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ldn.emea.cib\DFS01\DMC\Economics\Emerging Mkts\EM Pflio Mgnt Model\EM FX portfolio\ML_for_EM_FX_Portfolio\"/>
    </mc:Choice>
  </mc:AlternateContent>
  <bookViews>
    <workbookView xWindow="0" yWindow="0" windowWidth="19200" windowHeight="10395" firstSheet="3" activeTab="15"/>
  </bookViews>
  <sheets>
    <sheet name="Size (Analyst)" sheetId="1" r:id="rId1"/>
    <sheet name="Size (Model)" sheetId="2" r:id="rId2"/>
    <sheet name="Size (Model) (2)" sheetId="15" r:id="rId3"/>
    <sheet name="Size (Benchmark)" sheetId="3" r:id="rId4"/>
    <sheet name="Size_A" sheetId="11" r:id="rId5"/>
    <sheet name="Price_A" sheetId="12" r:id="rId6"/>
    <sheet name="Size_M (2)" sheetId="16" r:id="rId7"/>
    <sheet name="Size_M" sheetId="13" r:id="rId8"/>
    <sheet name="Info" sheetId="4" r:id="rId9"/>
    <sheet name="CDR" sheetId="10" r:id="rId10"/>
    <sheet name="Pricing Sources" sheetId="17" r:id="rId11"/>
    <sheet name="Spot" sheetId="5" r:id="rId12"/>
    <sheet name="Forward 3M" sheetId="6" r:id="rId13"/>
    <sheet name="Forward 2M" sheetId="8" r:id="rId14"/>
    <sheet name="Forward 1M" sheetId="9" r:id="rId15"/>
    <sheet name="DF Curve" sheetId="7" r:id="rId16"/>
  </sheets>
  <externalReferences>
    <externalReference r:id="rId17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5" i="17" l="1"/>
  <c r="B24" i="17"/>
  <c r="D3" i="17"/>
  <c r="D26" i="17"/>
  <c r="B17" i="17"/>
  <c r="C26" i="17"/>
  <c r="D5" i="17"/>
  <c r="B10" i="17"/>
  <c r="D17" i="17"/>
  <c r="C8" i="17"/>
  <c r="B3" i="17"/>
  <c r="B12" i="17"/>
  <c r="C14" i="17"/>
  <c r="D16" i="17"/>
  <c r="C27" i="17"/>
  <c r="B6" i="17"/>
  <c r="D23" i="17"/>
  <c r="B22" i="17"/>
  <c r="C28" i="17"/>
  <c r="B27" i="17"/>
  <c r="C3" i="17"/>
  <c r="C7" i="17"/>
  <c r="B19" i="17"/>
  <c r="B25" i="17"/>
  <c r="D6" i="17"/>
  <c r="D19" i="17"/>
  <c r="D13" i="17"/>
  <c r="B23" i="17"/>
  <c r="C22" i="17"/>
  <c r="D9" i="17"/>
  <c r="D22" i="17"/>
  <c r="B9" i="17"/>
  <c r="C15" i="17"/>
  <c r="D10" i="17"/>
  <c r="C9" i="17"/>
  <c r="D28" i="17"/>
  <c r="D8" i="17"/>
  <c r="B8" i="17"/>
  <c r="C20" i="17"/>
  <c r="C19" i="17"/>
  <c r="D15" i="17"/>
  <c r="D20" i="17"/>
  <c r="B13" i="17"/>
  <c r="C23" i="17"/>
  <c r="B20" i="17"/>
  <c r="C16" i="17"/>
  <c r="C6" i="17"/>
  <c r="B11" i="17"/>
  <c r="D4" i="17"/>
  <c r="C5" i="17"/>
  <c r="C24" i="17"/>
  <c r="C25" i="17"/>
  <c r="C21" i="17"/>
  <c r="C13" i="17"/>
  <c r="B26" i="17"/>
  <c r="C4" i="17"/>
  <c r="D14" i="17"/>
  <c r="B18" i="17"/>
  <c r="B4" i="17"/>
  <c r="B7" i="17"/>
  <c r="D7" i="17"/>
  <c r="B16" i="17"/>
  <c r="D18" i="17"/>
  <c r="B15" i="17"/>
  <c r="C11" i="17"/>
  <c r="D24" i="17"/>
  <c r="B21" i="17"/>
  <c r="C10" i="17"/>
  <c r="C12" i="17"/>
  <c r="D11" i="17"/>
  <c r="D21" i="17"/>
  <c r="C17" i="17"/>
  <c r="B5" i="17"/>
  <c r="D12" i="17"/>
  <c r="C18" i="17"/>
  <c r="D27" i="17"/>
  <c r="B14" i="17"/>
  <c r="B28" i="17"/>
  <c r="A252" i="16" l="1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252" i="13"/>
  <c r="A253" i="13"/>
  <c r="A254" i="13"/>
  <c r="A255" i="13"/>
  <c r="A256" i="13"/>
  <c r="A257" i="13"/>
  <c r="A258" i="13"/>
  <c r="A259" i="13"/>
  <c r="A260" i="13"/>
  <c r="A261" i="13"/>
  <c r="A262" i="13"/>
  <c r="A1397" i="7"/>
  <c r="A1393" i="7"/>
  <c r="A1391" i="7"/>
  <c r="A1377" i="7"/>
  <c r="A1373" i="7"/>
  <c r="A1371" i="7"/>
  <c r="A1357" i="7"/>
  <c r="A1353" i="7"/>
  <c r="A1351" i="7"/>
  <c r="A1337" i="7"/>
  <c r="A1333" i="7"/>
  <c r="A1331" i="7"/>
  <c r="A1317" i="7"/>
  <c r="A1313" i="7"/>
  <c r="A1311" i="7"/>
  <c r="A1297" i="7"/>
  <c r="A1293" i="7"/>
  <c r="A1291" i="7"/>
  <c r="A1277" i="7"/>
  <c r="A1273" i="7"/>
  <c r="A1271" i="7"/>
  <c r="A1257" i="7"/>
  <c r="A1253" i="7"/>
  <c r="A1251" i="7"/>
  <c r="A1237" i="7"/>
  <c r="A1233" i="7"/>
  <c r="A1231" i="7"/>
  <c r="A1217" i="7"/>
  <c r="A1213" i="7"/>
  <c r="A1211" i="7"/>
  <c r="A1197" i="7"/>
  <c r="A1193" i="7"/>
  <c r="A1191" i="7"/>
  <c r="A1177" i="7"/>
  <c r="A1173" i="7"/>
  <c r="A1171" i="7"/>
  <c r="A1157" i="7"/>
  <c r="A1153" i="7"/>
  <c r="A1151" i="7"/>
  <c r="A1137" i="7"/>
  <c r="A1133" i="7"/>
  <c r="A1131" i="7"/>
  <c r="A1117" i="7"/>
  <c r="A1113" i="7"/>
  <c r="A1111" i="7"/>
  <c r="A1097" i="7"/>
  <c r="A1093" i="7"/>
  <c r="A1091" i="7"/>
  <c r="A1077" i="7"/>
  <c r="A1073" i="7"/>
  <c r="A1071" i="7"/>
  <c r="A1057" i="7"/>
  <c r="A1053" i="7"/>
  <c r="A1051" i="7"/>
  <c r="A1037" i="7"/>
  <c r="A1033" i="7"/>
  <c r="A1031" i="7"/>
  <c r="A1017" i="7"/>
  <c r="A1013" i="7"/>
  <c r="A1011" i="7"/>
  <c r="A997" i="7"/>
  <c r="A993" i="7"/>
  <c r="A991" i="7"/>
  <c r="A977" i="7"/>
  <c r="A973" i="7"/>
  <c r="A971" i="7"/>
  <c r="A957" i="7"/>
  <c r="A953" i="7"/>
  <c r="A951" i="7"/>
  <c r="A937" i="7"/>
  <c r="A933" i="7"/>
  <c r="A931" i="7"/>
  <c r="A917" i="7"/>
  <c r="A913" i="7"/>
  <c r="A911" i="7"/>
  <c r="A897" i="7"/>
  <c r="A893" i="7"/>
  <c r="A891" i="7"/>
  <c r="A877" i="7"/>
  <c r="A873" i="7"/>
  <c r="A871" i="7"/>
  <c r="A857" i="7"/>
  <c r="A853" i="7"/>
  <c r="A851" i="7"/>
  <c r="A837" i="7"/>
  <c r="A833" i="7"/>
  <c r="A831" i="7"/>
  <c r="A817" i="7"/>
  <c r="A813" i="7"/>
  <c r="A811" i="7"/>
  <c r="A797" i="7"/>
  <c r="A793" i="7"/>
  <c r="A791" i="7"/>
  <c r="A777" i="7"/>
  <c r="A773" i="7"/>
  <c r="A771" i="7"/>
  <c r="A757" i="7"/>
  <c r="A753" i="7"/>
  <c r="A751" i="7"/>
  <c r="A737" i="7"/>
  <c r="A733" i="7"/>
  <c r="A731" i="7"/>
  <c r="A717" i="7"/>
  <c r="A713" i="7"/>
  <c r="A711" i="7"/>
  <c r="A697" i="7"/>
  <c r="A693" i="7"/>
  <c r="A691" i="7"/>
  <c r="A677" i="7"/>
  <c r="A673" i="7"/>
  <c r="A671" i="7"/>
  <c r="A657" i="7"/>
  <c r="A653" i="7"/>
  <c r="A651" i="7"/>
  <c r="A637" i="7"/>
  <c r="A633" i="7"/>
  <c r="A631" i="7"/>
  <c r="A617" i="7"/>
  <c r="A613" i="7"/>
  <c r="A611" i="7"/>
  <c r="A597" i="7"/>
  <c r="A593" i="7"/>
  <c r="A591" i="7"/>
  <c r="A577" i="7"/>
  <c r="A573" i="7"/>
  <c r="A571" i="7"/>
  <c r="A557" i="7"/>
  <c r="A553" i="7"/>
  <c r="A551" i="7"/>
  <c r="A537" i="7"/>
  <c r="A533" i="7"/>
  <c r="A531" i="7"/>
  <c r="A517" i="7"/>
  <c r="A513" i="7"/>
  <c r="A511" i="7"/>
  <c r="A497" i="7"/>
  <c r="A493" i="7"/>
  <c r="A491" i="7"/>
  <c r="A477" i="7"/>
  <c r="A473" i="7"/>
  <c r="A471" i="7"/>
  <c r="A457" i="7"/>
  <c r="A453" i="7"/>
  <c r="A451" i="7"/>
  <c r="A437" i="7"/>
  <c r="A433" i="7"/>
  <c r="A431" i="7"/>
  <c r="A417" i="7"/>
  <c r="A413" i="7"/>
  <c r="A411" i="7"/>
  <c r="A397" i="7"/>
  <c r="A393" i="7"/>
  <c r="A391" i="7"/>
  <c r="A377" i="7"/>
  <c r="A373" i="7"/>
  <c r="A371" i="7"/>
  <c r="A357" i="7"/>
  <c r="A353" i="7"/>
  <c r="A351" i="7"/>
  <c r="A337" i="7"/>
  <c r="A333" i="7"/>
  <c r="A331" i="7"/>
  <c r="A317" i="7"/>
  <c r="A313" i="7"/>
  <c r="A311" i="7"/>
  <c r="A297" i="7"/>
  <c r="A293" i="7"/>
  <c r="A291" i="7"/>
  <c r="A277" i="7"/>
  <c r="A273" i="7"/>
  <c r="A271" i="7"/>
  <c r="A257" i="7"/>
  <c r="A253" i="7"/>
  <c r="A251" i="7"/>
  <c r="A237" i="7"/>
  <c r="A233" i="7"/>
  <c r="A231" i="7"/>
  <c r="A217" i="7"/>
  <c r="A213" i="7"/>
  <c r="A211" i="7"/>
  <c r="A197" i="7"/>
  <c r="A193" i="7"/>
  <c r="A191" i="7"/>
  <c r="A177" i="7"/>
  <c r="A173" i="7"/>
  <c r="A171" i="7"/>
  <c r="A157" i="7"/>
  <c r="A153" i="7"/>
  <c r="A151" i="7"/>
  <c r="A137" i="7"/>
  <c r="A133" i="7"/>
  <c r="A131" i="7"/>
  <c r="A117" i="7"/>
  <c r="A113" i="7"/>
  <c r="A111" i="7"/>
  <c r="A97" i="7"/>
  <c r="A93" i="7"/>
  <c r="A91" i="7"/>
  <c r="A77" i="7"/>
  <c r="A73" i="7"/>
  <c r="A71" i="7"/>
  <c r="A57" i="7"/>
  <c r="A53" i="7"/>
  <c r="A51" i="7"/>
  <c r="A37" i="7"/>
  <c r="A33" i="7"/>
  <c r="A31" i="7"/>
  <c r="A17" i="7"/>
  <c r="A13" i="7"/>
  <c r="A11" i="7"/>
  <c r="A2" i="7"/>
  <c r="A1410" i="7" s="1"/>
  <c r="I6" i="10"/>
  <c r="E6" i="10"/>
  <c r="P6" i="10"/>
  <c r="K6" i="10"/>
  <c r="N6" i="10"/>
  <c r="D6" i="10"/>
  <c r="W6" i="10"/>
  <c r="Z6" i="10"/>
  <c r="A6" i="10"/>
  <c r="C6" i="10"/>
  <c r="X6" i="10"/>
  <c r="J6" i="10"/>
  <c r="L6" i="10"/>
  <c r="R6" i="10"/>
  <c r="U6" i="10"/>
  <c r="O6" i="10"/>
  <c r="F6" i="10"/>
  <c r="Y6" i="10"/>
  <c r="S6" i="10"/>
  <c r="G6" i="10"/>
  <c r="M6" i="10"/>
  <c r="T6" i="10"/>
  <c r="B6" i="10"/>
  <c r="V6" i="10"/>
  <c r="H6" i="10"/>
  <c r="Q6" i="10"/>
  <c r="A12" i="7" l="1"/>
  <c r="A32" i="7"/>
  <c r="A52" i="7"/>
  <c r="A72" i="7"/>
  <c r="A92" i="7"/>
  <c r="A112" i="7"/>
  <c r="A132" i="7"/>
  <c r="A152" i="7"/>
  <c r="A172" i="7"/>
  <c r="A192" i="7"/>
  <c r="A212" i="7"/>
  <c r="A232" i="7"/>
  <c r="A252" i="7"/>
  <c r="A272" i="7"/>
  <c r="A292" i="7"/>
  <c r="A312" i="7"/>
  <c r="A332" i="7"/>
  <c r="A352" i="7"/>
  <c r="A372" i="7"/>
  <c r="A392" i="7"/>
  <c r="A412" i="7"/>
  <c r="A432" i="7"/>
  <c r="A452" i="7"/>
  <c r="A472" i="7"/>
  <c r="A492" i="7"/>
  <c r="A512" i="7"/>
  <c r="A532" i="7"/>
  <c r="A552" i="7"/>
  <c r="A572" i="7"/>
  <c r="A592" i="7"/>
  <c r="A612" i="7"/>
  <c r="A632" i="7"/>
  <c r="A652" i="7"/>
  <c r="A672" i="7"/>
  <c r="A692" i="7"/>
  <c r="A712" i="7"/>
  <c r="A732" i="7"/>
  <c r="A752" i="7"/>
  <c r="A772" i="7"/>
  <c r="A792" i="7"/>
  <c r="A812" i="7"/>
  <c r="A832" i="7"/>
  <c r="A852" i="7"/>
  <c r="A872" i="7"/>
  <c r="A892" i="7"/>
  <c r="A912" i="7"/>
  <c r="A932" i="7"/>
  <c r="A952" i="7"/>
  <c r="A972" i="7"/>
  <c r="A992" i="7"/>
  <c r="A1012" i="7"/>
  <c r="A1032" i="7"/>
  <c r="A1052" i="7"/>
  <c r="A1072" i="7"/>
  <c r="A1092" i="7"/>
  <c r="A1112" i="7"/>
  <c r="A1132" i="7"/>
  <c r="A1152" i="7"/>
  <c r="A1172" i="7"/>
  <c r="A1192" i="7"/>
  <c r="A1212" i="7"/>
  <c r="A1232" i="7"/>
  <c r="A1252" i="7"/>
  <c r="A1272" i="7"/>
  <c r="A1292" i="7"/>
  <c r="A1312" i="7"/>
  <c r="A1332" i="7"/>
  <c r="A1352" i="7"/>
  <c r="A1372" i="7"/>
  <c r="A1392" i="7"/>
  <c r="A14" i="7"/>
  <c r="A54" i="7"/>
  <c r="A94" i="7"/>
  <c r="A134" i="7"/>
  <c r="A154" i="7"/>
  <c r="A174" i="7"/>
  <c r="A194" i="7"/>
  <c r="A214" i="7"/>
  <c r="A234" i="7"/>
  <c r="A254" i="7"/>
  <c r="A274" i="7"/>
  <c r="A294" i="7"/>
  <c r="A314" i="7"/>
  <c r="A334" i="7"/>
  <c r="A354" i="7"/>
  <c r="A374" i="7"/>
  <c r="A394" i="7"/>
  <c r="A414" i="7"/>
  <c r="A434" i="7"/>
  <c r="A454" i="7"/>
  <c r="A474" i="7"/>
  <c r="A494" i="7"/>
  <c r="A514" i="7"/>
  <c r="A534" i="7"/>
  <c r="A554" i="7"/>
  <c r="A574" i="7"/>
  <c r="A594" i="7"/>
  <c r="A614" i="7"/>
  <c r="A634" i="7"/>
  <c r="A654" i="7"/>
  <c r="A674" i="7"/>
  <c r="A694" i="7"/>
  <c r="A714" i="7"/>
  <c r="A734" i="7"/>
  <c r="A754" i="7"/>
  <c r="A774" i="7"/>
  <c r="A794" i="7"/>
  <c r="A814" i="7"/>
  <c r="A834" i="7"/>
  <c r="A854" i="7"/>
  <c r="A874" i="7"/>
  <c r="A894" i="7"/>
  <c r="A914" i="7"/>
  <c r="A934" i="7"/>
  <c r="A954" i="7"/>
  <c r="A974" i="7"/>
  <c r="A994" i="7"/>
  <c r="A1014" i="7"/>
  <c r="A1034" i="7"/>
  <c r="A1054" i="7"/>
  <c r="A1074" i="7"/>
  <c r="A1094" i="7"/>
  <c r="A1114" i="7"/>
  <c r="A1134" i="7"/>
  <c r="A1154" i="7"/>
  <c r="A1174" i="7"/>
  <c r="A1194" i="7"/>
  <c r="A1214" i="7"/>
  <c r="A1234" i="7"/>
  <c r="A1254" i="7"/>
  <c r="A1274" i="7"/>
  <c r="A1294" i="7"/>
  <c r="A1314" i="7"/>
  <c r="A1334" i="7"/>
  <c r="A1354" i="7"/>
  <c r="A1374" i="7"/>
  <c r="A1394" i="7"/>
  <c r="A34" i="7"/>
  <c r="A74" i="7"/>
  <c r="A114" i="7"/>
  <c r="A15" i="7"/>
  <c r="A35" i="7"/>
  <c r="A55" i="7"/>
  <c r="A75" i="7"/>
  <c r="A95" i="7"/>
  <c r="A115" i="7"/>
  <c r="A135" i="7"/>
  <c r="A155" i="7"/>
  <c r="A175" i="7"/>
  <c r="A195" i="7"/>
  <c r="A215" i="7"/>
  <c r="A235" i="7"/>
  <c r="A255" i="7"/>
  <c r="A275" i="7"/>
  <c r="A295" i="7"/>
  <c r="A315" i="7"/>
  <c r="A335" i="7"/>
  <c r="A355" i="7"/>
  <c r="A375" i="7"/>
  <c r="A395" i="7"/>
  <c r="A415" i="7"/>
  <c r="A435" i="7"/>
  <c r="A455" i="7"/>
  <c r="A475" i="7"/>
  <c r="A495" i="7"/>
  <c r="A515" i="7"/>
  <c r="A535" i="7"/>
  <c r="A555" i="7"/>
  <c r="A575" i="7"/>
  <c r="A595" i="7"/>
  <c r="A615" i="7"/>
  <c r="A635" i="7"/>
  <c r="A655" i="7"/>
  <c r="A675" i="7"/>
  <c r="A695" i="7"/>
  <c r="A715" i="7"/>
  <c r="A735" i="7"/>
  <c r="A755" i="7"/>
  <c r="A775" i="7"/>
  <c r="A795" i="7"/>
  <c r="A815" i="7"/>
  <c r="A835" i="7"/>
  <c r="A855" i="7"/>
  <c r="A875" i="7"/>
  <c r="A895" i="7"/>
  <c r="A915" i="7"/>
  <c r="A935" i="7"/>
  <c r="A955" i="7"/>
  <c r="A975" i="7"/>
  <c r="A995" i="7"/>
  <c r="A1015" i="7"/>
  <c r="A1035" i="7"/>
  <c r="A1055" i="7"/>
  <c r="A1075" i="7"/>
  <c r="A1095" i="7"/>
  <c r="A1115" i="7"/>
  <c r="A1135" i="7"/>
  <c r="A1155" i="7"/>
  <c r="A1175" i="7"/>
  <c r="A1195" i="7"/>
  <c r="A1215" i="7"/>
  <c r="A1235" i="7"/>
  <c r="A1255" i="7"/>
  <c r="A1275" i="7"/>
  <c r="A1295" i="7"/>
  <c r="A1315" i="7"/>
  <c r="A1335" i="7"/>
  <c r="A1355" i="7"/>
  <c r="A1375" i="7"/>
  <c r="A1395" i="7"/>
  <c r="A16" i="7"/>
  <c r="A36" i="7"/>
  <c r="A56" i="7"/>
  <c r="A76" i="7"/>
  <c r="A96" i="7"/>
  <c r="A116" i="7"/>
  <c r="A136" i="7"/>
  <c r="A156" i="7"/>
  <c r="A176" i="7"/>
  <c r="A196" i="7"/>
  <c r="A216" i="7"/>
  <c r="A236" i="7"/>
  <c r="A256" i="7"/>
  <c r="A276" i="7"/>
  <c r="A296" i="7"/>
  <c r="A316" i="7"/>
  <c r="A336" i="7"/>
  <c r="A356" i="7"/>
  <c r="A376" i="7"/>
  <c r="A396" i="7"/>
  <c r="A416" i="7"/>
  <c r="A436" i="7"/>
  <c r="A456" i="7"/>
  <c r="A476" i="7"/>
  <c r="A496" i="7"/>
  <c r="A516" i="7"/>
  <c r="A536" i="7"/>
  <c r="A556" i="7"/>
  <c r="A576" i="7"/>
  <c r="A596" i="7"/>
  <c r="A616" i="7"/>
  <c r="A636" i="7"/>
  <c r="A656" i="7"/>
  <c r="A676" i="7"/>
  <c r="A696" i="7"/>
  <c r="A716" i="7"/>
  <c r="A736" i="7"/>
  <c r="A756" i="7"/>
  <c r="A776" i="7"/>
  <c r="A796" i="7"/>
  <c r="A816" i="7"/>
  <c r="A836" i="7"/>
  <c r="A856" i="7"/>
  <c r="A876" i="7"/>
  <c r="A896" i="7"/>
  <c r="A916" i="7"/>
  <c r="A936" i="7"/>
  <c r="A956" i="7"/>
  <c r="A976" i="7"/>
  <c r="A996" i="7"/>
  <c r="A1016" i="7"/>
  <c r="A1036" i="7"/>
  <c r="A1056" i="7"/>
  <c r="A1076" i="7"/>
  <c r="A1096" i="7"/>
  <c r="A1116" i="7"/>
  <c r="A1136" i="7"/>
  <c r="A1156" i="7"/>
  <c r="A1176" i="7"/>
  <c r="A1196" i="7"/>
  <c r="A1216" i="7"/>
  <c r="A1236" i="7"/>
  <c r="A1256" i="7"/>
  <c r="A1276" i="7"/>
  <c r="A1296" i="7"/>
  <c r="A1316" i="7"/>
  <c r="A1336" i="7"/>
  <c r="A1356" i="7"/>
  <c r="A1376" i="7"/>
  <c r="A1396" i="7"/>
  <c r="A18" i="7"/>
  <c r="A38" i="7"/>
  <c r="A58" i="7"/>
  <c r="A78" i="7"/>
  <c r="A98" i="7"/>
  <c r="A118" i="7"/>
  <c r="A138" i="7"/>
  <c r="A158" i="7"/>
  <c r="A178" i="7"/>
  <c r="A198" i="7"/>
  <c r="A218" i="7"/>
  <c r="A238" i="7"/>
  <c r="A258" i="7"/>
  <c r="A278" i="7"/>
  <c r="A298" i="7"/>
  <c r="A318" i="7"/>
  <c r="A338" i="7"/>
  <c r="A358" i="7"/>
  <c r="A378" i="7"/>
  <c r="A398" i="7"/>
  <c r="A418" i="7"/>
  <c r="A438" i="7"/>
  <c r="A458" i="7"/>
  <c r="A478" i="7"/>
  <c r="A498" i="7"/>
  <c r="A518" i="7"/>
  <c r="A538" i="7"/>
  <c r="A558" i="7"/>
  <c r="A578" i="7"/>
  <c r="A598" i="7"/>
  <c r="A618" i="7"/>
  <c r="A638" i="7"/>
  <c r="A658" i="7"/>
  <c r="A678" i="7"/>
  <c r="A698" i="7"/>
  <c r="A718" i="7"/>
  <c r="A738" i="7"/>
  <c r="A758" i="7"/>
  <c r="A778" i="7"/>
  <c r="A798" i="7"/>
  <c r="A818" i="7"/>
  <c r="A838" i="7"/>
  <c r="A858" i="7"/>
  <c r="A878" i="7"/>
  <c r="A898" i="7"/>
  <c r="A918" i="7"/>
  <c r="A938" i="7"/>
  <c r="A958" i="7"/>
  <c r="A978" i="7"/>
  <c r="A998" i="7"/>
  <c r="A1018" i="7"/>
  <c r="A1038" i="7"/>
  <c r="A1058" i="7"/>
  <c r="A1078" i="7"/>
  <c r="A1098" i="7"/>
  <c r="A1118" i="7"/>
  <c r="A1138" i="7"/>
  <c r="A1158" i="7"/>
  <c r="A1178" i="7"/>
  <c r="A1198" i="7"/>
  <c r="A1218" i="7"/>
  <c r="A1238" i="7"/>
  <c r="A1258" i="7"/>
  <c r="A1278" i="7"/>
  <c r="A1298" i="7"/>
  <c r="A1318" i="7"/>
  <c r="A1338" i="7"/>
  <c r="A1358" i="7"/>
  <c r="A1378" i="7"/>
  <c r="A1398" i="7"/>
  <c r="A59" i="7"/>
  <c r="A119" i="7"/>
  <c r="A139" i="7"/>
  <c r="A159" i="7"/>
  <c r="A179" i="7"/>
  <c r="A199" i="7"/>
  <c r="A219" i="7"/>
  <c r="A239" i="7"/>
  <c r="A259" i="7"/>
  <c r="A279" i="7"/>
  <c r="A299" i="7"/>
  <c r="A319" i="7"/>
  <c r="A339" i="7"/>
  <c r="A359" i="7"/>
  <c r="A379" i="7"/>
  <c r="A399" i="7"/>
  <c r="A419" i="7"/>
  <c r="A439" i="7"/>
  <c r="A459" i="7"/>
  <c r="A479" i="7"/>
  <c r="A499" i="7"/>
  <c r="A519" i="7"/>
  <c r="A539" i="7"/>
  <c r="A559" i="7"/>
  <c r="A579" i="7"/>
  <c r="A599" i="7"/>
  <c r="A619" i="7"/>
  <c r="A639" i="7"/>
  <c r="A659" i="7"/>
  <c r="A679" i="7"/>
  <c r="A699" i="7"/>
  <c r="A719" i="7"/>
  <c r="A739" i="7"/>
  <c r="A759" i="7"/>
  <c r="A779" i="7"/>
  <c r="A799" i="7"/>
  <c r="A819" i="7"/>
  <c r="A839" i="7"/>
  <c r="A859" i="7"/>
  <c r="A879" i="7"/>
  <c r="A899" i="7"/>
  <c r="A919" i="7"/>
  <c r="A939" i="7"/>
  <c r="A959" i="7"/>
  <c r="A979" i="7"/>
  <c r="A999" i="7"/>
  <c r="A1019" i="7"/>
  <c r="A1039" i="7"/>
  <c r="A1059" i="7"/>
  <c r="A1079" i="7"/>
  <c r="A1099" i="7"/>
  <c r="A1119" i="7"/>
  <c r="A1139" i="7"/>
  <c r="A1159" i="7"/>
  <c r="A1179" i="7"/>
  <c r="A1199" i="7"/>
  <c r="A1219" i="7"/>
  <c r="A1239" i="7"/>
  <c r="A1259" i="7"/>
  <c r="A1279" i="7"/>
  <c r="A1299" i="7"/>
  <c r="A1319" i="7"/>
  <c r="A1339" i="7"/>
  <c r="A1359" i="7"/>
  <c r="A1379" i="7"/>
  <c r="A1399" i="7"/>
  <c r="A39" i="7"/>
  <c r="A99" i="7"/>
  <c r="A20" i="7"/>
  <c r="A40" i="7"/>
  <c r="A60" i="7"/>
  <c r="A80" i="7"/>
  <c r="A100" i="7"/>
  <c r="A120" i="7"/>
  <c r="A140" i="7"/>
  <c r="A160" i="7"/>
  <c r="A180" i="7"/>
  <c r="A200" i="7"/>
  <c r="A220" i="7"/>
  <c r="A240" i="7"/>
  <c r="A260" i="7"/>
  <c r="A280" i="7"/>
  <c r="A300" i="7"/>
  <c r="A320" i="7"/>
  <c r="A340" i="7"/>
  <c r="A360" i="7"/>
  <c r="A380" i="7"/>
  <c r="A400" i="7"/>
  <c r="A420" i="7"/>
  <c r="A440" i="7"/>
  <c r="A460" i="7"/>
  <c r="A480" i="7"/>
  <c r="A500" i="7"/>
  <c r="A520" i="7"/>
  <c r="A540" i="7"/>
  <c r="A560" i="7"/>
  <c r="A580" i="7"/>
  <c r="A600" i="7"/>
  <c r="A620" i="7"/>
  <c r="A640" i="7"/>
  <c r="A660" i="7"/>
  <c r="A680" i="7"/>
  <c r="A700" i="7"/>
  <c r="A720" i="7"/>
  <c r="A740" i="7"/>
  <c r="A760" i="7"/>
  <c r="A780" i="7"/>
  <c r="A800" i="7"/>
  <c r="A820" i="7"/>
  <c r="A840" i="7"/>
  <c r="A860" i="7"/>
  <c r="A880" i="7"/>
  <c r="A900" i="7"/>
  <c r="A920" i="7"/>
  <c r="A940" i="7"/>
  <c r="A960" i="7"/>
  <c r="A980" i="7"/>
  <c r="A1000" i="7"/>
  <c r="A1020" i="7"/>
  <c r="A1040" i="7"/>
  <c r="A1060" i="7"/>
  <c r="A1080" i="7"/>
  <c r="A1100" i="7"/>
  <c r="A1120" i="7"/>
  <c r="A1140" i="7"/>
  <c r="A1160" i="7"/>
  <c r="A1180" i="7"/>
  <c r="A1200" i="7"/>
  <c r="A1220" i="7"/>
  <c r="A1240" i="7"/>
  <c r="A1260" i="7"/>
  <c r="A1280" i="7"/>
  <c r="A1300" i="7"/>
  <c r="A1320" i="7"/>
  <c r="A1340" i="7"/>
  <c r="A1360" i="7"/>
  <c r="A1380" i="7"/>
  <c r="A1400" i="7"/>
  <c r="A79" i="7"/>
  <c r="A21" i="7"/>
  <c r="A41" i="7"/>
  <c r="A61" i="7"/>
  <c r="A81" i="7"/>
  <c r="A101" i="7"/>
  <c r="A121" i="7"/>
  <c r="A141" i="7"/>
  <c r="A161" i="7"/>
  <c r="A181" i="7"/>
  <c r="A201" i="7"/>
  <c r="A221" i="7"/>
  <c r="A241" i="7"/>
  <c r="A261" i="7"/>
  <c r="A281" i="7"/>
  <c r="A301" i="7"/>
  <c r="A321" i="7"/>
  <c r="A341" i="7"/>
  <c r="A361" i="7"/>
  <c r="A381" i="7"/>
  <c r="A401" i="7"/>
  <c r="A421" i="7"/>
  <c r="A441" i="7"/>
  <c r="A461" i="7"/>
  <c r="A481" i="7"/>
  <c r="A501" i="7"/>
  <c r="A521" i="7"/>
  <c r="A541" i="7"/>
  <c r="A561" i="7"/>
  <c r="A581" i="7"/>
  <c r="A601" i="7"/>
  <c r="A621" i="7"/>
  <c r="A641" i="7"/>
  <c r="A661" i="7"/>
  <c r="A681" i="7"/>
  <c r="A701" i="7"/>
  <c r="A721" i="7"/>
  <c r="A741" i="7"/>
  <c r="A761" i="7"/>
  <c r="A781" i="7"/>
  <c r="A801" i="7"/>
  <c r="A821" i="7"/>
  <c r="A841" i="7"/>
  <c r="A861" i="7"/>
  <c r="A881" i="7"/>
  <c r="A901" i="7"/>
  <c r="A921" i="7"/>
  <c r="A941" i="7"/>
  <c r="A961" i="7"/>
  <c r="A981" i="7"/>
  <c r="A1001" i="7"/>
  <c r="A1021" i="7"/>
  <c r="A1041" i="7"/>
  <c r="A1061" i="7"/>
  <c r="A1081" i="7"/>
  <c r="A1101" i="7"/>
  <c r="A1121" i="7"/>
  <c r="A1141" i="7"/>
  <c r="A1161" i="7"/>
  <c r="A1181" i="7"/>
  <c r="A1201" i="7"/>
  <c r="A1221" i="7"/>
  <c r="A1241" i="7"/>
  <c r="A1261" i="7"/>
  <c r="A1281" i="7"/>
  <c r="A1301" i="7"/>
  <c r="A1321" i="7"/>
  <c r="A1341" i="7"/>
  <c r="A1361" i="7"/>
  <c r="A1381" i="7"/>
  <c r="A1401" i="7"/>
  <c r="A22" i="7"/>
  <c r="A42" i="7"/>
  <c r="A62" i="7"/>
  <c r="A82" i="7"/>
  <c r="A102" i="7"/>
  <c r="A122" i="7"/>
  <c r="A142" i="7"/>
  <c r="A162" i="7"/>
  <c r="A182" i="7"/>
  <c r="A202" i="7"/>
  <c r="A222" i="7"/>
  <c r="A242" i="7"/>
  <c r="A262" i="7"/>
  <c r="A282" i="7"/>
  <c r="A302" i="7"/>
  <c r="A322" i="7"/>
  <c r="A342" i="7"/>
  <c r="A362" i="7"/>
  <c r="A382" i="7"/>
  <c r="A402" i="7"/>
  <c r="A422" i="7"/>
  <c r="A442" i="7"/>
  <c r="A462" i="7"/>
  <c r="A482" i="7"/>
  <c r="A502" i="7"/>
  <c r="A522" i="7"/>
  <c r="A542" i="7"/>
  <c r="A562" i="7"/>
  <c r="A582" i="7"/>
  <c r="A602" i="7"/>
  <c r="A622" i="7"/>
  <c r="A642" i="7"/>
  <c r="A662" i="7"/>
  <c r="A682" i="7"/>
  <c r="A702" i="7"/>
  <c r="A722" i="7"/>
  <c r="A742" i="7"/>
  <c r="A762" i="7"/>
  <c r="A782" i="7"/>
  <c r="A802" i="7"/>
  <c r="A822" i="7"/>
  <c r="A842" i="7"/>
  <c r="A862" i="7"/>
  <c r="A882" i="7"/>
  <c r="A902" i="7"/>
  <c r="A922" i="7"/>
  <c r="A942" i="7"/>
  <c r="A962" i="7"/>
  <c r="A982" i="7"/>
  <c r="A1002" i="7"/>
  <c r="A1022" i="7"/>
  <c r="A1042" i="7"/>
  <c r="A1062" i="7"/>
  <c r="A1082" i="7"/>
  <c r="A1102" i="7"/>
  <c r="A1122" i="7"/>
  <c r="A1142" i="7"/>
  <c r="A1162" i="7"/>
  <c r="A1182" i="7"/>
  <c r="A1202" i="7"/>
  <c r="A1222" i="7"/>
  <c r="A1242" i="7"/>
  <c r="A1262" i="7"/>
  <c r="A1282" i="7"/>
  <c r="A1302" i="7"/>
  <c r="A1322" i="7"/>
  <c r="A1342" i="7"/>
  <c r="A1362" i="7"/>
  <c r="A1382" i="7"/>
  <c r="A1402" i="7"/>
  <c r="A3" i="7"/>
  <c r="A23" i="7"/>
  <c r="A43" i="7"/>
  <c r="A63" i="7"/>
  <c r="A83" i="7"/>
  <c r="A103" i="7"/>
  <c r="A123" i="7"/>
  <c r="A143" i="7"/>
  <c r="A163" i="7"/>
  <c r="A183" i="7"/>
  <c r="A203" i="7"/>
  <c r="A223" i="7"/>
  <c r="A243" i="7"/>
  <c r="A263" i="7"/>
  <c r="A283" i="7"/>
  <c r="A303" i="7"/>
  <c r="A323" i="7"/>
  <c r="A343" i="7"/>
  <c r="A363" i="7"/>
  <c r="A383" i="7"/>
  <c r="A403" i="7"/>
  <c r="A423" i="7"/>
  <c r="A443" i="7"/>
  <c r="A463" i="7"/>
  <c r="A483" i="7"/>
  <c r="A503" i="7"/>
  <c r="A523" i="7"/>
  <c r="A543" i="7"/>
  <c r="A563" i="7"/>
  <c r="A583" i="7"/>
  <c r="A603" i="7"/>
  <c r="A623" i="7"/>
  <c r="A643" i="7"/>
  <c r="A663" i="7"/>
  <c r="A683" i="7"/>
  <c r="A703" i="7"/>
  <c r="A723" i="7"/>
  <c r="A743" i="7"/>
  <c r="A763" i="7"/>
  <c r="A783" i="7"/>
  <c r="A803" i="7"/>
  <c r="A823" i="7"/>
  <c r="A843" i="7"/>
  <c r="A863" i="7"/>
  <c r="A883" i="7"/>
  <c r="A903" i="7"/>
  <c r="A923" i="7"/>
  <c r="A943" i="7"/>
  <c r="A963" i="7"/>
  <c r="A983" i="7"/>
  <c r="A1003" i="7"/>
  <c r="A1023" i="7"/>
  <c r="A1043" i="7"/>
  <c r="A1063" i="7"/>
  <c r="A1083" i="7"/>
  <c r="A1103" i="7"/>
  <c r="A1123" i="7"/>
  <c r="A1143" i="7"/>
  <c r="A1163" i="7"/>
  <c r="A1183" i="7"/>
  <c r="A1203" i="7"/>
  <c r="A1223" i="7"/>
  <c r="A1243" i="7"/>
  <c r="A1263" i="7"/>
  <c r="A1283" i="7"/>
  <c r="A1303" i="7"/>
  <c r="A1323" i="7"/>
  <c r="A1343" i="7"/>
  <c r="A1363" i="7"/>
  <c r="A1383" i="7"/>
  <c r="A1403" i="7"/>
  <c r="A19" i="7"/>
  <c r="A4" i="7"/>
  <c r="A24" i="7"/>
  <c r="A44" i="7"/>
  <c r="A64" i="7"/>
  <c r="A84" i="7"/>
  <c r="A104" i="7"/>
  <c r="A124" i="7"/>
  <c r="A144" i="7"/>
  <c r="A164" i="7"/>
  <c r="A184" i="7"/>
  <c r="A204" i="7"/>
  <c r="A224" i="7"/>
  <c r="A244" i="7"/>
  <c r="A264" i="7"/>
  <c r="A284" i="7"/>
  <c r="A304" i="7"/>
  <c r="A324" i="7"/>
  <c r="A344" i="7"/>
  <c r="A364" i="7"/>
  <c r="A384" i="7"/>
  <c r="A404" i="7"/>
  <c r="A424" i="7"/>
  <c r="A444" i="7"/>
  <c r="A464" i="7"/>
  <c r="A484" i="7"/>
  <c r="A504" i="7"/>
  <c r="A524" i="7"/>
  <c r="A544" i="7"/>
  <c r="A564" i="7"/>
  <c r="A584" i="7"/>
  <c r="A604" i="7"/>
  <c r="A624" i="7"/>
  <c r="A644" i="7"/>
  <c r="A664" i="7"/>
  <c r="A684" i="7"/>
  <c r="A704" i="7"/>
  <c r="A724" i="7"/>
  <c r="A744" i="7"/>
  <c r="A764" i="7"/>
  <c r="A784" i="7"/>
  <c r="A804" i="7"/>
  <c r="A824" i="7"/>
  <c r="A844" i="7"/>
  <c r="A864" i="7"/>
  <c r="A884" i="7"/>
  <c r="A904" i="7"/>
  <c r="A924" i="7"/>
  <c r="A944" i="7"/>
  <c r="A964" i="7"/>
  <c r="A984" i="7"/>
  <c r="A1004" i="7"/>
  <c r="A1024" i="7"/>
  <c r="A1044" i="7"/>
  <c r="A1064" i="7"/>
  <c r="A1084" i="7"/>
  <c r="A1104" i="7"/>
  <c r="A1124" i="7"/>
  <c r="A1144" i="7"/>
  <c r="A1164" i="7"/>
  <c r="A1184" i="7"/>
  <c r="A1204" i="7"/>
  <c r="A1224" i="7"/>
  <c r="A1244" i="7"/>
  <c r="A1264" i="7"/>
  <c r="A1284" i="7"/>
  <c r="A1304" i="7"/>
  <c r="A1324" i="7"/>
  <c r="A1344" i="7"/>
  <c r="A1364" i="7"/>
  <c r="A1384" i="7"/>
  <c r="A1404" i="7"/>
  <c r="A5" i="7"/>
  <c r="A25" i="7"/>
  <c r="A45" i="7"/>
  <c r="A65" i="7"/>
  <c r="A85" i="7"/>
  <c r="A105" i="7"/>
  <c r="A125" i="7"/>
  <c r="A145" i="7"/>
  <c r="A165" i="7"/>
  <c r="A185" i="7"/>
  <c r="A205" i="7"/>
  <c r="A225" i="7"/>
  <c r="A245" i="7"/>
  <c r="A265" i="7"/>
  <c r="A285" i="7"/>
  <c r="A305" i="7"/>
  <c r="A325" i="7"/>
  <c r="A345" i="7"/>
  <c r="A365" i="7"/>
  <c r="A385" i="7"/>
  <c r="A405" i="7"/>
  <c r="A425" i="7"/>
  <c r="A445" i="7"/>
  <c r="A465" i="7"/>
  <c r="A485" i="7"/>
  <c r="A505" i="7"/>
  <c r="A525" i="7"/>
  <c r="A545" i="7"/>
  <c r="A565" i="7"/>
  <c r="A585" i="7"/>
  <c r="A605" i="7"/>
  <c r="A625" i="7"/>
  <c r="A645" i="7"/>
  <c r="A665" i="7"/>
  <c r="A685" i="7"/>
  <c r="A705" i="7"/>
  <c r="A725" i="7"/>
  <c r="A745" i="7"/>
  <c r="A765" i="7"/>
  <c r="A785" i="7"/>
  <c r="A805" i="7"/>
  <c r="A825" i="7"/>
  <c r="A845" i="7"/>
  <c r="A865" i="7"/>
  <c r="A885" i="7"/>
  <c r="A905" i="7"/>
  <c r="A925" i="7"/>
  <c r="A945" i="7"/>
  <c r="A965" i="7"/>
  <c r="A985" i="7"/>
  <c r="A1005" i="7"/>
  <c r="A1025" i="7"/>
  <c r="A1045" i="7"/>
  <c r="A1065" i="7"/>
  <c r="A1085" i="7"/>
  <c r="A1105" i="7"/>
  <c r="A1125" i="7"/>
  <c r="A1145" i="7"/>
  <c r="A1165" i="7"/>
  <c r="A1185" i="7"/>
  <c r="A1205" i="7"/>
  <c r="A1225" i="7"/>
  <c r="A1245" i="7"/>
  <c r="A1265" i="7"/>
  <c r="A1285" i="7"/>
  <c r="A1305" i="7"/>
  <c r="A1325" i="7"/>
  <c r="A1345" i="7"/>
  <c r="A1365" i="7"/>
  <c r="A1385" i="7"/>
  <c r="A1405" i="7"/>
  <c r="A6" i="7"/>
  <c r="A26" i="7"/>
  <c r="A46" i="7"/>
  <c r="A66" i="7"/>
  <c r="A86" i="7"/>
  <c r="A106" i="7"/>
  <c r="A126" i="7"/>
  <c r="A146" i="7"/>
  <c r="A166" i="7"/>
  <c r="A186" i="7"/>
  <c r="A206" i="7"/>
  <c r="A226" i="7"/>
  <c r="A246" i="7"/>
  <c r="A266" i="7"/>
  <c r="A286" i="7"/>
  <c r="A306" i="7"/>
  <c r="A326" i="7"/>
  <c r="A346" i="7"/>
  <c r="A366" i="7"/>
  <c r="A386" i="7"/>
  <c r="A406" i="7"/>
  <c r="A426" i="7"/>
  <c r="A446" i="7"/>
  <c r="A466" i="7"/>
  <c r="A486" i="7"/>
  <c r="A506" i="7"/>
  <c r="A526" i="7"/>
  <c r="A546" i="7"/>
  <c r="A566" i="7"/>
  <c r="A586" i="7"/>
  <c r="A606" i="7"/>
  <c r="A626" i="7"/>
  <c r="A646" i="7"/>
  <c r="A666" i="7"/>
  <c r="A686" i="7"/>
  <c r="A706" i="7"/>
  <c r="A726" i="7"/>
  <c r="A746" i="7"/>
  <c r="A766" i="7"/>
  <c r="A786" i="7"/>
  <c r="A806" i="7"/>
  <c r="A826" i="7"/>
  <c r="A846" i="7"/>
  <c r="A866" i="7"/>
  <c r="A886" i="7"/>
  <c r="A906" i="7"/>
  <c r="A926" i="7"/>
  <c r="A946" i="7"/>
  <c r="A966" i="7"/>
  <c r="A986" i="7"/>
  <c r="A1006" i="7"/>
  <c r="A1026" i="7"/>
  <c r="A1046" i="7"/>
  <c r="A1066" i="7"/>
  <c r="A1086" i="7"/>
  <c r="A1106" i="7"/>
  <c r="A1126" i="7"/>
  <c r="A1146" i="7"/>
  <c r="A1166" i="7"/>
  <c r="A1186" i="7"/>
  <c r="A1206" i="7"/>
  <c r="A1226" i="7"/>
  <c r="A1246" i="7"/>
  <c r="A1266" i="7"/>
  <c r="A1286" i="7"/>
  <c r="A1306" i="7"/>
  <c r="A1326" i="7"/>
  <c r="A1346" i="7"/>
  <c r="A1366" i="7"/>
  <c r="A1386" i="7"/>
  <c r="A1406" i="7"/>
  <c r="A7" i="7"/>
  <c r="A27" i="7"/>
  <c r="A47" i="7"/>
  <c r="A67" i="7"/>
  <c r="A87" i="7"/>
  <c r="A107" i="7"/>
  <c r="A127" i="7"/>
  <c r="A147" i="7"/>
  <c r="A167" i="7"/>
  <c r="A187" i="7"/>
  <c r="A207" i="7"/>
  <c r="A227" i="7"/>
  <c r="A247" i="7"/>
  <c r="A267" i="7"/>
  <c r="A287" i="7"/>
  <c r="A307" i="7"/>
  <c r="A327" i="7"/>
  <c r="A347" i="7"/>
  <c r="A367" i="7"/>
  <c r="A387" i="7"/>
  <c r="A407" i="7"/>
  <c r="A427" i="7"/>
  <c r="A447" i="7"/>
  <c r="A467" i="7"/>
  <c r="A487" i="7"/>
  <c r="A507" i="7"/>
  <c r="A527" i="7"/>
  <c r="A547" i="7"/>
  <c r="A567" i="7"/>
  <c r="A587" i="7"/>
  <c r="A607" i="7"/>
  <c r="A627" i="7"/>
  <c r="A647" i="7"/>
  <c r="A667" i="7"/>
  <c r="A687" i="7"/>
  <c r="A707" i="7"/>
  <c r="A727" i="7"/>
  <c r="A747" i="7"/>
  <c r="A767" i="7"/>
  <c r="A787" i="7"/>
  <c r="A807" i="7"/>
  <c r="A827" i="7"/>
  <c r="A847" i="7"/>
  <c r="A867" i="7"/>
  <c r="A887" i="7"/>
  <c r="A907" i="7"/>
  <c r="A927" i="7"/>
  <c r="A947" i="7"/>
  <c r="A967" i="7"/>
  <c r="A987" i="7"/>
  <c r="A1007" i="7"/>
  <c r="A1027" i="7"/>
  <c r="A1047" i="7"/>
  <c r="A1067" i="7"/>
  <c r="A1087" i="7"/>
  <c r="A1107" i="7"/>
  <c r="A1127" i="7"/>
  <c r="A1147" i="7"/>
  <c r="A1167" i="7"/>
  <c r="A1187" i="7"/>
  <c r="A1207" i="7"/>
  <c r="A1227" i="7"/>
  <c r="A1247" i="7"/>
  <c r="A1267" i="7"/>
  <c r="A1287" i="7"/>
  <c r="A1307" i="7"/>
  <c r="A1327" i="7"/>
  <c r="A1347" i="7"/>
  <c r="A1367" i="7"/>
  <c r="A1387" i="7"/>
  <c r="A1407" i="7"/>
  <c r="A8" i="7"/>
  <c r="A28" i="7"/>
  <c r="A48" i="7"/>
  <c r="A68" i="7"/>
  <c r="A88" i="7"/>
  <c r="A108" i="7"/>
  <c r="A128" i="7"/>
  <c r="A148" i="7"/>
  <c r="A168" i="7"/>
  <c r="A188" i="7"/>
  <c r="A208" i="7"/>
  <c r="A228" i="7"/>
  <c r="A248" i="7"/>
  <c r="A268" i="7"/>
  <c r="A288" i="7"/>
  <c r="A308" i="7"/>
  <c r="A328" i="7"/>
  <c r="A348" i="7"/>
  <c r="A368" i="7"/>
  <c r="A388" i="7"/>
  <c r="A408" i="7"/>
  <c r="A428" i="7"/>
  <c r="A448" i="7"/>
  <c r="A468" i="7"/>
  <c r="A488" i="7"/>
  <c r="A508" i="7"/>
  <c r="A528" i="7"/>
  <c r="A548" i="7"/>
  <c r="A568" i="7"/>
  <c r="A588" i="7"/>
  <c r="A608" i="7"/>
  <c r="A628" i="7"/>
  <c r="A648" i="7"/>
  <c r="A668" i="7"/>
  <c r="A688" i="7"/>
  <c r="A708" i="7"/>
  <c r="A728" i="7"/>
  <c r="A748" i="7"/>
  <c r="A768" i="7"/>
  <c r="A788" i="7"/>
  <c r="A808" i="7"/>
  <c r="A828" i="7"/>
  <c r="A848" i="7"/>
  <c r="A868" i="7"/>
  <c r="A888" i="7"/>
  <c r="A908" i="7"/>
  <c r="A928" i="7"/>
  <c r="A948" i="7"/>
  <c r="A968" i="7"/>
  <c r="A988" i="7"/>
  <c r="A1008" i="7"/>
  <c r="A1028" i="7"/>
  <c r="A1048" i="7"/>
  <c r="A1068" i="7"/>
  <c r="A1088" i="7"/>
  <c r="A1108" i="7"/>
  <c r="A1128" i="7"/>
  <c r="A1148" i="7"/>
  <c r="A1168" i="7"/>
  <c r="A1188" i="7"/>
  <c r="A1208" i="7"/>
  <c r="A1228" i="7"/>
  <c r="A1248" i="7"/>
  <c r="A1268" i="7"/>
  <c r="A1288" i="7"/>
  <c r="A1308" i="7"/>
  <c r="A1328" i="7"/>
  <c r="A1348" i="7"/>
  <c r="A1368" i="7"/>
  <c r="A1388" i="7"/>
  <c r="A1408" i="7"/>
  <c r="A9" i="7"/>
  <c r="A29" i="7"/>
  <c r="A49" i="7"/>
  <c r="A69" i="7"/>
  <c r="A89" i="7"/>
  <c r="A109" i="7"/>
  <c r="A129" i="7"/>
  <c r="A149" i="7"/>
  <c r="A169" i="7"/>
  <c r="A189" i="7"/>
  <c r="A209" i="7"/>
  <c r="A229" i="7"/>
  <c r="A249" i="7"/>
  <c r="A269" i="7"/>
  <c r="A289" i="7"/>
  <c r="A309" i="7"/>
  <c r="A329" i="7"/>
  <c r="A349" i="7"/>
  <c r="A369" i="7"/>
  <c r="A389" i="7"/>
  <c r="A409" i="7"/>
  <c r="A429" i="7"/>
  <c r="A449" i="7"/>
  <c r="A469" i="7"/>
  <c r="A489" i="7"/>
  <c r="A509" i="7"/>
  <c r="A529" i="7"/>
  <c r="A549" i="7"/>
  <c r="A569" i="7"/>
  <c r="A589" i="7"/>
  <c r="A609" i="7"/>
  <c r="A629" i="7"/>
  <c r="A649" i="7"/>
  <c r="A669" i="7"/>
  <c r="A689" i="7"/>
  <c r="A709" i="7"/>
  <c r="A729" i="7"/>
  <c r="A749" i="7"/>
  <c r="A769" i="7"/>
  <c r="A789" i="7"/>
  <c r="A809" i="7"/>
  <c r="A829" i="7"/>
  <c r="A849" i="7"/>
  <c r="A869" i="7"/>
  <c r="A889" i="7"/>
  <c r="A909" i="7"/>
  <c r="A929" i="7"/>
  <c r="A949" i="7"/>
  <c r="A969" i="7"/>
  <c r="A989" i="7"/>
  <c r="A1009" i="7"/>
  <c r="A1029" i="7"/>
  <c r="A1049" i="7"/>
  <c r="A1069" i="7"/>
  <c r="A1089" i="7"/>
  <c r="A1109" i="7"/>
  <c r="A1129" i="7"/>
  <c r="A1149" i="7"/>
  <c r="A1169" i="7"/>
  <c r="A1189" i="7"/>
  <c r="A1209" i="7"/>
  <c r="A1229" i="7"/>
  <c r="A1249" i="7"/>
  <c r="A1269" i="7"/>
  <c r="A1289" i="7"/>
  <c r="A1309" i="7"/>
  <c r="A1329" i="7"/>
  <c r="A1349" i="7"/>
  <c r="A1369" i="7"/>
  <c r="A1389" i="7"/>
  <c r="A1409" i="7"/>
  <c r="A10" i="7"/>
  <c r="A30" i="7"/>
  <c r="A50" i="7"/>
  <c r="A70" i="7"/>
  <c r="A90" i="7"/>
  <c r="A110" i="7"/>
  <c r="A130" i="7"/>
  <c r="A150" i="7"/>
  <c r="A170" i="7"/>
  <c r="A190" i="7"/>
  <c r="A210" i="7"/>
  <c r="A230" i="7"/>
  <c r="A250" i="7"/>
  <c r="A270" i="7"/>
  <c r="A290" i="7"/>
  <c r="A310" i="7"/>
  <c r="A330" i="7"/>
  <c r="A350" i="7"/>
  <c r="A370" i="7"/>
  <c r="A390" i="7"/>
  <c r="A410" i="7"/>
  <c r="A430" i="7"/>
  <c r="A450" i="7"/>
  <c r="A470" i="7"/>
  <c r="A490" i="7"/>
  <c r="A510" i="7"/>
  <c r="A530" i="7"/>
  <c r="A550" i="7"/>
  <c r="A570" i="7"/>
  <c r="A590" i="7"/>
  <c r="A610" i="7"/>
  <c r="A630" i="7"/>
  <c r="A650" i="7"/>
  <c r="A670" i="7"/>
  <c r="A690" i="7"/>
  <c r="A710" i="7"/>
  <c r="A730" i="7"/>
  <c r="A750" i="7"/>
  <c r="A770" i="7"/>
  <c r="A790" i="7"/>
  <c r="A810" i="7"/>
  <c r="A830" i="7"/>
  <c r="A850" i="7"/>
  <c r="A870" i="7"/>
  <c r="A890" i="7"/>
  <c r="A910" i="7"/>
  <c r="A930" i="7"/>
  <c r="A950" i="7"/>
  <c r="A970" i="7"/>
  <c r="A990" i="7"/>
  <c r="A1010" i="7"/>
  <c r="A1030" i="7"/>
  <c r="A1050" i="7"/>
  <c r="A1070" i="7"/>
  <c r="A1090" i="7"/>
  <c r="A1110" i="7"/>
  <c r="A1130" i="7"/>
  <c r="A1150" i="7"/>
  <c r="A1170" i="7"/>
  <c r="A1190" i="7"/>
  <c r="A1210" i="7"/>
  <c r="A1230" i="7"/>
  <c r="A1250" i="7"/>
  <c r="A1270" i="7"/>
  <c r="A1290" i="7"/>
  <c r="A1310" i="7"/>
  <c r="A1330" i="7"/>
  <c r="A1350" i="7"/>
  <c r="A1370" i="7"/>
  <c r="A1390" i="7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C4" i="9"/>
  <c r="B4" i="9"/>
  <c r="B1" i="9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C4" i="8"/>
  <c r="B4" i="8"/>
  <c r="B1" i="8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C4" i="6"/>
  <c r="B4" i="6"/>
  <c r="B1" i="6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C4" i="5"/>
  <c r="B4" i="5"/>
  <c r="F28" i="17"/>
  <c r="E28" i="17"/>
  <c r="D4" i="5" s="1"/>
  <c r="P6" i="9"/>
  <c r="Q6" i="8"/>
  <c r="Y6" i="9"/>
  <c r="M6" i="8"/>
  <c r="Q6" i="5"/>
  <c r="I6" i="6"/>
  <c r="N6" i="9"/>
  <c r="O6" i="8"/>
  <c r="S6" i="5"/>
  <c r="S6" i="8"/>
  <c r="P6" i="5"/>
  <c r="U6" i="5"/>
  <c r="H6" i="8"/>
  <c r="X6" i="5"/>
  <c r="F6" i="6"/>
  <c r="O6" i="6"/>
  <c r="K6" i="5"/>
  <c r="P6" i="8"/>
  <c r="Z6" i="8"/>
  <c r="N6" i="5"/>
  <c r="T6" i="6"/>
  <c r="W6" i="9"/>
  <c r="C6" i="6"/>
  <c r="V6" i="5"/>
  <c r="U6" i="9"/>
  <c r="H6" i="5"/>
  <c r="C6" i="5"/>
  <c r="M6" i="6"/>
  <c r="F6" i="8"/>
  <c r="F6" i="9"/>
  <c r="X6" i="6"/>
  <c r="Y6" i="5"/>
  <c r="A6" i="9"/>
  <c r="E6" i="5"/>
  <c r="H6" i="6"/>
  <c r="K6" i="6"/>
  <c r="Q6" i="9"/>
  <c r="H6" i="9"/>
  <c r="R6" i="6"/>
  <c r="M6" i="5"/>
  <c r="K6" i="8"/>
  <c r="G6" i="6"/>
  <c r="E6" i="9"/>
  <c r="T6" i="9"/>
  <c r="D6" i="5"/>
  <c r="I6" i="5"/>
  <c r="S6" i="6"/>
  <c r="R6" i="5"/>
  <c r="K6" i="9"/>
  <c r="O6" i="9"/>
  <c r="T6" i="5"/>
  <c r="Y6" i="8"/>
  <c r="R6" i="9"/>
  <c r="M6" i="9"/>
  <c r="A6" i="5"/>
  <c r="G6" i="9"/>
  <c r="E6" i="8"/>
  <c r="W6" i="8"/>
  <c r="R6" i="8"/>
  <c r="I6" i="9"/>
  <c r="L6" i="8"/>
  <c r="J6" i="6"/>
  <c r="A6" i="8"/>
  <c r="W6" i="6"/>
  <c r="N6" i="8"/>
  <c r="Q6" i="6"/>
  <c r="O6" i="5"/>
  <c r="A6" i="6"/>
  <c r="P6" i="6"/>
  <c r="X6" i="9"/>
  <c r="V6" i="8"/>
  <c r="L6" i="9"/>
  <c r="U6" i="8"/>
  <c r="V6" i="6"/>
  <c r="U6" i="6"/>
  <c r="Z6" i="6"/>
  <c r="L6" i="5"/>
  <c r="G6" i="5"/>
  <c r="J6" i="8"/>
  <c r="W6" i="5"/>
  <c r="T6" i="8"/>
  <c r="V6" i="9"/>
  <c r="S6" i="9"/>
  <c r="Y6" i="6"/>
  <c r="Z6" i="5"/>
  <c r="C6" i="9"/>
  <c r="G6" i="8"/>
  <c r="X6" i="8"/>
  <c r="E6" i="6"/>
  <c r="F6" i="5"/>
  <c r="I6" i="8"/>
  <c r="L6" i="6"/>
  <c r="C6" i="8"/>
  <c r="J6" i="5"/>
  <c r="J6" i="9"/>
  <c r="N6" i="6"/>
  <c r="Z6" i="9"/>
  <c r="D4" i="9" l="1"/>
  <c r="D4" i="8"/>
  <c r="D4" i="6"/>
  <c r="O17" i="13"/>
  <c r="A17" i="13"/>
  <c r="M17" i="13" s="1"/>
  <c r="Y16" i="13"/>
  <c r="W16" i="13"/>
  <c r="U16" i="13"/>
  <c r="T16" i="13"/>
  <c r="H16" i="13"/>
  <c r="E16" i="13"/>
  <c r="A16" i="13"/>
  <c r="H15" i="13"/>
  <c r="A15" i="13"/>
  <c r="Y15" i="13" s="1"/>
  <c r="V14" i="13"/>
  <c r="T14" i="13"/>
  <c r="S14" i="13"/>
  <c r="R14" i="13"/>
  <c r="Q14" i="13"/>
  <c r="P14" i="13"/>
  <c r="O14" i="13"/>
  <c r="A14" i="13"/>
  <c r="K14" i="13" s="1"/>
  <c r="A13" i="13"/>
  <c r="C13" i="13" s="1"/>
  <c r="Z12" i="13"/>
  <c r="Y12" i="13"/>
  <c r="X12" i="13"/>
  <c r="S12" i="13"/>
  <c r="N12" i="13"/>
  <c r="M12" i="13"/>
  <c r="L12" i="13"/>
  <c r="K12" i="13"/>
  <c r="J12" i="13"/>
  <c r="I12" i="13"/>
  <c r="H12" i="13"/>
  <c r="A12" i="13"/>
  <c r="W12" i="13" s="1"/>
  <c r="A11" i="13"/>
  <c r="I11" i="13" s="1"/>
  <c r="P10" i="13"/>
  <c r="A10" i="13"/>
  <c r="A9" i="13"/>
  <c r="U9" i="13" s="1"/>
  <c r="W8" i="13"/>
  <c r="I8" i="13"/>
  <c r="A8" i="13"/>
  <c r="Z8" i="13" s="1"/>
  <c r="X7" i="13"/>
  <c r="V7" i="13"/>
  <c r="S7" i="13"/>
  <c r="R7" i="13"/>
  <c r="Q7" i="13"/>
  <c r="P7" i="13"/>
  <c r="A7" i="13"/>
  <c r="M7" i="13" s="1"/>
  <c r="A6" i="13"/>
  <c r="B6" i="13" s="1"/>
  <c r="A5" i="13"/>
  <c r="Y5" i="13" s="1"/>
  <c r="V4" i="13"/>
  <c r="G4" i="13"/>
  <c r="A4" i="13"/>
  <c r="K4" i="13" s="1"/>
  <c r="A3" i="13"/>
  <c r="C3" i="13" s="1"/>
  <c r="Z2" i="13"/>
  <c r="Y2" i="13"/>
  <c r="X2" i="13"/>
  <c r="S2" i="13"/>
  <c r="N2" i="13"/>
  <c r="D2" i="13"/>
  <c r="A2" i="13"/>
  <c r="W2" i="13" s="1"/>
  <c r="A17" i="16"/>
  <c r="W17" i="16" s="1"/>
  <c r="W16" i="16"/>
  <c r="O16" i="16"/>
  <c r="N16" i="16"/>
  <c r="M16" i="16"/>
  <c r="A16" i="16"/>
  <c r="V16" i="16" s="1"/>
  <c r="A15" i="16"/>
  <c r="H15" i="16" s="1"/>
  <c r="A14" i="16"/>
  <c r="O14" i="16" s="1"/>
  <c r="A13" i="16"/>
  <c r="Y13" i="16" s="1"/>
  <c r="A12" i="16"/>
  <c r="Z12" i="16" s="1"/>
  <c r="W11" i="16"/>
  <c r="S11" i="16"/>
  <c r="R11" i="16"/>
  <c r="A11" i="16"/>
  <c r="L11" i="16" s="1"/>
  <c r="W10" i="16"/>
  <c r="A10" i="16"/>
  <c r="Y10" i="16" s="1"/>
  <c r="Y9" i="16"/>
  <c r="Q9" i="16"/>
  <c r="P9" i="16"/>
  <c r="O9" i="16"/>
  <c r="A9" i="16"/>
  <c r="X9" i="16" s="1"/>
  <c r="A8" i="16"/>
  <c r="W7" i="16"/>
  <c r="V7" i="16"/>
  <c r="U7" i="16"/>
  <c r="T7" i="16"/>
  <c r="S7" i="16"/>
  <c r="R7" i="16"/>
  <c r="Q7" i="16"/>
  <c r="G7" i="16"/>
  <c r="C7" i="16"/>
  <c r="A7" i="16"/>
  <c r="B7" i="16" s="1"/>
  <c r="A6" i="16"/>
  <c r="V6" i="16" s="1"/>
  <c r="S5" i="16"/>
  <c r="A5" i="16"/>
  <c r="H5" i="16" s="1"/>
  <c r="P4" i="16"/>
  <c r="A4" i="16"/>
  <c r="E4" i="16" s="1"/>
  <c r="A3" i="16"/>
  <c r="S2" i="16"/>
  <c r="R2" i="16"/>
  <c r="Q2" i="16"/>
  <c r="O2" i="16"/>
  <c r="N2" i="16"/>
  <c r="M2" i="16"/>
  <c r="L2" i="16"/>
  <c r="A2" i="16"/>
  <c r="Z2" i="16" s="1"/>
  <c r="Y100" i="12"/>
  <c r="W100" i="12"/>
  <c r="U100" i="12"/>
  <c r="S100" i="12"/>
  <c r="R100" i="12"/>
  <c r="Q100" i="12"/>
  <c r="P100" i="12"/>
  <c r="O100" i="12"/>
  <c r="N100" i="12"/>
  <c r="M100" i="12"/>
  <c r="E100" i="12"/>
  <c r="C100" i="12"/>
  <c r="A100" i="12"/>
  <c r="A99" i="12"/>
  <c r="Z98" i="12"/>
  <c r="Y98" i="12"/>
  <c r="Q98" i="12"/>
  <c r="P98" i="12"/>
  <c r="O98" i="12"/>
  <c r="M98" i="12"/>
  <c r="L98" i="12"/>
  <c r="K98" i="12"/>
  <c r="J98" i="12"/>
  <c r="I98" i="12"/>
  <c r="H98" i="12"/>
  <c r="G98" i="12"/>
  <c r="F98" i="12"/>
  <c r="E98" i="12"/>
  <c r="A98" i="12"/>
  <c r="X98" i="12" s="1"/>
  <c r="W97" i="12"/>
  <c r="V97" i="12"/>
  <c r="U97" i="12"/>
  <c r="S97" i="12"/>
  <c r="R97" i="12"/>
  <c r="Q97" i="12"/>
  <c r="P97" i="12"/>
  <c r="O97" i="12"/>
  <c r="N97" i="12"/>
  <c r="A97" i="12"/>
  <c r="Y96" i="12"/>
  <c r="X96" i="12"/>
  <c r="W96" i="12"/>
  <c r="V96" i="12"/>
  <c r="U96" i="12"/>
  <c r="T96" i="12"/>
  <c r="S96" i="12"/>
  <c r="R96" i="12"/>
  <c r="Q96" i="12"/>
  <c r="I96" i="12"/>
  <c r="H96" i="12"/>
  <c r="G96" i="12"/>
  <c r="E96" i="12"/>
  <c r="D96" i="12"/>
  <c r="A96" i="12"/>
  <c r="Z95" i="12"/>
  <c r="Y95" i="12"/>
  <c r="X95" i="12"/>
  <c r="W95" i="12"/>
  <c r="O95" i="12"/>
  <c r="N95" i="12"/>
  <c r="M95" i="12"/>
  <c r="K95" i="12"/>
  <c r="J95" i="12"/>
  <c r="I95" i="12"/>
  <c r="H95" i="12"/>
  <c r="G95" i="12"/>
  <c r="F95" i="12"/>
  <c r="E95" i="12"/>
  <c r="D95" i="12"/>
  <c r="C95" i="12"/>
  <c r="A95" i="12"/>
  <c r="V95" i="12" s="1"/>
  <c r="A94" i="12"/>
  <c r="Y93" i="12"/>
  <c r="W93" i="12"/>
  <c r="V93" i="12"/>
  <c r="U93" i="12"/>
  <c r="T93" i="12"/>
  <c r="S93" i="12"/>
  <c r="A93" i="12"/>
  <c r="Z93" i="12" s="1"/>
  <c r="Y92" i="12"/>
  <c r="X92" i="12"/>
  <c r="W92" i="12"/>
  <c r="V92" i="12"/>
  <c r="U92" i="12"/>
  <c r="M92" i="12"/>
  <c r="L92" i="12"/>
  <c r="K92" i="12"/>
  <c r="I92" i="12"/>
  <c r="A92" i="12"/>
  <c r="Z92" i="12" s="1"/>
  <c r="S91" i="12"/>
  <c r="R91" i="12"/>
  <c r="Q91" i="12"/>
  <c r="O91" i="12"/>
  <c r="N91" i="12"/>
  <c r="M91" i="12"/>
  <c r="L91" i="12"/>
  <c r="K91" i="12"/>
  <c r="J91" i="12"/>
  <c r="I91" i="12"/>
  <c r="H91" i="12"/>
  <c r="G91" i="12"/>
  <c r="E91" i="12"/>
  <c r="A91" i="12"/>
  <c r="Z91" i="12" s="1"/>
  <c r="G90" i="12"/>
  <c r="D90" i="12"/>
  <c r="A90" i="12"/>
  <c r="A89" i="12"/>
  <c r="A88" i="12"/>
  <c r="W87" i="12"/>
  <c r="B87" i="12"/>
  <c r="A87" i="12"/>
  <c r="Y87" i="12" s="1"/>
  <c r="W86" i="12"/>
  <c r="A86" i="12"/>
  <c r="A85" i="12"/>
  <c r="Y84" i="12"/>
  <c r="W84" i="12"/>
  <c r="U84" i="12"/>
  <c r="A84" i="12"/>
  <c r="Z83" i="12"/>
  <c r="Y83" i="12"/>
  <c r="W83" i="12"/>
  <c r="U83" i="12"/>
  <c r="A83" i="12"/>
  <c r="V83" i="12" s="1"/>
  <c r="A82" i="12"/>
  <c r="S81" i="12"/>
  <c r="A81" i="12"/>
  <c r="Z80" i="12"/>
  <c r="Y80" i="12"/>
  <c r="X80" i="12"/>
  <c r="W80" i="12"/>
  <c r="V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U80" i="12" s="1"/>
  <c r="R79" i="12"/>
  <c r="O79" i="12"/>
  <c r="N79" i="12"/>
  <c r="M79" i="12"/>
  <c r="L79" i="12"/>
  <c r="K79" i="12"/>
  <c r="J79" i="12"/>
  <c r="I79" i="12"/>
  <c r="H79" i="12"/>
  <c r="A79" i="12"/>
  <c r="G79" i="12" s="1"/>
  <c r="S78" i="12"/>
  <c r="R78" i="12"/>
  <c r="Q78" i="12"/>
  <c r="P78" i="12"/>
  <c r="O78" i="12"/>
  <c r="N78" i="12"/>
  <c r="A78" i="12"/>
  <c r="M78" i="12" s="1"/>
  <c r="Y77" i="12"/>
  <c r="X77" i="12"/>
  <c r="W77" i="12"/>
  <c r="V77" i="12"/>
  <c r="D77" i="12"/>
  <c r="B77" i="12"/>
  <c r="A77" i="12"/>
  <c r="Z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A76" i="12"/>
  <c r="Y76" i="12" s="1"/>
  <c r="V75" i="12"/>
  <c r="S75" i="12"/>
  <c r="R75" i="12"/>
  <c r="Q75" i="12"/>
  <c r="P75" i="12"/>
  <c r="O75" i="12"/>
  <c r="N75" i="12"/>
  <c r="M75" i="12"/>
  <c r="L75" i="12"/>
  <c r="E75" i="12"/>
  <c r="B75" i="12"/>
  <c r="A75" i="12"/>
  <c r="K75" i="12" s="1"/>
  <c r="W74" i="12"/>
  <c r="V74" i="12"/>
  <c r="U74" i="12"/>
  <c r="T74" i="12"/>
  <c r="B74" i="12"/>
  <c r="A74" i="12"/>
  <c r="Z73" i="12"/>
  <c r="Y73" i="12"/>
  <c r="X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A73" i="12"/>
  <c r="W73" i="12" s="1"/>
  <c r="W72" i="12"/>
  <c r="T72" i="12"/>
  <c r="Q72" i="12"/>
  <c r="P72" i="12"/>
  <c r="O72" i="12"/>
  <c r="N72" i="12"/>
  <c r="M72" i="12"/>
  <c r="L72" i="12"/>
  <c r="K72" i="12"/>
  <c r="J72" i="12"/>
  <c r="C72" i="12"/>
  <c r="A72" i="12"/>
  <c r="I72" i="12" s="1"/>
  <c r="Z71" i="12"/>
  <c r="W71" i="12"/>
  <c r="U71" i="12"/>
  <c r="Q71" i="12"/>
  <c r="A71" i="12"/>
  <c r="Z70" i="12"/>
  <c r="Y70" i="12"/>
  <c r="X70" i="12"/>
  <c r="W70" i="12"/>
  <c r="V70" i="12"/>
  <c r="S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U70" i="12" s="1"/>
  <c r="R69" i="12"/>
  <c r="O69" i="12"/>
  <c r="N69" i="12"/>
  <c r="M69" i="12"/>
  <c r="L69" i="12"/>
  <c r="K69" i="12"/>
  <c r="J69" i="12"/>
  <c r="I69" i="12"/>
  <c r="H69" i="12"/>
  <c r="A69" i="12"/>
  <c r="G69" i="12" s="1"/>
  <c r="S68" i="12"/>
  <c r="O68" i="12"/>
  <c r="A68" i="12"/>
  <c r="U67" i="12"/>
  <c r="T67" i="12"/>
  <c r="J67" i="12"/>
  <c r="G67" i="12"/>
  <c r="E67" i="12"/>
  <c r="A67" i="12"/>
  <c r="Y67" i="12" s="1"/>
  <c r="Z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A66" i="12"/>
  <c r="Y66" i="12" s="1"/>
  <c r="Y65" i="12"/>
  <c r="W65" i="12"/>
  <c r="V65" i="12"/>
  <c r="S65" i="12"/>
  <c r="R65" i="12"/>
  <c r="Q65" i="12"/>
  <c r="P65" i="12"/>
  <c r="O65" i="12"/>
  <c r="N65" i="12"/>
  <c r="M65" i="12"/>
  <c r="L65" i="12"/>
  <c r="E65" i="12"/>
  <c r="C65" i="12"/>
  <c r="B65" i="12"/>
  <c r="A65" i="12"/>
  <c r="K65" i="12" s="1"/>
  <c r="Y64" i="12"/>
  <c r="X64" i="12"/>
  <c r="W64" i="12"/>
  <c r="V64" i="12"/>
  <c r="U64" i="12"/>
  <c r="K64" i="12"/>
  <c r="A64" i="12"/>
  <c r="Z63" i="12"/>
  <c r="Y63" i="12"/>
  <c r="X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A63" i="12"/>
  <c r="W63" i="12" s="1"/>
  <c r="W62" i="12"/>
  <c r="U62" i="12"/>
  <c r="T62" i="12"/>
  <c r="Q62" i="12"/>
  <c r="P62" i="12"/>
  <c r="O62" i="12"/>
  <c r="N62" i="12"/>
  <c r="M62" i="12"/>
  <c r="L62" i="12"/>
  <c r="K62" i="12"/>
  <c r="A62" i="12"/>
  <c r="A61" i="12"/>
  <c r="Z60" i="12"/>
  <c r="Y60" i="12"/>
  <c r="X60" i="12"/>
  <c r="W60" i="12"/>
  <c r="V60" i="12"/>
  <c r="O60" i="12"/>
  <c r="M60" i="12"/>
  <c r="L60" i="12"/>
  <c r="I60" i="12"/>
  <c r="H60" i="12"/>
  <c r="G60" i="12"/>
  <c r="F60" i="12"/>
  <c r="E60" i="12"/>
  <c r="D60" i="12"/>
  <c r="C60" i="12"/>
  <c r="B60" i="12"/>
  <c r="A60" i="12"/>
  <c r="U60" i="12" s="1"/>
  <c r="U59" i="12"/>
  <c r="S59" i="12"/>
  <c r="R59" i="12"/>
  <c r="O59" i="12"/>
  <c r="N59" i="12"/>
  <c r="J59" i="12"/>
  <c r="A59" i="12"/>
  <c r="Y58" i="12"/>
  <c r="X58" i="12"/>
  <c r="U58" i="12"/>
  <c r="T58" i="12"/>
  <c r="S58" i="12"/>
  <c r="R58" i="12"/>
  <c r="Q58" i="12"/>
  <c r="P58" i="12"/>
  <c r="O58" i="12"/>
  <c r="N58" i="12"/>
  <c r="M58" i="12"/>
  <c r="G58" i="12"/>
  <c r="A58" i="12"/>
  <c r="Z57" i="12"/>
  <c r="Y57" i="12"/>
  <c r="X57" i="12"/>
  <c r="W57" i="12"/>
  <c r="V57" i="12"/>
  <c r="U57" i="12"/>
  <c r="T57" i="12"/>
  <c r="S57" i="12"/>
  <c r="M57" i="12"/>
  <c r="K57" i="12"/>
  <c r="J57" i="12"/>
  <c r="G57" i="12"/>
  <c r="F57" i="12"/>
  <c r="E57" i="12"/>
  <c r="D57" i="12"/>
  <c r="C57" i="12"/>
  <c r="B57" i="12"/>
  <c r="A57" i="12"/>
  <c r="Z56" i="12"/>
  <c r="Y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A56" i="12"/>
  <c r="X56" i="12" s="1"/>
  <c r="D55" i="12"/>
  <c r="C55" i="12"/>
  <c r="B55" i="12"/>
  <c r="A55" i="12"/>
  <c r="Y55" i="12" s="1"/>
  <c r="E54" i="12"/>
  <c r="D54" i="12"/>
  <c r="C54" i="12"/>
  <c r="B54" i="12"/>
  <c r="A54" i="12"/>
  <c r="Z53" i="12"/>
  <c r="Y53" i="12"/>
  <c r="X53" i="12"/>
  <c r="W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53" i="12"/>
  <c r="V53" i="12" s="1"/>
  <c r="W52" i="12"/>
  <c r="V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E52" i="12"/>
  <c r="D52" i="12"/>
  <c r="C52" i="12"/>
  <c r="B52" i="12"/>
  <c r="A52" i="12"/>
  <c r="U52" i="12" s="1"/>
  <c r="Z51" i="12"/>
  <c r="Y51" i="12"/>
  <c r="W51" i="12"/>
  <c r="V51" i="12"/>
  <c r="U51" i="12"/>
  <c r="T51" i="12"/>
  <c r="S51" i="12"/>
  <c r="R51" i="12"/>
  <c r="Q51" i="12"/>
  <c r="P51" i="12"/>
  <c r="O51" i="12"/>
  <c r="K51" i="12"/>
  <c r="J51" i="12"/>
  <c r="I51" i="12"/>
  <c r="H51" i="12"/>
  <c r="G51" i="12"/>
  <c r="F51" i="12"/>
  <c r="C51" i="12"/>
  <c r="B51" i="12"/>
  <c r="A51" i="12"/>
  <c r="O50" i="12"/>
  <c r="N50" i="12"/>
  <c r="M50" i="12"/>
  <c r="L50" i="12"/>
  <c r="K50" i="12"/>
  <c r="J50" i="12"/>
  <c r="I50" i="12"/>
  <c r="E50" i="12"/>
  <c r="A50" i="12"/>
  <c r="W50" i="12" s="1"/>
  <c r="R49" i="12"/>
  <c r="Q49" i="12"/>
  <c r="P49" i="12"/>
  <c r="O49" i="12"/>
  <c r="N49" i="12"/>
  <c r="M49" i="12"/>
  <c r="L49" i="12"/>
  <c r="H49" i="12"/>
  <c r="A49" i="12"/>
  <c r="W49" i="12" s="1"/>
  <c r="U48" i="12"/>
  <c r="T48" i="12"/>
  <c r="S48" i="12"/>
  <c r="R48" i="12"/>
  <c r="Q48" i="12"/>
  <c r="P48" i="12"/>
  <c r="O48" i="12"/>
  <c r="H48" i="12"/>
  <c r="D48" i="12"/>
  <c r="A48" i="12"/>
  <c r="W48" i="12" s="1"/>
  <c r="V47" i="12"/>
  <c r="U47" i="12"/>
  <c r="T47" i="12"/>
  <c r="S47" i="12"/>
  <c r="O47" i="12"/>
  <c r="K47" i="12"/>
  <c r="A47" i="12"/>
  <c r="W47" i="12" s="1"/>
  <c r="Y46" i="12"/>
  <c r="U46" i="12"/>
  <c r="T46" i="12"/>
  <c r="S46" i="12"/>
  <c r="R46" i="12"/>
  <c r="N46" i="12"/>
  <c r="A46" i="12"/>
  <c r="Z46" i="12" s="1"/>
  <c r="Y45" i="12"/>
  <c r="X45" i="12"/>
  <c r="W45" i="12"/>
  <c r="V45" i="12"/>
  <c r="U45" i="12"/>
  <c r="A45" i="12"/>
  <c r="B44" i="12"/>
  <c r="A44" i="12"/>
  <c r="Z43" i="12"/>
  <c r="Y43" i="12"/>
  <c r="X43" i="12"/>
  <c r="W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43" i="12"/>
  <c r="V43" i="12" s="1"/>
  <c r="X42" i="12"/>
  <c r="A42" i="12"/>
  <c r="Q41" i="12"/>
  <c r="P41" i="12"/>
  <c r="O41" i="12"/>
  <c r="M41" i="12"/>
  <c r="K41" i="12"/>
  <c r="J41" i="12"/>
  <c r="I41" i="12"/>
  <c r="E41" i="12"/>
  <c r="A41" i="12"/>
  <c r="V41" i="12" s="1"/>
  <c r="Y40" i="12"/>
  <c r="X40" i="12"/>
  <c r="V40" i="12"/>
  <c r="U40" i="12"/>
  <c r="S40" i="12"/>
  <c r="Q40" i="12"/>
  <c r="P40" i="12"/>
  <c r="O40" i="12"/>
  <c r="N40" i="12"/>
  <c r="M40" i="12"/>
  <c r="I40" i="12"/>
  <c r="E40" i="12"/>
  <c r="C40" i="12"/>
  <c r="B40" i="12"/>
  <c r="A40" i="12"/>
  <c r="U39" i="12"/>
  <c r="T39" i="12"/>
  <c r="S39" i="12"/>
  <c r="R39" i="12"/>
  <c r="Q39" i="12"/>
  <c r="M39" i="12"/>
  <c r="A39" i="12"/>
  <c r="V39" i="12" s="1"/>
  <c r="Y38" i="12"/>
  <c r="X38" i="12"/>
  <c r="W38" i="12"/>
  <c r="V38" i="12"/>
  <c r="U38" i="12"/>
  <c r="Q38" i="12"/>
  <c r="E38" i="12"/>
  <c r="C38" i="12"/>
  <c r="B38" i="12"/>
  <c r="A38" i="12"/>
  <c r="Z37" i="12"/>
  <c r="Y37" i="12"/>
  <c r="X37" i="12"/>
  <c r="V37" i="12"/>
  <c r="U37" i="12"/>
  <c r="S37" i="12"/>
  <c r="Q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T37" i="12" s="1"/>
  <c r="G36" i="12"/>
  <c r="A36" i="12"/>
  <c r="W35" i="12"/>
  <c r="Q35" i="12"/>
  <c r="P35" i="12"/>
  <c r="O35" i="12"/>
  <c r="N35" i="12"/>
  <c r="M35" i="12"/>
  <c r="L35" i="12"/>
  <c r="K35" i="12"/>
  <c r="G35" i="12"/>
  <c r="C35" i="12"/>
  <c r="A35" i="12"/>
  <c r="J35" i="12" s="1"/>
  <c r="C34" i="12"/>
  <c r="A34" i="12"/>
  <c r="Z33" i="12"/>
  <c r="Y33" i="12"/>
  <c r="X33" i="12"/>
  <c r="W33" i="12"/>
  <c r="V33" i="12"/>
  <c r="T33" i="12"/>
  <c r="S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U33" i="12" s="1"/>
  <c r="Y32" i="12"/>
  <c r="O32" i="12"/>
  <c r="M32" i="12"/>
  <c r="L32" i="12"/>
  <c r="K32" i="12"/>
  <c r="J32" i="12"/>
  <c r="I32" i="12"/>
  <c r="E32" i="12"/>
  <c r="A32" i="12"/>
  <c r="H32" i="12" s="1"/>
  <c r="Q31" i="12"/>
  <c r="P31" i="12"/>
  <c r="O31" i="12"/>
  <c r="K31" i="12"/>
  <c r="A31" i="12"/>
  <c r="Y30" i="12"/>
  <c r="X30" i="12"/>
  <c r="W30" i="12"/>
  <c r="V30" i="12"/>
  <c r="U30" i="12"/>
  <c r="Q30" i="12"/>
  <c r="G30" i="12"/>
  <c r="E30" i="12"/>
  <c r="C30" i="12"/>
  <c r="A30" i="12"/>
  <c r="W29" i="12"/>
  <c r="S29" i="12"/>
  <c r="Q29" i="12"/>
  <c r="P29" i="12"/>
  <c r="O29" i="12"/>
  <c r="N29" i="12"/>
  <c r="M29" i="12"/>
  <c r="L29" i="12"/>
  <c r="K29" i="12"/>
  <c r="J29" i="12"/>
  <c r="I29" i="12"/>
  <c r="H29" i="12"/>
  <c r="G29" i="12"/>
  <c r="C29" i="12"/>
  <c r="A29" i="12"/>
  <c r="Z29" i="12" s="1"/>
  <c r="Y28" i="12"/>
  <c r="W28" i="12"/>
  <c r="V28" i="12"/>
  <c r="T28" i="12"/>
  <c r="S28" i="12"/>
  <c r="R28" i="12"/>
  <c r="Q28" i="12"/>
  <c r="P28" i="12"/>
  <c r="O28" i="12"/>
  <c r="N28" i="12"/>
  <c r="M28" i="12"/>
  <c r="I28" i="12"/>
  <c r="E28" i="12"/>
  <c r="C28" i="12"/>
  <c r="B28" i="12"/>
  <c r="A28" i="12"/>
  <c r="L28" i="12" s="1"/>
  <c r="Y27" i="12"/>
  <c r="X27" i="12"/>
  <c r="W27" i="12"/>
  <c r="V27" i="12"/>
  <c r="U27" i="12"/>
  <c r="A27" i="12"/>
  <c r="Z26" i="12"/>
  <c r="Y26" i="12"/>
  <c r="U26" i="12"/>
  <c r="Q26" i="12"/>
  <c r="K26" i="12"/>
  <c r="J26" i="12"/>
  <c r="I26" i="12"/>
  <c r="H26" i="12"/>
  <c r="G26" i="12"/>
  <c r="F26" i="12"/>
  <c r="E26" i="12"/>
  <c r="A26" i="12"/>
  <c r="W25" i="12"/>
  <c r="Q25" i="12"/>
  <c r="P25" i="12"/>
  <c r="O25" i="12"/>
  <c r="N25" i="12"/>
  <c r="M25" i="12"/>
  <c r="L25" i="12"/>
  <c r="K25" i="12"/>
  <c r="G25" i="12"/>
  <c r="C25" i="12"/>
  <c r="A25" i="12"/>
  <c r="J25" i="12" s="1"/>
  <c r="W24" i="12"/>
  <c r="V24" i="12"/>
  <c r="U24" i="12"/>
  <c r="T24" i="12"/>
  <c r="S24" i="12"/>
  <c r="R24" i="12"/>
  <c r="Q24" i="12"/>
  <c r="M24" i="12"/>
  <c r="C24" i="12"/>
  <c r="A24" i="12"/>
  <c r="Z23" i="12"/>
  <c r="Y23" i="12"/>
  <c r="X23" i="12"/>
  <c r="W23" i="12"/>
  <c r="T23" i="12"/>
  <c r="S23" i="12"/>
  <c r="Q23" i="12"/>
  <c r="P23" i="12"/>
  <c r="O23" i="12"/>
  <c r="M23" i="12"/>
  <c r="L23" i="12"/>
  <c r="K23" i="12"/>
  <c r="J23" i="12"/>
  <c r="I23" i="12"/>
  <c r="H23" i="12"/>
  <c r="G23" i="12"/>
  <c r="F23" i="12"/>
  <c r="E23" i="12"/>
  <c r="D23" i="12"/>
  <c r="C23" i="12"/>
  <c r="A23" i="12"/>
  <c r="V23" i="12" s="1"/>
  <c r="I22" i="12"/>
  <c r="A22" i="12"/>
  <c r="U21" i="12"/>
  <c r="T21" i="12"/>
  <c r="S21" i="12"/>
  <c r="R21" i="12"/>
  <c r="A21" i="12"/>
  <c r="Z20" i="12"/>
  <c r="Y20" i="12"/>
  <c r="X20" i="12"/>
  <c r="W20" i="12"/>
  <c r="V20" i="12"/>
  <c r="U20" i="12"/>
  <c r="Q20" i="12"/>
  <c r="M20" i="12"/>
  <c r="G20" i="12"/>
  <c r="F20" i="12"/>
  <c r="E20" i="12"/>
  <c r="D20" i="12"/>
  <c r="C20" i="12"/>
  <c r="B20" i="12"/>
  <c r="A20" i="12"/>
  <c r="W19" i="12"/>
  <c r="S19" i="12"/>
  <c r="Q19" i="12"/>
  <c r="P19" i="12"/>
  <c r="O19" i="12"/>
  <c r="N19" i="12"/>
  <c r="M19" i="12"/>
  <c r="L19" i="12"/>
  <c r="K19" i="12"/>
  <c r="J19" i="12"/>
  <c r="I19" i="12"/>
  <c r="H19" i="12"/>
  <c r="G19" i="12"/>
  <c r="C19" i="12"/>
  <c r="A19" i="12"/>
  <c r="Z19" i="12" s="1"/>
  <c r="Y18" i="12"/>
  <c r="W18" i="12"/>
  <c r="V18" i="12"/>
  <c r="T18" i="12"/>
  <c r="S18" i="12"/>
  <c r="R18" i="12"/>
  <c r="Q18" i="12"/>
  <c r="P18" i="12"/>
  <c r="O18" i="12"/>
  <c r="N18" i="12"/>
  <c r="M18" i="12"/>
  <c r="I18" i="12"/>
  <c r="E18" i="12"/>
  <c r="C18" i="12"/>
  <c r="B18" i="12"/>
  <c r="A18" i="12"/>
  <c r="L18" i="12" s="1"/>
  <c r="Y17" i="12"/>
  <c r="X17" i="12"/>
  <c r="W17" i="12"/>
  <c r="V17" i="12"/>
  <c r="U17" i="12"/>
  <c r="T17" i="12"/>
  <c r="S17" i="12"/>
  <c r="O17" i="12"/>
  <c r="A17" i="12"/>
  <c r="A16" i="12"/>
  <c r="K15" i="12"/>
  <c r="A15" i="12"/>
  <c r="Z14" i="12"/>
  <c r="W14" i="12"/>
  <c r="V14" i="12"/>
  <c r="U14" i="12"/>
  <c r="T14" i="12"/>
  <c r="S14" i="12"/>
  <c r="R14" i="12"/>
  <c r="A14" i="12"/>
  <c r="Z13" i="12"/>
  <c r="Y13" i="12"/>
  <c r="X13" i="12"/>
  <c r="W13" i="12"/>
  <c r="S13" i="12"/>
  <c r="Q13" i="12"/>
  <c r="P13" i="12"/>
  <c r="O13" i="12"/>
  <c r="M13" i="12"/>
  <c r="L13" i="12"/>
  <c r="K13" i="12"/>
  <c r="J13" i="12"/>
  <c r="I13" i="12"/>
  <c r="H13" i="12"/>
  <c r="G13" i="12"/>
  <c r="F13" i="12"/>
  <c r="E13" i="12"/>
  <c r="D13" i="12"/>
  <c r="C13" i="12"/>
  <c r="A13" i="12"/>
  <c r="V13" i="12" s="1"/>
  <c r="Y12" i="12"/>
  <c r="U12" i="12"/>
  <c r="S12" i="12"/>
  <c r="R12" i="12"/>
  <c r="P12" i="12"/>
  <c r="O12" i="12"/>
  <c r="N12" i="12"/>
  <c r="M12" i="12"/>
  <c r="L12" i="12"/>
  <c r="K12" i="12"/>
  <c r="J12" i="12"/>
  <c r="I12" i="12"/>
  <c r="A12" i="12"/>
  <c r="A11" i="12"/>
  <c r="Y10" i="12"/>
  <c r="C10" i="12"/>
  <c r="A10" i="12"/>
  <c r="Z10" i="12" s="1"/>
  <c r="W9" i="12"/>
  <c r="S9" i="12"/>
  <c r="Q9" i="12"/>
  <c r="P9" i="12"/>
  <c r="O9" i="12"/>
  <c r="N9" i="12"/>
  <c r="M9" i="12"/>
  <c r="L9" i="12"/>
  <c r="K9" i="12"/>
  <c r="J9" i="12"/>
  <c r="I9" i="12"/>
  <c r="H9" i="12"/>
  <c r="G9" i="12"/>
  <c r="C9" i="12"/>
  <c r="A9" i="12"/>
  <c r="Z9" i="12" s="1"/>
  <c r="V8" i="12"/>
  <c r="U8" i="12"/>
  <c r="T8" i="12"/>
  <c r="S8" i="12"/>
  <c r="R8" i="12"/>
  <c r="Q8" i="12"/>
  <c r="P8" i="12"/>
  <c r="A8" i="12"/>
  <c r="Y8" i="12" s="1"/>
  <c r="Z7" i="12"/>
  <c r="Y7" i="12"/>
  <c r="X7" i="12"/>
  <c r="V7" i="12"/>
  <c r="U7" i="12"/>
  <c r="T7" i="12"/>
  <c r="S7" i="12"/>
  <c r="O7" i="12"/>
  <c r="K7" i="12"/>
  <c r="I7" i="12"/>
  <c r="H7" i="12"/>
  <c r="A7" i="12"/>
  <c r="W7" i="12" s="1"/>
  <c r="Z6" i="12"/>
  <c r="Y6" i="12"/>
  <c r="U6" i="12"/>
  <c r="Q6" i="12"/>
  <c r="O6" i="12"/>
  <c r="N6" i="12"/>
  <c r="M6" i="12"/>
  <c r="L6" i="12"/>
  <c r="K6" i="12"/>
  <c r="J6" i="12"/>
  <c r="I6" i="12"/>
  <c r="H6" i="12"/>
  <c r="G6" i="12"/>
  <c r="E6" i="12"/>
  <c r="A6" i="12"/>
  <c r="G5" i="12"/>
  <c r="A5" i="12"/>
  <c r="A4" i="12"/>
  <c r="Z3" i="12"/>
  <c r="Y3" i="12"/>
  <c r="X3" i="12"/>
  <c r="W3" i="12"/>
  <c r="S3" i="12"/>
  <c r="Q3" i="12"/>
  <c r="P3" i="12"/>
  <c r="O3" i="12"/>
  <c r="M3" i="12"/>
  <c r="L3" i="12"/>
  <c r="K3" i="12"/>
  <c r="J3" i="12"/>
  <c r="I3" i="12"/>
  <c r="H3" i="12"/>
  <c r="G3" i="12"/>
  <c r="F3" i="12"/>
  <c r="E3" i="12"/>
  <c r="D3" i="12"/>
  <c r="C3" i="12"/>
  <c r="A3" i="12"/>
  <c r="V3" i="12" s="1"/>
  <c r="U2" i="12"/>
  <c r="A2" i="12"/>
  <c r="Y100" i="11"/>
  <c r="X100" i="11"/>
  <c r="W100" i="11"/>
  <c r="V100" i="11"/>
  <c r="U100" i="11"/>
  <c r="T100" i="11"/>
  <c r="D100" i="11"/>
  <c r="A100" i="11"/>
  <c r="Z99" i="11"/>
  <c r="Y99" i="11"/>
  <c r="X99" i="11"/>
  <c r="W99" i="11"/>
  <c r="V99" i="11"/>
  <c r="U99" i="11"/>
  <c r="Q99" i="11"/>
  <c r="D99" i="11"/>
  <c r="A99" i="11"/>
  <c r="W98" i="11"/>
  <c r="U98" i="11"/>
  <c r="S98" i="11"/>
  <c r="Q98" i="11"/>
  <c r="P98" i="11"/>
  <c r="O98" i="11"/>
  <c r="N98" i="11"/>
  <c r="C98" i="11"/>
  <c r="A98" i="11"/>
  <c r="Y97" i="11"/>
  <c r="W97" i="11"/>
  <c r="U97" i="11"/>
  <c r="T97" i="11"/>
  <c r="S97" i="11"/>
  <c r="R97" i="11"/>
  <c r="Q97" i="11"/>
  <c r="P97" i="11"/>
  <c r="O97" i="11"/>
  <c r="N97" i="11"/>
  <c r="A97" i="11"/>
  <c r="V97" i="11" s="1"/>
  <c r="Z96" i="11"/>
  <c r="X96" i="11"/>
  <c r="W96" i="11"/>
  <c r="U96" i="11"/>
  <c r="T96" i="11"/>
  <c r="S96" i="11"/>
  <c r="O96" i="11"/>
  <c r="M96" i="11"/>
  <c r="K96" i="11"/>
  <c r="I96" i="11"/>
  <c r="H96" i="11"/>
  <c r="A96" i="11"/>
  <c r="Y96" i="11" s="1"/>
  <c r="Z95" i="11"/>
  <c r="Y95" i="11"/>
  <c r="U95" i="11"/>
  <c r="S95" i="11"/>
  <c r="R95" i="11"/>
  <c r="Q95" i="11"/>
  <c r="O95" i="11"/>
  <c r="N95" i="11"/>
  <c r="M95" i="11"/>
  <c r="L95" i="11"/>
  <c r="K95" i="11"/>
  <c r="J95" i="11"/>
  <c r="I95" i="11"/>
  <c r="G95" i="11"/>
  <c r="A95" i="11"/>
  <c r="Y94" i="11"/>
  <c r="X94" i="11"/>
  <c r="W94" i="11"/>
  <c r="U94" i="11"/>
  <c r="T94" i="11"/>
  <c r="S94" i="11"/>
  <c r="R94" i="11"/>
  <c r="Q94" i="11"/>
  <c r="P94" i="11"/>
  <c r="O94" i="11"/>
  <c r="N94" i="11"/>
  <c r="M94" i="11"/>
  <c r="L94" i="11"/>
  <c r="K94" i="11"/>
  <c r="G94" i="11"/>
  <c r="D94" i="11"/>
  <c r="A94" i="11"/>
  <c r="Y93" i="11"/>
  <c r="X93" i="11"/>
  <c r="W93" i="11"/>
  <c r="V93" i="11"/>
  <c r="U93" i="11"/>
  <c r="T93" i="11"/>
  <c r="S93" i="11"/>
  <c r="R93" i="11"/>
  <c r="Q93" i="11"/>
  <c r="M93" i="11"/>
  <c r="K93" i="11"/>
  <c r="J93" i="11"/>
  <c r="I93" i="11"/>
  <c r="G93" i="11"/>
  <c r="F93" i="11"/>
  <c r="D93" i="11"/>
  <c r="A93" i="11"/>
  <c r="Z92" i="11"/>
  <c r="Y92" i="11"/>
  <c r="X92" i="11"/>
  <c r="W92" i="11"/>
  <c r="S92" i="11"/>
  <c r="Q92" i="11"/>
  <c r="P92" i="11"/>
  <c r="O92" i="11"/>
  <c r="M92" i="11"/>
  <c r="L92" i="11"/>
  <c r="K92" i="11"/>
  <c r="J92" i="11"/>
  <c r="I92" i="11"/>
  <c r="H92" i="11"/>
  <c r="G92" i="11"/>
  <c r="F92" i="11"/>
  <c r="E92" i="11"/>
  <c r="D92" i="11"/>
  <c r="C92" i="11"/>
  <c r="A92" i="11"/>
  <c r="V92" i="11" s="1"/>
  <c r="Y91" i="11"/>
  <c r="W91" i="11"/>
  <c r="V91" i="11"/>
  <c r="U91" i="11"/>
  <c r="S91" i="11"/>
  <c r="R91" i="11"/>
  <c r="Q91" i="11"/>
  <c r="P91" i="11"/>
  <c r="O91" i="11"/>
  <c r="N91" i="11"/>
  <c r="M91" i="11"/>
  <c r="L91" i="11"/>
  <c r="K91" i="11"/>
  <c r="J91" i="11"/>
  <c r="I91" i="11"/>
  <c r="C91" i="11"/>
  <c r="A91" i="11"/>
  <c r="X90" i="11"/>
  <c r="W90" i="11"/>
  <c r="V90" i="11"/>
  <c r="U90" i="11"/>
  <c r="T90" i="11"/>
  <c r="S90" i="11"/>
  <c r="R90" i="11"/>
  <c r="Q90" i="11"/>
  <c r="P90" i="11"/>
  <c r="O90" i="11"/>
  <c r="K90" i="11"/>
  <c r="I90" i="11"/>
  <c r="H90" i="11"/>
  <c r="G90" i="11"/>
  <c r="E90" i="11"/>
  <c r="C90" i="11"/>
  <c r="A90" i="11"/>
  <c r="Y90" i="11" s="1"/>
  <c r="X89" i="11"/>
  <c r="W89" i="11"/>
  <c r="V89" i="11"/>
  <c r="U89" i="11"/>
  <c r="S89" i="11"/>
  <c r="Q89" i="11"/>
  <c r="O89" i="11"/>
  <c r="N89" i="11"/>
  <c r="M89" i="11"/>
  <c r="K89" i="11"/>
  <c r="J89" i="11"/>
  <c r="I89" i="11"/>
  <c r="H89" i="11"/>
  <c r="G89" i="11"/>
  <c r="A89" i="11"/>
  <c r="Y88" i="11"/>
  <c r="W88" i="11"/>
  <c r="U88" i="11"/>
  <c r="T88" i="11"/>
  <c r="S88" i="11"/>
  <c r="Q88" i="11"/>
  <c r="P88" i="11"/>
  <c r="O88" i="11"/>
  <c r="N88" i="11"/>
  <c r="M88" i="11"/>
  <c r="L88" i="11"/>
  <c r="K88" i="11"/>
  <c r="J88" i="11"/>
  <c r="I88" i="11"/>
  <c r="G88" i="11"/>
  <c r="A88" i="11"/>
  <c r="W87" i="11"/>
  <c r="U87" i="11"/>
  <c r="R87" i="11"/>
  <c r="Q87" i="11"/>
  <c r="M87" i="11"/>
  <c r="A87" i="11"/>
  <c r="Y86" i="11"/>
  <c r="V86" i="11"/>
  <c r="U86" i="11"/>
  <c r="T86" i="11"/>
  <c r="S86" i="11"/>
  <c r="R86" i="11"/>
  <c r="Q86" i="11"/>
  <c r="P86" i="11"/>
  <c r="O86" i="11"/>
  <c r="G86" i="11"/>
  <c r="F86" i="11"/>
  <c r="E86" i="11"/>
  <c r="A86" i="11"/>
  <c r="Z86" i="11" s="1"/>
  <c r="A85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A84" i="11"/>
  <c r="Z84" i="11" s="1"/>
  <c r="Z83" i="11"/>
  <c r="Y83" i="11"/>
  <c r="X83" i="11"/>
  <c r="W83" i="11"/>
  <c r="V83" i="11"/>
  <c r="F83" i="11"/>
  <c r="B83" i="11"/>
  <c r="A83" i="11"/>
  <c r="Z82" i="11"/>
  <c r="Y82" i="11"/>
  <c r="X82" i="11"/>
  <c r="W82" i="11"/>
  <c r="V82" i="11"/>
  <c r="F82" i="11"/>
  <c r="B82" i="11"/>
  <c r="A82" i="11"/>
  <c r="Z81" i="11"/>
  <c r="Y81" i="11"/>
  <c r="W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C81" i="11"/>
  <c r="A81" i="11"/>
  <c r="X81" i="11" s="1"/>
  <c r="W80" i="11"/>
  <c r="U80" i="11"/>
  <c r="A80" i="11"/>
  <c r="X80" i="11" s="1"/>
  <c r="W79" i="11"/>
  <c r="U79" i="11"/>
  <c r="A79" i="11"/>
  <c r="Z79" i="11" s="1"/>
  <c r="Z78" i="11"/>
  <c r="Y78" i="11"/>
  <c r="X78" i="11"/>
  <c r="W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78" i="11"/>
  <c r="V78" i="11" s="1"/>
  <c r="W77" i="11"/>
  <c r="V77" i="11"/>
  <c r="U77" i="11"/>
  <c r="T77" i="11"/>
  <c r="S77" i="11"/>
  <c r="R77" i="11"/>
  <c r="C77" i="11"/>
  <c r="A77" i="11"/>
  <c r="Y76" i="11"/>
  <c r="X76" i="11"/>
  <c r="W76" i="11"/>
  <c r="V76" i="11"/>
  <c r="U76" i="11"/>
  <c r="T76" i="11"/>
  <c r="S76" i="11"/>
  <c r="E76" i="11"/>
  <c r="D76" i="11"/>
  <c r="B76" i="11"/>
  <c r="A76" i="11"/>
  <c r="Z75" i="11"/>
  <c r="X75" i="11"/>
  <c r="V75" i="11"/>
  <c r="S75" i="11"/>
  <c r="B75" i="11"/>
  <c r="A75" i="11"/>
  <c r="W75" i="11" s="1"/>
  <c r="Y74" i="11"/>
  <c r="U74" i="11"/>
  <c r="T74" i="11"/>
  <c r="S74" i="11"/>
  <c r="R74" i="11"/>
  <c r="I74" i="11"/>
  <c r="H74" i="11"/>
  <c r="E74" i="11"/>
  <c r="A74" i="11"/>
  <c r="Z73" i="11"/>
  <c r="X73" i="11"/>
  <c r="V73" i="11"/>
  <c r="T73" i="11"/>
  <c r="B73" i="11"/>
  <c r="A73" i="11"/>
  <c r="W73" i="11" s="1"/>
  <c r="Z72" i="11"/>
  <c r="X72" i="11"/>
  <c r="V72" i="11"/>
  <c r="D72" i="11"/>
  <c r="C72" i="11"/>
  <c r="B72" i="11"/>
  <c r="A72" i="11"/>
  <c r="W72" i="11" s="1"/>
  <c r="Z71" i="11"/>
  <c r="Y71" i="11"/>
  <c r="W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C71" i="11"/>
  <c r="A71" i="11"/>
  <c r="X71" i="11" s="1"/>
  <c r="X70" i="11"/>
  <c r="I70" i="11"/>
  <c r="E70" i="11"/>
  <c r="D70" i="11"/>
  <c r="C70" i="11"/>
  <c r="B70" i="11"/>
  <c r="A70" i="11"/>
  <c r="Z69" i="11"/>
  <c r="X69" i="11"/>
  <c r="V69" i="11"/>
  <c r="U69" i="11"/>
  <c r="T69" i="11"/>
  <c r="S69" i="11"/>
  <c r="R69" i="11"/>
  <c r="Q69" i="11"/>
  <c r="O69" i="11"/>
  <c r="K69" i="11"/>
  <c r="J69" i="11"/>
  <c r="I69" i="11"/>
  <c r="H69" i="11"/>
  <c r="G69" i="11"/>
  <c r="F69" i="11"/>
  <c r="E69" i="11"/>
  <c r="D69" i="11"/>
  <c r="C69" i="11"/>
  <c r="B69" i="11"/>
  <c r="A69" i="11"/>
  <c r="W69" i="11" s="1"/>
  <c r="X68" i="11"/>
  <c r="Q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68" i="11"/>
  <c r="Y68" i="11" s="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G67" i="11"/>
  <c r="C67" i="11"/>
  <c r="B67" i="11"/>
  <c r="A67" i="11"/>
  <c r="W67" i="11" s="1"/>
  <c r="Z66" i="11"/>
  <c r="X66" i="11"/>
  <c r="W66" i="11"/>
  <c r="V66" i="11"/>
  <c r="U66" i="11"/>
  <c r="T66" i="11"/>
  <c r="S66" i="11"/>
  <c r="R66" i="11"/>
  <c r="Q66" i="11"/>
  <c r="P66" i="11"/>
  <c r="O66" i="11"/>
  <c r="M66" i="11"/>
  <c r="I66" i="11"/>
  <c r="H66" i="11"/>
  <c r="G66" i="11"/>
  <c r="F66" i="11"/>
  <c r="E66" i="11"/>
  <c r="D66" i="11"/>
  <c r="B66" i="11"/>
  <c r="A66" i="11"/>
  <c r="Z65" i="11"/>
  <c r="W65" i="11"/>
  <c r="V65" i="11"/>
  <c r="U65" i="11"/>
  <c r="S65" i="11"/>
  <c r="O65" i="11"/>
  <c r="N65" i="11"/>
  <c r="M65" i="11"/>
  <c r="L65" i="11"/>
  <c r="K65" i="11"/>
  <c r="J65" i="11"/>
  <c r="I65" i="11"/>
  <c r="H65" i="11"/>
  <c r="G65" i="11"/>
  <c r="F65" i="11"/>
  <c r="D65" i="11"/>
  <c r="B65" i="11"/>
  <c r="A65" i="11"/>
  <c r="X65" i="11" s="1"/>
  <c r="Y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E64" i="11"/>
  <c r="A64" i="11"/>
  <c r="Z63" i="11"/>
  <c r="W63" i="11"/>
  <c r="V63" i="11"/>
  <c r="U63" i="11"/>
  <c r="T63" i="11"/>
  <c r="S63" i="11"/>
  <c r="R63" i="11"/>
  <c r="Q63" i="11"/>
  <c r="P63" i="11"/>
  <c r="O63" i="11"/>
  <c r="N63" i="11"/>
  <c r="M63" i="11"/>
  <c r="K63" i="11"/>
  <c r="G63" i="11"/>
  <c r="F63" i="11"/>
  <c r="D63" i="11"/>
  <c r="B63" i="11"/>
  <c r="A63" i="11"/>
  <c r="X63" i="11" s="1"/>
  <c r="W62" i="11"/>
  <c r="V62" i="11"/>
  <c r="T62" i="11"/>
  <c r="S62" i="11"/>
  <c r="Q62" i="11"/>
  <c r="M62" i="11"/>
  <c r="L62" i="11"/>
  <c r="K62" i="11"/>
  <c r="J62" i="11"/>
  <c r="I62" i="11"/>
  <c r="H62" i="11"/>
  <c r="A62" i="11"/>
  <c r="X62" i="11" s="1"/>
  <c r="Z61" i="11"/>
  <c r="Y61" i="11"/>
  <c r="W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C61" i="11"/>
  <c r="A61" i="11"/>
  <c r="X61" i="11" s="1"/>
  <c r="X60" i="11"/>
  <c r="T60" i="11"/>
  <c r="S60" i="11"/>
  <c r="R60" i="11"/>
  <c r="Q60" i="11"/>
  <c r="P60" i="11"/>
  <c r="O60" i="11"/>
  <c r="N60" i="11"/>
  <c r="A60" i="11"/>
  <c r="W60" i="11" s="1"/>
  <c r="Z59" i="11"/>
  <c r="X59" i="11"/>
  <c r="W59" i="11"/>
  <c r="V59" i="11"/>
  <c r="U59" i="11"/>
  <c r="T59" i="11"/>
  <c r="S59" i="11"/>
  <c r="R59" i="11"/>
  <c r="Q59" i="11"/>
  <c r="O59" i="11"/>
  <c r="C59" i="11"/>
  <c r="B59" i="11"/>
  <c r="A59" i="11"/>
  <c r="X58" i="11"/>
  <c r="W58" i="11"/>
  <c r="U58" i="11"/>
  <c r="Q58" i="11"/>
  <c r="P58" i="11"/>
  <c r="O58" i="11"/>
  <c r="N58" i="11"/>
  <c r="E58" i="11"/>
  <c r="D58" i="11"/>
  <c r="A58" i="11"/>
  <c r="Y58" i="11" s="1"/>
  <c r="V57" i="11"/>
  <c r="U57" i="11"/>
  <c r="T57" i="11"/>
  <c r="S57" i="11"/>
  <c r="R57" i="11"/>
  <c r="Q57" i="11"/>
  <c r="P57" i="11"/>
  <c r="C57" i="11"/>
  <c r="B57" i="11"/>
  <c r="A57" i="11"/>
  <c r="W57" i="11" s="1"/>
  <c r="Z56" i="11"/>
  <c r="X56" i="11"/>
  <c r="W56" i="11"/>
  <c r="V56" i="11"/>
  <c r="U56" i="11"/>
  <c r="T56" i="11"/>
  <c r="S56" i="11"/>
  <c r="R56" i="11"/>
  <c r="E56" i="11"/>
  <c r="D56" i="11"/>
  <c r="B56" i="11"/>
  <c r="A56" i="11"/>
  <c r="Z55" i="11"/>
  <c r="X55" i="11"/>
  <c r="V55" i="11"/>
  <c r="S55" i="11"/>
  <c r="B55" i="11"/>
  <c r="A55" i="11"/>
  <c r="W55" i="11" s="1"/>
  <c r="Y54" i="11"/>
  <c r="U54" i="11"/>
  <c r="T54" i="11"/>
  <c r="S54" i="11"/>
  <c r="R54" i="11"/>
  <c r="I54" i="11"/>
  <c r="H54" i="11"/>
  <c r="E54" i="11"/>
  <c r="A54" i="11"/>
  <c r="Z53" i="11"/>
  <c r="X53" i="11"/>
  <c r="V53" i="11"/>
  <c r="T53" i="11"/>
  <c r="B53" i="11"/>
  <c r="A53" i="11"/>
  <c r="W53" i="11" s="1"/>
  <c r="Z52" i="11"/>
  <c r="X52" i="11"/>
  <c r="V52" i="11"/>
  <c r="D52" i="11"/>
  <c r="C52" i="11"/>
  <c r="B52" i="11"/>
  <c r="A52" i="11"/>
  <c r="W52" i="11" s="1"/>
  <c r="Z51" i="11"/>
  <c r="Y51" i="11"/>
  <c r="W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C51" i="11"/>
  <c r="A51" i="11"/>
  <c r="X51" i="11" s="1"/>
  <c r="Z50" i="11"/>
  <c r="Y50" i="11"/>
  <c r="W50" i="11"/>
  <c r="U50" i="11"/>
  <c r="T50" i="11"/>
  <c r="S50" i="11"/>
  <c r="R50" i="11"/>
  <c r="Q50" i="11"/>
  <c r="P50" i="11"/>
  <c r="O50" i="11"/>
  <c r="N50" i="11"/>
  <c r="M50" i="11"/>
  <c r="L50" i="11"/>
  <c r="K50" i="11"/>
  <c r="I50" i="11"/>
  <c r="F50" i="11"/>
  <c r="E50" i="11"/>
  <c r="D50" i="11"/>
  <c r="C50" i="11"/>
  <c r="B50" i="11"/>
  <c r="A50" i="11"/>
  <c r="V50" i="11" s="1"/>
  <c r="S49" i="11"/>
  <c r="R49" i="11"/>
  <c r="O49" i="11"/>
  <c r="L49" i="11"/>
  <c r="K49" i="11"/>
  <c r="J49" i="11"/>
  <c r="I49" i="11"/>
  <c r="H49" i="11"/>
  <c r="G49" i="11"/>
  <c r="F49" i="11"/>
  <c r="E49" i="11"/>
  <c r="A49" i="11"/>
  <c r="W49" i="11" s="1"/>
  <c r="U48" i="11"/>
  <c r="S48" i="11"/>
  <c r="Q48" i="11"/>
  <c r="P48" i="11"/>
  <c r="O48" i="11"/>
  <c r="N48" i="11"/>
  <c r="M48" i="11"/>
  <c r="L48" i="11"/>
  <c r="K48" i="11"/>
  <c r="J48" i="11"/>
  <c r="I48" i="11"/>
  <c r="E48" i="11"/>
  <c r="A48" i="11"/>
  <c r="W48" i="11" s="1"/>
  <c r="S47" i="11"/>
  <c r="R47" i="11"/>
  <c r="Q47" i="11"/>
  <c r="O47" i="11"/>
  <c r="M47" i="11"/>
  <c r="A47" i="11"/>
  <c r="V47" i="11" s="1"/>
  <c r="A46" i="11"/>
  <c r="Y45" i="11"/>
  <c r="W45" i="11"/>
  <c r="A45" i="11"/>
  <c r="A44" i="11"/>
  <c r="Y43" i="11"/>
  <c r="W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E43" i="11"/>
  <c r="C43" i="11"/>
  <c r="B43" i="11"/>
  <c r="A43" i="11"/>
  <c r="Z43" i="11" s="1"/>
  <c r="X42" i="11"/>
  <c r="W42" i="11"/>
  <c r="S42" i="11"/>
  <c r="R42" i="11"/>
  <c r="Q42" i="11"/>
  <c r="P42" i="11"/>
  <c r="O42" i="11"/>
  <c r="N42" i="11"/>
  <c r="M42" i="11"/>
  <c r="D42" i="11"/>
  <c r="C42" i="11"/>
  <c r="A42" i="11"/>
  <c r="L42" i="11" s="1"/>
  <c r="C41" i="11"/>
  <c r="A41" i="11"/>
  <c r="Z40" i="11"/>
  <c r="Y40" i="11"/>
  <c r="P40" i="11"/>
  <c r="O40" i="11"/>
  <c r="M40" i="11"/>
  <c r="L40" i="11"/>
  <c r="K40" i="11"/>
  <c r="J40" i="11"/>
  <c r="I40" i="11"/>
  <c r="H40" i="11"/>
  <c r="G40" i="11"/>
  <c r="F40" i="11"/>
  <c r="E40" i="11"/>
  <c r="A40" i="11"/>
  <c r="X40" i="11" s="1"/>
  <c r="Q39" i="11"/>
  <c r="P39" i="11"/>
  <c r="O39" i="11"/>
  <c r="M39" i="11"/>
  <c r="K39" i="11"/>
  <c r="A39" i="11"/>
  <c r="J39" i="11" s="1"/>
  <c r="A38" i="11"/>
  <c r="Z37" i="11"/>
  <c r="Y37" i="11"/>
  <c r="X37" i="11"/>
  <c r="W37" i="11"/>
  <c r="S37" i="11"/>
  <c r="N37" i="11"/>
  <c r="M37" i="11"/>
  <c r="K37" i="11"/>
  <c r="J37" i="11"/>
  <c r="I37" i="11"/>
  <c r="H37" i="11"/>
  <c r="G37" i="11"/>
  <c r="F37" i="11"/>
  <c r="E37" i="11"/>
  <c r="D37" i="11"/>
  <c r="C37" i="11"/>
  <c r="A37" i="11"/>
  <c r="V37" i="11" s="1"/>
  <c r="Y36" i="11"/>
  <c r="V36" i="11"/>
  <c r="T36" i="11"/>
  <c r="S36" i="11"/>
  <c r="Q36" i="11"/>
  <c r="P36" i="11"/>
  <c r="O36" i="11"/>
  <c r="N36" i="11"/>
  <c r="M36" i="11"/>
  <c r="L36" i="11"/>
  <c r="K36" i="11"/>
  <c r="J36" i="11"/>
  <c r="I36" i="11"/>
  <c r="G36" i="11"/>
  <c r="E36" i="11"/>
  <c r="B36" i="11"/>
  <c r="A36" i="11"/>
  <c r="H36" i="11" s="1"/>
  <c r="A35" i="11"/>
  <c r="Z34" i="11"/>
  <c r="Y34" i="11"/>
  <c r="W34" i="11"/>
  <c r="U34" i="11"/>
  <c r="G34" i="11"/>
  <c r="E34" i="11"/>
  <c r="C34" i="11"/>
  <c r="A34" i="11"/>
  <c r="Y33" i="11"/>
  <c r="W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E33" i="11"/>
  <c r="C33" i="11"/>
  <c r="A33" i="11"/>
  <c r="Z33" i="11" s="1"/>
  <c r="X32" i="11"/>
  <c r="W32" i="11"/>
  <c r="S32" i="11"/>
  <c r="R32" i="11"/>
  <c r="Q32" i="11"/>
  <c r="P32" i="11"/>
  <c r="O32" i="11"/>
  <c r="N32" i="11"/>
  <c r="M32" i="11"/>
  <c r="D32" i="11"/>
  <c r="C32" i="11"/>
  <c r="A32" i="11"/>
  <c r="L32" i="11" s="1"/>
  <c r="Y31" i="11"/>
  <c r="X31" i="11"/>
  <c r="W31" i="11"/>
  <c r="U31" i="11"/>
  <c r="S31" i="11"/>
  <c r="D31" i="11"/>
  <c r="C31" i="11"/>
  <c r="A31" i="11"/>
  <c r="Z30" i="11"/>
  <c r="Y30" i="11"/>
  <c r="P30" i="11"/>
  <c r="O30" i="11"/>
  <c r="M30" i="11"/>
  <c r="K30" i="11"/>
  <c r="J30" i="11"/>
  <c r="I30" i="11"/>
  <c r="H30" i="11"/>
  <c r="G30" i="11"/>
  <c r="F30" i="11"/>
  <c r="E30" i="11"/>
  <c r="A30" i="11"/>
  <c r="X30" i="11" s="1"/>
  <c r="Q29" i="11"/>
  <c r="P29" i="11"/>
  <c r="O29" i="11"/>
  <c r="M29" i="11"/>
  <c r="K29" i="11"/>
  <c r="A29" i="11"/>
  <c r="J29" i="11" s="1"/>
  <c r="A28" i="11"/>
  <c r="Z27" i="11"/>
  <c r="Y27" i="11"/>
  <c r="X27" i="11"/>
  <c r="W27" i="11"/>
  <c r="S27" i="11"/>
  <c r="N27" i="11"/>
  <c r="M27" i="11"/>
  <c r="K27" i="11"/>
  <c r="J27" i="11"/>
  <c r="I27" i="11"/>
  <c r="H27" i="11"/>
  <c r="G27" i="11"/>
  <c r="F27" i="11"/>
  <c r="E27" i="11"/>
  <c r="D27" i="11"/>
  <c r="C27" i="11"/>
  <c r="A27" i="11"/>
  <c r="V27" i="11" s="1"/>
  <c r="Y26" i="11"/>
  <c r="V26" i="11"/>
  <c r="T26" i="11"/>
  <c r="S26" i="11"/>
  <c r="Q26" i="11"/>
  <c r="P26" i="11"/>
  <c r="O26" i="11"/>
  <c r="N26" i="11"/>
  <c r="M26" i="11"/>
  <c r="L26" i="11"/>
  <c r="K26" i="11"/>
  <c r="J26" i="11"/>
  <c r="I26" i="11"/>
  <c r="G26" i="11"/>
  <c r="E26" i="11"/>
  <c r="B26" i="11"/>
  <c r="A26" i="11"/>
  <c r="H26" i="11" s="1"/>
  <c r="A25" i="11"/>
  <c r="Z24" i="11"/>
  <c r="Y24" i="11"/>
  <c r="W24" i="11"/>
  <c r="U24" i="11"/>
  <c r="K24" i="11"/>
  <c r="G24" i="11"/>
  <c r="F24" i="11"/>
  <c r="E24" i="11"/>
  <c r="D24" i="11"/>
  <c r="A24" i="11"/>
  <c r="Y23" i="11"/>
  <c r="W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E23" i="11"/>
  <c r="C23" i="11"/>
  <c r="A23" i="11"/>
  <c r="Z23" i="11" s="1"/>
  <c r="X22" i="11"/>
  <c r="W22" i="11"/>
  <c r="S22" i="11"/>
  <c r="R22" i="11"/>
  <c r="Q22" i="11"/>
  <c r="P22" i="11"/>
  <c r="O22" i="11"/>
  <c r="N22" i="11"/>
  <c r="M22" i="11"/>
  <c r="D22" i="11"/>
  <c r="C22" i="11"/>
  <c r="A22" i="11"/>
  <c r="L22" i="11" s="1"/>
  <c r="Y21" i="11"/>
  <c r="X21" i="11"/>
  <c r="W21" i="11"/>
  <c r="V21" i="11"/>
  <c r="U21" i="11"/>
  <c r="S21" i="11"/>
  <c r="A21" i="11"/>
  <c r="Z20" i="11"/>
  <c r="Y20" i="11"/>
  <c r="P20" i="11"/>
  <c r="O20" i="11"/>
  <c r="M20" i="11"/>
  <c r="K20" i="11"/>
  <c r="J20" i="11"/>
  <c r="I20" i="11"/>
  <c r="H20" i="11"/>
  <c r="G20" i="11"/>
  <c r="F20" i="11"/>
  <c r="E20" i="11"/>
  <c r="A20" i="11"/>
  <c r="X20" i="11" s="1"/>
  <c r="A19" i="11"/>
  <c r="W18" i="11"/>
  <c r="V18" i="11"/>
  <c r="U18" i="11"/>
  <c r="T18" i="11"/>
  <c r="S18" i="11"/>
  <c r="Q18" i="11"/>
  <c r="H18" i="11"/>
  <c r="G18" i="11"/>
  <c r="C18" i="11"/>
  <c r="B18" i="11"/>
  <c r="A18" i="11"/>
  <c r="Z17" i="11"/>
  <c r="Y17" i="11"/>
  <c r="X17" i="11"/>
  <c r="W17" i="11"/>
  <c r="S17" i="11"/>
  <c r="N17" i="11"/>
  <c r="M17" i="11"/>
  <c r="K17" i="11"/>
  <c r="I17" i="11"/>
  <c r="H17" i="11"/>
  <c r="G17" i="11"/>
  <c r="F17" i="11"/>
  <c r="E17" i="11"/>
  <c r="D17" i="11"/>
  <c r="C17" i="11"/>
  <c r="A17" i="11"/>
  <c r="V17" i="11" s="1"/>
  <c r="Y16" i="11"/>
  <c r="V16" i="11"/>
  <c r="T16" i="11"/>
  <c r="S16" i="11"/>
  <c r="Q16" i="11"/>
  <c r="P16" i="11"/>
  <c r="O16" i="11"/>
  <c r="N16" i="11"/>
  <c r="M16" i="11"/>
  <c r="L16" i="11"/>
  <c r="K16" i="11"/>
  <c r="J16" i="11"/>
  <c r="I16" i="11"/>
  <c r="G16" i="11"/>
  <c r="E16" i="11"/>
  <c r="B16" i="11"/>
  <c r="A16" i="11"/>
  <c r="H16" i="11" s="1"/>
  <c r="Z15" i="11"/>
  <c r="Y15" i="11"/>
  <c r="U15" i="11"/>
  <c r="T15" i="11"/>
  <c r="S15" i="11"/>
  <c r="R15" i="11"/>
  <c r="Q15" i="11"/>
  <c r="F15" i="11"/>
  <c r="E15" i="11"/>
  <c r="A15" i="11"/>
  <c r="A14" i="11"/>
  <c r="Y13" i="11"/>
  <c r="W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E13" i="11"/>
  <c r="C13" i="11"/>
  <c r="A13" i="11"/>
  <c r="Z13" i="11" s="1"/>
  <c r="X12" i="11"/>
  <c r="W12" i="11"/>
  <c r="S12" i="11"/>
  <c r="R12" i="11"/>
  <c r="Q12" i="11"/>
  <c r="P12" i="11"/>
  <c r="O12" i="11"/>
  <c r="N12" i="11"/>
  <c r="M12" i="11"/>
  <c r="D12" i="11"/>
  <c r="C12" i="11"/>
  <c r="A12" i="11"/>
  <c r="L12" i="11" s="1"/>
  <c r="Y11" i="11"/>
  <c r="X11" i="11"/>
  <c r="W11" i="11"/>
  <c r="V11" i="11"/>
  <c r="U11" i="11"/>
  <c r="S11" i="11"/>
  <c r="J11" i="11"/>
  <c r="I11" i="11"/>
  <c r="E11" i="11"/>
  <c r="D11" i="11"/>
  <c r="C11" i="11"/>
  <c r="B11" i="11"/>
  <c r="A11" i="11"/>
  <c r="Z10" i="11"/>
  <c r="Y10" i="11"/>
  <c r="P10" i="11"/>
  <c r="O10" i="11"/>
  <c r="M10" i="11"/>
  <c r="K10" i="11"/>
  <c r="J10" i="11"/>
  <c r="I10" i="11"/>
  <c r="H10" i="11"/>
  <c r="G10" i="11"/>
  <c r="F10" i="11"/>
  <c r="E10" i="11"/>
  <c r="A10" i="11"/>
  <c r="X10" i="11" s="1"/>
  <c r="V9" i="11"/>
  <c r="U9" i="11"/>
  <c r="Q9" i="11"/>
  <c r="P9" i="11"/>
  <c r="O9" i="11"/>
  <c r="N9" i="11"/>
  <c r="A9" i="11"/>
  <c r="A8" i="11"/>
  <c r="Z7" i="11"/>
  <c r="Y7" i="11"/>
  <c r="X7" i="11"/>
  <c r="W7" i="11"/>
  <c r="S7" i="11"/>
  <c r="N7" i="11"/>
  <c r="M7" i="11"/>
  <c r="K7" i="11"/>
  <c r="I7" i="11"/>
  <c r="H7" i="11"/>
  <c r="G7" i="11"/>
  <c r="F7" i="11"/>
  <c r="E7" i="11"/>
  <c r="D7" i="11"/>
  <c r="C7" i="11"/>
  <c r="A7" i="11"/>
  <c r="V7" i="11" s="1"/>
  <c r="Y6" i="11"/>
  <c r="V6" i="11"/>
  <c r="T6" i="11"/>
  <c r="S6" i="11"/>
  <c r="Q6" i="11"/>
  <c r="P6" i="11"/>
  <c r="O6" i="11"/>
  <c r="N6" i="11"/>
  <c r="M6" i="11"/>
  <c r="L6" i="11"/>
  <c r="K6" i="11"/>
  <c r="J6" i="11"/>
  <c r="I6" i="11"/>
  <c r="G6" i="11"/>
  <c r="E6" i="11"/>
  <c r="B6" i="11"/>
  <c r="A6" i="11"/>
  <c r="H6" i="11" s="1"/>
  <c r="Z5" i="11"/>
  <c r="Y5" i="11"/>
  <c r="W5" i="11"/>
  <c r="U5" i="11"/>
  <c r="T5" i="11"/>
  <c r="S5" i="11"/>
  <c r="R5" i="11"/>
  <c r="Q5" i="11"/>
  <c r="P5" i="11"/>
  <c r="O5" i="11"/>
  <c r="E5" i="11"/>
  <c r="C5" i="11"/>
  <c r="A5" i="11"/>
  <c r="Y4" i="11"/>
  <c r="W4" i="11"/>
  <c r="V4" i="11"/>
  <c r="U4" i="11"/>
  <c r="L4" i="11"/>
  <c r="K4" i="11"/>
  <c r="I4" i="11"/>
  <c r="G4" i="11"/>
  <c r="F4" i="11"/>
  <c r="E4" i="11"/>
  <c r="D4" i="11"/>
  <c r="C4" i="11"/>
  <c r="B4" i="11"/>
  <c r="A4" i="11"/>
  <c r="Z4" i="11" s="1"/>
  <c r="Y3" i="11"/>
  <c r="W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E3" i="11"/>
  <c r="C3" i="11"/>
  <c r="A3" i="11"/>
  <c r="Z3" i="11" s="1"/>
  <c r="C2" i="11"/>
  <c r="A2" i="11"/>
  <c r="A749" i="15"/>
  <c r="A251" i="16" s="1"/>
  <c r="A746" i="15"/>
  <c r="A250" i="16" s="1"/>
  <c r="A743" i="15"/>
  <c r="A249" i="16" s="1"/>
  <c r="A740" i="15"/>
  <c r="A248" i="16" s="1"/>
  <c r="A737" i="15"/>
  <c r="A247" i="16" s="1"/>
  <c r="A734" i="15"/>
  <c r="A246" i="16" s="1"/>
  <c r="A731" i="15"/>
  <c r="A245" i="16" s="1"/>
  <c r="A728" i="15"/>
  <c r="A244" i="16" s="1"/>
  <c r="A725" i="15"/>
  <c r="A243" i="16" s="1"/>
  <c r="A722" i="15"/>
  <c r="A242" i="16" s="1"/>
  <c r="A719" i="15"/>
  <c r="A241" i="16" s="1"/>
  <c r="A716" i="15"/>
  <c r="A240" i="16" s="1"/>
  <c r="A713" i="15"/>
  <c r="A239" i="16" s="1"/>
  <c r="A710" i="15"/>
  <c r="A238" i="16" s="1"/>
  <c r="A707" i="15"/>
  <c r="A237" i="16" s="1"/>
  <c r="A704" i="15"/>
  <c r="A236" i="16" s="1"/>
  <c r="A701" i="15"/>
  <c r="A235" i="16" s="1"/>
  <c r="A698" i="15"/>
  <c r="A234" i="16" s="1"/>
  <c r="A695" i="15"/>
  <c r="A233" i="16" s="1"/>
  <c r="A692" i="15"/>
  <c r="A232" i="16" s="1"/>
  <c r="A689" i="15"/>
  <c r="A231" i="16" s="1"/>
  <c r="A686" i="15"/>
  <c r="A230" i="16" s="1"/>
  <c r="A683" i="15"/>
  <c r="A229" i="16" s="1"/>
  <c r="A680" i="15"/>
  <c r="A228" i="16" s="1"/>
  <c r="A677" i="15"/>
  <c r="A227" i="16" s="1"/>
  <c r="A674" i="15"/>
  <c r="A226" i="16" s="1"/>
  <c r="A671" i="15"/>
  <c r="A225" i="16" s="1"/>
  <c r="A668" i="15"/>
  <c r="A224" i="16" s="1"/>
  <c r="A665" i="15"/>
  <c r="A223" i="16" s="1"/>
  <c r="A662" i="15"/>
  <c r="A222" i="16" s="1"/>
  <c r="A659" i="15"/>
  <c r="A221" i="16" s="1"/>
  <c r="A656" i="15"/>
  <c r="A220" i="16" s="1"/>
  <c r="A653" i="15"/>
  <c r="A219" i="16" s="1"/>
  <c r="A650" i="15"/>
  <c r="A218" i="16" s="1"/>
  <c r="A647" i="15"/>
  <c r="A217" i="16" s="1"/>
  <c r="A644" i="15"/>
  <c r="A216" i="16" s="1"/>
  <c r="A641" i="15"/>
  <c r="A215" i="16" s="1"/>
  <c r="A638" i="15"/>
  <c r="A214" i="16" s="1"/>
  <c r="A635" i="15"/>
  <c r="A213" i="16" s="1"/>
  <c r="A632" i="15"/>
  <c r="A212" i="16" s="1"/>
  <c r="A629" i="15"/>
  <c r="A211" i="16" s="1"/>
  <c r="A626" i="15"/>
  <c r="A210" i="16" s="1"/>
  <c r="A623" i="15"/>
  <c r="A209" i="16" s="1"/>
  <c r="A620" i="15"/>
  <c r="A208" i="16" s="1"/>
  <c r="A617" i="15"/>
  <c r="A207" i="16" s="1"/>
  <c r="A614" i="15"/>
  <c r="A206" i="16" s="1"/>
  <c r="A611" i="15"/>
  <c r="A205" i="16" s="1"/>
  <c r="A608" i="15"/>
  <c r="A204" i="16" s="1"/>
  <c r="A605" i="15"/>
  <c r="A203" i="16" s="1"/>
  <c r="A602" i="15"/>
  <c r="A202" i="16" s="1"/>
  <c r="A599" i="15"/>
  <c r="A201" i="16" s="1"/>
  <c r="A596" i="15"/>
  <c r="A200" i="16" s="1"/>
  <c r="A593" i="15"/>
  <c r="A199" i="16" s="1"/>
  <c r="A590" i="15"/>
  <c r="A198" i="16" s="1"/>
  <c r="A587" i="15"/>
  <c r="A197" i="16" s="1"/>
  <c r="A584" i="15"/>
  <c r="A196" i="16" s="1"/>
  <c r="A581" i="15"/>
  <c r="A195" i="16" s="1"/>
  <c r="A578" i="15"/>
  <c r="A194" i="16" s="1"/>
  <c r="A575" i="15"/>
  <c r="A193" i="16" s="1"/>
  <c r="A572" i="15"/>
  <c r="A192" i="16" s="1"/>
  <c r="A569" i="15"/>
  <c r="A191" i="16" s="1"/>
  <c r="A566" i="15"/>
  <c r="A190" i="16" s="1"/>
  <c r="A563" i="15"/>
  <c r="A189" i="16" s="1"/>
  <c r="A560" i="15"/>
  <c r="A188" i="16" s="1"/>
  <c r="A557" i="15"/>
  <c r="A187" i="16" s="1"/>
  <c r="A554" i="15"/>
  <c r="A186" i="16" s="1"/>
  <c r="A551" i="15"/>
  <c r="A185" i="16" s="1"/>
  <c r="A548" i="15"/>
  <c r="A184" i="16" s="1"/>
  <c r="A545" i="15"/>
  <c r="A183" i="16" s="1"/>
  <c r="A542" i="15"/>
  <c r="A182" i="16" s="1"/>
  <c r="A539" i="15"/>
  <c r="A181" i="16" s="1"/>
  <c r="A536" i="15"/>
  <c r="A180" i="16" s="1"/>
  <c r="A533" i="15"/>
  <c r="A179" i="16" s="1"/>
  <c r="A530" i="15"/>
  <c r="A178" i="16" s="1"/>
  <c r="A527" i="15"/>
  <c r="A177" i="16" s="1"/>
  <c r="A524" i="15"/>
  <c r="A176" i="16" s="1"/>
  <c r="A521" i="15"/>
  <c r="A175" i="16" s="1"/>
  <c r="A518" i="15"/>
  <c r="A174" i="16" s="1"/>
  <c r="A515" i="15"/>
  <c r="A173" i="16" s="1"/>
  <c r="A512" i="15"/>
  <c r="A172" i="16" s="1"/>
  <c r="A509" i="15"/>
  <c r="A171" i="16" s="1"/>
  <c r="A506" i="15"/>
  <c r="A170" i="16" s="1"/>
  <c r="A503" i="15"/>
  <c r="A169" i="16" s="1"/>
  <c r="A500" i="15"/>
  <c r="A168" i="16" s="1"/>
  <c r="A497" i="15"/>
  <c r="A167" i="16" s="1"/>
  <c r="A494" i="15"/>
  <c r="A166" i="16" s="1"/>
  <c r="A491" i="15"/>
  <c r="A165" i="16" s="1"/>
  <c r="A488" i="15"/>
  <c r="A164" i="16" s="1"/>
  <c r="A485" i="15"/>
  <c r="A163" i="16" s="1"/>
  <c r="A482" i="15"/>
  <c r="A162" i="16" s="1"/>
  <c r="A479" i="15"/>
  <c r="A161" i="16" s="1"/>
  <c r="A476" i="15"/>
  <c r="A160" i="16" s="1"/>
  <c r="A473" i="15"/>
  <c r="A159" i="16" s="1"/>
  <c r="A470" i="15"/>
  <c r="A158" i="16" s="1"/>
  <c r="A467" i="15"/>
  <c r="A157" i="16" s="1"/>
  <c r="A464" i="15"/>
  <c r="A156" i="16" s="1"/>
  <c r="A461" i="15"/>
  <c r="A155" i="16" s="1"/>
  <c r="A458" i="15"/>
  <c r="A154" i="16" s="1"/>
  <c r="A455" i="15"/>
  <c r="A153" i="16" s="1"/>
  <c r="A452" i="15"/>
  <c r="A152" i="16" s="1"/>
  <c r="A449" i="15"/>
  <c r="A151" i="16" s="1"/>
  <c r="A446" i="15"/>
  <c r="A150" i="16" s="1"/>
  <c r="A443" i="15"/>
  <c r="A149" i="16" s="1"/>
  <c r="A440" i="15"/>
  <c r="A148" i="16" s="1"/>
  <c r="A437" i="15"/>
  <c r="A147" i="16" s="1"/>
  <c r="A434" i="15"/>
  <c r="A146" i="16" s="1"/>
  <c r="A431" i="15"/>
  <c r="A145" i="16" s="1"/>
  <c r="A428" i="15"/>
  <c r="A144" i="16" s="1"/>
  <c r="A425" i="15"/>
  <c r="A143" i="16" s="1"/>
  <c r="A422" i="15"/>
  <c r="A142" i="16" s="1"/>
  <c r="A419" i="15"/>
  <c r="A141" i="16" s="1"/>
  <c r="A416" i="15"/>
  <c r="A140" i="16" s="1"/>
  <c r="A413" i="15"/>
  <c r="A139" i="16" s="1"/>
  <c r="A410" i="15"/>
  <c r="A138" i="16" s="1"/>
  <c r="A407" i="15"/>
  <c r="A137" i="16" s="1"/>
  <c r="A404" i="15"/>
  <c r="A136" i="16" s="1"/>
  <c r="A401" i="15"/>
  <c r="A135" i="16" s="1"/>
  <c r="A398" i="15"/>
  <c r="A134" i="16" s="1"/>
  <c r="A395" i="15"/>
  <c r="A133" i="16" s="1"/>
  <c r="A392" i="15"/>
  <c r="A132" i="16" s="1"/>
  <c r="A389" i="15"/>
  <c r="A131" i="16" s="1"/>
  <c r="A386" i="15"/>
  <c r="A130" i="16" s="1"/>
  <c r="A383" i="15"/>
  <c r="A129" i="16" s="1"/>
  <c r="A380" i="15"/>
  <c r="A128" i="16" s="1"/>
  <c r="A377" i="15"/>
  <c r="A127" i="16" s="1"/>
  <c r="A374" i="15"/>
  <c r="A126" i="16" s="1"/>
  <c r="A371" i="15"/>
  <c r="A125" i="16" s="1"/>
  <c r="A368" i="15"/>
  <c r="A124" i="16" s="1"/>
  <c r="A365" i="15"/>
  <c r="A123" i="16" s="1"/>
  <c r="A362" i="15"/>
  <c r="A122" i="16" s="1"/>
  <c r="A359" i="15"/>
  <c r="A121" i="16" s="1"/>
  <c r="A356" i="15"/>
  <c r="A120" i="16" s="1"/>
  <c r="A353" i="15"/>
  <c r="A119" i="16" s="1"/>
  <c r="A350" i="15"/>
  <c r="A118" i="16" s="1"/>
  <c r="A347" i="15"/>
  <c r="A117" i="16" s="1"/>
  <c r="A344" i="15"/>
  <c r="A116" i="16" s="1"/>
  <c r="A341" i="15"/>
  <c r="A115" i="16" s="1"/>
  <c r="A338" i="15"/>
  <c r="A114" i="16" s="1"/>
  <c r="A335" i="15"/>
  <c r="A113" i="16" s="1"/>
  <c r="A332" i="15"/>
  <c r="A112" i="16" s="1"/>
  <c r="A329" i="15"/>
  <c r="A111" i="16" s="1"/>
  <c r="A326" i="15"/>
  <c r="A110" i="16" s="1"/>
  <c r="A323" i="15"/>
  <c r="A109" i="16" s="1"/>
  <c r="A320" i="15"/>
  <c r="A108" i="16" s="1"/>
  <c r="A317" i="15"/>
  <c r="A107" i="16" s="1"/>
  <c r="A314" i="15"/>
  <c r="A106" i="16" s="1"/>
  <c r="A311" i="15"/>
  <c r="A105" i="16" s="1"/>
  <c r="A308" i="15"/>
  <c r="A104" i="16" s="1"/>
  <c r="A305" i="15"/>
  <c r="A103" i="16" s="1"/>
  <c r="A302" i="15"/>
  <c r="A102" i="16" s="1"/>
  <c r="A299" i="15"/>
  <c r="A101" i="16" s="1"/>
  <c r="A296" i="15"/>
  <c r="A100" i="16" s="1"/>
  <c r="A293" i="15"/>
  <c r="A290" i="15"/>
  <c r="A98" i="16" s="1"/>
  <c r="A287" i="15"/>
  <c r="A97" i="16" s="1"/>
  <c r="A284" i="15"/>
  <c r="A281" i="15"/>
  <c r="A95" i="16" s="1"/>
  <c r="A278" i="15"/>
  <c r="A94" i="16" s="1"/>
  <c r="A275" i="15"/>
  <c r="A272" i="15"/>
  <c r="A92" i="16" s="1"/>
  <c r="A269" i="15"/>
  <c r="A266" i="15"/>
  <c r="A263" i="15"/>
  <c r="A89" i="16" s="1"/>
  <c r="A260" i="15"/>
  <c r="A257" i="15"/>
  <c r="A254" i="15"/>
  <c r="A86" i="16" s="1"/>
  <c r="A251" i="15"/>
  <c r="A248" i="15"/>
  <c r="A84" i="16" s="1"/>
  <c r="A245" i="15"/>
  <c r="A242" i="15"/>
  <c r="A239" i="15"/>
  <c r="A236" i="15"/>
  <c r="A80" i="16" s="1"/>
  <c r="A233" i="15"/>
  <c r="A230" i="15"/>
  <c r="A227" i="15"/>
  <c r="A224" i="15"/>
  <c r="A221" i="15"/>
  <c r="A75" i="16" s="1"/>
  <c r="A218" i="15"/>
  <c r="A74" i="16" s="1"/>
  <c r="A215" i="15"/>
  <c r="A73" i="16" s="1"/>
  <c r="A212" i="15"/>
  <c r="A72" i="16" s="1"/>
  <c r="A209" i="15"/>
  <c r="A71" i="16" s="1"/>
  <c r="A206" i="15"/>
  <c r="A70" i="16" s="1"/>
  <c r="A203" i="15"/>
  <c r="A69" i="16" s="1"/>
  <c r="A200" i="15"/>
  <c r="A197" i="15"/>
  <c r="A67" i="16" s="1"/>
  <c r="A194" i="15"/>
  <c r="A66" i="16" s="1"/>
  <c r="A191" i="15"/>
  <c r="A65" i="16" s="1"/>
  <c r="A188" i="15"/>
  <c r="A64" i="16" s="1"/>
  <c r="A185" i="15"/>
  <c r="A63" i="16" s="1"/>
  <c r="A182" i="15"/>
  <c r="A179" i="15"/>
  <c r="A61" i="16" s="1"/>
  <c r="A176" i="15"/>
  <c r="A60" i="16" s="1"/>
  <c r="A173" i="15"/>
  <c r="A170" i="15"/>
  <c r="A167" i="15"/>
  <c r="A57" i="16" s="1"/>
  <c r="A164" i="15"/>
  <c r="A161" i="15"/>
  <c r="A55" i="16" s="1"/>
  <c r="A158" i="15"/>
  <c r="A54" i="16" s="1"/>
  <c r="A155" i="15"/>
  <c r="A152" i="15"/>
  <c r="A149" i="15"/>
  <c r="A51" i="16" s="1"/>
  <c r="A146" i="15"/>
  <c r="A143" i="15"/>
  <c r="A49" i="16" s="1"/>
  <c r="A140" i="15"/>
  <c r="A137" i="15"/>
  <c r="A47" i="16" s="1"/>
  <c r="A134" i="15"/>
  <c r="A46" i="16" s="1"/>
  <c r="A131" i="15"/>
  <c r="A128" i="15"/>
  <c r="A125" i="15"/>
  <c r="A43" i="16" s="1"/>
  <c r="A122" i="15"/>
  <c r="A119" i="15"/>
  <c r="A41" i="16" s="1"/>
  <c r="A116" i="15"/>
  <c r="A40" i="16" s="1"/>
  <c r="A113" i="15"/>
  <c r="A110" i="15"/>
  <c r="A107" i="15"/>
  <c r="A104" i="15"/>
  <c r="A101" i="15"/>
  <c r="A35" i="16" s="1"/>
  <c r="A98" i="15"/>
  <c r="A34" i="16" s="1"/>
  <c r="A95" i="15"/>
  <c r="A92" i="15"/>
  <c r="A89" i="15"/>
  <c r="A31" i="16" s="1"/>
  <c r="A86" i="15"/>
  <c r="A83" i="15"/>
  <c r="A80" i="15"/>
  <c r="A28" i="16" s="1"/>
  <c r="A77" i="15"/>
  <c r="A74" i="15"/>
  <c r="A71" i="15"/>
  <c r="A68" i="15"/>
  <c r="A65" i="15"/>
  <c r="A62" i="15"/>
  <c r="A22" i="16" s="1"/>
  <c r="A59" i="15"/>
  <c r="A56" i="15"/>
  <c r="A53" i="15"/>
  <c r="A19" i="16" s="1"/>
  <c r="A50" i="15"/>
  <c r="AA48" i="15"/>
  <c r="AA45" i="15"/>
  <c r="AA42" i="15"/>
  <c r="AA39" i="15"/>
  <c r="AA36" i="15"/>
  <c r="AA33" i="15"/>
  <c r="AA30" i="15"/>
  <c r="AA27" i="15"/>
  <c r="AA24" i="15"/>
  <c r="AA21" i="15"/>
  <c r="AA18" i="15"/>
  <c r="AA15" i="15"/>
  <c r="AA12" i="15"/>
  <c r="AA9" i="15"/>
  <c r="AA6" i="15"/>
  <c r="AA3" i="15"/>
  <c r="A749" i="2"/>
  <c r="A251" i="13" s="1"/>
  <c r="A746" i="2"/>
  <c r="A250" i="13" s="1"/>
  <c r="A743" i="2"/>
  <c r="A249" i="13" s="1"/>
  <c r="A740" i="2"/>
  <c r="A248" i="13" s="1"/>
  <c r="A737" i="2"/>
  <c r="A247" i="13" s="1"/>
  <c r="A734" i="2"/>
  <c r="A246" i="13" s="1"/>
  <c r="A731" i="2"/>
  <c r="A245" i="13" s="1"/>
  <c r="A728" i="2"/>
  <c r="A244" i="13" s="1"/>
  <c r="A725" i="2"/>
  <c r="A243" i="13" s="1"/>
  <c r="A722" i="2"/>
  <c r="A242" i="13" s="1"/>
  <c r="A719" i="2"/>
  <c r="A241" i="13" s="1"/>
  <c r="A716" i="2"/>
  <c r="A240" i="13" s="1"/>
  <c r="A713" i="2"/>
  <c r="A239" i="13" s="1"/>
  <c r="A710" i="2"/>
  <c r="A238" i="13" s="1"/>
  <c r="A707" i="2"/>
  <c r="A237" i="13" s="1"/>
  <c r="A704" i="2"/>
  <c r="A236" i="13" s="1"/>
  <c r="A701" i="2"/>
  <c r="A235" i="13" s="1"/>
  <c r="A698" i="2"/>
  <c r="A234" i="13" s="1"/>
  <c r="A695" i="2"/>
  <c r="A233" i="13" s="1"/>
  <c r="A692" i="2"/>
  <c r="A232" i="13" s="1"/>
  <c r="A689" i="2"/>
  <c r="A231" i="13" s="1"/>
  <c r="A686" i="2"/>
  <c r="A230" i="13" s="1"/>
  <c r="A683" i="2"/>
  <c r="A229" i="13" s="1"/>
  <c r="A680" i="2"/>
  <c r="A228" i="13" s="1"/>
  <c r="A677" i="2"/>
  <c r="A227" i="13" s="1"/>
  <c r="A674" i="2"/>
  <c r="A226" i="13" s="1"/>
  <c r="A671" i="2"/>
  <c r="A225" i="13" s="1"/>
  <c r="A668" i="2"/>
  <c r="A224" i="13" s="1"/>
  <c r="A665" i="2"/>
  <c r="A223" i="13" s="1"/>
  <c r="A662" i="2"/>
  <c r="A222" i="13" s="1"/>
  <c r="A659" i="2"/>
  <c r="A221" i="13" s="1"/>
  <c r="A656" i="2"/>
  <c r="A220" i="13" s="1"/>
  <c r="A653" i="2"/>
  <c r="A219" i="13" s="1"/>
  <c r="A650" i="2"/>
  <c r="A218" i="13" s="1"/>
  <c r="A647" i="2"/>
  <c r="A217" i="13" s="1"/>
  <c r="A644" i="2"/>
  <c r="A216" i="13" s="1"/>
  <c r="A641" i="2"/>
  <c r="A215" i="13" s="1"/>
  <c r="A638" i="2"/>
  <c r="A214" i="13" s="1"/>
  <c r="A635" i="2"/>
  <c r="A213" i="13" s="1"/>
  <c r="A632" i="2"/>
  <c r="A212" i="13" s="1"/>
  <c r="A629" i="2"/>
  <c r="A211" i="13" s="1"/>
  <c r="A626" i="2"/>
  <c r="A210" i="13" s="1"/>
  <c r="A623" i="2"/>
  <c r="A209" i="13" s="1"/>
  <c r="A620" i="2"/>
  <c r="A208" i="13" s="1"/>
  <c r="A617" i="2"/>
  <c r="A207" i="13" s="1"/>
  <c r="A614" i="2"/>
  <c r="A206" i="13" s="1"/>
  <c r="A611" i="2"/>
  <c r="A205" i="13" s="1"/>
  <c r="A608" i="2"/>
  <c r="A204" i="13" s="1"/>
  <c r="A605" i="2"/>
  <c r="A203" i="13" s="1"/>
  <c r="A602" i="2"/>
  <c r="A202" i="13" s="1"/>
  <c r="A599" i="2"/>
  <c r="A201" i="13" s="1"/>
  <c r="A596" i="2"/>
  <c r="A200" i="13" s="1"/>
  <c r="A593" i="2"/>
  <c r="A199" i="13" s="1"/>
  <c r="A590" i="2"/>
  <c r="A198" i="13" s="1"/>
  <c r="A587" i="2"/>
  <c r="A197" i="13" s="1"/>
  <c r="A584" i="2"/>
  <c r="A196" i="13" s="1"/>
  <c r="A581" i="2"/>
  <c r="A195" i="13" s="1"/>
  <c r="A578" i="2"/>
  <c r="A194" i="13" s="1"/>
  <c r="A575" i="2"/>
  <c r="A193" i="13" s="1"/>
  <c r="A572" i="2"/>
  <c r="A192" i="13" s="1"/>
  <c r="A569" i="2"/>
  <c r="A191" i="13" s="1"/>
  <c r="A566" i="2"/>
  <c r="A190" i="13" s="1"/>
  <c r="A563" i="2"/>
  <c r="A189" i="13" s="1"/>
  <c r="A560" i="2"/>
  <c r="A188" i="13" s="1"/>
  <c r="A557" i="2"/>
  <c r="A187" i="13" s="1"/>
  <c r="A554" i="2"/>
  <c r="A186" i="13" s="1"/>
  <c r="A551" i="2"/>
  <c r="A185" i="13" s="1"/>
  <c r="A548" i="2"/>
  <c r="A184" i="13" s="1"/>
  <c r="A545" i="2"/>
  <c r="A183" i="13" s="1"/>
  <c r="A542" i="2"/>
  <c r="A182" i="13" s="1"/>
  <c r="A539" i="2"/>
  <c r="A181" i="13" s="1"/>
  <c r="A536" i="2"/>
  <c r="A180" i="13" s="1"/>
  <c r="A533" i="2"/>
  <c r="A179" i="13" s="1"/>
  <c r="A530" i="2"/>
  <c r="A178" i="13" s="1"/>
  <c r="A527" i="2"/>
  <c r="A177" i="13" s="1"/>
  <c r="A524" i="2"/>
  <c r="A176" i="13" s="1"/>
  <c r="A521" i="2"/>
  <c r="A175" i="13" s="1"/>
  <c r="A518" i="2"/>
  <c r="A174" i="13" s="1"/>
  <c r="A515" i="2"/>
  <c r="A173" i="13" s="1"/>
  <c r="A512" i="2"/>
  <c r="A172" i="13" s="1"/>
  <c r="A509" i="2"/>
  <c r="A171" i="13" s="1"/>
  <c r="A506" i="2"/>
  <c r="A170" i="13" s="1"/>
  <c r="A503" i="2"/>
  <c r="A169" i="13" s="1"/>
  <c r="A500" i="2"/>
  <c r="A168" i="13" s="1"/>
  <c r="A497" i="2"/>
  <c r="A167" i="13" s="1"/>
  <c r="A494" i="2"/>
  <c r="A166" i="13" s="1"/>
  <c r="A491" i="2"/>
  <c r="A165" i="13" s="1"/>
  <c r="A488" i="2"/>
  <c r="A164" i="13" s="1"/>
  <c r="A485" i="2"/>
  <c r="A163" i="13" s="1"/>
  <c r="A482" i="2"/>
  <c r="A162" i="13" s="1"/>
  <c r="A479" i="2"/>
  <c r="A161" i="13" s="1"/>
  <c r="A476" i="2"/>
  <c r="A160" i="13" s="1"/>
  <c r="A473" i="2"/>
  <c r="A159" i="13" s="1"/>
  <c r="A470" i="2"/>
  <c r="A158" i="13" s="1"/>
  <c r="A467" i="2"/>
  <c r="A157" i="13" s="1"/>
  <c r="A464" i="2"/>
  <c r="A156" i="13" s="1"/>
  <c r="A461" i="2"/>
  <c r="A155" i="13" s="1"/>
  <c r="A458" i="2"/>
  <c r="A154" i="13" s="1"/>
  <c r="A455" i="2"/>
  <c r="A153" i="13" s="1"/>
  <c r="A452" i="2"/>
  <c r="A152" i="13" s="1"/>
  <c r="A449" i="2"/>
  <c r="A151" i="13" s="1"/>
  <c r="A446" i="2"/>
  <c r="A150" i="13" s="1"/>
  <c r="A443" i="2"/>
  <c r="A149" i="13" s="1"/>
  <c r="A440" i="2"/>
  <c r="A148" i="13" s="1"/>
  <c r="A437" i="2"/>
  <c r="A147" i="13" s="1"/>
  <c r="A434" i="2"/>
  <c r="A146" i="13" s="1"/>
  <c r="A431" i="2"/>
  <c r="A145" i="13" s="1"/>
  <c r="A428" i="2"/>
  <c r="A144" i="13" s="1"/>
  <c r="A425" i="2"/>
  <c r="A143" i="13" s="1"/>
  <c r="A422" i="2"/>
  <c r="A142" i="13" s="1"/>
  <c r="A419" i="2"/>
  <c r="A141" i="13" s="1"/>
  <c r="A416" i="2"/>
  <c r="A140" i="13" s="1"/>
  <c r="A413" i="2"/>
  <c r="A139" i="13" s="1"/>
  <c r="A410" i="2"/>
  <c r="A138" i="13" s="1"/>
  <c r="A407" i="2"/>
  <c r="A137" i="13" s="1"/>
  <c r="A404" i="2"/>
  <c r="A136" i="13" s="1"/>
  <c r="A401" i="2"/>
  <c r="A135" i="13" s="1"/>
  <c r="A398" i="2"/>
  <c r="A134" i="13" s="1"/>
  <c r="A395" i="2"/>
  <c r="A133" i="13" s="1"/>
  <c r="A392" i="2"/>
  <c r="A132" i="13" s="1"/>
  <c r="A389" i="2"/>
  <c r="A131" i="13" s="1"/>
  <c r="A386" i="2"/>
  <c r="A130" i="13" s="1"/>
  <c r="A383" i="2"/>
  <c r="A129" i="13" s="1"/>
  <c r="A380" i="2"/>
  <c r="A128" i="13" s="1"/>
  <c r="A377" i="2"/>
  <c r="A127" i="13" s="1"/>
  <c r="A374" i="2"/>
  <c r="A126" i="13" s="1"/>
  <c r="A371" i="2"/>
  <c r="A125" i="13" s="1"/>
  <c r="A368" i="2"/>
  <c r="A124" i="13" s="1"/>
  <c r="A365" i="2"/>
  <c r="A123" i="13" s="1"/>
  <c r="A362" i="2"/>
  <c r="A122" i="13" s="1"/>
  <c r="A359" i="2"/>
  <c r="A121" i="13" s="1"/>
  <c r="A356" i="2"/>
  <c r="A120" i="13" s="1"/>
  <c r="A353" i="2"/>
  <c r="A119" i="13" s="1"/>
  <c r="A350" i="2"/>
  <c r="A118" i="13" s="1"/>
  <c r="A347" i="2"/>
  <c r="A117" i="13" s="1"/>
  <c r="A344" i="2"/>
  <c r="A116" i="13" s="1"/>
  <c r="A341" i="2"/>
  <c r="A115" i="13" s="1"/>
  <c r="A338" i="2"/>
  <c r="A114" i="13" s="1"/>
  <c r="A335" i="2"/>
  <c r="A113" i="13" s="1"/>
  <c r="A332" i="2"/>
  <c r="A112" i="13" s="1"/>
  <c r="A329" i="2"/>
  <c r="A111" i="13" s="1"/>
  <c r="A326" i="2"/>
  <c r="A110" i="13" s="1"/>
  <c r="A323" i="2"/>
  <c r="A109" i="13" s="1"/>
  <c r="A320" i="2"/>
  <c r="A108" i="13" s="1"/>
  <c r="A317" i="2"/>
  <c r="A107" i="13" s="1"/>
  <c r="A314" i="2"/>
  <c r="A106" i="13" s="1"/>
  <c r="A311" i="2"/>
  <c r="A105" i="13" s="1"/>
  <c r="A308" i="2"/>
  <c r="A104" i="13" s="1"/>
  <c r="A305" i="2"/>
  <c r="A103" i="13" s="1"/>
  <c r="A302" i="2"/>
  <c r="A102" i="13" s="1"/>
  <c r="A299" i="2"/>
  <c r="A101" i="13" s="1"/>
  <c r="A296" i="2"/>
  <c r="A100" i="13" s="1"/>
  <c r="A293" i="2"/>
  <c r="A99" i="13" s="1"/>
  <c r="A290" i="2"/>
  <c r="A98" i="13" s="1"/>
  <c r="A287" i="2"/>
  <c r="A97" i="13" s="1"/>
  <c r="A284" i="2"/>
  <c r="A281" i="2"/>
  <c r="A278" i="2"/>
  <c r="A94" i="13" s="1"/>
  <c r="A275" i="2"/>
  <c r="A93" i="13" s="1"/>
  <c r="A272" i="2"/>
  <c r="A269" i="2"/>
  <c r="A91" i="13" s="1"/>
  <c r="A266" i="2"/>
  <c r="A263" i="2"/>
  <c r="A89" i="13" s="1"/>
  <c r="A260" i="2"/>
  <c r="A257" i="2"/>
  <c r="A254" i="2"/>
  <c r="A86" i="13" s="1"/>
  <c r="A251" i="2"/>
  <c r="A85" i="13" s="1"/>
  <c r="A248" i="2"/>
  <c r="A245" i="2"/>
  <c r="A242" i="2"/>
  <c r="A239" i="2"/>
  <c r="A236" i="2"/>
  <c r="A233" i="2"/>
  <c r="A230" i="2"/>
  <c r="A227" i="2"/>
  <c r="A224" i="2"/>
  <c r="A221" i="2"/>
  <c r="A218" i="2"/>
  <c r="A215" i="2"/>
  <c r="A73" i="13" s="1"/>
  <c r="A212" i="2"/>
  <c r="A72" i="13" s="1"/>
  <c r="A209" i="2"/>
  <c r="A206" i="2"/>
  <c r="A70" i="13" s="1"/>
  <c r="A203" i="2"/>
  <c r="A69" i="13" s="1"/>
  <c r="A200" i="2"/>
  <c r="A197" i="2"/>
  <c r="A67" i="13" s="1"/>
  <c r="A194" i="2"/>
  <c r="A191" i="2"/>
  <c r="A65" i="13" s="1"/>
  <c r="A188" i="2"/>
  <c r="A64" i="13" s="1"/>
  <c r="A185" i="2"/>
  <c r="A63" i="13" s="1"/>
  <c r="A182" i="2"/>
  <c r="A62" i="13" s="1"/>
  <c r="A179" i="2"/>
  <c r="A61" i="13" s="1"/>
  <c r="A176" i="2"/>
  <c r="A173" i="2"/>
  <c r="A59" i="13" s="1"/>
  <c r="A170" i="2"/>
  <c r="A58" i="13" s="1"/>
  <c r="A167" i="2"/>
  <c r="A164" i="2"/>
  <c r="A161" i="2"/>
  <c r="A55" i="13" s="1"/>
  <c r="A158" i="2"/>
  <c r="A155" i="2"/>
  <c r="A152" i="2"/>
  <c r="A149" i="2"/>
  <c r="A146" i="2"/>
  <c r="A50" i="13" s="1"/>
  <c r="A143" i="2"/>
  <c r="A49" i="13" s="1"/>
  <c r="A140" i="2"/>
  <c r="A137" i="2"/>
  <c r="A47" i="13" s="1"/>
  <c r="A134" i="2"/>
  <c r="A131" i="2"/>
  <c r="A128" i="2"/>
  <c r="A44" i="13" s="1"/>
  <c r="A125" i="2"/>
  <c r="A43" i="13" s="1"/>
  <c r="A122" i="2"/>
  <c r="A119" i="2"/>
  <c r="A41" i="13" s="1"/>
  <c r="A116" i="2"/>
  <c r="A113" i="2"/>
  <c r="A110" i="2"/>
  <c r="A38" i="13" s="1"/>
  <c r="A107" i="2"/>
  <c r="A104" i="2"/>
  <c r="A101" i="2"/>
  <c r="A35" i="13" s="1"/>
  <c r="A98" i="2"/>
  <c r="A95" i="2"/>
  <c r="A33" i="13" s="1"/>
  <c r="A92" i="2"/>
  <c r="A32" i="13" s="1"/>
  <c r="A89" i="2"/>
  <c r="A31" i="13" s="1"/>
  <c r="A86" i="2"/>
  <c r="A30" i="13" s="1"/>
  <c r="A83" i="2"/>
  <c r="A29" i="13" s="1"/>
  <c r="A80" i="2"/>
  <c r="A28" i="13" s="1"/>
  <c r="A77" i="2"/>
  <c r="A27" i="13" s="1"/>
  <c r="A74" i="2"/>
  <c r="A26" i="13" s="1"/>
  <c r="A71" i="2"/>
  <c r="A25" i="13" s="1"/>
  <c r="A68" i="2"/>
  <c r="A24" i="13" s="1"/>
  <c r="A65" i="2"/>
  <c r="A23" i="13" s="1"/>
  <c r="A62" i="2"/>
  <c r="A22" i="13" s="1"/>
  <c r="A59" i="2"/>
  <c r="A21" i="13" s="1"/>
  <c r="A56" i="2"/>
  <c r="A20" i="13" s="1"/>
  <c r="A53" i="2"/>
  <c r="A19" i="13" s="1"/>
  <c r="A50" i="2"/>
  <c r="A18" i="13" s="1"/>
  <c r="AA48" i="2"/>
  <c r="AA45" i="2"/>
  <c r="AA42" i="2"/>
  <c r="AA39" i="2"/>
  <c r="AA36" i="2"/>
  <c r="AA33" i="2"/>
  <c r="AA30" i="2"/>
  <c r="AA27" i="2"/>
  <c r="AA24" i="2"/>
  <c r="AA21" i="2"/>
  <c r="AA18" i="2"/>
  <c r="AA15" i="2"/>
  <c r="AA12" i="2"/>
  <c r="AA9" i="2"/>
  <c r="AA6" i="2"/>
  <c r="AA3" i="2"/>
  <c r="AA597" i="1"/>
  <c r="AA591" i="1"/>
  <c r="AA585" i="1"/>
  <c r="AA579" i="1"/>
  <c r="AA573" i="1"/>
  <c r="AA567" i="1"/>
  <c r="AA561" i="1"/>
  <c r="AA555" i="1"/>
  <c r="AA549" i="1"/>
  <c r="AA543" i="1"/>
  <c r="AA537" i="1"/>
  <c r="AA531" i="1"/>
  <c r="AA525" i="1"/>
  <c r="AA519" i="1"/>
  <c r="AA513" i="1"/>
  <c r="AA507" i="1"/>
  <c r="AA501" i="1"/>
  <c r="AA495" i="1"/>
  <c r="AA489" i="1"/>
  <c r="AA483" i="1"/>
  <c r="AA477" i="1"/>
  <c r="AA471" i="1"/>
  <c r="AA465" i="1"/>
  <c r="AA459" i="1"/>
  <c r="AA453" i="1"/>
  <c r="AA447" i="1"/>
  <c r="AA441" i="1"/>
  <c r="AA435" i="1"/>
  <c r="AA429" i="1"/>
  <c r="AA423" i="1"/>
  <c r="AA417" i="1"/>
  <c r="AA411" i="1"/>
  <c r="AA405" i="1"/>
  <c r="AA399" i="1"/>
  <c r="AA393" i="1"/>
  <c r="AA387" i="1"/>
  <c r="AA381" i="1"/>
  <c r="AA375" i="1"/>
  <c r="AA369" i="1"/>
  <c r="AA363" i="1"/>
  <c r="AA357" i="1"/>
  <c r="AA351" i="1"/>
  <c r="AA345" i="1"/>
  <c r="AA339" i="1"/>
  <c r="AA333" i="1"/>
  <c r="AA327" i="1"/>
  <c r="AA321" i="1"/>
  <c r="AA315" i="1"/>
  <c r="AA309" i="1"/>
  <c r="AA303" i="1"/>
  <c r="AA297" i="1"/>
  <c r="AA291" i="1"/>
  <c r="AA285" i="1"/>
  <c r="AA279" i="1"/>
  <c r="AA273" i="1"/>
  <c r="AA267" i="1"/>
  <c r="AA261" i="1"/>
  <c r="AA255" i="1"/>
  <c r="AA249" i="1"/>
  <c r="AA243" i="1"/>
  <c r="AA237" i="1"/>
  <c r="AA231" i="1"/>
  <c r="AA225" i="1"/>
  <c r="AA219" i="1"/>
  <c r="AA213" i="1"/>
  <c r="AA207" i="1"/>
  <c r="AA201" i="1"/>
  <c r="AA195" i="1"/>
  <c r="AA189" i="1"/>
  <c r="AA183" i="1"/>
  <c r="AA178" i="1"/>
  <c r="AA173" i="1"/>
  <c r="AA168" i="1"/>
  <c r="AA163" i="1"/>
  <c r="AA158" i="1"/>
  <c r="AA153" i="1"/>
  <c r="AA148" i="1"/>
  <c r="AA143" i="1"/>
  <c r="AA138" i="1"/>
  <c r="AA133" i="1"/>
  <c r="AA128" i="1"/>
  <c r="AA123" i="1"/>
  <c r="AA118" i="1"/>
  <c r="AA113" i="1"/>
  <c r="AA108" i="1"/>
  <c r="AA103" i="1"/>
  <c r="AA98" i="1"/>
  <c r="AA93" i="1"/>
  <c r="AA88" i="1"/>
  <c r="AA83" i="1"/>
  <c r="AA78" i="1"/>
  <c r="AA73" i="1"/>
  <c r="AA68" i="1"/>
  <c r="AA63" i="1"/>
  <c r="AA58" i="1"/>
  <c r="AA53" i="1"/>
  <c r="AA48" i="1"/>
  <c r="AA43" i="1"/>
  <c r="AA38" i="1"/>
  <c r="AA33" i="1"/>
  <c r="AA28" i="1"/>
  <c r="AA23" i="1"/>
  <c r="AA18" i="1"/>
  <c r="AA13" i="1"/>
  <c r="AA8" i="1"/>
  <c r="AA3" i="1"/>
  <c r="D6" i="8"/>
  <c r="D6" i="9"/>
  <c r="D6" i="6"/>
  <c r="I15" i="16" l="1"/>
  <c r="C6" i="16"/>
  <c r="J15" i="16"/>
  <c r="F5" i="13"/>
  <c r="B9" i="13"/>
  <c r="E11" i="13"/>
  <c r="D6" i="16"/>
  <c r="K15" i="16"/>
  <c r="G5" i="13"/>
  <c r="C9" i="13"/>
  <c r="J11" i="13"/>
  <c r="E6" i="16"/>
  <c r="Z9" i="16"/>
  <c r="G12" i="16"/>
  <c r="L15" i="16"/>
  <c r="X16" i="16"/>
  <c r="H5" i="13"/>
  <c r="D9" i="13"/>
  <c r="K11" i="13"/>
  <c r="F6" i="16"/>
  <c r="H12" i="16"/>
  <c r="M15" i="16"/>
  <c r="Y16" i="16"/>
  <c r="I5" i="13"/>
  <c r="E9" i="13"/>
  <c r="L11" i="13"/>
  <c r="G6" i="16"/>
  <c r="S10" i="16"/>
  <c r="I12" i="16"/>
  <c r="N15" i="16"/>
  <c r="Z16" i="16"/>
  <c r="B3" i="13"/>
  <c r="J5" i="13"/>
  <c r="F9" i="13"/>
  <c r="M11" i="13"/>
  <c r="H6" i="16"/>
  <c r="T10" i="16"/>
  <c r="J12" i="16"/>
  <c r="O15" i="16"/>
  <c r="K5" i="13"/>
  <c r="C8" i="13"/>
  <c r="G9" i="13"/>
  <c r="N11" i="13"/>
  <c r="B17" i="13"/>
  <c r="I6" i="16"/>
  <c r="U10" i="16"/>
  <c r="K12" i="16"/>
  <c r="Q15" i="16"/>
  <c r="L5" i="13"/>
  <c r="G8" i="13"/>
  <c r="H9" i="13"/>
  <c r="O11" i="13"/>
  <c r="F15" i="13"/>
  <c r="D17" i="13"/>
  <c r="J6" i="16"/>
  <c r="V10" i="16"/>
  <c r="L12" i="16"/>
  <c r="S15" i="16"/>
  <c r="B4" i="13"/>
  <c r="M5" i="13"/>
  <c r="H8" i="13"/>
  <c r="I9" i="13"/>
  <c r="P11" i="13"/>
  <c r="G15" i="13"/>
  <c r="N17" i="13"/>
  <c r="K6" i="16"/>
  <c r="M12" i="16"/>
  <c r="N5" i="13"/>
  <c r="J9" i="13"/>
  <c r="Q11" i="13"/>
  <c r="M6" i="16"/>
  <c r="E9" i="16"/>
  <c r="X10" i="16"/>
  <c r="N12" i="16"/>
  <c r="C16" i="16"/>
  <c r="E2" i="13"/>
  <c r="L4" i="13"/>
  <c r="P5" i="13"/>
  <c r="J8" i="13"/>
  <c r="K9" i="13"/>
  <c r="R11" i="13"/>
  <c r="I15" i="13"/>
  <c r="P17" i="13"/>
  <c r="I5" i="16"/>
  <c r="N6" i="16"/>
  <c r="F9" i="16"/>
  <c r="O12" i="16"/>
  <c r="D16" i="16"/>
  <c r="F2" i="13"/>
  <c r="M4" i="13"/>
  <c r="Z5" i="13"/>
  <c r="K8" i="13"/>
  <c r="L9" i="13"/>
  <c r="S11" i="13"/>
  <c r="B13" i="13"/>
  <c r="J15" i="13"/>
  <c r="Q17" i="13"/>
  <c r="J5" i="16"/>
  <c r="O6" i="16"/>
  <c r="G9" i="16"/>
  <c r="Q12" i="16"/>
  <c r="E16" i="16"/>
  <c r="G2" i="13"/>
  <c r="N4" i="13"/>
  <c r="L8" i="13"/>
  <c r="Q9" i="13"/>
  <c r="T11" i="13"/>
  <c r="K15" i="13"/>
  <c r="R17" i="13"/>
  <c r="K5" i="16"/>
  <c r="W6" i="16"/>
  <c r="H9" i="16"/>
  <c r="C11" i="16"/>
  <c r="R12" i="16"/>
  <c r="F16" i="16"/>
  <c r="H2" i="13"/>
  <c r="O4" i="13"/>
  <c r="M8" i="13"/>
  <c r="V9" i="13"/>
  <c r="Y11" i="13"/>
  <c r="L15" i="13"/>
  <c r="S17" i="13"/>
  <c r="G2" i="16"/>
  <c r="L5" i="16"/>
  <c r="X6" i="16"/>
  <c r="I9" i="16"/>
  <c r="M11" i="16"/>
  <c r="S12" i="16"/>
  <c r="G16" i="16"/>
  <c r="I2" i="13"/>
  <c r="P4" i="13"/>
  <c r="N8" i="13"/>
  <c r="W9" i="13"/>
  <c r="B14" i="13"/>
  <c r="M15" i="13"/>
  <c r="V17" i="13"/>
  <c r="H2" i="16"/>
  <c r="M5" i="16"/>
  <c r="Y6" i="16"/>
  <c r="J9" i="16"/>
  <c r="N11" i="16"/>
  <c r="H16" i="16"/>
  <c r="J2" i="13"/>
  <c r="Q4" i="13"/>
  <c r="B7" i="13"/>
  <c r="O8" i="13"/>
  <c r="X9" i="13"/>
  <c r="D12" i="13"/>
  <c r="G14" i="13"/>
  <c r="N15" i="13"/>
  <c r="X17" i="13"/>
  <c r="I2" i="16"/>
  <c r="N5" i="16"/>
  <c r="Z6" i="16"/>
  <c r="K9" i="16"/>
  <c r="O11" i="16"/>
  <c r="I16" i="16"/>
  <c r="K2" i="13"/>
  <c r="R4" i="13"/>
  <c r="D7" i="13"/>
  <c r="P8" i="13"/>
  <c r="Y9" i="13"/>
  <c r="E12" i="13"/>
  <c r="L14" i="13"/>
  <c r="P15" i="13"/>
  <c r="J2" i="16"/>
  <c r="O5" i="16"/>
  <c r="L9" i="16"/>
  <c r="P11" i="16"/>
  <c r="J16" i="16"/>
  <c r="L2" i="13"/>
  <c r="S4" i="13"/>
  <c r="N7" i="13"/>
  <c r="Q8" i="13"/>
  <c r="Z9" i="13"/>
  <c r="F12" i="13"/>
  <c r="M14" i="13"/>
  <c r="Z15" i="13"/>
  <c r="K2" i="16"/>
  <c r="Q5" i="16"/>
  <c r="M9" i="16"/>
  <c r="Q11" i="16"/>
  <c r="K16" i="16"/>
  <c r="M2" i="13"/>
  <c r="T4" i="13"/>
  <c r="O7" i="13"/>
  <c r="R8" i="13"/>
  <c r="G12" i="13"/>
  <c r="N14" i="13"/>
  <c r="A39" i="13"/>
  <c r="A54" i="13"/>
  <c r="A57" i="13"/>
  <c r="A71" i="13"/>
  <c r="A34" i="13"/>
  <c r="A51" i="13"/>
  <c r="A68" i="13"/>
  <c r="A45" i="13"/>
  <c r="A52" i="13"/>
  <c r="A66" i="13"/>
  <c r="A37" i="13"/>
  <c r="A42" i="13"/>
  <c r="A60" i="13"/>
  <c r="A46" i="13"/>
  <c r="A36" i="13"/>
  <c r="A48" i="13"/>
  <c r="A76" i="13"/>
  <c r="A40" i="13"/>
  <c r="A53" i="13"/>
  <c r="A56" i="13"/>
  <c r="A80" i="13"/>
  <c r="A96" i="13"/>
  <c r="A81" i="13"/>
  <c r="A74" i="13"/>
  <c r="A82" i="13"/>
  <c r="A83" i="13"/>
  <c r="A90" i="13"/>
  <c r="A77" i="13"/>
  <c r="A84" i="13"/>
  <c r="A88" i="13"/>
  <c r="A78" i="13"/>
  <c r="A87" i="13"/>
  <c r="A75" i="13"/>
  <c r="A95" i="13"/>
  <c r="A79" i="13"/>
  <c r="A92" i="13"/>
  <c r="A18" i="16"/>
  <c r="A29" i="16"/>
  <c r="A27" i="16"/>
  <c r="A48" i="16"/>
  <c r="A20" i="16"/>
  <c r="A58" i="16"/>
  <c r="A56" i="16"/>
  <c r="A93" i="16"/>
  <c r="A52" i="16"/>
  <c r="A23" i="16"/>
  <c r="A44" i="16"/>
  <c r="A24" i="16"/>
  <c r="A59" i="16"/>
  <c r="A25" i="16"/>
  <c r="A21" i="16"/>
  <c r="A26" i="16"/>
  <c r="A53" i="16"/>
  <c r="A62" i="16"/>
  <c r="A30" i="16"/>
  <c r="A42" i="16"/>
  <c r="A45" i="16"/>
  <c r="A87" i="16"/>
  <c r="A91" i="16"/>
  <c r="A76" i="16"/>
  <c r="A33" i="16"/>
  <c r="A39" i="16"/>
  <c r="A32" i="16"/>
  <c r="A36" i="16"/>
  <c r="A37" i="16"/>
  <c r="A38" i="16"/>
  <c r="A68" i="16"/>
  <c r="A50" i="16"/>
  <c r="A99" i="16"/>
  <c r="A78" i="16"/>
  <c r="A79" i="16"/>
  <c r="A85" i="16"/>
  <c r="A88" i="16"/>
  <c r="A83" i="16"/>
  <c r="A81" i="16"/>
  <c r="A82" i="16"/>
  <c r="A90" i="16"/>
  <c r="A77" i="16"/>
  <c r="A96" i="16"/>
  <c r="P8" i="11"/>
  <c r="O8" i="11"/>
  <c r="N8" i="11"/>
  <c r="M8" i="11"/>
  <c r="L8" i="11"/>
  <c r="K8" i="11"/>
  <c r="J8" i="11"/>
  <c r="I8" i="11"/>
  <c r="Z8" i="11"/>
  <c r="F8" i="11"/>
  <c r="Y8" i="11"/>
  <c r="E8" i="11"/>
  <c r="X8" i="11"/>
  <c r="D8" i="11"/>
  <c r="W8" i="11"/>
  <c r="V8" i="11"/>
  <c r="U8" i="11"/>
  <c r="T8" i="11"/>
  <c r="S8" i="11"/>
  <c r="R8" i="11"/>
  <c r="Q8" i="11"/>
  <c r="H8" i="11"/>
  <c r="G8" i="11"/>
  <c r="C8" i="11"/>
  <c r="N46" i="11"/>
  <c r="L46" i="11"/>
  <c r="P46" i="11"/>
  <c r="O46" i="11"/>
  <c r="M46" i="11"/>
  <c r="K46" i="11"/>
  <c r="J46" i="11"/>
  <c r="I46" i="11"/>
  <c r="H46" i="11"/>
  <c r="G46" i="11"/>
  <c r="F46" i="11"/>
  <c r="E46" i="11"/>
  <c r="Z46" i="11"/>
  <c r="D46" i="11"/>
  <c r="Y46" i="11"/>
  <c r="C46" i="11"/>
  <c r="X46" i="11"/>
  <c r="B46" i="11"/>
  <c r="V46" i="11"/>
  <c r="T46" i="11"/>
  <c r="R46" i="11"/>
  <c r="W46" i="11"/>
  <c r="U46" i="11"/>
  <c r="S46" i="11"/>
  <c r="B8" i="11"/>
  <c r="Q46" i="11"/>
  <c r="T14" i="11"/>
  <c r="S14" i="11"/>
  <c r="R14" i="11"/>
  <c r="Q14" i="11"/>
  <c r="P14" i="11"/>
  <c r="O14" i="11"/>
  <c r="N14" i="11"/>
  <c r="M14" i="11"/>
  <c r="J14" i="11"/>
  <c r="I14" i="11"/>
  <c r="H14" i="11"/>
  <c r="V14" i="11"/>
  <c r="B14" i="11"/>
  <c r="Z14" i="11"/>
  <c r="Y14" i="11"/>
  <c r="X14" i="11"/>
  <c r="W14" i="11"/>
  <c r="U14" i="11"/>
  <c r="L14" i="11"/>
  <c r="K14" i="11"/>
  <c r="G14" i="11"/>
  <c r="F14" i="11"/>
  <c r="E14" i="11"/>
  <c r="D14" i="11"/>
  <c r="C14" i="11"/>
  <c r="N35" i="11"/>
  <c r="M35" i="11"/>
  <c r="L35" i="11"/>
  <c r="K35" i="11"/>
  <c r="J35" i="11"/>
  <c r="I35" i="11"/>
  <c r="H35" i="11"/>
  <c r="G35" i="11"/>
  <c r="Z35" i="11"/>
  <c r="F35" i="11"/>
  <c r="Y35" i="11"/>
  <c r="E35" i="11"/>
  <c r="X35" i="11"/>
  <c r="D35" i="11"/>
  <c r="W35" i="11"/>
  <c r="C35" i="11"/>
  <c r="V35" i="11"/>
  <c r="B35" i="11"/>
  <c r="R35" i="11"/>
  <c r="P35" i="11"/>
  <c r="P38" i="11"/>
  <c r="O38" i="11"/>
  <c r="N38" i="11"/>
  <c r="M38" i="11"/>
  <c r="L38" i="11"/>
  <c r="K38" i="11"/>
  <c r="J38" i="11"/>
  <c r="I38" i="11"/>
  <c r="H38" i="11"/>
  <c r="G38" i="11"/>
  <c r="Z38" i="11"/>
  <c r="F38" i="11"/>
  <c r="Y38" i="11"/>
  <c r="E38" i="11"/>
  <c r="X38" i="11"/>
  <c r="D38" i="11"/>
  <c r="T38" i="11"/>
  <c r="R38" i="11"/>
  <c r="O35" i="11"/>
  <c r="B38" i="11"/>
  <c r="Q35" i="11"/>
  <c r="C38" i="11"/>
  <c r="L2" i="11"/>
  <c r="K2" i="11"/>
  <c r="J2" i="11"/>
  <c r="I2" i="11"/>
  <c r="H2" i="11"/>
  <c r="G2" i="11"/>
  <c r="Z2" i="11"/>
  <c r="F2" i="11"/>
  <c r="Y2" i="11"/>
  <c r="E2" i="11"/>
  <c r="V2" i="11"/>
  <c r="B2" i="11"/>
  <c r="T2" i="11"/>
  <c r="S35" i="11"/>
  <c r="Q38" i="11"/>
  <c r="N25" i="11"/>
  <c r="M25" i="11"/>
  <c r="L25" i="11"/>
  <c r="K25" i="11"/>
  <c r="J25" i="11"/>
  <c r="I25" i="11"/>
  <c r="H25" i="11"/>
  <c r="G25" i="11"/>
  <c r="Z25" i="11"/>
  <c r="F25" i="11"/>
  <c r="Y25" i="11"/>
  <c r="E25" i="11"/>
  <c r="X25" i="11"/>
  <c r="D25" i="11"/>
  <c r="W25" i="11"/>
  <c r="C25" i="11"/>
  <c r="V25" i="11"/>
  <c r="B25" i="11"/>
  <c r="R25" i="11"/>
  <c r="P25" i="11"/>
  <c r="P28" i="11"/>
  <c r="O28" i="11"/>
  <c r="N28" i="11"/>
  <c r="M28" i="11"/>
  <c r="L28" i="11"/>
  <c r="K28" i="11"/>
  <c r="J28" i="11"/>
  <c r="I28" i="11"/>
  <c r="H28" i="11"/>
  <c r="G28" i="11"/>
  <c r="Z28" i="11"/>
  <c r="F28" i="11"/>
  <c r="Y28" i="11"/>
  <c r="E28" i="11"/>
  <c r="X28" i="11"/>
  <c r="D28" i="11"/>
  <c r="T28" i="11"/>
  <c r="R28" i="11"/>
  <c r="T35" i="11"/>
  <c r="S38" i="11"/>
  <c r="D2" i="11"/>
  <c r="O25" i="11"/>
  <c r="B28" i="11"/>
  <c r="U35" i="11"/>
  <c r="U38" i="11"/>
  <c r="M2" i="11"/>
  <c r="J19" i="11"/>
  <c r="I19" i="11"/>
  <c r="H19" i="11"/>
  <c r="G19" i="11"/>
  <c r="Z19" i="11"/>
  <c r="F19" i="11"/>
  <c r="Y19" i="11"/>
  <c r="E19" i="11"/>
  <c r="X19" i="11"/>
  <c r="D19" i="11"/>
  <c r="W19" i="11"/>
  <c r="C19" i="11"/>
  <c r="T19" i="11"/>
  <c r="S19" i="11"/>
  <c r="R19" i="11"/>
  <c r="L19" i="11"/>
  <c r="Q25" i="11"/>
  <c r="C28" i="11"/>
  <c r="V38" i="11"/>
  <c r="N2" i="11"/>
  <c r="B19" i="11"/>
  <c r="S25" i="11"/>
  <c r="Q28" i="11"/>
  <c r="W38" i="11"/>
  <c r="Z44" i="11"/>
  <c r="F44" i="11"/>
  <c r="X44" i="11"/>
  <c r="D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H44" i="11"/>
  <c r="E44" i="11"/>
  <c r="Y44" i="11"/>
  <c r="B44" i="11"/>
  <c r="O2" i="11"/>
  <c r="X4" i="11"/>
  <c r="K19" i="11"/>
  <c r="T25" i="11"/>
  <c r="S28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Z41" i="11"/>
  <c r="F41" i="11"/>
  <c r="X41" i="11"/>
  <c r="D41" i="11"/>
  <c r="V41" i="11"/>
  <c r="B41" i="11"/>
  <c r="T41" i="11"/>
  <c r="C44" i="11"/>
  <c r="P2" i="11"/>
  <c r="M19" i="11"/>
  <c r="R21" i="11"/>
  <c r="Q21" i="11"/>
  <c r="P21" i="11"/>
  <c r="O21" i="11"/>
  <c r="N21" i="11"/>
  <c r="M21" i="11"/>
  <c r="L21" i="11"/>
  <c r="K21" i="11"/>
  <c r="H21" i="11"/>
  <c r="G21" i="11"/>
  <c r="Z21" i="11"/>
  <c r="F21" i="11"/>
  <c r="T21" i="11"/>
  <c r="U25" i="11"/>
  <c r="U28" i="11"/>
  <c r="G44" i="11"/>
  <c r="Q2" i="11"/>
  <c r="J9" i="11"/>
  <c r="I9" i="11"/>
  <c r="H9" i="11"/>
  <c r="G9" i="11"/>
  <c r="Z9" i="11"/>
  <c r="F9" i="11"/>
  <c r="Y9" i="11"/>
  <c r="E9" i="11"/>
  <c r="X9" i="11"/>
  <c r="D9" i="11"/>
  <c r="W9" i="11"/>
  <c r="C9" i="11"/>
  <c r="T9" i="11"/>
  <c r="S9" i="11"/>
  <c r="R9" i="11"/>
  <c r="N19" i="11"/>
  <c r="B21" i="11"/>
  <c r="V28" i="11"/>
  <c r="E41" i="11"/>
  <c r="I44" i="11"/>
  <c r="T85" i="11"/>
  <c r="S85" i="11"/>
  <c r="R85" i="11"/>
  <c r="Q85" i="11"/>
  <c r="P85" i="11"/>
  <c r="O85" i="11"/>
  <c r="J85" i="11"/>
  <c r="I85" i="11"/>
  <c r="Z85" i="11"/>
  <c r="Y85" i="11"/>
  <c r="X85" i="11"/>
  <c r="W85" i="11"/>
  <c r="V85" i="11"/>
  <c r="U85" i="11"/>
  <c r="N85" i="11"/>
  <c r="M85" i="11"/>
  <c r="L85" i="11"/>
  <c r="K85" i="11"/>
  <c r="H85" i="11"/>
  <c r="G85" i="11"/>
  <c r="F85" i="11"/>
  <c r="E85" i="11"/>
  <c r="D85" i="11"/>
  <c r="B85" i="11"/>
  <c r="R2" i="11"/>
  <c r="N5" i="11"/>
  <c r="M5" i="11"/>
  <c r="L5" i="11"/>
  <c r="K5" i="11"/>
  <c r="J5" i="11"/>
  <c r="I5" i="11"/>
  <c r="H5" i="11"/>
  <c r="G5" i="11"/>
  <c r="X5" i="11"/>
  <c r="D5" i="11"/>
  <c r="V5" i="11"/>
  <c r="B5" i="11"/>
  <c r="B9" i="11"/>
  <c r="N15" i="11"/>
  <c r="M15" i="11"/>
  <c r="L15" i="11"/>
  <c r="K15" i="11"/>
  <c r="J15" i="11"/>
  <c r="I15" i="11"/>
  <c r="H15" i="11"/>
  <c r="G15" i="11"/>
  <c r="X15" i="11"/>
  <c r="D15" i="11"/>
  <c r="W15" i="11"/>
  <c r="C15" i="11"/>
  <c r="V15" i="11"/>
  <c r="B15" i="11"/>
  <c r="P15" i="11"/>
  <c r="O19" i="11"/>
  <c r="C21" i="11"/>
  <c r="W28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Z31" i="11"/>
  <c r="F31" i="11"/>
  <c r="V31" i="11"/>
  <c r="B31" i="11"/>
  <c r="T31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X34" i="11"/>
  <c r="D34" i="11"/>
  <c r="V34" i="11"/>
  <c r="B34" i="11"/>
  <c r="S41" i="11"/>
  <c r="W44" i="11"/>
  <c r="C85" i="11"/>
  <c r="S2" i="11"/>
  <c r="K9" i="11"/>
  <c r="P19" i="11"/>
  <c r="D21" i="11"/>
  <c r="U41" i="11"/>
  <c r="T45" i="11"/>
  <c r="R45" i="11"/>
  <c r="S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Z45" i="11"/>
  <c r="D45" i="11"/>
  <c r="X45" i="11"/>
  <c r="B45" i="11"/>
  <c r="V45" i="11"/>
  <c r="U2" i="11"/>
  <c r="L9" i="11"/>
  <c r="Q19" i="11"/>
  <c r="E21" i="11"/>
  <c r="T24" i="11"/>
  <c r="S24" i="11"/>
  <c r="R24" i="11"/>
  <c r="Q24" i="11"/>
  <c r="P24" i="11"/>
  <c r="O24" i="11"/>
  <c r="N24" i="11"/>
  <c r="M24" i="11"/>
  <c r="L24" i="11"/>
  <c r="J24" i="11"/>
  <c r="I24" i="11"/>
  <c r="H24" i="11"/>
  <c r="X24" i="11"/>
  <c r="V24" i="11"/>
  <c r="B24" i="11"/>
  <c r="W41" i="11"/>
  <c r="C45" i="11"/>
  <c r="W2" i="11"/>
  <c r="F5" i="11"/>
  <c r="M9" i="11"/>
  <c r="R11" i="11"/>
  <c r="Q11" i="11"/>
  <c r="P11" i="11"/>
  <c r="O11" i="11"/>
  <c r="N11" i="11"/>
  <c r="M11" i="11"/>
  <c r="L11" i="11"/>
  <c r="K11" i="11"/>
  <c r="H11" i="11"/>
  <c r="G11" i="11"/>
  <c r="Z11" i="11"/>
  <c r="F11" i="11"/>
  <c r="T11" i="11"/>
  <c r="O15" i="11"/>
  <c r="U19" i="11"/>
  <c r="I21" i="11"/>
  <c r="C24" i="11"/>
  <c r="E31" i="11"/>
  <c r="F34" i="11"/>
  <c r="Y41" i="11"/>
  <c r="E45" i="11"/>
  <c r="X2" i="11"/>
  <c r="T4" i="11"/>
  <c r="S4" i="11"/>
  <c r="R4" i="11"/>
  <c r="Q4" i="11"/>
  <c r="P4" i="11"/>
  <c r="O4" i="11"/>
  <c r="N4" i="11"/>
  <c r="M4" i="11"/>
  <c r="J4" i="11"/>
  <c r="H4" i="11"/>
  <c r="P18" i="11"/>
  <c r="O18" i="11"/>
  <c r="N18" i="11"/>
  <c r="M18" i="11"/>
  <c r="L18" i="11"/>
  <c r="K18" i="11"/>
  <c r="J18" i="11"/>
  <c r="I18" i="11"/>
  <c r="Z18" i="11"/>
  <c r="F18" i="11"/>
  <c r="Y18" i="11"/>
  <c r="E18" i="11"/>
  <c r="X18" i="11"/>
  <c r="D18" i="11"/>
  <c r="R18" i="11"/>
  <c r="V19" i="11"/>
  <c r="J21" i="11"/>
  <c r="U45" i="11"/>
  <c r="L29" i="11"/>
  <c r="L39" i="11"/>
  <c r="N47" i="11"/>
  <c r="U53" i="11"/>
  <c r="U55" i="11"/>
  <c r="J70" i="11"/>
  <c r="H70" i="11"/>
  <c r="G70" i="11"/>
  <c r="Z70" i="11"/>
  <c r="F70" i="11"/>
  <c r="Y70" i="11"/>
  <c r="U73" i="11"/>
  <c r="U75" i="11"/>
  <c r="V79" i="11"/>
  <c r="V80" i="11"/>
  <c r="N29" i="11"/>
  <c r="N39" i="11"/>
  <c r="P47" i="11"/>
  <c r="R52" i="11"/>
  <c r="P52" i="11"/>
  <c r="O52" i="11"/>
  <c r="N52" i="11"/>
  <c r="Y52" i="11"/>
  <c r="R72" i="11"/>
  <c r="P72" i="11"/>
  <c r="O72" i="11"/>
  <c r="N72" i="11"/>
  <c r="Y72" i="11"/>
  <c r="X79" i="11"/>
  <c r="Y79" i="11"/>
  <c r="L53" i="11"/>
  <c r="J53" i="11"/>
  <c r="I53" i="11"/>
  <c r="H53" i="11"/>
  <c r="Y53" i="11"/>
  <c r="T55" i="11"/>
  <c r="R55" i="11"/>
  <c r="Q55" i="11"/>
  <c r="P55" i="11"/>
  <c r="Y55" i="11"/>
  <c r="L73" i="11"/>
  <c r="J73" i="11"/>
  <c r="I73" i="11"/>
  <c r="H73" i="11"/>
  <c r="Y73" i="11"/>
  <c r="T75" i="11"/>
  <c r="R75" i="11"/>
  <c r="Q75" i="11"/>
  <c r="P75" i="11"/>
  <c r="Y75" i="11"/>
  <c r="R82" i="11"/>
  <c r="Q82" i="11"/>
  <c r="P82" i="11"/>
  <c r="O82" i="11"/>
  <c r="N82" i="11"/>
  <c r="M82" i="11"/>
  <c r="L83" i="11"/>
  <c r="K83" i="11"/>
  <c r="J83" i="11"/>
  <c r="I83" i="11"/>
  <c r="H83" i="11"/>
  <c r="G83" i="11"/>
  <c r="P79" i="11"/>
  <c r="O79" i="11"/>
  <c r="N79" i="11"/>
  <c r="M79" i="11"/>
  <c r="L79" i="11"/>
  <c r="K79" i="11"/>
  <c r="J80" i="11"/>
  <c r="I80" i="11"/>
  <c r="H80" i="11"/>
  <c r="G80" i="11"/>
  <c r="Z80" i="11"/>
  <c r="F80" i="11"/>
  <c r="Y80" i="11"/>
  <c r="E80" i="11"/>
  <c r="J7" i="11"/>
  <c r="L10" i="11"/>
  <c r="T12" i="11"/>
  <c r="J17" i="11"/>
  <c r="L20" i="11"/>
  <c r="T22" i="11"/>
  <c r="R29" i="11"/>
  <c r="L30" i="11"/>
  <c r="T32" i="11"/>
  <c r="R39" i="11"/>
  <c r="T42" i="11"/>
  <c r="T47" i="11"/>
  <c r="E52" i="11"/>
  <c r="C53" i="11"/>
  <c r="Z54" i="11"/>
  <c r="F54" i="11"/>
  <c r="X54" i="11"/>
  <c r="D54" i="11"/>
  <c r="W54" i="11"/>
  <c r="C54" i="11"/>
  <c r="V54" i="11"/>
  <c r="B54" i="11"/>
  <c r="C55" i="11"/>
  <c r="N56" i="11"/>
  <c r="L56" i="11"/>
  <c r="K56" i="11"/>
  <c r="J56" i="11"/>
  <c r="Y56" i="11"/>
  <c r="U60" i="11"/>
  <c r="K70" i="11"/>
  <c r="E72" i="11"/>
  <c r="C73" i="11"/>
  <c r="Z74" i="11"/>
  <c r="F74" i="11"/>
  <c r="X74" i="11"/>
  <c r="D74" i="11"/>
  <c r="W74" i="11"/>
  <c r="C74" i="11"/>
  <c r="V74" i="11"/>
  <c r="B74" i="11"/>
  <c r="C75" i="11"/>
  <c r="N76" i="11"/>
  <c r="M76" i="11"/>
  <c r="L76" i="11"/>
  <c r="K76" i="11"/>
  <c r="J76" i="11"/>
  <c r="Z76" i="11"/>
  <c r="B79" i="11"/>
  <c r="B80" i="11"/>
  <c r="C82" i="11"/>
  <c r="C83" i="11"/>
  <c r="H2" i="12"/>
  <c r="G2" i="12"/>
  <c r="Z2" i="12"/>
  <c r="F2" i="12"/>
  <c r="X2" i="12"/>
  <c r="D2" i="12"/>
  <c r="V2" i="12"/>
  <c r="B2" i="12"/>
  <c r="T2" i="12"/>
  <c r="S2" i="12"/>
  <c r="R2" i="12"/>
  <c r="Q2" i="12"/>
  <c r="P2" i="12"/>
  <c r="O2" i="12"/>
  <c r="N2" i="12"/>
  <c r="M2" i="12"/>
  <c r="L2" i="12"/>
  <c r="K2" i="12"/>
  <c r="J2" i="12"/>
  <c r="I2" i="12"/>
  <c r="E2" i="12"/>
  <c r="C2" i="12"/>
  <c r="W2" i="12"/>
  <c r="U12" i="11"/>
  <c r="U22" i="11"/>
  <c r="S29" i="11"/>
  <c r="U32" i="11"/>
  <c r="S39" i="11"/>
  <c r="U42" i="11"/>
  <c r="U47" i="11"/>
  <c r="F52" i="11"/>
  <c r="D53" i="11"/>
  <c r="D55" i="11"/>
  <c r="V58" i="11"/>
  <c r="B58" i="11"/>
  <c r="T58" i="11"/>
  <c r="S58" i="11"/>
  <c r="R58" i="11"/>
  <c r="Z58" i="11"/>
  <c r="V60" i="11"/>
  <c r="L70" i="11"/>
  <c r="F72" i="11"/>
  <c r="D73" i="11"/>
  <c r="D75" i="11"/>
  <c r="H77" i="11"/>
  <c r="G77" i="11"/>
  <c r="Z77" i="11"/>
  <c r="F77" i="11"/>
  <c r="Y77" i="11"/>
  <c r="E77" i="11"/>
  <c r="X77" i="11"/>
  <c r="D77" i="11"/>
  <c r="C79" i="11"/>
  <c r="C80" i="11"/>
  <c r="D82" i="11"/>
  <c r="D83" i="11"/>
  <c r="R6" i="11"/>
  <c r="L7" i="11"/>
  <c r="N10" i="11"/>
  <c r="B12" i="11"/>
  <c r="V12" i="11"/>
  <c r="R16" i="11"/>
  <c r="L17" i="11"/>
  <c r="N20" i="11"/>
  <c r="B22" i="11"/>
  <c r="V22" i="11"/>
  <c r="R26" i="11"/>
  <c r="L27" i="11"/>
  <c r="T29" i="11"/>
  <c r="N30" i="11"/>
  <c r="B32" i="11"/>
  <c r="V32" i="11"/>
  <c r="R36" i="11"/>
  <c r="L37" i="11"/>
  <c r="T39" i="11"/>
  <c r="N40" i="11"/>
  <c r="B42" i="11"/>
  <c r="V42" i="11"/>
  <c r="R48" i="11"/>
  <c r="Q49" i="11"/>
  <c r="G52" i="11"/>
  <c r="E53" i="11"/>
  <c r="G54" i="11"/>
  <c r="E55" i="11"/>
  <c r="C56" i="11"/>
  <c r="H57" i="11"/>
  <c r="Z57" i="11"/>
  <c r="F57" i="11"/>
  <c r="Y57" i="11"/>
  <c r="E57" i="11"/>
  <c r="X57" i="11"/>
  <c r="D57" i="11"/>
  <c r="C58" i="11"/>
  <c r="P59" i="11"/>
  <c r="N59" i="11"/>
  <c r="M59" i="11"/>
  <c r="L59" i="11"/>
  <c r="Y59" i="11"/>
  <c r="U62" i="11"/>
  <c r="M70" i="11"/>
  <c r="G72" i="11"/>
  <c r="E73" i="11"/>
  <c r="G74" i="11"/>
  <c r="E75" i="11"/>
  <c r="C76" i="11"/>
  <c r="B77" i="11"/>
  <c r="D79" i="11"/>
  <c r="D80" i="11"/>
  <c r="E82" i="11"/>
  <c r="E83" i="11"/>
  <c r="Y2" i="12"/>
  <c r="U29" i="11"/>
  <c r="U39" i="11"/>
  <c r="H47" i="11"/>
  <c r="Z47" i="11"/>
  <c r="F47" i="11"/>
  <c r="W47" i="11"/>
  <c r="H52" i="11"/>
  <c r="F53" i="11"/>
  <c r="F55" i="11"/>
  <c r="N70" i="11"/>
  <c r="H72" i="11"/>
  <c r="F73" i="11"/>
  <c r="F75" i="11"/>
  <c r="E79" i="11"/>
  <c r="K80" i="11"/>
  <c r="P4" i="12"/>
  <c r="O4" i="12"/>
  <c r="N4" i="12"/>
  <c r="L4" i="12"/>
  <c r="K4" i="12"/>
  <c r="J4" i="12"/>
  <c r="H4" i="12"/>
  <c r="X4" i="12"/>
  <c r="W4" i="12"/>
  <c r="V4" i="12"/>
  <c r="U4" i="12"/>
  <c r="T4" i="12"/>
  <c r="S4" i="12"/>
  <c r="R4" i="12"/>
  <c r="Q4" i="12"/>
  <c r="M4" i="12"/>
  <c r="I4" i="12"/>
  <c r="G4" i="12"/>
  <c r="F4" i="12"/>
  <c r="E4" i="12"/>
  <c r="C4" i="12"/>
  <c r="Z4" i="12"/>
  <c r="B29" i="11"/>
  <c r="V29" i="11"/>
  <c r="B39" i="11"/>
  <c r="V39" i="11"/>
  <c r="B47" i="11"/>
  <c r="X47" i="11"/>
  <c r="I52" i="11"/>
  <c r="G53" i="11"/>
  <c r="G55" i="11"/>
  <c r="J60" i="11"/>
  <c r="H60" i="11"/>
  <c r="G60" i="11"/>
  <c r="Z60" i="11"/>
  <c r="F60" i="11"/>
  <c r="Y60" i="11"/>
  <c r="O70" i="11"/>
  <c r="I72" i="11"/>
  <c r="G73" i="11"/>
  <c r="G75" i="11"/>
  <c r="I77" i="11"/>
  <c r="F79" i="11"/>
  <c r="L80" i="11"/>
  <c r="G82" i="11"/>
  <c r="M83" i="11"/>
  <c r="B4" i="12"/>
  <c r="N11" i="12"/>
  <c r="M11" i="12"/>
  <c r="L11" i="12"/>
  <c r="J11" i="12"/>
  <c r="I11" i="12"/>
  <c r="H11" i="12"/>
  <c r="Z11" i="12"/>
  <c r="F11" i="12"/>
  <c r="W11" i="12"/>
  <c r="C11" i="12"/>
  <c r="Y11" i="12"/>
  <c r="X11" i="12"/>
  <c r="V11" i="12"/>
  <c r="U11" i="12"/>
  <c r="T11" i="12"/>
  <c r="S11" i="12"/>
  <c r="R11" i="12"/>
  <c r="Q11" i="12"/>
  <c r="P11" i="12"/>
  <c r="O11" i="12"/>
  <c r="K11" i="12"/>
  <c r="E11" i="12"/>
  <c r="D11" i="12"/>
  <c r="B11" i="12"/>
  <c r="U6" i="11"/>
  <c r="O7" i="11"/>
  <c r="Q10" i="11"/>
  <c r="E12" i="11"/>
  <c r="Y12" i="11"/>
  <c r="U16" i="11"/>
  <c r="O17" i="11"/>
  <c r="Q20" i="11"/>
  <c r="E22" i="11"/>
  <c r="Y22" i="11"/>
  <c r="U26" i="11"/>
  <c r="O27" i="11"/>
  <c r="C29" i="11"/>
  <c r="W29" i="11"/>
  <c r="Q30" i="11"/>
  <c r="E32" i="11"/>
  <c r="Y32" i="11"/>
  <c r="U36" i="11"/>
  <c r="O37" i="11"/>
  <c r="C39" i="11"/>
  <c r="W39" i="11"/>
  <c r="Q40" i="11"/>
  <c r="E42" i="11"/>
  <c r="Y42" i="11"/>
  <c r="C47" i="11"/>
  <c r="Y47" i="11"/>
  <c r="T49" i="11"/>
  <c r="J52" i="11"/>
  <c r="K53" i="11"/>
  <c r="J54" i="11"/>
  <c r="H55" i="11"/>
  <c r="F56" i="11"/>
  <c r="G57" i="11"/>
  <c r="F58" i="11"/>
  <c r="D59" i="11"/>
  <c r="B60" i="11"/>
  <c r="P68" i="11"/>
  <c r="P70" i="11"/>
  <c r="J72" i="11"/>
  <c r="K73" i="11"/>
  <c r="J74" i="11"/>
  <c r="H75" i="11"/>
  <c r="F76" i="11"/>
  <c r="J77" i="11"/>
  <c r="G79" i="11"/>
  <c r="M80" i="11"/>
  <c r="H82" i="11"/>
  <c r="N83" i="11"/>
  <c r="D4" i="12"/>
  <c r="G11" i="12"/>
  <c r="P7" i="11"/>
  <c r="R10" i="11"/>
  <c r="F12" i="11"/>
  <c r="Z12" i="11"/>
  <c r="P17" i="11"/>
  <c r="R20" i="11"/>
  <c r="F22" i="11"/>
  <c r="Z22" i="11"/>
  <c r="P27" i="11"/>
  <c r="D29" i="11"/>
  <c r="X29" i="11"/>
  <c r="R30" i="11"/>
  <c r="F32" i="11"/>
  <c r="Z32" i="11"/>
  <c r="P37" i="11"/>
  <c r="D39" i="11"/>
  <c r="X39" i="11"/>
  <c r="R40" i="11"/>
  <c r="F42" i="11"/>
  <c r="Z42" i="11"/>
  <c r="D47" i="11"/>
  <c r="V48" i="11"/>
  <c r="B48" i="11"/>
  <c r="T48" i="11"/>
  <c r="X48" i="11"/>
  <c r="U49" i="11"/>
  <c r="K52" i="11"/>
  <c r="M53" i="11"/>
  <c r="K54" i="11"/>
  <c r="I55" i="11"/>
  <c r="G56" i="11"/>
  <c r="I57" i="11"/>
  <c r="G58" i="11"/>
  <c r="E59" i="11"/>
  <c r="C60" i="11"/>
  <c r="R62" i="11"/>
  <c r="P62" i="11"/>
  <c r="O62" i="11"/>
  <c r="N62" i="11"/>
  <c r="Y62" i="11"/>
  <c r="Q70" i="11"/>
  <c r="K72" i="11"/>
  <c r="M73" i="11"/>
  <c r="K74" i="11"/>
  <c r="I75" i="11"/>
  <c r="G76" i="11"/>
  <c r="K77" i="11"/>
  <c r="H79" i="11"/>
  <c r="N80" i="11"/>
  <c r="I82" i="11"/>
  <c r="O83" i="11"/>
  <c r="H87" i="11"/>
  <c r="X87" i="11"/>
  <c r="D87" i="11"/>
  <c r="J87" i="11"/>
  <c r="I87" i="11"/>
  <c r="G87" i="11"/>
  <c r="F87" i="11"/>
  <c r="E87" i="11"/>
  <c r="Z87" i="11"/>
  <c r="C87" i="11"/>
  <c r="Y87" i="11"/>
  <c r="B87" i="11"/>
  <c r="V87" i="11"/>
  <c r="T87" i="11"/>
  <c r="S87" i="11"/>
  <c r="Y4" i="12"/>
  <c r="U3" i="11"/>
  <c r="C6" i="11"/>
  <c r="W6" i="11"/>
  <c r="Q7" i="11"/>
  <c r="S10" i="11"/>
  <c r="G12" i="11"/>
  <c r="U13" i="11"/>
  <c r="C16" i="11"/>
  <c r="W16" i="11"/>
  <c r="Q17" i="11"/>
  <c r="S20" i="11"/>
  <c r="G22" i="11"/>
  <c r="U23" i="11"/>
  <c r="C26" i="11"/>
  <c r="W26" i="11"/>
  <c r="Q27" i="11"/>
  <c r="E29" i="11"/>
  <c r="Y29" i="11"/>
  <c r="S30" i="11"/>
  <c r="G32" i="11"/>
  <c r="U33" i="11"/>
  <c r="C36" i="11"/>
  <c r="W36" i="11"/>
  <c r="Q37" i="11"/>
  <c r="E39" i="11"/>
  <c r="Y39" i="11"/>
  <c r="S40" i="11"/>
  <c r="G42" i="11"/>
  <c r="U43" i="11"/>
  <c r="E47" i="11"/>
  <c r="C48" i="11"/>
  <c r="Y48" i="11"/>
  <c r="V49" i="11"/>
  <c r="L52" i="11"/>
  <c r="N53" i="11"/>
  <c r="L54" i="11"/>
  <c r="J55" i="11"/>
  <c r="H56" i="11"/>
  <c r="J57" i="11"/>
  <c r="H58" i="11"/>
  <c r="F59" i="11"/>
  <c r="D60" i="11"/>
  <c r="B62" i="11"/>
  <c r="Z62" i="11"/>
  <c r="U68" i="11"/>
  <c r="R70" i="11"/>
  <c r="L72" i="11"/>
  <c r="N73" i="11"/>
  <c r="L74" i="11"/>
  <c r="J75" i="11"/>
  <c r="H76" i="11"/>
  <c r="L77" i="11"/>
  <c r="I79" i="11"/>
  <c r="O80" i="11"/>
  <c r="J82" i="11"/>
  <c r="P83" i="11"/>
  <c r="K87" i="11"/>
  <c r="J5" i="12"/>
  <c r="I5" i="12"/>
  <c r="H5" i="12"/>
  <c r="Z5" i="12"/>
  <c r="F5" i="12"/>
  <c r="Y5" i="12"/>
  <c r="E5" i="12"/>
  <c r="X5" i="12"/>
  <c r="D5" i="12"/>
  <c r="V5" i="12"/>
  <c r="B5" i="12"/>
  <c r="W5" i="12"/>
  <c r="U5" i="12"/>
  <c r="T5" i="12"/>
  <c r="S5" i="12"/>
  <c r="R5" i="12"/>
  <c r="Q5" i="12"/>
  <c r="P5" i="12"/>
  <c r="O5" i="12"/>
  <c r="N5" i="12"/>
  <c r="M5" i="12"/>
  <c r="K5" i="12"/>
  <c r="B3" i="11"/>
  <c r="V3" i="11"/>
  <c r="D6" i="11"/>
  <c r="X6" i="11"/>
  <c r="R7" i="11"/>
  <c r="T10" i="11"/>
  <c r="H12" i="11"/>
  <c r="B13" i="11"/>
  <c r="V13" i="11"/>
  <c r="D16" i="11"/>
  <c r="X16" i="11"/>
  <c r="R17" i="11"/>
  <c r="T20" i="11"/>
  <c r="H22" i="11"/>
  <c r="B23" i="11"/>
  <c r="V23" i="11"/>
  <c r="D26" i="11"/>
  <c r="X26" i="11"/>
  <c r="R27" i="11"/>
  <c r="F29" i="11"/>
  <c r="Z29" i="11"/>
  <c r="T30" i="11"/>
  <c r="H32" i="11"/>
  <c r="B33" i="11"/>
  <c r="V33" i="11"/>
  <c r="D36" i="11"/>
  <c r="X36" i="11"/>
  <c r="R37" i="11"/>
  <c r="F39" i="11"/>
  <c r="Z39" i="11"/>
  <c r="T40" i="11"/>
  <c r="H42" i="11"/>
  <c r="V43" i="11"/>
  <c r="G47" i="11"/>
  <c r="D48" i="11"/>
  <c r="Z48" i="11"/>
  <c r="M52" i="11"/>
  <c r="O53" i="11"/>
  <c r="M54" i="11"/>
  <c r="K55" i="11"/>
  <c r="I56" i="11"/>
  <c r="K57" i="11"/>
  <c r="I58" i="11"/>
  <c r="G59" i="11"/>
  <c r="E60" i="11"/>
  <c r="C62" i="11"/>
  <c r="L63" i="11"/>
  <c r="J63" i="11"/>
  <c r="I63" i="11"/>
  <c r="H63" i="11"/>
  <c r="Y63" i="11"/>
  <c r="T65" i="11"/>
  <c r="R65" i="11"/>
  <c r="Q65" i="11"/>
  <c r="P65" i="11"/>
  <c r="Y65" i="11"/>
  <c r="W68" i="11"/>
  <c r="S70" i="11"/>
  <c r="M72" i="11"/>
  <c r="O73" i="11"/>
  <c r="M74" i="11"/>
  <c r="K75" i="11"/>
  <c r="I76" i="11"/>
  <c r="M77" i="11"/>
  <c r="J79" i="11"/>
  <c r="P80" i="11"/>
  <c r="K82" i="11"/>
  <c r="Q83" i="11"/>
  <c r="L87" i="11"/>
  <c r="C5" i="12"/>
  <c r="U10" i="11"/>
  <c r="I12" i="11"/>
  <c r="U20" i="11"/>
  <c r="I22" i="11"/>
  <c r="G29" i="11"/>
  <c r="U30" i="11"/>
  <c r="I32" i="11"/>
  <c r="G39" i="11"/>
  <c r="U40" i="11"/>
  <c r="I42" i="11"/>
  <c r="I47" i="11"/>
  <c r="P49" i="11"/>
  <c r="N49" i="11"/>
  <c r="M49" i="11"/>
  <c r="X49" i="11"/>
  <c r="Q52" i="11"/>
  <c r="P53" i="11"/>
  <c r="N54" i="11"/>
  <c r="L55" i="11"/>
  <c r="M56" i="11"/>
  <c r="L57" i="11"/>
  <c r="J58" i="11"/>
  <c r="H59" i="11"/>
  <c r="I60" i="11"/>
  <c r="D62" i="11"/>
  <c r="T70" i="11"/>
  <c r="Q72" i="11"/>
  <c r="P73" i="11"/>
  <c r="N74" i="11"/>
  <c r="L75" i="11"/>
  <c r="O76" i="11"/>
  <c r="N77" i="11"/>
  <c r="Q79" i="11"/>
  <c r="Q80" i="11"/>
  <c r="L82" i="11"/>
  <c r="R83" i="11"/>
  <c r="X16" i="12"/>
  <c r="D16" i="12"/>
  <c r="W16" i="12"/>
  <c r="C16" i="12"/>
  <c r="V16" i="12"/>
  <c r="B16" i="12"/>
  <c r="T16" i="12"/>
  <c r="S16" i="12"/>
  <c r="R16" i="12"/>
  <c r="P16" i="12"/>
  <c r="N16" i="12"/>
  <c r="M16" i="12"/>
  <c r="L16" i="12"/>
  <c r="Z16" i="12"/>
  <c r="Y16" i="12"/>
  <c r="U16" i="12"/>
  <c r="Q16" i="12"/>
  <c r="O16" i="12"/>
  <c r="K16" i="12"/>
  <c r="I16" i="12"/>
  <c r="H16" i="12"/>
  <c r="G16" i="12"/>
  <c r="E16" i="12"/>
  <c r="D3" i="11"/>
  <c r="X3" i="11"/>
  <c r="F6" i="11"/>
  <c r="Z6" i="11"/>
  <c r="T7" i="11"/>
  <c r="B10" i="11"/>
  <c r="V10" i="11"/>
  <c r="J12" i="11"/>
  <c r="D13" i="11"/>
  <c r="X13" i="11"/>
  <c r="F16" i="11"/>
  <c r="Z16" i="11"/>
  <c r="T17" i="11"/>
  <c r="B20" i="11"/>
  <c r="V20" i="11"/>
  <c r="J22" i="11"/>
  <c r="D23" i="11"/>
  <c r="X23" i="11"/>
  <c r="F26" i="11"/>
  <c r="Z26" i="11"/>
  <c r="T27" i="11"/>
  <c r="H29" i="11"/>
  <c r="B30" i="11"/>
  <c r="V30" i="11"/>
  <c r="J32" i="11"/>
  <c r="D33" i="11"/>
  <c r="X33" i="11"/>
  <c r="F36" i="11"/>
  <c r="Z36" i="11"/>
  <c r="T37" i="11"/>
  <c r="H39" i="11"/>
  <c r="B40" i="11"/>
  <c r="V40" i="11"/>
  <c r="J42" i="11"/>
  <c r="D43" i="11"/>
  <c r="X43" i="11"/>
  <c r="J47" i="11"/>
  <c r="F48" i="11"/>
  <c r="B49" i="11"/>
  <c r="Y49" i="11"/>
  <c r="S52" i="11"/>
  <c r="Q53" i="11"/>
  <c r="O54" i="11"/>
  <c r="M55" i="11"/>
  <c r="O56" i="11"/>
  <c r="M57" i="11"/>
  <c r="K58" i="11"/>
  <c r="I59" i="11"/>
  <c r="K60" i="11"/>
  <c r="E62" i="11"/>
  <c r="C63" i="11"/>
  <c r="Z64" i="11"/>
  <c r="F64" i="11"/>
  <c r="X64" i="11"/>
  <c r="D64" i="11"/>
  <c r="W64" i="11"/>
  <c r="C64" i="11"/>
  <c r="V64" i="11"/>
  <c r="B64" i="11"/>
  <c r="C65" i="11"/>
  <c r="N66" i="11"/>
  <c r="L66" i="11"/>
  <c r="K66" i="11"/>
  <c r="J66" i="11"/>
  <c r="Y66" i="11"/>
  <c r="U70" i="11"/>
  <c r="S72" i="11"/>
  <c r="Q73" i="11"/>
  <c r="O74" i="11"/>
  <c r="M75" i="11"/>
  <c r="P76" i="11"/>
  <c r="O77" i="11"/>
  <c r="R79" i="11"/>
  <c r="R80" i="11"/>
  <c r="S82" i="11"/>
  <c r="S83" i="11"/>
  <c r="N87" i="11"/>
  <c r="L5" i="12"/>
  <c r="F16" i="12"/>
  <c r="U7" i="11"/>
  <c r="C10" i="11"/>
  <c r="W10" i="11"/>
  <c r="K12" i="11"/>
  <c r="U17" i="11"/>
  <c r="C20" i="11"/>
  <c r="W20" i="11"/>
  <c r="K22" i="11"/>
  <c r="U27" i="11"/>
  <c r="I29" i="11"/>
  <c r="C30" i="11"/>
  <c r="W30" i="11"/>
  <c r="K32" i="11"/>
  <c r="U37" i="11"/>
  <c r="I39" i="11"/>
  <c r="C40" i="11"/>
  <c r="W40" i="11"/>
  <c r="K42" i="11"/>
  <c r="K47" i="11"/>
  <c r="G48" i="11"/>
  <c r="C49" i="11"/>
  <c r="Z49" i="11"/>
  <c r="T52" i="11"/>
  <c r="R53" i="11"/>
  <c r="P54" i="11"/>
  <c r="N55" i="11"/>
  <c r="P56" i="11"/>
  <c r="N57" i="11"/>
  <c r="L58" i="11"/>
  <c r="J59" i="11"/>
  <c r="L60" i="11"/>
  <c r="F62" i="11"/>
  <c r="V68" i="11"/>
  <c r="B68" i="11"/>
  <c r="T68" i="11"/>
  <c r="S68" i="11"/>
  <c r="R68" i="11"/>
  <c r="Z68" i="11"/>
  <c r="V70" i="11"/>
  <c r="T72" i="11"/>
  <c r="R73" i="11"/>
  <c r="P74" i="11"/>
  <c r="N75" i="11"/>
  <c r="Q76" i="11"/>
  <c r="P77" i="11"/>
  <c r="S79" i="11"/>
  <c r="S80" i="11"/>
  <c r="T82" i="11"/>
  <c r="T83" i="11"/>
  <c r="N86" i="11"/>
  <c r="M86" i="11"/>
  <c r="L86" i="11"/>
  <c r="K86" i="11"/>
  <c r="J86" i="11"/>
  <c r="I86" i="11"/>
  <c r="H86" i="11"/>
  <c r="X86" i="11"/>
  <c r="D86" i="11"/>
  <c r="W86" i="11"/>
  <c r="C86" i="11"/>
  <c r="O87" i="11"/>
  <c r="J16" i="12"/>
  <c r="H42" i="12"/>
  <c r="G42" i="12"/>
  <c r="Z42" i="12"/>
  <c r="F42" i="12"/>
  <c r="D42" i="12"/>
  <c r="C42" i="12"/>
  <c r="Y42" i="12"/>
  <c r="B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E42" i="12"/>
  <c r="F3" i="11"/>
  <c r="B7" i="11"/>
  <c r="D10" i="11"/>
  <c r="F13" i="11"/>
  <c r="B17" i="11"/>
  <c r="D20" i="11"/>
  <c r="F23" i="11"/>
  <c r="B27" i="11"/>
  <c r="D30" i="11"/>
  <c r="F33" i="11"/>
  <c r="B37" i="11"/>
  <c r="D40" i="11"/>
  <c r="F43" i="11"/>
  <c r="L47" i="11"/>
  <c r="H48" i="11"/>
  <c r="D49" i="11"/>
  <c r="J50" i="11"/>
  <c r="H50" i="11"/>
  <c r="G50" i="11"/>
  <c r="X50" i="11"/>
  <c r="U52" i="11"/>
  <c r="S53" i="11"/>
  <c r="Q54" i="11"/>
  <c r="O55" i="11"/>
  <c r="Q56" i="11"/>
  <c r="O57" i="11"/>
  <c r="M58" i="11"/>
  <c r="K59" i="11"/>
  <c r="M60" i="11"/>
  <c r="G62" i="11"/>
  <c r="E63" i="11"/>
  <c r="G64" i="11"/>
  <c r="E65" i="11"/>
  <c r="C66" i="11"/>
  <c r="H67" i="11"/>
  <c r="Z67" i="11"/>
  <c r="F67" i="11"/>
  <c r="Y67" i="11"/>
  <c r="E67" i="11"/>
  <c r="X67" i="11"/>
  <c r="D67" i="11"/>
  <c r="C68" i="11"/>
  <c r="P69" i="11"/>
  <c r="N69" i="11"/>
  <c r="M69" i="11"/>
  <c r="L69" i="11"/>
  <c r="Y69" i="11"/>
  <c r="W70" i="11"/>
  <c r="U72" i="11"/>
  <c r="S73" i="11"/>
  <c r="Q74" i="11"/>
  <c r="O75" i="11"/>
  <c r="R76" i="11"/>
  <c r="Q77" i="11"/>
  <c r="T79" i="11"/>
  <c r="T80" i="11"/>
  <c r="U82" i="11"/>
  <c r="U83" i="11"/>
  <c r="B86" i="11"/>
  <c r="P87" i="11"/>
  <c r="I42" i="12"/>
  <c r="Z81" i="12"/>
  <c r="F81" i="12"/>
  <c r="X81" i="12"/>
  <c r="D81" i="12"/>
  <c r="V81" i="12"/>
  <c r="T81" i="12"/>
  <c r="P81" i="12"/>
  <c r="R81" i="12"/>
  <c r="Q81" i="12"/>
  <c r="O81" i="12"/>
  <c r="N81" i="12"/>
  <c r="M81" i="12"/>
  <c r="L81" i="12"/>
  <c r="K81" i="12"/>
  <c r="J81" i="12"/>
  <c r="I81" i="12"/>
  <c r="H81" i="12"/>
  <c r="G81" i="12"/>
  <c r="E81" i="12"/>
  <c r="C81" i="12"/>
  <c r="B81" i="12"/>
  <c r="Y81" i="12"/>
  <c r="W81" i="12"/>
  <c r="U81" i="12"/>
  <c r="T10" i="12"/>
  <c r="S10" i="12"/>
  <c r="R10" i="12"/>
  <c r="P10" i="12"/>
  <c r="O10" i="12"/>
  <c r="N10" i="12"/>
  <c r="L10" i="12"/>
  <c r="I10" i="12"/>
  <c r="H22" i="12"/>
  <c r="G22" i="12"/>
  <c r="Z22" i="12"/>
  <c r="F22" i="12"/>
  <c r="X22" i="12"/>
  <c r="D22" i="12"/>
  <c r="W22" i="12"/>
  <c r="C22" i="12"/>
  <c r="V22" i="12"/>
  <c r="B22" i="12"/>
  <c r="T22" i="12"/>
  <c r="S22" i="12"/>
  <c r="R22" i="12"/>
  <c r="Q22" i="12"/>
  <c r="P22" i="12"/>
  <c r="B10" i="12"/>
  <c r="E22" i="12"/>
  <c r="T99" i="11"/>
  <c r="S99" i="11"/>
  <c r="R99" i="11"/>
  <c r="P99" i="11"/>
  <c r="N99" i="11"/>
  <c r="L99" i="11"/>
  <c r="N100" i="11"/>
  <c r="M100" i="11"/>
  <c r="L100" i="11"/>
  <c r="J100" i="11"/>
  <c r="H100" i="11"/>
  <c r="Z100" i="11"/>
  <c r="F100" i="11"/>
  <c r="W8" i="12"/>
  <c r="D10" i="12"/>
  <c r="J15" i="12"/>
  <c r="I15" i="12"/>
  <c r="H15" i="12"/>
  <c r="Z15" i="12"/>
  <c r="F15" i="12"/>
  <c r="Y15" i="12"/>
  <c r="E15" i="12"/>
  <c r="X15" i="12"/>
  <c r="D15" i="12"/>
  <c r="V15" i="12"/>
  <c r="B15" i="12"/>
  <c r="S15" i="12"/>
  <c r="R15" i="12"/>
  <c r="J22" i="12"/>
  <c r="V96" i="11"/>
  <c r="B99" i="11"/>
  <c r="B100" i="11"/>
  <c r="E10" i="12"/>
  <c r="C15" i="12"/>
  <c r="K22" i="12"/>
  <c r="N31" i="12"/>
  <c r="M31" i="12"/>
  <c r="L31" i="12"/>
  <c r="J31" i="12"/>
  <c r="I31" i="12"/>
  <c r="H31" i="12"/>
  <c r="G31" i="12"/>
  <c r="Z31" i="12"/>
  <c r="F31" i="12"/>
  <c r="Y31" i="12"/>
  <c r="E31" i="12"/>
  <c r="X31" i="12"/>
  <c r="D31" i="12"/>
  <c r="W31" i="12"/>
  <c r="C31" i="12"/>
  <c r="V31" i="12"/>
  <c r="B31" i="12"/>
  <c r="T31" i="12"/>
  <c r="C99" i="11"/>
  <c r="C100" i="11"/>
  <c r="F10" i="12"/>
  <c r="G15" i="12"/>
  <c r="L22" i="12"/>
  <c r="P34" i="12"/>
  <c r="O34" i="12"/>
  <c r="N34" i="12"/>
  <c r="L34" i="12"/>
  <c r="K34" i="12"/>
  <c r="J34" i="12"/>
  <c r="I34" i="12"/>
  <c r="H34" i="12"/>
  <c r="G34" i="12"/>
  <c r="Z34" i="12"/>
  <c r="F34" i="12"/>
  <c r="Y34" i="12"/>
  <c r="E34" i="12"/>
  <c r="X34" i="12"/>
  <c r="D34" i="12"/>
  <c r="V34" i="12"/>
  <c r="B34" i="12"/>
  <c r="X36" i="12"/>
  <c r="D36" i="12"/>
  <c r="V36" i="12"/>
  <c r="B36" i="12"/>
  <c r="F36" i="12"/>
  <c r="E36" i="12"/>
  <c r="Z36" i="12"/>
  <c r="C36" i="12"/>
  <c r="W36" i="12"/>
  <c r="U36" i="12"/>
  <c r="T36" i="12"/>
  <c r="S36" i="12"/>
  <c r="R36" i="12"/>
  <c r="Q36" i="12"/>
  <c r="P36" i="12"/>
  <c r="O36" i="12"/>
  <c r="N36" i="12"/>
  <c r="L36" i="12"/>
  <c r="P44" i="12"/>
  <c r="O44" i="12"/>
  <c r="N44" i="12"/>
  <c r="W44" i="12"/>
  <c r="V44" i="12"/>
  <c r="U44" i="12"/>
  <c r="S44" i="12"/>
  <c r="R44" i="12"/>
  <c r="Q44" i="12"/>
  <c r="M44" i="12"/>
  <c r="L44" i="12"/>
  <c r="K44" i="12"/>
  <c r="J44" i="12"/>
  <c r="I44" i="12"/>
  <c r="H44" i="12"/>
  <c r="G44" i="12"/>
  <c r="F44" i="12"/>
  <c r="G10" i="12"/>
  <c r="M22" i="12"/>
  <c r="O61" i="12"/>
  <c r="N61" i="12"/>
  <c r="M61" i="12"/>
  <c r="L61" i="12"/>
  <c r="K61" i="12"/>
  <c r="J61" i="12"/>
  <c r="H61" i="12"/>
  <c r="Y61" i="12"/>
  <c r="E61" i="12"/>
  <c r="X61" i="12"/>
  <c r="D61" i="12"/>
  <c r="Z61" i="12"/>
  <c r="W61" i="12"/>
  <c r="V61" i="12"/>
  <c r="U61" i="12"/>
  <c r="T61" i="12"/>
  <c r="S61" i="12"/>
  <c r="R61" i="12"/>
  <c r="Q61" i="12"/>
  <c r="P61" i="12"/>
  <c r="I61" i="12"/>
  <c r="G61" i="12"/>
  <c r="F61" i="12"/>
  <c r="Z98" i="11"/>
  <c r="F98" i="11"/>
  <c r="Y98" i="11"/>
  <c r="E98" i="11"/>
  <c r="X98" i="11"/>
  <c r="D98" i="11"/>
  <c r="V98" i="11"/>
  <c r="B98" i="11"/>
  <c r="T98" i="11"/>
  <c r="R98" i="11"/>
  <c r="E99" i="11"/>
  <c r="E100" i="11"/>
  <c r="H10" i="12"/>
  <c r="L15" i="12"/>
  <c r="N22" i="12"/>
  <c r="R27" i="12"/>
  <c r="Q27" i="12"/>
  <c r="P27" i="12"/>
  <c r="N27" i="12"/>
  <c r="M27" i="12"/>
  <c r="L27" i="12"/>
  <c r="J27" i="12"/>
  <c r="I27" i="12"/>
  <c r="H27" i="12"/>
  <c r="G27" i="12"/>
  <c r="Z27" i="12"/>
  <c r="F27" i="12"/>
  <c r="M34" i="12"/>
  <c r="H36" i="12"/>
  <c r="C44" i="12"/>
  <c r="B61" i="12"/>
  <c r="F99" i="11"/>
  <c r="G100" i="11"/>
  <c r="L8" i="12"/>
  <c r="K8" i="12"/>
  <c r="J8" i="12"/>
  <c r="H8" i="12"/>
  <c r="G8" i="12"/>
  <c r="Z8" i="12"/>
  <c r="F8" i="12"/>
  <c r="X8" i="12"/>
  <c r="D8" i="12"/>
  <c r="J10" i="12"/>
  <c r="P14" i="12"/>
  <c r="O14" i="12"/>
  <c r="N14" i="12"/>
  <c r="L14" i="12"/>
  <c r="K14" i="12"/>
  <c r="J14" i="12"/>
  <c r="H14" i="12"/>
  <c r="Y14" i="12"/>
  <c r="E14" i="12"/>
  <c r="X14" i="12"/>
  <c r="D14" i="12"/>
  <c r="M15" i="12"/>
  <c r="O22" i="12"/>
  <c r="B27" i="12"/>
  <c r="Q34" i="12"/>
  <c r="I36" i="12"/>
  <c r="D44" i="12"/>
  <c r="C61" i="12"/>
  <c r="R96" i="11"/>
  <c r="Q96" i="11"/>
  <c r="P96" i="11"/>
  <c r="N96" i="11"/>
  <c r="L96" i="11"/>
  <c r="J96" i="11"/>
  <c r="L97" i="11"/>
  <c r="K97" i="11"/>
  <c r="J97" i="11"/>
  <c r="H97" i="11"/>
  <c r="Z97" i="11"/>
  <c r="F97" i="11"/>
  <c r="X97" i="11"/>
  <c r="D97" i="11"/>
  <c r="G98" i="11"/>
  <c r="G99" i="11"/>
  <c r="I100" i="11"/>
  <c r="R7" i="12"/>
  <c r="Q7" i="12"/>
  <c r="P7" i="12"/>
  <c r="N7" i="12"/>
  <c r="M7" i="12"/>
  <c r="L7" i="12"/>
  <c r="J7" i="12"/>
  <c r="B8" i="12"/>
  <c r="K10" i="12"/>
  <c r="B14" i="12"/>
  <c r="N15" i="12"/>
  <c r="R17" i="12"/>
  <c r="Q17" i="12"/>
  <c r="P17" i="12"/>
  <c r="N17" i="12"/>
  <c r="M17" i="12"/>
  <c r="L17" i="12"/>
  <c r="J17" i="12"/>
  <c r="H17" i="12"/>
  <c r="G17" i="12"/>
  <c r="Z17" i="12"/>
  <c r="F17" i="12"/>
  <c r="U22" i="12"/>
  <c r="C27" i="12"/>
  <c r="R31" i="12"/>
  <c r="R34" i="12"/>
  <c r="J36" i="12"/>
  <c r="E44" i="12"/>
  <c r="U84" i="11"/>
  <c r="T89" i="11"/>
  <c r="R89" i="11"/>
  <c r="P89" i="11"/>
  <c r="L89" i="11"/>
  <c r="Y89" i="11"/>
  <c r="B96" i="11"/>
  <c r="B97" i="11"/>
  <c r="H98" i="11"/>
  <c r="H99" i="11"/>
  <c r="K100" i="11"/>
  <c r="B7" i="12"/>
  <c r="C8" i="12"/>
  <c r="M10" i="12"/>
  <c r="C14" i="12"/>
  <c r="O15" i="12"/>
  <c r="B17" i="12"/>
  <c r="N21" i="12"/>
  <c r="M21" i="12"/>
  <c r="L21" i="12"/>
  <c r="J21" i="12"/>
  <c r="I21" i="12"/>
  <c r="H21" i="12"/>
  <c r="Z21" i="12"/>
  <c r="F21" i="12"/>
  <c r="Y21" i="12"/>
  <c r="E21" i="12"/>
  <c r="X21" i="12"/>
  <c r="D21" i="12"/>
  <c r="W21" i="12"/>
  <c r="C21" i="12"/>
  <c r="V21" i="12"/>
  <c r="B21" i="12"/>
  <c r="Y22" i="12"/>
  <c r="D27" i="12"/>
  <c r="S31" i="12"/>
  <c r="S34" i="12"/>
  <c r="K36" i="12"/>
  <c r="T44" i="12"/>
  <c r="V85" i="12"/>
  <c r="B85" i="12"/>
  <c r="T85" i="12"/>
  <c r="R85" i="12"/>
  <c r="P85" i="12"/>
  <c r="L85" i="12"/>
  <c r="W85" i="12"/>
  <c r="U85" i="12"/>
  <c r="S85" i="12"/>
  <c r="Q85" i="12"/>
  <c r="O85" i="12"/>
  <c r="N85" i="12"/>
  <c r="M85" i="12"/>
  <c r="K85" i="12"/>
  <c r="J85" i="12"/>
  <c r="I85" i="12"/>
  <c r="H85" i="12"/>
  <c r="G85" i="12"/>
  <c r="F85" i="12"/>
  <c r="E85" i="12"/>
  <c r="D85" i="12"/>
  <c r="Y85" i="12"/>
  <c r="Z85" i="12"/>
  <c r="X85" i="12"/>
  <c r="R78" i="11"/>
  <c r="B84" i="11"/>
  <c r="V84" i="11"/>
  <c r="Z88" i="11"/>
  <c r="F88" i="11"/>
  <c r="X88" i="11"/>
  <c r="D88" i="11"/>
  <c r="V88" i="11"/>
  <c r="B88" i="11"/>
  <c r="R88" i="11"/>
  <c r="B89" i="11"/>
  <c r="Z89" i="11"/>
  <c r="P93" i="11"/>
  <c r="O93" i="11"/>
  <c r="N93" i="11"/>
  <c r="L93" i="11"/>
  <c r="H93" i="11"/>
  <c r="Z93" i="11"/>
  <c r="X95" i="11"/>
  <c r="D95" i="11"/>
  <c r="W95" i="11"/>
  <c r="C95" i="11"/>
  <c r="V95" i="11"/>
  <c r="B95" i="11"/>
  <c r="T95" i="11"/>
  <c r="P95" i="11"/>
  <c r="C96" i="11"/>
  <c r="C97" i="11"/>
  <c r="I98" i="11"/>
  <c r="I99" i="11"/>
  <c r="O100" i="11"/>
  <c r="C7" i="12"/>
  <c r="E8" i="12"/>
  <c r="Q10" i="12"/>
  <c r="F14" i="12"/>
  <c r="P15" i="12"/>
  <c r="C17" i="12"/>
  <c r="G21" i="12"/>
  <c r="E27" i="12"/>
  <c r="U31" i="12"/>
  <c r="T34" i="12"/>
  <c r="M36" i="12"/>
  <c r="X44" i="12"/>
  <c r="C85" i="12"/>
  <c r="U51" i="11"/>
  <c r="U61" i="11"/>
  <c r="U71" i="11"/>
  <c r="S78" i="11"/>
  <c r="U81" i="11"/>
  <c r="C84" i="11"/>
  <c r="W84" i="11"/>
  <c r="C88" i="11"/>
  <c r="C89" i="11"/>
  <c r="N90" i="11"/>
  <c r="M90" i="11"/>
  <c r="L90" i="11"/>
  <c r="J90" i="11"/>
  <c r="Z90" i="11"/>
  <c r="F90" i="11"/>
  <c r="H91" i="11"/>
  <c r="G91" i="11"/>
  <c r="Z91" i="11"/>
  <c r="F91" i="11"/>
  <c r="X91" i="11"/>
  <c r="D91" i="11"/>
  <c r="T91" i="11"/>
  <c r="B93" i="11"/>
  <c r="J94" i="11"/>
  <c r="I94" i="11"/>
  <c r="H94" i="11"/>
  <c r="Z94" i="11"/>
  <c r="F94" i="11"/>
  <c r="V94" i="11"/>
  <c r="B94" i="11"/>
  <c r="E95" i="11"/>
  <c r="D96" i="11"/>
  <c r="E97" i="11"/>
  <c r="J98" i="11"/>
  <c r="J99" i="11"/>
  <c r="P100" i="11"/>
  <c r="D7" i="12"/>
  <c r="I8" i="12"/>
  <c r="U10" i="12"/>
  <c r="G14" i="12"/>
  <c r="Q15" i="12"/>
  <c r="D17" i="12"/>
  <c r="K21" i="12"/>
  <c r="P24" i="12"/>
  <c r="O24" i="12"/>
  <c r="N24" i="12"/>
  <c r="L24" i="12"/>
  <c r="K24" i="12"/>
  <c r="J24" i="12"/>
  <c r="H24" i="12"/>
  <c r="G24" i="12"/>
  <c r="Z24" i="12"/>
  <c r="F24" i="12"/>
  <c r="Y24" i="12"/>
  <c r="E24" i="12"/>
  <c r="X24" i="12"/>
  <c r="D24" i="12"/>
  <c r="K27" i="12"/>
  <c r="T30" i="12"/>
  <c r="S30" i="12"/>
  <c r="R30" i="12"/>
  <c r="P30" i="12"/>
  <c r="O30" i="12"/>
  <c r="N30" i="12"/>
  <c r="M30" i="12"/>
  <c r="L30" i="12"/>
  <c r="K30" i="12"/>
  <c r="J30" i="12"/>
  <c r="I30" i="12"/>
  <c r="H30" i="12"/>
  <c r="Z30" i="12"/>
  <c r="F30" i="12"/>
  <c r="U34" i="12"/>
  <c r="Y36" i="12"/>
  <c r="Y44" i="12"/>
  <c r="B51" i="11"/>
  <c r="V51" i="11"/>
  <c r="B61" i="11"/>
  <c r="V61" i="11"/>
  <c r="B71" i="11"/>
  <c r="V71" i="11"/>
  <c r="T78" i="11"/>
  <c r="B81" i="11"/>
  <c r="V81" i="11"/>
  <c r="D84" i="11"/>
  <c r="X84" i="11"/>
  <c r="E88" i="11"/>
  <c r="D89" i="11"/>
  <c r="B90" i="11"/>
  <c r="B91" i="11"/>
  <c r="C93" i="11"/>
  <c r="C94" i="11"/>
  <c r="F95" i="11"/>
  <c r="E96" i="11"/>
  <c r="G97" i="11"/>
  <c r="K98" i="11"/>
  <c r="K99" i="11"/>
  <c r="Q100" i="11"/>
  <c r="X6" i="12"/>
  <c r="D6" i="12"/>
  <c r="W6" i="12"/>
  <c r="C6" i="12"/>
  <c r="V6" i="12"/>
  <c r="B6" i="12"/>
  <c r="T6" i="12"/>
  <c r="S6" i="12"/>
  <c r="R6" i="12"/>
  <c r="P6" i="12"/>
  <c r="E7" i="12"/>
  <c r="M8" i="12"/>
  <c r="V10" i="12"/>
  <c r="I14" i="12"/>
  <c r="T15" i="12"/>
  <c r="E17" i="12"/>
  <c r="O21" i="12"/>
  <c r="B24" i="12"/>
  <c r="O27" i="12"/>
  <c r="B30" i="12"/>
  <c r="W34" i="12"/>
  <c r="Z44" i="12"/>
  <c r="U78" i="11"/>
  <c r="E84" i="11"/>
  <c r="Y84" i="11"/>
  <c r="E89" i="11"/>
  <c r="F96" i="11"/>
  <c r="I97" i="11"/>
  <c r="L98" i="11"/>
  <c r="M99" i="11"/>
  <c r="R100" i="11"/>
  <c r="F7" i="12"/>
  <c r="N8" i="12"/>
  <c r="W10" i="12"/>
  <c r="H12" i="12"/>
  <c r="G12" i="12"/>
  <c r="Z12" i="12"/>
  <c r="F12" i="12"/>
  <c r="X12" i="12"/>
  <c r="D12" i="12"/>
  <c r="W12" i="12"/>
  <c r="C12" i="12"/>
  <c r="V12" i="12"/>
  <c r="B12" i="12"/>
  <c r="T12" i="12"/>
  <c r="Q12" i="12"/>
  <c r="M14" i="12"/>
  <c r="U15" i="12"/>
  <c r="I17" i="12"/>
  <c r="P21" i="12"/>
  <c r="S27" i="12"/>
  <c r="J45" i="12"/>
  <c r="I45" i="12"/>
  <c r="H45" i="12"/>
  <c r="T45" i="12"/>
  <c r="S45" i="12"/>
  <c r="R45" i="12"/>
  <c r="Q45" i="12"/>
  <c r="P45" i="12"/>
  <c r="O45" i="12"/>
  <c r="N45" i="12"/>
  <c r="M45" i="12"/>
  <c r="L45" i="12"/>
  <c r="K45" i="12"/>
  <c r="G45" i="12"/>
  <c r="F45" i="12"/>
  <c r="E45" i="12"/>
  <c r="D45" i="12"/>
  <c r="Z45" i="12"/>
  <c r="C45" i="12"/>
  <c r="D51" i="11"/>
  <c r="D61" i="11"/>
  <c r="D71" i="11"/>
  <c r="B78" i="11"/>
  <c r="D81" i="11"/>
  <c r="F84" i="11"/>
  <c r="H88" i="11"/>
  <c r="F89" i="11"/>
  <c r="D90" i="11"/>
  <c r="E91" i="11"/>
  <c r="E93" i="11"/>
  <c r="E94" i="11"/>
  <c r="H95" i="11"/>
  <c r="G96" i="11"/>
  <c r="M97" i="11"/>
  <c r="M98" i="11"/>
  <c r="O99" i="11"/>
  <c r="S100" i="11"/>
  <c r="F6" i="12"/>
  <c r="G7" i="12"/>
  <c r="O8" i="12"/>
  <c r="X10" i="12"/>
  <c r="E12" i="12"/>
  <c r="Q14" i="12"/>
  <c r="W15" i="12"/>
  <c r="K17" i="12"/>
  <c r="T20" i="12"/>
  <c r="S20" i="12"/>
  <c r="R20" i="12"/>
  <c r="P20" i="12"/>
  <c r="O20" i="12"/>
  <c r="N20" i="12"/>
  <c r="L20" i="12"/>
  <c r="K20" i="12"/>
  <c r="J20" i="12"/>
  <c r="I20" i="12"/>
  <c r="H20" i="12"/>
  <c r="Q21" i="12"/>
  <c r="I24" i="12"/>
  <c r="X26" i="12"/>
  <c r="D26" i="12"/>
  <c r="W26" i="12"/>
  <c r="C26" i="12"/>
  <c r="V26" i="12"/>
  <c r="B26" i="12"/>
  <c r="T26" i="12"/>
  <c r="S26" i="12"/>
  <c r="R26" i="12"/>
  <c r="P26" i="12"/>
  <c r="O26" i="12"/>
  <c r="N26" i="12"/>
  <c r="M26" i="12"/>
  <c r="L26" i="12"/>
  <c r="T27" i="12"/>
  <c r="D30" i="12"/>
  <c r="L38" i="12"/>
  <c r="J38" i="12"/>
  <c r="T38" i="12"/>
  <c r="S38" i="12"/>
  <c r="R38" i="12"/>
  <c r="P38" i="12"/>
  <c r="O38" i="12"/>
  <c r="N38" i="12"/>
  <c r="M38" i="12"/>
  <c r="K38" i="12"/>
  <c r="I38" i="12"/>
  <c r="H38" i="12"/>
  <c r="G38" i="12"/>
  <c r="F38" i="12"/>
  <c r="Z38" i="12"/>
  <c r="D38" i="12"/>
  <c r="B45" i="12"/>
  <c r="P54" i="12"/>
  <c r="O54" i="12"/>
  <c r="N54" i="12"/>
  <c r="M54" i="12"/>
  <c r="L54" i="12"/>
  <c r="Z54" i="12"/>
  <c r="J55" i="12"/>
  <c r="I55" i="12"/>
  <c r="H55" i="12"/>
  <c r="G55" i="12"/>
  <c r="Z55" i="12"/>
  <c r="F55" i="12"/>
  <c r="N32" i="12"/>
  <c r="F54" i="12"/>
  <c r="E55" i="12"/>
  <c r="V67" i="12"/>
  <c r="Z39" i="12"/>
  <c r="F39" i="12"/>
  <c r="X39" i="12"/>
  <c r="D39" i="12"/>
  <c r="W39" i="12"/>
  <c r="X46" i="12"/>
  <c r="D46" i="12"/>
  <c r="W46" i="12"/>
  <c r="C46" i="12"/>
  <c r="V46" i="12"/>
  <c r="B46" i="12"/>
  <c r="R47" i="12"/>
  <c r="Q47" i="12"/>
  <c r="P47" i="12"/>
  <c r="X47" i="12"/>
  <c r="G54" i="12"/>
  <c r="K55" i="12"/>
  <c r="W67" i="12"/>
  <c r="R25" i="12"/>
  <c r="P32" i="12"/>
  <c r="R35" i="12"/>
  <c r="B39" i="12"/>
  <c r="Y39" i="12"/>
  <c r="R41" i="12"/>
  <c r="E46" i="12"/>
  <c r="B47" i="12"/>
  <c r="Y47" i="12"/>
  <c r="V48" i="12"/>
  <c r="S49" i="12"/>
  <c r="P50" i="12"/>
  <c r="H54" i="12"/>
  <c r="L55" i="12"/>
  <c r="X67" i="12"/>
  <c r="T82" i="12"/>
  <c r="R82" i="12"/>
  <c r="P82" i="12"/>
  <c r="N82" i="12"/>
  <c r="J82" i="12"/>
  <c r="U82" i="12"/>
  <c r="S82" i="12"/>
  <c r="Q82" i="12"/>
  <c r="O82" i="12"/>
  <c r="M82" i="12"/>
  <c r="L82" i="12"/>
  <c r="K82" i="12"/>
  <c r="I82" i="12"/>
  <c r="H82" i="12"/>
  <c r="G82" i="12"/>
  <c r="F82" i="12"/>
  <c r="E82" i="12"/>
  <c r="D82" i="12"/>
  <c r="C82" i="12"/>
  <c r="P86" i="12"/>
  <c r="N86" i="12"/>
  <c r="L86" i="12"/>
  <c r="J86" i="12"/>
  <c r="Z86" i="12"/>
  <c r="F86" i="12"/>
  <c r="V86" i="12"/>
  <c r="U86" i="12"/>
  <c r="T86" i="12"/>
  <c r="S86" i="12"/>
  <c r="R86" i="12"/>
  <c r="Q86" i="12"/>
  <c r="O86" i="12"/>
  <c r="M86" i="12"/>
  <c r="K86" i="12"/>
  <c r="I86" i="12"/>
  <c r="H86" i="12"/>
  <c r="G86" i="12"/>
  <c r="E86" i="12"/>
  <c r="D86" i="12"/>
  <c r="C86" i="12"/>
  <c r="X86" i="12"/>
  <c r="U18" i="12"/>
  <c r="S25" i="12"/>
  <c r="U28" i="12"/>
  <c r="Q32" i="12"/>
  <c r="S35" i="12"/>
  <c r="C39" i="12"/>
  <c r="T40" i="12"/>
  <c r="R40" i="12"/>
  <c r="W40" i="12"/>
  <c r="S41" i="12"/>
  <c r="F46" i="12"/>
  <c r="C47" i="12"/>
  <c r="Z47" i="12"/>
  <c r="T49" i="12"/>
  <c r="Q50" i="12"/>
  <c r="I54" i="12"/>
  <c r="M55" i="12"/>
  <c r="B82" i="12"/>
  <c r="B86" i="12"/>
  <c r="T25" i="12"/>
  <c r="R32" i="12"/>
  <c r="T35" i="12"/>
  <c r="E39" i="12"/>
  <c r="T41" i="12"/>
  <c r="G46" i="12"/>
  <c r="D47" i="12"/>
  <c r="L48" i="12"/>
  <c r="K48" i="12"/>
  <c r="J48" i="12"/>
  <c r="X48" i="12"/>
  <c r="U49" i="12"/>
  <c r="U50" i="12"/>
  <c r="J54" i="12"/>
  <c r="N55" i="12"/>
  <c r="M68" i="12"/>
  <c r="L68" i="12"/>
  <c r="K68" i="12"/>
  <c r="J68" i="12"/>
  <c r="I68" i="12"/>
  <c r="H68" i="12"/>
  <c r="G68" i="12"/>
  <c r="Z68" i="12"/>
  <c r="F68" i="12"/>
  <c r="Y68" i="12"/>
  <c r="E68" i="12"/>
  <c r="W68" i="12"/>
  <c r="C68" i="12"/>
  <c r="V68" i="12"/>
  <c r="B68" i="12"/>
  <c r="T68" i="12"/>
  <c r="V82" i="12"/>
  <c r="U25" i="12"/>
  <c r="S32" i="12"/>
  <c r="U35" i="12"/>
  <c r="G39" i="12"/>
  <c r="U41" i="12"/>
  <c r="H46" i="12"/>
  <c r="E47" i="12"/>
  <c r="B48" i="12"/>
  <c r="Y48" i="12"/>
  <c r="V49" i="12"/>
  <c r="V50" i="12"/>
  <c r="K54" i="12"/>
  <c r="O55" i="12"/>
  <c r="Q64" i="12"/>
  <c r="P64" i="12"/>
  <c r="O64" i="12"/>
  <c r="N64" i="12"/>
  <c r="M64" i="12"/>
  <c r="L64" i="12"/>
  <c r="J64" i="12"/>
  <c r="I64" i="12"/>
  <c r="G64" i="12"/>
  <c r="Z64" i="12"/>
  <c r="F64" i="12"/>
  <c r="D68" i="12"/>
  <c r="W82" i="12"/>
  <c r="Y86" i="12"/>
  <c r="N92" i="11"/>
  <c r="N3" i="12"/>
  <c r="R9" i="12"/>
  <c r="N13" i="12"/>
  <c r="D18" i="12"/>
  <c r="X18" i="12"/>
  <c r="R19" i="12"/>
  <c r="N23" i="12"/>
  <c r="B25" i="12"/>
  <c r="V25" i="12"/>
  <c r="D28" i="12"/>
  <c r="X28" i="12"/>
  <c r="R29" i="12"/>
  <c r="T32" i="12"/>
  <c r="B35" i="12"/>
  <c r="V35" i="12"/>
  <c r="H39" i="12"/>
  <c r="D40" i="12"/>
  <c r="Z40" i="12"/>
  <c r="I46" i="12"/>
  <c r="F47" i="12"/>
  <c r="C48" i="12"/>
  <c r="Z48" i="12"/>
  <c r="Q54" i="12"/>
  <c r="P55" i="12"/>
  <c r="B64" i="12"/>
  <c r="N68" i="12"/>
  <c r="X82" i="12"/>
  <c r="U32" i="12"/>
  <c r="I39" i="12"/>
  <c r="N41" i="12"/>
  <c r="L41" i="12"/>
  <c r="W41" i="12"/>
  <c r="J46" i="12"/>
  <c r="G47" i="12"/>
  <c r="Z49" i="12"/>
  <c r="F49" i="12"/>
  <c r="Y49" i="12"/>
  <c r="E49" i="12"/>
  <c r="X49" i="12"/>
  <c r="D49" i="12"/>
  <c r="T50" i="12"/>
  <c r="S50" i="12"/>
  <c r="R50" i="12"/>
  <c r="X50" i="12"/>
  <c r="R54" i="12"/>
  <c r="Q55" i="12"/>
  <c r="Z59" i="12"/>
  <c r="F59" i="12"/>
  <c r="Y59" i="12"/>
  <c r="E59" i="12"/>
  <c r="X59" i="12"/>
  <c r="D59" i="12"/>
  <c r="W59" i="12"/>
  <c r="C59" i="12"/>
  <c r="V59" i="12"/>
  <c r="B59" i="12"/>
  <c r="T59" i="12"/>
  <c r="Q59" i="12"/>
  <c r="P59" i="12"/>
  <c r="C64" i="12"/>
  <c r="O71" i="12"/>
  <c r="N71" i="12"/>
  <c r="M71" i="12"/>
  <c r="L71" i="12"/>
  <c r="K71" i="12"/>
  <c r="J71" i="12"/>
  <c r="I71" i="12"/>
  <c r="H71" i="12"/>
  <c r="G71" i="12"/>
  <c r="Y71" i="12"/>
  <c r="E71" i="12"/>
  <c r="X71" i="12"/>
  <c r="D71" i="12"/>
  <c r="V71" i="12"/>
  <c r="B71" i="12"/>
  <c r="Y82" i="12"/>
  <c r="T9" i="12"/>
  <c r="F18" i="12"/>
  <c r="Z18" i="12"/>
  <c r="T19" i="12"/>
  <c r="D25" i="12"/>
  <c r="X25" i="12"/>
  <c r="F28" i="12"/>
  <c r="Z28" i="12"/>
  <c r="T29" i="12"/>
  <c r="B32" i="12"/>
  <c r="V32" i="12"/>
  <c r="D35" i="12"/>
  <c r="X35" i="12"/>
  <c r="J39" i="12"/>
  <c r="F40" i="12"/>
  <c r="B41" i="12"/>
  <c r="X41" i="12"/>
  <c r="K46" i="12"/>
  <c r="H47" i="12"/>
  <c r="E48" i="12"/>
  <c r="B49" i="12"/>
  <c r="B50" i="12"/>
  <c r="Y50" i="12"/>
  <c r="S54" i="12"/>
  <c r="R55" i="12"/>
  <c r="G59" i="12"/>
  <c r="D64" i="12"/>
  <c r="P68" i="12"/>
  <c r="C71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Z77" i="12"/>
  <c r="F77" i="12"/>
  <c r="Z82" i="12"/>
  <c r="U9" i="12"/>
  <c r="G18" i="12"/>
  <c r="U19" i="12"/>
  <c r="E25" i="12"/>
  <c r="Y25" i="12"/>
  <c r="G28" i="12"/>
  <c r="U29" i="12"/>
  <c r="C32" i="12"/>
  <c r="W32" i="12"/>
  <c r="E35" i="12"/>
  <c r="Y35" i="12"/>
  <c r="K39" i="12"/>
  <c r="G40" i="12"/>
  <c r="C41" i="12"/>
  <c r="Y41" i="12"/>
  <c r="L46" i="12"/>
  <c r="I47" i="12"/>
  <c r="F48" i="12"/>
  <c r="C49" i="12"/>
  <c r="C50" i="12"/>
  <c r="Z50" i="12"/>
  <c r="T54" i="12"/>
  <c r="S55" i="12"/>
  <c r="H59" i="12"/>
  <c r="E64" i="12"/>
  <c r="Q68" i="12"/>
  <c r="F71" i="12"/>
  <c r="X88" i="12"/>
  <c r="D88" i="12"/>
  <c r="V88" i="12"/>
  <c r="B88" i="12"/>
  <c r="U88" i="12"/>
  <c r="T88" i="12"/>
  <c r="R88" i="12"/>
  <c r="N88" i="12"/>
  <c r="Z88" i="12"/>
  <c r="Y88" i="12"/>
  <c r="W88" i="12"/>
  <c r="S88" i="12"/>
  <c r="Q88" i="12"/>
  <c r="P88" i="12"/>
  <c r="O88" i="12"/>
  <c r="M88" i="12"/>
  <c r="L88" i="12"/>
  <c r="K88" i="12"/>
  <c r="J88" i="12"/>
  <c r="I88" i="12"/>
  <c r="H88" i="12"/>
  <c r="G88" i="12"/>
  <c r="F88" i="12"/>
  <c r="C88" i="12"/>
  <c r="R92" i="11"/>
  <c r="R3" i="12"/>
  <c r="B9" i="12"/>
  <c r="V9" i="12"/>
  <c r="R13" i="12"/>
  <c r="H18" i="12"/>
  <c r="B19" i="12"/>
  <c r="V19" i="12"/>
  <c r="R23" i="12"/>
  <c r="F25" i="12"/>
  <c r="Z25" i="12"/>
  <c r="H28" i="12"/>
  <c r="B29" i="12"/>
  <c r="V29" i="12"/>
  <c r="D32" i="12"/>
  <c r="X32" i="12"/>
  <c r="R33" i="12"/>
  <c r="F35" i="12"/>
  <c r="Z35" i="12"/>
  <c r="L39" i="12"/>
  <c r="H40" i="12"/>
  <c r="D41" i="12"/>
  <c r="Z41" i="12"/>
  <c r="M46" i="12"/>
  <c r="J47" i="12"/>
  <c r="G48" i="12"/>
  <c r="G49" i="12"/>
  <c r="D50" i="12"/>
  <c r="N51" i="12"/>
  <c r="M51" i="12"/>
  <c r="L51" i="12"/>
  <c r="X51" i="12"/>
  <c r="U54" i="12"/>
  <c r="T55" i="12"/>
  <c r="I59" i="12"/>
  <c r="H64" i="12"/>
  <c r="R68" i="12"/>
  <c r="P71" i="12"/>
  <c r="Q74" i="12"/>
  <c r="P74" i="12"/>
  <c r="O74" i="12"/>
  <c r="N74" i="12"/>
  <c r="M74" i="12"/>
  <c r="L74" i="12"/>
  <c r="K74" i="12"/>
  <c r="J74" i="12"/>
  <c r="I74" i="12"/>
  <c r="H74" i="12"/>
  <c r="G74" i="12"/>
  <c r="Z74" i="12"/>
  <c r="F74" i="12"/>
  <c r="Y74" i="12"/>
  <c r="E74" i="12"/>
  <c r="X74" i="12"/>
  <c r="D74" i="12"/>
  <c r="C77" i="12"/>
  <c r="E88" i="12"/>
  <c r="V54" i="12"/>
  <c r="U55" i="12"/>
  <c r="S67" i="12"/>
  <c r="R67" i="12"/>
  <c r="Q67" i="12"/>
  <c r="P67" i="12"/>
  <c r="O67" i="12"/>
  <c r="N67" i="12"/>
  <c r="M67" i="12"/>
  <c r="L67" i="12"/>
  <c r="K67" i="12"/>
  <c r="I67" i="12"/>
  <c r="H67" i="12"/>
  <c r="Z67" i="12"/>
  <c r="F67" i="12"/>
  <c r="R89" i="12"/>
  <c r="P89" i="12"/>
  <c r="O89" i="12"/>
  <c r="N89" i="12"/>
  <c r="L89" i="12"/>
  <c r="H89" i="12"/>
  <c r="Z89" i="12"/>
  <c r="Y89" i="12"/>
  <c r="X89" i="12"/>
  <c r="W89" i="12"/>
  <c r="V89" i="12"/>
  <c r="U89" i="12"/>
  <c r="T89" i="12"/>
  <c r="S89" i="12"/>
  <c r="Q89" i="12"/>
  <c r="M89" i="12"/>
  <c r="K89" i="12"/>
  <c r="J89" i="12"/>
  <c r="I89" i="12"/>
  <c r="G89" i="12"/>
  <c r="F89" i="12"/>
  <c r="D89" i="12"/>
  <c r="B89" i="12"/>
  <c r="T92" i="11"/>
  <c r="T3" i="12"/>
  <c r="D9" i="12"/>
  <c r="X9" i="12"/>
  <c r="T13" i="12"/>
  <c r="J18" i="12"/>
  <c r="D19" i="12"/>
  <c r="X19" i="12"/>
  <c r="H25" i="12"/>
  <c r="J28" i="12"/>
  <c r="D29" i="12"/>
  <c r="X29" i="12"/>
  <c r="F32" i="12"/>
  <c r="Z32" i="12"/>
  <c r="H35" i="12"/>
  <c r="N39" i="12"/>
  <c r="J40" i="12"/>
  <c r="F41" i="12"/>
  <c r="O46" i="12"/>
  <c r="L47" i="12"/>
  <c r="I48" i="12"/>
  <c r="I49" i="12"/>
  <c r="F50" i="12"/>
  <c r="W54" i="12"/>
  <c r="V55" i="12"/>
  <c r="L58" i="12"/>
  <c r="K58" i="12"/>
  <c r="J58" i="12"/>
  <c r="I58" i="12"/>
  <c r="H58" i="12"/>
  <c r="Z58" i="12"/>
  <c r="F58" i="12"/>
  <c r="W58" i="12"/>
  <c r="C58" i="12"/>
  <c r="V58" i="12"/>
  <c r="B58" i="12"/>
  <c r="K59" i="12"/>
  <c r="I62" i="12"/>
  <c r="H62" i="12"/>
  <c r="G62" i="12"/>
  <c r="Z62" i="12"/>
  <c r="F62" i="12"/>
  <c r="Y62" i="12"/>
  <c r="E62" i="12"/>
  <c r="X62" i="12"/>
  <c r="D62" i="12"/>
  <c r="V62" i="12"/>
  <c r="B62" i="12"/>
  <c r="S62" i="12"/>
  <c r="R62" i="12"/>
  <c r="R64" i="12"/>
  <c r="B67" i="12"/>
  <c r="U68" i="12"/>
  <c r="R71" i="12"/>
  <c r="C74" i="12"/>
  <c r="E77" i="12"/>
  <c r="C89" i="12"/>
  <c r="U92" i="11"/>
  <c r="U3" i="12"/>
  <c r="E9" i="12"/>
  <c r="Y9" i="12"/>
  <c r="U13" i="12"/>
  <c r="K18" i="12"/>
  <c r="E19" i="12"/>
  <c r="Y19" i="12"/>
  <c r="U23" i="12"/>
  <c r="I25" i="12"/>
  <c r="K28" i="12"/>
  <c r="E29" i="12"/>
  <c r="Y29" i="12"/>
  <c r="G32" i="12"/>
  <c r="I35" i="12"/>
  <c r="R37" i="12"/>
  <c r="P37" i="12"/>
  <c r="W37" i="12"/>
  <c r="O39" i="12"/>
  <c r="K40" i="12"/>
  <c r="G41" i="12"/>
  <c r="P46" i="12"/>
  <c r="M47" i="12"/>
  <c r="M48" i="12"/>
  <c r="J49" i="12"/>
  <c r="G50" i="12"/>
  <c r="D51" i="12"/>
  <c r="H52" i="12"/>
  <c r="G52" i="12"/>
  <c r="Z52" i="12"/>
  <c r="F52" i="12"/>
  <c r="Y52" i="12"/>
  <c r="X52" i="12"/>
  <c r="X54" i="12"/>
  <c r="W55" i="12"/>
  <c r="D58" i="12"/>
  <c r="L59" i="12"/>
  <c r="C62" i="12"/>
  <c r="S64" i="12"/>
  <c r="C67" i="12"/>
  <c r="X68" i="12"/>
  <c r="S71" i="12"/>
  <c r="R74" i="12"/>
  <c r="T77" i="12"/>
  <c r="E89" i="12"/>
  <c r="B92" i="11"/>
  <c r="B3" i="12"/>
  <c r="F9" i="12"/>
  <c r="B13" i="12"/>
  <c r="F19" i="12"/>
  <c r="B23" i="12"/>
  <c r="F29" i="12"/>
  <c r="P39" i="12"/>
  <c r="L40" i="12"/>
  <c r="H41" i="12"/>
  <c r="Q46" i="12"/>
  <c r="N47" i="12"/>
  <c r="N48" i="12"/>
  <c r="K49" i="12"/>
  <c r="H50" i="12"/>
  <c r="E51" i="12"/>
  <c r="Y54" i="12"/>
  <c r="X55" i="12"/>
  <c r="R57" i="12"/>
  <c r="Q57" i="12"/>
  <c r="P57" i="12"/>
  <c r="O57" i="12"/>
  <c r="N57" i="12"/>
  <c r="L57" i="12"/>
  <c r="I57" i="12"/>
  <c r="H57" i="12"/>
  <c r="E58" i="12"/>
  <c r="M59" i="12"/>
  <c r="J62" i="12"/>
  <c r="T64" i="12"/>
  <c r="D67" i="12"/>
  <c r="T71" i="12"/>
  <c r="S74" i="12"/>
  <c r="U77" i="12"/>
  <c r="L90" i="12"/>
  <c r="J90" i="12"/>
  <c r="I90" i="12"/>
  <c r="H90" i="12"/>
  <c r="Z90" i="12"/>
  <c r="F90" i="12"/>
  <c r="V90" i="12"/>
  <c r="B90" i="12"/>
  <c r="N4" i="16"/>
  <c r="M4" i="16"/>
  <c r="L4" i="16"/>
  <c r="K4" i="16"/>
  <c r="J4" i="16"/>
  <c r="I4" i="16"/>
  <c r="H4" i="16"/>
  <c r="G4" i="16"/>
  <c r="Z4" i="16"/>
  <c r="F4" i="16"/>
  <c r="X4" i="16"/>
  <c r="D4" i="16"/>
  <c r="V4" i="16"/>
  <c r="B4" i="16"/>
  <c r="C90" i="12"/>
  <c r="C4" i="16"/>
  <c r="N14" i="16"/>
  <c r="M14" i="16"/>
  <c r="L14" i="16"/>
  <c r="K14" i="16"/>
  <c r="J14" i="16"/>
  <c r="I14" i="16"/>
  <c r="H14" i="16"/>
  <c r="G14" i="16"/>
  <c r="Z14" i="16"/>
  <c r="F14" i="16"/>
  <c r="Y14" i="16"/>
  <c r="E14" i="16"/>
  <c r="X14" i="16"/>
  <c r="D14" i="16"/>
  <c r="W14" i="16"/>
  <c r="C14" i="16"/>
  <c r="V14" i="16"/>
  <c r="B14" i="16"/>
  <c r="T14" i="16"/>
  <c r="J87" i="12"/>
  <c r="H87" i="12"/>
  <c r="Z87" i="12"/>
  <c r="F87" i="12"/>
  <c r="X87" i="12"/>
  <c r="D87" i="12"/>
  <c r="T87" i="12"/>
  <c r="E90" i="12"/>
  <c r="O4" i="16"/>
  <c r="P14" i="16"/>
  <c r="R99" i="12"/>
  <c r="Q99" i="12"/>
  <c r="P99" i="12"/>
  <c r="O99" i="12"/>
  <c r="N99" i="12"/>
  <c r="M99" i="12"/>
  <c r="L99" i="12"/>
  <c r="J99" i="12"/>
  <c r="H99" i="12"/>
  <c r="Z99" i="12"/>
  <c r="F99" i="12"/>
  <c r="Q14" i="16"/>
  <c r="N83" i="12"/>
  <c r="L83" i="12"/>
  <c r="J83" i="12"/>
  <c r="H83" i="12"/>
  <c r="X83" i="12"/>
  <c r="D83" i="12"/>
  <c r="H84" i="12"/>
  <c r="Z84" i="12"/>
  <c r="F84" i="12"/>
  <c r="X84" i="12"/>
  <c r="D84" i="12"/>
  <c r="V84" i="12"/>
  <c r="B84" i="12"/>
  <c r="R84" i="12"/>
  <c r="C87" i="12"/>
  <c r="K90" i="12"/>
  <c r="B99" i="12"/>
  <c r="T3" i="16"/>
  <c r="S3" i="16"/>
  <c r="R3" i="16"/>
  <c r="Q3" i="16"/>
  <c r="P3" i="16"/>
  <c r="O3" i="16"/>
  <c r="N3" i="16"/>
  <c r="M3" i="16"/>
  <c r="L3" i="16"/>
  <c r="J3" i="16"/>
  <c r="H3" i="16"/>
  <c r="Q4" i="16"/>
  <c r="R14" i="16"/>
  <c r="T78" i="12"/>
  <c r="B83" i="12"/>
  <c r="C84" i="12"/>
  <c r="E87" i="12"/>
  <c r="M90" i="12"/>
  <c r="C99" i="12"/>
  <c r="B3" i="16"/>
  <c r="R4" i="16"/>
  <c r="S14" i="16"/>
  <c r="U78" i="12"/>
  <c r="C83" i="12"/>
  <c r="E84" i="12"/>
  <c r="G87" i="12"/>
  <c r="N90" i="12"/>
  <c r="H94" i="12"/>
  <c r="G94" i="12"/>
  <c r="Z94" i="12"/>
  <c r="F94" i="12"/>
  <c r="Y94" i="12"/>
  <c r="E94" i="12"/>
  <c r="X94" i="12"/>
  <c r="D94" i="12"/>
  <c r="W94" i="12"/>
  <c r="C94" i="12"/>
  <c r="V94" i="12"/>
  <c r="B94" i="12"/>
  <c r="R94" i="12"/>
  <c r="D99" i="12"/>
  <c r="C3" i="16"/>
  <c r="S4" i="16"/>
  <c r="U14" i="16"/>
  <c r="J60" i="12"/>
  <c r="T65" i="12"/>
  <c r="P69" i="12"/>
  <c r="R72" i="12"/>
  <c r="T75" i="12"/>
  <c r="B78" i="12"/>
  <c r="V78" i="12"/>
  <c r="P79" i="12"/>
  <c r="E83" i="12"/>
  <c r="G84" i="12"/>
  <c r="I87" i="12"/>
  <c r="O90" i="12"/>
  <c r="I94" i="12"/>
  <c r="E99" i="12"/>
  <c r="D3" i="16"/>
  <c r="T4" i="16"/>
  <c r="K60" i="12"/>
  <c r="U65" i="12"/>
  <c r="Q69" i="12"/>
  <c r="S72" i="12"/>
  <c r="U75" i="12"/>
  <c r="C78" i="12"/>
  <c r="W78" i="12"/>
  <c r="Q79" i="12"/>
  <c r="F83" i="12"/>
  <c r="I84" i="12"/>
  <c r="K87" i="12"/>
  <c r="P90" i="12"/>
  <c r="J94" i="12"/>
  <c r="G99" i="12"/>
  <c r="E3" i="16"/>
  <c r="U4" i="16"/>
  <c r="D78" i="12"/>
  <c r="X78" i="12"/>
  <c r="G83" i="12"/>
  <c r="J84" i="12"/>
  <c r="L87" i="12"/>
  <c r="Q90" i="12"/>
  <c r="N93" i="12"/>
  <c r="M93" i="12"/>
  <c r="L93" i="12"/>
  <c r="K93" i="12"/>
  <c r="J93" i="12"/>
  <c r="I93" i="12"/>
  <c r="H93" i="12"/>
  <c r="X93" i="12"/>
  <c r="D93" i="12"/>
  <c r="K94" i="12"/>
  <c r="I99" i="12"/>
  <c r="F3" i="16"/>
  <c r="W4" i="16"/>
  <c r="J8" i="16"/>
  <c r="I8" i="16"/>
  <c r="H8" i="16"/>
  <c r="G8" i="16"/>
  <c r="Z8" i="16"/>
  <c r="F8" i="16"/>
  <c r="Y8" i="16"/>
  <c r="E8" i="16"/>
  <c r="X8" i="16"/>
  <c r="D8" i="16"/>
  <c r="W8" i="16"/>
  <c r="C8" i="16"/>
  <c r="V8" i="16"/>
  <c r="B8" i="16"/>
  <c r="T8" i="16"/>
  <c r="S8" i="16"/>
  <c r="R8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Z13" i="16"/>
  <c r="F13" i="16"/>
  <c r="S69" i="12"/>
  <c r="U72" i="12"/>
  <c r="C75" i="12"/>
  <c r="W75" i="12"/>
  <c r="E78" i="12"/>
  <c r="Y78" i="12"/>
  <c r="S79" i="12"/>
  <c r="I83" i="12"/>
  <c r="K84" i="12"/>
  <c r="M87" i="12"/>
  <c r="R90" i="12"/>
  <c r="B93" i="12"/>
  <c r="L94" i="12"/>
  <c r="K99" i="12"/>
  <c r="G3" i="16"/>
  <c r="Y4" i="16"/>
  <c r="K8" i="16"/>
  <c r="B13" i="16"/>
  <c r="N60" i="12"/>
  <c r="D65" i="12"/>
  <c r="X65" i="12"/>
  <c r="T69" i="12"/>
  <c r="B72" i="12"/>
  <c r="V72" i="12"/>
  <c r="D75" i="12"/>
  <c r="X75" i="12"/>
  <c r="F78" i="12"/>
  <c r="Z78" i="12"/>
  <c r="T79" i="12"/>
  <c r="K83" i="12"/>
  <c r="L84" i="12"/>
  <c r="N87" i="12"/>
  <c r="S90" i="12"/>
  <c r="T92" i="12"/>
  <c r="S92" i="12"/>
  <c r="R92" i="12"/>
  <c r="Q92" i="12"/>
  <c r="P92" i="12"/>
  <c r="O92" i="12"/>
  <c r="N92" i="12"/>
  <c r="J92" i="12"/>
  <c r="C93" i="12"/>
  <c r="M94" i="12"/>
  <c r="S99" i="12"/>
  <c r="I3" i="16"/>
  <c r="L8" i="16"/>
  <c r="C13" i="16"/>
  <c r="U69" i="12"/>
  <c r="Y75" i="12"/>
  <c r="G78" i="12"/>
  <c r="U79" i="12"/>
  <c r="M83" i="12"/>
  <c r="M84" i="12"/>
  <c r="O87" i="12"/>
  <c r="T90" i="12"/>
  <c r="B92" i="12"/>
  <c r="E93" i="12"/>
  <c r="N94" i="12"/>
  <c r="T99" i="12"/>
  <c r="K3" i="16"/>
  <c r="M8" i="16"/>
  <c r="D13" i="16"/>
  <c r="T56" i="12"/>
  <c r="P60" i="12"/>
  <c r="F65" i="12"/>
  <c r="Z65" i="12"/>
  <c r="T66" i="12"/>
  <c r="B69" i="12"/>
  <c r="V69" i="12"/>
  <c r="D72" i="12"/>
  <c r="X72" i="12"/>
  <c r="F75" i="12"/>
  <c r="Z75" i="12"/>
  <c r="H78" i="12"/>
  <c r="B79" i="12"/>
  <c r="V79" i="12"/>
  <c r="O83" i="12"/>
  <c r="N84" i="12"/>
  <c r="P87" i="12"/>
  <c r="U90" i="12"/>
  <c r="C92" i="12"/>
  <c r="F93" i="12"/>
  <c r="O94" i="12"/>
  <c r="J97" i="12"/>
  <c r="I97" i="12"/>
  <c r="H97" i="12"/>
  <c r="G97" i="12"/>
  <c r="Z97" i="12"/>
  <c r="F97" i="12"/>
  <c r="Y97" i="12"/>
  <c r="E97" i="12"/>
  <c r="X97" i="12"/>
  <c r="D97" i="12"/>
  <c r="T97" i="12"/>
  <c r="U99" i="12"/>
  <c r="U3" i="16"/>
  <c r="N8" i="16"/>
  <c r="R10" i="16"/>
  <c r="Q10" i="16"/>
  <c r="P10" i="16"/>
  <c r="O10" i="16"/>
  <c r="N10" i="16"/>
  <c r="M10" i="16"/>
  <c r="L10" i="16"/>
  <c r="K10" i="16"/>
  <c r="J10" i="16"/>
  <c r="H10" i="16"/>
  <c r="G10" i="16"/>
  <c r="Z10" i="16"/>
  <c r="F10" i="16"/>
  <c r="E13" i="16"/>
  <c r="U56" i="12"/>
  <c r="Q60" i="12"/>
  <c r="G65" i="12"/>
  <c r="U66" i="12"/>
  <c r="C69" i="12"/>
  <c r="W69" i="12"/>
  <c r="E72" i="12"/>
  <c r="Y72" i="12"/>
  <c r="G75" i="12"/>
  <c r="U76" i="12"/>
  <c r="I78" i="12"/>
  <c r="C79" i="12"/>
  <c r="W79" i="12"/>
  <c r="Q80" i="12"/>
  <c r="P83" i="12"/>
  <c r="O84" i="12"/>
  <c r="Q87" i="12"/>
  <c r="W90" i="12"/>
  <c r="D92" i="12"/>
  <c r="G93" i="12"/>
  <c r="P94" i="12"/>
  <c r="B97" i="12"/>
  <c r="V99" i="12"/>
  <c r="V3" i="16"/>
  <c r="O8" i="16"/>
  <c r="B10" i="16"/>
  <c r="G13" i="16"/>
  <c r="P17" i="16"/>
  <c r="O17" i="16"/>
  <c r="N17" i="16"/>
  <c r="M17" i="16"/>
  <c r="L17" i="16"/>
  <c r="K17" i="16"/>
  <c r="J17" i="16"/>
  <c r="I17" i="16"/>
  <c r="H17" i="16"/>
  <c r="G17" i="16"/>
  <c r="Z17" i="16"/>
  <c r="F17" i="16"/>
  <c r="Y17" i="16"/>
  <c r="E17" i="16"/>
  <c r="X17" i="16"/>
  <c r="D17" i="16"/>
  <c r="V17" i="16"/>
  <c r="B17" i="16"/>
  <c r="R17" i="16"/>
  <c r="Q17" i="16"/>
  <c r="T43" i="12"/>
  <c r="T53" i="12"/>
  <c r="B56" i="12"/>
  <c r="V56" i="12"/>
  <c r="R60" i="12"/>
  <c r="T63" i="12"/>
  <c r="H65" i="12"/>
  <c r="B66" i="12"/>
  <c r="V66" i="12"/>
  <c r="D69" i="12"/>
  <c r="X69" i="12"/>
  <c r="R70" i="12"/>
  <c r="F72" i="12"/>
  <c r="Z72" i="12"/>
  <c r="T73" i="12"/>
  <c r="H75" i="12"/>
  <c r="B76" i="12"/>
  <c r="V76" i="12"/>
  <c r="J78" i="12"/>
  <c r="D79" i="12"/>
  <c r="X79" i="12"/>
  <c r="R80" i="12"/>
  <c r="Q83" i="12"/>
  <c r="P84" i="12"/>
  <c r="R87" i="12"/>
  <c r="X90" i="12"/>
  <c r="E92" i="12"/>
  <c r="O93" i="12"/>
  <c r="Q94" i="12"/>
  <c r="C97" i="12"/>
  <c r="W99" i="12"/>
  <c r="W3" i="16"/>
  <c r="P8" i="16"/>
  <c r="C10" i="16"/>
  <c r="U13" i="16"/>
  <c r="C17" i="16"/>
  <c r="U43" i="12"/>
  <c r="U53" i="12"/>
  <c r="C56" i="12"/>
  <c r="W56" i="12"/>
  <c r="S60" i="12"/>
  <c r="U63" i="12"/>
  <c r="I65" i="12"/>
  <c r="C66" i="12"/>
  <c r="W66" i="12"/>
  <c r="E69" i="12"/>
  <c r="Y69" i="12"/>
  <c r="G72" i="12"/>
  <c r="U73" i="12"/>
  <c r="I75" i="12"/>
  <c r="C76" i="12"/>
  <c r="W76" i="12"/>
  <c r="K78" i="12"/>
  <c r="E79" i="12"/>
  <c r="Y79" i="12"/>
  <c r="S80" i="12"/>
  <c r="R83" i="12"/>
  <c r="Q84" i="12"/>
  <c r="S87" i="12"/>
  <c r="Y90" i="12"/>
  <c r="F92" i="12"/>
  <c r="P93" i="12"/>
  <c r="S94" i="12"/>
  <c r="P96" i="12"/>
  <c r="O96" i="12"/>
  <c r="N96" i="12"/>
  <c r="M96" i="12"/>
  <c r="L96" i="12"/>
  <c r="K96" i="12"/>
  <c r="J96" i="12"/>
  <c r="Z96" i="12"/>
  <c r="F96" i="12"/>
  <c r="K97" i="12"/>
  <c r="X99" i="12"/>
  <c r="X3" i="16"/>
  <c r="Q8" i="16"/>
  <c r="D10" i="16"/>
  <c r="V13" i="16"/>
  <c r="S17" i="16"/>
  <c r="B43" i="12"/>
  <c r="B53" i="12"/>
  <c r="D56" i="12"/>
  <c r="T60" i="12"/>
  <c r="B63" i="12"/>
  <c r="V63" i="12"/>
  <c r="J65" i="12"/>
  <c r="D66" i="12"/>
  <c r="X66" i="12"/>
  <c r="F69" i="12"/>
  <c r="Z69" i="12"/>
  <c r="T70" i="12"/>
  <c r="H72" i="12"/>
  <c r="B73" i="12"/>
  <c r="V73" i="12"/>
  <c r="J75" i="12"/>
  <c r="D76" i="12"/>
  <c r="X76" i="12"/>
  <c r="L78" i="12"/>
  <c r="F79" i="12"/>
  <c r="Z79" i="12"/>
  <c r="T80" i="12"/>
  <c r="S83" i="12"/>
  <c r="S84" i="12"/>
  <c r="U87" i="12"/>
  <c r="G92" i="12"/>
  <c r="Q93" i="12"/>
  <c r="T94" i="12"/>
  <c r="B96" i="12"/>
  <c r="L97" i="12"/>
  <c r="Y99" i="12"/>
  <c r="Y3" i="16"/>
  <c r="U8" i="16"/>
  <c r="E10" i="16"/>
  <c r="W13" i="16"/>
  <c r="T17" i="16"/>
  <c r="C63" i="12"/>
  <c r="E66" i="12"/>
  <c r="C73" i="12"/>
  <c r="E76" i="12"/>
  <c r="T83" i="12"/>
  <c r="T84" i="12"/>
  <c r="V87" i="12"/>
  <c r="H92" i="12"/>
  <c r="R93" i="12"/>
  <c r="U94" i="12"/>
  <c r="C96" i="12"/>
  <c r="M97" i="12"/>
  <c r="L100" i="12"/>
  <c r="K100" i="12"/>
  <c r="J100" i="12"/>
  <c r="I100" i="12"/>
  <c r="H100" i="12"/>
  <c r="G100" i="12"/>
  <c r="Z100" i="12"/>
  <c r="F100" i="12"/>
  <c r="X100" i="12"/>
  <c r="D100" i="12"/>
  <c r="V100" i="12"/>
  <c r="B100" i="12"/>
  <c r="T100" i="12"/>
  <c r="Z3" i="16"/>
  <c r="P7" i="16"/>
  <c r="O7" i="16"/>
  <c r="N7" i="16"/>
  <c r="M7" i="16"/>
  <c r="L7" i="16"/>
  <c r="K7" i="16"/>
  <c r="J7" i="16"/>
  <c r="I7" i="16"/>
  <c r="H7" i="16"/>
  <c r="Z7" i="16"/>
  <c r="F7" i="16"/>
  <c r="Y7" i="16"/>
  <c r="E7" i="16"/>
  <c r="X7" i="16"/>
  <c r="D7" i="16"/>
  <c r="I10" i="16"/>
  <c r="X13" i="16"/>
  <c r="U17" i="16"/>
  <c r="P5" i="16"/>
  <c r="T11" i="16"/>
  <c r="P15" i="16"/>
  <c r="U11" i="16"/>
  <c r="P91" i="12"/>
  <c r="L95" i="12"/>
  <c r="N98" i="12"/>
  <c r="P2" i="16"/>
  <c r="R5" i="16"/>
  <c r="L6" i="16"/>
  <c r="N9" i="16"/>
  <c r="B11" i="16"/>
  <c r="V11" i="16"/>
  <c r="P12" i="16"/>
  <c r="R15" i="16"/>
  <c r="L16" i="16"/>
  <c r="T5" i="16"/>
  <c r="D11" i="16"/>
  <c r="X11" i="16"/>
  <c r="T15" i="16"/>
  <c r="U5" i="16"/>
  <c r="E11" i="16"/>
  <c r="Y11" i="16"/>
  <c r="U15" i="16"/>
  <c r="T91" i="12"/>
  <c r="P95" i="12"/>
  <c r="R98" i="12"/>
  <c r="T2" i="16"/>
  <c r="B5" i="16"/>
  <c r="V5" i="16"/>
  <c r="P6" i="16"/>
  <c r="R9" i="16"/>
  <c r="F11" i="16"/>
  <c r="Z11" i="16"/>
  <c r="T12" i="16"/>
  <c r="B15" i="16"/>
  <c r="V15" i="16"/>
  <c r="P16" i="16"/>
  <c r="U91" i="12"/>
  <c r="Q95" i="12"/>
  <c r="S98" i="12"/>
  <c r="U2" i="16"/>
  <c r="C5" i="16"/>
  <c r="W5" i="16"/>
  <c r="Q6" i="16"/>
  <c r="S9" i="16"/>
  <c r="G11" i="16"/>
  <c r="U12" i="16"/>
  <c r="C15" i="16"/>
  <c r="W15" i="16"/>
  <c r="Q16" i="16"/>
  <c r="B91" i="12"/>
  <c r="V91" i="12"/>
  <c r="R95" i="12"/>
  <c r="T98" i="12"/>
  <c r="B2" i="16"/>
  <c r="V2" i="16"/>
  <c r="D5" i="16"/>
  <c r="X5" i="16"/>
  <c r="R6" i="16"/>
  <c r="T9" i="16"/>
  <c r="H11" i="16"/>
  <c r="B12" i="16"/>
  <c r="V12" i="16"/>
  <c r="D15" i="16"/>
  <c r="X15" i="16"/>
  <c r="R16" i="16"/>
  <c r="C91" i="12"/>
  <c r="W91" i="12"/>
  <c r="S95" i="12"/>
  <c r="U98" i="12"/>
  <c r="C2" i="16"/>
  <c r="W2" i="16"/>
  <c r="E5" i="16"/>
  <c r="Y5" i="16"/>
  <c r="S6" i="16"/>
  <c r="U9" i="16"/>
  <c r="I11" i="16"/>
  <c r="C12" i="16"/>
  <c r="W12" i="16"/>
  <c r="E15" i="16"/>
  <c r="Y15" i="16"/>
  <c r="S16" i="16"/>
  <c r="D91" i="12"/>
  <c r="X91" i="12"/>
  <c r="T95" i="12"/>
  <c r="B98" i="12"/>
  <c r="V98" i="12"/>
  <c r="D2" i="16"/>
  <c r="X2" i="16"/>
  <c r="F5" i="16"/>
  <c r="Z5" i="16"/>
  <c r="T6" i="16"/>
  <c r="B9" i="16"/>
  <c r="V9" i="16"/>
  <c r="J11" i="16"/>
  <c r="D12" i="16"/>
  <c r="X12" i="16"/>
  <c r="F15" i="16"/>
  <c r="Z15" i="16"/>
  <c r="T16" i="16"/>
  <c r="Y91" i="12"/>
  <c r="U95" i="12"/>
  <c r="C98" i="12"/>
  <c r="W98" i="12"/>
  <c r="E2" i="16"/>
  <c r="Y2" i="16"/>
  <c r="G5" i="16"/>
  <c r="U6" i="16"/>
  <c r="C9" i="16"/>
  <c r="W9" i="16"/>
  <c r="K11" i="16"/>
  <c r="E12" i="16"/>
  <c r="Y12" i="16"/>
  <c r="G15" i="16"/>
  <c r="U16" i="16"/>
  <c r="F91" i="12"/>
  <c r="B95" i="12"/>
  <c r="D98" i="12"/>
  <c r="F2" i="16"/>
  <c r="B6" i="16"/>
  <c r="D9" i="16"/>
  <c r="F12" i="16"/>
  <c r="B16" i="16"/>
  <c r="O10" i="13"/>
  <c r="N10" i="13"/>
  <c r="M10" i="13"/>
  <c r="L10" i="13"/>
  <c r="K10" i="13"/>
  <c r="J10" i="13"/>
  <c r="I10" i="13"/>
  <c r="H10" i="13"/>
  <c r="G10" i="13"/>
  <c r="Y10" i="13"/>
  <c r="E10" i="13"/>
  <c r="W10" i="13"/>
  <c r="C10" i="13"/>
  <c r="V10" i="13"/>
  <c r="B10" i="13"/>
  <c r="Q3" i="13"/>
  <c r="P3" i="13"/>
  <c r="O3" i="13"/>
  <c r="N3" i="13"/>
  <c r="M3" i="13"/>
  <c r="L3" i="13"/>
  <c r="K3" i="13"/>
  <c r="J3" i="13"/>
  <c r="I3" i="13"/>
  <c r="G3" i="13"/>
  <c r="D10" i="13"/>
  <c r="Q13" i="13"/>
  <c r="P13" i="13"/>
  <c r="O13" i="13"/>
  <c r="N13" i="13"/>
  <c r="M13" i="13"/>
  <c r="L13" i="13"/>
  <c r="K13" i="13"/>
  <c r="J13" i="13"/>
  <c r="I13" i="13"/>
  <c r="G13" i="13"/>
  <c r="Y13" i="13"/>
  <c r="E13" i="13"/>
  <c r="X13" i="13"/>
  <c r="D13" i="13"/>
  <c r="T13" i="13"/>
  <c r="S6" i="13"/>
  <c r="R6" i="13"/>
  <c r="Q6" i="13"/>
  <c r="P6" i="13"/>
  <c r="O6" i="13"/>
  <c r="N6" i="13"/>
  <c r="M6" i="13"/>
  <c r="L6" i="13"/>
  <c r="K6" i="13"/>
  <c r="I6" i="13"/>
  <c r="Z6" i="13"/>
  <c r="F6" i="13"/>
  <c r="F10" i="13"/>
  <c r="D3" i="13"/>
  <c r="C6" i="13"/>
  <c r="Q10" i="13"/>
  <c r="F13" i="13"/>
  <c r="E3" i="13"/>
  <c r="D6" i="13"/>
  <c r="R10" i="13"/>
  <c r="H13" i="13"/>
  <c r="F3" i="13"/>
  <c r="E6" i="13"/>
  <c r="S10" i="13"/>
  <c r="R13" i="13"/>
  <c r="H3" i="13"/>
  <c r="G6" i="13"/>
  <c r="T10" i="13"/>
  <c r="S13" i="13"/>
  <c r="R3" i="13"/>
  <c r="H6" i="13"/>
  <c r="U10" i="13"/>
  <c r="U13" i="13"/>
  <c r="S3" i="13"/>
  <c r="J6" i="13"/>
  <c r="X10" i="13"/>
  <c r="V13" i="13"/>
  <c r="T3" i="13"/>
  <c r="T6" i="13"/>
  <c r="Z10" i="13"/>
  <c r="W13" i="13"/>
  <c r="U3" i="13"/>
  <c r="U6" i="13"/>
  <c r="Z13" i="13"/>
  <c r="V3" i="13"/>
  <c r="V6" i="13"/>
  <c r="W3" i="13"/>
  <c r="W6" i="13"/>
  <c r="X3" i="13"/>
  <c r="X6" i="13"/>
  <c r="Y3" i="13"/>
  <c r="Y6" i="13"/>
  <c r="Z3" i="13"/>
  <c r="S16" i="13"/>
  <c r="R16" i="13"/>
  <c r="Q16" i="13"/>
  <c r="P16" i="13"/>
  <c r="O16" i="13"/>
  <c r="N16" i="13"/>
  <c r="M16" i="13"/>
  <c r="L16" i="13"/>
  <c r="K16" i="13"/>
  <c r="J16" i="13"/>
  <c r="I16" i="13"/>
  <c r="G16" i="13"/>
  <c r="Z16" i="13"/>
  <c r="F16" i="13"/>
  <c r="X16" i="13"/>
  <c r="D16" i="13"/>
  <c r="V16" i="13"/>
  <c r="B16" i="13"/>
  <c r="C16" i="13"/>
  <c r="T7" i="13"/>
  <c r="T17" i="13"/>
  <c r="U7" i="13"/>
  <c r="U17" i="13"/>
  <c r="U4" i="13"/>
  <c r="O5" i="13"/>
  <c r="C7" i="13"/>
  <c r="W7" i="13"/>
  <c r="U14" i="13"/>
  <c r="O15" i="13"/>
  <c r="C17" i="13"/>
  <c r="W17" i="13"/>
  <c r="O2" i="13"/>
  <c r="C4" i="13"/>
  <c r="W4" i="13"/>
  <c r="Q5" i="13"/>
  <c r="E7" i="13"/>
  <c r="Y7" i="13"/>
  <c r="S8" i="13"/>
  <c r="M9" i="13"/>
  <c r="U11" i="13"/>
  <c r="O12" i="13"/>
  <c r="C14" i="13"/>
  <c r="W14" i="13"/>
  <c r="Q15" i="13"/>
  <c r="E17" i="13"/>
  <c r="Y17" i="13"/>
  <c r="P2" i="13"/>
  <c r="D4" i="13"/>
  <c r="X4" i="13"/>
  <c r="R5" i="13"/>
  <c r="F7" i="13"/>
  <c r="Z7" i="13"/>
  <c r="T8" i="13"/>
  <c r="N9" i="13"/>
  <c r="B11" i="13"/>
  <c r="V11" i="13"/>
  <c r="P12" i="13"/>
  <c r="D14" i="13"/>
  <c r="X14" i="13"/>
  <c r="R15" i="13"/>
  <c r="F17" i="13"/>
  <c r="Z17" i="13"/>
  <c r="Q2" i="13"/>
  <c r="E4" i="13"/>
  <c r="Y4" i="13"/>
  <c r="S5" i="13"/>
  <c r="G7" i="13"/>
  <c r="U8" i="13"/>
  <c r="O9" i="13"/>
  <c r="C11" i="13"/>
  <c r="W11" i="13"/>
  <c r="Q12" i="13"/>
  <c r="E14" i="13"/>
  <c r="Y14" i="13"/>
  <c r="S15" i="13"/>
  <c r="G17" i="13"/>
  <c r="R2" i="13"/>
  <c r="F4" i="13"/>
  <c r="Z4" i="13"/>
  <c r="T5" i="13"/>
  <c r="H7" i="13"/>
  <c r="B8" i="13"/>
  <c r="V8" i="13"/>
  <c r="P9" i="13"/>
  <c r="D11" i="13"/>
  <c r="X11" i="13"/>
  <c r="R12" i="13"/>
  <c r="F14" i="13"/>
  <c r="Z14" i="13"/>
  <c r="T15" i="13"/>
  <c r="H17" i="13"/>
  <c r="U5" i="13"/>
  <c r="I7" i="13"/>
  <c r="U15" i="13"/>
  <c r="I17" i="13"/>
  <c r="T2" i="13"/>
  <c r="H4" i="13"/>
  <c r="B5" i="13"/>
  <c r="V5" i="13"/>
  <c r="J7" i="13"/>
  <c r="D8" i="13"/>
  <c r="X8" i="13"/>
  <c r="R9" i="13"/>
  <c r="F11" i="13"/>
  <c r="Z11" i="13"/>
  <c r="T12" i="13"/>
  <c r="H14" i="13"/>
  <c r="B15" i="13"/>
  <c r="V15" i="13"/>
  <c r="J17" i="13"/>
  <c r="U2" i="13"/>
  <c r="I4" i="13"/>
  <c r="C5" i="13"/>
  <c r="W5" i="13"/>
  <c r="K7" i="13"/>
  <c r="E8" i="13"/>
  <c r="Y8" i="13"/>
  <c r="S9" i="13"/>
  <c r="G11" i="13"/>
  <c r="U12" i="13"/>
  <c r="I14" i="13"/>
  <c r="C15" i="13"/>
  <c r="W15" i="13"/>
  <c r="K17" i="13"/>
  <c r="B2" i="13"/>
  <c r="V2" i="13"/>
  <c r="J4" i="13"/>
  <c r="D5" i="13"/>
  <c r="X5" i="13"/>
  <c r="L7" i="13"/>
  <c r="F8" i="13"/>
  <c r="T9" i="13"/>
  <c r="H11" i="13"/>
  <c r="B12" i="13"/>
  <c r="V12" i="13"/>
  <c r="J14" i="13"/>
  <c r="D15" i="13"/>
  <c r="X15" i="13"/>
  <c r="L17" i="13"/>
  <c r="C2" i="13"/>
  <c r="E5" i="13"/>
  <c r="C12" i="13"/>
  <c r="E15" i="13"/>
  <c r="X719" i="2" l="1"/>
  <c r="X719" i="15"/>
  <c r="R239" i="2"/>
  <c r="R239" i="15"/>
  <c r="J104" i="15"/>
  <c r="J104" i="2"/>
  <c r="S239" i="2"/>
  <c r="S239" i="15"/>
  <c r="K668" i="15"/>
  <c r="K668" i="2"/>
  <c r="M488" i="15"/>
  <c r="M488" i="2"/>
  <c r="S494" i="15"/>
  <c r="S494" i="2"/>
  <c r="Z656" i="15"/>
  <c r="Z656" i="2"/>
  <c r="J734" i="2"/>
  <c r="J734" i="15"/>
  <c r="L461" i="15"/>
  <c r="L461" i="2"/>
  <c r="X596" i="15"/>
  <c r="X596" i="2"/>
  <c r="H362" i="15"/>
  <c r="H362" i="2"/>
  <c r="W311" i="2"/>
  <c r="W311" i="15"/>
  <c r="V683" i="15"/>
  <c r="V683" i="2"/>
  <c r="Z362" i="15"/>
  <c r="Z362" i="2"/>
  <c r="P437" i="2"/>
  <c r="P437" i="15"/>
  <c r="W551" i="2"/>
  <c r="W551" i="15"/>
  <c r="U281" i="2"/>
  <c r="U281" i="15"/>
  <c r="R314" i="2"/>
  <c r="R314" i="15"/>
  <c r="N428" i="15"/>
  <c r="N428" i="2"/>
  <c r="G614" i="2"/>
  <c r="G614" i="15"/>
  <c r="R191" i="2"/>
  <c r="R191" i="15"/>
  <c r="J308" i="15"/>
  <c r="J308" i="2"/>
  <c r="C701" i="2"/>
  <c r="C701" i="15"/>
  <c r="U248" i="2"/>
  <c r="U248" i="15"/>
  <c r="N389" i="15"/>
  <c r="N389" i="2"/>
  <c r="W683" i="15"/>
  <c r="W683" i="2"/>
  <c r="K314" i="15"/>
  <c r="K314" i="2"/>
  <c r="O560" i="2"/>
  <c r="O560" i="15"/>
  <c r="V440" i="2"/>
  <c r="V440" i="15"/>
  <c r="I374" i="2"/>
  <c r="I374" i="15"/>
  <c r="U167" i="2"/>
  <c r="U167" i="15"/>
  <c r="H656" i="2"/>
  <c r="H656" i="15"/>
  <c r="R728" i="2"/>
  <c r="R728" i="15"/>
  <c r="D362" i="15"/>
  <c r="D362" i="2"/>
  <c r="L167" i="15"/>
  <c r="L167" i="2"/>
  <c r="H314" i="15"/>
  <c r="H314" i="2"/>
  <c r="F242" i="2"/>
  <c r="F242" i="15"/>
  <c r="H653" i="2"/>
  <c r="H653" i="15"/>
  <c r="H251" i="2"/>
  <c r="H251" i="15"/>
  <c r="B260" i="15"/>
  <c r="B260" i="2"/>
  <c r="G104" i="15"/>
  <c r="G104" i="2"/>
  <c r="I587" i="2"/>
  <c r="I587" i="15"/>
  <c r="P671" i="2"/>
  <c r="P671" i="15"/>
  <c r="R578" i="2"/>
  <c r="R578" i="15"/>
  <c r="I383" i="2"/>
  <c r="I383" i="15"/>
  <c r="G455" i="2"/>
  <c r="G455" i="15"/>
  <c r="F578" i="15"/>
  <c r="F578" i="2"/>
  <c r="W239" i="2"/>
  <c r="W239" i="15"/>
  <c r="I719" i="15"/>
  <c r="I719" i="2"/>
  <c r="C362" i="2"/>
  <c r="C362" i="15"/>
  <c r="L284" i="2"/>
  <c r="L284" i="15"/>
  <c r="K656" i="2"/>
  <c r="K656" i="15"/>
  <c r="O461" i="15"/>
  <c r="O461" i="2"/>
  <c r="L428" i="15"/>
  <c r="L428" i="2"/>
  <c r="H452" i="2"/>
  <c r="H452" i="15"/>
  <c r="X344" i="15"/>
  <c r="X344" i="2"/>
  <c r="I203" i="15"/>
  <c r="I203" i="2"/>
  <c r="F197" i="15"/>
  <c r="F197" i="2"/>
  <c r="B620" i="2"/>
  <c r="B620" i="15"/>
  <c r="D344" i="15"/>
  <c r="D344" i="2"/>
  <c r="D608" i="2"/>
  <c r="D608" i="15"/>
  <c r="X167" i="15"/>
  <c r="X167" i="2"/>
  <c r="S680" i="15"/>
  <c r="S680" i="2"/>
  <c r="G131" i="2"/>
  <c r="G131" i="15"/>
  <c r="Z749" i="15"/>
  <c r="Z749" i="2"/>
  <c r="R500" i="2"/>
  <c r="R500" i="15"/>
  <c r="U311" i="2"/>
  <c r="U311" i="15"/>
  <c r="I260" i="2"/>
  <c r="I260" i="15"/>
  <c r="Y104" i="2"/>
  <c r="Y104" i="15"/>
  <c r="D224" i="2"/>
  <c r="D224" i="15"/>
  <c r="B608" i="15"/>
  <c r="B608" i="2"/>
  <c r="V500" i="2"/>
  <c r="V500" i="15"/>
  <c r="J284" i="2"/>
  <c r="J284" i="15"/>
  <c r="G200" i="2"/>
  <c r="G200" i="15"/>
  <c r="V614" i="15"/>
  <c r="V614" i="2"/>
  <c r="H341" i="2"/>
  <c r="H341" i="15"/>
  <c r="N368" i="2"/>
  <c r="N368" i="15"/>
  <c r="T491" i="15"/>
  <c r="T491" i="2"/>
  <c r="J191" i="15"/>
  <c r="J191" i="2"/>
  <c r="R551" i="2"/>
  <c r="R551" i="15"/>
  <c r="S314" i="2"/>
  <c r="S314" i="15"/>
  <c r="D671" i="2"/>
  <c r="D671" i="15"/>
  <c r="Y362" i="15"/>
  <c r="Y362" i="2"/>
  <c r="C140" i="15"/>
  <c r="C140" i="2"/>
  <c r="Z383" i="2"/>
  <c r="Z383" i="15"/>
  <c r="E107" i="15"/>
  <c r="E107" i="2"/>
  <c r="L719" i="15"/>
  <c r="L719" i="2"/>
  <c r="E68" i="15"/>
  <c r="E68" i="2"/>
  <c r="F653" i="2"/>
  <c r="F653" i="15"/>
  <c r="P668" i="15"/>
  <c r="P668" i="2"/>
  <c r="M743" i="15"/>
  <c r="M743" i="2"/>
  <c r="X476" i="15"/>
  <c r="X476" i="2"/>
  <c r="W242" i="15"/>
  <c r="W242" i="2"/>
  <c r="E188" i="15"/>
  <c r="E188" i="2"/>
  <c r="D416" i="2"/>
  <c r="D416" i="15"/>
  <c r="J350" i="2"/>
  <c r="J350" i="15"/>
  <c r="Q728" i="2"/>
  <c r="Q728" i="15"/>
  <c r="U623" i="2"/>
  <c r="U623" i="15"/>
  <c r="L533" i="15"/>
  <c r="L533" i="2"/>
  <c r="B383" i="2"/>
  <c r="B383" i="15"/>
  <c r="Y314" i="15"/>
  <c r="Y314" i="2"/>
  <c r="J248" i="15"/>
  <c r="J248" i="2"/>
  <c r="M500" i="2"/>
  <c r="M500" i="15"/>
  <c r="N281" i="15"/>
  <c r="N281" i="2"/>
  <c r="G452" i="2"/>
  <c r="G452" i="15"/>
  <c r="G224" i="2"/>
  <c r="G224" i="15"/>
  <c r="R488" i="15"/>
  <c r="R488" i="2"/>
  <c r="W104" i="15"/>
  <c r="W104" i="2"/>
  <c r="M311" i="2"/>
  <c r="M311" i="15"/>
  <c r="B464" i="15"/>
  <c r="B464" i="2"/>
  <c r="B203" i="2"/>
  <c r="B203" i="15"/>
  <c r="N443" i="2"/>
  <c r="N443" i="15"/>
  <c r="O416" i="15"/>
  <c r="O416" i="2"/>
  <c r="X248" i="15"/>
  <c r="X248" i="2"/>
  <c r="N308" i="15"/>
  <c r="N308" i="2"/>
  <c r="R668" i="2"/>
  <c r="R668" i="15"/>
  <c r="T242" i="2"/>
  <c r="T242" i="15"/>
  <c r="P293" i="2"/>
  <c r="P293" i="15"/>
  <c r="J644" i="2"/>
  <c r="J644" i="15"/>
  <c r="Y422" i="15"/>
  <c r="Y422" i="2"/>
  <c r="J200" i="2"/>
  <c r="J200" i="15"/>
  <c r="E623" i="15"/>
  <c r="E623" i="2"/>
  <c r="I341" i="2"/>
  <c r="I341" i="15"/>
  <c r="U308" i="2"/>
  <c r="U308" i="15"/>
  <c r="K416" i="2"/>
  <c r="K416" i="15"/>
  <c r="F584" i="2"/>
  <c r="F584" i="15"/>
  <c r="G494" i="15"/>
  <c r="G494" i="2"/>
  <c r="F683" i="15"/>
  <c r="F683" i="2"/>
  <c r="O131" i="2"/>
  <c r="O131" i="15"/>
  <c r="E533" i="15"/>
  <c r="E533" i="2"/>
  <c r="T344" i="2"/>
  <c r="T344" i="15"/>
  <c r="N131" i="2"/>
  <c r="N131" i="15"/>
  <c r="S560" i="2"/>
  <c r="S560" i="15"/>
  <c r="X533" i="15"/>
  <c r="X533" i="2"/>
  <c r="U68" i="15"/>
  <c r="U68" i="2"/>
  <c r="L131" i="2"/>
  <c r="L131" i="15"/>
  <c r="V248" i="15"/>
  <c r="V248" i="2"/>
  <c r="V740" i="2"/>
  <c r="V740" i="15"/>
  <c r="Z386" i="2"/>
  <c r="Z386" i="15"/>
  <c r="S308" i="15"/>
  <c r="S308" i="2"/>
  <c r="M203" i="15"/>
  <c r="M203" i="2"/>
  <c r="T563" i="2"/>
  <c r="T563" i="15"/>
  <c r="M704" i="15"/>
  <c r="M704" i="2"/>
  <c r="F383" i="2"/>
  <c r="F383" i="15"/>
  <c r="Q314" i="15"/>
  <c r="Q314" i="2"/>
  <c r="L455" i="2"/>
  <c r="L455" i="15"/>
  <c r="T443" i="15"/>
  <c r="T443" i="2"/>
  <c r="Y416" i="2"/>
  <c r="Y416" i="15"/>
  <c r="J461" i="15"/>
  <c r="J461" i="2"/>
  <c r="N128" i="2"/>
  <c r="N128" i="15"/>
  <c r="P266" i="15"/>
  <c r="P266" i="2"/>
  <c r="V734" i="15"/>
  <c r="V734" i="2"/>
  <c r="M350" i="2"/>
  <c r="M350" i="15"/>
  <c r="H431" i="2"/>
  <c r="H431" i="15"/>
  <c r="Y407" i="2"/>
  <c r="Y407" i="15"/>
  <c r="D242" i="2"/>
  <c r="D242" i="15"/>
  <c r="U140" i="15"/>
  <c r="U140" i="2"/>
  <c r="T422" i="2"/>
  <c r="T422" i="15"/>
  <c r="G56" i="15"/>
  <c r="G56" i="2"/>
  <c r="G197" i="15"/>
  <c r="G197" i="2"/>
  <c r="N500" i="2"/>
  <c r="N500" i="15"/>
  <c r="H437" i="2"/>
  <c r="H437" i="15"/>
  <c r="P200" i="2"/>
  <c r="P200" i="15"/>
  <c r="U440" i="2"/>
  <c r="U440" i="15"/>
  <c r="I440" i="2"/>
  <c r="I440" i="15"/>
  <c r="M749" i="15"/>
  <c r="M749" i="2"/>
  <c r="W566" i="15"/>
  <c r="W566" i="2"/>
  <c r="R455" i="2"/>
  <c r="R455" i="15"/>
  <c r="F647" i="15"/>
  <c r="F647" i="2"/>
  <c r="M461" i="15"/>
  <c r="M461" i="2"/>
  <c r="T308" i="15"/>
  <c r="T308" i="2"/>
  <c r="E374" i="2"/>
  <c r="E374" i="15"/>
  <c r="F128" i="2"/>
  <c r="F128" i="15"/>
  <c r="P197" i="15"/>
  <c r="P197" i="2"/>
  <c r="T602" i="2"/>
  <c r="T602" i="15"/>
  <c r="Y464" i="2"/>
  <c r="Y464" i="15"/>
  <c r="E383" i="15"/>
  <c r="E383" i="2"/>
  <c r="Z200" i="15"/>
  <c r="Z200" i="2"/>
  <c r="Y716" i="15"/>
  <c r="Y716" i="2"/>
  <c r="B374" i="15"/>
  <c r="B374" i="2"/>
  <c r="W653" i="2"/>
  <c r="W653" i="15"/>
  <c r="U137" i="2"/>
  <c r="U137" i="15"/>
  <c r="G596" i="2"/>
  <c r="G596" i="15"/>
  <c r="M356" i="2"/>
  <c r="M356" i="15"/>
  <c r="I551" i="2"/>
  <c r="I551" i="15"/>
  <c r="F740" i="15"/>
  <c r="F740" i="2"/>
  <c r="G107" i="15"/>
  <c r="G107" i="2"/>
  <c r="C452" i="2"/>
  <c r="C452" i="15"/>
  <c r="M587" i="15"/>
  <c r="M587" i="2"/>
  <c r="Q266" i="15"/>
  <c r="Q266" i="2"/>
  <c r="R671" i="15"/>
  <c r="R671" i="2"/>
  <c r="S266" i="15"/>
  <c r="S266" i="2"/>
  <c r="Q620" i="2"/>
  <c r="Q620" i="15"/>
  <c r="N191" i="2"/>
  <c r="N191" i="15"/>
  <c r="R356" i="2"/>
  <c r="R356" i="15"/>
  <c r="F749" i="15"/>
  <c r="F749" i="2"/>
  <c r="Y356" i="2"/>
  <c r="Y356" i="15"/>
  <c r="W368" i="15"/>
  <c r="W368" i="2"/>
  <c r="D464" i="15"/>
  <c r="D464" i="2"/>
  <c r="T488" i="15"/>
  <c r="T488" i="2"/>
  <c r="C308" i="15"/>
  <c r="C308" i="2"/>
  <c r="Z464" i="15"/>
  <c r="Z464" i="2"/>
  <c r="P581" i="15"/>
  <c r="P581" i="2"/>
  <c r="O563" i="2"/>
  <c r="O563" i="15"/>
  <c r="D560" i="2"/>
  <c r="D560" i="15"/>
  <c r="B656" i="15"/>
  <c r="B656" i="2"/>
  <c r="R476" i="2"/>
  <c r="R476" i="15"/>
  <c r="K734" i="15"/>
  <c r="K734" i="2"/>
  <c r="V455" i="2"/>
  <c r="V455" i="15"/>
  <c r="T440" i="2"/>
  <c r="T440" i="15"/>
  <c r="N200" i="2"/>
  <c r="N200" i="15"/>
  <c r="J266" i="2"/>
  <c r="J266" i="15"/>
  <c r="V719" i="2"/>
  <c r="V719" i="15"/>
  <c r="W608" i="2"/>
  <c r="W608" i="15"/>
  <c r="B308" i="15"/>
  <c r="B308" i="2"/>
  <c r="G536" i="15"/>
  <c r="G536" i="2"/>
  <c r="G416" i="2"/>
  <c r="G416" i="15"/>
  <c r="U53" i="2"/>
  <c r="U53" i="15"/>
  <c r="G362" i="15"/>
  <c r="G362" i="2"/>
  <c r="Q647" i="2"/>
  <c r="Q647" i="15"/>
  <c r="B533" i="15"/>
  <c r="B533" i="2"/>
  <c r="L578" i="2"/>
  <c r="L578" i="15"/>
  <c r="B128" i="2"/>
  <c r="B128" i="15"/>
  <c r="K719" i="2"/>
  <c r="K719" i="15"/>
  <c r="M701" i="2"/>
  <c r="M701" i="15"/>
  <c r="L728" i="2"/>
  <c r="L728" i="15"/>
  <c r="H731" i="15"/>
  <c r="H731" i="2"/>
  <c r="R248" i="15"/>
  <c r="R248" i="2"/>
  <c r="G71" i="15"/>
  <c r="G71" i="2"/>
  <c r="V623" i="15"/>
  <c r="V623" i="2"/>
  <c r="S491" i="15"/>
  <c r="S491" i="2"/>
  <c r="Q362" i="2"/>
  <c r="Q362" i="15"/>
  <c r="F428" i="15"/>
  <c r="F428" i="2"/>
  <c r="R440" i="15"/>
  <c r="R440" i="2"/>
  <c r="E347" i="2"/>
  <c r="E347" i="15"/>
  <c r="F191" i="15"/>
  <c r="F191" i="2"/>
  <c r="S224" i="2"/>
  <c r="S224" i="15"/>
  <c r="I284" i="2"/>
  <c r="I284" i="15"/>
  <c r="M536" i="15"/>
  <c r="M536" i="2"/>
  <c r="B581" i="2"/>
  <c r="B581" i="15"/>
  <c r="T200" i="2"/>
  <c r="T200" i="15"/>
  <c r="R680" i="2"/>
  <c r="R680" i="15"/>
  <c r="P653" i="2"/>
  <c r="P653" i="15"/>
  <c r="L551" i="2"/>
  <c r="L551" i="15"/>
  <c r="J683" i="15"/>
  <c r="J683" i="2"/>
  <c r="W53" i="15"/>
  <c r="W53" i="2"/>
  <c r="J563" i="15"/>
  <c r="J563" i="2"/>
  <c r="O614" i="15"/>
  <c r="O614" i="2"/>
  <c r="N677" i="15"/>
  <c r="N677" i="2"/>
  <c r="W560" i="2"/>
  <c r="W560" i="15"/>
  <c r="N614" i="2"/>
  <c r="N614" i="15"/>
  <c r="Y53" i="2"/>
  <c r="Y53" i="15"/>
  <c r="K200" i="2"/>
  <c r="K200" i="15"/>
  <c r="J164" i="2"/>
  <c r="J164" i="15"/>
  <c r="U671" i="2"/>
  <c r="U671" i="15"/>
  <c r="N188" i="15"/>
  <c r="N188" i="2"/>
  <c r="J362" i="15"/>
  <c r="J362" i="2"/>
  <c r="Y350" i="2"/>
  <c r="Y350" i="15"/>
  <c r="Q251" i="2"/>
  <c r="Q251" i="15"/>
  <c r="J668" i="15"/>
  <c r="J668" i="2"/>
  <c r="K368" i="2"/>
  <c r="K368" i="15"/>
  <c r="N347" i="15"/>
  <c r="N347" i="2"/>
  <c r="M197" i="2"/>
  <c r="M197" i="15"/>
  <c r="U602" i="2"/>
  <c r="U602" i="15"/>
  <c r="H191" i="2"/>
  <c r="H191" i="15"/>
  <c r="Z350" i="2"/>
  <c r="Z350" i="15"/>
  <c r="Q644" i="15"/>
  <c r="Q644" i="2"/>
  <c r="M386" i="2"/>
  <c r="M386" i="15"/>
  <c r="N224" i="2"/>
  <c r="N224" i="15"/>
  <c r="X683" i="15"/>
  <c r="X683" i="2"/>
  <c r="I197" i="2"/>
  <c r="I197" i="15"/>
  <c r="X491" i="2"/>
  <c r="X491" i="15"/>
  <c r="P314" i="15"/>
  <c r="P314" i="2"/>
  <c r="H560" i="2"/>
  <c r="H560" i="15"/>
  <c r="L587" i="15"/>
  <c r="L587" i="2"/>
  <c r="T266" i="15"/>
  <c r="T266" i="2"/>
  <c r="G386" i="2"/>
  <c r="G386" i="15"/>
  <c r="Z188" i="2"/>
  <c r="Z188" i="15"/>
  <c r="E668" i="2"/>
  <c r="E668" i="15"/>
  <c r="K707" i="15"/>
  <c r="K707" i="2"/>
  <c r="C314" i="2"/>
  <c r="C314" i="15"/>
  <c r="D455" i="2"/>
  <c r="D455" i="15"/>
  <c r="O596" i="2"/>
  <c r="O596" i="15"/>
  <c r="F224" i="2"/>
  <c r="F224" i="15"/>
  <c r="J167" i="15"/>
  <c r="J167" i="2"/>
  <c r="G302" i="2"/>
  <c r="G302" i="15"/>
  <c r="X164" i="2"/>
  <c r="X164" i="15"/>
  <c r="T284" i="15"/>
  <c r="T284" i="2"/>
  <c r="F239" i="2"/>
  <c r="F239" i="15"/>
  <c r="E740" i="15"/>
  <c r="E740" i="2"/>
  <c r="R719" i="15"/>
  <c r="R719" i="2"/>
  <c r="T668" i="2"/>
  <c r="T668" i="15"/>
  <c r="I578" i="15"/>
  <c r="I578" i="2"/>
  <c r="B107" i="2"/>
  <c r="B107" i="15"/>
  <c r="Y647" i="15"/>
  <c r="Y647" i="2"/>
  <c r="K728" i="2"/>
  <c r="K728" i="15"/>
  <c r="V344" i="15"/>
  <c r="V344" i="2"/>
  <c r="I143" i="15"/>
  <c r="I143" i="2"/>
  <c r="L476" i="15"/>
  <c r="L476" i="2"/>
  <c r="K188" i="2"/>
  <c r="K188" i="15"/>
  <c r="N53" i="15"/>
  <c r="N53" i="2"/>
  <c r="G308" i="2"/>
  <c r="G308" i="15"/>
  <c r="Y284" i="2"/>
  <c r="Y284" i="15"/>
  <c r="D428" i="2"/>
  <c r="D428" i="15"/>
  <c r="W716" i="2"/>
  <c r="W716" i="15"/>
  <c r="S191" i="2"/>
  <c r="S191" i="15"/>
  <c r="R584" i="15"/>
  <c r="R584" i="2"/>
  <c r="I716" i="2"/>
  <c r="I716" i="15"/>
  <c r="L491" i="2"/>
  <c r="L491" i="15"/>
  <c r="N452" i="15"/>
  <c r="N452" i="2"/>
  <c r="K716" i="15"/>
  <c r="K716" i="2"/>
  <c r="D623" i="15"/>
  <c r="D623" i="2"/>
  <c r="W578" i="2"/>
  <c r="W578" i="15"/>
  <c r="X281" i="2"/>
  <c r="X281" i="15"/>
  <c r="W362" i="2"/>
  <c r="W362" i="15"/>
  <c r="X461" i="2"/>
  <c r="X461" i="15"/>
  <c r="H239" i="2"/>
  <c r="H239" i="15"/>
  <c r="D668" i="2"/>
  <c r="D668" i="15"/>
  <c r="S551" i="2"/>
  <c r="S551" i="15"/>
  <c r="X107" i="15"/>
  <c r="X107" i="2"/>
  <c r="J224" i="2"/>
  <c r="J224" i="15"/>
  <c r="V356" i="2"/>
  <c r="V356" i="15"/>
  <c r="V587" i="15"/>
  <c r="V587" i="2"/>
  <c r="B719" i="2"/>
  <c r="B719" i="15"/>
  <c r="T464" i="15"/>
  <c r="T464" i="2"/>
  <c r="D314" i="15"/>
  <c r="D314" i="2"/>
  <c r="E653" i="2"/>
  <c r="E653" i="15"/>
  <c r="K308" i="15"/>
  <c r="K308" i="2"/>
  <c r="C491" i="15"/>
  <c r="C491" i="2"/>
  <c r="X347" i="2"/>
  <c r="X347" i="15"/>
  <c r="N476" i="2"/>
  <c r="N476" i="15"/>
  <c r="B566" i="2"/>
  <c r="B566" i="15"/>
  <c r="X302" i="15"/>
  <c r="X302" i="2"/>
  <c r="J704" i="2"/>
  <c r="J704" i="15"/>
  <c r="D602" i="2"/>
  <c r="D602" i="15"/>
  <c r="P476" i="2"/>
  <c r="P476" i="15"/>
  <c r="Q464" i="15"/>
  <c r="Q464" i="2"/>
  <c r="D488" i="2"/>
  <c r="D488" i="15"/>
  <c r="E701" i="2"/>
  <c r="E701" i="15"/>
  <c r="V749" i="15"/>
  <c r="V749" i="2"/>
  <c r="L464" i="15"/>
  <c r="L464" i="2"/>
  <c r="K581" i="15"/>
  <c r="K581" i="2"/>
  <c r="D437" i="2"/>
  <c r="D437" i="15"/>
  <c r="I701" i="15"/>
  <c r="I701" i="2"/>
  <c r="N461" i="15"/>
  <c r="N461" i="2"/>
  <c r="H455" i="2"/>
  <c r="H455" i="15"/>
  <c r="U347" i="15"/>
  <c r="U347" i="2"/>
  <c r="H308" i="15"/>
  <c r="H308" i="2"/>
  <c r="Q596" i="2"/>
  <c r="Q596" i="15"/>
  <c r="Z239" i="2"/>
  <c r="Z239" i="15"/>
  <c r="G731" i="15"/>
  <c r="G731" i="2"/>
  <c r="V701" i="15"/>
  <c r="V701" i="2"/>
  <c r="F251" i="2"/>
  <c r="F251" i="15"/>
  <c r="G374" i="2"/>
  <c r="G374" i="15"/>
  <c r="P563" i="15"/>
  <c r="P563" i="2"/>
  <c r="R740" i="2"/>
  <c r="R740" i="15"/>
  <c r="P53" i="15"/>
  <c r="P53" i="2"/>
  <c r="U71" i="15"/>
  <c r="U71" i="2"/>
  <c r="V362" i="2"/>
  <c r="V362" i="15"/>
  <c r="W248" i="15"/>
  <c r="W248" i="2"/>
  <c r="H704" i="15"/>
  <c r="H704" i="2"/>
  <c r="R281" i="2"/>
  <c r="R281" i="15"/>
  <c r="K191" i="2"/>
  <c r="K191" i="15"/>
  <c r="E560" i="2"/>
  <c r="E560" i="15"/>
  <c r="L440" i="2"/>
  <c r="L440" i="15"/>
  <c r="W644" i="15"/>
  <c r="W644" i="2"/>
  <c r="I422" i="15"/>
  <c r="I422" i="2"/>
  <c r="N728" i="2"/>
  <c r="N728" i="15"/>
  <c r="O107" i="2"/>
  <c r="O107" i="15"/>
  <c r="W734" i="2"/>
  <c r="W734" i="15"/>
  <c r="I533" i="2"/>
  <c r="I533" i="15"/>
  <c r="E344" i="15"/>
  <c r="E344" i="2"/>
  <c r="M131" i="2"/>
  <c r="M131" i="15"/>
  <c r="V437" i="2"/>
  <c r="V437" i="15"/>
  <c r="U188" i="2"/>
  <c r="U188" i="15"/>
  <c r="G356" i="2"/>
  <c r="G356" i="15"/>
  <c r="Y455" i="2"/>
  <c r="Y455" i="15"/>
  <c r="S614" i="2"/>
  <c r="S614" i="15"/>
  <c r="Z314" i="15"/>
  <c r="Z314" i="2"/>
  <c r="Q308" i="15"/>
  <c r="Q308" i="2"/>
  <c r="S731" i="15"/>
  <c r="S731" i="2"/>
  <c r="K167" i="15"/>
  <c r="K167" i="2"/>
  <c r="U656" i="2"/>
  <c r="U656" i="15"/>
  <c r="X404" i="15"/>
  <c r="X404" i="2"/>
  <c r="E608" i="2"/>
  <c r="E608" i="15"/>
  <c r="Q614" i="2"/>
  <c r="Q614" i="15"/>
  <c r="L623" i="15"/>
  <c r="L623" i="2"/>
  <c r="U428" i="2"/>
  <c r="U428" i="15"/>
  <c r="Y533" i="15"/>
  <c r="Y533" i="2"/>
  <c r="T347" i="15"/>
  <c r="T347" i="2"/>
  <c r="X653" i="2"/>
  <c r="X653" i="15"/>
  <c r="H293" i="2"/>
  <c r="H293" i="15"/>
  <c r="M260" i="2"/>
  <c r="M260" i="15"/>
  <c r="N386" i="2"/>
  <c r="N386" i="15"/>
  <c r="D350" i="2"/>
  <c r="D350" i="15"/>
  <c r="N293" i="2"/>
  <c r="N293" i="15"/>
  <c r="G260" i="2"/>
  <c r="G260" i="15"/>
  <c r="L620" i="2"/>
  <c r="L620" i="15"/>
  <c r="L560" i="2"/>
  <c r="L560" i="15"/>
  <c r="G383" i="2"/>
  <c r="G383" i="15"/>
  <c r="O671" i="2"/>
  <c r="O671" i="15"/>
  <c r="O356" i="2"/>
  <c r="O356" i="15"/>
  <c r="H188" i="2"/>
  <c r="H188" i="15"/>
  <c r="J131" i="2"/>
  <c r="J131" i="15"/>
  <c r="P560" i="2"/>
  <c r="P560" i="15"/>
  <c r="R587" i="15"/>
  <c r="R587" i="2"/>
  <c r="O347" i="2"/>
  <c r="O347" i="15"/>
  <c r="I620" i="2"/>
  <c r="I620" i="15"/>
  <c r="J464" i="15"/>
  <c r="J464" i="2"/>
  <c r="F623" i="15"/>
  <c r="F623" i="2"/>
  <c r="L248" i="15"/>
  <c r="L248" i="2"/>
  <c r="R647" i="2"/>
  <c r="R647" i="15"/>
  <c r="I581" i="15"/>
  <c r="I581" i="2"/>
  <c r="G560" i="2"/>
  <c r="G560" i="15"/>
  <c r="E260" i="2"/>
  <c r="E260" i="15"/>
  <c r="J560" i="2"/>
  <c r="J560" i="15"/>
  <c r="T311" i="2"/>
  <c r="T311" i="15"/>
  <c r="Z164" i="2"/>
  <c r="Z164" i="15"/>
  <c r="O128" i="2"/>
  <c r="O128" i="15"/>
  <c r="D200" i="2"/>
  <c r="D200" i="15"/>
  <c r="M614" i="15"/>
  <c r="M614" i="2"/>
  <c r="Y428" i="15"/>
  <c r="Y428" i="2"/>
  <c r="H443" i="15"/>
  <c r="H443" i="2"/>
  <c r="X314" i="15"/>
  <c r="X314" i="2"/>
  <c r="M560" i="2"/>
  <c r="M560" i="15"/>
  <c r="K344" i="2"/>
  <c r="K344" i="15"/>
  <c r="C251" i="15"/>
  <c r="C251" i="2"/>
  <c r="H728" i="2"/>
  <c r="H728" i="15"/>
  <c r="X563" i="2"/>
  <c r="X563" i="15"/>
  <c r="W137" i="2"/>
  <c r="W137" i="15"/>
  <c r="L500" i="2"/>
  <c r="L500" i="15"/>
  <c r="Q578" i="2"/>
  <c r="Q578" i="15"/>
  <c r="Y440" i="2"/>
  <c r="Y440" i="15"/>
  <c r="Q386" i="2"/>
  <c r="Q386" i="15"/>
  <c r="X356" i="2"/>
  <c r="X356" i="15"/>
  <c r="G464" i="2"/>
  <c r="G464" i="15"/>
  <c r="Q536" i="15"/>
  <c r="Q536" i="2"/>
  <c r="F248" i="15"/>
  <c r="F248" i="2"/>
  <c r="V389" i="2"/>
  <c r="V389" i="15"/>
  <c r="L224" i="2"/>
  <c r="L224" i="15"/>
  <c r="B701" i="2"/>
  <c r="B701" i="15"/>
  <c r="F137" i="15"/>
  <c r="F137" i="2"/>
  <c r="Q104" i="15"/>
  <c r="Q104" i="2"/>
  <c r="Z578" i="15"/>
  <c r="Z578" i="2"/>
  <c r="B53" i="2"/>
  <c r="B53" i="15"/>
  <c r="B740" i="2"/>
  <c r="B740" i="15"/>
  <c r="Q623" i="15"/>
  <c r="Q623" i="2"/>
  <c r="V242" i="2"/>
  <c r="V242" i="15"/>
  <c r="M602" i="2"/>
  <c r="M602" i="15"/>
  <c r="M362" i="2"/>
  <c r="M362" i="15"/>
  <c r="B461" i="15"/>
  <c r="B461" i="2"/>
  <c r="U422" i="2"/>
  <c r="U422" i="15"/>
  <c r="I455" i="2"/>
  <c r="I455" i="15"/>
  <c r="U533" i="15"/>
  <c r="U533" i="2"/>
  <c r="Z374" i="2"/>
  <c r="Z374" i="15"/>
  <c r="P224" i="2"/>
  <c r="P224" i="15"/>
  <c r="G500" i="2"/>
  <c r="G500" i="15"/>
  <c r="P728" i="2"/>
  <c r="P728" i="15"/>
  <c r="C71" i="2"/>
  <c r="C71" i="15"/>
  <c r="D731" i="15"/>
  <c r="D731" i="2"/>
  <c r="B368" i="2"/>
  <c r="B368" i="15"/>
  <c r="M140" i="2"/>
  <c r="M140" i="15"/>
  <c r="B347" i="2"/>
  <c r="B347" i="15"/>
  <c r="D407" i="2"/>
  <c r="D407" i="15"/>
  <c r="M653" i="2"/>
  <c r="M653" i="15"/>
  <c r="S251" i="15"/>
  <c r="S251" i="2"/>
  <c r="N704" i="15"/>
  <c r="N704" i="2"/>
  <c r="V716" i="15"/>
  <c r="V716" i="2"/>
  <c r="Z536" i="15"/>
  <c r="Z536" i="2"/>
  <c r="V71" i="2"/>
  <c r="V71" i="15"/>
  <c r="C740" i="15"/>
  <c r="C740" i="2"/>
  <c r="L680" i="2"/>
  <c r="L680" i="15"/>
  <c r="I53" i="15"/>
  <c r="I53" i="2"/>
  <c r="L422" i="15"/>
  <c r="L422" i="2"/>
  <c r="C224" i="2"/>
  <c r="C224" i="15"/>
  <c r="V452" i="15"/>
  <c r="V452" i="2"/>
  <c r="X284" i="15"/>
  <c r="X284" i="2"/>
  <c r="I71" i="2"/>
  <c r="I71" i="15"/>
  <c r="W389" i="2"/>
  <c r="W389" i="15"/>
  <c r="Y668" i="2"/>
  <c r="Y668" i="15"/>
  <c r="B362" i="2"/>
  <c r="B362" i="15"/>
  <c r="K584" i="2"/>
  <c r="K584" i="15"/>
  <c r="K350" i="2"/>
  <c r="K350" i="15"/>
  <c r="V308" i="15"/>
  <c r="V308" i="2"/>
  <c r="Z614" i="15"/>
  <c r="Z614" i="2"/>
  <c r="X578" i="15"/>
  <c r="X578" i="2"/>
  <c r="L644" i="15"/>
  <c r="L644" i="2"/>
  <c r="E404" i="15"/>
  <c r="E404" i="2"/>
  <c r="O242" i="2"/>
  <c r="O242" i="15"/>
  <c r="J596" i="2"/>
  <c r="J596" i="15"/>
  <c r="I668" i="15"/>
  <c r="I668" i="2"/>
  <c r="J251" i="2"/>
  <c r="J251" i="15"/>
  <c r="X416" i="2"/>
  <c r="X416" i="15"/>
  <c r="I437" i="2"/>
  <c r="I437" i="15"/>
  <c r="I128" i="2"/>
  <c r="I128" i="15"/>
  <c r="R362" i="2"/>
  <c r="R362" i="15"/>
  <c r="K740" i="15"/>
  <c r="K740" i="2"/>
  <c r="N404" i="15"/>
  <c r="N404" i="2"/>
  <c r="N563" i="15"/>
  <c r="N563" i="2"/>
  <c r="H68" i="15"/>
  <c r="H68" i="2"/>
  <c r="C386" i="15"/>
  <c r="C386" i="2"/>
  <c r="N749" i="15"/>
  <c r="N749" i="2"/>
  <c r="G704" i="2"/>
  <c r="G704" i="15"/>
  <c r="N488" i="15"/>
  <c r="N488" i="2"/>
  <c r="V302" i="2"/>
  <c r="V302" i="15"/>
  <c r="S728" i="2"/>
  <c r="S728" i="15"/>
  <c r="R416" i="2"/>
  <c r="R416" i="15"/>
  <c r="U242" i="2"/>
  <c r="U242" i="15"/>
  <c r="O440" i="2"/>
  <c r="O440" i="15"/>
  <c r="H344" i="15"/>
  <c r="H344" i="2"/>
  <c r="J404" i="15"/>
  <c r="J404" i="2"/>
  <c r="K224" i="2"/>
  <c r="K224" i="15"/>
  <c r="F656" i="15"/>
  <c r="F656" i="2"/>
  <c r="Y404" i="15"/>
  <c r="Y404" i="2"/>
  <c r="N137" i="15"/>
  <c r="N137" i="2"/>
  <c r="O188" i="15"/>
  <c r="O188" i="2"/>
  <c r="Q131" i="2"/>
  <c r="Q131" i="15"/>
  <c r="L341" i="2"/>
  <c r="L341" i="15"/>
  <c r="M728" i="2"/>
  <c r="M728" i="15"/>
  <c r="I680" i="2"/>
  <c r="I680" i="15"/>
  <c r="P167" i="15"/>
  <c r="P167" i="2"/>
  <c r="Y608" i="2"/>
  <c r="Y608" i="15"/>
  <c r="Y596" i="15"/>
  <c r="Y596" i="2"/>
  <c r="F404" i="15"/>
  <c r="F404" i="2"/>
  <c r="T656" i="2"/>
  <c r="T656" i="15"/>
  <c r="J677" i="15"/>
  <c r="J677" i="2"/>
  <c r="C248" i="15"/>
  <c r="C248" i="2"/>
  <c r="S389" i="15"/>
  <c r="S389" i="2"/>
  <c r="P602" i="2"/>
  <c r="P602" i="15"/>
  <c r="Z734" i="2"/>
  <c r="Z734" i="15"/>
  <c r="K587" i="15"/>
  <c r="K587" i="2"/>
  <c r="J260" i="2"/>
  <c r="J260" i="15"/>
  <c r="Y620" i="2"/>
  <c r="Y620" i="15"/>
  <c r="M137" i="2"/>
  <c r="M137" i="15"/>
  <c r="C743" i="15"/>
  <c r="C743" i="2"/>
  <c r="E488" i="15"/>
  <c r="E488" i="2"/>
  <c r="S620" i="2"/>
  <c r="S620" i="15"/>
  <c r="R560" i="2"/>
  <c r="R560" i="15"/>
  <c r="S344" i="2"/>
  <c r="S344" i="15"/>
  <c r="N719" i="15"/>
  <c r="N719" i="2"/>
  <c r="V608" i="15"/>
  <c r="V608" i="2"/>
  <c r="Y71" i="15"/>
  <c r="Y71" i="2"/>
  <c r="I131" i="2"/>
  <c r="I131" i="15"/>
  <c r="T455" i="2"/>
  <c r="T455" i="15"/>
  <c r="P743" i="15"/>
  <c r="P743" i="2"/>
  <c r="V281" i="2"/>
  <c r="V281" i="15"/>
  <c r="P620" i="2"/>
  <c r="P620" i="15"/>
  <c r="T71" i="2"/>
  <c r="T71" i="15"/>
  <c r="J203" i="15"/>
  <c r="J203" i="2"/>
  <c r="S563" i="2"/>
  <c r="S563" i="15"/>
  <c r="B440" i="15"/>
  <c r="B440" i="2"/>
  <c r="B734" i="2"/>
  <c r="B734" i="15"/>
  <c r="H311" i="2"/>
  <c r="H311" i="15"/>
  <c r="Z581" i="15"/>
  <c r="Z581" i="2"/>
  <c r="G389" i="15"/>
  <c r="G389" i="2"/>
  <c r="O284" i="2"/>
  <c r="O284" i="15"/>
  <c r="X293" i="2"/>
  <c r="X293" i="15"/>
  <c r="Q677" i="15"/>
  <c r="Q677" i="2"/>
  <c r="L734" i="15"/>
  <c r="L734" i="2"/>
  <c r="M455" i="2"/>
  <c r="M455" i="15"/>
  <c r="H596" i="15"/>
  <c r="H596" i="2"/>
  <c r="G53" i="15"/>
  <c r="G53" i="2"/>
  <c r="M668" i="15"/>
  <c r="M668" i="2"/>
  <c r="P428" i="15"/>
  <c r="P428" i="2"/>
  <c r="M452" i="2"/>
  <c r="M452" i="15"/>
  <c r="X407" i="2"/>
  <c r="X407" i="15"/>
  <c r="N341" i="2"/>
  <c r="N341" i="15"/>
  <c r="U647" i="2"/>
  <c r="U647" i="15"/>
  <c r="R620" i="2"/>
  <c r="R620" i="15"/>
  <c r="X242" i="2"/>
  <c r="X242" i="15"/>
  <c r="C728" i="2"/>
  <c r="C728" i="15"/>
  <c r="I494" i="15"/>
  <c r="I494" i="2"/>
  <c r="X671" i="2"/>
  <c r="X671" i="15"/>
  <c r="L200" i="2"/>
  <c r="L200" i="15"/>
  <c r="M440" i="2"/>
  <c r="M440" i="15"/>
  <c r="R137" i="15"/>
  <c r="R137" i="2"/>
  <c r="W203" i="2"/>
  <c r="W203" i="15"/>
  <c r="B431" i="2"/>
  <c r="B431" i="15"/>
  <c r="C596" i="2"/>
  <c r="C596" i="15"/>
  <c r="Y266" i="2"/>
  <c r="Y266" i="15"/>
  <c r="U107" i="15"/>
  <c r="U107" i="2"/>
  <c r="C668" i="2"/>
  <c r="C668" i="15"/>
  <c r="K242" i="2"/>
  <c r="K242" i="15"/>
  <c r="J623" i="15"/>
  <c r="J623" i="2"/>
  <c r="C707" i="2"/>
  <c r="C707" i="15"/>
  <c r="O140" i="2"/>
  <c r="O140" i="15"/>
  <c r="W131" i="15"/>
  <c r="W131" i="2"/>
  <c r="G242" i="2"/>
  <c r="G242" i="15"/>
  <c r="I104" i="15"/>
  <c r="I104" i="2"/>
  <c r="E350" i="2"/>
  <c r="E350" i="15"/>
  <c r="C494" i="15"/>
  <c r="C494" i="2"/>
  <c r="Q440" i="2"/>
  <c r="Q440" i="15"/>
  <c r="B200" i="2"/>
  <c r="B200" i="15"/>
  <c r="G128" i="2"/>
  <c r="G128" i="15"/>
  <c r="Z131" i="15"/>
  <c r="Z131" i="2"/>
  <c r="I647" i="2"/>
  <c r="I647" i="15"/>
  <c r="Q731" i="15"/>
  <c r="Q731" i="2"/>
  <c r="F443" i="15"/>
  <c r="F443" i="2"/>
  <c r="F341" i="15"/>
  <c r="F341" i="2"/>
  <c r="G167" i="15"/>
  <c r="G167" i="2"/>
  <c r="E491" i="15"/>
  <c r="E491" i="2"/>
  <c r="H716" i="2"/>
  <c r="H716" i="15"/>
  <c r="C551" i="2"/>
  <c r="C551" i="15"/>
  <c r="W740" i="2"/>
  <c r="W740" i="15"/>
  <c r="C623" i="15"/>
  <c r="C623" i="2"/>
  <c r="E248" i="2"/>
  <c r="E248" i="15"/>
  <c r="W281" i="15"/>
  <c r="W281" i="2"/>
  <c r="S374" i="15"/>
  <c r="S374" i="2"/>
  <c r="K302" i="2"/>
  <c r="K302" i="15"/>
  <c r="M224" i="2"/>
  <c r="M224" i="15"/>
  <c r="L356" i="2"/>
  <c r="L356" i="15"/>
  <c r="P440" i="2"/>
  <c r="P440" i="15"/>
  <c r="F743" i="2"/>
  <c r="F743" i="15"/>
  <c r="N740" i="2"/>
  <c r="N740" i="15"/>
  <c r="P701" i="15"/>
  <c r="P701" i="2"/>
  <c r="F455" i="2"/>
  <c r="F455" i="15"/>
  <c r="C704" i="15"/>
  <c r="C704" i="2"/>
  <c r="X644" i="2"/>
  <c r="X644" i="15"/>
  <c r="X131" i="15"/>
  <c r="X131" i="2"/>
  <c r="J566" i="2"/>
  <c r="J566" i="15"/>
  <c r="S719" i="15"/>
  <c r="S719" i="2"/>
  <c r="M284" i="2"/>
  <c r="M284" i="15"/>
  <c r="P281" i="15"/>
  <c r="P281" i="2"/>
  <c r="T143" i="15"/>
  <c r="T143" i="2"/>
  <c r="Y452" i="15"/>
  <c r="Y452" i="2"/>
  <c r="H143" i="15"/>
  <c r="H143" i="2"/>
  <c r="U566" i="15"/>
  <c r="U566" i="2"/>
  <c r="K431" i="2"/>
  <c r="K431" i="15"/>
  <c r="H683" i="15"/>
  <c r="H683" i="2"/>
  <c r="O623" i="15"/>
  <c r="O623" i="2"/>
  <c r="L656" i="2"/>
  <c r="L656" i="15"/>
  <c r="M143" i="15"/>
  <c r="M143" i="2"/>
  <c r="B224" i="2"/>
  <c r="B224" i="15"/>
  <c r="L596" i="2"/>
  <c r="L596" i="15"/>
  <c r="D386" i="15"/>
  <c r="D386" i="2"/>
  <c r="T383" i="15"/>
  <c r="T383" i="2"/>
  <c r="Z191" i="15"/>
  <c r="Z191" i="2"/>
  <c r="G437" i="2"/>
  <c r="G437" i="15"/>
  <c r="K293" i="2"/>
  <c r="K293" i="15"/>
  <c r="R536" i="15"/>
  <c r="R536" i="2"/>
  <c r="J422" i="15"/>
  <c r="J422" i="2"/>
  <c r="T137" i="15"/>
  <c r="T137" i="2"/>
  <c r="V476" i="15"/>
  <c r="V476" i="2"/>
  <c r="V104" i="15"/>
  <c r="V104" i="2"/>
  <c r="L251" i="2"/>
  <c r="L251" i="15"/>
  <c r="J701" i="15"/>
  <c r="J701" i="2"/>
  <c r="F389" i="2"/>
  <c r="F389" i="15"/>
  <c r="M281" i="15"/>
  <c r="M281" i="2"/>
  <c r="X191" i="15"/>
  <c r="X191" i="2"/>
  <c r="O749" i="2"/>
  <c r="O749" i="15"/>
  <c r="U464" i="2"/>
  <c r="U464" i="15"/>
  <c r="I404" i="15"/>
  <c r="I404" i="2"/>
  <c r="T188" i="2"/>
  <c r="T188" i="15"/>
  <c r="M404" i="15"/>
  <c r="M404" i="2"/>
  <c r="Q341" i="2"/>
  <c r="Q341" i="15"/>
  <c r="U716" i="15"/>
  <c r="U716" i="2"/>
  <c r="V374" i="15"/>
  <c r="V374" i="2"/>
  <c r="M584" i="2"/>
  <c r="M584" i="15"/>
  <c r="L383" i="2"/>
  <c r="L383" i="15"/>
  <c r="W431" i="2"/>
  <c r="W431" i="15"/>
  <c r="P71" i="15"/>
  <c r="P71" i="2"/>
  <c r="D53" i="2"/>
  <c r="D53" i="15"/>
  <c r="R437" i="2"/>
  <c r="R437" i="15"/>
  <c r="B602" i="2"/>
  <c r="B602" i="15"/>
  <c r="U461" i="2"/>
  <c r="U461" i="15"/>
  <c r="W743" i="15"/>
  <c r="W743" i="2"/>
  <c r="Y488" i="15"/>
  <c r="Y488" i="2"/>
  <c r="H581" i="15"/>
  <c r="H581" i="2"/>
  <c r="Y443" i="2"/>
  <c r="Y443" i="15"/>
  <c r="H476" i="15"/>
  <c r="H476" i="2"/>
  <c r="N581" i="15"/>
  <c r="N581" i="2"/>
  <c r="Q455" i="2"/>
  <c r="Q455" i="15"/>
  <c r="Q347" i="15"/>
  <c r="Q347" i="2"/>
  <c r="G653" i="2"/>
  <c r="G653" i="15"/>
  <c r="H71" i="15"/>
  <c r="H71" i="2"/>
  <c r="U404" i="2"/>
  <c r="U404" i="15"/>
  <c r="C749" i="2"/>
  <c r="C749" i="15"/>
  <c r="O443" i="15"/>
  <c r="O443" i="2"/>
  <c r="Y536" i="15"/>
  <c r="Y536" i="2"/>
  <c r="P104" i="2"/>
  <c r="P104" i="15"/>
  <c r="J71" i="15"/>
  <c r="J71" i="2"/>
  <c r="V677" i="15"/>
  <c r="V677" i="2"/>
  <c r="E224" i="2"/>
  <c r="E224" i="15"/>
  <c r="Q71" i="15"/>
  <c r="Q71" i="2"/>
  <c r="Z308" i="15"/>
  <c r="Z308" i="2"/>
  <c r="X428" i="2"/>
  <c r="X428" i="15"/>
  <c r="O740" i="2"/>
  <c r="O740" i="15"/>
  <c r="P587" i="2"/>
  <c r="P587" i="15"/>
  <c r="W728" i="15"/>
  <c r="W728" i="2"/>
  <c r="G422" i="15"/>
  <c r="G422" i="2"/>
  <c r="O422" i="15"/>
  <c r="O422" i="2"/>
  <c r="M464" i="15"/>
  <c r="M464" i="2"/>
  <c r="U224" i="2"/>
  <c r="U224" i="15"/>
  <c r="R701" i="15"/>
  <c r="R701" i="2"/>
  <c r="R407" i="2"/>
  <c r="R407" i="15"/>
  <c r="R581" i="15"/>
  <c r="R581" i="2"/>
  <c r="J374" i="2"/>
  <c r="J374" i="15"/>
  <c r="E386" i="15"/>
  <c r="E386" i="2"/>
  <c r="P341" i="2"/>
  <c r="P341" i="15"/>
  <c r="M308" i="15"/>
  <c r="M308" i="2"/>
  <c r="C734" i="2"/>
  <c r="C734" i="15"/>
  <c r="K440" i="2"/>
  <c r="K440" i="15"/>
  <c r="J728" i="2"/>
  <c r="J728" i="15"/>
  <c r="V224" i="2"/>
  <c r="V224" i="15"/>
  <c r="K677" i="15"/>
  <c r="K677" i="2"/>
  <c r="Y239" i="2"/>
  <c r="Y239" i="15"/>
  <c r="G431" i="2"/>
  <c r="G431" i="15"/>
  <c r="T536" i="2"/>
  <c r="T536" i="15"/>
  <c r="D137" i="15"/>
  <c r="D137" i="2"/>
  <c r="J578" i="2"/>
  <c r="J578" i="15"/>
  <c r="J440" i="2"/>
  <c r="J440" i="15"/>
  <c r="I431" i="2"/>
  <c r="I431" i="15"/>
  <c r="T743" i="15"/>
  <c r="T743" i="2"/>
  <c r="E644" i="15"/>
  <c r="E644" i="2"/>
  <c r="D680" i="2"/>
  <c r="D680" i="15"/>
  <c r="P707" i="15"/>
  <c r="P707" i="2"/>
  <c r="L389" i="15"/>
  <c r="L389" i="2"/>
  <c r="B71" i="2"/>
  <c r="B71" i="15"/>
  <c r="C428" i="2"/>
  <c r="C428" i="15"/>
  <c r="Z437" i="15"/>
  <c r="Z437" i="2"/>
  <c r="I623" i="15"/>
  <c r="I623" i="2"/>
  <c r="M293" i="2"/>
  <c r="M293" i="15"/>
  <c r="S128" i="2"/>
  <c r="S128" i="15"/>
  <c r="R68" i="15"/>
  <c r="R68" i="2"/>
  <c r="W374" i="15"/>
  <c r="W374" i="2"/>
  <c r="L314" i="15"/>
  <c r="L314" i="2"/>
  <c r="D197" i="15"/>
  <c r="D197" i="2"/>
  <c r="R494" i="2"/>
  <c r="R494" i="15"/>
  <c r="U443" i="15"/>
  <c r="U443" i="2"/>
  <c r="X383" i="15"/>
  <c r="X383" i="2"/>
  <c r="I350" i="2"/>
  <c r="I350" i="15"/>
  <c r="V494" i="15"/>
  <c r="V494" i="2"/>
  <c r="B644" i="15"/>
  <c r="B644" i="2"/>
  <c r="D404" i="15"/>
  <c r="D404" i="2"/>
  <c r="L407" i="15"/>
  <c r="L407" i="2"/>
  <c r="D131" i="15"/>
  <c r="D131" i="2"/>
  <c r="Z551" i="2"/>
  <c r="Z551" i="15"/>
  <c r="C389" i="2"/>
  <c r="C389" i="15"/>
  <c r="E281" i="15"/>
  <c r="E281" i="2"/>
  <c r="Q143" i="2"/>
  <c r="Q143" i="15"/>
  <c r="P356" i="2"/>
  <c r="P356" i="15"/>
  <c r="P389" i="2"/>
  <c r="P389" i="15"/>
  <c r="H707" i="2"/>
  <c r="H707" i="15"/>
  <c r="T431" i="2"/>
  <c r="T431" i="15"/>
  <c r="C608" i="2"/>
  <c r="C608" i="15"/>
  <c r="C347" i="2"/>
  <c r="C347" i="15"/>
  <c r="P164" i="2"/>
  <c r="P164" i="15"/>
  <c r="D533" i="15"/>
  <c r="D533" i="2"/>
  <c r="V203" i="2"/>
  <c r="V203" i="15"/>
  <c r="E464" i="2"/>
  <c r="E464" i="15"/>
  <c r="F53" i="2"/>
  <c r="F53" i="15"/>
  <c r="K455" i="2"/>
  <c r="K455" i="15"/>
  <c r="O683" i="15"/>
  <c r="O683" i="2"/>
  <c r="W581" i="2"/>
  <c r="W581" i="15"/>
  <c r="M344" i="15"/>
  <c r="M344" i="2"/>
  <c r="W386" i="15"/>
  <c r="W386" i="2"/>
  <c r="H224" i="2"/>
  <c r="H224" i="15"/>
  <c r="Z587" i="15"/>
  <c r="Z587" i="2"/>
  <c r="V536" i="2"/>
  <c r="V536" i="15"/>
  <c r="C197" i="2"/>
  <c r="C197" i="15"/>
  <c r="S293" i="15"/>
  <c r="S293" i="2"/>
  <c r="Y164" i="2"/>
  <c r="Y164" i="15"/>
  <c r="B671" i="2"/>
  <c r="B671" i="15"/>
  <c r="T494" i="15"/>
  <c r="T494" i="2"/>
  <c r="R491" i="15"/>
  <c r="R491" i="2"/>
  <c r="U668" i="2"/>
  <c r="U668" i="15"/>
  <c r="T341" i="2"/>
  <c r="T341" i="15"/>
  <c r="V704" i="15"/>
  <c r="V704" i="2"/>
  <c r="D281" i="2"/>
  <c r="D281" i="15"/>
  <c r="U386" i="2"/>
  <c r="U386" i="15"/>
  <c r="P137" i="15"/>
  <c r="P137" i="2"/>
  <c r="S71" i="15"/>
  <c r="S71" i="2"/>
  <c r="N431" i="2"/>
  <c r="N431" i="15"/>
  <c r="Y656" i="15"/>
  <c r="Y656" i="2"/>
  <c r="H404" i="15"/>
  <c r="H404" i="2"/>
  <c r="F560" i="2"/>
  <c r="F560" i="15"/>
  <c r="E716" i="2"/>
  <c r="E716" i="15"/>
  <c r="G143" i="2"/>
  <c r="G143" i="15"/>
  <c r="G584" i="2"/>
  <c r="G584" i="15"/>
  <c r="V347" i="2"/>
  <c r="V347" i="15"/>
  <c r="Q581" i="15"/>
  <c r="Q581" i="2"/>
  <c r="X740" i="2"/>
  <c r="X740" i="15"/>
  <c r="U314" i="2"/>
  <c r="U314" i="15"/>
  <c r="U560" i="2"/>
  <c r="U560" i="15"/>
  <c r="H536" i="15"/>
  <c r="H536" i="2"/>
  <c r="W428" i="2"/>
  <c r="W428" i="15"/>
  <c r="Z443" i="15"/>
  <c r="Z443" i="2"/>
  <c r="M164" i="2"/>
  <c r="M164" i="15"/>
  <c r="W422" i="2"/>
  <c r="W422" i="15"/>
  <c r="R308" i="15"/>
  <c r="R308" i="2"/>
  <c r="K164" i="2"/>
  <c r="K164" i="15"/>
  <c r="R422" i="2"/>
  <c r="R422" i="15"/>
  <c r="U455" i="2"/>
  <c r="U455" i="15"/>
  <c r="L647" i="2"/>
  <c r="L647" i="15"/>
  <c r="Y68" i="15"/>
  <c r="Y68" i="2"/>
  <c r="E734" i="2"/>
  <c r="E734" i="15"/>
  <c r="M740" i="15"/>
  <c r="M740" i="2"/>
  <c r="L386" i="2"/>
  <c r="L386" i="15"/>
  <c r="E200" i="2"/>
  <c r="E200" i="15"/>
  <c r="R260" i="2"/>
  <c r="R260" i="15"/>
  <c r="Z104" i="2"/>
  <c r="Z104" i="15"/>
  <c r="T740" i="2"/>
  <c r="T740" i="15"/>
  <c r="R53" i="15"/>
  <c r="R53" i="2"/>
  <c r="I224" i="2"/>
  <c r="I224" i="15"/>
  <c r="U680" i="15"/>
  <c r="U680" i="2"/>
  <c r="V251" i="15"/>
  <c r="V251" i="2"/>
  <c r="J743" i="15"/>
  <c r="J743" i="2"/>
  <c r="X341" i="2"/>
  <c r="X341" i="15"/>
  <c r="M644" i="15"/>
  <c r="M644" i="2"/>
  <c r="P128" i="2"/>
  <c r="P128" i="15"/>
  <c r="L716" i="15"/>
  <c r="L716" i="2"/>
  <c r="Q584" i="15"/>
  <c r="Q584" i="2"/>
  <c r="Y560" i="2"/>
  <c r="Y560" i="15"/>
  <c r="T500" i="15"/>
  <c r="T500" i="2"/>
  <c r="X197" i="15"/>
  <c r="X197" i="2"/>
  <c r="B68" i="2"/>
  <c r="B68" i="15"/>
  <c r="W749" i="2"/>
  <c r="W749" i="15"/>
  <c r="Y749" i="2"/>
  <c r="Y749" i="15"/>
  <c r="B167" i="2"/>
  <c r="B167" i="15"/>
  <c r="G533" i="2"/>
  <c r="G533" i="15"/>
  <c r="O386" i="2"/>
  <c r="O386" i="15"/>
  <c r="F164" i="2"/>
  <c r="F164" i="15"/>
  <c r="F71" i="15"/>
  <c r="F71" i="2"/>
  <c r="P203" i="2"/>
  <c r="P203" i="15"/>
  <c r="C404" i="15"/>
  <c r="C404" i="2"/>
  <c r="G347" i="2"/>
  <c r="G347" i="15"/>
  <c r="G293" i="2"/>
  <c r="G293" i="15"/>
  <c r="K452" i="2"/>
  <c r="K452" i="15"/>
  <c r="Z560" i="2"/>
  <c r="Z560" i="15"/>
  <c r="E620" i="2"/>
  <c r="E620" i="15"/>
  <c r="E140" i="2"/>
  <c r="E140" i="15"/>
  <c r="Y302" i="2"/>
  <c r="Y302" i="15"/>
  <c r="O716" i="15"/>
  <c r="O716" i="2"/>
  <c r="H677" i="15"/>
  <c r="H677" i="2"/>
  <c r="U494" i="2"/>
  <c r="U494" i="15"/>
  <c r="O260" i="2"/>
  <c r="O260" i="15"/>
  <c r="S143" i="2"/>
  <c r="S143" i="15"/>
  <c r="X584" i="2"/>
  <c r="X584" i="15"/>
  <c r="H164" i="2"/>
  <c r="H164" i="15"/>
  <c r="C647" i="2"/>
  <c r="C647" i="15"/>
  <c r="V350" i="2"/>
  <c r="V350" i="15"/>
  <c r="D308" i="2"/>
  <c r="D308" i="15"/>
  <c r="S677" i="15"/>
  <c r="S677" i="2"/>
  <c r="S341" i="2"/>
  <c r="S341" i="15"/>
  <c r="C614" i="15"/>
  <c r="C614" i="2"/>
  <c r="L431" i="2"/>
  <c r="L431" i="15"/>
  <c r="B584" i="2"/>
  <c r="B584" i="15"/>
  <c r="K137" i="2"/>
  <c r="K137" i="15"/>
  <c r="P308" i="15"/>
  <c r="P308" i="2"/>
  <c r="S431" i="2"/>
  <c r="S431" i="15"/>
  <c r="R749" i="15"/>
  <c r="R749" i="2"/>
  <c r="O239" i="15"/>
  <c r="O239" i="2"/>
  <c r="D443" i="2"/>
  <c r="D443" i="15"/>
  <c r="Q260" i="2"/>
  <c r="Q260" i="15"/>
  <c r="D107" i="2"/>
  <c r="D107" i="15"/>
  <c r="L362" i="15"/>
  <c r="L362" i="2"/>
  <c r="M407" i="15"/>
  <c r="M407" i="2"/>
  <c r="P614" i="15"/>
  <c r="P614" i="2"/>
  <c r="Q740" i="2"/>
  <c r="Q740" i="15"/>
  <c r="Z248" i="15"/>
  <c r="Z248" i="2"/>
  <c r="Q749" i="15"/>
  <c r="Q749" i="2"/>
  <c r="M647" i="2"/>
  <c r="M647" i="15"/>
  <c r="P551" i="2"/>
  <c r="P551" i="15"/>
  <c r="B239" i="2"/>
  <c r="B239" i="15"/>
  <c r="O404" i="2"/>
  <c r="O404" i="15"/>
  <c r="P533" i="15"/>
  <c r="P533" i="2"/>
  <c r="G683" i="15"/>
  <c r="G683" i="2"/>
  <c r="G677" i="2"/>
  <c r="G677" i="15"/>
  <c r="J314" i="15"/>
  <c r="J314" i="2"/>
  <c r="X728" i="15"/>
  <c r="X728" i="2"/>
  <c r="C383" i="15"/>
  <c r="C383" i="2"/>
  <c r="S536" i="15"/>
  <c r="S536" i="2"/>
  <c r="Y476" i="15"/>
  <c r="Y476" i="2"/>
  <c r="B104" i="2"/>
  <c r="B104" i="15"/>
  <c r="X560" i="2"/>
  <c r="X560" i="15"/>
  <c r="B137" i="15"/>
  <c r="B137" i="2"/>
  <c r="T683" i="2"/>
  <c r="T683" i="15"/>
  <c r="U164" i="15"/>
  <c r="U164" i="2"/>
  <c r="G623" i="15"/>
  <c r="G623" i="2"/>
  <c r="Q404" i="2"/>
  <c r="Q404" i="15"/>
  <c r="S131" i="2"/>
  <c r="S131" i="15"/>
  <c r="M551" i="2"/>
  <c r="M551" i="15"/>
  <c r="Y704" i="15"/>
  <c r="Y704" i="2"/>
  <c r="F728" i="2"/>
  <c r="F728" i="15"/>
  <c r="F188" i="15"/>
  <c r="F188" i="2"/>
  <c r="V68" i="2"/>
  <c r="V68" i="15"/>
  <c r="M476" i="2"/>
  <c r="M476" i="15"/>
  <c r="E704" i="2"/>
  <c r="E704" i="15"/>
  <c r="W407" i="2"/>
  <c r="W407" i="15"/>
  <c r="M191" i="2"/>
  <c r="M191" i="15"/>
  <c r="Y578" i="15"/>
  <c r="Y578" i="2"/>
  <c r="Y251" i="15"/>
  <c r="Y251" i="2"/>
  <c r="D128" i="2"/>
  <c r="D128" i="15"/>
  <c r="B677" i="15"/>
  <c r="B677" i="2"/>
  <c r="N608" i="15"/>
  <c r="N608" i="2"/>
  <c r="X71" i="2"/>
  <c r="X71" i="15"/>
  <c r="M53" i="15"/>
  <c r="M53" i="2"/>
  <c r="S350" i="2"/>
  <c r="S350" i="15"/>
  <c r="U383" i="2"/>
  <c r="U383" i="15"/>
  <c r="Y671" i="2"/>
  <c r="Y671" i="15"/>
  <c r="M266" i="2"/>
  <c r="M266" i="15"/>
  <c r="F620" i="2"/>
  <c r="F620" i="15"/>
  <c r="S749" i="15"/>
  <c r="S749" i="2"/>
  <c r="V200" i="2"/>
  <c r="V200" i="15"/>
  <c r="I644" i="2"/>
  <c r="I644" i="15"/>
  <c r="K653" i="2"/>
  <c r="K653" i="15"/>
  <c r="F587" i="15"/>
  <c r="F587" i="2"/>
  <c r="V416" i="2"/>
  <c r="V416" i="15"/>
  <c r="J653" i="2"/>
  <c r="J653" i="15"/>
  <c r="Q500" i="2"/>
  <c r="Q500" i="15"/>
  <c r="L614" i="15"/>
  <c r="L614" i="2"/>
  <c r="E203" i="2"/>
  <c r="E203" i="15"/>
  <c r="H248" i="15"/>
  <c r="H248" i="2"/>
  <c r="M68" i="2"/>
  <c r="M68" i="15"/>
  <c r="D620" i="2"/>
  <c r="D620" i="15"/>
  <c r="J494" i="15"/>
  <c r="J494" i="2"/>
  <c r="Y128" i="2"/>
  <c r="Y128" i="15"/>
  <c r="W620" i="15"/>
  <c r="W620" i="2"/>
  <c r="Q494" i="2"/>
  <c r="Q494" i="15"/>
  <c r="E128" i="2"/>
  <c r="E128" i="15"/>
  <c r="X431" i="2"/>
  <c r="X431" i="15"/>
  <c r="E455" i="2"/>
  <c r="E455" i="15"/>
  <c r="N491" i="2"/>
  <c r="N491" i="15"/>
  <c r="Z701" i="15"/>
  <c r="Z701" i="2"/>
  <c r="Z566" i="2"/>
  <c r="Z566" i="15"/>
  <c r="G281" i="15"/>
  <c r="G281" i="2"/>
  <c r="M302" i="2"/>
  <c r="M302" i="15"/>
  <c r="H494" i="15"/>
  <c r="H494" i="2"/>
  <c r="L128" i="2"/>
  <c r="L128" i="15"/>
  <c r="I362" i="15"/>
  <c r="I362" i="2"/>
  <c r="W455" i="2"/>
  <c r="W455" i="15"/>
  <c r="Z293" i="2"/>
  <c r="Z293" i="15"/>
  <c r="O644" i="15"/>
  <c r="O644" i="2"/>
  <c r="Y563" i="2"/>
  <c r="Y563" i="15"/>
  <c r="I200" i="2"/>
  <c r="I200" i="15"/>
  <c r="F680" i="2"/>
  <c r="F680" i="15"/>
  <c r="K104" i="2"/>
  <c r="K104" i="15"/>
  <c r="Y491" i="15"/>
  <c r="Y491" i="2"/>
  <c r="Y680" i="2"/>
  <c r="Y680" i="15"/>
  <c r="J302" i="2"/>
  <c r="J302" i="15"/>
  <c r="G749" i="15"/>
  <c r="G749" i="2"/>
  <c r="D551" i="2"/>
  <c r="D551" i="15"/>
  <c r="X488" i="2"/>
  <c r="X488" i="15"/>
  <c r="R461" i="2"/>
  <c r="R461" i="15"/>
  <c r="E500" i="2"/>
  <c r="E500" i="15"/>
  <c r="P596" i="2"/>
  <c r="P596" i="15"/>
  <c r="F581" i="15"/>
  <c r="F581" i="2"/>
  <c r="Z608" i="2"/>
  <c r="Z608" i="15"/>
  <c r="N716" i="15"/>
  <c r="N716" i="2"/>
  <c r="W488" i="2"/>
  <c r="W488" i="15"/>
  <c r="D167" i="15"/>
  <c r="D167" i="2"/>
  <c r="H128" i="2"/>
  <c r="H128" i="15"/>
  <c r="O53" i="15"/>
  <c r="O53" i="2"/>
  <c r="N560" i="2"/>
  <c r="N560" i="15"/>
  <c r="H578" i="2"/>
  <c r="H578" i="15"/>
  <c r="I464" i="15"/>
  <c r="I464" i="2"/>
  <c r="Z266" i="2"/>
  <c r="Z266" i="15"/>
  <c r="T224" i="2"/>
  <c r="T224" i="15"/>
  <c r="I731" i="15"/>
  <c r="I731" i="2"/>
  <c r="D188" i="2"/>
  <c r="D188" i="15"/>
  <c r="J437" i="2"/>
  <c r="J437" i="15"/>
  <c r="K578" i="15"/>
  <c r="K578" i="2"/>
  <c r="M383" i="15"/>
  <c r="M383" i="2"/>
  <c r="J707" i="15"/>
  <c r="J707" i="2"/>
  <c r="I188" i="2"/>
  <c r="I188" i="15"/>
  <c r="E614" i="15"/>
  <c r="E614" i="2"/>
  <c r="I107" i="15"/>
  <c r="I107" i="2"/>
  <c r="S356" i="2"/>
  <c r="S356" i="15"/>
  <c r="X188" i="2"/>
  <c r="X188" i="15"/>
  <c r="S362" i="2"/>
  <c r="S362" i="15"/>
  <c r="R533" i="15"/>
  <c r="R533" i="2"/>
  <c r="X203" i="2"/>
  <c r="X203" i="15"/>
  <c r="I347" i="2"/>
  <c r="I347" i="15"/>
  <c r="I308" i="2"/>
  <c r="I308" i="15"/>
  <c r="J416" i="15"/>
  <c r="J416" i="2"/>
  <c r="Q587" i="2"/>
  <c r="Q587" i="15"/>
  <c r="B416" i="2"/>
  <c r="B416" i="15"/>
  <c r="L266" i="15"/>
  <c r="L266" i="2"/>
  <c r="Z140" i="2"/>
  <c r="Z140" i="15"/>
  <c r="S347" i="15"/>
  <c r="S347" i="2"/>
  <c r="L677" i="15"/>
  <c r="L677" i="2"/>
  <c r="U197" i="2"/>
  <c r="U197" i="15"/>
  <c r="N356" i="2"/>
  <c r="N356" i="15"/>
  <c r="E251" i="15"/>
  <c r="E251" i="2"/>
  <c r="V428" i="15"/>
  <c r="V428" i="2"/>
  <c r="S584" i="15"/>
  <c r="S584" i="2"/>
  <c r="B311" i="15"/>
  <c r="B311" i="2"/>
  <c r="J188" i="2"/>
  <c r="J188" i="15"/>
  <c r="P719" i="15"/>
  <c r="P719" i="2"/>
  <c r="G719" i="2"/>
  <c r="G719" i="15"/>
  <c r="I566" i="2"/>
  <c r="I566" i="15"/>
  <c r="C644" i="15"/>
  <c r="C644" i="2"/>
  <c r="B131" i="15"/>
  <c r="B131" i="2"/>
  <c r="M251" i="2"/>
  <c r="M251" i="15"/>
  <c r="D191" i="15"/>
  <c r="D191" i="2"/>
  <c r="L350" i="2"/>
  <c r="L350" i="15"/>
  <c r="Q443" i="2"/>
  <c r="Q443" i="15"/>
  <c r="L260" i="2"/>
  <c r="L260" i="15"/>
  <c r="F374" i="2"/>
  <c r="F374" i="15"/>
  <c r="V407" i="2"/>
  <c r="V407" i="15"/>
  <c r="U104" i="15"/>
  <c r="U104" i="2"/>
  <c r="E494" i="15"/>
  <c r="E494" i="2"/>
  <c r="R188" i="15"/>
  <c r="R188" i="2"/>
  <c r="L164" i="2"/>
  <c r="L164" i="15"/>
  <c r="D452" i="2"/>
  <c r="D452" i="15"/>
  <c r="B668" i="2"/>
  <c r="B668" i="15"/>
  <c r="G563" i="15"/>
  <c r="G563" i="2"/>
  <c r="V647" i="2"/>
  <c r="V647" i="15"/>
  <c r="P431" i="2"/>
  <c r="P431" i="15"/>
  <c r="E440" i="2"/>
  <c r="E440" i="15"/>
  <c r="R683" i="2"/>
  <c r="R683" i="15"/>
  <c r="D164" i="2"/>
  <c r="D164" i="15"/>
  <c r="R677" i="15"/>
  <c r="R677" i="2"/>
  <c r="Z455" i="2"/>
  <c r="Z455" i="15"/>
  <c r="Z743" i="2"/>
  <c r="Z743" i="15"/>
  <c r="D716" i="2"/>
  <c r="D716" i="15"/>
  <c r="H383" i="2"/>
  <c r="H383" i="15"/>
  <c r="K476" i="2"/>
  <c r="K476" i="15"/>
  <c r="S416" i="2"/>
  <c r="S416" i="15"/>
  <c r="N104" i="2"/>
  <c r="N104" i="15"/>
  <c r="B560" i="2"/>
  <c r="B560" i="15"/>
  <c r="T728" i="15"/>
  <c r="T728" i="2"/>
  <c r="B314" i="15"/>
  <c r="B314" i="2"/>
  <c r="F131" i="2"/>
  <c r="F131" i="15"/>
  <c r="S743" i="15"/>
  <c r="S743" i="2"/>
  <c r="Z728" i="2"/>
  <c r="Z728" i="15"/>
  <c r="H464" i="2"/>
  <c r="H464" i="15"/>
  <c r="D383" i="15"/>
  <c r="D383" i="2"/>
  <c r="W731" i="2"/>
  <c r="W731" i="15"/>
  <c r="R623" i="2"/>
  <c r="R623" i="15"/>
  <c r="R431" i="2"/>
  <c r="R431" i="15"/>
  <c r="W341" i="15"/>
  <c r="W341" i="2"/>
  <c r="G404" i="15"/>
  <c r="G404" i="2"/>
  <c r="Z311" i="2"/>
  <c r="Z311" i="15"/>
  <c r="N578" i="15"/>
  <c r="N578" i="2"/>
  <c r="K704" i="15"/>
  <c r="K704" i="2"/>
  <c r="S716" i="15"/>
  <c r="S716" i="2"/>
  <c r="J68" i="15"/>
  <c r="J68" i="2"/>
  <c r="J386" i="15"/>
  <c r="J386" i="2"/>
  <c r="B491" i="2"/>
  <c r="B491" i="15"/>
  <c r="U416" i="2"/>
  <c r="U416" i="15"/>
  <c r="Q200" i="2"/>
  <c r="Q200" i="15"/>
  <c r="P251" i="2"/>
  <c r="P251" i="15"/>
  <c r="B683" i="15"/>
  <c r="B683" i="2"/>
  <c r="S608" i="15"/>
  <c r="S608" i="2"/>
  <c r="M596" i="2"/>
  <c r="M596" i="15"/>
  <c r="G314" i="15"/>
  <c r="G314" i="2"/>
  <c r="V137" i="15"/>
  <c r="V137" i="2"/>
  <c r="I266" i="2"/>
  <c r="I266" i="15"/>
  <c r="I671" i="2"/>
  <c r="I671" i="15"/>
  <c r="L608" i="15"/>
  <c r="L608" i="2"/>
  <c r="Y347" i="2"/>
  <c r="Y347" i="15"/>
  <c r="K422" i="15"/>
  <c r="K422" i="2"/>
  <c r="X308" i="2"/>
  <c r="X308" i="15"/>
  <c r="L488" i="15"/>
  <c r="L488" i="2"/>
  <c r="I167" i="15"/>
  <c r="I167" i="2"/>
  <c r="I743" i="2"/>
  <c r="I743" i="15"/>
  <c r="L143" i="15"/>
  <c r="L143" i="2"/>
  <c r="Q653" i="2"/>
  <c r="Q653" i="15"/>
  <c r="E647" i="2"/>
  <c r="E647" i="15"/>
  <c r="V188" i="2"/>
  <c r="V188" i="15"/>
  <c r="P677" i="15"/>
  <c r="P677" i="2"/>
  <c r="K563" i="15"/>
  <c r="K563" i="2"/>
  <c r="U293" i="2"/>
  <c r="U293" i="15"/>
  <c r="E602" i="2"/>
  <c r="E602" i="15"/>
  <c r="O581" i="15"/>
  <c r="O581" i="2"/>
  <c r="K500" i="2"/>
  <c r="K500" i="15"/>
  <c r="I683" i="15"/>
  <c r="I683" i="2"/>
  <c r="T581" i="2"/>
  <c r="T581" i="15"/>
  <c r="W647" i="2"/>
  <c r="W647" i="15"/>
  <c r="Z596" i="15"/>
  <c r="Z596" i="2"/>
  <c r="M431" i="2"/>
  <c r="M431" i="15"/>
  <c r="C350" i="2"/>
  <c r="C350" i="15"/>
  <c r="L188" i="2"/>
  <c r="L188" i="15"/>
  <c r="L668" i="15"/>
  <c r="L668" i="2"/>
  <c r="N566" i="2"/>
  <c r="N566" i="15"/>
  <c r="E311" i="2"/>
  <c r="E311" i="15"/>
  <c r="C602" i="2"/>
  <c r="C602" i="15"/>
  <c r="O197" i="15"/>
  <c r="O197" i="2"/>
  <c r="J311" i="2"/>
  <c r="J311" i="15"/>
  <c r="V128" i="2"/>
  <c r="V128" i="15"/>
  <c r="P131" i="2"/>
  <c r="P131" i="15"/>
  <c r="P350" i="2"/>
  <c r="P350" i="15"/>
  <c r="R293" i="2"/>
  <c r="R293" i="15"/>
  <c r="V260" i="15"/>
  <c r="V260" i="2"/>
  <c r="Q437" i="2"/>
  <c r="Q437" i="15"/>
  <c r="L308" i="15"/>
  <c r="L308" i="2"/>
  <c r="M107" i="2"/>
  <c r="M107" i="15"/>
  <c r="Y167" i="15"/>
  <c r="Y167" i="2"/>
  <c r="L140" i="2"/>
  <c r="L140" i="15"/>
  <c r="L107" i="15"/>
  <c r="L107" i="2"/>
  <c r="L197" i="2"/>
  <c r="L197" i="15"/>
  <c r="T350" i="2"/>
  <c r="T350" i="15"/>
  <c r="H533" i="15"/>
  <c r="H533" i="2"/>
  <c r="G476" i="2"/>
  <c r="G476" i="15"/>
  <c r="X566" i="2"/>
  <c r="X566" i="15"/>
  <c r="R284" i="15"/>
  <c r="R284" i="2"/>
  <c r="D683" i="15"/>
  <c r="D683" i="2"/>
  <c r="N422" i="15"/>
  <c r="N422" i="2"/>
  <c r="O251" i="2"/>
  <c r="O251" i="15"/>
  <c r="J476" i="15"/>
  <c r="J476" i="2"/>
  <c r="D734" i="2"/>
  <c r="D734" i="15"/>
  <c r="N683" i="15"/>
  <c r="N683" i="2"/>
  <c r="I314" i="15"/>
  <c r="I314" i="2"/>
  <c r="N455" i="2"/>
  <c r="N455" i="15"/>
  <c r="X734" i="2"/>
  <c r="X734" i="15"/>
  <c r="J347" i="2"/>
  <c r="J347" i="15"/>
  <c r="W308" i="15"/>
  <c r="W308" i="2"/>
  <c r="V581" i="2"/>
  <c r="V581" i="15"/>
  <c r="N620" i="2"/>
  <c r="N620" i="15"/>
  <c r="G344" i="15"/>
  <c r="G344" i="2"/>
  <c r="N350" i="2"/>
  <c r="N350" i="15"/>
  <c r="B341" i="2"/>
  <c r="B341" i="15"/>
  <c r="T140" i="2"/>
  <c r="T140" i="15"/>
  <c r="N362" i="15"/>
  <c r="N362" i="2"/>
  <c r="V680" i="2"/>
  <c r="V680" i="15"/>
  <c r="T704" i="2"/>
  <c r="T704" i="15"/>
  <c r="D563" i="2"/>
  <c r="D563" i="15"/>
  <c r="U731" i="2"/>
  <c r="U731" i="15"/>
  <c r="B728" i="15"/>
  <c r="B728" i="2"/>
  <c r="B476" i="15"/>
  <c r="B476" i="2"/>
  <c r="U203" i="2"/>
  <c r="U203" i="15"/>
  <c r="O602" i="2"/>
  <c r="O602" i="15"/>
  <c r="I584" i="2"/>
  <c r="I584" i="15"/>
  <c r="I293" i="2"/>
  <c r="I293" i="15"/>
  <c r="M734" i="15"/>
  <c r="M734" i="2"/>
  <c r="F314" i="15"/>
  <c r="F314" i="2"/>
  <c r="I476" i="2"/>
  <c r="I476" i="15"/>
  <c r="T701" i="15"/>
  <c r="T701" i="2"/>
  <c r="T578" i="2"/>
  <c r="T578" i="15"/>
  <c r="P716" i="15"/>
  <c r="P716" i="2"/>
  <c r="C437" i="2"/>
  <c r="C437" i="15"/>
  <c r="U356" i="2"/>
  <c r="U356" i="15"/>
  <c r="X623" i="15"/>
  <c r="X623" i="2"/>
  <c r="R653" i="2"/>
  <c r="R653" i="15"/>
  <c r="H428" i="15"/>
  <c r="H428" i="2"/>
  <c r="U437" i="2"/>
  <c r="U437" i="15"/>
  <c r="Y188" i="15"/>
  <c r="Y188" i="2"/>
  <c r="N707" i="15"/>
  <c r="N707" i="2"/>
  <c r="B356" i="2"/>
  <c r="B356" i="15"/>
  <c r="Q452" i="2"/>
  <c r="Q452" i="15"/>
  <c r="H260" i="2"/>
  <c r="H260" i="15"/>
  <c r="C131" i="15"/>
  <c r="C131" i="2"/>
  <c r="R404" i="2"/>
  <c r="R404" i="15"/>
  <c r="G311" i="2"/>
  <c r="G311" i="15"/>
  <c r="U491" i="2"/>
  <c r="U491" i="15"/>
  <c r="I281" i="15"/>
  <c r="I281" i="2"/>
  <c r="V191" i="15"/>
  <c r="V191" i="2"/>
  <c r="J242" i="2"/>
  <c r="J242" i="15"/>
  <c r="B407" i="2"/>
  <c r="B407" i="15"/>
  <c r="W533" i="15"/>
  <c r="W533" i="2"/>
  <c r="J443" i="2"/>
  <c r="J443" i="15"/>
  <c r="W491" i="15"/>
  <c r="W491" i="2"/>
  <c r="S281" i="15"/>
  <c r="S281" i="2"/>
  <c r="X260" i="15"/>
  <c r="X260" i="2"/>
  <c r="T131" i="15"/>
  <c r="T131" i="2"/>
  <c r="F68" i="15"/>
  <c r="F68" i="2"/>
  <c r="Z731" i="15"/>
  <c r="Z731" i="2"/>
  <c r="Z356" i="2"/>
  <c r="Z356" i="15"/>
  <c r="Q368" i="2"/>
  <c r="Q368" i="15"/>
  <c r="B455" i="2"/>
  <c r="B455" i="15"/>
  <c r="K614" i="2"/>
  <c r="K614" i="15"/>
  <c r="Z620" i="2"/>
  <c r="Z620" i="15"/>
  <c r="D707" i="2"/>
  <c r="D707" i="15"/>
  <c r="C107" i="2"/>
  <c r="C107" i="15"/>
  <c r="B422" i="2"/>
  <c r="B422" i="15"/>
  <c r="C461" i="15"/>
  <c r="C461" i="2"/>
  <c r="T452" i="2"/>
  <c r="T452" i="15"/>
  <c r="W383" i="15"/>
  <c r="W383" i="2"/>
  <c r="N164" i="2"/>
  <c r="N164" i="15"/>
  <c r="B749" i="15"/>
  <c r="B749" i="2"/>
  <c r="L743" i="15"/>
  <c r="L743" i="2"/>
  <c r="Q716" i="15"/>
  <c r="Q716" i="2"/>
  <c r="K260" i="2"/>
  <c r="K260" i="15"/>
  <c r="E143" i="2"/>
  <c r="E143" i="15"/>
  <c r="X104" i="15"/>
  <c r="X104" i="2"/>
  <c r="X749" i="15"/>
  <c r="X749" i="2"/>
  <c r="H719" i="2"/>
  <c r="H719" i="15"/>
  <c r="R347" i="2"/>
  <c r="R347" i="15"/>
  <c r="U578" i="2"/>
  <c r="U578" i="15"/>
  <c r="W443" i="15"/>
  <c r="W443" i="2"/>
  <c r="F716" i="2"/>
  <c r="F716" i="15"/>
  <c r="S464" i="15"/>
  <c r="S464" i="2"/>
  <c r="Q383" i="15"/>
  <c r="Q383" i="2"/>
  <c r="R203" i="15"/>
  <c r="R203" i="2"/>
  <c r="Y191" i="15"/>
  <c r="Y191" i="2"/>
  <c r="K428" i="15"/>
  <c r="K428" i="2"/>
  <c r="S386" i="2"/>
  <c r="S386" i="15"/>
  <c r="S311" i="2"/>
  <c r="S311" i="15"/>
  <c r="D656" i="15"/>
  <c r="D656" i="2"/>
  <c r="C68" i="15"/>
  <c r="C68" i="2"/>
  <c r="C620" i="2"/>
  <c r="C620" i="15"/>
  <c r="P416" i="2"/>
  <c r="P416" i="15"/>
  <c r="O200" i="2"/>
  <c r="O200" i="15"/>
  <c r="D491" i="2"/>
  <c r="D491" i="15"/>
  <c r="P683" i="15"/>
  <c r="P683" i="2"/>
  <c r="P404" i="2"/>
  <c r="P404" i="15"/>
  <c r="O494" i="2"/>
  <c r="O494" i="15"/>
  <c r="O281" i="15"/>
  <c r="O281" i="2"/>
  <c r="G461" i="15"/>
  <c r="G461" i="2"/>
  <c r="C536" i="15"/>
  <c r="C536" i="2"/>
  <c r="C104" i="15"/>
  <c r="C104" i="2"/>
  <c r="E719" i="2"/>
  <c r="E719" i="15"/>
  <c r="C476" i="15"/>
  <c r="C476" i="2"/>
  <c r="T167" i="2"/>
  <c r="T167" i="15"/>
  <c r="X200" i="2"/>
  <c r="X200" i="15"/>
  <c r="K701" i="2"/>
  <c r="K701" i="15"/>
  <c r="M167" i="2"/>
  <c r="M167" i="15"/>
  <c r="O311" i="2"/>
  <c r="O311" i="15"/>
  <c r="G656" i="2"/>
  <c r="G656" i="15"/>
  <c r="O362" i="15"/>
  <c r="O362" i="2"/>
  <c r="K437" i="2"/>
  <c r="K437" i="15"/>
  <c r="E587" i="15"/>
  <c r="E587" i="2"/>
  <c r="O536" i="15"/>
  <c r="O536" i="2"/>
  <c r="T302" i="2"/>
  <c r="T302" i="15"/>
  <c r="O500" i="2"/>
  <c r="O500" i="15"/>
  <c r="O383" i="15"/>
  <c r="O383" i="2"/>
  <c r="U302" i="2"/>
  <c r="U302" i="15"/>
  <c r="N311" i="2"/>
  <c r="N311" i="15"/>
  <c r="U683" i="2"/>
  <c r="U683" i="15"/>
  <c r="D581" i="15"/>
  <c r="D581" i="2"/>
  <c r="P494" i="15"/>
  <c r="P494" i="2"/>
  <c r="S188" i="15"/>
  <c r="S188" i="2"/>
  <c r="N623" i="15"/>
  <c r="N623" i="2"/>
  <c r="W707" i="2"/>
  <c r="W707" i="15"/>
  <c r="K311" i="2"/>
  <c r="K311" i="15"/>
  <c r="K536" i="15"/>
  <c r="K536" i="2"/>
  <c r="O104" i="2"/>
  <c r="O104" i="15"/>
  <c r="L368" i="2"/>
  <c r="L368" i="15"/>
  <c r="E596" i="2"/>
  <c r="E596" i="15"/>
  <c r="T404" i="2"/>
  <c r="T404" i="15"/>
  <c r="B350" i="15"/>
  <c r="B350" i="2"/>
  <c r="U743" i="2"/>
  <c r="U743" i="15"/>
  <c r="P731" i="15"/>
  <c r="P731" i="2"/>
  <c r="O224" i="2"/>
  <c r="O224" i="15"/>
  <c r="R716" i="2"/>
  <c r="R716" i="15"/>
  <c r="N374" i="15"/>
  <c r="N374" i="2"/>
  <c r="F734" i="2"/>
  <c r="F734" i="15"/>
  <c r="R614" i="2"/>
  <c r="R614" i="15"/>
  <c r="P107" i="2"/>
  <c r="P107" i="15"/>
  <c r="E104" i="15"/>
  <c r="E104" i="2"/>
  <c r="G137" i="15"/>
  <c r="G137" i="2"/>
  <c r="D440" i="15"/>
  <c r="D440" i="2"/>
  <c r="E680" i="2"/>
  <c r="E680" i="15"/>
  <c r="S707" i="15"/>
  <c r="S707" i="2"/>
  <c r="V551" i="2"/>
  <c r="V551" i="15"/>
  <c r="R344" i="2"/>
  <c r="R344" i="15"/>
  <c r="C422" i="2"/>
  <c r="C422" i="15"/>
  <c r="L494" i="15"/>
  <c r="L494" i="2"/>
  <c r="G491" i="15"/>
  <c r="G491" i="2"/>
  <c r="E164" i="2"/>
  <c r="E164" i="15"/>
  <c r="K461" i="15"/>
  <c r="K461" i="2"/>
  <c r="P608" i="15"/>
  <c r="P608" i="2"/>
  <c r="Y383" i="15"/>
  <c r="Y383" i="2"/>
  <c r="X362" i="15"/>
  <c r="X362" i="2"/>
  <c r="E749" i="2"/>
  <c r="E749" i="15"/>
  <c r="M683" i="15"/>
  <c r="M683" i="2"/>
  <c r="O143" i="2"/>
  <c r="O143" i="15"/>
  <c r="K494" i="15"/>
  <c r="K494" i="2"/>
  <c r="V656" i="2"/>
  <c r="V656" i="15"/>
  <c r="R563" i="15"/>
  <c r="R563" i="2"/>
  <c r="U653" i="2"/>
  <c r="U653" i="15"/>
  <c r="Q68" i="15"/>
  <c r="Q68" i="2"/>
  <c r="T407" i="15"/>
  <c r="T407" i="2"/>
  <c r="N551" i="2"/>
  <c r="N551" i="15"/>
  <c r="F536" i="15"/>
  <c r="F536" i="2"/>
  <c r="E431" i="2"/>
  <c r="E431" i="15"/>
  <c r="G266" i="2"/>
  <c r="G266" i="15"/>
  <c r="G443" i="2"/>
  <c r="G443" i="15"/>
  <c r="O344" i="2"/>
  <c r="O344" i="15"/>
  <c r="B443" i="2"/>
  <c r="B443" i="15"/>
  <c r="Q671" i="15"/>
  <c r="Q671" i="2"/>
  <c r="N701" i="15"/>
  <c r="N701" i="2"/>
  <c r="W671" i="15"/>
  <c r="W671" i="2"/>
  <c r="T620" i="2"/>
  <c r="T620" i="15"/>
  <c r="E362" i="15"/>
  <c r="E362" i="2"/>
  <c r="W452" i="2"/>
  <c r="W452" i="15"/>
  <c r="S368" i="15"/>
  <c r="S368" i="2"/>
  <c r="M443" i="15"/>
  <c r="M443" i="2"/>
  <c r="E407" i="2"/>
  <c r="E407" i="15"/>
  <c r="O437" i="2"/>
  <c r="O437" i="15"/>
  <c r="B623" i="15"/>
  <c r="B623" i="2"/>
  <c r="Y437" i="2"/>
  <c r="Y437" i="15"/>
  <c r="H701" i="2"/>
  <c r="H701" i="15"/>
  <c r="Y707" i="2"/>
  <c r="Y707" i="15"/>
  <c r="I707" i="2"/>
  <c r="I707" i="15"/>
  <c r="X620" i="15"/>
  <c r="X620" i="2"/>
  <c r="X140" i="2"/>
  <c r="X140" i="15"/>
  <c r="Z281" i="2"/>
  <c r="Z281" i="15"/>
  <c r="L191" i="15"/>
  <c r="L191" i="2"/>
  <c r="I242" i="15"/>
  <c r="I242" i="2"/>
  <c r="T428" i="15"/>
  <c r="T428" i="2"/>
  <c r="N494" i="15"/>
  <c r="N494" i="2"/>
  <c r="P491" i="2"/>
  <c r="P491" i="15"/>
  <c r="F281" i="2"/>
  <c r="F281" i="15"/>
  <c r="B191" i="15"/>
  <c r="B191" i="2"/>
  <c r="N167" i="15"/>
  <c r="N167" i="2"/>
  <c r="D341" i="2"/>
  <c r="D341" i="15"/>
  <c r="Y293" i="2"/>
  <c r="Y293" i="15"/>
  <c r="J368" i="15"/>
  <c r="J368" i="2"/>
  <c r="E581" i="15"/>
  <c r="E581" i="2"/>
  <c r="L563" i="15"/>
  <c r="L563" i="2"/>
  <c r="P188" i="15"/>
  <c r="P188" i="2"/>
  <c r="G581" i="15"/>
  <c r="G581" i="2"/>
  <c r="J407" i="15"/>
  <c r="J407" i="2"/>
  <c r="J197" i="2"/>
  <c r="J197" i="15"/>
  <c r="I428" i="15"/>
  <c r="I428" i="2"/>
  <c r="X716" i="2"/>
  <c r="X716" i="15"/>
  <c r="P383" i="15"/>
  <c r="P383" i="2"/>
  <c r="J731" i="15"/>
  <c r="J731" i="2"/>
  <c r="L242" i="15"/>
  <c r="L242" i="2"/>
  <c r="J620" i="2"/>
  <c r="J620" i="15"/>
  <c r="I452" i="2"/>
  <c r="I452" i="15"/>
  <c r="P578" i="2"/>
  <c r="P578" i="15"/>
  <c r="J716" i="15"/>
  <c r="J716" i="2"/>
  <c r="V671" i="2"/>
  <c r="V671" i="15"/>
  <c r="B302" i="2"/>
  <c r="B302" i="15"/>
  <c r="X500" i="2"/>
  <c r="X500" i="15"/>
  <c r="D719" i="2"/>
  <c r="D719" i="15"/>
  <c r="Q239" i="15"/>
  <c r="Q239" i="2"/>
  <c r="R71" i="15"/>
  <c r="R71" i="2"/>
  <c r="J383" i="2"/>
  <c r="J383" i="15"/>
  <c r="V488" i="15"/>
  <c r="V488" i="2"/>
  <c r="T677" i="15"/>
  <c r="T677" i="2"/>
  <c r="G191" i="2"/>
  <c r="G191" i="15"/>
  <c r="H563" i="15"/>
  <c r="H563" i="2"/>
  <c r="U620" i="15"/>
  <c r="U620" i="2"/>
  <c r="Q656" i="2"/>
  <c r="Q656" i="15"/>
  <c r="N602" i="2"/>
  <c r="N602" i="15"/>
  <c r="M623" i="15"/>
  <c r="M623" i="2"/>
  <c r="B563" i="15"/>
  <c r="B563" i="2"/>
  <c r="E422" i="15"/>
  <c r="E422" i="2"/>
  <c r="V239" i="15"/>
  <c r="V239" i="2"/>
  <c r="R266" i="15"/>
  <c r="R266" i="2"/>
  <c r="W494" i="15"/>
  <c r="W494" i="2"/>
  <c r="K383" i="2"/>
  <c r="K383" i="15"/>
  <c r="Q191" i="2"/>
  <c r="Q191" i="15"/>
  <c r="U500" i="2"/>
  <c r="U500" i="15"/>
  <c r="L68" i="15"/>
  <c r="L68" i="2"/>
  <c r="B242" i="2"/>
  <c r="B242" i="15"/>
  <c r="N260" i="2"/>
  <c r="N260" i="15"/>
  <c r="M671" i="2"/>
  <c r="M671" i="15"/>
  <c r="U728" i="15"/>
  <c r="U728" i="2"/>
  <c r="V164" i="2"/>
  <c r="V164" i="15"/>
  <c r="O734" i="15"/>
  <c r="O734" i="2"/>
  <c r="O728" i="2"/>
  <c r="O728" i="15"/>
  <c r="Q668" i="2"/>
  <c r="Q668" i="15"/>
  <c r="N734" i="15"/>
  <c r="N734" i="2"/>
  <c r="V368" i="15"/>
  <c r="V368" i="2"/>
  <c r="Z128" i="2"/>
  <c r="Z128" i="15"/>
  <c r="T362" i="2"/>
  <c r="T362" i="15"/>
  <c r="P749" i="15"/>
  <c r="P749" i="2"/>
  <c r="G743" i="2"/>
  <c r="G743" i="15"/>
  <c r="Z644" i="15"/>
  <c r="Z644" i="2"/>
  <c r="T197" i="15"/>
  <c r="T197" i="2"/>
  <c r="R311" i="2"/>
  <c r="R311" i="15"/>
  <c r="Q281" i="15"/>
  <c r="Q281" i="2"/>
  <c r="Q197" i="15"/>
  <c r="Q197" i="2"/>
  <c r="O368" i="2"/>
  <c r="O368" i="15"/>
  <c r="N383" i="15"/>
  <c r="N383" i="2"/>
  <c r="S581" i="15"/>
  <c r="S581" i="2"/>
  <c r="I500" i="2"/>
  <c r="I500" i="15"/>
  <c r="E656" i="2"/>
  <c r="E656" i="15"/>
  <c r="Q203" i="2"/>
  <c r="Q203" i="15"/>
  <c r="F407" i="2"/>
  <c r="F407" i="15"/>
  <c r="M368" i="2"/>
  <c r="M368" i="15"/>
  <c r="U644" i="2"/>
  <c r="U644" i="15"/>
  <c r="T671" i="15"/>
  <c r="T671" i="2"/>
  <c r="R368" i="15"/>
  <c r="R368" i="2"/>
  <c r="Z683" i="15"/>
  <c r="Z683" i="2"/>
  <c r="V431" i="2"/>
  <c r="V431" i="15"/>
  <c r="U350" i="2"/>
  <c r="U350" i="15"/>
  <c r="S200" i="2"/>
  <c r="S200" i="15"/>
  <c r="Q107" i="15"/>
  <c r="Q107" i="2"/>
  <c r="T560" i="2"/>
  <c r="T560" i="15"/>
  <c r="F491" i="2"/>
  <c r="F491" i="15"/>
  <c r="F416" i="2"/>
  <c r="F416" i="15"/>
  <c r="T461" i="2"/>
  <c r="T461" i="15"/>
  <c r="F464" i="15"/>
  <c r="F464" i="2"/>
  <c r="R374" i="15"/>
  <c r="R374" i="2"/>
  <c r="E167" i="15"/>
  <c r="E167" i="2"/>
  <c r="O704" i="2"/>
  <c r="O704" i="15"/>
  <c r="H107" i="15"/>
  <c r="H107" i="2"/>
  <c r="W440" i="2"/>
  <c r="W440" i="15"/>
  <c r="K266" i="2"/>
  <c r="K266" i="15"/>
  <c r="S104" i="15"/>
  <c r="S104" i="2"/>
  <c r="W500" i="2"/>
  <c r="W500" i="15"/>
  <c r="R140" i="2"/>
  <c r="R140" i="15"/>
  <c r="K731" i="15"/>
  <c r="K731" i="2"/>
  <c r="L707" i="15"/>
  <c r="L707" i="2"/>
  <c r="U608" i="15"/>
  <c r="U608" i="2"/>
  <c r="J344" i="15"/>
  <c r="J344" i="2"/>
  <c r="H131" i="2"/>
  <c r="H131" i="15"/>
  <c r="O350" i="2"/>
  <c r="O350" i="15"/>
  <c r="V644" i="15"/>
  <c r="V644" i="2"/>
  <c r="O431" i="2"/>
  <c r="O431" i="15"/>
  <c r="F266" i="2"/>
  <c r="F266" i="15"/>
  <c r="H266" i="2"/>
  <c r="H266" i="15"/>
  <c r="D647" i="15"/>
  <c r="D647" i="2"/>
  <c r="Z647" i="15"/>
  <c r="Z647" i="2"/>
  <c r="T68" i="15"/>
  <c r="T68" i="2"/>
  <c r="N596" i="15"/>
  <c r="N596" i="2"/>
  <c r="N671" i="2"/>
  <c r="N671" i="15"/>
  <c r="R383" i="15"/>
  <c r="R383" i="2"/>
  <c r="M389" i="15"/>
  <c r="M389" i="2"/>
  <c r="E476" i="15"/>
  <c r="E476" i="2"/>
  <c r="S383" i="15"/>
  <c r="S383" i="2"/>
  <c r="S107" i="15"/>
  <c r="S107" i="2"/>
  <c r="U677" i="2"/>
  <c r="U677" i="15"/>
  <c r="Y551" i="2"/>
  <c r="Y551" i="15"/>
  <c r="S167" i="2"/>
  <c r="S167" i="15"/>
  <c r="R443" i="2"/>
  <c r="R443" i="15"/>
  <c r="O68" i="2"/>
  <c r="O68" i="15"/>
  <c r="X437" i="2"/>
  <c r="X437" i="15"/>
  <c r="V143" i="2"/>
  <c r="V143" i="15"/>
  <c r="I749" i="15"/>
  <c r="I749" i="2"/>
  <c r="N644" i="15"/>
  <c r="N644" i="2"/>
  <c r="I563" i="15"/>
  <c r="I563" i="2"/>
  <c r="N68" i="15"/>
  <c r="N68" i="2"/>
  <c r="G440" i="15"/>
  <c r="G440" i="2"/>
  <c r="P344" i="2"/>
  <c r="P344" i="15"/>
  <c r="C341" i="15"/>
  <c r="C341" i="2"/>
  <c r="G284" i="2"/>
  <c r="G284" i="15"/>
  <c r="Y701" i="2"/>
  <c r="Y701" i="15"/>
  <c r="H749" i="15"/>
  <c r="H749" i="2"/>
  <c r="E293" i="2"/>
  <c r="E293" i="15"/>
  <c r="K533" i="15"/>
  <c r="K533" i="2"/>
  <c r="O701" i="15"/>
  <c r="O701" i="2"/>
  <c r="W614" i="15"/>
  <c r="W614" i="2"/>
  <c r="P656" i="2"/>
  <c r="P656" i="15"/>
  <c r="Q248" i="15"/>
  <c r="Q248" i="2"/>
  <c r="V53" i="2"/>
  <c r="V53" i="15"/>
  <c r="J239" i="2"/>
  <c r="J239" i="15"/>
  <c r="F677" i="2"/>
  <c r="F677" i="15"/>
  <c r="R566" i="2"/>
  <c r="R566" i="15"/>
  <c r="E563" i="2"/>
  <c r="E563" i="15"/>
  <c r="X668" i="2"/>
  <c r="X668" i="15"/>
  <c r="K620" i="2"/>
  <c r="K620" i="15"/>
  <c r="K407" i="15"/>
  <c r="K407" i="2"/>
  <c r="O341" i="2"/>
  <c r="O341" i="15"/>
  <c r="Z422" i="15"/>
  <c r="Z422" i="2"/>
  <c r="B389" i="2"/>
  <c r="B389" i="15"/>
  <c r="B140" i="2"/>
  <c r="B140" i="15"/>
  <c r="I68" i="15"/>
  <c r="I68" i="2"/>
  <c r="Y242" i="15"/>
  <c r="Y242" i="2"/>
  <c r="L104" i="15"/>
  <c r="L104" i="2"/>
  <c r="Y494" i="15"/>
  <c r="Y494" i="2"/>
  <c r="D140" i="2"/>
  <c r="D140" i="15"/>
  <c r="G68" i="15"/>
  <c r="G68" i="2"/>
  <c r="K488" i="15"/>
  <c r="K488" i="2"/>
  <c r="U734" i="15"/>
  <c r="U734" i="2"/>
  <c r="O452" i="2"/>
  <c r="O452" i="15"/>
  <c r="H356" i="2"/>
  <c r="H356" i="15"/>
  <c r="K647" i="2"/>
  <c r="K647" i="15"/>
  <c r="X587" i="15"/>
  <c r="X587" i="2"/>
  <c r="R656" i="2"/>
  <c r="R656" i="15"/>
  <c r="O680" i="2"/>
  <c r="O680" i="15"/>
  <c r="C128" i="2"/>
  <c r="C128" i="15"/>
  <c r="V197" i="15"/>
  <c r="V197" i="2"/>
  <c r="V422" i="2"/>
  <c r="V422" i="15"/>
  <c r="K251" i="2"/>
  <c r="K251" i="15"/>
  <c r="D749" i="15"/>
  <c r="D749" i="2"/>
  <c r="H587" i="2"/>
  <c r="H587" i="15"/>
  <c r="B716" i="2"/>
  <c r="B716" i="15"/>
  <c r="I239" i="2"/>
  <c r="I239" i="15"/>
  <c r="N731" i="15"/>
  <c r="N731" i="2"/>
  <c r="P239" i="15"/>
  <c r="P239" i="2"/>
  <c r="C431" i="2"/>
  <c r="C431" i="15"/>
  <c r="U584" i="15"/>
  <c r="U584" i="2"/>
  <c r="I734" i="15"/>
  <c r="I734" i="2"/>
  <c r="D356" i="2"/>
  <c r="D356" i="15"/>
  <c r="D578" i="15"/>
  <c r="D578" i="2"/>
  <c r="G701" i="15"/>
  <c r="G701" i="2"/>
  <c r="R197" i="15"/>
  <c r="R197" i="2"/>
  <c r="B500" i="2"/>
  <c r="B500" i="15"/>
  <c r="J452" i="2"/>
  <c r="J452" i="15"/>
  <c r="M71" i="15"/>
  <c r="M71" i="2"/>
  <c r="U344" i="2"/>
  <c r="U344" i="15"/>
  <c r="H488" i="15"/>
  <c r="H488" i="2"/>
  <c r="B578" i="15"/>
  <c r="B578" i="2"/>
  <c r="U191" i="2"/>
  <c r="U191" i="15"/>
  <c r="F437" i="2"/>
  <c r="F437" i="15"/>
  <c r="M581" i="15"/>
  <c r="M581" i="2"/>
  <c r="J656" i="2"/>
  <c r="J656" i="15"/>
  <c r="Y602" i="15"/>
  <c r="Y602" i="2"/>
  <c r="T203" i="15"/>
  <c r="T203" i="2"/>
  <c r="Z719" i="2"/>
  <c r="Z719" i="15"/>
  <c r="N464" i="15"/>
  <c r="N464" i="2"/>
  <c r="C191" i="15"/>
  <c r="C191" i="2"/>
  <c r="S302" i="2"/>
  <c r="S302" i="15"/>
  <c r="Z452" i="2"/>
  <c r="Z452" i="15"/>
  <c r="L239" i="15"/>
  <c r="L239" i="2"/>
  <c r="H140" i="2"/>
  <c r="H140" i="15"/>
  <c r="T281" i="15"/>
  <c r="T281" i="2"/>
  <c r="G680" i="2"/>
  <c r="G680" i="15"/>
  <c r="J500" i="2"/>
  <c r="J500" i="15"/>
  <c r="L344" i="15"/>
  <c r="L344" i="2"/>
  <c r="G620" i="2"/>
  <c r="G620" i="15"/>
  <c r="G647" i="2"/>
  <c r="G647" i="15"/>
  <c r="G602" i="2"/>
  <c r="G602" i="15"/>
  <c r="O584" i="2"/>
  <c r="O584" i="15"/>
  <c r="C311" i="2"/>
  <c r="C311" i="15"/>
  <c r="T476" i="15"/>
  <c r="T476" i="2"/>
  <c r="L653" i="2"/>
  <c r="L653" i="15"/>
  <c r="W251" i="15"/>
  <c r="W251" i="2"/>
  <c r="T239" i="2"/>
  <c r="T239" i="15"/>
  <c r="T734" i="2"/>
  <c r="T734" i="15"/>
  <c r="G716" i="2"/>
  <c r="G716" i="15"/>
  <c r="S623" i="2"/>
  <c r="S623" i="15"/>
  <c r="S734" i="15"/>
  <c r="S734" i="2"/>
  <c r="E284" i="2"/>
  <c r="E284" i="15"/>
  <c r="K683" i="15"/>
  <c r="K683" i="2"/>
  <c r="K404" i="2"/>
  <c r="K404" i="15"/>
  <c r="U749" i="2"/>
  <c r="U749" i="15"/>
  <c r="R200" i="2"/>
  <c r="R200" i="15"/>
  <c r="Q476" i="2"/>
  <c r="Q476" i="15"/>
  <c r="O653" i="2"/>
  <c r="O653" i="15"/>
  <c r="P368" i="2"/>
  <c r="P368" i="15"/>
  <c r="X602" i="2"/>
  <c r="X602" i="15"/>
  <c r="N653" i="2"/>
  <c r="N653" i="15"/>
  <c r="T368" i="15"/>
  <c r="T368" i="2"/>
  <c r="Z344" i="15"/>
  <c r="Z344" i="2"/>
  <c r="F422" i="15"/>
  <c r="F422" i="2"/>
  <c r="S647" i="2"/>
  <c r="S647" i="15"/>
  <c r="L71" i="15"/>
  <c r="L71" i="2"/>
  <c r="E53" i="2"/>
  <c r="E53" i="15"/>
  <c r="J341" i="2"/>
  <c r="J341" i="15"/>
  <c r="H551" i="2"/>
  <c r="H551" i="15"/>
  <c r="O164" i="2"/>
  <c r="O164" i="15"/>
  <c r="Y653" i="2"/>
  <c r="Y653" i="15"/>
  <c r="U551" i="2"/>
  <c r="U551" i="15"/>
  <c r="Z347" i="2"/>
  <c r="Z347" i="15"/>
  <c r="T191" i="15"/>
  <c r="T191" i="2"/>
  <c r="Z491" i="2"/>
  <c r="Z491" i="15"/>
  <c r="O374" i="15"/>
  <c r="O374" i="2"/>
  <c r="C455" i="2"/>
  <c r="C455" i="15"/>
  <c r="J491" i="2"/>
  <c r="J491" i="15"/>
  <c r="B143" i="2"/>
  <c r="B143" i="15"/>
  <c r="H242" i="2"/>
  <c r="H242" i="15"/>
  <c r="Z71" i="2"/>
  <c r="Z71" i="15"/>
  <c r="W143" i="2"/>
  <c r="W143" i="15"/>
  <c r="Y734" i="2"/>
  <c r="Y734" i="15"/>
  <c r="L374" i="15"/>
  <c r="L374" i="2"/>
  <c r="R428" i="15"/>
  <c r="R428" i="2"/>
  <c r="U389" i="2"/>
  <c r="U389" i="15"/>
  <c r="P347" i="15"/>
  <c r="P347" i="2"/>
  <c r="Q461" i="15"/>
  <c r="Q461" i="2"/>
  <c r="J647" i="2"/>
  <c r="J647" i="15"/>
  <c r="F614" i="15"/>
  <c r="F614" i="2"/>
  <c r="K680" i="2"/>
  <c r="K680" i="15"/>
  <c r="H347" i="2"/>
  <c r="H347" i="15"/>
  <c r="Y386" i="15"/>
  <c r="Y386" i="2"/>
  <c r="J137" i="2"/>
  <c r="J137" i="15"/>
  <c r="Y623" i="15"/>
  <c r="Y623" i="2"/>
  <c r="K671" i="2"/>
  <c r="K671" i="15"/>
  <c r="L602" i="2"/>
  <c r="L602" i="15"/>
  <c r="P623" i="15"/>
  <c r="P623" i="2"/>
  <c r="U200" i="15"/>
  <c r="U200" i="2"/>
  <c r="J587" i="15"/>
  <c r="J587" i="2"/>
  <c r="S137" i="15"/>
  <c r="S137" i="2"/>
  <c r="S437" i="2"/>
  <c r="S437" i="15"/>
  <c r="S284" i="15"/>
  <c r="S284" i="2"/>
  <c r="P443" i="2"/>
  <c r="P443" i="15"/>
  <c r="Z704" i="2"/>
  <c r="Z704" i="15"/>
  <c r="R341" i="2"/>
  <c r="R341" i="15"/>
  <c r="H734" i="2"/>
  <c r="H734" i="15"/>
  <c r="Q356" i="2"/>
  <c r="Q356" i="15"/>
  <c r="G734" i="15"/>
  <c r="G734" i="2"/>
  <c r="O137" i="15"/>
  <c r="O137" i="2"/>
  <c r="N668" i="15"/>
  <c r="N668" i="2"/>
  <c r="V707" i="2"/>
  <c r="V707" i="15"/>
  <c r="E728" i="2"/>
  <c r="E728" i="15"/>
  <c r="V383" i="2"/>
  <c r="V383" i="15"/>
  <c r="X137" i="15"/>
  <c r="X137" i="2"/>
  <c r="S488" i="15"/>
  <c r="S488" i="2"/>
  <c r="N248" i="15"/>
  <c r="N248" i="2"/>
  <c r="B437" i="2"/>
  <c r="B437" i="15"/>
  <c r="C560" i="15"/>
  <c r="C560" i="2"/>
  <c r="Z341" i="15"/>
  <c r="Z341" i="2"/>
  <c r="U407" i="2"/>
  <c r="U407" i="15"/>
  <c r="S455" i="2"/>
  <c r="S455" i="15"/>
  <c r="E131" i="15"/>
  <c r="E131" i="2"/>
  <c r="F200" i="2"/>
  <c r="F200" i="15"/>
  <c r="C302" i="2"/>
  <c r="C302" i="15"/>
  <c r="B428" i="15"/>
  <c r="B428" i="2"/>
  <c r="L671" i="2"/>
  <c r="L671" i="15"/>
  <c r="H53" i="15"/>
  <c r="H53" i="2"/>
  <c r="R386" i="2"/>
  <c r="R386" i="15"/>
  <c r="H386" i="2"/>
  <c r="H386" i="15"/>
  <c r="D704" i="2"/>
  <c r="D704" i="15"/>
  <c r="X68" i="2"/>
  <c r="X68" i="15"/>
  <c r="Q701" i="15"/>
  <c r="Q701" i="2"/>
  <c r="L584" i="2"/>
  <c r="L584" i="15"/>
  <c r="M428" i="15"/>
  <c r="M428" i="2"/>
  <c r="Q389" i="15"/>
  <c r="Q389" i="2"/>
  <c r="H740" i="15"/>
  <c r="H740" i="2"/>
  <c r="D68" i="2"/>
  <c r="D68" i="15"/>
  <c r="F461" i="15"/>
  <c r="F461" i="2"/>
  <c r="X452" i="15"/>
  <c r="X452" i="2"/>
  <c r="T647" i="2"/>
  <c r="T647" i="15"/>
  <c r="B587" i="15"/>
  <c r="B587" i="2"/>
  <c r="O464" i="15"/>
  <c r="O464" i="2"/>
  <c r="F602" i="2"/>
  <c r="F602" i="15"/>
  <c r="Z680" i="2"/>
  <c r="Z680" i="15"/>
  <c r="C683" i="15"/>
  <c r="C683" i="2"/>
  <c r="H743" i="15"/>
  <c r="H743" i="2"/>
  <c r="B197" i="15"/>
  <c r="B197" i="2"/>
  <c r="D566" i="2"/>
  <c r="D566" i="15"/>
  <c r="D239" i="2"/>
  <c r="D239" i="15"/>
  <c r="T260" i="15"/>
  <c r="T260" i="2"/>
  <c r="X350" i="2"/>
  <c r="X350" i="15"/>
  <c r="D743" i="15"/>
  <c r="D743" i="2"/>
  <c r="F566" i="2"/>
  <c r="F566" i="15"/>
  <c r="C242" i="2"/>
  <c r="C242" i="15"/>
  <c r="P311" i="2"/>
  <c r="P311" i="15"/>
  <c r="O488" i="15"/>
  <c r="O488" i="2"/>
  <c r="S668" i="2"/>
  <c r="S668" i="15"/>
  <c r="R131" i="2"/>
  <c r="R131" i="15"/>
  <c r="S461" i="15"/>
  <c r="S461" i="2"/>
  <c r="V653" i="2"/>
  <c r="V653" i="15"/>
  <c r="W680" i="2"/>
  <c r="W680" i="15"/>
  <c r="N197" i="15"/>
  <c r="N197" i="2"/>
  <c r="J356" i="2"/>
  <c r="J356" i="15"/>
  <c r="G740" i="15"/>
  <c r="G740" i="2"/>
  <c r="D644" i="2"/>
  <c r="D644" i="15"/>
  <c r="C344" i="15"/>
  <c r="C344" i="2"/>
  <c r="F350" i="2"/>
  <c r="F350" i="15"/>
  <c r="Z302" i="2"/>
  <c r="Z302" i="15"/>
  <c r="K356" i="2"/>
  <c r="K356" i="15"/>
  <c r="R389" i="15"/>
  <c r="R389" i="2"/>
  <c r="H374" i="2"/>
  <c r="H374" i="15"/>
  <c r="X368" i="15"/>
  <c r="X368" i="2"/>
  <c r="S68" i="15"/>
  <c r="S68" i="2"/>
  <c r="M422" i="2"/>
  <c r="M422" i="15"/>
  <c r="B647" i="15"/>
  <c r="B647" i="2"/>
  <c r="W536" i="15"/>
  <c r="W536" i="2"/>
  <c r="S407" i="15"/>
  <c r="S407" i="2"/>
  <c r="S533" i="15"/>
  <c r="S533" i="2"/>
  <c r="W476" i="15"/>
  <c r="W476" i="2"/>
  <c r="H167" i="15"/>
  <c r="H167" i="2"/>
  <c r="J140" i="2"/>
  <c r="J140" i="15"/>
  <c r="T680" i="15"/>
  <c r="T680" i="2"/>
  <c r="P461" i="15"/>
  <c r="P461" i="2"/>
  <c r="T251" i="15"/>
  <c r="T251" i="2"/>
  <c r="Y203" i="2"/>
  <c r="Y203" i="15"/>
  <c r="Y461" i="15"/>
  <c r="Y461" i="2"/>
  <c r="H284" i="2"/>
  <c r="H284" i="15"/>
  <c r="Y344" i="15"/>
  <c r="Y344" i="2"/>
  <c r="U431" i="2"/>
  <c r="U431" i="15"/>
  <c r="Q137" i="15"/>
  <c r="Q137" i="2"/>
  <c r="E308" i="2"/>
  <c r="E308" i="15"/>
  <c r="S164" i="2"/>
  <c r="S164" i="15"/>
  <c r="R734" i="2"/>
  <c r="R734" i="15"/>
  <c r="O533" i="2"/>
  <c r="O533" i="15"/>
  <c r="F644" i="15"/>
  <c r="F644" i="2"/>
  <c r="Q734" i="15"/>
  <c r="Q734" i="2"/>
  <c r="W284" i="2"/>
  <c r="W284" i="15"/>
  <c r="W266" i="2"/>
  <c r="W266" i="15"/>
  <c r="F302" i="2"/>
  <c r="F302" i="15"/>
  <c r="Y311" i="2"/>
  <c r="Y311" i="15"/>
  <c r="J128" i="2"/>
  <c r="J128" i="15"/>
  <c r="V314" i="15"/>
  <c r="V314" i="2"/>
  <c r="T437" i="2"/>
  <c r="T437" i="15"/>
  <c r="F533" i="15"/>
  <c r="F533" i="2"/>
  <c r="R731" i="15"/>
  <c r="R731" i="2"/>
  <c r="O167" i="2"/>
  <c r="O167" i="15"/>
  <c r="G551" i="2"/>
  <c r="G551" i="15"/>
  <c r="Q602" i="2"/>
  <c r="Q602" i="15"/>
  <c r="K386" i="15"/>
  <c r="K386" i="2"/>
  <c r="J614" i="15"/>
  <c r="J614" i="2"/>
  <c r="T374" i="15"/>
  <c r="T374" i="2"/>
  <c r="H137" i="2"/>
  <c r="H137" i="15"/>
  <c r="V140" i="2"/>
  <c r="V140" i="15"/>
  <c r="X701" i="15"/>
  <c r="X701" i="2"/>
  <c r="Y566" i="15"/>
  <c r="Y566" i="2"/>
  <c r="K71" i="2"/>
  <c r="K71" i="15"/>
  <c r="D701" i="2"/>
  <c r="D701" i="15"/>
  <c r="M242" i="2"/>
  <c r="M242" i="15"/>
  <c r="F293" i="2"/>
  <c r="F293" i="15"/>
  <c r="C143" i="2"/>
  <c r="C143" i="15"/>
  <c r="G248" i="15"/>
  <c r="G248" i="2"/>
  <c r="F704" i="2"/>
  <c r="F704" i="15"/>
  <c r="P68" i="15"/>
  <c r="P68" i="2"/>
  <c r="Z242" i="2"/>
  <c r="Z242" i="15"/>
  <c r="X647" i="15"/>
  <c r="X647" i="2"/>
  <c r="G188" i="2"/>
  <c r="G188" i="15"/>
  <c r="J107" i="15"/>
  <c r="J107" i="2"/>
  <c r="Y341" i="15"/>
  <c r="Y341" i="2"/>
  <c r="X494" i="15"/>
  <c r="X494" i="2"/>
  <c r="K68" i="15"/>
  <c r="K68" i="2"/>
  <c r="O620" i="2"/>
  <c r="O620" i="15"/>
  <c r="Z137" i="15"/>
  <c r="Z137" i="2"/>
  <c r="K203" i="15"/>
  <c r="K203" i="2"/>
  <c r="E416" i="2"/>
  <c r="E416" i="15"/>
  <c r="X536" i="15"/>
  <c r="X536" i="2"/>
  <c r="I677" i="15"/>
  <c r="I677" i="2"/>
  <c r="O308" i="15"/>
  <c r="O308" i="2"/>
  <c r="X614" i="15"/>
  <c r="X614" i="2"/>
  <c r="S242" i="15"/>
  <c r="S242" i="2"/>
  <c r="C293" i="2"/>
  <c r="C293" i="15"/>
  <c r="B248" i="15"/>
  <c r="B248" i="2"/>
  <c r="J431" i="2"/>
  <c r="J431" i="15"/>
  <c r="L536" i="15"/>
  <c r="L536" i="2"/>
  <c r="B344" i="15"/>
  <c r="B344" i="2"/>
  <c r="Y131" i="2"/>
  <c r="Y131" i="15"/>
  <c r="J428" i="15"/>
  <c r="J428" i="2"/>
  <c r="X128" i="2"/>
  <c r="X128" i="15"/>
  <c r="C566" i="2"/>
  <c r="C566" i="15"/>
  <c r="C716" i="2"/>
  <c r="C716" i="15"/>
  <c r="E677" i="2"/>
  <c r="E677" i="15"/>
  <c r="R167" i="2"/>
  <c r="R167" i="15"/>
  <c r="E731" i="15"/>
  <c r="E731" i="2"/>
  <c r="M680" i="2"/>
  <c r="M680" i="15"/>
  <c r="Y743" i="15"/>
  <c r="Y743" i="2"/>
  <c r="D266" i="2"/>
  <c r="D266" i="15"/>
  <c r="T53" i="15"/>
  <c r="T53" i="2"/>
  <c r="Q140" i="2"/>
  <c r="Q140" i="15"/>
  <c r="U341" i="2"/>
  <c r="U341" i="15"/>
  <c r="L452" i="2"/>
  <c r="L452" i="15"/>
  <c r="T164" i="2"/>
  <c r="T164" i="15"/>
  <c r="D431" i="2"/>
  <c r="D431" i="15"/>
  <c r="C137" i="2"/>
  <c r="C137" i="15"/>
  <c r="N302" i="2"/>
  <c r="N302" i="15"/>
  <c r="T248" i="15"/>
  <c r="T248" i="2"/>
  <c r="F167" i="15"/>
  <c r="F167" i="2"/>
  <c r="D311" i="2"/>
  <c r="D311" i="15"/>
  <c r="Y614" i="15"/>
  <c r="Y614" i="2"/>
  <c r="F476" i="15"/>
  <c r="F476" i="2"/>
  <c r="C653" i="2"/>
  <c r="C653" i="15"/>
  <c r="Y248" i="2"/>
  <c r="Y248" i="15"/>
  <c r="Q704" i="15"/>
  <c r="Q704" i="2"/>
  <c r="Z668" i="2"/>
  <c r="Z668" i="15"/>
  <c r="L566" i="2"/>
  <c r="L566" i="15"/>
  <c r="F719" i="2"/>
  <c r="F719" i="15"/>
  <c r="M608" i="15"/>
  <c r="M608" i="2"/>
  <c r="J389" i="15"/>
  <c r="J389" i="2"/>
  <c r="S740" i="2"/>
  <c r="S740" i="15"/>
  <c r="Z602" i="2"/>
  <c r="Z602" i="15"/>
  <c r="I386" i="2"/>
  <c r="I386" i="15"/>
  <c r="E242" i="2"/>
  <c r="E242" i="15"/>
  <c r="F356" i="2"/>
  <c r="F356" i="15"/>
  <c r="O71" i="15"/>
  <c r="O71" i="2"/>
  <c r="P452" i="15"/>
  <c r="P452" i="2"/>
  <c r="B284" i="2"/>
  <c r="B284" i="15"/>
  <c r="S443" i="2"/>
  <c r="S443" i="15"/>
  <c r="V464" i="15"/>
  <c r="V464" i="2"/>
  <c r="G203" i="2"/>
  <c r="G203" i="15"/>
  <c r="Z407" i="2"/>
  <c r="Z407" i="15"/>
  <c r="Q743" i="15"/>
  <c r="Q743" i="2"/>
  <c r="G239" i="2"/>
  <c r="G239" i="15"/>
  <c r="B386" i="15"/>
  <c r="B386" i="2"/>
  <c r="R242" i="15"/>
  <c r="R242" i="2"/>
  <c r="Z488" i="15"/>
  <c r="Z488" i="2"/>
  <c r="W668" i="2"/>
  <c r="W668" i="15"/>
  <c r="W461" i="15"/>
  <c r="W461" i="2"/>
  <c r="N407" i="15"/>
  <c r="N407" i="2"/>
  <c r="O491" i="15"/>
  <c r="O491" i="2"/>
  <c r="L347" i="15"/>
  <c r="L347" i="2"/>
  <c r="N107" i="15"/>
  <c r="N107" i="2"/>
  <c r="Q560" i="2"/>
  <c r="Q560" i="15"/>
  <c r="P500" i="15"/>
  <c r="P500" i="2"/>
  <c r="P260" i="2"/>
  <c r="P260" i="15"/>
  <c r="W164" i="2"/>
  <c r="W164" i="15"/>
  <c r="F500" i="2"/>
  <c r="F500" i="15"/>
  <c r="H197" i="2"/>
  <c r="H197" i="15"/>
  <c r="M719" i="2"/>
  <c r="M719" i="15"/>
  <c r="N284" i="15"/>
  <c r="N284" i="2"/>
  <c r="H602" i="2"/>
  <c r="H602" i="15"/>
  <c r="W197" i="2"/>
  <c r="W197" i="15"/>
  <c r="B293" i="15"/>
  <c r="B293" i="2"/>
  <c r="P488" i="15"/>
  <c r="P488" i="2"/>
  <c r="V341" i="2"/>
  <c r="V341" i="15"/>
  <c r="S440" i="2"/>
  <c r="S440" i="15"/>
  <c r="V731" i="15"/>
  <c r="V731" i="2"/>
  <c r="Z461" i="15"/>
  <c r="Z461" i="2"/>
  <c r="C188" i="15"/>
  <c r="C188" i="2"/>
  <c r="C416" i="2"/>
  <c r="C416" i="15"/>
  <c r="P242" i="15"/>
  <c r="P242" i="2"/>
  <c r="I140" i="2"/>
  <c r="I140" i="15"/>
  <c r="Z53" i="2"/>
  <c r="Z53" i="15"/>
  <c r="P407" i="2"/>
  <c r="P407" i="15"/>
  <c r="E551" i="2"/>
  <c r="E551" i="15"/>
  <c r="I344" i="15"/>
  <c r="I344" i="2"/>
  <c r="E191" i="15"/>
  <c r="E191" i="2"/>
  <c r="Q491" i="15"/>
  <c r="Q491" i="2"/>
  <c r="O578" i="2"/>
  <c r="O578" i="15"/>
  <c r="Y584" i="2"/>
  <c r="Y584" i="15"/>
  <c r="N440" i="2"/>
  <c r="N440" i="15"/>
  <c r="W260" i="15"/>
  <c r="W260" i="2"/>
  <c r="D461" i="2"/>
  <c r="D461" i="15"/>
  <c r="F284" i="2"/>
  <c r="F284" i="15"/>
  <c r="C260" i="2"/>
  <c r="C260" i="15"/>
  <c r="R104" i="2"/>
  <c r="R104" i="15"/>
  <c r="L311" i="2"/>
  <c r="L311" i="15"/>
  <c r="F596" i="2"/>
  <c r="F596" i="15"/>
  <c r="P362" i="15"/>
  <c r="P362" i="2"/>
  <c r="V560" i="2"/>
  <c r="V560" i="15"/>
  <c r="Z440" i="2"/>
  <c r="Z440" i="15"/>
  <c r="H680" i="2"/>
  <c r="H680" i="15"/>
  <c r="P734" i="15"/>
  <c r="P734" i="2"/>
  <c r="T389" i="2"/>
  <c r="T389" i="15"/>
  <c r="V602" i="2"/>
  <c r="V602" i="15"/>
  <c r="P386" i="2"/>
  <c r="P386" i="15"/>
  <c r="M188" i="15"/>
  <c r="M188" i="2"/>
  <c r="U143" i="2"/>
  <c r="U143" i="15"/>
  <c r="I614" i="2"/>
  <c r="I614" i="15"/>
  <c r="H668" i="15"/>
  <c r="H668" i="2"/>
  <c r="U707" i="15"/>
  <c r="U707" i="2"/>
  <c r="R128" i="2"/>
  <c r="R128" i="15"/>
  <c r="G668" i="15"/>
  <c r="G668" i="2"/>
  <c r="V584" i="2"/>
  <c r="V584" i="15"/>
  <c r="N587" i="2"/>
  <c r="N587" i="15"/>
  <c r="W701" i="2"/>
  <c r="W701" i="15"/>
  <c r="K560" i="2"/>
  <c r="K560" i="15"/>
  <c r="I164" i="15"/>
  <c r="I164" i="2"/>
  <c r="T584" i="15"/>
  <c r="T584" i="2"/>
  <c r="V311" i="2"/>
  <c r="V311" i="15"/>
  <c r="K464" i="2"/>
  <c r="K464" i="15"/>
  <c r="P374" i="15"/>
  <c r="P374" i="2"/>
  <c r="P248" i="15"/>
  <c r="P248" i="2"/>
  <c r="C500" i="2"/>
  <c r="C500" i="15"/>
  <c r="J602" i="2"/>
  <c r="J602" i="15"/>
  <c r="P422" i="15"/>
  <c r="P422" i="2"/>
  <c r="Q683" i="15"/>
  <c r="Q683" i="2"/>
  <c r="C167" i="2"/>
  <c r="C167" i="15"/>
  <c r="Y368" i="15"/>
  <c r="Y368" i="2"/>
  <c r="Y260" i="15"/>
  <c r="Y260" i="2"/>
  <c r="Z260" i="15"/>
  <c r="Z260" i="2"/>
  <c r="M656" i="2"/>
  <c r="M656" i="15"/>
  <c r="O608" i="15"/>
  <c r="O608" i="2"/>
  <c r="U251" i="15"/>
  <c r="U251" i="2"/>
  <c r="G392" i="2"/>
  <c r="G392" i="15"/>
  <c r="K644" i="15"/>
  <c r="K644" i="2"/>
  <c r="M200" i="2"/>
  <c r="M200" i="15"/>
  <c r="O587" i="2"/>
  <c r="O587" i="15"/>
  <c r="H407" i="2"/>
  <c r="H407" i="15"/>
  <c r="M239" i="15"/>
  <c r="M239" i="2"/>
  <c r="Z476" i="15"/>
  <c r="Z476" i="2"/>
  <c r="H584" i="2"/>
  <c r="H584" i="15"/>
  <c r="W224" i="2"/>
  <c r="W224" i="15"/>
  <c r="W344" i="15"/>
  <c r="W344" i="2"/>
  <c r="Z203" i="2"/>
  <c r="Z203" i="15"/>
  <c r="D368" i="2"/>
  <c r="D368" i="15"/>
  <c r="I389" i="15"/>
  <c r="I389" i="2"/>
  <c r="W677" i="15"/>
  <c r="W677" i="2"/>
  <c r="W719" i="2"/>
  <c r="W719" i="15"/>
  <c r="I356" i="2"/>
  <c r="I356" i="15"/>
  <c r="B596" i="15"/>
  <c r="B596" i="2"/>
  <c r="R452" i="2"/>
  <c r="R452" i="15"/>
  <c r="O656" i="2"/>
  <c r="O656" i="15"/>
  <c r="X656" i="15"/>
  <c r="X656" i="2"/>
  <c r="N251" i="2"/>
  <c r="N251" i="15"/>
  <c r="D203" i="2"/>
  <c r="D203" i="15"/>
  <c r="Y308" i="2"/>
  <c r="Y308" i="15"/>
  <c r="U452" i="15"/>
  <c r="U452" i="2"/>
  <c r="K602" i="2"/>
  <c r="K602" i="15"/>
  <c r="X266" i="15"/>
  <c r="X266" i="2"/>
  <c r="W350" i="2"/>
  <c r="W350" i="15"/>
  <c r="Q551" i="2"/>
  <c r="Q551" i="15"/>
  <c r="Z68" i="15"/>
  <c r="Z68" i="2"/>
  <c r="O731" i="15"/>
  <c r="O731" i="2"/>
  <c r="Q431" i="2"/>
  <c r="Q431" i="15"/>
  <c r="V167" i="2"/>
  <c r="V167" i="15"/>
  <c r="Z623" i="15"/>
  <c r="Z623" i="2"/>
  <c r="T104" i="15"/>
  <c r="T104" i="2"/>
  <c r="E437" i="2"/>
  <c r="E437" i="15"/>
  <c r="Q311" i="2"/>
  <c r="Q311" i="15"/>
  <c r="D584" i="2"/>
  <c r="D584" i="15"/>
  <c r="I461" i="15"/>
  <c r="I461" i="2"/>
  <c r="F368" i="2"/>
  <c r="F368" i="15"/>
  <c r="S476" i="2"/>
  <c r="S476" i="15"/>
  <c r="C203" i="2"/>
  <c r="C203" i="15"/>
  <c r="G707" i="2"/>
  <c r="G707" i="15"/>
  <c r="L704" i="15"/>
  <c r="L704" i="2"/>
  <c r="P143" i="2"/>
  <c r="P143" i="15"/>
  <c r="G350" i="2"/>
  <c r="G350" i="15"/>
  <c r="V266" i="15"/>
  <c r="V266" i="2"/>
  <c r="G164" i="2"/>
  <c r="G164" i="15"/>
  <c r="E356" i="2"/>
  <c r="E356" i="15"/>
  <c r="Y677" i="2"/>
  <c r="Y677" i="15"/>
  <c r="E584" i="2"/>
  <c r="E584" i="15"/>
  <c r="M491" i="2"/>
  <c r="M491" i="15"/>
  <c r="E266" i="2"/>
  <c r="E266" i="15"/>
  <c r="Q680" i="2"/>
  <c r="Q680" i="15"/>
  <c r="Q428" i="2"/>
  <c r="Q428" i="15"/>
  <c r="C584" i="15"/>
  <c r="C584" i="2"/>
  <c r="Z251" i="2"/>
  <c r="Z251" i="15"/>
  <c r="N344" i="15"/>
  <c r="N344" i="2"/>
  <c r="W584" i="15"/>
  <c r="W584" i="2"/>
  <c r="W563" i="2"/>
  <c r="W563" i="15"/>
  <c r="Q608" i="2"/>
  <c r="Q608" i="15"/>
  <c r="T719" i="15"/>
  <c r="T719" i="2"/>
  <c r="K140" i="2"/>
  <c r="K140" i="15"/>
  <c r="Y107" i="15"/>
  <c r="Y107" i="2"/>
  <c r="Z500" i="2"/>
  <c r="Z500" i="15"/>
  <c r="U587" i="15"/>
  <c r="U587" i="2"/>
  <c r="C731" i="2"/>
  <c r="C731" i="15"/>
  <c r="F551" i="2"/>
  <c r="F551" i="15"/>
  <c r="O266" i="2"/>
  <c r="O266" i="15"/>
  <c r="S197" i="15"/>
  <c r="S197" i="2"/>
  <c r="C578" i="15"/>
  <c r="C578" i="2"/>
  <c r="U284" i="15"/>
  <c r="U284" i="2"/>
  <c r="J293" i="2"/>
  <c r="J293" i="15"/>
  <c r="E452" i="2"/>
  <c r="E452" i="15"/>
  <c r="I536" i="15"/>
  <c r="I536" i="2"/>
  <c r="K389" i="15"/>
  <c r="K389" i="2"/>
  <c r="U536" i="2"/>
  <c r="U536" i="15"/>
  <c r="Y197" i="2"/>
  <c r="Y197" i="15"/>
  <c r="C200" i="2"/>
  <c r="C200" i="15"/>
  <c r="U488" i="2"/>
  <c r="U488" i="15"/>
  <c r="Z428" i="15"/>
  <c r="Z428" i="2"/>
  <c r="X704" i="15"/>
  <c r="X704" i="2"/>
  <c r="Z107" i="15"/>
  <c r="Z107" i="2"/>
  <c r="N584" i="2"/>
  <c r="N584" i="15"/>
  <c r="W464" i="15"/>
  <c r="W464" i="2"/>
  <c r="V668" i="2"/>
  <c r="V668" i="15"/>
  <c r="Q242" i="15"/>
  <c r="Q242" i="2"/>
  <c r="C464" i="15"/>
  <c r="C464" i="2"/>
  <c r="E314" i="15"/>
  <c r="E314" i="2"/>
  <c r="K341" i="2"/>
  <c r="K341" i="15"/>
  <c r="J533" i="2"/>
  <c r="J533" i="15"/>
  <c r="K281" i="15"/>
  <c r="K281" i="2"/>
  <c r="X386" i="15"/>
  <c r="X386" i="2"/>
  <c r="S140" i="2"/>
  <c r="S140" i="15"/>
  <c r="W107" i="2"/>
  <c r="W107" i="15"/>
  <c r="J584" i="2"/>
  <c r="J584" i="15"/>
  <c r="Y389" i="2"/>
  <c r="Y389" i="15"/>
  <c r="J488" i="15"/>
  <c r="J488" i="2"/>
  <c r="P566" i="2"/>
  <c r="P566" i="15"/>
  <c r="T533" i="15"/>
  <c r="T533" i="2"/>
  <c r="Q164" i="2"/>
  <c r="Q164" i="15"/>
  <c r="J671" i="2"/>
  <c r="J671" i="15"/>
  <c r="C284" i="2"/>
  <c r="C284" i="15"/>
  <c r="F344" i="15"/>
  <c r="F344" i="2"/>
  <c r="Z404" i="15"/>
  <c r="Z404" i="2"/>
  <c r="X455" i="2"/>
  <c r="X455" i="15"/>
  <c r="D389" i="2"/>
  <c r="D389" i="15"/>
  <c r="N680" i="2"/>
  <c r="N680" i="15"/>
  <c r="V461" i="15"/>
  <c r="V461" i="2"/>
  <c r="R704" i="2"/>
  <c r="R704" i="15"/>
  <c r="J536" i="15"/>
  <c r="J536" i="2"/>
  <c r="Y581" i="15"/>
  <c r="Y581" i="2"/>
  <c r="S656" i="2"/>
  <c r="S656" i="15"/>
  <c r="F668" i="2"/>
  <c r="F668" i="15"/>
  <c r="W188" i="15"/>
  <c r="W188" i="2"/>
  <c r="O203" i="2"/>
  <c r="O203" i="15"/>
  <c r="O428" i="15"/>
  <c r="O428" i="2"/>
  <c r="F494" i="15"/>
  <c r="F494" i="2"/>
  <c r="S596" i="15"/>
  <c r="S596" i="2"/>
  <c r="H203" i="15"/>
  <c r="H203" i="2"/>
  <c r="E566" i="2"/>
  <c r="E566" i="15"/>
  <c r="T587" i="15"/>
  <c r="T587" i="2"/>
  <c r="H623" i="15"/>
  <c r="H623" i="2"/>
  <c r="P455" i="2"/>
  <c r="P455" i="15"/>
  <c r="S587" i="15"/>
  <c r="S587" i="2"/>
  <c r="L731" i="15"/>
  <c r="L731" i="2"/>
  <c r="G566" i="2"/>
  <c r="G566" i="15"/>
  <c r="Q284" i="2"/>
  <c r="Q284" i="15"/>
  <c r="E71" i="15"/>
  <c r="E71" i="2"/>
  <c r="D143" i="2"/>
  <c r="D143" i="15"/>
  <c r="Q563" i="2"/>
  <c r="Q563" i="15"/>
  <c r="O647" i="2"/>
  <c r="O647" i="15"/>
  <c r="E536" i="15"/>
  <c r="E536" i="2"/>
  <c r="H302" i="2"/>
  <c r="H302" i="15"/>
  <c r="C281" i="15"/>
  <c r="C281" i="2"/>
  <c r="O707" i="15"/>
  <c r="O707" i="2"/>
  <c r="Q293" i="2"/>
  <c r="Q293" i="15"/>
  <c r="C374" i="15"/>
  <c r="C374" i="2"/>
  <c r="F488" i="15"/>
  <c r="F488" i="2"/>
  <c r="Z740" i="2"/>
  <c r="Z740" i="15"/>
  <c r="T608" i="2"/>
  <c r="T608" i="15"/>
  <c r="Y740" i="15"/>
  <c r="Y740" i="2"/>
  <c r="O719" i="2"/>
  <c r="O719" i="15"/>
  <c r="K491" i="2"/>
  <c r="K491" i="15"/>
  <c r="S671" i="15"/>
  <c r="S671" i="2"/>
  <c r="O551" i="2"/>
  <c r="O551" i="15"/>
  <c r="F701" i="2"/>
  <c r="F701" i="15"/>
  <c r="I488" i="15"/>
  <c r="I488" i="2"/>
  <c r="B536" i="2"/>
  <c r="B536" i="15"/>
  <c r="F143" i="2"/>
  <c r="F143" i="15"/>
  <c r="Y587" i="2"/>
  <c r="Y587" i="15"/>
  <c r="U260" i="15"/>
  <c r="U260" i="2"/>
  <c r="V404" i="15"/>
  <c r="V404" i="2"/>
  <c r="F563" i="15"/>
  <c r="F563" i="2"/>
  <c r="H350" i="2"/>
  <c r="H350" i="15"/>
  <c r="B680" i="2"/>
  <c r="B680" i="15"/>
  <c r="B266" i="2"/>
  <c r="B266" i="15"/>
  <c r="K362" i="15"/>
  <c r="K362" i="2"/>
  <c r="Z431" i="2"/>
  <c r="Z431" i="15"/>
  <c r="O677" i="15"/>
  <c r="O677" i="2"/>
  <c r="I311" i="2"/>
  <c r="I311" i="15"/>
  <c r="I302" i="2"/>
  <c r="I302" i="15"/>
  <c r="P191" i="2"/>
  <c r="P191" i="15"/>
  <c r="G341" i="2"/>
  <c r="G341" i="15"/>
  <c r="X224" i="2"/>
  <c r="X224" i="15"/>
  <c r="J719" i="2"/>
  <c r="J719" i="15"/>
  <c r="O191" i="2"/>
  <c r="O191" i="15"/>
  <c r="F440" i="15"/>
  <c r="F440" i="2"/>
  <c r="I191" i="2"/>
  <c r="I191" i="15"/>
  <c r="H461" i="15"/>
  <c r="H461" i="2"/>
  <c r="E578" i="15"/>
  <c r="E578" i="2"/>
  <c r="R464" i="15"/>
  <c r="R464" i="2"/>
  <c r="G488" i="2"/>
  <c r="G488" i="15"/>
  <c r="C671" i="15"/>
  <c r="C671" i="2"/>
  <c r="Q224" i="2"/>
  <c r="Q224" i="15"/>
  <c r="M578" i="2"/>
  <c r="M578" i="15"/>
  <c r="C656" i="2"/>
  <c r="C656" i="15"/>
  <c r="G578" i="15"/>
  <c r="G578" i="2"/>
  <c r="S602" i="2"/>
  <c r="S602" i="15"/>
  <c r="S203" i="2"/>
  <c r="S203" i="15"/>
  <c r="P302" i="2"/>
  <c r="P302" i="15"/>
  <c r="H368" i="15"/>
  <c r="H368" i="2"/>
  <c r="L137" i="2"/>
  <c r="L137" i="15"/>
  <c r="U128" i="2"/>
  <c r="U128" i="15"/>
  <c r="H416" i="2"/>
  <c r="H416" i="15"/>
  <c r="D347" i="2"/>
  <c r="D347" i="15"/>
  <c r="F731" i="15"/>
  <c r="F731" i="2"/>
  <c r="L740" i="2"/>
  <c r="L740" i="15"/>
  <c r="Z671" i="2"/>
  <c r="Z671" i="15"/>
  <c r="F608" i="2"/>
  <c r="F608" i="15"/>
  <c r="X743" i="15"/>
  <c r="X743" i="2"/>
  <c r="N242" i="15"/>
  <c r="N242" i="2"/>
  <c r="X239" i="2"/>
  <c r="X239" i="15"/>
  <c r="U266" i="15"/>
  <c r="U266" i="2"/>
  <c r="J680" i="2"/>
  <c r="J680" i="15"/>
  <c r="G428" i="15"/>
  <c r="G428" i="2"/>
  <c r="N437" i="2"/>
  <c r="N437" i="15"/>
  <c r="C368" i="15"/>
  <c r="C368" i="2"/>
  <c r="D251" i="2"/>
  <c r="D251" i="15"/>
  <c r="Y431" i="2"/>
  <c r="Y431" i="15"/>
  <c r="P584" i="2"/>
  <c r="P584" i="15"/>
  <c r="E137" i="2"/>
  <c r="E137" i="15"/>
  <c r="J608" i="15"/>
  <c r="J608" i="2"/>
  <c r="B452" i="15"/>
  <c r="B452" i="2"/>
  <c r="D500" i="2"/>
  <c r="D500" i="15"/>
  <c r="E368" i="2"/>
  <c r="E368" i="15"/>
  <c r="H200" i="2"/>
  <c r="H200" i="15"/>
  <c r="W140" i="2"/>
  <c r="W140" i="15"/>
  <c r="Y281" i="15"/>
  <c r="Y281" i="2"/>
  <c r="V107" i="2"/>
  <c r="V107" i="15"/>
  <c r="F386" i="2"/>
  <c r="F386" i="15"/>
  <c r="H647" i="2"/>
  <c r="H647" i="15"/>
  <c r="U368" i="15"/>
  <c r="U368" i="2"/>
  <c r="Q128" i="2"/>
  <c r="Q128" i="15"/>
  <c r="V533" i="15"/>
  <c r="V533" i="2"/>
  <c r="N743" i="15"/>
  <c r="N743" i="2"/>
  <c r="W347" i="2"/>
  <c r="W347" i="15"/>
  <c r="C164" i="2"/>
  <c r="C164" i="15"/>
  <c r="K551" i="2"/>
  <c r="K551" i="15"/>
  <c r="C587" i="15"/>
  <c r="C587" i="2"/>
  <c r="C356" i="2"/>
  <c r="C356" i="15"/>
  <c r="N239" i="15"/>
  <c r="N239" i="2"/>
  <c r="H614" i="2"/>
  <c r="H614" i="15"/>
  <c r="H644" i="2"/>
  <c r="H644" i="15"/>
  <c r="I416" i="2"/>
  <c r="I416" i="15"/>
  <c r="P704" i="2"/>
  <c r="P704" i="15"/>
  <c r="D536" i="15"/>
  <c r="D536" i="2"/>
  <c r="D104" i="15"/>
  <c r="D104" i="2"/>
  <c r="V728" i="15"/>
  <c r="V728" i="2"/>
  <c r="U476" i="2"/>
  <c r="U476" i="15"/>
  <c r="M248" i="15"/>
  <c r="M248" i="2"/>
  <c r="X374" i="15"/>
  <c r="X374" i="2"/>
  <c r="T566" i="2"/>
  <c r="T566" i="15"/>
  <c r="J740" i="15"/>
  <c r="J740" i="2"/>
  <c r="T623" i="2"/>
  <c r="T623" i="15"/>
  <c r="S566" i="2"/>
  <c r="S566" i="15"/>
  <c r="W71" i="2"/>
  <c r="W71" i="15"/>
  <c r="U362" i="2"/>
  <c r="U362" i="15"/>
  <c r="E428" i="15"/>
  <c r="E428" i="2"/>
  <c r="Q533" i="15"/>
  <c r="Q533" i="2"/>
  <c r="J281" i="15"/>
  <c r="J281" i="2"/>
  <c r="U581" i="2"/>
  <c r="U581" i="15"/>
  <c r="H608" i="15"/>
  <c r="H608" i="2"/>
  <c r="U614" i="15"/>
  <c r="U614" i="2"/>
  <c r="Q416" i="2"/>
  <c r="Q416" i="15"/>
  <c r="K566" i="2"/>
  <c r="K566" i="15"/>
  <c r="I704" i="15"/>
  <c r="I704" i="2"/>
  <c r="O476" i="2"/>
  <c r="O476" i="15"/>
  <c r="G407" i="2"/>
  <c r="G407" i="15"/>
  <c r="H440" i="2"/>
  <c r="H440" i="15"/>
  <c r="T731" i="15"/>
  <c r="T731" i="2"/>
  <c r="Z653" i="2"/>
  <c r="Z653" i="15"/>
  <c r="Z533" i="15"/>
  <c r="Z533" i="2"/>
  <c r="C266" i="2"/>
  <c r="C266" i="15"/>
  <c r="W191" i="15"/>
  <c r="W191" i="2"/>
  <c r="L749" i="15"/>
  <c r="L749" i="2"/>
  <c r="S704" i="15"/>
  <c r="S704" i="2"/>
  <c r="T107" i="2"/>
  <c r="T107" i="15"/>
  <c r="Z584" i="2"/>
  <c r="Z584" i="15"/>
  <c r="T644" i="15"/>
  <c r="T644" i="2"/>
  <c r="X422" i="15"/>
  <c r="X422" i="2"/>
  <c r="W656" i="2"/>
  <c r="W656" i="15"/>
  <c r="S53" i="15"/>
  <c r="S53" i="2"/>
  <c r="Z494" i="15"/>
  <c r="Z494" i="2"/>
  <c r="N656" i="2"/>
  <c r="N656" i="15"/>
  <c r="X677" i="2"/>
  <c r="X677" i="15"/>
  <c r="S428" i="15"/>
  <c r="S428" i="2"/>
  <c r="X311" i="2"/>
  <c r="X311" i="15"/>
  <c r="W596" i="15"/>
  <c r="W596" i="2"/>
  <c r="D677" i="2"/>
  <c r="D677" i="15"/>
  <c r="T707" i="15"/>
  <c r="T707" i="2"/>
  <c r="R743" i="15"/>
  <c r="R743" i="2"/>
  <c r="N203" i="15"/>
  <c r="N203" i="2"/>
  <c r="Y137" i="2"/>
  <c r="Y137" i="15"/>
  <c r="V443" i="2"/>
  <c r="V443" i="15"/>
  <c r="Q374" i="15"/>
  <c r="Q374" i="2"/>
  <c r="M707" i="15"/>
  <c r="M707" i="2"/>
  <c r="X551" i="2"/>
  <c r="X551" i="15"/>
  <c r="U740" i="2"/>
  <c r="U740" i="15"/>
  <c r="L203" i="15"/>
  <c r="L203" i="2"/>
  <c r="C563" i="2"/>
  <c r="C563" i="15"/>
  <c r="F311" i="2"/>
  <c r="F311" i="15"/>
  <c r="C488" i="2"/>
  <c r="C488" i="15"/>
  <c r="Z197" i="15"/>
  <c r="Z197" i="2"/>
  <c r="W704" i="15"/>
  <c r="W704" i="2"/>
  <c r="Z284" i="2"/>
  <c r="Z284" i="15"/>
  <c r="R251" i="2"/>
  <c r="R251" i="15"/>
  <c r="H104" i="2"/>
  <c r="H104" i="15"/>
  <c r="I602" i="2"/>
  <c r="I602" i="15"/>
  <c r="Z143" i="2"/>
  <c r="Z143" i="15"/>
  <c r="Y143" i="2"/>
  <c r="Y143" i="15"/>
  <c r="D494" i="15"/>
  <c r="D494" i="2"/>
  <c r="M716" i="15"/>
  <c r="M716" i="2"/>
  <c r="B707" i="2"/>
  <c r="B707" i="15"/>
  <c r="K107" i="15"/>
  <c r="K107" i="2"/>
  <c r="T653" i="2"/>
  <c r="T653" i="15"/>
  <c r="T293" i="2"/>
  <c r="T293" i="15"/>
  <c r="E743" i="15"/>
  <c r="E743" i="2"/>
  <c r="Y728" i="15"/>
  <c r="Y728" i="2"/>
  <c r="X464" i="15"/>
  <c r="X464" i="2"/>
  <c r="V386" i="15"/>
  <c r="V386" i="2"/>
  <c r="D587" i="15"/>
  <c r="D587" i="2"/>
  <c r="M437" i="2"/>
  <c r="M437" i="15"/>
  <c r="K749" i="15"/>
  <c r="K749" i="2"/>
  <c r="I560" i="2"/>
  <c r="I560" i="15"/>
  <c r="O455" i="2"/>
  <c r="O455" i="15"/>
  <c r="I653" i="2"/>
  <c r="I653" i="15"/>
  <c r="O566" i="2"/>
  <c r="O566" i="15"/>
  <c r="O389" i="15"/>
  <c r="O389" i="2"/>
  <c r="F452" i="2"/>
  <c r="F452" i="15"/>
  <c r="G608" i="15"/>
  <c r="G608" i="2"/>
  <c r="I137" i="2"/>
  <c r="I137" i="15"/>
  <c r="M374" i="15"/>
  <c r="M374" i="2"/>
  <c r="J581" i="15"/>
  <c r="J581" i="2"/>
  <c r="K248" i="15"/>
  <c r="K248" i="2"/>
  <c r="D740" i="2"/>
  <c r="D740" i="15"/>
  <c r="J53" i="15"/>
  <c r="J53" i="2"/>
  <c r="I656" i="2"/>
  <c r="I656" i="15"/>
  <c r="P647" i="2"/>
  <c r="P647" i="15"/>
  <c r="X731" i="15"/>
  <c r="X731" i="2"/>
  <c r="K53" i="15"/>
  <c r="K53" i="2"/>
  <c r="M104" i="2"/>
  <c r="M104" i="15"/>
  <c r="M128" i="2"/>
  <c r="M128" i="15"/>
  <c r="M620" i="2"/>
  <c r="M620" i="15"/>
  <c r="F362" i="15"/>
  <c r="F362" i="2"/>
  <c r="O743" i="15"/>
  <c r="O743" i="2"/>
  <c r="I728" i="2"/>
  <c r="I728" i="15"/>
  <c r="W128" i="2"/>
  <c r="W128" i="15"/>
  <c r="B281" i="2"/>
  <c r="B281" i="15"/>
  <c r="R596" i="2"/>
  <c r="R596" i="15"/>
  <c r="Z563" i="15"/>
  <c r="Z563" i="2"/>
  <c r="B743" i="15"/>
  <c r="B743" i="2"/>
  <c r="M566" i="2"/>
  <c r="M566" i="15"/>
  <c r="Y140" i="2"/>
  <c r="Y140" i="15"/>
  <c r="F347" i="2"/>
  <c r="F347" i="15"/>
  <c r="F107" i="15"/>
  <c r="F107" i="2"/>
  <c r="D422" i="15"/>
  <c r="D422" i="2"/>
  <c r="S248" i="15"/>
  <c r="S248" i="2"/>
  <c r="J749" i="15"/>
  <c r="J749" i="2"/>
  <c r="B251" i="2"/>
  <c r="B251" i="15"/>
  <c r="N140" i="2"/>
  <c r="N140" i="15"/>
  <c r="K623" i="15"/>
  <c r="K623" i="2"/>
  <c r="H566" i="2"/>
  <c r="H566" i="15"/>
  <c r="Z224" i="2"/>
  <c r="Z224" i="15"/>
  <c r="T356" i="2"/>
  <c r="T356" i="15"/>
  <c r="U719" i="15"/>
  <c r="U719" i="2"/>
  <c r="W200" i="15"/>
  <c r="W200" i="2"/>
  <c r="T614" i="2"/>
  <c r="T614" i="15"/>
  <c r="W68" i="15"/>
  <c r="W68" i="2"/>
  <c r="Y374" i="2"/>
  <c r="Y374" i="15"/>
  <c r="C53" i="15"/>
  <c r="C53" i="2"/>
  <c r="D302" i="2"/>
  <c r="D302" i="15"/>
  <c r="G368" i="2"/>
  <c r="G368" i="15"/>
  <c r="C443" i="15"/>
  <c r="C443" i="2"/>
  <c r="K128" i="2"/>
  <c r="K128" i="15"/>
  <c r="B488" i="15"/>
  <c r="B488" i="2"/>
  <c r="K443" i="15"/>
  <c r="K443" i="2"/>
  <c r="Y731" i="15"/>
  <c r="Y731" i="2"/>
  <c r="S644" i="15"/>
  <c r="S644" i="2"/>
  <c r="R143" i="15"/>
  <c r="R143" i="2"/>
  <c r="P644" i="15"/>
  <c r="P644" i="2"/>
  <c r="F671" i="2"/>
  <c r="F671" i="15"/>
  <c r="I251" i="2"/>
  <c r="I251" i="15"/>
  <c r="D476" i="15"/>
  <c r="D476" i="2"/>
  <c r="J455" i="2"/>
  <c r="J455" i="15"/>
  <c r="V293" i="2"/>
  <c r="V293" i="15"/>
  <c r="T416" i="2"/>
  <c r="T416" i="15"/>
  <c r="Q707" i="2"/>
  <c r="Q707" i="15"/>
  <c r="B494" i="15"/>
  <c r="B494" i="2"/>
  <c r="P740" i="15"/>
  <c r="P740" i="2"/>
  <c r="W623" i="15"/>
  <c r="W623" i="2"/>
  <c r="Z707" i="15"/>
  <c r="Z707" i="2"/>
  <c r="I740" i="15"/>
  <c r="I740" i="2"/>
  <c r="V131" i="15"/>
  <c r="V131" i="2"/>
  <c r="I248" i="2"/>
  <c r="I248" i="15"/>
  <c r="Z389" i="2"/>
  <c r="Z389" i="15"/>
  <c r="P536" i="15"/>
  <c r="P536" i="2"/>
  <c r="H422" i="15"/>
  <c r="H422" i="2"/>
  <c r="Q188" i="15"/>
  <c r="Q188" i="2"/>
  <c r="K143" i="15"/>
  <c r="K143" i="2"/>
  <c r="Q566" i="2"/>
  <c r="Q566" i="15"/>
  <c r="V578" i="2"/>
  <c r="V578" i="15"/>
  <c r="E389" i="2"/>
  <c r="E389" i="15"/>
  <c r="D374" i="15"/>
  <c r="D374" i="2"/>
  <c r="S653" i="2"/>
  <c r="S653" i="15"/>
  <c r="N533" i="2"/>
  <c r="N533" i="15"/>
  <c r="H281" i="15"/>
  <c r="H281" i="2"/>
  <c r="V620" i="15"/>
  <c r="V620" i="2"/>
  <c r="R350" i="2"/>
  <c r="R350" i="15"/>
  <c r="O293" i="2"/>
  <c r="O293" i="15"/>
  <c r="K374" i="2"/>
  <c r="K374" i="15"/>
  <c r="V566" i="2"/>
  <c r="V566" i="15"/>
  <c r="W587" i="15"/>
  <c r="W587" i="2"/>
  <c r="F260" i="2"/>
  <c r="F260" i="15"/>
  <c r="L302" i="2"/>
  <c r="L302" i="15"/>
  <c r="P464" i="15"/>
  <c r="P464" i="2"/>
  <c r="O314" i="2"/>
  <c r="O314" i="15"/>
  <c r="Y500" i="2"/>
  <c r="Y500" i="15"/>
  <c r="N71" i="15"/>
  <c r="N71" i="2"/>
  <c r="Z677" i="2"/>
  <c r="Z677" i="15"/>
  <c r="U563" i="2"/>
  <c r="U563" i="15"/>
  <c r="I368" i="15"/>
  <c r="I368" i="2"/>
  <c r="E683" i="15"/>
  <c r="E683" i="2"/>
  <c r="Q53" i="15"/>
  <c r="Q53" i="2"/>
  <c r="E443" i="2"/>
  <c r="E443" i="15"/>
  <c r="K131" i="2"/>
  <c r="K131" i="15"/>
  <c r="X443" i="15"/>
  <c r="X443" i="2"/>
  <c r="Z416" i="2"/>
  <c r="Z416" i="15"/>
  <c r="R707" i="15"/>
  <c r="R707" i="2"/>
  <c r="M533" i="2"/>
  <c r="M533" i="15"/>
  <c r="V596" i="15"/>
  <c r="V596" i="2"/>
  <c r="C677" i="15"/>
  <c r="C677" i="2"/>
  <c r="L437" i="2"/>
  <c r="L437" i="15"/>
  <c r="P284" i="2"/>
  <c r="P284" i="15"/>
  <c r="B164" i="15"/>
  <c r="B164" i="2"/>
  <c r="F104" i="15"/>
  <c r="F104" i="2"/>
  <c r="X251" i="15"/>
  <c r="X251" i="2"/>
  <c r="Z716" i="2"/>
  <c r="Z716" i="15"/>
  <c r="N266" i="2"/>
  <c r="N266" i="15"/>
  <c r="W167" i="2"/>
  <c r="W167" i="15"/>
  <c r="N143" i="15"/>
  <c r="N143" i="2"/>
  <c r="X581" i="15"/>
  <c r="X581" i="2"/>
  <c r="H620" i="2"/>
  <c r="H620" i="15"/>
  <c r="D293" i="2"/>
  <c r="D293" i="15"/>
  <c r="T386" i="15"/>
  <c r="T386" i="2"/>
  <c r="R224" i="2"/>
  <c r="R224" i="15"/>
  <c r="F308" i="15"/>
  <c r="F308" i="2"/>
  <c r="P140" i="2"/>
  <c r="P140" i="15"/>
  <c r="Q488" i="15"/>
  <c r="Q488" i="2"/>
  <c r="R302" i="15"/>
  <c r="R302" i="2"/>
  <c r="Z368" i="15"/>
  <c r="Z368" i="2"/>
  <c r="W314" i="2"/>
  <c r="W314" i="15"/>
  <c r="M563" i="15"/>
  <c r="M563" i="2"/>
  <c r="E302" i="2"/>
  <c r="E302" i="15"/>
  <c r="X440" i="2"/>
  <c r="X440" i="15"/>
  <c r="Q344" i="2"/>
  <c r="Q344" i="15"/>
  <c r="S452" i="2"/>
  <c r="S452" i="15"/>
  <c r="K347" i="2"/>
  <c r="K347" i="15"/>
  <c r="G671" i="2"/>
  <c r="G671" i="15"/>
  <c r="E239" i="2"/>
  <c r="E239" i="15"/>
  <c r="O248" i="15"/>
  <c r="O248" i="2"/>
  <c r="H500" i="2"/>
  <c r="H500" i="15"/>
  <c r="S701" i="15"/>
  <c r="S701" i="2"/>
  <c r="F140" i="2"/>
  <c r="F140" i="15"/>
  <c r="G251" i="2"/>
  <c r="G251" i="15"/>
  <c r="E197" i="2"/>
  <c r="E197" i="15"/>
  <c r="B551" i="2"/>
  <c r="B551" i="15"/>
  <c r="W356" i="2"/>
  <c r="W356" i="15"/>
  <c r="K197" i="2"/>
  <c r="K197" i="15"/>
  <c r="U239" i="2"/>
  <c r="U239" i="15"/>
  <c r="I608" i="15"/>
  <c r="I608" i="2"/>
  <c r="R602" i="2"/>
  <c r="R602" i="15"/>
  <c r="M416" i="15"/>
  <c r="M416" i="2"/>
  <c r="W302" i="2"/>
  <c r="W302" i="15"/>
  <c r="C719" i="2"/>
  <c r="C719" i="15"/>
  <c r="K608" i="15"/>
  <c r="K608" i="2"/>
  <c r="E341" i="2"/>
  <c r="E341" i="15"/>
  <c r="H389" i="15"/>
  <c r="H389" i="2"/>
  <c r="C239" i="2"/>
  <c r="C239" i="15"/>
  <c r="R608" i="2"/>
  <c r="R608" i="15"/>
  <c r="G728" i="2"/>
  <c r="G728" i="15"/>
  <c r="Y644" i="15"/>
  <c r="Y644" i="2"/>
  <c r="B731" i="15"/>
  <c r="B731" i="2"/>
  <c r="X53" i="2"/>
  <c r="X53" i="15"/>
  <c r="E671" i="2"/>
  <c r="E671" i="15"/>
  <c r="U131" i="15"/>
  <c r="U131" i="2"/>
  <c r="I596" i="2"/>
  <c r="I596" i="15"/>
  <c r="L701" i="15"/>
  <c r="L701" i="2"/>
  <c r="C581" i="2"/>
  <c r="C581" i="15"/>
  <c r="F431" i="2"/>
  <c r="F431" i="15"/>
  <c r="J551" i="2"/>
  <c r="J551" i="15"/>
  <c r="L443" i="2"/>
  <c r="L443" i="15"/>
  <c r="T716" i="15"/>
  <c r="T716" i="2"/>
  <c r="K596" i="2"/>
  <c r="K596" i="15"/>
  <c r="R644" i="15"/>
  <c r="R644" i="2"/>
  <c r="J143" i="15"/>
  <c r="J143" i="2"/>
  <c r="V284" i="2"/>
  <c r="V284" i="15"/>
  <c r="Y683" i="15"/>
  <c r="Y683" i="2"/>
  <c r="S404" i="2"/>
  <c r="S404" i="15"/>
  <c r="C407" i="2"/>
  <c r="C407" i="15"/>
  <c r="G140" i="2"/>
  <c r="G140" i="15"/>
  <c r="U374" i="2"/>
  <c r="U374" i="15"/>
  <c r="Q422" i="2"/>
  <c r="Q422" i="15"/>
  <c r="D248" i="15"/>
  <c r="D248" i="2"/>
  <c r="E461" i="15"/>
  <c r="E461" i="2"/>
  <c r="Q719" i="15"/>
  <c r="Q719" i="2"/>
  <c r="I491" i="2"/>
  <c r="I491" i="15"/>
  <c r="M677" i="15"/>
  <c r="M677" i="2"/>
  <c r="X707" i="15"/>
  <c r="X707" i="2"/>
  <c r="B404" i="15"/>
  <c r="B404" i="2"/>
  <c r="D284" i="2"/>
  <c r="D284" i="15"/>
  <c r="D614" i="15"/>
  <c r="D614" i="2"/>
  <c r="O302" i="2"/>
  <c r="O302" i="15"/>
  <c r="I443" i="15"/>
  <c r="I443" i="2"/>
  <c r="S578" i="2"/>
  <c r="S578" i="15"/>
  <c r="U596" i="15"/>
  <c r="U596" i="2"/>
  <c r="C680" i="2"/>
  <c r="C680" i="15"/>
  <c r="L281" i="15"/>
  <c r="L281" i="2"/>
  <c r="H671" i="2"/>
  <c r="H671" i="15"/>
  <c r="Y719" i="2"/>
  <c r="Y719" i="15"/>
  <c r="D71" i="2"/>
  <c r="D71" i="15"/>
  <c r="D260" i="15"/>
  <c r="D260" i="2"/>
  <c r="W293" i="2"/>
  <c r="W293" i="15"/>
  <c r="S260" i="2"/>
  <c r="S260" i="15"/>
  <c r="K239" i="15"/>
  <c r="K239" i="2"/>
  <c r="V491" i="2"/>
  <c r="V491" i="15"/>
  <c r="M731" i="15"/>
  <c r="M731" i="2"/>
  <c r="T749" i="2"/>
  <c r="T749" i="15"/>
  <c r="G587" i="2"/>
  <c r="G587" i="15"/>
  <c r="W416" i="2"/>
  <c r="W416" i="15"/>
  <c r="I407" i="15"/>
  <c r="I407" i="2"/>
  <c r="S500" i="2"/>
  <c r="S500" i="15"/>
  <c r="T596" i="15"/>
  <c r="T596" i="2"/>
  <c r="F203" i="2"/>
  <c r="F203" i="15"/>
  <c r="Q407" i="2"/>
  <c r="Q407" i="15"/>
  <c r="L683" i="15"/>
  <c r="L683" i="2"/>
  <c r="L404" i="15"/>
  <c r="L404" i="2"/>
  <c r="W437" i="2"/>
  <c r="W437" i="15"/>
  <c r="B704" i="15"/>
  <c r="B704" i="2"/>
  <c r="G644" i="2"/>
  <c r="G644" i="15"/>
  <c r="Q302" i="15"/>
  <c r="Q302" i="2"/>
  <c r="M494" i="15"/>
  <c r="M494" i="2"/>
  <c r="B188" i="2"/>
  <c r="B188" i="15"/>
  <c r="O668" i="15"/>
  <c r="O668" i="2"/>
  <c r="E707" i="2"/>
  <c r="E707" i="15"/>
  <c r="L293" i="2"/>
  <c r="L293" i="15"/>
  <c r="P680" i="2"/>
  <c r="P680" i="15"/>
  <c r="M341" i="2"/>
  <c r="M341" i="15"/>
  <c r="U704" i="15"/>
  <c r="U704" i="2"/>
  <c r="N416" i="15"/>
  <c r="N416" i="2"/>
  <c r="Q167" i="15"/>
  <c r="Q167" i="2"/>
  <c r="X389" i="2"/>
  <c r="X389" i="15"/>
  <c r="W602" i="2"/>
  <c r="W602" i="15"/>
  <c r="L581" i="15"/>
  <c r="L581" i="2"/>
  <c r="Q350" i="2"/>
  <c r="Q350" i="15"/>
  <c r="K743" i="2"/>
  <c r="K743" i="15"/>
  <c r="L416" i="15"/>
  <c r="L416" i="2"/>
  <c r="F707" i="2"/>
  <c r="F707" i="15"/>
  <c r="V743" i="15"/>
  <c r="V743" i="2"/>
  <c r="X680" i="15"/>
  <c r="X680" i="2"/>
  <c r="Z167" i="15"/>
  <c r="Z167" i="2"/>
  <c r="X608" i="2"/>
  <c r="X608" i="15"/>
  <c r="T128" i="2"/>
  <c r="T128" i="15"/>
  <c r="T314" i="15"/>
  <c r="T314" i="2"/>
  <c r="N647" i="2"/>
  <c r="N647" i="15"/>
  <c r="D596" i="15"/>
  <c r="D596" i="2"/>
  <c r="N314" i="15"/>
  <c r="N314" i="2"/>
  <c r="V563" i="15"/>
  <c r="V563" i="2"/>
  <c r="K284" i="2"/>
  <c r="K284" i="15"/>
  <c r="M347" i="2"/>
  <c r="M347" i="15"/>
  <c r="M314" i="15"/>
  <c r="M314" i="2"/>
  <c r="H491" i="2"/>
  <c r="H491" i="15"/>
  <c r="W404" i="15"/>
  <c r="W404" i="2"/>
  <c r="Y200" i="15"/>
  <c r="Y200" i="2"/>
  <c r="X143" i="2"/>
  <c r="X143" i="15"/>
  <c r="O407" i="2"/>
  <c r="O407" i="15"/>
  <c r="C440" i="2"/>
  <c r="C440" i="15"/>
  <c r="S683" i="2"/>
  <c r="S683" i="15"/>
  <c r="L53" i="15"/>
  <c r="L53" i="2"/>
  <c r="Y224" i="2"/>
  <c r="Y224" i="15"/>
  <c r="T551" i="2"/>
  <c r="T551" i="15"/>
  <c r="R107" i="2"/>
  <c r="R107" i="15"/>
  <c r="B653" i="2"/>
  <c r="B653" i="15"/>
  <c r="B614" i="15"/>
  <c r="B614" i="2"/>
  <c r="C533" i="15"/>
  <c r="C533" i="2"/>
  <c r="R164" i="2"/>
  <c r="R164" i="15"/>
  <c r="N536" i="2"/>
  <c r="N536" i="15"/>
  <c r="U701" i="2"/>
  <c r="U701" i="15"/>
  <c r="D653" i="2"/>
  <c r="D653" i="15"/>
  <c r="S422" i="2"/>
  <c r="S422" i="15"/>
  <c r="D728" i="2"/>
  <c r="D728" i="15"/>
  <c r="V515" i="2" l="1"/>
  <c r="V515" i="15"/>
  <c r="U89" i="2"/>
  <c r="U89" i="15"/>
  <c r="Y122" i="15"/>
  <c r="Y122" i="2"/>
  <c r="X101" i="2"/>
  <c r="X101" i="15"/>
  <c r="G221" i="15"/>
  <c r="G221" i="2"/>
  <c r="Y269" i="2"/>
  <c r="Y269" i="15"/>
  <c r="G638" i="2"/>
  <c r="G638" i="15"/>
  <c r="X95" i="15"/>
  <c r="X95" i="2"/>
  <c r="D686" i="2"/>
  <c r="D686" i="15"/>
  <c r="U371" i="2"/>
  <c r="U371" i="15"/>
  <c r="U179" i="2"/>
  <c r="U179" i="15"/>
  <c r="Z272" i="15"/>
  <c r="Z272" i="2"/>
  <c r="B524" i="15"/>
  <c r="B524" i="2"/>
  <c r="J545" i="15"/>
  <c r="J545" i="2"/>
  <c r="V296" i="15"/>
  <c r="V296" i="2"/>
  <c r="Q518" i="2"/>
  <c r="Q518" i="15"/>
  <c r="O674" i="2"/>
  <c r="O674" i="15"/>
  <c r="T722" i="2"/>
  <c r="T722" i="15"/>
  <c r="I638" i="15"/>
  <c r="I638" i="2"/>
  <c r="C95" i="2"/>
  <c r="C95" i="15"/>
  <c r="J269" i="2"/>
  <c r="J269" i="15"/>
  <c r="I278" i="15"/>
  <c r="I278" i="2"/>
  <c r="S332" i="15"/>
  <c r="S332" i="2"/>
  <c r="U353" i="2"/>
  <c r="U353" i="15"/>
  <c r="I149" i="15"/>
  <c r="I149" i="2"/>
  <c r="M593" i="15"/>
  <c r="M593" i="2"/>
  <c r="P92" i="15"/>
  <c r="P92" i="2"/>
  <c r="B692" i="2"/>
  <c r="B692" i="15"/>
  <c r="K575" i="2"/>
  <c r="K575" i="15"/>
  <c r="V269" i="2"/>
  <c r="V269" i="15"/>
  <c r="M458" i="2"/>
  <c r="M458" i="15"/>
  <c r="Z527" i="15"/>
  <c r="Z527" i="2"/>
  <c r="B722" i="2"/>
  <c r="B722" i="15"/>
  <c r="B296" i="15"/>
  <c r="B296" i="2"/>
  <c r="Z245" i="2"/>
  <c r="Z245" i="15"/>
  <c r="X419" i="2"/>
  <c r="X419" i="15"/>
  <c r="P665" i="2"/>
  <c r="P665" i="15"/>
  <c r="K152" i="2"/>
  <c r="K152" i="15"/>
  <c r="V371" i="2"/>
  <c r="V371" i="15"/>
  <c r="X572" i="2"/>
  <c r="X572" i="15"/>
  <c r="E353" i="15"/>
  <c r="E353" i="2"/>
  <c r="H287" i="15"/>
  <c r="H287" i="2"/>
  <c r="L626" i="2"/>
  <c r="L626" i="15"/>
  <c r="E413" i="15"/>
  <c r="E413" i="2"/>
  <c r="V122" i="15"/>
  <c r="V122" i="2"/>
  <c r="D503" i="15"/>
  <c r="D503" i="2"/>
  <c r="K365" i="2"/>
  <c r="K365" i="15"/>
  <c r="W398" i="2"/>
  <c r="W398" i="15"/>
  <c r="F299" i="2"/>
  <c r="F299" i="15"/>
  <c r="T263" i="2"/>
  <c r="T263" i="15"/>
  <c r="E530" i="15"/>
  <c r="E530" i="2"/>
  <c r="X299" i="2"/>
  <c r="X299" i="15"/>
  <c r="V317" i="2"/>
  <c r="V317" i="15"/>
  <c r="I659" i="15"/>
  <c r="I659" i="2"/>
  <c r="E227" i="15"/>
  <c r="E227" i="2"/>
  <c r="S572" i="15"/>
  <c r="S572" i="2"/>
  <c r="U482" i="2"/>
  <c r="U482" i="15"/>
  <c r="X542" i="2"/>
  <c r="X542" i="15"/>
  <c r="M245" i="15"/>
  <c r="M245" i="2"/>
  <c r="C521" i="15"/>
  <c r="C521" i="2"/>
  <c r="D125" i="2"/>
  <c r="D125" i="15"/>
  <c r="V737" i="2"/>
  <c r="V737" i="15"/>
  <c r="U98" i="2"/>
  <c r="U98" i="15"/>
  <c r="X638" i="15"/>
  <c r="X638" i="2"/>
  <c r="B485" i="2"/>
  <c r="B485" i="15"/>
  <c r="T413" i="2"/>
  <c r="T413" i="15"/>
  <c r="Z467" i="2"/>
  <c r="Z467" i="15"/>
  <c r="R590" i="15"/>
  <c r="R590" i="2"/>
  <c r="I377" i="2"/>
  <c r="I377" i="15"/>
  <c r="Z506" i="2"/>
  <c r="Z506" i="15"/>
  <c r="L509" i="2"/>
  <c r="L509" i="15"/>
  <c r="C161" i="15"/>
  <c r="C161" i="2"/>
  <c r="H557" i="15"/>
  <c r="H557" i="2"/>
  <c r="T593" i="15"/>
  <c r="T593" i="2"/>
  <c r="S692" i="2"/>
  <c r="S692" i="15"/>
  <c r="X605" i="2"/>
  <c r="X605" i="15"/>
  <c r="U725" i="15"/>
  <c r="U725" i="2"/>
  <c r="Z539" i="15"/>
  <c r="Z539" i="2"/>
  <c r="B206" i="2"/>
  <c r="B206" i="15"/>
  <c r="X557" i="15"/>
  <c r="X557" i="2"/>
  <c r="Y401" i="15"/>
  <c r="Y401" i="2"/>
  <c r="B245" i="2"/>
  <c r="B245" i="15"/>
  <c r="Y74" i="2"/>
  <c r="Y74" i="15"/>
  <c r="C632" i="15"/>
  <c r="C632" i="2"/>
  <c r="C572" i="15"/>
  <c r="C572" i="2"/>
  <c r="Y299" i="2"/>
  <c r="Y299" i="15"/>
  <c r="Y521" i="2"/>
  <c r="Y521" i="15"/>
  <c r="I629" i="2"/>
  <c r="I629" i="15"/>
  <c r="G485" i="2"/>
  <c r="G485" i="15"/>
  <c r="P122" i="2"/>
  <c r="P122" i="15"/>
  <c r="V158" i="2"/>
  <c r="V158" i="15"/>
  <c r="X530" i="15"/>
  <c r="X530" i="2"/>
  <c r="B98" i="2"/>
  <c r="B98" i="15"/>
  <c r="B398" i="2"/>
  <c r="B398" i="15"/>
  <c r="U329" i="2"/>
  <c r="U329" i="15"/>
  <c r="G632" i="15"/>
  <c r="G632" i="2"/>
  <c r="U95" i="15"/>
  <c r="U95" i="2"/>
  <c r="J257" i="2"/>
  <c r="J257" i="15"/>
  <c r="Q605" i="2"/>
  <c r="Q605" i="15"/>
  <c r="Q470" i="15"/>
  <c r="Q470" i="2"/>
  <c r="N617" i="15"/>
  <c r="N617" i="2"/>
  <c r="D254" i="15"/>
  <c r="D254" i="2"/>
  <c r="Q158" i="2"/>
  <c r="Q158" i="15"/>
  <c r="Z95" i="2"/>
  <c r="Z95" i="15"/>
  <c r="P632" i="15"/>
  <c r="P632" i="2"/>
  <c r="P305" i="2"/>
  <c r="P305" i="15"/>
  <c r="M665" i="2"/>
  <c r="M665" i="15"/>
  <c r="G65" i="2"/>
  <c r="G65" i="15"/>
  <c r="L650" i="15"/>
  <c r="L650" i="2"/>
  <c r="N77" i="2"/>
  <c r="N77" i="15"/>
  <c r="W590" i="2"/>
  <c r="W590" i="15"/>
  <c r="P296" i="2"/>
  <c r="P296" i="15"/>
  <c r="W605" i="2"/>
  <c r="W605" i="15"/>
  <c r="T275" i="2"/>
  <c r="T275" i="15"/>
  <c r="T497" i="2"/>
  <c r="T497" i="15"/>
  <c r="M515" i="2"/>
  <c r="M515" i="15"/>
  <c r="M530" i="15"/>
  <c r="M530" i="2"/>
  <c r="K725" i="2"/>
  <c r="K725" i="15"/>
  <c r="G323" i="15"/>
  <c r="G323" i="2"/>
  <c r="W110" i="15"/>
  <c r="W110" i="2"/>
  <c r="T662" i="15"/>
  <c r="T662" i="2"/>
  <c r="F737" i="2"/>
  <c r="F737" i="15"/>
  <c r="R737" i="2"/>
  <c r="R737" i="15"/>
  <c r="F506" i="2"/>
  <c r="F506" i="15"/>
  <c r="F530" i="2"/>
  <c r="F530" i="15"/>
  <c r="P161" i="15"/>
  <c r="P161" i="2"/>
  <c r="C170" i="2"/>
  <c r="C170" i="15"/>
  <c r="H299" i="2"/>
  <c r="H299" i="15"/>
  <c r="P575" i="15"/>
  <c r="P575" i="2"/>
  <c r="V632" i="2"/>
  <c r="V632" i="15"/>
  <c r="D515" i="15"/>
  <c r="D515" i="2"/>
  <c r="U377" i="2"/>
  <c r="U377" i="15"/>
  <c r="Y62" i="15"/>
  <c r="Y62" i="2"/>
  <c r="W626" i="2"/>
  <c r="W626" i="15"/>
  <c r="K626" i="2"/>
  <c r="K626" i="15"/>
  <c r="L209" i="15"/>
  <c r="L209" i="2"/>
  <c r="V569" i="15"/>
  <c r="V569" i="2"/>
  <c r="D335" i="15"/>
  <c r="D335" i="2"/>
  <c r="T101" i="15"/>
  <c r="T101" i="2"/>
  <c r="K59" i="15"/>
  <c r="K59" i="2"/>
  <c r="G530" i="2"/>
  <c r="G530" i="15"/>
  <c r="E263" i="15"/>
  <c r="E263" i="2"/>
  <c r="M737" i="2"/>
  <c r="M737" i="15"/>
  <c r="C62" i="15"/>
  <c r="C62" i="2"/>
  <c r="P206" i="2"/>
  <c r="P206" i="15"/>
  <c r="C590" i="2"/>
  <c r="C590" i="15"/>
  <c r="G689" i="15"/>
  <c r="G689" i="2"/>
  <c r="R254" i="15"/>
  <c r="R254" i="2"/>
  <c r="W689" i="2"/>
  <c r="W689" i="15"/>
  <c r="T245" i="2"/>
  <c r="T245" i="15"/>
  <c r="L62" i="15"/>
  <c r="L62" i="2"/>
  <c r="Y179" i="15"/>
  <c r="Y179" i="2"/>
  <c r="J575" i="2"/>
  <c r="J575" i="15"/>
  <c r="S74" i="15"/>
  <c r="S74" i="2"/>
  <c r="I698" i="15"/>
  <c r="I698" i="2"/>
  <c r="M116" i="15"/>
  <c r="M116" i="2"/>
  <c r="Q575" i="15"/>
  <c r="Q575" i="2"/>
  <c r="J170" i="2"/>
  <c r="J170" i="15"/>
  <c r="N572" i="15"/>
  <c r="N572" i="2"/>
  <c r="C92" i="2"/>
  <c r="C92" i="15"/>
  <c r="D539" i="15"/>
  <c r="D539" i="2"/>
  <c r="D542" i="2"/>
  <c r="D542" i="15"/>
  <c r="S737" i="2"/>
  <c r="S737" i="15"/>
  <c r="I326" i="2"/>
  <c r="I326" i="15"/>
  <c r="C74" i="15"/>
  <c r="C74" i="2"/>
  <c r="Y659" i="2"/>
  <c r="Y659" i="15"/>
  <c r="G659" i="15"/>
  <c r="G659" i="2"/>
  <c r="L398" i="15"/>
  <c r="L398" i="2"/>
  <c r="S215" i="2"/>
  <c r="S215" i="15"/>
  <c r="O509" i="2"/>
  <c r="O509" i="15"/>
  <c r="D218" i="15"/>
  <c r="D218" i="2"/>
  <c r="P59" i="15"/>
  <c r="P59" i="2"/>
  <c r="F287" i="15"/>
  <c r="F287" i="2"/>
  <c r="T542" i="2"/>
  <c r="T542" i="15"/>
  <c r="J398" i="15"/>
  <c r="J398" i="2"/>
  <c r="J110" i="2"/>
  <c r="J110" i="15"/>
  <c r="L503" i="2"/>
  <c r="L503" i="15"/>
  <c r="M86" i="15"/>
  <c r="M86" i="2"/>
  <c r="N410" i="2"/>
  <c r="N410" i="15"/>
  <c r="J638" i="2"/>
  <c r="J638" i="15"/>
  <c r="I650" i="15"/>
  <c r="I650" i="2"/>
  <c r="F659" i="15"/>
  <c r="F659" i="2"/>
  <c r="E725" i="2"/>
  <c r="E725" i="15"/>
  <c r="H479" i="15"/>
  <c r="H479" i="2"/>
  <c r="M479" i="15"/>
  <c r="M479" i="2"/>
  <c r="U479" i="2"/>
  <c r="U479" i="15"/>
  <c r="H599" i="2"/>
  <c r="H599" i="15"/>
  <c r="W599" i="2"/>
  <c r="W599" i="15"/>
  <c r="X278" i="15"/>
  <c r="X278" i="2"/>
  <c r="Q395" i="2"/>
  <c r="Q395" i="15"/>
  <c r="R134" i="2"/>
  <c r="R134" i="15"/>
  <c r="L272" i="15"/>
  <c r="L272" i="2"/>
  <c r="T272" i="15"/>
  <c r="T272" i="2"/>
  <c r="U134" i="2"/>
  <c r="U134" i="15"/>
  <c r="X320" i="15"/>
  <c r="X320" i="2"/>
  <c r="K278" i="2"/>
  <c r="K278" i="15"/>
  <c r="F278" i="15"/>
  <c r="F278" i="2"/>
  <c r="Q434" i="2"/>
  <c r="Q434" i="15"/>
  <c r="H182" i="2"/>
  <c r="H182" i="15"/>
  <c r="U233" i="15"/>
  <c r="U233" i="2"/>
  <c r="P695" i="15"/>
  <c r="P695" i="2"/>
  <c r="I359" i="15"/>
  <c r="I359" i="2"/>
  <c r="J524" i="2"/>
  <c r="J524" i="15"/>
  <c r="B182" i="2"/>
  <c r="B182" i="15"/>
  <c r="G233" i="15"/>
  <c r="G233" i="2"/>
  <c r="Z710" i="2"/>
  <c r="Z710" i="15"/>
  <c r="P446" i="15"/>
  <c r="P446" i="2"/>
  <c r="K194" i="15"/>
  <c r="K194" i="2"/>
  <c r="Z194" i="2"/>
  <c r="Z194" i="15"/>
  <c r="C119" i="2"/>
  <c r="C119" i="15"/>
  <c r="L380" i="15"/>
  <c r="L380" i="2"/>
  <c r="F392" i="15"/>
  <c r="F392" i="2"/>
  <c r="M380" i="15"/>
  <c r="M380" i="2"/>
  <c r="H713" i="15"/>
  <c r="H713" i="2"/>
  <c r="B236" i="15"/>
  <c r="B236" i="2"/>
  <c r="J509" i="2"/>
  <c r="J509" i="15"/>
  <c r="V629" i="15"/>
  <c r="V629" i="2"/>
  <c r="L92" i="15"/>
  <c r="L92" i="2"/>
  <c r="X737" i="15"/>
  <c r="X737" i="2"/>
  <c r="B152" i="2"/>
  <c r="B152" i="15"/>
  <c r="J185" i="15"/>
  <c r="J185" i="2"/>
  <c r="Z50" i="2"/>
  <c r="Z50" i="15"/>
  <c r="X182" i="15"/>
  <c r="X182" i="2"/>
  <c r="U185" i="2"/>
  <c r="U185" i="15"/>
  <c r="N626" i="2"/>
  <c r="N626" i="15"/>
  <c r="T125" i="2"/>
  <c r="T125" i="15"/>
  <c r="S698" i="15"/>
  <c r="S698" i="2"/>
  <c r="Q257" i="2"/>
  <c r="Q257" i="15"/>
  <c r="N605" i="2"/>
  <c r="N605" i="15"/>
  <c r="B290" i="2"/>
  <c r="B290" i="15"/>
  <c r="B230" i="2"/>
  <c r="B230" i="15"/>
  <c r="G320" i="2"/>
  <c r="G320" i="15"/>
  <c r="H236" i="15"/>
  <c r="H236" i="2"/>
  <c r="J245" i="15"/>
  <c r="J245" i="2"/>
  <c r="U545" i="2"/>
  <c r="U545" i="15"/>
  <c r="Q173" i="2"/>
  <c r="Q173" i="15"/>
  <c r="Z593" i="2"/>
  <c r="Z593" i="15"/>
  <c r="L185" i="15"/>
  <c r="L185" i="2"/>
  <c r="C275" i="15"/>
  <c r="C275" i="2"/>
  <c r="V287" i="2"/>
  <c r="V287" i="15"/>
  <c r="F632" i="15"/>
  <c r="F632" i="2"/>
  <c r="D413" i="15"/>
  <c r="D413" i="2"/>
  <c r="Q698" i="15"/>
  <c r="Q698" i="2"/>
  <c r="H116" i="15"/>
  <c r="H116" i="2"/>
  <c r="K641" i="15"/>
  <c r="K641" i="2"/>
  <c r="L170" i="2"/>
  <c r="L170" i="15"/>
  <c r="F176" i="15"/>
  <c r="F176" i="2"/>
  <c r="U161" i="2"/>
  <c r="U161" i="15"/>
  <c r="K77" i="15"/>
  <c r="K77" i="2"/>
  <c r="E146" i="2"/>
  <c r="E146" i="15"/>
  <c r="Z62" i="15"/>
  <c r="Z62" i="2"/>
  <c r="O299" i="15"/>
  <c r="O299" i="2"/>
  <c r="B377" i="2"/>
  <c r="B377" i="15"/>
  <c r="I299" i="2"/>
  <c r="I299" i="15"/>
  <c r="Q629" i="15"/>
  <c r="Q629" i="2"/>
  <c r="Q98" i="2"/>
  <c r="Q98" i="15"/>
  <c r="Q593" i="15"/>
  <c r="Q593" i="2"/>
  <c r="V110" i="2"/>
  <c r="V110" i="15"/>
  <c r="F611" i="15"/>
  <c r="F611" i="2"/>
  <c r="M503" i="15"/>
  <c r="M503" i="2"/>
  <c r="L338" i="15"/>
  <c r="L338" i="2"/>
  <c r="M398" i="15"/>
  <c r="M398" i="2"/>
  <c r="Q305" i="2"/>
  <c r="Q305" i="15"/>
  <c r="I410" i="2"/>
  <c r="I410" i="15"/>
  <c r="X629" i="15"/>
  <c r="X629" i="2"/>
  <c r="M590" i="15"/>
  <c r="M590" i="2"/>
  <c r="D299" i="2"/>
  <c r="D299" i="15"/>
  <c r="U338" i="2"/>
  <c r="U338" i="15"/>
  <c r="D161" i="2"/>
  <c r="D161" i="15"/>
  <c r="D149" i="15"/>
  <c r="D149" i="2"/>
  <c r="E482" i="2"/>
  <c r="E482" i="15"/>
  <c r="F473" i="2"/>
  <c r="F473" i="15"/>
  <c r="T206" i="15"/>
  <c r="T206" i="2"/>
  <c r="D116" i="2"/>
  <c r="D116" i="15"/>
  <c r="W212" i="2"/>
  <c r="W212" i="15"/>
  <c r="G179" i="2"/>
  <c r="G179" i="15"/>
  <c r="H527" i="15"/>
  <c r="H527" i="2"/>
  <c r="V503" i="2"/>
  <c r="V503" i="15"/>
  <c r="P269" i="2"/>
  <c r="P269" i="15"/>
  <c r="W632" i="15"/>
  <c r="W632" i="2"/>
  <c r="E77" i="2"/>
  <c r="E77" i="15"/>
  <c r="D74" i="15"/>
  <c r="D74" i="2"/>
  <c r="M95" i="15"/>
  <c r="M95" i="2"/>
  <c r="S254" i="2"/>
  <c r="S254" i="15"/>
  <c r="X254" i="15"/>
  <c r="X254" i="2"/>
  <c r="T254" i="15"/>
  <c r="T254" i="2"/>
  <c r="O692" i="2"/>
  <c r="O692" i="15"/>
  <c r="B641" i="2"/>
  <c r="B641" i="15"/>
  <c r="J467" i="2"/>
  <c r="J467" i="15"/>
  <c r="P569" i="2"/>
  <c r="P569" i="15"/>
  <c r="K458" i="2"/>
  <c r="K458" i="15"/>
  <c r="E257" i="2"/>
  <c r="E257" i="15"/>
  <c r="K665" i="2"/>
  <c r="K665" i="15"/>
  <c r="T641" i="2"/>
  <c r="T641" i="15"/>
  <c r="G245" i="2"/>
  <c r="G245" i="15"/>
  <c r="Q458" i="2"/>
  <c r="Q458" i="15"/>
  <c r="H635" i="2"/>
  <c r="H635" i="15"/>
  <c r="G89" i="15"/>
  <c r="G89" i="2"/>
  <c r="N518" i="2"/>
  <c r="N518" i="15"/>
  <c r="T122" i="15"/>
  <c r="T122" i="2"/>
  <c r="V170" i="2"/>
  <c r="V170" i="15"/>
  <c r="J473" i="2"/>
  <c r="J473" i="15"/>
  <c r="H161" i="2"/>
  <c r="H161" i="15"/>
  <c r="F377" i="2"/>
  <c r="F377" i="15"/>
  <c r="J650" i="15"/>
  <c r="J650" i="2"/>
  <c r="R572" i="2"/>
  <c r="R572" i="15"/>
  <c r="G692" i="2"/>
  <c r="G692" i="15"/>
  <c r="K50" i="2"/>
  <c r="K50" i="15"/>
  <c r="M296" i="2"/>
  <c r="M296" i="15"/>
  <c r="I365" i="2"/>
  <c r="I365" i="15"/>
  <c r="S617" i="15"/>
  <c r="S617" i="2"/>
  <c r="V185" i="2"/>
  <c r="V185" i="15"/>
  <c r="Y329" i="2"/>
  <c r="Y329" i="15"/>
  <c r="R170" i="2"/>
  <c r="R170" i="15"/>
  <c r="V80" i="15"/>
  <c r="V80" i="2"/>
  <c r="R89" i="2"/>
  <c r="R89" i="15"/>
  <c r="V92" i="15"/>
  <c r="V92" i="2"/>
  <c r="T365" i="2"/>
  <c r="T365" i="15"/>
  <c r="W506" i="2"/>
  <c r="W506" i="15"/>
  <c r="V275" i="2"/>
  <c r="V275" i="15"/>
  <c r="W83" i="2"/>
  <c r="W83" i="15"/>
  <c r="X470" i="15"/>
  <c r="X470" i="2"/>
  <c r="I722" i="15"/>
  <c r="I722" i="2"/>
  <c r="G257" i="2"/>
  <c r="G257" i="15"/>
  <c r="L506" i="15"/>
  <c r="L506" i="2"/>
  <c r="O698" i="15"/>
  <c r="O698" i="2"/>
  <c r="W263" i="2"/>
  <c r="W263" i="15"/>
  <c r="N254" i="15"/>
  <c r="N254" i="2"/>
  <c r="H659" i="15"/>
  <c r="H659" i="2"/>
  <c r="G746" i="2"/>
  <c r="G746" i="15"/>
  <c r="T221" i="15"/>
  <c r="T221" i="2"/>
  <c r="Y722" i="15"/>
  <c r="Y722" i="2"/>
  <c r="W419" i="2"/>
  <c r="W419" i="15"/>
  <c r="P692" i="2"/>
  <c r="P692" i="15"/>
  <c r="C287" i="2"/>
  <c r="C287" i="15"/>
  <c r="F116" i="15"/>
  <c r="F116" i="2"/>
  <c r="J458" i="15"/>
  <c r="J458" i="2"/>
  <c r="Z650" i="15"/>
  <c r="Z650" i="2"/>
  <c r="S86" i="15"/>
  <c r="S86" i="2"/>
  <c r="X86" i="15"/>
  <c r="X86" i="2"/>
  <c r="U575" i="2"/>
  <c r="U575" i="15"/>
  <c r="Q113" i="2"/>
  <c r="Q113" i="15"/>
  <c r="T179" i="15"/>
  <c r="T179" i="2"/>
  <c r="U287" i="2"/>
  <c r="U287" i="15"/>
  <c r="Q506" i="2"/>
  <c r="Q506" i="15"/>
  <c r="Y485" i="2"/>
  <c r="Y485" i="15"/>
  <c r="X227" i="2"/>
  <c r="X227" i="15"/>
  <c r="O401" i="15"/>
  <c r="O401" i="2"/>
  <c r="X458" i="15"/>
  <c r="X458" i="2"/>
  <c r="S530" i="15"/>
  <c r="S530" i="2"/>
  <c r="O557" i="15"/>
  <c r="O557" i="2"/>
  <c r="Q110" i="2"/>
  <c r="Q110" i="15"/>
  <c r="Y209" i="15"/>
  <c r="Y209" i="2"/>
  <c r="E425" i="2"/>
  <c r="E425" i="15"/>
  <c r="T173" i="2"/>
  <c r="T173" i="15"/>
  <c r="I692" i="2"/>
  <c r="I692" i="15"/>
  <c r="T473" i="2"/>
  <c r="T473" i="15"/>
  <c r="I515" i="2"/>
  <c r="I515" i="15"/>
  <c r="V212" i="2"/>
  <c r="V212" i="15"/>
  <c r="S77" i="2"/>
  <c r="S77" i="15"/>
  <c r="N62" i="15"/>
  <c r="N62" i="2"/>
  <c r="U521" i="2"/>
  <c r="U521" i="15"/>
  <c r="J335" i="2"/>
  <c r="J335" i="15"/>
  <c r="I467" i="2"/>
  <c r="I467" i="15"/>
  <c r="E593" i="2"/>
  <c r="E593" i="15"/>
  <c r="R335" i="2"/>
  <c r="R335" i="15"/>
  <c r="G158" i="15"/>
  <c r="G158" i="2"/>
  <c r="D179" i="15"/>
  <c r="D179" i="2"/>
  <c r="Y161" i="15"/>
  <c r="Y161" i="2"/>
  <c r="U326" i="2"/>
  <c r="U326" i="15"/>
  <c r="J557" i="2"/>
  <c r="J557" i="15"/>
  <c r="X650" i="2"/>
  <c r="X650" i="15"/>
  <c r="D122" i="15"/>
  <c r="D122" i="2"/>
  <c r="G152" i="2"/>
  <c r="G152" i="15"/>
  <c r="V155" i="15"/>
  <c r="V155" i="2"/>
  <c r="O254" i="2"/>
  <c r="O254" i="15"/>
  <c r="G329" i="15"/>
  <c r="G329" i="2"/>
  <c r="P617" i="15"/>
  <c r="P617" i="2"/>
  <c r="K263" i="15"/>
  <c r="K263" i="2"/>
  <c r="K230" i="2"/>
  <c r="K230" i="15"/>
  <c r="S230" i="2"/>
  <c r="S230" i="15"/>
  <c r="E599" i="2"/>
  <c r="E599" i="15"/>
  <c r="N512" i="15"/>
  <c r="N512" i="2"/>
  <c r="U278" i="2"/>
  <c r="U278" i="15"/>
  <c r="D134" i="15"/>
  <c r="D134" i="2"/>
  <c r="I548" i="2"/>
  <c r="I548" i="15"/>
  <c r="D548" i="2"/>
  <c r="D548" i="15"/>
  <c r="I395" i="2"/>
  <c r="I395" i="15"/>
  <c r="F272" i="15"/>
  <c r="F272" i="2"/>
  <c r="L320" i="2"/>
  <c r="L320" i="15"/>
  <c r="S278" i="2"/>
  <c r="S278" i="15"/>
  <c r="W446" i="2"/>
  <c r="W446" i="15"/>
  <c r="D380" i="2"/>
  <c r="D380" i="15"/>
  <c r="J713" i="15"/>
  <c r="J713" i="2"/>
  <c r="V233" i="15"/>
  <c r="V233" i="2"/>
  <c r="Y182" i="2"/>
  <c r="Y182" i="15"/>
  <c r="F182" i="2"/>
  <c r="F182" i="15"/>
  <c r="J359" i="2"/>
  <c r="J359" i="15"/>
  <c r="J233" i="2"/>
  <c r="J233" i="15"/>
  <c r="X446" i="2"/>
  <c r="X446" i="15"/>
  <c r="S434" i="15"/>
  <c r="S434" i="2"/>
  <c r="P194" i="15"/>
  <c r="P194" i="2"/>
  <c r="X380" i="2"/>
  <c r="X380" i="15"/>
  <c r="N713" i="15"/>
  <c r="N713" i="2"/>
  <c r="J380" i="15"/>
  <c r="J380" i="2"/>
  <c r="D392" i="15"/>
  <c r="D392" i="2"/>
  <c r="Z392" i="15"/>
  <c r="Z392" i="2"/>
  <c r="N119" i="15"/>
  <c r="N119" i="2"/>
  <c r="T56" i="15"/>
  <c r="T56" i="2"/>
  <c r="Z509" i="2"/>
  <c r="Z509" i="15"/>
  <c r="O419" i="2"/>
  <c r="O419" i="15"/>
  <c r="O482" i="15"/>
  <c r="O482" i="2"/>
  <c r="U206" i="2"/>
  <c r="U206" i="15"/>
  <c r="G287" i="15"/>
  <c r="G287" i="2"/>
  <c r="K737" i="2"/>
  <c r="K737" i="15"/>
  <c r="J569" i="15"/>
  <c r="J569" i="2"/>
  <c r="Z599" i="15"/>
  <c r="Z599" i="2"/>
  <c r="Y119" i="15"/>
  <c r="Y119" i="2"/>
  <c r="Q296" i="2"/>
  <c r="Q296" i="15"/>
  <c r="G470" i="15"/>
  <c r="G470" i="2"/>
  <c r="E557" i="2"/>
  <c r="E557" i="15"/>
  <c r="D557" i="15"/>
  <c r="D557" i="2"/>
  <c r="E221" i="2"/>
  <c r="E221" i="15"/>
  <c r="Z632" i="15"/>
  <c r="Z632" i="2"/>
  <c r="J179" i="2"/>
  <c r="J179" i="15"/>
  <c r="M332" i="2"/>
  <c r="M332" i="15"/>
  <c r="E50" i="2"/>
  <c r="E50" i="15"/>
  <c r="R125" i="15"/>
  <c r="R125" i="2"/>
  <c r="E572" i="2"/>
  <c r="E572" i="15"/>
  <c r="C569" i="15"/>
  <c r="C569" i="2"/>
  <c r="H458" i="15"/>
  <c r="H458" i="2"/>
  <c r="B605" i="15"/>
  <c r="B605" i="2"/>
  <c r="I254" i="15"/>
  <c r="I254" i="2"/>
  <c r="W458" i="15"/>
  <c r="W458" i="2"/>
  <c r="N83" i="2"/>
  <c r="N83" i="15"/>
  <c r="J125" i="15"/>
  <c r="J125" i="2"/>
  <c r="S338" i="15"/>
  <c r="S338" i="2"/>
  <c r="Q65" i="2"/>
  <c r="Q65" i="15"/>
  <c r="H323" i="15"/>
  <c r="H323" i="2"/>
  <c r="D572" i="2"/>
  <c r="D572" i="15"/>
  <c r="L353" i="2"/>
  <c r="L353" i="15"/>
  <c r="X401" i="2"/>
  <c r="X401" i="15"/>
  <c r="F698" i="2"/>
  <c r="F698" i="15"/>
  <c r="W353" i="15"/>
  <c r="W353" i="2"/>
  <c r="S179" i="15"/>
  <c r="S179" i="2"/>
  <c r="G686" i="2"/>
  <c r="G686" i="15"/>
  <c r="N287" i="2"/>
  <c r="N287" i="15"/>
  <c r="P698" i="2"/>
  <c r="P698" i="15"/>
  <c r="M449" i="2"/>
  <c r="M449" i="15"/>
  <c r="E335" i="15"/>
  <c r="E335" i="2"/>
  <c r="K65" i="15"/>
  <c r="K65" i="2"/>
  <c r="W149" i="15"/>
  <c r="W149" i="2"/>
  <c r="B161" i="15"/>
  <c r="B161" i="2"/>
  <c r="V209" i="15"/>
  <c r="V209" i="2"/>
  <c r="O527" i="15"/>
  <c r="O527" i="2"/>
  <c r="T185" i="2"/>
  <c r="T185" i="15"/>
  <c r="F692" i="2"/>
  <c r="F692" i="15"/>
  <c r="L689" i="15"/>
  <c r="L689" i="2"/>
  <c r="T617" i="15"/>
  <c r="T617" i="2"/>
  <c r="U722" i="15"/>
  <c r="U722" i="2"/>
  <c r="U365" i="2"/>
  <c r="U365" i="15"/>
  <c r="M521" i="15"/>
  <c r="M521" i="2"/>
  <c r="N161" i="15"/>
  <c r="N161" i="2"/>
  <c r="C371" i="2"/>
  <c r="C371" i="15"/>
  <c r="T62" i="15"/>
  <c r="T62" i="2"/>
  <c r="R545" i="15"/>
  <c r="R545" i="2"/>
  <c r="O371" i="15"/>
  <c r="O371" i="2"/>
  <c r="F569" i="15"/>
  <c r="F569" i="2"/>
  <c r="I611" i="15"/>
  <c r="I611" i="2"/>
  <c r="Y557" i="2"/>
  <c r="Y557" i="15"/>
  <c r="Y83" i="2"/>
  <c r="Y83" i="15"/>
  <c r="H485" i="2"/>
  <c r="H485" i="15"/>
  <c r="F575" i="15"/>
  <c r="F575" i="2"/>
  <c r="E569" i="15"/>
  <c r="E569" i="2"/>
  <c r="Z212" i="2"/>
  <c r="Z212" i="15"/>
  <c r="V101" i="15"/>
  <c r="V101" i="2"/>
  <c r="S158" i="2"/>
  <c r="S158" i="15"/>
  <c r="D497" i="2"/>
  <c r="D497" i="15"/>
  <c r="C686" i="15"/>
  <c r="C686" i="2"/>
  <c r="P65" i="2"/>
  <c r="P65" i="15"/>
  <c r="R650" i="15"/>
  <c r="R650" i="2"/>
  <c r="S62" i="15"/>
  <c r="S62" i="2"/>
  <c r="T485" i="2"/>
  <c r="T485" i="15"/>
  <c r="Z161" i="2"/>
  <c r="Z161" i="15"/>
  <c r="R398" i="15"/>
  <c r="R398" i="2"/>
  <c r="S605" i="2"/>
  <c r="S605" i="15"/>
  <c r="X554" i="2"/>
  <c r="X554" i="15"/>
  <c r="O506" i="15"/>
  <c r="O506" i="2"/>
  <c r="Z449" i="2"/>
  <c r="Z449" i="15"/>
  <c r="K377" i="2"/>
  <c r="K377" i="15"/>
  <c r="J425" i="2"/>
  <c r="J425" i="15"/>
  <c r="J290" i="15"/>
  <c r="J290" i="2"/>
  <c r="P629" i="15"/>
  <c r="P629" i="2"/>
  <c r="C617" i="15"/>
  <c r="C617" i="2"/>
  <c r="V227" i="2"/>
  <c r="V227" i="15"/>
  <c r="O155" i="2"/>
  <c r="O155" i="15"/>
  <c r="I413" i="15"/>
  <c r="I413" i="2"/>
  <c r="C122" i="15"/>
  <c r="C122" i="2"/>
  <c r="W674" i="15"/>
  <c r="W674" i="2"/>
  <c r="J227" i="15"/>
  <c r="J227" i="2"/>
  <c r="U176" i="2"/>
  <c r="U176" i="15"/>
  <c r="G155" i="2"/>
  <c r="G155" i="15"/>
  <c r="H617" i="15"/>
  <c r="H617" i="2"/>
  <c r="J98" i="15"/>
  <c r="J98" i="2"/>
  <c r="K401" i="2"/>
  <c r="K401" i="15"/>
  <c r="F626" i="2"/>
  <c r="F626" i="15"/>
  <c r="W101" i="15"/>
  <c r="W101" i="2"/>
  <c r="K215" i="2"/>
  <c r="K215" i="15"/>
  <c r="S113" i="2"/>
  <c r="S113" i="15"/>
  <c r="S425" i="2"/>
  <c r="S425" i="15"/>
  <c r="P326" i="2"/>
  <c r="P326" i="15"/>
  <c r="M299" i="15"/>
  <c r="M299" i="2"/>
  <c r="P170" i="15"/>
  <c r="P170" i="2"/>
  <c r="F317" i="2"/>
  <c r="F317" i="15"/>
  <c r="Z179" i="2"/>
  <c r="Z179" i="15"/>
  <c r="K509" i="2"/>
  <c r="K509" i="15"/>
  <c r="Q659" i="15"/>
  <c r="Q659" i="2"/>
  <c r="J80" i="2"/>
  <c r="J80" i="15"/>
  <c r="L590" i="15"/>
  <c r="L590" i="2"/>
  <c r="W482" i="2"/>
  <c r="W482" i="15"/>
  <c r="F209" i="15"/>
  <c r="F209" i="2"/>
  <c r="Y98" i="15"/>
  <c r="Y98" i="2"/>
  <c r="P335" i="2"/>
  <c r="P335" i="15"/>
  <c r="W92" i="2"/>
  <c r="W92" i="15"/>
  <c r="C485" i="2"/>
  <c r="C485" i="15"/>
  <c r="K371" i="15"/>
  <c r="K371" i="2"/>
  <c r="G527" i="15"/>
  <c r="G527" i="2"/>
  <c r="H629" i="15"/>
  <c r="H629" i="2"/>
  <c r="Z98" i="15"/>
  <c r="Z98" i="2"/>
  <c r="R206" i="2"/>
  <c r="R206" i="15"/>
  <c r="G641" i="15"/>
  <c r="G641" i="2"/>
  <c r="C470" i="15"/>
  <c r="C470" i="2"/>
  <c r="J218" i="15"/>
  <c r="J218" i="2"/>
  <c r="P125" i="15"/>
  <c r="P125" i="2"/>
  <c r="O539" i="15"/>
  <c r="O539" i="2"/>
  <c r="C257" i="2"/>
  <c r="C257" i="15"/>
  <c r="W80" i="2"/>
  <c r="W80" i="15"/>
  <c r="S122" i="15"/>
  <c r="S122" i="2"/>
  <c r="H296" i="15"/>
  <c r="H296" i="2"/>
  <c r="U152" i="2"/>
  <c r="U152" i="15"/>
  <c r="U686" i="15"/>
  <c r="U686" i="2"/>
  <c r="P635" i="15"/>
  <c r="P635" i="2"/>
  <c r="Q209" i="2"/>
  <c r="Q209" i="15"/>
  <c r="M206" i="2"/>
  <c r="M206" i="15"/>
  <c r="E665" i="15"/>
  <c r="E665" i="2"/>
  <c r="Q521" i="15"/>
  <c r="Q521" i="2"/>
  <c r="Z326" i="2"/>
  <c r="Z326" i="15"/>
  <c r="L227" i="15"/>
  <c r="L227" i="2"/>
  <c r="O326" i="2"/>
  <c r="O326" i="15"/>
  <c r="L125" i="15"/>
  <c r="L125" i="2"/>
  <c r="S353" i="2"/>
  <c r="S353" i="15"/>
  <c r="I185" i="15"/>
  <c r="I185" i="2"/>
  <c r="I497" i="15"/>
  <c r="I497" i="2"/>
  <c r="N92" i="15"/>
  <c r="N92" i="2"/>
  <c r="L113" i="2"/>
  <c r="L113" i="15"/>
  <c r="J689" i="15"/>
  <c r="J689" i="2"/>
  <c r="N170" i="15"/>
  <c r="N170" i="2"/>
  <c r="I323" i="15"/>
  <c r="I323" i="2"/>
  <c r="H482" i="2"/>
  <c r="H482" i="15"/>
  <c r="Q230" i="2"/>
  <c r="Q230" i="15"/>
  <c r="N230" i="2"/>
  <c r="N230" i="15"/>
  <c r="P479" i="2"/>
  <c r="P479" i="15"/>
  <c r="J512" i="15"/>
  <c r="J512" i="2"/>
  <c r="P512" i="15"/>
  <c r="P512" i="2"/>
  <c r="E278" i="15"/>
  <c r="E278" i="2"/>
  <c r="T548" i="2"/>
  <c r="T548" i="15"/>
  <c r="J272" i="15"/>
  <c r="J272" i="2"/>
  <c r="C134" i="2"/>
  <c r="C134" i="15"/>
  <c r="P272" i="15"/>
  <c r="P272" i="2"/>
  <c r="K320" i="2"/>
  <c r="K320" i="15"/>
  <c r="I320" i="2"/>
  <c r="I320" i="15"/>
  <c r="U599" i="15"/>
  <c r="U599" i="2"/>
  <c r="K182" i="2"/>
  <c r="K182" i="15"/>
  <c r="N434" i="15"/>
  <c r="N434" i="2"/>
  <c r="S710" i="15"/>
  <c r="S710" i="2"/>
  <c r="D695" i="15"/>
  <c r="D695" i="2"/>
  <c r="E524" i="2"/>
  <c r="E524" i="15"/>
  <c r="L359" i="2"/>
  <c r="L359" i="15"/>
  <c r="E182" i="2"/>
  <c r="E182" i="15"/>
  <c r="I233" i="2"/>
  <c r="I233" i="15"/>
  <c r="D359" i="15"/>
  <c r="D359" i="2"/>
  <c r="Y710" i="2"/>
  <c r="Y710" i="15"/>
  <c r="J194" i="15"/>
  <c r="J194" i="2"/>
  <c r="E713" i="15"/>
  <c r="E713" i="2"/>
  <c r="K392" i="2"/>
  <c r="K392" i="15"/>
  <c r="F380" i="15"/>
  <c r="F380" i="2"/>
  <c r="N332" i="2"/>
  <c r="N332" i="15"/>
  <c r="C380" i="2"/>
  <c r="C380" i="15"/>
  <c r="J119" i="2"/>
  <c r="J119" i="15"/>
  <c r="W233" i="15"/>
  <c r="W233" i="2"/>
  <c r="K236" i="15"/>
  <c r="K236" i="2"/>
  <c r="Z56" i="15"/>
  <c r="Z56" i="2"/>
  <c r="G542" i="2"/>
  <c r="G542" i="15"/>
  <c r="I737" i="2"/>
  <c r="I737" i="15"/>
  <c r="H632" i="15"/>
  <c r="H632" i="2"/>
  <c r="W692" i="2"/>
  <c r="W692" i="15"/>
  <c r="V626" i="2"/>
  <c r="V626" i="15"/>
  <c r="P173" i="2"/>
  <c r="P173" i="15"/>
  <c r="Z275" i="2"/>
  <c r="Z275" i="15"/>
  <c r="W272" i="2"/>
  <c r="W272" i="15"/>
  <c r="O617" i="15"/>
  <c r="O617" i="2"/>
  <c r="D317" i="2"/>
  <c r="D317" i="15"/>
  <c r="Y611" i="2"/>
  <c r="Y611" i="15"/>
  <c r="F515" i="2"/>
  <c r="F515" i="15"/>
  <c r="C482" i="2"/>
  <c r="C482" i="15"/>
  <c r="E590" i="15"/>
  <c r="E590" i="2"/>
  <c r="F425" i="2"/>
  <c r="F425" i="15"/>
  <c r="U659" i="2"/>
  <c r="U659" i="15"/>
  <c r="M62" i="15"/>
  <c r="M62" i="2"/>
  <c r="P392" i="15"/>
  <c r="P392" i="2"/>
  <c r="T611" i="2"/>
  <c r="T611" i="15"/>
  <c r="Y638" i="2"/>
  <c r="Y638" i="15"/>
  <c r="M617" i="15"/>
  <c r="M617" i="2"/>
  <c r="L263" i="15"/>
  <c r="L263" i="2"/>
  <c r="U212" i="2"/>
  <c r="U212" i="15"/>
  <c r="K110" i="15"/>
  <c r="K110" i="2"/>
  <c r="L605" i="15"/>
  <c r="L605" i="2"/>
  <c r="B593" i="2"/>
  <c r="B593" i="15"/>
  <c r="O80" i="15"/>
  <c r="O80" i="2"/>
  <c r="V518" i="15"/>
  <c r="V518" i="2"/>
  <c r="H353" i="15"/>
  <c r="H353" i="2"/>
  <c r="I155" i="2"/>
  <c r="I155" i="15"/>
  <c r="V638" i="15"/>
  <c r="V638" i="2"/>
  <c r="V353" i="2"/>
  <c r="V353" i="15"/>
  <c r="J62" i="2"/>
  <c r="J62" i="15"/>
  <c r="N521" i="15"/>
  <c r="N521" i="2"/>
  <c r="K518" i="2"/>
  <c r="K518" i="15"/>
  <c r="Z110" i="2"/>
  <c r="Z110" i="15"/>
  <c r="X509" i="2"/>
  <c r="X509" i="15"/>
  <c r="J665" i="2"/>
  <c r="J665" i="15"/>
  <c r="K413" i="15"/>
  <c r="K413" i="2"/>
  <c r="X149" i="15"/>
  <c r="X149" i="2"/>
  <c r="L101" i="15"/>
  <c r="L101" i="2"/>
  <c r="P554" i="2"/>
  <c r="P554" i="15"/>
  <c r="C458" i="2"/>
  <c r="C458" i="15"/>
  <c r="N638" i="2"/>
  <c r="N638" i="15"/>
  <c r="Y371" i="15"/>
  <c r="Y371" i="2"/>
  <c r="N179" i="15"/>
  <c r="N179" i="2"/>
  <c r="C176" i="2"/>
  <c r="C176" i="15"/>
  <c r="K569" i="2"/>
  <c r="K569" i="15"/>
  <c r="L632" i="15"/>
  <c r="L632" i="2"/>
  <c r="R275" i="2"/>
  <c r="R275" i="15"/>
  <c r="W746" i="2"/>
  <c r="W746" i="15"/>
  <c r="N245" i="2"/>
  <c r="N245" i="15"/>
  <c r="T158" i="15"/>
  <c r="T158" i="2"/>
  <c r="J146" i="2"/>
  <c r="J146" i="15"/>
  <c r="C674" i="15"/>
  <c r="C674" i="2"/>
  <c r="F527" i="15"/>
  <c r="F527" i="2"/>
  <c r="Y542" i="2"/>
  <c r="Y542" i="15"/>
  <c r="S95" i="2"/>
  <c r="S95" i="15"/>
  <c r="M269" i="2"/>
  <c r="M269" i="15"/>
  <c r="F215" i="2"/>
  <c r="F215" i="15"/>
  <c r="K545" i="15"/>
  <c r="K545" i="2"/>
  <c r="Z323" i="15"/>
  <c r="Z323" i="2"/>
  <c r="B170" i="2"/>
  <c r="B170" i="15"/>
  <c r="E497" i="2"/>
  <c r="E497" i="15"/>
  <c r="H113" i="15"/>
  <c r="H113" i="2"/>
  <c r="N686" i="15"/>
  <c r="N686" i="2"/>
  <c r="U83" i="2"/>
  <c r="U83" i="15"/>
  <c r="C689" i="2"/>
  <c r="C689" i="15"/>
  <c r="X77" i="15"/>
  <c r="X77" i="2"/>
  <c r="H725" i="2"/>
  <c r="H725" i="15"/>
  <c r="O176" i="15"/>
  <c r="O176" i="2"/>
  <c r="M83" i="2"/>
  <c r="M83" i="15"/>
  <c r="U263" i="2"/>
  <c r="U263" i="15"/>
  <c r="R515" i="2"/>
  <c r="R515" i="15"/>
  <c r="E149" i="15"/>
  <c r="E149" i="2"/>
  <c r="L698" i="15"/>
  <c r="L698" i="2"/>
  <c r="B179" i="15"/>
  <c r="B179" i="2"/>
  <c r="U413" i="2"/>
  <c r="U413" i="15"/>
  <c r="G50" i="2"/>
  <c r="G50" i="15"/>
  <c r="B89" i="15"/>
  <c r="B89" i="2"/>
  <c r="I83" i="2"/>
  <c r="I83" i="15"/>
  <c r="M149" i="2"/>
  <c r="M149" i="15"/>
  <c r="G698" i="15"/>
  <c r="G698" i="2"/>
  <c r="M485" i="2"/>
  <c r="M485" i="15"/>
  <c r="C146" i="2"/>
  <c r="C146" i="15"/>
  <c r="C299" i="2"/>
  <c r="C299" i="15"/>
  <c r="K572" i="15"/>
  <c r="K572" i="2"/>
  <c r="P365" i="2"/>
  <c r="P365" i="15"/>
  <c r="M326" i="2"/>
  <c r="M326" i="15"/>
  <c r="B287" i="2"/>
  <c r="B287" i="15"/>
  <c r="Q410" i="2"/>
  <c r="Q410" i="15"/>
  <c r="W146" i="2"/>
  <c r="W146" i="15"/>
  <c r="G539" i="2"/>
  <c r="G539" i="15"/>
  <c r="I503" i="15"/>
  <c r="I503" i="2"/>
  <c r="C116" i="2"/>
  <c r="C116" i="15"/>
  <c r="D212" i="2"/>
  <c r="D212" i="15"/>
  <c r="H569" i="15"/>
  <c r="H569" i="2"/>
  <c r="X689" i="2"/>
  <c r="X689" i="15"/>
  <c r="M419" i="2"/>
  <c r="M419" i="15"/>
  <c r="Y692" i="2"/>
  <c r="Y692" i="15"/>
  <c r="F290" i="15"/>
  <c r="F290" i="2"/>
  <c r="P86" i="15"/>
  <c r="P86" i="2"/>
  <c r="V62" i="15"/>
  <c r="V62" i="2"/>
  <c r="H377" i="2"/>
  <c r="H377" i="15"/>
  <c r="G650" i="15"/>
  <c r="G650" i="2"/>
  <c r="P218" i="15"/>
  <c r="P218" i="2"/>
  <c r="P470" i="15"/>
  <c r="P470" i="2"/>
  <c r="L662" i="2"/>
  <c r="L662" i="15"/>
  <c r="O413" i="15"/>
  <c r="O413" i="2"/>
  <c r="N116" i="15"/>
  <c r="N116" i="2"/>
  <c r="W545" i="2"/>
  <c r="W545" i="15"/>
  <c r="C575" i="2"/>
  <c r="C575" i="15"/>
  <c r="X215" i="2"/>
  <c r="X215" i="15"/>
  <c r="V326" i="2"/>
  <c r="V326" i="15"/>
  <c r="S722" i="15"/>
  <c r="S722" i="2"/>
  <c r="R50" i="2"/>
  <c r="R50" i="15"/>
  <c r="Y65" i="2"/>
  <c r="Y65" i="15"/>
  <c r="N542" i="2"/>
  <c r="N542" i="15"/>
  <c r="D365" i="2"/>
  <c r="D365" i="15"/>
  <c r="N527" i="15"/>
  <c r="N527" i="2"/>
  <c r="W227" i="15"/>
  <c r="W227" i="2"/>
  <c r="V650" i="2"/>
  <c r="V650" i="15"/>
  <c r="E296" i="15"/>
  <c r="E296" i="2"/>
  <c r="J326" i="2"/>
  <c r="J326" i="15"/>
  <c r="Q335" i="2"/>
  <c r="Q335" i="15"/>
  <c r="X632" i="15"/>
  <c r="X632" i="2"/>
  <c r="B572" i="15"/>
  <c r="B572" i="2"/>
  <c r="C353" i="15"/>
  <c r="C353" i="2"/>
  <c r="R179" i="15"/>
  <c r="R179" i="2"/>
  <c r="F245" i="2"/>
  <c r="F245" i="15"/>
  <c r="J173" i="15"/>
  <c r="J173" i="2"/>
  <c r="R65" i="2"/>
  <c r="R65" i="15"/>
  <c r="P338" i="15"/>
  <c r="P338" i="2"/>
  <c r="D83" i="2"/>
  <c r="D83" i="15"/>
  <c r="S116" i="2"/>
  <c r="S116" i="15"/>
  <c r="S689" i="15"/>
  <c r="S689" i="2"/>
  <c r="T50" i="2"/>
  <c r="T50" i="15"/>
  <c r="I59" i="15"/>
  <c r="I59" i="2"/>
  <c r="H722" i="2"/>
  <c r="H722" i="15"/>
  <c r="N215" i="2"/>
  <c r="N215" i="15"/>
  <c r="M263" i="15"/>
  <c r="M263" i="2"/>
  <c r="Y506" i="2"/>
  <c r="Y506" i="15"/>
  <c r="H638" i="2"/>
  <c r="H638" i="15"/>
  <c r="E467" i="2"/>
  <c r="E467" i="15"/>
  <c r="Z542" i="2"/>
  <c r="Z542" i="15"/>
  <c r="F257" i="2"/>
  <c r="F257" i="15"/>
  <c r="B185" i="2"/>
  <c r="B185" i="15"/>
  <c r="G212" i="2"/>
  <c r="G212" i="15"/>
  <c r="S296" i="2"/>
  <c r="S296" i="15"/>
  <c r="L155" i="2"/>
  <c r="L155" i="15"/>
  <c r="K605" i="2"/>
  <c r="K605" i="15"/>
  <c r="O722" i="2"/>
  <c r="O722" i="15"/>
  <c r="X206" i="2"/>
  <c r="X206" i="15"/>
  <c r="Y338" i="2"/>
  <c r="Y338" i="15"/>
  <c r="V485" i="2"/>
  <c r="V485" i="15"/>
  <c r="E230" i="2"/>
  <c r="E230" i="15"/>
  <c r="N479" i="2"/>
  <c r="N479" i="15"/>
  <c r="W479" i="2"/>
  <c r="W479" i="15"/>
  <c r="T512" i="2"/>
  <c r="T512" i="15"/>
  <c r="Y599" i="2"/>
  <c r="Y599" i="15"/>
  <c r="L278" i="15"/>
  <c r="L278" i="2"/>
  <c r="N395" i="2"/>
  <c r="N395" i="15"/>
  <c r="C548" i="2"/>
  <c r="C548" i="15"/>
  <c r="N272" i="15"/>
  <c r="N272" i="2"/>
  <c r="N134" i="15"/>
  <c r="N134" i="2"/>
  <c r="G134" i="15"/>
  <c r="G134" i="2"/>
  <c r="U320" i="2"/>
  <c r="U320" i="15"/>
  <c r="Y278" i="15"/>
  <c r="Y278" i="2"/>
  <c r="R182" i="2"/>
  <c r="R182" i="15"/>
  <c r="O710" i="15"/>
  <c r="O710" i="2"/>
  <c r="X713" i="15"/>
  <c r="X713" i="2"/>
  <c r="J710" i="2"/>
  <c r="J710" i="15"/>
  <c r="Y524" i="2"/>
  <c r="Y524" i="15"/>
  <c r="B710" i="2"/>
  <c r="B710" i="15"/>
  <c r="R434" i="2"/>
  <c r="R434" i="15"/>
  <c r="U524" i="2"/>
  <c r="U524" i="15"/>
  <c r="N233" i="2"/>
  <c r="N233" i="15"/>
  <c r="C233" i="2"/>
  <c r="C233" i="15"/>
  <c r="E194" i="15"/>
  <c r="E194" i="2"/>
  <c r="J236" i="15"/>
  <c r="J236" i="2"/>
  <c r="V392" i="2"/>
  <c r="V392" i="15"/>
  <c r="X332" i="15"/>
  <c r="X332" i="2"/>
  <c r="Q392" i="15"/>
  <c r="Q392" i="2"/>
  <c r="O434" i="2"/>
  <c r="O434" i="15"/>
  <c r="K119" i="2"/>
  <c r="K119" i="15"/>
  <c r="T236" i="15"/>
  <c r="T236" i="2"/>
  <c r="V236" i="15"/>
  <c r="V236" i="2"/>
  <c r="J635" i="15"/>
  <c r="J635" i="2"/>
  <c r="T98" i="15"/>
  <c r="T98" i="2"/>
  <c r="H509" i="2"/>
  <c r="H509" i="15"/>
  <c r="G296" i="15"/>
  <c r="G296" i="2"/>
  <c r="R317" i="2"/>
  <c r="R317" i="15"/>
  <c r="I665" i="15"/>
  <c r="I665" i="2"/>
  <c r="U458" i="15"/>
  <c r="U458" i="2"/>
  <c r="T632" i="2"/>
  <c r="T632" i="15"/>
  <c r="Q599" i="2"/>
  <c r="Q599" i="15"/>
  <c r="P278" i="2"/>
  <c r="P278" i="15"/>
  <c r="D233" i="15"/>
  <c r="D233" i="2"/>
  <c r="J317" i="2"/>
  <c r="J317" i="15"/>
  <c r="E746" i="2"/>
  <c r="E746" i="15"/>
  <c r="Z185" i="15"/>
  <c r="Z185" i="2"/>
  <c r="R518" i="2"/>
  <c r="R518" i="15"/>
  <c r="R632" i="15"/>
  <c r="R632" i="2"/>
  <c r="N515" i="2"/>
  <c r="N515" i="15"/>
  <c r="V599" i="2"/>
  <c r="V599" i="15"/>
  <c r="N182" i="2"/>
  <c r="N182" i="15"/>
  <c r="H125" i="15"/>
  <c r="H125" i="2"/>
  <c r="R482" i="15"/>
  <c r="R482" i="2"/>
  <c r="J503" i="2"/>
  <c r="J503" i="15"/>
  <c r="C80" i="2"/>
  <c r="C80" i="15"/>
  <c r="H521" i="15"/>
  <c r="H521" i="2"/>
  <c r="Z65" i="2"/>
  <c r="Z65" i="15"/>
  <c r="N575" i="2"/>
  <c r="N575" i="15"/>
  <c r="E215" i="2"/>
  <c r="E215" i="15"/>
  <c r="U245" i="15"/>
  <c r="U245" i="2"/>
  <c r="E605" i="15"/>
  <c r="E605" i="2"/>
  <c r="T398" i="15"/>
  <c r="T398" i="2"/>
  <c r="Q218" i="2"/>
  <c r="Q218" i="15"/>
  <c r="T689" i="2"/>
  <c r="T689" i="15"/>
  <c r="Y554" i="2"/>
  <c r="Y554" i="15"/>
  <c r="J641" i="15"/>
  <c r="J641" i="2"/>
  <c r="U398" i="2"/>
  <c r="U398" i="15"/>
  <c r="H590" i="15"/>
  <c r="H590" i="2"/>
  <c r="D419" i="2"/>
  <c r="D419" i="15"/>
  <c r="S152" i="2"/>
  <c r="S152" i="15"/>
  <c r="K659" i="15"/>
  <c r="K659" i="2"/>
  <c r="H398" i="15"/>
  <c r="H398" i="2"/>
  <c r="N206" i="2"/>
  <c r="N206" i="15"/>
  <c r="S593" i="15"/>
  <c r="S593" i="2"/>
  <c r="I173" i="2"/>
  <c r="I173" i="15"/>
  <c r="L539" i="15"/>
  <c r="L539" i="2"/>
  <c r="H101" i="2"/>
  <c r="H101" i="15"/>
  <c r="C539" i="15"/>
  <c r="C539" i="2"/>
  <c r="L611" i="2"/>
  <c r="L611" i="15"/>
  <c r="Z545" i="15"/>
  <c r="Z545" i="2"/>
  <c r="K158" i="15"/>
  <c r="K158" i="2"/>
  <c r="Z737" i="15"/>
  <c r="Z737" i="2"/>
  <c r="F323" i="15"/>
  <c r="F323" i="2"/>
  <c r="F122" i="2"/>
  <c r="F122" i="15"/>
  <c r="U626" i="2"/>
  <c r="U626" i="15"/>
  <c r="G410" i="2"/>
  <c r="G410" i="15"/>
  <c r="K299" i="15"/>
  <c r="K299" i="2"/>
  <c r="Q617" i="15"/>
  <c r="Q617" i="2"/>
  <c r="H665" i="15"/>
  <c r="H665" i="2"/>
  <c r="C662" i="2"/>
  <c r="C662" i="15"/>
  <c r="L329" i="15"/>
  <c r="L329" i="2"/>
  <c r="K95" i="15"/>
  <c r="K95" i="2"/>
  <c r="O503" i="15"/>
  <c r="O503" i="2"/>
  <c r="V509" i="2"/>
  <c r="V509" i="15"/>
  <c r="G83" i="2"/>
  <c r="G83" i="15"/>
  <c r="I674" i="15"/>
  <c r="I674" i="2"/>
  <c r="S665" i="2"/>
  <c r="S665" i="15"/>
  <c r="R95" i="15"/>
  <c r="R95" i="2"/>
  <c r="X287" i="2"/>
  <c r="X287" i="15"/>
  <c r="B419" i="2"/>
  <c r="B419" i="15"/>
  <c r="G449" i="2"/>
  <c r="G449" i="15"/>
  <c r="V218" i="2"/>
  <c r="V218" i="15"/>
  <c r="F605" i="15"/>
  <c r="F605" i="2"/>
  <c r="P149" i="2"/>
  <c r="P149" i="15"/>
  <c r="I113" i="2"/>
  <c r="I113" i="15"/>
  <c r="Q89" i="15"/>
  <c r="Q89" i="2"/>
  <c r="Q185" i="2"/>
  <c r="Q185" i="15"/>
  <c r="T371" i="2"/>
  <c r="T371" i="15"/>
  <c r="V530" i="2"/>
  <c r="V530" i="15"/>
  <c r="C173" i="2"/>
  <c r="C173" i="15"/>
  <c r="K101" i="15"/>
  <c r="K101" i="2"/>
  <c r="K686" i="15"/>
  <c r="K686" i="2"/>
  <c r="L497" i="15"/>
  <c r="L497" i="2"/>
  <c r="B338" i="2"/>
  <c r="B338" i="15"/>
  <c r="M185" i="15"/>
  <c r="M185" i="2"/>
  <c r="U77" i="2"/>
  <c r="U77" i="15"/>
  <c r="L557" i="15"/>
  <c r="L557" i="2"/>
  <c r="B482" i="15"/>
  <c r="B482" i="2"/>
  <c r="R221" i="15"/>
  <c r="R221" i="2"/>
  <c r="N467" i="2"/>
  <c r="N467" i="15"/>
  <c r="K629" i="2"/>
  <c r="K629" i="15"/>
  <c r="G515" i="2"/>
  <c r="G515" i="15"/>
  <c r="Q326" i="2"/>
  <c r="Q326" i="15"/>
  <c r="J95" i="2"/>
  <c r="J95" i="15"/>
  <c r="M161" i="15"/>
  <c r="M161" i="2"/>
  <c r="O257" i="2"/>
  <c r="O257" i="15"/>
  <c r="G605" i="15"/>
  <c r="G605" i="2"/>
  <c r="G365" i="2"/>
  <c r="G365" i="15"/>
  <c r="O521" i="15"/>
  <c r="O521" i="2"/>
  <c r="T746" i="2"/>
  <c r="T746" i="15"/>
  <c r="T215" i="15"/>
  <c r="T215" i="2"/>
  <c r="Y257" i="2"/>
  <c r="Y257" i="15"/>
  <c r="R158" i="15"/>
  <c r="R158" i="2"/>
  <c r="G377" i="2"/>
  <c r="G377" i="15"/>
  <c r="U317" i="2"/>
  <c r="U317" i="15"/>
  <c r="I545" i="15"/>
  <c r="I545" i="2"/>
  <c r="N650" i="15"/>
  <c r="N650" i="2"/>
  <c r="I746" i="2"/>
  <c r="I746" i="15"/>
  <c r="C629" i="15"/>
  <c r="C629" i="2"/>
  <c r="W275" i="2"/>
  <c r="W275" i="15"/>
  <c r="B218" i="2"/>
  <c r="B218" i="15"/>
  <c r="G569" i="2"/>
  <c r="G569" i="15"/>
  <c r="Q74" i="15"/>
  <c r="Q74" i="2"/>
  <c r="V401" i="2"/>
  <c r="V401" i="15"/>
  <c r="Z746" i="2"/>
  <c r="Z746" i="15"/>
  <c r="U122" i="15"/>
  <c r="U122" i="2"/>
  <c r="N632" i="15"/>
  <c r="N632" i="2"/>
  <c r="Q398" i="2"/>
  <c r="Q398" i="15"/>
  <c r="P329" i="2"/>
  <c r="P329" i="15"/>
  <c r="Y665" i="15"/>
  <c r="Y665" i="2"/>
  <c r="B122" i="15"/>
  <c r="B122" i="2"/>
  <c r="V611" i="2"/>
  <c r="V611" i="15"/>
  <c r="I626" i="2"/>
  <c r="I626" i="15"/>
  <c r="J113" i="15"/>
  <c r="J113" i="2"/>
  <c r="I122" i="2"/>
  <c r="I122" i="15"/>
  <c r="B554" i="2"/>
  <c r="B554" i="15"/>
  <c r="I557" i="2"/>
  <c r="I557" i="15"/>
  <c r="Z116" i="15"/>
  <c r="Z116" i="2"/>
  <c r="C329" i="2"/>
  <c r="C329" i="15"/>
  <c r="H170" i="2"/>
  <c r="H170" i="15"/>
  <c r="N323" i="15"/>
  <c r="N323" i="2"/>
  <c r="V125" i="2"/>
  <c r="V125" i="15"/>
  <c r="W413" i="15"/>
  <c r="W413" i="2"/>
  <c r="N275" i="2"/>
  <c r="N275" i="15"/>
  <c r="T65" i="2"/>
  <c r="T65" i="15"/>
  <c r="T92" i="2"/>
  <c r="T92" i="15"/>
  <c r="W122" i="15"/>
  <c r="W122" i="2"/>
  <c r="W161" i="15"/>
  <c r="W161" i="2"/>
  <c r="Y737" i="2"/>
  <c r="Y737" i="15"/>
  <c r="N692" i="2"/>
  <c r="N692" i="15"/>
  <c r="H206" i="2"/>
  <c r="H206" i="15"/>
  <c r="N659" i="15"/>
  <c r="N659" i="2"/>
  <c r="C98" i="15"/>
  <c r="C98" i="2"/>
  <c r="X263" i="2"/>
  <c r="X263" i="15"/>
  <c r="U746" i="2"/>
  <c r="U746" i="15"/>
  <c r="K449" i="2"/>
  <c r="K449" i="15"/>
  <c r="W650" i="2"/>
  <c r="W650" i="15"/>
  <c r="F152" i="2"/>
  <c r="F152" i="15"/>
  <c r="K305" i="15"/>
  <c r="K305" i="2"/>
  <c r="L722" i="2"/>
  <c r="L722" i="15"/>
  <c r="R98" i="15"/>
  <c r="R98" i="2"/>
  <c r="L173" i="2"/>
  <c r="L173" i="15"/>
  <c r="H221" i="15"/>
  <c r="H221" i="2"/>
  <c r="B629" i="15"/>
  <c r="B629" i="2"/>
  <c r="O86" i="15"/>
  <c r="O86" i="2"/>
  <c r="U299" i="2"/>
  <c r="U299" i="15"/>
  <c r="O575" i="15"/>
  <c r="O575" i="2"/>
  <c r="G116" i="15"/>
  <c r="G116" i="2"/>
  <c r="J554" i="2"/>
  <c r="J554" i="15"/>
  <c r="Z686" i="2"/>
  <c r="Z686" i="15"/>
  <c r="N530" i="15"/>
  <c r="N530" i="2"/>
  <c r="P230" i="2"/>
  <c r="P230" i="15"/>
  <c r="L230" i="2"/>
  <c r="L230" i="15"/>
  <c r="L599" i="2"/>
  <c r="L599" i="15"/>
  <c r="V512" i="2"/>
  <c r="V512" i="15"/>
  <c r="Q278" i="2"/>
  <c r="Q278" i="15"/>
  <c r="U548" i="15"/>
  <c r="U548" i="2"/>
  <c r="X548" i="2"/>
  <c r="X548" i="15"/>
  <c r="C272" i="2"/>
  <c r="C272" i="15"/>
  <c r="F395" i="2"/>
  <c r="F395" i="15"/>
  <c r="O272" i="15"/>
  <c r="O272" i="2"/>
  <c r="Y320" i="15"/>
  <c r="Y320" i="2"/>
  <c r="N278" i="2"/>
  <c r="N278" i="15"/>
  <c r="M194" i="15"/>
  <c r="M194" i="2"/>
  <c r="Z380" i="15"/>
  <c r="Z380" i="2"/>
  <c r="S233" i="15"/>
  <c r="S233" i="2"/>
  <c r="Q695" i="2"/>
  <c r="Q695" i="15"/>
  <c r="H446" i="15"/>
  <c r="H446" i="2"/>
  <c r="T710" i="15"/>
  <c r="T710" i="2"/>
  <c r="C710" i="2"/>
  <c r="C710" i="15"/>
  <c r="Y233" i="2"/>
  <c r="Y233" i="15"/>
  <c r="G182" i="2"/>
  <c r="G182" i="15"/>
  <c r="T446" i="15"/>
  <c r="T446" i="2"/>
  <c r="Y194" i="15"/>
  <c r="Y194" i="2"/>
  <c r="P713" i="15"/>
  <c r="P713" i="2"/>
  <c r="N380" i="15"/>
  <c r="N380" i="2"/>
  <c r="U392" i="2"/>
  <c r="U392" i="15"/>
  <c r="F332" i="2"/>
  <c r="F332" i="15"/>
  <c r="K713" i="15"/>
  <c r="K713" i="2"/>
  <c r="P236" i="15"/>
  <c r="P236" i="2"/>
  <c r="O236" i="15"/>
  <c r="O236" i="2"/>
  <c r="V56" i="15"/>
  <c r="V56" i="2"/>
  <c r="W236" i="15"/>
  <c r="W236" i="2"/>
  <c r="N398" i="15"/>
  <c r="N398" i="2"/>
  <c r="F125" i="15"/>
  <c r="F125" i="2"/>
  <c r="L158" i="15"/>
  <c r="L158" i="2"/>
  <c r="Z221" i="2"/>
  <c r="Z221" i="15"/>
  <c r="B146" i="2"/>
  <c r="B146" i="15"/>
  <c r="U146" i="2"/>
  <c r="U146" i="15"/>
  <c r="N746" i="2"/>
  <c r="N746" i="15"/>
  <c r="Y479" i="15"/>
  <c r="Y479" i="2"/>
  <c r="N524" i="2"/>
  <c r="N524" i="15"/>
  <c r="T425" i="2"/>
  <c r="T425" i="15"/>
  <c r="D305" i="2"/>
  <c r="D305" i="15"/>
  <c r="D458" i="2"/>
  <c r="D458" i="15"/>
  <c r="R149" i="2"/>
  <c r="R149" i="15"/>
  <c r="S65" i="15"/>
  <c r="S65" i="2"/>
  <c r="G722" i="2"/>
  <c r="G722" i="15"/>
  <c r="F548" i="2"/>
  <c r="F548" i="15"/>
  <c r="G62" i="15"/>
  <c r="G62" i="2"/>
  <c r="K86" i="2"/>
  <c r="K86" i="15"/>
  <c r="O470" i="15"/>
  <c r="O470" i="2"/>
  <c r="M686" i="15"/>
  <c r="M686" i="2"/>
  <c r="V470" i="2"/>
  <c r="V470" i="15"/>
  <c r="N449" i="2"/>
  <c r="N449" i="15"/>
  <c r="P659" i="2"/>
  <c r="P659" i="15"/>
  <c r="O398" i="15"/>
  <c r="O398" i="2"/>
  <c r="C746" i="2"/>
  <c r="C746" i="15"/>
  <c r="C518" i="2"/>
  <c r="C518" i="15"/>
  <c r="M746" i="2"/>
  <c r="M746" i="15"/>
  <c r="L326" i="2"/>
  <c r="L326" i="15"/>
  <c r="S638" i="15"/>
  <c r="S638" i="2"/>
  <c r="F539" i="15"/>
  <c r="F539" i="2"/>
  <c r="I275" i="2"/>
  <c r="I275" i="15"/>
  <c r="W215" i="2"/>
  <c r="W215" i="15"/>
  <c r="E323" i="15"/>
  <c r="E323" i="2"/>
  <c r="I257" i="2"/>
  <c r="I257" i="15"/>
  <c r="O650" i="15"/>
  <c r="O650" i="2"/>
  <c r="G125" i="15"/>
  <c r="G125" i="2"/>
  <c r="G101" i="15"/>
  <c r="G101" i="2"/>
  <c r="Q179" i="15"/>
  <c r="Q179" i="2"/>
  <c r="L254" i="15"/>
  <c r="L254" i="2"/>
  <c r="L323" i="15"/>
  <c r="L323" i="2"/>
  <c r="M215" i="2"/>
  <c r="M215" i="15"/>
  <c r="C218" i="15"/>
  <c r="C218" i="2"/>
  <c r="R323" i="15"/>
  <c r="R323" i="2"/>
  <c r="S413" i="2"/>
  <c r="S413" i="15"/>
  <c r="F113" i="15"/>
  <c r="F113" i="2"/>
  <c r="U497" i="2"/>
  <c r="U497" i="15"/>
  <c r="Z401" i="15"/>
  <c r="Z401" i="2"/>
  <c r="M221" i="15"/>
  <c r="M221" i="2"/>
  <c r="Q290" i="15"/>
  <c r="Q290" i="2"/>
  <c r="B590" i="2"/>
  <c r="B590" i="15"/>
  <c r="X485" i="2"/>
  <c r="X485" i="15"/>
  <c r="B113" i="2"/>
  <c r="B113" i="15"/>
  <c r="R746" i="2"/>
  <c r="R746" i="15"/>
  <c r="Q80" i="15"/>
  <c r="Q80" i="2"/>
  <c r="R305" i="2"/>
  <c r="R305" i="15"/>
  <c r="R209" i="2"/>
  <c r="R209" i="15"/>
  <c r="D629" i="15"/>
  <c r="D629" i="2"/>
  <c r="L635" i="15"/>
  <c r="L635" i="2"/>
  <c r="U557" i="2"/>
  <c r="U557" i="15"/>
  <c r="Q650" i="15"/>
  <c r="Q650" i="2"/>
  <c r="B215" i="2"/>
  <c r="B215" i="15"/>
  <c r="D410" i="2"/>
  <c r="D410" i="15"/>
  <c r="H593" i="2"/>
  <c r="H593" i="15"/>
  <c r="L296" i="15"/>
  <c r="L296" i="2"/>
  <c r="H185" i="15"/>
  <c r="H185" i="2"/>
  <c r="Z317" i="2"/>
  <c r="Z317" i="15"/>
  <c r="S542" i="2"/>
  <c r="S542" i="15"/>
  <c r="V77" i="2"/>
  <c r="V77" i="15"/>
  <c r="J176" i="15"/>
  <c r="J176" i="2"/>
  <c r="K74" i="15"/>
  <c r="K74" i="2"/>
  <c r="O158" i="15"/>
  <c r="O158" i="2"/>
  <c r="M470" i="15"/>
  <c r="M470" i="2"/>
  <c r="Z254" i="15"/>
  <c r="Z254" i="2"/>
  <c r="T527" i="2"/>
  <c r="T527" i="15"/>
  <c r="K473" i="2"/>
  <c r="K473" i="15"/>
  <c r="S410" i="2"/>
  <c r="S410" i="15"/>
  <c r="Z299" i="2"/>
  <c r="Z299" i="15"/>
  <c r="Z458" i="15"/>
  <c r="Z458" i="2"/>
  <c r="M545" i="15"/>
  <c r="M545" i="2"/>
  <c r="Q254" i="15"/>
  <c r="Q254" i="2"/>
  <c r="V413" i="2"/>
  <c r="V413" i="15"/>
  <c r="K209" i="15"/>
  <c r="K209" i="2"/>
  <c r="C83" i="2"/>
  <c r="C83" i="15"/>
  <c r="V482" i="15"/>
  <c r="V482" i="2"/>
  <c r="N86" i="15"/>
  <c r="N86" i="2"/>
  <c r="L122" i="2"/>
  <c r="L122" i="15"/>
  <c r="U689" i="2"/>
  <c r="U689" i="15"/>
  <c r="P257" i="2"/>
  <c r="P257" i="15"/>
  <c r="G419" i="2"/>
  <c r="G419" i="15"/>
  <c r="V179" i="15"/>
  <c r="V179" i="2"/>
  <c r="G629" i="2"/>
  <c r="G629" i="15"/>
  <c r="T659" i="15"/>
  <c r="T659" i="2"/>
  <c r="U662" i="15"/>
  <c r="U662" i="2"/>
  <c r="P542" i="2"/>
  <c r="P542" i="15"/>
  <c r="Z419" i="2"/>
  <c r="Z419" i="15"/>
  <c r="E518" i="2"/>
  <c r="E518" i="15"/>
  <c r="C638" i="2"/>
  <c r="C638" i="15"/>
  <c r="X746" i="2"/>
  <c r="X746" i="15"/>
  <c r="W425" i="2"/>
  <c r="W425" i="15"/>
  <c r="I632" i="15"/>
  <c r="I632" i="2"/>
  <c r="R326" i="2"/>
  <c r="R326" i="15"/>
  <c r="G110" i="2"/>
  <c r="G110" i="15"/>
  <c r="Q722" i="2"/>
  <c r="Q722" i="15"/>
  <c r="G161" i="15"/>
  <c r="G161" i="2"/>
  <c r="H605" i="2"/>
  <c r="H605" i="15"/>
  <c r="R530" i="15"/>
  <c r="R530" i="2"/>
  <c r="H572" i="15"/>
  <c r="H572" i="2"/>
  <c r="C86" i="15"/>
  <c r="C86" i="2"/>
  <c r="I263" i="15"/>
  <c r="I263" i="2"/>
  <c r="K530" i="15"/>
  <c r="K530" i="2"/>
  <c r="C263" i="2"/>
  <c r="C263" i="15"/>
  <c r="Y365" i="2"/>
  <c r="Y365" i="15"/>
  <c r="R329" i="15"/>
  <c r="R329" i="2"/>
  <c r="Z425" i="2"/>
  <c r="Z425" i="15"/>
  <c r="D146" i="2"/>
  <c r="D146" i="15"/>
  <c r="J626" i="2"/>
  <c r="J626" i="15"/>
  <c r="F62" i="15"/>
  <c r="F62" i="2"/>
  <c r="I539" i="2"/>
  <c r="I539" i="15"/>
  <c r="Y746" i="2"/>
  <c r="Y746" i="15"/>
  <c r="Z530" i="2"/>
  <c r="Z530" i="15"/>
  <c r="N155" i="2"/>
  <c r="N155" i="15"/>
  <c r="S497" i="2"/>
  <c r="S497" i="15"/>
  <c r="E299" i="2"/>
  <c r="E299" i="15"/>
  <c r="Q299" i="2"/>
  <c r="Q299" i="15"/>
  <c r="W659" i="2"/>
  <c r="W659" i="15"/>
  <c r="W518" i="2"/>
  <c r="W518" i="15"/>
  <c r="D263" i="2"/>
  <c r="D263" i="15"/>
  <c r="Z641" i="15"/>
  <c r="Z641" i="2"/>
  <c r="T515" i="2"/>
  <c r="T515" i="15"/>
  <c r="Z122" i="2"/>
  <c r="Z122" i="15"/>
  <c r="P485" i="2"/>
  <c r="P485" i="15"/>
  <c r="V458" i="15"/>
  <c r="V458" i="2"/>
  <c r="T467" i="2"/>
  <c r="T467" i="15"/>
  <c r="L674" i="2"/>
  <c r="L674" i="15"/>
  <c r="D593" i="15"/>
  <c r="D593" i="2"/>
  <c r="S287" i="2"/>
  <c r="S287" i="15"/>
  <c r="Y650" i="15"/>
  <c r="Y650" i="2"/>
  <c r="T521" i="15"/>
  <c r="T521" i="2"/>
  <c r="B212" i="2"/>
  <c r="B212" i="15"/>
  <c r="K269" i="2"/>
  <c r="K269" i="15"/>
  <c r="K149" i="15"/>
  <c r="K149" i="2"/>
  <c r="I572" i="15"/>
  <c r="I572" i="2"/>
  <c r="G674" i="15"/>
  <c r="G674" i="2"/>
  <c r="D449" i="2"/>
  <c r="D449" i="15"/>
  <c r="J65" i="2"/>
  <c r="J65" i="15"/>
  <c r="K521" i="15"/>
  <c r="K521" i="2"/>
  <c r="Y725" i="2"/>
  <c r="Y725" i="15"/>
  <c r="D377" i="15"/>
  <c r="D377" i="2"/>
  <c r="U173" i="2"/>
  <c r="U173" i="15"/>
  <c r="E275" i="2"/>
  <c r="E275" i="15"/>
  <c r="E479" i="15"/>
  <c r="E479" i="2"/>
  <c r="Z230" i="15"/>
  <c r="Z230" i="2"/>
  <c r="R230" i="2"/>
  <c r="R230" i="15"/>
  <c r="F512" i="15"/>
  <c r="F512" i="2"/>
  <c r="D599" i="2"/>
  <c r="D599" i="15"/>
  <c r="F134" i="2"/>
  <c r="F134" i="15"/>
  <c r="W548" i="15"/>
  <c r="W548" i="2"/>
  <c r="U395" i="2"/>
  <c r="U395" i="15"/>
  <c r="V395" i="2"/>
  <c r="V395" i="15"/>
  <c r="T395" i="2"/>
  <c r="T395" i="15"/>
  <c r="M134" i="15"/>
  <c r="M134" i="2"/>
  <c r="W320" i="15"/>
  <c r="W320" i="2"/>
  <c r="I479" i="15"/>
  <c r="I479" i="2"/>
  <c r="O194" i="15"/>
  <c r="O194" i="2"/>
  <c r="V194" i="2"/>
  <c r="V194" i="15"/>
  <c r="Q233" i="2"/>
  <c r="Q233" i="15"/>
  <c r="H695" i="2"/>
  <c r="H695" i="15"/>
  <c r="K359" i="2"/>
  <c r="K359" i="15"/>
  <c r="X710" i="2"/>
  <c r="X710" i="15"/>
  <c r="D446" i="2"/>
  <c r="D446" i="15"/>
  <c r="W695" i="15"/>
  <c r="W695" i="2"/>
  <c r="C434" i="15"/>
  <c r="C434" i="2"/>
  <c r="Q710" i="15"/>
  <c r="Q710" i="2"/>
  <c r="S194" i="15"/>
  <c r="S194" i="2"/>
  <c r="W713" i="15"/>
  <c r="W713" i="2"/>
  <c r="T380" i="2"/>
  <c r="T380" i="15"/>
  <c r="Q380" i="15"/>
  <c r="Q380" i="2"/>
  <c r="K332" i="2"/>
  <c r="K332" i="15"/>
  <c r="E380" i="2"/>
  <c r="E380" i="15"/>
  <c r="L119" i="15"/>
  <c r="L119" i="2"/>
  <c r="U236" i="2"/>
  <c r="U236" i="15"/>
  <c r="R236" i="15"/>
  <c r="R236" i="2"/>
  <c r="M509" i="2"/>
  <c r="M509" i="15"/>
  <c r="B503" i="2"/>
  <c r="B503" i="15"/>
  <c r="C209" i="15"/>
  <c r="C209" i="2"/>
  <c r="Z263" i="15"/>
  <c r="Z263" i="2"/>
  <c r="U590" i="2"/>
  <c r="U590" i="15"/>
  <c r="J605" i="2"/>
  <c r="J605" i="15"/>
  <c r="U629" i="15"/>
  <c r="U629" i="2"/>
  <c r="B320" i="15"/>
  <c r="B320" i="2"/>
  <c r="L56" i="2"/>
  <c r="L56" i="15"/>
  <c r="O542" i="2"/>
  <c r="O542" i="15"/>
  <c r="S92" i="15"/>
  <c r="S92" i="2"/>
  <c r="S371" i="2"/>
  <c r="S371" i="15"/>
  <c r="L257" i="2"/>
  <c r="L257" i="15"/>
  <c r="C338" i="2"/>
  <c r="C338" i="15"/>
  <c r="D296" i="15"/>
  <c r="D296" i="2"/>
  <c r="Q638" i="15"/>
  <c r="Q638" i="2"/>
  <c r="W305" i="15"/>
  <c r="W305" i="2"/>
  <c r="D206" i="2"/>
  <c r="D206" i="15"/>
  <c r="J134" i="15"/>
  <c r="J134" i="2"/>
  <c r="J392" i="2"/>
  <c r="J392" i="15"/>
  <c r="B101" i="15"/>
  <c r="B101" i="2"/>
  <c r="R152" i="2"/>
  <c r="R152" i="15"/>
  <c r="L593" i="2"/>
  <c r="L593" i="15"/>
  <c r="Y59" i="15"/>
  <c r="Y59" i="2"/>
  <c r="X305" i="2"/>
  <c r="X305" i="15"/>
  <c r="Q86" i="15"/>
  <c r="Q86" i="2"/>
  <c r="V539" i="15"/>
  <c r="V539" i="2"/>
  <c r="R269" i="2"/>
  <c r="R269" i="15"/>
  <c r="Y113" i="15"/>
  <c r="Y113" i="2"/>
  <c r="O62" i="15"/>
  <c r="O62" i="2"/>
  <c r="U113" i="15"/>
  <c r="U113" i="2"/>
  <c r="B125" i="2"/>
  <c r="B125" i="15"/>
  <c r="V527" i="15"/>
  <c r="V527" i="2"/>
  <c r="Y287" i="15"/>
  <c r="Y287" i="2"/>
  <c r="E419" i="2"/>
  <c r="E419" i="15"/>
  <c r="X413" i="15"/>
  <c r="X413" i="2"/>
  <c r="K287" i="15"/>
  <c r="K287" i="2"/>
  <c r="U74" i="2"/>
  <c r="U74" i="15"/>
  <c r="E161" i="15"/>
  <c r="E161" i="2"/>
  <c r="E542" i="2"/>
  <c r="E542" i="15"/>
  <c r="U638" i="15"/>
  <c r="U638" i="2"/>
  <c r="F497" i="2"/>
  <c r="F497" i="15"/>
  <c r="N269" i="2"/>
  <c r="N269" i="15"/>
  <c r="L665" i="2"/>
  <c r="L665" i="15"/>
  <c r="F275" i="2"/>
  <c r="F275" i="15"/>
  <c r="L530" i="15"/>
  <c r="L530" i="2"/>
  <c r="L542" i="2"/>
  <c r="L542" i="15"/>
  <c r="I290" i="15"/>
  <c r="I290" i="2"/>
  <c r="C65" i="2"/>
  <c r="C65" i="15"/>
  <c r="E254" i="15"/>
  <c r="E254" i="2"/>
  <c r="L521" i="15"/>
  <c r="L521" i="2"/>
  <c r="U257" i="2"/>
  <c r="U257" i="15"/>
  <c r="E509" i="2"/>
  <c r="E509" i="15"/>
  <c r="W569" i="15"/>
  <c r="W569" i="2"/>
  <c r="E635" i="2"/>
  <c r="E635" i="15"/>
  <c r="H611" i="15"/>
  <c r="H611" i="2"/>
  <c r="J410" i="2"/>
  <c r="J410" i="15"/>
  <c r="C698" i="15"/>
  <c r="C698" i="2"/>
  <c r="P482" i="15"/>
  <c r="P482" i="2"/>
  <c r="L50" i="2"/>
  <c r="L50" i="15"/>
  <c r="X290" i="2"/>
  <c r="X290" i="15"/>
  <c r="N338" i="15"/>
  <c r="N338" i="2"/>
  <c r="S419" i="15"/>
  <c r="S419" i="2"/>
  <c r="C125" i="15"/>
  <c r="C125" i="2"/>
  <c r="T170" i="2"/>
  <c r="T170" i="15"/>
  <c r="D698" i="2"/>
  <c r="D698" i="15"/>
  <c r="O296" i="15"/>
  <c r="O296" i="2"/>
  <c r="V83" i="2"/>
  <c r="V83" i="15"/>
  <c r="O629" i="2"/>
  <c r="O629" i="15"/>
  <c r="U470" i="2"/>
  <c r="U470" i="15"/>
  <c r="W218" i="15"/>
  <c r="W218" i="2"/>
  <c r="R176" i="15"/>
  <c r="R176" i="2"/>
  <c r="W254" i="2"/>
  <c r="W254" i="15"/>
  <c r="P506" i="15"/>
  <c r="P506" i="2"/>
  <c r="E449" i="2"/>
  <c r="E449" i="15"/>
  <c r="K485" i="2"/>
  <c r="K485" i="15"/>
  <c r="Y146" i="15"/>
  <c r="Y146" i="2"/>
  <c r="J506" i="15"/>
  <c r="J506" i="2"/>
  <c r="B470" i="2"/>
  <c r="B470" i="15"/>
  <c r="K89" i="15"/>
  <c r="K89" i="2"/>
  <c r="P377" i="2"/>
  <c r="P377" i="15"/>
  <c r="L449" i="2"/>
  <c r="L449" i="15"/>
  <c r="N557" i="15"/>
  <c r="N557" i="2"/>
  <c r="L569" i="15"/>
  <c r="L569" i="2"/>
  <c r="F212" i="2"/>
  <c r="F212" i="15"/>
  <c r="I641" i="15"/>
  <c r="I641" i="2"/>
  <c r="N158" i="2"/>
  <c r="N158" i="15"/>
  <c r="K482" i="15"/>
  <c r="K482" i="2"/>
  <c r="F95" i="15"/>
  <c r="F95" i="2"/>
  <c r="I590" i="15"/>
  <c r="I590" i="2"/>
  <c r="L317" i="2"/>
  <c r="L317" i="15"/>
  <c r="M518" i="2"/>
  <c r="M518" i="15"/>
  <c r="K257" i="15"/>
  <c r="K257" i="2"/>
  <c r="G173" i="2"/>
  <c r="G173" i="15"/>
  <c r="H74" i="15"/>
  <c r="H74" i="2"/>
  <c r="R83" i="2"/>
  <c r="R83" i="15"/>
  <c r="P737" i="2"/>
  <c r="P737" i="15"/>
  <c r="Y590" i="15"/>
  <c r="Y590" i="2"/>
  <c r="C290" i="2"/>
  <c r="C290" i="15"/>
  <c r="S377" i="2"/>
  <c r="S377" i="15"/>
  <c r="N365" i="2"/>
  <c r="N365" i="15"/>
  <c r="C692" i="2"/>
  <c r="C692" i="15"/>
  <c r="G338" i="2"/>
  <c r="G338" i="15"/>
  <c r="O245" i="15"/>
  <c r="O245" i="2"/>
  <c r="Q530" i="15"/>
  <c r="Q530" i="2"/>
  <c r="N335" i="2"/>
  <c r="N335" i="15"/>
  <c r="H401" i="2"/>
  <c r="H401" i="15"/>
  <c r="K338" i="15"/>
  <c r="K338" i="2"/>
  <c r="G737" i="2"/>
  <c r="G737" i="15"/>
  <c r="R674" i="2"/>
  <c r="R674" i="15"/>
  <c r="D110" i="15"/>
  <c r="D110" i="2"/>
  <c r="J305" i="15"/>
  <c r="J305" i="2"/>
  <c r="M569" i="2"/>
  <c r="M569" i="15"/>
  <c r="I689" i="15"/>
  <c r="I689" i="2"/>
  <c r="D473" i="2"/>
  <c r="D473" i="15"/>
  <c r="I506" i="2"/>
  <c r="I506" i="15"/>
  <c r="G521" i="2"/>
  <c r="G521" i="15"/>
  <c r="L83" i="2"/>
  <c r="L83" i="15"/>
  <c r="M353" i="15"/>
  <c r="M353" i="2"/>
  <c r="S401" i="15"/>
  <c r="S401" i="2"/>
  <c r="F413" i="15"/>
  <c r="F413" i="2"/>
  <c r="L746" i="2"/>
  <c r="L746" i="15"/>
  <c r="S227" i="15"/>
  <c r="S227" i="2"/>
  <c r="N413" i="15"/>
  <c r="N413" i="2"/>
  <c r="R122" i="2"/>
  <c r="R122" i="15"/>
  <c r="B509" i="2"/>
  <c r="B509" i="15"/>
  <c r="I245" i="2"/>
  <c r="I245" i="15"/>
  <c r="N503" i="15"/>
  <c r="N503" i="2"/>
  <c r="I449" i="2"/>
  <c r="I449" i="15"/>
  <c r="R377" i="2"/>
  <c r="R377" i="15"/>
  <c r="B473" i="2"/>
  <c r="B473" i="15"/>
  <c r="K98" i="15"/>
  <c r="K98" i="2"/>
  <c r="W269" i="2"/>
  <c r="W269" i="15"/>
  <c r="B110" i="2"/>
  <c r="B110" i="15"/>
  <c r="G518" i="2"/>
  <c r="G518" i="15"/>
  <c r="J299" i="2"/>
  <c r="J299" i="15"/>
  <c r="C401" i="2"/>
  <c r="C401" i="15"/>
  <c r="H497" i="2"/>
  <c r="H497" i="15"/>
  <c r="D425" i="2"/>
  <c r="D425" i="15"/>
  <c r="Y101" i="15"/>
  <c r="Y101" i="2"/>
  <c r="U632" i="2"/>
  <c r="U632" i="15"/>
  <c r="S245" i="15"/>
  <c r="S245" i="2"/>
  <c r="N458" i="2"/>
  <c r="N458" i="15"/>
  <c r="K218" i="15"/>
  <c r="K218" i="2"/>
  <c r="V329" i="2"/>
  <c r="V329" i="15"/>
  <c r="H95" i="15"/>
  <c r="H95" i="2"/>
  <c r="N101" i="15"/>
  <c r="N101" i="2"/>
  <c r="O515" i="2"/>
  <c r="O515" i="15"/>
  <c r="L335" i="2"/>
  <c r="L335" i="15"/>
  <c r="R59" i="2"/>
  <c r="R59" i="15"/>
  <c r="S626" i="2"/>
  <c r="S626" i="15"/>
  <c r="V338" i="2"/>
  <c r="V338" i="15"/>
  <c r="G176" i="15"/>
  <c r="G176" i="2"/>
  <c r="L401" i="2"/>
  <c r="L401" i="15"/>
  <c r="L482" i="15"/>
  <c r="L482" i="2"/>
  <c r="I425" i="2"/>
  <c r="I425" i="15"/>
  <c r="P449" i="2"/>
  <c r="P449" i="15"/>
  <c r="H746" i="2"/>
  <c r="H746" i="15"/>
  <c r="C230" i="2"/>
  <c r="C230" i="15"/>
  <c r="Y230" i="2"/>
  <c r="Y230" i="15"/>
  <c r="Y359" i="2"/>
  <c r="Y359" i="15"/>
  <c r="C599" i="2"/>
  <c r="C599" i="15"/>
  <c r="B512" i="2"/>
  <c r="B512" i="15"/>
  <c r="L134" i="15"/>
  <c r="L134" i="2"/>
  <c r="M395" i="2"/>
  <c r="M395" i="15"/>
  <c r="B548" i="2"/>
  <c r="B548" i="15"/>
  <c r="E272" i="2"/>
  <c r="E272" i="15"/>
  <c r="I272" i="15"/>
  <c r="I272" i="2"/>
  <c r="E119" i="15"/>
  <c r="E119" i="2"/>
  <c r="Z278" i="15"/>
  <c r="Z278" i="2"/>
  <c r="T278" i="15"/>
  <c r="T278" i="2"/>
  <c r="K434" i="2"/>
  <c r="K434" i="15"/>
  <c r="Z182" i="2"/>
  <c r="Z182" i="15"/>
  <c r="E695" i="2"/>
  <c r="E695" i="15"/>
  <c r="C359" i="15"/>
  <c r="C359" i="2"/>
  <c r="M524" i="2"/>
  <c r="M524" i="15"/>
  <c r="X524" i="15"/>
  <c r="X524" i="2"/>
  <c r="M446" i="15"/>
  <c r="M446" i="2"/>
  <c r="L524" i="2"/>
  <c r="L524" i="15"/>
  <c r="B359" i="2"/>
  <c r="B359" i="15"/>
  <c r="J446" i="15"/>
  <c r="J446" i="2"/>
  <c r="R194" i="15"/>
  <c r="R194" i="2"/>
  <c r="S236" i="2"/>
  <c r="S236" i="15"/>
  <c r="V332" i="15"/>
  <c r="V332" i="2"/>
  <c r="C392" i="2"/>
  <c r="C392" i="15"/>
  <c r="S380" i="2"/>
  <c r="S380" i="15"/>
  <c r="S599" i="2"/>
  <c r="S599" i="15"/>
  <c r="Q119" i="15"/>
  <c r="Q119" i="2"/>
  <c r="I236" i="15"/>
  <c r="I236" i="2"/>
  <c r="L713" i="15"/>
  <c r="L713" i="2"/>
  <c r="R56" i="15"/>
  <c r="R56" i="2"/>
  <c r="H209" i="15"/>
  <c r="H209" i="2"/>
  <c r="O149" i="15"/>
  <c r="O149" i="2"/>
  <c r="P539" i="15"/>
  <c r="P539" i="2"/>
  <c r="B632" i="2"/>
  <c r="B632" i="15"/>
  <c r="D62" i="15"/>
  <c r="D62" i="2"/>
  <c r="M434" i="15"/>
  <c r="M434" i="2"/>
  <c r="Z659" i="15"/>
  <c r="Z659" i="2"/>
  <c r="Q527" i="15"/>
  <c r="Q527" i="2"/>
  <c r="K515" i="2"/>
  <c r="K515" i="15"/>
  <c r="J419" i="2"/>
  <c r="J419" i="15"/>
  <c r="S50" i="2"/>
  <c r="S50" i="15"/>
  <c r="P638" i="2"/>
  <c r="P638" i="15"/>
  <c r="B479" i="2"/>
  <c r="B479" i="15"/>
  <c r="Y212" i="2"/>
  <c r="Y212" i="15"/>
  <c r="J539" i="15"/>
  <c r="J539" i="2"/>
  <c r="D554" i="2"/>
  <c r="D554" i="15"/>
  <c r="W722" i="15"/>
  <c r="W722" i="2"/>
  <c r="E515" i="2"/>
  <c r="E515" i="15"/>
  <c r="C113" i="2"/>
  <c r="C113" i="15"/>
  <c r="R155" i="2"/>
  <c r="R155" i="15"/>
  <c r="Q692" i="2"/>
  <c r="Q692" i="15"/>
  <c r="P290" i="15"/>
  <c r="P290" i="2"/>
  <c r="Q227" i="2"/>
  <c r="Q227" i="15"/>
  <c r="D371" i="2"/>
  <c r="D371" i="15"/>
  <c r="E62" i="15"/>
  <c r="E62" i="2"/>
  <c r="Y539" i="15"/>
  <c r="Y539" i="2"/>
  <c r="P179" i="15"/>
  <c r="P179" i="2"/>
  <c r="Q92" i="2"/>
  <c r="Q92" i="15"/>
  <c r="P185" i="15"/>
  <c r="P185" i="2"/>
  <c r="Z371" i="15"/>
  <c r="Z371" i="2"/>
  <c r="M659" i="15"/>
  <c r="M659" i="2"/>
  <c r="U506" i="2"/>
  <c r="U506" i="15"/>
  <c r="T116" i="15"/>
  <c r="T116" i="2"/>
  <c r="D101" i="2"/>
  <c r="D101" i="15"/>
  <c r="P605" i="2"/>
  <c r="P605" i="15"/>
  <c r="V59" i="2"/>
  <c r="V59" i="15"/>
  <c r="H305" i="15"/>
  <c r="H305" i="2"/>
  <c r="F557" i="15"/>
  <c r="F557" i="2"/>
  <c r="X161" i="2"/>
  <c r="X161" i="15"/>
  <c r="W572" i="15"/>
  <c r="W572" i="2"/>
  <c r="Z605" i="2"/>
  <c r="Z605" i="15"/>
  <c r="G545" i="15"/>
  <c r="G545" i="2"/>
  <c r="D485" i="2"/>
  <c r="D485" i="15"/>
  <c r="E152" i="2"/>
  <c r="E152" i="15"/>
  <c r="G254" i="15"/>
  <c r="G254" i="2"/>
  <c r="C158" i="15"/>
  <c r="C158" i="2"/>
  <c r="Q122" i="2"/>
  <c r="Q122" i="15"/>
  <c r="I110" i="2"/>
  <c r="I110" i="15"/>
  <c r="F185" i="15"/>
  <c r="F185" i="2"/>
  <c r="G482" i="2"/>
  <c r="G482" i="15"/>
  <c r="X515" i="2"/>
  <c r="X515" i="15"/>
  <c r="P458" i="15"/>
  <c r="P458" i="2"/>
  <c r="X686" i="15"/>
  <c r="X686" i="2"/>
  <c r="F221" i="2"/>
  <c r="F221" i="15"/>
  <c r="R569" i="2"/>
  <c r="R569" i="15"/>
  <c r="D725" i="2"/>
  <c r="D725" i="15"/>
  <c r="Y89" i="15"/>
  <c r="Y89" i="2"/>
  <c r="P155" i="2"/>
  <c r="P155" i="15"/>
  <c r="U149" i="2"/>
  <c r="U149" i="15"/>
  <c r="C530" i="2"/>
  <c r="C530" i="15"/>
  <c r="U215" i="2"/>
  <c r="U215" i="15"/>
  <c r="L221" i="15"/>
  <c r="L221" i="2"/>
  <c r="F470" i="15"/>
  <c r="F470" i="2"/>
  <c r="M674" i="15"/>
  <c r="M674" i="2"/>
  <c r="F725" i="2"/>
  <c r="F725" i="15"/>
  <c r="E116" i="15"/>
  <c r="E116" i="2"/>
  <c r="Q689" i="15"/>
  <c r="Q689" i="2"/>
  <c r="S257" i="2"/>
  <c r="S257" i="15"/>
  <c r="T176" i="15"/>
  <c r="T176" i="2"/>
  <c r="X467" i="15"/>
  <c r="X467" i="2"/>
  <c r="M179" i="15"/>
  <c r="M179" i="2"/>
  <c r="J287" i="2"/>
  <c r="J287" i="15"/>
  <c r="N329" i="15"/>
  <c r="N329" i="2"/>
  <c r="N698" i="15"/>
  <c r="N698" i="2"/>
  <c r="Q482" i="15"/>
  <c r="Q482" i="2"/>
  <c r="B659" i="2"/>
  <c r="B659" i="15"/>
  <c r="S329" i="15"/>
  <c r="S329" i="2"/>
  <c r="N611" i="15"/>
  <c r="N611" i="2"/>
  <c r="H419" i="2"/>
  <c r="H419" i="15"/>
  <c r="R506" i="15"/>
  <c r="R506" i="2"/>
  <c r="K722" i="15"/>
  <c r="K722" i="2"/>
  <c r="K632" i="15"/>
  <c r="K632" i="2"/>
  <c r="V323" i="2"/>
  <c r="V323" i="15"/>
  <c r="N482" i="15"/>
  <c r="N482" i="2"/>
  <c r="D482" i="15"/>
  <c r="D482" i="2"/>
  <c r="H506" i="2"/>
  <c r="H506" i="15"/>
  <c r="R722" i="2"/>
  <c r="R722" i="15"/>
  <c r="W542" i="2"/>
  <c r="W542" i="15"/>
  <c r="E287" i="15"/>
  <c r="E287" i="2"/>
  <c r="O122" i="2"/>
  <c r="O122" i="15"/>
  <c r="S518" i="2"/>
  <c r="S518" i="15"/>
  <c r="C212" i="2"/>
  <c r="C212" i="15"/>
  <c r="V305" i="2"/>
  <c r="V305" i="15"/>
  <c r="U323" i="2"/>
  <c r="U323" i="15"/>
  <c r="Q152" i="2"/>
  <c r="Q152" i="15"/>
  <c r="N425" i="15"/>
  <c r="N425" i="2"/>
  <c r="D257" i="2"/>
  <c r="D257" i="15"/>
  <c r="N569" i="2"/>
  <c r="N569" i="15"/>
  <c r="U605" i="2"/>
  <c r="U605" i="15"/>
  <c r="J515" i="2"/>
  <c r="J515" i="15"/>
  <c r="I482" i="2"/>
  <c r="I482" i="15"/>
  <c r="F146" i="2"/>
  <c r="F146" i="15"/>
  <c r="Y449" i="2"/>
  <c r="Y449" i="15"/>
  <c r="X296" i="15"/>
  <c r="X296" i="2"/>
  <c r="E80" i="15"/>
  <c r="E80" i="2"/>
  <c r="N299" i="15"/>
  <c r="N299" i="2"/>
  <c r="J275" i="2"/>
  <c r="J275" i="15"/>
  <c r="R593" i="15"/>
  <c r="R593" i="2"/>
  <c r="Q569" i="2"/>
  <c r="Q569" i="15"/>
  <c r="E125" i="2"/>
  <c r="E125" i="15"/>
  <c r="R638" i="15"/>
  <c r="R638" i="2"/>
  <c r="F419" i="2"/>
  <c r="F419" i="15"/>
  <c r="B176" i="15"/>
  <c r="B176" i="2"/>
  <c r="Z152" i="2"/>
  <c r="Z152" i="15"/>
  <c r="G86" i="15"/>
  <c r="G86" i="2"/>
  <c r="R473" i="2"/>
  <c r="R473" i="15"/>
  <c r="M98" i="15"/>
  <c r="M98" i="2"/>
  <c r="K323" i="15"/>
  <c r="K323" i="2"/>
  <c r="W77" i="2"/>
  <c r="W77" i="15"/>
  <c r="J530" i="15"/>
  <c r="J530" i="2"/>
  <c r="Q329" i="15"/>
  <c r="Q329" i="2"/>
  <c r="C185" i="15"/>
  <c r="C185" i="2"/>
  <c r="P401" i="15"/>
  <c r="P401" i="2"/>
  <c r="H89" i="15"/>
  <c r="H89" i="2"/>
  <c r="H545" i="15"/>
  <c r="H545" i="2"/>
  <c r="Z353" i="15"/>
  <c r="Z353" i="2"/>
  <c r="S365" i="2"/>
  <c r="S365" i="15"/>
  <c r="J629" i="15"/>
  <c r="J629" i="2"/>
  <c r="X575" i="15"/>
  <c r="X575" i="2"/>
  <c r="Y95" i="15"/>
  <c r="Y95" i="2"/>
  <c r="N113" i="2"/>
  <c r="N113" i="15"/>
  <c r="S590" i="15"/>
  <c r="S590" i="2"/>
  <c r="B467" i="2"/>
  <c r="B467" i="15"/>
  <c r="B506" i="15"/>
  <c r="B506" i="2"/>
  <c r="B59" i="15"/>
  <c r="B59" i="2"/>
  <c r="G458" i="2"/>
  <c r="G458" i="15"/>
  <c r="J83" i="2"/>
  <c r="J83" i="15"/>
  <c r="R146" i="15"/>
  <c r="R146" i="2"/>
  <c r="H689" i="15"/>
  <c r="H689" i="2"/>
  <c r="J209" i="15"/>
  <c r="J209" i="2"/>
  <c r="W317" i="2"/>
  <c r="W317" i="15"/>
  <c r="G635" i="2"/>
  <c r="G635" i="15"/>
  <c r="J479" i="15"/>
  <c r="J479" i="2"/>
  <c r="Q479" i="15"/>
  <c r="Q479" i="2"/>
  <c r="V479" i="2"/>
  <c r="V479" i="15"/>
  <c r="I599" i="2"/>
  <c r="I599" i="15"/>
  <c r="G599" i="2"/>
  <c r="G599" i="15"/>
  <c r="D395" i="2"/>
  <c r="D395" i="15"/>
  <c r="B395" i="15"/>
  <c r="B395" i="2"/>
  <c r="M548" i="2"/>
  <c r="M548" i="15"/>
  <c r="B272" i="15"/>
  <c r="B272" i="2"/>
  <c r="M272" i="15"/>
  <c r="M272" i="2"/>
  <c r="P320" i="2"/>
  <c r="P320" i="15"/>
  <c r="F320" i="2"/>
  <c r="F320" i="15"/>
  <c r="O320" i="2"/>
  <c r="O320" i="15"/>
  <c r="V182" i="15"/>
  <c r="V182" i="2"/>
  <c r="E446" i="2"/>
  <c r="E446" i="15"/>
  <c r="X233" i="15"/>
  <c r="X233" i="2"/>
  <c r="T695" i="15"/>
  <c r="T695" i="2"/>
  <c r="R710" i="15"/>
  <c r="R710" i="2"/>
  <c r="G695" i="2"/>
  <c r="G695" i="15"/>
  <c r="B233" i="15"/>
  <c r="B233" i="2"/>
  <c r="V434" i="15"/>
  <c r="V434" i="2"/>
  <c r="Z446" i="2"/>
  <c r="Z446" i="15"/>
  <c r="X695" i="2"/>
  <c r="X695" i="15"/>
  <c r="T194" i="15"/>
  <c r="T194" i="2"/>
  <c r="R713" i="15"/>
  <c r="R713" i="2"/>
  <c r="R332" i="2"/>
  <c r="R332" i="15"/>
  <c r="L392" i="2"/>
  <c r="L392" i="15"/>
  <c r="B332" i="2"/>
  <c r="B332" i="15"/>
  <c r="X119" i="15"/>
  <c r="X119" i="2"/>
  <c r="S119" i="15"/>
  <c r="S119" i="2"/>
  <c r="M236" i="15"/>
  <c r="M236" i="2"/>
  <c r="Z236" i="15"/>
  <c r="Z236" i="2"/>
  <c r="Z332" i="2"/>
  <c r="Z332" i="15"/>
  <c r="T605" i="2"/>
  <c r="T605" i="15"/>
  <c r="Z629" i="2"/>
  <c r="Z629" i="15"/>
  <c r="N110" i="15"/>
  <c r="N110" i="2"/>
  <c r="N509" i="2"/>
  <c r="N509" i="15"/>
  <c r="X539" i="15"/>
  <c r="X539" i="2"/>
  <c r="J254" i="15"/>
  <c r="J254" i="2"/>
  <c r="N359" i="2"/>
  <c r="N359" i="15"/>
  <c r="F398" i="2"/>
  <c r="F398" i="15"/>
  <c r="I593" i="2"/>
  <c r="I593" i="15"/>
  <c r="M59" i="15"/>
  <c r="M59" i="2"/>
  <c r="O227" i="15"/>
  <c r="O227" i="2"/>
  <c r="R458" i="15"/>
  <c r="R458" i="2"/>
  <c r="N497" i="15"/>
  <c r="N497" i="2"/>
  <c r="Z479" i="2"/>
  <c r="Z479" i="15"/>
  <c r="B695" i="15"/>
  <c r="B695" i="2"/>
  <c r="S650" i="15"/>
  <c r="S650" i="2"/>
  <c r="S662" i="15"/>
  <c r="S662" i="2"/>
  <c r="E245" i="2"/>
  <c r="E245" i="15"/>
  <c r="Q269" i="2"/>
  <c r="Q269" i="15"/>
  <c r="N539" i="15"/>
  <c r="N539" i="2"/>
  <c r="V410" i="2"/>
  <c r="V410" i="15"/>
  <c r="V521" i="2"/>
  <c r="V521" i="15"/>
  <c r="Z59" i="15"/>
  <c r="Z59" i="2"/>
  <c r="O353" i="15"/>
  <c r="O353" i="2"/>
  <c r="O218" i="15"/>
  <c r="O218" i="2"/>
  <c r="T626" i="2"/>
  <c r="T626" i="15"/>
  <c r="Q206" i="15"/>
  <c r="Q206" i="2"/>
  <c r="F617" i="2"/>
  <c r="F617" i="15"/>
  <c r="U116" i="2"/>
  <c r="U116" i="15"/>
  <c r="O338" i="15"/>
  <c r="O338" i="2"/>
  <c r="Z218" i="15"/>
  <c r="Z218" i="2"/>
  <c r="F401" i="15"/>
  <c r="F401" i="2"/>
  <c r="N371" i="2"/>
  <c r="N371" i="15"/>
  <c r="R542" i="2"/>
  <c r="R542" i="15"/>
  <c r="O737" i="2"/>
  <c r="O737" i="15"/>
  <c r="X611" i="2"/>
  <c r="X611" i="15"/>
  <c r="U503" i="2"/>
  <c r="U503" i="15"/>
  <c r="O323" i="15"/>
  <c r="O323" i="2"/>
  <c r="X521" i="15"/>
  <c r="X521" i="2"/>
  <c r="P116" i="2"/>
  <c r="P116" i="15"/>
  <c r="Q149" i="15"/>
  <c r="Q149" i="2"/>
  <c r="L98" i="15"/>
  <c r="L98" i="2"/>
  <c r="D470" i="15"/>
  <c r="D470" i="2"/>
  <c r="M323" i="15"/>
  <c r="M323" i="2"/>
  <c r="H83" i="2"/>
  <c r="H83" i="15"/>
  <c r="E377" i="2"/>
  <c r="E377" i="15"/>
  <c r="V506" i="15"/>
  <c r="V506" i="2"/>
  <c r="P509" i="2"/>
  <c r="P509" i="15"/>
  <c r="E617" i="2"/>
  <c r="E617" i="15"/>
  <c r="V689" i="2"/>
  <c r="V689" i="15"/>
  <c r="Y632" i="15"/>
  <c r="Y632" i="2"/>
  <c r="F458" i="2"/>
  <c r="F458" i="15"/>
  <c r="O50" i="2"/>
  <c r="O50" i="15"/>
  <c r="J611" i="2"/>
  <c r="J611" i="15"/>
  <c r="U473" i="2"/>
  <c r="U473" i="15"/>
  <c r="B95" i="15"/>
  <c r="B95" i="2"/>
  <c r="E632" i="15"/>
  <c r="E632" i="2"/>
  <c r="F206" i="2"/>
  <c r="F206" i="15"/>
  <c r="L290" i="15"/>
  <c r="L290" i="2"/>
  <c r="H413" i="15"/>
  <c r="H413" i="2"/>
  <c r="B83" i="2"/>
  <c r="B83" i="15"/>
  <c r="J329" i="15"/>
  <c r="J329" i="2"/>
  <c r="B299" i="2"/>
  <c r="B299" i="15"/>
  <c r="P545" i="15"/>
  <c r="P545" i="2"/>
  <c r="M158" i="15"/>
  <c r="M158" i="2"/>
  <c r="K467" i="2"/>
  <c r="K467" i="15"/>
  <c r="S470" i="2"/>
  <c r="S470" i="15"/>
  <c r="T638" i="15"/>
  <c r="T638" i="2"/>
  <c r="L275" i="2"/>
  <c r="L275" i="15"/>
  <c r="U86" i="15"/>
  <c r="U86" i="2"/>
  <c r="Q473" i="2"/>
  <c r="Q473" i="15"/>
  <c r="G335" i="15"/>
  <c r="G335" i="2"/>
  <c r="B74" i="15"/>
  <c r="B74" i="2"/>
  <c r="R605" i="2"/>
  <c r="R605" i="15"/>
  <c r="Q419" i="15"/>
  <c r="Q419" i="2"/>
  <c r="R86" i="15"/>
  <c r="R86" i="2"/>
  <c r="V152" i="2"/>
  <c r="V152" i="15"/>
  <c r="X170" i="15"/>
  <c r="X170" i="2"/>
  <c r="D617" i="2"/>
  <c r="D617" i="15"/>
  <c r="Y569" i="15"/>
  <c r="Y569" i="2"/>
  <c r="D545" i="15"/>
  <c r="D545" i="2"/>
  <c r="G497" i="2"/>
  <c r="G497" i="15"/>
  <c r="P425" i="15"/>
  <c r="P425" i="2"/>
  <c r="U515" i="2"/>
  <c r="U515" i="15"/>
  <c r="T482" i="15"/>
  <c r="T482" i="2"/>
  <c r="O92" i="2"/>
  <c r="O92" i="15"/>
  <c r="K425" i="15"/>
  <c r="K425" i="2"/>
  <c r="X617" i="2"/>
  <c r="X617" i="15"/>
  <c r="K275" i="2"/>
  <c r="K275" i="15"/>
  <c r="X98" i="15"/>
  <c r="X98" i="2"/>
  <c r="J158" i="15"/>
  <c r="J158" i="2"/>
  <c r="M275" i="2"/>
  <c r="M275" i="15"/>
  <c r="Y545" i="15"/>
  <c r="Y545" i="2"/>
  <c r="X173" i="2"/>
  <c r="X173" i="15"/>
  <c r="B569" i="15"/>
  <c r="B569" i="2"/>
  <c r="Z473" i="2"/>
  <c r="Z473" i="15"/>
  <c r="T530" i="2"/>
  <c r="T530" i="15"/>
  <c r="O275" i="2"/>
  <c r="O275" i="15"/>
  <c r="I338" i="15"/>
  <c r="I338" i="2"/>
  <c r="K170" i="2"/>
  <c r="K170" i="15"/>
  <c r="Q146" i="15"/>
  <c r="Q146" i="2"/>
  <c r="V263" i="2"/>
  <c r="V263" i="15"/>
  <c r="R692" i="2"/>
  <c r="R692" i="15"/>
  <c r="E269" i="15"/>
  <c r="E269" i="2"/>
  <c r="W323" i="15"/>
  <c r="W323" i="2"/>
  <c r="L641" i="15"/>
  <c r="L641" i="2"/>
  <c r="H77" i="2"/>
  <c r="H77" i="15"/>
  <c r="D329" i="2"/>
  <c r="D329" i="15"/>
  <c r="T155" i="2"/>
  <c r="T155" i="15"/>
  <c r="B254" i="15"/>
  <c r="B254" i="2"/>
  <c r="M212" i="15"/>
  <c r="M212" i="2"/>
  <c r="G554" i="2"/>
  <c r="G554" i="15"/>
  <c r="Q95" i="2"/>
  <c r="Q95" i="15"/>
  <c r="D152" i="2"/>
  <c r="D152" i="15"/>
  <c r="S398" i="15"/>
  <c r="S398" i="2"/>
  <c r="M572" i="15"/>
  <c r="M572" i="2"/>
  <c r="S323" i="2"/>
  <c r="S323" i="15"/>
  <c r="Y296" i="15"/>
  <c r="Y296" i="2"/>
  <c r="Y290" i="2"/>
  <c r="Y290" i="15"/>
  <c r="E185" i="2"/>
  <c r="E185" i="15"/>
  <c r="K173" i="2"/>
  <c r="K173" i="15"/>
  <c r="J686" i="2"/>
  <c r="J686" i="15"/>
  <c r="V335" i="2"/>
  <c r="V335" i="15"/>
  <c r="N545" i="15"/>
  <c r="N545" i="2"/>
  <c r="N59" i="15"/>
  <c r="N59" i="2"/>
  <c r="Y173" i="2"/>
  <c r="Y173" i="15"/>
  <c r="F746" i="2"/>
  <c r="F746" i="15"/>
  <c r="D650" i="2"/>
  <c r="D650" i="15"/>
  <c r="M110" i="15"/>
  <c r="M110" i="2"/>
  <c r="M506" i="15"/>
  <c r="M506" i="2"/>
  <c r="Y473" i="2"/>
  <c r="Y473" i="15"/>
  <c r="O686" i="15"/>
  <c r="O686" i="2"/>
  <c r="G665" i="15"/>
  <c r="G665" i="2"/>
  <c r="O593" i="15"/>
  <c r="O593" i="2"/>
  <c r="I617" i="15"/>
  <c r="I617" i="2"/>
  <c r="V554" i="2"/>
  <c r="V554" i="15"/>
  <c r="H512" i="15"/>
  <c r="H512" i="2"/>
  <c r="D479" i="15"/>
  <c r="D479" i="2"/>
  <c r="I512" i="15"/>
  <c r="I512" i="2"/>
  <c r="R512" i="2"/>
  <c r="R512" i="15"/>
  <c r="S134" i="15"/>
  <c r="S134" i="2"/>
  <c r="W134" i="2"/>
  <c r="W134" i="15"/>
  <c r="Q548" i="15"/>
  <c r="Q548" i="2"/>
  <c r="P395" i="2"/>
  <c r="P395" i="15"/>
  <c r="R548" i="15"/>
  <c r="R548" i="2"/>
  <c r="E134" i="2"/>
  <c r="E134" i="15"/>
  <c r="M320" i="2"/>
  <c r="M320" i="15"/>
  <c r="H434" i="15"/>
  <c r="H434" i="2"/>
  <c r="E434" i="15"/>
  <c r="E434" i="2"/>
  <c r="Y434" i="15"/>
  <c r="Y434" i="2"/>
  <c r="P233" i="2"/>
  <c r="P233" i="15"/>
  <c r="G359" i="15"/>
  <c r="G359" i="2"/>
  <c r="X359" i="2"/>
  <c r="X359" i="15"/>
  <c r="F695" i="2"/>
  <c r="F695" i="15"/>
  <c r="L710" i="2"/>
  <c r="L710" i="15"/>
  <c r="O233" i="2"/>
  <c r="O233" i="15"/>
  <c r="F434" i="15"/>
  <c r="F434" i="2"/>
  <c r="R359" i="15"/>
  <c r="R359" i="2"/>
  <c r="I194" i="15"/>
  <c r="I194" i="2"/>
  <c r="D713" i="15"/>
  <c r="D713" i="2"/>
  <c r="Y332" i="15"/>
  <c r="Y332" i="2"/>
  <c r="W332" i="2"/>
  <c r="W332" i="15"/>
  <c r="P380" i="15"/>
  <c r="P380" i="2"/>
  <c r="Q332" i="2"/>
  <c r="Q332" i="15"/>
  <c r="C713" i="15"/>
  <c r="C713" i="2"/>
  <c r="X236" i="15"/>
  <c r="X236" i="2"/>
  <c r="B56" i="15"/>
  <c r="B56" i="2"/>
  <c r="D56" i="15"/>
  <c r="D56" i="2"/>
  <c r="O185" i="15"/>
  <c r="O185" i="2"/>
  <c r="H98" i="15"/>
  <c r="H98" i="2"/>
  <c r="C179" i="2"/>
  <c r="C179" i="15"/>
  <c r="C50" i="2"/>
  <c r="C50" i="15"/>
  <c r="M641" i="15"/>
  <c r="M641" i="2"/>
  <c r="V590" i="2"/>
  <c r="V590" i="15"/>
  <c r="H542" i="2"/>
  <c r="H542" i="15"/>
  <c r="I98" i="15"/>
  <c r="I98" i="2"/>
  <c r="R257" i="2"/>
  <c r="R257" i="15"/>
  <c r="H134" i="15"/>
  <c r="H134" i="2"/>
  <c r="H332" i="2"/>
  <c r="H332" i="15"/>
  <c r="E629" i="15"/>
  <c r="E629" i="2"/>
  <c r="M725" i="2"/>
  <c r="M725" i="15"/>
  <c r="H575" i="2"/>
  <c r="H575" i="15"/>
  <c r="F629" i="2"/>
  <c r="F629" i="15"/>
  <c r="W98" i="15"/>
  <c r="W98" i="2"/>
  <c r="W725" i="15"/>
  <c r="W725" i="2"/>
  <c r="I206" i="2"/>
  <c r="I206" i="15"/>
  <c r="V449" i="2"/>
  <c r="V449" i="15"/>
  <c r="G593" i="2"/>
  <c r="G593" i="15"/>
  <c r="L548" i="2"/>
  <c r="L548" i="15"/>
  <c r="L446" i="15"/>
  <c r="L446" i="2"/>
  <c r="R524" i="2"/>
  <c r="R524" i="15"/>
  <c r="M254" i="15"/>
  <c r="M254" i="2"/>
  <c r="Q611" i="15"/>
  <c r="Q611" i="2"/>
  <c r="Y92" i="2"/>
  <c r="Y92" i="15"/>
  <c r="F518" i="2"/>
  <c r="F518" i="15"/>
  <c r="G290" i="2"/>
  <c r="G290" i="15"/>
  <c r="Q155" i="2"/>
  <c r="Q155" i="15"/>
  <c r="O179" i="15"/>
  <c r="O179" i="2"/>
  <c r="T458" i="15"/>
  <c r="T458" i="2"/>
  <c r="K62" i="15"/>
  <c r="K62" i="2"/>
  <c r="V290" i="2"/>
  <c r="V290" i="15"/>
  <c r="Q353" i="2"/>
  <c r="Q353" i="15"/>
  <c r="P80" i="15"/>
  <c r="P80" i="2"/>
  <c r="S125" i="15"/>
  <c r="S125" i="2"/>
  <c r="M218" i="15"/>
  <c r="M218" i="2"/>
  <c r="P722" i="15"/>
  <c r="P722" i="2"/>
  <c r="S725" i="2"/>
  <c r="S725" i="15"/>
  <c r="S317" i="2"/>
  <c r="S317" i="15"/>
  <c r="Z413" i="15"/>
  <c r="Z413" i="2"/>
  <c r="M176" i="15"/>
  <c r="M176" i="2"/>
  <c r="L419" i="2"/>
  <c r="L419" i="15"/>
  <c r="U59" i="2"/>
  <c r="U59" i="15"/>
  <c r="P209" i="15"/>
  <c r="P209" i="2"/>
  <c r="L515" i="2"/>
  <c r="L515" i="15"/>
  <c r="Z89" i="15"/>
  <c r="Z89" i="2"/>
  <c r="C506" i="2"/>
  <c r="C506" i="15"/>
  <c r="P221" i="15"/>
  <c r="P221" i="2"/>
  <c r="R116" i="15"/>
  <c r="R116" i="2"/>
  <c r="Y353" i="15"/>
  <c r="Y353" i="2"/>
  <c r="S290" i="2"/>
  <c r="S290" i="15"/>
  <c r="F353" i="15"/>
  <c r="F353" i="2"/>
  <c r="D89" i="15"/>
  <c r="D89" i="2"/>
  <c r="T572" i="2"/>
  <c r="T572" i="15"/>
  <c r="E689" i="2"/>
  <c r="E689" i="15"/>
  <c r="V65" i="2"/>
  <c r="V65" i="15"/>
  <c r="J59" i="15"/>
  <c r="J59" i="2"/>
  <c r="M317" i="2"/>
  <c r="M317" i="15"/>
  <c r="Y152" i="2"/>
  <c r="Y152" i="15"/>
  <c r="D659" i="2"/>
  <c r="D659" i="15"/>
  <c r="W557" i="2"/>
  <c r="W557" i="15"/>
  <c r="T83" i="2"/>
  <c r="T83" i="15"/>
  <c r="X59" i="15"/>
  <c r="X59" i="2"/>
  <c r="Y575" i="2"/>
  <c r="Y575" i="15"/>
  <c r="H80" i="15"/>
  <c r="H80" i="2"/>
  <c r="O497" i="2"/>
  <c r="O497" i="15"/>
  <c r="N377" i="2"/>
  <c r="N377" i="15"/>
  <c r="B86" i="15"/>
  <c r="B86" i="2"/>
  <c r="Y527" i="15"/>
  <c r="Y527" i="2"/>
  <c r="R617" i="2"/>
  <c r="R617" i="15"/>
  <c r="U425" i="2"/>
  <c r="U425" i="15"/>
  <c r="S485" i="2"/>
  <c r="S485" i="15"/>
  <c r="M338" i="15"/>
  <c r="M338" i="2"/>
  <c r="C59" i="2"/>
  <c r="C59" i="15"/>
  <c r="Y227" i="2"/>
  <c r="Y227" i="15"/>
  <c r="J593" i="2"/>
  <c r="J593" i="15"/>
  <c r="U290" i="2"/>
  <c r="U290" i="15"/>
  <c r="Y155" i="2"/>
  <c r="Y155" i="15"/>
  <c r="Z77" i="15"/>
  <c r="Z77" i="2"/>
  <c r="U125" i="2"/>
  <c r="U125" i="15"/>
  <c r="U518" i="2"/>
  <c r="U518" i="15"/>
  <c r="T218" i="15"/>
  <c r="T218" i="2"/>
  <c r="W50" i="2"/>
  <c r="W50" i="15"/>
  <c r="P641" i="15"/>
  <c r="P641" i="2"/>
  <c r="O110" i="2"/>
  <c r="O110" i="15"/>
  <c r="P725" i="15"/>
  <c r="P725" i="2"/>
  <c r="C77" i="2"/>
  <c r="C77" i="15"/>
  <c r="T569" i="2"/>
  <c r="T569" i="15"/>
  <c r="J617" i="15"/>
  <c r="J617" i="2"/>
  <c r="Y215" i="2"/>
  <c r="Y215" i="15"/>
  <c r="E338" i="2"/>
  <c r="E338" i="15"/>
  <c r="G611" i="2"/>
  <c r="G611" i="15"/>
  <c r="H254" i="15"/>
  <c r="H254" i="2"/>
  <c r="O221" i="15"/>
  <c r="O221" i="2"/>
  <c r="O659" i="15"/>
  <c r="O659" i="2"/>
  <c r="C557" i="2"/>
  <c r="C557" i="15"/>
  <c r="B542" i="2"/>
  <c r="B542" i="15"/>
  <c r="L176" i="15"/>
  <c r="L176" i="2"/>
  <c r="S515" i="2"/>
  <c r="S515" i="15"/>
  <c r="X503" i="15"/>
  <c r="X503" i="2"/>
  <c r="Y686" i="15"/>
  <c r="Y686" i="2"/>
  <c r="X212" i="2"/>
  <c r="X212" i="15"/>
  <c r="I269" i="2"/>
  <c r="I269" i="15"/>
  <c r="M698" i="15"/>
  <c r="M698" i="2"/>
  <c r="Z485" i="2"/>
  <c r="Z485" i="15"/>
  <c r="G206" i="2"/>
  <c r="G206" i="15"/>
  <c r="T113" i="15"/>
  <c r="T113" i="2"/>
  <c r="P287" i="2"/>
  <c r="P287" i="15"/>
  <c r="C227" i="2"/>
  <c r="C227" i="15"/>
  <c r="J662" i="2"/>
  <c r="J662" i="15"/>
  <c r="X275" i="2"/>
  <c r="X275" i="15"/>
  <c r="F485" i="2"/>
  <c r="F485" i="15"/>
  <c r="U155" i="2"/>
  <c r="U155" i="15"/>
  <c r="E113" i="15"/>
  <c r="E113" i="2"/>
  <c r="T419" i="2"/>
  <c r="T419" i="15"/>
  <c r="M542" i="2"/>
  <c r="M542" i="15"/>
  <c r="J215" i="2"/>
  <c r="J215" i="15"/>
  <c r="P275" i="2"/>
  <c r="P275" i="15"/>
  <c r="R173" i="2"/>
  <c r="R173" i="15"/>
  <c r="S659" i="2"/>
  <c r="S659" i="15"/>
  <c r="B665" i="2"/>
  <c r="B665" i="15"/>
  <c r="I62" i="15"/>
  <c r="I62" i="2"/>
  <c r="F545" i="15"/>
  <c r="F545" i="2"/>
  <c r="M80" i="15"/>
  <c r="M80" i="2"/>
  <c r="H152" i="2"/>
  <c r="H152" i="15"/>
  <c r="D674" i="15"/>
  <c r="D674" i="2"/>
  <c r="E527" i="15"/>
  <c r="E527" i="2"/>
  <c r="E95" i="15"/>
  <c r="E95" i="2"/>
  <c r="C335" i="15"/>
  <c r="C335" i="2"/>
  <c r="V593" i="2"/>
  <c r="V593" i="15"/>
  <c r="X152" i="2"/>
  <c r="X152" i="15"/>
  <c r="V425" i="15"/>
  <c r="V425" i="2"/>
  <c r="M632" i="15"/>
  <c r="M632" i="2"/>
  <c r="X425" i="2"/>
  <c r="X425" i="15"/>
  <c r="V575" i="15"/>
  <c r="V575" i="2"/>
  <c r="I170" i="2"/>
  <c r="I170" i="15"/>
  <c r="P419" i="2"/>
  <c r="P419" i="15"/>
  <c r="W665" i="15"/>
  <c r="W665" i="2"/>
  <c r="J401" i="2"/>
  <c r="J401" i="15"/>
  <c r="Z521" i="2"/>
  <c r="Z521" i="15"/>
  <c r="Z635" i="2"/>
  <c r="Z635" i="15"/>
  <c r="Y206" i="2"/>
  <c r="Y206" i="15"/>
  <c r="Q101" i="15"/>
  <c r="Q101" i="2"/>
  <c r="V542" i="2"/>
  <c r="V542" i="15"/>
  <c r="F83" i="2"/>
  <c r="F83" i="15"/>
  <c r="R419" i="2"/>
  <c r="R419" i="15"/>
  <c r="Y617" i="2"/>
  <c r="Y617" i="15"/>
  <c r="O146" i="15"/>
  <c r="O146" i="2"/>
  <c r="W449" i="2"/>
  <c r="W449" i="15"/>
  <c r="Y626" i="2"/>
  <c r="Y626" i="15"/>
  <c r="O170" i="15"/>
  <c r="O170" i="2"/>
  <c r="S110" i="15"/>
  <c r="S110" i="2"/>
  <c r="C542" i="15"/>
  <c r="C542" i="2"/>
  <c r="H539" i="2"/>
  <c r="H539" i="15"/>
  <c r="G467" i="2"/>
  <c r="G467" i="15"/>
  <c r="K116" i="15"/>
  <c r="K116" i="2"/>
  <c r="J746" i="2"/>
  <c r="J746" i="15"/>
  <c r="T209" i="15"/>
  <c r="T209" i="2"/>
  <c r="O590" i="15"/>
  <c r="O590" i="2"/>
  <c r="C659" i="2"/>
  <c r="C659" i="15"/>
  <c r="B149" i="15"/>
  <c r="B149" i="2"/>
  <c r="G575" i="2"/>
  <c r="G575" i="15"/>
  <c r="J470" i="15"/>
  <c r="J470" i="2"/>
  <c r="C215" i="2"/>
  <c r="C215" i="15"/>
  <c r="N149" i="15"/>
  <c r="N149" i="2"/>
  <c r="W74" i="2"/>
  <c r="W74" i="15"/>
  <c r="B539" i="15"/>
  <c r="B539" i="2"/>
  <c r="X323" i="2"/>
  <c r="X323" i="15"/>
  <c r="R479" i="2"/>
  <c r="R479" i="15"/>
  <c r="I230" i="2"/>
  <c r="I230" i="15"/>
  <c r="T599" i="2"/>
  <c r="T599" i="15"/>
  <c r="P599" i="2"/>
  <c r="P599" i="15"/>
  <c r="O395" i="2"/>
  <c r="O395" i="15"/>
  <c r="N548" i="2"/>
  <c r="N548" i="15"/>
  <c r="Q134" i="15"/>
  <c r="Q134" i="2"/>
  <c r="E395" i="2"/>
  <c r="E395" i="15"/>
  <c r="S548" i="15"/>
  <c r="S548" i="2"/>
  <c r="V320" i="15"/>
  <c r="V320" i="2"/>
  <c r="G332" i="2"/>
  <c r="G332" i="15"/>
  <c r="J278" i="15"/>
  <c r="J278" i="2"/>
  <c r="Y446" i="2"/>
  <c r="Y446" i="15"/>
  <c r="G710" i="2"/>
  <c r="G710" i="15"/>
  <c r="H233" i="15"/>
  <c r="H233" i="2"/>
  <c r="Y695" i="2"/>
  <c r="Y695" i="15"/>
  <c r="R446" i="15"/>
  <c r="R446" i="2"/>
  <c r="X434" i="15"/>
  <c r="X434" i="2"/>
  <c r="F524" i="2"/>
  <c r="F524" i="15"/>
  <c r="I434" i="15"/>
  <c r="I434" i="2"/>
  <c r="E359" i="15"/>
  <c r="E359" i="2"/>
  <c r="G524" i="2"/>
  <c r="G524" i="15"/>
  <c r="H194" i="15"/>
  <c r="H194" i="2"/>
  <c r="F713" i="15"/>
  <c r="F713" i="2"/>
  <c r="K380" i="15"/>
  <c r="K380" i="2"/>
  <c r="I380" i="15"/>
  <c r="I380" i="2"/>
  <c r="S392" i="15"/>
  <c r="S392" i="2"/>
  <c r="V359" i="15"/>
  <c r="V359" i="2"/>
  <c r="O119" i="15"/>
  <c r="O119" i="2"/>
  <c r="C332" i="2"/>
  <c r="C332" i="15"/>
  <c r="M56" i="2"/>
  <c r="M56" i="15"/>
  <c r="F56" i="15"/>
  <c r="F56" i="2"/>
  <c r="E317" i="2"/>
  <c r="E317" i="15"/>
  <c r="N629" i="2"/>
  <c r="N629" i="15"/>
  <c r="N401" i="2"/>
  <c r="N401" i="15"/>
  <c r="Q737" i="2"/>
  <c r="Q737" i="15"/>
  <c r="N185" i="15"/>
  <c r="N185" i="2"/>
  <c r="Y458" i="2"/>
  <c r="Y458" i="15"/>
  <c r="D170" i="2"/>
  <c r="D170" i="15"/>
  <c r="C278" i="15"/>
  <c r="C278" i="2"/>
  <c r="I695" i="2"/>
  <c r="I695" i="15"/>
  <c r="N689" i="15"/>
  <c r="N689" i="2"/>
  <c r="R290" i="15"/>
  <c r="R290" i="2"/>
  <c r="R161" i="15"/>
  <c r="R161" i="2"/>
  <c r="Q170" i="2"/>
  <c r="Q170" i="15"/>
  <c r="Q485" i="2"/>
  <c r="Q485" i="15"/>
  <c r="E65" i="2"/>
  <c r="E65" i="15"/>
  <c r="L194" i="15"/>
  <c r="L194" i="2"/>
  <c r="S173" i="2"/>
  <c r="S173" i="15"/>
  <c r="E170" i="2"/>
  <c r="E170" i="15"/>
  <c r="J353" i="15"/>
  <c r="J353" i="2"/>
  <c r="W554" i="2"/>
  <c r="W554" i="15"/>
  <c r="K185" i="15"/>
  <c r="K185" i="2"/>
  <c r="F641" i="15"/>
  <c r="F641" i="2"/>
  <c r="F179" i="2"/>
  <c r="F179" i="15"/>
  <c r="I353" i="15"/>
  <c r="I353" i="2"/>
  <c r="B686" i="15"/>
  <c r="B686" i="2"/>
  <c r="V221" i="15"/>
  <c r="V221" i="2"/>
  <c r="M692" i="2"/>
  <c r="M692" i="15"/>
  <c r="L116" i="15"/>
  <c r="L116" i="2"/>
  <c r="O662" i="2"/>
  <c r="O662" i="15"/>
  <c r="M170" i="2"/>
  <c r="M170" i="15"/>
  <c r="G317" i="2"/>
  <c r="G317" i="15"/>
  <c r="V686" i="15"/>
  <c r="V686" i="2"/>
  <c r="B326" i="15"/>
  <c r="B326" i="2"/>
  <c r="L638" i="2"/>
  <c r="L638" i="15"/>
  <c r="I50" i="2"/>
  <c r="I50" i="15"/>
  <c r="W326" i="2"/>
  <c r="W326" i="15"/>
  <c r="D227" i="2"/>
  <c r="D227" i="15"/>
  <c r="V257" i="2"/>
  <c r="V257" i="15"/>
  <c r="E92" i="2"/>
  <c r="E92" i="15"/>
  <c r="W86" i="2"/>
  <c r="W86" i="15"/>
  <c r="H146" i="2"/>
  <c r="H146" i="15"/>
  <c r="V674" i="15"/>
  <c r="V674" i="2"/>
  <c r="L554" i="2"/>
  <c r="L554" i="15"/>
  <c r="D506" i="2"/>
  <c r="D506" i="15"/>
  <c r="I554" i="2"/>
  <c r="I554" i="15"/>
  <c r="S674" i="2"/>
  <c r="S674" i="15"/>
  <c r="E305" i="15"/>
  <c r="E305" i="2"/>
  <c r="T287" i="2"/>
  <c r="T287" i="15"/>
  <c r="O209" i="15"/>
  <c r="O209" i="2"/>
  <c r="M722" i="15"/>
  <c r="M722" i="2"/>
  <c r="F503" i="15"/>
  <c r="F503" i="2"/>
  <c r="N95" i="2"/>
  <c r="N95" i="15"/>
  <c r="L473" i="2"/>
  <c r="L473" i="15"/>
  <c r="C254" i="2"/>
  <c r="C254" i="15"/>
  <c r="X473" i="2"/>
  <c r="X473" i="15"/>
  <c r="T227" i="2"/>
  <c r="T227" i="15"/>
  <c r="W173" i="2"/>
  <c r="W173" i="15"/>
  <c r="L80" i="2"/>
  <c r="L80" i="15"/>
  <c r="P152" i="2"/>
  <c r="P152" i="15"/>
  <c r="O545" i="2"/>
  <c r="O545" i="15"/>
  <c r="N722" i="15"/>
  <c r="N722" i="2"/>
  <c r="Z410" i="2"/>
  <c r="Z410" i="15"/>
  <c r="I209" i="15"/>
  <c r="I209" i="2"/>
  <c r="H686" i="2"/>
  <c r="H686" i="15"/>
  <c r="J296" i="15"/>
  <c r="J296" i="2"/>
  <c r="E539" i="15"/>
  <c r="E539" i="2"/>
  <c r="Q161" i="15"/>
  <c r="Q161" i="2"/>
  <c r="R401" i="15"/>
  <c r="R401" i="2"/>
  <c r="F305" i="15"/>
  <c r="F305" i="2"/>
  <c r="C497" i="2"/>
  <c r="C497" i="15"/>
  <c r="H149" i="15"/>
  <c r="H149" i="2"/>
  <c r="B269" i="2"/>
  <c r="B269" i="15"/>
  <c r="L617" i="15"/>
  <c r="L617" i="2"/>
  <c r="H335" i="15"/>
  <c r="H335" i="2"/>
  <c r="I101" i="2"/>
  <c r="I101" i="15"/>
  <c r="P521" i="15"/>
  <c r="P521" i="2"/>
  <c r="X635" i="15"/>
  <c r="X635" i="2"/>
  <c r="C269" i="15"/>
  <c r="C269" i="2"/>
  <c r="Q545" i="15"/>
  <c r="Q545" i="2"/>
  <c r="N473" i="2"/>
  <c r="N473" i="15"/>
  <c r="H473" i="2"/>
  <c r="H473" i="15"/>
  <c r="M371" i="15"/>
  <c r="M371" i="2"/>
  <c r="Q338" i="2"/>
  <c r="Q338" i="15"/>
  <c r="Y116" i="15"/>
  <c r="Y116" i="2"/>
  <c r="Y425" i="2"/>
  <c r="Y425" i="15"/>
  <c r="N290" i="15"/>
  <c r="N290" i="2"/>
  <c r="J413" i="15"/>
  <c r="J413" i="2"/>
  <c r="G473" i="2"/>
  <c r="G473" i="15"/>
  <c r="B371" i="2"/>
  <c r="B371" i="15"/>
  <c r="P746" i="2"/>
  <c r="P746" i="15"/>
  <c r="H518" i="2"/>
  <c r="H518" i="15"/>
  <c r="R497" i="2"/>
  <c r="R497" i="15"/>
  <c r="E503" i="15"/>
  <c r="E503" i="2"/>
  <c r="X545" i="15"/>
  <c r="X545" i="2"/>
  <c r="G617" i="2"/>
  <c r="G617" i="15"/>
  <c r="O95" i="2"/>
  <c r="O95" i="15"/>
  <c r="G425" i="2"/>
  <c r="G425" i="15"/>
  <c r="C611" i="2"/>
  <c r="C611" i="15"/>
  <c r="U617" i="2"/>
  <c r="U617" i="15"/>
  <c r="C419" i="2"/>
  <c r="C419" i="15"/>
  <c r="P227" i="2"/>
  <c r="P227" i="15"/>
  <c r="B62" i="15"/>
  <c r="B62" i="2"/>
  <c r="Z617" i="2"/>
  <c r="Z617" i="15"/>
  <c r="R503" i="2"/>
  <c r="R503" i="15"/>
  <c r="Y80" i="15"/>
  <c r="Y80" i="2"/>
  <c r="E83" i="2"/>
  <c r="E83" i="15"/>
  <c r="D626" i="2"/>
  <c r="D626" i="15"/>
  <c r="P74" i="2"/>
  <c r="P74" i="15"/>
  <c r="J542" i="2"/>
  <c r="J542" i="15"/>
  <c r="H326" i="15"/>
  <c r="H326" i="2"/>
  <c r="N737" i="2"/>
  <c r="N737" i="15"/>
  <c r="U221" i="2"/>
  <c r="U221" i="15"/>
  <c r="P83" i="2"/>
  <c r="P83" i="15"/>
  <c r="B317" i="2"/>
  <c r="B317" i="15"/>
  <c r="E74" i="15"/>
  <c r="E74" i="2"/>
  <c r="O554" i="2"/>
  <c r="O554" i="15"/>
  <c r="N590" i="15"/>
  <c r="N590" i="2"/>
  <c r="Y518" i="2"/>
  <c r="Y518" i="15"/>
  <c r="L245" i="15"/>
  <c r="L245" i="2"/>
  <c r="T509" i="2"/>
  <c r="T509" i="15"/>
  <c r="F218" i="15"/>
  <c r="F218" i="2"/>
  <c r="N470" i="15"/>
  <c r="N470" i="2"/>
  <c r="G557" i="15"/>
  <c r="G557" i="2"/>
  <c r="K179" i="2"/>
  <c r="K179" i="15"/>
  <c r="Z689" i="15"/>
  <c r="Z689" i="2"/>
  <c r="T86" i="15"/>
  <c r="T86" i="2"/>
  <c r="X335" i="2"/>
  <c r="X335" i="15"/>
  <c r="G398" i="2"/>
  <c r="G398" i="15"/>
  <c r="N74" i="15"/>
  <c r="N74" i="2"/>
  <c r="B275" i="2"/>
  <c r="B275" i="15"/>
  <c r="U335" i="15"/>
  <c r="U335" i="2"/>
  <c r="L161" i="15"/>
  <c r="L161" i="2"/>
  <c r="P593" i="15"/>
  <c r="P593" i="2"/>
  <c r="I569" i="2"/>
  <c r="I569" i="15"/>
  <c r="Z86" i="15"/>
  <c r="Z86" i="2"/>
  <c r="E470" i="2"/>
  <c r="E470" i="15"/>
  <c r="P674" i="2"/>
  <c r="P674" i="15"/>
  <c r="M74" i="15"/>
  <c r="M74" i="2"/>
  <c r="M125" i="15"/>
  <c r="M125" i="2"/>
  <c r="V692" i="15"/>
  <c r="V692" i="2"/>
  <c r="F263" i="15"/>
  <c r="F263" i="2"/>
  <c r="C398" i="2"/>
  <c r="C398" i="15"/>
  <c r="V50" i="2"/>
  <c r="V50" i="15"/>
  <c r="V206" i="2"/>
  <c r="V206" i="15"/>
  <c r="E473" i="2"/>
  <c r="E473" i="15"/>
  <c r="X353" i="15"/>
  <c r="X353" i="2"/>
  <c r="I329" i="15"/>
  <c r="I329" i="2"/>
  <c r="L299" i="15"/>
  <c r="L299" i="2"/>
  <c r="O113" i="2"/>
  <c r="O113" i="15"/>
  <c r="O377" i="2"/>
  <c r="O377" i="15"/>
  <c r="S206" i="15"/>
  <c r="S206" i="2"/>
  <c r="F593" i="2"/>
  <c r="F593" i="15"/>
  <c r="N641" i="15"/>
  <c r="N641" i="2"/>
  <c r="P113" i="2"/>
  <c r="P113" i="15"/>
  <c r="X230" i="2"/>
  <c r="X230" i="15"/>
  <c r="B599" i="2"/>
  <c r="B599" i="15"/>
  <c r="O512" i="2"/>
  <c r="O512" i="15"/>
  <c r="L512" i="15"/>
  <c r="L512" i="2"/>
  <c r="Z395" i="2"/>
  <c r="Z395" i="15"/>
  <c r="E548" i="2"/>
  <c r="E548" i="15"/>
  <c r="K272" i="15"/>
  <c r="K272" i="2"/>
  <c r="K548" i="2"/>
  <c r="K548" i="15"/>
  <c r="S320" i="2"/>
  <c r="S320" i="15"/>
  <c r="J320" i="2"/>
  <c r="J320" i="15"/>
  <c r="C182" i="15"/>
  <c r="C182" i="2"/>
  <c r="O182" i="2"/>
  <c r="O182" i="15"/>
  <c r="L695" i="15"/>
  <c r="L695" i="2"/>
  <c r="Q524" i="2"/>
  <c r="Q524" i="15"/>
  <c r="Z233" i="2"/>
  <c r="Z233" i="15"/>
  <c r="H710" i="2"/>
  <c r="H710" i="15"/>
  <c r="T359" i="15"/>
  <c r="T359" i="2"/>
  <c r="S524" i="2"/>
  <c r="S524" i="15"/>
  <c r="V524" i="2"/>
  <c r="V524" i="15"/>
  <c r="E233" i="2"/>
  <c r="E233" i="15"/>
  <c r="M359" i="2"/>
  <c r="M359" i="15"/>
  <c r="B194" i="2"/>
  <c r="B194" i="15"/>
  <c r="Y713" i="15"/>
  <c r="Y713" i="2"/>
  <c r="T392" i="2"/>
  <c r="T392" i="15"/>
  <c r="B380" i="2"/>
  <c r="B380" i="15"/>
  <c r="I392" i="2"/>
  <c r="I392" i="15"/>
  <c r="Z713" i="15"/>
  <c r="Z713" i="2"/>
  <c r="R119" i="15"/>
  <c r="R119" i="2"/>
  <c r="Y236" i="15"/>
  <c r="Y236" i="2"/>
  <c r="C56" i="15"/>
  <c r="C56" i="2"/>
  <c r="E56" i="15"/>
  <c r="E56" i="2"/>
  <c r="L575" i="2"/>
  <c r="L575" i="15"/>
  <c r="L152" i="15"/>
  <c r="L152" i="2"/>
  <c r="S269" i="2"/>
  <c r="S269" i="15"/>
  <c r="X221" i="2"/>
  <c r="X221" i="15"/>
  <c r="J149" i="15"/>
  <c r="J149" i="2"/>
  <c r="O212" i="15"/>
  <c r="O212" i="2"/>
  <c r="Z662" i="2"/>
  <c r="Z662" i="15"/>
  <c r="E485" i="2"/>
  <c r="E485" i="15"/>
  <c r="W401" i="2"/>
  <c r="W401" i="15"/>
  <c r="T230" i="15"/>
  <c r="T230" i="2"/>
  <c r="D194" i="15"/>
  <c r="D194" i="2"/>
  <c r="Y392" i="15"/>
  <c r="Y392" i="2"/>
  <c r="J77" i="2"/>
  <c r="J77" i="15"/>
  <c r="P590" i="15"/>
  <c r="P590" i="2"/>
  <c r="V398" i="2"/>
  <c r="V398" i="15"/>
  <c r="U467" i="2"/>
  <c r="U467" i="15"/>
  <c r="B329" i="2"/>
  <c r="B329" i="15"/>
  <c r="Z515" i="2"/>
  <c r="Z515" i="15"/>
  <c r="U509" i="15"/>
  <c r="U509" i="2"/>
  <c r="H278" i="15"/>
  <c r="H278" i="2"/>
  <c r="G446" i="15"/>
  <c r="G446" i="2"/>
  <c r="P524" i="2"/>
  <c r="P524" i="15"/>
  <c r="N65" i="15"/>
  <c r="N65" i="2"/>
  <c r="S59" i="15"/>
  <c r="S59" i="2"/>
  <c r="F674" i="15"/>
  <c r="F674" i="2"/>
  <c r="I125" i="15"/>
  <c r="I125" i="2"/>
  <c r="S218" i="2"/>
  <c r="S218" i="15"/>
  <c r="L725" i="2"/>
  <c r="L725" i="15"/>
  <c r="E554" i="2"/>
  <c r="E554" i="15"/>
  <c r="R218" i="15"/>
  <c r="R218" i="2"/>
  <c r="G170" i="2"/>
  <c r="G170" i="15"/>
  <c r="O638" i="2"/>
  <c r="O638" i="15"/>
  <c r="L467" i="2"/>
  <c r="L467" i="15"/>
  <c r="E398" i="2"/>
  <c r="E398" i="15"/>
  <c r="H257" i="2"/>
  <c r="H257" i="15"/>
  <c r="X338" i="2"/>
  <c r="X338" i="15"/>
  <c r="L377" i="2"/>
  <c r="L377" i="15"/>
  <c r="F722" i="2"/>
  <c r="F722" i="15"/>
  <c r="B77" i="15"/>
  <c r="B77" i="2"/>
  <c r="K611" i="2"/>
  <c r="K611" i="15"/>
  <c r="I509" i="2"/>
  <c r="I509" i="15"/>
  <c r="J449" i="2"/>
  <c r="J449" i="15"/>
  <c r="N263" i="15"/>
  <c r="N263" i="2"/>
  <c r="I530" i="15"/>
  <c r="I530" i="2"/>
  <c r="Q77" i="2"/>
  <c r="Q77" i="15"/>
  <c r="W335" i="2"/>
  <c r="W335" i="15"/>
  <c r="L218" i="15"/>
  <c r="L218" i="2"/>
  <c r="P62" i="15"/>
  <c r="P62" i="2"/>
  <c r="Z554" i="15"/>
  <c r="Z554" i="2"/>
  <c r="Z176" i="15"/>
  <c r="Z176" i="2"/>
  <c r="C413" i="15"/>
  <c r="C413" i="2"/>
  <c r="M611" i="2"/>
  <c r="M611" i="15"/>
  <c r="D185" i="2"/>
  <c r="D185" i="15"/>
  <c r="R725" i="15"/>
  <c r="R725" i="2"/>
  <c r="F338" i="2"/>
  <c r="F338" i="15"/>
  <c r="M101" i="15"/>
  <c r="M101" i="2"/>
  <c r="P146" i="15"/>
  <c r="P146" i="2"/>
  <c r="D518" i="2"/>
  <c r="D518" i="15"/>
  <c r="B227" i="15"/>
  <c r="B227" i="2"/>
  <c r="X590" i="2"/>
  <c r="X590" i="15"/>
  <c r="G92" i="2"/>
  <c r="G92" i="15"/>
  <c r="J482" i="2"/>
  <c r="J482" i="15"/>
  <c r="H50" i="2"/>
  <c r="H50" i="15"/>
  <c r="D245" i="2"/>
  <c r="D245" i="15"/>
  <c r="G263" i="15"/>
  <c r="G263" i="2"/>
  <c r="J92" i="15"/>
  <c r="J92" i="2"/>
  <c r="T674" i="2"/>
  <c r="T674" i="15"/>
  <c r="Q665" i="2"/>
  <c r="Q665" i="15"/>
  <c r="P110" i="15"/>
  <c r="P110" i="2"/>
  <c r="B449" i="2"/>
  <c r="B449" i="15"/>
  <c r="B689" i="15"/>
  <c r="B689" i="2"/>
  <c r="Y593" i="2"/>
  <c r="Y593" i="15"/>
  <c r="B335" i="15"/>
  <c r="B335" i="2"/>
  <c r="B725" i="2"/>
  <c r="B725" i="15"/>
  <c r="P101" i="15"/>
  <c r="P101" i="2"/>
  <c r="E410" i="2"/>
  <c r="E410" i="15"/>
  <c r="J485" i="2"/>
  <c r="J485" i="15"/>
  <c r="D569" i="15"/>
  <c r="D569" i="2"/>
  <c r="K398" i="15"/>
  <c r="K398" i="2"/>
  <c r="C377" i="15"/>
  <c r="C377" i="2"/>
  <c r="P158" i="15"/>
  <c r="P158" i="2"/>
  <c r="L212" i="15"/>
  <c r="L212" i="2"/>
  <c r="F155" i="15"/>
  <c r="F155" i="2"/>
  <c r="T299" i="2"/>
  <c r="T299" i="15"/>
  <c r="Z470" i="15"/>
  <c r="Z470" i="2"/>
  <c r="B521" i="2"/>
  <c r="B521" i="15"/>
  <c r="R665" i="2"/>
  <c r="R665" i="15"/>
  <c r="V419" i="2"/>
  <c r="V419" i="15"/>
  <c r="L179" i="15"/>
  <c r="L179" i="2"/>
  <c r="U698" i="2"/>
  <c r="U698" i="15"/>
  <c r="P572" i="15"/>
  <c r="P572" i="2"/>
  <c r="G215" i="2"/>
  <c r="G215" i="15"/>
  <c r="F590" i="15"/>
  <c r="F590" i="2"/>
  <c r="S89" i="15"/>
  <c r="S89" i="2"/>
  <c r="K83" i="2"/>
  <c r="K83" i="15"/>
  <c r="S506" i="2"/>
  <c r="S506" i="15"/>
  <c r="K497" i="2"/>
  <c r="K497" i="15"/>
  <c r="B65" i="2"/>
  <c r="B65" i="15"/>
  <c r="C473" i="2"/>
  <c r="C473" i="15"/>
  <c r="K590" i="15"/>
  <c r="K590" i="2"/>
  <c r="Q572" i="15"/>
  <c r="Q572" i="2"/>
  <c r="X158" i="15"/>
  <c r="X158" i="2"/>
  <c r="P317" i="15"/>
  <c r="P317" i="2"/>
  <c r="L95" i="2"/>
  <c r="L95" i="15"/>
  <c r="E521" i="2"/>
  <c r="E521" i="15"/>
  <c r="H158" i="15"/>
  <c r="H158" i="2"/>
  <c r="V377" i="2"/>
  <c r="V377" i="15"/>
  <c r="O725" i="15"/>
  <c r="O725" i="2"/>
  <c r="O635" i="15"/>
  <c r="O635" i="2"/>
  <c r="K557" i="2"/>
  <c r="K557" i="15"/>
  <c r="Y149" i="15"/>
  <c r="Y149" i="2"/>
  <c r="V659" i="2"/>
  <c r="V659" i="15"/>
  <c r="R557" i="15"/>
  <c r="R557" i="2"/>
  <c r="K161" i="15"/>
  <c r="K161" i="2"/>
  <c r="X74" i="2"/>
  <c r="X74" i="15"/>
  <c r="N485" i="2"/>
  <c r="N485" i="15"/>
  <c r="Z626" i="2"/>
  <c r="Z626" i="15"/>
  <c r="I662" i="2"/>
  <c r="I662" i="15"/>
  <c r="B92" i="2"/>
  <c r="B92" i="15"/>
  <c r="X365" i="2"/>
  <c r="X365" i="15"/>
  <c r="G275" i="2"/>
  <c r="G275" i="15"/>
  <c r="L518" i="2"/>
  <c r="L518" i="15"/>
  <c r="C221" i="15"/>
  <c r="C221" i="2"/>
  <c r="C527" i="15"/>
  <c r="C527" i="2"/>
  <c r="N674" i="2"/>
  <c r="N674" i="15"/>
  <c r="R263" i="2"/>
  <c r="R263" i="15"/>
  <c r="N146" i="2"/>
  <c r="N146" i="15"/>
  <c r="N89" i="15"/>
  <c r="N89" i="2"/>
  <c r="W629" i="15"/>
  <c r="W629" i="2"/>
  <c r="H650" i="15"/>
  <c r="H650" i="2"/>
  <c r="C737" i="2"/>
  <c r="C737" i="15"/>
  <c r="N353" i="15"/>
  <c r="N353" i="2"/>
  <c r="T326" i="2"/>
  <c r="T326" i="15"/>
  <c r="N296" i="15"/>
  <c r="N296" i="2"/>
  <c r="D689" i="15"/>
  <c r="D689" i="2"/>
  <c r="X65" i="15"/>
  <c r="X65" i="2"/>
  <c r="F326" i="2"/>
  <c r="F326" i="15"/>
  <c r="G413" i="15"/>
  <c r="G413" i="2"/>
  <c r="L206" i="2"/>
  <c r="L206" i="15"/>
  <c r="U530" i="2"/>
  <c r="U530" i="15"/>
  <c r="P662" i="15"/>
  <c r="P662" i="2"/>
  <c r="V746" i="2"/>
  <c r="V746" i="15"/>
  <c r="W206" i="2"/>
  <c r="W206" i="15"/>
  <c r="C305" i="15"/>
  <c r="C305" i="2"/>
  <c r="W287" i="2"/>
  <c r="W287" i="15"/>
  <c r="B635" i="15"/>
  <c r="B635" i="2"/>
  <c r="D209" i="15"/>
  <c r="D209" i="2"/>
  <c r="X176" i="2"/>
  <c r="X176" i="15"/>
  <c r="U485" i="2"/>
  <c r="U485" i="15"/>
  <c r="Y398" i="2"/>
  <c r="Y398" i="15"/>
  <c r="M155" i="2"/>
  <c r="M155" i="15"/>
  <c r="F170" i="2"/>
  <c r="F170" i="15"/>
  <c r="X155" i="2"/>
  <c r="X155" i="15"/>
  <c r="P530" i="15"/>
  <c r="P530" i="2"/>
  <c r="Y503" i="15"/>
  <c r="Y503" i="2"/>
  <c r="D287" i="2"/>
  <c r="D287" i="15"/>
  <c r="Z80" i="15"/>
  <c r="Z80" i="2"/>
  <c r="F173" i="2"/>
  <c r="F173" i="15"/>
  <c r="Z269" i="2"/>
  <c r="Z269" i="15"/>
  <c r="D632" i="15"/>
  <c r="D632" i="2"/>
  <c r="O83" i="15"/>
  <c r="O83" i="2"/>
  <c r="Q245" i="2"/>
  <c r="Q245" i="15"/>
  <c r="I218" i="15"/>
  <c r="I218" i="2"/>
  <c r="E218" i="15"/>
  <c r="E218" i="2"/>
  <c r="U305" i="2"/>
  <c r="U305" i="15"/>
  <c r="T575" i="15"/>
  <c r="T575" i="2"/>
  <c r="N317" i="2"/>
  <c r="N317" i="15"/>
  <c r="L269" i="2"/>
  <c r="L269" i="15"/>
  <c r="B698" i="2"/>
  <c r="B698" i="15"/>
  <c r="G80" i="15"/>
  <c r="G80" i="2"/>
  <c r="G95" i="2"/>
  <c r="G95" i="15"/>
  <c r="J377" i="2"/>
  <c r="J377" i="15"/>
  <c r="W509" i="2"/>
  <c r="W509" i="15"/>
  <c r="I119" i="15"/>
  <c r="I119" i="2"/>
  <c r="H230" i="2"/>
  <c r="H230" i="15"/>
  <c r="D230" i="2"/>
  <c r="D230" i="15"/>
  <c r="G512" i="15"/>
  <c r="G512" i="2"/>
  <c r="Y512" i="2"/>
  <c r="Y512" i="15"/>
  <c r="Q512" i="2"/>
  <c r="Q512" i="15"/>
  <c r="V548" i="2"/>
  <c r="V548" i="15"/>
  <c r="G395" i="2"/>
  <c r="G395" i="15"/>
  <c r="D272" i="15"/>
  <c r="D272" i="2"/>
  <c r="R272" i="15"/>
  <c r="R272" i="2"/>
  <c r="H320" i="15"/>
  <c r="H320" i="2"/>
  <c r="D320" i="15"/>
  <c r="D320" i="2"/>
  <c r="P182" i="2"/>
  <c r="P182" i="15"/>
  <c r="F446" i="2"/>
  <c r="F446" i="15"/>
  <c r="M233" i="2"/>
  <c r="M233" i="15"/>
  <c r="I446" i="2"/>
  <c r="I446" i="15"/>
  <c r="V695" i="15"/>
  <c r="V695" i="2"/>
  <c r="C695" i="2"/>
  <c r="C695" i="15"/>
  <c r="U359" i="15"/>
  <c r="U359" i="2"/>
  <c r="P359" i="2"/>
  <c r="P359" i="15"/>
  <c r="Q359" i="15"/>
  <c r="Q359" i="2"/>
  <c r="F359" i="2"/>
  <c r="F359" i="15"/>
  <c r="S182" i="2"/>
  <c r="S182" i="15"/>
  <c r="X194" i="15"/>
  <c r="X194" i="2"/>
  <c r="G119" i="15"/>
  <c r="G119" i="2"/>
  <c r="H380" i="15"/>
  <c r="H380" i="2"/>
  <c r="T332" i="15"/>
  <c r="T332" i="2"/>
  <c r="W380" i="2"/>
  <c r="W380" i="15"/>
  <c r="H119" i="2"/>
  <c r="H119" i="15"/>
  <c r="T119" i="15"/>
  <c r="T119" i="2"/>
  <c r="F236" i="15"/>
  <c r="F236" i="2"/>
  <c r="X56" i="15"/>
  <c r="X56" i="2"/>
  <c r="H56" i="2"/>
  <c r="H56" i="15"/>
  <c r="U449" i="2"/>
  <c r="U449" i="15"/>
  <c r="E155" i="2"/>
  <c r="E155" i="15"/>
  <c r="I65" i="2"/>
  <c r="I65" i="15"/>
  <c r="W158" i="15"/>
  <c r="W158" i="2"/>
  <c r="L545" i="15"/>
  <c r="L545" i="2"/>
  <c r="I176" i="15"/>
  <c r="I176" i="2"/>
  <c r="X80" i="15"/>
  <c r="X80" i="2"/>
  <c r="U101" i="2"/>
  <c r="U101" i="15"/>
  <c r="O230" i="2"/>
  <c r="O230" i="15"/>
  <c r="Z434" i="15"/>
  <c r="Z434" i="2"/>
  <c r="O65" i="2"/>
  <c r="O65" i="15"/>
  <c r="P215" i="15"/>
  <c r="P215" i="2"/>
  <c r="W635" i="2"/>
  <c r="W635" i="15"/>
  <c r="L305" i="15"/>
  <c r="L305" i="2"/>
  <c r="X518" i="2"/>
  <c r="X518" i="15"/>
  <c r="E176" i="15"/>
  <c r="E176" i="2"/>
  <c r="C89" i="15"/>
  <c r="C89" i="2"/>
  <c r="H212" i="2"/>
  <c r="H212" i="15"/>
  <c r="P650" i="15"/>
  <c r="P650" i="2"/>
  <c r="C395" i="2"/>
  <c r="C395" i="15"/>
  <c r="G713" i="15"/>
  <c r="G713" i="2"/>
  <c r="N326" i="2"/>
  <c r="N326" i="15"/>
  <c r="D590" i="2"/>
  <c r="D590" i="15"/>
  <c r="L74" i="15"/>
  <c r="L74" i="2"/>
  <c r="G269" i="2"/>
  <c r="G269" i="15"/>
  <c r="B173" i="2"/>
  <c r="B173" i="15"/>
  <c r="Y674" i="15"/>
  <c r="Y674" i="2"/>
  <c r="D722" i="2"/>
  <c r="D722" i="15"/>
  <c r="B746" i="2"/>
  <c r="B746" i="15"/>
  <c r="O269" i="2"/>
  <c r="O269" i="15"/>
  <c r="P557" i="15"/>
  <c r="P557" i="2"/>
  <c r="U410" i="2"/>
  <c r="U410" i="15"/>
  <c r="W662" i="2"/>
  <c r="W662" i="15"/>
  <c r="C467" i="15"/>
  <c r="C467" i="2"/>
  <c r="S467" i="2"/>
  <c r="S467" i="15"/>
  <c r="O317" i="15"/>
  <c r="O317" i="2"/>
  <c r="K698" i="15"/>
  <c r="K698" i="2"/>
  <c r="Z503" i="15"/>
  <c r="Z503" i="2"/>
  <c r="Z692" i="2"/>
  <c r="Z692" i="15"/>
  <c r="O572" i="15"/>
  <c r="O572" i="2"/>
  <c r="D401" i="2"/>
  <c r="D401" i="15"/>
  <c r="S746" i="2"/>
  <c r="S746" i="15"/>
  <c r="C503" i="15"/>
  <c r="C503" i="2"/>
  <c r="B611" i="2"/>
  <c r="B611" i="15"/>
  <c r="T269" i="2"/>
  <c r="T269" i="15"/>
  <c r="O473" i="2"/>
  <c r="O473" i="15"/>
  <c r="U275" i="2"/>
  <c r="U275" i="15"/>
  <c r="E659" i="2"/>
  <c r="E659" i="15"/>
  <c r="W467" i="15"/>
  <c r="W467" i="2"/>
  <c r="Z335" i="15"/>
  <c r="Z335" i="2"/>
  <c r="T506" i="15"/>
  <c r="T506" i="2"/>
  <c r="H173" i="15"/>
  <c r="H173" i="2"/>
  <c r="G572" i="15"/>
  <c r="G572" i="2"/>
  <c r="U593" i="15"/>
  <c r="U593" i="2"/>
  <c r="W296" i="15"/>
  <c r="W296" i="2"/>
  <c r="W530" i="2"/>
  <c r="W530" i="15"/>
  <c r="W473" i="2"/>
  <c r="W473" i="15"/>
  <c r="N665" i="2"/>
  <c r="N665" i="15"/>
  <c r="V722" i="2"/>
  <c r="V722" i="15"/>
  <c r="Z158" i="15"/>
  <c r="Z158" i="2"/>
  <c r="O425" i="15"/>
  <c r="O425" i="2"/>
  <c r="V254" i="15"/>
  <c r="V254" i="2"/>
  <c r="Q686" i="15"/>
  <c r="Q686" i="2"/>
  <c r="O449" i="2"/>
  <c r="O449" i="15"/>
  <c r="X326" i="2"/>
  <c r="X326" i="15"/>
  <c r="I473" i="2"/>
  <c r="I473" i="15"/>
  <c r="U254" i="2"/>
  <c r="U254" i="15"/>
  <c r="T77" i="2"/>
  <c r="T77" i="15"/>
  <c r="R629" i="15"/>
  <c r="R629" i="2"/>
  <c r="F371" i="15"/>
  <c r="F371" i="2"/>
  <c r="H338" i="15"/>
  <c r="H338" i="2"/>
  <c r="Q641" i="15"/>
  <c r="Q641" i="2"/>
  <c r="F572" i="2"/>
  <c r="F572" i="15"/>
  <c r="B515" i="15"/>
  <c r="B515" i="2"/>
  <c r="K662" i="2"/>
  <c r="K662" i="15"/>
  <c r="U62" i="2"/>
  <c r="U62" i="15"/>
  <c r="K245" i="2"/>
  <c r="K245" i="15"/>
  <c r="F161" i="2"/>
  <c r="F161" i="15"/>
  <c r="K254" i="15"/>
  <c r="K254" i="2"/>
  <c r="T401" i="15"/>
  <c r="T401" i="2"/>
  <c r="Y218" i="15"/>
  <c r="Y218" i="2"/>
  <c r="N662" i="2"/>
  <c r="N662" i="15"/>
  <c r="Q554" i="15"/>
  <c r="Q554" i="2"/>
  <c r="W593" i="15"/>
  <c r="W593" i="2"/>
  <c r="M689" i="15"/>
  <c r="M689" i="2"/>
  <c r="L485" i="2"/>
  <c r="L485" i="15"/>
  <c r="X92" i="15"/>
  <c r="X92" i="2"/>
  <c r="S641" i="15"/>
  <c r="S641" i="2"/>
  <c r="W221" i="15"/>
  <c r="W221" i="2"/>
  <c r="P176" i="2"/>
  <c r="P176" i="15"/>
  <c r="U674" i="2"/>
  <c r="U674" i="15"/>
  <c r="W329" i="2"/>
  <c r="W329" i="15"/>
  <c r="D338" i="2"/>
  <c r="D338" i="15"/>
  <c r="K503" i="15"/>
  <c r="K503" i="2"/>
  <c r="W377" i="2"/>
  <c r="W377" i="15"/>
  <c r="W638" i="15"/>
  <c r="W638" i="2"/>
  <c r="H698" i="15"/>
  <c r="H698" i="2"/>
  <c r="Y530" i="2"/>
  <c r="Y530" i="15"/>
  <c r="Y110" i="2"/>
  <c r="Y110" i="15"/>
  <c r="S503" i="2"/>
  <c r="S503" i="15"/>
  <c r="M113" i="15"/>
  <c r="M113" i="2"/>
  <c r="G74" i="2"/>
  <c r="G74" i="15"/>
  <c r="V116" i="15"/>
  <c r="V116" i="2"/>
  <c r="P353" i="2"/>
  <c r="P353" i="15"/>
  <c r="H470" i="15"/>
  <c r="H470" i="2"/>
  <c r="M89" i="2"/>
  <c r="M89" i="15"/>
  <c r="T737" i="2"/>
  <c r="T737" i="15"/>
  <c r="H410" i="2"/>
  <c r="H410" i="15"/>
  <c r="R527" i="15"/>
  <c r="R527" i="2"/>
  <c r="V86" i="15"/>
  <c r="V86" i="2"/>
  <c r="U737" i="2"/>
  <c r="U737" i="15"/>
  <c r="K212" i="15"/>
  <c r="K212" i="2"/>
  <c r="G353" i="15"/>
  <c r="G353" i="2"/>
  <c r="D95" i="15"/>
  <c r="D95" i="2"/>
  <c r="Z377" i="2"/>
  <c r="Z377" i="15"/>
  <c r="R92" i="15"/>
  <c r="R92" i="2"/>
  <c r="Z365" i="2"/>
  <c r="Z365" i="15"/>
  <c r="U209" i="2"/>
  <c r="U209" i="15"/>
  <c r="I485" i="2"/>
  <c r="I485" i="15"/>
  <c r="Y221" i="2"/>
  <c r="Y221" i="15"/>
  <c r="H179" i="2"/>
  <c r="H179" i="15"/>
  <c r="G305" i="15"/>
  <c r="G305" i="2"/>
  <c r="E641" i="15"/>
  <c r="E641" i="2"/>
  <c r="I287" i="2"/>
  <c r="I287" i="15"/>
  <c r="U80" i="2"/>
  <c r="U80" i="15"/>
  <c r="J659" i="15"/>
  <c r="J659" i="2"/>
  <c r="D641" i="15"/>
  <c r="D641" i="2"/>
  <c r="H86" i="15"/>
  <c r="H86" i="2"/>
  <c r="Y410" i="2"/>
  <c r="Y410" i="15"/>
  <c r="T518" i="2"/>
  <c r="T518" i="15"/>
  <c r="R62" i="15"/>
  <c r="R62" i="2"/>
  <c r="D155" i="2"/>
  <c r="D155" i="15"/>
  <c r="Q176" i="15"/>
  <c r="Q176" i="2"/>
  <c r="Y689" i="2"/>
  <c r="Y689" i="15"/>
  <c r="J50" i="2"/>
  <c r="J50" i="15"/>
  <c r="C410" i="2"/>
  <c r="C410" i="15"/>
  <c r="B263" i="2"/>
  <c r="B263" i="15"/>
  <c r="S539" i="15"/>
  <c r="S539" i="2"/>
  <c r="B158" i="2"/>
  <c r="B158" i="15"/>
  <c r="K335" i="15"/>
  <c r="K335" i="2"/>
  <c r="G509" i="2"/>
  <c r="G509" i="15"/>
  <c r="Q746" i="2"/>
  <c r="Q746" i="15"/>
  <c r="K290" i="15"/>
  <c r="K290" i="2"/>
  <c r="M557" i="15"/>
  <c r="M557" i="2"/>
  <c r="E98" i="15"/>
  <c r="E98" i="2"/>
  <c r="Z113" i="2"/>
  <c r="Z113" i="15"/>
  <c r="X641" i="15"/>
  <c r="X641" i="2"/>
  <c r="I158" i="15"/>
  <c r="I158" i="2"/>
  <c r="P245" i="2"/>
  <c r="P245" i="15"/>
  <c r="T74" i="2"/>
  <c r="T74" i="15"/>
  <c r="V545" i="2"/>
  <c r="V545" i="15"/>
  <c r="Y509" i="2"/>
  <c r="Y509" i="15"/>
  <c r="O746" i="2"/>
  <c r="O746" i="15"/>
  <c r="F686" i="15"/>
  <c r="F686" i="2"/>
  <c r="Y50" i="2"/>
  <c r="Y50" i="15"/>
  <c r="K221" i="15"/>
  <c r="K221" i="2"/>
  <c r="N635" i="15"/>
  <c r="N635" i="2"/>
  <c r="W209" i="15"/>
  <c r="W209" i="2"/>
  <c r="S479" i="15"/>
  <c r="S479" i="2"/>
  <c r="W230" i="2"/>
  <c r="W230" i="15"/>
  <c r="F230" i="2"/>
  <c r="F230" i="15"/>
  <c r="G272" i="15"/>
  <c r="G272" i="2"/>
  <c r="N599" i="2"/>
  <c r="N599" i="15"/>
  <c r="K512" i="2"/>
  <c r="K512" i="15"/>
  <c r="T134" i="15"/>
  <c r="T134" i="2"/>
  <c r="V134" i="15"/>
  <c r="V134" i="2"/>
  <c r="X134" i="15"/>
  <c r="X134" i="2"/>
  <c r="U272" i="2"/>
  <c r="U272" i="15"/>
  <c r="Y548" i="2"/>
  <c r="Y548" i="15"/>
  <c r="W278" i="15"/>
  <c r="W278" i="2"/>
  <c r="T182" i="2"/>
  <c r="T182" i="15"/>
  <c r="D182" i="2"/>
  <c r="D182" i="15"/>
  <c r="K233" i="2"/>
  <c r="K233" i="15"/>
  <c r="U695" i="15"/>
  <c r="U695" i="2"/>
  <c r="F233" i="2"/>
  <c r="F233" i="15"/>
  <c r="C446" i="2"/>
  <c r="C446" i="15"/>
  <c r="T434" i="15"/>
  <c r="T434" i="2"/>
  <c r="N695" i="15"/>
  <c r="N695" i="2"/>
  <c r="K446" i="15"/>
  <c r="K446" i="2"/>
  <c r="S359" i="15"/>
  <c r="S359" i="2"/>
  <c r="R233" i="15"/>
  <c r="R233" i="2"/>
  <c r="N194" i="15"/>
  <c r="N194" i="2"/>
  <c r="D236" i="15"/>
  <c r="D236" i="2"/>
  <c r="E392" i="15"/>
  <c r="E392" i="2"/>
  <c r="E332" i="2"/>
  <c r="E332" i="15"/>
  <c r="P119" i="15"/>
  <c r="P119" i="2"/>
  <c r="Z119" i="2"/>
  <c r="Z119" i="15"/>
  <c r="L236" i="15"/>
  <c r="L236" i="2"/>
  <c r="W56" i="15"/>
  <c r="W56" i="2"/>
  <c r="U119" i="2"/>
  <c r="U119" i="15"/>
  <c r="J371" i="15"/>
  <c r="J371" i="2"/>
  <c r="O611" i="15"/>
  <c r="O611" i="2"/>
  <c r="D665" i="15"/>
  <c r="D665" i="2"/>
  <c r="U269" i="2"/>
  <c r="U269" i="15"/>
  <c r="P473" i="2"/>
  <c r="P473" i="15"/>
  <c r="Z482" i="15"/>
  <c r="Z482" i="2"/>
  <c r="D530" i="15"/>
  <c r="D530" i="2"/>
  <c r="J590" i="15"/>
  <c r="J590" i="2"/>
  <c r="I134" i="15"/>
  <c r="I134" i="2"/>
  <c r="G326" i="2"/>
  <c r="G326" i="15"/>
  <c r="D398" i="2"/>
  <c r="D398" i="15"/>
  <c r="T635" i="2"/>
  <c r="T635" i="15"/>
  <c r="Z305" i="15"/>
  <c r="Z305" i="2"/>
  <c r="F254" i="15"/>
  <c r="F254" i="2"/>
  <c r="M152" i="2"/>
  <c r="M152" i="15"/>
  <c r="W521" i="15"/>
  <c r="W521" i="2"/>
  <c r="M401" i="2"/>
  <c r="M401" i="15"/>
  <c r="E512" i="15"/>
  <c r="E512" i="2"/>
  <c r="D278" i="15"/>
  <c r="D278" i="2"/>
  <c r="T713" i="15"/>
  <c r="T713" i="2"/>
  <c r="F59" i="15"/>
  <c r="F59" i="2"/>
  <c r="F101" i="2"/>
  <c r="F101" i="15"/>
  <c r="R554" i="2"/>
  <c r="R554" i="15"/>
  <c r="M497" i="15"/>
  <c r="M497" i="2"/>
  <c r="F86" i="15"/>
  <c r="F86" i="2"/>
  <c r="I419" i="2"/>
  <c r="I419" i="15"/>
  <c r="Q542" i="2"/>
  <c r="Q542" i="15"/>
  <c r="I521" i="15"/>
  <c r="I521" i="2"/>
  <c r="T338" i="15"/>
  <c r="T338" i="2"/>
  <c r="K638" i="15"/>
  <c r="K638" i="2"/>
  <c r="K593" i="2"/>
  <c r="K593" i="15"/>
  <c r="S521" i="2"/>
  <c r="S521" i="15"/>
  <c r="T80" i="15"/>
  <c r="T80" i="2"/>
  <c r="O116" i="15"/>
  <c r="O116" i="2"/>
  <c r="V215" i="2"/>
  <c r="V215" i="15"/>
  <c r="J698" i="15"/>
  <c r="J698" i="2"/>
  <c r="I89" i="15"/>
  <c r="I89" i="2"/>
  <c r="S98" i="2"/>
  <c r="S98" i="15"/>
  <c r="B527" i="15"/>
  <c r="B527" i="2"/>
  <c r="W539" i="15"/>
  <c r="W539" i="2"/>
  <c r="N221" i="15"/>
  <c r="N221" i="2"/>
  <c r="I116" i="15"/>
  <c r="I116" i="2"/>
  <c r="W611" i="15"/>
  <c r="W611" i="2"/>
  <c r="Q59" i="2"/>
  <c r="Q59" i="15"/>
  <c r="N257" i="2"/>
  <c r="N257" i="15"/>
  <c r="B458" i="2"/>
  <c r="B458" i="15"/>
  <c r="S635" i="15"/>
  <c r="S635" i="2"/>
  <c r="E179" i="15"/>
  <c r="E179" i="2"/>
  <c r="B650" i="2"/>
  <c r="B650" i="15"/>
  <c r="D77" i="2"/>
  <c r="D77" i="15"/>
  <c r="L425" i="15"/>
  <c r="L425" i="2"/>
  <c r="H245" i="2"/>
  <c r="H245" i="15"/>
  <c r="Q626" i="2"/>
  <c r="Q626" i="15"/>
  <c r="G401" i="15"/>
  <c r="G401" i="2"/>
  <c r="D290" i="2"/>
  <c r="D290" i="15"/>
  <c r="F92" i="15"/>
  <c r="F92" i="2"/>
  <c r="Z146" i="2"/>
  <c r="Z146" i="15"/>
  <c r="K542" i="2"/>
  <c r="K542" i="15"/>
  <c r="Y305" i="15"/>
  <c r="Y305" i="2"/>
  <c r="N218" i="15"/>
  <c r="N218" i="2"/>
  <c r="R698" i="15"/>
  <c r="R698" i="2"/>
  <c r="X218" i="15"/>
  <c r="X218" i="2"/>
  <c r="Z338" i="2"/>
  <c r="Z338" i="15"/>
  <c r="T149" i="2"/>
  <c r="T149" i="15"/>
  <c r="U572" i="2"/>
  <c r="U572" i="15"/>
  <c r="N305" i="2"/>
  <c r="N305" i="15"/>
  <c r="D326" i="15"/>
  <c r="D326" i="2"/>
  <c r="S263" i="2"/>
  <c r="S263" i="15"/>
  <c r="G503" i="15"/>
  <c r="G503" i="2"/>
  <c r="R212" i="2"/>
  <c r="R212" i="15"/>
  <c r="W179" i="2"/>
  <c r="W179" i="15"/>
  <c r="I401" i="2"/>
  <c r="I401" i="15"/>
  <c r="J116" i="15"/>
  <c r="J116" i="2"/>
  <c r="X398" i="2"/>
  <c r="X398" i="15"/>
  <c r="X116" i="2"/>
  <c r="X116" i="15"/>
  <c r="Q503" i="2"/>
  <c r="Q503" i="15"/>
  <c r="S101" i="15"/>
  <c r="S101" i="2"/>
  <c r="T545" i="15"/>
  <c r="T545" i="2"/>
  <c r="K122" i="2"/>
  <c r="K122" i="15"/>
  <c r="K326" i="2"/>
  <c r="K326" i="15"/>
  <c r="P467" i="2"/>
  <c r="P467" i="15"/>
  <c r="Y254" i="15"/>
  <c r="Y254" i="2"/>
  <c r="I371" i="15"/>
  <c r="I371" i="2"/>
  <c r="T557" i="15"/>
  <c r="T557" i="2"/>
  <c r="D80" i="15"/>
  <c r="D80" i="2"/>
  <c r="T317" i="2"/>
  <c r="T317" i="15"/>
  <c r="C245" i="2"/>
  <c r="C245" i="15"/>
  <c r="O77" i="2"/>
  <c r="O77" i="15"/>
  <c r="P50" i="2"/>
  <c r="P50" i="15"/>
  <c r="N152" i="2"/>
  <c r="N152" i="15"/>
  <c r="O632" i="15"/>
  <c r="O632" i="2"/>
  <c r="K470" i="15"/>
  <c r="K470" i="2"/>
  <c r="I92" i="15"/>
  <c r="I92" i="2"/>
  <c r="H317" i="2"/>
  <c r="H317" i="15"/>
  <c r="C449" i="2"/>
  <c r="C449" i="15"/>
  <c r="K635" i="15"/>
  <c r="K635" i="2"/>
  <c r="S686" i="15"/>
  <c r="S686" i="2"/>
  <c r="Y470" i="2"/>
  <c r="Y470" i="15"/>
  <c r="S545" i="15"/>
  <c r="S545" i="2"/>
  <c r="E59" i="15"/>
  <c r="E59" i="2"/>
  <c r="S299" i="15"/>
  <c r="S299" i="2"/>
  <c r="O89" i="15"/>
  <c r="O89" i="2"/>
  <c r="W470" i="15"/>
  <c r="W470" i="2"/>
  <c r="W95" i="15"/>
  <c r="W95" i="2"/>
  <c r="W125" i="15"/>
  <c r="W125" i="2"/>
  <c r="W257" i="2"/>
  <c r="W257" i="15"/>
  <c r="T590" i="15"/>
  <c r="T590" i="2"/>
  <c r="P398" i="15"/>
  <c r="P398" i="2"/>
  <c r="W485" i="2"/>
  <c r="W485" i="15"/>
  <c r="O161" i="15"/>
  <c r="O161" i="2"/>
  <c r="G590" i="15"/>
  <c r="G590" i="2"/>
  <c r="D662" i="2"/>
  <c r="D662" i="15"/>
  <c r="J674" i="15"/>
  <c r="J674" i="2"/>
  <c r="F158" i="15"/>
  <c r="F158" i="2"/>
  <c r="E662" i="2"/>
  <c r="E662" i="15"/>
  <c r="M377" i="2"/>
  <c r="M377" i="15"/>
  <c r="P410" i="2"/>
  <c r="P410" i="15"/>
  <c r="H467" i="2"/>
  <c r="H467" i="15"/>
  <c r="D86" i="15"/>
  <c r="D86" i="2"/>
  <c r="V662" i="15"/>
  <c r="V662" i="2"/>
  <c r="R470" i="15"/>
  <c r="R470" i="2"/>
  <c r="R539" i="15"/>
  <c r="R539" i="2"/>
  <c r="J122" i="2"/>
  <c r="J122" i="15"/>
  <c r="Y482" i="2"/>
  <c r="Y482" i="15"/>
  <c r="S569" i="2"/>
  <c r="S569" i="15"/>
  <c r="O569" i="2"/>
  <c r="O569" i="15"/>
  <c r="S335" i="2"/>
  <c r="S335" i="15"/>
  <c r="I686" i="2"/>
  <c r="I686" i="15"/>
  <c r="R689" i="15"/>
  <c r="R689" i="2"/>
  <c r="O410" i="2"/>
  <c r="O410" i="15"/>
  <c r="F98" i="15"/>
  <c r="F98" i="2"/>
  <c r="E173" i="2"/>
  <c r="E173" i="15"/>
  <c r="S146" i="2"/>
  <c r="S146" i="15"/>
  <c r="S83" i="2"/>
  <c r="S83" i="15"/>
  <c r="F662" i="2"/>
  <c r="F662" i="15"/>
  <c r="N419" i="2"/>
  <c r="N419" i="15"/>
  <c r="O125" i="2"/>
  <c r="O125" i="15"/>
  <c r="P263" i="2"/>
  <c r="P263" i="15"/>
  <c r="G218" i="15"/>
  <c r="G218" i="2"/>
  <c r="S458" i="15"/>
  <c r="S458" i="2"/>
  <c r="O263" i="15"/>
  <c r="O263" i="2"/>
  <c r="Y641" i="15"/>
  <c r="Y641" i="2"/>
  <c r="B518" i="15"/>
  <c r="B518" i="2"/>
  <c r="X698" i="2"/>
  <c r="X698" i="15"/>
  <c r="R287" i="2"/>
  <c r="R287" i="15"/>
  <c r="H59" i="15"/>
  <c r="H59" i="2"/>
  <c r="V557" i="15"/>
  <c r="V557" i="2"/>
  <c r="G146" i="15"/>
  <c r="G146" i="2"/>
  <c r="Y419" i="2"/>
  <c r="Y419" i="15"/>
  <c r="S326" i="2"/>
  <c r="S326" i="15"/>
  <c r="L287" i="2"/>
  <c r="L287" i="15"/>
  <c r="Z497" i="2"/>
  <c r="Z497" i="15"/>
  <c r="Q557" i="15"/>
  <c r="Q557" i="2"/>
  <c r="K92" i="15"/>
  <c r="K92" i="2"/>
  <c r="X110" i="15"/>
  <c r="X110" i="2"/>
  <c r="P527" i="15"/>
  <c r="P527" i="2"/>
  <c r="G209" i="15"/>
  <c r="G209" i="2"/>
  <c r="F542" i="2"/>
  <c r="F542" i="15"/>
  <c r="K329" i="15"/>
  <c r="K329" i="2"/>
  <c r="C101" i="15"/>
  <c r="C101" i="2"/>
  <c r="Q467" i="2"/>
  <c r="Q467" i="15"/>
  <c r="U527" i="2"/>
  <c r="U527" i="15"/>
  <c r="I605" i="15"/>
  <c r="I605" i="2"/>
  <c r="H215" i="2"/>
  <c r="H215" i="15"/>
  <c r="R413" i="2"/>
  <c r="R413" i="15"/>
  <c r="B50" i="2"/>
  <c r="B50" i="15"/>
  <c r="U569" i="2"/>
  <c r="U569" i="15"/>
  <c r="O479" i="15"/>
  <c r="O479" i="2"/>
  <c r="F479" i="2"/>
  <c r="F479" i="15"/>
  <c r="C479" i="2"/>
  <c r="C479" i="15"/>
  <c r="R599" i="2"/>
  <c r="R599" i="15"/>
  <c r="M599" i="2"/>
  <c r="M599" i="15"/>
  <c r="X599" i="2"/>
  <c r="X599" i="15"/>
  <c r="B278" i="15"/>
  <c r="B278" i="2"/>
  <c r="P548" i="15"/>
  <c r="P548" i="2"/>
  <c r="Z134" i="2"/>
  <c r="Z134" i="15"/>
  <c r="V272" i="15"/>
  <c r="V272" i="2"/>
  <c r="Y134" i="2"/>
  <c r="Y134" i="15"/>
  <c r="T320" i="2"/>
  <c r="T320" i="15"/>
  <c r="E320" i="15"/>
  <c r="E320" i="2"/>
  <c r="R278" i="2"/>
  <c r="R278" i="15"/>
  <c r="G380" i="15"/>
  <c r="G380" i="2"/>
  <c r="L182" i="2"/>
  <c r="L182" i="15"/>
  <c r="I524" i="2"/>
  <c r="I524" i="15"/>
  <c r="V710" i="2"/>
  <c r="V710" i="15"/>
  <c r="L233" i="2"/>
  <c r="L233" i="15"/>
  <c r="I182" i="2"/>
  <c r="I182" i="15"/>
  <c r="J434" i="15"/>
  <c r="J434" i="2"/>
  <c r="H524" i="2"/>
  <c r="H524" i="15"/>
  <c r="T233" i="15"/>
  <c r="T233" i="2"/>
  <c r="D434" i="15"/>
  <c r="D434" i="2"/>
  <c r="L434" i="15"/>
  <c r="L434" i="2"/>
  <c r="Q194" i="15"/>
  <c r="Q194" i="2"/>
  <c r="E236" i="15"/>
  <c r="E236" i="2"/>
  <c r="N392" i="15"/>
  <c r="N392" i="2"/>
  <c r="W359" i="2"/>
  <c r="W359" i="15"/>
  <c r="R392" i="15"/>
  <c r="R392" i="2"/>
  <c r="B119" i="15"/>
  <c r="B119" i="2"/>
  <c r="F119" i="2"/>
  <c r="F119" i="15"/>
  <c r="V119" i="15"/>
  <c r="V119" i="2"/>
  <c r="S56" i="15"/>
  <c r="S56" i="2"/>
  <c r="K56" i="2"/>
  <c r="K56" i="15"/>
  <c r="F74" i="15"/>
  <c r="F74" i="2"/>
  <c r="I95" i="15"/>
  <c r="I95" i="2"/>
  <c r="D113" i="15"/>
  <c r="D113" i="2"/>
  <c r="S629" i="15"/>
  <c r="S629" i="2"/>
  <c r="C665" i="15"/>
  <c r="C665" i="2"/>
  <c r="B80" i="15"/>
  <c r="B80" i="2"/>
  <c r="F467" i="2"/>
  <c r="F467" i="15"/>
  <c r="Z170" i="2"/>
  <c r="Z170" i="15"/>
  <c r="J332" i="2"/>
  <c r="J332" i="15"/>
  <c r="L686" i="15"/>
  <c r="L686" i="2"/>
  <c r="H110" i="15"/>
  <c r="H110" i="2"/>
  <c r="G77" i="15"/>
  <c r="G77" i="2"/>
  <c r="O290" i="15"/>
  <c r="O290" i="2"/>
  <c r="V299" i="2"/>
  <c r="V299" i="15"/>
  <c r="F509" i="2"/>
  <c r="F509" i="15"/>
  <c r="Q125" i="2"/>
  <c r="Q125" i="15"/>
  <c r="X50" i="2"/>
  <c r="X50" i="15"/>
  <c r="Q182" i="2"/>
  <c r="Q182" i="15"/>
  <c r="P98" i="15"/>
  <c r="P98" i="2"/>
  <c r="Y467" i="15"/>
  <c r="Y467" i="2"/>
  <c r="T296" i="15"/>
  <c r="T296" i="2"/>
  <c r="G149" i="15"/>
  <c r="G149" i="2"/>
  <c r="N209" i="15"/>
  <c r="N209" i="2"/>
  <c r="L629" i="2"/>
  <c r="L629" i="15"/>
  <c r="O458" i="15"/>
  <c r="O458" i="2"/>
  <c r="C554" i="2"/>
  <c r="C554" i="15"/>
  <c r="R365" i="2"/>
  <c r="R365" i="15"/>
  <c r="Y662" i="2"/>
  <c r="Y662" i="15"/>
  <c r="N50" i="2"/>
  <c r="N50" i="15"/>
  <c r="V176" i="15"/>
  <c r="V176" i="2"/>
  <c r="E122" i="15"/>
  <c r="E122" i="2"/>
  <c r="V149" i="15"/>
  <c r="V149" i="2"/>
  <c r="X527" i="15"/>
  <c r="X527" i="2"/>
  <c r="U539" i="2"/>
  <c r="U539" i="15"/>
  <c r="P299" i="15"/>
  <c r="P299" i="2"/>
  <c r="N173" i="2"/>
  <c r="N173" i="15"/>
  <c r="B617" i="15"/>
  <c r="B617" i="2"/>
  <c r="R521" i="15"/>
  <c r="R521" i="2"/>
  <c r="V725" i="2"/>
  <c r="V725" i="15"/>
  <c r="Z722" i="15"/>
  <c r="Z722" i="2"/>
  <c r="Z92" i="15"/>
  <c r="Z92" i="2"/>
  <c r="N506" i="15"/>
  <c r="N506" i="2"/>
  <c r="S509" i="2"/>
  <c r="S509" i="15"/>
  <c r="C425" i="2"/>
  <c r="C425" i="15"/>
  <c r="D275" i="2"/>
  <c r="D275" i="15"/>
  <c r="J101" i="15"/>
  <c r="J101" i="2"/>
  <c r="E458" i="2"/>
  <c r="E458" i="15"/>
  <c r="T692" i="15"/>
  <c r="T692" i="2"/>
  <c r="M209" i="15"/>
  <c r="M209" i="2"/>
  <c r="Y413" i="15"/>
  <c r="Y413" i="2"/>
  <c r="H176" i="15"/>
  <c r="H176" i="2"/>
  <c r="R185" i="15"/>
  <c r="R185" i="2"/>
  <c r="T725" i="15"/>
  <c r="T725" i="2"/>
  <c r="K410" i="2"/>
  <c r="K410" i="15"/>
  <c r="M305" i="15"/>
  <c r="M305" i="2"/>
  <c r="C626" i="2"/>
  <c r="C626" i="15"/>
  <c r="W497" i="2"/>
  <c r="W497" i="15"/>
  <c r="X89" i="15"/>
  <c r="X89" i="2"/>
  <c r="H425" i="2"/>
  <c r="H425" i="15"/>
  <c r="F50" i="2"/>
  <c r="F50" i="15"/>
  <c r="Q323" i="15"/>
  <c r="Q323" i="2"/>
  <c r="K617" i="15"/>
  <c r="K617" i="2"/>
  <c r="H626" i="2"/>
  <c r="H626" i="15"/>
  <c r="V698" i="2"/>
  <c r="V698" i="15"/>
  <c r="Y629" i="15"/>
  <c r="Y629" i="2"/>
  <c r="P626" i="2"/>
  <c r="P626" i="15"/>
  <c r="M629" i="2"/>
  <c r="M629" i="15"/>
  <c r="M77" i="2"/>
  <c r="M77" i="15"/>
  <c r="K113" i="15"/>
  <c r="K113" i="2"/>
  <c r="Q212" i="2"/>
  <c r="Q212" i="15"/>
  <c r="E329" i="2"/>
  <c r="E329" i="15"/>
  <c r="P689" i="15"/>
  <c r="P689" i="2"/>
  <c r="O641" i="15"/>
  <c r="O641" i="2"/>
  <c r="Q263" i="15"/>
  <c r="Q263" i="2"/>
  <c r="P371" i="15"/>
  <c r="P371" i="2"/>
  <c r="L146" i="2"/>
  <c r="L146" i="15"/>
  <c r="V635" i="15"/>
  <c r="V635" i="2"/>
  <c r="B638" i="2"/>
  <c r="B638" i="15"/>
  <c r="X662" i="2"/>
  <c r="X662" i="15"/>
  <c r="Q317" i="2"/>
  <c r="Q317" i="15"/>
  <c r="C152" i="2"/>
  <c r="C152" i="15"/>
  <c r="I74" i="2"/>
  <c r="I74" i="15"/>
  <c r="Q509" i="15"/>
  <c r="Q509" i="2"/>
  <c r="D605" i="15"/>
  <c r="D605" i="2"/>
  <c r="S170" i="2"/>
  <c r="S170" i="15"/>
  <c r="T410" i="2"/>
  <c r="T410" i="15"/>
  <c r="R686" i="2"/>
  <c r="R686" i="15"/>
  <c r="H641" i="15"/>
  <c r="H641" i="2"/>
  <c r="Z83" i="2"/>
  <c r="Z83" i="15"/>
  <c r="F449" i="2"/>
  <c r="F449" i="15"/>
  <c r="Y323" i="15"/>
  <c r="Y323" i="2"/>
  <c r="S473" i="2"/>
  <c r="S473" i="15"/>
  <c r="E686" i="15"/>
  <c r="E686" i="2"/>
  <c r="X674" i="15"/>
  <c r="X674" i="2"/>
  <c r="Q221" i="15"/>
  <c r="Q221" i="2"/>
  <c r="S212" i="2"/>
  <c r="S212" i="15"/>
  <c r="B545" i="2"/>
  <c r="B545" i="15"/>
  <c r="U50" i="15"/>
  <c r="U50" i="2"/>
  <c r="S575" i="15"/>
  <c r="S575" i="2"/>
  <c r="H554" i="2"/>
  <c r="H554" i="15"/>
  <c r="I305" i="15"/>
  <c r="I305" i="2"/>
  <c r="U158" i="2"/>
  <c r="U158" i="15"/>
  <c r="Z638" i="15"/>
  <c r="Z638" i="2"/>
  <c r="D611" i="2"/>
  <c r="D611" i="15"/>
  <c r="D176" i="2"/>
  <c r="D176" i="15"/>
  <c r="H503" i="15"/>
  <c r="H503" i="2"/>
  <c r="D323" i="2"/>
  <c r="D323" i="15"/>
  <c r="B497" i="2"/>
  <c r="B497" i="15"/>
  <c r="B410" i="2"/>
  <c r="B410" i="15"/>
  <c r="I227" i="15"/>
  <c r="I227" i="2"/>
  <c r="B413" i="2"/>
  <c r="B413" i="15"/>
  <c r="Y326" i="2"/>
  <c r="Y326" i="15"/>
  <c r="S527" i="2"/>
  <c r="S527" i="15"/>
  <c r="M227" i="15"/>
  <c r="M227" i="2"/>
  <c r="K689" i="15"/>
  <c r="K689" i="2"/>
  <c r="C206" i="2"/>
  <c r="C206" i="15"/>
  <c r="P503" i="2"/>
  <c r="P503" i="15"/>
  <c r="T335" i="2"/>
  <c r="T335" i="15"/>
  <c r="W65" i="15"/>
  <c r="W65" i="2"/>
  <c r="E101" i="15"/>
  <c r="E101" i="2"/>
  <c r="V89" i="15"/>
  <c r="V89" i="2"/>
  <c r="Y170" i="2"/>
  <c r="Y170" i="15"/>
  <c r="R299" i="2"/>
  <c r="R299" i="15"/>
  <c r="Y698" i="15"/>
  <c r="Y698" i="2"/>
  <c r="G662" i="2"/>
  <c r="G662" i="15"/>
  <c r="D98" i="15"/>
  <c r="D98" i="2"/>
  <c r="I575" i="2"/>
  <c r="I575" i="15"/>
  <c r="M467" i="2"/>
  <c r="M467" i="15"/>
  <c r="O329" i="15"/>
  <c r="O329" i="2"/>
  <c r="M473" i="2"/>
  <c r="M473" i="15"/>
  <c r="E626" i="2"/>
  <c r="E626" i="15"/>
  <c r="L149" i="15"/>
  <c r="L149" i="2"/>
  <c r="T146" i="15"/>
  <c r="T146" i="2"/>
  <c r="T353" i="2"/>
  <c r="T353" i="15"/>
  <c r="V113" i="15"/>
  <c r="V113" i="2"/>
  <c r="U92" i="15"/>
  <c r="U92" i="2"/>
  <c r="H692" i="2"/>
  <c r="H692" i="15"/>
  <c r="W371" i="2"/>
  <c r="W371" i="15"/>
  <c r="X122" i="2"/>
  <c r="X122" i="15"/>
  <c r="J155" i="2"/>
  <c r="J155" i="15"/>
  <c r="Q365" i="2"/>
  <c r="Q365" i="15"/>
  <c r="Y245" i="2"/>
  <c r="Y245" i="15"/>
  <c r="V161" i="15"/>
  <c r="V161" i="2"/>
  <c r="K206" i="2"/>
  <c r="K206" i="15"/>
  <c r="D527" i="15"/>
  <c r="D527" i="2"/>
  <c r="D509" i="2"/>
  <c r="D509" i="15"/>
  <c r="R425" i="2"/>
  <c r="R425" i="15"/>
  <c r="W113" i="15"/>
  <c r="W113" i="2"/>
  <c r="T110" i="15"/>
  <c r="T110" i="2"/>
  <c r="L365" i="2"/>
  <c r="L365" i="15"/>
  <c r="K527" i="15"/>
  <c r="K527" i="2"/>
  <c r="C722" i="15"/>
  <c r="C722" i="2"/>
  <c r="J152" i="2"/>
  <c r="J152" i="15"/>
  <c r="T290" i="15"/>
  <c r="T290" i="2"/>
  <c r="Y275" i="2"/>
  <c r="Y275" i="15"/>
  <c r="T377" i="2"/>
  <c r="T377" i="15"/>
  <c r="U296" i="2"/>
  <c r="U296" i="15"/>
  <c r="I77" i="2"/>
  <c r="I77" i="15"/>
  <c r="G479" i="15"/>
  <c r="G479" i="2"/>
  <c r="J230" i="2"/>
  <c r="J230" i="15"/>
  <c r="Z512" i="2"/>
  <c r="Z512" i="15"/>
  <c r="D512" i="15"/>
  <c r="D512" i="2"/>
  <c r="N236" i="15"/>
  <c r="N236" i="2"/>
  <c r="O134" i="15"/>
  <c r="O134" i="2"/>
  <c r="S272" i="15"/>
  <c r="S272" i="2"/>
  <c r="L395" i="2"/>
  <c r="L395" i="15"/>
  <c r="C512" i="2"/>
  <c r="C512" i="15"/>
  <c r="Z320" i="2"/>
  <c r="Z320" i="15"/>
  <c r="Z548" i="2"/>
  <c r="Z548" i="15"/>
  <c r="M512" i="2"/>
  <c r="M512" i="15"/>
  <c r="O380" i="2"/>
  <c r="O380" i="15"/>
  <c r="U182" i="15"/>
  <c r="U182" i="2"/>
  <c r="J695" i="2"/>
  <c r="J695" i="15"/>
  <c r="T524" i="2"/>
  <c r="T524" i="15"/>
  <c r="F710" i="2"/>
  <c r="F710" i="15"/>
  <c r="U434" i="2"/>
  <c r="U434" i="15"/>
  <c r="I710" i="2"/>
  <c r="I710" i="15"/>
  <c r="R695" i="15"/>
  <c r="R695" i="2"/>
  <c r="U446" i="2"/>
  <c r="U446" i="15"/>
  <c r="W434" i="15"/>
  <c r="W434" i="2"/>
  <c r="O524" i="2"/>
  <c r="O524" i="15"/>
  <c r="G194" i="15"/>
  <c r="G194" i="2"/>
  <c r="R380" i="15"/>
  <c r="R380" i="2"/>
  <c r="I332" i="2"/>
  <c r="I332" i="15"/>
  <c r="H392" i="2"/>
  <c r="H392" i="15"/>
  <c r="X392" i="15"/>
  <c r="X392" i="2"/>
  <c r="I713" i="15"/>
  <c r="I713" i="2"/>
  <c r="M713" i="15"/>
  <c r="M713" i="2"/>
  <c r="N56" i="15"/>
  <c r="N56" i="2"/>
  <c r="P56" i="15"/>
  <c r="P56" i="2"/>
  <c r="N593" i="15"/>
  <c r="N593" i="2"/>
  <c r="W176" i="2"/>
  <c r="W176" i="15"/>
  <c r="P497" i="2"/>
  <c r="P497" i="15"/>
  <c r="T89" i="2"/>
  <c r="T89" i="15"/>
  <c r="U650" i="2"/>
  <c r="U650" i="15"/>
  <c r="V365" i="2"/>
  <c r="V365" i="15"/>
  <c r="U665" i="2"/>
  <c r="U665" i="15"/>
  <c r="E737" i="2"/>
  <c r="E737" i="15"/>
  <c r="N710" i="2"/>
  <c r="N710" i="15"/>
  <c r="W392" i="2"/>
  <c r="W392" i="15"/>
  <c r="V146" i="2"/>
  <c r="V146" i="15"/>
  <c r="D575" i="15"/>
  <c r="D575" i="2"/>
  <c r="X659" i="2"/>
  <c r="X659" i="15"/>
  <c r="R410" i="2"/>
  <c r="R410" i="15"/>
  <c r="H662" i="2"/>
  <c r="H662" i="15"/>
  <c r="V665" i="2"/>
  <c r="V665" i="15"/>
  <c r="Z557" i="2"/>
  <c r="Z557" i="15"/>
  <c r="Q287" i="2"/>
  <c r="Q287" i="15"/>
  <c r="K692" i="2"/>
  <c r="K692" i="15"/>
  <c r="W737" i="15"/>
  <c r="W737" i="2"/>
  <c r="S695" i="2"/>
  <c r="S695" i="15"/>
  <c r="X593" i="15"/>
  <c r="X593" i="2"/>
  <c r="I527" i="15"/>
  <c r="I527" i="2"/>
  <c r="U641" i="2"/>
  <c r="U641" i="15"/>
  <c r="B575" i="15"/>
  <c r="B575" i="2"/>
  <c r="R509" i="2"/>
  <c r="R509" i="15"/>
  <c r="Z149" i="15"/>
  <c r="Z149" i="2"/>
  <c r="E575" i="2"/>
  <c r="E575" i="15"/>
  <c r="J521" i="15"/>
  <c r="J521" i="2"/>
  <c r="X269" i="2"/>
  <c r="X269" i="15"/>
  <c r="Q539" i="15"/>
  <c r="Q539" i="2"/>
  <c r="K155" i="2"/>
  <c r="K155" i="15"/>
  <c r="P95" i="15"/>
  <c r="P95" i="2"/>
  <c r="E290" i="2"/>
  <c r="E290" i="15"/>
  <c r="Z590" i="15"/>
  <c r="Z590" i="2"/>
  <c r="R74" i="2"/>
  <c r="R74" i="15"/>
  <c r="F65" i="2"/>
  <c r="F65" i="15"/>
  <c r="W62" i="15"/>
  <c r="W62" i="2"/>
  <c r="I725" i="2"/>
  <c r="I725" i="15"/>
  <c r="N98" i="2"/>
  <c r="N98" i="15"/>
  <c r="X146" i="2"/>
  <c r="X146" i="15"/>
  <c r="E638" i="2"/>
  <c r="E638" i="15"/>
  <c r="X125" i="2"/>
  <c r="X125" i="15"/>
  <c r="T257" i="2"/>
  <c r="T257" i="15"/>
  <c r="X185" i="2"/>
  <c r="X185" i="15"/>
  <c r="G725" i="2"/>
  <c r="G725" i="15"/>
  <c r="E86" i="15"/>
  <c r="E86" i="2"/>
  <c r="L737" i="2"/>
  <c r="L737" i="15"/>
  <c r="X506" i="2"/>
  <c r="X506" i="15"/>
  <c r="Z125" i="15"/>
  <c r="Z125" i="2"/>
  <c r="J365" i="2"/>
  <c r="J365" i="15"/>
  <c r="C725" i="2"/>
  <c r="C725" i="15"/>
  <c r="Q50" i="2"/>
  <c r="Q50" i="15"/>
  <c r="W59" i="2"/>
  <c r="W59" i="15"/>
  <c r="Z227" i="15"/>
  <c r="Z227" i="2"/>
  <c r="J632" i="15"/>
  <c r="J632" i="2"/>
  <c r="D692" i="2"/>
  <c r="D692" i="15"/>
  <c r="L572" i="15"/>
  <c r="L572" i="2"/>
  <c r="Q632" i="15"/>
  <c r="Q632" i="2"/>
  <c r="H269" i="2"/>
  <c r="H269" i="15"/>
  <c r="R353" i="2"/>
  <c r="R353" i="15"/>
  <c r="X83" i="2"/>
  <c r="X83" i="15"/>
  <c r="C365" i="2"/>
  <c r="C365" i="15"/>
  <c r="O59" i="15"/>
  <c r="O59" i="2"/>
  <c r="C515" i="15"/>
  <c r="C515" i="2"/>
  <c r="H218" i="15"/>
  <c r="H218" i="2"/>
  <c r="G227" i="15"/>
  <c r="G227" i="2"/>
  <c r="Q662" i="15"/>
  <c r="Q662" i="2"/>
  <c r="T305" i="2"/>
  <c r="T305" i="15"/>
  <c r="F650" i="15"/>
  <c r="F650" i="2"/>
  <c r="O101" i="15"/>
  <c r="O101" i="2"/>
  <c r="H290" i="15"/>
  <c r="H290" i="2"/>
  <c r="Q116" i="15"/>
  <c r="Q116" i="2"/>
  <c r="Q497" i="15"/>
  <c r="Q497" i="2"/>
  <c r="V605" i="2"/>
  <c r="V605" i="15"/>
  <c r="Z725" i="15"/>
  <c r="Z725" i="2"/>
  <c r="G626" i="2"/>
  <c r="G626" i="15"/>
  <c r="T650" i="15"/>
  <c r="T650" i="2"/>
  <c r="Z155" i="15"/>
  <c r="Z155" i="2"/>
  <c r="S80" i="15"/>
  <c r="S80" i="2"/>
  <c r="E401" i="15"/>
  <c r="E401" i="2"/>
  <c r="Q674" i="2"/>
  <c r="Q674" i="15"/>
  <c r="P77" i="2"/>
  <c r="P77" i="15"/>
  <c r="J74" i="15"/>
  <c r="J74" i="2"/>
  <c r="S149" i="15"/>
  <c r="S149" i="2"/>
  <c r="P413" i="2"/>
  <c r="P413" i="15"/>
  <c r="F77" i="2"/>
  <c r="F77" i="15"/>
  <c r="D221" i="2"/>
  <c r="D221" i="15"/>
  <c r="U554" i="2"/>
  <c r="U554" i="15"/>
  <c r="R467" i="2"/>
  <c r="R467" i="15"/>
  <c r="G185" i="15"/>
  <c r="G185" i="2"/>
  <c r="B209" i="15"/>
  <c r="B209" i="2"/>
  <c r="R662" i="15"/>
  <c r="R662" i="2"/>
  <c r="S185" i="15"/>
  <c r="S185" i="2"/>
  <c r="X257" i="2"/>
  <c r="X257" i="15"/>
  <c r="I161" i="2"/>
  <c r="I161" i="15"/>
  <c r="T95" i="15"/>
  <c r="T95" i="2"/>
  <c r="T449" i="2"/>
  <c r="T449" i="15"/>
  <c r="T323" i="2"/>
  <c r="T323" i="15"/>
  <c r="T470" i="15"/>
  <c r="T470" i="2"/>
  <c r="J263" i="15"/>
  <c r="J263" i="2"/>
  <c r="H275" i="2"/>
  <c r="H275" i="15"/>
  <c r="B116" i="15"/>
  <c r="B116" i="2"/>
  <c r="R338" i="15"/>
  <c r="R338" i="2"/>
  <c r="V173" i="2"/>
  <c r="V173" i="15"/>
  <c r="X62" i="15"/>
  <c r="X62" i="2"/>
  <c r="S554" i="2"/>
  <c r="S554" i="15"/>
  <c r="Q401" i="15"/>
  <c r="Q401" i="2"/>
  <c r="Z611" i="2"/>
  <c r="Z611" i="15"/>
  <c r="M173" i="2"/>
  <c r="M173" i="15"/>
  <c r="B626" i="2"/>
  <c r="B626" i="15"/>
  <c r="T329" i="2"/>
  <c r="T329" i="15"/>
  <c r="Q425" i="2"/>
  <c r="Q425" i="15"/>
  <c r="Y77" i="2"/>
  <c r="Y77" i="15"/>
  <c r="J221" i="15"/>
  <c r="J221" i="2"/>
  <c r="X482" i="15"/>
  <c r="X482" i="2"/>
  <c r="C650" i="2"/>
  <c r="C650" i="15"/>
  <c r="L215" i="2"/>
  <c r="L215" i="15"/>
  <c r="R215" i="15"/>
  <c r="R215" i="2"/>
  <c r="C545" i="2"/>
  <c r="C545" i="15"/>
  <c r="E365" i="2"/>
  <c r="E365" i="15"/>
  <c r="N212" i="15"/>
  <c r="N212" i="2"/>
  <c r="M482" i="2"/>
  <c r="M482" i="15"/>
  <c r="Z290" i="15"/>
  <c r="Z290" i="2"/>
  <c r="Y263" i="15"/>
  <c r="Y263" i="2"/>
  <c r="W170" i="2"/>
  <c r="W170" i="15"/>
  <c r="H122" i="2"/>
  <c r="H122" i="15"/>
  <c r="S482" i="15"/>
  <c r="S482" i="2"/>
  <c r="Q377" i="2"/>
  <c r="Q377" i="15"/>
  <c r="C605" i="15"/>
  <c r="C605" i="2"/>
  <c r="B662" i="15"/>
  <c r="B662" i="2"/>
  <c r="D521" i="15"/>
  <c r="D521" i="2"/>
  <c r="B674" i="15"/>
  <c r="B674" i="2"/>
  <c r="L527" i="15"/>
  <c r="L527" i="2"/>
  <c r="P323" i="2"/>
  <c r="P323" i="15"/>
  <c r="H449" i="2"/>
  <c r="H449" i="15"/>
  <c r="D638" i="2"/>
  <c r="D638" i="15"/>
  <c r="S155" i="2"/>
  <c r="S155" i="15"/>
  <c r="R371" i="2"/>
  <c r="R371" i="15"/>
  <c r="E110" i="2"/>
  <c r="E110" i="15"/>
  <c r="W527" i="15"/>
  <c r="W527" i="2"/>
  <c r="E674" i="15"/>
  <c r="E674" i="2"/>
  <c r="X449" i="2"/>
  <c r="X449" i="15"/>
  <c r="Q635" i="15"/>
  <c r="Q635" i="2"/>
  <c r="D353" i="15"/>
  <c r="D353" i="2"/>
  <c r="O74" i="15"/>
  <c r="O74" i="2"/>
  <c r="R626" i="2"/>
  <c r="R626" i="15"/>
  <c r="U218" i="2"/>
  <c r="U218" i="15"/>
  <c r="X179" i="15"/>
  <c r="X179" i="2"/>
  <c r="W89" i="15"/>
  <c r="W89" i="2"/>
  <c r="W299" i="2"/>
  <c r="W299" i="15"/>
  <c r="K296" i="15"/>
  <c r="K296" i="2"/>
  <c r="Z287" i="15"/>
  <c r="Z287" i="2"/>
  <c r="V98" i="2"/>
  <c r="V98" i="15"/>
  <c r="T629" i="15"/>
  <c r="T629" i="2"/>
  <c r="O365" i="2"/>
  <c r="O365" i="15"/>
  <c r="L77" i="15"/>
  <c r="L77" i="2"/>
  <c r="L371" i="15"/>
  <c r="L371" i="2"/>
  <c r="U419" i="2"/>
  <c r="U419" i="15"/>
  <c r="U692" i="15"/>
  <c r="U692" i="2"/>
  <c r="V95" i="15"/>
  <c r="V95" i="2"/>
  <c r="Z698" i="2"/>
  <c r="Z698" i="15"/>
  <c r="V230" i="15"/>
  <c r="V230" i="2"/>
  <c r="T479" i="2"/>
  <c r="T479" i="15"/>
  <c r="K479" i="15"/>
  <c r="K479" i="2"/>
  <c r="U512" i="2"/>
  <c r="U512" i="15"/>
  <c r="K599" i="2"/>
  <c r="K599" i="15"/>
  <c r="O278" i="2"/>
  <c r="O278" i="15"/>
  <c r="R395" i="15"/>
  <c r="R395" i="2"/>
  <c r="Y395" i="2"/>
  <c r="Y395" i="15"/>
  <c r="J395" i="2"/>
  <c r="J395" i="15"/>
  <c r="X395" i="2"/>
  <c r="X395" i="15"/>
  <c r="Q272" i="2"/>
  <c r="Q272" i="15"/>
  <c r="H395" i="2"/>
  <c r="H395" i="15"/>
  <c r="O599" i="2"/>
  <c r="O599" i="15"/>
  <c r="G434" i="15"/>
  <c r="G434" i="2"/>
  <c r="M710" i="15"/>
  <c r="M710" i="2"/>
  <c r="N446" i="15"/>
  <c r="N446" i="2"/>
  <c r="O695" i="2"/>
  <c r="O695" i="15"/>
  <c r="K524" i="2"/>
  <c r="K524" i="15"/>
  <c r="H359" i="15"/>
  <c r="H359" i="2"/>
  <c r="Q446" i="2"/>
  <c r="Q446" i="15"/>
  <c r="S446" i="2"/>
  <c r="S446" i="15"/>
  <c r="B446" i="15"/>
  <c r="B446" i="2"/>
  <c r="J182" i="2"/>
  <c r="J182" i="15"/>
  <c r="Y272" i="2"/>
  <c r="Y272" i="15"/>
  <c r="V713" i="15"/>
  <c r="V713" i="2"/>
  <c r="C194" i="2"/>
  <c r="C194" i="15"/>
  <c r="P332" i="2"/>
  <c r="P332" i="15"/>
  <c r="U332" i="15"/>
  <c r="U332" i="2"/>
  <c r="U380" i="2"/>
  <c r="U380" i="15"/>
  <c r="S713" i="2"/>
  <c r="S713" i="15"/>
  <c r="Y56" i="15"/>
  <c r="Y56" i="2"/>
  <c r="I56" i="2"/>
  <c r="I56" i="15"/>
  <c r="V245" i="2"/>
  <c r="V245" i="15"/>
  <c r="F149" i="15"/>
  <c r="F149" i="2"/>
  <c r="Z518" i="15"/>
  <c r="Z518" i="2"/>
  <c r="F110" i="15"/>
  <c r="F110" i="2"/>
  <c r="T212" i="2"/>
  <c r="T212" i="15"/>
  <c r="O626" i="2"/>
  <c r="O626" i="15"/>
  <c r="B365" i="2"/>
  <c r="B365" i="15"/>
  <c r="Y377" i="2"/>
  <c r="Y377" i="15"/>
  <c r="I518" i="2"/>
  <c r="I518" i="15"/>
  <c r="Q713" i="15"/>
  <c r="Q713" i="2"/>
  <c r="E545" i="15"/>
  <c r="E545" i="2"/>
  <c r="Q590" i="15"/>
  <c r="Q590" i="2"/>
  <c r="B323" i="2"/>
  <c r="B323" i="15"/>
  <c r="I215" i="2"/>
  <c r="I215" i="15"/>
  <c r="X377" i="2"/>
  <c r="X377" i="15"/>
  <c r="Y605" i="2"/>
  <c r="Y605" i="15"/>
  <c r="M662" i="2"/>
  <c r="M662" i="15"/>
  <c r="K395" i="2"/>
  <c r="K395" i="15"/>
  <c r="W182" i="15"/>
  <c r="W182" i="2"/>
  <c r="Z359" i="2"/>
  <c r="Z359" i="15"/>
  <c r="P611" i="15"/>
  <c r="P611" i="2"/>
  <c r="J89" i="15"/>
  <c r="J89" i="2"/>
  <c r="R575" i="15"/>
  <c r="R575" i="2"/>
  <c r="I221" i="2"/>
  <c r="I221" i="15"/>
  <c r="F635" i="2"/>
  <c r="F635" i="15"/>
  <c r="O665" i="2"/>
  <c r="O665" i="15"/>
  <c r="R113" i="15"/>
  <c r="R113" i="2"/>
  <c r="D59" i="15"/>
  <c r="D59" i="2"/>
  <c r="N554" i="2"/>
  <c r="N554" i="15"/>
  <c r="D215" i="2"/>
  <c r="D215" i="15"/>
  <c r="Q62" i="15"/>
  <c r="Q62" i="2"/>
  <c r="K317" i="2"/>
  <c r="K317" i="15"/>
  <c r="L89" i="15"/>
  <c r="L89" i="2"/>
  <c r="E212" i="2"/>
  <c r="E212" i="15"/>
  <c r="C326" i="15"/>
  <c r="C326" i="2"/>
  <c r="M527" i="2"/>
  <c r="M527" i="15"/>
  <c r="X692" i="2"/>
  <c r="X692" i="15"/>
  <c r="Z215" i="2"/>
  <c r="Z215" i="15"/>
  <c r="M650" i="15"/>
  <c r="M650" i="2"/>
  <c r="Z665" i="15"/>
  <c r="Z665" i="2"/>
  <c r="X245" i="2"/>
  <c r="X245" i="15"/>
  <c r="F80" i="15"/>
  <c r="F80" i="2"/>
  <c r="Z74" i="15"/>
  <c r="Z74" i="2"/>
  <c r="S161" i="15"/>
  <c r="S161" i="2"/>
  <c r="F410" i="2"/>
  <c r="F410" i="15"/>
  <c r="N80" i="15"/>
  <c r="N80" i="2"/>
  <c r="E158" i="15"/>
  <c r="E158" i="2"/>
  <c r="S176" i="2"/>
  <c r="S176" i="15"/>
  <c r="D467" i="15"/>
  <c r="D467" i="2"/>
  <c r="W641" i="2"/>
  <c r="W641" i="15"/>
  <c r="X569" i="15"/>
  <c r="X569" i="2"/>
  <c r="S632" i="2"/>
  <c r="S632" i="15"/>
  <c r="C593" i="15"/>
  <c r="C593" i="2"/>
  <c r="M605" i="2"/>
  <c r="M605" i="15"/>
  <c r="F665" i="15"/>
  <c r="F665" i="2"/>
  <c r="B557" i="15"/>
  <c r="B557" i="2"/>
  <c r="M638" i="2"/>
  <c r="M638" i="15"/>
  <c r="P518" i="2"/>
  <c r="P518" i="15"/>
  <c r="Y125" i="2"/>
  <c r="Y125" i="15"/>
  <c r="F89" i="15"/>
  <c r="F89" i="2"/>
  <c r="K554" i="2"/>
  <c r="K554" i="15"/>
  <c r="H530" i="2"/>
  <c r="H530" i="15"/>
  <c r="Z572" i="2"/>
  <c r="Z572" i="15"/>
  <c r="W698" i="15"/>
  <c r="W698" i="2"/>
  <c r="I635" i="2"/>
  <c r="I635" i="15"/>
  <c r="J722" i="15"/>
  <c r="J722" i="2"/>
  <c r="W410" i="2"/>
  <c r="W410" i="15"/>
  <c r="Q515" i="2"/>
  <c r="Q515" i="15"/>
  <c r="O305" i="15"/>
  <c r="O305" i="2"/>
  <c r="H515" i="2"/>
  <c r="H515" i="15"/>
  <c r="M335" i="15"/>
  <c r="M335" i="2"/>
  <c r="L110" i="15"/>
  <c r="L110" i="2"/>
  <c r="L410" i="2"/>
  <c r="L410" i="15"/>
  <c r="Z569" i="15"/>
  <c r="Z569" i="2"/>
  <c r="Q83" i="2"/>
  <c r="Q83" i="15"/>
  <c r="Z329" i="2"/>
  <c r="Z329" i="15"/>
  <c r="E611" i="2"/>
  <c r="E611" i="15"/>
  <c r="K650" i="15"/>
  <c r="K650" i="2"/>
  <c r="O485" i="2"/>
  <c r="O485" i="15"/>
  <c r="Y635" i="2"/>
  <c r="Y635" i="15"/>
  <c r="R485" i="2"/>
  <c r="R485" i="15"/>
  <c r="I152" i="2"/>
  <c r="I152" i="15"/>
  <c r="F329" i="2"/>
  <c r="F329" i="15"/>
  <c r="W338" i="2"/>
  <c r="W338" i="15"/>
  <c r="P515" i="2"/>
  <c r="P515" i="15"/>
  <c r="T665" i="2"/>
  <c r="T665" i="15"/>
  <c r="R80" i="15"/>
  <c r="R80" i="2"/>
  <c r="V74" i="15"/>
  <c r="V74" i="2"/>
  <c r="E650" i="15"/>
  <c r="E650" i="2"/>
  <c r="P686" i="2"/>
  <c r="P686" i="15"/>
  <c r="Q725" i="15"/>
  <c r="Q725" i="2"/>
  <c r="J518" i="2"/>
  <c r="J518" i="15"/>
  <c r="I335" i="15"/>
  <c r="I335" i="2"/>
  <c r="U611" i="15"/>
  <c r="U611" i="2"/>
  <c r="Z257" i="2"/>
  <c r="Z257" i="15"/>
  <c r="I80" i="15"/>
  <c r="I80" i="2"/>
  <c r="Y497" i="2"/>
  <c r="Y497" i="15"/>
  <c r="L86" i="2"/>
  <c r="L86" i="15"/>
  <c r="X317" i="2"/>
  <c r="X317" i="15"/>
  <c r="Q449" i="2"/>
  <c r="Q449" i="15"/>
  <c r="V473" i="2"/>
  <c r="V473" i="15"/>
  <c r="W290" i="2"/>
  <c r="W290" i="15"/>
  <c r="Y335" i="2"/>
  <c r="Y335" i="15"/>
  <c r="W185" i="15"/>
  <c r="W185" i="2"/>
  <c r="J497" i="2"/>
  <c r="J497" i="15"/>
  <c r="M410" i="2"/>
  <c r="M410" i="15"/>
  <c r="O518" i="2"/>
  <c r="O518" i="15"/>
  <c r="M413" i="15"/>
  <c r="M413" i="2"/>
  <c r="D746" i="2"/>
  <c r="D746" i="15"/>
  <c r="S275" i="2"/>
  <c r="S275" i="15"/>
  <c r="U542" i="2"/>
  <c r="U542" i="15"/>
  <c r="W686" i="2"/>
  <c r="W686" i="15"/>
  <c r="O215" i="2"/>
  <c r="O215" i="15"/>
  <c r="K353" i="15"/>
  <c r="K353" i="2"/>
  <c r="K746" i="2"/>
  <c r="K746" i="15"/>
  <c r="Y158" i="15"/>
  <c r="Y158" i="2"/>
  <c r="E692" i="2"/>
  <c r="E692" i="15"/>
  <c r="T698" i="15"/>
  <c r="T698" i="2"/>
  <c r="G122" i="2"/>
  <c r="G122" i="15"/>
  <c r="Z209" i="15"/>
  <c r="Z209" i="2"/>
  <c r="O467" i="2"/>
  <c r="O467" i="15"/>
  <c r="T539" i="15"/>
  <c r="T539" i="2"/>
  <c r="I398" i="15"/>
  <c r="I398" i="2"/>
  <c r="E206" i="2"/>
  <c r="E206" i="15"/>
  <c r="Q275" i="2"/>
  <c r="Q275" i="15"/>
  <c r="R227" i="15"/>
  <c r="R227" i="2"/>
  <c r="V617" i="15"/>
  <c r="V617" i="2"/>
  <c r="G506" i="15"/>
  <c r="G506" i="2"/>
  <c r="D737" i="2"/>
  <c r="D737" i="15"/>
  <c r="C641" i="2"/>
  <c r="C641" i="15"/>
  <c r="B353" i="2"/>
  <c r="B353" i="15"/>
  <c r="U401" i="2"/>
  <c r="U401" i="15"/>
  <c r="S449" i="2"/>
  <c r="S449" i="15"/>
  <c r="G98" i="15"/>
  <c r="G98" i="2"/>
  <c r="P212" i="2"/>
  <c r="P212" i="15"/>
  <c r="G59" i="15"/>
  <c r="G59" i="2"/>
  <c r="C635" i="2"/>
  <c r="C635" i="15"/>
  <c r="D173" i="2"/>
  <c r="D173" i="15"/>
  <c r="N227" i="15"/>
  <c r="N227" i="2"/>
  <c r="B401" i="2"/>
  <c r="B401" i="15"/>
  <c r="R245" i="2"/>
  <c r="R245" i="15"/>
  <c r="J86" i="15"/>
  <c r="J86" i="2"/>
  <c r="W617" i="15"/>
  <c r="W617" i="2"/>
  <c r="F269" i="2"/>
  <c r="F269" i="15"/>
  <c r="F521" i="2"/>
  <c r="F521" i="15"/>
  <c r="U227" i="2"/>
  <c r="U227" i="15"/>
  <c r="G371" i="15"/>
  <c r="G371" i="2"/>
  <c r="T59" i="2"/>
  <c r="T59" i="15"/>
  <c r="M554" i="2"/>
  <c r="M554" i="15"/>
  <c r="B257" i="2"/>
  <c r="B257" i="15"/>
  <c r="U635" i="2"/>
  <c r="U635" i="15"/>
  <c r="O173" i="2"/>
  <c r="O173" i="15"/>
  <c r="X497" i="2"/>
  <c r="X497" i="15"/>
  <c r="Y572" i="2"/>
  <c r="Y572" i="15"/>
  <c r="F554" i="2"/>
  <c r="F554" i="15"/>
  <c r="L470" i="15"/>
  <c r="L470" i="2"/>
  <c r="U170" i="15"/>
  <c r="U170" i="2"/>
  <c r="O152" i="2"/>
  <c r="O152" i="15"/>
  <c r="M287" i="2"/>
  <c r="M287" i="15"/>
  <c r="O689" i="15"/>
  <c r="O689" i="2"/>
  <c r="F335" i="15"/>
  <c r="F335" i="2"/>
  <c r="N725" i="2"/>
  <c r="N725" i="15"/>
  <c r="D158" i="15"/>
  <c r="D158" i="2"/>
  <c r="K227" i="15"/>
  <c r="K227" i="2"/>
  <c r="N122" i="2"/>
  <c r="N122" i="15"/>
  <c r="I542" i="2"/>
  <c r="I542" i="15"/>
  <c r="O206" i="15"/>
  <c r="O206" i="2"/>
  <c r="T554" i="2"/>
  <c r="T554" i="15"/>
  <c r="S611" i="15"/>
  <c r="S611" i="2"/>
  <c r="G230" i="2"/>
  <c r="G230" i="15"/>
  <c r="L479" i="15"/>
  <c r="L479" i="2"/>
  <c r="F599" i="2"/>
  <c r="F599" i="15"/>
  <c r="X512" i="2"/>
  <c r="X512" i="15"/>
  <c r="M278" i="2"/>
  <c r="M278" i="15"/>
  <c r="G548" i="2"/>
  <c r="G548" i="15"/>
  <c r="H272" i="15"/>
  <c r="H272" i="2"/>
  <c r="P134" i="15"/>
  <c r="P134" i="2"/>
  <c r="X272" i="15"/>
  <c r="X272" i="2"/>
  <c r="K134" i="15"/>
  <c r="K134" i="2"/>
  <c r="Q320" i="2"/>
  <c r="Q320" i="15"/>
  <c r="O548" i="2"/>
  <c r="O548" i="15"/>
  <c r="R320" i="2"/>
  <c r="R320" i="15"/>
  <c r="M182" i="2"/>
  <c r="M182" i="15"/>
  <c r="Y380" i="2"/>
  <c r="Y380" i="15"/>
  <c r="Z524" i="2"/>
  <c r="Z524" i="15"/>
  <c r="C524" i="2"/>
  <c r="C524" i="15"/>
  <c r="U710" i="15"/>
  <c r="U710" i="2"/>
  <c r="O359" i="2"/>
  <c r="O359" i="15"/>
  <c r="K710" i="15"/>
  <c r="K710" i="2"/>
  <c r="P710" i="15"/>
  <c r="P710" i="2"/>
  <c r="K695" i="15"/>
  <c r="K695" i="2"/>
  <c r="O446" i="15"/>
  <c r="O446" i="2"/>
  <c r="F194" i="2"/>
  <c r="F194" i="15"/>
  <c r="D524" i="2"/>
  <c r="D524" i="15"/>
  <c r="O713" i="15"/>
  <c r="O713" i="2"/>
  <c r="D332" i="2"/>
  <c r="D332" i="15"/>
  <c r="M392" i="2"/>
  <c r="M392" i="15"/>
  <c r="B392" i="2"/>
  <c r="B392" i="15"/>
  <c r="W119" i="2"/>
  <c r="W119" i="15"/>
  <c r="M119" i="15"/>
  <c r="M119" i="2"/>
  <c r="Q56" i="15"/>
  <c r="Q56" i="2"/>
  <c r="O56" i="15"/>
  <c r="O56" i="2"/>
  <c r="T161" i="15"/>
  <c r="T161" i="2"/>
  <c r="W152" i="2"/>
  <c r="W152" i="15"/>
  <c r="E326" i="15"/>
  <c r="E326" i="2"/>
  <c r="F482" i="15"/>
  <c r="F482" i="2"/>
  <c r="K146" i="2"/>
  <c r="K146" i="15"/>
  <c r="O605" i="15"/>
  <c r="O605" i="2"/>
  <c r="X209" i="15"/>
  <c r="X209" i="2"/>
  <c r="Z206" i="2"/>
  <c r="Z206" i="15"/>
  <c r="B425" i="15"/>
  <c r="B425" i="2"/>
  <c r="H548" i="2"/>
  <c r="H548" i="15"/>
  <c r="W194" i="2"/>
  <c r="W194" i="15"/>
  <c r="S209" i="15"/>
  <c r="S209" i="2"/>
  <c r="J725" i="2"/>
  <c r="J725" i="15"/>
  <c r="K176" i="15"/>
  <c r="K176" i="2"/>
  <c r="D269" i="2"/>
  <c r="D269" i="15"/>
  <c r="X722" i="15"/>
  <c r="X722" i="2"/>
  <c r="O287" i="2"/>
  <c r="O287" i="15"/>
  <c r="J338" i="15"/>
  <c r="J338" i="2"/>
  <c r="Y176" i="15"/>
  <c r="Y176" i="2"/>
  <c r="M539" i="15"/>
  <c r="M539" i="2"/>
  <c r="G236" i="15"/>
  <c r="G236" i="2"/>
  <c r="G299" i="2"/>
  <c r="G299" i="15"/>
  <c r="R110" i="15"/>
  <c r="R110" i="2"/>
  <c r="I179" i="15"/>
  <c r="I179" i="2"/>
  <c r="R449" i="2"/>
  <c r="R449" i="15"/>
  <c r="F689" i="15"/>
  <c r="F689" i="2"/>
  <c r="H65" i="2"/>
  <c r="H65" i="15"/>
  <c r="I317" i="2"/>
  <c r="I317" i="15"/>
  <c r="R659" i="15"/>
  <c r="R659" i="2"/>
  <c r="M425" i="15"/>
  <c r="M425" i="2"/>
  <c r="S305" i="2"/>
  <c r="S305" i="15"/>
  <c r="Z101" i="2"/>
  <c r="Z101" i="15"/>
  <c r="I458" i="2"/>
  <c r="I458" i="15"/>
  <c r="K80" i="15"/>
  <c r="K80" i="2"/>
  <c r="K125" i="15"/>
  <c r="K125" i="2"/>
  <c r="E506" i="2"/>
  <c r="E506" i="15"/>
  <c r="R611" i="15"/>
  <c r="R611" i="2"/>
  <c r="T152" i="2"/>
  <c r="T152" i="15"/>
  <c r="C296" i="15"/>
  <c r="C296" i="2"/>
  <c r="L413" i="2"/>
  <c r="L413" i="15"/>
  <c r="W575" i="2"/>
  <c r="W575" i="15"/>
  <c r="H227" i="15"/>
  <c r="H227" i="2"/>
  <c r="M65" i="15"/>
  <c r="M65" i="2"/>
  <c r="Z575" i="15"/>
  <c r="Z575" i="2"/>
  <c r="K506" i="15"/>
  <c r="K506" i="2"/>
  <c r="J737" i="2"/>
  <c r="J737" i="15"/>
  <c r="H329" i="15"/>
  <c r="H329" i="2"/>
  <c r="L659" i="15"/>
  <c r="L659" i="2"/>
  <c r="O98" i="15"/>
  <c r="O98" i="2"/>
  <c r="I296" i="15"/>
  <c r="I296" i="2"/>
  <c r="H371" i="15"/>
  <c r="H371" i="2"/>
  <c r="M146" i="2"/>
  <c r="M146" i="15"/>
  <c r="Y317" i="2"/>
  <c r="Y317" i="15"/>
  <c r="M122" i="2"/>
  <c r="M122" i="15"/>
  <c r="B221" i="15"/>
  <c r="B221" i="2"/>
  <c r="V467" i="2"/>
  <c r="V467" i="15"/>
  <c r="X725" i="2"/>
  <c r="X725" i="15"/>
  <c r="P254" i="15"/>
  <c r="P254" i="2"/>
  <c r="C323" i="15"/>
  <c r="C323" i="2"/>
  <c r="F638" i="15"/>
  <c r="F638" i="2"/>
  <c r="P89" i="2"/>
  <c r="P89" i="15"/>
  <c r="C149" i="15"/>
  <c r="C149" i="2"/>
  <c r="V497" i="2"/>
  <c r="V497" i="15"/>
  <c r="L692" i="2"/>
  <c r="L692" i="15"/>
  <c r="J572" i="15"/>
  <c r="J572" i="2"/>
  <c r="M50" i="2"/>
  <c r="M50" i="15"/>
  <c r="O335" i="2"/>
  <c r="O335" i="15"/>
  <c r="S221" i="15"/>
  <c r="S221" i="2"/>
  <c r="E698" i="15"/>
  <c r="E698" i="2"/>
  <c r="E209" i="15"/>
  <c r="E209" i="2"/>
  <c r="N125" i="15"/>
  <c r="N125" i="2"/>
  <c r="X371" i="2"/>
  <c r="X371" i="15"/>
  <c r="D50" i="2"/>
  <c r="D50" i="15"/>
  <c r="H674" i="15"/>
  <c r="H674" i="2"/>
  <c r="H62" i="15"/>
  <c r="H62" i="2"/>
  <c r="I470" i="15"/>
  <c r="I470" i="2"/>
  <c r="Y185" i="2"/>
  <c r="Y185" i="15"/>
  <c r="E371" i="15"/>
  <c r="E371" i="2"/>
  <c r="F296" i="15"/>
  <c r="F296" i="2"/>
  <c r="U110" i="15"/>
  <c r="U110" i="2"/>
  <c r="R77" i="2"/>
  <c r="R77" i="15"/>
  <c r="H737" i="2"/>
  <c r="H737" i="15"/>
  <c r="L65" i="15"/>
  <c r="L65" i="2"/>
  <c r="O530" i="15"/>
  <c r="O530" i="2"/>
  <c r="Z398" i="2"/>
  <c r="Z398" i="15"/>
  <c r="Q215" i="2"/>
  <c r="Q215" i="15"/>
  <c r="M257" i="15"/>
  <c r="M257" i="2"/>
  <c r="W155" i="2"/>
  <c r="W155" i="15"/>
  <c r="H155" i="2"/>
  <c r="H155" i="15"/>
  <c r="Q413" i="2"/>
  <c r="Q413" i="15"/>
  <c r="K674" i="2"/>
  <c r="K674" i="15"/>
  <c r="R635" i="15"/>
  <c r="R635" i="2"/>
  <c r="X665" i="15"/>
  <c r="X665" i="2"/>
  <c r="C110" i="15"/>
  <c r="C110" i="2"/>
  <c r="H365" i="2"/>
  <c r="H365" i="15"/>
  <c r="W515" i="15"/>
  <c r="W515" i="2"/>
  <c r="M626" i="2"/>
  <c r="M626" i="15"/>
  <c r="M329" i="15"/>
  <c r="M329" i="2"/>
  <c r="B155" i="15"/>
  <c r="B155" i="2"/>
  <c r="H92" i="2"/>
  <c r="H92" i="15"/>
  <c r="D92" i="15"/>
  <c r="D92" i="2"/>
  <c r="M365" i="2"/>
  <c r="M365" i="15"/>
  <c r="B530" i="2"/>
  <c r="B530" i="15"/>
  <c r="V572" i="15"/>
  <c r="V572" i="2"/>
  <c r="Z296" i="15"/>
  <c r="Z296" i="2"/>
  <c r="I146" i="2"/>
  <c r="I146" i="15"/>
  <c r="L59" i="15"/>
  <c r="L59" i="2"/>
  <c r="T686" i="15"/>
  <c r="T686" i="2"/>
  <c r="X626" i="2"/>
  <c r="X626" i="15"/>
  <c r="M635" i="15"/>
  <c r="M635" i="2"/>
  <c r="W116" i="2"/>
  <c r="W116" i="15"/>
  <c r="V641" i="2"/>
  <c r="V641" i="15"/>
  <c r="Q371" i="15"/>
  <c r="Q371" i="2"/>
  <c r="J206" i="2"/>
  <c r="J206" i="15"/>
  <c r="W245" i="2"/>
  <c r="W245" i="15"/>
  <c r="K539" i="15"/>
  <c r="K539" i="2"/>
  <c r="J527" i="15"/>
  <c r="J527" i="2"/>
  <c r="I212" i="15"/>
  <c r="I212" i="2"/>
  <c r="C317" i="2"/>
  <c r="C317" i="15"/>
  <c r="N176" i="15"/>
  <c r="N176" i="2"/>
  <c r="M575" i="2"/>
  <c r="M575" i="15"/>
  <c r="Z173" i="2"/>
  <c r="Z173" i="15"/>
  <c r="Z674" i="15"/>
  <c r="Z674" i="2"/>
  <c r="D635" i="15"/>
  <c r="D635" i="2"/>
  <c r="X410" i="2"/>
  <c r="X410" i="15"/>
  <c r="R101" i="15"/>
  <c r="R101" i="2"/>
  <c r="Y515" i="2"/>
  <c r="Y515" i="15"/>
  <c r="J212" i="2"/>
  <c r="J212" i="15"/>
  <c r="B737" i="2"/>
  <c r="B737" i="15"/>
  <c r="M92" i="15"/>
  <c r="M92" i="2"/>
  <c r="F365" i="2"/>
  <c r="F365" i="15"/>
  <c r="S557" i="15"/>
  <c r="S557" i="2"/>
  <c r="J323" i="15"/>
  <c r="J323" i="2"/>
  <c r="R296" i="15"/>
  <c r="R296" i="2"/>
  <c r="W365" i="2"/>
  <c r="W365" i="15"/>
  <c r="L458" i="2"/>
  <c r="L458" i="15"/>
  <c r="G113" i="15"/>
  <c r="G113" i="2"/>
  <c r="E722" i="2"/>
  <c r="E722" i="15"/>
  <c r="M290" i="15"/>
  <c r="M290" i="2"/>
  <c r="B305" i="2"/>
  <c r="B305" i="15"/>
  <c r="K419" i="2"/>
  <c r="K419" i="15"/>
  <c r="C155" i="2"/>
  <c r="C155" i="15"/>
  <c r="D65" i="2"/>
  <c r="D65" i="15"/>
  <c r="X329" i="2"/>
  <c r="X329" i="15"/>
  <c r="Y86" i="15"/>
  <c r="Y86" i="2"/>
  <c r="H263" i="15"/>
  <c r="H263" i="2"/>
  <c r="T503" i="15"/>
  <c r="T503" i="2"/>
  <c r="U65" i="2"/>
  <c r="U65" i="15"/>
  <c r="X113" i="15"/>
  <c r="X113" i="2"/>
  <c r="C509" i="2"/>
  <c r="C509" i="15"/>
  <c r="J161" i="15"/>
  <c r="J161" i="2"/>
  <c r="I86" i="2"/>
  <c r="I86" i="15"/>
  <c r="J692" i="2"/>
  <c r="J692" i="15"/>
  <c r="E89" i="15"/>
  <c r="E89" i="2"/>
  <c r="F227" i="15"/>
  <c r="F227" i="2"/>
  <c r="W503" i="15"/>
  <c r="W503" i="2"/>
  <c r="R641" i="15"/>
  <c r="R641" i="2"/>
  <c r="X479" i="15"/>
  <c r="X479" i="2"/>
  <c r="U230" i="2"/>
  <c r="U230" i="15"/>
  <c r="M230" i="2"/>
  <c r="M230" i="15"/>
  <c r="J599" i="2"/>
  <c r="J599" i="15"/>
  <c r="S512" i="2"/>
  <c r="S512" i="15"/>
  <c r="G278" i="15"/>
  <c r="G278" i="2"/>
  <c r="J548" i="2"/>
  <c r="J548" i="15"/>
  <c r="S395" i="2"/>
  <c r="S395" i="15"/>
  <c r="W395" i="2"/>
  <c r="W395" i="15"/>
  <c r="W512" i="2"/>
  <c r="W512" i="15"/>
  <c r="B134" i="15"/>
  <c r="B134" i="2"/>
  <c r="N320" i="2"/>
  <c r="N320" i="15"/>
  <c r="C320" i="15"/>
  <c r="C320" i="2"/>
  <c r="V278" i="15"/>
  <c r="V278" i="2"/>
  <c r="U194" i="2"/>
  <c r="U194" i="15"/>
  <c r="O392" i="15"/>
  <c r="O392" i="2"/>
  <c r="W524" i="2"/>
  <c r="W524" i="15"/>
  <c r="M695" i="15"/>
  <c r="M695" i="2"/>
  <c r="B434" i="15"/>
  <c r="B434" i="2"/>
  <c r="D710" i="2"/>
  <c r="D710" i="15"/>
  <c r="V446" i="15"/>
  <c r="V446" i="2"/>
  <c r="W710" i="2"/>
  <c r="W710" i="15"/>
  <c r="E710" i="2"/>
  <c r="E710" i="15"/>
  <c r="P434" i="15"/>
  <c r="P434" i="2"/>
  <c r="B713" i="15"/>
  <c r="B713" i="2"/>
  <c r="Z695" i="15"/>
  <c r="Z695" i="2"/>
  <c r="Q236" i="2"/>
  <c r="Q236" i="15"/>
  <c r="O332" i="2"/>
  <c r="O332" i="15"/>
  <c r="V380" i="2"/>
  <c r="V380" i="15"/>
  <c r="L332" i="2"/>
  <c r="L332" i="15"/>
  <c r="U713" i="2"/>
  <c r="U713" i="15"/>
  <c r="D119" i="15"/>
  <c r="D119" i="2"/>
  <c r="C236" i="15"/>
  <c r="C236" i="2"/>
  <c r="J56" i="2"/>
  <c r="J56" i="15"/>
  <c r="U56" i="2"/>
  <c r="U56" i="15"/>
  <c r="Y51" i="15" l="1"/>
  <c r="Y18" i="16" s="1"/>
  <c r="Y51" i="2"/>
  <c r="Y18" i="13" s="1"/>
  <c r="Z51" i="2"/>
  <c r="Z18" i="13" s="1"/>
  <c r="Z51" i="15"/>
  <c r="Z18" i="16" s="1"/>
  <c r="W51" i="2"/>
  <c r="W18" i="13" s="1"/>
  <c r="W51" i="15"/>
  <c r="W18" i="16" s="1"/>
  <c r="X51" i="15"/>
  <c r="X18" i="16" s="1"/>
  <c r="X51" i="2"/>
  <c r="X18" i="13" s="1"/>
  <c r="X54" i="15" l="1"/>
  <c r="X19" i="16" s="1"/>
  <c r="X54" i="2"/>
  <c r="X19" i="13" s="1"/>
  <c r="W54" i="15"/>
  <c r="W19" i="16" s="1"/>
  <c r="W54" i="2"/>
  <c r="W19" i="13" s="1"/>
  <c r="Y54" i="15"/>
  <c r="Y19" i="16" s="1"/>
  <c r="Y54" i="2"/>
  <c r="Y19" i="13" s="1"/>
  <c r="Z54" i="15"/>
  <c r="Z19" i="16" s="1"/>
  <c r="Z54" i="2"/>
  <c r="Z19" i="13" s="1"/>
  <c r="X57" i="2" l="1"/>
  <c r="X20" i="13" s="1"/>
  <c r="X57" i="15"/>
  <c r="X20" i="16" s="1"/>
  <c r="Y57" i="2"/>
  <c r="Y20" i="13" s="1"/>
  <c r="Y57" i="15"/>
  <c r="Y20" i="16" s="1"/>
  <c r="Z57" i="2"/>
  <c r="Z20" i="13" s="1"/>
  <c r="Z57" i="15"/>
  <c r="Z20" i="16" s="1"/>
  <c r="W57" i="2"/>
  <c r="W20" i="13" s="1"/>
  <c r="W57" i="15"/>
  <c r="W20" i="16" s="1"/>
  <c r="W60" i="15" l="1"/>
  <c r="W21" i="16" s="1"/>
  <c r="W60" i="2"/>
  <c r="W21" i="13" s="1"/>
  <c r="X60" i="15"/>
  <c r="X21" i="16" s="1"/>
  <c r="X60" i="2"/>
  <c r="X21" i="13" s="1"/>
  <c r="Y60" i="15"/>
  <c r="Y21" i="16" s="1"/>
  <c r="Y60" i="2"/>
  <c r="Y21" i="13" s="1"/>
  <c r="Z60" i="15"/>
  <c r="Z21" i="16" s="1"/>
  <c r="Z60" i="2"/>
  <c r="Z21" i="13" s="1"/>
  <c r="Z63" i="15" l="1"/>
  <c r="Z22" i="16" s="1"/>
  <c r="Z63" i="2"/>
  <c r="Z22" i="13" s="1"/>
  <c r="Y63" i="15"/>
  <c r="Y22" i="16" s="1"/>
  <c r="Y63" i="2"/>
  <c r="Y22" i="13" s="1"/>
  <c r="W63" i="15"/>
  <c r="W22" i="16" s="1"/>
  <c r="W63" i="2"/>
  <c r="W22" i="13" s="1"/>
  <c r="X63" i="2"/>
  <c r="X22" i="13" s="1"/>
  <c r="X63" i="15"/>
  <c r="X22" i="16" s="1"/>
  <c r="Y66" i="2" l="1"/>
  <c r="Y23" i="13" s="1"/>
  <c r="Y66" i="15"/>
  <c r="Y23" i="16" s="1"/>
  <c r="X66" i="15"/>
  <c r="X23" i="16" s="1"/>
  <c r="X66" i="2"/>
  <c r="X23" i="13" s="1"/>
  <c r="W66" i="15"/>
  <c r="W23" i="16" s="1"/>
  <c r="W66" i="2"/>
  <c r="W23" i="13" s="1"/>
  <c r="Z66" i="2"/>
  <c r="Z23" i="13" s="1"/>
  <c r="Z66" i="15"/>
  <c r="Z23" i="16" s="1"/>
  <c r="X69" i="15" l="1"/>
  <c r="X24" i="16" s="1"/>
  <c r="X69" i="2"/>
  <c r="X24" i="13" s="1"/>
  <c r="W69" i="15"/>
  <c r="W24" i="16" s="1"/>
  <c r="W69" i="2"/>
  <c r="W24" i="13" s="1"/>
  <c r="Z69" i="15"/>
  <c r="Z24" i="16" s="1"/>
  <c r="Z69" i="2"/>
  <c r="Z24" i="13" s="1"/>
  <c r="Y69" i="2"/>
  <c r="Y24" i="13" s="1"/>
  <c r="Y69" i="15"/>
  <c r="Y24" i="16" s="1"/>
  <c r="W72" i="2" l="1"/>
  <c r="W25" i="13" s="1"/>
  <c r="W72" i="15"/>
  <c r="W25" i="16" s="1"/>
  <c r="Y72" i="2"/>
  <c r="Y25" i="13" s="1"/>
  <c r="Y72" i="15"/>
  <c r="Y25" i="16" s="1"/>
  <c r="X72" i="15"/>
  <c r="X25" i="16" s="1"/>
  <c r="X72" i="2"/>
  <c r="X25" i="13" s="1"/>
  <c r="Z72" i="2"/>
  <c r="Z25" i="13" s="1"/>
  <c r="Z72" i="15"/>
  <c r="Z25" i="16" s="1"/>
  <c r="W75" i="2" l="1"/>
  <c r="W26" i="13" s="1"/>
  <c r="W75" i="15"/>
  <c r="W26" i="16" s="1"/>
  <c r="X75" i="2"/>
  <c r="X26" i="13" s="1"/>
  <c r="X75" i="15"/>
  <c r="X26" i="16" s="1"/>
  <c r="Y75" i="2"/>
  <c r="Y26" i="13" s="1"/>
  <c r="Y75" i="15"/>
  <c r="Y26" i="16" s="1"/>
  <c r="Z75" i="15"/>
  <c r="Z26" i="16" s="1"/>
  <c r="Z75" i="2"/>
  <c r="Z26" i="13" s="1"/>
  <c r="X78" i="15" l="1"/>
  <c r="X27" i="16" s="1"/>
  <c r="X78" i="2"/>
  <c r="X27" i="13" s="1"/>
  <c r="Y78" i="15"/>
  <c r="Y27" i="16" s="1"/>
  <c r="Y78" i="2"/>
  <c r="Y27" i="13" s="1"/>
  <c r="Z78" i="15"/>
  <c r="Z27" i="16" s="1"/>
  <c r="Z78" i="2"/>
  <c r="Z27" i="13" s="1"/>
  <c r="W78" i="2"/>
  <c r="W27" i="13" s="1"/>
  <c r="W78" i="15"/>
  <c r="W27" i="16" s="1"/>
  <c r="X81" i="2" l="1"/>
  <c r="X28" i="13" s="1"/>
  <c r="X81" i="15"/>
  <c r="X28" i="16" s="1"/>
  <c r="Y81" i="15"/>
  <c r="Y28" i="16" s="1"/>
  <c r="Y81" i="2"/>
  <c r="Y28" i="13" s="1"/>
  <c r="W81" i="15"/>
  <c r="W28" i="16" s="1"/>
  <c r="W81" i="2"/>
  <c r="W28" i="13" s="1"/>
  <c r="Z81" i="2"/>
  <c r="Z28" i="13" s="1"/>
  <c r="Z81" i="15"/>
  <c r="Z28" i="16" s="1"/>
  <c r="W84" i="2" l="1"/>
  <c r="W29" i="13" s="1"/>
  <c r="W84" i="15"/>
  <c r="W29" i="16" s="1"/>
  <c r="Y84" i="2"/>
  <c r="Y29" i="13" s="1"/>
  <c r="Y84" i="15"/>
  <c r="Y29" i="16" s="1"/>
  <c r="X84" i="2"/>
  <c r="X29" i="13" s="1"/>
  <c r="X84" i="15"/>
  <c r="X29" i="16" s="1"/>
  <c r="Z84" i="2"/>
  <c r="Z29" i="13" s="1"/>
  <c r="Z84" i="15"/>
  <c r="Z29" i="16" s="1"/>
  <c r="Y87" i="2" l="1"/>
  <c r="Y30" i="13" s="1"/>
  <c r="Y87" i="15"/>
  <c r="Y30" i="16" s="1"/>
  <c r="X87" i="15"/>
  <c r="X30" i="16" s="1"/>
  <c r="X87" i="2"/>
  <c r="X30" i="13" s="1"/>
  <c r="Z87" i="15"/>
  <c r="Z30" i="16" s="1"/>
  <c r="Z87" i="2"/>
  <c r="Z30" i="13" s="1"/>
  <c r="W87" i="2"/>
  <c r="W30" i="13" s="1"/>
  <c r="W87" i="15"/>
  <c r="W30" i="16" s="1"/>
  <c r="Z90" i="15" l="1"/>
  <c r="Z31" i="16" s="1"/>
  <c r="Z90" i="2"/>
  <c r="Z31" i="13" s="1"/>
  <c r="X90" i="15"/>
  <c r="X31" i="16" s="1"/>
  <c r="X90" i="2"/>
  <c r="X31" i="13" s="1"/>
  <c r="W90" i="15"/>
  <c r="W31" i="16" s="1"/>
  <c r="W90" i="2"/>
  <c r="W31" i="13" s="1"/>
  <c r="Y90" i="15"/>
  <c r="Y31" i="16" s="1"/>
  <c r="Y90" i="2"/>
  <c r="Y31" i="13" s="1"/>
  <c r="W93" i="15" l="1"/>
  <c r="W32" i="16" s="1"/>
  <c r="W93" i="2"/>
  <c r="W32" i="13" s="1"/>
  <c r="X93" i="15"/>
  <c r="X32" i="16" s="1"/>
  <c r="X93" i="2"/>
  <c r="X32" i="13" s="1"/>
  <c r="Z93" i="15"/>
  <c r="Z32" i="16" s="1"/>
  <c r="Z93" i="2"/>
  <c r="Z32" i="13" s="1"/>
  <c r="Y93" i="15"/>
  <c r="Y32" i="16" s="1"/>
  <c r="Y93" i="2"/>
  <c r="Y32" i="13" s="1"/>
  <c r="Y96" i="15" l="1"/>
  <c r="Y33" i="16" s="1"/>
  <c r="Y96" i="2"/>
  <c r="Y33" i="13" s="1"/>
  <c r="Z96" i="2"/>
  <c r="Z33" i="13" s="1"/>
  <c r="Z96" i="15"/>
  <c r="Z33" i="16" s="1"/>
  <c r="W96" i="15"/>
  <c r="W33" i="16" s="1"/>
  <c r="W96" i="2"/>
  <c r="W33" i="13" s="1"/>
  <c r="X96" i="2"/>
  <c r="X33" i="13" s="1"/>
  <c r="X96" i="15"/>
  <c r="X33" i="16" s="1"/>
  <c r="X99" i="15" l="1"/>
  <c r="X34" i="16" s="1"/>
  <c r="X99" i="2"/>
  <c r="X34" i="13" s="1"/>
  <c r="Z99" i="15"/>
  <c r="Z34" i="16" s="1"/>
  <c r="Z99" i="2"/>
  <c r="Z34" i="13" s="1"/>
  <c r="W99" i="15"/>
  <c r="W34" i="16" s="1"/>
  <c r="W99" i="2"/>
  <c r="W34" i="13" s="1"/>
  <c r="Y99" i="15"/>
  <c r="Y34" i="16" s="1"/>
  <c r="Y99" i="2"/>
  <c r="Y34" i="13" s="1"/>
  <c r="Y102" i="15" l="1"/>
  <c r="Y35" i="16" s="1"/>
  <c r="Y102" i="2"/>
  <c r="Y35" i="13" s="1"/>
  <c r="W102" i="2"/>
  <c r="W35" i="13" s="1"/>
  <c r="W102" i="15"/>
  <c r="W35" i="16" s="1"/>
  <c r="Z102" i="15"/>
  <c r="Z35" i="16" s="1"/>
  <c r="Z102" i="2"/>
  <c r="Z35" i="13" s="1"/>
  <c r="X102" i="15"/>
  <c r="X35" i="16" s="1"/>
  <c r="X102" i="2"/>
  <c r="X35" i="13" s="1"/>
  <c r="Y105" i="2" l="1"/>
  <c r="Y36" i="13" s="1"/>
  <c r="Y105" i="15"/>
  <c r="Y36" i="16" s="1"/>
  <c r="W105" i="15"/>
  <c r="W36" i="16" s="1"/>
  <c r="W105" i="2"/>
  <c r="W36" i="13" s="1"/>
  <c r="X105" i="15"/>
  <c r="X36" i="16" s="1"/>
  <c r="X105" i="2"/>
  <c r="X36" i="13" s="1"/>
  <c r="Z105" i="2"/>
  <c r="Z36" i="13" s="1"/>
  <c r="Z105" i="15"/>
  <c r="Z36" i="16" s="1"/>
  <c r="X108" i="15" l="1"/>
  <c r="X37" i="16" s="1"/>
  <c r="X108" i="2"/>
  <c r="X37" i="13" s="1"/>
  <c r="W108" i="15"/>
  <c r="W37" i="16" s="1"/>
  <c r="W108" i="2"/>
  <c r="W37" i="13" s="1"/>
  <c r="Y108" i="15"/>
  <c r="Y37" i="16" s="1"/>
  <c r="Y108" i="2"/>
  <c r="Y37" i="13" s="1"/>
  <c r="Z108" i="2"/>
  <c r="Z37" i="13" s="1"/>
  <c r="Z108" i="15"/>
  <c r="Z37" i="16" s="1"/>
  <c r="Y111" i="15" l="1"/>
  <c r="Y38" i="16" s="1"/>
  <c r="Y111" i="2"/>
  <c r="Y38" i="13" s="1"/>
  <c r="X111" i="2"/>
  <c r="X38" i="13" s="1"/>
  <c r="X111" i="15"/>
  <c r="X38" i="16" s="1"/>
  <c r="Z111" i="15"/>
  <c r="Z38" i="16" s="1"/>
  <c r="Z111" i="2"/>
  <c r="Z38" i="13" s="1"/>
  <c r="W111" i="2"/>
  <c r="W38" i="13" s="1"/>
  <c r="W111" i="15"/>
  <c r="W38" i="16" s="1"/>
  <c r="Z114" i="2" l="1"/>
  <c r="Z39" i="13" s="1"/>
  <c r="Z114" i="15"/>
  <c r="Z39" i="16" s="1"/>
  <c r="Y114" i="15"/>
  <c r="Y39" i="16" s="1"/>
  <c r="Y114" i="2"/>
  <c r="Y39" i="13" s="1"/>
  <c r="W114" i="2"/>
  <c r="W39" i="13" s="1"/>
  <c r="W114" i="15"/>
  <c r="W39" i="16" s="1"/>
  <c r="X114" i="15"/>
  <c r="X39" i="16" s="1"/>
  <c r="X114" i="2"/>
  <c r="X39" i="13" s="1"/>
  <c r="Z117" i="15" l="1"/>
  <c r="Z40" i="16" s="1"/>
  <c r="Z117" i="2"/>
  <c r="Z40" i="13" s="1"/>
  <c r="W117" i="15"/>
  <c r="W40" i="16" s="1"/>
  <c r="W117" i="2"/>
  <c r="W40" i="13" s="1"/>
  <c r="X117" i="15"/>
  <c r="X40" i="16" s="1"/>
  <c r="X117" i="2"/>
  <c r="X40" i="13" s="1"/>
  <c r="Y117" i="15"/>
  <c r="Y40" i="16" s="1"/>
  <c r="Y117" i="2"/>
  <c r="Y40" i="13" s="1"/>
  <c r="Z120" i="15" l="1"/>
  <c r="Z41" i="16" s="1"/>
  <c r="Z120" i="2"/>
  <c r="Z41" i="13" s="1"/>
  <c r="W120" i="15"/>
  <c r="W41" i="16" s="1"/>
  <c r="W120" i="2"/>
  <c r="W41" i="13" s="1"/>
  <c r="X120" i="2"/>
  <c r="X41" i="13" s="1"/>
  <c r="X120" i="15"/>
  <c r="X41" i="16" s="1"/>
  <c r="Y120" i="2"/>
  <c r="Y41" i="13" s="1"/>
  <c r="Y120" i="15"/>
  <c r="Y41" i="16" s="1"/>
  <c r="W123" i="15" l="1"/>
  <c r="W42" i="16" s="1"/>
  <c r="W123" i="2"/>
  <c r="W42" i="13" s="1"/>
  <c r="Y123" i="15"/>
  <c r="Y42" i="16" s="1"/>
  <c r="Y123" i="2"/>
  <c r="Y42" i="13" s="1"/>
  <c r="Z123" i="15"/>
  <c r="Z42" i="16" s="1"/>
  <c r="Z123" i="2"/>
  <c r="Z42" i="13" s="1"/>
  <c r="X123" i="2"/>
  <c r="X42" i="13" s="1"/>
  <c r="X123" i="15"/>
  <c r="X42" i="16" s="1"/>
  <c r="Z126" i="15" l="1"/>
  <c r="Z43" i="16" s="1"/>
  <c r="Z126" i="2"/>
  <c r="Z43" i="13" s="1"/>
  <c r="Y126" i="15"/>
  <c r="Y43" i="16" s="1"/>
  <c r="Y126" i="2"/>
  <c r="Y43" i="13" s="1"/>
  <c r="W126" i="15"/>
  <c r="W43" i="16" s="1"/>
  <c r="W126" i="2"/>
  <c r="W43" i="13" s="1"/>
  <c r="X126" i="15"/>
  <c r="X43" i="16" s="1"/>
  <c r="X126" i="2"/>
  <c r="X43" i="13" s="1"/>
  <c r="W129" i="2" l="1"/>
  <c r="W44" i="13" s="1"/>
  <c r="W129" i="15"/>
  <c r="W44" i="16" s="1"/>
  <c r="X129" i="2"/>
  <c r="X44" i="13" s="1"/>
  <c r="X129" i="15"/>
  <c r="X44" i="16" s="1"/>
  <c r="Z129" i="2"/>
  <c r="Z44" i="13" s="1"/>
  <c r="Z129" i="15"/>
  <c r="Z44" i="16" s="1"/>
  <c r="Y129" i="2"/>
  <c r="Y44" i="13" s="1"/>
  <c r="Y129" i="15"/>
  <c r="Y44" i="16" s="1"/>
  <c r="X132" i="15" l="1"/>
  <c r="X45" i="16" s="1"/>
  <c r="X132" i="2"/>
  <c r="X45" i="13" s="1"/>
  <c r="Z132" i="15"/>
  <c r="Z45" i="16" s="1"/>
  <c r="Z132" i="2"/>
  <c r="Z45" i="13" s="1"/>
  <c r="W132" i="2"/>
  <c r="W45" i="13" s="1"/>
  <c r="W132" i="15"/>
  <c r="W45" i="16" s="1"/>
  <c r="Y132" i="2"/>
  <c r="Y45" i="13" s="1"/>
  <c r="Y132" i="15"/>
  <c r="Y45" i="16" s="1"/>
  <c r="W135" i="15" l="1"/>
  <c r="W46" i="16" s="1"/>
  <c r="W135" i="2"/>
  <c r="W46" i="13" s="1"/>
  <c r="Z135" i="15"/>
  <c r="Z46" i="16" s="1"/>
  <c r="Z135" i="2"/>
  <c r="Z46" i="13" s="1"/>
  <c r="Y135" i="15"/>
  <c r="Y46" i="16" s="1"/>
  <c r="Y135" i="2"/>
  <c r="Y46" i="13" s="1"/>
  <c r="X135" i="15"/>
  <c r="X46" i="16" s="1"/>
  <c r="X135" i="2"/>
  <c r="X46" i="13" s="1"/>
  <c r="Z138" i="2" l="1"/>
  <c r="Z47" i="13" s="1"/>
  <c r="Z138" i="15"/>
  <c r="Z47" i="16" s="1"/>
  <c r="W138" i="2"/>
  <c r="W47" i="13" s="1"/>
  <c r="W138" i="15"/>
  <c r="W47" i="16" s="1"/>
  <c r="X138" i="2"/>
  <c r="X47" i="13" s="1"/>
  <c r="X138" i="15"/>
  <c r="X47" i="16" s="1"/>
  <c r="Y138" i="2"/>
  <c r="Y47" i="13" s="1"/>
  <c r="Y138" i="15"/>
  <c r="Y47" i="16" s="1"/>
  <c r="Y141" i="2" l="1"/>
  <c r="Y48" i="13" s="1"/>
  <c r="Y141" i="15"/>
  <c r="Y48" i="16" s="1"/>
  <c r="X141" i="2"/>
  <c r="X48" i="13" s="1"/>
  <c r="X141" i="15"/>
  <c r="X48" i="16" s="1"/>
  <c r="Z141" i="2"/>
  <c r="Z48" i="13" s="1"/>
  <c r="Z141" i="15"/>
  <c r="Z48" i="16" s="1"/>
  <c r="W141" i="2"/>
  <c r="W48" i="13" s="1"/>
  <c r="W141" i="15"/>
  <c r="W48" i="16" s="1"/>
  <c r="W144" i="15" l="1"/>
  <c r="W49" i="16" s="1"/>
  <c r="W144" i="2"/>
  <c r="W49" i="13" s="1"/>
  <c r="Y144" i="15"/>
  <c r="Y49" i="16" s="1"/>
  <c r="Y144" i="2"/>
  <c r="Y49" i="13" s="1"/>
  <c r="X144" i="15"/>
  <c r="X49" i="16" s="1"/>
  <c r="X144" i="2"/>
  <c r="X49" i="13" s="1"/>
  <c r="Z144" i="15"/>
  <c r="Z49" i="16" s="1"/>
  <c r="Z144" i="2"/>
  <c r="Z49" i="13" s="1"/>
  <c r="W147" i="2" l="1"/>
  <c r="W50" i="13" s="1"/>
  <c r="W147" i="15"/>
  <c r="W50" i="16" s="1"/>
  <c r="Y147" i="2"/>
  <c r="Y50" i="13" s="1"/>
  <c r="Y147" i="15"/>
  <c r="Y50" i="16" s="1"/>
  <c r="X147" i="2"/>
  <c r="X50" i="13" s="1"/>
  <c r="X147" i="15"/>
  <c r="X50" i="16" s="1"/>
  <c r="Z147" i="2"/>
  <c r="Z50" i="13" s="1"/>
  <c r="Z147" i="15"/>
  <c r="Z50" i="16" s="1"/>
  <c r="Z150" i="15" l="1"/>
  <c r="Z51" i="16" s="1"/>
  <c r="Z150" i="2"/>
  <c r="Z51" i="13" s="1"/>
  <c r="W150" i="15"/>
  <c r="W51" i="16" s="1"/>
  <c r="W150" i="2"/>
  <c r="W51" i="13" s="1"/>
  <c r="X150" i="15"/>
  <c r="X51" i="16" s="1"/>
  <c r="X150" i="2"/>
  <c r="X51" i="13" s="1"/>
  <c r="Y150" i="15"/>
  <c r="Y51" i="16" s="1"/>
  <c r="Y150" i="2"/>
  <c r="Y51" i="13" s="1"/>
  <c r="Y153" i="2" l="1"/>
  <c r="Y52" i="13" s="1"/>
  <c r="Y153" i="15"/>
  <c r="Y52" i="16" s="1"/>
  <c r="X153" i="2"/>
  <c r="X52" i="13" s="1"/>
  <c r="X153" i="15"/>
  <c r="X52" i="16" s="1"/>
  <c r="W153" i="2"/>
  <c r="W52" i="13" s="1"/>
  <c r="W153" i="15"/>
  <c r="W52" i="16" s="1"/>
  <c r="Z153" i="2"/>
  <c r="Z52" i="13" s="1"/>
  <c r="Z153" i="15"/>
  <c r="Z52" i="16" s="1"/>
  <c r="W156" i="2" l="1"/>
  <c r="W53" i="13" s="1"/>
  <c r="W156" i="15"/>
  <c r="W53" i="16" s="1"/>
  <c r="Y156" i="2"/>
  <c r="Y53" i="13" s="1"/>
  <c r="Y156" i="15"/>
  <c r="Y53" i="16" s="1"/>
  <c r="Z156" i="2"/>
  <c r="Z53" i="13" s="1"/>
  <c r="Z156" i="15"/>
  <c r="Z53" i="16" s="1"/>
  <c r="X156" i="2"/>
  <c r="X53" i="13" s="1"/>
  <c r="X156" i="15"/>
  <c r="X53" i="16" s="1"/>
  <c r="X159" i="15" l="1"/>
  <c r="X54" i="16" s="1"/>
  <c r="X159" i="2"/>
  <c r="X54" i="13" s="1"/>
  <c r="W159" i="15"/>
  <c r="W54" i="16" s="1"/>
  <c r="W159" i="2"/>
  <c r="W54" i="13" s="1"/>
  <c r="Z159" i="15"/>
  <c r="Z54" i="16" s="1"/>
  <c r="Z159" i="2"/>
  <c r="Z54" i="13" s="1"/>
  <c r="Y159" i="15"/>
  <c r="Y54" i="16" s="1"/>
  <c r="Y159" i="2"/>
  <c r="Y54" i="13" s="1"/>
  <c r="Z162" i="15" l="1"/>
  <c r="Z55" i="16" s="1"/>
  <c r="Z162" i="2"/>
  <c r="Z55" i="13" s="1"/>
  <c r="Y162" i="15"/>
  <c r="Y55" i="16" s="1"/>
  <c r="Y162" i="2"/>
  <c r="Y55" i="13" s="1"/>
  <c r="W162" i="2"/>
  <c r="W55" i="13" s="1"/>
  <c r="W162" i="15"/>
  <c r="W55" i="16" s="1"/>
  <c r="X162" i="15"/>
  <c r="X55" i="16" s="1"/>
  <c r="X162" i="2"/>
  <c r="X55" i="13" s="1"/>
  <c r="Y165" i="2" l="1"/>
  <c r="Y56" i="13" s="1"/>
  <c r="Y165" i="15"/>
  <c r="Y56" i="16" s="1"/>
  <c r="Z165" i="2"/>
  <c r="Z56" i="13" s="1"/>
  <c r="Z165" i="15"/>
  <c r="Z56" i="16" s="1"/>
  <c r="W165" i="2"/>
  <c r="W56" i="13" s="1"/>
  <c r="W165" i="15"/>
  <c r="W56" i="16" s="1"/>
  <c r="X165" i="2"/>
  <c r="X56" i="13" s="1"/>
  <c r="X165" i="15"/>
  <c r="X56" i="16" s="1"/>
  <c r="Z168" i="15" l="1"/>
  <c r="Z57" i="16" s="1"/>
  <c r="Z168" i="2"/>
  <c r="Z57" i="13" s="1"/>
  <c r="X168" i="15"/>
  <c r="X57" i="16" s="1"/>
  <c r="X168" i="2"/>
  <c r="X57" i="13" s="1"/>
  <c r="Y168" i="2"/>
  <c r="Y57" i="13" s="1"/>
  <c r="Y168" i="15"/>
  <c r="Y57" i="16" s="1"/>
  <c r="W168" i="15"/>
  <c r="W57" i="16" s="1"/>
  <c r="W168" i="2"/>
  <c r="W57" i="13" s="1"/>
  <c r="Y171" i="2" l="1"/>
  <c r="Y58" i="13" s="1"/>
  <c r="Y171" i="15"/>
  <c r="Y58" i="16" s="1"/>
  <c r="X171" i="2"/>
  <c r="X58" i="13" s="1"/>
  <c r="X171" i="15"/>
  <c r="X58" i="16" s="1"/>
  <c r="W171" i="2"/>
  <c r="W58" i="13" s="1"/>
  <c r="W171" i="15"/>
  <c r="W58" i="16" s="1"/>
  <c r="Z171" i="2"/>
  <c r="Z58" i="13" s="1"/>
  <c r="Z171" i="15"/>
  <c r="Z58" i="16" s="1"/>
  <c r="W174" i="2" l="1"/>
  <c r="W59" i="13" s="1"/>
  <c r="W174" i="15"/>
  <c r="W59" i="16" s="1"/>
  <c r="Y174" i="2"/>
  <c r="Y59" i="13" s="1"/>
  <c r="Y174" i="15"/>
  <c r="Y59" i="16" s="1"/>
  <c r="Z174" i="2"/>
  <c r="Z59" i="13" s="1"/>
  <c r="Z174" i="15"/>
  <c r="Z59" i="16" s="1"/>
  <c r="X174" i="2"/>
  <c r="X59" i="13" s="1"/>
  <c r="X174" i="15"/>
  <c r="X59" i="16" s="1"/>
  <c r="Y177" i="15" l="1"/>
  <c r="Y60" i="16" s="1"/>
  <c r="Y177" i="2"/>
  <c r="Y60" i="13" s="1"/>
  <c r="W177" i="15"/>
  <c r="W60" i="16" s="1"/>
  <c r="W177" i="2"/>
  <c r="W60" i="13" s="1"/>
  <c r="Z177" i="15"/>
  <c r="Z60" i="16" s="1"/>
  <c r="Z177" i="2"/>
  <c r="Z60" i="13" s="1"/>
  <c r="X177" i="15"/>
  <c r="X60" i="16" s="1"/>
  <c r="X177" i="2"/>
  <c r="X60" i="13" s="1"/>
  <c r="X180" i="2" l="1"/>
  <c r="X61" i="13" s="1"/>
  <c r="X180" i="15"/>
  <c r="X61" i="16" s="1"/>
  <c r="Z180" i="15"/>
  <c r="Z61" i="16" s="1"/>
  <c r="Z180" i="2"/>
  <c r="Z61" i="13" s="1"/>
  <c r="Y180" i="2"/>
  <c r="Y61" i="13" s="1"/>
  <c r="Y180" i="15"/>
  <c r="Y61" i="16" s="1"/>
  <c r="W180" i="2"/>
  <c r="W61" i="13" s="1"/>
  <c r="W180" i="15"/>
  <c r="W61" i="16" s="1"/>
  <c r="W183" i="2" l="1"/>
  <c r="W62" i="13" s="1"/>
  <c r="W183" i="15"/>
  <c r="W62" i="16" s="1"/>
  <c r="Z183" i="2"/>
  <c r="Z62" i="13" s="1"/>
  <c r="Z183" i="15"/>
  <c r="Z62" i="16" s="1"/>
  <c r="Y183" i="2"/>
  <c r="Y62" i="13" s="1"/>
  <c r="Y183" i="15"/>
  <c r="Y62" i="16" s="1"/>
  <c r="X183" i="2"/>
  <c r="X62" i="13" s="1"/>
  <c r="X183" i="15"/>
  <c r="X62" i="16" s="1"/>
  <c r="Y186" i="15" l="1"/>
  <c r="Y63" i="16" s="1"/>
  <c r="Y186" i="2"/>
  <c r="Y63" i="13" s="1"/>
  <c r="W186" i="15"/>
  <c r="W63" i="16" s="1"/>
  <c r="W186" i="2"/>
  <c r="W63" i="13" s="1"/>
  <c r="X186" i="15"/>
  <c r="X63" i="16" s="1"/>
  <c r="X186" i="2"/>
  <c r="X63" i="13" s="1"/>
  <c r="Z186" i="15"/>
  <c r="Z63" i="16" s="1"/>
  <c r="Z186" i="2"/>
  <c r="Z63" i="13" s="1"/>
  <c r="Y189" i="2" l="1"/>
  <c r="Y64" i="13" s="1"/>
  <c r="Y189" i="15"/>
  <c r="Y64" i="16" s="1"/>
  <c r="W189" i="2"/>
  <c r="W64" i="13" s="1"/>
  <c r="W189" i="15"/>
  <c r="W64" i="16" s="1"/>
  <c r="Z189" i="2"/>
  <c r="Z64" i="13" s="1"/>
  <c r="Z189" i="15"/>
  <c r="Z64" i="16" s="1"/>
  <c r="X189" i="2"/>
  <c r="X64" i="13" s="1"/>
  <c r="X189" i="15"/>
  <c r="X64" i="16" s="1"/>
  <c r="Y192" i="2" l="1"/>
  <c r="Y65" i="13" s="1"/>
  <c r="Y192" i="15"/>
  <c r="Y65" i="16" s="1"/>
  <c r="Z192" i="15"/>
  <c r="Z65" i="16" s="1"/>
  <c r="Z192" i="2"/>
  <c r="Z65" i="13" s="1"/>
  <c r="X192" i="15"/>
  <c r="X65" i="16" s="1"/>
  <c r="X192" i="2"/>
  <c r="X65" i="13" s="1"/>
  <c r="W192" i="2"/>
  <c r="W65" i="13" s="1"/>
  <c r="W192" i="15"/>
  <c r="W65" i="16" s="1"/>
  <c r="Y195" i="15" l="1"/>
  <c r="Y66" i="16" s="1"/>
  <c r="Y195" i="2"/>
  <c r="Y66" i="13" s="1"/>
  <c r="X195" i="15"/>
  <c r="X66" i="16" s="1"/>
  <c r="X195" i="2"/>
  <c r="X66" i="13" s="1"/>
  <c r="Z195" i="15"/>
  <c r="Z66" i="16" s="1"/>
  <c r="Z195" i="2"/>
  <c r="Z66" i="13" s="1"/>
  <c r="W195" i="15"/>
  <c r="W66" i="16" s="1"/>
  <c r="W195" i="2"/>
  <c r="W66" i="13" s="1"/>
  <c r="W198" i="2" l="1"/>
  <c r="W67" i="13" s="1"/>
  <c r="W198" i="15"/>
  <c r="W67" i="16" s="1"/>
  <c r="Y198" i="2"/>
  <c r="Y67" i="13" s="1"/>
  <c r="Y198" i="15"/>
  <c r="Y67" i="16" s="1"/>
  <c r="Z198" i="2"/>
  <c r="Z67" i="13" s="1"/>
  <c r="Z198" i="15"/>
  <c r="Z67" i="16" s="1"/>
  <c r="X198" i="2"/>
  <c r="X67" i="13" s="1"/>
  <c r="X198" i="15"/>
  <c r="X67" i="16" s="1"/>
  <c r="X201" i="2" l="1"/>
  <c r="X68" i="13" s="1"/>
  <c r="X201" i="15"/>
  <c r="X68" i="16" s="1"/>
  <c r="Y201" i="2"/>
  <c r="Y68" i="13" s="1"/>
  <c r="Y201" i="15"/>
  <c r="Y68" i="16" s="1"/>
  <c r="W201" i="2"/>
  <c r="W68" i="13" s="1"/>
  <c r="W201" i="15"/>
  <c r="W68" i="16" s="1"/>
  <c r="Z201" i="2"/>
  <c r="Z68" i="13" s="1"/>
  <c r="Z201" i="15"/>
  <c r="Z68" i="16" s="1"/>
  <c r="X204" i="15" l="1"/>
  <c r="X69" i="16" s="1"/>
  <c r="X204" i="2"/>
  <c r="X69" i="13" s="1"/>
  <c r="W204" i="15"/>
  <c r="W69" i="16" s="1"/>
  <c r="W204" i="2"/>
  <c r="W69" i="13" s="1"/>
  <c r="Z204" i="15"/>
  <c r="Z69" i="16" s="1"/>
  <c r="Z204" i="2"/>
  <c r="Z69" i="13" s="1"/>
  <c r="Y204" i="15"/>
  <c r="Y69" i="16" s="1"/>
  <c r="Y204" i="2"/>
  <c r="Y69" i="13" s="1"/>
  <c r="X207" i="2" l="1"/>
  <c r="X70" i="13" s="1"/>
  <c r="X207" i="15"/>
  <c r="X70" i="16" s="1"/>
  <c r="Y207" i="2"/>
  <c r="Y70" i="13" s="1"/>
  <c r="Y207" i="15"/>
  <c r="Y70" i="16" s="1"/>
  <c r="W207" i="2"/>
  <c r="W70" i="13" s="1"/>
  <c r="W207" i="15"/>
  <c r="W70" i="16" s="1"/>
  <c r="Z207" i="2"/>
  <c r="Z70" i="13" s="1"/>
  <c r="Z207" i="15"/>
  <c r="Z70" i="16" s="1"/>
  <c r="Y210" i="15" l="1"/>
  <c r="Y71" i="16" s="1"/>
  <c r="Y210" i="2"/>
  <c r="Y71" i="13" s="1"/>
  <c r="W210" i="15"/>
  <c r="W71" i="16" s="1"/>
  <c r="W210" i="2"/>
  <c r="W71" i="13" s="1"/>
  <c r="X210" i="15"/>
  <c r="X71" i="16" s="1"/>
  <c r="X210" i="2"/>
  <c r="X71" i="13" s="1"/>
  <c r="Z210" i="15"/>
  <c r="Z71" i="16" s="1"/>
  <c r="Z210" i="2"/>
  <c r="Z71" i="13" s="1"/>
  <c r="Y213" i="15" l="1"/>
  <c r="Y72" i="16" s="1"/>
  <c r="Y213" i="2"/>
  <c r="Y72" i="13" s="1"/>
  <c r="Z213" i="15"/>
  <c r="Z72" i="16" s="1"/>
  <c r="Z213" i="2"/>
  <c r="Z72" i="13" s="1"/>
  <c r="W213" i="15"/>
  <c r="W72" i="16" s="1"/>
  <c r="W213" i="2"/>
  <c r="W72" i="13" s="1"/>
  <c r="X213" i="2"/>
  <c r="X72" i="13" s="1"/>
  <c r="X213" i="15"/>
  <c r="X72" i="16" s="1"/>
  <c r="Y216" i="2" l="1"/>
  <c r="Y73" i="13" s="1"/>
  <c r="Y216" i="15"/>
  <c r="Y73" i="16" s="1"/>
  <c r="X216" i="2"/>
  <c r="X73" i="13" s="1"/>
  <c r="X216" i="15"/>
  <c r="X73" i="16" s="1"/>
  <c r="W216" i="2"/>
  <c r="W73" i="13" s="1"/>
  <c r="W216" i="15"/>
  <c r="W73" i="16" s="1"/>
  <c r="Z216" i="2"/>
  <c r="Z73" i="13" s="1"/>
  <c r="Z216" i="15"/>
  <c r="Z73" i="16" s="1"/>
  <c r="W219" i="15" l="1"/>
  <c r="W74" i="16" s="1"/>
  <c r="W219" i="2"/>
  <c r="W74" i="13" s="1"/>
  <c r="Z219" i="15"/>
  <c r="Z74" i="16" s="1"/>
  <c r="Z219" i="2"/>
  <c r="Z74" i="13" s="1"/>
  <c r="Y219" i="15"/>
  <c r="Y74" i="16" s="1"/>
  <c r="Y219" i="2"/>
  <c r="Y74" i="13" s="1"/>
  <c r="X219" i="15"/>
  <c r="X74" i="16" s="1"/>
  <c r="X219" i="2"/>
  <c r="X74" i="13" s="1"/>
  <c r="Y222" i="15" l="1"/>
  <c r="Y75" i="16" s="1"/>
  <c r="Y222" i="2"/>
  <c r="Y75" i="13" s="1"/>
  <c r="Z222" i="15"/>
  <c r="Z75" i="16" s="1"/>
  <c r="Z222" i="2"/>
  <c r="Z75" i="13" s="1"/>
  <c r="W222" i="2"/>
  <c r="W75" i="13" s="1"/>
  <c r="W222" i="15"/>
  <c r="W75" i="16" s="1"/>
  <c r="X222" i="15"/>
  <c r="X75" i="16" s="1"/>
  <c r="X222" i="2"/>
  <c r="X75" i="13" s="1"/>
  <c r="Y225" i="2" l="1"/>
  <c r="Y76" i="13" s="1"/>
  <c r="Y225" i="15"/>
  <c r="Y76" i="16" s="1"/>
  <c r="Z225" i="2"/>
  <c r="Z76" i="13" s="1"/>
  <c r="Z225" i="15"/>
  <c r="Z76" i="16" s="1"/>
  <c r="W225" i="2"/>
  <c r="W76" i="13" s="1"/>
  <c r="W225" i="15"/>
  <c r="W76" i="16" s="1"/>
  <c r="X225" i="2"/>
  <c r="X76" i="13" s="1"/>
  <c r="X225" i="15"/>
  <c r="X76" i="16" s="1"/>
  <c r="X228" i="15" l="1"/>
  <c r="X77" i="16" s="1"/>
  <c r="X228" i="2"/>
  <c r="X77" i="13" s="1"/>
  <c r="W228" i="15"/>
  <c r="W77" i="16" s="1"/>
  <c r="W228" i="2"/>
  <c r="W77" i="13" s="1"/>
  <c r="Z228" i="2"/>
  <c r="Z77" i="13" s="1"/>
  <c r="Z228" i="15"/>
  <c r="Z77" i="16" s="1"/>
  <c r="Y228" i="15"/>
  <c r="Y77" i="16" s="1"/>
  <c r="Y228" i="2"/>
  <c r="Y77" i="13" s="1"/>
  <c r="W231" i="15" l="1"/>
  <c r="W78" i="16" s="1"/>
  <c r="W231" i="2"/>
  <c r="W78" i="13" s="1"/>
  <c r="Y231" i="15"/>
  <c r="Y78" i="16" s="1"/>
  <c r="Y231" i="2"/>
  <c r="Y78" i="13" s="1"/>
  <c r="Z231" i="2"/>
  <c r="Z78" i="13" s="1"/>
  <c r="Z231" i="15"/>
  <c r="Z78" i="16" s="1"/>
  <c r="X231" i="2"/>
  <c r="X78" i="13" s="1"/>
  <c r="X231" i="15"/>
  <c r="X78" i="16" s="1"/>
  <c r="Z234" i="2" l="1"/>
  <c r="Z79" i="13" s="1"/>
  <c r="Z234" i="15"/>
  <c r="Z79" i="16" s="1"/>
  <c r="X234" i="2"/>
  <c r="X79" i="13" s="1"/>
  <c r="X234" i="15"/>
  <c r="X79" i="16" s="1"/>
  <c r="W234" i="15"/>
  <c r="W79" i="16" s="1"/>
  <c r="W234" i="2"/>
  <c r="W79" i="13" s="1"/>
  <c r="Y234" i="2"/>
  <c r="Y79" i="13" s="1"/>
  <c r="Y234" i="15"/>
  <c r="Y79" i="16" s="1"/>
  <c r="Z237" i="15" l="1"/>
  <c r="Z80" i="16" s="1"/>
  <c r="Z237" i="2"/>
  <c r="Z80" i="13" s="1"/>
  <c r="Y237" i="15"/>
  <c r="Y80" i="16" s="1"/>
  <c r="Y237" i="2"/>
  <c r="Y80" i="13" s="1"/>
  <c r="W237" i="15"/>
  <c r="W80" i="16" s="1"/>
  <c r="W237" i="2"/>
  <c r="W80" i="13" s="1"/>
  <c r="X237" i="15"/>
  <c r="X80" i="16" s="1"/>
  <c r="X237" i="2"/>
  <c r="X80" i="13" s="1"/>
  <c r="W240" i="2" l="1"/>
  <c r="W81" i="13" s="1"/>
  <c r="W240" i="15"/>
  <c r="W81" i="16" s="1"/>
  <c r="Y240" i="15"/>
  <c r="Y81" i="16" s="1"/>
  <c r="Y240" i="2"/>
  <c r="Y81" i="13" s="1"/>
  <c r="Z240" i="2"/>
  <c r="Z81" i="13" s="1"/>
  <c r="Z240" i="15"/>
  <c r="Z81" i="16" s="1"/>
  <c r="X240" i="2"/>
  <c r="X81" i="13" s="1"/>
  <c r="X240" i="15"/>
  <c r="X81" i="16" s="1"/>
  <c r="X243" i="2" l="1"/>
  <c r="X82" i="13" s="1"/>
  <c r="X243" i="15"/>
  <c r="X82" i="16" s="1"/>
  <c r="W243" i="15"/>
  <c r="W82" i="16" s="1"/>
  <c r="W243" i="2"/>
  <c r="W82" i="13" s="1"/>
  <c r="Z243" i="2"/>
  <c r="Z82" i="13" s="1"/>
  <c r="Z243" i="15"/>
  <c r="Z82" i="16" s="1"/>
  <c r="Y243" i="2"/>
  <c r="Y82" i="13" s="1"/>
  <c r="Y243" i="15"/>
  <c r="Y82" i="16" s="1"/>
  <c r="X246" i="2" l="1"/>
  <c r="X83" i="13" s="1"/>
  <c r="X246" i="15"/>
  <c r="X83" i="16" s="1"/>
  <c r="Z246" i="2"/>
  <c r="Z83" i="13" s="1"/>
  <c r="Z246" i="15"/>
  <c r="Z83" i="16" s="1"/>
  <c r="W246" i="2"/>
  <c r="W83" i="13" s="1"/>
  <c r="W246" i="15"/>
  <c r="W83" i="16" s="1"/>
  <c r="Y246" i="2"/>
  <c r="Y83" i="13" s="1"/>
  <c r="Y246" i="15"/>
  <c r="Y83" i="16" s="1"/>
  <c r="Z249" i="15" l="1"/>
  <c r="Z84" i="16" s="1"/>
  <c r="Z249" i="2"/>
  <c r="Z84" i="13" s="1"/>
  <c r="Y249" i="15"/>
  <c r="Y84" i="16" s="1"/>
  <c r="Y249" i="2"/>
  <c r="Y84" i="13" s="1"/>
  <c r="W249" i="2"/>
  <c r="W84" i="13" s="1"/>
  <c r="W249" i="15"/>
  <c r="W84" i="16" s="1"/>
  <c r="X249" i="15"/>
  <c r="X84" i="16" s="1"/>
  <c r="X249" i="2"/>
  <c r="X84" i="13" s="1"/>
  <c r="O51" i="2" l="1"/>
  <c r="O18" i="13" s="1"/>
  <c r="O51" i="15"/>
  <c r="O18" i="16" s="1"/>
  <c r="X252" i="2"/>
  <c r="X85" i="13" s="1"/>
  <c r="X252" i="15"/>
  <c r="X85" i="16" s="1"/>
  <c r="Z252" i="2"/>
  <c r="Z85" i="13" s="1"/>
  <c r="Z252" i="15"/>
  <c r="Z85" i="16" s="1"/>
  <c r="W252" i="15"/>
  <c r="W85" i="16" s="1"/>
  <c r="W252" i="2"/>
  <c r="W85" i="13" s="1"/>
  <c r="Y252" i="2"/>
  <c r="Y85" i="13" s="1"/>
  <c r="Y252" i="15"/>
  <c r="Y85" i="16" s="1"/>
  <c r="Z255" i="15" l="1"/>
  <c r="Z86" i="16" s="1"/>
  <c r="Z255" i="2"/>
  <c r="Z86" i="13" s="1"/>
  <c r="W255" i="15"/>
  <c r="W86" i="16" s="1"/>
  <c r="W255" i="2"/>
  <c r="W86" i="13" s="1"/>
  <c r="X255" i="15"/>
  <c r="X86" i="16" s="1"/>
  <c r="X255" i="2"/>
  <c r="X86" i="13" s="1"/>
  <c r="O54" i="2"/>
  <c r="O19" i="13" s="1"/>
  <c r="O54" i="15"/>
  <c r="O19" i="16" s="1"/>
  <c r="Y255" i="15"/>
  <c r="Y86" i="16" s="1"/>
  <c r="Y255" i="2"/>
  <c r="Y86" i="13" s="1"/>
  <c r="O57" i="15" l="1"/>
  <c r="O20" i="16" s="1"/>
  <c r="O57" i="2"/>
  <c r="O20" i="13" s="1"/>
  <c r="Z258" i="2"/>
  <c r="Z87" i="13" s="1"/>
  <c r="Z258" i="15"/>
  <c r="Z87" i="16" s="1"/>
  <c r="Y258" i="2"/>
  <c r="Y87" i="13" s="1"/>
  <c r="Y258" i="15"/>
  <c r="Y87" i="16" s="1"/>
  <c r="X258" i="2"/>
  <c r="X87" i="13" s="1"/>
  <c r="X258" i="15"/>
  <c r="X87" i="16" s="1"/>
  <c r="W258" i="2"/>
  <c r="W87" i="13" s="1"/>
  <c r="W258" i="15"/>
  <c r="W87" i="16" s="1"/>
  <c r="Z261" i="2" l="1"/>
  <c r="Z88" i="13" s="1"/>
  <c r="Z261" i="15"/>
  <c r="Z88" i="16" s="1"/>
  <c r="Y261" i="2"/>
  <c r="Y88" i="13" s="1"/>
  <c r="Y261" i="15"/>
  <c r="Y88" i="16" s="1"/>
  <c r="W261" i="2"/>
  <c r="W88" i="13" s="1"/>
  <c r="W261" i="15"/>
  <c r="W88" i="16" s="1"/>
  <c r="O60" i="2"/>
  <c r="O21" i="13" s="1"/>
  <c r="O60" i="15"/>
  <c r="O21" i="16" s="1"/>
  <c r="X261" i="15"/>
  <c r="X88" i="16" s="1"/>
  <c r="X261" i="2"/>
  <c r="X88" i="13" s="1"/>
  <c r="O63" i="2" l="1"/>
  <c r="O22" i="13" s="1"/>
  <c r="O63" i="15"/>
  <c r="O22" i="16" s="1"/>
  <c r="X264" i="15"/>
  <c r="X89" i="16" s="1"/>
  <c r="X264" i="2"/>
  <c r="X89" i="13" s="1"/>
  <c r="Z264" i="15"/>
  <c r="Z89" i="16" s="1"/>
  <c r="Z264" i="2"/>
  <c r="Z89" i="13" s="1"/>
  <c r="W264" i="15"/>
  <c r="W89" i="16" s="1"/>
  <c r="W264" i="2"/>
  <c r="W89" i="13" s="1"/>
  <c r="Y264" i="15"/>
  <c r="Y89" i="16" s="1"/>
  <c r="Y264" i="2"/>
  <c r="Y89" i="13" s="1"/>
  <c r="W267" i="2" l="1"/>
  <c r="W90" i="13" s="1"/>
  <c r="W267" i="15"/>
  <c r="W90" i="16" s="1"/>
  <c r="O66" i="2"/>
  <c r="O23" i="13" s="1"/>
  <c r="O66" i="15"/>
  <c r="O23" i="16" s="1"/>
  <c r="Y267" i="2"/>
  <c r="Y90" i="13" s="1"/>
  <c r="Y267" i="15"/>
  <c r="Y90" i="16" s="1"/>
  <c r="Z267" i="2"/>
  <c r="Z90" i="13" s="1"/>
  <c r="Z267" i="15"/>
  <c r="Z90" i="16" s="1"/>
  <c r="X267" i="2"/>
  <c r="X90" i="13" s="1"/>
  <c r="X267" i="15"/>
  <c r="X90" i="16" s="1"/>
  <c r="Z270" i="2" l="1"/>
  <c r="Z91" i="13" s="1"/>
  <c r="Z270" i="15"/>
  <c r="Z91" i="16" s="1"/>
  <c r="W270" i="2"/>
  <c r="W91" i="13" s="1"/>
  <c r="W270" i="15"/>
  <c r="W91" i="16" s="1"/>
  <c r="O69" i="15"/>
  <c r="O24" i="16" s="1"/>
  <c r="O69" i="2"/>
  <c r="O24" i="13" s="1"/>
  <c r="Y270" i="2"/>
  <c r="Y91" i="13" s="1"/>
  <c r="Y270" i="15"/>
  <c r="Y91" i="16" s="1"/>
  <c r="X270" i="2"/>
  <c r="X91" i="13" s="1"/>
  <c r="X270" i="15"/>
  <c r="X91" i="16" s="1"/>
  <c r="X273" i="15" l="1"/>
  <c r="X92" i="16" s="1"/>
  <c r="X273" i="2"/>
  <c r="X92" i="13" s="1"/>
  <c r="O72" i="15"/>
  <c r="O25" i="16" s="1"/>
  <c r="O72" i="2"/>
  <c r="O25" i="13" s="1"/>
  <c r="Z273" i="15"/>
  <c r="Z92" i="16" s="1"/>
  <c r="Z273" i="2"/>
  <c r="Z92" i="13" s="1"/>
  <c r="Y273" i="15"/>
  <c r="Y92" i="16" s="1"/>
  <c r="Y273" i="2"/>
  <c r="Y92" i="13" s="1"/>
  <c r="W273" i="15"/>
  <c r="W92" i="16" s="1"/>
  <c r="W273" i="2"/>
  <c r="W92" i="13" s="1"/>
  <c r="W276" i="2" l="1"/>
  <c r="W93" i="13" s="1"/>
  <c r="W276" i="15"/>
  <c r="W93" i="16" s="1"/>
  <c r="Y276" i="2"/>
  <c r="Y93" i="13" s="1"/>
  <c r="Y276" i="15"/>
  <c r="Y93" i="16" s="1"/>
  <c r="X276" i="2"/>
  <c r="X93" i="13" s="1"/>
  <c r="X276" i="15"/>
  <c r="X93" i="16" s="1"/>
  <c r="Z276" i="2"/>
  <c r="Z93" i="13" s="1"/>
  <c r="Z276" i="15"/>
  <c r="Z93" i="16" s="1"/>
  <c r="O75" i="15"/>
  <c r="O26" i="16" s="1"/>
  <c r="O75" i="2"/>
  <c r="O26" i="13" s="1"/>
  <c r="Z279" i="15" l="1"/>
  <c r="Z94" i="16" s="1"/>
  <c r="Z279" i="2"/>
  <c r="Z94" i="13" s="1"/>
  <c r="Y279" i="2"/>
  <c r="Y94" i="13" s="1"/>
  <c r="Y279" i="15"/>
  <c r="Y94" i="16" s="1"/>
  <c r="W279" i="15"/>
  <c r="W94" i="16" s="1"/>
  <c r="W279" i="2"/>
  <c r="W94" i="13" s="1"/>
  <c r="O78" i="2"/>
  <c r="O27" i="13" s="1"/>
  <c r="O78" i="15"/>
  <c r="O27" i="16" s="1"/>
  <c r="X279" i="15"/>
  <c r="X94" i="16" s="1"/>
  <c r="X279" i="2"/>
  <c r="X94" i="13" s="1"/>
  <c r="W282" i="15" l="1"/>
  <c r="W95" i="16" s="1"/>
  <c r="W282" i="2"/>
  <c r="W95" i="13" s="1"/>
  <c r="X282" i="15"/>
  <c r="X95" i="16" s="1"/>
  <c r="X282" i="2"/>
  <c r="X95" i="13" s="1"/>
  <c r="O81" i="2"/>
  <c r="O28" i="13" s="1"/>
  <c r="O81" i="15"/>
  <c r="O28" i="16" s="1"/>
  <c r="Y282" i="15"/>
  <c r="Y95" i="16" s="1"/>
  <c r="Y282" i="2"/>
  <c r="Y95" i="13" s="1"/>
  <c r="Z282" i="15"/>
  <c r="Z95" i="16" s="1"/>
  <c r="Z282" i="2"/>
  <c r="Z95" i="13" s="1"/>
  <c r="Q51" i="2"/>
  <c r="Q18" i="13" s="1"/>
  <c r="Q51" i="15"/>
  <c r="Q18" i="16" s="1"/>
  <c r="Z285" i="2" l="1"/>
  <c r="Z96" i="13" s="1"/>
  <c r="Z285" i="15"/>
  <c r="Z96" i="16" s="1"/>
  <c r="X285" i="2"/>
  <c r="X96" i="13" s="1"/>
  <c r="X285" i="15"/>
  <c r="X96" i="16" s="1"/>
  <c r="O84" i="2"/>
  <c r="O29" i="13" s="1"/>
  <c r="O84" i="15"/>
  <c r="O29" i="16" s="1"/>
  <c r="W285" i="2"/>
  <c r="W96" i="13" s="1"/>
  <c r="W285" i="15"/>
  <c r="W96" i="16" s="1"/>
  <c r="Y285" i="2"/>
  <c r="Y96" i="13" s="1"/>
  <c r="Y285" i="15"/>
  <c r="Y96" i="16" s="1"/>
  <c r="Z288" i="2" l="1"/>
  <c r="Z97" i="13" s="1"/>
  <c r="Z288" i="15"/>
  <c r="Z97" i="16" s="1"/>
  <c r="O87" i="15"/>
  <c r="O30" i="16" s="1"/>
  <c r="O87" i="2"/>
  <c r="O30" i="13" s="1"/>
  <c r="X288" i="2"/>
  <c r="X97" i="13" s="1"/>
  <c r="X288" i="15"/>
  <c r="X97" i="16" s="1"/>
  <c r="P51" i="2"/>
  <c r="P18" i="13" s="1"/>
  <c r="P51" i="15"/>
  <c r="P18" i="16" s="1"/>
  <c r="W288" i="2"/>
  <c r="W97" i="13" s="1"/>
  <c r="W288" i="15"/>
  <c r="W97" i="16" s="1"/>
  <c r="Y288" i="15"/>
  <c r="Y97" i="16" s="1"/>
  <c r="Y288" i="2"/>
  <c r="Y97" i="13" s="1"/>
  <c r="O90" i="2" l="1"/>
  <c r="O31" i="13" s="1"/>
  <c r="O90" i="15"/>
  <c r="O31" i="16" s="1"/>
  <c r="Z291" i="15"/>
  <c r="Z98" i="16" s="1"/>
  <c r="Z291" i="2"/>
  <c r="Z98" i="13" s="1"/>
  <c r="X291" i="15"/>
  <c r="X98" i="16" s="1"/>
  <c r="X291" i="2"/>
  <c r="X98" i="13" s="1"/>
  <c r="W291" i="15"/>
  <c r="W98" i="16" s="1"/>
  <c r="W291" i="2"/>
  <c r="W98" i="13" s="1"/>
  <c r="Y291" i="15"/>
  <c r="Y98" i="16" s="1"/>
  <c r="Y291" i="2"/>
  <c r="Y98" i="13" s="1"/>
  <c r="X294" i="2" l="1"/>
  <c r="X99" i="13" s="1"/>
  <c r="X294" i="15"/>
  <c r="X99" i="16" s="1"/>
  <c r="W294" i="2"/>
  <c r="W99" i="13" s="1"/>
  <c r="W294" i="15"/>
  <c r="W99" i="16" s="1"/>
  <c r="Y294" i="2"/>
  <c r="Y99" i="13" s="1"/>
  <c r="Y294" i="15"/>
  <c r="Y99" i="16" s="1"/>
  <c r="O93" i="2"/>
  <c r="O32" i="13" s="1"/>
  <c r="O93" i="15"/>
  <c r="O32" i="16" s="1"/>
  <c r="Z294" i="2"/>
  <c r="Z99" i="13" s="1"/>
  <c r="Z294" i="15"/>
  <c r="Z99" i="16" s="1"/>
  <c r="W297" i="15" l="1"/>
  <c r="W100" i="16" s="1"/>
  <c r="W297" i="2"/>
  <c r="W100" i="13" s="1"/>
  <c r="X297" i="15"/>
  <c r="X100" i="16" s="1"/>
  <c r="X297" i="2"/>
  <c r="X100" i="13" s="1"/>
  <c r="O96" i="15"/>
  <c r="O33" i="16" s="1"/>
  <c r="O96" i="2"/>
  <c r="O33" i="13" s="1"/>
  <c r="Y297" i="15"/>
  <c r="Y100" i="16" s="1"/>
  <c r="Y297" i="2"/>
  <c r="Y100" i="13" s="1"/>
  <c r="V51" i="2"/>
  <c r="V18" i="13" s="1"/>
  <c r="V51" i="15"/>
  <c r="V18" i="16" s="1"/>
  <c r="L51" i="2"/>
  <c r="L18" i="13" s="1"/>
  <c r="L51" i="15"/>
  <c r="L18" i="16" s="1"/>
  <c r="S51" i="2"/>
  <c r="S18" i="13" s="1"/>
  <c r="S51" i="15"/>
  <c r="S18" i="16" s="1"/>
  <c r="Z297" i="15"/>
  <c r="Z100" i="16" s="1"/>
  <c r="Z297" i="2"/>
  <c r="Z100" i="13" s="1"/>
  <c r="N51" i="2"/>
  <c r="N18" i="13" s="1"/>
  <c r="N51" i="15"/>
  <c r="N18" i="16" s="1"/>
  <c r="R51" i="2"/>
  <c r="R18" i="13" s="1"/>
  <c r="R51" i="15"/>
  <c r="R18" i="16" s="1"/>
  <c r="U51" i="2"/>
  <c r="U18" i="13" s="1"/>
  <c r="U51" i="15"/>
  <c r="U18" i="16" s="1"/>
  <c r="F51" i="2"/>
  <c r="F18" i="13" s="1"/>
  <c r="F51" i="15"/>
  <c r="F18" i="16" s="1"/>
  <c r="I51" i="2"/>
  <c r="I18" i="13" s="1"/>
  <c r="I51" i="15"/>
  <c r="I18" i="16" s="1"/>
  <c r="W300" i="2" l="1"/>
  <c r="W101" i="13" s="1"/>
  <c r="W300" i="15"/>
  <c r="W101" i="16" s="1"/>
  <c r="X300" i="2"/>
  <c r="X101" i="13" s="1"/>
  <c r="X300" i="15"/>
  <c r="X101" i="16" s="1"/>
  <c r="O99" i="2"/>
  <c r="O34" i="13" s="1"/>
  <c r="O99" i="15"/>
  <c r="O34" i="16" s="1"/>
  <c r="Z300" i="15"/>
  <c r="Z101" i="16" s="1"/>
  <c r="Z300" i="2"/>
  <c r="Z101" i="13" s="1"/>
  <c r="Y300" i="15"/>
  <c r="Y101" i="16" s="1"/>
  <c r="Y300" i="2"/>
  <c r="Y101" i="13" s="1"/>
  <c r="W303" i="2" l="1"/>
  <c r="W102" i="13" s="1"/>
  <c r="W303" i="15"/>
  <c r="W102" i="16" s="1"/>
  <c r="Z303" i="2"/>
  <c r="Z102" i="13" s="1"/>
  <c r="Z303" i="15"/>
  <c r="Z102" i="16" s="1"/>
  <c r="X303" i="2"/>
  <c r="X102" i="13" s="1"/>
  <c r="X303" i="15"/>
  <c r="X102" i="16" s="1"/>
  <c r="O102" i="2"/>
  <c r="O35" i="13" s="1"/>
  <c r="O102" i="15"/>
  <c r="O35" i="16" s="1"/>
  <c r="Y303" i="2"/>
  <c r="Y102" i="13" s="1"/>
  <c r="Y303" i="15"/>
  <c r="Y102" i="16" s="1"/>
  <c r="W306" i="15" l="1"/>
  <c r="W103" i="16" s="1"/>
  <c r="W306" i="2"/>
  <c r="W103" i="13" s="1"/>
  <c r="Z306" i="15"/>
  <c r="Z103" i="16" s="1"/>
  <c r="Z306" i="2"/>
  <c r="Z103" i="13" s="1"/>
  <c r="AA50" i="2"/>
  <c r="AA50" i="15"/>
  <c r="O105" i="2"/>
  <c r="O36" i="13" s="1"/>
  <c r="O105" i="15"/>
  <c r="O36" i="16" s="1"/>
  <c r="X306" i="15"/>
  <c r="X103" i="16" s="1"/>
  <c r="X306" i="2"/>
  <c r="X103" i="13" s="1"/>
  <c r="Y306" i="15"/>
  <c r="Y103" i="16" s="1"/>
  <c r="Y306" i="2"/>
  <c r="Y103" i="13" s="1"/>
  <c r="W309" i="2" l="1"/>
  <c r="W104" i="13" s="1"/>
  <c r="W309" i="15"/>
  <c r="W104" i="16" s="1"/>
  <c r="E51" i="2"/>
  <c r="E18" i="13" s="1"/>
  <c r="E51" i="15"/>
  <c r="E18" i="16" s="1"/>
  <c r="C51" i="2"/>
  <c r="C18" i="13" s="1"/>
  <c r="C51" i="15"/>
  <c r="C18" i="16" s="1"/>
  <c r="H51" i="15"/>
  <c r="H18" i="16" s="1"/>
  <c r="H51" i="2"/>
  <c r="H18" i="13" s="1"/>
  <c r="K51" i="2"/>
  <c r="K18" i="13" s="1"/>
  <c r="K51" i="15"/>
  <c r="K18" i="16" s="1"/>
  <c r="O108" i="2"/>
  <c r="O37" i="13" s="1"/>
  <c r="O108" i="15"/>
  <c r="O37" i="16" s="1"/>
  <c r="B51" i="2"/>
  <c r="B51" i="15"/>
  <c r="X309" i="15"/>
  <c r="X104" i="16" s="1"/>
  <c r="X309" i="2"/>
  <c r="X104" i="13" s="1"/>
  <c r="J51" i="2"/>
  <c r="J18" i="13" s="1"/>
  <c r="J51" i="15"/>
  <c r="J18" i="16" s="1"/>
  <c r="Z309" i="15"/>
  <c r="Z104" i="16" s="1"/>
  <c r="Z309" i="2"/>
  <c r="Z104" i="13" s="1"/>
  <c r="G51" i="2"/>
  <c r="G18" i="13" s="1"/>
  <c r="G51" i="15"/>
  <c r="G18" i="16" s="1"/>
  <c r="D51" i="2"/>
  <c r="D18" i="13" s="1"/>
  <c r="D51" i="15"/>
  <c r="D18" i="16" s="1"/>
  <c r="M51" i="2"/>
  <c r="M18" i="13" s="1"/>
  <c r="M51" i="15"/>
  <c r="M18" i="16" s="1"/>
  <c r="Y309" i="15"/>
  <c r="Y104" i="16" s="1"/>
  <c r="Y309" i="2"/>
  <c r="Y104" i="13" s="1"/>
  <c r="T51" i="15"/>
  <c r="T18" i="16" s="1"/>
  <c r="T51" i="2"/>
  <c r="T18" i="13" s="1"/>
  <c r="I54" i="15" l="1"/>
  <c r="I19" i="16" s="1"/>
  <c r="I54" i="2"/>
  <c r="I19" i="13" s="1"/>
  <c r="V54" i="15"/>
  <c r="V19" i="16" s="1"/>
  <c r="V54" i="2"/>
  <c r="V19" i="13" s="1"/>
  <c r="R54" i="2"/>
  <c r="R19" i="13" s="1"/>
  <c r="R54" i="15"/>
  <c r="R19" i="16" s="1"/>
  <c r="F54" i="15"/>
  <c r="F19" i="16" s="1"/>
  <c r="F54" i="2"/>
  <c r="F19" i="13" s="1"/>
  <c r="L54" i="15"/>
  <c r="L19" i="16" s="1"/>
  <c r="L54" i="2"/>
  <c r="L19" i="13" s="1"/>
  <c r="N54" i="15"/>
  <c r="N19" i="16" s="1"/>
  <c r="N54" i="2"/>
  <c r="N19" i="13" s="1"/>
  <c r="O111" i="15"/>
  <c r="O38" i="16" s="1"/>
  <c r="O111" i="2"/>
  <c r="O38" i="13" s="1"/>
  <c r="Z312" i="2"/>
  <c r="Z105" i="13" s="1"/>
  <c r="Z312" i="15"/>
  <c r="Z105" i="16" s="1"/>
  <c r="S54" i="2"/>
  <c r="S19" i="13" s="1"/>
  <c r="S54" i="15"/>
  <c r="S19" i="16" s="1"/>
  <c r="X312" i="2"/>
  <c r="X105" i="13" s="1"/>
  <c r="X312" i="15"/>
  <c r="X105" i="16" s="1"/>
  <c r="H54" i="15"/>
  <c r="H19" i="16" s="1"/>
  <c r="H54" i="2"/>
  <c r="H19" i="13" s="1"/>
  <c r="Y312" i="2"/>
  <c r="Y105" i="13" s="1"/>
  <c r="Y312" i="15"/>
  <c r="Y105" i="16" s="1"/>
  <c r="W312" i="2"/>
  <c r="W105" i="13" s="1"/>
  <c r="W312" i="15"/>
  <c r="W105" i="16" s="1"/>
  <c r="AA51" i="15"/>
  <c r="B18" i="16"/>
  <c r="B18" i="13"/>
  <c r="AA51" i="2"/>
  <c r="Y315" i="15" l="1"/>
  <c r="Y106" i="16" s="1"/>
  <c r="Y315" i="2"/>
  <c r="Y106" i="13" s="1"/>
  <c r="W315" i="15"/>
  <c r="W106" i="16" s="1"/>
  <c r="W315" i="2"/>
  <c r="W106" i="13" s="1"/>
  <c r="O114" i="15"/>
  <c r="O39" i="16" s="1"/>
  <c r="O114" i="2"/>
  <c r="O39" i="13" s="1"/>
  <c r="X315" i="15"/>
  <c r="X106" i="16" s="1"/>
  <c r="X315" i="2"/>
  <c r="X106" i="13" s="1"/>
  <c r="Z315" i="15"/>
  <c r="Z106" i="16" s="1"/>
  <c r="Z315" i="2"/>
  <c r="Z106" i="13" s="1"/>
  <c r="X318" i="2" l="1"/>
  <c r="X107" i="13" s="1"/>
  <c r="X318" i="15"/>
  <c r="X107" i="16" s="1"/>
  <c r="O117" i="2"/>
  <c r="O40" i="13" s="1"/>
  <c r="O117" i="15"/>
  <c r="O40" i="16" s="1"/>
  <c r="Z318" i="2"/>
  <c r="Z107" i="13" s="1"/>
  <c r="Z318" i="15"/>
  <c r="Z107" i="16" s="1"/>
  <c r="W318" i="2"/>
  <c r="W107" i="13" s="1"/>
  <c r="W318" i="15"/>
  <c r="W107" i="16" s="1"/>
  <c r="Y318" i="2"/>
  <c r="Y107" i="13" s="1"/>
  <c r="Y318" i="15"/>
  <c r="Y107" i="16" s="1"/>
  <c r="Y321" i="2" l="1"/>
  <c r="Y108" i="13" s="1"/>
  <c r="Y321" i="15"/>
  <c r="Y108" i="16" s="1"/>
  <c r="W321" i="2"/>
  <c r="W108" i="13" s="1"/>
  <c r="W321" i="15"/>
  <c r="W108" i="16" s="1"/>
  <c r="X321" i="2"/>
  <c r="X108" i="13" s="1"/>
  <c r="X321" i="15"/>
  <c r="X108" i="16" s="1"/>
  <c r="Z321" i="2"/>
  <c r="Z108" i="13" s="1"/>
  <c r="Z321" i="15"/>
  <c r="Z108" i="16" s="1"/>
  <c r="O120" i="2"/>
  <c r="O41" i="13" s="1"/>
  <c r="O120" i="15"/>
  <c r="O41" i="16" s="1"/>
  <c r="Z324" i="2" l="1"/>
  <c r="Z109" i="13" s="1"/>
  <c r="Z324" i="15"/>
  <c r="Z109" i="16" s="1"/>
  <c r="X324" i="2"/>
  <c r="X109" i="13" s="1"/>
  <c r="X324" i="15"/>
  <c r="X109" i="16" s="1"/>
  <c r="W324" i="2"/>
  <c r="W109" i="13" s="1"/>
  <c r="W324" i="15"/>
  <c r="W109" i="16" s="1"/>
  <c r="O123" i="2"/>
  <c r="O42" i="13" s="1"/>
  <c r="O123" i="15"/>
  <c r="O42" i="16" s="1"/>
  <c r="Y324" i="2"/>
  <c r="Y109" i="13" s="1"/>
  <c r="Y324" i="15"/>
  <c r="Y109" i="16" s="1"/>
  <c r="V57" i="15" l="1"/>
  <c r="V20" i="16" s="1"/>
  <c r="V57" i="2"/>
  <c r="V20" i="13" s="1"/>
  <c r="R57" i="15"/>
  <c r="R20" i="16" s="1"/>
  <c r="R57" i="2"/>
  <c r="R20" i="13" s="1"/>
  <c r="Z327" i="2"/>
  <c r="Z110" i="13" s="1"/>
  <c r="Z327" i="15"/>
  <c r="Z110" i="16" s="1"/>
  <c r="Y327" i="2"/>
  <c r="Y110" i="13" s="1"/>
  <c r="Y327" i="15"/>
  <c r="Y110" i="16" s="1"/>
  <c r="O126" i="2"/>
  <c r="O43" i="13" s="1"/>
  <c r="O126" i="15"/>
  <c r="O43" i="16" s="1"/>
  <c r="W327" i="2"/>
  <c r="W110" i="13" s="1"/>
  <c r="W327" i="15"/>
  <c r="W110" i="16" s="1"/>
  <c r="AA53" i="15"/>
  <c r="AA53" i="2"/>
  <c r="L57" i="15"/>
  <c r="L20" i="16" s="1"/>
  <c r="L57" i="2"/>
  <c r="L20" i="13" s="1"/>
  <c r="H57" i="15"/>
  <c r="H20" i="16" s="1"/>
  <c r="H57" i="2"/>
  <c r="H20" i="13" s="1"/>
  <c r="F57" i="2"/>
  <c r="F20" i="13" s="1"/>
  <c r="F57" i="15"/>
  <c r="F20" i="16" s="1"/>
  <c r="S57" i="15"/>
  <c r="S20" i="16" s="1"/>
  <c r="S57" i="2"/>
  <c r="S20" i="13" s="1"/>
  <c r="N57" i="15"/>
  <c r="N20" i="16" s="1"/>
  <c r="N57" i="2"/>
  <c r="N20" i="13" s="1"/>
  <c r="X327" i="2"/>
  <c r="X110" i="13" s="1"/>
  <c r="X327" i="15"/>
  <c r="X110" i="16" s="1"/>
  <c r="R60" i="2" l="1"/>
  <c r="R21" i="13" s="1"/>
  <c r="R60" i="15"/>
  <c r="R21" i="16" s="1"/>
  <c r="P54" i="2"/>
  <c r="P19" i="13" s="1"/>
  <c r="P54" i="15"/>
  <c r="P19" i="16" s="1"/>
  <c r="K54" i="15"/>
  <c r="K19" i="16" s="1"/>
  <c r="K54" i="2"/>
  <c r="K19" i="13" s="1"/>
  <c r="O129" i="2"/>
  <c r="O44" i="13" s="1"/>
  <c r="O129" i="15"/>
  <c r="O44" i="16" s="1"/>
  <c r="Z330" i="15"/>
  <c r="Z111" i="16" s="1"/>
  <c r="Z330" i="2"/>
  <c r="Z111" i="13" s="1"/>
  <c r="J54" i="15"/>
  <c r="J19" i="16" s="1"/>
  <c r="J54" i="2"/>
  <c r="J19" i="13" s="1"/>
  <c r="G54" i="15"/>
  <c r="G19" i="16" s="1"/>
  <c r="G54" i="2"/>
  <c r="G19" i="13" s="1"/>
  <c r="Y330" i="15"/>
  <c r="Y111" i="16" s="1"/>
  <c r="Y330" i="2"/>
  <c r="Y111" i="13" s="1"/>
  <c r="C54" i="15"/>
  <c r="C19" i="16" s="1"/>
  <c r="C54" i="2"/>
  <c r="C19" i="13" s="1"/>
  <c r="E54" i="15"/>
  <c r="E19" i="16" s="1"/>
  <c r="E54" i="2"/>
  <c r="E19" i="13" s="1"/>
  <c r="M54" i="15"/>
  <c r="M19" i="16" s="1"/>
  <c r="M54" i="2"/>
  <c r="M19" i="13" s="1"/>
  <c r="V60" i="15"/>
  <c r="V21" i="16" s="1"/>
  <c r="V60" i="2"/>
  <c r="V21" i="13" s="1"/>
  <c r="U54" i="15"/>
  <c r="U19" i="16" s="1"/>
  <c r="U54" i="2"/>
  <c r="U19" i="13" s="1"/>
  <c r="W330" i="15"/>
  <c r="W111" i="16" s="1"/>
  <c r="W330" i="2"/>
  <c r="W111" i="13" s="1"/>
  <c r="T54" i="2"/>
  <c r="T19" i="13" s="1"/>
  <c r="T54" i="15"/>
  <c r="T19" i="16" s="1"/>
  <c r="D54" i="15"/>
  <c r="D19" i="16" s="1"/>
  <c r="D54" i="2"/>
  <c r="D19" i="13" s="1"/>
  <c r="Q54" i="15"/>
  <c r="Q19" i="16" s="1"/>
  <c r="Q54" i="2"/>
  <c r="Q19" i="13" s="1"/>
  <c r="B54" i="15"/>
  <c r="B54" i="2"/>
  <c r="X330" i="15"/>
  <c r="X111" i="16" s="1"/>
  <c r="X330" i="2"/>
  <c r="X111" i="13" s="1"/>
  <c r="AA54" i="2" l="1"/>
  <c r="B19" i="13"/>
  <c r="Z333" i="2"/>
  <c r="Z112" i="13" s="1"/>
  <c r="Z333" i="15"/>
  <c r="Z112" i="16" s="1"/>
  <c r="AA54" i="15"/>
  <c r="B19" i="16"/>
  <c r="Y333" i="2"/>
  <c r="Y112" i="13" s="1"/>
  <c r="Y333" i="15"/>
  <c r="Y112" i="16" s="1"/>
  <c r="W333" i="2"/>
  <c r="W112" i="13" s="1"/>
  <c r="W333" i="15"/>
  <c r="W112" i="16" s="1"/>
  <c r="Q57" i="15"/>
  <c r="Q20" i="16" s="1"/>
  <c r="Q57" i="2"/>
  <c r="Q20" i="13" s="1"/>
  <c r="O132" i="15"/>
  <c r="O45" i="16" s="1"/>
  <c r="O132" i="2"/>
  <c r="O45" i="13" s="1"/>
  <c r="X333" i="2"/>
  <c r="X112" i="13" s="1"/>
  <c r="X333" i="15"/>
  <c r="X112" i="16" s="1"/>
  <c r="K57" i="15"/>
  <c r="K20" i="16" s="1"/>
  <c r="K57" i="2"/>
  <c r="K20" i="13" s="1"/>
  <c r="W336" i="15" l="1"/>
  <c r="W113" i="16" s="1"/>
  <c r="W336" i="2"/>
  <c r="W113" i="13" s="1"/>
  <c r="O135" i="2"/>
  <c r="O46" i="13" s="1"/>
  <c r="O135" i="15"/>
  <c r="O46" i="16" s="1"/>
  <c r="X336" i="2"/>
  <c r="X113" i="13" s="1"/>
  <c r="X336" i="15"/>
  <c r="X113" i="16" s="1"/>
  <c r="Y336" i="2"/>
  <c r="Y113" i="13" s="1"/>
  <c r="Y336" i="15"/>
  <c r="Y113" i="16" s="1"/>
  <c r="Z336" i="2"/>
  <c r="Z113" i="13" s="1"/>
  <c r="Z336" i="15"/>
  <c r="Z113" i="16" s="1"/>
  <c r="W339" i="15" l="1"/>
  <c r="W114" i="16" s="1"/>
  <c r="W339" i="2"/>
  <c r="W114" i="13" s="1"/>
  <c r="Z339" i="15"/>
  <c r="Z114" i="16" s="1"/>
  <c r="Z339" i="2"/>
  <c r="Z114" i="13" s="1"/>
  <c r="O138" i="2"/>
  <c r="O47" i="13" s="1"/>
  <c r="O138" i="15"/>
  <c r="O47" i="16" s="1"/>
  <c r="Y339" i="15"/>
  <c r="Y114" i="16" s="1"/>
  <c r="Y339" i="2"/>
  <c r="Y114" i="13" s="1"/>
  <c r="X339" i="15"/>
  <c r="X114" i="16" s="1"/>
  <c r="X339" i="2"/>
  <c r="X114" i="13" s="1"/>
  <c r="Z342" i="2" l="1"/>
  <c r="Z115" i="13" s="1"/>
  <c r="Z342" i="15"/>
  <c r="Z115" i="16" s="1"/>
  <c r="O141" i="2"/>
  <c r="O48" i="13" s="1"/>
  <c r="O141" i="15"/>
  <c r="O48" i="16" s="1"/>
  <c r="Y342" i="2"/>
  <c r="Y115" i="13" s="1"/>
  <c r="Y342" i="15"/>
  <c r="Y115" i="16" s="1"/>
  <c r="W342" i="2"/>
  <c r="W115" i="13" s="1"/>
  <c r="W342" i="15"/>
  <c r="W115" i="16" s="1"/>
  <c r="X342" i="2"/>
  <c r="X115" i="13" s="1"/>
  <c r="X342" i="15"/>
  <c r="X115" i="16" s="1"/>
  <c r="O144" i="2" l="1"/>
  <c r="O49" i="13" s="1"/>
  <c r="O144" i="15"/>
  <c r="O49" i="16" s="1"/>
  <c r="Y345" i="2"/>
  <c r="Y116" i="13" s="1"/>
  <c r="Y345" i="15"/>
  <c r="Y116" i="16" s="1"/>
  <c r="X345" i="15"/>
  <c r="X116" i="16" s="1"/>
  <c r="X345" i="2"/>
  <c r="X116" i="13" s="1"/>
  <c r="W345" i="15"/>
  <c r="W116" i="16" s="1"/>
  <c r="W345" i="2"/>
  <c r="W116" i="13" s="1"/>
  <c r="N60" i="15"/>
  <c r="N21" i="16" s="1"/>
  <c r="N60" i="2"/>
  <c r="N21" i="13" s="1"/>
  <c r="H60" i="15"/>
  <c r="H21" i="16" s="1"/>
  <c r="H60" i="2"/>
  <c r="H21" i="13" s="1"/>
  <c r="Z345" i="15"/>
  <c r="Z116" i="16" s="1"/>
  <c r="Z345" i="2"/>
  <c r="Z116" i="13" s="1"/>
  <c r="AA56" i="15"/>
  <c r="AA56" i="2"/>
  <c r="P57" i="2" l="1"/>
  <c r="P20" i="13" s="1"/>
  <c r="P57" i="15"/>
  <c r="P20" i="16" s="1"/>
  <c r="W348" i="2"/>
  <c r="W117" i="13" s="1"/>
  <c r="W348" i="15"/>
  <c r="W117" i="16" s="1"/>
  <c r="G57" i="2"/>
  <c r="G20" i="13" s="1"/>
  <c r="G57" i="15"/>
  <c r="G20" i="16" s="1"/>
  <c r="O147" i="2"/>
  <c r="O50" i="13" s="1"/>
  <c r="O147" i="15"/>
  <c r="O50" i="16" s="1"/>
  <c r="B57" i="2"/>
  <c r="B57" i="15"/>
  <c r="D57" i="2"/>
  <c r="D20" i="13" s="1"/>
  <c r="D57" i="15"/>
  <c r="D20" i="16" s="1"/>
  <c r="T57" i="15"/>
  <c r="T20" i="16" s="1"/>
  <c r="T57" i="2"/>
  <c r="T20" i="13" s="1"/>
  <c r="U57" i="15"/>
  <c r="U20" i="16" s="1"/>
  <c r="U57" i="2"/>
  <c r="U20" i="13" s="1"/>
  <c r="C57" i="2"/>
  <c r="C20" i="13" s="1"/>
  <c r="C57" i="15"/>
  <c r="C20" i="16" s="1"/>
  <c r="M57" i="15"/>
  <c r="M20" i="16" s="1"/>
  <c r="M57" i="2"/>
  <c r="M20" i="13" s="1"/>
  <c r="Y348" i="2"/>
  <c r="Y117" i="13" s="1"/>
  <c r="Y348" i="15"/>
  <c r="Y117" i="16" s="1"/>
  <c r="E57" i="2"/>
  <c r="E20" i="13" s="1"/>
  <c r="E57" i="15"/>
  <c r="E20" i="16" s="1"/>
  <c r="Z348" i="15"/>
  <c r="Z117" i="16" s="1"/>
  <c r="Z348" i="2"/>
  <c r="Z117" i="13" s="1"/>
  <c r="X348" i="15"/>
  <c r="X117" i="16" s="1"/>
  <c r="X348" i="2"/>
  <c r="X117" i="13" s="1"/>
  <c r="I57" i="15"/>
  <c r="I20" i="16" s="1"/>
  <c r="I57" i="2"/>
  <c r="I20" i="13" s="1"/>
  <c r="J57" i="2"/>
  <c r="J20" i="13" s="1"/>
  <c r="J57" i="15"/>
  <c r="J20" i="16" s="1"/>
  <c r="C60" i="15" l="1"/>
  <c r="C21" i="16" s="1"/>
  <c r="C60" i="2"/>
  <c r="C21" i="13" s="1"/>
  <c r="B20" i="13"/>
  <c r="AA57" i="2"/>
  <c r="AA57" i="15"/>
  <c r="B20" i="16"/>
  <c r="O150" i="2"/>
  <c r="O51" i="13" s="1"/>
  <c r="O150" i="15"/>
  <c r="O51" i="16" s="1"/>
  <c r="E60" i="15"/>
  <c r="E21" i="16" s="1"/>
  <c r="E60" i="2"/>
  <c r="E21" i="13" s="1"/>
  <c r="Y351" i="2"/>
  <c r="Y118" i="13" s="1"/>
  <c r="Y351" i="15"/>
  <c r="Y118" i="16" s="1"/>
  <c r="W351" i="2"/>
  <c r="W118" i="13" s="1"/>
  <c r="W351" i="15"/>
  <c r="W118" i="16" s="1"/>
  <c r="X351" i="2"/>
  <c r="X118" i="13" s="1"/>
  <c r="X351" i="15"/>
  <c r="X118" i="16" s="1"/>
  <c r="Z351" i="2"/>
  <c r="Z118" i="13" s="1"/>
  <c r="Z351" i="15"/>
  <c r="Z118" i="16" s="1"/>
  <c r="X354" i="15" l="1"/>
  <c r="X119" i="16" s="1"/>
  <c r="X354" i="2"/>
  <c r="X119" i="13" s="1"/>
  <c r="Z354" i="2"/>
  <c r="Z119" i="13" s="1"/>
  <c r="Z354" i="15"/>
  <c r="Z119" i="16" s="1"/>
  <c r="O153" i="2"/>
  <c r="O52" i="13" s="1"/>
  <c r="O153" i="15"/>
  <c r="O52" i="16" s="1"/>
  <c r="W354" i="15"/>
  <c r="W119" i="16" s="1"/>
  <c r="W354" i="2"/>
  <c r="W119" i="13" s="1"/>
  <c r="Y354" i="15"/>
  <c r="Y119" i="16" s="1"/>
  <c r="Y354" i="2"/>
  <c r="Y119" i="13" s="1"/>
  <c r="X357" i="2" l="1"/>
  <c r="X120" i="13" s="1"/>
  <c r="X357" i="15"/>
  <c r="X120" i="16" s="1"/>
  <c r="W357" i="2"/>
  <c r="W120" i="13" s="1"/>
  <c r="W357" i="15"/>
  <c r="W120" i="16" s="1"/>
  <c r="Y357" i="2"/>
  <c r="Y120" i="13" s="1"/>
  <c r="Y357" i="15"/>
  <c r="Y120" i="16" s="1"/>
  <c r="Z357" i="2"/>
  <c r="Z120" i="13" s="1"/>
  <c r="Z357" i="15"/>
  <c r="Z120" i="16" s="1"/>
  <c r="O156" i="2"/>
  <c r="O53" i="13" s="1"/>
  <c r="O156" i="15"/>
  <c r="O53" i="16" s="1"/>
  <c r="O159" i="2" l="1"/>
  <c r="O54" i="13" s="1"/>
  <c r="O159" i="15"/>
  <c r="O54" i="16" s="1"/>
  <c r="Y360" i="2"/>
  <c r="Y121" i="13" s="1"/>
  <c r="Y360" i="15"/>
  <c r="Y121" i="16" s="1"/>
  <c r="Z360" i="2"/>
  <c r="Z121" i="13" s="1"/>
  <c r="Z360" i="15"/>
  <c r="Z121" i="16" s="1"/>
  <c r="W360" i="2"/>
  <c r="W121" i="13" s="1"/>
  <c r="W360" i="15"/>
  <c r="W121" i="16" s="1"/>
  <c r="X360" i="2"/>
  <c r="X121" i="13" s="1"/>
  <c r="X360" i="15"/>
  <c r="X121" i="16" s="1"/>
  <c r="Y363" i="15" l="1"/>
  <c r="Y122" i="16" s="1"/>
  <c r="Y363" i="2"/>
  <c r="Y122" i="13" s="1"/>
  <c r="O162" i="2"/>
  <c r="O55" i="13" s="1"/>
  <c r="O162" i="15"/>
  <c r="O55" i="16" s="1"/>
  <c r="W363" i="15"/>
  <c r="W122" i="16" s="1"/>
  <c r="W363" i="2"/>
  <c r="W122" i="13" s="1"/>
  <c r="Z363" i="15"/>
  <c r="Z122" i="16" s="1"/>
  <c r="Z363" i="2"/>
  <c r="Z122" i="13" s="1"/>
  <c r="X363" i="15"/>
  <c r="X122" i="16" s="1"/>
  <c r="X363" i="2"/>
  <c r="X122" i="13" s="1"/>
  <c r="W366" i="2" l="1"/>
  <c r="W123" i="13" s="1"/>
  <c r="W366" i="15"/>
  <c r="W123" i="16" s="1"/>
  <c r="O165" i="2"/>
  <c r="O56" i="13" s="1"/>
  <c r="O165" i="15"/>
  <c r="O56" i="16" s="1"/>
  <c r="Z366" i="2"/>
  <c r="Z123" i="13" s="1"/>
  <c r="Z366" i="15"/>
  <c r="Z123" i="16" s="1"/>
  <c r="Y366" i="2"/>
  <c r="Y123" i="13" s="1"/>
  <c r="Y366" i="15"/>
  <c r="Y123" i="16" s="1"/>
  <c r="AA59" i="15"/>
  <c r="AA59" i="2"/>
  <c r="X366" i="2"/>
  <c r="X123" i="13" s="1"/>
  <c r="X366" i="15"/>
  <c r="X123" i="16" s="1"/>
  <c r="G60" i="15" l="1"/>
  <c r="G21" i="16" s="1"/>
  <c r="G60" i="2"/>
  <c r="G21" i="13" s="1"/>
  <c r="U60" i="15"/>
  <c r="U21" i="16" s="1"/>
  <c r="U60" i="2"/>
  <c r="U21" i="13" s="1"/>
  <c r="B60" i="15"/>
  <c r="B60" i="2"/>
  <c r="J60" i="15"/>
  <c r="J21" i="16" s="1"/>
  <c r="J60" i="2"/>
  <c r="J21" i="13" s="1"/>
  <c r="F60" i="15"/>
  <c r="F21" i="16" s="1"/>
  <c r="F60" i="2"/>
  <c r="F21" i="13" s="1"/>
  <c r="O168" i="2"/>
  <c r="O57" i="13" s="1"/>
  <c r="O168" i="15"/>
  <c r="O57" i="16" s="1"/>
  <c r="K60" i="15"/>
  <c r="K21" i="16" s="1"/>
  <c r="K60" i="2"/>
  <c r="K21" i="13" s="1"/>
  <c r="S60" i="15"/>
  <c r="S21" i="16" s="1"/>
  <c r="S60" i="2"/>
  <c r="S21" i="13" s="1"/>
  <c r="M60" i="2"/>
  <c r="M21" i="13" s="1"/>
  <c r="M60" i="15"/>
  <c r="M21" i="16" s="1"/>
  <c r="P60" i="2"/>
  <c r="P21" i="13" s="1"/>
  <c r="P60" i="15"/>
  <c r="P21" i="16" s="1"/>
  <c r="W369" i="15"/>
  <c r="W124" i="16" s="1"/>
  <c r="W369" i="2"/>
  <c r="W124" i="13" s="1"/>
  <c r="L60" i="2"/>
  <c r="L21" i="13" s="1"/>
  <c r="L60" i="15"/>
  <c r="L21" i="16" s="1"/>
  <c r="Q60" i="2"/>
  <c r="Q21" i="13" s="1"/>
  <c r="Q60" i="15"/>
  <c r="Q21" i="16" s="1"/>
  <c r="T60" i="15"/>
  <c r="T21" i="16" s="1"/>
  <c r="T60" i="2"/>
  <c r="T21" i="13" s="1"/>
  <c r="Y369" i="2"/>
  <c r="Y124" i="13" s="1"/>
  <c r="Y369" i="15"/>
  <c r="Y124" i="16" s="1"/>
  <c r="I60" i="15"/>
  <c r="I21" i="16" s="1"/>
  <c r="I60" i="2"/>
  <c r="I21" i="13" s="1"/>
  <c r="Z369" i="2"/>
  <c r="Z124" i="13" s="1"/>
  <c r="Z369" i="15"/>
  <c r="Z124" i="16" s="1"/>
  <c r="X369" i="15"/>
  <c r="X124" i="16" s="1"/>
  <c r="X369" i="2"/>
  <c r="X124" i="13" s="1"/>
  <c r="D60" i="15"/>
  <c r="D21" i="16" s="1"/>
  <c r="D60" i="2"/>
  <c r="D21" i="13" s="1"/>
  <c r="Y372" i="15" l="1"/>
  <c r="Y125" i="16" s="1"/>
  <c r="Y372" i="2"/>
  <c r="Y125" i="13" s="1"/>
  <c r="I63" i="15"/>
  <c r="I22" i="16" s="1"/>
  <c r="I63" i="2"/>
  <c r="I22" i="13" s="1"/>
  <c r="S63" i="15"/>
  <c r="S22" i="16" s="1"/>
  <c r="S63" i="2"/>
  <c r="S22" i="13" s="1"/>
  <c r="D63" i="2"/>
  <c r="D22" i="13" s="1"/>
  <c r="D63" i="15"/>
  <c r="D22" i="16" s="1"/>
  <c r="W372" i="15"/>
  <c r="W125" i="16" s="1"/>
  <c r="W372" i="2"/>
  <c r="W125" i="13" s="1"/>
  <c r="AA60" i="2"/>
  <c r="B21" i="13"/>
  <c r="AA60" i="15"/>
  <c r="B21" i="16"/>
  <c r="Z372" i="15"/>
  <c r="Z125" i="16" s="1"/>
  <c r="Z372" i="2"/>
  <c r="Z125" i="13" s="1"/>
  <c r="O171" i="15"/>
  <c r="O58" i="16" s="1"/>
  <c r="O171" i="2"/>
  <c r="O58" i="13" s="1"/>
  <c r="X372" i="15"/>
  <c r="X125" i="16" s="1"/>
  <c r="X372" i="2"/>
  <c r="X125" i="13" s="1"/>
  <c r="U63" i="15"/>
  <c r="U22" i="16" s="1"/>
  <c r="U63" i="2"/>
  <c r="U22" i="13" s="1"/>
  <c r="W375" i="2" l="1"/>
  <c r="W126" i="13" s="1"/>
  <c r="W375" i="15"/>
  <c r="W126" i="16" s="1"/>
  <c r="Y375" i="2"/>
  <c r="Y126" i="13" s="1"/>
  <c r="Y375" i="15"/>
  <c r="Y126" i="16" s="1"/>
  <c r="X375" i="2"/>
  <c r="X126" i="13" s="1"/>
  <c r="X375" i="15"/>
  <c r="X126" i="16" s="1"/>
  <c r="Z375" i="15"/>
  <c r="Z126" i="16" s="1"/>
  <c r="Z375" i="2"/>
  <c r="Z126" i="13" s="1"/>
  <c r="O174" i="15"/>
  <c r="O59" i="16" s="1"/>
  <c r="O174" i="2"/>
  <c r="O59" i="13" s="1"/>
  <c r="O177" i="2" l="1"/>
  <c r="O60" i="13" s="1"/>
  <c r="O177" i="15"/>
  <c r="O60" i="16" s="1"/>
  <c r="Y378" i="2"/>
  <c r="Y127" i="13" s="1"/>
  <c r="Y378" i="15"/>
  <c r="Y127" i="16" s="1"/>
  <c r="X378" i="15"/>
  <c r="X127" i="16" s="1"/>
  <c r="X378" i="2"/>
  <c r="X127" i="13" s="1"/>
  <c r="W378" i="15"/>
  <c r="W127" i="16" s="1"/>
  <c r="W378" i="2"/>
  <c r="W127" i="13" s="1"/>
  <c r="Z378" i="2"/>
  <c r="Z127" i="13" s="1"/>
  <c r="Z378" i="15"/>
  <c r="Z127" i="16" s="1"/>
  <c r="W381" i="15" l="1"/>
  <c r="W128" i="16" s="1"/>
  <c r="W381" i="2"/>
  <c r="W128" i="13" s="1"/>
  <c r="Z381" i="15"/>
  <c r="Z128" i="16" s="1"/>
  <c r="Z381" i="2"/>
  <c r="Z128" i="13" s="1"/>
  <c r="Y381" i="15"/>
  <c r="Y128" i="16" s="1"/>
  <c r="Y381" i="2"/>
  <c r="Y128" i="13" s="1"/>
  <c r="O180" i="2"/>
  <c r="O61" i="13" s="1"/>
  <c r="O180" i="15"/>
  <c r="O61" i="16" s="1"/>
  <c r="X381" i="15"/>
  <c r="X128" i="16" s="1"/>
  <c r="X381" i="2"/>
  <c r="X128" i="13" s="1"/>
  <c r="W384" i="2" l="1"/>
  <c r="W129" i="13" s="1"/>
  <c r="W384" i="15"/>
  <c r="W129" i="16" s="1"/>
  <c r="Y384" i="2"/>
  <c r="Y129" i="13" s="1"/>
  <c r="Y384" i="15"/>
  <c r="Y129" i="16" s="1"/>
  <c r="O183" i="2"/>
  <c r="O62" i="13" s="1"/>
  <c r="O183" i="15"/>
  <c r="O62" i="16" s="1"/>
  <c r="Z384" i="2"/>
  <c r="Z129" i="13" s="1"/>
  <c r="Z384" i="15"/>
  <c r="Z129" i="16" s="1"/>
  <c r="X384" i="2"/>
  <c r="X129" i="13" s="1"/>
  <c r="X384" i="15"/>
  <c r="X129" i="16" s="1"/>
  <c r="AA62" i="15" l="1"/>
  <c r="AA62" i="2"/>
  <c r="O186" i="2"/>
  <c r="O63" i="13" s="1"/>
  <c r="O186" i="15"/>
  <c r="O63" i="16" s="1"/>
  <c r="W387" i="2"/>
  <c r="W130" i="13" s="1"/>
  <c r="W387" i="15"/>
  <c r="W130" i="16" s="1"/>
  <c r="X387" i="15"/>
  <c r="X130" i="16" s="1"/>
  <c r="X387" i="2"/>
  <c r="X130" i="13" s="1"/>
  <c r="Y387" i="15"/>
  <c r="Y130" i="16" s="1"/>
  <c r="Y387" i="2"/>
  <c r="Y130" i="13" s="1"/>
  <c r="Z387" i="2"/>
  <c r="Z130" i="13" s="1"/>
  <c r="Z387" i="15"/>
  <c r="Z130" i="16" s="1"/>
  <c r="N63" i="15" l="1"/>
  <c r="N22" i="16" s="1"/>
  <c r="N63" i="2"/>
  <c r="N22" i="13" s="1"/>
  <c r="W390" i="15"/>
  <c r="W131" i="16" s="1"/>
  <c r="W390" i="2"/>
  <c r="W131" i="13" s="1"/>
  <c r="J63" i="15"/>
  <c r="J22" i="16" s="1"/>
  <c r="J63" i="2"/>
  <c r="J22" i="13" s="1"/>
  <c r="H63" i="15"/>
  <c r="H22" i="16" s="1"/>
  <c r="H63" i="2"/>
  <c r="H22" i="13" s="1"/>
  <c r="M63" i="2"/>
  <c r="M22" i="13" s="1"/>
  <c r="M63" i="15"/>
  <c r="M22" i="16" s="1"/>
  <c r="C63" i="15"/>
  <c r="C22" i="16" s="1"/>
  <c r="C63" i="2"/>
  <c r="C22" i="13" s="1"/>
  <c r="F63" i="15"/>
  <c r="F22" i="16" s="1"/>
  <c r="F63" i="2"/>
  <c r="F22" i="13" s="1"/>
  <c r="E66" i="2"/>
  <c r="E23" i="13" s="1"/>
  <c r="E66" i="15"/>
  <c r="E23" i="16" s="1"/>
  <c r="Z390" i="15"/>
  <c r="Z131" i="16" s="1"/>
  <c r="Z390" i="2"/>
  <c r="Z131" i="13" s="1"/>
  <c r="V63" i="2"/>
  <c r="V22" i="13" s="1"/>
  <c r="V63" i="15"/>
  <c r="V22" i="16" s="1"/>
  <c r="Y390" i="15"/>
  <c r="Y131" i="16" s="1"/>
  <c r="Y390" i="2"/>
  <c r="Y131" i="13" s="1"/>
  <c r="T63" i="15"/>
  <c r="T22" i="16" s="1"/>
  <c r="T63" i="2"/>
  <c r="T22" i="13" s="1"/>
  <c r="G63" i="15"/>
  <c r="G22" i="16" s="1"/>
  <c r="G63" i="2"/>
  <c r="G22" i="13" s="1"/>
  <c r="B63" i="15"/>
  <c r="B63" i="2"/>
  <c r="X390" i="15"/>
  <c r="X131" i="16" s="1"/>
  <c r="X390" i="2"/>
  <c r="X131" i="13" s="1"/>
  <c r="R63" i="15"/>
  <c r="R22" i="16" s="1"/>
  <c r="R63" i="2"/>
  <c r="R22" i="13" s="1"/>
  <c r="K63" i="15"/>
  <c r="K22" i="16" s="1"/>
  <c r="K63" i="2"/>
  <c r="K22" i="13" s="1"/>
  <c r="P63" i="15"/>
  <c r="P22" i="16" s="1"/>
  <c r="P63" i="2"/>
  <c r="P22" i="13" s="1"/>
  <c r="E63" i="15"/>
  <c r="E22" i="16" s="1"/>
  <c r="E63" i="2"/>
  <c r="E22" i="13" s="1"/>
  <c r="Q63" i="15"/>
  <c r="Q22" i="16" s="1"/>
  <c r="Q63" i="2"/>
  <c r="Q22" i="13" s="1"/>
  <c r="L63" i="15"/>
  <c r="L22" i="16" s="1"/>
  <c r="L63" i="2"/>
  <c r="L22" i="13" s="1"/>
  <c r="O189" i="2"/>
  <c r="O64" i="13" s="1"/>
  <c r="O189" i="15"/>
  <c r="O64" i="16" s="1"/>
  <c r="T66" i="2" l="1"/>
  <c r="T23" i="13" s="1"/>
  <c r="T66" i="15"/>
  <c r="T23" i="16" s="1"/>
  <c r="AA63" i="2"/>
  <c r="B22" i="13"/>
  <c r="M66" i="15"/>
  <c r="M23" i="16" s="1"/>
  <c r="M66" i="2"/>
  <c r="M23" i="13" s="1"/>
  <c r="N66" i="15"/>
  <c r="N23" i="16" s="1"/>
  <c r="N66" i="2"/>
  <c r="N23" i="13" s="1"/>
  <c r="L66" i="15"/>
  <c r="L23" i="16" s="1"/>
  <c r="L66" i="2"/>
  <c r="L23" i="13" s="1"/>
  <c r="J66" i="15"/>
  <c r="J23" i="16" s="1"/>
  <c r="J66" i="2"/>
  <c r="J23" i="13" s="1"/>
  <c r="W393" i="2"/>
  <c r="W132" i="13" s="1"/>
  <c r="W393" i="15"/>
  <c r="W132" i="16" s="1"/>
  <c r="X393" i="2"/>
  <c r="X132" i="13" s="1"/>
  <c r="X393" i="15"/>
  <c r="X132" i="16" s="1"/>
  <c r="Z393" i="2"/>
  <c r="Z132" i="13" s="1"/>
  <c r="Z393" i="15"/>
  <c r="Z132" i="16" s="1"/>
  <c r="Q66" i="15"/>
  <c r="Q23" i="16" s="1"/>
  <c r="Q66" i="2"/>
  <c r="Q23" i="13" s="1"/>
  <c r="Y393" i="2"/>
  <c r="Y132" i="13" s="1"/>
  <c r="Y393" i="15"/>
  <c r="Y132" i="16" s="1"/>
  <c r="P66" i="2"/>
  <c r="P23" i="13" s="1"/>
  <c r="P66" i="15"/>
  <c r="P23" i="16" s="1"/>
  <c r="AA63" i="15"/>
  <c r="B22" i="16"/>
  <c r="O192" i="2"/>
  <c r="O65" i="13" s="1"/>
  <c r="O192" i="15"/>
  <c r="O65" i="16" s="1"/>
  <c r="Z396" i="2" l="1"/>
  <c r="Z133" i="13" s="1"/>
  <c r="Z396" i="15"/>
  <c r="Z133" i="16" s="1"/>
  <c r="X396" i="2"/>
  <c r="X133" i="13" s="1"/>
  <c r="X396" i="15"/>
  <c r="X133" i="16" s="1"/>
  <c r="O195" i="2"/>
  <c r="O66" i="13" s="1"/>
  <c r="O195" i="15"/>
  <c r="O66" i="16" s="1"/>
  <c r="W396" i="2"/>
  <c r="W133" i="13" s="1"/>
  <c r="W396" i="15"/>
  <c r="W133" i="16" s="1"/>
  <c r="Y396" i="2"/>
  <c r="Y133" i="13" s="1"/>
  <c r="Y396" i="15"/>
  <c r="Y133" i="16" s="1"/>
  <c r="Y399" i="15" l="1"/>
  <c r="Y134" i="16" s="1"/>
  <c r="Y399" i="2"/>
  <c r="Y134" i="13" s="1"/>
  <c r="X399" i="15"/>
  <c r="X134" i="16" s="1"/>
  <c r="X399" i="2"/>
  <c r="X134" i="13" s="1"/>
  <c r="W399" i="15"/>
  <c r="W134" i="16" s="1"/>
  <c r="W399" i="2"/>
  <c r="W134" i="13" s="1"/>
  <c r="Z399" i="15"/>
  <c r="Z134" i="16" s="1"/>
  <c r="Z399" i="2"/>
  <c r="Z134" i="13" s="1"/>
  <c r="O198" i="2"/>
  <c r="O67" i="13" s="1"/>
  <c r="O198" i="15"/>
  <c r="O67" i="16" s="1"/>
  <c r="Z402" i="2" l="1"/>
  <c r="Z135" i="13" s="1"/>
  <c r="Z402" i="15"/>
  <c r="Z135" i="16" s="1"/>
  <c r="O201" i="15"/>
  <c r="O68" i="16" s="1"/>
  <c r="O201" i="2"/>
  <c r="O68" i="13" s="1"/>
  <c r="Y402" i="2"/>
  <c r="Y135" i="13" s="1"/>
  <c r="Y402" i="15"/>
  <c r="Y135" i="16" s="1"/>
  <c r="W402" i="2"/>
  <c r="W135" i="13" s="1"/>
  <c r="W402" i="15"/>
  <c r="W135" i="16" s="1"/>
  <c r="X402" i="2"/>
  <c r="X135" i="13" s="1"/>
  <c r="X402" i="15"/>
  <c r="X135" i="16" s="1"/>
  <c r="X405" i="15" l="1"/>
  <c r="X136" i="16" s="1"/>
  <c r="X405" i="2"/>
  <c r="X136" i="13" s="1"/>
  <c r="W405" i="15"/>
  <c r="W136" i="16" s="1"/>
  <c r="W405" i="2"/>
  <c r="W136" i="13" s="1"/>
  <c r="Y405" i="2"/>
  <c r="Y136" i="13" s="1"/>
  <c r="Y405" i="15"/>
  <c r="Y136" i="16" s="1"/>
  <c r="N69" i="15"/>
  <c r="N24" i="16" s="1"/>
  <c r="N69" i="2"/>
  <c r="N24" i="13" s="1"/>
  <c r="AA65" i="2"/>
  <c r="AA65" i="15"/>
  <c r="Q69" i="15"/>
  <c r="Q24" i="16" s="1"/>
  <c r="Q69" i="2"/>
  <c r="Q24" i="13" s="1"/>
  <c r="J69" i="15"/>
  <c r="J24" i="16" s="1"/>
  <c r="J69" i="2"/>
  <c r="J24" i="13" s="1"/>
  <c r="O204" i="2"/>
  <c r="O69" i="13" s="1"/>
  <c r="O204" i="15"/>
  <c r="O69" i="16" s="1"/>
  <c r="M69" i="15"/>
  <c r="M24" i="16" s="1"/>
  <c r="M69" i="2"/>
  <c r="M24" i="13" s="1"/>
  <c r="Z405" i="15"/>
  <c r="Z136" i="16" s="1"/>
  <c r="Z405" i="2"/>
  <c r="Z136" i="13" s="1"/>
  <c r="Z408" i="15" l="1"/>
  <c r="Z137" i="16" s="1"/>
  <c r="Z408" i="2"/>
  <c r="Z137" i="13" s="1"/>
  <c r="C66" i="2"/>
  <c r="C23" i="13" s="1"/>
  <c r="C66" i="15"/>
  <c r="C23" i="16" s="1"/>
  <c r="S66" i="2"/>
  <c r="S23" i="13" s="1"/>
  <c r="S66" i="15"/>
  <c r="S23" i="16" s="1"/>
  <c r="D66" i="2"/>
  <c r="D23" i="13" s="1"/>
  <c r="D66" i="15"/>
  <c r="D23" i="16" s="1"/>
  <c r="K66" i="2"/>
  <c r="K23" i="13" s="1"/>
  <c r="K66" i="15"/>
  <c r="K23" i="16" s="1"/>
  <c r="R66" i="2"/>
  <c r="R23" i="13" s="1"/>
  <c r="R66" i="15"/>
  <c r="R23" i="16" s="1"/>
  <c r="F66" i="2"/>
  <c r="F23" i="13" s="1"/>
  <c r="F66" i="15"/>
  <c r="F23" i="16" s="1"/>
  <c r="U66" i="2"/>
  <c r="U23" i="13" s="1"/>
  <c r="U66" i="15"/>
  <c r="U23" i="16" s="1"/>
  <c r="H66" i="2"/>
  <c r="H23" i="13" s="1"/>
  <c r="H66" i="15"/>
  <c r="H23" i="16" s="1"/>
  <c r="B66" i="2"/>
  <c r="B66" i="15"/>
  <c r="V66" i="2"/>
  <c r="V23" i="13" s="1"/>
  <c r="V66" i="15"/>
  <c r="V23" i="16" s="1"/>
  <c r="I66" i="2"/>
  <c r="I23" i="13" s="1"/>
  <c r="I66" i="15"/>
  <c r="I23" i="16" s="1"/>
  <c r="G66" i="2"/>
  <c r="G23" i="13" s="1"/>
  <c r="G66" i="15"/>
  <c r="G23" i="16" s="1"/>
  <c r="W408" i="15"/>
  <c r="W137" i="16" s="1"/>
  <c r="W408" i="2"/>
  <c r="W137" i="13" s="1"/>
  <c r="X408" i="15"/>
  <c r="X137" i="16" s="1"/>
  <c r="X408" i="2"/>
  <c r="X137" i="13" s="1"/>
  <c r="O207" i="2"/>
  <c r="O70" i="13" s="1"/>
  <c r="O207" i="15"/>
  <c r="O70" i="16" s="1"/>
  <c r="Y408" i="15"/>
  <c r="Y137" i="16" s="1"/>
  <c r="Y408" i="2"/>
  <c r="Y137" i="13" s="1"/>
  <c r="Y411" i="2" l="1"/>
  <c r="Y138" i="13" s="1"/>
  <c r="Y411" i="15"/>
  <c r="Y138" i="16" s="1"/>
  <c r="AA66" i="15"/>
  <c r="B23" i="16"/>
  <c r="H69" i="15"/>
  <c r="H24" i="16" s="1"/>
  <c r="H69" i="2"/>
  <c r="H24" i="13" s="1"/>
  <c r="B23" i="13"/>
  <c r="AA66" i="2"/>
  <c r="R69" i="2"/>
  <c r="R24" i="13" s="1"/>
  <c r="R69" i="15"/>
  <c r="R24" i="16" s="1"/>
  <c r="D69" i="15"/>
  <c r="D24" i="16" s="1"/>
  <c r="D69" i="2"/>
  <c r="D24" i="13" s="1"/>
  <c r="S69" i="15"/>
  <c r="S24" i="16" s="1"/>
  <c r="S69" i="2"/>
  <c r="S24" i="13" s="1"/>
  <c r="O210" i="2"/>
  <c r="O71" i="13" s="1"/>
  <c r="O210" i="15"/>
  <c r="O71" i="16" s="1"/>
  <c r="W411" i="2"/>
  <c r="W138" i="13" s="1"/>
  <c r="W411" i="15"/>
  <c r="W138" i="16" s="1"/>
  <c r="Z411" i="2"/>
  <c r="Z138" i="13" s="1"/>
  <c r="Z411" i="15"/>
  <c r="Z138" i="16" s="1"/>
  <c r="K69" i="15"/>
  <c r="K24" i="16" s="1"/>
  <c r="K69" i="2"/>
  <c r="K24" i="13" s="1"/>
  <c r="X411" i="2"/>
  <c r="X138" i="13" s="1"/>
  <c r="X411" i="15"/>
  <c r="X138" i="16" s="1"/>
  <c r="O213" i="2" l="1"/>
  <c r="O72" i="13" s="1"/>
  <c r="O213" i="15"/>
  <c r="O72" i="16" s="1"/>
  <c r="Z414" i="2"/>
  <c r="Z139" i="13" s="1"/>
  <c r="Z414" i="15"/>
  <c r="Z139" i="16" s="1"/>
  <c r="X414" i="15"/>
  <c r="X139" i="16" s="1"/>
  <c r="X414" i="2"/>
  <c r="X139" i="13" s="1"/>
  <c r="Y414" i="15"/>
  <c r="Y139" i="16" s="1"/>
  <c r="Y414" i="2"/>
  <c r="Y139" i="13" s="1"/>
  <c r="W414" i="15"/>
  <c r="W139" i="16" s="1"/>
  <c r="W414" i="2"/>
  <c r="W139" i="13" s="1"/>
  <c r="Z417" i="15" l="1"/>
  <c r="Z140" i="16" s="1"/>
  <c r="Z417" i="2"/>
  <c r="Z140" i="13" s="1"/>
  <c r="O216" i="2"/>
  <c r="O73" i="13" s="1"/>
  <c r="O216" i="15"/>
  <c r="O73" i="16" s="1"/>
  <c r="W417" i="2"/>
  <c r="W140" i="13" s="1"/>
  <c r="W417" i="15"/>
  <c r="W140" i="16" s="1"/>
  <c r="X417" i="15"/>
  <c r="X140" i="16" s="1"/>
  <c r="X417" i="2"/>
  <c r="X140" i="13" s="1"/>
  <c r="Y417" i="2"/>
  <c r="Y140" i="13" s="1"/>
  <c r="Y417" i="15"/>
  <c r="Y140" i="16" s="1"/>
  <c r="W420" i="2" l="1"/>
  <c r="W141" i="13" s="1"/>
  <c r="W420" i="15"/>
  <c r="W141" i="16" s="1"/>
  <c r="X420" i="2"/>
  <c r="X141" i="13" s="1"/>
  <c r="X420" i="15"/>
  <c r="X141" i="16" s="1"/>
  <c r="O219" i="2"/>
  <c r="O74" i="13" s="1"/>
  <c r="O219" i="15"/>
  <c r="O74" i="16" s="1"/>
  <c r="Y420" i="2"/>
  <c r="Y141" i="13" s="1"/>
  <c r="Y420" i="15"/>
  <c r="Y141" i="16" s="1"/>
  <c r="Z420" i="2"/>
  <c r="Z141" i="13" s="1"/>
  <c r="Z420" i="15"/>
  <c r="Z141" i="16" s="1"/>
  <c r="X423" i="15" l="1"/>
  <c r="X142" i="16" s="1"/>
  <c r="X423" i="2"/>
  <c r="X142" i="13" s="1"/>
  <c r="S72" i="15"/>
  <c r="S25" i="16" s="1"/>
  <c r="S72" i="2"/>
  <c r="S25" i="13" s="1"/>
  <c r="W423" i="15"/>
  <c r="W142" i="16" s="1"/>
  <c r="W423" i="2"/>
  <c r="W142" i="13" s="1"/>
  <c r="N72" i="2"/>
  <c r="N25" i="13" s="1"/>
  <c r="N72" i="15"/>
  <c r="N25" i="16" s="1"/>
  <c r="K72" i="15"/>
  <c r="K25" i="16" s="1"/>
  <c r="K72" i="2"/>
  <c r="K25" i="13" s="1"/>
  <c r="Z423" i="15"/>
  <c r="Z142" i="16" s="1"/>
  <c r="Z423" i="2"/>
  <c r="Z142" i="13" s="1"/>
  <c r="M72" i="15"/>
  <c r="M25" i="16" s="1"/>
  <c r="M72" i="2"/>
  <c r="M25" i="13" s="1"/>
  <c r="J72" i="15"/>
  <c r="J25" i="16" s="1"/>
  <c r="J72" i="2"/>
  <c r="J25" i="13" s="1"/>
  <c r="O222" i="2"/>
  <c r="O75" i="13" s="1"/>
  <c r="O222" i="15"/>
  <c r="O75" i="16" s="1"/>
  <c r="D72" i="15"/>
  <c r="D25" i="16" s="1"/>
  <c r="D72" i="2"/>
  <c r="D25" i="13" s="1"/>
  <c r="Y423" i="15"/>
  <c r="Y142" i="16" s="1"/>
  <c r="Y423" i="2"/>
  <c r="Y142" i="13" s="1"/>
  <c r="O225" i="2" l="1"/>
  <c r="O76" i="13" s="1"/>
  <c r="O225" i="15"/>
  <c r="O76" i="16" s="1"/>
  <c r="W426" i="2"/>
  <c r="W143" i="13" s="1"/>
  <c r="W426" i="15"/>
  <c r="W143" i="16" s="1"/>
  <c r="Y426" i="2"/>
  <c r="Y143" i="13" s="1"/>
  <c r="Y426" i="15"/>
  <c r="Y143" i="16" s="1"/>
  <c r="X426" i="2"/>
  <c r="X143" i="13" s="1"/>
  <c r="X426" i="15"/>
  <c r="X143" i="16" s="1"/>
  <c r="Z426" i="2"/>
  <c r="Z143" i="13" s="1"/>
  <c r="Z426" i="15"/>
  <c r="Z143" i="16" s="1"/>
  <c r="T69" i="15" l="1"/>
  <c r="T24" i="16" s="1"/>
  <c r="AA68" i="15"/>
  <c r="AA68" i="2"/>
  <c r="L69" i="15"/>
  <c r="L24" i="16" s="1"/>
  <c r="P69" i="15"/>
  <c r="P24" i="16" s="1"/>
  <c r="B69" i="2"/>
  <c r="F69" i="2"/>
  <c r="F24" i="13" s="1"/>
  <c r="E69" i="15"/>
  <c r="E24" i="16" s="1"/>
  <c r="G69" i="2"/>
  <c r="G24" i="13" s="1"/>
  <c r="U69" i="15"/>
  <c r="U24" i="16" s="1"/>
  <c r="C69" i="15"/>
  <c r="C24" i="16" s="1"/>
  <c r="I69" i="2"/>
  <c r="I24" i="13" s="1"/>
  <c r="V69" i="15"/>
  <c r="V24" i="16" s="1"/>
  <c r="O228" i="15"/>
  <c r="O77" i="16" s="1"/>
  <c r="O228" i="2"/>
  <c r="O77" i="13" s="1"/>
  <c r="Z429" i="15"/>
  <c r="Z144" i="16" s="1"/>
  <c r="Z429" i="2"/>
  <c r="Z144" i="13" s="1"/>
  <c r="X429" i="15"/>
  <c r="X144" i="16" s="1"/>
  <c r="X429" i="2"/>
  <c r="X144" i="13" s="1"/>
  <c r="W429" i="15"/>
  <c r="W144" i="16" s="1"/>
  <c r="W429" i="2"/>
  <c r="W144" i="13" s="1"/>
  <c r="Y429" i="15"/>
  <c r="Y144" i="16" s="1"/>
  <c r="Y429" i="2"/>
  <c r="Y144" i="13" s="1"/>
  <c r="P69" i="2" l="1"/>
  <c r="P24" i="13" s="1"/>
  <c r="B69" i="15"/>
  <c r="B24" i="16" s="1"/>
  <c r="L69" i="2"/>
  <c r="L24" i="13" s="1"/>
  <c r="T69" i="2"/>
  <c r="T24" i="13" s="1"/>
  <c r="G72" i="2"/>
  <c r="G25" i="13" s="1"/>
  <c r="V69" i="2"/>
  <c r="V24" i="13" s="1"/>
  <c r="I69" i="15"/>
  <c r="I24" i="16" s="1"/>
  <c r="F69" i="15"/>
  <c r="F24" i="16" s="1"/>
  <c r="C69" i="2"/>
  <c r="C24" i="13" s="1"/>
  <c r="U69" i="2"/>
  <c r="U24" i="13" s="1"/>
  <c r="G69" i="15"/>
  <c r="G24" i="16" s="1"/>
  <c r="E69" i="2"/>
  <c r="E24" i="13" s="1"/>
  <c r="Z432" i="2"/>
  <c r="Z145" i="13" s="1"/>
  <c r="Z432" i="15"/>
  <c r="Z145" i="16" s="1"/>
  <c r="W432" i="2"/>
  <c r="W145" i="13" s="1"/>
  <c r="W432" i="15"/>
  <c r="W145" i="16" s="1"/>
  <c r="X432" i="2"/>
  <c r="X145" i="13" s="1"/>
  <c r="X432" i="15"/>
  <c r="X145" i="16" s="1"/>
  <c r="O231" i="2"/>
  <c r="O78" i="13" s="1"/>
  <c r="O231" i="15"/>
  <c r="O78" i="16" s="1"/>
  <c r="Y432" i="2"/>
  <c r="Y145" i="13" s="1"/>
  <c r="Y432" i="15"/>
  <c r="Y145" i="16" s="1"/>
  <c r="B24" i="13"/>
  <c r="G72" i="15" l="1"/>
  <c r="G25" i="16" s="1"/>
  <c r="AA69" i="15"/>
  <c r="AA69" i="2"/>
  <c r="O234" i="2"/>
  <c r="O79" i="13" s="1"/>
  <c r="O234" i="15"/>
  <c r="O79" i="16" s="1"/>
  <c r="Y435" i="2"/>
  <c r="Y146" i="13" s="1"/>
  <c r="Y435" i="15"/>
  <c r="Y146" i="16" s="1"/>
  <c r="Z435" i="15"/>
  <c r="Z146" i="16" s="1"/>
  <c r="Z435" i="2"/>
  <c r="Z146" i="13" s="1"/>
  <c r="W435" i="15"/>
  <c r="W146" i="16" s="1"/>
  <c r="W435" i="2"/>
  <c r="W146" i="13" s="1"/>
  <c r="X435" i="15"/>
  <c r="X146" i="16" s="1"/>
  <c r="X435" i="2"/>
  <c r="X146" i="13" s="1"/>
  <c r="X438" i="2" l="1"/>
  <c r="X147" i="13" s="1"/>
  <c r="X438" i="15"/>
  <c r="X147" i="16" s="1"/>
  <c r="O237" i="2"/>
  <c r="O80" i="13" s="1"/>
  <c r="O237" i="15"/>
  <c r="O80" i="16" s="1"/>
  <c r="W438" i="2"/>
  <c r="W147" i="13" s="1"/>
  <c r="W438" i="15"/>
  <c r="W147" i="16" s="1"/>
  <c r="Z438" i="2"/>
  <c r="Z147" i="13" s="1"/>
  <c r="Z438" i="15"/>
  <c r="Z147" i="16" s="1"/>
  <c r="Y438" i="2"/>
  <c r="Y147" i="13" s="1"/>
  <c r="Y438" i="15"/>
  <c r="Y147" i="16" s="1"/>
  <c r="W441" i="2" l="1"/>
  <c r="W148" i="13" s="1"/>
  <c r="W441" i="15"/>
  <c r="W148" i="16" s="1"/>
  <c r="O240" i="15"/>
  <c r="O81" i="16" s="1"/>
  <c r="O240" i="2"/>
  <c r="O81" i="13" s="1"/>
  <c r="G75" i="15"/>
  <c r="G26" i="16" s="1"/>
  <c r="G75" i="2"/>
  <c r="G26" i="13" s="1"/>
  <c r="N75" i="15"/>
  <c r="N26" i="16" s="1"/>
  <c r="N75" i="2"/>
  <c r="N26" i="13" s="1"/>
  <c r="Z441" i="2"/>
  <c r="Z148" i="13" s="1"/>
  <c r="Z441" i="15"/>
  <c r="Z148" i="16" s="1"/>
  <c r="J75" i="2"/>
  <c r="J26" i="13" s="1"/>
  <c r="J75" i="15"/>
  <c r="J26" i="16" s="1"/>
  <c r="Y441" i="2"/>
  <c r="Y148" i="13" s="1"/>
  <c r="Y441" i="15"/>
  <c r="Y148" i="16" s="1"/>
  <c r="X441" i="2"/>
  <c r="X148" i="13" s="1"/>
  <c r="X441" i="15"/>
  <c r="X148" i="16" s="1"/>
  <c r="W444" i="15" l="1"/>
  <c r="W149" i="16" s="1"/>
  <c r="W444" i="2"/>
  <c r="W149" i="13" s="1"/>
  <c r="Y444" i="15"/>
  <c r="Y149" i="16" s="1"/>
  <c r="Y444" i="2"/>
  <c r="Y149" i="13" s="1"/>
  <c r="Z444" i="2"/>
  <c r="Z149" i="13" s="1"/>
  <c r="Z444" i="15"/>
  <c r="Z149" i="16" s="1"/>
  <c r="X444" i="2"/>
  <c r="X149" i="13" s="1"/>
  <c r="X444" i="15"/>
  <c r="X149" i="16" s="1"/>
  <c r="O243" i="15"/>
  <c r="O82" i="16" s="1"/>
  <c r="O243" i="2"/>
  <c r="O82" i="13" s="1"/>
  <c r="C72" i="2" l="1"/>
  <c r="C25" i="13" s="1"/>
  <c r="F72" i="15"/>
  <c r="F25" i="16" s="1"/>
  <c r="V72" i="2"/>
  <c r="V25" i="13" s="1"/>
  <c r="U72" i="2"/>
  <c r="U25" i="13" s="1"/>
  <c r="I72" i="15"/>
  <c r="I25" i="16" s="1"/>
  <c r="R72" i="15"/>
  <c r="R25" i="16" s="1"/>
  <c r="H72" i="15"/>
  <c r="H25" i="16" s="1"/>
  <c r="E72" i="15"/>
  <c r="E25" i="16" s="1"/>
  <c r="P72" i="2"/>
  <c r="P25" i="13" s="1"/>
  <c r="L72" i="2"/>
  <c r="L25" i="13" s="1"/>
  <c r="AA71" i="15"/>
  <c r="T72" i="15"/>
  <c r="T25" i="16" s="1"/>
  <c r="AA71" i="2"/>
  <c r="X447" i="15"/>
  <c r="X150" i="16" s="1"/>
  <c r="X447" i="2"/>
  <c r="X150" i="13" s="1"/>
  <c r="Y447" i="15"/>
  <c r="Y150" i="16" s="1"/>
  <c r="Y447" i="2"/>
  <c r="Y150" i="13" s="1"/>
  <c r="Q72" i="15"/>
  <c r="Q25" i="16" s="1"/>
  <c r="Q72" i="2"/>
  <c r="Q25" i="13" s="1"/>
  <c r="Z447" i="15"/>
  <c r="Z150" i="16" s="1"/>
  <c r="Z447" i="2"/>
  <c r="Z150" i="13" s="1"/>
  <c r="E72" i="2"/>
  <c r="E25" i="13" s="1"/>
  <c r="O246" i="15"/>
  <c r="O83" i="16" s="1"/>
  <c r="O246" i="2"/>
  <c r="O83" i="13" s="1"/>
  <c r="W447" i="2"/>
  <c r="W150" i="13" s="1"/>
  <c r="W447" i="15"/>
  <c r="W150" i="16" s="1"/>
  <c r="I72" i="2" l="1"/>
  <c r="I25" i="13" s="1"/>
  <c r="L72" i="15"/>
  <c r="L25" i="16" s="1"/>
  <c r="H72" i="2"/>
  <c r="H25" i="13" s="1"/>
  <c r="V72" i="15"/>
  <c r="V25" i="16" s="1"/>
  <c r="F72" i="2"/>
  <c r="F25" i="13" s="1"/>
  <c r="P75" i="15"/>
  <c r="P26" i="16" s="1"/>
  <c r="C72" i="15"/>
  <c r="C25" i="16" s="1"/>
  <c r="R72" i="2"/>
  <c r="R25" i="13" s="1"/>
  <c r="U72" i="15"/>
  <c r="U25" i="16" s="1"/>
  <c r="B72" i="15"/>
  <c r="B25" i="16" s="1"/>
  <c r="B72" i="2"/>
  <c r="B25" i="13" s="1"/>
  <c r="P72" i="15"/>
  <c r="P25" i="16" s="1"/>
  <c r="T72" i="2"/>
  <c r="T25" i="13" s="1"/>
  <c r="W450" i="2"/>
  <c r="W151" i="13" s="1"/>
  <c r="W450" i="15"/>
  <c r="W151" i="16" s="1"/>
  <c r="C75" i="2"/>
  <c r="C26" i="13" s="1"/>
  <c r="C75" i="15"/>
  <c r="C26" i="16" s="1"/>
  <c r="L75" i="2"/>
  <c r="L26" i="13" s="1"/>
  <c r="L75" i="15"/>
  <c r="L26" i="16" s="1"/>
  <c r="Q75" i="15"/>
  <c r="Q26" i="16" s="1"/>
  <c r="Q75" i="2"/>
  <c r="Q26" i="13" s="1"/>
  <c r="Y450" i="2"/>
  <c r="Y151" i="13" s="1"/>
  <c r="Y450" i="15"/>
  <c r="Y151" i="16" s="1"/>
  <c r="O249" i="2"/>
  <c r="O84" i="13" s="1"/>
  <c r="O249" i="15"/>
  <c r="O84" i="16" s="1"/>
  <c r="Z450" i="2"/>
  <c r="Z151" i="13" s="1"/>
  <c r="Z450" i="15"/>
  <c r="Z151" i="16" s="1"/>
  <c r="X450" i="2"/>
  <c r="X151" i="13" s="1"/>
  <c r="X450" i="15"/>
  <c r="X151" i="16" s="1"/>
  <c r="E75" i="2" l="1"/>
  <c r="E26" i="13" s="1"/>
  <c r="E75" i="15"/>
  <c r="E26" i="16" s="1"/>
  <c r="P75" i="2"/>
  <c r="P26" i="13" s="1"/>
  <c r="AA72" i="2"/>
  <c r="AA72" i="15"/>
  <c r="O252" i="2"/>
  <c r="O85" i="13" s="1"/>
  <c r="O252" i="15"/>
  <c r="O85" i="16" s="1"/>
  <c r="X453" i="15"/>
  <c r="X152" i="16" s="1"/>
  <c r="X453" i="2"/>
  <c r="X152" i="13" s="1"/>
  <c r="Y453" i="2"/>
  <c r="Y152" i="13" s="1"/>
  <c r="Y453" i="15"/>
  <c r="Y152" i="16" s="1"/>
  <c r="W453" i="15"/>
  <c r="W152" i="16" s="1"/>
  <c r="W453" i="2"/>
  <c r="W152" i="13" s="1"/>
  <c r="Z453" i="15"/>
  <c r="Z152" i="16" s="1"/>
  <c r="Z453" i="2"/>
  <c r="Z152" i="13" s="1"/>
  <c r="Z456" i="2" l="1"/>
  <c r="Z153" i="13" s="1"/>
  <c r="Z456" i="15"/>
  <c r="Z153" i="16" s="1"/>
  <c r="X456" i="2"/>
  <c r="X153" i="13" s="1"/>
  <c r="X456" i="15"/>
  <c r="X153" i="16" s="1"/>
  <c r="Y456" i="2"/>
  <c r="Y153" i="13" s="1"/>
  <c r="Y456" i="15"/>
  <c r="Y153" i="16" s="1"/>
  <c r="W456" i="2"/>
  <c r="W153" i="13" s="1"/>
  <c r="W456" i="15"/>
  <c r="W153" i="16" s="1"/>
  <c r="O255" i="2"/>
  <c r="O86" i="13" s="1"/>
  <c r="O255" i="15"/>
  <c r="O86" i="16" s="1"/>
  <c r="X459" i="15" l="1"/>
  <c r="X154" i="16" s="1"/>
  <c r="X459" i="2"/>
  <c r="X154" i="13" s="1"/>
  <c r="Z459" i="2"/>
  <c r="Z154" i="13" s="1"/>
  <c r="Z459" i="15"/>
  <c r="Z154" i="16" s="1"/>
  <c r="O258" i="2"/>
  <c r="O87" i="13" s="1"/>
  <c r="O258" i="15"/>
  <c r="O87" i="16" s="1"/>
  <c r="W459" i="2"/>
  <c r="W154" i="13" s="1"/>
  <c r="W459" i="15"/>
  <c r="W154" i="16" s="1"/>
  <c r="Y459" i="2"/>
  <c r="Y154" i="13" s="1"/>
  <c r="Y459" i="15"/>
  <c r="Y154" i="16" s="1"/>
  <c r="N78" i="2" l="1"/>
  <c r="N27" i="13" s="1"/>
  <c r="N78" i="15"/>
  <c r="N27" i="16" s="1"/>
  <c r="W462" i="15"/>
  <c r="W155" i="16" s="1"/>
  <c r="W462" i="2"/>
  <c r="W155" i="13" s="1"/>
  <c r="Y462" i="15"/>
  <c r="Y155" i="16" s="1"/>
  <c r="Y462" i="2"/>
  <c r="Y155" i="13" s="1"/>
  <c r="O261" i="2"/>
  <c r="O88" i="13" s="1"/>
  <c r="O261" i="15"/>
  <c r="O88" i="16" s="1"/>
  <c r="X462" i="15"/>
  <c r="X155" i="16" s="1"/>
  <c r="X462" i="2"/>
  <c r="X155" i="13" s="1"/>
  <c r="AA74" i="2"/>
  <c r="AA74" i="15"/>
  <c r="Z462" i="15"/>
  <c r="Z155" i="16" s="1"/>
  <c r="Z462" i="2"/>
  <c r="Z155" i="13" s="1"/>
  <c r="D75" i="15"/>
  <c r="D26" i="16" s="1"/>
  <c r="D75" i="2"/>
  <c r="D26" i="13" s="1"/>
  <c r="Q78" i="2"/>
  <c r="Q27" i="13" s="1"/>
  <c r="Q78" i="15"/>
  <c r="Q27" i="16" s="1"/>
  <c r="P78" i="2"/>
  <c r="P27" i="13" s="1"/>
  <c r="P78" i="15"/>
  <c r="P27" i="16" s="1"/>
  <c r="C78" i="2"/>
  <c r="C27" i="13" s="1"/>
  <c r="C78" i="15"/>
  <c r="C27" i="16" s="1"/>
  <c r="U75" i="2" l="1"/>
  <c r="U26" i="13" s="1"/>
  <c r="U75" i="15"/>
  <c r="U26" i="16" s="1"/>
  <c r="F75" i="15"/>
  <c r="F26" i="16" s="1"/>
  <c r="F75" i="2"/>
  <c r="F26" i="13" s="1"/>
  <c r="Z465" i="15"/>
  <c r="Z156" i="16" s="1"/>
  <c r="Z465" i="2"/>
  <c r="Z156" i="13" s="1"/>
  <c r="W465" i="15"/>
  <c r="W156" i="16" s="1"/>
  <c r="W465" i="2"/>
  <c r="W156" i="13" s="1"/>
  <c r="M75" i="15"/>
  <c r="M26" i="16" s="1"/>
  <c r="M75" i="2"/>
  <c r="M26" i="13" s="1"/>
  <c r="K75" i="15"/>
  <c r="K26" i="16" s="1"/>
  <c r="K75" i="2"/>
  <c r="K26" i="13" s="1"/>
  <c r="D78" i="2"/>
  <c r="D27" i="13" s="1"/>
  <c r="D78" i="15"/>
  <c r="D27" i="16" s="1"/>
  <c r="X465" i="15"/>
  <c r="X156" i="16" s="1"/>
  <c r="X465" i="2"/>
  <c r="X156" i="13" s="1"/>
  <c r="O264" i="2"/>
  <c r="O89" i="13" s="1"/>
  <c r="O264" i="15"/>
  <c r="O89" i="16" s="1"/>
  <c r="T75" i="15"/>
  <c r="T26" i="16" s="1"/>
  <c r="T75" i="2"/>
  <c r="T26" i="13" s="1"/>
  <c r="Y465" i="2"/>
  <c r="Y156" i="13" s="1"/>
  <c r="Y465" i="15"/>
  <c r="Y156" i="16" s="1"/>
  <c r="H75" i="15"/>
  <c r="H26" i="16" s="1"/>
  <c r="H75" i="2"/>
  <c r="H26" i="13" s="1"/>
  <c r="V75" i="2"/>
  <c r="V26" i="13" s="1"/>
  <c r="V75" i="15"/>
  <c r="V26" i="16" s="1"/>
  <c r="B75" i="15"/>
  <c r="B75" i="2"/>
  <c r="R75" i="2"/>
  <c r="R26" i="13" s="1"/>
  <c r="R75" i="15"/>
  <c r="R26" i="16" s="1"/>
  <c r="I75" i="15"/>
  <c r="I26" i="16" s="1"/>
  <c r="I75" i="2"/>
  <c r="I26" i="13" s="1"/>
  <c r="S75" i="2"/>
  <c r="S26" i="13" s="1"/>
  <c r="S75" i="15"/>
  <c r="S26" i="16" s="1"/>
  <c r="O267" i="2" l="1"/>
  <c r="O90" i="13" s="1"/>
  <c r="O267" i="15"/>
  <c r="O90" i="16" s="1"/>
  <c r="U78" i="2"/>
  <c r="U27" i="13" s="1"/>
  <c r="U78" i="15"/>
  <c r="U27" i="16" s="1"/>
  <c r="H78" i="2"/>
  <c r="H27" i="13" s="1"/>
  <c r="H78" i="15"/>
  <c r="H27" i="16" s="1"/>
  <c r="B26" i="13"/>
  <c r="AA75" i="2"/>
  <c r="V78" i="2"/>
  <c r="V27" i="13" s="1"/>
  <c r="V78" i="15"/>
  <c r="V27" i="16" s="1"/>
  <c r="AA75" i="15"/>
  <c r="B26" i="16"/>
  <c r="S78" i="2"/>
  <c r="S27" i="13" s="1"/>
  <c r="S78" i="15"/>
  <c r="S27" i="16" s="1"/>
  <c r="X468" i="2"/>
  <c r="X157" i="13" s="1"/>
  <c r="X468" i="15"/>
  <c r="X157" i="16" s="1"/>
  <c r="F78" i="2"/>
  <c r="F27" i="13" s="1"/>
  <c r="F78" i="15"/>
  <c r="F27" i="16" s="1"/>
  <c r="I78" i="2"/>
  <c r="I27" i="13" s="1"/>
  <c r="I78" i="15"/>
  <c r="I27" i="16" s="1"/>
  <c r="Z468" i="2"/>
  <c r="Z157" i="13" s="1"/>
  <c r="Z468" i="15"/>
  <c r="Z157" i="16" s="1"/>
  <c r="Y468" i="2"/>
  <c r="Y157" i="13" s="1"/>
  <c r="Y468" i="15"/>
  <c r="Y157" i="16" s="1"/>
  <c r="W468" i="2"/>
  <c r="W157" i="13" s="1"/>
  <c r="W468" i="15"/>
  <c r="W157" i="16" s="1"/>
  <c r="Z471" i="15" l="1"/>
  <c r="Z158" i="16" s="1"/>
  <c r="Z471" i="2"/>
  <c r="Z158" i="13" s="1"/>
  <c r="Y471" i="15"/>
  <c r="Y158" i="16" s="1"/>
  <c r="Y471" i="2"/>
  <c r="Y158" i="13" s="1"/>
  <c r="I81" i="15"/>
  <c r="I28" i="16" s="1"/>
  <c r="I81" i="2"/>
  <c r="I28" i="13" s="1"/>
  <c r="X471" i="15"/>
  <c r="X158" i="16" s="1"/>
  <c r="X471" i="2"/>
  <c r="X158" i="13" s="1"/>
  <c r="O270" i="15"/>
  <c r="O91" i="16" s="1"/>
  <c r="O270" i="2"/>
  <c r="O91" i="13" s="1"/>
  <c r="W471" i="15"/>
  <c r="W158" i="16" s="1"/>
  <c r="W471" i="2"/>
  <c r="W158" i="13" s="1"/>
  <c r="Z474" i="2" l="1"/>
  <c r="Z159" i="13" s="1"/>
  <c r="Z474" i="15"/>
  <c r="Z159" i="16" s="1"/>
  <c r="Y474" i="2"/>
  <c r="Y159" i="13" s="1"/>
  <c r="Y474" i="15"/>
  <c r="Y159" i="16" s="1"/>
  <c r="W474" i="2"/>
  <c r="W159" i="13" s="1"/>
  <c r="W474" i="15"/>
  <c r="W159" i="16" s="1"/>
  <c r="X474" i="2"/>
  <c r="X159" i="13" s="1"/>
  <c r="X474" i="15"/>
  <c r="X159" i="16" s="1"/>
  <c r="O273" i="2"/>
  <c r="O92" i="13" s="1"/>
  <c r="O273" i="15"/>
  <c r="O92" i="16" s="1"/>
  <c r="Z477" i="15" l="1"/>
  <c r="Z160" i="16" s="1"/>
  <c r="Z477" i="2"/>
  <c r="Z160" i="13" s="1"/>
  <c r="W477" i="2"/>
  <c r="W160" i="13" s="1"/>
  <c r="W477" i="15"/>
  <c r="W160" i="16" s="1"/>
  <c r="Y477" i="2"/>
  <c r="Y160" i="13" s="1"/>
  <c r="Y477" i="15"/>
  <c r="Y160" i="16" s="1"/>
  <c r="O276" i="2"/>
  <c r="O93" i="13" s="1"/>
  <c r="O276" i="15"/>
  <c r="O93" i="16" s="1"/>
  <c r="X477" i="15"/>
  <c r="X160" i="16" s="1"/>
  <c r="X477" i="2"/>
  <c r="X160" i="13" s="1"/>
  <c r="O279" i="2" l="1"/>
  <c r="O94" i="13" s="1"/>
  <c r="O279" i="15"/>
  <c r="O94" i="16" s="1"/>
  <c r="X480" i="15"/>
  <c r="X161" i="16" s="1"/>
  <c r="X480" i="2"/>
  <c r="X161" i="13" s="1"/>
  <c r="W480" i="15"/>
  <c r="W161" i="16" s="1"/>
  <c r="W480" i="2"/>
  <c r="W161" i="13" s="1"/>
  <c r="Y480" i="15"/>
  <c r="Y161" i="16" s="1"/>
  <c r="Y480" i="2"/>
  <c r="Y161" i="13" s="1"/>
  <c r="P81" i="15"/>
  <c r="P28" i="16" s="1"/>
  <c r="P81" i="2"/>
  <c r="P28" i="13" s="1"/>
  <c r="U81" i="15"/>
  <c r="U28" i="16" s="1"/>
  <c r="U81" i="2"/>
  <c r="U28" i="13" s="1"/>
  <c r="Z480" i="15"/>
  <c r="Z161" i="16" s="1"/>
  <c r="Z480" i="2"/>
  <c r="Z161" i="13" s="1"/>
  <c r="Y483" i="15" l="1"/>
  <c r="Y162" i="16" s="1"/>
  <c r="Y483" i="2"/>
  <c r="Y162" i="13" s="1"/>
  <c r="X483" i="2"/>
  <c r="X162" i="13" s="1"/>
  <c r="X483" i="15"/>
  <c r="X162" i="16" s="1"/>
  <c r="Z483" i="15"/>
  <c r="Z162" i="16" s="1"/>
  <c r="Z483" i="2"/>
  <c r="Z162" i="13" s="1"/>
  <c r="AA77" i="15"/>
  <c r="AA77" i="2"/>
  <c r="W483" i="2"/>
  <c r="W162" i="13" s="1"/>
  <c r="W483" i="15"/>
  <c r="W162" i="16" s="1"/>
  <c r="O282" i="2"/>
  <c r="O95" i="13" s="1"/>
  <c r="O282" i="15"/>
  <c r="O95" i="16" s="1"/>
  <c r="J78" i="2" l="1"/>
  <c r="J27" i="13" s="1"/>
  <c r="J78" i="15"/>
  <c r="J27" i="16" s="1"/>
  <c r="B78" i="15"/>
  <c r="B78" i="2"/>
  <c r="G78" i="2"/>
  <c r="G27" i="13" s="1"/>
  <c r="G78" i="15"/>
  <c r="G27" i="16" s="1"/>
  <c r="W486" i="2"/>
  <c r="W163" i="13" s="1"/>
  <c r="W486" i="15"/>
  <c r="W163" i="16" s="1"/>
  <c r="E78" i="15"/>
  <c r="E27" i="16" s="1"/>
  <c r="E78" i="2"/>
  <c r="E27" i="13" s="1"/>
  <c r="Z486" i="2"/>
  <c r="Z163" i="13" s="1"/>
  <c r="Z486" i="15"/>
  <c r="Z163" i="16" s="1"/>
  <c r="M78" i="2"/>
  <c r="M27" i="13" s="1"/>
  <c r="M78" i="15"/>
  <c r="M27" i="16" s="1"/>
  <c r="O285" i="15"/>
  <c r="O96" i="16" s="1"/>
  <c r="O285" i="2"/>
  <c r="O96" i="13" s="1"/>
  <c r="R78" i="2"/>
  <c r="R27" i="13" s="1"/>
  <c r="R78" i="15"/>
  <c r="R27" i="16" s="1"/>
  <c r="Y486" i="2"/>
  <c r="Y163" i="13" s="1"/>
  <c r="Y486" i="15"/>
  <c r="Y163" i="16" s="1"/>
  <c r="X486" i="2"/>
  <c r="X163" i="13" s="1"/>
  <c r="X486" i="15"/>
  <c r="X163" i="16" s="1"/>
  <c r="T78" i="2"/>
  <c r="T27" i="13" s="1"/>
  <c r="T78" i="15"/>
  <c r="T27" i="16" s="1"/>
  <c r="L78" i="15"/>
  <c r="L27" i="16" s="1"/>
  <c r="L78" i="2"/>
  <c r="L27" i="13" s="1"/>
  <c r="K78" i="15"/>
  <c r="K27" i="16" s="1"/>
  <c r="K78" i="2"/>
  <c r="K27" i="13" s="1"/>
  <c r="B81" i="15" l="1"/>
  <c r="B81" i="2"/>
  <c r="T81" i="15"/>
  <c r="T28" i="16" s="1"/>
  <c r="T81" i="2"/>
  <c r="T28" i="13" s="1"/>
  <c r="O288" i="2"/>
  <c r="O97" i="13" s="1"/>
  <c r="O288" i="15"/>
  <c r="O97" i="16" s="1"/>
  <c r="W489" i="15"/>
  <c r="W164" i="16" s="1"/>
  <c r="W489" i="2"/>
  <c r="W164" i="13" s="1"/>
  <c r="R81" i="15"/>
  <c r="R28" i="16" s="1"/>
  <c r="R81" i="2"/>
  <c r="R28" i="13" s="1"/>
  <c r="AA78" i="2"/>
  <c r="B27" i="13"/>
  <c r="J81" i="15"/>
  <c r="J28" i="16" s="1"/>
  <c r="J81" i="2"/>
  <c r="J28" i="13" s="1"/>
  <c r="AA78" i="15"/>
  <c r="B27" i="16"/>
  <c r="X489" i="15"/>
  <c r="X164" i="16" s="1"/>
  <c r="X489" i="2"/>
  <c r="X164" i="13" s="1"/>
  <c r="Y489" i="15"/>
  <c r="Y164" i="16" s="1"/>
  <c r="Y489" i="2"/>
  <c r="Y164" i="13" s="1"/>
  <c r="K81" i="15"/>
  <c r="K28" i="16" s="1"/>
  <c r="K81" i="2"/>
  <c r="K28" i="13" s="1"/>
  <c r="Z489" i="15"/>
  <c r="Z164" i="16" s="1"/>
  <c r="Z489" i="2"/>
  <c r="Z164" i="13" s="1"/>
  <c r="Z492" i="2" l="1"/>
  <c r="Z165" i="13" s="1"/>
  <c r="Z492" i="15"/>
  <c r="Z165" i="16" s="1"/>
  <c r="X492" i="2"/>
  <c r="X165" i="13" s="1"/>
  <c r="X492" i="15"/>
  <c r="X165" i="16" s="1"/>
  <c r="W492" i="2"/>
  <c r="W165" i="13" s="1"/>
  <c r="W492" i="15"/>
  <c r="W165" i="16" s="1"/>
  <c r="B84" i="15"/>
  <c r="B84" i="2"/>
  <c r="Y492" i="2"/>
  <c r="Y165" i="13" s="1"/>
  <c r="Y492" i="15"/>
  <c r="Y165" i="16" s="1"/>
  <c r="O291" i="2"/>
  <c r="O98" i="13" s="1"/>
  <c r="O291" i="15"/>
  <c r="O98" i="16" s="1"/>
  <c r="B28" i="13"/>
  <c r="B28" i="16"/>
  <c r="X495" i="15" l="1"/>
  <c r="X166" i="16" s="1"/>
  <c r="X495" i="2"/>
  <c r="X166" i="13" s="1"/>
  <c r="O294" i="2"/>
  <c r="O99" i="13" s="1"/>
  <c r="O294" i="15"/>
  <c r="O99" i="16" s="1"/>
  <c r="W495" i="15"/>
  <c r="W166" i="16" s="1"/>
  <c r="W495" i="2"/>
  <c r="W166" i="13" s="1"/>
  <c r="Z495" i="15"/>
  <c r="Z166" i="16" s="1"/>
  <c r="Z495" i="2"/>
  <c r="Z166" i="13" s="1"/>
  <c r="B29" i="13"/>
  <c r="B29" i="16"/>
  <c r="Y495" i="15"/>
  <c r="Y166" i="16" s="1"/>
  <c r="Y495" i="2"/>
  <c r="Y166" i="13" s="1"/>
  <c r="AA80" i="15" l="1"/>
  <c r="AA80" i="2"/>
  <c r="Z498" i="15"/>
  <c r="Z167" i="16" s="1"/>
  <c r="Z498" i="2"/>
  <c r="Z167" i="13" s="1"/>
  <c r="W498" i="15"/>
  <c r="W167" i="16" s="1"/>
  <c r="W498" i="2"/>
  <c r="W167" i="13" s="1"/>
  <c r="O297" i="2"/>
  <c r="O100" i="13" s="1"/>
  <c r="O297" i="15"/>
  <c r="O100" i="16" s="1"/>
  <c r="X498" i="2"/>
  <c r="X167" i="13" s="1"/>
  <c r="X498" i="15"/>
  <c r="X167" i="16" s="1"/>
  <c r="Y498" i="2"/>
  <c r="Y167" i="13" s="1"/>
  <c r="Y498" i="15"/>
  <c r="Y167" i="16" s="1"/>
  <c r="D81" i="2" l="1"/>
  <c r="D28" i="13" s="1"/>
  <c r="D81" i="15"/>
  <c r="D28" i="16" s="1"/>
  <c r="E81" i="15"/>
  <c r="E28" i="16" s="1"/>
  <c r="E81" i="2"/>
  <c r="E28" i="13" s="1"/>
  <c r="M81" i="15"/>
  <c r="M28" i="16" s="1"/>
  <c r="M81" i="2"/>
  <c r="M28" i="13" s="1"/>
  <c r="H81" i="15"/>
  <c r="H28" i="16" s="1"/>
  <c r="H81" i="2"/>
  <c r="H28" i="13" s="1"/>
  <c r="G81" i="15"/>
  <c r="G28" i="16" s="1"/>
  <c r="G81" i="2"/>
  <c r="G28" i="13" s="1"/>
  <c r="N81" i="15"/>
  <c r="N28" i="16" s="1"/>
  <c r="N81" i="2"/>
  <c r="N28" i="13" s="1"/>
  <c r="S81" i="15"/>
  <c r="S28" i="16" s="1"/>
  <c r="S81" i="2"/>
  <c r="S28" i="13" s="1"/>
  <c r="Q81" i="2"/>
  <c r="Q28" i="13" s="1"/>
  <c r="Q81" i="15"/>
  <c r="Q28" i="16" s="1"/>
  <c r="C81" i="15"/>
  <c r="C81" i="2"/>
  <c r="F81" i="2"/>
  <c r="F28" i="13" s="1"/>
  <c r="F81" i="15"/>
  <c r="F28" i="16" s="1"/>
  <c r="X501" i="2"/>
  <c r="X168" i="13" s="1"/>
  <c r="X501" i="15"/>
  <c r="X168" i="16" s="1"/>
  <c r="W501" i="2"/>
  <c r="W168" i="13" s="1"/>
  <c r="W501" i="15"/>
  <c r="W168" i="16" s="1"/>
  <c r="O300" i="2"/>
  <c r="O101" i="13" s="1"/>
  <c r="O300" i="15"/>
  <c r="O101" i="16" s="1"/>
  <c r="L81" i="15"/>
  <c r="L28" i="16" s="1"/>
  <c r="L81" i="2"/>
  <c r="L28" i="13" s="1"/>
  <c r="V81" i="15"/>
  <c r="V28" i="16" s="1"/>
  <c r="V81" i="2"/>
  <c r="V28" i="13" s="1"/>
  <c r="Z501" i="2"/>
  <c r="Z168" i="13" s="1"/>
  <c r="Z501" i="15"/>
  <c r="Z168" i="16" s="1"/>
  <c r="Y501" i="2"/>
  <c r="Y168" i="13" s="1"/>
  <c r="Y501" i="15"/>
  <c r="Y168" i="16" s="1"/>
  <c r="T84" i="2"/>
  <c r="T29" i="13" s="1"/>
  <c r="T84" i="15"/>
  <c r="T29" i="16" s="1"/>
  <c r="L84" i="2" l="1"/>
  <c r="L29" i="13" s="1"/>
  <c r="L84" i="15"/>
  <c r="L29" i="16" s="1"/>
  <c r="C28" i="13"/>
  <c r="AA81" i="2"/>
  <c r="C28" i="16"/>
  <c r="AA81" i="15"/>
  <c r="O303" i="2"/>
  <c r="O102" i="13" s="1"/>
  <c r="O303" i="15"/>
  <c r="O102" i="16" s="1"/>
  <c r="X504" i="2"/>
  <c r="X169" i="13" s="1"/>
  <c r="X504" i="15"/>
  <c r="X169" i="16" s="1"/>
  <c r="V84" i="2"/>
  <c r="V29" i="13" s="1"/>
  <c r="V84" i="15"/>
  <c r="V29" i="16" s="1"/>
  <c r="D84" i="2"/>
  <c r="D29" i="13" s="1"/>
  <c r="D84" i="15"/>
  <c r="D29" i="16" s="1"/>
  <c r="S84" i="2"/>
  <c r="S29" i="13" s="1"/>
  <c r="S84" i="15"/>
  <c r="S29" i="16" s="1"/>
  <c r="Z504" i="2"/>
  <c r="Z169" i="13" s="1"/>
  <c r="Z504" i="15"/>
  <c r="Z169" i="16" s="1"/>
  <c r="W504" i="15"/>
  <c r="W169" i="16" s="1"/>
  <c r="W504" i="2"/>
  <c r="W169" i="13" s="1"/>
  <c r="C84" i="2"/>
  <c r="C84" i="15"/>
  <c r="Y504" i="15"/>
  <c r="Y169" i="16" s="1"/>
  <c r="Y504" i="2"/>
  <c r="Y169" i="13" s="1"/>
  <c r="O306" i="2" l="1"/>
  <c r="O103" i="13" s="1"/>
  <c r="O306" i="15"/>
  <c r="O103" i="16" s="1"/>
  <c r="Y507" i="15"/>
  <c r="Y170" i="16" s="1"/>
  <c r="Y507" i="2"/>
  <c r="Y170" i="13" s="1"/>
  <c r="V87" i="15"/>
  <c r="V30" i="16" s="1"/>
  <c r="V87" i="2"/>
  <c r="V30" i="13" s="1"/>
  <c r="D87" i="15"/>
  <c r="D30" i="16" s="1"/>
  <c r="D87" i="2"/>
  <c r="D30" i="13" s="1"/>
  <c r="X507" i="15"/>
  <c r="X170" i="16" s="1"/>
  <c r="X507" i="2"/>
  <c r="X170" i="13" s="1"/>
  <c r="W507" i="2"/>
  <c r="W170" i="13" s="1"/>
  <c r="W507" i="15"/>
  <c r="W170" i="16" s="1"/>
  <c r="S87" i="2"/>
  <c r="S30" i="13" s="1"/>
  <c r="S87" i="15"/>
  <c r="S30" i="16" s="1"/>
  <c r="C29" i="16"/>
  <c r="C29" i="13"/>
  <c r="Z507" i="15"/>
  <c r="Z170" i="16" s="1"/>
  <c r="Z507" i="2"/>
  <c r="Z170" i="13" s="1"/>
  <c r="O309" i="2" l="1"/>
  <c r="O104" i="13" s="1"/>
  <c r="O309" i="15"/>
  <c r="O104" i="16" s="1"/>
  <c r="W510" i="2"/>
  <c r="W171" i="13" s="1"/>
  <c r="W510" i="15"/>
  <c r="W171" i="16" s="1"/>
  <c r="Y510" i="2"/>
  <c r="Y171" i="13" s="1"/>
  <c r="Y510" i="15"/>
  <c r="Y171" i="16" s="1"/>
  <c r="X510" i="2"/>
  <c r="X171" i="13" s="1"/>
  <c r="X510" i="15"/>
  <c r="X171" i="16" s="1"/>
  <c r="Z510" i="2"/>
  <c r="Z171" i="13" s="1"/>
  <c r="Z510" i="15"/>
  <c r="Z171" i="16" s="1"/>
  <c r="Z513" i="15" l="1"/>
  <c r="Z172" i="16" s="1"/>
  <c r="Z513" i="2"/>
  <c r="Z172" i="13" s="1"/>
  <c r="O312" i="2"/>
  <c r="O105" i="13" s="1"/>
  <c r="O312" i="15"/>
  <c r="O105" i="16" s="1"/>
  <c r="X513" i="2"/>
  <c r="X172" i="13" s="1"/>
  <c r="X513" i="15"/>
  <c r="X172" i="16" s="1"/>
  <c r="Y513" i="2"/>
  <c r="Y172" i="13" s="1"/>
  <c r="Y513" i="15"/>
  <c r="Y172" i="16" s="1"/>
  <c r="W513" i="2"/>
  <c r="W172" i="13" s="1"/>
  <c r="W513" i="15"/>
  <c r="W172" i="16" s="1"/>
  <c r="V90" i="15"/>
  <c r="V31" i="16" s="1"/>
  <c r="V90" i="2"/>
  <c r="V31" i="13" s="1"/>
  <c r="X516" i="2" l="1"/>
  <c r="X173" i="13" s="1"/>
  <c r="X516" i="15"/>
  <c r="X173" i="16" s="1"/>
  <c r="W516" i="2"/>
  <c r="W173" i="13" s="1"/>
  <c r="W516" i="15"/>
  <c r="W173" i="16" s="1"/>
  <c r="O315" i="2"/>
  <c r="O106" i="13" s="1"/>
  <c r="O315" i="15"/>
  <c r="O106" i="16" s="1"/>
  <c r="Y516" i="2"/>
  <c r="Y173" i="13" s="1"/>
  <c r="Y516" i="15"/>
  <c r="Y173" i="16" s="1"/>
  <c r="Z516" i="2"/>
  <c r="Z173" i="13" s="1"/>
  <c r="Z516" i="15"/>
  <c r="Z173" i="16" s="1"/>
  <c r="X519" i="2" l="1"/>
  <c r="X174" i="13" s="1"/>
  <c r="X519" i="15"/>
  <c r="X174" i="16" s="1"/>
  <c r="W519" i="2"/>
  <c r="W174" i="13" s="1"/>
  <c r="W519" i="15"/>
  <c r="W174" i="16" s="1"/>
  <c r="Z519" i="2"/>
  <c r="Z174" i="13" s="1"/>
  <c r="Z519" i="15"/>
  <c r="Z174" i="16" s="1"/>
  <c r="Y519" i="15"/>
  <c r="Y174" i="16" s="1"/>
  <c r="Y519" i="2"/>
  <c r="Y174" i="13" s="1"/>
  <c r="AA83" i="2"/>
  <c r="AA83" i="15"/>
  <c r="O318" i="2"/>
  <c r="O107" i="13" s="1"/>
  <c r="O318" i="15"/>
  <c r="O107" i="16" s="1"/>
  <c r="M84" i="2" l="1"/>
  <c r="M29" i="13" s="1"/>
  <c r="M84" i="15"/>
  <c r="M29" i="16" s="1"/>
  <c r="G84" i="2"/>
  <c r="G29" i="13" s="1"/>
  <c r="G84" i="15"/>
  <c r="G29" i="16" s="1"/>
  <c r="K84" i="2"/>
  <c r="K29" i="13" s="1"/>
  <c r="K84" i="15"/>
  <c r="K29" i="16" s="1"/>
  <c r="W522" i="15"/>
  <c r="W175" i="16" s="1"/>
  <c r="W522" i="2"/>
  <c r="W175" i="13" s="1"/>
  <c r="U84" i="2"/>
  <c r="U29" i="13" s="1"/>
  <c r="U84" i="15"/>
  <c r="U29" i="16" s="1"/>
  <c r="E84" i="2"/>
  <c r="E84" i="15"/>
  <c r="X522" i="15"/>
  <c r="X175" i="16" s="1"/>
  <c r="X522" i="2"/>
  <c r="X175" i="13" s="1"/>
  <c r="O321" i="2"/>
  <c r="O108" i="13" s="1"/>
  <c r="O321" i="15"/>
  <c r="O108" i="16" s="1"/>
  <c r="Q84" i="2"/>
  <c r="Q29" i="13" s="1"/>
  <c r="Q84" i="15"/>
  <c r="Q29" i="16" s="1"/>
  <c r="J84" i="2"/>
  <c r="J29" i="13" s="1"/>
  <c r="J84" i="15"/>
  <c r="J29" i="16" s="1"/>
  <c r="N84" i="2"/>
  <c r="N29" i="13" s="1"/>
  <c r="N84" i="15"/>
  <c r="N29" i="16" s="1"/>
  <c r="R84" i="2"/>
  <c r="R29" i="13" s="1"/>
  <c r="R84" i="15"/>
  <c r="R29" i="16" s="1"/>
  <c r="Z522" i="15"/>
  <c r="Z175" i="16" s="1"/>
  <c r="Z522" i="2"/>
  <c r="Z175" i="13" s="1"/>
  <c r="F84" i="2"/>
  <c r="F29" i="13" s="1"/>
  <c r="F84" i="15"/>
  <c r="F29" i="16" s="1"/>
  <c r="P84" i="2"/>
  <c r="P29" i="13" s="1"/>
  <c r="P84" i="15"/>
  <c r="P29" i="16" s="1"/>
  <c r="I84" i="15"/>
  <c r="I29" i="16" s="1"/>
  <c r="I84" i="2"/>
  <c r="I29" i="13" s="1"/>
  <c r="Y522" i="15"/>
  <c r="Y175" i="16" s="1"/>
  <c r="Y522" i="2"/>
  <c r="Y175" i="13" s="1"/>
  <c r="H84" i="2"/>
  <c r="H29" i="13" s="1"/>
  <c r="H84" i="15"/>
  <c r="H29" i="16" s="1"/>
  <c r="N87" i="15" l="1"/>
  <c r="N30" i="16" s="1"/>
  <c r="N87" i="2"/>
  <c r="N30" i="13" s="1"/>
  <c r="W525" i="2"/>
  <c r="W176" i="13" s="1"/>
  <c r="W525" i="15"/>
  <c r="W176" i="16" s="1"/>
  <c r="E29" i="16"/>
  <c r="AA84" i="15"/>
  <c r="I87" i="15"/>
  <c r="I30" i="16" s="1"/>
  <c r="I87" i="2"/>
  <c r="I30" i="13" s="1"/>
  <c r="E29" i="13"/>
  <c r="AA84" i="2"/>
  <c r="X525" i="2"/>
  <c r="X176" i="13" s="1"/>
  <c r="X525" i="15"/>
  <c r="X176" i="16" s="1"/>
  <c r="O324" i="2"/>
  <c r="O109" i="13" s="1"/>
  <c r="O324" i="15"/>
  <c r="O109" i="16" s="1"/>
  <c r="M87" i="15"/>
  <c r="M30" i="16" s="1"/>
  <c r="M87" i="2"/>
  <c r="M30" i="13" s="1"/>
  <c r="Q87" i="15"/>
  <c r="Q30" i="16" s="1"/>
  <c r="Q87" i="2"/>
  <c r="Q30" i="13" s="1"/>
  <c r="Z525" i="2"/>
  <c r="Z176" i="13" s="1"/>
  <c r="Z525" i="15"/>
  <c r="Z176" i="16" s="1"/>
  <c r="R87" i="15"/>
  <c r="R30" i="16" s="1"/>
  <c r="R87" i="2"/>
  <c r="R30" i="13" s="1"/>
  <c r="H87" i="2"/>
  <c r="H30" i="13" s="1"/>
  <c r="H87" i="15"/>
  <c r="H30" i="16" s="1"/>
  <c r="Y525" i="2"/>
  <c r="Y176" i="13" s="1"/>
  <c r="Y525" i="15"/>
  <c r="Y176" i="16" s="1"/>
  <c r="X528" i="15" l="1"/>
  <c r="X177" i="16" s="1"/>
  <c r="X528" i="2"/>
  <c r="X177" i="13" s="1"/>
  <c r="O327" i="2"/>
  <c r="O110" i="13" s="1"/>
  <c r="O327" i="15"/>
  <c r="O110" i="16" s="1"/>
  <c r="Y528" i="15"/>
  <c r="Y177" i="16" s="1"/>
  <c r="Y528" i="2"/>
  <c r="Y177" i="13" s="1"/>
  <c r="Z528" i="15"/>
  <c r="Z177" i="16" s="1"/>
  <c r="Z528" i="2"/>
  <c r="Z177" i="13" s="1"/>
  <c r="W528" i="15"/>
  <c r="W177" i="16" s="1"/>
  <c r="W528" i="2"/>
  <c r="W177" i="13" s="1"/>
  <c r="W531" i="15" l="1"/>
  <c r="W178" i="16" s="1"/>
  <c r="W531" i="2"/>
  <c r="W178" i="13" s="1"/>
  <c r="Y531" i="15"/>
  <c r="Y178" i="16" s="1"/>
  <c r="Y531" i="2"/>
  <c r="Y178" i="13" s="1"/>
  <c r="O330" i="2"/>
  <c r="O111" i="13" s="1"/>
  <c r="O330" i="15"/>
  <c r="O111" i="16" s="1"/>
  <c r="X531" i="15"/>
  <c r="X178" i="16" s="1"/>
  <c r="X531" i="2"/>
  <c r="X178" i="13" s="1"/>
  <c r="Z531" i="2"/>
  <c r="Z178" i="13" s="1"/>
  <c r="Z531" i="15"/>
  <c r="Z178" i="16" s="1"/>
  <c r="Y534" i="15" l="1"/>
  <c r="Y179" i="16" s="1"/>
  <c r="Y534" i="2"/>
  <c r="Y179" i="13" s="1"/>
  <c r="X534" i="2"/>
  <c r="X179" i="13" s="1"/>
  <c r="X534" i="15"/>
  <c r="X179" i="16" s="1"/>
  <c r="Z534" i="15"/>
  <c r="Z179" i="16" s="1"/>
  <c r="Z534" i="2"/>
  <c r="Z179" i="13" s="1"/>
  <c r="I90" i="15"/>
  <c r="I31" i="16" s="1"/>
  <c r="I90" i="2"/>
  <c r="I31" i="13" s="1"/>
  <c r="H90" i="15"/>
  <c r="H31" i="16" s="1"/>
  <c r="H90" i="2"/>
  <c r="H31" i="13" s="1"/>
  <c r="W534" i="2"/>
  <c r="W179" i="13" s="1"/>
  <c r="W534" i="15"/>
  <c r="W179" i="16" s="1"/>
  <c r="O333" i="2"/>
  <c r="O112" i="13" s="1"/>
  <c r="O333" i="15"/>
  <c r="O112" i="16" s="1"/>
  <c r="M90" i="15" l="1"/>
  <c r="M31" i="16" s="1"/>
  <c r="M90" i="2"/>
  <c r="M31" i="13" s="1"/>
  <c r="Y537" i="15"/>
  <c r="Y180" i="16" s="1"/>
  <c r="Y537" i="2"/>
  <c r="Y180" i="13" s="1"/>
  <c r="T87" i="2"/>
  <c r="T30" i="13" s="1"/>
  <c r="T87" i="15"/>
  <c r="T30" i="16" s="1"/>
  <c r="Z537" i="15"/>
  <c r="Z180" i="16" s="1"/>
  <c r="Z537" i="2"/>
  <c r="Z180" i="13" s="1"/>
  <c r="O336" i="15"/>
  <c r="O113" i="16" s="1"/>
  <c r="O336" i="2"/>
  <c r="O113" i="13" s="1"/>
  <c r="X537" i="15"/>
  <c r="X180" i="16" s="1"/>
  <c r="X537" i="2"/>
  <c r="X180" i="13" s="1"/>
  <c r="W537" i="15"/>
  <c r="W180" i="16" s="1"/>
  <c r="W537" i="2"/>
  <c r="W180" i="13" s="1"/>
  <c r="Q90" i="15"/>
  <c r="Q31" i="16" s="1"/>
  <c r="Q90" i="2"/>
  <c r="Q31" i="13" s="1"/>
  <c r="R90" i="15"/>
  <c r="R31" i="16" s="1"/>
  <c r="R90" i="2"/>
  <c r="R31" i="13" s="1"/>
  <c r="Z540" i="15" l="1"/>
  <c r="Z181" i="16" s="1"/>
  <c r="Z540" i="2"/>
  <c r="Z181" i="13" s="1"/>
  <c r="X540" i="15"/>
  <c r="X181" i="16" s="1"/>
  <c r="X540" i="2"/>
  <c r="X181" i="13" s="1"/>
  <c r="T90" i="15"/>
  <c r="T31" i="16" s="1"/>
  <c r="T90" i="2"/>
  <c r="T31" i="13" s="1"/>
  <c r="Y540" i="15"/>
  <c r="Y181" i="16" s="1"/>
  <c r="Y540" i="2"/>
  <c r="Y181" i="13" s="1"/>
  <c r="W540" i="2"/>
  <c r="W181" i="13" s="1"/>
  <c r="W540" i="15"/>
  <c r="W181" i="16" s="1"/>
  <c r="O339" i="2"/>
  <c r="O114" i="13" s="1"/>
  <c r="O339" i="15"/>
  <c r="O114" i="16" s="1"/>
  <c r="O342" i="15" l="1"/>
  <c r="O115" i="16" s="1"/>
  <c r="O342" i="2"/>
  <c r="O115" i="13" s="1"/>
  <c r="Z543" i="2"/>
  <c r="Z182" i="13" s="1"/>
  <c r="Z543" i="15"/>
  <c r="Z182" i="16" s="1"/>
  <c r="W543" i="2"/>
  <c r="W182" i="13" s="1"/>
  <c r="W543" i="15"/>
  <c r="W182" i="16" s="1"/>
  <c r="Y543" i="2"/>
  <c r="Y182" i="13" s="1"/>
  <c r="Y543" i="15"/>
  <c r="Y182" i="16" s="1"/>
  <c r="X543" i="2"/>
  <c r="X182" i="13" s="1"/>
  <c r="X543" i="15"/>
  <c r="X182" i="16" s="1"/>
  <c r="AA86" i="15"/>
  <c r="AA86" i="2"/>
  <c r="X546" i="15" l="1"/>
  <c r="X183" i="16" s="1"/>
  <c r="X546" i="2"/>
  <c r="X183" i="13" s="1"/>
  <c r="V93" i="2"/>
  <c r="V32" i="13" s="1"/>
  <c r="V93" i="15"/>
  <c r="V32" i="16" s="1"/>
  <c r="Z546" i="15"/>
  <c r="Z183" i="16" s="1"/>
  <c r="Z546" i="2"/>
  <c r="Z183" i="13" s="1"/>
  <c r="P87" i="15"/>
  <c r="P30" i="16" s="1"/>
  <c r="P87" i="2"/>
  <c r="P30" i="13" s="1"/>
  <c r="Y546" i="15"/>
  <c r="Y183" i="16" s="1"/>
  <c r="Y546" i="2"/>
  <c r="Y183" i="13" s="1"/>
  <c r="O345" i="2"/>
  <c r="O116" i="13" s="1"/>
  <c r="O345" i="15"/>
  <c r="O116" i="16" s="1"/>
  <c r="L87" i="15"/>
  <c r="L30" i="16" s="1"/>
  <c r="L87" i="2"/>
  <c r="L30" i="13" s="1"/>
  <c r="F87" i="15"/>
  <c r="F30" i="16" s="1"/>
  <c r="F87" i="2"/>
  <c r="F30" i="13" s="1"/>
  <c r="U87" i="15"/>
  <c r="U30" i="16" s="1"/>
  <c r="U87" i="2"/>
  <c r="U30" i="13" s="1"/>
  <c r="K87" i="15"/>
  <c r="K30" i="16" s="1"/>
  <c r="K87" i="2"/>
  <c r="K30" i="13" s="1"/>
  <c r="J87" i="15"/>
  <c r="J30" i="16" s="1"/>
  <c r="J87" i="2"/>
  <c r="J30" i="13" s="1"/>
  <c r="G87" i="15"/>
  <c r="G30" i="16" s="1"/>
  <c r="G87" i="2"/>
  <c r="G30" i="13" s="1"/>
  <c r="E87" i="2"/>
  <c r="E30" i="13" s="1"/>
  <c r="E87" i="15"/>
  <c r="E30" i="16" s="1"/>
  <c r="W546" i="15"/>
  <c r="W183" i="16" s="1"/>
  <c r="W546" i="2"/>
  <c r="W183" i="13" s="1"/>
  <c r="C87" i="2"/>
  <c r="C30" i="13" s="1"/>
  <c r="C87" i="15"/>
  <c r="C30" i="16" s="1"/>
  <c r="B87" i="15"/>
  <c r="B87" i="2"/>
  <c r="B90" i="15" l="1"/>
  <c r="B90" i="2"/>
  <c r="U90" i="15"/>
  <c r="U31" i="16" s="1"/>
  <c r="U90" i="2"/>
  <c r="U31" i="13" s="1"/>
  <c r="AA87" i="2"/>
  <c r="B30" i="13"/>
  <c r="F90" i="15"/>
  <c r="F31" i="16" s="1"/>
  <c r="F90" i="2"/>
  <c r="F31" i="13" s="1"/>
  <c r="AA87" i="15"/>
  <c r="B30" i="16"/>
  <c r="O348" i="15"/>
  <c r="O117" i="16" s="1"/>
  <c r="O348" i="2"/>
  <c r="O117" i="13" s="1"/>
  <c r="Y549" i="2"/>
  <c r="Y184" i="13" s="1"/>
  <c r="Y549" i="15"/>
  <c r="Y184" i="16" s="1"/>
  <c r="C90" i="15"/>
  <c r="C31" i="16" s="1"/>
  <c r="C90" i="2"/>
  <c r="C31" i="13" s="1"/>
  <c r="X549" i="2"/>
  <c r="X184" i="13" s="1"/>
  <c r="X549" i="15"/>
  <c r="X184" i="16" s="1"/>
  <c r="P90" i="15"/>
  <c r="P31" i="16" s="1"/>
  <c r="P90" i="2"/>
  <c r="P31" i="13" s="1"/>
  <c r="Z549" i="2"/>
  <c r="Z184" i="13" s="1"/>
  <c r="Z549" i="15"/>
  <c r="Z184" i="16" s="1"/>
  <c r="J90" i="2"/>
  <c r="J31" i="13" s="1"/>
  <c r="J90" i="15"/>
  <c r="J31" i="16" s="1"/>
  <c r="W549" i="2"/>
  <c r="W184" i="13" s="1"/>
  <c r="W549" i="15"/>
  <c r="W184" i="16" s="1"/>
  <c r="L90" i="2"/>
  <c r="L31" i="13" s="1"/>
  <c r="L90" i="15"/>
  <c r="L31" i="16" s="1"/>
  <c r="O351" i="2" l="1"/>
  <c r="O118" i="13" s="1"/>
  <c r="O351" i="15"/>
  <c r="O118" i="16" s="1"/>
  <c r="Y552" i="2"/>
  <c r="Y185" i="13" s="1"/>
  <c r="Y552" i="15"/>
  <c r="Y185" i="16" s="1"/>
  <c r="B31" i="13"/>
  <c r="Z552" i="2"/>
  <c r="Z185" i="13" s="1"/>
  <c r="Z552" i="15"/>
  <c r="Z185" i="16" s="1"/>
  <c r="B31" i="16"/>
  <c r="W552" i="2"/>
  <c r="W185" i="13" s="1"/>
  <c r="W552" i="15"/>
  <c r="W185" i="16" s="1"/>
  <c r="X552" i="2"/>
  <c r="X185" i="13" s="1"/>
  <c r="X552" i="15"/>
  <c r="X185" i="16" s="1"/>
  <c r="L93" i="15" l="1"/>
  <c r="L32" i="16" s="1"/>
  <c r="L93" i="2"/>
  <c r="L32" i="13" s="1"/>
  <c r="B93" i="2"/>
  <c r="B93" i="15"/>
  <c r="N90" i="2"/>
  <c r="N31" i="13" s="1"/>
  <c r="N90" i="15"/>
  <c r="N31" i="16" s="1"/>
  <c r="R93" i="2"/>
  <c r="R32" i="13" s="1"/>
  <c r="R93" i="15"/>
  <c r="R32" i="16" s="1"/>
  <c r="O354" i="2"/>
  <c r="O119" i="13" s="1"/>
  <c r="O354" i="15"/>
  <c r="O119" i="16" s="1"/>
  <c r="Z555" i="2"/>
  <c r="Z186" i="13" s="1"/>
  <c r="Z555" i="15"/>
  <c r="Z186" i="16" s="1"/>
  <c r="Y555" i="2"/>
  <c r="Y186" i="13" s="1"/>
  <c r="Y555" i="15"/>
  <c r="Y186" i="16" s="1"/>
  <c r="W555" i="2"/>
  <c r="W186" i="13" s="1"/>
  <c r="W555" i="15"/>
  <c r="W186" i="16" s="1"/>
  <c r="X555" i="2"/>
  <c r="X186" i="13" s="1"/>
  <c r="X555" i="15"/>
  <c r="X186" i="16" s="1"/>
  <c r="W558" i="2" l="1"/>
  <c r="W187" i="13" s="1"/>
  <c r="W558" i="15"/>
  <c r="W187" i="16" s="1"/>
  <c r="Z558" i="15"/>
  <c r="Z187" i="16" s="1"/>
  <c r="Z558" i="2"/>
  <c r="Z187" i="13" s="1"/>
  <c r="Y558" i="2"/>
  <c r="Y187" i="13" s="1"/>
  <c r="Y558" i="15"/>
  <c r="Y187" i="16" s="1"/>
  <c r="O357" i="2"/>
  <c r="O120" i="13" s="1"/>
  <c r="O357" i="15"/>
  <c r="O120" i="16" s="1"/>
  <c r="X558" i="2"/>
  <c r="X187" i="13" s="1"/>
  <c r="X558" i="15"/>
  <c r="X187" i="16" s="1"/>
  <c r="B32" i="16"/>
  <c r="B32" i="13"/>
  <c r="Y561" i="2" l="1"/>
  <c r="Y188" i="13" s="1"/>
  <c r="Y561" i="15"/>
  <c r="Y188" i="16" s="1"/>
  <c r="X561" i="2"/>
  <c r="X188" i="13" s="1"/>
  <c r="X561" i="15"/>
  <c r="X188" i="16" s="1"/>
  <c r="B96" i="15"/>
  <c r="B96" i="2"/>
  <c r="AA89" i="15"/>
  <c r="AA89" i="2"/>
  <c r="Z561" i="2"/>
  <c r="Z188" i="13" s="1"/>
  <c r="Z561" i="15"/>
  <c r="Z188" i="16" s="1"/>
  <c r="O360" i="15"/>
  <c r="O121" i="16" s="1"/>
  <c r="O360" i="2"/>
  <c r="O121" i="13" s="1"/>
  <c r="W561" i="2"/>
  <c r="W188" i="13" s="1"/>
  <c r="W561" i="15"/>
  <c r="W188" i="16" s="1"/>
  <c r="Y564" i="15" l="1"/>
  <c r="Y189" i="16" s="1"/>
  <c r="Y564" i="2"/>
  <c r="Y189" i="13" s="1"/>
  <c r="X564" i="15"/>
  <c r="X189" i="16" s="1"/>
  <c r="X564" i="2"/>
  <c r="X189" i="13" s="1"/>
  <c r="Z564" i="15"/>
  <c r="Z189" i="16" s="1"/>
  <c r="Z564" i="2"/>
  <c r="Z189" i="13" s="1"/>
  <c r="O363" i="2"/>
  <c r="O122" i="13" s="1"/>
  <c r="O363" i="15"/>
  <c r="O122" i="16" s="1"/>
  <c r="K90" i="15"/>
  <c r="K31" i="16" s="1"/>
  <c r="K90" i="2"/>
  <c r="K31" i="13" s="1"/>
  <c r="G90" i="2"/>
  <c r="G31" i="13" s="1"/>
  <c r="G90" i="15"/>
  <c r="G31" i="16" s="1"/>
  <c r="E90" i="15"/>
  <c r="E31" i="16" s="1"/>
  <c r="E90" i="2"/>
  <c r="E31" i="13" s="1"/>
  <c r="S90" i="15"/>
  <c r="S31" i="16" s="1"/>
  <c r="S90" i="2"/>
  <c r="S31" i="13" s="1"/>
  <c r="B33" i="13"/>
  <c r="D90" i="15"/>
  <c r="D90" i="2"/>
  <c r="B33" i="16"/>
  <c r="W564" i="15"/>
  <c r="W189" i="16" s="1"/>
  <c r="W564" i="2"/>
  <c r="W189" i="13" s="1"/>
  <c r="B99" i="15"/>
  <c r="B99" i="2"/>
  <c r="X567" i="2" l="1"/>
  <c r="X190" i="13" s="1"/>
  <c r="X567" i="15"/>
  <c r="X190" i="16" s="1"/>
  <c r="O366" i="2"/>
  <c r="O123" i="13" s="1"/>
  <c r="O366" i="15"/>
  <c r="O123" i="16" s="1"/>
  <c r="B34" i="13"/>
  <c r="Z567" i="2"/>
  <c r="Z190" i="13" s="1"/>
  <c r="Z567" i="15"/>
  <c r="Z190" i="16" s="1"/>
  <c r="B102" i="2"/>
  <c r="B102" i="15"/>
  <c r="B34" i="16"/>
  <c r="E93" i="2"/>
  <c r="E32" i="13" s="1"/>
  <c r="E93" i="15"/>
  <c r="E32" i="16" s="1"/>
  <c r="D31" i="13"/>
  <c r="AA90" i="2"/>
  <c r="D31" i="16"/>
  <c r="AA90" i="15"/>
  <c r="W567" i="2"/>
  <c r="W190" i="13" s="1"/>
  <c r="W567" i="15"/>
  <c r="W190" i="16" s="1"/>
  <c r="Y567" i="2"/>
  <c r="Y190" i="13" s="1"/>
  <c r="Y567" i="15"/>
  <c r="Y190" i="16" s="1"/>
  <c r="W570" i="2" l="1"/>
  <c r="W191" i="13" s="1"/>
  <c r="W570" i="15"/>
  <c r="W191" i="16" s="1"/>
  <c r="Y570" i="2"/>
  <c r="Y191" i="13" s="1"/>
  <c r="Y570" i="15"/>
  <c r="Y191" i="16" s="1"/>
  <c r="Z570" i="15"/>
  <c r="Z191" i="16" s="1"/>
  <c r="Z570" i="2"/>
  <c r="Z191" i="13" s="1"/>
  <c r="R96" i="2"/>
  <c r="R33" i="13" s="1"/>
  <c r="R96" i="15"/>
  <c r="R33" i="16" s="1"/>
  <c r="O369" i="2"/>
  <c r="O124" i="13" s="1"/>
  <c r="O369" i="15"/>
  <c r="O124" i="16" s="1"/>
  <c r="B35" i="16"/>
  <c r="B35" i="13"/>
  <c r="X570" i="15"/>
  <c r="X191" i="16" s="1"/>
  <c r="X570" i="2"/>
  <c r="X191" i="13" s="1"/>
  <c r="O372" i="2" l="1"/>
  <c r="O125" i="13" s="1"/>
  <c r="O372" i="15"/>
  <c r="O125" i="16" s="1"/>
  <c r="R99" i="15"/>
  <c r="R34" i="16" s="1"/>
  <c r="R99" i="2"/>
  <c r="R34" i="13" s="1"/>
  <c r="Z573" i="15"/>
  <c r="Z192" i="16" s="1"/>
  <c r="Z573" i="2"/>
  <c r="Z192" i="13" s="1"/>
  <c r="W573" i="15"/>
  <c r="W192" i="16" s="1"/>
  <c r="W573" i="2"/>
  <c r="W192" i="13" s="1"/>
  <c r="Y573" i="15"/>
  <c r="Y192" i="16" s="1"/>
  <c r="Y573" i="2"/>
  <c r="Y192" i="13" s="1"/>
  <c r="X573" i="15"/>
  <c r="X192" i="16" s="1"/>
  <c r="X573" i="2"/>
  <c r="X192" i="13" s="1"/>
  <c r="Z576" i="2" l="1"/>
  <c r="Z193" i="13" s="1"/>
  <c r="Z576" i="15"/>
  <c r="Z193" i="16" s="1"/>
  <c r="W576" i="2"/>
  <c r="W193" i="13" s="1"/>
  <c r="W576" i="15"/>
  <c r="W193" i="16" s="1"/>
  <c r="Y576" i="2"/>
  <c r="Y193" i="13" s="1"/>
  <c r="Y576" i="15"/>
  <c r="Y193" i="16" s="1"/>
  <c r="O375" i="2"/>
  <c r="O126" i="13" s="1"/>
  <c r="O375" i="15"/>
  <c r="O126" i="16" s="1"/>
  <c r="X576" i="2"/>
  <c r="X193" i="13" s="1"/>
  <c r="X576" i="15"/>
  <c r="X193" i="16" s="1"/>
  <c r="W579" i="15" l="1"/>
  <c r="W194" i="16" s="1"/>
  <c r="W579" i="2"/>
  <c r="W194" i="13" s="1"/>
  <c r="O378" i="2"/>
  <c r="O127" i="13" s="1"/>
  <c r="O378" i="15"/>
  <c r="O127" i="16" s="1"/>
  <c r="Z579" i="15"/>
  <c r="Z194" i="16" s="1"/>
  <c r="Z579" i="2"/>
  <c r="Z194" i="13" s="1"/>
  <c r="X579" i="15"/>
  <c r="X194" i="16" s="1"/>
  <c r="X579" i="2"/>
  <c r="X194" i="13" s="1"/>
  <c r="Y579" i="15"/>
  <c r="Y194" i="16" s="1"/>
  <c r="Y579" i="2"/>
  <c r="Y194" i="13" s="1"/>
  <c r="X582" i="15" l="1"/>
  <c r="X195" i="16" s="1"/>
  <c r="X582" i="2"/>
  <c r="X195" i="13" s="1"/>
  <c r="Y582" i="15"/>
  <c r="Y195" i="16" s="1"/>
  <c r="Y582" i="2"/>
  <c r="Y195" i="13" s="1"/>
  <c r="O381" i="2"/>
  <c r="O128" i="13" s="1"/>
  <c r="O381" i="15"/>
  <c r="O128" i="16" s="1"/>
  <c r="Z582" i="15"/>
  <c r="Z195" i="16" s="1"/>
  <c r="Z582" i="2"/>
  <c r="Z195" i="13" s="1"/>
  <c r="B105" i="2"/>
  <c r="B105" i="15"/>
  <c r="W582" i="15"/>
  <c r="W195" i="16" s="1"/>
  <c r="W582" i="2"/>
  <c r="W195" i="13" s="1"/>
  <c r="Z585" i="2" l="1"/>
  <c r="Z196" i="13" s="1"/>
  <c r="Z585" i="15"/>
  <c r="Z196" i="16" s="1"/>
  <c r="O384" i="2"/>
  <c r="O129" i="13" s="1"/>
  <c r="O384" i="15"/>
  <c r="O129" i="16" s="1"/>
  <c r="B36" i="16"/>
  <c r="B36" i="13"/>
  <c r="AA92" i="2"/>
  <c r="AA92" i="15"/>
  <c r="X585" i="2"/>
  <c r="X196" i="13" s="1"/>
  <c r="X585" i="15"/>
  <c r="X196" i="16" s="1"/>
  <c r="W585" i="2"/>
  <c r="W196" i="13" s="1"/>
  <c r="W585" i="15"/>
  <c r="W196" i="16" s="1"/>
  <c r="Y585" i="15"/>
  <c r="Y196" i="16" s="1"/>
  <c r="Y585" i="2"/>
  <c r="Y196" i="13" s="1"/>
  <c r="H93" i="15" l="1"/>
  <c r="H32" i="16" s="1"/>
  <c r="H93" i="2"/>
  <c r="H32" i="13" s="1"/>
  <c r="T93" i="15"/>
  <c r="T32" i="16" s="1"/>
  <c r="T93" i="2"/>
  <c r="T32" i="13" s="1"/>
  <c r="G93" i="15"/>
  <c r="G32" i="16" s="1"/>
  <c r="G93" i="2"/>
  <c r="G32" i="13" s="1"/>
  <c r="J93" i="15"/>
  <c r="J32" i="16" s="1"/>
  <c r="J93" i="2"/>
  <c r="J32" i="13" s="1"/>
  <c r="X588" i="15"/>
  <c r="X197" i="16" s="1"/>
  <c r="X588" i="2"/>
  <c r="X197" i="13" s="1"/>
  <c r="P93" i="15"/>
  <c r="P32" i="16" s="1"/>
  <c r="P93" i="2"/>
  <c r="P32" i="13" s="1"/>
  <c r="Z588" i="15"/>
  <c r="Z197" i="16" s="1"/>
  <c r="Z588" i="2"/>
  <c r="Z197" i="13" s="1"/>
  <c r="Q93" i="2"/>
  <c r="Q32" i="13" s="1"/>
  <c r="Q93" i="15"/>
  <c r="Q32" i="16" s="1"/>
  <c r="U93" i="2"/>
  <c r="U32" i="13" s="1"/>
  <c r="U93" i="15"/>
  <c r="U32" i="16" s="1"/>
  <c r="D93" i="2"/>
  <c r="D32" i="13" s="1"/>
  <c r="D93" i="15"/>
  <c r="D32" i="16" s="1"/>
  <c r="N93" i="2"/>
  <c r="N32" i="13" s="1"/>
  <c r="N93" i="15"/>
  <c r="N32" i="16" s="1"/>
  <c r="M93" i="15"/>
  <c r="M32" i="16" s="1"/>
  <c r="M93" i="2"/>
  <c r="M32" i="13" s="1"/>
  <c r="Y588" i="2"/>
  <c r="Y197" i="13" s="1"/>
  <c r="Y588" i="15"/>
  <c r="Y197" i="16" s="1"/>
  <c r="F93" i="15"/>
  <c r="F32" i="16" s="1"/>
  <c r="F93" i="2"/>
  <c r="F32" i="13" s="1"/>
  <c r="R102" i="2"/>
  <c r="R35" i="13" s="1"/>
  <c r="R102" i="15"/>
  <c r="R35" i="16" s="1"/>
  <c r="W588" i="2"/>
  <c r="W197" i="13" s="1"/>
  <c r="W588" i="15"/>
  <c r="W197" i="16" s="1"/>
  <c r="C93" i="2"/>
  <c r="C93" i="15"/>
  <c r="K93" i="15"/>
  <c r="K32" i="16" s="1"/>
  <c r="K93" i="2"/>
  <c r="K32" i="13" s="1"/>
  <c r="S93" i="2"/>
  <c r="S32" i="13" s="1"/>
  <c r="S93" i="15"/>
  <c r="S32" i="16" s="1"/>
  <c r="O387" i="2"/>
  <c r="O130" i="13" s="1"/>
  <c r="O387" i="15"/>
  <c r="O130" i="16" s="1"/>
  <c r="I93" i="15"/>
  <c r="I32" i="16" s="1"/>
  <c r="I93" i="2"/>
  <c r="I32" i="13" s="1"/>
  <c r="Y591" i="15" l="1"/>
  <c r="Y198" i="16" s="1"/>
  <c r="Y591" i="2"/>
  <c r="Y198" i="13" s="1"/>
  <c r="C32" i="13"/>
  <c r="AA93" i="2"/>
  <c r="S96" i="15"/>
  <c r="S33" i="16" s="1"/>
  <c r="S96" i="2"/>
  <c r="S33" i="13" s="1"/>
  <c r="W591" i="15"/>
  <c r="W198" i="16" s="1"/>
  <c r="W591" i="2"/>
  <c r="W198" i="13" s="1"/>
  <c r="X591" i="15"/>
  <c r="X198" i="16" s="1"/>
  <c r="X591" i="2"/>
  <c r="X198" i="13" s="1"/>
  <c r="O390" i="2"/>
  <c r="O131" i="13" s="1"/>
  <c r="O390" i="15"/>
  <c r="O131" i="16" s="1"/>
  <c r="C32" i="16"/>
  <c r="AA93" i="15"/>
  <c r="Z591" i="15"/>
  <c r="Z198" i="16" s="1"/>
  <c r="Z591" i="2"/>
  <c r="Z198" i="13" s="1"/>
  <c r="X594" i="2" l="1"/>
  <c r="X199" i="13" s="1"/>
  <c r="X594" i="15"/>
  <c r="X199" i="16" s="1"/>
  <c r="S99" i="15"/>
  <c r="S34" i="16" s="1"/>
  <c r="S99" i="2"/>
  <c r="S34" i="13" s="1"/>
  <c r="W594" i="2"/>
  <c r="W199" i="13" s="1"/>
  <c r="W594" i="15"/>
  <c r="W199" i="16" s="1"/>
  <c r="Z594" i="15"/>
  <c r="Z199" i="16" s="1"/>
  <c r="Z594" i="2"/>
  <c r="Z199" i="13" s="1"/>
  <c r="Y594" i="2"/>
  <c r="Y199" i="13" s="1"/>
  <c r="Y594" i="15"/>
  <c r="Y199" i="16" s="1"/>
  <c r="O393" i="2"/>
  <c r="O132" i="13" s="1"/>
  <c r="O393" i="15"/>
  <c r="O132" i="16" s="1"/>
  <c r="Y597" i="15" l="1"/>
  <c r="Y200" i="16" s="1"/>
  <c r="Y597" i="2"/>
  <c r="Y200" i="13" s="1"/>
  <c r="S102" i="15"/>
  <c r="S35" i="16" s="1"/>
  <c r="S102" i="2"/>
  <c r="S35" i="13" s="1"/>
  <c r="X597" i="15"/>
  <c r="X200" i="16" s="1"/>
  <c r="X597" i="2"/>
  <c r="X200" i="13" s="1"/>
  <c r="O396" i="2"/>
  <c r="O133" i="13" s="1"/>
  <c r="O396" i="15"/>
  <c r="O133" i="16" s="1"/>
  <c r="Z597" i="2"/>
  <c r="Z200" i="13" s="1"/>
  <c r="Z597" i="15"/>
  <c r="Z200" i="16" s="1"/>
  <c r="W597" i="2"/>
  <c r="W200" i="13" s="1"/>
  <c r="W597" i="15"/>
  <c r="W200" i="16" s="1"/>
  <c r="S108" i="2" l="1"/>
  <c r="S37" i="13" s="1"/>
  <c r="S108" i="15"/>
  <c r="S37" i="16" s="1"/>
  <c r="X600" i="2"/>
  <c r="X201" i="13" s="1"/>
  <c r="X600" i="15"/>
  <c r="X201" i="16" s="1"/>
  <c r="Y600" i="15"/>
  <c r="Y201" i="16" s="1"/>
  <c r="Y600" i="2"/>
  <c r="Y201" i="13" s="1"/>
  <c r="O399" i="2"/>
  <c r="O134" i="13" s="1"/>
  <c r="O399" i="15"/>
  <c r="O134" i="16" s="1"/>
  <c r="S105" i="15"/>
  <c r="S36" i="16" s="1"/>
  <c r="S105" i="2"/>
  <c r="S36" i="13" s="1"/>
  <c r="W600" i="2"/>
  <c r="W201" i="13" s="1"/>
  <c r="W600" i="15"/>
  <c r="W201" i="16" s="1"/>
  <c r="Z600" i="15"/>
  <c r="Z201" i="16" s="1"/>
  <c r="Z600" i="2"/>
  <c r="Z201" i="13" s="1"/>
  <c r="W603" i="2" l="1"/>
  <c r="W202" i="13" s="1"/>
  <c r="W603" i="15"/>
  <c r="W202" i="16" s="1"/>
  <c r="Z603" i="2"/>
  <c r="Z202" i="13" s="1"/>
  <c r="Z603" i="15"/>
  <c r="Z202" i="16" s="1"/>
  <c r="R105" i="15"/>
  <c r="R36" i="16" s="1"/>
  <c r="R105" i="2"/>
  <c r="R36" i="13" s="1"/>
  <c r="Y603" i="2"/>
  <c r="Y202" i="13" s="1"/>
  <c r="Y603" i="15"/>
  <c r="Y202" i="16" s="1"/>
  <c r="X603" i="2"/>
  <c r="X202" i="13" s="1"/>
  <c r="X603" i="15"/>
  <c r="X202" i="16" s="1"/>
  <c r="O402" i="2"/>
  <c r="O135" i="13" s="1"/>
  <c r="O402" i="15"/>
  <c r="O135" i="16" s="1"/>
  <c r="Z606" i="2" l="1"/>
  <c r="Z203" i="13" s="1"/>
  <c r="Z606" i="15"/>
  <c r="Z203" i="16" s="1"/>
  <c r="X606" i="2"/>
  <c r="X203" i="13" s="1"/>
  <c r="X606" i="15"/>
  <c r="X203" i="16" s="1"/>
  <c r="R108" i="15"/>
  <c r="R37" i="16" s="1"/>
  <c r="R108" i="2"/>
  <c r="R37" i="13" s="1"/>
  <c r="Y606" i="2"/>
  <c r="Y203" i="13" s="1"/>
  <c r="Y606" i="15"/>
  <c r="Y203" i="16" s="1"/>
  <c r="AA95" i="2"/>
  <c r="AA95" i="15"/>
  <c r="O405" i="2"/>
  <c r="O136" i="13" s="1"/>
  <c r="O405" i="15"/>
  <c r="O136" i="16" s="1"/>
  <c r="W606" i="2"/>
  <c r="W203" i="13" s="1"/>
  <c r="W606" i="15"/>
  <c r="W203" i="16" s="1"/>
  <c r="I96" i="2" l="1"/>
  <c r="I33" i="13" s="1"/>
  <c r="I96" i="15"/>
  <c r="I33" i="16" s="1"/>
  <c r="X609" i="15"/>
  <c r="X204" i="16" s="1"/>
  <c r="X609" i="2"/>
  <c r="X204" i="13" s="1"/>
  <c r="Y609" i="15"/>
  <c r="Y204" i="16" s="1"/>
  <c r="Y609" i="2"/>
  <c r="Y204" i="13" s="1"/>
  <c r="H96" i="2"/>
  <c r="H33" i="13" s="1"/>
  <c r="H96" i="15"/>
  <c r="H33" i="16" s="1"/>
  <c r="K96" i="15"/>
  <c r="K33" i="16" s="1"/>
  <c r="K96" i="2"/>
  <c r="K33" i="13" s="1"/>
  <c r="M96" i="15"/>
  <c r="M33" i="16" s="1"/>
  <c r="M96" i="2"/>
  <c r="M33" i="13" s="1"/>
  <c r="E99" i="15"/>
  <c r="E34" i="16" s="1"/>
  <c r="E99" i="2"/>
  <c r="E34" i="13" s="1"/>
  <c r="E96" i="15"/>
  <c r="E33" i="16" s="1"/>
  <c r="E96" i="2"/>
  <c r="E33" i="13" s="1"/>
  <c r="G96" i="15"/>
  <c r="G33" i="16" s="1"/>
  <c r="G96" i="2"/>
  <c r="G33" i="13" s="1"/>
  <c r="N96" i="15"/>
  <c r="N33" i="16" s="1"/>
  <c r="N96" i="2"/>
  <c r="N33" i="13" s="1"/>
  <c r="O408" i="2"/>
  <c r="O137" i="13" s="1"/>
  <c r="O408" i="15"/>
  <c r="O137" i="16" s="1"/>
  <c r="F96" i="2"/>
  <c r="F33" i="13" s="1"/>
  <c r="F96" i="15"/>
  <c r="F33" i="16" s="1"/>
  <c r="W609" i="2"/>
  <c r="W204" i="13" s="1"/>
  <c r="W609" i="15"/>
  <c r="W204" i="16" s="1"/>
  <c r="Z609" i="15"/>
  <c r="Z204" i="16" s="1"/>
  <c r="Z609" i="2"/>
  <c r="Z204" i="13" s="1"/>
  <c r="J96" i="15"/>
  <c r="J33" i="16" s="1"/>
  <c r="J96" i="2"/>
  <c r="J33" i="13" s="1"/>
  <c r="P96" i="2"/>
  <c r="P33" i="13" s="1"/>
  <c r="P96" i="15"/>
  <c r="P33" i="16" s="1"/>
  <c r="L96" i="15"/>
  <c r="L33" i="16" s="1"/>
  <c r="L96" i="2"/>
  <c r="L33" i="13" s="1"/>
  <c r="Q96" i="15"/>
  <c r="Q33" i="16" s="1"/>
  <c r="Q96" i="2"/>
  <c r="Q33" i="13" s="1"/>
  <c r="C96" i="2"/>
  <c r="C96" i="15"/>
  <c r="U96" i="2"/>
  <c r="U33" i="13" s="1"/>
  <c r="U96" i="15"/>
  <c r="U33" i="16" s="1"/>
  <c r="T96" i="15"/>
  <c r="T33" i="16" s="1"/>
  <c r="T96" i="2"/>
  <c r="T33" i="13" s="1"/>
  <c r="V96" i="15"/>
  <c r="V33" i="16" s="1"/>
  <c r="V96" i="2"/>
  <c r="V33" i="13" s="1"/>
  <c r="D96" i="2"/>
  <c r="D33" i="13" s="1"/>
  <c r="D96" i="15"/>
  <c r="D33" i="16" s="1"/>
  <c r="D99" i="2" l="1"/>
  <c r="D34" i="13" s="1"/>
  <c r="D102" i="2"/>
  <c r="D35" i="13" s="1"/>
  <c r="D99" i="15"/>
  <c r="D34" i="16" s="1"/>
  <c r="D102" i="15"/>
  <c r="D35" i="16" s="1"/>
  <c r="J99" i="15"/>
  <c r="J34" i="16" s="1"/>
  <c r="J99" i="2"/>
  <c r="J34" i="13" s="1"/>
  <c r="Q99" i="15"/>
  <c r="Q34" i="16" s="1"/>
  <c r="Q99" i="2"/>
  <c r="Q34" i="13" s="1"/>
  <c r="U99" i="15"/>
  <c r="U34" i="16" s="1"/>
  <c r="U99" i="2"/>
  <c r="U34" i="13" s="1"/>
  <c r="M99" i="2"/>
  <c r="M34" i="13" s="1"/>
  <c r="M99" i="15"/>
  <c r="M34" i="16" s="1"/>
  <c r="C99" i="15"/>
  <c r="C99" i="2"/>
  <c r="I99" i="15"/>
  <c r="I34" i="16" s="1"/>
  <c r="I99" i="2"/>
  <c r="I34" i="13" s="1"/>
  <c r="Z612" i="2"/>
  <c r="Z205" i="13" s="1"/>
  <c r="Z612" i="15"/>
  <c r="Z205" i="16" s="1"/>
  <c r="P99" i="2"/>
  <c r="P34" i="13" s="1"/>
  <c r="P99" i="15"/>
  <c r="P34" i="16" s="1"/>
  <c r="H99" i="2"/>
  <c r="H34" i="13" s="1"/>
  <c r="H99" i="15"/>
  <c r="H34" i="16" s="1"/>
  <c r="E102" i="15"/>
  <c r="E35" i="16" s="1"/>
  <c r="E102" i="2"/>
  <c r="E35" i="13" s="1"/>
  <c r="K99" i="2"/>
  <c r="K34" i="13" s="1"/>
  <c r="K99" i="15"/>
  <c r="K34" i="16" s="1"/>
  <c r="C33" i="16"/>
  <c r="AA96" i="15"/>
  <c r="F99" i="15"/>
  <c r="F34" i="16" s="1"/>
  <c r="F99" i="2"/>
  <c r="F34" i="13" s="1"/>
  <c r="C33" i="13"/>
  <c r="AA96" i="2"/>
  <c r="L99" i="15"/>
  <c r="L34" i="16" s="1"/>
  <c r="L99" i="2"/>
  <c r="L34" i="13" s="1"/>
  <c r="X612" i="2"/>
  <c r="X205" i="13" s="1"/>
  <c r="X612" i="15"/>
  <c r="X205" i="16" s="1"/>
  <c r="W612" i="15"/>
  <c r="W205" i="16" s="1"/>
  <c r="W612" i="2"/>
  <c r="W205" i="13" s="1"/>
  <c r="V99" i="15"/>
  <c r="V34" i="16" s="1"/>
  <c r="V99" i="2"/>
  <c r="V34" i="13" s="1"/>
  <c r="G99" i="15"/>
  <c r="G34" i="16" s="1"/>
  <c r="G99" i="2"/>
  <c r="G34" i="13" s="1"/>
  <c r="N99" i="15"/>
  <c r="N34" i="16" s="1"/>
  <c r="N99" i="2"/>
  <c r="N34" i="13" s="1"/>
  <c r="Y612" i="2"/>
  <c r="Y205" i="13" s="1"/>
  <c r="Y612" i="15"/>
  <c r="Y205" i="16" s="1"/>
  <c r="O411" i="2"/>
  <c r="O138" i="13" s="1"/>
  <c r="O411" i="15"/>
  <c r="O138" i="16" s="1"/>
  <c r="T99" i="15"/>
  <c r="T34" i="16" s="1"/>
  <c r="T99" i="2"/>
  <c r="T34" i="13" s="1"/>
  <c r="H102" i="2" l="1"/>
  <c r="H35" i="13" s="1"/>
  <c r="H105" i="15"/>
  <c r="H36" i="16" s="1"/>
  <c r="H102" i="15"/>
  <c r="H35" i="16" s="1"/>
  <c r="I102" i="15"/>
  <c r="I35" i="16" s="1"/>
  <c r="I102" i="2"/>
  <c r="I35" i="13" s="1"/>
  <c r="C34" i="13"/>
  <c r="AA99" i="2"/>
  <c r="C34" i="16"/>
  <c r="AA99" i="15"/>
  <c r="Y615" i="2"/>
  <c r="Y206" i="13" s="1"/>
  <c r="Y615" i="15"/>
  <c r="Y206" i="16" s="1"/>
  <c r="W615" i="15"/>
  <c r="W206" i="16" s="1"/>
  <c r="W615" i="2"/>
  <c r="W206" i="13" s="1"/>
  <c r="X615" i="15"/>
  <c r="X206" i="16" s="1"/>
  <c r="X615" i="2"/>
  <c r="X206" i="13" s="1"/>
  <c r="D105" i="15"/>
  <c r="D36" i="16" s="1"/>
  <c r="D105" i="2"/>
  <c r="D36" i="13" s="1"/>
  <c r="O414" i="2"/>
  <c r="O139" i="13" s="1"/>
  <c r="O414" i="15"/>
  <c r="O139" i="16" s="1"/>
  <c r="Z615" i="15"/>
  <c r="Z206" i="16" s="1"/>
  <c r="Z615" i="2"/>
  <c r="Z206" i="13" s="1"/>
  <c r="H105" i="2" l="1"/>
  <c r="H36" i="13" s="1"/>
  <c r="Z618" i="15"/>
  <c r="Z207" i="16" s="1"/>
  <c r="Z618" i="2"/>
  <c r="Z207" i="13" s="1"/>
  <c r="H108" i="15"/>
  <c r="H37" i="16" s="1"/>
  <c r="H108" i="2"/>
  <c r="H37" i="13" s="1"/>
  <c r="Y618" i="15"/>
  <c r="Y207" i="16" s="1"/>
  <c r="Y618" i="2"/>
  <c r="Y207" i="13" s="1"/>
  <c r="W618" i="15"/>
  <c r="W207" i="16" s="1"/>
  <c r="W618" i="2"/>
  <c r="W207" i="13" s="1"/>
  <c r="X618" i="15"/>
  <c r="X207" i="16" s="1"/>
  <c r="X618" i="2"/>
  <c r="X207" i="13" s="1"/>
  <c r="AA98" i="15"/>
  <c r="AA98" i="2"/>
  <c r="O417" i="2"/>
  <c r="O140" i="13" s="1"/>
  <c r="O417" i="15"/>
  <c r="O140" i="16" s="1"/>
  <c r="Z621" i="2" l="1"/>
  <c r="Z208" i="13" s="1"/>
  <c r="Z621" i="15"/>
  <c r="Z208" i="16" s="1"/>
  <c r="W621" i="15"/>
  <c r="W208" i="16" s="1"/>
  <c r="W621" i="2"/>
  <c r="W208" i="13" s="1"/>
  <c r="S111" i="2"/>
  <c r="S38" i="13" s="1"/>
  <c r="S111" i="15"/>
  <c r="S38" i="16" s="1"/>
  <c r="O420" i="2"/>
  <c r="O141" i="13" s="1"/>
  <c r="O420" i="15"/>
  <c r="O141" i="16" s="1"/>
  <c r="X621" i="15"/>
  <c r="X208" i="16" s="1"/>
  <c r="X621" i="2"/>
  <c r="X208" i="13" s="1"/>
  <c r="Y621" i="2"/>
  <c r="Y208" i="13" s="1"/>
  <c r="Y621" i="15"/>
  <c r="Y208" i="16" s="1"/>
  <c r="W624" i="15" l="1"/>
  <c r="W209" i="16" s="1"/>
  <c r="W624" i="2"/>
  <c r="W209" i="13" s="1"/>
  <c r="X624" i="15"/>
  <c r="X209" i="16" s="1"/>
  <c r="X624" i="2"/>
  <c r="X209" i="13" s="1"/>
  <c r="Y624" i="15"/>
  <c r="Y209" i="16" s="1"/>
  <c r="Y624" i="2"/>
  <c r="Y209" i="13" s="1"/>
  <c r="O423" i="2"/>
  <c r="O142" i="13" s="1"/>
  <c r="O423" i="15"/>
  <c r="O142" i="16" s="1"/>
  <c r="Z624" i="15"/>
  <c r="Z209" i="16" s="1"/>
  <c r="Z624" i="2"/>
  <c r="Z209" i="13" s="1"/>
  <c r="W627" i="2" l="1"/>
  <c r="W210" i="13" s="1"/>
  <c r="W627" i="15"/>
  <c r="W210" i="16" s="1"/>
  <c r="Z627" i="2"/>
  <c r="Z210" i="13" s="1"/>
  <c r="Z627" i="15"/>
  <c r="Z210" i="16" s="1"/>
  <c r="X627" i="2"/>
  <c r="X210" i="13" s="1"/>
  <c r="X627" i="15"/>
  <c r="X210" i="16" s="1"/>
  <c r="Y627" i="2"/>
  <c r="Y210" i="13" s="1"/>
  <c r="Y627" i="15"/>
  <c r="Y210" i="16" s="1"/>
  <c r="O426" i="2"/>
  <c r="O143" i="13" s="1"/>
  <c r="O426" i="15"/>
  <c r="O143" i="16" s="1"/>
  <c r="C102" i="2" l="1"/>
  <c r="AA101" i="2"/>
  <c r="AA101" i="15"/>
  <c r="P102" i="2"/>
  <c r="P35" i="13" s="1"/>
  <c r="U102" i="15"/>
  <c r="U35" i="16" s="1"/>
  <c r="F102" i="2"/>
  <c r="F35" i="13" s="1"/>
  <c r="T102" i="2"/>
  <c r="T35" i="13" s="1"/>
  <c r="Y630" i="2"/>
  <c r="Y211" i="13" s="1"/>
  <c r="Y630" i="15"/>
  <c r="Y211" i="16" s="1"/>
  <c r="Z630" i="2"/>
  <c r="Z211" i="13" s="1"/>
  <c r="Z630" i="15"/>
  <c r="Z211" i="16" s="1"/>
  <c r="O429" i="2"/>
  <c r="O144" i="13" s="1"/>
  <c r="O429" i="15"/>
  <c r="O144" i="16" s="1"/>
  <c r="W630" i="2"/>
  <c r="W211" i="13" s="1"/>
  <c r="W630" i="15"/>
  <c r="W211" i="16" s="1"/>
  <c r="X630" i="15"/>
  <c r="X211" i="16" s="1"/>
  <c r="X630" i="2"/>
  <c r="X211" i="13" s="1"/>
  <c r="N102" i="15"/>
  <c r="N35" i="16" s="1"/>
  <c r="N102" i="2"/>
  <c r="N35" i="13" s="1"/>
  <c r="Q102" i="2" l="1"/>
  <c r="Q35" i="13" s="1"/>
  <c r="J102" i="15"/>
  <c r="J35" i="16" s="1"/>
  <c r="Q102" i="15"/>
  <c r="Q35" i="16" s="1"/>
  <c r="C105" i="15"/>
  <c r="K102" i="2"/>
  <c r="K35" i="13" s="1"/>
  <c r="J102" i="2"/>
  <c r="J35" i="13" s="1"/>
  <c r="P102" i="15"/>
  <c r="P35" i="16" s="1"/>
  <c r="K102" i="15"/>
  <c r="K35" i="16" s="1"/>
  <c r="V102" i="15"/>
  <c r="V35" i="16" s="1"/>
  <c r="V102" i="2"/>
  <c r="V35" i="13" s="1"/>
  <c r="J105" i="15"/>
  <c r="J36" i="16" s="1"/>
  <c r="C102" i="15"/>
  <c r="C35" i="16" s="1"/>
  <c r="K105" i="15"/>
  <c r="K36" i="16" s="1"/>
  <c r="G102" i="2"/>
  <c r="G35" i="13" s="1"/>
  <c r="G102" i="15"/>
  <c r="G35" i="16" s="1"/>
  <c r="F102" i="15"/>
  <c r="F35" i="16" s="1"/>
  <c r="M102" i="2"/>
  <c r="M35" i="13" s="1"/>
  <c r="M102" i="15"/>
  <c r="M35" i="16" s="1"/>
  <c r="U102" i="2"/>
  <c r="U35" i="13" s="1"/>
  <c r="L102" i="2"/>
  <c r="L35" i="13" s="1"/>
  <c r="L102" i="15"/>
  <c r="L35" i="16" s="1"/>
  <c r="T102" i="15"/>
  <c r="T35" i="16" s="1"/>
  <c r="X633" i="15"/>
  <c r="X212" i="16" s="1"/>
  <c r="X633" i="2"/>
  <c r="X212" i="13" s="1"/>
  <c r="Z633" i="15"/>
  <c r="Z212" i="16" s="1"/>
  <c r="Z633" i="2"/>
  <c r="Z212" i="13" s="1"/>
  <c r="W633" i="15"/>
  <c r="W212" i="16" s="1"/>
  <c r="W633" i="2"/>
  <c r="W212" i="13" s="1"/>
  <c r="R111" i="15"/>
  <c r="R38" i="16" s="1"/>
  <c r="R111" i="2"/>
  <c r="R38" i="13" s="1"/>
  <c r="O432" i="2"/>
  <c r="O145" i="13" s="1"/>
  <c r="O432" i="15"/>
  <c r="O145" i="16" s="1"/>
  <c r="Y633" i="15"/>
  <c r="Y212" i="16" s="1"/>
  <c r="Y633" i="2"/>
  <c r="Y212" i="13" s="1"/>
  <c r="C35" i="13"/>
  <c r="C105" i="2" l="1"/>
  <c r="L105" i="2"/>
  <c r="L36" i="13" s="1"/>
  <c r="L105" i="15"/>
  <c r="L36" i="16" s="1"/>
  <c r="J105" i="2"/>
  <c r="J36" i="13" s="1"/>
  <c r="J108" i="15"/>
  <c r="J37" i="16" s="1"/>
  <c r="K108" i="15"/>
  <c r="K37" i="16" s="1"/>
  <c r="K105" i="2"/>
  <c r="K36" i="13" s="1"/>
  <c r="AA102" i="2"/>
  <c r="AA102" i="15"/>
  <c r="M105" i="15"/>
  <c r="M36" i="16" s="1"/>
  <c r="M105" i="2"/>
  <c r="M36" i="13" s="1"/>
  <c r="O435" i="2"/>
  <c r="O146" i="13" s="1"/>
  <c r="O435" i="15"/>
  <c r="O146" i="16" s="1"/>
  <c r="S114" i="15"/>
  <c r="S39" i="16" s="1"/>
  <c r="S114" i="2"/>
  <c r="S39" i="13" s="1"/>
  <c r="Y636" i="15"/>
  <c r="Y213" i="16" s="1"/>
  <c r="Y636" i="2"/>
  <c r="Y213" i="13" s="1"/>
  <c r="R114" i="2"/>
  <c r="R39" i="13" s="1"/>
  <c r="R114" i="15"/>
  <c r="R39" i="16" s="1"/>
  <c r="W636" i="2"/>
  <c r="W213" i="13" s="1"/>
  <c r="W636" i="15"/>
  <c r="W213" i="16" s="1"/>
  <c r="C36" i="13"/>
  <c r="Z636" i="15"/>
  <c r="Z213" i="16" s="1"/>
  <c r="Z636" i="2"/>
  <c r="Z213" i="13" s="1"/>
  <c r="C36" i="16"/>
  <c r="X636" i="15"/>
  <c r="X213" i="16" s="1"/>
  <c r="X636" i="2"/>
  <c r="X213" i="13" s="1"/>
  <c r="J108" i="2" l="1"/>
  <c r="J37" i="13" s="1"/>
  <c r="K108" i="2"/>
  <c r="K37" i="13" s="1"/>
  <c r="M108" i="15"/>
  <c r="M37" i="16" s="1"/>
  <c r="M108" i="2"/>
  <c r="M37" i="13" s="1"/>
  <c r="X639" i="2"/>
  <c r="X214" i="13" s="1"/>
  <c r="X639" i="15"/>
  <c r="X214" i="16" s="1"/>
  <c r="O438" i="2"/>
  <c r="O147" i="13" s="1"/>
  <c r="O438" i="15"/>
  <c r="O147" i="16" s="1"/>
  <c r="S117" i="15"/>
  <c r="S40" i="16" s="1"/>
  <c r="S117" i="2"/>
  <c r="S40" i="13" s="1"/>
  <c r="Z639" i="2"/>
  <c r="Z214" i="13" s="1"/>
  <c r="Z639" i="15"/>
  <c r="Z214" i="16" s="1"/>
  <c r="Y639" i="15"/>
  <c r="Y214" i="16" s="1"/>
  <c r="Y639" i="2"/>
  <c r="Y214" i="13" s="1"/>
  <c r="W639" i="15"/>
  <c r="W214" i="16" s="1"/>
  <c r="W639" i="2"/>
  <c r="W214" i="13" s="1"/>
  <c r="R117" i="2"/>
  <c r="R40" i="13" s="1"/>
  <c r="R117" i="15"/>
  <c r="R40" i="16" s="1"/>
  <c r="Z642" i="15" l="1"/>
  <c r="Z215" i="16" s="1"/>
  <c r="Z642" i="2"/>
  <c r="Z215" i="13" s="1"/>
  <c r="Y642" i="15"/>
  <c r="Y215" i="16" s="1"/>
  <c r="Y642" i="2"/>
  <c r="Y215" i="13" s="1"/>
  <c r="R120" i="15"/>
  <c r="R41" i="16" s="1"/>
  <c r="R120" i="2"/>
  <c r="R41" i="13" s="1"/>
  <c r="X642" i="15"/>
  <c r="X215" i="16" s="1"/>
  <c r="X642" i="2"/>
  <c r="X215" i="13" s="1"/>
  <c r="W642" i="15"/>
  <c r="W215" i="16" s="1"/>
  <c r="W642" i="2"/>
  <c r="W215" i="13" s="1"/>
  <c r="O441" i="2"/>
  <c r="O148" i="13" s="1"/>
  <c r="O441" i="15"/>
  <c r="O148" i="16" s="1"/>
  <c r="Z645" i="15" l="1"/>
  <c r="Z216" i="16" s="1"/>
  <c r="Z645" i="2"/>
  <c r="Z216" i="13" s="1"/>
  <c r="O444" i="2"/>
  <c r="O149" i="13" s="1"/>
  <c r="O444" i="15"/>
  <c r="O149" i="16" s="1"/>
  <c r="W645" i="2"/>
  <c r="W216" i="13" s="1"/>
  <c r="W645" i="15"/>
  <c r="W216" i="16" s="1"/>
  <c r="X645" i="2"/>
  <c r="X216" i="13" s="1"/>
  <c r="X645" i="15"/>
  <c r="X216" i="16" s="1"/>
  <c r="Y645" i="15"/>
  <c r="Y216" i="16" s="1"/>
  <c r="Y645" i="2"/>
  <c r="Y216" i="13" s="1"/>
  <c r="AA104" i="2" l="1"/>
  <c r="AA104" i="15"/>
  <c r="X648" i="2"/>
  <c r="X217" i="13" s="1"/>
  <c r="X648" i="15"/>
  <c r="X217" i="16" s="1"/>
  <c r="O447" i="2"/>
  <c r="O150" i="13" s="1"/>
  <c r="O447" i="15"/>
  <c r="O150" i="16" s="1"/>
  <c r="Z648" i="2"/>
  <c r="Z217" i="13" s="1"/>
  <c r="Z648" i="15"/>
  <c r="Z217" i="16" s="1"/>
  <c r="Y648" i="2"/>
  <c r="Y217" i="13" s="1"/>
  <c r="Y648" i="15"/>
  <c r="Y217" i="16" s="1"/>
  <c r="W648" i="2"/>
  <c r="W217" i="13" s="1"/>
  <c r="W648" i="15"/>
  <c r="W217" i="16" s="1"/>
  <c r="P105" i="15" l="1"/>
  <c r="P36" i="16" s="1"/>
  <c r="P105" i="2"/>
  <c r="P36" i="13" s="1"/>
  <c r="F105" i="15"/>
  <c r="F36" i="16" s="1"/>
  <c r="F105" i="2"/>
  <c r="F36" i="13" s="1"/>
  <c r="Q105" i="2"/>
  <c r="Q36" i="13" s="1"/>
  <c r="Q105" i="15"/>
  <c r="Q36" i="16" s="1"/>
  <c r="G105" i="15"/>
  <c r="G36" i="16" s="1"/>
  <c r="G105" i="2"/>
  <c r="G36" i="13" s="1"/>
  <c r="E105" i="2"/>
  <c r="E105" i="15"/>
  <c r="V105" i="15"/>
  <c r="V36" i="16" s="1"/>
  <c r="V105" i="2"/>
  <c r="V36" i="13" s="1"/>
  <c r="I105" i="2"/>
  <c r="I36" i="13" s="1"/>
  <c r="I105" i="15"/>
  <c r="I36" i="16" s="1"/>
  <c r="N105" i="15"/>
  <c r="N36" i="16" s="1"/>
  <c r="N105" i="2"/>
  <c r="N36" i="13" s="1"/>
  <c r="U105" i="15"/>
  <c r="U36" i="16" s="1"/>
  <c r="U105" i="2"/>
  <c r="U36" i="13" s="1"/>
  <c r="T105" i="15"/>
  <c r="T36" i="16" s="1"/>
  <c r="T105" i="2"/>
  <c r="T36" i="13" s="1"/>
  <c r="X651" i="15"/>
  <c r="X218" i="16" s="1"/>
  <c r="X651" i="2"/>
  <c r="X218" i="13" s="1"/>
  <c r="O450" i="2"/>
  <c r="O151" i="13" s="1"/>
  <c r="O450" i="15"/>
  <c r="O151" i="16" s="1"/>
  <c r="Z651" i="15"/>
  <c r="Z218" i="16" s="1"/>
  <c r="Z651" i="2"/>
  <c r="Z218" i="13" s="1"/>
  <c r="Y651" i="15"/>
  <c r="Y218" i="16" s="1"/>
  <c r="Y651" i="2"/>
  <c r="Y218" i="13" s="1"/>
  <c r="W651" i="15"/>
  <c r="W218" i="16" s="1"/>
  <c r="W651" i="2"/>
  <c r="W218" i="13" s="1"/>
  <c r="T108" i="15" l="1"/>
  <c r="T37" i="16" s="1"/>
  <c r="T108" i="2"/>
  <c r="T37" i="13" s="1"/>
  <c r="AA105" i="2"/>
  <c r="E36" i="13"/>
  <c r="I108" i="2"/>
  <c r="I37" i="13" s="1"/>
  <c r="I108" i="15"/>
  <c r="I37" i="16" s="1"/>
  <c r="F108" i="15"/>
  <c r="F37" i="16" s="1"/>
  <c r="F108" i="2"/>
  <c r="F37" i="13" s="1"/>
  <c r="E36" i="16"/>
  <c r="AA105" i="15"/>
  <c r="O453" i="2"/>
  <c r="O152" i="13" s="1"/>
  <c r="O453" i="15"/>
  <c r="O152" i="16" s="1"/>
  <c r="W654" i="2"/>
  <c r="W219" i="13" s="1"/>
  <c r="W654" i="15"/>
  <c r="W219" i="16" s="1"/>
  <c r="Z654" i="2"/>
  <c r="Z219" i="13" s="1"/>
  <c r="Z654" i="15"/>
  <c r="Z219" i="16" s="1"/>
  <c r="X654" i="2"/>
  <c r="X219" i="13" s="1"/>
  <c r="X654" i="15"/>
  <c r="X219" i="16" s="1"/>
  <c r="Y654" i="2"/>
  <c r="Y219" i="13" s="1"/>
  <c r="Y654" i="15"/>
  <c r="Y219" i="16" s="1"/>
  <c r="I111" i="15" l="1"/>
  <c r="I38" i="16" s="1"/>
  <c r="I111" i="2"/>
  <c r="I38" i="13" s="1"/>
  <c r="F111" i="15"/>
  <c r="F38" i="16" s="1"/>
  <c r="F111" i="2"/>
  <c r="F38" i="13" s="1"/>
  <c r="W657" i="2"/>
  <c r="W220" i="13" s="1"/>
  <c r="W657" i="15"/>
  <c r="W220" i="16" s="1"/>
  <c r="Y657" i="2"/>
  <c r="Y220" i="13" s="1"/>
  <c r="Y657" i="15"/>
  <c r="Y220" i="16" s="1"/>
  <c r="X657" i="2"/>
  <c r="X220" i="13" s="1"/>
  <c r="X657" i="15"/>
  <c r="X220" i="16" s="1"/>
  <c r="Z657" i="2"/>
  <c r="Z220" i="13" s="1"/>
  <c r="Z657" i="15"/>
  <c r="Z220" i="16" s="1"/>
  <c r="O456" i="2"/>
  <c r="O153" i="13" s="1"/>
  <c r="O456" i="15"/>
  <c r="O153" i="16" s="1"/>
  <c r="I114" i="15" l="1"/>
  <c r="I39" i="16" s="1"/>
  <c r="I114" i="2"/>
  <c r="I39" i="13" s="1"/>
  <c r="F114" i="2"/>
  <c r="F39" i="13" s="1"/>
  <c r="F114" i="15"/>
  <c r="F39" i="16" s="1"/>
  <c r="O459" i="2"/>
  <c r="O154" i="13" s="1"/>
  <c r="O459" i="15"/>
  <c r="O154" i="16" s="1"/>
  <c r="W660" i="15"/>
  <c r="W221" i="16" s="1"/>
  <c r="W660" i="2"/>
  <c r="W221" i="13" s="1"/>
  <c r="Y660" i="15"/>
  <c r="Y221" i="16" s="1"/>
  <c r="Y660" i="2"/>
  <c r="Y221" i="13" s="1"/>
  <c r="X660" i="15"/>
  <c r="X221" i="16" s="1"/>
  <c r="X660" i="2"/>
  <c r="X221" i="13" s="1"/>
  <c r="Z660" i="15"/>
  <c r="Z221" i="16" s="1"/>
  <c r="Z660" i="2"/>
  <c r="Z221" i="13" s="1"/>
  <c r="I117" i="2" l="1"/>
  <c r="I40" i="13" s="1"/>
  <c r="I117" i="15"/>
  <c r="I40" i="16" s="1"/>
  <c r="F117" i="15"/>
  <c r="F40" i="16" s="1"/>
  <c r="F117" i="2"/>
  <c r="F40" i="13" s="1"/>
  <c r="X663" i="2"/>
  <c r="X222" i="13" s="1"/>
  <c r="X663" i="15"/>
  <c r="X222" i="16" s="1"/>
  <c r="O462" i="2"/>
  <c r="O155" i="13" s="1"/>
  <c r="O462" i="15"/>
  <c r="O155" i="16" s="1"/>
  <c r="Z663" i="2"/>
  <c r="Z222" i="13" s="1"/>
  <c r="Z663" i="15"/>
  <c r="Z222" i="16" s="1"/>
  <c r="W663" i="2"/>
  <c r="W222" i="13" s="1"/>
  <c r="W663" i="15"/>
  <c r="W222" i="16" s="1"/>
  <c r="Y663" i="2"/>
  <c r="Y222" i="13" s="1"/>
  <c r="Y663" i="15"/>
  <c r="Y222" i="16" s="1"/>
  <c r="V108" i="2" l="1"/>
  <c r="V37" i="13" s="1"/>
  <c r="AA107" i="15"/>
  <c r="V108" i="15"/>
  <c r="V37" i="16" s="1"/>
  <c r="AA107" i="2"/>
  <c r="V111" i="15"/>
  <c r="V38" i="16" s="1"/>
  <c r="V111" i="2"/>
  <c r="V38" i="13" s="1"/>
  <c r="X666" i="2"/>
  <c r="X223" i="13" s="1"/>
  <c r="X666" i="15"/>
  <c r="X223" i="16" s="1"/>
  <c r="W666" i="15"/>
  <c r="W223" i="16" s="1"/>
  <c r="W666" i="2"/>
  <c r="W223" i="13" s="1"/>
  <c r="O465" i="2"/>
  <c r="O156" i="13" s="1"/>
  <c r="O465" i="15"/>
  <c r="O156" i="16" s="1"/>
  <c r="Y666" i="2"/>
  <c r="Y223" i="13" s="1"/>
  <c r="Y666" i="15"/>
  <c r="Y223" i="16" s="1"/>
  <c r="Z666" i="2"/>
  <c r="Z223" i="13" s="1"/>
  <c r="Z666" i="15"/>
  <c r="Z223" i="16" s="1"/>
  <c r="B108" i="2" l="1"/>
  <c r="C108" i="2"/>
  <c r="C37" i="13" s="1"/>
  <c r="C108" i="15"/>
  <c r="C37" i="16" s="1"/>
  <c r="N108" i="2"/>
  <c r="N37" i="13" s="1"/>
  <c r="N108" i="15"/>
  <c r="N37" i="16" s="1"/>
  <c r="G108" i="15"/>
  <c r="G37" i="16" s="1"/>
  <c r="L108" i="2"/>
  <c r="L37" i="13" s="1"/>
  <c r="L108" i="15"/>
  <c r="L37" i="16" s="1"/>
  <c r="E108" i="15"/>
  <c r="E37" i="16" s="1"/>
  <c r="P108" i="15"/>
  <c r="P37" i="16" s="1"/>
  <c r="P108" i="2"/>
  <c r="P37" i="13" s="1"/>
  <c r="G108" i="2"/>
  <c r="G37" i="13" s="1"/>
  <c r="B108" i="15"/>
  <c r="E108" i="2"/>
  <c r="E37" i="13" s="1"/>
  <c r="D108" i="2"/>
  <c r="D37" i="13" s="1"/>
  <c r="D108" i="15"/>
  <c r="D37" i="16" s="1"/>
  <c r="Q108" i="2"/>
  <c r="Q37" i="13" s="1"/>
  <c r="Q108" i="15"/>
  <c r="Q37" i="16" s="1"/>
  <c r="U108" i="2"/>
  <c r="U37" i="13" s="1"/>
  <c r="U108" i="15"/>
  <c r="U37" i="16" s="1"/>
  <c r="Y669" i="15"/>
  <c r="Y224" i="16" s="1"/>
  <c r="Y669" i="2"/>
  <c r="Y224" i="13" s="1"/>
  <c r="W669" i="15"/>
  <c r="W224" i="16" s="1"/>
  <c r="W669" i="2"/>
  <c r="W224" i="13" s="1"/>
  <c r="O468" i="2"/>
  <c r="O157" i="13" s="1"/>
  <c r="O468" i="15"/>
  <c r="O157" i="16" s="1"/>
  <c r="X669" i="15"/>
  <c r="X224" i="16" s="1"/>
  <c r="X669" i="2"/>
  <c r="X224" i="13" s="1"/>
  <c r="V114" i="15"/>
  <c r="V39" i="16" s="1"/>
  <c r="V114" i="2"/>
  <c r="V39" i="13" s="1"/>
  <c r="Z669" i="15"/>
  <c r="Z224" i="16" s="1"/>
  <c r="Z669" i="2"/>
  <c r="Z224" i="13" s="1"/>
  <c r="G111" i="15" l="1"/>
  <c r="G38" i="16" s="1"/>
  <c r="G111" i="2"/>
  <c r="G38" i="13" s="1"/>
  <c r="AA108" i="15"/>
  <c r="B37" i="16"/>
  <c r="N111" i="2"/>
  <c r="N38" i="13" s="1"/>
  <c r="N111" i="15"/>
  <c r="N38" i="16" s="1"/>
  <c r="P111" i="2"/>
  <c r="P38" i="13" s="1"/>
  <c r="P111" i="15"/>
  <c r="P38" i="16" s="1"/>
  <c r="D111" i="2"/>
  <c r="D38" i="13" s="1"/>
  <c r="D111" i="15"/>
  <c r="D38" i="16" s="1"/>
  <c r="AA108" i="2"/>
  <c r="B37" i="13"/>
  <c r="O471" i="2"/>
  <c r="O158" i="13" s="1"/>
  <c r="O471" i="15"/>
  <c r="O158" i="16" s="1"/>
  <c r="F120" i="15"/>
  <c r="F41" i="16" s="1"/>
  <c r="F120" i="2"/>
  <c r="F41" i="13" s="1"/>
  <c r="S120" i="15"/>
  <c r="S41" i="16" s="1"/>
  <c r="S120" i="2"/>
  <c r="S41" i="13" s="1"/>
  <c r="X672" i="2"/>
  <c r="X225" i="13" s="1"/>
  <c r="X672" i="15"/>
  <c r="X225" i="16" s="1"/>
  <c r="V117" i="15"/>
  <c r="V40" i="16" s="1"/>
  <c r="V117" i="2"/>
  <c r="V40" i="13" s="1"/>
  <c r="Y672" i="2"/>
  <c r="Y225" i="13" s="1"/>
  <c r="Y672" i="15"/>
  <c r="Y225" i="16" s="1"/>
  <c r="W672" i="2"/>
  <c r="W225" i="13" s="1"/>
  <c r="W672" i="15"/>
  <c r="W225" i="16" s="1"/>
  <c r="Z672" i="2"/>
  <c r="Z225" i="13" s="1"/>
  <c r="Z672" i="15"/>
  <c r="Z225" i="16" s="1"/>
  <c r="N114" i="15" l="1"/>
  <c r="N39" i="16" s="1"/>
  <c r="N114" i="2"/>
  <c r="N39" i="13" s="1"/>
  <c r="P114" i="2"/>
  <c r="P39" i="13" s="1"/>
  <c r="P114" i="15"/>
  <c r="P39" i="16" s="1"/>
  <c r="G114" i="15"/>
  <c r="G39" i="16" s="1"/>
  <c r="G114" i="2"/>
  <c r="G39" i="13" s="1"/>
  <c r="D114" i="15"/>
  <c r="D39" i="16" s="1"/>
  <c r="D114" i="2"/>
  <c r="D39" i="13" s="1"/>
  <c r="V120" i="2"/>
  <c r="V41" i="13" s="1"/>
  <c r="V120" i="15"/>
  <c r="V41" i="16" s="1"/>
  <c r="X675" i="15"/>
  <c r="X226" i="16" s="1"/>
  <c r="X675" i="2"/>
  <c r="X226" i="13" s="1"/>
  <c r="O474" i="2"/>
  <c r="O159" i="13" s="1"/>
  <c r="O474" i="15"/>
  <c r="O159" i="16" s="1"/>
  <c r="Z675" i="2"/>
  <c r="Z226" i="13" s="1"/>
  <c r="Z675" i="15"/>
  <c r="Z226" i="16" s="1"/>
  <c r="S123" i="2"/>
  <c r="S42" i="13" s="1"/>
  <c r="S123" i="15"/>
  <c r="S42" i="16" s="1"/>
  <c r="F123" i="15"/>
  <c r="F42" i="16" s="1"/>
  <c r="F123" i="2"/>
  <c r="F42" i="13" s="1"/>
  <c r="W675" i="15"/>
  <c r="W226" i="16" s="1"/>
  <c r="W675" i="2"/>
  <c r="W226" i="13" s="1"/>
  <c r="Y675" i="2"/>
  <c r="Y226" i="13" s="1"/>
  <c r="Y675" i="15"/>
  <c r="Y226" i="16" s="1"/>
  <c r="I120" i="15"/>
  <c r="I41" i="16" s="1"/>
  <c r="I120" i="2"/>
  <c r="I41" i="13" s="1"/>
  <c r="P117" i="15" l="1"/>
  <c r="P40" i="16" s="1"/>
  <c r="P117" i="2"/>
  <c r="P40" i="13" s="1"/>
  <c r="D117" i="15"/>
  <c r="D40" i="16" s="1"/>
  <c r="D117" i="2"/>
  <c r="D40" i="13" s="1"/>
  <c r="N117" i="15"/>
  <c r="N40" i="16" s="1"/>
  <c r="N117" i="2"/>
  <c r="N40" i="13" s="1"/>
  <c r="G117" i="2"/>
  <c r="G40" i="13" s="1"/>
  <c r="G117" i="15"/>
  <c r="G40" i="16" s="1"/>
  <c r="X678" i="15"/>
  <c r="X227" i="16" s="1"/>
  <c r="X678" i="2"/>
  <c r="X227" i="13" s="1"/>
  <c r="Y678" i="15"/>
  <c r="Y227" i="16" s="1"/>
  <c r="Y678" i="2"/>
  <c r="Y227" i="13" s="1"/>
  <c r="W678" i="15"/>
  <c r="W227" i="16" s="1"/>
  <c r="W678" i="2"/>
  <c r="W227" i="13" s="1"/>
  <c r="Z678" i="15"/>
  <c r="Z227" i="16" s="1"/>
  <c r="Z678" i="2"/>
  <c r="Z227" i="13" s="1"/>
  <c r="V123" i="2"/>
  <c r="V42" i="13" s="1"/>
  <c r="V123" i="15"/>
  <c r="V42" i="16" s="1"/>
  <c r="O477" i="2"/>
  <c r="O160" i="13" s="1"/>
  <c r="O477" i="15"/>
  <c r="O160" i="16" s="1"/>
  <c r="G120" i="15" l="1"/>
  <c r="G41" i="16" s="1"/>
  <c r="G120" i="2"/>
  <c r="G41" i="13" s="1"/>
  <c r="D120" i="2"/>
  <c r="D41" i="13" s="1"/>
  <c r="D120" i="15"/>
  <c r="D41" i="16" s="1"/>
  <c r="P120" i="15"/>
  <c r="P41" i="16" s="1"/>
  <c r="P120" i="2"/>
  <c r="P41" i="13" s="1"/>
  <c r="N120" i="15"/>
  <c r="N41" i="16" s="1"/>
  <c r="N120" i="2"/>
  <c r="N41" i="13" s="1"/>
  <c r="Y681" i="2"/>
  <c r="Y228" i="13" s="1"/>
  <c r="Y681" i="15"/>
  <c r="Y228" i="16" s="1"/>
  <c r="O480" i="2"/>
  <c r="O161" i="13" s="1"/>
  <c r="O480" i="15"/>
  <c r="O161" i="16" s="1"/>
  <c r="X681" i="2"/>
  <c r="X228" i="13" s="1"/>
  <c r="X681" i="15"/>
  <c r="X228" i="16" s="1"/>
  <c r="W681" i="2"/>
  <c r="W228" i="13" s="1"/>
  <c r="W681" i="15"/>
  <c r="W228" i="16" s="1"/>
  <c r="Z681" i="2"/>
  <c r="Z228" i="13" s="1"/>
  <c r="Z681" i="15"/>
  <c r="Z228" i="16" s="1"/>
  <c r="P123" i="2" l="1"/>
  <c r="P42" i="13" s="1"/>
  <c r="P123" i="15"/>
  <c r="P42" i="16" s="1"/>
  <c r="G123" i="2"/>
  <c r="G42" i="13" s="1"/>
  <c r="G123" i="15"/>
  <c r="G42" i="16" s="1"/>
  <c r="Z684" i="15"/>
  <c r="Z229" i="16" s="1"/>
  <c r="Z684" i="2"/>
  <c r="Z229" i="13" s="1"/>
  <c r="O483" i="2"/>
  <c r="O162" i="13" s="1"/>
  <c r="O483" i="15"/>
  <c r="O162" i="16" s="1"/>
  <c r="Y684" i="2"/>
  <c r="Y229" i="13" s="1"/>
  <c r="Y684" i="15"/>
  <c r="Y229" i="16" s="1"/>
  <c r="X684" i="15"/>
  <c r="X229" i="16" s="1"/>
  <c r="X684" i="2"/>
  <c r="X229" i="13" s="1"/>
  <c r="W684" i="2"/>
  <c r="W229" i="13" s="1"/>
  <c r="W684" i="15"/>
  <c r="W229" i="16" s="1"/>
  <c r="N123" i="2" l="1"/>
  <c r="N42" i="13" s="1"/>
  <c r="N123" i="15"/>
  <c r="N42" i="16" s="1"/>
  <c r="D123" i="2"/>
  <c r="D42" i="13" s="1"/>
  <c r="D123" i="15"/>
  <c r="D42" i="16" s="1"/>
  <c r="O486" i="2"/>
  <c r="O163" i="13" s="1"/>
  <c r="O486" i="15"/>
  <c r="O163" i="16" s="1"/>
  <c r="X687" i="2"/>
  <c r="X230" i="13" s="1"/>
  <c r="X687" i="15"/>
  <c r="X230" i="16" s="1"/>
  <c r="Y687" i="2"/>
  <c r="Y230" i="13" s="1"/>
  <c r="Y687" i="15"/>
  <c r="Y230" i="16" s="1"/>
  <c r="Z687" i="2"/>
  <c r="Z230" i="13" s="1"/>
  <c r="Z687" i="15"/>
  <c r="Z230" i="16" s="1"/>
  <c r="W687" i="15"/>
  <c r="W230" i="16" s="1"/>
  <c r="W687" i="2"/>
  <c r="W230" i="13" s="1"/>
  <c r="H111" i="2" l="1"/>
  <c r="H38" i="13" s="1"/>
  <c r="H111" i="15"/>
  <c r="H38" i="16" s="1"/>
  <c r="AA110" i="2"/>
  <c r="AA110" i="15"/>
  <c r="I123" i="2"/>
  <c r="I42" i="13" s="1"/>
  <c r="I123" i="15"/>
  <c r="I42" i="16" s="1"/>
  <c r="R123" i="2"/>
  <c r="R42" i="13" s="1"/>
  <c r="R123" i="15"/>
  <c r="R42" i="16" s="1"/>
  <c r="O489" i="2"/>
  <c r="O164" i="13" s="1"/>
  <c r="O489" i="15"/>
  <c r="O164" i="16" s="1"/>
  <c r="Y690" i="15"/>
  <c r="Y231" i="16" s="1"/>
  <c r="Y690" i="2"/>
  <c r="Y231" i="13" s="1"/>
  <c r="X690" i="15"/>
  <c r="X231" i="16" s="1"/>
  <c r="X690" i="2"/>
  <c r="X231" i="13" s="1"/>
  <c r="Z690" i="15"/>
  <c r="Z231" i="16" s="1"/>
  <c r="Z690" i="2"/>
  <c r="Z231" i="13" s="1"/>
  <c r="W690" i="15"/>
  <c r="W231" i="16" s="1"/>
  <c r="W690" i="2"/>
  <c r="W231" i="13" s="1"/>
  <c r="H114" i="2"/>
  <c r="H39" i="13" s="1"/>
  <c r="H114" i="15"/>
  <c r="H39" i="16" s="1"/>
  <c r="J111" i="15" l="1"/>
  <c r="J38" i="16" s="1"/>
  <c r="C111" i="2"/>
  <c r="C38" i="13" s="1"/>
  <c r="C111" i="15"/>
  <c r="C38" i="16" s="1"/>
  <c r="T111" i="15"/>
  <c r="T38" i="16" s="1"/>
  <c r="T111" i="2"/>
  <c r="T38" i="13" s="1"/>
  <c r="U111" i="15"/>
  <c r="U38" i="16" s="1"/>
  <c r="U111" i="2"/>
  <c r="U38" i="13" s="1"/>
  <c r="E111" i="15"/>
  <c r="E38" i="16" s="1"/>
  <c r="E111" i="2"/>
  <c r="E38" i="13" s="1"/>
  <c r="B111" i="15"/>
  <c r="B111" i="2"/>
  <c r="M111" i="15"/>
  <c r="M38" i="16" s="1"/>
  <c r="M111" i="2"/>
  <c r="M38" i="13" s="1"/>
  <c r="J111" i="2"/>
  <c r="J38" i="13" s="1"/>
  <c r="K111" i="15"/>
  <c r="K38" i="16" s="1"/>
  <c r="K111" i="2"/>
  <c r="K38" i="13" s="1"/>
  <c r="L111" i="2"/>
  <c r="L38" i="13" s="1"/>
  <c r="L111" i="15"/>
  <c r="L38" i="16" s="1"/>
  <c r="Q111" i="2"/>
  <c r="Q38" i="13" s="1"/>
  <c r="Q111" i="15"/>
  <c r="Q38" i="16" s="1"/>
  <c r="R126" i="2"/>
  <c r="R43" i="13" s="1"/>
  <c r="R126" i="15"/>
  <c r="R43" i="16" s="1"/>
  <c r="Y693" i="2"/>
  <c r="Y232" i="13" s="1"/>
  <c r="Y693" i="15"/>
  <c r="Y232" i="16" s="1"/>
  <c r="W693" i="2"/>
  <c r="W232" i="13" s="1"/>
  <c r="W693" i="15"/>
  <c r="W232" i="16" s="1"/>
  <c r="X693" i="2"/>
  <c r="X232" i="13" s="1"/>
  <c r="X693" i="15"/>
  <c r="X232" i="16" s="1"/>
  <c r="Z693" i="2"/>
  <c r="Z232" i="13" s="1"/>
  <c r="Z693" i="15"/>
  <c r="Z232" i="16" s="1"/>
  <c r="O492" i="2"/>
  <c r="O165" i="13" s="1"/>
  <c r="O492" i="15"/>
  <c r="O165" i="16" s="1"/>
  <c r="H117" i="15"/>
  <c r="H40" i="16" s="1"/>
  <c r="H117" i="2"/>
  <c r="H40" i="13" s="1"/>
  <c r="M114" i="15" l="1"/>
  <c r="M39" i="16" s="1"/>
  <c r="M114" i="2"/>
  <c r="M39" i="13" s="1"/>
  <c r="B114" i="2"/>
  <c r="B39" i="13" s="1"/>
  <c r="B114" i="15"/>
  <c r="B39" i="16" s="1"/>
  <c r="K114" i="2"/>
  <c r="K39" i="13" s="1"/>
  <c r="K114" i="15"/>
  <c r="K39" i="16" s="1"/>
  <c r="AA111" i="2"/>
  <c r="B38" i="13"/>
  <c r="T114" i="15"/>
  <c r="T39" i="16" s="1"/>
  <c r="T114" i="2"/>
  <c r="T39" i="13" s="1"/>
  <c r="C114" i="2"/>
  <c r="C39" i="13" s="1"/>
  <c r="C114" i="15"/>
  <c r="C39" i="16" s="1"/>
  <c r="B38" i="16"/>
  <c r="AA111" i="15"/>
  <c r="Q114" i="15"/>
  <c r="Q39" i="16" s="1"/>
  <c r="Q114" i="2"/>
  <c r="Q39" i="13" s="1"/>
  <c r="J114" i="2"/>
  <c r="J39" i="13" s="1"/>
  <c r="J114" i="15"/>
  <c r="J39" i="16" s="1"/>
  <c r="L114" i="15"/>
  <c r="L39" i="16" s="1"/>
  <c r="L114" i="2"/>
  <c r="L39" i="13" s="1"/>
  <c r="H123" i="15"/>
  <c r="H42" i="16" s="1"/>
  <c r="O495" i="2"/>
  <c r="O166" i="13" s="1"/>
  <c r="O495" i="15"/>
  <c r="O166" i="16" s="1"/>
  <c r="H120" i="15"/>
  <c r="H41" i="16" s="1"/>
  <c r="H120" i="2"/>
  <c r="H41" i="13" s="1"/>
  <c r="Z696" i="2"/>
  <c r="Z233" i="13" s="1"/>
  <c r="Z696" i="15"/>
  <c r="Z233" i="16" s="1"/>
  <c r="X696" i="2"/>
  <c r="X233" i="13" s="1"/>
  <c r="X696" i="15"/>
  <c r="X233" i="16" s="1"/>
  <c r="Y696" i="2"/>
  <c r="Y233" i="13" s="1"/>
  <c r="Y696" i="15"/>
  <c r="Y233" i="16" s="1"/>
  <c r="W696" i="2"/>
  <c r="W233" i="13" s="1"/>
  <c r="W696" i="15"/>
  <c r="W233" i="16" s="1"/>
  <c r="R129" i="2"/>
  <c r="R44" i="13" s="1"/>
  <c r="R129" i="15"/>
  <c r="R44" i="16" s="1"/>
  <c r="B117" i="15" l="1"/>
  <c r="B40" i="16" s="1"/>
  <c r="B117" i="2"/>
  <c r="B40" i="13" s="1"/>
  <c r="T117" i="15"/>
  <c r="T40" i="16" s="1"/>
  <c r="T117" i="2"/>
  <c r="T40" i="13" s="1"/>
  <c r="L117" i="15"/>
  <c r="L40" i="16" s="1"/>
  <c r="L117" i="2"/>
  <c r="L40" i="13" s="1"/>
  <c r="M117" i="2"/>
  <c r="M40" i="13" s="1"/>
  <c r="M117" i="15"/>
  <c r="M40" i="16" s="1"/>
  <c r="Q117" i="2"/>
  <c r="Q40" i="13" s="1"/>
  <c r="Q117" i="15"/>
  <c r="Q40" i="16" s="1"/>
  <c r="K117" i="15"/>
  <c r="K40" i="16" s="1"/>
  <c r="K117" i="2"/>
  <c r="K40" i="13" s="1"/>
  <c r="J117" i="2"/>
  <c r="J40" i="13" s="1"/>
  <c r="J117" i="15"/>
  <c r="J40" i="16" s="1"/>
  <c r="C117" i="2"/>
  <c r="C40" i="13" s="1"/>
  <c r="C117" i="15"/>
  <c r="C40" i="16" s="1"/>
  <c r="H123" i="2"/>
  <c r="H42" i="13" s="1"/>
  <c r="Z699" i="15"/>
  <c r="Z234" i="16" s="1"/>
  <c r="Z699" i="2"/>
  <c r="Z234" i="13" s="1"/>
  <c r="O498" i="2"/>
  <c r="O167" i="13" s="1"/>
  <c r="O498" i="15"/>
  <c r="O167" i="16" s="1"/>
  <c r="Y699" i="15"/>
  <c r="Y234" i="16" s="1"/>
  <c r="Y699" i="2"/>
  <c r="Y234" i="13" s="1"/>
  <c r="W699" i="15"/>
  <c r="W234" i="16" s="1"/>
  <c r="W699" i="2"/>
  <c r="W234" i="13" s="1"/>
  <c r="X699" i="15"/>
  <c r="X234" i="16" s="1"/>
  <c r="X699" i="2"/>
  <c r="X234" i="13" s="1"/>
  <c r="AA113" i="2" l="1"/>
  <c r="M120" i="15"/>
  <c r="M41" i="16" s="1"/>
  <c r="M120" i="2"/>
  <c r="M41" i="13" s="1"/>
  <c r="K120" i="15"/>
  <c r="K41" i="16" s="1"/>
  <c r="K120" i="2"/>
  <c r="K41" i="13" s="1"/>
  <c r="T120" i="2"/>
  <c r="T41" i="13" s="1"/>
  <c r="T120" i="15"/>
  <c r="T41" i="16" s="1"/>
  <c r="C120" i="15"/>
  <c r="C41" i="16" s="1"/>
  <c r="C120" i="2"/>
  <c r="C41" i="13" s="1"/>
  <c r="J120" i="15"/>
  <c r="J41" i="16" s="1"/>
  <c r="J120" i="2"/>
  <c r="J41" i="13" s="1"/>
  <c r="B120" i="2"/>
  <c r="B41" i="13" s="1"/>
  <c r="B120" i="15"/>
  <c r="B41" i="16" s="1"/>
  <c r="Q120" i="2"/>
  <c r="Q41" i="13" s="1"/>
  <c r="Q120" i="15"/>
  <c r="Q41" i="16" s="1"/>
  <c r="L120" i="2"/>
  <c r="L41" i="13" s="1"/>
  <c r="L120" i="15"/>
  <c r="L41" i="16" s="1"/>
  <c r="O501" i="2"/>
  <c r="O168" i="13" s="1"/>
  <c r="O501" i="15"/>
  <c r="O168" i="16" s="1"/>
  <c r="Y702" i="2"/>
  <c r="Y235" i="13" s="1"/>
  <c r="Y702" i="15"/>
  <c r="Y235" i="16" s="1"/>
  <c r="W702" i="2"/>
  <c r="W235" i="13" s="1"/>
  <c r="W702" i="15"/>
  <c r="W235" i="16" s="1"/>
  <c r="X702" i="15"/>
  <c r="X235" i="16" s="1"/>
  <c r="X702" i="2"/>
  <c r="X235" i="13" s="1"/>
  <c r="Z702" i="15"/>
  <c r="Z235" i="16" s="1"/>
  <c r="Z702" i="2"/>
  <c r="Z235" i="13" s="1"/>
  <c r="AA113" i="15" l="1"/>
  <c r="Q123" i="15"/>
  <c r="Q42" i="16" s="1"/>
  <c r="Q123" i="2"/>
  <c r="Q42" i="13" s="1"/>
  <c r="K123" i="2"/>
  <c r="K42" i="13" s="1"/>
  <c r="K123" i="15"/>
  <c r="K42" i="16" s="1"/>
  <c r="C123" i="2"/>
  <c r="C42" i="13" s="1"/>
  <c r="C123" i="15"/>
  <c r="C42" i="16" s="1"/>
  <c r="B123" i="2"/>
  <c r="B42" i="13" s="1"/>
  <c r="B123" i="15"/>
  <c r="B42" i="16" s="1"/>
  <c r="L123" i="2"/>
  <c r="L42" i="13" s="1"/>
  <c r="L123" i="15"/>
  <c r="L42" i="16" s="1"/>
  <c r="T123" i="15"/>
  <c r="T42" i="16" s="1"/>
  <c r="T123" i="2"/>
  <c r="T42" i="13" s="1"/>
  <c r="M123" i="15"/>
  <c r="M42" i="16" s="1"/>
  <c r="M123" i="2"/>
  <c r="M42" i="13" s="1"/>
  <c r="J123" i="15"/>
  <c r="J42" i="16" s="1"/>
  <c r="J123" i="2"/>
  <c r="J42" i="13" s="1"/>
  <c r="Z705" i="2"/>
  <c r="Z236" i="13" s="1"/>
  <c r="Z705" i="15"/>
  <c r="Z236" i="16" s="1"/>
  <c r="X705" i="2"/>
  <c r="X236" i="13" s="1"/>
  <c r="X705" i="15"/>
  <c r="X236" i="16" s="1"/>
  <c r="W705" i="15"/>
  <c r="W236" i="16" s="1"/>
  <c r="W705" i="2"/>
  <c r="W236" i="13" s="1"/>
  <c r="Y705" i="15"/>
  <c r="Y236" i="16" s="1"/>
  <c r="Y705" i="2"/>
  <c r="Y236" i="13" s="1"/>
  <c r="O504" i="2"/>
  <c r="O169" i="13" s="1"/>
  <c r="O504" i="15"/>
  <c r="O169" i="16" s="1"/>
  <c r="E114" i="15" l="1"/>
  <c r="E114" i="2"/>
  <c r="U114" i="2"/>
  <c r="U39" i="13" s="1"/>
  <c r="U114" i="15"/>
  <c r="U39" i="16" s="1"/>
  <c r="L126" i="15"/>
  <c r="L43" i="16" s="1"/>
  <c r="L126" i="2"/>
  <c r="L43" i="13" s="1"/>
  <c r="C126" i="15"/>
  <c r="C43" i="16" s="1"/>
  <c r="C126" i="2"/>
  <c r="C43" i="13" s="1"/>
  <c r="T126" i="15"/>
  <c r="T43" i="16" s="1"/>
  <c r="T126" i="2"/>
  <c r="T43" i="13" s="1"/>
  <c r="O507" i="2"/>
  <c r="O170" i="13" s="1"/>
  <c r="O507" i="15"/>
  <c r="O170" i="16" s="1"/>
  <c r="Z708" i="15"/>
  <c r="Z237" i="16" s="1"/>
  <c r="Z708" i="2"/>
  <c r="Z237" i="13" s="1"/>
  <c r="X708" i="15"/>
  <c r="X237" i="16" s="1"/>
  <c r="X708" i="2"/>
  <c r="X237" i="13" s="1"/>
  <c r="W708" i="15"/>
  <c r="W237" i="16" s="1"/>
  <c r="W708" i="2"/>
  <c r="W237" i="13" s="1"/>
  <c r="F126" i="15"/>
  <c r="F43" i="16" s="1"/>
  <c r="F126" i="2"/>
  <c r="F43" i="13" s="1"/>
  <c r="I126" i="2"/>
  <c r="I43" i="13" s="1"/>
  <c r="I126" i="15"/>
  <c r="I43" i="16" s="1"/>
  <c r="K126" i="2"/>
  <c r="K43" i="13" s="1"/>
  <c r="K126" i="15"/>
  <c r="K43" i="16" s="1"/>
  <c r="J126" i="15"/>
  <c r="J43" i="16" s="1"/>
  <c r="J126" i="2"/>
  <c r="J43" i="13" s="1"/>
  <c r="N126" i="2"/>
  <c r="N43" i="13" s="1"/>
  <c r="N126" i="15"/>
  <c r="N43" i="16" s="1"/>
  <c r="G126" i="15"/>
  <c r="G43" i="16" s="1"/>
  <c r="G126" i="2"/>
  <c r="G43" i="13" s="1"/>
  <c r="Q126" i="15"/>
  <c r="Q43" i="16" s="1"/>
  <c r="Q126" i="2"/>
  <c r="Q43" i="13" s="1"/>
  <c r="B126" i="15"/>
  <c r="B126" i="2"/>
  <c r="M126" i="15"/>
  <c r="M43" i="16" s="1"/>
  <c r="M126" i="2"/>
  <c r="M43" i="13" s="1"/>
  <c r="S126" i="2"/>
  <c r="S43" i="13" s="1"/>
  <c r="S126" i="15"/>
  <c r="S43" i="16" s="1"/>
  <c r="Y708" i="15"/>
  <c r="Y237" i="16" s="1"/>
  <c r="Y708" i="2"/>
  <c r="Y237" i="13" s="1"/>
  <c r="H126" i="15"/>
  <c r="H43" i="16" s="1"/>
  <c r="H126" i="2"/>
  <c r="H43" i="13" s="1"/>
  <c r="V126" i="15"/>
  <c r="V43" i="16" s="1"/>
  <c r="V126" i="2"/>
  <c r="V43" i="13" s="1"/>
  <c r="P126" i="2"/>
  <c r="P43" i="13" s="1"/>
  <c r="P126" i="15"/>
  <c r="P43" i="16" s="1"/>
  <c r="D126" i="15"/>
  <c r="D43" i="16" s="1"/>
  <c r="D126" i="2"/>
  <c r="D43" i="13" s="1"/>
  <c r="U117" i="2" l="1"/>
  <c r="U40" i="13" s="1"/>
  <c r="U117" i="15"/>
  <c r="U40" i="16" s="1"/>
  <c r="E39" i="13"/>
  <c r="AA114" i="2"/>
  <c r="E39" i="16"/>
  <c r="AA114" i="15"/>
  <c r="E117" i="15"/>
  <c r="E117" i="2"/>
  <c r="X711" i="2"/>
  <c r="X238" i="13" s="1"/>
  <c r="X711" i="15"/>
  <c r="X238" i="16" s="1"/>
  <c r="Y711" i="2"/>
  <c r="Y238" i="13" s="1"/>
  <c r="Y711" i="15"/>
  <c r="Y238" i="16" s="1"/>
  <c r="B43" i="16"/>
  <c r="W711" i="2"/>
  <c r="W238" i="13" s="1"/>
  <c r="W711" i="15"/>
  <c r="W238" i="16" s="1"/>
  <c r="Z711" i="2"/>
  <c r="Z238" i="13" s="1"/>
  <c r="Z711" i="15"/>
  <c r="Z238" i="16" s="1"/>
  <c r="O510" i="15"/>
  <c r="O171" i="16" s="1"/>
  <c r="O510" i="2"/>
  <c r="O171" i="13" s="1"/>
  <c r="B43" i="13"/>
  <c r="AA116" i="2" l="1"/>
  <c r="AA116" i="15"/>
  <c r="AA119" i="15"/>
  <c r="AA119" i="2"/>
  <c r="E120" i="2"/>
  <c r="E120" i="15"/>
  <c r="E40" i="13"/>
  <c r="AA117" i="2"/>
  <c r="U120" i="15"/>
  <c r="U41" i="16" s="1"/>
  <c r="U120" i="2"/>
  <c r="U41" i="13" s="1"/>
  <c r="E40" i="16"/>
  <c r="AA117" i="15"/>
  <c r="X714" i="15"/>
  <c r="X239" i="16" s="1"/>
  <c r="X714" i="2"/>
  <c r="X239" i="13" s="1"/>
  <c r="Z714" i="15"/>
  <c r="Z239" i="16" s="1"/>
  <c r="Z714" i="2"/>
  <c r="Z239" i="13" s="1"/>
  <c r="Y714" i="15"/>
  <c r="Y239" i="16" s="1"/>
  <c r="Y714" i="2"/>
  <c r="Y239" i="13" s="1"/>
  <c r="O513" i="15"/>
  <c r="O172" i="16" s="1"/>
  <c r="O513" i="2"/>
  <c r="O172" i="13" s="1"/>
  <c r="L129" i="15"/>
  <c r="L44" i="16" s="1"/>
  <c r="L129" i="2"/>
  <c r="L44" i="13" s="1"/>
  <c r="W714" i="15"/>
  <c r="W239" i="16" s="1"/>
  <c r="W714" i="2"/>
  <c r="W239" i="13" s="1"/>
  <c r="E41" i="16" l="1"/>
  <c r="AA120" i="15"/>
  <c r="E41" i="13"/>
  <c r="AA120" i="2"/>
  <c r="E123" i="15"/>
  <c r="E123" i="2"/>
  <c r="U123" i="15"/>
  <c r="U42" i="16" s="1"/>
  <c r="U123" i="2"/>
  <c r="U42" i="13" s="1"/>
  <c r="Y717" i="15"/>
  <c r="Y240" i="16" s="1"/>
  <c r="Y717" i="2"/>
  <c r="Y240" i="13" s="1"/>
  <c r="AA122" i="2"/>
  <c r="AA122" i="15"/>
  <c r="O516" i="2"/>
  <c r="O173" i="13" s="1"/>
  <c r="O516" i="15"/>
  <c r="O173" i="16" s="1"/>
  <c r="Z717" i="15"/>
  <c r="Z240" i="16" s="1"/>
  <c r="Z717" i="2"/>
  <c r="Z240" i="13" s="1"/>
  <c r="X717" i="15"/>
  <c r="X240" i="16" s="1"/>
  <c r="X717" i="2"/>
  <c r="X240" i="13" s="1"/>
  <c r="W717" i="15"/>
  <c r="W240" i="16" s="1"/>
  <c r="W717" i="2"/>
  <c r="W240" i="13" s="1"/>
  <c r="E126" i="15" l="1"/>
  <c r="E126" i="2"/>
  <c r="E42" i="13"/>
  <c r="AA123" i="2"/>
  <c r="E42" i="16"/>
  <c r="AA123" i="15"/>
  <c r="AA125" i="15"/>
  <c r="AA125" i="2"/>
  <c r="U126" i="2"/>
  <c r="U43" i="13" s="1"/>
  <c r="U126" i="15"/>
  <c r="U43" i="16" s="1"/>
  <c r="Z720" i="2"/>
  <c r="Z241" i="13" s="1"/>
  <c r="Z720" i="15"/>
  <c r="Z241" i="16" s="1"/>
  <c r="W720" i="2"/>
  <c r="W241" i="13" s="1"/>
  <c r="W720" i="15"/>
  <c r="W241" i="16" s="1"/>
  <c r="X720" i="2"/>
  <c r="X241" i="13" s="1"/>
  <c r="X720" i="15"/>
  <c r="X241" i="16" s="1"/>
  <c r="O519" i="2"/>
  <c r="O174" i="13" s="1"/>
  <c r="O519" i="15"/>
  <c r="O174" i="16" s="1"/>
  <c r="Y720" i="2"/>
  <c r="Y241" i="13" s="1"/>
  <c r="Y720" i="15"/>
  <c r="Y241" i="16" s="1"/>
  <c r="E43" i="13" l="1"/>
  <c r="AA126" i="2"/>
  <c r="E43" i="16"/>
  <c r="AA126" i="15"/>
  <c r="X723" i="15"/>
  <c r="X242" i="16" s="1"/>
  <c r="X723" i="2"/>
  <c r="X242" i="13" s="1"/>
  <c r="W723" i="15"/>
  <c r="W242" i="16" s="1"/>
  <c r="W723" i="2"/>
  <c r="W242" i="13" s="1"/>
  <c r="O522" i="2"/>
  <c r="O175" i="13" s="1"/>
  <c r="O522" i="15"/>
  <c r="O175" i="16" s="1"/>
  <c r="Z723" i="2"/>
  <c r="Z242" i="13" s="1"/>
  <c r="Z723" i="15"/>
  <c r="Z242" i="16" s="1"/>
  <c r="Y723" i="15"/>
  <c r="Y242" i="16" s="1"/>
  <c r="Y723" i="2"/>
  <c r="Y242" i="13" s="1"/>
  <c r="AA128" i="2" l="1"/>
  <c r="AA128" i="15"/>
  <c r="H129" i="2"/>
  <c r="H44" i="13" s="1"/>
  <c r="H129" i="15"/>
  <c r="H44" i="16" s="1"/>
  <c r="E129" i="2"/>
  <c r="E44" i="13" s="1"/>
  <c r="E129" i="15"/>
  <c r="E44" i="16" s="1"/>
  <c r="O525" i="2"/>
  <c r="O176" i="13" s="1"/>
  <c r="O525" i="15"/>
  <c r="O176" i="16" s="1"/>
  <c r="Z726" i="15"/>
  <c r="Z243" i="16" s="1"/>
  <c r="Z726" i="2"/>
  <c r="Z243" i="13" s="1"/>
  <c r="S129" i="2"/>
  <c r="S44" i="13" s="1"/>
  <c r="S129" i="15"/>
  <c r="S44" i="16" s="1"/>
  <c r="I129" i="2"/>
  <c r="I44" i="13" s="1"/>
  <c r="I129" i="15"/>
  <c r="I44" i="16" s="1"/>
  <c r="J129" i="2"/>
  <c r="J44" i="13" s="1"/>
  <c r="J129" i="15"/>
  <c r="J44" i="16" s="1"/>
  <c r="C129" i="2"/>
  <c r="C44" i="13" s="1"/>
  <c r="C129" i="15"/>
  <c r="C44" i="16" s="1"/>
  <c r="Y726" i="15"/>
  <c r="Y243" i="16" s="1"/>
  <c r="Y726" i="2"/>
  <c r="Y243" i="13" s="1"/>
  <c r="V129" i="2"/>
  <c r="V44" i="13" s="1"/>
  <c r="V129" i="15"/>
  <c r="V44" i="16" s="1"/>
  <c r="B129" i="2"/>
  <c r="B129" i="15"/>
  <c r="P129" i="2"/>
  <c r="P44" i="13" s="1"/>
  <c r="P129" i="15"/>
  <c r="P44" i="16" s="1"/>
  <c r="D129" i="2"/>
  <c r="D44" i="13" s="1"/>
  <c r="D129" i="15"/>
  <c r="D44" i="16" s="1"/>
  <c r="T129" i="2"/>
  <c r="T44" i="13" s="1"/>
  <c r="T129" i="15"/>
  <c r="T44" i="16" s="1"/>
  <c r="G129" i="2"/>
  <c r="G44" i="13" s="1"/>
  <c r="G129" i="15"/>
  <c r="G44" i="16" s="1"/>
  <c r="W726" i="2"/>
  <c r="W243" i="13" s="1"/>
  <c r="W726" i="15"/>
  <c r="W243" i="16" s="1"/>
  <c r="K129" i="15"/>
  <c r="K44" i="16" s="1"/>
  <c r="K129" i="2"/>
  <c r="K44" i="13" s="1"/>
  <c r="Q129" i="2"/>
  <c r="Q44" i="13" s="1"/>
  <c r="Q129" i="15"/>
  <c r="Q44" i="16" s="1"/>
  <c r="X726" i="15"/>
  <c r="X243" i="16" s="1"/>
  <c r="X726" i="2"/>
  <c r="X243" i="13" s="1"/>
  <c r="N129" i="15"/>
  <c r="N44" i="16" s="1"/>
  <c r="N129" i="2"/>
  <c r="N44" i="13" s="1"/>
  <c r="U129" i="2"/>
  <c r="U44" i="13" s="1"/>
  <c r="U129" i="15"/>
  <c r="U44" i="16" s="1"/>
  <c r="F129" i="2"/>
  <c r="F44" i="13" s="1"/>
  <c r="F129" i="15"/>
  <c r="F44" i="16" s="1"/>
  <c r="M129" i="15"/>
  <c r="M44" i="16" s="1"/>
  <c r="M129" i="2"/>
  <c r="M44" i="13" s="1"/>
  <c r="J132" i="2" l="1"/>
  <c r="J45" i="13" s="1"/>
  <c r="J132" i="15"/>
  <c r="J45" i="16" s="1"/>
  <c r="K132" i="2"/>
  <c r="K45" i="13" s="1"/>
  <c r="K132" i="15"/>
  <c r="K45" i="16" s="1"/>
  <c r="O528" i="2"/>
  <c r="O177" i="13" s="1"/>
  <c r="O528" i="15"/>
  <c r="O177" i="16" s="1"/>
  <c r="X729" i="2"/>
  <c r="X244" i="13" s="1"/>
  <c r="X729" i="15"/>
  <c r="X244" i="16" s="1"/>
  <c r="V132" i="15"/>
  <c r="V45" i="16" s="1"/>
  <c r="V132" i="2"/>
  <c r="V45" i="13" s="1"/>
  <c r="G132" i="15"/>
  <c r="G45" i="16" s="1"/>
  <c r="G132" i="2"/>
  <c r="G45" i="13" s="1"/>
  <c r="Y729" i="2"/>
  <c r="Y244" i="13" s="1"/>
  <c r="Y729" i="15"/>
  <c r="Y244" i="16" s="1"/>
  <c r="P132" i="2"/>
  <c r="P45" i="13" s="1"/>
  <c r="P132" i="15"/>
  <c r="P45" i="16" s="1"/>
  <c r="S132" i="2"/>
  <c r="S45" i="13" s="1"/>
  <c r="S132" i="15"/>
  <c r="S45" i="16" s="1"/>
  <c r="D132" i="2"/>
  <c r="D45" i="13" s="1"/>
  <c r="D132" i="15"/>
  <c r="D45" i="16" s="1"/>
  <c r="AA129" i="15"/>
  <c r="B44" i="16"/>
  <c r="Z729" i="2"/>
  <c r="Z244" i="13" s="1"/>
  <c r="Z729" i="15"/>
  <c r="Z244" i="16" s="1"/>
  <c r="N132" i="15"/>
  <c r="N45" i="16" s="1"/>
  <c r="N132" i="2"/>
  <c r="N45" i="13" s="1"/>
  <c r="AA129" i="2"/>
  <c r="B44" i="13"/>
  <c r="W729" i="2"/>
  <c r="W244" i="13" s="1"/>
  <c r="W729" i="15"/>
  <c r="W244" i="16" s="1"/>
  <c r="C132" i="2"/>
  <c r="C45" i="13" s="1"/>
  <c r="C132" i="15"/>
  <c r="C45" i="16" s="1"/>
  <c r="O531" i="15" l="1"/>
  <c r="O178" i="16" s="1"/>
  <c r="O531" i="2"/>
  <c r="O178" i="13" s="1"/>
  <c r="W732" i="15"/>
  <c r="W245" i="16" s="1"/>
  <c r="W732" i="2"/>
  <c r="W245" i="13" s="1"/>
  <c r="J135" i="15"/>
  <c r="J46" i="16" s="1"/>
  <c r="J135" i="2"/>
  <c r="J46" i="13" s="1"/>
  <c r="X732" i="15"/>
  <c r="X245" i="16" s="1"/>
  <c r="X732" i="2"/>
  <c r="X245" i="13" s="1"/>
  <c r="C135" i="15"/>
  <c r="C46" i="16" s="1"/>
  <c r="C135" i="2"/>
  <c r="C46" i="13" s="1"/>
  <c r="V135" i="15"/>
  <c r="V46" i="16" s="1"/>
  <c r="V135" i="2"/>
  <c r="V46" i="13" s="1"/>
  <c r="Y732" i="15"/>
  <c r="Y245" i="16" s="1"/>
  <c r="Y732" i="2"/>
  <c r="Y245" i="13" s="1"/>
  <c r="Z732" i="15"/>
  <c r="Z245" i="16" s="1"/>
  <c r="Z732" i="2"/>
  <c r="Z245" i="13" s="1"/>
  <c r="Q132" i="2"/>
  <c r="Q45" i="13" s="1"/>
  <c r="Q132" i="15"/>
  <c r="Q45" i="16" s="1"/>
  <c r="G135" i="15"/>
  <c r="G46" i="16" s="1"/>
  <c r="G135" i="2"/>
  <c r="G46" i="13" s="1"/>
  <c r="F132" i="15"/>
  <c r="F45" i="16" s="1"/>
  <c r="F132" i="2"/>
  <c r="F45" i="13" s="1"/>
  <c r="G141" i="2" l="1"/>
  <c r="G48" i="13" s="1"/>
  <c r="W735" i="15"/>
  <c r="W246" i="16" s="1"/>
  <c r="W735" i="2"/>
  <c r="W246" i="13" s="1"/>
  <c r="G138" i="2"/>
  <c r="G47" i="13" s="1"/>
  <c r="G138" i="15"/>
  <c r="G47" i="16" s="1"/>
  <c r="Z735" i="15"/>
  <c r="Z246" i="16" s="1"/>
  <c r="Z735" i="2"/>
  <c r="Z246" i="13" s="1"/>
  <c r="V138" i="2"/>
  <c r="V47" i="13" s="1"/>
  <c r="V138" i="15"/>
  <c r="V47" i="16" s="1"/>
  <c r="O534" i="15"/>
  <c r="O179" i="16" s="1"/>
  <c r="O534" i="2"/>
  <c r="O179" i="13" s="1"/>
  <c r="Y735" i="15"/>
  <c r="Y246" i="16" s="1"/>
  <c r="Y735" i="2"/>
  <c r="Y246" i="13" s="1"/>
  <c r="X735" i="2"/>
  <c r="X246" i="13" s="1"/>
  <c r="X735" i="15"/>
  <c r="X246" i="16" s="1"/>
  <c r="F135" i="15"/>
  <c r="F46" i="16" s="1"/>
  <c r="F135" i="2"/>
  <c r="F46" i="13" s="1"/>
  <c r="Q135" i="2"/>
  <c r="Q46" i="13" s="1"/>
  <c r="Q135" i="15"/>
  <c r="Q46" i="16" s="1"/>
  <c r="C138" i="2"/>
  <c r="C47" i="13" s="1"/>
  <c r="C138" i="15"/>
  <c r="C47" i="16" s="1"/>
  <c r="J138" i="15"/>
  <c r="J47" i="16" s="1"/>
  <c r="J138" i="2"/>
  <c r="J47" i="13" s="1"/>
  <c r="G141" i="15" l="1"/>
  <c r="G48" i="16" s="1"/>
  <c r="X738" i="2"/>
  <c r="X247" i="13" s="1"/>
  <c r="X738" i="15"/>
  <c r="X247" i="16" s="1"/>
  <c r="J141" i="2"/>
  <c r="J48" i="13" s="1"/>
  <c r="J141" i="15"/>
  <c r="J48" i="16" s="1"/>
  <c r="Y738" i="2"/>
  <c r="Y247" i="13" s="1"/>
  <c r="Y738" i="15"/>
  <c r="Y247" i="16" s="1"/>
  <c r="O537" i="2"/>
  <c r="O180" i="13" s="1"/>
  <c r="O537" i="15"/>
  <c r="O180" i="16" s="1"/>
  <c r="C141" i="2"/>
  <c r="C48" i="13" s="1"/>
  <c r="C141" i="15"/>
  <c r="C48" i="16" s="1"/>
  <c r="W738" i="2"/>
  <c r="W247" i="13" s="1"/>
  <c r="W738" i="15"/>
  <c r="W247" i="16" s="1"/>
  <c r="Z738" i="2"/>
  <c r="Z247" i="13" s="1"/>
  <c r="Z738" i="15"/>
  <c r="Z247" i="16" s="1"/>
  <c r="T132" i="2"/>
  <c r="T45" i="13" s="1"/>
  <c r="T132" i="15"/>
  <c r="T45" i="16" s="1"/>
  <c r="E132" i="2" l="1"/>
  <c r="E45" i="13" s="1"/>
  <c r="E132" i="15"/>
  <c r="E45" i="16" s="1"/>
  <c r="U132" i="2"/>
  <c r="U45" i="13" s="1"/>
  <c r="U132" i="15"/>
  <c r="U45" i="16" s="1"/>
  <c r="H132" i="2"/>
  <c r="H45" i="13" s="1"/>
  <c r="H132" i="15"/>
  <c r="H45" i="16" s="1"/>
  <c r="I132" i="2"/>
  <c r="I45" i="13" s="1"/>
  <c r="I132" i="15"/>
  <c r="I45" i="16" s="1"/>
  <c r="L132" i="2"/>
  <c r="L45" i="13" s="1"/>
  <c r="L132" i="15"/>
  <c r="L45" i="16" s="1"/>
  <c r="W741" i="2"/>
  <c r="W248" i="13" s="1"/>
  <c r="W741" i="15"/>
  <c r="W248" i="16" s="1"/>
  <c r="B132" i="2"/>
  <c r="B132" i="15"/>
  <c r="AA131" i="2"/>
  <c r="AA131" i="15"/>
  <c r="R132" i="2"/>
  <c r="R45" i="13" s="1"/>
  <c r="R132" i="15"/>
  <c r="R45" i="16" s="1"/>
  <c r="M132" i="2"/>
  <c r="M45" i="13" s="1"/>
  <c r="M132" i="15"/>
  <c r="M45" i="16" s="1"/>
  <c r="O540" i="2"/>
  <c r="O181" i="13" s="1"/>
  <c r="O540" i="15"/>
  <c r="O181" i="16" s="1"/>
  <c r="Z741" i="2"/>
  <c r="Z248" i="13" s="1"/>
  <c r="Z741" i="15"/>
  <c r="Z248" i="16" s="1"/>
  <c r="Y741" i="2"/>
  <c r="Y248" i="13" s="1"/>
  <c r="Y741" i="15"/>
  <c r="Y248" i="16" s="1"/>
  <c r="X741" i="15"/>
  <c r="X248" i="16" s="1"/>
  <c r="X741" i="2"/>
  <c r="X248" i="13" s="1"/>
  <c r="M135" i="15" l="1"/>
  <c r="M46" i="16" s="1"/>
  <c r="M135" i="2"/>
  <c r="M46" i="13" s="1"/>
  <c r="H135" i="15"/>
  <c r="H46" i="16" s="1"/>
  <c r="H135" i="2"/>
  <c r="H46" i="13" s="1"/>
  <c r="O543" i="2"/>
  <c r="O182" i="13" s="1"/>
  <c r="O543" i="15"/>
  <c r="O182" i="16" s="1"/>
  <c r="B135" i="15"/>
  <c r="B135" i="2"/>
  <c r="Z744" i="15"/>
  <c r="Z249" i="16" s="1"/>
  <c r="Z744" i="2"/>
  <c r="Z249" i="13" s="1"/>
  <c r="AA132" i="15"/>
  <c r="B45" i="16"/>
  <c r="W744" i="2"/>
  <c r="W249" i="13" s="1"/>
  <c r="W744" i="15"/>
  <c r="W249" i="16" s="1"/>
  <c r="AA132" i="2"/>
  <c r="B45" i="13"/>
  <c r="Y744" i="2"/>
  <c r="Y249" i="13" s="1"/>
  <c r="Y744" i="15"/>
  <c r="Y249" i="16" s="1"/>
  <c r="X744" i="15"/>
  <c r="X249" i="16" s="1"/>
  <c r="X744" i="2"/>
  <c r="X249" i="13" s="1"/>
  <c r="H138" i="15" l="1"/>
  <c r="H47" i="16" s="1"/>
  <c r="H138" i="2"/>
  <c r="H47" i="13" s="1"/>
  <c r="O546" i="2"/>
  <c r="O183" i="13" s="1"/>
  <c r="O546" i="15"/>
  <c r="O183" i="16" s="1"/>
  <c r="Y747" i="2"/>
  <c r="Y250" i="13" s="1"/>
  <c r="Y747" i="15"/>
  <c r="Y250" i="16" s="1"/>
  <c r="B46" i="13"/>
  <c r="B46" i="16"/>
  <c r="P135" i="15"/>
  <c r="P46" i="16" s="1"/>
  <c r="P135" i="2"/>
  <c r="P46" i="13" s="1"/>
  <c r="M138" i="15"/>
  <c r="M47" i="16" s="1"/>
  <c r="M138" i="2"/>
  <c r="M47" i="13" s="1"/>
  <c r="Q138" i="2"/>
  <c r="Q47" i="13" s="1"/>
  <c r="Q138" i="15"/>
  <c r="Q47" i="16" s="1"/>
  <c r="N135" i="15"/>
  <c r="N46" i="16" s="1"/>
  <c r="N135" i="2"/>
  <c r="N46" i="13" s="1"/>
  <c r="F138" i="2"/>
  <c r="F47" i="13" s="1"/>
  <c r="F138" i="15"/>
  <c r="F47" i="16" s="1"/>
  <c r="W747" i="2"/>
  <c r="W250" i="13" s="1"/>
  <c r="W747" i="15"/>
  <c r="W250" i="16" s="1"/>
  <c r="X747" i="2"/>
  <c r="X250" i="13" s="1"/>
  <c r="X747" i="15"/>
  <c r="X250" i="16" s="1"/>
  <c r="K135" i="15"/>
  <c r="K46" i="16" s="1"/>
  <c r="K135" i="2"/>
  <c r="K46" i="13" s="1"/>
  <c r="Z747" i="2"/>
  <c r="Z250" i="13" s="1"/>
  <c r="Z747" i="15"/>
  <c r="Z250" i="16" s="1"/>
  <c r="I135" i="15"/>
  <c r="I46" i="16" s="1"/>
  <c r="I135" i="2"/>
  <c r="I46" i="13" s="1"/>
  <c r="M141" i="2" l="1"/>
  <c r="M48" i="13" s="1"/>
  <c r="M141" i="15"/>
  <c r="M48" i="16" s="1"/>
  <c r="X750" i="15"/>
  <c r="X251" i="16" s="1"/>
  <c r="X750" i="2"/>
  <c r="X251" i="13" s="1"/>
  <c r="N138" i="15"/>
  <c r="N47" i="16" s="1"/>
  <c r="N138" i="2"/>
  <c r="N47" i="13" s="1"/>
  <c r="F141" i="2"/>
  <c r="F48" i="13" s="1"/>
  <c r="F141" i="15"/>
  <c r="F48" i="16" s="1"/>
  <c r="O549" i="2"/>
  <c r="O184" i="13" s="1"/>
  <c r="O549" i="15"/>
  <c r="O184" i="16" s="1"/>
  <c r="P138" i="15"/>
  <c r="P47" i="16" s="1"/>
  <c r="P138" i="2"/>
  <c r="P47" i="13" s="1"/>
  <c r="K138" i="15"/>
  <c r="K47" i="16" s="1"/>
  <c r="K138" i="2"/>
  <c r="K47" i="13" s="1"/>
  <c r="H141" i="2"/>
  <c r="H48" i="13" s="1"/>
  <c r="H141" i="15"/>
  <c r="H48" i="16" s="1"/>
  <c r="W750" i="15"/>
  <c r="W251" i="16" s="1"/>
  <c r="W750" i="2"/>
  <c r="W251" i="13" s="1"/>
  <c r="Y750" i="15"/>
  <c r="Y251" i="16" s="1"/>
  <c r="Y750" i="2"/>
  <c r="Y251" i="13" s="1"/>
  <c r="Z750" i="15"/>
  <c r="Z251" i="16" s="1"/>
  <c r="Z750" i="2"/>
  <c r="Z251" i="13" s="1"/>
  <c r="Q141" i="2"/>
  <c r="Q48" i="13" s="1"/>
  <c r="Q141" i="15"/>
  <c r="Q48" i="16" s="1"/>
  <c r="O552" i="2" l="1"/>
  <c r="O185" i="13" s="1"/>
  <c r="O552" i="15"/>
  <c r="O185" i="16" s="1"/>
  <c r="N141" i="2"/>
  <c r="N48" i="13" s="1"/>
  <c r="N141" i="15"/>
  <c r="N48" i="16" s="1"/>
  <c r="K141" i="2"/>
  <c r="K48" i="13" s="1"/>
  <c r="K141" i="15"/>
  <c r="K48" i="16" s="1"/>
  <c r="P141" i="2"/>
  <c r="P48" i="13" s="1"/>
  <c r="P141" i="15"/>
  <c r="P48" i="16" s="1"/>
  <c r="T135" i="2"/>
  <c r="T46" i="13" s="1"/>
  <c r="T135" i="15"/>
  <c r="T46" i="16" s="1"/>
  <c r="D135" i="15"/>
  <c r="D135" i="2"/>
  <c r="S135" i="2"/>
  <c r="S46" i="13" s="1"/>
  <c r="S135" i="15"/>
  <c r="S46" i="16" s="1"/>
  <c r="E135" i="15" l="1"/>
  <c r="E46" i="16" s="1"/>
  <c r="E135" i="2"/>
  <c r="E46" i="13" s="1"/>
  <c r="R135" i="15"/>
  <c r="R46" i="16" s="1"/>
  <c r="R135" i="2"/>
  <c r="R46" i="13" s="1"/>
  <c r="T138" i="15"/>
  <c r="T47" i="16" s="1"/>
  <c r="T138" i="2"/>
  <c r="T47" i="13" s="1"/>
  <c r="O555" i="2"/>
  <c r="O186" i="13" s="1"/>
  <c r="O555" i="15"/>
  <c r="O186" i="16" s="1"/>
  <c r="S138" i="2"/>
  <c r="S47" i="13" s="1"/>
  <c r="S138" i="15"/>
  <c r="S47" i="16" s="1"/>
  <c r="D46" i="13"/>
  <c r="AA134" i="15"/>
  <c r="AA134" i="2"/>
  <c r="D46" i="16"/>
  <c r="L135" i="2"/>
  <c r="L46" i="13" s="1"/>
  <c r="L135" i="15"/>
  <c r="L46" i="16" s="1"/>
  <c r="D138" i="2"/>
  <c r="D47" i="13" s="1"/>
  <c r="D138" i="15"/>
  <c r="D47" i="16" s="1"/>
  <c r="O558" i="2" l="1"/>
  <c r="O187" i="13" s="1"/>
  <c r="O558" i="15"/>
  <c r="O187" i="16" s="1"/>
  <c r="E138" i="2"/>
  <c r="E47" i="13" s="1"/>
  <c r="E138" i="15"/>
  <c r="E47" i="16" s="1"/>
  <c r="L138" i="15"/>
  <c r="L47" i="16" s="1"/>
  <c r="L138" i="2"/>
  <c r="L47" i="13" s="1"/>
  <c r="T141" i="2"/>
  <c r="T48" i="13" s="1"/>
  <c r="T141" i="15"/>
  <c r="T48" i="16" s="1"/>
  <c r="S141" i="2"/>
  <c r="S48" i="13" s="1"/>
  <c r="S141" i="15"/>
  <c r="S48" i="16" s="1"/>
  <c r="D141" i="2"/>
  <c r="D48" i="13" s="1"/>
  <c r="D141" i="15"/>
  <c r="D48" i="16" s="1"/>
  <c r="U135" i="15"/>
  <c r="U46" i="16" s="1"/>
  <c r="U135" i="2"/>
  <c r="U46" i="13" s="1"/>
  <c r="AA135" i="2" l="1"/>
  <c r="L141" i="2"/>
  <c r="L48" i="13" s="1"/>
  <c r="L141" i="15"/>
  <c r="L48" i="16" s="1"/>
  <c r="E141" i="15"/>
  <c r="E48" i="16" s="1"/>
  <c r="E141" i="2"/>
  <c r="E48" i="13" s="1"/>
  <c r="AA135" i="15"/>
  <c r="O561" i="15"/>
  <c r="O188" i="16" s="1"/>
  <c r="O561" i="2"/>
  <c r="O188" i="13" s="1"/>
  <c r="O564" i="2" l="1"/>
  <c r="O189" i="13" s="1"/>
  <c r="O564" i="15"/>
  <c r="O189" i="16" s="1"/>
  <c r="V141" i="2"/>
  <c r="V48" i="13" s="1"/>
  <c r="V141" i="15"/>
  <c r="V48" i="16" s="1"/>
  <c r="O567" i="15" l="1"/>
  <c r="O190" i="16" s="1"/>
  <c r="O567" i="2"/>
  <c r="O190" i="13" s="1"/>
  <c r="U138" i="15"/>
  <c r="U47" i="16" s="1"/>
  <c r="U138" i="2"/>
  <c r="U47" i="13" s="1"/>
  <c r="AA137" i="15"/>
  <c r="AA137" i="2"/>
  <c r="R138" i="15" l="1"/>
  <c r="R47" i="16" s="1"/>
  <c r="R138" i="2"/>
  <c r="R47" i="13" s="1"/>
  <c r="B138" i="2"/>
  <c r="B138" i="15"/>
  <c r="I138" i="15"/>
  <c r="I47" i="16" s="1"/>
  <c r="I138" i="2"/>
  <c r="I47" i="13" s="1"/>
  <c r="O570" i="2"/>
  <c r="O191" i="13" s="1"/>
  <c r="O570" i="15"/>
  <c r="O191" i="16" s="1"/>
  <c r="R144" i="2" l="1"/>
  <c r="R49" i="13" s="1"/>
  <c r="O573" i="2"/>
  <c r="O192" i="13" s="1"/>
  <c r="O573" i="15"/>
  <c r="O192" i="16" s="1"/>
  <c r="AA138" i="15"/>
  <c r="B47" i="16"/>
  <c r="R141" i="2"/>
  <c r="R48" i="13" s="1"/>
  <c r="R141" i="15"/>
  <c r="R48" i="16" s="1"/>
  <c r="AA138" i="2"/>
  <c r="B47" i="13"/>
  <c r="B141" i="2"/>
  <c r="B141" i="15"/>
  <c r="I141" i="2"/>
  <c r="I48" i="13" s="1"/>
  <c r="I141" i="15"/>
  <c r="I48" i="16" s="1"/>
  <c r="R144" i="15" l="1"/>
  <c r="R49" i="16" s="1"/>
  <c r="B48" i="16"/>
  <c r="B48" i="13"/>
  <c r="O576" i="2"/>
  <c r="O193" i="13" s="1"/>
  <c r="O576" i="15"/>
  <c r="O193" i="16" s="1"/>
  <c r="I144" i="2"/>
  <c r="I49" i="13" s="1"/>
  <c r="I144" i="15"/>
  <c r="I49" i="16" s="1"/>
  <c r="R147" i="2"/>
  <c r="R50" i="13" s="1"/>
  <c r="R147" i="15"/>
  <c r="R50" i="16" s="1"/>
  <c r="AA140" i="2"/>
  <c r="AA140" i="15"/>
  <c r="R150" i="15" l="1"/>
  <c r="R51" i="16" s="1"/>
  <c r="R150" i="2"/>
  <c r="R51" i="13" s="1"/>
  <c r="O579" i="2"/>
  <c r="O194" i="13" s="1"/>
  <c r="O579" i="15"/>
  <c r="O194" i="16" s="1"/>
  <c r="U141" i="2"/>
  <c r="U141" i="15"/>
  <c r="U48" i="16" l="1"/>
  <c r="AA141" i="15"/>
  <c r="U48" i="13"/>
  <c r="AA141" i="2"/>
  <c r="O582" i="2"/>
  <c r="O195" i="13" s="1"/>
  <c r="O582" i="15"/>
  <c r="O195" i="16" s="1"/>
  <c r="U144" i="2"/>
  <c r="U49" i="13" s="1"/>
  <c r="U144" i="15"/>
  <c r="U49" i="16" s="1"/>
  <c r="S144" i="2" l="1"/>
  <c r="S49" i="13" s="1"/>
  <c r="S144" i="15"/>
  <c r="S49" i="16" s="1"/>
  <c r="O585" i="15"/>
  <c r="O196" i="16" s="1"/>
  <c r="O585" i="2"/>
  <c r="O196" i="13" s="1"/>
  <c r="O588" i="15" l="1"/>
  <c r="O197" i="16" s="1"/>
  <c r="O588" i="2"/>
  <c r="O197" i="13" s="1"/>
  <c r="J144" i="2"/>
  <c r="J49" i="13" s="1"/>
  <c r="J144" i="15"/>
  <c r="J49" i="16" s="1"/>
  <c r="E144" i="15"/>
  <c r="E49" i="16" s="1"/>
  <c r="E144" i="2"/>
  <c r="E49" i="13" s="1"/>
  <c r="F144" i="15"/>
  <c r="F49" i="16" s="1"/>
  <c r="F144" i="2"/>
  <c r="F49" i="13" s="1"/>
  <c r="L144" i="15"/>
  <c r="L49" i="16" s="1"/>
  <c r="L144" i="2"/>
  <c r="L49" i="13" s="1"/>
  <c r="S147" i="2"/>
  <c r="S50" i="13" s="1"/>
  <c r="S147" i="15"/>
  <c r="S50" i="16" s="1"/>
  <c r="T144" i="2"/>
  <c r="T49" i="13" s="1"/>
  <c r="T144" i="15"/>
  <c r="T49" i="16" s="1"/>
  <c r="M144" i="2"/>
  <c r="M49" i="13" s="1"/>
  <c r="M144" i="15"/>
  <c r="M49" i="16" s="1"/>
  <c r="N144" i="15"/>
  <c r="N49" i="16" s="1"/>
  <c r="N144" i="2"/>
  <c r="N49" i="13" s="1"/>
  <c r="V144" i="15"/>
  <c r="V49" i="16" s="1"/>
  <c r="V144" i="2"/>
  <c r="V49" i="13" s="1"/>
  <c r="O591" i="2" l="1"/>
  <c r="O198" i="13" s="1"/>
  <c r="O591" i="15"/>
  <c r="O198" i="16" s="1"/>
  <c r="S150" i="15"/>
  <c r="S51" i="16" s="1"/>
  <c r="S150" i="2"/>
  <c r="S51" i="13" s="1"/>
  <c r="N147" i="2"/>
  <c r="N50" i="13" s="1"/>
  <c r="N147" i="15"/>
  <c r="N50" i="16" s="1"/>
  <c r="J147" i="15"/>
  <c r="J50" i="16" s="1"/>
  <c r="J147" i="2"/>
  <c r="J50" i="13" s="1"/>
  <c r="E147" i="2"/>
  <c r="E50" i="13" s="1"/>
  <c r="E147" i="15"/>
  <c r="E50" i="16" s="1"/>
  <c r="F147" i="2"/>
  <c r="F50" i="13" s="1"/>
  <c r="F147" i="15"/>
  <c r="F50" i="16" s="1"/>
  <c r="V147" i="2"/>
  <c r="V50" i="13" s="1"/>
  <c r="V147" i="15"/>
  <c r="V50" i="16" s="1"/>
  <c r="AA143" i="2" l="1"/>
  <c r="AA143" i="15"/>
  <c r="N150" i="2"/>
  <c r="N51" i="13" s="1"/>
  <c r="N150" i="15"/>
  <c r="N51" i="16" s="1"/>
  <c r="J150" i="2"/>
  <c r="J51" i="13" s="1"/>
  <c r="J150" i="15"/>
  <c r="J51" i="16" s="1"/>
  <c r="U147" i="2"/>
  <c r="U50" i="13" s="1"/>
  <c r="U147" i="15"/>
  <c r="U50" i="16" s="1"/>
  <c r="T147" i="2"/>
  <c r="T50" i="13" s="1"/>
  <c r="T147" i="15"/>
  <c r="T50" i="16" s="1"/>
  <c r="O594" i="15"/>
  <c r="O199" i="16" s="1"/>
  <c r="O594" i="2"/>
  <c r="O199" i="13" s="1"/>
  <c r="B144" i="15"/>
  <c r="B144" i="2"/>
  <c r="D144" i="15"/>
  <c r="D49" i="16" s="1"/>
  <c r="D144" i="2"/>
  <c r="D49" i="13" s="1"/>
  <c r="V150" i="15"/>
  <c r="V51" i="16" s="1"/>
  <c r="V150" i="2"/>
  <c r="V51" i="13" s="1"/>
  <c r="G144" i="15"/>
  <c r="G49" i="16" s="1"/>
  <c r="G144" i="2"/>
  <c r="G49" i="13" s="1"/>
  <c r="E150" i="15"/>
  <c r="E51" i="16" s="1"/>
  <c r="E150" i="2"/>
  <c r="E51" i="13" s="1"/>
  <c r="S153" i="2"/>
  <c r="S52" i="13" s="1"/>
  <c r="S153" i="15"/>
  <c r="S52" i="16" s="1"/>
  <c r="F150" i="15"/>
  <c r="F51" i="16" s="1"/>
  <c r="F150" i="2"/>
  <c r="F51" i="13" s="1"/>
  <c r="S156" i="2" l="1"/>
  <c r="S53" i="13" s="1"/>
  <c r="S156" i="15"/>
  <c r="S53" i="16" s="1"/>
  <c r="B147" i="2"/>
  <c r="B147" i="15"/>
  <c r="C144" i="15"/>
  <c r="C49" i="16" s="1"/>
  <c r="C144" i="2"/>
  <c r="C49" i="13" s="1"/>
  <c r="K144" i="2"/>
  <c r="K49" i="13" s="1"/>
  <c r="K144" i="15"/>
  <c r="K49" i="16" s="1"/>
  <c r="H144" i="15"/>
  <c r="H49" i="16" s="1"/>
  <c r="H144" i="2"/>
  <c r="H49" i="13" s="1"/>
  <c r="G147" i="2"/>
  <c r="G50" i="13" s="1"/>
  <c r="G147" i="15"/>
  <c r="G50" i="16" s="1"/>
  <c r="O597" i="2"/>
  <c r="O200" i="13" s="1"/>
  <c r="O597" i="15"/>
  <c r="O200" i="16" s="1"/>
  <c r="Q144" i="2"/>
  <c r="Q49" i="13" s="1"/>
  <c r="Q144" i="15"/>
  <c r="Q49" i="16" s="1"/>
  <c r="J153" i="2"/>
  <c r="J52" i="13" s="1"/>
  <c r="J153" i="15"/>
  <c r="J52" i="16" s="1"/>
  <c r="B49" i="16"/>
  <c r="V153" i="2"/>
  <c r="V52" i="13" s="1"/>
  <c r="V153" i="15"/>
  <c r="V52" i="16" s="1"/>
  <c r="P144" i="2"/>
  <c r="P49" i="13" s="1"/>
  <c r="P144" i="15"/>
  <c r="P49" i="16" s="1"/>
  <c r="B49" i="13"/>
  <c r="N153" i="2"/>
  <c r="N52" i="13" s="1"/>
  <c r="N153" i="15"/>
  <c r="N52" i="16" s="1"/>
  <c r="E153" i="2"/>
  <c r="E52" i="13" s="1"/>
  <c r="E153" i="15"/>
  <c r="E52" i="16" s="1"/>
  <c r="F153" i="2"/>
  <c r="F52" i="13" s="1"/>
  <c r="F153" i="15"/>
  <c r="F52" i="16" s="1"/>
  <c r="P147" i="2" l="1"/>
  <c r="P50" i="13" s="1"/>
  <c r="P147" i="15"/>
  <c r="P50" i="16" s="1"/>
  <c r="B50" i="13"/>
  <c r="Q147" i="2"/>
  <c r="Q50" i="13" s="1"/>
  <c r="Q147" i="15"/>
  <c r="Q50" i="16" s="1"/>
  <c r="H147" i="2"/>
  <c r="H50" i="13" s="1"/>
  <c r="H147" i="15"/>
  <c r="H50" i="16" s="1"/>
  <c r="AA144" i="15"/>
  <c r="V156" i="15"/>
  <c r="V53" i="16" s="1"/>
  <c r="V156" i="2"/>
  <c r="V53" i="13" s="1"/>
  <c r="B50" i="16"/>
  <c r="J156" i="15"/>
  <c r="J53" i="16" s="1"/>
  <c r="J156" i="2"/>
  <c r="J53" i="13" s="1"/>
  <c r="N156" i="2"/>
  <c r="N53" i="13" s="1"/>
  <c r="N156" i="15"/>
  <c r="N53" i="16" s="1"/>
  <c r="O600" i="2"/>
  <c r="O201" i="13" s="1"/>
  <c r="O600" i="15"/>
  <c r="O201" i="16" s="1"/>
  <c r="AA144" i="2"/>
  <c r="K147" i="15"/>
  <c r="K50" i="16" s="1"/>
  <c r="K147" i="2"/>
  <c r="K50" i="13" s="1"/>
  <c r="S159" i="15"/>
  <c r="S54" i="16" s="1"/>
  <c r="S159" i="2"/>
  <c r="S54" i="13" s="1"/>
  <c r="J162" i="15" l="1"/>
  <c r="J55" i="16" s="1"/>
  <c r="J159" i="15"/>
  <c r="J54" i="16" s="1"/>
  <c r="J159" i="2"/>
  <c r="J54" i="13" s="1"/>
  <c r="K150" i="15"/>
  <c r="K51" i="16" s="1"/>
  <c r="K150" i="2"/>
  <c r="K51" i="13" s="1"/>
  <c r="O603" i="2"/>
  <c r="O202" i="13" s="1"/>
  <c r="O603" i="15"/>
  <c r="O202" i="16" s="1"/>
  <c r="Q150" i="15"/>
  <c r="Q51" i="16" s="1"/>
  <c r="Q150" i="2"/>
  <c r="Q51" i="13" s="1"/>
  <c r="V159" i="15"/>
  <c r="V54" i="16" s="1"/>
  <c r="V159" i="2"/>
  <c r="V54" i="13" s="1"/>
  <c r="L147" i="15"/>
  <c r="L50" i="16" s="1"/>
  <c r="L147" i="2"/>
  <c r="L50" i="13" s="1"/>
  <c r="P150" i="15"/>
  <c r="P51" i="16" s="1"/>
  <c r="P150" i="2"/>
  <c r="P51" i="13" s="1"/>
  <c r="N159" i="15"/>
  <c r="N54" i="16" s="1"/>
  <c r="N159" i="2"/>
  <c r="N54" i="13" s="1"/>
  <c r="D147" i="2"/>
  <c r="D50" i="13" s="1"/>
  <c r="D147" i="15"/>
  <c r="D50" i="16" s="1"/>
  <c r="S162" i="15"/>
  <c r="S55" i="16" s="1"/>
  <c r="S162" i="2"/>
  <c r="S55" i="13" s="1"/>
  <c r="J162" i="2" l="1"/>
  <c r="J55" i="13" s="1"/>
  <c r="Q153" i="15"/>
  <c r="Q52" i="16" s="1"/>
  <c r="Q153" i="2"/>
  <c r="Q52" i="13" s="1"/>
  <c r="N162" i="15"/>
  <c r="N55" i="16" s="1"/>
  <c r="N162" i="2"/>
  <c r="N55" i="13" s="1"/>
  <c r="AA146" i="15"/>
  <c r="AA146" i="2"/>
  <c r="V162" i="2"/>
  <c r="V55" i="13" s="1"/>
  <c r="V162" i="15"/>
  <c r="V55" i="16" s="1"/>
  <c r="K153" i="2"/>
  <c r="K52" i="13" s="1"/>
  <c r="K153" i="15"/>
  <c r="K52" i="16" s="1"/>
  <c r="I147" i="15"/>
  <c r="I50" i="16" s="1"/>
  <c r="I147" i="2"/>
  <c r="I50" i="13" s="1"/>
  <c r="O606" i="15"/>
  <c r="O203" i="16" s="1"/>
  <c r="O606" i="2"/>
  <c r="O203" i="13" s="1"/>
  <c r="Q156" i="2"/>
  <c r="Q53" i="13" s="1"/>
  <c r="Q156" i="15"/>
  <c r="Q53" i="16" s="1"/>
  <c r="P153" i="2"/>
  <c r="P52" i="13" s="1"/>
  <c r="P153" i="15"/>
  <c r="P52" i="16" s="1"/>
  <c r="C147" i="2" l="1"/>
  <c r="C147" i="15"/>
  <c r="M147" i="2"/>
  <c r="M50" i="13" s="1"/>
  <c r="M147" i="15"/>
  <c r="M50" i="16" s="1"/>
  <c r="K156" i="2"/>
  <c r="K53" i="13" s="1"/>
  <c r="K156" i="15"/>
  <c r="K53" i="16" s="1"/>
  <c r="Q159" i="15"/>
  <c r="Q54" i="16" s="1"/>
  <c r="Q159" i="2"/>
  <c r="Q54" i="13" s="1"/>
  <c r="K159" i="2"/>
  <c r="K54" i="13" s="1"/>
  <c r="K159" i="15"/>
  <c r="K54" i="16" s="1"/>
  <c r="P156" i="2"/>
  <c r="P53" i="13" s="1"/>
  <c r="P156" i="15"/>
  <c r="P53" i="16" s="1"/>
  <c r="I150" i="15"/>
  <c r="I51" i="16" s="1"/>
  <c r="I150" i="2"/>
  <c r="I51" i="13" s="1"/>
  <c r="P159" i="2"/>
  <c r="P54" i="13" s="1"/>
  <c r="P159" i="15"/>
  <c r="P54" i="16" s="1"/>
  <c r="O609" i="15"/>
  <c r="O204" i="16" s="1"/>
  <c r="O609" i="2"/>
  <c r="O204" i="13" s="1"/>
  <c r="G150" i="2" l="1"/>
  <c r="G51" i="13" s="1"/>
  <c r="G150" i="15"/>
  <c r="G51" i="16" s="1"/>
  <c r="M150" i="15"/>
  <c r="M51" i="16" s="1"/>
  <c r="M150" i="2"/>
  <c r="M51" i="13" s="1"/>
  <c r="Q162" i="15"/>
  <c r="Q55" i="16" s="1"/>
  <c r="Q162" i="2"/>
  <c r="Q55" i="13" s="1"/>
  <c r="T150" i="15"/>
  <c r="T51" i="16" s="1"/>
  <c r="T150" i="2"/>
  <c r="T51" i="13" s="1"/>
  <c r="C50" i="16"/>
  <c r="AA147" i="15"/>
  <c r="C50" i="13"/>
  <c r="AA147" i="2"/>
  <c r="O612" i="15"/>
  <c r="O205" i="16" s="1"/>
  <c r="O612" i="2"/>
  <c r="O205" i="13" s="1"/>
  <c r="I153" i="2"/>
  <c r="I52" i="13" s="1"/>
  <c r="I153" i="15"/>
  <c r="I52" i="16" s="1"/>
  <c r="I156" i="2" l="1"/>
  <c r="I53" i="13" s="1"/>
  <c r="I156" i="15"/>
  <c r="I53" i="16" s="1"/>
  <c r="Q165" i="2"/>
  <c r="Q56" i="13" s="1"/>
  <c r="Q165" i="15"/>
  <c r="Q56" i="16" s="1"/>
  <c r="M153" i="2"/>
  <c r="M52" i="13" s="1"/>
  <c r="M153" i="15"/>
  <c r="M52" i="16" s="1"/>
  <c r="G153" i="2"/>
  <c r="G52" i="13" s="1"/>
  <c r="G153" i="15"/>
  <c r="G52" i="16" s="1"/>
  <c r="O615" i="2"/>
  <c r="O206" i="13" s="1"/>
  <c r="O615" i="15"/>
  <c r="O206" i="16" s="1"/>
  <c r="C150" i="15" l="1"/>
  <c r="C51" i="16" s="1"/>
  <c r="C150" i="2"/>
  <c r="C51" i="13" s="1"/>
  <c r="I159" i="15"/>
  <c r="I54" i="16" s="1"/>
  <c r="I159" i="2"/>
  <c r="I54" i="13" s="1"/>
  <c r="U150" i="15"/>
  <c r="U51" i="16" s="1"/>
  <c r="U150" i="2"/>
  <c r="U51" i="13" s="1"/>
  <c r="Q168" i="2"/>
  <c r="Q57" i="13" s="1"/>
  <c r="Q168" i="15"/>
  <c r="Q57" i="16" s="1"/>
  <c r="O618" i="2"/>
  <c r="O207" i="13" s="1"/>
  <c r="O618" i="15"/>
  <c r="O207" i="16" s="1"/>
  <c r="O621" i="2" l="1"/>
  <c r="O208" i="13" s="1"/>
  <c r="O621" i="15"/>
  <c r="O208" i="16" s="1"/>
  <c r="D150" i="15"/>
  <c r="D51" i="16" s="1"/>
  <c r="D150" i="2"/>
  <c r="D51" i="13" s="1"/>
  <c r="C153" i="2"/>
  <c r="C52" i="13" s="1"/>
  <c r="C153" i="15"/>
  <c r="C52" i="16" s="1"/>
  <c r="I162" i="15"/>
  <c r="I55" i="16" s="1"/>
  <c r="I162" i="2"/>
  <c r="I55" i="13" s="1"/>
  <c r="M156" i="15"/>
  <c r="M53" i="16" s="1"/>
  <c r="M156" i="2"/>
  <c r="M53" i="13" s="1"/>
  <c r="F156" i="2"/>
  <c r="F53" i="13" s="1"/>
  <c r="F156" i="15"/>
  <c r="F53" i="16" s="1"/>
  <c r="U153" i="2"/>
  <c r="U52" i="13" s="1"/>
  <c r="U153" i="15"/>
  <c r="U52" i="16" s="1"/>
  <c r="I165" i="2" l="1"/>
  <c r="I56" i="13" s="1"/>
  <c r="I165" i="15"/>
  <c r="I56" i="16" s="1"/>
  <c r="O624" i="2"/>
  <c r="O209" i="13" s="1"/>
  <c r="O624" i="15"/>
  <c r="O209" i="16" s="1"/>
  <c r="U156" i="2"/>
  <c r="U53" i="13" s="1"/>
  <c r="U156" i="15"/>
  <c r="U53" i="16" s="1"/>
  <c r="AA149" i="15"/>
  <c r="AA149" i="2"/>
  <c r="L150" i="2" l="1"/>
  <c r="L51" i="13" s="1"/>
  <c r="L150" i="15"/>
  <c r="L51" i="16" s="1"/>
  <c r="B150" i="15"/>
  <c r="B150" i="2"/>
  <c r="H150" i="15"/>
  <c r="H51" i="16" s="1"/>
  <c r="H150" i="2"/>
  <c r="H51" i="13" s="1"/>
  <c r="O627" i="2"/>
  <c r="O210" i="13" s="1"/>
  <c r="O627" i="15"/>
  <c r="O210" i="16" s="1"/>
  <c r="B153" i="2" l="1"/>
  <c r="B153" i="15"/>
  <c r="O630" i="15"/>
  <c r="O211" i="16" s="1"/>
  <c r="O630" i="2"/>
  <c r="O211" i="13" s="1"/>
  <c r="L153" i="2"/>
  <c r="L52" i="13" s="1"/>
  <c r="L153" i="15"/>
  <c r="L52" i="16" s="1"/>
  <c r="AA150" i="2"/>
  <c r="B51" i="13"/>
  <c r="AA150" i="15"/>
  <c r="B51" i="16"/>
  <c r="B156" i="15" l="1"/>
  <c r="B156" i="2"/>
  <c r="F159" i="15"/>
  <c r="F54" i="16" s="1"/>
  <c r="F159" i="2"/>
  <c r="F54" i="13" s="1"/>
  <c r="O633" i="2"/>
  <c r="O212" i="13" s="1"/>
  <c r="O633" i="15"/>
  <c r="O212" i="16" s="1"/>
  <c r="U159" i="15"/>
  <c r="U54" i="16" s="1"/>
  <c r="U159" i="2"/>
  <c r="U54" i="13" s="1"/>
  <c r="M159" i="2"/>
  <c r="M54" i="13" s="1"/>
  <c r="M159" i="15"/>
  <c r="M54" i="16" s="1"/>
  <c r="B52" i="16"/>
  <c r="B52" i="13"/>
  <c r="L156" i="2"/>
  <c r="L53" i="13" s="1"/>
  <c r="L156" i="15"/>
  <c r="L53" i="16" s="1"/>
  <c r="F162" i="15" l="1"/>
  <c r="F55" i="16" s="1"/>
  <c r="F162" i="2"/>
  <c r="F55" i="13" s="1"/>
  <c r="D153" i="2"/>
  <c r="D153" i="15"/>
  <c r="N165" i="2"/>
  <c r="N56" i="13" s="1"/>
  <c r="N165" i="15"/>
  <c r="N56" i="16" s="1"/>
  <c r="T153" i="2"/>
  <c r="T52" i="13" s="1"/>
  <c r="T153" i="15"/>
  <c r="T52" i="16" s="1"/>
  <c r="H153" i="2"/>
  <c r="H52" i="13" s="1"/>
  <c r="H153" i="15"/>
  <c r="H52" i="16" s="1"/>
  <c r="O636" i="2"/>
  <c r="O213" i="13" s="1"/>
  <c r="O636" i="15"/>
  <c r="O213" i="16" s="1"/>
  <c r="B159" i="15"/>
  <c r="B159" i="2"/>
  <c r="B53" i="13"/>
  <c r="AA152" i="2"/>
  <c r="AA152" i="15"/>
  <c r="B53" i="16"/>
  <c r="U162" i="15"/>
  <c r="U55" i="16" s="1"/>
  <c r="U162" i="2"/>
  <c r="U55" i="13" s="1"/>
  <c r="D52" i="16" l="1"/>
  <c r="B54" i="16"/>
  <c r="D52" i="13"/>
  <c r="R153" i="2"/>
  <c r="R52" i="13" s="1"/>
  <c r="R153" i="15"/>
  <c r="R52" i="16" s="1"/>
  <c r="O639" i="2"/>
  <c r="O214" i="13" s="1"/>
  <c r="O639" i="15"/>
  <c r="O214" i="16" s="1"/>
  <c r="B54" i="13"/>
  <c r="N168" i="2"/>
  <c r="N57" i="13" s="1"/>
  <c r="N168" i="15"/>
  <c r="N57" i="16" s="1"/>
  <c r="F165" i="2"/>
  <c r="F56" i="13" s="1"/>
  <c r="F165" i="15"/>
  <c r="F56" i="16" s="1"/>
  <c r="E156" i="2" l="1"/>
  <c r="E53" i="13" s="1"/>
  <c r="E156" i="15"/>
  <c r="E53" i="16" s="1"/>
  <c r="H156" i="2"/>
  <c r="H53" i="13" s="1"/>
  <c r="H156" i="15"/>
  <c r="H53" i="16" s="1"/>
  <c r="AA153" i="2"/>
  <c r="D156" i="2"/>
  <c r="D53" i="13" s="1"/>
  <c r="D156" i="15"/>
  <c r="D53" i="16" s="1"/>
  <c r="AA153" i="15"/>
  <c r="N171" i="2"/>
  <c r="N58" i="13" s="1"/>
  <c r="N171" i="15"/>
  <c r="N58" i="16" s="1"/>
  <c r="O642" i="2"/>
  <c r="O215" i="13" s="1"/>
  <c r="O642" i="15"/>
  <c r="O215" i="16" s="1"/>
  <c r="F168" i="15"/>
  <c r="F57" i="16" s="1"/>
  <c r="F168" i="2"/>
  <c r="F57" i="13" s="1"/>
  <c r="E159" i="15" l="1"/>
  <c r="E54" i="16" s="1"/>
  <c r="E159" i="2"/>
  <c r="E54" i="13" s="1"/>
  <c r="O645" i="2"/>
  <c r="O216" i="13" s="1"/>
  <c r="O645" i="15"/>
  <c r="O216" i="16" s="1"/>
  <c r="N174" i="15"/>
  <c r="N59" i="16" s="1"/>
  <c r="N174" i="2"/>
  <c r="N59" i="13" s="1"/>
  <c r="D159" i="15"/>
  <c r="D54" i="16" s="1"/>
  <c r="D159" i="2"/>
  <c r="D54" i="13" s="1"/>
  <c r="H159" i="2"/>
  <c r="H54" i="13" s="1"/>
  <c r="H159" i="15"/>
  <c r="H54" i="16" s="1"/>
  <c r="B162" i="2" l="1"/>
  <c r="B162" i="15"/>
  <c r="O648" i="2"/>
  <c r="O217" i="13" s="1"/>
  <c r="O648" i="15"/>
  <c r="O217" i="16" s="1"/>
  <c r="AA155" i="2"/>
  <c r="AA155" i="15"/>
  <c r="H162" i="15"/>
  <c r="H55" i="16" s="1"/>
  <c r="H162" i="2"/>
  <c r="H55" i="13" s="1"/>
  <c r="M162" i="15"/>
  <c r="M55" i="16" s="1"/>
  <c r="M162" i="2"/>
  <c r="M55" i="13" s="1"/>
  <c r="N177" i="15"/>
  <c r="N60" i="16" s="1"/>
  <c r="N177" i="2"/>
  <c r="N60" i="13" s="1"/>
  <c r="D162" i="15"/>
  <c r="D55" i="16" s="1"/>
  <c r="D162" i="2"/>
  <c r="D55" i="13" s="1"/>
  <c r="O651" i="2" l="1"/>
  <c r="O218" i="13" s="1"/>
  <c r="O651" i="15"/>
  <c r="O218" i="16" s="1"/>
  <c r="R156" i="2"/>
  <c r="R53" i="13" s="1"/>
  <c r="R156" i="15"/>
  <c r="R53" i="16" s="1"/>
  <c r="H165" i="2"/>
  <c r="H56" i="13" s="1"/>
  <c r="H165" i="15"/>
  <c r="H56" i="16" s="1"/>
  <c r="C156" i="2"/>
  <c r="C156" i="15"/>
  <c r="T156" i="15"/>
  <c r="T53" i="16" s="1"/>
  <c r="T156" i="2"/>
  <c r="T53" i="13" s="1"/>
  <c r="B55" i="16"/>
  <c r="B55" i="13"/>
  <c r="G156" i="2"/>
  <c r="G53" i="13" s="1"/>
  <c r="G156" i="15"/>
  <c r="G53" i="16" s="1"/>
  <c r="R159" i="15" l="1"/>
  <c r="R54" i="16" s="1"/>
  <c r="R159" i="2"/>
  <c r="R54" i="13" s="1"/>
  <c r="O654" i="2"/>
  <c r="O219" i="13" s="1"/>
  <c r="O654" i="15"/>
  <c r="O219" i="16" s="1"/>
  <c r="C53" i="16"/>
  <c r="AA156" i="15"/>
  <c r="C53" i="13"/>
  <c r="AA156" i="2"/>
  <c r="O657" i="2" l="1"/>
  <c r="O220" i="13" s="1"/>
  <c r="O657" i="15"/>
  <c r="O220" i="16" s="1"/>
  <c r="R162" i="2"/>
  <c r="R55" i="13" s="1"/>
  <c r="R162" i="15"/>
  <c r="R55" i="16" s="1"/>
  <c r="O660" i="2" l="1"/>
  <c r="O221" i="13" s="1"/>
  <c r="O660" i="15"/>
  <c r="O221" i="16" s="1"/>
  <c r="L159" i="15"/>
  <c r="L54" i="16" s="1"/>
  <c r="L159" i="2"/>
  <c r="L54" i="13" s="1"/>
  <c r="T159" i="15"/>
  <c r="T54" i="16" s="1"/>
  <c r="T159" i="2"/>
  <c r="T54" i="13" s="1"/>
  <c r="R165" i="2"/>
  <c r="R56" i="13" s="1"/>
  <c r="R165" i="15"/>
  <c r="R56" i="16" s="1"/>
  <c r="G159" i="15" l="1"/>
  <c r="G54" i="16" s="1"/>
  <c r="G159" i="2"/>
  <c r="G54" i="13" s="1"/>
  <c r="O663" i="15"/>
  <c r="O222" i="16" s="1"/>
  <c r="O663" i="2"/>
  <c r="O222" i="13" s="1"/>
  <c r="M165" i="2"/>
  <c r="M56" i="13" s="1"/>
  <c r="M165" i="15"/>
  <c r="M56" i="16" s="1"/>
  <c r="R168" i="15"/>
  <c r="R57" i="16" s="1"/>
  <c r="R168" i="2"/>
  <c r="R57" i="13" s="1"/>
  <c r="AA158" i="15"/>
  <c r="AA158" i="2"/>
  <c r="U165" i="2"/>
  <c r="U56" i="13" s="1"/>
  <c r="U165" i="15"/>
  <c r="U56" i="16" s="1"/>
  <c r="O666" i="2" l="1"/>
  <c r="O223" i="13" s="1"/>
  <c r="O666" i="15"/>
  <c r="O223" i="16" s="1"/>
  <c r="R171" i="2"/>
  <c r="R58" i="13" s="1"/>
  <c r="R171" i="15"/>
  <c r="R58" i="16" s="1"/>
  <c r="C159" i="15"/>
  <c r="C159" i="2"/>
  <c r="U168" i="15"/>
  <c r="U57" i="16" s="1"/>
  <c r="U168" i="2"/>
  <c r="U57" i="13" s="1"/>
  <c r="O669" i="2" l="1"/>
  <c r="O224" i="13" s="1"/>
  <c r="O669" i="15"/>
  <c r="O224" i="16" s="1"/>
  <c r="C54" i="13"/>
  <c r="AA159" i="2"/>
  <c r="C54" i="16"/>
  <c r="AA159" i="15"/>
  <c r="U171" i="2"/>
  <c r="U58" i="13" s="1"/>
  <c r="U171" i="15"/>
  <c r="U58" i="16" s="1"/>
  <c r="R174" i="2"/>
  <c r="R59" i="13" s="1"/>
  <c r="R174" i="15"/>
  <c r="R59" i="16" s="1"/>
  <c r="R177" i="2" l="1"/>
  <c r="R60" i="13" s="1"/>
  <c r="R177" i="15"/>
  <c r="R60" i="16" s="1"/>
  <c r="P162" i="15"/>
  <c r="P55" i="16" s="1"/>
  <c r="P162" i="2"/>
  <c r="P55" i="13" s="1"/>
  <c r="O672" i="2"/>
  <c r="O225" i="13" s="1"/>
  <c r="O672" i="15"/>
  <c r="O225" i="16" s="1"/>
  <c r="T162" i="2"/>
  <c r="T55" i="13" s="1"/>
  <c r="T162" i="15"/>
  <c r="T55" i="16" s="1"/>
  <c r="O675" i="2" l="1"/>
  <c r="O226" i="13" s="1"/>
  <c r="O675" i="15"/>
  <c r="O226" i="16" s="1"/>
  <c r="T165" i="2"/>
  <c r="T56" i="13" s="1"/>
  <c r="T165" i="15"/>
  <c r="T56" i="16" s="1"/>
  <c r="R180" i="15"/>
  <c r="R61" i="16" s="1"/>
  <c r="R180" i="2"/>
  <c r="R61" i="13" s="1"/>
  <c r="AA161" i="15" l="1"/>
  <c r="AA161" i="2"/>
  <c r="O678" i="2"/>
  <c r="O227" i="13" s="1"/>
  <c r="O678" i="15"/>
  <c r="O227" i="16" s="1"/>
  <c r="T168" i="15"/>
  <c r="T57" i="16" s="1"/>
  <c r="T168" i="2"/>
  <c r="T57" i="13" s="1"/>
  <c r="K162" i="15"/>
  <c r="K55" i="16" s="1"/>
  <c r="K162" i="2"/>
  <c r="K55" i="13" s="1"/>
  <c r="G162" i="15"/>
  <c r="G55" i="16" s="1"/>
  <c r="G162" i="2"/>
  <c r="G55" i="13" s="1"/>
  <c r="L162" i="15"/>
  <c r="L55" i="16" s="1"/>
  <c r="L162" i="2"/>
  <c r="L55" i="13" s="1"/>
  <c r="E162" i="15"/>
  <c r="E55" i="16" s="1"/>
  <c r="E162" i="2"/>
  <c r="E55" i="13" s="1"/>
  <c r="R183" i="2"/>
  <c r="R62" i="13" s="1"/>
  <c r="R183" i="15"/>
  <c r="R62" i="16" s="1"/>
  <c r="G165" i="2" l="1"/>
  <c r="G56" i="13" s="1"/>
  <c r="G165" i="15"/>
  <c r="G56" i="16" s="1"/>
  <c r="O681" i="15"/>
  <c r="O228" i="16" s="1"/>
  <c r="O681" i="2"/>
  <c r="O228" i="13" s="1"/>
  <c r="R186" i="2"/>
  <c r="R63" i="13" s="1"/>
  <c r="R186" i="15"/>
  <c r="R63" i="16" s="1"/>
  <c r="C162" i="2"/>
  <c r="C162" i="15"/>
  <c r="G168" i="2" l="1"/>
  <c r="G57" i="13" s="1"/>
  <c r="G168" i="15"/>
  <c r="G57" i="16" s="1"/>
  <c r="R189" i="2"/>
  <c r="R64" i="13" s="1"/>
  <c r="R189" i="15"/>
  <c r="R64" i="16" s="1"/>
  <c r="C55" i="16"/>
  <c r="AA162" i="15"/>
  <c r="O684" i="2"/>
  <c r="O229" i="13" s="1"/>
  <c r="O684" i="15"/>
  <c r="O229" i="16" s="1"/>
  <c r="C55" i="13"/>
  <c r="AA162" i="2"/>
  <c r="G171" i="2" l="1"/>
  <c r="G58" i="13" s="1"/>
  <c r="G171" i="15"/>
  <c r="G58" i="16" s="1"/>
  <c r="O687" i="15"/>
  <c r="O230" i="16" s="1"/>
  <c r="O687" i="2"/>
  <c r="O230" i="13" s="1"/>
  <c r="R192" i="15"/>
  <c r="R65" i="16" s="1"/>
  <c r="R192" i="2"/>
  <c r="R65" i="13" s="1"/>
  <c r="O690" i="15" l="1"/>
  <c r="O231" i="16" s="1"/>
  <c r="O690" i="2"/>
  <c r="O231" i="13" s="1"/>
  <c r="S165" i="2"/>
  <c r="S56" i="13" s="1"/>
  <c r="S165" i="15"/>
  <c r="S56" i="16" s="1"/>
  <c r="R195" i="15"/>
  <c r="R66" i="16" s="1"/>
  <c r="R195" i="2"/>
  <c r="R66" i="13" s="1"/>
  <c r="J165" i="2" l="1"/>
  <c r="J56" i="13" s="1"/>
  <c r="J165" i="15"/>
  <c r="J56" i="16" s="1"/>
  <c r="O693" i="2"/>
  <c r="O232" i="13" s="1"/>
  <c r="O693" i="15"/>
  <c r="O232" i="16" s="1"/>
  <c r="S168" i="15"/>
  <c r="S57" i="16" s="1"/>
  <c r="S168" i="2"/>
  <c r="S57" i="13" s="1"/>
  <c r="K165" i="2"/>
  <c r="K56" i="13" s="1"/>
  <c r="K165" i="15"/>
  <c r="K56" i="16" s="1"/>
  <c r="R198" i="15"/>
  <c r="R67" i="16" s="1"/>
  <c r="R198" i="2"/>
  <c r="R67" i="13" s="1"/>
  <c r="AA164" i="15" l="1"/>
  <c r="AA164" i="2"/>
  <c r="R201" i="2"/>
  <c r="R68" i="13" s="1"/>
  <c r="R201" i="15"/>
  <c r="R68" i="16" s="1"/>
  <c r="U174" i="2"/>
  <c r="U59" i="13" s="1"/>
  <c r="U174" i="15"/>
  <c r="U59" i="16" s="1"/>
  <c r="O696" i="15"/>
  <c r="O233" i="16" s="1"/>
  <c r="O696" i="2"/>
  <c r="O233" i="13" s="1"/>
  <c r="S171" i="2"/>
  <c r="S58" i="13" s="1"/>
  <c r="S171" i="15"/>
  <c r="S58" i="16" s="1"/>
  <c r="E165" i="2"/>
  <c r="E56" i="13" s="1"/>
  <c r="E165" i="15"/>
  <c r="E56" i="16" s="1"/>
  <c r="V165" i="2"/>
  <c r="V56" i="13" s="1"/>
  <c r="V165" i="15"/>
  <c r="V56" i="16" s="1"/>
  <c r="L165" i="2"/>
  <c r="L56" i="13" s="1"/>
  <c r="L165" i="15"/>
  <c r="L56" i="16" s="1"/>
  <c r="D165" i="2"/>
  <c r="D56" i="13" s="1"/>
  <c r="D165" i="15"/>
  <c r="D56" i="16" s="1"/>
  <c r="C165" i="2"/>
  <c r="C56" i="13" s="1"/>
  <c r="C165" i="15"/>
  <c r="C56" i="16" s="1"/>
  <c r="P165" i="2"/>
  <c r="P56" i="13" s="1"/>
  <c r="P165" i="15"/>
  <c r="P56" i="16" s="1"/>
  <c r="B165" i="15" l="1"/>
  <c r="B165" i="2"/>
  <c r="S174" i="2"/>
  <c r="S59" i="13" s="1"/>
  <c r="S174" i="15"/>
  <c r="S59" i="16" s="1"/>
  <c r="L168" i="2"/>
  <c r="L57" i="13" s="1"/>
  <c r="L168" i="15"/>
  <c r="L57" i="16" s="1"/>
  <c r="U177" i="15"/>
  <c r="U60" i="16" s="1"/>
  <c r="U177" i="2"/>
  <c r="U60" i="13" s="1"/>
  <c r="B168" i="15"/>
  <c r="B168" i="2"/>
  <c r="V168" i="15"/>
  <c r="V57" i="16" s="1"/>
  <c r="V168" i="2"/>
  <c r="V57" i="13" s="1"/>
  <c r="R204" i="2"/>
  <c r="R69" i="13" s="1"/>
  <c r="R204" i="15"/>
  <c r="R69" i="16" s="1"/>
  <c r="O699" i="2"/>
  <c r="O234" i="13" s="1"/>
  <c r="O699" i="15"/>
  <c r="O234" i="16" s="1"/>
  <c r="AA165" i="15"/>
  <c r="B56" i="16"/>
  <c r="AA165" i="2"/>
  <c r="B56" i="13"/>
  <c r="S177" i="15"/>
  <c r="S60" i="16" s="1"/>
  <c r="S177" i="2"/>
  <c r="S60" i="13" s="1"/>
  <c r="B57" i="13" l="1"/>
  <c r="O702" i="15"/>
  <c r="O235" i="16" s="1"/>
  <c r="O702" i="2"/>
  <c r="O235" i="13" s="1"/>
  <c r="B57" i="16"/>
  <c r="R207" i="2"/>
  <c r="R70" i="13" s="1"/>
  <c r="R207" i="15"/>
  <c r="R70" i="16" s="1"/>
  <c r="N180" i="15"/>
  <c r="N61" i="16" s="1"/>
  <c r="N180" i="2"/>
  <c r="N61" i="13" s="1"/>
  <c r="L171" i="2"/>
  <c r="L58" i="13" s="1"/>
  <c r="L171" i="15"/>
  <c r="L58" i="16" s="1"/>
  <c r="O705" i="15" l="1"/>
  <c r="O236" i="16" s="1"/>
  <c r="O705" i="2"/>
  <c r="O236" i="13" s="1"/>
  <c r="H168" i="15"/>
  <c r="H57" i="16" s="1"/>
  <c r="H168" i="2"/>
  <c r="H57" i="13" s="1"/>
  <c r="L174" i="2"/>
  <c r="L59" i="13" s="1"/>
  <c r="L174" i="15"/>
  <c r="L59" i="16" s="1"/>
  <c r="R210" i="15"/>
  <c r="R71" i="16" s="1"/>
  <c r="R210" i="2"/>
  <c r="R71" i="13" s="1"/>
  <c r="O708" i="15" l="1"/>
  <c r="O237" i="16" s="1"/>
  <c r="O708" i="2"/>
  <c r="O237" i="13" s="1"/>
  <c r="O711" i="15" l="1"/>
  <c r="O238" i="16" s="1"/>
  <c r="O711" i="2"/>
  <c r="O238" i="13" s="1"/>
  <c r="J168" i="15"/>
  <c r="J57" i="16" s="1"/>
  <c r="J168" i="2"/>
  <c r="J57" i="13" s="1"/>
  <c r="M168" i="2"/>
  <c r="M57" i="13" s="1"/>
  <c r="M168" i="15"/>
  <c r="M57" i="16" s="1"/>
  <c r="C168" i="15"/>
  <c r="C168" i="2"/>
  <c r="I168" i="2"/>
  <c r="I57" i="13" s="1"/>
  <c r="I168" i="15"/>
  <c r="I57" i="16" s="1"/>
  <c r="E168" i="2"/>
  <c r="E57" i="13" s="1"/>
  <c r="E168" i="15"/>
  <c r="E57" i="16" s="1"/>
  <c r="AA167" i="15"/>
  <c r="AA167" i="2"/>
  <c r="D168" i="15" l="1"/>
  <c r="D57" i="16" s="1"/>
  <c r="D168" i="2"/>
  <c r="D57" i="13" s="1"/>
  <c r="C57" i="16"/>
  <c r="P168" i="2"/>
  <c r="P57" i="13" s="1"/>
  <c r="P168" i="15"/>
  <c r="P57" i="16" s="1"/>
  <c r="K168" i="15"/>
  <c r="K57" i="16" s="1"/>
  <c r="K168" i="2"/>
  <c r="K57" i="13" s="1"/>
  <c r="M171" i="2"/>
  <c r="M58" i="13" s="1"/>
  <c r="M171" i="15"/>
  <c r="M58" i="16" s="1"/>
  <c r="V171" i="2"/>
  <c r="V58" i="13" s="1"/>
  <c r="V171" i="15"/>
  <c r="V58" i="16" s="1"/>
  <c r="H171" i="2"/>
  <c r="H58" i="13" s="1"/>
  <c r="H171" i="15"/>
  <c r="H58" i="16" s="1"/>
  <c r="O714" i="2"/>
  <c r="O239" i="13" s="1"/>
  <c r="O714" i="15"/>
  <c r="O239" i="16" s="1"/>
  <c r="C57" i="13"/>
  <c r="O717" i="15" l="1"/>
  <c r="O240" i="16" s="1"/>
  <c r="O717" i="2"/>
  <c r="O240" i="13" s="1"/>
  <c r="H174" i="2"/>
  <c r="H59" i="13" s="1"/>
  <c r="H174" i="15"/>
  <c r="H59" i="16" s="1"/>
  <c r="M174" i="2"/>
  <c r="M59" i="13" s="1"/>
  <c r="M174" i="15"/>
  <c r="M59" i="16" s="1"/>
  <c r="AA168" i="2"/>
  <c r="AA168" i="15"/>
  <c r="K171" i="15"/>
  <c r="K58" i="16" s="1"/>
  <c r="K171" i="2"/>
  <c r="K58" i="13" s="1"/>
  <c r="O720" i="15" l="1"/>
  <c r="O241" i="16" s="1"/>
  <c r="O720" i="2"/>
  <c r="O241" i="13" s="1"/>
  <c r="K174" i="2"/>
  <c r="K59" i="13" s="1"/>
  <c r="K174" i="15"/>
  <c r="K59" i="16" s="1"/>
  <c r="P171" i="2" l="1"/>
  <c r="P58" i="13" s="1"/>
  <c r="P171" i="15"/>
  <c r="P58" i="16" s="1"/>
  <c r="E171" i="2"/>
  <c r="E58" i="13" s="1"/>
  <c r="E171" i="15"/>
  <c r="E58" i="16" s="1"/>
  <c r="C171" i="2"/>
  <c r="C58" i="13" s="1"/>
  <c r="C171" i="15"/>
  <c r="C58" i="16" s="1"/>
  <c r="O723" i="15"/>
  <c r="O242" i="16" s="1"/>
  <c r="O723" i="2"/>
  <c r="O242" i="13" s="1"/>
  <c r="P174" i="15" l="1"/>
  <c r="P59" i="16" s="1"/>
  <c r="P174" i="2"/>
  <c r="P59" i="13" s="1"/>
  <c r="I171" i="2"/>
  <c r="I58" i="13" s="1"/>
  <c r="I171" i="15"/>
  <c r="I58" i="16" s="1"/>
  <c r="F171" i="2"/>
  <c r="F58" i="13" s="1"/>
  <c r="F171" i="15"/>
  <c r="F58" i="16" s="1"/>
  <c r="O726" i="2"/>
  <c r="O243" i="13" s="1"/>
  <c r="O726" i="15"/>
  <c r="O243" i="16" s="1"/>
  <c r="C174" i="2"/>
  <c r="C59" i="13" s="1"/>
  <c r="C174" i="15"/>
  <c r="C59" i="16" s="1"/>
  <c r="P177" i="15" l="1"/>
  <c r="P60" i="16" s="1"/>
  <c r="P177" i="2"/>
  <c r="P60" i="13" s="1"/>
  <c r="O729" i="2"/>
  <c r="O244" i="13" s="1"/>
  <c r="O729" i="15"/>
  <c r="O244" i="16" s="1"/>
  <c r="AA170" i="2"/>
  <c r="AA170" i="15"/>
  <c r="O732" i="2" l="1"/>
  <c r="O245" i="13" s="1"/>
  <c r="O732" i="15"/>
  <c r="O245" i="16" s="1"/>
  <c r="J171" i="15"/>
  <c r="J58" i="16" s="1"/>
  <c r="J171" i="2"/>
  <c r="J58" i="13" s="1"/>
  <c r="N183" i="2"/>
  <c r="N62" i="13" s="1"/>
  <c r="N183" i="15"/>
  <c r="N62" i="16" s="1"/>
  <c r="T171" i="2"/>
  <c r="T58" i="13" s="1"/>
  <c r="T171" i="15"/>
  <c r="T58" i="16" s="1"/>
  <c r="D171" i="2"/>
  <c r="D58" i="13" s="1"/>
  <c r="D171" i="15"/>
  <c r="D58" i="16" s="1"/>
  <c r="Q171" i="2"/>
  <c r="Q58" i="13" s="1"/>
  <c r="Q171" i="15"/>
  <c r="Q58" i="16" s="1"/>
  <c r="B171" i="2"/>
  <c r="B171" i="15"/>
  <c r="B174" i="2" l="1"/>
  <c r="B174" i="15"/>
  <c r="O735" i="15"/>
  <c r="O246" i="16" s="1"/>
  <c r="O735" i="2"/>
  <c r="O246" i="13" s="1"/>
  <c r="AA171" i="15"/>
  <c r="B58" i="16"/>
  <c r="AA171" i="2"/>
  <c r="B58" i="13"/>
  <c r="D174" i="2"/>
  <c r="D59" i="13" s="1"/>
  <c r="D174" i="15"/>
  <c r="D59" i="16" s="1"/>
  <c r="AA173" i="2"/>
  <c r="AA173" i="15"/>
  <c r="N186" i="2"/>
  <c r="N63" i="13" s="1"/>
  <c r="N186" i="15"/>
  <c r="N63" i="16" s="1"/>
  <c r="J174" i="2"/>
  <c r="J59" i="13" s="1"/>
  <c r="J174" i="15"/>
  <c r="J59" i="16" s="1"/>
  <c r="B59" i="16" l="1"/>
  <c r="O738" i="2"/>
  <c r="O247" i="13" s="1"/>
  <c r="O738" i="15"/>
  <c r="O247" i="16" s="1"/>
  <c r="B59" i="13"/>
  <c r="Q174" i="2"/>
  <c r="Q59" i="13" s="1"/>
  <c r="Q174" i="15"/>
  <c r="Q59" i="16" s="1"/>
  <c r="E174" i="2"/>
  <c r="E59" i="13" s="1"/>
  <c r="E174" i="15"/>
  <c r="E59" i="16" s="1"/>
  <c r="D177" i="15"/>
  <c r="D60" i="16" s="1"/>
  <c r="D177" i="2"/>
  <c r="D60" i="13" s="1"/>
  <c r="V174" i="15"/>
  <c r="V59" i="16" s="1"/>
  <c r="V174" i="2"/>
  <c r="V59" i="13" s="1"/>
  <c r="G174" i="2"/>
  <c r="G59" i="13" s="1"/>
  <c r="G174" i="15"/>
  <c r="G59" i="16" s="1"/>
  <c r="F174" i="2"/>
  <c r="F59" i="13" s="1"/>
  <c r="F174" i="15"/>
  <c r="F59" i="16" s="1"/>
  <c r="I174" i="2"/>
  <c r="I59" i="13" s="1"/>
  <c r="I174" i="15"/>
  <c r="I59" i="16" s="1"/>
  <c r="T174" i="2"/>
  <c r="T59" i="13" s="1"/>
  <c r="T174" i="15"/>
  <c r="T59" i="16" s="1"/>
  <c r="O741" i="15" l="1"/>
  <c r="O248" i="16" s="1"/>
  <c r="O741" i="2"/>
  <c r="O248" i="13" s="1"/>
  <c r="AA174" i="2"/>
  <c r="V177" i="15"/>
  <c r="V60" i="16" s="1"/>
  <c r="V177" i="2"/>
  <c r="V60" i="13" s="1"/>
  <c r="G177" i="15"/>
  <c r="G60" i="16" s="1"/>
  <c r="G177" i="2"/>
  <c r="G60" i="13" s="1"/>
  <c r="AA174" i="15"/>
  <c r="T177" i="15" l="1"/>
  <c r="T60" i="16" s="1"/>
  <c r="T177" i="2"/>
  <c r="T60" i="13" s="1"/>
  <c r="O744" i="2"/>
  <c r="O249" i="13" s="1"/>
  <c r="O744" i="15"/>
  <c r="O249" i="16" s="1"/>
  <c r="O747" i="2" l="1"/>
  <c r="O250" i="13" s="1"/>
  <c r="O747" i="15"/>
  <c r="O250" i="16" s="1"/>
  <c r="T180" i="2"/>
  <c r="T61" i="13" s="1"/>
  <c r="T180" i="15"/>
  <c r="T61" i="16" s="1"/>
  <c r="K177" i="15"/>
  <c r="K60" i="16" s="1"/>
  <c r="K177" i="2"/>
  <c r="K60" i="13" s="1"/>
  <c r="O750" i="2" l="1"/>
  <c r="O251" i="13" s="1"/>
  <c r="O750" i="15"/>
  <c r="O251" i="16" s="1"/>
  <c r="B177" i="15" l="1"/>
  <c r="B177" i="2"/>
  <c r="L177" i="15"/>
  <c r="L60" i="16" s="1"/>
  <c r="L177" i="2"/>
  <c r="L60" i="13" s="1"/>
  <c r="Q177" i="2"/>
  <c r="Q60" i="13" s="1"/>
  <c r="Q177" i="15"/>
  <c r="Q60" i="16" s="1"/>
  <c r="M177" i="2"/>
  <c r="M60" i="13" s="1"/>
  <c r="M177" i="15"/>
  <c r="M60" i="16" s="1"/>
  <c r="C177" i="15"/>
  <c r="C60" i="16" s="1"/>
  <c r="C177" i="2"/>
  <c r="C60" i="13" s="1"/>
  <c r="I177" i="15"/>
  <c r="I60" i="16" s="1"/>
  <c r="I177" i="2"/>
  <c r="I60" i="13" s="1"/>
  <c r="F177" i="15"/>
  <c r="F60" i="16" s="1"/>
  <c r="F177" i="2"/>
  <c r="F60" i="13" s="1"/>
  <c r="AA176" i="15"/>
  <c r="AA176" i="2"/>
  <c r="E177" i="15"/>
  <c r="E60" i="16" s="1"/>
  <c r="E177" i="2"/>
  <c r="E60" i="13" s="1"/>
  <c r="J177" i="2"/>
  <c r="J60" i="13" s="1"/>
  <c r="J177" i="15"/>
  <c r="J60" i="16" s="1"/>
  <c r="I180" i="15" l="1"/>
  <c r="I61" i="16" s="1"/>
  <c r="I180" i="2"/>
  <c r="I61" i="13" s="1"/>
  <c r="Q180" i="2"/>
  <c r="Q61" i="13" s="1"/>
  <c r="Q180" i="15"/>
  <c r="Q61" i="16" s="1"/>
  <c r="H177" i="15"/>
  <c r="H60" i="16" s="1"/>
  <c r="H177" i="2"/>
  <c r="H60" i="13" s="1"/>
  <c r="B60" i="13"/>
  <c r="J180" i="15"/>
  <c r="J61" i="16" s="1"/>
  <c r="J180" i="2"/>
  <c r="J61" i="13" s="1"/>
  <c r="B60" i="16"/>
  <c r="Q183" i="2" l="1"/>
  <c r="Q62" i="13" s="1"/>
  <c r="Q183" i="15"/>
  <c r="Q62" i="16" s="1"/>
  <c r="AA177" i="2"/>
  <c r="H180" i="15"/>
  <c r="H61" i="16" s="1"/>
  <c r="H180" i="2"/>
  <c r="H61" i="13" s="1"/>
  <c r="AA177" i="15"/>
  <c r="Q186" i="15" l="1"/>
  <c r="Q63" i="16" s="1"/>
  <c r="Q186" i="2"/>
  <c r="Q63" i="13" s="1"/>
  <c r="U180" i="2" l="1"/>
  <c r="U61" i="13" s="1"/>
  <c r="U180" i="15"/>
  <c r="U61" i="16" s="1"/>
  <c r="B180" i="2"/>
  <c r="B180" i="15"/>
  <c r="AA179" i="2"/>
  <c r="AA179" i="15"/>
  <c r="T183" i="2"/>
  <c r="T62" i="13" s="1"/>
  <c r="T183" i="15"/>
  <c r="T62" i="16" s="1"/>
  <c r="C180" i="2"/>
  <c r="C61" i="13" s="1"/>
  <c r="C180" i="15"/>
  <c r="C61" i="16" s="1"/>
  <c r="K180" i="15"/>
  <c r="K61" i="16" s="1"/>
  <c r="K180" i="2"/>
  <c r="K61" i="13" s="1"/>
  <c r="E180" i="2"/>
  <c r="E61" i="13" s="1"/>
  <c r="E180" i="15"/>
  <c r="E61" i="16" s="1"/>
  <c r="M180" i="15"/>
  <c r="M61" i="16" s="1"/>
  <c r="M180" i="2"/>
  <c r="M61" i="13" s="1"/>
  <c r="L180" i="15"/>
  <c r="L61" i="16" s="1"/>
  <c r="L180" i="2"/>
  <c r="L61" i="13" s="1"/>
  <c r="S180" i="15"/>
  <c r="S61" i="16" s="1"/>
  <c r="S180" i="2"/>
  <c r="S61" i="13" s="1"/>
  <c r="P180" i="15"/>
  <c r="P61" i="16" s="1"/>
  <c r="P180" i="2"/>
  <c r="P61" i="13" s="1"/>
  <c r="I183" i="2" l="1"/>
  <c r="I62" i="13" s="1"/>
  <c r="I183" i="15"/>
  <c r="I62" i="16" s="1"/>
  <c r="F180" i="15"/>
  <c r="F61" i="16" s="1"/>
  <c r="F180" i="2"/>
  <c r="F61" i="13" s="1"/>
  <c r="V180" i="2"/>
  <c r="V61" i="13" s="1"/>
  <c r="V180" i="15"/>
  <c r="V61" i="16" s="1"/>
  <c r="D180" i="2"/>
  <c r="D61" i="13" s="1"/>
  <c r="D180" i="15"/>
  <c r="D61" i="16" s="1"/>
  <c r="G180" i="15"/>
  <c r="G61" i="16" s="1"/>
  <c r="G180" i="2"/>
  <c r="G61" i="13" s="1"/>
  <c r="B61" i="16"/>
  <c r="B61" i="13"/>
  <c r="U183" i="2"/>
  <c r="U62" i="13" s="1"/>
  <c r="U183" i="15"/>
  <c r="U62" i="16" s="1"/>
  <c r="J183" i="2"/>
  <c r="J62" i="13" s="1"/>
  <c r="J183" i="15"/>
  <c r="J62" i="16" s="1"/>
  <c r="K183" i="2"/>
  <c r="K62" i="13" s="1"/>
  <c r="K183" i="15"/>
  <c r="K62" i="16" s="1"/>
  <c r="AA180" i="2" l="1"/>
  <c r="U186" i="15"/>
  <c r="U63" i="16" s="1"/>
  <c r="U186" i="2"/>
  <c r="U63" i="13" s="1"/>
  <c r="G183" i="2"/>
  <c r="G62" i="13" s="1"/>
  <c r="G183" i="15"/>
  <c r="G62" i="16" s="1"/>
  <c r="AA180" i="15"/>
  <c r="V183" i="2"/>
  <c r="V62" i="13" s="1"/>
  <c r="V183" i="15"/>
  <c r="V62" i="16" s="1"/>
  <c r="U189" i="2" l="1"/>
  <c r="U64" i="13" s="1"/>
  <c r="U189" i="15"/>
  <c r="U64" i="16" s="1"/>
  <c r="G186" i="15"/>
  <c r="G63" i="16" s="1"/>
  <c r="G186" i="2"/>
  <c r="G63" i="13" s="1"/>
  <c r="C183" i="2" l="1"/>
  <c r="C62" i="13" s="1"/>
  <c r="C183" i="15"/>
  <c r="C62" i="16" s="1"/>
  <c r="B183" i="2"/>
  <c r="B183" i="15"/>
  <c r="U192" i="2"/>
  <c r="U65" i="13" s="1"/>
  <c r="U192" i="15"/>
  <c r="U65" i="16" s="1"/>
  <c r="M183" i="2" l="1"/>
  <c r="M62" i="13" s="1"/>
  <c r="M183" i="15"/>
  <c r="M62" i="16" s="1"/>
  <c r="E183" i="2"/>
  <c r="E62" i="13" s="1"/>
  <c r="E183" i="15"/>
  <c r="E62" i="16" s="1"/>
  <c r="P183" i="2"/>
  <c r="P62" i="13" s="1"/>
  <c r="P183" i="15"/>
  <c r="P62" i="16" s="1"/>
  <c r="S183" i="15"/>
  <c r="S62" i="16" s="1"/>
  <c r="S183" i="2"/>
  <c r="S62" i="13" s="1"/>
  <c r="AA182" i="2"/>
  <c r="AA182" i="15"/>
  <c r="B62" i="16"/>
  <c r="B62" i="13"/>
  <c r="B186" i="15"/>
  <c r="B186" i="2"/>
  <c r="L183" i="2"/>
  <c r="L62" i="13" s="1"/>
  <c r="L183" i="15"/>
  <c r="L62" i="16" s="1"/>
  <c r="B63" i="16" l="1"/>
  <c r="D183" i="2"/>
  <c r="D183" i="15"/>
  <c r="H183" i="2"/>
  <c r="H62" i="13" s="1"/>
  <c r="H183" i="15"/>
  <c r="H62" i="16" s="1"/>
  <c r="B63" i="13"/>
  <c r="F183" i="2"/>
  <c r="F62" i="13" s="1"/>
  <c r="F183" i="15"/>
  <c r="F62" i="16" s="1"/>
  <c r="S186" i="2"/>
  <c r="S63" i="13" s="1"/>
  <c r="S186" i="15"/>
  <c r="S63" i="16" s="1"/>
  <c r="L186" i="15"/>
  <c r="L63" i="16" s="1"/>
  <c r="L186" i="2"/>
  <c r="L63" i="13" s="1"/>
  <c r="I186" i="15"/>
  <c r="I63" i="16" s="1"/>
  <c r="I186" i="2"/>
  <c r="I63" i="13" s="1"/>
  <c r="D62" i="13" l="1"/>
  <c r="AA183" i="2"/>
  <c r="D62" i="16"/>
  <c r="AA183" i="15"/>
  <c r="S189" i="15"/>
  <c r="S64" i="16" s="1"/>
  <c r="S189" i="2"/>
  <c r="S64" i="13" s="1"/>
  <c r="S192" i="15" l="1"/>
  <c r="S65" i="16" s="1"/>
  <c r="S192" i="2"/>
  <c r="S65" i="13" s="1"/>
  <c r="S195" i="15" l="1"/>
  <c r="S66" i="16" s="1"/>
  <c r="S195" i="2"/>
  <c r="S66" i="13" s="1"/>
  <c r="M186" i="15" l="1"/>
  <c r="M63" i="16" s="1"/>
  <c r="M186" i="2"/>
  <c r="M63" i="13" s="1"/>
  <c r="C186" i="15"/>
  <c r="C186" i="2"/>
  <c r="S198" i="2"/>
  <c r="S67" i="13" s="1"/>
  <c r="S198" i="15"/>
  <c r="S67" i="16" s="1"/>
  <c r="AA185" i="15"/>
  <c r="AA185" i="2"/>
  <c r="K186" i="2"/>
  <c r="K63" i="13" s="1"/>
  <c r="K186" i="15"/>
  <c r="K63" i="16" s="1"/>
  <c r="E186" i="15"/>
  <c r="E63" i="16" s="1"/>
  <c r="E186" i="2"/>
  <c r="E63" i="13" s="1"/>
  <c r="V186" i="15"/>
  <c r="V63" i="16" s="1"/>
  <c r="V186" i="2"/>
  <c r="V63" i="13" s="1"/>
  <c r="F186" i="15"/>
  <c r="F63" i="16" s="1"/>
  <c r="F186" i="2"/>
  <c r="F63" i="13" s="1"/>
  <c r="P186" i="2"/>
  <c r="P63" i="13" s="1"/>
  <c r="P186" i="15"/>
  <c r="P63" i="16" s="1"/>
  <c r="J186" i="15"/>
  <c r="J63" i="16" s="1"/>
  <c r="J186" i="2"/>
  <c r="J63" i="13" s="1"/>
  <c r="C63" i="13" l="1"/>
  <c r="K189" i="15"/>
  <c r="K64" i="16" s="1"/>
  <c r="K189" i="2"/>
  <c r="K64" i="13" s="1"/>
  <c r="C63" i="16"/>
  <c r="S201" i="15"/>
  <c r="S68" i="16" s="1"/>
  <c r="S201" i="2"/>
  <c r="S68" i="13" s="1"/>
  <c r="H186" i="15"/>
  <c r="H63" i="16" s="1"/>
  <c r="H186" i="2"/>
  <c r="H63" i="13" s="1"/>
  <c r="D186" i="15"/>
  <c r="D63" i="16" s="1"/>
  <c r="D186" i="2"/>
  <c r="D63" i="13" s="1"/>
  <c r="F189" i="2"/>
  <c r="F64" i="13" s="1"/>
  <c r="F189" i="15"/>
  <c r="F64" i="16" s="1"/>
  <c r="T186" i="15"/>
  <c r="T63" i="16" s="1"/>
  <c r="T186" i="2"/>
  <c r="T63" i="13" s="1"/>
  <c r="AA186" i="15" l="1"/>
  <c r="S204" i="2"/>
  <c r="S69" i="13" s="1"/>
  <c r="S204" i="15"/>
  <c r="S69" i="16" s="1"/>
  <c r="J189" i="15"/>
  <c r="J64" i="16" s="1"/>
  <c r="J189" i="2"/>
  <c r="J64" i="13" s="1"/>
  <c r="V189" i="2"/>
  <c r="V64" i="13" s="1"/>
  <c r="V189" i="15"/>
  <c r="V64" i="16" s="1"/>
  <c r="G189" i="15"/>
  <c r="G64" i="16" s="1"/>
  <c r="G189" i="2"/>
  <c r="G64" i="13" s="1"/>
  <c r="E189" i="2"/>
  <c r="E64" i="13" s="1"/>
  <c r="E189" i="15"/>
  <c r="E64" i="16" s="1"/>
  <c r="T189" i="2"/>
  <c r="T64" i="13" s="1"/>
  <c r="T189" i="15"/>
  <c r="T64" i="16" s="1"/>
  <c r="H189" i="15"/>
  <c r="H64" i="16" s="1"/>
  <c r="H189" i="2"/>
  <c r="H64" i="13" s="1"/>
  <c r="I189" i="15"/>
  <c r="I64" i="16" s="1"/>
  <c r="I189" i="2"/>
  <c r="I64" i="13" s="1"/>
  <c r="AA186" i="2"/>
  <c r="E192" i="2" l="1"/>
  <c r="E65" i="13" s="1"/>
  <c r="E192" i="15"/>
  <c r="E65" i="16" s="1"/>
  <c r="V192" i="2"/>
  <c r="V65" i="13" s="1"/>
  <c r="V192" i="15"/>
  <c r="V65" i="16" s="1"/>
  <c r="H192" i="2"/>
  <c r="H65" i="13" s="1"/>
  <c r="H192" i="15"/>
  <c r="H65" i="16" s="1"/>
  <c r="J192" i="2"/>
  <c r="J65" i="13" s="1"/>
  <c r="J192" i="15"/>
  <c r="J65" i="16" s="1"/>
  <c r="J195" i="15" l="1"/>
  <c r="J66" i="16" s="1"/>
  <c r="J195" i="2"/>
  <c r="J66" i="13" s="1"/>
  <c r="B189" i="2" l="1"/>
  <c r="B189" i="15"/>
  <c r="P189" i="2"/>
  <c r="P64" i="13" s="1"/>
  <c r="P189" i="15"/>
  <c r="P64" i="16" s="1"/>
  <c r="L189" i="15"/>
  <c r="L64" i="16" s="1"/>
  <c r="L189" i="2"/>
  <c r="L64" i="13" s="1"/>
  <c r="M189" i="15"/>
  <c r="M64" i="16" s="1"/>
  <c r="M189" i="2"/>
  <c r="M64" i="13" s="1"/>
  <c r="N189" i="2"/>
  <c r="N64" i="13" s="1"/>
  <c r="N189" i="15"/>
  <c r="N64" i="16" s="1"/>
  <c r="C189" i="2"/>
  <c r="C64" i="13" s="1"/>
  <c r="C189" i="15"/>
  <c r="C64" i="16" s="1"/>
  <c r="D189" i="2"/>
  <c r="D64" i="13" s="1"/>
  <c r="D189" i="15"/>
  <c r="D64" i="16" s="1"/>
  <c r="AA188" i="2"/>
  <c r="AA188" i="15"/>
  <c r="J198" i="15"/>
  <c r="J67" i="16" s="1"/>
  <c r="J198" i="2"/>
  <c r="J67" i="13" s="1"/>
  <c r="C192" i="2" l="1"/>
  <c r="C65" i="13" s="1"/>
  <c r="C192" i="15"/>
  <c r="C65" i="16" s="1"/>
  <c r="B64" i="13"/>
  <c r="L192" i="2"/>
  <c r="L65" i="13" s="1"/>
  <c r="L192" i="15"/>
  <c r="L65" i="16" s="1"/>
  <c r="B64" i="16"/>
  <c r="N192" i="15"/>
  <c r="N65" i="16" s="1"/>
  <c r="N192" i="2"/>
  <c r="N65" i="13" s="1"/>
  <c r="P192" i="15"/>
  <c r="P65" i="16" s="1"/>
  <c r="P192" i="2"/>
  <c r="P65" i="13" s="1"/>
  <c r="B192" i="2"/>
  <c r="B192" i="15"/>
  <c r="M192" i="2"/>
  <c r="M65" i="13" s="1"/>
  <c r="M192" i="15"/>
  <c r="M65" i="16" s="1"/>
  <c r="Q189" i="15"/>
  <c r="Q64" i="16" s="1"/>
  <c r="Q189" i="2"/>
  <c r="Q64" i="13" s="1"/>
  <c r="AA189" i="15" l="1"/>
  <c r="B195" i="15"/>
  <c r="B195" i="2"/>
  <c r="L195" i="15"/>
  <c r="L66" i="16" s="1"/>
  <c r="L195" i="2"/>
  <c r="L66" i="13" s="1"/>
  <c r="C195" i="15"/>
  <c r="C66" i="16" s="1"/>
  <c r="C195" i="2"/>
  <c r="C66" i="13" s="1"/>
  <c r="AA189" i="2"/>
  <c r="M195" i="15"/>
  <c r="M66" i="16" s="1"/>
  <c r="M195" i="2"/>
  <c r="M66" i="13" s="1"/>
  <c r="P195" i="2"/>
  <c r="P66" i="13" s="1"/>
  <c r="P195" i="15"/>
  <c r="P66" i="16" s="1"/>
  <c r="N195" i="15"/>
  <c r="N66" i="16" s="1"/>
  <c r="N195" i="2"/>
  <c r="N66" i="13" s="1"/>
  <c r="B65" i="16"/>
  <c r="B65" i="13"/>
  <c r="C198" i="2" l="1"/>
  <c r="C67" i="13" s="1"/>
  <c r="C198" i="15"/>
  <c r="C67" i="16" s="1"/>
  <c r="M198" i="15"/>
  <c r="M67" i="16" s="1"/>
  <c r="M198" i="2"/>
  <c r="M67" i="13" s="1"/>
  <c r="P198" i="15"/>
  <c r="P67" i="16" s="1"/>
  <c r="P198" i="2"/>
  <c r="P67" i="13" s="1"/>
  <c r="I192" i="2"/>
  <c r="I65" i="13" s="1"/>
  <c r="I192" i="15"/>
  <c r="I65" i="16" s="1"/>
  <c r="N198" i="15"/>
  <c r="N67" i="16" s="1"/>
  <c r="N198" i="2"/>
  <c r="N67" i="13" s="1"/>
  <c r="B66" i="13"/>
  <c r="B66" i="16"/>
  <c r="B198" i="2"/>
  <c r="B198" i="15"/>
  <c r="L198" i="15"/>
  <c r="L67" i="16" s="1"/>
  <c r="L198" i="2"/>
  <c r="L67" i="13" s="1"/>
  <c r="P204" i="2" l="1"/>
  <c r="P69" i="13" s="1"/>
  <c r="B201" i="2"/>
  <c r="B201" i="15"/>
  <c r="B67" i="16"/>
  <c r="M201" i="2"/>
  <c r="M68" i="13" s="1"/>
  <c r="M201" i="15"/>
  <c r="M68" i="16" s="1"/>
  <c r="B67" i="13"/>
  <c r="P201" i="2"/>
  <c r="P68" i="13" s="1"/>
  <c r="P201" i="15"/>
  <c r="P68" i="16" s="1"/>
  <c r="N201" i="2"/>
  <c r="N68" i="13" s="1"/>
  <c r="N201" i="15"/>
  <c r="N68" i="16" s="1"/>
  <c r="P207" i="2" l="1"/>
  <c r="P70" i="13" s="1"/>
  <c r="P204" i="15"/>
  <c r="P69" i="16" s="1"/>
  <c r="F192" i="15"/>
  <c r="F65" i="16" s="1"/>
  <c r="F192" i="2"/>
  <c r="F65" i="13" s="1"/>
  <c r="T192" i="15"/>
  <c r="T65" i="16" s="1"/>
  <c r="T192" i="2"/>
  <c r="T65" i="13" s="1"/>
  <c r="Q192" i="15"/>
  <c r="Q65" i="16" s="1"/>
  <c r="Q192" i="2"/>
  <c r="Q65" i="13" s="1"/>
  <c r="AA191" i="2"/>
  <c r="AA191" i="15"/>
  <c r="K192" i="2"/>
  <c r="K65" i="13" s="1"/>
  <c r="K192" i="15"/>
  <c r="K65" i="16" s="1"/>
  <c r="D192" i="15"/>
  <c r="D192" i="2"/>
  <c r="G192" i="2"/>
  <c r="G65" i="13" s="1"/>
  <c r="G192" i="15"/>
  <c r="G65" i="16" s="1"/>
  <c r="B68" i="16"/>
  <c r="B68" i="13"/>
  <c r="P207" i="15" l="1"/>
  <c r="P70" i="16" s="1"/>
  <c r="Q195" i="2"/>
  <c r="Q66" i="13" s="1"/>
  <c r="Q195" i="15"/>
  <c r="Q66" i="16" s="1"/>
  <c r="F195" i="15"/>
  <c r="F66" i="16" s="1"/>
  <c r="F195" i="2"/>
  <c r="F66" i="13" s="1"/>
  <c r="D65" i="13"/>
  <c r="AA192" i="2"/>
  <c r="D65" i="16"/>
  <c r="AA192" i="15"/>
  <c r="P210" i="2" l="1"/>
  <c r="P71" i="13" s="1"/>
  <c r="P210" i="15"/>
  <c r="P71" i="16" s="1"/>
  <c r="P213" i="15"/>
  <c r="P72" i="16" s="1"/>
  <c r="Q198" i="2"/>
  <c r="Q67" i="13" s="1"/>
  <c r="Q198" i="15"/>
  <c r="Q67" i="16" s="1"/>
  <c r="P213" i="2" l="1"/>
  <c r="P72" i="13" s="1"/>
  <c r="Q201" i="15"/>
  <c r="Q68" i="16" s="1"/>
  <c r="Q201" i="2"/>
  <c r="Q68" i="13" s="1"/>
  <c r="D195" i="15" l="1"/>
  <c r="D195" i="2"/>
  <c r="I195" i="15"/>
  <c r="I66" i="16" s="1"/>
  <c r="I195" i="2"/>
  <c r="I66" i="13" s="1"/>
  <c r="T195" i="2" l="1"/>
  <c r="T66" i="13" s="1"/>
  <c r="T195" i="15"/>
  <c r="T66" i="16" s="1"/>
  <c r="U195" i="15"/>
  <c r="U66" i="16" s="1"/>
  <c r="U195" i="2"/>
  <c r="U66" i="13" s="1"/>
  <c r="E195" i="15"/>
  <c r="E66" i="16" s="1"/>
  <c r="E195" i="2"/>
  <c r="E66" i="13" s="1"/>
  <c r="G195" i="15"/>
  <c r="G66" i="16" s="1"/>
  <c r="G195" i="2"/>
  <c r="G66" i="13" s="1"/>
  <c r="V195" i="15"/>
  <c r="V66" i="16" s="1"/>
  <c r="V195" i="2"/>
  <c r="V66" i="13" s="1"/>
  <c r="K195" i="15"/>
  <c r="K66" i="16" s="1"/>
  <c r="K195" i="2"/>
  <c r="K66" i="13" s="1"/>
  <c r="AA194" i="15"/>
  <c r="AA194" i="2"/>
  <c r="D66" i="13"/>
  <c r="D198" i="2"/>
  <c r="D198" i="15"/>
  <c r="D66" i="16"/>
  <c r="V198" i="2" l="1"/>
  <c r="V67" i="13" s="1"/>
  <c r="V198" i="15"/>
  <c r="V67" i="16" s="1"/>
  <c r="D67" i="16"/>
  <c r="S207" i="2"/>
  <c r="S70" i="13" s="1"/>
  <c r="S207" i="15"/>
  <c r="S70" i="16" s="1"/>
  <c r="D67" i="13"/>
  <c r="E198" i="2"/>
  <c r="E67" i="13" s="1"/>
  <c r="E198" i="15"/>
  <c r="E67" i="16" s="1"/>
  <c r="D201" i="2"/>
  <c r="D68" i="13" s="1"/>
  <c r="D201" i="15"/>
  <c r="D68" i="16" s="1"/>
  <c r="G198" i="2"/>
  <c r="G67" i="13" s="1"/>
  <c r="G198" i="15"/>
  <c r="G67" i="16" s="1"/>
  <c r="H195" i="15"/>
  <c r="H66" i="16" s="1"/>
  <c r="H195" i="2"/>
  <c r="AA195" i="15" l="1"/>
  <c r="H66" i="13"/>
  <c r="AA195" i="2"/>
  <c r="V201" i="2"/>
  <c r="V68" i="13" s="1"/>
  <c r="V201" i="15"/>
  <c r="V68" i="16" s="1"/>
  <c r="G201" i="2"/>
  <c r="G68" i="13" s="1"/>
  <c r="G201" i="15"/>
  <c r="G68" i="16" s="1"/>
  <c r="V204" i="15" l="1"/>
  <c r="V69" i="16" s="1"/>
  <c r="V204" i="2"/>
  <c r="V69" i="13" s="1"/>
  <c r="V207" i="2" l="1"/>
  <c r="V70" i="13" s="1"/>
  <c r="V207" i="15"/>
  <c r="V70" i="16" s="1"/>
  <c r="I198" i="15" l="1"/>
  <c r="I67" i="16" s="1"/>
  <c r="I198" i="2"/>
  <c r="I67" i="13" s="1"/>
  <c r="T198" i="15"/>
  <c r="T67" i="16" s="1"/>
  <c r="T198" i="2"/>
  <c r="T67" i="13" s="1"/>
  <c r="F198" i="2"/>
  <c r="F198" i="15"/>
  <c r="U198" i="15"/>
  <c r="U67" i="16" s="1"/>
  <c r="U198" i="2"/>
  <c r="U67" i="13" s="1"/>
  <c r="AA197" i="15"/>
  <c r="AA197" i="2"/>
  <c r="U201" i="2" l="1"/>
  <c r="U68" i="13" s="1"/>
  <c r="U201" i="15"/>
  <c r="U68" i="16" s="1"/>
  <c r="T201" i="2"/>
  <c r="T68" i="13" s="1"/>
  <c r="T201" i="15"/>
  <c r="T68" i="16" s="1"/>
  <c r="F67" i="16"/>
  <c r="F67" i="13"/>
  <c r="J201" i="2"/>
  <c r="J68" i="13" s="1"/>
  <c r="J201" i="15"/>
  <c r="J68" i="16" s="1"/>
  <c r="H198" i="15"/>
  <c r="H67" i="16" s="1"/>
  <c r="H198" i="2"/>
  <c r="H67" i="13" s="1"/>
  <c r="K198" i="15"/>
  <c r="K67" i="16" s="1"/>
  <c r="K198" i="2"/>
  <c r="K67" i="13" s="1"/>
  <c r="AA198" i="2" l="1"/>
  <c r="AA198" i="15"/>
  <c r="J204" i="2"/>
  <c r="J69" i="13" s="1"/>
  <c r="J204" i="15"/>
  <c r="J69" i="16" s="1"/>
  <c r="J207" i="2" l="1"/>
  <c r="J70" i="13" s="1"/>
  <c r="J207" i="15"/>
  <c r="J70" i="16" s="1"/>
  <c r="L201" i="2" l="1"/>
  <c r="L68" i="13" s="1"/>
  <c r="L201" i="15"/>
  <c r="L68" i="16" s="1"/>
  <c r="C201" i="2" l="1"/>
  <c r="C201" i="15"/>
  <c r="E201" i="2"/>
  <c r="E68" i="13" s="1"/>
  <c r="E201" i="15"/>
  <c r="E68" i="16" s="1"/>
  <c r="F201" i="2"/>
  <c r="F68" i="13" s="1"/>
  <c r="F201" i="15"/>
  <c r="F68" i="16" s="1"/>
  <c r="I201" i="2"/>
  <c r="I68" i="13" s="1"/>
  <c r="I201" i="15"/>
  <c r="I68" i="16" s="1"/>
  <c r="AA200" i="2"/>
  <c r="AA200" i="15"/>
  <c r="L204" i="15"/>
  <c r="L69" i="16" s="1"/>
  <c r="L204" i="2"/>
  <c r="L69" i="13" s="1"/>
  <c r="K201" i="2" l="1"/>
  <c r="K68" i="13" s="1"/>
  <c r="K201" i="15"/>
  <c r="K68" i="16" s="1"/>
  <c r="H201" i="2"/>
  <c r="H68" i="13" s="1"/>
  <c r="H201" i="15"/>
  <c r="H68" i="16" s="1"/>
  <c r="C68" i="16"/>
  <c r="C68" i="13"/>
  <c r="L207" i="2"/>
  <c r="L70" i="13" s="1"/>
  <c r="L207" i="15"/>
  <c r="L70" i="16" s="1"/>
  <c r="AA201" i="15" l="1"/>
  <c r="E204" i="15"/>
  <c r="E69" i="16" s="1"/>
  <c r="E204" i="2"/>
  <c r="E69" i="13" s="1"/>
  <c r="AA201" i="2"/>
  <c r="T204" i="2"/>
  <c r="T69" i="13" s="1"/>
  <c r="T204" i="15"/>
  <c r="T69" i="16" s="1"/>
  <c r="L210" i="2"/>
  <c r="L71" i="13" s="1"/>
  <c r="L210" i="15"/>
  <c r="L71" i="16" s="1"/>
  <c r="I204" i="2"/>
  <c r="I69" i="13" s="1"/>
  <c r="I204" i="15"/>
  <c r="I69" i="16" s="1"/>
  <c r="L213" i="2" l="1"/>
  <c r="L72" i="13" s="1"/>
  <c r="L213" i="15"/>
  <c r="L72" i="16" s="1"/>
  <c r="I207" i="15"/>
  <c r="I70" i="16" s="1"/>
  <c r="I207" i="2"/>
  <c r="I70" i="13" s="1"/>
  <c r="E207" i="2"/>
  <c r="E70" i="13" s="1"/>
  <c r="E207" i="15"/>
  <c r="E70" i="16" s="1"/>
  <c r="F204" i="15" l="1"/>
  <c r="F69" i="16" s="1"/>
  <c r="F204" i="2"/>
  <c r="F69" i="13" s="1"/>
  <c r="U204" i="2"/>
  <c r="U69" i="13" s="1"/>
  <c r="U204" i="15"/>
  <c r="U69" i="16" s="1"/>
  <c r="Q204" i="2"/>
  <c r="Q69" i="13" s="1"/>
  <c r="Q204" i="15"/>
  <c r="Q69" i="16" s="1"/>
  <c r="F207" i="2" l="1"/>
  <c r="F70" i="13" s="1"/>
  <c r="F207" i="15"/>
  <c r="F70" i="16" s="1"/>
  <c r="D204" i="15"/>
  <c r="D69" i="16" s="1"/>
  <c r="D204" i="2"/>
  <c r="D69" i="13" s="1"/>
  <c r="C204" i="15"/>
  <c r="C69" i="16" s="1"/>
  <c r="C204" i="2"/>
  <c r="C69" i="13" s="1"/>
  <c r="U207" i="2"/>
  <c r="U70" i="13" s="1"/>
  <c r="U207" i="15"/>
  <c r="U70" i="16" s="1"/>
  <c r="K204" i="2"/>
  <c r="K69" i="13" s="1"/>
  <c r="K204" i="15"/>
  <c r="K69" i="16" s="1"/>
  <c r="M204" i="2"/>
  <c r="M69" i="13" s="1"/>
  <c r="M204" i="15"/>
  <c r="M69" i="16" s="1"/>
  <c r="N204" i="15"/>
  <c r="N69" i="16" s="1"/>
  <c r="N204" i="2"/>
  <c r="N69" i="13" s="1"/>
  <c r="G204" i="15"/>
  <c r="G69" i="16" s="1"/>
  <c r="G204" i="2"/>
  <c r="G69" i="13" s="1"/>
  <c r="AA203" i="2"/>
  <c r="AA203" i="15"/>
  <c r="Q207" i="2"/>
  <c r="Q70" i="13" s="1"/>
  <c r="Q207" i="15"/>
  <c r="Q70" i="16" s="1"/>
  <c r="D207" i="2" l="1"/>
  <c r="D70" i="13" s="1"/>
  <c r="D207" i="15"/>
  <c r="D70" i="16" s="1"/>
  <c r="N207" i="15"/>
  <c r="N70" i="16" s="1"/>
  <c r="N207" i="2"/>
  <c r="N70" i="13" s="1"/>
  <c r="K207" i="15"/>
  <c r="K70" i="16" s="1"/>
  <c r="K207" i="2"/>
  <c r="K70" i="13" s="1"/>
  <c r="Q210" i="15"/>
  <c r="Q71" i="16" s="1"/>
  <c r="Q210" i="2"/>
  <c r="Q71" i="13" s="1"/>
  <c r="B204" i="15"/>
  <c r="B204" i="2"/>
  <c r="H204" i="15"/>
  <c r="H69" i="16" s="1"/>
  <c r="H204" i="2"/>
  <c r="H69" i="13" s="1"/>
  <c r="C207" i="2"/>
  <c r="C70" i="13" s="1"/>
  <c r="C207" i="15"/>
  <c r="C70" i="16" s="1"/>
  <c r="M207" i="15"/>
  <c r="M70" i="16" s="1"/>
  <c r="M207" i="2"/>
  <c r="M70" i="13" s="1"/>
  <c r="AA204" i="15" l="1"/>
  <c r="B69" i="16"/>
  <c r="B207" i="2"/>
  <c r="B207" i="15"/>
  <c r="AA204" i="2"/>
  <c r="B69" i="13"/>
  <c r="T207" i="2"/>
  <c r="T70" i="13" s="1"/>
  <c r="T207" i="15"/>
  <c r="T70" i="16" s="1"/>
  <c r="G207" i="2"/>
  <c r="G70" i="13" s="1"/>
  <c r="G207" i="15"/>
  <c r="G70" i="16" s="1"/>
  <c r="H207" i="2"/>
  <c r="H70" i="13" s="1"/>
  <c r="H207" i="15"/>
  <c r="H70" i="16" s="1"/>
  <c r="B70" i="16" l="1"/>
  <c r="AA207" i="15"/>
  <c r="AA207" i="2"/>
  <c r="B70" i="13"/>
  <c r="AA206" i="2" l="1"/>
  <c r="AA206" i="15"/>
  <c r="B210" i="15" l="1"/>
  <c r="B210" i="2"/>
  <c r="K210" i="2"/>
  <c r="K71" i="13" s="1"/>
  <c r="K210" i="15"/>
  <c r="K71" i="16" s="1"/>
  <c r="T210" i="15"/>
  <c r="T71" i="16" s="1"/>
  <c r="T210" i="2"/>
  <c r="T71" i="13" s="1"/>
  <c r="F210" i="15"/>
  <c r="F71" i="16" s="1"/>
  <c r="F210" i="2"/>
  <c r="F71" i="13" s="1"/>
  <c r="E210" i="15"/>
  <c r="E71" i="16" s="1"/>
  <c r="E210" i="2"/>
  <c r="E71" i="13" s="1"/>
  <c r="S210" i="15"/>
  <c r="S71" i="16" s="1"/>
  <c r="S210" i="2"/>
  <c r="S71" i="13" s="1"/>
  <c r="J210" i="2"/>
  <c r="J71" i="13" s="1"/>
  <c r="J210" i="15"/>
  <c r="J71" i="16" s="1"/>
  <c r="U210" i="15"/>
  <c r="U71" i="16" s="1"/>
  <c r="U210" i="2"/>
  <c r="U71" i="13" s="1"/>
  <c r="M210" i="15"/>
  <c r="M71" i="16" s="1"/>
  <c r="M210" i="2"/>
  <c r="M71" i="13" s="1"/>
  <c r="G210" i="15"/>
  <c r="G71" i="16" s="1"/>
  <c r="G210" i="2"/>
  <c r="G71" i="13" s="1"/>
  <c r="E213" i="15" l="1"/>
  <c r="E72" i="16" s="1"/>
  <c r="E213" i="2"/>
  <c r="E72" i="13" s="1"/>
  <c r="G213" i="15"/>
  <c r="G72" i="16" s="1"/>
  <c r="G213" i="2"/>
  <c r="G72" i="13" s="1"/>
  <c r="F213" i="15"/>
  <c r="F72" i="16" s="1"/>
  <c r="F213" i="2"/>
  <c r="F72" i="13" s="1"/>
  <c r="M213" i="2"/>
  <c r="M72" i="13" s="1"/>
  <c r="M213" i="15"/>
  <c r="M72" i="16" s="1"/>
  <c r="B71" i="13"/>
  <c r="B71" i="16"/>
  <c r="B213" i="2"/>
  <c r="B213" i="15"/>
  <c r="T213" i="2"/>
  <c r="T72" i="13" s="1"/>
  <c r="T213" i="15"/>
  <c r="T72" i="16" s="1"/>
  <c r="AA209" i="15"/>
  <c r="AA209" i="2"/>
  <c r="I210" i="15" l="1"/>
  <c r="I71" i="16" s="1"/>
  <c r="I210" i="2"/>
  <c r="I71" i="13" s="1"/>
  <c r="V210" i="15"/>
  <c r="V71" i="16" s="1"/>
  <c r="V210" i="2"/>
  <c r="V71" i="13" s="1"/>
  <c r="H210" i="15"/>
  <c r="H71" i="16" s="1"/>
  <c r="H210" i="2"/>
  <c r="H71" i="13" s="1"/>
  <c r="E216" i="2"/>
  <c r="E73" i="13" s="1"/>
  <c r="E216" i="15"/>
  <c r="E73" i="16" s="1"/>
  <c r="D210" i="15"/>
  <c r="D71" i="16" s="1"/>
  <c r="D210" i="2"/>
  <c r="D71" i="13" s="1"/>
  <c r="N210" i="15"/>
  <c r="N71" i="16" s="1"/>
  <c r="N210" i="2"/>
  <c r="N71" i="13" s="1"/>
  <c r="C210" i="15"/>
  <c r="C210" i="2"/>
  <c r="B72" i="16"/>
  <c r="B72" i="13"/>
  <c r="C71" i="16" l="1"/>
  <c r="AA210" i="15"/>
  <c r="H213" i="15"/>
  <c r="H72" i="16" s="1"/>
  <c r="H213" i="2"/>
  <c r="H72" i="13" s="1"/>
  <c r="N213" i="2"/>
  <c r="N72" i="13" s="1"/>
  <c r="N213" i="15"/>
  <c r="N72" i="16" s="1"/>
  <c r="C71" i="13"/>
  <c r="AA210" i="2"/>
  <c r="C213" i="15"/>
  <c r="C213" i="2"/>
  <c r="I213" i="15"/>
  <c r="I72" i="16" s="1"/>
  <c r="I213" i="2"/>
  <c r="I72" i="13" s="1"/>
  <c r="V213" i="2"/>
  <c r="V72" i="13" s="1"/>
  <c r="V213" i="15"/>
  <c r="V72" i="16" s="1"/>
  <c r="D213" i="2"/>
  <c r="D72" i="13" s="1"/>
  <c r="D213" i="15"/>
  <c r="D72" i="16" s="1"/>
  <c r="C216" i="2" l="1"/>
  <c r="C73" i="13" s="1"/>
  <c r="C216" i="15"/>
  <c r="C73" i="16" s="1"/>
  <c r="I216" i="2"/>
  <c r="I73" i="13" s="1"/>
  <c r="I216" i="15"/>
  <c r="I73" i="16" s="1"/>
  <c r="C72" i="13"/>
  <c r="C72" i="16"/>
  <c r="D216" i="2"/>
  <c r="D73" i="13" s="1"/>
  <c r="D216" i="15"/>
  <c r="D73" i="16" s="1"/>
  <c r="I219" i="15" l="1"/>
  <c r="I74" i="16" s="1"/>
  <c r="I219" i="2"/>
  <c r="I74" i="13" s="1"/>
  <c r="J213" i="2"/>
  <c r="J213" i="15"/>
  <c r="S213" i="2"/>
  <c r="S72" i="13" s="1"/>
  <c r="S213" i="15"/>
  <c r="S72" i="16" s="1"/>
  <c r="J216" i="15" l="1"/>
  <c r="J73" i="16" s="1"/>
  <c r="J216" i="2"/>
  <c r="J73" i="13" s="1"/>
  <c r="Q213" i="2"/>
  <c r="Q72" i="13" s="1"/>
  <c r="Q213" i="15"/>
  <c r="Q72" i="16" s="1"/>
  <c r="K213" i="2"/>
  <c r="K72" i="13" s="1"/>
  <c r="K213" i="15"/>
  <c r="K72" i="16" s="1"/>
  <c r="R213" i="2"/>
  <c r="R72" i="13" s="1"/>
  <c r="R213" i="15"/>
  <c r="R72" i="16" s="1"/>
  <c r="U213" i="2"/>
  <c r="U72" i="13" s="1"/>
  <c r="U213" i="15"/>
  <c r="U72" i="16" s="1"/>
  <c r="AA212" i="2"/>
  <c r="AA212" i="15"/>
  <c r="J72" i="16"/>
  <c r="I222" i="15"/>
  <c r="I75" i="16" s="1"/>
  <c r="I222" i="2"/>
  <c r="I75" i="13" s="1"/>
  <c r="J72" i="13"/>
  <c r="I225" i="2" l="1"/>
  <c r="I76" i="13" s="1"/>
  <c r="I225" i="15"/>
  <c r="I76" i="16" s="1"/>
  <c r="AA213" i="2"/>
  <c r="AA213" i="15"/>
  <c r="R216" i="2"/>
  <c r="R73" i="13" s="1"/>
  <c r="R216" i="15"/>
  <c r="R73" i="16" s="1"/>
  <c r="K216" i="2"/>
  <c r="K73" i="13" s="1"/>
  <c r="K216" i="15"/>
  <c r="K73" i="16" s="1"/>
  <c r="I228" i="15" l="1"/>
  <c r="I77" i="16" s="1"/>
  <c r="I228" i="2"/>
  <c r="I77" i="13" s="1"/>
  <c r="K219" i="2"/>
  <c r="K74" i="13" s="1"/>
  <c r="K219" i="15"/>
  <c r="K74" i="16" s="1"/>
  <c r="K222" i="15" l="1"/>
  <c r="K75" i="16" s="1"/>
  <c r="K222" i="2"/>
  <c r="K75" i="13" s="1"/>
  <c r="S216" i="2" l="1"/>
  <c r="S73" i="13" s="1"/>
  <c r="S216" i="15"/>
  <c r="S73" i="16" s="1"/>
  <c r="AA215" i="2"/>
  <c r="AA215" i="15"/>
  <c r="B216" i="2"/>
  <c r="B216" i="15"/>
  <c r="T216" i="2"/>
  <c r="T73" i="13" s="1"/>
  <c r="T216" i="15"/>
  <c r="T73" i="16" s="1"/>
  <c r="H216" i="2"/>
  <c r="H73" i="13" s="1"/>
  <c r="H216" i="15"/>
  <c r="H73" i="16" s="1"/>
  <c r="P216" i="2"/>
  <c r="P73" i="13" s="1"/>
  <c r="P216" i="15"/>
  <c r="P73" i="16" s="1"/>
  <c r="Q216" i="2"/>
  <c r="Q73" i="13" s="1"/>
  <c r="Q216" i="15"/>
  <c r="Q73" i="16" s="1"/>
  <c r="M216" i="2" l="1"/>
  <c r="M73" i="13" s="1"/>
  <c r="M216" i="15"/>
  <c r="M73" i="16" s="1"/>
  <c r="N216" i="15"/>
  <c r="N73" i="16" s="1"/>
  <c r="N216" i="2"/>
  <c r="N73" i="13" s="1"/>
  <c r="G216" i="2"/>
  <c r="G73" i="13" s="1"/>
  <c r="G216" i="15"/>
  <c r="G73" i="16" s="1"/>
  <c r="U216" i="2"/>
  <c r="U73" i="13" s="1"/>
  <c r="U216" i="15"/>
  <c r="U73" i="16" s="1"/>
  <c r="S219" i="15"/>
  <c r="S74" i="16" s="1"/>
  <c r="S219" i="2"/>
  <c r="S74" i="13" s="1"/>
  <c r="V216" i="2"/>
  <c r="V73" i="13" s="1"/>
  <c r="V216" i="15"/>
  <c r="V73" i="16" s="1"/>
  <c r="L216" i="15"/>
  <c r="L73" i="16" s="1"/>
  <c r="L216" i="2"/>
  <c r="L73" i="13" s="1"/>
  <c r="H219" i="15"/>
  <c r="H74" i="16" s="1"/>
  <c r="H219" i="2"/>
  <c r="H74" i="13" s="1"/>
  <c r="F216" i="2"/>
  <c r="F73" i="13" s="1"/>
  <c r="F216" i="15"/>
  <c r="F73" i="16" s="1"/>
  <c r="B73" i="16"/>
  <c r="P219" i="2"/>
  <c r="P74" i="13" s="1"/>
  <c r="P219" i="15"/>
  <c r="P74" i="16" s="1"/>
  <c r="Q219" i="15"/>
  <c r="Q74" i="16" s="1"/>
  <c r="Q219" i="2"/>
  <c r="Q74" i="13" s="1"/>
  <c r="B73" i="13"/>
  <c r="Q222" i="15" l="1"/>
  <c r="Q75" i="16" s="1"/>
  <c r="Q222" i="2"/>
  <c r="Q75" i="13" s="1"/>
  <c r="H222" i="15"/>
  <c r="H75" i="16" s="1"/>
  <c r="H222" i="2"/>
  <c r="H75" i="13" s="1"/>
  <c r="AA216" i="15"/>
  <c r="M219" i="2"/>
  <c r="M74" i="13" s="1"/>
  <c r="M219" i="15"/>
  <c r="M74" i="16" s="1"/>
  <c r="AA216" i="2"/>
  <c r="P222" i="15"/>
  <c r="P75" i="16" s="1"/>
  <c r="P222" i="2"/>
  <c r="P75" i="13" s="1"/>
  <c r="Q225" i="2" l="1"/>
  <c r="Q76" i="13" s="1"/>
  <c r="Q225" i="15"/>
  <c r="Q76" i="16" s="1"/>
  <c r="M222" i="15"/>
  <c r="M75" i="16" s="1"/>
  <c r="M222" i="2"/>
  <c r="M75" i="13" s="1"/>
  <c r="Q228" i="2" l="1"/>
  <c r="Q77" i="13" s="1"/>
  <c r="Q228" i="15"/>
  <c r="Q77" i="16" s="1"/>
  <c r="C219" i="15" l="1"/>
  <c r="C74" i="16" s="1"/>
  <c r="C219" i="2"/>
  <c r="C74" i="13" s="1"/>
  <c r="N219" i="15"/>
  <c r="N74" i="16" s="1"/>
  <c r="N219" i="2"/>
  <c r="N74" i="13" s="1"/>
  <c r="B219" i="15"/>
  <c r="B219" i="2"/>
  <c r="G219" i="15"/>
  <c r="G74" i="16" s="1"/>
  <c r="G219" i="2"/>
  <c r="G74" i="13" s="1"/>
  <c r="L219" i="2"/>
  <c r="L74" i="13" s="1"/>
  <c r="L219" i="15"/>
  <c r="L74" i="16" s="1"/>
  <c r="F219" i="15"/>
  <c r="F74" i="16" s="1"/>
  <c r="F219" i="2"/>
  <c r="F74" i="13" s="1"/>
  <c r="J219" i="15"/>
  <c r="J74" i="16" s="1"/>
  <c r="J219" i="2"/>
  <c r="J74" i="13" s="1"/>
  <c r="D219" i="15"/>
  <c r="D74" i="16" s="1"/>
  <c r="D219" i="2"/>
  <c r="D74" i="13" s="1"/>
  <c r="E219" i="15"/>
  <c r="E74" i="16" s="1"/>
  <c r="E219" i="2"/>
  <c r="E74" i="13" s="1"/>
  <c r="T219" i="15"/>
  <c r="T74" i="16" s="1"/>
  <c r="T219" i="2"/>
  <c r="T74" i="13" s="1"/>
  <c r="U219" i="15"/>
  <c r="U74" i="16" s="1"/>
  <c r="U219" i="2"/>
  <c r="U74" i="13" s="1"/>
  <c r="R219" i="15"/>
  <c r="R74" i="16" s="1"/>
  <c r="R219" i="2"/>
  <c r="R74" i="13" s="1"/>
  <c r="AA218" i="15"/>
  <c r="AA218" i="2"/>
  <c r="C222" i="2" l="1"/>
  <c r="C75" i="13" s="1"/>
  <c r="C222" i="15"/>
  <c r="C75" i="16" s="1"/>
  <c r="B74" i="13"/>
  <c r="B74" i="16"/>
  <c r="V219" i="15"/>
  <c r="V74" i="16" s="1"/>
  <c r="V219" i="2"/>
  <c r="V74" i="13" s="1"/>
  <c r="L222" i="15"/>
  <c r="L75" i="16" s="1"/>
  <c r="L222" i="2"/>
  <c r="L75" i="13" s="1"/>
  <c r="U222" i="15"/>
  <c r="U75" i="16" s="1"/>
  <c r="U222" i="2"/>
  <c r="U75" i="13" s="1"/>
  <c r="G222" i="15"/>
  <c r="G75" i="16" s="1"/>
  <c r="G222" i="2"/>
  <c r="G75" i="13" s="1"/>
  <c r="AA219" i="15" l="1"/>
  <c r="V222" i="2"/>
  <c r="V75" i="13" s="1"/>
  <c r="V222" i="15"/>
  <c r="V75" i="16" s="1"/>
  <c r="AA219" i="2"/>
  <c r="J222" i="15" l="1"/>
  <c r="J75" i="16" s="1"/>
  <c r="J222" i="2"/>
  <c r="J75" i="13" s="1"/>
  <c r="N222" i="15"/>
  <c r="N75" i="16" s="1"/>
  <c r="N222" i="2"/>
  <c r="N75" i="13" s="1"/>
  <c r="E222" i="15"/>
  <c r="E75" i="16" s="1"/>
  <c r="E222" i="2"/>
  <c r="E75" i="13" s="1"/>
  <c r="AA221" i="15"/>
  <c r="AA221" i="2"/>
  <c r="B222" i="2"/>
  <c r="B222" i="15"/>
  <c r="S222" i="2"/>
  <c r="S75" i="13" s="1"/>
  <c r="S222" i="15"/>
  <c r="S75" i="16" s="1"/>
  <c r="T222" i="2"/>
  <c r="T75" i="13" s="1"/>
  <c r="T222" i="15"/>
  <c r="T75" i="16" s="1"/>
  <c r="R222" i="2"/>
  <c r="R75" i="13" s="1"/>
  <c r="R222" i="15"/>
  <c r="R75" i="16" s="1"/>
  <c r="D222" i="15"/>
  <c r="D75" i="16" s="1"/>
  <c r="D222" i="2"/>
  <c r="D75" i="13" s="1"/>
  <c r="F222" i="15"/>
  <c r="F75" i="16" s="1"/>
  <c r="F222" i="2"/>
  <c r="F75" i="13" s="1"/>
  <c r="AA222" i="15" l="1"/>
  <c r="B75" i="16"/>
  <c r="AA222" i="2"/>
  <c r="B75" i="13"/>
  <c r="T225" i="2"/>
  <c r="T76" i="13" s="1"/>
  <c r="T225" i="15"/>
  <c r="T76" i="16" s="1"/>
  <c r="T228" i="2" l="1"/>
  <c r="T77" i="13" s="1"/>
  <c r="T228" i="15"/>
  <c r="T77" i="16" s="1"/>
  <c r="S225" i="2" l="1"/>
  <c r="S76" i="13" s="1"/>
  <c r="S225" i="15"/>
  <c r="S76" i="16" s="1"/>
  <c r="E225" i="2"/>
  <c r="E76" i="13" s="1"/>
  <c r="E225" i="15"/>
  <c r="E76" i="16" s="1"/>
  <c r="E228" i="15" l="1"/>
  <c r="E77" i="16" s="1"/>
  <c r="E228" i="2"/>
  <c r="E77" i="13" s="1"/>
  <c r="J225" i="2"/>
  <c r="J76" i="13" s="1"/>
  <c r="J225" i="15"/>
  <c r="J76" i="16" s="1"/>
  <c r="S228" i="15"/>
  <c r="S77" i="16" s="1"/>
  <c r="S228" i="2"/>
  <c r="S77" i="13" s="1"/>
  <c r="N225" i="2"/>
  <c r="N76" i="13" s="1"/>
  <c r="N225" i="15"/>
  <c r="N76" i="16" s="1"/>
  <c r="P225" i="2"/>
  <c r="P76" i="13" s="1"/>
  <c r="P225" i="15"/>
  <c r="P76" i="16" s="1"/>
  <c r="M225" i="2"/>
  <c r="M76" i="13" s="1"/>
  <c r="M225" i="15"/>
  <c r="M76" i="16" s="1"/>
  <c r="U225" i="2"/>
  <c r="U76" i="13" s="1"/>
  <c r="U225" i="15"/>
  <c r="U76" i="16" s="1"/>
  <c r="G225" i="2"/>
  <c r="G76" i="13" s="1"/>
  <c r="G225" i="15"/>
  <c r="G76" i="16" s="1"/>
  <c r="F225" i="2"/>
  <c r="F76" i="13" s="1"/>
  <c r="F225" i="15"/>
  <c r="F76" i="16" s="1"/>
  <c r="K225" i="2"/>
  <c r="K76" i="13" s="1"/>
  <c r="K225" i="15"/>
  <c r="K76" i="16" s="1"/>
  <c r="L225" i="2"/>
  <c r="L76" i="13" s="1"/>
  <c r="L225" i="15"/>
  <c r="L76" i="16" s="1"/>
  <c r="R225" i="2"/>
  <c r="R76" i="13" s="1"/>
  <c r="R225" i="15"/>
  <c r="R76" i="16" s="1"/>
  <c r="B225" i="15" l="1"/>
  <c r="B76" i="16" s="1"/>
  <c r="B225" i="2"/>
  <c r="B76" i="13" s="1"/>
  <c r="AA224" i="2"/>
  <c r="AA224" i="15"/>
  <c r="N228" i="2"/>
  <c r="N77" i="13" s="1"/>
  <c r="N228" i="15"/>
  <c r="N77" i="16" s="1"/>
  <c r="M228" i="15"/>
  <c r="M77" i="16" s="1"/>
  <c r="M228" i="2"/>
  <c r="M77" i="13" s="1"/>
  <c r="U228" i="2"/>
  <c r="U77" i="13" s="1"/>
  <c r="U228" i="15"/>
  <c r="U77" i="16" s="1"/>
  <c r="S231" i="2"/>
  <c r="S78" i="13" s="1"/>
  <c r="S231" i="15"/>
  <c r="S78" i="16" s="1"/>
  <c r="L228" i="2"/>
  <c r="L77" i="13" s="1"/>
  <c r="L228" i="15"/>
  <c r="L77" i="16" s="1"/>
  <c r="P228" i="2"/>
  <c r="P77" i="13" s="1"/>
  <c r="P228" i="15"/>
  <c r="P77" i="16" s="1"/>
  <c r="J228" i="2"/>
  <c r="J77" i="13" s="1"/>
  <c r="J228" i="15"/>
  <c r="J77" i="16" s="1"/>
  <c r="V225" i="2" l="1"/>
  <c r="V76" i="13" s="1"/>
  <c r="V225" i="15"/>
  <c r="V76" i="16" s="1"/>
  <c r="C225" i="2"/>
  <c r="C225" i="15"/>
  <c r="D225" i="2"/>
  <c r="D76" i="13" s="1"/>
  <c r="D225" i="15"/>
  <c r="D76" i="16" s="1"/>
  <c r="H225" i="2"/>
  <c r="H76" i="13" s="1"/>
  <c r="H225" i="15"/>
  <c r="H76" i="16" s="1"/>
  <c r="P231" i="2"/>
  <c r="P78" i="13" s="1"/>
  <c r="P231" i="15"/>
  <c r="P78" i="16" s="1"/>
  <c r="U231" i="2"/>
  <c r="U78" i="13" s="1"/>
  <c r="U231" i="15"/>
  <c r="U78" i="16" s="1"/>
  <c r="S234" i="15"/>
  <c r="S79" i="16" s="1"/>
  <c r="S234" i="2"/>
  <c r="S79" i="13" s="1"/>
  <c r="M231" i="2"/>
  <c r="M78" i="13" s="1"/>
  <c r="M231" i="15"/>
  <c r="M78" i="16" s="1"/>
  <c r="H228" i="15" l="1"/>
  <c r="H77" i="16" s="1"/>
  <c r="H228" i="2"/>
  <c r="H77" i="13" s="1"/>
  <c r="C76" i="16"/>
  <c r="AA225" i="15"/>
  <c r="C76" i="13"/>
  <c r="AA225" i="2"/>
  <c r="U234" i="15"/>
  <c r="U79" i="16" s="1"/>
  <c r="U234" i="2"/>
  <c r="U79" i="13" s="1"/>
  <c r="S237" i="15"/>
  <c r="S80" i="16" s="1"/>
  <c r="S237" i="2"/>
  <c r="S80" i="13" s="1"/>
  <c r="P234" i="15"/>
  <c r="P79" i="16" s="1"/>
  <c r="P234" i="2"/>
  <c r="P79" i="13" s="1"/>
  <c r="U237" i="15" l="1"/>
  <c r="U80" i="16" s="1"/>
  <c r="U237" i="2"/>
  <c r="U80" i="13" s="1"/>
  <c r="P237" i="15"/>
  <c r="P80" i="16" s="1"/>
  <c r="P237" i="2"/>
  <c r="P80" i="13" s="1"/>
  <c r="T231" i="15" l="1"/>
  <c r="T78" i="16" s="1"/>
  <c r="T231" i="2"/>
  <c r="T78" i="13" s="1"/>
  <c r="V228" i="15"/>
  <c r="V77" i="16" s="1"/>
  <c r="V228" i="2"/>
  <c r="V77" i="13" s="1"/>
  <c r="G228" i="15"/>
  <c r="G77" i="16" s="1"/>
  <c r="G228" i="2"/>
  <c r="G77" i="13" s="1"/>
  <c r="R228" i="2"/>
  <c r="R77" i="13" s="1"/>
  <c r="R228" i="15"/>
  <c r="R77" i="16" s="1"/>
  <c r="AA227" i="2" l="1"/>
  <c r="AA227" i="15"/>
  <c r="D228" i="15"/>
  <c r="D77" i="16" s="1"/>
  <c r="F228" i="2"/>
  <c r="F77" i="13" s="1"/>
  <c r="B228" i="15"/>
  <c r="K228" i="15"/>
  <c r="K77" i="16" s="1"/>
  <c r="K228" i="2"/>
  <c r="K77" i="13" s="1"/>
  <c r="C228" i="15"/>
  <c r="C77" i="16" s="1"/>
  <c r="C228" i="2"/>
  <c r="C77" i="13" s="1"/>
  <c r="B228" i="2"/>
  <c r="F228" i="15" l="1"/>
  <c r="F77" i="16" s="1"/>
  <c r="D228" i="2"/>
  <c r="D77" i="13" s="1"/>
  <c r="K231" i="2"/>
  <c r="K78" i="13" s="1"/>
  <c r="K231" i="15"/>
  <c r="K78" i="16" s="1"/>
  <c r="C231" i="2"/>
  <c r="C78" i="13" s="1"/>
  <c r="C231" i="15"/>
  <c r="C78" i="16" s="1"/>
  <c r="AA228" i="2"/>
  <c r="B77" i="13"/>
  <c r="D231" i="2"/>
  <c r="D78" i="13" s="1"/>
  <c r="D231" i="15"/>
  <c r="D78" i="16" s="1"/>
  <c r="AA228" i="15"/>
  <c r="B77" i="16"/>
  <c r="K234" i="2" l="1"/>
  <c r="K79" i="13" s="1"/>
  <c r="K234" i="15"/>
  <c r="K79" i="16" s="1"/>
  <c r="D234" i="2"/>
  <c r="D79" i="13" s="1"/>
  <c r="D234" i="15"/>
  <c r="D79" i="16" s="1"/>
  <c r="C234" i="15"/>
  <c r="C79" i="16" s="1"/>
  <c r="C234" i="2"/>
  <c r="C79" i="13" s="1"/>
  <c r="G231" i="2" l="1"/>
  <c r="G78" i="13" s="1"/>
  <c r="G231" i="15"/>
  <c r="G78" i="16" s="1"/>
  <c r="E231" i="2"/>
  <c r="E78" i="13" s="1"/>
  <c r="E231" i="15"/>
  <c r="E78" i="16" s="1"/>
  <c r="L231" i="2"/>
  <c r="L78" i="13" s="1"/>
  <c r="L231" i="15"/>
  <c r="L78" i="16" s="1"/>
  <c r="N231" i="2"/>
  <c r="N78" i="13" s="1"/>
  <c r="N231" i="15"/>
  <c r="N78" i="16" s="1"/>
  <c r="F231" i="2"/>
  <c r="F78" i="13" s="1"/>
  <c r="F231" i="15"/>
  <c r="F78" i="16" s="1"/>
  <c r="I231" i="2"/>
  <c r="I78" i="13" s="1"/>
  <c r="I231" i="15"/>
  <c r="I78" i="16" s="1"/>
  <c r="Q231" i="2"/>
  <c r="Q78" i="13" s="1"/>
  <c r="Q231" i="15"/>
  <c r="Q78" i="16" s="1"/>
  <c r="B231" i="2" l="1"/>
  <c r="B231" i="15"/>
  <c r="R231" i="2"/>
  <c r="R78" i="13" s="1"/>
  <c r="R231" i="15"/>
  <c r="R78" i="16" s="1"/>
  <c r="T234" i="2"/>
  <c r="T79" i="13" s="1"/>
  <c r="T234" i="15"/>
  <c r="T79" i="16" s="1"/>
  <c r="B78" i="16" l="1"/>
  <c r="B78" i="13"/>
  <c r="AA230" i="2" l="1"/>
  <c r="AA230" i="15"/>
  <c r="V234" i="15" l="1"/>
  <c r="V79" i="16" s="1"/>
  <c r="H231" i="2"/>
  <c r="H231" i="15"/>
  <c r="V231" i="2"/>
  <c r="V78" i="13" s="1"/>
  <c r="V231" i="15"/>
  <c r="V78" i="16" s="1"/>
  <c r="J231" i="2"/>
  <c r="J78" i="13" s="1"/>
  <c r="J231" i="15"/>
  <c r="J78" i="16" s="1"/>
  <c r="V234" i="2" l="1"/>
  <c r="V79" i="13" s="1"/>
  <c r="H78" i="16"/>
  <c r="AA231" i="15"/>
  <c r="H78" i="13"/>
  <c r="AA231" i="2"/>
  <c r="V237" i="15" l="1"/>
  <c r="V80" i="16" s="1"/>
  <c r="V237" i="2"/>
  <c r="V80" i="13" s="1"/>
  <c r="I234" i="15"/>
  <c r="I79" i="16" s="1"/>
  <c r="I234" i="2"/>
  <c r="I79" i="13" s="1"/>
  <c r="D237" i="15"/>
  <c r="D80" i="16" s="1"/>
  <c r="D237" i="2"/>
  <c r="D80" i="13" s="1"/>
  <c r="T237" i="15"/>
  <c r="T80" i="16" s="1"/>
  <c r="T237" i="2"/>
  <c r="T80" i="13" s="1"/>
  <c r="M234" i="2"/>
  <c r="M79" i="13" s="1"/>
  <c r="M234" i="15"/>
  <c r="M79" i="16" s="1"/>
  <c r="Q234" i="15"/>
  <c r="Q79" i="16" s="1"/>
  <c r="Q234" i="2"/>
  <c r="Q79" i="13" s="1"/>
  <c r="G234" i="15"/>
  <c r="G79" i="16" s="1"/>
  <c r="G234" i="2"/>
  <c r="G79" i="13" s="1"/>
  <c r="B234" i="2"/>
  <c r="B234" i="15"/>
  <c r="E234" i="2"/>
  <c r="E79" i="13" s="1"/>
  <c r="E234" i="15"/>
  <c r="E79" i="16" s="1"/>
  <c r="J234" i="2"/>
  <c r="J79" i="13" s="1"/>
  <c r="J234" i="15"/>
  <c r="J79" i="16" s="1"/>
  <c r="L234" i="2"/>
  <c r="L79" i="13" s="1"/>
  <c r="L234" i="15"/>
  <c r="L79" i="16" s="1"/>
  <c r="N234" i="2"/>
  <c r="N79" i="13" s="1"/>
  <c r="N234" i="15"/>
  <c r="N79" i="16" s="1"/>
  <c r="R234" i="15"/>
  <c r="R79" i="16" s="1"/>
  <c r="R234" i="2"/>
  <c r="R79" i="13" s="1"/>
  <c r="E237" i="15" l="1"/>
  <c r="E80" i="16" s="1"/>
  <c r="E237" i="2"/>
  <c r="E80" i="13" s="1"/>
  <c r="B79" i="16"/>
  <c r="B79" i="13"/>
  <c r="M237" i="2"/>
  <c r="M80" i="13" s="1"/>
  <c r="M237" i="15"/>
  <c r="M80" i="16" s="1"/>
  <c r="R237" i="15"/>
  <c r="R80" i="16" s="1"/>
  <c r="R237" i="2"/>
  <c r="R80" i="13" s="1"/>
  <c r="AA233" i="2" l="1"/>
  <c r="AA233" i="15"/>
  <c r="L237" i="15"/>
  <c r="L80" i="16" s="1"/>
  <c r="L237" i="2"/>
  <c r="L80" i="13" s="1"/>
  <c r="H234" i="2" l="1"/>
  <c r="H79" i="13" s="1"/>
  <c r="H234" i="15"/>
  <c r="H79" i="16" s="1"/>
  <c r="F237" i="15"/>
  <c r="F80" i="16" s="1"/>
  <c r="F237" i="2"/>
  <c r="F80" i="13" s="1"/>
  <c r="F234" i="2"/>
  <c r="F234" i="15"/>
  <c r="F79" i="16" l="1"/>
  <c r="AA234" i="15"/>
  <c r="F79" i="13"/>
  <c r="AA234" i="2"/>
  <c r="J237" i="15" l="1"/>
  <c r="J80" i="16" s="1"/>
  <c r="J237" i="2"/>
  <c r="J80" i="13" s="1"/>
  <c r="C237" i="15"/>
  <c r="C80" i="16" s="1"/>
  <c r="C237" i="2"/>
  <c r="C80" i="13" s="1"/>
  <c r="G237" i="2" l="1"/>
  <c r="G80" i="13" s="1"/>
  <c r="G237" i="15"/>
  <c r="G80" i="16" s="1"/>
  <c r="B237" i="15"/>
  <c r="B237" i="2"/>
  <c r="Q237" i="15"/>
  <c r="Q80" i="16" s="1"/>
  <c r="Q237" i="2"/>
  <c r="Q80" i="13" s="1"/>
  <c r="N237" i="15"/>
  <c r="N80" i="16" s="1"/>
  <c r="N237" i="2"/>
  <c r="N80" i="13" s="1"/>
  <c r="I237" i="15"/>
  <c r="I80" i="16" s="1"/>
  <c r="I237" i="2"/>
  <c r="I80" i="13" s="1"/>
  <c r="K237" i="2"/>
  <c r="K80" i="13" s="1"/>
  <c r="K237" i="15"/>
  <c r="K80" i="16" s="1"/>
  <c r="AA236" i="15"/>
  <c r="AA236" i="2"/>
  <c r="B80" i="13" l="1"/>
  <c r="B80" i="16"/>
  <c r="H237" i="15"/>
  <c r="H80" i="16" s="1"/>
  <c r="H237" i="2"/>
  <c r="H80" i="13" s="1"/>
  <c r="AA237" i="15" l="1"/>
  <c r="AA237" i="2"/>
  <c r="N240" i="2" l="1"/>
  <c r="N81" i="13" s="1"/>
  <c r="N240" i="15"/>
  <c r="N81" i="16" s="1"/>
  <c r="H240" i="2"/>
  <c r="H81" i="13" s="1"/>
  <c r="H240" i="15"/>
  <c r="H81" i="16" s="1"/>
  <c r="D240" i="2" l="1"/>
  <c r="D81" i="13" s="1"/>
  <c r="D240" i="15"/>
  <c r="D81" i="16" s="1"/>
  <c r="I240" i="2"/>
  <c r="I81" i="13" s="1"/>
  <c r="I240" i="15"/>
  <c r="I81" i="16" s="1"/>
  <c r="AA239" i="15"/>
  <c r="AA239" i="2"/>
  <c r="D243" i="2" l="1"/>
  <c r="D82" i="13" s="1"/>
  <c r="D243" i="15"/>
  <c r="D82" i="16" s="1"/>
  <c r="B240" i="2"/>
  <c r="B240" i="15"/>
  <c r="I243" i="2"/>
  <c r="I82" i="13" s="1"/>
  <c r="I243" i="15"/>
  <c r="I82" i="16" s="1"/>
  <c r="C240" i="2"/>
  <c r="C81" i="13" s="1"/>
  <c r="C240" i="15"/>
  <c r="C81" i="16" s="1"/>
  <c r="Q240" i="2"/>
  <c r="Q81" i="13" s="1"/>
  <c r="Q240" i="15"/>
  <c r="Q81" i="16" s="1"/>
  <c r="M240" i="15"/>
  <c r="M81" i="16" s="1"/>
  <c r="M240" i="2"/>
  <c r="M81" i="13" s="1"/>
  <c r="P240" i="15"/>
  <c r="P81" i="16" s="1"/>
  <c r="P240" i="2"/>
  <c r="P81" i="13" s="1"/>
  <c r="E240" i="2"/>
  <c r="E81" i="13" s="1"/>
  <c r="E240" i="15"/>
  <c r="E81" i="16" s="1"/>
  <c r="S240" i="15"/>
  <c r="S81" i="16" s="1"/>
  <c r="S240" i="2"/>
  <c r="S81" i="13" s="1"/>
  <c r="V240" i="2"/>
  <c r="V81" i="13" s="1"/>
  <c r="V240" i="15"/>
  <c r="V81" i="16" s="1"/>
  <c r="L240" i="15"/>
  <c r="L81" i="16" s="1"/>
  <c r="L240" i="2"/>
  <c r="L81" i="13" s="1"/>
  <c r="G240" i="2"/>
  <c r="G81" i="13" s="1"/>
  <c r="G240" i="15"/>
  <c r="G81" i="16" s="1"/>
  <c r="U240" i="2"/>
  <c r="U81" i="13" s="1"/>
  <c r="U240" i="15"/>
  <c r="U81" i="16" s="1"/>
  <c r="F240" i="2"/>
  <c r="F81" i="13" s="1"/>
  <c r="F240" i="15"/>
  <c r="F81" i="16" s="1"/>
  <c r="T240" i="2"/>
  <c r="T81" i="13" s="1"/>
  <c r="T240" i="15"/>
  <c r="T81" i="16" s="1"/>
  <c r="R240" i="2"/>
  <c r="R81" i="13" s="1"/>
  <c r="R240" i="15"/>
  <c r="R81" i="16" s="1"/>
  <c r="K240" i="15"/>
  <c r="K81" i="16" s="1"/>
  <c r="K240" i="2"/>
  <c r="K81" i="13" s="1"/>
  <c r="J240" i="15"/>
  <c r="J81" i="16" s="1"/>
  <c r="J240" i="2"/>
  <c r="J81" i="13" s="1"/>
  <c r="K243" i="2" l="1"/>
  <c r="K82" i="13" s="1"/>
  <c r="K243" i="15"/>
  <c r="K82" i="16" s="1"/>
  <c r="L243" i="15"/>
  <c r="L82" i="16" s="1"/>
  <c r="L243" i="2"/>
  <c r="L82" i="13" s="1"/>
  <c r="T243" i="2"/>
  <c r="T82" i="13" s="1"/>
  <c r="T243" i="15"/>
  <c r="T82" i="16" s="1"/>
  <c r="G243" i="2"/>
  <c r="G82" i="13" s="1"/>
  <c r="G243" i="15"/>
  <c r="G82" i="16" s="1"/>
  <c r="F243" i="2"/>
  <c r="F82" i="13" s="1"/>
  <c r="F243" i="15"/>
  <c r="F82" i="16" s="1"/>
  <c r="D246" i="2"/>
  <c r="D83" i="13" s="1"/>
  <c r="D246" i="15"/>
  <c r="D83" i="16" s="1"/>
  <c r="C243" i="2"/>
  <c r="C82" i="13" s="1"/>
  <c r="C243" i="15"/>
  <c r="C82" i="16" s="1"/>
  <c r="I246" i="2"/>
  <c r="I83" i="13" s="1"/>
  <c r="I246" i="15"/>
  <c r="I83" i="16" s="1"/>
  <c r="AA240" i="15"/>
  <c r="B81" i="16"/>
  <c r="AA240" i="2"/>
  <c r="B81" i="13"/>
  <c r="U243" i="2"/>
  <c r="U82" i="13" s="1"/>
  <c r="U243" i="15"/>
  <c r="U82" i="16" s="1"/>
  <c r="U246" i="15" l="1"/>
  <c r="U83" i="16" s="1"/>
  <c r="U246" i="2"/>
  <c r="U83" i="13" s="1"/>
  <c r="T246" i="15"/>
  <c r="T83" i="16" s="1"/>
  <c r="T246" i="2"/>
  <c r="T83" i="13" s="1"/>
  <c r="K246" i="2"/>
  <c r="K83" i="13" s="1"/>
  <c r="K246" i="15"/>
  <c r="K83" i="16" s="1"/>
  <c r="V243" i="2"/>
  <c r="V82" i="13" s="1"/>
  <c r="V243" i="15"/>
  <c r="V82" i="16" s="1"/>
  <c r="F246" i="2"/>
  <c r="F83" i="13" s="1"/>
  <c r="F246" i="15"/>
  <c r="F83" i="16" s="1"/>
  <c r="J243" i="2"/>
  <c r="J82" i="13" s="1"/>
  <c r="J243" i="15"/>
  <c r="J82" i="16" s="1"/>
  <c r="N243" i="15"/>
  <c r="N82" i="16" s="1"/>
  <c r="N243" i="2"/>
  <c r="N82" i="13" s="1"/>
  <c r="U249" i="2" l="1"/>
  <c r="U84" i="13" s="1"/>
  <c r="U249" i="15"/>
  <c r="U84" i="16" s="1"/>
  <c r="N246" i="2"/>
  <c r="N83" i="13" s="1"/>
  <c r="N246" i="15"/>
  <c r="N83" i="16" s="1"/>
  <c r="T249" i="15"/>
  <c r="T84" i="16" s="1"/>
  <c r="T249" i="2"/>
  <c r="T84" i="13" s="1"/>
  <c r="J246" i="2"/>
  <c r="J83" i="13" s="1"/>
  <c r="J246" i="15"/>
  <c r="J83" i="16" s="1"/>
  <c r="P243" i="15" l="1"/>
  <c r="P82" i="16" s="1"/>
  <c r="P243" i="2"/>
  <c r="P82" i="13" s="1"/>
  <c r="B243" i="2"/>
  <c r="B243" i="15"/>
  <c r="C246" i="2"/>
  <c r="C83" i="13" s="1"/>
  <c r="C246" i="15"/>
  <c r="C83" i="16" s="1"/>
  <c r="J249" i="15"/>
  <c r="J84" i="16" s="1"/>
  <c r="J249" i="2"/>
  <c r="J84" i="13" s="1"/>
  <c r="M243" i="15" l="1"/>
  <c r="M82" i="16" s="1"/>
  <c r="M243" i="2"/>
  <c r="M82" i="13" s="1"/>
  <c r="Q243" i="15"/>
  <c r="Q82" i="16" s="1"/>
  <c r="Q243" i="2"/>
  <c r="Q82" i="13" s="1"/>
  <c r="C249" i="2"/>
  <c r="C84" i="13" s="1"/>
  <c r="C249" i="15"/>
  <c r="C84" i="16" s="1"/>
  <c r="B82" i="16"/>
  <c r="P246" i="2"/>
  <c r="P83" i="13" s="1"/>
  <c r="P246" i="15"/>
  <c r="P83" i="16" s="1"/>
  <c r="B82" i="13"/>
  <c r="AA242" i="2"/>
  <c r="AA242" i="15"/>
  <c r="S243" i="2"/>
  <c r="S82" i="13" s="1"/>
  <c r="S243" i="15"/>
  <c r="S82" i="16" s="1"/>
  <c r="R243" i="15"/>
  <c r="R82" i="16" s="1"/>
  <c r="R243" i="2"/>
  <c r="R82" i="13" s="1"/>
  <c r="B246" i="2"/>
  <c r="B246" i="15"/>
  <c r="H243" i="2" l="1"/>
  <c r="H82" i="13" s="1"/>
  <c r="H243" i="15"/>
  <c r="H82" i="16" s="1"/>
  <c r="Q246" i="2"/>
  <c r="Q83" i="13" s="1"/>
  <c r="Q246" i="15"/>
  <c r="Q83" i="16" s="1"/>
  <c r="M246" i="2"/>
  <c r="M83" i="13" s="1"/>
  <c r="M246" i="15"/>
  <c r="M83" i="16" s="1"/>
  <c r="B83" i="16"/>
  <c r="B83" i="13"/>
  <c r="E243" i="2"/>
  <c r="E243" i="15"/>
  <c r="E246" i="2" l="1"/>
  <c r="E246" i="15"/>
  <c r="H246" i="2"/>
  <c r="H83" i="13" s="1"/>
  <c r="H246" i="15"/>
  <c r="H83" i="16" s="1"/>
  <c r="E82" i="16"/>
  <c r="AA243" i="15"/>
  <c r="E82" i="13"/>
  <c r="AA243" i="2"/>
  <c r="G246" i="2" l="1"/>
  <c r="G83" i="13" s="1"/>
  <c r="G246" i="15"/>
  <c r="G83" i="16" s="1"/>
  <c r="B249" i="15"/>
  <c r="B249" i="2"/>
  <c r="E83" i="16"/>
  <c r="H249" i="15"/>
  <c r="H84" i="16" s="1"/>
  <c r="H249" i="2"/>
  <c r="H84" i="13" s="1"/>
  <c r="E83" i="13"/>
  <c r="M249" i="15"/>
  <c r="M84" i="16" s="1"/>
  <c r="M249" i="2"/>
  <c r="M84" i="13" s="1"/>
  <c r="M252" i="2" l="1"/>
  <c r="M85" i="13" s="1"/>
  <c r="M252" i="15"/>
  <c r="M85" i="16" s="1"/>
  <c r="P249" i="15"/>
  <c r="P84" i="16" s="1"/>
  <c r="P249" i="2"/>
  <c r="P84" i="13" s="1"/>
  <c r="L246" i="2"/>
  <c r="L83" i="13" s="1"/>
  <c r="L246" i="15"/>
  <c r="L83" i="16" s="1"/>
  <c r="B84" i="13"/>
  <c r="B84" i="16"/>
  <c r="V246" i="15" l="1"/>
  <c r="V246" i="2"/>
  <c r="V83" i="13" s="1"/>
  <c r="R246" i="15"/>
  <c r="R83" i="16" s="1"/>
  <c r="R246" i="2"/>
  <c r="R83" i="13" s="1"/>
  <c r="S246" i="15"/>
  <c r="S83" i="16" s="1"/>
  <c r="S246" i="2"/>
  <c r="S83" i="13" s="1"/>
  <c r="AA245" i="2"/>
  <c r="AA245" i="15"/>
  <c r="S249" i="2" l="1"/>
  <c r="S84" i="13" s="1"/>
  <c r="S249" i="15"/>
  <c r="S84" i="16" s="1"/>
  <c r="R249" i="15"/>
  <c r="R84" i="16" s="1"/>
  <c r="R249" i="2"/>
  <c r="R84" i="13" s="1"/>
  <c r="AA246" i="2"/>
  <c r="V83" i="16"/>
  <c r="AA246" i="15"/>
  <c r="E249" i="15" l="1"/>
  <c r="E84" i="16" s="1"/>
  <c r="E249" i="2"/>
  <c r="E84" i="13" s="1"/>
  <c r="N249" i="15"/>
  <c r="N84" i="16" s="1"/>
  <c r="N249" i="2"/>
  <c r="N84" i="13" s="1"/>
  <c r="F249" i="15"/>
  <c r="F84" i="16" s="1"/>
  <c r="F249" i="2"/>
  <c r="F84" i="13" s="1"/>
  <c r="L249" i="15"/>
  <c r="L84" i="16" s="1"/>
  <c r="L249" i="2"/>
  <c r="L84" i="13" s="1"/>
  <c r="Q249" i="15"/>
  <c r="Q84" i="16" s="1"/>
  <c r="Q249" i="2"/>
  <c r="Q84" i="13" s="1"/>
  <c r="K249" i="15"/>
  <c r="K84" i="16" s="1"/>
  <c r="K249" i="2"/>
  <c r="K84" i="13" s="1"/>
  <c r="G249" i="15"/>
  <c r="G84" i="16" s="1"/>
  <c r="G249" i="2"/>
  <c r="G84" i="13" s="1"/>
  <c r="D249" i="15"/>
  <c r="D249" i="2"/>
  <c r="E252" i="2" l="1"/>
  <c r="E85" i="13" s="1"/>
  <c r="E252" i="15"/>
  <c r="E85" i="16" s="1"/>
  <c r="Q252" i="2"/>
  <c r="Q85" i="13" s="1"/>
  <c r="Q252" i="15"/>
  <c r="Q85" i="16" s="1"/>
  <c r="D84" i="16"/>
  <c r="D84" i="13"/>
  <c r="V249" i="15" l="1"/>
  <c r="V84" i="16" s="1"/>
  <c r="V249" i="2"/>
  <c r="V84" i="13" s="1"/>
  <c r="I249" i="15"/>
  <c r="I249" i="2"/>
  <c r="AA248" i="15"/>
  <c r="AA248" i="2"/>
  <c r="V252" i="2" l="1"/>
  <c r="V85" i="13" s="1"/>
  <c r="V252" i="15"/>
  <c r="V85" i="16" s="1"/>
  <c r="I84" i="13"/>
  <c r="AA249" i="2"/>
  <c r="I84" i="16"/>
  <c r="AA249" i="15"/>
  <c r="V255" i="15" l="1"/>
  <c r="V86" i="16" s="1"/>
  <c r="V255" i="2"/>
  <c r="V86" i="13" s="1"/>
  <c r="V258" i="2" l="1"/>
  <c r="V87" i="13" s="1"/>
  <c r="V258" i="15"/>
  <c r="V87" i="16" s="1"/>
  <c r="H252" i="2" l="1"/>
  <c r="H85" i="13" s="1"/>
  <c r="H252" i="15"/>
  <c r="H85" i="16" s="1"/>
  <c r="U252" i="15"/>
  <c r="U85" i="16" s="1"/>
  <c r="U252" i="2"/>
  <c r="U85" i="13" s="1"/>
  <c r="N252" i="2"/>
  <c r="N85" i="13" s="1"/>
  <c r="N252" i="15"/>
  <c r="N85" i="16" s="1"/>
  <c r="V261" i="15"/>
  <c r="V88" i="16" s="1"/>
  <c r="V261" i="2"/>
  <c r="V88" i="13" s="1"/>
  <c r="U255" i="15" l="1"/>
  <c r="U86" i="16" s="1"/>
  <c r="U255" i="2"/>
  <c r="U86" i="13" s="1"/>
  <c r="H255" i="15"/>
  <c r="H86" i="16" s="1"/>
  <c r="H255" i="2"/>
  <c r="H86" i="13" s="1"/>
  <c r="AA251" i="15" l="1"/>
  <c r="H258" i="2"/>
  <c r="H87" i="13" s="1"/>
  <c r="H258" i="15"/>
  <c r="H87" i="16" s="1"/>
  <c r="R252" i="2"/>
  <c r="R85" i="13" s="1"/>
  <c r="R252" i="15"/>
  <c r="R85" i="16" s="1"/>
  <c r="D252" i="2"/>
  <c r="D85" i="13" s="1"/>
  <c r="D252" i="15"/>
  <c r="D85" i="16" s="1"/>
  <c r="B252" i="2"/>
  <c r="B252" i="15"/>
  <c r="S252" i="2"/>
  <c r="S85" i="13" s="1"/>
  <c r="S252" i="15"/>
  <c r="S85" i="16" s="1"/>
  <c r="U258" i="2"/>
  <c r="U87" i="13" s="1"/>
  <c r="U258" i="15"/>
  <c r="U87" i="16" s="1"/>
  <c r="G252" i="15"/>
  <c r="G85" i="16" s="1"/>
  <c r="G252" i="2"/>
  <c r="G85" i="13" s="1"/>
  <c r="F252" i="2"/>
  <c r="F85" i="13" s="1"/>
  <c r="F252" i="15"/>
  <c r="F85" i="16" s="1"/>
  <c r="P252" i="2"/>
  <c r="P85" i="13" s="1"/>
  <c r="P252" i="15"/>
  <c r="P85" i="16" s="1"/>
  <c r="I252" i="2"/>
  <c r="I85" i="13" s="1"/>
  <c r="I252" i="15"/>
  <c r="I85" i="16" s="1"/>
  <c r="J252" i="2"/>
  <c r="J85" i="13" s="1"/>
  <c r="J252" i="15"/>
  <c r="J85" i="16" s="1"/>
  <c r="AA251" i="2" l="1"/>
  <c r="L252" i="15"/>
  <c r="L85" i="16" s="1"/>
  <c r="F255" i="15"/>
  <c r="F86" i="16" s="1"/>
  <c r="F255" i="2"/>
  <c r="F86" i="13" s="1"/>
  <c r="B85" i="16"/>
  <c r="B85" i="13"/>
  <c r="P255" i="15"/>
  <c r="P86" i="16" s="1"/>
  <c r="P255" i="2"/>
  <c r="P86" i="13" s="1"/>
  <c r="R255" i="15"/>
  <c r="R86" i="16" s="1"/>
  <c r="R255" i="2"/>
  <c r="R86" i="13" s="1"/>
  <c r="I255" i="2"/>
  <c r="I86" i="13" s="1"/>
  <c r="I255" i="15"/>
  <c r="I86" i="16" s="1"/>
  <c r="K252" i="2"/>
  <c r="K85" i="13" s="1"/>
  <c r="K252" i="15"/>
  <c r="K85" i="16" s="1"/>
  <c r="T252" i="2" l="1"/>
  <c r="T85" i="13" s="1"/>
  <c r="T252" i="15"/>
  <c r="T85" i="16" s="1"/>
  <c r="C252" i="15"/>
  <c r="C85" i="16" s="1"/>
  <c r="C252" i="2"/>
  <c r="C85" i="13" s="1"/>
  <c r="L252" i="2"/>
  <c r="L85" i="13" s="1"/>
  <c r="P258" i="2"/>
  <c r="P87" i="13" s="1"/>
  <c r="P258" i="15"/>
  <c r="P87" i="16" s="1"/>
  <c r="AA252" i="15"/>
  <c r="I258" i="2"/>
  <c r="I87" i="13" s="1"/>
  <c r="I258" i="15"/>
  <c r="I87" i="16" s="1"/>
  <c r="F258" i="2"/>
  <c r="F87" i="13" s="1"/>
  <c r="F258" i="15"/>
  <c r="F87" i="16" s="1"/>
  <c r="K255" i="15"/>
  <c r="K86" i="16" s="1"/>
  <c r="K255" i="2"/>
  <c r="K86" i="13" s="1"/>
  <c r="R258" i="2"/>
  <c r="R87" i="13" s="1"/>
  <c r="R258" i="15"/>
  <c r="R87" i="16" s="1"/>
  <c r="AA252" i="2" l="1"/>
  <c r="I261" i="2"/>
  <c r="I88" i="13" s="1"/>
  <c r="I261" i="15"/>
  <c r="I88" i="16" s="1"/>
  <c r="K258" i="15"/>
  <c r="K87" i="16" s="1"/>
  <c r="K258" i="2"/>
  <c r="K87" i="13" s="1"/>
  <c r="N255" i="15" l="1"/>
  <c r="N86" i="16" s="1"/>
  <c r="N255" i="2"/>
  <c r="N86" i="13" s="1"/>
  <c r="E255" i="15"/>
  <c r="E86" i="16" s="1"/>
  <c r="E255" i="2"/>
  <c r="E86" i="13" s="1"/>
  <c r="Q255" i="2"/>
  <c r="Q86" i="13" s="1"/>
  <c r="Q255" i="15"/>
  <c r="Q86" i="16" s="1"/>
  <c r="S255" i="15"/>
  <c r="S86" i="16" s="1"/>
  <c r="S255" i="2"/>
  <c r="S86" i="13" s="1"/>
  <c r="I264" i="15"/>
  <c r="I89" i="16" s="1"/>
  <c r="I264" i="2"/>
  <c r="I89" i="13" s="1"/>
  <c r="AA254" i="15"/>
  <c r="AA254" i="2"/>
  <c r="L255" i="15"/>
  <c r="L86" i="16" s="1"/>
  <c r="L255" i="2"/>
  <c r="L86" i="13" s="1"/>
  <c r="T255" i="15"/>
  <c r="T86" i="16" s="1"/>
  <c r="T255" i="2"/>
  <c r="T86" i="13" s="1"/>
  <c r="C255" i="15"/>
  <c r="C86" i="16" s="1"/>
  <c r="C255" i="2"/>
  <c r="C86" i="13" s="1"/>
  <c r="D255" i="15"/>
  <c r="D86" i="16" s="1"/>
  <c r="D255" i="2"/>
  <c r="D86" i="13" s="1"/>
  <c r="S258" i="2" l="1"/>
  <c r="S87" i="13" s="1"/>
  <c r="S258" i="15"/>
  <c r="S87" i="16" s="1"/>
  <c r="J255" i="15"/>
  <c r="J86" i="16" s="1"/>
  <c r="J255" i="2"/>
  <c r="J86" i="13" s="1"/>
  <c r="L258" i="2"/>
  <c r="L87" i="13" s="1"/>
  <c r="L258" i="15"/>
  <c r="L87" i="16" s="1"/>
  <c r="B255" i="15"/>
  <c r="B255" i="2"/>
  <c r="G255" i="15"/>
  <c r="G86" i="16" s="1"/>
  <c r="G255" i="2"/>
  <c r="G86" i="13" s="1"/>
  <c r="M255" i="2"/>
  <c r="M86" i="13" s="1"/>
  <c r="M255" i="15"/>
  <c r="M86" i="16" s="1"/>
  <c r="D258" i="2"/>
  <c r="D87" i="13" s="1"/>
  <c r="D258" i="15"/>
  <c r="D87" i="16" s="1"/>
  <c r="Q258" i="2"/>
  <c r="Q87" i="13" s="1"/>
  <c r="Q258" i="15"/>
  <c r="Q87" i="16" s="1"/>
  <c r="I267" i="15"/>
  <c r="I90" i="16" s="1"/>
  <c r="I267" i="2"/>
  <c r="I90" i="13" s="1"/>
  <c r="T258" i="2"/>
  <c r="T87" i="13" s="1"/>
  <c r="T258" i="15"/>
  <c r="T87" i="16" s="1"/>
  <c r="AA255" i="2" l="1"/>
  <c r="B86" i="13"/>
  <c r="AA255" i="15"/>
  <c r="B86" i="16"/>
  <c r="M258" i="15"/>
  <c r="M87" i="16" s="1"/>
  <c r="M258" i="2"/>
  <c r="M87" i="13" s="1"/>
  <c r="S261" i="2"/>
  <c r="S88" i="13" s="1"/>
  <c r="S261" i="15"/>
  <c r="S88" i="16" s="1"/>
  <c r="S264" i="15" l="1"/>
  <c r="S89" i="16" s="1"/>
  <c r="S264" i="2"/>
  <c r="S89" i="13" s="1"/>
  <c r="M261" i="2"/>
  <c r="M88" i="13" s="1"/>
  <c r="M261" i="15"/>
  <c r="M88" i="16" s="1"/>
  <c r="M264" i="2" l="1"/>
  <c r="M89" i="13" s="1"/>
  <c r="M264" i="15"/>
  <c r="M89" i="16" s="1"/>
  <c r="S267" i="2"/>
  <c r="S90" i="13" s="1"/>
  <c r="S267" i="15"/>
  <c r="S90" i="16" s="1"/>
  <c r="M267" i="2" l="1"/>
  <c r="M90" i="13" s="1"/>
  <c r="M267" i="15"/>
  <c r="M90" i="16" s="1"/>
  <c r="E258" i="2" l="1"/>
  <c r="E87" i="13" s="1"/>
  <c r="E258" i="15"/>
  <c r="E87" i="16" s="1"/>
  <c r="G258" i="2"/>
  <c r="G87" i="13" s="1"/>
  <c r="G258" i="15"/>
  <c r="G87" i="16" s="1"/>
  <c r="J258" i="2"/>
  <c r="J87" i="13" s="1"/>
  <c r="J258" i="15"/>
  <c r="J87" i="16" s="1"/>
  <c r="AA257" i="2"/>
  <c r="AA257" i="15"/>
  <c r="N258" i="2"/>
  <c r="N87" i="13" s="1"/>
  <c r="N258" i="15"/>
  <c r="N87" i="16" s="1"/>
  <c r="H261" i="2"/>
  <c r="H88" i="13" s="1"/>
  <c r="H261" i="15"/>
  <c r="H88" i="16" s="1"/>
  <c r="B258" i="2"/>
  <c r="B258" i="15"/>
  <c r="H264" i="15" l="1"/>
  <c r="H89" i="16" s="1"/>
  <c r="H264" i="2"/>
  <c r="H89" i="13" s="1"/>
  <c r="C258" i="2"/>
  <c r="C87" i="13" s="1"/>
  <c r="C258" i="15"/>
  <c r="C87" i="16" s="1"/>
  <c r="E261" i="2"/>
  <c r="E88" i="13" s="1"/>
  <c r="E261" i="15"/>
  <c r="E88" i="16" s="1"/>
  <c r="B87" i="16"/>
  <c r="B87" i="13"/>
  <c r="AA258" i="15" l="1"/>
  <c r="AA258" i="2"/>
  <c r="H267" i="15"/>
  <c r="H90" i="16" s="1"/>
  <c r="H267" i="2"/>
  <c r="H90" i="13" s="1"/>
  <c r="E264" i="15"/>
  <c r="E89" i="16" s="1"/>
  <c r="E264" i="2"/>
  <c r="E89" i="13" s="1"/>
  <c r="H270" i="2" l="1"/>
  <c r="H91" i="13" s="1"/>
  <c r="H270" i="15"/>
  <c r="H91" i="16" s="1"/>
  <c r="E267" i="2"/>
  <c r="E90" i="13" s="1"/>
  <c r="E267" i="15"/>
  <c r="E90" i="16" s="1"/>
  <c r="Q261" i="2" l="1"/>
  <c r="Q88" i="13" s="1"/>
  <c r="Q261" i="15"/>
  <c r="Q88" i="16" s="1"/>
  <c r="H273" i="15"/>
  <c r="H92" i="16" s="1"/>
  <c r="H273" i="2"/>
  <c r="H92" i="13" s="1"/>
  <c r="C261" i="2"/>
  <c r="C88" i="13" s="1"/>
  <c r="C261" i="15"/>
  <c r="C88" i="16" s="1"/>
  <c r="Q264" i="2" l="1"/>
  <c r="Q89" i="13" s="1"/>
  <c r="Q264" i="15"/>
  <c r="Q89" i="16" s="1"/>
  <c r="C264" i="15"/>
  <c r="C89" i="16" s="1"/>
  <c r="C264" i="2"/>
  <c r="C89" i="13" s="1"/>
  <c r="Q267" i="2" l="1"/>
  <c r="Q90" i="13" s="1"/>
  <c r="Q267" i="15"/>
  <c r="Q90" i="16" s="1"/>
  <c r="AA260" i="2"/>
  <c r="AA260" i="15"/>
  <c r="P261" i="2"/>
  <c r="P88" i="13" s="1"/>
  <c r="P261" i="15"/>
  <c r="P88" i="16" s="1"/>
  <c r="N261" i="15"/>
  <c r="N88" i="16" s="1"/>
  <c r="N261" i="2"/>
  <c r="N88" i="13" s="1"/>
  <c r="U261" i="2"/>
  <c r="U88" i="13" s="1"/>
  <c r="U261" i="15"/>
  <c r="U88" i="16" s="1"/>
  <c r="B261" i="2"/>
  <c r="B261" i="15"/>
  <c r="J261" i="2"/>
  <c r="J88" i="13" s="1"/>
  <c r="J261" i="15"/>
  <c r="J88" i="16" s="1"/>
  <c r="D261" i="2"/>
  <c r="D88" i="13" s="1"/>
  <c r="D261" i="15"/>
  <c r="D88" i="16" s="1"/>
  <c r="R261" i="2"/>
  <c r="R88" i="13" s="1"/>
  <c r="R261" i="15"/>
  <c r="R88" i="16" s="1"/>
  <c r="F261" i="2"/>
  <c r="F88" i="13" s="1"/>
  <c r="F261" i="15"/>
  <c r="F88" i="16" s="1"/>
  <c r="F264" i="15" l="1"/>
  <c r="F89" i="16" s="1"/>
  <c r="F264" i="2"/>
  <c r="F89" i="13" s="1"/>
  <c r="R264" i="2"/>
  <c r="R89" i="13" s="1"/>
  <c r="R264" i="15"/>
  <c r="R89" i="16" s="1"/>
  <c r="T261" i="2"/>
  <c r="T88" i="13" s="1"/>
  <c r="T261" i="15"/>
  <c r="T88" i="16" s="1"/>
  <c r="K261" i="2"/>
  <c r="K88" i="13" s="1"/>
  <c r="K261" i="15"/>
  <c r="K88" i="16" s="1"/>
  <c r="B264" i="15"/>
  <c r="B264" i="2"/>
  <c r="L261" i="15"/>
  <c r="L88" i="16" s="1"/>
  <c r="L261" i="2"/>
  <c r="L88" i="13" s="1"/>
  <c r="G261" i="2"/>
  <c r="G88" i="13" s="1"/>
  <c r="G261" i="15"/>
  <c r="G88" i="16" s="1"/>
  <c r="N264" i="2"/>
  <c r="N89" i="13" s="1"/>
  <c r="N264" i="15"/>
  <c r="N89" i="16" s="1"/>
  <c r="U264" i="15"/>
  <c r="U89" i="16" s="1"/>
  <c r="U264" i="2"/>
  <c r="U89" i="13" s="1"/>
  <c r="D264" i="15"/>
  <c r="D89" i="16" s="1"/>
  <c r="D264" i="2"/>
  <c r="D89" i="13" s="1"/>
  <c r="B88" i="16"/>
  <c r="P264" i="2"/>
  <c r="P89" i="13" s="1"/>
  <c r="P264" i="15"/>
  <c r="P89" i="16" s="1"/>
  <c r="B88" i="13"/>
  <c r="T267" i="15" l="1"/>
  <c r="T90" i="16" s="1"/>
  <c r="N267" i="2"/>
  <c r="N90" i="13" s="1"/>
  <c r="N267" i="15"/>
  <c r="N90" i="16" s="1"/>
  <c r="R267" i="2"/>
  <c r="R90" i="13" s="1"/>
  <c r="R267" i="15"/>
  <c r="R90" i="16" s="1"/>
  <c r="D267" i="2"/>
  <c r="D90" i="13" s="1"/>
  <c r="D267" i="15"/>
  <c r="D90" i="16" s="1"/>
  <c r="AA261" i="2"/>
  <c r="B89" i="13"/>
  <c r="P267" i="15"/>
  <c r="P90" i="16" s="1"/>
  <c r="P267" i="2"/>
  <c r="P90" i="13" s="1"/>
  <c r="K264" i="15"/>
  <c r="K89" i="16" s="1"/>
  <c r="K264" i="2"/>
  <c r="K89" i="13" s="1"/>
  <c r="B89" i="16"/>
  <c r="G264" i="15"/>
  <c r="G89" i="16" s="1"/>
  <c r="G264" i="2"/>
  <c r="G89" i="13" s="1"/>
  <c r="L264" i="2"/>
  <c r="L89" i="13" s="1"/>
  <c r="L264" i="15"/>
  <c r="L89" i="16" s="1"/>
  <c r="F267" i="15"/>
  <c r="F90" i="16" s="1"/>
  <c r="F267" i="2"/>
  <c r="F90" i="13" s="1"/>
  <c r="AA261" i="15"/>
  <c r="U267" i="2"/>
  <c r="U90" i="13" s="1"/>
  <c r="U267" i="15"/>
  <c r="U90" i="16" s="1"/>
  <c r="B267" i="2"/>
  <c r="B267" i="15"/>
  <c r="T264" i="15"/>
  <c r="T89" i="16" s="1"/>
  <c r="T264" i="2"/>
  <c r="T89" i="13" s="1"/>
  <c r="E270" i="15"/>
  <c r="E91" i="16" s="1"/>
  <c r="E270" i="2"/>
  <c r="E91" i="13" s="1"/>
  <c r="V264" i="15"/>
  <c r="V89" i="16" s="1"/>
  <c r="V264" i="2"/>
  <c r="V89" i="13" s="1"/>
  <c r="K267" i="15"/>
  <c r="K90" i="16" s="1"/>
  <c r="K267" i="2"/>
  <c r="K90" i="13" s="1"/>
  <c r="T267" i="2" l="1"/>
  <c r="T90" i="13" s="1"/>
  <c r="E273" i="15"/>
  <c r="E92" i="16" s="1"/>
  <c r="E273" i="2"/>
  <c r="E92" i="13" s="1"/>
  <c r="B270" i="2"/>
  <c r="B270" i="15"/>
  <c r="B90" i="16"/>
  <c r="B90" i="13"/>
  <c r="G267" i="2"/>
  <c r="G90" i="13" s="1"/>
  <c r="G267" i="15"/>
  <c r="G90" i="16" s="1"/>
  <c r="B91" i="16" l="1"/>
  <c r="B91" i="13"/>
  <c r="C267" i="2" l="1"/>
  <c r="C267" i="15"/>
  <c r="L267" i="15"/>
  <c r="L90" i="16" s="1"/>
  <c r="L267" i="2"/>
  <c r="L90" i="13" s="1"/>
  <c r="AA263" i="15"/>
  <c r="AA263" i="2"/>
  <c r="C90" i="16" l="1"/>
  <c r="C90" i="13"/>
  <c r="J264" i="2"/>
  <c r="J264" i="15"/>
  <c r="V267" i="2" l="1"/>
  <c r="V90" i="13" s="1"/>
  <c r="V267" i="15"/>
  <c r="V90" i="16" s="1"/>
  <c r="J267" i="2"/>
  <c r="J267" i="15"/>
  <c r="J89" i="16"/>
  <c r="AA264" i="15"/>
  <c r="J89" i="13"/>
  <c r="AA264" i="2"/>
  <c r="H276" i="2" l="1"/>
  <c r="H93" i="13" s="1"/>
  <c r="H276" i="15"/>
  <c r="H93" i="16" s="1"/>
  <c r="AA266" i="2"/>
  <c r="AA266" i="15"/>
  <c r="V270" i="2"/>
  <c r="V91" i="13" s="1"/>
  <c r="V270" i="15"/>
  <c r="V91" i="16" s="1"/>
  <c r="J90" i="16"/>
  <c r="AA267" i="15"/>
  <c r="J90" i="13"/>
  <c r="AA267" i="2"/>
  <c r="V273" i="15" l="1"/>
  <c r="V92" i="16" s="1"/>
  <c r="V273" i="2"/>
  <c r="V92" i="13" s="1"/>
  <c r="T270" i="2" l="1"/>
  <c r="T91" i="13" s="1"/>
  <c r="T270" i="15"/>
  <c r="T91" i="16" s="1"/>
  <c r="V276" i="2"/>
  <c r="V93" i="13" s="1"/>
  <c r="V276" i="15"/>
  <c r="V93" i="16" s="1"/>
  <c r="T273" i="15" l="1"/>
  <c r="T92" i="16" s="1"/>
  <c r="T273" i="2"/>
  <c r="T92" i="13" s="1"/>
  <c r="P270" i="2"/>
  <c r="P91" i="13" s="1"/>
  <c r="P270" i="15"/>
  <c r="P91" i="16" s="1"/>
  <c r="S270" i="2"/>
  <c r="S91" i="13" s="1"/>
  <c r="S270" i="15"/>
  <c r="S91" i="16" s="1"/>
  <c r="N270" i="2"/>
  <c r="N91" i="13" s="1"/>
  <c r="N270" i="15"/>
  <c r="N91" i="16" s="1"/>
  <c r="U270" i="2"/>
  <c r="U91" i="13" s="1"/>
  <c r="U270" i="15"/>
  <c r="U91" i="16" s="1"/>
  <c r="Q270" i="2"/>
  <c r="Q91" i="13" s="1"/>
  <c r="Q270" i="15"/>
  <c r="Q91" i="16" s="1"/>
  <c r="M270" i="2"/>
  <c r="M91" i="13" s="1"/>
  <c r="M270" i="15"/>
  <c r="M91" i="16" s="1"/>
  <c r="P273" i="15" l="1"/>
  <c r="P92" i="16" s="1"/>
  <c r="P273" i="2"/>
  <c r="P92" i="13" s="1"/>
  <c r="U273" i="15"/>
  <c r="U92" i="16" s="1"/>
  <c r="U273" i="2"/>
  <c r="U92" i="13" s="1"/>
  <c r="S273" i="2"/>
  <c r="S92" i="13" s="1"/>
  <c r="S273" i="15"/>
  <c r="S92" i="16" s="1"/>
  <c r="L270" i="2"/>
  <c r="L91" i="13" s="1"/>
  <c r="L270" i="15"/>
  <c r="L91" i="16" s="1"/>
  <c r="D270" i="2"/>
  <c r="D91" i="13" s="1"/>
  <c r="D270" i="15"/>
  <c r="D91" i="16" s="1"/>
  <c r="I270" i="2"/>
  <c r="I91" i="13" s="1"/>
  <c r="I270" i="15"/>
  <c r="I91" i="16" s="1"/>
  <c r="R270" i="2"/>
  <c r="R91" i="13" s="1"/>
  <c r="R270" i="15"/>
  <c r="R91" i="16" s="1"/>
  <c r="F270" i="2"/>
  <c r="F91" i="13" s="1"/>
  <c r="F270" i="15"/>
  <c r="F91" i="16" s="1"/>
  <c r="M273" i="15"/>
  <c r="M92" i="16" s="1"/>
  <c r="M273" i="2"/>
  <c r="M92" i="13" s="1"/>
  <c r="AA269" i="2" l="1"/>
  <c r="AA269" i="15"/>
  <c r="R273" i="15"/>
  <c r="R92" i="16" s="1"/>
  <c r="R273" i="2"/>
  <c r="R92" i="13" s="1"/>
  <c r="V279" i="15"/>
  <c r="V94" i="16" s="1"/>
  <c r="V279" i="2"/>
  <c r="V94" i="13" s="1"/>
  <c r="D273" i="15"/>
  <c r="D92" i="16" s="1"/>
  <c r="D273" i="2"/>
  <c r="D92" i="13" s="1"/>
  <c r="F273" i="15"/>
  <c r="F92" i="16" s="1"/>
  <c r="F273" i="2"/>
  <c r="F92" i="13" s="1"/>
  <c r="G270" i="2" l="1"/>
  <c r="G91" i="13" s="1"/>
  <c r="G270" i="15"/>
  <c r="G91" i="16" s="1"/>
  <c r="J270" i="2"/>
  <c r="J91" i="13" s="1"/>
  <c r="J270" i="15"/>
  <c r="J91" i="16" s="1"/>
  <c r="K270" i="2"/>
  <c r="K91" i="13" s="1"/>
  <c r="K270" i="15"/>
  <c r="K91" i="16" s="1"/>
  <c r="C270" i="2"/>
  <c r="C270" i="15"/>
  <c r="V282" i="15"/>
  <c r="V95" i="16" s="1"/>
  <c r="V282" i="2"/>
  <c r="V95" i="13" s="1"/>
  <c r="G273" i="15" l="1"/>
  <c r="G92" i="16" s="1"/>
  <c r="G273" i="2"/>
  <c r="G92" i="13" s="1"/>
  <c r="K273" i="2"/>
  <c r="K92" i="13" s="1"/>
  <c r="K273" i="15"/>
  <c r="K92" i="16" s="1"/>
  <c r="C91" i="16"/>
  <c r="AA270" i="15"/>
  <c r="C91" i="13"/>
  <c r="AA270" i="2"/>
  <c r="J273" i="15"/>
  <c r="J92" i="16" s="1"/>
  <c r="J273" i="2"/>
  <c r="J92" i="13" s="1"/>
  <c r="Q273" i="2" l="1"/>
  <c r="Q92" i="13" s="1"/>
  <c r="Q273" i="15"/>
  <c r="Q92" i="16" s="1"/>
  <c r="N273" i="15"/>
  <c r="N92" i="16" s="1"/>
  <c r="N273" i="2"/>
  <c r="N92" i="13" s="1"/>
  <c r="C273" i="15"/>
  <c r="C92" i="16" s="1"/>
  <c r="C273" i="2"/>
  <c r="C92" i="13" s="1"/>
  <c r="B273" i="15" l="1"/>
  <c r="B273" i="2"/>
  <c r="L273" i="15"/>
  <c r="L92" i="16" s="1"/>
  <c r="L273" i="2"/>
  <c r="L92" i="13" s="1"/>
  <c r="I273" i="15"/>
  <c r="I92" i="16" s="1"/>
  <c r="I273" i="2"/>
  <c r="I92" i="13" s="1"/>
  <c r="I276" i="2" l="1"/>
  <c r="I93" i="13" s="1"/>
  <c r="I276" i="15"/>
  <c r="I93" i="16" s="1"/>
  <c r="AA273" i="2"/>
  <c r="B92" i="13"/>
  <c r="AA273" i="15"/>
  <c r="B92" i="16"/>
  <c r="AA272" i="15"/>
  <c r="AA272" i="2"/>
  <c r="D276" i="2" l="1"/>
  <c r="D93" i="13" s="1"/>
  <c r="D276" i="15"/>
  <c r="D93" i="16" s="1"/>
  <c r="J276" i="2"/>
  <c r="J93" i="13" s="1"/>
  <c r="J276" i="15"/>
  <c r="J93" i="16" s="1"/>
  <c r="G276" i="2" l="1"/>
  <c r="G93" i="13" s="1"/>
  <c r="G276" i="15"/>
  <c r="G93" i="16" s="1"/>
  <c r="U276" i="2"/>
  <c r="U93" i="13" s="1"/>
  <c r="U276" i="15"/>
  <c r="U93" i="16" s="1"/>
  <c r="M276" i="15"/>
  <c r="M93" i="16" s="1"/>
  <c r="M276" i="2"/>
  <c r="M93" i="13" s="1"/>
  <c r="Q276" i="2"/>
  <c r="Q93" i="13" s="1"/>
  <c r="Q276" i="15"/>
  <c r="Q93" i="16" s="1"/>
  <c r="P276" i="2"/>
  <c r="P93" i="13" s="1"/>
  <c r="P276" i="15"/>
  <c r="P93" i="16" s="1"/>
  <c r="N276" i="2"/>
  <c r="N93" i="13" s="1"/>
  <c r="N276" i="15"/>
  <c r="N93" i="16" s="1"/>
  <c r="J279" i="2"/>
  <c r="J94" i="13" s="1"/>
  <c r="J279" i="15"/>
  <c r="J94" i="16" s="1"/>
  <c r="D279" i="15"/>
  <c r="D94" i="16" s="1"/>
  <c r="D279" i="2"/>
  <c r="D94" i="13" s="1"/>
  <c r="S276" i="2"/>
  <c r="S93" i="13" s="1"/>
  <c r="S276" i="15"/>
  <c r="S93" i="16" s="1"/>
  <c r="T276" i="2"/>
  <c r="T93" i="13" s="1"/>
  <c r="T276" i="15"/>
  <c r="T93" i="16" s="1"/>
  <c r="G279" i="2" l="1"/>
  <c r="G94" i="13" s="1"/>
  <c r="G279" i="15"/>
  <c r="G94" i="16" s="1"/>
  <c r="L276" i="2"/>
  <c r="L93" i="13" s="1"/>
  <c r="L276" i="15"/>
  <c r="L93" i="16" s="1"/>
  <c r="Q279" i="15"/>
  <c r="Q94" i="16" s="1"/>
  <c r="Q279" i="2"/>
  <c r="Q94" i="13" s="1"/>
  <c r="R276" i="2"/>
  <c r="R93" i="13" s="1"/>
  <c r="R276" i="15"/>
  <c r="R93" i="16" s="1"/>
  <c r="P279" i="15"/>
  <c r="P94" i="16" s="1"/>
  <c r="P279" i="2"/>
  <c r="P94" i="13" s="1"/>
  <c r="B276" i="2"/>
  <c r="B276" i="15"/>
  <c r="K276" i="15"/>
  <c r="K93" i="16" s="1"/>
  <c r="K276" i="2"/>
  <c r="K93" i="13" s="1"/>
  <c r="T279" i="15"/>
  <c r="T94" i="16" s="1"/>
  <c r="T279" i="2"/>
  <c r="T94" i="13" s="1"/>
  <c r="C276" i="2"/>
  <c r="C93" i="13" s="1"/>
  <c r="C276" i="15"/>
  <c r="C93" i="16" s="1"/>
  <c r="J282" i="15"/>
  <c r="J95" i="16" s="1"/>
  <c r="J282" i="2"/>
  <c r="J95" i="13" s="1"/>
  <c r="AA275" i="2"/>
  <c r="AA275" i="15"/>
  <c r="D282" i="15"/>
  <c r="D95" i="16" s="1"/>
  <c r="D282" i="2"/>
  <c r="D95" i="13" s="1"/>
  <c r="S279" i="15"/>
  <c r="S94" i="16" s="1"/>
  <c r="S279" i="2"/>
  <c r="S94" i="13" s="1"/>
  <c r="M279" i="2"/>
  <c r="M94" i="13" s="1"/>
  <c r="M279" i="15"/>
  <c r="M94" i="16" s="1"/>
  <c r="N279" i="15"/>
  <c r="N94" i="16" s="1"/>
  <c r="N279" i="2"/>
  <c r="N94" i="13" s="1"/>
  <c r="L282" i="2" l="1"/>
  <c r="L95" i="13" s="1"/>
  <c r="F276" i="2"/>
  <c r="F93" i="13" s="1"/>
  <c r="F276" i="15"/>
  <c r="F93" i="16" s="1"/>
  <c r="D285" i="2"/>
  <c r="D96" i="13" s="1"/>
  <c r="D285" i="15"/>
  <c r="D96" i="16" s="1"/>
  <c r="E276" i="2"/>
  <c r="E93" i="13" s="1"/>
  <c r="E276" i="15"/>
  <c r="E93" i="16" s="1"/>
  <c r="N282" i="15"/>
  <c r="N95" i="16" s="1"/>
  <c r="N282" i="2"/>
  <c r="N95" i="13" s="1"/>
  <c r="B279" i="15"/>
  <c r="B279" i="2"/>
  <c r="L279" i="2"/>
  <c r="L94" i="13" s="1"/>
  <c r="L279" i="15"/>
  <c r="L94" i="16" s="1"/>
  <c r="C279" i="15"/>
  <c r="C94" i="16" s="1"/>
  <c r="C279" i="2"/>
  <c r="C94" i="13" s="1"/>
  <c r="M282" i="15"/>
  <c r="M95" i="16" s="1"/>
  <c r="M282" i="2"/>
  <c r="M95" i="13" s="1"/>
  <c r="Q282" i="15"/>
  <c r="Q95" i="16" s="1"/>
  <c r="Q282" i="2"/>
  <c r="Q95" i="13" s="1"/>
  <c r="G282" i="15"/>
  <c r="G95" i="16" s="1"/>
  <c r="G282" i="2"/>
  <c r="G95" i="13" s="1"/>
  <c r="B93" i="16"/>
  <c r="J285" i="2"/>
  <c r="J96" i="13" s="1"/>
  <c r="J285" i="15"/>
  <c r="J96" i="16" s="1"/>
  <c r="B93" i="13"/>
  <c r="T282" i="2"/>
  <c r="T95" i="13" s="1"/>
  <c r="T282" i="15"/>
  <c r="T95" i="16" s="1"/>
  <c r="R279" i="15"/>
  <c r="R94" i="16" s="1"/>
  <c r="R279" i="2"/>
  <c r="R94" i="13" s="1"/>
  <c r="S282" i="15"/>
  <c r="S95" i="16" s="1"/>
  <c r="S282" i="2"/>
  <c r="S95" i="13" s="1"/>
  <c r="P282" i="2"/>
  <c r="P95" i="13" s="1"/>
  <c r="P282" i="15"/>
  <c r="P95" i="16" s="1"/>
  <c r="E282" i="15" l="1"/>
  <c r="E95" i="16" s="1"/>
  <c r="L285" i="15"/>
  <c r="L96" i="16" s="1"/>
  <c r="L282" i="15"/>
  <c r="L95" i="16" s="1"/>
  <c r="AA276" i="2"/>
  <c r="AA276" i="15"/>
  <c r="S285" i="2"/>
  <c r="S96" i="13" s="1"/>
  <c r="S285" i="15"/>
  <c r="S96" i="16" s="1"/>
  <c r="B94" i="16"/>
  <c r="T285" i="2"/>
  <c r="T96" i="13" s="1"/>
  <c r="T285" i="15"/>
  <c r="T96" i="16" s="1"/>
  <c r="N285" i="15"/>
  <c r="N96" i="16" s="1"/>
  <c r="N285" i="2"/>
  <c r="N96" i="13" s="1"/>
  <c r="C282" i="15"/>
  <c r="C95" i="16" s="1"/>
  <c r="C282" i="2"/>
  <c r="C95" i="13" s="1"/>
  <c r="B282" i="15"/>
  <c r="B282" i="2"/>
  <c r="Q285" i="2"/>
  <c r="Q96" i="13" s="1"/>
  <c r="Q285" i="15"/>
  <c r="Q96" i="16" s="1"/>
  <c r="E279" i="2"/>
  <c r="E94" i="13" s="1"/>
  <c r="E279" i="15"/>
  <c r="E94" i="16" s="1"/>
  <c r="D288" i="2"/>
  <c r="D97" i="13" s="1"/>
  <c r="D288" i="15"/>
  <c r="D97" i="16" s="1"/>
  <c r="R282" i="2"/>
  <c r="R95" i="13" s="1"/>
  <c r="R282" i="15"/>
  <c r="R95" i="16" s="1"/>
  <c r="M285" i="15"/>
  <c r="M96" i="16" s="1"/>
  <c r="M285" i="2"/>
  <c r="M96" i="13" s="1"/>
  <c r="J288" i="2"/>
  <c r="J97" i="13" s="1"/>
  <c r="J288" i="15"/>
  <c r="J97" i="16" s="1"/>
  <c r="G285" i="2"/>
  <c r="G96" i="13" s="1"/>
  <c r="G285" i="15"/>
  <c r="G96" i="16" s="1"/>
  <c r="B94" i="13"/>
  <c r="L285" i="2" l="1"/>
  <c r="L96" i="13" s="1"/>
  <c r="E282" i="2"/>
  <c r="E95" i="13" s="1"/>
  <c r="B95" i="16"/>
  <c r="B95" i="13"/>
  <c r="R285" i="2"/>
  <c r="R96" i="13" s="1"/>
  <c r="R285" i="15"/>
  <c r="R96" i="16" s="1"/>
  <c r="M288" i="2"/>
  <c r="M97" i="13" s="1"/>
  <c r="M288" i="15"/>
  <c r="M97" i="16" s="1"/>
  <c r="S288" i="15"/>
  <c r="S97" i="16" s="1"/>
  <c r="S288" i="2"/>
  <c r="S97" i="13" s="1"/>
  <c r="H279" i="2"/>
  <c r="H94" i="13" s="1"/>
  <c r="H279" i="15"/>
  <c r="H94" i="16" s="1"/>
  <c r="L288" i="2"/>
  <c r="L97" i="13" s="1"/>
  <c r="L288" i="15"/>
  <c r="L97" i="16" s="1"/>
  <c r="B285" i="2"/>
  <c r="B285" i="15"/>
  <c r="U279" i="15"/>
  <c r="U94" i="16" s="1"/>
  <c r="U279" i="2"/>
  <c r="U94" i="13" s="1"/>
  <c r="G288" i="2"/>
  <c r="G97" i="13" s="1"/>
  <c r="G288" i="15"/>
  <c r="G97" i="16" s="1"/>
  <c r="N288" i="2"/>
  <c r="N97" i="13" s="1"/>
  <c r="N288" i="15"/>
  <c r="N97" i="16" s="1"/>
  <c r="T288" i="15"/>
  <c r="T97" i="16" s="1"/>
  <c r="T288" i="2"/>
  <c r="T97" i="13" s="1"/>
  <c r="B96" i="16" l="1"/>
  <c r="B96" i="13"/>
  <c r="S291" i="2"/>
  <c r="S98" i="13" s="1"/>
  <c r="S291" i="15"/>
  <c r="S98" i="16" s="1"/>
  <c r="U282" i="15"/>
  <c r="U95" i="16" s="1"/>
  <c r="U282" i="2"/>
  <c r="U95" i="13" s="1"/>
  <c r="B288" i="15"/>
  <c r="B288" i="2"/>
  <c r="H282" i="15"/>
  <c r="H95" i="16" s="1"/>
  <c r="H282" i="2"/>
  <c r="H95" i="13" s="1"/>
  <c r="R288" i="2"/>
  <c r="R97" i="13" s="1"/>
  <c r="R288" i="15"/>
  <c r="R97" i="16" s="1"/>
  <c r="S294" i="2" l="1"/>
  <c r="S99" i="13" s="1"/>
  <c r="S294" i="15"/>
  <c r="S99" i="16" s="1"/>
  <c r="H285" i="15"/>
  <c r="H96" i="16" s="1"/>
  <c r="H285" i="2"/>
  <c r="H96" i="13" s="1"/>
  <c r="B97" i="13"/>
  <c r="B97" i="16"/>
  <c r="K279" i="2"/>
  <c r="K94" i="13" s="1"/>
  <c r="K279" i="15"/>
  <c r="K94" i="16" s="1"/>
  <c r="U285" i="2"/>
  <c r="U96" i="13" s="1"/>
  <c r="U285" i="15"/>
  <c r="U96" i="16" s="1"/>
  <c r="B291" i="15"/>
  <c r="B291" i="2"/>
  <c r="I279" i="2"/>
  <c r="I94" i="13" s="1"/>
  <c r="I279" i="15"/>
  <c r="I94" i="16" s="1"/>
  <c r="F279" i="15"/>
  <c r="F279" i="2"/>
  <c r="AA278" i="15"/>
  <c r="AA278" i="2"/>
  <c r="F282" i="15" l="1"/>
  <c r="F282" i="2"/>
  <c r="B98" i="13"/>
  <c r="S297" i="15"/>
  <c r="S100" i="16" s="1"/>
  <c r="S297" i="2"/>
  <c r="S100" i="13" s="1"/>
  <c r="F94" i="16"/>
  <c r="AA279" i="15"/>
  <c r="B98" i="16"/>
  <c r="N291" i="15"/>
  <c r="N98" i="16" s="1"/>
  <c r="N291" i="2"/>
  <c r="N98" i="13" s="1"/>
  <c r="K282" i="15"/>
  <c r="K95" i="16" s="1"/>
  <c r="K282" i="2"/>
  <c r="K95" i="13" s="1"/>
  <c r="I282" i="15"/>
  <c r="I95" i="16" s="1"/>
  <c r="I282" i="2"/>
  <c r="I95" i="13" s="1"/>
  <c r="H288" i="2"/>
  <c r="H97" i="13" s="1"/>
  <c r="H288" i="15"/>
  <c r="H97" i="16" s="1"/>
  <c r="F94" i="13"/>
  <c r="AA279" i="2"/>
  <c r="K285" i="2" l="1"/>
  <c r="K96" i="13" s="1"/>
  <c r="K285" i="15"/>
  <c r="K96" i="16" s="1"/>
  <c r="I285" i="2"/>
  <c r="I96" i="13" s="1"/>
  <c r="I285" i="15"/>
  <c r="I96" i="16" s="1"/>
  <c r="S300" i="2"/>
  <c r="S101" i="13" s="1"/>
  <c r="S300" i="15"/>
  <c r="S101" i="16" s="1"/>
  <c r="N294" i="2"/>
  <c r="N99" i="13" s="1"/>
  <c r="N294" i="15"/>
  <c r="N99" i="16" s="1"/>
  <c r="F285" i="2"/>
  <c r="F96" i="13" s="1"/>
  <c r="F285" i="15"/>
  <c r="F96" i="16" s="1"/>
  <c r="F95" i="13"/>
  <c r="AA282" i="2"/>
  <c r="F95" i="16"/>
  <c r="AA282" i="15"/>
  <c r="H291" i="15"/>
  <c r="H98" i="16" s="1"/>
  <c r="H291" i="2"/>
  <c r="H98" i="13" s="1"/>
  <c r="I288" i="2" l="1"/>
  <c r="I97" i="13" s="1"/>
  <c r="I288" i="15"/>
  <c r="I97" i="16" s="1"/>
  <c r="S303" i="2"/>
  <c r="S102" i="13" s="1"/>
  <c r="S303" i="15"/>
  <c r="S102" i="16" s="1"/>
  <c r="F288" i="2"/>
  <c r="F97" i="13" s="1"/>
  <c r="F288" i="15"/>
  <c r="F97" i="16" s="1"/>
  <c r="H294" i="2"/>
  <c r="H99" i="13" s="1"/>
  <c r="H294" i="15"/>
  <c r="H99" i="16" s="1"/>
  <c r="K288" i="2"/>
  <c r="K97" i="13" s="1"/>
  <c r="K288" i="15"/>
  <c r="K97" i="16" s="1"/>
  <c r="N297" i="15"/>
  <c r="N100" i="16" s="1"/>
  <c r="N297" i="2"/>
  <c r="N100" i="13" s="1"/>
  <c r="AA281" i="15"/>
  <c r="AA281" i="2"/>
  <c r="F291" i="15" l="1"/>
  <c r="F98" i="16" s="1"/>
  <c r="F291" i="2"/>
  <c r="F98" i="13" s="1"/>
  <c r="S306" i="15"/>
  <c r="S103" i="16" s="1"/>
  <c r="S306" i="2"/>
  <c r="S103" i="13" s="1"/>
  <c r="V285" i="2" l="1"/>
  <c r="V96" i="13" s="1"/>
  <c r="V285" i="15"/>
  <c r="V96" i="16" s="1"/>
  <c r="S309" i="2"/>
  <c r="S104" i="13" s="1"/>
  <c r="S309" i="15"/>
  <c r="S104" i="16" s="1"/>
  <c r="V288" i="15" l="1"/>
  <c r="V97" i="16" s="1"/>
  <c r="V288" i="2"/>
  <c r="V97" i="13" s="1"/>
  <c r="F294" i="2"/>
  <c r="F99" i="13" s="1"/>
  <c r="F294" i="15"/>
  <c r="F99" i="16" s="1"/>
  <c r="S312" i="2"/>
  <c r="S105" i="13" s="1"/>
  <c r="S312" i="15"/>
  <c r="S105" i="16" s="1"/>
  <c r="P285" i="2" l="1"/>
  <c r="P96" i="13" s="1"/>
  <c r="P285" i="15"/>
  <c r="P96" i="16" s="1"/>
  <c r="E285" i="2"/>
  <c r="E96" i="13" s="1"/>
  <c r="E285" i="15"/>
  <c r="E96" i="16" s="1"/>
  <c r="F297" i="15"/>
  <c r="F100" i="16" s="1"/>
  <c r="F297" i="2"/>
  <c r="F100" i="13" s="1"/>
  <c r="AA284" i="2"/>
  <c r="AA284" i="15"/>
  <c r="S315" i="15"/>
  <c r="S106" i="16" s="1"/>
  <c r="S315" i="2"/>
  <c r="S106" i="13" s="1"/>
  <c r="C285" i="2"/>
  <c r="C285" i="15"/>
  <c r="C96" i="16" l="1"/>
  <c r="AA285" i="15"/>
  <c r="S318" i="2"/>
  <c r="S107" i="13" s="1"/>
  <c r="S318" i="15"/>
  <c r="S107" i="16" s="1"/>
  <c r="C96" i="13"/>
  <c r="AA285" i="2"/>
  <c r="C288" i="2"/>
  <c r="C288" i="15"/>
  <c r="E288" i="15"/>
  <c r="E97" i="16" s="1"/>
  <c r="E288" i="2"/>
  <c r="E97" i="13" s="1"/>
  <c r="P288" i="2"/>
  <c r="P97" i="13" s="1"/>
  <c r="P288" i="15"/>
  <c r="P97" i="16" s="1"/>
  <c r="C97" i="13" l="1"/>
  <c r="C97" i="16"/>
  <c r="C291" i="15"/>
  <c r="C291" i="2"/>
  <c r="E291" i="15"/>
  <c r="E98" i="16" s="1"/>
  <c r="E291" i="2"/>
  <c r="E98" i="13" s="1"/>
  <c r="S321" i="15"/>
  <c r="S108" i="16" s="1"/>
  <c r="S321" i="2"/>
  <c r="S108" i="13" s="1"/>
  <c r="F300" i="15" l="1"/>
  <c r="F101" i="16" s="1"/>
  <c r="F300" i="2"/>
  <c r="F101" i="13" s="1"/>
  <c r="C294" i="2"/>
  <c r="C99" i="13" s="1"/>
  <c r="C294" i="15"/>
  <c r="C99" i="16" s="1"/>
  <c r="E294" i="2"/>
  <c r="E99" i="13" s="1"/>
  <c r="E294" i="15"/>
  <c r="E99" i="16" s="1"/>
  <c r="C98" i="13"/>
  <c r="C98" i="16"/>
  <c r="C297" i="15" l="1"/>
  <c r="C100" i="16" s="1"/>
  <c r="C297" i="2"/>
  <c r="C100" i="13" s="1"/>
  <c r="U288" i="15"/>
  <c r="U97" i="16" s="1"/>
  <c r="U288" i="2"/>
  <c r="U97" i="13" s="1"/>
  <c r="E297" i="15"/>
  <c r="E100" i="16" s="1"/>
  <c r="E297" i="2"/>
  <c r="E100" i="13" s="1"/>
  <c r="N300" i="2" l="1"/>
  <c r="N101" i="13" s="1"/>
  <c r="N300" i="15"/>
  <c r="N101" i="16" s="1"/>
  <c r="AA287" i="15"/>
  <c r="AA287" i="2"/>
  <c r="Q288" i="2" l="1"/>
  <c r="Q288" i="15"/>
  <c r="Q291" i="2" l="1"/>
  <c r="Q98" i="13" s="1"/>
  <c r="Q291" i="15"/>
  <c r="Q98" i="16" s="1"/>
  <c r="Q97" i="16"/>
  <c r="AA288" i="15"/>
  <c r="Q97" i="13"/>
  <c r="AA288" i="2"/>
  <c r="F303" i="2" l="1"/>
  <c r="F102" i="13" s="1"/>
  <c r="F303" i="15"/>
  <c r="F102" i="16" s="1"/>
  <c r="J291" i="15"/>
  <c r="J98" i="16" s="1"/>
  <c r="J291" i="2"/>
  <c r="J98" i="13" s="1"/>
  <c r="U291" i="2"/>
  <c r="U98" i="13" s="1"/>
  <c r="U291" i="15"/>
  <c r="U98" i="16" s="1"/>
  <c r="I291" i="15"/>
  <c r="I98" i="16" s="1"/>
  <c r="I291" i="2"/>
  <c r="I98" i="13" s="1"/>
  <c r="V291" i="15"/>
  <c r="V98" i="16" s="1"/>
  <c r="V291" i="2"/>
  <c r="V98" i="13" s="1"/>
  <c r="G291" i="15"/>
  <c r="G98" i="16" s="1"/>
  <c r="G291" i="2"/>
  <c r="G98" i="13" s="1"/>
  <c r="R291" i="2"/>
  <c r="R98" i="13" s="1"/>
  <c r="R291" i="15"/>
  <c r="R98" i="16" s="1"/>
  <c r="Q294" i="2"/>
  <c r="Q99" i="13" s="1"/>
  <c r="Q294" i="15"/>
  <c r="Q99" i="16" s="1"/>
  <c r="U294" i="2" l="1"/>
  <c r="U99" i="13" s="1"/>
  <c r="U294" i="15"/>
  <c r="U99" i="16" s="1"/>
  <c r="G294" i="2"/>
  <c r="G99" i="13" s="1"/>
  <c r="G294" i="15"/>
  <c r="G99" i="16" s="1"/>
  <c r="J294" i="2"/>
  <c r="J99" i="13" s="1"/>
  <c r="J294" i="15"/>
  <c r="J99" i="16" s="1"/>
  <c r="Q297" i="15"/>
  <c r="Q100" i="16" s="1"/>
  <c r="Q297" i="2"/>
  <c r="Q100" i="13" s="1"/>
  <c r="V294" i="2"/>
  <c r="V99" i="13" s="1"/>
  <c r="V294" i="15"/>
  <c r="V99" i="16" s="1"/>
  <c r="K291" i="15" l="1"/>
  <c r="K98" i="16" s="1"/>
  <c r="K291" i="2"/>
  <c r="K98" i="13" s="1"/>
  <c r="D291" i="15"/>
  <c r="D291" i="2"/>
  <c r="AA290" i="2"/>
  <c r="AA290" i="15"/>
  <c r="Q300" i="2"/>
  <c r="Q101" i="13" s="1"/>
  <c r="Q300" i="15"/>
  <c r="Q101" i="16" s="1"/>
  <c r="L291" i="15"/>
  <c r="L98" i="16" s="1"/>
  <c r="L291" i="2"/>
  <c r="L98" i="13" s="1"/>
  <c r="U297" i="15"/>
  <c r="U100" i="16" s="1"/>
  <c r="U297" i="2"/>
  <c r="U100" i="13" s="1"/>
  <c r="M291" i="2"/>
  <c r="M98" i="13" s="1"/>
  <c r="M291" i="15"/>
  <c r="M98" i="16" s="1"/>
  <c r="J297" i="2"/>
  <c r="J100" i="13" s="1"/>
  <c r="J297" i="15"/>
  <c r="J100" i="16" s="1"/>
  <c r="T291" i="15"/>
  <c r="T98" i="16" s="1"/>
  <c r="T291" i="2"/>
  <c r="T98" i="13" s="1"/>
  <c r="P291" i="2"/>
  <c r="P98" i="13" s="1"/>
  <c r="P291" i="15"/>
  <c r="P98" i="16" s="1"/>
  <c r="K294" i="2" l="1"/>
  <c r="K99" i="13" s="1"/>
  <c r="K294" i="15"/>
  <c r="K99" i="16" s="1"/>
  <c r="P294" i="2"/>
  <c r="P99" i="13" s="1"/>
  <c r="P294" i="15"/>
  <c r="P99" i="16" s="1"/>
  <c r="U300" i="2"/>
  <c r="U101" i="13" s="1"/>
  <c r="U300" i="15"/>
  <c r="U101" i="16" s="1"/>
  <c r="D98" i="13"/>
  <c r="AA291" i="2"/>
  <c r="D294" i="2"/>
  <c r="D99" i="13" s="1"/>
  <c r="D294" i="15"/>
  <c r="D99" i="16" s="1"/>
  <c r="D98" i="16"/>
  <c r="AA291" i="15"/>
  <c r="P297" i="15" l="1"/>
  <c r="P100" i="16" s="1"/>
  <c r="P297" i="2"/>
  <c r="P100" i="13" s="1"/>
  <c r="K297" i="2"/>
  <c r="K100" i="13" s="1"/>
  <c r="K297" i="15"/>
  <c r="K100" i="16" s="1"/>
  <c r="U303" i="2"/>
  <c r="U102" i="13" s="1"/>
  <c r="U303" i="15"/>
  <c r="U102" i="16" s="1"/>
  <c r="D297" i="15"/>
  <c r="D100" i="16" s="1"/>
  <c r="D297" i="2"/>
  <c r="D100" i="13" s="1"/>
  <c r="U306" i="15" l="1"/>
  <c r="U103" i="16" s="1"/>
  <c r="U306" i="2"/>
  <c r="U103" i="13" s="1"/>
  <c r="K300" i="2"/>
  <c r="K101" i="13" s="1"/>
  <c r="K300" i="15"/>
  <c r="K101" i="16" s="1"/>
  <c r="T294" i="2" l="1"/>
  <c r="T99" i="13" s="1"/>
  <c r="T294" i="15"/>
  <c r="T99" i="16" s="1"/>
  <c r="U309" i="2"/>
  <c r="U104" i="13" s="1"/>
  <c r="U309" i="15"/>
  <c r="U104" i="16" s="1"/>
  <c r="AA293" i="2" l="1"/>
  <c r="AA293" i="15"/>
  <c r="I294" i="2"/>
  <c r="I99" i="13" s="1"/>
  <c r="I294" i="15"/>
  <c r="I99" i="16" s="1"/>
  <c r="R294" i="2"/>
  <c r="R99" i="13" s="1"/>
  <c r="R294" i="15"/>
  <c r="R99" i="16" s="1"/>
  <c r="M294" i="2"/>
  <c r="M99" i="13" s="1"/>
  <c r="M294" i="15"/>
  <c r="M99" i="16" s="1"/>
  <c r="B294" i="2" l="1"/>
  <c r="B294" i="15"/>
  <c r="L294" i="2"/>
  <c r="L99" i="13" s="1"/>
  <c r="L294" i="15"/>
  <c r="L99" i="16" s="1"/>
  <c r="M297" i="2"/>
  <c r="M100" i="13" s="1"/>
  <c r="M297" i="15"/>
  <c r="M100" i="16" s="1"/>
  <c r="AA294" i="15" l="1"/>
  <c r="B99" i="16"/>
  <c r="AA294" i="2"/>
  <c r="B99" i="13"/>
  <c r="L297" i="15"/>
  <c r="L100" i="16" s="1"/>
  <c r="L297" i="2"/>
  <c r="L100" i="13" s="1"/>
  <c r="T297" i="15" l="1"/>
  <c r="T100" i="16" s="1"/>
  <c r="T297" i="2"/>
  <c r="T100" i="13" s="1"/>
  <c r="G297" i="2"/>
  <c r="G100" i="13" s="1"/>
  <c r="G297" i="15"/>
  <c r="G100" i="16" s="1"/>
  <c r="V297" i="15"/>
  <c r="V100" i="16" s="1"/>
  <c r="V297" i="2"/>
  <c r="V100" i="13" s="1"/>
  <c r="R297" i="15" l="1"/>
  <c r="R100" i="16" s="1"/>
  <c r="R297" i="2"/>
  <c r="R100" i="13" s="1"/>
  <c r="I297" i="15"/>
  <c r="I100" i="16" s="1"/>
  <c r="I297" i="2"/>
  <c r="I100" i="13" s="1"/>
  <c r="AA296" i="15" l="1"/>
  <c r="AA296" i="2"/>
  <c r="I300" i="15"/>
  <c r="I101" i="16" s="1"/>
  <c r="I300" i="2"/>
  <c r="I101" i="13" s="1"/>
  <c r="H297" i="15" l="1"/>
  <c r="H100" i="16" s="1"/>
  <c r="H297" i="2"/>
  <c r="H100" i="13" s="1"/>
  <c r="B297" i="15"/>
  <c r="B297" i="2"/>
  <c r="I303" i="2"/>
  <c r="I102" i="13" s="1"/>
  <c r="I303" i="15"/>
  <c r="I102" i="16" s="1"/>
  <c r="AA297" i="2" l="1"/>
  <c r="B100" i="13"/>
  <c r="B100" i="16"/>
  <c r="AA297" i="15"/>
  <c r="I306" i="15"/>
  <c r="I103" i="16" s="1"/>
  <c r="I306" i="2"/>
  <c r="I103" i="13" s="1"/>
  <c r="I309" i="2" l="1"/>
  <c r="I104" i="13" s="1"/>
  <c r="I309" i="15"/>
  <c r="I104" i="16" s="1"/>
  <c r="J300" i="15"/>
  <c r="J101" i="16" s="1"/>
  <c r="J300" i="2"/>
  <c r="J101" i="13" s="1"/>
  <c r="D300" i="2" l="1"/>
  <c r="D101" i="13" s="1"/>
  <c r="D300" i="15"/>
  <c r="D101" i="16" s="1"/>
  <c r="M300" i="15"/>
  <c r="M101" i="16" s="1"/>
  <c r="M300" i="2"/>
  <c r="M101" i="13" s="1"/>
  <c r="V300" i="2"/>
  <c r="V101" i="13" s="1"/>
  <c r="V300" i="15"/>
  <c r="V101" i="16" s="1"/>
  <c r="E300" i="15"/>
  <c r="E101" i="16" s="1"/>
  <c r="E300" i="2"/>
  <c r="E101" i="13" s="1"/>
  <c r="J303" i="2"/>
  <c r="J102" i="13" s="1"/>
  <c r="J303" i="15"/>
  <c r="J102" i="16" s="1"/>
  <c r="T300" i="2"/>
  <c r="T101" i="13" s="1"/>
  <c r="T300" i="15"/>
  <c r="T101" i="16" s="1"/>
  <c r="C300" i="2"/>
  <c r="C101" i="13" s="1"/>
  <c r="C300" i="15"/>
  <c r="C101" i="16" s="1"/>
  <c r="R300" i="2"/>
  <c r="R101" i="13" s="1"/>
  <c r="R300" i="15"/>
  <c r="R101" i="16" s="1"/>
  <c r="P300" i="2"/>
  <c r="P101" i="13" s="1"/>
  <c r="P300" i="15"/>
  <c r="P101" i="16" s="1"/>
  <c r="C303" i="2" l="1"/>
  <c r="C102" i="13" s="1"/>
  <c r="C303" i="15"/>
  <c r="C102" i="16" s="1"/>
  <c r="V303" i="2"/>
  <c r="V102" i="13" s="1"/>
  <c r="V303" i="15"/>
  <c r="V102" i="16" s="1"/>
  <c r="E303" i="2"/>
  <c r="E102" i="13" s="1"/>
  <c r="E303" i="15"/>
  <c r="E102" i="16" s="1"/>
  <c r="R303" i="15"/>
  <c r="R102" i="16" s="1"/>
  <c r="R303" i="2"/>
  <c r="R102" i="13" s="1"/>
  <c r="T303" i="2"/>
  <c r="T102" i="13" s="1"/>
  <c r="T303" i="15"/>
  <c r="T102" i="16" s="1"/>
  <c r="M303" i="2"/>
  <c r="M102" i="13" s="1"/>
  <c r="M303" i="15"/>
  <c r="M102" i="16" s="1"/>
  <c r="V306" i="15" l="1"/>
  <c r="V103" i="16" s="1"/>
  <c r="V306" i="2"/>
  <c r="V103" i="13" s="1"/>
  <c r="I312" i="2"/>
  <c r="I105" i="13" s="1"/>
  <c r="I312" i="15"/>
  <c r="I105" i="16" s="1"/>
  <c r="AA299" i="2"/>
  <c r="AA299" i="15"/>
  <c r="V309" i="15" l="1"/>
  <c r="V104" i="16" s="1"/>
  <c r="V309" i="2"/>
  <c r="V104" i="13" s="1"/>
  <c r="L300" i="2"/>
  <c r="L101" i="13" s="1"/>
  <c r="L300" i="15"/>
  <c r="L101" i="16" s="1"/>
  <c r="G300" i="15"/>
  <c r="G101" i="16" s="1"/>
  <c r="G300" i="2"/>
  <c r="G101" i="13" s="1"/>
  <c r="H300" i="15"/>
  <c r="H101" i="16" s="1"/>
  <c r="H300" i="2"/>
  <c r="H101" i="13" s="1"/>
  <c r="B300" i="2"/>
  <c r="B101" i="13" s="1"/>
  <c r="B300" i="15"/>
  <c r="B101" i="16" s="1"/>
  <c r="AA300" i="15" l="1"/>
  <c r="AA300" i="2"/>
  <c r="Q303" i="2"/>
  <c r="Q102" i="13" s="1"/>
  <c r="Q303" i="15"/>
  <c r="Q102" i="16" s="1"/>
  <c r="D303" i="2"/>
  <c r="D102" i="13" s="1"/>
  <c r="D303" i="15"/>
  <c r="D102" i="16" s="1"/>
  <c r="P303" i="2"/>
  <c r="P102" i="13" s="1"/>
  <c r="P303" i="15"/>
  <c r="P102" i="16" s="1"/>
  <c r="L303" i="15"/>
  <c r="L102" i="16" s="1"/>
  <c r="L303" i="2"/>
  <c r="L102" i="13" s="1"/>
  <c r="B303" i="2"/>
  <c r="B102" i="13" s="1"/>
  <c r="B303" i="15"/>
  <c r="B102" i="16" s="1"/>
  <c r="H303" i="2"/>
  <c r="H102" i="13" s="1"/>
  <c r="H303" i="15"/>
  <c r="H102" i="16" s="1"/>
  <c r="B306" i="15" l="1"/>
  <c r="B103" i="16" s="1"/>
  <c r="B306" i="2"/>
  <c r="B103" i="13" s="1"/>
  <c r="D306" i="15"/>
  <c r="D103" i="16" s="1"/>
  <c r="D306" i="2"/>
  <c r="D103" i="13" s="1"/>
  <c r="Q306" i="15"/>
  <c r="Q103" i="16" s="1"/>
  <c r="Q306" i="2"/>
  <c r="Q103" i="13" s="1"/>
  <c r="AA302" i="2"/>
  <c r="AA302" i="15"/>
  <c r="K303" i="15"/>
  <c r="K102" i="16" s="1"/>
  <c r="K303" i="2"/>
  <c r="K102" i="13" s="1"/>
  <c r="G303" i="2"/>
  <c r="G102" i="13" s="1"/>
  <c r="G303" i="15"/>
  <c r="G102" i="16" s="1"/>
  <c r="P306" i="2"/>
  <c r="P103" i="13" s="1"/>
  <c r="P306" i="15"/>
  <c r="P103" i="16" s="1"/>
  <c r="N303" i="2"/>
  <c r="N102" i="13" s="1"/>
  <c r="N303" i="15"/>
  <c r="N102" i="16" s="1"/>
  <c r="AA303" i="15" l="1"/>
  <c r="AA303" i="2"/>
  <c r="I315" i="2"/>
  <c r="I106" i="13" s="1"/>
  <c r="I315" i="15"/>
  <c r="I106" i="16" s="1"/>
  <c r="G306" i="15"/>
  <c r="G103" i="16" s="1"/>
  <c r="G306" i="2"/>
  <c r="G103" i="13" s="1"/>
  <c r="D309" i="15"/>
  <c r="D104" i="16" s="1"/>
  <c r="D309" i="2"/>
  <c r="D104" i="13" s="1"/>
  <c r="P309" i="15"/>
  <c r="P104" i="16" s="1"/>
  <c r="P309" i="2"/>
  <c r="P104" i="13" s="1"/>
  <c r="D312" i="2" l="1"/>
  <c r="D105" i="13" s="1"/>
  <c r="D312" i="15"/>
  <c r="D105" i="16" s="1"/>
  <c r="I318" i="15"/>
  <c r="I107" i="16" s="1"/>
  <c r="I318" i="2"/>
  <c r="I107" i="13" s="1"/>
  <c r="G309" i="15"/>
  <c r="G104" i="16" s="1"/>
  <c r="G309" i="2"/>
  <c r="G104" i="13" s="1"/>
  <c r="P312" i="2"/>
  <c r="P105" i="13" s="1"/>
  <c r="P312" i="15"/>
  <c r="P105" i="16" s="1"/>
  <c r="I324" i="15" l="1"/>
  <c r="I109" i="16" s="1"/>
  <c r="I321" i="2"/>
  <c r="I108" i="13" s="1"/>
  <c r="I321" i="15"/>
  <c r="I108" i="16" s="1"/>
  <c r="I324" i="2" l="1"/>
  <c r="I109" i="13" s="1"/>
  <c r="L306" i="2"/>
  <c r="L103" i="13" s="1"/>
  <c r="L306" i="15"/>
  <c r="L103" i="16" s="1"/>
  <c r="J306" i="2"/>
  <c r="J103" i="13" s="1"/>
  <c r="J306" i="15"/>
  <c r="J103" i="16" s="1"/>
  <c r="I327" i="2"/>
  <c r="I110" i="13" s="1"/>
  <c r="I327" i="15"/>
  <c r="I110" i="16" s="1"/>
  <c r="AA305" i="15" l="1"/>
  <c r="I330" i="15"/>
  <c r="I111" i="16" s="1"/>
  <c r="I330" i="2"/>
  <c r="I111" i="13" s="1"/>
  <c r="J309" i="15"/>
  <c r="J104" i="16" s="1"/>
  <c r="J309" i="2"/>
  <c r="J104" i="13" s="1"/>
  <c r="AA305" i="2" l="1"/>
  <c r="T306" i="15"/>
  <c r="T103" i="16" s="1"/>
  <c r="T306" i="2"/>
  <c r="T103" i="13" s="1"/>
  <c r="N306" i="2"/>
  <c r="N103" i="13" s="1"/>
  <c r="N306" i="15"/>
  <c r="N103" i="16" s="1"/>
  <c r="R306" i="2"/>
  <c r="R103" i="13" s="1"/>
  <c r="R306" i="15"/>
  <c r="R103" i="16" s="1"/>
  <c r="C306" i="15"/>
  <c r="C103" i="16" s="1"/>
  <c r="C306" i="2"/>
  <c r="C103" i="13" s="1"/>
  <c r="K306" i="2"/>
  <c r="K103" i="13" s="1"/>
  <c r="K306" i="15"/>
  <c r="K103" i="16" s="1"/>
  <c r="E306" i="15"/>
  <c r="E103" i="16" s="1"/>
  <c r="E306" i="2"/>
  <c r="E103" i="13" s="1"/>
  <c r="F306" i="15"/>
  <c r="F103" i="16" s="1"/>
  <c r="F306" i="2"/>
  <c r="F103" i="13" s="1"/>
  <c r="M306" i="2"/>
  <c r="M103" i="13" s="1"/>
  <c r="M306" i="15"/>
  <c r="M103" i="16" s="1"/>
  <c r="H306" i="2"/>
  <c r="H103" i="13" s="1"/>
  <c r="H306" i="15"/>
  <c r="H103" i="16" s="1"/>
  <c r="R309" i="2" l="1"/>
  <c r="R104" i="13" s="1"/>
  <c r="R309" i="15"/>
  <c r="R104" i="16" s="1"/>
  <c r="M309" i="15"/>
  <c r="M104" i="16" s="1"/>
  <c r="M309" i="2"/>
  <c r="M104" i="13" s="1"/>
  <c r="E309" i="15"/>
  <c r="E104" i="16" s="1"/>
  <c r="E309" i="2"/>
  <c r="E104" i="13" s="1"/>
  <c r="F309" i="15"/>
  <c r="F104" i="16" s="1"/>
  <c r="F309" i="2"/>
  <c r="F104" i="13" s="1"/>
  <c r="K309" i="15"/>
  <c r="K104" i="16" s="1"/>
  <c r="K309" i="2"/>
  <c r="K104" i="13" s="1"/>
  <c r="AA306" i="2"/>
  <c r="AA306" i="15"/>
  <c r="C309" i="2"/>
  <c r="C104" i="13" s="1"/>
  <c r="C309" i="15"/>
  <c r="C104" i="16" s="1"/>
  <c r="H309" i="15"/>
  <c r="H104" i="16" s="1"/>
  <c r="H309" i="2"/>
  <c r="H104" i="13" s="1"/>
  <c r="M312" i="2" l="1"/>
  <c r="M105" i="13" s="1"/>
  <c r="M312" i="15"/>
  <c r="M105" i="16" s="1"/>
  <c r="E312" i="2"/>
  <c r="E105" i="13" s="1"/>
  <c r="E312" i="15"/>
  <c r="E105" i="16" s="1"/>
  <c r="R312" i="2"/>
  <c r="R105" i="13" s="1"/>
  <c r="R312" i="15"/>
  <c r="R105" i="16" s="1"/>
  <c r="F312" i="2"/>
  <c r="F105" i="13" s="1"/>
  <c r="F312" i="15"/>
  <c r="F105" i="16" s="1"/>
  <c r="E315" i="15" l="1"/>
  <c r="E106" i="16" s="1"/>
  <c r="E315" i="2"/>
  <c r="E106" i="13" s="1"/>
  <c r="F315" i="15"/>
  <c r="F106" i="16" s="1"/>
  <c r="F315" i="2"/>
  <c r="F106" i="13" s="1"/>
  <c r="T309" i="15"/>
  <c r="T104" i="16" s="1"/>
  <c r="T309" i="2"/>
  <c r="T104" i="13" s="1"/>
  <c r="M315" i="2"/>
  <c r="M106" i="13" s="1"/>
  <c r="M315" i="15"/>
  <c r="M106" i="16" s="1"/>
  <c r="E318" i="2" l="1"/>
  <c r="E107" i="13" s="1"/>
  <c r="E318" i="15"/>
  <c r="E107" i="16" s="1"/>
  <c r="F318" i="2"/>
  <c r="F107" i="13" s="1"/>
  <c r="F318" i="15"/>
  <c r="F107" i="16" s="1"/>
  <c r="M318" i="2"/>
  <c r="M107" i="13" s="1"/>
  <c r="M318" i="15"/>
  <c r="M107" i="16" s="1"/>
  <c r="AA308" i="2" l="1"/>
  <c r="AA308" i="15"/>
  <c r="N309" i="15"/>
  <c r="N104" i="16" s="1"/>
  <c r="N309" i="2"/>
  <c r="N104" i="13" s="1"/>
  <c r="L309" i="15"/>
  <c r="L104" i="16" s="1"/>
  <c r="L309" i="2"/>
  <c r="L104" i="13" s="1"/>
  <c r="B309" i="15"/>
  <c r="B104" i="16" s="1"/>
  <c r="B309" i="2"/>
  <c r="B104" i="13" s="1"/>
  <c r="Q309" i="15"/>
  <c r="Q104" i="16" s="1"/>
  <c r="Q309" i="2"/>
  <c r="Q104" i="13" s="1"/>
  <c r="AA309" i="2" l="1"/>
  <c r="AA309" i="15"/>
  <c r="B312" i="2" l="1"/>
  <c r="B105" i="13" s="1"/>
  <c r="B312" i="15"/>
  <c r="B105" i="16" s="1"/>
  <c r="V312" i="2"/>
  <c r="V105" i="13" s="1"/>
  <c r="V312" i="15"/>
  <c r="V105" i="16" s="1"/>
  <c r="H312" i="2"/>
  <c r="H105" i="13" s="1"/>
  <c r="H312" i="15"/>
  <c r="H105" i="16" s="1"/>
  <c r="L312" i="2"/>
  <c r="L105" i="13" s="1"/>
  <c r="L312" i="15"/>
  <c r="L105" i="16" s="1"/>
  <c r="G312" i="2"/>
  <c r="G105" i="13" s="1"/>
  <c r="G312" i="15"/>
  <c r="G105" i="16" s="1"/>
  <c r="T312" i="2"/>
  <c r="T105" i="13" s="1"/>
  <c r="T312" i="15"/>
  <c r="T105" i="16" s="1"/>
  <c r="J312" i="2"/>
  <c r="J105" i="13" s="1"/>
  <c r="J312" i="15"/>
  <c r="J105" i="16" s="1"/>
  <c r="U312" i="2"/>
  <c r="U105" i="13" s="1"/>
  <c r="U312" i="15"/>
  <c r="U105" i="16" s="1"/>
  <c r="N312" i="2"/>
  <c r="N105" i="13" s="1"/>
  <c r="N312" i="15"/>
  <c r="N105" i="16" s="1"/>
  <c r="V315" i="15" l="1"/>
  <c r="V106" i="16" s="1"/>
  <c r="V315" i="2"/>
  <c r="V106" i="13" s="1"/>
  <c r="T315" i="15"/>
  <c r="T106" i="16" s="1"/>
  <c r="T315" i="2"/>
  <c r="T106" i="13" s="1"/>
  <c r="B315" i="15"/>
  <c r="B106" i="16" s="1"/>
  <c r="B315" i="2"/>
  <c r="B106" i="13" s="1"/>
  <c r="G315" i="15"/>
  <c r="G106" i="16" s="1"/>
  <c r="G315" i="2"/>
  <c r="G106" i="13" s="1"/>
  <c r="H315" i="15"/>
  <c r="H106" i="16" s="1"/>
  <c r="H315" i="2"/>
  <c r="H106" i="13" s="1"/>
  <c r="V318" i="2" l="1"/>
  <c r="V107" i="13" s="1"/>
  <c r="V318" i="15"/>
  <c r="V107" i="16" s="1"/>
  <c r="H318" i="2"/>
  <c r="H107" i="13" s="1"/>
  <c r="H318" i="15"/>
  <c r="H107" i="16" s="1"/>
  <c r="T318" i="2"/>
  <c r="T107" i="13" s="1"/>
  <c r="T318" i="15"/>
  <c r="T107" i="16" s="1"/>
  <c r="B318" i="2"/>
  <c r="B107" i="13" s="1"/>
  <c r="B318" i="15"/>
  <c r="B107" i="16" s="1"/>
  <c r="H321" i="2" l="1"/>
  <c r="H108" i="13" s="1"/>
  <c r="H321" i="15"/>
  <c r="H108" i="16" s="1"/>
  <c r="Q312" i="2"/>
  <c r="Q105" i="13" s="1"/>
  <c r="Q312" i="15"/>
  <c r="Q105" i="16" s="1"/>
  <c r="AA311" i="2"/>
  <c r="AA311" i="15"/>
  <c r="Q315" i="2" l="1"/>
  <c r="Q106" i="13" s="1"/>
  <c r="Q315" i="15"/>
  <c r="Q106" i="16" s="1"/>
  <c r="K312" i="2"/>
  <c r="K105" i="13" s="1"/>
  <c r="K312" i="15"/>
  <c r="K105" i="16" s="1"/>
  <c r="C312" i="2"/>
  <c r="C312" i="15"/>
  <c r="C105" i="16" s="1"/>
  <c r="AA312" i="2" l="1"/>
  <c r="C105" i="13"/>
  <c r="R315" i="15"/>
  <c r="R106" i="16" s="1"/>
  <c r="R315" i="2"/>
  <c r="R106" i="13" s="1"/>
  <c r="J315" i="15"/>
  <c r="J106" i="16" s="1"/>
  <c r="J315" i="2"/>
  <c r="J106" i="13" s="1"/>
  <c r="U315" i="15"/>
  <c r="U106" i="16" s="1"/>
  <c r="U315" i="2"/>
  <c r="U106" i="13" s="1"/>
  <c r="L315" i="2"/>
  <c r="L106" i="13" s="1"/>
  <c r="L315" i="15"/>
  <c r="L106" i="16" s="1"/>
  <c r="Q318" i="2"/>
  <c r="Q107" i="13" s="1"/>
  <c r="Q318" i="15"/>
  <c r="Q107" i="16" s="1"/>
  <c r="AA312" i="15"/>
  <c r="U318" i="2" l="1"/>
  <c r="U107" i="13" s="1"/>
  <c r="U318" i="15"/>
  <c r="U107" i="16" s="1"/>
  <c r="J318" i="15"/>
  <c r="J107" i="16" s="1"/>
  <c r="J318" i="2"/>
  <c r="J107" i="13" s="1"/>
  <c r="L318" i="2"/>
  <c r="L107" i="13" s="1"/>
  <c r="L318" i="15"/>
  <c r="L107" i="16" s="1"/>
  <c r="U321" i="2" l="1"/>
  <c r="U108" i="13" s="1"/>
  <c r="U321" i="15"/>
  <c r="U108" i="16" s="1"/>
  <c r="L321" i="2"/>
  <c r="L108" i="13" s="1"/>
  <c r="L321" i="15"/>
  <c r="L108" i="16" s="1"/>
  <c r="U324" i="15" l="1"/>
  <c r="U109" i="16" s="1"/>
  <c r="U324" i="2"/>
  <c r="U109" i="13" s="1"/>
  <c r="AA314" i="15"/>
  <c r="AA314" i="2"/>
  <c r="P315" i="15"/>
  <c r="P106" i="16" s="1"/>
  <c r="P315" i="2"/>
  <c r="P106" i="13" s="1"/>
  <c r="D315" i="15"/>
  <c r="D106" i="16" s="1"/>
  <c r="D315" i="2"/>
  <c r="D106" i="13" s="1"/>
  <c r="N315" i="2"/>
  <c r="N106" i="13" s="1"/>
  <c r="N315" i="15"/>
  <c r="N106" i="16" s="1"/>
  <c r="U327" i="2" l="1"/>
  <c r="U110" i="13" s="1"/>
  <c r="U327" i="15"/>
  <c r="U110" i="16" s="1"/>
  <c r="C315" i="15"/>
  <c r="C106" i="16" s="1"/>
  <c r="C315" i="2"/>
  <c r="C106" i="13" s="1"/>
  <c r="K315" i="15"/>
  <c r="K106" i="16" s="1"/>
  <c r="K315" i="2"/>
  <c r="K106" i="13" s="1"/>
  <c r="R318" i="2"/>
  <c r="R107" i="13" s="1"/>
  <c r="R318" i="15"/>
  <c r="R107" i="16" s="1"/>
  <c r="P318" i="2"/>
  <c r="P107" i="13" s="1"/>
  <c r="P318" i="15"/>
  <c r="P107" i="16" s="1"/>
  <c r="AA315" i="2" l="1"/>
  <c r="AA315" i="15"/>
  <c r="U330" i="15"/>
  <c r="U111" i="16" s="1"/>
  <c r="U330" i="2"/>
  <c r="U111" i="13" s="1"/>
  <c r="R321" i="15"/>
  <c r="R108" i="16" s="1"/>
  <c r="R321" i="2"/>
  <c r="R108" i="13" s="1"/>
  <c r="P321" i="15"/>
  <c r="P108" i="16" s="1"/>
  <c r="P321" i="2"/>
  <c r="P108" i="13" s="1"/>
  <c r="U333" i="2" l="1"/>
  <c r="U112" i="13" s="1"/>
  <c r="U333" i="15"/>
  <c r="U112" i="16" s="1"/>
  <c r="Q321" i="15" l="1"/>
  <c r="Q108" i="16" s="1"/>
  <c r="Q321" i="2"/>
  <c r="Q108" i="13" s="1"/>
  <c r="J321" i="2"/>
  <c r="J108" i="13" s="1"/>
  <c r="J321" i="15"/>
  <c r="J108" i="16" s="1"/>
  <c r="D318" i="2"/>
  <c r="D107" i="13" s="1"/>
  <c r="D318" i="15"/>
  <c r="D107" i="16" s="1"/>
  <c r="G318" i="2"/>
  <c r="G107" i="13" s="1"/>
  <c r="G318" i="15"/>
  <c r="G107" i="16" s="1"/>
  <c r="AA317" i="2"/>
  <c r="AA317" i="15"/>
  <c r="N318" i="2" l="1"/>
  <c r="N107" i="13" s="1"/>
  <c r="N318" i="15"/>
  <c r="N107" i="16" s="1"/>
  <c r="C318" i="2"/>
  <c r="C107" i="13" s="1"/>
  <c r="C318" i="15"/>
  <c r="C107" i="16" s="1"/>
  <c r="K318" i="2"/>
  <c r="K107" i="13" s="1"/>
  <c r="K318" i="15"/>
  <c r="K107" i="16" s="1"/>
  <c r="C321" i="2" l="1"/>
  <c r="C108" i="13" s="1"/>
  <c r="C321" i="15"/>
  <c r="C108" i="16" s="1"/>
  <c r="M321" i="2"/>
  <c r="M108" i="13" s="1"/>
  <c r="M321" i="15"/>
  <c r="M108" i="16" s="1"/>
  <c r="T321" i="2"/>
  <c r="T108" i="13" s="1"/>
  <c r="T321" i="15"/>
  <c r="T108" i="16" s="1"/>
  <c r="E321" i="2"/>
  <c r="E108" i="13" s="1"/>
  <c r="E321" i="15"/>
  <c r="E108" i="16" s="1"/>
  <c r="F321" i="2"/>
  <c r="F108" i="13" s="1"/>
  <c r="F321" i="15"/>
  <c r="F108" i="16" s="1"/>
  <c r="K321" i="2"/>
  <c r="K108" i="13" s="1"/>
  <c r="K321" i="15"/>
  <c r="K108" i="16" s="1"/>
  <c r="AA318" i="15"/>
  <c r="G321" i="2"/>
  <c r="G108" i="13" s="1"/>
  <c r="G321" i="15"/>
  <c r="G108" i="16" s="1"/>
  <c r="AA318" i="2"/>
  <c r="F324" i="15" l="1"/>
  <c r="F109" i="16" s="1"/>
  <c r="F324" i="2"/>
  <c r="F109" i="13" s="1"/>
  <c r="K324" i="15"/>
  <c r="K109" i="16" s="1"/>
  <c r="K324" i="2"/>
  <c r="K109" i="13" s="1"/>
  <c r="T324" i="2"/>
  <c r="T109" i="13" s="1"/>
  <c r="T324" i="15"/>
  <c r="T109" i="16" s="1"/>
  <c r="F327" i="15" l="1"/>
  <c r="F110" i="16" s="1"/>
  <c r="F327" i="2"/>
  <c r="F110" i="13" s="1"/>
  <c r="D321" i="2" l="1"/>
  <c r="D108" i="13" s="1"/>
  <c r="D321" i="15"/>
  <c r="D108" i="16" s="1"/>
  <c r="N321" i="2"/>
  <c r="N108" i="13" s="1"/>
  <c r="N321" i="15"/>
  <c r="N108" i="16" s="1"/>
  <c r="S324" i="15"/>
  <c r="S109" i="16" s="1"/>
  <c r="S324" i="2"/>
  <c r="S109" i="13" s="1"/>
  <c r="AA320" i="2"/>
  <c r="AA320" i="15"/>
  <c r="Q324" i="15"/>
  <c r="Q109" i="16" s="1"/>
  <c r="Q324" i="2"/>
  <c r="Q109" i="13" s="1"/>
  <c r="E324" i="15"/>
  <c r="E109" i="16" s="1"/>
  <c r="E324" i="2"/>
  <c r="E109" i="13" s="1"/>
  <c r="F330" i="15"/>
  <c r="F111" i="16" s="1"/>
  <c r="F330" i="2"/>
  <c r="F111" i="13" s="1"/>
  <c r="B321" i="15"/>
  <c r="B108" i="16" s="1"/>
  <c r="B321" i="2"/>
  <c r="B108" i="13" s="1"/>
  <c r="F333" i="2" l="1"/>
  <c r="F112" i="13" s="1"/>
  <c r="F333" i="15"/>
  <c r="F112" i="16" s="1"/>
  <c r="Q327" i="2"/>
  <c r="Q110" i="13" s="1"/>
  <c r="Q327" i="15"/>
  <c r="Q110" i="16" s="1"/>
  <c r="V321" i="15"/>
  <c r="V321" i="2"/>
  <c r="N324" i="2"/>
  <c r="N109" i="13" s="1"/>
  <c r="N324" i="15"/>
  <c r="N109" i="16" s="1"/>
  <c r="B324" i="15"/>
  <c r="B109" i="16" s="1"/>
  <c r="B324" i="2"/>
  <c r="B109" i="13" s="1"/>
  <c r="AA321" i="15" l="1"/>
  <c r="V108" i="16"/>
  <c r="AA321" i="2"/>
  <c r="V108" i="13"/>
  <c r="L324" i="15"/>
  <c r="L109" i="16" s="1"/>
  <c r="L324" i="2"/>
  <c r="L109" i="13" s="1"/>
  <c r="J324" i="2"/>
  <c r="J109" i="13" s="1"/>
  <c r="J324" i="15"/>
  <c r="J109" i="16" s="1"/>
  <c r="M324" i="2"/>
  <c r="M109" i="13" s="1"/>
  <c r="M324" i="15"/>
  <c r="M109" i="16" s="1"/>
  <c r="N327" i="2"/>
  <c r="N110" i="13" s="1"/>
  <c r="N327" i="15"/>
  <c r="N110" i="16" s="1"/>
  <c r="P324" i="2"/>
  <c r="P109" i="13" s="1"/>
  <c r="P324" i="15"/>
  <c r="P109" i="16" s="1"/>
  <c r="G324" i="15"/>
  <c r="G109" i="16" s="1"/>
  <c r="G324" i="2"/>
  <c r="G109" i="13" s="1"/>
  <c r="D324" i="15"/>
  <c r="D109" i="16" s="1"/>
  <c r="D324" i="2"/>
  <c r="D109" i="13" s="1"/>
  <c r="C324" i="15"/>
  <c r="C109" i="16" s="1"/>
  <c r="C324" i="2"/>
  <c r="C109" i="13" s="1"/>
  <c r="F336" i="15"/>
  <c r="F113" i="16" s="1"/>
  <c r="F336" i="2"/>
  <c r="F113" i="13" s="1"/>
  <c r="Q330" i="2"/>
  <c r="Q111" i="13" s="1"/>
  <c r="Q330" i="15"/>
  <c r="Q111" i="16" s="1"/>
  <c r="V324" i="2"/>
  <c r="V109" i="13" s="1"/>
  <c r="V324" i="15"/>
  <c r="V109" i="16" s="1"/>
  <c r="Q333" i="2" l="1"/>
  <c r="Q112" i="13" s="1"/>
  <c r="Q333" i="15"/>
  <c r="Q112" i="16" s="1"/>
  <c r="V327" i="2"/>
  <c r="V110" i="13" s="1"/>
  <c r="V327" i="15"/>
  <c r="V110" i="16" s="1"/>
  <c r="F339" i="15"/>
  <c r="F114" i="16" s="1"/>
  <c r="F339" i="2"/>
  <c r="F114" i="13" s="1"/>
  <c r="D327" i="15"/>
  <c r="D110" i="16" s="1"/>
  <c r="D327" i="2"/>
  <c r="D110" i="13" s="1"/>
  <c r="N330" i="2"/>
  <c r="N111" i="13" s="1"/>
  <c r="N330" i="15"/>
  <c r="N111" i="16" s="1"/>
  <c r="L327" i="2"/>
  <c r="L110" i="13" s="1"/>
  <c r="L327" i="15"/>
  <c r="L110" i="16" s="1"/>
  <c r="N333" i="2" l="1"/>
  <c r="N112" i="13" s="1"/>
  <c r="N333" i="15"/>
  <c r="N112" i="16" s="1"/>
  <c r="F342" i="2"/>
  <c r="F115" i="13" s="1"/>
  <c r="F342" i="15"/>
  <c r="F115" i="16" s="1"/>
  <c r="AA323" i="15"/>
  <c r="AA323" i="2"/>
  <c r="H324" i="15" l="1"/>
  <c r="H109" i="16" s="1"/>
  <c r="H324" i="2"/>
  <c r="H109" i="13" s="1"/>
  <c r="K327" i="2"/>
  <c r="K110" i="13" s="1"/>
  <c r="K327" i="15"/>
  <c r="K110" i="16" s="1"/>
  <c r="S327" i="2"/>
  <c r="S110" i="13" s="1"/>
  <c r="S327" i="15"/>
  <c r="S110" i="16" s="1"/>
  <c r="P327" i="15"/>
  <c r="P110" i="16" s="1"/>
  <c r="P327" i="2"/>
  <c r="P110" i="13" s="1"/>
  <c r="R324" i="2"/>
  <c r="R109" i="13" s="1"/>
  <c r="R324" i="15"/>
  <c r="R109" i="16" s="1"/>
  <c r="N336" i="2"/>
  <c r="N113" i="13" s="1"/>
  <c r="N336" i="15"/>
  <c r="N113" i="16" s="1"/>
  <c r="AA324" i="15" l="1"/>
  <c r="H327" i="15"/>
  <c r="H110" i="16" s="1"/>
  <c r="H327" i="2"/>
  <c r="H110" i="13" s="1"/>
  <c r="N339" i="15"/>
  <c r="N114" i="16" s="1"/>
  <c r="N339" i="2"/>
  <c r="N114" i="13" s="1"/>
  <c r="AA324" i="2"/>
  <c r="R327" i="2"/>
  <c r="R110" i="13" s="1"/>
  <c r="R327" i="15"/>
  <c r="R110" i="16" s="1"/>
  <c r="S330" i="2"/>
  <c r="S111" i="13" s="1"/>
  <c r="S330" i="15"/>
  <c r="S111" i="16" s="1"/>
  <c r="N342" i="2" l="1"/>
  <c r="N115" i="13" s="1"/>
  <c r="N342" i="15"/>
  <c r="N115" i="16" s="1"/>
  <c r="R330" i="2"/>
  <c r="R111" i="13" s="1"/>
  <c r="R330" i="15"/>
  <c r="R111" i="16" s="1"/>
  <c r="H330" i="15"/>
  <c r="H111" i="16" s="1"/>
  <c r="H330" i="2"/>
  <c r="H111" i="13" s="1"/>
  <c r="S333" i="2"/>
  <c r="S112" i="13" s="1"/>
  <c r="S333" i="15"/>
  <c r="S112" i="16" s="1"/>
  <c r="H333" i="2" l="1"/>
  <c r="H112" i="13" s="1"/>
  <c r="H333" i="15"/>
  <c r="H112" i="16" s="1"/>
  <c r="N345" i="2"/>
  <c r="N116" i="13" s="1"/>
  <c r="N345" i="15"/>
  <c r="N116" i="16" s="1"/>
  <c r="R333" i="2"/>
  <c r="R112" i="13" s="1"/>
  <c r="R333" i="15"/>
  <c r="R112" i="16" s="1"/>
  <c r="S336" i="15"/>
  <c r="S113" i="16" s="1"/>
  <c r="S336" i="2"/>
  <c r="S113" i="13" s="1"/>
  <c r="B327" i="2" l="1"/>
  <c r="B110" i="13" s="1"/>
  <c r="B327" i="15"/>
  <c r="B110" i="16" s="1"/>
  <c r="E327" i="15"/>
  <c r="E110" i="16" s="1"/>
  <c r="E327" i="2"/>
  <c r="E110" i="13" s="1"/>
  <c r="C327" i="2"/>
  <c r="C110" i="13" s="1"/>
  <c r="C327" i="15"/>
  <c r="C110" i="16" s="1"/>
  <c r="M327" i="2"/>
  <c r="M110" i="13" s="1"/>
  <c r="M327" i="15"/>
  <c r="M110" i="16" s="1"/>
  <c r="AA326" i="2"/>
  <c r="AA326" i="15"/>
  <c r="R336" i="15"/>
  <c r="R113" i="16" s="1"/>
  <c r="R336" i="2"/>
  <c r="R113" i="13" s="1"/>
  <c r="N348" i="2"/>
  <c r="N117" i="13" s="1"/>
  <c r="N348" i="15"/>
  <c r="N117" i="16" s="1"/>
  <c r="G327" i="2"/>
  <c r="G110" i="13" s="1"/>
  <c r="G327" i="15"/>
  <c r="G110" i="16" s="1"/>
  <c r="S339" i="2"/>
  <c r="S114" i="13" s="1"/>
  <c r="S339" i="15"/>
  <c r="S114" i="16" s="1"/>
  <c r="H336" i="2"/>
  <c r="H113" i="13" s="1"/>
  <c r="H336" i="15"/>
  <c r="H113" i="16" s="1"/>
  <c r="H339" i="15" l="1"/>
  <c r="H114" i="16" s="1"/>
  <c r="H339" i="2"/>
  <c r="H114" i="13" s="1"/>
  <c r="B330" i="15"/>
  <c r="B111" i="16" s="1"/>
  <c r="B330" i="2"/>
  <c r="B111" i="13" s="1"/>
  <c r="T327" i="2"/>
  <c r="T110" i="13" s="1"/>
  <c r="T327" i="15"/>
  <c r="T110" i="16" s="1"/>
  <c r="K330" i="15"/>
  <c r="K111" i="16" s="1"/>
  <c r="K330" i="2"/>
  <c r="K111" i="13" s="1"/>
  <c r="D330" i="15"/>
  <c r="D111" i="16" s="1"/>
  <c r="D330" i="2"/>
  <c r="D111" i="13" s="1"/>
  <c r="P330" i="2"/>
  <c r="P111" i="13" s="1"/>
  <c r="P330" i="15"/>
  <c r="P111" i="16" s="1"/>
  <c r="M330" i="15"/>
  <c r="M111" i="16" s="1"/>
  <c r="M330" i="2"/>
  <c r="M111" i="13" s="1"/>
  <c r="R339" i="2"/>
  <c r="R114" i="13" s="1"/>
  <c r="R339" i="15"/>
  <c r="R114" i="16" s="1"/>
  <c r="J327" i="2"/>
  <c r="J110" i="13" s="1"/>
  <c r="J327" i="15"/>
  <c r="J110" i="16" s="1"/>
  <c r="G330" i="15"/>
  <c r="G111" i="16" s="1"/>
  <c r="G330" i="2"/>
  <c r="G111" i="13" s="1"/>
  <c r="L330" i="15"/>
  <c r="L111" i="16" s="1"/>
  <c r="L330" i="2"/>
  <c r="L111" i="13" s="1"/>
  <c r="C330" i="15"/>
  <c r="C111" i="16" s="1"/>
  <c r="C330" i="2"/>
  <c r="C111" i="13" s="1"/>
  <c r="S342" i="2"/>
  <c r="S115" i="13" s="1"/>
  <c r="S342" i="15"/>
  <c r="S115" i="16" s="1"/>
  <c r="E330" i="15"/>
  <c r="E111" i="16" s="1"/>
  <c r="E330" i="2"/>
  <c r="E111" i="13" s="1"/>
  <c r="AA327" i="2" l="1"/>
  <c r="AA327" i="15"/>
  <c r="J330" i="2"/>
  <c r="J111" i="13" s="1"/>
  <c r="J330" i="15"/>
  <c r="J111" i="16" s="1"/>
  <c r="G333" i="2"/>
  <c r="G112" i="13" s="1"/>
  <c r="G333" i="15"/>
  <c r="G112" i="16" s="1"/>
  <c r="L333" i="2"/>
  <c r="L112" i="13" s="1"/>
  <c r="L333" i="15"/>
  <c r="L112" i="16" s="1"/>
  <c r="M333" i="2"/>
  <c r="M112" i="13" s="1"/>
  <c r="M333" i="15"/>
  <c r="M112" i="16" s="1"/>
  <c r="E333" i="2"/>
  <c r="E112" i="13" s="1"/>
  <c r="E333" i="15"/>
  <c r="E112" i="16" s="1"/>
  <c r="P333" i="2"/>
  <c r="P112" i="13" s="1"/>
  <c r="P333" i="15"/>
  <c r="P112" i="16" s="1"/>
  <c r="B333" i="2"/>
  <c r="B112" i="13" s="1"/>
  <c r="B333" i="15"/>
  <c r="B112" i="16" s="1"/>
  <c r="T330" i="2"/>
  <c r="T111" i="13" s="1"/>
  <c r="T330" i="15"/>
  <c r="T111" i="16" s="1"/>
  <c r="S345" i="15"/>
  <c r="S116" i="16" s="1"/>
  <c r="S345" i="2"/>
  <c r="S116" i="13" s="1"/>
  <c r="D333" i="2"/>
  <c r="D112" i="13" s="1"/>
  <c r="D333" i="15"/>
  <c r="D112" i="16" s="1"/>
  <c r="C333" i="2"/>
  <c r="C112" i="13" s="1"/>
  <c r="C333" i="15"/>
  <c r="C112" i="16" s="1"/>
  <c r="K333" i="2"/>
  <c r="K112" i="13" s="1"/>
  <c r="K333" i="15"/>
  <c r="K112" i="16" s="1"/>
  <c r="H342" i="2"/>
  <c r="H115" i="13" s="1"/>
  <c r="H342" i="15"/>
  <c r="H115" i="16" s="1"/>
  <c r="B336" i="15" l="1"/>
  <c r="B113" i="16" s="1"/>
  <c r="B336" i="2"/>
  <c r="B113" i="13" s="1"/>
  <c r="G336" i="15"/>
  <c r="G113" i="16" s="1"/>
  <c r="G336" i="2"/>
  <c r="G113" i="13" s="1"/>
  <c r="L336" i="2"/>
  <c r="L113" i="13" s="1"/>
  <c r="L336" i="15"/>
  <c r="L113" i="16" s="1"/>
  <c r="H345" i="15"/>
  <c r="H116" i="16" s="1"/>
  <c r="H345" i="2"/>
  <c r="H116" i="13" s="1"/>
  <c r="C336" i="2"/>
  <c r="C113" i="13" s="1"/>
  <c r="C336" i="15"/>
  <c r="C113" i="16" s="1"/>
  <c r="K336" i="2"/>
  <c r="K113" i="13" s="1"/>
  <c r="K336" i="15"/>
  <c r="K113" i="16" s="1"/>
  <c r="M336" i="2"/>
  <c r="M113" i="13" s="1"/>
  <c r="M336" i="15"/>
  <c r="M113" i="16" s="1"/>
  <c r="S348" i="2"/>
  <c r="S117" i="13" s="1"/>
  <c r="S348" i="15"/>
  <c r="S117" i="16" s="1"/>
  <c r="M339" i="15" l="1"/>
  <c r="M114" i="16" s="1"/>
  <c r="M339" i="2"/>
  <c r="M114" i="13" s="1"/>
  <c r="B339" i="15"/>
  <c r="B114" i="16" s="1"/>
  <c r="B339" i="2"/>
  <c r="B114" i="13" s="1"/>
  <c r="S351" i="2"/>
  <c r="S118" i="13" s="1"/>
  <c r="S351" i="15"/>
  <c r="S118" i="16" s="1"/>
  <c r="G339" i="15"/>
  <c r="G114" i="16" s="1"/>
  <c r="G339" i="2"/>
  <c r="G114" i="13" s="1"/>
  <c r="C339" i="15"/>
  <c r="C114" i="16" s="1"/>
  <c r="C339" i="2"/>
  <c r="C114" i="13" s="1"/>
  <c r="K339" i="2"/>
  <c r="K114" i="13" s="1"/>
  <c r="K339" i="15"/>
  <c r="K114" i="16" s="1"/>
  <c r="L339" i="15"/>
  <c r="L114" i="16" s="1"/>
  <c r="L339" i="2"/>
  <c r="L114" i="13" s="1"/>
  <c r="S354" i="15" l="1"/>
  <c r="S119" i="16" s="1"/>
  <c r="S354" i="2"/>
  <c r="S119" i="13" s="1"/>
  <c r="G342" i="2"/>
  <c r="G115" i="13" s="1"/>
  <c r="G342" i="15"/>
  <c r="G115" i="16" s="1"/>
  <c r="M342" i="15"/>
  <c r="M115" i="16" s="1"/>
  <c r="M342" i="2"/>
  <c r="M115" i="13" s="1"/>
  <c r="T333" i="2" l="1"/>
  <c r="T112" i="13" s="1"/>
  <c r="T333" i="15"/>
  <c r="T112" i="16" s="1"/>
  <c r="AA329" i="15"/>
  <c r="AA329" i="2"/>
  <c r="I333" i="15"/>
  <c r="I112" i="16" s="1"/>
  <c r="I333" i="2"/>
  <c r="I112" i="13" s="1"/>
  <c r="G345" i="15"/>
  <c r="G116" i="16" s="1"/>
  <c r="G345" i="2"/>
  <c r="G116" i="13" s="1"/>
  <c r="M345" i="2"/>
  <c r="M116" i="13" s="1"/>
  <c r="M345" i="15"/>
  <c r="M116" i="16" s="1"/>
  <c r="S357" i="2"/>
  <c r="S120" i="13" s="1"/>
  <c r="S357" i="15"/>
  <c r="S120" i="16" s="1"/>
  <c r="V330" i="15" l="1"/>
  <c r="V330" i="2"/>
  <c r="S360" i="15"/>
  <c r="S121" i="16" s="1"/>
  <c r="S360" i="2"/>
  <c r="S121" i="13" s="1"/>
  <c r="AA332" i="2"/>
  <c r="AA332" i="15"/>
  <c r="AA330" i="15" l="1"/>
  <c r="V111" i="16"/>
  <c r="AA330" i="2"/>
  <c r="V111" i="13"/>
  <c r="T336" i="15"/>
  <c r="T113" i="16" s="1"/>
  <c r="T336" i="2"/>
  <c r="T113" i="13" s="1"/>
  <c r="D336" i="2"/>
  <c r="D113" i="13" s="1"/>
  <c r="D336" i="15"/>
  <c r="D113" i="16" s="1"/>
  <c r="P336" i="15"/>
  <c r="P113" i="16" s="1"/>
  <c r="P336" i="2"/>
  <c r="P113" i="13" s="1"/>
  <c r="Q336" i="15"/>
  <c r="Q113" i="16" s="1"/>
  <c r="Q336" i="2"/>
  <c r="Q113" i="13" s="1"/>
  <c r="U336" i="2"/>
  <c r="U113" i="13" s="1"/>
  <c r="U336" i="15"/>
  <c r="U113" i="16" s="1"/>
  <c r="J333" i="2"/>
  <c r="J112" i="13" s="1"/>
  <c r="J333" i="15"/>
  <c r="J112" i="16" s="1"/>
  <c r="V333" i="2"/>
  <c r="V112" i="13" s="1"/>
  <c r="V333" i="15"/>
  <c r="V112" i="16" s="1"/>
  <c r="H348" i="15"/>
  <c r="H117" i="16" s="1"/>
  <c r="H348" i="2"/>
  <c r="H117" i="13" s="1"/>
  <c r="AA333" i="15" l="1"/>
  <c r="AA333" i="2"/>
  <c r="D339" i="15"/>
  <c r="D114" i="16" s="1"/>
  <c r="D339" i="2"/>
  <c r="D114" i="13" s="1"/>
  <c r="H351" i="2"/>
  <c r="H118" i="13" s="1"/>
  <c r="H351" i="15"/>
  <c r="H118" i="16" s="1"/>
  <c r="P339" i="2"/>
  <c r="P114" i="13" s="1"/>
  <c r="P339" i="15"/>
  <c r="P114" i="16" s="1"/>
  <c r="U339" i="2"/>
  <c r="U114" i="13" s="1"/>
  <c r="U339" i="15"/>
  <c r="U114" i="16" s="1"/>
  <c r="Q339" i="2"/>
  <c r="Q114" i="13" s="1"/>
  <c r="Q339" i="15"/>
  <c r="Q114" i="16" s="1"/>
  <c r="P342" i="2" l="1"/>
  <c r="P115" i="13" s="1"/>
  <c r="P342" i="15"/>
  <c r="P115" i="16" s="1"/>
  <c r="U342" i="2"/>
  <c r="U115" i="13" s="1"/>
  <c r="U342" i="15"/>
  <c r="U115" i="16" s="1"/>
  <c r="D342" i="2"/>
  <c r="D115" i="13" s="1"/>
  <c r="D342" i="15"/>
  <c r="D115" i="16" s="1"/>
  <c r="Q342" i="2"/>
  <c r="Q115" i="13" s="1"/>
  <c r="Q342" i="15"/>
  <c r="Q115" i="16" s="1"/>
  <c r="I336" i="2" l="1"/>
  <c r="I113" i="13" s="1"/>
  <c r="I336" i="15"/>
  <c r="I113" i="16" s="1"/>
  <c r="AA335" i="2"/>
  <c r="AA335" i="15"/>
  <c r="E336" i="15"/>
  <c r="E113" i="16" s="1"/>
  <c r="E336" i="2"/>
  <c r="E113" i="13" s="1"/>
  <c r="Q345" i="15"/>
  <c r="Q116" i="16" s="1"/>
  <c r="Q345" i="2"/>
  <c r="Q116" i="13" s="1"/>
  <c r="P345" i="15"/>
  <c r="P116" i="16" s="1"/>
  <c r="P345" i="2"/>
  <c r="P116" i="13" s="1"/>
  <c r="U345" i="15"/>
  <c r="U116" i="16" s="1"/>
  <c r="U345" i="2"/>
  <c r="U116" i="13" s="1"/>
  <c r="E339" i="15" l="1"/>
  <c r="E114" i="16" s="1"/>
  <c r="E339" i="2"/>
  <c r="E114" i="13" s="1"/>
  <c r="I339" i="15"/>
  <c r="I114" i="16" s="1"/>
  <c r="I339" i="2"/>
  <c r="I114" i="13" s="1"/>
  <c r="V336" i="15"/>
  <c r="V113" i="16" s="1"/>
  <c r="V336" i="2"/>
  <c r="V113" i="13" s="1"/>
  <c r="J336" i="2"/>
  <c r="J113" i="13" s="1"/>
  <c r="J336" i="15"/>
  <c r="J113" i="16" s="1"/>
  <c r="S363" i="15"/>
  <c r="S122" i="16" s="1"/>
  <c r="S363" i="2"/>
  <c r="S122" i="13" s="1"/>
  <c r="I342" i="15" l="1"/>
  <c r="I115" i="16" s="1"/>
  <c r="I342" i="2"/>
  <c r="I115" i="13" s="1"/>
  <c r="S366" i="2"/>
  <c r="S123" i="13" s="1"/>
  <c r="S366" i="15"/>
  <c r="S123" i="16" s="1"/>
  <c r="AA336" i="2"/>
  <c r="AA336" i="15"/>
  <c r="L342" i="2"/>
  <c r="L115" i="13" s="1"/>
  <c r="L342" i="15"/>
  <c r="L115" i="16" s="1"/>
  <c r="V339" i="15"/>
  <c r="V114" i="16" s="1"/>
  <c r="V339" i="2"/>
  <c r="V114" i="13" s="1"/>
  <c r="E342" i="2"/>
  <c r="E115" i="13" s="1"/>
  <c r="E342" i="15"/>
  <c r="E115" i="16" s="1"/>
  <c r="L345" i="2" l="1"/>
  <c r="L116" i="13" s="1"/>
  <c r="L345" i="15"/>
  <c r="L116" i="16" s="1"/>
  <c r="I345" i="2"/>
  <c r="I116" i="13" s="1"/>
  <c r="I345" i="15"/>
  <c r="I116" i="16" s="1"/>
  <c r="V345" i="15"/>
  <c r="V116" i="16" s="1"/>
  <c r="V345" i="2"/>
  <c r="V116" i="13" s="1"/>
  <c r="S369" i="15"/>
  <c r="S124" i="16" s="1"/>
  <c r="S369" i="2"/>
  <c r="S124" i="13" s="1"/>
  <c r="V342" i="2"/>
  <c r="V115" i="13" s="1"/>
  <c r="V342" i="15"/>
  <c r="V115" i="16" s="1"/>
  <c r="E345" i="2"/>
  <c r="E116" i="13" s="1"/>
  <c r="E345" i="15"/>
  <c r="E116" i="16" s="1"/>
  <c r="E348" i="15" l="1"/>
  <c r="E117" i="16" s="1"/>
  <c r="E348" i="2"/>
  <c r="E117" i="13" s="1"/>
  <c r="AA338" i="2"/>
  <c r="AA338" i="15"/>
  <c r="T339" i="2" l="1"/>
  <c r="T114" i="13" s="1"/>
  <c r="T339" i="15"/>
  <c r="T114" i="16" s="1"/>
  <c r="J339" i="15"/>
  <c r="J114" i="16" s="1"/>
  <c r="J339" i="2"/>
  <c r="J114" i="13" s="1"/>
  <c r="E351" i="2"/>
  <c r="E118" i="13" s="1"/>
  <c r="E351" i="15"/>
  <c r="E118" i="16" s="1"/>
  <c r="AA339" i="2" l="1"/>
  <c r="AA339" i="15"/>
  <c r="T342" i="2"/>
  <c r="T115" i="13" s="1"/>
  <c r="T342" i="15"/>
  <c r="T115" i="16" s="1"/>
  <c r="T345" i="15" l="1"/>
  <c r="T116" i="16" s="1"/>
  <c r="T345" i="2"/>
  <c r="T116" i="13" s="1"/>
  <c r="P348" i="2" l="1"/>
  <c r="P117" i="13" s="1"/>
  <c r="P348" i="15"/>
  <c r="P117" i="16" s="1"/>
  <c r="B342" i="2" l="1"/>
  <c r="B115" i="13" s="1"/>
  <c r="B342" i="15"/>
  <c r="B115" i="16" s="1"/>
  <c r="K342" i="2"/>
  <c r="K115" i="13" s="1"/>
  <c r="K342" i="15"/>
  <c r="K115" i="16" s="1"/>
  <c r="C342" i="2"/>
  <c r="C115" i="13" s="1"/>
  <c r="C342" i="15"/>
  <c r="C115" i="16" s="1"/>
  <c r="R342" i="2"/>
  <c r="R115" i="13" s="1"/>
  <c r="R342" i="15"/>
  <c r="R115" i="16" s="1"/>
  <c r="AA341" i="15"/>
  <c r="AA341" i="2"/>
  <c r="R345" i="15" l="1"/>
  <c r="R116" i="16" s="1"/>
  <c r="R345" i="2"/>
  <c r="R116" i="13" s="1"/>
  <c r="K345" i="2"/>
  <c r="K116" i="13" s="1"/>
  <c r="K345" i="15"/>
  <c r="K116" i="16" s="1"/>
  <c r="C345" i="15"/>
  <c r="C116" i="16" s="1"/>
  <c r="C345" i="2"/>
  <c r="C116" i="13" s="1"/>
  <c r="B345" i="15"/>
  <c r="B116" i="16" s="1"/>
  <c r="B345" i="2"/>
  <c r="B116" i="13" s="1"/>
  <c r="J342" i="15"/>
  <c r="J342" i="2"/>
  <c r="AA342" i="15" l="1"/>
  <c r="J115" i="16"/>
  <c r="AA342" i="2"/>
  <c r="J115" i="13"/>
  <c r="J345" i="2"/>
  <c r="J116" i="13" s="1"/>
  <c r="J345" i="15"/>
  <c r="J116" i="16" s="1"/>
  <c r="C348" i="15"/>
  <c r="C117" i="16" s="1"/>
  <c r="C348" i="2"/>
  <c r="C117" i="13" s="1"/>
  <c r="J348" i="15" l="1"/>
  <c r="J117" i="16" s="1"/>
  <c r="J348" i="2"/>
  <c r="J117" i="13" s="1"/>
  <c r="F345" i="15" l="1"/>
  <c r="F116" i="16" s="1"/>
  <c r="F345" i="2"/>
  <c r="F116" i="13" s="1"/>
  <c r="D345" i="15"/>
  <c r="D116" i="16" s="1"/>
  <c r="D345" i="2"/>
  <c r="AA344" i="15"/>
  <c r="AA344" i="2"/>
  <c r="AA345" i="2" l="1"/>
  <c r="D116" i="13"/>
  <c r="AA345" i="15"/>
  <c r="D348" i="15"/>
  <c r="D117" i="16" s="1"/>
  <c r="D348" i="2"/>
  <c r="D117" i="13" s="1"/>
  <c r="R348" i="2"/>
  <c r="R117" i="13" s="1"/>
  <c r="R348" i="15"/>
  <c r="R117" i="16" s="1"/>
  <c r="G348" i="15"/>
  <c r="G117" i="16" s="1"/>
  <c r="G348" i="2"/>
  <c r="G117" i="13" s="1"/>
  <c r="R351" i="2" l="1"/>
  <c r="R118" i="13" s="1"/>
  <c r="R351" i="15"/>
  <c r="R118" i="16" s="1"/>
  <c r="D351" i="2"/>
  <c r="D118" i="13" s="1"/>
  <c r="D351" i="15"/>
  <c r="D118" i="16" s="1"/>
  <c r="D354" i="15" l="1"/>
  <c r="D119" i="16" s="1"/>
  <c r="D354" i="2"/>
  <c r="D119" i="13" s="1"/>
  <c r="D357" i="15"/>
  <c r="D120" i="16" s="1"/>
  <c r="D357" i="2"/>
  <c r="D120" i="13" s="1"/>
  <c r="D360" i="2" l="1"/>
  <c r="D121" i="13" s="1"/>
  <c r="D360" i="15"/>
  <c r="D121" i="16" s="1"/>
  <c r="R354" i="15" l="1"/>
  <c r="R119" i="16" s="1"/>
  <c r="R354" i="2"/>
  <c r="R119" i="13" s="1"/>
  <c r="U348" i="2"/>
  <c r="U117" i="13" s="1"/>
  <c r="U348" i="15"/>
  <c r="U117" i="16" s="1"/>
  <c r="V348" i="2"/>
  <c r="V117" i="13" s="1"/>
  <c r="V348" i="15"/>
  <c r="V117" i="16" s="1"/>
  <c r="J351" i="2" l="1"/>
  <c r="J118" i="13" s="1"/>
  <c r="J351" i="15"/>
  <c r="J118" i="16" s="1"/>
  <c r="J354" i="2" l="1"/>
  <c r="J119" i="13" s="1"/>
  <c r="J354" i="15"/>
  <c r="J119" i="16" s="1"/>
  <c r="AA347" i="2"/>
  <c r="AA347" i="15"/>
  <c r="I348" i="15" l="1"/>
  <c r="I117" i="16" s="1"/>
  <c r="I348" i="2"/>
  <c r="I117" i="13" s="1"/>
  <c r="T348" i="2"/>
  <c r="T117" i="13" s="1"/>
  <c r="T348" i="15"/>
  <c r="T117" i="16" s="1"/>
  <c r="M348" i="2"/>
  <c r="M117" i="13" s="1"/>
  <c r="M348" i="15"/>
  <c r="M117" i="16" s="1"/>
  <c r="F348" i="15"/>
  <c r="F117" i="16" s="1"/>
  <c r="F348" i="2"/>
  <c r="F117" i="13" s="1"/>
  <c r="Q348" i="2"/>
  <c r="Q117" i="13" s="1"/>
  <c r="Q348" i="15"/>
  <c r="Q117" i="16" s="1"/>
  <c r="L348" i="2"/>
  <c r="L117" i="13" s="1"/>
  <c r="L348" i="15"/>
  <c r="L117" i="16" s="1"/>
  <c r="B348" i="2"/>
  <c r="B117" i="13" s="1"/>
  <c r="B348" i="15"/>
  <c r="B117" i="16" s="1"/>
  <c r="K348" i="2"/>
  <c r="K117" i="13" s="1"/>
  <c r="K348" i="15"/>
  <c r="K117" i="16" s="1"/>
  <c r="J357" i="2"/>
  <c r="J120" i="13" s="1"/>
  <c r="J357" i="15"/>
  <c r="J120" i="16" s="1"/>
  <c r="K354" i="2" l="1"/>
  <c r="K119" i="13" s="1"/>
  <c r="AA348" i="2"/>
  <c r="AA348" i="15"/>
  <c r="B351" i="2"/>
  <c r="B118" i="13" s="1"/>
  <c r="B351" i="15"/>
  <c r="B118" i="16" s="1"/>
  <c r="Q351" i="2"/>
  <c r="Q118" i="13" s="1"/>
  <c r="Q351" i="15"/>
  <c r="Q118" i="16" s="1"/>
  <c r="F351" i="2"/>
  <c r="F118" i="13" s="1"/>
  <c r="F351" i="15"/>
  <c r="F118" i="16" s="1"/>
  <c r="L351" i="2"/>
  <c r="L118" i="13" s="1"/>
  <c r="L351" i="15"/>
  <c r="L118" i="16" s="1"/>
  <c r="K351" i="2"/>
  <c r="K118" i="13" s="1"/>
  <c r="K351" i="15"/>
  <c r="K118" i="16" s="1"/>
  <c r="K354" i="15" l="1"/>
  <c r="K119" i="16" s="1"/>
  <c r="K357" i="2"/>
  <c r="K120" i="13" s="1"/>
  <c r="K357" i="15"/>
  <c r="K120" i="16" s="1"/>
  <c r="L354" i="2"/>
  <c r="L119" i="13" s="1"/>
  <c r="L354" i="15"/>
  <c r="L119" i="16" s="1"/>
  <c r="Q354" i="15"/>
  <c r="Q119" i="16" s="1"/>
  <c r="Q354" i="2"/>
  <c r="Q119" i="13" s="1"/>
  <c r="F354" i="2"/>
  <c r="F119" i="13" s="1"/>
  <c r="F354" i="15"/>
  <c r="F119" i="16" s="1"/>
  <c r="Q357" i="15" l="1"/>
  <c r="Q120" i="16" s="1"/>
  <c r="Q360" i="2"/>
  <c r="Q121" i="13" s="1"/>
  <c r="Q357" i="2"/>
  <c r="Q120" i="13" s="1"/>
  <c r="P351" i="2"/>
  <c r="P118" i="13" s="1"/>
  <c r="P351" i="15"/>
  <c r="P118" i="16" s="1"/>
  <c r="V351" i="2"/>
  <c r="V118" i="13" s="1"/>
  <c r="V351" i="15"/>
  <c r="V118" i="16" s="1"/>
  <c r="U351" i="2"/>
  <c r="U118" i="13" s="1"/>
  <c r="U351" i="15"/>
  <c r="U118" i="16" s="1"/>
  <c r="L357" i="2"/>
  <c r="L120" i="13" s="1"/>
  <c r="L357" i="15"/>
  <c r="L120" i="16" s="1"/>
  <c r="K360" i="2"/>
  <c r="K121" i="13" s="1"/>
  <c r="K360" i="15"/>
  <c r="K121" i="16" s="1"/>
  <c r="C351" i="2"/>
  <c r="C118" i="13" s="1"/>
  <c r="C351" i="15"/>
  <c r="C118" i="16" s="1"/>
  <c r="F357" i="2"/>
  <c r="F120" i="13" s="1"/>
  <c r="F357" i="15"/>
  <c r="F120" i="16" s="1"/>
  <c r="Q360" i="15" l="1"/>
  <c r="Q121" i="16" s="1"/>
  <c r="U354" i="15"/>
  <c r="U119" i="16" s="1"/>
  <c r="U354" i="2"/>
  <c r="U119" i="13" s="1"/>
  <c r="F360" i="2"/>
  <c r="F121" i="13" s="1"/>
  <c r="F360" i="15"/>
  <c r="F121" i="16" s="1"/>
  <c r="K363" i="2"/>
  <c r="K122" i="13" s="1"/>
  <c r="K363" i="15"/>
  <c r="K122" i="16" s="1"/>
  <c r="P354" i="2"/>
  <c r="P119" i="13" s="1"/>
  <c r="P354" i="15"/>
  <c r="P119" i="16" s="1"/>
  <c r="Q363" i="15" l="1"/>
  <c r="Q122" i="16" s="1"/>
  <c r="Q363" i="2"/>
  <c r="Q122" i="13" s="1"/>
  <c r="AA350" i="2"/>
  <c r="AA350" i="15"/>
  <c r="U357" i="2"/>
  <c r="U120" i="13" s="1"/>
  <c r="U357" i="15"/>
  <c r="U120" i="16" s="1"/>
  <c r="F363" i="15"/>
  <c r="F122" i="16" s="1"/>
  <c r="F363" i="2"/>
  <c r="F122" i="13" s="1"/>
  <c r="K366" i="2"/>
  <c r="K123" i="13" s="1"/>
  <c r="K366" i="15"/>
  <c r="K123" i="16" s="1"/>
  <c r="T354" i="15" l="1"/>
  <c r="T119" i="16" s="1"/>
  <c r="G354" i="15"/>
  <c r="G119" i="16" s="1"/>
  <c r="Q366" i="15"/>
  <c r="Q123" i="16" s="1"/>
  <c r="Q366" i="2"/>
  <c r="Q123" i="13" s="1"/>
  <c r="M351" i="2"/>
  <c r="M118" i="13" s="1"/>
  <c r="M351" i="15"/>
  <c r="M118" i="16" s="1"/>
  <c r="G351" i="2"/>
  <c r="G118" i="13" s="1"/>
  <c r="G351" i="15"/>
  <c r="G118" i="16" s="1"/>
  <c r="I354" i="15"/>
  <c r="I119" i="16" s="1"/>
  <c r="I354" i="2"/>
  <c r="I119" i="13" s="1"/>
  <c r="T351" i="2"/>
  <c r="T118" i="13" s="1"/>
  <c r="T351" i="15"/>
  <c r="T118" i="16" s="1"/>
  <c r="N351" i="2"/>
  <c r="N118" i="13" s="1"/>
  <c r="N351" i="15"/>
  <c r="N118" i="16" s="1"/>
  <c r="I351" i="2"/>
  <c r="I118" i="13" s="1"/>
  <c r="I351" i="15"/>
  <c r="I118" i="16" s="1"/>
  <c r="K369" i="2"/>
  <c r="K124" i="13" s="1"/>
  <c r="K369" i="15"/>
  <c r="K124" i="16" s="1"/>
  <c r="R357" i="2"/>
  <c r="R120" i="13" s="1"/>
  <c r="R357" i="15"/>
  <c r="R120" i="16" s="1"/>
  <c r="P357" i="2"/>
  <c r="P120" i="13" s="1"/>
  <c r="P357" i="15"/>
  <c r="P120" i="16" s="1"/>
  <c r="N354" i="15" l="1"/>
  <c r="N119" i="16" s="1"/>
  <c r="N354" i="2"/>
  <c r="N119" i="13" s="1"/>
  <c r="T354" i="2"/>
  <c r="T119" i="13" s="1"/>
  <c r="G354" i="2"/>
  <c r="G119" i="13" s="1"/>
  <c r="N357" i="2"/>
  <c r="N120" i="13" s="1"/>
  <c r="N357" i="15"/>
  <c r="N120" i="16" s="1"/>
  <c r="P360" i="15"/>
  <c r="P121" i="16" s="1"/>
  <c r="P360" i="2"/>
  <c r="P121" i="13" s="1"/>
  <c r="I357" i="2"/>
  <c r="I120" i="13" s="1"/>
  <c r="I357" i="15"/>
  <c r="I120" i="16" s="1"/>
  <c r="M354" i="2"/>
  <c r="M119" i="13" s="1"/>
  <c r="M354" i="15"/>
  <c r="M119" i="16" s="1"/>
  <c r="R360" i="15"/>
  <c r="R121" i="16" s="1"/>
  <c r="R360" i="2"/>
  <c r="R121" i="13" s="1"/>
  <c r="T357" i="2"/>
  <c r="T120" i="13" s="1"/>
  <c r="T357" i="15"/>
  <c r="T120" i="16" s="1"/>
  <c r="AA351" i="15"/>
  <c r="AA351" i="2"/>
  <c r="M357" i="15" l="1"/>
  <c r="M120" i="16" s="1"/>
  <c r="M357" i="2"/>
  <c r="M120" i="13" s="1"/>
  <c r="T360" i="2"/>
  <c r="T121" i="13" s="1"/>
  <c r="T360" i="15"/>
  <c r="T121" i="16" s="1"/>
  <c r="P363" i="2"/>
  <c r="P122" i="13" s="1"/>
  <c r="P363" i="15"/>
  <c r="P122" i="16" s="1"/>
  <c r="E354" i="15"/>
  <c r="E119" i="16" s="1"/>
  <c r="E354" i="2"/>
  <c r="E119" i="13" s="1"/>
  <c r="C354" i="15"/>
  <c r="C119" i="16" s="1"/>
  <c r="C354" i="2"/>
  <c r="C119" i="13" s="1"/>
  <c r="M360" i="15"/>
  <c r="M121" i="16" s="1"/>
  <c r="M360" i="2"/>
  <c r="M121" i="13" s="1"/>
  <c r="U360" i="15"/>
  <c r="U121" i="16" s="1"/>
  <c r="U360" i="2"/>
  <c r="U121" i="13" s="1"/>
  <c r="N360" i="15"/>
  <c r="N121" i="16" s="1"/>
  <c r="N360" i="2"/>
  <c r="N121" i="13" s="1"/>
  <c r="R363" i="15"/>
  <c r="R122" i="16" s="1"/>
  <c r="R363" i="2"/>
  <c r="R122" i="13" s="1"/>
  <c r="E357" i="15" l="1"/>
  <c r="E120" i="16" s="1"/>
  <c r="E357" i="2"/>
  <c r="E120" i="13" s="1"/>
  <c r="M363" i="2"/>
  <c r="M122" i="13" s="1"/>
  <c r="M363" i="15"/>
  <c r="M122" i="16" s="1"/>
  <c r="C357" i="2"/>
  <c r="C120" i="13" s="1"/>
  <c r="C357" i="15"/>
  <c r="C120" i="16" s="1"/>
  <c r="E360" i="2" l="1"/>
  <c r="E121" i="13" s="1"/>
  <c r="E360" i="15"/>
  <c r="E121" i="16" s="1"/>
  <c r="C360" i="2"/>
  <c r="C121" i="13" s="1"/>
  <c r="C360" i="15"/>
  <c r="C121" i="16" s="1"/>
  <c r="M366" i="2"/>
  <c r="M123" i="13" s="1"/>
  <c r="M366" i="15"/>
  <c r="M123" i="16" s="1"/>
  <c r="C363" i="15" l="1"/>
  <c r="C122" i="16" s="1"/>
  <c r="C363" i="2"/>
  <c r="C122" i="13" s="1"/>
  <c r="G357" i="2"/>
  <c r="G120" i="13" s="1"/>
  <c r="G357" i="15"/>
  <c r="G120" i="16" s="1"/>
  <c r="AA353" i="15"/>
  <c r="AA353" i="2"/>
  <c r="G360" i="2" l="1"/>
  <c r="G121" i="13" s="1"/>
  <c r="G360" i="15"/>
  <c r="G121" i="16" s="1"/>
  <c r="C366" i="2"/>
  <c r="C123" i="13" s="1"/>
  <c r="C366" i="15"/>
  <c r="C123" i="16" s="1"/>
  <c r="V354" i="15"/>
  <c r="V119" i="16" s="1"/>
  <c r="V354" i="2"/>
  <c r="V119" i="13" s="1"/>
  <c r="B354" i="15"/>
  <c r="B119" i="16" s="1"/>
  <c r="B354" i="2"/>
  <c r="B119" i="13" s="1"/>
  <c r="H354" i="15"/>
  <c r="H119" i="16" s="1"/>
  <c r="H354" i="2"/>
  <c r="H119" i="13" s="1"/>
  <c r="I360" i="2"/>
  <c r="I121" i="13" s="1"/>
  <c r="I360" i="15"/>
  <c r="I121" i="16" s="1"/>
  <c r="L360" i="2"/>
  <c r="L121" i="13" s="1"/>
  <c r="L360" i="15"/>
  <c r="L121" i="16" s="1"/>
  <c r="J360" i="2"/>
  <c r="J121" i="13" s="1"/>
  <c r="J360" i="15"/>
  <c r="J121" i="16" s="1"/>
  <c r="I363" i="15" l="1"/>
  <c r="I122" i="16" s="1"/>
  <c r="I363" i="2"/>
  <c r="I122" i="13" s="1"/>
  <c r="L363" i="2"/>
  <c r="L122" i="13" s="1"/>
  <c r="L363" i="15"/>
  <c r="L122" i="16" s="1"/>
  <c r="C369" i="2"/>
  <c r="C124" i="13" s="1"/>
  <c r="C369" i="15"/>
  <c r="C124" i="16" s="1"/>
  <c r="AA354" i="2"/>
  <c r="AA354" i="15"/>
  <c r="B357" i="2"/>
  <c r="B120" i="13" s="1"/>
  <c r="B357" i="15"/>
  <c r="B120" i="16" s="1"/>
  <c r="V357" i="2"/>
  <c r="V120" i="13" s="1"/>
  <c r="V357" i="15"/>
  <c r="V120" i="16" s="1"/>
  <c r="E363" i="15"/>
  <c r="E122" i="16" s="1"/>
  <c r="E363" i="2"/>
  <c r="E122" i="13" s="1"/>
  <c r="G363" i="2"/>
  <c r="G122" i="13" s="1"/>
  <c r="G363" i="15"/>
  <c r="G122" i="16" s="1"/>
  <c r="D363" i="15"/>
  <c r="D122" i="16" s="1"/>
  <c r="D363" i="2"/>
  <c r="D122" i="13" s="1"/>
  <c r="H357" i="2"/>
  <c r="H120" i="13" s="1"/>
  <c r="H357" i="15"/>
  <c r="H120" i="16" s="1"/>
  <c r="AA357" i="15" l="1"/>
  <c r="B360" i="15"/>
  <c r="B121" i="16" s="1"/>
  <c r="B360" i="2"/>
  <c r="B121" i="13" s="1"/>
  <c r="AA357" i="2"/>
  <c r="G366" i="2"/>
  <c r="G123" i="13" s="1"/>
  <c r="G366" i="15"/>
  <c r="G123" i="16" s="1"/>
  <c r="H360" i="2"/>
  <c r="H121" i="13" s="1"/>
  <c r="H360" i="15"/>
  <c r="H121" i="16" s="1"/>
  <c r="V360" i="15"/>
  <c r="V121" i="16" s="1"/>
  <c r="V360" i="2"/>
  <c r="V121" i="13" s="1"/>
  <c r="E366" i="2"/>
  <c r="E123" i="13" s="1"/>
  <c r="E366" i="15"/>
  <c r="E123" i="16" s="1"/>
  <c r="AA359" i="2" l="1"/>
  <c r="AA356" i="2"/>
  <c r="AA356" i="15"/>
  <c r="V363" i="15"/>
  <c r="V122" i="16" s="1"/>
  <c r="V363" i="2"/>
  <c r="V122" i="13" s="1"/>
  <c r="H363" i="15"/>
  <c r="H122" i="16" s="1"/>
  <c r="H363" i="2"/>
  <c r="H122" i="13" s="1"/>
  <c r="E369" i="2"/>
  <c r="E124" i="13" s="1"/>
  <c r="E369" i="15"/>
  <c r="E124" i="16" s="1"/>
  <c r="G369" i="2"/>
  <c r="G124" i="13" s="1"/>
  <c r="G369" i="15"/>
  <c r="G124" i="16" s="1"/>
  <c r="AA360" i="2"/>
  <c r="AA360" i="15"/>
  <c r="AA359" i="15" l="1"/>
  <c r="G372" i="15"/>
  <c r="G125" i="16" s="1"/>
  <c r="G372" i="2"/>
  <c r="G125" i="13" s="1"/>
  <c r="V366" i="2"/>
  <c r="V123" i="13" s="1"/>
  <c r="V366" i="15"/>
  <c r="V123" i="16" s="1"/>
  <c r="U363" i="15"/>
  <c r="U122" i="16" s="1"/>
  <c r="U363" i="2"/>
  <c r="U122" i="13" s="1"/>
  <c r="B363" i="15"/>
  <c r="B122" i="16" s="1"/>
  <c r="B363" i="2"/>
  <c r="B122" i="13" s="1"/>
  <c r="J363" i="15"/>
  <c r="J122" i="16" s="1"/>
  <c r="J363" i="2"/>
  <c r="J122" i="13" s="1"/>
  <c r="T363" i="15"/>
  <c r="T122" i="16" s="1"/>
  <c r="T363" i="2"/>
  <c r="T122" i="13" s="1"/>
  <c r="N363" i="2"/>
  <c r="N122" i="13" s="1"/>
  <c r="N363" i="15"/>
  <c r="N122" i="16" s="1"/>
  <c r="H366" i="15"/>
  <c r="H123" i="16" s="1"/>
  <c r="H366" i="2"/>
  <c r="H123" i="13" s="1"/>
  <c r="H369" i="2" l="1"/>
  <c r="H124" i="13" s="1"/>
  <c r="H369" i="15"/>
  <c r="H124" i="16" s="1"/>
  <c r="B366" i="2"/>
  <c r="B123" i="13" s="1"/>
  <c r="B366" i="15"/>
  <c r="B123" i="16" s="1"/>
  <c r="AA362" i="15"/>
  <c r="AA362" i="2"/>
  <c r="N366" i="2"/>
  <c r="N123" i="13" s="1"/>
  <c r="N366" i="15"/>
  <c r="N123" i="16" s="1"/>
  <c r="AA363" i="2"/>
  <c r="T366" i="2"/>
  <c r="T123" i="13" s="1"/>
  <c r="T366" i="15"/>
  <c r="T123" i="16" s="1"/>
  <c r="AA363" i="15"/>
  <c r="T369" i="15" l="1"/>
  <c r="T124" i="16" s="1"/>
  <c r="T369" i="2"/>
  <c r="T124" i="13" s="1"/>
  <c r="N369" i="2"/>
  <c r="N124" i="13" s="1"/>
  <c r="N369" i="15"/>
  <c r="N124" i="16" s="1"/>
  <c r="H372" i="2"/>
  <c r="H125" i="13" s="1"/>
  <c r="H372" i="15"/>
  <c r="H125" i="16" s="1"/>
  <c r="N372" i="2" l="1"/>
  <c r="N125" i="13" s="1"/>
  <c r="N372" i="15"/>
  <c r="N125" i="16" s="1"/>
  <c r="F366" i="2"/>
  <c r="F123" i="13" s="1"/>
  <c r="F366" i="15"/>
  <c r="F123" i="16" s="1"/>
  <c r="F369" i="2" l="1"/>
  <c r="F124" i="13" s="1"/>
  <c r="F369" i="15"/>
  <c r="F124" i="16" s="1"/>
  <c r="U366" i="2" l="1"/>
  <c r="U123" i="13" s="1"/>
  <c r="U366" i="15"/>
  <c r="U123" i="16" s="1"/>
  <c r="R366" i="2"/>
  <c r="R123" i="13" s="1"/>
  <c r="R366" i="15"/>
  <c r="R123" i="16" s="1"/>
  <c r="D366" i="2"/>
  <c r="D123" i="13" s="1"/>
  <c r="D366" i="15"/>
  <c r="D123" i="16" s="1"/>
  <c r="AA365" i="2"/>
  <c r="AA365" i="15"/>
  <c r="P366" i="2"/>
  <c r="P123" i="13" s="1"/>
  <c r="P366" i="15"/>
  <c r="P123" i="16" s="1"/>
  <c r="J366" i="2"/>
  <c r="J123" i="13" s="1"/>
  <c r="J366" i="15"/>
  <c r="J123" i="16" s="1"/>
  <c r="L366" i="2" l="1"/>
  <c r="L123" i="13" s="1"/>
  <c r="L366" i="15"/>
  <c r="L123" i="16" s="1"/>
  <c r="I366" i="15"/>
  <c r="I123" i="16" s="1"/>
  <c r="I366" i="2"/>
  <c r="U369" i="2"/>
  <c r="U124" i="13" s="1"/>
  <c r="U369" i="15"/>
  <c r="U124" i="16" s="1"/>
  <c r="AA366" i="15" l="1"/>
  <c r="AA366" i="2"/>
  <c r="I123" i="13"/>
  <c r="U372" i="15"/>
  <c r="U125" i="16" s="1"/>
  <c r="U372" i="2"/>
  <c r="U125" i="13" s="1"/>
  <c r="L369" i="2"/>
  <c r="L124" i="13" s="1"/>
  <c r="L369" i="15"/>
  <c r="L124" i="16" s="1"/>
  <c r="R369" i="15" l="1"/>
  <c r="R124" i="16" s="1"/>
  <c r="R369" i="2"/>
  <c r="R124" i="13" s="1"/>
  <c r="Q369" i="15"/>
  <c r="Q124" i="16" s="1"/>
  <c r="Q369" i="2"/>
  <c r="Q124" i="13" s="1"/>
  <c r="V369" i="15"/>
  <c r="V124" i="16" s="1"/>
  <c r="V369" i="2"/>
  <c r="V124" i="13" s="1"/>
  <c r="Q372" i="2" l="1"/>
  <c r="Q125" i="13" s="1"/>
  <c r="Q372" i="15"/>
  <c r="Q125" i="16" s="1"/>
  <c r="V372" i="15"/>
  <c r="V125" i="16" s="1"/>
  <c r="V372" i="2"/>
  <c r="V125" i="13" s="1"/>
  <c r="R372" i="2"/>
  <c r="R125" i="13" s="1"/>
  <c r="R372" i="15"/>
  <c r="R125" i="16" s="1"/>
  <c r="AA368" i="2" l="1"/>
  <c r="AA368" i="15"/>
  <c r="B369" i="2" l="1"/>
  <c r="B124" i="13" s="1"/>
  <c r="B369" i="15"/>
  <c r="B124" i="16" s="1"/>
  <c r="M369" i="15"/>
  <c r="M124" i="16" s="1"/>
  <c r="M369" i="2"/>
  <c r="M124" i="13" s="1"/>
  <c r="I369" i="2"/>
  <c r="I124" i="13" s="1"/>
  <c r="I369" i="15"/>
  <c r="I124" i="16" s="1"/>
  <c r="D369" i="2"/>
  <c r="D124" i="13" s="1"/>
  <c r="D369" i="15"/>
  <c r="D124" i="16" s="1"/>
  <c r="J369" i="2"/>
  <c r="J124" i="13" s="1"/>
  <c r="J369" i="15"/>
  <c r="J124" i="16" s="1"/>
  <c r="P369" i="2"/>
  <c r="P124" i="13" s="1"/>
  <c r="P369" i="15"/>
  <c r="P124" i="16" s="1"/>
  <c r="B372" i="15" l="1"/>
  <c r="B125" i="16" s="1"/>
  <c r="B372" i="2"/>
  <c r="B125" i="13" s="1"/>
  <c r="AA369" i="15"/>
  <c r="P372" i="2"/>
  <c r="P125" i="13" s="1"/>
  <c r="P372" i="15"/>
  <c r="P125" i="16" s="1"/>
  <c r="AA369" i="2"/>
  <c r="B375" i="2" l="1"/>
  <c r="B126" i="13" s="1"/>
  <c r="B375" i="15"/>
  <c r="B126" i="16" s="1"/>
  <c r="S372" i="15"/>
  <c r="S125" i="16" s="1"/>
  <c r="S372" i="2"/>
  <c r="S125" i="13" s="1"/>
  <c r="T372" i="15"/>
  <c r="T125" i="16" s="1"/>
  <c r="T372" i="2"/>
  <c r="T125" i="13" s="1"/>
  <c r="L372" i="2"/>
  <c r="L125" i="13" s="1"/>
  <c r="L372" i="15"/>
  <c r="L125" i="16" s="1"/>
  <c r="D372" i="15"/>
  <c r="D125" i="16" s="1"/>
  <c r="D372" i="2"/>
  <c r="D125" i="13" s="1"/>
  <c r="M372" i="2"/>
  <c r="M125" i="13" s="1"/>
  <c r="M372" i="15"/>
  <c r="M125" i="16" s="1"/>
  <c r="B378" i="2" l="1"/>
  <c r="B127" i="13" s="1"/>
  <c r="B378" i="15"/>
  <c r="B127" i="16" s="1"/>
  <c r="T375" i="2"/>
  <c r="T126" i="13" s="1"/>
  <c r="T375" i="15"/>
  <c r="T126" i="16" s="1"/>
  <c r="M375" i="15"/>
  <c r="M126" i="16" s="1"/>
  <c r="M375" i="2"/>
  <c r="M126" i="13" s="1"/>
  <c r="S375" i="2"/>
  <c r="S126" i="13" s="1"/>
  <c r="S375" i="15"/>
  <c r="S126" i="16" s="1"/>
  <c r="B381" i="15" l="1"/>
  <c r="B128" i="16" s="1"/>
  <c r="B381" i="2"/>
  <c r="B128" i="13" s="1"/>
  <c r="M378" i="2"/>
  <c r="M127" i="13" s="1"/>
  <c r="M378" i="15"/>
  <c r="M127" i="16" s="1"/>
  <c r="S378" i="2"/>
  <c r="S127" i="13" s="1"/>
  <c r="S378" i="15"/>
  <c r="S127" i="16" s="1"/>
  <c r="T378" i="2"/>
  <c r="T127" i="13" s="1"/>
  <c r="T378" i="15"/>
  <c r="T127" i="16" s="1"/>
  <c r="B384" i="15" l="1"/>
  <c r="B129" i="16" s="1"/>
  <c r="B384" i="2"/>
  <c r="B129" i="13" s="1"/>
  <c r="I372" i="15"/>
  <c r="I125" i="16" s="1"/>
  <c r="I372" i="2"/>
  <c r="I125" i="13" s="1"/>
  <c r="C372" i="15"/>
  <c r="C125" i="16" s="1"/>
  <c r="C372" i="2"/>
  <c r="C125" i="13" s="1"/>
  <c r="J372" i="15"/>
  <c r="J125" i="16" s="1"/>
  <c r="J372" i="2"/>
  <c r="J125" i="13" s="1"/>
  <c r="F372" i="15"/>
  <c r="F125" i="16" s="1"/>
  <c r="F372" i="2"/>
  <c r="F125" i="13" s="1"/>
  <c r="E372" i="15"/>
  <c r="E125" i="16" s="1"/>
  <c r="E372" i="2"/>
  <c r="E125" i="13" s="1"/>
  <c r="AA371" i="15"/>
  <c r="AA371" i="2"/>
  <c r="M381" i="2"/>
  <c r="M128" i="13" s="1"/>
  <c r="M381" i="15"/>
  <c r="M128" i="16" s="1"/>
  <c r="K372" i="15"/>
  <c r="K125" i="16" s="1"/>
  <c r="K372" i="2"/>
  <c r="K125" i="13" s="1"/>
  <c r="F375" i="15" l="1"/>
  <c r="F126" i="16" s="1"/>
  <c r="F375" i="2"/>
  <c r="F126" i="13" s="1"/>
  <c r="M384" i="15"/>
  <c r="M129" i="16" s="1"/>
  <c r="M384" i="2"/>
  <c r="M129" i="13" s="1"/>
  <c r="J375" i="15"/>
  <c r="J126" i="16" s="1"/>
  <c r="J375" i="2"/>
  <c r="J126" i="13" s="1"/>
  <c r="AA372" i="2"/>
  <c r="AA372" i="15"/>
  <c r="J378" i="2" l="1"/>
  <c r="J127" i="13" s="1"/>
  <c r="J378" i="15"/>
  <c r="J127" i="16" s="1"/>
  <c r="M387" i="2"/>
  <c r="M130" i="13" s="1"/>
  <c r="M387" i="15"/>
  <c r="M130" i="16" s="1"/>
  <c r="F378" i="2"/>
  <c r="F127" i="13" s="1"/>
  <c r="F378" i="15"/>
  <c r="F127" i="16" s="1"/>
  <c r="G375" i="15" l="1"/>
  <c r="G126" i="16" s="1"/>
  <c r="G375" i="2"/>
  <c r="G126" i="13" s="1"/>
  <c r="Q375" i="15"/>
  <c r="Q126" i="16" s="1"/>
  <c r="Q375" i="2"/>
  <c r="Q126" i="13" s="1"/>
  <c r="N375" i="15"/>
  <c r="N126" i="16" s="1"/>
  <c r="N375" i="2"/>
  <c r="N126" i="13" s="1"/>
  <c r="J381" i="15"/>
  <c r="J128" i="16" s="1"/>
  <c r="J381" i="2"/>
  <c r="J128" i="13" s="1"/>
  <c r="H375" i="15"/>
  <c r="H126" i="16" s="1"/>
  <c r="H375" i="2"/>
  <c r="H126" i="13" s="1"/>
  <c r="K375" i="15"/>
  <c r="K126" i="16" s="1"/>
  <c r="K375" i="2"/>
  <c r="K126" i="13" s="1"/>
  <c r="L375" i="15"/>
  <c r="L126" i="16" s="1"/>
  <c r="L375" i="2"/>
  <c r="L126" i="13" s="1"/>
  <c r="J387" i="2" l="1"/>
  <c r="J130" i="13" s="1"/>
  <c r="J387" i="15"/>
  <c r="J130" i="16" s="1"/>
  <c r="Q378" i="2"/>
  <c r="Q127" i="13" s="1"/>
  <c r="Q378" i="15"/>
  <c r="Q127" i="16" s="1"/>
  <c r="H378" i="2"/>
  <c r="H127" i="13" s="1"/>
  <c r="H378" i="15"/>
  <c r="H127" i="16" s="1"/>
  <c r="G378" i="2"/>
  <c r="G127" i="13" s="1"/>
  <c r="G378" i="15"/>
  <c r="G127" i="16" s="1"/>
  <c r="J384" i="15"/>
  <c r="J129" i="16" s="1"/>
  <c r="J384" i="2"/>
  <c r="J129" i="13" s="1"/>
  <c r="L378" i="2"/>
  <c r="L127" i="13" s="1"/>
  <c r="L378" i="15"/>
  <c r="L127" i="16" s="1"/>
  <c r="N378" i="2"/>
  <c r="N127" i="13" s="1"/>
  <c r="N378" i="15"/>
  <c r="N127" i="16" s="1"/>
  <c r="K378" i="2"/>
  <c r="K127" i="13" s="1"/>
  <c r="K378" i="15"/>
  <c r="K127" i="16" s="1"/>
  <c r="V375" i="2" l="1"/>
  <c r="V126" i="13" s="1"/>
  <c r="V375" i="15"/>
  <c r="V126" i="16" s="1"/>
  <c r="D375" i="2"/>
  <c r="D126" i="13" s="1"/>
  <c r="D375" i="15"/>
  <c r="D126" i="16" s="1"/>
  <c r="P375" i="15"/>
  <c r="P126" i="16" s="1"/>
  <c r="P375" i="2"/>
  <c r="P126" i="13" s="1"/>
  <c r="R375" i="15"/>
  <c r="R126" i="16" s="1"/>
  <c r="R375" i="2"/>
  <c r="R126" i="13" s="1"/>
  <c r="C375" i="2"/>
  <c r="C126" i="13" s="1"/>
  <c r="C375" i="15"/>
  <c r="C126" i="16" s="1"/>
  <c r="U375" i="2"/>
  <c r="U126" i="13" s="1"/>
  <c r="U375" i="15"/>
  <c r="U126" i="16" s="1"/>
  <c r="AA374" i="2"/>
  <c r="AA374" i="15"/>
  <c r="L381" i="15"/>
  <c r="L128" i="16" s="1"/>
  <c r="L381" i="2"/>
  <c r="L128" i="13" s="1"/>
  <c r="G381" i="15"/>
  <c r="G128" i="16" s="1"/>
  <c r="G381" i="2"/>
  <c r="G128" i="13" s="1"/>
  <c r="K381" i="15"/>
  <c r="K128" i="16" s="1"/>
  <c r="K381" i="2"/>
  <c r="K128" i="13" s="1"/>
  <c r="I375" i="15"/>
  <c r="I126" i="16" s="1"/>
  <c r="I375" i="2"/>
  <c r="I126" i="13" s="1"/>
  <c r="N381" i="2"/>
  <c r="N128" i="13" s="1"/>
  <c r="N381" i="15"/>
  <c r="N128" i="16" s="1"/>
  <c r="G384" i="15" l="1"/>
  <c r="G129" i="16" s="1"/>
  <c r="G384" i="2"/>
  <c r="G129" i="13" s="1"/>
  <c r="N384" i="15"/>
  <c r="N129" i="16" s="1"/>
  <c r="N384" i="2"/>
  <c r="N129" i="13" s="1"/>
  <c r="E375" i="2"/>
  <c r="E375" i="15"/>
  <c r="R378" i="2"/>
  <c r="R127" i="13" s="1"/>
  <c r="R378" i="15"/>
  <c r="R127" i="16" s="1"/>
  <c r="P378" i="2"/>
  <c r="P127" i="13" s="1"/>
  <c r="P378" i="15"/>
  <c r="P127" i="16" s="1"/>
  <c r="D378" i="2"/>
  <c r="D127" i="13" s="1"/>
  <c r="D378" i="15"/>
  <c r="D127" i="16" s="1"/>
  <c r="AA375" i="15" l="1"/>
  <c r="E126" i="16"/>
  <c r="AA375" i="2"/>
  <c r="E126" i="13"/>
  <c r="E378" i="2"/>
  <c r="E127" i="13" s="1"/>
  <c r="E378" i="15"/>
  <c r="E127" i="16" s="1"/>
  <c r="G387" i="2"/>
  <c r="G130" i="13" s="1"/>
  <c r="G387" i="15"/>
  <c r="G130" i="16" s="1"/>
  <c r="J390" i="2"/>
  <c r="J131" i="13" s="1"/>
  <c r="J390" i="15"/>
  <c r="J131" i="16" s="1"/>
  <c r="E381" i="15" l="1"/>
  <c r="E128" i="16" s="1"/>
  <c r="E381" i="2"/>
  <c r="E128" i="13" s="1"/>
  <c r="J393" i="15"/>
  <c r="J132" i="16" s="1"/>
  <c r="J393" i="2"/>
  <c r="J132" i="13" s="1"/>
  <c r="E384" i="2" l="1"/>
  <c r="E129" i="13" s="1"/>
  <c r="E384" i="15"/>
  <c r="E129" i="16" s="1"/>
  <c r="AA377" i="2"/>
  <c r="AA377" i="15"/>
  <c r="U378" i="2"/>
  <c r="U127" i="13" s="1"/>
  <c r="U378" i="15"/>
  <c r="U127" i="16" s="1"/>
  <c r="V378" i="2"/>
  <c r="V127" i="13" s="1"/>
  <c r="V378" i="15"/>
  <c r="V127" i="16" s="1"/>
  <c r="C378" i="2"/>
  <c r="C127" i="13" s="1"/>
  <c r="C378" i="15"/>
  <c r="C127" i="16" s="1"/>
  <c r="V381" i="15" l="1"/>
  <c r="V128" i="16" s="1"/>
  <c r="V381" i="2"/>
  <c r="V128" i="13" s="1"/>
  <c r="I378" i="2"/>
  <c r="I378" i="15"/>
  <c r="E387" i="15"/>
  <c r="E130" i="16" s="1"/>
  <c r="E387" i="2"/>
  <c r="E130" i="13" s="1"/>
  <c r="AA378" i="15" l="1"/>
  <c r="I127" i="16"/>
  <c r="AA378" i="2"/>
  <c r="I127" i="13"/>
  <c r="E390" i="15"/>
  <c r="E131" i="16" s="1"/>
  <c r="E390" i="2"/>
  <c r="E131" i="13" s="1"/>
  <c r="I381" i="2"/>
  <c r="I128" i="13" s="1"/>
  <c r="I381" i="15"/>
  <c r="I128" i="16" s="1"/>
  <c r="V384" i="2"/>
  <c r="V129" i="13" s="1"/>
  <c r="V384" i="15"/>
  <c r="V129" i="16" s="1"/>
  <c r="E393" i="2" l="1"/>
  <c r="E132" i="13" s="1"/>
  <c r="E393" i="15"/>
  <c r="E132" i="16" s="1"/>
  <c r="I384" i="15"/>
  <c r="I129" i="16" s="1"/>
  <c r="I384" i="2"/>
  <c r="I129" i="13" s="1"/>
  <c r="U381" i="15" l="1"/>
  <c r="U128" i="16" s="1"/>
  <c r="U381" i="2"/>
  <c r="U128" i="13" s="1"/>
  <c r="Q381" i="2"/>
  <c r="Q128" i="13" s="1"/>
  <c r="Q381" i="15"/>
  <c r="Q128" i="16" s="1"/>
  <c r="D381" i="15"/>
  <c r="D128" i="16" s="1"/>
  <c r="D381" i="2"/>
  <c r="D128" i="13" s="1"/>
  <c r="T381" i="15"/>
  <c r="T128" i="16" s="1"/>
  <c r="T381" i="2"/>
  <c r="T128" i="13" s="1"/>
  <c r="R381" i="2"/>
  <c r="R128" i="13" s="1"/>
  <c r="R381" i="15"/>
  <c r="R128" i="16" s="1"/>
  <c r="S381" i="2"/>
  <c r="S128" i="13" s="1"/>
  <c r="S381" i="15"/>
  <c r="S128" i="16" s="1"/>
  <c r="S384" i="15" l="1"/>
  <c r="S129" i="16" s="1"/>
  <c r="S384" i="2"/>
  <c r="S129" i="13" s="1"/>
  <c r="R384" i="15"/>
  <c r="R129" i="16" s="1"/>
  <c r="R384" i="2"/>
  <c r="R129" i="13" s="1"/>
  <c r="Q384" i="15"/>
  <c r="Q129" i="16" s="1"/>
  <c r="Q384" i="2"/>
  <c r="Q129" i="13" s="1"/>
  <c r="T384" i="2"/>
  <c r="T129" i="13" s="1"/>
  <c r="T384" i="15"/>
  <c r="T129" i="16" s="1"/>
  <c r="AA380" i="15" l="1"/>
  <c r="AA380" i="2"/>
  <c r="T387" i="2"/>
  <c r="T130" i="13" s="1"/>
  <c r="T387" i="15"/>
  <c r="T130" i="16" s="1"/>
  <c r="R387" i="15"/>
  <c r="R130" i="16" s="1"/>
  <c r="R387" i="2"/>
  <c r="R130" i="13" s="1"/>
  <c r="F381" i="15" l="1"/>
  <c r="F128" i="16" s="1"/>
  <c r="F381" i="2"/>
  <c r="F128" i="13" s="1"/>
  <c r="E396" i="2"/>
  <c r="E133" i="13" s="1"/>
  <c r="E396" i="15"/>
  <c r="E133" i="16" s="1"/>
  <c r="P381" i="2"/>
  <c r="P128" i="13" s="1"/>
  <c r="P381" i="15"/>
  <c r="P128" i="16" s="1"/>
  <c r="R390" i="2"/>
  <c r="R131" i="13" s="1"/>
  <c r="R390" i="15"/>
  <c r="R131" i="16" s="1"/>
  <c r="C381" i="15"/>
  <c r="C128" i="16" s="1"/>
  <c r="C381" i="2"/>
  <c r="C128" i="13" s="1"/>
  <c r="T390" i="2"/>
  <c r="T131" i="13" s="1"/>
  <c r="T390" i="15"/>
  <c r="T131" i="16" s="1"/>
  <c r="H381" i="15"/>
  <c r="H128" i="16" s="1"/>
  <c r="H381" i="2"/>
  <c r="H128" i="13" s="1"/>
  <c r="AA381" i="15" l="1"/>
  <c r="H384" i="15"/>
  <c r="H129" i="16" s="1"/>
  <c r="H384" i="2"/>
  <c r="H129" i="13" s="1"/>
  <c r="F387" i="2"/>
  <c r="F130" i="13" s="1"/>
  <c r="F387" i="15"/>
  <c r="F130" i="16" s="1"/>
  <c r="R393" i="15"/>
  <c r="R132" i="16" s="1"/>
  <c r="R393" i="2"/>
  <c r="R132" i="13" s="1"/>
  <c r="P384" i="2"/>
  <c r="P129" i="13" s="1"/>
  <c r="P384" i="15"/>
  <c r="P129" i="16" s="1"/>
  <c r="AA381" i="2"/>
  <c r="E399" i="15"/>
  <c r="E134" i="16" s="1"/>
  <c r="E399" i="2"/>
  <c r="E134" i="13" s="1"/>
  <c r="C384" i="2"/>
  <c r="C129" i="13" s="1"/>
  <c r="C384" i="15"/>
  <c r="C129" i="16" s="1"/>
  <c r="F384" i="2"/>
  <c r="F129" i="13" s="1"/>
  <c r="F384" i="15"/>
  <c r="F129" i="16" s="1"/>
  <c r="K384" i="15"/>
  <c r="K129" i="16" s="1"/>
  <c r="K384" i="2"/>
  <c r="K129" i="13" s="1"/>
  <c r="L384" i="15"/>
  <c r="L129" i="16" s="1"/>
  <c r="L384" i="2"/>
  <c r="L129" i="13" s="1"/>
  <c r="H387" i="2" l="1"/>
  <c r="H130" i="13" s="1"/>
  <c r="H387" i="15"/>
  <c r="H130" i="16" s="1"/>
  <c r="K387" i="2"/>
  <c r="K130" i="13" s="1"/>
  <c r="K387" i="15"/>
  <c r="K130" i="16" s="1"/>
  <c r="P387" i="15"/>
  <c r="P130" i="16" s="1"/>
  <c r="P387" i="2"/>
  <c r="P130" i="13" s="1"/>
  <c r="D384" i="2"/>
  <c r="D129" i="13" s="1"/>
  <c r="D384" i="15"/>
  <c r="D129" i="16" s="1"/>
  <c r="U384" i="2"/>
  <c r="U129" i="13" s="1"/>
  <c r="U384" i="15"/>
  <c r="U129" i="16" s="1"/>
  <c r="L387" i="2"/>
  <c r="L130" i="13" s="1"/>
  <c r="L387" i="15"/>
  <c r="L130" i="16" s="1"/>
  <c r="R396" i="2"/>
  <c r="R133" i="13" s="1"/>
  <c r="R396" i="15"/>
  <c r="R133" i="16" s="1"/>
  <c r="AA384" i="2" l="1"/>
  <c r="AA384" i="15"/>
  <c r="L390" i="15"/>
  <c r="L131" i="16" s="1"/>
  <c r="L390" i="2"/>
  <c r="L131" i="13" s="1"/>
  <c r="AA383" i="2"/>
  <c r="AA383" i="15"/>
  <c r="H393" i="15"/>
  <c r="H132" i="16" s="1"/>
  <c r="H393" i="2"/>
  <c r="H132" i="13" s="1"/>
  <c r="R399" i="2"/>
  <c r="R134" i="13" s="1"/>
  <c r="R399" i="15"/>
  <c r="R134" i="16" s="1"/>
  <c r="D387" i="15"/>
  <c r="D130" i="16" s="1"/>
  <c r="D387" i="2"/>
  <c r="D130" i="13" s="1"/>
  <c r="H390" i="15"/>
  <c r="H131" i="16" s="1"/>
  <c r="H390" i="2"/>
  <c r="H131" i="13" s="1"/>
  <c r="K390" i="15"/>
  <c r="K131" i="16" s="1"/>
  <c r="K390" i="2"/>
  <c r="K131" i="13" s="1"/>
  <c r="L393" i="15" l="1"/>
  <c r="L132" i="16" s="1"/>
  <c r="L393" i="2"/>
  <c r="L132" i="13" s="1"/>
  <c r="H396" i="2"/>
  <c r="H133" i="13" s="1"/>
  <c r="H396" i="15"/>
  <c r="H133" i="16" s="1"/>
  <c r="K393" i="15"/>
  <c r="K132" i="16" s="1"/>
  <c r="K393" i="2"/>
  <c r="K132" i="13" s="1"/>
  <c r="D390" i="15"/>
  <c r="D131" i="16" s="1"/>
  <c r="D390" i="2"/>
  <c r="D131" i="13" s="1"/>
  <c r="H399" i="15" l="1"/>
  <c r="H134" i="16" s="1"/>
  <c r="H399" i="2"/>
  <c r="H134" i="13" s="1"/>
  <c r="L396" i="2"/>
  <c r="L133" i="13" s="1"/>
  <c r="L396" i="15"/>
  <c r="L133" i="16" s="1"/>
  <c r="D393" i="2"/>
  <c r="D132" i="13" s="1"/>
  <c r="D393" i="15"/>
  <c r="D132" i="16" s="1"/>
  <c r="L399" i="15" l="1"/>
  <c r="L134" i="16" s="1"/>
  <c r="L399" i="2"/>
  <c r="L134" i="13" s="1"/>
  <c r="U387" i="2" l="1"/>
  <c r="U130" i="13" s="1"/>
  <c r="U387" i="15"/>
  <c r="U130" i="16" s="1"/>
  <c r="C387" i="2"/>
  <c r="C130" i="13" s="1"/>
  <c r="C387" i="15"/>
  <c r="C130" i="16" s="1"/>
  <c r="V387" i="2"/>
  <c r="V130" i="13" s="1"/>
  <c r="V387" i="15"/>
  <c r="V130" i="16" s="1"/>
  <c r="S387" i="15"/>
  <c r="S130" i="16" s="1"/>
  <c r="S387" i="2"/>
  <c r="S130" i="13" s="1"/>
  <c r="N387" i="15"/>
  <c r="N130" i="16" s="1"/>
  <c r="N387" i="2"/>
  <c r="N130" i="13" s="1"/>
  <c r="S390" i="2" l="1"/>
  <c r="S131" i="13" s="1"/>
  <c r="S390" i="15"/>
  <c r="S131" i="16" s="1"/>
  <c r="U390" i="15"/>
  <c r="U131" i="16" s="1"/>
  <c r="U390" i="2"/>
  <c r="U131" i="13" s="1"/>
  <c r="AA386" i="2"/>
  <c r="AA386" i="15"/>
  <c r="C390" i="15"/>
  <c r="C131" i="16" s="1"/>
  <c r="C390" i="2"/>
  <c r="C131" i="13" s="1"/>
  <c r="B387" i="2"/>
  <c r="B130" i="13" s="1"/>
  <c r="B387" i="15"/>
  <c r="B130" i="16" s="1"/>
  <c r="I387" i="2"/>
  <c r="I130" i="13" s="1"/>
  <c r="I387" i="15"/>
  <c r="I130" i="16" s="1"/>
  <c r="N390" i="2"/>
  <c r="N131" i="13" s="1"/>
  <c r="N390" i="15"/>
  <c r="N131" i="16" s="1"/>
  <c r="Q387" i="15"/>
  <c r="Q130" i="16" s="1"/>
  <c r="Q387" i="2"/>
  <c r="Q130" i="13" s="1"/>
  <c r="AA387" i="15" l="1"/>
  <c r="N393" i="2"/>
  <c r="N132" i="13" s="1"/>
  <c r="N393" i="15"/>
  <c r="N132" i="16" s="1"/>
  <c r="AA387" i="2"/>
  <c r="C393" i="2"/>
  <c r="C132" i="13" s="1"/>
  <c r="C393" i="15"/>
  <c r="C132" i="16" s="1"/>
  <c r="Q390" i="2"/>
  <c r="Q131" i="13" s="1"/>
  <c r="Q390" i="15"/>
  <c r="Q131" i="16" s="1"/>
  <c r="S393" i="15"/>
  <c r="S132" i="16" s="1"/>
  <c r="S393" i="2"/>
  <c r="S132" i="13" s="1"/>
  <c r="N396" i="2" l="1"/>
  <c r="N133" i="13" s="1"/>
  <c r="N396" i="15"/>
  <c r="N133" i="16" s="1"/>
  <c r="C396" i="2"/>
  <c r="C133" i="13" s="1"/>
  <c r="C396" i="15"/>
  <c r="C133" i="16" s="1"/>
  <c r="Q393" i="2"/>
  <c r="Q132" i="13" s="1"/>
  <c r="Q393" i="15"/>
  <c r="Q132" i="16" s="1"/>
  <c r="C399" i="15" l="1"/>
  <c r="C134" i="16" s="1"/>
  <c r="C399" i="2"/>
  <c r="C134" i="13" s="1"/>
  <c r="H402" i="2"/>
  <c r="H135" i="13" s="1"/>
  <c r="H402" i="15"/>
  <c r="H135" i="16" s="1"/>
  <c r="N399" i="15"/>
  <c r="N134" i="16" s="1"/>
  <c r="N399" i="2"/>
  <c r="N134" i="13" s="1"/>
  <c r="B390" i="15" l="1"/>
  <c r="B131" i="16" s="1"/>
  <c r="B390" i="2"/>
  <c r="B131" i="13" s="1"/>
  <c r="I390" i="15"/>
  <c r="I131" i="16" s="1"/>
  <c r="I390" i="2"/>
  <c r="I131" i="13" s="1"/>
  <c r="G390" i="15"/>
  <c r="G131" i="16" s="1"/>
  <c r="G390" i="2"/>
  <c r="G131" i="13" s="1"/>
  <c r="AA389" i="15"/>
  <c r="AA389" i="2"/>
  <c r="N402" i="15"/>
  <c r="N135" i="16" s="1"/>
  <c r="N402" i="2"/>
  <c r="N135" i="13" s="1"/>
  <c r="P390" i="2" l="1"/>
  <c r="P131" i="13" s="1"/>
  <c r="P390" i="15"/>
  <c r="P131" i="16" s="1"/>
  <c r="F390" i="15"/>
  <c r="F131" i="16" s="1"/>
  <c r="F390" i="2"/>
  <c r="F131" i="13" s="1"/>
  <c r="V390" i="15"/>
  <c r="V131" i="16" s="1"/>
  <c r="V390" i="2"/>
  <c r="V131" i="13" s="1"/>
  <c r="B393" i="2"/>
  <c r="B132" i="13" s="1"/>
  <c r="B393" i="15"/>
  <c r="B132" i="16" s="1"/>
  <c r="N405" i="2"/>
  <c r="N136" i="13" s="1"/>
  <c r="N405" i="15"/>
  <c r="N136" i="16" s="1"/>
  <c r="M390" i="15"/>
  <c r="M131" i="16" s="1"/>
  <c r="M390" i="2"/>
  <c r="M131" i="13" s="1"/>
  <c r="AA390" i="2" l="1"/>
  <c r="AA390" i="15"/>
  <c r="N408" i="15"/>
  <c r="N137" i="16" s="1"/>
  <c r="N408" i="2"/>
  <c r="N137" i="13" s="1"/>
  <c r="F393" i="2"/>
  <c r="F132" i="13" s="1"/>
  <c r="F393" i="15"/>
  <c r="F132" i="16" s="1"/>
  <c r="P393" i="2"/>
  <c r="P132" i="13" s="1"/>
  <c r="P393" i="15"/>
  <c r="P132" i="16" s="1"/>
  <c r="M393" i="15"/>
  <c r="M132" i="16" s="1"/>
  <c r="M393" i="2"/>
  <c r="M132" i="13" s="1"/>
  <c r="M399" i="15" l="1"/>
  <c r="M134" i="16" s="1"/>
  <c r="M399" i="2"/>
  <c r="M134" i="13" s="1"/>
  <c r="M396" i="2"/>
  <c r="M133" i="13" s="1"/>
  <c r="M396" i="15"/>
  <c r="M133" i="16" s="1"/>
  <c r="F396" i="2"/>
  <c r="F133" i="13" s="1"/>
  <c r="F396" i="15"/>
  <c r="F133" i="16" s="1"/>
  <c r="M402" i="15" l="1"/>
  <c r="M135" i="16" s="1"/>
  <c r="M402" i="2"/>
  <c r="M135" i="13" s="1"/>
  <c r="F399" i="15"/>
  <c r="F134" i="16" s="1"/>
  <c r="F399" i="2"/>
  <c r="F134" i="13" s="1"/>
  <c r="I393" i="15" l="1"/>
  <c r="I132" i="16" s="1"/>
  <c r="I393" i="2"/>
  <c r="I132" i="13" s="1"/>
  <c r="M405" i="2"/>
  <c r="M136" i="13" s="1"/>
  <c r="M405" i="15"/>
  <c r="M136" i="16" s="1"/>
  <c r="AA392" i="2"/>
  <c r="AA392" i="15"/>
  <c r="G393" i="2"/>
  <c r="G132" i="13" s="1"/>
  <c r="G393" i="15"/>
  <c r="G132" i="16" s="1"/>
  <c r="U393" i="2"/>
  <c r="U132" i="13" s="1"/>
  <c r="U393" i="15"/>
  <c r="U132" i="16" s="1"/>
  <c r="V393" i="2" l="1"/>
  <c r="V132" i="13" s="1"/>
  <c r="V393" i="15"/>
  <c r="V132" i="16" s="1"/>
  <c r="T393" i="15"/>
  <c r="T132" i="16" s="1"/>
  <c r="T393" i="2"/>
  <c r="T132" i="13" s="1"/>
  <c r="G396" i="2"/>
  <c r="G133" i="13" s="1"/>
  <c r="G396" i="15"/>
  <c r="G133" i="16" s="1"/>
  <c r="M408" i="15"/>
  <c r="M137" i="16" s="1"/>
  <c r="M408" i="2"/>
  <c r="M137" i="13" s="1"/>
  <c r="U396" i="2"/>
  <c r="U133" i="13" s="1"/>
  <c r="U396" i="15"/>
  <c r="U133" i="16" s="1"/>
  <c r="AA393" i="15" l="1"/>
  <c r="AA393" i="2"/>
  <c r="G399" i="15"/>
  <c r="G134" i="16" s="1"/>
  <c r="G399" i="2"/>
  <c r="G134" i="13" s="1"/>
  <c r="U399" i="2"/>
  <c r="U134" i="13" s="1"/>
  <c r="U399" i="15"/>
  <c r="U134" i="16" s="1"/>
  <c r="T396" i="2"/>
  <c r="T133" i="13" s="1"/>
  <c r="T396" i="15"/>
  <c r="T133" i="16" s="1"/>
  <c r="M411" i="2"/>
  <c r="M138" i="13" s="1"/>
  <c r="M411" i="15"/>
  <c r="M138" i="16" s="1"/>
  <c r="V396" i="2"/>
  <c r="V133" i="13" s="1"/>
  <c r="V396" i="15"/>
  <c r="V133" i="16" s="1"/>
  <c r="U402" i="2" l="1"/>
  <c r="U135" i="13" s="1"/>
  <c r="U402" i="15"/>
  <c r="U135" i="16" s="1"/>
  <c r="U405" i="15" l="1"/>
  <c r="U136" i="16" s="1"/>
  <c r="U405" i="2"/>
  <c r="U136" i="13" s="1"/>
  <c r="K396" i="2" l="1"/>
  <c r="K133" i="13" s="1"/>
  <c r="K396" i="15"/>
  <c r="K133" i="16" s="1"/>
  <c r="S396" i="2"/>
  <c r="S133" i="13" s="1"/>
  <c r="S396" i="15"/>
  <c r="S133" i="16" s="1"/>
  <c r="U408" i="2"/>
  <c r="U137" i="13" s="1"/>
  <c r="U408" i="15"/>
  <c r="U137" i="16" s="1"/>
  <c r="D396" i="2" l="1"/>
  <c r="D133" i="13" s="1"/>
  <c r="D396" i="15"/>
  <c r="D133" i="16" s="1"/>
  <c r="J396" i="2"/>
  <c r="J133" i="13" s="1"/>
  <c r="J396" i="15"/>
  <c r="J133" i="16" s="1"/>
  <c r="Q396" i="2"/>
  <c r="Q133" i="13" s="1"/>
  <c r="Q396" i="15"/>
  <c r="Q133" i="16" s="1"/>
  <c r="P396" i="2"/>
  <c r="P133" i="13" s="1"/>
  <c r="P396" i="15"/>
  <c r="P133" i="16" s="1"/>
  <c r="B396" i="2"/>
  <c r="B133" i="13" s="1"/>
  <c r="B396" i="15"/>
  <c r="B133" i="16" s="1"/>
  <c r="AA395" i="2"/>
  <c r="AA395" i="15"/>
  <c r="U411" i="2"/>
  <c r="U138" i="13" s="1"/>
  <c r="U411" i="15"/>
  <c r="U138" i="16" s="1"/>
  <c r="Q399" i="2" l="1"/>
  <c r="Q134" i="13" s="1"/>
  <c r="Q399" i="15"/>
  <c r="Q134" i="16" s="1"/>
  <c r="B399" i="15"/>
  <c r="B134" i="16" s="1"/>
  <c r="B399" i="2"/>
  <c r="B134" i="13" s="1"/>
  <c r="I396" i="2"/>
  <c r="I396" i="15"/>
  <c r="J399" i="15"/>
  <c r="J134" i="16" s="1"/>
  <c r="J399" i="2"/>
  <c r="J134" i="13" s="1"/>
  <c r="AA396" i="15" l="1"/>
  <c r="I133" i="16"/>
  <c r="AA396" i="2"/>
  <c r="I133" i="13"/>
  <c r="I399" i="15"/>
  <c r="I134" i="16" s="1"/>
  <c r="I399" i="2"/>
  <c r="I134" i="13" s="1"/>
  <c r="V399" i="15" l="1"/>
  <c r="V134" i="16" s="1"/>
  <c r="V399" i="2"/>
  <c r="V134" i="13" s="1"/>
  <c r="T399" i="2"/>
  <c r="T134" i="13" s="1"/>
  <c r="T399" i="15"/>
  <c r="T134" i="16" s="1"/>
  <c r="S399" i="2"/>
  <c r="S134" i="13" s="1"/>
  <c r="S399" i="15"/>
  <c r="S134" i="16" s="1"/>
  <c r="AA398" i="2" l="1"/>
  <c r="AA398" i="15"/>
  <c r="S402" i="15"/>
  <c r="S135" i="16" s="1"/>
  <c r="S402" i="2"/>
  <c r="S135" i="13" s="1"/>
  <c r="P399" i="2"/>
  <c r="P134" i="13" s="1"/>
  <c r="P399" i="15"/>
  <c r="P134" i="16" s="1"/>
  <c r="T402" i="15"/>
  <c r="T135" i="16" s="1"/>
  <c r="T402" i="2"/>
  <c r="T135" i="13" s="1"/>
  <c r="K399" i="2"/>
  <c r="K134" i="13" s="1"/>
  <c r="K399" i="15"/>
  <c r="K134" i="16" s="1"/>
  <c r="D399" i="15"/>
  <c r="D134" i="16" s="1"/>
  <c r="D399" i="2"/>
  <c r="D134" i="13" s="1"/>
  <c r="AA399" i="2" l="1"/>
  <c r="K402" i="15"/>
  <c r="K135" i="16" s="1"/>
  <c r="K402" i="2"/>
  <c r="K135" i="13" s="1"/>
  <c r="T405" i="15"/>
  <c r="T136" i="16" s="1"/>
  <c r="T405" i="2"/>
  <c r="T136" i="13" s="1"/>
  <c r="S405" i="15"/>
  <c r="S136" i="16" s="1"/>
  <c r="S405" i="2"/>
  <c r="S136" i="13" s="1"/>
  <c r="D402" i="2"/>
  <c r="D135" i="13" s="1"/>
  <c r="D402" i="15"/>
  <c r="D135" i="16" s="1"/>
  <c r="AA399" i="15"/>
  <c r="K405" i="2" l="1"/>
  <c r="K136" i="13" s="1"/>
  <c r="K405" i="15"/>
  <c r="K136" i="16" s="1"/>
  <c r="U414" i="15"/>
  <c r="U139" i="16" s="1"/>
  <c r="U414" i="2"/>
  <c r="U139" i="13" s="1"/>
  <c r="D405" i="15"/>
  <c r="D136" i="16" s="1"/>
  <c r="D405" i="2"/>
  <c r="D136" i="13" s="1"/>
  <c r="T408" i="2"/>
  <c r="T137" i="13" s="1"/>
  <c r="T408" i="15"/>
  <c r="T137" i="16" s="1"/>
  <c r="S408" i="2"/>
  <c r="S137" i="13" s="1"/>
  <c r="S408" i="15"/>
  <c r="S137" i="16" s="1"/>
  <c r="S411" i="2" l="1"/>
  <c r="S138" i="13" s="1"/>
  <c r="S411" i="15"/>
  <c r="S138" i="16" s="1"/>
  <c r="D408" i="15"/>
  <c r="D137" i="16" s="1"/>
  <c r="D408" i="2"/>
  <c r="D137" i="13" s="1"/>
  <c r="T411" i="2"/>
  <c r="T138" i="13" s="1"/>
  <c r="T411" i="15"/>
  <c r="T138" i="16" s="1"/>
  <c r="T414" i="15" l="1"/>
  <c r="T139" i="16" s="1"/>
  <c r="T414" i="2"/>
  <c r="T139" i="13" s="1"/>
  <c r="D411" i="2"/>
  <c r="D138" i="13" s="1"/>
  <c r="D411" i="15"/>
  <c r="D138" i="16" s="1"/>
  <c r="I402" i="15"/>
  <c r="I135" i="16" s="1"/>
  <c r="I402" i="2"/>
  <c r="I135" i="13" s="1"/>
  <c r="J402" i="15"/>
  <c r="J135" i="16" s="1"/>
  <c r="J402" i="2"/>
  <c r="J135" i="13" s="1"/>
  <c r="V402" i="2"/>
  <c r="V135" i="13" s="1"/>
  <c r="V402" i="15"/>
  <c r="V135" i="16" s="1"/>
  <c r="L402" i="15"/>
  <c r="L135" i="16" s="1"/>
  <c r="L402" i="2"/>
  <c r="L135" i="13" s="1"/>
  <c r="G402" i="2"/>
  <c r="G135" i="13" s="1"/>
  <c r="G402" i="15"/>
  <c r="G135" i="16" s="1"/>
  <c r="G405" i="15" l="1"/>
  <c r="G136" i="16" s="1"/>
  <c r="G405" i="2"/>
  <c r="G136" i="13" s="1"/>
  <c r="D414" i="15"/>
  <c r="D139" i="16" s="1"/>
  <c r="D414" i="2"/>
  <c r="D139" i="13" s="1"/>
  <c r="I405" i="2"/>
  <c r="I136" i="13" s="1"/>
  <c r="I405" i="15"/>
  <c r="I136" i="16" s="1"/>
  <c r="D417" i="15" l="1"/>
  <c r="D140" i="16" s="1"/>
  <c r="D417" i="2"/>
  <c r="D140" i="13" s="1"/>
  <c r="I408" i="2"/>
  <c r="I137" i="13" s="1"/>
  <c r="I408" i="15"/>
  <c r="I137" i="16" s="1"/>
  <c r="B402" i="2"/>
  <c r="B135" i="13" s="1"/>
  <c r="B402" i="15"/>
  <c r="B135" i="16" s="1"/>
  <c r="E402" i="2"/>
  <c r="E135" i="13" s="1"/>
  <c r="E402" i="15"/>
  <c r="E135" i="16" s="1"/>
  <c r="P402" i="2"/>
  <c r="P135" i="13" s="1"/>
  <c r="P402" i="15"/>
  <c r="P135" i="16" s="1"/>
  <c r="AA401" i="2"/>
  <c r="AA401" i="15"/>
  <c r="G408" i="15"/>
  <c r="G137" i="16" s="1"/>
  <c r="G408" i="2"/>
  <c r="G137" i="13" s="1"/>
  <c r="P405" i="15" l="1"/>
  <c r="P136" i="16" s="1"/>
  <c r="P405" i="2"/>
  <c r="P136" i="13" s="1"/>
  <c r="F402" i="2"/>
  <c r="F135" i="13" s="1"/>
  <c r="F402" i="15"/>
  <c r="F135" i="16" s="1"/>
  <c r="C402" i="2"/>
  <c r="C135" i="13" s="1"/>
  <c r="C402" i="15"/>
  <c r="C135" i="16" s="1"/>
  <c r="Q402" i="2"/>
  <c r="Q135" i="13" s="1"/>
  <c r="Q402" i="15"/>
  <c r="Q135" i="16" s="1"/>
  <c r="E405" i="2"/>
  <c r="E136" i="13" s="1"/>
  <c r="E405" i="15"/>
  <c r="E136" i="16" s="1"/>
  <c r="R402" i="2"/>
  <c r="R135" i="13" s="1"/>
  <c r="R402" i="15"/>
  <c r="R135" i="16" s="1"/>
  <c r="B405" i="15"/>
  <c r="B136" i="16" s="1"/>
  <c r="B405" i="2"/>
  <c r="B136" i="13" s="1"/>
  <c r="G411" i="2"/>
  <c r="G138" i="13" s="1"/>
  <c r="G411" i="15"/>
  <c r="G138" i="16" s="1"/>
  <c r="AA402" i="15" l="1"/>
  <c r="AA402" i="2"/>
  <c r="F405" i="15"/>
  <c r="F136" i="16" s="1"/>
  <c r="F405" i="2"/>
  <c r="F136" i="13" s="1"/>
  <c r="G414" i="15"/>
  <c r="G139" i="16" s="1"/>
  <c r="G414" i="2"/>
  <c r="G139" i="13" s="1"/>
  <c r="B408" i="2"/>
  <c r="B137" i="13" s="1"/>
  <c r="B408" i="15"/>
  <c r="B137" i="16" s="1"/>
  <c r="P408" i="2"/>
  <c r="P137" i="13" s="1"/>
  <c r="P408" i="15"/>
  <c r="P137" i="16" s="1"/>
  <c r="E408" i="15"/>
  <c r="E137" i="16" s="1"/>
  <c r="E408" i="2"/>
  <c r="E137" i="13" s="1"/>
  <c r="R405" i="15"/>
  <c r="R136" i="16" s="1"/>
  <c r="R405" i="2"/>
  <c r="R136" i="13" s="1"/>
  <c r="F408" i="15" l="1"/>
  <c r="F137" i="16" s="1"/>
  <c r="F408" i="2"/>
  <c r="F137" i="13" s="1"/>
  <c r="Q405" i="15"/>
  <c r="Q136" i="16" s="1"/>
  <c r="Q405" i="2"/>
  <c r="Q136" i="13" s="1"/>
  <c r="G417" i="15"/>
  <c r="G140" i="16" s="1"/>
  <c r="G417" i="2"/>
  <c r="G140" i="13" s="1"/>
  <c r="J405" i="2"/>
  <c r="J136" i="13" s="1"/>
  <c r="J405" i="15"/>
  <c r="J136" i="16" s="1"/>
  <c r="L405" i="2"/>
  <c r="L136" i="13" s="1"/>
  <c r="L405" i="15"/>
  <c r="L136" i="16" s="1"/>
  <c r="H405" i="15"/>
  <c r="H136" i="16" s="1"/>
  <c r="H405" i="2"/>
  <c r="H136" i="13" s="1"/>
  <c r="R408" i="2"/>
  <c r="R137" i="13" s="1"/>
  <c r="R408" i="15"/>
  <c r="R137" i="16" s="1"/>
  <c r="R411" i="2" l="1"/>
  <c r="R138" i="13" s="1"/>
  <c r="R411" i="15"/>
  <c r="R138" i="16" s="1"/>
  <c r="V405" i="15"/>
  <c r="V136" i="16" s="1"/>
  <c r="V405" i="2"/>
  <c r="V136" i="13" s="1"/>
  <c r="L408" i="2" l="1"/>
  <c r="L137" i="13" s="1"/>
  <c r="L408" i="15"/>
  <c r="L137" i="16" s="1"/>
  <c r="Q408" i="2"/>
  <c r="Q137" i="13" s="1"/>
  <c r="Q408" i="15"/>
  <c r="Q137" i="16" s="1"/>
  <c r="J408" i="2"/>
  <c r="J137" i="13" s="1"/>
  <c r="J408" i="15"/>
  <c r="J137" i="16" s="1"/>
  <c r="H408" i="15"/>
  <c r="H137" i="16" s="1"/>
  <c r="H408" i="2"/>
  <c r="H137" i="13" s="1"/>
  <c r="V408" i="2"/>
  <c r="V137" i="13" s="1"/>
  <c r="V408" i="15"/>
  <c r="V137" i="16" s="1"/>
  <c r="AA404" i="15"/>
  <c r="AA404" i="2"/>
  <c r="J411" i="2" l="1"/>
  <c r="J138" i="13" s="1"/>
  <c r="J411" i="15"/>
  <c r="J138" i="16" s="1"/>
  <c r="V411" i="2"/>
  <c r="V138" i="13" s="1"/>
  <c r="V411" i="15"/>
  <c r="V138" i="16" s="1"/>
  <c r="D420" i="2"/>
  <c r="D141" i="13" s="1"/>
  <c r="D420" i="15"/>
  <c r="D141" i="16" s="1"/>
  <c r="C405" i="15"/>
  <c r="C405" i="2"/>
  <c r="AA405" i="15" l="1"/>
  <c r="C136" i="16"/>
  <c r="AA405" i="2"/>
  <c r="C136" i="13"/>
  <c r="D423" i="15"/>
  <c r="D142" i="16" s="1"/>
  <c r="D423" i="2"/>
  <c r="D142" i="13" s="1"/>
  <c r="C408" i="15"/>
  <c r="C137" i="16" s="1"/>
  <c r="C408" i="2"/>
  <c r="C137" i="13" s="1"/>
  <c r="K408" i="2" l="1"/>
  <c r="K408" i="15"/>
  <c r="AA408" i="15" l="1"/>
  <c r="K137" i="16"/>
  <c r="AA408" i="2"/>
  <c r="K137" i="13"/>
  <c r="N411" i="2"/>
  <c r="N138" i="13" s="1"/>
  <c r="N411" i="15"/>
  <c r="N138" i="16" s="1"/>
  <c r="F411" i="2"/>
  <c r="F138" i="13" s="1"/>
  <c r="F411" i="15"/>
  <c r="F138" i="16" s="1"/>
  <c r="H411" i="2"/>
  <c r="H138" i="13" s="1"/>
  <c r="H411" i="15"/>
  <c r="H138" i="16" s="1"/>
  <c r="AA407" i="2"/>
  <c r="AA407" i="15"/>
  <c r="E411" i="2" l="1"/>
  <c r="E138" i="13" s="1"/>
  <c r="E411" i="15"/>
  <c r="E138" i="16" s="1"/>
  <c r="L411" i="2"/>
  <c r="L138" i="13" s="1"/>
  <c r="L411" i="15"/>
  <c r="L138" i="16" s="1"/>
  <c r="P411" i="2"/>
  <c r="P138" i="13" s="1"/>
  <c r="P411" i="15"/>
  <c r="P138" i="16" s="1"/>
  <c r="B411" i="2"/>
  <c r="B138" i="13" s="1"/>
  <c r="B411" i="15"/>
  <c r="B138" i="16" s="1"/>
  <c r="F414" i="2"/>
  <c r="F139" i="13" s="1"/>
  <c r="F414" i="15"/>
  <c r="F139" i="16" s="1"/>
  <c r="N414" i="2"/>
  <c r="N139" i="13" s="1"/>
  <c r="N414" i="15"/>
  <c r="N139" i="16" s="1"/>
  <c r="K411" i="2"/>
  <c r="K138" i="13" s="1"/>
  <c r="K411" i="15"/>
  <c r="K138" i="16" s="1"/>
  <c r="H414" i="15"/>
  <c r="H139" i="16" s="1"/>
  <c r="H414" i="2"/>
  <c r="H139" i="13" s="1"/>
  <c r="I411" i="2"/>
  <c r="I138" i="13" s="1"/>
  <c r="I411" i="15"/>
  <c r="I138" i="16" s="1"/>
  <c r="Q411" i="2"/>
  <c r="Q138" i="13" s="1"/>
  <c r="Q411" i="15"/>
  <c r="Q138" i="16" s="1"/>
  <c r="N417" i="2" l="1"/>
  <c r="N140" i="13" s="1"/>
  <c r="N417" i="15"/>
  <c r="N140" i="16" s="1"/>
  <c r="F417" i="15"/>
  <c r="F140" i="16" s="1"/>
  <c r="F417" i="2"/>
  <c r="F140" i="13" s="1"/>
  <c r="Q414" i="15"/>
  <c r="Q139" i="16" s="1"/>
  <c r="Q414" i="2"/>
  <c r="Q139" i="13" s="1"/>
  <c r="H417" i="15"/>
  <c r="H140" i="16" s="1"/>
  <c r="H417" i="2"/>
  <c r="H140" i="13" s="1"/>
  <c r="Q417" i="2" l="1"/>
  <c r="Q140" i="13" s="1"/>
  <c r="Q417" i="15"/>
  <c r="Q140" i="16" s="1"/>
  <c r="H420" i="2"/>
  <c r="H141" i="13" s="1"/>
  <c r="H420" i="15"/>
  <c r="H141" i="16" s="1"/>
  <c r="F420" i="2"/>
  <c r="F141" i="13" s="1"/>
  <c r="F420" i="15"/>
  <c r="F141" i="16" s="1"/>
  <c r="AA410" i="2" l="1"/>
  <c r="AA410" i="15"/>
  <c r="F423" i="15"/>
  <c r="F142" i="16" s="1"/>
  <c r="F423" i="2"/>
  <c r="F142" i="13" s="1"/>
  <c r="Q420" i="2"/>
  <c r="Q141" i="13" s="1"/>
  <c r="Q420" i="15"/>
  <c r="Q141" i="16" s="1"/>
  <c r="H423" i="15"/>
  <c r="H142" i="16" s="1"/>
  <c r="H423" i="2"/>
  <c r="H142" i="13" s="1"/>
  <c r="Q423" i="2" l="1"/>
  <c r="Q142" i="13" s="1"/>
  <c r="Q423" i="15"/>
  <c r="Q142" i="16" s="1"/>
  <c r="C411" i="2"/>
  <c r="C411" i="15"/>
  <c r="H426" i="15"/>
  <c r="H143" i="16" s="1"/>
  <c r="H426" i="2"/>
  <c r="H143" i="13" s="1"/>
  <c r="AA411" i="15" l="1"/>
  <c r="C138" i="16"/>
  <c r="AA411" i="2"/>
  <c r="C138" i="13"/>
  <c r="H429" i="15"/>
  <c r="H144" i="16" s="1"/>
  <c r="H429" i="2"/>
  <c r="H144" i="13" s="1"/>
  <c r="Q426" i="15"/>
  <c r="Q143" i="16" s="1"/>
  <c r="Q426" i="2"/>
  <c r="Q143" i="13" s="1"/>
  <c r="K414" i="2" l="1"/>
  <c r="K139" i="13" s="1"/>
  <c r="K414" i="15"/>
  <c r="K139" i="16" s="1"/>
  <c r="Q429" i="2"/>
  <c r="Q144" i="13" s="1"/>
  <c r="Q429" i="15"/>
  <c r="Q144" i="16" s="1"/>
  <c r="B414" i="15"/>
  <c r="B139" i="16" s="1"/>
  <c r="B414" i="2"/>
  <c r="B139" i="13" s="1"/>
  <c r="L414" i="2"/>
  <c r="L139" i="13" s="1"/>
  <c r="L414" i="15"/>
  <c r="L139" i="16" s="1"/>
  <c r="S414" i="15"/>
  <c r="S139" i="16" s="1"/>
  <c r="S414" i="2"/>
  <c r="S139" i="13" s="1"/>
  <c r="C414" i="15"/>
  <c r="C139" i="16" s="1"/>
  <c r="C414" i="2"/>
  <c r="C139" i="13" s="1"/>
  <c r="I414" i="15"/>
  <c r="I139" i="16" s="1"/>
  <c r="I414" i="2"/>
  <c r="I139" i="13" s="1"/>
  <c r="R414" i="15"/>
  <c r="R139" i="16" s="1"/>
  <c r="R414" i="2"/>
  <c r="R139" i="13" s="1"/>
  <c r="H432" i="2"/>
  <c r="H145" i="13" s="1"/>
  <c r="H432" i="15"/>
  <c r="H145" i="16" s="1"/>
  <c r="J414" i="2"/>
  <c r="J139" i="13" s="1"/>
  <c r="J414" i="15"/>
  <c r="J139" i="16" s="1"/>
  <c r="E414" i="15"/>
  <c r="E139" i="16" s="1"/>
  <c r="E414" i="2"/>
  <c r="E139" i="13" s="1"/>
  <c r="L417" i="2" l="1"/>
  <c r="L140" i="13" s="1"/>
  <c r="L417" i="15"/>
  <c r="L140" i="16" s="1"/>
  <c r="K417" i="2"/>
  <c r="K140" i="13" s="1"/>
  <c r="K417" i="15"/>
  <c r="K140" i="16" s="1"/>
  <c r="I417" i="15"/>
  <c r="I140" i="16" s="1"/>
  <c r="I417" i="2"/>
  <c r="I140" i="13" s="1"/>
  <c r="E417" i="2"/>
  <c r="E140" i="13" s="1"/>
  <c r="E417" i="15"/>
  <c r="E140" i="16" s="1"/>
  <c r="J417" i="2"/>
  <c r="J140" i="13" s="1"/>
  <c r="J417" i="15"/>
  <c r="J140" i="16" s="1"/>
  <c r="H435" i="15"/>
  <c r="H146" i="16" s="1"/>
  <c r="H435" i="2"/>
  <c r="H146" i="13" s="1"/>
  <c r="R417" i="2"/>
  <c r="R140" i="13" s="1"/>
  <c r="R417" i="15"/>
  <c r="R140" i="16" s="1"/>
  <c r="B417" i="2"/>
  <c r="B140" i="13" s="1"/>
  <c r="B417" i="15"/>
  <c r="B140" i="16" s="1"/>
  <c r="S417" i="2"/>
  <c r="S140" i="13" s="1"/>
  <c r="S417" i="15"/>
  <c r="S140" i="16" s="1"/>
  <c r="C417" i="2"/>
  <c r="C140" i="13" s="1"/>
  <c r="C417" i="15"/>
  <c r="C140" i="16" s="1"/>
  <c r="S420" i="2" l="1"/>
  <c r="S141" i="13" s="1"/>
  <c r="S420" i="15"/>
  <c r="S141" i="16" s="1"/>
  <c r="L420" i="2"/>
  <c r="L141" i="13" s="1"/>
  <c r="L420" i="15"/>
  <c r="L141" i="16" s="1"/>
  <c r="J420" i="2"/>
  <c r="J141" i="13" s="1"/>
  <c r="J420" i="15"/>
  <c r="J141" i="16" s="1"/>
  <c r="R420" i="2"/>
  <c r="R141" i="13" s="1"/>
  <c r="R420" i="15"/>
  <c r="R141" i="16" s="1"/>
  <c r="H438" i="2"/>
  <c r="H147" i="13" s="1"/>
  <c r="H438" i="15"/>
  <c r="H147" i="16" s="1"/>
  <c r="E420" i="2"/>
  <c r="E141" i="13" s="1"/>
  <c r="E420" i="15"/>
  <c r="E141" i="16" s="1"/>
  <c r="I420" i="2"/>
  <c r="I141" i="13" s="1"/>
  <c r="I420" i="15"/>
  <c r="I141" i="16" s="1"/>
  <c r="K420" i="15"/>
  <c r="K141" i="16" s="1"/>
  <c r="K420" i="2"/>
  <c r="K141" i="13" s="1"/>
  <c r="L423" i="2" l="1"/>
  <c r="L142" i="13" s="1"/>
  <c r="L423" i="15"/>
  <c r="L142" i="16" s="1"/>
  <c r="I423" i="15"/>
  <c r="I142" i="16" s="1"/>
  <c r="I423" i="2"/>
  <c r="I142" i="13" s="1"/>
  <c r="S423" i="15"/>
  <c r="S142" i="16" s="1"/>
  <c r="S423" i="2"/>
  <c r="S142" i="13" s="1"/>
  <c r="E423" i="15"/>
  <c r="E142" i="16" s="1"/>
  <c r="E423" i="2"/>
  <c r="E142" i="13" s="1"/>
  <c r="AA413" i="15"/>
  <c r="AA413" i="2"/>
  <c r="K423" i="2"/>
  <c r="K142" i="13" s="1"/>
  <c r="K423" i="15"/>
  <c r="K142" i="16" s="1"/>
  <c r="R423" i="15"/>
  <c r="R142" i="16" s="1"/>
  <c r="R423" i="2"/>
  <c r="R142" i="13" s="1"/>
  <c r="I426" i="15" l="1"/>
  <c r="I143" i="16" s="1"/>
  <c r="I426" i="2"/>
  <c r="I143" i="13" s="1"/>
  <c r="M414" i="2"/>
  <c r="M139" i="13" s="1"/>
  <c r="M414" i="15"/>
  <c r="M139" i="16" s="1"/>
  <c r="P414" i="2"/>
  <c r="P139" i="13" s="1"/>
  <c r="P414" i="15"/>
  <c r="P139" i="16" s="1"/>
  <c r="V414" i="15"/>
  <c r="V139" i="16" s="1"/>
  <c r="V414" i="2"/>
  <c r="V139" i="13" s="1"/>
  <c r="R426" i="2"/>
  <c r="R143" i="13" s="1"/>
  <c r="R426" i="15"/>
  <c r="R143" i="16" s="1"/>
  <c r="L426" i="2"/>
  <c r="L143" i="13" s="1"/>
  <c r="L426" i="15"/>
  <c r="L143" i="16" s="1"/>
  <c r="S426" i="2"/>
  <c r="S143" i="13" s="1"/>
  <c r="S426" i="15"/>
  <c r="S143" i="16" s="1"/>
  <c r="AA416" i="2" l="1"/>
  <c r="P420" i="15"/>
  <c r="P141" i="16" s="1"/>
  <c r="L429" i="15"/>
  <c r="L144" i="16" s="1"/>
  <c r="L429" i="2"/>
  <c r="L144" i="13" s="1"/>
  <c r="I429" i="15"/>
  <c r="I144" i="16" s="1"/>
  <c r="I429" i="2"/>
  <c r="I144" i="13" s="1"/>
  <c r="P417" i="2"/>
  <c r="P140" i="13" s="1"/>
  <c r="P417" i="15"/>
  <c r="P140" i="16" s="1"/>
  <c r="T417" i="2"/>
  <c r="T140" i="13" s="1"/>
  <c r="T417" i="15"/>
  <c r="T140" i="16" s="1"/>
  <c r="U417" i="2"/>
  <c r="U140" i="13" s="1"/>
  <c r="U417" i="15"/>
  <c r="U140" i="16" s="1"/>
  <c r="S429" i="15"/>
  <c r="S144" i="16" s="1"/>
  <c r="S429" i="2"/>
  <c r="S144" i="13" s="1"/>
  <c r="AA414" i="15"/>
  <c r="AA414" i="2"/>
  <c r="V417" i="2"/>
  <c r="V140" i="13" s="1"/>
  <c r="V417" i="15"/>
  <c r="V140" i="16" s="1"/>
  <c r="R429" i="2"/>
  <c r="R144" i="13" s="1"/>
  <c r="R429" i="15"/>
  <c r="R144" i="16" s="1"/>
  <c r="P420" i="2" l="1"/>
  <c r="P141" i="13" s="1"/>
  <c r="L435" i="2"/>
  <c r="L146" i="13" s="1"/>
  <c r="AA416" i="15"/>
  <c r="I432" i="2"/>
  <c r="I145" i="13" s="1"/>
  <c r="I432" i="15"/>
  <c r="I145" i="16" s="1"/>
  <c r="P423" i="2"/>
  <c r="P142" i="13" s="1"/>
  <c r="P423" i="15"/>
  <c r="P142" i="16" s="1"/>
  <c r="R432" i="2"/>
  <c r="R145" i="13" s="1"/>
  <c r="R432" i="15"/>
  <c r="R145" i="16" s="1"/>
  <c r="S432" i="2"/>
  <c r="S145" i="13" s="1"/>
  <c r="S432" i="15"/>
  <c r="S145" i="16" s="1"/>
  <c r="U420" i="2"/>
  <c r="U141" i="13" s="1"/>
  <c r="U420" i="15"/>
  <c r="U141" i="16" s="1"/>
  <c r="L432" i="2"/>
  <c r="L145" i="13" s="1"/>
  <c r="L432" i="15"/>
  <c r="L145" i="16" s="1"/>
  <c r="L435" i="15" l="1"/>
  <c r="L146" i="16" s="1"/>
  <c r="P429" i="15"/>
  <c r="P144" i="16" s="1"/>
  <c r="M420" i="15"/>
  <c r="M141" i="16" s="1"/>
  <c r="M417" i="15"/>
  <c r="M417" i="2"/>
  <c r="U423" i="15"/>
  <c r="U142" i="16" s="1"/>
  <c r="U423" i="2"/>
  <c r="U142" i="13" s="1"/>
  <c r="S435" i="15"/>
  <c r="S146" i="16" s="1"/>
  <c r="S435" i="2"/>
  <c r="S146" i="13" s="1"/>
  <c r="P426" i="2"/>
  <c r="P143" i="13" s="1"/>
  <c r="P426" i="15"/>
  <c r="P143" i="16" s="1"/>
  <c r="R435" i="15"/>
  <c r="R146" i="16" s="1"/>
  <c r="R435" i="2"/>
  <c r="R146" i="13" s="1"/>
  <c r="AA417" i="15" l="1"/>
  <c r="M140" i="16"/>
  <c r="AA417" i="2"/>
  <c r="M140" i="13"/>
  <c r="P429" i="2"/>
  <c r="P144" i="13" s="1"/>
  <c r="P432" i="2"/>
  <c r="P145" i="13" s="1"/>
  <c r="M420" i="2"/>
  <c r="M141" i="13" s="1"/>
  <c r="R438" i="2"/>
  <c r="R147" i="13" s="1"/>
  <c r="R438" i="15"/>
  <c r="R147" i="16" s="1"/>
  <c r="U426" i="2"/>
  <c r="U143" i="13" s="1"/>
  <c r="U426" i="15"/>
  <c r="U143" i="16" s="1"/>
  <c r="S438" i="2"/>
  <c r="S147" i="13" s="1"/>
  <c r="S438" i="15"/>
  <c r="S147" i="16" s="1"/>
  <c r="M423" i="2"/>
  <c r="M142" i="13" s="1"/>
  <c r="M423" i="15"/>
  <c r="M142" i="16" s="1"/>
  <c r="P432" i="15" l="1"/>
  <c r="P145" i="16" s="1"/>
  <c r="P435" i="15"/>
  <c r="P146" i="16" s="1"/>
  <c r="P435" i="2"/>
  <c r="P146" i="13" s="1"/>
  <c r="U429" i="2"/>
  <c r="U144" i="13" s="1"/>
  <c r="U429" i="15"/>
  <c r="U144" i="16" s="1"/>
  <c r="S441" i="2"/>
  <c r="S148" i="13" s="1"/>
  <c r="S441" i="15"/>
  <c r="S148" i="16" s="1"/>
  <c r="R441" i="2"/>
  <c r="R148" i="13" s="1"/>
  <c r="R441" i="15"/>
  <c r="R148" i="16" s="1"/>
  <c r="S444" i="2" l="1"/>
  <c r="S149" i="13" s="1"/>
  <c r="S444" i="15"/>
  <c r="S149" i="16" s="1"/>
  <c r="U432" i="2"/>
  <c r="U145" i="13" s="1"/>
  <c r="U432" i="15"/>
  <c r="U145" i="16" s="1"/>
  <c r="N420" i="2"/>
  <c r="N141" i="13" s="1"/>
  <c r="N420" i="15"/>
  <c r="N141" i="16" s="1"/>
  <c r="T420" i="2"/>
  <c r="T141" i="13" s="1"/>
  <c r="T420" i="15"/>
  <c r="T141" i="16" s="1"/>
  <c r="C420" i="2"/>
  <c r="C141" i="13" s="1"/>
  <c r="C420" i="15"/>
  <c r="C141" i="16" s="1"/>
  <c r="G420" i="2"/>
  <c r="G141" i="13" s="1"/>
  <c r="G420" i="15"/>
  <c r="G141" i="16" s="1"/>
  <c r="B420" i="2"/>
  <c r="B141" i="13" s="1"/>
  <c r="B420" i="15"/>
  <c r="B141" i="16" s="1"/>
  <c r="D426" i="2"/>
  <c r="D143" i="13" s="1"/>
  <c r="D426" i="15"/>
  <c r="D143" i="16" s="1"/>
  <c r="R444" i="15"/>
  <c r="R149" i="16" s="1"/>
  <c r="R444" i="2"/>
  <c r="R149" i="13" s="1"/>
  <c r="S447" i="2"/>
  <c r="S150" i="13" s="1"/>
  <c r="S447" i="15"/>
  <c r="S150" i="16" s="1"/>
  <c r="AA419" i="2"/>
  <c r="AA419" i="15"/>
  <c r="P438" i="2"/>
  <c r="P147" i="13" s="1"/>
  <c r="P438" i="15"/>
  <c r="P147" i="16" s="1"/>
  <c r="V420" i="2" l="1"/>
  <c r="V420" i="15"/>
  <c r="G423" i="2"/>
  <c r="G142" i="13" s="1"/>
  <c r="G423" i="15"/>
  <c r="G142" i="16" s="1"/>
  <c r="S450" i="2"/>
  <c r="S151" i="13" s="1"/>
  <c r="S450" i="15"/>
  <c r="S151" i="16" s="1"/>
  <c r="R447" i="2"/>
  <c r="R150" i="13" s="1"/>
  <c r="R447" i="15"/>
  <c r="R150" i="16" s="1"/>
  <c r="T423" i="15"/>
  <c r="T142" i="16" s="1"/>
  <c r="T423" i="2"/>
  <c r="T142" i="13" s="1"/>
  <c r="B423" i="15"/>
  <c r="B142" i="16" s="1"/>
  <c r="B423" i="2"/>
  <c r="B142" i="13" s="1"/>
  <c r="N423" i="2"/>
  <c r="N142" i="13" s="1"/>
  <c r="N423" i="15"/>
  <c r="N142" i="16" s="1"/>
  <c r="D429" i="15"/>
  <c r="D144" i="16" s="1"/>
  <c r="D429" i="2"/>
  <c r="D144" i="13" s="1"/>
  <c r="AA420" i="15" l="1"/>
  <c r="V141" i="16"/>
  <c r="AA420" i="2"/>
  <c r="V141" i="13"/>
  <c r="T426" i="2"/>
  <c r="T143" i="13" s="1"/>
  <c r="T426" i="15"/>
  <c r="T143" i="16" s="1"/>
  <c r="G426" i="15"/>
  <c r="G143" i="16" s="1"/>
  <c r="G426" i="2"/>
  <c r="G143" i="13" s="1"/>
  <c r="S453" i="2"/>
  <c r="S152" i="13" s="1"/>
  <c r="S453" i="15"/>
  <c r="S152" i="16" s="1"/>
  <c r="R450" i="2"/>
  <c r="R151" i="13" s="1"/>
  <c r="R450" i="15"/>
  <c r="R151" i="16" s="1"/>
  <c r="N426" i="2"/>
  <c r="N143" i="13" s="1"/>
  <c r="N426" i="15"/>
  <c r="N143" i="16" s="1"/>
  <c r="V423" i="15"/>
  <c r="V142" i="16" s="1"/>
  <c r="V423" i="2"/>
  <c r="V142" i="13" s="1"/>
  <c r="D432" i="2"/>
  <c r="D145" i="13" s="1"/>
  <c r="D432" i="15"/>
  <c r="D145" i="16" s="1"/>
  <c r="G429" i="15" l="1"/>
  <c r="G144" i="16" s="1"/>
  <c r="G429" i="2"/>
  <c r="G144" i="13" s="1"/>
  <c r="N429" i="15"/>
  <c r="N144" i="16" s="1"/>
  <c r="N429" i="2"/>
  <c r="N144" i="13" s="1"/>
  <c r="T432" i="2"/>
  <c r="T145" i="13" s="1"/>
  <c r="T432" i="15"/>
  <c r="T145" i="16" s="1"/>
  <c r="D435" i="15"/>
  <c r="D146" i="16" s="1"/>
  <c r="D435" i="2"/>
  <c r="D146" i="13" s="1"/>
  <c r="V426" i="2"/>
  <c r="V143" i="13" s="1"/>
  <c r="V426" i="15"/>
  <c r="V143" i="16" s="1"/>
  <c r="T429" i="15"/>
  <c r="T144" i="16" s="1"/>
  <c r="T429" i="2"/>
  <c r="T144" i="13" s="1"/>
  <c r="R453" i="2"/>
  <c r="R152" i="13" s="1"/>
  <c r="R453" i="15"/>
  <c r="R152" i="16" s="1"/>
  <c r="S456" i="2"/>
  <c r="S153" i="13" s="1"/>
  <c r="S456" i="15"/>
  <c r="S153" i="16" s="1"/>
  <c r="G435" i="15" l="1"/>
  <c r="G146" i="16" s="1"/>
  <c r="G435" i="2"/>
  <c r="G146" i="13" s="1"/>
  <c r="R456" i="2"/>
  <c r="R153" i="13" s="1"/>
  <c r="R456" i="15"/>
  <c r="R153" i="16" s="1"/>
  <c r="S459" i="2"/>
  <c r="S154" i="13" s="1"/>
  <c r="S459" i="15"/>
  <c r="S154" i="16" s="1"/>
  <c r="G432" i="2"/>
  <c r="G145" i="13" s="1"/>
  <c r="G432" i="15"/>
  <c r="G145" i="16" s="1"/>
  <c r="N432" i="2"/>
  <c r="N145" i="13" s="1"/>
  <c r="N432" i="15"/>
  <c r="N145" i="16" s="1"/>
  <c r="V429" i="15"/>
  <c r="V144" i="16" s="1"/>
  <c r="V429" i="2"/>
  <c r="V144" i="13" s="1"/>
  <c r="R459" i="15" l="1"/>
  <c r="R154" i="16" s="1"/>
  <c r="R459" i="2"/>
  <c r="R154" i="13" s="1"/>
  <c r="AA422" i="15"/>
  <c r="AA422" i="2"/>
  <c r="V432" i="2"/>
  <c r="V145" i="13" s="1"/>
  <c r="V432" i="15"/>
  <c r="V145" i="16" s="1"/>
  <c r="G438" i="2"/>
  <c r="G147" i="13" s="1"/>
  <c r="G438" i="15"/>
  <c r="G147" i="16" s="1"/>
  <c r="S462" i="15"/>
  <c r="S155" i="16" s="1"/>
  <c r="S462" i="2"/>
  <c r="S155" i="13" s="1"/>
  <c r="C423" i="15" l="1"/>
  <c r="C142" i="16" s="1"/>
  <c r="C423" i="2"/>
  <c r="C142" i="13" s="1"/>
  <c r="G441" i="15"/>
  <c r="G148" i="16" s="1"/>
  <c r="G441" i="2"/>
  <c r="G148" i="13" s="1"/>
  <c r="R462" i="2"/>
  <c r="R155" i="13" s="1"/>
  <c r="R462" i="15"/>
  <c r="R155" i="16" s="1"/>
  <c r="J423" i="15"/>
  <c r="J142" i="16" s="1"/>
  <c r="J423" i="2"/>
  <c r="J142" i="13" s="1"/>
  <c r="S465" i="2"/>
  <c r="S156" i="13" s="1"/>
  <c r="S465" i="15"/>
  <c r="S156" i="16" s="1"/>
  <c r="G444" i="2" l="1"/>
  <c r="G149" i="13" s="1"/>
  <c r="G444" i="15"/>
  <c r="G149" i="16" s="1"/>
  <c r="S468" i="2"/>
  <c r="S157" i="13" s="1"/>
  <c r="S468" i="15"/>
  <c r="S157" i="16" s="1"/>
  <c r="B426" i="2"/>
  <c r="B143" i="13" s="1"/>
  <c r="B426" i="15"/>
  <c r="B143" i="16" s="1"/>
  <c r="E426" i="15"/>
  <c r="E143" i="16" s="1"/>
  <c r="E426" i="2"/>
  <c r="E143" i="13" s="1"/>
  <c r="M426" i="2"/>
  <c r="M143" i="13" s="1"/>
  <c r="M426" i="15"/>
  <c r="M143" i="16" s="1"/>
  <c r="AA423" i="2"/>
  <c r="AA423" i="15"/>
  <c r="E429" i="15" l="1"/>
  <c r="E144" i="16" s="1"/>
  <c r="E429" i="2"/>
  <c r="E144" i="13" s="1"/>
  <c r="B429" i="15"/>
  <c r="B144" i="16" s="1"/>
  <c r="B429" i="2"/>
  <c r="B144" i="13" s="1"/>
  <c r="M429" i="15"/>
  <c r="M144" i="16" s="1"/>
  <c r="M429" i="2"/>
  <c r="M144" i="13" s="1"/>
  <c r="S471" i="2"/>
  <c r="S158" i="13" s="1"/>
  <c r="S471" i="15"/>
  <c r="S158" i="16" s="1"/>
  <c r="G447" i="15"/>
  <c r="G150" i="16" s="1"/>
  <c r="G447" i="2"/>
  <c r="G150" i="13" s="1"/>
  <c r="E432" i="2" l="1"/>
  <c r="E145" i="13" s="1"/>
  <c r="E432" i="15"/>
  <c r="E145" i="16" s="1"/>
  <c r="G450" i="2"/>
  <c r="G151" i="13" s="1"/>
  <c r="G450" i="15"/>
  <c r="G151" i="16" s="1"/>
  <c r="AA425" i="2"/>
  <c r="AA425" i="15"/>
  <c r="S474" i="2"/>
  <c r="S159" i="13" s="1"/>
  <c r="S474" i="15"/>
  <c r="S159" i="16" s="1"/>
  <c r="B432" i="2"/>
  <c r="B145" i="13" s="1"/>
  <c r="B432" i="15"/>
  <c r="B145" i="16" s="1"/>
  <c r="M432" i="2"/>
  <c r="M145" i="13" s="1"/>
  <c r="M432" i="15"/>
  <c r="M145" i="16" s="1"/>
  <c r="C426" i="2" l="1"/>
  <c r="C143" i="13" s="1"/>
  <c r="C426" i="15"/>
  <c r="C143" i="16" s="1"/>
  <c r="K426" i="2"/>
  <c r="K143" i="13" s="1"/>
  <c r="K426" i="15"/>
  <c r="K143" i="16" s="1"/>
  <c r="F426" i="15"/>
  <c r="F143" i="16" s="1"/>
  <c r="F426" i="2"/>
  <c r="F143" i="13" s="1"/>
  <c r="G453" i="2"/>
  <c r="G152" i="13" s="1"/>
  <c r="G453" i="15"/>
  <c r="G152" i="16" s="1"/>
  <c r="J426" i="15"/>
  <c r="J143" i="16" s="1"/>
  <c r="J426" i="2"/>
  <c r="J143" i="13" s="1"/>
  <c r="B435" i="15"/>
  <c r="B146" i="16" s="1"/>
  <c r="B435" i="2"/>
  <c r="B146" i="13" s="1"/>
  <c r="S477" i="15"/>
  <c r="S160" i="16" s="1"/>
  <c r="S477" i="2"/>
  <c r="S160" i="13" s="1"/>
  <c r="S480" i="15" l="1"/>
  <c r="S161" i="16" s="1"/>
  <c r="S480" i="2"/>
  <c r="S161" i="13" s="1"/>
  <c r="AA426" i="15"/>
  <c r="AA426" i="2"/>
  <c r="C429" i="15"/>
  <c r="C144" i="16" s="1"/>
  <c r="C429" i="2"/>
  <c r="C144" i="13" s="1"/>
  <c r="G456" i="15"/>
  <c r="G153" i="16" s="1"/>
  <c r="G456" i="2"/>
  <c r="G153" i="13" s="1"/>
  <c r="J429" i="15"/>
  <c r="J144" i="16" s="1"/>
  <c r="J429" i="2"/>
  <c r="J144" i="13" s="1"/>
  <c r="S483" i="2" l="1"/>
  <c r="S162" i="13" s="1"/>
  <c r="S483" i="15"/>
  <c r="S162" i="16" s="1"/>
  <c r="C432" i="2"/>
  <c r="C145" i="13" s="1"/>
  <c r="C432" i="15"/>
  <c r="C145" i="16" s="1"/>
  <c r="Q432" i="2" l="1"/>
  <c r="Q145" i="13" s="1"/>
  <c r="Q432" i="15"/>
  <c r="Q145" i="16" s="1"/>
  <c r="AA428" i="15" l="1"/>
  <c r="AA428" i="2"/>
  <c r="F432" i="2"/>
  <c r="F145" i="13" s="1"/>
  <c r="F432" i="15"/>
  <c r="F145" i="16" s="1"/>
  <c r="F429" i="15"/>
  <c r="F144" i="16" s="1"/>
  <c r="F429" i="2"/>
  <c r="F144" i="13" s="1"/>
  <c r="M435" i="15"/>
  <c r="M146" i="16" s="1"/>
  <c r="M435" i="2"/>
  <c r="M146" i="13" s="1"/>
  <c r="I435" i="2"/>
  <c r="I146" i="13" s="1"/>
  <c r="I435" i="15"/>
  <c r="I146" i="16" s="1"/>
  <c r="V435" i="15"/>
  <c r="V146" i="16" s="1"/>
  <c r="V435" i="2"/>
  <c r="V146" i="13" s="1"/>
  <c r="K429" i="2"/>
  <c r="K144" i="13" s="1"/>
  <c r="K429" i="15"/>
  <c r="K144" i="16" s="1"/>
  <c r="Q435" i="15"/>
  <c r="Q146" i="16" s="1"/>
  <c r="Q435" i="2"/>
  <c r="Q146" i="13" s="1"/>
  <c r="AA429" i="2" l="1"/>
  <c r="M438" i="2"/>
  <c r="M147" i="13" s="1"/>
  <c r="M438" i="15"/>
  <c r="M147" i="16" s="1"/>
  <c r="V438" i="2"/>
  <c r="V147" i="13" s="1"/>
  <c r="V438" i="15"/>
  <c r="V147" i="16" s="1"/>
  <c r="AA431" i="15"/>
  <c r="AA431" i="2"/>
  <c r="AA429" i="15"/>
  <c r="Q438" i="2"/>
  <c r="Q147" i="13" s="1"/>
  <c r="Q438" i="15"/>
  <c r="Q147" i="16" s="1"/>
  <c r="K432" i="2"/>
  <c r="K145" i="13" s="1"/>
  <c r="K432" i="15"/>
  <c r="K145" i="16" s="1"/>
  <c r="F435" i="15" l="1"/>
  <c r="F146" i="16" s="1"/>
  <c r="F435" i="2"/>
  <c r="F146" i="13" s="1"/>
  <c r="J432" i="2"/>
  <c r="J432" i="15"/>
  <c r="Q441" i="2"/>
  <c r="Q148" i="13" s="1"/>
  <c r="Q441" i="15"/>
  <c r="Q148" i="16" s="1"/>
  <c r="V441" i="2"/>
  <c r="V148" i="13" s="1"/>
  <c r="V441" i="15"/>
  <c r="V148" i="16" s="1"/>
  <c r="M441" i="15"/>
  <c r="M148" i="16" s="1"/>
  <c r="M441" i="2"/>
  <c r="M148" i="13" s="1"/>
  <c r="AA432" i="15" l="1"/>
  <c r="J145" i="16"/>
  <c r="AA432" i="2"/>
  <c r="J145" i="13"/>
  <c r="V444" i="15"/>
  <c r="V149" i="16" s="1"/>
  <c r="V444" i="2"/>
  <c r="V149" i="13" s="1"/>
  <c r="M444" i="2"/>
  <c r="M149" i="13" s="1"/>
  <c r="M444" i="15"/>
  <c r="M149" i="16" s="1"/>
  <c r="Q444" i="2"/>
  <c r="Q149" i="13" s="1"/>
  <c r="Q444" i="15"/>
  <c r="Q149" i="16" s="1"/>
  <c r="V447" i="15" l="1"/>
  <c r="V150" i="16" s="1"/>
  <c r="V447" i="2"/>
  <c r="V150" i="13" s="1"/>
  <c r="V450" i="2" l="1"/>
  <c r="V151" i="13" s="1"/>
  <c r="V450" i="15"/>
  <c r="V151" i="16" s="1"/>
  <c r="J435" i="15"/>
  <c r="J146" i="16" s="1"/>
  <c r="J435" i="2"/>
  <c r="J146" i="13" s="1"/>
  <c r="C435" i="15"/>
  <c r="C146" i="16" s="1"/>
  <c r="C435" i="2"/>
  <c r="C146" i="13" s="1"/>
  <c r="K435" i="2"/>
  <c r="K146" i="13" s="1"/>
  <c r="K435" i="15"/>
  <c r="K146" i="16" s="1"/>
  <c r="T435" i="15"/>
  <c r="T146" i="16" s="1"/>
  <c r="T435" i="2"/>
  <c r="T146" i="13" s="1"/>
  <c r="C438" i="15" l="1"/>
  <c r="C147" i="16" s="1"/>
  <c r="C438" i="2"/>
  <c r="C147" i="13" s="1"/>
  <c r="T438" i="2"/>
  <c r="T147" i="13" s="1"/>
  <c r="T438" i="15"/>
  <c r="T147" i="16" s="1"/>
  <c r="D438" i="2"/>
  <c r="D147" i="13" s="1"/>
  <c r="D438" i="15"/>
  <c r="D147" i="16" s="1"/>
  <c r="B438" i="2"/>
  <c r="B147" i="13" s="1"/>
  <c r="B438" i="15"/>
  <c r="B147" i="16" s="1"/>
  <c r="K438" i="2"/>
  <c r="K147" i="13" s="1"/>
  <c r="K438" i="15"/>
  <c r="K147" i="16" s="1"/>
  <c r="V453" i="15"/>
  <c r="V152" i="16" s="1"/>
  <c r="V453" i="2"/>
  <c r="V152" i="13" s="1"/>
  <c r="J438" i="2"/>
  <c r="J147" i="13" s="1"/>
  <c r="J438" i="15"/>
  <c r="J147" i="16" s="1"/>
  <c r="K441" i="15" l="1"/>
  <c r="K148" i="16" s="1"/>
  <c r="K441" i="2"/>
  <c r="K148" i="13" s="1"/>
  <c r="C441" i="2"/>
  <c r="C148" i="13" s="1"/>
  <c r="C441" i="15"/>
  <c r="C148" i="16" s="1"/>
  <c r="V456" i="2"/>
  <c r="V153" i="13" s="1"/>
  <c r="V456" i="15"/>
  <c r="V153" i="16" s="1"/>
  <c r="J441" i="15"/>
  <c r="J148" i="16" s="1"/>
  <c r="J441" i="2"/>
  <c r="J148" i="13" s="1"/>
  <c r="AA434" i="15" l="1"/>
  <c r="AA434" i="2"/>
  <c r="K444" i="2"/>
  <c r="K149" i="13" s="1"/>
  <c r="K444" i="15"/>
  <c r="K149" i="16" s="1"/>
  <c r="J444" i="2"/>
  <c r="J149" i="13" s="1"/>
  <c r="J444" i="15"/>
  <c r="J149" i="16" s="1"/>
  <c r="C444" i="15"/>
  <c r="C149" i="16" s="1"/>
  <c r="C444" i="2"/>
  <c r="C149" i="13" s="1"/>
  <c r="U435" i="15" l="1"/>
  <c r="U146" i="16" s="1"/>
  <c r="U435" i="2"/>
  <c r="U146" i="13" s="1"/>
  <c r="E435" i="2"/>
  <c r="E146" i="13" s="1"/>
  <c r="E435" i="15"/>
  <c r="E146" i="16" s="1"/>
  <c r="N435" i="15"/>
  <c r="N146" i="16" s="1"/>
  <c r="N435" i="2"/>
  <c r="N146" i="13" s="1"/>
  <c r="AA435" i="15" l="1"/>
  <c r="N441" i="2"/>
  <c r="N148" i="13" s="1"/>
  <c r="N438" i="15"/>
  <c r="N147" i="16" s="1"/>
  <c r="N438" i="2"/>
  <c r="N147" i="13" s="1"/>
  <c r="E438" i="2"/>
  <c r="E147" i="13" s="1"/>
  <c r="E438" i="15"/>
  <c r="E147" i="16" s="1"/>
  <c r="AA435" i="2"/>
  <c r="U438" i="2"/>
  <c r="U147" i="13" s="1"/>
  <c r="U438" i="15"/>
  <c r="U147" i="16" s="1"/>
  <c r="L438" i="2"/>
  <c r="L147" i="13" s="1"/>
  <c r="L438" i="15"/>
  <c r="L147" i="16" s="1"/>
  <c r="F438" i="2"/>
  <c r="F147" i="13" s="1"/>
  <c r="F438" i="15"/>
  <c r="F147" i="16" s="1"/>
  <c r="I438" i="2"/>
  <c r="I147" i="13" s="1"/>
  <c r="I438" i="15"/>
  <c r="I147" i="16" s="1"/>
  <c r="N441" i="15" l="1"/>
  <c r="N148" i="16" s="1"/>
  <c r="E441" i="2"/>
  <c r="E148" i="13" s="1"/>
  <c r="E441" i="15"/>
  <c r="E148" i="16" s="1"/>
  <c r="F441" i="2"/>
  <c r="F148" i="13" s="1"/>
  <c r="F441" i="15"/>
  <c r="F148" i="16" s="1"/>
  <c r="AA438" i="15"/>
  <c r="AA438" i="2"/>
  <c r="AA437" i="2"/>
  <c r="AA437" i="15"/>
  <c r="U441" i="15"/>
  <c r="U148" i="16" s="1"/>
  <c r="U441" i="2"/>
  <c r="U148" i="13" s="1"/>
  <c r="N444" i="2"/>
  <c r="N149" i="13" s="1"/>
  <c r="N444" i="15"/>
  <c r="N149" i="16" s="1"/>
  <c r="D441" i="2"/>
  <c r="D148" i="13" s="1"/>
  <c r="D441" i="15"/>
  <c r="D148" i="16" s="1"/>
  <c r="H441" i="2"/>
  <c r="H148" i="13" s="1"/>
  <c r="H441" i="15"/>
  <c r="H148" i="16" s="1"/>
  <c r="I441" i="2"/>
  <c r="I148" i="13" s="1"/>
  <c r="I441" i="15"/>
  <c r="I148" i="16" s="1"/>
  <c r="N447" i="15" l="1"/>
  <c r="N150" i="16" s="1"/>
  <c r="N447" i="2"/>
  <c r="N150" i="13" s="1"/>
  <c r="I444" i="2"/>
  <c r="I149" i="13" s="1"/>
  <c r="I444" i="15"/>
  <c r="I149" i="16" s="1"/>
  <c r="U444" i="15"/>
  <c r="U149" i="16" s="1"/>
  <c r="U444" i="2"/>
  <c r="U149" i="13" s="1"/>
  <c r="F444" i="2"/>
  <c r="F149" i="13" s="1"/>
  <c r="F444" i="15"/>
  <c r="F149" i="16" s="1"/>
  <c r="N450" i="15" l="1"/>
  <c r="N151" i="16" s="1"/>
  <c r="N450" i="2"/>
  <c r="N151" i="13" s="1"/>
  <c r="N453" i="2"/>
  <c r="N152" i="13" s="1"/>
  <c r="N453" i="15"/>
  <c r="N152" i="16" s="1"/>
  <c r="I447" i="15"/>
  <c r="I150" i="16" s="1"/>
  <c r="I447" i="2"/>
  <c r="I150" i="13" s="1"/>
  <c r="U447" i="15"/>
  <c r="U150" i="16" s="1"/>
  <c r="U447" i="2"/>
  <c r="U150" i="13" s="1"/>
  <c r="F447" i="15"/>
  <c r="F150" i="16" s="1"/>
  <c r="F447" i="2"/>
  <c r="F150" i="13" s="1"/>
  <c r="F450" i="2" l="1"/>
  <c r="F151" i="13" s="1"/>
  <c r="F450" i="15"/>
  <c r="F151" i="16" s="1"/>
  <c r="N456" i="2"/>
  <c r="N153" i="13" s="1"/>
  <c r="N456" i="15"/>
  <c r="N153" i="16" s="1"/>
  <c r="I450" i="2"/>
  <c r="I151" i="13" s="1"/>
  <c r="I450" i="15"/>
  <c r="I151" i="16" s="1"/>
  <c r="U450" i="2"/>
  <c r="U151" i="13" s="1"/>
  <c r="U450" i="15"/>
  <c r="U151" i="16" s="1"/>
  <c r="F453" i="15" l="1"/>
  <c r="F152" i="16" s="1"/>
  <c r="F453" i="2"/>
  <c r="F152" i="13" s="1"/>
  <c r="I453" i="2"/>
  <c r="I152" i="13" s="1"/>
  <c r="I453" i="15"/>
  <c r="I152" i="16" s="1"/>
  <c r="U453" i="2"/>
  <c r="U152" i="13" s="1"/>
  <c r="U453" i="15"/>
  <c r="U152" i="16" s="1"/>
  <c r="N459" i="2"/>
  <c r="N154" i="13" s="1"/>
  <c r="N459" i="15"/>
  <c r="N154" i="16" s="1"/>
  <c r="H444" i="2" l="1"/>
  <c r="H149" i="13" s="1"/>
  <c r="H444" i="15"/>
  <c r="H149" i="16" s="1"/>
  <c r="I456" i="2"/>
  <c r="I153" i="13" s="1"/>
  <c r="I456" i="15"/>
  <c r="I153" i="16" s="1"/>
  <c r="F456" i="2"/>
  <c r="F153" i="13" s="1"/>
  <c r="F456" i="15"/>
  <c r="F153" i="16" s="1"/>
  <c r="U456" i="2"/>
  <c r="U153" i="13" s="1"/>
  <c r="U456" i="15"/>
  <c r="U153" i="16" s="1"/>
  <c r="N462" i="2"/>
  <c r="N155" i="13" s="1"/>
  <c r="N462" i="15"/>
  <c r="N155" i="16" s="1"/>
  <c r="D444" i="2"/>
  <c r="D149" i="13" s="1"/>
  <c r="D444" i="15"/>
  <c r="D149" i="16" s="1"/>
  <c r="D447" i="15" l="1"/>
  <c r="D150" i="16" s="1"/>
  <c r="D447" i="2"/>
  <c r="D150" i="13" s="1"/>
  <c r="AA440" i="2"/>
  <c r="AA440" i="15"/>
  <c r="U459" i="2"/>
  <c r="U154" i="13" s="1"/>
  <c r="U459" i="15"/>
  <c r="U154" i="16" s="1"/>
  <c r="F459" i="2"/>
  <c r="F154" i="13" s="1"/>
  <c r="F459" i="15"/>
  <c r="F154" i="16" s="1"/>
  <c r="L441" i="15" l="1"/>
  <c r="L148" i="16" s="1"/>
  <c r="L441" i="2"/>
  <c r="L148" i="13" s="1"/>
  <c r="T441" i="2"/>
  <c r="T148" i="13" s="1"/>
  <c r="T441" i="15"/>
  <c r="T148" i="16" s="1"/>
  <c r="P441" i="2"/>
  <c r="P148" i="13" s="1"/>
  <c r="P441" i="15"/>
  <c r="P148" i="16" s="1"/>
  <c r="U462" i="15"/>
  <c r="U155" i="16" s="1"/>
  <c r="U462" i="2"/>
  <c r="U155" i="13" s="1"/>
  <c r="B441" i="2"/>
  <c r="B148" i="13" s="1"/>
  <c r="B441" i="15"/>
  <c r="B148" i="16" s="1"/>
  <c r="D450" i="2"/>
  <c r="D151" i="13" s="1"/>
  <c r="D450" i="15"/>
  <c r="D151" i="16" s="1"/>
  <c r="P444" i="2"/>
  <c r="P149" i="13" s="1"/>
  <c r="P444" i="15"/>
  <c r="P149" i="16" s="1"/>
  <c r="F462" i="15"/>
  <c r="F155" i="16" s="1"/>
  <c r="F462" i="2"/>
  <c r="F155" i="13" s="1"/>
  <c r="AA441" i="15" l="1"/>
  <c r="AA441" i="2"/>
  <c r="L444" i="2"/>
  <c r="L149" i="13" s="1"/>
  <c r="L444" i="15"/>
  <c r="L149" i="16" s="1"/>
  <c r="T444" i="15"/>
  <c r="T149" i="16" s="1"/>
  <c r="T444" i="2"/>
  <c r="T149" i="13" s="1"/>
  <c r="B444" i="15"/>
  <c r="B149" i="16" s="1"/>
  <c r="B444" i="2"/>
  <c r="B149" i="13" s="1"/>
  <c r="U465" i="2"/>
  <c r="U156" i="13" s="1"/>
  <c r="U465" i="15"/>
  <c r="U156" i="16" s="1"/>
  <c r="F465" i="15"/>
  <c r="F156" i="16" s="1"/>
  <c r="F465" i="2"/>
  <c r="F156" i="13" s="1"/>
  <c r="L447" i="15" l="1"/>
  <c r="L150" i="16" s="1"/>
  <c r="L447" i="2"/>
  <c r="L150" i="13" s="1"/>
  <c r="F468" i="2"/>
  <c r="F157" i="13" s="1"/>
  <c r="F468" i="15"/>
  <c r="F157" i="16" s="1"/>
  <c r="U468" i="2"/>
  <c r="U157" i="13" s="1"/>
  <c r="U468" i="15"/>
  <c r="U157" i="16" s="1"/>
  <c r="AA443" i="15"/>
  <c r="AA443" i="2"/>
  <c r="H447" i="15"/>
  <c r="H150" i="16" s="1"/>
  <c r="H447" i="2"/>
  <c r="H150" i="13" s="1"/>
  <c r="U471" i="15" l="1"/>
  <c r="U158" i="16" s="1"/>
  <c r="U471" i="2"/>
  <c r="U158" i="13" s="1"/>
  <c r="H450" i="2"/>
  <c r="H151" i="13" s="1"/>
  <c r="H450" i="15"/>
  <c r="H151" i="16" s="1"/>
  <c r="E444" i="2"/>
  <c r="E444" i="15"/>
  <c r="L450" i="2"/>
  <c r="L151" i="13" s="1"/>
  <c r="L450" i="15"/>
  <c r="L151" i="16" s="1"/>
  <c r="F471" i="15"/>
  <c r="F158" i="16" s="1"/>
  <c r="F471" i="2"/>
  <c r="F158" i="13" s="1"/>
  <c r="AA444" i="15" l="1"/>
  <c r="E149" i="16"/>
  <c r="AA444" i="2"/>
  <c r="E149" i="13"/>
  <c r="E447" i="15"/>
  <c r="E150" i="16" s="1"/>
  <c r="E447" i="2"/>
  <c r="E150" i="13" s="1"/>
  <c r="Q447" i="2"/>
  <c r="Q150" i="13" s="1"/>
  <c r="Q447" i="15"/>
  <c r="Q150" i="16" s="1"/>
  <c r="L453" i="2"/>
  <c r="L152" i="13" s="1"/>
  <c r="L453" i="15"/>
  <c r="L152" i="16" s="1"/>
  <c r="H453" i="2"/>
  <c r="H152" i="13" s="1"/>
  <c r="H453" i="15"/>
  <c r="H152" i="16" s="1"/>
  <c r="L456" i="2" l="1"/>
  <c r="L153" i="13" s="1"/>
  <c r="L456" i="15"/>
  <c r="L153" i="16" s="1"/>
  <c r="E450" i="2"/>
  <c r="E151" i="13" s="1"/>
  <c r="E450" i="15"/>
  <c r="E151" i="16" s="1"/>
  <c r="Q450" i="2"/>
  <c r="Q151" i="13" s="1"/>
  <c r="Q450" i="15"/>
  <c r="Q151" i="16" s="1"/>
  <c r="Q453" i="2" l="1"/>
  <c r="Q152" i="13" s="1"/>
  <c r="Q453" i="15"/>
  <c r="Q152" i="16" s="1"/>
  <c r="L459" i="2"/>
  <c r="L154" i="13" s="1"/>
  <c r="L459" i="15"/>
  <c r="L154" i="16" s="1"/>
  <c r="E453" i="2"/>
  <c r="E152" i="13" s="1"/>
  <c r="E453" i="15"/>
  <c r="E152" i="16" s="1"/>
  <c r="L462" i="2" l="1"/>
  <c r="L155" i="13" s="1"/>
  <c r="L462" i="15"/>
  <c r="L155" i="16" s="1"/>
  <c r="P447" i="15"/>
  <c r="P150" i="16" s="1"/>
  <c r="P447" i="2"/>
  <c r="P150" i="13" s="1"/>
  <c r="L465" i="15" l="1"/>
  <c r="L156" i="16" s="1"/>
  <c r="L465" i="2"/>
  <c r="L156" i="13" s="1"/>
  <c r="P450" i="2"/>
  <c r="P151" i="13" s="1"/>
  <c r="P450" i="15"/>
  <c r="P151" i="16" s="1"/>
  <c r="L468" i="2" l="1"/>
  <c r="L157" i="13" s="1"/>
  <c r="L468" i="15"/>
  <c r="L157" i="16" s="1"/>
  <c r="D453" i="2"/>
  <c r="D152" i="13" s="1"/>
  <c r="D453" i="15"/>
  <c r="D152" i="16" s="1"/>
  <c r="P453" i="2"/>
  <c r="P152" i="13" s="1"/>
  <c r="P453" i="15"/>
  <c r="P152" i="16" s="1"/>
  <c r="AA446" i="15"/>
  <c r="AA446" i="2"/>
  <c r="D456" i="2" l="1"/>
  <c r="D153" i="13" s="1"/>
  <c r="D456" i="15"/>
  <c r="D153" i="16" s="1"/>
  <c r="K447" i="2"/>
  <c r="K150" i="13" s="1"/>
  <c r="K447" i="15"/>
  <c r="K150" i="16" s="1"/>
  <c r="T447" i="2"/>
  <c r="T150" i="13" s="1"/>
  <c r="T447" i="15"/>
  <c r="T150" i="16" s="1"/>
  <c r="C447" i="2"/>
  <c r="C150" i="13" s="1"/>
  <c r="C447" i="15"/>
  <c r="C150" i="16" s="1"/>
  <c r="B447" i="15"/>
  <c r="B150" i="16" s="1"/>
  <c r="B447" i="2"/>
  <c r="B150" i="13" s="1"/>
  <c r="F474" i="2"/>
  <c r="F159" i="13" s="1"/>
  <c r="F474" i="15"/>
  <c r="F159" i="16" s="1"/>
  <c r="J447" i="15"/>
  <c r="J150" i="16" s="1"/>
  <c r="J447" i="2"/>
  <c r="J150" i="13" s="1"/>
  <c r="M447" i="2"/>
  <c r="M150" i="13" s="1"/>
  <c r="M447" i="15"/>
  <c r="M150" i="16" s="1"/>
  <c r="L471" i="15"/>
  <c r="L158" i="16" s="1"/>
  <c r="L471" i="2"/>
  <c r="L158" i="13" s="1"/>
  <c r="C450" i="2" l="1"/>
  <c r="C151" i="13" s="1"/>
  <c r="C450" i="15"/>
  <c r="C151" i="16" s="1"/>
  <c r="AA447" i="15"/>
  <c r="AA447" i="2"/>
  <c r="B450" i="2"/>
  <c r="B151" i="13" s="1"/>
  <c r="B450" i="15"/>
  <c r="B151" i="16" s="1"/>
  <c r="T450" i="2"/>
  <c r="T151" i="13" s="1"/>
  <c r="T450" i="15"/>
  <c r="T151" i="16" s="1"/>
  <c r="D459" i="2"/>
  <c r="D154" i="13" s="1"/>
  <c r="D459" i="15"/>
  <c r="D154" i="16" s="1"/>
  <c r="J450" i="2"/>
  <c r="J151" i="13" s="1"/>
  <c r="J450" i="15"/>
  <c r="J151" i="16" s="1"/>
  <c r="M450" i="2"/>
  <c r="M151" i="13" s="1"/>
  <c r="M450" i="15"/>
  <c r="M151" i="16" s="1"/>
  <c r="K450" i="2"/>
  <c r="K151" i="13" s="1"/>
  <c r="K450" i="15"/>
  <c r="K151" i="16" s="1"/>
  <c r="D462" i="15" l="1"/>
  <c r="D155" i="16" s="1"/>
  <c r="D462" i="2"/>
  <c r="D155" i="13" s="1"/>
  <c r="AA450" i="15"/>
  <c r="K453" i="2"/>
  <c r="K152" i="13" s="1"/>
  <c r="K453" i="15"/>
  <c r="K152" i="16" s="1"/>
  <c r="AA450" i="2"/>
  <c r="T453" i="2"/>
  <c r="T152" i="13" s="1"/>
  <c r="T453" i="15"/>
  <c r="T152" i="16" s="1"/>
  <c r="AA449" i="2"/>
  <c r="AA449" i="15"/>
  <c r="K456" i="2" l="1"/>
  <c r="K153" i="13" s="1"/>
  <c r="K456" i="15"/>
  <c r="K153" i="16" s="1"/>
  <c r="D468" i="2"/>
  <c r="D157" i="13" s="1"/>
  <c r="D468" i="15"/>
  <c r="D157" i="16" s="1"/>
  <c r="T456" i="2"/>
  <c r="T153" i="13" s="1"/>
  <c r="T456" i="15"/>
  <c r="T153" i="16" s="1"/>
  <c r="D465" i="15"/>
  <c r="D156" i="16" s="1"/>
  <c r="D465" i="2"/>
  <c r="D156" i="13" s="1"/>
  <c r="F477" i="15" l="1"/>
  <c r="F160" i="16" s="1"/>
  <c r="F477" i="2"/>
  <c r="F160" i="13" s="1"/>
  <c r="K459" i="2"/>
  <c r="K154" i="13" s="1"/>
  <c r="K459" i="15"/>
  <c r="K154" i="16" s="1"/>
  <c r="D471" i="15"/>
  <c r="D158" i="16" s="1"/>
  <c r="D471" i="2"/>
  <c r="D158" i="13" s="1"/>
  <c r="T459" i="15"/>
  <c r="T154" i="16" s="1"/>
  <c r="T459" i="2"/>
  <c r="T154" i="13" s="1"/>
  <c r="F480" i="15" l="1"/>
  <c r="F161" i="16" s="1"/>
  <c r="F480" i="2"/>
  <c r="F161" i="13" s="1"/>
  <c r="T462" i="15"/>
  <c r="T155" i="16" s="1"/>
  <c r="T462" i="2"/>
  <c r="T155" i="13" s="1"/>
  <c r="D474" i="2"/>
  <c r="D159" i="13" s="1"/>
  <c r="D474" i="15"/>
  <c r="D159" i="16" s="1"/>
  <c r="H456" i="2"/>
  <c r="H153" i="13" s="1"/>
  <c r="H456" i="15"/>
  <c r="H153" i="16" s="1"/>
  <c r="P456" i="2"/>
  <c r="P153" i="13" s="1"/>
  <c r="P456" i="15"/>
  <c r="P153" i="16" s="1"/>
  <c r="E456" i="15"/>
  <c r="E153" i="16" s="1"/>
  <c r="E456" i="2"/>
  <c r="E153" i="13" s="1"/>
  <c r="Q456" i="2"/>
  <c r="Q153" i="13" s="1"/>
  <c r="Q456" i="15"/>
  <c r="Q153" i="16" s="1"/>
  <c r="K462" i="15"/>
  <c r="K155" i="16" s="1"/>
  <c r="K462" i="2"/>
  <c r="K155" i="13" s="1"/>
  <c r="D477" i="15" l="1"/>
  <c r="D160" i="16" s="1"/>
  <c r="D477" i="2"/>
  <c r="D160" i="13" s="1"/>
  <c r="AA452" i="15" l="1"/>
  <c r="AA452" i="2"/>
  <c r="M453" i="2"/>
  <c r="M152" i="13" s="1"/>
  <c r="M453" i="15"/>
  <c r="M152" i="16" s="1"/>
  <c r="C453" i="2"/>
  <c r="C152" i="13" s="1"/>
  <c r="C453" i="15"/>
  <c r="C152" i="16" s="1"/>
  <c r="B453" i="2"/>
  <c r="B152" i="13" s="1"/>
  <c r="B453" i="15"/>
  <c r="B152" i="16" s="1"/>
  <c r="J453" i="2"/>
  <c r="J152" i="13" s="1"/>
  <c r="J453" i="15"/>
  <c r="J152" i="16" s="1"/>
  <c r="D480" i="15"/>
  <c r="D161" i="16" s="1"/>
  <c r="D480" i="2"/>
  <c r="D161" i="13" s="1"/>
  <c r="AA453" i="15" l="1"/>
  <c r="AA453" i="2"/>
  <c r="B456" i="2"/>
  <c r="B153" i="13" s="1"/>
  <c r="B456" i="15"/>
  <c r="B153" i="16" s="1"/>
  <c r="C456" i="2"/>
  <c r="C153" i="13" s="1"/>
  <c r="C456" i="15"/>
  <c r="C153" i="16" s="1"/>
  <c r="M456" i="2"/>
  <c r="M153" i="13" s="1"/>
  <c r="M456" i="15"/>
  <c r="M153" i="16" s="1"/>
  <c r="J456" i="2"/>
  <c r="J153" i="13" s="1"/>
  <c r="J456" i="15"/>
  <c r="J153" i="16" s="1"/>
  <c r="B459" i="15" l="1"/>
  <c r="B154" i="16" s="1"/>
  <c r="B459" i="2"/>
  <c r="B154" i="13" s="1"/>
  <c r="C459" i="2"/>
  <c r="C154" i="13" s="1"/>
  <c r="C459" i="15"/>
  <c r="C154" i="16" s="1"/>
  <c r="AA456" i="15"/>
  <c r="AA456" i="2"/>
  <c r="C462" i="15" l="1"/>
  <c r="C155" i="16" s="1"/>
  <c r="C462" i="2"/>
  <c r="C155" i="13" s="1"/>
  <c r="J459" i="2"/>
  <c r="J154" i="13" s="1"/>
  <c r="J459" i="15"/>
  <c r="J154" i="16" s="1"/>
  <c r="AA455" i="2"/>
  <c r="AA455" i="15"/>
  <c r="I459" i="2"/>
  <c r="I154" i="13" s="1"/>
  <c r="I459" i="15"/>
  <c r="I154" i="16" s="1"/>
  <c r="B462" i="15"/>
  <c r="B155" i="16" s="1"/>
  <c r="B462" i="2"/>
  <c r="B155" i="13" s="1"/>
  <c r="I462" i="15" l="1"/>
  <c r="I155" i="16" s="1"/>
  <c r="I462" i="2"/>
  <c r="I155" i="13" s="1"/>
  <c r="M459" i="2"/>
  <c r="M154" i="13" s="1"/>
  <c r="M459" i="15"/>
  <c r="M154" i="16" s="1"/>
  <c r="Q459" i="15"/>
  <c r="Q154" i="16" s="1"/>
  <c r="Q459" i="2"/>
  <c r="Q154" i="13" s="1"/>
  <c r="E459" i="2"/>
  <c r="E154" i="13" s="1"/>
  <c r="E459" i="15"/>
  <c r="E154" i="16" s="1"/>
  <c r="J462" i="15"/>
  <c r="J155" i="16" s="1"/>
  <c r="J462" i="2"/>
  <c r="J155" i="13" s="1"/>
  <c r="Q462" i="15" l="1"/>
  <c r="Q155" i="16" s="1"/>
  <c r="Q462" i="2"/>
  <c r="Q155" i="13" s="1"/>
  <c r="M462" i="15"/>
  <c r="M155" i="16" s="1"/>
  <c r="M462" i="2"/>
  <c r="M155" i="13" s="1"/>
  <c r="E462" i="15"/>
  <c r="E155" i="16" s="1"/>
  <c r="E462" i="2"/>
  <c r="E155" i="13" s="1"/>
  <c r="Q465" i="15" l="1"/>
  <c r="Q156" i="16" s="1"/>
  <c r="Q465" i="2"/>
  <c r="Q156" i="13" s="1"/>
  <c r="E465" i="2"/>
  <c r="E156" i="13" s="1"/>
  <c r="E465" i="15"/>
  <c r="E156" i="16" s="1"/>
  <c r="E468" i="15" l="1"/>
  <c r="E157" i="16" s="1"/>
  <c r="E468" i="2"/>
  <c r="E157" i="13" s="1"/>
  <c r="Q468" i="15"/>
  <c r="Q157" i="16" s="1"/>
  <c r="Q468" i="2"/>
  <c r="Q157" i="13" s="1"/>
  <c r="D483" i="2"/>
  <c r="D162" i="13" s="1"/>
  <c r="D483" i="15"/>
  <c r="D162" i="16" s="1"/>
  <c r="AA458" i="2"/>
  <c r="AA458" i="15"/>
  <c r="P459" i="15" l="1"/>
  <c r="P154" i="16" s="1"/>
  <c r="P459" i="2"/>
  <c r="P154" i="13" s="1"/>
  <c r="G459" i="2"/>
  <c r="G154" i="13" s="1"/>
  <c r="G459" i="15"/>
  <c r="G154" i="16" s="1"/>
  <c r="H459" i="2"/>
  <c r="H154" i="13" s="1"/>
  <c r="H459" i="15"/>
  <c r="H154" i="16" s="1"/>
  <c r="V459" i="15"/>
  <c r="V154" i="16" s="1"/>
  <c r="V459" i="2"/>
  <c r="V154" i="13" s="1"/>
  <c r="D486" i="2"/>
  <c r="D163" i="13" s="1"/>
  <c r="D486" i="15"/>
  <c r="D163" i="16" s="1"/>
  <c r="Q471" i="15"/>
  <c r="Q158" i="16" s="1"/>
  <c r="Q471" i="2"/>
  <c r="Q158" i="13" s="1"/>
  <c r="E471" i="15"/>
  <c r="E158" i="16" s="1"/>
  <c r="E471" i="2"/>
  <c r="E158" i="13" s="1"/>
  <c r="AA459" i="15" l="1"/>
  <c r="AA459" i="2"/>
  <c r="D489" i="15"/>
  <c r="D164" i="16" s="1"/>
  <c r="D489" i="2"/>
  <c r="D164" i="13" s="1"/>
  <c r="G462" i="15"/>
  <c r="G155" i="16" s="1"/>
  <c r="G462" i="2"/>
  <c r="G155" i="13" s="1"/>
  <c r="H462" i="15"/>
  <c r="H155" i="16" s="1"/>
  <c r="H462" i="2"/>
  <c r="H155" i="13" s="1"/>
  <c r="E477" i="2"/>
  <c r="E160" i="13" s="1"/>
  <c r="E477" i="15"/>
  <c r="E160" i="16" s="1"/>
  <c r="P462" i="15"/>
  <c r="P155" i="16" s="1"/>
  <c r="P462" i="2"/>
  <c r="P155" i="13" s="1"/>
  <c r="V462" i="15"/>
  <c r="V155" i="16" s="1"/>
  <c r="V462" i="2"/>
  <c r="V155" i="13" s="1"/>
  <c r="E474" i="2"/>
  <c r="E159" i="13" s="1"/>
  <c r="E474" i="15"/>
  <c r="E159" i="16" s="1"/>
  <c r="P465" i="15" l="1"/>
  <c r="P156" i="16" s="1"/>
  <c r="P465" i="2"/>
  <c r="P156" i="13" s="1"/>
  <c r="I465" i="15"/>
  <c r="I156" i="16" s="1"/>
  <c r="I465" i="2"/>
  <c r="I156" i="13" s="1"/>
  <c r="C465" i="15"/>
  <c r="C156" i="16" s="1"/>
  <c r="C465" i="2"/>
  <c r="C156" i="13" s="1"/>
  <c r="H465" i="15"/>
  <c r="H156" i="16" s="1"/>
  <c r="H465" i="2"/>
  <c r="H156" i="13" s="1"/>
  <c r="K465" i="15"/>
  <c r="K156" i="16" s="1"/>
  <c r="K465" i="2"/>
  <c r="K156" i="13" s="1"/>
  <c r="M465" i="15"/>
  <c r="M156" i="16" s="1"/>
  <c r="M465" i="2"/>
  <c r="M156" i="13" s="1"/>
  <c r="R465" i="15"/>
  <c r="R156" i="16" s="1"/>
  <c r="R465" i="2"/>
  <c r="R156" i="13" s="1"/>
  <c r="N465" i="15"/>
  <c r="N156" i="16" s="1"/>
  <c r="N465" i="2"/>
  <c r="N156" i="13" s="1"/>
  <c r="V465" i="2"/>
  <c r="V156" i="13" s="1"/>
  <c r="V465" i="15"/>
  <c r="V156" i="16" s="1"/>
  <c r="AA462" i="2"/>
  <c r="AA462" i="15"/>
  <c r="D492" i="2"/>
  <c r="D165" i="13" s="1"/>
  <c r="D492" i="15"/>
  <c r="D165" i="16" s="1"/>
  <c r="E480" i="15"/>
  <c r="E161" i="16" s="1"/>
  <c r="E480" i="2"/>
  <c r="E161" i="13" s="1"/>
  <c r="C468" i="15" l="1"/>
  <c r="C157" i="16" s="1"/>
  <c r="C468" i="2"/>
  <c r="C157" i="13" s="1"/>
  <c r="R468" i="15"/>
  <c r="R157" i="16" s="1"/>
  <c r="R468" i="2"/>
  <c r="R157" i="13" s="1"/>
  <c r="P468" i="2"/>
  <c r="P157" i="13" s="1"/>
  <c r="P468" i="15"/>
  <c r="P157" i="16" s="1"/>
  <c r="H468" i="2"/>
  <c r="H157" i="13" s="1"/>
  <c r="H468" i="15"/>
  <c r="H157" i="16" s="1"/>
  <c r="M468" i="15"/>
  <c r="M157" i="16" s="1"/>
  <c r="M468" i="2"/>
  <c r="M157" i="13" s="1"/>
  <c r="AA461" i="15"/>
  <c r="AA461" i="2"/>
  <c r="K468" i="15"/>
  <c r="K157" i="16" s="1"/>
  <c r="K468" i="2"/>
  <c r="K157" i="13" s="1"/>
  <c r="V468" i="2"/>
  <c r="V157" i="13" s="1"/>
  <c r="V468" i="15"/>
  <c r="V157" i="16" s="1"/>
  <c r="D495" i="15"/>
  <c r="D166" i="16" s="1"/>
  <c r="D495" i="2"/>
  <c r="D166" i="13" s="1"/>
  <c r="H471" i="2" l="1"/>
  <c r="H158" i="13" s="1"/>
  <c r="H471" i="15"/>
  <c r="H158" i="16" s="1"/>
  <c r="M471" i="2"/>
  <c r="M158" i="13" s="1"/>
  <c r="M471" i="15"/>
  <c r="M158" i="16" s="1"/>
  <c r="D498" i="2"/>
  <c r="D167" i="13" s="1"/>
  <c r="D498" i="15"/>
  <c r="D167" i="16" s="1"/>
  <c r="R471" i="15"/>
  <c r="R158" i="16" s="1"/>
  <c r="R471" i="2"/>
  <c r="R158" i="13" s="1"/>
  <c r="C471" i="15"/>
  <c r="C158" i="16" s="1"/>
  <c r="C471" i="2"/>
  <c r="C158" i="13" s="1"/>
  <c r="P471" i="2"/>
  <c r="P158" i="13" s="1"/>
  <c r="P471" i="15"/>
  <c r="P158" i="16" s="1"/>
  <c r="V471" i="15"/>
  <c r="V158" i="16" s="1"/>
  <c r="V471" i="2"/>
  <c r="V158" i="13" s="1"/>
  <c r="D501" i="2" l="1"/>
  <c r="D168" i="13" s="1"/>
  <c r="D501" i="15"/>
  <c r="D168" i="16" s="1"/>
  <c r="P474" i="2"/>
  <c r="P159" i="13" s="1"/>
  <c r="P474" i="15"/>
  <c r="P159" i="16" s="1"/>
  <c r="N468" i="2" l="1"/>
  <c r="N157" i="13" s="1"/>
  <c r="N468" i="15"/>
  <c r="N157" i="16" s="1"/>
  <c r="I468" i="2"/>
  <c r="I157" i="13" s="1"/>
  <c r="I468" i="15"/>
  <c r="I157" i="16" s="1"/>
  <c r="P477" i="15"/>
  <c r="P160" i="16" s="1"/>
  <c r="P477" i="2"/>
  <c r="P160" i="13" s="1"/>
  <c r="N471" i="15" l="1"/>
  <c r="N158" i="16" s="1"/>
  <c r="N471" i="2"/>
  <c r="N158" i="13" s="1"/>
  <c r="AA464" i="2"/>
  <c r="AA464" i="15"/>
  <c r="I471" i="15"/>
  <c r="I158" i="16" s="1"/>
  <c r="I471" i="2"/>
  <c r="I158" i="13" s="1"/>
  <c r="G465" i="15" l="1"/>
  <c r="G156" i="16" s="1"/>
  <c r="G465" i="2"/>
  <c r="G156" i="13" s="1"/>
  <c r="J468" i="2"/>
  <c r="J157" i="13" s="1"/>
  <c r="J468" i="15"/>
  <c r="J157" i="16" s="1"/>
  <c r="N474" i="2"/>
  <c r="N159" i="13" s="1"/>
  <c r="N474" i="15"/>
  <c r="N159" i="16" s="1"/>
  <c r="B465" i="2"/>
  <c r="B156" i="13" s="1"/>
  <c r="B465" i="15"/>
  <c r="B156" i="16" s="1"/>
  <c r="T465" i="15"/>
  <c r="T156" i="16" s="1"/>
  <c r="T465" i="2"/>
  <c r="T156" i="13" s="1"/>
  <c r="J465" i="15"/>
  <c r="J156" i="16" s="1"/>
  <c r="J465" i="2"/>
  <c r="J156" i="13" s="1"/>
  <c r="G468" i="2" l="1"/>
  <c r="G157" i="13" s="1"/>
  <c r="G468" i="15"/>
  <c r="G157" i="16" s="1"/>
  <c r="N477" i="15"/>
  <c r="N160" i="16" s="1"/>
  <c r="N477" i="2"/>
  <c r="N160" i="13" s="1"/>
  <c r="T468" i="2"/>
  <c r="T157" i="13" s="1"/>
  <c r="T468" i="15"/>
  <c r="T157" i="16" s="1"/>
  <c r="K471" i="15"/>
  <c r="K158" i="16" s="1"/>
  <c r="K471" i="2"/>
  <c r="K158" i="13" s="1"/>
  <c r="AA465" i="15"/>
  <c r="AA465" i="2"/>
  <c r="B468" i="2"/>
  <c r="B157" i="13" s="1"/>
  <c r="B468" i="15"/>
  <c r="B157" i="16" s="1"/>
  <c r="T471" i="2" l="1"/>
  <c r="T158" i="13" s="1"/>
  <c r="T471" i="15"/>
  <c r="T158" i="16" s="1"/>
  <c r="AA468" i="15"/>
  <c r="AA468" i="2"/>
  <c r="K474" i="2"/>
  <c r="K159" i="13" s="1"/>
  <c r="K474" i="15"/>
  <c r="K159" i="16" s="1"/>
  <c r="AA467" i="15"/>
  <c r="AA467" i="2"/>
  <c r="G471" i="15"/>
  <c r="G158" i="16" s="1"/>
  <c r="G471" i="2"/>
  <c r="G158" i="13" s="1"/>
  <c r="G474" i="2" l="1"/>
  <c r="G159" i="13" s="1"/>
  <c r="G474" i="15"/>
  <c r="G159" i="16" s="1"/>
  <c r="K477" i="2"/>
  <c r="K160" i="13" s="1"/>
  <c r="K477" i="15"/>
  <c r="K160" i="16" s="1"/>
  <c r="AA470" i="15" l="1"/>
  <c r="G477" i="2"/>
  <c r="G160" i="13" s="1"/>
  <c r="G477" i="15"/>
  <c r="G160" i="16" s="1"/>
  <c r="I474" i="2"/>
  <c r="I159" i="13" s="1"/>
  <c r="I474" i="15"/>
  <c r="I159" i="16" s="1"/>
  <c r="H474" i="2"/>
  <c r="H159" i="13" s="1"/>
  <c r="H474" i="15"/>
  <c r="H159" i="16" s="1"/>
  <c r="K480" i="15"/>
  <c r="K161" i="16" s="1"/>
  <c r="K480" i="2"/>
  <c r="K161" i="13" s="1"/>
  <c r="AA470" i="2" l="1"/>
  <c r="J471" i="15"/>
  <c r="J158" i="16" s="1"/>
  <c r="J471" i="2"/>
  <c r="J158" i="13" s="1"/>
  <c r="B471" i="15"/>
  <c r="B158" i="16" s="1"/>
  <c r="B471" i="2"/>
  <c r="B158" i="13" s="1"/>
  <c r="I477" i="2"/>
  <c r="I160" i="13" s="1"/>
  <c r="I477" i="15"/>
  <c r="I160" i="16" s="1"/>
  <c r="G480" i="15"/>
  <c r="G161" i="16" s="1"/>
  <c r="G480" i="2"/>
  <c r="G161" i="13" s="1"/>
  <c r="K483" i="15"/>
  <c r="K162" i="16" s="1"/>
  <c r="K483" i="2"/>
  <c r="K162" i="13" s="1"/>
  <c r="AA471" i="2" l="1"/>
  <c r="Q474" i="2"/>
  <c r="Q159" i="13" s="1"/>
  <c r="Q474" i="15"/>
  <c r="Q159" i="16" s="1"/>
  <c r="B474" i="2"/>
  <c r="B159" i="13" s="1"/>
  <c r="B474" i="15"/>
  <c r="B159" i="16" s="1"/>
  <c r="J474" i="2"/>
  <c r="J159" i="13" s="1"/>
  <c r="J474" i="15"/>
  <c r="J159" i="16" s="1"/>
  <c r="L474" i="2"/>
  <c r="L159" i="13" s="1"/>
  <c r="L474" i="15"/>
  <c r="L159" i="16" s="1"/>
  <c r="T474" i="2"/>
  <c r="T159" i="13" s="1"/>
  <c r="T474" i="15"/>
  <c r="T159" i="16" s="1"/>
  <c r="C474" i="2"/>
  <c r="C159" i="13" s="1"/>
  <c r="C474" i="15"/>
  <c r="C159" i="16" s="1"/>
  <c r="I480" i="15"/>
  <c r="I161" i="16" s="1"/>
  <c r="I480" i="2"/>
  <c r="I161" i="13" s="1"/>
  <c r="AA471" i="15"/>
  <c r="I483" i="15" l="1"/>
  <c r="I162" i="16" s="1"/>
  <c r="I483" i="2"/>
  <c r="I162" i="13" s="1"/>
  <c r="L477" i="2"/>
  <c r="L160" i="13" s="1"/>
  <c r="L477" i="15"/>
  <c r="L160" i="16" s="1"/>
  <c r="B477" i="15"/>
  <c r="B160" i="16" s="1"/>
  <c r="B477" i="2"/>
  <c r="B160" i="13" s="1"/>
  <c r="B480" i="15" l="1"/>
  <c r="B161" i="16" s="1"/>
  <c r="B480" i="2"/>
  <c r="B161" i="13" s="1"/>
  <c r="I486" i="2"/>
  <c r="I163" i="13" s="1"/>
  <c r="I486" i="15"/>
  <c r="I163" i="16" s="1"/>
  <c r="H477" i="2" l="1"/>
  <c r="H160" i="13" s="1"/>
  <c r="H477" i="15"/>
  <c r="H160" i="16" s="1"/>
  <c r="C477" i="2" l="1"/>
  <c r="C160" i="13" s="1"/>
  <c r="C477" i="15"/>
  <c r="C160" i="16" s="1"/>
  <c r="J477" i="2"/>
  <c r="J160" i="13" s="1"/>
  <c r="J477" i="15"/>
  <c r="J160" i="16" s="1"/>
  <c r="Q477" i="15"/>
  <c r="Q160" i="16" s="1"/>
  <c r="Q477" i="2"/>
  <c r="Q160" i="13" s="1"/>
  <c r="AA473" i="2" l="1"/>
  <c r="AA473" i="15"/>
  <c r="Q480" i="2"/>
  <c r="Q161" i="13" s="1"/>
  <c r="Q480" i="15"/>
  <c r="Q161" i="16" s="1"/>
  <c r="C480" i="15"/>
  <c r="C161" i="16" s="1"/>
  <c r="C480" i="2"/>
  <c r="C161" i="13" s="1"/>
  <c r="T477" i="15"/>
  <c r="T160" i="16" s="1"/>
  <c r="T477" i="2"/>
  <c r="T160" i="13" s="1"/>
  <c r="V474" i="2" l="1"/>
  <c r="V159" i="13" s="1"/>
  <c r="V474" i="15"/>
  <c r="V159" i="16" s="1"/>
  <c r="R474" i="2"/>
  <c r="R159" i="13" s="1"/>
  <c r="R474" i="15"/>
  <c r="R159" i="16" s="1"/>
  <c r="U474" i="2"/>
  <c r="U159" i="13" s="1"/>
  <c r="U474" i="15"/>
  <c r="U159" i="16" s="1"/>
  <c r="M474" i="2"/>
  <c r="M159" i="13" s="1"/>
  <c r="M474" i="15"/>
  <c r="M159" i="16" s="1"/>
  <c r="C483" i="2"/>
  <c r="C162" i="13" s="1"/>
  <c r="C483" i="15"/>
  <c r="C162" i="16" s="1"/>
  <c r="T480" i="2"/>
  <c r="T161" i="13" s="1"/>
  <c r="T480" i="15"/>
  <c r="T161" i="16" s="1"/>
  <c r="AA474" i="2" l="1"/>
  <c r="AA474" i="15"/>
  <c r="C486" i="2"/>
  <c r="C163" i="13" s="1"/>
  <c r="C486" i="15"/>
  <c r="C163" i="16" s="1"/>
  <c r="M477" i="2"/>
  <c r="M160" i="13" s="1"/>
  <c r="M477" i="15"/>
  <c r="M160" i="16" s="1"/>
  <c r="V477" i="15"/>
  <c r="V160" i="16" s="1"/>
  <c r="V477" i="2"/>
  <c r="V160" i="13" s="1"/>
  <c r="U477" i="2"/>
  <c r="U160" i="13" s="1"/>
  <c r="U477" i="15"/>
  <c r="U160" i="16" s="1"/>
  <c r="AA476" i="2" l="1"/>
  <c r="AA476" i="15"/>
  <c r="V480" i="15"/>
  <c r="V161" i="16" s="1"/>
  <c r="V480" i="2"/>
  <c r="V161" i="13" s="1"/>
  <c r="J480" i="2" l="1"/>
  <c r="J161" i="13" s="1"/>
  <c r="J480" i="15"/>
  <c r="J161" i="16" s="1"/>
  <c r="L480" i="2"/>
  <c r="L161" i="13" s="1"/>
  <c r="L480" i="15"/>
  <c r="L161" i="16" s="1"/>
  <c r="R477" i="15"/>
  <c r="R477" i="2"/>
  <c r="U480" i="15"/>
  <c r="U161" i="16" s="1"/>
  <c r="U480" i="2"/>
  <c r="U161" i="13" s="1"/>
  <c r="V483" i="2"/>
  <c r="V162" i="13" s="1"/>
  <c r="V483" i="15"/>
  <c r="V162" i="16" s="1"/>
  <c r="N480" i="2"/>
  <c r="N161" i="13" s="1"/>
  <c r="N480" i="15"/>
  <c r="N161" i="16" s="1"/>
  <c r="AA477" i="15" l="1"/>
  <c r="R160" i="16"/>
  <c r="AA477" i="2"/>
  <c r="R160" i="13"/>
  <c r="U483" i="2"/>
  <c r="U162" i="13" s="1"/>
  <c r="U483" i="15"/>
  <c r="U162" i="16" s="1"/>
  <c r="B483" i="2"/>
  <c r="B162" i="13" s="1"/>
  <c r="B483" i="15"/>
  <c r="B162" i="16" s="1"/>
  <c r="V486" i="2"/>
  <c r="V163" i="13" s="1"/>
  <c r="V486" i="15"/>
  <c r="V163" i="16" s="1"/>
  <c r="R480" i="15"/>
  <c r="R161" i="16" s="1"/>
  <c r="R480" i="2"/>
  <c r="R161" i="13" s="1"/>
  <c r="V489" i="15" l="1"/>
  <c r="V164" i="16" s="1"/>
  <c r="V489" i="2"/>
  <c r="V164" i="13" s="1"/>
  <c r="B486" i="2"/>
  <c r="B163" i="13" s="1"/>
  <c r="B486" i="15"/>
  <c r="B163" i="16" s="1"/>
  <c r="R483" i="15"/>
  <c r="R162" i="16" s="1"/>
  <c r="R483" i="2"/>
  <c r="R162" i="13" s="1"/>
  <c r="V492" i="2" l="1"/>
  <c r="V165" i="13" s="1"/>
  <c r="V492" i="15"/>
  <c r="V165" i="16" s="1"/>
  <c r="AA479" i="2" l="1"/>
  <c r="AA479" i="15"/>
  <c r="H480" i="2"/>
  <c r="H161" i="13" s="1"/>
  <c r="H480" i="15"/>
  <c r="H161" i="16" s="1"/>
  <c r="T483" i="15"/>
  <c r="T162" i="16" s="1"/>
  <c r="T483" i="2"/>
  <c r="T162" i="13" s="1"/>
  <c r="P480" i="2"/>
  <c r="P161" i="13" s="1"/>
  <c r="P480" i="15"/>
  <c r="P161" i="16" s="1"/>
  <c r="L483" i="15"/>
  <c r="L162" i="16" s="1"/>
  <c r="L483" i="2"/>
  <c r="L162" i="13" s="1"/>
  <c r="Q483" i="2"/>
  <c r="Q162" i="13" s="1"/>
  <c r="Q483" i="15"/>
  <c r="Q162" i="16" s="1"/>
  <c r="E483" i="15"/>
  <c r="E162" i="16" s="1"/>
  <c r="E483" i="2"/>
  <c r="E162" i="13" s="1"/>
  <c r="M483" i="15"/>
  <c r="M162" i="16" s="1"/>
  <c r="M483" i="2"/>
  <c r="M162" i="13" s="1"/>
  <c r="M480" i="15"/>
  <c r="M161" i="16" s="1"/>
  <c r="M480" i="2"/>
  <c r="M161" i="13" s="1"/>
  <c r="F483" i="15"/>
  <c r="F162" i="16" s="1"/>
  <c r="F483" i="2"/>
  <c r="F162" i="13" s="1"/>
  <c r="G483" i="2"/>
  <c r="G162" i="13" s="1"/>
  <c r="G483" i="15"/>
  <c r="G162" i="16" s="1"/>
  <c r="N483" i="15"/>
  <c r="N162" i="16" s="1"/>
  <c r="N483" i="2"/>
  <c r="N162" i="13" s="1"/>
  <c r="J483" i="15"/>
  <c r="J162" i="16" s="1"/>
  <c r="J483" i="2"/>
  <c r="J162" i="13" s="1"/>
  <c r="H483" i="15" l="1"/>
  <c r="H162" i="16" s="1"/>
  <c r="H483" i="2"/>
  <c r="H162" i="13" s="1"/>
  <c r="F486" i="2"/>
  <c r="F163" i="13" s="1"/>
  <c r="F486" i="15"/>
  <c r="F163" i="16" s="1"/>
  <c r="L486" i="2"/>
  <c r="L163" i="13" s="1"/>
  <c r="L486" i="15"/>
  <c r="L163" i="16" s="1"/>
  <c r="T486" i="2"/>
  <c r="T163" i="13" s="1"/>
  <c r="T486" i="15"/>
  <c r="T163" i="16" s="1"/>
  <c r="AA480" i="15"/>
  <c r="M486" i="2"/>
  <c r="M163" i="13" s="1"/>
  <c r="M486" i="15"/>
  <c r="M163" i="16" s="1"/>
  <c r="AA480" i="2"/>
  <c r="P483" i="15"/>
  <c r="P162" i="16" s="1"/>
  <c r="P483" i="2"/>
  <c r="P162" i="13" s="1"/>
  <c r="E486" i="2"/>
  <c r="E163" i="13" s="1"/>
  <c r="E486" i="15"/>
  <c r="E163" i="16" s="1"/>
  <c r="AA483" i="15" l="1"/>
  <c r="AA483" i="2"/>
  <c r="M489" i="15"/>
  <c r="M164" i="16" s="1"/>
  <c r="M489" i="2"/>
  <c r="M164" i="13" s="1"/>
  <c r="H486" i="2"/>
  <c r="H163" i="13" s="1"/>
  <c r="H486" i="15"/>
  <c r="H163" i="16" s="1"/>
  <c r="AA482" i="15"/>
  <c r="AA482" i="2"/>
  <c r="P486" i="2"/>
  <c r="P163" i="13" s="1"/>
  <c r="P486" i="15"/>
  <c r="P163" i="16" s="1"/>
  <c r="M492" i="15" l="1"/>
  <c r="M165" i="16" s="1"/>
  <c r="M492" i="2"/>
  <c r="M165" i="13" s="1"/>
  <c r="S486" i="2"/>
  <c r="S163" i="13" s="1"/>
  <c r="S486" i="15"/>
  <c r="S163" i="16" s="1"/>
  <c r="K486" i="2"/>
  <c r="K163" i="13" s="1"/>
  <c r="K486" i="15"/>
  <c r="K163" i="16" s="1"/>
  <c r="U486" i="2"/>
  <c r="U163" i="13" s="1"/>
  <c r="U486" i="15"/>
  <c r="U163" i="16" s="1"/>
  <c r="M495" i="15" l="1"/>
  <c r="M166" i="16" s="1"/>
  <c r="M495" i="2"/>
  <c r="M166" i="13" s="1"/>
  <c r="M498" i="2" l="1"/>
  <c r="M167" i="13" s="1"/>
  <c r="M498" i="15"/>
  <c r="M167" i="16" s="1"/>
  <c r="R486" i="2" l="1"/>
  <c r="R163" i="13" s="1"/>
  <c r="R486" i="15"/>
  <c r="R163" i="16" s="1"/>
  <c r="N486" i="2"/>
  <c r="N163" i="13" s="1"/>
  <c r="N486" i="15"/>
  <c r="N163" i="16" s="1"/>
  <c r="AA485" i="2"/>
  <c r="AA485" i="15"/>
  <c r="Q486" i="2"/>
  <c r="Q163" i="13" s="1"/>
  <c r="Q486" i="15"/>
  <c r="Q163" i="16" s="1"/>
  <c r="G486" i="2"/>
  <c r="G163" i="13" s="1"/>
  <c r="G486" i="15"/>
  <c r="G163" i="16" s="1"/>
  <c r="M501" i="2"/>
  <c r="M168" i="13" s="1"/>
  <c r="M501" i="15"/>
  <c r="M168" i="16" s="1"/>
  <c r="M504" i="2" l="1"/>
  <c r="M169" i="13" s="1"/>
  <c r="M504" i="15"/>
  <c r="M169" i="16" s="1"/>
  <c r="J486" i="2"/>
  <c r="J486" i="15"/>
  <c r="AA486" i="15" l="1"/>
  <c r="J163" i="16"/>
  <c r="AA486" i="2"/>
  <c r="J163" i="13"/>
  <c r="M507" i="2"/>
  <c r="M170" i="13" s="1"/>
  <c r="M507" i="15"/>
  <c r="M170" i="16" s="1"/>
  <c r="J489" i="15"/>
  <c r="J164" i="16" s="1"/>
  <c r="J489" i="2"/>
  <c r="J164" i="13" s="1"/>
  <c r="M510" i="2" l="1"/>
  <c r="M171" i="13" s="1"/>
  <c r="M510" i="15"/>
  <c r="M171" i="16" s="1"/>
  <c r="P489" i="15" l="1"/>
  <c r="P164" i="16" s="1"/>
  <c r="P489" i="2"/>
  <c r="P164" i="13" s="1"/>
  <c r="S489" i="15"/>
  <c r="S164" i="16" s="1"/>
  <c r="S489" i="2"/>
  <c r="S164" i="13" s="1"/>
  <c r="F489" i="15"/>
  <c r="F164" i="16" s="1"/>
  <c r="F489" i="2"/>
  <c r="F164" i="13" s="1"/>
  <c r="R489" i="2"/>
  <c r="R164" i="13" s="1"/>
  <c r="R489" i="15"/>
  <c r="R164" i="16" s="1"/>
  <c r="N489" i="15"/>
  <c r="N164" i="16" s="1"/>
  <c r="N489" i="2"/>
  <c r="N164" i="13" s="1"/>
  <c r="P492" i="2" l="1"/>
  <c r="P165" i="13" s="1"/>
  <c r="P492" i="15"/>
  <c r="P165" i="16" s="1"/>
  <c r="N492" i="15"/>
  <c r="N165" i="16" s="1"/>
  <c r="N492" i="2"/>
  <c r="N165" i="13" s="1"/>
  <c r="R492" i="2"/>
  <c r="R165" i="13" s="1"/>
  <c r="R492" i="15"/>
  <c r="R165" i="16" s="1"/>
  <c r="R495" i="15" l="1"/>
  <c r="R166" i="16" s="1"/>
  <c r="R495" i="2"/>
  <c r="R166" i="13" s="1"/>
  <c r="AA488" i="2" l="1"/>
  <c r="AA488" i="15"/>
  <c r="Q489" i="2" l="1"/>
  <c r="Q164" i="13" s="1"/>
  <c r="Q489" i="15"/>
  <c r="Q164" i="16" s="1"/>
  <c r="C489" i="15"/>
  <c r="C164" i="16" s="1"/>
  <c r="C489" i="2"/>
  <c r="C164" i="13" s="1"/>
  <c r="H489" i="15"/>
  <c r="H164" i="16" s="1"/>
  <c r="H489" i="2"/>
  <c r="H164" i="13" s="1"/>
  <c r="G489" i="15"/>
  <c r="G164" i="16" s="1"/>
  <c r="G489" i="2"/>
  <c r="G164" i="13" s="1"/>
  <c r="E489" i="15"/>
  <c r="E164" i="16" s="1"/>
  <c r="E489" i="2"/>
  <c r="E164" i="13" s="1"/>
  <c r="B489" i="15"/>
  <c r="B164" i="16" s="1"/>
  <c r="B489" i="2"/>
  <c r="B164" i="13" s="1"/>
  <c r="T489" i="15"/>
  <c r="T164" i="16" s="1"/>
  <c r="T489" i="2"/>
  <c r="T164" i="13" s="1"/>
  <c r="U489" i="2"/>
  <c r="U164" i="13" s="1"/>
  <c r="U489" i="15"/>
  <c r="U164" i="16" s="1"/>
  <c r="K489" i="15"/>
  <c r="K164" i="16" s="1"/>
  <c r="K489" i="2"/>
  <c r="K164" i="13" s="1"/>
  <c r="L489" i="15"/>
  <c r="L164" i="16" s="1"/>
  <c r="L489" i="2"/>
  <c r="L164" i="13" s="1"/>
  <c r="I489" i="15"/>
  <c r="I164" i="16" s="1"/>
  <c r="I489" i="2"/>
  <c r="I164" i="13" s="1"/>
  <c r="C492" i="2" l="1"/>
  <c r="C165" i="13" s="1"/>
  <c r="C492" i="15"/>
  <c r="C165" i="16" s="1"/>
  <c r="AA489" i="2"/>
  <c r="AA489" i="15"/>
  <c r="I492" i="15"/>
  <c r="I165" i="16" s="1"/>
  <c r="I492" i="2"/>
  <c r="I165" i="13" s="1"/>
  <c r="L492" i="15"/>
  <c r="L165" i="16" s="1"/>
  <c r="L492" i="2"/>
  <c r="L165" i="13" s="1"/>
  <c r="U492" i="15"/>
  <c r="U165" i="16" s="1"/>
  <c r="U492" i="2"/>
  <c r="U165" i="13" s="1"/>
  <c r="G492" i="2"/>
  <c r="G165" i="13" s="1"/>
  <c r="G492" i="15"/>
  <c r="G165" i="16" s="1"/>
  <c r="L495" i="2" l="1"/>
  <c r="L166" i="13" s="1"/>
  <c r="L495" i="15"/>
  <c r="L166" i="16" s="1"/>
  <c r="G495" i="15"/>
  <c r="G166" i="16" s="1"/>
  <c r="G495" i="2"/>
  <c r="G166" i="13" s="1"/>
  <c r="AA491" i="15"/>
  <c r="AA491" i="2"/>
  <c r="B492" i="2"/>
  <c r="B165" i="13" s="1"/>
  <c r="B492" i="15"/>
  <c r="B165" i="16" s="1"/>
  <c r="E492" i="2"/>
  <c r="E165" i="13" s="1"/>
  <c r="E492" i="15"/>
  <c r="E165" i="16" s="1"/>
  <c r="U495" i="15"/>
  <c r="U166" i="16" s="1"/>
  <c r="U495" i="2"/>
  <c r="U166" i="13" s="1"/>
  <c r="Q492" i="15"/>
  <c r="Q165" i="16" s="1"/>
  <c r="Q492" i="2"/>
  <c r="Q165" i="13" s="1"/>
  <c r="S492" i="15"/>
  <c r="S165" i="16" s="1"/>
  <c r="S492" i="2"/>
  <c r="S165" i="13" s="1"/>
  <c r="T492" i="2"/>
  <c r="T165" i="13" s="1"/>
  <c r="T492" i="15"/>
  <c r="T165" i="16" s="1"/>
  <c r="H492" i="2"/>
  <c r="H165" i="13" s="1"/>
  <c r="H492" i="15"/>
  <c r="H165" i="16" s="1"/>
  <c r="K492" i="15"/>
  <c r="K165" i="16" s="1"/>
  <c r="K492" i="2"/>
  <c r="K165" i="13" s="1"/>
  <c r="F492" i="2"/>
  <c r="F165" i="13" s="1"/>
  <c r="F492" i="15"/>
  <c r="F165" i="16" s="1"/>
  <c r="C495" i="15"/>
  <c r="C166" i="16" s="1"/>
  <c r="C495" i="2"/>
  <c r="C166" i="13" s="1"/>
  <c r="J492" i="2"/>
  <c r="J165" i="13" s="1"/>
  <c r="J492" i="15"/>
  <c r="J165" i="16" s="1"/>
  <c r="T495" i="15" l="1"/>
  <c r="T166" i="16" s="1"/>
  <c r="T495" i="2"/>
  <c r="T166" i="13" s="1"/>
  <c r="J495" i="15"/>
  <c r="J166" i="16" s="1"/>
  <c r="J495" i="2"/>
  <c r="J166" i="13" s="1"/>
  <c r="H495" i="15"/>
  <c r="H166" i="16" s="1"/>
  <c r="H495" i="2"/>
  <c r="H166" i="13" s="1"/>
  <c r="C498" i="15"/>
  <c r="C167" i="16" s="1"/>
  <c r="C498" i="2"/>
  <c r="C167" i="13" s="1"/>
  <c r="G498" i="15"/>
  <c r="G167" i="16" s="1"/>
  <c r="G498" i="2"/>
  <c r="G167" i="13" s="1"/>
  <c r="B495" i="15"/>
  <c r="B166" i="16" s="1"/>
  <c r="B495" i="2"/>
  <c r="B166" i="13" s="1"/>
  <c r="AA492" i="15"/>
  <c r="AA492" i="2"/>
  <c r="E495" i="15"/>
  <c r="E166" i="16" s="1"/>
  <c r="E495" i="2"/>
  <c r="E166" i="13" s="1"/>
  <c r="K495" i="2"/>
  <c r="K166" i="13" s="1"/>
  <c r="K495" i="15"/>
  <c r="K166" i="16" s="1"/>
  <c r="L498" i="2"/>
  <c r="L167" i="13" s="1"/>
  <c r="L498" i="15"/>
  <c r="L167" i="16" s="1"/>
  <c r="H498" i="15" l="1"/>
  <c r="H167" i="16" s="1"/>
  <c r="H498" i="2"/>
  <c r="H167" i="13" s="1"/>
  <c r="G501" i="2"/>
  <c r="G168" i="13" s="1"/>
  <c r="G501" i="15"/>
  <c r="G168" i="16" s="1"/>
  <c r="E498" i="2"/>
  <c r="E167" i="13" s="1"/>
  <c r="E498" i="15"/>
  <c r="E167" i="16" s="1"/>
  <c r="T498" i="2"/>
  <c r="T167" i="13" s="1"/>
  <c r="T498" i="15"/>
  <c r="T167" i="16" s="1"/>
  <c r="E501" i="2" l="1"/>
  <c r="E168" i="13" s="1"/>
  <c r="E501" i="15"/>
  <c r="E168" i="16" s="1"/>
  <c r="E504" i="15" l="1"/>
  <c r="E169" i="16" s="1"/>
  <c r="E504" i="2"/>
  <c r="E169" i="13" s="1"/>
  <c r="E507" i="15" l="1"/>
  <c r="E170" i="16" s="1"/>
  <c r="E507" i="2"/>
  <c r="E170" i="13" s="1"/>
  <c r="N495" i="15"/>
  <c r="N166" i="16" s="1"/>
  <c r="N495" i="2"/>
  <c r="N166" i="13" s="1"/>
  <c r="Q495" i="15"/>
  <c r="Q166" i="16" s="1"/>
  <c r="Q495" i="2"/>
  <c r="Q166" i="13" s="1"/>
  <c r="V495" i="15"/>
  <c r="V166" i="16" s="1"/>
  <c r="V495" i="2"/>
  <c r="V166" i="13" s="1"/>
  <c r="F495" i="15" l="1"/>
  <c r="F166" i="16" s="1"/>
  <c r="F495" i="2"/>
  <c r="F166" i="13" s="1"/>
  <c r="S495" i="15"/>
  <c r="S166" i="16" s="1"/>
  <c r="S495" i="2"/>
  <c r="S166" i="13" s="1"/>
  <c r="AA494" i="15"/>
  <c r="AA494" i="2"/>
  <c r="I495" i="2"/>
  <c r="I166" i="13" s="1"/>
  <c r="I495" i="15"/>
  <c r="I166" i="16" s="1"/>
  <c r="Q498" i="2"/>
  <c r="Q167" i="13" s="1"/>
  <c r="Q498" i="15"/>
  <c r="Q167" i="16" s="1"/>
  <c r="P495" i="15"/>
  <c r="P166" i="16" s="1"/>
  <c r="P495" i="2"/>
  <c r="P166" i="13" s="1"/>
  <c r="E510" i="2"/>
  <c r="E171" i="13" s="1"/>
  <c r="E510" i="15"/>
  <c r="E171" i="16" s="1"/>
  <c r="N498" i="2"/>
  <c r="N167" i="13" s="1"/>
  <c r="N498" i="15"/>
  <c r="N167" i="16" s="1"/>
  <c r="E513" i="15" l="1"/>
  <c r="E172" i="16" s="1"/>
  <c r="E513" i="2"/>
  <c r="E172" i="13" s="1"/>
  <c r="N501" i="15"/>
  <c r="N168" i="16" s="1"/>
  <c r="N501" i="2"/>
  <c r="N168" i="13" s="1"/>
  <c r="AA495" i="2"/>
  <c r="AA495" i="15"/>
  <c r="I498" i="2"/>
  <c r="I167" i="13" s="1"/>
  <c r="I498" i="15"/>
  <c r="I167" i="16" s="1"/>
  <c r="E516" i="2" l="1"/>
  <c r="E173" i="13" s="1"/>
  <c r="E516" i="15"/>
  <c r="E173" i="16" s="1"/>
  <c r="P498" i="2" l="1"/>
  <c r="P167" i="13" s="1"/>
  <c r="P498" i="15"/>
  <c r="P167" i="16" s="1"/>
  <c r="U498" i="2"/>
  <c r="U167" i="13" s="1"/>
  <c r="U498" i="15"/>
  <c r="U167" i="16" s="1"/>
  <c r="K498" i="15"/>
  <c r="K167" i="16" s="1"/>
  <c r="K498" i="2"/>
  <c r="K167" i="13" s="1"/>
  <c r="AA497" i="2" l="1"/>
  <c r="AA497" i="15"/>
  <c r="U501" i="2"/>
  <c r="U168" i="13" s="1"/>
  <c r="U501" i="15"/>
  <c r="U168" i="16" s="1"/>
  <c r="J498" i="2"/>
  <c r="J167" i="13" s="1"/>
  <c r="J498" i="15"/>
  <c r="J167" i="16" s="1"/>
  <c r="S498" i="2"/>
  <c r="S167" i="13" s="1"/>
  <c r="S498" i="15"/>
  <c r="S167" i="16" s="1"/>
  <c r="R498" i="2"/>
  <c r="R167" i="13" s="1"/>
  <c r="R498" i="15"/>
  <c r="R167" i="16" s="1"/>
  <c r="F498" i="15"/>
  <c r="F167" i="16" s="1"/>
  <c r="F498" i="2"/>
  <c r="F167" i="13" s="1"/>
  <c r="B498" i="2"/>
  <c r="B167" i="13" s="1"/>
  <c r="B498" i="15"/>
  <c r="B167" i="16" s="1"/>
  <c r="V498" i="2"/>
  <c r="V167" i="13" s="1"/>
  <c r="V498" i="15"/>
  <c r="V167" i="16" s="1"/>
  <c r="J501" i="15" l="1"/>
  <c r="J168" i="16" s="1"/>
  <c r="J501" i="2"/>
  <c r="J168" i="13" s="1"/>
  <c r="V501" i="2"/>
  <c r="V168" i="13" s="1"/>
  <c r="V501" i="15"/>
  <c r="V168" i="16" s="1"/>
  <c r="AA498" i="15"/>
  <c r="AA498" i="2"/>
  <c r="R501" i="2"/>
  <c r="R168" i="13" s="1"/>
  <c r="R501" i="15"/>
  <c r="R168" i="16" s="1"/>
  <c r="S501" i="2"/>
  <c r="S168" i="13" s="1"/>
  <c r="S501" i="15"/>
  <c r="S168" i="16" s="1"/>
  <c r="U504" i="15"/>
  <c r="U169" i="16" s="1"/>
  <c r="U504" i="2"/>
  <c r="U169" i="13" s="1"/>
  <c r="F501" i="2"/>
  <c r="F168" i="13" s="1"/>
  <c r="F501" i="15"/>
  <c r="F168" i="16" s="1"/>
  <c r="R504" i="15" l="1"/>
  <c r="R169" i="16" s="1"/>
  <c r="R504" i="2"/>
  <c r="R169" i="13" s="1"/>
  <c r="U507" i="15"/>
  <c r="U170" i="16" s="1"/>
  <c r="U507" i="2"/>
  <c r="U170" i="13" s="1"/>
  <c r="S504" i="15"/>
  <c r="S169" i="16" s="1"/>
  <c r="S504" i="2"/>
  <c r="S169" i="13" s="1"/>
  <c r="S507" i="2" l="1"/>
  <c r="S170" i="13" s="1"/>
  <c r="S507" i="15"/>
  <c r="S170" i="16" s="1"/>
  <c r="I501" i="2" l="1"/>
  <c r="I168" i="13" s="1"/>
  <c r="I501" i="15"/>
  <c r="I168" i="16" s="1"/>
  <c r="H501" i="2"/>
  <c r="H168" i="13" s="1"/>
  <c r="H501" i="15"/>
  <c r="H168" i="16" s="1"/>
  <c r="P501" i="2" l="1"/>
  <c r="P168" i="13" s="1"/>
  <c r="P501" i="15"/>
  <c r="P168" i="16" s="1"/>
  <c r="AA500" i="2" l="1"/>
  <c r="AA500" i="15"/>
  <c r="J504" i="2" l="1"/>
  <c r="J169" i="13" s="1"/>
  <c r="J504" i="15"/>
  <c r="J169" i="16" s="1"/>
  <c r="C501" i="2"/>
  <c r="C168" i="13" s="1"/>
  <c r="C501" i="15"/>
  <c r="C168" i="16" s="1"/>
  <c r="Q501" i="2"/>
  <c r="Q168" i="13" s="1"/>
  <c r="Q501" i="15"/>
  <c r="Q168" i="16" s="1"/>
  <c r="G504" i="15"/>
  <c r="G169" i="16" s="1"/>
  <c r="G504" i="2"/>
  <c r="G169" i="13" s="1"/>
  <c r="K501" i="2"/>
  <c r="K168" i="13" s="1"/>
  <c r="K501" i="15"/>
  <c r="K168" i="16" s="1"/>
  <c r="B501" i="2"/>
  <c r="B168" i="13" s="1"/>
  <c r="B501" i="15"/>
  <c r="B168" i="16" s="1"/>
  <c r="T501" i="2"/>
  <c r="T168" i="13" s="1"/>
  <c r="T501" i="15"/>
  <c r="T168" i="16" s="1"/>
  <c r="L501" i="2"/>
  <c r="L168" i="13" s="1"/>
  <c r="L501" i="15"/>
  <c r="L168" i="16" s="1"/>
  <c r="T507" i="2" l="1"/>
  <c r="T170" i="13" s="1"/>
  <c r="Q504" i="2"/>
  <c r="Q169" i="13" s="1"/>
  <c r="Q504" i="15"/>
  <c r="Q169" i="16" s="1"/>
  <c r="G507" i="15"/>
  <c r="G170" i="16" s="1"/>
  <c r="G507" i="2"/>
  <c r="G170" i="13" s="1"/>
  <c r="B504" i="15"/>
  <c r="B169" i="16" s="1"/>
  <c r="B504" i="2"/>
  <c r="B169" i="13" s="1"/>
  <c r="T504" i="15"/>
  <c r="T169" i="16" s="1"/>
  <c r="T504" i="2"/>
  <c r="T169" i="13" s="1"/>
  <c r="AA501" i="15"/>
  <c r="AA501" i="2"/>
  <c r="B507" i="2" l="1"/>
  <c r="B170" i="13" s="1"/>
  <c r="B507" i="15"/>
  <c r="B170" i="16" s="1"/>
  <c r="Q507" i="15"/>
  <c r="Q170" i="16" s="1"/>
  <c r="T507" i="15"/>
  <c r="T170" i="16" s="1"/>
  <c r="Q507" i="2"/>
  <c r="Q170" i="13" s="1"/>
  <c r="G510" i="2"/>
  <c r="G171" i="13" s="1"/>
  <c r="G510" i="15"/>
  <c r="G171" i="16" s="1"/>
  <c r="G513" i="15" l="1"/>
  <c r="G172" i="16" s="1"/>
  <c r="G513" i="2"/>
  <c r="G172" i="13" s="1"/>
  <c r="D504" i="2"/>
  <c r="D169" i="13" s="1"/>
  <c r="D504" i="15"/>
  <c r="D169" i="16" s="1"/>
  <c r="I504" i="15"/>
  <c r="I169" i="16" s="1"/>
  <c r="I504" i="2"/>
  <c r="I169" i="13" s="1"/>
  <c r="N504" i="15"/>
  <c r="N169" i="16" s="1"/>
  <c r="N504" i="2"/>
  <c r="N169" i="13" s="1"/>
  <c r="F504" i="2"/>
  <c r="F169" i="13" s="1"/>
  <c r="F504" i="15"/>
  <c r="F169" i="16" s="1"/>
  <c r="P504" i="2"/>
  <c r="P169" i="13" s="1"/>
  <c r="P504" i="15"/>
  <c r="P169" i="16" s="1"/>
  <c r="G516" i="2" l="1"/>
  <c r="G173" i="13" s="1"/>
  <c r="G516" i="15"/>
  <c r="G173" i="16" s="1"/>
  <c r="F507" i="15"/>
  <c r="F170" i="16" s="1"/>
  <c r="F507" i="2"/>
  <c r="F170" i="13" s="1"/>
  <c r="D507" i="15"/>
  <c r="D170" i="16" s="1"/>
  <c r="D507" i="2"/>
  <c r="D170" i="13" s="1"/>
  <c r="P507" i="15"/>
  <c r="P170" i="16" s="1"/>
  <c r="P507" i="2"/>
  <c r="P170" i="13" s="1"/>
  <c r="N507" i="15"/>
  <c r="N170" i="16" s="1"/>
  <c r="N507" i="2"/>
  <c r="N170" i="13" s="1"/>
  <c r="I507" i="15"/>
  <c r="I170" i="16" s="1"/>
  <c r="I507" i="2"/>
  <c r="I170" i="13" s="1"/>
  <c r="J507" i="15" l="1"/>
  <c r="J170" i="16" s="1"/>
  <c r="J507" i="2"/>
  <c r="J170" i="13" s="1"/>
  <c r="AA503" i="15" l="1"/>
  <c r="AA503" i="2"/>
  <c r="J510" i="2"/>
  <c r="J171" i="13" s="1"/>
  <c r="J510" i="15"/>
  <c r="J171" i="16" s="1"/>
  <c r="R507" i="2"/>
  <c r="R170" i="13" s="1"/>
  <c r="R507" i="15"/>
  <c r="R170" i="16" s="1"/>
  <c r="V507" i="2" l="1"/>
  <c r="V170" i="13" s="1"/>
  <c r="V507" i="15"/>
  <c r="V170" i="16" s="1"/>
  <c r="H504" i="2"/>
  <c r="H169" i="13" s="1"/>
  <c r="H504" i="15"/>
  <c r="H169" i="16" s="1"/>
  <c r="C504" i="15"/>
  <c r="C169" i="16" s="1"/>
  <c r="C504" i="2"/>
  <c r="C169" i="13" s="1"/>
  <c r="V504" i="15"/>
  <c r="V169" i="16" s="1"/>
  <c r="V504" i="2"/>
  <c r="V169" i="13" s="1"/>
  <c r="K504" i="2"/>
  <c r="K169" i="13" s="1"/>
  <c r="K504" i="15"/>
  <c r="K169" i="16" s="1"/>
  <c r="L504" i="2"/>
  <c r="L169" i="13" s="1"/>
  <c r="L504" i="15"/>
  <c r="L169" i="16" s="1"/>
  <c r="R510" i="2"/>
  <c r="R171" i="13" s="1"/>
  <c r="R510" i="15"/>
  <c r="R171" i="16" s="1"/>
  <c r="H510" i="2" l="1"/>
  <c r="H171" i="13" s="1"/>
  <c r="L507" i="15"/>
  <c r="L170" i="16" s="1"/>
  <c r="L507" i="2"/>
  <c r="L170" i="13" s="1"/>
  <c r="AA506" i="15"/>
  <c r="AA506" i="2"/>
  <c r="K507" i="2"/>
  <c r="K170" i="13" s="1"/>
  <c r="K507" i="15"/>
  <c r="K170" i="16" s="1"/>
  <c r="H507" i="15"/>
  <c r="H170" i="16" s="1"/>
  <c r="H507" i="2"/>
  <c r="H170" i="13" s="1"/>
  <c r="R513" i="2"/>
  <c r="R172" i="13" s="1"/>
  <c r="R513" i="15"/>
  <c r="R172" i="16" s="1"/>
  <c r="AA504" i="2"/>
  <c r="AA504" i="15"/>
  <c r="C507" i="2"/>
  <c r="C170" i="13" s="1"/>
  <c r="C507" i="15"/>
  <c r="C170" i="16" s="1"/>
  <c r="H510" i="15" l="1"/>
  <c r="H171" i="16" s="1"/>
  <c r="AA507" i="15"/>
  <c r="AA507" i="2"/>
  <c r="Q510" i="2" l="1"/>
  <c r="Q171" i="13" s="1"/>
  <c r="Q510" i="15"/>
  <c r="Q171" i="16" s="1"/>
  <c r="T510" i="2" l="1"/>
  <c r="T171" i="13" s="1"/>
  <c r="T510" i="15"/>
  <c r="T171" i="16" s="1"/>
  <c r="P510" i="2"/>
  <c r="P171" i="13" s="1"/>
  <c r="P510" i="15"/>
  <c r="P171" i="16" s="1"/>
  <c r="S510" i="2"/>
  <c r="S171" i="13" s="1"/>
  <c r="S510" i="15"/>
  <c r="S171" i="16" s="1"/>
  <c r="N510" i="2"/>
  <c r="N171" i="13" s="1"/>
  <c r="N510" i="15"/>
  <c r="N171" i="16" s="1"/>
  <c r="U510" i="2"/>
  <c r="U171" i="13" s="1"/>
  <c r="U510" i="15"/>
  <c r="U171" i="16" s="1"/>
  <c r="I510" i="2"/>
  <c r="I171" i="13" s="1"/>
  <c r="I510" i="15"/>
  <c r="I171" i="16" s="1"/>
  <c r="B510" i="2"/>
  <c r="B171" i="13" s="1"/>
  <c r="B510" i="15"/>
  <c r="B171" i="16" s="1"/>
  <c r="F510" i="2"/>
  <c r="F171" i="13" s="1"/>
  <c r="F510" i="15"/>
  <c r="F171" i="16" s="1"/>
  <c r="N513" i="2" l="1"/>
  <c r="N172" i="13" s="1"/>
  <c r="N513" i="15"/>
  <c r="N172" i="16" s="1"/>
  <c r="B513" i="15"/>
  <c r="B172" i="16" s="1"/>
  <c r="B513" i="2"/>
  <c r="B172" i="13" s="1"/>
  <c r="T513" i="2"/>
  <c r="T172" i="13" s="1"/>
  <c r="T513" i="15"/>
  <c r="T172" i="16" s="1"/>
  <c r="U513" i="2"/>
  <c r="U172" i="13" s="1"/>
  <c r="U513" i="15"/>
  <c r="U172" i="16" s="1"/>
  <c r="I513" i="2"/>
  <c r="I172" i="13" s="1"/>
  <c r="I513" i="15"/>
  <c r="I172" i="16" s="1"/>
  <c r="P513" i="2"/>
  <c r="P172" i="13" s="1"/>
  <c r="P513" i="15"/>
  <c r="P172" i="16" s="1"/>
  <c r="N516" i="2" l="1"/>
  <c r="N173" i="13" s="1"/>
  <c r="N516" i="15"/>
  <c r="N173" i="16" s="1"/>
  <c r="T516" i="2"/>
  <c r="T173" i="13" s="1"/>
  <c r="T516" i="15"/>
  <c r="T173" i="16" s="1"/>
  <c r="I516" i="2"/>
  <c r="I173" i="13" s="1"/>
  <c r="I516" i="15"/>
  <c r="I173" i="16" s="1"/>
  <c r="P516" i="2"/>
  <c r="P173" i="13" s="1"/>
  <c r="P516" i="15"/>
  <c r="P173" i="16" s="1"/>
  <c r="P519" i="2" l="1"/>
  <c r="P174" i="13" s="1"/>
  <c r="P519" i="15"/>
  <c r="P174" i="16" s="1"/>
  <c r="T519" i="2"/>
  <c r="T174" i="13" s="1"/>
  <c r="T519" i="15"/>
  <c r="T174" i="16" s="1"/>
  <c r="N519" i="2"/>
  <c r="N174" i="13" s="1"/>
  <c r="N519" i="15"/>
  <c r="N174" i="16" s="1"/>
  <c r="AA509" i="2" l="1"/>
  <c r="AA509" i="15"/>
  <c r="L510" i="15"/>
  <c r="L171" i="16" s="1"/>
  <c r="L510" i="2"/>
  <c r="L171" i="13" s="1"/>
  <c r="P522" i="2"/>
  <c r="P175" i="13" s="1"/>
  <c r="P522" i="15"/>
  <c r="P175" i="16" s="1"/>
  <c r="N522" i="15"/>
  <c r="N175" i="16" s="1"/>
  <c r="N522" i="2"/>
  <c r="N175" i="13" s="1"/>
  <c r="V510" i="2" l="1"/>
  <c r="V171" i="13" s="1"/>
  <c r="V510" i="15"/>
  <c r="V171" i="16" s="1"/>
  <c r="K510" i="15"/>
  <c r="K171" i="16" s="1"/>
  <c r="K510" i="2"/>
  <c r="K171" i="13" s="1"/>
  <c r="C510" i="2"/>
  <c r="C510" i="15"/>
  <c r="D510" i="2"/>
  <c r="D171" i="13" s="1"/>
  <c r="D510" i="15"/>
  <c r="D171" i="16" s="1"/>
  <c r="D513" i="15"/>
  <c r="D172" i="16" s="1"/>
  <c r="D513" i="2"/>
  <c r="D172" i="13" s="1"/>
  <c r="S513" i="2"/>
  <c r="S172" i="13" s="1"/>
  <c r="S513" i="15"/>
  <c r="S172" i="16" s="1"/>
  <c r="F513" i="15"/>
  <c r="F172" i="16" s="1"/>
  <c r="F513" i="2"/>
  <c r="F172" i="13" s="1"/>
  <c r="J513" i="15"/>
  <c r="J172" i="16" s="1"/>
  <c r="J513" i="2"/>
  <c r="J172" i="13" s="1"/>
  <c r="Q513" i="2"/>
  <c r="Q172" i="13" s="1"/>
  <c r="Q513" i="15"/>
  <c r="Q172" i="16" s="1"/>
  <c r="H513" i="15"/>
  <c r="H172" i="16" s="1"/>
  <c r="H513" i="2"/>
  <c r="H172" i="13" s="1"/>
  <c r="L513" i="2"/>
  <c r="L172" i="13" s="1"/>
  <c r="L513" i="15"/>
  <c r="L172" i="16" s="1"/>
  <c r="M513" i="15"/>
  <c r="M172" i="16" s="1"/>
  <c r="M513" i="2"/>
  <c r="M172" i="13" s="1"/>
  <c r="AA510" i="15" l="1"/>
  <c r="C171" i="16"/>
  <c r="K513" i="2"/>
  <c r="K172" i="13" s="1"/>
  <c r="K513" i="15"/>
  <c r="K172" i="16" s="1"/>
  <c r="C171" i="13"/>
  <c r="AA510" i="2"/>
  <c r="D516" i="2"/>
  <c r="D173" i="13" s="1"/>
  <c r="D516" i="15"/>
  <c r="D173" i="16" s="1"/>
  <c r="L516" i="2"/>
  <c r="L173" i="13" s="1"/>
  <c r="L516" i="15"/>
  <c r="L173" i="16" s="1"/>
  <c r="Q516" i="2"/>
  <c r="Q173" i="13" s="1"/>
  <c r="Q516" i="15"/>
  <c r="Q173" i="16" s="1"/>
  <c r="F516" i="2"/>
  <c r="F173" i="13" s="1"/>
  <c r="F516" i="15"/>
  <c r="F173" i="16" s="1"/>
  <c r="K516" i="2" l="1"/>
  <c r="K173" i="13" s="1"/>
  <c r="K516" i="15"/>
  <c r="K173" i="16" s="1"/>
  <c r="L519" i="2"/>
  <c r="L174" i="13" s="1"/>
  <c r="L519" i="15"/>
  <c r="L174" i="16" s="1"/>
  <c r="K519" i="2" l="1"/>
  <c r="K174" i="13" s="1"/>
  <c r="K519" i="15"/>
  <c r="K174" i="16" s="1"/>
  <c r="L522" i="15"/>
  <c r="L175" i="16" s="1"/>
  <c r="L522" i="2"/>
  <c r="L175" i="13" s="1"/>
  <c r="V513" i="2" l="1"/>
  <c r="V172" i="13" s="1"/>
  <c r="V513" i="15"/>
  <c r="V172" i="16" s="1"/>
  <c r="K522" i="2"/>
  <c r="K175" i="13" s="1"/>
  <c r="K522" i="15"/>
  <c r="K175" i="16" s="1"/>
  <c r="AA512" i="2"/>
  <c r="AA512" i="15"/>
  <c r="C513" i="15" l="1"/>
  <c r="C513" i="2"/>
  <c r="K525" i="2"/>
  <c r="K176" i="13" s="1"/>
  <c r="K525" i="15"/>
  <c r="K176" i="16" s="1"/>
  <c r="AA513" i="15" l="1"/>
  <c r="C172" i="16"/>
  <c r="C172" i="13"/>
  <c r="AA513" i="2"/>
  <c r="H516" i="2"/>
  <c r="H173" i="13" s="1"/>
  <c r="H516" i="15"/>
  <c r="H173" i="16" s="1"/>
  <c r="C516" i="15"/>
  <c r="C173" i="16" s="1"/>
  <c r="C516" i="2"/>
  <c r="C173" i="13" s="1"/>
  <c r="R516" i="2"/>
  <c r="R173" i="13" s="1"/>
  <c r="R516" i="15"/>
  <c r="R173" i="16" s="1"/>
  <c r="S516" i="2"/>
  <c r="S173" i="13" s="1"/>
  <c r="S516" i="15"/>
  <c r="S173" i="16" s="1"/>
  <c r="U516" i="2"/>
  <c r="U173" i="13" s="1"/>
  <c r="U516" i="15"/>
  <c r="U173" i="16" s="1"/>
  <c r="R519" i="2" l="1"/>
  <c r="R174" i="13" s="1"/>
  <c r="R519" i="15"/>
  <c r="R174" i="16" s="1"/>
  <c r="V516" i="15"/>
  <c r="V173" i="16" s="1"/>
  <c r="V516" i="2"/>
  <c r="V173" i="13" s="1"/>
  <c r="S519" i="2"/>
  <c r="S174" i="13" s="1"/>
  <c r="S519" i="15"/>
  <c r="S174" i="16" s="1"/>
  <c r="S522" i="2" l="1"/>
  <c r="S175" i="13" s="1"/>
  <c r="S522" i="15"/>
  <c r="S175" i="16" s="1"/>
  <c r="R522" i="15"/>
  <c r="R175" i="16" s="1"/>
  <c r="R522" i="2"/>
  <c r="R175" i="13" s="1"/>
  <c r="V519" i="2"/>
  <c r="V174" i="13" s="1"/>
  <c r="V519" i="15"/>
  <c r="V174" i="16" s="1"/>
  <c r="G519" i="2" l="1"/>
  <c r="G174" i="13" s="1"/>
  <c r="G519" i="15"/>
  <c r="G174" i="16" s="1"/>
  <c r="U519" i="15"/>
  <c r="U174" i="16" s="1"/>
  <c r="U519" i="2"/>
  <c r="U174" i="13" s="1"/>
  <c r="V522" i="15"/>
  <c r="V175" i="16" s="1"/>
  <c r="V522" i="2"/>
  <c r="V175" i="13" s="1"/>
  <c r="AA515" i="15"/>
  <c r="AA515" i="2"/>
  <c r="R525" i="2"/>
  <c r="R176" i="13" s="1"/>
  <c r="R525" i="15"/>
  <c r="R176" i="16" s="1"/>
  <c r="B516" i="15" l="1"/>
  <c r="B173" i="16" s="1"/>
  <c r="B516" i="2"/>
  <c r="B173" i="13" s="1"/>
  <c r="M516" i="2"/>
  <c r="M173" i="13" s="1"/>
  <c r="M516" i="15"/>
  <c r="M173" i="16" s="1"/>
  <c r="J516" i="2"/>
  <c r="J173" i="13" s="1"/>
  <c r="J516" i="15"/>
  <c r="J173" i="16" s="1"/>
  <c r="G522" i="15"/>
  <c r="G175" i="16" s="1"/>
  <c r="G522" i="2"/>
  <c r="G175" i="13" s="1"/>
  <c r="U522" i="2"/>
  <c r="U175" i="13" s="1"/>
  <c r="U522" i="15"/>
  <c r="U175" i="16" s="1"/>
  <c r="AA518" i="2" l="1"/>
  <c r="H519" i="2"/>
  <c r="H174" i="13" s="1"/>
  <c r="H519" i="15"/>
  <c r="H174" i="16" s="1"/>
  <c r="D519" i="2"/>
  <c r="D174" i="13" s="1"/>
  <c r="D519" i="15"/>
  <c r="D174" i="16" s="1"/>
  <c r="F519" i="2"/>
  <c r="F174" i="13" s="1"/>
  <c r="F519" i="15"/>
  <c r="F174" i="16" s="1"/>
  <c r="J519" i="2"/>
  <c r="J174" i="13" s="1"/>
  <c r="J519" i="15"/>
  <c r="J174" i="16" s="1"/>
  <c r="I519" i="2"/>
  <c r="I174" i="13" s="1"/>
  <c r="I519" i="15"/>
  <c r="I174" i="16" s="1"/>
  <c r="C519" i="2"/>
  <c r="C174" i="13" s="1"/>
  <c r="C519" i="15"/>
  <c r="C174" i="16" s="1"/>
  <c r="B519" i="2"/>
  <c r="B174" i="13" s="1"/>
  <c r="B519" i="15"/>
  <c r="B174" i="16" s="1"/>
  <c r="G525" i="2"/>
  <c r="G176" i="13" s="1"/>
  <c r="G525" i="15"/>
  <c r="G176" i="16" s="1"/>
  <c r="M519" i="2"/>
  <c r="M174" i="13" s="1"/>
  <c r="M519" i="15"/>
  <c r="M174" i="16" s="1"/>
  <c r="AA516" i="2"/>
  <c r="AA516" i="15"/>
  <c r="M522" i="2" l="1"/>
  <c r="M175" i="13" s="1"/>
  <c r="AA518" i="15"/>
  <c r="M522" i="15"/>
  <c r="M175" i="16" s="1"/>
  <c r="J522" i="15"/>
  <c r="J175" i="16" s="1"/>
  <c r="J522" i="2"/>
  <c r="J175" i="13" s="1"/>
  <c r="Q519" i="2"/>
  <c r="Q174" i="13" s="1"/>
  <c r="Q519" i="15"/>
  <c r="Q174" i="16" s="1"/>
  <c r="F522" i="15"/>
  <c r="F175" i="16" s="1"/>
  <c r="F522" i="2"/>
  <c r="F175" i="13" s="1"/>
  <c r="G528" i="2"/>
  <c r="G177" i="13" s="1"/>
  <c r="G528" i="15"/>
  <c r="G177" i="16" s="1"/>
  <c r="E519" i="2"/>
  <c r="E174" i="13" s="1"/>
  <c r="E519" i="15"/>
  <c r="E174" i="16" s="1"/>
  <c r="H522" i="15"/>
  <c r="H175" i="16" s="1"/>
  <c r="H522" i="2"/>
  <c r="H175" i="13" s="1"/>
  <c r="B522" i="15"/>
  <c r="B175" i="16" s="1"/>
  <c r="B522" i="2"/>
  <c r="B175" i="13" s="1"/>
  <c r="D522" i="15"/>
  <c r="D175" i="16" s="1"/>
  <c r="D522" i="2"/>
  <c r="D175" i="13" s="1"/>
  <c r="AA519" i="15" l="1"/>
  <c r="AA519" i="2"/>
  <c r="H525" i="2"/>
  <c r="H176" i="13" s="1"/>
  <c r="H525" i="15"/>
  <c r="H176" i="16" s="1"/>
  <c r="F525" i="2"/>
  <c r="F176" i="13" s="1"/>
  <c r="F525" i="15"/>
  <c r="F176" i="16" s="1"/>
  <c r="G531" i="15"/>
  <c r="G178" i="16" s="1"/>
  <c r="G531" i="2"/>
  <c r="G178" i="13" s="1"/>
  <c r="D525" i="2"/>
  <c r="D176" i="13" s="1"/>
  <c r="D525" i="15"/>
  <c r="D176" i="16" s="1"/>
  <c r="Q522" i="15"/>
  <c r="Q175" i="16" s="1"/>
  <c r="Q522" i="2"/>
  <c r="Q175" i="13" s="1"/>
  <c r="I522" i="15" l="1"/>
  <c r="I175" i="16" s="1"/>
  <c r="I522" i="2"/>
  <c r="I175" i="13" s="1"/>
  <c r="G534" i="2"/>
  <c r="G179" i="13" s="1"/>
  <c r="G534" i="15"/>
  <c r="G179" i="16" s="1"/>
  <c r="C522" i="15" l="1"/>
  <c r="C175" i="16" s="1"/>
  <c r="C522" i="2"/>
  <c r="C175" i="13" s="1"/>
  <c r="AA521" i="2"/>
  <c r="AA521" i="15"/>
  <c r="T522" i="2"/>
  <c r="T175" i="13" s="1"/>
  <c r="T522" i="15"/>
  <c r="T175" i="16" s="1"/>
  <c r="E522" i="15" l="1"/>
  <c r="E522" i="2"/>
  <c r="AA522" i="15" l="1"/>
  <c r="E175" i="16"/>
  <c r="AA522" i="2"/>
  <c r="E175" i="13"/>
  <c r="E525" i="15"/>
  <c r="E176" i="16" s="1"/>
  <c r="E525" i="2"/>
  <c r="E176" i="13" s="1"/>
  <c r="V525" i="2" l="1"/>
  <c r="V176" i="13" s="1"/>
  <c r="V525" i="15"/>
  <c r="V176" i="16" s="1"/>
  <c r="P525" i="2"/>
  <c r="P176" i="13" s="1"/>
  <c r="P525" i="15"/>
  <c r="P176" i="16" s="1"/>
  <c r="M525" i="2"/>
  <c r="M176" i="13" s="1"/>
  <c r="M525" i="15"/>
  <c r="M176" i="16" s="1"/>
  <c r="T525" i="2"/>
  <c r="T176" i="13" s="1"/>
  <c r="T525" i="15"/>
  <c r="T176" i="16" s="1"/>
  <c r="T528" i="15" l="1"/>
  <c r="T177" i="16" s="1"/>
  <c r="T528" i="2"/>
  <c r="T177" i="13" s="1"/>
  <c r="M528" i="2"/>
  <c r="M177" i="13" s="1"/>
  <c r="M528" i="15"/>
  <c r="M177" i="16" s="1"/>
  <c r="B525" i="2" l="1"/>
  <c r="B176" i="13" s="1"/>
  <c r="B525" i="15"/>
  <c r="B176" i="16" s="1"/>
  <c r="T531" i="2"/>
  <c r="T178" i="13" s="1"/>
  <c r="T531" i="15"/>
  <c r="T178" i="16" s="1"/>
  <c r="Q525" i="2"/>
  <c r="Q176" i="13" s="1"/>
  <c r="Q525" i="15"/>
  <c r="Q176" i="16" s="1"/>
  <c r="J525" i="2"/>
  <c r="J176" i="13" s="1"/>
  <c r="J525" i="15"/>
  <c r="J176" i="16" s="1"/>
  <c r="I525" i="2"/>
  <c r="I176" i="13" s="1"/>
  <c r="I525" i="15"/>
  <c r="I176" i="16" s="1"/>
  <c r="C525" i="2"/>
  <c r="C176" i="13" s="1"/>
  <c r="C525" i="15"/>
  <c r="C176" i="16" s="1"/>
  <c r="U525" i="2"/>
  <c r="U176" i="13" s="1"/>
  <c r="U525" i="15"/>
  <c r="U176" i="16" s="1"/>
  <c r="S525" i="2"/>
  <c r="S176" i="13" s="1"/>
  <c r="S525" i="15"/>
  <c r="S176" i="16" s="1"/>
  <c r="AA524" i="2"/>
  <c r="AA524" i="15"/>
  <c r="S528" i="15" l="1"/>
  <c r="S177" i="16" s="1"/>
  <c r="S528" i="2"/>
  <c r="S177" i="13" s="1"/>
  <c r="I528" i="15"/>
  <c r="I177" i="16" s="1"/>
  <c r="I528" i="2"/>
  <c r="I177" i="13" s="1"/>
  <c r="C528" i="15"/>
  <c r="C177" i="16" s="1"/>
  <c r="C528" i="2"/>
  <c r="C177" i="13" s="1"/>
  <c r="N525" i="2"/>
  <c r="N176" i="13" s="1"/>
  <c r="N525" i="15"/>
  <c r="N176" i="16" s="1"/>
  <c r="U528" i="15"/>
  <c r="U177" i="16" s="1"/>
  <c r="U528" i="2"/>
  <c r="U177" i="13" s="1"/>
  <c r="L525" i="2"/>
  <c r="L176" i="13" s="1"/>
  <c r="L525" i="15"/>
  <c r="L176" i="16" s="1"/>
  <c r="B528" i="15"/>
  <c r="B177" i="16" s="1"/>
  <c r="B528" i="2"/>
  <c r="B177" i="13" s="1"/>
  <c r="Q528" i="15"/>
  <c r="Q177" i="16" s="1"/>
  <c r="Q528" i="2"/>
  <c r="Q177" i="13" s="1"/>
  <c r="AA525" i="15" l="1"/>
  <c r="AA525" i="2"/>
  <c r="U531" i="2"/>
  <c r="U178" i="13" s="1"/>
  <c r="U531" i="15"/>
  <c r="U178" i="16" s="1"/>
  <c r="C531" i="2"/>
  <c r="C178" i="13" s="1"/>
  <c r="C531" i="15"/>
  <c r="C178" i="16" s="1"/>
  <c r="N528" i="2"/>
  <c r="N177" i="13" s="1"/>
  <c r="N528" i="15"/>
  <c r="N177" i="16" s="1"/>
  <c r="I531" i="15"/>
  <c r="I178" i="16" s="1"/>
  <c r="I531" i="2"/>
  <c r="I178" i="13" s="1"/>
  <c r="C534" i="2" l="1"/>
  <c r="C179" i="13" s="1"/>
  <c r="C534" i="15"/>
  <c r="C179" i="16" s="1"/>
  <c r="V528" i="15" l="1"/>
  <c r="V177" i="16" s="1"/>
  <c r="V528" i="2"/>
  <c r="V177" i="13" s="1"/>
  <c r="P528" i="15"/>
  <c r="P177" i="16" s="1"/>
  <c r="P528" i="2"/>
  <c r="P177" i="13" s="1"/>
  <c r="E528" i="15"/>
  <c r="E177" i="16" s="1"/>
  <c r="E528" i="2"/>
  <c r="E177" i="13" s="1"/>
  <c r="H528" i="15"/>
  <c r="H177" i="16" s="1"/>
  <c r="H528" i="2"/>
  <c r="H177" i="13" s="1"/>
  <c r="K528" i="15"/>
  <c r="K177" i="16" s="1"/>
  <c r="K528" i="2"/>
  <c r="K177" i="13" s="1"/>
  <c r="L528" i="15" l="1"/>
  <c r="L177" i="16" s="1"/>
  <c r="L528" i="2"/>
  <c r="L177" i="13" s="1"/>
  <c r="F528" i="15"/>
  <c r="F177" i="16" s="1"/>
  <c r="F528" i="2"/>
  <c r="F177" i="13" s="1"/>
  <c r="J528" i="15"/>
  <c r="J177" i="16" s="1"/>
  <c r="J528" i="2"/>
  <c r="J177" i="13" s="1"/>
  <c r="R528" i="15"/>
  <c r="R177" i="16" s="1"/>
  <c r="R528" i="2"/>
  <c r="R177" i="13" s="1"/>
  <c r="AA527" i="15"/>
  <c r="AA527" i="2"/>
  <c r="V531" i="2"/>
  <c r="V178" i="13" s="1"/>
  <c r="V531" i="15"/>
  <c r="V178" i="16" s="1"/>
  <c r="K531" i="15"/>
  <c r="K178" i="16" s="1"/>
  <c r="K531" i="2"/>
  <c r="K178" i="13" s="1"/>
  <c r="D528" i="15" l="1"/>
  <c r="D528" i="2"/>
  <c r="F531" i="2"/>
  <c r="F178" i="13" s="1"/>
  <c r="F531" i="15"/>
  <c r="F178" i="16" s="1"/>
  <c r="K534" i="15"/>
  <c r="K179" i="16" s="1"/>
  <c r="K534" i="2"/>
  <c r="K179" i="13" s="1"/>
  <c r="V534" i="15"/>
  <c r="V179" i="16" s="1"/>
  <c r="V534" i="2"/>
  <c r="V179" i="13" s="1"/>
  <c r="J531" i="15"/>
  <c r="J178" i="16" s="1"/>
  <c r="J531" i="2"/>
  <c r="J178" i="13" s="1"/>
  <c r="AA528" i="15" l="1"/>
  <c r="D177" i="16"/>
  <c r="AA528" i="2"/>
  <c r="D177" i="13"/>
  <c r="D531" i="15"/>
  <c r="D178" i="16" s="1"/>
  <c r="D531" i="2"/>
  <c r="D178" i="13" s="1"/>
  <c r="E531" i="15" l="1"/>
  <c r="E178" i="16" s="1"/>
  <c r="E531" i="2"/>
  <c r="E178" i="13" s="1"/>
  <c r="L531" i="15"/>
  <c r="L178" i="16" s="1"/>
  <c r="L531" i="2"/>
  <c r="L178" i="13" s="1"/>
  <c r="H531" i="15"/>
  <c r="H178" i="16" s="1"/>
  <c r="H531" i="2"/>
  <c r="H178" i="13" s="1"/>
  <c r="R531" i="15"/>
  <c r="R178" i="16" s="1"/>
  <c r="R531" i="2"/>
  <c r="R178" i="13" s="1"/>
  <c r="L534" i="15" l="1"/>
  <c r="L179" i="16" s="1"/>
  <c r="L534" i="2"/>
  <c r="L179" i="13" s="1"/>
  <c r="H534" i="2"/>
  <c r="H179" i="13" s="1"/>
  <c r="H534" i="15"/>
  <c r="H179" i="16" s="1"/>
  <c r="S531" i="2" l="1"/>
  <c r="S178" i="13" s="1"/>
  <c r="AA530" i="15"/>
  <c r="AA530" i="2"/>
  <c r="H537" i="2"/>
  <c r="H180" i="13" s="1"/>
  <c r="H537" i="15"/>
  <c r="H180" i="16" s="1"/>
  <c r="N531" i="2"/>
  <c r="N178" i="13" s="1"/>
  <c r="N531" i="15"/>
  <c r="N178" i="16" s="1"/>
  <c r="M531" i="15"/>
  <c r="M178" i="16" s="1"/>
  <c r="M531" i="2"/>
  <c r="M178" i="13" s="1"/>
  <c r="B531" i="15"/>
  <c r="B178" i="16" s="1"/>
  <c r="B531" i="2" l="1"/>
  <c r="B178" i="13" s="1"/>
  <c r="S531" i="15"/>
  <c r="S178" i="16" s="1"/>
  <c r="Q531" i="2"/>
  <c r="Q178" i="13" s="1"/>
  <c r="Q531" i="15"/>
  <c r="Q178" i="16" s="1"/>
  <c r="P534" i="15"/>
  <c r="P179" i="16" s="1"/>
  <c r="P531" i="2"/>
  <c r="P178" i="13" s="1"/>
  <c r="Q537" i="15"/>
  <c r="Q180" i="16" s="1"/>
  <c r="P531" i="15"/>
  <c r="P178" i="16" s="1"/>
  <c r="Q534" i="15"/>
  <c r="Q179" i="16" s="1"/>
  <c r="Q534" i="2"/>
  <c r="Q179" i="13" s="1"/>
  <c r="S534" i="2"/>
  <c r="S179" i="13" s="1"/>
  <c r="S534" i="15"/>
  <c r="S179" i="16" s="1"/>
  <c r="H540" i="15"/>
  <c r="H181" i="16" s="1"/>
  <c r="H540" i="2"/>
  <c r="H181" i="13" s="1"/>
  <c r="B534" i="2"/>
  <c r="B179" i="13" s="1"/>
  <c r="B534" i="15"/>
  <c r="B179" i="16" s="1"/>
  <c r="AA531" i="2" l="1"/>
  <c r="AA531" i="15"/>
  <c r="P534" i="2"/>
  <c r="P179" i="13" s="1"/>
  <c r="S537" i="2"/>
  <c r="S180" i="13" s="1"/>
  <c r="S537" i="15"/>
  <c r="S180" i="16" s="1"/>
  <c r="Q537" i="2"/>
  <c r="Q180" i="13" s="1"/>
  <c r="B537" i="15"/>
  <c r="B180" i="16" s="1"/>
  <c r="B537" i="2"/>
  <c r="B180" i="13" s="1"/>
  <c r="S540" i="2" l="1"/>
  <c r="S181" i="13" s="1"/>
  <c r="S540" i="15"/>
  <c r="S181" i="16" s="1"/>
  <c r="B540" i="2"/>
  <c r="B181" i="13" s="1"/>
  <c r="B540" i="15"/>
  <c r="B181" i="16" s="1"/>
  <c r="S543" i="2"/>
  <c r="S182" i="13" s="1"/>
  <c r="S543" i="15"/>
  <c r="S182" i="16" s="1"/>
  <c r="I534" i="2" l="1"/>
  <c r="I179" i="13" s="1"/>
  <c r="I534" i="15"/>
  <c r="I179" i="16" s="1"/>
  <c r="D534" i="2"/>
  <c r="D179" i="13" s="1"/>
  <c r="D534" i="15"/>
  <c r="D179" i="16" s="1"/>
  <c r="R534" i="15"/>
  <c r="R179" i="16" s="1"/>
  <c r="R534" i="2"/>
  <c r="R179" i="13" s="1"/>
  <c r="N534" i="15"/>
  <c r="N179" i="16" s="1"/>
  <c r="N534" i="2"/>
  <c r="N179" i="13" s="1"/>
  <c r="F534" i="15"/>
  <c r="F179" i="16" s="1"/>
  <c r="F534" i="2"/>
  <c r="F179" i="13" s="1"/>
  <c r="U534" i="2"/>
  <c r="U179" i="13" s="1"/>
  <c r="U534" i="15"/>
  <c r="U179" i="16" s="1"/>
  <c r="M534" i="15"/>
  <c r="M179" i="16" s="1"/>
  <c r="M534" i="2"/>
  <c r="M179" i="13" s="1"/>
  <c r="E534" i="15"/>
  <c r="E179" i="16" s="1"/>
  <c r="E534" i="2"/>
  <c r="E179" i="13" s="1"/>
  <c r="R537" i="15" l="1"/>
  <c r="R180" i="16" s="1"/>
  <c r="R537" i="2"/>
  <c r="R180" i="13" s="1"/>
  <c r="F537" i="15"/>
  <c r="F180" i="16" s="1"/>
  <c r="F537" i="2"/>
  <c r="F180" i="13" s="1"/>
  <c r="U537" i="15"/>
  <c r="U180" i="16" s="1"/>
  <c r="U537" i="2"/>
  <c r="U180" i="13" s="1"/>
  <c r="D537" i="15"/>
  <c r="D180" i="16" s="1"/>
  <c r="D537" i="2"/>
  <c r="D180" i="13" s="1"/>
  <c r="AA533" i="2" l="1"/>
  <c r="J534" i="2"/>
  <c r="J179" i="13" s="1"/>
  <c r="AA533" i="15"/>
  <c r="T534" i="2"/>
  <c r="T179" i="13" s="1"/>
  <c r="R540" i="15"/>
  <c r="R181" i="16" s="1"/>
  <c r="R540" i="2"/>
  <c r="R181" i="13" s="1"/>
  <c r="F540" i="15"/>
  <c r="F181" i="16" s="1"/>
  <c r="F540" i="2"/>
  <c r="F181" i="13" s="1"/>
  <c r="D540" i="15"/>
  <c r="D181" i="16" s="1"/>
  <c r="D540" i="2"/>
  <c r="D181" i="13" s="1"/>
  <c r="U540" i="2"/>
  <c r="U181" i="13" s="1"/>
  <c r="U540" i="15"/>
  <c r="U181" i="16" s="1"/>
  <c r="J534" i="15" l="1"/>
  <c r="J179" i="16" s="1"/>
  <c r="AA534" i="2"/>
  <c r="T534" i="15"/>
  <c r="R543" i="2"/>
  <c r="R182" i="13" s="1"/>
  <c r="R543" i="15"/>
  <c r="R182" i="16" s="1"/>
  <c r="F543" i="2"/>
  <c r="F182" i="13" s="1"/>
  <c r="F543" i="15"/>
  <c r="F182" i="16" s="1"/>
  <c r="U543" i="2"/>
  <c r="U182" i="13" s="1"/>
  <c r="U543" i="15"/>
  <c r="U182" i="16" s="1"/>
  <c r="D543" i="2"/>
  <c r="D182" i="13" s="1"/>
  <c r="D543" i="15"/>
  <c r="D182" i="16" s="1"/>
  <c r="AA534" i="15" l="1"/>
  <c r="T179" i="16"/>
  <c r="D549" i="2"/>
  <c r="D184" i="13" s="1"/>
  <c r="F546" i="15"/>
  <c r="F183" i="16" s="1"/>
  <c r="F546" i="2"/>
  <c r="F183" i="13" s="1"/>
  <c r="D546" i="15"/>
  <c r="D183" i="16" s="1"/>
  <c r="D546" i="2"/>
  <c r="D183" i="13" s="1"/>
  <c r="R546" i="15"/>
  <c r="R183" i="16" s="1"/>
  <c r="R546" i="2"/>
  <c r="R183" i="13" s="1"/>
  <c r="D549" i="15" l="1"/>
  <c r="D184" i="16" s="1"/>
  <c r="D552" i="2"/>
  <c r="D185" i="13" s="1"/>
  <c r="D552" i="15"/>
  <c r="D185" i="16" s="1"/>
  <c r="F549" i="2"/>
  <c r="F184" i="13" s="1"/>
  <c r="F549" i="15"/>
  <c r="F184" i="16" s="1"/>
  <c r="C537" i="15" l="1"/>
  <c r="C180" i="16" s="1"/>
  <c r="C537" i="2"/>
  <c r="C180" i="13" s="1"/>
  <c r="E537" i="15"/>
  <c r="E180" i="16" s="1"/>
  <c r="E537" i="2"/>
  <c r="E180" i="13" s="1"/>
  <c r="T537" i="15"/>
  <c r="T180" i="16" s="1"/>
  <c r="T537" i="2"/>
  <c r="T180" i="13" s="1"/>
  <c r="G537" i="15"/>
  <c r="G180" i="16" s="1"/>
  <c r="G537" i="2"/>
  <c r="G180" i="13" s="1"/>
  <c r="L537" i="15"/>
  <c r="L180" i="16" s="1"/>
  <c r="L537" i="2"/>
  <c r="L180" i="13" s="1"/>
  <c r="I537" i="15"/>
  <c r="I180" i="16" s="1"/>
  <c r="I537" i="2"/>
  <c r="I180" i="13" s="1"/>
  <c r="AA536" i="2" l="1"/>
  <c r="V537" i="15"/>
  <c r="V180" i="16" s="1"/>
  <c r="V537" i="2"/>
  <c r="V180" i="13" s="1"/>
  <c r="G540" i="15"/>
  <c r="G181" i="16" s="1"/>
  <c r="G540" i="2"/>
  <c r="G181" i="13" s="1"/>
  <c r="AA536" i="15" l="1"/>
  <c r="V540" i="2"/>
  <c r="V181" i="13" s="1"/>
  <c r="V540" i="15"/>
  <c r="V181" i="16" s="1"/>
  <c r="T540" i="15"/>
  <c r="T181" i="16" s="1"/>
  <c r="T540" i="2"/>
  <c r="T181" i="13" s="1"/>
  <c r="K537" i="15" l="1"/>
  <c r="K180" i="16" s="1"/>
  <c r="K537" i="2"/>
  <c r="K180" i="13" s="1"/>
  <c r="N537" i="15"/>
  <c r="N180" i="16" s="1"/>
  <c r="N537" i="2"/>
  <c r="N180" i="13" s="1"/>
  <c r="J537" i="2"/>
  <c r="J180" i="13" s="1"/>
  <c r="J537" i="15"/>
  <c r="J180" i="16" s="1"/>
  <c r="P537" i="2"/>
  <c r="P180" i="13" s="1"/>
  <c r="P537" i="15"/>
  <c r="P180" i="16" s="1"/>
  <c r="M537" i="15"/>
  <c r="M180" i="16" s="1"/>
  <c r="M537" i="2"/>
  <c r="M180" i="13" s="1"/>
  <c r="V543" i="2"/>
  <c r="V182" i="13" s="1"/>
  <c r="V543" i="15"/>
  <c r="V182" i="16" s="1"/>
  <c r="AA537" i="2" l="1"/>
  <c r="AA537" i="15"/>
  <c r="V546" i="15"/>
  <c r="V183" i="16" s="1"/>
  <c r="V546" i="2"/>
  <c r="V183" i="13" s="1"/>
  <c r="V549" i="2" l="1"/>
  <c r="V184" i="13" s="1"/>
  <c r="V549" i="15"/>
  <c r="V184" i="16" s="1"/>
  <c r="C540" i="2" l="1"/>
  <c r="C181" i="13" s="1"/>
  <c r="C540" i="15"/>
  <c r="C181" i="16" s="1"/>
  <c r="E540" i="15"/>
  <c r="E181" i="16" s="1"/>
  <c r="E540" i="2"/>
  <c r="E181" i="13" s="1"/>
  <c r="Q540" i="15"/>
  <c r="Q181" i="16" s="1"/>
  <c r="Q540" i="2"/>
  <c r="Q181" i="13" s="1"/>
  <c r="M540" i="15"/>
  <c r="M181" i="16" s="1"/>
  <c r="M540" i="2"/>
  <c r="M181" i="13" s="1"/>
  <c r="I540" i="15"/>
  <c r="I181" i="16" s="1"/>
  <c r="I540" i="2"/>
  <c r="I181" i="13" s="1"/>
  <c r="V552" i="2"/>
  <c r="V185" i="13" s="1"/>
  <c r="V552" i="15"/>
  <c r="V185" i="16" s="1"/>
  <c r="AA539" i="2" l="1"/>
  <c r="L540" i="15"/>
  <c r="L181" i="16" s="1"/>
  <c r="L540" i="2"/>
  <c r="L181" i="13" s="1"/>
  <c r="C543" i="2"/>
  <c r="C182" i="13" s="1"/>
  <c r="C543" i="15"/>
  <c r="C182" i="16" s="1"/>
  <c r="I543" i="2"/>
  <c r="I182" i="13" s="1"/>
  <c r="I543" i="15"/>
  <c r="I182" i="16" s="1"/>
  <c r="V555" i="2"/>
  <c r="V186" i="13" s="1"/>
  <c r="V555" i="15"/>
  <c r="V186" i="16" s="1"/>
  <c r="E543" i="2"/>
  <c r="E182" i="13" s="1"/>
  <c r="E543" i="15"/>
  <c r="E182" i="16" s="1"/>
  <c r="G543" i="2"/>
  <c r="G182" i="13" s="1"/>
  <c r="G543" i="15"/>
  <c r="G182" i="16" s="1"/>
  <c r="AA539" i="15" l="1"/>
  <c r="G546" i="15"/>
  <c r="G183" i="16" s="1"/>
  <c r="G546" i="2"/>
  <c r="G183" i="13" s="1"/>
  <c r="P540" i="15"/>
  <c r="P181" i="16" s="1"/>
  <c r="P540" i="2"/>
  <c r="P181" i="13" s="1"/>
  <c r="N540" i="15"/>
  <c r="N181" i="16" s="1"/>
  <c r="N540" i="2"/>
  <c r="N181" i="13" s="1"/>
  <c r="C546" i="15"/>
  <c r="C183" i="16" s="1"/>
  <c r="C546" i="2"/>
  <c r="C183" i="13" s="1"/>
  <c r="V558" i="15"/>
  <c r="V187" i="16" s="1"/>
  <c r="V558" i="2"/>
  <c r="V187" i="13" s="1"/>
  <c r="L543" i="2"/>
  <c r="L182" i="13" s="1"/>
  <c r="L543" i="15"/>
  <c r="L182" i="16" s="1"/>
  <c r="J540" i="15"/>
  <c r="J181" i="16" s="1"/>
  <c r="J540" i="2"/>
  <c r="J181" i="13" s="1"/>
  <c r="K540" i="15"/>
  <c r="K181" i="16" s="1"/>
  <c r="K540" i="2"/>
  <c r="K181" i="13" s="1"/>
  <c r="E546" i="15"/>
  <c r="E183" i="16" s="1"/>
  <c r="E546" i="2"/>
  <c r="E183" i="13" s="1"/>
  <c r="I546" i="2"/>
  <c r="I183" i="13" s="1"/>
  <c r="I546" i="15"/>
  <c r="I183" i="16" s="1"/>
  <c r="AA540" i="2" l="1"/>
  <c r="AA540" i="15"/>
  <c r="C549" i="2"/>
  <c r="C184" i="13" s="1"/>
  <c r="C549" i="15"/>
  <c r="C184" i="16" s="1"/>
  <c r="K543" i="15"/>
  <c r="K182" i="16" s="1"/>
  <c r="K543" i="2"/>
  <c r="K182" i="13" s="1"/>
  <c r="V561" i="2"/>
  <c r="V188" i="13" s="1"/>
  <c r="V561" i="15"/>
  <c r="V188" i="16" s="1"/>
  <c r="L546" i="15"/>
  <c r="L183" i="16" s="1"/>
  <c r="L546" i="2"/>
  <c r="L183" i="13" s="1"/>
  <c r="L549" i="2" l="1"/>
  <c r="L184" i="13" s="1"/>
  <c r="L549" i="15"/>
  <c r="L184" i="16" s="1"/>
  <c r="K546" i="2"/>
  <c r="K183" i="13" s="1"/>
  <c r="K546" i="15"/>
  <c r="K183" i="16" s="1"/>
  <c r="C552" i="2"/>
  <c r="C185" i="13" s="1"/>
  <c r="C552" i="15"/>
  <c r="C185" i="16" s="1"/>
  <c r="K549" i="2" l="1"/>
  <c r="K184" i="13" s="1"/>
  <c r="K549" i="15"/>
  <c r="K184" i="16" s="1"/>
  <c r="V564" i="15" l="1"/>
  <c r="V189" i="16" s="1"/>
  <c r="V564" i="2"/>
  <c r="V189" i="13" s="1"/>
  <c r="Q543" i="2"/>
  <c r="Q182" i="13" s="1"/>
  <c r="Q543" i="15"/>
  <c r="Q182" i="16" s="1"/>
  <c r="H543" i="2"/>
  <c r="H182" i="13" s="1"/>
  <c r="H543" i="15"/>
  <c r="H182" i="16" s="1"/>
  <c r="B543" i="2"/>
  <c r="B182" i="13" s="1"/>
  <c r="B543" i="15"/>
  <c r="B182" i="16" s="1"/>
  <c r="K552" i="2"/>
  <c r="K185" i="13" s="1"/>
  <c r="K552" i="15"/>
  <c r="K185" i="16" s="1"/>
  <c r="K555" i="15" l="1"/>
  <c r="K186" i="16" s="1"/>
  <c r="K555" i="2"/>
  <c r="K186" i="13" s="1"/>
  <c r="H546" i="15"/>
  <c r="H183" i="16" s="1"/>
  <c r="H546" i="2"/>
  <c r="H183" i="13" s="1"/>
  <c r="V570" i="15"/>
  <c r="V191" i="16" s="1"/>
  <c r="V570" i="2"/>
  <c r="V191" i="13" s="1"/>
  <c r="V567" i="2"/>
  <c r="V190" i="13" s="1"/>
  <c r="V567" i="15"/>
  <c r="V190" i="16" s="1"/>
  <c r="K558" i="15"/>
  <c r="K187" i="16" s="1"/>
  <c r="K558" i="2"/>
  <c r="K187" i="13" s="1"/>
  <c r="B546" i="15"/>
  <c r="B183" i="16" s="1"/>
  <c r="B546" i="2"/>
  <c r="B183" i="13" s="1"/>
  <c r="AA542" i="15" l="1"/>
  <c r="AA542" i="2"/>
  <c r="J543" i="2" l="1"/>
  <c r="J182" i="13" s="1"/>
  <c r="J543" i="15"/>
  <c r="J182" i="16" s="1"/>
  <c r="M543" i="2"/>
  <c r="M182" i="13" s="1"/>
  <c r="M543" i="15"/>
  <c r="M182" i="16" s="1"/>
  <c r="P543" i="2"/>
  <c r="P182" i="13" s="1"/>
  <c r="P543" i="15"/>
  <c r="P182" i="16" s="1"/>
  <c r="N543" i="2"/>
  <c r="N182" i="13" s="1"/>
  <c r="N543" i="15"/>
  <c r="N182" i="16" s="1"/>
  <c r="T543" i="2"/>
  <c r="T182" i="13" s="1"/>
  <c r="T543" i="15"/>
  <c r="T182" i="16" s="1"/>
  <c r="P546" i="2" l="1"/>
  <c r="P183" i="13" s="1"/>
  <c r="P546" i="15"/>
  <c r="P183" i="16" s="1"/>
  <c r="M546" i="15"/>
  <c r="M183" i="16" s="1"/>
  <c r="M546" i="2"/>
  <c r="M183" i="13" s="1"/>
  <c r="N546" i="15"/>
  <c r="N183" i="16" s="1"/>
  <c r="N546" i="2"/>
  <c r="N183" i="13" s="1"/>
  <c r="AA543" i="15"/>
  <c r="T546" i="15"/>
  <c r="T183" i="16" s="1"/>
  <c r="T546" i="2"/>
  <c r="T183" i="13" s="1"/>
  <c r="AA543" i="2"/>
  <c r="Q546" i="2" l="1"/>
  <c r="Q183" i="13" s="1"/>
  <c r="Q546" i="15"/>
  <c r="Q183" i="16" s="1"/>
  <c r="S546" i="15"/>
  <c r="S183" i="16" s="1"/>
  <c r="S546" i="2"/>
  <c r="S183" i="13" s="1"/>
  <c r="M549" i="2"/>
  <c r="M184" i="13" s="1"/>
  <c r="M549" i="15"/>
  <c r="M184" i="16" s="1"/>
  <c r="P549" i="2"/>
  <c r="P184" i="13" s="1"/>
  <c r="P549" i="15"/>
  <c r="P184" i="16" s="1"/>
  <c r="U546" i="15"/>
  <c r="U183" i="16" s="1"/>
  <c r="U546" i="2"/>
  <c r="U183" i="13" s="1"/>
  <c r="B549" i="2" l="1"/>
  <c r="B184" i="13" s="1"/>
  <c r="B549" i="15"/>
  <c r="B184" i="16" s="1"/>
  <c r="R549" i="2"/>
  <c r="R184" i="13" s="1"/>
  <c r="R549" i="15"/>
  <c r="R184" i="16" s="1"/>
  <c r="U549" i="2"/>
  <c r="U184" i="13" s="1"/>
  <c r="U549" i="15"/>
  <c r="U184" i="16" s="1"/>
  <c r="N549" i="2"/>
  <c r="N184" i="13" s="1"/>
  <c r="N549" i="15"/>
  <c r="N184" i="16" s="1"/>
  <c r="M552" i="2"/>
  <c r="M185" i="13" s="1"/>
  <c r="M552" i="15"/>
  <c r="M185" i="16" s="1"/>
  <c r="Q549" i="2"/>
  <c r="Q184" i="13" s="1"/>
  <c r="Q549" i="15"/>
  <c r="Q184" i="16" s="1"/>
  <c r="E549" i="2"/>
  <c r="E184" i="13" s="1"/>
  <c r="E549" i="15"/>
  <c r="E184" i="16" s="1"/>
  <c r="P552" i="2"/>
  <c r="P185" i="13" s="1"/>
  <c r="P552" i="15"/>
  <c r="P185" i="16" s="1"/>
  <c r="T549" i="2"/>
  <c r="T184" i="13" s="1"/>
  <c r="T549" i="15"/>
  <c r="T184" i="16" s="1"/>
  <c r="E552" i="2" l="1"/>
  <c r="E185" i="13" s="1"/>
  <c r="E552" i="15"/>
  <c r="E185" i="16" s="1"/>
  <c r="Q552" i="2"/>
  <c r="Q185" i="13" s="1"/>
  <c r="Q552" i="15"/>
  <c r="Q185" i="16" s="1"/>
  <c r="P555" i="2"/>
  <c r="P186" i="13" s="1"/>
  <c r="P555" i="15"/>
  <c r="P186" i="16" s="1"/>
  <c r="U552" i="2"/>
  <c r="U185" i="13" s="1"/>
  <c r="U552" i="15"/>
  <c r="U185" i="16" s="1"/>
  <c r="N552" i="2"/>
  <c r="N185" i="13" s="1"/>
  <c r="N552" i="15"/>
  <c r="N185" i="16" s="1"/>
  <c r="P558" i="15" l="1"/>
  <c r="P187" i="16" s="1"/>
  <c r="P558" i="2"/>
  <c r="P187" i="13" s="1"/>
  <c r="AA545" i="15"/>
  <c r="AA545" i="2"/>
  <c r="E555" i="15"/>
  <c r="E186" i="16" s="1"/>
  <c r="E555" i="2"/>
  <c r="E186" i="13" s="1"/>
  <c r="P561" i="2" l="1"/>
  <c r="P188" i="13" s="1"/>
  <c r="P561" i="15"/>
  <c r="P188" i="16" s="1"/>
  <c r="E558" i="2"/>
  <c r="E187" i="13" s="1"/>
  <c r="E558" i="15"/>
  <c r="E187" i="16" s="1"/>
  <c r="J546" i="15"/>
  <c r="J546" i="2"/>
  <c r="AA546" i="15" l="1"/>
  <c r="J183" i="16"/>
  <c r="AA546" i="2"/>
  <c r="J183" i="13"/>
  <c r="E561" i="2"/>
  <c r="E188" i="13" s="1"/>
  <c r="E561" i="15"/>
  <c r="E188" i="16" s="1"/>
  <c r="J549" i="2"/>
  <c r="J184" i="13" s="1"/>
  <c r="J549" i="15"/>
  <c r="J184" i="16" s="1"/>
  <c r="J552" i="2" l="1"/>
  <c r="J185" i="13" s="1"/>
  <c r="J552" i="15"/>
  <c r="J185" i="16" s="1"/>
  <c r="R552" i="15"/>
  <c r="R185" i="16" s="1"/>
  <c r="R552" i="2"/>
  <c r="R185" i="13" s="1"/>
  <c r="R555" i="2" l="1"/>
  <c r="R186" i="13" s="1"/>
  <c r="R555" i="15"/>
  <c r="R186" i="16" s="1"/>
  <c r="R558" i="15" l="1"/>
  <c r="R187" i="16" s="1"/>
  <c r="R558" i="2"/>
  <c r="R187" i="13" s="1"/>
  <c r="J555" i="2"/>
  <c r="J186" i="13" s="1"/>
  <c r="J555" i="15"/>
  <c r="J186" i="16" s="1"/>
  <c r="AA548" i="2" l="1"/>
  <c r="R561" i="2"/>
  <c r="R188" i="13" s="1"/>
  <c r="R561" i="15"/>
  <c r="R188" i="16" s="1"/>
  <c r="V573" i="15"/>
  <c r="V192" i="16" s="1"/>
  <c r="V573" i="2"/>
  <c r="V192" i="13" s="1"/>
  <c r="AA548" i="15" l="1"/>
  <c r="R564" i="2"/>
  <c r="R189" i="13" s="1"/>
  <c r="R564" i="15"/>
  <c r="R189" i="16" s="1"/>
  <c r="G549" i="15"/>
  <c r="G184" i="16" s="1"/>
  <c r="G549" i="2"/>
  <c r="G184" i="13" s="1"/>
  <c r="H549" i="2"/>
  <c r="H184" i="13" s="1"/>
  <c r="H549" i="15"/>
  <c r="H184" i="16" s="1"/>
  <c r="I549" i="15"/>
  <c r="I184" i="16" s="1"/>
  <c r="I549" i="2"/>
  <c r="I184" i="13" s="1"/>
  <c r="S549" i="2"/>
  <c r="S184" i="13" s="1"/>
  <c r="S549" i="15"/>
  <c r="S184" i="16" s="1"/>
  <c r="AA549" i="2" l="1"/>
  <c r="AA549" i="15"/>
  <c r="R567" i="2"/>
  <c r="R190" i="13" s="1"/>
  <c r="R567" i="15"/>
  <c r="R190" i="16" s="1"/>
  <c r="N555" i="2"/>
  <c r="N186" i="13" s="1"/>
  <c r="N555" i="15"/>
  <c r="N186" i="16" s="1"/>
  <c r="Q555" i="2"/>
  <c r="Q186" i="13" s="1"/>
  <c r="Q555" i="15"/>
  <c r="Q186" i="16" s="1"/>
  <c r="D555" i="15"/>
  <c r="D186" i="16" s="1"/>
  <c r="D555" i="2"/>
  <c r="D186" i="13" s="1"/>
  <c r="H552" i="2"/>
  <c r="H185" i="13" s="1"/>
  <c r="H552" i="15"/>
  <c r="H185" i="16" s="1"/>
  <c r="S552" i="2"/>
  <c r="S185" i="13" s="1"/>
  <c r="S552" i="15"/>
  <c r="S185" i="16" s="1"/>
  <c r="I552" i="2"/>
  <c r="I185" i="13" s="1"/>
  <c r="I552" i="15"/>
  <c r="I185" i="16" s="1"/>
  <c r="G552" i="2"/>
  <c r="G185" i="13" s="1"/>
  <c r="G552" i="15"/>
  <c r="G185" i="16" s="1"/>
  <c r="H558" i="2" l="1"/>
  <c r="H187" i="13" s="1"/>
  <c r="G555" i="15"/>
  <c r="G186" i="16" s="1"/>
  <c r="G555" i="2"/>
  <c r="G186" i="13" s="1"/>
  <c r="Q558" i="2"/>
  <c r="Q187" i="13" s="1"/>
  <c r="Q558" i="15"/>
  <c r="Q187" i="16" s="1"/>
  <c r="R570" i="15"/>
  <c r="R191" i="16" s="1"/>
  <c r="R570" i="2"/>
  <c r="R191" i="13" s="1"/>
  <c r="D558" i="2"/>
  <c r="D187" i="13" s="1"/>
  <c r="D558" i="15"/>
  <c r="D187" i="16" s="1"/>
  <c r="N558" i="15"/>
  <c r="N187" i="16" s="1"/>
  <c r="N558" i="2"/>
  <c r="N187" i="13" s="1"/>
  <c r="H555" i="2"/>
  <c r="H186" i="13" s="1"/>
  <c r="H555" i="15"/>
  <c r="H186" i="16" s="1"/>
  <c r="S555" i="2"/>
  <c r="S186" i="13" s="1"/>
  <c r="S555" i="15"/>
  <c r="S186" i="16" s="1"/>
  <c r="I555" i="2"/>
  <c r="I186" i="13" s="1"/>
  <c r="I555" i="15"/>
  <c r="I186" i="16" s="1"/>
  <c r="H558" i="15" l="1"/>
  <c r="H187" i="16" s="1"/>
  <c r="N561" i="2"/>
  <c r="N188" i="13" s="1"/>
  <c r="N561" i="15"/>
  <c r="N188" i="16" s="1"/>
  <c r="I558" i="15"/>
  <c r="I187" i="16" s="1"/>
  <c r="I558" i="2"/>
  <c r="I187" i="13" s="1"/>
  <c r="D561" i="2"/>
  <c r="D188" i="13" s="1"/>
  <c r="D561" i="15"/>
  <c r="D188" i="16" s="1"/>
  <c r="G558" i="15"/>
  <c r="G187" i="16" s="1"/>
  <c r="G558" i="2"/>
  <c r="G187" i="13" s="1"/>
  <c r="G561" i="2" l="1"/>
  <c r="G188" i="13" s="1"/>
  <c r="G561" i="15"/>
  <c r="G188" i="16" s="1"/>
  <c r="G564" i="15" l="1"/>
  <c r="G189" i="16" s="1"/>
  <c r="G564" i="2"/>
  <c r="G189" i="13" s="1"/>
  <c r="S558" i="2" l="1"/>
  <c r="S187" i="13" s="1"/>
  <c r="S558" i="15"/>
  <c r="S187" i="16" s="1"/>
  <c r="C555" i="15"/>
  <c r="C186" i="16" s="1"/>
  <c r="C555" i="2"/>
  <c r="C186" i="13" s="1"/>
  <c r="AA551" i="2"/>
  <c r="AA551" i="15"/>
  <c r="G567" i="2"/>
  <c r="G190" i="13" s="1"/>
  <c r="G567" i="15"/>
  <c r="G190" i="16" s="1"/>
  <c r="B555" i="15" l="1"/>
  <c r="B186" i="16" s="1"/>
  <c r="L555" i="2"/>
  <c r="L186" i="13" s="1"/>
  <c r="T552" i="2"/>
  <c r="T185" i="13" s="1"/>
  <c r="T552" i="15"/>
  <c r="T185" i="16" s="1"/>
  <c r="G570" i="2"/>
  <c r="G191" i="13" s="1"/>
  <c r="G570" i="15"/>
  <c r="G191" i="16" s="1"/>
  <c r="B552" i="2"/>
  <c r="B185" i="13" s="1"/>
  <c r="B552" i="15"/>
  <c r="B185" i="16" s="1"/>
  <c r="S561" i="15"/>
  <c r="S188" i="16" s="1"/>
  <c r="S561" i="2"/>
  <c r="S188" i="13" s="1"/>
  <c r="C558" i="2"/>
  <c r="C187" i="13" s="1"/>
  <c r="C558" i="15"/>
  <c r="C187" i="16" s="1"/>
  <c r="L552" i="2"/>
  <c r="L185" i="13" s="1"/>
  <c r="L552" i="15"/>
  <c r="L185" i="16" s="1"/>
  <c r="F552" i="2"/>
  <c r="F185" i="13" s="1"/>
  <c r="F552" i="15"/>
  <c r="F185" i="16" s="1"/>
  <c r="L555" i="15" l="1"/>
  <c r="L186" i="16" s="1"/>
  <c r="B555" i="2"/>
  <c r="B186" i="13" s="1"/>
  <c r="AA552" i="15"/>
  <c r="T555" i="2"/>
  <c r="T186" i="13" s="1"/>
  <c r="T555" i="15"/>
  <c r="T186" i="16" s="1"/>
  <c r="AA552" i="2"/>
  <c r="I561" i="2"/>
  <c r="I188" i="13" s="1"/>
  <c r="I561" i="15"/>
  <c r="I188" i="16" s="1"/>
  <c r="C561" i="2"/>
  <c r="C188" i="13" s="1"/>
  <c r="C561" i="15"/>
  <c r="C188" i="16" s="1"/>
  <c r="S564" i="2"/>
  <c r="S189" i="13" s="1"/>
  <c r="S564" i="15"/>
  <c r="S189" i="16" s="1"/>
  <c r="L558" i="2" l="1"/>
  <c r="L187" i="13" s="1"/>
  <c r="L558" i="15"/>
  <c r="L187" i="16" s="1"/>
  <c r="T558" i="2"/>
  <c r="T187" i="13" s="1"/>
  <c r="T558" i="15"/>
  <c r="T187" i="16" s="1"/>
  <c r="T561" i="2"/>
  <c r="T188" i="13" s="1"/>
  <c r="T561" i="15"/>
  <c r="T188" i="16" s="1"/>
  <c r="L561" i="2"/>
  <c r="L188" i="13" s="1"/>
  <c r="L561" i="15"/>
  <c r="L188" i="16" s="1"/>
  <c r="C564" i="15"/>
  <c r="C189" i="16" s="1"/>
  <c r="C564" i="2"/>
  <c r="C189" i="13" s="1"/>
  <c r="S567" i="2"/>
  <c r="S190" i="13" s="1"/>
  <c r="S567" i="15"/>
  <c r="S190" i="16" s="1"/>
  <c r="H561" i="2" l="1"/>
  <c r="H188" i="13" s="1"/>
  <c r="H561" i="15"/>
  <c r="H188" i="16" s="1"/>
  <c r="T564" i="15"/>
  <c r="T189" i="16" s="1"/>
  <c r="T564" i="2"/>
  <c r="T189" i="13" s="1"/>
  <c r="L564" i="15"/>
  <c r="L189" i="16" s="1"/>
  <c r="L564" i="2"/>
  <c r="L189" i="13" s="1"/>
  <c r="S570" i="15"/>
  <c r="S191" i="16" s="1"/>
  <c r="S570" i="2"/>
  <c r="S191" i="13" s="1"/>
  <c r="Q561" i="2"/>
  <c r="Q188" i="13" s="1"/>
  <c r="Q561" i="15"/>
  <c r="Q188" i="16" s="1"/>
  <c r="C567" i="2"/>
  <c r="C190" i="13" s="1"/>
  <c r="C567" i="15"/>
  <c r="C190" i="16" s="1"/>
  <c r="T567" i="2" l="1"/>
  <c r="T190" i="13" s="1"/>
  <c r="T567" i="15"/>
  <c r="T190" i="16" s="1"/>
  <c r="L567" i="15"/>
  <c r="L190" i="16" s="1"/>
  <c r="L567" i="2"/>
  <c r="L190" i="13" s="1"/>
  <c r="T570" i="2" l="1"/>
  <c r="T191" i="13" s="1"/>
  <c r="T570" i="15"/>
  <c r="T191" i="16" s="1"/>
  <c r="AA554" i="2"/>
  <c r="AA554" i="15"/>
  <c r="F555" i="2"/>
  <c r="F186" i="13" s="1"/>
  <c r="F555" i="15"/>
  <c r="F186" i="16" s="1"/>
  <c r="U555" i="15" l="1"/>
  <c r="U186" i="16" s="1"/>
  <c r="U555" i="2"/>
  <c r="U186" i="13" s="1"/>
  <c r="M555" i="15"/>
  <c r="M186" i="16" s="1"/>
  <c r="M555" i="2"/>
  <c r="M186" i="13" s="1"/>
  <c r="F558" i="15"/>
  <c r="F187" i="16" s="1"/>
  <c r="F558" i="2"/>
  <c r="F187" i="13" s="1"/>
  <c r="AA555" i="15"/>
  <c r="AA555" i="2"/>
  <c r="D564" i="15" l="1"/>
  <c r="D189" i="16" s="1"/>
  <c r="D564" i="2"/>
  <c r="D189" i="13" s="1"/>
  <c r="H564" i="15"/>
  <c r="H189" i="16" s="1"/>
  <c r="H564" i="2"/>
  <c r="H189" i="13" s="1"/>
  <c r="E564" i="15"/>
  <c r="E189" i="16" s="1"/>
  <c r="E564" i="2"/>
  <c r="E189" i="13" s="1"/>
  <c r="N564" i="2"/>
  <c r="N189" i="13" s="1"/>
  <c r="N564" i="15"/>
  <c r="N189" i="16" s="1"/>
  <c r="I564" i="2"/>
  <c r="I189" i="13" s="1"/>
  <c r="I564" i="15"/>
  <c r="I189" i="16" s="1"/>
  <c r="Q564" i="2"/>
  <c r="Q189" i="13" s="1"/>
  <c r="Q564" i="15"/>
  <c r="Q189" i="16" s="1"/>
  <c r="P564" i="15"/>
  <c r="P189" i="16" s="1"/>
  <c r="P564" i="2"/>
  <c r="P189" i="13" s="1"/>
  <c r="E567" i="2" l="1"/>
  <c r="E190" i="13" s="1"/>
  <c r="E567" i="15"/>
  <c r="E190" i="16" s="1"/>
  <c r="I567" i="15"/>
  <c r="I190" i="16" s="1"/>
  <c r="I567" i="2"/>
  <c r="I190" i="13" s="1"/>
  <c r="P567" i="2"/>
  <c r="P190" i="13" s="1"/>
  <c r="P567" i="15"/>
  <c r="P190" i="16" s="1"/>
  <c r="D567" i="2"/>
  <c r="D190" i="13" s="1"/>
  <c r="D567" i="15"/>
  <c r="D190" i="16" s="1"/>
  <c r="I570" i="2" l="1"/>
  <c r="I191" i="13" s="1"/>
  <c r="I570" i="15"/>
  <c r="I191" i="16" s="1"/>
  <c r="AA557" i="2" l="1"/>
  <c r="AA557" i="15"/>
  <c r="B558" i="15"/>
  <c r="B187" i="16" s="1"/>
  <c r="B558" i="2"/>
  <c r="B187" i="13" s="1"/>
  <c r="U558" i="15"/>
  <c r="U187" i="16" s="1"/>
  <c r="U558" i="2"/>
  <c r="U187" i="13" s="1"/>
  <c r="I573" i="15"/>
  <c r="I192" i="16" s="1"/>
  <c r="I573" i="2"/>
  <c r="I192" i="13" s="1"/>
  <c r="M558" i="2" l="1"/>
  <c r="M187" i="13" s="1"/>
  <c r="J558" i="2"/>
  <c r="J187" i="13" s="1"/>
  <c r="J558" i="15"/>
  <c r="J187" i="16" s="1"/>
  <c r="M558" i="15"/>
  <c r="M187" i="16" s="1"/>
  <c r="M561" i="2"/>
  <c r="M188" i="13" s="1"/>
  <c r="M561" i="15"/>
  <c r="M188" i="16" s="1"/>
  <c r="AA558" i="2"/>
  <c r="AA558" i="15"/>
  <c r="B561" i="2"/>
  <c r="B188" i="13" s="1"/>
  <c r="B561" i="15"/>
  <c r="B188" i="16" s="1"/>
  <c r="I576" i="15"/>
  <c r="I193" i="16" s="1"/>
  <c r="I576" i="2"/>
  <c r="I193" i="13" s="1"/>
  <c r="J561" i="2"/>
  <c r="J188" i="13" s="1"/>
  <c r="J561" i="15"/>
  <c r="J188" i="16" s="1"/>
  <c r="I579" i="2" l="1"/>
  <c r="I194" i="13" s="1"/>
  <c r="I579" i="15"/>
  <c r="I194" i="16" s="1"/>
  <c r="B564" i="15"/>
  <c r="B189" i="16" s="1"/>
  <c r="B564" i="2"/>
  <c r="B189" i="13" s="1"/>
  <c r="I582" i="15" l="1"/>
  <c r="I195" i="16" s="1"/>
  <c r="I582" i="2"/>
  <c r="I195" i="13" s="1"/>
  <c r="B567" i="2"/>
  <c r="B190" i="13" s="1"/>
  <c r="B567" i="15"/>
  <c r="B190" i="16" s="1"/>
  <c r="N567" i="2"/>
  <c r="N190" i="13" s="1"/>
  <c r="N567" i="15"/>
  <c r="N190" i="16" s="1"/>
  <c r="Q567" i="15"/>
  <c r="Q190" i="16" s="1"/>
  <c r="Q567" i="2"/>
  <c r="Q190" i="13" s="1"/>
  <c r="I585" i="2" l="1"/>
  <c r="I196" i="13" s="1"/>
  <c r="I585" i="15"/>
  <c r="I196" i="16" s="1"/>
  <c r="AA560" i="2" l="1"/>
  <c r="I588" i="2"/>
  <c r="I197" i="13" s="1"/>
  <c r="I588" i="15"/>
  <c r="I197" i="16" s="1"/>
  <c r="AA560" i="15" l="1"/>
  <c r="K561" i="2"/>
  <c r="K188" i="13" s="1"/>
  <c r="K561" i="15"/>
  <c r="K188" i="16" s="1"/>
  <c r="I591" i="15"/>
  <c r="I198" i="16" s="1"/>
  <c r="I591" i="2"/>
  <c r="I198" i="13" s="1"/>
  <c r="F561" i="15" l="1"/>
  <c r="F561" i="2"/>
  <c r="F188" i="13" s="1"/>
  <c r="U561" i="2"/>
  <c r="U561" i="15"/>
  <c r="U188" i="16" s="1"/>
  <c r="K564" i="15"/>
  <c r="K189" i="16" s="1"/>
  <c r="K564" i="2"/>
  <c r="K189" i="13" s="1"/>
  <c r="I594" i="15"/>
  <c r="I199" i="16" s="1"/>
  <c r="I594" i="2"/>
  <c r="I199" i="13" s="1"/>
  <c r="U564" i="2"/>
  <c r="U189" i="13" s="1"/>
  <c r="AA561" i="15" l="1"/>
  <c r="F188" i="16"/>
  <c r="AA561" i="2"/>
  <c r="U188" i="13"/>
  <c r="F564" i="15"/>
  <c r="F189" i="16" s="1"/>
  <c r="U564" i="15"/>
  <c r="U189" i="16" s="1"/>
  <c r="F564" i="2"/>
  <c r="F189" i="13" s="1"/>
  <c r="K567" i="2"/>
  <c r="K190" i="13" s="1"/>
  <c r="K567" i="15"/>
  <c r="K190" i="16" s="1"/>
  <c r="F567" i="2"/>
  <c r="F190" i="13" s="1"/>
  <c r="P570" i="15"/>
  <c r="P191" i="16" s="1"/>
  <c r="P570" i="2"/>
  <c r="P191" i="13" s="1"/>
  <c r="N570" i="2"/>
  <c r="N191" i="13" s="1"/>
  <c r="N570" i="15"/>
  <c r="N191" i="16" s="1"/>
  <c r="K570" i="2"/>
  <c r="K191" i="13" s="1"/>
  <c r="K570" i="15"/>
  <c r="K191" i="16" s="1"/>
  <c r="D570" i="15"/>
  <c r="D191" i="16" s="1"/>
  <c r="D570" i="2"/>
  <c r="D191" i="13" s="1"/>
  <c r="C570" i="2"/>
  <c r="C191" i="13" s="1"/>
  <c r="C570" i="15"/>
  <c r="C191" i="16" s="1"/>
  <c r="F570" i="15"/>
  <c r="F191" i="16" s="1"/>
  <c r="F570" i="2"/>
  <c r="F191" i="13" s="1"/>
  <c r="L570" i="2"/>
  <c r="L191" i="13" s="1"/>
  <c r="L570" i="15"/>
  <c r="L191" i="16" s="1"/>
  <c r="E570" i="2"/>
  <c r="E191" i="13" s="1"/>
  <c r="E570" i="15"/>
  <c r="E191" i="16" s="1"/>
  <c r="I597" i="2"/>
  <c r="I200" i="13" s="1"/>
  <c r="I597" i="15"/>
  <c r="I200" i="16" s="1"/>
  <c r="B570" i="15"/>
  <c r="B191" i="16" s="1"/>
  <c r="B570" i="2"/>
  <c r="B191" i="13" s="1"/>
  <c r="U570" i="2"/>
  <c r="U191" i="13" s="1"/>
  <c r="U570" i="15"/>
  <c r="U191" i="16" s="1"/>
  <c r="U567" i="2"/>
  <c r="U190" i="13" s="1"/>
  <c r="U567" i="15"/>
  <c r="U190" i="16" s="1"/>
  <c r="Q570" i="15"/>
  <c r="Q191" i="16" s="1"/>
  <c r="Q570" i="2"/>
  <c r="Q191" i="13" s="1"/>
  <c r="F567" i="15" l="1"/>
  <c r="F190" i="16" s="1"/>
  <c r="B573" i="15"/>
  <c r="B192" i="16" s="1"/>
  <c r="B573" i="2"/>
  <c r="B192" i="13" s="1"/>
  <c r="E573" i="15"/>
  <c r="E192" i="16" s="1"/>
  <c r="E573" i="2"/>
  <c r="E192" i="13" s="1"/>
  <c r="N573" i="2"/>
  <c r="N192" i="13" s="1"/>
  <c r="N573" i="15"/>
  <c r="N192" i="16" s="1"/>
  <c r="C573" i="15"/>
  <c r="C192" i="16" s="1"/>
  <c r="C573" i="2"/>
  <c r="C192" i="13" s="1"/>
  <c r="I600" i="2"/>
  <c r="I201" i="13" s="1"/>
  <c r="I600" i="15"/>
  <c r="I201" i="16" s="1"/>
  <c r="I603" i="2" l="1"/>
  <c r="I202" i="13" s="1"/>
  <c r="I603" i="15"/>
  <c r="I202" i="16" s="1"/>
  <c r="B576" i="2"/>
  <c r="B193" i="13" s="1"/>
  <c r="B576" i="15"/>
  <c r="B193" i="16" s="1"/>
  <c r="E576" i="2"/>
  <c r="E193" i="13" s="1"/>
  <c r="E576" i="15"/>
  <c r="E193" i="16" s="1"/>
  <c r="N576" i="15"/>
  <c r="N193" i="16" s="1"/>
  <c r="N576" i="2"/>
  <c r="N193" i="13" s="1"/>
  <c r="AA563" i="2" l="1"/>
  <c r="AA563" i="15"/>
  <c r="N579" i="2"/>
  <c r="N194" i="13" s="1"/>
  <c r="N579" i="15"/>
  <c r="N194" i="16" s="1"/>
  <c r="E579" i="15"/>
  <c r="E194" i="16" s="1"/>
  <c r="E579" i="2"/>
  <c r="E194" i="13" s="1"/>
  <c r="M567" i="15"/>
  <c r="M190" i="16" s="1"/>
  <c r="B579" i="15"/>
  <c r="B194" i="16" s="1"/>
  <c r="B579" i="2"/>
  <c r="B194" i="13" s="1"/>
  <c r="M564" i="2"/>
  <c r="M189" i="13" s="1"/>
  <c r="M564" i="15"/>
  <c r="M189" i="16" s="1"/>
  <c r="M567" i="2" l="1"/>
  <c r="M190" i="13" s="1"/>
  <c r="AA566" i="15"/>
  <c r="J564" i="15"/>
  <c r="J189" i="16" s="1"/>
  <c r="J564" i="2"/>
  <c r="J189" i="13" s="1"/>
  <c r="M570" i="15"/>
  <c r="M191" i="16" s="1"/>
  <c r="N585" i="15"/>
  <c r="N196" i="16" s="1"/>
  <c r="M570" i="2"/>
  <c r="M191" i="13" s="1"/>
  <c r="N582" i="2"/>
  <c r="N195" i="13" s="1"/>
  <c r="N582" i="15"/>
  <c r="N195" i="16" s="1"/>
  <c r="E582" i="15"/>
  <c r="E195" i="16" s="1"/>
  <c r="E582" i="2"/>
  <c r="E195" i="13" s="1"/>
  <c r="AA564" i="2"/>
  <c r="AA564" i="15"/>
  <c r="J567" i="15"/>
  <c r="J190" i="16" s="1"/>
  <c r="J567" i="2"/>
  <c r="J190" i="13" s="1"/>
  <c r="AA566" i="2" l="1"/>
  <c r="N585" i="2"/>
  <c r="N196" i="13" s="1"/>
  <c r="M573" i="2"/>
  <c r="M192" i="13" s="1"/>
  <c r="M573" i="15"/>
  <c r="M192" i="16" s="1"/>
  <c r="M576" i="15"/>
  <c r="M193" i="16" s="1"/>
  <c r="D573" i="15"/>
  <c r="D192" i="16" s="1"/>
  <c r="D573" i="2"/>
  <c r="D192" i="13" s="1"/>
  <c r="H567" i="2"/>
  <c r="H567" i="15"/>
  <c r="Q573" i="15"/>
  <c r="Q192" i="16" s="1"/>
  <c r="Q573" i="2"/>
  <c r="Q192" i="13" s="1"/>
  <c r="R573" i="2"/>
  <c r="R192" i="13" s="1"/>
  <c r="R573" i="15"/>
  <c r="R192" i="16" s="1"/>
  <c r="N588" i="15"/>
  <c r="N197" i="16" s="1"/>
  <c r="N588" i="2"/>
  <c r="N197" i="13" s="1"/>
  <c r="L573" i="2"/>
  <c r="L192" i="13" s="1"/>
  <c r="L573" i="15"/>
  <c r="L192" i="16" s="1"/>
  <c r="E585" i="15"/>
  <c r="E196" i="16" s="1"/>
  <c r="E585" i="2"/>
  <c r="E196" i="13" s="1"/>
  <c r="K573" i="15"/>
  <c r="K192" i="16" s="1"/>
  <c r="K573" i="2"/>
  <c r="K192" i="13" s="1"/>
  <c r="G573" i="15"/>
  <c r="G192" i="16" s="1"/>
  <c r="G573" i="2"/>
  <c r="G192" i="13" s="1"/>
  <c r="M576" i="2" l="1"/>
  <c r="M193" i="13" s="1"/>
  <c r="AA567" i="15"/>
  <c r="H190" i="16"/>
  <c r="AA567" i="2"/>
  <c r="H190" i="13"/>
  <c r="E588" i="2"/>
  <c r="E197" i="13" s="1"/>
  <c r="E588" i="15"/>
  <c r="E197" i="16" s="1"/>
  <c r="N591" i="15"/>
  <c r="N198" i="16" s="1"/>
  <c r="N591" i="2"/>
  <c r="N198" i="13" s="1"/>
  <c r="H570" i="2"/>
  <c r="H191" i="13" s="1"/>
  <c r="H570" i="15"/>
  <c r="H191" i="16" s="1"/>
  <c r="M579" i="2"/>
  <c r="M194" i="13" s="1"/>
  <c r="M579" i="15"/>
  <c r="M194" i="16" s="1"/>
  <c r="H573" i="2" l="1"/>
  <c r="H192" i="13" s="1"/>
  <c r="H573" i="15"/>
  <c r="H192" i="16" s="1"/>
  <c r="M582" i="15"/>
  <c r="M195" i="16" s="1"/>
  <c r="M582" i="2"/>
  <c r="M195" i="13" s="1"/>
  <c r="E591" i="15"/>
  <c r="E198" i="16" s="1"/>
  <c r="E591" i="2"/>
  <c r="E198" i="13" s="1"/>
  <c r="N594" i="15"/>
  <c r="N199" i="16" s="1"/>
  <c r="N594" i="2"/>
  <c r="N199" i="13" s="1"/>
  <c r="AA569" i="2"/>
  <c r="AA569" i="15"/>
  <c r="J570" i="2" l="1"/>
  <c r="J570" i="15"/>
  <c r="M585" i="2"/>
  <c r="M196" i="13" s="1"/>
  <c r="M585" i="15"/>
  <c r="M196" i="16" s="1"/>
  <c r="E594" i="2"/>
  <c r="E199" i="13" s="1"/>
  <c r="E594" i="15"/>
  <c r="E199" i="16" s="1"/>
  <c r="N597" i="15"/>
  <c r="N200" i="16" s="1"/>
  <c r="N597" i="2"/>
  <c r="N200" i="13" s="1"/>
  <c r="AA570" i="15" l="1"/>
  <c r="J191" i="16"/>
  <c r="AA570" i="2"/>
  <c r="J191" i="13"/>
  <c r="E597" i="2"/>
  <c r="E200" i="13" s="1"/>
  <c r="E597" i="15"/>
  <c r="E200" i="16" s="1"/>
  <c r="E600" i="2"/>
  <c r="E201" i="13" s="1"/>
  <c r="E600" i="15"/>
  <c r="E201" i="16" s="1"/>
  <c r="N600" i="2"/>
  <c r="N201" i="13" s="1"/>
  <c r="N600" i="15"/>
  <c r="N201" i="16" s="1"/>
  <c r="M588" i="15"/>
  <c r="M197" i="16" s="1"/>
  <c r="M588" i="2"/>
  <c r="M197" i="13" s="1"/>
  <c r="M591" i="15" l="1"/>
  <c r="M198" i="16" s="1"/>
  <c r="M591" i="2"/>
  <c r="M198" i="13" s="1"/>
  <c r="G576" i="2" l="1"/>
  <c r="G193" i="13" s="1"/>
  <c r="G576" i="15"/>
  <c r="G193" i="16" s="1"/>
  <c r="H576" i="2"/>
  <c r="H193" i="13" s="1"/>
  <c r="H576" i="15"/>
  <c r="H193" i="16" s="1"/>
  <c r="D576" i="2"/>
  <c r="D193" i="13" s="1"/>
  <c r="D576" i="15"/>
  <c r="D193" i="16" s="1"/>
  <c r="L576" i="15"/>
  <c r="L193" i="16" s="1"/>
  <c r="L576" i="2"/>
  <c r="L193" i="13" s="1"/>
  <c r="M594" i="15"/>
  <c r="M199" i="16" s="1"/>
  <c r="M594" i="2"/>
  <c r="M199" i="13" s="1"/>
  <c r="AA572" i="15"/>
  <c r="AA572" i="2"/>
  <c r="R576" i="15"/>
  <c r="R193" i="16" s="1"/>
  <c r="R576" i="2"/>
  <c r="R193" i="13" s="1"/>
  <c r="C576" i="2"/>
  <c r="C193" i="13" s="1"/>
  <c r="C576" i="15"/>
  <c r="C193" i="16" s="1"/>
  <c r="K576" i="15"/>
  <c r="K193" i="16" s="1"/>
  <c r="K576" i="2"/>
  <c r="K193" i="13" s="1"/>
  <c r="Q576" i="2"/>
  <c r="Q193" i="13" s="1"/>
  <c r="Q576" i="15"/>
  <c r="Q193" i="16" s="1"/>
  <c r="V576" i="2"/>
  <c r="V193" i="13" s="1"/>
  <c r="V576" i="15"/>
  <c r="V193" i="16" s="1"/>
  <c r="Q579" i="2" l="1"/>
  <c r="Q194" i="13" s="1"/>
  <c r="Q579" i="15"/>
  <c r="Q194" i="16" s="1"/>
  <c r="T573" i="2"/>
  <c r="T192" i="13" s="1"/>
  <c r="T573" i="15"/>
  <c r="T192" i="16" s="1"/>
  <c r="F573" i="15"/>
  <c r="F192" i="16" s="1"/>
  <c r="F573" i="2"/>
  <c r="F192" i="13" s="1"/>
  <c r="L579" i="15"/>
  <c r="L194" i="16" s="1"/>
  <c r="L579" i="2"/>
  <c r="L194" i="13" s="1"/>
  <c r="J573" i="15"/>
  <c r="J192" i="16" s="1"/>
  <c r="J573" i="2"/>
  <c r="J192" i="13" s="1"/>
  <c r="M597" i="2"/>
  <c r="M200" i="13" s="1"/>
  <c r="M597" i="15"/>
  <c r="M200" i="16" s="1"/>
  <c r="G579" i="2"/>
  <c r="G194" i="13" s="1"/>
  <c r="G579" i="15"/>
  <c r="G194" i="16" s="1"/>
  <c r="P573" i="15"/>
  <c r="P192" i="16" s="1"/>
  <c r="P573" i="2"/>
  <c r="P192" i="13" s="1"/>
  <c r="S573" i="2"/>
  <c r="S192" i="13" s="1"/>
  <c r="S573" i="15"/>
  <c r="S192" i="16" s="1"/>
  <c r="U573" i="15"/>
  <c r="U192" i="16" s="1"/>
  <c r="U573" i="2"/>
  <c r="U192" i="13" s="1"/>
  <c r="H579" i="15"/>
  <c r="H194" i="16" s="1"/>
  <c r="H579" i="2"/>
  <c r="H194" i="13" s="1"/>
  <c r="AA573" i="2" l="1"/>
  <c r="P576" i="15"/>
  <c r="P193" i="16" s="1"/>
  <c r="P576" i="2"/>
  <c r="P193" i="13" s="1"/>
  <c r="AA573" i="15"/>
  <c r="H582" i="15"/>
  <c r="H195" i="16" s="1"/>
  <c r="H582" i="2"/>
  <c r="H195" i="13" s="1"/>
  <c r="G582" i="15"/>
  <c r="G195" i="16" s="1"/>
  <c r="G582" i="2"/>
  <c r="G195" i="13" s="1"/>
  <c r="T576" i="15"/>
  <c r="T193" i="16" s="1"/>
  <c r="T576" i="2"/>
  <c r="T193" i="13" s="1"/>
  <c r="U576" i="2"/>
  <c r="U193" i="13" s="1"/>
  <c r="U576" i="15"/>
  <c r="U193" i="16" s="1"/>
  <c r="M600" i="2"/>
  <c r="M201" i="13" s="1"/>
  <c r="M600" i="15"/>
  <c r="M201" i="16" s="1"/>
  <c r="U582" i="15" l="1"/>
  <c r="U195" i="16" s="1"/>
  <c r="U579" i="15"/>
  <c r="U194" i="16" s="1"/>
  <c r="U579" i="2"/>
  <c r="U194" i="13" s="1"/>
  <c r="M603" i="2"/>
  <c r="M202" i="13" s="1"/>
  <c r="M603" i="15"/>
  <c r="M202" i="16" s="1"/>
  <c r="T579" i="2"/>
  <c r="T194" i="13" s="1"/>
  <c r="T579" i="15"/>
  <c r="T194" i="16" s="1"/>
  <c r="P579" i="2"/>
  <c r="P194" i="13" s="1"/>
  <c r="P579" i="15"/>
  <c r="P194" i="16" s="1"/>
  <c r="G585" i="2"/>
  <c r="G196" i="13" s="1"/>
  <c r="G585" i="15"/>
  <c r="G196" i="16" s="1"/>
  <c r="U582" i="2" l="1"/>
  <c r="U195" i="13" s="1"/>
  <c r="G588" i="2"/>
  <c r="G197" i="13" s="1"/>
  <c r="G588" i="15"/>
  <c r="G197" i="16" s="1"/>
  <c r="P582" i="2"/>
  <c r="P195" i="13" s="1"/>
  <c r="P582" i="15"/>
  <c r="P195" i="16" s="1"/>
  <c r="T582" i="15"/>
  <c r="T195" i="16" s="1"/>
  <c r="T582" i="2"/>
  <c r="T195" i="13" s="1"/>
  <c r="K579" i="2"/>
  <c r="K194" i="13" s="1"/>
  <c r="K579" i="15"/>
  <c r="K194" i="16" s="1"/>
  <c r="U585" i="15" l="1"/>
  <c r="U196" i="16" s="1"/>
  <c r="U585" i="2"/>
  <c r="U196" i="13" s="1"/>
  <c r="P585" i="2"/>
  <c r="P196" i="13" s="1"/>
  <c r="P585" i="15"/>
  <c r="P196" i="16" s="1"/>
  <c r="V579" i="15"/>
  <c r="V194" i="16" s="1"/>
  <c r="V579" i="2"/>
  <c r="V194" i="13" s="1"/>
  <c r="R579" i="2"/>
  <c r="R194" i="13" s="1"/>
  <c r="R579" i="15"/>
  <c r="R194" i="16" s="1"/>
  <c r="D579" i="2"/>
  <c r="D194" i="13" s="1"/>
  <c r="D579" i="15"/>
  <c r="D194" i="16" s="1"/>
  <c r="C579" i="15"/>
  <c r="C194" i="16" s="1"/>
  <c r="C579" i="2"/>
  <c r="C194" i="13" s="1"/>
  <c r="G591" i="15"/>
  <c r="G198" i="16" s="1"/>
  <c r="G591" i="2"/>
  <c r="G198" i="13" s="1"/>
  <c r="U588" i="15"/>
  <c r="U197" i="16" s="1"/>
  <c r="U588" i="2"/>
  <c r="U197" i="13" s="1"/>
  <c r="P588" i="2" l="1"/>
  <c r="P197" i="13" s="1"/>
  <c r="P588" i="15"/>
  <c r="P197" i="16" s="1"/>
  <c r="R582" i="15"/>
  <c r="R195" i="16" s="1"/>
  <c r="R582" i="2"/>
  <c r="R195" i="13" s="1"/>
  <c r="G594" i="2"/>
  <c r="G199" i="13" s="1"/>
  <c r="G594" i="15"/>
  <c r="G199" i="16" s="1"/>
  <c r="U591" i="15"/>
  <c r="U198" i="16" s="1"/>
  <c r="U591" i="2"/>
  <c r="U198" i="13" s="1"/>
  <c r="P591" i="2"/>
  <c r="P198" i="13" s="1"/>
  <c r="P591" i="15"/>
  <c r="P198" i="16" s="1"/>
  <c r="G597" i="15" l="1"/>
  <c r="G200" i="16" s="1"/>
  <c r="G597" i="2"/>
  <c r="G200" i="13" s="1"/>
  <c r="R585" i="15"/>
  <c r="R196" i="16" s="1"/>
  <c r="R585" i="2"/>
  <c r="R196" i="13" s="1"/>
  <c r="U594" i="15"/>
  <c r="U199" i="16" s="1"/>
  <c r="U594" i="2"/>
  <c r="U199" i="13" s="1"/>
  <c r="AA575" i="2"/>
  <c r="AA575" i="15"/>
  <c r="P594" i="2"/>
  <c r="P199" i="13" s="1"/>
  <c r="P594" i="15"/>
  <c r="P199" i="16" s="1"/>
  <c r="G600" i="15" l="1"/>
  <c r="G201" i="16" s="1"/>
  <c r="G600" i="2"/>
  <c r="G201" i="13" s="1"/>
  <c r="G603" i="2"/>
  <c r="G202" i="13" s="1"/>
  <c r="R588" i="15"/>
  <c r="R197" i="16" s="1"/>
  <c r="R588" i="2"/>
  <c r="R197" i="13" s="1"/>
  <c r="P597" i="2"/>
  <c r="P200" i="13" s="1"/>
  <c r="P597" i="15"/>
  <c r="P200" i="16" s="1"/>
  <c r="F576" i="2"/>
  <c r="F193" i="13" s="1"/>
  <c r="F576" i="15"/>
  <c r="F193" i="16" s="1"/>
  <c r="J576" i="15"/>
  <c r="J193" i="16" s="1"/>
  <c r="J576" i="2"/>
  <c r="J193" i="13" s="1"/>
  <c r="U597" i="15"/>
  <c r="U200" i="16" s="1"/>
  <c r="U597" i="2"/>
  <c r="U200" i="13" s="1"/>
  <c r="S576" i="2"/>
  <c r="S193" i="13" s="1"/>
  <c r="S576" i="15"/>
  <c r="S193" i="16" s="1"/>
  <c r="G603" i="15" l="1"/>
  <c r="G202" i="16" s="1"/>
  <c r="AA576" i="2"/>
  <c r="AA576" i="15"/>
  <c r="N603" i="2"/>
  <c r="N202" i="13" s="1"/>
  <c r="N603" i="15"/>
  <c r="N202" i="16" s="1"/>
  <c r="S579" i="2"/>
  <c r="S194" i="13" s="1"/>
  <c r="S579" i="15"/>
  <c r="S194" i="16" s="1"/>
  <c r="AA578" i="15"/>
  <c r="AA578" i="2"/>
  <c r="Q582" i="2"/>
  <c r="Q195" i="13" s="1"/>
  <c r="Q582" i="15"/>
  <c r="Q195" i="16" s="1"/>
  <c r="B582" i="15"/>
  <c r="B195" i="16" s="1"/>
  <c r="B582" i="2"/>
  <c r="B195" i="13" s="1"/>
  <c r="G606" i="2"/>
  <c r="G203" i="13" s="1"/>
  <c r="G606" i="15"/>
  <c r="G203" i="16" s="1"/>
  <c r="L582" i="15"/>
  <c r="L195" i="16" s="1"/>
  <c r="L582" i="2"/>
  <c r="L195" i="13" s="1"/>
  <c r="U600" i="2"/>
  <c r="U201" i="13" s="1"/>
  <c r="U600" i="15"/>
  <c r="U201" i="16" s="1"/>
  <c r="P600" i="2"/>
  <c r="P201" i="13" s="1"/>
  <c r="P600" i="15"/>
  <c r="P201" i="16" s="1"/>
  <c r="F579" i="2"/>
  <c r="F194" i="13" s="1"/>
  <c r="F579" i="15"/>
  <c r="F194" i="16" s="1"/>
  <c r="V582" i="15"/>
  <c r="V195" i="16" s="1"/>
  <c r="V582" i="2"/>
  <c r="V195" i="13" s="1"/>
  <c r="D582" i="15"/>
  <c r="D195" i="16" s="1"/>
  <c r="D582" i="2"/>
  <c r="D195" i="13" s="1"/>
  <c r="C582" i="15"/>
  <c r="C195" i="16" s="1"/>
  <c r="C582" i="2"/>
  <c r="C195" i="13" s="1"/>
  <c r="F582" i="15" l="1"/>
  <c r="F195" i="16" s="1"/>
  <c r="F582" i="2"/>
  <c r="F195" i="13" s="1"/>
  <c r="U603" i="2"/>
  <c r="U202" i="13" s="1"/>
  <c r="U603" i="15"/>
  <c r="U202" i="16" s="1"/>
  <c r="P603" i="2"/>
  <c r="P202" i="13" s="1"/>
  <c r="P603" i="15"/>
  <c r="P202" i="16" s="1"/>
  <c r="K582" i="15"/>
  <c r="K195" i="16" s="1"/>
  <c r="K582" i="2"/>
  <c r="K195" i="13" s="1"/>
  <c r="Q585" i="15"/>
  <c r="Q196" i="16" s="1"/>
  <c r="Q585" i="2"/>
  <c r="Q196" i="13" s="1"/>
  <c r="S582" i="15"/>
  <c r="S195" i="16" s="1"/>
  <c r="S582" i="2"/>
  <c r="S195" i="13" s="1"/>
  <c r="J579" i="2"/>
  <c r="J579" i="15"/>
  <c r="AA579" i="15" l="1"/>
  <c r="J194" i="16"/>
  <c r="AA579" i="2"/>
  <c r="J194" i="13"/>
  <c r="P606" i="2"/>
  <c r="P203" i="13" s="1"/>
  <c r="P606" i="15"/>
  <c r="P203" i="16" s="1"/>
  <c r="F585" i="2"/>
  <c r="F196" i="13" s="1"/>
  <c r="F585" i="15"/>
  <c r="F196" i="16" s="1"/>
  <c r="Q588" i="15"/>
  <c r="Q197" i="16" s="1"/>
  <c r="Q588" i="2"/>
  <c r="Q197" i="13" s="1"/>
  <c r="AA581" i="15" l="1"/>
  <c r="AA581" i="2"/>
  <c r="Q591" i="2"/>
  <c r="Q198" i="13" s="1"/>
  <c r="Q591" i="15"/>
  <c r="Q198" i="16" s="1"/>
  <c r="F588" i="2"/>
  <c r="F197" i="13" s="1"/>
  <c r="F588" i="15"/>
  <c r="F197" i="16" s="1"/>
  <c r="F591" i="15" l="1"/>
  <c r="F198" i="16" s="1"/>
  <c r="F591" i="2"/>
  <c r="F198" i="13" s="1"/>
  <c r="J582" i="15"/>
  <c r="J582" i="2"/>
  <c r="AA582" i="15" l="1"/>
  <c r="J195" i="16"/>
  <c r="AA582" i="2"/>
  <c r="J195" i="13"/>
  <c r="N606" i="2"/>
  <c r="N203" i="13" s="1"/>
  <c r="N606" i="15"/>
  <c r="N203" i="16" s="1"/>
  <c r="C585" i="2"/>
  <c r="C196" i="13" s="1"/>
  <c r="C585" i="15"/>
  <c r="C196" i="16" s="1"/>
  <c r="T585" i="2"/>
  <c r="T196" i="13" s="1"/>
  <c r="T585" i="15"/>
  <c r="T196" i="16" s="1"/>
  <c r="F594" i="2"/>
  <c r="F199" i="13" s="1"/>
  <c r="F594" i="15"/>
  <c r="F199" i="16" s="1"/>
  <c r="C588" i="15" l="1"/>
  <c r="C197" i="16" s="1"/>
  <c r="C588" i="2"/>
  <c r="C197" i="13" s="1"/>
  <c r="T588" i="15"/>
  <c r="T197" i="16" s="1"/>
  <c r="T588" i="2"/>
  <c r="T197" i="13" s="1"/>
  <c r="F597" i="2"/>
  <c r="F200" i="13" s="1"/>
  <c r="F597" i="15"/>
  <c r="F200" i="16" s="1"/>
  <c r="L585" i="2" l="1"/>
  <c r="L196" i="13" s="1"/>
  <c r="L585" i="15"/>
  <c r="L196" i="16" s="1"/>
  <c r="J585" i="2"/>
  <c r="J196" i="13" s="1"/>
  <c r="J585" i="15"/>
  <c r="J196" i="16" s="1"/>
  <c r="H585" i="2"/>
  <c r="H196" i="13" s="1"/>
  <c r="H585" i="15"/>
  <c r="H196" i="16" s="1"/>
  <c r="S585" i="15"/>
  <c r="S196" i="16" s="1"/>
  <c r="S585" i="2"/>
  <c r="S196" i="13" s="1"/>
  <c r="K585" i="2"/>
  <c r="K196" i="13" s="1"/>
  <c r="K585" i="15"/>
  <c r="K196" i="16" s="1"/>
  <c r="V585" i="2"/>
  <c r="V196" i="13" s="1"/>
  <c r="V585" i="15"/>
  <c r="V196" i="16" s="1"/>
  <c r="D585" i="2"/>
  <c r="D196" i="13" s="1"/>
  <c r="D585" i="15"/>
  <c r="D196" i="16" s="1"/>
  <c r="T591" i="15"/>
  <c r="T198" i="16" s="1"/>
  <c r="T591" i="2"/>
  <c r="T198" i="13" s="1"/>
  <c r="AA584" i="2"/>
  <c r="AA584" i="15"/>
  <c r="F600" i="2"/>
  <c r="F201" i="13" s="1"/>
  <c r="F600" i="15"/>
  <c r="F201" i="16" s="1"/>
  <c r="J588" i="2" l="1"/>
  <c r="J197" i="13" s="1"/>
  <c r="J588" i="15"/>
  <c r="J197" i="16" s="1"/>
  <c r="S588" i="15"/>
  <c r="S197" i="16" s="1"/>
  <c r="S588" i="2"/>
  <c r="S197" i="13" s="1"/>
  <c r="F603" i="2"/>
  <c r="F202" i="13" s="1"/>
  <c r="F603" i="15"/>
  <c r="F202" i="16" s="1"/>
  <c r="V588" i="15"/>
  <c r="V197" i="16" s="1"/>
  <c r="V588" i="2"/>
  <c r="V197" i="13" s="1"/>
  <c r="K588" i="2"/>
  <c r="K197" i="13" s="1"/>
  <c r="K588" i="15"/>
  <c r="K197" i="16" s="1"/>
  <c r="D588" i="15"/>
  <c r="D197" i="16" s="1"/>
  <c r="D588" i="2"/>
  <c r="D197" i="13" s="1"/>
  <c r="B585" i="2"/>
  <c r="B585" i="15"/>
  <c r="H588" i="2"/>
  <c r="H197" i="13" s="1"/>
  <c r="H588" i="15"/>
  <c r="H197" i="16" s="1"/>
  <c r="T594" i="15"/>
  <c r="T199" i="16" s="1"/>
  <c r="T594" i="2"/>
  <c r="T199" i="13" s="1"/>
  <c r="L588" i="15"/>
  <c r="L197" i="16" s="1"/>
  <c r="L588" i="2"/>
  <c r="L197" i="13" s="1"/>
  <c r="AA585" i="15" l="1"/>
  <c r="B196" i="16"/>
  <c r="AA585" i="2"/>
  <c r="B196" i="13"/>
  <c r="AA587" i="15"/>
  <c r="AA587" i="2"/>
  <c r="V591" i="15"/>
  <c r="V198" i="16" s="1"/>
  <c r="V591" i="2"/>
  <c r="V198" i="13" s="1"/>
  <c r="L591" i="15"/>
  <c r="L198" i="16" s="1"/>
  <c r="L591" i="2"/>
  <c r="L198" i="13" s="1"/>
  <c r="F606" i="15"/>
  <c r="F203" i="16" s="1"/>
  <c r="F606" i="2"/>
  <c r="F203" i="13" s="1"/>
  <c r="K591" i="15"/>
  <c r="K198" i="16" s="1"/>
  <c r="K591" i="2"/>
  <c r="K198" i="13" s="1"/>
  <c r="B588" i="15"/>
  <c r="B588" i="2"/>
  <c r="D591" i="15"/>
  <c r="D198" i="16" s="1"/>
  <c r="D591" i="2"/>
  <c r="D198" i="13" s="1"/>
  <c r="H591" i="15"/>
  <c r="H198" i="16" s="1"/>
  <c r="H591" i="2"/>
  <c r="H198" i="13" s="1"/>
  <c r="T597" i="15"/>
  <c r="T200" i="16" s="1"/>
  <c r="T597" i="2"/>
  <c r="T200" i="13" s="1"/>
  <c r="S591" i="15"/>
  <c r="S198" i="16" s="1"/>
  <c r="S591" i="2"/>
  <c r="S198" i="13" s="1"/>
  <c r="J591" i="15"/>
  <c r="J198" i="16" s="1"/>
  <c r="J591" i="2"/>
  <c r="J198" i="13" s="1"/>
  <c r="AA588" i="15" l="1"/>
  <c r="B197" i="16"/>
  <c r="T600" i="15"/>
  <c r="T201" i="16" s="1"/>
  <c r="T600" i="2"/>
  <c r="T201" i="13" s="1"/>
  <c r="AA588" i="2"/>
  <c r="B197" i="13"/>
  <c r="H594" i="15"/>
  <c r="H199" i="16" s="1"/>
  <c r="H594" i="2"/>
  <c r="H199" i="13" s="1"/>
  <c r="D594" i="2"/>
  <c r="D199" i="13" s="1"/>
  <c r="D594" i="15"/>
  <c r="D199" i="16" s="1"/>
  <c r="V594" i="2"/>
  <c r="V199" i="13" s="1"/>
  <c r="V594" i="15"/>
  <c r="V199" i="16" s="1"/>
  <c r="K594" i="2"/>
  <c r="K199" i="13" s="1"/>
  <c r="K594" i="15"/>
  <c r="K199" i="16" s="1"/>
  <c r="F609" i="15"/>
  <c r="F204" i="16" s="1"/>
  <c r="F609" i="2"/>
  <c r="F204" i="13" s="1"/>
  <c r="T603" i="2"/>
  <c r="T202" i="13" s="1"/>
  <c r="T603" i="15"/>
  <c r="T202" i="16" s="1"/>
  <c r="T606" i="2" l="1"/>
  <c r="T203" i="13" s="1"/>
  <c r="T606" i="15"/>
  <c r="T203" i="16" s="1"/>
  <c r="K597" i="2"/>
  <c r="K200" i="13" s="1"/>
  <c r="K597" i="15"/>
  <c r="K200" i="16" s="1"/>
  <c r="D597" i="2"/>
  <c r="D200" i="13" s="1"/>
  <c r="D597" i="15"/>
  <c r="D200" i="16" s="1"/>
  <c r="V597" i="15"/>
  <c r="V200" i="16" s="1"/>
  <c r="V597" i="2"/>
  <c r="V200" i="13" s="1"/>
  <c r="H597" i="2"/>
  <c r="H200" i="13" s="1"/>
  <c r="H597" i="15"/>
  <c r="H200" i="16" s="1"/>
  <c r="D600" i="2" l="1"/>
  <c r="D201" i="13" s="1"/>
  <c r="D600" i="15"/>
  <c r="D201" i="16" s="1"/>
  <c r="H600" i="2"/>
  <c r="H201" i="13" s="1"/>
  <c r="H600" i="15"/>
  <c r="H201" i="16" s="1"/>
  <c r="K600" i="2"/>
  <c r="K201" i="13" s="1"/>
  <c r="K600" i="15"/>
  <c r="K201" i="16" s="1"/>
  <c r="V600" i="2"/>
  <c r="V201" i="13" s="1"/>
  <c r="V600" i="15"/>
  <c r="V201" i="16" s="1"/>
  <c r="V603" i="15" l="1"/>
  <c r="V202" i="16" s="1"/>
  <c r="V603" i="2"/>
  <c r="V202" i="13" s="1"/>
  <c r="K603" i="2"/>
  <c r="K202" i="13" s="1"/>
  <c r="K603" i="15"/>
  <c r="K202" i="16" s="1"/>
  <c r="K609" i="2" l="1"/>
  <c r="K204" i="13" s="1"/>
  <c r="K609" i="15"/>
  <c r="K204" i="16" s="1"/>
  <c r="R591" i="2"/>
  <c r="R198" i="13" s="1"/>
  <c r="R591" i="15"/>
  <c r="R198" i="16" s="1"/>
  <c r="B591" i="15"/>
  <c r="B198" i="16" s="1"/>
  <c r="B591" i="2"/>
  <c r="B198" i="13" s="1"/>
  <c r="AA590" i="15"/>
  <c r="AA590" i="2"/>
  <c r="K606" i="2"/>
  <c r="K203" i="13" s="1"/>
  <c r="K606" i="15"/>
  <c r="K203" i="16" s="1"/>
  <c r="B594" i="2" l="1"/>
  <c r="B199" i="13" s="1"/>
  <c r="B594" i="15"/>
  <c r="B199" i="16" s="1"/>
  <c r="C591" i="15"/>
  <c r="C591" i="2"/>
  <c r="AA591" i="15" l="1"/>
  <c r="C198" i="16"/>
  <c r="AA591" i="2"/>
  <c r="C198" i="13"/>
  <c r="C594" i="2"/>
  <c r="C199" i="13" s="1"/>
  <c r="C594" i="15"/>
  <c r="C199" i="16" s="1"/>
  <c r="C597" i="2" l="1"/>
  <c r="C200" i="13" s="1"/>
  <c r="C597" i="15"/>
  <c r="C200" i="16" s="1"/>
  <c r="C603" i="2" l="1"/>
  <c r="C202" i="13" s="1"/>
  <c r="C600" i="2"/>
  <c r="C201" i="13" s="1"/>
  <c r="C600" i="15"/>
  <c r="C201" i="16" s="1"/>
  <c r="C603" i="15" l="1"/>
  <c r="C202" i="16" s="1"/>
  <c r="C606" i="15"/>
  <c r="C203" i="16" s="1"/>
  <c r="AA593" i="15"/>
  <c r="AA593" i="2"/>
  <c r="L594" i="2"/>
  <c r="L199" i="13" s="1"/>
  <c r="L594" i="15"/>
  <c r="L199" i="16" s="1"/>
  <c r="S594" i="2"/>
  <c r="S199" i="13" s="1"/>
  <c r="S594" i="15"/>
  <c r="S199" i="16" s="1"/>
  <c r="Q594" i="15"/>
  <c r="Q199" i="16" s="1"/>
  <c r="Q594" i="2"/>
  <c r="Q199" i="13" s="1"/>
  <c r="R594" i="15"/>
  <c r="R199" i="16" s="1"/>
  <c r="R594" i="2"/>
  <c r="R199" i="13" s="1"/>
  <c r="C606" i="2" l="1"/>
  <c r="C203" i="13" s="1"/>
  <c r="J594" i="2"/>
  <c r="J594" i="15"/>
  <c r="Q597" i="2"/>
  <c r="Q200" i="13" s="1"/>
  <c r="Q597" i="15"/>
  <c r="Q200" i="16" s="1"/>
  <c r="AA594" i="15" l="1"/>
  <c r="J199" i="16"/>
  <c r="AA594" i="2"/>
  <c r="J199" i="13"/>
  <c r="J597" i="2"/>
  <c r="J200" i="13" s="1"/>
  <c r="J597" i="15"/>
  <c r="J200" i="16" s="1"/>
  <c r="Q600" i="2"/>
  <c r="Q201" i="13" s="1"/>
  <c r="Q600" i="15"/>
  <c r="Q201" i="16" s="1"/>
  <c r="J600" i="2" l="1"/>
  <c r="J201" i="13" s="1"/>
  <c r="J600" i="15"/>
  <c r="J201" i="16" s="1"/>
  <c r="S597" i="15" l="1"/>
  <c r="S200" i="16" s="1"/>
  <c r="S597" i="2"/>
  <c r="S200" i="13" s="1"/>
  <c r="L597" i="2"/>
  <c r="L200" i="13" s="1"/>
  <c r="L597" i="15"/>
  <c r="L200" i="16" s="1"/>
  <c r="AA596" i="2"/>
  <c r="AA596" i="15"/>
  <c r="R597" i="15"/>
  <c r="R200" i="16" s="1"/>
  <c r="R597" i="2"/>
  <c r="R200" i="13" s="1"/>
  <c r="B597" i="15"/>
  <c r="B200" i="16" s="1"/>
  <c r="B597" i="2"/>
  <c r="B200" i="13" s="1"/>
  <c r="AA597" i="2" l="1"/>
  <c r="L600" i="2"/>
  <c r="L201" i="13" s="1"/>
  <c r="L600" i="15"/>
  <c r="L201" i="16" s="1"/>
  <c r="S600" i="2"/>
  <c r="S201" i="13" s="1"/>
  <c r="S600" i="15"/>
  <c r="S201" i="16" s="1"/>
  <c r="AA597" i="15"/>
  <c r="R600" i="2"/>
  <c r="R201" i="13" s="1"/>
  <c r="R600" i="15"/>
  <c r="R201" i="16" s="1"/>
  <c r="B600" i="15"/>
  <c r="B201" i="16" s="1"/>
  <c r="B600" i="2"/>
  <c r="B201" i="13" s="1"/>
  <c r="AA600" i="15" l="1"/>
  <c r="S603" i="2"/>
  <c r="S202" i="13" s="1"/>
  <c r="S603" i="15"/>
  <c r="S202" i="16" s="1"/>
  <c r="R603" i="2"/>
  <c r="R202" i="13" s="1"/>
  <c r="R603" i="15"/>
  <c r="R202" i="16" s="1"/>
  <c r="AA600" i="2"/>
  <c r="S606" i="15" l="1"/>
  <c r="S203" i="16" s="1"/>
  <c r="S606" i="2"/>
  <c r="S203" i="13" s="1"/>
  <c r="AA599" i="15"/>
  <c r="AA599" i="2"/>
  <c r="S609" i="2" l="1"/>
  <c r="S204" i="13" s="1"/>
  <c r="S609" i="15"/>
  <c r="S204" i="16" s="1"/>
  <c r="S612" i="15" l="1"/>
  <c r="S205" i="16" s="1"/>
  <c r="S612" i="2"/>
  <c r="S205" i="13" s="1"/>
  <c r="J603" i="2"/>
  <c r="J202" i="13" s="1"/>
  <c r="J603" i="15"/>
  <c r="J202" i="16" s="1"/>
  <c r="H603" i="2"/>
  <c r="H202" i="13" s="1"/>
  <c r="H603" i="15"/>
  <c r="H202" i="16" s="1"/>
  <c r="AA602" i="2" l="1"/>
  <c r="AA602" i="15"/>
  <c r="H606" i="15"/>
  <c r="H203" i="16" s="1"/>
  <c r="H606" i="2"/>
  <c r="H203" i="13" s="1"/>
  <c r="S615" i="15"/>
  <c r="S206" i="16" s="1"/>
  <c r="S615" i="2"/>
  <c r="S206" i="13" s="1"/>
  <c r="J606" i="2"/>
  <c r="J203" i="13" s="1"/>
  <c r="J606" i="15"/>
  <c r="J203" i="16" s="1"/>
  <c r="B603" i="15" l="1"/>
  <c r="B202" i="16" s="1"/>
  <c r="B603" i="2"/>
  <c r="B202" i="13" s="1"/>
  <c r="L603" i="2"/>
  <c r="L202" i="13" s="1"/>
  <c r="L603" i="15"/>
  <c r="L202" i="16" s="1"/>
  <c r="Q603" i="2"/>
  <c r="Q202" i="13" s="1"/>
  <c r="Q603" i="15"/>
  <c r="Q202" i="16" s="1"/>
  <c r="D603" i="2"/>
  <c r="D202" i="13" s="1"/>
  <c r="D603" i="15"/>
  <c r="D202" i="16" s="1"/>
  <c r="S618" i="2"/>
  <c r="S207" i="13" s="1"/>
  <c r="S618" i="15"/>
  <c r="S207" i="16" s="1"/>
  <c r="E603" i="2"/>
  <c r="E202" i="13" s="1"/>
  <c r="E603" i="15"/>
  <c r="E202" i="16" s="1"/>
  <c r="Q606" i="15" l="1"/>
  <c r="Q203" i="16" s="1"/>
  <c r="Q606" i="2"/>
  <c r="Q203" i="13" s="1"/>
  <c r="D606" i="2"/>
  <c r="D203" i="13" s="1"/>
  <c r="D606" i="15"/>
  <c r="D203" i="16" s="1"/>
  <c r="L606" i="2"/>
  <c r="L203" i="13" s="1"/>
  <c r="L606" i="15"/>
  <c r="L203" i="16" s="1"/>
  <c r="B606" i="15"/>
  <c r="B203" i="16" s="1"/>
  <c r="B606" i="2"/>
  <c r="B203" i="13" s="1"/>
  <c r="AA603" i="2"/>
  <c r="E606" i="15"/>
  <c r="E203" i="16" s="1"/>
  <c r="E606" i="2"/>
  <c r="E203" i="13" s="1"/>
  <c r="AA603" i="15"/>
  <c r="D609" i="2" l="1"/>
  <c r="D204" i="13" s="1"/>
  <c r="D609" i="15"/>
  <c r="D204" i="16" s="1"/>
  <c r="S621" i="2" l="1"/>
  <c r="S208" i="13" s="1"/>
  <c r="S621" i="15"/>
  <c r="S208" i="16" s="1"/>
  <c r="S624" i="15" l="1"/>
  <c r="S209" i="16" s="1"/>
  <c r="S624" i="2"/>
  <c r="S209" i="13" s="1"/>
  <c r="S627" i="2" l="1"/>
  <c r="S210" i="13" s="1"/>
  <c r="S627" i="15"/>
  <c r="S210" i="16" s="1"/>
  <c r="R606" i="2"/>
  <c r="R203" i="13" s="1"/>
  <c r="R606" i="15"/>
  <c r="R203" i="16" s="1"/>
  <c r="I606" i="15"/>
  <c r="I203" i="16" s="1"/>
  <c r="I606" i="2"/>
  <c r="I203" i="13" s="1"/>
  <c r="I609" i="15" l="1"/>
  <c r="I204" i="16" s="1"/>
  <c r="I609" i="2"/>
  <c r="I204" i="13" s="1"/>
  <c r="S630" i="15"/>
  <c r="S211" i="16" s="1"/>
  <c r="S630" i="2"/>
  <c r="S211" i="13" s="1"/>
  <c r="S633" i="15" l="1"/>
  <c r="S212" i="16" s="1"/>
  <c r="S633" i="2"/>
  <c r="S212" i="13" s="1"/>
  <c r="S636" i="2" l="1"/>
  <c r="S213" i="13" s="1"/>
  <c r="S636" i="15"/>
  <c r="S213" i="16" s="1"/>
  <c r="T609" i="2"/>
  <c r="T204" i="13" s="1"/>
  <c r="T609" i="15"/>
  <c r="T204" i="16" s="1"/>
  <c r="AA605" i="2"/>
  <c r="AA605" i="15"/>
  <c r="S639" i="15" l="1"/>
  <c r="S214" i="16" s="1"/>
  <c r="S639" i="2"/>
  <c r="S214" i="13" s="1"/>
  <c r="V606" i="2"/>
  <c r="V203" i="13" s="1"/>
  <c r="V606" i="15"/>
  <c r="V203" i="16" s="1"/>
  <c r="U606" i="2"/>
  <c r="U203" i="13" s="1"/>
  <c r="U606" i="15"/>
  <c r="U203" i="16" s="1"/>
  <c r="M606" i="2"/>
  <c r="M203" i="13" s="1"/>
  <c r="M606" i="15"/>
  <c r="M203" i="16" s="1"/>
  <c r="M609" i="2" l="1"/>
  <c r="M204" i="13" s="1"/>
  <c r="M609" i="15"/>
  <c r="M204" i="16" s="1"/>
  <c r="V609" i="2"/>
  <c r="V204" i="13" s="1"/>
  <c r="V609" i="15"/>
  <c r="V204" i="16" s="1"/>
  <c r="AA606" i="2"/>
  <c r="N609" i="2"/>
  <c r="N204" i="13" s="1"/>
  <c r="N609" i="15"/>
  <c r="N204" i="16" s="1"/>
  <c r="H609" i="15"/>
  <c r="H204" i="16" s="1"/>
  <c r="H609" i="2"/>
  <c r="H204" i="13" s="1"/>
  <c r="R609" i="2"/>
  <c r="R204" i="13" s="1"/>
  <c r="R609" i="15"/>
  <c r="R204" i="16" s="1"/>
  <c r="B609" i="15"/>
  <c r="B204" i="16" s="1"/>
  <c r="B609" i="2"/>
  <c r="B204" i="13" s="1"/>
  <c r="Q609" i="2"/>
  <c r="Q204" i="13" s="1"/>
  <c r="Q609" i="15"/>
  <c r="Q204" i="16" s="1"/>
  <c r="AA606" i="15"/>
  <c r="L609" i="15"/>
  <c r="L204" i="16" s="1"/>
  <c r="L609" i="2"/>
  <c r="L204" i="13" s="1"/>
  <c r="J609" i="15"/>
  <c r="J204" i="16" s="1"/>
  <c r="J609" i="2"/>
  <c r="J204" i="13" s="1"/>
  <c r="S642" i="15"/>
  <c r="S215" i="16" s="1"/>
  <c r="S642" i="2"/>
  <c r="S215" i="13" s="1"/>
  <c r="P609" i="15"/>
  <c r="P204" i="16" s="1"/>
  <c r="P609" i="2"/>
  <c r="P204" i="13" s="1"/>
  <c r="G609" i="15"/>
  <c r="G204" i="16" s="1"/>
  <c r="G609" i="2"/>
  <c r="G204" i="13" s="1"/>
  <c r="U609" i="15"/>
  <c r="U204" i="16" s="1"/>
  <c r="U609" i="2"/>
  <c r="U204" i="13" s="1"/>
  <c r="Q612" i="15" l="1"/>
  <c r="Q205" i="16" s="1"/>
  <c r="Q612" i="2"/>
  <c r="Q205" i="13" s="1"/>
  <c r="AA608" i="15" l="1"/>
  <c r="AA608" i="2"/>
  <c r="E609" i="2" l="1"/>
  <c r="E204" i="13" s="1"/>
  <c r="E609" i="15"/>
  <c r="E204" i="16" s="1"/>
  <c r="C609" i="2"/>
  <c r="C204" i="13" s="1"/>
  <c r="C609" i="15"/>
  <c r="C204" i="16" s="1"/>
  <c r="AA609" i="15" l="1"/>
  <c r="AA609" i="2"/>
  <c r="V612" i="2"/>
  <c r="V205" i="13" s="1"/>
  <c r="V612" i="15"/>
  <c r="V205" i="16" s="1"/>
  <c r="V615" i="15" l="1"/>
  <c r="V206" i="16" s="1"/>
  <c r="V615" i="2"/>
  <c r="V206" i="13" s="1"/>
  <c r="P612" i="15"/>
  <c r="P205" i="16" s="1"/>
  <c r="P612" i="2"/>
  <c r="P205" i="13" s="1"/>
  <c r="R612" i="2"/>
  <c r="R205" i="13" s="1"/>
  <c r="R612" i="15"/>
  <c r="R205" i="16" s="1"/>
  <c r="D612" i="2"/>
  <c r="D205" i="13" s="1"/>
  <c r="D612" i="15"/>
  <c r="D205" i="16" s="1"/>
  <c r="H612" i="2"/>
  <c r="H205" i="13" s="1"/>
  <c r="H612" i="15"/>
  <c r="H205" i="16" s="1"/>
  <c r="N612" i="15"/>
  <c r="N205" i="16" s="1"/>
  <c r="N612" i="2"/>
  <c r="N205" i="13" s="1"/>
  <c r="C612" i="2"/>
  <c r="C205" i="13" s="1"/>
  <c r="C612" i="15"/>
  <c r="C205" i="16" s="1"/>
  <c r="L612" i="15"/>
  <c r="L205" i="16" s="1"/>
  <c r="L612" i="2"/>
  <c r="L205" i="13" s="1"/>
  <c r="B612" i="2"/>
  <c r="B205" i="13" s="1"/>
  <c r="B612" i="15"/>
  <c r="B205" i="16" s="1"/>
  <c r="P615" i="15" l="1"/>
  <c r="P206" i="16" s="1"/>
  <c r="P615" i="2"/>
  <c r="P206" i="13" s="1"/>
  <c r="L615" i="2"/>
  <c r="L206" i="13" s="1"/>
  <c r="L615" i="15"/>
  <c r="L206" i="16" s="1"/>
  <c r="F612" i="2"/>
  <c r="F205" i="13" s="1"/>
  <c r="F612" i="15"/>
  <c r="F205" i="16" s="1"/>
  <c r="C615" i="15"/>
  <c r="C206" i="16" s="1"/>
  <c r="C615" i="2"/>
  <c r="C206" i="13" s="1"/>
  <c r="P618" i="15" l="1"/>
  <c r="P207" i="16" s="1"/>
  <c r="P618" i="2"/>
  <c r="P207" i="13" s="1"/>
  <c r="C618" i="15"/>
  <c r="C207" i="16" s="1"/>
  <c r="C618" i="2"/>
  <c r="C207" i="13" s="1"/>
  <c r="L618" i="2"/>
  <c r="L207" i="13" s="1"/>
  <c r="L618" i="15"/>
  <c r="L207" i="16" s="1"/>
  <c r="L621" i="2" l="1"/>
  <c r="L208" i="13" s="1"/>
  <c r="L621" i="15"/>
  <c r="L208" i="16" s="1"/>
  <c r="C621" i="2"/>
  <c r="C208" i="13" s="1"/>
  <c r="C621" i="15"/>
  <c r="C208" i="16" s="1"/>
  <c r="AA611" i="2" l="1"/>
  <c r="AA611" i="15"/>
  <c r="K612" i="15" l="1"/>
  <c r="K205" i="16" s="1"/>
  <c r="K612" i="2"/>
  <c r="K205" i="13" s="1"/>
  <c r="E612" i="2"/>
  <c r="E205" i="13" s="1"/>
  <c r="E612" i="15"/>
  <c r="E205" i="16" s="1"/>
  <c r="J612" i="2"/>
  <c r="J205" i="13" s="1"/>
  <c r="J612" i="15"/>
  <c r="J205" i="16" s="1"/>
  <c r="U612" i="2"/>
  <c r="U205" i="13" s="1"/>
  <c r="U612" i="15"/>
  <c r="U205" i="16" s="1"/>
  <c r="I612" i="2"/>
  <c r="I205" i="13" s="1"/>
  <c r="I612" i="15"/>
  <c r="I205" i="16" s="1"/>
  <c r="T612" i="15"/>
  <c r="T205" i="16" s="1"/>
  <c r="T612" i="2"/>
  <c r="T205" i="13" s="1"/>
  <c r="M612" i="15"/>
  <c r="M205" i="16" s="1"/>
  <c r="M612" i="2"/>
  <c r="M205" i="13" s="1"/>
  <c r="G612" i="2"/>
  <c r="G205" i="13" s="1"/>
  <c r="G612" i="15"/>
  <c r="G205" i="16" s="1"/>
  <c r="D615" i="15" l="1"/>
  <c r="D206" i="16" s="1"/>
  <c r="D615" i="2"/>
  <c r="D206" i="13" s="1"/>
  <c r="AA612" i="15"/>
  <c r="AA612" i="2"/>
  <c r="B615" i="15"/>
  <c r="B206" i="16" s="1"/>
  <c r="B615" i="2"/>
  <c r="B206" i="13" s="1"/>
  <c r="F615" i="15"/>
  <c r="F206" i="16" s="1"/>
  <c r="F615" i="2"/>
  <c r="F206" i="13" s="1"/>
  <c r="H615" i="2"/>
  <c r="H206" i="13" s="1"/>
  <c r="H615" i="15"/>
  <c r="H206" i="16" s="1"/>
  <c r="N615" i="2"/>
  <c r="N206" i="13" s="1"/>
  <c r="N615" i="15"/>
  <c r="N206" i="16" s="1"/>
  <c r="R615" i="15"/>
  <c r="R206" i="16" s="1"/>
  <c r="R615" i="2"/>
  <c r="R206" i="13" s="1"/>
  <c r="B618" i="15" l="1"/>
  <c r="B207" i="16" s="1"/>
  <c r="B618" i="2"/>
  <c r="B207" i="13" s="1"/>
  <c r="H618" i="15"/>
  <c r="H207" i="16" s="1"/>
  <c r="H618" i="2"/>
  <c r="H207" i="13" s="1"/>
  <c r="N618" i="15"/>
  <c r="N207" i="16" s="1"/>
  <c r="N618" i="2"/>
  <c r="N207" i="13" s="1"/>
  <c r="D618" i="15"/>
  <c r="D207" i="16" s="1"/>
  <c r="D618" i="2"/>
  <c r="D207" i="13" s="1"/>
  <c r="Q615" i="15"/>
  <c r="Q206" i="16" s="1"/>
  <c r="Q615" i="2"/>
  <c r="Q206" i="13" s="1"/>
  <c r="R618" i="2"/>
  <c r="R207" i="13" s="1"/>
  <c r="R618" i="15"/>
  <c r="R207" i="16" s="1"/>
  <c r="B621" i="2" l="1"/>
  <c r="B208" i="13" s="1"/>
  <c r="B621" i="15"/>
  <c r="B208" i="16" s="1"/>
  <c r="H621" i="2"/>
  <c r="H208" i="13" s="1"/>
  <c r="H621" i="15"/>
  <c r="H208" i="16" s="1"/>
  <c r="AA614" i="2"/>
  <c r="AA614" i="15"/>
  <c r="R621" i="2"/>
  <c r="R208" i="13" s="1"/>
  <c r="R621" i="15"/>
  <c r="R208" i="16" s="1"/>
  <c r="Q618" i="15"/>
  <c r="Q207" i="16" s="1"/>
  <c r="Q618" i="2"/>
  <c r="Q207" i="13" s="1"/>
  <c r="R624" i="15" l="1"/>
  <c r="R209" i="16" s="1"/>
  <c r="R624" i="2"/>
  <c r="R209" i="13" s="1"/>
  <c r="G615" i="15"/>
  <c r="G206" i="16" s="1"/>
  <c r="G615" i="2"/>
  <c r="G206" i="13" s="1"/>
  <c r="H624" i="15"/>
  <c r="H209" i="16" s="1"/>
  <c r="H624" i="2"/>
  <c r="H209" i="13" s="1"/>
  <c r="T615" i="15"/>
  <c r="T206" i="16" s="1"/>
  <c r="T615" i="2"/>
  <c r="T206" i="13" s="1"/>
  <c r="J615" i="2"/>
  <c r="J206" i="13" s="1"/>
  <c r="J615" i="15"/>
  <c r="J206" i="16" s="1"/>
  <c r="M615" i="2"/>
  <c r="M206" i="13" s="1"/>
  <c r="M615" i="15"/>
  <c r="M206" i="16" s="1"/>
  <c r="K615" i="2"/>
  <c r="K206" i="13" s="1"/>
  <c r="K615" i="15"/>
  <c r="K206" i="16" s="1"/>
  <c r="E615" i="2"/>
  <c r="E206" i="13" s="1"/>
  <c r="E615" i="15"/>
  <c r="E206" i="16" s="1"/>
  <c r="I615" i="2"/>
  <c r="I206" i="13" s="1"/>
  <c r="I615" i="15"/>
  <c r="I206" i="16" s="1"/>
  <c r="B624" i="15"/>
  <c r="B209" i="16" s="1"/>
  <c r="B624" i="2"/>
  <c r="B209" i="13" s="1"/>
  <c r="U615" i="15"/>
  <c r="U206" i="16" s="1"/>
  <c r="U615" i="2"/>
  <c r="U206" i="13" s="1"/>
  <c r="K618" i="2" l="1"/>
  <c r="K207" i="13" s="1"/>
  <c r="K618" i="15"/>
  <c r="K207" i="16" s="1"/>
  <c r="R627" i="2"/>
  <c r="R210" i="13" s="1"/>
  <c r="R627" i="15"/>
  <c r="R210" i="16" s="1"/>
  <c r="I618" i="15"/>
  <c r="I207" i="16" s="1"/>
  <c r="I618" i="2"/>
  <c r="I207" i="13" s="1"/>
  <c r="AA615" i="15"/>
  <c r="AA615" i="2"/>
  <c r="G618" i="15"/>
  <c r="G207" i="16" s="1"/>
  <c r="G618" i="2"/>
  <c r="G207" i="13" s="1"/>
  <c r="J618" i="15"/>
  <c r="J207" i="16" s="1"/>
  <c r="J618" i="2"/>
  <c r="J207" i="13" s="1"/>
  <c r="T618" i="2"/>
  <c r="T207" i="13" s="1"/>
  <c r="T618" i="15"/>
  <c r="T207" i="16" s="1"/>
  <c r="U618" i="2"/>
  <c r="U207" i="13" s="1"/>
  <c r="U618" i="15"/>
  <c r="U207" i="16" s="1"/>
  <c r="M618" i="15"/>
  <c r="M207" i="16" s="1"/>
  <c r="M618" i="2"/>
  <c r="M207" i="13" s="1"/>
  <c r="E618" i="15"/>
  <c r="E207" i="16" s="1"/>
  <c r="E618" i="2"/>
  <c r="E207" i="13" s="1"/>
  <c r="J621" i="2" l="1"/>
  <c r="J208" i="13" s="1"/>
  <c r="J621" i="15"/>
  <c r="J208" i="16" s="1"/>
  <c r="AA617" i="2"/>
  <c r="AA617" i="15"/>
  <c r="R630" i="15"/>
  <c r="R211" i="16" s="1"/>
  <c r="R630" i="2"/>
  <c r="R211" i="13" s="1"/>
  <c r="V618" i="15"/>
  <c r="V207" i="16" s="1"/>
  <c r="V618" i="2"/>
  <c r="V207" i="13" s="1"/>
  <c r="F618" i="15" l="1"/>
  <c r="F618" i="2"/>
  <c r="AA618" i="15" l="1"/>
  <c r="F207" i="16"/>
  <c r="AA618" i="2"/>
  <c r="F207" i="13"/>
  <c r="I621" i="2" l="1"/>
  <c r="I208" i="13" s="1"/>
  <c r="I621" i="15"/>
  <c r="I208" i="16" s="1"/>
  <c r="F621" i="2"/>
  <c r="F208" i="13" s="1"/>
  <c r="F621" i="15"/>
  <c r="F208" i="16" s="1"/>
  <c r="T621" i="2"/>
  <c r="T208" i="13" s="1"/>
  <c r="T621" i="15"/>
  <c r="T208" i="16" s="1"/>
  <c r="I624" i="15" l="1"/>
  <c r="I209" i="16" s="1"/>
  <c r="I624" i="2"/>
  <c r="I209" i="13" s="1"/>
  <c r="AA620" i="2"/>
  <c r="AA620" i="15"/>
  <c r="V621" i="2" l="1"/>
  <c r="V208" i="13" s="1"/>
  <c r="V621" i="15"/>
  <c r="V208" i="16" s="1"/>
  <c r="K621" i="2"/>
  <c r="K208" i="13" s="1"/>
  <c r="K621" i="15"/>
  <c r="K208" i="16" s="1"/>
  <c r="Q621" i="2"/>
  <c r="Q208" i="13" s="1"/>
  <c r="Q621" i="15"/>
  <c r="Q208" i="16" s="1"/>
  <c r="D621" i="2"/>
  <c r="D208" i="13" s="1"/>
  <c r="D621" i="15"/>
  <c r="D208" i="16" s="1"/>
  <c r="G621" i="2"/>
  <c r="G208" i="13" s="1"/>
  <c r="G621" i="15"/>
  <c r="G208" i="16" s="1"/>
  <c r="N621" i="2"/>
  <c r="N208" i="13" s="1"/>
  <c r="N621" i="15"/>
  <c r="N208" i="16" s="1"/>
  <c r="E621" i="2"/>
  <c r="E208" i="13" s="1"/>
  <c r="E621" i="15"/>
  <c r="E208" i="16" s="1"/>
  <c r="U621" i="2"/>
  <c r="U208" i="13" s="1"/>
  <c r="U621" i="15"/>
  <c r="U208" i="16" s="1"/>
  <c r="M621" i="2"/>
  <c r="M208" i="13" s="1"/>
  <c r="M621" i="15"/>
  <c r="M208" i="16" s="1"/>
  <c r="P621" i="2"/>
  <c r="P208" i="13" s="1"/>
  <c r="P621" i="15"/>
  <c r="P208" i="16" s="1"/>
  <c r="AA621" i="15" l="1"/>
  <c r="AA621" i="2"/>
  <c r="K624" i="15"/>
  <c r="K209" i="16" s="1"/>
  <c r="K624" i="2"/>
  <c r="K209" i="13" s="1"/>
  <c r="D624" i="15"/>
  <c r="D209" i="16" s="1"/>
  <c r="D624" i="2"/>
  <c r="D209" i="13" s="1"/>
  <c r="P624" i="15"/>
  <c r="P209" i="16" s="1"/>
  <c r="P624" i="2"/>
  <c r="P209" i="13" s="1"/>
  <c r="N624" i="2"/>
  <c r="N209" i="13" s="1"/>
  <c r="N624" i="15"/>
  <c r="N209" i="16" s="1"/>
  <c r="V624" i="15"/>
  <c r="V209" i="16" s="1"/>
  <c r="V624" i="2"/>
  <c r="V209" i="13" s="1"/>
  <c r="P627" i="2" l="1"/>
  <c r="P210" i="13" s="1"/>
  <c r="P627" i="15"/>
  <c r="P210" i="16" s="1"/>
  <c r="N627" i="2"/>
  <c r="N210" i="13" s="1"/>
  <c r="N627" i="15"/>
  <c r="N210" i="16" s="1"/>
  <c r="P633" i="2" l="1"/>
  <c r="P212" i="13" s="1"/>
  <c r="P633" i="15"/>
  <c r="P212" i="16" s="1"/>
  <c r="T624" i="15"/>
  <c r="T209" i="16" s="1"/>
  <c r="T624" i="2"/>
  <c r="T209" i="13" s="1"/>
  <c r="P630" i="15"/>
  <c r="P211" i="16" s="1"/>
  <c r="P630" i="2"/>
  <c r="P211" i="13" s="1"/>
  <c r="N630" i="15"/>
  <c r="N211" i="16" s="1"/>
  <c r="N630" i="2"/>
  <c r="N211" i="13" s="1"/>
  <c r="N633" i="2" l="1"/>
  <c r="N212" i="13" s="1"/>
  <c r="N633" i="15"/>
  <c r="N212" i="16" s="1"/>
  <c r="F624" i="15" l="1"/>
  <c r="F209" i="16" s="1"/>
  <c r="F624" i="2"/>
  <c r="F209" i="13" s="1"/>
  <c r="Q624" i="15"/>
  <c r="Q209" i="16" s="1"/>
  <c r="Q624" i="2"/>
  <c r="Q209" i="13" s="1"/>
  <c r="E624" i="15"/>
  <c r="E209" i="16" s="1"/>
  <c r="E624" i="2"/>
  <c r="E209" i="13" s="1"/>
  <c r="M624" i="2"/>
  <c r="M209" i="13" s="1"/>
  <c r="M624" i="15"/>
  <c r="M209" i="16" s="1"/>
  <c r="C624" i="15"/>
  <c r="C209" i="16" s="1"/>
  <c r="C624" i="2"/>
  <c r="C209" i="13" s="1"/>
  <c r="N636" i="2"/>
  <c r="N213" i="13" s="1"/>
  <c r="N636" i="15"/>
  <c r="N213" i="16" s="1"/>
  <c r="J624" i="15"/>
  <c r="J209" i="16" s="1"/>
  <c r="J624" i="2"/>
  <c r="J209" i="13" s="1"/>
  <c r="F627" i="2" l="1"/>
  <c r="F210" i="13" s="1"/>
  <c r="F627" i="15"/>
  <c r="F210" i="16" s="1"/>
  <c r="AA623" i="2" l="1"/>
  <c r="AA623" i="15"/>
  <c r="F630" i="2"/>
  <c r="F211" i="13" s="1"/>
  <c r="F630" i="15"/>
  <c r="F211" i="16" s="1"/>
  <c r="G624" i="15" l="1"/>
  <c r="G209" i="16" s="1"/>
  <c r="L624" i="2"/>
  <c r="L209" i="13" s="1"/>
  <c r="U624" i="15"/>
  <c r="U209" i="16" s="1"/>
  <c r="G624" i="2"/>
  <c r="G209" i="13" s="1"/>
  <c r="L624" i="15"/>
  <c r="L209" i="16" s="1"/>
  <c r="U624" i="2"/>
  <c r="U209" i="13" s="1"/>
  <c r="F633" i="15"/>
  <c r="F212" i="16" s="1"/>
  <c r="F633" i="2"/>
  <c r="F212" i="13" s="1"/>
  <c r="AA624" i="15" l="1"/>
  <c r="AA624" i="2"/>
  <c r="F636" i="15"/>
  <c r="F213" i="16" s="1"/>
  <c r="F636" i="2"/>
  <c r="F213" i="13" s="1"/>
  <c r="D627" i="2" l="1"/>
  <c r="D210" i="13" s="1"/>
  <c r="D627" i="15"/>
  <c r="D210" i="16" s="1"/>
  <c r="C627" i="2"/>
  <c r="C210" i="13" s="1"/>
  <c r="C627" i="15"/>
  <c r="C210" i="16" s="1"/>
  <c r="Q627" i="2"/>
  <c r="Q210" i="13" s="1"/>
  <c r="Q627" i="15"/>
  <c r="Q210" i="16" s="1"/>
  <c r="M627" i="2" l="1"/>
  <c r="M210" i="13" s="1"/>
  <c r="M627" i="15"/>
  <c r="M210" i="16" s="1"/>
  <c r="U627" i="2"/>
  <c r="U210" i="13" s="1"/>
  <c r="U627" i="15"/>
  <c r="U210" i="16" s="1"/>
  <c r="K627" i="2"/>
  <c r="K210" i="13" s="1"/>
  <c r="K627" i="15"/>
  <c r="K210" i="16" s="1"/>
  <c r="H627" i="2"/>
  <c r="H210" i="13" s="1"/>
  <c r="H627" i="15"/>
  <c r="H210" i="16" s="1"/>
  <c r="V627" i="2"/>
  <c r="V210" i="13" s="1"/>
  <c r="V627" i="15"/>
  <c r="V210" i="16" s="1"/>
  <c r="B627" i="2"/>
  <c r="B210" i="13" s="1"/>
  <c r="B627" i="15"/>
  <c r="B210" i="16" s="1"/>
  <c r="D630" i="15"/>
  <c r="D211" i="16" s="1"/>
  <c r="D630" i="2"/>
  <c r="D211" i="13" s="1"/>
  <c r="T627" i="2"/>
  <c r="T210" i="13" s="1"/>
  <c r="T627" i="15"/>
  <c r="T210" i="16" s="1"/>
  <c r="I627" i="2"/>
  <c r="I210" i="13" s="1"/>
  <c r="I627" i="15"/>
  <c r="I210" i="16" s="1"/>
  <c r="Q630" i="15"/>
  <c r="Q211" i="16" s="1"/>
  <c r="Q630" i="2"/>
  <c r="Q211" i="13" s="1"/>
  <c r="C630" i="2"/>
  <c r="C211" i="13" s="1"/>
  <c r="C630" i="15"/>
  <c r="C211" i="16" s="1"/>
  <c r="L627" i="15" l="1"/>
  <c r="L210" i="16" s="1"/>
  <c r="M630" i="15"/>
  <c r="M211" i="16" s="1"/>
  <c r="M630" i="2"/>
  <c r="M211" i="13" s="1"/>
  <c r="T630" i="2"/>
  <c r="T211" i="13" s="1"/>
  <c r="T630" i="15"/>
  <c r="T211" i="16" s="1"/>
  <c r="K630" i="2"/>
  <c r="K211" i="13" s="1"/>
  <c r="K630" i="15"/>
  <c r="K211" i="16" s="1"/>
  <c r="H630" i="2"/>
  <c r="H211" i="13" s="1"/>
  <c r="H630" i="15"/>
  <c r="H211" i="16" s="1"/>
  <c r="B630" i="15"/>
  <c r="B211" i="16" s="1"/>
  <c r="B630" i="2"/>
  <c r="B211" i="13" s="1"/>
  <c r="G627" i="2"/>
  <c r="G210" i="13" s="1"/>
  <c r="G627" i="15"/>
  <c r="G210" i="16" s="1"/>
  <c r="I630" i="2"/>
  <c r="I211" i="13" s="1"/>
  <c r="I630" i="15"/>
  <c r="I211" i="16" s="1"/>
  <c r="V630" i="15"/>
  <c r="V211" i="16" s="1"/>
  <c r="V630" i="2"/>
  <c r="V211" i="13" s="1"/>
  <c r="L627" i="2" l="1"/>
  <c r="L210" i="13" s="1"/>
  <c r="AA626" i="2"/>
  <c r="AA626" i="15"/>
  <c r="J627" i="15"/>
  <c r="J210" i="16" s="1"/>
  <c r="J627" i="2"/>
  <c r="J210" i="13" s="1"/>
  <c r="U630" i="2"/>
  <c r="U211" i="13" s="1"/>
  <c r="U630" i="15"/>
  <c r="U211" i="16" s="1"/>
  <c r="H633" i="15"/>
  <c r="H212" i="16" s="1"/>
  <c r="H633" i="2"/>
  <c r="H212" i="13" s="1"/>
  <c r="L630" i="15"/>
  <c r="L211" i="16" s="1"/>
  <c r="L630" i="2"/>
  <c r="L211" i="13" s="1"/>
  <c r="V633" i="15"/>
  <c r="V212" i="16" s="1"/>
  <c r="V633" i="2"/>
  <c r="V212" i="13" s="1"/>
  <c r="B633" i="15"/>
  <c r="B212" i="16" s="1"/>
  <c r="B633" i="2"/>
  <c r="B212" i="13" s="1"/>
  <c r="E627" i="15" l="1"/>
  <c r="E627" i="2"/>
  <c r="B636" i="2"/>
  <c r="B213" i="13" s="1"/>
  <c r="B636" i="15"/>
  <c r="B213" i="16" s="1"/>
  <c r="V636" i="2"/>
  <c r="V213" i="13" s="1"/>
  <c r="V636" i="15"/>
  <c r="V213" i="16" s="1"/>
  <c r="AA627" i="15" l="1"/>
  <c r="E210" i="16"/>
  <c r="J630" i="2"/>
  <c r="J211" i="13" s="1"/>
  <c r="J630" i="15"/>
  <c r="J211" i="16" s="1"/>
  <c r="E210" i="13"/>
  <c r="AA627" i="2"/>
  <c r="E630" i="2"/>
  <c r="E211" i="13" s="1"/>
  <c r="E630" i="15"/>
  <c r="E211" i="16" s="1"/>
  <c r="S645" i="15"/>
  <c r="S216" i="16" s="1"/>
  <c r="S645" i="2"/>
  <c r="S216" i="13" s="1"/>
  <c r="E633" i="2" l="1"/>
  <c r="E212" i="13" s="1"/>
  <c r="E633" i="15"/>
  <c r="E212" i="16" s="1"/>
  <c r="S648" i="2"/>
  <c r="S217" i="13" s="1"/>
  <c r="S648" i="15"/>
  <c r="S217" i="16" s="1"/>
  <c r="E636" i="15" l="1"/>
  <c r="E213" i="16" s="1"/>
  <c r="E636" i="2"/>
  <c r="E213" i="13" s="1"/>
  <c r="AA629" i="2"/>
  <c r="AA629" i="15"/>
  <c r="S651" i="15"/>
  <c r="S218" i="16" s="1"/>
  <c r="S651" i="2"/>
  <c r="S218" i="13" s="1"/>
  <c r="G630" i="2" l="1"/>
  <c r="G630" i="15"/>
  <c r="S654" i="2"/>
  <c r="S219" i="13" s="1"/>
  <c r="S654" i="15"/>
  <c r="S219" i="16" s="1"/>
  <c r="Q633" i="15"/>
  <c r="Q212" i="16" s="1"/>
  <c r="Q633" i="2"/>
  <c r="Q212" i="13" s="1"/>
  <c r="AA630" i="15" l="1"/>
  <c r="G211" i="16"/>
  <c r="AA630" i="2"/>
  <c r="G211" i="13"/>
  <c r="S657" i="2"/>
  <c r="S220" i="13" s="1"/>
  <c r="S657" i="15"/>
  <c r="S220" i="16" s="1"/>
  <c r="Q636" i="2"/>
  <c r="Q213" i="13" s="1"/>
  <c r="Q636" i="15"/>
  <c r="Q213" i="16" s="1"/>
  <c r="I633" i="15"/>
  <c r="I212" i="16" s="1"/>
  <c r="I633" i="2"/>
  <c r="I212" i="13" s="1"/>
  <c r="U633" i="15"/>
  <c r="U212" i="16" s="1"/>
  <c r="U633" i="2"/>
  <c r="U212" i="13" s="1"/>
  <c r="D633" i="15"/>
  <c r="D212" i="16" s="1"/>
  <c r="D633" i="2"/>
  <c r="D212" i="13" s="1"/>
  <c r="T633" i="15"/>
  <c r="T212" i="16" s="1"/>
  <c r="T633" i="2"/>
  <c r="T212" i="13" s="1"/>
  <c r="R633" i="15"/>
  <c r="R212" i="16" s="1"/>
  <c r="R633" i="2"/>
  <c r="R212" i="13" s="1"/>
  <c r="Q639" i="15" l="1"/>
  <c r="Q214" i="16" s="1"/>
  <c r="Q639" i="2"/>
  <c r="Q214" i="13" s="1"/>
  <c r="T636" i="2"/>
  <c r="T213" i="13" s="1"/>
  <c r="T636" i="15"/>
  <c r="T213" i="16" s="1"/>
  <c r="S660" i="2"/>
  <c r="S221" i="13" s="1"/>
  <c r="S660" i="15"/>
  <c r="S221" i="16" s="1"/>
  <c r="U636" i="2"/>
  <c r="U213" i="13" s="1"/>
  <c r="U636" i="15"/>
  <c r="U213" i="16" s="1"/>
  <c r="AA632" i="15"/>
  <c r="AA632" i="2"/>
  <c r="D636" i="15"/>
  <c r="D213" i="16" s="1"/>
  <c r="D636" i="2"/>
  <c r="D213" i="13" s="1"/>
  <c r="I636" i="15"/>
  <c r="I213" i="16" s="1"/>
  <c r="I636" i="2"/>
  <c r="I213" i="13" s="1"/>
  <c r="L633" i="15" l="1"/>
  <c r="L212" i="16" s="1"/>
  <c r="L633" i="2"/>
  <c r="L212" i="13" s="1"/>
  <c r="G633" i="15"/>
  <c r="G212" i="16" s="1"/>
  <c r="G633" i="2"/>
  <c r="G212" i="13" s="1"/>
  <c r="C633" i="15"/>
  <c r="C212" i="16" s="1"/>
  <c r="C633" i="2"/>
  <c r="C212" i="13" s="1"/>
  <c r="M633" i="2"/>
  <c r="M212" i="13" s="1"/>
  <c r="M633" i="15"/>
  <c r="M212" i="16" s="1"/>
  <c r="K633" i="15"/>
  <c r="K212" i="16" s="1"/>
  <c r="K633" i="2"/>
  <c r="K212" i="13" s="1"/>
  <c r="S663" i="2"/>
  <c r="S222" i="13" s="1"/>
  <c r="S663" i="15"/>
  <c r="S222" i="16" s="1"/>
  <c r="Q642" i="2"/>
  <c r="Q215" i="13" s="1"/>
  <c r="Q642" i="15"/>
  <c r="Q215" i="16" s="1"/>
  <c r="J633" i="15"/>
  <c r="J212" i="16" s="1"/>
  <c r="J633" i="2"/>
  <c r="J212" i="13" s="1"/>
  <c r="AA633" i="2" l="1"/>
  <c r="AA633" i="15"/>
  <c r="L636" i="15"/>
  <c r="L213" i="16" s="1"/>
  <c r="L636" i="2"/>
  <c r="L213" i="13" s="1"/>
  <c r="K636" i="15"/>
  <c r="K213" i="16" s="1"/>
  <c r="K636" i="2"/>
  <c r="K213" i="13" s="1"/>
  <c r="Q645" i="15"/>
  <c r="Q216" i="16" s="1"/>
  <c r="Q645" i="2"/>
  <c r="Q216" i="13" s="1"/>
  <c r="S666" i="15"/>
  <c r="S223" i="16" s="1"/>
  <c r="S666" i="2"/>
  <c r="S223" i="13" s="1"/>
  <c r="H636" i="15" l="1"/>
  <c r="H213" i="16" s="1"/>
  <c r="H636" i="2"/>
  <c r="H213" i="13" s="1"/>
  <c r="C636" i="2"/>
  <c r="C213" i="13" s="1"/>
  <c r="C636" i="15"/>
  <c r="C213" i="16" s="1"/>
  <c r="P636" i="15"/>
  <c r="P213" i="16" s="1"/>
  <c r="P636" i="2"/>
  <c r="P213" i="13" s="1"/>
  <c r="R636" i="15" l="1"/>
  <c r="R213" i="16" s="1"/>
  <c r="R636" i="2"/>
  <c r="R213" i="13" s="1"/>
  <c r="J636" i="15"/>
  <c r="J213" i="16" s="1"/>
  <c r="J636" i="2"/>
  <c r="J213" i="13" s="1"/>
  <c r="H639" i="2"/>
  <c r="H214" i="13" s="1"/>
  <c r="H639" i="15"/>
  <c r="H214" i="16" s="1"/>
  <c r="R639" i="15" l="1"/>
  <c r="R214" i="16" s="1"/>
  <c r="R639" i="2"/>
  <c r="R214" i="13" s="1"/>
  <c r="H642" i="15"/>
  <c r="H215" i="16" s="1"/>
  <c r="H642" i="2"/>
  <c r="H215" i="13" s="1"/>
  <c r="R642" i="15" l="1"/>
  <c r="R215" i="16" s="1"/>
  <c r="R642" i="2"/>
  <c r="R215" i="13" s="1"/>
  <c r="H645" i="15"/>
  <c r="H216" i="16" s="1"/>
  <c r="H645" i="2"/>
  <c r="H216" i="13" s="1"/>
  <c r="H648" i="2" l="1"/>
  <c r="H217" i="13" s="1"/>
  <c r="H648" i="15"/>
  <c r="H217" i="16" s="1"/>
  <c r="AA635" i="2"/>
  <c r="AA635" i="15"/>
  <c r="G636" i="15" l="1"/>
  <c r="G213" i="16" s="1"/>
  <c r="G636" i="2"/>
  <c r="G213" i="13" s="1"/>
  <c r="M636" i="15"/>
  <c r="M213" i="16" s="1"/>
  <c r="M636" i="2"/>
  <c r="M213" i="13" s="1"/>
  <c r="H651" i="15"/>
  <c r="H218" i="16" s="1"/>
  <c r="H651" i="2"/>
  <c r="H218" i="13" s="1"/>
  <c r="U639" i="2"/>
  <c r="U214" i="13" s="1"/>
  <c r="U639" i="15"/>
  <c r="U214" i="16" s="1"/>
  <c r="I639" i="2"/>
  <c r="I214" i="13" s="1"/>
  <c r="I639" i="15"/>
  <c r="I214" i="16" s="1"/>
  <c r="J639" i="2"/>
  <c r="J214" i="13" s="1"/>
  <c r="J639" i="15"/>
  <c r="J214" i="16" s="1"/>
  <c r="G639" i="2" l="1"/>
  <c r="G214" i="13" s="1"/>
  <c r="G639" i="15"/>
  <c r="G214" i="16" s="1"/>
  <c r="G642" i="2"/>
  <c r="G215" i="13" s="1"/>
  <c r="H654" i="2"/>
  <c r="H219" i="13" s="1"/>
  <c r="H654" i="15"/>
  <c r="H219" i="16" s="1"/>
  <c r="I642" i="15"/>
  <c r="I215" i="16" s="1"/>
  <c r="I642" i="2"/>
  <c r="I215" i="13" s="1"/>
  <c r="AA636" i="2"/>
  <c r="AA636" i="15"/>
  <c r="U642" i="15"/>
  <c r="U215" i="16" s="1"/>
  <c r="U642" i="2"/>
  <c r="U215" i="13" s="1"/>
  <c r="G642" i="15"/>
  <c r="G215" i="16" s="1"/>
  <c r="J642" i="15"/>
  <c r="J215" i="16" s="1"/>
  <c r="J642" i="2"/>
  <c r="J215" i="13" s="1"/>
  <c r="H657" i="15" l="1"/>
  <c r="H220" i="16" s="1"/>
  <c r="H657" i="2"/>
  <c r="H220" i="13" s="1"/>
  <c r="H660" i="15"/>
  <c r="H221" i="16" s="1"/>
  <c r="H660" i="2"/>
  <c r="H221" i="13" s="1"/>
  <c r="M639" i="2"/>
  <c r="M214" i="13" s="1"/>
  <c r="M639" i="15"/>
  <c r="M214" i="16" s="1"/>
  <c r="K639" i="2"/>
  <c r="K214" i="13" s="1"/>
  <c r="K639" i="15"/>
  <c r="K214" i="16" s="1"/>
  <c r="N639" i="2"/>
  <c r="N214" i="13" s="1"/>
  <c r="N639" i="15"/>
  <c r="N214" i="16" s="1"/>
  <c r="V639" i="2"/>
  <c r="V214" i="13" s="1"/>
  <c r="V639" i="15"/>
  <c r="V214" i="16" s="1"/>
  <c r="D639" i="2"/>
  <c r="D214" i="13" s="1"/>
  <c r="D639" i="15"/>
  <c r="D214" i="16" s="1"/>
  <c r="E639" i="2"/>
  <c r="E214" i="13" s="1"/>
  <c r="E639" i="15"/>
  <c r="E214" i="16" s="1"/>
  <c r="F639" i="2"/>
  <c r="F214" i="13" s="1"/>
  <c r="F639" i="15"/>
  <c r="F214" i="16" s="1"/>
  <c r="E642" i="15" l="1"/>
  <c r="E215" i="16" s="1"/>
  <c r="E642" i="2"/>
  <c r="E215" i="13" s="1"/>
  <c r="N642" i="2"/>
  <c r="N215" i="13" s="1"/>
  <c r="N642" i="15"/>
  <c r="N215" i="16" s="1"/>
  <c r="D642" i="15"/>
  <c r="D215" i="16" s="1"/>
  <c r="D642" i="2"/>
  <c r="D215" i="13" s="1"/>
  <c r="M642" i="15"/>
  <c r="M215" i="16" s="1"/>
  <c r="M642" i="2"/>
  <c r="M215" i="13" s="1"/>
  <c r="H663" i="2"/>
  <c r="H222" i="13" s="1"/>
  <c r="H663" i="15"/>
  <c r="H222" i="16" s="1"/>
  <c r="V642" i="15"/>
  <c r="V215" i="16" s="1"/>
  <c r="V642" i="2"/>
  <c r="V215" i="13" s="1"/>
  <c r="K642" i="15"/>
  <c r="K215" i="16" s="1"/>
  <c r="K642" i="2"/>
  <c r="K215" i="13" s="1"/>
  <c r="F642" i="15"/>
  <c r="F215" i="16" s="1"/>
  <c r="F642" i="2"/>
  <c r="F215" i="13" s="1"/>
  <c r="N645" i="15" l="1"/>
  <c r="N216" i="16" s="1"/>
  <c r="N645" i="2"/>
  <c r="N216" i="13" s="1"/>
  <c r="V645" i="2"/>
  <c r="V216" i="13" s="1"/>
  <c r="V645" i="15"/>
  <c r="V216" i="16" s="1"/>
  <c r="D645" i="2"/>
  <c r="D216" i="13" s="1"/>
  <c r="D645" i="15"/>
  <c r="D216" i="16" s="1"/>
  <c r="M645" i="15"/>
  <c r="M216" i="16" s="1"/>
  <c r="M645" i="2"/>
  <c r="M216" i="13" s="1"/>
  <c r="AA638" i="15" l="1"/>
  <c r="V648" i="2"/>
  <c r="V217" i="13" s="1"/>
  <c r="V648" i="15"/>
  <c r="V217" i="16" s="1"/>
  <c r="D648" i="2"/>
  <c r="D217" i="13" s="1"/>
  <c r="D648" i="15"/>
  <c r="D217" i="16" s="1"/>
  <c r="AA638" i="2" l="1"/>
  <c r="C639" i="15"/>
  <c r="C214" i="16" s="1"/>
  <c r="P639" i="2"/>
  <c r="P214" i="13" s="1"/>
  <c r="T639" i="2" l="1"/>
  <c r="T214" i="13" s="1"/>
  <c r="T639" i="15"/>
  <c r="T214" i="16" s="1"/>
  <c r="B639" i="2"/>
  <c r="B214" i="13" s="1"/>
  <c r="C639" i="2"/>
  <c r="C214" i="13" s="1"/>
  <c r="L639" i="2"/>
  <c r="L214" i="13" s="1"/>
  <c r="P639" i="15"/>
  <c r="B642" i="15"/>
  <c r="B215" i="16" s="1"/>
  <c r="L639" i="15"/>
  <c r="L214" i="16" s="1"/>
  <c r="B639" i="15"/>
  <c r="B214" i="16" s="1"/>
  <c r="T642" i="15"/>
  <c r="T215" i="16" s="1"/>
  <c r="T642" i="2"/>
  <c r="T215" i="13" s="1"/>
  <c r="C645" i="2"/>
  <c r="C216" i="13" s="1"/>
  <c r="C645" i="15"/>
  <c r="C216" i="16" s="1"/>
  <c r="C642" i="15"/>
  <c r="C215" i="16" s="1"/>
  <c r="C642" i="2"/>
  <c r="C215" i="13" s="1"/>
  <c r="AA639" i="2" l="1"/>
  <c r="AA639" i="15"/>
  <c r="P214" i="16"/>
  <c r="B642" i="2"/>
  <c r="B215" i="13" s="1"/>
  <c r="L642" i="2"/>
  <c r="L215" i="13" s="1"/>
  <c r="L642" i="15"/>
  <c r="L215" i="16" s="1"/>
  <c r="P642" i="2"/>
  <c r="P642" i="15"/>
  <c r="P215" i="16" s="1"/>
  <c r="AA642" i="15"/>
  <c r="C648" i="2"/>
  <c r="C217" i="13" s="1"/>
  <c r="C648" i="15"/>
  <c r="C217" i="16" s="1"/>
  <c r="AA642" i="2" l="1"/>
  <c r="P215" i="13"/>
  <c r="AA641" i="2"/>
  <c r="AA641" i="15"/>
  <c r="R645" i="2" l="1"/>
  <c r="R216" i="13" s="1"/>
  <c r="R645" i="15"/>
  <c r="R216" i="16" s="1"/>
  <c r="T645" i="15"/>
  <c r="T216" i="16" s="1"/>
  <c r="T645" i="2"/>
  <c r="T216" i="13" s="1"/>
  <c r="U645" i="2"/>
  <c r="U216" i="13" s="1"/>
  <c r="U645" i="15"/>
  <c r="U216" i="16" s="1"/>
  <c r="F645" i="15"/>
  <c r="F216" i="16" s="1"/>
  <c r="F645" i="2"/>
  <c r="F216" i="13" s="1"/>
  <c r="AA644" i="2" l="1"/>
  <c r="AA644" i="15"/>
  <c r="R648" i="15"/>
  <c r="R217" i="16" s="1"/>
  <c r="R648" i="2"/>
  <c r="R217" i="13" s="1"/>
  <c r="F648" i="2"/>
  <c r="F217" i="13" s="1"/>
  <c r="F648" i="15"/>
  <c r="F217" i="16" s="1"/>
  <c r="T648" i="15"/>
  <c r="T217" i="16" s="1"/>
  <c r="T648" i="2"/>
  <c r="T217" i="13" s="1"/>
  <c r="L645" i="15" l="1"/>
  <c r="L216" i="16" s="1"/>
  <c r="L645" i="2"/>
  <c r="L216" i="13" s="1"/>
  <c r="P645" i="15"/>
  <c r="P216" i="16" s="1"/>
  <c r="P645" i="2"/>
  <c r="P216" i="13" s="1"/>
  <c r="K645" i="15"/>
  <c r="K216" i="16" s="1"/>
  <c r="K645" i="2"/>
  <c r="K216" i="13" s="1"/>
  <c r="E645" i="15"/>
  <c r="E216" i="16" s="1"/>
  <c r="E645" i="2"/>
  <c r="E216" i="13" s="1"/>
  <c r="G645" i="15"/>
  <c r="G216" i="16" s="1"/>
  <c r="G645" i="2"/>
  <c r="G216" i="13" s="1"/>
  <c r="B645" i="2"/>
  <c r="B216" i="13" s="1"/>
  <c r="B645" i="15"/>
  <c r="B216" i="16" s="1"/>
  <c r="T651" i="15"/>
  <c r="T218" i="16" s="1"/>
  <c r="T651" i="2"/>
  <c r="T218" i="13" s="1"/>
  <c r="F651" i="15"/>
  <c r="F218" i="16" s="1"/>
  <c r="F651" i="2"/>
  <c r="F218" i="13" s="1"/>
  <c r="J645" i="15"/>
  <c r="J216" i="16" s="1"/>
  <c r="J645" i="2"/>
  <c r="J216" i="13" s="1"/>
  <c r="I645" i="15"/>
  <c r="I216" i="16" s="1"/>
  <c r="I645" i="2"/>
  <c r="I216" i="13" s="1"/>
  <c r="T654" i="2" l="1"/>
  <c r="T219" i="13" s="1"/>
  <c r="T654" i="15"/>
  <c r="T219" i="16" s="1"/>
  <c r="K648" i="2"/>
  <c r="K217" i="13" s="1"/>
  <c r="K648" i="15"/>
  <c r="K217" i="16" s="1"/>
  <c r="L648" i="15"/>
  <c r="L217" i="16" s="1"/>
  <c r="L648" i="2"/>
  <c r="L217" i="13" s="1"/>
  <c r="AA645" i="15"/>
  <c r="AA645" i="2"/>
  <c r="G648" i="2"/>
  <c r="G217" i="13" s="1"/>
  <c r="G648" i="15"/>
  <c r="G217" i="16" s="1"/>
  <c r="J648" i="2"/>
  <c r="J217" i="13" s="1"/>
  <c r="J648" i="15"/>
  <c r="J217" i="16" s="1"/>
  <c r="F654" i="2"/>
  <c r="F219" i="13" s="1"/>
  <c r="F654" i="15"/>
  <c r="F219" i="16" s="1"/>
  <c r="P648" i="15"/>
  <c r="P217" i="16" s="1"/>
  <c r="P648" i="2"/>
  <c r="P217" i="13" s="1"/>
  <c r="K651" i="15" l="1"/>
  <c r="K218" i="16" s="1"/>
  <c r="K651" i="2"/>
  <c r="K218" i="13" s="1"/>
  <c r="T657" i="15"/>
  <c r="T220" i="16" s="1"/>
  <c r="T657" i="2"/>
  <c r="T220" i="13" s="1"/>
  <c r="F657" i="2"/>
  <c r="F220" i="13" s="1"/>
  <c r="F657" i="15"/>
  <c r="F220" i="16" s="1"/>
  <c r="K654" i="2" l="1"/>
  <c r="K219" i="13" s="1"/>
  <c r="K654" i="15"/>
  <c r="K219" i="16" s="1"/>
  <c r="N648" i="15"/>
  <c r="N217" i="16" s="1"/>
  <c r="N648" i="2"/>
  <c r="N217" i="13" s="1"/>
  <c r="B648" i="2"/>
  <c r="B217" i="13" s="1"/>
  <c r="B648" i="15"/>
  <c r="B217" i="16" s="1"/>
  <c r="M648" i="15"/>
  <c r="M217" i="16" s="1"/>
  <c r="M648" i="2"/>
  <c r="M217" i="13" s="1"/>
  <c r="I648" i="2"/>
  <c r="I217" i="13" s="1"/>
  <c r="I648" i="15"/>
  <c r="I217" i="16" s="1"/>
  <c r="T660" i="15"/>
  <c r="T221" i="16" s="1"/>
  <c r="T660" i="2"/>
  <c r="T221" i="13" s="1"/>
  <c r="F660" i="15"/>
  <c r="F221" i="16" s="1"/>
  <c r="F660" i="2"/>
  <c r="F221" i="13" s="1"/>
  <c r="U648" i="2"/>
  <c r="U217" i="13" s="1"/>
  <c r="U648" i="15"/>
  <c r="U217" i="16" s="1"/>
  <c r="F666" i="2" l="1"/>
  <c r="F223" i="13" s="1"/>
  <c r="K660" i="15"/>
  <c r="K221" i="16" s="1"/>
  <c r="K660" i="2"/>
  <c r="K221" i="13" s="1"/>
  <c r="M651" i="15"/>
  <c r="M218" i="16" s="1"/>
  <c r="M651" i="2"/>
  <c r="M218" i="13" s="1"/>
  <c r="T663" i="2"/>
  <c r="T222" i="13" s="1"/>
  <c r="T663" i="15"/>
  <c r="T222" i="16" s="1"/>
  <c r="I651" i="15"/>
  <c r="I218" i="16" s="1"/>
  <c r="I651" i="2"/>
  <c r="I218" i="13" s="1"/>
  <c r="F663" i="2"/>
  <c r="F222" i="13" s="1"/>
  <c r="F663" i="15"/>
  <c r="F222" i="16" s="1"/>
  <c r="K657" i="2"/>
  <c r="K220" i="13" s="1"/>
  <c r="K657" i="15"/>
  <c r="K220" i="16" s="1"/>
  <c r="U651" i="15"/>
  <c r="U218" i="16" s="1"/>
  <c r="U651" i="2"/>
  <c r="U218" i="13" s="1"/>
  <c r="F666" i="15" l="1"/>
  <c r="F223" i="16" s="1"/>
  <c r="B651" i="15"/>
  <c r="B218" i="16" s="1"/>
  <c r="B651" i="2"/>
  <c r="B218" i="13" s="1"/>
  <c r="U654" i="2"/>
  <c r="U219" i="13" s="1"/>
  <c r="U654" i="15"/>
  <c r="U219" i="16" s="1"/>
  <c r="AA647" i="15"/>
  <c r="AA647" i="2"/>
  <c r="K663" i="15"/>
  <c r="K222" i="16" s="1"/>
  <c r="K663" i="2"/>
  <c r="K222" i="13" s="1"/>
  <c r="I654" i="2"/>
  <c r="I219" i="13" s="1"/>
  <c r="I654" i="15"/>
  <c r="I219" i="16" s="1"/>
  <c r="T666" i="15"/>
  <c r="T223" i="16" s="1"/>
  <c r="T666" i="2"/>
  <c r="T223" i="13" s="1"/>
  <c r="M654" i="2"/>
  <c r="M219" i="13" s="1"/>
  <c r="M654" i="15"/>
  <c r="M219" i="16" s="1"/>
  <c r="K666" i="2" l="1"/>
  <c r="K223" i="13" s="1"/>
  <c r="K669" i="2"/>
  <c r="K224" i="13" s="1"/>
  <c r="K666" i="15"/>
  <c r="K223" i="16" s="1"/>
  <c r="S669" i="2"/>
  <c r="S224" i="13" s="1"/>
  <c r="S669" i="15"/>
  <c r="S224" i="16" s="1"/>
  <c r="I657" i="2"/>
  <c r="I220" i="13" s="1"/>
  <c r="I657" i="15"/>
  <c r="I220" i="16" s="1"/>
  <c r="B654" i="2"/>
  <c r="B219" i="13" s="1"/>
  <c r="B654" i="15"/>
  <c r="B219" i="16" s="1"/>
  <c r="U657" i="2"/>
  <c r="U220" i="13" s="1"/>
  <c r="U657" i="15"/>
  <c r="U220" i="16" s="1"/>
  <c r="M657" i="15"/>
  <c r="M220" i="16" s="1"/>
  <c r="M657" i="2"/>
  <c r="M220" i="13" s="1"/>
  <c r="Q648" i="2"/>
  <c r="Q217" i="13" s="1"/>
  <c r="Q648" i="15"/>
  <c r="Q217" i="16" s="1"/>
  <c r="E648" i="2"/>
  <c r="E217" i="13" s="1"/>
  <c r="E648" i="15"/>
  <c r="E217" i="16" s="1"/>
  <c r="K669" i="15" l="1"/>
  <c r="K224" i="16" s="1"/>
  <c r="AA648" i="2"/>
  <c r="AA648" i="15"/>
  <c r="S672" i="2"/>
  <c r="S225" i="13" s="1"/>
  <c r="S672" i="15"/>
  <c r="S225" i="16" s="1"/>
  <c r="I660" i="15"/>
  <c r="I221" i="16" s="1"/>
  <c r="I660" i="2"/>
  <c r="I221" i="13" s="1"/>
  <c r="U660" i="15"/>
  <c r="U221" i="16" s="1"/>
  <c r="U660" i="2"/>
  <c r="U221" i="13" s="1"/>
  <c r="K672" i="15"/>
  <c r="K225" i="16" s="1"/>
  <c r="K672" i="2"/>
  <c r="K225" i="13" s="1"/>
  <c r="M660" i="2"/>
  <c r="M221" i="13" s="1"/>
  <c r="M660" i="15"/>
  <c r="M221" i="16" s="1"/>
  <c r="B657" i="15"/>
  <c r="B220" i="16" s="1"/>
  <c r="B657" i="2"/>
  <c r="B220" i="13" s="1"/>
  <c r="N651" i="15" l="1"/>
  <c r="N218" i="16" s="1"/>
  <c r="N651" i="2"/>
  <c r="N218" i="13" s="1"/>
  <c r="G651" i="15"/>
  <c r="G218" i="16" s="1"/>
  <c r="G651" i="2"/>
  <c r="G218" i="13" s="1"/>
  <c r="S675" i="15"/>
  <c r="S226" i="16" s="1"/>
  <c r="S675" i="2"/>
  <c r="S226" i="13" s="1"/>
  <c r="D651" i="15"/>
  <c r="D218" i="16" s="1"/>
  <c r="D651" i="2"/>
  <c r="D218" i="13" s="1"/>
  <c r="I663" i="2"/>
  <c r="I222" i="13" s="1"/>
  <c r="I663" i="15"/>
  <c r="I222" i="16" s="1"/>
  <c r="B660" i="15"/>
  <c r="B221" i="16" s="1"/>
  <c r="B660" i="2"/>
  <c r="B221" i="13" s="1"/>
  <c r="C651" i="15"/>
  <c r="C218" i="16" s="1"/>
  <c r="C651" i="2"/>
  <c r="C218" i="13" s="1"/>
  <c r="K675" i="2"/>
  <c r="K226" i="13" s="1"/>
  <c r="K675" i="15"/>
  <c r="K226" i="16" s="1"/>
  <c r="V651" i="15"/>
  <c r="V218" i="16" s="1"/>
  <c r="V651" i="2"/>
  <c r="V218" i="13" s="1"/>
  <c r="R651" i="2"/>
  <c r="R218" i="13" s="1"/>
  <c r="R651" i="15"/>
  <c r="R218" i="16" s="1"/>
  <c r="M663" i="15"/>
  <c r="M222" i="16" s="1"/>
  <c r="M663" i="2"/>
  <c r="M222" i="13" s="1"/>
  <c r="Q651" i="2"/>
  <c r="Q218" i="13" s="1"/>
  <c r="Q651" i="15"/>
  <c r="Q218" i="16" s="1"/>
  <c r="I666" i="2" l="1"/>
  <c r="I223" i="13" s="1"/>
  <c r="I666" i="15"/>
  <c r="I223" i="16" s="1"/>
  <c r="Q654" i="2"/>
  <c r="Q219" i="13" s="1"/>
  <c r="Q654" i="15"/>
  <c r="Q219" i="16" s="1"/>
  <c r="R654" i="2"/>
  <c r="R219" i="13" s="1"/>
  <c r="R654" i="15"/>
  <c r="R219" i="16" s="1"/>
  <c r="G654" i="2"/>
  <c r="G219" i="13" s="1"/>
  <c r="G654" i="15"/>
  <c r="G219" i="16" s="1"/>
  <c r="V654" i="2"/>
  <c r="V219" i="13" s="1"/>
  <c r="V654" i="15"/>
  <c r="V219" i="16" s="1"/>
  <c r="C654" i="2"/>
  <c r="C219" i="13" s="1"/>
  <c r="C654" i="15"/>
  <c r="C219" i="16" s="1"/>
  <c r="D654" i="2"/>
  <c r="D219" i="13" s="1"/>
  <c r="D654" i="15"/>
  <c r="D219" i="16" s="1"/>
  <c r="N654" i="2"/>
  <c r="N219" i="13" s="1"/>
  <c r="N654" i="15"/>
  <c r="N219" i="16" s="1"/>
  <c r="Q657" i="2" l="1"/>
  <c r="Q220" i="13" s="1"/>
  <c r="Q657" i="15"/>
  <c r="Q220" i="16" s="1"/>
  <c r="N657" i="15"/>
  <c r="N220" i="16" s="1"/>
  <c r="N657" i="2"/>
  <c r="N220" i="13" s="1"/>
  <c r="R657" i="15"/>
  <c r="R220" i="16" s="1"/>
  <c r="R657" i="2"/>
  <c r="R220" i="13" s="1"/>
  <c r="V657" i="2"/>
  <c r="V220" i="13" s="1"/>
  <c r="V657" i="15"/>
  <c r="V220" i="16" s="1"/>
  <c r="G657" i="2"/>
  <c r="G220" i="13" s="1"/>
  <c r="G657" i="15"/>
  <c r="G220" i="16" s="1"/>
  <c r="I669" i="15"/>
  <c r="I224" i="16" s="1"/>
  <c r="I669" i="2"/>
  <c r="I224" i="13" s="1"/>
  <c r="AA650" i="15"/>
  <c r="AA650" i="2"/>
  <c r="C657" i="2"/>
  <c r="C220" i="13" s="1"/>
  <c r="C657" i="15"/>
  <c r="C220" i="16" s="1"/>
  <c r="D657" i="2"/>
  <c r="D220" i="13" s="1"/>
  <c r="D657" i="15"/>
  <c r="D220" i="16" s="1"/>
  <c r="P651" i="2" l="1"/>
  <c r="P218" i="13" s="1"/>
  <c r="P651" i="15"/>
  <c r="P218" i="16" s="1"/>
  <c r="G660" i="15"/>
  <c r="G221" i="16" s="1"/>
  <c r="G660" i="2"/>
  <c r="G221" i="13" s="1"/>
  <c r="L651" i="15"/>
  <c r="L218" i="16" s="1"/>
  <c r="L651" i="2"/>
  <c r="L218" i="13" s="1"/>
  <c r="D660" i="15"/>
  <c r="D221" i="16" s="1"/>
  <c r="D660" i="2"/>
  <c r="D221" i="13" s="1"/>
  <c r="R660" i="2"/>
  <c r="R221" i="13" s="1"/>
  <c r="R660" i="15"/>
  <c r="R221" i="16" s="1"/>
  <c r="N660" i="15"/>
  <c r="N221" i="16" s="1"/>
  <c r="N660" i="2"/>
  <c r="N221" i="13" s="1"/>
  <c r="V660" i="15"/>
  <c r="V221" i="16" s="1"/>
  <c r="V660" i="2"/>
  <c r="V221" i="13" s="1"/>
  <c r="Q660" i="2"/>
  <c r="Q221" i="13" s="1"/>
  <c r="Q660" i="15"/>
  <c r="Q221" i="16" s="1"/>
  <c r="I672" i="2"/>
  <c r="I225" i="13" s="1"/>
  <c r="I672" i="15"/>
  <c r="I225" i="16" s="1"/>
  <c r="J651" i="15"/>
  <c r="J218" i="16" s="1"/>
  <c r="J651" i="2"/>
  <c r="J218" i="13" s="1"/>
  <c r="P654" i="2"/>
  <c r="P219" i="13" s="1"/>
  <c r="P654" i="15"/>
  <c r="P219" i="16" s="1"/>
  <c r="C660" i="15"/>
  <c r="C221" i="16" s="1"/>
  <c r="C660" i="2"/>
  <c r="C221" i="13" s="1"/>
  <c r="E651" i="15"/>
  <c r="E218" i="16" s="1"/>
  <c r="E651" i="2"/>
  <c r="E218" i="13" s="1"/>
  <c r="AA651" i="15" l="1"/>
  <c r="I675" i="2"/>
  <c r="I226" i="13" s="1"/>
  <c r="I675" i="15"/>
  <c r="I226" i="16" s="1"/>
  <c r="J654" i="2"/>
  <c r="J219" i="13" s="1"/>
  <c r="J654" i="15"/>
  <c r="J219" i="16" s="1"/>
  <c r="G663" i="2"/>
  <c r="G222" i="13" s="1"/>
  <c r="G663" i="15"/>
  <c r="G222" i="16" s="1"/>
  <c r="P657" i="15"/>
  <c r="P220" i="16" s="1"/>
  <c r="P657" i="2"/>
  <c r="P220" i="13" s="1"/>
  <c r="E654" i="2"/>
  <c r="E219" i="13" s="1"/>
  <c r="E654" i="15"/>
  <c r="E219" i="16" s="1"/>
  <c r="Q663" i="2"/>
  <c r="Q222" i="13" s="1"/>
  <c r="Q663" i="15"/>
  <c r="Q222" i="16" s="1"/>
  <c r="L654" i="2"/>
  <c r="L219" i="13" s="1"/>
  <c r="L654" i="15"/>
  <c r="L219" i="16" s="1"/>
  <c r="AA651" i="2"/>
  <c r="P660" i="15" l="1"/>
  <c r="P221" i="16" s="1"/>
  <c r="P660" i="2"/>
  <c r="P221" i="13" s="1"/>
  <c r="P663" i="2"/>
  <c r="P222" i="13" s="1"/>
  <c r="AA653" i="2"/>
  <c r="AA654" i="15"/>
  <c r="AA654" i="2"/>
  <c r="L657" i="2"/>
  <c r="L220" i="13" s="1"/>
  <c r="L657" i="15"/>
  <c r="L220" i="16" s="1"/>
  <c r="G666" i="2"/>
  <c r="G223" i="13" s="1"/>
  <c r="G666" i="15"/>
  <c r="G223" i="16" s="1"/>
  <c r="P663" i="15"/>
  <c r="P222" i="16" s="1"/>
  <c r="E657" i="2"/>
  <c r="E220" i="13" s="1"/>
  <c r="E657" i="15"/>
  <c r="E220" i="16" s="1"/>
  <c r="S678" i="2"/>
  <c r="S227" i="13" s="1"/>
  <c r="S678" i="15"/>
  <c r="S227" i="16" s="1"/>
  <c r="J657" i="2"/>
  <c r="J220" i="13" s="1"/>
  <c r="J657" i="15"/>
  <c r="J220" i="16" s="1"/>
  <c r="U663" i="2"/>
  <c r="U222" i="13" s="1"/>
  <c r="U663" i="15"/>
  <c r="U222" i="16" s="1"/>
  <c r="B663" i="2"/>
  <c r="B222" i="13" s="1"/>
  <c r="B663" i="15"/>
  <c r="B222" i="16" s="1"/>
  <c r="K678" i="15"/>
  <c r="K227" i="16" s="1"/>
  <c r="K678" i="2"/>
  <c r="K227" i="13" s="1"/>
  <c r="Q666" i="15"/>
  <c r="Q223" i="16" s="1"/>
  <c r="Q666" i="2"/>
  <c r="Q223" i="13" s="1"/>
  <c r="AA653" i="15" l="1"/>
  <c r="AA657" i="15"/>
  <c r="AA657" i="2"/>
  <c r="AA656" i="2"/>
  <c r="E660" i="15"/>
  <c r="E221" i="16" s="1"/>
  <c r="E660" i="2"/>
  <c r="E221" i="13" s="1"/>
  <c r="J660" i="2"/>
  <c r="J221" i="13" s="1"/>
  <c r="J660" i="15"/>
  <c r="J221" i="16" s="1"/>
  <c r="Q669" i="2"/>
  <c r="Q224" i="13" s="1"/>
  <c r="Q669" i="15"/>
  <c r="Q224" i="16" s="1"/>
  <c r="K681" i="2"/>
  <c r="K228" i="13" s="1"/>
  <c r="K681" i="15"/>
  <c r="K228" i="16" s="1"/>
  <c r="B666" i="15"/>
  <c r="B223" i="16" s="1"/>
  <c r="B666" i="2"/>
  <c r="B223" i="13" s="1"/>
  <c r="U666" i="15"/>
  <c r="U223" i="16" s="1"/>
  <c r="U666" i="2"/>
  <c r="U223" i="13" s="1"/>
  <c r="L660" i="15"/>
  <c r="L221" i="16" s="1"/>
  <c r="L660" i="2"/>
  <c r="L221" i="13" s="1"/>
  <c r="S681" i="2"/>
  <c r="S228" i="13" s="1"/>
  <c r="S681" i="15"/>
  <c r="S228" i="16" s="1"/>
  <c r="AA656" i="15" l="1"/>
  <c r="AA660" i="2"/>
  <c r="K684" i="15"/>
  <c r="K229" i="16" s="1"/>
  <c r="K684" i="2"/>
  <c r="K229" i="13" s="1"/>
  <c r="AA660" i="15"/>
  <c r="Q672" i="15"/>
  <c r="Q225" i="16" s="1"/>
  <c r="Q672" i="2"/>
  <c r="Q225" i="13" s="1"/>
  <c r="AA659" i="15" l="1"/>
  <c r="AA659" i="2"/>
  <c r="K687" i="15"/>
  <c r="K230" i="16" s="1"/>
  <c r="K687" i="2"/>
  <c r="K230" i="13" s="1"/>
  <c r="N663" i="15"/>
  <c r="N222" i="16" s="1"/>
  <c r="N663" i="2"/>
  <c r="N222" i="13" s="1"/>
  <c r="R663" i="2"/>
  <c r="R222" i="13" s="1"/>
  <c r="R663" i="15"/>
  <c r="R222" i="16" s="1"/>
  <c r="V663" i="2"/>
  <c r="V222" i="13" s="1"/>
  <c r="V663" i="15"/>
  <c r="V222" i="16" s="1"/>
  <c r="D663" i="2"/>
  <c r="D222" i="13" s="1"/>
  <c r="D663" i="15"/>
  <c r="D222" i="16" s="1"/>
  <c r="Q675" i="15"/>
  <c r="Q226" i="16" s="1"/>
  <c r="Q675" i="2"/>
  <c r="Q226" i="13" s="1"/>
  <c r="AA662" i="15" l="1"/>
  <c r="AA662" i="2"/>
  <c r="J663" i="15"/>
  <c r="J222" i="16" s="1"/>
  <c r="J663" i="2"/>
  <c r="J222" i="13" s="1"/>
  <c r="L663" i="15"/>
  <c r="L222" i="16" s="1"/>
  <c r="L663" i="2"/>
  <c r="L222" i="13" s="1"/>
  <c r="C663" i="2"/>
  <c r="C222" i="13" s="1"/>
  <c r="C663" i="15"/>
  <c r="C222" i="16" s="1"/>
  <c r="E663" i="2"/>
  <c r="E222" i="13" s="1"/>
  <c r="E663" i="15"/>
  <c r="E222" i="16" s="1"/>
  <c r="R666" i="15"/>
  <c r="R223" i="16" s="1"/>
  <c r="R666" i="2"/>
  <c r="R223" i="13" s="1"/>
  <c r="Q678" i="15"/>
  <c r="Q227" i="16" s="1"/>
  <c r="Q678" i="2"/>
  <c r="Q227" i="13" s="1"/>
  <c r="K690" i="15"/>
  <c r="K231" i="16" s="1"/>
  <c r="K690" i="2"/>
  <c r="K231" i="13" s="1"/>
  <c r="E666" i="2" l="1"/>
  <c r="E223" i="13" s="1"/>
  <c r="E666" i="15"/>
  <c r="E223" i="16" s="1"/>
  <c r="L666" i="2"/>
  <c r="L223" i="13" s="1"/>
  <c r="L666" i="15"/>
  <c r="L223" i="16" s="1"/>
  <c r="J666" i="2"/>
  <c r="J223" i="13" s="1"/>
  <c r="J666" i="15"/>
  <c r="J223" i="16" s="1"/>
  <c r="AA663" i="15"/>
  <c r="AA663" i="2"/>
  <c r="Q681" i="2"/>
  <c r="Q228" i="13" s="1"/>
  <c r="Q681" i="15"/>
  <c r="Q228" i="16" s="1"/>
  <c r="H666" i="2" l="1"/>
  <c r="H223" i="13" s="1"/>
  <c r="H666" i="15"/>
  <c r="H223" i="16" s="1"/>
  <c r="Q684" i="15"/>
  <c r="Q229" i="16" s="1"/>
  <c r="Q684" i="2"/>
  <c r="Q229" i="13" s="1"/>
  <c r="Q687" i="15" l="1"/>
  <c r="Q230" i="16" s="1"/>
  <c r="Q687" i="2"/>
  <c r="Q230" i="13" s="1"/>
  <c r="AA665" i="15"/>
  <c r="AA665" i="2"/>
  <c r="C666" i="15" l="1"/>
  <c r="C223" i="16" s="1"/>
  <c r="C666" i="2"/>
  <c r="C223" i="13" s="1"/>
  <c r="D666" i="2"/>
  <c r="D223" i="13" s="1"/>
  <c r="D666" i="15"/>
  <c r="D223" i="16" s="1"/>
  <c r="P666" i="2"/>
  <c r="P223" i="13" s="1"/>
  <c r="P666" i="15"/>
  <c r="P223" i="16" s="1"/>
  <c r="N666" i="2"/>
  <c r="N223" i="13" s="1"/>
  <c r="N666" i="15"/>
  <c r="N223" i="16" s="1"/>
  <c r="V666" i="15"/>
  <c r="V223" i="16" s="1"/>
  <c r="V666" i="2"/>
  <c r="V223" i="13" s="1"/>
  <c r="Q690" i="2"/>
  <c r="Q231" i="13" s="1"/>
  <c r="Q690" i="15"/>
  <c r="Q231" i="16" s="1"/>
  <c r="M666" i="2"/>
  <c r="M223" i="13" s="1"/>
  <c r="M666" i="15"/>
  <c r="M223" i="16" s="1"/>
  <c r="Q693" i="15" l="1"/>
  <c r="Q232" i="16" s="1"/>
  <c r="Q693" i="2"/>
  <c r="Q232" i="13" s="1"/>
  <c r="AA666" i="2"/>
  <c r="AA666" i="15"/>
  <c r="N669" i="2"/>
  <c r="N224" i="13" s="1"/>
  <c r="N669" i="15"/>
  <c r="N224" i="16" s="1"/>
  <c r="N672" i="15" l="1"/>
  <c r="N225" i="16" s="1"/>
  <c r="N672" i="2"/>
  <c r="N225" i="13" s="1"/>
  <c r="P669" i="2"/>
  <c r="P224" i="13" s="1"/>
  <c r="P669" i="15"/>
  <c r="P224" i="16" s="1"/>
  <c r="Q696" i="15"/>
  <c r="Q233" i="16" s="1"/>
  <c r="Q696" i="2"/>
  <c r="Q233" i="13" s="1"/>
  <c r="H669" i="15"/>
  <c r="H224" i="16" s="1"/>
  <c r="H669" i="2"/>
  <c r="H224" i="13" s="1"/>
  <c r="E669" i="15"/>
  <c r="E224" i="16" s="1"/>
  <c r="E669" i="2"/>
  <c r="E224" i="13" s="1"/>
  <c r="M669" i="2"/>
  <c r="M224" i="13" s="1"/>
  <c r="M669" i="15"/>
  <c r="M224" i="16" s="1"/>
  <c r="H672" i="2" l="1"/>
  <c r="H225" i="13" s="1"/>
  <c r="H672" i="15"/>
  <c r="H225" i="16" s="1"/>
  <c r="N675" i="2"/>
  <c r="N226" i="13" s="1"/>
  <c r="N675" i="15"/>
  <c r="N226" i="16" s="1"/>
  <c r="M672" i="15"/>
  <c r="M225" i="16" s="1"/>
  <c r="M672" i="2"/>
  <c r="M225" i="13" s="1"/>
  <c r="P672" i="2"/>
  <c r="P225" i="13" s="1"/>
  <c r="P672" i="15"/>
  <c r="P225" i="16" s="1"/>
  <c r="E672" i="2"/>
  <c r="E225" i="13" s="1"/>
  <c r="E672" i="15"/>
  <c r="E225" i="16" s="1"/>
  <c r="E675" i="2" l="1"/>
  <c r="E226" i="13" s="1"/>
  <c r="E675" i="15"/>
  <c r="E226" i="16" s="1"/>
  <c r="H675" i="2"/>
  <c r="H226" i="13" s="1"/>
  <c r="H675" i="15"/>
  <c r="H226" i="16" s="1"/>
  <c r="M675" i="2"/>
  <c r="M226" i="13" s="1"/>
  <c r="M675" i="15"/>
  <c r="M226" i="16" s="1"/>
  <c r="P675" i="15"/>
  <c r="P226" i="16" s="1"/>
  <c r="P675" i="2"/>
  <c r="P226" i="13" s="1"/>
  <c r="T669" i="2" l="1"/>
  <c r="T224" i="13" s="1"/>
  <c r="T669" i="15"/>
  <c r="T224" i="16" s="1"/>
  <c r="P678" i="15"/>
  <c r="P227" i="16" s="1"/>
  <c r="P678" i="2"/>
  <c r="P227" i="13" s="1"/>
  <c r="E678" i="15"/>
  <c r="E227" i="16" s="1"/>
  <c r="E678" i="2"/>
  <c r="E227" i="13" s="1"/>
  <c r="R669" i="2"/>
  <c r="R224" i="13" s="1"/>
  <c r="R669" i="15"/>
  <c r="R224" i="16" s="1"/>
  <c r="G669" i="15"/>
  <c r="G224" i="16" s="1"/>
  <c r="G669" i="2"/>
  <c r="G224" i="13" s="1"/>
  <c r="S684" i="15"/>
  <c r="S229" i="16" s="1"/>
  <c r="S684" i="2"/>
  <c r="S229" i="13" s="1"/>
  <c r="L669" i="2"/>
  <c r="L224" i="13" s="1"/>
  <c r="L669" i="15"/>
  <c r="L224" i="16" s="1"/>
  <c r="H678" i="15"/>
  <c r="H227" i="16" s="1"/>
  <c r="H678" i="2"/>
  <c r="H227" i="13" s="1"/>
  <c r="B669" i="15"/>
  <c r="B224" i="16" s="1"/>
  <c r="B669" i="2"/>
  <c r="B224" i="13" s="1"/>
  <c r="D669" i="15"/>
  <c r="D224" i="16" s="1"/>
  <c r="D669" i="2"/>
  <c r="D224" i="13" s="1"/>
  <c r="U669" i="15"/>
  <c r="U224" i="16" s="1"/>
  <c r="U669" i="2"/>
  <c r="U224" i="13" s="1"/>
  <c r="J669" i="15"/>
  <c r="J224" i="16" s="1"/>
  <c r="J669" i="2"/>
  <c r="J224" i="13" s="1"/>
  <c r="T675" i="15" l="1"/>
  <c r="T226" i="16" s="1"/>
  <c r="AA668" i="15"/>
  <c r="AA668" i="2"/>
  <c r="J672" i="2"/>
  <c r="J225" i="13" s="1"/>
  <c r="J672" i="15"/>
  <c r="J225" i="16" s="1"/>
  <c r="P681" i="2"/>
  <c r="P228" i="13" s="1"/>
  <c r="P681" i="15"/>
  <c r="P228" i="16" s="1"/>
  <c r="U672" i="2"/>
  <c r="U225" i="13" s="1"/>
  <c r="U672" i="15"/>
  <c r="U225" i="16" s="1"/>
  <c r="B672" i="2"/>
  <c r="B225" i="13" s="1"/>
  <c r="B672" i="15"/>
  <c r="B225" i="16" s="1"/>
  <c r="D672" i="2"/>
  <c r="D225" i="13" s="1"/>
  <c r="D672" i="15"/>
  <c r="D225" i="16" s="1"/>
  <c r="R672" i="2"/>
  <c r="R225" i="13" s="1"/>
  <c r="R672" i="15"/>
  <c r="R225" i="16" s="1"/>
  <c r="L672" i="15"/>
  <c r="L225" i="16" s="1"/>
  <c r="L672" i="2"/>
  <c r="L225" i="13" s="1"/>
  <c r="S687" i="2"/>
  <c r="S230" i="13" s="1"/>
  <c r="S687" i="15"/>
  <c r="S230" i="16" s="1"/>
  <c r="T672" i="2"/>
  <c r="T225" i="13" s="1"/>
  <c r="T672" i="15"/>
  <c r="T225" i="16" s="1"/>
  <c r="G672" i="2"/>
  <c r="G225" i="13" s="1"/>
  <c r="G672" i="15"/>
  <c r="G225" i="16" s="1"/>
  <c r="T675" i="2" l="1"/>
  <c r="T226" i="13" s="1"/>
  <c r="D675" i="15"/>
  <c r="D226" i="16" s="1"/>
  <c r="D675" i="2"/>
  <c r="D226" i="13" s="1"/>
  <c r="U675" i="15"/>
  <c r="U226" i="16" s="1"/>
  <c r="U675" i="2"/>
  <c r="U226" i="13" s="1"/>
  <c r="V669" i="15"/>
  <c r="V224" i="16" s="1"/>
  <c r="V669" i="2"/>
  <c r="V224" i="13" s="1"/>
  <c r="F669" i="15"/>
  <c r="F224" i="16" s="1"/>
  <c r="F669" i="2"/>
  <c r="F224" i="13" s="1"/>
  <c r="P684" i="15"/>
  <c r="P229" i="16" s="1"/>
  <c r="P684" i="2"/>
  <c r="P229" i="13" s="1"/>
  <c r="G675" i="2"/>
  <c r="G226" i="13" s="1"/>
  <c r="G675" i="15"/>
  <c r="G226" i="16" s="1"/>
  <c r="L675" i="2"/>
  <c r="L226" i="13" s="1"/>
  <c r="L675" i="15"/>
  <c r="L226" i="16" s="1"/>
  <c r="C669" i="15"/>
  <c r="C224" i="16" s="1"/>
  <c r="C669" i="2"/>
  <c r="C224" i="13" s="1"/>
  <c r="J675" i="2"/>
  <c r="J226" i="13" s="1"/>
  <c r="J675" i="15"/>
  <c r="J226" i="16" s="1"/>
  <c r="S690" i="2"/>
  <c r="S231" i="13" s="1"/>
  <c r="S690" i="15"/>
  <c r="S231" i="16" s="1"/>
  <c r="R675" i="15"/>
  <c r="R226" i="16" s="1"/>
  <c r="R675" i="2"/>
  <c r="R226" i="13" s="1"/>
  <c r="F672" i="2"/>
  <c r="F225" i="13" s="1"/>
  <c r="F672" i="15"/>
  <c r="F225" i="16" s="1"/>
  <c r="B675" i="15"/>
  <c r="B226" i="16" s="1"/>
  <c r="B675" i="2"/>
  <c r="B226" i="13" s="1"/>
  <c r="AA669" i="2" l="1"/>
  <c r="L678" i="15"/>
  <c r="L227" i="16" s="1"/>
  <c r="L678" i="2"/>
  <c r="L227" i="13" s="1"/>
  <c r="V675" i="15"/>
  <c r="V226" i="16" s="1"/>
  <c r="V675" i="2"/>
  <c r="V226" i="13" s="1"/>
  <c r="C672" i="2"/>
  <c r="C225" i="13" s="1"/>
  <c r="C672" i="15"/>
  <c r="C225" i="16" s="1"/>
  <c r="AA669" i="15"/>
  <c r="S693" i="15"/>
  <c r="S232" i="16" s="1"/>
  <c r="S693" i="2"/>
  <c r="S232" i="13" s="1"/>
  <c r="F675" i="2"/>
  <c r="F226" i="13" s="1"/>
  <c r="F675" i="15"/>
  <c r="F226" i="16" s="1"/>
  <c r="P687" i="15"/>
  <c r="P230" i="16" s="1"/>
  <c r="P687" i="2"/>
  <c r="P230" i="13" s="1"/>
  <c r="V672" i="2"/>
  <c r="V225" i="13" s="1"/>
  <c r="V672" i="15"/>
  <c r="V225" i="16" s="1"/>
  <c r="B678" i="15"/>
  <c r="B227" i="16" s="1"/>
  <c r="B678" i="2"/>
  <c r="B227" i="13" s="1"/>
  <c r="AA672" i="15" l="1"/>
  <c r="L681" i="15"/>
  <c r="L228" i="16" s="1"/>
  <c r="L681" i="2"/>
  <c r="L228" i="13" s="1"/>
  <c r="AA672" i="2"/>
  <c r="C675" i="15"/>
  <c r="C675" i="2"/>
  <c r="P690" i="2"/>
  <c r="P231" i="13" s="1"/>
  <c r="P690" i="15"/>
  <c r="P231" i="16" s="1"/>
  <c r="S696" i="15"/>
  <c r="S233" i="16" s="1"/>
  <c r="S696" i="2"/>
  <c r="S233" i="13" s="1"/>
  <c r="AA675" i="15" l="1"/>
  <c r="C226" i="16"/>
  <c r="C678" i="2"/>
  <c r="C227" i="13" s="1"/>
  <c r="C678" i="15"/>
  <c r="C227" i="16" s="1"/>
  <c r="AA675" i="2"/>
  <c r="C226" i="13"/>
  <c r="C684" i="15"/>
  <c r="C229" i="16" s="1"/>
  <c r="L684" i="2"/>
  <c r="L229" i="13" s="1"/>
  <c r="L684" i="15"/>
  <c r="L229" i="16" s="1"/>
  <c r="C681" i="2"/>
  <c r="C228" i="13" s="1"/>
  <c r="C681" i="15"/>
  <c r="C228" i="16" s="1"/>
  <c r="U678" i="2"/>
  <c r="U227" i="13" s="1"/>
  <c r="U678" i="15"/>
  <c r="U227" i="16" s="1"/>
  <c r="AA674" i="15"/>
  <c r="AA674" i="2"/>
  <c r="P693" i="2"/>
  <c r="P232" i="13" s="1"/>
  <c r="P693" i="15"/>
  <c r="P232" i="16" s="1"/>
  <c r="AA671" i="2"/>
  <c r="AA671" i="15"/>
  <c r="I678" i="15"/>
  <c r="I227" i="16" s="1"/>
  <c r="I678" i="2"/>
  <c r="I227" i="13" s="1"/>
  <c r="C687" i="2" l="1"/>
  <c r="C230" i="13" s="1"/>
  <c r="C684" i="2"/>
  <c r="C229" i="13" s="1"/>
  <c r="L690" i="15"/>
  <c r="L231" i="16" s="1"/>
  <c r="C687" i="15"/>
  <c r="C230" i="16" s="1"/>
  <c r="L687" i="2"/>
  <c r="L230" i="13" s="1"/>
  <c r="L687" i="15"/>
  <c r="L230" i="16" s="1"/>
  <c r="P696" i="15"/>
  <c r="P233" i="16" s="1"/>
  <c r="P696" i="2"/>
  <c r="P233" i="13" s="1"/>
  <c r="L693" i="15" l="1"/>
  <c r="L232" i="16" s="1"/>
  <c r="AA677" i="15"/>
  <c r="L690" i="2"/>
  <c r="L231" i="13" s="1"/>
  <c r="F678" i="15"/>
  <c r="F227" i="16" s="1"/>
  <c r="F678" i="2"/>
  <c r="F227" i="13" s="1"/>
  <c r="T678" i="2"/>
  <c r="T227" i="13" s="1"/>
  <c r="T678" i="15"/>
  <c r="T227" i="16" s="1"/>
  <c r="J678" i="15"/>
  <c r="J227" i="16" s="1"/>
  <c r="J678" i="2"/>
  <c r="J227" i="13" s="1"/>
  <c r="N678" i="15"/>
  <c r="N227" i="16" s="1"/>
  <c r="N678" i="2"/>
  <c r="N227" i="13" s="1"/>
  <c r="C690" i="15"/>
  <c r="C231" i="16" s="1"/>
  <c r="C690" i="2"/>
  <c r="C231" i="13" s="1"/>
  <c r="M678" i="15"/>
  <c r="M227" i="16" s="1"/>
  <c r="M678" i="2"/>
  <c r="M227" i="13" s="1"/>
  <c r="G678" i="15"/>
  <c r="G227" i="16" s="1"/>
  <c r="G678" i="2"/>
  <c r="G227" i="13" s="1"/>
  <c r="R678" i="2"/>
  <c r="R227" i="13" s="1"/>
  <c r="R678" i="15"/>
  <c r="R227" i="16" s="1"/>
  <c r="D678" i="15"/>
  <c r="D227" i="16" s="1"/>
  <c r="D678" i="2"/>
  <c r="D227" i="13" s="1"/>
  <c r="L696" i="15" l="1"/>
  <c r="L233" i="16" s="1"/>
  <c r="L693" i="2"/>
  <c r="L232" i="13" s="1"/>
  <c r="AA677" i="2"/>
  <c r="C693" i="2"/>
  <c r="C232" i="13" s="1"/>
  <c r="C693" i="15"/>
  <c r="C232" i="16" s="1"/>
  <c r="V678" i="2"/>
  <c r="R681" i="15"/>
  <c r="R228" i="16" s="1"/>
  <c r="R681" i="2"/>
  <c r="R228" i="13" s="1"/>
  <c r="J681" i="2"/>
  <c r="J228" i="13" s="1"/>
  <c r="J681" i="15"/>
  <c r="J228" i="16" s="1"/>
  <c r="M681" i="15"/>
  <c r="M228" i="16" s="1"/>
  <c r="M681" i="2"/>
  <c r="M228" i="13" s="1"/>
  <c r="F681" i="2"/>
  <c r="F228" i="13" s="1"/>
  <c r="F681" i="15"/>
  <c r="F228" i="16" s="1"/>
  <c r="D681" i="2"/>
  <c r="D228" i="13" s="1"/>
  <c r="D681" i="15"/>
  <c r="D228" i="16" s="1"/>
  <c r="AA678" i="2" l="1"/>
  <c r="V227" i="13"/>
  <c r="L696" i="2"/>
  <c r="L233" i="13" s="1"/>
  <c r="V678" i="15"/>
  <c r="J684" i="15"/>
  <c r="J229" i="16" s="1"/>
  <c r="J684" i="2"/>
  <c r="J229" i="13" s="1"/>
  <c r="C696" i="2"/>
  <c r="C233" i="13" s="1"/>
  <c r="C696" i="15"/>
  <c r="C233" i="16" s="1"/>
  <c r="D684" i="15"/>
  <c r="D229" i="16" s="1"/>
  <c r="D684" i="2"/>
  <c r="D229" i="13" s="1"/>
  <c r="V681" i="2"/>
  <c r="V228" i="13" s="1"/>
  <c r="V681" i="15"/>
  <c r="V228" i="16" s="1"/>
  <c r="F684" i="15"/>
  <c r="F229" i="16" s="1"/>
  <c r="F684" i="2"/>
  <c r="F229" i="13" s="1"/>
  <c r="M684" i="2"/>
  <c r="M229" i="13" s="1"/>
  <c r="M684" i="15"/>
  <c r="M229" i="16" s="1"/>
  <c r="AA678" i="15" l="1"/>
  <c r="V227" i="16"/>
  <c r="F687" i="2"/>
  <c r="F230" i="13" s="1"/>
  <c r="F687" i="15"/>
  <c r="F230" i="16" s="1"/>
  <c r="J687" i="2"/>
  <c r="J230" i="13" s="1"/>
  <c r="J687" i="15"/>
  <c r="J230" i="16" s="1"/>
  <c r="N681" i="15"/>
  <c r="N228" i="16" s="1"/>
  <c r="N681" i="2"/>
  <c r="N228" i="13" s="1"/>
  <c r="I681" i="2"/>
  <c r="I228" i="13" s="1"/>
  <c r="I681" i="15"/>
  <c r="I228" i="16" s="1"/>
  <c r="U681" i="2"/>
  <c r="U228" i="13" s="1"/>
  <c r="U681" i="15"/>
  <c r="U228" i="16" s="1"/>
  <c r="D687" i="2"/>
  <c r="D230" i="13" s="1"/>
  <c r="D687" i="15"/>
  <c r="D230" i="16" s="1"/>
  <c r="M687" i="15"/>
  <c r="M230" i="16" s="1"/>
  <c r="M687" i="2"/>
  <c r="M230" i="13" s="1"/>
  <c r="F690" i="15" l="1"/>
  <c r="F231" i="16" s="1"/>
  <c r="F690" i="2"/>
  <c r="F231" i="13" s="1"/>
  <c r="I684" i="15"/>
  <c r="I229" i="16" s="1"/>
  <c r="I684" i="2"/>
  <c r="I229" i="13" s="1"/>
  <c r="M690" i="15"/>
  <c r="M231" i="16" s="1"/>
  <c r="M690" i="2"/>
  <c r="M231" i="13" s="1"/>
  <c r="D690" i="15"/>
  <c r="D231" i="16" s="1"/>
  <c r="D690" i="2"/>
  <c r="D231" i="13" s="1"/>
  <c r="N684" i="2"/>
  <c r="N229" i="13" s="1"/>
  <c r="N684" i="15"/>
  <c r="N229" i="16" s="1"/>
  <c r="M696" i="2" l="1"/>
  <c r="M233" i="13" s="1"/>
  <c r="M696" i="15"/>
  <c r="M233" i="16" s="1"/>
  <c r="F693" i="2"/>
  <c r="F232" i="13" s="1"/>
  <c r="F693" i="15"/>
  <c r="F232" i="16" s="1"/>
  <c r="B681" i="2"/>
  <c r="B228" i="13" s="1"/>
  <c r="B681" i="15"/>
  <c r="B228" i="16" s="1"/>
  <c r="T681" i="2"/>
  <c r="T228" i="13" s="1"/>
  <c r="T681" i="15"/>
  <c r="T228" i="16" s="1"/>
  <c r="I687" i="15"/>
  <c r="I230" i="16" s="1"/>
  <c r="I687" i="2"/>
  <c r="I230" i="13" s="1"/>
  <c r="D693" i="2"/>
  <c r="D232" i="13" s="1"/>
  <c r="D693" i="15"/>
  <c r="D232" i="16" s="1"/>
  <c r="M693" i="2"/>
  <c r="M232" i="13" s="1"/>
  <c r="M693" i="15"/>
  <c r="M232" i="16" s="1"/>
  <c r="N687" i="15"/>
  <c r="N230" i="16" s="1"/>
  <c r="N687" i="2"/>
  <c r="N230" i="13" s="1"/>
  <c r="D696" i="2"/>
  <c r="D233" i="13" s="1"/>
  <c r="D696" i="15"/>
  <c r="D233" i="16" s="1"/>
  <c r="AA680" i="2" l="1"/>
  <c r="AA680" i="15"/>
  <c r="B684" i="15"/>
  <c r="B229" i="16" s="1"/>
  <c r="B684" i="2"/>
  <c r="B229" i="13" s="1"/>
  <c r="G681" i="2"/>
  <c r="G228" i="13" s="1"/>
  <c r="G681" i="15"/>
  <c r="G228" i="16" s="1"/>
  <c r="E681" i="2"/>
  <c r="E228" i="13" s="1"/>
  <c r="E681" i="15"/>
  <c r="E228" i="16" s="1"/>
  <c r="F696" i="2"/>
  <c r="F233" i="13" s="1"/>
  <c r="F696" i="15"/>
  <c r="F233" i="16" s="1"/>
  <c r="H681" i="2"/>
  <c r="H228" i="13" s="1"/>
  <c r="H681" i="15"/>
  <c r="H228" i="16" s="1"/>
  <c r="N690" i="15"/>
  <c r="N231" i="16" s="1"/>
  <c r="N690" i="2"/>
  <c r="N231" i="13" s="1"/>
  <c r="T684" i="15"/>
  <c r="T229" i="16" s="1"/>
  <c r="T684" i="2"/>
  <c r="T229" i="13" s="1"/>
  <c r="AA681" i="15" l="1"/>
  <c r="AA681" i="2"/>
  <c r="H684" i="15"/>
  <c r="H229" i="16" s="1"/>
  <c r="H684" i="2"/>
  <c r="H229" i="13" s="1"/>
  <c r="T687" i="15"/>
  <c r="T230" i="16" s="1"/>
  <c r="T687" i="2"/>
  <c r="T230" i="13" s="1"/>
  <c r="B687" i="2"/>
  <c r="B230" i="13" s="1"/>
  <c r="B687" i="15"/>
  <c r="B230" i="16" s="1"/>
  <c r="H687" i="15" l="1"/>
  <c r="H230" i="16" s="1"/>
  <c r="H687" i="2"/>
  <c r="H230" i="13" s="1"/>
  <c r="T690" i="2"/>
  <c r="T231" i="13" s="1"/>
  <c r="T690" i="15"/>
  <c r="T231" i="16" s="1"/>
  <c r="R684" i="15"/>
  <c r="R229" i="16" s="1"/>
  <c r="R684" i="2"/>
  <c r="R229" i="13" s="1"/>
  <c r="V684" i="15"/>
  <c r="V229" i="16" s="1"/>
  <c r="V684" i="2"/>
  <c r="V229" i="13" s="1"/>
  <c r="H690" i="15" l="1"/>
  <c r="H231" i="16" s="1"/>
  <c r="H690" i="2"/>
  <c r="H231" i="13" s="1"/>
  <c r="E684" i="15"/>
  <c r="E229" i="16" s="1"/>
  <c r="E684" i="2"/>
  <c r="E229" i="13" s="1"/>
  <c r="R687" i="15"/>
  <c r="R230" i="16" s="1"/>
  <c r="R687" i="2"/>
  <c r="R230" i="13" s="1"/>
  <c r="U684" i="15"/>
  <c r="U229" i="16" s="1"/>
  <c r="U684" i="2"/>
  <c r="U229" i="13" s="1"/>
  <c r="AA683" i="15"/>
  <c r="AA683" i="2"/>
  <c r="T693" i="2"/>
  <c r="T232" i="13" s="1"/>
  <c r="T693" i="15"/>
  <c r="T232" i="16" s="1"/>
  <c r="V687" i="2"/>
  <c r="V230" i="13" s="1"/>
  <c r="V687" i="15"/>
  <c r="V230" i="16" s="1"/>
  <c r="V690" i="15" l="1"/>
  <c r="V231" i="16" s="1"/>
  <c r="V690" i="2"/>
  <c r="V231" i="13" s="1"/>
  <c r="T696" i="15"/>
  <c r="T233" i="16" s="1"/>
  <c r="T696" i="2"/>
  <c r="T233" i="13" s="1"/>
  <c r="G684" i="15"/>
  <c r="G684" i="2"/>
  <c r="E687" i="2"/>
  <c r="E230" i="13" s="1"/>
  <c r="E687" i="15"/>
  <c r="E230" i="16" s="1"/>
  <c r="U687" i="15"/>
  <c r="U230" i="16" s="1"/>
  <c r="U687" i="2"/>
  <c r="U230" i="13" s="1"/>
  <c r="AA684" i="15" l="1"/>
  <c r="G229" i="16"/>
  <c r="AA684" i="2"/>
  <c r="G229" i="13"/>
  <c r="V693" i="2"/>
  <c r="V232" i="13" s="1"/>
  <c r="V693" i="15"/>
  <c r="V232" i="16" s="1"/>
  <c r="G687" i="15"/>
  <c r="G687" i="2"/>
  <c r="AA687" i="15" l="1"/>
  <c r="G230" i="16"/>
  <c r="AA687" i="2"/>
  <c r="G230" i="13"/>
  <c r="AA686" i="15"/>
  <c r="AA686" i="2"/>
  <c r="V696" i="2"/>
  <c r="V233" i="13" s="1"/>
  <c r="V696" i="15"/>
  <c r="V233" i="16" s="1"/>
  <c r="S699" i="15"/>
  <c r="S234" i="16" s="1"/>
  <c r="S699" i="2"/>
  <c r="S234" i="13" s="1"/>
  <c r="T699" i="2"/>
  <c r="T234" i="13" s="1"/>
  <c r="T699" i="15"/>
  <c r="T234" i="16" s="1"/>
  <c r="S702" i="15" l="1"/>
  <c r="S235" i="16" s="1"/>
  <c r="S702" i="2"/>
  <c r="S235" i="13" s="1"/>
  <c r="T702" i="15"/>
  <c r="T235" i="16" s="1"/>
  <c r="T702" i="2"/>
  <c r="T235" i="13" s="1"/>
  <c r="S705" i="15" l="1"/>
  <c r="S236" i="16" s="1"/>
  <c r="S705" i="2"/>
  <c r="S236" i="13" s="1"/>
  <c r="AA689" i="15"/>
  <c r="AA689" i="2"/>
  <c r="B690" i="15" l="1"/>
  <c r="B231" i="16" s="1"/>
  <c r="B690" i="2"/>
  <c r="B231" i="13" s="1"/>
  <c r="J690" i="15"/>
  <c r="J231" i="16" s="1"/>
  <c r="J690" i="2"/>
  <c r="J231" i="13" s="1"/>
  <c r="I690" i="15"/>
  <c r="I231" i="16" s="1"/>
  <c r="I690" i="2"/>
  <c r="I231" i="13" s="1"/>
  <c r="R690" i="2"/>
  <c r="R231" i="13" s="1"/>
  <c r="R690" i="15"/>
  <c r="R231" i="16" s="1"/>
  <c r="E690" i="15"/>
  <c r="E231" i="16" s="1"/>
  <c r="E690" i="2"/>
  <c r="E231" i="13" s="1"/>
  <c r="G690" i="15"/>
  <c r="G231" i="16" s="1"/>
  <c r="G690" i="2"/>
  <c r="G231" i="13" s="1"/>
  <c r="U690" i="2"/>
  <c r="U231" i="13" s="1"/>
  <c r="U690" i="15"/>
  <c r="U231" i="16" s="1"/>
  <c r="S708" i="2"/>
  <c r="S237" i="13" s="1"/>
  <c r="S708" i="15"/>
  <c r="S237" i="16" s="1"/>
  <c r="AA690" i="2" l="1"/>
  <c r="AA690" i="15"/>
  <c r="G693" i="2"/>
  <c r="G232" i="13" s="1"/>
  <c r="G693" i="15"/>
  <c r="G232" i="16" s="1"/>
  <c r="R693" i="15"/>
  <c r="R232" i="16" s="1"/>
  <c r="R693" i="2"/>
  <c r="R232" i="13" s="1"/>
  <c r="J693" i="2"/>
  <c r="J232" i="13" s="1"/>
  <c r="J693" i="15"/>
  <c r="J232" i="16" s="1"/>
  <c r="S711" i="15"/>
  <c r="S238" i="16" s="1"/>
  <c r="S711" i="2"/>
  <c r="S238" i="13" s="1"/>
  <c r="U693" i="2"/>
  <c r="U232" i="13" s="1"/>
  <c r="U693" i="15"/>
  <c r="U232" i="16" s="1"/>
  <c r="E693" i="2"/>
  <c r="E232" i="13" s="1"/>
  <c r="E693" i="15"/>
  <c r="E232" i="16" s="1"/>
  <c r="B693" i="2"/>
  <c r="B232" i="13" s="1"/>
  <c r="B693" i="15"/>
  <c r="B232" i="16" s="1"/>
  <c r="J696" i="15" l="1"/>
  <c r="J233" i="16" s="1"/>
  <c r="J696" i="2"/>
  <c r="J233" i="13" s="1"/>
  <c r="E696" i="2"/>
  <c r="E233" i="13" s="1"/>
  <c r="E696" i="15"/>
  <c r="E233" i="16" s="1"/>
  <c r="G696" i="2"/>
  <c r="G233" i="13" s="1"/>
  <c r="G696" i="15"/>
  <c r="G233" i="16" s="1"/>
  <c r="B696" i="15"/>
  <c r="B233" i="16" s="1"/>
  <c r="B696" i="2"/>
  <c r="B233" i="13" s="1"/>
  <c r="U696" i="15"/>
  <c r="U233" i="16" s="1"/>
  <c r="U696" i="2"/>
  <c r="U233" i="13" s="1"/>
  <c r="S714" i="15"/>
  <c r="S239" i="16" s="1"/>
  <c r="S714" i="2"/>
  <c r="S239" i="13" s="1"/>
  <c r="R696" i="15"/>
  <c r="R233" i="16" s="1"/>
  <c r="R696" i="2"/>
  <c r="R233" i="13" s="1"/>
  <c r="E699" i="15" l="1"/>
  <c r="E234" i="16" s="1"/>
  <c r="E699" i="2"/>
  <c r="E234" i="13" s="1"/>
  <c r="E702" i="2" l="1"/>
  <c r="E235" i="13" s="1"/>
  <c r="E702" i="15"/>
  <c r="E235" i="16" s="1"/>
  <c r="AA692" i="2"/>
  <c r="AA692" i="15"/>
  <c r="N693" i="2" l="1"/>
  <c r="N232" i="13" s="1"/>
  <c r="N693" i="15"/>
  <c r="N232" i="16" s="1"/>
  <c r="K693" i="2"/>
  <c r="K232" i="13" s="1"/>
  <c r="K693" i="15"/>
  <c r="K232" i="16" s="1"/>
  <c r="I693" i="2"/>
  <c r="I232" i="13" s="1"/>
  <c r="I693" i="15"/>
  <c r="I232" i="16" s="1"/>
  <c r="H693" i="2"/>
  <c r="H232" i="13" s="1"/>
  <c r="H693" i="15"/>
  <c r="H232" i="16" s="1"/>
  <c r="AA693" i="15" l="1"/>
  <c r="AA693" i="2"/>
  <c r="N696" i="15"/>
  <c r="N233" i="16" s="1"/>
  <c r="N696" i="2"/>
  <c r="N233" i="13" s="1"/>
  <c r="K696" i="2"/>
  <c r="K233" i="13" s="1"/>
  <c r="K696" i="15"/>
  <c r="K233" i="16" s="1"/>
  <c r="L699" i="15"/>
  <c r="L234" i="16" s="1"/>
  <c r="L699" i="2"/>
  <c r="L234" i="13" s="1"/>
  <c r="B699" i="15"/>
  <c r="B234" i="16" s="1"/>
  <c r="B699" i="2"/>
  <c r="B234" i="13" s="1"/>
  <c r="Q699" i="15"/>
  <c r="Q234" i="16" s="1"/>
  <c r="Q699" i="2"/>
  <c r="Q234" i="13" s="1"/>
  <c r="I696" i="2"/>
  <c r="I233" i="13" s="1"/>
  <c r="I696" i="15"/>
  <c r="I233" i="16" s="1"/>
  <c r="H696" i="2"/>
  <c r="H233" i="13" s="1"/>
  <c r="H696" i="15"/>
  <c r="H233" i="16" s="1"/>
  <c r="AA696" i="15" l="1"/>
  <c r="AA696" i="2"/>
  <c r="U699" i="15"/>
  <c r="U234" i="16" s="1"/>
  <c r="U699" i="2"/>
  <c r="U234" i="13" s="1"/>
  <c r="L702" i="15"/>
  <c r="L235" i="16" s="1"/>
  <c r="L702" i="2"/>
  <c r="L235" i="13" s="1"/>
  <c r="B702" i="2"/>
  <c r="B235" i="13" s="1"/>
  <c r="B702" i="15"/>
  <c r="B235" i="16" s="1"/>
  <c r="Q702" i="2"/>
  <c r="Q235" i="13" s="1"/>
  <c r="Q702" i="15"/>
  <c r="Q235" i="16" s="1"/>
  <c r="AA695" i="2" l="1"/>
  <c r="AA695" i="15"/>
  <c r="U702" i="2"/>
  <c r="U235" i="13" s="1"/>
  <c r="U702" i="15"/>
  <c r="U235" i="16" s="1"/>
  <c r="AA698" i="15" l="1"/>
  <c r="AA698" i="2"/>
  <c r="D699" i="15" l="1"/>
  <c r="D234" i="16" s="1"/>
  <c r="D699" i="2"/>
  <c r="D234" i="13" s="1"/>
  <c r="R699" i="2"/>
  <c r="R234" i="13" s="1"/>
  <c r="R699" i="15"/>
  <c r="R234" i="16" s="1"/>
  <c r="V699" i="15"/>
  <c r="V234" i="16" s="1"/>
  <c r="V699" i="2"/>
  <c r="V234" i="13" s="1"/>
  <c r="I699" i="15"/>
  <c r="I234" i="16" s="1"/>
  <c r="I699" i="2"/>
  <c r="I234" i="13" s="1"/>
  <c r="C699" i="15"/>
  <c r="C234" i="16" s="1"/>
  <c r="C699" i="2"/>
  <c r="C234" i="13" s="1"/>
  <c r="P699" i="2"/>
  <c r="P234" i="13" s="1"/>
  <c r="P699" i="15"/>
  <c r="P234" i="16" s="1"/>
  <c r="M699" i="15"/>
  <c r="M234" i="16" s="1"/>
  <c r="M699" i="2"/>
  <c r="M234" i="13" s="1"/>
  <c r="K699" i="15"/>
  <c r="K234" i="16" s="1"/>
  <c r="K699" i="2"/>
  <c r="K234" i="13" s="1"/>
  <c r="F699" i="15"/>
  <c r="F234" i="16" s="1"/>
  <c r="F699" i="2"/>
  <c r="F234" i="13" s="1"/>
  <c r="H699" i="15"/>
  <c r="H234" i="16" s="1"/>
  <c r="H699" i="2"/>
  <c r="H234" i="13" s="1"/>
  <c r="G699" i="15"/>
  <c r="G234" i="16" s="1"/>
  <c r="G699" i="2"/>
  <c r="G234" i="13" s="1"/>
  <c r="J699" i="2"/>
  <c r="J234" i="13" s="1"/>
  <c r="J699" i="15"/>
  <c r="J234" i="16" s="1"/>
  <c r="N699" i="15"/>
  <c r="N234" i="16" s="1"/>
  <c r="N699" i="2"/>
  <c r="N234" i="13" s="1"/>
  <c r="J702" i="2" l="1"/>
  <c r="J235" i="13" s="1"/>
  <c r="J702" i="15"/>
  <c r="J235" i="16" s="1"/>
  <c r="M702" i="15"/>
  <c r="M235" i="16" s="1"/>
  <c r="M702" i="2"/>
  <c r="M235" i="13" s="1"/>
  <c r="G702" i="2"/>
  <c r="G235" i="13" s="1"/>
  <c r="G702" i="15"/>
  <c r="G235" i="16" s="1"/>
  <c r="R702" i="15"/>
  <c r="R235" i="16" s="1"/>
  <c r="R702" i="2"/>
  <c r="R235" i="13" s="1"/>
  <c r="H702" i="2"/>
  <c r="H235" i="13" s="1"/>
  <c r="H702" i="15"/>
  <c r="H235" i="16" s="1"/>
  <c r="P702" i="15"/>
  <c r="P235" i="16" s="1"/>
  <c r="P702" i="2"/>
  <c r="P235" i="13" s="1"/>
  <c r="AA699" i="2"/>
  <c r="I702" i="2"/>
  <c r="I235" i="13" s="1"/>
  <c r="I702" i="15"/>
  <c r="I235" i="16" s="1"/>
  <c r="AA699" i="15"/>
  <c r="F702" i="2"/>
  <c r="F235" i="13" s="1"/>
  <c r="F702" i="15"/>
  <c r="F235" i="16" s="1"/>
  <c r="K702" i="15"/>
  <c r="K235" i="16" s="1"/>
  <c r="K702" i="2"/>
  <c r="K235" i="13" s="1"/>
  <c r="C702" i="2"/>
  <c r="C235" i="13" s="1"/>
  <c r="C702" i="15"/>
  <c r="C235" i="16" s="1"/>
  <c r="N702" i="15"/>
  <c r="N235" i="16" s="1"/>
  <c r="N702" i="2"/>
  <c r="N235" i="13" s="1"/>
  <c r="V702" i="2"/>
  <c r="V235" i="13" s="1"/>
  <c r="V702" i="15"/>
  <c r="V235" i="16" s="1"/>
  <c r="D702" i="2"/>
  <c r="D235" i="13" s="1"/>
  <c r="D702" i="15"/>
  <c r="D235" i="16" s="1"/>
  <c r="AA702" i="15" l="1"/>
  <c r="Q705" i="15"/>
  <c r="Q236" i="16" s="1"/>
  <c r="Q705" i="2"/>
  <c r="Q236" i="13" s="1"/>
  <c r="AA702" i="2"/>
  <c r="L705" i="2"/>
  <c r="L236" i="13" s="1"/>
  <c r="L705" i="15"/>
  <c r="L236" i="16" s="1"/>
  <c r="M705" i="15"/>
  <c r="M236" i="16" s="1"/>
  <c r="M705" i="2"/>
  <c r="M236" i="13" s="1"/>
  <c r="AA701" i="2" l="1"/>
  <c r="AA701" i="15"/>
  <c r="M708" i="15"/>
  <c r="M237" i="16" s="1"/>
  <c r="M708" i="2"/>
  <c r="M237" i="13" s="1"/>
  <c r="Q708" i="2"/>
  <c r="Q237" i="13" s="1"/>
  <c r="Q708" i="15"/>
  <c r="Q237" i="16" s="1"/>
  <c r="E705" i="2"/>
  <c r="E236" i="13" s="1"/>
  <c r="E705" i="15"/>
  <c r="E236" i="16" s="1"/>
  <c r="Q711" i="15" l="1"/>
  <c r="Q238" i="16" s="1"/>
  <c r="Q711" i="2"/>
  <c r="Q238" i="13" s="1"/>
  <c r="M711" i="15"/>
  <c r="M238" i="16" s="1"/>
  <c r="M711" i="2"/>
  <c r="M238" i="13" s="1"/>
  <c r="Q714" i="15" l="1"/>
  <c r="Q239" i="16" s="1"/>
  <c r="Q714" i="2"/>
  <c r="Q239" i="13" s="1"/>
  <c r="M714" i="2"/>
  <c r="M239" i="13" s="1"/>
  <c r="M714" i="15"/>
  <c r="M239" i="16" s="1"/>
  <c r="M717" i="15" l="1"/>
  <c r="M240" i="16" s="1"/>
  <c r="M717" i="2"/>
  <c r="M240" i="13" s="1"/>
  <c r="AA704" i="15" l="1"/>
  <c r="AA704" i="2"/>
  <c r="M720" i="15"/>
  <c r="M241" i="16" s="1"/>
  <c r="M720" i="2"/>
  <c r="M241" i="13" s="1"/>
  <c r="V705" i="15" l="1"/>
  <c r="V236" i="16" s="1"/>
  <c r="V705" i="2"/>
  <c r="V236" i="13" s="1"/>
  <c r="M723" i="15"/>
  <c r="M242" i="16" s="1"/>
  <c r="M723" i="2"/>
  <c r="M242" i="13" s="1"/>
  <c r="B705" i="15"/>
  <c r="B236" i="16" s="1"/>
  <c r="B705" i="2"/>
  <c r="B236" i="13" s="1"/>
  <c r="T705" i="15"/>
  <c r="T236" i="16" s="1"/>
  <c r="T705" i="2"/>
  <c r="T236" i="13" s="1"/>
  <c r="R705" i="15"/>
  <c r="R236" i="16" s="1"/>
  <c r="R705" i="2"/>
  <c r="R236" i="13" s="1"/>
  <c r="U705" i="15"/>
  <c r="U236" i="16" s="1"/>
  <c r="U705" i="2"/>
  <c r="U236" i="13" s="1"/>
  <c r="P705" i="15"/>
  <c r="P236" i="16" s="1"/>
  <c r="P705" i="2"/>
  <c r="P236" i="13" s="1"/>
  <c r="I705" i="2"/>
  <c r="I236" i="13" s="1"/>
  <c r="I705" i="15"/>
  <c r="I236" i="16" s="1"/>
  <c r="C705" i="2"/>
  <c r="C236" i="13" s="1"/>
  <c r="C705" i="15"/>
  <c r="C236" i="16" s="1"/>
  <c r="D708" i="2"/>
  <c r="D237" i="13" s="1"/>
  <c r="D708" i="15"/>
  <c r="D237" i="16" s="1"/>
  <c r="G705" i="2"/>
  <c r="G236" i="13" s="1"/>
  <c r="G705" i="15"/>
  <c r="G236" i="16" s="1"/>
  <c r="H705" i="15"/>
  <c r="H236" i="16" s="1"/>
  <c r="H705" i="2"/>
  <c r="H236" i="13" s="1"/>
  <c r="F705" i="2"/>
  <c r="F236" i="13" s="1"/>
  <c r="F705" i="15"/>
  <c r="F236" i="16" s="1"/>
  <c r="N705" i="2"/>
  <c r="N236" i="13" s="1"/>
  <c r="N705" i="15"/>
  <c r="N236" i="16" s="1"/>
  <c r="J705" i="2"/>
  <c r="J236" i="13" s="1"/>
  <c r="J705" i="15"/>
  <c r="J236" i="16" s="1"/>
  <c r="D705" i="2"/>
  <c r="D236" i="13" s="1"/>
  <c r="D705" i="15"/>
  <c r="D236" i="16" s="1"/>
  <c r="K705" i="15"/>
  <c r="K236" i="16" s="1"/>
  <c r="K705" i="2"/>
  <c r="K236" i="13" s="1"/>
  <c r="K711" i="15" l="1"/>
  <c r="K238" i="16" s="1"/>
  <c r="K708" i="2"/>
  <c r="K237" i="13" s="1"/>
  <c r="K708" i="15"/>
  <c r="K237" i="16" s="1"/>
  <c r="U708" i="2"/>
  <c r="U237" i="13" s="1"/>
  <c r="U708" i="15"/>
  <c r="U237" i="16" s="1"/>
  <c r="C708" i="15"/>
  <c r="C237" i="16" s="1"/>
  <c r="C708" i="2"/>
  <c r="C237" i="13" s="1"/>
  <c r="AA705" i="2"/>
  <c r="G708" i="2"/>
  <c r="G237" i="13" s="1"/>
  <c r="G708" i="15"/>
  <c r="G237" i="16" s="1"/>
  <c r="B708" i="2"/>
  <c r="B237" i="13" s="1"/>
  <c r="B708" i="15"/>
  <c r="B237" i="16" s="1"/>
  <c r="V708" i="15"/>
  <c r="V237" i="16" s="1"/>
  <c r="V708" i="2"/>
  <c r="V237" i="13" s="1"/>
  <c r="N708" i="15"/>
  <c r="N237" i="16" s="1"/>
  <c r="N708" i="2"/>
  <c r="N237" i="13" s="1"/>
  <c r="AA705" i="15"/>
  <c r="H708" i="2"/>
  <c r="H237" i="13" s="1"/>
  <c r="H708" i="15"/>
  <c r="H237" i="16" s="1"/>
  <c r="F708" i="2"/>
  <c r="F237" i="13" s="1"/>
  <c r="F708" i="15"/>
  <c r="F237" i="16" s="1"/>
  <c r="I708" i="15"/>
  <c r="I237" i="16" s="1"/>
  <c r="I708" i="2"/>
  <c r="I237" i="13" s="1"/>
  <c r="T708" i="15"/>
  <c r="T237" i="16" s="1"/>
  <c r="T708" i="2"/>
  <c r="T237" i="13" s="1"/>
  <c r="M726" i="2"/>
  <c r="M243" i="13" s="1"/>
  <c r="M726" i="15"/>
  <c r="M243" i="16" s="1"/>
  <c r="K711" i="2"/>
  <c r="K238" i="13" s="1"/>
  <c r="R708" i="15"/>
  <c r="R237" i="16" s="1"/>
  <c r="R708" i="2"/>
  <c r="R237" i="13" s="1"/>
  <c r="D711" i="2"/>
  <c r="D238" i="13" s="1"/>
  <c r="D711" i="15"/>
  <c r="D238" i="16" s="1"/>
  <c r="P708" i="2"/>
  <c r="P237" i="13" s="1"/>
  <c r="P708" i="15"/>
  <c r="P237" i="16" s="1"/>
  <c r="J708" i="15"/>
  <c r="J237" i="16" s="1"/>
  <c r="J708" i="2"/>
  <c r="J237" i="13" s="1"/>
  <c r="N711" i="2" l="1"/>
  <c r="N238" i="13" s="1"/>
  <c r="N711" i="15"/>
  <c r="N238" i="16" s="1"/>
  <c r="B711" i="2"/>
  <c r="B238" i="13" s="1"/>
  <c r="B711" i="15"/>
  <c r="B238" i="16" s="1"/>
  <c r="H711" i="2"/>
  <c r="H238" i="13" s="1"/>
  <c r="H711" i="15"/>
  <c r="H238" i="16" s="1"/>
  <c r="T711" i="15"/>
  <c r="T238" i="16" s="1"/>
  <c r="T711" i="2"/>
  <c r="T238" i="13" s="1"/>
  <c r="M729" i="2"/>
  <c r="M244" i="13" s="1"/>
  <c r="M729" i="15"/>
  <c r="M244" i="16" s="1"/>
  <c r="R711" i="2"/>
  <c r="R238" i="13" s="1"/>
  <c r="R711" i="15"/>
  <c r="R238" i="16" s="1"/>
  <c r="K714" i="15"/>
  <c r="K239" i="16" s="1"/>
  <c r="K714" i="2"/>
  <c r="K239" i="13" s="1"/>
  <c r="C711" i="2"/>
  <c r="C238" i="13" s="1"/>
  <c r="C711" i="15"/>
  <c r="C238" i="16" s="1"/>
  <c r="F711" i="2"/>
  <c r="F238" i="13" s="1"/>
  <c r="F711" i="15"/>
  <c r="F238" i="16" s="1"/>
  <c r="I711" i="2"/>
  <c r="I238" i="13" s="1"/>
  <c r="I711" i="15"/>
  <c r="I238" i="16" s="1"/>
  <c r="V711" i="2"/>
  <c r="V238" i="13" s="1"/>
  <c r="V711" i="15"/>
  <c r="V238" i="16" s="1"/>
  <c r="U711" i="15"/>
  <c r="U238" i="16" s="1"/>
  <c r="U711" i="2"/>
  <c r="U238" i="13" s="1"/>
  <c r="J711" i="2"/>
  <c r="J238" i="13" s="1"/>
  <c r="J711" i="15"/>
  <c r="J238" i="16" s="1"/>
  <c r="G711" i="2"/>
  <c r="G238" i="13" s="1"/>
  <c r="G711" i="15"/>
  <c r="G238" i="16" s="1"/>
  <c r="P711" i="15"/>
  <c r="P238" i="16" s="1"/>
  <c r="P711" i="2"/>
  <c r="P238" i="13" s="1"/>
  <c r="T714" i="15"/>
  <c r="T239" i="16" s="1"/>
  <c r="T714" i="2"/>
  <c r="T239" i="13" s="1"/>
  <c r="D714" i="15"/>
  <c r="D239" i="16" s="1"/>
  <c r="D714" i="2"/>
  <c r="D239" i="13" s="1"/>
  <c r="N714" i="15" l="1"/>
  <c r="N239" i="16" s="1"/>
  <c r="N714" i="2"/>
  <c r="N239" i="13" s="1"/>
  <c r="C714" i="2"/>
  <c r="C239" i="13" s="1"/>
  <c r="C714" i="15"/>
  <c r="C239" i="16" s="1"/>
  <c r="R714" i="15"/>
  <c r="R239" i="16" s="1"/>
  <c r="R714" i="2"/>
  <c r="R239" i="13" s="1"/>
  <c r="J714" i="15"/>
  <c r="J239" i="16" s="1"/>
  <c r="J714" i="2"/>
  <c r="J239" i="13" s="1"/>
  <c r="F714" i="15"/>
  <c r="F239" i="16" s="1"/>
  <c r="F714" i="2"/>
  <c r="F239" i="13" s="1"/>
  <c r="V714" i="15"/>
  <c r="V239" i="16" s="1"/>
  <c r="V714" i="2"/>
  <c r="V239" i="13" s="1"/>
  <c r="N717" i="15"/>
  <c r="N240" i="16" s="1"/>
  <c r="N717" i="2"/>
  <c r="N240" i="13" s="1"/>
  <c r="I714" i="15"/>
  <c r="I239" i="16" s="1"/>
  <c r="I714" i="2"/>
  <c r="I239" i="13" s="1"/>
  <c r="U714" i="15"/>
  <c r="U239" i="16" s="1"/>
  <c r="U714" i="2"/>
  <c r="U239" i="13" s="1"/>
  <c r="P714" i="15"/>
  <c r="P239" i="16" s="1"/>
  <c r="P714" i="2"/>
  <c r="P239" i="13" s="1"/>
  <c r="G714" i="15"/>
  <c r="G239" i="16" s="1"/>
  <c r="G714" i="2"/>
  <c r="G239" i="13" s="1"/>
  <c r="H714" i="15"/>
  <c r="H239" i="16" s="1"/>
  <c r="H714" i="2"/>
  <c r="H239" i="13" s="1"/>
  <c r="B714" i="15"/>
  <c r="B239" i="16" s="1"/>
  <c r="B714" i="2"/>
  <c r="B239" i="13" s="1"/>
  <c r="AA707" i="2" l="1"/>
  <c r="B717" i="2"/>
  <c r="B240" i="13" s="1"/>
  <c r="B717" i="15"/>
  <c r="B240" i="16" s="1"/>
  <c r="V717" i="2"/>
  <c r="V240" i="13" s="1"/>
  <c r="V717" i="15"/>
  <c r="V240" i="16" s="1"/>
  <c r="F717" i="2"/>
  <c r="F240" i="13" s="1"/>
  <c r="F717" i="15"/>
  <c r="F240" i="16" s="1"/>
  <c r="H717" i="2"/>
  <c r="H240" i="13" s="1"/>
  <c r="H717" i="15"/>
  <c r="H240" i="16" s="1"/>
  <c r="N720" i="15"/>
  <c r="N241" i="16" s="1"/>
  <c r="N720" i="2"/>
  <c r="N241" i="13" s="1"/>
  <c r="I717" i="15"/>
  <c r="I240" i="16" s="1"/>
  <c r="I717" i="2"/>
  <c r="I240" i="13" s="1"/>
  <c r="AA707" i="15" l="1"/>
  <c r="N723" i="2"/>
  <c r="N242" i="13" s="1"/>
  <c r="N723" i="15"/>
  <c r="N242" i="16" s="1"/>
  <c r="V720" i="2"/>
  <c r="V241" i="13" s="1"/>
  <c r="V720" i="15"/>
  <c r="V241" i="16" s="1"/>
  <c r="F720" i="2"/>
  <c r="F241" i="13" s="1"/>
  <c r="F720" i="15"/>
  <c r="F241" i="16" s="1"/>
  <c r="H720" i="2"/>
  <c r="H241" i="13" s="1"/>
  <c r="H720" i="15"/>
  <c r="H241" i="16" s="1"/>
  <c r="B720" i="2"/>
  <c r="B241" i="13" s="1"/>
  <c r="B720" i="15"/>
  <c r="B241" i="16" s="1"/>
  <c r="E708" i="2"/>
  <c r="E237" i="13" s="1"/>
  <c r="E708" i="15"/>
  <c r="E237" i="16" s="1"/>
  <c r="L708" i="15"/>
  <c r="L237" i="16" s="1"/>
  <c r="L708" i="2"/>
  <c r="L237" i="13" s="1"/>
  <c r="L711" i="2" l="1"/>
  <c r="L238" i="13" s="1"/>
  <c r="L711" i="15"/>
  <c r="L238" i="16" s="1"/>
  <c r="F723" i="2"/>
  <c r="F242" i="13" s="1"/>
  <c r="F723" i="15"/>
  <c r="F242" i="16" s="1"/>
  <c r="L714" i="15"/>
  <c r="L239" i="16" s="1"/>
  <c r="L714" i="2"/>
  <c r="L239" i="13" s="1"/>
  <c r="B723" i="2"/>
  <c r="B242" i="13" s="1"/>
  <c r="B723" i="15"/>
  <c r="B242" i="16" s="1"/>
  <c r="AA708" i="15"/>
  <c r="AA708" i="2"/>
  <c r="V723" i="15"/>
  <c r="V242" i="16" s="1"/>
  <c r="V723" i="2"/>
  <c r="V242" i="13" s="1"/>
  <c r="E714" i="15"/>
  <c r="E239" i="16" s="1"/>
  <c r="E714" i="2"/>
  <c r="E239" i="13" s="1"/>
  <c r="AA710" i="2"/>
  <c r="AA710" i="15"/>
  <c r="H723" i="2"/>
  <c r="H242" i="13" s="1"/>
  <c r="H723" i="15"/>
  <c r="H242" i="16" s="1"/>
  <c r="E711" i="2"/>
  <c r="E238" i="13" s="1"/>
  <c r="E711" i="15"/>
  <c r="E238" i="16" s="1"/>
  <c r="AA711" i="15" l="1"/>
  <c r="AA711" i="2"/>
  <c r="AA714" i="15"/>
  <c r="AA714" i="2"/>
  <c r="F726" i="2"/>
  <c r="F243" i="13" s="1"/>
  <c r="F726" i="15"/>
  <c r="F243" i="16" s="1"/>
  <c r="Q717" i="2"/>
  <c r="Q240" i="13" s="1"/>
  <c r="Q717" i="15"/>
  <c r="Q240" i="16" s="1"/>
  <c r="C717" i="15"/>
  <c r="C240" i="16" s="1"/>
  <c r="C717" i="2"/>
  <c r="C240" i="13" s="1"/>
  <c r="B726" i="15"/>
  <c r="B243" i="16" s="1"/>
  <c r="B726" i="2"/>
  <c r="B243" i="13" s="1"/>
  <c r="U717" i="15"/>
  <c r="U240" i="16" s="1"/>
  <c r="U717" i="2"/>
  <c r="U240" i="13" s="1"/>
  <c r="E717" i="2"/>
  <c r="E240" i="13" s="1"/>
  <c r="E717" i="15"/>
  <c r="E240" i="16" s="1"/>
  <c r="L717" i="2"/>
  <c r="L240" i="13" s="1"/>
  <c r="L717" i="15"/>
  <c r="L240" i="16" s="1"/>
  <c r="V726" i="15"/>
  <c r="V243" i="16" s="1"/>
  <c r="V726" i="2"/>
  <c r="V243" i="13" s="1"/>
  <c r="AA713" i="15" l="1"/>
  <c r="AA713" i="2"/>
  <c r="G717" i="2"/>
  <c r="G240" i="13" s="1"/>
  <c r="G717" i="15"/>
  <c r="G240" i="16" s="1"/>
  <c r="E720" i="2"/>
  <c r="E241" i="13" s="1"/>
  <c r="E720" i="15"/>
  <c r="E241" i="16" s="1"/>
  <c r="B729" i="2"/>
  <c r="B244" i="13" s="1"/>
  <c r="B729" i="15"/>
  <c r="B244" i="16" s="1"/>
  <c r="L720" i="15"/>
  <c r="L241" i="16" s="1"/>
  <c r="L720" i="2"/>
  <c r="L241" i="13" s="1"/>
  <c r="V729" i="15"/>
  <c r="V244" i="16" s="1"/>
  <c r="V729" i="2"/>
  <c r="V244" i="13" s="1"/>
  <c r="P717" i="15"/>
  <c r="P240" i="16" s="1"/>
  <c r="P717" i="2"/>
  <c r="P240" i="13" s="1"/>
  <c r="F729" i="2"/>
  <c r="F244" i="13" s="1"/>
  <c r="F729" i="15"/>
  <c r="F244" i="16" s="1"/>
  <c r="T717" i="2"/>
  <c r="T240" i="13" s="1"/>
  <c r="T717" i="15"/>
  <c r="T240" i="16" s="1"/>
  <c r="S717" i="15"/>
  <c r="S240" i="16" s="1"/>
  <c r="S717" i="2"/>
  <c r="S240" i="13" s="1"/>
  <c r="J717" i="15"/>
  <c r="J240" i="16" s="1"/>
  <c r="J717" i="2"/>
  <c r="J240" i="13" s="1"/>
  <c r="E723" i="2" l="1"/>
  <c r="E242" i="13" s="1"/>
  <c r="E723" i="15"/>
  <c r="E242" i="16" s="1"/>
  <c r="P720" i="15"/>
  <c r="P241" i="16" s="1"/>
  <c r="P720" i="2"/>
  <c r="P241" i="13" s="1"/>
  <c r="G720" i="2"/>
  <c r="G241" i="13" s="1"/>
  <c r="G720" i="15"/>
  <c r="G241" i="16" s="1"/>
  <c r="V732" i="15"/>
  <c r="V245" i="16" s="1"/>
  <c r="V732" i="2"/>
  <c r="V245" i="13" s="1"/>
  <c r="S720" i="2"/>
  <c r="S241" i="13" s="1"/>
  <c r="S720" i="15"/>
  <c r="S241" i="16" s="1"/>
  <c r="B732" i="15"/>
  <c r="B245" i="16" s="1"/>
  <c r="B732" i="2"/>
  <c r="B245" i="13" s="1"/>
  <c r="E729" i="15" l="1"/>
  <c r="E244" i="16" s="1"/>
  <c r="E729" i="2"/>
  <c r="E244" i="13" s="1"/>
  <c r="E726" i="2"/>
  <c r="E243" i="13" s="1"/>
  <c r="E726" i="15"/>
  <c r="E243" i="16" s="1"/>
  <c r="V735" i="2"/>
  <c r="V246" i="13" s="1"/>
  <c r="V735" i="15"/>
  <c r="V246" i="16" s="1"/>
  <c r="S723" i="15"/>
  <c r="S242" i="16" s="1"/>
  <c r="S723" i="2"/>
  <c r="S242" i="13" s="1"/>
  <c r="P723" i="2"/>
  <c r="P242" i="13" s="1"/>
  <c r="P723" i="15"/>
  <c r="P242" i="16" s="1"/>
  <c r="B735" i="2"/>
  <c r="B246" i="13" s="1"/>
  <c r="B735" i="15"/>
  <c r="B246" i="16" s="1"/>
  <c r="G723" i="2"/>
  <c r="G242" i="13" s="1"/>
  <c r="G723" i="15"/>
  <c r="G242" i="16" s="1"/>
  <c r="E732" i="15" l="1"/>
  <c r="E245" i="16" s="1"/>
  <c r="E732" i="2"/>
  <c r="E245" i="13" s="1"/>
  <c r="AA716" i="2"/>
  <c r="AA716" i="15"/>
  <c r="S726" i="2"/>
  <c r="S243" i="13" s="1"/>
  <c r="S726" i="15"/>
  <c r="S243" i="16" s="1"/>
  <c r="V738" i="2"/>
  <c r="V247" i="13" s="1"/>
  <c r="V738" i="15"/>
  <c r="V247" i="16" s="1"/>
  <c r="P726" i="2"/>
  <c r="P243" i="13" s="1"/>
  <c r="P726" i="15"/>
  <c r="P243" i="16" s="1"/>
  <c r="U720" i="15" l="1"/>
  <c r="U241" i="16" s="1"/>
  <c r="U720" i="2"/>
  <c r="U241" i="13" s="1"/>
  <c r="C720" i="2"/>
  <c r="C241" i="13" s="1"/>
  <c r="C720" i="15"/>
  <c r="C241" i="16" s="1"/>
  <c r="P729" i="2"/>
  <c r="P244" i="13" s="1"/>
  <c r="P729" i="15"/>
  <c r="P244" i="16" s="1"/>
  <c r="S729" i="2"/>
  <c r="S244" i="13" s="1"/>
  <c r="S729" i="15"/>
  <c r="S244" i="16" s="1"/>
  <c r="E735" i="15"/>
  <c r="E246" i="16" s="1"/>
  <c r="E735" i="2"/>
  <c r="E246" i="13" s="1"/>
  <c r="K717" i="15"/>
  <c r="K240" i="16" s="1"/>
  <c r="K717" i="2"/>
  <c r="K240" i="13" s="1"/>
  <c r="V741" i="15"/>
  <c r="V248" i="16" s="1"/>
  <c r="V741" i="2"/>
  <c r="V248" i="13" s="1"/>
  <c r="R717" i="2"/>
  <c r="R240" i="13" s="1"/>
  <c r="R717" i="15"/>
  <c r="R240" i="16" s="1"/>
  <c r="Q720" i="15"/>
  <c r="Q241" i="16" s="1"/>
  <c r="Q720" i="2"/>
  <c r="Q241" i="13" s="1"/>
  <c r="T720" i="15"/>
  <c r="T241" i="16" s="1"/>
  <c r="T720" i="2"/>
  <c r="T241" i="13" s="1"/>
  <c r="D717" i="2"/>
  <c r="D240" i="13" s="1"/>
  <c r="D717" i="15"/>
  <c r="D240" i="16" s="1"/>
  <c r="AA717" i="2" l="1"/>
  <c r="AA717" i="15"/>
  <c r="U723" i="15"/>
  <c r="U242" i="16" s="1"/>
  <c r="U723" i="2"/>
  <c r="U242" i="13" s="1"/>
  <c r="E738" i="2"/>
  <c r="E247" i="13" s="1"/>
  <c r="E738" i="15"/>
  <c r="E247" i="16" s="1"/>
  <c r="K720" i="2"/>
  <c r="K241" i="13" s="1"/>
  <c r="K720" i="15"/>
  <c r="K241" i="16" s="1"/>
  <c r="M732" i="15"/>
  <c r="M245" i="16" s="1"/>
  <c r="M732" i="2"/>
  <c r="M245" i="13" s="1"/>
  <c r="Q723" i="15"/>
  <c r="Q242" i="16" s="1"/>
  <c r="Q723" i="2"/>
  <c r="Q242" i="13" s="1"/>
  <c r="T723" i="15"/>
  <c r="T242" i="16" s="1"/>
  <c r="T723" i="2"/>
  <c r="T242" i="13" s="1"/>
  <c r="I720" i="2"/>
  <c r="I241" i="13" s="1"/>
  <c r="I720" i="15"/>
  <c r="I241" i="16" s="1"/>
  <c r="J720" i="2"/>
  <c r="J241" i="13" s="1"/>
  <c r="J720" i="15"/>
  <c r="J241" i="16" s="1"/>
  <c r="P732" i="15"/>
  <c r="P245" i="16" s="1"/>
  <c r="P732" i="2"/>
  <c r="P245" i="13" s="1"/>
  <c r="S732" i="15"/>
  <c r="S245" i="16" s="1"/>
  <c r="S732" i="2"/>
  <c r="S245" i="13" s="1"/>
  <c r="F732" i="15"/>
  <c r="F245" i="16" s="1"/>
  <c r="F732" i="2"/>
  <c r="F245" i="13" s="1"/>
  <c r="C723" i="15"/>
  <c r="C242" i="16" s="1"/>
  <c r="C723" i="2"/>
  <c r="C242" i="13" s="1"/>
  <c r="D720" i="2"/>
  <c r="D241" i="13" s="1"/>
  <c r="D720" i="15"/>
  <c r="D241" i="16" s="1"/>
  <c r="E741" i="2" l="1"/>
  <c r="E248" i="13" s="1"/>
  <c r="E741" i="15"/>
  <c r="E248" i="16" s="1"/>
  <c r="C726" i="2"/>
  <c r="C243" i="13" s="1"/>
  <c r="C726" i="15"/>
  <c r="C243" i="16" s="1"/>
  <c r="D723" i="2"/>
  <c r="D242" i="13" s="1"/>
  <c r="D723" i="15"/>
  <c r="D242" i="16" s="1"/>
  <c r="S735" i="2"/>
  <c r="S246" i="13" s="1"/>
  <c r="S735" i="15"/>
  <c r="S246" i="16" s="1"/>
  <c r="F735" i="15"/>
  <c r="F246" i="16" s="1"/>
  <c r="F735" i="2"/>
  <c r="F246" i="13" s="1"/>
  <c r="M735" i="15"/>
  <c r="M246" i="16" s="1"/>
  <c r="M735" i="2"/>
  <c r="M246" i="13" s="1"/>
  <c r="I723" i="2"/>
  <c r="I242" i="13" s="1"/>
  <c r="I723" i="15"/>
  <c r="I242" i="16" s="1"/>
  <c r="D726" i="2" l="1"/>
  <c r="D243" i="13" s="1"/>
  <c r="D726" i="15"/>
  <c r="D243" i="16" s="1"/>
  <c r="D729" i="15"/>
  <c r="D244" i="16" s="1"/>
  <c r="D729" i="2"/>
  <c r="D244" i="13" s="1"/>
  <c r="F738" i="2"/>
  <c r="F247" i="13" s="1"/>
  <c r="F738" i="15"/>
  <c r="F247" i="16" s="1"/>
  <c r="C729" i="2"/>
  <c r="C244" i="13" s="1"/>
  <c r="C729" i="15"/>
  <c r="C244" i="16" s="1"/>
  <c r="AA719" i="2"/>
  <c r="AA719" i="15"/>
  <c r="E744" i="2"/>
  <c r="E249" i="13" s="1"/>
  <c r="E744" i="15"/>
  <c r="E249" i="16" s="1"/>
  <c r="S738" i="2"/>
  <c r="S247" i="13" s="1"/>
  <c r="S738" i="15"/>
  <c r="S247" i="16" s="1"/>
  <c r="E747" i="2" l="1"/>
  <c r="E250" i="13" s="1"/>
  <c r="E747" i="15"/>
  <c r="E250" i="16" s="1"/>
  <c r="D735" i="2"/>
  <c r="D246" i="13" s="1"/>
  <c r="D735" i="15"/>
  <c r="D246" i="16" s="1"/>
  <c r="R720" i="15"/>
  <c r="R720" i="2"/>
  <c r="F741" i="2"/>
  <c r="F248" i="13" s="1"/>
  <c r="F741" i="15"/>
  <c r="F248" i="16" s="1"/>
  <c r="D732" i="15"/>
  <c r="D245" i="16" s="1"/>
  <c r="D732" i="2"/>
  <c r="D245" i="13" s="1"/>
  <c r="S741" i="15"/>
  <c r="S248" i="16" s="1"/>
  <c r="S741" i="2"/>
  <c r="S248" i="13" s="1"/>
  <c r="AA720" i="15" l="1"/>
  <c r="R241" i="16"/>
  <c r="AA720" i="2"/>
  <c r="R241" i="13"/>
  <c r="R723" i="15"/>
  <c r="R242" i="16" s="1"/>
  <c r="R723" i="2"/>
  <c r="R242" i="13" s="1"/>
  <c r="S744" i="15"/>
  <c r="S249" i="16" s="1"/>
  <c r="S744" i="2"/>
  <c r="S249" i="13" s="1"/>
  <c r="T726" i="15"/>
  <c r="T243" i="16" s="1"/>
  <c r="T726" i="2"/>
  <c r="T243" i="13" s="1"/>
  <c r="E750" i="15"/>
  <c r="E251" i="16" s="1"/>
  <c r="E750" i="2"/>
  <c r="E251" i="13" s="1"/>
  <c r="U726" i="2"/>
  <c r="U243" i="13" s="1"/>
  <c r="U726" i="15"/>
  <c r="U243" i="16" s="1"/>
  <c r="U729" i="15" l="1"/>
  <c r="U244" i="16" s="1"/>
  <c r="U729" i="2"/>
  <c r="U244" i="13" s="1"/>
  <c r="T729" i="2"/>
  <c r="T244" i="13" s="1"/>
  <c r="T729" i="15"/>
  <c r="T244" i="16" s="1"/>
  <c r="S747" i="2"/>
  <c r="S250" i="13" s="1"/>
  <c r="S747" i="15"/>
  <c r="S250" i="16" s="1"/>
  <c r="I726" i="2" l="1"/>
  <c r="I243" i="13" s="1"/>
  <c r="I726" i="15"/>
  <c r="I243" i="16" s="1"/>
  <c r="T732" i="15"/>
  <c r="T245" i="16" s="1"/>
  <c r="T732" i="2"/>
  <c r="T245" i="13" s="1"/>
  <c r="N726" i="2"/>
  <c r="N243" i="13" s="1"/>
  <c r="N726" i="15"/>
  <c r="N243" i="16" s="1"/>
  <c r="U732" i="15"/>
  <c r="U245" i="16" s="1"/>
  <c r="U732" i="2"/>
  <c r="U245" i="13" s="1"/>
  <c r="S750" i="2"/>
  <c r="S251" i="13" s="1"/>
  <c r="S750" i="15"/>
  <c r="S251" i="16" s="1"/>
  <c r="T735" i="2" l="1"/>
  <c r="T246" i="13" s="1"/>
  <c r="T735" i="15"/>
  <c r="T246" i="16" s="1"/>
  <c r="U735" i="15"/>
  <c r="U246" i="16" s="1"/>
  <c r="U735" i="2"/>
  <c r="U246" i="13" s="1"/>
  <c r="N729" i="2"/>
  <c r="N244" i="13" s="1"/>
  <c r="N729" i="15"/>
  <c r="N244" i="16" s="1"/>
  <c r="I729" i="2"/>
  <c r="I244" i="13" s="1"/>
  <c r="I729" i="15"/>
  <c r="I244" i="16" s="1"/>
  <c r="B738" i="2" l="1"/>
  <c r="B247" i="13" s="1"/>
  <c r="B738" i="15"/>
  <c r="B247" i="16" s="1"/>
  <c r="U738" i="2"/>
  <c r="U247" i="13" s="1"/>
  <c r="U738" i="15"/>
  <c r="U247" i="16" s="1"/>
  <c r="T738" i="2"/>
  <c r="T247" i="13" s="1"/>
  <c r="T738" i="15"/>
  <c r="T247" i="16" s="1"/>
  <c r="AA722" i="15"/>
  <c r="AA722" i="2"/>
  <c r="N732" i="15"/>
  <c r="N245" i="16" s="1"/>
  <c r="N732" i="2"/>
  <c r="N245" i="13" s="1"/>
  <c r="J723" i="2" l="1"/>
  <c r="J242" i="13" s="1"/>
  <c r="J723" i="15"/>
  <c r="J242" i="16" s="1"/>
  <c r="N735" i="2"/>
  <c r="N246" i="13" s="1"/>
  <c r="N735" i="15"/>
  <c r="N246" i="16" s="1"/>
  <c r="T741" i="15"/>
  <c r="T248" i="16" s="1"/>
  <c r="T741" i="2"/>
  <c r="T248" i="13" s="1"/>
  <c r="U741" i="15"/>
  <c r="U248" i="16" s="1"/>
  <c r="U741" i="2"/>
  <c r="U248" i="13" s="1"/>
  <c r="B741" i="2"/>
  <c r="B248" i="13" s="1"/>
  <c r="B741" i="15"/>
  <c r="B248" i="16" s="1"/>
  <c r="L723" i="2"/>
  <c r="L242" i="13" s="1"/>
  <c r="L723" i="15"/>
  <c r="L242" i="16" s="1"/>
  <c r="N738" i="2"/>
  <c r="N247" i="13" s="1"/>
  <c r="N738" i="15"/>
  <c r="N247" i="16" s="1"/>
  <c r="M738" i="2"/>
  <c r="M247" i="13" s="1"/>
  <c r="M738" i="15"/>
  <c r="M247" i="16" s="1"/>
  <c r="K723" i="2"/>
  <c r="K242" i="13" s="1"/>
  <c r="K723" i="15"/>
  <c r="K242" i="16" s="1"/>
  <c r="AA723" i="2" l="1"/>
  <c r="L726" i="2"/>
  <c r="L243" i="13" s="1"/>
  <c r="L726" i="15"/>
  <c r="L243" i="16" s="1"/>
  <c r="K726" i="2"/>
  <c r="K243" i="13" s="1"/>
  <c r="K726" i="15"/>
  <c r="K243" i="16" s="1"/>
  <c r="T744" i="2"/>
  <c r="T249" i="13" s="1"/>
  <c r="T744" i="15"/>
  <c r="T249" i="16" s="1"/>
  <c r="M741" i="2"/>
  <c r="M248" i="13" s="1"/>
  <c r="M741" i="15"/>
  <c r="M248" i="16" s="1"/>
  <c r="N741" i="2"/>
  <c r="N248" i="13" s="1"/>
  <c r="N741" i="15"/>
  <c r="N248" i="16" s="1"/>
  <c r="AA723" i="15"/>
  <c r="L729" i="2" l="1"/>
  <c r="L244" i="13" s="1"/>
  <c r="L729" i="15"/>
  <c r="L244" i="16" s="1"/>
  <c r="K729" i="2"/>
  <c r="K244" i="13" s="1"/>
  <c r="K729" i="15"/>
  <c r="K244" i="16" s="1"/>
  <c r="T747" i="2"/>
  <c r="T250" i="13" s="1"/>
  <c r="T747" i="15"/>
  <c r="T250" i="16" s="1"/>
  <c r="C732" i="15"/>
  <c r="C245" i="16" s="1"/>
  <c r="C732" i="2"/>
  <c r="C245" i="13" s="1"/>
  <c r="I732" i="15"/>
  <c r="I245" i="16" s="1"/>
  <c r="I732" i="2"/>
  <c r="I245" i="13" s="1"/>
  <c r="M744" i="15"/>
  <c r="M249" i="16" s="1"/>
  <c r="M744" i="2"/>
  <c r="M249" i="13" s="1"/>
  <c r="L732" i="15" l="1"/>
  <c r="L245" i="16" s="1"/>
  <c r="L732" i="2"/>
  <c r="L245" i="13" s="1"/>
  <c r="C735" i="15"/>
  <c r="C246" i="16" s="1"/>
  <c r="C735" i="2"/>
  <c r="C246" i="13" s="1"/>
  <c r="K732" i="15"/>
  <c r="K245" i="16" s="1"/>
  <c r="K732" i="2"/>
  <c r="K245" i="13" s="1"/>
  <c r="T750" i="15"/>
  <c r="T251" i="16" s="1"/>
  <c r="T750" i="2"/>
  <c r="T251" i="13" s="1"/>
  <c r="M747" i="2"/>
  <c r="M250" i="13" s="1"/>
  <c r="M747" i="15"/>
  <c r="M250" i="16" s="1"/>
  <c r="I735" i="2"/>
  <c r="I246" i="13" s="1"/>
  <c r="I735" i="15"/>
  <c r="I246" i="16" s="1"/>
  <c r="L735" i="2" l="1"/>
  <c r="L246" i="13" s="1"/>
  <c r="L735" i="15"/>
  <c r="L246" i="16" s="1"/>
  <c r="C738" i="2"/>
  <c r="C247" i="13" s="1"/>
  <c r="C738" i="15"/>
  <c r="C247" i="16" s="1"/>
  <c r="I738" i="2"/>
  <c r="I247" i="13" s="1"/>
  <c r="I738" i="15"/>
  <c r="I247" i="16" s="1"/>
  <c r="K735" i="15"/>
  <c r="K246" i="16" s="1"/>
  <c r="K735" i="2"/>
  <c r="K246" i="13" s="1"/>
  <c r="K741" i="2" l="1"/>
  <c r="K248" i="13" s="1"/>
  <c r="C741" i="2"/>
  <c r="C248" i="13" s="1"/>
  <c r="C741" i="15"/>
  <c r="C248" i="16" s="1"/>
  <c r="K738" i="2"/>
  <c r="K247" i="13" s="1"/>
  <c r="K738" i="15"/>
  <c r="K247" i="16" s="1"/>
  <c r="AA725" i="2"/>
  <c r="AA725" i="15"/>
  <c r="I741" i="15"/>
  <c r="I248" i="16" s="1"/>
  <c r="I741" i="2"/>
  <c r="I248" i="13" s="1"/>
  <c r="L738" i="2"/>
  <c r="L247" i="13" s="1"/>
  <c r="L738" i="15"/>
  <c r="L247" i="16" s="1"/>
  <c r="B744" i="15"/>
  <c r="B249" i="16" s="1"/>
  <c r="B744" i="2"/>
  <c r="B249" i="13" s="1"/>
  <c r="F744" i="15"/>
  <c r="F249" i="16" s="1"/>
  <c r="F744" i="2"/>
  <c r="F249" i="13" s="1"/>
  <c r="K741" i="15" l="1"/>
  <c r="K248" i="16" s="1"/>
  <c r="F747" i="2"/>
  <c r="F250" i="13" s="1"/>
  <c r="F747" i="15"/>
  <c r="F250" i="16" s="1"/>
  <c r="K744" i="15"/>
  <c r="K249" i="16" s="1"/>
  <c r="K744" i="2"/>
  <c r="K249" i="13" s="1"/>
  <c r="I744" i="15"/>
  <c r="I249" i="16" s="1"/>
  <c r="I744" i="2"/>
  <c r="I249" i="13" s="1"/>
  <c r="L741" i="2"/>
  <c r="L248" i="13" s="1"/>
  <c r="L741" i="15"/>
  <c r="L248" i="16" s="1"/>
  <c r="B747" i="2"/>
  <c r="B250" i="13" s="1"/>
  <c r="B747" i="15"/>
  <c r="B250" i="16" s="1"/>
  <c r="J726" i="2"/>
  <c r="J243" i="13" s="1"/>
  <c r="J726" i="15"/>
  <c r="J243" i="16" s="1"/>
  <c r="H726" i="2"/>
  <c r="H243" i="13" s="1"/>
  <c r="H726" i="15"/>
  <c r="H243" i="16" s="1"/>
  <c r="Q726" i="15"/>
  <c r="Q243" i="16" s="1"/>
  <c r="Q726" i="2"/>
  <c r="Q243" i="13" s="1"/>
  <c r="C744" i="2"/>
  <c r="C249" i="13" s="1"/>
  <c r="C744" i="15"/>
  <c r="C249" i="16" s="1"/>
  <c r="R726" i="2"/>
  <c r="R243" i="13" s="1"/>
  <c r="R726" i="15"/>
  <c r="R243" i="16" s="1"/>
  <c r="G726" i="2"/>
  <c r="G243" i="13" s="1"/>
  <c r="G726" i="15"/>
  <c r="G243" i="16" s="1"/>
  <c r="L747" i="2" l="1"/>
  <c r="L250" i="13" s="1"/>
  <c r="AA726" i="15"/>
  <c r="R729" i="2"/>
  <c r="R244" i="13" s="1"/>
  <c r="R729" i="15"/>
  <c r="R244" i="16" s="1"/>
  <c r="AA726" i="2"/>
  <c r="K747" i="2"/>
  <c r="K250" i="13" s="1"/>
  <c r="K747" i="15"/>
  <c r="K250" i="16" s="1"/>
  <c r="B750" i="15"/>
  <c r="B251" i="16" s="1"/>
  <c r="B750" i="2"/>
  <c r="B251" i="13" s="1"/>
  <c r="L747" i="15"/>
  <c r="L250" i="16" s="1"/>
  <c r="Q729" i="2"/>
  <c r="Q244" i="13" s="1"/>
  <c r="Q729" i="15"/>
  <c r="Q244" i="16" s="1"/>
  <c r="C747" i="15"/>
  <c r="C250" i="16" s="1"/>
  <c r="C747" i="2"/>
  <c r="C250" i="13" s="1"/>
  <c r="I747" i="2"/>
  <c r="I250" i="13" s="1"/>
  <c r="I747" i="15"/>
  <c r="I250" i="16" s="1"/>
  <c r="G729" i="2"/>
  <c r="G244" i="13" s="1"/>
  <c r="G729" i="15"/>
  <c r="G244" i="16" s="1"/>
  <c r="H729" i="2"/>
  <c r="H244" i="13" s="1"/>
  <c r="H729" i="15"/>
  <c r="H244" i="16" s="1"/>
  <c r="L744" i="15"/>
  <c r="L249" i="16" s="1"/>
  <c r="L744" i="2"/>
  <c r="L249" i="13" s="1"/>
  <c r="J729" i="2"/>
  <c r="J244" i="13" s="1"/>
  <c r="J729" i="15"/>
  <c r="J244" i="16" s="1"/>
  <c r="AA729" i="15" l="1"/>
  <c r="AA729" i="2"/>
  <c r="R732" i="15"/>
  <c r="R245" i="16" s="1"/>
  <c r="R732" i="2"/>
  <c r="R245" i="13" s="1"/>
  <c r="Q732" i="2"/>
  <c r="Q245" i="13" s="1"/>
  <c r="Q732" i="15"/>
  <c r="Q245" i="16" s="1"/>
  <c r="C750" i="15"/>
  <c r="C251" i="16" s="1"/>
  <c r="C750" i="2"/>
  <c r="C251" i="13" s="1"/>
  <c r="I750" i="2"/>
  <c r="I251" i="13" s="1"/>
  <c r="I750" i="15"/>
  <c r="I251" i="16" s="1"/>
  <c r="AA731" i="15"/>
  <c r="AA731" i="2"/>
  <c r="G732" i="15"/>
  <c r="G245" i="16" s="1"/>
  <c r="G732" i="2"/>
  <c r="G245" i="13" s="1"/>
  <c r="J732" i="15"/>
  <c r="J245" i="16" s="1"/>
  <c r="J732" i="2"/>
  <c r="J245" i="13" s="1"/>
  <c r="H732" i="15" l="1"/>
  <c r="H732" i="2"/>
  <c r="Q735" i="2"/>
  <c r="Q246" i="13" s="1"/>
  <c r="Q735" i="15"/>
  <c r="Q246" i="16" s="1"/>
  <c r="G735" i="2"/>
  <c r="G246" i="13" s="1"/>
  <c r="G735" i="15"/>
  <c r="G246" i="16" s="1"/>
  <c r="J735" i="2"/>
  <c r="J246" i="13" s="1"/>
  <c r="J735" i="15"/>
  <c r="J246" i="16" s="1"/>
  <c r="AA728" i="15"/>
  <c r="AA728" i="2"/>
  <c r="AA732" i="15" l="1"/>
  <c r="H245" i="16"/>
  <c r="G738" i="15"/>
  <c r="G247" i="16" s="1"/>
  <c r="AA732" i="2"/>
  <c r="H245" i="13"/>
  <c r="G738" i="2"/>
  <c r="G247" i="13" s="1"/>
  <c r="J741" i="2"/>
  <c r="J248" i="13" s="1"/>
  <c r="Q738" i="2"/>
  <c r="Q247" i="13" s="1"/>
  <c r="Q738" i="15"/>
  <c r="Q247" i="16" s="1"/>
  <c r="J738" i="2"/>
  <c r="J247" i="13" s="1"/>
  <c r="J738" i="15"/>
  <c r="J247" i="16" s="1"/>
  <c r="G741" i="15"/>
  <c r="G248" i="16" s="1"/>
  <c r="G741" i="2"/>
  <c r="G248" i="13" s="1"/>
  <c r="J741" i="15" l="1"/>
  <c r="J248" i="16" s="1"/>
  <c r="G744" i="15"/>
  <c r="G249" i="16" s="1"/>
  <c r="G744" i="2"/>
  <c r="G249" i="13" s="1"/>
  <c r="Q741" i="15"/>
  <c r="Q248" i="16" s="1"/>
  <c r="Q741" i="2"/>
  <c r="Q248" i="13" s="1"/>
  <c r="J744" i="2" l="1"/>
  <c r="J249" i="13" s="1"/>
  <c r="J744" i="15"/>
  <c r="J249" i="16" s="1"/>
  <c r="G747" i="2"/>
  <c r="G250" i="13" s="1"/>
  <c r="G747" i="15"/>
  <c r="G250" i="16" s="1"/>
  <c r="Q744" i="15"/>
  <c r="Q249" i="16" s="1"/>
  <c r="Q744" i="2"/>
  <c r="Q249" i="13" s="1"/>
  <c r="J747" i="2"/>
  <c r="J250" i="13" s="1"/>
  <c r="J747" i="15"/>
  <c r="J250" i="16" s="1"/>
  <c r="G750" i="15" l="1"/>
  <c r="G251" i="16" s="1"/>
  <c r="G750" i="2"/>
  <c r="G251" i="13" s="1"/>
  <c r="Q747" i="2"/>
  <c r="Q250" i="13" s="1"/>
  <c r="Q747" i="15"/>
  <c r="Q250" i="16" s="1"/>
  <c r="U744" i="2" l="1"/>
  <c r="U249" i="13" s="1"/>
  <c r="U744" i="15"/>
  <c r="U249" i="16" s="1"/>
  <c r="V744" i="15"/>
  <c r="V249" i="16" s="1"/>
  <c r="V744" i="2"/>
  <c r="V249" i="13" s="1"/>
  <c r="N744" i="15"/>
  <c r="N249" i="16" s="1"/>
  <c r="N744" i="2"/>
  <c r="N249" i="13" s="1"/>
  <c r="Q750" i="2"/>
  <c r="Q251" i="13" s="1"/>
  <c r="Q750" i="15"/>
  <c r="Q251" i="16" s="1"/>
  <c r="AA734" i="15"/>
  <c r="AA734" i="2"/>
  <c r="H735" i="15" l="1"/>
  <c r="H246" i="16" s="1"/>
  <c r="H735" i="2"/>
  <c r="H246" i="13" s="1"/>
  <c r="P735" i="2"/>
  <c r="P246" i="13" s="1"/>
  <c r="P735" i="15"/>
  <c r="P246" i="16" s="1"/>
  <c r="R735" i="2"/>
  <c r="R246" i="13" s="1"/>
  <c r="R735" i="15"/>
  <c r="R246" i="16" s="1"/>
  <c r="U747" i="2"/>
  <c r="U250" i="13" s="1"/>
  <c r="U747" i="15"/>
  <c r="U250" i="16" s="1"/>
  <c r="N747" i="2"/>
  <c r="N250" i="13" s="1"/>
  <c r="N747" i="15"/>
  <c r="N250" i="16" s="1"/>
  <c r="V747" i="2"/>
  <c r="V250" i="13" s="1"/>
  <c r="V747" i="15"/>
  <c r="V250" i="16" s="1"/>
  <c r="V750" i="15" l="1"/>
  <c r="V251" i="16" s="1"/>
  <c r="V750" i="2"/>
  <c r="V251" i="13" s="1"/>
  <c r="P738" i="2"/>
  <c r="P247" i="13" s="1"/>
  <c r="P738" i="15"/>
  <c r="P247" i="16" s="1"/>
  <c r="AA735" i="15"/>
  <c r="R738" i="2"/>
  <c r="R247" i="13" s="1"/>
  <c r="R738" i="15"/>
  <c r="R247" i="16" s="1"/>
  <c r="AA735" i="2"/>
  <c r="R744" i="15" l="1"/>
  <c r="R249" i="16" s="1"/>
  <c r="P741" i="2"/>
  <c r="P248" i="13" s="1"/>
  <c r="P741" i="15"/>
  <c r="P248" i="16" s="1"/>
  <c r="R741" i="2"/>
  <c r="R248" i="13" s="1"/>
  <c r="R741" i="15"/>
  <c r="R248" i="16" s="1"/>
  <c r="R744" i="2" l="1"/>
  <c r="R249" i="13" s="1"/>
  <c r="P744" i="15"/>
  <c r="P249" i="16" s="1"/>
  <c r="P744" i="2"/>
  <c r="P249" i="13" s="1"/>
  <c r="R747" i="2" l="1"/>
  <c r="R250" i="13" s="1"/>
  <c r="R747" i="15"/>
  <c r="R250" i="16" s="1"/>
  <c r="R750" i="2"/>
  <c r="R251" i="13" s="1"/>
  <c r="P747" i="2"/>
  <c r="P250" i="13" s="1"/>
  <c r="P747" i="15"/>
  <c r="P250" i="16" s="1"/>
  <c r="AA737" i="2"/>
  <c r="AA737" i="15"/>
  <c r="R750" i="15"/>
  <c r="R251" i="16" s="1"/>
  <c r="H741" i="2" l="1"/>
  <c r="H248" i="13" s="1"/>
  <c r="H741" i="15"/>
  <c r="H248" i="16" s="1"/>
  <c r="U750" i="15"/>
  <c r="U251" i="16" s="1"/>
  <c r="U750" i="2"/>
  <c r="U251" i="13" s="1"/>
  <c r="D738" i="2"/>
  <c r="D247" i="13" s="1"/>
  <c r="D738" i="15"/>
  <c r="D247" i="16" s="1"/>
  <c r="N750" i="2"/>
  <c r="N251" i="13" s="1"/>
  <c r="N750" i="15"/>
  <c r="N251" i="16" s="1"/>
  <c r="P750" i="15"/>
  <c r="P251" i="16" s="1"/>
  <c r="P750" i="2"/>
  <c r="P251" i="13" s="1"/>
  <c r="H738" i="2"/>
  <c r="H247" i="13" s="1"/>
  <c r="H738" i="15"/>
  <c r="H247" i="16" s="1"/>
  <c r="J750" i="15"/>
  <c r="J251" i="16" s="1"/>
  <c r="J750" i="2"/>
  <c r="J251" i="13" s="1"/>
  <c r="AA740" i="15" l="1"/>
  <c r="AA738" i="2"/>
  <c r="AA738" i="15"/>
  <c r="D741" i="2"/>
  <c r="D741" i="15"/>
  <c r="AA741" i="15" l="1"/>
  <c r="D248" i="16"/>
  <c r="AA741" i="2"/>
  <c r="D248" i="13"/>
  <c r="D744" i="2"/>
  <c r="D249" i="13" s="1"/>
  <c r="D744" i="15"/>
  <c r="D249" i="16" s="1"/>
  <c r="AA740" i="2"/>
  <c r="AA743" i="2"/>
  <c r="AA743" i="15"/>
  <c r="D747" i="2" l="1"/>
  <c r="D250" i="13" s="1"/>
  <c r="D747" i="15"/>
  <c r="D250" i="16" s="1"/>
  <c r="D750" i="15"/>
  <c r="D251" i="16" s="1"/>
  <c r="D750" i="2"/>
  <c r="D251" i="13" s="1"/>
  <c r="H744" i="15"/>
  <c r="H744" i="2"/>
  <c r="AA744" i="15" l="1"/>
  <c r="H249" i="16"/>
  <c r="AA744" i="2"/>
  <c r="H249" i="13"/>
  <c r="H747" i="2"/>
  <c r="H747" i="15"/>
  <c r="AA747" i="15" l="1"/>
  <c r="H250" i="16"/>
  <c r="AA747" i="2"/>
  <c r="H250" i="13"/>
  <c r="AA746" i="2"/>
  <c r="AA746" i="15"/>
  <c r="AA749" i="15" l="1"/>
  <c r="L750" i="15" l="1"/>
  <c r="L251" i="16" s="1"/>
  <c r="AA749" i="2"/>
  <c r="K750" i="2" l="1"/>
  <c r="K251" i="13" s="1"/>
  <c r="K750" i="15"/>
  <c r="K251" i="16" s="1"/>
  <c r="M750" i="2"/>
  <c r="M251" i="13" s="1"/>
  <c r="M750" i="15"/>
  <c r="M251" i="16" s="1"/>
  <c r="H750" i="2"/>
  <c r="H251" i="13" s="1"/>
  <c r="F750" i="2"/>
  <c r="F251" i="13" s="1"/>
  <c r="F750" i="15"/>
  <c r="F251" i="16" s="1"/>
  <c r="H750" i="15"/>
  <c r="L750" i="2"/>
  <c r="L251" i="13" s="1"/>
  <c r="AA750" i="15" l="1"/>
  <c r="H251" i="16"/>
  <c r="AA750" i="2"/>
</calcChain>
</file>

<file path=xl/sharedStrings.xml><?xml version="1.0" encoding="utf-8"?>
<sst xmlns="http://schemas.openxmlformats.org/spreadsheetml/2006/main" count="7535" uniqueCount="98">
  <si>
    <t>BRL</t>
  </si>
  <si>
    <t>CLP</t>
  </si>
  <si>
    <t>CNY</t>
  </si>
  <si>
    <t>COP</t>
  </si>
  <si>
    <t>CZK</t>
  </si>
  <si>
    <t>HUF</t>
  </si>
  <si>
    <t>IDR</t>
  </si>
  <si>
    <t>MYR</t>
  </si>
  <si>
    <t>MXN</t>
  </si>
  <si>
    <t>PEN</t>
  </si>
  <si>
    <t>PHP</t>
  </si>
  <si>
    <t>PLN</t>
  </si>
  <si>
    <t>RON</t>
  </si>
  <si>
    <t>RUB</t>
  </si>
  <si>
    <t>ZAR</t>
  </si>
  <si>
    <t>THB</t>
  </si>
  <si>
    <t>TRY</t>
  </si>
  <si>
    <t>INR</t>
  </si>
  <si>
    <t>SGD</t>
  </si>
  <si>
    <t>TWD</t>
  </si>
  <si>
    <t>KRW</t>
  </si>
  <si>
    <t>UAH</t>
  </si>
  <si>
    <t>EGP</t>
  </si>
  <si>
    <t>EUR</t>
  </si>
  <si>
    <t>JPY</t>
  </si>
  <si>
    <t>Total</t>
  </si>
  <si>
    <t>Conviction</t>
  </si>
  <si>
    <t>Size</t>
  </si>
  <si>
    <t>Level</t>
  </si>
  <si>
    <t>Time Stamp</t>
  </si>
  <si>
    <t/>
  </si>
  <si>
    <t>Currency</t>
  </si>
  <si>
    <t>Spot Settle</t>
  </si>
  <si>
    <t>FD Ignore</t>
  </si>
  <si>
    <t>O/R 1m</t>
  </si>
  <si>
    <t>O/R 3m</t>
  </si>
  <si>
    <t>ROLL</t>
  </si>
  <si>
    <t>B$</t>
  </si>
  <si>
    <t>T+2</t>
  </si>
  <si>
    <t>CL</t>
  </si>
  <si>
    <t>CO</t>
  </si>
  <si>
    <t>CZ</t>
  </si>
  <si>
    <t>H$</t>
  </si>
  <si>
    <t>1I</t>
  </si>
  <si>
    <t>MA</t>
  </si>
  <si>
    <t>MX</t>
  </si>
  <si>
    <t>PE</t>
  </si>
  <si>
    <t>+P</t>
  </si>
  <si>
    <t>T+1</t>
  </si>
  <si>
    <t>PD</t>
  </si>
  <si>
    <t>RO</t>
  </si>
  <si>
    <t>R$</t>
  </si>
  <si>
    <t>SA</t>
  </si>
  <si>
    <t>TH</t>
  </si>
  <si>
    <t>TU</t>
  </si>
  <si>
    <t>RB</t>
  </si>
  <si>
    <t>SI</t>
  </si>
  <si>
    <t>T+</t>
  </si>
  <si>
    <t>K%</t>
  </si>
  <si>
    <t>UK</t>
  </si>
  <si>
    <t>EG</t>
  </si>
  <si>
    <t>TE</t>
  </si>
  <si>
    <t>JN</t>
  </si>
  <si>
    <t>Start Date</t>
  </si>
  <si>
    <t>End Date</t>
  </si>
  <si>
    <t>Dates</t>
  </si>
  <si>
    <t>PX_MID</t>
  </si>
  <si>
    <t>USD</t>
  </si>
  <si>
    <t>FD</t>
  </si>
  <si>
    <t>CALENDAR_NON_SETTLEMENT_DATES</t>
  </si>
  <si>
    <t>Tick Size</t>
  </si>
  <si>
    <t>Source code</t>
  </si>
  <si>
    <t>BGN</t>
  </si>
  <si>
    <t>REGN</t>
  </si>
  <si>
    <t>CMPN</t>
  </si>
  <si>
    <t>Source describtion</t>
  </si>
  <si>
    <t xml:space="preserve">BGN is Bloomberg's recommended source. REGN is the version of BGN tweaked to local sources </t>
  </si>
  <si>
    <t>REGN is very similar to CMPN in that it is also a composite, using our proprietary BGN algorithm. The main difference is that REGN (ie regional) only takes into account local contributors for a given currency.</t>
  </si>
  <si>
    <t>Bloomberg legacy composite source. It represents the highest bid and lowest ask (ie the tightest spread) of the market at any point, based on a curated list of contributors selected for frequency and quality of updates.</t>
  </si>
  <si>
    <t>Spot source</t>
  </si>
  <si>
    <t>Carry source</t>
  </si>
  <si>
    <t>CNH</t>
  </si>
  <si>
    <t>BCN</t>
  </si>
  <si>
    <t>CHN</t>
  </si>
  <si>
    <t>CLN</t>
  </si>
  <si>
    <t>IHN</t>
  </si>
  <si>
    <t>MRN</t>
  </si>
  <si>
    <t>PSN</t>
  </si>
  <si>
    <t>PPN</t>
  </si>
  <si>
    <t>IRN</t>
  </si>
  <si>
    <t>NTN</t>
  </si>
  <si>
    <t>KWN</t>
  </si>
  <si>
    <t>UKN</t>
  </si>
  <si>
    <t>EPN</t>
  </si>
  <si>
    <t>C+</t>
  </si>
  <si>
    <t>Spot</t>
  </si>
  <si>
    <t>Forward Pt</t>
  </si>
  <si>
    <t>10::15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</si>
</sst>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h:mm;@"/>
    <numFmt numFmtId="165" formatCode="0.0000000%"/>
    <numFmt numFmtId="166" formatCode="0.000000%"/>
    <numFmt numFmtId="167" formatCode="0.0000000000000000000%"/>
    <numFmt numFmtId="168" formatCode="0.0"/>
    <numFmt numFmtId="169" formatCode="0.000000"/>
    <numFmt numFmtId="170" formatCode="0.0000"/>
    <numFmt numFmtId="171" formatCode="0.0%"/>
  </numFmts>
  <fonts count="4" x14ac:knownFonts="1"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</cellStyleXfs>
  <cellXfs count="62">
    <xf numFmtId="0" fontId="0" fillId="0" borderId="0" xfId="0"/>
    <xf numFmtId="14" fontId="0" fillId="0" borderId="1" xfId="0" applyNumberFormat="1" applyBorder="1" applyAlignment="1">
      <alignment vertical="center"/>
    </xf>
    <xf numFmtId="0" fontId="0" fillId="0" borderId="2" xfId="0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10" fontId="0" fillId="0" borderId="0" xfId="1" applyNumberFormat="1" applyFont="1" applyBorder="1"/>
    <xf numFmtId="10" fontId="0" fillId="0" borderId="5" xfId="1" applyNumberFormat="1" applyFont="1" applyBorder="1"/>
    <xf numFmtId="0" fontId="0" fillId="0" borderId="0" xfId="0" applyBorder="1"/>
    <xf numFmtId="0" fontId="0" fillId="0" borderId="6" xfId="0" applyBorder="1"/>
    <xf numFmtId="164" fontId="0" fillId="0" borderId="7" xfId="0" applyNumberFormat="1" applyBorder="1"/>
    <xf numFmtId="0" fontId="0" fillId="0" borderId="8" xfId="0" applyBorder="1"/>
    <xf numFmtId="0" fontId="0" fillId="0" borderId="5" xfId="0" applyBorder="1"/>
    <xf numFmtId="14" fontId="0" fillId="0" borderId="0" xfId="0" applyNumberFormat="1"/>
    <xf numFmtId="0" fontId="1" fillId="0" borderId="0" xfId="2" applyNumberFormat="1" applyFont="1"/>
    <xf numFmtId="0" fontId="1" fillId="0" borderId="0" xfId="2" applyFont="1" applyAlignment="1"/>
    <xf numFmtId="0" fontId="1" fillId="0" borderId="0" xfId="2" applyNumberFormat="1" applyFont="1" applyAlignment="1"/>
    <xf numFmtId="0" fontId="1" fillId="0" borderId="0" xfId="2" applyFont="1"/>
    <xf numFmtId="0" fontId="1" fillId="0" borderId="1" xfId="2" applyFont="1" applyBorder="1"/>
    <xf numFmtId="0" fontId="1" fillId="0" borderId="3" xfId="2" applyFont="1" applyBorder="1"/>
    <xf numFmtId="10" fontId="1" fillId="0" borderId="7" xfId="3" applyNumberFormat="1" applyFont="1" applyBorder="1"/>
    <xf numFmtId="10" fontId="1" fillId="0" borderId="8" xfId="3" applyNumberFormat="1" applyFont="1" applyBorder="1"/>
    <xf numFmtId="0" fontId="0" fillId="0" borderId="0" xfId="2" applyNumberFormat="1" applyFont="1" applyBorder="1"/>
    <xf numFmtId="0" fontId="1" fillId="0" borderId="0" xfId="2" applyFont="1" applyBorder="1" applyAlignment="1"/>
    <xf numFmtId="0" fontId="1" fillId="0" borderId="0" xfId="2" applyNumberFormat="1" applyFont="1" applyBorder="1" applyAlignment="1"/>
    <xf numFmtId="14" fontId="1" fillId="0" borderId="0" xfId="2" applyNumberFormat="1" applyFont="1" applyBorder="1" applyAlignment="1">
      <alignment vertical="center"/>
    </xf>
    <xf numFmtId="10" fontId="1" fillId="0" borderId="0" xfId="3" applyNumberFormat="1" applyFont="1"/>
    <xf numFmtId="14" fontId="1" fillId="0" borderId="0" xfId="2" applyNumberFormat="1" applyFont="1"/>
    <xf numFmtId="14" fontId="0" fillId="0" borderId="0" xfId="2" applyNumberFormat="1" applyFont="1"/>
    <xf numFmtId="0" fontId="0" fillId="0" borderId="0" xfId="2" applyFont="1"/>
    <xf numFmtId="165" fontId="1" fillId="0" borderId="0" xfId="3" applyNumberFormat="1" applyFont="1"/>
    <xf numFmtId="166" fontId="1" fillId="0" borderId="0" xfId="3" applyNumberFormat="1" applyFont="1"/>
    <xf numFmtId="167" fontId="1" fillId="0" borderId="0" xfId="2" applyNumberFormat="1" applyFont="1"/>
    <xf numFmtId="168" fontId="1" fillId="0" borderId="0" xfId="2" applyNumberFormat="1" applyFont="1"/>
    <xf numFmtId="169" fontId="0" fillId="0" borderId="0" xfId="0" applyNumberFormat="1"/>
    <xf numFmtId="170" fontId="0" fillId="0" borderId="0" xfId="0" applyNumberFormat="1"/>
    <xf numFmtId="0" fontId="1" fillId="0" borderId="0" xfId="4" applyFont="1"/>
    <xf numFmtId="0" fontId="0" fillId="0" borderId="0" xfId="5" applyFont="1" applyAlignment="1"/>
    <xf numFmtId="0" fontId="1" fillId="0" borderId="0" xfId="5" applyAlignment="1"/>
    <xf numFmtId="0" fontId="1" fillId="0" borderId="0" xfId="5"/>
    <xf numFmtId="0" fontId="0" fillId="0" borderId="0" xfId="5" applyFont="1"/>
    <xf numFmtId="170" fontId="1" fillId="0" borderId="0" xfId="5" applyNumberFormat="1"/>
    <xf numFmtId="0" fontId="1" fillId="0" borderId="0" xfId="5" applyNumberFormat="1"/>
    <xf numFmtId="2" fontId="1" fillId="0" borderId="0" xfId="5" applyNumberFormat="1"/>
    <xf numFmtId="0" fontId="3" fillId="0" borderId="0" xfId="5" applyFont="1"/>
    <xf numFmtId="170" fontId="3" fillId="0" borderId="0" xfId="5" applyNumberFormat="1" applyFont="1"/>
    <xf numFmtId="1" fontId="3" fillId="0" borderId="0" xfId="5" applyNumberFormat="1" applyFont="1"/>
    <xf numFmtId="1" fontId="1" fillId="0" borderId="0" xfId="5" applyNumberFormat="1"/>
    <xf numFmtId="0" fontId="1" fillId="0" borderId="0" xfId="5" applyFont="1"/>
    <xf numFmtId="2" fontId="3" fillId="0" borderId="0" xfId="5" applyNumberFormat="1" applyFont="1"/>
    <xf numFmtId="14" fontId="0" fillId="0" borderId="0" xfId="0" quotePrefix="1" applyNumberFormat="1"/>
    <xf numFmtId="0" fontId="1" fillId="0" borderId="0" xfId="2" applyFont="1" applyBorder="1"/>
    <xf numFmtId="171" fontId="1" fillId="0" borderId="0" xfId="2" applyNumberFormat="1" applyFont="1" applyBorder="1"/>
    <xf numFmtId="10" fontId="1" fillId="0" borderId="0" xfId="3" applyNumberFormat="1" applyFont="1" applyBorder="1"/>
    <xf numFmtId="0" fontId="0" fillId="0" borderId="0" xfId="0" applyFill="1" applyBorder="1"/>
    <xf numFmtId="164" fontId="0" fillId="0" borderId="8" xfId="0" applyNumberFormat="1" applyBorder="1"/>
    <xf numFmtId="20" fontId="0" fillId="0" borderId="0" xfId="0" applyNumberFormat="1" applyBorder="1"/>
    <xf numFmtId="10" fontId="0" fillId="0" borderId="0" xfId="3" applyNumberFormat="1" applyFont="1" applyBorder="1"/>
    <xf numFmtId="10" fontId="0" fillId="0" borderId="5" xfId="3" applyNumberFormat="1" applyFont="1" applyBorder="1"/>
    <xf numFmtId="14" fontId="1" fillId="0" borderId="0" xfId="2" applyNumberFormat="1" applyFont="1" applyBorder="1" applyAlignment="1">
      <alignment horizontal="center" vertical="center"/>
    </xf>
    <xf numFmtId="14" fontId="1" fillId="0" borderId="2" xfId="2" applyNumberFormat="1" applyFont="1" applyBorder="1" applyAlignment="1">
      <alignment horizontal="center" vertical="center"/>
    </xf>
    <xf numFmtId="14" fontId="1" fillId="0" borderId="6" xfId="2" applyNumberFormat="1" applyFont="1" applyBorder="1" applyAlignment="1">
      <alignment horizontal="center" vertical="center"/>
    </xf>
  </cellXfs>
  <cellStyles count="6">
    <cellStyle name="Normal" xfId="0" builtinId="0"/>
    <cellStyle name="Normal 2" xfId="2"/>
    <cellStyle name="Normal 2 2" xfId="5"/>
    <cellStyle name="Normal 3" xfId="4"/>
    <cellStyle name="Percent" xfId="1" builtinId="5"/>
    <cellStyle name="Percent 2" xfId="3"/>
  </cellStyles>
  <dxfs count="2352"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border>
        <right style="thin">
          <color auto="1"/>
        </right>
        <bottom style="thin">
          <color auto="1"/>
        </bottom>
        <vertical/>
        <horizontal/>
      </border>
    </dxf>
    <dxf>
      <border>
        <right style="thin">
          <color auto="1"/>
        </right>
        <top style="thin">
          <color auto="1"/>
        </top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auto="1"/>
        </lef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Data...2635486649</v>
        <stp/>
        <stp>BDP|17880285325805260861</stp>
        <tr r="B5" s="17"/>
      </tp>
      <tp t="s">
        <v>#N/A Requesting Data...2456699266</v>
        <stp/>
        <stp>BDP|14300578511763451956</stp>
        <tr r="B13" s="17"/>
      </tp>
      <tp t="b">
        <v>0</v>
        <stp/>
        <stp>BDS|11184348584439973867</stp>
        <tr r="M6" s="10"/>
      </tp>
      <tp t="s">
        <v>#N/A Requesting Data...3371513186</v>
        <stp/>
        <stp>BDP|17532130594906626259</stp>
        <tr r="D12" s="17"/>
      </tp>
      <tp t="s">
        <v>#N/A Requesting Data...3839225076</v>
        <stp/>
        <stp>BDP|18425010546237368059</stp>
        <tr r="D21" s="17"/>
      </tp>
      <tp t="s">
        <v>#N/A Requesting Data...2350249479</v>
        <stp/>
        <stp>BDP|10776903617980362379</stp>
        <tr r="C7" s="17"/>
      </tp>
      <tp t="b">
        <v>0</v>
        <stp/>
        <stp>BDH|17831996508443275644</stp>
        <tr r="P6" s="9"/>
      </tp>
      <tp t="s">
        <v>#N/A Requesting Data...2380563297</v>
        <stp/>
        <stp>BDP|14135490622018468221</stp>
        <tr r="C23" s="17"/>
      </tp>
      <tp t="s">
        <v>#N/A Requesting Data...2617911560</v>
        <stp/>
        <stp>BDP|14820189707908051500</stp>
        <tr r="D20" s="17"/>
      </tp>
      <tp t="b">
        <v>0</v>
        <stp/>
        <stp>BDH|15094421591355010554</stp>
        <tr r="U6" s="5"/>
      </tp>
      <tp t="s">
        <v>#N/A Requesting Data...3239619150</v>
        <stp/>
        <stp>BDP|12024823128231150020</stp>
        <tr r="B10" s="17"/>
      </tp>
      <tp t="b">
        <v>0</v>
        <stp/>
        <stp>BDH|13895589614036214805</stp>
        <tr r="O6" s="6"/>
      </tp>
      <tp t="b">
        <v>0</v>
        <stp/>
        <stp>BDH|11020189883472666440</stp>
        <tr r="L6" s="5"/>
      </tp>
      <tp t="b">
        <v>0</v>
        <stp/>
        <stp>BDH|10774485080541489377</stp>
        <tr r="Y6" s="9"/>
      </tp>
      <tp t="b">
        <v>0</v>
        <stp/>
        <stp>BDH|13453939868966344512</stp>
        <tr r="Z6" s="6"/>
      </tp>
      <tp t="s">
        <v>#N/A Requesting Data...3890914530</v>
        <stp/>
        <stp>BDP|14133015384433059395</stp>
        <tr r="B20" s="17"/>
      </tp>
      <tp t="s">
        <v>#N/A Requesting Data...3564055506</v>
        <stp/>
        <stp>BDP|11613677662359619450</stp>
        <tr r="D25" s="17"/>
      </tp>
      <tp t="s">
        <v>#N/A Requesting Data...2082548100</v>
        <stp/>
        <stp>BDP|16875953942814263398</stp>
        <tr r="D27" s="17"/>
      </tp>
      <tp t="b">
        <v>0</v>
        <stp/>
        <stp>BDH|10103515885531745023</stp>
        <tr r="I6" s="9"/>
      </tp>
      <tp t="b">
        <v>0</v>
        <stp/>
        <stp>BDH|11550423276477122905</stp>
        <tr r="K6" s="9"/>
      </tp>
      <tp t="b">
        <v>0</v>
        <stp/>
        <stp>BDH|16031552537568434440</stp>
        <tr r="L6" s="9"/>
      </tp>
      <tp t="b">
        <v>0</v>
        <stp/>
        <stp>BDH|12708979565292023333</stp>
        <tr r="C6" s="9"/>
      </tp>
      <tp t="b">
        <v>0</v>
        <stp/>
        <stp>BDH|13713122385760554639</stp>
        <tr r="K6" s="8"/>
      </tp>
      <tp t="b">
        <v>0</v>
        <stp/>
        <stp>BDH|16509190161565960888</stp>
        <tr r="C6" s="6"/>
      </tp>
      <tp t="s">
        <v>#N/A Requesting Data...2473497511</v>
        <stp/>
        <stp>BDP|17182512149538927391</stp>
        <tr r="C17" s="17"/>
      </tp>
      <tp t="s">
        <v>#N/A Requesting Data...4284821278</v>
        <stp/>
        <stp>BDP|10935675686341183214</stp>
        <tr r="B24" s="17"/>
      </tp>
      <tp t="s">
        <v>#N/A Requesting Data...3678986511</v>
        <stp/>
        <stp>BDP|11922981174222905029</stp>
        <tr r="D17" s="17"/>
      </tp>
      <tp t="b">
        <v>0</v>
        <stp/>
        <stp>BDS|12666341147061441904</stp>
        <tr r="W6" s="10"/>
      </tp>
      <tp t="b">
        <v>0</v>
        <stp/>
        <stp>BDS|16199759431687789879</stp>
        <tr r="E6" s="10"/>
      </tp>
      <tp t="b">
        <v>0</v>
        <stp/>
        <stp>BDH|12068668482423699279</stp>
        <tr r="F6" s="6"/>
      </tp>
      <tp t="b">
        <v>0</v>
        <stp/>
        <stp>BDH|17614299050664625978</stp>
        <tr r="J6" s="6"/>
      </tp>
      <tp t="s">
        <v>#N/A Requesting Data...3380752626</v>
        <stp/>
        <stp>BDP|13528707037890834537</stp>
        <tr r="B11" s="17"/>
      </tp>
      <tp t="b">
        <v>0</v>
        <stp/>
        <stp>BDS|16500496600531161186</stp>
        <tr r="D6" s="10"/>
      </tp>
      <tp t="b">
        <v>0</v>
        <stp/>
        <stp>BDH|17381315283517658969</stp>
        <tr r="X6" s="9"/>
      </tp>
      <tp t="s">
        <v>#N/A Requesting Data...4008812503</v>
        <stp/>
        <stp>BDP|11900316321262388132</stp>
        <tr r="C8" s="17"/>
      </tp>
      <tp t="s">
        <v>#N/A Requesting Data...3475610344</v>
        <stp/>
        <stp>BDP|12832070456495568130</stp>
        <tr r="D3" s="17"/>
      </tp>
      <tp t="s">
        <v>#N/A Requesting Data...2324745475</v>
        <stp/>
        <stp>BDP|10779578542106145421</stp>
        <tr r="C3" s="17"/>
      </tp>
      <tp t="b">
        <v>0</v>
        <stp/>
        <stp>BDS|15766979256402052830</stp>
        <tr r="R6" s="10"/>
      </tp>
      <tp t="b">
        <v>0</v>
        <stp/>
        <stp>BDH|14710434572490016478</stp>
        <tr r="P6" s="5"/>
      </tp>
      <tp t="b">
        <v>0</v>
        <stp/>
        <stp>BDH|12305723352342155169</stp>
        <tr r="H6" s="8"/>
      </tp>
      <tp t="b">
        <v>0</v>
        <stp/>
        <stp>BDH|14772285670434435633</stp>
        <tr r="E6" s="6"/>
      </tp>
      <tp t="b">
        <v>0</v>
        <stp/>
        <stp>BDS|16128215999559498467</stp>
        <tr r="J6" s="10"/>
      </tp>
      <tp t="s">
        <v>#N/A Requesting Data...3908909553</v>
        <stp/>
        <stp>BDP|10463143374520958660</stp>
        <tr r="D13" s="17"/>
      </tp>
      <tp t="s">
        <v>#N/A Requesting Data...3977093017</v>
        <stp/>
        <stp>BDP|13308564385426971847</stp>
        <tr r="C6" s="17"/>
      </tp>
      <tp t="s">
        <v>#N/A Requesting Data...4248527793</v>
        <stp/>
        <stp>BDP|10739702710413012593</stp>
        <tr r="B19" s="17"/>
      </tp>
      <tp t="s">
        <v>#N/A Requesting Data...4230930561</v>
        <stp/>
        <stp>BDP|10567818384792151213</stp>
        <tr r="D19" s="17"/>
      </tp>
      <tp t="s">
        <v>#N/A Requesting Data...3917198831</v>
        <stp/>
        <stp>BDP|12032387367766070186</stp>
        <tr r="D5" s="17"/>
      </tp>
      <tp t="s">
        <v>#N/A Requesting Data...3955928614</v>
        <stp/>
        <stp>BDP|12565221044666785224</stp>
        <tr r="D26" s="17"/>
      </tp>
      <tp t="b">
        <v>0</v>
        <stp/>
        <stp>BDH|16065570111631440332</stp>
        <tr r="U6" s="8"/>
      </tp>
      <tp t="b">
        <v>0</v>
        <stp/>
        <stp>BDH|10044275951120290738</stp>
        <tr r="V6" s="8"/>
      </tp>
      <tp t="b">
        <v>0</v>
        <stp/>
        <stp>BDH|11081207858842479472</stp>
        <tr r="R6" s="6"/>
      </tp>
      <tp t="b">
        <v>0</v>
        <stp/>
        <stp>BDH|16045620934087839404</stp>
        <tr r="X6" s="5"/>
      </tp>
      <tp t="s">
        <v>#N/A Requesting Data...4063971310</v>
        <stp/>
        <stp>BDP|10682218222588841975</stp>
        <tr r="D6" s="17"/>
      </tp>
      <tp t="s">
        <v>#N/A Requesting Data...2783931396</v>
        <stp/>
        <stp>BDP|16183484019172834064</stp>
        <tr r="B28" s="17"/>
      </tp>
      <tp t="s">
        <v>#N/A Requesting Data...2622330570</v>
        <stp/>
        <stp>BDP|10254323766237699306</stp>
        <tr r="D9" s="17"/>
      </tp>
      <tp t="b">
        <v>0</v>
        <stp/>
        <stp>BDH|10728571272301543260</stp>
        <tr r="T6" s="9"/>
      </tp>
      <tp t="b">
        <v>0</v>
        <stp/>
        <stp>BDH|16764122838323060649</stp>
        <tr r="L6" s="8"/>
      </tp>
      <tp t="b">
        <v>0</v>
        <stp/>
        <stp>BDH|10224275214981132389</stp>
        <tr r="R6" s="5"/>
      </tp>
      <tp t="b">
        <v>0</v>
        <stp/>
        <stp>BDH|14372008273283312190</stp>
        <tr r="G6" s="5"/>
      </tp>
      <tp t="b">
        <v>0</v>
        <stp/>
        <stp>BDS|14788371587840312990</stp>
        <tr r="Q6" s="10"/>
      </tp>
      <tp t="s">
        <v>#N/A Requesting Data...3470969954</v>
        <stp/>
        <stp>BDP|17139182028620339239</stp>
        <tr r="C18" s="17"/>
      </tp>
      <tp t="b">
        <v>0</v>
        <stp/>
        <stp>BDS|17448247630439687949</stp>
        <tr r="Z6" s="10"/>
      </tp>
      <tp t="s">
        <v>#N/A Requesting Data...2743516148</v>
        <stp/>
        <stp>BDP|13984985498576219395</stp>
        <tr r="C16" s="17"/>
      </tp>
      <tp t="b">
        <v>0</v>
        <stp/>
        <stp>BDS|17158557673286624501</stp>
        <tr r="S6" s="10"/>
      </tp>
      <tp t="b">
        <v>0</v>
        <stp/>
        <stp>BDH|10154467351603399427</stp>
        <tr r="I6" s="6"/>
      </tp>
      <tp t="s">
        <v>#N/A Requesting Data...3007550556</v>
        <stp/>
        <stp>BDP|10302149013603991401</stp>
        <tr r="C22" s="17"/>
      </tp>
      <tp t="s">
        <v>#N/A Requesting Data...3946414484</v>
        <stp/>
        <stp>BDP|12541322652403075090</stp>
        <tr r="B17" s="17"/>
      </tp>
      <tp t="b">
        <v>0</v>
        <stp/>
        <stp>BDS|16902169242060818473</stp>
        <tr r="U6" s="10"/>
      </tp>
      <tp t="s">
        <v>#N/A Requesting Data...2373154136</v>
        <stp/>
        <stp>BDP|10736712400298261828</stp>
        <tr r="B25" s="17"/>
      </tp>
      <tp t="b">
        <v>0</v>
        <stp/>
        <stp>BDH|17336050380330606887</stp>
        <tr r="Q6" s="9"/>
      </tp>
      <tp t="b">
        <v>0</v>
        <stp/>
        <stp>BDH|15118326220523125088</stp>
        <tr r="H6" s="6"/>
      </tp>
      <tp t="s">
        <v>#N/A Requesting Data...2448534661</v>
        <stp/>
        <stp>BDP|16190434364183103389</stp>
        <tr r="B14" s="17"/>
      </tp>
      <tp t="s">
        <v>#N/A Requesting Data...4090789755</v>
        <stp/>
        <stp>BDP|12907332583548856578</stp>
        <tr r="D4" s="17"/>
      </tp>
      <tp t="s">
        <v>#N/A Requesting Data...3730081596</v>
        <stp/>
        <stp>BDP|10309062580928606455</stp>
        <tr r="B23" s="17"/>
      </tp>
      <tp t="b">
        <v>0</v>
        <stp/>
        <stp>BDH|11852558911094952548</stp>
        <tr r="W6" s="8"/>
      </tp>
      <tp t="b">
        <v>0</v>
        <stp/>
        <stp>BDH|12714243371311375219</stp>
        <tr r="T6" s="8"/>
      </tp>
      <tp t="b">
        <v>0</v>
        <stp/>
        <stp>BDH|11814131995068827566</stp>
        <tr r="O6" s="5"/>
      </tp>
      <tp t="b">
        <v>0</v>
        <stp/>
        <stp>BDH|15714767386246820891</stp>
        <tr r="Z6" s="9"/>
      </tp>
      <tp t="b">
        <v>0</v>
        <stp/>
        <stp>BDH|11953261526220935596</stp>
        <tr r="D6" s="5"/>
      </tp>
      <tp t="b">
        <v>0</v>
        <stp/>
        <stp>BDH|14207778762882947301</stp>
        <tr r="G6" s="9"/>
      </tp>
      <tp t="s">
        <v>#N/A Requesting Data...2326543112</v>
        <stp/>
        <stp>BDP|12114792103311277116</stp>
        <tr r="C26" s="17"/>
      </tp>
      <tp t="s">
        <v>#N/A Requesting Data...3133175784</v>
        <stp/>
        <stp>BDP|12864397237702851533</stp>
        <tr r="C5" s="17"/>
      </tp>
      <tp t="s">
        <v>#N/A Requesting Data...2527586087</v>
        <stp/>
        <stp>BDP|14892382528050054067</stp>
        <tr r="D15" s="17"/>
      </tp>
      <tp t="b">
        <v>0</v>
        <stp/>
        <stp>BDS|14040400552371083174</stp>
        <tr r="A6" s="10"/>
      </tp>
      <tp t="b">
        <v>0</v>
        <stp/>
        <stp>BDH|11499992384296084366</stp>
        <tr r="F6" s="8"/>
      </tp>
    </main>
    <main first="bofaddin.rtdserver">
      <tp t="b">
        <v>0</v>
        <stp/>
        <stp>BDH|3153746286284887406</stp>
        <tr r="Q6" s="6"/>
      </tp>
      <tp t="s">
        <v>#N/A Requesting Data...2622278167</v>
        <stp/>
        <stp>BDP|8942713159285014396</stp>
        <tr r="C4" s="17"/>
      </tp>
      <tp t="b">
        <v>0</v>
        <stp/>
        <stp>BDH|5870827731525411773</stp>
        <tr r="G6" s="8"/>
      </tp>
      <tp t="b">
        <v>0</v>
        <stp/>
        <stp>BDH|2109741078497288963</stp>
        <tr r="J6" s="5"/>
      </tp>
      <tp t="b">
        <v>0</v>
        <stp/>
        <stp>BDH|5098606781912514576</stp>
        <tr r="D6" s="9"/>
      </tp>
      <tp t="b">
        <v>0</v>
        <stp/>
        <stp>BDH|1365239811727348928</stp>
        <tr r="M6" s="9"/>
      </tp>
      <tp t="b">
        <v>0</v>
        <stp/>
        <stp>BDH|2154530485786055527</stp>
        <tr r="E6" s="5"/>
      </tp>
      <tp t="s">
        <v>#N/A Requesting Data...4284479570</v>
        <stp/>
        <stp>BDP|9735174128746502177</stp>
        <tr r="C25" s="17"/>
      </tp>
      <tp t="b">
        <v>0</v>
        <stp/>
        <stp>BDH|8450727848974285261</stp>
        <tr r="A6" s="5"/>
      </tp>
      <tp t="s">
        <v>#N/A Requesting Data...3081477187</v>
        <stp/>
        <stp>BDP|4229331910658490394</stp>
        <tr r="D28" s="17"/>
      </tp>
      <tp t="b">
        <v>0</v>
        <stp/>
        <stp>BDH|9033657063265364185</stp>
        <tr r="F6" s="5"/>
      </tp>
      <tp t="b">
        <v>0</v>
        <stp/>
        <stp>BDH|8604433607807012618</stp>
        <tr r="W6" s="9"/>
      </tp>
      <tp t="b">
        <v>0</v>
        <stp/>
        <stp>BDH|4526660140932078958</stp>
        <tr r="E6" s="9"/>
      </tp>
      <tp t="b">
        <v>0</v>
        <stp/>
        <stp>BDH|1076505422238051373</stp>
        <tr r="K6" s="6"/>
      </tp>
      <tp t="b">
        <v>0</v>
        <stp/>
        <stp>BDH|2558429611671969842</stp>
        <tr r="H6" s="9"/>
      </tp>
      <tp t="b">
        <v>0</v>
        <stp/>
        <stp>BDS|2597719591925852734</stp>
        <tr r="I6" s="10"/>
      </tp>
      <tp t="b">
        <v>0</v>
        <stp/>
        <stp>BDS|6629038293728138983</stp>
        <tr r="N6" s="10"/>
      </tp>
      <tp t="b">
        <v>0</v>
        <stp/>
        <stp>BDS|4588849257794441316</stp>
        <tr r="T6" s="10"/>
      </tp>
      <tp t="b">
        <v>0</v>
        <stp/>
        <stp>BDH|2637115363508451302</stp>
        <tr r="U6" s="6"/>
      </tp>
      <tp t="b">
        <v>0</v>
        <stp/>
        <stp>BDH|8286772976425519368</stp>
        <tr r="Q6" s="8"/>
      </tp>
      <tp t="b">
        <v>0</v>
        <stp/>
        <stp>BDH|8634131890546437863</stp>
        <tr r="J6" s="8"/>
      </tp>
      <tp t="b">
        <v>0</v>
        <stp/>
        <stp>BDH|2651548024062816843</stp>
        <tr r="N6" s="6"/>
      </tp>
      <tp t="s">
        <v>#N/A Requesting Data...3725643579</v>
        <stp/>
        <stp>BDP|7908857126951633334</stp>
        <tr r="B4" s="17"/>
      </tp>
      <tp t="b">
        <v>0</v>
        <stp/>
        <stp>BDH|3763540247964307985</stp>
        <tr r="I6" s="8"/>
      </tp>
      <tp t="b">
        <v>0</v>
        <stp/>
        <stp>BDH|7469655797762522570</stp>
        <tr r="W6" s="6"/>
      </tp>
      <tp t="b">
        <v>0</v>
        <stp/>
        <stp>BDH|5085577420452831859</stp>
        <tr r="O6" s="8"/>
      </tp>
      <tp t="b">
        <v>0</v>
        <stp/>
        <stp>BDH|1642551583491146507</stp>
        <tr r="F6" s="9"/>
      </tp>
      <tp t="b">
        <v>0</v>
        <stp/>
        <stp>BDH|9066722140241349306</stp>
        <tr r="Z6" s="8"/>
      </tp>
      <tp t="b">
        <v>0</v>
        <stp/>
        <stp>BDH|8166454459981782110</stp>
        <tr r="K6" s="5"/>
      </tp>
      <tp t="b">
        <v>0</v>
        <stp/>
        <stp>BDH|4087407086705915443</stp>
        <tr r="S6" s="5"/>
      </tp>
      <tp t="b">
        <v>0</v>
        <stp/>
        <stp>BDS|9608326468031603450</stp>
        <tr r="O6" s="10"/>
      </tp>
      <tp t="b">
        <v>0</v>
        <stp/>
        <stp>BDH|8039596457175813496</stp>
        <tr r="V6" s="5"/>
      </tp>
      <tp t="s">
        <v>#N/A Requesting Data...2631333849</v>
        <stp/>
        <stp>BDP|9589490713430986544</stp>
        <tr r="C21" s="17"/>
      </tp>
      <tp t="s">
        <v>#N/A Requesting Data...2424249839</v>
        <stp/>
        <stp>BDP|9068438227050782612</stp>
        <tr r="C13" s="17"/>
      </tp>
      <tp t="b">
        <v>0</v>
        <stp/>
        <stp>BDH|6044018786813464411</stp>
        <tr r="A6" s="6"/>
      </tp>
      <tp t="b">
        <v>0</v>
        <stp/>
        <stp>BDH|5392157190151026506</stp>
        <tr r="C6" s="8"/>
      </tp>
      <tp t="b">
        <v>0</v>
        <stp/>
        <stp>BDS|7993783468629992643</stp>
        <tr r="K6" s="10"/>
      </tp>
      <tp t="b">
        <v>0</v>
        <stp/>
        <stp>BDH|9713600755928014881</stp>
        <tr r="G6" s="6"/>
      </tp>
      <tp t="s">
        <v>#N/A Requesting Data...2509605052</v>
        <stp/>
        <stp>BDP|3038919475070390799</stp>
        <tr r="B3" s="17"/>
      </tp>
      <tp t="b">
        <v>0</v>
        <stp/>
        <stp>BDH|5851682796985022565</stp>
        <tr r="I6" s="5"/>
      </tp>
      <tp t="b">
        <v>0</v>
        <stp/>
        <stp>BDS|6139496031558809356</stp>
        <tr r="L6" s="10"/>
      </tp>
      <tp t="b">
        <v>0</v>
        <stp/>
        <stp>BDH|3657858250205632106</stp>
        <tr r="R6" s="8"/>
      </tp>
      <tp t="b">
        <v>0</v>
        <stp/>
        <stp>BDH|5445868299007134854</stp>
        <tr r="P6" s="8"/>
      </tp>
      <tp t="b">
        <v>0</v>
        <stp/>
        <stp>BDH|8954199901511096321</stp>
        <tr r="P6" s="6"/>
      </tp>
      <tp t="b">
        <v>0</v>
        <stp/>
        <stp>BDH|9616137390683055959</stp>
        <tr r="D6" s="6"/>
      </tp>
      <tp t="s">
        <v>#N/A Requesting Data...3220029527</v>
        <stp/>
        <stp>BDP|2591177770838012769</stp>
        <tr r="B12" s="17"/>
      </tp>
      <tp t="b">
        <v>0</v>
        <stp/>
        <stp>BDH|6933123244580771736</stp>
        <tr r="W6" s="5"/>
      </tp>
      <tp t="b">
        <v>0</v>
        <stp/>
        <stp>BDH|6028208639064056707</stp>
        <tr r="N6" s="8"/>
      </tp>
      <tp t="s">
        <v>#N/A Requesting Data...3600793973</v>
        <stp/>
        <stp>BDP|5395210500705102630</stp>
        <tr r="D11" s="17"/>
      </tp>
      <tp t="b">
        <v>0</v>
        <stp/>
        <stp>BDH|3896876721538789591</stp>
        <tr r="A6" s="9"/>
      </tp>
      <tp t="s">
        <v>#N/A Requesting Data...3463463899</v>
        <stp/>
        <stp>BDP|3381340972526684527</stp>
        <tr r="C20" s="17"/>
      </tp>
      <tp t="b">
        <v>0</v>
        <stp/>
        <stp>BDS|2413688003270498111</stp>
        <tr r="X6" s="10"/>
      </tp>
      <tp t="s">
        <v>#N/A Requesting Data...4056233951</v>
        <stp/>
        <stp>BDP|5133631859192756159</stp>
        <tr r="B9" s="17"/>
      </tp>
      <tp t="s">
        <v>#N/A Requesting Data...4184071164</v>
        <stp/>
        <stp>BDP|8564954091645299810</stp>
        <tr r="D14" s="17"/>
      </tp>
      <tp t="b">
        <v>0</v>
        <stp/>
        <stp>BDH|7795004855363387429</stp>
        <tr r="J6" s="9"/>
      </tp>
      <tp t="b">
        <v>0</v>
        <stp/>
        <stp>BDH|3486272881634299815</stp>
        <tr r="T6" s="5"/>
      </tp>
      <tp t="s">
        <v>#N/A Requesting Data...3343410388</v>
        <stp/>
        <stp>BDP|6337745969141804300</stp>
        <tr r="B15" s="17"/>
      </tp>
      <tp t="s">
        <v>#N/A Requesting Data...3357520734</v>
        <stp/>
        <stp>BDP|6343025237182634279</stp>
        <tr r="C11" s="17"/>
      </tp>
      <tp t="s">
        <v>#N/A Requesting Data...3614257973</v>
        <stp/>
        <stp>BDP|1710272224186301208</stp>
        <tr r="C27" s="17"/>
      </tp>
      <tp t="b">
        <v>0</v>
        <stp/>
        <stp>BDH|8383907556449365814</stp>
        <tr r="H6" s="5"/>
      </tp>
      <tp t="b">
        <v>0</v>
        <stp/>
        <stp>BDS|4389700276541813087</stp>
        <tr r="F6" s="10"/>
      </tp>
      <tp t="b">
        <v>0</v>
        <stp/>
        <stp>BDH|2783957561238111386</stp>
        <tr r="E6" s="8"/>
      </tp>
      <tp t="s">
        <v>#N/A Requesting Data...3609244958</v>
        <stp/>
        <stp>BDP|6337064002809665985</stp>
        <tr r="D24" s="17"/>
      </tp>
      <tp t="b">
        <v>0</v>
        <stp/>
        <stp>BDH|1208405500183985049</stp>
        <tr r="V6" s="9"/>
      </tp>
      <tp t="s">
        <v>#N/A Requesting Data...3739962655</v>
        <stp/>
        <stp>BDP|1520859889114067359</stp>
        <tr r="B6" s="17"/>
      </tp>
      <tp t="b">
        <v>0</v>
        <stp/>
        <stp>BDH|3979070091564505879</stp>
        <tr r="Y6" s="5"/>
      </tp>
      <tp t="b">
        <v>0</v>
        <stp/>
        <stp>BDH|3109891393107863315</stp>
        <tr r="Z6" s="5"/>
      </tp>
      <tp t="b">
        <v>0</v>
        <stp/>
        <stp>BDH|9689112172789117067</stp>
        <tr r="M6" s="8"/>
      </tp>
      <tp t="s">
        <v>#N/A Requesting Data...3774535980</v>
        <stp/>
        <stp>BDP|5146382181379705189</stp>
        <tr r="D22" s="17"/>
      </tp>
      <tp t="b">
        <v>0</v>
        <stp/>
        <stp>BDH|7146109785060732849</stp>
        <tr r="S6" s="8"/>
      </tp>
      <tp t="b">
        <v>0</v>
        <stp/>
        <stp>BDS|8659151705808239710</stp>
        <tr r="Y6" s="10"/>
      </tp>
      <tp t="b">
        <v>0</v>
        <stp/>
        <stp>BDH|1095556551390144706</stp>
        <tr r="O6" s="9"/>
      </tp>
      <tp t="s">
        <v>#N/A Requesting Data...3411671195</v>
        <stp/>
        <stp>BDP|6298668072457501793</stp>
        <tr r="B21" s="17"/>
      </tp>
      <tp t="s">
        <v>#N/A Requesting Data...3345613422</v>
        <stp/>
        <stp>BDP|4393834205308452393</stp>
        <tr r="D10" s="17"/>
      </tp>
      <tp t="s">
        <v>#N/A Requesting Data...2823331694</v>
        <stp/>
        <stp>BDP|6714267788748139302</stp>
        <tr r="D18" s="17"/>
      </tp>
      <tp t="s">
        <v>#N/A Requesting Data...3480143860</v>
        <stp/>
        <stp>BDP|6920527106097736330</stp>
        <tr r="B16" s="17"/>
      </tp>
      <tp t="s">
        <v>#N/A Requesting Data...2766872893</v>
        <stp/>
        <stp>BDP|5743771929553038472</stp>
        <tr r="C12" s="17"/>
      </tp>
      <tp t="b">
        <v>0</v>
        <stp/>
        <stp>BDH|7280903673316630899</stp>
        <tr r="X6" s="8"/>
      </tp>
      <tp t="b">
        <v>0</v>
        <stp/>
        <stp>BDH|3415088251651677077</stp>
        <tr r="X6" s="6"/>
      </tp>
      <tp t="b">
        <v>0</v>
        <stp/>
        <stp>BDH|9299659192631449031</stp>
        <tr r="R6" s="9"/>
      </tp>
      <tp t="b">
        <v>0</v>
        <stp/>
        <stp>BDS|8218854643676026572</stp>
        <tr r="G6" s="10"/>
      </tp>
      <tp t="b">
        <v>0</v>
        <stp/>
        <stp>BDH|7166504136343564515</stp>
        <tr r="S6" s="6"/>
      </tp>
      <tp t="s">
        <v>#N/A Requesting Data...3802108304</v>
        <stp/>
        <stp>BDP|1038848887310115644</stp>
        <tr r="D23" s="17"/>
      </tp>
      <tp t="b">
        <v>0</v>
        <stp/>
        <stp>BDH|8778800605454346358</stp>
        <tr r="M6" s="5"/>
      </tp>
      <tp t="b">
        <v>0</v>
        <stp/>
        <stp>BDS|3917772277154605711</stp>
        <tr r="V6" s="10"/>
      </tp>
      <tp t="s">
        <v>#N/A Requesting Data...3295050601</v>
        <stp/>
        <stp>BDP|9487490780713236618</stp>
        <tr r="C24" s="17"/>
      </tp>
      <tp t="b">
        <v>0</v>
        <stp/>
        <stp>BDH|9253944166032961473</stp>
        <tr r="V6" s="6"/>
      </tp>
      <tp t="s">
        <v>#N/A Requesting Data...2856827575</v>
        <stp/>
        <stp>BDP|9190841962377040015</stp>
        <tr r="B26" s="17"/>
      </tp>
      <tp t="s">
        <v>#N/A Requesting Data...2653343156</v>
        <stp/>
        <stp>BDP|8225341742086786966</stp>
        <tr r="B18" s="17"/>
      </tp>
      <tp t="s">
        <v>#N/A Requesting Data...3455586487</v>
        <stp/>
        <stp>BDP|4891630064340128540</stp>
        <tr r="C15" s="17"/>
      </tp>
      <tp t="s">
        <v>#N/A Requesting Data...3827599635</v>
        <stp/>
        <stp>BDP|5760141486229706499</stp>
        <tr r="C10" s="17"/>
      </tp>
      <tp t="b">
        <v>0</v>
        <stp/>
        <stp>BDH|6277329259203659279</stp>
        <tr r="T6" s="6"/>
      </tp>
      <tp t="s">
        <v>#N/A Requesting Data...3571657619</v>
        <stp/>
        <stp>BDP|4378679633631073189</stp>
        <tr r="C9" s="17"/>
      </tp>
      <tp t="s">
        <v>#N/A Requesting Data...2664909488</v>
        <stp/>
        <stp>BDP|3284712612500163423</stp>
        <tr r="C19" s="17"/>
      </tp>
      <tp t="b">
        <v>0</v>
        <stp/>
        <stp>BDH|2015029510123600171</stp>
        <tr r="L6" s="6"/>
      </tp>
      <tp t="b">
        <v>0</v>
        <stp/>
        <stp>BDH|5395143765254036779</stp>
        <tr r="C6" s="5"/>
      </tp>
      <tp t="b">
        <v>0</v>
        <stp/>
        <stp>BDH|5749668219865884657</stp>
        <tr r="U6" s="9"/>
      </tp>
      <tp t="b">
        <v>0</v>
        <stp/>
        <stp>BDS|3928911194497465639</stp>
        <tr r="H6" s="10"/>
      </tp>
      <tp t="s">
        <v>#N/A Requesting Data...4041612378</v>
        <stp/>
        <stp>BDP|4152107044347583496</stp>
        <tr r="B8" s="17"/>
      </tp>
      <tp t="s">
        <v>#N/A Requesting Data...3850797729</v>
        <stp/>
        <stp>BDP|7416558779104519348</stp>
        <tr r="B7" s="17"/>
      </tp>
      <tp t="b">
        <v>0</v>
        <stp/>
        <stp>BDH|3366631849414694706</stp>
        <tr r="N6" s="5"/>
      </tp>
      <tp t="b">
        <v>0</v>
        <stp/>
        <stp>BDS|6997628986109294329</stp>
        <tr r="B6" s="10"/>
      </tp>
      <tp t="s">
        <v>#N/A Requesting Data...3261812480</v>
        <stp/>
        <stp>BDP|4168080039915163035</stp>
        <tr r="D8" s="17"/>
      </tp>
      <tp t="s">
        <v>#N/A Requesting Data...3283017952</v>
        <stp/>
        <stp>BDP|7216450856452210650</stp>
        <tr r="D7" s="17"/>
      </tp>
      <tp t="s">
        <v>#N/A Requesting Data...3714587693</v>
        <stp/>
        <stp>BDP|1797929967954193840</stp>
        <tr r="D16" s="17"/>
      </tp>
      <tp t="b">
        <v>0</v>
        <stp/>
        <stp>BDH|7081761723990417069</stp>
        <tr r="S6" s="9"/>
      </tp>
      <tp t="b">
        <v>0</v>
        <stp/>
        <stp>BDS|2565182853573769659</stp>
        <tr r="P6" s="10"/>
      </tp>
      <tp t="b">
        <v>0</v>
        <stp/>
        <stp>BDH|6777084231662674451</stp>
        <tr r="Y6" s="8"/>
      </tp>
      <tp t="s">
        <v>#N/A Requesting Data...3775478990</v>
        <stp/>
        <stp>BDP|1839635185279870525</stp>
        <tr r="C14" s="17"/>
      </tp>
      <tp t="b">
        <v>0</v>
        <stp/>
        <stp>BDH|4173641566872206541</stp>
        <tr r="N6" s="9"/>
      </tp>
      <tp t="b">
        <v>0</v>
        <stp/>
        <stp>BDH|101976599467365274</stp>
        <tr r="A6" s="8"/>
      </tp>
      <tp t="s">
        <v>#N/A Requesting Data...4286755444</v>
        <stp/>
        <stp>BDP|407429155870668454</stp>
        <tr r="C28" s="17"/>
      </tp>
      <tp t="b">
        <v>0</v>
        <stp/>
        <stp>BDH|431628253213242780</stp>
        <tr r="Q6" s="5"/>
      </tp>
    </main>
    <main first="bofaddin.rtdserver">
      <tp t="b">
        <v>0</v>
        <stp/>
        <stp>BDH|150775032734082235</stp>
        <tr r="D6" s="8"/>
      </tp>
      <tp t="b">
        <v>0</v>
        <stp/>
        <stp>BDH|635453596321238187</stp>
        <tr r="Y6" s="6"/>
      </tp>
      <tp t="s">
        <v>#N/A Requesting Data...3842434959</v>
        <stp/>
        <stp>BDP|944142662009976197</stp>
        <tr r="B22" s="17"/>
      </tp>
    </main>
    <main first="bofaddin.rtdserver">
      <tp t="b">
        <v>0</v>
        <stp/>
        <stp>BDH|357679739625148886</stp>
        <tr r="M6" s="6"/>
      </tp>
      <tp t="s">
        <v>#N/A Requesting Data...3688328630</v>
        <stp/>
        <stp>BDP|161460488647804375</stp>
        <tr r="B27" s="17"/>
      </tp>
      <tp t="b">
        <v>0</v>
        <stp/>
        <stp>BDS|946602031957291897</stp>
        <tr r="C6" s="1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MC/Economics/Emerging%20Mkts/EM%20Pflio%20Mgnt%20Model/EM%20FX%20portfolio/PortfolioDailyMstar%20202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Dashboard (Model)"/>
      <sheetName val="Attribution"/>
      <sheetName val="Attribution (Model)"/>
      <sheetName val="Model comparison"/>
      <sheetName val="Archive"/>
      <sheetName val="Size (Bmk)"/>
      <sheetName val="Size (Prtf)"/>
      <sheetName val="Size (Model)"/>
      <sheetName val="Ranking Metrics"/>
      <sheetName val="Sizer"/>
      <sheetName val="Attribution Summary"/>
      <sheetName val="Analysis"/>
      <sheetName val="Summary"/>
      <sheetName val="Charts (Model)"/>
      <sheetName val="Data"/>
      <sheetName val="Pricing Sources"/>
      <sheetName val="Today"/>
      <sheetName val="REER Proxy"/>
      <sheetName val="Holidays"/>
      <sheetName val="Spot Dt"/>
      <sheetName val="3M Settle"/>
      <sheetName val="2M Settle"/>
      <sheetName val="1M Settle"/>
      <sheetName val="Roll Dt"/>
      <sheetName val="Spot"/>
      <sheetName val="Cash Backing"/>
      <sheetName val="Daily Rt"/>
      <sheetName val="Beta"/>
      <sheetName val="Discount Factor"/>
      <sheetName val="Frd Pts (Ask)"/>
      <sheetName val="Frd Pts (Bid)"/>
      <sheetName val="3M Imp-Yield (%)"/>
      <sheetName val="Revenue Cost"/>
      <sheetName val="Revenue Cost (Prtf)"/>
      <sheetName val="Revenue Cost (Model)"/>
      <sheetName val="Contracts"/>
      <sheetName val="Open (Bmk)"/>
      <sheetName val="Close (Bmk)"/>
      <sheetName val="Rt (Bmk)"/>
      <sheetName val="Open (Prtf)"/>
      <sheetName val="Close (Prtf)"/>
      <sheetName val="Rt (Prtf)"/>
      <sheetName val="Rt (Prtf-B)"/>
      <sheetName val="Open (Model)"/>
      <sheetName val="Close (Model)"/>
      <sheetName val="Rt (Model)"/>
      <sheetName val="Rt (Model-B)"/>
      <sheetName val="Performance"/>
      <sheetName val="Bmk"/>
      <sheetName val="Prtf"/>
      <sheetName val="Model"/>
      <sheetName val="EM FX Contrib (Prtf)"/>
      <sheetName val="Selection Contrib (Prtf)"/>
      <sheetName val="Carry Contrib (Prtf)"/>
      <sheetName val="EM FX Contrib (Model)"/>
      <sheetName val="Selection Contrib (Model)"/>
      <sheetName val="Carry Contrib (Model)"/>
      <sheetName val="Stress Test"/>
      <sheetName val="Mthly Rt"/>
      <sheetName val="3M Imp Mthly Yield"/>
      <sheetName val="Mthly Revenue Cost"/>
      <sheetName val="Carry-adj Return Mth"/>
      <sheetName val="Stress Period"/>
      <sheetName val="CMIT 1"/>
      <sheetName val="CMIT 2"/>
    </sheetNames>
    <sheetDataSet>
      <sheetData sheetId="0"/>
      <sheetData sheetId="1">
        <row r="2">
          <cell r="U2">
            <v>5.0000000000000001E-3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ß-aware</v>
          </cell>
          <cell r="B1" t="str">
            <v>Standard Size</v>
          </cell>
          <cell r="C1" t="str">
            <v>Concentration Size</v>
          </cell>
          <cell r="D1" t="str">
            <v>Conditional REER</v>
          </cell>
          <cell r="E1" t="str">
            <v>TB</v>
          </cell>
          <cell r="F1" t="str">
            <v>Nominal Carry</v>
          </cell>
          <cell r="G1" t="str">
            <v>Total</v>
          </cell>
          <cell r="I1" t="str">
            <v>Carry Cap</v>
          </cell>
          <cell r="J1" t="str">
            <v>Mulitplier</v>
          </cell>
          <cell r="K1" t="str">
            <v>Step size</v>
          </cell>
          <cell r="L1" t="str">
            <v>TE lower bound</v>
          </cell>
          <cell r="M1" t="str">
            <v>TE upper bound</v>
          </cell>
          <cell r="EF1" t="str">
            <v>Conviction</v>
          </cell>
        </row>
        <row r="2">
          <cell r="B2">
            <v>0.03</v>
          </cell>
          <cell r="C2">
            <v>0.05</v>
          </cell>
          <cell r="D2">
            <v>0.33333333333333331</v>
          </cell>
          <cell r="E2">
            <v>0.33333333333333331</v>
          </cell>
          <cell r="F2">
            <v>0.33333333333333331</v>
          </cell>
          <cell r="G2">
            <v>1</v>
          </cell>
          <cell r="I2">
            <v>-3.0000000000000001E-3</v>
          </cell>
          <cell r="J2">
            <v>2</v>
          </cell>
          <cell r="K2">
            <v>5.0000000000000001E-3</v>
          </cell>
          <cell r="L2">
            <v>8.0000000000000002E-3</v>
          </cell>
          <cell r="M2">
            <v>1.2E-2</v>
          </cell>
        </row>
        <row r="4">
          <cell r="B4" t="str">
            <v>BRL</v>
          </cell>
          <cell r="C4" t="str">
            <v>CLP</v>
          </cell>
          <cell r="D4" t="str">
            <v>CNY</v>
          </cell>
          <cell r="E4" t="str">
            <v>COP</v>
          </cell>
          <cell r="F4" t="str">
            <v>CZK</v>
          </cell>
          <cell r="G4" t="str">
            <v>HUF</v>
          </cell>
          <cell r="H4" t="str">
            <v>IDR</v>
          </cell>
          <cell r="I4" t="str">
            <v>MYR</v>
          </cell>
          <cell r="J4" t="str">
            <v>MXN</v>
          </cell>
          <cell r="K4" t="str">
            <v>PEN</v>
          </cell>
          <cell r="L4" t="str">
            <v>PHP</v>
          </cell>
          <cell r="M4" t="str">
            <v>PLN</v>
          </cell>
          <cell r="N4" t="str">
            <v>RON</v>
          </cell>
          <cell r="O4" t="str">
            <v>RUB</v>
          </cell>
          <cell r="P4" t="str">
            <v>ZAR</v>
          </cell>
          <cell r="Q4" t="str">
            <v>THB</v>
          </cell>
          <cell r="R4" t="str">
            <v>TRY</v>
          </cell>
          <cell r="S4" t="str">
            <v>INR</v>
          </cell>
          <cell r="T4" t="str">
            <v>SGD</v>
          </cell>
          <cell r="U4" t="str">
            <v>TWD</v>
          </cell>
          <cell r="V4" t="str">
            <v>KRW</v>
          </cell>
          <cell r="W4" t="str">
            <v>UAH</v>
          </cell>
          <cell r="X4" t="str">
            <v>EGP</v>
          </cell>
          <cell r="Y4" t="str">
            <v>EUR</v>
          </cell>
          <cell r="Z4" t="str">
            <v>JPY</v>
          </cell>
          <cell r="AB4"/>
          <cell r="EF4" t="str">
            <v>BRL</v>
          </cell>
          <cell r="EG4" t="str">
            <v>CLP</v>
          </cell>
          <cell r="EH4" t="str">
            <v>CNY</v>
          </cell>
          <cell r="EI4" t="str">
            <v>COP</v>
          </cell>
          <cell r="EJ4" t="str">
            <v>CZK</v>
          </cell>
          <cell r="EK4" t="str">
            <v>HUF</v>
          </cell>
          <cell r="EL4" t="str">
            <v>IDR</v>
          </cell>
          <cell r="EM4" t="str">
            <v>MYR</v>
          </cell>
          <cell r="EN4" t="str">
            <v>MXN</v>
          </cell>
          <cell r="EO4" t="str">
            <v>PEN</v>
          </cell>
          <cell r="EP4" t="str">
            <v>PHP</v>
          </cell>
          <cell r="EQ4" t="str">
            <v>PLN</v>
          </cell>
          <cell r="ER4" t="str">
            <v>RON</v>
          </cell>
          <cell r="ES4" t="str">
            <v>RUB</v>
          </cell>
          <cell r="ET4" t="str">
            <v>ZAR</v>
          </cell>
          <cell r="EU4" t="str">
            <v>THB</v>
          </cell>
          <cell r="EV4" t="str">
            <v>TRY</v>
          </cell>
          <cell r="EW4" t="str">
            <v>INR</v>
          </cell>
          <cell r="EX4" t="str">
            <v>SGD</v>
          </cell>
          <cell r="EY4" t="str">
            <v>TWD</v>
          </cell>
          <cell r="EZ4" t="str">
            <v>KRW</v>
          </cell>
          <cell r="FA4" t="str">
            <v>UAH</v>
          </cell>
          <cell r="FB4" t="str">
            <v>EGP</v>
          </cell>
          <cell r="FC4" t="str">
            <v>EUR</v>
          </cell>
          <cell r="FD4" t="str">
            <v>JPY</v>
          </cell>
        </row>
        <row r="7">
          <cell r="A7">
            <v>44273</v>
          </cell>
          <cell r="B7">
            <v>1.9021329722340628E-2</v>
          </cell>
          <cell r="C7">
            <v>1.4375451288602532E-2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2.112780612244898E-2</v>
          </cell>
          <cell r="I7">
            <v>3.47170523138833E-2</v>
          </cell>
          <cell r="J7">
            <v>1.1948571844068548E-2</v>
          </cell>
          <cell r="K7">
            <v>0</v>
          </cell>
          <cell r="L7">
            <v>3.607186411149825E-2</v>
          </cell>
          <cell r="M7">
            <v>0</v>
          </cell>
          <cell r="N7">
            <v>0</v>
          </cell>
          <cell r="O7">
            <v>0</v>
          </cell>
          <cell r="P7">
            <v>1.4707104500511419E-2</v>
          </cell>
          <cell r="Q7">
            <v>0</v>
          </cell>
          <cell r="R7">
            <v>1.6263596689665569E-2</v>
          </cell>
          <cell r="S7">
            <v>0</v>
          </cell>
          <cell r="T7">
            <v>0</v>
          </cell>
          <cell r="U7">
            <v>-1.0740351696234048E-2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B7">
            <v>5</v>
          </cell>
          <cell r="EF7">
            <v>3</v>
          </cell>
          <cell r="EG7">
            <v>1.5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1.5</v>
          </cell>
          <cell r="EM7">
            <v>2</v>
          </cell>
          <cell r="EN7">
            <v>1.5</v>
          </cell>
          <cell r="EO7">
            <v>0</v>
          </cell>
          <cell r="EP7">
            <v>1.5</v>
          </cell>
          <cell r="EQ7">
            <v>0</v>
          </cell>
          <cell r="ER7">
            <v>0</v>
          </cell>
          <cell r="ES7">
            <v>0</v>
          </cell>
          <cell r="ET7">
            <v>2</v>
          </cell>
          <cell r="EU7">
            <v>0</v>
          </cell>
          <cell r="EV7">
            <v>2.5</v>
          </cell>
          <cell r="EW7">
            <v>0</v>
          </cell>
          <cell r="EX7">
            <v>0</v>
          </cell>
          <cell r="EY7">
            <v>-0.5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</row>
        <row r="8">
          <cell r="A8">
            <v>44287</v>
          </cell>
          <cell r="B8">
            <v>0</v>
          </cell>
          <cell r="C8">
            <v>1.4375451288602532E-2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2.112780612244898E-2</v>
          </cell>
          <cell r="I8">
            <v>3.47170523138833E-2</v>
          </cell>
          <cell r="J8">
            <v>2.0605662719633312E-2</v>
          </cell>
          <cell r="K8">
            <v>0</v>
          </cell>
          <cell r="L8">
            <v>2.1862462006079029E-2</v>
          </cell>
          <cell r="M8">
            <v>0</v>
          </cell>
          <cell r="N8">
            <v>0</v>
          </cell>
          <cell r="O8">
            <v>-3.4643820441190645E-3</v>
          </cell>
          <cell r="P8">
            <v>1.8167715590730178E-2</v>
          </cell>
          <cell r="Q8">
            <v>0</v>
          </cell>
          <cell r="R8">
            <v>1.0703497023809525E-2</v>
          </cell>
          <cell r="S8">
            <v>0</v>
          </cell>
          <cell r="T8">
            <v>3.2758843175952644E-2</v>
          </cell>
          <cell r="U8">
            <v>-1.0740351696234048E-2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B8">
            <v>4</v>
          </cell>
          <cell r="EF8">
            <v>0</v>
          </cell>
          <cell r="EG8">
            <v>1.5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1.5</v>
          </cell>
          <cell r="EM8">
            <v>2</v>
          </cell>
          <cell r="EN8">
            <v>3</v>
          </cell>
          <cell r="EO8">
            <v>0</v>
          </cell>
          <cell r="EP8">
            <v>1</v>
          </cell>
          <cell r="EQ8">
            <v>0</v>
          </cell>
          <cell r="ER8">
            <v>0</v>
          </cell>
          <cell r="ES8">
            <v>-0.5</v>
          </cell>
          <cell r="ET8">
            <v>3</v>
          </cell>
          <cell r="EU8">
            <v>0</v>
          </cell>
          <cell r="EV8">
            <v>3</v>
          </cell>
          <cell r="EW8">
            <v>0</v>
          </cell>
          <cell r="EX8">
            <v>1.5</v>
          </cell>
          <cell r="EY8">
            <v>-0.5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</row>
        <row r="9">
          <cell r="A9">
            <v>44319</v>
          </cell>
          <cell r="B9">
            <v>2.0454235831656609E-2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2.0334899566594428E-2</v>
          </cell>
          <cell r="H9">
            <v>2.112780612244898E-2</v>
          </cell>
          <cell r="I9">
            <v>4.0480856976937117E-2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1.251940296592775E-2</v>
          </cell>
          <cell r="P9">
            <v>1.9798919482585126E-2</v>
          </cell>
          <cell r="Q9">
            <v>-1.0438459975185041E-2</v>
          </cell>
          <cell r="R9">
            <v>1.0703497023809525E-2</v>
          </cell>
          <cell r="S9">
            <v>0</v>
          </cell>
          <cell r="T9">
            <v>3.2758843175952644E-2</v>
          </cell>
          <cell r="U9">
            <v>-1.0740351696234048E-2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B9">
            <v>5</v>
          </cell>
          <cell r="EF9">
            <v>3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1.5</v>
          </cell>
          <cell r="EL9">
            <v>1.5</v>
          </cell>
          <cell r="EM9">
            <v>2.5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1.5</v>
          </cell>
          <cell r="ET9">
            <v>2.5</v>
          </cell>
          <cell r="EU9">
            <v>-0.5</v>
          </cell>
          <cell r="EV9">
            <v>3</v>
          </cell>
          <cell r="EW9">
            <v>0</v>
          </cell>
          <cell r="EX9">
            <v>1.5</v>
          </cell>
          <cell r="EY9">
            <v>-0.5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</row>
        <row r="10">
          <cell r="A10">
            <v>44348</v>
          </cell>
          <cell r="B10">
            <v>2.0454235831656609E-2</v>
          </cell>
          <cell r="C10">
            <v>0</v>
          </cell>
          <cell r="D10">
            <v>0</v>
          </cell>
          <cell r="E10">
            <v>1.1962480390447974E-2</v>
          </cell>
          <cell r="F10">
            <v>0</v>
          </cell>
          <cell r="G10">
            <v>0</v>
          </cell>
          <cell r="H10">
            <v>1.4951797385620918E-2</v>
          </cell>
          <cell r="I10">
            <v>3.0809764309764322E-2</v>
          </cell>
          <cell r="J10">
            <v>0</v>
          </cell>
          <cell r="K10">
            <v>-6.1877873951852874E-3</v>
          </cell>
          <cell r="L10">
            <v>0</v>
          </cell>
          <cell r="M10">
            <v>0</v>
          </cell>
          <cell r="N10">
            <v>-9.5997691984893024E-3</v>
          </cell>
          <cell r="O10">
            <v>1.9444326391840207E-2</v>
          </cell>
          <cell r="P10">
            <v>1.9798919482585126E-2</v>
          </cell>
          <cell r="Q10">
            <v>-1.0438459975185041E-2</v>
          </cell>
          <cell r="R10">
            <v>1.5224444296552647E-2</v>
          </cell>
          <cell r="S10">
            <v>0</v>
          </cell>
          <cell r="T10">
            <v>3.2758843175952644E-2</v>
          </cell>
          <cell r="U10">
            <v>-1.0740351696234048E-2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B10">
            <v>5</v>
          </cell>
          <cell r="EF10">
            <v>3</v>
          </cell>
          <cell r="EG10">
            <v>0</v>
          </cell>
          <cell r="EH10">
            <v>0</v>
          </cell>
          <cell r="EI10">
            <v>1.5</v>
          </cell>
          <cell r="EJ10">
            <v>0</v>
          </cell>
          <cell r="EK10">
            <v>0</v>
          </cell>
          <cell r="EL10">
            <v>1</v>
          </cell>
          <cell r="EM10">
            <v>2</v>
          </cell>
          <cell r="EN10">
            <v>0</v>
          </cell>
          <cell r="EO10">
            <v>-0.5</v>
          </cell>
          <cell r="EP10">
            <v>0</v>
          </cell>
          <cell r="EQ10">
            <v>0</v>
          </cell>
          <cell r="ER10">
            <v>-0.5</v>
          </cell>
          <cell r="ES10">
            <v>2</v>
          </cell>
          <cell r="ET10">
            <v>2.5</v>
          </cell>
          <cell r="EU10">
            <v>-0.5</v>
          </cell>
          <cell r="EV10">
            <v>2.5</v>
          </cell>
          <cell r="EW10">
            <v>0</v>
          </cell>
          <cell r="EX10">
            <v>1.5</v>
          </cell>
          <cell r="EY10">
            <v>-0.5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</row>
        <row r="11">
          <cell r="A11">
            <v>44378</v>
          </cell>
          <cell r="B11">
            <v>2.0454235831656609E-2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1.4951797385620918E-2</v>
          </cell>
          <cell r="I11">
            <v>3.0809764309764322E-2</v>
          </cell>
          <cell r="J11">
            <v>5.2712330699774268E-3</v>
          </cell>
          <cell r="K11">
            <v>0</v>
          </cell>
          <cell r="L11">
            <v>-1.1987967914438501E-2</v>
          </cell>
          <cell r="M11">
            <v>0</v>
          </cell>
          <cell r="N11">
            <v>-9.5997691984893024E-3</v>
          </cell>
          <cell r="O11">
            <v>2.4483944954128437E-2</v>
          </cell>
          <cell r="P11">
            <v>1.9798919482585126E-2</v>
          </cell>
          <cell r="Q11">
            <v>-1.0438459975185041E-2</v>
          </cell>
          <cell r="R11">
            <v>1.9403491055972302E-2</v>
          </cell>
          <cell r="S11">
            <v>0</v>
          </cell>
          <cell r="T11">
            <v>2.9189453125000001E-2</v>
          </cell>
          <cell r="U11">
            <v>-1.0740351696234048E-2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B11">
            <v>5</v>
          </cell>
          <cell r="EF11">
            <v>3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1</v>
          </cell>
          <cell r="EM11">
            <v>2</v>
          </cell>
          <cell r="EN11">
            <v>0.5</v>
          </cell>
          <cell r="EO11">
            <v>0</v>
          </cell>
          <cell r="EP11">
            <v>-0.5</v>
          </cell>
          <cell r="EQ11">
            <v>0</v>
          </cell>
          <cell r="ER11">
            <v>-0.5</v>
          </cell>
          <cell r="ES11">
            <v>2.5</v>
          </cell>
          <cell r="ET11">
            <v>2.5</v>
          </cell>
          <cell r="EU11">
            <v>-0.5</v>
          </cell>
          <cell r="EV11">
            <v>3</v>
          </cell>
          <cell r="EW11">
            <v>0</v>
          </cell>
          <cell r="EX11">
            <v>1</v>
          </cell>
          <cell r="EY11">
            <v>-0.5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</row>
        <row r="12">
          <cell r="A12">
            <v>44410</v>
          </cell>
          <cell r="B12">
            <v>2.0454235831656609E-2</v>
          </cell>
          <cell r="C12">
            <v>0</v>
          </cell>
          <cell r="D12">
            <v>1.2257995637548617E-2</v>
          </cell>
          <cell r="E12">
            <v>0</v>
          </cell>
          <cell r="F12">
            <v>0</v>
          </cell>
          <cell r="G12">
            <v>0</v>
          </cell>
          <cell r="H12">
            <v>1.4951797385620918E-2</v>
          </cell>
          <cell r="I12">
            <v>2.2211488095238097E-2</v>
          </cell>
          <cell r="J12">
            <v>0</v>
          </cell>
          <cell r="K12">
            <v>5.1823350665511194E-3</v>
          </cell>
          <cell r="L12">
            <v>-1.1987967914438501E-2</v>
          </cell>
          <cell r="M12">
            <v>0</v>
          </cell>
          <cell r="N12">
            <v>-9.5997691984893024E-3</v>
          </cell>
          <cell r="O12">
            <v>3.1700506320511079E-2</v>
          </cell>
          <cell r="P12">
            <v>1.9798919482585126E-2</v>
          </cell>
          <cell r="Q12">
            <v>-2.0566192680776012E-2</v>
          </cell>
          <cell r="R12">
            <v>1.9403491055972302E-2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B12">
            <v>5</v>
          </cell>
          <cell r="EF12">
            <v>3</v>
          </cell>
          <cell r="EG12">
            <v>0</v>
          </cell>
          <cell r="EH12">
            <v>0.5</v>
          </cell>
          <cell r="EI12">
            <v>0</v>
          </cell>
          <cell r="EJ12">
            <v>0</v>
          </cell>
          <cell r="EK12">
            <v>0</v>
          </cell>
          <cell r="EL12">
            <v>1</v>
          </cell>
          <cell r="EM12">
            <v>1.5</v>
          </cell>
          <cell r="EN12">
            <v>0</v>
          </cell>
          <cell r="EO12">
            <v>0.5</v>
          </cell>
          <cell r="EP12">
            <v>-0.5</v>
          </cell>
          <cell r="EQ12">
            <v>0</v>
          </cell>
          <cell r="ER12">
            <v>-0.5</v>
          </cell>
          <cell r="ES12">
            <v>3</v>
          </cell>
          <cell r="ET12">
            <v>2.5</v>
          </cell>
          <cell r="EU12">
            <v>-1</v>
          </cell>
          <cell r="EV12">
            <v>3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</row>
        <row r="13">
          <cell r="A13">
            <v>44440</v>
          </cell>
          <cell r="B13">
            <v>2.0454235831656609E-2</v>
          </cell>
          <cell r="C13">
            <v>0</v>
          </cell>
          <cell r="D13">
            <v>0</v>
          </cell>
          <cell r="E13">
            <v>9.8148733760244529E-3</v>
          </cell>
          <cell r="F13">
            <v>0</v>
          </cell>
          <cell r="G13">
            <v>0</v>
          </cell>
          <cell r="H13">
            <v>1.4951797385620918E-2</v>
          </cell>
          <cell r="I13">
            <v>2.341316988841741E-2</v>
          </cell>
          <cell r="J13">
            <v>0</v>
          </cell>
          <cell r="K13">
            <v>2.2280748983010287E-2</v>
          </cell>
          <cell r="L13">
            <v>-1.1987967914438501E-2</v>
          </cell>
          <cell r="M13">
            <v>0</v>
          </cell>
          <cell r="N13">
            <v>-9.5997691984893024E-3</v>
          </cell>
          <cell r="O13">
            <v>2.1777352886144633E-2</v>
          </cell>
          <cell r="P13">
            <v>1.2085503366593654E-2</v>
          </cell>
          <cell r="Q13">
            <v>0</v>
          </cell>
          <cell r="R13">
            <v>1.9403491055972302E-2</v>
          </cell>
          <cell r="S13">
            <v>0</v>
          </cell>
          <cell r="T13">
            <v>0</v>
          </cell>
          <cell r="U13">
            <v>-9.1988984390436665E-3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B13">
            <v>4</v>
          </cell>
          <cell r="EF13">
            <v>3</v>
          </cell>
          <cell r="EG13">
            <v>0</v>
          </cell>
          <cell r="EH13">
            <v>0</v>
          </cell>
          <cell r="EI13">
            <v>1.5</v>
          </cell>
          <cell r="EJ13">
            <v>0</v>
          </cell>
          <cell r="EK13">
            <v>0</v>
          </cell>
          <cell r="EL13">
            <v>1</v>
          </cell>
          <cell r="EM13">
            <v>2</v>
          </cell>
          <cell r="EN13">
            <v>0</v>
          </cell>
          <cell r="EO13">
            <v>2.5</v>
          </cell>
          <cell r="EP13">
            <v>-0.5</v>
          </cell>
          <cell r="EQ13">
            <v>0</v>
          </cell>
          <cell r="ER13">
            <v>-0.5</v>
          </cell>
          <cell r="ES13">
            <v>2.5</v>
          </cell>
          <cell r="ET13">
            <v>2</v>
          </cell>
          <cell r="EU13">
            <v>0</v>
          </cell>
          <cell r="EV13">
            <v>3</v>
          </cell>
          <cell r="EW13">
            <v>0</v>
          </cell>
          <cell r="EX13">
            <v>0</v>
          </cell>
          <cell r="EY13">
            <v>-0.5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</row>
        <row r="14">
          <cell r="A14">
            <v>44470</v>
          </cell>
          <cell r="B14">
            <v>1.2274559570020899E-2</v>
          </cell>
          <cell r="C14">
            <v>0</v>
          </cell>
          <cell r="D14">
            <v>1.6761467889908253E-2</v>
          </cell>
          <cell r="E14">
            <v>0</v>
          </cell>
          <cell r="F14">
            <v>-9.02073732718894E-3</v>
          </cell>
          <cell r="G14">
            <v>-7.5746268656716412E-3</v>
          </cell>
          <cell r="H14">
            <v>1.4951797385620918E-2</v>
          </cell>
          <cell r="I14">
            <v>1.7970491803278688E-2</v>
          </cell>
          <cell r="J14">
            <v>0</v>
          </cell>
          <cell r="K14">
            <v>1.3216783216783217E-2</v>
          </cell>
          <cell r="L14">
            <v>-1.1987967914438501E-2</v>
          </cell>
          <cell r="M14">
            <v>-7.9804892253931264E-3</v>
          </cell>
          <cell r="N14">
            <v>0</v>
          </cell>
          <cell r="O14">
            <v>4.1797153024911028E-2</v>
          </cell>
          <cell r="P14">
            <v>1.2085503366593654E-2</v>
          </cell>
          <cell r="Q14">
            <v>-2.0967865340474366E-2</v>
          </cell>
          <cell r="R14">
            <v>1.9403491055972302E-2</v>
          </cell>
          <cell r="S14">
            <v>0</v>
          </cell>
          <cell r="T14">
            <v>0</v>
          </cell>
          <cell r="U14">
            <v>-9.1988984390436665E-3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B14">
            <v>6</v>
          </cell>
          <cell r="EF14">
            <v>1.5</v>
          </cell>
          <cell r="EG14">
            <v>0</v>
          </cell>
          <cell r="EH14">
            <v>0.5</v>
          </cell>
          <cell r="EI14">
            <v>0</v>
          </cell>
          <cell r="EJ14">
            <v>-0.5</v>
          </cell>
          <cell r="EK14">
            <v>-0.5</v>
          </cell>
          <cell r="EL14">
            <v>1</v>
          </cell>
          <cell r="EM14">
            <v>1</v>
          </cell>
          <cell r="EN14">
            <v>0</v>
          </cell>
          <cell r="EO14">
            <v>1</v>
          </cell>
          <cell r="EP14">
            <v>-0.5</v>
          </cell>
          <cell r="EQ14">
            <v>-0.5</v>
          </cell>
          <cell r="ER14">
            <v>0</v>
          </cell>
          <cell r="ES14">
            <v>3</v>
          </cell>
          <cell r="ET14">
            <v>2</v>
          </cell>
          <cell r="EU14">
            <v>-1</v>
          </cell>
          <cell r="EV14">
            <v>3</v>
          </cell>
          <cell r="EW14">
            <v>0</v>
          </cell>
          <cell r="EX14">
            <v>0</v>
          </cell>
          <cell r="EY14">
            <v>-0.5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</row>
        <row r="15">
          <cell r="A15">
            <v>44501</v>
          </cell>
          <cell r="B15">
            <v>1.2274559570020899E-2</v>
          </cell>
          <cell r="C15">
            <v>1.0423555498148628E-2</v>
          </cell>
          <cell r="D15">
            <v>0</v>
          </cell>
          <cell r="E15">
            <v>1.9318730424721205E-2</v>
          </cell>
          <cell r="F15">
            <v>-1.433887112058754E-2</v>
          </cell>
          <cell r="G15">
            <v>-1.2049597471599038E-2</v>
          </cell>
          <cell r="H15">
            <v>0</v>
          </cell>
          <cell r="I15">
            <v>1.7970491803278688E-2</v>
          </cell>
          <cell r="J15">
            <v>0</v>
          </cell>
          <cell r="K15">
            <v>3.4547355052299618E-2</v>
          </cell>
          <cell r="L15">
            <v>-1.1987967914438501E-2</v>
          </cell>
          <cell r="M15">
            <v>-7.9804892253931264E-3</v>
          </cell>
          <cell r="N15">
            <v>0</v>
          </cell>
          <cell r="O15">
            <v>4.1797153024911028E-2</v>
          </cell>
          <cell r="P15">
            <v>7.4617814763445842E-3</v>
          </cell>
          <cell r="Q15">
            <v>0</v>
          </cell>
          <cell r="R15">
            <v>1.9403491055972302E-2</v>
          </cell>
          <cell r="S15">
            <v>0</v>
          </cell>
          <cell r="T15">
            <v>0</v>
          </cell>
          <cell r="U15">
            <v>-9.1988984390436665E-3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B15">
            <v>5</v>
          </cell>
          <cell r="EF15">
            <v>1.5</v>
          </cell>
          <cell r="EG15">
            <v>1.5</v>
          </cell>
          <cell r="EH15">
            <v>0</v>
          </cell>
          <cell r="EI15">
            <v>2</v>
          </cell>
          <cell r="EJ15">
            <v>-1</v>
          </cell>
          <cell r="EK15">
            <v>-1</v>
          </cell>
          <cell r="EL15">
            <v>0</v>
          </cell>
          <cell r="EM15">
            <v>1</v>
          </cell>
          <cell r="EN15">
            <v>0</v>
          </cell>
          <cell r="EO15">
            <v>2.5</v>
          </cell>
          <cell r="EP15">
            <v>-0.5</v>
          </cell>
          <cell r="EQ15">
            <v>-0.5</v>
          </cell>
          <cell r="ER15">
            <v>0</v>
          </cell>
          <cell r="ES15">
            <v>3</v>
          </cell>
          <cell r="ET15">
            <v>1</v>
          </cell>
          <cell r="EU15">
            <v>0</v>
          </cell>
          <cell r="EV15">
            <v>3</v>
          </cell>
          <cell r="EW15">
            <v>0</v>
          </cell>
          <cell r="EX15">
            <v>0</v>
          </cell>
          <cell r="EY15">
            <v>-0.5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</row>
        <row r="16">
          <cell r="A16">
            <v>44531</v>
          </cell>
          <cell r="B16">
            <v>1.2274559570020899E-2</v>
          </cell>
          <cell r="C16">
            <v>-4.8394901032702241E-3</v>
          </cell>
          <cell r="D16">
            <v>1.9253573568432766E-2</v>
          </cell>
          <cell r="E16">
            <v>0</v>
          </cell>
          <cell r="F16">
            <v>-1.433887112058754E-2</v>
          </cell>
          <cell r="G16">
            <v>-7.1552470019403897E-3</v>
          </cell>
          <cell r="H16">
            <v>2.4252237196765503E-2</v>
          </cell>
          <cell r="I16">
            <v>1.0640468306527911E-2</v>
          </cell>
          <cell r="J16">
            <v>0</v>
          </cell>
          <cell r="K16">
            <v>1.103510105965463E-2</v>
          </cell>
          <cell r="L16">
            <v>-1.1987967914438501E-2</v>
          </cell>
          <cell r="M16">
            <v>0</v>
          </cell>
          <cell r="N16">
            <v>0</v>
          </cell>
          <cell r="O16">
            <v>4.1797153024911028E-2</v>
          </cell>
          <cell r="P16">
            <v>7.4617814763445842E-3</v>
          </cell>
          <cell r="Q16">
            <v>-1.1271208097409429E-2</v>
          </cell>
          <cell r="R16">
            <v>1.9403491055972302E-2</v>
          </cell>
          <cell r="S16">
            <v>0</v>
          </cell>
          <cell r="T16">
            <v>0</v>
          </cell>
          <cell r="U16">
            <v>-9.1988984390436665E-3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B16">
            <v>6</v>
          </cell>
          <cell r="EF16">
            <v>1.5</v>
          </cell>
          <cell r="EG16">
            <v>-0.5</v>
          </cell>
          <cell r="EH16">
            <v>0.5</v>
          </cell>
          <cell r="EI16">
            <v>0</v>
          </cell>
          <cell r="EJ16">
            <v>-1</v>
          </cell>
          <cell r="EK16">
            <v>-0.5</v>
          </cell>
          <cell r="EL16">
            <v>1</v>
          </cell>
          <cell r="EM16">
            <v>0.5</v>
          </cell>
          <cell r="EN16">
            <v>0</v>
          </cell>
          <cell r="EO16">
            <v>0.5</v>
          </cell>
          <cell r="EP16">
            <v>-0.5</v>
          </cell>
          <cell r="EQ16">
            <v>0</v>
          </cell>
          <cell r="ER16">
            <v>0</v>
          </cell>
          <cell r="ES16">
            <v>3</v>
          </cell>
          <cell r="ET16">
            <v>1</v>
          </cell>
          <cell r="EU16">
            <v>-0.5</v>
          </cell>
          <cell r="EV16">
            <v>3</v>
          </cell>
          <cell r="EW16">
            <v>0</v>
          </cell>
          <cell r="EX16">
            <v>0</v>
          </cell>
          <cell r="EY16">
            <v>-0.5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</row>
        <row r="17">
          <cell r="A17">
            <v>44564</v>
          </cell>
          <cell r="B17">
            <v>2.6723057644110277E-2</v>
          </cell>
          <cell r="C17">
            <v>-4.8394901032702241E-3</v>
          </cell>
          <cell r="D17">
            <v>1.9253573568432766E-2</v>
          </cell>
          <cell r="E17">
            <v>0</v>
          </cell>
          <cell r="F17">
            <v>-1.433887112058754E-2</v>
          </cell>
          <cell r="G17">
            <v>-1.6875260308204916E-2</v>
          </cell>
          <cell r="H17">
            <v>1.3726990400903444E-2</v>
          </cell>
          <cell r="I17">
            <v>2.2923620933521922E-2</v>
          </cell>
          <cell r="J17">
            <v>-7.6294564398694444E-3</v>
          </cell>
          <cell r="K17">
            <v>2.6707986963049768E-2</v>
          </cell>
          <cell r="L17">
            <v>-1.1987967914438501E-2</v>
          </cell>
          <cell r="M17">
            <v>-9.928326390590542E-3</v>
          </cell>
          <cell r="N17">
            <v>0</v>
          </cell>
          <cell r="O17">
            <v>2.9317310243361233E-2</v>
          </cell>
          <cell r="P17">
            <v>7.4617814763445842E-3</v>
          </cell>
          <cell r="Q17">
            <v>-1.1271208097409429E-2</v>
          </cell>
          <cell r="R17">
            <v>1.9403491055972302E-2</v>
          </cell>
          <cell r="S17">
            <v>0</v>
          </cell>
          <cell r="T17">
            <v>0</v>
          </cell>
          <cell r="U17">
            <v>0</v>
          </cell>
          <cell r="V17">
            <v>-1.262883116883117E-2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B17">
            <v>6</v>
          </cell>
          <cell r="EF17">
            <v>2.5</v>
          </cell>
          <cell r="EG17">
            <v>-0.5</v>
          </cell>
          <cell r="EH17">
            <v>0.5</v>
          </cell>
          <cell r="EI17">
            <v>0</v>
          </cell>
          <cell r="EJ17">
            <v>-1</v>
          </cell>
          <cell r="EK17">
            <v>-1</v>
          </cell>
          <cell r="EL17">
            <v>0.5</v>
          </cell>
          <cell r="EM17">
            <v>1</v>
          </cell>
          <cell r="EN17">
            <v>-0.5</v>
          </cell>
          <cell r="EO17">
            <v>1.5</v>
          </cell>
          <cell r="EP17">
            <v>-0.5</v>
          </cell>
          <cell r="EQ17">
            <v>-0.5</v>
          </cell>
          <cell r="ER17">
            <v>0</v>
          </cell>
          <cell r="ES17">
            <v>2.5</v>
          </cell>
          <cell r="ET17">
            <v>1</v>
          </cell>
          <cell r="EU17">
            <v>-0.5</v>
          </cell>
          <cell r="EV17">
            <v>3</v>
          </cell>
          <cell r="EW17">
            <v>0</v>
          </cell>
          <cell r="EX17">
            <v>0</v>
          </cell>
          <cell r="EY17">
            <v>0</v>
          </cell>
          <cell r="EZ17">
            <v>-0.5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</row>
        <row r="18">
          <cell r="A18">
            <v>44593</v>
          </cell>
          <cell r="B18">
            <v>2.8831485350045531E-2</v>
          </cell>
          <cell r="C18">
            <v>0</v>
          </cell>
          <cell r="D18">
            <v>0</v>
          </cell>
          <cell r="E18">
            <v>1.5884366623220125E-2</v>
          </cell>
          <cell r="F18">
            <v>-8.3534569721424694E-3</v>
          </cell>
          <cell r="G18">
            <v>-1.6875260308204916E-2</v>
          </cell>
          <cell r="H18">
            <v>1.3726990400903444E-2</v>
          </cell>
          <cell r="I18">
            <v>2.2923620933521922E-2</v>
          </cell>
          <cell r="J18">
            <v>0</v>
          </cell>
          <cell r="K18">
            <v>2.6707986963049768E-2</v>
          </cell>
          <cell r="L18">
            <v>-1.1987967914438501E-2</v>
          </cell>
          <cell r="M18">
            <v>-9.928326390590542E-3</v>
          </cell>
          <cell r="N18">
            <v>0</v>
          </cell>
          <cell r="O18">
            <v>2.4177200501581481E-2</v>
          </cell>
          <cell r="P18">
            <v>7.4617814763445842E-3</v>
          </cell>
          <cell r="Q18">
            <v>-1.1271208097409429E-2</v>
          </cell>
          <cell r="R18">
            <v>1.9403491055972302E-2</v>
          </cell>
          <cell r="S18">
            <v>0</v>
          </cell>
          <cell r="T18">
            <v>0</v>
          </cell>
          <cell r="U18">
            <v>-1.8450766989459251E-2</v>
          </cell>
          <cell r="V18">
            <v>-1.262883116883117E-2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B18">
            <v>6</v>
          </cell>
          <cell r="EF18">
            <v>3</v>
          </cell>
          <cell r="EG18">
            <v>0</v>
          </cell>
          <cell r="EH18">
            <v>0</v>
          </cell>
          <cell r="EI18">
            <v>1.5</v>
          </cell>
          <cell r="EJ18">
            <v>-0.5</v>
          </cell>
          <cell r="EK18">
            <v>-1</v>
          </cell>
          <cell r="EL18">
            <v>0.5</v>
          </cell>
          <cell r="EM18">
            <v>1</v>
          </cell>
          <cell r="EN18">
            <v>0</v>
          </cell>
          <cell r="EO18">
            <v>1.5</v>
          </cell>
          <cell r="EP18">
            <v>-0.5</v>
          </cell>
          <cell r="EQ18">
            <v>-0.5</v>
          </cell>
          <cell r="ER18">
            <v>0</v>
          </cell>
          <cell r="ES18">
            <v>3</v>
          </cell>
          <cell r="ET18">
            <v>1</v>
          </cell>
          <cell r="EU18">
            <v>-0.5</v>
          </cell>
          <cell r="EV18">
            <v>3</v>
          </cell>
          <cell r="EW18">
            <v>0</v>
          </cell>
          <cell r="EX18">
            <v>0</v>
          </cell>
          <cell r="EY18">
            <v>-0.5</v>
          </cell>
          <cell r="EZ18">
            <v>-0.5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</row>
        <row r="19">
          <cell r="A19">
            <v>44621</v>
          </cell>
          <cell r="B19">
            <v>2.9201982729711598E-2</v>
          </cell>
          <cell r="C19">
            <v>6.0425232023592675E-3</v>
          </cell>
          <cell r="D19">
            <v>2.7154258429156104E-2</v>
          </cell>
          <cell r="E19">
            <v>2.4744766344766345E-2</v>
          </cell>
          <cell r="F19">
            <v>-1.8289980637327292E-2</v>
          </cell>
          <cell r="G19">
            <v>-2.2001552795031052E-2</v>
          </cell>
          <cell r="H19">
            <v>0</v>
          </cell>
          <cell r="I19">
            <v>1.3051850117096015E-2</v>
          </cell>
          <cell r="J19">
            <v>-8.766768599617435E-3</v>
          </cell>
          <cell r="K19">
            <v>0.05</v>
          </cell>
          <cell r="L19">
            <v>-3.6859391534391522E-2</v>
          </cell>
          <cell r="M19">
            <v>-9.928326390590542E-3</v>
          </cell>
          <cell r="N19">
            <v>-1.3769679300291543E-2</v>
          </cell>
          <cell r="O19">
            <v>2.4177200501581481E-2</v>
          </cell>
          <cell r="P19">
            <v>0</v>
          </cell>
          <cell r="Q19">
            <v>0</v>
          </cell>
          <cell r="R19">
            <v>1.3281555711783419E-2</v>
          </cell>
          <cell r="S19">
            <v>-1.6116657027183342E-2</v>
          </cell>
          <cell r="T19">
            <v>0</v>
          </cell>
          <cell r="U19">
            <v>0</v>
          </cell>
          <cell r="V19">
            <v>-1.262883116883117E-2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B19">
            <v>6</v>
          </cell>
          <cell r="EF19">
            <v>2.5</v>
          </cell>
          <cell r="EG19">
            <v>0.5</v>
          </cell>
          <cell r="EH19">
            <v>0.5</v>
          </cell>
          <cell r="EI19">
            <v>2</v>
          </cell>
          <cell r="EJ19">
            <v>-1</v>
          </cell>
          <cell r="EK19">
            <v>-1.5</v>
          </cell>
          <cell r="EL19">
            <v>0</v>
          </cell>
          <cell r="EM19">
            <v>0.5</v>
          </cell>
          <cell r="EN19">
            <v>-0.5</v>
          </cell>
          <cell r="EO19">
            <v>2</v>
          </cell>
          <cell r="EP19">
            <v>-1</v>
          </cell>
          <cell r="EQ19">
            <v>-0.5</v>
          </cell>
          <cell r="ER19">
            <v>-0.5</v>
          </cell>
          <cell r="ES19">
            <v>3</v>
          </cell>
          <cell r="ET19">
            <v>0</v>
          </cell>
          <cell r="EU19">
            <v>0</v>
          </cell>
          <cell r="EV19">
            <v>2</v>
          </cell>
          <cell r="EW19">
            <v>-0.5</v>
          </cell>
          <cell r="EX19">
            <v>0</v>
          </cell>
          <cell r="EY19">
            <v>0</v>
          </cell>
          <cell r="EZ19">
            <v>-0.5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</row>
        <row r="20">
          <cell r="A20">
            <v>44652</v>
          </cell>
          <cell r="B20">
            <v>2.9201982729711598E-2</v>
          </cell>
          <cell r="C20">
            <v>1.0921128978779841E-2</v>
          </cell>
          <cell r="D20">
            <v>2.7154258429156104E-2</v>
          </cell>
          <cell r="E20">
            <v>2.4744766344766345E-2</v>
          </cell>
          <cell r="F20">
            <v>-1.8289980637327292E-2</v>
          </cell>
          <cell r="G20">
            <v>0</v>
          </cell>
          <cell r="H20">
            <v>0</v>
          </cell>
          <cell r="I20">
            <v>2.1741336633663368E-2</v>
          </cell>
          <cell r="J20">
            <v>0</v>
          </cell>
          <cell r="K20">
            <v>0.05</v>
          </cell>
          <cell r="L20">
            <v>-3.6859391534391522E-2</v>
          </cell>
          <cell r="M20">
            <v>-9.928326390590542E-3</v>
          </cell>
          <cell r="N20">
            <v>0</v>
          </cell>
          <cell r="O20">
            <v>0</v>
          </cell>
          <cell r="P20">
            <v>0</v>
          </cell>
          <cell r="Q20">
            <v>-1.0426756885090219E-2</v>
          </cell>
          <cell r="R20">
            <v>1.3281555711783419E-2</v>
          </cell>
          <cell r="S20">
            <v>0</v>
          </cell>
          <cell r="T20">
            <v>0</v>
          </cell>
          <cell r="U20">
            <v>0</v>
          </cell>
          <cell r="V20">
            <v>1.9318548387096776E-2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B20">
            <v>6</v>
          </cell>
          <cell r="EF20">
            <v>2.5</v>
          </cell>
          <cell r="EG20">
            <v>1</v>
          </cell>
          <cell r="EH20">
            <v>0.5</v>
          </cell>
          <cell r="EI20">
            <v>2</v>
          </cell>
          <cell r="EJ20">
            <v>-1</v>
          </cell>
          <cell r="EK20">
            <v>0</v>
          </cell>
          <cell r="EL20">
            <v>0</v>
          </cell>
          <cell r="EM20">
            <v>1</v>
          </cell>
          <cell r="EN20">
            <v>0</v>
          </cell>
          <cell r="EO20">
            <v>2</v>
          </cell>
          <cell r="EP20">
            <v>-1</v>
          </cell>
          <cell r="EQ20">
            <v>-0.5</v>
          </cell>
          <cell r="ER20">
            <v>0</v>
          </cell>
          <cell r="ES20">
            <v>0</v>
          </cell>
          <cell r="ET20">
            <v>0</v>
          </cell>
          <cell r="EU20">
            <v>-0.5</v>
          </cell>
          <cell r="EV20">
            <v>2</v>
          </cell>
          <cell r="EW20">
            <v>0</v>
          </cell>
          <cell r="EX20">
            <v>0</v>
          </cell>
          <cell r="EY20">
            <v>0</v>
          </cell>
          <cell r="EZ20">
            <v>1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</row>
        <row r="21">
          <cell r="A21">
            <v>44683</v>
          </cell>
          <cell r="B21">
            <v>1.9228217259651785E-2</v>
          </cell>
          <cell r="C21">
            <v>0</v>
          </cell>
          <cell r="D21">
            <v>2.7154258429156104E-2</v>
          </cell>
          <cell r="E21">
            <v>7.5316456634544103E-3</v>
          </cell>
          <cell r="F21">
            <v>-1.8289980637327292E-2</v>
          </cell>
          <cell r="G21">
            <v>-1.7087436932391526E-2</v>
          </cell>
          <cell r="H21">
            <v>3.1166226993865034E-2</v>
          </cell>
          <cell r="I21">
            <v>2.1741336633663368E-2</v>
          </cell>
          <cell r="J21">
            <v>0</v>
          </cell>
          <cell r="K21">
            <v>4.7722827618600284E-2</v>
          </cell>
          <cell r="L21">
            <v>-3.6859391534391522E-2</v>
          </cell>
          <cell r="M21">
            <v>-1.7133541315345703E-2</v>
          </cell>
          <cell r="N21">
            <v>0</v>
          </cell>
          <cell r="O21">
            <v>0</v>
          </cell>
          <cell r="P21">
            <v>7.9006143079315728E-3</v>
          </cell>
          <cell r="Q21">
            <v>-1.0426756885090219E-2</v>
          </cell>
          <cell r="R21">
            <v>1.3281555711783419E-2</v>
          </cell>
          <cell r="S21">
            <v>0</v>
          </cell>
          <cell r="T21">
            <v>0</v>
          </cell>
          <cell r="U21">
            <v>0</v>
          </cell>
          <cell r="V21">
            <v>-1.2764057788944728E-2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B21">
            <v>9</v>
          </cell>
          <cell r="EF21">
            <v>1.5</v>
          </cell>
          <cell r="EG21">
            <v>0</v>
          </cell>
          <cell r="EH21">
            <v>0.5</v>
          </cell>
          <cell r="EI21">
            <v>0.5</v>
          </cell>
          <cell r="EJ21">
            <v>-1</v>
          </cell>
          <cell r="EK21">
            <v>-1</v>
          </cell>
          <cell r="EL21">
            <v>1</v>
          </cell>
          <cell r="EM21">
            <v>1</v>
          </cell>
          <cell r="EN21">
            <v>0</v>
          </cell>
          <cell r="EO21">
            <v>1</v>
          </cell>
          <cell r="EP21">
            <v>-1</v>
          </cell>
          <cell r="EQ21">
            <v>-1</v>
          </cell>
          <cell r="ER21">
            <v>0</v>
          </cell>
          <cell r="ES21">
            <v>0</v>
          </cell>
          <cell r="ET21">
            <v>0.5</v>
          </cell>
          <cell r="EU21">
            <v>-0.5</v>
          </cell>
          <cell r="EV21">
            <v>2</v>
          </cell>
          <cell r="EW21">
            <v>0</v>
          </cell>
          <cell r="EX21">
            <v>0</v>
          </cell>
          <cell r="EY21">
            <v>0</v>
          </cell>
          <cell r="EZ21">
            <v>-0.5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</row>
        <row r="22">
          <cell r="A22">
            <v>44713</v>
          </cell>
          <cell r="B22">
            <v>1.9228217259651785E-2</v>
          </cell>
          <cell r="C22">
            <v>1.07183203125E-2</v>
          </cell>
          <cell r="D22">
            <v>2.7154258429156104E-2</v>
          </cell>
          <cell r="E22">
            <v>2.5391342167604383E-2</v>
          </cell>
          <cell r="F22">
            <v>-1.8289980637327292E-2</v>
          </cell>
          <cell r="G22">
            <v>-1.7087436932391526E-2</v>
          </cell>
          <cell r="H22">
            <v>0</v>
          </cell>
          <cell r="I22">
            <v>4.5248845646437996E-2</v>
          </cell>
          <cell r="J22">
            <v>0</v>
          </cell>
          <cell r="K22">
            <v>0.05</v>
          </cell>
          <cell r="L22">
            <v>-3.6859391534391522E-2</v>
          </cell>
          <cell r="M22">
            <v>-1.7133541315345703E-2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7.5409215829974358E-3</v>
          </cell>
          <cell r="S22">
            <v>-1.4783890086206898E-2</v>
          </cell>
          <cell r="T22">
            <v>-1.6102640845070425E-2</v>
          </cell>
          <cell r="U22">
            <v>0</v>
          </cell>
          <cell r="V22">
            <v>1.9054791666666668E-2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B22">
            <v>6</v>
          </cell>
          <cell r="EF22">
            <v>1.5</v>
          </cell>
          <cell r="EG22">
            <v>1</v>
          </cell>
          <cell r="EH22">
            <v>0.5</v>
          </cell>
          <cell r="EI22">
            <v>2.5</v>
          </cell>
          <cell r="EJ22">
            <v>-1</v>
          </cell>
          <cell r="EK22">
            <v>-1</v>
          </cell>
          <cell r="EL22">
            <v>0</v>
          </cell>
          <cell r="EM22">
            <v>2</v>
          </cell>
          <cell r="EN22">
            <v>0</v>
          </cell>
          <cell r="EO22">
            <v>1.5</v>
          </cell>
          <cell r="EP22">
            <v>-1</v>
          </cell>
          <cell r="EQ22">
            <v>-1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1.5</v>
          </cell>
          <cell r="EW22">
            <v>-0.5</v>
          </cell>
          <cell r="EX22">
            <v>-0.5</v>
          </cell>
          <cell r="EY22">
            <v>0</v>
          </cell>
          <cell r="EZ22">
            <v>1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</row>
        <row r="23">
          <cell r="A23">
            <v>44743</v>
          </cell>
          <cell r="B23">
            <v>1.1352931242460796E-2</v>
          </cell>
          <cell r="C23">
            <v>0</v>
          </cell>
          <cell r="D23">
            <v>2.7154258429156104E-2</v>
          </cell>
          <cell r="E23">
            <v>7.1159685468017552E-3</v>
          </cell>
          <cell r="F23">
            <v>-1.8289980637327292E-2</v>
          </cell>
          <cell r="G23">
            <v>-1.7087436932391526E-2</v>
          </cell>
          <cell r="H23">
            <v>1.4705593750000001E-2</v>
          </cell>
          <cell r="I23">
            <v>3.1164172185430467E-2</v>
          </cell>
          <cell r="J23">
            <v>0</v>
          </cell>
          <cell r="K23">
            <v>3.3636812008577557E-2</v>
          </cell>
          <cell r="L23">
            <v>-3.6859391534391522E-2</v>
          </cell>
          <cell r="M23">
            <v>-8.3673364153627316E-3</v>
          </cell>
          <cell r="N23">
            <v>0</v>
          </cell>
          <cell r="O23">
            <v>0</v>
          </cell>
          <cell r="P23">
            <v>7.0572735452909419E-3</v>
          </cell>
          <cell r="Q23">
            <v>-1.541870904325033E-2</v>
          </cell>
          <cell r="R23">
            <v>2.2862137651821865E-2</v>
          </cell>
          <cell r="S23">
            <v>0</v>
          </cell>
          <cell r="T23">
            <v>-1.6102640845070425E-2</v>
          </cell>
          <cell r="U23">
            <v>0</v>
          </cell>
          <cell r="V23">
            <v>-1.1883308080808081E-2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B23">
            <v>8</v>
          </cell>
          <cell r="EF23">
            <v>1</v>
          </cell>
          <cell r="EG23">
            <v>0</v>
          </cell>
          <cell r="EH23">
            <v>0.5</v>
          </cell>
          <cell r="EI23">
            <v>0.5</v>
          </cell>
          <cell r="EJ23">
            <v>-1</v>
          </cell>
          <cell r="EK23">
            <v>-1</v>
          </cell>
          <cell r="EL23">
            <v>0.5</v>
          </cell>
          <cell r="EM23">
            <v>1</v>
          </cell>
          <cell r="EN23">
            <v>0</v>
          </cell>
          <cell r="EO23">
            <v>1</v>
          </cell>
          <cell r="EP23">
            <v>-1</v>
          </cell>
          <cell r="EQ23">
            <v>-0.5</v>
          </cell>
          <cell r="ER23">
            <v>0</v>
          </cell>
          <cell r="ES23">
            <v>0</v>
          </cell>
          <cell r="ET23">
            <v>0.5</v>
          </cell>
          <cell r="EU23">
            <v>-0.5</v>
          </cell>
          <cell r="EV23">
            <v>3</v>
          </cell>
          <cell r="EW23">
            <v>0</v>
          </cell>
          <cell r="EX23">
            <v>-0.5</v>
          </cell>
          <cell r="EY23">
            <v>0</v>
          </cell>
          <cell r="EZ23">
            <v>-0.5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</row>
        <row r="24">
          <cell r="A24">
            <v>44774</v>
          </cell>
          <cell r="B24">
            <v>1.1352931242460796E-2</v>
          </cell>
          <cell r="C24">
            <v>0</v>
          </cell>
          <cell r="D24">
            <v>2.7154258429156104E-2</v>
          </cell>
          <cell r="E24">
            <v>0</v>
          </cell>
          <cell r="F24">
            <v>-1.8289980637327292E-2</v>
          </cell>
          <cell r="G24">
            <v>4.0655892581143743E-2</v>
          </cell>
          <cell r="H24">
            <v>1.4705593750000001E-2</v>
          </cell>
          <cell r="I24">
            <v>2.6234404089095741E-2</v>
          </cell>
          <cell r="J24">
            <v>0</v>
          </cell>
          <cell r="K24">
            <v>3.3636812008577557E-2</v>
          </cell>
          <cell r="L24">
            <v>-3.6859391534391522E-2</v>
          </cell>
          <cell r="M24">
            <v>-8.3673364153627316E-3</v>
          </cell>
          <cell r="N24">
            <v>0</v>
          </cell>
          <cell r="O24">
            <v>0</v>
          </cell>
          <cell r="P24">
            <v>0</v>
          </cell>
          <cell r="Q24">
            <v>-4.8532034132841316E-2</v>
          </cell>
          <cell r="R24">
            <v>1.8754595777548917E-2</v>
          </cell>
          <cell r="S24">
            <v>-3.5546435810810809E-2</v>
          </cell>
          <cell r="T24">
            <v>-1.6102640845070425E-2</v>
          </cell>
          <cell r="U24">
            <v>0</v>
          </cell>
          <cell r="V24">
            <v>2.0338424613402063E-2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B24">
            <v>13</v>
          </cell>
          <cell r="EF24">
            <v>1</v>
          </cell>
          <cell r="EG24">
            <v>0</v>
          </cell>
          <cell r="EH24">
            <v>0.5</v>
          </cell>
          <cell r="EI24">
            <v>0</v>
          </cell>
          <cell r="EJ24">
            <v>-1</v>
          </cell>
          <cell r="EK24">
            <v>2</v>
          </cell>
          <cell r="EL24">
            <v>0.5</v>
          </cell>
          <cell r="EM24">
            <v>0.5</v>
          </cell>
          <cell r="EN24">
            <v>0</v>
          </cell>
          <cell r="EO24">
            <v>1</v>
          </cell>
          <cell r="EP24">
            <v>-1</v>
          </cell>
          <cell r="EQ24">
            <v>-0.5</v>
          </cell>
          <cell r="ER24">
            <v>0</v>
          </cell>
          <cell r="ES24">
            <v>0</v>
          </cell>
          <cell r="ET24">
            <v>0</v>
          </cell>
          <cell r="EU24">
            <v>-1</v>
          </cell>
          <cell r="EV24">
            <v>1.5</v>
          </cell>
          <cell r="EW24">
            <v>-0.5</v>
          </cell>
          <cell r="EX24">
            <v>-0.5</v>
          </cell>
          <cell r="EY24">
            <v>0</v>
          </cell>
          <cell r="EZ24">
            <v>0.5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</row>
        <row r="25">
          <cell r="A25">
            <v>44805</v>
          </cell>
          <cell r="B25">
            <v>2.3813979706877111E-2</v>
          </cell>
          <cell r="C25">
            <v>1.9680791592128804E-2</v>
          </cell>
          <cell r="D25">
            <v>2.7154258429156104E-2</v>
          </cell>
          <cell r="E25">
            <v>9.9844015882019285E-3</v>
          </cell>
          <cell r="F25">
            <v>-7.4856474590686787E-3</v>
          </cell>
          <cell r="G25">
            <v>-4.6616790254237293E-3</v>
          </cell>
          <cell r="H25">
            <v>2.2211356466876969E-2</v>
          </cell>
          <cell r="I25">
            <v>0</v>
          </cell>
          <cell r="J25">
            <v>7.3009124844462875E-3</v>
          </cell>
          <cell r="K25">
            <v>3.3636812008577557E-2</v>
          </cell>
          <cell r="L25">
            <v>-3.6859391534391522E-2</v>
          </cell>
          <cell r="M25">
            <v>-8.3673364153627316E-3</v>
          </cell>
          <cell r="N25">
            <v>0</v>
          </cell>
          <cell r="O25">
            <v>0</v>
          </cell>
          <cell r="P25">
            <v>0</v>
          </cell>
          <cell r="Q25">
            <v>-4.8532034132841316E-2</v>
          </cell>
          <cell r="R25">
            <v>1.8754595777548917E-2</v>
          </cell>
          <cell r="S25">
            <v>-3.5546435810810809E-2</v>
          </cell>
          <cell r="T25">
            <v>-1.6102640845070425E-2</v>
          </cell>
          <cell r="U25">
            <v>0</v>
          </cell>
          <cell r="V25">
            <v>-9.0734536082474216E-3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B25">
            <v>6</v>
          </cell>
          <cell r="EF25">
            <v>3</v>
          </cell>
          <cell r="EG25">
            <v>2.5</v>
          </cell>
          <cell r="EH25">
            <v>0.5</v>
          </cell>
          <cell r="EI25">
            <v>1</v>
          </cell>
          <cell r="EJ25">
            <v>-0.5</v>
          </cell>
          <cell r="EK25">
            <v>-0.5</v>
          </cell>
          <cell r="EL25">
            <v>1</v>
          </cell>
          <cell r="EM25">
            <v>0</v>
          </cell>
          <cell r="EN25">
            <v>0.5</v>
          </cell>
          <cell r="EO25">
            <v>1</v>
          </cell>
          <cell r="EP25">
            <v>-1</v>
          </cell>
          <cell r="EQ25">
            <v>-0.5</v>
          </cell>
          <cell r="ER25">
            <v>0</v>
          </cell>
          <cell r="ES25">
            <v>0</v>
          </cell>
          <cell r="ET25">
            <v>0</v>
          </cell>
          <cell r="EU25">
            <v>-1</v>
          </cell>
          <cell r="EV25">
            <v>1.5</v>
          </cell>
          <cell r="EW25">
            <v>-0.5</v>
          </cell>
          <cell r="EX25">
            <v>-0.5</v>
          </cell>
          <cell r="EY25">
            <v>0</v>
          </cell>
          <cell r="EZ25">
            <v>-0.5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</row>
        <row r="26">
          <cell r="A26">
            <v>44837</v>
          </cell>
          <cell r="B26">
            <v>7.6083013044491044E-3</v>
          </cell>
          <cell r="C26">
            <v>0</v>
          </cell>
          <cell r="D26">
            <v>2.7154258429156104E-2</v>
          </cell>
          <cell r="E26">
            <v>9.9844015882019285E-3</v>
          </cell>
          <cell r="F26">
            <v>0</v>
          </cell>
          <cell r="G26">
            <v>0</v>
          </cell>
          <cell r="H26">
            <v>1.6209646401985116E-2</v>
          </cell>
          <cell r="I26">
            <v>-2.1154428432642487E-2</v>
          </cell>
          <cell r="J26">
            <v>0</v>
          </cell>
          <cell r="K26">
            <v>0</v>
          </cell>
          <cell r="L26">
            <v>-3.6859391534391522E-2</v>
          </cell>
          <cell r="M26">
            <v>8.4980974372316897E-3</v>
          </cell>
          <cell r="N26">
            <v>0</v>
          </cell>
          <cell r="O26">
            <v>0</v>
          </cell>
          <cell r="P26">
            <v>-1.956127414283575E-2</v>
          </cell>
          <cell r="Q26">
            <v>-4.7520520126091176E-2</v>
          </cell>
          <cell r="R26">
            <v>1.8754595777548917E-2</v>
          </cell>
          <cell r="S26">
            <v>-3.9101190167924099E-2</v>
          </cell>
          <cell r="T26">
            <v>-1.6102640845070425E-2</v>
          </cell>
          <cell r="U26">
            <v>0</v>
          </cell>
          <cell r="V26">
            <v>-2.7621511627906981E-2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B26">
            <v>10</v>
          </cell>
          <cell r="EF26">
            <v>0.5</v>
          </cell>
          <cell r="EG26">
            <v>0</v>
          </cell>
          <cell r="EH26">
            <v>0.5</v>
          </cell>
          <cell r="EI26">
            <v>1</v>
          </cell>
          <cell r="EJ26">
            <v>0</v>
          </cell>
          <cell r="EK26">
            <v>0</v>
          </cell>
          <cell r="EL26">
            <v>0.5</v>
          </cell>
          <cell r="EM26">
            <v>-0.5</v>
          </cell>
          <cell r="EN26">
            <v>0</v>
          </cell>
          <cell r="EO26">
            <v>0</v>
          </cell>
          <cell r="EP26">
            <v>-1</v>
          </cell>
          <cell r="EQ26">
            <v>0.5</v>
          </cell>
          <cell r="ER26">
            <v>0</v>
          </cell>
          <cell r="ES26">
            <v>0</v>
          </cell>
          <cell r="ET26">
            <v>-1</v>
          </cell>
          <cell r="EU26">
            <v>-1.5</v>
          </cell>
          <cell r="EV26">
            <v>1.5</v>
          </cell>
          <cell r="EW26">
            <v>-1</v>
          </cell>
          <cell r="EX26">
            <v>-0.5</v>
          </cell>
          <cell r="EY26">
            <v>0</v>
          </cell>
          <cell r="EZ26">
            <v>-1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</row>
        <row r="27">
          <cell r="A27">
            <v>44866</v>
          </cell>
          <cell r="B27">
            <v>7.6083013044491044E-3</v>
          </cell>
          <cell r="C27">
            <v>8.9891799132947991E-3</v>
          </cell>
          <cell r="D27">
            <v>0</v>
          </cell>
          <cell r="E27">
            <v>9.9844015882019285E-3</v>
          </cell>
          <cell r="F27">
            <v>0</v>
          </cell>
          <cell r="G27">
            <v>0</v>
          </cell>
          <cell r="H27">
            <v>1.6209646401985116E-2</v>
          </cell>
          <cell r="I27">
            <v>-2.1154428432642487E-2</v>
          </cell>
          <cell r="J27">
            <v>1.7780708553210206E-2</v>
          </cell>
          <cell r="K27">
            <v>-0.05</v>
          </cell>
          <cell r="L27">
            <v>-0.05</v>
          </cell>
          <cell r="M27">
            <v>0</v>
          </cell>
          <cell r="N27">
            <v>-2.0333583731455867E-2</v>
          </cell>
          <cell r="O27">
            <v>0</v>
          </cell>
          <cell r="P27">
            <v>2.5473826586864069E-2</v>
          </cell>
          <cell r="Q27">
            <v>-1.9898292937992123E-2</v>
          </cell>
          <cell r="R27">
            <v>1.1476960332103322E-2</v>
          </cell>
          <cell r="S27">
            <v>-2.8984466845878135E-2</v>
          </cell>
          <cell r="T27">
            <v>-1.6102640845070425E-2</v>
          </cell>
          <cell r="U27">
            <v>-2.2999619596131973E-2</v>
          </cell>
          <cell r="V27">
            <v>3.2805948275862071E-2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B27">
            <v>13</v>
          </cell>
          <cell r="EF27">
            <v>0.5</v>
          </cell>
          <cell r="EG27">
            <v>0.5</v>
          </cell>
          <cell r="EH27">
            <v>0</v>
          </cell>
          <cell r="EI27">
            <v>1</v>
          </cell>
          <cell r="EJ27">
            <v>0</v>
          </cell>
          <cell r="EK27">
            <v>0</v>
          </cell>
          <cell r="EL27">
            <v>0.5</v>
          </cell>
          <cell r="EM27">
            <v>-0.5</v>
          </cell>
          <cell r="EN27">
            <v>0.5</v>
          </cell>
          <cell r="EO27">
            <v>-0.5</v>
          </cell>
          <cell r="EP27">
            <v>-1.5</v>
          </cell>
          <cell r="EQ27">
            <v>0</v>
          </cell>
          <cell r="ER27">
            <v>-0.5</v>
          </cell>
          <cell r="ES27">
            <v>0</v>
          </cell>
          <cell r="ET27">
            <v>1</v>
          </cell>
          <cell r="EU27">
            <v>-0.5</v>
          </cell>
          <cell r="EV27">
            <v>0.5</v>
          </cell>
          <cell r="EW27">
            <v>-0.5</v>
          </cell>
          <cell r="EX27">
            <v>-0.5</v>
          </cell>
          <cell r="EY27">
            <v>-0.5</v>
          </cell>
          <cell r="EZ27">
            <v>1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</row>
        <row r="28">
          <cell r="A28">
            <v>44896</v>
          </cell>
          <cell r="B28">
            <v>1.1941277421280403E-2</v>
          </cell>
          <cell r="C28">
            <v>1.7799468610973798E-2</v>
          </cell>
          <cell r="D28">
            <v>1.3222555769760393E-2</v>
          </cell>
          <cell r="E28">
            <v>3.3294798890429952E-2</v>
          </cell>
          <cell r="F28">
            <v>0</v>
          </cell>
          <cell r="G28">
            <v>1.1845817912657288E-2</v>
          </cell>
          <cell r="H28">
            <v>0</v>
          </cell>
          <cell r="I28">
            <v>-3.0776346153846151E-2</v>
          </cell>
          <cell r="J28">
            <v>1.7780708553210206E-2</v>
          </cell>
          <cell r="K28">
            <v>-4.5250801131008482E-2</v>
          </cell>
          <cell r="L28">
            <v>-0.05</v>
          </cell>
          <cell r="M28">
            <v>0</v>
          </cell>
          <cell r="N28">
            <v>-2.0333583731455867E-2</v>
          </cell>
          <cell r="O28">
            <v>0</v>
          </cell>
          <cell r="P28">
            <v>0</v>
          </cell>
          <cell r="Q28">
            <v>-2.3149035679845706E-2</v>
          </cell>
          <cell r="R28">
            <v>0</v>
          </cell>
          <cell r="S28">
            <v>-2.8984466845878135E-2</v>
          </cell>
          <cell r="T28">
            <v>-3.7045601851851843E-2</v>
          </cell>
          <cell r="U28">
            <v>-4.1293950688073393E-2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B28">
            <v>8</v>
          </cell>
          <cell r="EF28">
            <v>1</v>
          </cell>
          <cell r="EG28">
            <v>1.5</v>
          </cell>
          <cell r="EH28">
            <v>0.5</v>
          </cell>
          <cell r="EI28">
            <v>3</v>
          </cell>
          <cell r="EJ28">
            <v>0</v>
          </cell>
          <cell r="EK28">
            <v>1</v>
          </cell>
          <cell r="EL28">
            <v>0</v>
          </cell>
          <cell r="EM28">
            <v>-1</v>
          </cell>
          <cell r="EN28">
            <v>0.5</v>
          </cell>
          <cell r="EO28">
            <v>-1</v>
          </cell>
          <cell r="EP28">
            <v>-1.5</v>
          </cell>
          <cell r="EQ28">
            <v>0</v>
          </cell>
          <cell r="ER28">
            <v>-0.5</v>
          </cell>
          <cell r="ES28">
            <v>0</v>
          </cell>
          <cell r="ET28">
            <v>0</v>
          </cell>
          <cell r="EU28">
            <v>-1</v>
          </cell>
          <cell r="EV28">
            <v>0</v>
          </cell>
          <cell r="EW28">
            <v>-0.5</v>
          </cell>
          <cell r="EX28">
            <v>-1</v>
          </cell>
          <cell r="EY28">
            <v>-1.5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</row>
        <row r="29">
          <cell r="A29">
            <v>44929</v>
          </cell>
          <cell r="B29">
            <v>1.1941277421280403E-2</v>
          </cell>
          <cell r="C29">
            <v>0</v>
          </cell>
          <cell r="D29">
            <v>0.05</v>
          </cell>
          <cell r="E29">
            <v>1.1275433676796662E-2</v>
          </cell>
          <cell r="F29">
            <v>0</v>
          </cell>
          <cell r="G29">
            <v>1.1148923136445704E-2</v>
          </cell>
          <cell r="H29">
            <v>0</v>
          </cell>
          <cell r="I29">
            <v>2.7270899053627756E-2</v>
          </cell>
          <cell r="J29">
            <v>1.7780708553210206E-2</v>
          </cell>
          <cell r="K29">
            <v>-4.5250801131008482E-2</v>
          </cell>
          <cell r="L29">
            <v>-3.1550638686131387E-2</v>
          </cell>
          <cell r="M29">
            <v>0</v>
          </cell>
          <cell r="N29">
            <v>-2.0333583731455867E-2</v>
          </cell>
          <cell r="O29">
            <v>0</v>
          </cell>
          <cell r="P29">
            <v>0</v>
          </cell>
          <cell r="Q29">
            <v>-2.1008201701093555E-2</v>
          </cell>
          <cell r="R29">
            <v>1.6274237575301206E-2</v>
          </cell>
          <cell r="S29">
            <v>-2.8984466845878135E-2</v>
          </cell>
          <cell r="T29">
            <v>-3.7045601851851843E-2</v>
          </cell>
          <cell r="U29">
            <v>-0.05</v>
          </cell>
          <cell r="V29">
            <v>3.7833150984682706E-2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B29">
            <v>15</v>
          </cell>
          <cell r="EF29">
            <v>1</v>
          </cell>
          <cell r="EG29">
            <v>0</v>
          </cell>
          <cell r="EH29">
            <v>1</v>
          </cell>
          <cell r="EI29">
            <v>0.5</v>
          </cell>
          <cell r="EJ29">
            <v>0</v>
          </cell>
          <cell r="EK29">
            <v>0.5</v>
          </cell>
          <cell r="EL29">
            <v>0</v>
          </cell>
          <cell r="EM29">
            <v>0.5</v>
          </cell>
          <cell r="EN29">
            <v>0.5</v>
          </cell>
          <cell r="EO29">
            <v>-1</v>
          </cell>
          <cell r="EP29">
            <v>-0.5</v>
          </cell>
          <cell r="EQ29">
            <v>0</v>
          </cell>
          <cell r="ER29">
            <v>-0.5</v>
          </cell>
          <cell r="ES29">
            <v>0</v>
          </cell>
          <cell r="ET29">
            <v>0</v>
          </cell>
          <cell r="EU29">
            <v>-0.5</v>
          </cell>
          <cell r="EV29">
            <v>0.5</v>
          </cell>
          <cell r="EW29">
            <v>-0.5</v>
          </cell>
          <cell r="EX29">
            <v>-1</v>
          </cell>
          <cell r="EY29">
            <v>-1</v>
          </cell>
          <cell r="EZ29">
            <v>1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</row>
        <row r="30">
          <cell r="A30">
            <v>44958</v>
          </cell>
          <cell r="B30">
            <v>1.614407836754421E-2</v>
          </cell>
          <cell r="C30">
            <v>1.0009726996298256E-2</v>
          </cell>
          <cell r="D30">
            <v>0</v>
          </cell>
          <cell r="E30">
            <v>3.0338015894216641E-2</v>
          </cell>
          <cell r="F30">
            <v>0</v>
          </cell>
          <cell r="G30">
            <v>0</v>
          </cell>
          <cell r="H30">
            <v>1.1069236111111111E-2</v>
          </cell>
          <cell r="I30">
            <v>-2.3809300314465414E-2</v>
          </cell>
          <cell r="J30">
            <v>1.8200378605769233E-2</v>
          </cell>
          <cell r="K30">
            <v>-4.5250801131008482E-2</v>
          </cell>
          <cell r="L30">
            <v>1.2964653253424659E-2</v>
          </cell>
          <cell r="M30">
            <v>0</v>
          </cell>
          <cell r="N30">
            <v>0</v>
          </cell>
          <cell r="O30">
            <v>0</v>
          </cell>
          <cell r="P30">
            <v>-1.1791555053729951E-2</v>
          </cell>
          <cell r="Q30">
            <v>-1.9924625000000001E-2</v>
          </cell>
          <cell r="R30">
            <v>1.3339248590556732E-2</v>
          </cell>
          <cell r="S30">
            <v>0</v>
          </cell>
          <cell r="T30">
            <v>-3.7045601851851843E-2</v>
          </cell>
          <cell r="U30">
            <v>-4.1846117354458368E-2</v>
          </cell>
          <cell r="V30">
            <v>-9.1001893028846165E-3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B30">
            <v>7</v>
          </cell>
          <cell r="EF30">
            <v>1.5</v>
          </cell>
          <cell r="EG30">
            <v>1</v>
          </cell>
          <cell r="EH30">
            <v>0</v>
          </cell>
          <cell r="EI30">
            <v>3</v>
          </cell>
          <cell r="EJ30">
            <v>0</v>
          </cell>
          <cell r="EK30">
            <v>0</v>
          </cell>
          <cell r="EL30">
            <v>0.5</v>
          </cell>
          <cell r="EM30">
            <v>-1</v>
          </cell>
          <cell r="EN30">
            <v>1</v>
          </cell>
          <cell r="EO30">
            <v>-1</v>
          </cell>
          <cell r="EP30">
            <v>0.5</v>
          </cell>
          <cell r="EQ30">
            <v>0</v>
          </cell>
          <cell r="ER30">
            <v>0</v>
          </cell>
          <cell r="ES30">
            <v>0</v>
          </cell>
          <cell r="ET30">
            <v>-1</v>
          </cell>
          <cell r="EU30">
            <v>-1</v>
          </cell>
          <cell r="EV30">
            <v>1</v>
          </cell>
          <cell r="EW30">
            <v>0</v>
          </cell>
          <cell r="EX30">
            <v>-1</v>
          </cell>
          <cell r="EY30">
            <v>-1.5</v>
          </cell>
          <cell r="EZ30">
            <v>-0.5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</row>
        <row r="31">
          <cell r="A31">
            <v>44986</v>
          </cell>
          <cell r="B31">
            <v>1.614407836754421E-2</v>
          </cell>
          <cell r="C31">
            <v>1.5129976114649682E-2</v>
          </cell>
          <cell r="D31">
            <v>-1.4759805825242717E-2</v>
          </cell>
          <cell r="E31">
            <v>1.5062021136063405E-2</v>
          </cell>
          <cell r="F31">
            <v>0</v>
          </cell>
          <cell r="G31">
            <v>5.8588715893325106E-3</v>
          </cell>
          <cell r="H31">
            <v>1.1069236111111111E-2</v>
          </cell>
          <cell r="I31">
            <v>-1.2134897828863345E-2</v>
          </cell>
          <cell r="J31">
            <v>1.8200378605769233E-2</v>
          </cell>
          <cell r="K31">
            <v>-4.5250801131008482E-2</v>
          </cell>
          <cell r="L31">
            <v>2.5253488372093021E-2</v>
          </cell>
          <cell r="M31">
            <v>0</v>
          </cell>
          <cell r="N31">
            <v>0</v>
          </cell>
          <cell r="O31">
            <v>0</v>
          </cell>
          <cell r="P31">
            <v>-1.1791555053729951E-2</v>
          </cell>
          <cell r="Q31">
            <v>-1.9924625000000001E-2</v>
          </cell>
          <cell r="R31">
            <v>1.6403323262839879E-2</v>
          </cell>
          <cell r="S31">
            <v>0</v>
          </cell>
          <cell r="T31">
            <v>-1.6538946910356834E-2</v>
          </cell>
          <cell r="U31">
            <v>-4.1846117354458368E-2</v>
          </cell>
          <cell r="V31">
            <v>-1.7885411764705886E-2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B31">
            <v>7</v>
          </cell>
          <cell r="EF31">
            <v>1.5</v>
          </cell>
          <cell r="EG31">
            <v>1.5</v>
          </cell>
          <cell r="EH31">
            <v>-0.5</v>
          </cell>
          <cell r="EI31">
            <v>1.5</v>
          </cell>
          <cell r="EJ31">
            <v>0</v>
          </cell>
          <cell r="EK31">
            <v>0.5</v>
          </cell>
          <cell r="EL31">
            <v>0.5</v>
          </cell>
          <cell r="EM31">
            <v>-0.5</v>
          </cell>
          <cell r="EN31">
            <v>1</v>
          </cell>
          <cell r="EO31">
            <v>-1</v>
          </cell>
          <cell r="EP31">
            <v>1</v>
          </cell>
          <cell r="EQ31">
            <v>0</v>
          </cell>
          <cell r="ER31">
            <v>0</v>
          </cell>
          <cell r="ES31">
            <v>0</v>
          </cell>
          <cell r="ET31">
            <v>-1</v>
          </cell>
          <cell r="EU31">
            <v>-1</v>
          </cell>
          <cell r="EV31">
            <v>1.5</v>
          </cell>
          <cell r="EW31">
            <v>0</v>
          </cell>
          <cell r="EX31">
            <v>-0.5</v>
          </cell>
          <cell r="EY31">
            <v>-1.5</v>
          </cell>
          <cell r="EZ31">
            <v>-1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</row>
        <row r="32">
          <cell r="A32">
            <v>45019</v>
          </cell>
          <cell r="B32">
            <v>5.3322662210918545E-3</v>
          </cell>
          <cell r="C32">
            <v>1.5129976114649682E-2</v>
          </cell>
          <cell r="D32">
            <v>1.4047935333073623E-2</v>
          </cell>
          <cell r="E32">
            <v>3.0638105352591326E-2</v>
          </cell>
          <cell r="F32">
            <v>0</v>
          </cell>
          <cell r="G32">
            <v>0</v>
          </cell>
          <cell r="H32">
            <v>1.1069236111111111E-2</v>
          </cell>
          <cell r="I32">
            <v>0</v>
          </cell>
          <cell r="J32">
            <v>0</v>
          </cell>
          <cell r="K32">
            <v>-4.5250801131008482E-2</v>
          </cell>
          <cell r="L32">
            <v>0</v>
          </cell>
          <cell r="M32">
            <v>0</v>
          </cell>
          <cell r="N32">
            <v>-1.1088883763837636E-2</v>
          </cell>
          <cell r="O32">
            <v>0</v>
          </cell>
          <cell r="P32">
            <v>1.1666467162730506E-2</v>
          </cell>
          <cell r="Q32">
            <v>-1.9924625000000001E-2</v>
          </cell>
          <cell r="R32">
            <v>1.6403323262839879E-2</v>
          </cell>
          <cell r="S32">
            <v>3.3389861111111099E-2</v>
          </cell>
          <cell r="T32">
            <v>0</v>
          </cell>
          <cell r="U32">
            <v>-2.3348041437358365E-2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B32">
            <v>6</v>
          </cell>
          <cell r="EF32">
            <v>0.5</v>
          </cell>
          <cell r="EG32">
            <v>1.5</v>
          </cell>
          <cell r="EH32">
            <v>0.5</v>
          </cell>
          <cell r="EI32">
            <v>3</v>
          </cell>
          <cell r="EJ32">
            <v>0</v>
          </cell>
          <cell r="EK32">
            <v>0</v>
          </cell>
          <cell r="EL32">
            <v>0.5</v>
          </cell>
          <cell r="EM32">
            <v>0</v>
          </cell>
          <cell r="EN32">
            <v>0</v>
          </cell>
          <cell r="EO32">
            <v>-1</v>
          </cell>
          <cell r="EP32">
            <v>0</v>
          </cell>
          <cell r="EQ32">
            <v>0</v>
          </cell>
          <cell r="ER32">
            <v>-0.5</v>
          </cell>
          <cell r="ES32">
            <v>0</v>
          </cell>
          <cell r="ET32">
            <v>1</v>
          </cell>
          <cell r="EU32">
            <v>-1</v>
          </cell>
          <cell r="EV32">
            <v>1.5</v>
          </cell>
          <cell r="EW32">
            <v>1</v>
          </cell>
          <cell r="EX32">
            <v>0</v>
          </cell>
          <cell r="EY32">
            <v>-1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</row>
        <row r="33">
          <cell r="A33">
            <v>45047</v>
          </cell>
          <cell r="B33">
            <v>0</v>
          </cell>
          <cell r="C33">
            <v>2.1229161471321697E-2</v>
          </cell>
          <cell r="D33">
            <v>0</v>
          </cell>
          <cell r="E33">
            <v>4.9746639883126364E-3</v>
          </cell>
          <cell r="F33">
            <v>8.7988565891472855E-3</v>
          </cell>
          <cell r="G33">
            <v>1.1593998978549539E-2</v>
          </cell>
          <cell r="H33">
            <v>0</v>
          </cell>
          <cell r="I33">
            <v>-1.12753559602649E-2</v>
          </cell>
          <cell r="J33">
            <v>0</v>
          </cell>
          <cell r="K33">
            <v>-1.4253484721640852E-2</v>
          </cell>
          <cell r="L33">
            <v>0</v>
          </cell>
          <cell r="M33">
            <v>1.5930561403508771E-2</v>
          </cell>
          <cell r="N33">
            <v>0</v>
          </cell>
          <cell r="O33">
            <v>0</v>
          </cell>
          <cell r="P33">
            <v>-1.1593998978549539E-2</v>
          </cell>
          <cell r="Q33">
            <v>2.9054244880546077E-2</v>
          </cell>
          <cell r="R33">
            <v>8.4463785191616018E-3</v>
          </cell>
          <cell r="S33">
            <v>0.05</v>
          </cell>
          <cell r="T33">
            <v>0</v>
          </cell>
          <cell r="U33">
            <v>-2.3348041437358365E-2</v>
          </cell>
          <cell r="V33">
            <v>-8.14630980861244E-3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B33">
            <v>6</v>
          </cell>
          <cell r="EF33">
            <v>0</v>
          </cell>
          <cell r="EG33">
            <v>2</v>
          </cell>
          <cell r="EH33">
            <v>0</v>
          </cell>
          <cell r="EI33">
            <v>0.5</v>
          </cell>
          <cell r="EJ33">
            <v>0.5</v>
          </cell>
          <cell r="EK33">
            <v>1</v>
          </cell>
          <cell r="EL33">
            <v>0</v>
          </cell>
          <cell r="EM33">
            <v>-0.5</v>
          </cell>
          <cell r="EN33">
            <v>0</v>
          </cell>
          <cell r="EO33">
            <v>-0.5</v>
          </cell>
          <cell r="EP33">
            <v>0</v>
          </cell>
          <cell r="EQ33">
            <v>1</v>
          </cell>
          <cell r="ER33">
            <v>0</v>
          </cell>
          <cell r="ES33">
            <v>0</v>
          </cell>
          <cell r="ET33">
            <v>-1</v>
          </cell>
          <cell r="EU33">
            <v>1.5</v>
          </cell>
          <cell r="EV33">
            <v>2</v>
          </cell>
          <cell r="EW33">
            <v>2</v>
          </cell>
          <cell r="EX33">
            <v>0</v>
          </cell>
          <cell r="EY33">
            <v>-1</v>
          </cell>
          <cell r="EZ33">
            <v>-0.5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</row>
        <row r="34">
          <cell r="A34">
            <v>45078</v>
          </cell>
          <cell r="B34">
            <v>4.8394426257753276E-3</v>
          </cell>
          <cell r="C34">
            <v>2.1229161471321697E-2</v>
          </cell>
          <cell r="D34">
            <v>0</v>
          </cell>
          <cell r="E34">
            <v>2.5461361232814627E-2</v>
          </cell>
          <cell r="F34">
            <v>1.5904940543601361E-2</v>
          </cell>
          <cell r="G34">
            <v>1.5486927954420148E-2</v>
          </cell>
          <cell r="H34">
            <v>-9.9251325088339226E-3</v>
          </cell>
          <cell r="I34">
            <v>-1.8851090604026847E-2</v>
          </cell>
          <cell r="J34">
            <v>0</v>
          </cell>
          <cell r="K34">
            <v>0</v>
          </cell>
          <cell r="L34">
            <v>-1.0031473214285715E-2</v>
          </cell>
          <cell r="M34">
            <v>1.5930561403508771E-2</v>
          </cell>
          <cell r="N34">
            <v>0</v>
          </cell>
          <cell r="O34">
            <v>0</v>
          </cell>
          <cell r="P34">
            <v>-4.3079946319018406E-3</v>
          </cell>
          <cell r="Q34">
            <v>0</v>
          </cell>
          <cell r="R34">
            <v>8.1471530920060337E-3</v>
          </cell>
          <cell r="S34">
            <v>0</v>
          </cell>
          <cell r="T34">
            <v>0</v>
          </cell>
          <cell r="U34">
            <v>-1.2133099352051837E-2</v>
          </cell>
          <cell r="V34">
            <v>2.9488845144356957E-2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B34">
            <v>5</v>
          </cell>
          <cell r="EF34">
            <v>0.5</v>
          </cell>
          <cell r="EG34">
            <v>2</v>
          </cell>
          <cell r="EH34">
            <v>0</v>
          </cell>
          <cell r="EI34">
            <v>3</v>
          </cell>
          <cell r="EJ34">
            <v>1</v>
          </cell>
          <cell r="EK34">
            <v>1.5</v>
          </cell>
          <cell r="EL34">
            <v>-0.5</v>
          </cell>
          <cell r="EM34">
            <v>-1</v>
          </cell>
          <cell r="EN34">
            <v>0</v>
          </cell>
          <cell r="EO34">
            <v>0</v>
          </cell>
          <cell r="EP34">
            <v>-0.5</v>
          </cell>
          <cell r="EQ34">
            <v>1</v>
          </cell>
          <cell r="ER34">
            <v>0</v>
          </cell>
          <cell r="ES34">
            <v>0</v>
          </cell>
          <cell r="ET34">
            <v>-0.5</v>
          </cell>
          <cell r="EU34">
            <v>0</v>
          </cell>
          <cell r="EV34">
            <v>2.5</v>
          </cell>
          <cell r="EW34">
            <v>0</v>
          </cell>
          <cell r="EX34">
            <v>0</v>
          </cell>
          <cell r="EY34">
            <v>-0.5</v>
          </cell>
          <cell r="EZ34">
            <v>2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</row>
        <row r="35">
          <cell r="A35">
            <v>45110</v>
          </cell>
          <cell r="B35">
            <v>7.2765233644859822E-3</v>
          </cell>
          <cell r="C35">
            <v>1.0757940309506261E-2</v>
          </cell>
          <cell r="D35">
            <v>0</v>
          </cell>
          <cell r="E35">
            <v>2.5461361232814627E-2</v>
          </cell>
          <cell r="F35">
            <v>1.786845165238678E-2</v>
          </cell>
          <cell r="G35">
            <v>1.9902556237218816E-2</v>
          </cell>
          <cell r="H35">
            <v>-9.9251325088339226E-3</v>
          </cell>
          <cell r="I35">
            <v>-6.5317785234899331E-3</v>
          </cell>
          <cell r="J35">
            <v>9.4424662850489966E-3</v>
          </cell>
          <cell r="K35">
            <v>0</v>
          </cell>
          <cell r="L35">
            <v>0</v>
          </cell>
          <cell r="M35">
            <v>1.4173325242718447E-2</v>
          </cell>
          <cell r="N35">
            <v>0</v>
          </cell>
          <cell r="O35">
            <v>0</v>
          </cell>
          <cell r="P35">
            <v>-4.3079946319018406E-3</v>
          </cell>
          <cell r="Q35">
            <v>0</v>
          </cell>
          <cell r="R35">
            <v>8.1471530920060337E-3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B35">
            <v>4</v>
          </cell>
          <cell r="EF35">
            <v>1</v>
          </cell>
          <cell r="EG35">
            <v>1.5</v>
          </cell>
          <cell r="EH35">
            <v>0</v>
          </cell>
          <cell r="EI35">
            <v>3</v>
          </cell>
          <cell r="EJ35">
            <v>1.5</v>
          </cell>
          <cell r="EK35">
            <v>2.5</v>
          </cell>
          <cell r="EL35">
            <v>-0.5</v>
          </cell>
          <cell r="EM35">
            <v>-0.5</v>
          </cell>
          <cell r="EN35">
            <v>1</v>
          </cell>
          <cell r="EO35">
            <v>0</v>
          </cell>
          <cell r="EP35">
            <v>0</v>
          </cell>
          <cell r="EQ35">
            <v>1.5</v>
          </cell>
          <cell r="ER35">
            <v>0</v>
          </cell>
          <cell r="ES35">
            <v>0</v>
          </cell>
          <cell r="ET35">
            <v>-0.5</v>
          </cell>
          <cell r="EU35">
            <v>0</v>
          </cell>
          <cell r="EV35">
            <v>2.5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</row>
        <row r="36">
          <cell r="A36">
            <v>45139</v>
          </cell>
          <cell r="B36">
            <v>0</v>
          </cell>
          <cell r="C36">
            <v>1.0757940309506261E-2</v>
          </cell>
          <cell r="D36">
            <v>4.371292607348385E-2</v>
          </cell>
          <cell r="E36">
            <v>1.235167194796531E-2</v>
          </cell>
          <cell r="F36">
            <v>1.786845165238678E-2</v>
          </cell>
          <cell r="G36">
            <v>2.6188339816124468E-2</v>
          </cell>
          <cell r="H36">
            <v>-9.9251325088339226E-3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1.4173325242718447E-2</v>
          </cell>
          <cell r="N36">
            <v>0</v>
          </cell>
          <cell r="O36">
            <v>0</v>
          </cell>
          <cell r="P36">
            <v>1.1876302918537524E-2</v>
          </cell>
          <cell r="Q36">
            <v>0</v>
          </cell>
          <cell r="R36">
            <v>8.1471530920060337E-3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B36">
            <v>5</v>
          </cell>
          <cell r="EF36">
            <v>0</v>
          </cell>
          <cell r="EG36">
            <v>1.5</v>
          </cell>
          <cell r="EH36">
            <v>2</v>
          </cell>
          <cell r="EI36">
            <v>1.5</v>
          </cell>
          <cell r="EJ36">
            <v>1.5</v>
          </cell>
          <cell r="EK36">
            <v>3</v>
          </cell>
          <cell r="EL36">
            <v>-0.5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1.5</v>
          </cell>
          <cell r="ER36">
            <v>0</v>
          </cell>
          <cell r="ES36">
            <v>0</v>
          </cell>
          <cell r="ET36">
            <v>1.5</v>
          </cell>
          <cell r="EU36">
            <v>0</v>
          </cell>
          <cell r="EV36">
            <v>2.5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</row>
        <row r="37">
          <cell r="A37">
            <v>45170</v>
          </cell>
          <cell r="B37">
            <v>0</v>
          </cell>
          <cell r="C37">
            <v>5.3296635667396059E-3</v>
          </cell>
          <cell r="D37">
            <v>-1.2978630106571937E-2</v>
          </cell>
          <cell r="E37">
            <v>8.9409223003976759E-3</v>
          </cell>
          <cell r="F37">
            <v>0</v>
          </cell>
          <cell r="G37">
            <v>1.0813124306326303E-2</v>
          </cell>
          <cell r="H37">
            <v>0</v>
          </cell>
          <cell r="I37">
            <v>0</v>
          </cell>
          <cell r="J37">
            <v>6.1662183544303794E-3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1.1876302918537524E-2</v>
          </cell>
          <cell r="Q37">
            <v>0.05</v>
          </cell>
          <cell r="R37">
            <v>2.2359715670024226E-2</v>
          </cell>
          <cell r="S37">
            <v>0</v>
          </cell>
          <cell r="T37">
            <v>0</v>
          </cell>
          <cell r="U37">
            <v>0</v>
          </cell>
          <cell r="V37">
            <v>7.9208333333333335E-3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B37">
            <v>6</v>
          </cell>
          <cell r="EF37">
            <v>0</v>
          </cell>
          <cell r="EG37">
            <v>0.5</v>
          </cell>
          <cell r="EH37">
            <v>-0.5</v>
          </cell>
          <cell r="EI37">
            <v>1</v>
          </cell>
          <cell r="EJ37">
            <v>0</v>
          </cell>
          <cell r="EK37">
            <v>1</v>
          </cell>
          <cell r="EL37">
            <v>0</v>
          </cell>
          <cell r="EM37">
            <v>0</v>
          </cell>
          <cell r="EN37">
            <v>0.5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1.5</v>
          </cell>
          <cell r="EU37">
            <v>3</v>
          </cell>
          <cell r="EV37">
            <v>3</v>
          </cell>
          <cell r="EW37">
            <v>0</v>
          </cell>
          <cell r="EX37">
            <v>0</v>
          </cell>
          <cell r="EY37">
            <v>0</v>
          </cell>
          <cell r="EZ37">
            <v>0.5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</row>
        <row r="38">
          <cell r="A38">
            <v>45201</v>
          </cell>
          <cell r="B38">
            <v>0</v>
          </cell>
          <cell r="C38">
            <v>1.484771706586826E-2</v>
          </cell>
          <cell r="D38">
            <v>-1.2978630106571937E-2</v>
          </cell>
          <cell r="E38">
            <v>0</v>
          </cell>
          <cell r="F38">
            <v>2.3765834664536734E-2</v>
          </cell>
          <cell r="G38">
            <v>0</v>
          </cell>
          <cell r="H38">
            <v>-1.1444163461538459E-2</v>
          </cell>
          <cell r="I38">
            <v>0</v>
          </cell>
          <cell r="J38">
            <v>1.8146136566921447E-2</v>
          </cell>
          <cell r="K38">
            <v>0</v>
          </cell>
          <cell r="L38">
            <v>3.5005676470588228E-2</v>
          </cell>
          <cell r="M38">
            <v>2.0140901398916961E-2</v>
          </cell>
          <cell r="N38">
            <v>0</v>
          </cell>
          <cell r="O38">
            <v>0</v>
          </cell>
          <cell r="P38">
            <v>-5.028701199932397E-3</v>
          </cell>
          <cell r="Q38">
            <v>0</v>
          </cell>
          <cell r="R38">
            <v>2.2359715670024226E-2</v>
          </cell>
          <cell r="S38">
            <v>0</v>
          </cell>
          <cell r="T38">
            <v>0</v>
          </cell>
          <cell r="U38">
            <v>3.7968726074011049E-2</v>
          </cell>
          <cell r="V38">
            <v>2.5215953389830504E-2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B38">
            <v>6</v>
          </cell>
          <cell r="EF38">
            <v>0</v>
          </cell>
          <cell r="EG38">
            <v>1.5</v>
          </cell>
          <cell r="EH38">
            <v>-0.5</v>
          </cell>
          <cell r="EI38">
            <v>0</v>
          </cell>
          <cell r="EJ38">
            <v>1.5</v>
          </cell>
          <cell r="EK38">
            <v>0</v>
          </cell>
          <cell r="EL38">
            <v>-0.5</v>
          </cell>
          <cell r="EM38">
            <v>0</v>
          </cell>
          <cell r="EN38">
            <v>1.5</v>
          </cell>
          <cell r="EO38">
            <v>0</v>
          </cell>
          <cell r="EP38">
            <v>1.5</v>
          </cell>
          <cell r="EQ38">
            <v>1.5</v>
          </cell>
          <cell r="ER38">
            <v>0</v>
          </cell>
          <cell r="ES38">
            <v>0</v>
          </cell>
          <cell r="ET38">
            <v>-0.5</v>
          </cell>
          <cell r="EU38">
            <v>0</v>
          </cell>
          <cell r="EV38">
            <v>3</v>
          </cell>
          <cell r="EW38">
            <v>0</v>
          </cell>
          <cell r="EX38">
            <v>0</v>
          </cell>
          <cell r="EY38">
            <v>1.5</v>
          </cell>
          <cell r="EZ38">
            <v>1.5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</row>
        <row r="39">
          <cell r="A39">
            <v>45201</v>
          </cell>
          <cell r="B39">
            <v>0</v>
          </cell>
          <cell r="C39">
            <v>1.484771706586826E-2</v>
          </cell>
          <cell r="D39">
            <v>-1.2978630106571937E-2</v>
          </cell>
          <cell r="E39">
            <v>0</v>
          </cell>
          <cell r="F39">
            <v>2.3765834664536734E-2</v>
          </cell>
          <cell r="G39">
            <v>0</v>
          </cell>
          <cell r="H39">
            <v>-1.1444163461538459E-2</v>
          </cell>
          <cell r="I39">
            <v>0</v>
          </cell>
          <cell r="J39">
            <v>1.8146136566921447E-2</v>
          </cell>
          <cell r="K39">
            <v>0</v>
          </cell>
          <cell r="L39">
            <v>3.5005676470588228E-2</v>
          </cell>
          <cell r="M39">
            <v>2.0140901398916961E-2</v>
          </cell>
          <cell r="N39">
            <v>0</v>
          </cell>
          <cell r="O39">
            <v>0</v>
          </cell>
          <cell r="P39">
            <v>-5.028701199932397E-3</v>
          </cell>
          <cell r="Q39">
            <v>0</v>
          </cell>
          <cell r="R39">
            <v>2.2359715670024226E-2</v>
          </cell>
          <cell r="S39">
            <v>0</v>
          </cell>
          <cell r="T39">
            <v>0</v>
          </cell>
          <cell r="U39">
            <v>3.7968726074011049E-2</v>
          </cell>
          <cell r="V39">
            <v>2.5215953389830504E-2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B39">
            <v>6</v>
          </cell>
          <cell r="EF39">
            <v>0</v>
          </cell>
          <cell r="EG39">
            <v>1.5</v>
          </cell>
          <cell r="EH39">
            <v>-0.5</v>
          </cell>
          <cell r="EI39">
            <v>0</v>
          </cell>
          <cell r="EJ39">
            <v>1.5</v>
          </cell>
          <cell r="EK39">
            <v>0</v>
          </cell>
          <cell r="EL39">
            <v>-0.5</v>
          </cell>
          <cell r="EM39">
            <v>0</v>
          </cell>
          <cell r="EN39">
            <v>1.5</v>
          </cell>
          <cell r="EO39">
            <v>0</v>
          </cell>
          <cell r="EP39">
            <v>1.5</v>
          </cell>
          <cell r="EQ39">
            <v>1.5</v>
          </cell>
          <cell r="ER39">
            <v>0</v>
          </cell>
          <cell r="ES39">
            <v>0</v>
          </cell>
          <cell r="ET39">
            <v>-0.5</v>
          </cell>
          <cell r="EU39">
            <v>0</v>
          </cell>
          <cell r="EV39">
            <v>3</v>
          </cell>
          <cell r="EW39">
            <v>0</v>
          </cell>
          <cell r="EX39">
            <v>0</v>
          </cell>
          <cell r="EY39">
            <v>1.5</v>
          </cell>
          <cell r="EZ39">
            <v>1.5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</row>
        <row r="40">
          <cell r="A40">
            <v>45231</v>
          </cell>
          <cell r="B40">
            <v>0</v>
          </cell>
          <cell r="C40">
            <v>6.0711794546607495E-3</v>
          </cell>
          <cell r="D40">
            <v>-1.2978630106571937E-2</v>
          </cell>
          <cell r="E40">
            <v>0</v>
          </cell>
          <cell r="F40">
            <v>0</v>
          </cell>
          <cell r="G40">
            <v>2.2728189910979229E-2</v>
          </cell>
          <cell r="H40">
            <v>-1.1444163461538459E-2</v>
          </cell>
          <cell r="I40">
            <v>-6.7662544169611316E-3</v>
          </cell>
          <cell r="J40">
            <v>0</v>
          </cell>
          <cell r="K40">
            <v>0</v>
          </cell>
          <cell r="L40">
            <v>1.5890871369294606E-2</v>
          </cell>
          <cell r="M40">
            <v>0</v>
          </cell>
          <cell r="N40">
            <v>0</v>
          </cell>
          <cell r="O40">
            <v>0</v>
          </cell>
          <cell r="P40">
            <v>1.9626067646053982E-2</v>
          </cell>
          <cell r="Q40">
            <v>2.2009770114942536E-2</v>
          </cell>
          <cell r="R40">
            <v>2.2359715670024226E-2</v>
          </cell>
          <cell r="S40">
            <v>0</v>
          </cell>
          <cell r="T40">
            <v>0</v>
          </cell>
          <cell r="U40">
            <v>1.6131844987363104E-2</v>
          </cell>
          <cell r="V40">
            <v>2.5215953389830504E-2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B40">
            <v>4</v>
          </cell>
          <cell r="EF40">
            <v>0</v>
          </cell>
          <cell r="EG40">
            <v>1</v>
          </cell>
          <cell r="EH40">
            <v>-0.5</v>
          </cell>
          <cell r="EI40">
            <v>0</v>
          </cell>
          <cell r="EJ40">
            <v>0</v>
          </cell>
          <cell r="EK40">
            <v>3</v>
          </cell>
          <cell r="EL40">
            <v>-0.5</v>
          </cell>
          <cell r="EM40">
            <v>-0.5</v>
          </cell>
          <cell r="EN40">
            <v>0</v>
          </cell>
          <cell r="EO40">
            <v>0</v>
          </cell>
          <cell r="EP40">
            <v>1</v>
          </cell>
          <cell r="EQ40">
            <v>0</v>
          </cell>
          <cell r="ER40">
            <v>0</v>
          </cell>
          <cell r="ES40">
            <v>0</v>
          </cell>
          <cell r="ET40">
            <v>3</v>
          </cell>
          <cell r="EU40">
            <v>2</v>
          </cell>
          <cell r="EV40">
            <v>3</v>
          </cell>
          <cell r="EW40">
            <v>0</v>
          </cell>
          <cell r="EX40">
            <v>0</v>
          </cell>
          <cell r="EY40">
            <v>1</v>
          </cell>
          <cell r="EZ40">
            <v>1.5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</row>
        <row r="41">
          <cell r="A41">
            <v>45261</v>
          </cell>
          <cell r="B41">
            <v>0</v>
          </cell>
          <cell r="C41">
            <v>0</v>
          </cell>
          <cell r="D41">
            <v>0.05</v>
          </cell>
          <cell r="E41">
            <v>8.3344298245614026E-3</v>
          </cell>
          <cell r="F41">
            <v>0</v>
          </cell>
          <cell r="G41">
            <v>0</v>
          </cell>
          <cell r="H41">
            <v>-1.1444163461538459E-2</v>
          </cell>
          <cell r="I41">
            <v>0</v>
          </cell>
          <cell r="J41">
            <v>0</v>
          </cell>
          <cell r="K41">
            <v>0</v>
          </cell>
          <cell r="L41">
            <v>1.5890871369294606E-2</v>
          </cell>
          <cell r="M41">
            <v>1.9895590972545372E-2</v>
          </cell>
          <cell r="N41">
            <v>0</v>
          </cell>
          <cell r="O41">
            <v>0</v>
          </cell>
          <cell r="P41">
            <v>0</v>
          </cell>
          <cell r="Q41">
            <v>3.9665669357083218E-2</v>
          </cell>
          <cell r="R41">
            <v>2.2359715670024226E-2</v>
          </cell>
          <cell r="S41">
            <v>0</v>
          </cell>
          <cell r="T41">
            <v>0</v>
          </cell>
          <cell r="U41">
            <v>3.0550643086816723E-2</v>
          </cell>
          <cell r="V41">
            <v>2.5215953389830504E-2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B41">
            <v>6</v>
          </cell>
          <cell r="EF41">
            <v>0</v>
          </cell>
          <cell r="EG41">
            <v>0</v>
          </cell>
          <cell r="EH41">
            <v>2</v>
          </cell>
          <cell r="EI41">
            <v>1</v>
          </cell>
          <cell r="EJ41">
            <v>0</v>
          </cell>
          <cell r="EK41">
            <v>0</v>
          </cell>
          <cell r="EL41">
            <v>-0.5</v>
          </cell>
          <cell r="EM41">
            <v>0</v>
          </cell>
          <cell r="EN41">
            <v>0</v>
          </cell>
          <cell r="EO41">
            <v>0</v>
          </cell>
          <cell r="EP41">
            <v>1</v>
          </cell>
          <cell r="EQ41">
            <v>1.5</v>
          </cell>
          <cell r="ER41">
            <v>0</v>
          </cell>
          <cell r="ES41">
            <v>0</v>
          </cell>
          <cell r="ET41">
            <v>0</v>
          </cell>
          <cell r="EU41">
            <v>2.5</v>
          </cell>
          <cell r="EV41">
            <v>3</v>
          </cell>
          <cell r="EW41">
            <v>0</v>
          </cell>
          <cell r="EX41">
            <v>0</v>
          </cell>
          <cell r="EY41">
            <v>1.5</v>
          </cell>
          <cell r="EZ41">
            <v>1.5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</row>
        <row r="42">
          <cell r="A42">
            <v>45293</v>
          </cell>
          <cell r="B42">
            <v>0</v>
          </cell>
          <cell r="C42">
            <v>0</v>
          </cell>
          <cell r="D42">
            <v>0.05</v>
          </cell>
          <cell r="E42">
            <v>8.3344298245614026E-3</v>
          </cell>
          <cell r="F42">
            <v>0</v>
          </cell>
          <cell r="G42">
            <v>2.5143908443327055E-2</v>
          </cell>
          <cell r="H42">
            <v>-1.1444163461538459E-2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1.1244963691731086E-2</v>
          </cell>
          <cell r="N42">
            <v>0</v>
          </cell>
          <cell r="O42">
            <v>0</v>
          </cell>
          <cell r="P42">
            <v>1.1917763157894737E-2</v>
          </cell>
          <cell r="Q42">
            <v>0</v>
          </cell>
          <cell r="R42">
            <v>2.2359715670024226E-2</v>
          </cell>
          <cell r="S42">
            <v>0</v>
          </cell>
          <cell r="T42">
            <v>0</v>
          </cell>
          <cell r="U42">
            <v>1.593254231662795E-2</v>
          </cell>
          <cell r="V42">
            <v>2.5215953389830504E-2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B42">
            <v>5</v>
          </cell>
          <cell r="EF42">
            <v>0</v>
          </cell>
          <cell r="EG42">
            <v>0</v>
          </cell>
          <cell r="EH42">
            <v>2</v>
          </cell>
          <cell r="EI42">
            <v>1</v>
          </cell>
          <cell r="EJ42">
            <v>0</v>
          </cell>
          <cell r="EK42">
            <v>2.5</v>
          </cell>
          <cell r="EL42">
            <v>-0.5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1</v>
          </cell>
          <cell r="ER42">
            <v>0</v>
          </cell>
          <cell r="ES42">
            <v>0</v>
          </cell>
          <cell r="ET42">
            <v>1.5</v>
          </cell>
          <cell r="EU42">
            <v>0</v>
          </cell>
          <cell r="EV42">
            <v>3</v>
          </cell>
          <cell r="EW42">
            <v>0</v>
          </cell>
          <cell r="EX42">
            <v>0</v>
          </cell>
          <cell r="EY42">
            <v>1</v>
          </cell>
          <cell r="EZ42">
            <v>1.5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</row>
        <row r="43">
          <cell r="A43">
            <v>45294</v>
          </cell>
          <cell r="B43">
            <v>0</v>
          </cell>
          <cell r="C43">
            <v>0</v>
          </cell>
          <cell r="D43">
            <v>0.05</v>
          </cell>
          <cell r="E43">
            <v>8.3344298245614026E-3</v>
          </cell>
          <cell r="F43">
            <v>1.0397219162995592E-2</v>
          </cell>
          <cell r="G43">
            <v>2.4011890631623567E-2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1.2504205298013245E-2</v>
          </cell>
          <cell r="Q43">
            <v>9.9927758666313836E-3</v>
          </cell>
          <cell r="R43">
            <v>2.2359715670024226E-2</v>
          </cell>
          <cell r="S43">
            <v>0</v>
          </cell>
          <cell r="T43">
            <v>0</v>
          </cell>
          <cell r="U43">
            <v>0</v>
          </cell>
          <cell r="V43">
            <v>1.0027270313329792E-2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B43">
            <v>4</v>
          </cell>
          <cell r="EF43">
            <v>0</v>
          </cell>
          <cell r="EG43">
            <v>0</v>
          </cell>
          <cell r="EH43">
            <v>2</v>
          </cell>
          <cell r="EI43">
            <v>1</v>
          </cell>
          <cell r="EJ43">
            <v>1</v>
          </cell>
          <cell r="EK43">
            <v>3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2</v>
          </cell>
          <cell r="EU43">
            <v>1</v>
          </cell>
          <cell r="EV43">
            <v>3</v>
          </cell>
          <cell r="EW43">
            <v>0</v>
          </cell>
          <cell r="EX43">
            <v>0</v>
          </cell>
          <cell r="EY43">
            <v>0</v>
          </cell>
          <cell r="EZ43">
            <v>1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</row>
        <row r="44">
          <cell r="A44">
            <v>45295</v>
          </cell>
          <cell r="B44">
            <v>0</v>
          </cell>
          <cell r="C44">
            <v>0</v>
          </cell>
          <cell r="D44">
            <v>0.05</v>
          </cell>
          <cell r="E44">
            <v>0</v>
          </cell>
          <cell r="F44">
            <v>1.0397219162995592E-2</v>
          </cell>
          <cell r="G44">
            <v>3.0101029601029609E-2</v>
          </cell>
          <cell r="H44">
            <v>0</v>
          </cell>
          <cell r="I44">
            <v>2.1978230227094754E-2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9.9927758666313836E-3</v>
          </cell>
          <cell r="R44">
            <v>2.2359715670024226E-2</v>
          </cell>
          <cell r="S44">
            <v>0</v>
          </cell>
          <cell r="T44">
            <v>0</v>
          </cell>
          <cell r="U44">
            <v>1.9329338842975212E-2</v>
          </cell>
          <cell r="V44">
            <v>1.0027270313329792E-2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B44">
            <v>6</v>
          </cell>
          <cell r="EF44">
            <v>0</v>
          </cell>
          <cell r="EG44">
            <v>0</v>
          </cell>
          <cell r="EH44">
            <v>2</v>
          </cell>
          <cell r="EI44">
            <v>0</v>
          </cell>
          <cell r="EJ44">
            <v>1</v>
          </cell>
          <cell r="EK44">
            <v>2.5</v>
          </cell>
          <cell r="EL44">
            <v>0</v>
          </cell>
          <cell r="EM44">
            <v>1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1</v>
          </cell>
          <cell r="EV44">
            <v>3</v>
          </cell>
          <cell r="EW44">
            <v>0</v>
          </cell>
          <cell r="EX44">
            <v>0</v>
          </cell>
          <cell r="EY44">
            <v>1</v>
          </cell>
          <cell r="EZ44">
            <v>1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</row>
        <row r="45">
          <cell r="A45">
            <v>45296</v>
          </cell>
          <cell r="B45">
            <v>0</v>
          </cell>
          <cell r="C45">
            <v>0</v>
          </cell>
          <cell r="D45">
            <v>0.05</v>
          </cell>
          <cell r="E45">
            <v>0</v>
          </cell>
          <cell r="F45">
            <v>1.0397219162995592E-2</v>
          </cell>
          <cell r="G45">
            <v>3.0101029601029609E-2</v>
          </cell>
          <cell r="H45">
            <v>0</v>
          </cell>
          <cell r="I45">
            <v>2.1978230227094754E-2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9.9927758666313836E-3</v>
          </cell>
          <cell r="R45">
            <v>2.2359715670024226E-2</v>
          </cell>
          <cell r="S45">
            <v>0</v>
          </cell>
          <cell r="T45">
            <v>0</v>
          </cell>
          <cell r="U45">
            <v>1.9329338842975212E-2</v>
          </cell>
          <cell r="V45">
            <v>1.0027270313329792E-2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B45">
            <v>6</v>
          </cell>
          <cell r="EF45">
            <v>0</v>
          </cell>
          <cell r="EG45">
            <v>0</v>
          </cell>
          <cell r="EH45">
            <v>2</v>
          </cell>
          <cell r="EI45">
            <v>0</v>
          </cell>
          <cell r="EJ45">
            <v>1</v>
          </cell>
          <cell r="EK45">
            <v>2.5</v>
          </cell>
          <cell r="EL45">
            <v>0</v>
          </cell>
          <cell r="EM45">
            <v>1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1</v>
          </cell>
          <cell r="EV45">
            <v>3</v>
          </cell>
          <cell r="EW45">
            <v>0</v>
          </cell>
          <cell r="EX45">
            <v>0</v>
          </cell>
          <cell r="EY45">
            <v>1</v>
          </cell>
          <cell r="EZ45">
            <v>1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</row>
        <row r="46">
          <cell r="A46">
            <v>45299</v>
          </cell>
          <cell r="B46">
            <v>0</v>
          </cell>
          <cell r="C46">
            <v>0</v>
          </cell>
          <cell r="D46">
            <v>0</v>
          </cell>
          <cell r="E46">
            <v>8.2757759273277831E-3</v>
          </cell>
          <cell r="F46">
            <v>1.0397219162995592E-2</v>
          </cell>
          <cell r="G46">
            <v>3.0101029601029609E-2</v>
          </cell>
          <cell r="H46">
            <v>0</v>
          </cell>
          <cell r="I46">
            <v>3.2128624608150476E-2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2.1329929760665979E-2</v>
          </cell>
          <cell r="R46">
            <v>2.2359715670024226E-2</v>
          </cell>
          <cell r="S46">
            <v>0</v>
          </cell>
          <cell r="T46">
            <v>0</v>
          </cell>
          <cell r="U46">
            <v>1.9329338842975212E-2</v>
          </cell>
          <cell r="V46">
            <v>1.0027270313329792E-2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B46">
            <v>6</v>
          </cell>
          <cell r="EF46">
            <v>0</v>
          </cell>
          <cell r="EG46">
            <v>0</v>
          </cell>
          <cell r="EH46">
            <v>0</v>
          </cell>
          <cell r="EI46">
            <v>1</v>
          </cell>
          <cell r="EJ46">
            <v>1</v>
          </cell>
          <cell r="EK46">
            <v>2.5</v>
          </cell>
          <cell r="EL46">
            <v>0</v>
          </cell>
          <cell r="EM46">
            <v>1.5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1.5</v>
          </cell>
          <cell r="EV46">
            <v>3</v>
          </cell>
          <cell r="EW46">
            <v>0</v>
          </cell>
          <cell r="EX46">
            <v>0</v>
          </cell>
          <cell r="EY46">
            <v>1</v>
          </cell>
          <cell r="EZ46">
            <v>1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</row>
        <row r="47">
          <cell r="A47">
            <v>45300</v>
          </cell>
          <cell r="B47">
            <v>0</v>
          </cell>
          <cell r="C47">
            <v>0</v>
          </cell>
          <cell r="D47">
            <v>0</v>
          </cell>
          <cell r="E47">
            <v>8.2757759273277831E-3</v>
          </cell>
          <cell r="F47">
            <v>1.0397219162995592E-2</v>
          </cell>
          <cell r="G47">
            <v>3.0101029601029609E-2</v>
          </cell>
          <cell r="H47">
            <v>0</v>
          </cell>
          <cell r="I47">
            <v>3.2128624608150476E-2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2.1329929760665979E-2</v>
          </cell>
          <cell r="R47">
            <v>2.2359715670024226E-2</v>
          </cell>
          <cell r="S47">
            <v>0</v>
          </cell>
          <cell r="T47">
            <v>0</v>
          </cell>
          <cell r="U47">
            <v>1.9329338842975212E-2</v>
          </cell>
          <cell r="V47">
            <v>1.0027270313329792E-2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B47">
            <v>6</v>
          </cell>
          <cell r="EF47">
            <v>0</v>
          </cell>
          <cell r="EG47">
            <v>0</v>
          </cell>
          <cell r="EH47">
            <v>0</v>
          </cell>
          <cell r="EI47">
            <v>1</v>
          </cell>
          <cell r="EJ47">
            <v>1</v>
          </cell>
          <cell r="EK47">
            <v>2.5</v>
          </cell>
          <cell r="EL47">
            <v>0</v>
          </cell>
          <cell r="EM47">
            <v>1.5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1.5</v>
          </cell>
          <cell r="EV47">
            <v>3</v>
          </cell>
          <cell r="EW47">
            <v>0</v>
          </cell>
          <cell r="EX47">
            <v>0</v>
          </cell>
          <cell r="EY47">
            <v>1</v>
          </cell>
          <cell r="EZ47">
            <v>1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</row>
        <row r="48">
          <cell r="A48">
            <v>45301</v>
          </cell>
          <cell r="B48">
            <v>0</v>
          </cell>
          <cell r="C48">
            <v>0</v>
          </cell>
          <cell r="D48">
            <v>0</v>
          </cell>
          <cell r="E48">
            <v>8.2757759273277831E-3</v>
          </cell>
          <cell r="F48">
            <v>1.0397219162995592E-2</v>
          </cell>
          <cell r="G48">
            <v>3.0101029601029609E-2</v>
          </cell>
          <cell r="H48">
            <v>0</v>
          </cell>
          <cell r="I48">
            <v>-2.1409058823529406E-2</v>
          </cell>
          <cell r="J48">
            <v>0</v>
          </cell>
          <cell r="K48">
            <v>1.0883791866028707E-2</v>
          </cell>
          <cell r="L48">
            <v>0</v>
          </cell>
          <cell r="M48">
            <v>1.3566873757455267E-2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2.2359715670024226E-2</v>
          </cell>
          <cell r="S48">
            <v>0</v>
          </cell>
          <cell r="T48">
            <v>0</v>
          </cell>
          <cell r="U48">
            <v>1.9329338842975212E-2</v>
          </cell>
          <cell r="V48">
            <v>1.0027270313329792E-2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B48">
            <v>6</v>
          </cell>
          <cell r="EF48">
            <v>0</v>
          </cell>
          <cell r="EG48">
            <v>0</v>
          </cell>
          <cell r="EH48">
            <v>0</v>
          </cell>
          <cell r="EI48">
            <v>1</v>
          </cell>
          <cell r="EJ48">
            <v>1</v>
          </cell>
          <cell r="EK48">
            <v>2.5</v>
          </cell>
          <cell r="EL48">
            <v>0</v>
          </cell>
          <cell r="EM48">
            <v>-1</v>
          </cell>
          <cell r="EN48">
            <v>0</v>
          </cell>
          <cell r="EO48">
            <v>0.5</v>
          </cell>
          <cell r="EP48">
            <v>0</v>
          </cell>
          <cell r="EQ48">
            <v>1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3</v>
          </cell>
          <cell r="EW48">
            <v>0</v>
          </cell>
          <cell r="EX48">
            <v>0</v>
          </cell>
          <cell r="EY48">
            <v>1</v>
          </cell>
          <cell r="EZ48">
            <v>1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</row>
        <row r="49">
          <cell r="A49">
            <v>45302</v>
          </cell>
          <cell r="B49">
            <v>0</v>
          </cell>
          <cell r="C49">
            <v>0</v>
          </cell>
          <cell r="D49">
            <v>0</v>
          </cell>
          <cell r="E49">
            <v>8.2757759273277831E-3</v>
          </cell>
          <cell r="F49">
            <v>1.0397219162995592E-2</v>
          </cell>
          <cell r="G49">
            <v>3.0101029601029609E-2</v>
          </cell>
          <cell r="H49">
            <v>0</v>
          </cell>
          <cell r="I49">
            <v>4.2271684867394695E-2</v>
          </cell>
          <cell r="J49">
            <v>0</v>
          </cell>
          <cell r="K49">
            <v>0</v>
          </cell>
          <cell r="L49">
            <v>0</v>
          </cell>
          <cell r="M49">
            <v>1.3566873757455267E-2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2.2359715670024226E-2</v>
          </cell>
          <cell r="S49">
            <v>0</v>
          </cell>
          <cell r="T49">
            <v>0</v>
          </cell>
          <cell r="U49">
            <v>1.9329338842975212E-2</v>
          </cell>
          <cell r="V49">
            <v>1.0027270313329792E-2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B49">
            <v>6</v>
          </cell>
          <cell r="EF49">
            <v>0</v>
          </cell>
          <cell r="EG49">
            <v>0</v>
          </cell>
          <cell r="EH49">
            <v>0</v>
          </cell>
          <cell r="EI49">
            <v>1</v>
          </cell>
          <cell r="EJ49">
            <v>1</v>
          </cell>
          <cell r="EK49">
            <v>2.5</v>
          </cell>
          <cell r="EL49">
            <v>0</v>
          </cell>
          <cell r="EM49">
            <v>2</v>
          </cell>
          <cell r="EN49">
            <v>0</v>
          </cell>
          <cell r="EO49">
            <v>0</v>
          </cell>
          <cell r="EP49">
            <v>0</v>
          </cell>
          <cell r="EQ49">
            <v>1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3</v>
          </cell>
          <cell r="EW49">
            <v>0</v>
          </cell>
          <cell r="EX49">
            <v>0</v>
          </cell>
          <cell r="EY49">
            <v>1</v>
          </cell>
          <cell r="EZ49">
            <v>1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</row>
        <row r="50">
          <cell r="A50">
            <v>45303</v>
          </cell>
          <cell r="B50">
            <v>0</v>
          </cell>
          <cell r="C50">
            <v>0</v>
          </cell>
          <cell r="D50">
            <v>0</v>
          </cell>
          <cell r="E50">
            <v>8.2757759273277831E-3</v>
          </cell>
          <cell r="F50">
            <v>1.0397219162995592E-2</v>
          </cell>
          <cell r="G50">
            <v>3.0101029601029609E-2</v>
          </cell>
          <cell r="H50">
            <v>0</v>
          </cell>
          <cell r="I50">
            <v>-2.1023863636363639E-2</v>
          </cell>
          <cell r="J50">
            <v>0</v>
          </cell>
          <cell r="K50">
            <v>0</v>
          </cell>
          <cell r="L50">
            <v>0</v>
          </cell>
          <cell r="M50">
            <v>1.3566873757455267E-2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2.2359715670024226E-2</v>
          </cell>
          <cell r="S50">
            <v>0.05</v>
          </cell>
          <cell r="T50">
            <v>0</v>
          </cell>
          <cell r="U50">
            <v>1.9329338842975212E-2</v>
          </cell>
          <cell r="V50">
            <v>1.0027270313329792E-2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B50">
            <v>6</v>
          </cell>
          <cell r="EF50">
            <v>0</v>
          </cell>
          <cell r="EG50">
            <v>0</v>
          </cell>
          <cell r="EH50">
            <v>0</v>
          </cell>
          <cell r="EI50">
            <v>1</v>
          </cell>
          <cell r="EJ50">
            <v>1</v>
          </cell>
          <cell r="EK50">
            <v>2.5</v>
          </cell>
          <cell r="EL50">
            <v>0</v>
          </cell>
          <cell r="EM50">
            <v>-1</v>
          </cell>
          <cell r="EN50">
            <v>0</v>
          </cell>
          <cell r="EO50">
            <v>0</v>
          </cell>
          <cell r="EP50">
            <v>0</v>
          </cell>
          <cell r="EQ50">
            <v>1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3</v>
          </cell>
          <cell r="EW50">
            <v>3</v>
          </cell>
          <cell r="EX50">
            <v>0</v>
          </cell>
          <cell r="EY50">
            <v>1</v>
          </cell>
          <cell r="EZ50">
            <v>1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</row>
        <row r="51">
          <cell r="A51">
            <v>45306</v>
          </cell>
          <cell r="B51">
            <v>0</v>
          </cell>
          <cell r="C51">
            <v>0</v>
          </cell>
          <cell r="D51">
            <v>0</v>
          </cell>
          <cell r="E51">
            <v>8.2757759273277831E-3</v>
          </cell>
          <cell r="F51">
            <v>1.0397219162995592E-2</v>
          </cell>
          <cell r="G51">
            <v>3.0101029601029609E-2</v>
          </cell>
          <cell r="H51">
            <v>0</v>
          </cell>
          <cell r="I51">
            <v>-2.1023863636363639E-2</v>
          </cell>
          <cell r="J51">
            <v>0</v>
          </cell>
          <cell r="K51">
            <v>0</v>
          </cell>
          <cell r="L51">
            <v>0</v>
          </cell>
          <cell r="M51">
            <v>1.3566873757455267E-2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2.2359715670024226E-2</v>
          </cell>
          <cell r="S51">
            <v>0.05</v>
          </cell>
          <cell r="T51">
            <v>0</v>
          </cell>
          <cell r="U51">
            <v>1.9329338842975212E-2</v>
          </cell>
          <cell r="V51">
            <v>1.0027270313329792E-2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B51">
            <v>6</v>
          </cell>
          <cell r="EF51">
            <v>0</v>
          </cell>
          <cell r="EG51">
            <v>0</v>
          </cell>
          <cell r="EH51">
            <v>0</v>
          </cell>
          <cell r="EI51">
            <v>1</v>
          </cell>
          <cell r="EJ51">
            <v>1</v>
          </cell>
          <cell r="EK51">
            <v>2.5</v>
          </cell>
          <cell r="EL51">
            <v>0</v>
          </cell>
          <cell r="EM51">
            <v>-1</v>
          </cell>
          <cell r="EN51">
            <v>0</v>
          </cell>
          <cell r="EO51">
            <v>0</v>
          </cell>
          <cell r="EP51">
            <v>0</v>
          </cell>
          <cell r="EQ51">
            <v>1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3</v>
          </cell>
          <cell r="EW51">
            <v>3</v>
          </cell>
          <cell r="EX51">
            <v>0</v>
          </cell>
          <cell r="EY51">
            <v>1</v>
          </cell>
          <cell r="EZ51">
            <v>1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</row>
        <row r="52">
          <cell r="A52">
            <v>45307</v>
          </cell>
          <cell r="B52">
            <v>0</v>
          </cell>
          <cell r="C52">
            <v>0</v>
          </cell>
          <cell r="D52">
            <v>0</v>
          </cell>
          <cell r="E52">
            <v>8.2757759273277831E-3</v>
          </cell>
          <cell r="F52">
            <v>1.0397219162995592E-2</v>
          </cell>
          <cell r="G52">
            <v>3.0101029601029609E-2</v>
          </cell>
          <cell r="H52">
            <v>0</v>
          </cell>
          <cell r="I52">
            <v>-2.1023863636363639E-2</v>
          </cell>
          <cell r="J52">
            <v>0</v>
          </cell>
          <cell r="K52">
            <v>0</v>
          </cell>
          <cell r="L52">
            <v>0</v>
          </cell>
          <cell r="M52">
            <v>1.3566873757455267E-2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2.2359715670024226E-2</v>
          </cell>
          <cell r="S52">
            <v>0.05</v>
          </cell>
          <cell r="T52">
            <v>0</v>
          </cell>
          <cell r="U52">
            <v>1.9329338842975212E-2</v>
          </cell>
          <cell r="V52">
            <v>1.0027270313329792E-2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B52">
            <v>6</v>
          </cell>
          <cell r="EF52">
            <v>0</v>
          </cell>
          <cell r="EG52">
            <v>0</v>
          </cell>
          <cell r="EH52">
            <v>0</v>
          </cell>
          <cell r="EI52">
            <v>1</v>
          </cell>
          <cell r="EJ52">
            <v>1</v>
          </cell>
          <cell r="EK52">
            <v>2.5</v>
          </cell>
          <cell r="EL52">
            <v>0</v>
          </cell>
          <cell r="EM52">
            <v>-1</v>
          </cell>
          <cell r="EN52">
            <v>0</v>
          </cell>
          <cell r="EO52">
            <v>0</v>
          </cell>
          <cell r="EP52">
            <v>0</v>
          </cell>
          <cell r="EQ52">
            <v>1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3</v>
          </cell>
          <cell r="EW52">
            <v>3</v>
          </cell>
          <cell r="EX52">
            <v>0</v>
          </cell>
          <cell r="EY52">
            <v>1</v>
          </cell>
          <cell r="EZ52">
            <v>1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</row>
        <row r="53">
          <cell r="A53">
            <v>45308</v>
          </cell>
          <cell r="B53">
            <v>0</v>
          </cell>
          <cell r="C53">
            <v>0</v>
          </cell>
          <cell r="D53">
            <v>0</v>
          </cell>
          <cell r="E53">
            <v>8.2757759273277831E-3</v>
          </cell>
          <cell r="F53">
            <v>1.0397219162995592E-2</v>
          </cell>
          <cell r="G53">
            <v>3.0101029601029609E-2</v>
          </cell>
          <cell r="H53">
            <v>0</v>
          </cell>
          <cell r="I53">
            <v>-2.1023863636363639E-2</v>
          </cell>
          <cell r="J53">
            <v>0</v>
          </cell>
          <cell r="K53">
            <v>0</v>
          </cell>
          <cell r="L53">
            <v>0</v>
          </cell>
          <cell r="M53">
            <v>1.3566873757455267E-2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2.2359715670024226E-2</v>
          </cell>
          <cell r="S53">
            <v>0.05</v>
          </cell>
          <cell r="T53">
            <v>0</v>
          </cell>
          <cell r="U53">
            <v>1.9329338842975212E-2</v>
          </cell>
          <cell r="V53">
            <v>1.0027270313329792E-2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B53">
            <v>6</v>
          </cell>
          <cell r="EF53">
            <v>0</v>
          </cell>
          <cell r="EG53">
            <v>0</v>
          </cell>
          <cell r="EH53">
            <v>0</v>
          </cell>
          <cell r="EI53">
            <v>1</v>
          </cell>
          <cell r="EJ53">
            <v>1</v>
          </cell>
          <cell r="EK53">
            <v>2.5</v>
          </cell>
          <cell r="EL53">
            <v>0</v>
          </cell>
          <cell r="EM53">
            <v>-1</v>
          </cell>
          <cell r="EN53">
            <v>0</v>
          </cell>
          <cell r="EO53">
            <v>0</v>
          </cell>
          <cell r="EP53">
            <v>0</v>
          </cell>
          <cell r="EQ53">
            <v>1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3</v>
          </cell>
          <cell r="EW53">
            <v>3</v>
          </cell>
          <cell r="EX53">
            <v>0</v>
          </cell>
          <cell r="EY53">
            <v>1</v>
          </cell>
          <cell r="EZ53">
            <v>1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</row>
        <row r="54">
          <cell r="A54">
            <v>45309</v>
          </cell>
          <cell r="B54">
            <v>0</v>
          </cell>
          <cell r="C54">
            <v>0</v>
          </cell>
          <cell r="D54">
            <v>0</v>
          </cell>
          <cell r="E54">
            <v>8.2757759273277831E-3</v>
          </cell>
          <cell r="F54">
            <v>1.0397219162995592E-2</v>
          </cell>
          <cell r="G54">
            <v>3.0101029601029609E-2</v>
          </cell>
          <cell r="H54">
            <v>0</v>
          </cell>
          <cell r="I54">
            <v>-2.1023863636363639E-2</v>
          </cell>
          <cell r="J54">
            <v>0</v>
          </cell>
          <cell r="K54">
            <v>0</v>
          </cell>
          <cell r="L54">
            <v>0</v>
          </cell>
          <cell r="M54">
            <v>1.3566873757455267E-2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2.2359715670024226E-2</v>
          </cell>
          <cell r="S54">
            <v>0</v>
          </cell>
          <cell r="T54">
            <v>1.5312983266012695E-2</v>
          </cell>
          <cell r="U54">
            <v>1.9329338842975212E-2</v>
          </cell>
          <cell r="V54">
            <v>1.0027270313329792E-2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B54">
            <v>6</v>
          </cell>
          <cell r="EF54">
            <v>0</v>
          </cell>
          <cell r="EG54">
            <v>0</v>
          </cell>
          <cell r="EH54">
            <v>0</v>
          </cell>
          <cell r="EI54">
            <v>1</v>
          </cell>
          <cell r="EJ54">
            <v>1</v>
          </cell>
          <cell r="EK54">
            <v>2.5</v>
          </cell>
          <cell r="EL54">
            <v>0</v>
          </cell>
          <cell r="EM54">
            <v>-1</v>
          </cell>
          <cell r="EN54">
            <v>0</v>
          </cell>
          <cell r="EO54">
            <v>0</v>
          </cell>
          <cell r="EP54">
            <v>0</v>
          </cell>
          <cell r="EQ54">
            <v>1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3</v>
          </cell>
          <cell r="EW54">
            <v>0</v>
          </cell>
          <cell r="EX54">
            <v>0.5</v>
          </cell>
          <cell r="EY54">
            <v>1</v>
          </cell>
          <cell r="EZ54">
            <v>1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</row>
        <row r="55">
          <cell r="A55">
            <v>45310</v>
          </cell>
          <cell r="B55">
            <v>0</v>
          </cell>
          <cell r="C55">
            <v>0</v>
          </cell>
          <cell r="D55">
            <v>0</v>
          </cell>
          <cell r="E55">
            <v>8.2757759273277831E-3</v>
          </cell>
          <cell r="F55">
            <v>1.0397219162995592E-2</v>
          </cell>
          <cell r="G55">
            <v>3.0101029601029609E-2</v>
          </cell>
          <cell r="H55">
            <v>0</v>
          </cell>
          <cell r="I55">
            <v>-2.1023863636363639E-2</v>
          </cell>
          <cell r="J55">
            <v>0</v>
          </cell>
          <cell r="K55">
            <v>0</v>
          </cell>
          <cell r="L55">
            <v>0</v>
          </cell>
          <cell r="M55">
            <v>1.3566873757455267E-2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2.2359715670024226E-2</v>
          </cell>
          <cell r="S55">
            <v>0</v>
          </cell>
          <cell r="T55">
            <v>1.5312983266012695E-2</v>
          </cell>
          <cell r="U55">
            <v>1.9329338842975212E-2</v>
          </cell>
          <cell r="V55">
            <v>1.0027270313329792E-2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B55">
            <v>6</v>
          </cell>
          <cell r="EF55">
            <v>0</v>
          </cell>
          <cell r="EG55">
            <v>0</v>
          </cell>
          <cell r="EH55">
            <v>0</v>
          </cell>
          <cell r="EI55">
            <v>1</v>
          </cell>
          <cell r="EJ55">
            <v>1</v>
          </cell>
          <cell r="EK55">
            <v>2.5</v>
          </cell>
          <cell r="EL55">
            <v>0</v>
          </cell>
          <cell r="EM55">
            <v>-1</v>
          </cell>
          <cell r="EN55">
            <v>0</v>
          </cell>
          <cell r="EO55">
            <v>0</v>
          </cell>
          <cell r="EP55">
            <v>0</v>
          </cell>
          <cell r="EQ55">
            <v>1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3</v>
          </cell>
          <cell r="EW55">
            <v>0</v>
          </cell>
          <cell r="EX55">
            <v>0.5</v>
          </cell>
          <cell r="EY55">
            <v>1</v>
          </cell>
          <cell r="EZ55">
            <v>1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</row>
        <row r="56">
          <cell r="A56">
            <v>45313</v>
          </cell>
          <cell r="B56">
            <v>0</v>
          </cell>
          <cell r="C56">
            <v>0</v>
          </cell>
          <cell r="D56">
            <v>0</v>
          </cell>
          <cell r="E56">
            <v>8.2757759273277831E-3</v>
          </cell>
          <cell r="F56">
            <v>1.0397219162995592E-2</v>
          </cell>
          <cell r="G56">
            <v>3.0101029601029609E-2</v>
          </cell>
          <cell r="H56">
            <v>0</v>
          </cell>
          <cell r="I56">
            <v>-2.1023863636363639E-2</v>
          </cell>
          <cell r="J56">
            <v>0</v>
          </cell>
          <cell r="K56">
            <v>0</v>
          </cell>
          <cell r="L56">
            <v>0</v>
          </cell>
          <cell r="M56">
            <v>1.3566873757455267E-2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2.2359715670024226E-2</v>
          </cell>
          <cell r="S56">
            <v>0</v>
          </cell>
          <cell r="T56">
            <v>1.5312983266012695E-2</v>
          </cell>
          <cell r="U56">
            <v>1.9329338842975212E-2</v>
          </cell>
          <cell r="V56">
            <v>1.0027270313329792E-2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B56">
            <v>6</v>
          </cell>
          <cell r="EF56">
            <v>0</v>
          </cell>
          <cell r="EG56">
            <v>0</v>
          </cell>
          <cell r="EH56">
            <v>0</v>
          </cell>
          <cell r="EI56">
            <v>1</v>
          </cell>
          <cell r="EJ56">
            <v>1</v>
          </cell>
          <cell r="EK56">
            <v>2.5</v>
          </cell>
          <cell r="EL56">
            <v>0</v>
          </cell>
          <cell r="EM56">
            <v>-1</v>
          </cell>
          <cell r="EN56">
            <v>0</v>
          </cell>
          <cell r="EO56">
            <v>0</v>
          </cell>
          <cell r="EP56">
            <v>0</v>
          </cell>
          <cell r="EQ56">
            <v>1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3</v>
          </cell>
          <cell r="EW56">
            <v>0</v>
          </cell>
          <cell r="EX56">
            <v>0.5</v>
          </cell>
          <cell r="EY56">
            <v>1</v>
          </cell>
          <cell r="EZ56">
            <v>1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</row>
        <row r="57">
          <cell r="A57">
            <v>45314</v>
          </cell>
          <cell r="B57">
            <v>0</v>
          </cell>
          <cell r="C57">
            <v>0</v>
          </cell>
          <cell r="D57">
            <v>0</v>
          </cell>
          <cell r="E57">
            <v>8.2757759273277831E-3</v>
          </cell>
          <cell r="F57">
            <v>1.0397219162995592E-2</v>
          </cell>
          <cell r="G57">
            <v>3.0101029601029609E-2</v>
          </cell>
          <cell r="H57">
            <v>0</v>
          </cell>
          <cell r="I57">
            <v>-2.1023863636363639E-2</v>
          </cell>
          <cell r="J57">
            <v>0</v>
          </cell>
          <cell r="K57">
            <v>0</v>
          </cell>
          <cell r="L57">
            <v>0</v>
          </cell>
          <cell r="M57">
            <v>6.8470370850622405E-3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2.2359715670024226E-2</v>
          </cell>
          <cell r="S57">
            <v>0</v>
          </cell>
          <cell r="T57">
            <v>1.5312983266012695E-2</v>
          </cell>
          <cell r="U57">
            <v>1.9329338842975212E-2</v>
          </cell>
          <cell r="V57">
            <v>1.0027270313329792E-2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B57">
            <v>6</v>
          </cell>
          <cell r="EF57">
            <v>0</v>
          </cell>
          <cell r="EG57">
            <v>0</v>
          </cell>
          <cell r="EH57">
            <v>0</v>
          </cell>
          <cell r="EI57">
            <v>1</v>
          </cell>
          <cell r="EJ57">
            <v>1</v>
          </cell>
          <cell r="EK57">
            <v>2.5</v>
          </cell>
          <cell r="EL57">
            <v>0</v>
          </cell>
          <cell r="EM57">
            <v>-1</v>
          </cell>
          <cell r="EN57">
            <v>0</v>
          </cell>
          <cell r="EO57">
            <v>0</v>
          </cell>
          <cell r="EP57">
            <v>0</v>
          </cell>
          <cell r="EQ57">
            <v>0.5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3</v>
          </cell>
          <cell r="EW57">
            <v>0</v>
          </cell>
          <cell r="EX57">
            <v>0.5</v>
          </cell>
          <cell r="EY57">
            <v>1</v>
          </cell>
          <cell r="EZ57">
            <v>1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</row>
        <row r="58">
          <cell r="A58">
            <v>45315</v>
          </cell>
          <cell r="B58">
            <v>0</v>
          </cell>
          <cell r="C58">
            <v>0</v>
          </cell>
          <cell r="D58">
            <v>0</v>
          </cell>
          <cell r="E58">
            <v>8.2757759273277831E-3</v>
          </cell>
          <cell r="F58">
            <v>1.0397219162995592E-2</v>
          </cell>
          <cell r="G58">
            <v>3.0101029601029609E-2</v>
          </cell>
          <cell r="H58">
            <v>0</v>
          </cell>
          <cell r="I58">
            <v>-2.1023863636363639E-2</v>
          </cell>
          <cell r="J58">
            <v>0</v>
          </cell>
          <cell r="K58">
            <v>0</v>
          </cell>
          <cell r="L58">
            <v>0</v>
          </cell>
          <cell r="M58">
            <v>6.8470370850622405E-3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2.2359715670024226E-2</v>
          </cell>
          <cell r="S58">
            <v>0</v>
          </cell>
          <cell r="T58">
            <v>1.5312983266012695E-2</v>
          </cell>
          <cell r="U58">
            <v>1.9329338842975212E-2</v>
          </cell>
          <cell r="V58">
            <v>1.0027270313329792E-2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B58">
            <v>6</v>
          </cell>
          <cell r="EF58">
            <v>0</v>
          </cell>
          <cell r="EG58">
            <v>0</v>
          </cell>
          <cell r="EH58">
            <v>0</v>
          </cell>
          <cell r="EI58">
            <v>1</v>
          </cell>
          <cell r="EJ58">
            <v>1</v>
          </cell>
          <cell r="EK58">
            <v>2.5</v>
          </cell>
          <cell r="EL58">
            <v>0</v>
          </cell>
          <cell r="EM58">
            <v>-1</v>
          </cell>
          <cell r="EN58">
            <v>0</v>
          </cell>
          <cell r="EO58">
            <v>0</v>
          </cell>
          <cell r="EP58">
            <v>0</v>
          </cell>
          <cell r="EQ58">
            <v>0.5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3</v>
          </cell>
          <cell r="EW58">
            <v>0</v>
          </cell>
          <cell r="EX58">
            <v>0.5</v>
          </cell>
          <cell r="EY58">
            <v>1</v>
          </cell>
          <cell r="EZ58">
            <v>1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</row>
        <row r="59">
          <cell r="A59">
            <v>45316</v>
          </cell>
          <cell r="B59">
            <v>0</v>
          </cell>
          <cell r="C59">
            <v>0</v>
          </cell>
          <cell r="D59">
            <v>0</v>
          </cell>
          <cell r="E59">
            <v>8.2757759273277831E-3</v>
          </cell>
          <cell r="F59">
            <v>1.0397219162995592E-2</v>
          </cell>
          <cell r="G59">
            <v>3.0101029601029609E-2</v>
          </cell>
          <cell r="H59">
            <v>0</v>
          </cell>
          <cell r="I59">
            <v>-2.1023863636363639E-2</v>
          </cell>
          <cell r="J59">
            <v>0</v>
          </cell>
          <cell r="K59">
            <v>0</v>
          </cell>
          <cell r="L59">
            <v>0</v>
          </cell>
          <cell r="M59">
            <v>6.8470370850622405E-3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2.2359715670024226E-2</v>
          </cell>
          <cell r="S59">
            <v>0</v>
          </cell>
          <cell r="T59">
            <v>1.5312983266012695E-2</v>
          </cell>
          <cell r="U59">
            <v>1.9329338842975212E-2</v>
          </cell>
          <cell r="V59">
            <v>1.0027270313329792E-2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B59">
            <v>6</v>
          </cell>
          <cell r="EF59">
            <v>0</v>
          </cell>
          <cell r="EG59">
            <v>0</v>
          </cell>
          <cell r="EH59">
            <v>0</v>
          </cell>
          <cell r="EI59">
            <v>1</v>
          </cell>
          <cell r="EJ59">
            <v>1</v>
          </cell>
          <cell r="EK59">
            <v>2.5</v>
          </cell>
          <cell r="EL59">
            <v>0</v>
          </cell>
          <cell r="EM59">
            <v>-1</v>
          </cell>
          <cell r="EN59">
            <v>0</v>
          </cell>
          <cell r="EO59">
            <v>0</v>
          </cell>
          <cell r="EP59">
            <v>0</v>
          </cell>
          <cell r="EQ59">
            <v>0.5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3</v>
          </cell>
          <cell r="EW59">
            <v>0</v>
          </cell>
          <cell r="EX59">
            <v>0.5</v>
          </cell>
          <cell r="EY59">
            <v>1</v>
          </cell>
          <cell r="EZ59">
            <v>1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</row>
        <row r="60">
          <cell r="A60">
            <v>45317</v>
          </cell>
          <cell r="B60">
            <v>0</v>
          </cell>
          <cell r="C60">
            <v>0</v>
          </cell>
          <cell r="D60">
            <v>0</v>
          </cell>
          <cell r="E60">
            <v>8.2757759273277831E-3</v>
          </cell>
          <cell r="F60">
            <v>1.0397219162995592E-2</v>
          </cell>
          <cell r="G60">
            <v>3.0101029601029609E-2</v>
          </cell>
          <cell r="H60">
            <v>0</v>
          </cell>
          <cell r="I60">
            <v>-2.1023863636363639E-2</v>
          </cell>
          <cell r="J60">
            <v>0</v>
          </cell>
          <cell r="K60">
            <v>0</v>
          </cell>
          <cell r="L60">
            <v>0</v>
          </cell>
          <cell r="M60">
            <v>6.8470370850622405E-3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2.2359715670024226E-2</v>
          </cell>
          <cell r="S60">
            <v>0</v>
          </cell>
          <cell r="T60">
            <v>1.5312983266012695E-2</v>
          </cell>
          <cell r="U60">
            <v>1.9329338842975212E-2</v>
          </cell>
          <cell r="V60">
            <v>1.0027270313329792E-2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B60">
            <v>6</v>
          </cell>
          <cell r="EF60">
            <v>0</v>
          </cell>
          <cell r="EG60">
            <v>0</v>
          </cell>
          <cell r="EH60">
            <v>0</v>
          </cell>
          <cell r="EI60">
            <v>1</v>
          </cell>
          <cell r="EJ60">
            <v>1</v>
          </cell>
          <cell r="EK60">
            <v>2.5</v>
          </cell>
          <cell r="EL60">
            <v>0</v>
          </cell>
          <cell r="EM60">
            <v>-1</v>
          </cell>
          <cell r="EN60">
            <v>0</v>
          </cell>
          <cell r="EO60">
            <v>0</v>
          </cell>
          <cell r="EP60">
            <v>0</v>
          </cell>
          <cell r="EQ60">
            <v>0.5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3</v>
          </cell>
          <cell r="EW60">
            <v>0</v>
          </cell>
          <cell r="EX60">
            <v>0.5</v>
          </cell>
          <cell r="EY60">
            <v>1</v>
          </cell>
          <cell r="EZ60">
            <v>1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</row>
        <row r="61">
          <cell r="A61">
            <v>45320</v>
          </cell>
          <cell r="B61">
            <v>0</v>
          </cell>
          <cell r="C61">
            <v>0</v>
          </cell>
          <cell r="D61">
            <v>0.05</v>
          </cell>
          <cell r="E61">
            <v>8.2757759273277831E-3</v>
          </cell>
          <cell r="F61">
            <v>1.0397219162995592E-2</v>
          </cell>
          <cell r="G61">
            <v>3.0101029601029609E-2</v>
          </cell>
          <cell r="H61">
            <v>0</v>
          </cell>
          <cell r="I61">
            <v>-2.1023863636363639E-2</v>
          </cell>
          <cell r="J61">
            <v>0</v>
          </cell>
          <cell r="K61">
            <v>0</v>
          </cell>
          <cell r="L61">
            <v>0</v>
          </cell>
          <cell r="M61">
            <v>6.8470370850622405E-3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2.2359715670024226E-2</v>
          </cell>
          <cell r="S61">
            <v>0</v>
          </cell>
          <cell r="T61">
            <v>0</v>
          </cell>
          <cell r="U61">
            <v>1.9329338842975212E-2</v>
          </cell>
          <cell r="V61">
            <v>1.0027270313329792E-2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B61">
            <v>6</v>
          </cell>
          <cell r="EF61">
            <v>0</v>
          </cell>
          <cell r="EG61">
            <v>0</v>
          </cell>
          <cell r="EH61">
            <v>3</v>
          </cell>
          <cell r="EI61">
            <v>1</v>
          </cell>
          <cell r="EJ61">
            <v>1</v>
          </cell>
          <cell r="EK61">
            <v>2.5</v>
          </cell>
          <cell r="EL61">
            <v>0</v>
          </cell>
          <cell r="EM61">
            <v>-1</v>
          </cell>
          <cell r="EN61">
            <v>0</v>
          </cell>
          <cell r="EO61">
            <v>0</v>
          </cell>
          <cell r="EP61">
            <v>0</v>
          </cell>
          <cell r="EQ61">
            <v>0.5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3</v>
          </cell>
          <cell r="EW61">
            <v>0</v>
          </cell>
          <cell r="EX61">
            <v>0</v>
          </cell>
          <cell r="EY61">
            <v>1</v>
          </cell>
          <cell r="EZ61">
            <v>1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</row>
        <row r="62">
          <cell r="A62">
            <v>45321</v>
          </cell>
          <cell r="B62">
            <v>0</v>
          </cell>
          <cell r="C62">
            <v>0</v>
          </cell>
          <cell r="D62">
            <v>0.05</v>
          </cell>
          <cell r="E62">
            <v>8.2757759273277831E-3</v>
          </cell>
          <cell r="F62">
            <v>1.0397219162995592E-2</v>
          </cell>
          <cell r="G62">
            <v>3.0101029601029609E-2</v>
          </cell>
          <cell r="H62">
            <v>0</v>
          </cell>
          <cell r="I62">
            <v>-2.1023863636363639E-2</v>
          </cell>
          <cell r="J62">
            <v>0</v>
          </cell>
          <cell r="K62">
            <v>0</v>
          </cell>
          <cell r="L62">
            <v>0</v>
          </cell>
          <cell r="M62">
            <v>6.8470370850622405E-3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2.2359715670024226E-2</v>
          </cell>
          <cell r="S62">
            <v>0</v>
          </cell>
          <cell r="T62">
            <v>0</v>
          </cell>
          <cell r="U62">
            <v>1.9329338842975212E-2</v>
          </cell>
          <cell r="V62">
            <v>1.0027270313329792E-2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B62">
            <v>6</v>
          </cell>
          <cell r="EF62">
            <v>0</v>
          </cell>
          <cell r="EG62">
            <v>0</v>
          </cell>
          <cell r="EH62">
            <v>3</v>
          </cell>
          <cell r="EI62">
            <v>1</v>
          </cell>
          <cell r="EJ62">
            <v>1</v>
          </cell>
          <cell r="EK62">
            <v>2.5</v>
          </cell>
          <cell r="EL62">
            <v>0</v>
          </cell>
          <cell r="EM62">
            <v>-1</v>
          </cell>
          <cell r="EN62">
            <v>0</v>
          </cell>
          <cell r="EO62">
            <v>0</v>
          </cell>
          <cell r="EP62">
            <v>0</v>
          </cell>
          <cell r="EQ62">
            <v>0.5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3</v>
          </cell>
          <cell r="EW62">
            <v>0</v>
          </cell>
          <cell r="EX62">
            <v>0</v>
          </cell>
          <cell r="EY62">
            <v>1</v>
          </cell>
          <cell r="EZ62">
            <v>1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</row>
        <row r="63">
          <cell r="A63">
            <v>45322</v>
          </cell>
          <cell r="B63">
            <v>0</v>
          </cell>
          <cell r="C63">
            <v>0</v>
          </cell>
          <cell r="D63">
            <v>0</v>
          </cell>
          <cell r="E63">
            <v>8.2757759273277831E-3</v>
          </cell>
          <cell r="F63">
            <v>1.0397219162995592E-2</v>
          </cell>
          <cell r="G63">
            <v>3.0101029601029609E-2</v>
          </cell>
          <cell r="H63">
            <v>0</v>
          </cell>
          <cell r="I63">
            <v>-2.1023863636363639E-2</v>
          </cell>
          <cell r="J63">
            <v>6.146374884366328E-3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2.9056404883381924E-2</v>
          </cell>
          <cell r="Q63">
            <v>0</v>
          </cell>
          <cell r="R63">
            <v>2.2359715670024226E-2</v>
          </cell>
          <cell r="S63">
            <v>0</v>
          </cell>
          <cell r="T63">
            <v>0</v>
          </cell>
          <cell r="U63">
            <v>1.9329338842975212E-2</v>
          </cell>
          <cell r="V63">
            <v>1.0027270313329792E-2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B63">
            <v>6</v>
          </cell>
          <cell r="EF63">
            <v>0</v>
          </cell>
          <cell r="EG63">
            <v>0</v>
          </cell>
          <cell r="EH63">
            <v>0</v>
          </cell>
          <cell r="EI63">
            <v>1</v>
          </cell>
          <cell r="EJ63">
            <v>1</v>
          </cell>
          <cell r="EK63">
            <v>2.5</v>
          </cell>
          <cell r="EL63">
            <v>0</v>
          </cell>
          <cell r="EM63">
            <v>-1</v>
          </cell>
          <cell r="EN63">
            <v>0.5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3</v>
          </cell>
          <cell r="EU63">
            <v>0</v>
          </cell>
          <cell r="EV63">
            <v>3</v>
          </cell>
          <cell r="EW63">
            <v>0</v>
          </cell>
          <cell r="EX63">
            <v>0</v>
          </cell>
          <cell r="EY63">
            <v>1</v>
          </cell>
          <cell r="EZ63">
            <v>1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</row>
        <row r="64">
          <cell r="A64">
            <v>45323</v>
          </cell>
          <cell r="B64">
            <v>0</v>
          </cell>
          <cell r="C64">
            <v>0</v>
          </cell>
          <cell r="D64">
            <v>0</v>
          </cell>
          <cell r="E64">
            <v>8.2757759273277831E-3</v>
          </cell>
          <cell r="F64">
            <v>1.0397219162995592E-2</v>
          </cell>
          <cell r="G64">
            <v>3.0101029601029609E-2</v>
          </cell>
          <cell r="H64">
            <v>0</v>
          </cell>
          <cell r="I64">
            <v>-2.1023863636363639E-2</v>
          </cell>
          <cell r="J64">
            <v>6.146374884366328E-3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2.9056404883381924E-2</v>
          </cell>
          <cell r="Q64">
            <v>0</v>
          </cell>
          <cell r="R64">
            <v>2.2359715670024226E-2</v>
          </cell>
          <cell r="S64">
            <v>0</v>
          </cell>
          <cell r="T64">
            <v>0</v>
          </cell>
          <cell r="U64">
            <v>3.0325786580742989E-2</v>
          </cell>
          <cell r="V64">
            <v>1.0027270313329792E-2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B64">
            <v>6</v>
          </cell>
          <cell r="EF64">
            <v>0</v>
          </cell>
          <cell r="EG64">
            <v>0</v>
          </cell>
          <cell r="EH64">
            <v>0</v>
          </cell>
          <cell r="EI64">
            <v>1</v>
          </cell>
          <cell r="EJ64">
            <v>1</v>
          </cell>
          <cell r="EK64">
            <v>2.5</v>
          </cell>
          <cell r="EL64">
            <v>0</v>
          </cell>
          <cell r="EM64">
            <v>-1</v>
          </cell>
          <cell r="EN64">
            <v>0.5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3</v>
          </cell>
          <cell r="EU64">
            <v>0</v>
          </cell>
          <cell r="EV64">
            <v>3</v>
          </cell>
          <cell r="EW64">
            <v>0</v>
          </cell>
          <cell r="EX64">
            <v>0</v>
          </cell>
          <cell r="EY64">
            <v>1.5</v>
          </cell>
          <cell r="EZ64">
            <v>1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</row>
        <row r="65">
          <cell r="A65">
            <v>45324</v>
          </cell>
          <cell r="B65">
            <v>0</v>
          </cell>
          <cell r="C65">
            <v>0</v>
          </cell>
          <cell r="D65">
            <v>0</v>
          </cell>
          <cell r="E65">
            <v>8.2757759273277831E-3</v>
          </cell>
          <cell r="F65">
            <v>1.0397219162995592E-2</v>
          </cell>
          <cell r="G65">
            <v>3.0101029601029609E-2</v>
          </cell>
          <cell r="H65">
            <v>0</v>
          </cell>
          <cell r="I65">
            <v>-2.1023863636363639E-2</v>
          </cell>
          <cell r="J65">
            <v>6.146374884366328E-3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2.9056404883381924E-2</v>
          </cell>
          <cell r="Q65">
            <v>0</v>
          </cell>
          <cell r="R65">
            <v>2.2359715670024226E-2</v>
          </cell>
          <cell r="S65">
            <v>0</v>
          </cell>
          <cell r="T65">
            <v>0</v>
          </cell>
          <cell r="U65">
            <v>2.024254016832441E-2</v>
          </cell>
          <cell r="V65">
            <v>1.0027270313329792E-2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B65">
            <v>6</v>
          </cell>
          <cell r="EF65">
            <v>0</v>
          </cell>
          <cell r="EG65">
            <v>0</v>
          </cell>
          <cell r="EH65">
            <v>0</v>
          </cell>
          <cell r="EI65">
            <v>1</v>
          </cell>
          <cell r="EJ65">
            <v>1</v>
          </cell>
          <cell r="EK65">
            <v>2.5</v>
          </cell>
          <cell r="EL65">
            <v>0</v>
          </cell>
          <cell r="EM65">
            <v>-1</v>
          </cell>
          <cell r="EN65">
            <v>0.5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3</v>
          </cell>
          <cell r="EU65">
            <v>0</v>
          </cell>
          <cell r="EV65">
            <v>3</v>
          </cell>
          <cell r="EW65">
            <v>0</v>
          </cell>
          <cell r="EX65">
            <v>0</v>
          </cell>
          <cell r="EY65">
            <v>1</v>
          </cell>
          <cell r="EZ65">
            <v>1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</row>
        <row r="66">
          <cell r="A66">
            <v>45327</v>
          </cell>
          <cell r="B66">
            <v>0</v>
          </cell>
          <cell r="C66">
            <v>0</v>
          </cell>
          <cell r="D66">
            <v>0</v>
          </cell>
          <cell r="E66">
            <v>8.2757759273277831E-3</v>
          </cell>
          <cell r="F66">
            <v>1.0397219162995592E-2</v>
          </cell>
          <cell r="G66">
            <v>2.3574309884238639E-2</v>
          </cell>
          <cell r="H66">
            <v>0</v>
          </cell>
          <cell r="I66">
            <v>-2.1023863636363639E-2</v>
          </cell>
          <cell r="J66">
            <v>0</v>
          </cell>
          <cell r="K66">
            <v>0</v>
          </cell>
          <cell r="L66">
            <v>0</v>
          </cell>
          <cell r="M66">
            <v>6.5888377302140352E-3</v>
          </cell>
          <cell r="N66">
            <v>0</v>
          </cell>
          <cell r="O66">
            <v>0</v>
          </cell>
          <cell r="P66">
            <v>2.9056404883381924E-2</v>
          </cell>
          <cell r="Q66">
            <v>0</v>
          </cell>
          <cell r="R66">
            <v>2.2359715670024226E-2</v>
          </cell>
          <cell r="S66">
            <v>0</v>
          </cell>
          <cell r="T66">
            <v>0</v>
          </cell>
          <cell r="U66">
            <v>3.0523385857033045E-2</v>
          </cell>
          <cell r="V66">
            <v>1.0027270313329792E-2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B66">
            <v>6</v>
          </cell>
          <cell r="EF66">
            <v>0</v>
          </cell>
          <cell r="EG66">
            <v>0</v>
          </cell>
          <cell r="EH66">
            <v>0</v>
          </cell>
          <cell r="EI66">
            <v>1</v>
          </cell>
          <cell r="EJ66">
            <v>1</v>
          </cell>
          <cell r="EK66">
            <v>2</v>
          </cell>
          <cell r="EL66">
            <v>0</v>
          </cell>
          <cell r="EM66">
            <v>-1</v>
          </cell>
          <cell r="EN66">
            <v>0</v>
          </cell>
          <cell r="EO66">
            <v>0</v>
          </cell>
          <cell r="EP66">
            <v>0</v>
          </cell>
          <cell r="EQ66">
            <v>0.5</v>
          </cell>
          <cell r="ER66">
            <v>0</v>
          </cell>
          <cell r="ES66">
            <v>0</v>
          </cell>
          <cell r="ET66">
            <v>3</v>
          </cell>
          <cell r="EU66">
            <v>0</v>
          </cell>
          <cell r="EV66">
            <v>3</v>
          </cell>
          <cell r="EW66">
            <v>0</v>
          </cell>
          <cell r="EX66">
            <v>0</v>
          </cell>
          <cell r="EY66">
            <v>1.5</v>
          </cell>
          <cell r="EZ66">
            <v>1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</row>
        <row r="67">
          <cell r="A67">
            <v>45328</v>
          </cell>
          <cell r="B67">
            <v>0</v>
          </cell>
          <cell r="C67">
            <v>0</v>
          </cell>
          <cell r="D67">
            <v>0</v>
          </cell>
          <cell r="E67">
            <v>8.2757759273277831E-3</v>
          </cell>
          <cell r="F67">
            <v>1.0397219162995592E-2</v>
          </cell>
          <cell r="G67">
            <v>2.3574309884238639E-2</v>
          </cell>
          <cell r="H67">
            <v>0</v>
          </cell>
          <cell r="I67">
            <v>-2.7656052631578949E-2</v>
          </cell>
          <cell r="J67">
            <v>0</v>
          </cell>
          <cell r="K67">
            <v>0</v>
          </cell>
          <cell r="L67">
            <v>0</v>
          </cell>
          <cell r="M67">
            <v>6.5888377302140352E-3</v>
          </cell>
          <cell r="N67">
            <v>0</v>
          </cell>
          <cell r="O67">
            <v>0</v>
          </cell>
          <cell r="P67">
            <v>2.9056404883381924E-2</v>
          </cell>
          <cell r="Q67">
            <v>0</v>
          </cell>
          <cell r="R67">
            <v>2.2359715670024226E-2</v>
          </cell>
          <cell r="S67">
            <v>0</v>
          </cell>
          <cell r="T67">
            <v>0</v>
          </cell>
          <cell r="U67">
            <v>2.0430209953343704E-2</v>
          </cell>
          <cell r="V67">
            <v>1.0027270313329792E-2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B67">
            <v>6</v>
          </cell>
          <cell r="EF67">
            <v>0</v>
          </cell>
          <cell r="EG67">
            <v>0</v>
          </cell>
          <cell r="EH67">
            <v>0</v>
          </cell>
          <cell r="EI67">
            <v>1</v>
          </cell>
          <cell r="EJ67">
            <v>1</v>
          </cell>
          <cell r="EK67">
            <v>2</v>
          </cell>
          <cell r="EL67">
            <v>0</v>
          </cell>
          <cell r="EM67">
            <v>-1.5</v>
          </cell>
          <cell r="EN67">
            <v>0</v>
          </cell>
          <cell r="EO67">
            <v>0</v>
          </cell>
          <cell r="EP67">
            <v>0</v>
          </cell>
          <cell r="EQ67">
            <v>0.5</v>
          </cell>
          <cell r="ER67">
            <v>0</v>
          </cell>
          <cell r="ES67">
            <v>0</v>
          </cell>
          <cell r="ET67">
            <v>3</v>
          </cell>
          <cell r="EU67">
            <v>0</v>
          </cell>
          <cell r="EV67">
            <v>3</v>
          </cell>
          <cell r="EW67">
            <v>0</v>
          </cell>
          <cell r="EX67">
            <v>0</v>
          </cell>
          <cell r="EY67">
            <v>1</v>
          </cell>
          <cell r="EZ67">
            <v>1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</row>
        <row r="68">
          <cell r="A68">
            <v>45329</v>
          </cell>
          <cell r="B68">
            <v>0</v>
          </cell>
          <cell r="C68">
            <v>0</v>
          </cell>
          <cell r="D68">
            <v>0</v>
          </cell>
          <cell r="E68">
            <v>8.2757759273277831E-3</v>
          </cell>
          <cell r="F68">
            <v>1.0397219162995592E-2</v>
          </cell>
          <cell r="G68">
            <v>2.3574309884238639E-2</v>
          </cell>
          <cell r="H68">
            <v>0</v>
          </cell>
          <cell r="I68">
            <v>-1.8334129213483145E-2</v>
          </cell>
          <cell r="J68">
            <v>0</v>
          </cell>
          <cell r="K68">
            <v>0</v>
          </cell>
          <cell r="L68">
            <v>0</v>
          </cell>
          <cell r="M68">
            <v>6.5888377302140352E-3</v>
          </cell>
          <cell r="N68">
            <v>0</v>
          </cell>
          <cell r="O68">
            <v>0</v>
          </cell>
          <cell r="P68">
            <v>2.9056404883381924E-2</v>
          </cell>
          <cell r="Q68">
            <v>0</v>
          </cell>
          <cell r="R68">
            <v>2.2359715670024226E-2</v>
          </cell>
          <cell r="S68">
            <v>0</v>
          </cell>
          <cell r="T68">
            <v>0</v>
          </cell>
          <cell r="U68">
            <v>2.0430209953343704E-2</v>
          </cell>
          <cell r="V68">
            <v>2.9417239436619717E-2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B68">
            <v>6</v>
          </cell>
          <cell r="EF68">
            <v>0</v>
          </cell>
          <cell r="EG68">
            <v>0</v>
          </cell>
          <cell r="EH68">
            <v>0</v>
          </cell>
          <cell r="EI68">
            <v>1</v>
          </cell>
          <cell r="EJ68">
            <v>1</v>
          </cell>
          <cell r="EK68">
            <v>2</v>
          </cell>
          <cell r="EL68">
            <v>0</v>
          </cell>
          <cell r="EM68">
            <v>-1</v>
          </cell>
          <cell r="EN68">
            <v>0</v>
          </cell>
          <cell r="EO68">
            <v>0</v>
          </cell>
          <cell r="EP68">
            <v>0</v>
          </cell>
          <cell r="EQ68">
            <v>0.5</v>
          </cell>
          <cell r="ER68">
            <v>0</v>
          </cell>
          <cell r="ES68">
            <v>0</v>
          </cell>
          <cell r="ET68">
            <v>3</v>
          </cell>
          <cell r="EU68">
            <v>0</v>
          </cell>
          <cell r="EV68">
            <v>3</v>
          </cell>
          <cell r="EW68">
            <v>0</v>
          </cell>
          <cell r="EX68">
            <v>0</v>
          </cell>
          <cell r="EY68">
            <v>1</v>
          </cell>
          <cell r="EZ68">
            <v>2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</row>
        <row r="69">
          <cell r="A69">
            <v>45330</v>
          </cell>
          <cell r="B69">
            <v>0</v>
          </cell>
          <cell r="C69">
            <v>0</v>
          </cell>
          <cell r="D69">
            <v>0</v>
          </cell>
          <cell r="E69">
            <v>8.2757759273277831E-3</v>
          </cell>
          <cell r="F69">
            <v>1.0397219162995592E-2</v>
          </cell>
          <cell r="G69">
            <v>2.3574309884238639E-2</v>
          </cell>
          <cell r="H69">
            <v>0</v>
          </cell>
          <cell r="I69">
            <v>-2.7258710526315785E-2</v>
          </cell>
          <cell r="J69">
            <v>0</v>
          </cell>
          <cell r="K69">
            <v>0</v>
          </cell>
          <cell r="L69">
            <v>0</v>
          </cell>
          <cell r="M69">
            <v>6.5888377302140352E-3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2.2359715670024226E-2</v>
          </cell>
          <cell r="S69">
            <v>0</v>
          </cell>
          <cell r="T69">
            <v>1.6184859374999999E-2</v>
          </cell>
          <cell r="U69">
            <v>2.0430209953343704E-2</v>
          </cell>
          <cell r="V69">
            <v>4.4266282051282045E-2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B69">
            <v>6</v>
          </cell>
          <cell r="EF69">
            <v>0</v>
          </cell>
          <cell r="EG69">
            <v>0</v>
          </cell>
          <cell r="EH69">
            <v>0</v>
          </cell>
          <cell r="EI69">
            <v>1</v>
          </cell>
          <cell r="EJ69">
            <v>1</v>
          </cell>
          <cell r="EK69">
            <v>2</v>
          </cell>
          <cell r="EL69">
            <v>0</v>
          </cell>
          <cell r="EM69">
            <v>-1.5</v>
          </cell>
          <cell r="EN69">
            <v>0</v>
          </cell>
          <cell r="EO69">
            <v>0</v>
          </cell>
          <cell r="EP69">
            <v>0</v>
          </cell>
          <cell r="EQ69">
            <v>0.5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3</v>
          </cell>
          <cell r="EW69">
            <v>0</v>
          </cell>
          <cell r="EX69">
            <v>0.5</v>
          </cell>
          <cell r="EY69">
            <v>1</v>
          </cell>
          <cell r="EZ69">
            <v>3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</row>
        <row r="70">
          <cell r="A70">
            <v>45331</v>
          </cell>
          <cell r="B70">
            <v>0</v>
          </cell>
          <cell r="C70">
            <v>0</v>
          </cell>
          <cell r="D70">
            <v>-1.6078959923664118E-2</v>
          </cell>
          <cell r="E70">
            <v>8.2757759273277831E-3</v>
          </cell>
          <cell r="F70">
            <v>1.0397219162995592E-2</v>
          </cell>
          <cell r="G70">
            <v>2.3574309884238639E-2</v>
          </cell>
          <cell r="H70">
            <v>0</v>
          </cell>
          <cell r="I70">
            <v>-1.7750087780898871E-2</v>
          </cell>
          <cell r="J70">
            <v>6.2907229965156785E-3</v>
          </cell>
          <cell r="K70">
            <v>0</v>
          </cell>
          <cell r="L70">
            <v>0</v>
          </cell>
          <cell r="M70">
            <v>6.5888377302140352E-3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2.2359715670024226E-2</v>
          </cell>
          <cell r="S70">
            <v>0</v>
          </cell>
          <cell r="T70">
            <v>0</v>
          </cell>
          <cell r="U70">
            <v>2.0430209953343704E-2</v>
          </cell>
          <cell r="V70">
            <v>4.4266282051282045E-2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B70">
            <v>6</v>
          </cell>
          <cell r="EF70">
            <v>0</v>
          </cell>
          <cell r="EG70">
            <v>0</v>
          </cell>
          <cell r="EH70">
            <v>-0.5</v>
          </cell>
          <cell r="EI70">
            <v>1</v>
          </cell>
          <cell r="EJ70">
            <v>1</v>
          </cell>
          <cell r="EK70">
            <v>2</v>
          </cell>
          <cell r="EL70">
            <v>0</v>
          </cell>
          <cell r="EM70">
            <v>-1</v>
          </cell>
          <cell r="EN70">
            <v>0.5</v>
          </cell>
          <cell r="EO70">
            <v>0</v>
          </cell>
          <cell r="EP70">
            <v>0</v>
          </cell>
          <cell r="EQ70">
            <v>0.5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3</v>
          </cell>
          <cell r="EW70">
            <v>0</v>
          </cell>
          <cell r="EX70">
            <v>0</v>
          </cell>
          <cell r="EY70">
            <v>1</v>
          </cell>
          <cell r="EZ70">
            <v>3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</row>
        <row r="71">
          <cell r="A71">
            <v>45334</v>
          </cell>
          <cell r="B71">
            <v>0</v>
          </cell>
          <cell r="C71">
            <v>0</v>
          </cell>
          <cell r="D71">
            <v>0</v>
          </cell>
          <cell r="E71">
            <v>8.2757759273277831E-3</v>
          </cell>
          <cell r="F71">
            <v>1.0397219162995592E-2</v>
          </cell>
          <cell r="G71">
            <v>2.3574309884238639E-2</v>
          </cell>
          <cell r="H71">
            <v>0</v>
          </cell>
          <cell r="I71">
            <v>-2.8877639632746747E-2</v>
          </cell>
          <cell r="J71">
            <v>0</v>
          </cell>
          <cell r="K71">
            <v>2.6224127149557058E-2</v>
          </cell>
          <cell r="L71">
            <v>0</v>
          </cell>
          <cell r="M71">
            <v>6.5888377302140352E-3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2.2359715670024226E-2</v>
          </cell>
          <cell r="S71">
            <v>0</v>
          </cell>
          <cell r="T71">
            <v>0</v>
          </cell>
          <cell r="U71">
            <v>2.0430209953343704E-2</v>
          </cell>
          <cell r="V71">
            <v>4.4266282051282045E-2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B71">
            <v>6</v>
          </cell>
          <cell r="EF71">
            <v>0</v>
          </cell>
          <cell r="EG71">
            <v>0</v>
          </cell>
          <cell r="EH71">
            <v>0</v>
          </cell>
          <cell r="EI71">
            <v>1</v>
          </cell>
          <cell r="EJ71">
            <v>1</v>
          </cell>
          <cell r="EK71">
            <v>2</v>
          </cell>
          <cell r="EL71">
            <v>0</v>
          </cell>
          <cell r="EM71">
            <v>-1.5</v>
          </cell>
          <cell r="EN71">
            <v>0</v>
          </cell>
          <cell r="EO71">
            <v>1</v>
          </cell>
          <cell r="EP71">
            <v>0</v>
          </cell>
          <cell r="EQ71">
            <v>0.5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3</v>
          </cell>
          <cell r="EW71">
            <v>0</v>
          </cell>
          <cell r="EX71">
            <v>0</v>
          </cell>
          <cell r="EY71">
            <v>1</v>
          </cell>
          <cell r="EZ71">
            <v>3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</row>
        <row r="72">
          <cell r="A72">
            <v>45335</v>
          </cell>
          <cell r="B72">
            <v>0</v>
          </cell>
          <cell r="C72">
            <v>0</v>
          </cell>
          <cell r="D72">
            <v>0</v>
          </cell>
          <cell r="E72">
            <v>8.2757759273277831E-3</v>
          </cell>
          <cell r="F72">
            <v>1.0397219162995592E-2</v>
          </cell>
          <cell r="G72">
            <v>2.3574309884238639E-2</v>
          </cell>
          <cell r="H72">
            <v>0</v>
          </cell>
          <cell r="I72">
            <v>-1.9605774536854553E-2</v>
          </cell>
          <cell r="J72">
            <v>0</v>
          </cell>
          <cell r="K72">
            <v>2.6224127149557058E-2</v>
          </cell>
          <cell r="L72">
            <v>0</v>
          </cell>
          <cell r="M72">
            <v>6.5888377302140352E-3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2.2359715670024226E-2</v>
          </cell>
          <cell r="S72">
            <v>0</v>
          </cell>
          <cell r="T72">
            <v>0</v>
          </cell>
          <cell r="U72">
            <v>2.0430209953343704E-2</v>
          </cell>
          <cell r="V72">
            <v>4.4266282051282045E-2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B72">
            <v>6</v>
          </cell>
          <cell r="EF72">
            <v>0</v>
          </cell>
          <cell r="EG72">
            <v>0</v>
          </cell>
          <cell r="EH72">
            <v>0</v>
          </cell>
          <cell r="EI72">
            <v>1</v>
          </cell>
          <cell r="EJ72">
            <v>1</v>
          </cell>
          <cell r="EK72">
            <v>2</v>
          </cell>
          <cell r="EL72">
            <v>0</v>
          </cell>
          <cell r="EM72">
            <v>-1</v>
          </cell>
          <cell r="EN72">
            <v>0</v>
          </cell>
          <cell r="EO72">
            <v>1</v>
          </cell>
          <cell r="EP72">
            <v>0</v>
          </cell>
          <cell r="EQ72">
            <v>0.5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3</v>
          </cell>
          <cell r="EW72">
            <v>0</v>
          </cell>
          <cell r="EX72">
            <v>0</v>
          </cell>
          <cell r="EY72">
            <v>1</v>
          </cell>
          <cell r="EZ72">
            <v>3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</row>
        <row r="73">
          <cell r="A73">
            <v>45336</v>
          </cell>
          <cell r="B73">
            <v>0</v>
          </cell>
          <cell r="C73">
            <v>0</v>
          </cell>
          <cell r="D73">
            <v>0</v>
          </cell>
          <cell r="E73">
            <v>8.2757759273277831E-3</v>
          </cell>
          <cell r="F73">
            <v>1.0397219162995592E-2</v>
          </cell>
          <cell r="G73">
            <v>2.3574309884238639E-2</v>
          </cell>
          <cell r="H73">
            <v>0</v>
          </cell>
          <cell r="I73">
            <v>-2.9142983490566033E-2</v>
          </cell>
          <cell r="J73">
            <v>0</v>
          </cell>
          <cell r="K73">
            <v>2.6224127149557058E-2</v>
          </cell>
          <cell r="L73">
            <v>0</v>
          </cell>
          <cell r="M73">
            <v>6.5888377302140352E-3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2.2359715670024226E-2</v>
          </cell>
          <cell r="S73">
            <v>0</v>
          </cell>
          <cell r="T73">
            <v>0</v>
          </cell>
          <cell r="U73">
            <v>2.0430209953343704E-2</v>
          </cell>
          <cell r="V73">
            <v>4.4266282051282045E-2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B73">
            <v>6</v>
          </cell>
          <cell r="EF73">
            <v>0</v>
          </cell>
          <cell r="EG73">
            <v>0</v>
          </cell>
          <cell r="EH73">
            <v>0</v>
          </cell>
          <cell r="EI73">
            <v>1</v>
          </cell>
          <cell r="EJ73">
            <v>1</v>
          </cell>
          <cell r="EK73">
            <v>2</v>
          </cell>
          <cell r="EL73">
            <v>0</v>
          </cell>
          <cell r="EM73">
            <v>-1.5</v>
          </cell>
          <cell r="EN73">
            <v>0</v>
          </cell>
          <cell r="EO73">
            <v>1</v>
          </cell>
          <cell r="EP73">
            <v>0</v>
          </cell>
          <cell r="EQ73">
            <v>0.5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3</v>
          </cell>
          <cell r="EW73">
            <v>0</v>
          </cell>
          <cell r="EX73">
            <v>0</v>
          </cell>
          <cell r="EY73">
            <v>1</v>
          </cell>
          <cell r="EZ73">
            <v>3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</row>
        <row r="74">
          <cell r="A74">
            <v>45337</v>
          </cell>
          <cell r="B74">
            <v>0</v>
          </cell>
          <cell r="C74">
            <v>0</v>
          </cell>
          <cell r="D74">
            <v>0</v>
          </cell>
          <cell r="E74">
            <v>4.392626280466265E-3</v>
          </cell>
          <cell r="F74">
            <v>1.0397219162995592E-2</v>
          </cell>
          <cell r="G74">
            <v>2.3574309884238639E-2</v>
          </cell>
          <cell r="H74">
            <v>0</v>
          </cell>
          <cell r="I74">
            <v>-1.7392342657342654E-2</v>
          </cell>
          <cell r="J74">
            <v>0</v>
          </cell>
          <cell r="K74">
            <v>0</v>
          </cell>
          <cell r="L74">
            <v>0</v>
          </cell>
          <cell r="M74">
            <v>6.5888377302140352E-3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2.2359715670024226E-2</v>
          </cell>
          <cell r="S74">
            <v>0</v>
          </cell>
          <cell r="T74">
            <v>1.6025161082474221E-2</v>
          </cell>
          <cell r="U74">
            <v>2.0430209953343704E-2</v>
          </cell>
          <cell r="V74">
            <v>4.4266282051282045E-2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B74">
            <v>6</v>
          </cell>
          <cell r="EF74">
            <v>0</v>
          </cell>
          <cell r="EG74">
            <v>0</v>
          </cell>
          <cell r="EH74">
            <v>0</v>
          </cell>
          <cell r="EI74">
            <v>0.5</v>
          </cell>
          <cell r="EJ74">
            <v>1</v>
          </cell>
          <cell r="EK74">
            <v>2</v>
          </cell>
          <cell r="EL74">
            <v>0</v>
          </cell>
          <cell r="EM74">
            <v>-1</v>
          </cell>
          <cell r="EN74">
            <v>0</v>
          </cell>
          <cell r="EO74">
            <v>0</v>
          </cell>
          <cell r="EP74">
            <v>0</v>
          </cell>
          <cell r="EQ74">
            <v>0.5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3</v>
          </cell>
          <cell r="EW74">
            <v>0</v>
          </cell>
          <cell r="EX74">
            <v>0.5</v>
          </cell>
          <cell r="EY74">
            <v>1</v>
          </cell>
          <cell r="EZ74">
            <v>3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</row>
        <row r="75">
          <cell r="A75">
            <v>45338</v>
          </cell>
          <cell r="B75">
            <v>0</v>
          </cell>
          <cell r="C75">
            <v>0</v>
          </cell>
          <cell r="D75">
            <v>0</v>
          </cell>
          <cell r="E75">
            <v>4.392626280466265E-3</v>
          </cell>
          <cell r="F75">
            <v>1.0397219162995592E-2</v>
          </cell>
          <cell r="G75">
            <v>2.3574309884238639E-2</v>
          </cell>
          <cell r="H75">
            <v>0</v>
          </cell>
          <cell r="I75">
            <v>-1.7392342657342654E-2</v>
          </cell>
          <cell r="J75">
            <v>0</v>
          </cell>
          <cell r="K75">
            <v>0</v>
          </cell>
          <cell r="L75">
            <v>0</v>
          </cell>
          <cell r="M75">
            <v>6.5888377302140352E-3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2.2359715670024226E-2</v>
          </cell>
          <cell r="S75">
            <v>0</v>
          </cell>
          <cell r="T75">
            <v>3.1708441558441561E-2</v>
          </cell>
          <cell r="U75">
            <v>2.0430209953343704E-2</v>
          </cell>
          <cell r="V75">
            <v>4.4266282051282045E-2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B75">
            <v>6</v>
          </cell>
          <cell r="EF75">
            <v>0</v>
          </cell>
          <cell r="EG75">
            <v>0</v>
          </cell>
          <cell r="EH75">
            <v>0</v>
          </cell>
          <cell r="EI75">
            <v>0.5</v>
          </cell>
          <cell r="EJ75">
            <v>1</v>
          </cell>
          <cell r="EK75">
            <v>2</v>
          </cell>
          <cell r="EL75">
            <v>0</v>
          </cell>
          <cell r="EM75">
            <v>-1</v>
          </cell>
          <cell r="EN75">
            <v>0</v>
          </cell>
          <cell r="EO75">
            <v>0</v>
          </cell>
          <cell r="EP75">
            <v>0</v>
          </cell>
          <cell r="EQ75">
            <v>0.5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3</v>
          </cell>
          <cell r="EW75">
            <v>0</v>
          </cell>
          <cell r="EX75">
            <v>1</v>
          </cell>
          <cell r="EY75">
            <v>1</v>
          </cell>
          <cell r="EZ75">
            <v>3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</row>
        <row r="76">
          <cell r="A76">
            <v>45341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1.0397219162995592E-2</v>
          </cell>
          <cell r="G76">
            <v>2.3574309884238639E-2</v>
          </cell>
          <cell r="H76">
            <v>0</v>
          </cell>
          <cell r="I76">
            <v>-2.7875530273814113E-2</v>
          </cell>
          <cell r="J76">
            <v>0</v>
          </cell>
          <cell r="K76">
            <v>2.6132049891540127E-2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2.2359715670024226E-2</v>
          </cell>
          <cell r="S76">
            <v>0.05</v>
          </cell>
          <cell r="T76">
            <v>3.1708441558441561E-2</v>
          </cell>
          <cell r="U76">
            <v>2.0430209953343704E-2</v>
          </cell>
          <cell r="V76">
            <v>1.4470720720720722E-2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B76">
            <v>6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1</v>
          </cell>
          <cell r="EK76">
            <v>2</v>
          </cell>
          <cell r="EL76">
            <v>0</v>
          </cell>
          <cell r="EM76">
            <v>-1.5</v>
          </cell>
          <cell r="EN76">
            <v>0</v>
          </cell>
          <cell r="EO76">
            <v>1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3</v>
          </cell>
          <cell r="EW76">
            <v>3</v>
          </cell>
          <cell r="EX76">
            <v>1</v>
          </cell>
          <cell r="EY76">
            <v>1</v>
          </cell>
          <cell r="EZ76">
            <v>1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</row>
        <row r="77">
          <cell r="A77">
            <v>45342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1.0397219162995592E-2</v>
          </cell>
          <cell r="G77">
            <v>2.3574309884238639E-2</v>
          </cell>
          <cell r="H77">
            <v>0</v>
          </cell>
          <cell r="I77">
            <v>-2.7875530273814113E-2</v>
          </cell>
          <cell r="J77">
            <v>0</v>
          </cell>
          <cell r="K77">
            <v>2.6132049891540127E-2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2.2359715670024226E-2</v>
          </cell>
          <cell r="S77">
            <v>0.05</v>
          </cell>
          <cell r="T77">
            <v>3.1708441558441561E-2</v>
          </cell>
          <cell r="U77">
            <v>2.0430209953343704E-2</v>
          </cell>
          <cell r="V77">
            <v>1.4470720720720722E-2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B77">
            <v>6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1</v>
          </cell>
          <cell r="EK77">
            <v>2</v>
          </cell>
          <cell r="EL77">
            <v>0</v>
          </cell>
          <cell r="EM77">
            <v>-1.5</v>
          </cell>
          <cell r="EN77">
            <v>0</v>
          </cell>
          <cell r="EO77">
            <v>1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3</v>
          </cell>
          <cell r="EW77">
            <v>3</v>
          </cell>
          <cell r="EX77">
            <v>1</v>
          </cell>
          <cell r="EY77">
            <v>1</v>
          </cell>
          <cell r="EZ77">
            <v>1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</row>
        <row r="78">
          <cell r="A78">
            <v>45343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1.0397219162995592E-2</v>
          </cell>
          <cell r="G78">
            <v>2.3574309884238639E-2</v>
          </cell>
          <cell r="H78">
            <v>0</v>
          </cell>
          <cell r="I78">
            <v>-2.7875530273814113E-2</v>
          </cell>
          <cell r="J78">
            <v>0</v>
          </cell>
          <cell r="K78">
            <v>2.6132049891540127E-2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2.2359715670024226E-2</v>
          </cell>
          <cell r="S78">
            <v>0.05</v>
          </cell>
          <cell r="T78">
            <v>3.1708441558441561E-2</v>
          </cell>
          <cell r="U78">
            <v>2.0430209953343704E-2</v>
          </cell>
          <cell r="V78">
            <v>1.4470720720720722E-2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B78">
            <v>6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1</v>
          </cell>
          <cell r="EK78">
            <v>2</v>
          </cell>
          <cell r="EL78">
            <v>0</v>
          </cell>
          <cell r="EM78">
            <v>-1.5</v>
          </cell>
          <cell r="EN78">
            <v>0</v>
          </cell>
          <cell r="EO78">
            <v>1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3</v>
          </cell>
          <cell r="EW78">
            <v>3</v>
          </cell>
          <cell r="EX78">
            <v>1</v>
          </cell>
          <cell r="EY78">
            <v>1</v>
          </cell>
          <cell r="EZ78">
            <v>1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</row>
        <row r="79">
          <cell r="A79">
            <v>45344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1.0397219162995592E-2</v>
          </cell>
          <cell r="G79">
            <v>2.3574309884238639E-2</v>
          </cell>
          <cell r="H79">
            <v>0</v>
          </cell>
          <cell r="I79">
            <v>-2.7875530273814113E-2</v>
          </cell>
          <cell r="J79">
            <v>0</v>
          </cell>
          <cell r="K79">
            <v>2.6132049891540127E-2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2.2359715670024226E-2</v>
          </cell>
          <cell r="S79">
            <v>0.05</v>
          </cell>
          <cell r="T79">
            <v>3.1708441558441561E-2</v>
          </cell>
          <cell r="U79">
            <v>2.0430209953343704E-2</v>
          </cell>
          <cell r="V79">
            <v>1.4470720720720722E-2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B79">
            <v>6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1</v>
          </cell>
          <cell r="EK79">
            <v>2</v>
          </cell>
          <cell r="EL79">
            <v>0</v>
          </cell>
          <cell r="EM79">
            <v>-1.5</v>
          </cell>
          <cell r="EN79">
            <v>0</v>
          </cell>
          <cell r="EO79">
            <v>1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3</v>
          </cell>
          <cell r="EW79">
            <v>3</v>
          </cell>
          <cell r="EX79">
            <v>1</v>
          </cell>
          <cell r="EY79">
            <v>1</v>
          </cell>
          <cell r="EZ79">
            <v>1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</row>
        <row r="80">
          <cell r="A80">
            <v>45345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1.0397219162995592E-2</v>
          </cell>
          <cell r="G80">
            <v>2.3574309884238639E-2</v>
          </cell>
          <cell r="H80">
            <v>0</v>
          </cell>
          <cell r="I80">
            <v>-2.7875530273814113E-2</v>
          </cell>
          <cell r="J80">
            <v>0</v>
          </cell>
          <cell r="K80">
            <v>2.6132049891540127E-2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2.2359715670024226E-2</v>
          </cell>
          <cell r="S80">
            <v>0.05</v>
          </cell>
          <cell r="T80">
            <v>3.1708441558441561E-2</v>
          </cell>
          <cell r="U80">
            <v>2.0430209953343704E-2</v>
          </cell>
          <cell r="V80">
            <v>1.4470720720720722E-2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B80">
            <v>6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1</v>
          </cell>
          <cell r="EK80">
            <v>2</v>
          </cell>
          <cell r="EL80">
            <v>0</v>
          </cell>
          <cell r="EM80">
            <v>-1.5</v>
          </cell>
          <cell r="EN80">
            <v>0</v>
          </cell>
          <cell r="EO80">
            <v>1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3</v>
          </cell>
          <cell r="EW80">
            <v>3</v>
          </cell>
          <cell r="EX80">
            <v>1</v>
          </cell>
          <cell r="EY80">
            <v>1</v>
          </cell>
          <cell r="EZ80">
            <v>1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</row>
        <row r="81">
          <cell r="A81">
            <v>45348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1.0397219162995592E-2</v>
          </cell>
          <cell r="G81">
            <v>2.3574309884238639E-2</v>
          </cell>
          <cell r="H81">
            <v>0</v>
          </cell>
          <cell r="I81">
            <v>-2.7875530273814113E-2</v>
          </cell>
          <cell r="J81">
            <v>6.6257760532150772E-3</v>
          </cell>
          <cell r="K81">
            <v>0</v>
          </cell>
          <cell r="L81">
            <v>0</v>
          </cell>
          <cell r="M81">
            <v>6.7492377188029347E-3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2.2359715670024226E-2</v>
          </cell>
          <cell r="S81">
            <v>0</v>
          </cell>
          <cell r="T81">
            <v>3.1708441558441561E-2</v>
          </cell>
          <cell r="U81">
            <v>2.0430209953343704E-2</v>
          </cell>
          <cell r="V81">
            <v>4.6569740259740249E-2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B81">
            <v>6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1</v>
          </cell>
          <cell r="EK81">
            <v>2</v>
          </cell>
          <cell r="EL81">
            <v>0</v>
          </cell>
          <cell r="EM81">
            <v>-1.5</v>
          </cell>
          <cell r="EN81">
            <v>0.5</v>
          </cell>
          <cell r="EO81">
            <v>0</v>
          </cell>
          <cell r="EP81">
            <v>0</v>
          </cell>
          <cell r="EQ81">
            <v>0.5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3</v>
          </cell>
          <cell r="EW81">
            <v>0</v>
          </cell>
          <cell r="EX81">
            <v>1</v>
          </cell>
          <cell r="EY81">
            <v>1</v>
          </cell>
          <cell r="EZ81">
            <v>3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</row>
        <row r="82">
          <cell r="A82">
            <v>45349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1.0397219162995592E-2</v>
          </cell>
          <cell r="G82">
            <v>2.3574309884238639E-2</v>
          </cell>
          <cell r="H82">
            <v>0</v>
          </cell>
          <cell r="I82">
            <v>-2.7875530273814113E-2</v>
          </cell>
          <cell r="J82">
            <v>6.6257760532150772E-3</v>
          </cell>
          <cell r="K82">
            <v>0</v>
          </cell>
          <cell r="L82">
            <v>0</v>
          </cell>
          <cell r="M82">
            <v>6.7492377188029347E-3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2.2359715670024226E-2</v>
          </cell>
          <cell r="S82">
            <v>0</v>
          </cell>
          <cell r="T82">
            <v>3.1708441558441561E-2</v>
          </cell>
          <cell r="U82">
            <v>2.0430209953343704E-2</v>
          </cell>
          <cell r="V82">
            <v>4.6569740259740249E-2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B82">
            <v>6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1</v>
          </cell>
          <cell r="EK82">
            <v>2</v>
          </cell>
          <cell r="EL82">
            <v>0</v>
          </cell>
          <cell r="EM82">
            <v>-1.5</v>
          </cell>
          <cell r="EN82">
            <v>0.5</v>
          </cell>
          <cell r="EO82">
            <v>0</v>
          </cell>
          <cell r="EP82">
            <v>0</v>
          </cell>
          <cell r="EQ82">
            <v>0.5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3</v>
          </cell>
          <cell r="EW82">
            <v>0</v>
          </cell>
          <cell r="EX82">
            <v>1</v>
          </cell>
          <cell r="EY82">
            <v>1</v>
          </cell>
          <cell r="EZ82">
            <v>3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</row>
        <row r="83">
          <cell r="A83">
            <v>45351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1.0397219162995592E-2</v>
          </cell>
          <cell r="G83">
            <v>2.3574309884238639E-2</v>
          </cell>
          <cell r="H83">
            <v>0</v>
          </cell>
          <cell r="I83">
            <v>3.2720309278350512E-2</v>
          </cell>
          <cell r="J83">
            <v>0</v>
          </cell>
          <cell r="K83">
            <v>0</v>
          </cell>
          <cell r="L83">
            <v>0</v>
          </cell>
          <cell r="M83">
            <v>6.7492377188029347E-3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2.2359715670024226E-2</v>
          </cell>
          <cell r="S83">
            <v>0</v>
          </cell>
          <cell r="T83">
            <v>1.654206045865184E-2</v>
          </cell>
          <cell r="U83">
            <v>2.0430209953343704E-2</v>
          </cell>
          <cell r="V83">
            <v>1.6763397887323943E-2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B83">
            <v>6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1</v>
          </cell>
          <cell r="EK83">
            <v>2</v>
          </cell>
          <cell r="EL83">
            <v>0</v>
          </cell>
          <cell r="EM83">
            <v>2</v>
          </cell>
          <cell r="EN83">
            <v>0</v>
          </cell>
          <cell r="EO83">
            <v>0</v>
          </cell>
          <cell r="EP83">
            <v>0</v>
          </cell>
          <cell r="EQ83">
            <v>0.5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3</v>
          </cell>
          <cell r="EW83">
            <v>0</v>
          </cell>
          <cell r="EX83">
            <v>0.5</v>
          </cell>
          <cell r="EY83">
            <v>1</v>
          </cell>
          <cell r="EZ83">
            <v>1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</row>
        <row r="84">
          <cell r="A84">
            <v>45352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1.0397219162995592E-2</v>
          </cell>
          <cell r="G84">
            <v>2.3574309884238639E-2</v>
          </cell>
          <cell r="H84">
            <v>0</v>
          </cell>
          <cell r="I84">
            <v>2.4400902061855662E-2</v>
          </cell>
          <cell r="J84">
            <v>0</v>
          </cell>
          <cell r="K84">
            <v>0</v>
          </cell>
          <cell r="L84">
            <v>0</v>
          </cell>
          <cell r="M84">
            <v>6.7492377188029347E-3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2.2359715670024226E-2</v>
          </cell>
          <cell r="S84">
            <v>0</v>
          </cell>
          <cell r="T84">
            <v>3.3172915206727389E-2</v>
          </cell>
          <cell r="U84">
            <v>2.0430209953343704E-2</v>
          </cell>
          <cell r="V84">
            <v>1.6763397887323943E-2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B84">
            <v>6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1</v>
          </cell>
          <cell r="EK84">
            <v>2</v>
          </cell>
          <cell r="EL84">
            <v>0</v>
          </cell>
          <cell r="EM84">
            <v>1.5</v>
          </cell>
          <cell r="EN84">
            <v>0</v>
          </cell>
          <cell r="EO84">
            <v>0</v>
          </cell>
          <cell r="EP84">
            <v>0</v>
          </cell>
          <cell r="EQ84">
            <v>0.5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3</v>
          </cell>
          <cell r="EW84">
            <v>0</v>
          </cell>
          <cell r="EX84">
            <v>1</v>
          </cell>
          <cell r="EY84">
            <v>1</v>
          </cell>
          <cell r="EZ84">
            <v>1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</row>
        <row r="85">
          <cell r="A85">
            <v>45355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1.0397219162995592E-2</v>
          </cell>
          <cell r="G85">
            <v>2.3574309884238639E-2</v>
          </cell>
          <cell r="H85">
            <v>0</v>
          </cell>
          <cell r="I85">
            <v>1.6148247422680412E-2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3.1901832993890031E-2</v>
          </cell>
          <cell r="R85">
            <v>2.2359715670024226E-2</v>
          </cell>
          <cell r="S85">
            <v>0</v>
          </cell>
          <cell r="T85">
            <v>3.3172915206727389E-2</v>
          </cell>
          <cell r="U85">
            <v>2.0430209953343704E-2</v>
          </cell>
          <cell r="V85">
            <v>1.6763397887323943E-2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B85">
            <v>6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1</v>
          </cell>
          <cell r="EK85">
            <v>2</v>
          </cell>
          <cell r="EL85">
            <v>0</v>
          </cell>
          <cell r="EM85">
            <v>1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2</v>
          </cell>
          <cell r="EV85">
            <v>3</v>
          </cell>
          <cell r="EW85">
            <v>0</v>
          </cell>
          <cell r="EX85">
            <v>1</v>
          </cell>
          <cell r="EY85">
            <v>1</v>
          </cell>
          <cell r="EZ85">
            <v>1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</row>
        <row r="86">
          <cell r="A86">
            <v>45356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2.3574309884238639E-2</v>
          </cell>
          <cell r="H86">
            <v>-1.066265666965085E-2</v>
          </cell>
          <cell r="I86">
            <v>1.6148247422680412E-2</v>
          </cell>
          <cell r="J86">
            <v>0</v>
          </cell>
          <cell r="K86">
            <v>7.5214319545311012E-3</v>
          </cell>
          <cell r="L86">
            <v>0</v>
          </cell>
          <cell r="M86">
            <v>6.8175085861476824E-3</v>
          </cell>
          <cell r="N86">
            <v>0</v>
          </cell>
          <cell r="O86">
            <v>0</v>
          </cell>
          <cell r="P86">
            <v>0</v>
          </cell>
          <cell r="Q86">
            <v>3.1901832993890031E-2</v>
          </cell>
          <cell r="R86">
            <v>2.2359715670024226E-2</v>
          </cell>
          <cell r="S86">
            <v>0</v>
          </cell>
          <cell r="T86">
            <v>0</v>
          </cell>
          <cell r="U86">
            <v>2.0430209953343704E-2</v>
          </cell>
          <cell r="V86">
            <v>1.6763397887323943E-2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B86">
            <v>6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2</v>
          </cell>
          <cell r="EL86">
            <v>-0.5</v>
          </cell>
          <cell r="EM86">
            <v>1</v>
          </cell>
          <cell r="EN86">
            <v>0</v>
          </cell>
          <cell r="EO86">
            <v>0.5</v>
          </cell>
          <cell r="EP86">
            <v>0</v>
          </cell>
          <cell r="EQ86">
            <v>0.5</v>
          </cell>
          <cell r="ER86">
            <v>0</v>
          </cell>
          <cell r="ES86">
            <v>0</v>
          </cell>
          <cell r="ET86">
            <v>0</v>
          </cell>
          <cell r="EU86">
            <v>2</v>
          </cell>
          <cell r="EV86">
            <v>3</v>
          </cell>
          <cell r="EW86">
            <v>0</v>
          </cell>
          <cell r="EX86">
            <v>0</v>
          </cell>
          <cell r="EY86">
            <v>1</v>
          </cell>
          <cell r="EZ86">
            <v>1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</row>
        <row r="87">
          <cell r="A87">
            <v>45357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2.3574309884238639E-2</v>
          </cell>
          <cell r="H87">
            <v>-1.066265666965085E-2</v>
          </cell>
          <cell r="I87">
            <v>0</v>
          </cell>
          <cell r="J87">
            <v>0</v>
          </cell>
          <cell r="K87">
            <v>7.5214319545311012E-3</v>
          </cell>
          <cell r="L87">
            <v>0</v>
          </cell>
          <cell r="M87">
            <v>6.8175085861476824E-3</v>
          </cell>
          <cell r="N87">
            <v>0</v>
          </cell>
          <cell r="O87">
            <v>0</v>
          </cell>
          <cell r="P87">
            <v>2.5272477876106193E-2</v>
          </cell>
          <cell r="Q87">
            <v>2.4661398963730569E-2</v>
          </cell>
          <cell r="R87">
            <v>2.2359715670024226E-2</v>
          </cell>
          <cell r="S87">
            <v>0</v>
          </cell>
          <cell r="T87">
            <v>0</v>
          </cell>
          <cell r="U87">
            <v>2.0430209953343704E-2</v>
          </cell>
          <cell r="V87">
            <v>2.571856988472622E-2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B87">
            <v>6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2</v>
          </cell>
          <cell r="EL87">
            <v>-0.5</v>
          </cell>
          <cell r="EM87">
            <v>0</v>
          </cell>
          <cell r="EN87">
            <v>0</v>
          </cell>
          <cell r="EO87">
            <v>0.5</v>
          </cell>
          <cell r="EP87">
            <v>0</v>
          </cell>
          <cell r="EQ87">
            <v>0.5</v>
          </cell>
          <cell r="ER87">
            <v>0</v>
          </cell>
          <cell r="ES87">
            <v>0</v>
          </cell>
          <cell r="ET87">
            <v>3</v>
          </cell>
          <cell r="EU87">
            <v>1.5</v>
          </cell>
          <cell r="EV87">
            <v>3</v>
          </cell>
          <cell r="EW87">
            <v>0</v>
          </cell>
          <cell r="EX87">
            <v>0</v>
          </cell>
          <cell r="EY87">
            <v>1</v>
          </cell>
          <cell r="EZ87">
            <v>1.5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</row>
        <row r="88">
          <cell r="A88">
            <v>45358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2.3574309884238639E-2</v>
          </cell>
          <cell r="H88">
            <v>-1.066265666965085E-2</v>
          </cell>
          <cell r="I88">
            <v>0</v>
          </cell>
          <cell r="J88">
            <v>0</v>
          </cell>
          <cell r="K88">
            <v>7.5214319545311012E-3</v>
          </cell>
          <cell r="L88">
            <v>0</v>
          </cell>
          <cell r="M88">
            <v>6.8175085861476824E-3</v>
          </cell>
          <cell r="N88">
            <v>0</v>
          </cell>
          <cell r="O88">
            <v>0</v>
          </cell>
          <cell r="P88">
            <v>2.5272477876106193E-2</v>
          </cell>
          <cell r="Q88">
            <v>2.4661398963730569E-2</v>
          </cell>
          <cell r="R88">
            <v>2.2359715670024226E-2</v>
          </cell>
          <cell r="S88">
            <v>0</v>
          </cell>
          <cell r="T88">
            <v>0</v>
          </cell>
          <cell r="U88">
            <v>2.0430209953343704E-2</v>
          </cell>
          <cell r="V88">
            <v>2.571856988472622E-2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B88">
            <v>6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2</v>
          </cell>
          <cell r="EL88">
            <v>-0.5</v>
          </cell>
          <cell r="EM88">
            <v>0</v>
          </cell>
          <cell r="EN88">
            <v>0</v>
          </cell>
          <cell r="EO88">
            <v>0.5</v>
          </cell>
          <cell r="EP88">
            <v>0</v>
          </cell>
          <cell r="EQ88">
            <v>0.5</v>
          </cell>
          <cell r="ER88">
            <v>0</v>
          </cell>
          <cell r="ES88">
            <v>0</v>
          </cell>
          <cell r="ET88">
            <v>3</v>
          </cell>
          <cell r="EU88">
            <v>1.5</v>
          </cell>
          <cell r="EV88">
            <v>3</v>
          </cell>
          <cell r="EW88">
            <v>0</v>
          </cell>
          <cell r="EX88">
            <v>0</v>
          </cell>
          <cell r="EY88">
            <v>1</v>
          </cell>
          <cell r="EZ88">
            <v>1.5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</row>
        <row r="89">
          <cell r="A89">
            <v>45359</v>
          </cell>
          <cell r="B89">
            <v>0</v>
          </cell>
          <cell r="C89">
            <v>0</v>
          </cell>
          <cell r="D89">
            <v>0.05</v>
          </cell>
          <cell r="E89">
            <v>0</v>
          </cell>
          <cell r="F89">
            <v>0</v>
          </cell>
          <cell r="G89">
            <v>2.3574309884238639E-2</v>
          </cell>
          <cell r="H89">
            <v>-1.066265666965085E-2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6.8175085861476824E-3</v>
          </cell>
          <cell r="N89">
            <v>0</v>
          </cell>
          <cell r="O89">
            <v>0</v>
          </cell>
          <cell r="P89">
            <v>1.7608985765124555E-2</v>
          </cell>
          <cell r="Q89">
            <v>1.3501023192360163E-2</v>
          </cell>
          <cell r="R89">
            <v>2.2359715670024226E-2</v>
          </cell>
          <cell r="S89">
            <v>0</v>
          </cell>
          <cell r="T89">
            <v>0</v>
          </cell>
          <cell r="U89">
            <v>2.0430209953343704E-2</v>
          </cell>
          <cell r="V89">
            <v>2.7489583333333331E-2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B89">
            <v>5</v>
          </cell>
          <cell r="EF89">
            <v>0</v>
          </cell>
          <cell r="EG89">
            <v>0</v>
          </cell>
          <cell r="EH89">
            <v>2</v>
          </cell>
          <cell r="EI89">
            <v>0</v>
          </cell>
          <cell r="EJ89">
            <v>0</v>
          </cell>
          <cell r="EK89">
            <v>2</v>
          </cell>
          <cell r="EL89">
            <v>-0.5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0.5</v>
          </cell>
          <cell r="ER89">
            <v>0</v>
          </cell>
          <cell r="ES89">
            <v>0</v>
          </cell>
          <cell r="ET89">
            <v>2.5</v>
          </cell>
          <cell r="EU89">
            <v>1</v>
          </cell>
          <cell r="EV89">
            <v>3</v>
          </cell>
          <cell r="EW89">
            <v>0</v>
          </cell>
          <cell r="EX89">
            <v>0</v>
          </cell>
          <cell r="EY89">
            <v>1</v>
          </cell>
          <cell r="EZ89">
            <v>2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</row>
        <row r="90">
          <cell r="A90">
            <v>45362</v>
          </cell>
          <cell r="B90">
            <v>0</v>
          </cell>
          <cell r="C90">
            <v>0</v>
          </cell>
          <cell r="D90">
            <v>0.05</v>
          </cell>
          <cell r="E90">
            <v>0</v>
          </cell>
          <cell r="F90">
            <v>0</v>
          </cell>
          <cell r="G90">
            <v>1.8551837185146719E-2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1.7608985765124555E-2</v>
          </cell>
          <cell r="Q90">
            <v>1.3501023192360163E-2</v>
          </cell>
          <cell r="R90">
            <v>2.2359715670024226E-2</v>
          </cell>
          <cell r="S90">
            <v>0</v>
          </cell>
          <cell r="T90">
            <v>3.2802169421487608E-2</v>
          </cell>
          <cell r="U90">
            <v>2.0430209953343704E-2</v>
          </cell>
          <cell r="V90">
            <v>2.4806640625000001E-2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B90">
            <v>6</v>
          </cell>
          <cell r="EF90">
            <v>0</v>
          </cell>
          <cell r="EG90">
            <v>0</v>
          </cell>
          <cell r="EH90">
            <v>2</v>
          </cell>
          <cell r="EI90">
            <v>0</v>
          </cell>
          <cell r="EJ90">
            <v>0</v>
          </cell>
          <cell r="EK90">
            <v>1.5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2.5</v>
          </cell>
          <cell r="EU90">
            <v>1</v>
          </cell>
          <cell r="EV90">
            <v>3</v>
          </cell>
          <cell r="EW90">
            <v>0</v>
          </cell>
          <cell r="EX90">
            <v>1</v>
          </cell>
          <cell r="EY90">
            <v>1</v>
          </cell>
          <cell r="EZ90">
            <v>1.5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</row>
        <row r="91">
          <cell r="A91">
            <v>45363</v>
          </cell>
          <cell r="B91">
            <v>0</v>
          </cell>
          <cell r="C91">
            <v>6.9660777385159023E-3</v>
          </cell>
          <cell r="D91">
            <v>4.1590717299578063E-2</v>
          </cell>
          <cell r="E91">
            <v>0</v>
          </cell>
          <cell r="F91">
            <v>0</v>
          </cell>
          <cell r="G91">
            <v>2.0095820591233438E-2</v>
          </cell>
          <cell r="H91">
            <v>0</v>
          </cell>
          <cell r="I91">
            <v>-6.7745704467353949E-3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1.7608985765124555E-2</v>
          </cell>
          <cell r="Q91">
            <v>2.0457281217571777E-2</v>
          </cell>
          <cell r="R91">
            <v>2.2359715670024226E-2</v>
          </cell>
          <cell r="S91">
            <v>0</v>
          </cell>
          <cell r="T91">
            <v>0</v>
          </cell>
          <cell r="U91">
            <v>2.0430209953343704E-2</v>
          </cell>
          <cell r="V91">
            <v>2.4806640625000001E-2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B91">
            <v>5</v>
          </cell>
          <cell r="EF91">
            <v>0</v>
          </cell>
          <cell r="EG91">
            <v>1</v>
          </cell>
          <cell r="EH91">
            <v>1.5</v>
          </cell>
          <cell r="EI91">
            <v>0</v>
          </cell>
          <cell r="EJ91">
            <v>0</v>
          </cell>
          <cell r="EK91">
            <v>2</v>
          </cell>
          <cell r="EL91">
            <v>0</v>
          </cell>
          <cell r="EM91">
            <v>-0.5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2.5</v>
          </cell>
          <cell r="EU91">
            <v>1.5</v>
          </cell>
          <cell r="EV91">
            <v>3</v>
          </cell>
          <cell r="EW91">
            <v>0</v>
          </cell>
          <cell r="EX91">
            <v>0</v>
          </cell>
          <cell r="EY91">
            <v>1</v>
          </cell>
          <cell r="EZ91">
            <v>1.5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</row>
        <row r="92">
          <cell r="A92">
            <v>45364</v>
          </cell>
          <cell r="B92">
            <v>0</v>
          </cell>
          <cell r="C92">
            <v>0</v>
          </cell>
          <cell r="D92">
            <v>4.4881209503239747E-2</v>
          </cell>
          <cell r="E92">
            <v>0</v>
          </cell>
          <cell r="F92">
            <v>0</v>
          </cell>
          <cell r="G92">
            <v>2.0095820591233438E-2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1.7608985765124555E-2</v>
          </cell>
          <cell r="Q92">
            <v>2.0457281217571777E-2</v>
          </cell>
          <cell r="R92">
            <v>2.2359715670024226E-2</v>
          </cell>
          <cell r="S92">
            <v>0</v>
          </cell>
          <cell r="T92">
            <v>2.1950704225352117E-2</v>
          </cell>
          <cell r="U92">
            <v>2.0430209953343704E-2</v>
          </cell>
          <cell r="V92">
            <v>2.4806640625000001E-2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B92">
            <v>4</v>
          </cell>
          <cell r="EF92">
            <v>0</v>
          </cell>
          <cell r="EG92">
            <v>0</v>
          </cell>
          <cell r="EH92">
            <v>2</v>
          </cell>
          <cell r="EI92">
            <v>0</v>
          </cell>
          <cell r="EJ92">
            <v>0</v>
          </cell>
          <cell r="EK92">
            <v>2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2.5</v>
          </cell>
          <cell r="EU92">
            <v>1.5</v>
          </cell>
          <cell r="EV92">
            <v>3</v>
          </cell>
          <cell r="EW92">
            <v>0</v>
          </cell>
          <cell r="EX92">
            <v>1</v>
          </cell>
          <cell r="EY92">
            <v>1</v>
          </cell>
          <cell r="EZ92">
            <v>1.5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</row>
        <row r="93">
          <cell r="A93">
            <v>45365</v>
          </cell>
          <cell r="B93">
            <v>0</v>
          </cell>
          <cell r="C93">
            <v>0</v>
          </cell>
          <cell r="D93">
            <v>4.4881209503239747E-2</v>
          </cell>
          <cell r="E93">
            <v>0</v>
          </cell>
          <cell r="F93">
            <v>0</v>
          </cell>
          <cell r="G93">
            <v>2.0095820591233438E-2</v>
          </cell>
          <cell r="H93">
            <v>-1.0419681088314004E-2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7.0026753597122295E-3</v>
          </cell>
          <cell r="N93">
            <v>0</v>
          </cell>
          <cell r="O93">
            <v>0</v>
          </cell>
          <cell r="P93">
            <v>1.7608985765124555E-2</v>
          </cell>
          <cell r="Q93">
            <v>1.6072187822497419E-2</v>
          </cell>
          <cell r="R93">
            <v>2.2359715670024226E-2</v>
          </cell>
          <cell r="S93">
            <v>0</v>
          </cell>
          <cell r="T93">
            <v>0</v>
          </cell>
          <cell r="U93">
            <v>2.0430209953343704E-2</v>
          </cell>
          <cell r="V93">
            <v>3.349236559139785E-2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B93">
            <v>6</v>
          </cell>
          <cell r="EF93">
            <v>0</v>
          </cell>
          <cell r="EG93">
            <v>0</v>
          </cell>
          <cell r="EH93">
            <v>2</v>
          </cell>
          <cell r="EI93">
            <v>0</v>
          </cell>
          <cell r="EJ93">
            <v>0</v>
          </cell>
          <cell r="EK93">
            <v>2</v>
          </cell>
          <cell r="EL93">
            <v>-0.5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0.5</v>
          </cell>
          <cell r="ER93">
            <v>0</v>
          </cell>
          <cell r="ES93">
            <v>0</v>
          </cell>
          <cell r="ET93">
            <v>2.5</v>
          </cell>
          <cell r="EU93">
            <v>1</v>
          </cell>
          <cell r="EV93">
            <v>3</v>
          </cell>
          <cell r="EW93">
            <v>0</v>
          </cell>
          <cell r="EX93">
            <v>0</v>
          </cell>
          <cell r="EY93">
            <v>1</v>
          </cell>
          <cell r="EZ93">
            <v>2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</row>
        <row r="94">
          <cell r="A94">
            <v>45366</v>
          </cell>
          <cell r="B94">
            <v>0</v>
          </cell>
          <cell r="C94">
            <v>0</v>
          </cell>
          <cell r="D94">
            <v>4.4881209503239747E-2</v>
          </cell>
          <cell r="E94">
            <v>0</v>
          </cell>
          <cell r="F94">
            <v>0</v>
          </cell>
          <cell r="G94">
            <v>2.0095820591233438E-2</v>
          </cell>
          <cell r="H94">
            <v>-1.0419681088314004E-2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7.0026753597122295E-3</v>
          </cell>
          <cell r="N94">
            <v>0</v>
          </cell>
          <cell r="O94">
            <v>0</v>
          </cell>
          <cell r="P94">
            <v>1.7608985765124555E-2</v>
          </cell>
          <cell r="Q94">
            <v>1.6072187822497419E-2</v>
          </cell>
          <cell r="R94">
            <v>2.2359715670024226E-2</v>
          </cell>
          <cell r="S94">
            <v>0</v>
          </cell>
          <cell r="T94">
            <v>0</v>
          </cell>
          <cell r="U94">
            <v>2.0430209953343704E-2</v>
          </cell>
          <cell r="V94">
            <v>3.349236559139785E-2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B94">
            <v>6</v>
          </cell>
          <cell r="EF94">
            <v>0</v>
          </cell>
          <cell r="EG94">
            <v>0</v>
          </cell>
          <cell r="EH94">
            <v>2</v>
          </cell>
          <cell r="EI94">
            <v>0</v>
          </cell>
          <cell r="EJ94">
            <v>0</v>
          </cell>
          <cell r="EK94">
            <v>2</v>
          </cell>
          <cell r="EL94">
            <v>-0.5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0.5</v>
          </cell>
          <cell r="ER94">
            <v>0</v>
          </cell>
          <cell r="ES94">
            <v>0</v>
          </cell>
          <cell r="ET94">
            <v>2.5</v>
          </cell>
          <cell r="EU94">
            <v>1</v>
          </cell>
          <cell r="EV94">
            <v>3</v>
          </cell>
          <cell r="EW94">
            <v>0</v>
          </cell>
          <cell r="EX94">
            <v>0</v>
          </cell>
          <cell r="EY94">
            <v>1</v>
          </cell>
          <cell r="EZ94">
            <v>2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</row>
        <row r="95">
          <cell r="A95">
            <v>45369</v>
          </cell>
          <cell r="B95">
            <v>0</v>
          </cell>
          <cell r="C95">
            <v>0</v>
          </cell>
          <cell r="D95">
            <v>4.4881209503239747E-2</v>
          </cell>
          <cell r="E95">
            <v>0</v>
          </cell>
          <cell r="F95">
            <v>0</v>
          </cell>
          <cell r="G95">
            <v>2.0095820591233438E-2</v>
          </cell>
          <cell r="H95">
            <v>-1.0419681088314004E-2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7.0026753597122295E-3</v>
          </cell>
          <cell r="N95">
            <v>0</v>
          </cell>
          <cell r="O95">
            <v>0</v>
          </cell>
          <cell r="P95">
            <v>1.7608985765124555E-2</v>
          </cell>
          <cell r="Q95">
            <v>1.6072187822497419E-2</v>
          </cell>
          <cell r="R95">
            <v>2.2359715670024226E-2</v>
          </cell>
          <cell r="S95">
            <v>0</v>
          </cell>
          <cell r="T95">
            <v>0</v>
          </cell>
          <cell r="U95">
            <v>2.0430209953343704E-2</v>
          </cell>
          <cell r="V95">
            <v>2.4626242071881604E-2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B95">
            <v>6</v>
          </cell>
          <cell r="EF95">
            <v>0</v>
          </cell>
          <cell r="EG95">
            <v>0</v>
          </cell>
          <cell r="EH95">
            <v>2</v>
          </cell>
          <cell r="EI95">
            <v>0</v>
          </cell>
          <cell r="EJ95">
            <v>0</v>
          </cell>
          <cell r="EK95">
            <v>2</v>
          </cell>
          <cell r="EL95">
            <v>-0.5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0.5</v>
          </cell>
          <cell r="ER95">
            <v>0</v>
          </cell>
          <cell r="ES95">
            <v>0</v>
          </cell>
          <cell r="ET95">
            <v>2.5</v>
          </cell>
          <cell r="EU95">
            <v>1</v>
          </cell>
          <cell r="EV95">
            <v>3</v>
          </cell>
          <cell r="EW95">
            <v>0</v>
          </cell>
          <cell r="EX95">
            <v>0</v>
          </cell>
          <cell r="EY95">
            <v>1</v>
          </cell>
          <cell r="EZ95">
            <v>1.5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</row>
        <row r="96">
          <cell r="A96">
            <v>45370</v>
          </cell>
          <cell r="B96">
            <v>0</v>
          </cell>
          <cell r="C96">
            <v>1.2459931930693068E-2</v>
          </cell>
          <cell r="D96">
            <v>0</v>
          </cell>
          <cell r="E96">
            <v>5.1572173435784864E-3</v>
          </cell>
          <cell r="F96">
            <v>0</v>
          </cell>
          <cell r="G96">
            <v>2.0095820591233438E-2</v>
          </cell>
          <cell r="H96">
            <v>-1.0419681088314004E-2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7.0026753597122295E-3</v>
          </cell>
          <cell r="N96">
            <v>0</v>
          </cell>
          <cell r="O96">
            <v>0</v>
          </cell>
          <cell r="P96">
            <v>2.4317934782608699E-2</v>
          </cell>
          <cell r="Q96">
            <v>0</v>
          </cell>
          <cell r="R96">
            <v>2.2359715670024226E-2</v>
          </cell>
          <cell r="S96">
            <v>0</v>
          </cell>
          <cell r="T96">
            <v>0</v>
          </cell>
          <cell r="U96">
            <v>2.0430209953343704E-2</v>
          </cell>
          <cell r="V96">
            <v>2.4626242071881604E-2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B96">
            <v>6</v>
          </cell>
          <cell r="EF96">
            <v>0</v>
          </cell>
          <cell r="EG96">
            <v>1.5</v>
          </cell>
          <cell r="EH96">
            <v>0</v>
          </cell>
          <cell r="EI96">
            <v>0.5</v>
          </cell>
          <cell r="EJ96">
            <v>0</v>
          </cell>
          <cell r="EK96">
            <v>2</v>
          </cell>
          <cell r="EL96">
            <v>-0.5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0.5</v>
          </cell>
          <cell r="ER96">
            <v>0</v>
          </cell>
          <cell r="ES96">
            <v>0</v>
          </cell>
          <cell r="ET96">
            <v>3</v>
          </cell>
          <cell r="EU96">
            <v>0</v>
          </cell>
          <cell r="EV96">
            <v>3</v>
          </cell>
          <cell r="EW96">
            <v>0</v>
          </cell>
          <cell r="EX96">
            <v>0</v>
          </cell>
          <cell r="EY96">
            <v>1</v>
          </cell>
          <cell r="EZ96">
            <v>1.5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</row>
        <row r="97">
          <cell r="A97">
            <v>45371</v>
          </cell>
          <cell r="B97">
            <v>0</v>
          </cell>
          <cell r="C97">
            <v>1.2459931930693068E-2</v>
          </cell>
          <cell r="D97">
            <v>0</v>
          </cell>
          <cell r="E97">
            <v>0</v>
          </cell>
          <cell r="F97">
            <v>8.1080357142857152E-3</v>
          </cell>
          <cell r="G97">
            <v>2.0095820591233438E-2</v>
          </cell>
          <cell r="H97">
            <v>-1.0419681088314004E-2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7.0026753597122295E-3</v>
          </cell>
          <cell r="N97">
            <v>0</v>
          </cell>
          <cell r="O97">
            <v>0</v>
          </cell>
          <cell r="P97">
            <v>2.4317934782608699E-2</v>
          </cell>
          <cell r="Q97">
            <v>0</v>
          </cell>
          <cell r="R97">
            <v>2.2359715670024226E-2</v>
          </cell>
          <cell r="S97">
            <v>0</v>
          </cell>
          <cell r="T97">
            <v>0</v>
          </cell>
          <cell r="U97">
            <v>2.0430209953343704E-2</v>
          </cell>
          <cell r="V97">
            <v>2.4626242071881604E-2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B97">
            <v>6</v>
          </cell>
          <cell r="EF97">
            <v>0</v>
          </cell>
          <cell r="EG97">
            <v>1.5</v>
          </cell>
          <cell r="EH97">
            <v>0</v>
          </cell>
          <cell r="EI97">
            <v>0</v>
          </cell>
          <cell r="EJ97">
            <v>0.5</v>
          </cell>
          <cell r="EK97">
            <v>2</v>
          </cell>
          <cell r="EL97">
            <v>-0.5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0.5</v>
          </cell>
          <cell r="ER97">
            <v>0</v>
          </cell>
          <cell r="ES97">
            <v>0</v>
          </cell>
          <cell r="ET97">
            <v>3</v>
          </cell>
          <cell r="EU97">
            <v>0</v>
          </cell>
          <cell r="EV97">
            <v>3</v>
          </cell>
          <cell r="EW97">
            <v>0</v>
          </cell>
          <cell r="EX97">
            <v>0</v>
          </cell>
          <cell r="EY97">
            <v>1</v>
          </cell>
          <cell r="EZ97">
            <v>1.5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</row>
        <row r="98">
          <cell r="A98">
            <v>45372</v>
          </cell>
          <cell r="B98">
            <v>0</v>
          </cell>
          <cell r="C98">
            <v>1.6587140854940435E-2</v>
          </cell>
          <cell r="D98">
            <v>0</v>
          </cell>
          <cell r="E98">
            <v>0</v>
          </cell>
          <cell r="F98">
            <v>8.1080357142857152E-3</v>
          </cell>
          <cell r="G98">
            <v>2.0095820591233438E-2</v>
          </cell>
          <cell r="H98">
            <v>-1.0419681088314004E-2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7.0026753597122295E-3</v>
          </cell>
          <cell r="N98">
            <v>0</v>
          </cell>
          <cell r="O98">
            <v>0</v>
          </cell>
          <cell r="P98">
            <v>1.6523455497382201E-2</v>
          </cell>
          <cell r="Q98">
            <v>0</v>
          </cell>
          <cell r="R98">
            <v>2.2359715670024226E-2</v>
          </cell>
          <cell r="S98">
            <v>0</v>
          </cell>
          <cell r="T98">
            <v>0</v>
          </cell>
          <cell r="U98">
            <v>2.0430209953343704E-2</v>
          </cell>
          <cell r="V98">
            <v>2.4626242071881604E-2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B98">
            <v>6</v>
          </cell>
          <cell r="EF98">
            <v>0</v>
          </cell>
          <cell r="EG98">
            <v>2</v>
          </cell>
          <cell r="EH98">
            <v>0</v>
          </cell>
          <cell r="EI98">
            <v>0</v>
          </cell>
          <cell r="EJ98">
            <v>0.5</v>
          </cell>
          <cell r="EK98">
            <v>2</v>
          </cell>
          <cell r="EL98">
            <v>-0.5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0.5</v>
          </cell>
          <cell r="ER98">
            <v>0</v>
          </cell>
          <cell r="ES98">
            <v>0</v>
          </cell>
          <cell r="ET98">
            <v>2</v>
          </cell>
          <cell r="EU98">
            <v>0</v>
          </cell>
          <cell r="EV98">
            <v>3</v>
          </cell>
          <cell r="EW98">
            <v>0</v>
          </cell>
          <cell r="EX98">
            <v>0</v>
          </cell>
          <cell r="EY98">
            <v>1</v>
          </cell>
          <cell r="EZ98">
            <v>1.5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</row>
        <row r="99">
          <cell r="A99">
            <v>45373</v>
          </cell>
          <cell r="B99">
            <v>0</v>
          </cell>
          <cell r="C99">
            <v>2.1427771433591005E-2</v>
          </cell>
          <cell r="D99">
            <v>0</v>
          </cell>
          <cell r="E99">
            <v>5.3600032959789067E-3</v>
          </cell>
          <cell r="F99">
            <v>0</v>
          </cell>
          <cell r="G99">
            <v>2.0095820591233438E-2</v>
          </cell>
          <cell r="H99">
            <v>-1.0419681088314004E-2</v>
          </cell>
          <cell r="I99">
            <v>-2.5516082635983262E-2</v>
          </cell>
          <cell r="J99">
            <v>0</v>
          </cell>
          <cell r="K99">
            <v>0</v>
          </cell>
          <cell r="L99">
            <v>0</v>
          </cell>
          <cell r="M99">
            <v>7.0026753597122295E-3</v>
          </cell>
          <cell r="N99">
            <v>0</v>
          </cell>
          <cell r="O99">
            <v>0</v>
          </cell>
          <cell r="P99">
            <v>2.1043284161490684E-2</v>
          </cell>
          <cell r="Q99">
            <v>0</v>
          </cell>
          <cell r="R99">
            <v>2.2359715670024226E-2</v>
          </cell>
          <cell r="S99">
            <v>0</v>
          </cell>
          <cell r="T99">
            <v>0</v>
          </cell>
          <cell r="U99">
            <v>2.0430209953343704E-2</v>
          </cell>
          <cell r="V99">
            <v>2.4626242071881604E-2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B99">
            <v>6</v>
          </cell>
          <cell r="EF99">
            <v>0</v>
          </cell>
          <cell r="EG99">
            <v>2.5</v>
          </cell>
          <cell r="EH99">
            <v>0</v>
          </cell>
          <cell r="EI99">
            <v>0.5</v>
          </cell>
          <cell r="EJ99">
            <v>0</v>
          </cell>
          <cell r="EK99">
            <v>2</v>
          </cell>
          <cell r="EL99">
            <v>-0.5</v>
          </cell>
          <cell r="EM99">
            <v>-1.5</v>
          </cell>
          <cell r="EN99">
            <v>0</v>
          </cell>
          <cell r="EO99">
            <v>0</v>
          </cell>
          <cell r="EP99">
            <v>0</v>
          </cell>
          <cell r="EQ99">
            <v>0.5</v>
          </cell>
          <cell r="ER99">
            <v>0</v>
          </cell>
          <cell r="ES99">
            <v>0</v>
          </cell>
          <cell r="ET99">
            <v>2.5</v>
          </cell>
          <cell r="EU99">
            <v>0</v>
          </cell>
          <cell r="EV99">
            <v>3</v>
          </cell>
          <cell r="EW99">
            <v>0</v>
          </cell>
          <cell r="EX99">
            <v>0</v>
          </cell>
          <cell r="EY99">
            <v>1</v>
          </cell>
          <cell r="EZ99">
            <v>1.5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</row>
        <row r="100">
          <cell r="A100">
            <v>45373</v>
          </cell>
          <cell r="B100">
            <v>0</v>
          </cell>
          <cell r="C100">
            <v>2.1427771433591005E-2</v>
          </cell>
          <cell r="D100">
            <v>0</v>
          </cell>
          <cell r="E100">
            <v>5.3600032959789067E-3</v>
          </cell>
          <cell r="F100">
            <v>0</v>
          </cell>
          <cell r="G100">
            <v>2.0095820591233438E-2</v>
          </cell>
          <cell r="H100">
            <v>-1.0419681088314004E-2</v>
          </cell>
          <cell r="I100">
            <v>-2.5516082635983262E-2</v>
          </cell>
          <cell r="J100">
            <v>0</v>
          </cell>
          <cell r="K100">
            <v>0</v>
          </cell>
          <cell r="L100">
            <v>0</v>
          </cell>
          <cell r="M100">
            <v>7.0026753597122295E-3</v>
          </cell>
          <cell r="N100">
            <v>0</v>
          </cell>
          <cell r="O100">
            <v>0</v>
          </cell>
          <cell r="P100">
            <v>2.1043284161490684E-2</v>
          </cell>
          <cell r="Q100">
            <v>0</v>
          </cell>
          <cell r="R100">
            <v>2.2359715670024226E-2</v>
          </cell>
          <cell r="S100">
            <v>0</v>
          </cell>
          <cell r="T100">
            <v>0</v>
          </cell>
          <cell r="U100">
            <v>2.0430209953343704E-2</v>
          </cell>
          <cell r="V100">
            <v>2.4626242071881604E-2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B100">
            <v>6</v>
          </cell>
          <cell r="EF100">
            <v>0</v>
          </cell>
          <cell r="EG100">
            <v>2.5</v>
          </cell>
          <cell r="EH100">
            <v>0</v>
          </cell>
          <cell r="EI100">
            <v>0.5</v>
          </cell>
          <cell r="EJ100">
            <v>0</v>
          </cell>
          <cell r="EK100">
            <v>2</v>
          </cell>
          <cell r="EL100">
            <v>-0.5</v>
          </cell>
          <cell r="EM100">
            <v>-1.5</v>
          </cell>
          <cell r="EN100">
            <v>0</v>
          </cell>
          <cell r="EO100">
            <v>0</v>
          </cell>
          <cell r="EP100">
            <v>0</v>
          </cell>
          <cell r="EQ100">
            <v>0.5</v>
          </cell>
          <cell r="ER100">
            <v>0</v>
          </cell>
          <cell r="ES100">
            <v>0</v>
          </cell>
          <cell r="ET100">
            <v>2.5</v>
          </cell>
          <cell r="EU100">
            <v>0</v>
          </cell>
          <cell r="EV100">
            <v>3</v>
          </cell>
          <cell r="EW100">
            <v>0</v>
          </cell>
          <cell r="EX100">
            <v>0</v>
          </cell>
          <cell r="EY100">
            <v>1</v>
          </cell>
          <cell r="EZ100">
            <v>1.5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</row>
        <row r="101">
          <cell r="A101">
            <v>45376</v>
          </cell>
          <cell r="B101">
            <v>0</v>
          </cell>
          <cell r="C101">
            <v>0</v>
          </cell>
          <cell r="D101">
            <v>0</v>
          </cell>
          <cell r="E101">
            <v>5.3600032959789067E-3</v>
          </cell>
          <cell r="F101">
            <v>8.3037663006177102E-3</v>
          </cell>
          <cell r="G101">
            <v>2.0095820591233438E-2</v>
          </cell>
          <cell r="H101">
            <v>-1.0419681088314004E-2</v>
          </cell>
          <cell r="I101">
            <v>-2.5516082635983262E-2</v>
          </cell>
          <cell r="J101">
            <v>0</v>
          </cell>
          <cell r="K101">
            <v>0</v>
          </cell>
          <cell r="L101">
            <v>0</v>
          </cell>
          <cell r="M101">
            <v>7.0026753597122295E-3</v>
          </cell>
          <cell r="N101">
            <v>0</v>
          </cell>
          <cell r="O101">
            <v>0</v>
          </cell>
          <cell r="P101">
            <v>2.5040194894791312E-2</v>
          </cell>
          <cell r="Q101">
            <v>0</v>
          </cell>
          <cell r="R101">
            <v>2.2359715670024226E-2</v>
          </cell>
          <cell r="S101">
            <v>0</v>
          </cell>
          <cell r="T101">
            <v>0</v>
          </cell>
          <cell r="U101">
            <v>2.0430209953343704E-2</v>
          </cell>
          <cell r="V101">
            <v>1.6862142857142864E-2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B101">
            <v>6</v>
          </cell>
          <cell r="EF101">
            <v>0</v>
          </cell>
          <cell r="EG101">
            <v>0</v>
          </cell>
          <cell r="EH101">
            <v>0</v>
          </cell>
          <cell r="EI101">
            <v>0.5</v>
          </cell>
          <cell r="EJ101">
            <v>0.5</v>
          </cell>
          <cell r="EK101">
            <v>2</v>
          </cell>
          <cell r="EL101">
            <v>-0.5</v>
          </cell>
          <cell r="EM101">
            <v>-1.5</v>
          </cell>
          <cell r="EN101">
            <v>0</v>
          </cell>
          <cell r="EO101">
            <v>0</v>
          </cell>
          <cell r="EP101">
            <v>0</v>
          </cell>
          <cell r="EQ101">
            <v>0.5</v>
          </cell>
          <cell r="ER101">
            <v>0</v>
          </cell>
          <cell r="ES101">
            <v>0</v>
          </cell>
          <cell r="ET101">
            <v>3</v>
          </cell>
          <cell r="EU101">
            <v>0</v>
          </cell>
          <cell r="EV101">
            <v>3</v>
          </cell>
          <cell r="EW101">
            <v>0</v>
          </cell>
          <cell r="EX101">
            <v>0</v>
          </cell>
          <cell r="EY101">
            <v>1</v>
          </cell>
          <cell r="EZ101">
            <v>1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</row>
        <row r="102">
          <cell r="A102">
            <v>45377</v>
          </cell>
          <cell r="B102">
            <v>0</v>
          </cell>
          <cell r="C102">
            <v>0</v>
          </cell>
          <cell r="D102">
            <v>0</v>
          </cell>
          <cell r="E102">
            <v>5.3600032959789067E-3</v>
          </cell>
          <cell r="F102">
            <v>8.3037663006177102E-3</v>
          </cell>
          <cell r="G102">
            <v>2.0095820591233438E-2</v>
          </cell>
          <cell r="H102">
            <v>-1.0419681088314004E-2</v>
          </cell>
          <cell r="I102">
            <v>-2.5516082635983262E-2</v>
          </cell>
          <cell r="J102">
            <v>0</v>
          </cell>
          <cell r="K102">
            <v>0</v>
          </cell>
          <cell r="L102">
            <v>0</v>
          </cell>
          <cell r="M102">
            <v>7.0026753597122295E-3</v>
          </cell>
          <cell r="N102">
            <v>0</v>
          </cell>
          <cell r="O102">
            <v>0</v>
          </cell>
          <cell r="P102">
            <v>2.5040194894791312E-2</v>
          </cell>
          <cell r="Q102">
            <v>0</v>
          </cell>
          <cell r="R102">
            <v>2.2359715670024226E-2</v>
          </cell>
          <cell r="S102">
            <v>0</v>
          </cell>
          <cell r="T102">
            <v>0</v>
          </cell>
          <cell r="U102">
            <v>2.0430209953343704E-2</v>
          </cell>
          <cell r="V102">
            <v>2.5131390845070427E-2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B102">
            <v>6</v>
          </cell>
          <cell r="EF102">
            <v>0</v>
          </cell>
          <cell r="EG102">
            <v>0</v>
          </cell>
          <cell r="EH102">
            <v>0</v>
          </cell>
          <cell r="EI102">
            <v>0.5</v>
          </cell>
          <cell r="EJ102">
            <v>0.5</v>
          </cell>
          <cell r="EK102">
            <v>2</v>
          </cell>
          <cell r="EL102">
            <v>-0.5</v>
          </cell>
          <cell r="EM102">
            <v>-1.5</v>
          </cell>
          <cell r="EN102">
            <v>0</v>
          </cell>
          <cell r="EO102">
            <v>0</v>
          </cell>
          <cell r="EP102">
            <v>0</v>
          </cell>
          <cell r="EQ102">
            <v>0.5</v>
          </cell>
          <cell r="ER102">
            <v>0</v>
          </cell>
          <cell r="ES102">
            <v>0</v>
          </cell>
          <cell r="ET102">
            <v>3</v>
          </cell>
          <cell r="EU102">
            <v>0</v>
          </cell>
          <cell r="EV102">
            <v>3</v>
          </cell>
          <cell r="EW102">
            <v>0</v>
          </cell>
          <cell r="EX102">
            <v>0</v>
          </cell>
          <cell r="EY102">
            <v>1</v>
          </cell>
          <cell r="EZ102">
            <v>1.5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</row>
        <row r="103">
          <cell r="A103">
            <v>45379</v>
          </cell>
          <cell r="B103">
            <v>0</v>
          </cell>
          <cell r="C103">
            <v>0</v>
          </cell>
          <cell r="D103">
            <v>0</v>
          </cell>
          <cell r="E103">
            <v>5.3600032959789067E-3</v>
          </cell>
          <cell r="F103">
            <v>8.3037663006177102E-3</v>
          </cell>
          <cell r="G103">
            <v>2.0095820591233438E-2</v>
          </cell>
          <cell r="H103">
            <v>-1.0419681088314004E-2</v>
          </cell>
          <cell r="I103">
            <v>-2.5516082635983262E-2</v>
          </cell>
          <cell r="J103">
            <v>0</v>
          </cell>
          <cell r="K103">
            <v>1.6535579937304076E-2</v>
          </cell>
          <cell r="L103">
            <v>0</v>
          </cell>
          <cell r="M103">
            <v>7.0026753597122295E-3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2.2359715670024226E-2</v>
          </cell>
          <cell r="S103">
            <v>0</v>
          </cell>
          <cell r="T103">
            <v>0</v>
          </cell>
          <cell r="U103">
            <v>2.0430209953343704E-2</v>
          </cell>
          <cell r="V103">
            <v>2.5131390845070427E-2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B103">
            <v>12</v>
          </cell>
          <cell r="EF103">
            <v>0</v>
          </cell>
          <cell r="EG103">
            <v>0</v>
          </cell>
          <cell r="EH103">
            <v>0</v>
          </cell>
          <cell r="EI103">
            <v>0.5</v>
          </cell>
          <cell r="EJ103">
            <v>0.5</v>
          </cell>
          <cell r="EK103">
            <v>2</v>
          </cell>
          <cell r="EL103">
            <v>-0.5</v>
          </cell>
          <cell r="EM103">
            <v>-1.5</v>
          </cell>
          <cell r="EN103">
            <v>0</v>
          </cell>
          <cell r="EO103">
            <v>0.5</v>
          </cell>
          <cell r="EP103">
            <v>0</v>
          </cell>
          <cell r="EQ103">
            <v>0.5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3</v>
          </cell>
          <cell r="EW103">
            <v>0</v>
          </cell>
          <cell r="EX103">
            <v>0</v>
          </cell>
          <cell r="EY103">
            <v>1</v>
          </cell>
          <cell r="EZ103">
            <v>1.5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</row>
        <row r="104">
          <cell r="A104">
            <v>45383</v>
          </cell>
          <cell r="B104">
            <v>0</v>
          </cell>
          <cell r="C104">
            <v>0</v>
          </cell>
          <cell r="D104">
            <v>0</v>
          </cell>
          <cell r="E104">
            <v>5.3600032959789067E-3</v>
          </cell>
          <cell r="F104">
            <v>8.3037663006177102E-3</v>
          </cell>
          <cell r="G104">
            <v>2.0095820591233438E-2</v>
          </cell>
          <cell r="H104">
            <v>-1.0419681088314004E-2</v>
          </cell>
          <cell r="I104">
            <v>-2.5516082635983262E-2</v>
          </cell>
          <cell r="J104">
            <v>0</v>
          </cell>
          <cell r="K104">
            <v>1.6535579937304076E-2</v>
          </cell>
          <cell r="L104">
            <v>0</v>
          </cell>
          <cell r="M104">
            <v>7.0026753597122295E-3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2.2359715670024226E-2</v>
          </cell>
          <cell r="S104">
            <v>0</v>
          </cell>
          <cell r="T104">
            <v>0</v>
          </cell>
          <cell r="U104">
            <v>2.0430209953343704E-2</v>
          </cell>
          <cell r="V104">
            <v>3.2317244897959181E-2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B104">
            <v>12</v>
          </cell>
          <cell r="EF104">
            <v>0</v>
          </cell>
          <cell r="EG104">
            <v>0</v>
          </cell>
          <cell r="EH104">
            <v>0</v>
          </cell>
          <cell r="EI104">
            <v>0.5</v>
          </cell>
          <cell r="EJ104">
            <v>0.5</v>
          </cell>
          <cell r="EK104">
            <v>2</v>
          </cell>
          <cell r="EL104">
            <v>-0.5</v>
          </cell>
          <cell r="EM104">
            <v>-1.5</v>
          </cell>
          <cell r="EN104">
            <v>0</v>
          </cell>
          <cell r="EO104">
            <v>0.5</v>
          </cell>
          <cell r="EP104">
            <v>0</v>
          </cell>
          <cell r="EQ104">
            <v>0.5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3</v>
          </cell>
          <cell r="EW104">
            <v>0</v>
          </cell>
          <cell r="EX104">
            <v>0</v>
          </cell>
          <cell r="EY104">
            <v>1</v>
          </cell>
          <cell r="EZ104">
            <v>1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</row>
        <row r="105">
          <cell r="A105">
            <v>45384</v>
          </cell>
          <cell r="B105">
            <v>0</v>
          </cell>
          <cell r="C105">
            <v>0</v>
          </cell>
          <cell r="D105">
            <v>0</v>
          </cell>
          <cell r="E105">
            <v>5.3600032959789067E-3</v>
          </cell>
          <cell r="F105">
            <v>8.3037663006177102E-3</v>
          </cell>
          <cell r="G105">
            <v>2.0095820591233438E-2</v>
          </cell>
          <cell r="H105">
            <v>-1.0419681088314004E-2</v>
          </cell>
          <cell r="I105">
            <v>-2.5516082635983262E-2</v>
          </cell>
          <cell r="J105">
            <v>0</v>
          </cell>
          <cell r="K105">
            <v>1.6535579937304076E-2</v>
          </cell>
          <cell r="L105">
            <v>0</v>
          </cell>
          <cell r="M105">
            <v>7.0026753597122295E-3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2.2359715670024226E-2</v>
          </cell>
          <cell r="S105">
            <v>0</v>
          </cell>
          <cell r="T105">
            <v>0</v>
          </cell>
          <cell r="U105">
            <v>2.0430209953343704E-2</v>
          </cell>
          <cell r="V105">
            <v>3.2317244897959181E-2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B105">
            <v>10</v>
          </cell>
          <cell r="EF105">
            <v>0</v>
          </cell>
          <cell r="EG105">
            <v>0</v>
          </cell>
          <cell r="EH105">
            <v>0</v>
          </cell>
          <cell r="EI105">
            <v>0.5</v>
          </cell>
          <cell r="EJ105">
            <v>0.5</v>
          </cell>
          <cell r="EK105">
            <v>2</v>
          </cell>
          <cell r="EL105">
            <v>-0.5</v>
          </cell>
          <cell r="EM105">
            <v>-1.5</v>
          </cell>
          <cell r="EN105">
            <v>0</v>
          </cell>
          <cell r="EO105">
            <v>0.5</v>
          </cell>
          <cell r="EP105">
            <v>0</v>
          </cell>
          <cell r="EQ105">
            <v>0.5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3</v>
          </cell>
          <cell r="EW105">
            <v>0</v>
          </cell>
          <cell r="EX105">
            <v>0</v>
          </cell>
          <cell r="EY105">
            <v>1</v>
          </cell>
          <cell r="EZ105">
            <v>1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</row>
        <row r="106">
          <cell r="A106">
            <v>45386</v>
          </cell>
          <cell r="B106">
            <v>0</v>
          </cell>
          <cell r="C106">
            <v>0</v>
          </cell>
          <cell r="D106">
            <v>0</v>
          </cell>
          <cell r="E106">
            <v>5.3600032959789067E-3</v>
          </cell>
          <cell r="F106">
            <v>8.3037663006177102E-3</v>
          </cell>
          <cell r="G106">
            <v>1.2442801556420234E-2</v>
          </cell>
          <cell r="H106">
            <v>-1.0419681088314004E-2</v>
          </cell>
          <cell r="I106">
            <v>-2.5516082635983262E-2</v>
          </cell>
          <cell r="J106">
            <v>0</v>
          </cell>
          <cell r="K106">
            <v>0</v>
          </cell>
          <cell r="L106">
            <v>0</v>
          </cell>
          <cell r="M106">
            <v>1.4430505415162454E-2</v>
          </cell>
          <cell r="N106">
            <v>0</v>
          </cell>
          <cell r="O106">
            <v>0</v>
          </cell>
          <cell r="P106">
            <v>2.5406250000000002E-2</v>
          </cell>
          <cell r="Q106">
            <v>0</v>
          </cell>
          <cell r="R106">
            <v>2.2359715670024226E-2</v>
          </cell>
          <cell r="S106">
            <v>0</v>
          </cell>
          <cell r="T106">
            <v>0</v>
          </cell>
          <cell r="U106">
            <v>2.0430209953343704E-2</v>
          </cell>
          <cell r="V106">
            <v>2.4390000000000002E-2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B106">
            <v>6</v>
          </cell>
          <cell r="EF106">
            <v>0</v>
          </cell>
          <cell r="EG106">
            <v>0</v>
          </cell>
          <cell r="EH106">
            <v>0</v>
          </cell>
          <cell r="EI106">
            <v>0.5</v>
          </cell>
          <cell r="EJ106">
            <v>0.5</v>
          </cell>
          <cell r="EK106">
            <v>1</v>
          </cell>
          <cell r="EL106">
            <v>-0.5</v>
          </cell>
          <cell r="EM106">
            <v>-1.5</v>
          </cell>
          <cell r="EN106">
            <v>0</v>
          </cell>
          <cell r="EO106">
            <v>0</v>
          </cell>
          <cell r="EP106">
            <v>0</v>
          </cell>
          <cell r="EQ106">
            <v>1</v>
          </cell>
          <cell r="ER106">
            <v>0</v>
          </cell>
          <cell r="ES106">
            <v>0</v>
          </cell>
          <cell r="ET106">
            <v>3</v>
          </cell>
          <cell r="EU106">
            <v>0</v>
          </cell>
          <cell r="EV106">
            <v>3</v>
          </cell>
          <cell r="EW106">
            <v>0</v>
          </cell>
          <cell r="EX106">
            <v>0</v>
          </cell>
          <cell r="EY106">
            <v>1</v>
          </cell>
          <cell r="EZ106">
            <v>1.5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</row>
        <row r="107">
          <cell r="A107">
            <v>45387</v>
          </cell>
          <cell r="B107">
            <v>0</v>
          </cell>
          <cell r="C107">
            <v>1.6832583682008368E-2</v>
          </cell>
          <cell r="D107">
            <v>0</v>
          </cell>
          <cell r="E107">
            <v>5.3600032959789067E-3</v>
          </cell>
          <cell r="F107">
            <v>0</v>
          </cell>
          <cell r="G107">
            <v>1.2442801556420234E-2</v>
          </cell>
          <cell r="H107">
            <v>-1.0419681088314004E-2</v>
          </cell>
          <cell r="I107">
            <v>-2.5516082635983262E-2</v>
          </cell>
          <cell r="J107">
            <v>0</v>
          </cell>
          <cell r="K107">
            <v>0</v>
          </cell>
          <cell r="L107">
            <v>0</v>
          </cell>
          <cell r="M107">
            <v>1.4430505415162454E-2</v>
          </cell>
          <cell r="N107">
            <v>0</v>
          </cell>
          <cell r="O107">
            <v>0</v>
          </cell>
          <cell r="P107">
            <v>2.1304435127978819E-2</v>
          </cell>
          <cell r="Q107">
            <v>0</v>
          </cell>
          <cell r="R107">
            <v>2.2359715670024226E-2</v>
          </cell>
          <cell r="S107">
            <v>0</v>
          </cell>
          <cell r="T107">
            <v>0</v>
          </cell>
          <cell r="U107">
            <v>2.0430209953343704E-2</v>
          </cell>
          <cell r="V107">
            <v>2.4390000000000002E-2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B107">
            <v>6</v>
          </cell>
          <cell r="EF107">
            <v>0</v>
          </cell>
          <cell r="EG107">
            <v>2</v>
          </cell>
          <cell r="EH107">
            <v>0</v>
          </cell>
          <cell r="EI107">
            <v>0.5</v>
          </cell>
          <cell r="EJ107">
            <v>0</v>
          </cell>
          <cell r="EK107">
            <v>1</v>
          </cell>
          <cell r="EL107">
            <v>-0.5</v>
          </cell>
          <cell r="EM107">
            <v>-1.5</v>
          </cell>
          <cell r="EN107">
            <v>0</v>
          </cell>
          <cell r="EO107">
            <v>0</v>
          </cell>
          <cell r="EP107">
            <v>0</v>
          </cell>
          <cell r="EQ107">
            <v>1</v>
          </cell>
          <cell r="ER107">
            <v>0</v>
          </cell>
          <cell r="ES107">
            <v>0</v>
          </cell>
          <cell r="ET107">
            <v>2.5</v>
          </cell>
          <cell r="EU107">
            <v>0</v>
          </cell>
          <cell r="EV107">
            <v>3</v>
          </cell>
          <cell r="EW107">
            <v>0</v>
          </cell>
          <cell r="EX107">
            <v>0</v>
          </cell>
          <cell r="EY107">
            <v>1</v>
          </cell>
          <cell r="EZ107">
            <v>1.5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</row>
        <row r="108">
          <cell r="A108">
            <v>45390</v>
          </cell>
          <cell r="B108">
            <v>0</v>
          </cell>
          <cell r="C108">
            <v>1.6832583682008368E-2</v>
          </cell>
          <cell r="D108">
            <v>0</v>
          </cell>
          <cell r="E108">
            <v>5.3600032959789067E-3</v>
          </cell>
          <cell r="F108">
            <v>0</v>
          </cell>
          <cell r="G108">
            <v>1.2442801556420234E-2</v>
          </cell>
          <cell r="H108">
            <v>-1.0419681088314004E-2</v>
          </cell>
          <cell r="I108">
            <v>-2.5516082635983262E-2</v>
          </cell>
          <cell r="J108">
            <v>0</v>
          </cell>
          <cell r="K108">
            <v>0</v>
          </cell>
          <cell r="L108">
            <v>0</v>
          </cell>
          <cell r="M108">
            <v>1.4430505415162454E-2</v>
          </cell>
          <cell r="N108">
            <v>0</v>
          </cell>
          <cell r="O108">
            <v>0</v>
          </cell>
          <cell r="P108">
            <v>2.1304435127978819E-2</v>
          </cell>
          <cell r="Q108">
            <v>0</v>
          </cell>
          <cell r="R108">
            <v>2.2359715670024226E-2</v>
          </cell>
          <cell r="S108">
            <v>0</v>
          </cell>
          <cell r="T108">
            <v>0</v>
          </cell>
          <cell r="U108">
            <v>2.0430209953343704E-2</v>
          </cell>
          <cell r="V108">
            <v>2.4390000000000002E-2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B108">
            <v>6</v>
          </cell>
          <cell r="EF108">
            <v>0</v>
          </cell>
          <cell r="EG108">
            <v>2</v>
          </cell>
          <cell r="EH108">
            <v>0</v>
          </cell>
          <cell r="EI108">
            <v>0.5</v>
          </cell>
          <cell r="EJ108">
            <v>0</v>
          </cell>
          <cell r="EK108">
            <v>1</v>
          </cell>
          <cell r="EL108">
            <v>-0.5</v>
          </cell>
          <cell r="EM108">
            <v>-1.5</v>
          </cell>
          <cell r="EN108">
            <v>0</v>
          </cell>
          <cell r="EO108">
            <v>0</v>
          </cell>
          <cell r="EP108">
            <v>0</v>
          </cell>
          <cell r="EQ108">
            <v>1</v>
          </cell>
          <cell r="ER108">
            <v>0</v>
          </cell>
          <cell r="ES108">
            <v>0</v>
          </cell>
          <cell r="ET108">
            <v>2.5</v>
          </cell>
          <cell r="EU108">
            <v>0</v>
          </cell>
          <cell r="EV108">
            <v>3</v>
          </cell>
          <cell r="EW108">
            <v>0</v>
          </cell>
          <cell r="EX108">
            <v>0</v>
          </cell>
          <cell r="EY108">
            <v>1</v>
          </cell>
          <cell r="EZ108">
            <v>1.5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</row>
        <row r="109">
          <cell r="A109">
            <v>45391</v>
          </cell>
          <cell r="B109">
            <v>0</v>
          </cell>
          <cell r="C109">
            <v>1.6832583682008368E-2</v>
          </cell>
          <cell r="D109">
            <v>0</v>
          </cell>
          <cell r="E109">
            <v>5.3600032959789067E-3</v>
          </cell>
          <cell r="F109">
            <v>0</v>
          </cell>
          <cell r="G109">
            <v>1.2442801556420234E-2</v>
          </cell>
          <cell r="H109">
            <v>-1.0419681088314004E-2</v>
          </cell>
          <cell r="I109">
            <v>-2.5516082635983262E-2</v>
          </cell>
          <cell r="J109">
            <v>0</v>
          </cell>
          <cell r="K109">
            <v>0</v>
          </cell>
          <cell r="L109">
            <v>0</v>
          </cell>
          <cell r="M109">
            <v>1.4430505415162454E-2</v>
          </cell>
          <cell r="N109">
            <v>0</v>
          </cell>
          <cell r="O109">
            <v>0</v>
          </cell>
          <cell r="P109">
            <v>1.721916696718355E-2</v>
          </cell>
          <cell r="Q109">
            <v>0</v>
          </cell>
          <cell r="R109">
            <v>2.2359715670024226E-2</v>
          </cell>
          <cell r="S109">
            <v>0</v>
          </cell>
          <cell r="T109">
            <v>0</v>
          </cell>
          <cell r="U109">
            <v>2.0430209953343704E-2</v>
          </cell>
          <cell r="V109">
            <v>2.4390000000000002E-2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B109">
            <v>6</v>
          </cell>
          <cell r="EF109">
            <v>0</v>
          </cell>
          <cell r="EG109">
            <v>2</v>
          </cell>
          <cell r="EH109">
            <v>0</v>
          </cell>
          <cell r="EI109">
            <v>0.5</v>
          </cell>
          <cell r="EJ109">
            <v>0</v>
          </cell>
          <cell r="EK109">
            <v>1</v>
          </cell>
          <cell r="EL109">
            <v>-0.5</v>
          </cell>
          <cell r="EM109">
            <v>-1.5</v>
          </cell>
          <cell r="EN109">
            <v>0</v>
          </cell>
          <cell r="EO109">
            <v>0</v>
          </cell>
          <cell r="EP109">
            <v>0</v>
          </cell>
          <cell r="EQ109">
            <v>1</v>
          </cell>
          <cell r="ER109">
            <v>0</v>
          </cell>
          <cell r="ES109">
            <v>0</v>
          </cell>
          <cell r="ET109">
            <v>2</v>
          </cell>
          <cell r="EU109">
            <v>0</v>
          </cell>
          <cell r="EV109">
            <v>3</v>
          </cell>
          <cell r="EW109">
            <v>0</v>
          </cell>
          <cell r="EX109">
            <v>0</v>
          </cell>
          <cell r="EY109">
            <v>1</v>
          </cell>
          <cell r="EZ109">
            <v>1.5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</row>
        <row r="110">
          <cell r="A110">
            <v>45392</v>
          </cell>
          <cell r="B110">
            <v>0</v>
          </cell>
          <cell r="C110">
            <v>1.6832583682008368E-2</v>
          </cell>
          <cell r="D110">
            <v>0</v>
          </cell>
          <cell r="E110">
            <v>5.3600032959789067E-3</v>
          </cell>
          <cell r="F110">
            <v>0</v>
          </cell>
          <cell r="G110">
            <v>1.2442801556420234E-2</v>
          </cell>
          <cell r="H110">
            <v>-1.0419681088314004E-2</v>
          </cell>
          <cell r="I110">
            <v>-3.3003092783505147E-2</v>
          </cell>
          <cell r="J110">
            <v>0</v>
          </cell>
          <cell r="K110">
            <v>0</v>
          </cell>
          <cell r="L110">
            <v>0</v>
          </cell>
          <cell r="M110">
            <v>1.4430505415162454E-2</v>
          </cell>
          <cell r="N110">
            <v>0</v>
          </cell>
          <cell r="O110">
            <v>0</v>
          </cell>
          <cell r="P110">
            <v>2.1120469739619979E-2</v>
          </cell>
          <cell r="Q110">
            <v>0</v>
          </cell>
          <cell r="R110">
            <v>2.2359715670024226E-2</v>
          </cell>
          <cell r="S110">
            <v>0</v>
          </cell>
          <cell r="T110">
            <v>0</v>
          </cell>
          <cell r="U110">
            <v>2.0430209953343704E-2</v>
          </cell>
          <cell r="V110">
            <v>2.4390000000000002E-2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B110">
            <v>6</v>
          </cell>
          <cell r="EF110">
            <v>0</v>
          </cell>
          <cell r="EG110">
            <v>2</v>
          </cell>
          <cell r="EH110">
            <v>0</v>
          </cell>
          <cell r="EI110">
            <v>0.5</v>
          </cell>
          <cell r="EJ110">
            <v>0</v>
          </cell>
          <cell r="EK110">
            <v>1</v>
          </cell>
          <cell r="EL110">
            <v>-0.5</v>
          </cell>
          <cell r="EM110">
            <v>-2</v>
          </cell>
          <cell r="EN110">
            <v>0</v>
          </cell>
          <cell r="EO110">
            <v>0</v>
          </cell>
          <cell r="EP110">
            <v>0</v>
          </cell>
          <cell r="EQ110">
            <v>1</v>
          </cell>
          <cell r="ER110">
            <v>0</v>
          </cell>
          <cell r="ES110">
            <v>0</v>
          </cell>
          <cell r="ET110">
            <v>2.5</v>
          </cell>
          <cell r="EU110">
            <v>0</v>
          </cell>
          <cell r="EV110">
            <v>3</v>
          </cell>
          <cell r="EW110">
            <v>0</v>
          </cell>
          <cell r="EX110">
            <v>0</v>
          </cell>
          <cell r="EY110">
            <v>1</v>
          </cell>
          <cell r="EZ110">
            <v>1.5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</row>
        <row r="111">
          <cell r="A111">
            <v>45393</v>
          </cell>
          <cell r="B111">
            <v>0</v>
          </cell>
          <cell r="C111">
            <v>1.6832583682008368E-2</v>
          </cell>
          <cell r="D111">
            <v>0</v>
          </cell>
          <cell r="E111">
            <v>5.3600032959789067E-3</v>
          </cell>
          <cell r="F111">
            <v>0</v>
          </cell>
          <cell r="G111">
            <v>1.2442801556420234E-2</v>
          </cell>
          <cell r="H111">
            <v>-1.0419681088314004E-2</v>
          </cell>
          <cell r="I111">
            <v>-2.535882352941177E-2</v>
          </cell>
          <cell r="J111">
            <v>0</v>
          </cell>
          <cell r="K111">
            <v>0</v>
          </cell>
          <cell r="L111">
            <v>0</v>
          </cell>
          <cell r="M111">
            <v>1.4430505415162454E-2</v>
          </cell>
          <cell r="N111">
            <v>0</v>
          </cell>
          <cell r="O111">
            <v>0</v>
          </cell>
          <cell r="P111">
            <v>2.1120469739619979E-2</v>
          </cell>
          <cell r="Q111">
            <v>0</v>
          </cell>
          <cell r="R111">
            <v>2.2359715670024226E-2</v>
          </cell>
          <cell r="S111">
            <v>0</v>
          </cell>
          <cell r="T111">
            <v>0</v>
          </cell>
          <cell r="U111">
            <v>2.0430209953343704E-2</v>
          </cell>
          <cell r="V111">
            <v>2.4390000000000002E-2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B111">
            <v>6</v>
          </cell>
          <cell r="EF111">
            <v>0</v>
          </cell>
          <cell r="EG111">
            <v>2</v>
          </cell>
          <cell r="EH111">
            <v>0</v>
          </cell>
          <cell r="EI111">
            <v>0.5</v>
          </cell>
          <cell r="EJ111">
            <v>0</v>
          </cell>
          <cell r="EK111">
            <v>1</v>
          </cell>
          <cell r="EL111">
            <v>-0.5</v>
          </cell>
          <cell r="EM111">
            <v>-1.5</v>
          </cell>
          <cell r="EN111">
            <v>0</v>
          </cell>
          <cell r="EO111">
            <v>0</v>
          </cell>
          <cell r="EP111">
            <v>0</v>
          </cell>
          <cell r="EQ111">
            <v>1</v>
          </cell>
          <cell r="ER111">
            <v>0</v>
          </cell>
          <cell r="ES111">
            <v>0</v>
          </cell>
          <cell r="ET111">
            <v>2.5</v>
          </cell>
          <cell r="EU111">
            <v>0</v>
          </cell>
          <cell r="EV111">
            <v>3</v>
          </cell>
          <cell r="EW111">
            <v>0</v>
          </cell>
          <cell r="EX111">
            <v>0</v>
          </cell>
          <cell r="EY111">
            <v>1</v>
          </cell>
          <cell r="EZ111">
            <v>1.5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</row>
        <row r="112">
          <cell r="A112">
            <v>45394</v>
          </cell>
          <cell r="B112">
            <v>0</v>
          </cell>
          <cell r="C112">
            <v>2.1881184440559438E-2</v>
          </cell>
          <cell r="D112">
            <v>0</v>
          </cell>
          <cell r="E112">
            <v>5.3600032959789067E-3</v>
          </cell>
          <cell r="F112">
            <v>0</v>
          </cell>
          <cell r="G112">
            <v>1.2442801556420234E-2</v>
          </cell>
          <cell r="H112">
            <v>-1.0419681088314004E-2</v>
          </cell>
          <cell r="I112">
            <v>-2.535882352941177E-2</v>
          </cell>
          <cell r="J112">
            <v>0</v>
          </cell>
          <cell r="K112">
            <v>0</v>
          </cell>
          <cell r="L112">
            <v>0</v>
          </cell>
          <cell r="M112">
            <v>1.4430505415162454E-2</v>
          </cell>
          <cell r="N112">
            <v>0</v>
          </cell>
          <cell r="O112">
            <v>0</v>
          </cell>
          <cell r="P112">
            <v>2.1120469739619979E-2</v>
          </cell>
          <cell r="Q112">
            <v>0</v>
          </cell>
          <cell r="R112">
            <v>2.2359715670024226E-2</v>
          </cell>
          <cell r="S112">
            <v>0</v>
          </cell>
          <cell r="T112">
            <v>0</v>
          </cell>
          <cell r="U112">
            <v>2.0430209953343704E-2</v>
          </cell>
          <cell r="V112">
            <v>2.4390000000000002E-2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B112">
            <v>6</v>
          </cell>
          <cell r="EF112">
            <v>0</v>
          </cell>
          <cell r="EG112">
            <v>2.5</v>
          </cell>
          <cell r="EH112">
            <v>0</v>
          </cell>
          <cell r="EI112">
            <v>0.5</v>
          </cell>
          <cell r="EJ112">
            <v>0</v>
          </cell>
          <cell r="EK112">
            <v>1</v>
          </cell>
          <cell r="EL112">
            <v>-0.5</v>
          </cell>
          <cell r="EM112">
            <v>-1.5</v>
          </cell>
          <cell r="EN112">
            <v>0</v>
          </cell>
          <cell r="EO112">
            <v>0</v>
          </cell>
          <cell r="EP112">
            <v>0</v>
          </cell>
          <cell r="EQ112">
            <v>1</v>
          </cell>
          <cell r="ER112">
            <v>0</v>
          </cell>
          <cell r="ES112">
            <v>0</v>
          </cell>
          <cell r="ET112">
            <v>2.5</v>
          </cell>
          <cell r="EU112">
            <v>0</v>
          </cell>
          <cell r="EV112">
            <v>3</v>
          </cell>
          <cell r="EW112">
            <v>0</v>
          </cell>
          <cell r="EX112">
            <v>0</v>
          </cell>
          <cell r="EY112">
            <v>1</v>
          </cell>
          <cell r="EZ112">
            <v>1.5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</row>
        <row r="113">
          <cell r="A113">
            <v>45397</v>
          </cell>
          <cell r="B113">
            <v>0</v>
          </cell>
          <cell r="C113">
            <v>2.1881184440559438E-2</v>
          </cell>
          <cell r="D113">
            <v>0</v>
          </cell>
          <cell r="E113">
            <v>5.3600032959789067E-3</v>
          </cell>
          <cell r="F113">
            <v>0</v>
          </cell>
          <cell r="G113">
            <v>1.2442801556420234E-2</v>
          </cell>
          <cell r="H113">
            <v>-1.0419681088314004E-2</v>
          </cell>
          <cell r="I113">
            <v>-2.535882352941177E-2</v>
          </cell>
          <cell r="J113">
            <v>0</v>
          </cell>
          <cell r="K113">
            <v>0</v>
          </cell>
          <cell r="L113">
            <v>0</v>
          </cell>
          <cell r="M113">
            <v>1.4430505415162454E-2</v>
          </cell>
          <cell r="N113">
            <v>0</v>
          </cell>
          <cell r="O113">
            <v>0</v>
          </cell>
          <cell r="P113">
            <v>2.1120469739619979E-2</v>
          </cell>
          <cell r="Q113">
            <v>0</v>
          </cell>
          <cell r="R113">
            <v>2.2359715670024226E-2</v>
          </cell>
          <cell r="S113">
            <v>0</v>
          </cell>
          <cell r="T113">
            <v>0</v>
          </cell>
          <cell r="U113">
            <v>2.0430209953343704E-2</v>
          </cell>
          <cell r="V113">
            <v>2.4390000000000002E-2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B113">
            <v>6</v>
          </cell>
          <cell r="EF113">
            <v>0</v>
          </cell>
          <cell r="EG113">
            <v>2.5</v>
          </cell>
          <cell r="EH113">
            <v>0</v>
          </cell>
          <cell r="EI113">
            <v>0.5</v>
          </cell>
          <cell r="EJ113">
            <v>0</v>
          </cell>
          <cell r="EK113">
            <v>1</v>
          </cell>
          <cell r="EL113">
            <v>-0.5</v>
          </cell>
          <cell r="EM113">
            <v>-1.5</v>
          </cell>
          <cell r="EN113">
            <v>0</v>
          </cell>
          <cell r="EO113">
            <v>0</v>
          </cell>
          <cell r="EP113">
            <v>0</v>
          </cell>
          <cell r="EQ113">
            <v>1</v>
          </cell>
          <cell r="ER113">
            <v>0</v>
          </cell>
          <cell r="ES113">
            <v>0</v>
          </cell>
          <cell r="ET113">
            <v>2.5</v>
          </cell>
          <cell r="EU113">
            <v>0</v>
          </cell>
          <cell r="EV113">
            <v>3</v>
          </cell>
          <cell r="EW113">
            <v>0</v>
          </cell>
          <cell r="EX113">
            <v>0</v>
          </cell>
          <cell r="EY113">
            <v>1</v>
          </cell>
          <cell r="EZ113">
            <v>1.5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</row>
        <row r="114">
          <cell r="A114">
            <v>45398</v>
          </cell>
          <cell r="B114">
            <v>0</v>
          </cell>
          <cell r="C114">
            <v>2.7275515013966481E-2</v>
          </cell>
          <cell r="D114">
            <v>0</v>
          </cell>
          <cell r="E114">
            <v>5.3600032959789067E-3</v>
          </cell>
          <cell r="F114">
            <v>0</v>
          </cell>
          <cell r="G114">
            <v>1.2442801556420234E-2</v>
          </cell>
          <cell r="H114">
            <v>-1.0419681088314004E-2</v>
          </cell>
          <cell r="I114">
            <v>-2.535882352941177E-2</v>
          </cell>
          <cell r="J114">
            <v>5.7720839244546898E-3</v>
          </cell>
          <cell r="K114">
            <v>0</v>
          </cell>
          <cell r="L114">
            <v>0</v>
          </cell>
          <cell r="M114">
            <v>1.4430505415162454E-2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2.2359715670024226E-2</v>
          </cell>
          <cell r="S114">
            <v>0</v>
          </cell>
          <cell r="T114">
            <v>0</v>
          </cell>
          <cell r="U114">
            <v>2.0430209953343704E-2</v>
          </cell>
          <cell r="V114">
            <v>2.4390000000000002E-2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B114">
            <v>6</v>
          </cell>
          <cell r="EF114">
            <v>0</v>
          </cell>
          <cell r="EG114">
            <v>3</v>
          </cell>
          <cell r="EH114">
            <v>0</v>
          </cell>
          <cell r="EI114">
            <v>0.5</v>
          </cell>
          <cell r="EJ114">
            <v>0</v>
          </cell>
          <cell r="EK114">
            <v>1</v>
          </cell>
          <cell r="EL114">
            <v>-0.5</v>
          </cell>
          <cell r="EM114">
            <v>-1.5</v>
          </cell>
          <cell r="EN114">
            <v>0.5</v>
          </cell>
          <cell r="EO114">
            <v>0</v>
          </cell>
          <cell r="EP114">
            <v>0</v>
          </cell>
          <cell r="EQ114">
            <v>1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3</v>
          </cell>
          <cell r="EW114">
            <v>0</v>
          </cell>
          <cell r="EX114">
            <v>0</v>
          </cell>
          <cell r="EY114">
            <v>1</v>
          </cell>
          <cell r="EZ114">
            <v>1.5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</row>
        <row r="115">
          <cell r="A115">
            <v>45399</v>
          </cell>
          <cell r="B115">
            <v>0</v>
          </cell>
          <cell r="C115">
            <v>0</v>
          </cell>
          <cell r="D115">
            <v>0</v>
          </cell>
          <cell r="E115">
            <v>5.3600032959789067E-3</v>
          </cell>
          <cell r="F115">
            <v>0</v>
          </cell>
          <cell r="G115">
            <v>1.2442801556420234E-2</v>
          </cell>
          <cell r="H115">
            <v>-1.0419681088314004E-2</v>
          </cell>
          <cell r="I115">
            <v>-2.535882352941177E-2</v>
          </cell>
          <cell r="J115">
            <v>5.7720839244546898E-3</v>
          </cell>
          <cell r="K115">
            <v>0</v>
          </cell>
          <cell r="L115">
            <v>0</v>
          </cell>
          <cell r="M115">
            <v>1.4430505415162454E-2</v>
          </cell>
          <cell r="N115">
            <v>0</v>
          </cell>
          <cell r="O115">
            <v>0</v>
          </cell>
          <cell r="P115">
            <v>1.0300725427708823E-2</v>
          </cell>
          <cell r="Q115">
            <v>0</v>
          </cell>
          <cell r="R115">
            <v>2.2359715670024226E-2</v>
          </cell>
          <cell r="S115">
            <v>0</v>
          </cell>
          <cell r="T115">
            <v>0</v>
          </cell>
          <cell r="U115">
            <v>2.0430209953343704E-2</v>
          </cell>
          <cell r="V115">
            <v>2.4390000000000002E-2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B115">
            <v>14</v>
          </cell>
          <cell r="EF115">
            <v>0</v>
          </cell>
          <cell r="EG115">
            <v>0</v>
          </cell>
          <cell r="EH115">
            <v>0</v>
          </cell>
          <cell r="EI115">
            <v>0.5</v>
          </cell>
          <cell r="EJ115">
            <v>0</v>
          </cell>
          <cell r="EK115">
            <v>1</v>
          </cell>
          <cell r="EL115">
            <v>-0.5</v>
          </cell>
          <cell r="EM115">
            <v>-1.5</v>
          </cell>
          <cell r="EN115">
            <v>0.5</v>
          </cell>
          <cell r="EO115">
            <v>0</v>
          </cell>
          <cell r="EP115">
            <v>0</v>
          </cell>
          <cell r="EQ115">
            <v>1</v>
          </cell>
          <cell r="ER115">
            <v>0</v>
          </cell>
          <cell r="ES115">
            <v>0</v>
          </cell>
          <cell r="ET115">
            <v>0.5</v>
          </cell>
          <cell r="EU115">
            <v>0</v>
          </cell>
          <cell r="EV115">
            <v>3</v>
          </cell>
          <cell r="EW115">
            <v>0</v>
          </cell>
          <cell r="EX115">
            <v>0</v>
          </cell>
          <cell r="EY115">
            <v>1</v>
          </cell>
          <cell r="EZ115">
            <v>1.5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</row>
        <row r="116">
          <cell r="A116">
            <v>45400</v>
          </cell>
          <cell r="B116">
            <v>0</v>
          </cell>
          <cell r="C116">
            <v>0</v>
          </cell>
          <cell r="D116">
            <v>0</v>
          </cell>
          <cell r="E116">
            <v>5.3600032959789067E-3</v>
          </cell>
          <cell r="F116">
            <v>0</v>
          </cell>
          <cell r="G116">
            <v>1.2442801556420234E-2</v>
          </cell>
          <cell r="H116">
            <v>-1.0419681088314004E-2</v>
          </cell>
          <cell r="I116">
            <v>-2.535882352941177E-2</v>
          </cell>
          <cell r="J116">
            <v>5.7720839244546898E-3</v>
          </cell>
          <cell r="K116">
            <v>0</v>
          </cell>
          <cell r="L116">
            <v>0</v>
          </cell>
          <cell r="M116">
            <v>1.4430505415162454E-2</v>
          </cell>
          <cell r="N116">
            <v>0</v>
          </cell>
          <cell r="O116">
            <v>0</v>
          </cell>
          <cell r="P116">
            <v>1.0300725427708823E-2</v>
          </cell>
          <cell r="Q116">
            <v>0</v>
          </cell>
          <cell r="R116">
            <v>2.2359715670024226E-2</v>
          </cell>
          <cell r="S116">
            <v>0</v>
          </cell>
          <cell r="T116">
            <v>0</v>
          </cell>
          <cell r="U116">
            <v>2.0430209953343704E-2</v>
          </cell>
          <cell r="V116">
            <v>2.4390000000000002E-2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B116">
            <v>11</v>
          </cell>
          <cell r="EF116">
            <v>0</v>
          </cell>
          <cell r="EG116">
            <v>0</v>
          </cell>
          <cell r="EH116">
            <v>0</v>
          </cell>
          <cell r="EI116">
            <v>0.5</v>
          </cell>
          <cell r="EJ116">
            <v>0</v>
          </cell>
          <cell r="EK116">
            <v>1</v>
          </cell>
          <cell r="EL116">
            <v>-0.5</v>
          </cell>
          <cell r="EM116">
            <v>-1.5</v>
          </cell>
          <cell r="EN116">
            <v>0.5</v>
          </cell>
          <cell r="EO116">
            <v>0</v>
          </cell>
          <cell r="EP116">
            <v>0</v>
          </cell>
          <cell r="EQ116">
            <v>1</v>
          </cell>
          <cell r="ER116">
            <v>0</v>
          </cell>
          <cell r="ES116">
            <v>0</v>
          </cell>
          <cell r="ET116">
            <v>0.5</v>
          </cell>
          <cell r="EU116">
            <v>0</v>
          </cell>
          <cell r="EV116">
            <v>3</v>
          </cell>
          <cell r="EW116">
            <v>0</v>
          </cell>
          <cell r="EX116">
            <v>0</v>
          </cell>
          <cell r="EY116">
            <v>1</v>
          </cell>
          <cell r="EZ116">
            <v>1.5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</row>
        <row r="117">
          <cell r="A117">
            <v>45401</v>
          </cell>
          <cell r="B117">
            <v>0</v>
          </cell>
          <cell r="C117">
            <v>0</v>
          </cell>
          <cell r="D117">
            <v>0</v>
          </cell>
          <cell r="E117">
            <v>5.3600032959789067E-3</v>
          </cell>
          <cell r="F117">
            <v>0</v>
          </cell>
          <cell r="G117">
            <v>1.2442801556420234E-2</v>
          </cell>
          <cell r="H117">
            <v>-1.0419681088314004E-2</v>
          </cell>
          <cell r="I117">
            <v>-2.535882352941177E-2</v>
          </cell>
          <cell r="J117">
            <v>5.7720839244546898E-3</v>
          </cell>
          <cell r="K117">
            <v>0</v>
          </cell>
          <cell r="L117">
            <v>0</v>
          </cell>
          <cell r="M117">
            <v>1.4430505415162454E-2</v>
          </cell>
          <cell r="N117">
            <v>0</v>
          </cell>
          <cell r="O117">
            <v>0</v>
          </cell>
          <cell r="P117">
            <v>1.0300725427708823E-2</v>
          </cell>
          <cell r="Q117">
            <v>0</v>
          </cell>
          <cell r="R117">
            <v>2.2359715670024226E-2</v>
          </cell>
          <cell r="S117">
            <v>0</v>
          </cell>
          <cell r="T117">
            <v>0</v>
          </cell>
          <cell r="U117">
            <v>2.0430209953343704E-2</v>
          </cell>
          <cell r="V117">
            <v>2.4390000000000002E-2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B117">
            <v>11</v>
          </cell>
          <cell r="EF117">
            <v>0</v>
          </cell>
          <cell r="EG117">
            <v>0</v>
          </cell>
          <cell r="EH117">
            <v>0</v>
          </cell>
          <cell r="EI117">
            <v>0.5</v>
          </cell>
          <cell r="EJ117">
            <v>0</v>
          </cell>
          <cell r="EK117">
            <v>1</v>
          </cell>
          <cell r="EL117">
            <v>-0.5</v>
          </cell>
          <cell r="EM117">
            <v>-1.5</v>
          </cell>
          <cell r="EN117">
            <v>0.5</v>
          </cell>
          <cell r="EO117">
            <v>0</v>
          </cell>
          <cell r="EP117">
            <v>0</v>
          </cell>
          <cell r="EQ117">
            <v>1</v>
          </cell>
          <cell r="ER117">
            <v>0</v>
          </cell>
          <cell r="ES117">
            <v>0</v>
          </cell>
          <cell r="ET117">
            <v>0.5</v>
          </cell>
          <cell r="EU117">
            <v>0</v>
          </cell>
          <cell r="EV117">
            <v>3</v>
          </cell>
          <cell r="EW117">
            <v>0</v>
          </cell>
          <cell r="EX117">
            <v>0</v>
          </cell>
          <cell r="EY117">
            <v>1</v>
          </cell>
          <cell r="EZ117">
            <v>1.5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</row>
        <row r="118">
          <cell r="A118">
            <v>45404</v>
          </cell>
          <cell r="B118">
            <v>0</v>
          </cell>
          <cell r="C118">
            <v>0</v>
          </cell>
          <cell r="D118">
            <v>0</v>
          </cell>
          <cell r="E118">
            <v>5.3600032959789067E-3</v>
          </cell>
          <cell r="F118">
            <v>0</v>
          </cell>
          <cell r="G118">
            <v>1.2442801556420234E-2</v>
          </cell>
          <cell r="H118">
            <v>0</v>
          </cell>
          <cell r="I118">
            <v>-2.535882352941177E-2</v>
          </cell>
          <cell r="J118">
            <v>5.7720839244546898E-3</v>
          </cell>
          <cell r="K118">
            <v>0</v>
          </cell>
          <cell r="L118">
            <v>0</v>
          </cell>
          <cell r="M118">
            <v>1.4430505415162454E-2</v>
          </cell>
          <cell r="N118">
            <v>0</v>
          </cell>
          <cell r="O118">
            <v>0</v>
          </cell>
          <cell r="P118">
            <v>1.0300725427708823E-2</v>
          </cell>
          <cell r="Q118">
            <v>0</v>
          </cell>
          <cell r="R118">
            <v>2.2359715670024226E-2</v>
          </cell>
          <cell r="S118">
            <v>0</v>
          </cell>
          <cell r="T118">
            <v>0</v>
          </cell>
          <cell r="U118">
            <v>2.0430209953343704E-2</v>
          </cell>
          <cell r="V118">
            <v>2.4390000000000002E-2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B118">
            <v>10</v>
          </cell>
          <cell r="EF118">
            <v>0</v>
          </cell>
          <cell r="EG118">
            <v>0</v>
          </cell>
          <cell r="EH118">
            <v>0</v>
          </cell>
          <cell r="EI118">
            <v>0.5</v>
          </cell>
          <cell r="EJ118">
            <v>0</v>
          </cell>
          <cell r="EK118">
            <v>1</v>
          </cell>
          <cell r="EL118">
            <v>0</v>
          </cell>
          <cell r="EM118">
            <v>-1.5</v>
          </cell>
          <cell r="EN118">
            <v>0.5</v>
          </cell>
          <cell r="EO118">
            <v>0</v>
          </cell>
          <cell r="EP118">
            <v>0</v>
          </cell>
          <cell r="EQ118">
            <v>1</v>
          </cell>
          <cell r="ER118">
            <v>0</v>
          </cell>
          <cell r="ES118">
            <v>0</v>
          </cell>
          <cell r="ET118">
            <v>0.5</v>
          </cell>
          <cell r="EU118">
            <v>0</v>
          </cell>
          <cell r="EV118">
            <v>3</v>
          </cell>
          <cell r="EW118">
            <v>0</v>
          </cell>
          <cell r="EX118">
            <v>0</v>
          </cell>
          <cell r="EY118">
            <v>1</v>
          </cell>
          <cell r="EZ118">
            <v>1.5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</row>
        <row r="119">
          <cell r="A119">
            <v>45405</v>
          </cell>
          <cell r="B119">
            <v>0</v>
          </cell>
          <cell r="C119">
            <v>0</v>
          </cell>
          <cell r="D119">
            <v>0</v>
          </cell>
          <cell r="E119">
            <v>5.3600032959789067E-3</v>
          </cell>
          <cell r="F119">
            <v>0</v>
          </cell>
          <cell r="G119">
            <v>1.2442801556420234E-2</v>
          </cell>
          <cell r="H119">
            <v>0</v>
          </cell>
          <cell r="I119">
            <v>-2.535882352941177E-2</v>
          </cell>
          <cell r="J119">
            <v>5.7720839244546898E-3</v>
          </cell>
          <cell r="K119">
            <v>0</v>
          </cell>
          <cell r="L119">
            <v>0</v>
          </cell>
          <cell r="M119">
            <v>1.4430505415162454E-2</v>
          </cell>
          <cell r="N119">
            <v>0</v>
          </cell>
          <cell r="O119">
            <v>0</v>
          </cell>
          <cell r="P119">
            <v>1.0300725427708823E-2</v>
          </cell>
          <cell r="Q119">
            <v>0</v>
          </cell>
          <cell r="R119">
            <v>2.2359715670024226E-2</v>
          </cell>
          <cell r="S119">
            <v>0</v>
          </cell>
          <cell r="T119">
            <v>0</v>
          </cell>
          <cell r="U119">
            <v>2.0430209953343704E-2</v>
          </cell>
          <cell r="V119">
            <v>2.4390000000000002E-2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B119">
            <v>10</v>
          </cell>
          <cell r="EF119">
            <v>0</v>
          </cell>
          <cell r="EG119">
            <v>0</v>
          </cell>
          <cell r="EH119">
            <v>0</v>
          </cell>
          <cell r="EI119">
            <v>0.5</v>
          </cell>
          <cell r="EJ119">
            <v>0</v>
          </cell>
          <cell r="EK119">
            <v>1</v>
          </cell>
          <cell r="EL119">
            <v>0</v>
          </cell>
          <cell r="EM119">
            <v>-1.5</v>
          </cell>
          <cell r="EN119">
            <v>0.5</v>
          </cell>
          <cell r="EO119">
            <v>0</v>
          </cell>
          <cell r="EP119">
            <v>0</v>
          </cell>
          <cell r="EQ119">
            <v>1</v>
          </cell>
          <cell r="ER119">
            <v>0</v>
          </cell>
          <cell r="ES119">
            <v>0</v>
          </cell>
          <cell r="ET119">
            <v>0.5</v>
          </cell>
          <cell r="EU119">
            <v>0</v>
          </cell>
          <cell r="EV119">
            <v>3</v>
          </cell>
          <cell r="EW119">
            <v>0</v>
          </cell>
          <cell r="EX119">
            <v>0</v>
          </cell>
          <cell r="EY119">
            <v>1</v>
          </cell>
          <cell r="EZ119">
            <v>1.5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</row>
        <row r="120">
          <cell r="A120">
            <v>45406</v>
          </cell>
          <cell r="B120">
            <v>0</v>
          </cell>
          <cell r="C120">
            <v>2.6717445537596633E-2</v>
          </cell>
          <cell r="D120">
            <v>0</v>
          </cell>
          <cell r="E120">
            <v>0</v>
          </cell>
          <cell r="F120">
            <v>0</v>
          </cell>
          <cell r="G120">
            <v>1.2442801556420234E-2</v>
          </cell>
          <cell r="H120">
            <v>0</v>
          </cell>
          <cell r="I120">
            <v>-2.535882352941177E-2</v>
          </cell>
          <cell r="J120">
            <v>5.7720839244546898E-3</v>
          </cell>
          <cell r="K120">
            <v>0</v>
          </cell>
          <cell r="L120">
            <v>0</v>
          </cell>
          <cell r="M120">
            <v>1.4430505415162454E-2</v>
          </cell>
          <cell r="N120">
            <v>0</v>
          </cell>
          <cell r="O120">
            <v>0</v>
          </cell>
          <cell r="P120">
            <v>1.0300725427708823E-2</v>
          </cell>
          <cell r="Q120">
            <v>0</v>
          </cell>
          <cell r="R120">
            <v>2.2359715670024226E-2</v>
          </cell>
          <cell r="S120">
            <v>0</v>
          </cell>
          <cell r="T120">
            <v>0</v>
          </cell>
          <cell r="U120">
            <v>2.0430209953343704E-2</v>
          </cell>
          <cell r="V120">
            <v>2.4390000000000002E-2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B120">
            <v>6</v>
          </cell>
          <cell r="EF120">
            <v>0</v>
          </cell>
          <cell r="EG120">
            <v>3</v>
          </cell>
          <cell r="EH120">
            <v>0</v>
          </cell>
          <cell r="EI120">
            <v>0</v>
          </cell>
          <cell r="EJ120">
            <v>0</v>
          </cell>
          <cell r="EK120">
            <v>1</v>
          </cell>
          <cell r="EL120">
            <v>0</v>
          </cell>
          <cell r="EM120">
            <v>-1.5</v>
          </cell>
          <cell r="EN120">
            <v>0.5</v>
          </cell>
          <cell r="EO120">
            <v>0</v>
          </cell>
          <cell r="EP120">
            <v>0</v>
          </cell>
          <cell r="EQ120">
            <v>1</v>
          </cell>
          <cell r="ER120">
            <v>0</v>
          </cell>
          <cell r="ES120">
            <v>0</v>
          </cell>
          <cell r="ET120">
            <v>0.5</v>
          </cell>
          <cell r="EU120">
            <v>0</v>
          </cell>
          <cell r="EV120">
            <v>3</v>
          </cell>
          <cell r="EW120">
            <v>0</v>
          </cell>
          <cell r="EX120">
            <v>0</v>
          </cell>
          <cell r="EY120">
            <v>1</v>
          </cell>
          <cell r="EZ120">
            <v>1.5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</row>
        <row r="121">
          <cell r="A121">
            <v>45407</v>
          </cell>
          <cell r="B121">
            <v>0</v>
          </cell>
          <cell r="C121">
            <v>2.6717445537596633E-2</v>
          </cell>
          <cell r="D121">
            <v>0</v>
          </cell>
          <cell r="E121">
            <v>0</v>
          </cell>
          <cell r="F121">
            <v>0</v>
          </cell>
          <cell r="G121">
            <v>1.2442801556420234E-2</v>
          </cell>
          <cell r="H121">
            <v>0</v>
          </cell>
          <cell r="I121">
            <v>-2.535882352941177E-2</v>
          </cell>
          <cell r="J121">
            <v>5.7720839244546898E-3</v>
          </cell>
          <cell r="K121">
            <v>0</v>
          </cell>
          <cell r="L121">
            <v>0</v>
          </cell>
          <cell r="M121">
            <v>1.4430505415162454E-2</v>
          </cell>
          <cell r="N121">
            <v>0</v>
          </cell>
          <cell r="O121">
            <v>0</v>
          </cell>
          <cell r="P121">
            <v>1.0300725427708823E-2</v>
          </cell>
          <cell r="Q121">
            <v>0</v>
          </cell>
          <cell r="R121">
            <v>2.2359715670024226E-2</v>
          </cell>
          <cell r="S121">
            <v>0</v>
          </cell>
          <cell r="T121">
            <v>0</v>
          </cell>
          <cell r="U121">
            <v>2.0430209953343704E-2</v>
          </cell>
          <cell r="V121">
            <v>2.4390000000000002E-2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B121">
            <v>6</v>
          </cell>
          <cell r="EF121">
            <v>0</v>
          </cell>
          <cell r="EG121">
            <v>3</v>
          </cell>
          <cell r="EH121">
            <v>0</v>
          </cell>
          <cell r="EI121">
            <v>0</v>
          </cell>
          <cell r="EJ121">
            <v>0</v>
          </cell>
          <cell r="EK121">
            <v>1</v>
          </cell>
          <cell r="EL121">
            <v>0</v>
          </cell>
          <cell r="EM121">
            <v>-1.5</v>
          </cell>
          <cell r="EN121">
            <v>0.5</v>
          </cell>
          <cell r="EO121">
            <v>0</v>
          </cell>
          <cell r="EP121">
            <v>0</v>
          </cell>
          <cell r="EQ121">
            <v>1</v>
          </cell>
          <cell r="ER121">
            <v>0</v>
          </cell>
          <cell r="ES121">
            <v>0</v>
          </cell>
          <cell r="ET121">
            <v>0.5</v>
          </cell>
          <cell r="EU121">
            <v>0</v>
          </cell>
          <cell r="EV121">
            <v>3</v>
          </cell>
          <cell r="EW121">
            <v>0</v>
          </cell>
          <cell r="EX121">
            <v>0</v>
          </cell>
          <cell r="EY121">
            <v>1</v>
          </cell>
          <cell r="EZ121">
            <v>1.5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</row>
        <row r="122">
          <cell r="A122">
            <v>45408</v>
          </cell>
          <cell r="B122">
            <v>0</v>
          </cell>
          <cell r="C122">
            <v>2.6717445537596633E-2</v>
          </cell>
          <cell r="D122">
            <v>0</v>
          </cell>
          <cell r="E122">
            <v>0</v>
          </cell>
          <cell r="F122">
            <v>0</v>
          </cell>
          <cell r="G122">
            <v>1.2442801556420234E-2</v>
          </cell>
          <cell r="H122">
            <v>0</v>
          </cell>
          <cell r="I122">
            <v>-3.9087819253438114E-2</v>
          </cell>
          <cell r="J122">
            <v>5.7720839244546898E-3</v>
          </cell>
          <cell r="K122">
            <v>0</v>
          </cell>
          <cell r="L122">
            <v>1.0591833475298126E-2</v>
          </cell>
          <cell r="M122">
            <v>1.4430505415162454E-2</v>
          </cell>
          <cell r="N122">
            <v>0</v>
          </cell>
          <cell r="O122">
            <v>0</v>
          </cell>
          <cell r="P122">
            <v>0</v>
          </cell>
          <cell r="Q122">
            <v>-8.1834896347482717E-3</v>
          </cell>
          <cell r="R122">
            <v>2.2359715670024226E-2</v>
          </cell>
          <cell r="S122">
            <v>0</v>
          </cell>
          <cell r="T122">
            <v>0</v>
          </cell>
          <cell r="U122">
            <v>2.0430209953343704E-2</v>
          </cell>
          <cell r="V122">
            <v>1.5351620370370371E-2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B122">
            <v>6</v>
          </cell>
          <cell r="EF122">
            <v>0</v>
          </cell>
          <cell r="EG122">
            <v>3</v>
          </cell>
          <cell r="EH122">
            <v>0</v>
          </cell>
          <cell r="EI122">
            <v>0</v>
          </cell>
          <cell r="EJ122">
            <v>0</v>
          </cell>
          <cell r="EK122">
            <v>1</v>
          </cell>
          <cell r="EL122">
            <v>0</v>
          </cell>
          <cell r="EM122">
            <v>-2</v>
          </cell>
          <cell r="EN122">
            <v>0.5</v>
          </cell>
          <cell r="EO122">
            <v>0</v>
          </cell>
          <cell r="EP122">
            <v>0.5</v>
          </cell>
          <cell r="EQ122">
            <v>1</v>
          </cell>
          <cell r="ER122">
            <v>0</v>
          </cell>
          <cell r="ES122">
            <v>0</v>
          </cell>
          <cell r="ET122">
            <v>0</v>
          </cell>
          <cell r="EU122">
            <v>-0.5</v>
          </cell>
          <cell r="EV122">
            <v>3</v>
          </cell>
          <cell r="EW122">
            <v>0</v>
          </cell>
          <cell r="EX122">
            <v>0</v>
          </cell>
          <cell r="EY122">
            <v>1</v>
          </cell>
          <cell r="EZ122">
            <v>1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</row>
        <row r="123">
          <cell r="A123">
            <v>45411</v>
          </cell>
          <cell r="B123">
            <v>0</v>
          </cell>
          <cell r="C123">
            <v>2.6717445537596633E-2</v>
          </cell>
          <cell r="D123">
            <v>0</v>
          </cell>
          <cell r="E123">
            <v>0</v>
          </cell>
          <cell r="F123">
            <v>0</v>
          </cell>
          <cell r="G123">
            <v>1.8592810009960162E-2</v>
          </cell>
          <cell r="H123">
            <v>0</v>
          </cell>
          <cell r="I123">
            <v>-2.8762991140215716E-2</v>
          </cell>
          <cell r="J123">
            <v>5.7720839244546898E-3</v>
          </cell>
          <cell r="K123">
            <v>0</v>
          </cell>
          <cell r="L123">
            <v>1.0591833475298126E-2</v>
          </cell>
          <cell r="M123">
            <v>1.4430505415162454E-2</v>
          </cell>
          <cell r="N123">
            <v>0</v>
          </cell>
          <cell r="O123">
            <v>0</v>
          </cell>
          <cell r="P123">
            <v>0</v>
          </cell>
          <cell r="Q123">
            <v>-8.1834896347482717E-3</v>
          </cell>
          <cell r="R123">
            <v>2.2359715670024226E-2</v>
          </cell>
          <cell r="S123">
            <v>0</v>
          </cell>
          <cell r="T123">
            <v>0</v>
          </cell>
          <cell r="U123">
            <v>2.0430209953343704E-2</v>
          </cell>
          <cell r="V123">
            <v>2.2890473635806256E-2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B123">
            <v>6</v>
          </cell>
          <cell r="EF123">
            <v>0</v>
          </cell>
          <cell r="EG123">
            <v>3</v>
          </cell>
          <cell r="EH123">
            <v>0</v>
          </cell>
          <cell r="EI123">
            <v>0</v>
          </cell>
          <cell r="EJ123">
            <v>0</v>
          </cell>
          <cell r="EK123">
            <v>1.5</v>
          </cell>
          <cell r="EL123">
            <v>0</v>
          </cell>
          <cell r="EM123">
            <v>-1.5</v>
          </cell>
          <cell r="EN123">
            <v>0.5</v>
          </cell>
          <cell r="EO123">
            <v>0</v>
          </cell>
          <cell r="EP123">
            <v>0.5</v>
          </cell>
          <cell r="EQ123">
            <v>1</v>
          </cell>
          <cell r="ER123">
            <v>0</v>
          </cell>
          <cell r="ES123">
            <v>0</v>
          </cell>
          <cell r="ET123">
            <v>0</v>
          </cell>
          <cell r="EU123">
            <v>-0.5</v>
          </cell>
          <cell r="EV123">
            <v>3</v>
          </cell>
          <cell r="EW123">
            <v>0</v>
          </cell>
          <cell r="EX123">
            <v>0</v>
          </cell>
          <cell r="EY123">
            <v>1</v>
          </cell>
          <cell r="EZ123">
            <v>1.5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</row>
        <row r="124">
          <cell r="A124">
            <v>45412</v>
          </cell>
          <cell r="B124">
            <v>0</v>
          </cell>
          <cell r="C124">
            <v>2.6717445537596633E-2</v>
          </cell>
          <cell r="D124">
            <v>0</v>
          </cell>
          <cell r="E124">
            <v>0</v>
          </cell>
          <cell r="F124">
            <v>0</v>
          </cell>
          <cell r="G124">
            <v>1.8592810009960162E-2</v>
          </cell>
          <cell r="H124">
            <v>0</v>
          </cell>
          <cell r="I124">
            <v>-2.8762991140215716E-2</v>
          </cell>
          <cell r="J124">
            <v>5.7720839244546898E-3</v>
          </cell>
          <cell r="K124">
            <v>0</v>
          </cell>
          <cell r="L124">
            <v>1.0591833475298126E-2</v>
          </cell>
          <cell r="M124">
            <v>1.4430505415162454E-2</v>
          </cell>
          <cell r="N124">
            <v>0</v>
          </cell>
          <cell r="O124">
            <v>0</v>
          </cell>
          <cell r="P124">
            <v>0</v>
          </cell>
          <cell r="Q124">
            <v>-8.1834896347482717E-3</v>
          </cell>
          <cell r="R124">
            <v>2.2359715670024226E-2</v>
          </cell>
          <cell r="S124">
            <v>0</v>
          </cell>
          <cell r="T124">
            <v>0</v>
          </cell>
          <cell r="U124">
            <v>2.0430209953343704E-2</v>
          </cell>
          <cell r="V124">
            <v>1.5357197200243458E-2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B124">
            <v>6</v>
          </cell>
          <cell r="EF124">
            <v>0</v>
          </cell>
          <cell r="EG124">
            <v>3</v>
          </cell>
          <cell r="EH124">
            <v>0</v>
          </cell>
          <cell r="EI124">
            <v>0</v>
          </cell>
          <cell r="EJ124">
            <v>0</v>
          </cell>
          <cell r="EK124">
            <v>1.5</v>
          </cell>
          <cell r="EL124">
            <v>0</v>
          </cell>
          <cell r="EM124">
            <v>-1.5</v>
          </cell>
          <cell r="EN124">
            <v>0.5</v>
          </cell>
          <cell r="EO124">
            <v>0</v>
          </cell>
          <cell r="EP124">
            <v>0.5</v>
          </cell>
          <cell r="EQ124">
            <v>1</v>
          </cell>
          <cell r="ER124">
            <v>0</v>
          </cell>
          <cell r="ES124">
            <v>0</v>
          </cell>
          <cell r="ET124">
            <v>0</v>
          </cell>
          <cell r="EU124">
            <v>-0.5</v>
          </cell>
          <cell r="EV124">
            <v>3</v>
          </cell>
          <cell r="EW124">
            <v>0</v>
          </cell>
          <cell r="EX124">
            <v>0</v>
          </cell>
          <cell r="EY124">
            <v>1</v>
          </cell>
          <cell r="EZ124">
            <v>1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</row>
        <row r="125">
          <cell r="A125">
            <v>45413</v>
          </cell>
          <cell r="B125">
            <v>0</v>
          </cell>
          <cell r="C125">
            <v>2.2046765886871513E-2</v>
          </cell>
          <cell r="D125">
            <v>0</v>
          </cell>
          <cell r="E125">
            <v>0</v>
          </cell>
          <cell r="F125">
            <v>0</v>
          </cell>
          <cell r="G125">
            <v>1.8592810009960162E-2</v>
          </cell>
          <cell r="H125">
            <v>-9.7516505791505823E-3</v>
          </cell>
          <cell r="I125">
            <v>-2.8762991140215716E-2</v>
          </cell>
          <cell r="J125">
            <v>0</v>
          </cell>
          <cell r="K125">
            <v>0</v>
          </cell>
          <cell r="L125">
            <v>1.0591833475298126E-2</v>
          </cell>
          <cell r="M125">
            <v>1.4430505415162454E-2</v>
          </cell>
          <cell r="N125">
            <v>0</v>
          </cell>
          <cell r="O125">
            <v>0</v>
          </cell>
          <cell r="P125">
            <v>2.2016017259414232E-2</v>
          </cell>
          <cell r="Q125">
            <v>-8.1834896347482717E-3</v>
          </cell>
          <cell r="R125">
            <v>2.2359715670024226E-2</v>
          </cell>
          <cell r="S125">
            <v>0</v>
          </cell>
          <cell r="T125">
            <v>0</v>
          </cell>
          <cell r="U125">
            <v>2.0430209953343704E-2</v>
          </cell>
          <cell r="V125">
            <v>1.5357197200243458E-2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B125">
            <v>6</v>
          </cell>
          <cell r="EF125">
            <v>0</v>
          </cell>
          <cell r="EG125">
            <v>2.5</v>
          </cell>
          <cell r="EH125">
            <v>0</v>
          </cell>
          <cell r="EI125">
            <v>0</v>
          </cell>
          <cell r="EJ125">
            <v>0</v>
          </cell>
          <cell r="EK125">
            <v>1.5</v>
          </cell>
          <cell r="EL125">
            <v>-0.5</v>
          </cell>
          <cell r="EM125">
            <v>-1.5</v>
          </cell>
          <cell r="EN125">
            <v>0</v>
          </cell>
          <cell r="EO125">
            <v>0</v>
          </cell>
          <cell r="EP125">
            <v>0.5</v>
          </cell>
          <cell r="EQ125">
            <v>1</v>
          </cell>
          <cell r="ER125">
            <v>0</v>
          </cell>
          <cell r="ES125">
            <v>0</v>
          </cell>
          <cell r="ET125">
            <v>2.5</v>
          </cell>
          <cell r="EU125">
            <v>-0.5</v>
          </cell>
          <cell r="EV125">
            <v>3</v>
          </cell>
          <cell r="EW125">
            <v>0</v>
          </cell>
          <cell r="EX125">
            <v>0</v>
          </cell>
          <cell r="EY125">
            <v>1</v>
          </cell>
          <cell r="EZ125">
            <v>1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</row>
        <row r="126">
          <cell r="A126">
            <v>45414</v>
          </cell>
          <cell r="B126">
            <v>0</v>
          </cell>
          <cell r="C126">
            <v>2.2046765886871513E-2</v>
          </cell>
          <cell r="D126">
            <v>0</v>
          </cell>
          <cell r="E126">
            <v>0</v>
          </cell>
          <cell r="F126">
            <v>0</v>
          </cell>
          <cell r="G126">
            <v>1.8592810009960162E-2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1.0591833475298126E-2</v>
          </cell>
          <cell r="M126">
            <v>1.4430505415162454E-2</v>
          </cell>
          <cell r="N126">
            <v>0</v>
          </cell>
          <cell r="O126">
            <v>0</v>
          </cell>
          <cell r="P126">
            <v>1.769164926931106E-2</v>
          </cell>
          <cell r="Q126">
            <v>-8.1834896347482717E-3</v>
          </cell>
          <cell r="R126">
            <v>2.2359715670024226E-2</v>
          </cell>
          <cell r="S126">
            <v>0</v>
          </cell>
          <cell r="T126">
            <v>0</v>
          </cell>
          <cell r="U126">
            <v>2.0430209953343704E-2</v>
          </cell>
          <cell r="V126">
            <v>1.5357197200243458E-2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B126">
            <v>6</v>
          </cell>
          <cell r="EF126">
            <v>0</v>
          </cell>
          <cell r="EG126">
            <v>2.5</v>
          </cell>
          <cell r="EH126">
            <v>0</v>
          </cell>
          <cell r="EI126">
            <v>0</v>
          </cell>
          <cell r="EJ126">
            <v>0</v>
          </cell>
          <cell r="EK126">
            <v>1.5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0.5</v>
          </cell>
          <cell r="EQ126">
            <v>1</v>
          </cell>
          <cell r="ER126">
            <v>0</v>
          </cell>
          <cell r="ES126">
            <v>0</v>
          </cell>
          <cell r="ET126">
            <v>2</v>
          </cell>
          <cell r="EU126">
            <v>-0.5</v>
          </cell>
          <cell r="EV126">
            <v>3</v>
          </cell>
          <cell r="EW126">
            <v>0</v>
          </cell>
          <cell r="EX126">
            <v>0</v>
          </cell>
          <cell r="EY126">
            <v>1</v>
          </cell>
          <cell r="EZ126">
            <v>1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</row>
        <row r="127">
          <cell r="A127">
            <v>45415</v>
          </cell>
          <cell r="B127">
            <v>0</v>
          </cell>
          <cell r="C127">
            <v>2.2046765886871513E-2</v>
          </cell>
          <cell r="D127">
            <v>0</v>
          </cell>
          <cell r="E127">
            <v>0</v>
          </cell>
          <cell r="F127">
            <v>0</v>
          </cell>
          <cell r="G127">
            <v>1.8592810009960162E-2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1.0591833475298126E-2</v>
          </cell>
          <cell r="M127">
            <v>1.4430505415162454E-2</v>
          </cell>
          <cell r="N127">
            <v>0</v>
          </cell>
          <cell r="O127">
            <v>0</v>
          </cell>
          <cell r="P127">
            <v>1.769164926931106E-2</v>
          </cell>
          <cell r="Q127">
            <v>-8.1834896347482717E-3</v>
          </cell>
          <cell r="R127">
            <v>2.2359715670024226E-2</v>
          </cell>
          <cell r="S127">
            <v>0</v>
          </cell>
          <cell r="T127">
            <v>0</v>
          </cell>
          <cell r="U127">
            <v>2.0430209953343704E-2</v>
          </cell>
          <cell r="V127">
            <v>1.5357197200243458E-2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B127">
            <v>6</v>
          </cell>
          <cell r="EF127">
            <v>0</v>
          </cell>
          <cell r="EG127">
            <v>2.5</v>
          </cell>
          <cell r="EH127">
            <v>0</v>
          </cell>
          <cell r="EI127">
            <v>0</v>
          </cell>
          <cell r="EJ127">
            <v>0</v>
          </cell>
          <cell r="EK127">
            <v>1.5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0.5</v>
          </cell>
          <cell r="EQ127">
            <v>1</v>
          </cell>
          <cell r="ER127">
            <v>0</v>
          </cell>
          <cell r="ES127">
            <v>0</v>
          </cell>
          <cell r="ET127">
            <v>2</v>
          </cell>
          <cell r="EU127">
            <v>-0.5</v>
          </cell>
          <cell r="EV127">
            <v>3</v>
          </cell>
          <cell r="EW127">
            <v>0</v>
          </cell>
          <cell r="EX127">
            <v>0</v>
          </cell>
          <cell r="EY127">
            <v>1</v>
          </cell>
          <cell r="EZ127">
            <v>1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</row>
        <row r="128">
          <cell r="A128">
            <v>45418</v>
          </cell>
          <cell r="B128">
            <v>0</v>
          </cell>
          <cell r="C128">
            <v>1.7735517970401696E-2</v>
          </cell>
          <cell r="D128">
            <v>0.05</v>
          </cell>
          <cell r="E128">
            <v>0</v>
          </cell>
          <cell r="F128">
            <v>0</v>
          </cell>
          <cell r="G128">
            <v>1.8592810009960162E-2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1.4430505415162454E-2</v>
          </cell>
          <cell r="N128">
            <v>0</v>
          </cell>
          <cell r="O128">
            <v>0</v>
          </cell>
          <cell r="P128">
            <v>1.769164926931106E-2</v>
          </cell>
          <cell r="Q128">
            <v>-8.1834896347482717E-3</v>
          </cell>
          <cell r="R128">
            <v>2.2359715670024226E-2</v>
          </cell>
          <cell r="S128">
            <v>0</v>
          </cell>
          <cell r="T128">
            <v>0</v>
          </cell>
          <cell r="U128">
            <v>2.0430209953343704E-2</v>
          </cell>
          <cell r="V128">
            <v>1.5357197200243458E-2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B128">
            <v>6</v>
          </cell>
          <cell r="EF128">
            <v>0</v>
          </cell>
          <cell r="EG128">
            <v>2</v>
          </cell>
          <cell r="EH128">
            <v>2</v>
          </cell>
          <cell r="EI128">
            <v>0</v>
          </cell>
          <cell r="EJ128">
            <v>0</v>
          </cell>
          <cell r="EK128">
            <v>1.5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1</v>
          </cell>
          <cell r="ER128">
            <v>0</v>
          </cell>
          <cell r="ES128">
            <v>0</v>
          </cell>
          <cell r="ET128">
            <v>2</v>
          </cell>
          <cell r="EU128">
            <v>-0.5</v>
          </cell>
          <cell r="EV128">
            <v>3</v>
          </cell>
          <cell r="EW128">
            <v>0</v>
          </cell>
          <cell r="EX128">
            <v>0</v>
          </cell>
          <cell r="EY128">
            <v>1</v>
          </cell>
          <cell r="EZ128">
            <v>1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</row>
        <row r="129">
          <cell r="A129">
            <v>45419</v>
          </cell>
          <cell r="B129">
            <v>0</v>
          </cell>
          <cell r="C129">
            <v>1.7735517970401696E-2</v>
          </cell>
          <cell r="D129">
            <v>0.05</v>
          </cell>
          <cell r="E129">
            <v>0</v>
          </cell>
          <cell r="F129">
            <v>0</v>
          </cell>
          <cell r="G129">
            <v>1.8592810009960162E-2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1.4430505415162454E-2</v>
          </cell>
          <cell r="N129">
            <v>0</v>
          </cell>
          <cell r="O129">
            <v>0</v>
          </cell>
          <cell r="P129">
            <v>1.769164926931106E-2</v>
          </cell>
          <cell r="Q129">
            <v>-8.1834896347482717E-3</v>
          </cell>
          <cell r="R129">
            <v>2.2359715670024226E-2</v>
          </cell>
          <cell r="S129">
            <v>0</v>
          </cell>
          <cell r="T129">
            <v>0</v>
          </cell>
          <cell r="U129">
            <v>2.0430209953343704E-2</v>
          </cell>
          <cell r="V129">
            <v>2.2462264573991024E-2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B129">
            <v>6</v>
          </cell>
          <cell r="EF129">
            <v>0</v>
          </cell>
          <cell r="EG129">
            <v>2</v>
          </cell>
          <cell r="EH129">
            <v>2</v>
          </cell>
          <cell r="EI129">
            <v>0</v>
          </cell>
          <cell r="EJ129">
            <v>0</v>
          </cell>
          <cell r="EK129">
            <v>1.5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1</v>
          </cell>
          <cell r="ER129">
            <v>0</v>
          </cell>
          <cell r="ES129">
            <v>0</v>
          </cell>
          <cell r="ET129">
            <v>2</v>
          </cell>
          <cell r="EU129">
            <v>-0.5</v>
          </cell>
          <cell r="EV129">
            <v>3</v>
          </cell>
          <cell r="EW129">
            <v>0</v>
          </cell>
          <cell r="EX129">
            <v>0</v>
          </cell>
          <cell r="EY129">
            <v>1</v>
          </cell>
          <cell r="EZ129">
            <v>1.5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</row>
        <row r="130">
          <cell r="A130">
            <v>45420</v>
          </cell>
          <cell r="B130">
            <v>0</v>
          </cell>
          <cell r="C130">
            <v>1.7735517970401696E-2</v>
          </cell>
          <cell r="D130">
            <v>0.05</v>
          </cell>
          <cell r="E130">
            <v>0</v>
          </cell>
          <cell r="F130">
            <v>0</v>
          </cell>
          <cell r="G130">
            <v>1.8592810009960162E-2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1.4430505415162454E-2</v>
          </cell>
          <cell r="N130">
            <v>0</v>
          </cell>
          <cell r="O130">
            <v>0</v>
          </cell>
          <cell r="P130">
            <v>1.769164926931106E-2</v>
          </cell>
          <cell r="Q130">
            <v>-8.1834896347482717E-3</v>
          </cell>
          <cell r="R130">
            <v>2.2359715670024226E-2</v>
          </cell>
          <cell r="S130">
            <v>0</v>
          </cell>
          <cell r="T130">
            <v>0</v>
          </cell>
          <cell r="U130">
            <v>3.2018263859045985E-2</v>
          </cell>
          <cell r="V130">
            <v>2.2462264573991024E-2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B130">
            <v>6</v>
          </cell>
          <cell r="EF130">
            <v>0</v>
          </cell>
          <cell r="EG130">
            <v>2</v>
          </cell>
          <cell r="EH130">
            <v>2</v>
          </cell>
          <cell r="EI130">
            <v>0</v>
          </cell>
          <cell r="EJ130">
            <v>0</v>
          </cell>
          <cell r="EK130">
            <v>1.5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1</v>
          </cell>
          <cell r="ER130">
            <v>0</v>
          </cell>
          <cell r="ES130">
            <v>0</v>
          </cell>
          <cell r="ET130">
            <v>2</v>
          </cell>
          <cell r="EU130">
            <v>-0.5</v>
          </cell>
          <cell r="EV130">
            <v>3</v>
          </cell>
          <cell r="EW130">
            <v>0</v>
          </cell>
          <cell r="EX130">
            <v>0</v>
          </cell>
          <cell r="EY130">
            <v>1.5</v>
          </cell>
          <cell r="EZ130">
            <v>1.5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</row>
        <row r="131">
          <cell r="A131">
            <v>45421</v>
          </cell>
          <cell r="B131">
            <v>0</v>
          </cell>
          <cell r="C131">
            <v>1.7735517970401696E-2</v>
          </cell>
          <cell r="D131">
            <v>0.05</v>
          </cell>
          <cell r="E131">
            <v>0</v>
          </cell>
          <cell r="F131">
            <v>0</v>
          </cell>
          <cell r="G131">
            <v>1.8592810009960162E-2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1.4430505415162454E-2</v>
          </cell>
          <cell r="N131">
            <v>0</v>
          </cell>
          <cell r="O131">
            <v>0</v>
          </cell>
          <cell r="P131">
            <v>1.769164926931106E-2</v>
          </cell>
          <cell r="Q131">
            <v>-8.1834896347482717E-3</v>
          </cell>
          <cell r="R131">
            <v>2.2359715670024226E-2</v>
          </cell>
          <cell r="S131">
            <v>0</v>
          </cell>
          <cell r="T131">
            <v>0</v>
          </cell>
          <cell r="U131">
            <v>3.2018263859045985E-2</v>
          </cell>
          <cell r="V131">
            <v>2.2462264573991024E-2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B131">
            <v>6</v>
          </cell>
          <cell r="EF131">
            <v>0</v>
          </cell>
          <cell r="EG131">
            <v>2</v>
          </cell>
          <cell r="EH131">
            <v>2</v>
          </cell>
          <cell r="EI131">
            <v>0</v>
          </cell>
          <cell r="EJ131">
            <v>0</v>
          </cell>
          <cell r="EK131">
            <v>1.5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1</v>
          </cell>
          <cell r="ER131">
            <v>0</v>
          </cell>
          <cell r="ES131">
            <v>0</v>
          </cell>
          <cell r="ET131">
            <v>2</v>
          </cell>
          <cell r="EU131">
            <v>-0.5</v>
          </cell>
          <cell r="EV131">
            <v>3</v>
          </cell>
          <cell r="EW131">
            <v>0</v>
          </cell>
          <cell r="EX131">
            <v>0</v>
          </cell>
          <cell r="EY131">
            <v>1.5</v>
          </cell>
          <cell r="EZ131">
            <v>1.5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</row>
        <row r="132">
          <cell r="A132">
            <v>45422</v>
          </cell>
          <cell r="B132">
            <v>0</v>
          </cell>
          <cell r="C132">
            <v>1.7735517970401696E-2</v>
          </cell>
          <cell r="D132">
            <v>0.05</v>
          </cell>
          <cell r="E132">
            <v>0</v>
          </cell>
          <cell r="F132">
            <v>0</v>
          </cell>
          <cell r="G132">
            <v>1.8592810009960162E-2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1.4430505415162454E-2</v>
          </cell>
          <cell r="N132">
            <v>0</v>
          </cell>
          <cell r="O132">
            <v>0</v>
          </cell>
          <cell r="P132">
            <v>1.769164926931106E-2</v>
          </cell>
          <cell r="Q132">
            <v>-8.1834896347482717E-3</v>
          </cell>
          <cell r="R132">
            <v>2.2359715670024226E-2</v>
          </cell>
          <cell r="S132">
            <v>0</v>
          </cell>
          <cell r="T132">
            <v>0</v>
          </cell>
          <cell r="U132">
            <v>3.2018263859045985E-2</v>
          </cell>
          <cell r="V132">
            <v>2.2462264573991024E-2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B132">
            <v>6</v>
          </cell>
          <cell r="EF132">
            <v>0</v>
          </cell>
          <cell r="EG132">
            <v>2</v>
          </cell>
          <cell r="EH132">
            <v>2</v>
          </cell>
          <cell r="EI132">
            <v>0</v>
          </cell>
          <cell r="EJ132">
            <v>0</v>
          </cell>
          <cell r="EK132">
            <v>1.5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1</v>
          </cell>
          <cell r="ER132">
            <v>0</v>
          </cell>
          <cell r="ES132">
            <v>0</v>
          </cell>
          <cell r="ET132">
            <v>2</v>
          </cell>
          <cell r="EU132">
            <v>-0.5</v>
          </cell>
          <cell r="EV132">
            <v>3</v>
          </cell>
          <cell r="EW132">
            <v>0</v>
          </cell>
          <cell r="EX132">
            <v>0</v>
          </cell>
          <cell r="EY132">
            <v>1.5</v>
          </cell>
          <cell r="EZ132">
            <v>1.5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</row>
        <row r="133">
          <cell r="A133">
            <v>45425</v>
          </cell>
          <cell r="B133">
            <v>0</v>
          </cell>
          <cell r="C133">
            <v>0</v>
          </cell>
          <cell r="D133">
            <v>0.05</v>
          </cell>
          <cell r="E133">
            <v>0</v>
          </cell>
          <cell r="F133">
            <v>0</v>
          </cell>
          <cell r="G133">
            <v>1.8592810009960162E-2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1.4430505415162454E-2</v>
          </cell>
          <cell r="N133">
            <v>0</v>
          </cell>
          <cell r="O133">
            <v>0</v>
          </cell>
          <cell r="P133">
            <v>9.0301153001464147E-3</v>
          </cell>
          <cell r="Q133">
            <v>1.6430419580419582E-2</v>
          </cell>
          <cell r="R133">
            <v>2.2359715670024226E-2</v>
          </cell>
          <cell r="S133">
            <v>0</v>
          </cell>
          <cell r="T133">
            <v>0</v>
          </cell>
          <cell r="U133">
            <v>3.2018263859045985E-2</v>
          </cell>
          <cell r="V133">
            <v>2.9552317920459995E-2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B133">
            <v>6</v>
          </cell>
          <cell r="EF133">
            <v>0</v>
          </cell>
          <cell r="EG133">
            <v>0</v>
          </cell>
          <cell r="EH133">
            <v>2</v>
          </cell>
          <cell r="EI133">
            <v>0</v>
          </cell>
          <cell r="EJ133">
            <v>0</v>
          </cell>
          <cell r="EK133">
            <v>1.5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1</v>
          </cell>
          <cell r="ER133">
            <v>0</v>
          </cell>
          <cell r="ES133">
            <v>0</v>
          </cell>
          <cell r="ET133">
            <v>1</v>
          </cell>
          <cell r="EU133">
            <v>1</v>
          </cell>
          <cell r="EV133">
            <v>3</v>
          </cell>
          <cell r="EW133">
            <v>0</v>
          </cell>
          <cell r="EX133">
            <v>0</v>
          </cell>
          <cell r="EY133">
            <v>1.5</v>
          </cell>
          <cell r="EZ133">
            <v>2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</row>
        <row r="134">
          <cell r="A134">
            <v>45426</v>
          </cell>
          <cell r="B134">
            <v>0</v>
          </cell>
          <cell r="C134">
            <v>0</v>
          </cell>
          <cell r="D134">
            <v>0.05</v>
          </cell>
          <cell r="E134">
            <v>0</v>
          </cell>
          <cell r="F134">
            <v>0</v>
          </cell>
          <cell r="G134">
            <v>1.8592810009960162E-2</v>
          </cell>
          <cell r="H134">
            <v>0</v>
          </cell>
          <cell r="I134">
            <v>-8.6294741379310345E-3</v>
          </cell>
          <cell r="J134">
            <v>0</v>
          </cell>
          <cell r="K134">
            <v>0</v>
          </cell>
          <cell r="L134">
            <v>0</v>
          </cell>
          <cell r="M134">
            <v>1.4430505415162454E-2</v>
          </cell>
          <cell r="N134">
            <v>0</v>
          </cell>
          <cell r="O134">
            <v>0</v>
          </cell>
          <cell r="P134">
            <v>9.0301153001464147E-3</v>
          </cell>
          <cell r="Q134">
            <v>1.6430419580419582E-2</v>
          </cell>
          <cell r="R134">
            <v>2.2359715670024226E-2</v>
          </cell>
          <cell r="S134">
            <v>0</v>
          </cell>
          <cell r="T134">
            <v>0</v>
          </cell>
          <cell r="U134">
            <v>3.2018263859045985E-2</v>
          </cell>
          <cell r="V134">
            <v>2.9552317920459995E-2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B134">
            <v>6</v>
          </cell>
          <cell r="EF134">
            <v>0</v>
          </cell>
          <cell r="EG134">
            <v>0</v>
          </cell>
          <cell r="EH134">
            <v>2</v>
          </cell>
          <cell r="EI134">
            <v>0</v>
          </cell>
          <cell r="EJ134">
            <v>0</v>
          </cell>
          <cell r="EK134">
            <v>1.5</v>
          </cell>
          <cell r="EL134">
            <v>0</v>
          </cell>
          <cell r="EM134">
            <v>-0.5</v>
          </cell>
          <cell r="EN134">
            <v>0</v>
          </cell>
          <cell r="EO134">
            <v>0</v>
          </cell>
          <cell r="EP134">
            <v>0</v>
          </cell>
          <cell r="EQ134">
            <v>1</v>
          </cell>
          <cell r="ER134">
            <v>0</v>
          </cell>
          <cell r="ES134">
            <v>0</v>
          </cell>
          <cell r="ET134">
            <v>1</v>
          </cell>
          <cell r="EU134">
            <v>1</v>
          </cell>
          <cell r="EV134">
            <v>3</v>
          </cell>
          <cell r="EW134">
            <v>0</v>
          </cell>
          <cell r="EX134">
            <v>0</v>
          </cell>
          <cell r="EY134">
            <v>1.5</v>
          </cell>
          <cell r="EZ134">
            <v>2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</row>
        <row r="135">
          <cell r="A135">
            <v>45427</v>
          </cell>
          <cell r="B135">
            <v>0</v>
          </cell>
          <cell r="C135">
            <v>0</v>
          </cell>
          <cell r="D135">
            <v>0.05</v>
          </cell>
          <cell r="E135">
            <v>0</v>
          </cell>
          <cell r="F135">
            <v>0</v>
          </cell>
          <cell r="G135">
            <v>1.8592810009960162E-2</v>
          </cell>
          <cell r="H135">
            <v>0</v>
          </cell>
          <cell r="I135">
            <v>-8.6294741379310345E-3</v>
          </cell>
          <cell r="J135">
            <v>0</v>
          </cell>
          <cell r="K135">
            <v>0</v>
          </cell>
          <cell r="L135">
            <v>0</v>
          </cell>
          <cell r="M135">
            <v>1.4430505415162454E-2</v>
          </cell>
          <cell r="N135">
            <v>0</v>
          </cell>
          <cell r="O135">
            <v>0</v>
          </cell>
          <cell r="P135">
            <v>9.0301153001464147E-3</v>
          </cell>
          <cell r="Q135">
            <v>1.6430419580419582E-2</v>
          </cell>
          <cell r="R135">
            <v>2.2359715670024226E-2</v>
          </cell>
          <cell r="S135">
            <v>0</v>
          </cell>
          <cell r="T135">
            <v>0</v>
          </cell>
          <cell r="U135">
            <v>3.2018263859045985E-2</v>
          </cell>
          <cell r="V135">
            <v>2.2442021403802463E-2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B135">
            <v>6</v>
          </cell>
          <cell r="EF135">
            <v>0</v>
          </cell>
          <cell r="EG135">
            <v>0</v>
          </cell>
          <cell r="EH135">
            <v>2</v>
          </cell>
          <cell r="EI135">
            <v>0</v>
          </cell>
          <cell r="EJ135">
            <v>0</v>
          </cell>
          <cell r="EK135">
            <v>1.5</v>
          </cell>
          <cell r="EL135">
            <v>0</v>
          </cell>
          <cell r="EM135">
            <v>-0.5</v>
          </cell>
          <cell r="EN135">
            <v>0</v>
          </cell>
          <cell r="EO135">
            <v>0</v>
          </cell>
          <cell r="EP135">
            <v>0</v>
          </cell>
          <cell r="EQ135">
            <v>1</v>
          </cell>
          <cell r="ER135">
            <v>0</v>
          </cell>
          <cell r="ES135">
            <v>0</v>
          </cell>
          <cell r="ET135">
            <v>1</v>
          </cell>
          <cell r="EU135">
            <v>1</v>
          </cell>
          <cell r="EV135">
            <v>3</v>
          </cell>
          <cell r="EW135">
            <v>0</v>
          </cell>
          <cell r="EX135">
            <v>0</v>
          </cell>
          <cell r="EY135">
            <v>1.5</v>
          </cell>
          <cell r="EZ135">
            <v>1.5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</row>
        <row r="136">
          <cell r="A136">
            <v>45428</v>
          </cell>
          <cell r="B136">
            <v>0</v>
          </cell>
          <cell r="C136">
            <v>0</v>
          </cell>
          <cell r="D136">
            <v>0.05</v>
          </cell>
          <cell r="E136">
            <v>0</v>
          </cell>
          <cell r="F136">
            <v>0</v>
          </cell>
          <cell r="G136">
            <v>1.8592810009960162E-2</v>
          </cell>
          <cell r="H136">
            <v>0</v>
          </cell>
          <cell r="I136">
            <v>-8.6294741379310345E-3</v>
          </cell>
          <cell r="J136">
            <v>0</v>
          </cell>
          <cell r="K136">
            <v>0</v>
          </cell>
          <cell r="L136">
            <v>1.1485500000000001E-2</v>
          </cell>
          <cell r="M136">
            <v>0</v>
          </cell>
          <cell r="N136">
            <v>0</v>
          </cell>
          <cell r="O136">
            <v>0</v>
          </cell>
          <cell r="P136">
            <v>9.0301153001464147E-3</v>
          </cell>
          <cell r="Q136">
            <v>1.6430419580419582E-2</v>
          </cell>
          <cell r="R136">
            <v>2.2359715670024226E-2</v>
          </cell>
          <cell r="S136">
            <v>0</v>
          </cell>
          <cell r="T136">
            <v>0</v>
          </cell>
          <cell r="U136">
            <v>3.2018263859045985E-2</v>
          </cell>
          <cell r="V136">
            <v>2.2442021403802463E-2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B136">
            <v>6</v>
          </cell>
          <cell r="EF136">
            <v>0</v>
          </cell>
          <cell r="EG136">
            <v>0</v>
          </cell>
          <cell r="EH136">
            <v>2</v>
          </cell>
          <cell r="EI136">
            <v>0</v>
          </cell>
          <cell r="EJ136">
            <v>0</v>
          </cell>
          <cell r="EK136">
            <v>1.5</v>
          </cell>
          <cell r="EL136">
            <v>0</v>
          </cell>
          <cell r="EM136">
            <v>-0.5</v>
          </cell>
          <cell r="EN136">
            <v>0</v>
          </cell>
          <cell r="EO136">
            <v>0</v>
          </cell>
          <cell r="EP136">
            <v>0.5</v>
          </cell>
          <cell r="EQ136">
            <v>0</v>
          </cell>
          <cell r="ER136">
            <v>0</v>
          </cell>
          <cell r="ES136">
            <v>0</v>
          </cell>
          <cell r="ET136">
            <v>1</v>
          </cell>
          <cell r="EU136">
            <v>1</v>
          </cell>
          <cell r="EV136">
            <v>3</v>
          </cell>
          <cell r="EW136">
            <v>0</v>
          </cell>
          <cell r="EX136">
            <v>0</v>
          </cell>
          <cell r="EY136">
            <v>1.5</v>
          </cell>
          <cell r="EZ136">
            <v>1.5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</row>
        <row r="137">
          <cell r="A137">
            <v>45429</v>
          </cell>
          <cell r="B137">
            <v>0</v>
          </cell>
          <cell r="C137">
            <v>0</v>
          </cell>
          <cell r="D137">
            <v>0.05</v>
          </cell>
          <cell r="E137">
            <v>0</v>
          </cell>
          <cell r="F137">
            <v>0</v>
          </cell>
          <cell r="G137">
            <v>1.8592810009960162E-2</v>
          </cell>
          <cell r="H137">
            <v>0</v>
          </cell>
          <cell r="I137">
            <v>-8.6294741379310345E-3</v>
          </cell>
          <cell r="J137">
            <v>0</v>
          </cell>
          <cell r="K137">
            <v>0</v>
          </cell>
          <cell r="L137">
            <v>1.1485500000000001E-2</v>
          </cell>
          <cell r="M137">
            <v>0</v>
          </cell>
          <cell r="N137">
            <v>0</v>
          </cell>
          <cell r="O137">
            <v>0</v>
          </cell>
          <cell r="P137">
            <v>9.0301153001464147E-3</v>
          </cell>
          <cell r="Q137">
            <v>1.6430419580419582E-2</v>
          </cell>
          <cell r="R137">
            <v>2.2359715670024226E-2</v>
          </cell>
          <cell r="S137">
            <v>0</v>
          </cell>
          <cell r="T137">
            <v>-3.1780124020887736E-2</v>
          </cell>
          <cell r="U137">
            <v>3.2018263859045985E-2</v>
          </cell>
          <cell r="V137">
            <v>2.2442021403802463E-2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B137">
            <v>6</v>
          </cell>
          <cell r="EF137">
            <v>0</v>
          </cell>
          <cell r="EG137">
            <v>0</v>
          </cell>
          <cell r="EH137">
            <v>2.5</v>
          </cell>
          <cell r="EI137">
            <v>0</v>
          </cell>
          <cell r="EJ137">
            <v>0</v>
          </cell>
          <cell r="EK137">
            <v>1.5</v>
          </cell>
          <cell r="EL137">
            <v>0</v>
          </cell>
          <cell r="EM137">
            <v>-0.5</v>
          </cell>
          <cell r="EN137">
            <v>0</v>
          </cell>
          <cell r="EO137">
            <v>0</v>
          </cell>
          <cell r="EP137">
            <v>0.5</v>
          </cell>
          <cell r="EQ137">
            <v>0</v>
          </cell>
          <cell r="ER137">
            <v>0</v>
          </cell>
          <cell r="ES137">
            <v>0</v>
          </cell>
          <cell r="ET137">
            <v>1</v>
          </cell>
          <cell r="EU137">
            <v>1</v>
          </cell>
          <cell r="EV137">
            <v>3</v>
          </cell>
          <cell r="EW137">
            <v>0</v>
          </cell>
          <cell r="EX137">
            <v>-1</v>
          </cell>
          <cell r="EY137">
            <v>1.5</v>
          </cell>
          <cell r="EZ137">
            <v>1.5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</row>
        <row r="138">
          <cell r="A138">
            <v>45433</v>
          </cell>
          <cell r="B138">
            <v>0</v>
          </cell>
          <cell r="C138">
            <v>0</v>
          </cell>
          <cell r="D138">
            <v>0.05</v>
          </cell>
          <cell r="E138">
            <v>0</v>
          </cell>
          <cell r="F138">
            <v>0</v>
          </cell>
          <cell r="G138">
            <v>1.8592810009960162E-2</v>
          </cell>
          <cell r="H138">
            <v>0</v>
          </cell>
          <cell r="I138">
            <v>0</v>
          </cell>
          <cell r="J138">
            <v>1.0400735294117645E-2</v>
          </cell>
          <cell r="K138">
            <v>0</v>
          </cell>
          <cell r="L138">
            <v>1.1485500000000001E-2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1.6430419580419582E-2</v>
          </cell>
          <cell r="R138">
            <v>2.2359715670024226E-2</v>
          </cell>
          <cell r="S138">
            <v>0</v>
          </cell>
          <cell r="T138">
            <v>-3.1780124020887736E-2</v>
          </cell>
          <cell r="U138">
            <v>3.2018263859045985E-2</v>
          </cell>
          <cell r="V138">
            <v>2.2442021403802463E-2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B138">
            <v>10</v>
          </cell>
          <cell r="EF138">
            <v>0</v>
          </cell>
          <cell r="EG138">
            <v>0</v>
          </cell>
          <cell r="EH138">
            <v>2</v>
          </cell>
          <cell r="EI138">
            <v>0</v>
          </cell>
          <cell r="EJ138">
            <v>0</v>
          </cell>
          <cell r="EK138">
            <v>1.5</v>
          </cell>
          <cell r="EL138">
            <v>0</v>
          </cell>
          <cell r="EM138">
            <v>0</v>
          </cell>
          <cell r="EN138">
            <v>0.5</v>
          </cell>
          <cell r="EO138">
            <v>0</v>
          </cell>
          <cell r="EP138">
            <v>0.5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1</v>
          </cell>
          <cell r="EV138">
            <v>3</v>
          </cell>
          <cell r="EW138">
            <v>0</v>
          </cell>
          <cell r="EX138">
            <v>-1</v>
          </cell>
          <cell r="EY138">
            <v>1.5</v>
          </cell>
          <cell r="EZ138">
            <v>1.5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</row>
        <row r="139">
          <cell r="A139">
            <v>45434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1.8592810009960162E-2</v>
          </cell>
          <cell r="H139">
            <v>0</v>
          </cell>
          <cell r="I139">
            <v>0</v>
          </cell>
          <cell r="J139">
            <v>1.0400735294117645E-2</v>
          </cell>
          <cell r="K139">
            <v>0</v>
          </cell>
          <cell r="L139">
            <v>2.2724791666666661E-2</v>
          </cell>
          <cell r="M139">
            <v>0</v>
          </cell>
          <cell r="N139">
            <v>0</v>
          </cell>
          <cell r="O139">
            <v>0</v>
          </cell>
          <cell r="P139">
            <v>9.0280577524370041E-3</v>
          </cell>
          <cell r="Q139">
            <v>2.4542774999999992E-2</v>
          </cell>
          <cell r="R139">
            <v>2.2359715670024226E-2</v>
          </cell>
          <cell r="S139">
            <v>0</v>
          </cell>
          <cell r="T139">
            <v>-3.1780124020887736E-2</v>
          </cell>
          <cell r="U139">
            <v>4.3057499999999992E-2</v>
          </cell>
          <cell r="V139">
            <v>3.0598148609899005E-2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B139">
            <v>6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1.5</v>
          </cell>
          <cell r="EL139">
            <v>0</v>
          </cell>
          <cell r="EM139">
            <v>0</v>
          </cell>
          <cell r="EN139">
            <v>0.5</v>
          </cell>
          <cell r="EO139">
            <v>0</v>
          </cell>
          <cell r="EP139">
            <v>1</v>
          </cell>
          <cell r="EQ139">
            <v>0</v>
          </cell>
          <cell r="ER139">
            <v>0</v>
          </cell>
          <cell r="ES139">
            <v>0</v>
          </cell>
          <cell r="ET139">
            <v>1</v>
          </cell>
          <cell r="EU139">
            <v>1.5</v>
          </cell>
          <cell r="EV139">
            <v>3</v>
          </cell>
          <cell r="EW139">
            <v>0</v>
          </cell>
          <cell r="EX139">
            <v>-1</v>
          </cell>
          <cell r="EY139">
            <v>2</v>
          </cell>
          <cell r="EZ139">
            <v>2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</row>
        <row r="140">
          <cell r="A140">
            <v>45435</v>
          </cell>
          <cell r="B140">
            <v>0</v>
          </cell>
          <cell r="C140">
            <v>0</v>
          </cell>
          <cell r="D140">
            <v>-2.1551158173395101E-2</v>
          </cell>
          <cell r="E140">
            <v>7.0714006514657991E-3</v>
          </cell>
          <cell r="F140">
            <v>0</v>
          </cell>
          <cell r="G140">
            <v>1.8592810009960162E-2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1.5075833333333333E-2</v>
          </cell>
          <cell r="M140">
            <v>0</v>
          </cell>
          <cell r="N140">
            <v>0</v>
          </cell>
          <cell r="O140">
            <v>0</v>
          </cell>
          <cell r="P140">
            <v>2.3764860426929393E-2</v>
          </cell>
          <cell r="Q140">
            <v>2.1508454425363276E-2</v>
          </cell>
          <cell r="R140">
            <v>2.2359715670024226E-2</v>
          </cell>
          <cell r="S140">
            <v>0</v>
          </cell>
          <cell r="T140">
            <v>-3.1780124020887736E-2</v>
          </cell>
          <cell r="U140">
            <v>4.2997975352112673E-2</v>
          </cell>
          <cell r="V140">
            <v>3.0598148609899005E-2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B140">
            <v>8</v>
          </cell>
          <cell r="EF140">
            <v>0</v>
          </cell>
          <cell r="EG140">
            <v>0</v>
          </cell>
          <cell r="EH140">
            <v>-0.5</v>
          </cell>
          <cell r="EI140">
            <v>0.5</v>
          </cell>
          <cell r="EJ140">
            <v>0</v>
          </cell>
          <cell r="EK140">
            <v>1.5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0.5</v>
          </cell>
          <cell r="EQ140">
            <v>0</v>
          </cell>
          <cell r="ER140">
            <v>0</v>
          </cell>
          <cell r="ES140">
            <v>0</v>
          </cell>
          <cell r="ET140">
            <v>2</v>
          </cell>
          <cell r="EU140">
            <v>1</v>
          </cell>
          <cell r="EV140">
            <v>3</v>
          </cell>
          <cell r="EW140">
            <v>0</v>
          </cell>
          <cell r="EX140">
            <v>-1</v>
          </cell>
          <cell r="EY140">
            <v>1.5</v>
          </cell>
          <cell r="EZ140">
            <v>2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</row>
        <row r="141">
          <cell r="A141">
            <v>45436</v>
          </cell>
          <cell r="B141">
            <v>0</v>
          </cell>
          <cell r="C141">
            <v>0</v>
          </cell>
          <cell r="D141">
            <v>-2.1551158173395101E-2</v>
          </cell>
          <cell r="E141">
            <v>7.0714006514657991E-3</v>
          </cell>
          <cell r="F141">
            <v>0</v>
          </cell>
          <cell r="G141">
            <v>1.8592810009960162E-2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1.5075833333333333E-2</v>
          </cell>
          <cell r="M141">
            <v>0</v>
          </cell>
          <cell r="N141">
            <v>0</v>
          </cell>
          <cell r="O141">
            <v>0</v>
          </cell>
          <cell r="P141">
            <v>2.3764860426929393E-2</v>
          </cell>
          <cell r="Q141">
            <v>2.1508454425363276E-2</v>
          </cell>
          <cell r="R141">
            <v>2.2359715670024226E-2</v>
          </cell>
          <cell r="S141">
            <v>0</v>
          </cell>
          <cell r="T141">
            <v>-3.1780124020887736E-2</v>
          </cell>
          <cell r="U141">
            <v>4.2997975352112673E-2</v>
          </cell>
          <cell r="V141">
            <v>2.5434765625000005E-2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B141">
            <v>10</v>
          </cell>
          <cell r="EF141">
            <v>0</v>
          </cell>
          <cell r="EG141">
            <v>0</v>
          </cell>
          <cell r="EH141">
            <v>-0.5</v>
          </cell>
          <cell r="EI141">
            <v>0.5</v>
          </cell>
          <cell r="EJ141">
            <v>0</v>
          </cell>
          <cell r="EK141">
            <v>1.5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0.5</v>
          </cell>
          <cell r="EQ141">
            <v>0</v>
          </cell>
          <cell r="ER141">
            <v>0</v>
          </cell>
          <cell r="ES141">
            <v>0</v>
          </cell>
          <cell r="ET141">
            <v>2</v>
          </cell>
          <cell r="EU141">
            <v>1</v>
          </cell>
          <cell r="EV141">
            <v>3</v>
          </cell>
          <cell r="EW141">
            <v>0</v>
          </cell>
          <cell r="EX141">
            <v>-1</v>
          </cell>
          <cell r="EY141">
            <v>1.5</v>
          </cell>
          <cell r="EZ141">
            <v>1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</row>
        <row r="142">
          <cell r="A142">
            <v>45440</v>
          </cell>
          <cell r="B142">
            <v>0</v>
          </cell>
          <cell r="C142">
            <v>0</v>
          </cell>
          <cell r="D142">
            <v>-2.1551158173395101E-2</v>
          </cell>
          <cell r="E142">
            <v>7.0714006514657991E-3</v>
          </cell>
          <cell r="F142">
            <v>0</v>
          </cell>
          <cell r="G142">
            <v>1.8592810009960162E-2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1.5075833333333333E-2</v>
          </cell>
          <cell r="M142">
            <v>0</v>
          </cell>
          <cell r="N142">
            <v>0</v>
          </cell>
          <cell r="O142">
            <v>0</v>
          </cell>
          <cell r="P142">
            <v>2.1611347358997317E-2</v>
          </cell>
          <cell r="Q142">
            <v>2.1508454425363276E-2</v>
          </cell>
          <cell r="R142">
            <v>2.2359715670024226E-2</v>
          </cell>
          <cell r="S142">
            <v>0</v>
          </cell>
          <cell r="T142">
            <v>-3.1780124020887736E-2</v>
          </cell>
          <cell r="U142">
            <v>4.2997975352112673E-2</v>
          </cell>
          <cell r="V142">
            <v>2.5434765625000005E-2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B142">
            <v>10</v>
          </cell>
          <cell r="EF142">
            <v>0</v>
          </cell>
          <cell r="EG142">
            <v>0</v>
          </cell>
          <cell r="EH142">
            <v>-0.5</v>
          </cell>
          <cell r="EI142">
            <v>0.5</v>
          </cell>
          <cell r="EJ142">
            <v>0</v>
          </cell>
          <cell r="EK142">
            <v>1.5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0.5</v>
          </cell>
          <cell r="EQ142">
            <v>0</v>
          </cell>
          <cell r="ER142">
            <v>0</v>
          </cell>
          <cell r="ES142">
            <v>0</v>
          </cell>
          <cell r="ET142">
            <v>1.5</v>
          </cell>
          <cell r="EU142">
            <v>1</v>
          </cell>
          <cell r="EV142">
            <v>3</v>
          </cell>
          <cell r="EW142">
            <v>0</v>
          </cell>
          <cell r="EX142">
            <v>-1</v>
          </cell>
          <cell r="EY142">
            <v>1.5</v>
          </cell>
          <cell r="EZ142">
            <v>1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</row>
        <row r="143">
          <cell r="A143">
            <v>45441</v>
          </cell>
          <cell r="B143">
            <v>0</v>
          </cell>
          <cell r="C143">
            <v>0</v>
          </cell>
          <cell r="D143">
            <v>-2.1551158173395101E-2</v>
          </cell>
          <cell r="E143">
            <v>7.0714006514657991E-3</v>
          </cell>
          <cell r="F143">
            <v>0</v>
          </cell>
          <cell r="G143">
            <v>1.8592810009960162E-2</v>
          </cell>
          <cell r="H143">
            <v>0</v>
          </cell>
          <cell r="I143">
            <v>0.05</v>
          </cell>
          <cell r="J143">
            <v>2.1825054611650477E-2</v>
          </cell>
          <cell r="K143">
            <v>0</v>
          </cell>
          <cell r="L143">
            <v>1.5075833333333333E-2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-0.05</v>
          </cell>
          <cell r="R143">
            <v>2.2359715670024226E-2</v>
          </cell>
          <cell r="S143">
            <v>0</v>
          </cell>
          <cell r="T143">
            <v>-3.1780124020887736E-2</v>
          </cell>
          <cell r="U143">
            <v>0.05</v>
          </cell>
          <cell r="V143">
            <v>2.5434765625000005E-2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B143">
            <v>22</v>
          </cell>
          <cell r="EF143">
            <v>0</v>
          </cell>
          <cell r="EG143">
            <v>0</v>
          </cell>
          <cell r="EH143">
            <v>-0.5</v>
          </cell>
          <cell r="EI143">
            <v>0.5</v>
          </cell>
          <cell r="EJ143">
            <v>0</v>
          </cell>
          <cell r="EK143">
            <v>1.5</v>
          </cell>
          <cell r="EL143">
            <v>0</v>
          </cell>
          <cell r="EM143">
            <v>1.5</v>
          </cell>
          <cell r="EN143">
            <v>0.5</v>
          </cell>
          <cell r="EO143">
            <v>0</v>
          </cell>
          <cell r="EP143">
            <v>0.5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-1</v>
          </cell>
          <cell r="EV143">
            <v>3</v>
          </cell>
          <cell r="EW143">
            <v>0</v>
          </cell>
          <cell r="EX143">
            <v>-1</v>
          </cell>
          <cell r="EY143">
            <v>2</v>
          </cell>
          <cell r="EZ143">
            <v>1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</row>
        <row r="144">
          <cell r="A144">
            <v>45442</v>
          </cell>
          <cell r="B144">
            <v>0</v>
          </cell>
          <cell r="C144">
            <v>1.1492962184873952E-2</v>
          </cell>
          <cell r="D144">
            <v>0</v>
          </cell>
          <cell r="E144">
            <v>7.0714006514657991E-3</v>
          </cell>
          <cell r="F144">
            <v>0</v>
          </cell>
          <cell r="G144">
            <v>1.8592810009960162E-2</v>
          </cell>
          <cell r="H144">
            <v>0</v>
          </cell>
          <cell r="I144">
            <v>4.5588750000000004E-2</v>
          </cell>
          <cell r="J144">
            <v>0</v>
          </cell>
          <cell r="K144">
            <v>0</v>
          </cell>
          <cell r="L144">
            <v>0.05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-0.05</v>
          </cell>
          <cell r="R144">
            <v>2.2359715670024226E-2</v>
          </cell>
          <cell r="S144">
            <v>0</v>
          </cell>
          <cell r="T144">
            <v>-3.1780124020887736E-2</v>
          </cell>
          <cell r="U144">
            <v>0.05</v>
          </cell>
          <cell r="V144">
            <v>2.5434765625000005E-2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B144">
            <v>16</v>
          </cell>
          <cell r="EF144">
            <v>0</v>
          </cell>
          <cell r="EG144">
            <v>0.5</v>
          </cell>
          <cell r="EH144">
            <v>0</v>
          </cell>
          <cell r="EI144">
            <v>0.5</v>
          </cell>
          <cell r="EJ144">
            <v>0</v>
          </cell>
          <cell r="EK144">
            <v>1.5</v>
          </cell>
          <cell r="EL144">
            <v>0</v>
          </cell>
          <cell r="EM144">
            <v>1</v>
          </cell>
          <cell r="EN144">
            <v>0</v>
          </cell>
          <cell r="EO144">
            <v>0</v>
          </cell>
          <cell r="EP144">
            <v>1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-1</v>
          </cell>
          <cell r="EV144">
            <v>3</v>
          </cell>
          <cell r="EW144">
            <v>0</v>
          </cell>
          <cell r="EX144">
            <v>-1</v>
          </cell>
          <cell r="EY144">
            <v>2.5</v>
          </cell>
          <cell r="EZ144">
            <v>1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</row>
        <row r="145">
          <cell r="A145">
            <v>45443</v>
          </cell>
          <cell r="B145">
            <v>0</v>
          </cell>
          <cell r="C145">
            <v>1.1492962184873952E-2</v>
          </cell>
          <cell r="D145">
            <v>0</v>
          </cell>
          <cell r="E145">
            <v>7.0714006514657991E-3</v>
          </cell>
          <cell r="F145">
            <v>0</v>
          </cell>
          <cell r="G145">
            <v>1.8592810009960162E-2</v>
          </cell>
          <cell r="H145">
            <v>0</v>
          </cell>
          <cell r="I145">
            <v>0.05</v>
          </cell>
          <cell r="J145">
            <v>0</v>
          </cell>
          <cell r="K145">
            <v>0</v>
          </cell>
          <cell r="L145">
            <v>3.2676613849765251E-2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-0.05</v>
          </cell>
          <cell r="R145">
            <v>2.2359715670024226E-2</v>
          </cell>
          <cell r="S145">
            <v>0</v>
          </cell>
          <cell r="T145">
            <v>-3.1780124020887736E-2</v>
          </cell>
          <cell r="U145">
            <v>0.05</v>
          </cell>
          <cell r="V145">
            <v>2.5434765625000005E-2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B145">
            <v>17</v>
          </cell>
          <cell r="EF145">
            <v>0</v>
          </cell>
          <cell r="EG145">
            <v>0.5</v>
          </cell>
          <cell r="EH145">
            <v>0</v>
          </cell>
          <cell r="EI145">
            <v>0.5</v>
          </cell>
          <cell r="EJ145">
            <v>0</v>
          </cell>
          <cell r="EK145">
            <v>1.5</v>
          </cell>
          <cell r="EL145">
            <v>0</v>
          </cell>
          <cell r="EM145">
            <v>1.5</v>
          </cell>
          <cell r="EN145">
            <v>0</v>
          </cell>
          <cell r="EO145">
            <v>0</v>
          </cell>
          <cell r="EP145">
            <v>0.5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-1</v>
          </cell>
          <cell r="EV145">
            <v>3</v>
          </cell>
          <cell r="EW145">
            <v>0</v>
          </cell>
          <cell r="EX145">
            <v>-1</v>
          </cell>
          <cell r="EY145">
            <v>1</v>
          </cell>
          <cell r="EZ145">
            <v>1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</row>
        <row r="146">
          <cell r="A146">
            <v>45446</v>
          </cell>
          <cell r="B146">
            <v>0</v>
          </cell>
          <cell r="C146">
            <v>0</v>
          </cell>
          <cell r="D146">
            <v>-4.4533511348464623E-2</v>
          </cell>
          <cell r="E146">
            <v>7.0714006514657991E-3</v>
          </cell>
          <cell r="F146">
            <v>0</v>
          </cell>
          <cell r="G146">
            <v>1.8592810009960162E-2</v>
          </cell>
          <cell r="H146">
            <v>0</v>
          </cell>
          <cell r="I146">
            <v>0.05</v>
          </cell>
          <cell r="J146">
            <v>1.3917883668530417E-2</v>
          </cell>
          <cell r="K146">
            <v>0</v>
          </cell>
          <cell r="L146">
            <v>3.2676613849765251E-2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-0.05</v>
          </cell>
          <cell r="R146">
            <v>2.2359715670024226E-2</v>
          </cell>
          <cell r="S146">
            <v>0</v>
          </cell>
          <cell r="T146">
            <v>-3.1780124020887736E-2</v>
          </cell>
          <cell r="U146">
            <v>0.05</v>
          </cell>
          <cell r="V146">
            <v>2.5434765625000005E-2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B146">
            <v>16</v>
          </cell>
          <cell r="EF146">
            <v>0</v>
          </cell>
          <cell r="EG146">
            <v>0</v>
          </cell>
          <cell r="EH146">
            <v>-0.5</v>
          </cell>
          <cell r="EI146">
            <v>0.5</v>
          </cell>
          <cell r="EJ146">
            <v>0</v>
          </cell>
          <cell r="EK146">
            <v>1.5</v>
          </cell>
          <cell r="EL146">
            <v>0</v>
          </cell>
          <cell r="EM146">
            <v>1.5</v>
          </cell>
          <cell r="EN146">
            <v>0.5</v>
          </cell>
          <cell r="EO146">
            <v>0</v>
          </cell>
          <cell r="EP146">
            <v>0.5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-1</v>
          </cell>
          <cell r="EV146">
            <v>3</v>
          </cell>
          <cell r="EW146">
            <v>0</v>
          </cell>
          <cell r="EX146">
            <v>-1</v>
          </cell>
          <cell r="EY146">
            <v>1</v>
          </cell>
          <cell r="EZ146">
            <v>1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</row>
        <row r="147">
          <cell r="A147">
            <v>45447</v>
          </cell>
          <cell r="B147">
            <v>0</v>
          </cell>
          <cell r="C147">
            <v>0</v>
          </cell>
          <cell r="D147">
            <v>-4.4533511348464623E-2</v>
          </cell>
          <cell r="E147">
            <v>7.0714006514657991E-3</v>
          </cell>
          <cell r="F147">
            <v>0</v>
          </cell>
          <cell r="G147">
            <v>1.8592810009960162E-2</v>
          </cell>
          <cell r="H147">
            <v>0</v>
          </cell>
          <cell r="I147">
            <v>0.05</v>
          </cell>
          <cell r="J147">
            <v>1.3917883668530417E-2</v>
          </cell>
          <cell r="K147">
            <v>0</v>
          </cell>
          <cell r="L147">
            <v>3.2676613849765251E-2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-0.05</v>
          </cell>
          <cell r="R147">
            <v>2.2359715670024226E-2</v>
          </cell>
          <cell r="S147">
            <v>0</v>
          </cell>
          <cell r="T147">
            <v>-3.1780124020887736E-2</v>
          </cell>
          <cell r="U147">
            <v>0.05</v>
          </cell>
          <cell r="V147">
            <v>2.5434765625000005E-2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B147">
            <v>15</v>
          </cell>
          <cell r="EF147">
            <v>0</v>
          </cell>
          <cell r="EG147">
            <v>0</v>
          </cell>
          <cell r="EH147">
            <v>-0.5</v>
          </cell>
          <cell r="EI147">
            <v>0.5</v>
          </cell>
          <cell r="EJ147">
            <v>0</v>
          </cell>
          <cell r="EK147">
            <v>1.5</v>
          </cell>
          <cell r="EL147">
            <v>0</v>
          </cell>
          <cell r="EM147">
            <v>1.5</v>
          </cell>
          <cell r="EN147">
            <v>0.5</v>
          </cell>
          <cell r="EO147">
            <v>0</v>
          </cell>
          <cell r="EP147">
            <v>0.5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-1</v>
          </cell>
          <cell r="EV147">
            <v>3</v>
          </cell>
          <cell r="EW147">
            <v>0</v>
          </cell>
          <cell r="EX147">
            <v>-1</v>
          </cell>
          <cell r="EY147">
            <v>1</v>
          </cell>
          <cell r="EZ147">
            <v>1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</row>
        <row r="148">
          <cell r="A148">
            <v>45448</v>
          </cell>
          <cell r="B148">
            <v>0</v>
          </cell>
          <cell r="C148">
            <v>0</v>
          </cell>
          <cell r="D148">
            <v>0</v>
          </cell>
          <cell r="E148">
            <v>7.0714006514657991E-3</v>
          </cell>
          <cell r="F148">
            <v>1.7847667844522973E-2</v>
          </cell>
          <cell r="G148">
            <v>1.8592810009960162E-2</v>
          </cell>
          <cell r="H148">
            <v>0</v>
          </cell>
          <cell r="I148">
            <v>0.05</v>
          </cell>
          <cell r="J148">
            <v>0</v>
          </cell>
          <cell r="K148">
            <v>0</v>
          </cell>
          <cell r="L148">
            <v>4.612684931506851E-2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-0.05</v>
          </cell>
          <cell r="R148">
            <v>2.2359715670024226E-2</v>
          </cell>
          <cell r="S148">
            <v>0</v>
          </cell>
          <cell r="T148">
            <v>-3.1780124020887736E-2</v>
          </cell>
          <cell r="U148">
            <v>0.05</v>
          </cell>
          <cell r="V148">
            <v>2.5434765625000005E-2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B148">
            <v>12</v>
          </cell>
          <cell r="EF148">
            <v>0</v>
          </cell>
          <cell r="EG148">
            <v>0</v>
          </cell>
          <cell r="EH148">
            <v>0</v>
          </cell>
          <cell r="EI148">
            <v>0.5</v>
          </cell>
          <cell r="EJ148">
            <v>0.5</v>
          </cell>
          <cell r="EK148">
            <v>1.5</v>
          </cell>
          <cell r="EL148">
            <v>0</v>
          </cell>
          <cell r="EM148">
            <v>1.5</v>
          </cell>
          <cell r="EN148">
            <v>0</v>
          </cell>
          <cell r="EO148">
            <v>0</v>
          </cell>
          <cell r="EP148">
            <v>1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-1</v>
          </cell>
          <cell r="EV148">
            <v>3</v>
          </cell>
          <cell r="EW148">
            <v>0</v>
          </cell>
          <cell r="EX148">
            <v>-1</v>
          </cell>
          <cell r="EY148">
            <v>1</v>
          </cell>
          <cell r="EZ148">
            <v>1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</row>
        <row r="149">
          <cell r="A149">
            <v>45449</v>
          </cell>
          <cell r="B149">
            <v>0</v>
          </cell>
          <cell r="C149">
            <v>0</v>
          </cell>
          <cell r="D149">
            <v>0</v>
          </cell>
          <cell r="E149">
            <v>7.0714006514657991E-3</v>
          </cell>
          <cell r="F149">
            <v>3.2968127208480566E-2</v>
          </cell>
          <cell r="G149">
            <v>1.8592810009960162E-2</v>
          </cell>
          <cell r="H149">
            <v>0</v>
          </cell>
          <cell r="I149">
            <v>0.05</v>
          </cell>
          <cell r="J149">
            <v>0</v>
          </cell>
          <cell r="K149">
            <v>0</v>
          </cell>
          <cell r="L149">
            <v>2.1697627906976748E-2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-0.05</v>
          </cell>
          <cell r="R149">
            <v>2.2359715670024226E-2</v>
          </cell>
          <cell r="S149">
            <v>0</v>
          </cell>
          <cell r="T149">
            <v>-3.1780124020887736E-2</v>
          </cell>
          <cell r="U149">
            <v>0.05</v>
          </cell>
          <cell r="V149">
            <v>2.5434765625000005E-2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B149">
            <v>11</v>
          </cell>
          <cell r="EF149">
            <v>0</v>
          </cell>
          <cell r="EG149">
            <v>0</v>
          </cell>
          <cell r="EH149">
            <v>0</v>
          </cell>
          <cell r="EI149">
            <v>0.5</v>
          </cell>
          <cell r="EJ149">
            <v>1</v>
          </cell>
          <cell r="EK149">
            <v>1.5</v>
          </cell>
          <cell r="EL149">
            <v>0</v>
          </cell>
          <cell r="EM149">
            <v>1.5</v>
          </cell>
          <cell r="EN149">
            <v>0</v>
          </cell>
          <cell r="EO149">
            <v>0</v>
          </cell>
          <cell r="EP149">
            <v>0.5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-1</v>
          </cell>
          <cell r="EV149">
            <v>3</v>
          </cell>
          <cell r="EW149">
            <v>0</v>
          </cell>
          <cell r="EX149">
            <v>-1</v>
          </cell>
          <cell r="EY149">
            <v>1</v>
          </cell>
          <cell r="EZ149">
            <v>1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</row>
        <row r="150">
          <cell r="A150">
            <v>45450</v>
          </cell>
          <cell r="B150">
            <v>0</v>
          </cell>
          <cell r="C150">
            <v>0</v>
          </cell>
          <cell r="D150">
            <v>-2.7760660807291667E-2</v>
          </cell>
          <cell r="E150">
            <v>7.0714006514657991E-3</v>
          </cell>
          <cell r="F150">
            <v>3.2968127208480566E-2</v>
          </cell>
          <cell r="G150">
            <v>1.8592810009960162E-2</v>
          </cell>
          <cell r="H150">
            <v>0</v>
          </cell>
          <cell r="I150">
            <v>0.05</v>
          </cell>
          <cell r="J150">
            <v>0</v>
          </cell>
          <cell r="K150">
            <v>0</v>
          </cell>
          <cell r="L150">
            <v>2.1697627906976748E-2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-0.05</v>
          </cell>
          <cell r="R150">
            <v>2.2359715670024226E-2</v>
          </cell>
          <cell r="S150">
            <v>0</v>
          </cell>
          <cell r="T150">
            <v>-3.1780124020887736E-2</v>
          </cell>
          <cell r="U150">
            <v>0.05</v>
          </cell>
          <cell r="V150">
            <v>2.5434765625000005E-2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B150">
            <v>10</v>
          </cell>
          <cell r="EF150">
            <v>0</v>
          </cell>
          <cell r="EG150">
            <v>0</v>
          </cell>
          <cell r="EH150">
            <v>-0.5</v>
          </cell>
          <cell r="EI150">
            <v>0.5</v>
          </cell>
          <cell r="EJ150">
            <v>1</v>
          </cell>
          <cell r="EK150">
            <v>1.5</v>
          </cell>
          <cell r="EL150">
            <v>0</v>
          </cell>
          <cell r="EM150">
            <v>1.5</v>
          </cell>
          <cell r="EN150">
            <v>0</v>
          </cell>
          <cell r="EO150">
            <v>0</v>
          </cell>
          <cell r="EP150">
            <v>0.5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-1</v>
          </cell>
          <cell r="EV150">
            <v>3</v>
          </cell>
          <cell r="EW150">
            <v>0</v>
          </cell>
          <cell r="EX150">
            <v>-1</v>
          </cell>
          <cell r="EY150">
            <v>1</v>
          </cell>
          <cell r="EZ150">
            <v>1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</row>
        <row r="151">
          <cell r="A151">
            <v>45453</v>
          </cell>
          <cell r="B151">
            <v>0</v>
          </cell>
          <cell r="C151">
            <v>0</v>
          </cell>
          <cell r="D151">
            <v>-2.7760660807291667E-2</v>
          </cell>
          <cell r="E151">
            <v>7.0714006514657991E-3</v>
          </cell>
          <cell r="F151">
            <v>3.2968127208480566E-2</v>
          </cell>
          <cell r="G151">
            <v>1.8592810009960162E-2</v>
          </cell>
          <cell r="H151">
            <v>0</v>
          </cell>
          <cell r="I151">
            <v>0.05</v>
          </cell>
          <cell r="J151">
            <v>0</v>
          </cell>
          <cell r="K151">
            <v>0</v>
          </cell>
          <cell r="L151">
            <v>0.05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-0.05</v>
          </cell>
          <cell r="R151">
            <v>2.2359715670024226E-2</v>
          </cell>
          <cell r="S151">
            <v>0</v>
          </cell>
          <cell r="T151">
            <v>-3.1780124020887736E-2</v>
          </cell>
          <cell r="U151">
            <v>2.5810709459459461E-2</v>
          </cell>
          <cell r="V151">
            <v>2.5434765625000005E-2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B151">
            <v>13</v>
          </cell>
          <cell r="EF151">
            <v>0</v>
          </cell>
          <cell r="EG151">
            <v>0</v>
          </cell>
          <cell r="EH151">
            <v>-0.5</v>
          </cell>
          <cell r="EI151">
            <v>0.5</v>
          </cell>
          <cell r="EJ151">
            <v>1</v>
          </cell>
          <cell r="EK151">
            <v>1.5</v>
          </cell>
          <cell r="EL151">
            <v>0</v>
          </cell>
          <cell r="EM151">
            <v>1.5</v>
          </cell>
          <cell r="EN151">
            <v>0</v>
          </cell>
          <cell r="EO151">
            <v>0</v>
          </cell>
          <cell r="EP151">
            <v>1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-1</v>
          </cell>
          <cell r="EV151">
            <v>3</v>
          </cell>
          <cell r="EW151">
            <v>0</v>
          </cell>
          <cell r="EX151">
            <v>-1</v>
          </cell>
          <cell r="EY151">
            <v>0.5</v>
          </cell>
          <cell r="EZ151">
            <v>1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</row>
        <row r="152">
          <cell r="A152">
            <v>45454</v>
          </cell>
          <cell r="B152">
            <v>0</v>
          </cell>
          <cell r="C152">
            <v>1.3983694698033709E-2</v>
          </cell>
          <cell r="D152">
            <v>-2.7760660807291667E-2</v>
          </cell>
          <cell r="E152">
            <v>7.0714006514657991E-3</v>
          </cell>
          <cell r="F152">
            <v>3.2968127208480566E-2</v>
          </cell>
          <cell r="G152">
            <v>1.8592810009960162E-2</v>
          </cell>
          <cell r="H152">
            <v>0</v>
          </cell>
          <cell r="I152">
            <v>-0.05</v>
          </cell>
          <cell r="J152">
            <v>0</v>
          </cell>
          <cell r="K152">
            <v>0</v>
          </cell>
          <cell r="L152">
            <v>3.6875520833333335E-2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-0.05</v>
          </cell>
          <cell r="R152">
            <v>2.2359715670024226E-2</v>
          </cell>
          <cell r="S152">
            <v>0</v>
          </cell>
          <cell r="T152">
            <v>-3.1780124020887736E-2</v>
          </cell>
          <cell r="U152">
            <v>2.5810709459459461E-2</v>
          </cell>
          <cell r="V152">
            <v>2.5434765625000005E-2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B152">
            <v>18</v>
          </cell>
          <cell r="EF152">
            <v>0</v>
          </cell>
          <cell r="EG152">
            <v>0.5</v>
          </cell>
          <cell r="EH152">
            <v>-0.5</v>
          </cell>
          <cell r="EI152">
            <v>0.5</v>
          </cell>
          <cell r="EJ152">
            <v>1</v>
          </cell>
          <cell r="EK152">
            <v>1.5</v>
          </cell>
          <cell r="EL152">
            <v>0</v>
          </cell>
          <cell r="EM152">
            <v>-1.5</v>
          </cell>
          <cell r="EN152">
            <v>0</v>
          </cell>
          <cell r="EO152">
            <v>0</v>
          </cell>
          <cell r="EP152">
            <v>0.5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-1</v>
          </cell>
          <cell r="EV152">
            <v>3</v>
          </cell>
          <cell r="EW152">
            <v>0</v>
          </cell>
          <cell r="EX152">
            <v>-1</v>
          </cell>
          <cell r="EY152">
            <v>0.5</v>
          </cell>
          <cell r="EZ152">
            <v>1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</row>
        <row r="153">
          <cell r="A153">
            <v>45455</v>
          </cell>
          <cell r="B153">
            <v>0</v>
          </cell>
          <cell r="C153">
            <v>1.3983694698033709E-2</v>
          </cell>
          <cell r="D153">
            <v>-2.7760660807291667E-2</v>
          </cell>
          <cell r="E153">
            <v>7.0714006514657991E-3</v>
          </cell>
          <cell r="F153">
            <v>3.2968127208480566E-2</v>
          </cell>
          <cell r="G153">
            <v>1.8592810009960162E-2</v>
          </cell>
          <cell r="H153">
            <v>0</v>
          </cell>
          <cell r="I153">
            <v>-0.05</v>
          </cell>
          <cell r="J153">
            <v>0</v>
          </cell>
          <cell r="K153">
            <v>0</v>
          </cell>
          <cell r="L153">
            <v>3.6875520833333335E-2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-0.05</v>
          </cell>
          <cell r="R153">
            <v>2.2359715670024226E-2</v>
          </cell>
          <cell r="S153">
            <v>0</v>
          </cell>
          <cell r="T153">
            <v>-3.1780124020887736E-2</v>
          </cell>
          <cell r="U153">
            <v>2.5810709459459461E-2</v>
          </cell>
          <cell r="V153">
            <v>2.5434765625000005E-2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B153">
            <v>10</v>
          </cell>
          <cell r="EF153">
            <v>0</v>
          </cell>
          <cell r="EG153">
            <v>0.5</v>
          </cell>
          <cell r="EH153">
            <v>-0.5</v>
          </cell>
          <cell r="EI153">
            <v>0.5</v>
          </cell>
          <cell r="EJ153">
            <v>1</v>
          </cell>
          <cell r="EK153">
            <v>1.5</v>
          </cell>
          <cell r="EL153">
            <v>0</v>
          </cell>
          <cell r="EM153">
            <v>-1.5</v>
          </cell>
          <cell r="EN153">
            <v>0</v>
          </cell>
          <cell r="EO153">
            <v>0</v>
          </cell>
          <cell r="EP153">
            <v>0.5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-1</v>
          </cell>
          <cell r="EV153">
            <v>3</v>
          </cell>
          <cell r="EW153">
            <v>0</v>
          </cell>
          <cell r="EX153">
            <v>-1</v>
          </cell>
          <cell r="EY153">
            <v>0.5</v>
          </cell>
          <cell r="EZ153">
            <v>1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</row>
        <row r="154">
          <cell r="A154">
            <v>45456</v>
          </cell>
          <cell r="B154">
            <v>0</v>
          </cell>
          <cell r="C154">
            <v>1.3983694698033709E-2</v>
          </cell>
          <cell r="D154">
            <v>-2.7760660807291667E-2</v>
          </cell>
          <cell r="E154">
            <v>7.0714006514657991E-3</v>
          </cell>
          <cell r="F154">
            <v>3.2968127208480566E-2</v>
          </cell>
          <cell r="G154">
            <v>1.8592810009960162E-2</v>
          </cell>
          <cell r="H154">
            <v>0</v>
          </cell>
          <cell r="I154">
            <v>-0.05</v>
          </cell>
          <cell r="J154">
            <v>9.4896519769357458E-3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-0.05</v>
          </cell>
          <cell r="R154">
            <v>2.2359715670024226E-2</v>
          </cell>
          <cell r="S154">
            <v>0</v>
          </cell>
          <cell r="T154">
            <v>-3.1780124020887736E-2</v>
          </cell>
          <cell r="U154">
            <v>2.5810709459459461E-2</v>
          </cell>
          <cell r="V154">
            <v>2.5434765625000005E-2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B154">
            <v>13</v>
          </cell>
          <cell r="EF154">
            <v>0</v>
          </cell>
          <cell r="EG154">
            <v>0.5</v>
          </cell>
          <cell r="EH154">
            <v>-0.5</v>
          </cell>
          <cell r="EI154">
            <v>0.5</v>
          </cell>
          <cell r="EJ154">
            <v>1</v>
          </cell>
          <cell r="EK154">
            <v>1.5</v>
          </cell>
          <cell r="EL154">
            <v>0</v>
          </cell>
          <cell r="EM154">
            <v>-1.5</v>
          </cell>
          <cell r="EN154">
            <v>0.5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-1</v>
          </cell>
          <cell r="EV154">
            <v>3</v>
          </cell>
          <cell r="EW154">
            <v>0</v>
          </cell>
          <cell r="EX154">
            <v>-1</v>
          </cell>
          <cell r="EY154">
            <v>0.5</v>
          </cell>
          <cell r="EZ154">
            <v>1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</row>
        <row r="155">
          <cell r="A155">
            <v>45457</v>
          </cell>
          <cell r="B155">
            <v>0</v>
          </cell>
          <cell r="C155">
            <v>0</v>
          </cell>
          <cell r="D155">
            <v>-2.7760660807291667E-2</v>
          </cell>
          <cell r="E155">
            <v>7.0714006514657991E-3</v>
          </cell>
          <cell r="F155">
            <v>3.2968127208480566E-2</v>
          </cell>
          <cell r="G155">
            <v>1.8592810009960162E-2</v>
          </cell>
          <cell r="H155">
            <v>0</v>
          </cell>
          <cell r="I155">
            <v>-0.05</v>
          </cell>
          <cell r="J155">
            <v>9.4896519769357458E-3</v>
          </cell>
          <cell r="K155">
            <v>-9.5626309357541902E-3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2.9866275899672841E-2</v>
          </cell>
          <cell r="Q155">
            <v>-0.05</v>
          </cell>
          <cell r="R155">
            <v>2.2359715670024226E-2</v>
          </cell>
          <cell r="S155">
            <v>0</v>
          </cell>
          <cell r="T155">
            <v>-1.7127814258911817E-2</v>
          </cell>
          <cell r="U155">
            <v>2.5810709459459461E-2</v>
          </cell>
          <cell r="V155">
            <v>2.5434765625000005E-2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B155">
            <v>6</v>
          </cell>
          <cell r="EF155">
            <v>0</v>
          </cell>
          <cell r="EG155">
            <v>0</v>
          </cell>
          <cell r="EH155">
            <v>-0.5</v>
          </cell>
          <cell r="EI155">
            <v>0.5</v>
          </cell>
          <cell r="EJ155">
            <v>1</v>
          </cell>
          <cell r="EK155">
            <v>1.5</v>
          </cell>
          <cell r="EL155">
            <v>0</v>
          </cell>
          <cell r="EM155">
            <v>-1.5</v>
          </cell>
          <cell r="EN155">
            <v>0.5</v>
          </cell>
          <cell r="EO155">
            <v>-0.5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3</v>
          </cell>
          <cell r="EU155">
            <v>-1</v>
          </cell>
          <cell r="EV155">
            <v>3</v>
          </cell>
          <cell r="EW155">
            <v>0</v>
          </cell>
          <cell r="EX155">
            <v>-0.5</v>
          </cell>
          <cell r="EY155">
            <v>0.5</v>
          </cell>
          <cell r="EZ155">
            <v>1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</row>
        <row r="156">
          <cell r="A156">
            <v>45460</v>
          </cell>
          <cell r="B156">
            <v>0</v>
          </cell>
          <cell r="C156">
            <v>0</v>
          </cell>
          <cell r="D156">
            <v>-2.7760660807291667E-2</v>
          </cell>
          <cell r="E156">
            <v>7.0714006514657991E-3</v>
          </cell>
          <cell r="F156">
            <v>3.2968127208480566E-2</v>
          </cell>
          <cell r="G156">
            <v>1.8592810009960162E-2</v>
          </cell>
          <cell r="H156">
            <v>0</v>
          </cell>
          <cell r="I156">
            <v>-0.05</v>
          </cell>
          <cell r="J156">
            <v>9.4896519769357458E-3</v>
          </cell>
          <cell r="K156">
            <v>-9.5626309357541902E-3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2.9866275899672841E-2</v>
          </cell>
          <cell r="Q156">
            <v>-0.05</v>
          </cell>
          <cell r="R156">
            <v>2.2359715670024226E-2</v>
          </cell>
          <cell r="S156">
            <v>0</v>
          </cell>
          <cell r="T156">
            <v>-0.05</v>
          </cell>
          <cell r="U156">
            <v>2.5810709459459461E-2</v>
          </cell>
          <cell r="V156">
            <v>2.5434765625000005E-2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B156">
            <v>10</v>
          </cell>
          <cell r="EF156">
            <v>0</v>
          </cell>
          <cell r="EG156">
            <v>0</v>
          </cell>
          <cell r="EH156">
            <v>-0.5</v>
          </cell>
          <cell r="EI156">
            <v>0.5</v>
          </cell>
          <cell r="EJ156">
            <v>1</v>
          </cell>
          <cell r="EK156">
            <v>1.5</v>
          </cell>
          <cell r="EL156">
            <v>0</v>
          </cell>
          <cell r="EM156">
            <v>-1.5</v>
          </cell>
          <cell r="EN156">
            <v>0.5</v>
          </cell>
          <cell r="EO156">
            <v>-0.5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3</v>
          </cell>
          <cell r="EU156">
            <v>-1</v>
          </cell>
          <cell r="EV156">
            <v>3</v>
          </cell>
          <cell r="EW156">
            <v>0</v>
          </cell>
          <cell r="EX156">
            <v>-1</v>
          </cell>
          <cell r="EY156">
            <v>0.5</v>
          </cell>
          <cell r="EZ156">
            <v>1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</row>
        <row r="157">
          <cell r="A157">
            <v>45461</v>
          </cell>
          <cell r="B157">
            <v>0</v>
          </cell>
          <cell r="C157">
            <v>0</v>
          </cell>
          <cell r="D157">
            <v>-2.7760660807291667E-2</v>
          </cell>
          <cell r="E157">
            <v>7.0714006514657991E-3</v>
          </cell>
          <cell r="F157">
            <v>3.2968127208480566E-2</v>
          </cell>
          <cell r="G157">
            <v>1.8592810009960162E-2</v>
          </cell>
          <cell r="H157">
            <v>0</v>
          </cell>
          <cell r="I157">
            <v>-0.05</v>
          </cell>
          <cell r="J157">
            <v>9.4896519769357458E-3</v>
          </cell>
          <cell r="K157">
            <v>-9.5626309357541902E-3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2.9866275899672841E-2</v>
          </cell>
          <cell r="Q157">
            <v>-0.05</v>
          </cell>
          <cell r="R157">
            <v>2.2359715670024226E-2</v>
          </cell>
          <cell r="S157">
            <v>0</v>
          </cell>
          <cell r="T157">
            <v>-1.7406739409499355E-2</v>
          </cell>
          <cell r="U157">
            <v>2.5810709459459461E-2</v>
          </cell>
          <cell r="V157">
            <v>2.5434765625000005E-2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B157">
            <v>6</v>
          </cell>
          <cell r="EF157">
            <v>0</v>
          </cell>
          <cell r="EG157">
            <v>0</v>
          </cell>
          <cell r="EH157">
            <v>-0.5</v>
          </cell>
          <cell r="EI157">
            <v>0.5</v>
          </cell>
          <cell r="EJ157">
            <v>1</v>
          </cell>
          <cell r="EK157">
            <v>1.5</v>
          </cell>
          <cell r="EL157">
            <v>0</v>
          </cell>
          <cell r="EM157">
            <v>-1.5</v>
          </cell>
          <cell r="EN157">
            <v>0.5</v>
          </cell>
          <cell r="EO157">
            <v>-0.5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3</v>
          </cell>
          <cell r="EU157">
            <v>-1</v>
          </cell>
          <cell r="EV157">
            <v>3</v>
          </cell>
          <cell r="EW157">
            <v>0</v>
          </cell>
          <cell r="EX157">
            <v>-0.5</v>
          </cell>
          <cell r="EY157">
            <v>0.5</v>
          </cell>
          <cell r="EZ157">
            <v>1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</row>
        <row r="158">
          <cell r="A158">
            <v>45462</v>
          </cell>
          <cell r="B158">
            <v>0</v>
          </cell>
          <cell r="C158">
            <v>0</v>
          </cell>
          <cell r="D158">
            <v>-2.7760660807291667E-2</v>
          </cell>
          <cell r="E158">
            <v>7.0714006514657991E-3</v>
          </cell>
          <cell r="F158">
            <v>3.2968127208480566E-2</v>
          </cell>
          <cell r="G158">
            <v>1.8592810009960162E-2</v>
          </cell>
          <cell r="H158">
            <v>0</v>
          </cell>
          <cell r="I158">
            <v>-0.05</v>
          </cell>
          <cell r="J158">
            <v>9.4896519769357458E-3</v>
          </cell>
          <cell r="K158">
            <v>-9.5626309357541902E-3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2.9866275899672841E-2</v>
          </cell>
          <cell r="Q158">
            <v>-0.05</v>
          </cell>
          <cell r="R158">
            <v>2.2359715670024226E-2</v>
          </cell>
          <cell r="S158">
            <v>0</v>
          </cell>
          <cell r="T158">
            <v>-0.05</v>
          </cell>
          <cell r="U158">
            <v>2.5810709459459461E-2</v>
          </cell>
          <cell r="V158">
            <v>2.5434765625000005E-2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B158">
            <v>10</v>
          </cell>
          <cell r="EF158">
            <v>0</v>
          </cell>
          <cell r="EG158">
            <v>0</v>
          </cell>
          <cell r="EH158">
            <v>-0.5</v>
          </cell>
          <cell r="EI158">
            <v>0.5</v>
          </cell>
          <cell r="EJ158">
            <v>1</v>
          </cell>
          <cell r="EK158">
            <v>1.5</v>
          </cell>
          <cell r="EL158">
            <v>0</v>
          </cell>
          <cell r="EM158">
            <v>-1.5</v>
          </cell>
          <cell r="EN158">
            <v>0.5</v>
          </cell>
          <cell r="EO158">
            <v>-0.5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3</v>
          </cell>
          <cell r="EU158">
            <v>-1</v>
          </cell>
          <cell r="EV158">
            <v>3</v>
          </cell>
          <cell r="EW158">
            <v>0</v>
          </cell>
          <cell r="EX158">
            <v>-1</v>
          </cell>
          <cell r="EY158">
            <v>0.5</v>
          </cell>
          <cell r="EZ158">
            <v>1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</row>
        <row r="159">
          <cell r="A159">
            <v>45463</v>
          </cell>
          <cell r="B159">
            <v>0</v>
          </cell>
          <cell r="C159">
            <v>5.5446008663366329E-3</v>
          </cell>
          <cell r="D159">
            <v>-2.7760660807291667E-2</v>
          </cell>
          <cell r="E159">
            <v>0</v>
          </cell>
          <cell r="F159">
            <v>3.2968127208480566E-2</v>
          </cell>
          <cell r="G159">
            <v>2.9711286120322117E-2</v>
          </cell>
          <cell r="H159">
            <v>0</v>
          </cell>
          <cell r="I159">
            <v>-0.05</v>
          </cell>
          <cell r="J159">
            <v>0</v>
          </cell>
          <cell r="K159">
            <v>-9.5626309357541902E-3</v>
          </cell>
          <cell r="L159">
            <v>1.4654328271028036E-2</v>
          </cell>
          <cell r="M159">
            <v>0</v>
          </cell>
          <cell r="N159">
            <v>0</v>
          </cell>
          <cell r="O159">
            <v>0</v>
          </cell>
          <cell r="P159">
            <v>2.9866275899672841E-2</v>
          </cell>
          <cell r="Q159">
            <v>-0.05</v>
          </cell>
          <cell r="R159">
            <v>2.2359715670024226E-2</v>
          </cell>
          <cell r="S159">
            <v>0</v>
          </cell>
          <cell r="T159">
            <v>-0.05</v>
          </cell>
          <cell r="U159">
            <v>2.5810709459459461E-2</v>
          </cell>
          <cell r="V159">
            <v>2.5434765625000005E-2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B159">
            <v>7</v>
          </cell>
          <cell r="EF159">
            <v>0</v>
          </cell>
          <cell r="EG159">
            <v>0.5</v>
          </cell>
          <cell r="EH159">
            <v>-0.5</v>
          </cell>
          <cell r="EI159">
            <v>0</v>
          </cell>
          <cell r="EJ159">
            <v>1</v>
          </cell>
          <cell r="EK159">
            <v>2</v>
          </cell>
          <cell r="EL159">
            <v>0</v>
          </cell>
          <cell r="EM159">
            <v>-1.5</v>
          </cell>
          <cell r="EN159">
            <v>0</v>
          </cell>
          <cell r="EO159">
            <v>-0.5</v>
          </cell>
          <cell r="EP159">
            <v>0.5</v>
          </cell>
          <cell r="EQ159">
            <v>0</v>
          </cell>
          <cell r="ER159">
            <v>0</v>
          </cell>
          <cell r="ES159">
            <v>0</v>
          </cell>
          <cell r="ET159">
            <v>3</v>
          </cell>
          <cell r="EU159">
            <v>-1</v>
          </cell>
          <cell r="EV159">
            <v>3</v>
          </cell>
          <cell r="EW159">
            <v>0</v>
          </cell>
          <cell r="EX159">
            <v>-1</v>
          </cell>
          <cell r="EY159">
            <v>0.5</v>
          </cell>
          <cell r="EZ159">
            <v>1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</row>
        <row r="160">
          <cell r="A160">
            <v>45464</v>
          </cell>
          <cell r="B160">
            <v>0</v>
          </cell>
          <cell r="C160">
            <v>5.5446008663366329E-3</v>
          </cell>
          <cell r="D160">
            <v>-2.7760660807291667E-2</v>
          </cell>
          <cell r="E160">
            <v>0</v>
          </cell>
          <cell r="F160">
            <v>3.2968127208480566E-2</v>
          </cell>
          <cell r="G160">
            <v>2.9711286120322117E-2</v>
          </cell>
          <cell r="H160">
            <v>0</v>
          </cell>
          <cell r="I160">
            <v>-0.05</v>
          </cell>
          <cell r="J160">
            <v>0</v>
          </cell>
          <cell r="K160">
            <v>-9.5626309357541902E-3</v>
          </cell>
          <cell r="L160">
            <v>1.4654328271028036E-2</v>
          </cell>
          <cell r="M160">
            <v>0</v>
          </cell>
          <cell r="N160">
            <v>0</v>
          </cell>
          <cell r="O160">
            <v>0</v>
          </cell>
          <cell r="P160">
            <v>2.9866275899672841E-2</v>
          </cell>
          <cell r="Q160">
            <v>-8.8723229132025294E-3</v>
          </cell>
          <cell r="R160">
            <v>2.2359715670024226E-2</v>
          </cell>
          <cell r="S160">
            <v>0</v>
          </cell>
          <cell r="T160">
            <v>-0.05</v>
          </cell>
          <cell r="U160">
            <v>2.5810709459459461E-2</v>
          </cell>
          <cell r="V160">
            <v>2.5434765625000005E-2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B160">
            <v>6</v>
          </cell>
          <cell r="EF160">
            <v>0</v>
          </cell>
          <cell r="EG160">
            <v>0.5</v>
          </cell>
          <cell r="EH160">
            <v>-0.5</v>
          </cell>
          <cell r="EI160">
            <v>0</v>
          </cell>
          <cell r="EJ160">
            <v>1</v>
          </cell>
          <cell r="EK160">
            <v>2</v>
          </cell>
          <cell r="EL160">
            <v>0</v>
          </cell>
          <cell r="EM160">
            <v>-1.5</v>
          </cell>
          <cell r="EN160">
            <v>0</v>
          </cell>
          <cell r="EO160">
            <v>-0.5</v>
          </cell>
          <cell r="EP160">
            <v>0.5</v>
          </cell>
          <cell r="EQ160">
            <v>0</v>
          </cell>
          <cell r="ER160">
            <v>0</v>
          </cell>
          <cell r="ES160">
            <v>0</v>
          </cell>
          <cell r="ET160">
            <v>3</v>
          </cell>
          <cell r="EU160">
            <v>-0.5</v>
          </cell>
          <cell r="EV160">
            <v>3</v>
          </cell>
          <cell r="EW160">
            <v>0</v>
          </cell>
          <cell r="EX160">
            <v>-1</v>
          </cell>
          <cell r="EY160">
            <v>0.5</v>
          </cell>
          <cell r="EZ160">
            <v>1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</row>
        <row r="161">
          <cell r="A161">
            <v>45467</v>
          </cell>
          <cell r="B161">
            <v>0</v>
          </cell>
          <cell r="C161">
            <v>5.5446008663366329E-3</v>
          </cell>
          <cell r="D161">
            <v>-2.7760660807291667E-2</v>
          </cell>
          <cell r="E161">
            <v>0</v>
          </cell>
          <cell r="F161">
            <v>3.2968127208480566E-2</v>
          </cell>
          <cell r="G161">
            <v>2.9711286120322117E-2</v>
          </cell>
          <cell r="H161">
            <v>0</v>
          </cell>
          <cell r="I161">
            <v>-0.05</v>
          </cell>
          <cell r="J161">
            <v>0</v>
          </cell>
          <cell r="K161">
            <v>-9.5626309357541902E-3</v>
          </cell>
          <cell r="L161">
            <v>1.4654328271028036E-2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4.4011849519390127E-2</v>
          </cell>
          <cell r="R161">
            <v>2.2359715670024226E-2</v>
          </cell>
          <cell r="S161">
            <v>0</v>
          </cell>
          <cell r="T161">
            <v>-0.05</v>
          </cell>
          <cell r="U161">
            <v>2.5810709459459461E-2</v>
          </cell>
          <cell r="V161">
            <v>2.5434765625000005E-2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B161">
            <v>6</v>
          </cell>
          <cell r="EF161">
            <v>0</v>
          </cell>
          <cell r="EG161">
            <v>0.5</v>
          </cell>
          <cell r="EH161">
            <v>-0.5</v>
          </cell>
          <cell r="EI161">
            <v>0</v>
          </cell>
          <cell r="EJ161">
            <v>1</v>
          </cell>
          <cell r="EK161">
            <v>2</v>
          </cell>
          <cell r="EL161">
            <v>0</v>
          </cell>
          <cell r="EM161">
            <v>-1.5</v>
          </cell>
          <cell r="EN161">
            <v>0</v>
          </cell>
          <cell r="EO161">
            <v>-0.5</v>
          </cell>
          <cell r="EP161">
            <v>0.5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2.5</v>
          </cell>
          <cell r="EV161">
            <v>3</v>
          </cell>
          <cell r="EW161">
            <v>0</v>
          </cell>
          <cell r="EX161">
            <v>-1</v>
          </cell>
          <cell r="EY161">
            <v>0.5</v>
          </cell>
          <cell r="EZ161">
            <v>1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</row>
        <row r="162">
          <cell r="A162">
            <v>45468</v>
          </cell>
          <cell r="B162">
            <v>0</v>
          </cell>
          <cell r="C162">
            <v>5.5446008663366329E-3</v>
          </cell>
          <cell r="D162">
            <v>-2.7760660807291667E-2</v>
          </cell>
          <cell r="E162">
            <v>9.248405645582854E-3</v>
          </cell>
          <cell r="F162">
            <v>3.2968127208480566E-2</v>
          </cell>
          <cell r="G162">
            <v>2.9711286120322117E-2</v>
          </cell>
          <cell r="H162">
            <v>0</v>
          </cell>
          <cell r="I162">
            <v>-0.05</v>
          </cell>
          <cell r="J162">
            <v>0</v>
          </cell>
          <cell r="K162">
            <v>-9.5626309357541902E-3</v>
          </cell>
          <cell r="L162">
            <v>1.4654328271028036E-2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-1.7639282153539382E-2</v>
          </cell>
          <cell r="R162">
            <v>2.2359715670024226E-2</v>
          </cell>
          <cell r="S162">
            <v>0</v>
          </cell>
          <cell r="T162">
            <v>-0.05</v>
          </cell>
          <cell r="U162">
            <v>2.5810709459459461E-2</v>
          </cell>
          <cell r="V162">
            <v>2.5434765625000005E-2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B162">
            <v>12</v>
          </cell>
          <cell r="EF162">
            <v>0</v>
          </cell>
          <cell r="EG162">
            <v>0.5</v>
          </cell>
          <cell r="EH162">
            <v>-0.5</v>
          </cell>
          <cell r="EI162">
            <v>0.5</v>
          </cell>
          <cell r="EJ162">
            <v>1</v>
          </cell>
          <cell r="EK162">
            <v>2</v>
          </cell>
          <cell r="EL162">
            <v>0</v>
          </cell>
          <cell r="EM162">
            <v>-1.5</v>
          </cell>
          <cell r="EN162">
            <v>0</v>
          </cell>
          <cell r="EO162">
            <v>-0.5</v>
          </cell>
          <cell r="EP162">
            <v>0.5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-0.5</v>
          </cell>
          <cell r="EV162">
            <v>3</v>
          </cell>
          <cell r="EW162">
            <v>0</v>
          </cell>
          <cell r="EX162">
            <v>-1</v>
          </cell>
          <cell r="EY162">
            <v>0.5</v>
          </cell>
          <cell r="EZ162">
            <v>1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</row>
        <row r="163">
          <cell r="A163">
            <v>45469</v>
          </cell>
          <cell r="B163">
            <v>0</v>
          </cell>
          <cell r="C163">
            <v>5.5446008663366329E-3</v>
          </cell>
          <cell r="D163">
            <v>-2.7760660807291667E-2</v>
          </cell>
          <cell r="E163">
            <v>0</v>
          </cell>
          <cell r="F163">
            <v>3.2968127208480566E-2</v>
          </cell>
          <cell r="G163">
            <v>2.9711286120322117E-2</v>
          </cell>
          <cell r="H163">
            <v>0</v>
          </cell>
          <cell r="I163">
            <v>-0.05</v>
          </cell>
          <cell r="J163">
            <v>1.1122649000713776E-2</v>
          </cell>
          <cell r="K163">
            <v>-9.5626309357541902E-3</v>
          </cell>
          <cell r="L163">
            <v>1.4654328271028036E-2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-1.7639282153539382E-2</v>
          </cell>
          <cell r="R163">
            <v>2.2359715670024226E-2</v>
          </cell>
          <cell r="S163">
            <v>0</v>
          </cell>
          <cell r="T163">
            <v>-0.05</v>
          </cell>
          <cell r="U163">
            <v>2.5810709459459461E-2</v>
          </cell>
          <cell r="V163">
            <v>2.5434765625000005E-2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B163">
            <v>14</v>
          </cell>
          <cell r="EF163">
            <v>0</v>
          </cell>
          <cell r="EG163">
            <v>0.5</v>
          </cell>
          <cell r="EH163">
            <v>-0.5</v>
          </cell>
          <cell r="EI163">
            <v>0</v>
          </cell>
          <cell r="EJ163">
            <v>1</v>
          </cell>
          <cell r="EK163">
            <v>2</v>
          </cell>
          <cell r="EL163">
            <v>0</v>
          </cell>
          <cell r="EM163">
            <v>-1.5</v>
          </cell>
          <cell r="EN163">
            <v>0.5</v>
          </cell>
          <cell r="EO163">
            <v>-0.5</v>
          </cell>
          <cell r="EP163">
            <v>0.5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-0.5</v>
          </cell>
          <cell r="EV163">
            <v>3</v>
          </cell>
          <cell r="EW163">
            <v>0</v>
          </cell>
          <cell r="EX163">
            <v>-1</v>
          </cell>
          <cell r="EY163">
            <v>0.5</v>
          </cell>
          <cell r="EZ163">
            <v>1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</row>
        <row r="164">
          <cell r="A164">
            <v>45471</v>
          </cell>
          <cell r="B164">
            <v>0</v>
          </cell>
          <cell r="C164">
            <v>5.5446008663366329E-3</v>
          </cell>
          <cell r="D164">
            <v>-2.7760660807291667E-2</v>
          </cell>
          <cell r="E164">
            <v>0</v>
          </cell>
          <cell r="F164">
            <v>3.2968127208480566E-2</v>
          </cell>
          <cell r="G164">
            <v>3.7848550380228142E-2</v>
          </cell>
          <cell r="H164">
            <v>0</v>
          </cell>
          <cell r="I164">
            <v>-0.05</v>
          </cell>
          <cell r="J164">
            <v>1.1122649000713776E-2</v>
          </cell>
          <cell r="K164">
            <v>-9.5626309357541902E-3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9.5243810548977393E-3</v>
          </cell>
          <cell r="Q164">
            <v>-1.7639282153539382E-2</v>
          </cell>
          <cell r="R164">
            <v>2.2359715670024226E-2</v>
          </cell>
          <cell r="S164">
            <v>0</v>
          </cell>
          <cell r="T164">
            <v>-0.05</v>
          </cell>
          <cell r="U164">
            <v>2.5810709459459461E-2</v>
          </cell>
          <cell r="V164">
            <v>2.5434765625000005E-2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B164">
            <v>12</v>
          </cell>
          <cell r="EF164">
            <v>0</v>
          </cell>
          <cell r="EG164">
            <v>0.5</v>
          </cell>
          <cell r="EH164">
            <v>-0.5</v>
          </cell>
          <cell r="EI164">
            <v>0</v>
          </cell>
          <cell r="EJ164">
            <v>1</v>
          </cell>
          <cell r="EK164">
            <v>1.5</v>
          </cell>
          <cell r="EL164">
            <v>0</v>
          </cell>
          <cell r="EM164">
            <v>-1.5</v>
          </cell>
          <cell r="EN164">
            <v>0.5</v>
          </cell>
          <cell r="EO164">
            <v>-0.5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0.5</v>
          </cell>
          <cell r="EU164">
            <v>-0.5</v>
          </cell>
          <cell r="EV164">
            <v>3</v>
          </cell>
          <cell r="EW164">
            <v>0</v>
          </cell>
          <cell r="EX164">
            <v>-1</v>
          </cell>
          <cell r="EY164">
            <v>0.5</v>
          </cell>
          <cell r="EZ164">
            <v>1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</row>
        <row r="165">
          <cell r="A165">
            <v>45474</v>
          </cell>
          <cell r="B165">
            <v>0</v>
          </cell>
          <cell r="C165">
            <v>5.5446008663366329E-3</v>
          </cell>
          <cell r="D165">
            <v>-2.7760660807291667E-2</v>
          </cell>
          <cell r="E165">
            <v>0</v>
          </cell>
          <cell r="F165">
            <v>3.2968127208480566E-2</v>
          </cell>
          <cell r="G165">
            <v>3.7848550380228142E-2</v>
          </cell>
          <cell r="H165">
            <v>0</v>
          </cell>
          <cell r="I165">
            <v>-0.05</v>
          </cell>
          <cell r="J165">
            <v>1.1122649000713776E-2</v>
          </cell>
          <cell r="K165">
            <v>-9.5626309357541902E-3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9.5243810548977393E-3</v>
          </cell>
          <cell r="Q165">
            <v>-1.7639282153539382E-2</v>
          </cell>
          <cell r="R165">
            <v>2.2359715670024226E-2</v>
          </cell>
          <cell r="S165">
            <v>0</v>
          </cell>
          <cell r="T165">
            <v>-0.05</v>
          </cell>
          <cell r="U165">
            <v>2.5810709459459461E-2</v>
          </cell>
          <cell r="V165">
            <v>2.5434765625000005E-2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B165">
            <v>6</v>
          </cell>
          <cell r="EF165">
            <v>0</v>
          </cell>
          <cell r="EG165">
            <v>0.5</v>
          </cell>
          <cell r="EH165">
            <v>-0.5</v>
          </cell>
          <cell r="EI165">
            <v>0</v>
          </cell>
          <cell r="EJ165">
            <v>1</v>
          </cell>
          <cell r="EK165">
            <v>1.5</v>
          </cell>
          <cell r="EL165">
            <v>0</v>
          </cell>
          <cell r="EM165">
            <v>-1.5</v>
          </cell>
          <cell r="EN165">
            <v>0.5</v>
          </cell>
          <cell r="EO165">
            <v>-0.5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0.5</v>
          </cell>
          <cell r="EU165">
            <v>-0.5</v>
          </cell>
          <cell r="EV165">
            <v>3</v>
          </cell>
          <cell r="EW165">
            <v>0</v>
          </cell>
          <cell r="EX165">
            <v>-1</v>
          </cell>
          <cell r="EY165">
            <v>0.5</v>
          </cell>
          <cell r="EZ165">
            <v>1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</row>
        <row r="166">
          <cell r="A166">
            <v>45475</v>
          </cell>
          <cell r="B166">
            <v>0</v>
          </cell>
          <cell r="C166">
            <v>5.5446008663366329E-3</v>
          </cell>
          <cell r="D166">
            <v>-2.7760660807291667E-2</v>
          </cell>
          <cell r="E166">
            <v>0</v>
          </cell>
          <cell r="F166">
            <v>3.2968127208480566E-2</v>
          </cell>
          <cell r="G166">
            <v>3.7848550380228142E-2</v>
          </cell>
          <cell r="H166">
            <v>0</v>
          </cell>
          <cell r="I166">
            <v>-0.05</v>
          </cell>
          <cell r="J166">
            <v>0</v>
          </cell>
          <cell r="K166">
            <v>-9.5626309357541902E-3</v>
          </cell>
          <cell r="L166">
            <v>1.2754130434782612E-2</v>
          </cell>
          <cell r="M166">
            <v>0</v>
          </cell>
          <cell r="N166">
            <v>0</v>
          </cell>
          <cell r="O166">
            <v>0</v>
          </cell>
          <cell r="P166">
            <v>2.8216298539365872E-2</v>
          </cell>
          <cell r="Q166">
            <v>-1.7639282153539382E-2</v>
          </cell>
          <cell r="R166">
            <v>2.2359715670024226E-2</v>
          </cell>
          <cell r="S166">
            <v>0</v>
          </cell>
          <cell r="T166">
            <v>-0.05</v>
          </cell>
          <cell r="U166">
            <v>2.5810709459459461E-2</v>
          </cell>
          <cell r="V166">
            <v>2.5434765625000005E-2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B166">
            <v>6</v>
          </cell>
          <cell r="EF166">
            <v>0</v>
          </cell>
          <cell r="EG166">
            <v>0.5</v>
          </cell>
          <cell r="EH166">
            <v>-0.5</v>
          </cell>
          <cell r="EI166">
            <v>0</v>
          </cell>
          <cell r="EJ166">
            <v>1</v>
          </cell>
          <cell r="EK166">
            <v>1.5</v>
          </cell>
          <cell r="EL166">
            <v>0</v>
          </cell>
          <cell r="EM166">
            <v>-1.5</v>
          </cell>
          <cell r="EN166">
            <v>0</v>
          </cell>
          <cell r="EO166">
            <v>-0.5</v>
          </cell>
          <cell r="EP166">
            <v>0.5</v>
          </cell>
          <cell r="EQ166">
            <v>0</v>
          </cell>
          <cell r="ER166">
            <v>0</v>
          </cell>
          <cell r="ES166">
            <v>0</v>
          </cell>
          <cell r="ET166">
            <v>3</v>
          </cell>
          <cell r="EU166">
            <v>-0.5</v>
          </cell>
          <cell r="EV166">
            <v>3</v>
          </cell>
          <cell r="EW166">
            <v>0</v>
          </cell>
          <cell r="EX166">
            <v>-1</v>
          </cell>
          <cell r="EY166">
            <v>0.5</v>
          </cell>
          <cell r="EZ166">
            <v>1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</row>
        <row r="167">
          <cell r="A167">
            <v>45476</v>
          </cell>
          <cell r="B167">
            <v>0</v>
          </cell>
          <cell r="C167">
            <v>0</v>
          </cell>
          <cell r="D167">
            <v>-2.7760660807291667E-2</v>
          </cell>
          <cell r="E167">
            <v>0</v>
          </cell>
          <cell r="F167">
            <v>3.2968127208480566E-2</v>
          </cell>
          <cell r="G167">
            <v>3.7848550380228142E-2</v>
          </cell>
          <cell r="H167">
            <v>0.05</v>
          </cell>
          <cell r="I167">
            <v>-0.05</v>
          </cell>
          <cell r="J167">
            <v>4.6362426350535953E-3</v>
          </cell>
          <cell r="K167">
            <v>-9.5626309357541902E-3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4.6667202572347266E-3</v>
          </cell>
          <cell r="Q167">
            <v>-1.7639282153539382E-2</v>
          </cell>
          <cell r="R167">
            <v>2.2359715670024226E-2</v>
          </cell>
          <cell r="S167">
            <v>0</v>
          </cell>
          <cell r="T167">
            <v>-0.05</v>
          </cell>
          <cell r="U167">
            <v>2.5810709459459461E-2</v>
          </cell>
          <cell r="V167">
            <v>2.5434765625000005E-2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B167">
            <v>6</v>
          </cell>
          <cell r="EF167">
            <v>0</v>
          </cell>
          <cell r="EG167">
            <v>0</v>
          </cell>
          <cell r="EH167">
            <v>-0.5</v>
          </cell>
          <cell r="EI167">
            <v>0</v>
          </cell>
          <cell r="EJ167">
            <v>1</v>
          </cell>
          <cell r="EK167">
            <v>1.5</v>
          </cell>
          <cell r="EL167">
            <v>3</v>
          </cell>
          <cell r="EM167">
            <v>-1.5</v>
          </cell>
          <cell r="EN167">
            <v>0.5</v>
          </cell>
          <cell r="EO167">
            <v>-0.5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0.5</v>
          </cell>
          <cell r="EU167">
            <v>-0.5</v>
          </cell>
          <cell r="EV167">
            <v>3</v>
          </cell>
          <cell r="EW167">
            <v>0</v>
          </cell>
          <cell r="EX167">
            <v>-1</v>
          </cell>
          <cell r="EY167">
            <v>0.5</v>
          </cell>
          <cell r="EZ167">
            <v>1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</row>
        <row r="168">
          <cell r="A168">
            <v>45477</v>
          </cell>
          <cell r="B168">
            <v>0</v>
          </cell>
          <cell r="C168">
            <v>0</v>
          </cell>
          <cell r="D168">
            <v>-2.7760660807291667E-2</v>
          </cell>
          <cell r="E168">
            <v>0</v>
          </cell>
          <cell r="F168">
            <v>3.2968127208480566E-2</v>
          </cell>
          <cell r="G168">
            <v>3.7848550380228142E-2</v>
          </cell>
          <cell r="H168">
            <v>2.1189857142857146E-2</v>
          </cell>
          <cell r="I168">
            <v>-0.05</v>
          </cell>
          <cell r="J168">
            <v>0</v>
          </cell>
          <cell r="K168">
            <v>-9.5626309357541902E-3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4.6667202572347266E-3</v>
          </cell>
          <cell r="Q168">
            <v>4.4402283612726655E-2</v>
          </cell>
          <cell r="R168">
            <v>2.2359715670024226E-2</v>
          </cell>
          <cell r="S168">
            <v>0</v>
          </cell>
          <cell r="T168">
            <v>-0.05</v>
          </cell>
          <cell r="U168">
            <v>2.5810709459459461E-2</v>
          </cell>
          <cell r="V168">
            <v>2.5434765625000005E-2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B168">
            <v>6</v>
          </cell>
          <cell r="EF168">
            <v>0</v>
          </cell>
          <cell r="EG168">
            <v>0</v>
          </cell>
          <cell r="EH168">
            <v>-0.5</v>
          </cell>
          <cell r="EI168">
            <v>0</v>
          </cell>
          <cell r="EJ168">
            <v>1</v>
          </cell>
          <cell r="EK168">
            <v>1.5</v>
          </cell>
          <cell r="EL168">
            <v>1</v>
          </cell>
          <cell r="EM168">
            <v>-1.5</v>
          </cell>
          <cell r="EN168">
            <v>0</v>
          </cell>
          <cell r="EO168">
            <v>-0.5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0.5</v>
          </cell>
          <cell r="EU168">
            <v>2.5</v>
          </cell>
          <cell r="EV168">
            <v>3</v>
          </cell>
          <cell r="EW168">
            <v>0</v>
          </cell>
          <cell r="EX168">
            <v>-1</v>
          </cell>
          <cell r="EY168">
            <v>0.5</v>
          </cell>
          <cell r="EZ168">
            <v>1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</row>
        <row r="169">
          <cell r="A169">
            <v>45478</v>
          </cell>
          <cell r="B169">
            <v>0</v>
          </cell>
          <cell r="C169">
            <v>2.0982400849858359E-2</v>
          </cell>
          <cell r="D169">
            <v>-2.7760660807291667E-2</v>
          </cell>
          <cell r="E169">
            <v>0</v>
          </cell>
          <cell r="F169">
            <v>2.0140822569680486E-2</v>
          </cell>
          <cell r="G169">
            <v>3.0262665985699697E-2</v>
          </cell>
          <cell r="H169">
            <v>2.4586846473029042E-2</v>
          </cell>
          <cell r="I169">
            <v>-0.05</v>
          </cell>
          <cell r="J169">
            <v>0</v>
          </cell>
          <cell r="K169">
            <v>-0.05</v>
          </cell>
          <cell r="L169">
            <v>0</v>
          </cell>
          <cell r="M169">
            <v>0</v>
          </cell>
          <cell r="N169">
            <v>-2.4782225010455877E-2</v>
          </cell>
          <cell r="O169">
            <v>0</v>
          </cell>
          <cell r="P169">
            <v>4.6667202572347266E-3</v>
          </cell>
          <cell r="Q169">
            <v>4.4402283612726655E-2</v>
          </cell>
          <cell r="R169">
            <v>2.2359715670024226E-2</v>
          </cell>
          <cell r="S169">
            <v>0</v>
          </cell>
          <cell r="T169">
            <v>-0.05</v>
          </cell>
          <cell r="U169">
            <v>0</v>
          </cell>
          <cell r="V169">
            <v>2.5434765625000005E-2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B169">
            <v>14</v>
          </cell>
          <cell r="EF169">
            <v>0</v>
          </cell>
          <cell r="EG169">
            <v>1</v>
          </cell>
          <cell r="EH169">
            <v>-0.5</v>
          </cell>
          <cell r="EI169">
            <v>0</v>
          </cell>
          <cell r="EJ169">
            <v>0.5</v>
          </cell>
          <cell r="EK169">
            <v>1</v>
          </cell>
          <cell r="EL169">
            <v>0.5</v>
          </cell>
          <cell r="EM169">
            <v>-1.5</v>
          </cell>
          <cell r="EN169">
            <v>0</v>
          </cell>
          <cell r="EO169">
            <v>-1</v>
          </cell>
          <cell r="EP169">
            <v>0</v>
          </cell>
          <cell r="EQ169">
            <v>0</v>
          </cell>
          <cell r="ER169">
            <v>-0.5</v>
          </cell>
          <cell r="ES169">
            <v>0</v>
          </cell>
          <cell r="ET169">
            <v>0.5</v>
          </cell>
          <cell r="EU169">
            <v>2.5</v>
          </cell>
          <cell r="EV169">
            <v>3</v>
          </cell>
          <cell r="EW169">
            <v>0</v>
          </cell>
          <cell r="EX169">
            <v>-1</v>
          </cell>
          <cell r="EY169">
            <v>0</v>
          </cell>
          <cell r="EZ169">
            <v>1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</row>
        <row r="170">
          <cell r="A170">
            <v>45481</v>
          </cell>
          <cell r="B170">
            <v>0</v>
          </cell>
          <cell r="C170">
            <v>2.0982400849858359E-2</v>
          </cell>
          <cell r="D170">
            <v>-2.7760660807291667E-2</v>
          </cell>
          <cell r="E170">
            <v>0</v>
          </cell>
          <cell r="F170">
            <v>2.0140822569680486E-2</v>
          </cell>
          <cell r="G170">
            <v>3.0262665985699697E-2</v>
          </cell>
          <cell r="H170">
            <v>2.4586846473029042E-2</v>
          </cell>
          <cell r="I170">
            <v>-0.05</v>
          </cell>
          <cell r="J170">
            <v>0</v>
          </cell>
          <cell r="K170">
            <v>-0.05</v>
          </cell>
          <cell r="L170">
            <v>0</v>
          </cell>
          <cell r="M170">
            <v>0</v>
          </cell>
          <cell r="N170">
            <v>-2.4782225010455877E-2</v>
          </cell>
          <cell r="O170">
            <v>0</v>
          </cell>
          <cell r="P170">
            <v>4.6667202572347266E-3</v>
          </cell>
          <cell r="Q170">
            <v>4.4402283612726655E-2</v>
          </cell>
          <cell r="R170">
            <v>2.2359715670024226E-2</v>
          </cell>
          <cell r="S170">
            <v>0</v>
          </cell>
          <cell r="T170">
            <v>-0.05</v>
          </cell>
          <cell r="U170">
            <v>0</v>
          </cell>
          <cell r="V170">
            <v>2.5434765625000005E-2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B170">
            <v>6</v>
          </cell>
          <cell r="EF170">
            <v>0</v>
          </cell>
          <cell r="EG170">
            <v>1</v>
          </cell>
          <cell r="EH170">
            <v>-0.5</v>
          </cell>
          <cell r="EI170">
            <v>0</v>
          </cell>
          <cell r="EJ170">
            <v>0.5</v>
          </cell>
          <cell r="EK170">
            <v>1</v>
          </cell>
          <cell r="EL170">
            <v>0.5</v>
          </cell>
          <cell r="EM170">
            <v>-1.5</v>
          </cell>
          <cell r="EN170">
            <v>0</v>
          </cell>
          <cell r="EO170">
            <v>-1</v>
          </cell>
          <cell r="EP170">
            <v>0</v>
          </cell>
          <cell r="EQ170">
            <v>0</v>
          </cell>
          <cell r="ER170">
            <v>-0.5</v>
          </cell>
          <cell r="ES170">
            <v>0</v>
          </cell>
          <cell r="ET170">
            <v>0.5</v>
          </cell>
          <cell r="EU170">
            <v>2.5</v>
          </cell>
          <cell r="EV170">
            <v>3</v>
          </cell>
          <cell r="EW170">
            <v>0</v>
          </cell>
          <cell r="EX170">
            <v>-1</v>
          </cell>
          <cell r="EY170">
            <v>0</v>
          </cell>
          <cell r="EZ170">
            <v>1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</row>
        <row r="171">
          <cell r="A171">
            <v>45482</v>
          </cell>
          <cell r="B171">
            <v>0</v>
          </cell>
          <cell r="C171">
            <v>2.0982400849858359E-2</v>
          </cell>
          <cell r="D171">
            <v>-2.7760660807291667E-2</v>
          </cell>
          <cell r="E171">
            <v>0</v>
          </cell>
          <cell r="F171">
            <v>2.0140822569680486E-2</v>
          </cell>
          <cell r="G171">
            <v>3.0262665985699697E-2</v>
          </cell>
          <cell r="H171">
            <v>2.4586846473029042E-2</v>
          </cell>
          <cell r="I171">
            <v>0</v>
          </cell>
          <cell r="J171">
            <v>0</v>
          </cell>
          <cell r="K171">
            <v>-0.05</v>
          </cell>
          <cell r="L171">
            <v>0</v>
          </cell>
          <cell r="M171">
            <v>0</v>
          </cell>
          <cell r="N171">
            <v>-2.4782225010455877E-2</v>
          </cell>
          <cell r="O171">
            <v>0</v>
          </cell>
          <cell r="P171">
            <v>1.5836540570175438E-2</v>
          </cell>
          <cell r="Q171">
            <v>2.9861319779462443E-2</v>
          </cell>
          <cell r="R171">
            <v>2.2359715670024226E-2</v>
          </cell>
          <cell r="S171">
            <v>0</v>
          </cell>
          <cell r="T171">
            <v>-0.05</v>
          </cell>
          <cell r="U171">
            <v>0</v>
          </cell>
          <cell r="V171">
            <v>2.5434765625000005E-2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B171">
            <v>7</v>
          </cell>
          <cell r="EF171">
            <v>0</v>
          </cell>
          <cell r="EG171">
            <v>1</v>
          </cell>
          <cell r="EH171">
            <v>-0.5</v>
          </cell>
          <cell r="EI171">
            <v>0</v>
          </cell>
          <cell r="EJ171">
            <v>0.5</v>
          </cell>
          <cell r="EK171">
            <v>1</v>
          </cell>
          <cell r="EL171">
            <v>0.5</v>
          </cell>
          <cell r="EM171">
            <v>0</v>
          </cell>
          <cell r="EN171">
            <v>0</v>
          </cell>
          <cell r="EO171">
            <v>-1</v>
          </cell>
          <cell r="EP171">
            <v>0</v>
          </cell>
          <cell r="EQ171">
            <v>0</v>
          </cell>
          <cell r="ER171">
            <v>-0.5</v>
          </cell>
          <cell r="ES171">
            <v>0</v>
          </cell>
          <cell r="ET171">
            <v>1.5</v>
          </cell>
          <cell r="EU171">
            <v>1.5</v>
          </cell>
          <cell r="EV171">
            <v>3</v>
          </cell>
          <cell r="EW171">
            <v>0</v>
          </cell>
          <cell r="EX171">
            <v>-1</v>
          </cell>
          <cell r="EY171">
            <v>0</v>
          </cell>
          <cell r="EZ171">
            <v>1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</row>
        <row r="172">
          <cell r="A172">
            <v>45483</v>
          </cell>
          <cell r="B172">
            <v>0</v>
          </cell>
          <cell r="C172">
            <v>2.0982400849858359E-2</v>
          </cell>
          <cell r="D172">
            <v>-2.7760660807291667E-2</v>
          </cell>
          <cell r="E172">
            <v>0</v>
          </cell>
          <cell r="F172">
            <v>2.0140822569680486E-2</v>
          </cell>
          <cell r="G172">
            <v>3.0262665985699697E-2</v>
          </cell>
          <cell r="H172">
            <v>2.4586846473029042E-2</v>
          </cell>
          <cell r="I172">
            <v>0</v>
          </cell>
          <cell r="J172">
            <v>0</v>
          </cell>
          <cell r="K172">
            <v>-0.05</v>
          </cell>
          <cell r="L172">
            <v>0</v>
          </cell>
          <cell r="M172">
            <v>0</v>
          </cell>
          <cell r="N172">
            <v>-2.4782225010455877E-2</v>
          </cell>
          <cell r="O172">
            <v>0</v>
          </cell>
          <cell r="P172">
            <v>1.5836540570175438E-2</v>
          </cell>
          <cell r="Q172">
            <v>2.9861319779462443E-2</v>
          </cell>
          <cell r="R172">
            <v>2.2359715670024226E-2</v>
          </cell>
          <cell r="S172">
            <v>0</v>
          </cell>
          <cell r="T172">
            <v>-0.05</v>
          </cell>
          <cell r="U172">
            <v>0</v>
          </cell>
          <cell r="V172">
            <v>4.2755269019876627E-2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B172">
            <v>6</v>
          </cell>
          <cell r="EF172">
            <v>0</v>
          </cell>
          <cell r="EG172">
            <v>1</v>
          </cell>
          <cell r="EH172">
            <v>-0.5</v>
          </cell>
          <cell r="EI172">
            <v>0</v>
          </cell>
          <cell r="EJ172">
            <v>0.5</v>
          </cell>
          <cell r="EK172">
            <v>1</v>
          </cell>
          <cell r="EL172">
            <v>0.5</v>
          </cell>
          <cell r="EM172">
            <v>0</v>
          </cell>
          <cell r="EN172">
            <v>0</v>
          </cell>
          <cell r="EO172">
            <v>-1</v>
          </cell>
          <cell r="EP172">
            <v>0</v>
          </cell>
          <cell r="EQ172">
            <v>0</v>
          </cell>
          <cell r="ER172">
            <v>-0.5</v>
          </cell>
          <cell r="ES172">
            <v>0</v>
          </cell>
          <cell r="ET172">
            <v>1.5</v>
          </cell>
          <cell r="EU172">
            <v>1.5</v>
          </cell>
          <cell r="EV172">
            <v>3</v>
          </cell>
          <cell r="EW172">
            <v>0</v>
          </cell>
          <cell r="EX172">
            <v>-1</v>
          </cell>
          <cell r="EY172">
            <v>0</v>
          </cell>
          <cell r="EZ172">
            <v>2.5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</row>
        <row r="173">
          <cell r="A173">
            <v>45485</v>
          </cell>
          <cell r="B173">
            <v>0</v>
          </cell>
          <cell r="C173">
            <v>2.0982400849858359E-2</v>
          </cell>
          <cell r="D173">
            <v>-2.7760660807291667E-2</v>
          </cell>
          <cell r="E173">
            <v>0</v>
          </cell>
          <cell r="F173">
            <v>2.0140822569680486E-2</v>
          </cell>
          <cell r="G173">
            <v>3.0262665985699697E-2</v>
          </cell>
          <cell r="H173">
            <v>0</v>
          </cell>
          <cell r="I173">
            <v>1.1636267605633804E-2</v>
          </cell>
          <cell r="J173">
            <v>0</v>
          </cell>
          <cell r="K173">
            <v>-1.905824682814302E-2</v>
          </cell>
          <cell r="L173">
            <v>0</v>
          </cell>
          <cell r="M173">
            <v>0</v>
          </cell>
          <cell r="N173">
            <v>-2.4782225010455877E-2</v>
          </cell>
          <cell r="O173">
            <v>0</v>
          </cell>
          <cell r="P173">
            <v>6.3006673021925629E-3</v>
          </cell>
          <cell r="Q173">
            <v>2.3021246952281433E-2</v>
          </cell>
          <cell r="R173">
            <v>2.2359715670024226E-2</v>
          </cell>
          <cell r="S173">
            <v>0</v>
          </cell>
          <cell r="T173">
            <v>-0.05</v>
          </cell>
          <cell r="U173">
            <v>0</v>
          </cell>
          <cell r="V173">
            <v>4.2755269019876627E-2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B173">
            <v>8</v>
          </cell>
          <cell r="EF173">
            <v>0</v>
          </cell>
          <cell r="EG173">
            <v>1</v>
          </cell>
          <cell r="EH173">
            <v>-0.5</v>
          </cell>
          <cell r="EI173">
            <v>0</v>
          </cell>
          <cell r="EJ173">
            <v>0.5</v>
          </cell>
          <cell r="EK173">
            <v>1</v>
          </cell>
          <cell r="EL173">
            <v>0</v>
          </cell>
          <cell r="EM173">
            <v>0.5</v>
          </cell>
          <cell r="EN173">
            <v>0</v>
          </cell>
          <cell r="EO173">
            <v>-0.5</v>
          </cell>
          <cell r="EP173">
            <v>0</v>
          </cell>
          <cell r="EQ173">
            <v>0</v>
          </cell>
          <cell r="ER173">
            <v>-0.5</v>
          </cell>
          <cell r="ES173">
            <v>0</v>
          </cell>
          <cell r="ET173">
            <v>0.5</v>
          </cell>
          <cell r="EU173">
            <v>1</v>
          </cell>
          <cell r="EV173">
            <v>3</v>
          </cell>
          <cell r="EW173">
            <v>0</v>
          </cell>
          <cell r="EX173">
            <v>-1</v>
          </cell>
          <cell r="EY173">
            <v>0</v>
          </cell>
          <cell r="EZ173">
            <v>2.5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</row>
        <row r="174">
          <cell r="A174">
            <v>45488</v>
          </cell>
          <cell r="B174">
            <v>0</v>
          </cell>
          <cell r="C174">
            <v>2.0982400849858359E-2</v>
          </cell>
          <cell r="D174">
            <v>0.05</v>
          </cell>
          <cell r="E174">
            <v>0</v>
          </cell>
          <cell r="F174">
            <v>2.0140822569680486E-2</v>
          </cell>
          <cell r="G174">
            <v>3.0262665985699697E-2</v>
          </cell>
          <cell r="H174">
            <v>0</v>
          </cell>
          <cell r="I174">
            <v>-9.5632211538461548E-3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-2.4782225010455877E-2</v>
          </cell>
          <cell r="O174">
            <v>0</v>
          </cell>
          <cell r="P174">
            <v>9.5945880764036276E-3</v>
          </cell>
          <cell r="Q174">
            <v>8.7029663983199165E-3</v>
          </cell>
          <cell r="R174">
            <v>2.2359715670024226E-2</v>
          </cell>
          <cell r="S174">
            <v>0</v>
          </cell>
          <cell r="T174">
            <v>-0.05</v>
          </cell>
          <cell r="U174">
            <v>0</v>
          </cell>
          <cell r="V174">
            <v>3.4060787671232884E-2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B174">
            <v>6</v>
          </cell>
          <cell r="EF174">
            <v>0</v>
          </cell>
          <cell r="EG174">
            <v>1</v>
          </cell>
          <cell r="EH174">
            <v>2.5</v>
          </cell>
          <cell r="EI174">
            <v>0</v>
          </cell>
          <cell r="EJ174">
            <v>0.5</v>
          </cell>
          <cell r="EK174">
            <v>1</v>
          </cell>
          <cell r="EL174">
            <v>0</v>
          </cell>
          <cell r="EM174">
            <v>-0.5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-0.5</v>
          </cell>
          <cell r="ES174">
            <v>0</v>
          </cell>
          <cell r="ET174">
            <v>1</v>
          </cell>
          <cell r="EU174">
            <v>0.5</v>
          </cell>
          <cell r="EV174">
            <v>3</v>
          </cell>
          <cell r="EW174">
            <v>0</v>
          </cell>
          <cell r="EX174">
            <v>-1</v>
          </cell>
          <cell r="EY174">
            <v>0</v>
          </cell>
          <cell r="EZ174">
            <v>2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</row>
        <row r="175">
          <cell r="A175">
            <v>45489</v>
          </cell>
          <cell r="B175">
            <v>0</v>
          </cell>
          <cell r="C175">
            <v>2.0982400849858359E-2</v>
          </cell>
          <cell r="D175">
            <v>0.05</v>
          </cell>
          <cell r="E175">
            <v>0</v>
          </cell>
          <cell r="F175">
            <v>2.0140822569680486E-2</v>
          </cell>
          <cell r="G175">
            <v>3.0262665985699697E-2</v>
          </cell>
          <cell r="H175">
            <v>0</v>
          </cell>
          <cell r="I175">
            <v>-9.5632211538461548E-3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-2.4782225010455877E-2</v>
          </cell>
          <cell r="O175">
            <v>0</v>
          </cell>
          <cell r="P175">
            <v>9.5945880764036276E-3</v>
          </cell>
          <cell r="Q175">
            <v>8.7029663983199165E-3</v>
          </cell>
          <cell r="R175">
            <v>2.2359715670024226E-2</v>
          </cell>
          <cell r="S175">
            <v>0</v>
          </cell>
          <cell r="T175">
            <v>-0.05</v>
          </cell>
          <cell r="U175">
            <v>0</v>
          </cell>
          <cell r="V175">
            <v>3.4060787671232884E-2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B175">
            <v>6</v>
          </cell>
          <cell r="EF175">
            <v>0</v>
          </cell>
          <cell r="EG175">
            <v>1</v>
          </cell>
          <cell r="EH175">
            <v>2.5</v>
          </cell>
          <cell r="EI175">
            <v>0</v>
          </cell>
          <cell r="EJ175">
            <v>0.5</v>
          </cell>
          <cell r="EK175">
            <v>1</v>
          </cell>
          <cell r="EL175">
            <v>0</v>
          </cell>
          <cell r="EM175">
            <v>-0.5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-0.5</v>
          </cell>
          <cell r="ES175">
            <v>0</v>
          </cell>
          <cell r="ET175">
            <v>1</v>
          </cell>
          <cell r="EU175">
            <v>0.5</v>
          </cell>
          <cell r="EV175">
            <v>3</v>
          </cell>
          <cell r="EW175">
            <v>0</v>
          </cell>
          <cell r="EX175">
            <v>-1</v>
          </cell>
          <cell r="EY175">
            <v>0</v>
          </cell>
          <cell r="EZ175">
            <v>2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</row>
        <row r="176">
          <cell r="A176">
            <v>45490</v>
          </cell>
          <cell r="B176">
            <v>0</v>
          </cell>
          <cell r="C176">
            <v>2.0982400849858359E-2</v>
          </cell>
          <cell r="D176">
            <v>0.05</v>
          </cell>
          <cell r="E176">
            <v>0</v>
          </cell>
          <cell r="F176">
            <v>2.0140822569680486E-2</v>
          </cell>
          <cell r="G176">
            <v>3.0262665985699697E-2</v>
          </cell>
          <cell r="H176">
            <v>0</v>
          </cell>
          <cell r="I176">
            <v>-9.5632211538461548E-3</v>
          </cell>
          <cell r="J176">
            <v>0</v>
          </cell>
          <cell r="K176">
            <v>-8.8148371104815864E-3</v>
          </cell>
          <cell r="L176">
            <v>1.2509095477386933E-2</v>
          </cell>
          <cell r="M176">
            <v>0</v>
          </cell>
          <cell r="N176">
            <v>-2.4782225010455877E-2</v>
          </cell>
          <cell r="O176">
            <v>0</v>
          </cell>
          <cell r="P176">
            <v>4.8326732673267319E-3</v>
          </cell>
          <cell r="Q176">
            <v>0</v>
          </cell>
          <cell r="R176">
            <v>2.2359715670024226E-2</v>
          </cell>
          <cell r="S176">
            <v>0</v>
          </cell>
          <cell r="T176">
            <v>-0.05</v>
          </cell>
          <cell r="U176">
            <v>0</v>
          </cell>
          <cell r="V176">
            <v>2.5730188809261294E-2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B176">
            <v>6</v>
          </cell>
          <cell r="EF176">
            <v>0</v>
          </cell>
          <cell r="EG176">
            <v>1</v>
          </cell>
          <cell r="EH176">
            <v>3</v>
          </cell>
          <cell r="EI176">
            <v>0</v>
          </cell>
          <cell r="EJ176">
            <v>0.5</v>
          </cell>
          <cell r="EK176">
            <v>1</v>
          </cell>
          <cell r="EL176">
            <v>0</v>
          </cell>
          <cell r="EM176">
            <v>-0.5</v>
          </cell>
          <cell r="EN176">
            <v>0</v>
          </cell>
          <cell r="EO176">
            <v>-0.5</v>
          </cell>
          <cell r="EP176">
            <v>0.5</v>
          </cell>
          <cell r="EQ176">
            <v>0</v>
          </cell>
          <cell r="ER176">
            <v>-0.5</v>
          </cell>
          <cell r="ES176">
            <v>0</v>
          </cell>
          <cell r="ET176">
            <v>0.5</v>
          </cell>
          <cell r="EU176">
            <v>0</v>
          </cell>
          <cell r="EV176">
            <v>3</v>
          </cell>
          <cell r="EW176">
            <v>0</v>
          </cell>
          <cell r="EX176">
            <v>-1</v>
          </cell>
          <cell r="EY176">
            <v>0</v>
          </cell>
          <cell r="EZ176">
            <v>1.5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</row>
        <row r="177">
          <cell r="A177">
            <v>45491</v>
          </cell>
          <cell r="B177">
            <v>0</v>
          </cell>
          <cell r="C177">
            <v>2.0982400849858359E-2</v>
          </cell>
          <cell r="D177">
            <v>0.05</v>
          </cell>
          <cell r="E177">
            <v>0</v>
          </cell>
          <cell r="F177">
            <v>2.0140822569680486E-2</v>
          </cell>
          <cell r="G177">
            <v>3.0262665985699697E-2</v>
          </cell>
          <cell r="H177">
            <v>0</v>
          </cell>
          <cell r="I177">
            <v>-9.5632211538461548E-3</v>
          </cell>
          <cell r="J177">
            <v>5.035768529769136E-3</v>
          </cell>
          <cell r="K177">
            <v>-8.8148371104815864E-3</v>
          </cell>
          <cell r="L177">
            <v>0</v>
          </cell>
          <cell r="M177">
            <v>0</v>
          </cell>
          <cell r="N177">
            <v>-2.4782225010455877E-2</v>
          </cell>
          <cell r="O177">
            <v>0</v>
          </cell>
          <cell r="P177">
            <v>4.8326732673267319E-3</v>
          </cell>
          <cell r="Q177">
            <v>0</v>
          </cell>
          <cell r="R177">
            <v>2.2359715670024226E-2</v>
          </cell>
          <cell r="S177">
            <v>0</v>
          </cell>
          <cell r="T177">
            <v>-0.05</v>
          </cell>
          <cell r="U177">
            <v>0</v>
          </cell>
          <cell r="V177">
            <v>3.3832142857142852E-2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B177">
            <v>6</v>
          </cell>
          <cell r="EF177">
            <v>0</v>
          </cell>
          <cell r="EG177">
            <v>1</v>
          </cell>
          <cell r="EH177">
            <v>3</v>
          </cell>
          <cell r="EI177">
            <v>0</v>
          </cell>
          <cell r="EJ177">
            <v>0.5</v>
          </cell>
          <cell r="EK177">
            <v>1</v>
          </cell>
          <cell r="EL177">
            <v>0</v>
          </cell>
          <cell r="EM177">
            <v>-0.5</v>
          </cell>
          <cell r="EN177">
            <v>0.5</v>
          </cell>
          <cell r="EO177">
            <v>-0.5</v>
          </cell>
          <cell r="EP177">
            <v>0</v>
          </cell>
          <cell r="EQ177">
            <v>0</v>
          </cell>
          <cell r="ER177">
            <v>-0.5</v>
          </cell>
          <cell r="ES177">
            <v>0</v>
          </cell>
          <cell r="ET177">
            <v>0.5</v>
          </cell>
          <cell r="EU177">
            <v>0</v>
          </cell>
          <cell r="EV177">
            <v>3</v>
          </cell>
          <cell r="EW177">
            <v>0</v>
          </cell>
          <cell r="EX177">
            <v>-1</v>
          </cell>
          <cell r="EY177">
            <v>0</v>
          </cell>
          <cell r="EZ177">
            <v>2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</row>
        <row r="178">
          <cell r="A178">
            <v>45492</v>
          </cell>
          <cell r="B178">
            <v>7.0823596605744119E-3</v>
          </cell>
          <cell r="C178">
            <v>2.0071676797040167E-2</v>
          </cell>
          <cell r="D178">
            <v>0.05</v>
          </cell>
          <cell r="E178">
            <v>0</v>
          </cell>
          <cell r="F178">
            <v>2.0140822569680486E-2</v>
          </cell>
          <cell r="G178">
            <v>3.0262665985699697E-2</v>
          </cell>
          <cell r="H178">
            <v>0</v>
          </cell>
          <cell r="I178">
            <v>-9.5632211538461548E-3</v>
          </cell>
          <cell r="J178">
            <v>0</v>
          </cell>
          <cell r="K178">
            <v>-8.8148371104815864E-3</v>
          </cell>
          <cell r="L178">
            <v>0</v>
          </cell>
          <cell r="M178">
            <v>0</v>
          </cell>
          <cell r="N178">
            <v>-2.4782225010455877E-2</v>
          </cell>
          <cell r="O178">
            <v>0</v>
          </cell>
          <cell r="P178">
            <v>4.8326732673267319E-3</v>
          </cell>
          <cell r="Q178">
            <v>0</v>
          </cell>
          <cell r="R178">
            <v>2.2359715670024226E-2</v>
          </cell>
          <cell r="S178">
            <v>0</v>
          </cell>
          <cell r="T178">
            <v>-0.05</v>
          </cell>
          <cell r="U178">
            <v>0</v>
          </cell>
          <cell r="V178">
            <v>2.5486988255033555E-2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B178">
            <v>9</v>
          </cell>
          <cell r="EF178">
            <v>0.5</v>
          </cell>
          <cell r="EG178">
            <v>1.5</v>
          </cell>
          <cell r="EH178">
            <v>3</v>
          </cell>
          <cell r="EI178">
            <v>0</v>
          </cell>
          <cell r="EJ178">
            <v>0.5</v>
          </cell>
          <cell r="EK178">
            <v>1</v>
          </cell>
          <cell r="EL178">
            <v>0</v>
          </cell>
          <cell r="EM178">
            <v>-0.5</v>
          </cell>
          <cell r="EN178">
            <v>0</v>
          </cell>
          <cell r="EO178">
            <v>-0.5</v>
          </cell>
          <cell r="EP178">
            <v>0</v>
          </cell>
          <cell r="EQ178">
            <v>0</v>
          </cell>
          <cell r="ER178">
            <v>-0.5</v>
          </cell>
          <cell r="ES178">
            <v>0</v>
          </cell>
          <cell r="ET178">
            <v>0.5</v>
          </cell>
          <cell r="EU178">
            <v>0</v>
          </cell>
          <cell r="EV178">
            <v>3</v>
          </cell>
          <cell r="EW178">
            <v>0</v>
          </cell>
          <cell r="EX178">
            <v>-1</v>
          </cell>
          <cell r="EY178">
            <v>0</v>
          </cell>
          <cell r="EZ178">
            <v>1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</row>
        <row r="179">
          <cell r="A179">
            <v>45495</v>
          </cell>
          <cell r="B179">
            <v>0</v>
          </cell>
          <cell r="C179">
            <v>2.6763245091164095E-2</v>
          </cell>
          <cell r="D179">
            <v>0</v>
          </cell>
          <cell r="E179">
            <v>0</v>
          </cell>
          <cell r="F179">
            <v>2.0140822569680486E-2</v>
          </cell>
          <cell r="G179">
            <v>3.0262665985699697E-2</v>
          </cell>
          <cell r="H179">
            <v>0</v>
          </cell>
          <cell r="I179">
            <v>1.3306969142259414E-2</v>
          </cell>
          <cell r="J179">
            <v>0</v>
          </cell>
          <cell r="K179">
            <v>-8.8148371104815864E-3</v>
          </cell>
          <cell r="L179">
            <v>0</v>
          </cell>
          <cell r="M179">
            <v>0</v>
          </cell>
          <cell r="N179">
            <v>-2.4782225010455877E-2</v>
          </cell>
          <cell r="O179">
            <v>0</v>
          </cell>
          <cell r="P179">
            <v>4.8326732673267319E-3</v>
          </cell>
          <cell r="Q179">
            <v>2.6238836369886557E-2</v>
          </cell>
          <cell r="R179">
            <v>2.2359715670024226E-2</v>
          </cell>
          <cell r="S179">
            <v>0</v>
          </cell>
          <cell r="T179">
            <v>-0.05</v>
          </cell>
          <cell r="U179">
            <v>0</v>
          </cell>
          <cell r="V179">
            <v>2.5486988255033555E-2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B179">
            <v>9</v>
          </cell>
          <cell r="EF179">
            <v>0</v>
          </cell>
          <cell r="EG179">
            <v>2</v>
          </cell>
          <cell r="EH179">
            <v>0</v>
          </cell>
          <cell r="EI179">
            <v>0</v>
          </cell>
          <cell r="EJ179">
            <v>0.5</v>
          </cell>
          <cell r="EK179">
            <v>1</v>
          </cell>
          <cell r="EL179">
            <v>0</v>
          </cell>
          <cell r="EM179">
            <v>0.5</v>
          </cell>
          <cell r="EN179">
            <v>0</v>
          </cell>
          <cell r="EO179">
            <v>-0.5</v>
          </cell>
          <cell r="EP179">
            <v>0</v>
          </cell>
          <cell r="EQ179">
            <v>0</v>
          </cell>
          <cell r="ER179">
            <v>-0.5</v>
          </cell>
          <cell r="ES179">
            <v>0</v>
          </cell>
          <cell r="ET179">
            <v>0.5</v>
          </cell>
          <cell r="EU179">
            <v>1</v>
          </cell>
          <cell r="EV179">
            <v>3</v>
          </cell>
          <cell r="EW179">
            <v>0</v>
          </cell>
          <cell r="EX179">
            <v>-1</v>
          </cell>
          <cell r="EY179">
            <v>0</v>
          </cell>
          <cell r="EZ179">
            <v>1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</row>
        <row r="180">
          <cell r="A180">
            <v>45496</v>
          </cell>
          <cell r="B180">
            <v>0</v>
          </cell>
          <cell r="C180">
            <v>2.6763245091164095E-2</v>
          </cell>
          <cell r="D180">
            <v>0</v>
          </cell>
          <cell r="E180">
            <v>0</v>
          </cell>
          <cell r="F180">
            <v>2.0140822569680486E-2</v>
          </cell>
          <cell r="G180">
            <v>3.0262665985699697E-2</v>
          </cell>
          <cell r="H180">
            <v>0</v>
          </cell>
          <cell r="I180">
            <v>1.3306969142259414E-2</v>
          </cell>
          <cell r="J180">
            <v>0</v>
          </cell>
          <cell r="K180">
            <v>-8.8148371104815864E-3</v>
          </cell>
          <cell r="L180">
            <v>0</v>
          </cell>
          <cell r="M180">
            <v>0</v>
          </cell>
          <cell r="N180">
            <v>-2.4782225010455877E-2</v>
          </cell>
          <cell r="O180">
            <v>0</v>
          </cell>
          <cell r="P180">
            <v>4.8326732673267319E-3</v>
          </cell>
          <cell r="Q180">
            <v>2.6238836369886557E-2</v>
          </cell>
          <cell r="R180">
            <v>2.2359715670024226E-2</v>
          </cell>
          <cell r="S180">
            <v>0</v>
          </cell>
          <cell r="T180">
            <v>-0.05</v>
          </cell>
          <cell r="U180">
            <v>0</v>
          </cell>
          <cell r="V180">
            <v>2.5486988255033555E-2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B180">
            <v>6</v>
          </cell>
          <cell r="EF180">
            <v>0</v>
          </cell>
          <cell r="EG180">
            <v>2</v>
          </cell>
          <cell r="EH180">
            <v>0</v>
          </cell>
          <cell r="EI180">
            <v>0</v>
          </cell>
          <cell r="EJ180">
            <v>0.5</v>
          </cell>
          <cell r="EK180">
            <v>1</v>
          </cell>
          <cell r="EL180">
            <v>0</v>
          </cell>
          <cell r="EM180">
            <v>0.5</v>
          </cell>
          <cell r="EN180">
            <v>0</v>
          </cell>
          <cell r="EO180">
            <v>-0.5</v>
          </cell>
          <cell r="EP180">
            <v>0</v>
          </cell>
          <cell r="EQ180">
            <v>0</v>
          </cell>
          <cell r="ER180">
            <v>-0.5</v>
          </cell>
          <cell r="ES180">
            <v>0</v>
          </cell>
          <cell r="ET180">
            <v>0.5</v>
          </cell>
          <cell r="EU180">
            <v>1</v>
          </cell>
          <cell r="EV180">
            <v>3</v>
          </cell>
          <cell r="EW180">
            <v>0</v>
          </cell>
          <cell r="EX180">
            <v>-1</v>
          </cell>
          <cell r="EY180">
            <v>0</v>
          </cell>
          <cell r="EZ180">
            <v>1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</row>
        <row r="181">
          <cell r="A181">
            <v>45497</v>
          </cell>
          <cell r="B181">
            <v>0</v>
          </cell>
          <cell r="C181">
            <v>1.7300361570247932E-2</v>
          </cell>
          <cell r="D181">
            <v>0</v>
          </cell>
          <cell r="E181">
            <v>0</v>
          </cell>
          <cell r="F181">
            <v>2.0140822569680486E-2</v>
          </cell>
          <cell r="G181">
            <v>3.0262665985699697E-2</v>
          </cell>
          <cell r="H181">
            <v>1.9269273012552299E-2</v>
          </cell>
          <cell r="I181">
            <v>3.1893048822714674E-2</v>
          </cell>
          <cell r="J181">
            <v>0</v>
          </cell>
          <cell r="K181">
            <v>-8.8148371104815864E-3</v>
          </cell>
          <cell r="L181">
            <v>0</v>
          </cell>
          <cell r="M181">
            <v>0</v>
          </cell>
          <cell r="N181">
            <v>-2.4782225010455877E-2</v>
          </cell>
          <cell r="O181">
            <v>0</v>
          </cell>
          <cell r="P181">
            <v>0</v>
          </cell>
          <cell r="Q181">
            <v>2.6238836369886557E-2</v>
          </cell>
          <cell r="R181">
            <v>2.2359715670024226E-2</v>
          </cell>
          <cell r="S181">
            <v>0</v>
          </cell>
          <cell r="T181">
            <v>-0.05</v>
          </cell>
          <cell r="U181">
            <v>0</v>
          </cell>
          <cell r="V181">
            <v>2.5486988255033555E-2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B181">
            <v>11</v>
          </cell>
          <cell r="EF181">
            <v>0</v>
          </cell>
          <cell r="EG181">
            <v>1</v>
          </cell>
          <cell r="EH181">
            <v>0</v>
          </cell>
          <cell r="EI181">
            <v>0</v>
          </cell>
          <cell r="EJ181">
            <v>0.5</v>
          </cell>
          <cell r="EK181">
            <v>1</v>
          </cell>
          <cell r="EL181">
            <v>0.5</v>
          </cell>
          <cell r="EM181">
            <v>1</v>
          </cell>
          <cell r="EN181">
            <v>0</v>
          </cell>
          <cell r="EO181">
            <v>-0.5</v>
          </cell>
          <cell r="EP181">
            <v>0</v>
          </cell>
          <cell r="EQ181">
            <v>0</v>
          </cell>
          <cell r="ER181">
            <v>-0.5</v>
          </cell>
          <cell r="ES181">
            <v>0</v>
          </cell>
          <cell r="ET181">
            <v>0</v>
          </cell>
          <cell r="EU181">
            <v>1</v>
          </cell>
          <cell r="EV181">
            <v>3</v>
          </cell>
          <cell r="EW181">
            <v>0</v>
          </cell>
          <cell r="EX181">
            <v>-1</v>
          </cell>
          <cell r="EY181">
            <v>0</v>
          </cell>
          <cell r="EZ181">
            <v>1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</row>
        <row r="182">
          <cell r="A182">
            <v>45498</v>
          </cell>
          <cell r="B182">
            <v>0</v>
          </cell>
          <cell r="C182">
            <v>1.7300361570247932E-2</v>
          </cell>
          <cell r="D182">
            <v>0.05</v>
          </cell>
          <cell r="E182">
            <v>0</v>
          </cell>
          <cell r="F182">
            <v>2.0140822569680486E-2</v>
          </cell>
          <cell r="G182">
            <v>3.0262665985699697E-2</v>
          </cell>
          <cell r="H182">
            <v>1.9269273012552299E-2</v>
          </cell>
          <cell r="I182">
            <v>-8.8392745844875324E-3</v>
          </cell>
          <cell r="J182">
            <v>0</v>
          </cell>
          <cell r="K182">
            <v>-8.8148371104815864E-3</v>
          </cell>
          <cell r="L182">
            <v>0</v>
          </cell>
          <cell r="M182">
            <v>0</v>
          </cell>
          <cell r="N182">
            <v>-2.4782225010455877E-2</v>
          </cell>
          <cell r="O182">
            <v>0</v>
          </cell>
          <cell r="P182">
            <v>4.8513540478905348E-3</v>
          </cell>
          <cell r="Q182">
            <v>0</v>
          </cell>
          <cell r="R182">
            <v>2.2359715670024226E-2</v>
          </cell>
          <cell r="S182">
            <v>0</v>
          </cell>
          <cell r="T182">
            <v>-0.05</v>
          </cell>
          <cell r="U182">
            <v>0</v>
          </cell>
          <cell r="V182">
            <v>2.5486988255033555E-2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B182">
            <v>6</v>
          </cell>
          <cell r="EF182">
            <v>0</v>
          </cell>
          <cell r="EG182">
            <v>1</v>
          </cell>
          <cell r="EH182">
            <v>3</v>
          </cell>
          <cell r="EI182">
            <v>0</v>
          </cell>
          <cell r="EJ182">
            <v>0.5</v>
          </cell>
          <cell r="EK182">
            <v>1</v>
          </cell>
          <cell r="EL182">
            <v>0.5</v>
          </cell>
          <cell r="EM182">
            <v>-0.5</v>
          </cell>
          <cell r="EN182">
            <v>0</v>
          </cell>
          <cell r="EO182">
            <v>-0.5</v>
          </cell>
          <cell r="EP182">
            <v>0</v>
          </cell>
          <cell r="EQ182">
            <v>0</v>
          </cell>
          <cell r="ER182">
            <v>-0.5</v>
          </cell>
          <cell r="ES182">
            <v>0</v>
          </cell>
          <cell r="ET182">
            <v>0.5</v>
          </cell>
          <cell r="EU182">
            <v>0</v>
          </cell>
          <cell r="EV182">
            <v>3</v>
          </cell>
          <cell r="EW182">
            <v>0</v>
          </cell>
          <cell r="EX182">
            <v>-1</v>
          </cell>
          <cell r="EY182">
            <v>0</v>
          </cell>
          <cell r="EZ182">
            <v>1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</row>
        <row r="183">
          <cell r="A183">
            <v>45499</v>
          </cell>
          <cell r="B183">
            <v>0</v>
          </cell>
          <cell r="C183">
            <v>1.7300361570247932E-2</v>
          </cell>
          <cell r="D183">
            <v>0.05</v>
          </cell>
          <cell r="E183">
            <v>0</v>
          </cell>
          <cell r="F183">
            <v>2.0140822569680486E-2</v>
          </cell>
          <cell r="G183">
            <v>3.0262665985699697E-2</v>
          </cell>
          <cell r="H183">
            <v>0</v>
          </cell>
          <cell r="I183">
            <v>-8.8392745844875324E-3</v>
          </cell>
          <cell r="J183">
            <v>0</v>
          </cell>
          <cell r="K183">
            <v>-8.8148371104815864E-3</v>
          </cell>
          <cell r="L183">
            <v>0</v>
          </cell>
          <cell r="M183">
            <v>0</v>
          </cell>
          <cell r="N183">
            <v>-2.4782225010455877E-2</v>
          </cell>
          <cell r="O183">
            <v>0</v>
          </cell>
          <cell r="P183">
            <v>4.8513540478905348E-3</v>
          </cell>
          <cell r="Q183">
            <v>2.6408943514644349E-2</v>
          </cell>
          <cell r="R183">
            <v>2.2359715670024226E-2</v>
          </cell>
          <cell r="S183">
            <v>0</v>
          </cell>
          <cell r="T183">
            <v>-0.05</v>
          </cell>
          <cell r="U183">
            <v>0</v>
          </cell>
          <cell r="V183">
            <v>2.5486988255033555E-2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B183">
            <v>6</v>
          </cell>
          <cell r="EF183">
            <v>0</v>
          </cell>
          <cell r="EG183">
            <v>1</v>
          </cell>
          <cell r="EH183">
            <v>3</v>
          </cell>
          <cell r="EI183">
            <v>0</v>
          </cell>
          <cell r="EJ183">
            <v>0.5</v>
          </cell>
          <cell r="EK183">
            <v>1</v>
          </cell>
          <cell r="EL183">
            <v>0</v>
          </cell>
          <cell r="EM183">
            <v>-0.5</v>
          </cell>
          <cell r="EN183">
            <v>0</v>
          </cell>
          <cell r="EO183">
            <v>-0.5</v>
          </cell>
          <cell r="EP183">
            <v>0</v>
          </cell>
          <cell r="EQ183">
            <v>0</v>
          </cell>
          <cell r="ER183">
            <v>-0.5</v>
          </cell>
          <cell r="ES183">
            <v>0</v>
          </cell>
          <cell r="ET183">
            <v>0.5</v>
          </cell>
          <cell r="EU183">
            <v>1.5</v>
          </cell>
          <cell r="EV183">
            <v>3</v>
          </cell>
          <cell r="EW183">
            <v>0</v>
          </cell>
          <cell r="EX183">
            <v>-1</v>
          </cell>
          <cell r="EY183">
            <v>0</v>
          </cell>
          <cell r="EZ183">
            <v>1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</row>
        <row r="184">
          <cell r="A184">
            <v>45502</v>
          </cell>
          <cell r="B184">
            <v>0</v>
          </cell>
          <cell r="C184">
            <v>1.7300361570247932E-2</v>
          </cell>
          <cell r="D184">
            <v>0.05</v>
          </cell>
          <cell r="E184">
            <v>0</v>
          </cell>
          <cell r="F184">
            <v>2.0140822569680486E-2</v>
          </cell>
          <cell r="G184">
            <v>3.0262665985699697E-2</v>
          </cell>
          <cell r="H184">
            <v>0</v>
          </cell>
          <cell r="I184">
            <v>-1.7477195121951221E-2</v>
          </cell>
          <cell r="J184">
            <v>0</v>
          </cell>
          <cell r="K184">
            <v>-8.8148371104815864E-3</v>
          </cell>
          <cell r="L184">
            <v>0</v>
          </cell>
          <cell r="M184">
            <v>0</v>
          </cell>
          <cell r="N184">
            <v>-2.4782225010455877E-2</v>
          </cell>
          <cell r="O184">
            <v>0</v>
          </cell>
          <cell r="P184">
            <v>4.8513540478905348E-3</v>
          </cell>
          <cell r="Q184">
            <v>2.6408943514644349E-2</v>
          </cell>
          <cell r="R184">
            <v>2.2359715670024226E-2</v>
          </cell>
          <cell r="S184">
            <v>0</v>
          </cell>
          <cell r="T184">
            <v>-0.05</v>
          </cell>
          <cell r="U184">
            <v>0</v>
          </cell>
          <cell r="V184">
            <v>2.5486988255033555E-2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B184">
            <v>6</v>
          </cell>
          <cell r="EF184">
            <v>0</v>
          </cell>
          <cell r="EG184">
            <v>1</v>
          </cell>
          <cell r="EH184">
            <v>3</v>
          </cell>
          <cell r="EI184">
            <v>0</v>
          </cell>
          <cell r="EJ184">
            <v>0.5</v>
          </cell>
          <cell r="EK184">
            <v>1</v>
          </cell>
          <cell r="EL184">
            <v>0</v>
          </cell>
          <cell r="EM184">
            <v>-1</v>
          </cell>
          <cell r="EN184">
            <v>0</v>
          </cell>
          <cell r="EO184">
            <v>-0.5</v>
          </cell>
          <cell r="EP184">
            <v>0</v>
          </cell>
          <cell r="EQ184">
            <v>0</v>
          </cell>
          <cell r="ER184">
            <v>-0.5</v>
          </cell>
          <cell r="ES184">
            <v>0</v>
          </cell>
          <cell r="ET184">
            <v>0.5</v>
          </cell>
          <cell r="EU184">
            <v>1.5</v>
          </cell>
          <cell r="EV184">
            <v>3</v>
          </cell>
          <cell r="EW184">
            <v>0</v>
          </cell>
          <cell r="EX184">
            <v>-1</v>
          </cell>
          <cell r="EY184">
            <v>0</v>
          </cell>
          <cell r="EZ184">
            <v>1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</row>
        <row r="185">
          <cell r="A185">
            <v>45503</v>
          </cell>
          <cell r="B185">
            <v>0</v>
          </cell>
          <cell r="C185">
            <v>1.7300361570247932E-2</v>
          </cell>
          <cell r="D185">
            <v>0.05</v>
          </cell>
          <cell r="E185">
            <v>0</v>
          </cell>
          <cell r="F185">
            <v>2.0140822569680486E-2</v>
          </cell>
          <cell r="G185">
            <v>3.0262665985699697E-2</v>
          </cell>
          <cell r="H185">
            <v>0</v>
          </cell>
          <cell r="I185">
            <v>-9.5779344073647875E-3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-2.4782225010455877E-2</v>
          </cell>
          <cell r="O185">
            <v>0</v>
          </cell>
          <cell r="P185">
            <v>4.8513540478905348E-3</v>
          </cell>
          <cell r="Q185">
            <v>2.6408943514644349E-2</v>
          </cell>
          <cell r="R185">
            <v>2.2359715670024226E-2</v>
          </cell>
          <cell r="S185">
            <v>0</v>
          </cell>
          <cell r="T185">
            <v>-0.05</v>
          </cell>
          <cell r="U185">
            <v>0</v>
          </cell>
          <cell r="V185">
            <v>4.2150025320729242E-2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B185">
            <v>6</v>
          </cell>
          <cell r="EF185">
            <v>0</v>
          </cell>
          <cell r="EG185">
            <v>1</v>
          </cell>
          <cell r="EH185">
            <v>2.5</v>
          </cell>
          <cell r="EI185">
            <v>0</v>
          </cell>
          <cell r="EJ185">
            <v>0.5</v>
          </cell>
          <cell r="EK185">
            <v>1</v>
          </cell>
          <cell r="EL185">
            <v>0</v>
          </cell>
          <cell r="EM185">
            <v>-0.5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-0.5</v>
          </cell>
          <cell r="ES185">
            <v>0</v>
          </cell>
          <cell r="ET185">
            <v>0.5</v>
          </cell>
          <cell r="EU185">
            <v>1.5</v>
          </cell>
          <cell r="EV185">
            <v>3</v>
          </cell>
          <cell r="EW185">
            <v>0</v>
          </cell>
          <cell r="EX185">
            <v>-1</v>
          </cell>
          <cell r="EY185">
            <v>0</v>
          </cell>
          <cell r="EZ185">
            <v>2.5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</row>
        <row r="186">
          <cell r="A186">
            <v>45504</v>
          </cell>
          <cell r="B186">
            <v>0</v>
          </cell>
          <cell r="C186">
            <v>1.7300361570247932E-2</v>
          </cell>
          <cell r="D186">
            <v>0.05</v>
          </cell>
          <cell r="E186">
            <v>0</v>
          </cell>
          <cell r="F186">
            <v>2.0140822569680486E-2</v>
          </cell>
          <cell r="G186">
            <v>3.0262665985699697E-2</v>
          </cell>
          <cell r="H186">
            <v>0</v>
          </cell>
          <cell r="I186">
            <v>-1.7559721254355402E-2</v>
          </cell>
          <cell r="J186">
            <v>0</v>
          </cell>
          <cell r="K186">
            <v>-1.3807232876712329E-2</v>
          </cell>
          <cell r="L186">
            <v>0</v>
          </cell>
          <cell r="M186">
            <v>0</v>
          </cell>
          <cell r="N186">
            <v>-2.4782225010455877E-2</v>
          </cell>
          <cell r="O186">
            <v>0</v>
          </cell>
          <cell r="P186">
            <v>4.8513540478905348E-3</v>
          </cell>
          <cell r="Q186">
            <v>1.7342188575361319E-2</v>
          </cell>
          <cell r="R186">
            <v>2.2359715670024226E-2</v>
          </cell>
          <cell r="S186">
            <v>0</v>
          </cell>
          <cell r="T186">
            <v>-0.05</v>
          </cell>
          <cell r="U186">
            <v>-1.0695331069609508E-2</v>
          </cell>
          <cell r="V186">
            <v>0.05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B186">
            <v>6</v>
          </cell>
          <cell r="EF186">
            <v>0</v>
          </cell>
          <cell r="EG186">
            <v>1</v>
          </cell>
          <cell r="EH186">
            <v>2.5</v>
          </cell>
          <cell r="EI186">
            <v>0</v>
          </cell>
          <cell r="EJ186">
            <v>0.5</v>
          </cell>
          <cell r="EK186">
            <v>1</v>
          </cell>
          <cell r="EL186">
            <v>0</v>
          </cell>
          <cell r="EM186">
            <v>-1</v>
          </cell>
          <cell r="EN186">
            <v>0</v>
          </cell>
          <cell r="EO186">
            <v>-0.5</v>
          </cell>
          <cell r="EP186">
            <v>0</v>
          </cell>
          <cell r="EQ186">
            <v>0</v>
          </cell>
          <cell r="ER186">
            <v>-0.5</v>
          </cell>
          <cell r="ES186">
            <v>0</v>
          </cell>
          <cell r="ET186">
            <v>0.5</v>
          </cell>
          <cell r="EU186">
            <v>1</v>
          </cell>
          <cell r="EV186">
            <v>3</v>
          </cell>
          <cell r="EW186">
            <v>0</v>
          </cell>
          <cell r="EX186">
            <v>-1</v>
          </cell>
          <cell r="EY186">
            <v>-0.5</v>
          </cell>
          <cell r="EZ186">
            <v>3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</row>
        <row r="187">
          <cell r="A187">
            <v>45505</v>
          </cell>
          <cell r="B187">
            <v>0</v>
          </cell>
          <cell r="C187">
            <v>1.7300361570247932E-2</v>
          </cell>
          <cell r="D187">
            <v>0.05</v>
          </cell>
          <cell r="E187">
            <v>0</v>
          </cell>
          <cell r="F187">
            <v>2.0140822569680486E-2</v>
          </cell>
          <cell r="G187">
            <v>3.0262665985699697E-2</v>
          </cell>
          <cell r="H187">
            <v>0</v>
          </cell>
          <cell r="I187">
            <v>-1.7559721254355402E-2</v>
          </cell>
          <cell r="J187">
            <v>0</v>
          </cell>
          <cell r="K187">
            <v>-1.3807232876712329E-2</v>
          </cell>
          <cell r="L187">
            <v>0</v>
          </cell>
          <cell r="M187">
            <v>0</v>
          </cell>
          <cell r="N187">
            <v>-2.4782225010455877E-2</v>
          </cell>
          <cell r="O187">
            <v>0</v>
          </cell>
          <cell r="P187">
            <v>9.9164909197422355E-3</v>
          </cell>
          <cell r="Q187">
            <v>2.5900552533151981E-2</v>
          </cell>
          <cell r="R187">
            <v>2.2359715670024226E-2</v>
          </cell>
          <cell r="S187">
            <v>0</v>
          </cell>
          <cell r="T187">
            <v>-0.05</v>
          </cell>
          <cell r="U187">
            <v>-1.0695331069609508E-2</v>
          </cell>
          <cell r="V187">
            <v>4.1353705211726377E-2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B187">
            <v>6</v>
          </cell>
          <cell r="EF187">
            <v>0</v>
          </cell>
          <cell r="EG187">
            <v>1</v>
          </cell>
          <cell r="EH187">
            <v>2.5</v>
          </cell>
          <cell r="EI187">
            <v>0</v>
          </cell>
          <cell r="EJ187">
            <v>0.5</v>
          </cell>
          <cell r="EK187">
            <v>1</v>
          </cell>
          <cell r="EL187">
            <v>0</v>
          </cell>
          <cell r="EM187">
            <v>-1</v>
          </cell>
          <cell r="EN187">
            <v>0</v>
          </cell>
          <cell r="EO187">
            <v>-0.5</v>
          </cell>
          <cell r="EP187">
            <v>0</v>
          </cell>
          <cell r="EQ187">
            <v>0</v>
          </cell>
          <cell r="ER187">
            <v>-0.5</v>
          </cell>
          <cell r="ES187">
            <v>0</v>
          </cell>
          <cell r="ET187">
            <v>1</v>
          </cell>
          <cell r="EU187">
            <v>1.5</v>
          </cell>
          <cell r="EV187">
            <v>3</v>
          </cell>
          <cell r="EW187">
            <v>0</v>
          </cell>
          <cell r="EX187">
            <v>-1</v>
          </cell>
          <cell r="EY187">
            <v>-0.5</v>
          </cell>
          <cell r="EZ187">
            <v>2.5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</row>
        <row r="188">
          <cell r="A188">
            <v>45506</v>
          </cell>
          <cell r="B188">
            <v>0</v>
          </cell>
          <cell r="C188">
            <v>1.7300361570247932E-2</v>
          </cell>
          <cell r="D188">
            <v>0.05</v>
          </cell>
          <cell r="E188">
            <v>0</v>
          </cell>
          <cell r="F188">
            <v>0</v>
          </cell>
          <cell r="G188">
            <v>3.0262665985699697E-2</v>
          </cell>
          <cell r="H188">
            <v>0</v>
          </cell>
          <cell r="I188">
            <v>-2.666767061281337E-2</v>
          </cell>
          <cell r="J188">
            <v>0</v>
          </cell>
          <cell r="K188">
            <v>-1.3807232876712329E-2</v>
          </cell>
          <cell r="L188">
            <v>1.3227901554404144E-2</v>
          </cell>
          <cell r="M188">
            <v>0</v>
          </cell>
          <cell r="N188">
            <v>-2.4782225010455877E-2</v>
          </cell>
          <cell r="O188">
            <v>0</v>
          </cell>
          <cell r="P188">
            <v>9.9164909197422355E-3</v>
          </cell>
          <cell r="Q188">
            <v>2.5900552533151981E-2</v>
          </cell>
          <cell r="R188">
            <v>2.2359715670024226E-2</v>
          </cell>
          <cell r="S188">
            <v>0</v>
          </cell>
          <cell r="T188">
            <v>-0.05</v>
          </cell>
          <cell r="U188">
            <v>-1.0695331069609508E-2</v>
          </cell>
          <cell r="V188">
            <v>4.1353705211726377E-2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B188">
            <v>6</v>
          </cell>
          <cell r="EF188">
            <v>0</v>
          </cell>
          <cell r="EG188">
            <v>1</v>
          </cell>
          <cell r="EH188">
            <v>2.5</v>
          </cell>
          <cell r="EI188">
            <v>0</v>
          </cell>
          <cell r="EJ188">
            <v>0</v>
          </cell>
          <cell r="EK188">
            <v>1</v>
          </cell>
          <cell r="EL188">
            <v>0</v>
          </cell>
          <cell r="EM188">
            <v>-1.5</v>
          </cell>
          <cell r="EN188">
            <v>0</v>
          </cell>
          <cell r="EO188">
            <v>-0.5</v>
          </cell>
          <cell r="EP188">
            <v>0.5</v>
          </cell>
          <cell r="EQ188">
            <v>0</v>
          </cell>
          <cell r="ER188">
            <v>-0.5</v>
          </cell>
          <cell r="ES188">
            <v>0</v>
          </cell>
          <cell r="ET188">
            <v>1</v>
          </cell>
          <cell r="EU188">
            <v>1.5</v>
          </cell>
          <cell r="EV188">
            <v>3</v>
          </cell>
          <cell r="EW188">
            <v>0</v>
          </cell>
          <cell r="EX188">
            <v>-1</v>
          </cell>
          <cell r="EY188">
            <v>-0.5</v>
          </cell>
          <cell r="EZ188">
            <v>2.5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</row>
        <row r="189">
          <cell r="A189">
            <v>45509</v>
          </cell>
          <cell r="B189">
            <v>0</v>
          </cell>
          <cell r="C189">
            <v>1.7300361570247932E-2</v>
          </cell>
          <cell r="D189">
            <v>0.05</v>
          </cell>
          <cell r="E189">
            <v>0</v>
          </cell>
          <cell r="F189">
            <v>8.6539423076923087E-3</v>
          </cell>
          <cell r="G189">
            <v>0</v>
          </cell>
          <cell r="H189">
            <v>0</v>
          </cell>
          <cell r="I189">
            <v>-3.7895157894736839E-2</v>
          </cell>
          <cell r="J189">
            <v>0</v>
          </cell>
          <cell r="K189">
            <v>-1.3807232876712329E-2</v>
          </cell>
          <cell r="L189">
            <v>2.5390539778070337E-2</v>
          </cell>
          <cell r="M189">
            <v>0</v>
          </cell>
          <cell r="N189">
            <v>-2.4782225010455877E-2</v>
          </cell>
          <cell r="O189">
            <v>0</v>
          </cell>
          <cell r="P189">
            <v>9.9164909197422355E-3</v>
          </cell>
          <cell r="Q189">
            <v>2.5900552533151981E-2</v>
          </cell>
          <cell r="R189">
            <v>2.2359715670024226E-2</v>
          </cell>
          <cell r="S189">
            <v>0</v>
          </cell>
          <cell r="T189">
            <v>-4.3926735357917565E-2</v>
          </cell>
          <cell r="U189">
            <v>-1.0695331069609508E-2</v>
          </cell>
          <cell r="V189">
            <v>4.9390792682926822E-2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B189">
            <v>6</v>
          </cell>
          <cell r="EF189">
            <v>0</v>
          </cell>
          <cell r="EG189">
            <v>1</v>
          </cell>
          <cell r="EH189">
            <v>2.5</v>
          </cell>
          <cell r="EI189">
            <v>0</v>
          </cell>
          <cell r="EJ189">
            <v>0.5</v>
          </cell>
          <cell r="EK189">
            <v>0</v>
          </cell>
          <cell r="EL189">
            <v>0</v>
          </cell>
          <cell r="EM189">
            <v>-2</v>
          </cell>
          <cell r="EN189">
            <v>0</v>
          </cell>
          <cell r="EO189">
            <v>-0.5</v>
          </cell>
          <cell r="EP189">
            <v>1</v>
          </cell>
          <cell r="EQ189">
            <v>0</v>
          </cell>
          <cell r="ER189">
            <v>-0.5</v>
          </cell>
          <cell r="ES189">
            <v>0</v>
          </cell>
          <cell r="ET189">
            <v>1</v>
          </cell>
          <cell r="EU189">
            <v>1.5</v>
          </cell>
          <cell r="EV189">
            <v>3</v>
          </cell>
          <cell r="EW189">
            <v>0</v>
          </cell>
          <cell r="EX189">
            <v>-1.5</v>
          </cell>
          <cell r="EY189">
            <v>-0.5</v>
          </cell>
          <cell r="EZ189">
            <v>3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</row>
        <row r="190">
          <cell r="A190">
            <v>45510</v>
          </cell>
          <cell r="B190">
            <v>0</v>
          </cell>
          <cell r="C190">
            <v>1.7300361570247932E-2</v>
          </cell>
          <cell r="D190">
            <v>0.05</v>
          </cell>
          <cell r="E190">
            <v>0</v>
          </cell>
          <cell r="F190">
            <v>8.6539423076923087E-3</v>
          </cell>
          <cell r="G190">
            <v>6.3457505140507194E-3</v>
          </cell>
          <cell r="H190">
            <v>0</v>
          </cell>
          <cell r="I190">
            <v>-2.9340158450704229E-2</v>
          </cell>
          <cell r="J190">
            <v>0</v>
          </cell>
          <cell r="K190">
            <v>-1.3807232876712329E-2</v>
          </cell>
          <cell r="L190">
            <v>0</v>
          </cell>
          <cell r="M190">
            <v>0</v>
          </cell>
          <cell r="N190">
            <v>-2.4782225010455877E-2</v>
          </cell>
          <cell r="O190">
            <v>0</v>
          </cell>
          <cell r="P190">
            <v>9.9164909197422355E-3</v>
          </cell>
          <cell r="Q190">
            <v>2.5900552533151981E-2</v>
          </cell>
          <cell r="R190">
            <v>2.2359715670024226E-2</v>
          </cell>
          <cell r="S190">
            <v>0</v>
          </cell>
          <cell r="T190">
            <v>-4.3926735357917565E-2</v>
          </cell>
          <cell r="U190">
            <v>-1.0695331069609508E-2</v>
          </cell>
          <cell r="V190">
            <v>4.9390792682926822E-2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B190">
            <v>6</v>
          </cell>
          <cell r="EF190">
            <v>0</v>
          </cell>
          <cell r="EG190">
            <v>1</v>
          </cell>
          <cell r="EH190">
            <v>2.5</v>
          </cell>
          <cell r="EI190">
            <v>0</v>
          </cell>
          <cell r="EJ190">
            <v>0.5</v>
          </cell>
          <cell r="EK190">
            <v>0.5</v>
          </cell>
          <cell r="EL190">
            <v>0</v>
          </cell>
          <cell r="EM190">
            <v>-1.5</v>
          </cell>
          <cell r="EN190">
            <v>0</v>
          </cell>
          <cell r="EO190">
            <v>-0.5</v>
          </cell>
          <cell r="EP190">
            <v>0</v>
          </cell>
          <cell r="EQ190">
            <v>0</v>
          </cell>
          <cell r="ER190">
            <v>-0.5</v>
          </cell>
          <cell r="ES190">
            <v>0</v>
          </cell>
          <cell r="ET190">
            <v>1</v>
          </cell>
          <cell r="EU190">
            <v>1.5</v>
          </cell>
          <cell r="EV190">
            <v>3</v>
          </cell>
          <cell r="EW190">
            <v>0</v>
          </cell>
          <cell r="EX190">
            <v>-1.5</v>
          </cell>
          <cell r="EY190">
            <v>-0.5</v>
          </cell>
          <cell r="EZ190">
            <v>3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</row>
        <row r="191">
          <cell r="A191">
            <v>45512</v>
          </cell>
          <cell r="B191">
            <v>0</v>
          </cell>
          <cell r="C191">
            <v>1.7300361570247932E-2</v>
          </cell>
          <cell r="D191">
            <v>0.05</v>
          </cell>
          <cell r="E191">
            <v>0</v>
          </cell>
          <cell r="F191">
            <v>8.6539423076923087E-3</v>
          </cell>
          <cell r="G191">
            <v>0</v>
          </cell>
          <cell r="H191">
            <v>1.0679482758620688E-2</v>
          </cell>
          <cell r="I191">
            <v>-2.9340158450704229E-2</v>
          </cell>
          <cell r="J191">
            <v>0</v>
          </cell>
          <cell r="K191">
            <v>-1.3807232876712329E-2</v>
          </cell>
          <cell r="L191">
            <v>0</v>
          </cell>
          <cell r="M191">
            <v>0</v>
          </cell>
          <cell r="N191">
            <v>-2.4782225010455877E-2</v>
          </cell>
          <cell r="O191">
            <v>0</v>
          </cell>
          <cell r="P191">
            <v>9.9164909197422355E-3</v>
          </cell>
          <cell r="Q191">
            <v>2.5900552533151981E-2</v>
          </cell>
          <cell r="R191">
            <v>2.2359715670024226E-2</v>
          </cell>
          <cell r="S191">
            <v>0</v>
          </cell>
          <cell r="T191">
            <v>-4.3926735357917565E-2</v>
          </cell>
          <cell r="U191">
            <v>0</v>
          </cell>
          <cell r="V191">
            <v>4.9390792682926822E-2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B191">
            <v>6</v>
          </cell>
          <cell r="EF191">
            <v>0</v>
          </cell>
          <cell r="EG191">
            <v>1</v>
          </cell>
          <cell r="EH191">
            <v>2.5</v>
          </cell>
          <cell r="EI191">
            <v>0</v>
          </cell>
          <cell r="EJ191">
            <v>0.5</v>
          </cell>
          <cell r="EK191">
            <v>0</v>
          </cell>
          <cell r="EL191">
            <v>0.5</v>
          </cell>
          <cell r="EM191">
            <v>-1.5</v>
          </cell>
          <cell r="EN191">
            <v>0</v>
          </cell>
          <cell r="EO191">
            <v>-0.5</v>
          </cell>
          <cell r="EP191">
            <v>0</v>
          </cell>
          <cell r="EQ191">
            <v>0</v>
          </cell>
          <cell r="ER191">
            <v>-0.5</v>
          </cell>
          <cell r="ES191">
            <v>0</v>
          </cell>
          <cell r="ET191">
            <v>1</v>
          </cell>
          <cell r="EU191">
            <v>1.5</v>
          </cell>
          <cell r="EV191">
            <v>3</v>
          </cell>
          <cell r="EW191">
            <v>0</v>
          </cell>
          <cell r="EX191">
            <v>-1.5</v>
          </cell>
          <cell r="EY191">
            <v>0</v>
          </cell>
          <cell r="EZ191">
            <v>3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</row>
        <row r="192">
          <cell r="A192">
            <v>45513</v>
          </cell>
          <cell r="B192">
            <v>0</v>
          </cell>
          <cell r="C192">
            <v>1.7300361570247932E-2</v>
          </cell>
          <cell r="D192">
            <v>0.05</v>
          </cell>
          <cell r="E192">
            <v>0</v>
          </cell>
          <cell r="F192">
            <v>8.6539423076923087E-3</v>
          </cell>
          <cell r="G192">
            <v>0</v>
          </cell>
          <cell r="H192">
            <v>1.0679482758620688E-2</v>
          </cell>
          <cell r="I192">
            <v>-4.5541408450704229E-2</v>
          </cell>
          <cell r="J192">
            <v>0</v>
          </cell>
          <cell r="K192">
            <v>-1.3807232876712329E-2</v>
          </cell>
          <cell r="L192">
            <v>0</v>
          </cell>
          <cell r="M192">
            <v>0</v>
          </cell>
          <cell r="N192">
            <v>-2.4782225010455877E-2</v>
          </cell>
          <cell r="O192">
            <v>0</v>
          </cell>
          <cell r="P192">
            <v>9.9164909197422355E-3</v>
          </cell>
          <cell r="Q192">
            <v>2.5900552533151981E-2</v>
          </cell>
          <cell r="R192">
            <v>2.2359715670024226E-2</v>
          </cell>
          <cell r="S192">
            <v>0</v>
          </cell>
          <cell r="T192">
            <v>-4.3926735357917565E-2</v>
          </cell>
          <cell r="U192">
            <v>0</v>
          </cell>
          <cell r="V192">
            <v>4.6457471264367826E-2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B192">
            <v>7</v>
          </cell>
          <cell r="EF192">
            <v>0</v>
          </cell>
          <cell r="EG192">
            <v>1</v>
          </cell>
          <cell r="EH192">
            <v>2.5</v>
          </cell>
          <cell r="EI192">
            <v>0</v>
          </cell>
          <cell r="EJ192">
            <v>0.5</v>
          </cell>
          <cell r="EK192">
            <v>0</v>
          </cell>
          <cell r="EL192">
            <v>0.5</v>
          </cell>
          <cell r="EM192">
            <v>-2</v>
          </cell>
          <cell r="EN192">
            <v>0</v>
          </cell>
          <cell r="EO192">
            <v>-0.5</v>
          </cell>
          <cell r="EP192">
            <v>0</v>
          </cell>
          <cell r="EQ192">
            <v>0</v>
          </cell>
          <cell r="ER192">
            <v>-0.5</v>
          </cell>
          <cell r="ES192">
            <v>0</v>
          </cell>
          <cell r="ET192">
            <v>1</v>
          </cell>
          <cell r="EU192">
            <v>1.5</v>
          </cell>
          <cell r="EV192">
            <v>3</v>
          </cell>
          <cell r="EW192">
            <v>0</v>
          </cell>
          <cell r="EX192">
            <v>-1.5</v>
          </cell>
          <cell r="EY192">
            <v>0</v>
          </cell>
          <cell r="EZ192">
            <v>2.5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</row>
        <row r="193">
          <cell r="A193">
            <v>45516</v>
          </cell>
          <cell r="B193">
            <v>0</v>
          </cell>
          <cell r="C193">
            <v>1.7300361570247932E-2</v>
          </cell>
          <cell r="D193">
            <v>0.05</v>
          </cell>
          <cell r="E193">
            <v>0</v>
          </cell>
          <cell r="F193">
            <v>0</v>
          </cell>
          <cell r="G193">
            <v>6.5888802950975706E-3</v>
          </cell>
          <cell r="H193">
            <v>1.9921193696934809E-2</v>
          </cell>
          <cell r="I193">
            <v>-2.9041756993006991E-2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-2.4782225010455877E-2</v>
          </cell>
          <cell r="O193">
            <v>0</v>
          </cell>
          <cell r="P193">
            <v>9.9164909197422355E-3</v>
          </cell>
          <cell r="Q193">
            <v>2.5900552533151981E-2</v>
          </cell>
          <cell r="R193">
            <v>2.2359715670024226E-2</v>
          </cell>
          <cell r="S193">
            <v>0</v>
          </cell>
          <cell r="T193">
            <v>-4.3926735357917565E-2</v>
          </cell>
          <cell r="U193">
            <v>0</v>
          </cell>
          <cell r="V193">
            <v>4.6457471264367826E-2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B193">
            <v>6</v>
          </cell>
          <cell r="EF193">
            <v>0</v>
          </cell>
          <cell r="EG193">
            <v>1</v>
          </cell>
          <cell r="EH193">
            <v>2.5</v>
          </cell>
          <cell r="EI193">
            <v>0</v>
          </cell>
          <cell r="EJ193">
            <v>0</v>
          </cell>
          <cell r="EK193">
            <v>0.5</v>
          </cell>
          <cell r="EL193">
            <v>1</v>
          </cell>
          <cell r="EM193">
            <v>-1.5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-0.5</v>
          </cell>
          <cell r="ES193">
            <v>0</v>
          </cell>
          <cell r="ET193">
            <v>1</v>
          </cell>
          <cell r="EU193">
            <v>1.5</v>
          </cell>
          <cell r="EV193">
            <v>3</v>
          </cell>
          <cell r="EW193">
            <v>0</v>
          </cell>
          <cell r="EX193">
            <v>-1.5</v>
          </cell>
          <cell r="EY193">
            <v>0</v>
          </cell>
          <cell r="EZ193">
            <v>2.5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</row>
        <row r="194">
          <cell r="A194">
            <v>45517</v>
          </cell>
          <cell r="B194">
            <v>0</v>
          </cell>
          <cell r="C194">
            <v>1.7300361570247932E-2</v>
          </cell>
          <cell r="D194">
            <v>0.05</v>
          </cell>
          <cell r="E194">
            <v>0</v>
          </cell>
          <cell r="F194">
            <v>8.7703396651641983E-3</v>
          </cell>
          <cell r="G194">
            <v>0</v>
          </cell>
          <cell r="H194">
            <v>9.7988039568345318E-3</v>
          </cell>
          <cell r="I194">
            <v>-2.9041756993006991E-2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-2.4782225010455877E-2</v>
          </cell>
          <cell r="O194">
            <v>0</v>
          </cell>
          <cell r="P194">
            <v>1.9728897338403044E-2</v>
          </cell>
          <cell r="Q194">
            <v>1.6882971800433841E-2</v>
          </cell>
          <cell r="R194">
            <v>2.2359715670024226E-2</v>
          </cell>
          <cell r="S194">
            <v>0</v>
          </cell>
          <cell r="T194">
            <v>-4.3926735357917565E-2</v>
          </cell>
          <cell r="U194">
            <v>0</v>
          </cell>
          <cell r="V194">
            <v>4.6457471264367826E-2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B194">
            <v>6</v>
          </cell>
          <cell r="EF194">
            <v>0</v>
          </cell>
          <cell r="EG194">
            <v>1</v>
          </cell>
          <cell r="EH194">
            <v>2.5</v>
          </cell>
          <cell r="EI194">
            <v>0</v>
          </cell>
          <cell r="EJ194">
            <v>0.5</v>
          </cell>
          <cell r="EK194">
            <v>0</v>
          </cell>
          <cell r="EL194">
            <v>0.5</v>
          </cell>
          <cell r="EM194">
            <v>-1.5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-0.5</v>
          </cell>
          <cell r="ES194">
            <v>0</v>
          </cell>
          <cell r="ET194">
            <v>2</v>
          </cell>
          <cell r="EU194">
            <v>1</v>
          </cell>
          <cell r="EV194">
            <v>3</v>
          </cell>
          <cell r="EW194">
            <v>0</v>
          </cell>
          <cell r="EX194">
            <v>-1.5</v>
          </cell>
          <cell r="EY194">
            <v>0</v>
          </cell>
          <cell r="EZ194">
            <v>2.5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</row>
        <row r="195">
          <cell r="A195">
            <v>45518</v>
          </cell>
          <cell r="B195">
            <v>0</v>
          </cell>
          <cell r="C195">
            <v>1.7300361570247932E-2</v>
          </cell>
          <cell r="D195">
            <v>0.05</v>
          </cell>
          <cell r="E195">
            <v>0</v>
          </cell>
          <cell r="F195">
            <v>8.7703396651641983E-3</v>
          </cell>
          <cell r="G195">
            <v>6.6087509077705142E-3</v>
          </cell>
          <cell r="H195">
            <v>0</v>
          </cell>
          <cell r="I195">
            <v>-2.9041756993006991E-2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-2.4782225010455877E-2</v>
          </cell>
          <cell r="O195">
            <v>0</v>
          </cell>
          <cell r="P195">
            <v>1.9728897338403044E-2</v>
          </cell>
          <cell r="Q195">
            <v>1.6882971800433841E-2</v>
          </cell>
          <cell r="R195">
            <v>2.2359715670024226E-2</v>
          </cell>
          <cell r="S195">
            <v>0</v>
          </cell>
          <cell r="T195">
            <v>-4.3926735357917565E-2</v>
          </cell>
          <cell r="U195">
            <v>0</v>
          </cell>
          <cell r="V195">
            <v>4.6457471264367826E-2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B195">
            <v>6</v>
          </cell>
          <cell r="EF195">
            <v>0</v>
          </cell>
          <cell r="EG195">
            <v>1</v>
          </cell>
          <cell r="EH195">
            <v>2.5</v>
          </cell>
          <cell r="EI195">
            <v>0</v>
          </cell>
          <cell r="EJ195">
            <v>0.5</v>
          </cell>
          <cell r="EK195">
            <v>0.5</v>
          </cell>
          <cell r="EL195">
            <v>0</v>
          </cell>
          <cell r="EM195">
            <v>-1.5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-0.5</v>
          </cell>
          <cell r="ES195">
            <v>0</v>
          </cell>
          <cell r="ET195">
            <v>2</v>
          </cell>
          <cell r="EU195">
            <v>1</v>
          </cell>
          <cell r="EV195">
            <v>3</v>
          </cell>
          <cell r="EW195">
            <v>0</v>
          </cell>
          <cell r="EX195">
            <v>-1.5</v>
          </cell>
          <cell r="EY195">
            <v>0</v>
          </cell>
          <cell r="EZ195">
            <v>2.5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</row>
        <row r="196">
          <cell r="A196">
            <v>45519</v>
          </cell>
          <cell r="B196">
            <v>0</v>
          </cell>
          <cell r="C196">
            <v>1.7300361570247932E-2</v>
          </cell>
          <cell r="D196">
            <v>0.05</v>
          </cell>
          <cell r="E196">
            <v>0</v>
          </cell>
          <cell r="F196">
            <v>8.7703396651641983E-3</v>
          </cell>
          <cell r="G196">
            <v>6.6087509077705142E-3</v>
          </cell>
          <cell r="H196">
            <v>0</v>
          </cell>
          <cell r="I196">
            <v>-3.8348333333333325E-2</v>
          </cell>
          <cell r="J196">
            <v>0</v>
          </cell>
          <cell r="K196">
            <v>0</v>
          </cell>
          <cell r="L196">
            <v>0</v>
          </cell>
          <cell r="M196">
            <v>-7.3550346297282902E-3</v>
          </cell>
          <cell r="N196">
            <v>-2.4782225010455877E-2</v>
          </cell>
          <cell r="O196">
            <v>0</v>
          </cell>
          <cell r="P196">
            <v>1.9728897338403044E-2</v>
          </cell>
          <cell r="Q196">
            <v>1.6882971800433841E-2</v>
          </cell>
          <cell r="R196">
            <v>2.2359715670024226E-2</v>
          </cell>
          <cell r="S196">
            <v>0</v>
          </cell>
          <cell r="T196">
            <v>-2.946723585912487E-2</v>
          </cell>
          <cell r="U196">
            <v>0</v>
          </cell>
          <cell r="V196">
            <v>4.6457471264367826E-2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B196">
            <v>6</v>
          </cell>
          <cell r="EF196">
            <v>0</v>
          </cell>
          <cell r="EG196">
            <v>1</v>
          </cell>
          <cell r="EH196">
            <v>2.5</v>
          </cell>
          <cell r="EI196">
            <v>0</v>
          </cell>
          <cell r="EJ196">
            <v>0.5</v>
          </cell>
          <cell r="EK196">
            <v>0.5</v>
          </cell>
          <cell r="EL196">
            <v>0</v>
          </cell>
          <cell r="EM196">
            <v>-2</v>
          </cell>
          <cell r="EN196">
            <v>0</v>
          </cell>
          <cell r="EO196">
            <v>0</v>
          </cell>
          <cell r="EP196">
            <v>0</v>
          </cell>
          <cell r="EQ196">
            <v>-0.5</v>
          </cell>
          <cell r="ER196">
            <v>-0.5</v>
          </cell>
          <cell r="ES196">
            <v>0</v>
          </cell>
          <cell r="ET196">
            <v>2</v>
          </cell>
          <cell r="EU196">
            <v>1</v>
          </cell>
          <cell r="EV196">
            <v>3</v>
          </cell>
          <cell r="EW196">
            <v>0</v>
          </cell>
          <cell r="EX196">
            <v>-1</v>
          </cell>
          <cell r="EY196">
            <v>0</v>
          </cell>
          <cell r="EZ196">
            <v>2.5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</row>
        <row r="197">
          <cell r="A197">
            <v>45520</v>
          </cell>
          <cell r="B197">
            <v>0</v>
          </cell>
          <cell r="C197">
            <v>1.7300361570247932E-2</v>
          </cell>
          <cell r="D197">
            <v>0.05</v>
          </cell>
          <cell r="E197">
            <v>0</v>
          </cell>
          <cell r="F197">
            <v>8.7703396651641983E-3</v>
          </cell>
          <cell r="G197">
            <v>6.6087509077705142E-3</v>
          </cell>
          <cell r="H197">
            <v>0</v>
          </cell>
          <cell r="I197">
            <v>-3.8348333333333325E-2</v>
          </cell>
          <cell r="J197">
            <v>0</v>
          </cell>
          <cell r="K197">
            <v>0</v>
          </cell>
          <cell r="L197">
            <v>0</v>
          </cell>
          <cell r="M197">
            <v>-7.3550346297282902E-3</v>
          </cell>
          <cell r="N197">
            <v>-2.4782225010455877E-2</v>
          </cell>
          <cell r="O197">
            <v>0</v>
          </cell>
          <cell r="P197">
            <v>1.026118721461187E-2</v>
          </cell>
          <cell r="Q197">
            <v>1.6882971800433841E-2</v>
          </cell>
          <cell r="R197">
            <v>2.2359715670024226E-2</v>
          </cell>
          <cell r="S197">
            <v>0</v>
          </cell>
          <cell r="T197">
            <v>-2.946723585912487E-2</v>
          </cell>
          <cell r="U197">
            <v>-9.0979757085020239E-3</v>
          </cell>
          <cell r="V197">
            <v>4.6457471264367826E-2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B197">
            <v>6</v>
          </cell>
          <cell r="EF197">
            <v>0</v>
          </cell>
          <cell r="EG197">
            <v>1</v>
          </cell>
          <cell r="EH197">
            <v>3</v>
          </cell>
          <cell r="EI197">
            <v>0</v>
          </cell>
          <cell r="EJ197">
            <v>0.5</v>
          </cell>
          <cell r="EK197">
            <v>0.5</v>
          </cell>
          <cell r="EL197">
            <v>0</v>
          </cell>
          <cell r="EM197">
            <v>-2</v>
          </cell>
          <cell r="EN197">
            <v>0</v>
          </cell>
          <cell r="EO197">
            <v>0</v>
          </cell>
          <cell r="EP197">
            <v>0</v>
          </cell>
          <cell r="EQ197">
            <v>-0.5</v>
          </cell>
          <cell r="ER197">
            <v>-0.5</v>
          </cell>
          <cell r="ES197">
            <v>0</v>
          </cell>
          <cell r="ET197">
            <v>1</v>
          </cell>
          <cell r="EU197">
            <v>1</v>
          </cell>
          <cell r="EV197">
            <v>3</v>
          </cell>
          <cell r="EW197">
            <v>0</v>
          </cell>
          <cell r="EX197">
            <v>-1</v>
          </cell>
          <cell r="EY197">
            <v>-0.5</v>
          </cell>
          <cell r="EZ197">
            <v>2.5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</row>
        <row r="198">
          <cell r="A198">
            <v>45523</v>
          </cell>
          <cell r="B198">
            <v>0</v>
          </cell>
          <cell r="C198">
            <v>1.5209358808290153E-2</v>
          </cell>
          <cell r="D198">
            <v>0.05</v>
          </cell>
          <cell r="E198">
            <v>0</v>
          </cell>
          <cell r="F198">
            <v>8.7703396651641983E-3</v>
          </cell>
          <cell r="G198">
            <v>6.6087509077705142E-3</v>
          </cell>
          <cell r="H198">
            <v>0</v>
          </cell>
          <cell r="I198">
            <v>-3.8348333333333325E-2</v>
          </cell>
          <cell r="J198">
            <v>0</v>
          </cell>
          <cell r="K198">
            <v>0</v>
          </cell>
          <cell r="L198">
            <v>0</v>
          </cell>
          <cell r="M198">
            <v>-7.3550346297282902E-3</v>
          </cell>
          <cell r="N198">
            <v>-2.4782225010455877E-2</v>
          </cell>
          <cell r="O198">
            <v>0</v>
          </cell>
          <cell r="P198">
            <v>1.026118721461187E-2</v>
          </cell>
          <cell r="Q198">
            <v>1.6882971800433841E-2</v>
          </cell>
          <cell r="R198">
            <v>2.2359715670024226E-2</v>
          </cell>
          <cell r="S198">
            <v>0</v>
          </cell>
          <cell r="T198">
            <v>-2.946723585912487E-2</v>
          </cell>
          <cell r="U198">
            <v>-9.0979757085020239E-3</v>
          </cell>
          <cell r="V198">
            <v>4.6457471264367826E-2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B198">
            <v>6</v>
          </cell>
          <cell r="EF198">
            <v>0</v>
          </cell>
          <cell r="EG198">
            <v>1.5</v>
          </cell>
          <cell r="EH198">
            <v>3</v>
          </cell>
          <cell r="EI198">
            <v>0</v>
          </cell>
          <cell r="EJ198">
            <v>0.5</v>
          </cell>
          <cell r="EK198">
            <v>0.5</v>
          </cell>
          <cell r="EL198">
            <v>0</v>
          </cell>
          <cell r="EM198">
            <v>-2</v>
          </cell>
          <cell r="EN198">
            <v>0</v>
          </cell>
          <cell r="EO198">
            <v>0</v>
          </cell>
          <cell r="EP198">
            <v>0</v>
          </cell>
          <cell r="EQ198">
            <v>-0.5</v>
          </cell>
          <cell r="ER198">
            <v>-0.5</v>
          </cell>
          <cell r="ES198">
            <v>0</v>
          </cell>
          <cell r="ET198">
            <v>1</v>
          </cell>
          <cell r="EU198">
            <v>1</v>
          </cell>
          <cell r="EV198">
            <v>3</v>
          </cell>
          <cell r="EW198">
            <v>0</v>
          </cell>
          <cell r="EX198">
            <v>-1</v>
          </cell>
          <cell r="EY198">
            <v>-0.5</v>
          </cell>
          <cell r="EZ198">
            <v>2.5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</row>
        <row r="199">
          <cell r="A199">
            <v>45524</v>
          </cell>
          <cell r="B199">
            <v>0</v>
          </cell>
          <cell r="C199">
            <v>1.5292880273871209E-2</v>
          </cell>
          <cell r="D199">
            <v>0.05</v>
          </cell>
          <cell r="E199">
            <v>0</v>
          </cell>
          <cell r="F199">
            <v>8.7703396651641983E-3</v>
          </cell>
          <cell r="G199">
            <v>6.6087509077705142E-3</v>
          </cell>
          <cell r="H199">
            <v>0</v>
          </cell>
          <cell r="I199">
            <v>-3.8348333333333325E-2</v>
          </cell>
          <cell r="J199">
            <v>0</v>
          </cell>
          <cell r="K199">
            <v>0</v>
          </cell>
          <cell r="L199">
            <v>0</v>
          </cell>
          <cell r="M199">
            <v>-7.3550346297282902E-3</v>
          </cell>
          <cell r="N199">
            <v>-2.4782225010455877E-2</v>
          </cell>
          <cell r="O199">
            <v>0</v>
          </cell>
          <cell r="P199">
            <v>1.026118721461187E-2</v>
          </cell>
          <cell r="Q199">
            <v>1.6882971800433841E-2</v>
          </cell>
          <cell r="R199">
            <v>2.2359715670024226E-2</v>
          </cell>
          <cell r="S199">
            <v>0</v>
          </cell>
          <cell r="T199">
            <v>-2.946723585912487E-2</v>
          </cell>
          <cell r="U199">
            <v>-9.0979757085020239E-3</v>
          </cell>
          <cell r="V199">
            <v>4.6929429301533231E-2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B199">
            <v>9</v>
          </cell>
          <cell r="EF199">
            <v>0</v>
          </cell>
          <cell r="EG199">
            <v>1</v>
          </cell>
          <cell r="EH199">
            <v>3</v>
          </cell>
          <cell r="EI199">
            <v>0</v>
          </cell>
          <cell r="EJ199">
            <v>0.5</v>
          </cell>
          <cell r="EK199">
            <v>0.5</v>
          </cell>
          <cell r="EL199">
            <v>0</v>
          </cell>
          <cell r="EM199">
            <v>-2</v>
          </cell>
          <cell r="EN199">
            <v>0</v>
          </cell>
          <cell r="EO199">
            <v>0</v>
          </cell>
          <cell r="EP199">
            <v>0</v>
          </cell>
          <cell r="EQ199">
            <v>-0.5</v>
          </cell>
          <cell r="ER199">
            <v>-0.5</v>
          </cell>
          <cell r="ES199">
            <v>0</v>
          </cell>
          <cell r="ET199">
            <v>1</v>
          </cell>
          <cell r="EU199">
            <v>1</v>
          </cell>
          <cell r="EV199">
            <v>3</v>
          </cell>
          <cell r="EW199">
            <v>0</v>
          </cell>
          <cell r="EX199">
            <v>-1</v>
          </cell>
          <cell r="EY199">
            <v>-0.5</v>
          </cell>
          <cell r="EZ199">
            <v>2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</row>
        <row r="200">
          <cell r="A200">
            <v>45525</v>
          </cell>
          <cell r="B200">
            <v>0</v>
          </cell>
          <cell r="C200">
            <v>1.5292880273871209E-2</v>
          </cell>
          <cell r="D200">
            <v>0.05</v>
          </cell>
          <cell r="E200">
            <v>0</v>
          </cell>
          <cell r="F200">
            <v>8.7703396651641983E-3</v>
          </cell>
          <cell r="G200">
            <v>6.6087509077705142E-3</v>
          </cell>
          <cell r="H200">
            <v>0</v>
          </cell>
          <cell r="I200">
            <v>-3.8348333333333325E-2</v>
          </cell>
          <cell r="J200">
            <v>0</v>
          </cell>
          <cell r="K200">
            <v>0</v>
          </cell>
          <cell r="L200">
            <v>0</v>
          </cell>
          <cell r="M200">
            <v>-7.3550346297282902E-3</v>
          </cell>
          <cell r="N200">
            <v>-2.4782225010455877E-2</v>
          </cell>
          <cell r="O200">
            <v>0</v>
          </cell>
          <cell r="P200">
            <v>1.026118721461187E-2</v>
          </cell>
          <cell r="Q200">
            <v>1.6882971800433841E-2</v>
          </cell>
          <cell r="R200">
            <v>2.2359715670024226E-2</v>
          </cell>
          <cell r="S200">
            <v>0</v>
          </cell>
          <cell r="T200">
            <v>-2.946723585912487E-2</v>
          </cell>
          <cell r="U200">
            <v>-9.0979757085020239E-3</v>
          </cell>
          <cell r="V200">
            <v>4.6570248969190237E-2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B200">
            <v>7</v>
          </cell>
          <cell r="EF200">
            <v>0</v>
          </cell>
          <cell r="EG200">
            <v>1</v>
          </cell>
          <cell r="EH200">
            <v>3</v>
          </cell>
          <cell r="EI200">
            <v>0</v>
          </cell>
          <cell r="EJ200">
            <v>0.5</v>
          </cell>
          <cell r="EK200">
            <v>0.5</v>
          </cell>
          <cell r="EL200">
            <v>0</v>
          </cell>
          <cell r="EM200">
            <v>-2</v>
          </cell>
          <cell r="EN200">
            <v>0</v>
          </cell>
          <cell r="EO200">
            <v>0</v>
          </cell>
          <cell r="EP200">
            <v>0</v>
          </cell>
          <cell r="EQ200">
            <v>-0.5</v>
          </cell>
          <cell r="ER200">
            <v>-0.5</v>
          </cell>
          <cell r="ES200">
            <v>0</v>
          </cell>
          <cell r="ET200">
            <v>1</v>
          </cell>
          <cell r="EU200">
            <v>1</v>
          </cell>
          <cell r="EV200">
            <v>3</v>
          </cell>
          <cell r="EW200">
            <v>0</v>
          </cell>
          <cell r="EX200">
            <v>-1</v>
          </cell>
          <cell r="EY200">
            <v>-0.5</v>
          </cell>
          <cell r="EZ200">
            <v>2.5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</row>
        <row r="201">
          <cell r="A201">
            <v>45526</v>
          </cell>
          <cell r="B201">
            <v>4.882188581314879E-3</v>
          </cell>
          <cell r="C201">
            <v>1.5292880273871209E-2</v>
          </cell>
          <cell r="D201">
            <v>0.05</v>
          </cell>
          <cell r="E201">
            <v>0</v>
          </cell>
          <cell r="F201">
            <v>8.7703396651641983E-3</v>
          </cell>
          <cell r="G201">
            <v>0</v>
          </cell>
          <cell r="H201">
            <v>0</v>
          </cell>
          <cell r="I201">
            <v>-3.8348333333333325E-2</v>
          </cell>
          <cell r="J201">
            <v>0</v>
          </cell>
          <cell r="K201">
            <v>0</v>
          </cell>
          <cell r="L201">
            <v>0</v>
          </cell>
          <cell r="M201">
            <v>-7.3550346297282902E-3</v>
          </cell>
          <cell r="N201">
            <v>-2.4782225010455877E-2</v>
          </cell>
          <cell r="O201">
            <v>0</v>
          </cell>
          <cell r="P201">
            <v>1.5694688542825363E-2</v>
          </cell>
          <cell r="Q201">
            <v>1.6882971800433841E-2</v>
          </cell>
          <cell r="R201">
            <v>2.2359715670024226E-2</v>
          </cell>
          <cell r="S201">
            <v>0</v>
          </cell>
          <cell r="T201">
            <v>-2.946723585912487E-2</v>
          </cell>
          <cell r="U201">
            <v>-9.0979757085020239E-3</v>
          </cell>
          <cell r="V201">
            <v>4.6570248969190237E-2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B201">
            <v>6</v>
          </cell>
          <cell r="EF201">
            <v>0.5</v>
          </cell>
          <cell r="EG201">
            <v>1</v>
          </cell>
          <cell r="EH201">
            <v>3</v>
          </cell>
          <cell r="EI201">
            <v>0</v>
          </cell>
          <cell r="EJ201">
            <v>0.5</v>
          </cell>
          <cell r="EK201">
            <v>0</v>
          </cell>
          <cell r="EL201">
            <v>0</v>
          </cell>
          <cell r="EM201">
            <v>-2</v>
          </cell>
          <cell r="EN201">
            <v>0</v>
          </cell>
          <cell r="EO201">
            <v>0</v>
          </cell>
          <cell r="EP201">
            <v>0</v>
          </cell>
          <cell r="EQ201">
            <v>-0.5</v>
          </cell>
          <cell r="ER201">
            <v>-0.5</v>
          </cell>
          <cell r="ES201">
            <v>0</v>
          </cell>
          <cell r="ET201">
            <v>1.5</v>
          </cell>
          <cell r="EU201">
            <v>1</v>
          </cell>
          <cell r="EV201">
            <v>3</v>
          </cell>
          <cell r="EW201">
            <v>0</v>
          </cell>
          <cell r="EX201">
            <v>-1</v>
          </cell>
          <cell r="EY201">
            <v>-0.5</v>
          </cell>
          <cell r="EZ201">
            <v>2.5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</row>
        <row r="202">
          <cell r="A202">
            <v>45527</v>
          </cell>
          <cell r="B202">
            <v>9.4921317987370132E-3</v>
          </cell>
          <cell r="C202">
            <v>1.5292880273871209E-2</v>
          </cell>
          <cell r="D202">
            <v>0.05</v>
          </cell>
          <cell r="E202">
            <v>0</v>
          </cell>
          <cell r="F202">
            <v>8.7703396651641983E-3</v>
          </cell>
          <cell r="G202">
            <v>0</v>
          </cell>
          <cell r="H202">
            <v>0</v>
          </cell>
          <cell r="I202">
            <v>-3.8348333333333325E-2</v>
          </cell>
          <cell r="J202">
            <v>0</v>
          </cell>
          <cell r="K202">
            <v>0</v>
          </cell>
          <cell r="L202">
            <v>0</v>
          </cell>
          <cell r="M202">
            <v>-7.3550346297282902E-3</v>
          </cell>
          <cell r="N202">
            <v>-2.4782225010455877E-2</v>
          </cell>
          <cell r="O202">
            <v>0</v>
          </cell>
          <cell r="P202">
            <v>1.5694688542825363E-2</v>
          </cell>
          <cell r="Q202">
            <v>1.6882971800433841E-2</v>
          </cell>
          <cell r="R202">
            <v>2.2359715670024226E-2</v>
          </cell>
          <cell r="S202">
            <v>0</v>
          </cell>
          <cell r="T202">
            <v>-2.946723585912487E-2</v>
          </cell>
          <cell r="U202">
            <v>-9.0979757085020239E-3</v>
          </cell>
          <cell r="V202">
            <v>4.6570248969190237E-2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B202">
            <v>6</v>
          </cell>
          <cell r="EF202">
            <v>1</v>
          </cell>
          <cell r="EG202">
            <v>1</v>
          </cell>
          <cell r="EH202">
            <v>3</v>
          </cell>
          <cell r="EI202">
            <v>0</v>
          </cell>
          <cell r="EJ202">
            <v>0.5</v>
          </cell>
          <cell r="EK202">
            <v>0</v>
          </cell>
          <cell r="EL202">
            <v>0</v>
          </cell>
          <cell r="EM202">
            <v>-2</v>
          </cell>
          <cell r="EN202">
            <v>0</v>
          </cell>
          <cell r="EO202">
            <v>0</v>
          </cell>
          <cell r="EP202">
            <v>0</v>
          </cell>
          <cell r="EQ202">
            <v>-0.5</v>
          </cell>
          <cell r="ER202">
            <v>-0.5</v>
          </cell>
          <cell r="ES202">
            <v>0</v>
          </cell>
          <cell r="ET202">
            <v>1.5</v>
          </cell>
          <cell r="EU202">
            <v>1</v>
          </cell>
          <cell r="EV202">
            <v>3</v>
          </cell>
          <cell r="EW202">
            <v>0</v>
          </cell>
          <cell r="EX202">
            <v>-1</v>
          </cell>
          <cell r="EY202">
            <v>-0.5</v>
          </cell>
          <cell r="EZ202">
            <v>2.5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</row>
        <row r="203">
          <cell r="A203">
            <v>45530</v>
          </cell>
          <cell r="B203">
            <v>7.2778861053719021E-3</v>
          </cell>
          <cell r="C203">
            <v>1.5292880273871209E-2</v>
          </cell>
          <cell r="D203">
            <v>0.05</v>
          </cell>
          <cell r="E203">
            <v>0</v>
          </cell>
          <cell r="F203">
            <v>8.7703396651641983E-3</v>
          </cell>
          <cell r="G203">
            <v>0</v>
          </cell>
          <cell r="H203">
            <v>0</v>
          </cell>
          <cell r="I203">
            <v>-3.8348333333333325E-2</v>
          </cell>
          <cell r="J203">
            <v>0</v>
          </cell>
          <cell r="K203">
            <v>0</v>
          </cell>
          <cell r="L203">
            <v>0</v>
          </cell>
          <cell r="M203">
            <v>-7.3550346297282902E-3</v>
          </cell>
          <cell r="N203">
            <v>-2.4782225010455877E-2</v>
          </cell>
          <cell r="O203">
            <v>0</v>
          </cell>
          <cell r="P203">
            <v>1.5500536303630364E-2</v>
          </cell>
          <cell r="Q203">
            <v>1.6882971800433841E-2</v>
          </cell>
          <cell r="R203">
            <v>2.2359715670024226E-2</v>
          </cell>
          <cell r="S203">
            <v>0</v>
          </cell>
          <cell r="T203">
            <v>-2.946723585912487E-2</v>
          </cell>
          <cell r="U203">
            <v>-9.0979757085020239E-3</v>
          </cell>
          <cell r="V203">
            <v>4.7236925182991572E-2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B203">
            <v>9</v>
          </cell>
          <cell r="EF203">
            <v>0.5</v>
          </cell>
          <cell r="EG203">
            <v>1</v>
          </cell>
          <cell r="EH203">
            <v>3</v>
          </cell>
          <cell r="EI203">
            <v>0</v>
          </cell>
          <cell r="EJ203">
            <v>0.5</v>
          </cell>
          <cell r="EK203">
            <v>0</v>
          </cell>
          <cell r="EL203">
            <v>0</v>
          </cell>
          <cell r="EM203">
            <v>-2</v>
          </cell>
          <cell r="EN203">
            <v>0</v>
          </cell>
          <cell r="EO203">
            <v>0</v>
          </cell>
          <cell r="EP203">
            <v>0</v>
          </cell>
          <cell r="EQ203">
            <v>-0.5</v>
          </cell>
          <cell r="ER203">
            <v>-0.5</v>
          </cell>
          <cell r="ES203">
            <v>0</v>
          </cell>
          <cell r="ET203">
            <v>1</v>
          </cell>
          <cell r="EU203">
            <v>1</v>
          </cell>
          <cell r="EV203">
            <v>3</v>
          </cell>
          <cell r="EW203">
            <v>0</v>
          </cell>
          <cell r="EX203">
            <v>-1</v>
          </cell>
          <cell r="EY203">
            <v>-0.5</v>
          </cell>
          <cell r="EZ203">
            <v>2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</row>
        <row r="204">
          <cell r="A204">
            <v>45531</v>
          </cell>
          <cell r="B204">
            <v>7.2778861053719021E-3</v>
          </cell>
          <cell r="C204">
            <v>1.5292880273871209E-2</v>
          </cell>
          <cell r="D204">
            <v>0.05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-3.8348333333333325E-2</v>
          </cell>
          <cell r="J204">
            <v>4.1838298662704313E-3</v>
          </cell>
          <cell r="K204">
            <v>0</v>
          </cell>
          <cell r="L204">
            <v>0</v>
          </cell>
          <cell r="M204">
            <v>-7.3550346297282902E-3</v>
          </cell>
          <cell r="N204">
            <v>-2.4782225010455877E-2</v>
          </cell>
          <cell r="O204">
            <v>0</v>
          </cell>
          <cell r="P204">
            <v>1.5500536303630364E-2</v>
          </cell>
          <cell r="Q204">
            <v>1.6882971800433841E-2</v>
          </cell>
          <cell r="R204">
            <v>2.2359715670024226E-2</v>
          </cell>
          <cell r="S204">
            <v>0</v>
          </cell>
          <cell r="T204">
            <v>-2.946723585912487E-2</v>
          </cell>
          <cell r="U204">
            <v>-9.0979757085020239E-3</v>
          </cell>
          <cell r="V204">
            <v>4.7236925182991572E-2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B204">
            <v>6</v>
          </cell>
          <cell r="EF204">
            <v>0.5</v>
          </cell>
          <cell r="EG204">
            <v>1</v>
          </cell>
          <cell r="EH204">
            <v>3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-2</v>
          </cell>
          <cell r="EN204">
            <v>0.5</v>
          </cell>
          <cell r="EO204">
            <v>0</v>
          </cell>
          <cell r="EP204">
            <v>0</v>
          </cell>
          <cell r="EQ204">
            <v>-0.5</v>
          </cell>
          <cell r="ER204">
            <v>-0.5</v>
          </cell>
          <cell r="ES204">
            <v>0</v>
          </cell>
          <cell r="ET204">
            <v>1</v>
          </cell>
          <cell r="EU204">
            <v>1</v>
          </cell>
          <cell r="EV204">
            <v>3</v>
          </cell>
          <cell r="EW204">
            <v>0</v>
          </cell>
          <cell r="EX204">
            <v>-1</v>
          </cell>
          <cell r="EY204">
            <v>-0.5</v>
          </cell>
          <cell r="EZ204">
            <v>2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</row>
        <row r="205">
          <cell r="A205">
            <v>45532</v>
          </cell>
          <cell r="B205">
            <v>1.283322031599647E-2</v>
          </cell>
          <cell r="C205">
            <v>7.0249257609502581E-3</v>
          </cell>
          <cell r="D205">
            <v>0.05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-3.8348333333333325E-2</v>
          </cell>
          <cell r="J205">
            <v>4.1838298662704313E-3</v>
          </cell>
          <cell r="K205">
            <v>0</v>
          </cell>
          <cell r="L205">
            <v>0</v>
          </cell>
          <cell r="M205">
            <v>-7.3550346297282902E-3</v>
          </cell>
          <cell r="N205">
            <v>-2.4782225010455877E-2</v>
          </cell>
          <cell r="O205">
            <v>0</v>
          </cell>
          <cell r="P205">
            <v>1.5500536303630364E-2</v>
          </cell>
          <cell r="Q205">
            <v>1.6882971800433841E-2</v>
          </cell>
          <cell r="R205">
            <v>2.2359715670024226E-2</v>
          </cell>
          <cell r="S205">
            <v>0</v>
          </cell>
          <cell r="T205">
            <v>-2.946723585912487E-2</v>
          </cell>
          <cell r="U205">
            <v>-9.0979757085020239E-3</v>
          </cell>
          <cell r="V205">
            <v>0.05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B205">
            <v>8</v>
          </cell>
          <cell r="EF205">
            <v>1</v>
          </cell>
          <cell r="EG205">
            <v>0.5</v>
          </cell>
          <cell r="EH205">
            <v>3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-2</v>
          </cell>
          <cell r="EN205">
            <v>0.5</v>
          </cell>
          <cell r="EO205">
            <v>0</v>
          </cell>
          <cell r="EP205">
            <v>0</v>
          </cell>
          <cell r="EQ205">
            <v>-0.5</v>
          </cell>
          <cell r="ER205">
            <v>-0.5</v>
          </cell>
          <cell r="ES205">
            <v>0</v>
          </cell>
          <cell r="ET205">
            <v>1</v>
          </cell>
          <cell r="EU205">
            <v>1</v>
          </cell>
          <cell r="EV205">
            <v>3</v>
          </cell>
          <cell r="EW205">
            <v>0</v>
          </cell>
          <cell r="EX205">
            <v>-1</v>
          </cell>
          <cell r="EY205">
            <v>-0.5</v>
          </cell>
          <cell r="EZ205">
            <v>2.5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</row>
        <row r="206">
          <cell r="A206">
            <v>45533</v>
          </cell>
          <cell r="B206">
            <v>1.8857241424628732E-2</v>
          </cell>
          <cell r="C206">
            <v>7.0249257609502581E-3</v>
          </cell>
          <cell r="D206">
            <v>0.05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-3.8348333333333325E-2</v>
          </cell>
          <cell r="J206">
            <v>4.1838298662704313E-3</v>
          </cell>
          <cell r="K206">
            <v>0</v>
          </cell>
          <cell r="L206">
            <v>0</v>
          </cell>
          <cell r="M206">
            <v>-7.3550346297282902E-3</v>
          </cell>
          <cell r="N206">
            <v>-2.4782225010455877E-2</v>
          </cell>
          <cell r="O206">
            <v>0</v>
          </cell>
          <cell r="P206">
            <v>1.5500536303630364E-2</v>
          </cell>
          <cell r="Q206">
            <v>1.6882971800433841E-2</v>
          </cell>
          <cell r="R206">
            <v>2.2359715670024226E-2</v>
          </cell>
          <cell r="S206">
            <v>0</v>
          </cell>
          <cell r="T206">
            <v>-2.946723585912487E-2</v>
          </cell>
          <cell r="U206">
            <v>-9.0979757085020239E-3</v>
          </cell>
          <cell r="V206">
            <v>4.1817049180327866E-2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B206">
            <v>8</v>
          </cell>
          <cell r="EF206">
            <v>1.5</v>
          </cell>
          <cell r="EG206">
            <v>0.5</v>
          </cell>
          <cell r="EH206">
            <v>3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-2</v>
          </cell>
          <cell r="EN206">
            <v>0.5</v>
          </cell>
          <cell r="EO206">
            <v>0</v>
          </cell>
          <cell r="EP206">
            <v>0</v>
          </cell>
          <cell r="EQ206">
            <v>-0.5</v>
          </cell>
          <cell r="ER206">
            <v>-0.5</v>
          </cell>
          <cell r="ES206">
            <v>0</v>
          </cell>
          <cell r="ET206">
            <v>1</v>
          </cell>
          <cell r="EU206">
            <v>1</v>
          </cell>
          <cell r="EV206">
            <v>3</v>
          </cell>
          <cell r="EW206">
            <v>0</v>
          </cell>
          <cell r="EX206">
            <v>-1</v>
          </cell>
          <cell r="EY206">
            <v>-0.5</v>
          </cell>
          <cell r="EZ206">
            <v>2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</row>
        <row r="207">
          <cell r="A207">
            <v>45534</v>
          </cell>
          <cell r="B207">
            <v>0</v>
          </cell>
          <cell r="C207">
            <v>1.4071624629080119E-2</v>
          </cell>
          <cell r="D207">
            <v>0.05</v>
          </cell>
          <cell r="E207">
            <v>0</v>
          </cell>
          <cell r="F207">
            <v>1.1885056390977445E-2</v>
          </cell>
          <cell r="G207">
            <v>0</v>
          </cell>
          <cell r="H207">
            <v>0</v>
          </cell>
          <cell r="I207">
            <v>-3.8348333333333325E-2</v>
          </cell>
          <cell r="J207">
            <v>4.1838298662704313E-3</v>
          </cell>
          <cell r="K207">
            <v>0</v>
          </cell>
          <cell r="L207">
            <v>0</v>
          </cell>
          <cell r="M207">
            <v>-7.3550346297282902E-3</v>
          </cell>
          <cell r="N207">
            <v>-2.4782225010455877E-2</v>
          </cell>
          <cell r="O207">
            <v>0</v>
          </cell>
          <cell r="P207">
            <v>1.5500536303630364E-2</v>
          </cell>
          <cell r="Q207">
            <v>1.6882971800433841E-2</v>
          </cell>
          <cell r="R207">
            <v>2.2359715670024226E-2</v>
          </cell>
          <cell r="S207">
            <v>0</v>
          </cell>
          <cell r="T207">
            <v>-2.946723585912487E-2</v>
          </cell>
          <cell r="U207">
            <v>-9.0979757085020239E-3</v>
          </cell>
          <cell r="V207">
            <v>0.05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B207">
            <v>8</v>
          </cell>
          <cell r="EF207">
            <v>0</v>
          </cell>
          <cell r="EG207">
            <v>1</v>
          </cell>
          <cell r="EH207">
            <v>3</v>
          </cell>
          <cell r="EI207">
            <v>0</v>
          </cell>
          <cell r="EJ207">
            <v>0.5</v>
          </cell>
          <cell r="EK207">
            <v>0</v>
          </cell>
          <cell r="EL207">
            <v>0</v>
          </cell>
          <cell r="EM207">
            <v>-2</v>
          </cell>
          <cell r="EN207">
            <v>0.5</v>
          </cell>
          <cell r="EO207">
            <v>0</v>
          </cell>
          <cell r="EP207">
            <v>0</v>
          </cell>
          <cell r="EQ207">
            <v>-0.5</v>
          </cell>
          <cell r="ER207">
            <v>-0.5</v>
          </cell>
          <cell r="ES207">
            <v>0</v>
          </cell>
          <cell r="ET207">
            <v>1</v>
          </cell>
          <cell r="EU207">
            <v>1</v>
          </cell>
          <cell r="EV207">
            <v>3</v>
          </cell>
          <cell r="EW207">
            <v>0</v>
          </cell>
          <cell r="EX207">
            <v>-1</v>
          </cell>
          <cell r="EY207">
            <v>-0.5</v>
          </cell>
          <cell r="EZ207">
            <v>2.5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</row>
        <row r="208">
          <cell r="A208">
            <v>45537</v>
          </cell>
          <cell r="B208">
            <v>0</v>
          </cell>
          <cell r="C208">
            <v>1.4071624629080119E-2</v>
          </cell>
          <cell r="D208">
            <v>0.05</v>
          </cell>
          <cell r="E208">
            <v>0</v>
          </cell>
          <cell r="F208">
            <v>0</v>
          </cell>
          <cell r="G208">
            <v>1.0913049768518517E-2</v>
          </cell>
          <cell r="H208">
            <v>0</v>
          </cell>
          <cell r="I208">
            <v>-3.8348333333333325E-2</v>
          </cell>
          <cell r="J208">
            <v>4.1838298662704313E-3</v>
          </cell>
          <cell r="K208">
            <v>0</v>
          </cell>
          <cell r="L208">
            <v>0</v>
          </cell>
          <cell r="M208">
            <v>-7.3550346297282902E-3</v>
          </cell>
          <cell r="N208">
            <v>-2.4782225010455877E-2</v>
          </cell>
          <cell r="O208">
            <v>0</v>
          </cell>
          <cell r="P208">
            <v>1.5500536303630364E-2</v>
          </cell>
          <cell r="Q208">
            <v>1.6882971800433841E-2</v>
          </cell>
          <cell r="R208">
            <v>2.2359715670024226E-2</v>
          </cell>
          <cell r="S208">
            <v>0</v>
          </cell>
          <cell r="T208">
            <v>-2.946723585912487E-2</v>
          </cell>
          <cell r="U208">
            <v>-9.0979757085020239E-3</v>
          </cell>
          <cell r="V208">
            <v>4.67547520661157E-2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B208">
            <v>9</v>
          </cell>
          <cell r="EF208">
            <v>0</v>
          </cell>
          <cell r="EG208">
            <v>1</v>
          </cell>
          <cell r="EH208">
            <v>3</v>
          </cell>
          <cell r="EI208">
            <v>0</v>
          </cell>
          <cell r="EJ208">
            <v>0</v>
          </cell>
          <cell r="EK208">
            <v>0.5</v>
          </cell>
          <cell r="EL208">
            <v>0</v>
          </cell>
          <cell r="EM208">
            <v>-2</v>
          </cell>
          <cell r="EN208">
            <v>0.5</v>
          </cell>
          <cell r="EO208">
            <v>0</v>
          </cell>
          <cell r="EP208">
            <v>0</v>
          </cell>
          <cell r="EQ208">
            <v>-0.5</v>
          </cell>
          <cell r="ER208">
            <v>-0.5</v>
          </cell>
          <cell r="ES208">
            <v>0</v>
          </cell>
          <cell r="ET208">
            <v>1</v>
          </cell>
          <cell r="EU208">
            <v>1</v>
          </cell>
          <cell r="EV208">
            <v>3</v>
          </cell>
          <cell r="EW208">
            <v>0</v>
          </cell>
          <cell r="EX208">
            <v>-1</v>
          </cell>
          <cell r="EY208">
            <v>-0.5</v>
          </cell>
          <cell r="EZ208">
            <v>2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</row>
        <row r="209">
          <cell r="A209">
            <v>45538</v>
          </cell>
          <cell r="B209">
            <v>0</v>
          </cell>
          <cell r="C209">
            <v>1.4071624629080119E-2</v>
          </cell>
          <cell r="D209">
            <v>0.05</v>
          </cell>
          <cell r="E209">
            <v>0</v>
          </cell>
          <cell r="F209">
            <v>0</v>
          </cell>
          <cell r="G209">
            <v>1.0913049768518517E-2</v>
          </cell>
          <cell r="H209">
            <v>0</v>
          </cell>
          <cell r="I209">
            <v>-3.8348333333333325E-2</v>
          </cell>
          <cell r="J209">
            <v>4.1838298662704313E-3</v>
          </cell>
          <cell r="K209">
            <v>0</v>
          </cell>
          <cell r="L209">
            <v>0</v>
          </cell>
          <cell r="M209">
            <v>-7.3550346297282902E-3</v>
          </cell>
          <cell r="N209">
            <v>-2.4782225010455877E-2</v>
          </cell>
          <cell r="O209">
            <v>0</v>
          </cell>
          <cell r="P209">
            <v>1.5500536303630364E-2</v>
          </cell>
          <cell r="Q209">
            <v>1.6882971800433841E-2</v>
          </cell>
          <cell r="R209">
            <v>2.2359715670024226E-2</v>
          </cell>
          <cell r="S209">
            <v>0</v>
          </cell>
          <cell r="T209">
            <v>-2.946723585912487E-2</v>
          </cell>
          <cell r="U209">
            <v>0</v>
          </cell>
          <cell r="V209">
            <v>4.67547520661157E-2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B209">
            <v>6</v>
          </cell>
          <cell r="EF209">
            <v>0</v>
          </cell>
          <cell r="EG209">
            <v>1</v>
          </cell>
          <cell r="EH209">
            <v>3</v>
          </cell>
          <cell r="EI209">
            <v>0</v>
          </cell>
          <cell r="EJ209">
            <v>0</v>
          </cell>
          <cell r="EK209">
            <v>0.5</v>
          </cell>
          <cell r="EL209">
            <v>0</v>
          </cell>
          <cell r="EM209">
            <v>-2</v>
          </cell>
          <cell r="EN209">
            <v>0.5</v>
          </cell>
          <cell r="EO209">
            <v>0</v>
          </cell>
          <cell r="EP209">
            <v>0</v>
          </cell>
          <cell r="EQ209">
            <v>-0.5</v>
          </cell>
          <cell r="ER209">
            <v>-0.5</v>
          </cell>
          <cell r="ES209">
            <v>0</v>
          </cell>
          <cell r="ET209">
            <v>1</v>
          </cell>
          <cell r="EU209">
            <v>1</v>
          </cell>
          <cell r="EV209">
            <v>3</v>
          </cell>
          <cell r="EW209">
            <v>0</v>
          </cell>
          <cell r="EX209">
            <v>-1</v>
          </cell>
          <cell r="EY209">
            <v>0</v>
          </cell>
          <cell r="EZ209">
            <v>2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</row>
        <row r="210">
          <cell r="A210">
            <v>45539</v>
          </cell>
          <cell r="B210">
            <v>0</v>
          </cell>
          <cell r="C210">
            <v>1.4071624629080119E-2</v>
          </cell>
          <cell r="D210">
            <v>0.05</v>
          </cell>
          <cell r="E210">
            <v>0</v>
          </cell>
          <cell r="F210">
            <v>0</v>
          </cell>
          <cell r="G210">
            <v>-7.2475368502715283E-3</v>
          </cell>
          <cell r="H210">
            <v>1.7141422018348625E-2</v>
          </cell>
          <cell r="I210">
            <v>-2.0206362653208364E-2</v>
          </cell>
          <cell r="J210">
            <v>0</v>
          </cell>
          <cell r="K210">
            <v>2.945994218640505E-2</v>
          </cell>
          <cell r="L210">
            <v>0</v>
          </cell>
          <cell r="M210">
            <v>-7.3550346297282902E-3</v>
          </cell>
          <cell r="N210">
            <v>-2.4782225010455877E-2</v>
          </cell>
          <cell r="O210">
            <v>0</v>
          </cell>
          <cell r="P210">
            <v>1.5500536303630364E-2</v>
          </cell>
          <cell r="Q210">
            <v>2.4363568530860625E-2</v>
          </cell>
          <cell r="R210">
            <v>2.2359715670024226E-2</v>
          </cell>
          <cell r="S210">
            <v>0</v>
          </cell>
          <cell r="T210">
            <v>-1.3745083374203042E-2</v>
          </cell>
          <cell r="U210">
            <v>0</v>
          </cell>
          <cell r="V210">
            <v>4.67547520661157E-2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B210">
            <v>6</v>
          </cell>
          <cell r="EF210">
            <v>0</v>
          </cell>
          <cell r="EG210">
            <v>1</v>
          </cell>
          <cell r="EH210">
            <v>2.5</v>
          </cell>
          <cell r="EI210">
            <v>0</v>
          </cell>
          <cell r="EJ210">
            <v>0</v>
          </cell>
          <cell r="EK210">
            <v>-0.5</v>
          </cell>
          <cell r="EL210">
            <v>1</v>
          </cell>
          <cell r="EM210">
            <v>-1</v>
          </cell>
          <cell r="EN210">
            <v>0</v>
          </cell>
          <cell r="EO210">
            <v>1.5</v>
          </cell>
          <cell r="EP210">
            <v>0</v>
          </cell>
          <cell r="EQ210">
            <v>-0.5</v>
          </cell>
          <cell r="ER210">
            <v>-0.5</v>
          </cell>
          <cell r="ES210">
            <v>0</v>
          </cell>
          <cell r="ET210">
            <v>1</v>
          </cell>
          <cell r="EU210">
            <v>1.5</v>
          </cell>
          <cell r="EV210">
            <v>3</v>
          </cell>
          <cell r="EW210">
            <v>0</v>
          </cell>
          <cell r="EX210">
            <v>-0.5</v>
          </cell>
          <cell r="EY210">
            <v>0</v>
          </cell>
          <cell r="EZ210">
            <v>2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</row>
        <row r="211">
          <cell r="A211">
            <v>45540</v>
          </cell>
          <cell r="B211">
            <v>0</v>
          </cell>
          <cell r="C211">
            <v>1.4071624629080119E-2</v>
          </cell>
          <cell r="D211">
            <v>0.05</v>
          </cell>
          <cell r="E211">
            <v>0</v>
          </cell>
          <cell r="F211">
            <v>1.5081851971557859E-2</v>
          </cell>
          <cell r="G211">
            <v>-7.2475368502715283E-3</v>
          </cell>
          <cell r="H211">
            <v>0</v>
          </cell>
          <cell r="I211">
            <v>-0.05</v>
          </cell>
          <cell r="J211">
            <v>6.8622426470588242E-3</v>
          </cell>
          <cell r="K211">
            <v>0</v>
          </cell>
          <cell r="L211">
            <v>0</v>
          </cell>
          <cell r="M211">
            <v>-7.3550346297282902E-3</v>
          </cell>
          <cell r="N211">
            <v>-2.4782225010455877E-2</v>
          </cell>
          <cell r="O211">
            <v>0</v>
          </cell>
          <cell r="P211">
            <v>1.5500536303630364E-2</v>
          </cell>
          <cell r="Q211">
            <v>1.3211565685164217E-2</v>
          </cell>
          <cell r="R211">
            <v>2.2359715670024226E-2</v>
          </cell>
          <cell r="S211">
            <v>0</v>
          </cell>
          <cell r="T211">
            <v>-4.3939030131826755E-2</v>
          </cell>
          <cell r="U211">
            <v>0</v>
          </cell>
          <cell r="V211">
            <v>4.67547520661157E-2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B211">
            <v>10</v>
          </cell>
          <cell r="EF211">
            <v>0</v>
          </cell>
          <cell r="EG211">
            <v>1</v>
          </cell>
          <cell r="EH211">
            <v>3</v>
          </cell>
          <cell r="EI211">
            <v>0</v>
          </cell>
          <cell r="EJ211">
            <v>0.5</v>
          </cell>
          <cell r="EK211">
            <v>-0.5</v>
          </cell>
          <cell r="EL211">
            <v>0</v>
          </cell>
          <cell r="EM211">
            <v>-2</v>
          </cell>
          <cell r="EN211">
            <v>0.5</v>
          </cell>
          <cell r="EO211">
            <v>0</v>
          </cell>
          <cell r="EP211">
            <v>0</v>
          </cell>
          <cell r="EQ211">
            <v>-0.5</v>
          </cell>
          <cell r="ER211">
            <v>-0.5</v>
          </cell>
          <cell r="ES211">
            <v>0</v>
          </cell>
          <cell r="ET211">
            <v>1</v>
          </cell>
          <cell r="EU211">
            <v>0.5</v>
          </cell>
          <cell r="EV211">
            <v>3</v>
          </cell>
          <cell r="EW211">
            <v>0</v>
          </cell>
          <cell r="EX211">
            <v>-1</v>
          </cell>
          <cell r="EY211">
            <v>0</v>
          </cell>
          <cell r="EZ211">
            <v>2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</row>
        <row r="212">
          <cell r="A212">
            <v>45541</v>
          </cell>
          <cell r="B212">
            <v>0</v>
          </cell>
          <cell r="C212">
            <v>1.4071624629080119E-2</v>
          </cell>
          <cell r="D212">
            <v>0.05</v>
          </cell>
          <cell r="E212">
            <v>0</v>
          </cell>
          <cell r="F212">
            <v>0</v>
          </cell>
          <cell r="G212">
            <v>-7.2475368502715283E-3</v>
          </cell>
          <cell r="H212">
            <v>0</v>
          </cell>
          <cell r="I212">
            <v>-0.05</v>
          </cell>
          <cell r="J212">
            <v>6.8622426470588242E-3</v>
          </cell>
          <cell r="K212">
            <v>1.5918370824812546E-2</v>
          </cell>
          <cell r="L212">
            <v>0</v>
          </cell>
          <cell r="M212">
            <v>-7.3550346297282902E-3</v>
          </cell>
          <cell r="N212">
            <v>-2.4782225010455877E-2</v>
          </cell>
          <cell r="O212">
            <v>0</v>
          </cell>
          <cell r="P212">
            <v>1.5500536303630364E-2</v>
          </cell>
          <cell r="Q212">
            <v>1.3211565685164217E-2</v>
          </cell>
          <cell r="R212">
            <v>2.2359715670024226E-2</v>
          </cell>
          <cell r="S212">
            <v>0</v>
          </cell>
          <cell r="T212">
            <v>-4.3939030131826755E-2</v>
          </cell>
          <cell r="U212">
            <v>0</v>
          </cell>
          <cell r="V212">
            <v>4.67547520661157E-2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B212">
            <v>10</v>
          </cell>
          <cell r="EF212">
            <v>0</v>
          </cell>
          <cell r="EG212">
            <v>1</v>
          </cell>
          <cell r="EH212">
            <v>3</v>
          </cell>
          <cell r="EI212">
            <v>0</v>
          </cell>
          <cell r="EJ212">
            <v>0</v>
          </cell>
          <cell r="EK212">
            <v>-0.5</v>
          </cell>
          <cell r="EL212">
            <v>0</v>
          </cell>
          <cell r="EM212">
            <v>-2</v>
          </cell>
          <cell r="EN212">
            <v>0.5</v>
          </cell>
          <cell r="EO212">
            <v>0.5</v>
          </cell>
          <cell r="EP212">
            <v>0</v>
          </cell>
          <cell r="EQ212">
            <v>-0.5</v>
          </cell>
          <cell r="ER212">
            <v>-0.5</v>
          </cell>
          <cell r="ES212">
            <v>0</v>
          </cell>
          <cell r="ET212">
            <v>1</v>
          </cell>
          <cell r="EU212">
            <v>0.5</v>
          </cell>
          <cell r="EV212">
            <v>3</v>
          </cell>
          <cell r="EW212">
            <v>0</v>
          </cell>
          <cell r="EX212">
            <v>-1</v>
          </cell>
          <cell r="EY212">
            <v>0</v>
          </cell>
          <cell r="EZ212">
            <v>2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</row>
        <row r="213">
          <cell r="A213">
            <v>45544</v>
          </cell>
          <cell r="B213">
            <v>0</v>
          </cell>
          <cell r="C213">
            <v>1.4071624629080119E-2</v>
          </cell>
          <cell r="D213">
            <v>0.05</v>
          </cell>
          <cell r="E213">
            <v>0</v>
          </cell>
          <cell r="F213">
            <v>0</v>
          </cell>
          <cell r="G213">
            <v>-7.2475368502715283E-3</v>
          </cell>
          <cell r="H213">
            <v>0</v>
          </cell>
          <cell r="I213">
            <v>-0.05</v>
          </cell>
          <cell r="J213">
            <v>6.8622426470588242E-3</v>
          </cell>
          <cell r="K213">
            <v>1.5918370824812546E-2</v>
          </cell>
          <cell r="L213">
            <v>0</v>
          </cell>
          <cell r="M213">
            <v>-7.3550346297282902E-3</v>
          </cell>
          <cell r="N213">
            <v>-2.4782225010455877E-2</v>
          </cell>
          <cell r="O213">
            <v>0</v>
          </cell>
          <cell r="P213">
            <v>1.5500536303630364E-2</v>
          </cell>
          <cell r="Q213">
            <v>2.5856248260506535E-2</v>
          </cell>
          <cell r="R213">
            <v>2.2359715670024226E-2</v>
          </cell>
          <cell r="S213">
            <v>0</v>
          </cell>
          <cell r="T213">
            <v>-4.3939030131826755E-2</v>
          </cell>
          <cell r="U213">
            <v>-2.9948903932946483E-2</v>
          </cell>
          <cell r="V213">
            <v>4.67547520661157E-2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B213">
            <v>10</v>
          </cell>
          <cell r="EF213">
            <v>0</v>
          </cell>
          <cell r="EG213">
            <v>1</v>
          </cell>
          <cell r="EH213">
            <v>3</v>
          </cell>
          <cell r="EI213">
            <v>0</v>
          </cell>
          <cell r="EJ213">
            <v>0</v>
          </cell>
          <cell r="EK213">
            <v>-0.5</v>
          </cell>
          <cell r="EL213">
            <v>0</v>
          </cell>
          <cell r="EM213">
            <v>-2</v>
          </cell>
          <cell r="EN213">
            <v>0.5</v>
          </cell>
          <cell r="EO213">
            <v>0.5</v>
          </cell>
          <cell r="EP213">
            <v>0</v>
          </cell>
          <cell r="EQ213">
            <v>-0.5</v>
          </cell>
          <cell r="ER213">
            <v>-0.5</v>
          </cell>
          <cell r="ES213">
            <v>0</v>
          </cell>
          <cell r="ET213">
            <v>1</v>
          </cell>
          <cell r="EU213">
            <v>1</v>
          </cell>
          <cell r="EV213">
            <v>3</v>
          </cell>
          <cell r="EW213">
            <v>0</v>
          </cell>
          <cell r="EX213">
            <v>-1</v>
          </cell>
          <cell r="EY213">
            <v>-1</v>
          </cell>
          <cell r="EZ213">
            <v>2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</row>
        <row r="214">
          <cell r="A214">
            <v>45545</v>
          </cell>
          <cell r="B214">
            <v>0</v>
          </cell>
          <cell r="C214">
            <v>1.2420011556240373E-2</v>
          </cell>
          <cell r="D214">
            <v>0.05</v>
          </cell>
          <cell r="E214">
            <v>0</v>
          </cell>
          <cell r="F214">
            <v>0</v>
          </cell>
          <cell r="G214">
            <v>-7.2475368502715283E-3</v>
          </cell>
          <cell r="H214">
            <v>0</v>
          </cell>
          <cell r="I214">
            <v>-0.05</v>
          </cell>
          <cell r="J214">
            <v>6.8622426470588242E-3</v>
          </cell>
          <cell r="K214">
            <v>1.5918370824812546E-2</v>
          </cell>
          <cell r="L214">
            <v>-2.6107165991902846E-2</v>
          </cell>
          <cell r="M214">
            <v>-7.3550346297282902E-3</v>
          </cell>
          <cell r="N214">
            <v>-2.4782225010455877E-2</v>
          </cell>
          <cell r="O214">
            <v>0</v>
          </cell>
          <cell r="P214">
            <v>1.5500536303630364E-2</v>
          </cell>
          <cell r="Q214">
            <v>1.7992382812500006E-2</v>
          </cell>
          <cell r="R214">
            <v>2.2359715670024226E-2</v>
          </cell>
          <cell r="S214">
            <v>0</v>
          </cell>
          <cell r="T214">
            <v>-4.3939030131826755E-2</v>
          </cell>
          <cell r="U214">
            <v>-2.0909435797665379E-2</v>
          </cell>
          <cell r="V214">
            <v>4.67547520661157E-2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B214">
            <v>14</v>
          </cell>
          <cell r="EF214">
            <v>0</v>
          </cell>
          <cell r="EG214">
            <v>0.5</v>
          </cell>
          <cell r="EH214">
            <v>3</v>
          </cell>
          <cell r="EI214">
            <v>0</v>
          </cell>
          <cell r="EJ214">
            <v>0</v>
          </cell>
          <cell r="EK214">
            <v>-0.5</v>
          </cell>
          <cell r="EL214">
            <v>0</v>
          </cell>
          <cell r="EM214">
            <v>-2</v>
          </cell>
          <cell r="EN214">
            <v>0.5</v>
          </cell>
          <cell r="EO214">
            <v>0.5</v>
          </cell>
          <cell r="EP214">
            <v>-0.5</v>
          </cell>
          <cell r="EQ214">
            <v>-0.5</v>
          </cell>
          <cell r="ER214">
            <v>-0.5</v>
          </cell>
          <cell r="ES214">
            <v>0</v>
          </cell>
          <cell r="ET214">
            <v>1</v>
          </cell>
          <cell r="EU214">
            <v>0.5</v>
          </cell>
          <cell r="EV214">
            <v>3</v>
          </cell>
          <cell r="EW214">
            <v>0</v>
          </cell>
          <cell r="EX214">
            <v>-1</v>
          </cell>
          <cell r="EY214">
            <v>-0.5</v>
          </cell>
          <cell r="EZ214">
            <v>2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</row>
        <row r="215">
          <cell r="A215">
            <v>45546</v>
          </cell>
          <cell r="B215">
            <v>0</v>
          </cell>
          <cell r="C215">
            <v>1.2420011556240373E-2</v>
          </cell>
          <cell r="D215">
            <v>0.05</v>
          </cell>
          <cell r="E215">
            <v>0</v>
          </cell>
          <cell r="F215">
            <v>0</v>
          </cell>
          <cell r="G215">
            <v>-7.2475368502715283E-3</v>
          </cell>
          <cell r="H215">
            <v>0</v>
          </cell>
          <cell r="I215">
            <v>-0.05</v>
          </cell>
          <cell r="J215">
            <v>6.8622426470588242E-3</v>
          </cell>
          <cell r="K215">
            <v>1.5918370824812546E-2</v>
          </cell>
          <cell r="L215">
            <v>-2.6107165991902846E-2</v>
          </cell>
          <cell r="M215">
            <v>-7.3550346297282902E-3</v>
          </cell>
          <cell r="N215">
            <v>-2.4782225010455877E-2</v>
          </cell>
          <cell r="O215">
            <v>0</v>
          </cell>
          <cell r="P215">
            <v>1.5500536303630364E-2</v>
          </cell>
          <cell r="Q215">
            <v>1.7992382812500006E-2</v>
          </cell>
          <cell r="R215">
            <v>2.2359715670024226E-2</v>
          </cell>
          <cell r="S215">
            <v>0</v>
          </cell>
          <cell r="T215">
            <v>-4.3939030131826755E-2</v>
          </cell>
          <cell r="U215">
            <v>-2.0909435797665379E-2</v>
          </cell>
          <cell r="V215">
            <v>2.5758053221288518E-2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B215">
            <v>20</v>
          </cell>
          <cell r="EF215">
            <v>0</v>
          </cell>
          <cell r="EG215">
            <v>0.5</v>
          </cell>
          <cell r="EH215">
            <v>3</v>
          </cell>
          <cell r="EI215">
            <v>0</v>
          </cell>
          <cell r="EJ215">
            <v>0</v>
          </cell>
          <cell r="EK215">
            <v>-0.5</v>
          </cell>
          <cell r="EL215">
            <v>0</v>
          </cell>
          <cell r="EM215">
            <v>-2</v>
          </cell>
          <cell r="EN215">
            <v>0.5</v>
          </cell>
          <cell r="EO215">
            <v>0.5</v>
          </cell>
          <cell r="EP215">
            <v>-0.5</v>
          </cell>
          <cell r="EQ215">
            <v>-0.5</v>
          </cell>
          <cell r="ER215">
            <v>-0.5</v>
          </cell>
          <cell r="ES215">
            <v>0</v>
          </cell>
          <cell r="ET215">
            <v>1</v>
          </cell>
          <cell r="EU215">
            <v>0.5</v>
          </cell>
          <cell r="EV215">
            <v>3</v>
          </cell>
          <cell r="EW215">
            <v>0</v>
          </cell>
          <cell r="EX215">
            <v>-1</v>
          </cell>
          <cell r="EY215">
            <v>-0.5</v>
          </cell>
          <cell r="EZ215">
            <v>0.5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</row>
        <row r="216">
          <cell r="A216">
            <v>45547</v>
          </cell>
          <cell r="B216">
            <v>0</v>
          </cell>
          <cell r="C216">
            <v>1.2420011556240373E-2</v>
          </cell>
          <cell r="D216">
            <v>0.05</v>
          </cell>
          <cell r="E216">
            <v>0</v>
          </cell>
          <cell r="F216">
            <v>0</v>
          </cell>
          <cell r="G216">
            <v>-7.2475368502715283E-3</v>
          </cell>
          <cell r="H216">
            <v>0</v>
          </cell>
          <cell r="I216">
            <v>-0.05</v>
          </cell>
          <cell r="J216">
            <v>6.8622426470588242E-3</v>
          </cell>
          <cell r="K216">
            <v>1.5918370824812546E-2</v>
          </cell>
          <cell r="L216">
            <v>-2.6107165991902846E-2</v>
          </cell>
          <cell r="M216">
            <v>-7.3550346297282902E-3</v>
          </cell>
          <cell r="N216">
            <v>-2.4782225010455877E-2</v>
          </cell>
          <cell r="O216">
            <v>0</v>
          </cell>
          <cell r="P216">
            <v>1.5500536303630364E-2</v>
          </cell>
          <cell r="Q216">
            <v>1.7992382812500006E-2</v>
          </cell>
          <cell r="R216">
            <v>2.2359715670024226E-2</v>
          </cell>
          <cell r="S216">
            <v>0</v>
          </cell>
          <cell r="T216">
            <v>-4.3939030131826755E-2</v>
          </cell>
          <cell r="U216">
            <v>-2.0909435797665379E-2</v>
          </cell>
          <cell r="V216">
            <v>2.5758053221288518E-2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B216">
            <v>17</v>
          </cell>
          <cell r="EF216">
            <v>0</v>
          </cell>
          <cell r="EG216">
            <v>0.5</v>
          </cell>
          <cell r="EH216">
            <v>3</v>
          </cell>
          <cell r="EI216">
            <v>0</v>
          </cell>
          <cell r="EJ216">
            <v>0</v>
          </cell>
          <cell r="EK216">
            <v>-0.5</v>
          </cell>
          <cell r="EL216">
            <v>0</v>
          </cell>
          <cell r="EM216">
            <v>-2</v>
          </cell>
          <cell r="EN216">
            <v>0.5</v>
          </cell>
          <cell r="EO216">
            <v>0.5</v>
          </cell>
          <cell r="EP216">
            <v>-0.5</v>
          </cell>
          <cell r="EQ216">
            <v>-0.5</v>
          </cell>
          <cell r="ER216">
            <v>-0.5</v>
          </cell>
          <cell r="ES216">
            <v>0</v>
          </cell>
          <cell r="ET216">
            <v>1</v>
          </cell>
          <cell r="EU216">
            <v>0.5</v>
          </cell>
          <cell r="EV216">
            <v>3</v>
          </cell>
          <cell r="EW216">
            <v>0</v>
          </cell>
          <cell r="EX216">
            <v>-1</v>
          </cell>
          <cell r="EY216">
            <v>-0.5</v>
          </cell>
          <cell r="EZ216">
            <v>0.5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</row>
        <row r="217">
          <cell r="A217">
            <v>45548</v>
          </cell>
          <cell r="B217">
            <v>0</v>
          </cell>
          <cell r="C217">
            <v>1.2420011556240373E-2</v>
          </cell>
          <cell r="D217">
            <v>0.05</v>
          </cell>
          <cell r="E217">
            <v>0</v>
          </cell>
          <cell r="F217">
            <v>0</v>
          </cell>
          <cell r="G217">
            <v>-7.2475368502715283E-3</v>
          </cell>
          <cell r="H217">
            <v>0</v>
          </cell>
          <cell r="I217">
            <v>-0.05</v>
          </cell>
          <cell r="J217">
            <v>6.8622426470588242E-3</v>
          </cell>
          <cell r="K217">
            <v>0.05</v>
          </cell>
          <cell r="L217">
            <v>-2.6107165991902846E-2</v>
          </cell>
          <cell r="M217">
            <v>-7.3550346297282902E-3</v>
          </cell>
          <cell r="N217">
            <v>-2.4782225010455877E-2</v>
          </cell>
          <cell r="O217">
            <v>0</v>
          </cell>
          <cell r="P217">
            <v>1.5500536303630364E-2</v>
          </cell>
          <cell r="Q217">
            <v>1.7992382812500006E-2</v>
          </cell>
          <cell r="R217">
            <v>2.2359715670024226E-2</v>
          </cell>
          <cell r="S217">
            <v>0</v>
          </cell>
          <cell r="T217">
            <v>-4.3939030131826755E-2</v>
          </cell>
          <cell r="U217">
            <v>-2.0909435797665379E-2</v>
          </cell>
          <cell r="V217">
            <v>2.5758053221288518E-2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B217">
            <v>11</v>
          </cell>
          <cell r="EF217">
            <v>0</v>
          </cell>
          <cell r="EG217">
            <v>0.5</v>
          </cell>
          <cell r="EH217">
            <v>3</v>
          </cell>
          <cell r="EI217">
            <v>0</v>
          </cell>
          <cell r="EJ217">
            <v>0</v>
          </cell>
          <cell r="EK217">
            <v>-0.5</v>
          </cell>
          <cell r="EL217">
            <v>0</v>
          </cell>
          <cell r="EM217">
            <v>-2</v>
          </cell>
          <cell r="EN217">
            <v>0.5</v>
          </cell>
          <cell r="EO217">
            <v>1.5</v>
          </cell>
          <cell r="EP217">
            <v>-0.5</v>
          </cell>
          <cell r="EQ217">
            <v>-0.5</v>
          </cell>
          <cell r="ER217">
            <v>-0.5</v>
          </cell>
          <cell r="ES217">
            <v>0</v>
          </cell>
          <cell r="ET217">
            <v>1</v>
          </cell>
          <cell r="EU217">
            <v>0.5</v>
          </cell>
          <cell r="EV217">
            <v>3</v>
          </cell>
          <cell r="EW217">
            <v>0</v>
          </cell>
          <cell r="EX217">
            <v>-1</v>
          </cell>
          <cell r="EY217">
            <v>-0.5</v>
          </cell>
          <cell r="EZ217">
            <v>0.5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</row>
        <row r="218">
          <cell r="A218">
            <v>45551</v>
          </cell>
          <cell r="B218">
            <v>0</v>
          </cell>
          <cell r="C218">
            <v>1.2420011556240373E-2</v>
          </cell>
          <cell r="D218">
            <v>0.05</v>
          </cell>
          <cell r="E218">
            <v>0</v>
          </cell>
          <cell r="F218">
            <v>0</v>
          </cell>
          <cell r="G218">
            <v>-7.2475368502715283E-3</v>
          </cell>
          <cell r="H218">
            <v>0</v>
          </cell>
          <cell r="I218">
            <v>-0.05</v>
          </cell>
          <cell r="J218">
            <v>6.8622426470588242E-3</v>
          </cell>
          <cell r="K218">
            <v>0.05</v>
          </cell>
          <cell r="L218">
            <v>-2.6107165991902846E-2</v>
          </cell>
          <cell r="M218">
            <v>-7.3550346297282902E-3</v>
          </cell>
          <cell r="N218">
            <v>-2.4782225010455877E-2</v>
          </cell>
          <cell r="O218">
            <v>0</v>
          </cell>
          <cell r="P218">
            <v>1.5500536303630364E-2</v>
          </cell>
          <cell r="Q218">
            <v>1.7992382812500006E-2</v>
          </cell>
          <cell r="R218">
            <v>2.2359715670024226E-2</v>
          </cell>
          <cell r="S218">
            <v>0</v>
          </cell>
          <cell r="T218">
            <v>-4.3939030131826755E-2</v>
          </cell>
          <cell r="U218">
            <v>-2.0909435797665379E-2</v>
          </cell>
          <cell r="V218">
            <v>3.7366952054794525E-2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B218">
            <v>10</v>
          </cell>
          <cell r="EF218">
            <v>0</v>
          </cell>
          <cell r="EG218">
            <v>0.5</v>
          </cell>
          <cell r="EH218">
            <v>3</v>
          </cell>
          <cell r="EI218">
            <v>0</v>
          </cell>
          <cell r="EJ218">
            <v>0</v>
          </cell>
          <cell r="EK218">
            <v>-0.5</v>
          </cell>
          <cell r="EL218">
            <v>0</v>
          </cell>
          <cell r="EM218">
            <v>-2</v>
          </cell>
          <cell r="EN218">
            <v>0.5</v>
          </cell>
          <cell r="EO218">
            <v>1.5</v>
          </cell>
          <cell r="EP218">
            <v>-0.5</v>
          </cell>
          <cell r="EQ218">
            <v>-0.5</v>
          </cell>
          <cell r="ER218">
            <v>-0.5</v>
          </cell>
          <cell r="ES218">
            <v>0</v>
          </cell>
          <cell r="ET218">
            <v>1</v>
          </cell>
          <cell r="EU218">
            <v>0.5</v>
          </cell>
          <cell r="EV218">
            <v>3</v>
          </cell>
          <cell r="EW218">
            <v>0</v>
          </cell>
          <cell r="EX218">
            <v>-1</v>
          </cell>
          <cell r="EY218">
            <v>-0.5</v>
          </cell>
          <cell r="EZ218">
            <v>1.5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</row>
        <row r="219">
          <cell r="A219">
            <v>45552</v>
          </cell>
          <cell r="B219">
            <v>0</v>
          </cell>
          <cell r="C219">
            <v>1.2420011556240373E-2</v>
          </cell>
          <cell r="D219">
            <v>0.05</v>
          </cell>
          <cell r="E219">
            <v>0</v>
          </cell>
          <cell r="F219">
            <v>0</v>
          </cell>
          <cell r="G219">
            <v>-7.2475368502715283E-3</v>
          </cell>
          <cell r="H219">
            <v>0</v>
          </cell>
          <cell r="I219">
            <v>-0.05</v>
          </cell>
          <cell r="J219">
            <v>6.8622426470588242E-3</v>
          </cell>
          <cell r="K219">
            <v>0.05</v>
          </cell>
          <cell r="L219">
            <v>-2.6107165991902846E-2</v>
          </cell>
          <cell r="M219">
            <v>-7.3550346297282902E-3</v>
          </cell>
          <cell r="N219">
            <v>-2.4782225010455877E-2</v>
          </cell>
          <cell r="O219">
            <v>0</v>
          </cell>
          <cell r="P219">
            <v>1.5500536303630364E-2</v>
          </cell>
          <cell r="Q219">
            <v>1.7992382812500006E-2</v>
          </cell>
          <cell r="R219">
            <v>2.2359715670024226E-2</v>
          </cell>
          <cell r="S219">
            <v>0</v>
          </cell>
          <cell r="T219">
            <v>-1.3711479719579369E-2</v>
          </cell>
          <cell r="U219">
            <v>-2.0909435797665379E-2</v>
          </cell>
          <cell r="V219">
            <v>3.7366952054794525E-2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B219">
            <v>6</v>
          </cell>
          <cell r="EF219">
            <v>0</v>
          </cell>
          <cell r="EG219">
            <v>0.5</v>
          </cell>
          <cell r="EH219">
            <v>3</v>
          </cell>
          <cell r="EI219">
            <v>0</v>
          </cell>
          <cell r="EJ219">
            <v>0</v>
          </cell>
          <cell r="EK219">
            <v>-0.5</v>
          </cell>
          <cell r="EL219">
            <v>0</v>
          </cell>
          <cell r="EM219">
            <v>-2</v>
          </cell>
          <cell r="EN219">
            <v>0.5</v>
          </cell>
          <cell r="EO219">
            <v>1.5</v>
          </cell>
          <cell r="EP219">
            <v>-0.5</v>
          </cell>
          <cell r="EQ219">
            <v>-0.5</v>
          </cell>
          <cell r="ER219">
            <v>-0.5</v>
          </cell>
          <cell r="ES219">
            <v>0</v>
          </cell>
          <cell r="ET219">
            <v>1</v>
          </cell>
          <cell r="EU219">
            <v>0.5</v>
          </cell>
          <cell r="EV219">
            <v>3</v>
          </cell>
          <cell r="EW219">
            <v>0</v>
          </cell>
          <cell r="EX219">
            <v>-0.5</v>
          </cell>
          <cell r="EY219">
            <v>-0.5</v>
          </cell>
          <cell r="EZ219">
            <v>1.5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</row>
        <row r="220">
          <cell r="A220">
            <v>45553</v>
          </cell>
          <cell r="B220">
            <v>0</v>
          </cell>
          <cell r="C220">
            <v>1.2420011556240373E-2</v>
          </cell>
          <cell r="D220">
            <v>0.05</v>
          </cell>
          <cell r="E220">
            <v>0</v>
          </cell>
          <cell r="F220">
            <v>0</v>
          </cell>
          <cell r="G220">
            <v>-7.2475368502715283E-3</v>
          </cell>
          <cell r="H220">
            <v>0</v>
          </cell>
          <cell r="I220">
            <v>-0.05</v>
          </cell>
          <cell r="J220">
            <v>6.8622426470588242E-3</v>
          </cell>
          <cell r="K220">
            <v>0.05</v>
          </cell>
          <cell r="L220">
            <v>-2.6107165991902846E-2</v>
          </cell>
          <cell r="M220">
            <v>-7.3550346297282902E-3</v>
          </cell>
          <cell r="N220">
            <v>-2.4782225010455877E-2</v>
          </cell>
          <cell r="O220">
            <v>0</v>
          </cell>
          <cell r="P220">
            <v>1.5500536303630364E-2</v>
          </cell>
          <cell r="Q220">
            <v>1.7992382812500006E-2</v>
          </cell>
          <cell r="R220">
            <v>2.2359715670024226E-2</v>
          </cell>
          <cell r="S220">
            <v>0</v>
          </cell>
          <cell r="T220">
            <v>-1.3711479719579369E-2</v>
          </cell>
          <cell r="U220">
            <v>-2.0909435797665379E-2</v>
          </cell>
          <cell r="V220">
            <v>3.7366952054794525E-2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B220">
            <v>6</v>
          </cell>
          <cell r="EF220">
            <v>0</v>
          </cell>
          <cell r="EG220">
            <v>0.5</v>
          </cell>
          <cell r="EH220">
            <v>3</v>
          </cell>
          <cell r="EI220">
            <v>0</v>
          </cell>
          <cell r="EJ220">
            <v>0</v>
          </cell>
          <cell r="EK220">
            <v>-0.5</v>
          </cell>
          <cell r="EL220">
            <v>0</v>
          </cell>
          <cell r="EM220">
            <v>-2</v>
          </cell>
          <cell r="EN220">
            <v>0.5</v>
          </cell>
          <cell r="EO220">
            <v>1.5</v>
          </cell>
          <cell r="EP220">
            <v>-0.5</v>
          </cell>
          <cell r="EQ220">
            <v>-0.5</v>
          </cell>
          <cell r="ER220">
            <v>-0.5</v>
          </cell>
          <cell r="ES220">
            <v>0</v>
          </cell>
          <cell r="ET220">
            <v>1</v>
          </cell>
          <cell r="EU220">
            <v>0.5</v>
          </cell>
          <cell r="EV220">
            <v>3</v>
          </cell>
          <cell r="EW220">
            <v>0</v>
          </cell>
          <cell r="EX220">
            <v>-0.5</v>
          </cell>
          <cell r="EY220">
            <v>-0.5</v>
          </cell>
          <cell r="EZ220">
            <v>1.5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</row>
        <row r="221">
          <cell r="A221">
            <v>45554</v>
          </cell>
          <cell r="B221">
            <v>0</v>
          </cell>
          <cell r="C221">
            <v>1.2420011556240373E-2</v>
          </cell>
          <cell r="D221">
            <v>0.05</v>
          </cell>
          <cell r="E221">
            <v>0</v>
          </cell>
          <cell r="F221">
            <v>0</v>
          </cell>
          <cell r="G221">
            <v>-7.2475368502715283E-3</v>
          </cell>
          <cell r="H221">
            <v>0</v>
          </cell>
          <cell r="I221">
            <v>-0.05</v>
          </cell>
          <cell r="J221">
            <v>6.8622426470588242E-3</v>
          </cell>
          <cell r="K221">
            <v>4.9671059857221297E-2</v>
          </cell>
          <cell r="L221">
            <v>-2.6107165991902846E-2</v>
          </cell>
          <cell r="M221">
            <v>-7.3550346297282902E-3</v>
          </cell>
          <cell r="N221">
            <v>-2.4782225010455877E-2</v>
          </cell>
          <cell r="O221">
            <v>0</v>
          </cell>
          <cell r="P221">
            <v>1.5500536303630364E-2</v>
          </cell>
          <cell r="Q221">
            <v>0</v>
          </cell>
          <cell r="R221">
            <v>2.2359715670024226E-2</v>
          </cell>
          <cell r="S221">
            <v>0</v>
          </cell>
          <cell r="T221">
            <v>-1.3711479719579369E-2</v>
          </cell>
          <cell r="U221">
            <v>2.8751112523839797E-2</v>
          </cell>
          <cell r="V221">
            <v>4.9892989133432618E-2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B221">
            <v>10</v>
          </cell>
          <cell r="EF221">
            <v>0</v>
          </cell>
          <cell r="EG221">
            <v>0.5</v>
          </cell>
          <cell r="EH221">
            <v>2.5</v>
          </cell>
          <cell r="EI221">
            <v>0</v>
          </cell>
          <cell r="EJ221">
            <v>0</v>
          </cell>
          <cell r="EK221">
            <v>-0.5</v>
          </cell>
          <cell r="EL221">
            <v>0</v>
          </cell>
          <cell r="EM221">
            <v>-2</v>
          </cell>
          <cell r="EN221">
            <v>0.5</v>
          </cell>
          <cell r="EO221">
            <v>1</v>
          </cell>
          <cell r="EP221">
            <v>-0.5</v>
          </cell>
          <cell r="EQ221">
            <v>-0.5</v>
          </cell>
          <cell r="ER221">
            <v>-0.5</v>
          </cell>
          <cell r="ES221">
            <v>0</v>
          </cell>
          <cell r="ET221">
            <v>1</v>
          </cell>
          <cell r="EU221">
            <v>0</v>
          </cell>
          <cell r="EV221">
            <v>3</v>
          </cell>
          <cell r="EW221">
            <v>0</v>
          </cell>
          <cell r="EX221">
            <v>-0.5</v>
          </cell>
          <cell r="EY221">
            <v>1</v>
          </cell>
          <cell r="EZ221">
            <v>2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</row>
        <row r="222">
          <cell r="A222">
            <v>45555</v>
          </cell>
          <cell r="B222">
            <v>9.6256613756613759E-3</v>
          </cell>
          <cell r="C222">
            <v>1.2420011556240373E-2</v>
          </cell>
          <cell r="D222">
            <v>0.05</v>
          </cell>
          <cell r="E222">
            <v>0</v>
          </cell>
          <cell r="F222">
            <v>0</v>
          </cell>
          <cell r="G222">
            <v>-7.2475368502715283E-3</v>
          </cell>
          <cell r="H222">
            <v>0</v>
          </cell>
          <cell r="I222">
            <v>-0.05</v>
          </cell>
          <cell r="J222">
            <v>0</v>
          </cell>
          <cell r="K222">
            <v>4.9671059857221297E-2</v>
          </cell>
          <cell r="L222">
            <v>-2.6107165991902846E-2</v>
          </cell>
          <cell r="M222">
            <v>-7.3550346297282902E-3</v>
          </cell>
          <cell r="N222">
            <v>-2.4782225010455877E-2</v>
          </cell>
          <cell r="O222">
            <v>0</v>
          </cell>
          <cell r="P222">
            <v>1.5500536303630364E-2</v>
          </cell>
          <cell r="Q222">
            <v>0</v>
          </cell>
          <cell r="R222">
            <v>2.2359715670024226E-2</v>
          </cell>
          <cell r="S222">
            <v>0</v>
          </cell>
          <cell r="T222">
            <v>-1.3711479719579369E-2</v>
          </cell>
          <cell r="U222">
            <v>2.8751112523839797E-2</v>
          </cell>
          <cell r="V222">
            <v>4.9892989133432618E-2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B222">
            <v>6</v>
          </cell>
          <cell r="EF222">
            <v>1</v>
          </cell>
          <cell r="EG222">
            <v>0.5</v>
          </cell>
          <cell r="EH222">
            <v>2.5</v>
          </cell>
          <cell r="EI222">
            <v>0</v>
          </cell>
          <cell r="EJ222">
            <v>0</v>
          </cell>
          <cell r="EK222">
            <v>-0.5</v>
          </cell>
          <cell r="EL222">
            <v>0</v>
          </cell>
          <cell r="EM222">
            <v>-2</v>
          </cell>
          <cell r="EN222">
            <v>0</v>
          </cell>
          <cell r="EO222">
            <v>1</v>
          </cell>
          <cell r="EP222">
            <v>-0.5</v>
          </cell>
          <cell r="EQ222">
            <v>-0.5</v>
          </cell>
          <cell r="ER222">
            <v>-0.5</v>
          </cell>
          <cell r="ES222">
            <v>0</v>
          </cell>
          <cell r="ET222">
            <v>1</v>
          </cell>
          <cell r="EU222">
            <v>0</v>
          </cell>
          <cell r="EV222">
            <v>3</v>
          </cell>
          <cell r="EW222">
            <v>0</v>
          </cell>
          <cell r="EX222">
            <v>-0.5</v>
          </cell>
          <cell r="EY222">
            <v>1</v>
          </cell>
          <cell r="EZ222">
            <v>2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</row>
        <row r="223">
          <cell r="A223">
            <v>45558</v>
          </cell>
          <cell r="B223">
            <v>4.6544163223140493E-3</v>
          </cell>
          <cell r="C223">
            <v>1.553612068965517E-2</v>
          </cell>
          <cell r="D223">
            <v>0.05</v>
          </cell>
          <cell r="E223">
            <v>0</v>
          </cell>
          <cell r="F223">
            <v>0</v>
          </cell>
          <cell r="G223">
            <v>-7.2475368502715283E-3</v>
          </cell>
          <cell r="H223">
            <v>0</v>
          </cell>
          <cell r="I223">
            <v>-0.05</v>
          </cell>
          <cell r="J223">
            <v>0</v>
          </cell>
          <cell r="K223">
            <v>4.3742475728155338E-2</v>
          </cell>
          <cell r="L223">
            <v>-2.6107165991902846E-2</v>
          </cell>
          <cell r="M223">
            <v>-7.3550346297282902E-3</v>
          </cell>
          <cell r="N223">
            <v>-2.4782225010455877E-2</v>
          </cell>
          <cell r="O223">
            <v>0</v>
          </cell>
          <cell r="P223">
            <v>1.5500536303630364E-2</v>
          </cell>
          <cell r="Q223">
            <v>0</v>
          </cell>
          <cell r="R223">
            <v>2.2359715670024226E-2</v>
          </cell>
          <cell r="S223">
            <v>0</v>
          </cell>
          <cell r="T223">
            <v>-1.3711479719579369E-2</v>
          </cell>
          <cell r="U223">
            <v>2.8751112523839797E-2</v>
          </cell>
          <cell r="V223">
            <v>4.9892989133432618E-2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B223">
            <v>6</v>
          </cell>
          <cell r="EF223">
            <v>0.5</v>
          </cell>
          <cell r="EG223">
            <v>1.5</v>
          </cell>
          <cell r="EH223">
            <v>2.5</v>
          </cell>
          <cell r="EI223">
            <v>0</v>
          </cell>
          <cell r="EJ223">
            <v>0</v>
          </cell>
          <cell r="EK223">
            <v>-0.5</v>
          </cell>
          <cell r="EL223">
            <v>0</v>
          </cell>
          <cell r="EM223">
            <v>-2</v>
          </cell>
          <cell r="EN223">
            <v>0</v>
          </cell>
          <cell r="EO223">
            <v>1.5</v>
          </cell>
          <cell r="EP223">
            <v>-0.5</v>
          </cell>
          <cell r="EQ223">
            <v>-0.5</v>
          </cell>
          <cell r="ER223">
            <v>-0.5</v>
          </cell>
          <cell r="ES223">
            <v>0</v>
          </cell>
          <cell r="ET223">
            <v>1</v>
          </cell>
          <cell r="EU223">
            <v>0</v>
          </cell>
          <cell r="EV223">
            <v>3</v>
          </cell>
          <cell r="EW223">
            <v>0</v>
          </cell>
          <cell r="EX223">
            <v>-0.5</v>
          </cell>
          <cell r="EY223">
            <v>1</v>
          </cell>
          <cell r="EZ223">
            <v>2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</row>
        <row r="224">
          <cell r="A224">
            <v>45559</v>
          </cell>
          <cell r="B224">
            <v>4.6544163223140493E-3</v>
          </cell>
          <cell r="C224">
            <v>1.553612068965517E-2</v>
          </cell>
          <cell r="D224">
            <v>0.05</v>
          </cell>
          <cell r="E224">
            <v>0</v>
          </cell>
          <cell r="F224">
            <v>0</v>
          </cell>
          <cell r="G224">
            <v>-7.2475368502715283E-3</v>
          </cell>
          <cell r="H224">
            <v>0</v>
          </cell>
          <cell r="I224">
            <v>-0.05</v>
          </cell>
          <cell r="J224">
            <v>0</v>
          </cell>
          <cell r="K224">
            <v>4.3742475728155338E-2</v>
          </cell>
          <cell r="L224">
            <v>-2.6107165991902846E-2</v>
          </cell>
          <cell r="M224">
            <v>-7.3550346297282902E-3</v>
          </cell>
          <cell r="N224">
            <v>-2.4782225010455877E-2</v>
          </cell>
          <cell r="O224">
            <v>0</v>
          </cell>
          <cell r="P224">
            <v>1.5500536303630364E-2</v>
          </cell>
          <cell r="Q224">
            <v>0</v>
          </cell>
          <cell r="R224">
            <v>2.2359715670024226E-2</v>
          </cell>
          <cell r="S224">
            <v>0</v>
          </cell>
          <cell r="T224">
            <v>-1.3711479719579369E-2</v>
          </cell>
          <cell r="U224">
            <v>2.8751112523839797E-2</v>
          </cell>
          <cell r="V224">
            <v>4.9892989133432618E-2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B224">
            <v>6</v>
          </cell>
          <cell r="EF224">
            <v>0.5</v>
          </cell>
          <cell r="EG224">
            <v>1.5</v>
          </cell>
          <cell r="EH224">
            <v>2.5</v>
          </cell>
          <cell r="EI224">
            <v>0</v>
          </cell>
          <cell r="EJ224">
            <v>0</v>
          </cell>
          <cell r="EK224">
            <v>-0.5</v>
          </cell>
          <cell r="EL224">
            <v>0</v>
          </cell>
          <cell r="EM224">
            <v>-2</v>
          </cell>
          <cell r="EN224">
            <v>0</v>
          </cell>
          <cell r="EO224">
            <v>1.5</v>
          </cell>
          <cell r="EP224">
            <v>-0.5</v>
          </cell>
          <cell r="EQ224">
            <v>-0.5</v>
          </cell>
          <cell r="ER224">
            <v>-0.5</v>
          </cell>
          <cell r="ES224">
            <v>0</v>
          </cell>
          <cell r="ET224">
            <v>1</v>
          </cell>
          <cell r="EU224">
            <v>0</v>
          </cell>
          <cell r="EV224">
            <v>3</v>
          </cell>
          <cell r="EW224">
            <v>0</v>
          </cell>
          <cell r="EX224">
            <v>-0.5</v>
          </cell>
          <cell r="EY224">
            <v>1</v>
          </cell>
          <cell r="EZ224">
            <v>2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</row>
        <row r="225">
          <cell r="A225">
            <v>45560</v>
          </cell>
          <cell r="B225">
            <v>4.6544163223140493E-3</v>
          </cell>
          <cell r="C225">
            <v>1.553612068965517E-2</v>
          </cell>
          <cell r="D225">
            <v>0.05</v>
          </cell>
          <cell r="E225">
            <v>0</v>
          </cell>
          <cell r="F225">
            <v>0</v>
          </cell>
          <cell r="G225">
            <v>-7.2475368502715283E-3</v>
          </cell>
          <cell r="H225">
            <v>0</v>
          </cell>
          <cell r="I225">
            <v>-0.05</v>
          </cell>
          <cell r="J225">
            <v>0</v>
          </cell>
          <cell r="K225">
            <v>4.3742475728155338E-2</v>
          </cell>
          <cell r="L225">
            <v>-2.6107165991902846E-2</v>
          </cell>
          <cell r="M225">
            <v>-7.3550346297282902E-3</v>
          </cell>
          <cell r="N225">
            <v>-2.4782225010455877E-2</v>
          </cell>
          <cell r="O225">
            <v>0</v>
          </cell>
          <cell r="P225">
            <v>1.5500536303630364E-2</v>
          </cell>
          <cell r="Q225">
            <v>0</v>
          </cell>
          <cell r="R225">
            <v>2.2359715670024226E-2</v>
          </cell>
          <cell r="S225">
            <v>0</v>
          </cell>
          <cell r="T225">
            <v>-1.3711479719579369E-2</v>
          </cell>
          <cell r="U225">
            <v>2.8751112523839797E-2</v>
          </cell>
          <cell r="V225">
            <v>4.9892989133432618E-2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B225">
            <v>6</v>
          </cell>
          <cell r="EF225">
            <v>0.5</v>
          </cell>
          <cell r="EG225">
            <v>1.5</v>
          </cell>
          <cell r="EH225">
            <v>2.5</v>
          </cell>
          <cell r="EI225">
            <v>0</v>
          </cell>
          <cell r="EJ225">
            <v>0</v>
          </cell>
          <cell r="EK225">
            <v>-0.5</v>
          </cell>
          <cell r="EL225">
            <v>0</v>
          </cell>
          <cell r="EM225">
            <v>-2</v>
          </cell>
          <cell r="EN225">
            <v>0</v>
          </cell>
          <cell r="EO225">
            <v>1.5</v>
          </cell>
          <cell r="EP225">
            <v>-0.5</v>
          </cell>
          <cell r="EQ225">
            <v>-0.5</v>
          </cell>
          <cell r="ER225">
            <v>-0.5</v>
          </cell>
          <cell r="ES225">
            <v>0</v>
          </cell>
          <cell r="ET225">
            <v>1</v>
          </cell>
          <cell r="EU225">
            <v>0</v>
          </cell>
          <cell r="EV225">
            <v>3</v>
          </cell>
          <cell r="EW225">
            <v>0</v>
          </cell>
          <cell r="EX225">
            <v>-0.5</v>
          </cell>
          <cell r="EY225">
            <v>1</v>
          </cell>
          <cell r="EZ225">
            <v>2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</row>
        <row r="226">
          <cell r="A226">
            <v>45561</v>
          </cell>
          <cell r="B226">
            <v>4.6544163223140493E-3</v>
          </cell>
          <cell r="C226">
            <v>1.553612068965517E-2</v>
          </cell>
          <cell r="D226">
            <v>0.05</v>
          </cell>
          <cell r="E226">
            <v>0</v>
          </cell>
          <cell r="F226">
            <v>0</v>
          </cell>
          <cell r="G226">
            <v>-7.2475368502715283E-3</v>
          </cell>
          <cell r="H226">
            <v>0</v>
          </cell>
          <cell r="I226">
            <v>-0.05</v>
          </cell>
          <cell r="J226">
            <v>0</v>
          </cell>
          <cell r="K226">
            <v>4.3742475728155338E-2</v>
          </cell>
          <cell r="L226">
            <v>-2.6107165991902846E-2</v>
          </cell>
          <cell r="M226">
            <v>-7.3550346297282902E-3</v>
          </cell>
          <cell r="N226">
            <v>-2.4782225010455877E-2</v>
          </cell>
          <cell r="O226">
            <v>0</v>
          </cell>
          <cell r="P226">
            <v>1.5500536303630364E-2</v>
          </cell>
          <cell r="Q226">
            <v>0</v>
          </cell>
          <cell r="R226">
            <v>2.2359715670024226E-2</v>
          </cell>
          <cell r="S226">
            <v>0</v>
          </cell>
          <cell r="T226">
            <v>-1.3711479719579369E-2</v>
          </cell>
          <cell r="U226">
            <v>2.8751112523839797E-2</v>
          </cell>
          <cell r="V226">
            <v>4.9892989133432618E-2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B226">
            <v>6</v>
          </cell>
          <cell r="EF226">
            <v>0.5</v>
          </cell>
          <cell r="EG226">
            <v>1.5</v>
          </cell>
          <cell r="EH226">
            <v>2.5</v>
          </cell>
          <cell r="EI226">
            <v>0</v>
          </cell>
          <cell r="EJ226">
            <v>0</v>
          </cell>
          <cell r="EK226">
            <v>-0.5</v>
          </cell>
          <cell r="EL226">
            <v>0</v>
          </cell>
          <cell r="EM226">
            <v>-2</v>
          </cell>
          <cell r="EN226">
            <v>0</v>
          </cell>
          <cell r="EO226">
            <v>1.5</v>
          </cell>
          <cell r="EP226">
            <v>-0.5</v>
          </cell>
          <cell r="EQ226">
            <v>-0.5</v>
          </cell>
          <cell r="ER226">
            <v>-0.5</v>
          </cell>
          <cell r="ES226">
            <v>0</v>
          </cell>
          <cell r="ET226">
            <v>1</v>
          </cell>
          <cell r="EU226">
            <v>0</v>
          </cell>
          <cell r="EV226">
            <v>3</v>
          </cell>
          <cell r="EW226">
            <v>0</v>
          </cell>
          <cell r="EX226">
            <v>-0.5</v>
          </cell>
          <cell r="EY226">
            <v>1</v>
          </cell>
          <cell r="EZ226">
            <v>2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</row>
        <row r="227">
          <cell r="A227">
            <v>45562</v>
          </cell>
          <cell r="B227">
            <v>4.6544163223140493E-3</v>
          </cell>
          <cell r="C227">
            <v>1.9106528631821679E-2</v>
          </cell>
          <cell r="D227">
            <v>0.05</v>
          </cell>
          <cell r="E227">
            <v>0</v>
          </cell>
          <cell r="F227">
            <v>0</v>
          </cell>
          <cell r="G227">
            <v>-7.2475368502715283E-3</v>
          </cell>
          <cell r="H227">
            <v>0</v>
          </cell>
          <cell r="I227">
            <v>-0.05</v>
          </cell>
          <cell r="J227">
            <v>0</v>
          </cell>
          <cell r="K227">
            <v>4.3742475728155338E-2</v>
          </cell>
          <cell r="L227">
            <v>-2.6107165991902846E-2</v>
          </cell>
          <cell r="M227">
            <v>-7.3550346297282902E-3</v>
          </cell>
          <cell r="N227">
            <v>-2.4782225010455877E-2</v>
          </cell>
          <cell r="O227">
            <v>0</v>
          </cell>
          <cell r="P227">
            <v>1.5500536303630364E-2</v>
          </cell>
          <cell r="Q227">
            <v>0</v>
          </cell>
          <cell r="R227">
            <v>2.2359715670024226E-2</v>
          </cell>
          <cell r="S227">
            <v>0</v>
          </cell>
          <cell r="T227">
            <v>-1.3711479719579369E-2</v>
          </cell>
          <cell r="U227">
            <v>1.581271867048346E-2</v>
          </cell>
          <cell r="V227">
            <v>4.0309611486486485E-2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B227">
            <v>11</v>
          </cell>
          <cell r="EF227">
            <v>0.5</v>
          </cell>
          <cell r="EG227">
            <v>1</v>
          </cell>
          <cell r="EH227">
            <v>3</v>
          </cell>
          <cell r="EI227">
            <v>0</v>
          </cell>
          <cell r="EJ227">
            <v>0</v>
          </cell>
          <cell r="EK227">
            <v>-0.5</v>
          </cell>
          <cell r="EL227">
            <v>0</v>
          </cell>
          <cell r="EM227">
            <v>-2</v>
          </cell>
          <cell r="EN227">
            <v>0</v>
          </cell>
          <cell r="EO227">
            <v>1.5</v>
          </cell>
          <cell r="EP227">
            <v>-0.5</v>
          </cell>
          <cell r="EQ227">
            <v>-0.5</v>
          </cell>
          <cell r="ER227">
            <v>-0.5</v>
          </cell>
          <cell r="ES227">
            <v>0</v>
          </cell>
          <cell r="ET227">
            <v>1</v>
          </cell>
          <cell r="EU227">
            <v>0</v>
          </cell>
          <cell r="EV227">
            <v>3</v>
          </cell>
          <cell r="EW227">
            <v>0</v>
          </cell>
          <cell r="EX227">
            <v>-0.5</v>
          </cell>
          <cell r="EY227">
            <v>0.5</v>
          </cell>
          <cell r="EZ227">
            <v>1.5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</row>
        <row r="228">
          <cell r="A228">
            <v>45565</v>
          </cell>
          <cell r="B228">
            <v>4.6544163223140493E-3</v>
          </cell>
          <cell r="C228">
            <v>1.1304604007633589E-2</v>
          </cell>
          <cell r="D228">
            <v>0.05</v>
          </cell>
          <cell r="E228">
            <v>0</v>
          </cell>
          <cell r="F228">
            <v>0</v>
          </cell>
          <cell r="G228">
            <v>-7.2475368502715283E-3</v>
          </cell>
          <cell r="H228">
            <v>0</v>
          </cell>
          <cell r="I228">
            <v>-0.05</v>
          </cell>
          <cell r="J228">
            <v>0</v>
          </cell>
          <cell r="K228">
            <v>4.3742475728155338E-2</v>
          </cell>
          <cell r="L228">
            <v>-2.6107165991902846E-2</v>
          </cell>
          <cell r="M228">
            <v>-7.3550346297282902E-3</v>
          </cell>
          <cell r="N228">
            <v>-2.4782225010455877E-2</v>
          </cell>
          <cell r="O228">
            <v>0</v>
          </cell>
          <cell r="P228">
            <v>1.1302447052089297E-2</v>
          </cell>
          <cell r="Q228">
            <v>0</v>
          </cell>
          <cell r="R228">
            <v>2.2359715670024226E-2</v>
          </cell>
          <cell r="S228">
            <v>0</v>
          </cell>
          <cell r="T228">
            <v>-1.3711479719579369E-2</v>
          </cell>
          <cell r="U228">
            <v>1.581271867048346E-2</v>
          </cell>
          <cell r="V228">
            <v>0.05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B228">
            <v>13</v>
          </cell>
          <cell r="EF228">
            <v>0.5</v>
          </cell>
          <cell r="EG228">
            <v>0.5</v>
          </cell>
          <cell r="EH228">
            <v>3</v>
          </cell>
          <cell r="EI228">
            <v>0</v>
          </cell>
          <cell r="EJ228">
            <v>0</v>
          </cell>
          <cell r="EK228">
            <v>-0.5</v>
          </cell>
          <cell r="EL228">
            <v>0</v>
          </cell>
          <cell r="EM228">
            <v>-2</v>
          </cell>
          <cell r="EN228">
            <v>0</v>
          </cell>
          <cell r="EO228">
            <v>1.5</v>
          </cell>
          <cell r="EP228">
            <v>-0.5</v>
          </cell>
          <cell r="EQ228">
            <v>-0.5</v>
          </cell>
          <cell r="ER228">
            <v>-0.5</v>
          </cell>
          <cell r="ES228">
            <v>0</v>
          </cell>
          <cell r="ET228">
            <v>0.5</v>
          </cell>
          <cell r="EU228">
            <v>0</v>
          </cell>
          <cell r="EV228">
            <v>3</v>
          </cell>
          <cell r="EW228">
            <v>0</v>
          </cell>
          <cell r="EX228">
            <v>-0.5</v>
          </cell>
          <cell r="EY228">
            <v>0.5</v>
          </cell>
          <cell r="EZ228">
            <v>2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</row>
        <row r="229">
          <cell r="A229">
            <v>45566</v>
          </cell>
          <cell r="B229">
            <v>4.6544163223140493E-3</v>
          </cell>
          <cell r="C229">
            <v>2.1271660305343512E-2</v>
          </cell>
          <cell r="D229">
            <v>0.05</v>
          </cell>
          <cell r="E229">
            <v>0</v>
          </cell>
          <cell r="F229">
            <v>0</v>
          </cell>
          <cell r="G229">
            <v>-7.2475368502715283E-3</v>
          </cell>
          <cell r="H229">
            <v>0</v>
          </cell>
          <cell r="I229">
            <v>-0.05</v>
          </cell>
          <cell r="J229">
            <v>0</v>
          </cell>
          <cell r="K229">
            <v>4.3742475728155338E-2</v>
          </cell>
          <cell r="L229">
            <v>-2.6107165991902846E-2</v>
          </cell>
          <cell r="M229">
            <v>-7.3550346297282902E-3</v>
          </cell>
          <cell r="N229">
            <v>-2.4782225010455877E-2</v>
          </cell>
          <cell r="O229">
            <v>0</v>
          </cell>
          <cell r="P229">
            <v>1.1302447052089297E-2</v>
          </cell>
          <cell r="Q229">
            <v>0</v>
          </cell>
          <cell r="R229">
            <v>2.2359715670024226E-2</v>
          </cell>
          <cell r="S229">
            <v>0</v>
          </cell>
          <cell r="T229">
            <v>-1.3711479719579369E-2</v>
          </cell>
          <cell r="U229">
            <v>3.347252252252253E-2</v>
          </cell>
          <cell r="V229">
            <v>4.4348872679045089E-2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B229">
            <v>12</v>
          </cell>
          <cell r="EF229">
            <v>0.5</v>
          </cell>
          <cell r="EG229">
            <v>1</v>
          </cell>
          <cell r="EH229">
            <v>3</v>
          </cell>
          <cell r="EI229">
            <v>0</v>
          </cell>
          <cell r="EJ229">
            <v>0</v>
          </cell>
          <cell r="EK229">
            <v>-0.5</v>
          </cell>
          <cell r="EL229">
            <v>0</v>
          </cell>
          <cell r="EM229">
            <v>-2</v>
          </cell>
          <cell r="EN229">
            <v>0</v>
          </cell>
          <cell r="EO229">
            <v>1.5</v>
          </cell>
          <cell r="EP229">
            <v>-0.5</v>
          </cell>
          <cell r="EQ229">
            <v>-0.5</v>
          </cell>
          <cell r="ER229">
            <v>-0.5</v>
          </cell>
          <cell r="ES229">
            <v>0</v>
          </cell>
          <cell r="ET229">
            <v>0.5</v>
          </cell>
          <cell r="EU229">
            <v>0</v>
          </cell>
          <cell r="EV229">
            <v>3</v>
          </cell>
          <cell r="EW229">
            <v>0</v>
          </cell>
          <cell r="EX229">
            <v>-0.5</v>
          </cell>
          <cell r="EY229">
            <v>1</v>
          </cell>
          <cell r="EZ229">
            <v>1.5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</row>
        <row r="230">
          <cell r="A230">
            <v>45567</v>
          </cell>
          <cell r="B230">
            <v>4.6544163223140493E-3</v>
          </cell>
          <cell r="C230">
            <v>2.1271660305343512E-2</v>
          </cell>
          <cell r="D230">
            <v>0.05</v>
          </cell>
          <cell r="E230">
            <v>0</v>
          </cell>
          <cell r="F230">
            <v>0</v>
          </cell>
          <cell r="G230">
            <v>-7.2475368502715283E-3</v>
          </cell>
          <cell r="H230">
            <v>0</v>
          </cell>
          <cell r="I230">
            <v>-0.05</v>
          </cell>
          <cell r="J230">
            <v>0</v>
          </cell>
          <cell r="K230">
            <v>4.3742475728155338E-2</v>
          </cell>
          <cell r="L230">
            <v>-2.6107165991902846E-2</v>
          </cell>
          <cell r="M230">
            <v>-7.3550346297282902E-3</v>
          </cell>
          <cell r="N230">
            <v>-2.4782225010455877E-2</v>
          </cell>
          <cell r="O230">
            <v>0</v>
          </cell>
          <cell r="P230">
            <v>1.1302447052089297E-2</v>
          </cell>
          <cell r="Q230">
            <v>0</v>
          </cell>
          <cell r="R230">
            <v>2.2359715670024226E-2</v>
          </cell>
          <cell r="S230">
            <v>0</v>
          </cell>
          <cell r="T230">
            <v>-1.3711479719579369E-2</v>
          </cell>
          <cell r="U230">
            <v>3.347252252252253E-2</v>
          </cell>
          <cell r="V230">
            <v>4.4348872679045089E-2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B230">
            <v>6</v>
          </cell>
          <cell r="EF230">
            <v>0.5</v>
          </cell>
          <cell r="EG230">
            <v>1</v>
          </cell>
          <cell r="EH230">
            <v>3</v>
          </cell>
          <cell r="EI230">
            <v>0</v>
          </cell>
          <cell r="EJ230">
            <v>0</v>
          </cell>
          <cell r="EK230">
            <v>-0.5</v>
          </cell>
          <cell r="EL230">
            <v>0</v>
          </cell>
          <cell r="EM230">
            <v>-2</v>
          </cell>
          <cell r="EN230">
            <v>0</v>
          </cell>
          <cell r="EO230">
            <v>1.5</v>
          </cell>
          <cell r="EP230">
            <v>-0.5</v>
          </cell>
          <cell r="EQ230">
            <v>-0.5</v>
          </cell>
          <cell r="ER230">
            <v>-0.5</v>
          </cell>
          <cell r="ES230">
            <v>0</v>
          </cell>
          <cell r="ET230">
            <v>0.5</v>
          </cell>
          <cell r="EU230">
            <v>0</v>
          </cell>
          <cell r="EV230">
            <v>3</v>
          </cell>
          <cell r="EW230">
            <v>0</v>
          </cell>
          <cell r="EX230">
            <v>-0.5</v>
          </cell>
          <cell r="EY230">
            <v>1</v>
          </cell>
          <cell r="EZ230">
            <v>1.5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</row>
        <row r="231">
          <cell r="A231">
            <v>45568</v>
          </cell>
          <cell r="B231">
            <v>4.6544163223140493E-3</v>
          </cell>
          <cell r="C231">
            <v>2.1271660305343512E-2</v>
          </cell>
          <cell r="D231">
            <v>0.05</v>
          </cell>
          <cell r="E231">
            <v>0</v>
          </cell>
          <cell r="F231">
            <v>0</v>
          </cell>
          <cell r="G231">
            <v>-7.2475368502715283E-3</v>
          </cell>
          <cell r="H231">
            <v>0</v>
          </cell>
          <cell r="I231">
            <v>-0.05</v>
          </cell>
          <cell r="J231">
            <v>0</v>
          </cell>
          <cell r="K231">
            <v>4.3742475728155338E-2</v>
          </cell>
          <cell r="L231">
            <v>-2.6107165991902846E-2</v>
          </cell>
          <cell r="M231">
            <v>-7.3550346297282902E-3</v>
          </cell>
          <cell r="N231">
            <v>-2.4782225010455877E-2</v>
          </cell>
          <cell r="O231">
            <v>0</v>
          </cell>
          <cell r="P231">
            <v>1.1302447052089297E-2</v>
          </cell>
          <cell r="Q231">
            <v>0</v>
          </cell>
          <cell r="R231">
            <v>2.2359715670024226E-2</v>
          </cell>
          <cell r="S231">
            <v>0</v>
          </cell>
          <cell r="T231">
            <v>-1.3711479719579369E-2</v>
          </cell>
          <cell r="U231">
            <v>3.347252252252253E-2</v>
          </cell>
          <cell r="V231">
            <v>4.4348872679045089E-2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B231">
            <v>6</v>
          </cell>
          <cell r="EF231">
            <v>0.5</v>
          </cell>
          <cell r="EG231">
            <v>1</v>
          </cell>
          <cell r="EH231">
            <v>3</v>
          </cell>
          <cell r="EI231">
            <v>0</v>
          </cell>
          <cell r="EJ231">
            <v>0</v>
          </cell>
          <cell r="EK231">
            <v>-0.5</v>
          </cell>
          <cell r="EL231">
            <v>0</v>
          </cell>
          <cell r="EM231">
            <v>-2</v>
          </cell>
          <cell r="EN231">
            <v>0</v>
          </cell>
          <cell r="EO231">
            <v>1.5</v>
          </cell>
          <cell r="EP231">
            <v>-0.5</v>
          </cell>
          <cell r="EQ231">
            <v>-0.5</v>
          </cell>
          <cell r="ER231">
            <v>-0.5</v>
          </cell>
          <cell r="ES231">
            <v>0</v>
          </cell>
          <cell r="ET231">
            <v>0.5</v>
          </cell>
          <cell r="EU231">
            <v>0</v>
          </cell>
          <cell r="EV231">
            <v>3</v>
          </cell>
          <cell r="EW231">
            <v>0</v>
          </cell>
          <cell r="EX231">
            <v>-0.5</v>
          </cell>
          <cell r="EY231">
            <v>1</v>
          </cell>
          <cell r="EZ231">
            <v>1.5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</row>
        <row r="232">
          <cell r="A232">
            <v>45569</v>
          </cell>
          <cell r="B232">
            <v>4.6544163223140493E-3</v>
          </cell>
          <cell r="C232">
            <v>3.6133474576271189E-2</v>
          </cell>
          <cell r="D232">
            <v>0.05</v>
          </cell>
          <cell r="E232">
            <v>0</v>
          </cell>
          <cell r="F232">
            <v>0</v>
          </cell>
          <cell r="G232">
            <v>-7.2475368502715283E-3</v>
          </cell>
          <cell r="H232">
            <v>0</v>
          </cell>
          <cell r="I232">
            <v>-0.05</v>
          </cell>
          <cell r="J232">
            <v>0</v>
          </cell>
          <cell r="K232">
            <v>4.3742475728155338E-2</v>
          </cell>
          <cell r="L232">
            <v>-2.6107165991902846E-2</v>
          </cell>
          <cell r="M232">
            <v>-7.3550346297282902E-3</v>
          </cell>
          <cell r="N232">
            <v>-2.4782225010455877E-2</v>
          </cell>
          <cell r="O232">
            <v>0</v>
          </cell>
          <cell r="P232">
            <v>1.1302447052089297E-2</v>
          </cell>
          <cell r="Q232">
            <v>0</v>
          </cell>
          <cell r="R232">
            <v>2.2359715670024226E-2</v>
          </cell>
          <cell r="S232">
            <v>0</v>
          </cell>
          <cell r="T232">
            <v>-1.3711479719579369E-2</v>
          </cell>
          <cell r="U232">
            <v>3.347252252252253E-2</v>
          </cell>
          <cell r="V232">
            <v>1.2277814136125652E-2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B232">
            <v>10</v>
          </cell>
          <cell r="EF232">
            <v>0.5</v>
          </cell>
          <cell r="EG232">
            <v>2</v>
          </cell>
          <cell r="EH232">
            <v>2.5</v>
          </cell>
          <cell r="EI232">
            <v>0</v>
          </cell>
          <cell r="EJ232">
            <v>0</v>
          </cell>
          <cell r="EK232">
            <v>-0.5</v>
          </cell>
          <cell r="EL232">
            <v>0</v>
          </cell>
          <cell r="EM232">
            <v>-2</v>
          </cell>
          <cell r="EN232">
            <v>0</v>
          </cell>
          <cell r="EO232">
            <v>1.5</v>
          </cell>
          <cell r="EP232">
            <v>-0.5</v>
          </cell>
          <cell r="EQ232">
            <v>-0.5</v>
          </cell>
          <cell r="ER232">
            <v>-0.5</v>
          </cell>
          <cell r="ES232">
            <v>0</v>
          </cell>
          <cell r="ET232">
            <v>0.5</v>
          </cell>
          <cell r="EU232">
            <v>0</v>
          </cell>
          <cell r="EV232">
            <v>3</v>
          </cell>
          <cell r="EW232">
            <v>0</v>
          </cell>
          <cell r="EX232">
            <v>-0.5</v>
          </cell>
          <cell r="EY232">
            <v>1</v>
          </cell>
          <cell r="EZ232">
            <v>0.5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</row>
        <row r="233">
          <cell r="A233">
            <v>45572</v>
          </cell>
          <cell r="B233">
            <v>4.6544163223140493E-3</v>
          </cell>
          <cell r="C233">
            <v>3.6133474576271189E-2</v>
          </cell>
          <cell r="D233">
            <v>0.05</v>
          </cell>
          <cell r="E233">
            <v>7.7671288743882544E-3</v>
          </cell>
          <cell r="F233">
            <v>0</v>
          </cell>
          <cell r="G233">
            <v>-7.2475368502715283E-3</v>
          </cell>
          <cell r="H233">
            <v>0</v>
          </cell>
          <cell r="I233">
            <v>-0.05</v>
          </cell>
          <cell r="J233">
            <v>0</v>
          </cell>
          <cell r="K233">
            <v>4.3742475728155338E-2</v>
          </cell>
          <cell r="L233">
            <v>-2.6107165991902846E-2</v>
          </cell>
          <cell r="M233">
            <v>-7.3550346297282902E-3</v>
          </cell>
          <cell r="N233">
            <v>-2.4782225010455877E-2</v>
          </cell>
          <cell r="O233">
            <v>0</v>
          </cell>
          <cell r="P233">
            <v>1.1302447052089297E-2</v>
          </cell>
          <cell r="Q233">
            <v>0</v>
          </cell>
          <cell r="R233">
            <v>2.2359715670024226E-2</v>
          </cell>
          <cell r="S233">
            <v>0</v>
          </cell>
          <cell r="T233">
            <v>-1.3711479719579369E-2</v>
          </cell>
          <cell r="U233">
            <v>3.347252252252253E-2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B233">
            <v>9</v>
          </cell>
          <cell r="EF233">
            <v>0.5</v>
          </cell>
          <cell r="EG233">
            <v>2</v>
          </cell>
          <cell r="EH233">
            <v>2.5</v>
          </cell>
          <cell r="EI233">
            <v>0.5</v>
          </cell>
          <cell r="EJ233">
            <v>0</v>
          </cell>
          <cell r="EK233">
            <v>-0.5</v>
          </cell>
          <cell r="EL233">
            <v>0</v>
          </cell>
          <cell r="EM233">
            <v>-2</v>
          </cell>
          <cell r="EN233">
            <v>0</v>
          </cell>
          <cell r="EO233">
            <v>1.5</v>
          </cell>
          <cell r="EP233">
            <v>-0.5</v>
          </cell>
          <cell r="EQ233">
            <v>-0.5</v>
          </cell>
          <cell r="ER233">
            <v>-0.5</v>
          </cell>
          <cell r="ES233">
            <v>0</v>
          </cell>
          <cell r="ET233">
            <v>0.5</v>
          </cell>
          <cell r="EU233">
            <v>0</v>
          </cell>
          <cell r="EV233">
            <v>3</v>
          </cell>
          <cell r="EW233">
            <v>0</v>
          </cell>
          <cell r="EX233">
            <v>-0.5</v>
          </cell>
          <cell r="EY233">
            <v>1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</row>
        <row r="234">
          <cell r="A234">
            <v>45573</v>
          </cell>
          <cell r="B234">
            <v>1.9363544474393528E-2</v>
          </cell>
          <cell r="C234">
            <v>2.0853047895500722E-2</v>
          </cell>
          <cell r="D234">
            <v>0.05</v>
          </cell>
          <cell r="E234">
            <v>7.7671288743882544E-3</v>
          </cell>
          <cell r="F234">
            <v>0</v>
          </cell>
          <cell r="G234">
            <v>-7.2475368502715283E-3</v>
          </cell>
          <cell r="H234">
            <v>0</v>
          </cell>
          <cell r="I234">
            <v>-0.05</v>
          </cell>
          <cell r="J234">
            <v>0</v>
          </cell>
          <cell r="K234">
            <v>4.3742475728155338E-2</v>
          </cell>
          <cell r="L234">
            <v>-2.6107165991902846E-2</v>
          </cell>
          <cell r="M234">
            <v>-7.3550346297282902E-3</v>
          </cell>
          <cell r="N234">
            <v>-2.4782225010455877E-2</v>
          </cell>
          <cell r="O234">
            <v>0</v>
          </cell>
          <cell r="P234">
            <v>1.1302447052089297E-2</v>
          </cell>
          <cell r="Q234">
            <v>0</v>
          </cell>
          <cell r="R234">
            <v>2.2359715670024226E-2</v>
          </cell>
          <cell r="S234">
            <v>0</v>
          </cell>
          <cell r="T234">
            <v>-1.3711479719579369E-2</v>
          </cell>
          <cell r="U234">
            <v>-3.3866234531526221E-2</v>
          </cell>
          <cell r="V234">
            <v>1.4966406249999998E-2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B234">
            <v>12</v>
          </cell>
          <cell r="EF234">
            <v>1</v>
          </cell>
          <cell r="EG234">
            <v>1</v>
          </cell>
          <cell r="EH234">
            <v>3</v>
          </cell>
          <cell r="EI234">
            <v>0.5</v>
          </cell>
          <cell r="EJ234">
            <v>0</v>
          </cell>
          <cell r="EK234">
            <v>-0.5</v>
          </cell>
          <cell r="EL234">
            <v>0</v>
          </cell>
          <cell r="EM234">
            <v>-2</v>
          </cell>
          <cell r="EN234">
            <v>0</v>
          </cell>
          <cell r="EO234">
            <v>1.5</v>
          </cell>
          <cell r="EP234">
            <v>-0.5</v>
          </cell>
          <cell r="EQ234">
            <v>-0.5</v>
          </cell>
          <cell r="ER234">
            <v>-0.5</v>
          </cell>
          <cell r="ES234">
            <v>0</v>
          </cell>
          <cell r="ET234">
            <v>0.5</v>
          </cell>
          <cell r="EU234">
            <v>0</v>
          </cell>
          <cell r="EV234">
            <v>3</v>
          </cell>
          <cell r="EW234">
            <v>0</v>
          </cell>
          <cell r="EX234">
            <v>-0.5</v>
          </cell>
          <cell r="EY234">
            <v>-1</v>
          </cell>
          <cell r="EZ234">
            <v>0.5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</row>
        <row r="235">
          <cell r="A235">
            <v>45574</v>
          </cell>
          <cell r="B235">
            <v>1.9363544474393528E-2</v>
          </cell>
          <cell r="C235">
            <v>2.0853047895500722E-2</v>
          </cell>
          <cell r="D235">
            <v>0.05</v>
          </cell>
          <cell r="E235">
            <v>7.7671288743882544E-3</v>
          </cell>
          <cell r="F235">
            <v>0</v>
          </cell>
          <cell r="G235">
            <v>-7.2475368502715283E-3</v>
          </cell>
          <cell r="H235">
            <v>0</v>
          </cell>
          <cell r="I235">
            <v>-0.05</v>
          </cell>
          <cell r="J235">
            <v>0</v>
          </cell>
          <cell r="K235">
            <v>4.3742475728155338E-2</v>
          </cell>
          <cell r="L235">
            <v>-2.6107165991902846E-2</v>
          </cell>
          <cell r="M235">
            <v>-7.3550346297282902E-3</v>
          </cell>
          <cell r="N235">
            <v>-2.4782225010455877E-2</v>
          </cell>
          <cell r="O235">
            <v>0</v>
          </cell>
          <cell r="P235">
            <v>1.1302447052089297E-2</v>
          </cell>
          <cell r="Q235">
            <v>0</v>
          </cell>
          <cell r="R235">
            <v>2.2359715670024226E-2</v>
          </cell>
          <cell r="S235">
            <v>0</v>
          </cell>
          <cell r="T235">
            <v>-1.3711479719579369E-2</v>
          </cell>
          <cell r="U235">
            <v>-3.3866234531526221E-2</v>
          </cell>
          <cell r="V235">
            <v>1.4966406249999998E-2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B235">
            <v>10</v>
          </cell>
          <cell r="EF235">
            <v>1</v>
          </cell>
          <cell r="EG235">
            <v>1</v>
          </cell>
          <cell r="EH235">
            <v>3</v>
          </cell>
          <cell r="EI235">
            <v>0.5</v>
          </cell>
          <cell r="EJ235">
            <v>0</v>
          </cell>
          <cell r="EK235">
            <v>-0.5</v>
          </cell>
          <cell r="EL235">
            <v>0</v>
          </cell>
          <cell r="EM235">
            <v>-2</v>
          </cell>
          <cell r="EN235">
            <v>0</v>
          </cell>
          <cell r="EO235">
            <v>1.5</v>
          </cell>
          <cell r="EP235">
            <v>-0.5</v>
          </cell>
          <cell r="EQ235">
            <v>-0.5</v>
          </cell>
          <cell r="ER235">
            <v>-0.5</v>
          </cell>
          <cell r="ES235">
            <v>0</v>
          </cell>
          <cell r="ET235">
            <v>0.5</v>
          </cell>
          <cell r="EU235">
            <v>0</v>
          </cell>
          <cell r="EV235">
            <v>3</v>
          </cell>
          <cell r="EW235">
            <v>0</v>
          </cell>
          <cell r="EX235">
            <v>-0.5</v>
          </cell>
          <cell r="EY235">
            <v>-1</v>
          </cell>
          <cell r="EZ235">
            <v>0.5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</row>
        <row r="236">
          <cell r="A236">
            <v>45575</v>
          </cell>
          <cell r="B236">
            <v>0</v>
          </cell>
          <cell r="C236">
            <v>2.0853047895500722E-2</v>
          </cell>
          <cell r="D236">
            <v>0.05</v>
          </cell>
          <cell r="E236">
            <v>7.7671288743882544E-3</v>
          </cell>
          <cell r="F236">
            <v>1.5538639312358094E-2</v>
          </cell>
          <cell r="G236">
            <v>-7.2475368502715283E-3</v>
          </cell>
          <cell r="H236">
            <v>0</v>
          </cell>
          <cell r="I236">
            <v>-0.05</v>
          </cell>
          <cell r="J236">
            <v>0</v>
          </cell>
          <cell r="K236">
            <v>4.3742475728155338E-2</v>
          </cell>
          <cell r="L236">
            <v>-2.6107165991902846E-2</v>
          </cell>
          <cell r="M236">
            <v>-7.3550346297282902E-3</v>
          </cell>
          <cell r="N236">
            <v>-2.4782225010455877E-2</v>
          </cell>
          <cell r="O236">
            <v>0</v>
          </cell>
          <cell r="P236">
            <v>1.1302447052089297E-2</v>
          </cell>
          <cell r="Q236">
            <v>0</v>
          </cell>
          <cell r="R236">
            <v>2.2359715670024226E-2</v>
          </cell>
          <cell r="S236">
            <v>0</v>
          </cell>
          <cell r="T236">
            <v>-1.3711479719579369E-2</v>
          </cell>
          <cell r="U236">
            <v>-3.3866234531526221E-2</v>
          </cell>
          <cell r="V236">
            <v>1.4966406249999998E-2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B236">
            <v>10</v>
          </cell>
          <cell r="EF236">
            <v>0</v>
          </cell>
          <cell r="EG236">
            <v>1</v>
          </cell>
          <cell r="EH236">
            <v>3</v>
          </cell>
          <cell r="EI236">
            <v>0.5</v>
          </cell>
          <cell r="EJ236">
            <v>0.5</v>
          </cell>
          <cell r="EK236">
            <v>-0.5</v>
          </cell>
          <cell r="EL236">
            <v>0</v>
          </cell>
          <cell r="EM236">
            <v>-2</v>
          </cell>
          <cell r="EN236">
            <v>0</v>
          </cell>
          <cell r="EO236">
            <v>1.5</v>
          </cell>
          <cell r="EP236">
            <v>-0.5</v>
          </cell>
          <cell r="EQ236">
            <v>-0.5</v>
          </cell>
          <cell r="ER236">
            <v>-0.5</v>
          </cell>
          <cell r="ES236">
            <v>0</v>
          </cell>
          <cell r="ET236">
            <v>0.5</v>
          </cell>
          <cell r="EU236">
            <v>0</v>
          </cell>
          <cell r="EV236">
            <v>3</v>
          </cell>
          <cell r="EW236">
            <v>0</v>
          </cell>
          <cell r="EX236">
            <v>-0.5</v>
          </cell>
          <cell r="EY236">
            <v>-1</v>
          </cell>
          <cell r="EZ236">
            <v>0.5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</row>
        <row r="237">
          <cell r="A237">
            <v>45576</v>
          </cell>
          <cell r="B237">
            <v>0</v>
          </cell>
          <cell r="C237">
            <v>2.0853047895500722E-2</v>
          </cell>
          <cell r="D237">
            <v>0.05</v>
          </cell>
          <cell r="E237">
            <v>7.7671288743882544E-3</v>
          </cell>
          <cell r="F237">
            <v>1.5538639312358094E-2</v>
          </cell>
          <cell r="G237">
            <v>-7.2475368502715283E-3</v>
          </cell>
          <cell r="H237">
            <v>0</v>
          </cell>
          <cell r="I237">
            <v>-0.05</v>
          </cell>
          <cell r="J237">
            <v>0</v>
          </cell>
          <cell r="K237">
            <v>4.6823554863274497E-2</v>
          </cell>
          <cell r="L237">
            <v>-2.6107165991902846E-2</v>
          </cell>
          <cell r="M237">
            <v>-7.3550346297282902E-3</v>
          </cell>
          <cell r="N237">
            <v>-2.4782225010455877E-2</v>
          </cell>
          <cell r="O237">
            <v>0</v>
          </cell>
          <cell r="P237">
            <v>1.1302447052089297E-2</v>
          </cell>
          <cell r="Q237">
            <v>0</v>
          </cell>
          <cell r="R237">
            <v>2.2359715670024226E-2</v>
          </cell>
          <cell r="S237">
            <v>0</v>
          </cell>
          <cell r="T237">
            <v>-1.3711479719579369E-2</v>
          </cell>
          <cell r="U237">
            <v>-3.3866234531526221E-2</v>
          </cell>
          <cell r="V237">
            <v>1.4966406249999998E-2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B237">
            <v>14</v>
          </cell>
          <cell r="EF237">
            <v>0</v>
          </cell>
          <cell r="EG237">
            <v>1</v>
          </cell>
          <cell r="EH237">
            <v>3</v>
          </cell>
          <cell r="EI237">
            <v>0.5</v>
          </cell>
          <cell r="EJ237">
            <v>0.5</v>
          </cell>
          <cell r="EK237">
            <v>-0.5</v>
          </cell>
          <cell r="EL237">
            <v>0</v>
          </cell>
          <cell r="EM237">
            <v>-2</v>
          </cell>
          <cell r="EN237">
            <v>0</v>
          </cell>
          <cell r="EO237">
            <v>1</v>
          </cell>
          <cell r="EP237">
            <v>-0.5</v>
          </cell>
          <cell r="EQ237">
            <v>-0.5</v>
          </cell>
          <cell r="ER237">
            <v>-0.5</v>
          </cell>
          <cell r="ES237">
            <v>0</v>
          </cell>
          <cell r="ET237">
            <v>0.5</v>
          </cell>
          <cell r="EU237">
            <v>0</v>
          </cell>
          <cell r="EV237">
            <v>3</v>
          </cell>
          <cell r="EW237">
            <v>0</v>
          </cell>
          <cell r="EX237">
            <v>-0.5</v>
          </cell>
          <cell r="EY237">
            <v>-1</v>
          </cell>
          <cell r="EZ237">
            <v>0.5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</row>
        <row r="238">
          <cell r="A238">
            <v>45579</v>
          </cell>
          <cell r="B238">
            <v>0</v>
          </cell>
          <cell r="C238">
            <v>2.0853047895500722E-2</v>
          </cell>
          <cell r="D238">
            <v>0.05</v>
          </cell>
          <cell r="E238">
            <v>7.7671288743882544E-3</v>
          </cell>
          <cell r="F238">
            <v>1.5538639312358094E-2</v>
          </cell>
          <cell r="G238">
            <v>-7.2475368502715283E-3</v>
          </cell>
          <cell r="H238">
            <v>0</v>
          </cell>
          <cell r="I238">
            <v>-0.05</v>
          </cell>
          <cell r="J238">
            <v>0</v>
          </cell>
          <cell r="K238">
            <v>4.6823554863274497E-2</v>
          </cell>
          <cell r="L238">
            <v>-2.6107165991902846E-2</v>
          </cell>
          <cell r="M238">
            <v>-7.3550346297282902E-3</v>
          </cell>
          <cell r="N238">
            <v>-2.4782225010455877E-2</v>
          </cell>
          <cell r="O238">
            <v>0</v>
          </cell>
          <cell r="P238">
            <v>1.1302447052089297E-2</v>
          </cell>
          <cell r="Q238">
            <v>0</v>
          </cell>
          <cell r="R238">
            <v>2.2359715670024226E-2</v>
          </cell>
          <cell r="S238">
            <v>0</v>
          </cell>
          <cell r="T238">
            <v>-1.3711479719579369E-2</v>
          </cell>
          <cell r="U238">
            <v>-3.3866234531526221E-2</v>
          </cell>
          <cell r="V238">
            <v>1.4966406249999998E-2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B238">
            <v>10</v>
          </cell>
          <cell r="EF238">
            <v>0</v>
          </cell>
          <cell r="EG238">
            <v>1</v>
          </cell>
          <cell r="EH238">
            <v>3</v>
          </cell>
          <cell r="EI238">
            <v>0.5</v>
          </cell>
          <cell r="EJ238">
            <v>0.5</v>
          </cell>
          <cell r="EK238">
            <v>-0.5</v>
          </cell>
          <cell r="EL238">
            <v>0</v>
          </cell>
          <cell r="EM238">
            <v>-2</v>
          </cell>
          <cell r="EN238">
            <v>0</v>
          </cell>
          <cell r="EO238">
            <v>1</v>
          </cell>
          <cell r="EP238">
            <v>-0.5</v>
          </cell>
          <cell r="EQ238">
            <v>-0.5</v>
          </cell>
          <cell r="ER238">
            <v>-0.5</v>
          </cell>
          <cell r="ES238">
            <v>0</v>
          </cell>
          <cell r="ET238">
            <v>0.5</v>
          </cell>
          <cell r="EU238">
            <v>0</v>
          </cell>
          <cell r="EV238">
            <v>3</v>
          </cell>
          <cell r="EW238">
            <v>0</v>
          </cell>
          <cell r="EX238">
            <v>-0.5</v>
          </cell>
          <cell r="EY238">
            <v>-1</v>
          </cell>
          <cell r="EZ238">
            <v>0.5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</row>
        <row r="239">
          <cell r="A239">
            <v>45580</v>
          </cell>
          <cell r="B239">
            <v>1.8953825857519795E-2</v>
          </cell>
          <cell r="C239">
            <v>0</v>
          </cell>
          <cell r="D239">
            <v>0</v>
          </cell>
          <cell r="E239">
            <v>7.7671288743882544E-3</v>
          </cell>
          <cell r="F239">
            <v>0</v>
          </cell>
          <cell r="G239">
            <v>0</v>
          </cell>
          <cell r="H239">
            <v>0.05</v>
          </cell>
          <cell r="I239">
            <v>-4.032842105263159E-2</v>
          </cell>
          <cell r="J239">
            <v>1.743567961165049E-2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1.1302447052089297E-2</v>
          </cell>
          <cell r="Q239">
            <v>0</v>
          </cell>
          <cell r="R239">
            <v>2.2359715670024226E-2</v>
          </cell>
          <cell r="S239">
            <v>0</v>
          </cell>
          <cell r="T239">
            <v>0</v>
          </cell>
          <cell r="U239">
            <v>-3.4765880217785858E-2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B239">
            <v>24</v>
          </cell>
          <cell r="EF239">
            <v>0.5</v>
          </cell>
          <cell r="EG239">
            <v>0</v>
          </cell>
          <cell r="EH239">
            <v>0</v>
          </cell>
          <cell r="EI239">
            <v>0.5</v>
          </cell>
          <cell r="EJ239">
            <v>0</v>
          </cell>
          <cell r="EK239">
            <v>0</v>
          </cell>
          <cell r="EL239">
            <v>3</v>
          </cell>
          <cell r="EM239">
            <v>-0.5</v>
          </cell>
          <cell r="EN239">
            <v>0.5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0.5</v>
          </cell>
          <cell r="EU239">
            <v>0</v>
          </cell>
          <cell r="EV239">
            <v>3</v>
          </cell>
          <cell r="EW239">
            <v>0</v>
          </cell>
          <cell r="EX239">
            <v>0</v>
          </cell>
          <cell r="EY239">
            <v>-0.5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</row>
        <row r="240">
          <cell r="A240">
            <v>45581</v>
          </cell>
          <cell r="B240">
            <v>1.8953825857519795E-2</v>
          </cell>
          <cell r="C240">
            <v>0</v>
          </cell>
          <cell r="D240">
            <v>0</v>
          </cell>
          <cell r="E240">
            <v>7.7671288743882544E-3</v>
          </cell>
          <cell r="F240">
            <v>0</v>
          </cell>
          <cell r="G240">
            <v>0</v>
          </cell>
          <cell r="H240">
            <v>0.05</v>
          </cell>
          <cell r="I240">
            <v>-4.032842105263159E-2</v>
          </cell>
          <cell r="J240">
            <v>1.743567961165049E-2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1.1302447052089297E-2</v>
          </cell>
          <cell r="Q240">
            <v>0</v>
          </cell>
          <cell r="R240">
            <v>2.2359715670024226E-2</v>
          </cell>
          <cell r="S240">
            <v>0</v>
          </cell>
          <cell r="T240">
            <v>0</v>
          </cell>
          <cell r="U240">
            <v>-3.4765880217785858E-2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B240">
            <v>10</v>
          </cell>
          <cell r="EF240">
            <v>0.5</v>
          </cell>
          <cell r="EG240">
            <v>0</v>
          </cell>
          <cell r="EH240">
            <v>0</v>
          </cell>
          <cell r="EI240">
            <v>0.5</v>
          </cell>
          <cell r="EJ240">
            <v>0</v>
          </cell>
          <cell r="EK240">
            <v>0</v>
          </cell>
          <cell r="EL240">
            <v>3</v>
          </cell>
          <cell r="EM240">
            <v>-0.5</v>
          </cell>
          <cell r="EN240">
            <v>0.5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0.5</v>
          </cell>
          <cell r="EU240">
            <v>0</v>
          </cell>
          <cell r="EV240">
            <v>3</v>
          </cell>
          <cell r="EW240">
            <v>0</v>
          </cell>
          <cell r="EX240">
            <v>0</v>
          </cell>
          <cell r="EY240">
            <v>-0.5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</row>
        <row r="241">
          <cell r="A241">
            <v>45582</v>
          </cell>
          <cell r="B241">
            <v>0</v>
          </cell>
          <cell r="C241">
            <v>2.9980602983465131E-2</v>
          </cell>
          <cell r="D241">
            <v>0</v>
          </cell>
          <cell r="E241">
            <v>7.7671288743882544E-3</v>
          </cell>
          <cell r="F241">
            <v>2.6211828252671276E-2</v>
          </cell>
          <cell r="G241">
            <v>-2.0025459183673468E-2</v>
          </cell>
          <cell r="H241">
            <v>0</v>
          </cell>
          <cell r="I241">
            <v>-0.05</v>
          </cell>
          <cell r="J241">
            <v>0</v>
          </cell>
          <cell r="K241">
            <v>0.05</v>
          </cell>
          <cell r="L241">
            <v>-3.0955328644596197E-2</v>
          </cell>
          <cell r="M241">
            <v>-2.1496401417525776E-2</v>
          </cell>
          <cell r="N241">
            <v>-2.8408050919618528E-2</v>
          </cell>
          <cell r="O241">
            <v>0</v>
          </cell>
          <cell r="P241">
            <v>1.1302447052089297E-2</v>
          </cell>
          <cell r="Q241">
            <v>0</v>
          </cell>
          <cell r="R241">
            <v>2.2359715670024226E-2</v>
          </cell>
          <cell r="S241">
            <v>0</v>
          </cell>
          <cell r="T241">
            <v>0</v>
          </cell>
          <cell r="U241">
            <v>-4.9705624255065542E-2</v>
          </cell>
          <cell r="V241">
            <v>2.1235878780934921E-2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B241">
            <v>17</v>
          </cell>
          <cell r="EF241">
            <v>0</v>
          </cell>
          <cell r="EG241">
            <v>1</v>
          </cell>
          <cell r="EH241">
            <v>0</v>
          </cell>
          <cell r="EI241">
            <v>0.5</v>
          </cell>
          <cell r="EJ241">
            <v>0.5</v>
          </cell>
          <cell r="EK241">
            <v>-0.5</v>
          </cell>
          <cell r="EL241">
            <v>0</v>
          </cell>
          <cell r="EM241">
            <v>-2</v>
          </cell>
          <cell r="EN241">
            <v>0</v>
          </cell>
          <cell r="EO241">
            <v>1</v>
          </cell>
          <cell r="EP241">
            <v>-0.5</v>
          </cell>
          <cell r="EQ241">
            <v>-0.5</v>
          </cell>
          <cell r="ER241">
            <v>-0.5</v>
          </cell>
          <cell r="ES241">
            <v>0</v>
          </cell>
          <cell r="ET241">
            <v>0.5</v>
          </cell>
          <cell r="EU241">
            <v>0</v>
          </cell>
          <cell r="EV241">
            <v>3</v>
          </cell>
          <cell r="EW241">
            <v>0</v>
          </cell>
          <cell r="EX241">
            <v>0</v>
          </cell>
          <cell r="EY241">
            <v>-1</v>
          </cell>
          <cell r="EZ241">
            <v>0.5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</row>
        <row r="242">
          <cell r="A242">
            <v>45583</v>
          </cell>
          <cell r="B242">
            <v>0</v>
          </cell>
          <cell r="C242">
            <v>2.9980602983465131E-2</v>
          </cell>
          <cell r="D242">
            <v>0</v>
          </cell>
          <cell r="E242">
            <v>7.7671288743882544E-3</v>
          </cell>
          <cell r="F242">
            <v>2.6211828252671276E-2</v>
          </cell>
          <cell r="G242">
            <v>-2.0025459183673468E-2</v>
          </cell>
          <cell r="H242">
            <v>0</v>
          </cell>
          <cell r="I242">
            <v>-0.05</v>
          </cell>
          <cell r="J242">
            <v>0</v>
          </cell>
          <cell r="K242">
            <v>0.05</v>
          </cell>
          <cell r="L242">
            <v>-3.0955328644596197E-2</v>
          </cell>
          <cell r="M242">
            <v>-2.1496401417525776E-2</v>
          </cell>
          <cell r="N242">
            <v>-2.8408050919618528E-2</v>
          </cell>
          <cell r="O242">
            <v>0</v>
          </cell>
          <cell r="P242">
            <v>1.1302447052089297E-2</v>
          </cell>
          <cell r="Q242">
            <v>0</v>
          </cell>
          <cell r="R242">
            <v>2.2359715670024226E-2</v>
          </cell>
          <cell r="S242">
            <v>0</v>
          </cell>
          <cell r="T242">
            <v>0</v>
          </cell>
          <cell r="U242">
            <v>-4.9705624255065542E-2</v>
          </cell>
          <cell r="V242">
            <v>2.1235878780934921E-2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B242">
            <v>6</v>
          </cell>
          <cell r="EF242">
            <v>0</v>
          </cell>
          <cell r="EG242">
            <v>1</v>
          </cell>
          <cell r="EH242">
            <v>0</v>
          </cell>
          <cell r="EI242">
            <v>0.5</v>
          </cell>
          <cell r="EJ242">
            <v>0.5</v>
          </cell>
          <cell r="EK242">
            <v>-0.5</v>
          </cell>
          <cell r="EL242">
            <v>0</v>
          </cell>
          <cell r="EM242">
            <v>-2</v>
          </cell>
          <cell r="EN242">
            <v>0</v>
          </cell>
          <cell r="EO242">
            <v>1</v>
          </cell>
          <cell r="EP242">
            <v>-0.5</v>
          </cell>
          <cell r="EQ242">
            <v>-0.5</v>
          </cell>
          <cell r="ER242">
            <v>-0.5</v>
          </cell>
          <cell r="ES242">
            <v>0</v>
          </cell>
          <cell r="ET242">
            <v>0.5</v>
          </cell>
          <cell r="EU242">
            <v>0</v>
          </cell>
          <cell r="EV242">
            <v>3</v>
          </cell>
          <cell r="EW242">
            <v>0</v>
          </cell>
          <cell r="EX242">
            <v>0</v>
          </cell>
          <cell r="EY242">
            <v>-1</v>
          </cell>
          <cell r="EZ242">
            <v>0.5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</row>
        <row r="243">
          <cell r="A243">
            <v>45586</v>
          </cell>
          <cell r="B243">
            <v>0</v>
          </cell>
          <cell r="C243">
            <v>2.9980602983465131E-2</v>
          </cell>
          <cell r="D243">
            <v>0</v>
          </cell>
          <cell r="E243">
            <v>7.7671288743882544E-3</v>
          </cell>
          <cell r="F243">
            <v>2.6211828252671276E-2</v>
          </cell>
          <cell r="G243">
            <v>-2.0025459183673468E-2</v>
          </cell>
          <cell r="H243">
            <v>0</v>
          </cell>
          <cell r="I243">
            <v>-0.05</v>
          </cell>
          <cell r="J243">
            <v>0</v>
          </cell>
          <cell r="K243">
            <v>0.05</v>
          </cell>
          <cell r="L243">
            <v>-3.0955328644596197E-2</v>
          </cell>
          <cell r="M243">
            <v>-2.1496401417525776E-2</v>
          </cell>
          <cell r="N243">
            <v>-2.8408050919618528E-2</v>
          </cell>
          <cell r="O243">
            <v>0</v>
          </cell>
          <cell r="P243">
            <v>1.1302447052089297E-2</v>
          </cell>
          <cell r="Q243">
            <v>0</v>
          </cell>
          <cell r="R243">
            <v>2.2359715670024226E-2</v>
          </cell>
          <cell r="S243">
            <v>0</v>
          </cell>
          <cell r="T243">
            <v>0</v>
          </cell>
          <cell r="U243">
            <v>-4.9705624255065542E-2</v>
          </cell>
          <cell r="V243">
            <v>2.1235878780934921E-2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B243">
            <v>6</v>
          </cell>
          <cell r="EF243">
            <v>0</v>
          </cell>
          <cell r="EG243">
            <v>1</v>
          </cell>
          <cell r="EH243">
            <v>0</v>
          </cell>
          <cell r="EI243">
            <v>0.5</v>
          </cell>
          <cell r="EJ243">
            <v>0.5</v>
          </cell>
          <cell r="EK243">
            <v>-0.5</v>
          </cell>
          <cell r="EL243">
            <v>0</v>
          </cell>
          <cell r="EM243">
            <v>-2</v>
          </cell>
          <cell r="EN243">
            <v>0</v>
          </cell>
          <cell r="EO243">
            <v>1</v>
          </cell>
          <cell r="EP243">
            <v>-0.5</v>
          </cell>
          <cell r="EQ243">
            <v>-0.5</v>
          </cell>
          <cell r="ER243">
            <v>-0.5</v>
          </cell>
          <cell r="ES243">
            <v>0</v>
          </cell>
          <cell r="ET243">
            <v>0.5</v>
          </cell>
          <cell r="EU243">
            <v>0</v>
          </cell>
          <cell r="EV243">
            <v>3</v>
          </cell>
          <cell r="EW243">
            <v>0</v>
          </cell>
          <cell r="EX243">
            <v>0</v>
          </cell>
          <cell r="EY243">
            <v>-1</v>
          </cell>
          <cell r="EZ243">
            <v>0.5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</row>
        <row r="244">
          <cell r="A244">
            <v>45587</v>
          </cell>
          <cell r="B244">
            <v>0</v>
          </cell>
          <cell r="C244">
            <v>2.9980602983465131E-2</v>
          </cell>
          <cell r="D244">
            <v>0</v>
          </cell>
          <cell r="E244">
            <v>7.7671288743882544E-3</v>
          </cell>
          <cell r="F244">
            <v>2.6211828252671276E-2</v>
          </cell>
          <cell r="G244">
            <v>-2.0025459183673468E-2</v>
          </cell>
          <cell r="H244">
            <v>0</v>
          </cell>
          <cell r="I244">
            <v>-0.05</v>
          </cell>
          <cell r="J244">
            <v>0</v>
          </cell>
          <cell r="K244">
            <v>0.05</v>
          </cell>
          <cell r="L244">
            <v>-3.0955328644596197E-2</v>
          </cell>
          <cell r="M244">
            <v>-2.1496401417525776E-2</v>
          </cell>
          <cell r="N244">
            <v>-2.8408050919618528E-2</v>
          </cell>
          <cell r="O244">
            <v>0</v>
          </cell>
          <cell r="P244">
            <v>1.1302447052089297E-2</v>
          </cell>
          <cell r="Q244">
            <v>0</v>
          </cell>
          <cell r="R244">
            <v>2.2359715670024226E-2</v>
          </cell>
          <cell r="S244">
            <v>0</v>
          </cell>
          <cell r="T244">
            <v>0</v>
          </cell>
          <cell r="U244">
            <v>-4.9705624255065542E-2</v>
          </cell>
          <cell r="V244">
            <v>2.1235878780934921E-2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B244">
            <v>10</v>
          </cell>
          <cell r="EF244">
            <v>0</v>
          </cell>
          <cell r="EG244">
            <v>1</v>
          </cell>
          <cell r="EH244">
            <v>0</v>
          </cell>
          <cell r="EI244">
            <v>0.5</v>
          </cell>
          <cell r="EJ244">
            <v>0.5</v>
          </cell>
          <cell r="EK244">
            <v>-0.5</v>
          </cell>
          <cell r="EL244">
            <v>0</v>
          </cell>
          <cell r="EM244">
            <v>-2</v>
          </cell>
          <cell r="EN244">
            <v>0</v>
          </cell>
          <cell r="EO244">
            <v>1</v>
          </cell>
          <cell r="EP244">
            <v>-0.5</v>
          </cell>
          <cell r="EQ244">
            <v>-0.5</v>
          </cell>
          <cell r="ER244">
            <v>-0.5</v>
          </cell>
          <cell r="ES244">
            <v>0</v>
          </cell>
          <cell r="ET244">
            <v>0.5</v>
          </cell>
          <cell r="EU244">
            <v>0</v>
          </cell>
          <cell r="EV244">
            <v>3</v>
          </cell>
          <cell r="EW244">
            <v>0</v>
          </cell>
          <cell r="EX244">
            <v>0</v>
          </cell>
          <cell r="EY244">
            <v>-1</v>
          </cell>
          <cell r="EZ244">
            <v>0.5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</row>
        <row r="245">
          <cell r="A245">
            <v>45588</v>
          </cell>
          <cell r="B245">
            <v>0</v>
          </cell>
          <cell r="C245">
            <v>2.9980602983465131E-2</v>
          </cell>
          <cell r="D245">
            <v>0</v>
          </cell>
          <cell r="E245">
            <v>7.7671288743882544E-3</v>
          </cell>
          <cell r="F245">
            <v>2.6211828252671276E-2</v>
          </cell>
          <cell r="G245">
            <v>-2.0025459183673468E-2</v>
          </cell>
          <cell r="H245">
            <v>0</v>
          </cell>
          <cell r="I245">
            <v>-0.05</v>
          </cell>
          <cell r="J245">
            <v>0</v>
          </cell>
          <cell r="K245">
            <v>0.05</v>
          </cell>
          <cell r="L245">
            <v>-3.0955328644596197E-2</v>
          </cell>
          <cell r="M245">
            <v>-2.1496401417525776E-2</v>
          </cell>
          <cell r="N245">
            <v>-2.8408050919618528E-2</v>
          </cell>
          <cell r="O245">
            <v>0</v>
          </cell>
          <cell r="P245">
            <v>1.1302447052089297E-2</v>
          </cell>
          <cell r="Q245">
            <v>0</v>
          </cell>
          <cell r="R245">
            <v>2.2359715670024226E-2</v>
          </cell>
          <cell r="S245">
            <v>0</v>
          </cell>
          <cell r="T245">
            <v>0</v>
          </cell>
          <cell r="U245">
            <v>-4.9705624255065542E-2</v>
          </cell>
          <cell r="V245">
            <v>2.1235878780934921E-2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B245">
            <v>10</v>
          </cell>
          <cell r="EF245">
            <v>0</v>
          </cell>
          <cell r="EG245">
            <v>1</v>
          </cell>
          <cell r="EH245">
            <v>0</v>
          </cell>
          <cell r="EI245">
            <v>0.5</v>
          </cell>
          <cell r="EJ245">
            <v>0.5</v>
          </cell>
          <cell r="EK245">
            <v>-0.5</v>
          </cell>
          <cell r="EL245">
            <v>0</v>
          </cell>
          <cell r="EM245">
            <v>-2</v>
          </cell>
          <cell r="EN245">
            <v>0</v>
          </cell>
          <cell r="EO245">
            <v>1</v>
          </cell>
          <cell r="EP245">
            <v>-0.5</v>
          </cell>
          <cell r="EQ245">
            <v>-0.5</v>
          </cell>
          <cell r="ER245">
            <v>-0.5</v>
          </cell>
          <cell r="ES245">
            <v>0</v>
          </cell>
          <cell r="ET245">
            <v>0.5</v>
          </cell>
          <cell r="EU245">
            <v>0</v>
          </cell>
          <cell r="EV245">
            <v>3</v>
          </cell>
          <cell r="EW245">
            <v>0</v>
          </cell>
          <cell r="EX245">
            <v>0</v>
          </cell>
          <cell r="EY245">
            <v>-1</v>
          </cell>
          <cell r="EZ245">
            <v>0.5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</row>
        <row r="246">
          <cell r="A246">
            <v>45589</v>
          </cell>
          <cell r="B246">
            <v>0</v>
          </cell>
          <cell r="C246">
            <v>2.9980602983465131E-2</v>
          </cell>
          <cell r="D246">
            <v>0</v>
          </cell>
          <cell r="E246">
            <v>7.7671288743882544E-3</v>
          </cell>
          <cell r="F246">
            <v>2.6211828252671276E-2</v>
          </cell>
          <cell r="G246">
            <v>-2.0025459183673468E-2</v>
          </cell>
          <cell r="H246">
            <v>0</v>
          </cell>
          <cell r="I246">
            <v>-0.05</v>
          </cell>
          <cell r="J246">
            <v>0</v>
          </cell>
          <cell r="K246">
            <v>0.05</v>
          </cell>
          <cell r="L246">
            <v>-3.0955328644596197E-2</v>
          </cell>
          <cell r="M246">
            <v>-2.1496401417525776E-2</v>
          </cell>
          <cell r="N246">
            <v>-2.8408050919618528E-2</v>
          </cell>
          <cell r="O246">
            <v>0</v>
          </cell>
          <cell r="P246">
            <v>1.1302447052089297E-2</v>
          </cell>
          <cell r="Q246">
            <v>0</v>
          </cell>
          <cell r="R246">
            <v>2.2359715670024226E-2</v>
          </cell>
          <cell r="S246">
            <v>0</v>
          </cell>
          <cell r="T246">
            <v>0</v>
          </cell>
          <cell r="U246">
            <v>-4.9705624255065542E-2</v>
          </cell>
          <cell r="V246">
            <v>2.1235878780934921E-2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B246">
            <v>10</v>
          </cell>
          <cell r="EF246">
            <v>0</v>
          </cell>
          <cell r="EG246">
            <v>1</v>
          </cell>
          <cell r="EH246">
            <v>0</v>
          </cell>
          <cell r="EI246">
            <v>0.5</v>
          </cell>
          <cell r="EJ246">
            <v>0.5</v>
          </cell>
          <cell r="EK246">
            <v>-0.5</v>
          </cell>
          <cell r="EL246">
            <v>0</v>
          </cell>
          <cell r="EM246">
            <v>-2</v>
          </cell>
          <cell r="EN246">
            <v>0</v>
          </cell>
          <cell r="EO246">
            <v>1</v>
          </cell>
          <cell r="EP246">
            <v>-0.5</v>
          </cell>
          <cell r="EQ246">
            <v>-0.5</v>
          </cell>
          <cell r="ER246">
            <v>-0.5</v>
          </cell>
          <cell r="ES246">
            <v>0</v>
          </cell>
          <cell r="ET246">
            <v>0.5</v>
          </cell>
          <cell r="EU246">
            <v>0</v>
          </cell>
          <cell r="EV246">
            <v>3</v>
          </cell>
          <cell r="EW246">
            <v>0</v>
          </cell>
          <cell r="EX246">
            <v>0</v>
          </cell>
          <cell r="EY246">
            <v>-1</v>
          </cell>
          <cell r="EZ246">
            <v>0.5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</row>
        <row r="247">
          <cell r="A247">
            <v>45590</v>
          </cell>
          <cell r="B247">
            <v>0</v>
          </cell>
          <cell r="C247">
            <v>2.9980602983465131E-2</v>
          </cell>
          <cell r="D247">
            <v>0</v>
          </cell>
          <cell r="E247">
            <v>7.7671288743882544E-3</v>
          </cell>
          <cell r="F247">
            <v>2.6211828252671276E-2</v>
          </cell>
          <cell r="G247">
            <v>-2.0025459183673468E-2</v>
          </cell>
          <cell r="H247">
            <v>0</v>
          </cell>
          <cell r="I247">
            <v>-0.05</v>
          </cell>
          <cell r="J247">
            <v>0</v>
          </cell>
          <cell r="K247">
            <v>0.05</v>
          </cell>
          <cell r="L247">
            <v>-3.0955328644596197E-2</v>
          </cell>
          <cell r="M247">
            <v>-2.1496401417525776E-2</v>
          </cell>
          <cell r="N247">
            <v>-2.8408050919618528E-2</v>
          </cell>
          <cell r="O247">
            <v>0</v>
          </cell>
          <cell r="P247">
            <v>1.1302447052089297E-2</v>
          </cell>
          <cell r="Q247">
            <v>0</v>
          </cell>
          <cell r="R247">
            <v>2.2359715670024226E-2</v>
          </cell>
          <cell r="S247">
            <v>0</v>
          </cell>
          <cell r="T247">
            <v>0</v>
          </cell>
          <cell r="U247">
            <v>-4.9705624255065542E-2</v>
          </cell>
          <cell r="V247">
            <v>2.1235878780934921E-2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B247">
            <v>10</v>
          </cell>
          <cell r="EF247">
            <v>0</v>
          </cell>
          <cell r="EG247">
            <v>1</v>
          </cell>
          <cell r="EH247">
            <v>0</v>
          </cell>
          <cell r="EI247">
            <v>0.5</v>
          </cell>
          <cell r="EJ247">
            <v>0.5</v>
          </cell>
          <cell r="EK247">
            <v>-0.5</v>
          </cell>
          <cell r="EL247">
            <v>0</v>
          </cell>
          <cell r="EM247">
            <v>-2</v>
          </cell>
          <cell r="EN247">
            <v>0</v>
          </cell>
          <cell r="EO247">
            <v>1</v>
          </cell>
          <cell r="EP247">
            <v>-0.5</v>
          </cell>
          <cell r="EQ247">
            <v>-0.5</v>
          </cell>
          <cell r="ER247">
            <v>-0.5</v>
          </cell>
          <cell r="ES247">
            <v>0</v>
          </cell>
          <cell r="ET247">
            <v>0.5</v>
          </cell>
          <cell r="EU247">
            <v>0</v>
          </cell>
          <cell r="EV247">
            <v>3</v>
          </cell>
          <cell r="EW247">
            <v>0</v>
          </cell>
          <cell r="EX247">
            <v>0</v>
          </cell>
          <cell r="EY247">
            <v>-1</v>
          </cell>
          <cell r="EZ247">
            <v>0.5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</row>
        <row r="248">
          <cell r="A248">
            <v>45593</v>
          </cell>
          <cell r="B248">
            <v>0</v>
          </cell>
          <cell r="C248">
            <v>2.9980602983465131E-2</v>
          </cell>
          <cell r="D248">
            <v>0</v>
          </cell>
          <cell r="E248">
            <v>7.7671288743882544E-3</v>
          </cell>
          <cell r="F248">
            <v>2.6211828252671276E-2</v>
          </cell>
          <cell r="G248">
            <v>-2.0025459183673468E-2</v>
          </cell>
          <cell r="H248">
            <v>0</v>
          </cell>
          <cell r="I248">
            <v>-0.05</v>
          </cell>
          <cell r="J248">
            <v>0</v>
          </cell>
          <cell r="K248">
            <v>0.05</v>
          </cell>
          <cell r="L248">
            <v>-3.0955328644596197E-2</v>
          </cell>
          <cell r="M248">
            <v>-2.1496401417525776E-2</v>
          </cell>
          <cell r="N248">
            <v>-2.8408050919618528E-2</v>
          </cell>
          <cell r="O248">
            <v>0</v>
          </cell>
          <cell r="P248">
            <v>1.1302447052089297E-2</v>
          </cell>
          <cell r="Q248">
            <v>-1.2899381602679718E-2</v>
          </cell>
          <cell r="R248">
            <v>2.2359715670024226E-2</v>
          </cell>
          <cell r="S248">
            <v>0</v>
          </cell>
          <cell r="T248">
            <v>0</v>
          </cell>
          <cell r="U248">
            <v>-4.9705624255065542E-2</v>
          </cell>
          <cell r="V248">
            <v>2.1235878780934921E-2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B248">
            <v>10</v>
          </cell>
          <cell r="EF248">
            <v>0</v>
          </cell>
          <cell r="EG248">
            <v>1</v>
          </cell>
          <cell r="EH248">
            <v>0</v>
          </cell>
          <cell r="EI248">
            <v>0.5</v>
          </cell>
          <cell r="EJ248">
            <v>0.5</v>
          </cell>
          <cell r="EK248">
            <v>-0.5</v>
          </cell>
          <cell r="EL248">
            <v>0</v>
          </cell>
          <cell r="EM248">
            <v>-2</v>
          </cell>
          <cell r="EN248">
            <v>0</v>
          </cell>
          <cell r="EO248">
            <v>1</v>
          </cell>
          <cell r="EP248">
            <v>-0.5</v>
          </cell>
          <cell r="EQ248">
            <v>-0.5</v>
          </cell>
          <cell r="ER248">
            <v>-0.5</v>
          </cell>
          <cell r="ES248">
            <v>0</v>
          </cell>
          <cell r="ET248">
            <v>0.5</v>
          </cell>
          <cell r="EU248">
            <v>-0.5</v>
          </cell>
          <cell r="EV248">
            <v>3</v>
          </cell>
          <cell r="EW248">
            <v>0</v>
          </cell>
          <cell r="EX248">
            <v>0</v>
          </cell>
          <cell r="EY248">
            <v>-1</v>
          </cell>
          <cell r="EZ248">
            <v>0.5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</row>
        <row r="249">
          <cell r="A249">
            <v>45594</v>
          </cell>
          <cell r="B249">
            <v>0</v>
          </cell>
          <cell r="C249">
            <v>2.9980602983465131E-2</v>
          </cell>
          <cell r="D249">
            <v>0</v>
          </cell>
          <cell r="E249">
            <v>7.7671288743882544E-3</v>
          </cell>
          <cell r="F249">
            <v>2.6211828252671276E-2</v>
          </cell>
          <cell r="G249">
            <v>-2.0025459183673468E-2</v>
          </cell>
          <cell r="H249">
            <v>0</v>
          </cell>
          <cell r="I249">
            <v>-0.05</v>
          </cell>
          <cell r="J249">
            <v>0</v>
          </cell>
          <cell r="K249">
            <v>0.05</v>
          </cell>
          <cell r="L249">
            <v>-3.0955328644596197E-2</v>
          </cell>
          <cell r="M249">
            <v>-2.1496401417525776E-2</v>
          </cell>
          <cell r="N249">
            <v>-2.8408050919618528E-2</v>
          </cell>
          <cell r="O249">
            <v>0</v>
          </cell>
          <cell r="P249">
            <v>1.1302447052089297E-2</v>
          </cell>
          <cell r="Q249">
            <v>-1.2899381602679718E-2</v>
          </cell>
          <cell r="R249">
            <v>2.2359715670024226E-2</v>
          </cell>
          <cell r="S249">
            <v>0</v>
          </cell>
          <cell r="T249">
            <v>0</v>
          </cell>
          <cell r="U249">
            <v>-4.9705624255065542E-2</v>
          </cell>
          <cell r="V249">
            <v>2.1235878780934921E-2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B249">
            <v>10</v>
          </cell>
          <cell r="EF249">
            <v>0</v>
          </cell>
          <cell r="EG249">
            <v>1</v>
          </cell>
          <cell r="EH249">
            <v>0</v>
          </cell>
          <cell r="EI249">
            <v>0.5</v>
          </cell>
          <cell r="EJ249">
            <v>0.5</v>
          </cell>
          <cell r="EK249">
            <v>-0.5</v>
          </cell>
          <cell r="EL249">
            <v>0</v>
          </cell>
          <cell r="EM249">
            <v>-2</v>
          </cell>
          <cell r="EN249">
            <v>0</v>
          </cell>
          <cell r="EO249">
            <v>1</v>
          </cell>
          <cell r="EP249">
            <v>-0.5</v>
          </cell>
          <cell r="EQ249">
            <v>-0.5</v>
          </cell>
          <cell r="ER249">
            <v>-0.5</v>
          </cell>
          <cell r="ES249">
            <v>0</v>
          </cell>
          <cell r="ET249">
            <v>0.5</v>
          </cell>
          <cell r="EU249">
            <v>-0.5</v>
          </cell>
          <cell r="EV249">
            <v>3</v>
          </cell>
          <cell r="EW249">
            <v>0</v>
          </cell>
          <cell r="EX249">
            <v>0</v>
          </cell>
          <cell r="EY249">
            <v>-1</v>
          </cell>
          <cell r="EZ249">
            <v>0.5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</row>
        <row r="250">
          <cell r="A250">
            <v>45595</v>
          </cell>
          <cell r="B250">
            <v>0</v>
          </cell>
          <cell r="C250">
            <v>2.9980602983465131E-2</v>
          </cell>
          <cell r="D250">
            <v>0</v>
          </cell>
          <cell r="E250">
            <v>0</v>
          </cell>
          <cell r="F250">
            <v>2.6211828252671276E-2</v>
          </cell>
          <cell r="G250">
            <v>-2.0025459183673468E-2</v>
          </cell>
          <cell r="H250">
            <v>0</v>
          </cell>
          <cell r="I250">
            <v>-0.05</v>
          </cell>
          <cell r="J250">
            <v>7.0567254495159069E-3</v>
          </cell>
          <cell r="K250">
            <v>0.05</v>
          </cell>
          <cell r="L250">
            <v>-3.0955328644596197E-2</v>
          </cell>
          <cell r="M250">
            <v>-2.1496401417525776E-2</v>
          </cell>
          <cell r="N250">
            <v>-2.8408050919618528E-2</v>
          </cell>
          <cell r="O250">
            <v>0</v>
          </cell>
          <cell r="P250">
            <v>1.1302447052089297E-2</v>
          </cell>
          <cell r="Q250">
            <v>-1.2899381602679718E-2</v>
          </cell>
          <cell r="R250">
            <v>2.2359715670024226E-2</v>
          </cell>
          <cell r="S250">
            <v>0</v>
          </cell>
          <cell r="T250">
            <v>0</v>
          </cell>
          <cell r="U250">
            <v>0.05</v>
          </cell>
          <cell r="V250">
            <v>2.1235878780934921E-2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B250">
            <v>10</v>
          </cell>
          <cell r="EF250">
            <v>0</v>
          </cell>
          <cell r="EG250">
            <v>1</v>
          </cell>
          <cell r="EH250">
            <v>0</v>
          </cell>
          <cell r="EI250">
            <v>0</v>
          </cell>
          <cell r="EJ250">
            <v>0.5</v>
          </cell>
          <cell r="EK250">
            <v>-0.5</v>
          </cell>
          <cell r="EL250">
            <v>0</v>
          </cell>
          <cell r="EM250">
            <v>-2</v>
          </cell>
          <cell r="EN250">
            <v>0.5</v>
          </cell>
          <cell r="EO250">
            <v>1</v>
          </cell>
          <cell r="EP250">
            <v>-0.5</v>
          </cell>
          <cell r="EQ250">
            <v>-0.5</v>
          </cell>
          <cell r="ER250">
            <v>-0.5</v>
          </cell>
          <cell r="ES250">
            <v>0</v>
          </cell>
          <cell r="ET250">
            <v>0.5</v>
          </cell>
          <cell r="EU250">
            <v>-0.5</v>
          </cell>
          <cell r="EV250">
            <v>3</v>
          </cell>
          <cell r="EW250">
            <v>0</v>
          </cell>
          <cell r="EX250">
            <v>0</v>
          </cell>
          <cell r="EY250">
            <v>2</v>
          </cell>
          <cell r="EZ250">
            <v>0.5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</row>
        <row r="251">
          <cell r="A251">
            <v>45596</v>
          </cell>
          <cell r="B251">
            <v>0</v>
          </cell>
          <cell r="C251">
            <v>2.9980602983465131E-2</v>
          </cell>
          <cell r="D251">
            <v>0</v>
          </cell>
          <cell r="E251">
            <v>8.9353372562796414E-3</v>
          </cell>
          <cell r="F251">
            <v>2.6211828252671276E-2</v>
          </cell>
          <cell r="G251">
            <v>-2.0025459183673468E-2</v>
          </cell>
          <cell r="H251">
            <v>0</v>
          </cell>
          <cell r="I251">
            <v>-0.05</v>
          </cell>
          <cell r="J251">
            <v>7.0567254495159069E-3</v>
          </cell>
          <cell r="K251">
            <v>0.05</v>
          </cell>
          <cell r="L251">
            <v>-3.0955328644596197E-2</v>
          </cell>
          <cell r="M251">
            <v>-2.1496401417525776E-2</v>
          </cell>
          <cell r="N251">
            <v>-2.8408050919618528E-2</v>
          </cell>
          <cell r="O251">
            <v>0</v>
          </cell>
          <cell r="P251">
            <v>0</v>
          </cell>
          <cell r="Q251">
            <v>-1.2899381602679718E-2</v>
          </cell>
          <cell r="R251">
            <v>2.2359715670024226E-2</v>
          </cell>
          <cell r="S251">
            <v>0</v>
          </cell>
          <cell r="T251">
            <v>0</v>
          </cell>
          <cell r="U251">
            <v>0.05</v>
          </cell>
          <cell r="V251">
            <v>2.1235878780934921E-2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B251">
            <v>10</v>
          </cell>
          <cell r="EF251">
            <v>0</v>
          </cell>
          <cell r="EG251">
            <v>1</v>
          </cell>
          <cell r="EH251">
            <v>0</v>
          </cell>
          <cell r="EI251">
            <v>0.5</v>
          </cell>
          <cell r="EJ251">
            <v>0.5</v>
          </cell>
          <cell r="EK251">
            <v>-0.5</v>
          </cell>
          <cell r="EL251">
            <v>0</v>
          </cell>
          <cell r="EM251">
            <v>-2</v>
          </cell>
          <cell r="EN251">
            <v>0.5</v>
          </cell>
          <cell r="EO251">
            <v>1</v>
          </cell>
          <cell r="EP251">
            <v>-0.5</v>
          </cell>
          <cell r="EQ251">
            <v>-0.5</v>
          </cell>
          <cell r="ER251">
            <v>-0.5</v>
          </cell>
          <cell r="ES251">
            <v>0</v>
          </cell>
          <cell r="ET251">
            <v>0</v>
          </cell>
          <cell r="EU251">
            <v>-0.5</v>
          </cell>
          <cell r="EV251">
            <v>3</v>
          </cell>
          <cell r="EW251">
            <v>0</v>
          </cell>
          <cell r="EX251">
            <v>0</v>
          </cell>
          <cell r="EY251">
            <v>2</v>
          </cell>
          <cell r="EZ251">
            <v>0.5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</row>
        <row r="252">
          <cell r="A252">
            <v>45597</v>
          </cell>
          <cell r="B252">
            <v>0</v>
          </cell>
          <cell r="C252">
            <v>2.9980602983465131E-2</v>
          </cell>
          <cell r="D252">
            <v>0</v>
          </cell>
          <cell r="E252">
            <v>8.9353372562796414E-3</v>
          </cell>
          <cell r="F252">
            <v>2.6211828252671276E-2</v>
          </cell>
          <cell r="G252">
            <v>-2.0025459183673468E-2</v>
          </cell>
          <cell r="H252">
            <v>0</v>
          </cell>
          <cell r="I252">
            <v>-0.05</v>
          </cell>
          <cell r="J252">
            <v>7.0567254495159069E-3</v>
          </cell>
          <cell r="K252">
            <v>0.05</v>
          </cell>
          <cell r="L252">
            <v>-3.0955328644596197E-2</v>
          </cell>
          <cell r="M252">
            <v>-2.1496401417525776E-2</v>
          </cell>
          <cell r="N252">
            <v>-2.8408050919618528E-2</v>
          </cell>
          <cell r="O252">
            <v>0</v>
          </cell>
          <cell r="P252">
            <v>0</v>
          </cell>
          <cell r="Q252">
            <v>-1.2899381602679718E-2</v>
          </cell>
          <cell r="R252">
            <v>2.2359715670024226E-2</v>
          </cell>
          <cell r="S252">
            <v>0</v>
          </cell>
          <cell r="T252">
            <v>0</v>
          </cell>
          <cell r="U252">
            <v>0.05</v>
          </cell>
          <cell r="V252">
            <v>2.1235878780934921E-2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B252">
            <v>10</v>
          </cell>
          <cell r="EF252">
            <v>0</v>
          </cell>
          <cell r="EG252">
            <v>1</v>
          </cell>
          <cell r="EH252">
            <v>0</v>
          </cell>
          <cell r="EI252">
            <v>0.5</v>
          </cell>
          <cell r="EJ252">
            <v>0.5</v>
          </cell>
          <cell r="EK252">
            <v>-0.5</v>
          </cell>
          <cell r="EL252">
            <v>0</v>
          </cell>
          <cell r="EM252">
            <v>-2</v>
          </cell>
          <cell r="EN252">
            <v>0.5</v>
          </cell>
          <cell r="EO252">
            <v>1</v>
          </cell>
          <cell r="EP252">
            <v>-0.5</v>
          </cell>
          <cell r="EQ252">
            <v>-0.5</v>
          </cell>
          <cell r="ER252">
            <v>-0.5</v>
          </cell>
          <cell r="ES252">
            <v>0</v>
          </cell>
          <cell r="ET252">
            <v>0</v>
          </cell>
          <cell r="EU252">
            <v>-0.5</v>
          </cell>
          <cell r="EV252">
            <v>3</v>
          </cell>
          <cell r="EW252">
            <v>0</v>
          </cell>
          <cell r="EX252">
            <v>0</v>
          </cell>
          <cell r="EY252">
            <v>2</v>
          </cell>
          <cell r="EZ252">
            <v>0.5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</row>
        <row r="253">
          <cell r="A253">
            <v>45600</v>
          </cell>
          <cell r="B253">
            <v>0</v>
          </cell>
          <cell r="C253">
            <v>2.9980602983465131E-2</v>
          </cell>
          <cell r="D253">
            <v>0</v>
          </cell>
          <cell r="E253">
            <v>8.9353372562796414E-3</v>
          </cell>
          <cell r="F253">
            <v>2.6211828252671276E-2</v>
          </cell>
          <cell r="G253">
            <v>-2.0025459183673468E-2</v>
          </cell>
          <cell r="H253">
            <v>0</v>
          </cell>
          <cell r="I253">
            <v>-0.05</v>
          </cell>
          <cell r="J253">
            <v>7.0567254495159069E-3</v>
          </cell>
          <cell r="K253">
            <v>0.05</v>
          </cell>
          <cell r="L253">
            <v>-3.0955328644596197E-2</v>
          </cell>
          <cell r="M253">
            <v>-2.1496401417525776E-2</v>
          </cell>
          <cell r="N253">
            <v>-2.8408050919618528E-2</v>
          </cell>
          <cell r="O253">
            <v>0</v>
          </cell>
          <cell r="P253">
            <v>0</v>
          </cell>
          <cell r="Q253">
            <v>-1.2899381602679718E-2</v>
          </cell>
          <cell r="R253">
            <v>2.2359715670024226E-2</v>
          </cell>
          <cell r="S253">
            <v>0</v>
          </cell>
          <cell r="T253">
            <v>0</v>
          </cell>
          <cell r="U253">
            <v>0.05</v>
          </cell>
          <cell r="V253">
            <v>2.1235878780934921E-2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B253">
            <v>10</v>
          </cell>
          <cell r="EF253">
            <v>0</v>
          </cell>
          <cell r="EG253">
            <v>1</v>
          </cell>
          <cell r="EH253">
            <v>0</v>
          </cell>
          <cell r="EI253">
            <v>0.5</v>
          </cell>
          <cell r="EJ253">
            <v>0.5</v>
          </cell>
          <cell r="EK253">
            <v>-0.5</v>
          </cell>
          <cell r="EL253">
            <v>0</v>
          </cell>
          <cell r="EM253">
            <v>-2</v>
          </cell>
          <cell r="EN253">
            <v>0.5</v>
          </cell>
          <cell r="EO253">
            <v>1</v>
          </cell>
          <cell r="EP253">
            <v>-0.5</v>
          </cell>
          <cell r="EQ253">
            <v>-0.5</v>
          </cell>
          <cell r="ER253">
            <v>-0.5</v>
          </cell>
          <cell r="ES253">
            <v>0</v>
          </cell>
          <cell r="ET253">
            <v>0</v>
          </cell>
          <cell r="EU253">
            <v>-0.5</v>
          </cell>
          <cell r="EV253">
            <v>3</v>
          </cell>
          <cell r="EW253">
            <v>0</v>
          </cell>
          <cell r="EX253">
            <v>0</v>
          </cell>
          <cell r="EY253">
            <v>2</v>
          </cell>
          <cell r="EZ253">
            <v>0.5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</row>
        <row r="254">
          <cell r="A254">
            <v>45601</v>
          </cell>
          <cell r="B254">
            <v>0</v>
          </cell>
          <cell r="C254">
            <v>2.9980602983465131E-2</v>
          </cell>
          <cell r="D254">
            <v>0</v>
          </cell>
          <cell r="E254">
            <v>8.9353372562796414E-3</v>
          </cell>
          <cell r="F254">
            <v>2.6211828252671276E-2</v>
          </cell>
          <cell r="G254">
            <v>-2.0025459183673468E-2</v>
          </cell>
          <cell r="H254">
            <v>0</v>
          </cell>
          <cell r="I254">
            <v>-0.05</v>
          </cell>
          <cell r="J254">
            <v>7.0567254495159069E-3</v>
          </cell>
          <cell r="K254">
            <v>0.05</v>
          </cell>
          <cell r="L254">
            <v>-3.0955328644596197E-2</v>
          </cell>
          <cell r="M254">
            <v>-2.1496401417525776E-2</v>
          </cell>
          <cell r="N254">
            <v>-2.8408050919618528E-2</v>
          </cell>
          <cell r="O254">
            <v>0</v>
          </cell>
          <cell r="P254">
            <v>0</v>
          </cell>
          <cell r="Q254">
            <v>-1.2899381602679718E-2</v>
          </cell>
          <cell r="R254">
            <v>2.2359715670024226E-2</v>
          </cell>
          <cell r="S254">
            <v>0</v>
          </cell>
          <cell r="T254">
            <v>0</v>
          </cell>
          <cell r="U254">
            <v>0.05</v>
          </cell>
          <cell r="V254">
            <v>2.1235878780934921E-2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B254">
            <v>10</v>
          </cell>
          <cell r="EF254">
            <v>0</v>
          </cell>
          <cell r="EG254">
            <v>1</v>
          </cell>
          <cell r="EH254">
            <v>0</v>
          </cell>
          <cell r="EI254">
            <v>0.5</v>
          </cell>
          <cell r="EJ254">
            <v>0.5</v>
          </cell>
          <cell r="EK254">
            <v>-0.5</v>
          </cell>
          <cell r="EL254">
            <v>0</v>
          </cell>
          <cell r="EM254">
            <v>-2</v>
          </cell>
          <cell r="EN254">
            <v>0.5</v>
          </cell>
          <cell r="EO254">
            <v>1</v>
          </cell>
          <cell r="EP254">
            <v>-0.5</v>
          </cell>
          <cell r="EQ254">
            <v>-0.5</v>
          </cell>
          <cell r="ER254">
            <v>-0.5</v>
          </cell>
          <cell r="ES254">
            <v>0</v>
          </cell>
          <cell r="ET254">
            <v>0</v>
          </cell>
          <cell r="EU254">
            <v>-0.5</v>
          </cell>
          <cell r="EV254">
            <v>3</v>
          </cell>
          <cell r="EW254">
            <v>0</v>
          </cell>
          <cell r="EX254">
            <v>0</v>
          </cell>
          <cell r="EY254">
            <v>2</v>
          </cell>
          <cell r="EZ254">
            <v>0.5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</row>
        <row r="255">
          <cell r="A255">
            <v>45602</v>
          </cell>
          <cell r="B255">
            <v>0</v>
          </cell>
          <cell r="C255">
            <v>2.9980602983465131E-2</v>
          </cell>
          <cell r="D255">
            <v>0</v>
          </cell>
          <cell r="E255">
            <v>8.9353372562796414E-3</v>
          </cell>
          <cell r="F255">
            <v>2.6211828252671276E-2</v>
          </cell>
          <cell r="G255">
            <v>-2.0025459183673468E-2</v>
          </cell>
          <cell r="H255">
            <v>0</v>
          </cell>
          <cell r="I255">
            <v>-0.05</v>
          </cell>
          <cell r="J255">
            <v>7.0567254495159069E-3</v>
          </cell>
          <cell r="K255">
            <v>0.05</v>
          </cell>
          <cell r="L255">
            <v>-3.0955328644596197E-2</v>
          </cell>
          <cell r="M255">
            <v>-2.1496401417525776E-2</v>
          </cell>
          <cell r="N255">
            <v>-2.8408050919618528E-2</v>
          </cell>
          <cell r="O255">
            <v>0</v>
          </cell>
          <cell r="P255">
            <v>0</v>
          </cell>
          <cell r="Q255">
            <v>-1.2899381602679718E-2</v>
          </cell>
          <cell r="R255">
            <v>2.2359715670024226E-2</v>
          </cell>
          <cell r="S255">
            <v>0</v>
          </cell>
          <cell r="T255">
            <v>0</v>
          </cell>
          <cell r="U255">
            <v>0.05</v>
          </cell>
          <cell r="V255">
            <v>2.1235878780934921E-2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B255">
            <v>10</v>
          </cell>
          <cell r="EF255">
            <v>0</v>
          </cell>
          <cell r="EG255">
            <v>1</v>
          </cell>
          <cell r="EH255">
            <v>0</v>
          </cell>
          <cell r="EI255">
            <v>0.5</v>
          </cell>
          <cell r="EJ255">
            <v>0.5</v>
          </cell>
          <cell r="EK255">
            <v>-0.5</v>
          </cell>
          <cell r="EL255">
            <v>0</v>
          </cell>
          <cell r="EM255">
            <v>-2</v>
          </cell>
          <cell r="EN255">
            <v>0.5</v>
          </cell>
          <cell r="EO255">
            <v>1</v>
          </cell>
          <cell r="EP255">
            <v>-0.5</v>
          </cell>
          <cell r="EQ255">
            <v>-0.5</v>
          </cell>
          <cell r="ER255">
            <v>-0.5</v>
          </cell>
          <cell r="ES255">
            <v>0</v>
          </cell>
          <cell r="ET255">
            <v>0</v>
          </cell>
          <cell r="EU255">
            <v>-0.5</v>
          </cell>
          <cell r="EV255">
            <v>3</v>
          </cell>
          <cell r="EW255">
            <v>0</v>
          </cell>
          <cell r="EX255">
            <v>0</v>
          </cell>
          <cell r="EY255">
            <v>2</v>
          </cell>
          <cell r="EZ255">
            <v>0.5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</row>
        <row r="256">
          <cell r="A256">
            <v>45603</v>
          </cell>
          <cell r="B256">
            <v>0</v>
          </cell>
          <cell r="C256">
            <v>2.9980602983465131E-2</v>
          </cell>
          <cell r="D256">
            <v>0</v>
          </cell>
          <cell r="E256">
            <v>8.9353372562796414E-3</v>
          </cell>
          <cell r="F256">
            <v>2.6211828252671276E-2</v>
          </cell>
          <cell r="G256">
            <v>-2.0025459183673468E-2</v>
          </cell>
          <cell r="H256">
            <v>0</v>
          </cell>
          <cell r="I256">
            <v>-0.05</v>
          </cell>
          <cell r="J256">
            <v>7.0567254495159069E-3</v>
          </cell>
          <cell r="K256">
            <v>0.05</v>
          </cell>
          <cell r="L256">
            <v>-3.0955328644596197E-2</v>
          </cell>
          <cell r="M256">
            <v>-2.1496401417525776E-2</v>
          </cell>
          <cell r="N256">
            <v>-2.8408050919618528E-2</v>
          </cell>
          <cell r="O256">
            <v>0</v>
          </cell>
          <cell r="P256">
            <v>0</v>
          </cell>
          <cell r="Q256">
            <v>-1.2899381602679718E-2</v>
          </cell>
          <cell r="R256">
            <v>2.2359715670024226E-2</v>
          </cell>
          <cell r="S256">
            <v>0</v>
          </cell>
          <cell r="T256">
            <v>0</v>
          </cell>
          <cell r="U256">
            <v>0.05</v>
          </cell>
          <cell r="V256">
            <v>2.1235878780934921E-2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B256">
            <v>10</v>
          </cell>
          <cell r="EF256">
            <v>0</v>
          </cell>
          <cell r="EG256">
            <v>1</v>
          </cell>
          <cell r="EH256">
            <v>0</v>
          </cell>
          <cell r="EI256">
            <v>0.5</v>
          </cell>
          <cell r="EJ256">
            <v>0.5</v>
          </cell>
          <cell r="EK256">
            <v>-0.5</v>
          </cell>
          <cell r="EL256">
            <v>0</v>
          </cell>
          <cell r="EM256">
            <v>-2</v>
          </cell>
          <cell r="EN256">
            <v>0.5</v>
          </cell>
          <cell r="EO256">
            <v>1</v>
          </cell>
          <cell r="EP256">
            <v>-0.5</v>
          </cell>
          <cell r="EQ256">
            <v>-0.5</v>
          </cell>
          <cell r="ER256">
            <v>-0.5</v>
          </cell>
          <cell r="ES256">
            <v>0</v>
          </cell>
          <cell r="ET256">
            <v>0</v>
          </cell>
          <cell r="EU256">
            <v>-0.5</v>
          </cell>
          <cell r="EV256">
            <v>3</v>
          </cell>
          <cell r="EW256">
            <v>0</v>
          </cell>
          <cell r="EX256">
            <v>0</v>
          </cell>
          <cell r="EY256">
            <v>2</v>
          </cell>
          <cell r="EZ256">
            <v>0.5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</row>
        <row r="257">
          <cell r="A257" t="str">
            <v/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B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  <cell r="EK257" t="str">
            <v/>
          </cell>
          <cell r="EL257" t="str">
            <v/>
          </cell>
          <cell r="EM257" t="str">
            <v/>
          </cell>
          <cell r="EN257" t="str">
            <v/>
          </cell>
          <cell r="EO257" t="str">
            <v/>
          </cell>
          <cell r="EP257" t="str">
            <v/>
          </cell>
          <cell r="EQ257" t="str">
            <v/>
          </cell>
          <cell r="ER257" t="str">
            <v/>
          </cell>
          <cell r="ES257" t="str">
            <v/>
          </cell>
          <cell r="ET257" t="str">
            <v/>
          </cell>
          <cell r="EU257" t="str">
            <v/>
          </cell>
          <cell r="EV257" t="str">
            <v/>
          </cell>
          <cell r="EW257" t="str">
            <v/>
          </cell>
          <cell r="EX257" t="str">
            <v/>
          </cell>
          <cell r="EY257" t="str">
            <v/>
          </cell>
          <cell r="EZ257" t="str">
            <v/>
          </cell>
          <cell r="FA257" t="str">
            <v/>
          </cell>
          <cell r="FB257" t="str">
            <v/>
          </cell>
          <cell r="FC257" t="str">
            <v/>
          </cell>
          <cell r="FD257" t="str">
            <v/>
          </cell>
        </row>
        <row r="258">
          <cell r="A258" t="str">
            <v/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B258" t="str">
            <v/>
          </cell>
          <cell r="EF258" t="str">
            <v/>
          </cell>
          <cell r="EG258" t="str">
            <v/>
          </cell>
          <cell r="EH258" t="str">
            <v/>
          </cell>
          <cell r="EI258" t="str">
            <v/>
          </cell>
          <cell r="EJ258" t="str">
            <v/>
          </cell>
          <cell r="EK258" t="str">
            <v/>
          </cell>
          <cell r="EL258" t="str">
            <v/>
          </cell>
          <cell r="EM258" t="str">
            <v/>
          </cell>
          <cell r="EN258" t="str">
            <v/>
          </cell>
          <cell r="EO258" t="str">
            <v/>
          </cell>
          <cell r="EP258" t="str">
            <v/>
          </cell>
          <cell r="EQ258" t="str">
            <v/>
          </cell>
          <cell r="ER258" t="str">
            <v/>
          </cell>
          <cell r="ES258" t="str">
            <v/>
          </cell>
          <cell r="ET258" t="str">
            <v/>
          </cell>
          <cell r="EU258" t="str">
            <v/>
          </cell>
          <cell r="EV258" t="str">
            <v/>
          </cell>
          <cell r="EW258" t="str">
            <v/>
          </cell>
          <cell r="EX258" t="str">
            <v/>
          </cell>
          <cell r="EY258" t="str">
            <v/>
          </cell>
          <cell r="EZ258" t="str">
            <v/>
          </cell>
          <cell r="FA258" t="str">
            <v/>
          </cell>
          <cell r="FB258" t="str">
            <v/>
          </cell>
          <cell r="FC258" t="str">
            <v/>
          </cell>
          <cell r="FD258" t="str">
            <v/>
          </cell>
        </row>
        <row r="259">
          <cell r="A259" t="str">
            <v/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B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  <cell r="EK259" t="str">
            <v/>
          </cell>
          <cell r="EL259" t="str">
            <v/>
          </cell>
          <cell r="EM259" t="str">
            <v/>
          </cell>
          <cell r="EN259" t="str">
            <v/>
          </cell>
          <cell r="EO259" t="str">
            <v/>
          </cell>
          <cell r="EP259" t="str">
            <v/>
          </cell>
          <cell r="EQ259" t="str">
            <v/>
          </cell>
          <cell r="ER259" t="str">
            <v/>
          </cell>
          <cell r="ES259" t="str">
            <v/>
          </cell>
          <cell r="ET259" t="str">
            <v/>
          </cell>
          <cell r="EU259" t="str">
            <v/>
          </cell>
          <cell r="EV259" t="str">
            <v/>
          </cell>
          <cell r="EW259" t="str">
            <v/>
          </cell>
          <cell r="EX259" t="str">
            <v/>
          </cell>
          <cell r="EY259" t="str">
            <v/>
          </cell>
          <cell r="EZ259" t="str">
            <v/>
          </cell>
          <cell r="FA259" t="str">
            <v/>
          </cell>
          <cell r="FB259" t="str">
            <v/>
          </cell>
          <cell r="FC259" t="str">
            <v/>
          </cell>
          <cell r="FD259" t="str">
            <v/>
          </cell>
        </row>
        <row r="260">
          <cell r="A260" t="str">
            <v/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B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  <cell r="EK260" t="str">
            <v/>
          </cell>
          <cell r="EL260" t="str">
            <v/>
          </cell>
          <cell r="EM260" t="str">
            <v/>
          </cell>
          <cell r="EN260" t="str">
            <v/>
          </cell>
          <cell r="EO260" t="str">
            <v/>
          </cell>
          <cell r="EP260" t="str">
            <v/>
          </cell>
          <cell r="EQ260" t="str">
            <v/>
          </cell>
          <cell r="ER260" t="str">
            <v/>
          </cell>
          <cell r="ES260" t="str">
            <v/>
          </cell>
          <cell r="ET260" t="str">
            <v/>
          </cell>
          <cell r="EU260" t="str">
            <v/>
          </cell>
          <cell r="EV260" t="str">
            <v/>
          </cell>
          <cell r="EW260" t="str">
            <v/>
          </cell>
          <cell r="EX260" t="str">
            <v/>
          </cell>
          <cell r="EY260" t="str">
            <v/>
          </cell>
          <cell r="EZ260" t="str">
            <v/>
          </cell>
          <cell r="FA260" t="str">
            <v/>
          </cell>
          <cell r="FB260" t="str">
            <v/>
          </cell>
          <cell r="FC260" t="str">
            <v/>
          </cell>
          <cell r="FD260" t="str">
            <v/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B261" t="str">
            <v/>
          </cell>
          <cell r="EF261" t="str">
            <v/>
          </cell>
          <cell r="EG261" t="str">
            <v/>
          </cell>
          <cell r="EH261" t="str">
            <v/>
          </cell>
          <cell r="EI261" t="str">
            <v/>
          </cell>
          <cell r="EJ261" t="str">
            <v/>
          </cell>
          <cell r="EK261" t="str">
            <v/>
          </cell>
          <cell r="EL261" t="str">
            <v/>
          </cell>
          <cell r="EM261" t="str">
            <v/>
          </cell>
          <cell r="EN261" t="str">
            <v/>
          </cell>
          <cell r="EO261" t="str">
            <v/>
          </cell>
          <cell r="EP261" t="str">
            <v/>
          </cell>
          <cell r="EQ261" t="str">
            <v/>
          </cell>
          <cell r="ER261" t="str">
            <v/>
          </cell>
          <cell r="ES261" t="str">
            <v/>
          </cell>
          <cell r="ET261" t="str">
            <v/>
          </cell>
          <cell r="EU261" t="str">
            <v/>
          </cell>
          <cell r="EV261" t="str">
            <v/>
          </cell>
          <cell r="EW261" t="str">
            <v/>
          </cell>
          <cell r="EX261" t="str">
            <v/>
          </cell>
          <cell r="EY261" t="str">
            <v/>
          </cell>
          <cell r="EZ261" t="str">
            <v/>
          </cell>
          <cell r="FA261" t="str">
            <v/>
          </cell>
          <cell r="FB261" t="str">
            <v/>
          </cell>
          <cell r="FC261" t="str">
            <v/>
          </cell>
          <cell r="FD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B262" t="str">
            <v/>
          </cell>
          <cell r="EF262" t="str">
            <v/>
          </cell>
          <cell r="EG262" t="str">
            <v/>
          </cell>
          <cell r="EH262" t="str">
            <v/>
          </cell>
          <cell r="EI262" t="str">
            <v/>
          </cell>
          <cell r="EJ262" t="str">
            <v/>
          </cell>
          <cell r="EK262" t="str">
            <v/>
          </cell>
          <cell r="EL262" t="str">
            <v/>
          </cell>
          <cell r="EM262" t="str">
            <v/>
          </cell>
          <cell r="EN262" t="str">
            <v/>
          </cell>
          <cell r="EO262" t="str">
            <v/>
          </cell>
          <cell r="EP262" t="str">
            <v/>
          </cell>
          <cell r="EQ262" t="str">
            <v/>
          </cell>
          <cell r="ER262" t="str">
            <v/>
          </cell>
          <cell r="ES262" t="str">
            <v/>
          </cell>
          <cell r="ET262" t="str">
            <v/>
          </cell>
          <cell r="EU262" t="str">
            <v/>
          </cell>
          <cell r="EV262" t="str">
            <v/>
          </cell>
          <cell r="EW262" t="str">
            <v/>
          </cell>
          <cell r="EX262" t="str">
            <v/>
          </cell>
          <cell r="EY262" t="str">
            <v/>
          </cell>
          <cell r="EZ262" t="str">
            <v/>
          </cell>
          <cell r="FA262" t="str">
            <v/>
          </cell>
          <cell r="FB262" t="str">
            <v/>
          </cell>
          <cell r="FC262" t="str">
            <v/>
          </cell>
          <cell r="FD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B263" t="str">
            <v/>
          </cell>
          <cell r="EF263" t="str">
            <v/>
          </cell>
          <cell r="EG263" t="str">
            <v/>
          </cell>
          <cell r="EH263" t="str">
            <v/>
          </cell>
          <cell r="EI263" t="str">
            <v/>
          </cell>
          <cell r="EJ263" t="str">
            <v/>
          </cell>
          <cell r="EK263" t="str">
            <v/>
          </cell>
          <cell r="EL263" t="str">
            <v/>
          </cell>
          <cell r="EM263" t="str">
            <v/>
          </cell>
          <cell r="EN263" t="str">
            <v/>
          </cell>
          <cell r="EO263" t="str">
            <v/>
          </cell>
          <cell r="EP263" t="str">
            <v/>
          </cell>
          <cell r="EQ263" t="str">
            <v/>
          </cell>
          <cell r="ER263" t="str">
            <v/>
          </cell>
          <cell r="ES263" t="str">
            <v/>
          </cell>
          <cell r="ET263" t="str">
            <v/>
          </cell>
          <cell r="EU263" t="str">
            <v/>
          </cell>
          <cell r="EV263" t="str">
            <v/>
          </cell>
          <cell r="EW263" t="str">
            <v/>
          </cell>
          <cell r="EX263" t="str">
            <v/>
          </cell>
          <cell r="EY263" t="str">
            <v/>
          </cell>
          <cell r="EZ263" t="str">
            <v/>
          </cell>
          <cell r="FA263" t="str">
            <v/>
          </cell>
          <cell r="FB263" t="str">
            <v/>
          </cell>
          <cell r="FC263" t="str">
            <v/>
          </cell>
          <cell r="FD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B264" t="str">
            <v/>
          </cell>
          <cell r="EF264" t="str">
            <v/>
          </cell>
          <cell r="EG264" t="str">
            <v/>
          </cell>
          <cell r="EH264" t="str">
            <v/>
          </cell>
          <cell r="EI264" t="str">
            <v/>
          </cell>
          <cell r="EJ264" t="str">
            <v/>
          </cell>
          <cell r="EK264" t="str">
            <v/>
          </cell>
          <cell r="EL264" t="str">
            <v/>
          </cell>
          <cell r="EM264" t="str">
            <v/>
          </cell>
          <cell r="EN264" t="str">
            <v/>
          </cell>
          <cell r="EO264" t="str">
            <v/>
          </cell>
          <cell r="EP264" t="str">
            <v/>
          </cell>
          <cell r="EQ264" t="str">
            <v/>
          </cell>
          <cell r="ER264" t="str">
            <v/>
          </cell>
          <cell r="ES264" t="str">
            <v/>
          </cell>
          <cell r="ET264" t="str">
            <v/>
          </cell>
          <cell r="EU264" t="str">
            <v/>
          </cell>
          <cell r="EV264" t="str">
            <v/>
          </cell>
          <cell r="EW264" t="str">
            <v/>
          </cell>
          <cell r="EX264" t="str">
            <v/>
          </cell>
          <cell r="EY264" t="str">
            <v/>
          </cell>
          <cell r="EZ264" t="str">
            <v/>
          </cell>
          <cell r="FA264" t="str">
            <v/>
          </cell>
          <cell r="FB264" t="str">
            <v/>
          </cell>
          <cell r="FC264" t="str">
            <v/>
          </cell>
          <cell r="FD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B265" t="str">
            <v/>
          </cell>
          <cell r="EF265" t="str">
            <v/>
          </cell>
          <cell r="EG265" t="str">
            <v/>
          </cell>
          <cell r="EH265" t="str">
            <v/>
          </cell>
          <cell r="EI265" t="str">
            <v/>
          </cell>
          <cell r="EJ265" t="str">
            <v/>
          </cell>
          <cell r="EK265" t="str">
            <v/>
          </cell>
          <cell r="EL265" t="str">
            <v/>
          </cell>
          <cell r="EM265" t="str">
            <v/>
          </cell>
          <cell r="EN265" t="str">
            <v/>
          </cell>
          <cell r="EO265" t="str">
            <v/>
          </cell>
          <cell r="EP265" t="str">
            <v/>
          </cell>
          <cell r="EQ265" t="str">
            <v/>
          </cell>
          <cell r="ER265" t="str">
            <v/>
          </cell>
          <cell r="ES265" t="str">
            <v/>
          </cell>
          <cell r="ET265" t="str">
            <v/>
          </cell>
          <cell r="EU265" t="str">
            <v/>
          </cell>
          <cell r="EV265" t="str">
            <v/>
          </cell>
          <cell r="EW265" t="str">
            <v/>
          </cell>
          <cell r="EX265" t="str">
            <v/>
          </cell>
          <cell r="EY265" t="str">
            <v/>
          </cell>
          <cell r="EZ265" t="str">
            <v/>
          </cell>
          <cell r="FA265" t="str">
            <v/>
          </cell>
          <cell r="FB265" t="str">
            <v/>
          </cell>
          <cell r="FC265" t="str">
            <v/>
          </cell>
          <cell r="FD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B266" t="str">
            <v/>
          </cell>
          <cell r="EF266" t="str">
            <v/>
          </cell>
          <cell r="EG266" t="str">
            <v/>
          </cell>
          <cell r="EH266" t="str">
            <v/>
          </cell>
          <cell r="EI266" t="str">
            <v/>
          </cell>
          <cell r="EJ266" t="str">
            <v/>
          </cell>
          <cell r="EK266" t="str">
            <v/>
          </cell>
          <cell r="EL266" t="str">
            <v/>
          </cell>
          <cell r="EM266" t="str">
            <v/>
          </cell>
          <cell r="EN266" t="str">
            <v/>
          </cell>
          <cell r="EO266" t="str">
            <v/>
          </cell>
          <cell r="EP266" t="str">
            <v/>
          </cell>
          <cell r="EQ266" t="str">
            <v/>
          </cell>
          <cell r="ER266" t="str">
            <v/>
          </cell>
          <cell r="ES266" t="str">
            <v/>
          </cell>
          <cell r="ET266" t="str">
            <v/>
          </cell>
          <cell r="EU266" t="str">
            <v/>
          </cell>
          <cell r="EV266" t="str">
            <v/>
          </cell>
          <cell r="EW266" t="str">
            <v/>
          </cell>
          <cell r="EX266" t="str">
            <v/>
          </cell>
          <cell r="EY266" t="str">
            <v/>
          </cell>
          <cell r="EZ266" t="str">
            <v/>
          </cell>
          <cell r="FA266" t="str">
            <v/>
          </cell>
          <cell r="FB266" t="str">
            <v/>
          </cell>
          <cell r="FC266" t="str">
            <v/>
          </cell>
          <cell r="FD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B267" t="str">
            <v/>
          </cell>
          <cell r="EF267" t="str">
            <v/>
          </cell>
          <cell r="EG267" t="str">
            <v/>
          </cell>
          <cell r="EH267" t="str">
            <v/>
          </cell>
          <cell r="EI267" t="str">
            <v/>
          </cell>
          <cell r="EJ267" t="str">
            <v/>
          </cell>
          <cell r="EK267" t="str">
            <v/>
          </cell>
          <cell r="EL267" t="str">
            <v/>
          </cell>
          <cell r="EM267" t="str">
            <v/>
          </cell>
          <cell r="EN267" t="str">
            <v/>
          </cell>
          <cell r="EO267" t="str">
            <v/>
          </cell>
          <cell r="EP267" t="str">
            <v/>
          </cell>
          <cell r="EQ267" t="str">
            <v/>
          </cell>
          <cell r="ER267" t="str">
            <v/>
          </cell>
          <cell r="ES267" t="str">
            <v/>
          </cell>
          <cell r="ET267" t="str">
            <v/>
          </cell>
          <cell r="EU267" t="str">
            <v/>
          </cell>
          <cell r="EV267" t="str">
            <v/>
          </cell>
          <cell r="EW267" t="str">
            <v/>
          </cell>
          <cell r="EX267" t="str">
            <v/>
          </cell>
          <cell r="EY267" t="str">
            <v/>
          </cell>
          <cell r="EZ267" t="str">
            <v/>
          </cell>
          <cell r="FA267" t="str">
            <v/>
          </cell>
          <cell r="FB267" t="str">
            <v/>
          </cell>
          <cell r="FC267" t="str">
            <v/>
          </cell>
          <cell r="FD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B268" t="str">
            <v/>
          </cell>
          <cell r="EF268" t="str">
            <v/>
          </cell>
          <cell r="EG268" t="str">
            <v/>
          </cell>
          <cell r="EH268" t="str">
            <v/>
          </cell>
          <cell r="EI268" t="str">
            <v/>
          </cell>
          <cell r="EJ268" t="str">
            <v/>
          </cell>
          <cell r="EK268" t="str">
            <v/>
          </cell>
          <cell r="EL268" t="str">
            <v/>
          </cell>
          <cell r="EM268" t="str">
            <v/>
          </cell>
          <cell r="EN268" t="str">
            <v/>
          </cell>
          <cell r="EO268" t="str">
            <v/>
          </cell>
          <cell r="EP268" t="str">
            <v/>
          </cell>
          <cell r="EQ268" t="str">
            <v/>
          </cell>
          <cell r="ER268" t="str">
            <v/>
          </cell>
          <cell r="ES268" t="str">
            <v/>
          </cell>
          <cell r="ET268" t="str">
            <v/>
          </cell>
          <cell r="EU268" t="str">
            <v/>
          </cell>
          <cell r="EV268" t="str">
            <v/>
          </cell>
          <cell r="EW268" t="str">
            <v/>
          </cell>
          <cell r="EX268" t="str">
            <v/>
          </cell>
          <cell r="EY268" t="str">
            <v/>
          </cell>
          <cell r="EZ268" t="str">
            <v/>
          </cell>
          <cell r="FA268" t="str">
            <v/>
          </cell>
          <cell r="FB268" t="str">
            <v/>
          </cell>
          <cell r="FC268" t="str">
            <v/>
          </cell>
          <cell r="FD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B269" t="str">
            <v/>
          </cell>
          <cell r="EF269" t="str">
            <v/>
          </cell>
          <cell r="EG269" t="str">
            <v/>
          </cell>
          <cell r="EH269" t="str">
            <v/>
          </cell>
          <cell r="EI269" t="str">
            <v/>
          </cell>
          <cell r="EJ269" t="str">
            <v/>
          </cell>
          <cell r="EK269" t="str">
            <v/>
          </cell>
          <cell r="EL269" t="str">
            <v/>
          </cell>
          <cell r="EM269" t="str">
            <v/>
          </cell>
          <cell r="EN269" t="str">
            <v/>
          </cell>
          <cell r="EO269" t="str">
            <v/>
          </cell>
          <cell r="EP269" t="str">
            <v/>
          </cell>
          <cell r="EQ269" t="str">
            <v/>
          </cell>
          <cell r="ER269" t="str">
            <v/>
          </cell>
          <cell r="ES269" t="str">
            <v/>
          </cell>
          <cell r="ET269" t="str">
            <v/>
          </cell>
          <cell r="EU269" t="str">
            <v/>
          </cell>
          <cell r="EV269" t="str">
            <v/>
          </cell>
          <cell r="EW269" t="str">
            <v/>
          </cell>
          <cell r="EX269" t="str">
            <v/>
          </cell>
          <cell r="EY269" t="str">
            <v/>
          </cell>
          <cell r="EZ269" t="str">
            <v/>
          </cell>
          <cell r="FA269" t="str">
            <v/>
          </cell>
          <cell r="FB269" t="str">
            <v/>
          </cell>
          <cell r="FC269" t="str">
            <v/>
          </cell>
          <cell r="FD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B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  <cell r="EK270" t="str">
            <v/>
          </cell>
          <cell r="EL270" t="str">
            <v/>
          </cell>
          <cell r="EM270" t="str">
            <v/>
          </cell>
          <cell r="EN270" t="str">
            <v/>
          </cell>
          <cell r="EO270" t="str">
            <v/>
          </cell>
          <cell r="EP270" t="str">
            <v/>
          </cell>
          <cell r="EQ270" t="str">
            <v/>
          </cell>
          <cell r="ER270" t="str">
            <v/>
          </cell>
          <cell r="ES270" t="str">
            <v/>
          </cell>
          <cell r="ET270" t="str">
            <v/>
          </cell>
          <cell r="EU270" t="str">
            <v/>
          </cell>
          <cell r="EV270" t="str">
            <v/>
          </cell>
          <cell r="EW270" t="str">
            <v/>
          </cell>
          <cell r="EX270" t="str">
            <v/>
          </cell>
          <cell r="EY270" t="str">
            <v/>
          </cell>
          <cell r="EZ270" t="str">
            <v/>
          </cell>
          <cell r="FA270" t="str">
            <v/>
          </cell>
          <cell r="FB270" t="str">
            <v/>
          </cell>
          <cell r="FC270" t="str">
            <v/>
          </cell>
          <cell r="FD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B271" t="str">
            <v/>
          </cell>
          <cell r="EF271" t="str">
            <v/>
          </cell>
          <cell r="EG271" t="str">
            <v/>
          </cell>
          <cell r="EH271" t="str">
            <v/>
          </cell>
          <cell r="EI271" t="str">
            <v/>
          </cell>
          <cell r="EJ271" t="str">
            <v/>
          </cell>
          <cell r="EK271" t="str">
            <v/>
          </cell>
          <cell r="EL271" t="str">
            <v/>
          </cell>
          <cell r="EM271" t="str">
            <v/>
          </cell>
          <cell r="EN271" t="str">
            <v/>
          </cell>
          <cell r="EO271" t="str">
            <v/>
          </cell>
          <cell r="EP271" t="str">
            <v/>
          </cell>
          <cell r="EQ271" t="str">
            <v/>
          </cell>
          <cell r="ER271" t="str">
            <v/>
          </cell>
          <cell r="ES271" t="str">
            <v/>
          </cell>
          <cell r="ET271" t="str">
            <v/>
          </cell>
          <cell r="EU271" t="str">
            <v/>
          </cell>
          <cell r="EV271" t="str">
            <v/>
          </cell>
          <cell r="EW271" t="str">
            <v/>
          </cell>
          <cell r="EX271" t="str">
            <v/>
          </cell>
          <cell r="EY271" t="str">
            <v/>
          </cell>
          <cell r="EZ271" t="str">
            <v/>
          </cell>
          <cell r="FA271" t="str">
            <v/>
          </cell>
          <cell r="FB271" t="str">
            <v/>
          </cell>
          <cell r="FC271" t="str">
            <v/>
          </cell>
          <cell r="FD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B272" t="str">
            <v/>
          </cell>
          <cell r="EF272" t="str">
            <v/>
          </cell>
          <cell r="EG272" t="str">
            <v/>
          </cell>
          <cell r="EH272" t="str">
            <v/>
          </cell>
          <cell r="EI272" t="str">
            <v/>
          </cell>
          <cell r="EJ272" t="str">
            <v/>
          </cell>
          <cell r="EK272" t="str">
            <v/>
          </cell>
          <cell r="EL272" t="str">
            <v/>
          </cell>
          <cell r="EM272" t="str">
            <v/>
          </cell>
          <cell r="EN272" t="str">
            <v/>
          </cell>
          <cell r="EO272" t="str">
            <v/>
          </cell>
          <cell r="EP272" t="str">
            <v/>
          </cell>
          <cell r="EQ272" t="str">
            <v/>
          </cell>
          <cell r="ER272" t="str">
            <v/>
          </cell>
          <cell r="ES272" t="str">
            <v/>
          </cell>
          <cell r="ET272" t="str">
            <v/>
          </cell>
          <cell r="EU272" t="str">
            <v/>
          </cell>
          <cell r="EV272" t="str">
            <v/>
          </cell>
          <cell r="EW272" t="str">
            <v/>
          </cell>
          <cell r="EX272" t="str">
            <v/>
          </cell>
          <cell r="EY272" t="str">
            <v/>
          </cell>
          <cell r="EZ272" t="str">
            <v/>
          </cell>
          <cell r="FA272" t="str">
            <v/>
          </cell>
          <cell r="FB272" t="str">
            <v/>
          </cell>
          <cell r="FC272" t="str">
            <v/>
          </cell>
          <cell r="FD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B273" t="str">
            <v/>
          </cell>
          <cell r="EF273" t="str">
            <v/>
          </cell>
          <cell r="EG273" t="str">
            <v/>
          </cell>
          <cell r="EH273" t="str">
            <v/>
          </cell>
          <cell r="EI273" t="str">
            <v/>
          </cell>
          <cell r="EJ273" t="str">
            <v/>
          </cell>
          <cell r="EK273" t="str">
            <v/>
          </cell>
          <cell r="EL273" t="str">
            <v/>
          </cell>
          <cell r="EM273" t="str">
            <v/>
          </cell>
          <cell r="EN273" t="str">
            <v/>
          </cell>
          <cell r="EO273" t="str">
            <v/>
          </cell>
          <cell r="EP273" t="str">
            <v/>
          </cell>
          <cell r="EQ273" t="str">
            <v/>
          </cell>
          <cell r="ER273" t="str">
            <v/>
          </cell>
          <cell r="ES273" t="str">
            <v/>
          </cell>
          <cell r="ET273" t="str">
            <v/>
          </cell>
          <cell r="EU273" t="str">
            <v/>
          </cell>
          <cell r="EV273" t="str">
            <v/>
          </cell>
          <cell r="EW273" t="str">
            <v/>
          </cell>
          <cell r="EX273" t="str">
            <v/>
          </cell>
          <cell r="EY273" t="str">
            <v/>
          </cell>
          <cell r="EZ273" t="str">
            <v/>
          </cell>
          <cell r="FA273" t="str">
            <v/>
          </cell>
          <cell r="FB273" t="str">
            <v/>
          </cell>
          <cell r="FC273" t="str">
            <v/>
          </cell>
          <cell r="FD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  <cell r="Z274" t="str">
            <v/>
          </cell>
          <cell r="AB274" t="str">
            <v/>
          </cell>
          <cell r="EF274" t="str">
            <v/>
          </cell>
          <cell r="EG274" t="str">
            <v/>
          </cell>
          <cell r="EH274" t="str">
            <v/>
          </cell>
          <cell r="EI274" t="str">
            <v/>
          </cell>
          <cell r="EJ274" t="str">
            <v/>
          </cell>
          <cell r="EK274" t="str">
            <v/>
          </cell>
          <cell r="EL274" t="str">
            <v/>
          </cell>
          <cell r="EM274" t="str">
            <v/>
          </cell>
          <cell r="EN274" t="str">
            <v/>
          </cell>
          <cell r="EO274" t="str">
            <v/>
          </cell>
          <cell r="EP274" t="str">
            <v/>
          </cell>
          <cell r="EQ274" t="str">
            <v/>
          </cell>
          <cell r="ER274" t="str">
            <v/>
          </cell>
          <cell r="ES274" t="str">
            <v/>
          </cell>
          <cell r="ET274" t="str">
            <v/>
          </cell>
          <cell r="EU274" t="str">
            <v/>
          </cell>
          <cell r="EV274" t="str">
            <v/>
          </cell>
          <cell r="EW274" t="str">
            <v/>
          </cell>
          <cell r="EX274" t="str">
            <v/>
          </cell>
          <cell r="EY274" t="str">
            <v/>
          </cell>
          <cell r="EZ274" t="str">
            <v/>
          </cell>
          <cell r="FA274" t="str">
            <v/>
          </cell>
          <cell r="FB274" t="str">
            <v/>
          </cell>
          <cell r="FC274" t="str">
            <v/>
          </cell>
          <cell r="FD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  <cell r="Z275" t="str">
            <v/>
          </cell>
          <cell r="AB275" t="str">
            <v/>
          </cell>
          <cell r="EF275" t="str">
            <v/>
          </cell>
          <cell r="EG275" t="str">
            <v/>
          </cell>
          <cell r="EH275" t="str">
            <v/>
          </cell>
          <cell r="EI275" t="str">
            <v/>
          </cell>
          <cell r="EJ275" t="str">
            <v/>
          </cell>
          <cell r="EK275" t="str">
            <v/>
          </cell>
          <cell r="EL275" t="str">
            <v/>
          </cell>
          <cell r="EM275" t="str">
            <v/>
          </cell>
          <cell r="EN275" t="str">
            <v/>
          </cell>
          <cell r="EO275" t="str">
            <v/>
          </cell>
          <cell r="EP275" t="str">
            <v/>
          </cell>
          <cell r="EQ275" t="str">
            <v/>
          </cell>
          <cell r="ER275" t="str">
            <v/>
          </cell>
          <cell r="ES275" t="str">
            <v/>
          </cell>
          <cell r="ET275" t="str">
            <v/>
          </cell>
          <cell r="EU275" t="str">
            <v/>
          </cell>
          <cell r="EV275" t="str">
            <v/>
          </cell>
          <cell r="EW275" t="str">
            <v/>
          </cell>
          <cell r="EX275" t="str">
            <v/>
          </cell>
          <cell r="EY275" t="str">
            <v/>
          </cell>
          <cell r="EZ275" t="str">
            <v/>
          </cell>
          <cell r="FA275" t="str">
            <v/>
          </cell>
          <cell r="FB275" t="str">
            <v/>
          </cell>
          <cell r="FC275" t="str">
            <v/>
          </cell>
          <cell r="FD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B276" t="str">
            <v/>
          </cell>
          <cell r="EF276" t="str">
            <v/>
          </cell>
          <cell r="EG276" t="str">
            <v/>
          </cell>
          <cell r="EH276" t="str">
            <v/>
          </cell>
          <cell r="EI276" t="str">
            <v/>
          </cell>
          <cell r="EJ276" t="str">
            <v/>
          </cell>
          <cell r="EK276" t="str">
            <v/>
          </cell>
          <cell r="EL276" t="str">
            <v/>
          </cell>
          <cell r="EM276" t="str">
            <v/>
          </cell>
          <cell r="EN276" t="str">
            <v/>
          </cell>
          <cell r="EO276" t="str">
            <v/>
          </cell>
          <cell r="EP276" t="str">
            <v/>
          </cell>
          <cell r="EQ276" t="str">
            <v/>
          </cell>
          <cell r="ER276" t="str">
            <v/>
          </cell>
          <cell r="ES276" t="str">
            <v/>
          </cell>
          <cell r="ET276" t="str">
            <v/>
          </cell>
          <cell r="EU276" t="str">
            <v/>
          </cell>
          <cell r="EV276" t="str">
            <v/>
          </cell>
          <cell r="EW276" t="str">
            <v/>
          </cell>
          <cell r="EX276" t="str">
            <v/>
          </cell>
          <cell r="EY276" t="str">
            <v/>
          </cell>
          <cell r="EZ276" t="str">
            <v/>
          </cell>
          <cell r="FA276" t="str">
            <v/>
          </cell>
          <cell r="FB276" t="str">
            <v/>
          </cell>
          <cell r="FC276" t="str">
            <v/>
          </cell>
          <cell r="FD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B277" t="str">
            <v/>
          </cell>
          <cell r="EF277" t="str">
            <v/>
          </cell>
          <cell r="EG277" t="str">
            <v/>
          </cell>
          <cell r="EH277" t="str">
            <v/>
          </cell>
          <cell r="EI277" t="str">
            <v/>
          </cell>
          <cell r="EJ277" t="str">
            <v/>
          </cell>
          <cell r="EK277" t="str">
            <v/>
          </cell>
          <cell r="EL277" t="str">
            <v/>
          </cell>
          <cell r="EM277" t="str">
            <v/>
          </cell>
          <cell r="EN277" t="str">
            <v/>
          </cell>
          <cell r="EO277" t="str">
            <v/>
          </cell>
          <cell r="EP277" t="str">
            <v/>
          </cell>
          <cell r="EQ277" t="str">
            <v/>
          </cell>
          <cell r="ER277" t="str">
            <v/>
          </cell>
          <cell r="ES277" t="str">
            <v/>
          </cell>
          <cell r="ET277" t="str">
            <v/>
          </cell>
          <cell r="EU277" t="str">
            <v/>
          </cell>
          <cell r="EV277" t="str">
            <v/>
          </cell>
          <cell r="EW277" t="str">
            <v/>
          </cell>
          <cell r="EX277" t="str">
            <v/>
          </cell>
          <cell r="EY277" t="str">
            <v/>
          </cell>
          <cell r="EZ277" t="str">
            <v/>
          </cell>
          <cell r="FA277" t="str">
            <v/>
          </cell>
          <cell r="FB277" t="str">
            <v/>
          </cell>
          <cell r="FC277" t="str">
            <v/>
          </cell>
          <cell r="FD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B278" t="str">
            <v/>
          </cell>
          <cell r="EF278" t="str">
            <v/>
          </cell>
          <cell r="EG278" t="str">
            <v/>
          </cell>
          <cell r="EH278" t="str">
            <v/>
          </cell>
          <cell r="EI278" t="str">
            <v/>
          </cell>
          <cell r="EJ278" t="str">
            <v/>
          </cell>
          <cell r="EK278" t="str">
            <v/>
          </cell>
          <cell r="EL278" t="str">
            <v/>
          </cell>
          <cell r="EM278" t="str">
            <v/>
          </cell>
          <cell r="EN278" t="str">
            <v/>
          </cell>
          <cell r="EO278" t="str">
            <v/>
          </cell>
          <cell r="EP278" t="str">
            <v/>
          </cell>
          <cell r="EQ278" t="str">
            <v/>
          </cell>
          <cell r="ER278" t="str">
            <v/>
          </cell>
          <cell r="ES278" t="str">
            <v/>
          </cell>
          <cell r="ET278" t="str">
            <v/>
          </cell>
          <cell r="EU278" t="str">
            <v/>
          </cell>
          <cell r="EV278" t="str">
            <v/>
          </cell>
          <cell r="EW278" t="str">
            <v/>
          </cell>
          <cell r="EX278" t="str">
            <v/>
          </cell>
          <cell r="EY278" t="str">
            <v/>
          </cell>
          <cell r="EZ278" t="str">
            <v/>
          </cell>
          <cell r="FA278" t="str">
            <v/>
          </cell>
          <cell r="FB278" t="str">
            <v/>
          </cell>
          <cell r="FC278" t="str">
            <v/>
          </cell>
          <cell r="FD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  <cell r="AB279" t="str">
            <v/>
          </cell>
          <cell r="EF279" t="str">
            <v/>
          </cell>
          <cell r="EG279" t="str">
            <v/>
          </cell>
          <cell r="EH279" t="str">
            <v/>
          </cell>
          <cell r="EI279" t="str">
            <v/>
          </cell>
          <cell r="EJ279" t="str">
            <v/>
          </cell>
          <cell r="EK279" t="str">
            <v/>
          </cell>
          <cell r="EL279" t="str">
            <v/>
          </cell>
          <cell r="EM279" t="str">
            <v/>
          </cell>
          <cell r="EN279" t="str">
            <v/>
          </cell>
          <cell r="EO279" t="str">
            <v/>
          </cell>
          <cell r="EP279" t="str">
            <v/>
          </cell>
          <cell r="EQ279" t="str">
            <v/>
          </cell>
          <cell r="ER279" t="str">
            <v/>
          </cell>
          <cell r="ES279" t="str">
            <v/>
          </cell>
          <cell r="ET279" t="str">
            <v/>
          </cell>
          <cell r="EU279" t="str">
            <v/>
          </cell>
          <cell r="EV279" t="str">
            <v/>
          </cell>
          <cell r="EW279" t="str">
            <v/>
          </cell>
          <cell r="EX279" t="str">
            <v/>
          </cell>
          <cell r="EY279" t="str">
            <v/>
          </cell>
          <cell r="EZ279" t="str">
            <v/>
          </cell>
          <cell r="FA279" t="str">
            <v/>
          </cell>
          <cell r="FB279" t="str">
            <v/>
          </cell>
          <cell r="FC279" t="str">
            <v/>
          </cell>
          <cell r="FD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B280" t="str">
            <v/>
          </cell>
          <cell r="EF280" t="str">
            <v/>
          </cell>
          <cell r="EG280" t="str">
            <v/>
          </cell>
          <cell r="EH280" t="str">
            <v/>
          </cell>
          <cell r="EI280" t="str">
            <v/>
          </cell>
          <cell r="EJ280" t="str">
            <v/>
          </cell>
          <cell r="EK280" t="str">
            <v/>
          </cell>
          <cell r="EL280" t="str">
            <v/>
          </cell>
          <cell r="EM280" t="str">
            <v/>
          </cell>
          <cell r="EN280" t="str">
            <v/>
          </cell>
          <cell r="EO280" t="str">
            <v/>
          </cell>
          <cell r="EP280" t="str">
            <v/>
          </cell>
          <cell r="EQ280" t="str">
            <v/>
          </cell>
          <cell r="ER280" t="str">
            <v/>
          </cell>
          <cell r="ES280" t="str">
            <v/>
          </cell>
          <cell r="ET280" t="str">
            <v/>
          </cell>
          <cell r="EU280" t="str">
            <v/>
          </cell>
          <cell r="EV280" t="str">
            <v/>
          </cell>
          <cell r="EW280" t="str">
            <v/>
          </cell>
          <cell r="EX280" t="str">
            <v/>
          </cell>
          <cell r="EY280" t="str">
            <v/>
          </cell>
          <cell r="EZ280" t="str">
            <v/>
          </cell>
          <cell r="FA280" t="str">
            <v/>
          </cell>
          <cell r="FB280" t="str">
            <v/>
          </cell>
          <cell r="FC280" t="str">
            <v/>
          </cell>
          <cell r="FD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B281" t="str">
            <v/>
          </cell>
          <cell r="EF281" t="str">
            <v/>
          </cell>
          <cell r="EG281" t="str">
            <v/>
          </cell>
          <cell r="EH281" t="str">
            <v/>
          </cell>
          <cell r="EI281" t="str">
            <v/>
          </cell>
          <cell r="EJ281" t="str">
            <v/>
          </cell>
          <cell r="EK281" t="str">
            <v/>
          </cell>
          <cell r="EL281" t="str">
            <v/>
          </cell>
          <cell r="EM281" t="str">
            <v/>
          </cell>
          <cell r="EN281" t="str">
            <v/>
          </cell>
          <cell r="EO281" t="str">
            <v/>
          </cell>
          <cell r="EP281" t="str">
            <v/>
          </cell>
          <cell r="EQ281" t="str">
            <v/>
          </cell>
          <cell r="ER281" t="str">
            <v/>
          </cell>
          <cell r="ES281" t="str">
            <v/>
          </cell>
          <cell r="ET281" t="str">
            <v/>
          </cell>
          <cell r="EU281" t="str">
            <v/>
          </cell>
          <cell r="EV281" t="str">
            <v/>
          </cell>
          <cell r="EW281" t="str">
            <v/>
          </cell>
          <cell r="EX281" t="str">
            <v/>
          </cell>
          <cell r="EY281" t="str">
            <v/>
          </cell>
          <cell r="EZ281" t="str">
            <v/>
          </cell>
          <cell r="FA281" t="str">
            <v/>
          </cell>
          <cell r="FB281" t="str">
            <v/>
          </cell>
          <cell r="FC281" t="str">
            <v/>
          </cell>
          <cell r="FD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Y282" t="str">
            <v/>
          </cell>
          <cell r="Z282" t="str">
            <v/>
          </cell>
          <cell r="AB282" t="str">
            <v/>
          </cell>
          <cell r="EF282" t="str">
            <v/>
          </cell>
          <cell r="EG282" t="str">
            <v/>
          </cell>
          <cell r="EH282" t="str">
            <v/>
          </cell>
          <cell r="EI282" t="str">
            <v/>
          </cell>
          <cell r="EJ282" t="str">
            <v/>
          </cell>
          <cell r="EK282" t="str">
            <v/>
          </cell>
          <cell r="EL282" t="str">
            <v/>
          </cell>
          <cell r="EM282" t="str">
            <v/>
          </cell>
          <cell r="EN282" t="str">
            <v/>
          </cell>
          <cell r="EO282" t="str">
            <v/>
          </cell>
          <cell r="EP282" t="str">
            <v/>
          </cell>
          <cell r="EQ282" t="str">
            <v/>
          </cell>
          <cell r="ER282" t="str">
            <v/>
          </cell>
          <cell r="ES282" t="str">
            <v/>
          </cell>
          <cell r="ET282" t="str">
            <v/>
          </cell>
          <cell r="EU282" t="str">
            <v/>
          </cell>
          <cell r="EV282" t="str">
            <v/>
          </cell>
          <cell r="EW282" t="str">
            <v/>
          </cell>
          <cell r="EX282" t="str">
            <v/>
          </cell>
          <cell r="EY282" t="str">
            <v/>
          </cell>
          <cell r="EZ282" t="str">
            <v/>
          </cell>
          <cell r="FA282" t="str">
            <v/>
          </cell>
          <cell r="FB282" t="str">
            <v/>
          </cell>
          <cell r="FC282" t="str">
            <v/>
          </cell>
          <cell r="FD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B283" t="str">
            <v/>
          </cell>
          <cell r="EF283" t="str">
            <v/>
          </cell>
          <cell r="EG283" t="str">
            <v/>
          </cell>
          <cell r="EH283" t="str">
            <v/>
          </cell>
          <cell r="EI283" t="str">
            <v/>
          </cell>
          <cell r="EJ283" t="str">
            <v/>
          </cell>
          <cell r="EK283" t="str">
            <v/>
          </cell>
          <cell r="EL283" t="str">
            <v/>
          </cell>
          <cell r="EM283" t="str">
            <v/>
          </cell>
          <cell r="EN283" t="str">
            <v/>
          </cell>
          <cell r="EO283" t="str">
            <v/>
          </cell>
          <cell r="EP283" t="str">
            <v/>
          </cell>
          <cell r="EQ283" t="str">
            <v/>
          </cell>
          <cell r="ER283" t="str">
            <v/>
          </cell>
          <cell r="ES283" t="str">
            <v/>
          </cell>
          <cell r="ET283" t="str">
            <v/>
          </cell>
          <cell r="EU283" t="str">
            <v/>
          </cell>
          <cell r="EV283" t="str">
            <v/>
          </cell>
          <cell r="EW283" t="str">
            <v/>
          </cell>
          <cell r="EX283" t="str">
            <v/>
          </cell>
          <cell r="EY283" t="str">
            <v/>
          </cell>
          <cell r="EZ283" t="str">
            <v/>
          </cell>
          <cell r="FA283" t="str">
            <v/>
          </cell>
          <cell r="FB283" t="str">
            <v/>
          </cell>
          <cell r="FC283" t="str">
            <v/>
          </cell>
          <cell r="FD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  <cell r="Z284" t="str">
            <v/>
          </cell>
          <cell r="AB284" t="str">
            <v/>
          </cell>
          <cell r="EF284" t="str">
            <v/>
          </cell>
          <cell r="EG284" t="str">
            <v/>
          </cell>
          <cell r="EH284" t="str">
            <v/>
          </cell>
          <cell r="EI284" t="str">
            <v/>
          </cell>
          <cell r="EJ284" t="str">
            <v/>
          </cell>
          <cell r="EK284" t="str">
            <v/>
          </cell>
          <cell r="EL284" t="str">
            <v/>
          </cell>
          <cell r="EM284" t="str">
            <v/>
          </cell>
          <cell r="EN284" t="str">
            <v/>
          </cell>
          <cell r="EO284" t="str">
            <v/>
          </cell>
          <cell r="EP284" t="str">
            <v/>
          </cell>
          <cell r="EQ284" t="str">
            <v/>
          </cell>
          <cell r="ER284" t="str">
            <v/>
          </cell>
          <cell r="ES284" t="str">
            <v/>
          </cell>
          <cell r="ET284" t="str">
            <v/>
          </cell>
          <cell r="EU284" t="str">
            <v/>
          </cell>
          <cell r="EV284" t="str">
            <v/>
          </cell>
          <cell r="EW284" t="str">
            <v/>
          </cell>
          <cell r="EX284" t="str">
            <v/>
          </cell>
          <cell r="EY284" t="str">
            <v/>
          </cell>
          <cell r="EZ284" t="str">
            <v/>
          </cell>
          <cell r="FA284" t="str">
            <v/>
          </cell>
          <cell r="FB284" t="str">
            <v/>
          </cell>
          <cell r="FC284" t="str">
            <v/>
          </cell>
          <cell r="FD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  <cell r="Z285" t="str">
            <v/>
          </cell>
          <cell r="AB285" t="str">
            <v/>
          </cell>
          <cell r="EF285" t="str">
            <v/>
          </cell>
          <cell r="EG285" t="str">
            <v/>
          </cell>
          <cell r="EH285" t="str">
            <v/>
          </cell>
          <cell r="EI285" t="str">
            <v/>
          </cell>
          <cell r="EJ285" t="str">
            <v/>
          </cell>
          <cell r="EK285" t="str">
            <v/>
          </cell>
          <cell r="EL285" t="str">
            <v/>
          </cell>
          <cell r="EM285" t="str">
            <v/>
          </cell>
          <cell r="EN285" t="str">
            <v/>
          </cell>
          <cell r="EO285" t="str">
            <v/>
          </cell>
          <cell r="EP285" t="str">
            <v/>
          </cell>
          <cell r="EQ285" t="str">
            <v/>
          </cell>
          <cell r="ER285" t="str">
            <v/>
          </cell>
          <cell r="ES285" t="str">
            <v/>
          </cell>
          <cell r="ET285" t="str">
            <v/>
          </cell>
          <cell r="EU285" t="str">
            <v/>
          </cell>
          <cell r="EV285" t="str">
            <v/>
          </cell>
          <cell r="EW285" t="str">
            <v/>
          </cell>
          <cell r="EX285" t="str">
            <v/>
          </cell>
          <cell r="EY285" t="str">
            <v/>
          </cell>
          <cell r="EZ285" t="str">
            <v/>
          </cell>
          <cell r="FA285" t="str">
            <v/>
          </cell>
          <cell r="FB285" t="str">
            <v/>
          </cell>
          <cell r="FC285" t="str">
            <v/>
          </cell>
          <cell r="FD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  <cell r="AB286" t="str">
            <v/>
          </cell>
          <cell r="EF286" t="str">
            <v/>
          </cell>
          <cell r="EG286" t="str">
            <v/>
          </cell>
          <cell r="EH286" t="str">
            <v/>
          </cell>
          <cell r="EI286" t="str">
            <v/>
          </cell>
          <cell r="EJ286" t="str">
            <v/>
          </cell>
          <cell r="EK286" t="str">
            <v/>
          </cell>
          <cell r="EL286" t="str">
            <v/>
          </cell>
          <cell r="EM286" t="str">
            <v/>
          </cell>
          <cell r="EN286" t="str">
            <v/>
          </cell>
          <cell r="EO286" t="str">
            <v/>
          </cell>
          <cell r="EP286" t="str">
            <v/>
          </cell>
          <cell r="EQ286" t="str">
            <v/>
          </cell>
          <cell r="ER286" t="str">
            <v/>
          </cell>
          <cell r="ES286" t="str">
            <v/>
          </cell>
          <cell r="ET286" t="str">
            <v/>
          </cell>
          <cell r="EU286" t="str">
            <v/>
          </cell>
          <cell r="EV286" t="str">
            <v/>
          </cell>
          <cell r="EW286" t="str">
            <v/>
          </cell>
          <cell r="EX286" t="str">
            <v/>
          </cell>
          <cell r="EY286" t="str">
            <v/>
          </cell>
          <cell r="EZ286" t="str">
            <v/>
          </cell>
          <cell r="FA286" t="str">
            <v/>
          </cell>
          <cell r="FB286" t="str">
            <v/>
          </cell>
          <cell r="FC286" t="str">
            <v/>
          </cell>
          <cell r="FD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B287" t="str">
            <v/>
          </cell>
          <cell r="EF287" t="str">
            <v/>
          </cell>
          <cell r="EG287" t="str">
            <v/>
          </cell>
          <cell r="EH287" t="str">
            <v/>
          </cell>
          <cell r="EI287" t="str">
            <v/>
          </cell>
          <cell r="EJ287" t="str">
            <v/>
          </cell>
          <cell r="EK287" t="str">
            <v/>
          </cell>
          <cell r="EL287" t="str">
            <v/>
          </cell>
          <cell r="EM287" t="str">
            <v/>
          </cell>
          <cell r="EN287" t="str">
            <v/>
          </cell>
          <cell r="EO287" t="str">
            <v/>
          </cell>
          <cell r="EP287" t="str">
            <v/>
          </cell>
          <cell r="EQ287" t="str">
            <v/>
          </cell>
          <cell r="ER287" t="str">
            <v/>
          </cell>
          <cell r="ES287" t="str">
            <v/>
          </cell>
          <cell r="ET287" t="str">
            <v/>
          </cell>
          <cell r="EU287" t="str">
            <v/>
          </cell>
          <cell r="EV287" t="str">
            <v/>
          </cell>
          <cell r="EW287" t="str">
            <v/>
          </cell>
          <cell r="EX287" t="str">
            <v/>
          </cell>
          <cell r="EY287" t="str">
            <v/>
          </cell>
          <cell r="EZ287" t="str">
            <v/>
          </cell>
          <cell r="FA287" t="str">
            <v/>
          </cell>
          <cell r="FB287" t="str">
            <v/>
          </cell>
          <cell r="FC287" t="str">
            <v/>
          </cell>
          <cell r="FD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B288" t="str">
            <v/>
          </cell>
          <cell r="EF288" t="str">
            <v/>
          </cell>
          <cell r="EG288" t="str">
            <v/>
          </cell>
          <cell r="EH288" t="str">
            <v/>
          </cell>
          <cell r="EI288" t="str">
            <v/>
          </cell>
          <cell r="EJ288" t="str">
            <v/>
          </cell>
          <cell r="EK288" t="str">
            <v/>
          </cell>
          <cell r="EL288" t="str">
            <v/>
          </cell>
          <cell r="EM288" t="str">
            <v/>
          </cell>
          <cell r="EN288" t="str">
            <v/>
          </cell>
          <cell r="EO288" t="str">
            <v/>
          </cell>
          <cell r="EP288" t="str">
            <v/>
          </cell>
          <cell r="EQ288" t="str">
            <v/>
          </cell>
          <cell r="ER288" t="str">
            <v/>
          </cell>
          <cell r="ES288" t="str">
            <v/>
          </cell>
          <cell r="ET288" t="str">
            <v/>
          </cell>
          <cell r="EU288" t="str">
            <v/>
          </cell>
          <cell r="EV288" t="str">
            <v/>
          </cell>
          <cell r="EW288" t="str">
            <v/>
          </cell>
          <cell r="EX288" t="str">
            <v/>
          </cell>
          <cell r="EY288" t="str">
            <v/>
          </cell>
          <cell r="EZ288" t="str">
            <v/>
          </cell>
          <cell r="FA288" t="str">
            <v/>
          </cell>
          <cell r="FB288" t="str">
            <v/>
          </cell>
          <cell r="FC288" t="str">
            <v/>
          </cell>
          <cell r="FD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B289" t="str">
            <v/>
          </cell>
          <cell r="EF289" t="str">
            <v/>
          </cell>
          <cell r="EG289" t="str">
            <v/>
          </cell>
          <cell r="EH289" t="str">
            <v/>
          </cell>
          <cell r="EI289" t="str">
            <v/>
          </cell>
          <cell r="EJ289" t="str">
            <v/>
          </cell>
          <cell r="EK289" t="str">
            <v/>
          </cell>
          <cell r="EL289" t="str">
            <v/>
          </cell>
          <cell r="EM289" t="str">
            <v/>
          </cell>
          <cell r="EN289" t="str">
            <v/>
          </cell>
          <cell r="EO289" t="str">
            <v/>
          </cell>
          <cell r="EP289" t="str">
            <v/>
          </cell>
          <cell r="EQ289" t="str">
            <v/>
          </cell>
          <cell r="ER289" t="str">
            <v/>
          </cell>
          <cell r="ES289" t="str">
            <v/>
          </cell>
          <cell r="ET289" t="str">
            <v/>
          </cell>
          <cell r="EU289" t="str">
            <v/>
          </cell>
          <cell r="EV289" t="str">
            <v/>
          </cell>
          <cell r="EW289" t="str">
            <v/>
          </cell>
          <cell r="EX289" t="str">
            <v/>
          </cell>
          <cell r="EY289" t="str">
            <v/>
          </cell>
          <cell r="EZ289" t="str">
            <v/>
          </cell>
          <cell r="FA289" t="str">
            <v/>
          </cell>
          <cell r="FB289" t="str">
            <v/>
          </cell>
          <cell r="FC289" t="str">
            <v/>
          </cell>
          <cell r="FD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B290" t="str">
            <v/>
          </cell>
          <cell r="EF290" t="str">
            <v/>
          </cell>
          <cell r="EG290" t="str">
            <v/>
          </cell>
          <cell r="EH290" t="str">
            <v/>
          </cell>
          <cell r="EI290" t="str">
            <v/>
          </cell>
          <cell r="EJ290" t="str">
            <v/>
          </cell>
          <cell r="EK290" t="str">
            <v/>
          </cell>
          <cell r="EL290" t="str">
            <v/>
          </cell>
          <cell r="EM290" t="str">
            <v/>
          </cell>
          <cell r="EN290" t="str">
            <v/>
          </cell>
          <cell r="EO290" t="str">
            <v/>
          </cell>
          <cell r="EP290" t="str">
            <v/>
          </cell>
          <cell r="EQ290" t="str">
            <v/>
          </cell>
          <cell r="ER290" t="str">
            <v/>
          </cell>
          <cell r="ES290" t="str">
            <v/>
          </cell>
          <cell r="ET290" t="str">
            <v/>
          </cell>
          <cell r="EU290" t="str">
            <v/>
          </cell>
          <cell r="EV290" t="str">
            <v/>
          </cell>
          <cell r="EW290" t="str">
            <v/>
          </cell>
          <cell r="EX290" t="str">
            <v/>
          </cell>
          <cell r="EY290" t="str">
            <v/>
          </cell>
          <cell r="EZ290" t="str">
            <v/>
          </cell>
          <cell r="FA290" t="str">
            <v/>
          </cell>
          <cell r="FB290" t="str">
            <v/>
          </cell>
          <cell r="FC290" t="str">
            <v/>
          </cell>
          <cell r="FD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B291" t="str">
            <v/>
          </cell>
          <cell r="EF291" t="str">
            <v/>
          </cell>
          <cell r="EG291" t="str">
            <v/>
          </cell>
          <cell r="EH291" t="str">
            <v/>
          </cell>
          <cell r="EI291" t="str">
            <v/>
          </cell>
          <cell r="EJ291" t="str">
            <v/>
          </cell>
          <cell r="EK291" t="str">
            <v/>
          </cell>
          <cell r="EL291" t="str">
            <v/>
          </cell>
          <cell r="EM291" t="str">
            <v/>
          </cell>
          <cell r="EN291" t="str">
            <v/>
          </cell>
          <cell r="EO291" t="str">
            <v/>
          </cell>
          <cell r="EP291" t="str">
            <v/>
          </cell>
          <cell r="EQ291" t="str">
            <v/>
          </cell>
          <cell r="ER291" t="str">
            <v/>
          </cell>
          <cell r="ES291" t="str">
            <v/>
          </cell>
          <cell r="ET291" t="str">
            <v/>
          </cell>
          <cell r="EU291" t="str">
            <v/>
          </cell>
          <cell r="EV291" t="str">
            <v/>
          </cell>
          <cell r="EW291" t="str">
            <v/>
          </cell>
          <cell r="EX291" t="str">
            <v/>
          </cell>
          <cell r="EY291" t="str">
            <v/>
          </cell>
          <cell r="EZ291" t="str">
            <v/>
          </cell>
          <cell r="FA291" t="str">
            <v/>
          </cell>
          <cell r="FB291" t="str">
            <v/>
          </cell>
          <cell r="FC291" t="str">
            <v/>
          </cell>
          <cell r="FD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B292" t="str">
            <v/>
          </cell>
          <cell r="EF292" t="str">
            <v/>
          </cell>
          <cell r="EG292" t="str">
            <v/>
          </cell>
          <cell r="EH292" t="str">
            <v/>
          </cell>
          <cell r="EI292" t="str">
            <v/>
          </cell>
          <cell r="EJ292" t="str">
            <v/>
          </cell>
          <cell r="EK292" t="str">
            <v/>
          </cell>
          <cell r="EL292" t="str">
            <v/>
          </cell>
          <cell r="EM292" t="str">
            <v/>
          </cell>
          <cell r="EN292" t="str">
            <v/>
          </cell>
          <cell r="EO292" t="str">
            <v/>
          </cell>
          <cell r="EP292" t="str">
            <v/>
          </cell>
          <cell r="EQ292" t="str">
            <v/>
          </cell>
          <cell r="ER292" t="str">
            <v/>
          </cell>
          <cell r="ES292" t="str">
            <v/>
          </cell>
          <cell r="ET292" t="str">
            <v/>
          </cell>
          <cell r="EU292" t="str">
            <v/>
          </cell>
          <cell r="EV292" t="str">
            <v/>
          </cell>
          <cell r="EW292" t="str">
            <v/>
          </cell>
          <cell r="EX292" t="str">
            <v/>
          </cell>
          <cell r="EY292" t="str">
            <v/>
          </cell>
          <cell r="EZ292" t="str">
            <v/>
          </cell>
          <cell r="FA292" t="str">
            <v/>
          </cell>
          <cell r="FB292" t="str">
            <v/>
          </cell>
          <cell r="FC292" t="str">
            <v/>
          </cell>
          <cell r="FD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B293" t="str">
            <v/>
          </cell>
          <cell r="EF293" t="str">
            <v/>
          </cell>
          <cell r="EG293" t="str">
            <v/>
          </cell>
          <cell r="EH293" t="str">
            <v/>
          </cell>
          <cell r="EI293" t="str">
            <v/>
          </cell>
          <cell r="EJ293" t="str">
            <v/>
          </cell>
          <cell r="EK293" t="str">
            <v/>
          </cell>
          <cell r="EL293" t="str">
            <v/>
          </cell>
          <cell r="EM293" t="str">
            <v/>
          </cell>
          <cell r="EN293" t="str">
            <v/>
          </cell>
          <cell r="EO293" t="str">
            <v/>
          </cell>
          <cell r="EP293" t="str">
            <v/>
          </cell>
          <cell r="EQ293" t="str">
            <v/>
          </cell>
          <cell r="ER293" t="str">
            <v/>
          </cell>
          <cell r="ES293" t="str">
            <v/>
          </cell>
          <cell r="ET293" t="str">
            <v/>
          </cell>
          <cell r="EU293" t="str">
            <v/>
          </cell>
          <cell r="EV293" t="str">
            <v/>
          </cell>
          <cell r="EW293" t="str">
            <v/>
          </cell>
          <cell r="EX293" t="str">
            <v/>
          </cell>
          <cell r="EY293" t="str">
            <v/>
          </cell>
          <cell r="EZ293" t="str">
            <v/>
          </cell>
          <cell r="FA293" t="str">
            <v/>
          </cell>
          <cell r="FB293" t="str">
            <v/>
          </cell>
          <cell r="FC293" t="str">
            <v/>
          </cell>
          <cell r="FD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B294" t="str">
            <v/>
          </cell>
          <cell r="EF294" t="str">
            <v/>
          </cell>
          <cell r="EG294" t="str">
            <v/>
          </cell>
          <cell r="EH294" t="str">
            <v/>
          </cell>
          <cell r="EI294" t="str">
            <v/>
          </cell>
          <cell r="EJ294" t="str">
            <v/>
          </cell>
          <cell r="EK294" t="str">
            <v/>
          </cell>
          <cell r="EL294" t="str">
            <v/>
          </cell>
          <cell r="EM294" t="str">
            <v/>
          </cell>
          <cell r="EN294" t="str">
            <v/>
          </cell>
          <cell r="EO294" t="str">
            <v/>
          </cell>
          <cell r="EP294" t="str">
            <v/>
          </cell>
          <cell r="EQ294" t="str">
            <v/>
          </cell>
          <cell r="ER294" t="str">
            <v/>
          </cell>
          <cell r="ES294" t="str">
            <v/>
          </cell>
          <cell r="ET294" t="str">
            <v/>
          </cell>
          <cell r="EU294" t="str">
            <v/>
          </cell>
          <cell r="EV294" t="str">
            <v/>
          </cell>
          <cell r="EW294" t="str">
            <v/>
          </cell>
          <cell r="EX294" t="str">
            <v/>
          </cell>
          <cell r="EY294" t="str">
            <v/>
          </cell>
          <cell r="EZ294" t="str">
            <v/>
          </cell>
          <cell r="FA294" t="str">
            <v/>
          </cell>
          <cell r="FB294" t="str">
            <v/>
          </cell>
          <cell r="FC294" t="str">
            <v/>
          </cell>
          <cell r="FD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B295" t="str">
            <v/>
          </cell>
          <cell r="EF295" t="str">
            <v/>
          </cell>
          <cell r="EG295" t="str">
            <v/>
          </cell>
          <cell r="EH295" t="str">
            <v/>
          </cell>
          <cell r="EI295" t="str">
            <v/>
          </cell>
          <cell r="EJ295" t="str">
            <v/>
          </cell>
          <cell r="EK295" t="str">
            <v/>
          </cell>
          <cell r="EL295" t="str">
            <v/>
          </cell>
          <cell r="EM295" t="str">
            <v/>
          </cell>
          <cell r="EN295" t="str">
            <v/>
          </cell>
          <cell r="EO295" t="str">
            <v/>
          </cell>
          <cell r="EP295" t="str">
            <v/>
          </cell>
          <cell r="EQ295" t="str">
            <v/>
          </cell>
          <cell r="ER295" t="str">
            <v/>
          </cell>
          <cell r="ES295" t="str">
            <v/>
          </cell>
          <cell r="ET295" t="str">
            <v/>
          </cell>
          <cell r="EU295" t="str">
            <v/>
          </cell>
          <cell r="EV295" t="str">
            <v/>
          </cell>
          <cell r="EW295" t="str">
            <v/>
          </cell>
          <cell r="EX295" t="str">
            <v/>
          </cell>
          <cell r="EY295" t="str">
            <v/>
          </cell>
          <cell r="EZ295" t="str">
            <v/>
          </cell>
          <cell r="FA295" t="str">
            <v/>
          </cell>
          <cell r="FB295" t="str">
            <v/>
          </cell>
          <cell r="FC295" t="str">
            <v/>
          </cell>
          <cell r="FD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B296" t="str">
            <v/>
          </cell>
          <cell r="EF296" t="str">
            <v/>
          </cell>
          <cell r="EG296" t="str">
            <v/>
          </cell>
          <cell r="EH296" t="str">
            <v/>
          </cell>
          <cell r="EI296" t="str">
            <v/>
          </cell>
          <cell r="EJ296" t="str">
            <v/>
          </cell>
          <cell r="EK296" t="str">
            <v/>
          </cell>
          <cell r="EL296" t="str">
            <v/>
          </cell>
          <cell r="EM296" t="str">
            <v/>
          </cell>
          <cell r="EN296" t="str">
            <v/>
          </cell>
          <cell r="EO296" t="str">
            <v/>
          </cell>
          <cell r="EP296" t="str">
            <v/>
          </cell>
          <cell r="EQ296" t="str">
            <v/>
          </cell>
          <cell r="ER296" t="str">
            <v/>
          </cell>
          <cell r="ES296" t="str">
            <v/>
          </cell>
          <cell r="ET296" t="str">
            <v/>
          </cell>
          <cell r="EU296" t="str">
            <v/>
          </cell>
          <cell r="EV296" t="str">
            <v/>
          </cell>
          <cell r="EW296" t="str">
            <v/>
          </cell>
          <cell r="EX296" t="str">
            <v/>
          </cell>
          <cell r="EY296" t="str">
            <v/>
          </cell>
          <cell r="EZ296" t="str">
            <v/>
          </cell>
          <cell r="FA296" t="str">
            <v/>
          </cell>
          <cell r="FB296" t="str">
            <v/>
          </cell>
          <cell r="FC296" t="str">
            <v/>
          </cell>
          <cell r="FD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B297" t="str">
            <v/>
          </cell>
          <cell r="EF297" t="str">
            <v/>
          </cell>
          <cell r="EG297" t="str">
            <v/>
          </cell>
          <cell r="EH297" t="str">
            <v/>
          </cell>
          <cell r="EI297" t="str">
            <v/>
          </cell>
          <cell r="EJ297" t="str">
            <v/>
          </cell>
          <cell r="EK297" t="str">
            <v/>
          </cell>
          <cell r="EL297" t="str">
            <v/>
          </cell>
          <cell r="EM297" t="str">
            <v/>
          </cell>
          <cell r="EN297" t="str">
            <v/>
          </cell>
          <cell r="EO297" t="str">
            <v/>
          </cell>
          <cell r="EP297" t="str">
            <v/>
          </cell>
          <cell r="EQ297" t="str">
            <v/>
          </cell>
          <cell r="ER297" t="str">
            <v/>
          </cell>
          <cell r="ES297" t="str">
            <v/>
          </cell>
          <cell r="ET297" t="str">
            <v/>
          </cell>
          <cell r="EU297" t="str">
            <v/>
          </cell>
          <cell r="EV297" t="str">
            <v/>
          </cell>
          <cell r="EW297" t="str">
            <v/>
          </cell>
          <cell r="EX297" t="str">
            <v/>
          </cell>
          <cell r="EY297" t="str">
            <v/>
          </cell>
          <cell r="EZ297" t="str">
            <v/>
          </cell>
          <cell r="FA297" t="str">
            <v/>
          </cell>
          <cell r="FB297" t="str">
            <v/>
          </cell>
          <cell r="FC297" t="str">
            <v/>
          </cell>
          <cell r="FD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B298" t="str">
            <v/>
          </cell>
          <cell r="EF298" t="str">
            <v/>
          </cell>
          <cell r="EG298" t="str">
            <v/>
          </cell>
          <cell r="EH298" t="str">
            <v/>
          </cell>
          <cell r="EI298" t="str">
            <v/>
          </cell>
          <cell r="EJ298" t="str">
            <v/>
          </cell>
          <cell r="EK298" t="str">
            <v/>
          </cell>
          <cell r="EL298" t="str">
            <v/>
          </cell>
          <cell r="EM298" t="str">
            <v/>
          </cell>
          <cell r="EN298" t="str">
            <v/>
          </cell>
          <cell r="EO298" t="str">
            <v/>
          </cell>
          <cell r="EP298" t="str">
            <v/>
          </cell>
          <cell r="EQ298" t="str">
            <v/>
          </cell>
          <cell r="ER298" t="str">
            <v/>
          </cell>
          <cell r="ES298" t="str">
            <v/>
          </cell>
          <cell r="ET298" t="str">
            <v/>
          </cell>
          <cell r="EU298" t="str">
            <v/>
          </cell>
          <cell r="EV298" t="str">
            <v/>
          </cell>
          <cell r="EW298" t="str">
            <v/>
          </cell>
          <cell r="EX298" t="str">
            <v/>
          </cell>
          <cell r="EY298" t="str">
            <v/>
          </cell>
          <cell r="EZ298" t="str">
            <v/>
          </cell>
          <cell r="FA298" t="str">
            <v/>
          </cell>
          <cell r="FB298" t="str">
            <v/>
          </cell>
          <cell r="FC298" t="str">
            <v/>
          </cell>
          <cell r="FD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B299" t="str">
            <v/>
          </cell>
          <cell r="EF299" t="str">
            <v/>
          </cell>
          <cell r="EG299" t="str">
            <v/>
          </cell>
          <cell r="EH299" t="str">
            <v/>
          </cell>
          <cell r="EI299" t="str">
            <v/>
          </cell>
          <cell r="EJ299" t="str">
            <v/>
          </cell>
          <cell r="EK299" t="str">
            <v/>
          </cell>
          <cell r="EL299" t="str">
            <v/>
          </cell>
          <cell r="EM299" t="str">
            <v/>
          </cell>
          <cell r="EN299" t="str">
            <v/>
          </cell>
          <cell r="EO299" t="str">
            <v/>
          </cell>
          <cell r="EP299" t="str">
            <v/>
          </cell>
          <cell r="EQ299" t="str">
            <v/>
          </cell>
          <cell r="ER299" t="str">
            <v/>
          </cell>
          <cell r="ES299" t="str">
            <v/>
          </cell>
          <cell r="ET299" t="str">
            <v/>
          </cell>
          <cell r="EU299" t="str">
            <v/>
          </cell>
          <cell r="EV299" t="str">
            <v/>
          </cell>
          <cell r="EW299" t="str">
            <v/>
          </cell>
          <cell r="EX299" t="str">
            <v/>
          </cell>
          <cell r="EY299" t="str">
            <v/>
          </cell>
          <cell r="EZ299" t="str">
            <v/>
          </cell>
          <cell r="FA299" t="str">
            <v/>
          </cell>
          <cell r="FB299" t="str">
            <v/>
          </cell>
          <cell r="FC299" t="str">
            <v/>
          </cell>
          <cell r="FD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B300" t="str">
            <v/>
          </cell>
          <cell r="EF300" t="str">
            <v/>
          </cell>
          <cell r="EG300" t="str">
            <v/>
          </cell>
          <cell r="EH300" t="str">
            <v/>
          </cell>
          <cell r="EI300" t="str">
            <v/>
          </cell>
          <cell r="EJ300" t="str">
            <v/>
          </cell>
          <cell r="EK300" t="str">
            <v/>
          </cell>
          <cell r="EL300" t="str">
            <v/>
          </cell>
          <cell r="EM300" t="str">
            <v/>
          </cell>
          <cell r="EN300" t="str">
            <v/>
          </cell>
          <cell r="EO300" t="str">
            <v/>
          </cell>
          <cell r="EP300" t="str">
            <v/>
          </cell>
          <cell r="EQ300" t="str">
            <v/>
          </cell>
          <cell r="ER300" t="str">
            <v/>
          </cell>
          <cell r="ES300" t="str">
            <v/>
          </cell>
          <cell r="ET300" t="str">
            <v/>
          </cell>
          <cell r="EU300" t="str">
            <v/>
          </cell>
          <cell r="EV300" t="str">
            <v/>
          </cell>
          <cell r="EW300" t="str">
            <v/>
          </cell>
          <cell r="EX300" t="str">
            <v/>
          </cell>
          <cell r="EY300" t="str">
            <v/>
          </cell>
          <cell r="EZ300" t="str">
            <v/>
          </cell>
          <cell r="FA300" t="str">
            <v/>
          </cell>
          <cell r="FB300" t="str">
            <v/>
          </cell>
          <cell r="FC300" t="str">
            <v/>
          </cell>
          <cell r="FD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B301" t="str">
            <v/>
          </cell>
          <cell r="EF301" t="str">
            <v/>
          </cell>
          <cell r="EG301" t="str">
            <v/>
          </cell>
          <cell r="EH301" t="str">
            <v/>
          </cell>
          <cell r="EI301" t="str">
            <v/>
          </cell>
          <cell r="EJ301" t="str">
            <v/>
          </cell>
          <cell r="EK301" t="str">
            <v/>
          </cell>
          <cell r="EL301" t="str">
            <v/>
          </cell>
          <cell r="EM301" t="str">
            <v/>
          </cell>
          <cell r="EN301" t="str">
            <v/>
          </cell>
          <cell r="EO301" t="str">
            <v/>
          </cell>
          <cell r="EP301" t="str">
            <v/>
          </cell>
          <cell r="EQ301" t="str">
            <v/>
          </cell>
          <cell r="ER301" t="str">
            <v/>
          </cell>
          <cell r="ES301" t="str">
            <v/>
          </cell>
          <cell r="ET301" t="str">
            <v/>
          </cell>
          <cell r="EU301" t="str">
            <v/>
          </cell>
          <cell r="EV301" t="str">
            <v/>
          </cell>
          <cell r="EW301" t="str">
            <v/>
          </cell>
          <cell r="EX301" t="str">
            <v/>
          </cell>
          <cell r="EY301" t="str">
            <v/>
          </cell>
          <cell r="EZ301" t="str">
            <v/>
          </cell>
          <cell r="FA301" t="str">
            <v/>
          </cell>
          <cell r="FB301" t="str">
            <v/>
          </cell>
          <cell r="FC301" t="str">
            <v/>
          </cell>
          <cell r="FD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B302" t="str">
            <v/>
          </cell>
          <cell r="EF302" t="str">
            <v/>
          </cell>
          <cell r="EG302" t="str">
            <v/>
          </cell>
          <cell r="EH302" t="str">
            <v/>
          </cell>
          <cell r="EI302" t="str">
            <v/>
          </cell>
          <cell r="EJ302" t="str">
            <v/>
          </cell>
          <cell r="EK302" t="str">
            <v/>
          </cell>
          <cell r="EL302" t="str">
            <v/>
          </cell>
          <cell r="EM302" t="str">
            <v/>
          </cell>
          <cell r="EN302" t="str">
            <v/>
          </cell>
          <cell r="EO302" t="str">
            <v/>
          </cell>
          <cell r="EP302" t="str">
            <v/>
          </cell>
          <cell r="EQ302" t="str">
            <v/>
          </cell>
          <cell r="ER302" t="str">
            <v/>
          </cell>
          <cell r="ES302" t="str">
            <v/>
          </cell>
          <cell r="ET302" t="str">
            <v/>
          </cell>
          <cell r="EU302" t="str">
            <v/>
          </cell>
          <cell r="EV302" t="str">
            <v/>
          </cell>
          <cell r="EW302" t="str">
            <v/>
          </cell>
          <cell r="EX302" t="str">
            <v/>
          </cell>
          <cell r="EY302" t="str">
            <v/>
          </cell>
          <cell r="EZ302" t="str">
            <v/>
          </cell>
          <cell r="FA302" t="str">
            <v/>
          </cell>
          <cell r="FB302" t="str">
            <v/>
          </cell>
          <cell r="FC302" t="str">
            <v/>
          </cell>
          <cell r="FD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B303" t="str">
            <v/>
          </cell>
          <cell r="EF303" t="str">
            <v/>
          </cell>
          <cell r="EG303" t="str">
            <v/>
          </cell>
          <cell r="EH303" t="str">
            <v/>
          </cell>
          <cell r="EI303" t="str">
            <v/>
          </cell>
          <cell r="EJ303" t="str">
            <v/>
          </cell>
          <cell r="EK303" t="str">
            <v/>
          </cell>
          <cell r="EL303" t="str">
            <v/>
          </cell>
          <cell r="EM303" t="str">
            <v/>
          </cell>
          <cell r="EN303" t="str">
            <v/>
          </cell>
          <cell r="EO303" t="str">
            <v/>
          </cell>
          <cell r="EP303" t="str">
            <v/>
          </cell>
          <cell r="EQ303" t="str">
            <v/>
          </cell>
          <cell r="ER303" t="str">
            <v/>
          </cell>
          <cell r="ES303" t="str">
            <v/>
          </cell>
          <cell r="ET303" t="str">
            <v/>
          </cell>
          <cell r="EU303" t="str">
            <v/>
          </cell>
          <cell r="EV303" t="str">
            <v/>
          </cell>
          <cell r="EW303" t="str">
            <v/>
          </cell>
          <cell r="EX303" t="str">
            <v/>
          </cell>
          <cell r="EY303" t="str">
            <v/>
          </cell>
          <cell r="EZ303" t="str">
            <v/>
          </cell>
          <cell r="FA303" t="str">
            <v/>
          </cell>
          <cell r="FB303" t="str">
            <v/>
          </cell>
          <cell r="FC303" t="str">
            <v/>
          </cell>
          <cell r="FD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B304" t="str">
            <v/>
          </cell>
          <cell r="EF304" t="str">
            <v/>
          </cell>
          <cell r="EG304" t="str">
            <v/>
          </cell>
          <cell r="EH304" t="str">
            <v/>
          </cell>
          <cell r="EI304" t="str">
            <v/>
          </cell>
          <cell r="EJ304" t="str">
            <v/>
          </cell>
          <cell r="EK304" t="str">
            <v/>
          </cell>
          <cell r="EL304" t="str">
            <v/>
          </cell>
          <cell r="EM304" t="str">
            <v/>
          </cell>
          <cell r="EN304" t="str">
            <v/>
          </cell>
          <cell r="EO304" t="str">
            <v/>
          </cell>
          <cell r="EP304" t="str">
            <v/>
          </cell>
          <cell r="EQ304" t="str">
            <v/>
          </cell>
          <cell r="ER304" t="str">
            <v/>
          </cell>
          <cell r="ES304" t="str">
            <v/>
          </cell>
          <cell r="ET304" t="str">
            <v/>
          </cell>
          <cell r="EU304" t="str">
            <v/>
          </cell>
          <cell r="EV304" t="str">
            <v/>
          </cell>
          <cell r="EW304" t="str">
            <v/>
          </cell>
          <cell r="EX304" t="str">
            <v/>
          </cell>
          <cell r="EY304" t="str">
            <v/>
          </cell>
          <cell r="EZ304" t="str">
            <v/>
          </cell>
          <cell r="FA304" t="str">
            <v/>
          </cell>
          <cell r="FB304" t="str">
            <v/>
          </cell>
          <cell r="FC304" t="str">
            <v/>
          </cell>
          <cell r="FD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B305" t="str">
            <v/>
          </cell>
          <cell r="EF305" t="str">
            <v/>
          </cell>
          <cell r="EG305" t="str">
            <v/>
          </cell>
          <cell r="EH305" t="str">
            <v/>
          </cell>
          <cell r="EI305" t="str">
            <v/>
          </cell>
          <cell r="EJ305" t="str">
            <v/>
          </cell>
          <cell r="EK305" t="str">
            <v/>
          </cell>
          <cell r="EL305" t="str">
            <v/>
          </cell>
          <cell r="EM305" t="str">
            <v/>
          </cell>
          <cell r="EN305" t="str">
            <v/>
          </cell>
          <cell r="EO305" t="str">
            <v/>
          </cell>
          <cell r="EP305" t="str">
            <v/>
          </cell>
          <cell r="EQ305" t="str">
            <v/>
          </cell>
          <cell r="ER305" t="str">
            <v/>
          </cell>
          <cell r="ES305" t="str">
            <v/>
          </cell>
          <cell r="ET305" t="str">
            <v/>
          </cell>
          <cell r="EU305" t="str">
            <v/>
          </cell>
          <cell r="EV305" t="str">
            <v/>
          </cell>
          <cell r="EW305" t="str">
            <v/>
          </cell>
          <cell r="EX305" t="str">
            <v/>
          </cell>
          <cell r="EY305" t="str">
            <v/>
          </cell>
          <cell r="EZ305" t="str">
            <v/>
          </cell>
          <cell r="FA305" t="str">
            <v/>
          </cell>
          <cell r="FB305" t="str">
            <v/>
          </cell>
          <cell r="FC305" t="str">
            <v/>
          </cell>
          <cell r="FD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B306" t="str">
            <v/>
          </cell>
          <cell r="EF306" t="str">
            <v/>
          </cell>
          <cell r="EG306" t="str">
            <v/>
          </cell>
          <cell r="EH306" t="str">
            <v/>
          </cell>
          <cell r="EI306" t="str">
            <v/>
          </cell>
          <cell r="EJ306" t="str">
            <v/>
          </cell>
          <cell r="EK306" t="str">
            <v/>
          </cell>
          <cell r="EL306" t="str">
            <v/>
          </cell>
          <cell r="EM306" t="str">
            <v/>
          </cell>
          <cell r="EN306" t="str">
            <v/>
          </cell>
          <cell r="EO306" t="str">
            <v/>
          </cell>
          <cell r="EP306" t="str">
            <v/>
          </cell>
          <cell r="EQ306" t="str">
            <v/>
          </cell>
          <cell r="ER306" t="str">
            <v/>
          </cell>
          <cell r="ES306" t="str">
            <v/>
          </cell>
          <cell r="ET306" t="str">
            <v/>
          </cell>
          <cell r="EU306" t="str">
            <v/>
          </cell>
          <cell r="EV306" t="str">
            <v/>
          </cell>
          <cell r="EW306" t="str">
            <v/>
          </cell>
          <cell r="EX306" t="str">
            <v/>
          </cell>
          <cell r="EY306" t="str">
            <v/>
          </cell>
          <cell r="EZ306" t="str">
            <v/>
          </cell>
          <cell r="FA306" t="str">
            <v/>
          </cell>
          <cell r="FB306" t="str">
            <v/>
          </cell>
          <cell r="FC306" t="str">
            <v/>
          </cell>
          <cell r="FD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B307" t="str">
            <v/>
          </cell>
          <cell r="EF307" t="str">
            <v/>
          </cell>
          <cell r="EG307" t="str">
            <v/>
          </cell>
          <cell r="EH307" t="str">
            <v/>
          </cell>
          <cell r="EI307" t="str">
            <v/>
          </cell>
          <cell r="EJ307" t="str">
            <v/>
          </cell>
          <cell r="EK307" t="str">
            <v/>
          </cell>
          <cell r="EL307" t="str">
            <v/>
          </cell>
          <cell r="EM307" t="str">
            <v/>
          </cell>
          <cell r="EN307" t="str">
            <v/>
          </cell>
          <cell r="EO307" t="str">
            <v/>
          </cell>
          <cell r="EP307" t="str">
            <v/>
          </cell>
          <cell r="EQ307" t="str">
            <v/>
          </cell>
          <cell r="ER307" t="str">
            <v/>
          </cell>
          <cell r="ES307" t="str">
            <v/>
          </cell>
          <cell r="ET307" t="str">
            <v/>
          </cell>
          <cell r="EU307" t="str">
            <v/>
          </cell>
          <cell r="EV307" t="str">
            <v/>
          </cell>
          <cell r="EW307" t="str">
            <v/>
          </cell>
          <cell r="EX307" t="str">
            <v/>
          </cell>
          <cell r="EY307" t="str">
            <v/>
          </cell>
          <cell r="EZ307" t="str">
            <v/>
          </cell>
          <cell r="FA307" t="str">
            <v/>
          </cell>
          <cell r="FB307" t="str">
            <v/>
          </cell>
          <cell r="FC307" t="str">
            <v/>
          </cell>
          <cell r="FD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B308" t="str">
            <v/>
          </cell>
          <cell r="EF308" t="str">
            <v/>
          </cell>
          <cell r="EG308" t="str">
            <v/>
          </cell>
          <cell r="EH308" t="str">
            <v/>
          </cell>
          <cell r="EI308" t="str">
            <v/>
          </cell>
          <cell r="EJ308" t="str">
            <v/>
          </cell>
          <cell r="EK308" t="str">
            <v/>
          </cell>
          <cell r="EL308" t="str">
            <v/>
          </cell>
          <cell r="EM308" t="str">
            <v/>
          </cell>
          <cell r="EN308" t="str">
            <v/>
          </cell>
          <cell r="EO308" t="str">
            <v/>
          </cell>
          <cell r="EP308" t="str">
            <v/>
          </cell>
          <cell r="EQ308" t="str">
            <v/>
          </cell>
          <cell r="ER308" t="str">
            <v/>
          </cell>
          <cell r="ES308" t="str">
            <v/>
          </cell>
          <cell r="ET308" t="str">
            <v/>
          </cell>
          <cell r="EU308" t="str">
            <v/>
          </cell>
          <cell r="EV308" t="str">
            <v/>
          </cell>
          <cell r="EW308" t="str">
            <v/>
          </cell>
          <cell r="EX308" t="str">
            <v/>
          </cell>
          <cell r="EY308" t="str">
            <v/>
          </cell>
          <cell r="EZ308" t="str">
            <v/>
          </cell>
          <cell r="FA308" t="str">
            <v/>
          </cell>
          <cell r="FB308" t="str">
            <v/>
          </cell>
          <cell r="FC308" t="str">
            <v/>
          </cell>
          <cell r="FD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B309" t="str">
            <v/>
          </cell>
          <cell r="EF309" t="str">
            <v/>
          </cell>
          <cell r="EG309" t="str">
            <v/>
          </cell>
          <cell r="EH309" t="str">
            <v/>
          </cell>
          <cell r="EI309" t="str">
            <v/>
          </cell>
          <cell r="EJ309" t="str">
            <v/>
          </cell>
          <cell r="EK309" t="str">
            <v/>
          </cell>
          <cell r="EL309" t="str">
            <v/>
          </cell>
          <cell r="EM309" t="str">
            <v/>
          </cell>
          <cell r="EN309" t="str">
            <v/>
          </cell>
          <cell r="EO309" t="str">
            <v/>
          </cell>
          <cell r="EP309" t="str">
            <v/>
          </cell>
          <cell r="EQ309" t="str">
            <v/>
          </cell>
          <cell r="ER309" t="str">
            <v/>
          </cell>
          <cell r="ES309" t="str">
            <v/>
          </cell>
          <cell r="ET309" t="str">
            <v/>
          </cell>
          <cell r="EU309" t="str">
            <v/>
          </cell>
          <cell r="EV309" t="str">
            <v/>
          </cell>
          <cell r="EW309" t="str">
            <v/>
          </cell>
          <cell r="EX309" t="str">
            <v/>
          </cell>
          <cell r="EY309" t="str">
            <v/>
          </cell>
          <cell r="EZ309" t="str">
            <v/>
          </cell>
          <cell r="FA309" t="str">
            <v/>
          </cell>
          <cell r="FB309" t="str">
            <v/>
          </cell>
          <cell r="FC309" t="str">
            <v/>
          </cell>
          <cell r="FD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B310" t="str">
            <v/>
          </cell>
          <cell r="EF310" t="str">
            <v/>
          </cell>
          <cell r="EG310" t="str">
            <v/>
          </cell>
          <cell r="EH310" t="str">
            <v/>
          </cell>
          <cell r="EI310" t="str">
            <v/>
          </cell>
          <cell r="EJ310" t="str">
            <v/>
          </cell>
          <cell r="EK310" t="str">
            <v/>
          </cell>
          <cell r="EL310" t="str">
            <v/>
          </cell>
          <cell r="EM310" t="str">
            <v/>
          </cell>
          <cell r="EN310" t="str">
            <v/>
          </cell>
          <cell r="EO310" t="str">
            <v/>
          </cell>
          <cell r="EP310" t="str">
            <v/>
          </cell>
          <cell r="EQ310" t="str">
            <v/>
          </cell>
          <cell r="ER310" t="str">
            <v/>
          </cell>
          <cell r="ES310" t="str">
            <v/>
          </cell>
          <cell r="ET310" t="str">
            <v/>
          </cell>
          <cell r="EU310" t="str">
            <v/>
          </cell>
          <cell r="EV310" t="str">
            <v/>
          </cell>
          <cell r="EW310" t="str">
            <v/>
          </cell>
          <cell r="EX310" t="str">
            <v/>
          </cell>
          <cell r="EY310" t="str">
            <v/>
          </cell>
          <cell r="EZ310" t="str">
            <v/>
          </cell>
          <cell r="FA310" t="str">
            <v/>
          </cell>
          <cell r="FB310" t="str">
            <v/>
          </cell>
          <cell r="FC310" t="str">
            <v/>
          </cell>
          <cell r="FD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B311" t="str">
            <v/>
          </cell>
          <cell r="EF311" t="str">
            <v/>
          </cell>
          <cell r="EG311" t="str">
            <v/>
          </cell>
          <cell r="EH311" t="str">
            <v/>
          </cell>
          <cell r="EI311" t="str">
            <v/>
          </cell>
          <cell r="EJ311" t="str">
            <v/>
          </cell>
          <cell r="EK311" t="str">
            <v/>
          </cell>
          <cell r="EL311" t="str">
            <v/>
          </cell>
          <cell r="EM311" t="str">
            <v/>
          </cell>
          <cell r="EN311" t="str">
            <v/>
          </cell>
          <cell r="EO311" t="str">
            <v/>
          </cell>
          <cell r="EP311" t="str">
            <v/>
          </cell>
          <cell r="EQ311" t="str">
            <v/>
          </cell>
          <cell r="ER311" t="str">
            <v/>
          </cell>
          <cell r="ES311" t="str">
            <v/>
          </cell>
          <cell r="ET311" t="str">
            <v/>
          </cell>
          <cell r="EU311" t="str">
            <v/>
          </cell>
          <cell r="EV311" t="str">
            <v/>
          </cell>
          <cell r="EW311" t="str">
            <v/>
          </cell>
          <cell r="EX311" t="str">
            <v/>
          </cell>
          <cell r="EY311" t="str">
            <v/>
          </cell>
          <cell r="EZ311" t="str">
            <v/>
          </cell>
          <cell r="FA311" t="str">
            <v/>
          </cell>
          <cell r="FB311" t="str">
            <v/>
          </cell>
          <cell r="FC311" t="str">
            <v/>
          </cell>
          <cell r="FD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B312" t="str">
            <v/>
          </cell>
          <cell r="EF312" t="str">
            <v/>
          </cell>
          <cell r="EG312" t="str">
            <v/>
          </cell>
          <cell r="EH312" t="str">
            <v/>
          </cell>
          <cell r="EI312" t="str">
            <v/>
          </cell>
          <cell r="EJ312" t="str">
            <v/>
          </cell>
          <cell r="EK312" t="str">
            <v/>
          </cell>
          <cell r="EL312" t="str">
            <v/>
          </cell>
          <cell r="EM312" t="str">
            <v/>
          </cell>
          <cell r="EN312" t="str">
            <v/>
          </cell>
          <cell r="EO312" t="str">
            <v/>
          </cell>
          <cell r="EP312" t="str">
            <v/>
          </cell>
          <cell r="EQ312" t="str">
            <v/>
          </cell>
          <cell r="ER312" t="str">
            <v/>
          </cell>
          <cell r="ES312" t="str">
            <v/>
          </cell>
          <cell r="ET312" t="str">
            <v/>
          </cell>
          <cell r="EU312" t="str">
            <v/>
          </cell>
          <cell r="EV312" t="str">
            <v/>
          </cell>
          <cell r="EW312" t="str">
            <v/>
          </cell>
          <cell r="EX312" t="str">
            <v/>
          </cell>
          <cell r="EY312" t="str">
            <v/>
          </cell>
          <cell r="EZ312" t="str">
            <v/>
          </cell>
          <cell r="FA312" t="str">
            <v/>
          </cell>
          <cell r="FB312" t="str">
            <v/>
          </cell>
          <cell r="FC312" t="str">
            <v/>
          </cell>
          <cell r="FD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B313" t="str">
            <v/>
          </cell>
          <cell r="EF313" t="str">
            <v/>
          </cell>
          <cell r="EG313" t="str">
            <v/>
          </cell>
          <cell r="EH313" t="str">
            <v/>
          </cell>
          <cell r="EI313" t="str">
            <v/>
          </cell>
          <cell r="EJ313" t="str">
            <v/>
          </cell>
          <cell r="EK313" t="str">
            <v/>
          </cell>
          <cell r="EL313" t="str">
            <v/>
          </cell>
          <cell r="EM313" t="str">
            <v/>
          </cell>
          <cell r="EN313" t="str">
            <v/>
          </cell>
          <cell r="EO313" t="str">
            <v/>
          </cell>
          <cell r="EP313" t="str">
            <v/>
          </cell>
          <cell r="EQ313" t="str">
            <v/>
          </cell>
          <cell r="ER313" t="str">
            <v/>
          </cell>
          <cell r="ES313" t="str">
            <v/>
          </cell>
          <cell r="ET313" t="str">
            <v/>
          </cell>
          <cell r="EU313" t="str">
            <v/>
          </cell>
          <cell r="EV313" t="str">
            <v/>
          </cell>
          <cell r="EW313" t="str">
            <v/>
          </cell>
          <cell r="EX313" t="str">
            <v/>
          </cell>
          <cell r="EY313" t="str">
            <v/>
          </cell>
          <cell r="EZ313" t="str">
            <v/>
          </cell>
          <cell r="FA313" t="str">
            <v/>
          </cell>
          <cell r="FB313" t="str">
            <v/>
          </cell>
          <cell r="FC313" t="str">
            <v/>
          </cell>
          <cell r="FD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B314" t="str">
            <v/>
          </cell>
          <cell r="EF314" t="str">
            <v/>
          </cell>
          <cell r="EG314" t="str">
            <v/>
          </cell>
          <cell r="EH314" t="str">
            <v/>
          </cell>
          <cell r="EI314" t="str">
            <v/>
          </cell>
          <cell r="EJ314" t="str">
            <v/>
          </cell>
          <cell r="EK314" t="str">
            <v/>
          </cell>
          <cell r="EL314" t="str">
            <v/>
          </cell>
          <cell r="EM314" t="str">
            <v/>
          </cell>
          <cell r="EN314" t="str">
            <v/>
          </cell>
          <cell r="EO314" t="str">
            <v/>
          </cell>
          <cell r="EP314" t="str">
            <v/>
          </cell>
          <cell r="EQ314" t="str">
            <v/>
          </cell>
          <cell r="ER314" t="str">
            <v/>
          </cell>
          <cell r="ES314" t="str">
            <v/>
          </cell>
          <cell r="ET314" t="str">
            <v/>
          </cell>
          <cell r="EU314" t="str">
            <v/>
          </cell>
          <cell r="EV314" t="str">
            <v/>
          </cell>
          <cell r="EW314" t="str">
            <v/>
          </cell>
          <cell r="EX314" t="str">
            <v/>
          </cell>
          <cell r="EY314" t="str">
            <v/>
          </cell>
          <cell r="EZ314" t="str">
            <v/>
          </cell>
          <cell r="FA314" t="str">
            <v/>
          </cell>
          <cell r="FB314" t="str">
            <v/>
          </cell>
          <cell r="FC314" t="str">
            <v/>
          </cell>
          <cell r="FD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B315" t="str">
            <v/>
          </cell>
          <cell r="EF315" t="str">
            <v/>
          </cell>
          <cell r="EG315" t="str">
            <v/>
          </cell>
          <cell r="EH315" t="str">
            <v/>
          </cell>
          <cell r="EI315" t="str">
            <v/>
          </cell>
          <cell r="EJ315" t="str">
            <v/>
          </cell>
          <cell r="EK315" t="str">
            <v/>
          </cell>
          <cell r="EL315" t="str">
            <v/>
          </cell>
          <cell r="EM315" t="str">
            <v/>
          </cell>
          <cell r="EN315" t="str">
            <v/>
          </cell>
          <cell r="EO315" t="str">
            <v/>
          </cell>
          <cell r="EP315" t="str">
            <v/>
          </cell>
          <cell r="EQ315" t="str">
            <v/>
          </cell>
          <cell r="ER315" t="str">
            <v/>
          </cell>
          <cell r="ES315" t="str">
            <v/>
          </cell>
          <cell r="ET315" t="str">
            <v/>
          </cell>
          <cell r="EU315" t="str">
            <v/>
          </cell>
          <cell r="EV315" t="str">
            <v/>
          </cell>
          <cell r="EW315" t="str">
            <v/>
          </cell>
          <cell r="EX315" t="str">
            <v/>
          </cell>
          <cell r="EY315" t="str">
            <v/>
          </cell>
          <cell r="EZ315" t="str">
            <v/>
          </cell>
          <cell r="FA315" t="str">
            <v/>
          </cell>
          <cell r="FB315" t="str">
            <v/>
          </cell>
          <cell r="FC315" t="str">
            <v/>
          </cell>
          <cell r="FD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B316" t="str">
            <v/>
          </cell>
          <cell r="EF316" t="str">
            <v/>
          </cell>
          <cell r="EG316" t="str">
            <v/>
          </cell>
          <cell r="EH316" t="str">
            <v/>
          </cell>
          <cell r="EI316" t="str">
            <v/>
          </cell>
          <cell r="EJ316" t="str">
            <v/>
          </cell>
          <cell r="EK316" t="str">
            <v/>
          </cell>
          <cell r="EL316" t="str">
            <v/>
          </cell>
          <cell r="EM316" t="str">
            <v/>
          </cell>
          <cell r="EN316" t="str">
            <v/>
          </cell>
          <cell r="EO316" t="str">
            <v/>
          </cell>
          <cell r="EP316" t="str">
            <v/>
          </cell>
          <cell r="EQ316" t="str">
            <v/>
          </cell>
          <cell r="ER316" t="str">
            <v/>
          </cell>
          <cell r="ES316" t="str">
            <v/>
          </cell>
          <cell r="ET316" t="str">
            <v/>
          </cell>
          <cell r="EU316" t="str">
            <v/>
          </cell>
          <cell r="EV316" t="str">
            <v/>
          </cell>
          <cell r="EW316" t="str">
            <v/>
          </cell>
          <cell r="EX316" t="str">
            <v/>
          </cell>
          <cell r="EY316" t="str">
            <v/>
          </cell>
          <cell r="EZ316" t="str">
            <v/>
          </cell>
          <cell r="FA316" t="str">
            <v/>
          </cell>
          <cell r="FB316" t="str">
            <v/>
          </cell>
          <cell r="FC316" t="str">
            <v/>
          </cell>
          <cell r="FD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B317" t="str">
            <v/>
          </cell>
          <cell r="EF317" t="str">
            <v/>
          </cell>
          <cell r="EG317" t="str">
            <v/>
          </cell>
          <cell r="EH317" t="str">
            <v/>
          </cell>
          <cell r="EI317" t="str">
            <v/>
          </cell>
          <cell r="EJ317" t="str">
            <v/>
          </cell>
          <cell r="EK317" t="str">
            <v/>
          </cell>
          <cell r="EL317" t="str">
            <v/>
          </cell>
          <cell r="EM317" t="str">
            <v/>
          </cell>
          <cell r="EN317" t="str">
            <v/>
          </cell>
          <cell r="EO317" t="str">
            <v/>
          </cell>
          <cell r="EP317" t="str">
            <v/>
          </cell>
          <cell r="EQ317" t="str">
            <v/>
          </cell>
          <cell r="ER317" t="str">
            <v/>
          </cell>
          <cell r="ES317" t="str">
            <v/>
          </cell>
          <cell r="ET317" t="str">
            <v/>
          </cell>
          <cell r="EU317" t="str">
            <v/>
          </cell>
          <cell r="EV317" t="str">
            <v/>
          </cell>
          <cell r="EW317" t="str">
            <v/>
          </cell>
          <cell r="EX317" t="str">
            <v/>
          </cell>
          <cell r="EY317" t="str">
            <v/>
          </cell>
          <cell r="EZ317" t="str">
            <v/>
          </cell>
          <cell r="FA317" t="str">
            <v/>
          </cell>
          <cell r="FB317" t="str">
            <v/>
          </cell>
          <cell r="FC317" t="str">
            <v/>
          </cell>
          <cell r="FD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B318" t="str">
            <v/>
          </cell>
          <cell r="EF318" t="str">
            <v/>
          </cell>
          <cell r="EG318" t="str">
            <v/>
          </cell>
          <cell r="EH318" t="str">
            <v/>
          </cell>
          <cell r="EI318" t="str">
            <v/>
          </cell>
          <cell r="EJ318" t="str">
            <v/>
          </cell>
          <cell r="EK318" t="str">
            <v/>
          </cell>
          <cell r="EL318" t="str">
            <v/>
          </cell>
          <cell r="EM318" t="str">
            <v/>
          </cell>
          <cell r="EN318" t="str">
            <v/>
          </cell>
          <cell r="EO318" t="str">
            <v/>
          </cell>
          <cell r="EP318" t="str">
            <v/>
          </cell>
          <cell r="EQ318" t="str">
            <v/>
          </cell>
          <cell r="ER318" t="str">
            <v/>
          </cell>
          <cell r="ES318" t="str">
            <v/>
          </cell>
          <cell r="ET318" t="str">
            <v/>
          </cell>
          <cell r="EU318" t="str">
            <v/>
          </cell>
          <cell r="EV318" t="str">
            <v/>
          </cell>
          <cell r="EW318" t="str">
            <v/>
          </cell>
          <cell r="EX318" t="str">
            <v/>
          </cell>
          <cell r="EY318" t="str">
            <v/>
          </cell>
          <cell r="EZ318" t="str">
            <v/>
          </cell>
          <cell r="FA318" t="str">
            <v/>
          </cell>
          <cell r="FB318" t="str">
            <v/>
          </cell>
          <cell r="FC318" t="str">
            <v/>
          </cell>
          <cell r="FD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B319" t="str">
            <v/>
          </cell>
          <cell r="EF319" t="str">
            <v/>
          </cell>
          <cell r="EG319" t="str">
            <v/>
          </cell>
          <cell r="EH319" t="str">
            <v/>
          </cell>
          <cell r="EI319" t="str">
            <v/>
          </cell>
          <cell r="EJ319" t="str">
            <v/>
          </cell>
          <cell r="EK319" t="str">
            <v/>
          </cell>
          <cell r="EL319" t="str">
            <v/>
          </cell>
          <cell r="EM319" t="str">
            <v/>
          </cell>
          <cell r="EN319" t="str">
            <v/>
          </cell>
          <cell r="EO319" t="str">
            <v/>
          </cell>
          <cell r="EP319" t="str">
            <v/>
          </cell>
          <cell r="EQ319" t="str">
            <v/>
          </cell>
          <cell r="ER319" t="str">
            <v/>
          </cell>
          <cell r="ES319" t="str">
            <v/>
          </cell>
          <cell r="ET319" t="str">
            <v/>
          </cell>
          <cell r="EU319" t="str">
            <v/>
          </cell>
          <cell r="EV319" t="str">
            <v/>
          </cell>
          <cell r="EW319" t="str">
            <v/>
          </cell>
          <cell r="EX319" t="str">
            <v/>
          </cell>
          <cell r="EY319" t="str">
            <v/>
          </cell>
          <cell r="EZ319" t="str">
            <v/>
          </cell>
          <cell r="FA319" t="str">
            <v/>
          </cell>
          <cell r="FB319" t="str">
            <v/>
          </cell>
          <cell r="FC319" t="str">
            <v/>
          </cell>
          <cell r="FD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B320" t="str">
            <v/>
          </cell>
          <cell r="EF320" t="str">
            <v/>
          </cell>
          <cell r="EG320" t="str">
            <v/>
          </cell>
          <cell r="EH320" t="str">
            <v/>
          </cell>
          <cell r="EI320" t="str">
            <v/>
          </cell>
          <cell r="EJ320" t="str">
            <v/>
          </cell>
          <cell r="EK320" t="str">
            <v/>
          </cell>
          <cell r="EL320" t="str">
            <v/>
          </cell>
          <cell r="EM320" t="str">
            <v/>
          </cell>
          <cell r="EN320" t="str">
            <v/>
          </cell>
          <cell r="EO320" t="str">
            <v/>
          </cell>
          <cell r="EP320" t="str">
            <v/>
          </cell>
          <cell r="EQ320" t="str">
            <v/>
          </cell>
          <cell r="ER320" t="str">
            <v/>
          </cell>
          <cell r="ES320" t="str">
            <v/>
          </cell>
          <cell r="ET320" t="str">
            <v/>
          </cell>
          <cell r="EU320" t="str">
            <v/>
          </cell>
          <cell r="EV320" t="str">
            <v/>
          </cell>
          <cell r="EW320" t="str">
            <v/>
          </cell>
          <cell r="EX320" t="str">
            <v/>
          </cell>
          <cell r="EY320" t="str">
            <v/>
          </cell>
          <cell r="EZ320" t="str">
            <v/>
          </cell>
          <cell r="FA320" t="str">
            <v/>
          </cell>
          <cell r="FB320" t="str">
            <v/>
          </cell>
          <cell r="FC320" t="str">
            <v/>
          </cell>
          <cell r="FD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  <cell r="AB321" t="str">
            <v/>
          </cell>
          <cell r="EF321" t="str">
            <v/>
          </cell>
          <cell r="EG321" t="str">
            <v/>
          </cell>
          <cell r="EH321" t="str">
            <v/>
          </cell>
          <cell r="EI321" t="str">
            <v/>
          </cell>
          <cell r="EJ321" t="str">
            <v/>
          </cell>
          <cell r="EK321" t="str">
            <v/>
          </cell>
          <cell r="EL321" t="str">
            <v/>
          </cell>
          <cell r="EM321" t="str">
            <v/>
          </cell>
          <cell r="EN321" t="str">
            <v/>
          </cell>
          <cell r="EO321" t="str">
            <v/>
          </cell>
          <cell r="EP321" t="str">
            <v/>
          </cell>
          <cell r="EQ321" t="str">
            <v/>
          </cell>
          <cell r="ER321" t="str">
            <v/>
          </cell>
          <cell r="ES321" t="str">
            <v/>
          </cell>
          <cell r="ET321" t="str">
            <v/>
          </cell>
          <cell r="EU321" t="str">
            <v/>
          </cell>
          <cell r="EV321" t="str">
            <v/>
          </cell>
          <cell r="EW321" t="str">
            <v/>
          </cell>
          <cell r="EX321" t="str">
            <v/>
          </cell>
          <cell r="EY321" t="str">
            <v/>
          </cell>
          <cell r="EZ321" t="str">
            <v/>
          </cell>
          <cell r="FA321" t="str">
            <v/>
          </cell>
          <cell r="FB321" t="str">
            <v/>
          </cell>
          <cell r="FC321" t="str">
            <v/>
          </cell>
          <cell r="FD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B322" t="str">
            <v/>
          </cell>
          <cell r="EF322" t="str">
            <v/>
          </cell>
          <cell r="EG322" t="str">
            <v/>
          </cell>
          <cell r="EH322" t="str">
            <v/>
          </cell>
          <cell r="EI322" t="str">
            <v/>
          </cell>
          <cell r="EJ322" t="str">
            <v/>
          </cell>
          <cell r="EK322" t="str">
            <v/>
          </cell>
          <cell r="EL322" t="str">
            <v/>
          </cell>
          <cell r="EM322" t="str">
            <v/>
          </cell>
          <cell r="EN322" t="str">
            <v/>
          </cell>
          <cell r="EO322" t="str">
            <v/>
          </cell>
          <cell r="EP322" t="str">
            <v/>
          </cell>
          <cell r="EQ322" t="str">
            <v/>
          </cell>
          <cell r="ER322" t="str">
            <v/>
          </cell>
          <cell r="ES322" t="str">
            <v/>
          </cell>
          <cell r="ET322" t="str">
            <v/>
          </cell>
          <cell r="EU322" t="str">
            <v/>
          </cell>
          <cell r="EV322" t="str">
            <v/>
          </cell>
          <cell r="EW322" t="str">
            <v/>
          </cell>
          <cell r="EX322" t="str">
            <v/>
          </cell>
          <cell r="EY322" t="str">
            <v/>
          </cell>
          <cell r="EZ322" t="str">
            <v/>
          </cell>
          <cell r="FA322" t="str">
            <v/>
          </cell>
          <cell r="FB322" t="str">
            <v/>
          </cell>
          <cell r="FC322" t="str">
            <v/>
          </cell>
          <cell r="FD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B323" t="str">
            <v/>
          </cell>
          <cell r="EF323" t="str">
            <v/>
          </cell>
          <cell r="EG323" t="str">
            <v/>
          </cell>
          <cell r="EH323" t="str">
            <v/>
          </cell>
          <cell r="EI323" t="str">
            <v/>
          </cell>
          <cell r="EJ323" t="str">
            <v/>
          </cell>
          <cell r="EK323" t="str">
            <v/>
          </cell>
          <cell r="EL323" t="str">
            <v/>
          </cell>
          <cell r="EM323" t="str">
            <v/>
          </cell>
          <cell r="EN323" t="str">
            <v/>
          </cell>
          <cell r="EO323" t="str">
            <v/>
          </cell>
          <cell r="EP323" t="str">
            <v/>
          </cell>
          <cell r="EQ323" t="str">
            <v/>
          </cell>
          <cell r="ER323" t="str">
            <v/>
          </cell>
          <cell r="ES323" t="str">
            <v/>
          </cell>
          <cell r="ET323" t="str">
            <v/>
          </cell>
          <cell r="EU323" t="str">
            <v/>
          </cell>
          <cell r="EV323" t="str">
            <v/>
          </cell>
          <cell r="EW323" t="str">
            <v/>
          </cell>
          <cell r="EX323" t="str">
            <v/>
          </cell>
          <cell r="EY323" t="str">
            <v/>
          </cell>
          <cell r="EZ323" t="str">
            <v/>
          </cell>
          <cell r="FA323" t="str">
            <v/>
          </cell>
          <cell r="FB323" t="str">
            <v/>
          </cell>
          <cell r="FC323" t="str">
            <v/>
          </cell>
          <cell r="FD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B324" t="str">
            <v/>
          </cell>
          <cell r="EF324" t="str">
            <v/>
          </cell>
          <cell r="EG324" t="str">
            <v/>
          </cell>
          <cell r="EH324" t="str">
            <v/>
          </cell>
          <cell r="EI324" t="str">
            <v/>
          </cell>
          <cell r="EJ324" t="str">
            <v/>
          </cell>
          <cell r="EK324" t="str">
            <v/>
          </cell>
          <cell r="EL324" t="str">
            <v/>
          </cell>
          <cell r="EM324" t="str">
            <v/>
          </cell>
          <cell r="EN324" t="str">
            <v/>
          </cell>
          <cell r="EO324" t="str">
            <v/>
          </cell>
          <cell r="EP324" t="str">
            <v/>
          </cell>
          <cell r="EQ324" t="str">
            <v/>
          </cell>
          <cell r="ER324" t="str">
            <v/>
          </cell>
          <cell r="ES324" t="str">
            <v/>
          </cell>
          <cell r="ET324" t="str">
            <v/>
          </cell>
          <cell r="EU324" t="str">
            <v/>
          </cell>
          <cell r="EV324" t="str">
            <v/>
          </cell>
          <cell r="EW324" t="str">
            <v/>
          </cell>
          <cell r="EX324" t="str">
            <v/>
          </cell>
          <cell r="EY324" t="str">
            <v/>
          </cell>
          <cell r="EZ324" t="str">
            <v/>
          </cell>
          <cell r="FA324" t="str">
            <v/>
          </cell>
          <cell r="FB324" t="str">
            <v/>
          </cell>
          <cell r="FC324" t="str">
            <v/>
          </cell>
          <cell r="FD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B325" t="str">
            <v/>
          </cell>
          <cell r="EF325" t="str">
            <v/>
          </cell>
          <cell r="EG325" t="str">
            <v/>
          </cell>
          <cell r="EH325" t="str">
            <v/>
          </cell>
          <cell r="EI325" t="str">
            <v/>
          </cell>
          <cell r="EJ325" t="str">
            <v/>
          </cell>
          <cell r="EK325" t="str">
            <v/>
          </cell>
          <cell r="EL325" t="str">
            <v/>
          </cell>
          <cell r="EM325" t="str">
            <v/>
          </cell>
          <cell r="EN325" t="str">
            <v/>
          </cell>
          <cell r="EO325" t="str">
            <v/>
          </cell>
          <cell r="EP325" t="str">
            <v/>
          </cell>
          <cell r="EQ325" t="str">
            <v/>
          </cell>
          <cell r="ER325" t="str">
            <v/>
          </cell>
          <cell r="ES325" t="str">
            <v/>
          </cell>
          <cell r="ET325" t="str">
            <v/>
          </cell>
          <cell r="EU325" t="str">
            <v/>
          </cell>
          <cell r="EV325" t="str">
            <v/>
          </cell>
          <cell r="EW325" t="str">
            <v/>
          </cell>
          <cell r="EX325" t="str">
            <v/>
          </cell>
          <cell r="EY325" t="str">
            <v/>
          </cell>
          <cell r="EZ325" t="str">
            <v/>
          </cell>
          <cell r="FA325" t="str">
            <v/>
          </cell>
          <cell r="FB325" t="str">
            <v/>
          </cell>
          <cell r="FC325" t="str">
            <v/>
          </cell>
          <cell r="FD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B326" t="str">
            <v/>
          </cell>
          <cell r="EF326" t="str">
            <v/>
          </cell>
          <cell r="EG326" t="str">
            <v/>
          </cell>
          <cell r="EH326" t="str">
            <v/>
          </cell>
          <cell r="EI326" t="str">
            <v/>
          </cell>
          <cell r="EJ326" t="str">
            <v/>
          </cell>
          <cell r="EK326" t="str">
            <v/>
          </cell>
          <cell r="EL326" t="str">
            <v/>
          </cell>
          <cell r="EM326" t="str">
            <v/>
          </cell>
          <cell r="EN326" t="str">
            <v/>
          </cell>
          <cell r="EO326" t="str">
            <v/>
          </cell>
          <cell r="EP326" t="str">
            <v/>
          </cell>
          <cell r="EQ326" t="str">
            <v/>
          </cell>
          <cell r="ER326" t="str">
            <v/>
          </cell>
          <cell r="ES326" t="str">
            <v/>
          </cell>
          <cell r="ET326" t="str">
            <v/>
          </cell>
          <cell r="EU326" t="str">
            <v/>
          </cell>
          <cell r="EV326" t="str">
            <v/>
          </cell>
          <cell r="EW326" t="str">
            <v/>
          </cell>
          <cell r="EX326" t="str">
            <v/>
          </cell>
          <cell r="EY326" t="str">
            <v/>
          </cell>
          <cell r="EZ326" t="str">
            <v/>
          </cell>
          <cell r="FA326" t="str">
            <v/>
          </cell>
          <cell r="FB326" t="str">
            <v/>
          </cell>
          <cell r="FC326" t="str">
            <v/>
          </cell>
          <cell r="FD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B327" t="str">
            <v/>
          </cell>
          <cell r="EF327" t="str">
            <v/>
          </cell>
          <cell r="EG327" t="str">
            <v/>
          </cell>
          <cell r="EH327" t="str">
            <v/>
          </cell>
          <cell r="EI327" t="str">
            <v/>
          </cell>
          <cell r="EJ327" t="str">
            <v/>
          </cell>
          <cell r="EK327" t="str">
            <v/>
          </cell>
          <cell r="EL327" t="str">
            <v/>
          </cell>
          <cell r="EM327" t="str">
            <v/>
          </cell>
          <cell r="EN327" t="str">
            <v/>
          </cell>
          <cell r="EO327" t="str">
            <v/>
          </cell>
          <cell r="EP327" t="str">
            <v/>
          </cell>
          <cell r="EQ327" t="str">
            <v/>
          </cell>
          <cell r="ER327" t="str">
            <v/>
          </cell>
          <cell r="ES327" t="str">
            <v/>
          </cell>
          <cell r="ET327" t="str">
            <v/>
          </cell>
          <cell r="EU327" t="str">
            <v/>
          </cell>
          <cell r="EV327" t="str">
            <v/>
          </cell>
          <cell r="EW327" t="str">
            <v/>
          </cell>
          <cell r="EX327" t="str">
            <v/>
          </cell>
          <cell r="EY327" t="str">
            <v/>
          </cell>
          <cell r="EZ327" t="str">
            <v/>
          </cell>
          <cell r="FA327" t="str">
            <v/>
          </cell>
          <cell r="FB327" t="str">
            <v/>
          </cell>
          <cell r="FC327" t="str">
            <v/>
          </cell>
          <cell r="FD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B328" t="str">
            <v/>
          </cell>
          <cell r="EF328" t="str">
            <v/>
          </cell>
          <cell r="EG328" t="str">
            <v/>
          </cell>
          <cell r="EH328" t="str">
            <v/>
          </cell>
          <cell r="EI328" t="str">
            <v/>
          </cell>
          <cell r="EJ328" t="str">
            <v/>
          </cell>
          <cell r="EK328" t="str">
            <v/>
          </cell>
          <cell r="EL328" t="str">
            <v/>
          </cell>
          <cell r="EM328" t="str">
            <v/>
          </cell>
          <cell r="EN328" t="str">
            <v/>
          </cell>
          <cell r="EO328" t="str">
            <v/>
          </cell>
          <cell r="EP328" t="str">
            <v/>
          </cell>
          <cell r="EQ328" t="str">
            <v/>
          </cell>
          <cell r="ER328" t="str">
            <v/>
          </cell>
          <cell r="ES328" t="str">
            <v/>
          </cell>
          <cell r="ET328" t="str">
            <v/>
          </cell>
          <cell r="EU328" t="str">
            <v/>
          </cell>
          <cell r="EV328" t="str">
            <v/>
          </cell>
          <cell r="EW328" t="str">
            <v/>
          </cell>
          <cell r="EX328" t="str">
            <v/>
          </cell>
          <cell r="EY328" t="str">
            <v/>
          </cell>
          <cell r="EZ328" t="str">
            <v/>
          </cell>
          <cell r="FA328" t="str">
            <v/>
          </cell>
          <cell r="FB328" t="str">
            <v/>
          </cell>
          <cell r="FC328" t="str">
            <v/>
          </cell>
          <cell r="FD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B329" t="str">
            <v/>
          </cell>
          <cell r="EF329" t="str">
            <v/>
          </cell>
          <cell r="EG329" t="str">
            <v/>
          </cell>
          <cell r="EH329" t="str">
            <v/>
          </cell>
          <cell r="EI329" t="str">
            <v/>
          </cell>
          <cell r="EJ329" t="str">
            <v/>
          </cell>
          <cell r="EK329" t="str">
            <v/>
          </cell>
          <cell r="EL329" t="str">
            <v/>
          </cell>
          <cell r="EM329" t="str">
            <v/>
          </cell>
          <cell r="EN329" t="str">
            <v/>
          </cell>
          <cell r="EO329" t="str">
            <v/>
          </cell>
          <cell r="EP329" t="str">
            <v/>
          </cell>
          <cell r="EQ329" t="str">
            <v/>
          </cell>
          <cell r="ER329" t="str">
            <v/>
          </cell>
          <cell r="ES329" t="str">
            <v/>
          </cell>
          <cell r="ET329" t="str">
            <v/>
          </cell>
          <cell r="EU329" t="str">
            <v/>
          </cell>
          <cell r="EV329" t="str">
            <v/>
          </cell>
          <cell r="EW329" t="str">
            <v/>
          </cell>
          <cell r="EX329" t="str">
            <v/>
          </cell>
          <cell r="EY329" t="str">
            <v/>
          </cell>
          <cell r="EZ329" t="str">
            <v/>
          </cell>
          <cell r="FA329" t="str">
            <v/>
          </cell>
          <cell r="FB329" t="str">
            <v/>
          </cell>
          <cell r="FC329" t="str">
            <v/>
          </cell>
          <cell r="FD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B330" t="str">
            <v/>
          </cell>
          <cell r="EF330" t="str">
            <v/>
          </cell>
          <cell r="EG330" t="str">
            <v/>
          </cell>
          <cell r="EH330" t="str">
            <v/>
          </cell>
          <cell r="EI330" t="str">
            <v/>
          </cell>
          <cell r="EJ330" t="str">
            <v/>
          </cell>
          <cell r="EK330" t="str">
            <v/>
          </cell>
          <cell r="EL330" t="str">
            <v/>
          </cell>
          <cell r="EM330" t="str">
            <v/>
          </cell>
          <cell r="EN330" t="str">
            <v/>
          </cell>
          <cell r="EO330" t="str">
            <v/>
          </cell>
          <cell r="EP330" t="str">
            <v/>
          </cell>
          <cell r="EQ330" t="str">
            <v/>
          </cell>
          <cell r="ER330" t="str">
            <v/>
          </cell>
          <cell r="ES330" t="str">
            <v/>
          </cell>
          <cell r="ET330" t="str">
            <v/>
          </cell>
          <cell r="EU330" t="str">
            <v/>
          </cell>
          <cell r="EV330" t="str">
            <v/>
          </cell>
          <cell r="EW330" t="str">
            <v/>
          </cell>
          <cell r="EX330" t="str">
            <v/>
          </cell>
          <cell r="EY330" t="str">
            <v/>
          </cell>
          <cell r="EZ330" t="str">
            <v/>
          </cell>
          <cell r="FA330" t="str">
            <v/>
          </cell>
          <cell r="FB330" t="str">
            <v/>
          </cell>
          <cell r="FC330" t="str">
            <v/>
          </cell>
          <cell r="FD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B331" t="str">
            <v/>
          </cell>
          <cell r="EF331" t="str">
            <v/>
          </cell>
          <cell r="EG331" t="str">
            <v/>
          </cell>
          <cell r="EH331" t="str">
            <v/>
          </cell>
          <cell r="EI331" t="str">
            <v/>
          </cell>
          <cell r="EJ331" t="str">
            <v/>
          </cell>
          <cell r="EK331" t="str">
            <v/>
          </cell>
          <cell r="EL331" t="str">
            <v/>
          </cell>
          <cell r="EM331" t="str">
            <v/>
          </cell>
          <cell r="EN331" t="str">
            <v/>
          </cell>
          <cell r="EO331" t="str">
            <v/>
          </cell>
          <cell r="EP331" t="str">
            <v/>
          </cell>
          <cell r="EQ331" t="str">
            <v/>
          </cell>
          <cell r="ER331" t="str">
            <v/>
          </cell>
          <cell r="ES331" t="str">
            <v/>
          </cell>
          <cell r="ET331" t="str">
            <v/>
          </cell>
          <cell r="EU331" t="str">
            <v/>
          </cell>
          <cell r="EV331" t="str">
            <v/>
          </cell>
          <cell r="EW331" t="str">
            <v/>
          </cell>
          <cell r="EX331" t="str">
            <v/>
          </cell>
          <cell r="EY331" t="str">
            <v/>
          </cell>
          <cell r="EZ331" t="str">
            <v/>
          </cell>
          <cell r="FA331" t="str">
            <v/>
          </cell>
          <cell r="FB331" t="str">
            <v/>
          </cell>
          <cell r="FC331" t="str">
            <v/>
          </cell>
          <cell r="FD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B332" t="str">
            <v/>
          </cell>
          <cell r="EF332" t="str">
            <v/>
          </cell>
          <cell r="EG332" t="str">
            <v/>
          </cell>
          <cell r="EH332" t="str">
            <v/>
          </cell>
          <cell r="EI332" t="str">
            <v/>
          </cell>
          <cell r="EJ332" t="str">
            <v/>
          </cell>
          <cell r="EK332" t="str">
            <v/>
          </cell>
          <cell r="EL332" t="str">
            <v/>
          </cell>
          <cell r="EM332" t="str">
            <v/>
          </cell>
          <cell r="EN332" t="str">
            <v/>
          </cell>
          <cell r="EO332" t="str">
            <v/>
          </cell>
          <cell r="EP332" t="str">
            <v/>
          </cell>
          <cell r="EQ332" t="str">
            <v/>
          </cell>
          <cell r="ER332" t="str">
            <v/>
          </cell>
          <cell r="ES332" t="str">
            <v/>
          </cell>
          <cell r="ET332" t="str">
            <v/>
          </cell>
          <cell r="EU332" t="str">
            <v/>
          </cell>
          <cell r="EV332" t="str">
            <v/>
          </cell>
          <cell r="EW332" t="str">
            <v/>
          </cell>
          <cell r="EX332" t="str">
            <v/>
          </cell>
          <cell r="EY332" t="str">
            <v/>
          </cell>
          <cell r="EZ332" t="str">
            <v/>
          </cell>
          <cell r="FA332" t="str">
            <v/>
          </cell>
          <cell r="FB332" t="str">
            <v/>
          </cell>
          <cell r="FC332" t="str">
            <v/>
          </cell>
          <cell r="FD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  <cell r="AB333" t="str">
            <v/>
          </cell>
          <cell r="EF333" t="str">
            <v/>
          </cell>
          <cell r="EG333" t="str">
            <v/>
          </cell>
          <cell r="EH333" t="str">
            <v/>
          </cell>
          <cell r="EI333" t="str">
            <v/>
          </cell>
          <cell r="EJ333" t="str">
            <v/>
          </cell>
          <cell r="EK333" t="str">
            <v/>
          </cell>
          <cell r="EL333" t="str">
            <v/>
          </cell>
          <cell r="EM333" t="str">
            <v/>
          </cell>
          <cell r="EN333" t="str">
            <v/>
          </cell>
          <cell r="EO333" t="str">
            <v/>
          </cell>
          <cell r="EP333" t="str">
            <v/>
          </cell>
          <cell r="EQ333" t="str">
            <v/>
          </cell>
          <cell r="ER333" t="str">
            <v/>
          </cell>
          <cell r="ES333" t="str">
            <v/>
          </cell>
          <cell r="ET333" t="str">
            <v/>
          </cell>
          <cell r="EU333" t="str">
            <v/>
          </cell>
          <cell r="EV333" t="str">
            <v/>
          </cell>
          <cell r="EW333" t="str">
            <v/>
          </cell>
          <cell r="EX333" t="str">
            <v/>
          </cell>
          <cell r="EY333" t="str">
            <v/>
          </cell>
          <cell r="EZ333" t="str">
            <v/>
          </cell>
          <cell r="FA333" t="str">
            <v/>
          </cell>
          <cell r="FB333" t="str">
            <v/>
          </cell>
          <cell r="FC333" t="str">
            <v/>
          </cell>
          <cell r="FD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  <cell r="AB334" t="str">
            <v/>
          </cell>
          <cell r="EF334" t="str">
            <v/>
          </cell>
          <cell r="EG334" t="str">
            <v/>
          </cell>
          <cell r="EH334" t="str">
            <v/>
          </cell>
          <cell r="EI334" t="str">
            <v/>
          </cell>
          <cell r="EJ334" t="str">
            <v/>
          </cell>
          <cell r="EK334" t="str">
            <v/>
          </cell>
          <cell r="EL334" t="str">
            <v/>
          </cell>
          <cell r="EM334" t="str">
            <v/>
          </cell>
          <cell r="EN334" t="str">
            <v/>
          </cell>
          <cell r="EO334" t="str">
            <v/>
          </cell>
          <cell r="EP334" t="str">
            <v/>
          </cell>
          <cell r="EQ334" t="str">
            <v/>
          </cell>
          <cell r="ER334" t="str">
            <v/>
          </cell>
          <cell r="ES334" t="str">
            <v/>
          </cell>
          <cell r="ET334" t="str">
            <v/>
          </cell>
          <cell r="EU334" t="str">
            <v/>
          </cell>
          <cell r="EV334" t="str">
            <v/>
          </cell>
          <cell r="EW334" t="str">
            <v/>
          </cell>
          <cell r="EX334" t="str">
            <v/>
          </cell>
          <cell r="EY334" t="str">
            <v/>
          </cell>
          <cell r="EZ334" t="str">
            <v/>
          </cell>
          <cell r="FA334" t="str">
            <v/>
          </cell>
          <cell r="FB334" t="str">
            <v/>
          </cell>
          <cell r="FC334" t="str">
            <v/>
          </cell>
          <cell r="FD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B335" t="str">
            <v/>
          </cell>
          <cell r="EF335" t="str">
            <v/>
          </cell>
          <cell r="EG335" t="str">
            <v/>
          </cell>
          <cell r="EH335" t="str">
            <v/>
          </cell>
          <cell r="EI335" t="str">
            <v/>
          </cell>
          <cell r="EJ335" t="str">
            <v/>
          </cell>
          <cell r="EK335" t="str">
            <v/>
          </cell>
          <cell r="EL335" t="str">
            <v/>
          </cell>
          <cell r="EM335" t="str">
            <v/>
          </cell>
          <cell r="EN335" t="str">
            <v/>
          </cell>
          <cell r="EO335" t="str">
            <v/>
          </cell>
          <cell r="EP335" t="str">
            <v/>
          </cell>
          <cell r="EQ335" t="str">
            <v/>
          </cell>
          <cell r="ER335" t="str">
            <v/>
          </cell>
          <cell r="ES335" t="str">
            <v/>
          </cell>
          <cell r="ET335" t="str">
            <v/>
          </cell>
          <cell r="EU335" t="str">
            <v/>
          </cell>
          <cell r="EV335" t="str">
            <v/>
          </cell>
          <cell r="EW335" t="str">
            <v/>
          </cell>
          <cell r="EX335" t="str">
            <v/>
          </cell>
          <cell r="EY335" t="str">
            <v/>
          </cell>
          <cell r="EZ335" t="str">
            <v/>
          </cell>
          <cell r="FA335" t="str">
            <v/>
          </cell>
          <cell r="FB335" t="str">
            <v/>
          </cell>
          <cell r="FC335" t="str">
            <v/>
          </cell>
          <cell r="FD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  <cell r="AB336" t="str">
            <v/>
          </cell>
          <cell r="EF336" t="str">
            <v/>
          </cell>
          <cell r="EG336" t="str">
            <v/>
          </cell>
          <cell r="EH336" t="str">
            <v/>
          </cell>
          <cell r="EI336" t="str">
            <v/>
          </cell>
          <cell r="EJ336" t="str">
            <v/>
          </cell>
          <cell r="EK336" t="str">
            <v/>
          </cell>
          <cell r="EL336" t="str">
            <v/>
          </cell>
          <cell r="EM336" t="str">
            <v/>
          </cell>
          <cell r="EN336" t="str">
            <v/>
          </cell>
          <cell r="EO336" t="str">
            <v/>
          </cell>
          <cell r="EP336" t="str">
            <v/>
          </cell>
          <cell r="EQ336" t="str">
            <v/>
          </cell>
          <cell r="ER336" t="str">
            <v/>
          </cell>
          <cell r="ES336" t="str">
            <v/>
          </cell>
          <cell r="ET336" t="str">
            <v/>
          </cell>
          <cell r="EU336" t="str">
            <v/>
          </cell>
          <cell r="EV336" t="str">
            <v/>
          </cell>
          <cell r="EW336" t="str">
            <v/>
          </cell>
          <cell r="EX336" t="str">
            <v/>
          </cell>
          <cell r="EY336" t="str">
            <v/>
          </cell>
          <cell r="EZ336" t="str">
            <v/>
          </cell>
          <cell r="FA336" t="str">
            <v/>
          </cell>
          <cell r="FB336" t="str">
            <v/>
          </cell>
          <cell r="FC336" t="str">
            <v/>
          </cell>
          <cell r="FD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  <cell r="AB337" t="str">
            <v/>
          </cell>
          <cell r="EF337" t="str">
            <v/>
          </cell>
          <cell r="EG337" t="str">
            <v/>
          </cell>
          <cell r="EH337" t="str">
            <v/>
          </cell>
          <cell r="EI337" t="str">
            <v/>
          </cell>
          <cell r="EJ337" t="str">
            <v/>
          </cell>
          <cell r="EK337" t="str">
            <v/>
          </cell>
          <cell r="EL337" t="str">
            <v/>
          </cell>
          <cell r="EM337" t="str">
            <v/>
          </cell>
          <cell r="EN337" t="str">
            <v/>
          </cell>
          <cell r="EO337" t="str">
            <v/>
          </cell>
          <cell r="EP337" t="str">
            <v/>
          </cell>
          <cell r="EQ337" t="str">
            <v/>
          </cell>
          <cell r="ER337" t="str">
            <v/>
          </cell>
          <cell r="ES337" t="str">
            <v/>
          </cell>
          <cell r="ET337" t="str">
            <v/>
          </cell>
          <cell r="EU337" t="str">
            <v/>
          </cell>
          <cell r="EV337" t="str">
            <v/>
          </cell>
          <cell r="EW337" t="str">
            <v/>
          </cell>
          <cell r="EX337" t="str">
            <v/>
          </cell>
          <cell r="EY337" t="str">
            <v/>
          </cell>
          <cell r="EZ337" t="str">
            <v/>
          </cell>
          <cell r="FA337" t="str">
            <v/>
          </cell>
          <cell r="FB337" t="str">
            <v/>
          </cell>
          <cell r="FC337" t="str">
            <v/>
          </cell>
          <cell r="FD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  <cell r="Z338" t="str">
            <v/>
          </cell>
          <cell r="AB338" t="str">
            <v/>
          </cell>
          <cell r="EF338" t="str">
            <v/>
          </cell>
          <cell r="EG338" t="str">
            <v/>
          </cell>
          <cell r="EH338" t="str">
            <v/>
          </cell>
          <cell r="EI338" t="str">
            <v/>
          </cell>
          <cell r="EJ338" t="str">
            <v/>
          </cell>
          <cell r="EK338" t="str">
            <v/>
          </cell>
          <cell r="EL338" t="str">
            <v/>
          </cell>
          <cell r="EM338" t="str">
            <v/>
          </cell>
          <cell r="EN338" t="str">
            <v/>
          </cell>
          <cell r="EO338" t="str">
            <v/>
          </cell>
          <cell r="EP338" t="str">
            <v/>
          </cell>
          <cell r="EQ338" t="str">
            <v/>
          </cell>
          <cell r="ER338" t="str">
            <v/>
          </cell>
          <cell r="ES338" t="str">
            <v/>
          </cell>
          <cell r="ET338" t="str">
            <v/>
          </cell>
          <cell r="EU338" t="str">
            <v/>
          </cell>
          <cell r="EV338" t="str">
            <v/>
          </cell>
          <cell r="EW338" t="str">
            <v/>
          </cell>
          <cell r="EX338" t="str">
            <v/>
          </cell>
          <cell r="EY338" t="str">
            <v/>
          </cell>
          <cell r="EZ338" t="str">
            <v/>
          </cell>
          <cell r="FA338" t="str">
            <v/>
          </cell>
          <cell r="FB338" t="str">
            <v/>
          </cell>
          <cell r="FC338" t="str">
            <v/>
          </cell>
          <cell r="FD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B339" t="str">
            <v/>
          </cell>
          <cell r="EF339" t="str">
            <v/>
          </cell>
          <cell r="EG339" t="str">
            <v/>
          </cell>
          <cell r="EH339" t="str">
            <v/>
          </cell>
          <cell r="EI339" t="str">
            <v/>
          </cell>
          <cell r="EJ339" t="str">
            <v/>
          </cell>
          <cell r="EK339" t="str">
            <v/>
          </cell>
          <cell r="EL339" t="str">
            <v/>
          </cell>
          <cell r="EM339" t="str">
            <v/>
          </cell>
          <cell r="EN339" t="str">
            <v/>
          </cell>
          <cell r="EO339" t="str">
            <v/>
          </cell>
          <cell r="EP339" t="str">
            <v/>
          </cell>
          <cell r="EQ339" t="str">
            <v/>
          </cell>
          <cell r="ER339" t="str">
            <v/>
          </cell>
          <cell r="ES339" t="str">
            <v/>
          </cell>
          <cell r="ET339" t="str">
            <v/>
          </cell>
          <cell r="EU339" t="str">
            <v/>
          </cell>
          <cell r="EV339" t="str">
            <v/>
          </cell>
          <cell r="EW339" t="str">
            <v/>
          </cell>
          <cell r="EX339" t="str">
            <v/>
          </cell>
          <cell r="EY339" t="str">
            <v/>
          </cell>
          <cell r="EZ339" t="str">
            <v/>
          </cell>
          <cell r="FA339" t="str">
            <v/>
          </cell>
          <cell r="FB339" t="str">
            <v/>
          </cell>
          <cell r="FC339" t="str">
            <v/>
          </cell>
          <cell r="FD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  <cell r="Z340" t="str">
            <v/>
          </cell>
          <cell r="AB340" t="str">
            <v/>
          </cell>
          <cell r="EF340" t="str">
            <v/>
          </cell>
          <cell r="EG340" t="str">
            <v/>
          </cell>
          <cell r="EH340" t="str">
            <v/>
          </cell>
          <cell r="EI340" t="str">
            <v/>
          </cell>
          <cell r="EJ340" t="str">
            <v/>
          </cell>
          <cell r="EK340" t="str">
            <v/>
          </cell>
          <cell r="EL340" t="str">
            <v/>
          </cell>
          <cell r="EM340" t="str">
            <v/>
          </cell>
          <cell r="EN340" t="str">
            <v/>
          </cell>
          <cell r="EO340" t="str">
            <v/>
          </cell>
          <cell r="EP340" t="str">
            <v/>
          </cell>
          <cell r="EQ340" t="str">
            <v/>
          </cell>
          <cell r="ER340" t="str">
            <v/>
          </cell>
          <cell r="ES340" t="str">
            <v/>
          </cell>
          <cell r="ET340" t="str">
            <v/>
          </cell>
          <cell r="EU340" t="str">
            <v/>
          </cell>
          <cell r="EV340" t="str">
            <v/>
          </cell>
          <cell r="EW340" t="str">
            <v/>
          </cell>
          <cell r="EX340" t="str">
            <v/>
          </cell>
          <cell r="EY340" t="str">
            <v/>
          </cell>
          <cell r="EZ340" t="str">
            <v/>
          </cell>
          <cell r="FA340" t="str">
            <v/>
          </cell>
          <cell r="FB340" t="str">
            <v/>
          </cell>
          <cell r="FC340" t="str">
            <v/>
          </cell>
          <cell r="FD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  <cell r="Z341" t="str">
            <v/>
          </cell>
          <cell r="AB341" t="str">
            <v/>
          </cell>
          <cell r="EF341" t="str">
            <v/>
          </cell>
          <cell r="EG341" t="str">
            <v/>
          </cell>
          <cell r="EH341" t="str">
            <v/>
          </cell>
          <cell r="EI341" t="str">
            <v/>
          </cell>
          <cell r="EJ341" t="str">
            <v/>
          </cell>
          <cell r="EK341" t="str">
            <v/>
          </cell>
          <cell r="EL341" t="str">
            <v/>
          </cell>
          <cell r="EM341" t="str">
            <v/>
          </cell>
          <cell r="EN341" t="str">
            <v/>
          </cell>
          <cell r="EO341" t="str">
            <v/>
          </cell>
          <cell r="EP341" t="str">
            <v/>
          </cell>
          <cell r="EQ341" t="str">
            <v/>
          </cell>
          <cell r="ER341" t="str">
            <v/>
          </cell>
          <cell r="ES341" t="str">
            <v/>
          </cell>
          <cell r="ET341" t="str">
            <v/>
          </cell>
          <cell r="EU341" t="str">
            <v/>
          </cell>
          <cell r="EV341" t="str">
            <v/>
          </cell>
          <cell r="EW341" t="str">
            <v/>
          </cell>
          <cell r="EX341" t="str">
            <v/>
          </cell>
          <cell r="EY341" t="str">
            <v/>
          </cell>
          <cell r="EZ341" t="str">
            <v/>
          </cell>
          <cell r="FA341" t="str">
            <v/>
          </cell>
          <cell r="FB341" t="str">
            <v/>
          </cell>
          <cell r="FC341" t="str">
            <v/>
          </cell>
          <cell r="FD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B342" t="str">
            <v/>
          </cell>
          <cell r="EF342" t="str">
            <v/>
          </cell>
          <cell r="EG342" t="str">
            <v/>
          </cell>
          <cell r="EH342" t="str">
            <v/>
          </cell>
          <cell r="EI342" t="str">
            <v/>
          </cell>
          <cell r="EJ342" t="str">
            <v/>
          </cell>
          <cell r="EK342" t="str">
            <v/>
          </cell>
          <cell r="EL342" t="str">
            <v/>
          </cell>
          <cell r="EM342" t="str">
            <v/>
          </cell>
          <cell r="EN342" t="str">
            <v/>
          </cell>
          <cell r="EO342" t="str">
            <v/>
          </cell>
          <cell r="EP342" t="str">
            <v/>
          </cell>
          <cell r="EQ342" t="str">
            <v/>
          </cell>
          <cell r="ER342" t="str">
            <v/>
          </cell>
          <cell r="ES342" t="str">
            <v/>
          </cell>
          <cell r="ET342" t="str">
            <v/>
          </cell>
          <cell r="EU342" t="str">
            <v/>
          </cell>
          <cell r="EV342" t="str">
            <v/>
          </cell>
          <cell r="EW342" t="str">
            <v/>
          </cell>
          <cell r="EX342" t="str">
            <v/>
          </cell>
          <cell r="EY342" t="str">
            <v/>
          </cell>
          <cell r="EZ342" t="str">
            <v/>
          </cell>
          <cell r="FA342" t="str">
            <v/>
          </cell>
          <cell r="FB342" t="str">
            <v/>
          </cell>
          <cell r="FC342" t="str">
            <v/>
          </cell>
          <cell r="FD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  <cell r="AB343" t="str">
            <v/>
          </cell>
          <cell r="EF343" t="str">
            <v/>
          </cell>
          <cell r="EG343" t="str">
            <v/>
          </cell>
          <cell r="EH343" t="str">
            <v/>
          </cell>
          <cell r="EI343" t="str">
            <v/>
          </cell>
          <cell r="EJ343" t="str">
            <v/>
          </cell>
          <cell r="EK343" t="str">
            <v/>
          </cell>
          <cell r="EL343" t="str">
            <v/>
          </cell>
          <cell r="EM343" t="str">
            <v/>
          </cell>
          <cell r="EN343" t="str">
            <v/>
          </cell>
          <cell r="EO343" t="str">
            <v/>
          </cell>
          <cell r="EP343" t="str">
            <v/>
          </cell>
          <cell r="EQ343" t="str">
            <v/>
          </cell>
          <cell r="ER343" t="str">
            <v/>
          </cell>
          <cell r="ES343" t="str">
            <v/>
          </cell>
          <cell r="ET343" t="str">
            <v/>
          </cell>
          <cell r="EU343" t="str">
            <v/>
          </cell>
          <cell r="EV343" t="str">
            <v/>
          </cell>
          <cell r="EW343" t="str">
            <v/>
          </cell>
          <cell r="EX343" t="str">
            <v/>
          </cell>
          <cell r="EY343" t="str">
            <v/>
          </cell>
          <cell r="EZ343" t="str">
            <v/>
          </cell>
          <cell r="FA343" t="str">
            <v/>
          </cell>
          <cell r="FB343" t="str">
            <v/>
          </cell>
          <cell r="FC343" t="str">
            <v/>
          </cell>
          <cell r="FD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  <cell r="Z344" t="str">
            <v/>
          </cell>
          <cell r="AB344" t="str">
            <v/>
          </cell>
          <cell r="EF344" t="str">
            <v/>
          </cell>
          <cell r="EG344" t="str">
            <v/>
          </cell>
          <cell r="EH344" t="str">
            <v/>
          </cell>
          <cell r="EI344" t="str">
            <v/>
          </cell>
          <cell r="EJ344" t="str">
            <v/>
          </cell>
          <cell r="EK344" t="str">
            <v/>
          </cell>
          <cell r="EL344" t="str">
            <v/>
          </cell>
          <cell r="EM344" t="str">
            <v/>
          </cell>
          <cell r="EN344" t="str">
            <v/>
          </cell>
          <cell r="EO344" t="str">
            <v/>
          </cell>
          <cell r="EP344" t="str">
            <v/>
          </cell>
          <cell r="EQ344" t="str">
            <v/>
          </cell>
          <cell r="ER344" t="str">
            <v/>
          </cell>
          <cell r="ES344" t="str">
            <v/>
          </cell>
          <cell r="ET344" t="str">
            <v/>
          </cell>
          <cell r="EU344" t="str">
            <v/>
          </cell>
          <cell r="EV344" t="str">
            <v/>
          </cell>
          <cell r="EW344" t="str">
            <v/>
          </cell>
          <cell r="EX344" t="str">
            <v/>
          </cell>
          <cell r="EY344" t="str">
            <v/>
          </cell>
          <cell r="EZ344" t="str">
            <v/>
          </cell>
          <cell r="FA344" t="str">
            <v/>
          </cell>
          <cell r="FB344" t="str">
            <v/>
          </cell>
          <cell r="FC344" t="str">
            <v/>
          </cell>
          <cell r="FD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  <cell r="AB345" t="str">
            <v/>
          </cell>
          <cell r="EF345" t="str">
            <v/>
          </cell>
          <cell r="EG345" t="str">
            <v/>
          </cell>
          <cell r="EH345" t="str">
            <v/>
          </cell>
          <cell r="EI345" t="str">
            <v/>
          </cell>
          <cell r="EJ345" t="str">
            <v/>
          </cell>
          <cell r="EK345" t="str">
            <v/>
          </cell>
          <cell r="EL345" t="str">
            <v/>
          </cell>
          <cell r="EM345" t="str">
            <v/>
          </cell>
          <cell r="EN345" t="str">
            <v/>
          </cell>
          <cell r="EO345" t="str">
            <v/>
          </cell>
          <cell r="EP345" t="str">
            <v/>
          </cell>
          <cell r="EQ345" t="str">
            <v/>
          </cell>
          <cell r="ER345" t="str">
            <v/>
          </cell>
          <cell r="ES345" t="str">
            <v/>
          </cell>
          <cell r="ET345" t="str">
            <v/>
          </cell>
          <cell r="EU345" t="str">
            <v/>
          </cell>
          <cell r="EV345" t="str">
            <v/>
          </cell>
          <cell r="EW345" t="str">
            <v/>
          </cell>
          <cell r="EX345" t="str">
            <v/>
          </cell>
          <cell r="EY345" t="str">
            <v/>
          </cell>
          <cell r="EZ345" t="str">
            <v/>
          </cell>
          <cell r="FA345" t="str">
            <v/>
          </cell>
          <cell r="FB345" t="str">
            <v/>
          </cell>
          <cell r="FC345" t="str">
            <v/>
          </cell>
          <cell r="FD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B346" t="str">
            <v/>
          </cell>
          <cell r="EF346" t="str">
            <v/>
          </cell>
          <cell r="EG346" t="str">
            <v/>
          </cell>
          <cell r="EH346" t="str">
            <v/>
          </cell>
          <cell r="EI346" t="str">
            <v/>
          </cell>
          <cell r="EJ346" t="str">
            <v/>
          </cell>
          <cell r="EK346" t="str">
            <v/>
          </cell>
          <cell r="EL346" t="str">
            <v/>
          </cell>
          <cell r="EM346" t="str">
            <v/>
          </cell>
          <cell r="EN346" t="str">
            <v/>
          </cell>
          <cell r="EO346" t="str">
            <v/>
          </cell>
          <cell r="EP346" t="str">
            <v/>
          </cell>
          <cell r="EQ346" t="str">
            <v/>
          </cell>
          <cell r="ER346" t="str">
            <v/>
          </cell>
          <cell r="ES346" t="str">
            <v/>
          </cell>
          <cell r="ET346" t="str">
            <v/>
          </cell>
          <cell r="EU346" t="str">
            <v/>
          </cell>
          <cell r="EV346" t="str">
            <v/>
          </cell>
          <cell r="EW346" t="str">
            <v/>
          </cell>
          <cell r="EX346" t="str">
            <v/>
          </cell>
          <cell r="EY346" t="str">
            <v/>
          </cell>
          <cell r="EZ346" t="str">
            <v/>
          </cell>
          <cell r="FA346" t="str">
            <v/>
          </cell>
          <cell r="FB346" t="str">
            <v/>
          </cell>
          <cell r="FC346" t="str">
            <v/>
          </cell>
          <cell r="FD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B347" t="str">
            <v/>
          </cell>
          <cell r="EF347" t="str">
            <v/>
          </cell>
          <cell r="EG347" t="str">
            <v/>
          </cell>
          <cell r="EH347" t="str">
            <v/>
          </cell>
          <cell r="EI347" t="str">
            <v/>
          </cell>
          <cell r="EJ347" t="str">
            <v/>
          </cell>
          <cell r="EK347" t="str">
            <v/>
          </cell>
          <cell r="EL347" t="str">
            <v/>
          </cell>
          <cell r="EM347" t="str">
            <v/>
          </cell>
          <cell r="EN347" t="str">
            <v/>
          </cell>
          <cell r="EO347" t="str">
            <v/>
          </cell>
          <cell r="EP347" t="str">
            <v/>
          </cell>
          <cell r="EQ347" t="str">
            <v/>
          </cell>
          <cell r="ER347" t="str">
            <v/>
          </cell>
          <cell r="ES347" t="str">
            <v/>
          </cell>
          <cell r="ET347" t="str">
            <v/>
          </cell>
          <cell r="EU347" t="str">
            <v/>
          </cell>
          <cell r="EV347" t="str">
            <v/>
          </cell>
          <cell r="EW347" t="str">
            <v/>
          </cell>
          <cell r="EX347" t="str">
            <v/>
          </cell>
          <cell r="EY347" t="str">
            <v/>
          </cell>
          <cell r="EZ347" t="str">
            <v/>
          </cell>
          <cell r="FA347" t="str">
            <v/>
          </cell>
          <cell r="FB347" t="str">
            <v/>
          </cell>
          <cell r="FC347" t="str">
            <v/>
          </cell>
          <cell r="FD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B348" t="str">
            <v/>
          </cell>
          <cell r="EF348" t="str">
            <v/>
          </cell>
          <cell r="EG348" t="str">
            <v/>
          </cell>
          <cell r="EH348" t="str">
            <v/>
          </cell>
          <cell r="EI348" t="str">
            <v/>
          </cell>
          <cell r="EJ348" t="str">
            <v/>
          </cell>
          <cell r="EK348" t="str">
            <v/>
          </cell>
          <cell r="EL348" t="str">
            <v/>
          </cell>
          <cell r="EM348" t="str">
            <v/>
          </cell>
          <cell r="EN348" t="str">
            <v/>
          </cell>
          <cell r="EO348" t="str">
            <v/>
          </cell>
          <cell r="EP348" t="str">
            <v/>
          </cell>
          <cell r="EQ348" t="str">
            <v/>
          </cell>
          <cell r="ER348" t="str">
            <v/>
          </cell>
          <cell r="ES348" t="str">
            <v/>
          </cell>
          <cell r="ET348" t="str">
            <v/>
          </cell>
          <cell r="EU348" t="str">
            <v/>
          </cell>
          <cell r="EV348" t="str">
            <v/>
          </cell>
          <cell r="EW348" t="str">
            <v/>
          </cell>
          <cell r="EX348" t="str">
            <v/>
          </cell>
          <cell r="EY348" t="str">
            <v/>
          </cell>
          <cell r="EZ348" t="str">
            <v/>
          </cell>
          <cell r="FA348" t="str">
            <v/>
          </cell>
          <cell r="FB348" t="str">
            <v/>
          </cell>
          <cell r="FC348" t="str">
            <v/>
          </cell>
          <cell r="FD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B349" t="str">
            <v/>
          </cell>
          <cell r="EF349" t="str">
            <v/>
          </cell>
          <cell r="EG349" t="str">
            <v/>
          </cell>
          <cell r="EH349" t="str">
            <v/>
          </cell>
          <cell r="EI349" t="str">
            <v/>
          </cell>
          <cell r="EJ349" t="str">
            <v/>
          </cell>
          <cell r="EK349" t="str">
            <v/>
          </cell>
          <cell r="EL349" t="str">
            <v/>
          </cell>
          <cell r="EM349" t="str">
            <v/>
          </cell>
          <cell r="EN349" t="str">
            <v/>
          </cell>
          <cell r="EO349" t="str">
            <v/>
          </cell>
          <cell r="EP349" t="str">
            <v/>
          </cell>
          <cell r="EQ349" t="str">
            <v/>
          </cell>
          <cell r="ER349" t="str">
            <v/>
          </cell>
          <cell r="ES349" t="str">
            <v/>
          </cell>
          <cell r="ET349" t="str">
            <v/>
          </cell>
          <cell r="EU349" t="str">
            <v/>
          </cell>
          <cell r="EV349" t="str">
            <v/>
          </cell>
          <cell r="EW349" t="str">
            <v/>
          </cell>
          <cell r="EX349" t="str">
            <v/>
          </cell>
          <cell r="EY349" t="str">
            <v/>
          </cell>
          <cell r="EZ349" t="str">
            <v/>
          </cell>
          <cell r="FA349" t="str">
            <v/>
          </cell>
          <cell r="FB349" t="str">
            <v/>
          </cell>
          <cell r="FC349" t="str">
            <v/>
          </cell>
          <cell r="FD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B350" t="str">
            <v/>
          </cell>
          <cell r="EF350" t="str">
            <v/>
          </cell>
          <cell r="EG350" t="str">
            <v/>
          </cell>
          <cell r="EH350" t="str">
            <v/>
          </cell>
          <cell r="EI350" t="str">
            <v/>
          </cell>
          <cell r="EJ350" t="str">
            <v/>
          </cell>
          <cell r="EK350" t="str">
            <v/>
          </cell>
          <cell r="EL350" t="str">
            <v/>
          </cell>
          <cell r="EM350" t="str">
            <v/>
          </cell>
          <cell r="EN350" t="str">
            <v/>
          </cell>
          <cell r="EO350" t="str">
            <v/>
          </cell>
          <cell r="EP350" t="str">
            <v/>
          </cell>
          <cell r="EQ350" t="str">
            <v/>
          </cell>
          <cell r="ER350" t="str">
            <v/>
          </cell>
          <cell r="ES350" t="str">
            <v/>
          </cell>
          <cell r="ET350" t="str">
            <v/>
          </cell>
          <cell r="EU350" t="str">
            <v/>
          </cell>
          <cell r="EV350" t="str">
            <v/>
          </cell>
          <cell r="EW350" t="str">
            <v/>
          </cell>
          <cell r="EX350" t="str">
            <v/>
          </cell>
          <cell r="EY350" t="str">
            <v/>
          </cell>
          <cell r="EZ350" t="str">
            <v/>
          </cell>
          <cell r="FA350" t="str">
            <v/>
          </cell>
          <cell r="FB350" t="str">
            <v/>
          </cell>
          <cell r="FC350" t="str">
            <v/>
          </cell>
          <cell r="FD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  <cell r="Z351" t="str">
            <v/>
          </cell>
          <cell r="AB351" t="str">
            <v/>
          </cell>
          <cell r="EF351" t="str">
            <v/>
          </cell>
          <cell r="EG351" t="str">
            <v/>
          </cell>
          <cell r="EH351" t="str">
            <v/>
          </cell>
          <cell r="EI351" t="str">
            <v/>
          </cell>
          <cell r="EJ351" t="str">
            <v/>
          </cell>
          <cell r="EK351" t="str">
            <v/>
          </cell>
          <cell r="EL351" t="str">
            <v/>
          </cell>
          <cell r="EM351" t="str">
            <v/>
          </cell>
          <cell r="EN351" t="str">
            <v/>
          </cell>
          <cell r="EO351" t="str">
            <v/>
          </cell>
          <cell r="EP351" t="str">
            <v/>
          </cell>
          <cell r="EQ351" t="str">
            <v/>
          </cell>
          <cell r="ER351" t="str">
            <v/>
          </cell>
          <cell r="ES351" t="str">
            <v/>
          </cell>
          <cell r="ET351" t="str">
            <v/>
          </cell>
          <cell r="EU351" t="str">
            <v/>
          </cell>
          <cell r="EV351" t="str">
            <v/>
          </cell>
          <cell r="EW351" t="str">
            <v/>
          </cell>
          <cell r="EX351" t="str">
            <v/>
          </cell>
          <cell r="EY351" t="str">
            <v/>
          </cell>
          <cell r="EZ351" t="str">
            <v/>
          </cell>
          <cell r="FA351" t="str">
            <v/>
          </cell>
          <cell r="FB351" t="str">
            <v/>
          </cell>
          <cell r="FC351" t="str">
            <v/>
          </cell>
          <cell r="FD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B352" t="str">
            <v/>
          </cell>
          <cell r="EF352" t="str">
            <v/>
          </cell>
          <cell r="EG352" t="str">
            <v/>
          </cell>
          <cell r="EH352" t="str">
            <v/>
          </cell>
          <cell r="EI352" t="str">
            <v/>
          </cell>
          <cell r="EJ352" t="str">
            <v/>
          </cell>
          <cell r="EK352" t="str">
            <v/>
          </cell>
          <cell r="EL352" t="str">
            <v/>
          </cell>
          <cell r="EM352" t="str">
            <v/>
          </cell>
          <cell r="EN352" t="str">
            <v/>
          </cell>
          <cell r="EO352" t="str">
            <v/>
          </cell>
          <cell r="EP352" t="str">
            <v/>
          </cell>
          <cell r="EQ352" t="str">
            <v/>
          </cell>
          <cell r="ER352" t="str">
            <v/>
          </cell>
          <cell r="ES352" t="str">
            <v/>
          </cell>
          <cell r="ET352" t="str">
            <v/>
          </cell>
          <cell r="EU352" t="str">
            <v/>
          </cell>
          <cell r="EV352" t="str">
            <v/>
          </cell>
          <cell r="EW352" t="str">
            <v/>
          </cell>
          <cell r="EX352" t="str">
            <v/>
          </cell>
          <cell r="EY352" t="str">
            <v/>
          </cell>
          <cell r="EZ352" t="str">
            <v/>
          </cell>
          <cell r="FA352" t="str">
            <v/>
          </cell>
          <cell r="FB352" t="str">
            <v/>
          </cell>
          <cell r="FC352" t="str">
            <v/>
          </cell>
          <cell r="FD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B353" t="str">
            <v/>
          </cell>
          <cell r="EF353" t="str">
            <v/>
          </cell>
          <cell r="EG353" t="str">
            <v/>
          </cell>
          <cell r="EH353" t="str">
            <v/>
          </cell>
          <cell r="EI353" t="str">
            <v/>
          </cell>
          <cell r="EJ353" t="str">
            <v/>
          </cell>
          <cell r="EK353" t="str">
            <v/>
          </cell>
          <cell r="EL353" t="str">
            <v/>
          </cell>
          <cell r="EM353" t="str">
            <v/>
          </cell>
          <cell r="EN353" t="str">
            <v/>
          </cell>
          <cell r="EO353" t="str">
            <v/>
          </cell>
          <cell r="EP353" t="str">
            <v/>
          </cell>
          <cell r="EQ353" t="str">
            <v/>
          </cell>
          <cell r="ER353" t="str">
            <v/>
          </cell>
          <cell r="ES353" t="str">
            <v/>
          </cell>
          <cell r="ET353" t="str">
            <v/>
          </cell>
          <cell r="EU353" t="str">
            <v/>
          </cell>
          <cell r="EV353" t="str">
            <v/>
          </cell>
          <cell r="EW353" t="str">
            <v/>
          </cell>
          <cell r="EX353" t="str">
            <v/>
          </cell>
          <cell r="EY353" t="str">
            <v/>
          </cell>
          <cell r="EZ353" t="str">
            <v/>
          </cell>
          <cell r="FA353" t="str">
            <v/>
          </cell>
          <cell r="FB353" t="str">
            <v/>
          </cell>
          <cell r="FC353" t="str">
            <v/>
          </cell>
          <cell r="FD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  <cell r="AB354" t="str">
            <v/>
          </cell>
          <cell r="EF354" t="str">
            <v/>
          </cell>
          <cell r="EG354" t="str">
            <v/>
          </cell>
          <cell r="EH354" t="str">
            <v/>
          </cell>
          <cell r="EI354" t="str">
            <v/>
          </cell>
          <cell r="EJ354" t="str">
            <v/>
          </cell>
          <cell r="EK354" t="str">
            <v/>
          </cell>
          <cell r="EL354" t="str">
            <v/>
          </cell>
          <cell r="EM354" t="str">
            <v/>
          </cell>
          <cell r="EN354" t="str">
            <v/>
          </cell>
          <cell r="EO354" t="str">
            <v/>
          </cell>
          <cell r="EP354" t="str">
            <v/>
          </cell>
          <cell r="EQ354" t="str">
            <v/>
          </cell>
          <cell r="ER354" t="str">
            <v/>
          </cell>
          <cell r="ES354" t="str">
            <v/>
          </cell>
          <cell r="ET354" t="str">
            <v/>
          </cell>
          <cell r="EU354" t="str">
            <v/>
          </cell>
          <cell r="EV354" t="str">
            <v/>
          </cell>
          <cell r="EW354" t="str">
            <v/>
          </cell>
          <cell r="EX354" t="str">
            <v/>
          </cell>
          <cell r="EY354" t="str">
            <v/>
          </cell>
          <cell r="EZ354" t="str">
            <v/>
          </cell>
          <cell r="FA354" t="str">
            <v/>
          </cell>
          <cell r="FB354" t="str">
            <v/>
          </cell>
          <cell r="FC354" t="str">
            <v/>
          </cell>
          <cell r="FD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B355" t="str">
            <v/>
          </cell>
          <cell r="EF355" t="str">
            <v/>
          </cell>
          <cell r="EG355" t="str">
            <v/>
          </cell>
          <cell r="EH355" t="str">
            <v/>
          </cell>
          <cell r="EI355" t="str">
            <v/>
          </cell>
          <cell r="EJ355" t="str">
            <v/>
          </cell>
          <cell r="EK355" t="str">
            <v/>
          </cell>
          <cell r="EL355" t="str">
            <v/>
          </cell>
          <cell r="EM355" t="str">
            <v/>
          </cell>
          <cell r="EN355" t="str">
            <v/>
          </cell>
          <cell r="EO355" t="str">
            <v/>
          </cell>
          <cell r="EP355" t="str">
            <v/>
          </cell>
          <cell r="EQ355" t="str">
            <v/>
          </cell>
          <cell r="ER355" t="str">
            <v/>
          </cell>
          <cell r="ES355" t="str">
            <v/>
          </cell>
          <cell r="ET355" t="str">
            <v/>
          </cell>
          <cell r="EU355" t="str">
            <v/>
          </cell>
          <cell r="EV355" t="str">
            <v/>
          </cell>
          <cell r="EW355" t="str">
            <v/>
          </cell>
          <cell r="EX355" t="str">
            <v/>
          </cell>
          <cell r="EY355" t="str">
            <v/>
          </cell>
          <cell r="EZ355" t="str">
            <v/>
          </cell>
          <cell r="FA355" t="str">
            <v/>
          </cell>
          <cell r="FB355" t="str">
            <v/>
          </cell>
          <cell r="FC355" t="str">
            <v/>
          </cell>
          <cell r="FD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  <cell r="AB356" t="str">
            <v/>
          </cell>
          <cell r="EF356" t="str">
            <v/>
          </cell>
          <cell r="EG356" t="str">
            <v/>
          </cell>
          <cell r="EH356" t="str">
            <v/>
          </cell>
          <cell r="EI356" t="str">
            <v/>
          </cell>
          <cell r="EJ356" t="str">
            <v/>
          </cell>
          <cell r="EK356" t="str">
            <v/>
          </cell>
          <cell r="EL356" t="str">
            <v/>
          </cell>
          <cell r="EM356" t="str">
            <v/>
          </cell>
          <cell r="EN356" t="str">
            <v/>
          </cell>
          <cell r="EO356" t="str">
            <v/>
          </cell>
          <cell r="EP356" t="str">
            <v/>
          </cell>
          <cell r="EQ356" t="str">
            <v/>
          </cell>
          <cell r="ER356" t="str">
            <v/>
          </cell>
          <cell r="ES356" t="str">
            <v/>
          </cell>
          <cell r="ET356" t="str">
            <v/>
          </cell>
          <cell r="EU356" t="str">
            <v/>
          </cell>
          <cell r="EV356" t="str">
            <v/>
          </cell>
          <cell r="EW356" t="str">
            <v/>
          </cell>
          <cell r="EX356" t="str">
            <v/>
          </cell>
          <cell r="EY356" t="str">
            <v/>
          </cell>
          <cell r="EZ356" t="str">
            <v/>
          </cell>
          <cell r="FA356" t="str">
            <v/>
          </cell>
          <cell r="FB356" t="str">
            <v/>
          </cell>
          <cell r="FC356" t="str">
            <v/>
          </cell>
          <cell r="FD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B357" t="str">
            <v/>
          </cell>
          <cell r="EF357" t="str">
            <v/>
          </cell>
          <cell r="EG357" t="str">
            <v/>
          </cell>
          <cell r="EH357" t="str">
            <v/>
          </cell>
          <cell r="EI357" t="str">
            <v/>
          </cell>
          <cell r="EJ357" t="str">
            <v/>
          </cell>
          <cell r="EK357" t="str">
            <v/>
          </cell>
          <cell r="EL357" t="str">
            <v/>
          </cell>
          <cell r="EM357" t="str">
            <v/>
          </cell>
          <cell r="EN357" t="str">
            <v/>
          </cell>
          <cell r="EO357" t="str">
            <v/>
          </cell>
          <cell r="EP357" t="str">
            <v/>
          </cell>
          <cell r="EQ357" t="str">
            <v/>
          </cell>
          <cell r="ER357" t="str">
            <v/>
          </cell>
          <cell r="ES357" t="str">
            <v/>
          </cell>
          <cell r="ET357" t="str">
            <v/>
          </cell>
          <cell r="EU357" t="str">
            <v/>
          </cell>
          <cell r="EV357" t="str">
            <v/>
          </cell>
          <cell r="EW357" t="str">
            <v/>
          </cell>
          <cell r="EX357" t="str">
            <v/>
          </cell>
          <cell r="EY357" t="str">
            <v/>
          </cell>
          <cell r="EZ357" t="str">
            <v/>
          </cell>
          <cell r="FA357" t="str">
            <v/>
          </cell>
          <cell r="FB357" t="str">
            <v/>
          </cell>
          <cell r="FC357" t="str">
            <v/>
          </cell>
          <cell r="FD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B358" t="str">
            <v/>
          </cell>
          <cell r="EF358" t="str">
            <v/>
          </cell>
          <cell r="EG358" t="str">
            <v/>
          </cell>
          <cell r="EH358" t="str">
            <v/>
          </cell>
          <cell r="EI358" t="str">
            <v/>
          </cell>
          <cell r="EJ358" t="str">
            <v/>
          </cell>
          <cell r="EK358" t="str">
            <v/>
          </cell>
          <cell r="EL358" t="str">
            <v/>
          </cell>
          <cell r="EM358" t="str">
            <v/>
          </cell>
          <cell r="EN358" t="str">
            <v/>
          </cell>
          <cell r="EO358" t="str">
            <v/>
          </cell>
          <cell r="EP358" t="str">
            <v/>
          </cell>
          <cell r="EQ358" t="str">
            <v/>
          </cell>
          <cell r="ER358" t="str">
            <v/>
          </cell>
          <cell r="ES358" t="str">
            <v/>
          </cell>
          <cell r="ET358" t="str">
            <v/>
          </cell>
          <cell r="EU358" t="str">
            <v/>
          </cell>
          <cell r="EV358" t="str">
            <v/>
          </cell>
          <cell r="EW358" t="str">
            <v/>
          </cell>
          <cell r="EX358" t="str">
            <v/>
          </cell>
          <cell r="EY358" t="str">
            <v/>
          </cell>
          <cell r="EZ358" t="str">
            <v/>
          </cell>
          <cell r="FA358" t="str">
            <v/>
          </cell>
          <cell r="FB358" t="str">
            <v/>
          </cell>
          <cell r="FC358" t="str">
            <v/>
          </cell>
          <cell r="FD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  <cell r="AB359" t="str">
            <v/>
          </cell>
          <cell r="EF359" t="str">
            <v/>
          </cell>
          <cell r="EG359" t="str">
            <v/>
          </cell>
          <cell r="EH359" t="str">
            <v/>
          </cell>
          <cell r="EI359" t="str">
            <v/>
          </cell>
          <cell r="EJ359" t="str">
            <v/>
          </cell>
          <cell r="EK359" t="str">
            <v/>
          </cell>
          <cell r="EL359" t="str">
            <v/>
          </cell>
          <cell r="EM359" t="str">
            <v/>
          </cell>
          <cell r="EN359" t="str">
            <v/>
          </cell>
          <cell r="EO359" t="str">
            <v/>
          </cell>
          <cell r="EP359" t="str">
            <v/>
          </cell>
          <cell r="EQ359" t="str">
            <v/>
          </cell>
          <cell r="ER359" t="str">
            <v/>
          </cell>
          <cell r="ES359" t="str">
            <v/>
          </cell>
          <cell r="ET359" t="str">
            <v/>
          </cell>
          <cell r="EU359" t="str">
            <v/>
          </cell>
          <cell r="EV359" t="str">
            <v/>
          </cell>
          <cell r="EW359" t="str">
            <v/>
          </cell>
          <cell r="EX359" t="str">
            <v/>
          </cell>
          <cell r="EY359" t="str">
            <v/>
          </cell>
          <cell r="EZ359" t="str">
            <v/>
          </cell>
          <cell r="FA359" t="str">
            <v/>
          </cell>
          <cell r="FB359" t="str">
            <v/>
          </cell>
          <cell r="FC359" t="str">
            <v/>
          </cell>
          <cell r="FD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B360" t="str">
            <v/>
          </cell>
          <cell r="EF360" t="str">
            <v/>
          </cell>
          <cell r="EG360" t="str">
            <v/>
          </cell>
          <cell r="EH360" t="str">
            <v/>
          </cell>
          <cell r="EI360" t="str">
            <v/>
          </cell>
          <cell r="EJ360" t="str">
            <v/>
          </cell>
          <cell r="EK360" t="str">
            <v/>
          </cell>
          <cell r="EL360" t="str">
            <v/>
          </cell>
          <cell r="EM360" t="str">
            <v/>
          </cell>
          <cell r="EN360" t="str">
            <v/>
          </cell>
          <cell r="EO360" t="str">
            <v/>
          </cell>
          <cell r="EP360" t="str">
            <v/>
          </cell>
          <cell r="EQ360" t="str">
            <v/>
          </cell>
          <cell r="ER360" t="str">
            <v/>
          </cell>
          <cell r="ES360" t="str">
            <v/>
          </cell>
          <cell r="ET360" t="str">
            <v/>
          </cell>
          <cell r="EU360" t="str">
            <v/>
          </cell>
          <cell r="EV360" t="str">
            <v/>
          </cell>
          <cell r="EW360" t="str">
            <v/>
          </cell>
          <cell r="EX360" t="str">
            <v/>
          </cell>
          <cell r="EY360" t="str">
            <v/>
          </cell>
          <cell r="EZ360" t="str">
            <v/>
          </cell>
          <cell r="FA360" t="str">
            <v/>
          </cell>
          <cell r="FB360" t="str">
            <v/>
          </cell>
          <cell r="FC360" t="str">
            <v/>
          </cell>
          <cell r="FD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  <cell r="Z361" t="str">
            <v/>
          </cell>
          <cell r="AB361" t="str">
            <v/>
          </cell>
          <cell r="EF361" t="str">
            <v/>
          </cell>
          <cell r="EG361" t="str">
            <v/>
          </cell>
          <cell r="EH361" t="str">
            <v/>
          </cell>
          <cell r="EI361" t="str">
            <v/>
          </cell>
          <cell r="EJ361" t="str">
            <v/>
          </cell>
          <cell r="EK361" t="str">
            <v/>
          </cell>
          <cell r="EL361" t="str">
            <v/>
          </cell>
          <cell r="EM361" t="str">
            <v/>
          </cell>
          <cell r="EN361" t="str">
            <v/>
          </cell>
          <cell r="EO361" t="str">
            <v/>
          </cell>
          <cell r="EP361" t="str">
            <v/>
          </cell>
          <cell r="EQ361" t="str">
            <v/>
          </cell>
          <cell r="ER361" t="str">
            <v/>
          </cell>
          <cell r="ES361" t="str">
            <v/>
          </cell>
          <cell r="ET361" t="str">
            <v/>
          </cell>
          <cell r="EU361" t="str">
            <v/>
          </cell>
          <cell r="EV361" t="str">
            <v/>
          </cell>
          <cell r="EW361" t="str">
            <v/>
          </cell>
          <cell r="EX361" t="str">
            <v/>
          </cell>
          <cell r="EY361" t="str">
            <v/>
          </cell>
          <cell r="EZ361" t="str">
            <v/>
          </cell>
          <cell r="FA361" t="str">
            <v/>
          </cell>
          <cell r="FB361" t="str">
            <v/>
          </cell>
          <cell r="FC361" t="str">
            <v/>
          </cell>
          <cell r="FD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B362" t="str">
            <v/>
          </cell>
          <cell r="EF362" t="str">
            <v/>
          </cell>
          <cell r="EG362" t="str">
            <v/>
          </cell>
          <cell r="EH362" t="str">
            <v/>
          </cell>
          <cell r="EI362" t="str">
            <v/>
          </cell>
          <cell r="EJ362" t="str">
            <v/>
          </cell>
          <cell r="EK362" t="str">
            <v/>
          </cell>
          <cell r="EL362" t="str">
            <v/>
          </cell>
          <cell r="EM362" t="str">
            <v/>
          </cell>
          <cell r="EN362" t="str">
            <v/>
          </cell>
          <cell r="EO362" t="str">
            <v/>
          </cell>
          <cell r="EP362" t="str">
            <v/>
          </cell>
          <cell r="EQ362" t="str">
            <v/>
          </cell>
          <cell r="ER362" t="str">
            <v/>
          </cell>
          <cell r="ES362" t="str">
            <v/>
          </cell>
          <cell r="ET362" t="str">
            <v/>
          </cell>
          <cell r="EU362" t="str">
            <v/>
          </cell>
          <cell r="EV362" t="str">
            <v/>
          </cell>
          <cell r="EW362" t="str">
            <v/>
          </cell>
          <cell r="EX362" t="str">
            <v/>
          </cell>
          <cell r="EY362" t="str">
            <v/>
          </cell>
          <cell r="EZ362" t="str">
            <v/>
          </cell>
          <cell r="FA362" t="str">
            <v/>
          </cell>
          <cell r="FB362" t="str">
            <v/>
          </cell>
          <cell r="FC362" t="str">
            <v/>
          </cell>
          <cell r="FD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B363" t="str">
            <v/>
          </cell>
          <cell r="EF363" t="str">
            <v/>
          </cell>
          <cell r="EG363" t="str">
            <v/>
          </cell>
          <cell r="EH363" t="str">
            <v/>
          </cell>
          <cell r="EI363" t="str">
            <v/>
          </cell>
          <cell r="EJ363" t="str">
            <v/>
          </cell>
          <cell r="EK363" t="str">
            <v/>
          </cell>
          <cell r="EL363" t="str">
            <v/>
          </cell>
          <cell r="EM363" t="str">
            <v/>
          </cell>
          <cell r="EN363" t="str">
            <v/>
          </cell>
          <cell r="EO363" t="str">
            <v/>
          </cell>
          <cell r="EP363" t="str">
            <v/>
          </cell>
          <cell r="EQ363" t="str">
            <v/>
          </cell>
          <cell r="ER363" t="str">
            <v/>
          </cell>
          <cell r="ES363" t="str">
            <v/>
          </cell>
          <cell r="ET363" t="str">
            <v/>
          </cell>
          <cell r="EU363" t="str">
            <v/>
          </cell>
          <cell r="EV363" t="str">
            <v/>
          </cell>
          <cell r="EW363" t="str">
            <v/>
          </cell>
          <cell r="EX363" t="str">
            <v/>
          </cell>
          <cell r="EY363" t="str">
            <v/>
          </cell>
          <cell r="EZ363" t="str">
            <v/>
          </cell>
          <cell r="FA363" t="str">
            <v/>
          </cell>
          <cell r="FB363" t="str">
            <v/>
          </cell>
          <cell r="FC363" t="str">
            <v/>
          </cell>
          <cell r="FD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B364" t="str">
            <v/>
          </cell>
          <cell r="EF364" t="str">
            <v/>
          </cell>
          <cell r="EG364" t="str">
            <v/>
          </cell>
          <cell r="EH364" t="str">
            <v/>
          </cell>
          <cell r="EI364" t="str">
            <v/>
          </cell>
          <cell r="EJ364" t="str">
            <v/>
          </cell>
          <cell r="EK364" t="str">
            <v/>
          </cell>
          <cell r="EL364" t="str">
            <v/>
          </cell>
          <cell r="EM364" t="str">
            <v/>
          </cell>
          <cell r="EN364" t="str">
            <v/>
          </cell>
          <cell r="EO364" t="str">
            <v/>
          </cell>
          <cell r="EP364" t="str">
            <v/>
          </cell>
          <cell r="EQ364" t="str">
            <v/>
          </cell>
          <cell r="ER364" t="str">
            <v/>
          </cell>
          <cell r="ES364" t="str">
            <v/>
          </cell>
          <cell r="ET364" t="str">
            <v/>
          </cell>
          <cell r="EU364" t="str">
            <v/>
          </cell>
          <cell r="EV364" t="str">
            <v/>
          </cell>
          <cell r="EW364" t="str">
            <v/>
          </cell>
          <cell r="EX364" t="str">
            <v/>
          </cell>
          <cell r="EY364" t="str">
            <v/>
          </cell>
          <cell r="EZ364" t="str">
            <v/>
          </cell>
          <cell r="FA364" t="str">
            <v/>
          </cell>
          <cell r="FB364" t="str">
            <v/>
          </cell>
          <cell r="FC364" t="str">
            <v/>
          </cell>
          <cell r="FD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B365" t="str">
            <v/>
          </cell>
          <cell r="EF365" t="str">
            <v/>
          </cell>
          <cell r="EG365" t="str">
            <v/>
          </cell>
          <cell r="EH365" t="str">
            <v/>
          </cell>
          <cell r="EI365" t="str">
            <v/>
          </cell>
          <cell r="EJ365" t="str">
            <v/>
          </cell>
          <cell r="EK365" t="str">
            <v/>
          </cell>
          <cell r="EL365" t="str">
            <v/>
          </cell>
          <cell r="EM365" t="str">
            <v/>
          </cell>
          <cell r="EN365" t="str">
            <v/>
          </cell>
          <cell r="EO365" t="str">
            <v/>
          </cell>
          <cell r="EP365" t="str">
            <v/>
          </cell>
          <cell r="EQ365" t="str">
            <v/>
          </cell>
          <cell r="ER365" t="str">
            <v/>
          </cell>
          <cell r="ES365" t="str">
            <v/>
          </cell>
          <cell r="ET365" t="str">
            <v/>
          </cell>
          <cell r="EU365" t="str">
            <v/>
          </cell>
          <cell r="EV365" t="str">
            <v/>
          </cell>
          <cell r="EW365" t="str">
            <v/>
          </cell>
          <cell r="EX365" t="str">
            <v/>
          </cell>
          <cell r="EY365" t="str">
            <v/>
          </cell>
          <cell r="EZ365" t="str">
            <v/>
          </cell>
          <cell r="FA365" t="str">
            <v/>
          </cell>
          <cell r="FB365" t="str">
            <v/>
          </cell>
          <cell r="FC365" t="str">
            <v/>
          </cell>
          <cell r="FD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B366" t="str">
            <v/>
          </cell>
          <cell r="EF366" t="str">
            <v/>
          </cell>
          <cell r="EG366" t="str">
            <v/>
          </cell>
          <cell r="EH366" t="str">
            <v/>
          </cell>
          <cell r="EI366" t="str">
            <v/>
          </cell>
          <cell r="EJ366" t="str">
            <v/>
          </cell>
          <cell r="EK366" t="str">
            <v/>
          </cell>
          <cell r="EL366" t="str">
            <v/>
          </cell>
          <cell r="EM366" t="str">
            <v/>
          </cell>
          <cell r="EN366" t="str">
            <v/>
          </cell>
          <cell r="EO366" t="str">
            <v/>
          </cell>
          <cell r="EP366" t="str">
            <v/>
          </cell>
          <cell r="EQ366" t="str">
            <v/>
          </cell>
          <cell r="ER366" t="str">
            <v/>
          </cell>
          <cell r="ES366" t="str">
            <v/>
          </cell>
          <cell r="ET366" t="str">
            <v/>
          </cell>
          <cell r="EU366" t="str">
            <v/>
          </cell>
          <cell r="EV366" t="str">
            <v/>
          </cell>
          <cell r="EW366" t="str">
            <v/>
          </cell>
          <cell r="EX366" t="str">
            <v/>
          </cell>
          <cell r="EY366" t="str">
            <v/>
          </cell>
          <cell r="EZ366" t="str">
            <v/>
          </cell>
          <cell r="FA366" t="str">
            <v/>
          </cell>
          <cell r="FB366" t="str">
            <v/>
          </cell>
          <cell r="FC366" t="str">
            <v/>
          </cell>
          <cell r="FD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B367" t="str">
            <v/>
          </cell>
          <cell r="EF367" t="str">
            <v/>
          </cell>
          <cell r="EG367" t="str">
            <v/>
          </cell>
          <cell r="EH367" t="str">
            <v/>
          </cell>
          <cell r="EI367" t="str">
            <v/>
          </cell>
          <cell r="EJ367" t="str">
            <v/>
          </cell>
          <cell r="EK367" t="str">
            <v/>
          </cell>
          <cell r="EL367" t="str">
            <v/>
          </cell>
          <cell r="EM367" t="str">
            <v/>
          </cell>
          <cell r="EN367" t="str">
            <v/>
          </cell>
          <cell r="EO367" t="str">
            <v/>
          </cell>
          <cell r="EP367" t="str">
            <v/>
          </cell>
          <cell r="EQ367" t="str">
            <v/>
          </cell>
          <cell r="ER367" t="str">
            <v/>
          </cell>
          <cell r="ES367" t="str">
            <v/>
          </cell>
          <cell r="ET367" t="str">
            <v/>
          </cell>
          <cell r="EU367" t="str">
            <v/>
          </cell>
          <cell r="EV367" t="str">
            <v/>
          </cell>
          <cell r="EW367" t="str">
            <v/>
          </cell>
          <cell r="EX367" t="str">
            <v/>
          </cell>
          <cell r="EY367" t="str">
            <v/>
          </cell>
          <cell r="EZ367" t="str">
            <v/>
          </cell>
          <cell r="FA367" t="str">
            <v/>
          </cell>
          <cell r="FB367" t="str">
            <v/>
          </cell>
          <cell r="FC367" t="str">
            <v/>
          </cell>
          <cell r="FD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B368" t="str">
            <v/>
          </cell>
          <cell r="EF368" t="str">
            <v/>
          </cell>
          <cell r="EG368" t="str">
            <v/>
          </cell>
          <cell r="EH368" t="str">
            <v/>
          </cell>
          <cell r="EI368" t="str">
            <v/>
          </cell>
          <cell r="EJ368" t="str">
            <v/>
          </cell>
          <cell r="EK368" t="str">
            <v/>
          </cell>
          <cell r="EL368" t="str">
            <v/>
          </cell>
          <cell r="EM368" t="str">
            <v/>
          </cell>
          <cell r="EN368" t="str">
            <v/>
          </cell>
          <cell r="EO368" t="str">
            <v/>
          </cell>
          <cell r="EP368" t="str">
            <v/>
          </cell>
          <cell r="EQ368" t="str">
            <v/>
          </cell>
          <cell r="ER368" t="str">
            <v/>
          </cell>
          <cell r="ES368" t="str">
            <v/>
          </cell>
          <cell r="ET368" t="str">
            <v/>
          </cell>
          <cell r="EU368" t="str">
            <v/>
          </cell>
          <cell r="EV368" t="str">
            <v/>
          </cell>
          <cell r="EW368" t="str">
            <v/>
          </cell>
          <cell r="EX368" t="str">
            <v/>
          </cell>
          <cell r="EY368" t="str">
            <v/>
          </cell>
          <cell r="EZ368" t="str">
            <v/>
          </cell>
          <cell r="FA368" t="str">
            <v/>
          </cell>
          <cell r="FB368" t="str">
            <v/>
          </cell>
          <cell r="FC368" t="str">
            <v/>
          </cell>
          <cell r="FD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B369" t="str">
            <v/>
          </cell>
          <cell r="EF369" t="str">
            <v/>
          </cell>
          <cell r="EG369" t="str">
            <v/>
          </cell>
          <cell r="EH369" t="str">
            <v/>
          </cell>
          <cell r="EI369" t="str">
            <v/>
          </cell>
          <cell r="EJ369" t="str">
            <v/>
          </cell>
          <cell r="EK369" t="str">
            <v/>
          </cell>
          <cell r="EL369" t="str">
            <v/>
          </cell>
          <cell r="EM369" t="str">
            <v/>
          </cell>
          <cell r="EN369" t="str">
            <v/>
          </cell>
          <cell r="EO369" t="str">
            <v/>
          </cell>
          <cell r="EP369" t="str">
            <v/>
          </cell>
          <cell r="EQ369" t="str">
            <v/>
          </cell>
          <cell r="ER369" t="str">
            <v/>
          </cell>
          <cell r="ES369" t="str">
            <v/>
          </cell>
          <cell r="ET369" t="str">
            <v/>
          </cell>
          <cell r="EU369" t="str">
            <v/>
          </cell>
          <cell r="EV369" t="str">
            <v/>
          </cell>
          <cell r="EW369" t="str">
            <v/>
          </cell>
          <cell r="EX369" t="str">
            <v/>
          </cell>
          <cell r="EY369" t="str">
            <v/>
          </cell>
          <cell r="EZ369" t="str">
            <v/>
          </cell>
          <cell r="FA369" t="str">
            <v/>
          </cell>
          <cell r="FB369" t="str">
            <v/>
          </cell>
          <cell r="FC369" t="str">
            <v/>
          </cell>
          <cell r="FD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B370" t="str">
            <v/>
          </cell>
          <cell r="EF370" t="str">
            <v/>
          </cell>
          <cell r="EG370" t="str">
            <v/>
          </cell>
          <cell r="EH370" t="str">
            <v/>
          </cell>
          <cell r="EI370" t="str">
            <v/>
          </cell>
          <cell r="EJ370" t="str">
            <v/>
          </cell>
          <cell r="EK370" t="str">
            <v/>
          </cell>
          <cell r="EL370" t="str">
            <v/>
          </cell>
          <cell r="EM370" t="str">
            <v/>
          </cell>
          <cell r="EN370" t="str">
            <v/>
          </cell>
          <cell r="EO370" t="str">
            <v/>
          </cell>
          <cell r="EP370" t="str">
            <v/>
          </cell>
          <cell r="EQ370" t="str">
            <v/>
          </cell>
          <cell r="ER370" t="str">
            <v/>
          </cell>
          <cell r="ES370" t="str">
            <v/>
          </cell>
          <cell r="ET370" t="str">
            <v/>
          </cell>
          <cell r="EU370" t="str">
            <v/>
          </cell>
          <cell r="EV370" t="str">
            <v/>
          </cell>
          <cell r="EW370" t="str">
            <v/>
          </cell>
          <cell r="EX370" t="str">
            <v/>
          </cell>
          <cell r="EY370" t="str">
            <v/>
          </cell>
          <cell r="EZ370" t="str">
            <v/>
          </cell>
          <cell r="FA370" t="str">
            <v/>
          </cell>
          <cell r="FB370" t="str">
            <v/>
          </cell>
          <cell r="FC370" t="str">
            <v/>
          </cell>
          <cell r="FD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B371" t="str">
            <v/>
          </cell>
          <cell r="EF371" t="str">
            <v/>
          </cell>
          <cell r="EG371" t="str">
            <v/>
          </cell>
          <cell r="EH371" t="str">
            <v/>
          </cell>
          <cell r="EI371" t="str">
            <v/>
          </cell>
          <cell r="EJ371" t="str">
            <v/>
          </cell>
          <cell r="EK371" t="str">
            <v/>
          </cell>
          <cell r="EL371" t="str">
            <v/>
          </cell>
          <cell r="EM371" t="str">
            <v/>
          </cell>
          <cell r="EN371" t="str">
            <v/>
          </cell>
          <cell r="EO371" t="str">
            <v/>
          </cell>
          <cell r="EP371" t="str">
            <v/>
          </cell>
          <cell r="EQ371" t="str">
            <v/>
          </cell>
          <cell r="ER371" t="str">
            <v/>
          </cell>
          <cell r="ES371" t="str">
            <v/>
          </cell>
          <cell r="ET371" t="str">
            <v/>
          </cell>
          <cell r="EU371" t="str">
            <v/>
          </cell>
          <cell r="EV371" t="str">
            <v/>
          </cell>
          <cell r="EW371" t="str">
            <v/>
          </cell>
          <cell r="EX371" t="str">
            <v/>
          </cell>
          <cell r="EY371" t="str">
            <v/>
          </cell>
          <cell r="EZ371" t="str">
            <v/>
          </cell>
          <cell r="FA371" t="str">
            <v/>
          </cell>
          <cell r="FB371" t="str">
            <v/>
          </cell>
          <cell r="FC371" t="str">
            <v/>
          </cell>
          <cell r="FD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B372" t="str">
            <v/>
          </cell>
          <cell r="EF372" t="str">
            <v/>
          </cell>
          <cell r="EG372" t="str">
            <v/>
          </cell>
          <cell r="EH372" t="str">
            <v/>
          </cell>
          <cell r="EI372" t="str">
            <v/>
          </cell>
          <cell r="EJ372" t="str">
            <v/>
          </cell>
          <cell r="EK372" t="str">
            <v/>
          </cell>
          <cell r="EL372" t="str">
            <v/>
          </cell>
          <cell r="EM372" t="str">
            <v/>
          </cell>
          <cell r="EN372" t="str">
            <v/>
          </cell>
          <cell r="EO372" t="str">
            <v/>
          </cell>
          <cell r="EP372" t="str">
            <v/>
          </cell>
          <cell r="EQ372" t="str">
            <v/>
          </cell>
          <cell r="ER372" t="str">
            <v/>
          </cell>
          <cell r="ES372" t="str">
            <v/>
          </cell>
          <cell r="ET372" t="str">
            <v/>
          </cell>
          <cell r="EU372" t="str">
            <v/>
          </cell>
          <cell r="EV372" t="str">
            <v/>
          </cell>
          <cell r="EW372" t="str">
            <v/>
          </cell>
          <cell r="EX372" t="str">
            <v/>
          </cell>
          <cell r="EY372" t="str">
            <v/>
          </cell>
          <cell r="EZ372" t="str">
            <v/>
          </cell>
          <cell r="FA372" t="str">
            <v/>
          </cell>
          <cell r="FB372" t="str">
            <v/>
          </cell>
          <cell r="FC372" t="str">
            <v/>
          </cell>
          <cell r="FD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B373" t="str">
            <v/>
          </cell>
          <cell r="EF373" t="str">
            <v/>
          </cell>
          <cell r="EG373" t="str">
            <v/>
          </cell>
          <cell r="EH373" t="str">
            <v/>
          </cell>
          <cell r="EI373" t="str">
            <v/>
          </cell>
          <cell r="EJ373" t="str">
            <v/>
          </cell>
          <cell r="EK373" t="str">
            <v/>
          </cell>
          <cell r="EL373" t="str">
            <v/>
          </cell>
          <cell r="EM373" t="str">
            <v/>
          </cell>
          <cell r="EN373" t="str">
            <v/>
          </cell>
          <cell r="EO373" t="str">
            <v/>
          </cell>
          <cell r="EP373" t="str">
            <v/>
          </cell>
          <cell r="EQ373" t="str">
            <v/>
          </cell>
          <cell r="ER373" t="str">
            <v/>
          </cell>
          <cell r="ES373" t="str">
            <v/>
          </cell>
          <cell r="ET373" t="str">
            <v/>
          </cell>
          <cell r="EU373" t="str">
            <v/>
          </cell>
          <cell r="EV373" t="str">
            <v/>
          </cell>
          <cell r="EW373" t="str">
            <v/>
          </cell>
          <cell r="EX373" t="str">
            <v/>
          </cell>
          <cell r="EY373" t="str">
            <v/>
          </cell>
          <cell r="EZ373" t="str">
            <v/>
          </cell>
          <cell r="FA373" t="str">
            <v/>
          </cell>
          <cell r="FB373" t="str">
            <v/>
          </cell>
          <cell r="FC373" t="str">
            <v/>
          </cell>
          <cell r="FD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B374" t="str">
            <v/>
          </cell>
          <cell r="EF374" t="str">
            <v/>
          </cell>
          <cell r="EG374" t="str">
            <v/>
          </cell>
          <cell r="EH374" t="str">
            <v/>
          </cell>
          <cell r="EI374" t="str">
            <v/>
          </cell>
          <cell r="EJ374" t="str">
            <v/>
          </cell>
          <cell r="EK374" t="str">
            <v/>
          </cell>
          <cell r="EL374" t="str">
            <v/>
          </cell>
          <cell r="EM374" t="str">
            <v/>
          </cell>
          <cell r="EN374" t="str">
            <v/>
          </cell>
          <cell r="EO374" t="str">
            <v/>
          </cell>
          <cell r="EP374" t="str">
            <v/>
          </cell>
          <cell r="EQ374" t="str">
            <v/>
          </cell>
          <cell r="ER374" t="str">
            <v/>
          </cell>
          <cell r="ES374" t="str">
            <v/>
          </cell>
          <cell r="ET374" t="str">
            <v/>
          </cell>
          <cell r="EU374" t="str">
            <v/>
          </cell>
          <cell r="EV374" t="str">
            <v/>
          </cell>
          <cell r="EW374" t="str">
            <v/>
          </cell>
          <cell r="EX374" t="str">
            <v/>
          </cell>
          <cell r="EY374" t="str">
            <v/>
          </cell>
          <cell r="EZ374" t="str">
            <v/>
          </cell>
          <cell r="FA374" t="str">
            <v/>
          </cell>
          <cell r="FB374" t="str">
            <v/>
          </cell>
          <cell r="FC374" t="str">
            <v/>
          </cell>
          <cell r="FD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B375" t="str">
            <v/>
          </cell>
          <cell r="EF375" t="str">
            <v/>
          </cell>
          <cell r="EG375" t="str">
            <v/>
          </cell>
          <cell r="EH375" t="str">
            <v/>
          </cell>
          <cell r="EI375" t="str">
            <v/>
          </cell>
          <cell r="EJ375" t="str">
            <v/>
          </cell>
          <cell r="EK375" t="str">
            <v/>
          </cell>
          <cell r="EL375" t="str">
            <v/>
          </cell>
          <cell r="EM375" t="str">
            <v/>
          </cell>
          <cell r="EN375" t="str">
            <v/>
          </cell>
          <cell r="EO375" t="str">
            <v/>
          </cell>
          <cell r="EP375" t="str">
            <v/>
          </cell>
          <cell r="EQ375" t="str">
            <v/>
          </cell>
          <cell r="ER375" t="str">
            <v/>
          </cell>
          <cell r="ES375" t="str">
            <v/>
          </cell>
          <cell r="ET375" t="str">
            <v/>
          </cell>
          <cell r="EU375" t="str">
            <v/>
          </cell>
          <cell r="EV375" t="str">
            <v/>
          </cell>
          <cell r="EW375" t="str">
            <v/>
          </cell>
          <cell r="EX375" t="str">
            <v/>
          </cell>
          <cell r="EY375" t="str">
            <v/>
          </cell>
          <cell r="EZ375" t="str">
            <v/>
          </cell>
          <cell r="FA375" t="str">
            <v/>
          </cell>
          <cell r="FB375" t="str">
            <v/>
          </cell>
          <cell r="FC375" t="str">
            <v/>
          </cell>
          <cell r="FD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B376" t="str">
            <v/>
          </cell>
          <cell r="EF376" t="str">
            <v/>
          </cell>
          <cell r="EG376" t="str">
            <v/>
          </cell>
          <cell r="EH376" t="str">
            <v/>
          </cell>
          <cell r="EI376" t="str">
            <v/>
          </cell>
          <cell r="EJ376" t="str">
            <v/>
          </cell>
          <cell r="EK376" t="str">
            <v/>
          </cell>
          <cell r="EL376" t="str">
            <v/>
          </cell>
          <cell r="EM376" t="str">
            <v/>
          </cell>
          <cell r="EN376" t="str">
            <v/>
          </cell>
          <cell r="EO376" t="str">
            <v/>
          </cell>
          <cell r="EP376" t="str">
            <v/>
          </cell>
          <cell r="EQ376" t="str">
            <v/>
          </cell>
          <cell r="ER376" t="str">
            <v/>
          </cell>
          <cell r="ES376" t="str">
            <v/>
          </cell>
          <cell r="ET376" t="str">
            <v/>
          </cell>
          <cell r="EU376" t="str">
            <v/>
          </cell>
          <cell r="EV376" t="str">
            <v/>
          </cell>
          <cell r="EW376" t="str">
            <v/>
          </cell>
          <cell r="EX376" t="str">
            <v/>
          </cell>
          <cell r="EY376" t="str">
            <v/>
          </cell>
          <cell r="EZ376" t="str">
            <v/>
          </cell>
          <cell r="FA376" t="str">
            <v/>
          </cell>
          <cell r="FB376" t="str">
            <v/>
          </cell>
          <cell r="FC376" t="str">
            <v/>
          </cell>
          <cell r="FD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B377" t="str">
            <v/>
          </cell>
          <cell r="EF377" t="str">
            <v/>
          </cell>
          <cell r="EG377" t="str">
            <v/>
          </cell>
          <cell r="EH377" t="str">
            <v/>
          </cell>
          <cell r="EI377" t="str">
            <v/>
          </cell>
          <cell r="EJ377" t="str">
            <v/>
          </cell>
          <cell r="EK377" t="str">
            <v/>
          </cell>
          <cell r="EL377" t="str">
            <v/>
          </cell>
          <cell r="EM377" t="str">
            <v/>
          </cell>
          <cell r="EN377" t="str">
            <v/>
          </cell>
          <cell r="EO377" t="str">
            <v/>
          </cell>
          <cell r="EP377" t="str">
            <v/>
          </cell>
          <cell r="EQ377" t="str">
            <v/>
          </cell>
          <cell r="ER377" t="str">
            <v/>
          </cell>
          <cell r="ES377" t="str">
            <v/>
          </cell>
          <cell r="ET377" t="str">
            <v/>
          </cell>
          <cell r="EU377" t="str">
            <v/>
          </cell>
          <cell r="EV377" t="str">
            <v/>
          </cell>
          <cell r="EW377" t="str">
            <v/>
          </cell>
          <cell r="EX377" t="str">
            <v/>
          </cell>
          <cell r="EY377" t="str">
            <v/>
          </cell>
          <cell r="EZ377" t="str">
            <v/>
          </cell>
          <cell r="FA377" t="str">
            <v/>
          </cell>
          <cell r="FB377" t="str">
            <v/>
          </cell>
          <cell r="FC377" t="str">
            <v/>
          </cell>
          <cell r="FD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B378" t="str">
            <v/>
          </cell>
          <cell r="EF378" t="str">
            <v/>
          </cell>
          <cell r="EG378" t="str">
            <v/>
          </cell>
          <cell r="EH378" t="str">
            <v/>
          </cell>
          <cell r="EI378" t="str">
            <v/>
          </cell>
          <cell r="EJ378" t="str">
            <v/>
          </cell>
          <cell r="EK378" t="str">
            <v/>
          </cell>
          <cell r="EL378" t="str">
            <v/>
          </cell>
          <cell r="EM378" t="str">
            <v/>
          </cell>
          <cell r="EN378" t="str">
            <v/>
          </cell>
          <cell r="EO378" t="str">
            <v/>
          </cell>
          <cell r="EP378" t="str">
            <v/>
          </cell>
          <cell r="EQ378" t="str">
            <v/>
          </cell>
          <cell r="ER378" t="str">
            <v/>
          </cell>
          <cell r="ES378" t="str">
            <v/>
          </cell>
          <cell r="ET378" t="str">
            <v/>
          </cell>
          <cell r="EU378" t="str">
            <v/>
          </cell>
          <cell r="EV378" t="str">
            <v/>
          </cell>
          <cell r="EW378" t="str">
            <v/>
          </cell>
          <cell r="EX378" t="str">
            <v/>
          </cell>
          <cell r="EY378" t="str">
            <v/>
          </cell>
          <cell r="EZ378" t="str">
            <v/>
          </cell>
          <cell r="FA378" t="str">
            <v/>
          </cell>
          <cell r="FB378" t="str">
            <v/>
          </cell>
          <cell r="FC378" t="str">
            <v/>
          </cell>
          <cell r="FD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B379" t="str">
            <v/>
          </cell>
          <cell r="EF379" t="str">
            <v/>
          </cell>
          <cell r="EG379" t="str">
            <v/>
          </cell>
          <cell r="EH379" t="str">
            <v/>
          </cell>
          <cell r="EI379" t="str">
            <v/>
          </cell>
          <cell r="EJ379" t="str">
            <v/>
          </cell>
          <cell r="EK379" t="str">
            <v/>
          </cell>
          <cell r="EL379" t="str">
            <v/>
          </cell>
          <cell r="EM379" t="str">
            <v/>
          </cell>
          <cell r="EN379" t="str">
            <v/>
          </cell>
          <cell r="EO379" t="str">
            <v/>
          </cell>
          <cell r="EP379" t="str">
            <v/>
          </cell>
          <cell r="EQ379" t="str">
            <v/>
          </cell>
          <cell r="ER379" t="str">
            <v/>
          </cell>
          <cell r="ES379" t="str">
            <v/>
          </cell>
          <cell r="ET379" t="str">
            <v/>
          </cell>
          <cell r="EU379" t="str">
            <v/>
          </cell>
          <cell r="EV379" t="str">
            <v/>
          </cell>
          <cell r="EW379" t="str">
            <v/>
          </cell>
          <cell r="EX379" t="str">
            <v/>
          </cell>
          <cell r="EY379" t="str">
            <v/>
          </cell>
          <cell r="EZ379" t="str">
            <v/>
          </cell>
          <cell r="FA379" t="str">
            <v/>
          </cell>
          <cell r="FB379" t="str">
            <v/>
          </cell>
          <cell r="FC379" t="str">
            <v/>
          </cell>
          <cell r="FD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B380" t="str">
            <v/>
          </cell>
          <cell r="EF380" t="str">
            <v/>
          </cell>
          <cell r="EG380" t="str">
            <v/>
          </cell>
          <cell r="EH380" t="str">
            <v/>
          </cell>
          <cell r="EI380" t="str">
            <v/>
          </cell>
          <cell r="EJ380" t="str">
            <v/>
          </cell>
          <cell r="EK380" t="str">
            <v/>
          </cell>
          <cell r="EL380" t="str">
            <v/>
          </cell>
          <cell r="EM380" t="str">
            <v/>
          </cell>
          <cell r="EN380" t="str">
            <v/>
          </cell>
          <cell r="EO380" t="str">
            <v/>
          </cell>
          <cell r="EP380" t="str">
            <v/>
          </cell>
          <cell r="EQ380" t="str">
            <v/>
          </cell>
          <cell r="ER380" t="str">
            <v/>
          </cell>
          <cell r="ES380" t="str">
            <v/>
          </cell>
          <cell r="ET380" t="str">
            <v/>
          </cell>
          <cell r="EU380" t="str">
            <v/>
          </cell>
          <cell r="EV380" t="str">
            <v/>
          </cell>
          <cell r="EW380" t="str">
            <v/>
          </cell>
          <cell r="EX380" t="str">
            <v/>
          </cell>
          <cell r="EY380" t="str">
            <v/>
          </cell>
          <cell r="EZ380" t="str">
            <v/>
          </cell>
          <cell r="FA380" t="str">
            <v/>
          </cell>
          <cell r="FB380" t="str">
            <v/>
          </cell>
          <cell r="FC380" t="str">
            <v/>
          </cell>
          <cell r="FD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B381" t="str">
            <v/>
          </cell>
          <cell r="EF381" t="str">
            <v/>
          </cell>
          <cell r="EG381" t="str">
            <v/>
          </cell>
          <cell r="EH381" t="str">
            <v/>
          </cell>
          <cell r="EI381" t="str">
            <v/>
          </cell>
          <cell r="EJ381" t="str">
            <v/>
          </cell>
          <cell r="EK381" t="str">
            <v/>
          </cell>
          <cell r="EL381" t="str">
            <v/>
          </cell>
          <cell r="EM381" t="str">
            <v/>
          </cell>
          <cell r="EN381" t="str">
            <v/>
          </cell>
          <cell r="EO381" t="str">
            <v/>
          </cell>
          <cell r="EP381" t="str">
            <v/>
          </cell>
          <cell r="EQ381" t="str">
            <v/>
          </cell>
          <cell r="ER381" t="str">
            <v/>
          </cell>
          <cell r="ES381" t="str">
            <v/>
          </cell>
          <cell r="ET381" t="str">
            <v/>
          </cell>
          <cell r="EU381" t="str">
            <v/>
          </cell>
          <cell r="EV381" t="str">
            <v/>
          </cell>
          <cell r="EW381" t="str">
            <v/>
          </cell>
          <cell r="EX381" t="str">
            <v/>
          </cell>
          <cell r="EY381" t="str">
            <v/>
          </cell>
          <cell r="EZ381" t="str">
            <v/>
          </cell>
          <cell r="FA381" t="str">
            <v/>
          </cell>
          <cell r="FB381" t="str">
            <v/>
          </cell>
          <cell r="FC381" t="str">
            <v/>
          </cell>
          <cell r="FD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B382" t="str">
            <v/>
          </cell>
          <cell r="EF382" t="str">
            <v/>
          </cell>
          <cell r="EG382" t="str">
            <v/>
          </cell>
          <cell r="EH382" t="str">
            <v/>
          </cell>
          <cell r="EI382" t="str">
            <v/>
          </cell>
          <cell r="EJ382" t="str">
            <v/>
          </cell>
          <cell r="EK382" t="str">
            <v/>
          </cell>
          <cell r="EL382" t="str">
            <v/>
          </cell>
          <cell r="EM382" t="str">
            <v/>
          </cell>
          <cell r="EN382" t="str">
            <v/>
          </cell>
          <cell r="EO382" t="str">
            <v/>
          </cell>
          <cell r="EP382" t="str">
            <v/>
          </cell>
          <cell r="EQ382" t="str">
            <v/>
          </cell>
          <cell r="ER382" t="str">
            <v/>
          </cell>
          <cell r="ES382" t="str">
            <v/>
          </cell>
          <cell r="ET382" t="str">
            <v/>
          </cell>
          <cell r="EU382" t="str">
            <v/>
          </cell>
          <cell r="EV382" t="str">
            <v/>
          </cell>
          <cell r="EW382" t="str">
            <v/>
          </cell>
          <cell r="EX382" t="str">
            <v/>
          </cell>
          <cell r="EY382" t="str">
            <v/>
          </cell>
          <cell r="EZ382" t="str">
            <v/>
          </cell>
          <cell r="FA382" t="str">
            <v/>
          </cell>
          <cell r="FB382" t="str">
            <v/>
          </cell>
          <cell r="FC382" t="str">
            <v/>
          </cell>
          <cell r="FD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B383" t="str">
            <v/>
          </cell>
          <cell r="EF383" t="str">
            <v/>
          </cell>
          <cell r="EG383" t="str">
            <v/>
          </cell>
          <cell r="EH383" t="str">
            <v/>
          </cell>
          <cell r="EI383" t="str">
            <v/>
          </cell>
          <cell r="EJ383" t="str">
            <v/>
          </cell>
          <cell r="EK383" t="str">
            <v/>
          </cell>
          <cell r="EL383" t="str">
            <v/>
          </cell>
          <cell r="EM383" t="str">
            <v/>
          </cell>
          <cell r="EN383" t="str">
            <v/>
          </cell>
          <cell r="EO383" t="str">
            <v/>
          </cell>
          <cell r="EP383" t="str">
            <v/>
          </cell>
          <cell r="EQ383" t="str">
            <v/>
          </cell>
          <cell r="ER383" t="str">
            <v/>
          </cell>
          <cell r="ES383" t="str">
            <v/>
          </cell>
          <cell r="ET383" t="str">
            <v/>
          </cell>
          <cell r="EU383" t="str">
            <v/>
          </cell>
          <cell r="EV383" t="str">
            <v/>
          </cell>
          <cell r="EW383" t="str">
            <v/>
          </cell>
          <cell r="EX383" t="str">
            <v/>
          </cell>
          <cell r="EY383" t="str">
            <v/>
          </cell>
          <cell r="EZ383" t="str">
            <v/>
          </cell>
          <cell r="FA383" t="str">
            <v/>
          </cell>
          <cell r="FB383" t="str">
            <v/>
          </cell>
          <cell r="FC383" t="str">
            <v/>
          </cell>
          <cell r="FD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B384" t="str">
            <v/>
          </cell>
          <cell r="EF384" t="str">
            <v/>
          </cell>
          <cell r="EG384" t="str">
            <v/>
          </cell>
          <cell r="EH384" t="str">
            <v/>
          </cell>
          <cell r="EI384" t="str">
            <v/>
          </cell>
          <cell r="EJ384" t="str">
            <v/>
          </cell>
          <cell r="EK384" t="str">
            <v/>
          </cell>
          <cell r="EL384" t="str">
            <v/>
          </cell>
          <cell r="EM384" t="str">
            <v/>
          </cell>
          <cell r="EN384" t="str">
            <v/>
          </cell>
          <cell r="EO384" t="str">
            <v/>
          </cell>
          <cell r="EP384" t="str">
            <v/>
          </cell>
          <cell r="EQ384" t="str">
            <v/>
          </cell>
          <cell r="ER384" t="str">
            <v/>
          </cell>
          <cell r="ES384" t="str">
            <v/>
          </cell>
          <cell r="ET384" t="str">
            <v/>
          </cell>
          <cell r="EU384" t="str">
            <v/>
          </cell>
          <cell r="EV384" t="str">
            <v/>
          </cell>
          <cell r="EW384" t="str">
            <v/>
          </cell>
          <cell r="EX384" t="str">
            <v/>
          </cell>
          <cell r="EY384" t="str">
            <v/>
          </cell>
          <cell r="EZ384" t="str">
            <v/>
          </cell>
          <cell r="FA384" t="str">
            <v/>
          </cell>
          <cell r="FB384" t="str">
            <v/>
          </cell>
          <cell r="FC384" t="str">
            <v/>
          </cell>
          <cell r="FD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B385" t="str">
            <v/>
          </cell>
          <cell r="EF385" t="str">
            <v/>
          </cell>
          <cell r="EG385" t="str">
            <v/>
          </cell>
          <cell r="EH385" t="str">
            <v/>
          </cell>
          <cell r="EI385" t="str">
            <v/>
          </cell>
          <cell r="EJ385" t="str">
            <v/>
          </cell>
          <cell r="EK385" t="str">
            <v/>
          </cell>
          <cell r="EL385" t="str">
            <v/>
          </cell>
          <cell r="EM385" t="str">
            <v/>
          </cell>
          <cell r="EN385" t="str">
            <v/>
          </cell>
          <cell r="EO385" t="str">
            <v/>
          </cell>
          <cell r="EP385" t="str">
            <v/>
          </cell>
          <cell r="EQ385" t="str">
            <v/>
          </cell>
          <cell r="ER385" t="str">
            <v/>
          </cell>
          <cell r="ES385" t="str">
            <v/>
          </cell>
          <cell r="ET385" t="str">
            <v/>
          </cell>
          <cell r="EU385" t="str">
            <v/>
          </cell>
          <cell r="EV385" t="str">
            <v/>
          </cell>
          <cell r="EW385" t="str">
            <v/>
          </cell>
          <cell r="EX385" t="str">
            <v/>
          </cell>
          <cell r="EY385" t="str">
            <v/>
          </cell>
          <cell r="EZ385" t="str">
            <v/>
          </cell>
          <cell r="FA385" t="str">
            <v/>
          </cell>
          <cell r="FB385" t="str">
            <v/>
          </cell>
          <cell r="FC385" t="str">
            <v/>
          </cell>
          <cell r="FD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B386" t="str">
            <v/>
          </cell>
          <cell r="EF386" t="str">
            <v/>
          </cell>
          <cell r="EG386" t="str">
            <v/>
          </cell>
          <cell r="EH386" t="str">
            <v/>
          </cell>
          <cell r="EI386" t="str">
            <v/>
          </cell>
          <cell r="EJ386" t="str">
            <v/>
          </cell>
          <cell r="EK386" t="str">
            <v/>
          </cell>
          <cell r="EL386" t="str">
            <v/>
          </cell>
          <cell r="EM386" t="str">
            <v/>
          </cell>
          <cell r="EN386" t="str">
            <v/>
          </cell>
          <cell r="EO386" t="str">
            <v/>
          </cell>
          <cell r="EP386" t="str">
            <v/>
          </cell>
          <cell r="EQ386" t="str">
            <v/>
          </cell>
          <cell r="ER386" t="str">
            <v/>
          </cell>
          <cell r="ES386" t="str">
            <v/>
          </cell>
          <cell r="ET386" t="str">
            <v/>
          </cell>
          <cell r="EU386" t="str">
            <v/>
          </cell>
          <cell r="EV386" t="str">
            <v/>
          </cell>
          <cell r="EW386" t="str">
            <v/>
          </cell>
          <cell r="EX386" t="str">
            <v/>
          </cell>
          <cell r="EY386" t="str">
            <v/>
          </cell>
          <cell r="EZ386" t="str">
            <v/>
          </cell>
          <cell r="FA386" t="str">
            <v/>
          </cell>
          <cell r="FB386" t="str">
            <v/>
          </cell>
          <cell r="FC386" t="str">
            <v/>
          </cell>
          <cell r="FD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B387" t="str">
            <v/>
          </cell>
          <cell r="EF387" t="str">
            <v/>
          </cell>
          <cell r="EG387" t="str">
            <v/>
          </cell>
          <cell r="EH387" t="str">
            <v/>
          </cell>
          <cell r="EI387" t="str">
            <v/>
          </cell>
          <cell r="EJ387" t="str">
            <v/>
          </cell>
          <cell r="EK387" t="str">
            <v/>
          </cell>
          <cell r="EL387" t="str">
            <v/>
          </cell>
          <cell r="EM387" t="str">
            <v/>
          </cell>
          <cell r="EN387" t="str">
            <v/>
          </cell>
          <cell r="EO387" t="str">
            <v/>
          </cell>
          <cell r="EP387" t="str">
            <v/>
          </cell>
          <cell r="EQ387" t="str">
            <v/>
          </cell>
          <cell r="ER387" t="str">
            <v/>
          </cell>
          <cell r="ES387" t="str">
            <v/>
          </cell>
          <cell r="ET387" t="str">
            <v/>
          </cell>
          <cell r="EU387" t="str">
            <v/>
          </cell>
          <cell r="EV387" t="str">
            <v/>
          </cell>
          <cell r="EW387" t="str">
            <v/>
          </cell>
          <cell r="EX387" t="str">
            <v/>
          </cell>
          <cell r="EY387" t="str">
            <v/>
          </cell>
          <cell r="EZ387" t="str">
            <v/>
          </cell>
          <cell r="FA387" t="str">
            <v/>
          </cell>
          <cell r="FB387" t="str">
            <v/>
          </cell>
          <cell r="FC387" t="str">
            <v/>
          </cell>
          <cell r="FD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B388" t="str">
            <v/>
          </cell>
          <cell r="EF388" t="str">
            <v/>
          </cell>
          <cell r="EG388" t="str">
            <v/>
          </cell>
          <cell r="EH388" t="str">
            <v/>
          </cell>
          <cell r="EI388" t="str">
            <v/>
          </cell>
          <cell r="EJ388" t="str">
            <v/>
          </cell>
          <cell r="EK388" t="str">
            <v/>
          </cell>
          <cell r="EL388" t="str">
            <v/>
          </cell>
          <cell r="EM388" t="str">
            <v/>
          </cell>
          <cell r="EN388" t="str">
            <v/>
          </cell>
          <cell r="EO388" t="str">
            <v/>
          </cell>
          <cell r="EP388" t="str">
            <v/>
          </cell>
          <cell r="EQ388" t="str">
            <v/>
          </cell>
          <cell r="ER388" t="str">
            <v/>
          </cell>
          <cell r="ES388" t="str">
            <v/>
          </cell>
          <cell r="ET388" t="str">
            <v/>
          </cell>
          <cell r="EU388" t="str">
            <v/>
          </cell>
          <cell r="EV388" t="str">
            <v/>
          </cell>
          <cell r="EW388" t="str">
            <v/>
          </cell>
          <cell r="EX388" t="str">
            <v/>
          </cell>
          <cell r="EY388" t="str">
            <v/>
          </cell>
          <cell r="EZ388" t="str">
            <v/>
          </cell>
          <cell r="FA388" t="str">
            <v/>
          </cell>
          <cell r="FB388" t="str">
            <v/>
          </cell>
          <cell r="FC388" t="str">
            <v/>
          </cell>
          <cell r="FD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B389" t="str">
            <v/>
          </cell>
          <cell r="EF389" t="str">
            <v/>
          </cell>
          <cell r="EG389" t="str">
            <v/>
          </cell>
          <cell r="EH389" t="str">
            <v/>
          </cell>
          <cell r="EI389" t="str">
            <v/>
          </cell>
          <cell r="EJ389" t="str">
            <v/>
          </cell>
          <cell r="EK389" t="str">
            <v/>
          </cell>
          <cell r="EL389" t="str">
            <v/>
          </cell>
          <cell r="EM389" t="str">
            <v/>
          </cell>
          <cell r="EN389" t="str">
            <v/>
          </cell>
          <cell r="EO389" t="str">
            <v/>
          </cell>
          <cell r="EP389" t="str">
            <v/>
          </cell>
          <cell r="EQ389" t="str">
            <v/>
          </cell>
          <cell r="ER389" t="str">
            <v/>
          </cell>
          <cell r="ES389" t="str">
            <v/>
          </cell>
          <cell r="ET389" t="str">
            <v/>
          </cell>
          <cell r="EU389" t="str">
            <v/>
          </cell>
          <cell r="EV389" t="str">
            <v/>
          </cell>
          <cell r="EW389" t="str">
            <v/>
          </cell>
          <cell r="EX389" t="str">
            <v/>
          </cell>
          <cell r="EY389" t="str">
            <v/>
          </cell>
          <cell r="EZ389" t="str">
            <v/>
          </cell>
          <cell r="FA389" t="str">
            <v/>
          </cell>
          <cell r="FB389" t="str">
            <v/>
          </cell>
          <cell r="FC389" t="str">
            <v/>
          </cell>
          <cell r="FD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B390" t="str">
            <v/>
          </cell>
          <cell r="EF390" t="str">
            <v/>
          </cell>
          <cell r="EG390" t="str">
            <v/>
          </cell>
          <cell r="EH390" t="str">
            <v/>
          </cell>
          <cell r="EI390" t="str">
            <v/>
          </cell>
          <cell r="EJ390" t="str">
            <v/>
          </cell>
          <cell r="EK390" t="str">
            <v/>
          </cell>
          <cell r="EL390" t="str">
            <v/>
          </cell>
          <cell r="EM390" t="str">
            <v/>
          </cell>
          <cell r="EN390" t="str">
            <v/>
          </cell>
          <cell r="EO390" t="str">
            <v/>
          </cell>
          <cell r="EP390" t="str">
            <v/>
          </cell>
          <cell r="EQ390" t="str">
            <v/>
          </cell>
          <cell r="ER390" t="str">
            <v/>
          </cell>
          <cell r="ES390" t="str">
            <v/>
          </cell>
          <cell r="ET390" t="str">
            <v/>
          </cell>
          <cell r="EU390" t="str">
            <v/>
          </cell>
          <cell r="EV390" t="str">
            <v/>
          </cell>
          <cell r="EW390" t="str">
            <v/>
          </cell>
          <cell r="EX390" t="str">
            <v/>
          </cell>
          <cell r="EY390" t="str">
            <v/>
          </cell>
          <cell r="EZ390" t="str">
            <v/>
          </cell>
          <cell r="FA390" t="str">
            <v/>
          </cell>
          <cell r="FB390" t="str">
            <v/>
          </cell>
          <cell r="FC390" t="str">
            <v/>
          </cell>
          <cell r="FD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B391" t="str">
            <v/>
          </cell>
          <cell r="EF391" t="str">
            <v/>
          </cell>
          <cell r="EG391" t="str">
            <v/>
          </cell>
          <cell r="EH391" t="str">
            <v/>
          </cell>
          <cell r="EI391" t="str">
            <v/>
          </cell>
          <cell r="EJ391" t="str">
            <v/>
          </cell>
          <cell r="EK391" t="str">
            <v/>
          </cell>
          <cell r="EL391" t="str">
            <v/>
          </cell>
          <cell r="EM391" t="str">
            <v/>
          </cell>
          <cell r="EN391" t="str">
            <v/>
          </cell>
          <cell r="EO391" t="str">
            <v/>
          </cell>
          <cell r="EP391" t="str">
            <v/>
          </cell>
          <cell r="EQ391" t="str">
            <v/>
          </cell>
          <cell r="ER391" t="str">
            <v/>
          </cell>
          <cell r="ES391" t="str">
            <v/>
          </cell>
          <cell r="ET391" t="str">
            <v/>
          </cell>
          <cell r="EU391" t="str">
            <v/>
          </cell>
          <cell r="EV391" t="str">
            <v/>
          </cell>
          <cell r="EW391" t="str">
            <v/>
          </cell>
          <cell r="EX391" t="str">
            <v/>
          </cell>
          <cell r="EY391" t="str">
            <v/>
          </cell>
          <cell r="EZ391" t="str">
            <v/>
          </cell>
          <cell r="FA391" t="str">
            <v/>
          </cell>
          <cell r="FB391" t="str">
            <v/>
          </cell>
          <cell r="FC391" t="str">
            <v/>
          </cell>
          <cell r="FD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B392" t="str">
            <v/>
          </cell>
          <cell r="EF392" t="str">
            <v/>
          </cell>
          <cell r="EG392" t="str">
            <v/>
          </cell>
          <cell r="EH392" t="str">
            <v/>
          </cell>
          <cell r="EI392" t="str">
            <v/>
          </cell>
          <cell r="EJ392" t="str">
            <v/>
          </cell>
          <cell r="EK392" t="str">
            <v/>
          </cell>
          <cell r="EL392" t="str">
            <v/>
          </cell>
          <cell r="EM392" t="str">
            <v/>
          </cell>
          <cell r="EN392" t="str">
            <v/>
          </cell>
          <cell r="EO392" t="str">
            <v/>
          </cell>
          <cell r="EP392" t="str">
            <v/>
          </cell>
          <cell r="EQ392" t="str">
            <v/>
          </cell>
          <cell r="ER392" t="str">
            <v/>
          </cell>
          <cell r="ES392" t="str">
            <v/>
          </cell>
          <cell r="ET392" t="str">
            <v/>
          </cell>
          <cell r="EU392" t="str">
            <v/>
          </cell>
          <cell r="EV392" t="str">
            <v/>
          </cell>
          <cell r="EW392" t="str">
            <v/>
          </cell>
          <cell r="EX392" t="str">
            <v/>
          </cell>
          <cell r="EY392" t="str">
            <v/>
          </cell>
          <cell r="EZ392" t="str">
            <v/>
          </cell>
          <cell r="FA392" t="str">
            <v/>
          </cell>
          <cell r="FB392" t="str">
            <v/>
          </cell>
          <cell r="FC392" t="str">
            <v/>
          </cell>
          <cell r="FD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B393" t="str">
            <v/>
          </cell>
          <cell r="EF393" t="str">
            <v/>
          </cell>
          <cell r="EG393" t="str">
            <v/>
          </cell>
          <cell r="EH393" t="str">
            <v/>
          </cell>
          <cell r="EI393" t="str">
            <v/>
          </cell>
          <cell r="EJ393" t="str">
            <v/>
          </cell>
          <cell r="EK393" t="str">
            <v/>
          </cell>
          <cell r="EL393" t="str">
            <v/>
          </cell>
          <cell r="EM393" t="str">
            <v/>
          </cell>
          <cell r="EN393" t="str">
            <v/>
          </cell>
          <cell r="EO393" t="str">
            <v/>
          </cell>
          <cell r="EP393" t="str">
            <v/>
          </cell>
          <cell r="EQ393" t="str">
            <v/>
          </cell>
          <cell r="ER393" t="str">
            <v/>
          </cell>
          <cell r="ES393" t="str">
            <v/>
          </cell>
          <cell r="ET393" t="str">
            <v/>
          </cell>
          <cell r="EU393" t="str">
            <v/>
          </cell>
          <cell r="EV393" t="str">
            <v/>
          </cell>
          <cell r="EW393" t="str">
            <v/>
          </cell>
          <cell r="EX393" t="str">
            <v/>
          </cell>
          <cell r="EY393" t="str">
            <v/>
          </cell>
          <cell r="EZ393" t="str">
            <v/>
          </cell>
          <cell r="FA393" t="str">
            <v/>
          </cell>
          <cell r="FB393" t="str">
            <v/>
          </cell>
          <cell r="FC393" t="str">
            <v/>
          </cell>
          <cell r="FD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  <cell r="AB394" t="str">
            <v/>
          </cell>
          <cell r="EF394" t="str">
            <v/>
          </cell>
          <cell r="EG394" t="str">
            <v/>
          </cell>
          <cell r="EH394" t="str">
            <v/>
          </cell>
          <cell r="EI394" t="str">
            <v/>
          </cell>
          <cell r="EJ394" t="str">
            <v/>
          </cell>
          <cell r="EK394" t="str">
            <v/>
          </cell>
          <cell r="EL394" t="str">
            <v/>
          </cell>
          <cell r="EM394" t="str">
            <v/>
          </cell>
          <cell r="EN394" t="str">
            <v/>
          </cell>
          <cell r="EO394" t="str">
            <v/>
          </cell>
          <cell r="EP394" t="str">
            <v/>
          </cell>
          <cell r="EQ394" t="str">
            <v/>
          </cell>
          <cell r="ER394" t="str">
            <v/>
          </cell>
          <cell r="ES394" t="str">
            <v/>
          </cell>
          <cell r="ET394" t="str">
            <v/>
          </cell>
          <cell r="EU394" t="str">
            <v/>
          </cell>
          <cell r="EV394" t="str">
            <v/>
          </cell>
          <cell r="EW394" t="str">
            <v/>
          </cell>
          <cell r="EX394" t="str">
            <v/>
          </cell>
          <cell r="EY394" t="str">
            <v/>
          </cell>
          <cell r="EZ394" t="str">
            <v/>
          </cell>
          <cell r="FA394" t="str">
            <v/>
          </cell>
          <cell r="FB394" t="str">
            <v/>
          </cell>
          <cell r="FC394" t="str">
            <v/>
          </cell>
          <cell r="FD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B395" t="str">
            <v/>
          </cell>
          <cell r="EF395" t="str">
            <v/>
          </cell>
          <cell r="EG395" t="str">
            <v/>
          </cell>
          <cell r="EH395" t="str">
            <v/>
          </cell>
          <cell r="EI395" t="str">
            <v/>
          </cell>
          <cell r="EJ395" t="str">
            <v/>
          </cell>
          <cell r="EK395" t="str">
            <v/>
          </cell>
          <cell r="EL395" t="str">
            <v/>
          </cell>
          <cell r="EM395" t="str">
            <v/>
          </cell>
          <cell r="EN395" t="str">
            <v/>
          </cell>
          <cell r="EO395" t="str">
            <v/>
          </cell>
          <cell r="EP395" t="str">
            <v/>
          </cell>
          <cell r="EQ395" t="str">
            <v/>
          </cell>
          <cell r="ER395" t="str">
            <v/>
          </cell>
          <cell r="ES395" t="str">
            <v/>
          </cell>
          <cell r="ET395" t="str">
            <v/>
          </cell>
          <cell r="EU395" t="str">
            <v/>
          </cell>
          <cell r="EV395" t="str">
            <v/>
          </cell>
          <cell r="EW395" t="str">
            <v/>
          </cell>
          <cell r="EX395" t="str">
            <v/>
          </cell>
          <cell r="EY395" t="str">
            <v/>
          </cell>
          <cell r="EZ395" t="str">
            <v/>
          </cell>
          <cell r="FA395" t="str">
            <v/>
          </cell>
          <cell r="FB395" t="str">
            <v/>
          </cell>
          <cell r="FC395" t="str">
            <v/>
          </cell>
          <cell r="FD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B396" t="str">
            <v/>
          </cell>
          <cell r="EF396" t="str">
            <v/>
          </cell>
          <cell r="EG396" t="str">
            <v/>
          </cell>
          <cell r="EH396" t="str">
            <v/>
          </cell>
          <cell r="EI396" t="str">
            <v/>
          </cell>
          <cell r="EJ396" t="str">
            <v/>
          </cell>
          <cell r="EK396" t="str">
            <v/>
          </cell>
          <cell r="EL396" t="str">
            <v/>
          </cell>
          <cell r="EM396" t="str">
            <v/>
          </cell>
          <cell r="EN396" t="str">
            <v/>
          </cell>
          <cell r="EO396" t="str">
            <v/>
          </cell>
          <cell r="EP396" t="str">
            <v/>
          </cell>
          <cell r="EQ396" t="str">
            <v/>
          </cell>
          <cell r="ER396" t="str">
            <v/>
          </cell>
          <cell r="ES396" t="str">
            <v/>
          </cell>
          <cell r="ET396" t="str">
            <v/>
          </cell>
          <cell r="EU396" t="str">
            <v/>
          </cell>
          <cell r="EV396" t="str">
            <v/>
          </cell>
          <cell r="EW396" t="str">
            <v/>
          </cell>
          <cell r="EX396" t="str">
            <v/>
          </cell>
          <cell r="EY396" t="str">
            <v/>
          </cell>
          <cell r="EZ396" t="str">
            <v/>
          </cell>
          <cell r="FA396" t="str">
            <v/>
          </cell>
          <cell r="FB396" t="str">
            <v/>
          </cell>
          <cell r="FC396" t="str">
            <v/>
          </cell>
          <cell r="FD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B397" t="str">
            <v/>
          </cell>
          <cell r="EF397" t="str">
            <v/>
          </cell>
          <cell r="EG397" t="str">
            <v/>
          </cell>
          <cell r="EH397" t="str">
            <v/>
          </cell>
          <cell r="EI397" t="str">
            <v/>
          </cell>
          <cell r="EJ397" t="str">
            <v/>
          </cell>
          <cell r="EK397" t="str">
            <v/>
          </cell>
          <cell r="EL397" t="str">
            <v/>
          </cell>
          <cell r="EM397" t="str">
            <v/>
          </cell>
          <cell r="EN397" t="str">
            <v/>
          </cell>
          <cell r="EO397" t="str">
            <v/>
          </cell>
          <cell r="EP397" t="str">
            <v/>
          </cell>
          <cell r="EQ397" t="str">
            <v/>
          </cell>
          <cell r="ER397" t="str">
            <v/>
          </cell>
          <cell r="ES397" t="str">
            <v/>
          </cell>
          <cell r="ET397" t="str">
            <v/>
          </cell>
          <cell r="EU397" t="str">
            <v/>
          </cell>
          <cell r="EV397" t="str">
            <v/>
          </cell>
          <cell r="EW397" t="str">
            <v/>
          </cell>
          <cell r="EX397" t="str">
            <v/>
          </cell>
          <cell r="EY397" t="str">
            <v/>
          </cell>
          <cell r="EZ397" t="str">
            <v/>
          </cell>
          <cell r="FA397" t="str">
            <v/>
          </cell>
          <cell r="FB397" t="str">
            <v/>
          </cell>
          <cell r="FC397" t="str">
            <v/>
          </cell>
          <cell r="FD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B398" t="str">
            <v/>
          </cell>
          <cell r="EF398" t="str">
            <v/>
          </cell>
          <cell r="EG398" t="str">
            <v/>
          </cell>
          <cell r="EH398" t="str">
            <v/>
          </cell>
          <cell r="EI398" t="str">
            <v/>
          </cell>
          <cell r="EJ398" t="str">
            <v/>
          </cell>
          <cell r="EK398" t="str">
            <v/>
          </cell>
          <cell r="EL398" t="str">
            <v/>
          </cell>
          <cell r="EM398" t="str">
            <v/>
          </cell>
          <cell r="EN398" t="str">
            <v/>
          </cell>
          <cell r="EO398" t="str">
            <v/>
          </cell>
          <cell r="EP398" t="str">
            <v/>
          </cell>
          <cell r="EQ398" t="str">
            <v/>
          </cell>
          <cell r="ER398" t="str">
            <v/>
          </cell>
          <cell r="ES398" t="str">
            <v/>
          </cell>
          <cell r="ET398" t="str">
            <v/>
          </cell>
          <cell r="EU398" t="str">
            <v/>
          </cell>
          <cell r="EV398" t="str">
            <v/>
          </cell>
          <cell r="EW398" t="str">
            <v/>
          </cell>
          <cell r="EX398" t="str">
            <v/>
          </cell>
          <cell r="EY398" t="str">
            <v/>
          </cell>
          <cell r="EZ398" t="str">
            <v/>
          </cell>
          <cell r="FA398" t="str">
            <v/>
          </cell>
          <cell r="FB398" t="str">
            <v/>
          </cell>
          <cell r="FC398" t="str">
            <v/>
          </cell>
          <cell r="FD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B399" t="str">
            <v/>
          </cell>
          <cell r="EF399" t="str">
            <v/>
          </cell>
          <cell r="EG399" t="str">
            <v/>
          </cell>
          <cell r="EH399" t="str">
            <v/>
          </cell>
          <cell r="EI399" t="str">
            <v/>
          </cell>
          <cell r="EJ399" t="str">
            <v/>
          </cell>
          <cell r="EK399" t="str">
            <v/>
          </cell>
          <cell r="EL399" t="str">
            <v/>
          </cell>
          <cell r="EM399" t="str">
            <v/>
          </cell>
          <cell r="EN399" t="str">
            <v/>
          </cell>
          <cell r="EO399" t="str">
            <v/>
          </cell>
          <cell r="EP399" t="str">
            <v/>
          </cell>
          <cell r="EQ399" t="str">
            <v/>
          </cell>
          <cell r="ER399" t="str">
            <v/>
          </cell>
          <cell r="ES399" t="str">
            <v/>
          </cell>
          <cell r="ET399" t="str">
            <v/>
          </cell>
          <cell r="EU399" t="str">
            <v/>
          </cell>
          <cell r="EV399" t="str">
            <v/>
          </cell>
          <cell r="EW399" t="str">
            <v/>
          </cell>
          <cell r="EX399" t="str">
            <v/>
          </cell>
          <cell r="EY399" t="str">
            <v/>
          </cell>
          <cell r="EZ399" t="str">
            <v/>
          </cell>
          <cell r="FA399" t="str">
            <v/>
          </cell>
          <cell r="FB399" t="str">
            <v/>
          </cell>
          <cell r="FC399" t="str">
            <v/>
          </cell>
          <cell r="FD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  <cell r="Z400" t="str">
            <v/>
          </cell>
          <cell r="AB400" t="str">
            <v/>
          </cell>
          <cell r="EF400" t="str">
            <v/>
          </cell>
          <cell r="EG400" t="str">
            <v/>
          </cell>
          <cell r="EH400" t="str">
            <v/>
          </cell>
          <cell r="EI400" t="str">
            <v/>
          </cell>
          <cell r="EJ400" t="str">
            <v/>
          </cell>
          <cell r="EK400" t="str">
            <v/>
          </cell>
          <cell r="EL400" t="str">
            <v/>
          </cell>
          <cell r="EM400" t="str">
            <v/>
          </cell>
          <cell r="EN400" t="str">
            <v/>
          </cell>
          <cell r="EO400" t="str">
            <v/>
          </cell>
          <cell r="EP400" t="str">
            <v/>
          </cell>
          <cell r="EQ400" t="str">
            <v/>
          </cell>
          <cell r="ER400" t="str">
            <v/>
          </cell>
          <cell r="ES400" t="str">
            <v/>
          </cell>
          <cell r="ET400" t="str">
            <v/>
          </cell>
          <cell r="EU400" t="str">
            <v/>
          </cell>
          <cell r="EV400" t="str">
            <v/>
          </cell>
          <cell r="EW400" t="str">
            <v/>
          </cell>
          <cell r="EX400" t="str">
            <v/>
          </cell>
          <cell r="EY400" t="str">
            <v/>
          </cell>
          <cell r="EZ400" t="str">
            <v/>
          </cell>
          <cell r="FA400" t="str">
            <v/>
          </cell>
          <cell r="FB400" t="str">
            <v/>
          </cell>
          <cell r="FC400" t="str">
            <v/>
          </cell>
          <cell r="FD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  <cell r="Z401" t="str">
            <v/>
          </cell>
          <cell r="AB401" t="str">
            <v/>
          </cell>
          <cell r="EF401" t="str">
            <v/>
          </cell>
          <cell r="EG401" t="str">
            <v/>
          </cell>
          <cell r="EH401" t="str">
            <v/>
          </cell>
          <cell r="EI401" t="str">
            <v/>
          </cell>
          <cell r="EJ401" t="str">
            <v/>
          </cell>
          <cell r="EK401" t="str">
            <v/>
          </cell>
          <cell r="EL401" t="str">
            <v/>
          </cell>
          <cell r="EM401" t="str">
            <v/>
          </cell>
          <cell r="EN401" t="str">
            <v/>
          </cell>
          <cell r="EO401" t="str">
            <v/>
          </cell>
          <cell r="EP401" t="str">
            <v/>
          </cell>
          <cell r="EQ401" t="str">
            <v/>
          </cell>
          <cell r="ER401" t="str">
            <v/>
          </cell>
          <cell r="ES401" t="str">
            <v/>
          </cell>
          <cell r="ET401" t="str">
            <v/>
          </cell>
          <cell r="EU401" t="str">
            <v/>
          </cell>
          <cell r="EV401" t="str">
            <v/>
          </cell>
          <cell r="EW401" t="str">
            <v/>
          </cell>
          <cell r="EX401" t="str">
            <v/>
          </cell>
          <cell r="EY401" t="str">
            <v/>
          </cell>
          <cell r="EZ401" t="str">
            <v/>
          </cell>
          <cell r="FA401" t="str">
            <v/>
          </cell>
          <cell r="FB401" t="str">
            <v/>
          </cell>
          <cell r="FC401" t="str">
            <v/>
          </cell>
          <cell r="FD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  <cell r="Z402" t="str">
            <v/>
          </cell>
          <cell r="AB402" t="str">
            <v/>
          </cell>
          <cell r="EF402" t="str">
            <v/>
          </cell>
          <cell r="EG402" t="str">
            <v/>
          </cell>
          <cell r="EH402" t="str">
            <v/>
          </cell>
          <cell r="EI402" t="str">
            <v/>
          </cell>
          <cell r="EJ402" t="str">
            <v/>
          </cell>
          <cell r="EK402" t="str">
            <v/>
          </cell>
          <cell r="EL402" t="str">
            <v/>
          </cell>
          <cell r="EM402" t="str">
            <v/>
          </cell>
          <cell r="EN402" t="str">
            <v/>
          </cell>
          <cell r="EO402" t="str">
            <v/>
          </cell>
          <cell r="EP402" t="str">
            <v/>
          </cell>
          <cell r="EQ402" t="str">
            <v/>
          </cell>
          <cell r="ER402" t="str">
            <v/>
          </cell>
          <cell r="ES402" t="str">
            <v/>
          </cell>
          <cell r="ET402" t="str">
            <v/>
          </cell>
          <cell r="EU402" t="str">
            <v/>
          </cell>
          <cell r="EV402" t="str">
            <v/>
          </cell>
          <cell r="EW402" t="str">
            <v/>
          </cell>
          <cell r="EX402" t="str">
            <v/>
          </cell>
          <cell r="EY402" t="str">
            <v/>
          </cell>
          <cell r="EZ402" t="str">
            <v/>
          </cell>
          <cell r="FA402" t="str">
            <v/>
          </cell>
          <cell r="FB402" t="str">
            <v/>
          </cell>
          <cell r="FC402" t="str">
            <v/>
          </cell>
          <cell r="FD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Y403" t="str">
            <v/>
          </cell>
          <cell r="Z403" t="str">
            <v/>
          </cell>
          <cell r="AB403" t="str">
            <v/>
          </cell>
          <cell r="EF403" t="str">
            <v/>
          </cell>
          <cell r="EG403" t="str">
            <v/>
          </cell>
          <cell r="EH403" t="str">
            <v/>
          </cell>
          <cell r="EI403" t="str">
            <v/>
          </cell>
          <cell r="EJ403" t="str">
            <v/>
          </cell>
          <cell r="EK403" t="str">
            <v/>
          </cell>
          <cell r="EL403" t="str">
            <v/>
          </cell>
          <cell r="EM403" t="str">
            <v/>
          </cell>
          <cell r="EN403" t="str">
            <v/>
          </cell>
          <cell r="EO403" t="str">
            <v/>
          </cell>
          <cell r="EP403" t="str">
            <v/>
          </cell>
          <cell r="EQ403" t="str">
            <v/>
          </cell>
          <cell r="ER403" t="str">
            <v/>
          </cell>
          <cell r="ES403" t="str">
            <v/>
          </cell>
          <cell r="ET403" t="str">
            <v/>
          </cell>
          <cell r="EU403" t="str">
            <v/>
          </cell>
          <cell r="EV403" t="str">
            <v/>
          </cell>
          <cell r="EW403" t="str">
            <v/>
          </cell>
          <cell r="EX403" t="str">
            <v/>
          </cell>
          <cell r="EY403" t="str">
            <v/>
          </cell>
          <cell r="EZ403" t="str">
            <v/>
          </cell>
          <cell r="FA403" t="str">
            <v/>
          </cell>
          <cell r="FB403" t="str">
            <v/>
          </cell>
          <cell r="FC403" t="str">
            <v/>
          </cell>
          <cell r="FD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B404" t="str">
            <v/>
          </cell>
          <cell r="EF404" t="str">
            <v/>
          </cell>
          <cell r="EG404" t="str">
            <v/>
          </cell>
          <cell r="EH404" t="str">
            <v/>
          </cell>
          <cell r="EI404" t="str">
            <v/>
          </cell>
          <cell r="EJ404" t="str">
            <v/>
          </cell>
          <cell r="EK404" t="str">
            <v/>
          </cell>
          <cell r="EL404" t="str">
            <v/>
          </cell>
          <cell r="EM404" t="str">
            <v/>
          </cell>
          <cell r="EN404" t="str">
            <v/>
          </cell>
          <cell r="EO404" t="str">
            <v/>
          </cell>
          <cell r="EP404" t="str">
            <v/>
          </cell>
          <cell r="EQ404" t="str">
            <v/>
          </cell>
          <cell r="ER404" t="str">
            <v/>
          </cell>
          <cell r="ES404" t="str">
            <v/>
          </cell>
          <cell r="ET404" t="str">
            <v/>
          </cell>
          <cell r="EU404" t="str">
            <v/>
          </cell>
          <cell r="EV404" t="str">
            <v/>
          </cell>
          <cell r="EW404" t="str">
            <v/>
          </cell>
          <cell r="EX404" t="str">
            <v/>
          </cell>
          <cell r="EY404" t="str">
            <v/>
          </cell>
          <cell r="EZ404" t="str">
            <v/>
          </cell>
          <cell r="FA404" t="str">
            <v/>
          </cell>
          <cell r="FB404" t="str">
            <v/>
          </cell>
          <cell r="FC404" t="str">
            <v/>
          </cell>
          <cell r="FD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B405" t="str">
            <v/>
          </cell>
          <cell r="EF405" t="str">
            <v/>
          </cell>
          <cell r="EG405" t="str">
            <v/>
          </cell>
          <cell r="EH405" t="str">
            <v/>
          </cell>
          <cell r="EI405" t="str">
            <v/>
          </cell>
          <cell r="EJ405" t="str">
            <v/>
          </cell>
          <cell r="EK405" t="str">
            <v/>
          </cell>
          <cell r="EL405" t="str">
            <v/>
          </cell>
          <cell r="EM405" t="str">
            <v/>
          </cell>
          <cell r="EN405" t="str">
            <v/>
          </cell>
          <cell r="EO405" t="str">
            <v/>
          </cell>
          <cell r="EP405" t="str">
            <v/>
          </cell>
          <cell r="EQ405" t="str">
            <v/>
          </cell>
          <cell r="ER405" t="str">
            <v/>
          </cell>
          <cell r="ES405" t="str">
            <v/>
          </cell>
          <cell r="ET405" t="str">
            <v/>
          </cell>
          <cell r="EU405" t="str">
            <v/>
          </cell>
          <cell r="EV405" t="str">
            <v/>
          </cell>
          <cell r="EW405" t="str">
            <v/>
          </cell>
          <cell r="EX405" t="str">
            <v/>
          </cell>
          <cell r="EY405" t="str">
            <v/>
          </cell>
          <cell r="EZ405" t="str">
            <v/>
          </cell>
          <cell r="FA405" t="str">
            <v/>
          </cell>
          <cell r="FB405" t="str">
            <v/>
          </cell>
          <cell r="FC405" t="str">
            <v/>
          </cell>
          <cell r="FD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B406" t="str">
            <v/>
          </cell>
          <cell r="EF406" t="str">
            <v/>
          </cell>
          <cell r="EG406" t="str">
            <v/>
          </cell>
          <cell r="EH406" t="str">
            <v/>
          </cell>
          <cell r="EI406" t="str">
            <v/>
          </cell>
          <cell r="EJ406" t="str">
            <v/>
          </cell>
          <cell r="EK406" t="str">
            <v/>
          </cell>
          <cell r="EL406" t="str">
            <v/>
          </cell>
          <cell r="EM406" t="str">
            <v/>
          </cell>
          <cell r="EN406" t="str">
            <v/>
          </cell>
          <cell r="EO406" t="str">
            <v/>
          </cell>
          <cell r="EP406" t="str">
            <v/>
          </cell>
          <cell r="EQ406" t="str">
            <v/>
          </cell>
          <cell r="ER406" t="str">
            <v/>
          </cell>
          <cell r="ES406" t="str">
            <v/>
          </cell>
          <cell r="ET406" t="str">
            <v/>
          </cell>
          <cell r="EU406" t="str">
            <v/>
          </cell>
          <cell r="EV406" t="str">
            <v/>
          </cell>
          <cell r="EW406" t="str">
            <v/>
          </cell>
          <cell r="EX406" t="str">
            <v/>
          </cell>
          <cell r="EY406" t="str">
            <v/>
          </cell>
          <cell r="EZ406" t="str">
            <v/>
          </cell>
          <cell r="FA406" t="str">
            <v/>
          </cell>
          <cell r="FB406" t="str">
            <v/>
          </cell>
          <cell r="FC406" t="str">
            <v/>
          </cell>
          <cell r="FD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B407" t="str">
            <v/>
          </cell>
          <cell r="EF407" t="str">
            <v/>
          </cell>
          <cell r="EG407" t="str">
            <v/>
          </cell>
          <cell r="EH407" t="str">
            <v/>
          </cell>
          <cell r="EI407" t="str">
            <v/>
          </cell>
          <cell r="EJ407" t="str">
            <v/>
          </cell>
          <cell r="EK407" t="str">
            <v/>
          </cell>
          <cell r="EL407" t="str">
            <v/>
          </cell>
          <cell r="EM407" t="str">
            <v/>
          </cell>
          <cell r="EN407" t="str">
            <v/>
          </cell>
          <cell r="EO407" t="str">
            <v/>
          </cell>
          <cell r="EP407" t="str">
            <v/>
          </cell>
          <cell r="EQ407" t="str">
            <v/>
          </cell>
          <cell r="ER407" t="str">
            <v/>
          </cell>
          <cell r="ES407" t="str">
            <v/>
          </cell>
          <cell r="ET407" t="str">
            <v/>
          </cell>
          <cell r="EU407" t="str">
            <v/>
          </cell>
          <cell r="EV407" t="str">
            <v/>
          </cell>
          <cell r="EW407" t="str">
            <v/>
          </cell>
          <cell r="EX407" t="str">
            <v/>
          </cell>
          <cell r="EY407" t="str">
            <v/>
          </cell>
          <cell r="EZ407" t="str">
            <v/>
          </cell>
          <cell r="FA407" t="str">
            <v/>
          </cell>
          <cell r="FB407" t="str">
            <v/>
          </cell>
          <cell r="FC407" t="str">
            <v/>
          </cell>
          <cell r="FD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B408" t="str">
            <v/>
          </cell>
          <cell r="EF408" t="str">
            <v/>
          </cell>
          <cell r="EG408" t="str">
            <v/>
          </cell>
          <cell r="EH408" t="str">
            <v/>
          </cell>
          <cell r="EI408" t="str">
            <v/>
          </cell>
          <cell r="EJ408" t="str">
            <v/>
          </cell>
          <cell r="EK408" t="str">
            <v/>
          </cell>
          <cell r="EL408" t="str">
            <v/>
          </cell>
          <cell r="EM408" t="str">
            <v/>
          </cell>
          <cell r="EN408" t="str">
            <v/>
          </cell>
          <cell r="EO408" t="str">
            <v/>
          </cell>
          <cell r="EP408" t="str">
            <v/>
          </cell>
          <cell r="EQ408" t="str">
            <v/>
          </cell>
          <cell r="ER408" t="str">
            <v/>
          </cell>
          <cell r="ES408" t="str">
            <v/>
          </cell>
          <cell r="ET408" t="str">
            <v/>
          </cell>
          <cell r="EU408" t="str">
            <v/>
          </cell>
          <cell r="EV408" t="str">
            <v/>
          </cell>
          <cell r="EW408" t="str">
            <v/>
          </cell>
          <cell r="EX408" t="str">
            <v/>
          </cell>
          <cell r="EY408" t="str">
            <v/>
          </cell>
          <cell r="EZ408" t="str">
            <v/>
          </cell>
          <cell r="FA408" t="str">
            <v/>
          </cell>
          <cell r="FB408" t="str">
            <v/>
          </cell>
          <cell r="FC408" t="str">
            <v/>
          </cell>
          <cell r="FD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B409" t="str">
            <v/>
          </cell>
          <cell r="EF409" t="str">
            <v/>
          </cell>
          <cell r="EG409" t="str">
            <v/>
          </cell>
          <cell r="EH409" t="str">
            <v/>
          </cell>
          <cell r="EI409" t="str">
            <v/>
          </cell>
          <cell r="EJ409" t="str">
            <v/>
          </cell>
          <cell r="EK409" t="str">
            <v/>
          </cell>
          <cell r="EL409" t="str">
            <v/>
          </cell>
          <cell r="EM409" t="str">
            <v/>
          </cell>
          <cell r="EN409" t="str">
            <v/>
          </cell>
          <cell r="EO409" t="str">
            <v/>
          </cell>
          <cell r="EP409" t="str">
            <v/>
          </cell>
          <cell r="EQ409" t="str">
            <v/>
          </cell>
          <cell r="ER409" t="str">
            <v/>
          </cell>
          <cell r="ES409" t="str">
            <v/>
          </cell>
          <cell r="ET409" t="str">
            <v/>
          </cell>
          <cell r="EU409" t="str">
            <v/>
          </cell>
          <cell r="EV409" t="str">
            <v/>
          </cell>
          <cell r="EW409" t="str">
            <v/>
          </cell>
          <cell r="EX409" t="str">
            <v/>
          </cell>
          <cell r="EY409" t="str">
            <v/>
          </cell>
          <cell r="EZ409" t="str">
            <v/>
          </cell>
          <cell r="FA409" t="str">
            <v/>
          </cell>
          <cell r="FB409" t="str">
            <v/>
          </cell>
          <cell r="FC409" t="str">
            <v/>
          </cell>
          <cell r="FD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B410" t="str">
            <v/>
          </cell>
          <cell r="EF410" t="str">
            <v/>
          </cell>
          <cell r="EG410" t="str">
            <v/>
          </cell>
          <cell r="EH410" t="str">
            <v/>
          </cell>
          <cell r="EI410" t="str">
            <v/>
          </cell>
          <cell r="EJ410" t="str">
            <v/>
          </cell>
          <cell r="EK410" t="str">
            <v/>
          </cell>
          <cell r="EL410" t="str">
            <v/>
          </cell>
          <cell r="EM410" t="str">
            <v/>
          </cell>
          <cell r="EN410" t="str">
            <v/>
          </cell>
          <cell r="EO410" t="str">
            <v/>
          </cell>
          <cell r="EP410" t="str">
            <v/>
          </cell>
          <cell r="EQ410" t="str">
            <v/>
          </cell>
          <cell r="ER410" t="str">
            <v/>
          </cell>
          <cell r="ES410" t="str">
            <v/>
          </cell>
          <cell r="ET410" t="str">
            <v/>
          </cell>
          <cell r="EU410" t="str">
            <v/>
          </cell>
          <cell r="EV410" t="str">
            <v/>
          </cell>
          <cell r="EW410" t="str">
            <v/>
          </cell>
          <cell r="EX410" t="str">
            <v/>
          </cell>
          <cell r="EY410" t="str">
            <v/>
          </cell>
          <cell r="EZ410" t="str">
            <v/>
          </cell>
          <cell r="FA410" t="str">
            <v/>
          </cell>
          <cell r="FB410" t="str">
            <v/>
          </cell>
          <cell r="FC410" t="str">
            <v/>
          </cell>
          <cell r="FD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  <cell r="Z411" t="str">
            <v/>
          </cell>
          <cell r="AB411" t="str">
            <v/>
          </cell>
          <cell r="EF411" t="str">
            <v/>
          </cell>
          <cell r="EG411" t="str">
            <v/>
          </cell>
          <cell r="EH411" t="str">
            <v/>
          </cell>
          <cell r="EI411" t="str">
            <v/>
          </cell>
          <cell r="EJ411" t="str">
            <v/>
          </cell>
          <cell r="EK411" t="str">
            <v/>
          </cell>
          <cell r="EL411" t="str">
            <v/>
          </cell>
          <cell r="EM411" t="str">
            <v/>
          </cell>
          <cell r="EN411" t="str">
            <v/>
          </cell>
          <cell r="EO411" t="str">
            <v/>
          </cell>
          <cell r="EP411" t="str">
            <v/>
          </cell>
          <cell r="EQ411" t="str">
            <v/>
          </cell>
          <cell r="ER411" t="str">
            <v/>
          </cell>
          <cell r="ES411" t="str">
            <v/>
          </cell>
          <cell r="ET411" t="str">
            <v/>
          </cell>
          <cell r="EU411" t="str">
            <v/>
          </cell>
          <cell r="EV411" t="str">
            <v/>
          </cell>
          <cell r="EW411" t="str">
            <v/>
          </cell>
          <cell r="EX411" t="str">
            <v/>
          </cell>
          <cell r="EY411" t="str">
            <v/>
          </cell>
          <cell r="EZ411" t="str">
            <v/>
          </cell>
          <cell r="FA411" t="str">
            <v/>
          </cell>
          <cell r="FB411" t="str">
            <v/>
          </cell>
          <cell r="FC411" t="str">
            <v/>
          </cell>
          <cell r="FD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  <cell r="Z412" t="str">
            <v/>
          </cell>
          <cell r="AB412" t="str">
            <v/>
          </cell>
          <cell r="EF412" t="str">
            <v/>
          </cell>
          <cell r="EG412" t="str">
            <v/>
          </cell>
          <cell r="EH412" t="str">
            <v/>
          </cell>
          <cell r="EI412" t="str">
            <v/>
          </cell>
          <cell r="EJ412" t="str">
            <v/>
          </cell>
          <cell r="EK412" t="str">
            <v/>
          </cell>
          <cell r="EL412" t="str">
            <v/>
          </cell>
          <cell r="EM412" t="str">
            <v/>
          </cell>
          <cell r="EN412" t="str">
            <v/>
          </cell>
          <cell r="EO412" t="str">
            <v/>
          </cell>
          <cell r="EP412" t="str">
            <v/>
          </cell>
          <cell r="EQ412" t="str">
            <v/>
          </cell>
          <cell r="ER412" t="str">
            <v/>
          </cell>
          <cell r="ES412" t="str">
            <v/>
          </cell>
          <cell r="ET412" t="str">
            <v/>
          </cell>
          <cell r="EU412" t="str">
            <v/>
          </cell>
          <cell r="EV412" t="str">
            <v/>
          </cell>
          <cell r="EW412" t="str">
            <v/>
          </cell>
          <cell r="EX412" t="str">
            <v/>
          </cell>
          <cell r="EY412" t="str">
            <v/>
          </cell>
          <cell r="EZ412" t="str">
            <v/>
          </cell>
          <cell r="FA412" t="str">
            <v/>
          </cell>
          <cell r="FB412" t="str">
            <v/>
          </cell>
          <cell r="FC412" t="str">
            <v/>
          </cell>
          <cell r="FD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  <cell r="Z413" t="str">
            <v/>
          </cell>
          <cell r="AB413" t="str">
            <v/>
          </cell>
          <cell r="EF413" t="str">
            <v/>
          </cell>
          <cell r="EG413" t="str">
            <v/>
          </cell>
          <cell r="EH413" t="str">
            <v/>
          </cell>
          <cell r="EI413" t="str">
            <v/>
          </cell>
          <cell r="EJ413" t="str">
            <v/>
          </cell>
          <cell r="EK413" t="str">
            <v/>
          </cell>
          <cell r="EL413" t="str">
            <v/>
          </cell>
          <cell r="EM413" t="str">
            <v/>
          </cell>
          <cell r="EN413" t="str">
            <v/>
          </cell>
          <cell r="EO413" t="str">
            <v/>
          </cell>
          <cell r="EP413" t="str">
            <v/>
          </cell>
          <cell r="EQ413" t="str">
            <v/>
          </cell>
          <cell r="ER413" t="str">
            <v/>
          </cell>
          <cell r="ES413" t="str">
            <v/>
          </cell>
          <cell r="ET413" t="str">
            <v/>
          </cell>
          <cell r="EU413" t="str">
            <v/>
          </cell>
          <cell r="EV413" t="str">
            <v/>
          </cell>
          <cell r="EW413" t="str">
            <v/>
          </cell>
          <cell r="EX413" t="str">
            <v/>
          </cell>
          <cell r="EY413" t="str">
            <v/>
          </cell>
          <cell r="EZ413" t="str">
            <v/>
          </cell>
          <cell r="FA413" t="str">
            <v/>
          </cell>
          <cell r="FB413" t="str">
            <v/>
          </cell>
          <cell r="FC413" t="str">
            <v/>
          </cell>
          <cell r="FD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B414" t="str">
            <v/>
          </cell>
          <cell r="EF414" t="str">
            <v/>
          </cell>
          <cell r="EG414" t="str">
            <v/>
          </cell>
          <cell r="EH414" t="str">
            <v/>
          </cell>
          <cell r="EI414" t="str">
            <v/>
          </cell>
          <cell r="EJ414" t="str">
            <v/>
          </cell>
          <cell r="EK414" t="str">
            <v/>
          </cell>
          <cell r="EL414" t="str">
            <v/>
          </cell>
          <cell r="EM414" t="str">
            <v/>
          </cell>
          <cell r="EN414" t="str">
            <v/>
          </cell>
          <cell r="EO414" t="str">
            <v/>
          </cell>
          <cell r="EP414" t="str">
            <v/>
          </cell>
          <cell r="EQ414" t="str">
            <v/>
          </cell>
          <cell r="ER414" t="str">
            <v/>
          </cell>
          <cell r="ES414" t="str">
            <v/>
          </cell>
          <cell r="ET414" t="str">
            <v/>
          </cell>
          <cell r="EU414" t="str">
            <v/>
          </cell>
          <cell r="EV414" t="str">
            <v/>
          </cell>
          <cell r="EW414" t="str">
            <v/>
          </cell>
          <cell r="EX414" t="str">
            <v/>
          </cell>
          <cell r="EY414" t="str">
            <v/>
          </cell>
          <cell r="EZ414" t="str">
            <v/>
          </cell>
          <cell r="FA414" t="str">
            <v/>
          </cell>
          <cell r="FB414" t="str">
            <v/>
          </cell>
          <cell r="FC414" t="str">
            <v/>
          </cell>
          <cell r="FD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B415" t="str">
            <v/>
          </cell>
          <cell r="EF415" t="str">
            <v/>
          </cell>
          <cell r="EG415" t="str">
            <v/>
          </cell>
          <cell r="EH415" t="str">
            <v/>
          </cell>
          <cell r="EI415" t="str">
            <v/>
          </cell>
          <cell r="EJ415" t="str">
            <v/>
          </cell>
          <cell r="EK415" t="str">
            <v/>
          </cell>
          <cell r="EL415" t="str">
            <v/>
          </cell>
          <cell r="EM415" t="str">
            <v/>
          </cell>
          <cell r="EN415" t="str">
            <v/>
          </cell>
          <cell r="EO415" t="str">
            <v/>
          </cell>
          <cell r="EP415" t="str">
            <v/>
          </cell>
          <cell r="EQ415" t="str">
            <v/>
          </cell>
          <cell r="ER415" t="str">
            <v/>
          </cell>
          <cell r="ES415" t="str">
            <v/>
          </cell>
          <cell r="ET415" t="str">
            <v/>
          </cell>
          <cell r="EU415" t="str">
            <v/>
          </cell>
          <cell r="EV415" t="str">
            <v/>
          </cell>
          <cell r="EW415" t="str">
            <v/>
          </cell>
          <cell r="EX415" t="str">
            <v/>
          </cell>
          <cell r="EY415" t="str">
            <v/>
          </cell>
          <cell r="EZ415" t="str">
            <v/>
          </cell>
          <cell r="FA415" t="str">
            <v/>
          </cell>
          <cell r="FB415" t="str">
            <v/>
          </cell>
          <cell r="FC415" t="str">
            <v/>
          </cell>
          <cell r="FD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B416" t="str">
            <v/>
          </cell>
          <cell r="EF416" t="str">
            <v/>
          </cell>
          <cell r="EG416" t="str">
            <v/>
          </cell>
          <cell r="EH416" t="str">
            <v/>
          </cell>
          <cell r="EI416" t="str">
            <v/>
          </cell>
          <cell r="EJ416" t="str">
            <v/>
          </cell>
          <cell r="EK416" t="str">
            <v/>
          </cell>
          <cell r="EL416" t="str">
            <v/>
          </cell>
          <cell r="EM416" t="str">
            <v/>
          </cell>
          <cell r="EN416" t="str">
            <v/>
          </cell>
          <cell r="EO416" t="str">
            <v/>
          </cell>
          <cell r="EP416" t="str">
            <v/>
          </cell>
          <cell r="EQ416" t="str">
            <v/>
          </cell>
          <cell r="ER416" t="str">
            <v/>
          </cell>
          <cell r="ES416" t="str">
            <v/>
          </cell>
          <cell r="ET416" t="str">
            <v/>
          </cell>
          <cell r="EU416" t="str">
            <v/>
          </cell>
          <cell r="EV416" t="str">
            <v/>
          </cell>
          <cell r="EW416" t="str">
            <v/>
          </cell>
          <cell r="EX416" t="str">
            <v/>
          </cell>
          <cell r="EY416" t="str">
            <v/>
          </cell>
          <cell r="EZ416" t="str">
            <v/>
          </cell>
          <cell r="FA416" t="str">
            <v/>
          </cell>
          <cell r="FB416" t="str">
            <v/>
          </cell>
          <cell r="FC416" t="str">
            <v/>
          </cell>
          <cell r="FD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  <cell r="Z417" t="str">
            <v/>
          </cell>
          <cell r="AB417" t="str">
            <v/>
          </cell>
          <cell r="EF417" t="str">
            <v/>
          </cell>
          <cell r="EG417" t="str">
            <v/>
          </cell>
          <cell r="EH417" t="str">
            <v/>
          </cell>
          <cell r="EI417" t="str">
            <v/>
          </cell>
          <cell r="EJ417" t="str">
            <v/>
          </cell>
          <cell r="EK417" t="str">
            <v/>
          </cell>
          <cell r="EL417" t="str">
            <v/>
          </cell>
          <cell r="EM417" t="str">
            <v/>
          </cell>
          <cell r="EN417" t="str">
            <v/>
          </cell>
          <cell r="EO417" t="str">
            <v/>
          </cell>
          <cell r="EP417" t="str">
            <v/>
          </cell>
          <cell r="EQ417" t="str">
            <v/>
          </cell>
          <cell r="ER417" t="str">
            <v/>
          </cell>
          <cell r="ES417" t="str">
            <v/>
          </cell>
          <cell r="ET417" t="str">
            <v/>
          </cell>
          <cell r="EU417" t="str">
            <v/>
          </cell>
          <cell r="EV417" t="str">
            <v/>
          </cell>
          <cell r="EW417" t="str">
            <v/>
          </cell>
          <cell r="EX417" t="str">
            <v/>
          </cell>
          <cell r="EY417" t="str">
            <v/>
          </cell>
          <cell r="EZ417" t="str">
            <v/>
          </cell>
          <cell r="FA417" t="str">
            <v/>
          </cell>
          <cell r="FB417" t="str">
            <v/>
          </cell>
          <cell r="FC417" t="str">
            <v/>
          </cell>
          <cell r="FD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 t="str">
            <v/>
          </cell>
          <cell r="W418" t="str">
            <v/>
          </cell>
          <cell r="X418" t="str">
            <v/>
          </cell>
          <cell r="Y418" t="str">
            <v/>
          </cell>
          <cell r="Z418" t="str">
            <v/>
          </cell>
          <cell r="AB418" t="str">
            <v/>
          </cell>
          <cell r="EF418" t="str">
            <v/>
          </cell>
          <cell r="EG418" t="str">
            <v/>
          </cell>
          <cell r="EH418" t="str">
            <v/>
          </cell>
          <cell r="EI418" t="str">
            <v/>
          </cell>
          <cell r="EJ418" t="str">
            <v/>
          </cell>
          <cell r="EK418" t="str">
            <v/>
          </cell>
          <cell r="EL418" t="str">
            <v/>
          </cell>
          <cell r="EM418" t="str">
            <v/>
          </cell>
          <cell r="EN418" t="str">
            <v/>
          </cell>
          <cell r="EO418" t="str">
            <v/>
          </cell>
          <cell r="EP418" t="str">
            <v/>
          </cell>
          <cell r="EQ418" t="str">
            <v/>
          </cell>
          <cell r="ER418" t="str">
            <v/>
          </cell>
          <cell r="ES418" t="str">
            <v/>
          </cell>
          <cell r="ET418" t="str">
            <v/>
          </cell>
          <cell r="EU418" t="str">
            <v/>
          </cell>
          <cell r="EV418" t="str">
            <v/>
          </cell>
          <cell r="EW418" t="str">
            <v/>
          </cell>
          <cell r="EX418" t="str">
            <v/>
          </cell>
          <cell r="EY418" t="str">
            <v/>
          </cell>
          <cell r="EZ418" t="str">
            <v/>
          </cell>
          <cell r="FA418" t="str">
            <v/>
          </cell>
          <cell r="FB418" t="str">
            <v/>
          </cell>
          <cell r="FC418" t="str">
            <v/>
          </cell>
          <cell r="FD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B419" t="str">
            <v/>
          </cell>
          <cell r="EF419" t="str">
            <v/>
          </cell>
          <cell r="EG419" t="str">
            <v/>
          </cell>
          <cell r="EH419" t="str">
            <v/>
          </cell>
          <cell r="EI419" t="str">
            <v/>
          </cell>
          <cell r="EJ419" t="str">
            <v/>
          </cell>
          <cell r="EK419" t="str">
            <v/>
          </cell>
          <cell r="EL419" t="str">
            <v/>
          </cell>
          <cell r="EM419" t="str">
            <v/>
          </cell>
          <cell r="EN419" t="str">
            <v/>
          </cell>
          <cell r="EO419" t="str">
            <v/>
          </cell>
          <cell r="EP419" t="str">
            <v/>
          </cell>
          <cell r="EQ419" t="str">
            <v/>
          </cell>
          <cell r="ER419" t="str">
            <v/>
          </cell>
          <cell r="ES419" t="str">
            <v/>
          </cell>
          <cell r="ET419" t="str">
            <v/>
          </cell>
          <cell r="EU419" t="str">
            <v/>
          </cell>
          <cell r="EV419" t="str">
            <v/>
          </cell>
          <cell r="EW419" t="str">
            <v/>
          </cell>
          <cell r="EX419" t="str">
            <v/>
          </cell>
          <cell r="EY419" t="str">
            <v/>
          </cell>
          <cell r="EZ419" t="str">
            <v/>
          </cell>
          <cell r="FA419" t="str">
            <v/>
          </cell>
          <cell r="FB419" t="str">
            <v/>
          </cell>
          <cell r="FC419" t="str">
            <v/>
          </cell>
          <cell r="FD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B420" t="str">
            <v/>
          </cell>
          <cell r="EF420" t="str">
            <v/>
          </cell>
          <cell r="EG420" t="str">
            <v/>
          </cell>
          <cell r="EH420" t="str">
            <v/>
          </cell>
          <cell r="EI420" t="str">
            <v/>
          </cell>
          <cell r="EJ420" t="str">
            <v/>
          </cell>
          <cell r="EK420" t="str">
            <v/>
          </cell>
          <cell r="EL420" t="str">
            <v/>
          </cell>
          <cell r="EM420" t="str">
            <v/>
          </cell>
          <cell r="EN420" t="str">
            <v/>
          </cell>
          <cell r="EO420" t="str">
            <v/>
          </cell>
          <cell r="EP420" t="str">
            <v/>
          </cell>
          <cell r="EQ420" t="str">
            <v/>
          </cell>
          <cell r="ER420" t="str">
            <v/>
          </cell>
          <cell r="ES420" t="str">
            <v/>
          </cell>
          <cell r="ET420" t="str">
            <v/>
          </cell>
          <cell r="EU420" t="str">
            <v/>
          </cell>
          <cell r="EV420" t="str">
            <v/>
          </cell>
          <cell r="EW420" t="str">
            <v/>
          </cell>
          <cell r="EX420" t="str">
            <v/>
          </cell>
          <cell r="EY420" t="str">
            <v/>
          </cell>
          <cell r="EZ420" t="str">
            <v/>
          </cell>
          <cell r="FA420" t="str">
            <v/>
          </cell>
          <cell r="FB420" t="str">
            <v/>
          </cell>
          <cell r="FC420" t="str">
            <v/>
          </cell>
          <cell r="FD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  <cell r="Z421" t="str">
            <v/>
          </cell>
          <cell r="AB421" t="str">
            <v/>
          </cell>
          <cell r="EF421" t="str">
            <v/>
          </cell>
          <cell r="EG421" t="str">
            <v/>
          </cell>
          <cell r="EH421" t="str">
            <v/>
          </cell>
          <cell r="EI421" t="str">
            <v/>
          </cell>
          <cell r="EJ421" t="str">
            <v/>
          </cell>
          <cell r="EK421" t="str">
            <v/>
          </cell>
          <cell r="EL421" t="str">
            <v/>
          </cell>
          <cell r="EM421" t="str">
            <v/>
          </cell>
          <cell r="EN421" t="str">
            <v/>
          </cell>
          <cell r="EO421" t="str">
            <v/>
          </cell>
          <cell r="EP421" t="str">
            <v/>
          </cell>
          <cell r="EQ421" t="str">
            <v/>
          </cell>
          <cell r="ER421" t="str">
            <v/>
          </cell>
          <cell r="ES421" t="str">
            <v/>
          </cell>
          <cell r="ET421" t="str">
            <v/>
          </cell>
          <cell r="EU421" t="str">
            <v/>
          </cell>
          <cell r="EV421" t="str">
            <v/>
          </cell>
          <cell r="EW421" t="str">
            <v/>
          </cell>
          <cell r="EX421" t="str">
            <v/>
          </cell>
          <cell r="EY421" t="str">
            <v/>
          </cell>
          <cell r="EZ421" t="str">
            <v/>
          </cell>
          <cell r="FA421" t="str">
            <v/>
          </cell>
          <cell r="FB421" t="str">
            <v/>
          </cell>
          <cell r="FC421" t="str">
            <v/>
          </cell>
          <cell r="FD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B422" t="str">
            <v/>
          </cell>
          <cell r="EF422" t="str">
            <v/>
          </cell>
          <cell r="EG422" t="str">
            <v/>
          </cell>
          <cell r="EH422" t="str">
            <v/>
          </cell>
          <cell r="EI422" t="str">
            <v/>
          </cell>
          <cell r="EJ422" t="str">
            <v/>
          </cell>
          <cell r="EK422" t="str">
            <v/>
          </cell>
          <cell r="EL422" t="str">
            <v/>
          </cell>
          <cell r="EM422" t="str">
            <v/>
          </cell>
          <cell r="EN422" t="str">
            <v/>
          </cell>
          <cell r="EO422" t="str">
            <v/>
          </cell>
          <cell r="EP422" t="str">
            <v/>
          </cell>
          <cell r="EQ422" t="str">
            <v/>
          </cell>
          <cell r="ER422" t="str">
            <v/>
          </cell>
          <cell r="ES422" t="str">
            <v/>
          </cell>
          <cell r="ET422" t="str">
            <v/>
          </cell>
          <cell r="EU422" t="str">
            <v/>
          </cell>
          <cell r="EV422" t="str">
            <v/>
          </cell>
          <cell r="EW422" t="str">
            <v/>
          </cell>
          <cell r="EX422" t="str">
            <v/>
          </cell>
          <cell r="EY422" t="str">
            <v/>
          </cell>
          <cell r="EZ422" t="str">
            <v/>
          </cell>
          <cell r="FA422" t="str">
            <v/>
          </cell>
          <cell r="FB422" t="str">
            <v/>
          </cell>
          <cell r="FC422" t="str">
            <v/>
          </cell>
          <cell r="FD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B423" t="str">
            <v/>
          </cell>
          <cell r="EF423" t="str">
            <v/>
          </cell>
          <cell r="EG423" t="str">
            <v/>
          </cell>
          <cell r="EH423" t="str">
            <v/>
          </cell>
          <cell r="EI423" t="str">
            <v/>
          </cell>
          <cell r="EJ423" t="str">
            <v/>
          </cell>
          <cell r="EK423" t="str">
            <v/>
          </cell>
          <cell r="EL423" t="str">
            <v/>
          </cell>
          <cell r="EM423" t="str">
            <v/>
          </cell>
          <cell r="EN423" t="str">
            <v/>
          </cell>
          <cell r="EO423" t="str">
            <v/>
          </cell>
          <cell r="EP423" t="str">
            <v/>
          </cell>
          <cell r="EQ423" t="str">
            <v/>
          </cell>
          <cell r="ER423" t="str">
            <v/>
          </cell>
          <cell r="ES423" t="str">
            <v/>
          </cell>
          <cell r="ET423" t="str">
            <v/>
          </cell>
          <cell r="EU423" t="str">
            <v/>
          </cell>
          <cell r="EV423" t="str">
            <v/>
          </cell>
          <cell r="EW423" t="str">
            <v/>
          </cell>
          <cell r="EX423" t="str">
            <v/>
          </cell>
          <cell r="EY423" t="str">
            <v/>
          </cell>
          <cell r="EZ423" t="str">
            <v/>
          </cell>
          <cell r="FA423" t="str">
            <v/>
          </cell>
          <cell r="FB423" t="str">
            <v/>
          </cell>
          <cell r="FC423" t="str">
            <v/>
          </cell>
          <cell r="FD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B424" t="str">
            <v/>
          </cell>
          <cell r="EF424" t="str">
            <v/>
          </cell>
          <cell r="EG424" t="str">
            <v/>
          </cell>
          <cell r="EH424" t="str">
            <v/>
          </cell>
          <cell r="EI424" t="str">
            <v/>
          </cell>
          <cell r="EJ424" t="str">
            <v/>
          </cell>
          <cell r="EK424" t="str">
            <v/>
          </cell>
          <cell r="EL424" t="str">
            <v/>
          </cell>
          <cell r="EM424" t="str">
            <v/>
          </cell>
          <cell r="EN424" t="str">
            <v/>
          </cell>
          <cell r="EO424" t="str">
            <v/>
          </cell>
          <cell r="EP424" t="str">
            <v/>
          </cell>
          <cell r="EQ424" t="str">
            <v/>
          </cell>
          <cell r="ER424" t="str">
            <v/>
          </cell>
          <cell r="ES424" t="str">
            <v/>
          </cell>
          <cell r="ET424" t="str">
            <v/>
          </cell>
          <cell r="EU424" t="str">
            <v/>
          </cell>
          <cell r="EV424" t="str">
            <v/>
          </cell>
          <cell r="EW424" t="str">
            <v/>
          </cell>
          <cell r="EX424" t="str">
            <v/>
          </cell>
          <cell r="EY424" t="str">
            <v/>
          </cell>
          <cell r="EZ424" t="str">
            <v/>
          </cell>
          <cell r="FA424" t="str">
            <v/>
          </cell>
          <cell r="FB424" t="str">
            <v/>
          </cell>
          <cell r="FC424" t="str">
            <v/>
          </cell>
          <cell r="FD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  <cell r="Z425" t="str">
            <v/>
          </cell>
          <cell r="AB425" t="str">
            <v/>
          </cell>
          <cell r="EF425" t="str">
            <v/>
          </cell>
          <cell r="EG425" t="str">
            <v/>
          </cell>
          <cell r="EH425" t="str">
            <v/>
          </cell>
          <cell r="EI425" t="str">
            <v/>
          </cell>
          <cell r="EJ425" t="str">
            <v/>
          </cell>
          <cell r="EK425" t="str">
            <v/>
          </cell>
          <cell r="EL425" t="str">
            <v/>
          </cell>
          <cell r="EM425" t="str">
            <v/>
          </cell>
          <cell r="EN425" t="str">
            <v/>
          </cell>
          <cell r="EO425" t="str">
            <v/>
          </cell>
          <cell r="EP425" t="str">
            <v/>
          </cell>
          <cell r="EQ425" t="str">
            <v/>
          </cell>
          <cell r="ER425" t="str">
            <v/>
          </cell>
          <cell r="ES425" t="str">
            <v/>
          </cell>
          <cell r="ET425" t="str">
            <v/>
          </cell>
          <cell r="EU425" t="str">
            <v/>
          </cell>
          <cell r="EV425" t="str">
            <v/>
          </cell>
          <cell r="EW425" t="str">
            <v/>
          </cell>
          <cell r="EX425" t="str">
            <v/>
          </cell>
          <cell r="EY425" t="str">
            <v/>
          </cell>
          <cell r="EZ425" t="str">
            <v/>
          </cell>
          <cell r="FA425" t="str">
            <v/>
          </cell>
          <cell r="FB425" t="str">
            <v/>
          </cell>
          <cell r="FC425" t="str">
            <v/>
          </cell>
          <cell r="FD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B426" t="str">
            <v/>
          </cell>
          <cell r="EF426" t="str">
            <v/>
          </cell>
          <cell r="EG426" t="str">
            <v/>
          </cell>
          <cell r="EH426" t="str">
            <v/>
          </cell>
          <cell r="EI426" t="str">
            <v/>
          </cell>
          <cell r="EJ426" t="str">
            <v/>
          </cell>
          <cell r="EK426" t="str">
            <v/>
          </cell>
          <cell r="EL426" t="str">
            <v/>
          </cell>
          <cell r="EM426" t="str">
            <v/>
          </cell>
          <cell r="EN426" t="str">
            <v/>
          </cell>
          <cell r="EO426" t="str">
            <v/>
          </cell>
          <cell r="EP426" t="str">
            <v/>
          </cell>
          <cell r="EQ426" t="str">
            <v/>
          </cell>
          <cell r="ER426" t="str">
            <v/>
          </cell>
          <cell r="ES426" t="str">
            <v/>
          </cell>
          <cell r="ET426" t="str">
            <v/>
          </cell>
          <cell r="EU426" t="str">
            <v/>
          </cell>
          <cell r="EV426" t="str">
            <v/>
          </cell>
          <cell r="EW426" t="str">
            <v/>
          </cell>
          <cell r="EX426" t="str">
            <v/>
          </cell>
          <cell r="EY426" t="str">
            <v/>
          </cell>
          <cell r="EZ426" t="str">
            <v/>
          </cell>
          <cell r="FA426" t="str">
            <v/>
          </cell>
          <cell r="FB426" t="str">
            <v/>
          </cell>
          <cell r="FC426" t="str">
            <v/>
          </cell>
          <cell r="FD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B427" t="str">
            <v/>
          </cell>
          <cell r="EF427" t="str">
            <v/>
          </cell>
          <cell r="EG427" t="str">
            <v/>
          </cell>
          <cell r="EH427" t="str">
            <v/>
          </cell>
          <cell r="EI427" t="str">
            <v/>
          </cell>
          <cell r="EJ427" t="str">
            <v/>
          </cell>
          <cell r="EK427" t="str">
            <v/>
          </cell>
          <cell r="EL427" t="str">
            <v/>
          </cell>
          <cell r="EM427" t="str">
            <v/>
          </cell>
          <cell r="EN427" t="str">
            <v/>
          </cell>
          <cell r="EO427" t="str">
            <v/>
          </cell>
          <cell r="EP427" t="str">
            <v/>
          </cell>
          <cell r="EQ427" t="str">
            <v/>
          </cell>
          <cell r="ER427" t="str">
            <v/>
          </cell>
          <cell r="ES427" t="str">
            <v/>
          </cell>
          <cell r="ET427" t="str">
            <v/>
          </cell>
          <cell r="EU427" t="str">
            <v/>
          </cell>
          <cell r="EV427" t="str">
            <v/>
          </cell>
          <cell r="EW427" t="str">
            <v/>
          </cell>
          <cell r="EX427" t="str">
            <v/>
          </cell>
          <cell r="EY427" t="str">
            <v/>
          </cell>
          <cell r="EZ427" t="str">
            <v/>
          </cell>
          <cell r="FA427" t="str">
            <v/>
          </cell>
          <cell r="FB427" t="str">
            <v/>
          </cell>
          <cell r="FC427" t="str">
            <v/>
          </cell>
          <cell r="FD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B428" t="str">
            <v/>
          </cell>
          <cell r="EF428" t="str">
            <v/>
          </cell>
          <cell r="EG428" t="str">
            <v/>
          </cell>
          <cell r="EH428" t="str">
            <v/>
          </cell>
          <cell r="EI428" t="str">
            <v/>
          </cell>
          <cell r="EJ428" t="str">
            <v/>
          </cell>
          <cell r="EK428" t="str">
            <v/>
          </cell>
          <cell r="EL428" t="str">
            <v/>
          </cell>
          <cell r="EM428" t="str">
            <v/>
          </cell>
          <cell r="EN428" t="str">
            <v/>
          </cell>
          <cell r="EO428" t="str">
            <v/>
          </cell>
          <cell r="EP428" t="str">
            <v/>
          </cell>
          <cell r="EQ428" t="str">
            <v/>
          </cell>
          <cell r="ER428" t="str">
            <v/>
          </cell>
          <cell r="ES428" t="str">
            <v/>
          </cell>
          <cell r="ET428" t="str">
            <v/>
          </cell>
          <cell r="EU428" t="str">
            <v/>
          </cell>
          <cell r="EV428" t="str">
            <v/>
          </cell>
          <cell r="EW428" t="str">
            <v/>
          </cell>
          <cell r="EX428" t="str">
            <v/>
          </cell>
          <cell r="EY428" t="str">
            <v/>
          </cell>
          <cell r="EZ428" t="str">
            <v/>
          </cell>
          <cell r="FA428" t="str">
            <v/>
          </cell>
          <cell r="FB428" t="str">
            <v/>
          </cell>
          <cell r="FC428" t="str">
            <v/>
          </cell>
          <cell r="FD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  <cell r="AB429" t="str">
            <v/>
          </cell>
          <cell r="EF429" t="str">
            <v/>
          </cell>
          <cell r="EG429" t="str">
            <v/>
          </cell>
          <cell r="EH429" t="str">
            <v/>
          </cell>
          <cell r="EI429" t="str">
            <v/>
          </cell>
          <cell r="EJ429" t="str">
            <v/>
          </cell>
          <cell r="EK429" t="str">
            <v/>
          </cell>
          <cell r="EL429" t="str">
            <v/>
          </cell>
          <cell r="EM429" t="str">
            <v/>
          </cell>
          <cell r="EN429" t="str">
            <v/>
          </cell>
          <cell r="EO429" t="str">
            <v/>
          </cell>
          <cell r="EP429" t="str">
            <v/>
          </cell>
          <cell r="EQ429" t="str">
            <v/>
          </cell>
          <cell r="ER429" t="str">
            <v/>
          </cell>
          <cell r="ES429" t="str">
            <v/>
          </cell>
          <cell r="ET429" t="str">
            <v/>
          </cell>
          <cell r="EU429" t="str">
            <v/>
          </cell>
          <cell r="EV429" t="str">
            <v/>
          </cell>
          <cell r="EW429" t="str">
            <v/>
          </cell>
          <cell r="EX429" t="str">
            <v/>
          </cell>
          <cell r="EY429" t="str">
            <v/>
          </cell>
          <cell r="EZ429" t="str">
            <v/>
          </cell>
          <cell r="FA429" t="str">
            <v/>
          </cell>
          <cell r="FB429" t="str">
            <v/>
          </cell>
          <cell r="FC429" t="str">
            <v/>
          </cell>
          <cell r="FD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 t="str">
            <v/>
          </cell>
          <cell r="AB430" t="str">
            <v/>
          </cell>
          <cell r="EF430" t="str">
            <v/>
          </cell>
          <cell r="EG430" t="str">
            <v/>
          </cell>
          <cell r="EH430" t="str">
            <v/>
          </cell>
          <cell r="EI430" t="str">
            <v/>
          </cell>
          <cell r="EJ430" t="str">
            <v/>
          </cell>
          <cell r="EK430" t="str">
            <v/>
          </cell>
          <cell r="EL430" t="str">
            <v/>
          </cell>
          <cell r="EM430" t="str">
            <v/>
          </cell>
          <cell r="EN430" t="str">
            <v/>
          </cell>
          <cell r="EO430" t="str">
            <v/>
          </cell>
          <cell r="EP430" t="str">
            <v/>
          </cell>
          <cell r="EQ430" t="str">
            <v/>
          </cell>
          <cell r="ER430" t="str">
            <v/>
          </cell>
          <cell r="ES430" t="str">
            <v/>
          </cell>
          <cell r="ET430" t="str">
            <v/>
          </cell>
          <cell r="EU430" t="str">
            <v/>
          </cell>
          <cell r="EV430" t="str">
            <v/>
          </cell>
          <cell r="EW430" t="str">
            <v/>
          </cell>
          <cell r="EX430" t="str">
            <v/>
          </cell>
          <cell r="EY430" t="str">
            <v/>
          </cell>
          <cell r="EZ430" t="str">
            <v/>
          </cell>
          <cell r="FA430" t="str">
            <v/>
          </cell>
          <cell r="FB430" t="str">
            <v/>
          </cell>
          <cell r="FC430" t="str">
            <v/>
          </cell>
          <cell r="FD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B431" t="str">
            <v/>
          </cell>
          <cell r="EF431" t="str">
            <v/>
          </cell>
          <cell r="EG431" t="str">
            <v/>
          </cell>
          <cell r="EH431" t="str">
            <v/>
          </cell>
          <cell r="EI431" t="str">
            <v/>
          </cell>
          <cell r="EJ431" t="str">
            <v/>
          </cell>
          <cell r="EK431" t="str">
            <v/>
          </cell>
          <cell r="EL431" t="str">
            <v/>
          </cell>
          <cell r="EM431" t="str">
            <v/>
          </cell>
          <cell r="EN431" t="str">
            <v/>
          </cell>
          <cell r="EO431" t="str">
            <v/>
          </cell>
          <cell r="EP431" t="str">
            <v/>
          </cell>
          <cell r="EQ431" t="str">
            <v/>
          </cell>
          <cell r="ER431" t="str">
            <v/>
          </cell>
          <cell r="ES431" t="str">
            <v/>
          </cell>
          <cell r="ET431" t="str">
            <v/>
          </cell>
          <cell r="EU431" t="str">
            <v/>
          </cell>
          <cell r="EV431" t="str">
            <v/>
          </cell>
          <cell r="EW431" t="str">
            <v/>
          </cell>
          <cell r="EX431" t="str">
            <v/>
          </cell>
          <cell r="EY431" t="str">
            <v/>
          </cell>
          <cell r="EZ431" t="str">
            <v/>
          </cell>
          <cell r="FA431" t="str">
            <v/>
          </cell>
          <cell r="FB431" t="str">
            <v/>
          </cell>
          <cell r="FC431" t="str">
            <v/>
          </cell>
          <cell r="FD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B432" t="str">
            <v/>
          </cell>
          <cell r="EF432" t="str">
            <v/>
          </cell>
          <cell r="EG432" t="str">
            <v/>
          </cell>
          <cell r="EH432" t="str">
            <v/>
          </cell>
          <cell r="EI432" t="str">
            <v/>
          </cell>
          <cell r="EJ432" t="str">
            <v/>
          </cell>
          <cell r="EK432" t="str">
            <v/>
          </cell>
          <cell r="EL432" t="str">
            <v/>
          </cell>
          <cell r="EM432" t="str">
            <v/>
          </cell>
          <cell r="EN432" t="str">
            <v/>
          </cell>
          <cell r="EO432" t="str">
            <v/>
          </cell>
          <cell r="EP432" t="str">
            <v/>
          </cell>
          <cell r="EQ432" t="str">
            <v/>
          </cell>
          <cell r="ER432" t="str">
            <v/>
          </cell>
          <cell r="ES432" t="str">
            <v/>
          </cell>
          <cell r="ET432" t="str">
            <v/>
          </cell>
          <cell r="EU432" t="str">
            <v/>
          </cell>
          <cell r="EV432" t="str">
            <v/>
          </cell>
          <cell r="EW432" t="str">
            <v/>
          </cell>
          <cell r="EX432" t="str">
            <v/>
          </cell>
          <cell r="EY432" t="str">
            <v/>
          </cell>
          <cell r="EZ432" t="str">
            <v/>
          </cell>
          <cell r="FA432" t="str">
            <v/>
          </cell>
          <cell r="FB432" t="str">
            <v/>
          </cell>
          <cell r="FC432" t="str">
            <v/>
          </cell>
          <cell r="FD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B433" t="str">
            <v/>
          </cell>
          <cell r="EF433" t="str">
            <v/>
          </cell>
          <cell r="EG433" t="str">
            <v/>
          </cell>
          <cell r="EH433" t="str">
            <v/>
          </cell>
          <cell r="EI433" t="str">
            <v/>
          </cell>
          <cell r="EJ433" t="str">
            <v/>
          </cell>
          <cell r="EK433" t="str">
            <v/>
          </cell>
          <cell r="EL433" t="str">
            <v/>
          </cell>
          <cell r="EM433" t="str">
            <v/>
          </cell>
          <cell r="EN433" t="str">
            <v/>
          </cell>
          <cell r="EO433" t="str">
            <v/>
          </cell>
          <cell r="EP433" t="str">
            <v/>
          </cell>
          <cell r="EQ433" t="str">
            <v/>
          </cell>
          <cell r="ER433" t="str">
            <v/>
          </cell>
          <cell r="ES433" t="str">
            <v/>
          </cell>
          <cell r="ET433" t="str">
            <v/>
          </cell>
          <cell r="EU433" t="str">
            <v/>
          </cell>
          <cell r="EV433" t="str">
            <v/>
          </cell>
          <cell r="EW433" t="str">
            <v/>
          </cell>
          <cell r="EX433" t="str">
            <v/>
          </cell>
          <cell r="EY433" t="str">
            <v/>
          </cell>
          <cell r="EZ433" t="str">
            <v/>
          </cell>
          <cell r="FA433" t="str">
            <v/>
          </cell>
          <cell r="FB433" t="str">
            <v/>
          </cell>
          <cell r="FC433" t="str">
            <v/>
          </cell>
          <cell r="FD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B434" t="str">
            <v/>
          </cell>
          <cell r="EF434" t="str">
            <v/>
          </cell>
          <cell r="EG434" t="str">
            <v/>
          </cell>
          <cell r="EH434" t="str">
            <v/>
          </cell>
          <cell r="EI434" t="str">
            <v/>
          </cell>
          <cell r="EJ434" t="str">
            <v/>
          </cell>
          <cell r="EK434" t="str">
            <v/>
          </cell>
          <cell r="EL434" t="str">
            <v/>
          </cell>
          <cell r="EM434" t="str">
            <v/>
          </cell>
          <cell r="EN434" t="str">
            <v/>
          </cell>
          <cell r="EO434" t="str">
            <v/>
          </cell>
          <cell r="EP434" t="str">
            <v/>
          </cell>
          <cell r="EQ434" t="str">
            <v/>
          </cell>
          <cell r="ER434" t="str">
            <v/>
          </cell>
          <cell r="ES434" t="str">
            <v/>
          </cell>
          <cell r="ET434" t="str">
            <v/>
          </cell>
          <cell r="EU434" t="str">
            <v/>
          </cell>
          <cell r="EV434" t="str">
            <v/>
          </cell>
          <cell r="EW434" t="str">
            <v/>
          </cell>
          <cell r="EX434" t="str">
            <v/>
          </cell>
          <cell r="EY434" t="str">
            <v/>
          </cell>
          <cell r="EZ434" t="str">
            <v/>
          </cell>
          <cell r="FA434" t="str">
            <v/>
          </cell>
          <cell r="FB434" t="str">
            <v/>
          </cell>
          <cell r="FC434" t="str">
            <v/>
          </cell>
          <cell r="FD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B435" t="str">
            <v/>
          </cell>
          <cell r="EF435" t="str">
            <v/>
          </cell>
          <cell r="EG435" t="str">
            <v/>
          </cell>
          <cell r="EH435" t="str">
            <v/>
          </cell>
          <cell r="EI435" t="str">
            <v/>
          </cell>
          <cell r="EJ435" t="str">
            <v/>
          </cell>
          <cell r="EK435" t="str">
            <v/>
          </cell>
          <cell r="EL435" t="str">
            <v/>
          </cell>
          <cell r="EM435" t="str">
            <v/>
          </cell>
          <cell r="EN435" t="str">
            <v/>
          </cell>
          <cell r="EO435" t="str">
            <v/>
          </cell>
          <cell r="EP435" t="str">
            <v/>
          </cell>
          <cell r="EQ435" t="str">
            <v/>
          </cell>
          <cell r="ER435" t="str">
            <v/>
          </cell>
          <cell r="ES435" t="str">
            <v/>
          </cell>
          <cell r="ET435" t="str">
            <v/>
          </cell>
          <cell r="EU435" t="str">
            <v/>
          </cell>
          <cell r="EV435" t="str">
            <v/>
          </cell>
          <cell r="EW435" t="str">
            <v/>
          </cell>
          <cell r="EX435" t="str">
            <v/>
          </cell>
          <cell r="EY435" t="str">
            <v/>
          </cell>
          <cell r="EZ435" t="str">
            <v/>
          </cell>
          <cell r="FA435" t="str">
            <v/>
          </cell>
          <cell r="FB435" t="str">
            <v/>
          </cell>
          <cell r="FC435" t="str">
            <v/>
          </cell>
          <cell r="FD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B436" t="str">
            <v/>
          </cell>
          <cell r="EF436" t="str">
            <v/>
          </cell>
          <cell r="EG436" t="str">
            <v/>
          </cell>
          <cell r="EH436" t="str">
            <v/>
          </cell>
          <cell r="EI436" t="str">
            <v/>
          </cell>
          <cell r="EJ436" t="str">
            <v/>
          </cell>
          <cell r="EK436" t="str">
            <v/>
          </cell>
          <cell r="EL436" t="str">
            <v/>
          </cell>
          <cell r="EM436" t="str">
            <v/>
          </cell>
          <cell r="EN436" t="str">
            <v/>
          </cell>
          <cell r="EO436" t="str">
            <v/>
          </cell>
          <cell r="EP436" t="str">
            <v/>
          </cell>
          <cell r="EQ436" t="str">
            <v/>
          </cell>
          <cell r="ER436" t="str">
            <v/>
          </cell>
          <cell r="ES436" t="str">
            <v/>
          </cell>
          <cell r="ET436" t="str">
            <v/>
          </cell>
          <cell r="EU436" t="str">
            <v/>
          </cell>
          <cell r="EV436" t="str">
            <v/>
          </cell>
          <cell r="EW436" t="str">
            <v/>
          </cell>
          <cell r="EX436" t="str">
            <v/>
          </cell>
          <cell r="EY436" t="str">
            <v/>
          </cell>
          <cell r="EZ436" t="str">
            <v/>
          </cell>
          <cell r="FA436" t="str">
            <v/>
          </cell>
          <cell r="FB436" t="str">
            <v/>
          </cell>
          <cell r="FC436" t="str">
            <v/>
          </cell>
          <cell r="FD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B437" t="str">
            <v/>
          </cell>
          <cell r="EF437" t="str">
            <v/>
          </cell>
          <cell r="EG437" t="str">
            <v/>
          </cell>
          <cell r="EH437" t="str">
            <v/>
          </cell>
          <cell r="EI437" t="str">
            <v/>
          </cell>
          <cell r="EJ437" t="str">
            <v/>
          </cell>
          <cell r="EK437" t="str">
            <v/>
          </cell>
          <cell r="EL437" t="str">
            <v/>
          </cell>
          <cell r="EM437" t="str">
            <v/>
          </cell>
          <cell r="EN437" t="str">
            <v/>
          </cell>
          <cell r="EO437" t="str">
            <v/>
          </cell>
          <cell r="EP437" t="str">
            <v/>
          </cell>
          <cell r="EQ437" t="str">
            <v/>
          </cell>
          <cell r="ER437" t="str">
            <v/>
          </cell>
          <cell r="ES437" t="str">
            <v/>
          </cell>
          <cell r="ET437" t="str">
            <v/>
          </cell>
          <cell r="EU437" t="str">
            <v/>
          </cell>
          <cell r="EV437" t="str">
            <v/>
          </cell>
          <cell r="EW437" t="str">
            <v/>
          </cell>
          <cell r="EX437" t="str">
            <v/>
          </cell>
          <cell r="EY437" t="str">
            <v/>
          </cell>
          <cell r="EZ437" t="str">
            <v/>
          </cell>
          <cell r="FA437" t="str">
            <v/>
          </cell>
          <cell r="FB437" t="str">
            <v/>
          </cell>
          <cell r="FC437" t="str">
            <v/>
          </cell>
          <cell r="FD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B438" t="str">
            <v/>
          </cell>
          <cell r="EF438" t="str">
            <v/>
          </cell>
          <cell r="EG438" t="str">
            <v/>
          </cell>
          <cell r="EH438" t="str">
            <v/>
          </cell>
          <cell r="EI438" t="str">
            <v/>
          </cell>
          <cell r="EJ438" t="str">
            <v/>
          </cell>
          <cell r="EK438" t="str">
            <v/>
          </cell>
          <cell r="EL438" t="str">
            <v/>
          </cell>
          <cell r="EM438" t="str">
            <v/>
          </cell>
          <cell r="EN438" t="str">
            <v/>
          </cell>
          <cell r="EO438" t="str">
            <v/>
          </cell>
          <cell r="EP438" t="str">
            <v/>
          </cell>
          <cell r="EQ438" t="str">
            <v/>
          </cell>
          <cell r="ER438" t="str">
            <v/>
          </cell>
          <cell r="ES438" t="str">
            <v/>
          </cell>
          <cell r="ET438" t="str">
            <v/>
          </cell>
          <cell r="EU438" t="str">
            <v/>
          </cell>
          <cell r="EV438" t="str">
            <v/>
          </cell>
          <cell r="EW438" t="str">
            <v/>
          </cell>
          <cell r="EX438" t="str">
            <v/>
          </cell>
          <cell r="EY438" t="str">
            <v/>
          </cell>
          <cell r="EZ438" t="str">
            <v/>
          </cell>
          <cell r="FA438" t="str">
            <v/>
          </cell>
          <cell r="FB438" t="str">
            <v/>
          </cell>
          <cell r="FC438" t="str">
            <v/>
          </cell>
          <cell r="FD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B439" t="str">
            <v/>
          </cell>
          <cell r="EF439" t="str">
            <v/>
          </cell>
          <cell r="EG439" t="str">
            <v/>
          </cell>
          <cell r="EH439" t="str">
            <v/>
          </cell>
          <cell r="EI439" t="str">
            <v/>
          </cell>
          <cell r="EJ439" t="str">
            <v/>
          </cell>
          <cell r="EK439" t="str">
            <v/>
          </cell>
          <cell r="EL439" t="str">
            <v/>
          </cell>
          <cell r="EM439" t="str">
            <v/>
          </cell>
          <cell r="EN439" t="str">
            <v/>
          </cell>
          <cell r="EO439" t="str">
            <v/>
          </cell>
          <cell r="EP439" t="str">
            <v/>
          </cell>
          <cell r="EQ439" t="str">
            <v/>
          </cell>
          <cell r="ER439" t="str">
            <v/>
          </cell>
          <cell r="ES439" t="str">
            <v/>
          </cell>
          <cell r="ET439" t="str">
            <v/>
          </cell>
          <cell r="EU439" t="str">
            <v/>
          </cell>
          <cell r="EV439" t="str">
            <v/>
          </cell>
          <cell r="EW439" t="str">
            <v/>
          </cell>
          <cell r="EX439" t="str">
            <v/>
          </cell>
          <cell r="EY439" t="str">
            <v/>
          </cell>
          <cell r="EZ439" t="str">
            <v/>
          </cell>
          <cell r="FA439" t="str">
            <v/>
          </cell>
          <cell r="FB439" t="str">
            <v/>
          </cell>
          <cell r="FC439" t="str">
            <v/>
          </cell>
          <cell r="FD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B440" t="str">
            <v/>
          </cell>
          <cell r="EF440" t="str">
            <v/>
          </cell>
          <cell r="EG440" t="str">
            <v/>
          </cell>
          <cell r="EH440" t="str">
            <v/>
          </cell>
          <cell r="EI440" t="str">
            <v/>
          </cell>
          <cell r="EJ440" t="str">
            <v/>
          </cell>
          <cell r="EK440" t="str">
            <v/>
          </cell>
          <cell r="EL440" t="str">
            <v/>
          </cell>
          <cell r="EM440" t="str">
            <v/>
          </cell>
          <cell r="EN440" t="str">
            <v/>
          </cell>
          <cell r="EO440" t="str">
            <v/>
          </cell>
          <cell r="EP440" t="str">
            <v/>
          </cell>
          <cell r="EQ440" t="str">
            <v/>
          </cell>
          <cell r="ER440" t="str">
            <v/>
          </cell>
          <cell r="ES440" t="str">
            <v/>
          </cell>
          <cell r="ET440" t="str">
            <v/>
          </cell>
          <cell r="EU440" t="str">
            <v/>
          </cell>
          <cell r="EV440" t="str">
            <v/>
          </cell>
          <cell r="EW440" t="str">
            <v/>
          </cell>
          <cell r="EX440" t="str">
            <v/>
          </cell>
          <cell r="EY440" t="str">
            <v/>
          </cell>
          <cell r="EZ440" t="str">
            <v/>
          </cell>
          <cell r="FA440" t="str">
            <v/>
          </cell>
          <cell r="FB440" t="str">
            <v/>
          </cell>
          <cell r="FC440" t="str">
            <v/>
          </cell>
          <cell r="FD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B441" t="str">
            <v/>
          </cell>
          <cell r="EF441" t="str">
            <v/>
          </cell>
          <cell r="EG441" t="str">
            <v/>
          </cell>
          <cell r="EH441" t="str">
            <v/>
          </cell>
          <cell r="EI441" t="str">
            <v/>
          </cell>
          <cell r="EJ441" t="str">
            <v/>
          </cell>
          <cell r="EK441" t="str">
            <v/>
          </cell>
          <cell r="EL441" t="str">
            <v/>
          </cell>
          <cell r="EM441" t="str">
            <v/>
          </cell>
          <cell r="EN441" t="str">
            <v/>
          </cell>
          <cell r="EO441" t="str">
            <v/>
          </cell>
          <cell r="EP441" t="str">
            <v/>
          </cell>
          <cell r="EQ441" t="str">
            <v/>
          </cell>
          <cell r="ER441" t="str">
            <v/>
          </cell>
          <cell r="ES441" t="str">
            <v/>
          </cell>
          <cell r="ET441" t="str">
            <v/>
          </cell>
          <cell r="EU441" t="str">
            <v/>
          </cell>
          <cell r="EV441" t="str">
            <v/>
          </cell>
          <cell r="EW441" t="str">
            <v/>
          </cell>
          <cell r="EX441" t="str">
            <v/>
          </cell>
          <cell r="EY441" t="str">
            <v/>
          </cell>
          <cell r="EZ441" t="str">
            <v/>
          </cell>
          <cell r="FA441" t="str">
            <v/>
          </cell>
          <cell r="FB441" t="str">
            <v/>
          </cell>
          <cell r="FC441" t="str">
            <v/>
          </cell>
          <cell r="FD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B442" t="str">
            <v/>
          </cell>
          <cell r="EF442" t="str">
            <v/>
          </cell>
          <cell r="EG442" t="str">
            <v/>
          </cell>
          <cell r="EH442" t="str">
            <v/>
          </cell>
          <cell r="EI442" t="str">
            <v/>
          </cell>
          <cell r="EJ442" t="str">
            <v/>
          </cell>
          <cell r="EK442" t="str">
            <v/>
          </cell>
          <cell r="EL442" t="str">
            <v/>
          </cell>
          <cell r="EM442" t="str">
            <v/>
          </cell>
          <cell r="EN442" t="str">
            <v/>
          </cell>
          <cell r="EO442" t="str">
            <v/>
          </cell>
          <cell r="EP442" t="str">
            <v/>
          </cell>
          <cell r="EQ442" t="str">
            <v/>
          </cell>
          <cell r="ER442" t="str">
            <v/>
          </cell>
          <cell r="ES442" t="str">
            <v/>
          </cell>
          <cell r="ET442" t="str">
            <v/>
          </cell>
          <cell r="EU442" t="str">
            <v/>
          </cell>
          <cell r="EV442" t="str">
            <v/>
          </cell>
          <cell r="EW442" t="str">
            <v/>
          </cell>
          <cell r="EX442" t="str">
            <v/>
          </cell>
          <cell r="EY442" t="str">
            <v/>
          </cell>
          <cell r="EZ442" t="str">
            <v/>
          </cell>
          <cell r="FA442" t="str">
            <v/>
          </cell>
          <cell r="FB442" t="str">
            <v/>
          </cell>
          <cell r="FC442" t="str">
            <v/>
          </cell>
          <cell r="FD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B443" t="str">
            <v/>
          </cell>
          <cell r="EF443" t="str">
            <v/>
          </cell>
          <cell r="EG443" t="str">
            <v/>
          </cell>
          <cell r="EH443" t="str">
            <v/>
          </cell>
          <cell r="EI443" t="str">
            <v/>
          </cell>
          <cell r="EJ443" t="str">
            <v/>
          </cell>
          <cell r="EK443" t="str">
            <v/>
          </cell>
          <cell r="EL443" t="str">
            <v/>
          </cell>
          <cell r="EM443" t="str">
            <v/>
          </cell>
          <cell r="EN443" t="str">
            <v/>
          </cell>
          <cell r="EO443" t="str">
            <v/>
          </cell>
          <cell r="EP443" t="str">
            <v/>
          </cell>
          <cell r="EQ443" t="str">
            <v/>
          </cell>
          <cell r="ER443" t="str">
            <v/>
          </cell>
          <cell r="ES443" t="str">
            <v/>
          </cell>
          <cell r="ET443" t="str">
            <v/>
          </cell>
          <cell r="EU443" t="str">
            <v/>
          </cell>
          <cell r="EV443" t="str">
            <v/>
          </cell>
          <cell r="EW443" t="str">
            <v/>
          </cell>
          <cell r="EX443" t="str">
            <v/>
          </cell>
          <cell r="EY443" t="str">
            <v/>
          </cell>
          <cell r="EZ443" t="str">
            <v/>
          </cell>
          <cell r="FA443" t="str">
            <v/>
          </cell>
          <cell r="FB443" t="str">
            <v/>
          </cell>
          <cell r="FC443" t="str">
            <v/>
          </cell>
          <cell r="FD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B444" t="str">
            <v/>
          </cell>
          <cell r="EF444" t="str">
            <v/>
          </cell>
          <cell r="EG444" t="str">
            <v/>
          </cell>
          <cell r="EH444" t="str">
            <v/>
          </cell>
          <cell r="EI444" t="str">
            <v/>
          </cell>
          <cell r="EJ444" t="str">
            <v/>
          </cell>
          <cell r="EK444" t="str">
            <v/>
          </cell>
          <cell r="EL444" t="str">
            <v/>
          </cell>
          <cell r="EM444" t="str">
            <v/>
          </cell>
          <cell r="EN444" t="str">
            <v/>
          </cell>
          <cell r="EO444" t="str">
            <v/>
          </cell>
          <cell r="EP444" t="str">
            <v/>
          </cell>
          <cell r="EQ444" t="str">
            <v/>
          </cell>
          <cell r="ER444" t="str">
            <v/>
          </cell>
          <cell r="ES444" t="str">
            <v/>
          </cell>
          <cell r="ET444" t="str">
            <v/>
          </cell>
          <cell r="EU444" t="str">
            <v/>
          </cell>
          <cell r="EV444" t="str">
            <v/>
          </cell>
          <cell r="EW444" t="str">
            <v/>
          </cell>
          <cell r="EX444" t="str">
            <v/>
          </cell>
          <cell r="EY444" t="str">
            <v/>
          </cell>
          <cell r="EZ444" t="str">
            <v/>
          </cell>
          <cell r="FA444" t="str">
            <v/>
          </cell>
          <cell r="FB444" t="str">
            <v/>
          </cell>
          <cell r="FC444" t="str">
            <v/>
          </cell>
          <cell r="FD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B445" t="str">
            <v/>
          </cell>
          <cell r="EF445" t="str">
            <v/>
          </cell>
          <cell r="EG445" t="str">
            <v/>
          </cell>
          <cell r="EH445" t="str">
            <v/>
          </cell>
          <cell r="EI445" t="str">
            <v/>
          </cell>
          <cell r="EJ445" t="str">
            <v/>
          </cell>
          <cell r="EK445" t="str">
            <v/>
          </cell>
          <cell r="EL445" t="str">
            <v/>
          </cell>
          <cell r="EM445" t="str">
            <v/>
          </cell>
          <cell r="EN445" t="str">
            <v/>
          </cell>
          <cell r="EO445" t="str">
            <v/>
          </cell>
          <cell r="EP445" t="str">
            <v/>
          </cell>
          <cell r="EQ445" t="str">
            <v/>
          </cell>
          <cell r="ER445" t="str">
            <v/>
          </cell>
          <cell r="ES445" t="str">
            <v/>
          </cell>
          <cell r="ET445" t="str">
            <v/>
          </cell>
          <cell r="EU445" t="str">
            <v/>
          </cell>
          <cell r="EV445" t="str">
            <v/>
          </cell>
          <cell r="EW445" t="str">
            <v/>
          </cell>
          <cell r="EX445" t="str">
            <v/>
          </cell>
          <cell r="EY445" t="str">
            <v/>
          </cell>
          <cell r="EZ445" t="str">
            <v/>
          </cell>
          <cell r="FA445" t="str">
            <v/>
          </cell>
          <cell r="FB445" t="str">
            <v/>
          </cell>
          <cell r="FC445" t="str">
            <v/>
          </cell>
          <cell r="FD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B446" t="str">
            <v/>
          </cell>
          <cell r="EF446" t="str">
            <v/>
          </cell>
          <cell r="EG446" t="str">
            <v/>
          </cell>
          <cell r="EH446" t="str">
            <v/>
          </cell>
          <cell r="EI446" t="str">
            <v/>
          </cell>
          <cell r="EJ446" t="str">
            <v/>
          </cell>
          <cell r="EK446" t="str">
            <v/>
          </cell>
          <cell r="EL446" t="str">
            <v/>
          </cell>
          <cell r="EM446" t="str">
            <v/>
          </cell>
          <cell r="EN446" t="str">
            <v/>
          </cell>
          <cell r="EO446" t="str">
            <v/>
          </cell>
          <cell r="EP446" t="str">
            <v/>
          </cell>
          <cell r="EQ446" t="str">
            <v/>
          </cell>
          <cell r="ER446" t="str">
            <v/>
          </cell>
          <cell r="ES446" t="str">
            <v/>
          </cell>
          <cell r="ET446" t="str">
            <v/>
          </cell>
          <cell r="EU446" t="str">
            <v/>
          </cell>
          <cell r="EV446" t="str">
            <v/>
          </cell>
          <cell r="EW446" t="str">
            <v/>
          </cell>
          <cell r="EX446" t="str">
            <v/>
          </cell>
          <cell r="EY446" t="str">
            <v/>
          </cell>
          <cell r="EZ446" t="str">
            <v/>
          </cell>
          <cell r="FA446" t="str">
            <v/>
          </cell>
          <cell r="FB446" t="str">
            <v/>
          </cell>
          <cell r="FC446" t="str">
            <v/>
          </cell>
          <cell r="FD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B447" t="str">
            <v/>
          </cell>
          <cell r="EF447" t="str">
            <v/>
          </cell>
          <cell r="EG447" t="str">
            <v/>
          </cell>
          <cell r="EH447" t="str">
            <v/>
          </cell>
          <cell r="EI447" t="str">
            <v/>
          </cell>
          <cell r="EJ447" t="str">
            <v/>
          </cell>
          <cell r="EK447" t="str">
            <v/>
          </cell>
          <cell r="EL447" t="str">
            <v/>
          </cell>
          <cell r="EM447" t="str">
            <v/>
          </cell>
          <cell r="EN447" t="str">
            <v/>
          </cell>
          <cell r="EO447" t="str">
            <v/>
          </cell>
          <cell r="EP447" t="str">
            <v/>
          </cell>
          <cell r="EQ447" t="str">
            <v/>
          </cell>
          <cell r="ER447" t="str">
            <v/>
          </cell>
          <cell r="ES447" t="str">
            <v/>
          </cell>
          <cell r="ET447" t="str">
            <v/>
          </cell>
          <cell r="EU447" t="str">
            <v/>
          </cell>
          <cell r="EV447" t="str">
            <v/>
          </cell>
          <cell r="EW447" t="str">
            <v/>
          </cell>
          <cell r="EX447" t="str">
            <v/>
          </cell>
          <cell r="EY447" t="str">
            <v/>
          </cell>
          <cell r="EZ447" t="str">
            <v/>
          </cell>
          <cell r="FA447" t="str">
            <v/>
          </cell>
          <cell r="FB447" t="str">
            <v/>
          </cell>
          <cell r="FC447" t="str">
            <v/>
          </cell>
          <cell r="FD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B448" t="str">
            <v/>
          </cell>
          <cell r="EF448" t="str">
            <v/>
          </cell>
          <cell r="EG448" t="str">
            <v/>
          </cell>
          <cell r="EH448" t="str">
            <v/>
          </cell>
          <cell r="EI448" t="str">
            <v/>
          </cell>
          <cell r="EJ448" t="str">
            <v/>
          </cell>
          <cell r="EK448" t="str">
            <v/>
          </cell>
          <cell r="EL448" t="str">
            <v/>
          </cell>
          <cell r="EM448" t="str">
            <v/>
          </cell>
          <cell r="EN448" t="str">
            <v/>
          </cell>
          <cell r="EO448" t="str">
            <v/>
          </cell>
          <cell r="EP448" t="str">
            <v/>
          </cell>
          <cell r="EQ448" t="str">
            <v/>
          </cell>
          <cell r="ER448" t="str">
            <v/>
          </cell>
          <cell r="ES448" t="str">
            <v/>
          </cell>
          <cell r="ET448" t="str">
            <v/>
          </cell>
          <cell r="EU448" t="str">
            <v/>
          </cell>
          <cell r="EV448" t="str">
            <v/>
          </cell>
          <cell r="EW448" t="str">
            <v/>
          </cell>
          <cell r="EX448" t="str">
            <v/>
          </cell>
          <cell r="EY448" t="str">
            <v/>
          </cell>
          <cell r="EZ448" t="str">
            <v/>
          </cell>
          <cell r="FA448" t="str">
            <v/>
          </cell>
          <cell r="FB448" t="str">
            <v/>
          </cell>
          <cell r="FC448" t="str">
            <v/>
          </cell>
          <cell r="FD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B449" t="str">
            <v/>
          </cell>
          <cell r="EF449" t="str">
            <v/>
          </cell>
          <cell r="EG449" t="str">
            <v/>
          </cell>
          <cell r="EH449" t="str">
            <v/>
          </cell>
          <cell r="EI449" t="str">
            <v/>
          </cell>
          <cell r="EJ449" t="str">
            <v/>
          </cell>
          <cell r="EK449" t="str">
            <v/>
          </cell>
          <cell r="EL449" t="str">
            <v/>
          </cell>
          <cell r="EM449" t="str">
            <v/>
          </cell>
          <cell r="EN449" t="str">
            <v/>
          </cell>
          <cell r="EO449" t="str">
            <v/>
          </cell>
          <cell r="EP449" t="str">
            <v/>
          </cell>
          <cell r="EQ449" t="str">
            <v/>
          </cell>
          <cell r="ER449" t="str">
            <v/>
          </cell>
          <cell r="ES449" t="str">
            <v/>
          </cell>
          <cell r="ET449" t="str">
            <v/>
          </cell>
          <cell r="EU449" t="str">
            <v/>
          </cell>
          <cell r="EV449" t="str">
            <v/>
          </cell>
          <cell r="EW449" t="str">
            <v/>
          </cell>
          <cell r="EX449" t="str">
            <v/>
          </cell>
          <cell r="EY449" t="str">
            <v/>
          </cell>
          <cell r="EZ449" t="str">
            <v/>
          </cell>
          <cell r="FA449" t="str">
            <v/>
          </cell>
          <cell r="FB449" t="str">
            <v/>
          </cell>
          <cell r="FC449" t="str">
            <v/>
          </cell>
          <cell r="FD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B450" t="str">
            <v/>
          </cell>
          <cell r="EF450" t="str">
            <v/>
          </cell>
          <cell r="EG450" t="str">
            <v/>
          </cell>
          <cell r="EH450" t="str">
            <v/>
          </cell>
          <cell r="EI450" t="str">
            <v/>
          </cell>
          <cell r="EJ450" t="str">
            <v/>
          </cell>
          <cell r="EK450" t="str">
            <v/>
          </cell>
          <cell r="EL450" t="str">
            <v/>
          </cell>
          <cell r="EM450" t="str">
            <v/>
          </cell>
          <cell r="EN450" t="str">
            <v/>
          </cell>
          <cell r="EO450" t="str">
            <v/>
          </cell>
          <cell r="EP450" t="str">
            <v/>
          </cell>
          <cell r="EQ450" t="str">
            <v/>
          </cell>
          <cell r="ER450" t="str">
            <v/>
          </cell>
          <cell r="ES450" t="str">
            <v/>
          </cell>
          <cell r="ET450" t="str">
            <v/>
          </cell>
          <cell r="EU450" t="str">
            <v/>
          </cell>
          <cell r="EV450" t="str">
            <v/>
          </cell>
          <cell r="EW450" t="str">
            <v/>
          </cell>
          <cell r="EX450" t="str">
            <v/>
          </cell>
          <cell r="EY450" t="str">
            <v/>
          </cell>
          <cell r="EZ450" t="str">
            <v/>
          </cell>
          <cell r="FA450" t="str">
            <v/>
          </cell>
          <cell r="FB450" t="str">
            <v/>
          </cell>
          <cell r="FC450" t="str">
            <v/>
          </cell>
          <cell r="FD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B451" t="str">
            <v/>
          </cell>
          <cell r="EF451" t="str">
            <v/>
          </cell>
          <cell r="EG451" t="str">
            <v/>
          </cell>
          <cell r="EH451" t="str">
            <v/>
          </cell>
          <cell r="EI451" t="str">
            <v/>
          </cell>
          <cell r="EJ451" t="str">
            <v/>
          </cell>
          <cell r="EK451" t="str">
            <v/>
          </cell>
          <cell r="EL451" t="str">
            <v/>
          </cell>
          <cell r="EM451" t="str">
            <v/>
          </cell>
          <cell r="EN451" t="str">
            <v/>
          </cell>
          <cell r="EO451" t="str">
            <v/>
          </cell>
          <cell r="EP451" t="str">
            <v/>
          </cell>
          <cell r="EQ451" t="str">
            <v/>
          </cell>
          <cell r="ER451" t="str">
            <v/>
          </cell>
          <cell r="ES451" t="str">
            <v/>
          </cell>
          <cell r="ET451" t="str">
            <v/>
          </cell>
          <cell r="EU451" t="str">
            <v/>
          </cell>
          <cell r="EV451" t="str">
            <v/>
          </cell>
          <cell r="EW451" t="str">
            <v/>
          </cell>
          <cell r="EX451" t="str">
            <v/>
          </cell>
          <cell r="EY451" t="str">
            <v/>
          </cell>
          <cell r="EZ451" t="str">
            <v/>
          </cell>
          <cell r="FA451" t="str">
            <v/>
          </cell>
          <cell r="FB451" t="str">
            <v/>
          </cell>
          <cell r="FC451" t="str">
            <v/>
          </cell>
          <cell r="FD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B452" t="str">
            <v/>
          </cell>
          <cell r="EF452" t="str">
            <v/>
          </cell>
          <cell r="EG452" t="str">
            <v/>
          </cell>
          <cell r="EH452" t="str">
            <v/>
          </cell>
          <cell r="EI452" t="str">
            <v/>
          </cell>
          <cell r="EJ452" t="str">
            <v/>
          </cell>
          <cell r="EK452" t="str">
            <v/>
          </cell>
          <cell r="EL452" t="str">
            <v/>
          </cell>
          <cell r="EM452" t="str">
            <v/>
          </cell>
          <cell r="EN452" t="str">
            <v/>
          </cell>
          <cell r="EO452" t="str">
            <v/>
          </cell>
          <cell r="EP452" t="str">
            <v/>
          </cell>
          <cell r="EQ452" t="str">
            <v/>
          </cell>
          <cell r="ER452" t="str">
            <v/>
          </cell>
          <cell r="ES452" t="str">
            <v/>
          </cell>
          <cell r="ET452" t="str">
            <v/>
          </cell>
          <cell r="EU452" t="str">
            <v/>
          </cell>
          <cell r="EV452" t="str">
            <v/>
          </cell>
          <cell r="EW452" t="str">
            <v/>
          </cell>
          <cell r="EX452" t="str">
            <v/>
          </cell>
          <cell r="EY452" t="str">
            <v/>
          </cell>
          <cell r="EZ452" t="str">
            <v/>
          </cell>
          <cell r="FA452" t="str">
            <v/>
          </cell>
          <cell r="FB452" t="str">
            <v/>
          </cell>
          <cell r="FC452" t="str">
            <v/>
          </cell>
          <cell r="FD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B453" t="str">
            <v/>
          </cell>
          <cell r="EF453" t="str">
            <v/>
          </cell>
          <cell r="EG453" t="str">
            <v/>
          </cell>
          <cell r="EH453" t="str">
            <v/>
          </cell>
          <cell r="EI453" t="str">
            <v/>
          </cell>
          <cell r="EJ453" t="str">
            <v/>
          </cell>
          <cell r="EK453" t="str">
            <v/>
          </cell>
          <cell r="EL453" t="str">
            <v/>
          </cell>
          <cell r="EM453" t="str">
            <v/>
          </cell>
          <cell r="EN453" t="str">
            <v/>
          </cell>
          <cell r="EO453" t="str">
            <v/>
          </cell>
          <cell r="EP453" t="str">
            <v/>
          </cell>
          <cell r="EQ453" t="str">
            <v/>
          </cell>
          <cell r="ER453" t="str">
            <v/>
          </cell>
          <cell r="ES453" t="str">
            <v/>
          </cell>
          <cell r="ET453" t="str">
            <v/>
          </cell>
          <cell r="EU453" t="str">
            <v/>
          </cell>
          <cell r="EV453" t="str">
            <v/>
          </cell>
          <cell r="EW453" t="str">
            <v/>
          </cell>
          <cell r="EX453" t="str">
            <v/>
          </cell>
          <cell r="EY453" t="str">
            <v/>
          </cell>
          <cell r="EZ453" t="str">
            <v/>
          </cell>
          <cell r="FA453" t="str">
            <v/>
          </cell>
          <cell r="FB453" t="str">
            <v/>
          </cell>
          <cell r="FC453" t="str">
            <v/>
          </cell>
          <cell r="FD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B454" t="str">
            <v/>
          </cell>
          <cell r="EF454" t="str">
            <v/>
          </cell>
          <cell r="EG454" t="str">
            <v/>
          </cell>
          <cell r="EH454" t="str">
            <v/>
          </cell>
          <cell r="EI454" t="str">
            <v/>
          </cell>
          <cell r="EJ454" t="str">
            <v/>
          </cell>
          <cell r="EK454" t="str">
            <v/>
          </cell>
          <cell r="EL454" t="str">
            <v/>
          </cell>
          <cell r="EM454" t="str">
            <v/>
          </cell>
          <cell r="EN454" t="str">
            <v/>
          </cell>
          <cell r="EO454" t="str">
            <v/>
          </cell>
          <cell r="EP454" t="str">
            <v/>
          </cell>
          <cell r="EQ454" t="str">
            <v/>
          </cell>
          <cell r="ER454" t="str">
            <v/>
          </cell>
          <cell r="ES454" t="str">
            <v/>
          </cell>
          <cell r="ET454" t="str">
            <v/>
          </cell>
          <cell r="EU454" t="str">
            <v/>
          </cell>
          <cell r="EV454" t="str">
            <v/>
          </cell>
          <cell r="EW454" t="str">
            <v/>
          </cell>
          <cell r="EX454" t="str">
            <v/>
          </cell>
          <cell r="EY454" t="str">
            <v/>
          </cell>
          <cell r="EZ454" t="str">
            <v/>
          </cell>
          <cell r="FA454" t="str">
            <v/>
          </cell>
          <cell r="FB454" t="str">
            <v/>
          </cell>
          <cell r="FC454" t="str">
            <v/>
          </cell>
          <cell r="FD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  <cell r="Z455" t="str">
            <v/>
          </cell>
          <cell r="AB455" t="str">
            <v/>
          </cell>
          <cell r="EF455" t="str">
            <v/>
          </cell>
          <cell r="EG455" t="str">
            <v/>
          </cell>
          <cell r="EH455" t="str">
            <v/>
          </cell>
          <cell r="EI455" t="str">
            <v/>
          </cell>
          <cell r="EJ455" t="str">
            <v/>
          </cell>
          <cell r="EK455" t="str">
            <v/>
          </cell>
          <cell r="EL455" t="str">
            <v/>
          </cell>
          <cell r="EM455" t="str">
            <v/>
          </cell>
          <cell r="EN455" t="str">
            <v/>
          </cell>
          <cell r="EO455" t="str">
            <v/>
          </cell>
          <cell r="EP455" t="str">
            <v/>
          </cell>
          <cell r="EQ455" t="str">
            <v/>
          </cell>
          <cell r="ER455" t="str">
            <v/>
          </cell>
          <cell r="ES455" t="str">
            <v/>
          </cell>
          <cell r="ET455" t="str">
            <v/>
          </cell>
          <cell r="EU455" t="str">
            <v/>
          </cell>
          <cell r="EV455" t="str">
            <v/>
          </cell>
          <cell r="EW455" t="str">
            <v/>
          </cell>
          <cell r="EX455" t="str">
            <v/>
          </cell>
          <cell r="EY455" t="str">
            <v/>
          </cell>
          <cell r="EZ455" t="str">
            <v/>
          </cell>
          <cell r="FA455" t="str">
            <v/>
          </cell>
          <cell r="FB455" t="str">
            <v/>
          </cell>
          <cell r="FC455" t="str">
            <v/>
          </cell>
          <cell r="FD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B456" t="str">
            <v/>
          </cell>
          <cell r="EF456" t="str">
            <v/>
          </cell>
          <cell r="EG456" t="str">
            <v/>
          </cell>
          <cell r="EH456" t="str">
            <v/>
          </cell>
          <cell r="EI456" t="str">
            <v/>
          </cell>
          <cell r="EJ456" t="str">
            <v/>
          </cell>
          <cell r="EK456" t="str">
            <v/>
          </cell>
          <cell r="EL456" t="str">
            <v/>
          </cell>
          <cell r="EM456" t="str">
            <v/>
          </cell>
          <cell r="EN456" t="str">
            <v/>
          </cell>
          <cell r="EO456" t="str">
            <v/>
          </cell>
          <cell r="EP456" t="str">
            <v/>
          </cell>
          <cell r="EQ456" t="str">
            <v/>
          </cell>
          <cell r="ER456" t="str">
            <v/>
          </cell>
          <cell r="ES456" t="str">
            <v/>
          </cell>
          <cell r="ET456" t="str">
            <v/>
          </cell>
          <cell r="EU456" t="str">
            <v/>
          </cell>
          <cell r="EV456" t="str">
            <v/>
          </cell>
          <cell r="EW456" t="str">
            <v/>
          </cell>
          <cell r="EX456" t="str">
            <v/>
          </cell>
          <cell r="EY456" t="str">
            <v/>
          </cell>
          <cell r="EZ456" t="str">
            <v/>
          </cell>
          <cell r="FA456" t="str">
            <v/>
          </cell>
          <cell r="FB456" t="str">
            <v/>
          </cell>
          <cell r="FC456" t="str">
            <v/>
          </cell>
          <cell r="FD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  <cell r="Z457" t="str">
            <v/>
          </cell>
          <cell r="AB457" t="str">
            <v/>
          </cell>
          <cell r="EF457" t="str">
            <v/>
          </cell>
          <cell r="EG457" t="str">
            <v/>
          </cell>
          <cell r="EH457" t="str">
            <v/>
          </cell>
          <cell r="EI457" t="str">
            <v/>
          </cell>
          <cell r="EJ457" t="str">
            <v/>
          </cell>
          <cell r="EK457" t="str">
            <v/>
          </cell>
          <cell r="EL457" t="str">
            <v/>
          </cell>
          <cell r="EM457" t="str">
            <v/>
          </cell>
          <cell r="EN457" t="str">
            <v/>
          </cell>
          <cell r="EO457" t="str">
            <v/>
          </cell>
          <cell r="EP457" t="str">
            <v/>
          </cell>
          <cell r="EQ457" t="str">
            <v/>
          </cell>
          <cell r="ER457" t="str">
            <v/>
          </cell>
          <cell r="ES457" t="str">
            <v/>
          </cell>
          <cell r="ET457" t="str">
            <v/>
          </cell>
          <cell r="EU457" t="str">
            <v/>
          </cell>
          <cell r="EV457" t="str">
            <v/>
          </cell>
          <cell r="EW457" t="str">
            <v/>
          </cell>
          <cell r="EX457" t="str">
            <v/>
          </cell>
          <cell r="EY457" t="str">
            <v/>
          </cell>
          <cell r="EZ457" t="str">
            <v/>
          </cell>
          <cell r="FA457" t="str">
            <v/>
          </cell>
          <cell r="FB457" t="str">
            <v/>
          </cell>
          <cell r="FC457" t="str">
            <v/>
          </cell>
          <cell r="FD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  <cell r="Z458" t="str">
            <v/>
          </cell>
          <cell r="AB458" t="str">
            <v/>
          </cell>
          <cell r="EF458" t="str">
            <v/>
          </cell>
          <cell r="EG458" t="str">
            <v/>
          </cell>
          <cell r="EH458" t="str">
            <v/>
          </cell>
          <cell r="EI458" t="str">
            <v/>
          </cell>
          <cell r="EJ458" t="str">
            <v/>
          </cell>
          <cell r="EK458" t="str">
            <v/>
          </cell>
          <cell r="EL458" t="str">
            <v/>
          </cell>
          <cell r="EM458" t="str">
            <v/>
          </cell>
          <cell r="EN458" t="str">
            <v/>
          </cell>
          <cell r="EO458" t="str">
            <v/>
          </cell>
          <cell r="EP458" t="str">
            <v/>
          </cell>
          <cell r="EQ458" t="str">
            <v/>
          </cell>
          <cell r="ER458" t="str">
            <v/>
          </cell>
          <cell r="ES458" t="str">
            <v/>
          </cell>
          <cell r="ET458" t="str">
            <v/>
          </cell>
          <cell r="EU458" t="str">
            <v/>
          </cell>
          <cell r="EV458" t="str">
            <v/>
          </cell>
          <cell r="EW458" t="str">
            <v/>
          </cell>
          <cell r="EX458" t="str">
            <v/>
          </cell>
          <cell r="EY458" t="str">
            <v/>
          </cell>
          <cell r="EZ458" t="str">
            <v/>
          </cell>
          <cell r="FA458" t="str">
            <v/>
          </cell>
          <cell r="FB458" t="str">
            <v/>
          </cell>
          <cell r="FC458" t="str">
            <v/>
          </cell>
          <cell r="FD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B459" t="str">
            <v/>
          </cell>
          <cell r="EF459" t="str">
            <v/>
          </cell>
          <cell r="EG459" t="str">
            <v/>
          </cell>
          <cell r="EH459" t="str">
            <v/>
          </cell>
          <cell r="EI459" t="str">
            <v/>
          </cell>
          <cell r="EJ459" t="str">
            <v/>
          </cell>
          <cell r="EK459" t="str">
            <v/>
          </cell>
          <cell r="EL459" t="str">
            <v/>
          </cell>
          <cell r="EM459" t="str">
            <v/>
          </cell>
          <cell r="EN459" t="str">
            <v/>
          </cell>
          <cell r="EO459" t="str">
            <v/>
          </cell>
          <cell r="EP459" t="str">
            <v/>
          </cell>
          <cell r="EQ459" t="str">
            <v/>
          </cell>
          <cell r="ER459" t="str">
            <v/>
          </cell>
          <cell r="ES459" t="str">
            <v/>
          </cell>
          <cell r="ET459" t="str">
            <v/>
          </cell>
          <cell r="EU459" t="str">
            <v/>
          </cell>
          <cell r="EV459" t="str">
            <v/>
          </cell>
          <cell r="EW459" t="str">
            <v/>
          </cell>
          <cell r="EX459" t="str">
            <v/>
          </cell>
          <cell r="EY459" t="str">
            <v/>
          </cell>
          <cell r="EZ459" t="str">
            <v/>
          </cell>
          <cell r="FA459" t="str">
            <v/>
          </cell>
          <cell r="FB459" t="str">
            <v/>
          </cell>
          <cell r="FC459" t="str">
            <v/>
          </cell>
          <cell r="FD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B460" t="str">
            <v/>
          </cell>
          <cell r="EF460" t="str">
            <v/>
          </cell>
          <cell r="EG460" t="str">
            <v/>
          </cell>
          <cell r="EH460" t="str">
            <v/>
          </cell>
          <cell r="EI460" t="str">
            <v/>
          </cell>
          <cell r="EJ460" t="str">
            <v/>
          </cell>
          <cell r="EK460" t="str">
            <v/>
          </cell>
          <cell r="EL460" t="str">
            <v/>
          </cell>
          <cell r="EM460" t="str">
            <v/>
          </cell>
          <cell r="EN460" t="str">
            <v/>
          </cell>
          <cell r="EO460" t="str">
            <v/>
          </cell>
          <cell r="EP460" t="str">
            <v/>
          </cell>
          <cell r="EQ460" t="str">
            <v/>
          </cell>
          <cell r="ER460" t="str">
            <v/>
          </cell>
          <cell r="ES460" t="str">
            <v/>
          </cell>
          <cell r="ET460" t="str">
            <v/>
          </cell>
          <cell r="EU460" t="str">
            <v/>
          </cell>
          <cell r="EV460" t="str">
            <v/>
          </cell>
          <cell r="EW460" t="str">
            <v/>
          </cell>
          <cell r="EX460" t="str">
            <v/>
          </cell>
          <cell r="EY460" t="str">
            <v/>
          </cell>
          <cell r="EZ460" t="str">
            <v/>
          </cell>
          <cell r="FA460" t="str">
            <v/>
          </cell>
          <cell r="FB460" t="str">
            <v/>
          </cell>
          <cell r="FC460" t="str">
            <v/>
          </cell>
          <cell r="FD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Y461" t="str">
            <v/>
          </cell>
          <cell r="Z461" t="str">
            <v/>
          </cell>
          <cell r="AB461" t="str">
            <v/>
          </cell>
          <cell r="EF461" t="str">
            <v/>
          </cell>
          <cell r="EG461" t="str">
            <v/>
          </cell>
          <cell r="EH461" t="str">
            <v/>
          </cell>
          <cell r="EI461" t="str">
            <v/>
          </cell>
          <cell r="EJ461" t="str">
            <v/>
          </cell>
          <cell r="EK461" t="str">
            <v/>
          </cell>
          <cell r="EL461" t="str">
            <v/>
          </cell>
          <cell r="EM461" t="str">
            <v/>
          </cell>
          <cell r="EN461" t="str">
            <v/>
          </cell>
          <cell r="EO461" t="str">
            <v/>
          </cell>
          <cell r="EP461" t="str">
            <v/>
          </cell>
          <cell r="EQ461" t="str">
            <v/>
          </cell>
          <cell r="ER461" t="str">
            <v/>
          </cell>
          <cell r="ES461" t="str">
            <v/>
          </cell>
          <cell r="ET461" t="str">
            <v/>
          </cell>
          <cell r="EU461" t="str">
            <v/>
          </cell>
          <cell r="EV461" t="str">
            <v/>
          </cell>
          <cell r="EW461" t="str">
            <v/>
          </cell>
          <cell r="EX461" t="str">
            <v/>
          </cell>
          <cell r="EY461" t="str">
            <v/>
          </cell>
          <cell r="EZ461" t="str">
            <v/>
          </cell>
          <cell r="FA461" t="str">
            <v/>
          </cell>
          <cell r="FB461" t="str">
            <v/>
          </cell>
          <cell r="FC461" t="str">
            <v/>
          </cell>
          <cell r="FD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B462" t="str">
            <v/>
          </cell>
          <cell r="EF462" t="str">
            <v/>
          </cell>
          <cell r="EG462" t="str">
            <v/>
          </cell>
          <cell r="EH462" t="str">
            <v/>
          </cell>
          <cell r="EI462" t="str">
            <v/>
          </cell>
          <cell r="EJ462" t="str">
            <v/>
          </cell>
          <cell r="EK462" t="str">
            <v/>
          </cell>
          <cell r="EL462" t="str">
            <v/>
          </cell>
          <cell r="EM462" t="str">
            <v/>
          </cell>
          <cell r="EN462" t="str">
            <v/>
          </cell>
          <cell r="EO462" t="str">
            <v/>
          </cell>
          <cell r="EP462" t="str">
            <v/>
          </cell>
          <cell r="EQ462" t="str">
            <v/>
          </cell>
          <cell r="ER462" t="str">
            <v/>
          </cell>
          <cell r="ES462" t="str">
            <v/>
          </cell>
          <cell r="ET462" t="str">
            <v/>
          </cell>
          <cell r="EU462" t="str">
            <v/>
          </cell>
          <cell r="EV462" t="str">
            <v/>
          </cell>
          <cell r="EW462" t="str">
            <v/>
          </cell>
          <cell r="EX462" t="str">
            <v/>
          </cell>
          <cell r="EY462" t="str">
            <v/>
          </cell>
          <cell r="EZ462" t="str">
            <v/>
          </cell>
          <cell r="FA462" t="str">
            <v/>
          </cell>
          <cell r="FB462" t="str">
            <v/>
          </cell>
          <cell r="FC462" t="str">
            <v/>
          </cell>
          <cell r="FD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B463" t="str">
            <v/>
          </cell>
          <cell r="EF463" t="str">
            <v/>
          </cell>
          <cell r="EG463" t="str">
            <v/>
          </cell>
          <cell r="EH463" t="str">
            <v/>
          </cell>
          <cell r="EI463" t="str">
            <v/>
          </cell>
          <cell r="EJ463" t="str">
            <v/>
          </cell>
          <cell r="EK463" t="str">
            <v/>
          </cell>
          <cell r="EL463" t="str">
            <v/>
          </cell>
          <cell r="EM463" t="str">
            <v/>
          </cell>
          <cell r="EN463" t="str">
            <v/>
          </cell>
          <cell r="EO463" t="str">
            <v/>
          </cell>
          <cell r="EP463" t="str">
            <v/>
          </cell>
          <cell r="EQ463" t="str">
            <v/>
          </cell>
          <cell r="ER463" t="str">
            <v/>
          </cell>
          <cell r="ES463" t="str">
            <v/>
          </cell>
          <cell r="ET463" t="str">
            <v/>
          </cell>
          <cell r="EU463" t="str">
            <v/>
          </cell>
          <cell r="EV463" t="str">
            <v/>
          </cell>
          <cell r="EW463" t="str">
            <v/>
          </cell>
          <cell r="EX463" t="str">
            <v/>
          </cell>
          <cell r="EY463" t="str">
            <v/>
          </cell>
          <cell r="EZ463" t="str">
            <v/>
          </cell>
          <cell r="FA463" t="str">
            <v/>
          </cell>
          <cell r="FB463" t="str">
            <v/>
          </cell>
          <cell r="FC463" t="str">
            <v/>
          </cell>
          <cell r="FD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B464" t="str">
            <v/>
          </cell>
          <cell r="EF464" t="str">
            <v/>
          </cell>
          <cell r="EG464" t="str">
            <v/>
          </cell>
          <cell r="EH464" t="str">
            <v/>
          </cell>
          <cell r="EI464" t="str">
            <v/>
          </cell>
          <cell r="EJ464" t="str">
            <v/>
          </cell>
          <cell r="EK464" t="str">
            <v/>
          </cell>
          <cell r="EL464" t="str">
            <v/>
          </cell>
          <cell r="EM464" t="str">
            <v/>
          </cell>
          <cell r="EN464" t="str">
            <v/>
          </cell>
          <cell r="EO464" t="str">
            <v/>
          </cell>
          <cell r="EP464" t="str">
            <v/>
          </cell>
          <cell r="EQ464" t="str">
            <v/>
          </cell>
          <cell r="ER464" t="str">
            <v/>
          </cell>
          <cell r="ES464" t="str">
            <v/>
          </cell>
          <cell r="ET464" t="str">
            <v/>
          </cell>
          <cell r="EU464" t="str">
            <v/>
          </cell>
          <cell r="EV464" t="str">
            <v/>
          </cell>
          <cell r="EW464" t="str">
            <v/>
          </cell>
          <cell r="EX464" t="str">
            <v/>
          </cell>
          <cell r="EY464" t="str">
            <v/>
          </cell>
          <cell r="EZ464" t="str">
            <v/>
          </cell>
          <cell r="FA464" t="str">
            <v/>
          </cell>
          <cell r="FB464" t="str">
            <v/>
          </cell>
          <cell r="FC464" t="str">
            <v/>
          </cell>
          <cell r="FD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B465" t="str">
            <v/>
          </cell>
          <cell r="EF465" t="str">
            <v/>
          </cell>
          <cell r="EG465" t="str">
            <v/>
          </cell>
          <cell r="EH465" t="str">
            <v/>
          </cell>
          <cell r="EI465" t="str">
            <v/>
          </cell>
          <cell r="EJ465" t="str">
            <v/>
          </cell>
          <cell r="EK465" t="str">
            <v/>
          </cell>
          <cell r="EL465" t="str">
            <v/>
          </cell>
          <cell r="EM465" t="str">
            <v/>
          </cell>
          <cell r="EN465" t="str">
            <v/>
          </cell>
          <cell r="EO465" t="str">
            <v/>
          </cell>
          <cell r="EP465" t="str">
            <v/>
          </cell>
          <cell r="EQ465" t="str">
            <v/>
          </cell>
          <cell r="ER465" t="str">
            <v/>
          </cell>
          <cell r="ES465" t="str">
            <v/>
          </cell>
          <cell r="ET465" t="str">
            <v/>
          </cell>
          <cell r="EU465" t="str">
            <v/>
          </cell>
          <cell r="EV465" t="str">
            <v/>
          </cell>
          <cell r="EW465" t="str">
            <v/>
          </cell>
          <cell r="EX465" t="str">
            <v/>
          </cell>
          <cell r="EY465" t="str">
            <v/>
          </cell>
          <cell r="EZ465" t="str">
            <v/>
          </cell>
          <cell r="FA465" t="str">
            <v/>
          </cell>
          <cell r="FB465" t="str">
            <v/>
          </cell>
          <cell r="FC465" t="str">
            <v/>
          </cell>
          <cell r="FD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B466" t="str">
            <v/>
          </cell>
          <cell r="EF466" t="str">
            <v/>
          </cell>
          <cell r="EG466" t="str">
            <v/>
          </cell>
          <cell r="EH466" t="str">
            <v/>
          </cell>
          <cell r="EI466" t="str">
            <v/>
          </cell>
          <cell r="EJ466" t="str">
            <v/>
          </cell>
          <cell r="EK466" t="str">
            <v/>
          </cell>
          <cell r="EL466" t="str">
            <v/>
          </cell>
          <cell r="EM466" t="str">
            <v/>
          </cell>
          <cell r="EN466" t="str">
            <v/>
          </cell>
          <cell r="EO466" t="str">
            <v/>
          </cell>
          <cell r="EP466" t="str">
            <v/>
          </cell>
          <cell r="EQ466" t="str">
            <v/>
          </cell>
          <cell r="ER466" t="str">
            <v/>
          </cell>
          <cell r="ES466" t="str">
            <v/>
          </cell>
          <cell r="ET466" t="str">
            <v/>
          </cell>
          <cell r="EU466" t="str">
            <v/>
          </cell>
          <cell r="EV466" t="str">
            <v/>
          </cell>
          <cell r="EW466" t="str">
            <v/>
          </cell>
          <cell r="EX466" t="str">
            <v/>
          </cell>
          <cell r="EY466" t="str">
            <v/>
          </cell>
          <cell r="EZ466" t="str">
            <v/>
          </cell>
          <cell r="FA466" t="str">
            <v/>
          </cell>
          <cell r="FB466" t="str">
            <v/>
          </cell>
          <cell r="FC466" t="str">
            <v/>
          </cell>
          <cell r="FD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B467" t="str">
            <v/>
          </cell>
          <cell r="EF467" t="str">
            <v/>
          </cell>
          <cell r="EG467" t="str">
            <v/>
          </cell>
          <cell r="EH467" t="str">
            <v/>
          </cell>
          <cell r="EI467" t="str">
            <v/>
          </cell>
          <cell r="EJ467" t="str">
            <v/>
          </cell>
          <cell r="EK467" t="str">
            <v/>
          </cell>
          <cell r="EL467" t="str">
            <v/>
          </cell>
          <cell r="EM467" t="str">
            <v/>
          </cell>
          <cell r="EN467" t="str">
            <v/>
          </cell>
          <cell r="EO467" t="str">
            <v/>
          </cell>
          <cell r="EP467" t="str">
            <v/>
          </cell>
          <cell r="EQ467" t="str">
            <v/>
          </cell>
          <cell r="ER467" t="str">
            <v/>
          </cell>
          <cell r="ES467" t="str">
            <v/>
          </cell>
          <cell r="ET467" t="str">
            <v/>
          </cell>
          <cell r="EU467" t="str">
            <v/>
          </cell>
          <cell r="EV467" t="str">
            <v/>
          </cell>
          <cell r="EW467" t="str">
            <v/>
          </cell>
          <cell r="EX467" t="str">
            <v/>
          </cell>
          <cell r="EY467" t="str">
            <v/>
          </cell>
          <cell r="EZ467" t="str">
            <v/>
          </cell>
          <cell r="FA467" t="str">
            <v/>
          </cell>
          <cell r="FB467" t="str">
            <v/>
          </cell>
          <cell r="FC467" t="str">
            <v/>
          </cell>
          <cell r="FD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  <cell r="Z468" t="str">
            <v/>
          </cell>
          <cell r="AB468" t="str">
            <v/>
          </cell>
          <cell r="EF468" t="str">
            <v/>
          </cell>
          <cell r="EG468" t="str">
            <v/>
          </cell>
          <cell r="EH468" t="str">
            <v/>
          </cell>
          <cell r="EI468" t="str">
            <v/>
          </cell>
          <cell r="EJ468" t="str">
            <v/>
          </cell>
          <cell r="EK468" t="str">
            <v/>
          </cell>
          <cell r="EL468" t="str">
            <v/>
          </cell>
          <cell r="EM468" t="str">
            <v/>
          </cell>
          <cell r="EN468" t="str">
            <v/>
          </cell>
          <cell r="EO468" t="str">
            <v/>
          </cell>
          <cell r="EP468" t="str">
            <v/>
          </cell>
          <cell r="EQ468" t="str">
            <v/>
          </cell>
          <cell r="ER468" t="str">
            <v/>
          </cell>
          <cell r="ES468" t="str">
            <v/>
          </cell>
          <cell r="ET468" t="str">
            <v/>
          </cell>
          <cell r="EU468" t="str">
            <v/>
          </cell>
          <cell r="EV468" t="str">
            <v/>
          </cell>
          <cell r="EW468" t="str">
            <v/>
          </cell>
          <cell r="EX468" t="str">
            <v/>
          </cell>
          <cell r="EY468" t="str">
            <v/>
          </cell>
          <cell r="EZ468" t="str">
            <v/>
          </cell>
          <cell r="FA468" t="str">
            <v/>
          </cell>
          <cell r="FB468" t="str">
            <v/>
          </cell>
          <cell r="FC468" t="str">
            <v/>
          </cell>
          <cell r="FD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  <cell r="Z469" t="str">
            <v/>
          </cell>
          <cell r="AB469" t="str">
            <v/>
          </cell>
          <cell r="EF469" t="str">
            <v/>
          </cell>
          <cell r="EG469" t="str">
            <v/>
          </cell>
          <cell r="EH469" t="str">
            <v/>
          </cell>
          <cell r="EI469" t="str">
            <v/>
          </cell>
          <cell r="EJ469" t="str">
            <v/>
          </cell>
          <cell r="EK469" t="str">
            <v/>
          </cell>
          <cell r="EL469" t="str">
            <v/>
          </cell>
          <cell r="EM469" t="str">
            <v/>
          </cell>
          <cell r="EN469" t="str">
            <v/>
          </cell>
          <cell r="EO469" t="str">
            <v/>
          </cell>
          <cell r="EP469" t="str">
            <v/>
          </cell>
          <cell r="EQ469" t="str">
            <v/>
          </cell>
          <cell r="ER469" t="str">
            <v/>
          </cell>
          <cell r="ES469" t="str">
            <v/>
          </cell>
          <cell r="ET469" t="str">
            <v/>
          </cell>
          <cell r="EU469" t="str">
            <v/>
          </cell>
          <cell r="EV469" t="str">
            <v/>
          </cell>
          <cell r="EW469" t="str">
            <v/>
          </cell>
          <cell r="EX469" t="str">
            <v/>
          </cell>
          <cell r="EY469" t="str">
            <v/>
          </cell>
          <cell r="EZ469" t="str">
            <v/>
          </cell>
          <cell r="FA469" t="str">
            <v/>
          </cell>
          <cell r="FB469" t="str">
            <v/>
          </cell>
          <cell r="FC469" t="str">
            <v/>
          </cell>
          <cell r="FD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  <cell r="Z470" t="str">
            <v/>
          </cell>
          <cell r="AB470" t="str">
            <v/>
          </cell>
          <cell r="EF470" t="str">
            <v/>
          </cell>
          <cell r="EG470" t="str">
            <v/>
          </cell>
          <cell r="EH470" t="str">
            <v/>
          </cell>
          <cell r="EI470" t="str">
            <v/>
          </cell>
          <cell r="EJ470" t="str">
            <v/>
          </cell>
          <cell r="EK470" t="str">
            <v/>
          </cell>
          <cell r="EL470" t="str">
            <v/>
          </cell>
          <cell r="EM470" t="str">
            <v/>
          </cell>
          <cell r="EN470" t="str">
            <v/>
          </cell>
          <cell r="EO470" t="str">
            <v/>
          </cell>
          <cell r="EP470" t="str">
            <v/>
          </cell>
          <cell r="EQ470" t="str">
            <v/>
          </cell>
          <cell r="ER470" t="str">
            <v/>
          </cell>
          <cell r="ES470" t="str">
            <v/>
          </cell>
          <cell r="ET470" t="str">
            <v/>
          </cell>
          <cell r="EU470" t="str">
            <v/>
          </cell>
          <cell r="EV470" t="str">
            <v/>
          </cell>
          <cell r="EW470" t="str">
            <v/>
          </cell>
          <cell r="EX470" t="str">
            <v/>
          </cell>
          <cell r="EY470" t="str">
            <v/>
          </cell>
          <cell r="EZ470" t="str">
            <v/>
          </cell>
          <cell r="FA470" t="str">
            <v/>
          </cell>
          <cell r="FB470" t="str">
            <v/>
          </cell>
          <cell r="FC470" t="str">
            <v/>
          </cell>
          <cell r="FD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  <cell r="Z471" t="str">
            <v/>
          </cell>
          <cell r="AB471" t="str">
            <v/>
          </cell>
          <cell r="EF471" t="str">
            <v/>
          </cell>
          <cell r="EG471" t="str">
            <v/>
          </cell>
          <cell r="EH471" t="str">
            <v/>
          </cell>
          <cell r="EI471" t="str">
            <v/>
          </cell>
          <cell r="EJ471" t="str">
            <v/>
          </cell>
          <cell r="EK471" t="str">
            <v/>
          </cell>
          <cell r="EL471" t="str">
            <v/>
          </cell>
          <cell r="EM471" t="str">
            <v/>
          </cell>
          <cell r="EN471" t="str">
            <v/>
          </cell>
          <cell r="EO471" t="str">
            <v/>
          </cell>
          <cell r="EP471" t="str">
            <v/>
          </cell>
          <cell r="EQ471" t="str">
            <v/>
          </cell>
          <cell r="ER471" t="str">
            <v/>
          </cell>
          <cell r="ES471" t="str">
            <v/>
          </cell>
          <cell r="ET471" t="str">
            <v/>
          </cell>
          <cell r="EU471" t="str">
            <v/>
          </cell>
          <cell r="EV471" t="str">
            <v/>
          </cell>
          <cell r="EW471" t="str">
            <v/>
          </cell>
          <cell r="EX471" t="str">
            <v/>
          </cell>
          <cell r="EY471" t="str">
            <v/>
          </cell>
          <cell r="EZ471" t="str">
            <v/>
          </cell>
          <cell r="FA471" t="str">
            <v/>
          </cell>
          <cell r="FB471" t="str">
            <v/>
          </cell>
          <cell r="FC471" t="str">
            <v/>
          </cell>
          <cell r="FD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  <cell r="Z472" t="str">
            <v/>
          </cell>
          <cell r="AB472" t="str">
            <v/>
          </cell>
          <cell r="EF472" t="str">
            <v/>
          </cell>
          <cell r="EG472" t="str">
            <v/>
          </cell>
          <cell r="EH472" t="str">
            <v/>
          </cell>
          <cell r="EI472" t="str">
            <v/>
          </cell>
          <cell r="EJ472" t="str">
            <v/>
          </cell>
          <cell r="EK472" t="str">
            <v/>
          </cell>
          <cell r="EL472" t="str">
            <v/>
          </cell>
          <cell r="EM472" t="str">
            <v/>
          </cell>
          <cell r="EN472" t="str">
            <v/>
          </cell>
          <cell r="EO472" t="str">
            <v/>
          </cell>
          <cell r="EP472" t="str">
            <v/>
          </cell>
          <cell r="EQ472" t="str">
            <v/>
          </cell>
          <cell r="ER472" t="str">
            <v/>
          </cell>
          <cell r="ES472" t="str">
            <v/>
          </cell>
          <cell r="ET472" t="str">
            <v/>
          </cell>
          <cell r="EU472" t="str">
            <v/>
          </cell>
          <cell r="EV472" t="str">
            <v/>
          </cell>
          <cell r="EW472" t="str">
            <v/>
          </cell>
          <cell r="EX472" t="str">
            <v/>
          </cell>
          <cell r="EY472" t="str">
            <v/>
          </cell>
          <cell r="EZ472" t="str">
            <v/>
          </cell>
          <cell r="FA472" t="str">
            <v/>
          </cell>
          <cell r="FB472" t="str">
            <v/>
          </cell>
          <cell r="FC472" t="str">
            <v/>
          </cell>
          <cell r="FD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B473" t="str">
            <v/>
          </cell>
          <cell r="EF473" t="str">
            <v/>
          </cell>
          <cell r="EG473" t="str">
            <v/>
          </cell>
          <cell r="EH473" t="str">
            <v/>
          </cell>
          <cell r="EI473" t="str">
            <v/>
          </cell>
          <cell r="EJ473" t="str">
            <v/>
          </cell>
          <cell r="EK473" t="str">
            <v/>
          </cell>
          <cell r="EL473" t="str">
            <v/>
          </cell>
          <cell r="EM473" t="str">
            <v/>
          </cell>
          <cell r="EN473" t="str">
            <v/>
          </cell>
          <cell r="EO473" t="str">
            <v/>
          </cell>
          <cell r="EP473" t="str">
            <v/>
          </cell>
          <cell r="EQ473" t="str">
            <v/>
          </cell>
          <cell r="ER473" t="str">
            <v/>
          </cell>
          <cell r="ES473" t="str">
            <v/>
          </cell>
          <cell r="ET473" t="str">
            <v/>
          </cell>
          <cell r="EU473" t="str">
            <v/>
          </cell>
          <cell r="EV473" t="str">
            <v/>
          </cell>
          <cell r="EW473" t="str">
            <v/>
          </cell>
          <cell r="EX473" t="str">
            <v/>
          </cell>
          <cell r="EY473" t="str">
            <v/>
          </cell>
          <cell r="EZ473" t="str">
            <v/>
          </cell>
          <cell r="FA473" t="str">
            <v/>
          </cell>
          <cell r="FB473" t="str">
            <v/>
          </cell>
          <cell r="FC473" t="str">
            <v/>
          </cell>
          <cell r="FD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B474" t="str">
            <v/>
          </cell>
          <cell r="EF474" t="str">
            <v/>
          </cell>
          <cell r="EG474" t="str">
            <v/>
          </cell>
          <cell r="EH474" t="str">
            <v/>
          </cell>
          <cell r="EI474" t="str">
            <v/>
          </cell>
          <cell r="EJ474" t="str">
            <v/>
          </cell>
          <cell r="EK474" t="str">
            <v/>
          </cell>
          <cell r="EL474" t="str">
            <v/>
          </cell>
          <cell r="EM474" t="str">
            <v/>
          </cell>
          <cell r="EN474" t="str">
            <v/>
          </cell>
          <cell r="EO474" t="str">
            <v/>
          </cell>
          <cell r="EP474" t="str">
            <v/>
          </cell>
          <cell r="EQ474" t="str">
            <v/>
          </cell>
          <cell r="ER474" t="str">
            <v/>
          </cell>
          <cell r="ES474" t="str">
            <v/>
          </cell>
          <cell r="ET474" t="str">
            <v/>
          </cell>
          <cell r="EU474" t="str">
            <v/>
          </cell>
          <cell r="EV474" t="str">
            <v/>
          </cell>
          <cell r="EW474" t="str">
            <v/>
          </cell>
          <cell r="EX474" t="str">
            <v/>
          </cell>
          <cell r="EY474" t="str">
            <v/>
          </cell>
          <cell r="EZ474" t="str">
            <v/>
          </cell>
          <cell r="FA474" t="str">
            <v/>
          </cell>
          <cell r="FB474" t="str">
            <v/>
          </cell>
          <cell r="FC474" t="str">
            <v/>
          </cell>
          <cell r="FD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B475" t="str">
            <v/>
          </cell>
          <cell r="EF475" t="str">
            <v/>
          </cell>
          <cell r="EG475" t="str">
            <v/>
          </cell>
          <cell r="EH475" t="str">
            <v/>
          </cell>
          <cell r="EI475" t="str">
            <v/>
          </cell>
          <cell r="EJ475" t="str">
            <v/>
          </cell>
          <cell r="EK475" t="str">
            <v/>
          </cell>
          <cell r="EL475" t="str">
            <v/>
          </cell>
          <cell r="EM475" t="str">
            <v/>
          </cell>
          <cell r="EN475" t="str">
            <v/>
          </cell>
          <cell r="EO475" t="str">
            <v/>
          </cell>
          <cell r="EP475" t="str">
            <v/>
          </cell>
          <cell r="EQ475" t="str">
            <v/>
          </cell>
          <cell r="ER475" t="str">
            <v/>
          </cell>
          <cell r="ES475" t="str">
            <v/>
          </cell>
          <cell r="ET475" t="str">
            <v/>
          </cell>
          <cell r="EU475" t="str">
            <v/>
          </cell>
          <cell r="EV475" t="str">
            <v/>
          </cell>
          <cell r="EW475" t="str">
            <v/>
          </cell>
          <cell r="EX475" t="str">
            <v/>
          </cell>
          <cell r="EY475" t="str">
            <v/>
          </cell>
          <cell r="EZ475" t="str">
            <v/>
          </cell>
          <cell r="FA475" t="str">
            <v/>
          </cell>
          <cell r="FB475" t="str">
            <v/>
          </cell>
          <cell r="FC475" t="str">
            <v/>
          </cell>
          <cell r="FD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B476" t="str">
            <v/>
          </cell>
          <cell r="EF476" t="str">
            <v/>
          </cell>
          <cell r="EG476" t="str">
            <v/>
          </cell>
          <cell r="EH476" t="str">
            <v/>
          </cell>
          <cell r="EI476" t="str">
            <v/>
          </cell>
          <cell r="EJ476" t="str">
            <v/>
          </cell>
          <cell r="EK476" t="str">
            <v/>
          </cell>
          <cell r="EL476" t="str">
            <v/>
          </cell>
          <cell r="EM476" t="str">
            <v/>
          </cell>
          <cell r="EN476" t="str">
            <v/>
          </cell>
          <cell r="EO476" t="str">
            <v/>
          </cell>
          <cell r="EP476" t="str">
            <v/>
          </cell>
          <cell r="EQ476" t="str">
            <v/>
          </cell>
          <cell r="ER476" t="str">
            <v/>
          </cell>
          <cell r="ES476" t="str">
            <v/>
          </cell>
          <cell r="ET476" t="str">
            <v/>
          </cell>
          <cell r="EU476" t="str">
            <v/>
          </cell>
          <cell r="EV476" t="str">
            <v/>
          </cell>
          <cell r="EW476" t="str">
            <v/>
          </cell>
          <cell r="EX476" t="str">
            <v/>
          </cell>
          <cell r="EY476" t="str">
            <v/>
          </cell>
          <cell r="EZ476" t="str">
            <v/>
          </cell>
          <cell r="FA476" t="str">
            <v/>
          </cell>
          <cell r="FB476" t="str">
            <v/>
          </cell>
          <cell r="FC476" t="str">
            <v/>
          </cell>
          <cell r="FD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B477" t="str">
            <v/>
          </cell>
          <cell r="EF477" t="str">
            <v/>
          </cell>
          <cell r="EG477" t="str">
            <v/>
          </cell>
          <cell r="EH477" t="str">
            <v/>
          </cell>
          <cell r="EI477" t="str">
            <v/>
          </cell>
          <cell r="EJ477" t="str">
            <v/>
          </cell>
          <cell r="EK477" t="str">
            <v/>
          </cell>
          <cell r="EL477" t="str">
            <v/>
          </cell>
          <cell r="EM477" t="str">
            <v/>
          </cell>
          <cell r="EN477" t="str">
            <v/>
          </cell>
          <cell r="EO477" t="str">
            <v/>
          </cell>
          <cell r="EP477" t="str">
            <v/>
          </cell>
          <cell r="EQ477" t="str">
            <v/>
          </cell>
          <cell r="ER477" t="str">
            <v/>
          </cell>
          <cell r="ES477" t="str">
            <v/>
          </cell>
          <cell r="ET477" t="str">
            <v/>
          </cell>
          <cell r="EU477" t="str">
            <v/>
          </cell>
          <cell r="EV477" t="str">
            <v/>
          </cell>
          <cell r="EW477" t="str">
            <v/>
          </cell>
          <cell r="EX477" t="str">
            <v/>
          </cell>
          <cell r="EY477" t="str">
            <v/>
          </cell>
          <cell r="EZ477" t="str">
            <v/>
          </cell>
          <cell r="FA477" t="str">
            <v/>
          </cell>
          <cell r="FB477" t="str">
            <v/>
          </cell>
          <cell r="FC477" t="str">
            <v/>
          </cell>
          <cell r="FD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  <cell r="Z478" t="str">
            <v/>
          </cell>
          <cell r="AB478" t="str">
            <v/>
          </cell>
          <cell r="EF478" t="str">
            <v/>
          </cell>
          <cell r="EG478" t="str">
            <v/>
          </cell>
          <cell r="EH478" t="str">
            <v/>
          </cell>
          <cell r="EI478" t="str">
            <v/>
          </cell>
          <cell r="EJ478" t="str">
            <v/>
          </cell>
          <cell r="EK478" t="str">
            <v/>
          </cell>
          <cell r="EL478" t="str">
            <v/>
          </cell>
          <cell r="EM478" t="str">
            <v/>
          </cell>
          <cell r="EN478" t="str">
            <v/>
          </cell>
          <cell r="EO478" t="str">
            <v/>
          </cell>
          <cell r="EP478" t="str">
            <v/>
          </cell>
          <cell r="EQ478" t="str">
            <v/>
          </cell>
          <cell r="ER478" t="str">
            <v/>
          </cell>
          <cell r="ES478" t="str">
            <v/>
          </cell>
          <cell r="ET478" t="str">
            <v/>
          </cell>
          <cell r="EU478" t="str">
            <v/>
          </cell>
          <cell r="EV478" t="str">
            <v/>
          </cell>
          <cell r="EW478" t="str">
            <v/>
          </cell>
          <cell r="EX478" t="str">
            <v/>
          </cell>
          <cell r="EY478" t="str">
            <v/>
          </cell>
          <cell r="EZ478" t="str">
            <v/>
          </cell>
          <cell r="FA478" t="str">
            <v/>
          </cell>
          <cell r="FB478" t="str">
            <v/>
          </cell>
          <cell r="FC478" t="str">
            <v/>
          </cell>
          <cell r="FD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  <cell r="Z479" t="str">
            <v/>
          </cell>
          <cell r="AB479" t="str">
            <v/>
          </cell>
          <cell r="EF479" t="str">
            <v/>
          </cell>
          <cell r="EG479" t="str">
            <v/>
          </cell>
          <cell r="EH479" t="str">
            <v/>
          </cell>
          <cell r="EI479" t="str">
            <v/>
          </cell>
          <cell r="EJ479" t="str">
            <v/>
          </cell>
          <cell r="EK479" t="str">
            <v/>
          </cell>
          <cell r="EL479" t="str">
            <v/>
          </cell>
          <cell r="EM479" t="str">
            <v/>
          </cell>
          <cell r="EN479" t="str">
            <v/>
          </cell>
          <cell r="EO479" t="str">
            <v/>
          </cell>
          <cell r="EP479" t="str">
            <v/>
          </cell>
          <cell r="EQ479" t="str">
            <v/>
          </cell>
          <cell r="ER479" t="str">
            <v/>
          </cell>
          <cell r="ES479" t="str">
            <v/>
          </cell>
          <cell r="ET479" t="str">
            <v/>
          </cell>
          <cell r="EU479" t="str">
            <v/>
          </cell>
          <cell r="EV479" t="str">
            <v/>
          </cell>
          <cell r="EW479" t="str">
            <v/>
          </cell>
          <cell r="EX479" t="str">
            <v/>
          </cell>
          <cell r="EY479" t="str">
            <v/>
          </cell>
          <cell r="EZ479" t="str">
            <v/>
          </cell>
          <cell r="FA479" t="str">
            <v/>
          </cell>
          <cell r="FB479" t="str">
            <v/>
          </cell>
          <cell r="FC479" t="str">
            <v/>
          </cell>
          <cell r="FD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B480" t="str">
            <v/>
          </cell>
          <cell r="EF480" t="str">
            <v/>
          </cell>
          <cell r="EG480" t="str">
            <v/>
          </cell>
          <cell r="EH480" t="str">
            <v/>
          </cell>
          <cell r="EI480" t="str">
            <v/>
          </cell>
          <cell r="EJ480" t="str">
            <v/>
          </cell>
          <cell r="EK480" t="str">
            <v/>
          </cell>
          <cell r="EL480" t="str">
            <v/>
          </cell>
          <cell r="EM480" t="str">
            <v/>
          </cell>
          <cell r="EN480" t="str">
            <v/>
          </cell>
          <cell r="EO480" t="str">
            <v/>
          </cell>
          <cell r="EP480" t="str">
            <v/>
          </cell>
          <cell r="EQ480" t="str">
            <v/>
          </cell>
          <cell r="ER480" t="str">
            <v/>
          </cell>
          <cell r="ES480" t="str">
            <v/>
          </cell>
          <cell r="ET480" t="str">
            <v/>
          </cell>
          <cell r="EU480" t="str">
            <v/>
          </cell>
          <cell r="EV480" t="str">
            <v/>
          </cell>
          <cell r="EW480" t="str">
            <v/>
          </cell>
          <cell r="EX480" t="str">
            <v/>
          </cell>
          <cell r="EY480" t="str">
            <v/>
          </cell>
          <cell r="EZ480" t="str">
            <v/>
          </cell>
          <cell r="FA480" t="str">
            <v/>
          </cell>
          <cell r="FB480" t="str">
            <v/>
          </cell>
          <cell r="FC480" t="str">
            <v/>
          </cell>
          <cell r="FD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B481" t="str">
            <v/>
          </cell>
          <cell r="EF481" t="str">
            <v/>
          </cell>
          <cell r="EG481" t="str">
            <v/>
          </cell>
          <cell r="EH481" t="str">
            <v/>
          </cell>
          <cell r="EI481" t="str">
            <v/>
          </cell>
          <cell r="EJ481" t="str">
            <v/>
          </cell>
          <cell r="EK481" t="str">
            <v/>
          </cell>
          <cell r="EL481" t="str">
            <v/>
          </cell>
          <cell r="EM481" t="str">
            <v/>
          </cell>
          <cell r="EN481" t="str">
            <v/>
          </cell>
          <cell r="EO481" t="str">
            <v/>
          </cell>
          <cell r="EP481" t="str">
            <v/>
          </cell>
          <cell r="EQ481" t="str">
            <v/>
          </cell>
          <cell r="ER481" t="str">
            <v/>
          </cell>
          <cell r="ES481" t="str">
            <v/>
          </cell>
          <cell r="ET481" t="str">
            <v/>
          </cell>
          <cell r="EU481" t="str">
            <v/>
          </cell>
          <cell r="EV481" t="str">
            <v/>
          </cell>
          <cell r="EW481" t="str">
            <v/>
          </cell>
          <cell r="EX481" t="str">
            <v/>
          </cell>
          <cell r="EY481" t="str">
            <v/>
          </cell>
          <cell r="EZ481" t="str">
            <v/>
          </cell>
          <cell r="FA481" t="str">
            <v/>
          </cell>
          <cell r="FB481" t="str">
            <v/>
          </cell>
          <cell r="FC481" t="str">
            <v/>
          </cell>
          <cell r="FD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B482" t="str">
            <v/>
          </cell>
          <cell r="EF482" t="str">
            <v/>
          </cell>
          <cell r="EG482" t="str">
            <v/>
          </cell>
          <cell r="EH482" t="str">
            <v/>
          </cell>
          <cell r="EI482" t="str">
            <v/>
          </cell>
          <cell r="EJ482" t="str">
            <v/>
          </cell>
          <cell r="EK482" t="str">
            <v/>
          </cell>
          <cell r="EL482" t="str">
            <v/>
          </cell>
          <cell r="EM482" t="str">
            <v/>
          </cell>
          <cell r="EN482" t="str">
            <v/>
          </cell>
          <cell r="EO482" t="str">
            <v/>
          </cell>
          <cell r="EP482" t="str">
            <v/>
          </cell>
          <cell r="EQ482" t="str">
            <v/>
          </cell>
          <cell r="ER482" t="str">
            <v/>
          </cell>
          <cell r="ES482" t="str">
            <v/>
          </cell>
          <cell r="ET482" t="str">
            <v/>
          </cell>
          <cell r="EU482" t="str">
            <v/>
          </cell>
          <cell r="EV482" t="str">
            <v/>
          </cell>
          <cell r="EW482" t="str">
            <v/>
          </cell>
          <cell r="EX482" t="str">
            <v/>
          </cell>
          <cell r="EY482" t="str">
            <v/>
          </cell>
          <cell r="EZ482" t="str">
            <v/>
          </cell>
          <cell r="FA482" t="str">
            <v/>
          </cell>
          <cell r="FB482" t="str">
            <v/>
          </cell>
          <cell r="FC482" t="str">
            <v/>
          </cell>
          <cell r="FD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B483" t="str">
            <v/>
          </cell>
          <cell r="EF483" t="str">
            <v/>
          </cell>
          <cell r="EG483" t="str">
            <v/>
          </cell>
          <cell r="EH483" t="str">
            <v/>
          </cell>
          <cell r="EI483" t="str">
            <v/>
          </cell>
          <cell r="EJ483" t="str">
            <v/>
          </cell>
          <cell r="EK483" t="str">
            <v/>
          </cell>
          <cell r="EL483" t="str">
            <v/>
          </cell>
          <cell r="EM483" t="str">
            <v/>
          </cell>
          <cell r="EN483" t="str">
            <v/>
          </cell>
          <cell r="EO483" t="str">
            <v/>
          </cell>
          <cell r="EP483" t="str">
            <v/>
          </cell>
          <cell r="EQ483" t="str">
            <v/>
          </cell>
          <cell r="ER483" t="str">
            <v/>
          </cell>
          <cell r="ES483" t="str">
            <v/>
          </cell>
          <cell r="ET483" t="str">
            <v/>
          </cell>
          <cell r="EU483" t="str">
            <v/>
          </cell>
          <cell r="EV483" t="str">
            <v/>
          </cell>
          <cell r="EW483" t="str">
            <v/>
          </cell>
          <cell r="EX483" t="str">
            <v/>
          </cell>
          <cell r="EY483" t="str">
            <v/>
          </cell>
          <cell r="EZ483" t="str">
            <v/>
          </cell>
          <cell r="FA483" t="str">
            <v/>
          </cell>
          <cell r="FB483" t="str">
            <v/>
          </cell>
          <cell r="FC483" t="str">
            <v/>
          </cell>
          <cell r="FD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B484" t="str">
            <v/>
          </cell>
          <cell r="EF484" t="str">
            <v/>
          </cell>
          <cell r="EG484" t="str">
            <v/>
          </cell>
          <cell r="EH484" t="str">
            <v/>
          </cell>
          <cell r="EI484" t="str">
            <v/>
          </cell>
          <cell r="EJ484" t="str">
            <v/>
          </cell>
          <cell r="EK484" t="str">
            <v/>
          </cell>
          <cell r="EL484" t="str">
            <v/>
          </cell>
          <cell r="EM484" t="str">
            <v/>
          </cell>
          <cell r="EN484" t="str">
            <v/>
          </cell>
          <cell r="EO484" t="str">
            <v/>
          </cell>
          <cell r="EP484" t="str">
            <v/>
          </cell>
          <cell r="EQ484" t="str">
            <v/>
          </cell>
          <cell r="ER484" t="str">
            <v/>
          </cell>
          <cell r="ES484" t="str">
            <v/>
          </cell>
          <cell r="ET484" t="str">
            <v/>
          </cell>
          <cell r="EU484" t="str">
            <v/>
          </cell>
          <cell r="EV484" t="str">
            <v/>
          </cell>
          <cell r="EW484" t="str">
            <v/>
          </cell>
          <cell r="EX484" t="str">
            <v/>
          </cell>
          <cell r="EY484" t="str">
            <v/>
          </cell>
          <cell r="EZ484" t="str">
            <v/>
          </cell>
          <cell r="FA484" t="str">
            <v/>
          </cell>
          <cell r="FB484" t="str">
            <v/>
          </cell>
          <cell r="FC484" t="str">
            <v/>
          </cell>
          <cell r="FD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  <cell r="Z485" t="str">
            <v/>
          </cell>
          <cell r="AB485" t="str">
            <v/>
          </cell>
          <cell r="EF485" t="str">
            <v/>
          </cell>
          <cell r="EG485" t="str">
            <v/>
          </cell>
          <cell r="EH485" t="str">
            <v/>
          </cell>
          <cell r="EI485" t="str">
            <v/>
          </cell>
          <cell r="EJ485" t="str">
            <v/>
          </cell>
          <cell r="EK485" t="str">
            <v/>
          </cell>
          <cell r="EL485" t="str">
            <v/>
          </cell>
          <cell r="EM485" t="str">
            <v/>
          </cell>
          <cell r="EN485" t="str">
            <v/>
          </cell>
          <cell r="EO485" t="str">
            <v/>
          </cell>
          <cell r="EP485" t="str">
            <v/>
          </cell>
          <cell r="EQ485" t="str">
            <v/>
          </cell>
          <cell r="ER485" t="str">
            <v/>
          </cell>
          <cell r="ES485" t="str">
            <v/>
          </cell>
          <cell r="ET485" t="str">
            <v/>
          </cell>
          <cell r="EU485" t="str">
            <v/>
          </cell>
          <cell r="EV485" t="str">
            <v/>
          </cell>
          <cell r="EW485" t="str">
            <v/>
          </cell>
          <cell r="EX485" t="str">
            <v/>
          </cell>
          <cell r="EY485" t="str">
            <v/>
          </cell>
          <cell r="EZ485" t="str">
            <v/>
          </cell>
          <cell r="FA485" t="str">
            <v/>
          </cell>
          <cell r="FB485" t="str">
            <v/>
          </cell>
          <cell r="FC485" t="str">
            <v/>
          </cell>
          <cell r="FD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B486" t="str">
            <v/>
          </cell>
          <cell r="EF486" t="str">
            <v/>
          </cell>
          <cell r="EG486" t="str">
            <v/>
          </cell>
          <cell r="EH486" t="str">
            <v/>
          </cell>
          <cell r="EI486" t="str">
            <v/>
          </cell>
          <cell r="EJ486" t="str">
            <v/>
          </cell>
          <cell r="EK486" t="str">
            <v/>
          </cell>
          <cell r="EL486" t="str">
            <v/>
          </cell>
          <cell r="EM486" t="str">
            <v/>
          </cell>
          <cell r="EN486" t="str">
            <v/>
          </cell>
          <cell r="EO486" t="str">
            <v/>
          </cell>
          <cell r="EP486" t="str">
            <v/>
          </cell>
          <cell r="EQ486" t="str">
            <v/>
          </cell>
          <cell r="ER486" t="str">
            <v/>
          </cell>
          <cell r="ES486" t="str">
            <v/>
          </cell>
          <cell r="ET486" t="str">
            <v/>
          </cell>
          <cell r="EU486" t="str">
            <v/>
          </cell>
          <cell r="EV486" t="str">
            <v/>
          </cell>
          <cell r="EW486" t="str">
            <v/>
          </cell>
          <cell r="EX486" t="str">
            <v/>
          </cell>
          <cell r="EY486" t="str">
            <v/>
          </cell>
          <cell r="EZ486" t="str">
            <v/>
          </cell>
          <cell r="FA486" t="str">
            <v/>
          </cell>
          <cell r="FB486" t="str">
            <v/>
          </cell>
          <cell r="FC486" t="str">
            <v/>
          </cell>
          <cell r="FD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B487" t="str">
            <v/>
          </cell>
          <cell r="EF487" t="str">
            <v/>
          </cell>
          <cell r="EG487" t="str">
            <v/>
          </cell>
          <cell r="EH487" t="str">
            <v/>
          </cell>
          <cell r="EI487" t="str">
            <v/>
          </cell>
          <cell r="EJ487" t="str">
            <v/>
          </cell>
          <cell r="EK487" t="str">
            <v/>
          </cell>
          <cell r="EL487" t="str">
            <v/>
          </cell>
          <cell r="EM487" t="str">
            <v/>
          </cell>
          <cell r="EN487" t="str">
            <v/>
          </cell>
          <cell r="EO487" t="str">
            <v/>
          </cell>
          <cell r="EP487" t="str">
            <v/>
          </cell>
          <cell r="EQ487" t="str">
            <v/>
          </cell>
          <cell r="ER487" t="str">
            <v/>
          </cell>
          <cell r="ES487" t="str">
            <v/>
          </cell>
          <cell r="ET487" t="str">
            <v/>
          </cell>
          <cell r="EU487" t="str">
            <v/>
          </cell>
          <cell r="EV487" t="str">
            <v/>
          </cell>
          <cell r="EW487" t="str">
            <v/>
          </cell>
          <cell r="EX487" t="str">
            <v/>
          </cell>
          <cell r="EY487" t="str">
            <v/>
          </cell>
          <cell r="EZ487" t="str">
            <v/>
          </cell>
          <cell r="FA487" t="str">
            <v/>
          </cell>
          <cell r="FB487" t="str">
            <v/>
          </cell>
          <cell r="FC487" t="str">
            <v/>
          </cell>
          <cell r="FD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B488" t="str">
            <v/>
          </cell>
          <cell r="EF488" t="str">
            <v/>
          </cell>
          <cell r="EG488" t="str">
            <v/>
          </cell>
          <cell r="EH488" t="str">
            <v/>
          </cell>
          <cell r="EI488" t="str">
            <v/>
          </cell>
          <cell r="EJ488" t="str">
            <v/>
          </cell>
          <cell r="EK488" t="str">
            <v/>
          </cell>
          <cell r="EL488" t="str">
            <v/>
          </cell>
          <cell r="EM488" t="str">
            <v/>
          </cell>
          <cell r="EN488" t="str">
            <v/>
          </cell>
          <cell r="EO488" t="str">
            <v/>
          </cell>
          <cell r="EP488" t="str">
            <v/>
          </cell>
          <cell r="EQ488" t="str">
            <v/>
          </cell>
          <cell r="ER488" t="str">
            <v/>
          </cell>
          <cell r="ES488" t="str">
            <v/>
          </cell>
          <cell r="ET488" t="str">
            <v/>
          </cell>
          <cell r="EU488" t="str">
            <v/>
          </cell>
          <cell r="EV488" t="str">
            <v/>
          </cell>
          <cell r="EW488" t="str">
            <v/>
          </cell>
          <cell r="EX488" t="str">
            <v/>
          </cell>
          <cell r="EY488" t="str">
            <v/>
          </cell>
          <cell r="EZ488" t="str">
            <v/>
          </cell>
          <cell r="FA488" t="str">
            <v/>
          </cell>
          <cell r="FB488" t="str">
            <v/>
          </cell>
          <cell r="FC488" t="str">
            <v/>
          </cell>
          <cell r="FD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B489" t="str">
            <v/>
          </cell>
          <cell r="EF489" t="str">
            <v/>
          </cell>
          <cell r="EG489" t="str">
            <v/>
          </cell>
          <cell r="EH489" t="str">
            <v/>
          </cell>
          <cell r="EI489" t="str">
            <v/>
          </cell>
          <cell r="EJ489" t="str">
            <v/>
          </cell>
          <cell r="EK489" t="str">
            <v/>
          </cell>
          <cell r="EL489" t="str">
            <v/>
          </cell>
          <cell r="EM489" t="str">
            <v/>
          </cell>
          <cell r="EN489" t="str">
            <v/>
          </cell>
          <cell r="EO489" t="str">
            <v/>
          </cell>
          <cell r="EP489" t="str">
            <v/>
          </cell>
          <cell r="EQ489" t="str">
            <v/>
          </cell>
          <cell r="ER489" t="str">
            <v/>
          </cell>
          <cell r="ES489" t="str">
            <v/>
          </cell>
          <cell r="ET489" t="str">
            <v/>
          </cell>
          <cell r="EU489" t="str">
            <v/>
          </cell>
          <cell r="EV489" t="str">
            <v/>
          </cell>
          <cell r="EW489" t="str">
            <v/>
          </cell>
          <cell r="EX489" t="str">
            <v/>
          </cell>
          <cell r="EY489" t="str">
            <v/>
          </cell>
          <cell r="EZ489" t="str">
            <v/>
          </cell>
          <cell r="FA489" t="str">
            <v/>
          </cell>
          <cell r="FB489" t="str">
            <v/>
          </cell>
          <cell r="FC489" t="str">
            <v/>
          </cell>
          <cell r="FD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B490" t="str">
            <v/>
          </cell>
          <cell r="EF490" t="str">
            <v/>
          </cell>
          <cell r="EG490" t="str">
            <v/>
          </cell>
          <cell r="EH490" t="str">
            <v/>
          </cell>
          <cell r="EI490" t="str">
            <v/>
          </cell>
          <cell r="EJ490" t="str">
            <v/>
          </cell>
          <cell r="EK490" t="str">
            <v/>
          </cell>
          <cell r="EL490" t="str">
            <v/>
          </cell>
          <cell r="EM490" t="str">
            <v/>
          </cell>
          <cell r="EN490" t="str">
            <v/>
          </cell>
          <cell r="EO490" t="str">
            <v/>
          </cell>
          <cell r="EP490" t="str">
            <v/>
          </cell>
          <cell r="EQ490" t="str">
            <v/>
          </cell>
          <cell r="ER490" t="str">
            <v/>
          </cell>
          <cell r="ES490" t="str">
            <v/>
          </cell>
          <cell r="ET490" t="str">
            <v/>
          </cell>
          <cell r="EU490" t="str">
            <v/>
          </cell>
          <cell r="EV490" t="str">
            <v/>
          </cell>
          <cell r="EW490" t="str">
            <v/>
          </cell>
          <cell r="EX490" t="str">
            <v/>
          </cell>
          <cell r="EY490" t="str">
            <v/>
          </cell>
          <cell r="EZ490" t="str">
            <v/>
          </cell>
          <cell r="FA490" t="str">
            <v/>
          </cell>
          <cell r="FB490" t="str">
            <v/>
          </cell>
          <cell r="FC490" t="str">
            <v/>
          </cell>
          <cell r="FD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B491" t="str">
            <v/>
          </cell>
          <cell r="EF491" t="str">
            <v/>
          </cell>
          <cell r="EG491" t="str">
            <v/>
          </cell>
          <cell r="EH491" t="str">
            <v/>
          </cell>
          <cell r="EI491" t="str">
            <v/>
          </cell>
          <cell r="EJ491" t="str">
            <v/>
          </cell>
          <cell r="EK491" t="str">
            <v/>
          </cell>
          <cell r="EL491" t="str">
            <v/>
          </cell>
          <cell r="EM491" t="str">
            <v/>
          </cell>
          <cell r="EN491" t="str">
            <v/>
          </cell>
          <cell r="EO491" t="str">
            <v/>
          </cell>
          <cell r="EP491" t="str">
            <v/>
          </cell>
          <cell r="EQ491" t="str">
            <v/>
          </cell>
          <cell r="ER491" t="str">
            <v/>
          </cell>
          <cell r="ES491" t="str">
            <v/>
          </cell>
          <cell r="ET491" t="str">
            <v/>
          </cell>
          <cell r="EU491" t="str">
            <v/>
          </cell>
          <cell r="EV491" t="str">
            <v/>
          </cell>
          <cell r="EW491" t="str">
            <v/>
          </cell>
          <cell r="EX491" t="str">
            <v/>
          </cell>
          <cell r="EY491" t="str">
            <v/>
          </cell>
          <cell r="EZ491" t="str">
            <v/>
          </cell>
          <cell r="FA491" t="str">
            <v/>
          </cell>
          <cell r="FB491" t="str">
            <v/>
          </cell>
          <cell r="FC491" t="str">
            <v/>
          </cell>
          <cell r="FD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B492" t="str">
            <v/>
          </cell>
          <cell r="EF492" t="str">
            <v/>
          </cell>
          <cell r="EG492" t="str">
            <v/>
          </cell>
          <cell r="EH492" t="str">
            <v/>
          </cell>
          <cell r="EI492" t="str">
            <v/>
          </cell>
          <cell r="EJ492" t="str">
            <v/>
          </cell>
          <cell r="EK492" t="str">
            <v/>
          </cell>
          <cell r="EL492" t="str">
            <v/>
          </cell>
          <cell r="EM492" t="str">
            <v/>
          </cell>
          <cell r="EN492" t="str">
            <v/>
          </cell>
          <cell r="EO492" t="str">
            <v/>
          </cell>
          <cell r="EP492" t="str">
            <v/>
          </cell>
          <cell r="EQ492" t="str">
            <v/>
          </cell>
          <cell r="ER492" t="str">
            <v/>
          </cell>
          <cell r="ES492" t="str">
            <v/>
          </cell>
          <cell r="ET492" t="str">
            <v/>
          </cell>
          <cell r="EU492" t="str">
            <v/>
          </cell>
          <cell r="EV492" t="str">
            <v/>
          </cell>
          <cell r="EW492" t="str">
            <v/>
          </cell>
          <cell r="EX492" t="str">
            <v/>
          </cell>
          <cell r="EY492" t="str">
            <v/>
          </cell>
          <cell r="EZ492" t="str">
            <v/>
          </cell>
          <cell r="FA492" t="str">
            <v/>
          </cell>
          <cell r="FB492" t="str">
            <v/>
          </cell>
          <cell r="FC492" t="str">
            <v/>
          </cell>
          <cell r="FD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B493" t="str">
            <v/>
          </cell>
          <cell r="EF493" t="str">
            <v/>
          </cell>
          <cell r="EG493" t="str">
            <v/>
          </cell>
          <cell r="EH493" t="str">
            <v/>
          </cell>
          <cell r="EI493" t="str">
            <v/>
          </cell>
          <cell r="EJ493" t="str">
            <v/>
          </cell>
          <cell r="EK493" t="str">
            <v/>
          </cell>
          <cell r="EL493" t="str">
            <v/>
          </cell>
          <cell r="EM493" t="str">
            <v/>
          </cell>
          <cell r="EN493" t="str">
            <v/>
          </cell>
          <cell r="EO493" t="str">
            <v/>
          </cell>
          <cell r="EP493" t="str">
            <v/>
          </cell>
          <cell r="EQ493" t="str">
            <v/>
          </cell>
          <cell r="ER493" t="str">
            <v/>
          </cell>
          <cell r="ES493" t="str">
            <v/>
          </cell>
          <cell r="ET493" t="str">
            <v/>
          </cell>
          <cell r="EU493" t="str">
            <v/>
          </cell>
          <cell r="EV493" t="str">
            <v/>
          </cell>
          <cell r="EW493" t="str">
            <v/>
          </cell>
          <cell r="EX493" t="str">
            <v/>
          </cell>
          <cell r="EY493" t="str">
            <v/>
          </cell>
          <cell r="EZ493" t="str">
            <v/>
          </cell>
          <cell r="FA493" t="str">
            <v/>
          </cell>
          <cell r="FB493" t="str">
            <v/>
          </cell>
          <cell r="FC493" t="str">
            <v/>
          </cell>
          <cell r="FD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B494" t="str">
            <v/>
          </cell>
          <cell r="EF494" t="str">
            <v/>
          </cell>
          <cell r="EG494" t="str">
            <v/>
          </cell>
          <cell r="EH494" t="str">
            <v/>
          </cell>
          <cell r="EI494" t="str">
            <v/>
          </cell>
          <cell r="EJ494" t="str">
            <v/>
          </cell>
          <cell r="EK494" t="str">
            <v/>
          </cell>
          <cell r="EL494" t="str">
            <v/>
          </cell>
          <cell r="EM494" t="str">
            <v/>
          </cell>
          <cell r="EN494" t="str">
            <v/>
          </cell>
          <cell r="EO494" t="str">
            <v/>
          </cell>
          <cell r="EP494" t="str">
            <v/>
          </cell>
          <cell r="EQ494" t="str">
            <v/>
          </cell>
          <cell r="ER494" t="str">
            <v/>
          </cell>
          <cell r="ES494" t="str">
            <v/>
          </cell>
          <cell r="ET494" t="str">
            <v/>
          </cell>
          <cell r="EU494" t="str">
            <v/>
          </cell>
          <cell r="EV494" t="str">
            <v/>
          </cell>
          <cell r="EW494" t="str">
            <v/>
          </cell>
          <cell r="EX494" t="str">
            <v/>
          </cell>
          <cell r="EY494" t="str">
            <v/>
          </cell>
          <cell r="EZ494" t="str">
            <v/>
          </cell>
          <cell r="FA494" t="str">
            <v/>
          </cell>
          <cell r="FB494" t="str">
            <v/>
          </cell>
          <cell r="FC494" t="str">
            <v/>
          </cell>
          <cell r="FD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B495" t="str">
            <v/>
          </cell>
          <cell r="EF495" t="str">
            <v/>
          </cell>
          <cell r="EG495" t="str">
            <v/>
          </cell>
          <cell r="EH495" t="str">
            <v/>
          </cell>
          <cell r="EI495" t="str">
            <v/>
          </cell>
          <cell r="EJ495" t="str">
            <v/>
          </cell>
          <cell r="EK495" t="str">
            <v/>
          </cell>
          <cell r="EL495" t="str">
            <v/>
          </cell>
          <cell r="EM495" t="str">
            <v/>
          </cell>
          <cell r="EN495" t="str">
            <v/>
          </cell>
          <cell r="EO495" t="str">
            <v/>
          </cell>
          <cell r="EP495" t="str">
            <v/>
          </cell>
          <cell r="EQ495" t="str">
            <v/>
          </cell>
          <cell r="ER495" t="str">
            <v/>
          </cell>
          <cell r="ES495" t="str">
            <v/>
          </cell>
          <cell r="ET495" t="str">
            <v/>
          </cell>
          <cell r="EU495" t="str">
            <v/>
          </cell>
          <cell r="EV495" t="str">
            <v/>
          </cell>
          <cell r="EW495" t="str">
            <v/>
          </cell>
          <cell r="EX495" t="str">
            <v/>
          </cell>
          <cell r="EY495" t="str">
            <v/>
          </cell>
          <cell r="EZ495" t="str">
            <v/>
          </cell>
          <cell r="FA495" t="str">
            <v/>
          </cell>
          <cell r="FB495" t="str">
            <v/>
          </cell>
          <cell r="FC495" t="str">
            <v/>
          </cell>
          <cell r="FD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B496" t="str">
            <v/>
          </cell>
          <cell r="EF496" t="str">
            <v/>
          </cell>
          <cell r="EG496" t="str">
            <v/>
          </cell>
          <cell r="EH496" t="str">
            <v/>
          </cell>
          <cell r="EI496" t="str">
            <v/>
          </cell>
          <cell r="EJ496" t="str">
            <v/>
          </cell>
          <cell r="EK496" t="str">
            <v/>
          </cell>
          <cell r="EL496" t="str">
            <v/>
          </cell>
          <cell r="EM496" t="str">
            <v/>
          </cell>
          <cell r="EN496" t="str">
            <v/>
          </cell>
          <cell r="EO496" t="str">
            <v/>
          </cell>
          <cell r="EP496" t="str">
            <v/>
          </cell>
          <cell r="EQ496" t="str">
            <v/>
          </cell>
          <cell r="ER496" t="str">
            <v/>
          </cell>
          <cell r="ES496" t="str">
            <v/>
          </cell>
          <cell r="ET496" t="str">
            <v/>
          </cell>
          <cell r="EU496" t="str">
            <v/>
          </cell>
          <cell r="EV496" t="str">
            <v/>
          </cell>
          <cell r="EW496" t="str">
            <v/>
          </cell>
          <cell r="EX496" t="str">
            <v/>
          </cell>
          <cell r="EY496" t="str">
            <v/>
          </cell>
          <cell r="EZ496" t="str">
            <v/>
          </cell>
          <cell r="FA496" t="str">
            <v/>
          </cell>
          <cell r="FB496" t="str">
            <v/>
          </cell>
          <cell r="FC496" t="str">
            <v/>
          </cell>
          <cell r="FD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B497" t="str">
            <v/>
          </cell>
          <cell r="EF497" t="str">
            <v/>
          </cell>
          <cell r="EG497" t="str">
            <v/>
          </cell>
          <cell r="EH497" t="str">
            <v/>
          </cell>
          <cell r="EI497" t="str">
            <v/>
          </cell>
          <cell r="EJ497" t="str">
            <v/>
          </cell>
          <cell r="EK497" t="str">
            <v/>
          </cell>
          <cell r="EL497" t="str">
            <v/>
          </cell>
          <cell r="EM497" t="str">
            <v/>
          </cell>
          <cell r="EN497" t="str">
            <v/>
          </cell>
          <cell r="EO497" t="str">
            <v/>
          </cell>
          <cell r="EP497" t="str">
            <v/>
          </cell>
          <cell r="EQ497" t="str">
            <v/>
          </cell>
          <cell r="ER497" t="str">
            <v/>
          </cell>
          <cell r="ES497" t="str">
            <v/>
          </cell>
          <cell r="ET497" t="str">
            <v/>
          </cell>
          <cell r="EU497" t="str">
            <v/>
          </cell>
          <cell r="EV497" t="str">
            <v/>
          </cell>
          <cell r="EW497" t="str">
            <v/>
          </cell>
          <cell r="EX497" t="str">
            <v/>
          </cell>
          <cell r="EY497" t="str">
            <v/>
          </cell>
          <cell r="EZ497" t="str">
            <v/>
          </cell>
          <cell r="FA497" t="str">
            <v/>
          </cell>
          <cell r="FB497" t="str">
            <v/>
          </cell>
          <cell r="FC497" t="str">
            <v/>
          </cell>
          <cell r="FD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B498" t="str">
            <v/>
          </cell>
          <cell r="EF498" t="str">
            <v/>
          </cell>
          <cell r="EG498" t="str">
            <v/>
          </cell>
          <cell r="EH498" t="str">
            <v/>
          </cell>
          <cell r="EI498" t="str">
            <v/>
          </cell>
          <cell r="EJ498" t="str">
            <v/>
          </cell>
          <cell r="EK498" t="str">
            <v/>
          </cell>
          <cell r="EL498" t="str">
            <v/>
          </cell>
          <cell r="EM498" t="str">
            <v/>
          </cell>
          <cell r="EN498" t="str">
            <v/>
          </cell>
          <cell r="EO498" t="str">
            <v/>
          </cell>
          <cell r="EP498" t="str">
            <v/>
          </cell>
          <cell r="EQ498" t="str">
            <v/>
          </cell>
          <cell r="ER498" t="str">
            <v/>
          </cell>
          <cell r="ES498" t="str">
            <v/>
          </cell>
          <cell r="ET498" t="str">
            <v/>
          </cell>
          <cell r="EU498" t="str">
            <v/>
          </cell>
          <cell r="EV498" t="str">
            <v/>
          </cell>
          <cell r="EW498" t="str">
            <v/>
          </cell>
          <cell r="EX498" t="str">
            <v/>
          </cell>
          <cell r="EY498" t="str">
            <v/>
          </cell>
          <cell r="EZ498" t="str">
            <v/>
          </cell>
          <cell r="FA498" t="str">
            <v/>
          </cell>
          <cell r="FB498" t="str">
            <v/>
          </cell>
          <cell r="FC498" t="str">
            <v/>
          </cell>
          <cell r="FD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B499" t="str">
            <v/>
          </cell>
          <cell r="EF499" t="str">
            <v/>
          </cell>
          <cell r="EG499" t="str">
            <v/>
          </cell>
          <cell r="EH499" t="str">
            <v/>
          </cell>
          <cell r="EI499" t="str">
            <v/>
          </cell>
          <cell r="EJ499" t="str">
            <v/>
          </cell>
          <cell r="EK499" t="str">
            <v/>
          </cell>
          <cell r="EL499" t="str">
            <v/>
          </cell>
          <cell r="EM499" t="str">
            <v/>
          </cell>
          <cell r="EN499" t="str">
            <v/>
          </cell>
          <cell r="EO499" t="str">
            <v/>
          </cell>
          <cell r="EP499" t="str">
            <v/>
          </cell>
          <cell r="EQ499" t="str">
            <v/>
          </cell>
          <cell r="ER499" t="str">
            <v/>
          </cell>
          <cell r="ES499" t="str">
            <v/>
          </cell>
          <cell r="ET499" t="str">
            <v/>
          </cell>
          <cell r="EU499" t="str">
            <v/>
          </cell>
          <cell r="EV499" t="str">
            <v/>
          </cell>
          <cell r="EW499" t="str">
            <v/>
          </cell>
          <cell r="EX499" t="str">
            <v/>
          </cell>
          <cell r="EY499" t="str">
            <v/>
          </cell>
          <cell r="EZ499" t="str">
            <v/>
          </cell>
          <cell r="FA499" t="str">
            <v/>
          </cell>
          <cell r="FB499" t="str">
            <v/>
          </cell>
          <cell r="FC499" t="str">
            <v/>
          </cell>
          <cell r="FD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B500" t="str">
            <v/>
          </cell>
          <cell r="EF500" t="str">
            <v/>
          </cell>
          <cell r="EG500" t="str">
            <v/>
          </cell>
          <cell r="EH500" t="str">
            <v/>
          </cell>
          <cell r="EI500" t="str">
            <v/>
          </cell>
          <cell r="EJ500" t="str">
            <v/>
          </cell>
          <cell r="EK500" t="str">
            <v/>
          </cell>
          <cell r="EL500" t="str">
            <v/>
          </cell>
          <cell r="EM500" t="str">
            <v/>
          </cell>
          <cell r="EN500" t="str">
            <v/>
          </cell>
          <cell r="EO500" t="str">
            <v/>
          </cell>
          <cell r="EP500" t="str">
            <v/>
          </cell>
          <cell r="EQ500" t="str">
            <v/>
          </cell>
          <cell r="ER500" t="str">
            <v/>
          </cell>
          <cell r="ES500" t="str">
            <v/>
          </cell>
          <cell r="ET500" t="str">
            <v/>
          </cell>
          <cell r="EU500" t="str">
            <v/>
          </cell>
          <cell r="EV500" t="str">
            <v/>
          </cell>
          <cell r="EW500" t="str">
            <v/>
          </cell>
          <cell r="EX500" t="str">
            <v/>
          </cell>
          <cell r="EY500" t="str">
            <v/>
          </cell>
          <cell r="EZ500" t="str">
            <v/>
          </cell>
          <cell r="FA500" t="str">
            <v/>
          </cell>
          <cell r="FB500" t="str">
            <v/>
          </cell>
          <cell r="FC500" t="str">
            <v/>
          </cell>
          <cell r="FD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B501" t="str">
            <v/>
          </cell>
          <cell r="EF501" t="str">
            <v/>
          </cell>
          <cell r="EG501" t="str">
            <v/>
          </cell>
          <cell r="EH501" t="str">
            <v/>
          </cell>
          <cell r="EI501" t="str">
            <v/>
          </cell>
          <cell r="EJ501" t="str">
            <v/>
          </cell>
          <cell r="EK501" t="str">
            <v/>
          </cell>
          <cell r="EL501" t="str">
            <v/>
          </cell>
          <cell r="EM501" t="str">
            <v/>
          </cell>
          <cell r="EN501" t="str">
            <v/>
          </cell>
          <cell r="EO501" t="str">
            <v/>
          </cell>
          <cell r="EP501" t="str">
            <v/>
          </cell>
          <cell r="EQ501" t="str">
            <v/>
          </cell>
          <cell r="ER501" t="str">
            <v/>
          </cell>
          <cell r="ES501" t="str">
            <v/>
          </cell>
          <cell r="ET501" t="str">
            <v/>
          </cell>
          <cell r="EU501" t="str">
            <v/>
          </cell>
          <cell r="EV501" t="str">
            <v/>
          </cell>
          <cell r="EW501" t="str">
            <v/>
          </cell>
          <cell r="EX501" t="str">
            <v/>
          </cell>
          <cell r="EY501" t="str">
            <v/>
          </cell>
          <cell r="EZ501" t="str">
            <v/>
          </cell>
          <cell r="FA501" t="str">
            <v/>
          </cell>
          <cell r="FB501" t="str">
            <v/>
          </cell>
          <cell r="FC501" t="str">
            <v/>
          </cell>
          <cell r="FD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B502" t="str">
            <v/>
          </cell>
          <cell r="EF502" t="str">
            <v/>
          </cell>
          <cell r="EG502" t="str">
            <v/>
          </cell>
          <cell r="EH502" t="str">
            <v/>
          </cell>
          <cell r="EI502" t="str">
            <v/>
          </cell>
          <cell r="EJ502" t="str">
            <v/>
          </cell>
          <cell r="EK502" t="str">
            <v/>
          </cell>
          <cell r="EL502" t="str">
            <v/>
          </cell>
          <cell r="EM502" t="str">
            <v/>
          </cell>
          <cell r="EN502" t="str">
            <v/>
          </cell>
          <cell r="EO502" t="str">
            <v/>
          </cell>
          <cell r="EP502" t="str">
            <v/>
          </cell>
          <cell r="EQ502" t="str">
            <v/>
          </cell>
          <cell r="ER502" t="str">
            <v/>
          </cell>
          <cell r="ES502" t="str">
            <v/>
          </cell>
          <cell r="ET502" t="str">
            <v/>
          </cell>
          <cell r="EU502" t="str">
            <v/>
          </cell>
          <cell r="EV502" t="str">
            <v/>
          </cell>
          <cell r="EW502" t="str">
            <v/>
          </cell>
          <cell r="EX502" t="str">
            <v/>
          </cell>
          <cell r="EY502" t="str">
            <v/>
          </cell>
          <cell r="EZ502" t="str">
            <v/>
          </cell>
          <cell r="FA502" t="str">
            <v/>
          </cell>
          <cell r="FB502" t="str">
            <v/>
          </cell>
          <cell r="FC502" t="str">
            <v/>
          </cell>
          <cell r="FD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B503" t="str">
            <v/>
          </cell>
          <cell r="EF503" t="str">
            <v/>
          </cell>
          <cell r="EG503" t="str">
            <v/>
          </cell>
          <cell r="EH503" t="str">
            <v/>
          </cell>
          <cell r="EI503" t="str">
            <v/>
          </cell>
          <cell r="EJ503" t="str">
            <v/>
          </cell>
          <cell r="EK503" t="str">
            <v/>
          </cell>
          <cell r="EL503" t="str">
            <v/>
          </cell>
          <cell r="EM503" t="str">
            <v/>
          </cell>
          <cell r="EN503" t="str">
            <v/>
          </cell>
          <cell r="EO503" t="str">
            <v/>
          </cell>
          <cell r="EP503" t="str">
            <v/>
          </cell>
          <cell r="EQ503" t="str">
            <v/>
          </cell>
          <cell r="ER503" t="str">
            <v/>
          </cell>
          <cell r="ES503" t="str">
            <v/>
          </cell>
          <cell r="ET503" t="str">
            <v/>
          </cell>
          <cell r="EU503" t="str">
            <v/>
          </cell>
          <cell r="EV503" t="str">
            <v/>
          </cell>
          <cell r="EW503" t="str">
            <v/>
          </cell>
          <cell r="EX503" t="str">
            <v/>
          </cell>
          <cell r="EY503" t="str">
            <v/>
          </cell>
          <cell r="EZ503" t="str">
            <v/>
          </cell>
          <cell r="FA503" t="str">
            <v/>
          </cell>
          <cell r="FB503" t="str">
            <v/>
          </cell>
          <cell r="FC503" t="str">
            <v/>
          </cell>
          <cell r="FD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B504" t="str">
            <v/>
          </cell>
          <cell r="EF504" t="str">
            <v/>
          </cell>
          <cell r="EG504" t="str">
            <v/>
          </cell>
          <cell r="EH504" t="str">
            <v/>
          </cell>
          <cell r="EI504" t="str">
            <v/>
          </cell>
          <cell r="EJ504" t="str">
            <v/>
          </cell>
          <cell r="EK504" t="str">
            <v/>
          </cell>
          <cell r="EL504" t="str">
            <v/>
          </cell>
          <cell r="EM504" t="str">
            <v/>
          </cell>
          <cell r="EN504" t="str">
            <v/>
          </cell>
          <cell r="EO504" t="str">
            <v/>
          </cell>
          <cell r="EP504" t="str">
            <v/>
          </cell>
          <cell r="EQ504" t="str">
            <v/>
          </cell>
          <cell r="ER504" t="str">
            <v/>
          </cell>
          <cell r="ES504" t="str">
            <v/>
          </cell>
          <cell r="ET504" t="str">
            <v/>
          </cell>
          <cell r="EU504" t="str">
            <v/>
          </cell>
          <cell r="EV504" t="str">
            <v/>
          </cell>
          <cell r="EW504" t="str">
            <v/>
          </cell>
          <cell r="EX504" t="str">
            <v/>
          </cell>
          <cell r="EY504" t="str">
            <v/>
          </cell>
          <cell r="EZ504" t="str">
            <v/>
          </cell>
          <cell r="FA504" t="str">
            <v/>
          </cell>
          <cell r="FB504" t="str">
            <v/>
          </cell>
          <cell r="FC504" t="str">
            <v/>
          </cell>
          <cell r="FD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B505" t="str">
            <v/>
          </cell>
          <cell r="EF505" t="str">
            <v/>
          </cell>
          <cell r="EG505" t="str">
            <v/>
          </cell>
          <cell r="EH505" t="str">
            <v/>
          </cell>
          <cell r="EI505" t="str">
            <v/>
          </cell>
          <cell r="EJ505" t="str">
            <v/>
          </cell>
          <cell r="EK505" t="str">
            <v/>
          </cell>
          <cell r="EL505" t="str">
            <v/>
          </cell>
          <cell r="EM505" t="str">
            <v/>
          </cell>
          <cell r="EN505" t="str">
            <v/>
          </cell>
          <cell r="EO505" t="str">
            <v/>
          </cell>
          <cell r="EP505" t="str">
            <v/>
          </cell>
          <cell r="EQ505" t="str">
            <v/>
          </cell>
          <cell r="ER505" t="str">
            <v/>
          </cell>
          <cell r="ES505" t="str">
            <v/>
          </cell>
          <cell r="ET505" t="str">
            <v/>
          </cell>
          <cell r="EU505" t="str">
            <v/>
          </cell>
          <cell r="EV505" t="str">
            <v/>
          </cell>
          <cell r="EW505" t="str">
            <v/>
          </cell>
          <cell r="EX505" t="str">
            <v/>
          </cell>
          <cell r="EY505" t="str">
            <v/>
          </cell>
          <cell r="EZ505" t="str">
            <v/>
          </cell>
          <cell r="FA505" t="str">
            <v/>
          </cell>
          <cell r="FB505" t="str">
            <v/>
          </cell>
          <cell r="FC505" t="str">
            <v/>
          </cell>
          <cell r="FD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B506" t="str">
            <v/>
          </cell>
          <cell r="EF506" t="str">
            <v/>
          </cell>
          <cell r="EG506" t="str">
            <v/>
          </cell>
          <cell r="EH506" t="str">
            <v/>
          </cell>
          <cell r="EI506" t="str">
            <v/>
          </cell>
          <cell r="EJ506" t="str">
            <v/>
          </cell>
          <cell r="EK506" t="str">
            <v/>
          </cell>
          <cell r="EL506" t="str">
            <v/>
          </cell>
          <cell r="EM506" t="str">
            <v/>
          </cell>
          <cell r="EN506" t="str">
            <v/>
          </cell>
          <cell r="EO506" t="str">
            <v/>
          </cell>
          <cell r="EP506" t="str">
            <v/>
          </cell>
          <cell r="EQ506" t="str">
            <v/>
          </cell>
          <cell r="ER506" t="str">
            <v/>
          </cell>
          <cell r="ES506" t="str">
            <v/>
          </cell>
          <cell r="ET506" t="str">
            <v/>
          </cell>
          <cell r="EU506" t="str">
            <v/>
          </cell>
          <cell r="EV506" t="str">
            <v/>
          </cell>
          <cell r="EW506" t="str">
            <v/>
          </cell>
          <cell r="EX506" t="str">
            <v/>
          </cell>
          <cell r="EY506" t="str">
            <v/>
          </cell>
          <cell r="EZ506" t="str">
            <v/>
          </cell>
          <cell r="FA506" t="str">
            <v/>
          </cell>
          <cell r="FB506" t="str">
            <v/>
          </cell>
          <cell r="FC506" t="str">
            <v/>
          </cell>
          <cell r="FD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B507" t="str">
            <v/>
          </cell>
          <cell r="EF507" t="str">
            <v/>
          </cell>
          <cell r="EG507" t="str">
            <v/>
          </cell>
          <cell r="EH507" t="str">
            <v/>
          </cell>
          <cell r="EI507" t="str">
            <v/>
          </cell>
          <cell r="EJ507" t="str">
            <v/>
          </cell>
          <cell r="EK507" t="str">
            <v/>
          </cell>
          <cell r="EL507" t="str">
            <v/>
          </cell>
          <cell r="EM507" t="str">
            <v/>
          </cell>
          <cell r="EN507" t="str">
            <v/>
          </cell>
          <cell r="EO507" t="str">
            <v/>
          </cell>
          <cell r="EP507" t="str">
            <v/>
          </cell>
          <cell r="EQ507" t="str">
            <v/>
          </cell>
          <cell r="ER507" t="str">
            <v/>
          </cell>
          <cell r="ES507" t="str">
            <v/>
          </cell>
          <cell r="ET507" t="str">
            <v/>
          </cell>
          <cell r="EU507" t="str">
            <v/>
          </cell>
          <cell r="EV507" t="str">
            <v/>
          </cell>
          <cell r="EW507" t="str">
            <v/>
          </cell>
          <cell r="EX507" t="str">
            <v/>
          </cell>
          <cell r="EY507" t="str">
            <v/>
          </cell>
          <cell r="EZ507" t="str">
            <v/>
          </cell>
          <cell r="FA507" t="str">
            <v/>
          </cell>
          <cell r="FB507" t="str">
            <v/>
          </cell>
          <cell r="FC507" t="str">
            <v/>
          </cell>
          <cell r="FD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  <cell r="Z508" t="str">
            <v/>
          </cell>
          <cell r="AB508" t="str">
            <v/>
          </cell>
          <cell r="EF508" t="str">
            <v/>
          </cell>
          <cell r="EG508" t="str">
            <v/>
          </cell>
          <cell r="EH508" t="str">
            <v/>
          </cell>
          <cell r="EI508" t="str">
            <v/>
          </cell>
          <cell r="EJ508" t="str">
            <v/>
          </cell>
          <cell r="EK508" t="str">
            <v/>
          </cell>
          <cell r="EL508" t="str">
            <v/>
          </cell>
          <cell r="EM508" t="str">
            <v/>
          </cell>
          <cell r="EN508" t="str">
            <v/>
          </cell>
          <cell r="EO508" t="str">
            <v/>
          </cell>
          <cell r="EP508" t="str">
            <v/>
          </cell>
          <cell r="EQ508" t="str">
            <v/>
          </cell>
          <cell r="ER508" t="str">
            <v/>
          </cell>
          <cell r="ES508" t="str">
            <v/>
          </cell>
          <cell r="ET508" t="str">
            <v/>
          </cell>
          <cell r="EU508" t="str">
            <v/>
          </cell>
          <cell r="EV508" t="str">
            <v/>
          </cell>
          <cell r="EW508" t="str">
            <v/>
          </cell>
          <cell r="EX508" t="str">
            <v/>
          </cell>
          <cell r="EY508" t="str">
            <v/>
          </cell>
          <cell r="EZ508" t="str">
            <v/>
          </cell>
          <cell r="FA508" t="str">
            <v/>
          </cell>
          <cell r="FB508" t="str">
            <v/>
          </cell>
          <cell r="FC508" t="str">
            <v/>
          </cell>
          <cell r="FD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B509" t="str">
            <v/>
          </cell>
          <cell r="EF509" t="str">
            <v/>
          </cell>
          <cell r="EG509" t="str">
            <v/>
          </cell>
          <cell r="EH509" t="str">
            <v/>
          </cell>
          <cell r="EI509" t="str">
            <v/>
          </cell>
          <cell r="EJ509" t="str">
            <v/>
          </cell>
          <cell r="EK509" t="str">
            <v/>
          </cell>
          <cell r="EL509" t="str">
            <v/>
          </cell>
          <cell r="EM509" t="str">
            <v/>
          </cell>
          <cell r="EN509" t="str">
            <v/>
          </cell>
          <cell r="EO509" t="str">
            <v/>
          </cell>
          <cell r="EP509" t="str">
            <v/>
          </cell>
          <cell r="EQ509" t="str">
            <v/>
          </cell>
          <cell r="ER509" t="str">
            <v/>
          </cell>
          <cell r="ES509" t="str">
            <v/>
          </cell>
          <cell r="ET509" t="str">
            <v/>
          </cell>
          <cell r="EU509" t="str">
            <v/>
          </cell>
          <cell r="EV509" t="str">
            <v/>
          </cell>
          <cell r="EW509" t="str">
            <v/>
          </cell>
          <cell r="EX509" t="str">
            <v/>
          </cell>
          <cell r="EY509" t="str">
            <v/>
          </cell>
          <cell r="EZ509" t="str">
            <v/>
          </cell>
          <cell r="FA509" t="str">
            <v/>
          </cell>
          <cell r="FB509" t="str">
            <v/>
          </cell>
          <cell r="FC509" t="str">
            <v/>
          </cell>
          <cell r="FD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B510" t="str">
            <v/>
          </cell>
          <cell r="EF510" t="str">
            <v/>
          </cell>
          <cell r="EG510" t="str">
            <v/>
          </cell>
          <cell r="EH510" t="str">
            <v/>
          </cell>
          <cell r="EI510" t="str">
            <v/>
          </cell>
          <cell r="EJ510" t="str">
            <v/>
          </cell>
          <cell r="EK510" t="str">
            <v/>
          </cell>
          <cell r="EL510" t="str">
            <v/>
          </cell>
          <cell r="EM510" t="str">
            <v/>
          </cell>
          <cell r="EN510" t="str">
            <v/>
          </cell>
          <cell r="EO510" t="str">
            <v/>
          </cell>
          <cell r="EP510" t="str">
            <v/>
          </cell>
          <cell r="EQ510" t="str">
            <v/>
          </cell>
          <cell r="ER510" t="str">
            <v/>
          </cell>
          <cell r="ES510" t="str">
            <v/>
          </cell>
          <cell r="ET510" t="str">
            <v/>
          </cell>
          <cell r="EU510" t="str">
            <v/>
          </cell>
          <cell r="EV510" t="str">
            <v/>
          </cell>
          <cell r="EW510" t="str">
            <v/>
          </cell>
          <cell r="EX510" t="str">
            <v/>
          </cell>
          <cell r="EY510" t="str">
            <v/>
          </cell>
          <cell r="EZ510" t="str">
            <v/>
          </cell>
          <cell r="FA510" t="str">
            <v/>
          </cell>
          <cell r="FB510" t="str">
            <v/>
          </cell>
          <cell r="FC510" t="str">
            <v/>
          </cell>
          <cell r="FD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B511" t="str">
            <v/>
          </cell>
          <cell r="EF511" t="str">
            <v/>
          </cell>
          <cell r="EG511" t="str">
            <v/>
          </cell>
          <cell r="EH511" t="str">
            <v/>
          </cell>
          <cell r="EI511" t="str">
            <v/>
          </cell>
          <cell r="EJ511" t="str">
            <v/>
          </cell>
          <cell r="EK511" t="str">
            <v/>
          </cell>
          <cell r="EL511" t="str">
            <v/>
          </cell>
          <cell r="EM511" t="str">
            <v/>
          </cell>
          <cell r="EN511" t="str">
            <v/>
          </cell>
          <cell r="EO511" t="str">
            <v/>
          </cell>
          <cell r="EP511" t="str">
            <v/>
          </cell>
          <cell r="EQ511" t="str">
            <v/>
          </cell>
          <cell r="ER511" t="str">
            <v/>
          </cell>
          <cell r="ES511" t="str">
            <v/>
          </cell>
          <cell r="ET511" t="str">
            <v/>
          </cell>
          <cell r="EU511" t="str">
            <v/>
          </cell>
          <cell r="EV511" t="str">
            <v/>
          </cell>
          <cell r="EW511" t="str">
            <v/>
          </cell>
          <cell r="EX511" t="str">
            <v/>
          </cell>
          <cell r="EY511" t="str">
            <v/>
          </cell>
          <cell r="EZ511" t="str">
            <v/>
          </cell>
          <cell r="FA511" t="str">
            <v/>
          </cell>
          <cell r="FB511" t="str">
            <v/>
          </cell>
          <cell r="FC511" t="str">
            <v/>
          </cell>
          <cell r="FD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B512" t="str">
            <v/>
          </cell>
          <cell r="EF512" t="str">
            <v/>
          </cell>
          <cell r="EG512" t="str">
            <v/>
          </cell>
          <cell r="EH512" t="str">
            <v/>
          </cell>
          <cell r="EI512" t="str">
            <v/>
          </cell>
          <cell r="EJ512" t="str">
            <v/>
          </cell>
          <cell r="EK512" t="str">
            <v/>
          </cell>
          <cell r="EL512" t="str">
            <v/>
          </cell>
          <cell r="EM512" t="str">
            <v/>
          </cell>
          <cell r="EN512" t="str">
            <v/>
          </cell>
          <cell r="EO512" t="str">
            <v/>
          </cell>
          <cell r="EP512" t="str">
            <v/>
          </cell>
          <cell r="EQ512" t="str">
            <v/>
          </cell>
          <cell r="ER512" t="str">
            <v/>
          </cell>
          <cell r="ES512" t="str">
            <v/>
          </cell>
          <cell r="ET512" t="str">
            <v/>
          </cell>
          <cell r="EU512" t="str">
            <v/>
          </cell>
          <cell r="EV512" t="str">
            <v/>
          </cell>
          <cell r="EW512" t="str">
            <v/>
          </cell>
          <cell r="EX512" t="str">
            <v/>
          </cell>
          <cell r="EY512" t="str">
            <v/>
          </cell>
          <cell r="EZ512" t="str">
            <v/>
          </cell>
          <cell r="FA512" t="str">
            <v/>
          </cell>
          <cell r="FB512" t="str">
            <v/>
          </cell>
          <cell r="FC512" t="str">
            <v/>
          </cell>
          <cell r="FD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B513" t="str">
            <v/>
          </cell>
          <cell r="EF513" t="str">
            <v/>
          </cell>
          <cell r="EG513" t="str">
            <v/>
          </cell>
          <cell r="EH513" t="str">
            <v/>
          </cell>
          <cell r="EI513" t="str">
            <v/>
          </cell>
          <cell r="EJ513" t="str">
            <v/>
          </cell>
          <cell r="EK513" t="str">
            <v/>
          </cell>
          <cell r="EL513" t="str">
            <v/>
          </cell>
          <cell r="EM513" t="str">
            <v/>
          </cell>
          <cell r="EN513" t="str">
            <v/>
          </cell>
          <cell r="EO513" t="str">
            <v/>
          </cell>
          <cell r="EP513" t="str">
            <v/>
          </cell>
          <cell r="EQ513" t="str">
            <v/>
          </cell>
          <cell r="ER513" t="str">
            <v/>
          </cell>
          <cell r="ES513" t="str">
            <v/>
          </cell>
          <cell r="ET513" t="str">
            <v/>
          </cell>
          <cell r="EU513" t="str">
            <v/>
          </cell>
          <cell r="EV513" t="str">
            <v/>
          </cell>
          <cell r="EW513" t="str">
            <v/>
          </cell>
          <cell r="EX513" t="str">
            <v/>
          </cell>
          <cell r="EY513" t="str">
            <v/>
          </cell>
          <cell r="EZ513" t="str">
            <v/>
          </cell>
          <cell r="FA513" t="str">
            <v/>
          </cell>
          <cell r="FB513" t="str">
            <v/>
          </cell>
          <cell r="FC513" t="str">
            <v/>
          </cell>
          <cell r="FD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B514" t="str">
            <v/>
          </cell>
          <cell r="EF514" t="str">
            <v/>
          </cell>
          <cell r="EG514" t="str">
            <v/>
          </cell>
          <cell r="EH514" t="str">
            <v/>
          </cell>
          <cell r="EI514" t="str">
            <v/>
          </cell>
          <cell r="EJ514" t="str">
            <v/>
          </cell>
          <cell r="EK514" t="str">
            <v/>
          </cell>
          <cell r="EL514" t="str">
            <v/>
          </cell>
          <cell r="EM514" t="str">
            <v/>
          </cell>
          <cell r="EN514" t="str">
            <v/>
          </cell>
          <cell r="EO514" t="str">
            <v/>
          </cell>
          <cell r="EP514" t="str">
            <v/>
          </cell>
          <cell r="EQ514" t="str">
            <v/>
          </cell>
          <cell r="ER514" t="str">
            <v/>
          </cell>
          <cell r="ES514" t="str">
            <v/>
          </cell>
          <cell r="ET514" t="str">
            <v/>
          </cell>
          <cell r="EU514" t="str">
            <v/>
          </cell>
          <cell r="EV514" t="str">
            <v/>
          </cell>
          <cell r="EW514" t="str">
            <v/>
          </cell>
          <cell r="EX514" t="str">
            <v/>
          </cell>
          <cell r="EY514" t="str">
            <v/>
          </cell>
          <cell r="EZ514" t="str">
            <v/>
          </cell>
          <cell r="FA514" t="str">
            <v/>
          </cell>
          <cell r="FB514" t="str">
            <v/>
          </cell>
          <cell r="FC514" t="str">
            <v/>
          </cell>
          <cell r="FD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B515" t="str">
            <v/>
          </cell>
          <cell r="EF515" t="str">
            <v/>
          </cell>
          <cell r="EG515" t="str">
            <v/>
          </cell>
          <cell r="EH515" t="str">
            <v/>
          </cell>
          <cell r="EI515" t="str">
            <v/>
          </cell>
          <cell r="EJ515" t="str">
            <v/>
          </cell>
          <cell r="EK515" t="str">
            <v/>
          </cell>
          <cell r="EL515" t="str">
            <v/>
          </cell>
          <cell r="EM515" t="str">
            <v/>
          </cell>
          <cell r="EN515" t="str">
            <v/>
          </cell>
          <cell r="EO515" t="str">
            <v/>
          </cell>
          <cell r="EP515" t="str">
            <v/>
          </cell>
          <cell r="EQ515" t="str">
            <v/>
          </cell>
          <cell r="ER515" t="str">
            <v/>
          </cell>
          <cell r="ES515" t="str">
            <v/>
          </cell>
          <cell r="ET515" t="str">
            <v/>
          </cell>
          <cell r="EU515" t="str">
            <v/>
          </cell>
          <cell r="EV515" t="str">
            <v/>
          </cell>
          <cell r="EW515" t="str">
            <v/>
          </cell>
          <cell r="EX515" t="str">
            <v/>
          </cell>
          <cell r="EY515" t="str">
            <v/>
          </cell>
          <cell r="EZ515" t="str">
            <v/>
          </cell>
          <cell r="FA515" t="str">
            <v/>
          </cell>
          <cell r="FB515" t="str">
            <v/>
          </cell>
          <cell r="FC515" t="str">
            <v/>
          </cell>
          <cell r="FD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B516" t="str">
            <v/>
          </cell>
          <cell r="EF516" t="str">
            <v/>
          </cell>
          <cell r="EG516" t="str">
            <v/>
          </cell>
          <cell r="EH516" t="str">
            <v/>
          </cell>
          <cell r="EI516" t="str">
            <v/>
          </cell>
          <cell r="EJ516" t="str">
            <v/>
          </cell>
          <cell r="EK516" t="str">
            <v/>
          </cell>
          <cell r="EL516" t="str">
            <v/>
          </cell>
          <cell r="EM516" t="str">
            <v/>
          </cell>
          <cell r="EN516" t="str">
            <v/>
          </cell>
          <cell r="EO516" t="str">
            <v/>
          </cell>
          <cell r="EP516" t="str">
            <v/>
          </cell>
          <cell r="EQ516" t="str">
            <v/>
          </cell>
          <cell r="ER516" t="str">
            <v/>
          </cell>
          <cell r="ES516" t="str">
            <v/>
          </cell>
          <cell r="ET516" t="str">
            <v/>
          </cell>
          <cell r="EU516" t="str">
            <v/>
          </cell>
          <cell r="EV516" t="str">
            <v/>
          </cell>
          <cell r="EW516" t="str">
            <v/>
          </cell>
          <cell r="EX516" t="str">
            <v/>
          </cell>
          <cell r="EY516" t="str">
            <v/>
          </cell>
          <cell r="EZ516" t="str">
            <v/>
          </cell>
          <cell r="FA516" t="str">
            <v/>
          </cell>
          <cell r="FB516" t="str">
            <v/>
          </cell>
          <cell r="FC516" t="str">
            <v/>
          </cell>
          <cell r="FD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B517" t="str">
            <v/>
          </cell>
          <cell r="EF517" t="str">
            <v/>
          </cell>
          <cell r="EG517" t="str">
            <v/>
          </cell>
          <cell r="EH517" t="str">
            <v/>
          </cell>
          <cell r="EI517" t="str">
            <v/>
          </cell>
          <cell r="EJ517" t="str">
            <v/>
          </cell>
          <cell r="EK517" t="str">
            <v/>
          </cell>
          <cell r="EL517" t="str">
            <v/>
          </cell>
          <cell r="EM517" t="str">
            <v/>
          </cell>
          <cell r="EN517" t="str">
            <v/>
          </cell>
          <cell r="EO517" t="str">
            <v/>
          </cell>
          <cell r="EP517" t="str">
            <v/>
          </cell>
          <cell r="EQ517" t="str">
            <v/>
          </cell>
          <cell r="ER517" t="str">
            <v/>
          </cell>
          <cell r="ES517" t="str">
            <v/>
          </cell>
          <cell r="ET517" t="str">
            <v/>
          </cell>
          <cell r="EU517" t="str">
            <v/>
          </cell>
          <cell r="EV517" t="str">
            <v/>
          </cell>
          <cell r="EW517" t="str">
            <v/>
          </cell>
          <cell r="EX517" t="str">
            <v/>
          </cell>
          <cell r="EY517" t="str">
            <v/>
          </cell>
          <cell r="EZ517" t="str">
            <v/>
          </cell>
          <cell r="FA517" t="str">
            <v/>
          </cell>
          <cell r="FB517" t="str">
            <v/>
          </cell>
          <cell r="FC517" t="str">
            <v/>
          </cell>
          <cell r="FD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B518" t="str">
            <v/>
          </cell>
          <cell r="EF518" t="str">
            <v/>
          </cell>
          <cell r="EG518" t="str">
            <v/>
          </cell>
          <cell r="EH518" t="str">
            <v/>
          </cell>
          <cell r="EI518" t="str">
            <v/>
          </cell>
          <cell r="EJ518" t="str">
            <v/>
          </cell>
          <cell r="EK518" t="str">
            <v/>
          </cell>
          <cell r="EL518" t="str">
            <v/>
          </cell>
          <cell r="EM518" t="str">
            <v/>
          </cell>
          <cell r="EN518" t="str">
            <v/>
          </cell>
          <cell r="EO518" t="str">
            <v/>
          </cell>
          <cell r="EP518" t="str">
            <v/>
          </cell>
          <cell r="EQ518" t="str">
            <v/>
          </cell>
          <cell r="ER518" t="str">
            <v/>
          </cell>
          <cell r="ES518" t="str">
            <v/>
          </cell>
          <cell r="ET518" t="str">
            <v/>
          </cell>
          <cell r="EU518" t="str">
            <v/>
          </cell>
          <cell r="EV518" t="str">
            <v/>
          </cell>
          <cell r="EW518" t="str">
            <v/>
          </cell>
          <cell r="EX518" t="str">
            <v/>
          </cell>
          <cell r="EY518" t="str">
            <v/>
          </cell>
          <cell r="EZ518" t="str">
            <v/>
          </cell>
          <cell r="FA518" t="str">
            <v/>
          </cell>
          <cell r="FB518" t="str">
            <v/>
          </cell>
          <cell r="FC518" t="str">
            <v/>
          </cell>
          <cell r="FD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B519" t="str">
            <v/>
          </cell>
          <cell r="EF519" t="str">
            <v/>
          </cell>
          <cell r="EG519" t="str">
            <v/>
          </cell>
          <cell r="EH519" t="str">
            <v/>
          </cell>
          <cell r="EI519" t="str">
            <v/>
          </cell>
          <cell r="EJ519" t="str">
            <v/>
          </cell>
          <cell r="EK519" t="str">
            <v/>
          </cell>
          <cell r="EL519" t="str">
            <v/>
          </cell>
          <cell r="EM519" t="str">
            <v/>
          </cell>
          <cell r="EN519" t="str">
            <v/>
          </cell>
          <cell r="EO519" t="str">
            <v/>
          </cell>
          <cell r="EP519" t="str">
            <v/>
          </cell>
          <cell r="EQ519" t="str">
            <v/>
          </cell>
          <cell r="ER519" t="str">
            <v/>
          </cell>
          <cell r="ES519" t="str">
            <v/>
          </cell>
          <cell r="ET519" t="str">
            <v/>
          </cell>
          <cell r="EU519" t="str">
            <v/>
          </cell>
          <cell r="EV519" t="str">
            <v/>
          </cell>
          <cell r="EW519" t="str">
            <v/>
          </cell>
          <cell r="EX519" t="str">
            <v/>
          </cell>
          <cell r="EY519" t="str">
            <v/>
          </cell>
          <cell r="EZ519" t="str">
            <v/>
          </cell>
          <cell r="FA519" t="str">
            <v/>
          </cell>
          <cell r="FB519" t="str">
            <v/>
          </cell>
          <cell r="FC519" t="str">
            <v/>
          </cell>
          <cell r="FD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B520" t="str">
            <v/>
          </cell>
          <cell r="EF520" t="str">
            <v/>
          </cell>
          <cell r="EG520" t="str">
            <v/>
          </cell>
          <cell r="EH520" t="str">
            <v/>
          </cell>
          <cell r="EI520" t="str">
            <v/>
          </cell>
          <cell r="EJ520" t="str">
            <v/>
          </cell>
          <cell r="EK520" t="str">
            <v/>
          </cell>
          <cell r="EL520" t="str">
            <v/>
          </cell>
          <cell r="EM520" t="str">
            <v/>
          </cell>
          <cell r="EN520" t="str">
            <v/>
          </cell>
          <cell r="EO520" t="str">
            <v/>
          </cell>
          <cell r="EP520" t="str">
            <v/>
          </cell>
          <cell r="EQ520" t="str">
            <v/>
          </cell>
          <cell r="ER520" t="str">
            <v/>
          </cell>
          <cell r="ES520" t="str">
            <v/>
          </cell>
          <cell r="ET520" t="str">
            <v/>
          </cell>
          <cell r="EU520" t="str">
            <v/>
          </cell>
          <cell r="EV520" t="str">
            <v/>
          </cell>
          <cell r="EW520" t="str">
            <v/>
          </cell>
          <cell r="EX520" t="str">
            <v/>
          </cell>
          <cell r="EY520" t="str">
            <v/>
          </cell>
          <cell r="EZ520" t="str">
            <v/>
          </cell>
          <cell r="FA520" t="str">
            <v/>
          </cell>
          <cell r="FB520" t="str">
            <v/>
          </cell>
          <cell r="FC520" t="str">
            <v/>
          </cell>
          <cell r="FD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B521" t="str">
            <v/>
          </cell>
          <cell r="EF521" t="str">
            <v/>
          </cell>
          <cell r="EG521" t="str">
            <v/>
          </cell>
          <cell r="EH521" t="str">
            <v/>
          </cell>
          <cell r="EI521" t="str">
            <v/>
          </cell>
          <cell r="EJ521" t="str">
            <v/>
          </cell>
          <cell r="EK521" t="str">
            <v/>
          </cell>
          <cell r="EL521" t="str">
            <v/>
          </cell>
          <cell r="EM521" t="str">
            <v/>
          </cell>
          <cell r="EN521" t="str">
            <v/>
          </cell>
          <cell r="EO521" t="str">
            <v/>
          </cell>
          <cell r="EP521" t="str">
            <v/>
          </cell>
          <cell r="EQ521" t="str">
            <v/>
          </cell>
          <cell r="ER521" t="str">
            <v/>
          </cell>
          <cell r="ES521" t="str">
            <v/>
          </cell>
          <cell r="ET521" t="str">
            <v/>
          </cell>
          <cell r="EU521" t="str">
            <v/>
          </cell>
          <cell r="EV521" t="str">
            <v/>
          </cell>
          <cell r="EW521" t="str">
            <v/>
          </cell>
          <cell r="EX521" t="str">
            <v/>
          </cell>
          <cell r="EY521" t="str">
            <v/>
          </cell>
          <cell r="EZ521" t="str">
            <v/>
          </cell>
          <cell r="FA521" t="str">
            <v/>
          </cell>
          <cell r="FB521" t="str">
            <v/>
          </cell>
          <cell r="FC521" t="str">
            <v/>
          </cell>
          <cell r="FD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B522" t="str">
            <v/>
          </cell>
          <cell r="EF522" t="str">
            <v/>
          </cell>
          <cell r="EG522" t="str">
            <v/>
          </cell>
          <cell r="EH522" t="str">
            <v/>
          </cell>
          <cell r="EI522" t="str">
            <v/>
          </cell>
          <cell r="EJ522" t="str">
            <v/>
          </cell>
          <cell r="EK522" t="str">
            <v/>
          </cell>
          <cell r="EL522" t="str">
            <v/>
          </cell>
          <cell r="EM522" t="str">
            <v/>
          </cell>
          <cell r="EN522" t="str">
            <v/>
          </cell>
          <cell r="EO522" t="str">
            <v/>
          </cell>
          <cell r="EP522" t="str">
            <v/>
          </cell>
          <cell r="EQ522" t="str">
            <v/>
          </cell>
          <cell r="ER522" t="str">
            <v/>
          </cell>
          <cell r="ES522" t="str">
            <v/>
          </cell>
          <cell r="ET522" t="str">
            <v/>
          </cell>
          <cell r="EU522" t="str">
            <v/>
          </cell>
          <cell r="EV522" t="str">
            <v/>
          </cell>
          <cell r="EW522" t="str">
            <v/>
          </cell>
          <cell r="EX522" t="str">
            <v/>
          </cell>
          <cell r="EY522" t="str">
            <v/>
          </cell>
          <cell r="EZ522" t="str">
            <v/>
          </cell>
          <cell r="FA522" t="str">
            <v/>
          </cell>
          <cell r="FB522" t="str">
            <v/>
          </cell>
          <cell r="FC522" t="str">
            <v/>
          </cell>
          <cell r="FD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B523" t="str">
            <v/>
          </cell>
          <cell r="EF523" t="str">
            <v/>
          </cell>
          <cell r="EG523" t="str">
            <v/>
          </cell>
          <cell r="EH523" t="str">
            <v/>
          </cell>
          <cell r="EI523" t="str">
            <v/>
          </cell>
          <cell r="EJ523" t="str">
            <v/>
          </cell>
          <cell r="EK523" t="str">
            <v/>
          </cell>
          <cell r="EL523" t="str">
            <v/>
          </cell>
          <cell r="EM523" t="str">
            <v/>
          </cell>
          <cell r="EN523" t="str">
            <v/>
          </cell>
          <cell r="EO523" t="str">
            <v/>
          </cell>
          <cell r="EP523" t="str">
            <v/>
          </cell>
          <cell r="EQ523" t="str">
            <v/>
          </cell>
          <cell r="ER523" t="str">
            <v/>
          </cell>
          <cell r="ES523" t="str">
            <v/>
          </cell>
          <cell r="ET523" t="str">
            <v/>
          </cell>
          <cell r="EU523" t="str">
            <v/>
          </cell>
          <cell r="EV523" t="str">
            <v/>
          </cell>
          <cell r="EW523" t="str">
            <v/>
          </cell>
          <cell r="EX523" t="str">
            <v/>
          </cell>
          <cell r="EY523" t="str">
            <v/>
          </cell>
          <cell r="EZ523" t="str">
            <v/>
          </cell>
          <cell r="FA523" t="str">
            <v/>
          </cell>
          <cell r="FB523" t="str">
            <v/>
          </cell>
          <cell r="FC523" t="str">
            <v/>
          </cell>
          <cell r="FD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B524" t="str">
            <v/>
          </cell>
          <cell r="EF524" t="str">
            <v/>
          </cell>
          <cell r="EG524" t="str">
            <v/>
          </cell>
          <cell r="EH524" t="str">
            <v/>
          </cell>
          <cell r="EI524" t="str">
            <v/>
          </cell>
          <cell r="EJ524" t="str">
            <v/>
          </cell>
          <cell r="EK524" t="str">
            <v/>
          </cell>
          <cell r="EL524" t="str">
            <v/>
          </cell>
          <cell r="EM524" t="str">
            <v/>
          </cell>
          <cell r="EN524" t="str">
            <v/>
          </cell>
          <cell r="EO524" t="str">
            <v/>
          </cell>
          <cell r="EP524" t="str">
            <v/>
          </cell>
          <cell r="EQ524" t="str">
            <v/>
          </cell>
          <cell r="ER524" t="str">
            <v/>
          </cell>
          <cell r="ES524" t="str">
            <v/>
          </cell>
          <cell r="ET524" t="str">
            <v/>
          </cell>
          <cell r="EU524" t="str">
            <v/>
          </cell>
          <cell r="EV524" t="str">
            <v/>
          </cell>
          <cell r="EW524" t="str">
            <v/>
          </cell>
          <cell r="EX524" t="str">
            <v/>
          </cell>
          <cell r="EY524" t="str">
            <v/>
          </cell>
          <cell r="EZ524" t="str">
            <v/>
          </cell>
          <cell r="FA524" t="str">
            <v/>
          </cell>
          <cell r="FB524" t="str">
            <v/>
          </cell>
          <cell r="FC524" t="str">
            <v/>
          </cell>
          <cell r="FD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B525" t="str">
            <v/>
          </cell>
          <cell r="EF525" t="str">
            <v/>
          </cell>
          <cell r="EG525" t="str">
            <v/>
          </cell>
          <cell r="EH525" t="str">
            <v/>
          </cell>
          <cell r="EI525" t="str">
            <v/>
          </cell>
          <cell r="EJ525" t="str">
            <v/>
          </cell>
          <cell r="EK525" t="str">
            <v/>
          </cell>
          <cell r="EL525" t="str">
            <v/>
          </cell>
          <cell r="EM525" t="str">
            <v/>
          </cell>
          <cell r="EN525" t="str">
            <v/>
          </cell>
          <cell r="EO525" t="str">
            <v/>
          </cell>
          <cell r="EP525" t="str">
            <v/>
          </cell>
          <cell r="EQ525" t="str">
            <v/>
          </cell>
          <cell r="ER525" t="str">
            <v/>
          </cell>
          <cell r="ES525" t="str">
            <v/>
          </cell>
          <cell r="ET525" t="str">
            <v/>
          </cell>
          <cell r="EU525" t="str">
            <v/>
          </cell>
          <cell r="EV525" t="str">
            <v/>
          </cell>
          <cell r="EW525" t="str">
            <v/>
          </cell>
          <cell r="EX525" t="str">
            <v/>
          </cell>
          <cell r="EY525" t="str">
            <v/>
          </cell>
          <cell r="EZ525" t="str">
            <v/>
          </cell>
          <cell r="FA525" t="str">
            <v/>
          </cell>
          <cell r="FB525" t="str">
            <v/>
          </cell>
          <cell r="FC525" t="str">
            <v/>
          </cell>
          <cell r="FD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B526" t="str">
            <v/>
          </cell>
          <cell r="EF526" t="str">
            <v/>
          </cell>
          <cell r="EG526" t="str">
            <v/>
          </cell>
          <cell r="EH526" t="str">
            <v/>
          </cell>
          <cell r="EI526" t="str">
            <v/>
          </cell>
          <cell r="EJ526" t="str">
            <v/>
          </cell>
          <cell r="EK526" t="str">
            <v/>
          </cell>
          <cell r="EL526" t="str">
            <v/>
          </cell>
          <cell r="EM526" t="str">
            <v/>
          </cell>
          <cell r="EN526" t="str">
            <v/>
          </cell>
          <cell r="EO526" t="str">
            <v/>
          </cell>
          <cell r="EP526" t="str">
            <v/>
          </cell>
          <cell r="EQ526" t="str">
            <v/>
          </cell>
          <cell r="ER526" t="str">
            <v/>
          </cell>
          <cell r="ES526" t="str">
            <v/>
          </cell>
          <cell r="ET526" t="str">
            <v/>
          </cell>
          <cell r="EU526" t="str">
            <v/>
          </cell>
          <cell r="EV526" t="str">
            <v/>
          </cell>
          <cell r="EW526" t="str">
            <v/>
          </cell>
          <cell r="EX526" t="str">
            <v/>
          </cell>
          <cell r="EY526" t="str">
            <v/>
          </cell>
          <cell r="EZ526" t="str">
            <v/>
          </cell>
          <cell r="FA526" t="str">
            <v/>
          </cell>
          <cell r="FB526" t="str">
            <v/>
          </cell>
          <cell r="FC526" t="str">
            <v/>
          </cell>
          <cell r="FD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B527" t="str">
            <v/>
          </cell>
          <cell r="EF527" t="str">
            <v/>
          </cell>
          <cell r="EG527" t="str">
            <v/>
          </cell>
          <cell r="EH527" t="str">
            <v/>
          </cell>
          <cell r="EI527" t="str">
            <v/>
          </cell>
          <cell r="EJ527" t="str">
            <v/>
          </cell>
          <cell r="EK527" t="str">
            <v/>
          </cell>
          <cell r="EL527" t="str">
            <v/>
          </cell>
          <cell r="EM527" t="str">
            <v/>
          </cell>
          <cell r="EN527" t="str">
            <v/>
          </cell>
          <cell r="EO527" t="str">
            <v/>
          </cell>
          <cell r="EP527" t="str">
            <v/>
          </cell>
          <cell r="EQ527" t="str">
            <v/>
          </cell>
          <cell r="ER527" t="str">
            <v/>
          </cell>
          <cell r="ES527" t="str">
            <v/>
          </cell>
          <cell r="ET527" t="str">
            <v/>
          </cell>
          <cell r="EU527" t="str">
            <v/>
          </cell>
          <cell r="EV527" t="str">
            <v/>
          </cell>
          <cell r="EW527" t="str">
            <v/>
          </cell>
          <cell r="EX527" t="str">
            <v/>
          </cell>
          <cell r="EY527" t="str">
            <v/>
          </cell>
          <cell r="EZ527" t="str">
            <v/>
          </cell>
          <cell r="FA527" t="str">
            <v/>
          </cell>
          <cell r="FB527" t="str">
            <v/>
          </cell>
          <cell r="FC527" t="str">
            <v/>
          </cell>
          <cell r="FD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B528" t="str">
            <v/>
          </cell>
          <cell r="EF528" t="str">
            <v/>
          </cell>
          <cell r="EG528" t="str">
            <v/>
          </cell>
          <cell r="EH528" t="str">
            <v/>
          </cell>
          <cell r="EI528" t="str">
            <v/>
          </cell>
          <cell r="EJ528" t="str">
            <v/>
          </cell>
          <cell r="EK528" t="str">
            <v/>
          </cell>
          <cell r="EL528" t="str">
            <v/>
          </cell>
          <cell r="EM528" t="str">
            <v/>
          </cell>
          <cell r="EN528" t="str">
            <v/>
          </cell>
          <cell r="EO528" t="str">
            <v/>
          </cell>
          <cell r="EP528" t="str">
            <v/>
          </cell>
          <cell r="EQ528" t="str">
            <v/>
          </cell>
          <cell r="ER528" t="str">
            <v/>
          </cell>
          <cell r="ES528" t="str">
            <v/>
          </cell>
          <cell r="ET528" t="str">
            <v/>
          </cell>
          <cell r="EU528" t="str">
            <v/>
          </cell>
          <cell r="EV528" t="str">
            <v/>
          </cell>
          <cell r="EW528" t="str">
            <v/>
          </cell>
          <cell r="EX528" t="str">
            <v/>
          </cell>
          <cell r="EY528" t="str">
            <v/>
          </cell>
          <cell r="EZ528" t="str">
            <v/>
          </cell>
          <cell r="FA528" t="str">
            <v/>
          </cell>
          <cell r="FB528" t="str">
            <v/>
          </cell>
          <cell r="FC528" t="str">
            <v/>
          </cell>
          <cell r="FD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B529" t="str">
            <v/>
          </cell>
          <cell r="EF529" t="str">
            <v/>
          </cell>
          <cell r="EG529" t="str">
            <v/>
          </cell>
          <cell r="EH529" t="str">
            <v/>
          </cell>
          <cell r="EI529" t="str">
            <v/>
          </cell>
          <cell r="EJ529" t="str">
            <v/>
          </cell>
          <cell r="EK529" t="str">
            <v/>
          </cell>
          <cell r="EL529" t="str">
            <v/>
          </cell>
          <cell r="EM529" t="str">
            <v/>
          </cell>
          <cell r="EN529" t="str">
            <v/>
          </cell>
          <cell r="EO529" t="str">
            <v/>
          </cell>
          <cell r="EP529" t="str">
            <v/>
          </cell>
          <cell r="EQ529" t="str">
            <v/>
          </cell>
          <cell r="ER529" t="str">
            <v/>
          </cell>
          <cell r="ES529" t="str">
            <v/>
          </cell>
          <cell r="ET529" t="str">
            <v/>
          </cell>
          <cell r="EU529" t="str">
            <v/>
          </cell>
          <cell r="EV529" t="str">
            <v/>
          </cell>
          <cell r="EW529" t="str">
            <v/>
          </cell>
          <cell r="EX529" t="str">
            <v/>
          </cell>
          <cell r="EY529" t="str">
            <v/>
          </cell>
          <cell r="EZ529" t="str">
            <v/>
          </cell>
          <cell r="FA529" t="str">
            <v/>
          </cell>
          <cell r="FB529" t="str">
            <v/>
          </cell>
          <cell r="FC529" t="str">
            <v/>
          </cell>
          <cell r="FD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B530" t="str">
            <v/>
          </cell>
          <cell r="EF530" t="str">
            <v/>
          </cell>
          <cell r="EG530" t="str">
            <v/>
          </cell>
          <cell r="EH530" t="str">
            <v/>
          </cell>
          <cell r="EI530" t="str">
            <v/>
          </cell>
          <cell r="EJ530" t="str">
            <v/>
          </cell>
          <cell r="EK530" t="str">
            <v/>
          </cell>
          <cell r="EL530" t="str">
            <v/>
          </cell>
          <cell r="EM530" t="str">
            <v/>
          </cell>
          <cell r="EN530" t="str">
            <v/>
          </cell>
          <cell r="EO530" t="str">
            <v/>
          </cell>
          <cell r="EP530" t="str">
            <v/>
          </cell>
          <cell r="EQ530" t="str">
            <v/>
          </cell>
          <cell r="ER530" t="str">
            <v/>
          </cell>
          <cell r="ES530" t="str">
            <v/>
          </cell>
          <cell r="ET530" t="str">
            <v/>
          </cell>
          <cell r="EU530" t="str">
            <v/>
          </cell>
          <cell r="EV530" t="str">
            <v/>
          </cell>
          <cell r="EW530" t="str">
            <v/>
          </cell>
          <cell r="EX530" t="str">
            <v/>
          </cell>
          <cell r="EY530" t="str">
            <v/>
          </cell>
          <cell r="EZ530" t="str">
            <v/>
          </cell>
          <cell r="FA530" t="str">
            <v/>
          </cell>
          <cell r="FB530" t="str">
            <v/>
          </cell>
          <cell r="FC530" t="str">
            <v/>
          </cell>
          <cell r="FD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B531" t="str">
            <v/>
          </cell>
          <cell r="EF531" t="str">
            <v/>
          </cell>
          <cell r="EG531" t="str">
            <v/>
          </cell>
          <cell r="EH531" t="str">
            <v/>
          </cell>
          <cell r="EI531" t="str">
            <v/>
          </cell>
          <cell r="EJ531" t="str">
            <v/>
          </cell>
          <cell r="EK531" t="str">
            <v/>
          </cell>
          <cell r="EL531" t="str">
            <v/>
          </cell>
          <cell r="EM531" t="str">
            <v/>
          </cell>
          <cell r="EN531" t="str">
            <v/>
          </cell>
          <cell r="EO531" t="str">
            <v/>
          </cell>
          <cell r="EP531" t="str">
            <v/>
          </cell>
          <cell r="EQ531" t="str">
            <v/>
          </cell>
          <cell r="ER531" t="str">
            <v/>
          </cell>
          <cell r="ES531" t="str">
            <v/>
          </cell>
          <cell r="ET531" t="str">
            <v/>
          </cell>
          <cell r="EU531" t="str">
            <v/>
          </cell>
          <cell r="EV531" t="str">
            <v/>
          </cell>
          <cell r="EW531" t="str">
            <v/>
          </cell>
          <cell r="EX531" t="str">
            <v/>
          </cell>
          <cell r="EY531" t="str">
            <v/>
          </cell>
          <cell r="EZ531" t="str">
            <v/>
          </cell>
          <cell r="FA531" t="str">
            <v/>
          </cell>
          <cell r="FB531" t="str">
            <v/>
          </cell>
          <cell r="FC531" t="str">
            <v/>
          </cell>
          <cell r="FD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B532" t="str">
            <v/>
          </cell>
          <cell r="EF532" t="str">
            <v/>
          </cell>
          <cell r="EG532" t="str">
            <v/>
          </cell>
          <cell r="EH532" t="str">
            <v/>
          </cell>
          <cell r="EI532" t="str">
            <v/>
          </cell>
          <cell r="EJ532" t="str">
            <v/>
          </cell>
          <cell r="EK532" t="str">
            <v/>
          </cell>
          <cell r="EL532" t="str">
            <v/>
          </cell>
          <cell r="EM532" t="str">
            <v/>
          </cell>
          <cell r="EN532" t="str">
            <v/>
          </cell>
          <cell r="EO532" t="str">
            <v/>
          </cell>
          <cell r="EP532" t="str">
            <v/>
          </cell>
          <cell r="EQ532" t="str">
            <v/>
          </cell>
          <cell r="ER532" t="str">
            <v/>
          </cell>
          <cell r="ES532" t="str">
            <v/>
          </cell>
          <cell r="ET532" t="str">
            <v/>
          </cell>
          <cell r="EU532" t="str">
            <v/>
          </cell>
          <cell r="EV532" t="str">
            <v/>
          </cell>
          <cell r="EW532" t="str">
            <v/>
          </cell>
          <cell r="EX532" t="str">
            <v/>
          </cell>
          <cell r="EY532" t="str">
            <v/>
          </cell>
          <cell r="EZ532" t="str">
            <v/>
          </cell>
          <cell r="FA532" t="str">
            <v/>
          </cell>
          <cell r="FB532" t="str">
            <v/>
          </cell>
          <cell r="FC532" t="str">
            <v/>
          </cell>
          <cell r="FD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B533" t="str">
            <v/>
          </cell>
          <cell r="EF533" t="str">
            <v/>
          </cell>
          <cell r="EG533" t="str">
            <v/>
          </cell>
          <cell r="EH533" t="str">
            <v/>
          </cell>
          <cell r="EI533" t="str">
            <v/>
          </cell>
          <cell r="EJ533" t="str">
            <v/>
          </cell>
          <cell r="EK533" t="str">
            <v/>
          </cell>
          <cell r="EL533" t="str">
            <v/>
          </cell>
          <cell r="EM533" t="str">
            <v/>
          </cell>
          <cell r="EN533" t="str">
            <v/>
          </cell>
          <cell r="EO533" t="str">
            <v/>
          </cell>
          <cell r="EP533" t="str">
            <v/>
          </cell>
          <cell r="EQ533" t="str">
            <v/>
          </cell>
          <cell r="ER533" t="str">
            <v/>
          </cell>
          <cell r="ES533" t="str">
            <v/>
          </cell>
          <cell r="ET533" t="str">
            <v/>
          </cell>
          <cell r="EU533" t="str">
            <v/>
          </cell>
          <cell r="EV533" t="str">
            <v/>
          </cell>
          <cell r="EW533" t="str">
            <v/>
          </cell>
          <cell r="EX533" t="str">
            <v/>
          </cell>
          <cell r="EY533" t="str">
            <v/>
          </cell>
          <cell r="EZ533" t="str">
            <v/>
          </cell>
          <cell r="FA533" t="str">
            <v/>
          </cell>
          <cell r="FB533" t="str">
            <v/>
          </cell>
          <cell r="FC533" t="str">
            <v/>
          </cell>
          <cell r="FD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B534" t="str">
            <v/>
          </cell>
          <cell r="EF534" t="str">
            <v/>
          </cell>
          <cell r="EG534" t="str">
            <v/>
          </cell>
          <cell r="EH534" t="str">
            <v/>
          </cell>
          <cell r="EI534" t="str">
            <v/>
          </cell>
          <cell r="EJ534" t="str">
            <v/>
          </cell>
          <cell r="EK534" t="str">
            <v/>
          </cell>
          <cell r="EL534" t="str">
            <v/>
          </cell>
          <cell r="EM534" t="str">
            <v/>
          </cell>
          <cell r="EN534" t="str">
            <v/>
          </cell>
          <cell r="EO534" t="str">
            <v/>
          </cell>
          <cell r="EP534" t="str">
            <v/>
          </cell>
          <cell r="EQ534" t="str">
            <v/>
          </cell>
          <cell r="ER534" t="str">
            <v/>
          </cell>
          <cell r="ES534" t="str">
            <v/>
          </cell>
          <cell r="ET534" t="str">
            <v/>
          </cell>
          <cell r="EU534" t="str">
            <v/>
          </cell>
          <cell r="EV534" t="str">
            <v/>
          </cell>
          <cell r="EW534" t="str">
            <v/>
          </cell>
          <cell r="EX534" t="str">
            <v/>
          </cell>
          <cell r="EY534" t="str">
            <v/>
          </cell>
          <cell r="EZ534" t="str">
            <v/>
          </cell>
          <cell r="FA534" t="str">
            <v/>
          </cell>
          <cell r="FB534" t="str">
            <v/>
          </cell>
          <cell r="FC534" t="str">
            <v/>
          </cell>
          <cell r="FD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B535" t="str">
            <v/>
          </cell>
          <cell r="EF535" t="str">
            <v/>
          </cell>
          <cell r="EG535" t="str">
            <v/>
          </cell>
          <cell r="EH535" t="str">
            <v/>
          </cell>
          <cell r="EI535" t="str">
            <v/>
          </cell>
          <cell r="EJ535" t="str">
            <v/>
          </cell>
          <cell r="EK535" t="str">
            <v/>
          </cell>
          <cell r="EL535" t="str">
            <v/>
          </cell>
          <cell r="EM535" t="str">
            <v/>
          </cell>
          <cell r="EN535" t="str">
            <v/>
          </cell>
          <cell r="EO535" t="str">
            <v/>
          </cell>
          <cell r="EP535" t="str">
            <v/>
          </cell>
          <cell r="EQ535" t="str">
            <v/>
          </cell>
          <cell r="ER535" t="str">
            <v/>
          </cell>
          <cell r="ES535" t="str">
            <v/>
          </cell>
          <cell r="ET535" t="str">
            <v/>
          </cell>
          <cell r="EU535" t="str">
            <v/>
          </cell>
          <cell r="EV535" t="str">
            <v/>
          </cell>
          <cell r="EW535" t="str">
            <v/>
          </cell>
          <cell r="EX535" t="str">
            <v/>
          </cell>
          <cell r="EY535" t="str">
            <v/>
          </cell>
          <cell r="EZ535" t="str">
            <v/>
          </cell>
          <cell r="FA535" t="str">
            <v/>
          </cell>
          <cell r="FB535" t="str">
            <v/>
          </cell>
          <cell r="FC535" t="str">
            <v/>
          </cell>
          <cell r="FD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B536" t="str">
            <v/>
          </cell>
          <cell r="EF536" t="str">
            <v/>
          </cell>
          <cell r="EG536" t="str">
            <v/>
          </cell>
          <cell r="EH536" t="str">
            <v/>
          </cell>
          <cell r="EI536" t="str">
            <v/>
          </cell>
          <cell r="EJ536" t="str">
            <v/>
          </cell>
          <cell r="EK536" t="str">
            <v/>
          </cell>
          <cell r="EL536" t="str">
            <v/>
          </cell>
          <cell r="EM536" t="str">
            <v/>
          </cell>
          <cell r="EN536" t="str">
            <v/>
          </cell>
          <cell r="EO536" t="str">
            <v/>
          </cell>
          <cell r="EP536" t="str">
            <v/>
          </cell>
          <cell r="EQ536" t="str">
            <v/>
          </cell>
          <cell r="ER536" t="str">
            <v/>
          </cell>
          <cell r="ES536" t="str">
            <v/>
          </cell>
          <cell r="ET536" t="str">
            <v/>
          </cell>
          <cell r="EU536" t="str">
            <v/>
          </cell>
          <cell r="EV536" t="str">
            <v/>
          </cell>
          <cell r="EW536" t="str">
            <v/>
          </cell>
          <cell r="EX536" t="str">
            <v/>
          </cell>
          <cell r="EY536" t="str">
            <v/>
          </cell>
          <cell r="EZ536" t="str">
            <v/>
          </cell>
          <cell r="FA536" t="str">
            <v/>
          </cell>
          <cell r="FB536" t="str">
            <v/>
          </cell>
          <cell r="FC536" t="str">
            <v/>
          </cell>
          <cell r="FD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B537" t="str">
            <v/>
          </cell>
          <cell r="EF537" t="str">
            <v/>
          </cell>
          <cell r="EG537" t="str">
            <v/>
          </cell>
          <cell r="EH537" t="str">
            <v/>
          </cell>
          <cell r="EI537" t="str">
            <v/>
          </cell>
          <cell r="EJ537" t="str">
            <v/>
          </cell>
          <cell r="EK537" t="str">
            <v/>
          </cell>
          <cell r="EL537" t="str">
            <v/>
          </cell>
          <cell r="EM537" t="str">
            <v/>
          </cell>
          <cell r="EN537" t="str">
            <v/>
          </cell>
          <cell r="EO537" t="str">
            <v/>
          </cell>
          <cell r="EP537" t="str">
            <v/>
          </cell>
          <cell r="EQ537" t="str">
            <v/>
          </cell>
          <cell r="ER537" t="str">
            <v/>
          </cell>
          <cell r="ES537" t="str">
            <v/>
          </cell>
          <cell r="ET537" t="str">
            <v/>
          </cell>
          <cell r="EU537" t="str">
            <v/>
          </cell>
          <cell r="EV537" t="str">
            <v/>
          </cell>
          <cell r="EW537" t="str">
            <v/>
          </cell>
          <cell r="EX537" t="str">
            <v/>
          </cell>
          <cell r="EY537" t="str">
            <v/>
          </cell>
          <cell r="EZ537" t="str">
            <v/>
          </cell>
          <cell r="FA537" t="str">
            <v/>
          </cell>
          <cell r="FB537" t="str">
            <v/>
          </cell>
          <cell r="FC537" t="str">
            <v/>
          </cell>
          <cell r="FD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B538" t="str">
            <v/>
          </cell>
          <cell r="EF538" t="str">
            <v/>
          </cell>
          <cell r="EG538" t="str">
            <v/>
          </cell>
          <cell r="EH538" t="str">
            <v/>
          </cell>
          <cell r="EI538" t="str">
            <v/>
          </cell>
          <cell r="EJ538" t="str">
            <v/>
          </cell>
          <cell r="EK538" t="str">
            <v/>
          </cell>
          <cell r="EL538" t="str">
            <v/>
          </cell>
          <cell r="EM538" t="str">
            <v/>
          </cell>
          <cell r="EN538" t="str">
            <v/>
          </cell>
          <cell r="EO538" t="str">
            <v/>
          </cell>
          <cell r="EP538" t="str">
            <v/>
          </cell>
          <cell r="EQ538" t="str">
            <v/>
          </cell>
          <cell r="ER538" t="str">
            <v/>
          </cell>
          <cell r="ES538" t="str">
            <v/>
          </cell>
          <cell r="ET538" t="str">
            <v/>
          </cell>
          <cell r="EU538" t="str">
            <v/>
          </cell>
          <cell r="EV538" t="str">
            <v/>
          </cell>
          <cell r="EW538" t="str">
            <v/>
          </cell>
          <cell r="EX538" t="str">
            <v/>
          </cell>
          <cell r="EY538" t="str">
            <v/>
          </cell>
          <cell r="EZ538" t="str">
            <v/>
          </cell>
          <cell r="FA538" t="str">
            <v/>
          </cell>
          <cell r="FB538" t="str">
            <v/>
          </cell>
          <cell r="FC538" t="str">
            <v/>
          </cell>
          <cell r="FD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B539" t="str">
            <v/>
          </cell>
          <cell r="EF539" t="str">
            <v/>
          </cell>
          <cell r="EG539" t="str">
            <v/>
          </cell>
          <cell r="EH539" t="str">
            <v/>
          </cell>
          <cell r="EI539" t="str">
            <v/>
          </cell>
          <cell r="EJ539" t="str">
            <v/>
          </cell>
          <cell r="EK539" t="str">
            <v/>
          </cell>
          <cell r="EL539" t="str">
            <v/>
          </cell>
          <cell r="EM539" t="str">
            <v/>
          </cell>
          <cell r="EN539" t="str">
            <v/>
          </cell>
          <cell r="EO539" t="str">
            <v/>
          </cell>
          <cell r="EP539" t="str">
            <v/>
          </cell>
          <cell r="EQ539" t="str">
            <v/>
          </cell>
          <cell r="ER539" t="str">
            <v/>
          </cell>
          <cell r="ES539" t="str">
            <v/>
          </cell>
          <cell r="ET539" t="str">
            <v/>
          </cell>
          <cell r="EU539" t="str">
            <v/>
          </cell>
          <cell r="EV539" t="str">
            <v/>
          </cell>
          <cell r="EW539" t="str">
            <v/>
          </cell>
          <cell r="EX539" t="str">
            <v/>
          </cell>
          <cell r="EY539" t="str">
            <v/>
          </cell>
          <cell r="EZ539" t="str">
            <v/>
          </cell>
          <cell r="FA539" t="str">
            <v/>
          </cell>
          <cell r="FB539" t="str">
            <v/>
          </cell>
          <cell r="FC539" t="str">
            <v/>
          </cell>
          <cell r="FD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B540" t="str">
            <v/>
          </cell>
          <cell r="EF540" t="str">
            <v/>
          </cell>
          <cell r="EG540" t="str">
            <v/>
          </cell>
          <cell r="EH540" t="str">
            <v/>
          </cell>
          <cell r="EI540" t="str">
            <v/>
          </cell>
          <cell r="EJ540" t="str">
            <v/>
          </cell>
          <cell r="EK540" t="str">
            <v/>
          </cell>
          <cell r="EL540" t="str">
            <v/>
          </cell>
          <cell r="EM540" t="str">
            <v/>
          </cell>
          <cell r="EN540" t="str">
            <v/>
          </cell>
          <cell r="EO540" t="str">
            <v/>
          </cell>
          <cell r="EP540" t="str">
            <v/>
          </cell>
          <cell r="EQ540" t="str">
            <v/>
          </cell>
          <cell r="ER540" t="str">
            <v/>
          </cell>
          <cell r="ES540" t="str">
            <v/>
          </cell>
          <cell r="ET540" t="str">
            <v/>
          </cell>
          <cell r="EU540" t="str">
            <v/>
          </cell>
          <cell r="EV540" t="str">
            <v/>
          </cell>
          <cell r="EW540" t="str">
            <v/>
          </cell>
          <cell r="EX540" t="str">
            <v/>
          </cell>
          <cell r="EY540" t="str">
            <v/>
          </cell>
          <cell r="EZ540" t="str">
            <v/>
          </cell>
          <cell r="FA540" t="str">
            <v/>
          </cell>
          <cell r="FB540" t="str">
            <v/>
          </cell>
          <cell r="FC540" t="str">
            <v/>
          </cell>
          <cell r="FD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B541" t="str">
            <v/>
          </cell>
          <cell r="EF541" t="str">
            <v/>
          </cell>
          <cell r="EG541" t="str">
            <v/>
          </cell>
          <cell r="EH541" t="str">
            <v/>
          </cell>
          <cell r="EI541" t="str">
            <v/>
          </cell>
          <cell r="EJ541" t="str">
            <v/>
          </cell>
          <cell r="EK541" t="str">
            <v/>
          </cell>
          <cell r="EL541" t="str">
            <v/>
          </cell>
          <cell r="EM541" t="str">
            <v/>
          </cell>
          <cell r="EN541" t="str">
            <v/>
          </cell>
          <cell r="EO541" t="str">
            <v/>
          </cell>
          <cell r="EP541" t="str">
            <v/>
          </cell>
          <cell r="EQ541" t="str">
            <v/>
          </cell>
          <cell r="ER541" t="str">
            <v/>
          </cell>
          <cell r="ES541" t="str">
            <v/>
          </cell>
          <cell r="ET541" t="str">
            <v/>
          </cell>
          <cell r="EU541" t="str">
            <v/>
          </cell>
          <cell r="EV541" t="str">
            <v/>
          </cell>
          <cell r="EW541" t="str">
            <v/>
          </cell>
          <cell r="EX541" t="str">
            <v/>
          </cell>
          <cell r="EY541" t="str">
            <v/>
          </cell>
          <cell r="EZ541" t="str">
            <v/>
          </cell>
          <cell r="FA541" t="str">
            <v/>
          </cell>
          <cell r="FB541" t="str">
            <v/>
          </cell>
          <cell r="FC541" t="str">
            <v/>
          </cell>
          <cell r="FD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B542" t="str">
            <v/>
          </cell>
          <cell r="EF542" t="str">
            <v/>
          </cell>
          <cell r="EG542" t="str">
            <v/>
          </cell>
          <cell r="EH542" t="str">
            <v/>
          </cell>
          <cell r="EI542" t="str">
            <v/>
          </cell>
          <cell r="EJ542" t="str">
            <v/>
          </cell>
          <cell r="EK542" t="str">
            <v/>
          </cell>
          <cell r="EL542" t="str">
            <v/>
          </cell>
          <cell r="EM542" t="str">
            <v/>
          </cell>
          <cell r="EN542" t="str">
            <v/>
          </cell>
          <cell r="EO542" t="str">
            <v/>
          </cell>
          <cell r="EP542" t="str">
            <v/>
          </cell>
          <cell r="EQ542" t="str">
            <v/>
          </cell>
          <cell r="ER542" t="str">
            <v/>
          </cell>
          <cell r="ES542" t="str">
            <v/>
          </cell>
          <cell r="ET542" t="str">
            <v/>
          </cell>
          <cell r="EU542" t="str">
            <v/>
          </cell>
          <cell r="EV542" t="str">
            <v/>
          </cell>
          <cell r="EW542" t="str">
            <v/>
          </cell>
          <cell r="EX542" t="str">
            <v/>
          </cell>
          <cell r="EY542" t="str">
            <v/>
          </cell>
          <cell r="EZ542" t="str">
            <v/>
          </cell>
          <cell r="FA542" t="str">
            <v/>
          </cell>
          <cell r="FB542" t="str">
            <v/>
          </cell>
          <cell r="FC542" t="str">
            <v/>
          </cell>
          <cell r="FD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B543" t="str">
            <v/>
          </cell>
          <cell r="EF543" t="str">
            <v/>
          </cell>
          <cell r="EG543" t="str">
            <v/>
          </cell>
          <cell r="EH543" t="str">
            <v/>
          </cell>
          <cell r="EI543" t="str">
            <v/>
          </cell>
          <cell r="EJ543" t="str">
            <v/>
          </cell>
          <cell r="EK543" t="str">
            <v/>
          </cell>
          <cell r="EL543" t="str">
            <v/>
          </cell>
          <cell r="EM543" t="str">
            <v/>
          </cell>
          <cell r="EN543" t="str">
            <v/>
          </cell>
          <cell r="EO543" t="str">
            <v/>
          </cell>
          <cell r="EP543" t="str">
            <v/>
          </cell>
          <cell r="EQ543" t="str">
            <v/>
          </cell>
          <cell r="ER543" t="str">
            <v/>
          </cell>
          <cell r="ES543" t="str">
            <v/>
          </cell>
          <cell r="ET543" t="str">
            <v/>
          </cell>
          <cell r="EU543" t="str">
            <v/>
          </cell>
          <cell r="EV543" t="str">
            <v/>
          </cell>
          <cell r="EW543" t="str">
            <v/>
          </cell>
          <cell r="EX543" t="str">
            <v/>
          </cell>
          <cell r="EY543" t="str">
            <v/>
          </cell>
          <cell r="EZ543" t="str">
            <v/>
          </cell>
          <cell r="FA543" t="str">
            <v/>
          </cell>
          <cell r="FB543" t="str">
            <v/>
          </cell>
          <cell r="FC543" t="str">
            <v/>
          </cell>
          <cell r="FD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B544" t="str">
            <v/>
          </cell>
          <cell r="EF544" t="str">
            <v/>
          </cell>
          <cell r="EG544" t="str">
            <v/>
          </cell>
          <cell r="EH544" t="str">
            <v/>
          </cell>
          <cell r="EI544" t="str">
            <v/>
          </cell>
          <cell r="EJ544" t="str">
            <v/>
          </cell>
          <cell r="EK544" t="str">
            <v/>
          </cell>
          <cell r="EL544" t="str">
            <v/>
          </cell>
          <cell r="EM544" t="str">
            <v/>
          </cell>
          <cell r="EN544" t="str">
            <v/>
          </cell>
          <cell r="EO544" t="str">
            <v/>
          </cell>
          <cell r="EP544" t="str">
            <v/>
          </cell>
          <cell r="EQ544" t="str">
            <v/>
          </cell>
          <cell r="ER544" t="str">
            <v/>
          </cell>
          <cell r="ES544" t="str">
            <v/>
          </cell>
          <cell r="ET544" t="str">
            <v/>
          </cell>
          <cell r="EU544" t="str">
            <v/>
          </cell>
          <cell r="EV544" t="str">
            <v/>
          </cell>
          <cell r="EW544" t="str">
            <v/>
          </cell>
          <cell r="EX544" t="str">
            <v/>
          </cell>
          <cell r="EY544" t="str">
            <v/>
          </cell>
          <cell r="EZ544" t="str">
            <v/>
          </cell>
          <cell r="FA544" t="str">
            <v/>
          </cell>
          <cell r="FB544" t="str">
            <v/>
          </cell>
          <cell r="FC544" t="str">
            <v/>
          </cell>
          <cell r="FD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B545" t="str">
            <v/>
          </cell>
          <cell r="EF545" t="str">
            <v/>
          </cell>
          <cell r="EG545" t="str">
            <v/>
          </cell>
          <cell r="EH545" t="str">
            <v/>
          </cell>
          <cell r="EI545" t="str">
            <v/>
          </cell>
          <cell r="EJ545" t="str">
            <v/>
          </cell>
          <cell r="EK545" t="str">
            <v/>
          </cell>
          <cell r="EL545" t="str">
            <v/>
          </cell>
          <cell r="EM545" t="str">
            <v/>
          </cell>
          <cell r="EN545" t="str">
            <v/>
          </cell>
          <cell r="EO545" t="str">
            <v/>
          </cell>
          <cell r="EP545" t="str">
            <v/>
          </cell>
          <cell r="EQ545" t="str">
            <v/>
          </cell>
          <cell r="ER545" t="str">
            <v/>
          </cell>
          <cell r="ES545" t="str">
            <v/>
          </cell>
          <cell r="ET545" t="str">
            <v/>
          </cell>
          <cell r="EU545" t="str">
            <v/>
          </cell>
          <cell r="EV545" t="str">
            <v/>
          </cell>
          <cell r="EW545" t="str">
            <v/>
          </cell>
          <cell r="EX545" t="str">
            <v/>
          </cell>
          <cell r="EY545" t="str">
            <v/>
          </cell>
          <cell r="EZ545" t="str">
            <v/>
          </cell>
          <cell r="FA545" t="str">
            <v/>
          </cell>
          <cell r="FB545" t="str">
            <v/>
          </cell>
          <cell r="FC545" t="str">
            <v/>
          </cell>
          <cell r="FD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B546" t="str">
            <v/>
          </cell>
          <cell r="EF546" t="str">
            <v/>
          </cell>
          <cell r="EG546" t="str">
            <v/>
          </cell>
          <cell r="EH546" t="str">
            <v/>
          </cell>
          <cell r="EI546" t="str">
            <v/>
          </cell>
          <cell r="EJ546" t="str">
            <v/>
          </cell>
          <cell r="EK546" t="str">
            <v/>
          </cell>
          <cell r="EL546" t="str">
            <v/>
          </cell>
          <cell r="EM546" t="str">
            <v/>
          </cell>
          <cell r="EN546" t="str">
            <v/>
          </cell>
          <cell r="EO546" t="str">
            <v/>
          </cell>
          <cell r="EP546" t="str">
            <v/>
          </cell>
          <cell r="EQ546" t="str">
            <v/>
          </cell>
          <cell r="ER546" t="str">
            <v/>
          </cell>
          <cell r="ES546" t="str">
            <v/>
          </cell>
          <cell r="ET546" t="str">
            <v/>
          </cell>
          <cell r="EU546" t="str">
            <v/>
          </cell>
          <cell r="EV546" t="str">
            <v/>
          </cell>
          <cell r="EW546" t="str">
            <v/>
          </cell>
          <cell r="EX546" t="str">
            <v/>
          </cell>
          <cell r="EY546" t="str">
            <v/>
          </cell>
          <cell r="EZ546" t="str">
            <v/>
          </cell>
          <cell r="FA546" t="str">
            <v/>
          </cell>
          <cell r="FB546" t="str">
            <v/>
          </cell>
          <cell r="FC546" t="str">
            <v/>
          </cell>
          <cell r="FD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B547" t="str">
            <v/>
          </cell>
          <cell r="EF547" t="str">
            <v/>
          </cell>
          <cell r="EG547" t="str">
            <v/>
          </cell>
          <cell r="EH547" t="str">
            <v/>
          </cell>
          <cell r="EI547" t="str">
            <v/>
          </cell>
          <cell r="EJ547" t="str">
            <v/>
          </cell>
          <cell r="EK547" t="str">
            <v/>
          </cell>
          <cell r="EL547" t="str">
            <v/>
          </cell>
          <cell r="EM547" t="str">
            <v/>
          </cell>
          <cell r="EN547" t="str">
            <v/>
          </cell>
          <cell r="EO547" t="str">
            <v/>
          </cell>
          <cell r="EP547" t="str">
            <v/>
          </cell>
          <cell r="EQ547" t="str">
            <v/>
          </cell>
          <cell r="ER547" t="str">
            <v/>
          </cell>
          <cell r="ES547" t="str">
            <v/>
          </cell>
          <cell r="ET547" t="str">
            <v/>
          </cell>
          <cell r="EU547" t="str">
            <v/>
          </cell>
          <cell r="EV547" t="str">
            <v/>
          </cell>
          <cell r="EW547" t="str">
            <v/>
          </cell>
          <cell r="EX547" t="str">
            <v/>
          </cell>
          <cell r="EY547" t="str">
            <v/>
          </cell>
          <cell r="EZ547" t="str">
            <v/>
          </cell>
          <cell r="FA547" t="str">
            <v/>
          </cell>
          <cell r="FB547" t="str">
            <v/>
          </cell>
          <cell r="FC547" t="str">
            <v/>
          </cell>
          <cell r="FD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  <cell r="Z548" t="str">
            <v/>
          </cell>
          <cell r="AB548" t="str">
            <v/>
          </cell>
          <cell r="EF548" t="str">
            <v/>
          </cell>
          <cell r="EG548" t="str">
            <v/>
          </cell>
          <cell r="EH548" t="str">
            <v/>
          </cell>
          <cell r="EI548" t="str">
            <v/>
          </cell>
          <cell r="EJ548" t="str">
            <v/>
          </cell>
          <cell r="EK548" t="str">
            <v/>
          </cell>
          <cell r="EL548" t="str">
            <v/>
          </cell>
          <cell r="EM548" t="str">
            <v/>
          </cell>
          <cell r="EN548" t="str">
            <v/>
          </cell>
          <cell r="EO548" t="str">
            <v/>
          </cell>
          <cell r="EP548" t="str">
            <v/>
          </cell>
          <cell r="EQ548" t="str">
            <v/>
          </cell>
          <cell r="ER548" t="str">
            <v/>
          </cell>
          <cell r="ES548" t="str">
            <v/>
          </cell>
          <cell r="ET548" t="str">
            <v/>
          </cell>
          <cell r="EU548" t="str">
            <v/>
          </cell>
          <cell r="EV548" t="str">
            <v/>
          </cell>
          <cell r="EW548" t="str">
            <v/>
          </cell>
          <cell r="EX548" t="str">
            <v/>
          </cell>
          <cell r="EY548" t="str">
            <v/>
          </cell>
          <cell r="EZ548" t="str">
            <v/>
          </cell>
          <cell r="FA548" t="str">
            <v/>
          </cell>
          <cell r="FB548" t="str">
            <v/>
          </cell>
          <cell r="FC548" t="str">
            <v/>
          </cell>
          <cell r="FD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B549" t="str">
            <v/>
          </cell>
          <cell r="EF549" t="str">
            <v/>
          </cell>
          <cell r="EG549" t="str">
            <v/>
          </cell>
          <cell r="EH549" t="str">
            <v/>
          </cell>
          <cell r="EI549" t="str">
            <v/>
          </cell>
          <cell r="EJ549" t="str">
            <v/>
          </cell>
          <cell r="EK549" t="str">
            <v/>
          </cell>
          <cell r="EL549" t="str">
            <v/>
          </cell>
          <cell r="EM549" t="str">
            <v/>
          </cell>
          <cell r="EN549" t="str">
            <v/>
          </cell>
          <cell r="EO549" t="str">
            <v/>
          </cell>
          <cell r="EP549" t="str">
            <v/>
          </cell>
          <cell r="EQ549" t="str">
            <v/>
          </cell>
          <cell r="ER549" t="str">
            <v/>
          </cell>
          <cell r="ES549" t="str">
            <v/>
          </cell>
          <cell r="ET549" t="str">
            <v/>
          </cell>
          <cell r="EU549" t="str">
            <v/>
          </cell>
          <cell r="EV549" t="str">
            <v/>
          </cell>
          <cell r="EW549" t="str">
            <v/>
          </cell>
          <cell r="EX549" t="str">
            <v/>
          </cell>
          <cell r="EY549" t="str">
            <v/>
          </cell>
          <cell r="EZ549" t="str">
            <v/>
          </cell>
          <cell r="FA549" t="str">
            <v/>
          </cell>
          <cell r="FB549" t="str">
            <v/>
          </cell>
          <cell r="FC549" t="str">
            <v/>
          </cell>
          <cell r="FD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  <cell r="Z550" t="str">
            <v/>
          </cell>
          <cell r="AB550" t="str">
            <v/>
          </cell>
          <cell r="EF550" t="str">
            <v/>
          </cell>
          <cell r="EG550" t="str">
            <v/>
          </cell>
          <cell r="EH550" t="str">
            <v/>
          </cell>
          <cell r="EI550" t="str">
            <v/>
          </cell>
          <cell r="EJ550" t="str">
            <v/>
          </cell>
          <cell r="EK550" t="str">
            <v/>
          </cell>
          <cell r="EL550" t="str">
            <v/>
          </cell>
          <cell r="EM550" t="str">
            <v/>
          </cell>
          <cell r="EN550" t="str">
            <v/>
          </cell>
          <cell r="EO550" t="str">
            <v/>
          </cell>
          <cell r="EP550" t="str">
            <v/>
          </cell>
          <cell r="EQ550" t="str">
            <v/>
          </cell>
          <cell r="ER550" t="str">
            <v/>
          </cell>
          <cell r="ES550" t="str">
            <v/>
          </cell>
          <cell r="ET550" t="str">
            <v/>
          </cell>
          <cell r="EU550" t="str">
            <v/>
          </cell>
          <cell r="EV550" t="str">
            <v/>
          </cell>
          <cell r="EW550" t="str">
            <v/>
          </cell>
          <cell r="EX550" t="str">
            <v/>
          </cell>
          <cell r="EY550" t="str">
            <v/>
          </cell>
          <cell r="EZ550" t="str">
            <v/>
          </cell>
          <cell r="FA550" t="str">
            <v/>
          </cell>
          <cell r="FB550" t="str">
            <v/>
          </cell>
          <cell r="FC550" t="str">
            <v/>
          </cell>
          <cell r="FD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B551" t="str">
            <v/>
          </cell>
          <cell r="EF551" t="str">
            <v/>
          </cell>
          <cell r="EG551" t="str">
            <v/>
          </cell>
          <cell r="EH551" t="str">
            <v/>
          </cell>
          <cell r="EI551" t="str">
            <v/>
          </cell>
          <cell r="EJ551" t="str">
            <v/>
          </cell>
          <cell r="EK551" t="str">
            <v/>
          </cell>
          <cell r="EL551" t="str">
            <v/>
          </cell>
          <cell r="EM551" t="str">
            <v/>
          </cell>
          <cell r="EN551" t="str">
            <v/>
          </cell>
          <cell r="EO551" t="str">
            <v/>
          </cell>
          <cell r="EP551" t="str">
            <v/>
          </cell>
          <cell r="EQ551" t="str">
            <v/>
          </cell>
          <cell r="ER551" t="str">
            <v/>
          </cell>
          <cell r="ES551" t="str">
            <v/>
          </cell>
          <cell r="ET551" t="str">
            <v/>
          </cell>
          <cell r="EU551" t="str">
            <v/>
          </cell>
          <cell r="EV551" t="str">
            <v/>
          </cell>
          <cell r="EW551" t="str">
            <v/>
          </cell>
          <cell r="EX551" t="str">
            <v/>
          </cell>
          <cell r="EY551" t="str">
            <v/>
          </cell>
          <cell r="EZ551" t="str">
            <v/>
          </cell>
          <cell r="FA551" t="str">
            <v/>
          </cell>
          <cell r="FB551" t="str">
            <v/>
          </cell>
          <cell r="FC551" t="str">
            <v/>
          </cell>
          <cell r="FD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  <cell r="Z552" t="str">
            <v/>
          </cell>
          <cell r="AB552" t="str">
            <v/>
          </cell>
          <cell r="EF552" t="str">
            <v/>
          </cell>
          <cell r="EG552" t="str">
            <v/>
          </cell>
          <cell r="EH552" t="str">
            <v/>
          </cell>
          <cell r="EI552" t="str">
            <v/>
          </cell>
          <cell r="EJ552" t="str">
            <v/>
          </cell>
          <cell r="EK552" t="str">
            <v/>
          </cell>
          <cell r="EL552" t="str">
            <v/>
          </cell>
          <cell r="EM552" t="str">
            <v/>
          </cell>
          <cell r="EN552" t="str">
            <v/>
          </cell>
          <cell r="EO552" t="str">
            <v/>
          </cell>
          <cell r="EP552" t="str">
            <v/>
          </cell>
          <cell r="EQ552" t="str">
            <v/>
          </cell>
          <cell r="ER552" t="str">
            <v/>
          </cell>
          <cell r="ES552" t="str">
            <v/>
          </cell>
          <cell r="ET552" t="str">
            <v/>
          </cell>
          <cell r="EU552" t="str">
            <v/>
          </cell>
          <cell r="EV552" t="str">
            <v/>
          </cell>
          <cell r="EW552" t="str">
            <v/>
          </cell>
          <cell r="EX552" t="str">
            <v/>
          </cell>
          <cell r="EY552" t="str">
            <v/>
          </cell>
          <cell r="EZ552" t="str">
            <v/>
          </cell>
          <cell r="FA552" t="str">
            <v/>
          </cell>
          <cell r="FB552" t="str">
            <v/>
          </cell>
          <cell r="FC552" t="str">
            <v/>
          </cell>
          <cell r="FD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B553" t="str">
            <v/>
          </cell>
          <cell r="EF553" t="str">
            <v/>
          </cell>
          <cell r="EG553" t="str">
            <v/>
          </cell>
          <cell r="EH553" t="str">
            <v/>
          </cell>
          <cell r="EI553" t="str">
            <v/>
          </cell>
          <cell r="EJ553" t="str">
            <v/>
          </cell>
          <cell r="EK553" t="str">
            <v/>
          </cell>
          <cell r="EL553" t="str">
            <v/>
          </cell>
          <cell r="EM553" t="str">
            <v/>
          </cell>
          <cell r="EN553" t="str">
            <v/>
          </cell>
          <cell r="EO553" t="str">
            <v/>
          </cell>
          <cell r="EP553" t="str">
            <v/>
          </cell>
          <cell r="EQ553" t="str">
            <v/>
          </cell>
          <cell r="ER553" t="str">
            <v/>
          </cell>
          <cell r="ES553" t="str">
            <v/>
          </cell>
          <cell r="ET553" t="str">
            <v/>
          </cell>
          <cell r="EU553" t="str">
            <v/>
          </cell>
          <cell r="EV553" t="str">
            <v/>
          </cell>
          <cell r="EW553" t="str">
            <v/>
          </cell>
          <cell r="EX553" t="str">
            <v/>
          </cell>
          <cell r="EY553" t="str">
            <v/>
          </cell>
          <cell r="EZ553" t="str">
            <v/>
          </cell>
          <cell r="FA553" t="str">
            <v/>
          </cell>
          <cell r="FB553" t="str">
            <v/>
          </cell>
          <cell r="FC553" t="str">
            <v/>
          </cell>
          <cell r="FD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  <cell r="Z554" t="str">
            <v/>
          </cell>
          <cell r="AB554" t="str">
            <v/>
          </cell>
          <cell r="EF554" t="str">
            <v/>
          </cell>
          <cell r="EG554" t="str">
            <v/>
          </cell>
          <cell r="EH554" t="str">
            <v/>
          </cell>
          <cell r="EI554" t="str">
            <v/>
          </cell>
          <cell r="EJ554" t="str">
            <v/>
          </cell>
          <cell r="EK554" t="str">
            <v/>
          </cell>
          <cell r="EL554" t="str">
            <v/>
          </cell>
          <cell r="EM554" t="str">
            <v/>
          </cell>
          <cell r="EN554" t="str">
            <v/>
          </cell>
          <cell r="EO554" t="str">
            <v/>
          </cell>
          <cell r="EP554" t="str">
            <v/>
          </cell>
          <cell r="EQ554" t="str">
            <v/>
          </cell>
          <cell r="ER554" t="str">
            <v/>
          </cell>
          <cell r="ES554" t="str">
            <v/>
          </cell>
          <cell r="ET554" t="str">
            <v/>
          </cell>
          <cell r="EU554" t="str">
            <v/>
          </cell>
          <cell r="EV554" t="str">
            <v/>
          </cell>
          <cell r="EW554" t="str">
            <v/>
          </cell>
          <cell r="EX554" t="str">
            <v/>
          </cell>
          <cell r="EY554" t="str">
            <v/>
          </cell>
          <cell r="EZ554" t="str">
            <v/>
          </cell>
          <cell r="FA554" t="str">
            <v/>
          </cell>
          <cell r="FB554" t="str">
            <v/>
          </cell>
          <cell r="FC554" t="str">
            <v/>
          </cell>
          <cell r="FD554" t="str">
            <v/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A600"/>
  <sheetViews>
    <sheetView topLeftCell="A555" workbookViewId="0">
      <selection activeCell="J601" sqref="J601"/>
    </sheetView>
  </sheetViews>
  <sheetFormatPr defaultRowHeight="11.25" x14ac:dyDescent="0.2"/>
  <cols>
    <col min="1" max="1" width="10.1640625" style="13" bestFit="1" customWidth="1"/>
  </cols>
  <sheetData>
    <row r="1" spans="1:27" x14ac:dyDescent="0.2">
      <c r="A1" s="1">
        <v>44273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s="2" t="s">
        <v>26</v>
      </c>
      <c r="B2" s="3">
        <v>0</v>
      </c>
      <c r="C2" s="3">
        <v>0</v>
      </c>
      <c r="D2" s="3">
        <v>-1</v>
      </c>
      <c r="E2" s="3">
        <v>-2</v>
      </c>
      <c r="F2" s="3">
        <v>-1</v>
      </c>
      <c r="G2" s="3">
        <v>-1</v>
      </c>
      <c r="H2" s="3">
        <v>1</v>
      </c>
      <c r="I2" s="3">
        <v>0</v>
      </c>
      <c r="J2" s="3">
        <v>-1</v>
      </c>
      <c r="K2" s="3">
        <v>0</v>
      </c>
      <c r="L2" s="3">
        <v>0</v>
      </c>
      <c r="M2" s="3">
        <v>-1</v>
      </c>
      <c r="N2" s="3">
        <v>-1</v>
      </c>
      <c r="O2" s="3">
        <v>1</v>
      </c>
      <c r="P2" s="3">
        <v>0</v>
      </c>
      <c r="Q2" s="3">
        <v>-1</v>
      </c>
      <c r="R2" s="3">
        <v>1</v>
      </c>
      <c r="S2" s="3">
        <v>0</v>
      </c>
      <c r="T2" s="3">
        <v>0</v>
      </c>
      <c r="U2" s="3">
        <v>-1</v>
      </c>
      <c r="V2" s="3">
        <v>0</v>
      </c>
      <c r="W2" s="3">
        <v>0</v>
      </c>
      <c r="X2" s="3">
        <v>2</v>
      </c>
      <c r="Y2" s="3">
        <v>0</v>
      </c>
      <c r="Z2" s="3">
        <v>0</v>
      </c>
      <c r="AA2" s="4"/>
    </row>
    <row r="3" spans="1:27" x14ac:dyDescent="0.2">
      <c r="A3" s="5" t="s">
        <v>27</v>
      </c>
      <c r="B3" s="6">
        <v>0</v>
      </c>
      <c r="C3" s="6">
        <v>0</v>
      </c>
      <c r="D3" s="6">
        <v>-0.03</v>
      </c>
      <c r="E3" s="6">
        <v>-1.7999999999999999E-2</v>
      </c>
      <c r="F3" s="6">
        <v>-1.2E-2</v>
      </c>
      <c r="G3" s="6">
        <v>-1.0999999999999999E-2</v>
      </c>
      <c r="H3" s="6">
        <v>1.7999999999999999E-2</v>
      </c>
      <c r="I3" s="6">
        <v>0</v>
      </c>
      <c r="J3" s="6">
        <v>-7.0000000000000001E-3</v>
      </c>
      <c r="K3" s="6">
        <v>0</v>
      </c>
      <c r="L3" s="6">
        <v>0</v>
      </c>
      <c r="M3" s="6">
        <v>-0.01</v>
      </c>
      <c r="N3" s="6">
        <v>-1.6E-2</v>
      </c>
      <c r="O3" s="6">
        <v>8.0000000000000002E-3</v>
      </c>
      <c r="P3" s="6">
        <v>0</v>
      </c>
      <c r="Q3" s="6">
        <v>-2.1999999999999999E-2</v>
      </c>
      <c r="R3" s="6">
        <v>6.0000000000000001E-3</v>
      </c>
      <c r="S3" s="6">
        <v>0</v>
      </c>
      <c r="T3" s="6">
        <v>0</v>
      </c>
      <c r="U3" s="6">
        <v>-3.3000000000000002E-2</v>
      </c>
      <c r="V3" s="6">
        <v>0</v>
      </c>
      <c r="W3" s="6">
        <v>0</v>
      </c>
      <c r="X3" s="6">
        <v>9.5000000000000001E-2</v>
      </c>
      <c r="Y3" s="6">
        <v>0</v>
      </c>
      <c r="Z3" s="6">
        <v>0</v>
      </c>
      <c r="AA3" s="7">
        <f>SUM(B3:Z3)</f>
        <v>-3.1999999999999973E-2</v>
      </c>
    </row>
    <row r="4" spans="1:27" x14ac:dyDescent="0.2">
      <c r="A4" s="5" t="s">
        <v>28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x14ac:dyDescent="0.2">
      <c r="A5" s="9" t="s">
        <v>29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1"/>
    </row>
    <row r="6" spans="1:27" x14ac:dyDescent="0.2">
      <c r="A6" s="1">
        <v>44278</v>
      </c>
    </row>
    <row r="7" spans="1:27" x14ac:dyDescent="0.2">
      <c r="A7" s="2" t="s">
        <v>26</v>
      </c>
      <c r="B7" s="3">
        <v>0</v>
      </c>
      <c r="C7" s="3">
        <v>0</v>
      </c>
      <c r="D7" s="3">
        <v>-1</v>
      </c>
      <c r="E7" s="3">
        <v>-2</v>
      </c>
      <c r="F7" s="3">
        <v>-1</v>
      </c>
      <c r="G7" s="3">
        <v>-1</v>
      </c>
      <c r="H7" s="3">
        <v>1</v>
      </c>
      <c r="I7" s="3">
        <v>0</v>
      </c>
      <c r="J7" s="3">
        <v>-1</v>
      </c>
      <c r="K7" s="3">
        <v>0</v>
      </c>
      <c r="L7" s="3">
        <v>0</v>
      </c>
      <c r="M7" s="3">
        <v>-1</v>
      </c>
      <c r="N7" s="3">
        <v>-1</v>
      </c>
      <c r="O7" s="3">
        <v>1</v>
      </c>
      <c r="P7" s="3">
        <v>0</v>
      </c>
      <c r="Q7" s="3">
        <v>-1</v>
      </c>
      <c r="R7" s="3">
        <v>0</v>
      </c>
      <c r="S7" s="3">
        <v>0</v>
      </c>
      <c r="T7" s="3">
        <v>0</v>
      </c>
      <c r="U7" s="3">
        <v>-1</v>
      </c>
      <c r="V7" s="3">
        <v>0</v>
      </c>
      <c r="W7" s="3">
        <v>0</v>
      </c>
      <c r="X7" s="3">
        <v>2</v>
      </c>
      <c r="Y7" s="3">
        <v>0</v>
      </c>
      <c r="Z7" s="3">
        <v>0</v>
      </c>
      <c r="AA7" s="4"/>
    </row>
    <row r="8" spans="1:27" x14ac:dyDescent="0.2">
      <c r="A8" s="5" t="s">
        <v>27</v>
      </c>
      <c r="B8" s="6">
        <v>0</v>
      </c>
      <c r="C8" s="6">
        <v>0</v>
      </c>
      <c r="D8" s="6">
        <v>-0.03</v>
      </c>
      <c r="E8" s="6">
        <v>-1.7999999999999999E-2</v>
      </c>
      <c r="F8" s="6">
        <v>-1.2E-2</v>
      </c>
      <c r="G8" s="6">
        <v>-1.0999999999999999E-2</v>
      </c>
      <c r="H8" s="6">
        <v>1.7999999999999999E-2</v>
      </c>
      <c r="I8" s="6">
        <v>0</v>
      </c>
      <c r="J8" s="6">
        <v>-7.0000000000000001E-3</v>
      </c>
      <c r="K8" s="6">
        <v>0</v>
      </c>
      <c r="L8" s="6">
        <v>0</v>
      </c>
      <c r="M8" s="6">
        <v>-0.01</v>
      </c>
      <c r="N8" s="6">
        <v>-1.6E-2</v>
      </c>
      <c r="O8" s="6">
        <v>8.0000000000000002E-3</v>
      </c>
      <c r="P8" s="6">
        <v>0</v>
      </c>
      <c r="Q8" s="6">
        <v>-2.1999999999999999E-2</v>
      </c>
      <c r="R8" s="6">
        <v>0</v>
      </c>
      <c r="S8" s="6">
        <v>0</v>
      </c>
      <c r="T8" s="6">
        <v>0</v>
      </c>
      <c r="U8" s="6">
        <v>-3.3000000000000002E-2</v>
      </c>
      <c r="V8" s="6">
        <v>0</v>
      </c>
      <c r="W8" s="6">
        <v>0</v>
      </c>
      <c r="X8" s="6">
        <v>9.5000000000000001E-2</v>
      </c>
      <c r="Y8" s="6">
        <v>0</v>
      </c>
      <c r="Z8" s="6">
        <v>0</v>
      </c>
      <c r="AA8" s="7">
        <f>SUM(B8:Z8)</f>
        <v>-3.7999999999999978E-2</v>
      </c>
    </row>
    <row r="9" spans="1:27" x14ac:dyDescent="0.2">
      <c r="A9" s="5" t="s">
        <v>28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12"/>
    </row>
    <row r="10" spans="1:27" x14ac:dyDescent="0.2">
      <c r="A10" s="9" t="s">
        <v>29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1"/>
    </row>
    <row r="11" spans="1:27" x14ac:dyDescent="0.2">
      <c r="A11" s="1">
        <v>44470</v>
      </c>
    </row>
    <row r="12" spans="1:27" x14ac:dyDescent="0.2">
      <c r="A12" s="2" t="s">
        <v>26</v>
      </c>
      <c r="B12" s="3">
        <v>1</v>
      </c>
      <c r="C12" s="3">
        <v>1</v>
      </c>
      <c r="D12" s="3">
        <v>0</v>
      </c>
      <c r="E12" s="3">
        <v>0</v>
      </c>
      <c r="F12" s="3">
        <v>0</v>
      </c>
      <c r="G12" s="3">
        <v>0</v>
      </c>
      <c r="H12" s="3">
        <v>1</v>
      </c>
      <c r="I12" s="3">
        <v>1</v>
      </c>
      <c r="J12" s="3">
        <v>0</v>
      </c>
      <c r="K12" s="3">
        <v>0</v>
      </c>
      <c r="L12" s="3">
        <v>0</v>
      </c>
      <c r="M12" s="3">
        <v>-2</v>
      </c>
      <c r="N12" s="3">
        <v>-1</v>
      </c>
      <c r="O12" s="3">
        <v>2</v>
      </c>
      <c r="P12" s="3">
        <v>0</v>
      </c>
      <c r="Q12" s="3">
        <v>0</v>
      </c>
      <c r="R12" s="3">
        <v>1</v>
      </c>
      <c r="S12" s="3">
        <v>0</v>
      </c>
      <c r="T12" s="3">
        <v>0</v>
      </c>
      <c r="U12" s="3">
        <v>-1</v>
      </c>
      <c r="V12" s="3">
        <v>1</v>
      </c>
      <c r="W12" s="3">
        <v>0</v>
      </c>
      <c r="X12" s="3">
        <v>3</v>
      </c>
      <c r="Y12" s="3">
        <v>0</v>
      </c>
      <c r="Z12" s="3">
        <v>0</v>
      </c>
      <c r="AA12" s="4"/>
    </row>
    <row r="13" spans="1:27" x14ac:dyDescent="0.2">
      <c r="A13" s="5" t="s">
        <v>27</v>
      </c>
      <c r="B13" s="6">
        <v>7.8377339016218218E-3</v>
      </c>
      <c r="C13" s="6">
        <v>8.2961013753327425E-3</v>
      </c>
      <c r="D13" s="6">
        <v>0</v>
      </c>
      <c r="E13" s="6">
        <v>0</v>
      </c>
      <c r="F13" s="6">
        <v>0</v>
      </c>
      <c r="G13" s="6">
        <v>0</v>
      </c>
      <c r="H13" s="6">
        <v>1.7999999999999999E-2</v>
      </c>
      <c r="I13" s="6">
        <v>2.0152264843565824E-2</v>
      </c>
      <c r="J13" s="6">
        <v>0</v>
      </c>
      <c r="K13" s="6">
        <v>0</v>
      </c>
      <c r="L13" s="6">
        <v>0</v>
      </c>
      <c r="M13" s="6">
        <v>-3.0129211248457997E-2</v>
      </c>
      <c r="N13" s="6">
        <v>-1.6E-2</v>
      </c>
      <c r="O13" s="6">
        <v>2.6319245233225576E-2</v>
      </c>
      <c r="P13" s="6">
        <v>0</v>
      </c>
      <c r="Q13" s="6">
        <v>0</v>
      </c>
      <c r="R13" s="6">
        <v>7.7017684763302187E-3</v>
      </c>
      <c r="S13" s="6">
        <v>0</v>
      </c>
      <c r="T13" s="6">
        <v>0</v>
      </c>
      <c r="U13" s="6">
        <v>-3.3000000000000002E-2</v>
      </c>
      <c r="V13" s="6">
        <v>1.7795194194968181E-2</v>
      </c>
      <c r="W13" s="6">
        <v>0</v>
      </c>
      <c r="X13" s="6">
        <v>0.05</v>
      </c>
      <c r="Y13" s="6">
        <v>0</v>
      </c>
      <c r="Z13" s="6">
        <v>0</v>
      </c>
      <c r="AA13" s="7">
        <f>SUM(B13:Z13)</f>
        <v>7.6973096776586369E-2</v>
      </c>
    </row>
    <row r="14" spans="1:27" x14ac:dyDescent="0.2">
      <c r="A14" s="5" t="s">
        <v>28</v>
      </c>
      <c r="B14" s="8" t="s">
        <v>30</v>
      </c>
      <c r="C14" s="8" t="s">
        <v>30</v>
      </c>
      <c r="D14" s="8" t="s">
        <v>30</v>
      </c>
      <c r="E14" s="8" t="s">
        <v>30</v>
      </c>
      <c r="F14" s="8" t="s">
        <v>30</v>
      </c>
      <c r="G14" s="8" t="s">
        <v>30</v>
      </c>
      <c r="H14" s="8" t="s">
        <v>30</v>
      </c>
      <c r="I14" s="8" t="s">
        <v>30</v>
      </c>
      <c r="J14" s="8" t="s">
        <v>30</v>
      </c>
      <c r="K14" s="8" t="s">
        <v>30</v>
      </c>
      <c r="L14" s="8" t="s">
        <v>30</v>
      </c>
      <c r="M14" s="8" t="s">
        <v>30</v>
      </c>
      <c r="N14" s="8" t="s">
        <v>30</v>
      </c>
      <c r="O14" s="8" t="s">
        <v>30</v>
      </c>
      <c r="P14" s="8" t="s">
        <v>30</v>
      </c>
      <c r="Q14" s="8" t="s">
        <v>30</v>
      </c>
      <c r="R14" s="8" t="s">
        <v>30</v>
      </c>
      <c r="S14" s="8" t="s">
        <v>30</v>
      </c>
      <c r="T14" s="8" t="s">
        <v>30</v>
      </c>
      <c r="U14" s="8" t="s">
        <v>30</v>
      </c>
      <c r="V14" s="8" t="s">
        <v>30</v>
      </c>
      <c r="W14" s="8" t="s">
        <v>30</v>
      </c>
      <c r="X14" s="8" t="s">
        <v>30</v>
      </c>
      <c r="Y14" s="8"/>
      <c r="Z14" s="8"/>
      <c r="AA14" s="12"/>
    </row>
    <row r="15" spans="1:27" x14ac:dyDescent="0.2">
      <c r="A15" s="9" t="s">
        <v>29</v>
      </c>
      <c r="B15" s="10" t="s">
        <v>30</v>
      </c>
      <c r="C15" s="10" t="s">
        <v>30</v>
      </c>
      <c r="D15" s="10" t="s">
        <v>30</v>
      </c>
      <c r="E15" s="10" t="s">
        <v>30</v>
      </c>
      <c r="F15" s="10" t="s">
        <v>30</v>
      </c>
      <c r="G15" s="10" t="s">
        <v>30</v>
      </c>
      <c r="H15" s="10" t="s">
        <v>30</v>
      </c>
      <c r="I15" s="10" t="s">
        <v>30</v>
      </c>
      <c r="J15" s="10" t="s">
        <v>30</v>
      </c>
      <c r="K15" s="10" t="s">
        <v>30</v>
      </c>
      <c r="L15" s="10" t="s">
        <v>30</v>
      </c>
      <c r="M15" s="10" t="s">
        <v>30</v>
      </c>
      <c r="N15" s="10" t="s">
        <v>30</v>
      </c>
      <c r="O15" s="10" t="s">
        <v>30</v>
      </c>
      <c r="P15" s="10" t="s">
        <v>30</v>
      </c>
      <c r="Q15" s="10" t="s">
        <v>30</v>
      </c>
      <c r="R15" s="10" t="s">
        <v>30</v>
      </c>
      <c r="S15" s="10" t="s">
        <v>30</v>
      </c>
      <c r="T15" s="10" t="s">
        <v>30</v>
      </c>
      <c r="U15" s="10" t="s">
        <v>30</v>
      </c>
      <c r="V15" s="10" t="s">
        <v>30</v>
      </c>
      <c r="W15" s="10" t="s">
        <v>30</v>
      </c>
      <c r="X15" s="10" t="s">
        <v>30</v>
      </c>
      <c r="Y15" s="10"/>
      <c r="Z15" s="10"/>
      <c r="AA15" s="11"/>
    </row>
    <row r="16" spans="1:27" x14ac:dyDescent="0.2">
      <c r="A16" s="1">
        <v>44475</v>
      </c>
    </row>
    <row r="17" spans="1:27" x14ac:dyDescent="0.2">
      <c r="A17" s="2" t="s">
        <v>26</v>
      </c>
      <c r="B17" s="3">
        <v>1</v>
      </c>
      <c r="C17" s="3">
        <v>1</v>
      </c>
      <c r="D17" s="3">
        <v>0</v>
      </c>
      <c r="E17" s="3">
        <v>-2</v>
      </c>
      <c r="F17" s="3">
        <v>0</v>
      </c>
      <c r="G17" s="3">
        <v>0</v>
      </c>
      <c r="H17" s="3">
        <v>1</v>
      </c>
      <c r="I17" s="3">
        <v>1</v>
      </c>
      <c r="J17" s="3">
        <v>0</v>
      </c>
      <c r="K17" s="3">
        <v>0</v>
      </c>
      <c r="L17" s="3">
        <v>0</v>
      </c>
      <c r="M17" s="3">
        <v>-2</v>
      </c>
      <c r="N17" s="3">
        <v>-1</v>
      </c>
      <c r="O17" s="3">
        <v>2</v>
      </c>
      <c r="P17" s="3">
        <v>0</v>
      </c>
      <c r="Q17" s="3">
        <v>0</v>
      </c>
      <c r="R17" s="3">
        <v>1</v>
      </c>
      <c r="S17" s="3">
        <v>0</v>
      </c>
      <c r="T17" s="3">
        <v>0</v>
      </c>
      <c r="U17" s="3">
        <v>-1</v>
      </c>
      <c r="V17" s="3">
        <v>1</v>
      </c>
      <c r="W17" s="3">
        <v>0</v>
      </c>
      <c r="X17" s="3">
        <v>3</v>
      </c>
      <c r="Y17" s="3">
        <v>0</v>
      </c>
      <c r="Z17" s="3">
        <v>0</v>
      </c>
      <c r="AA17" s="4"/>
    </row>
    <row r="18" spans="1:27" x14ac:dyDescent="0.2">
      <c r="A18" s="5" t="s">
        <v>27</v>
      </c>
      <c r="B18" s="6">
        <v>7.8377339016218218E-3</v>
      </c>
      <c r="C18" s="6">
        <v>8.2961013753327425E-3</v>
      </c>
      <c r="D18" s="6">
        <v>0</v>
      </c>
      <c r="E18" s="6">
        <v>-0.02</v>
      </c>
      <c r="F18" s="6">
        <v>0</v>
      </c>
      <c r="G18" s="6">
        <v>0</v>
      </c>
      <c r="H18" s="6">
        <v>1.7999999999999999E-2</v>
      </c>
      <c r="I18" s="6">
        <v>2.0152264843565824E-2</v>
      </c>
      <c r="J18" s="6">
        <v>0</v>
      </c>
      <c r="K18" s="6">
        <v>0</v>
      </c>
      <c r="L18" s="6">
        <v>0</v>
      </c>
      <c r="M18" s="6">
        <v>-3.0129211248457997E-2</v>
      </c>
      <c r="N18" s="6">
        <v>-1.6E-2</v>
      </c>
      <c r="O18" s="6">
        <v>2.6319245233225576E-2</v>
      </c>
      <c r="P18" s="6">
        <v>0</v>
      </c>
      <c r="Q18" s="6">
        <v>0</v>
      </c>
      <c r="R18" s="6">
        <v>7.7017684763302187E-3</v>
      </c>
      <c r="S18" s="6">
        <v>0</v>
      </c>
      <c r="T18" s="6">
        <v>0</v>
      </c>
      <c r="U18" s="6">
        <v>-3.3000000000000002E-2</v>
      </c>
      <c r="V18" s="6">
        <v>1.7795194194968181E-2</v>
      </c>
      <c r="W18" s="6">
        <v>0</v>
      </c>
      <c r="X18" s="6">
        <v>0.05</v>
      </c>
      <c r="Y18" s="6">
        <v>0</v>
      </c>
      <c r="Z18" s="6">
        <v>0</v>
      </c>
      <c r="AA18" s="7">
        <f>SUM(B18:Z18)</f>
        <v>5.6973096776586366E-2</v>
      </c>
    </row>
    <row r="19" spans="1:27" x14ac:dyDescent="0.2">
      <c r="A19" s="5" t="s">
        <v>28</v>
      </c>
      <c r="B19" s="8" t="s">
        <v>30</v>
      </c>
      <c r="C19" s="8" t="s">
        <v>30</v>
      </c>
      <c r="D19" s="8" t="s">
        <v>30</v>
      </c>
      <c r="E19" s="8">
        <v>3782.7</v>
      </c>
      <c r="F19" s="8" t="s">
        <v>30</v>
      </c>
      <c r="G19" s="8" t="s">
        <v>30</v>
      </c>
      <c r="H19" s="8" t="s">
        <v>30</v>
      </c>
      <c r="I19" s="8" t="s">
        <v>30</v>
      </c>
      <c r="J19" s="8" t="s">
        <v>30</v>
      </c>
      <c r="K19" s="8" t="s">
        <v>30</v>
      </c>
      <c r="L19" s="8" t="s">
        <v>30</v>
      </c>
      <c r="M19" s="8" t="s">
        <v>30</v>
      </c>
      <c r="N19" s="8" t="s">
        <v>30</v>
      </c>
      <c r="O19" s="8" t="s">
        <v>30</v>
      </c>
      <c r="P19" s="8" t="s">
        <v>30</v>
      </c>
      <c r="Q19" s="8" t="s">
        <v>30</v>
      </c>
      <c r="R19" s="8" t="s">
        <v>30</v>
      </c>
      <c r="S19" s="8" t="s">
        <v>30</v>
      </c>
      <c r="T19" s="8" t="s">
        <v>30</v>
      </c>
      <c r="U19" s="8" t="s">
        <v>30</v>
      </c>
      <c r="V19" s="8" t="s">
        <v>30</v>
      </c>
      <c r="W19" s="8" t="s">
        <v>30</v>
      </c>
      <c r="X19" s="8" t="s">
        <v>30</v>
      </c>
      <c r="Y19" s="8"/>
      <c r="Z19" s="8"/>
      <c r="AA19" s="12"/>
    </row>
    <row r="20" spans="1:27" x14ac:dyDescent="0.2">
      <c r="A20" s="9" t="s">
        <v>29</v>
      </c>
      <c r="B20" s="10" t="s">
        <v>30</v>
      </c>
      <c r="C20" s="10" t="s">
        <v>30</v>
      </c>
      <c r="D20" s="10" t="s">
        <v>30</v>
      </c>
      <c r="E20" s="10">
        <v>0.43958333333333338</v>
      </c>
      <c r="F20" s="10" t="s">
        <v>30</v>
      </c>
      <c r="G20" s="10" t="s">
        <v>30</v>
      </c>
      <c r="H20" s="10" t="s">
        <v>30</v>
      </c>
      <c r="I20" s="10" t="s">
        <v>30</v>
      </c>
      <c r="J20" s="10" t="s">
        <v>30</v>
      </c>
      <c r="K20" s="10" t="s">
        <v>30</v>
      </c>
      <c r="L20" s="10" t="s">
        <v>30</v>
      </c>
      <c r="M20" s="10" t="s">
        <v>30</v>
      </c>
      <c r="N20" s="10" t="s">
        <v>30</v>
      </c>
      <c r="O20" s="10" t="s">
        <v>30</v>
      </c>
      <c r="P20" s="10" t="s">
        <v>30</v>
      </c>
      <c r="Q20" s="10" t="s">
        <v>30</v>
      </c>
      <c r="R20" s="10" t="s">
        <v>30</v>
      </c>
      <c r="S20" s="10" t="s">
        <v>30</v>
      </c>
      <c r="T20" s="10" t="s">
        <v>30</v>
      </c>
      <c r="U20" s="10" t="s">
        <v>30</v>
      </c>
      <c r="V20" s="10" t="s">
        <v>30</v>
      </c>
      <c r="W20" s="10" t="s">
        <v>30</v>
      </c>
      <c r="X20" s="10" t="s">
        <v>30</v>
      </c>
      <c r="Y20" s="10"/>
      <c r="Z20" s="10"/>
      <c r="AA20" s="11"/>
    </row>
    <row r="21" spans="1:27" x14ac:dyDescent="0.2">
      <c r="A21" s="1">
        <v>44483</v>
      </c>
    </row>
    <row r="22" spans="1:27" x14ac:dyDescent="0.2">
      <c r="A22" s="2" t="s">
        <v>26</v>
      </c>
      <c r="B22" s="3">
        <v>1</v>
      </c>
      <c r="C22" s="3">
        <v>1</v>
      </c>
      <c r="D22" s="3">
        <v>0</v>
      </c>
      <c r="E22" s="3">
        <v>-2</v>
      </c>
      <c r="F22" s="3">
        <v>0</v>
      </c>
      <c r="G22" s="3">
        <v>0</v>
      </c>
      <c r="H22" s="3">
        <v>1</v>
      </c>
      <c r="I22" s="3">
        <v>1</v>
      </c>
      <c r="J22" s="3">
        <v>0</v>
      </c>
      <c r="K22" s="3">
        <v>0</v>
      </c>
      <c r="L22" s="3">
        <v>0</v>
      </c>
      <c r="M22" s="3">
        <v>-2</v>
      </c>
      <c r="N22" s="3">
        <v>-1</v>
      </c>
      <c r="O22" s="3">
        <v>2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-1</v>
      </c>
      <c r="V22" s="3">
        <v>1</v>
      </c>
      <c r="W22" s="3">
        <v>0</v>
      </c>
      <c r="X22" s="3">
        <v>3</v>
      </c>
      <c r="Y22" s="3">
        <v>0</v>
      </c>
      <c r="Z22" s="3">
        <v>0</v>
      </c>
      <c r="AA22" s="4"/>
    </row>
    <row r="23" spans="1:27" x14ac:dyDescent="0.2">
      <c r="A23" s="5" t="s">
        <v>27</v>
      </c>
      <c r="B23" s="6">
        <v>7.8377339016218218E-3</v>
      </c>
      <c r="C23" s="6">
        <v>8.2961013753327425E-3</v>
      </c>
      <c r="D23" s="6">
        <v>0</v>
      </c>
      <c r="E23" s="6">
        <v>-0.02</v>
      </c>
      <c r="F23" s="6">
        <v>0</v>
      </c>
      <c r="G23" s="6">
        <v>0</v>
      </c>
      <c r="H23" s="6">
        <v>1.7999999999999999E-2</v>
      </c>
      <c r="I23" s="6">
        <v>2.0152264843565824E-2</v>
      </c>
      <c r="J23" s="6">
        <v>0</v>
      </c>
      <c r="K23" s="6">
        <v>0</v>
      </c>
      <c r="L23" s="6">
        <v>0</v>
      </c>
      <c r="M23" s="6">
        <v>-3.0129211248457997E-2</v>
      </c>
      <c r="N23" s="6">
        <v>-1.6E-2</v>
      </c>
      <c r="O23" s="6">
        <v>2.6319245233225576E-2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-3.3000000000000002E-2</v>
      </c>
      <c r="V23" s="6">
        <v>1.7795194194968181E-2</v>
      </c>
      <c r="W23" s="6">
        <v>0</v>
      </c>
      <c r="X23" s="6">
        <v>0.05</v>
      </c>
      <c r="Y23" s="6">
        <v>0</v>
      </c>
      <c r="Z23" s="6">
        <v>0</v>
      </c>
      <c r="AA23" s="7">
        <f>SUM(B23:Z23)</f>
        <v>4.9271328300256143E-2</v>
      </c>
    </row>
    <row r="24" spans="1:27" x14ac:dyDescent="0.2">
      <c r="A24" s="5" t="s">
        <v>28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>
        <v>9.1830999999999996</v>
      </c>
      <c r="S24" s="8" t="s">
        <v>30</v>
      </c>
      <c r="T24" s="8" t="s">
        <v>30</v>
      </c>
      <c r="U24" s="8" t="s">
        <v>30</v>
      </c>
      <c r="V24" s="8" t="s">
        <v>30</v>
      </c>
      <c r="W24" s="8" t="s">
        <v>30</v>
      </c>
      <c r="X24" s="8" t="s">
        <v>30</v>
      </c>
      <c r="Y24" s="8"/>
      <c r="Z24" s="8"/>
      <c r="AA24" s="12"/>
    </row>
    <row r="25" spans="1:27" x14ac:dyDescent="0.2">
      <c r="A25" s="9" t="s">
        <v>29</v>
      </c>
      <c r="B25" s="10" t="s">
        <v>30</v>
      </c>
      <c r="C25" s="10" t="s">
        <v>30</v>
      </c>
      <c r="D25" s="10" t="s">
        <v>30</v>
      </c>
      <c r="E25" s="10" t="s">
        <v>30</v>
      </c>
      <c r="F25" s="10" t="s">
        <v>30</v>
      </c>
      <c r="G25" s="10" t="s">
        <v>30</v>
      </c>
      <c r="H25" s="10" t="s">
        <v>30</v>
      </c>
      <c r="I25" s="10" t="s">
        <v>30</v>
      </c>
      <c r="J25" s="10" t="s">
        <v>30</v>
      </c>
      <c r="K25" s="10" t="s">
        <v>30</v>
      </c>
      <c r="L25" s="10" t="s">
        <v>30</v>
      </c>
      <c r="M25" s="10" t="s">
        <v>30</v>
      </c>
      <c r="N25" s="10" t="s">
        <v>30</v>
      </c>
      <c r="O25" s="10" t="s">
        <v>30</v>
      </c>
      <c r="P25" s="10" t="s">
        <v>30</v>
      </c>
      <c r="Q25" s="10" t="s">
        <v>30</v>
      </c>
      <c r="R25" s="10">
        <v>0.51527777777777783</v>
      </c>
      <c r="S25" s="10" t="s">
        <v>30</v>
      </c>
      <c r="T25" s="10" t="s">
        <v>30</v>
      </c>
      <c r="U25" s="10" t="s">
        <v>30</v>
      </c>
      <c r="V25" s="10" t="s">
        <v>30</v>
      </c>
      <c r="W25" s="10" t="s">
        <v>30</v>
      </c>
      <c r="X25" s="10" t="s">
        <v>30</v>
      </c>
      <c r="Y25" s="10"/>
      <c r="Z25" s="10"/>
      <c r="AA25" s="11"/>
    </row>
    <row r="26" spans="1:27" x14ac:dyDescent="0.2">
      <c r="A26" s="1">
        <v>44491</v>
      </c>
    </row>
    <row r="27" spans="1:27" x14ac:dyDescent="0.2">
      <c r="A27" s="2" t="s">
        <v>26</v>
      </c>
      <c r="B27" s="3">
        <v>0</v>
      </c>
      <c r="C27" s="3">
        <v>1</v>
      </c>
      <c r="D27" s="3">
        <v>0</v>
      </c>
      <c r="E27" s="3">
        <v>-2</v>
      </c>
      <c r="F27" s="3">
        <v>0</v>
      </c>
      <c r="G27" s="3">
        <v>0</v>
      </c>
      <c r="H27" s="3">
        <v>1</v>
      </c>
      <c r="I27" s="3">
        <v>1</v>
      </c>
      <c r="J27" s="3">
        <v>0</v>
      </c>
      <c r="K27" s="3">
        <v>0</v>
      </c>
      <c r="L27" s="3">
        <v>0</v>
      </c>
      <c r="M27" s="3">
        <v>-2</v>
      </c>
      <c r="N27" s="3">
        <v>-1</v>
      </c>
      <c r="O27" s="3">
        <v>2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-1</v>
      </c>
      <c r="V27" s="3">
        <v>1</v>
      </c>
      <c r="W27" s="3">
        <v>0</v>
      </c>
      <c r="X27" s="3">
        <v>3</v>
      </c>
      <c r="Y27" s="3">
        <v>0</v>
      </c>
      <c r="Z27" s="3">
        <v>0</v>
      </c>
      <c r="AA27" s="4"/>
    </row>
    <row r="28" spans="1:27" x14ac:dyDescent="0.2">
      <c r="A28" s="5" t="s">
        <v>27</v>
      </c>
      <c r="B28" s="6">
        <v>0</v>
      </c>
      <c r="C28" s="6">
        <v>8.2961013753327425E-3</v>
      </c>
      <c r="D28" s="6">
        <v>0</v>
      </c>
      <c r="E28" s="6">
        <v>-0.02</v>
      </c>
      <c r="F28" s="6">
        <v>0</v>
      </c>
      <c r="G28" s="6">
        <v>0</v>
      </c>
      <c r="H28" s="6">
        <v>1.7999999999999999E-2</v>
      </c>
      <c r="I28" s="6">
        <v>2.0152264843565824E-2</v>
      </c>
      <c r="J28" s="6">
        <v>0</v>
      </c>
      <c r="K28" s="6">
        <v>0</v>
      </c>
      <c r="L28" s="6">
        <v>0</v>
      </c>
      <c r="M28" s="6">
        <v>-3.0129211248457997E-2</v>
      </c>
      <c r="N28" s="6">
        <v>-1.6E-2</v>
      </c>
      <c r="O28" s="6">
        <v>2.6319245233225576E-2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-3.3000000000000002E-2</v>
      </c>
      <c r="V28" s="6">
        <v>1.7795194194968181E-2</v>
      </c>
      <c r="W28" s="6">
        <v>0</v>
      </c>
      <c r="X28" s="6">
        <v>0.05</v>
      </c>
      <c r="Y28" s="6">
        <v>0</v>
      </c>
      <c r="Z28" s="6">
        <v>0</v>
      </c>
      <c r="AA28" s="7">
        <f>SUM(B28:Z28)</f>
        <v>4.1433594398634324E-2</v>
      </c>
    </row>
    <row r="29" spans="1:27" x14ac:dyDescent="0.2">
      <c r="A29" s="5" t="s">
        <v>28</v>
      </c>
      <c r="B29" s="8">
        <v>5.6734999999999998</v>
      </c>
      <c r="C29" s="8" t="s">
        <v>30</v>
      </c>
      <c r="D29" s="8" t="s">
        <v>30</v>
      </c>
      <c r="E29" s="8" t="s">
        <v>30</v>
      </c>
      <c r="F29" s="8" t="s">
        <v>30</v>
      </c>
      <c r="G29" s="8" t="s">
        <v>30</v>
      </c>
      <c r="H29" s="8" t="s">
        <v>30</v>
      </c>
      <c r="I29" s="8" t="s">
        <v>30</v>
      </c>
      <c r="J29" s="8" t="s">
        <v>30</v>
      </c>
      <c r="K29" s="8" t="s">
        <v>30</v>
      </c>
      <c r="L29" s="8" t="s">
        <v>30</v>
      </c>
      <c r="M29" s="8" t="s">
        <v>30</v>
      </c>
      <c r="N29" s="8" t="s">
        <v>30</v>
      </c>
      <c r="O29" s="8" t="s">
        <v>30</v>
      </c>
      <c r="P29" s="8" t="s">
        <v>30</v>
      </c>
      <c r="Q29" s="8" t="s">
        <v>30</v>
      </c>
      <c r="R29" s="8" t="s">
        <v>30</v>
      </c>
      <c r="S29" s="8" t="s">
        <v>30</v>
      </c>
      <c r="T29" s="8" t="s">
        <v>30</v>
      </c>
      <c r="U29" s="8" t="s">
        <v>30</v>
      </c>
      <c r="V29" s="8" t="s">
        <v>30</v>
      </c>
      <c r="W29" s="8" t="s">
        <v>30</v>
      </c>
      <c r="X29" s="8" t="s">
        <v>30</v>
      </c>
      <c r="Y29" s="8"/>
      <c r="Z29" s="8"/>
      <c r="AA29" s="12"/>
    </row>
    <row r="30" spans="1:27" x14ac:dyDescent="0.2">
      <c r="A30" s="9" t="s">
        <v>29</v>
      </c>
      <c r="B30" s="10">
        <v>0.3354166666666667</v>
      </c>
      <c r="C30" s="10" t="s">
        <v>30</v>
      </c>
      <c r="D30" s="10" t="s">
        <v>30</v>
      </c>
      <c r="E30" s="10" t="s">
        <v>30</v>
      </c>
      <c r="F30" s="10" t="s">
        <v>30</v>
      </c>
      <c r="G30" s="10" t="s">
        <v>30</v>
      </c>
      <c r="H30" s="10" t="s">
        <v>30</v>
      </c>
      <c r="I30" s="10" t="s">
        <v>30</v>
      </c>
      <c r="J30" s="10" t="s">
        <v>30</v>
      </c>
      <c r="K30" s="10" t="s">
        <v>30</v>
      </c>
      <c r="L30" s="10" t="s">
        <v>30</v>
      </c>
      <c r="M30" s="10" t="s">
        <v>30</v>
      </c>
      <c r="N30" s="10" t="s">
        <v>30</v>
      </c>
      <c r="O30" s="10" t="s">
        <v>30</v>
      </c>
      <c r="P30" s="10" t="s">
        <v>30</v>
      </c>
      <c r="Q30" s="10" t="s">
        <v>30</v>
      </c>
      <c r="R30" s="10" t="s">
        <v>30</v>
      </c>
      <c r="S30" s="10" t="s">
        <v>30</v>
      </c>
      <c r="T30" s="10" t="s">
        <v>30</v>
      </c>
      <c r="U30" s="10" t="s">
        <v>30</v>
      </c>
      <c r="V30" s="10" t="s">
        <v>30</v>
      </c>
      <c r="W30" s="10" t="s">
        <v>30</v>
      </c>
      <c r="X30" s="10" t="s">
        <v>30</v>
      </c>
      <c r="Y30" s="10"/>
      <c r="Z30" s="10"/>
      <c r="AA30" s="11"/>
    </row>
    <row r="31" spans="1:27" x14ac:dyDescent="0.2">
      <c r="A31" s="1">
        <v>44498</v>
      </c>
    </row>
    <row r="32" spans="1:27" x14ac:dyDescent="0.2">
      <c r="A32" s="2" t="s">
        <v>26</v>
      </c>
      <c r="B32" s="3">
        <v>0</v>
      </c>
      <c r="C32" s="3">
        <v>0</v>
      </c>
      <c r="D32" s="3">
        <v>0</v>
      </c>
      <c r="E32" s="3">
        <v>-2</v>
      </c>
      <c r="F32" s="3">
        <v>0</v>
      </c>
      <c r="G32" s="3">
        <v>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-2</v>
      </c>
      <c r="N32" s="3">
        <v>-1</v>
      </c>
      <c r="O32" s="3">
        <v>2</v>
      </c>
      <c r="P32" s="3">
        <v>0</v>
      </c>
      <c r="Q32" s="3">
        <v>0</v>
      </c>
      <c r="R32" s="3">
        <v>0</v>
      </c>
      <c r="S32" s="3">
        <v>1</v>
      </c>
      <c r="T32" s="3">
        <v>1</v>
      </c>
      <c r="U32" s="3">
        <v>-1</v>
      </c>
      <c r="V32" s="3">
        <v>1</v>
      </c>
      <c r="W32" s="3">
        <v>0</v>
      </c>
      <c r="X32" s="3">
        <v>3</v>
      </c>
      <c r="Y32" s="3">
        <v>0</v>
      </c>
      <c r="Z32" s="3">
        <v>0</v>
      </c>
      <c r="AA32" s="4"/>
    </row>
    <row r="33" spans="1:27" x14ac:dyDescent="0.2">
      <c r="A33" s="5" t="s">
        <v>27</v>
      </c>
      <c r="B33" s="6">
        <v>0</v>
      </c>
      <c r="C33" s="6">
        <v>0</v>
      </c>
      <c r="D33" s="6">
        <v>0</v>
      </c>
      <c r="E33" s="6">
        <v>-0.02</v>
      </c>
      <c r="F33" s="6">
        <v>0</v>
      </c>
      <c r="G33" s="6">
        <v>1.3864391247214764E-2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-3.0129211248457997E-2</v>
      </c>
      <c r="N33" s="6">
        <v>-1.6E-2</v>
      </c>
      <c r="O33" s="6">
        <v>2.6319245233225576E-2</v>
      </c>
      <c r="P33" s="6">
        <v>0</v>
      </c>
      <c r="Q33" s="6">
        <v>0</v>
      </c>
      <c r="R33" s="6">
        <v>0</v>
      </c>
      <c r="S33" s="6">
        <v>2.4860513051673978E-2</v>
      </c>
      <c r="T33" s="6">
        <v>3.4078816986855408E-2</v>
      </c>
      <c r="U33" s="6">
        <v>-3.3000000000000002E-2</v>
      </c>
      <c r="V33" s="6">
        <v>1.7795194194968181E-2</v>
      </c>
      <c r="W33" s="6">
        <v>0</v>
      </c>
      <c r="X33" s="6">
        <v>0.05</v>
      </c>
      <c r="Y33" s="6">
        <v>0</v>
      </c>
      <c r="Z33" s="6">
        <v>0</v>
      </c>
      <c r="AA33" s="7">
        <f>SUM(B33:Z33)</f>
        <v>6.778894946547992E-2</v>
      </c>
    </row>
    <row r="34" spans="1:27" x14ac:dyDescent="0.2">
      <c r="A34" s="5" t="s">
        <v>28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  <c r="V34" s="8" t="s">
        <v>30</v>
      </c>
      <c r="W34" s="8" t="s">
        <v>30</v>
      </c>
      <c r="X34" s="8" t="s">
        <v>30</v>
      </c>
      <c r="Y34" s="8"/>
      <c r="Z34" s="8"/>
      <c r="AA34" s="12"/>
    </row>
    <row r="35" spans="1:27" x14ac:dyDescent="0.2">
      <c r="A35" s="9" t="s">
        <v>29</v>
      </c>
      <c r="B35" s="10" t="s">
        <v>30</v>
      </c>
      <c r="C35" s="10" t="s">
        <v>30</v>
      </c>
      <c r="D35" s="10" t="s">
        <v>30</v>
      </c>
      <c r="E35" s="10" t="s">
        <v>30</v>
      </c>
      <c r="F35" s="10" t="s">
        <v>30</v>
      </c>
      <c r="G35" s="10" t="s">
        <v>30</v>
      </c>
      <c r="H35" s="10" t="s">
        <v>30</v>
      </c>
      <c r="I35" s="10" t="s">
        <v>30</v>
      </c>
      <c r="J35" s="10" t="s">
        <v>30</v>
      </c>
      <c r="K35" s="10" t="s">
        <v>30</v>
      </c>
      <c r="L35" s="10" t="s">
        <v>30</v>
      </c>
      <c r="M35" s="10" t="s">
        <v>30</v>
      </c>
      <c r="N35" s="10" t="s">
        <v>30</v>
      </c>
      <c r="O35" s="10" t="s">
        <v>30</v>
      </c>
      <c r="P35" s="10" t="s">
        <v>30</v>
      </c>
      <c r="Q35" s="10" t="s">
        <v>30</v>
      </c>
      <c r="R35" s="10" t="s">
        <v>30</v>
      </c>
      <c r="S35" s="10">
        <v>0.44861111111111113</v>
      </c>
      <c r="T35" s="10" t="s">
        <v>30</v>
      </c>
      <c r="U35" s="10" t="s">
        <v>30</v>
      </c>
      <c r="V35" s="10" t="s">
        <v>30</v>
      </c>
      <c r="W35" s="10" t="s">
        <v>30</v>
      </c>
      <c r="X35" s="10" t="s">
        <v>30</v>
      </c>
      <c r="Y35" s="10"/>
      <c r="Z35" s="10"/>
      <c r="AA35" s="11"/>
    </row>
    <row r="36" spans="1:27" x14ac:dyDescent="0.2">
      <c r="A36" s="1">
        <v>44508</v>
      </c>
    </row>
    <row r="37" spans="1:27" x14ac:dyDescent="0.2">
      <c r="A37" s="2" t="s">
        <v>26</v>
      </c>
      <c r="B37" s="3">
        <v>0</v>
      </c>
      <c r="C37" s="3">
        <v>0</v>
      </c>
      <c r="D37" s="3">
        <v>0</v>
      </c>
      <c r="E37" s="3">
        <v>-2</v>
      </c>
      <c r="F37" s="3">
        <v>0</v>
      </c>
      <c r="G37" s="3">
        <v>1</v>
      </c>
      <c r="H37" s="3">
        <v>0</v>
      </c>
      <c r="I37" s="3">
        <v>0</v>
      </c>
      <c r="J37" s="3">
        <v>1</v>
      </c>
      <c r="K37" s="3">
        <v>1</v>
      </c>
      <c r="L37" s="3">
        <v>0</v>
      </c>
      <c r="M37" s="3">
        <v>-2</v>
      </c>
      <c r="N37" s="3">
        <v>-1</v>
      </c>
      <c r="O37" s="3">
        <v>2</v>
      </c>
      <c r="P37" s="3">
        <v>0</v>
      </c>
      <c r="Q37" s="3">
        <v>0</v>
      </c>
      <c r="R37" s="3">
        <v>0</v>
      </c>
      <c r="S37" s="3">
        <v>1</v>
      </c>
      <c r="T37" s="3">
        <v>1</v>
      </c>
      <c r="U37" s="3">
        <v>-1</v>
      </c>
      <c r="V37" s="3">
        <v>1</v>
      </c>
      <c r="W37" s="3">
        <v>0</v>
      </c>
      <c r="X37" s="3">
        <v>3</v>
      </c>
      <c r="Y37" s="3">
        <v>0</v>
      </c>
      <c r="Z37" s="3">
        <v>0</v>
      </c>
      <c r="AA37" s="4"/>
    </row>
    <row r="38" spans="1:27" x14ac:dyDescent="0.2">
      <c r="A38" s="5" t="s">
        <v>27</v>
      </c>
      <c r="B38" s="6">
        <v>0</v>
      </c>
      <c r="C38" s="6">
        <v>0</v>
      </c>
      <c r="D38" s="6">
        <v>0</v>
      </c>
      <c r="E38" s="6">
        <v>-0.02</v>
      </c>
      <c r="F38" s="6">
        <v>0</v>
      </c>
      <c r="G38" s="6">
        <v>1.3864391247214764E-2</v>
      </c>
      <c r="H38" s="6">
        <v>0</v>
      </c>
      <c r="I38" s="6">
        <v>0</v>
      </c>
      <c r="J38" s="6">
        <v>1.2366323972550707E-2</v>
      </c>
      <c r="K38" s="6">
        <v>2.2759780181369781E-2</v>
      </c>
      <c r="L38" s="6">
        <v>0</v>
      </c>
      <c r="M38" s="6">
        <v>-3.0129211248457997E-2</v>
      </c>
      <c r="N38" s="6">
        <v>-1.6E-2</v>
      </c>
      <c r="O38" s="6">
        <v>2.6319245233225576E-2</v>
      </c>
      <c r="P38" s="6">
        <v>0</v>
      </c>
      <c r="Q38" s="6">
        <v>0</v>
      </c>
      <c r="R38" s="6">
        <v>0</v>
      </c>
      <c r="S38" s="6">
        <v>2.4860513051673978E-2</v>
      </c>
      <c r="T38" s="6">
        <v>3.4078816986855408E-2</v>
      </c>
      <c r="U38" s="6">
        <v>-3.3000000000000002E-2</v>
      </c>
      <c r="V38" s="6">
        <v>1.7795194194968181E-2</v>
      </c>
      <c r="W38" s="6">
        <v>0</v>
      </c>
      <c r="X38" s="6">
        <v>0.05</v>
      </c>
      <c r="Y38" s="6">
        <v>0</v>
      </c>
      <c r="Z38" s="6">
        <v>0</v>
      </c>
      <c r="AA38" s="7">
        <f>SUM(B38:Z38)</f>
        <v>0.1029150536194004</v>
      </c>
    </row>
    <row r="39" spans="1:27" x14ac:dyDescent="0.2">
      <c r="A39" s="5" t="s">
        <v>28</v>
      </c>
      <c r="B39" s="8" t="s">
        <v>30</v>
      </c>
      <c r="C39" s="8" t="s">
        <v>30</v>
      </c>
      <c r="D39" s="8" t="s">
        <v>30</v>
      </c>
      <c r="E39" s="8" t="s">
        <v>30</v>
      </c>
      <c r="F39" s="8" t="s">
        <v>30</v>
      </c>
      <c r="G39" s="8" t="s">
        <v>30</v>
      </c>
      <c r="H39" s="8" t="s">
        <v>30</v>
      </c>
      <c r="I39" s="8" t="s">
        <v>30</v>
      </c>
      <c r="J39" s="8">
        <v>20.3431</v>
      </c>
      <c r="K39" s="8">
        <v>4.0145</v>
      </c>
      <c r="L39" s="8" t="s">
        <v>30</v>
      </c>
      <c r="M39" s="8" t="s">
        <v>30</v>
      </c>
      <c r="N39" s="8" t="s">
        <v>30</v>
      </c>
      <c r="O39" s="8" t="s">
        <v>30</v>
      </c>
      <c r="P39" s="8" t="s">
        <v>30</v>
      </c>
      <c r="Q39" s="8" t="s">
        <v>30</v>
      </c>
      <c r="R39" s="8" t="s">
        <v>30</v>
      </c>
      <c r="S39" s="8" t="s">
        <v>30</v>
      </c>
      <c r="T39" s="8" t="s">
        <v>30</v>
      </c>
      <c r="U39" s="8" t="s">
        <v>30</v>
      </c>
      <c r="V39" s="8" t="s">
        <v>30</v>
      </c>
      <c r="W39" s="8" t="s">
        <v>30</v>
      </c>
      <c r="X39" s="8" t="s">
        <v>30</v>
      </c>
      <c r="Y39" s="8"/>
      <c r="Z39" s="8"/>
      <c r="AA39" s="12"/>
    </row>
    <row r="40" spans="1:27" x14ac:dyDescent="0.2">
      <c r="A40" s="9" t="s">
        <v>29</v>
      </c>
      <c r="B40" s="10" t="s">
        <v>30</v>
      </c>
      <c r="C40" s="10" t="s">
        <v>30</v>
      </c>
      <c r="D40" s="10" t="s">
        <v>30</v>
      </c>
      <c r="E40" s="10" t="s">
        <v>30</v>
      </c>
      <c r="F40" s="10" t="s">
        <v>30</v>
      </c>
      <c r="G40" s="10" t="s">
        <v>30</v>
      </c>
      <c r="H40" s="10" t="s">
        <v>30</v>
      </c>
      <c r="I40" s="10" t="s">
        <v>30</v>
      </c>
      <c r="J40" s="10">
        <v>0.4770833333333333</v>
      </c>
      <c r="K40" s="10">
        <v>0.4770833333333333</v>
      </c>
      <c r="L40" s="10" t="s">
        <v>30</v>
      </c>
      <c r="M40" s="10" t="s">
        <v>30</v>
      </c>
      <c r="N40" s="10" t="s">
        <v>30</v>
      </c>
      <c r="O40" s="10" t="s">
        <v>30</v>
      </c>
      <c r="P40" s="10" t="s">
        <v>30</v>
      </c>
      <c r="Q40" s="10" t="s">
        <v>30</v>
      </c>
      <c r="R40" s="10" t="s">
        <v>30</v>
      </c>
      <c r="S40" s="10" t="s">
        <v>30</v>
      </c>
      <c r="T40" s="10" t="s">
        <v>30</v>
      </c>
      <c r="U40" s="10" t="s">
        <v>30</v>
      </c>
      <c r="V40" s="10" t="s">
        <v>30</v>
      </c>
      <c r="W40" s="10" t="s">
        <v>30</v>
      </c>
      <c r="X40" s="10" t="s">
        <v>30</v>
      </c>
      <c r="Y40" s="10"/>
      <c r="Z40" s="10"/>
      <c r="AA40" s="11"/>
    </row>
    <row r="41" spans="1:27" x14ac:dyDescent="0.2">
      <c r="A41" s="1">
        <v>44523</v>
      </c>
    </row>
    <row r="42" spans="1:27" x14ac:dyDescent="0.2">
      <c r="A42" s="2" t="s">
        <v>26</v>
      </c>
      <c r="B42" s="3">
        <v>0</v>
      </c>
      <c r="C42" s="3">
        <v>0</v>
      </c>
      <c r="D42" s="3">
        <v>0</v>
      </c>
      <c r="E42" s="3">
        <v>-2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1</v>
      </c>
      <c r="L42" s="3">
        <v>0</v>
      </c>
      <c r="M42" s="3">
        <v>-2</v>
      </c>
      <c r="N42" s="3">
        <v>-1</v>
      </c>
      <c r="O42" s="3">
        <v>2</v>
      </c>
      <c r="P42" s="3">
        <v>0</v>
      </c>
      <c r="Q42" s="3">
        <v>0</v>
      </c>
      <c r="R42" s="3">
        <v>0</v>
      </c>
      <c r="S42" s="3">
        <v>1</v>
      </c>
      <c r="T42" s="3">
        <v>1</v>
      </c>
      <c r="U42" s="3">
        <v>-1</v>
      </c>
      <c r="V42" s="3">
        <v>1</v>
      </c>
      <c r="W42" s="3">
        <v>0</v>
      </c>
      <c r="X42" s="3">
        <v>3</v>
      </c>
      <c r="Y42" s="3">
        <v>0</v>
      </c>
      <c r="Z42" s="3">
        <v>0</v>
      </c>
      <c r="AA42" s="4"/>
    </row>
    <row r="43" spans="1:27" x14ac:dyDescent="0.2">
      <c r="A43" s="5" t="s">
        <v>27</v>
      </c>
      <c r="B43" s="6">
        <v>0</v>
      </c>
      <c r="C43" s="6">
        <v>0</v>
      </c>
      <c r="D43" s="6">
        <v>0</v>
      </c>
      <c r="E43" s="6">
        <v>-0.02</v>
      </c>
      <c r="F43" s="6">
        <v>0</v>
      </c>
      <c r="G43" s="6">
        <v>1.3864391247214764E-2</v>
      </c>
      <c r="H43" s="6">
        <v>0</v>
      </c>
      <c r="I43" s="6">
        <v>0</v>
      </c>
      <c r="J43" s="6">
        <v>0</v>
      </c>
      <c r="K43" s="6">
        <v>2.2759780181369781E-2</v>
      </c>
      <c r="L43" s="6">
        <v>0</v>
      </c>
      <c r="M43" s="6">
        <v>-3.0129211248457997E-2</v>
      </c>
      <c r="N43" s="6">
        <v>-1.6E-2</v>
      </c>
      <c r="O43" s="6">
        <v>2.6319245233225576E-2</v>
      </c>
      <c r="P43" s="6">
        <v>0</v>
      </c>
      <c r="Q43" s="6">
        <v>0</v>
      </c>
      <c r="R43" s="6">
        <v>0</v>
      </c>
      <c r="S43" s="6">
        <v>2.4860513051673978E-2</v>
      </c>
      <c r="T43" s="6">
        <v>3.4078816986855408E-2</v>
      </c>
      <c r="U43" s="6">
        <v>-3.3000000000000002E-2</v>
      </c>
      <c r="V43" s="6">
        <v>1.7795194194968181E-2</v>
      </c>
      <c r="W43" s="6">
        <v>0</v>
      </c>
      <c r="X43" s="6">
        <v>0.05</v>
      </c>
      <c r="Y43" s="6">
        <v>0</v>
      </c>
      <c r="Z43" s="6">
        <v>0</v>
      </c>
      <c r="AA43" s="7">
        <f>SUM(B43:Z43)</f>
        <v>9.0548729646849693E-2</v>
      </c>
    </row>
    <row r="44" spans="1:27" x14ac:dyDescent="0.2">
      <c r="A44" s="5" t="s">
        <v>28</v>
      </c>
      <c r="B44" s="8" t="s">
        <v>30</v>
      </c>
      <c r="C44" s="8" t="s">
        <v>30</v>
      </c>
      <c r="D44" s="8" t="s">
        <v>30</v>
      </c>
      <c r="E44" s="8" t="s">
        <v>30</v>
      </c>
      <c r="F44" s="8" t="s">
        <v>30</v>
      </c>
      <c r="G44" s="8" t="s">
        <v>30</v>
      </c>
      <c r="H44" s="8" t="s">
        <v>30</v>
      </c>
      <c r="I44" s="8" t="s">
        <v>30</v>
      </c>
      <c r="J44" s="8">
        <v>21.23</v>
      </c>
      <c r="K44" s="8" t="s">
        <v>30</v>
      </c>
      <c r="L44" s="8" t="s">
        <v>30</v>
      </c>
      <c r="M44" s="8" t="s">
        <v>30</v>
      </c>
      <c r="N44" s="8" t="s">
        <v>30</v>
      </c>
      <c r="O44" s="8" t="s">
        <v>30</v>
      </c>
      <c r="P44" s="8" t="s">
        <v>30</v>
      </c>
      <c r="Q44" s="8" t="s">
        <v>30</v>
      </c>
      <c r="R44" s="8" t="s">
        <v>30</v>
      </c>
      <c r="S44" s="8" t="s">
        <v>30</v>
      </c>
      <c r="T44" s="8" t="s">
        <v>30</v>
      </c>
      <c r="U44" s="8" t="s">
        <v>30</v>
      </c>
      <c r="V44" s="8" t="s">
        <v>30</v>
      </c>
      <c r="W44" s="8" t="s">
        <v>30</v>
      </c>
      <c r="X44" s="8" t="s">
        <v>30</v>
      </c>
      <c r="Y44" s="8"/>
      <c r="Z44" s="8"/>
      <c r="AA44" s="12"/>
    </row>
    <row r="45" spans="1:27" x14ac:dyDescent="0.2">
      <c r="A45" s="9" t="s">
        <v>29</v>
      </c>
      <c r="B45" s="10" t="s">
        <v>30</v>
      </c>
      <c r="C45" s="10" t="s">
        <v>30</v>
      </c>
      <c r="D45" s="10" t="s">
        <v>30</v>
      </c>
      <c r="E45" s="10" t="s">
        <v>30</v>
      </c>
      <c r="F45" s="10" t="s">
        <v>30</v>
      </c>
      <c r="G45" s="10" t="s">
        <v>30</v>
      </c>
      <c r="H45" s="10" t="s">
        <v>30</v>
      </c>
      <c r="I45" s="10" t="s">
        <v>30</v>
      </c>
      <c r="J45" s="10">
        <v>0.44930555555555557</v>
      </c>
      <c r="K45" s="10" t="s">
        <v>30</v>
      </c>
      <c r="L45" s="10" t="s">
        <v>30</v>
      </c>
      <c r="M45" s="10" t="s">
        <v>30</v>
      </c>
      <c r="N45" s="10" t="s">
        <v>30</v>
      </c>
      <c r="O45" s="10" t="s">
        <v>30</v>
      </c>
      <c r="P45" s="10" t="s">
        <v>30</v>
      </c>
      <c r="Q45" s="10" t="s">
        <v>30</v>
      </c>
      <c r="R45" s="10" t="s">
        <v>30</v>
      </c>
      <c r="S45" s="10" t="s">
        <v>30</v>
      </c>
      <c r="T45" s="10" t="s">
        <v>30</v>
      </c>
      <c r="U45" s="10" t="s">
        <v>30</v>
      </c>
      <c r="V45" s="10" t="s">
        <v>30</v>
      </c>
      <c r="W45" s="10" t="s">
        <v>30</v>
      </c>
      <c r="X45" s="10" t="s">
        <v>30</v>
      </c>
      <c r="Y45" s="10"/>
      <c r="Z45" s="10"/>
      <c r="AA45" s="11"/>
    </row>
    <row r="46" spans="1:27" x14ac:dyDescent="0.2">
      <c r="A46" s="1">
        <v>44525</v>
      </c>
    </row>
    <row r="47" spans="1:27" x14ac:dyDescent="0.2">
      <c r="A47" s="2" t="s">
        <v>26</v>
      </c>
      <c r="B47" s="3">
        <v>0</v>
      </c>
      <c r="C47" s="3">
        <v>0</v>
      </c>
      <c r="D47" s="3">
        <v>0</v>
      </c>
      <c r="E47" s="3">
        <v>-2</v>
      </c>
      <c r="F47" s="3">
        <v>0</v>
      </c>
      <c r="G47" s="3">
        <v>1</v>
      </c>
      <c r="H47" s="3">
        <v>0</v>
      </c>
      <c r="I47" s="3">
        <v>0</v>
      </c>
      <c r="J47" s="3">
        <v>0</v>
      </c>
      <c r="K47" s="3">
        <v>1</v>
      </c>
      <c r="L47" s="3">
        <v>0</v>
      </c>
      <c r="M47" s="3">
        <v>-2</v>
      </c>
      <c r="N47" s="3">
        <v>-1</v>
      </c>
      <c r="O47" s="3">
        <v>2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-1</v>
      </c>
      <c r="V47" s="3">
        <v>1</v>
      </c>
      <c r="W47" s="3">
        <v>0</v>
      </c>
      <c r="X47" s="3">
        <v>3</v>
      </c>
      <c r="Y47" s="3">
        <v>0</v>
      </c>
      <c r="Z47" s="3">
        <v>0</v>
      </c>
      <c r="AA47" s="4"/>
    </row>
    <row r="48" spans="1:27" x14ac:dyDescent="0.2">
      <c r="A48" s="5" t="s">
        <v>27</v>
      </c>
      <c r="B48" s="6">
        <v>0</v>
      </c>
      <c r="C48" s="6">
        <v>0</v>
      </c>
      <c r="D48" s="6">
        <v>0</v>
      </c>
      <c r="E48" s="6">
        <v>-0.02</v>
      </c>
      <c r="F48" s="6">
        <v>0</v>
      </c>
      <c r="G48" s="6">
        <v>1.3864391247214764E-2</v>
      </c>
      <c r="H48" s="6">
        <v>0</v>
      </c>
      <c r="I48" s="6">
        <v>0</v>
      </c>
      <c r="J48" s="6">
        <v>0</v>
      </c>
      <c r="K48" s="6">
        <v>2.2759780181369781E-2</v>
      </c>
      <c r="L48" s="6">
        <v>0</v>
      </c>
      <c r="M48" s="6">
        <v>-3.0129211248457997E-2</v>
      </c>
      <c r="N48" s="6">
        <v>-1.6E-2</v>
      </c>
      <c r="O48" s="6">
        <v>2.6319245233225576E-2</v>
      </c>
      <c r="P48" s="6">
        <v>0</v>
      </c>
      <c r="Q48" s="6">
        <v>0</v>
      </c>
      <c r="R48" s="6">
        <v>0</v>
      </c>
      <c r="S48" s="6">
        <v>0</v>
      </c>
      <c r="T48" s="6">
        <v>3.4078816986855408E-2</v>
      </c>
      <c r="U48" s="6">
        <v>-3.3000000000000002E-2</v>
      </c>
      <c r="V48" s="6">
        <v>1.7795194194968181E-2</v>
      </c>
      <c r="W48" s="6">
        <v>0</v>
      </c>
      <c r="X48" s="6">
        <v>0.05</v>
      </c>
      <c r="Y48" s="6">
        <v>0</v>
      </c>
      <c r="Z48" s="6">
        <v>0</v>
      </c>
      <c r="AA48" s="7">
        <f>SUM(B48:Z48)</f>
        <v>6.5688216595175708E-2</v>
      </c>
    </row>
    <row r="49" spans="1:27" x14ac:dyDescent="0.2">
      <c r="A49" s="5" t="s">
        <v>28</v>
      </c>
      <c r="B49" s="8" t="s">
        <v>30</v>
      </c>
      <c r="C49" s="8" t="s">
        <v>30</v>
      </c>
      <c r="D49" s="8" t="s">
        <v>30</v>
      </c>
      <c r="E49" s="8" t="s">
        <v>30</v>
      </c>
      <c r="F49" s="8" t="s">
        <v>30</v>
      </c>
      <c r="G49" s="8" t="s">
        <v>30</v>
      </c>
      <c r="H49" s="8" t="s">
        <v>30</v>
      </c>
      <c r="I49" s="8" t="s">
        <v>30</v>
      </c>
      <c r="J49" s="8" t="s">
        <v>30</v>
      </c>
      <c r="K49" s="8" t="s">
        <v>30</v>
      </c>
      <c r="L49" s="8" t="s">
        <v>30</v>
      </c>
      <c r="M49" s="8" t="s">
        <v>30</v>
      </c>
      <c r="N49" s="8" t="s">
        <v>30</v>
      </c>
      <c r="O49" s="8" t="s">
        <v>30</v>
      </c>
      <c r="P49" s="8" t="s">
        <v>30</v>
      </c>
      <c r="Q49" s="8" t="s">
        <v>30</v>
      </c>
      <c r="R49" s="8" t="s">
        <v>30</v>
      </c>
      <c r="S49" s="8">
        <v>74.77</v>
      </c>
      <c r="T49" s="8" t="s">
        <v>30</v>
      </c>
      <c r="U49" s="8" t="s">
        <v>30</v>
      </c>
      <c r="V49" s="8" t="s">
        <v>30</v>
      </c>
      <c r="W49" s="8" t="s">
        <v>30</v>
      </c>
      <c r="X49" s="8" t="s">
        <v>30</v>
      </c>
      <c r="Y49" s="8"/>
      <c r="Z49" s="8"/>
      <c r="AA49" s="12"/>
    </row>
    <row r="50" spans="1:27" x14ac:dyDescent="0.2">
      <c r="A50" s="9" t="s">
        <v>29</v>
      </c>
      <c r="B50" s="10" t="s">
        <v>30</v>
      </c>
      <c r="C50" s="10" t="s">
        <v>30</v>
      </c>
      <c r="D50" s="10" t="s">
        <v>30</v>
      </c>
      <c r="E50" s="10" t="s">
        <v>30</v>
      </c>
      <c r="F50" s="10" t="s">
        <v>30</v>
      </c>
      <c r="G50" s="10" t="s">
        <v>30</v>
      </c>
      <c r="H50" s="10" t="s">
        <v>30</v>
      </c>
      <c r="I50" s="10" t="s">
        <v>30</v>
      </c>
      <c r="J50" s="10" t="s">
        <v>30</v>
      </c>
      <c r="K50" s="10" t="s">
        <v>30</v>
      </c>
      <c r="L50" s="10" t="s">
        <v>30</v>
      </c>
      <c r="M50" s="10" t="s">
        <v>30</v>
      </c>
      <c r="N50" s="10" t="s">
        <v>30</v>
      </c>
      <c r="O50" s="10" t="s">
        <v>30</v>
      </c>
      <c r="P50" s="10" t="s">
        <v>30</v>
      </c>
      <c r="Q50" s="10" t="s">
        <v>30</v>
      </c>
      <c r="R50" s="10" t="s">
        <v>30</v>
      </c>
      <c r="S50" s="10">
        <v>6.805555555555555E-2</v>
      </c>
      <c r="T50" s="10" t="s">
        <v>30</v>
      </c>
      <c r="U50" s="10" t="s">
        <v>30</v>
      </c>
      <c r="V50" s="10" t="s">
        <v>30</v>
      </c>
      <c r="W50" s="10" t="s">
        <v>30</v>
      </c>
      <c r="X50" s="10" t="s">
        <v>30</v>
      </c>
      <c r="Y50" s="10"/>
      <c r="Z50" s="10"/>
      <c r="AA50" s="11"/>
    </row>
    <row r="51" spans="1:27" x14ac:dyDescent="0.2">
      <c r="A51" s="1">
        <v>44526</v>
      </c>
    </row>
    <row r="52" spans="1:27" x14ac:dyDescent="0.2">
      <c r="A52" s="2" t="s">
        <v>26</v>
      </c>
      <c r="B52" s="3">
        <v>0</v>
      </c>
      <c r="C52" s="3">
        <v>0</v>
      </c>
      <c r="D52" s="3">
        <v>0</v>
      </c>
      <c r="E52" s="3">
        <v>-2</v>
      </c>
      <c r="F52" s="3">
        <v>0</v>
      </c>
      <c r="G52" s="3">
        <v>1</v>
      </c>
      <c r="H52" s="3">
        <v>0</v>
      </c>
      <c r="I52" s="3">
        <v>0</v>
      </c>
      <c r="J52" s="3">
        <v>0</v>
      </c>
      <c r="K52" s="3">
        <v>1</v>
      </c>
      <c r="L52" s="3">
        <v>0</v>
      </c>
      <c r="M52" s="3">
        <v>-2</v>
      </c>
      <c r="N52" s="3">
        <v>-1</v>
      </c>
      <c r="O52" s="3">
        <v>0</v>
      </c>
      <c r="P52" s="3">
        <v>-1</v>
      </c>
      <c r="Q52" s="3">
        <v>0</v>
      </c>
      <c r="R52" s="3">
        <v>0</v>
      </c>
      <c r="S52" s="3">
        <v>0</v>
      </c>
      <c r="T52" s="3">
        <v>1</v>
      </c>
      <c r="U52" s="3">
        <v>-1</v>
      </c>
      <c r="V52" s="3">
        <v>1</v>
      </c>
      <c r="W52" s="3">
        <v>0</v>
      </c>
      <c r="X52" s="3">
        <v>3</v>
      </c>
      <c r="Y52" s="3">
        <v>0</v>
      </c>
      <c r="Z52" s="3">
        <v>0</v>
      </c>
      <c r="AA52" s="4"/>
    </row>
    <row r="53" spans="1:27" x14ac:dyDescent="0.2">
      <c r="A53" s="5" t="s">
        <v>27</v>
      </c>
      <c r="B53" s="6">
        <v>0</v>
      </c>
      <c r="C53" s="6">
        <v>0</v>
      </c>
      <c r="D53" s="6">
        <v>0</v>
      </c>
      <c r="E53" s="6">
        <v>-0.02</v>
      </c>
      <c r="F53" s="6">
        <v>0</v>
      </c>
      <c r="G53" s="6">
        <v>1.3864391247214764E-2</v>
      </c>
      <c r="H53" s="6">
        <v>0</v>
      </c>
      <c r="I53" s="6">
        <v>0</v>
      </c>
      <c r="J53" s="6">
        <v>0</v>
      </c>
      <c r="K53" s="6">
        <v>2.2759780181369781E-2</v>
      </c>
      <c r="L53" s="6">
        <v>0</v>
      </c>
      <c r="M53" s="6">
        <v>-3.0129211248457997E-2</v>
      </c>
      <c r="N53" s="6">
        <v>-1.6E-2</v>
      </c>
      <c r="O53" s="6">
        <v>0</v>
      </c>
      <c r="P53" s="6">
        <v>-9.5667900376793773E-3</v>
      </c>
      <c r="Q53" s="6">
        <v>0</v>
      </c>
      <c r="R53" s="6">
        <v>0</v>
      </c>
      <c r="S53" s="6">
        <v>0</v>
      </c>
      <c r="T53" s="6">
        <v>3.4078816986855408E-2</v>
      </c>
      <c r="U53" s="6">
        <v>-3.3000000000000002E-2</v>
      </c>
      <c r="V53" s="6">
        <v>1.7795194194968181E-2</v>
      </c>
      <c r="W53" s="6">
        <v>0</v>
      </c>
      <c r="X53" s="6">
        <v>0.05</v>
      </c>
      <c r="Y53" s="6">
        <v>0</v>
      </c>
      <c r="Z53" s="6">
        <v>0</v>
      </c>
      <c r="AA53" s="7">
        <f>SUM(B53:Z53)</f>
        <v>2.980218132427076E-2</v>
      </c>
    </row>
    <row r="54" spans="1:27" x14ac:dyDescent="0.2">
      <c r="A54" s="5" t="s">
        <v>28</v>
      </c>
      <c r="B54" s="8" t="s">
        <v>30</v>
      </c>
      <c r="C54" s="8" t="s">
        <v>30</v>
      </c>
      <c r="D54" s="8" t="s">
        <v>30</v>
      </c>
      <c r="E54" s="8" t="s">
        <v>30</v>
      </c>
      <c r="F54" s="8" t="s">
        <v>30</v>
      </c>
      <c r="G54" s="8" t="s">
        <v>30</v>
      </c>
      <c r="H54" s="8" t="s">
        <v>30</v>
      </c>
      <c r="I54" s="8" t="s">
        <v>30</v>
      </c>
      <c r="J54" s="8" t="s">
        <v>30</v>
      </c>
      <c r="K54" s="8" t="s">
        <v>30</v>
      </c>
      <c r="L54" s="8" t="s">
        <v>30</v>
      </c>
      <c r="M54" s="8" t="s">
        <v>30</v>
      </c>
      <c r="N54" s="8" t="s">
        <v>30</v>
      </c>
      <c r="O54" s="8">
        <v>75.400000000000006</v>
      </c>
      <c r="P54" s="8">
        <v>16.218900000000001</v>
      </c>
      <c r="Q54" s="8" t="s">
        <v>30</v>
      </c>
      <c r="R54" s="8" t="s">
        <v>30</v>
      </c>
      <c r="S54" s="8"/>
      <c r="T54" s="8" t="s">
        <v>30</v>
      </c>
      <c r="U54" s="8" t="s">
        <v>30</v>
      </c>
      <c r="V54" s="8" t="s">
        <v>30</v>
      </c>
      <c r="W54" s="8" t="s">
        <v>30</v>
      </c>
      <c r="X54" s="8" t="s">
        <v>30</v>
      </c>
      <c r="Y54" s="8"/>
      <c r="Z54" s="8"/>
      <c r="AA54" s="12"/>
    </row>
    <row r="55" spans="1:27" x14ac:dyDescent="0.2">
      <c r="A55" s="9" t="s">
        <v>29</v>
      </c>
      <c r="B55" s="10" t="s">
        <v>30</v>
      </c>
      <c r="C55" s="10" t="s">
        <v>30</v>
      </c>
      <c r="D55" s="10" t="s">
        <v>30</v>
      </c>
      <c r="E55" s="10" t="s">
        <v>30</v>
      </c>
      <c r="F55" s="10" t="s">
        <v>30</v>
      </c>
      <c r="G55" s="10" t="s">
        <v>30</v>
      </c>
      <c r="H55" s="10" t="s">
        <v>30</v>
      </c>
      <c r="I55" s="10" t="s">
        <v>30</v>
      </c>
      <c r="J55" s="10" t="s">
        <v>30</v>
      </c>
      <c r="K55" s="10" t="s">
        <v>30</v>
      </c>
      <c r="L55" s="10" t="s">
        <v>30</v>
      </c>
      <c r="M55" s="10" t="s">
        <v>30</v>
      </c>
      <c r="N55" s="10" t="s">
        <v>30</v>
      </c>
      <c r="O55" s="10">
        <v>0.42222222222222222</v>
      </c>
      <c r="P55" s="10">
        <v>0.42222222222222222</v>
      </c>
      <c r="Q55" s="10" t="s">
        <v>30</v>
      </c>
      <c r="R55" s="10" t="s">
        <v>30</v>
      </c>
      <c r="S55" s="10"/>
      <c r="T55" s="10" t="s">
        <v>30</v>
      </c>
      <c r="U55" s="10" t="s">
        <v>30</v>
      </c>
      <c r="V55" s="10" t="s">
        <v>30</v>
      </c>
      <c r="W55" s="10" t="s">
        <v>30</v>
      </c>
      <c r="X55" s="10" t="s">
        <v>30</v>
      </c>
      <c r="Y55" s="10"/>
      <c r="Z55" s="10"/>
      <c r="AA55" s="11"/>
    </row>
    <row r="56" spans="1:27" x14ac:dyDescent="0.2">
      <c r="A56" s="1">
        <v>44537</v>
      </c>
    </row>
    <row r="57" spans="1:27" x14ac:dyDescent="0.2">
      <c r="A57" s="2" t="s">
        <v>26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  <c r="I57" s="3">
        <v>0</v>
      </c>
      <c r="J57" s="3">
        <v>0</v>
      </c>
      <c r="K57" s="3">
        <v>1</v>
      </c>
      <c r="L57" s="3">
        <v>0</v>
      </c>
      <c r="M57" s="3">
        <v>-2</v>
      </c>
      <c r="N57" s="3">
        <v>-1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1</v>
      </c>
      <c r="W57" s="3">
        <v>0</v>
      </c>
      <c r="X57" s="3">
        <v>3</v>
      </c>
      <c r="Y57" s="3">
        <v>0</v>
      </c>
      <c r="Z57" s="3">
        <v>0</v>
      </c>
      <c r="AA57" s="4"/>
    </row>
    <row r="58" spans="1:27" x14ac:dyDescent="0.2">
      <c r="A58" s="5" t="s">
        <v>27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1.3864391247214764E-2</v>
      </c>
      <c r="H58" s="6">
        <v>0</v>
      </c>
      <c r="I58" s="6">
        <v>0</v>
      </c>
      <c r="J58" s="6">
        <v>0</v>
      </c>
      <c r="K58" s="6">
        <v>2.2759780181369781E-2</v>
      </c>
      <c r="L58" s="6">
        <v>0</v>
      </c>
      <c r="M58" s="6">
        <v>-3.0129211248457997E-2</v>
      </c>
      <c r="N58" s="6">
        <v>-1.6E-2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3.4078816986855408E-2</v>
      </c>
      <c r="U58" s="6">
        <v>0</v>
      </c>
      <c r="V58" s="6">
        <v>1.7795194194968181E-2</v>
      </c>
      <c r="W58" s="6">
        <v>0</v>
      </c>
      <c r="X58" s="6">
        <v>0.05</v>
      </c>
      <c r="Y58" s="6">
        <v>0</v>
      </c>
      <c r="Z58" s="6">
        <v>0</v>
      </c>
      <c r="AA58" s="7">
        <f>SUM(B58:Z58)</f>
        <v>9.2368971361950145E-2</v>
      </c>
    </row>
    <row r="59" spans="1:27" x14ac:dyDescent="0.2">
      <c r="A59" s="5" t="s">
        <v>28</v>
      </c>
      <c r="B59" s="8" t="s">
        <v>30</v>
      </c>
      <c r="C59" s="8" t="s">
        <v>30</v>
      </c>
      <c r="D59" s="8" t="s">
        <v>30</v>
      </c>
      <c r="E59" s="8">
        <v>3907.15</v>
      </c>
      <c r="F59" s="8" t="s">
        <v>30</v>
      </c>
      <c r="G59" s="8" t="s">
        <v>30</v>
      </c>
      <c r="H59" s="8" t="s">
        <v>30</v>
      </c>
      <c r="I59" s="8" t="s">
        <v>30</v>
      </c>
      <c r="J59" s="8" t="s">
        <v>30</v>
      </c>
      <c r="K59" s="8" t="s">
        <v>30</v>
      </c>
      <c r="L59" s="8" t="s">
        <v>30</v>
      </c>
      <c r="M59" s="8" t="s">
        <v>30</v>
      </c>
      <c r="N59" s="8" t="s">
        <v>30</v>
      </c>
      <c r="O59" s="8" t="s">
        <v>30</v>
      </c>
      <c r="P59" s="8">
        <v>15.9786</v>
      </c>
      <c r="Q59" s="8" t="s">
        <v>30</v>
      </c>
      <c r="R59" s="8" t="s">
        <v>30</v>
      </c>
      <c r="S59" s="8" t="s">
        <v>30</v>
      </c>
      <c r="T59" s="8" t="s">
        <v>30</v>
      </c>
      <c r="U59" s="8" t="s">
        <v>30</v>
      </c>
      <c r="V59" s="8" t="s">
        <v>30</v>
      </c>
      <c r="W59" s="8" t="s">
        <v>30</v>
      </c>
      <c r="X59" s="8" t="s">
        <v>30</v>
      </c>
      <c r="Y59" s="8"/>
      <c r="Z59" s="8"/>
      <c r="AA59" s="12"/>
    </row>
    <row r="60" spans="1:27" x14ac:dyDescent="0.2">
      <c r="A60" s="9" t="s">
        <v>29</v>
      </c>
      <c r="B60" s="10" t="s">
        <v>30</v>
      </c>
      <c r="C60" s="10" t="s">
        <v>30</v>
      </c>
      <c r="D60" s="10" t="s">
        <v>30</v>
      </c>
      <c r="E60" s="10" t="s">
        <v>30</v>
      </c>
      <c r="F60" s="10" t="s">
        <v>30</v>
      </c>
      <c r="G60" s="10" t="s">
        <v>30</v>
      </c>
      <c r="H60" s="10" t="s">
        <v>30</v>
      </c>
      <c r="I60" s="10" t="s">
        <v>30</v>
      </c>
      <c r="J60" s="10" t="s">
        <v>30</v>
      </c>
      <c r="K60" s="10" t="s">
        <v>30</v>
      </c>
      <c r="L60" s="10" t="s">
        <v>30</v>
      </c>
      <c r="M60" s="10" t="s">
        <v>30</v>
      </c>
      <c r="N60" s="10" t="s">
        <v>30</v>
      </c>
      <c r="O60" s="10" t="s">
        <v>30</v>
      </c>
      <c r="P60" s="10" t="s">
        <v>30</v>
      </c>
      <c r="Q60" s="10" t="s">
        <v>30</v>
      </c>
      <c r="R60" s="10" t="s">
        <v>30</v>
      </c>
      <c r="S60" s="10" t="s">
        <v>30</v>
      </c>
      <c r="T60" s="10" t="s">
        <v>30</v>
      </c>
      <c r="U60" s="10" t="s">
        <v>30</v>
      </c>
      <c r="V60" s="10" t="s">
        <v>30</v>
      </c>
      <c r="W60" s="10" t="s">
        <v>30</v>
      </c>
      <c r="X60" s="10" t="s">
        <v>30</v>
      </c>
      <c r="Y60" s="10"/>
      <c r="Z60" s="10"/>
      <c r="AA60" s="11"/>
    </row>
    <row r="61" spans="1:27" x14ac:dyDescent="0.2">
      <c r="A61" s="1">
        <v>44565</v>
      </c>
    </row>
    <row r="62" spans="1:27" x14ac:dyDescent="0.2">
      <c r="A62" s="2" t="s">
        <v>26</v>
      </c>
      <c r="B62" s="3">
        <v>0</v>
      </c>
      <c r="C62" s="3">
        <v>1</v>
      </c>
      <c r="D62" s="3">
        <v>0</v>
      </c>
      <c r="E62" s="3">
        <v>0</v>
      </c>
      <c r="F62" s="3">
        <v>0</v>
      </c>
      <c r="G62" s="3">
        <v>2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0</v>
      </c>
      <c r="N62" s="3">
        <v>-1</v>
      </c>
      <c r="O62" s="3">
        <v>1</v>
      </c>
      <c r="P62" s="3">
        <v>1</v>
      </c>
      <c r="Q62" s="3">
        <v>0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3</v>
      </c>
      <c r="Y62" s="3">
        <v>-1</v>
      </c>
      <c r="Z62" s="3">
        <v>-1</v>
      </c>
      <c r="AA62" s="4"/>
    </row>
    <row r="63" spans="1:27" x14ac:dyDescent="0.2">
      <c r="A63" s="5" t="s">
        <v>27</v>
      </c>
      <c r="B63" s="6">
        <v>0</v>
      </c>
      <c r="C63" s="6">
        <v>9.3090134461016449E-3</v>
      </c>
      <c r="D63" s="6">
        <v>0</v>
      </c>
      <c r="E63" s="6">
        <v>0</v>
      </c>
      <c r="F63" s="6">
        <v>0</v>
      </c>
      <c r="G63" s="6">
        <v>3.1043604927325129E-2</v>
      </c>
      <c r="H63" s="6">
        <v>0</v>
      </c>
      <c r="I63" s="6">
        <v>0</v>
      </c>
      <c r="J63" s="6">
        <v>0</v>
      </c>
      <c r="K63" s="6">
        <v>2.2759780181369781E-2</v>
      </c>
      <c r="L63" s="6">
        <v>0</v>
      </c>
      <c r="M63" s="6">
        <v>0</v>
      </c>
      <c r="N63" s="6">
        <v>-1.6E-2</v>
      </c>
      <c r="O63" s="6">
        <v>1.0543255994034646E-2</v>
      </c>
      <c r="P63" s="6">
        <v>1.0103398285054693E-2</v>
      </c>
      <c r="Q63" s="6">
        <v>0</v>
      </c>
      <c r="R63" s="6">
        <v>0</v>
      </c>
      <c r="S63" s="6">
        <v>0</v>
      </c>
      <c r="T63" s="6">
        <v>3.4078816986855408E-2</v>
      </c>
      <c r="U63" s="6">
        <v>0</v>
      </c>
      <c r="V63" s="6">
        <v>0</v>
      </c>
      <c r="W63" s="6">
        <v>0</v>
      </c>
      <c r="X63" s="6">
        <v>0.05</v>
      </c>
      <c r="Y63" s="6">
        <v>-2.9287358840048603E-2</v>
      </c>
      <c r="Z63" s="6">
        <v>-2.6170407019167459E-2</v>
      </c>
      <c r="AA63" s="7">
        <f>SUM(B63:Z63)</f>
        <v>9.6380103961525271E-2</v>
      </c>
    </row>
    <row r="64" spans="1:27" x14ac:dyDescent="0.2">
      <c r="A64" s="5" t="s">
        <v>28</v>
      </c>
      <c r="B64" s="8" t="s">
        <v>30</v>
      </c>
      <c r="C64" s="8">
        <v>849.28</v>
      </c>
      <c r="D64" s="8" t="s">
        <v>30</v>
      </c>
      <c r="E64" s="8" t="s">
        <v>30</v>
      </c>
      <c r="F64" s="8" t="s">
        <v>30</v>
      </c>
      <c r="G64" s="8">
        <v>321.52999999999997</v>
      </c>
      <c r="H64" s="8" t="s">
        <v>30</v>
      </c>
      <c r="I64" s="8" t="s">
        <v>30</v>
      </c>
      <c r="J64" s="8" t="s">
        <v>30</v>
      </c>
      <c r="K64" s="8" t="s">
        <v>30</v>
      </c>
      <c r="L64" s="8" t="s">
        <v>30</v>
      </c>
      <c r="M64" s="8">
        <v>4.0370999999999997</v>
      </c>
      <c r="N64" s="8" t="s">
        <v>30</v>
      </c>
      <c r="O64" s="8">
        <v>75.19</v>
      </c>
      <c r="P64" s="8">
        <v>15.993</v>
      </c>
      <c r="Q64" s="8" t="s">
        <v>30</v>
      </c>
      <c r="R64" s="8" t="s">
        <v>30</v>
      </c>
      <c r="S64" s="8" t="s">
        <v>30</v>
      </c>
      <c r="T64" s="8" t="s">
        <v>30</v>
      </c>
      <c r="U64" s="8" t="s">
        <v>30</v>
      </c>
      <c r="V64" s="8">
        <v>1196.99</v>
      </c>
      <c r="W64" s="8" t="s">
        <v>30</v>
      </c>
      <c r="X64" s="8" t="s">
        <v>30</v>
      </c>
      <c r="Y64" s="8">
        <v>1.131</v>
      </c>
      <c r="Z64" s="8">
        <v>115.99</v>
      </c>
      <c r="AA64" s="12"/>
    </row>
    <row r="65" spans="1:27" x14ac:dyDescent="0.2">
      <c r="A65" s="9" t="s">
        <v>29</v>
      </c>
      <c r="B65" s="10" t="s">
        <v>30</v>
      </c>
      <c r="C65" s="10">
        <v>0.46180555555555558</v>
      </c>
      <c r="D65" s="10" t="s">
        <v>30</v>
      </c>
      <c r="E65" s="10" t="s">
        <v>30</v>
      </c>
      <c r="F65" s="10" t="s">
        <v>30</v>
      </c>
      <c r="G65" s="10">
        <v>0.46180555555555558</v>
      </c>
      <c r="H65" s="10" t="s">
        <v>30</v>
      </c>
      <c r="I65" s="10" t="s">
        <v>30</v>
      </c>
      <c r="J65" s="10" t="s">
        <v>30</v>
      </c>
      <c r="K65" s="10" t="s">
        <v>30</v>
      </c>
      <c r="L65" s="10" t="s">
        <v>30</v>
      </c>
      <c r="M65" s="10">
        <v>0.46180555555555558</v>
      </c>
      <c r="N65" s="10" t="s">
        <v>30</v>
      </c>
      <c r="O65" s="10">
        <v>0.46180555555555558</v>
      </c>
      <c r="P65" s="10">
        <v>0.46180555555555558</v>
      </c>
      <c r="Q65" s="10" t="s">
        <v>30</v>
      </c>
      <c r="R65" s="10" t="s">
        <v>30</v>
      </c>
      <c r="S65" s="10" t="s">
        <v>30</v>
      </c>
      <c r="T65" s="10" t="s">
        <v>30</v>
      </c>
      <c r="U65" s="10" t="s">
        <v>30</v>
      </c>
      <c r="V65" s="10">
        <v>0.46180555555555558</v>
      </c>
      <c r="W65" s="10" t="s">
        <v>30</v>
      </c>
      <c r="X65" s="10" t="s">
        <v>30</v>
      </c>
      <c r="Y65" s="10">
        <v>0.46180555555555558</v>
      </c>
      <c r="Z65" s="10">
        <v>0.46180555555555558</v>
      </c>
      <c r="AA65" s="11"/>
    </row>
    <row r="66" spans="1:27" x14ac:dyDescent="0.2">
      <c r="A66" s="1">
        <v>44585</v>
      </c>
    </row>
    <row r="67" spans="1:27" x14ac:dyDescent="0.2">
      <c r="A67" s="2" t="s">
        <v>26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1</v>
      </c>
      <c r="L67" s="3">
        <v>0</v>
      </c>
      <c r="M67" s="3">
        <v>0</v>
      </c>
      <c r="N67" s="3">
        <v>-1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3</v>
      </c>
      <c r="Y67" s="3">
        <v>-1</v>
      </c>
      <c r="Z67" s="3">
        <v>-1</v>
      </c>
      <c r="AA67" s="4"/>
    </row>
    <row r="68" spans="1:27" x14ac:dyDescent="0.2">
      <c r="A68" s="5" t="s">
        <v>27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2.2759780181369781E-2</v>
      </c>
      <c r="L68" s="6">
        <v>0</v>
      </c>
      <c r="M68" s="6">
        <v>0</v>
      </c>
      <c r="N68" s="6">
        <v>-1.6E-2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3.4078816986855408E-2</v>
      </c>
      <c r="U68" s="6">
        <v>0</v>
      </c>
      <c r="V68" s="6">
        <v>0</v>
      </c>
      <c r="W68" s="6">
        <v>0</v>
      </c>
      <c r="X68" s="6">
        <v>0.05</v>
      </c>
      <c r="Y68" s="6">
        <v>-2.9287358840048603E-2</v>
      </c>
      <c r="Z68" s="6">
        <v>-2.6170407019167459E-2</v>
      </c>
      <c r="AA68" s="7">
        <f>SUM(B68:Z68)</f>
        <v>3.5380831309009132E-2</v>
      </c>
    </row>
    <row r="69" spans="1:27" x14ac:dyDescent="0.2">
      <c r="A69" s="5" t="s">
        <v>28</v>
      </c>
      <c r="B69" s="8" t="s">
        <v>30</v>
      </c>
      <c r="C69" s="8">
        <v>797.99</v>
      </c>
      <c r="D69" s="8" t="s">
        <v>30</v>
      </c>
      <c r="E69" s="8" t="s">
        <v>30</v>
      </c>
      <c r="F69" s="8" t="s">
        <v>30</v>
      </c>
      <c r="G69" s="8">
        <v>318.49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>
        <v>78.2</v>
      </c>
      <c r="P69" s="8">
        <v>15.2607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  <c r="V69" s="8" t="s">
        <v>30</v>
      </c>
      <c r="W69" s="8" t="s">
        <v>30</v>
      </c>
      <c r="X69" s="8" t="s">
        <v>30</v>
      </c>
      <c r="Y69" s="8" t="s">
        <v>30</v>
      </c>
      <c r="Z69" s="8" t="s">
        <v>30</v>
      </c>
      <c r="AA69" s="12"/>
    </row>
    <row r="70" spans="1:27" x14ac:dyDescent="0.2">
      <c r="A70" s="9" t="s">
        <v>29</v>
      </c>
      <c r="B70" s="10" t="s">
        <v>30</v>
      </c>
      <c r="C70" s="10">
        <v>0.31527777777777777</v>
      </c>
      <c r="D70" s="10" t="s">
        <v>30</v>
      </c>
      <c r="E70" s="10" t="s">
        <v>30</v>
      </c>
      <c r="F70" s="10" t="s">
        <v>30</v>
      </c>
      <c r="G70" s="10">
        <v>0.31527777777777777</v>
      </c>
      <c r="H70" s="10" t="s">
        <v>30</v>
      </c>
      <c r="I70" s="10" t="s">
        <v>30</v>
      </c>
      <c r="J70" s="10" t="s">
        <v>30</v>
      </c>
      <c r="K70" s="10" t="s">
        <v>30</v>
      </c>
      <c r="L70" s="10" t="s">
        <v>30</v>
      </c>
      <c r="M70" s="10" t="s">
        <v>30</v>
      </c>
      <c r="N70" s="10" t="s">
        <v>30</v>
      </c>
      <c r="O70" s="10">
        <v>0.17361111111111113</v>
      </c>
      <c r="P70" s="10">
        <v>0.31527777777777777</v>
      </c>
      <c r="Q70" s="10" t="s">
        <v>30</v>
      </c>
      <c r="R70" s="10" t="s">
        <v>30</v>
      </c>
      <c r="S70" s="10" t="s">
        <v>30</v>
      </c>
      <c r="T70" s="10" t="s">
        <v>30</v>
      </c>
      <c r="U70" s="10" t="s">
        <v>30</v>
      </c>
      <c r="V70" s="10" t="s">
        <v>30</v>
      </c>
      <c r="W70" s="10" t="s">
        <v>30</v>
      </c>
      <c r="X70" s="10" t="s">
        <v>30</v>
      </c>
      <c r="Y70" s="10" t="s">
        <v>30</v>
      </c>
      <c r="Z70" s="10" t="s">
        <v>30</v>
      </c>
      <c r="AA70" s="11"/>
    </row>
    <row r="71" spans="1:27" x14ac:dyDescent="0.2">
      <c r="A71" s="1">
        <v>44588</v>
      </c>
    </row>
    <row r="72" spans="1:27" x14ac:dyDescent="0.2">
      <c r="A72" s="2" t="s">
        <v>26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1</v>
      </c>
      <c r="L72" s="3">
        <v>0</v>
      </c>
      <c r="M72" s="3">
        <v>0</v>
      </c>
      <c r="N72" s="3">
        <v>-1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3</v>
      </c>
      <c r="Y72" s="3">
        <v>-2</v>
      </c>
      <c r="Z72" s="3">
        <v>-1</v>
      </c>
      <c r="AA72" s="4"/>
    </row>
    <row r="73" spans="1:27" x14ac:dyDescent="0.2">
      <c r="A73" s="5" t="s">
        <v>27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2.2759780181369781E-2</v>
      </c>
      <c r="L73" s="6">
        <v>0</v>
      </c>
      <c r="M73" s="6">
        <v>0</v>
      </c>
      <c r="N73" s="6">
        <v>-1.6E-2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3.4078816986855408E-2</v>
      </c>
      <c r="U73" s="6">
        <v>0</v>
      </c>
      <c r="V73" s="6">
        <v>0</v>
      </c>
      <c r="W73" s="6">
        <v>0</v>
      </c>
      <c r="X73" s="6">
        <v>0.05</v>
      </c>
      <c r="Y73" s="6">
        <v>-4.7796907344612706E-2</v>
      </c>
      <c r="Z73" s="6">
        <v>-2.6170407019167459E-2</v>
      </c>
      <c r="AA73" s="7">
        <f>SUM(B73:Z73)</f>
        <v>1.6871282804445026E-2</v>
      </c>
    </row>
    <row r="74" spans="1:27" x14ac:dyDescent="0.2">
      <c r="A74" s="5" t="s">
        <v>28</v>
      </c>
      <c r="B74" s="8" t="s">
        <v>30</v>
      </c>
      <c r="C74" s="8" t="s">
        <v>30</v>
      </c>
      <c r="D74" s="8" t="s">
        <v>30</v>
      </c>
      <c r="E74" s="8" t="s">
        <v>30</v>
      </c>
      <c r="F74" s="8" t="s">
        <v>30</v>
      </c>
      <c r="G74" s="8" t="s">
        <v>30</v>
      </c>
      <c r="H74" s="8" t="s">
        <v>30</v>
      </c>
      <c r="I74" s="8" t="s">
        <v>30</v>
      </c>
      <c r="J74" s="8" t="s">
        <v>30</v>
      </c>
      <c r="K74" s="8" t="s">
        <v>30</v>
      </c>
      <c r="L74" s="8" t="s">
        <v>30</v>
      </c>
      <c r="M74" s="8" t="s">
        <v>30</v>
      </c>
      <c r="N74" s="8" t="s">
        <v>30</v>
      </c>
      <c r="O74" s="8" t="s">
        <v>30</v>
      </c>
      <c r="P74" s="8" t="s">
        <v>30</v>
      </c>
      <c r="Q74" s="8" t="s">
        <v>30</v>
      </c>
      <c r="R74" s="8" t="s">
        <v>30</v>
      </c>
      <c r="S74" s="8" t="s">
        <v>30</v>
      </c>
      <c r="T74" s="8" t="s">
        <v>30</v>
      </c>
      <c r="U74" s="8" t="s">
        <v>30</v>
      </c>
      <c r="V74" s="8" t="s">
        <v>30</v>
      </c>
      <c r="W74" s="8" t="s">
        <v>30</v>
      </c>
      <c r="X74" s="8" t="s">
        <v>30</v>
      </c>
      <c r="Y74" s="8">
        <v>1.1161000000000001</v>
      </c>
      <c r="Z74" s="8" t="s">
        <v>30</v>
      </c>
      <c r="AA74" s="12"/>
    </row>
    <row r="75" spans="1:27" x14ac:dyDescent="0.2">
      <c r="A75" s="9" t="s">
        <v>29</v>
      </c>
      <c r="B75" s="10" t="s">
        <v>30</v>
      </c>
      <c r="C75" s="10" t="s">
        <v>30</v>
      </c>
      <c r="D75" s="10" t="s">
        <v>30</v>
      </c>
      <c r="E75" s="10" t="s">
        <v>30</v>
      </c>
      <c r="F75" s="10" t="s">
        <v>30</v>
      </c>
      <c r="G75" s="10" t="s">
        <v>30</v>
      </c>
      <c r="H75" s="10" t="s">
        <v>30</v>
      </c>
      <c r="I75" s="10" t="s">
        <v>30</v>
      </c>
      <c r="J75" s="10" t="s">
        <v>30</v>
      </c>
      <c r="K75" s="10" t="s">
        <v>30</v>
      </c>
      <c r="L75" s="10" t="s">
        <v>30</v>
      </c>
      <c r="M75" s="10" t="s">
        <v>30</v>
      </c>
      <c r="N75" s="10" t="s">
        <v>30</v>
      </c>
      <c r="O75" s="10" t="s">
        <v>30</v>
      </c>
      <c r="P75" s="10" t="s">
        <v>30</v>
      </c>
      <c r="Q75" s="10" t="s">
        <v>30</v>
      </c>
      <c r="R75" s="10" t="s">
        <v>30</v>
      </c>
      <c r="S75" s="10" t="s">
        <v>30</v>
      </c>
      <c r="T75" s="10" t="s">
        <v>30</v>
      </c>
      <c r="U75" s="10" t="s">
        <v>30</v>
      </c>
      <c r="V75" s="10" t="s">
        <v>30</v>
      </c>
      <c r="W75" s="10" t="s">
        <v>30</v>
      </c>
      <c r="X75" s="10" t="s">
        <v>30</v>
      </c>
      <c r="Y75" s="10">
        <v>0.4201388888888889</v>
      </c>
      <c r="Z75" s="10" t="s">
        <v>30</v>
      </c>
      <c r="AA75" s="11"/>
    </row>
    <row r="76" spans="1:27" x14ac:dyDescent="0.2">
      <c r="A76" s="1">
        <v>44593</v>
      </c>
    </row>
    <row r="77" spans="1:27" x14ac:dyDescent="0.2">
      <c r="A77" s="2" t="s">
        <v>26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</v>
      </c>
      <c r="N77" s="3">
        <v>-1</v>
      </c>
      <c r="O77" s="3">
        <v>0</v>
      </c>
      <c r="P77" s="3">
        <v>1</v>
      </c>
      <c r="Q77" s="3">
        <v>1</v>
      </c>
      <c r="R77" s="3">
        <v>0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3</v>
      </c>
      <c r="Y77" s="3">
        <v>-2</v>
      </c>
      <c r="Z77" s="3">
        <v>-1</v>
      </c>
      <c r="AA77" s="4"/>
    </row>
    <row r="78" spans="1:27" x14ac:dyDescent="0.2">
      <c r="A78" s="5" t="s">
        <v>27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1.5256621078408724E-2</v>
      </c>
      <c r="N78" s="6">
        <v>-1.6E-2</v>
      </c>
      <c r="O78" s="6">
        <v>0</v>
      </c>
      <c r="P78" s="6">
        <v>9.3405858391558943E-3</v>
      </c>
      <c r="Q78" s="6">
        <v>2.0553300550869874E-2</v>
      </c>
      <c r="R78" s="6">
        <v>0</v>
      </c>
      <c r="S78" s="6">
        <v>0</v>
      </c>
      <c r="T78" s="6">
        <v>3.4078816986855408E-2</v>
      </c>
      <c r="U78" s="6">
        <v>0</v>
      </c>
      <c r="V78" s="6">
        <v>0</v>
      </c>
      <c r="W78" s="6">
        <v>0</v>
      </c>
      <c r="X78" s="6">
        <v>0.05</v>
      </c>
      <c r="Y78" s="6">
        <v>-4.7796907344612706E-2</v>
      </c>
      <c r="Z78" s="6">
        <v>-2.6170407019167459E-2</v>
      </c>
      <c r="AA78" s="7">
        <f>SUM(B78:Z78)</f>
        <v>3.9262010091509723E-2</v>
      </c>
    </row>
    <row r="79" spans="1:27" x14ac:dyDescent="0.2">
      <c r="A79" s="5" t="s">
        <v>28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>
        <v>3.8650000000000002</v>
      </c>
      <c r="L79" s="8" t="s">
        <v>30</v>
      </c>
      <c r="M79" s="8">
        <v>4.0606</v>
      </c>
      <c r="N79" s="8" t="s">
        <v>30</v>
      </c>
      <c r="O79" s="8" t="s">
        <v>30</v>
      </c>
      <c r="P79" s="8">
        <v>15.239000000000001</v>
      </c>
      <c r="Q79" s="8">
        <v>33.198999999999998</v>
      </c>
      <c r="R79" s="8" t="s">
        <v>30</v>
      </c>
      <c r="S79" s="8" t="s">
        <v>30</v>
      </c>
      <c r="T79" s="8" t="s">
        <v>30</v>
      </c>
      <c r="U79" s="8" t="s">
        <v>30</v>
      </c>
      <c r="V79" s="8" t="s">
        <v>30</v>
      </c>
      <c r="W79" s="8" t="s">
        <v>30</v>
      </c>
      <c r="X79" s="8" t="s">
        <v>30</v>
      </c>
      <c r="Y79" s="8" t="s">
        <v>30</v>
      </c>
      <c r="Z79" s="8" t="s">
        <v>30</v>
      </c>
      <c r="AA79" s="12"/>
    </row>
    <row r="80" spans="1:27" x14ac:dyDescent="0.2">
      <c r="A80" s="9" t="s">
        <v>29</v>
      </c>
      <c r="B80" s="10" t="s">
        <v>30</v>
      </c>
      <c r="C80" s="10" t="s">
        <v>30</v>
      </c>
      <c r="D80" s="10" t="s">
        <v>30</v>
      </c>
      <c r="E80" s="10" t="s">
        <v>30</v>
      </c>
      <c r="F80" s="10" t="s">
        <v>30</v>
      </c>
      <c r="G80" s="10" t="s">
        <v>30</v>
      </c>
      <c r="H80" s="10" t="s">
        <v>30</v>
      </c>
      <c r="I80" s="10" t="s">
        <v>30</v>
      </c>
      <c r="J80" s="10" t="s">
        <v>30</v>
      </c>
      <c r="K80" s="10">
        <v>0.3923611111111111</v>
      </c>
      <c r="L80" s="10" t="s">
        <v>30</v>
      </c>
      <c r="M80" s="10">
        <v>0.3923611111111111</v>
      </c>
      <c r="N80" s="10" t="s">
        <v>30</v>
      </c>
      <c r="O80" s="10" t="s">
        <v>30</v>
      </c>
      <c r="P80" s="10">
        <v>0.3923611111111111</v>
      </c>
      <c r="Q80" s="10">
        <v>0.3923611111111111</v>
      </c>
      <c r="R80" s="10" t="s">
        <v>30</v>
      </c>
      <c r="S80" s="10" t="s">
        <v>30</v>
      </c>
      <c r="T80" s="10" t="s">
        <v>30</v>
      </c>
      <c r="U80" s="10" t="s">
        <v>30</v>
      </c>
      <c r="V80" s="10" t="s">
        <v>30</v>
      </c>
      <c r="W80" s="10" t="s">
        <v>30</v>
      </c>
      <c r="X80" s="10" t="s">
        <v>30</v>
      </c>
      <c r="Y80" s="10" t="s">
        <v>30</v>
      </c>
      <c r="Z80" s="10" t="s">
        <v>30</v>
      </c>
      <c r="AA80" s="11"/>
    </row>
    <row r="81" spans="1:27" x14ac:dyDescent="0.2">
      <c r="A81" s="1">
        <v>44594</v>
      </c>
    </row>
    <row r="82" spans="1:27" x14ac:dyDescent="0.2">
      <c r="A82" s="2" t="s">
        <v>26</v>
      </c>
      <c r="B82" s="3">
        <v>0</v>
      </c>
      <c r="C82" s="3">
        <v>0</v>
      </c>
      <c r="D82" s="3">
        <v>0</v>
      </c>
      <c r="E82" s="3">
        <v>-1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</v>
      </c>
      <c r="N82" s="3">
        <v>-1</v>
      </c>
      <c r="O82" s="3">
        <v>0</v>
      </c>
      <c r="P82" s="3">
        <v>1</v>
      </c>
      <c r="Q82" s="3">
        <v>1</v>
      </c>
      <c r="R82" s="3">
        <v>0</v>
      </c>
      <c r="S82" s="3">
        <v>0</v>
      </c>
      <c r="T82" s="3">
        <v>1</v>
      </c>
      <c r="U82" s="3">
        <v>0</v>
      </c>
      <c r="V82" s="3">
        <v>0</v>
      </c>
      <c r="W82" s="3">
        <v>0</v>
      </c>
      <c r="X82" s="3">
        <v>3</v>
      </c>
      <c r="Y82" s="3">
        <v>-2</v>
      </c>
      <c r="Z82" s="3">
        <v>-1</v>
      </c>
      <c r="AA82" s="4"/>
    </row>
    <row r="83" spans="1:27" x14ac:dyDescent="0.2">
      <c r="A83" s="5" t="s">
        <v>27</v>
      </c>
      <c r="B83" s="6">
        <v>0</v>
      </c>
      <c r="C83" s="6">
        <v>0</v>
      </c>
      <c r="D83" s="6">
        <v>0</v>
      </c>
      <c r="E83" s="6">
        <v>-9.9517350157728706E-3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1.5256621078408724E-2</v>
      </c>
      <c r="N83" s="6">
        <v>-1.6E-2</v>
      </c>
      <c r="O83" s="6">
        <v>0</v>
      </c>
      <c r="P83" s="6">
        <v>9.3405858391558943E-3</v>
      </c>
      <c r="Q83" s="6">
        <v>2.0553300550869874E-2</v>
      </c>
      <c r="R83" s="6">
        <v>0</v>
      </c>
      <c r="S83" s="6">
        <v>0</v>
      </c>
      <c r="T83" s="6">
        <v>3.4078816986855408E-2</v>
      </c>
      <c r="U83" s="6">
        <v>0</v>
      </c>
      <c r="V83" s="6">
        <v>0</v>
      </c>
      <c r="W83" s="6">
        <v>0</v>
      </c>
      <c r="X83" s="6">
        <v>0.05</v>
      </c>
      <c r="Y83" s="6">
        <v>-4.7796907344612706E-2</v>
      </c>
      <c r="Z83" s="6">
        <v>-2.6170407019167459E-2</v>
      </c>
      <c r="AA83" s="7">
        <f>SUM(B83:Z83)</f>
        <v>2.9310275075736872E-2</v>
      </c>
    </row>
    <row r="84" spans="1:27" x14ac:dyDescent="0.2">
      <c r="A84" s="5" t="s">
        <v>28</v>
      </c>
      <c r="B84" s="8" t="s">
        <v>30</v>
      </c>
      <c r="C84" s="8" t="s">
        <v>30</v>
      </c>
      <c r="D84" s="8" t="s">
        <v>30</v>
      </c>
      <c r="E84" s="8">
        <v>3910</v>
      </c>
      <c r="F84" s="8" t="s">
        <v>30</v>
      </c>
      <c r="G84" s="8" t="s">
        <v>30</v>
      </c>
      <c r="H84" s="8" t="s">
        <v>30</v>
      </c>
      <c r="I84" s="8" t="s">
        <v>30</v>
      </c>
      <c r="J84" s="8" t="s">
        <v>30</v>
      </c>
      <c r="K84" s="8" t="s">
        <v>30</v>
      </c>
      <c r="L84" s="8" t="s">
        <v>30</v>
      </c>
      <c r="M84" s="8" t="s">
        <v>30</v>
      </c>
      <c r="N84" s="8" t="s">
        <v>30</v>
      </c>
      <c r="O84" s="8" t="s">
        <v>30</v>
      </c>
      <c r="P84" s="8" t="s">
        <v>30</v>
      </c>
      <c r="Q84" s="8" t="s">
        <v>30</v>
      </c>
      <c r="R84" s="8" t="s">
        <v>30</v>
      </c>
      <c r="S84" s="8" t="s">
        <v>30</v>
      </c>
      <c r="T84" s="8" t="s">
        <v>30</v>
      </c>
      <c r="U84" s="8" t="s">
        <v>30</v>
      </c>
      <c r="V84" s="8" t="s">
        <v>30</v>
      </c>
      <c r="W84" s="8" t="s">
        <v>30</v>
      </c>
      <c r="X84" s="8" t="s">
        <v>30</v>
      </c>
      <c r="Y84" s="8" t="s">
        <v>30</v>
      </c>
      <c r="Z84" s="8" t="s">
        <v>30</v>
      </c>
      <c r="AA84" s="12"/>
    </row>
    <row r="85" spans="1:27" x14ac:dyDescent="0.2">
      <c r="A85" s="9" t="s">
        <v>29</v>
      </c>
      <c r="B85" s="10" t="s">
        <v>30</v>
      </c>
      <c r="C85" s="10" t="s">
        <v>30</v>
      </c>
      <c r="D85" s="10" t="s">
        <v>30</v>
      </c>
      <c r="E85" s="10">
        <v>0.33333333333333331</v>
      </c>
      <c r="F85" s="10" t="s">
        <v>30</v>
      </c>
      <c r="G85" s="10" t="s">
        <v>30</v>
      </c>
      <c r="H85" s="10" t="s">
        <v>30</v>
      </c>
      <c r="I85" s="10" t="s">
        <v>30</v>
      </c>
      <c r="J85" s="10" t="s">
        <v>30</v>
      </c>
      <c r="K85" s="10" t="s">
        <v>30</v>
      </c>
      <c r="L85" s="10" t="s">
        <v>30</v>
      </c>
      <c r="M85" s="10" t="s">
        <v>30</v>
      </c>
      <c r="N85" s="10" t="s">
        <v>30</v>
      </c>
      <c r="O85" s="10" t="s">
        <v>30</v>
      </c>
      <c r="P85" s="10" t="s">
        <v>30</v>
      </c>
      <c r="Q85" s="10" t="s">
        <v>30</v>
      </c>
      <c r="R85" s="10" t="s">
        <v>30</v>
      </c>
      <c r="S85" s="10" t="s">
        <v>30</v>
      </c>
      <c r="T85" s="10" t="s">
        <v>30</v>
      </c>
      <c r="U85" s="10" t="s">
        <v>30</v>
      </c>
      <c r="V85" s="10" t="s">
        <v>30</v>
      </c>
      <c r="W85" s="10" t="s">
        <v>30</v>
      </c>
      <c r="X85" s="10" t="s">
        <v>30</v>
      </c>
      <c r="Y85" s="10" t="s">
        <v>30</v>
      </c>
      <c r="Z85" s="10" t="s">
        <v>30</v>
      </c>
      <c r="AA85" s="11"/>
    </row>
    <row r="86" spans="1:27" x14ac:dyDescent="0.2">
      <c r="A86" s="1">
        <v>44599</v>
      </c>
    </row>
    <row r="87" spans="1:27" x14ac:dyDescent="0.2">
      <c r="A87" s="2" t="s">
        <v>26</v>
      </c>
      <c r="B87" s="3">
        <v>0</v>
      </c>
      <c r="C87" s="3">
        <v>0</v>
      </c>
      <c r="D87" s="3">
        <v>0</v>
      </c>
      <c r="E87" s="3">
        <v>-1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</v>
      </c>
      <c r="N87" s="3">
        <v>-1</v>
      </c>
      <c r="O87" s="3">
        <v>0</v>
      </c>
      <c r="P87" s="3">
        <v>1</v>
      </c>
      <c r="Q87" s="3">
        <v>1</v>
      </c>
      <c r="R87" s="3">
        <v>0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3</v>
      </c>
      <c r="Y87" s="3">
        <v>0</v>
      </c>
      <c r="Z87" s="3">
        <v>-1</v>
      </c>
      <c r="AA87" s="4"/>
    </row>
    <row r="88" spans="1:27" x14ac:dyDescent="0.2">
      <c r="A88" s="5" t="s">
        <v>27</v>
      </c>
      <c r="B88" s="6">
        <v>0</v>
      </c>
      <c r="C88" s="6">
        <v>0</v>
      </c>
      <c r="D88" s="6">
        <v>0</v>
      </c>
      <c r="E88" s="6">
        <v>-9.9517350157728706E-3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1.5256621078408724E-2</v>
      </c>
      <c r="N88" s="6">
        <v>-1.6E-2</v>
      </c>
      <c r="O88" s="6">
        <v>0</v>
      </c>
      <c r="P88" s="6">
        <v>9.3405858391558943E-3</v>
      </c>
      <c r="Q88" s="6">
        <v>2.0553300550869874E-2</v>
      </c>
      <c r="R88" s="6">
        <v>0</v>
      </c>
      <c r="S88" s="6">
        <v>0</v>
      </c>
      <c r="T88" s="6">
        <v>3.4078816986855408E-2</v>
      </c>
      <c r="U88" s="6">
        <v>0</v>
      </c>
      <c r="V88" s="6">
        <v>0</v>
      </c>
      <c r="W88" s="6">
        <v>0</v>
      </c>
      <c r="X88" s="6">
        <v>0.05</v>
      </c>
      <c r="Y88" s="6">
        <v>0</v>
      </c>
      <c r="Z88" s="6">
        <v>-2.6170407019167459E-2</v>
      </c>
      <c r="AA88" s="7">
        <f>SUM(B88:Z88)</f>
        <v>7.7107182420349585E-2</v>
      </c>
    </row>
    <row r="89" spans="1:27" x14ac:dyDescent="0.2">
      <c r="A89" s="5" t="s">
        <v>28</v>
      </c>
      <c r="B89" s="8" t="s">
        <v>30</v>
      </c>
      <c r="C89" s="8" t="s">
        <v>30</v>
      </c>
      <c r="D89" s="8" t="s">
        <v>30</v>
      </c>
      <c r="E89" s="8" t="s">
        <v>30</v>
      </c>
      <c r="F89" s="8" t="s">
        <v>30</v>
      </c>
      <c r="G89" s="8" t="s">
        <v>30</v>
      </c>
      <c r="H89" s="8" t="s">
        <v>30</v>
      </c>
      <c r="I89" s="8" t="s">
        <v>30</v>
      </c>
      <c r="J89" s="8" t="s">
        <v>30</v>
      </c>
      <c r="K89" s="8" t="s">
        <v>30</v>
      </c>
      <c r="L89" s="8" t="s">
        <v>30</v>
      </c>
      <c r="M89" s="8" t="s">
        <v>30</v>
      </c>
      <c r="N89" s="8" t="s">
        <v>30</v>
      </c>
      <c r="O89" s="8" t="s">
        <v>30</v>
      </c>
      <c r="P89" s="8" t="s">
        <v>30</v>
      </c>
      <c r="Q89" s="8" t="s">
        <v>30</v>
      </c>
      <c r="R89" s="8" t="s">
        <v>30</v>
      </c>
      <c r="S89" s="8" t="s">
        <v>30</v>
      </c>
      <c r="T89" s="8" t="s">
        <v>30</v>
      </c>
      <c r="U89" s="8" t="s">
        <v>30</v>
      </c>
      <c r="V89" s="8" t="s">
        <v>30</v>
      </c>
      <c r="W89" s="8" t="s">
        <v>30</v>
      </c>
      <c r="X89" s="8" t="s">
        <v>30</v>
      </c>
      <c r="Y89" s="8">
        <v>1.1439999999999999</v>
      </c>
      <c r="Z89" s="8" t="s">
        <v>30</v>
      </c>
      <c r="AA89" s="12"/>
    </row>
    <row r="90" spans="1:27" x14ac:dyDescent="0.2">
      <c r="A90" s="9" t="s">
        <v>29</v>
      </c>
      <c r="B90" s="10" t="s">
        <v>30</v>
      </c>
      <c r="C90" s="10" t="s">
        <v>30</v>
      </c>
      <c r="D90" s="10" t="s">
        <v>30</v>
      </c>
      <c r="E90" s="10" t="s">
        <v>30</v>
      </c>
      <c r="F90" s="10" t="s">
        <v>30</v>
      </c>
      <c r="G90" s="10" t="s">
        <v>30</v>
      </c>
      <c r="H90" s="10" t="s">
        <v>30</v>
      </c>
      <c r="I90" s="10" t="s">
        <v>30</v>
      </c>
      <c r="J90" s="10" t="s">
        <v>30</v>
      </c>
      <c r="K90" s="10" t="s">
        <v>30</v>
      </c>
      <c r="L90" s="10" t="s">
        <v>30</v>
      </c>
      <c r="M90" s="10" t="s">
        <v>30</v>
      </c>
      <c r="N90" s="10" t="s">
        <v>30</v>
      </c>
      <c r="O90" s="10" t="s">
        <v>30</v>
      </c>
      <c r="P90" s="10" t="s">
        <v>30</v>
      </c>
      <c r="Q90" s="10" t="s">
        <v>30</v>
      </c>
      <c r="R90" s="10" t="s">
        <v>30</v>
      </c>
      <c r="S90" s="10" t="s">
        <v>30</v>
      </c>
      <c r="T90" s="10" t="s">
        <v>30</v>
      </c>
      <c r="U90" s="10" t="s">
        <v>30</v>
      </c>
      <c r="V90" s="10" t="s">
        <v>30</v>
      </c>
      <c r="W90" s="10" t="s">
        <v>30</v>
      </c>
      <c r="X90" s="10" t="s">
        <v>30</v>
      </c>
      <c r="Y90" s="10">
        <v>0.29652777777777778</v>
      </c>
      <c r="Z90" s="10" t="s">
        <v>30</v>
      </c>
      <c r="AA90" s="11"/>
    </row>
    <row r="91" spans="1:27" x14ac:dyDescent="0.2">
      <c r="A91" s="1">
        <v>44606</v>
      </c>
    </row>
    <row r="92" spans="1:27" x14ac:dyDescent="0.2">
      <c r="A92" s="2" t="s">
        <v>26</v>
      </c>
      <c r="B92" s="3">
        <v>0</v>
      </c>
      <c r="C92" s="3">
        <v>0</v>
      </c>
      <c r="D92" s="3">
        <v>0</v>
      </c>
      <c r="E92" s="3">
        <v>-1</v>
      </c>
      <c r="F92" s="3">
        <v>0</v>
      </c>
      <c r="G92" s="3">
        <v>0</v>
      </c>
      <c r="H92" s="3">
        <v>0</v>
      </c>
      <c r="I92" s="3">
        <v>0</v>
      </c>
      <c r="J92" s="3">
        <v>-1</v>
      </c>
      <c r="K92" s="3">
        <v>0</v>
      </c>
      <c r="L92" s="3">
        <v>0</v>
      </c>
      <c r="M92" s="3">
        <v>1</v>
      </c>
      <c r="N92" s="3">
        <v>-1</v>
      </c>
      <c r="O92" s="3">
        <v>0</v>
      </c>
      <c r="P92" s="3">
        <v>1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3</v>
      </c>
      <c r="Y92" s="3">
        <v>0</v>
      </c>
      <c r="Z92" s="3">
        <v>-1</v>
      </c>
      <c r="AA92" s="4"/>
    </row>
    <row r="93" spans="1:27" x14ac:dyDescent="0.2">
      <c r="A93" s="5" t="s">
        <v>27</v>
      </c>
      <c r="B93" s="6">
        <v>0</v>
      </c>
      <c r="C93" s="6">
        <v>0</v>
      </c>
      <c r="D93" s="6">
        <v>0</v>
      </c>
      <c r="E93" s="6">
        <v>-9.9517350157728706E-3</v>
      </c>
      <c r="F93" s="6">
        <v>0</v>
      </c>
      <c r="G93" s="6">
        <v>0</v>
      </c>
      <c r="H93" s="6">
        <v>0</v>
      </c>
      <c r="I93" s="6">
        <v>0</v>
      </c>
      <c r="J93" s="6">
        <v>-1.2920467856404601E-2</v>
      </c>
      <c r="K93" s="6">
        <v>0</v>
      </c>
      <c r="L93" s="6">
        <v>0</v>
      </c>
      <c r="M93" s="6">
        <v>1.5256621078408724E-2</v>
      </c>
      <c r="N93" s="6">
        <v>-1.6E-2</v>
      </c>
      <c r="O93" s="6">
        <v>0</v>
      </c>
      <c r="P93" s="6">
        <v>9.3405858391558943E-3</v>
      </c>
      <c r="Q93" s="6">
        <v>2.0553300550869874E-2</v>
      </c>
      <c r="R93" s="6">
        <v>0</v>
      </c>
      <c r="S93" s="6">
        <v>0</v>
      </c>
      <c r="T93" s="6">
        <v>3.4078816986855408E-2</v>
      </c>
      <c r="U93" s="6">
        <v>0</v>
      </c>
      <c r="V93" s="6">
        <v>0</v>
      </c>
      <c r="W93" s="6">
        <v>0</v>
      </c>
      <c r="X93" s="6">
        <v>0.05</v>
      </c>
      <c r="Y93" s="6">
        <v>0</v>
      </c>
      <c r="Z93" s="6">
        <v>-2.6170407019167459E-2</v>
      </c>
      <c r="AA93" s="7">
        <f>SUM(B93:Z93)</f>
        <v>6.418671456394498E-2</v>
      </c>
    </row>
    <row r="94" spans="1:27" x14ac:dyDescent="0.2">
      <c r="A94" s="5" t="s">
        <v>28</v>
      </c>
      <c r="B94" s="8" t="s">
        <v>30</v>
      </c>
      <c r="C94" s="8" t="s">
        <v>30</v>
      </c>
      <c r="D94" s="8" t="s">
        <v>30</v>
      </c>
      <c r="E94" s="8" t="s">
        <v>30</v>
      </c>
      <c r="F94" s="8" t="s">
        <v>30</v>
      </c>
      <c r="G94" s="8" t="s">
        <v>30</v>
      </c>
      <c r="H94" s="8" t="s">
        <v>30</v>
      </c>
      <c r="I94" s="8" t="s">
        <v>30</v>
      </c>
      <c r="J94" s="8">
        <v>20.393000000000001</v>
      </c>
      <c r="K94" s="8" t="s">
        <v>30</v>
      </c>
      <c r="L94" s="8" t="s">
        <v>30</v>
      </c>
      <c r="M94" s="8" t="s">
        <v>30</v>
      </c>
      <c r="N94" s="8" t="s">
        <v>30</v>
      </c>
      <c r="O94" s="8" t="s">
        <v>30</v>
      </c>
      <c r="P94" s="8" t="s">
        <v>30</v>
      </c>
      <c r="Q94" s="8" t="s">
        <v>30</v>
      </c>
      <c r="R94" s="8" t="s">
        <v>30</v>
      </c>
      <c r="S94" s="8" t="s">
        <v>30</v>
      </c>
      <c r="T94" s="8" t="s">
        <v>30</v>
      </c>
      <c r="U94" s="8" t="s">
        <v>30</v>
      </c>
      <c r="V94" s="8" t="s">
        <v>30</v>
      </c>
      <c r="W94" s="8" t="s">
        <v>30</v>
      </c>
      <c r="X94" s="8" t="s">
        <v>30</v>
      </c>
      <c r="Y94" s="8" t="s">
        <v>30</v>
      </c>
      <c r="Z94" s="8" t="s">
        <v>30</v>
      </c>
      <c r="AA94" s="12"/>
    </row>
    <row r="95" spans="1:27" x14ac:dyDescent="0.2">
      <c r="A95" s="9" t="s">
        <v>29</v>
      </c>
      <c r="B95" s="10" t="s">
        <v>30</v>
      </c>
      <c r="C95" s="10" t="s">
        <v>30</v>
      </c>
      <c r="D95" s="10" t="s">
        <v>30</v>
      </c>
      <c r="E95" s="10" t="s">
        <v>30</v>
      </c>
      <c r="F95" s="10" t="s">
        <v>30</v>
      </c>
      <c r="G95" s="10" t="s">
        <v>30</v>
      </c>
      <c r="H95" s="10" t="s">
        <v>30</v>
      </c>
      <c r="I95" s="10" t="s">
        <v>30</v>
      </c>
      <c r="J95" s="10">
        <v>0.4604166666666667</v>
      </c>
      <c r="K95" s="10" t="s">
        <v>30</v>
      </c>
      <c r="L95" s="10" t="s">
        <v>30</v>
      </c>
      <c r="M95" s="10" t="s">
        <v>30</v>
      </c>
      <c r="N95" s="10" t="s">
        <v>30</v>
      </c>
      <c r="O95" s="10" t="s">
        <v>30</v>
      </c>
      <c r="P95" s="10" t="s">
        <v>30</v>
      </c>
      <c r="Q95" s="10" t="s">
        <v>30</v>
      </c>
      <c r="R95" s="10" t="s">
        <v>30</v>
      </c>
      <c r="S95" s="10" t="s">
        <v>30</v>
      </c>
      <c r="T95" s="10" t="s">
        <v>30</v>
      </c>
      <c r="U95" s="10" t="s">
        <v>30</v>
      </c>
      <c r="V95" s="10" t="s">
        <v>30</v>
      </c>
      <c r="W95" s="10" t="s">
        <v>30</v>
      </c>
      <c r="X95" s="10" t="s">
        <v>30</v>
      </c>
      <c r="Y95" s="10" t="s">
        <v>30</v>
      </c>
      <c r="Z95" s="10" t="s">
        <v>30</v>
      </c>
      <c r="AA95" s="11"/>
    </row>
    <row r="96" spans="1:27" x14ac:dyDescent="0.2">
      <c r="A96" s="1">
        <v>44607</v>
      </c>
    </row>
    <row r="97" spans="1:27" x14ac:dyDescent="0.2">
      <c r="A97" s="2" t="s">
        <v>26</v>
      </c>
      <c r="B97" s="3">
        <v>0</v>
      </c>
      <c r="C97" s="3">
        <v>-1</v>
      </c>
      <c r="D97" s="3">
        <v>0</v>
      </c>
      <c r="E97" s="3">
        <v>-1</v>
      </c>
      <c r="F97" s="3">
        <v>0</v>
      </c>
      <c r="G97" s="3">
        <v>0</v>
      </c>
      <c r="H97" s="3">
        <v>0</v>
      </c>
      <c r="I97" s="3">
        <v>0</v>
      </c>
      <c r="J97" s="3">
        <v>-1</v>
      </c>
      <c r="K97" s="3">
        <v>0</v>
      </c>
      <c r="L97" s="3">
        <v>0</v>
      </c>
      <c r="M97" s="3">
        <v>1</v>
      </c>
      <c r="N97" s="3">
        <v>-1</v>
      </c>
      <c r="O97" s="3">
        <v>0</v>
      </c>
      <c r="P97" s="3">
        <v>1</v>
      </c>
      <c r="Q97" s="3">
        <v>1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3</v>
      </c>
      <c r="Y97" s="3">
        <v>0</v>
      </c>
      <c r="Z97" s="3">
        <v>-1</v>
      </c>
      <c r="AA97" s="4"/>
    </row>
    <row r="98" spans="1:27" x14ac:dyDescent="0.2">
      <c r="A98" s="5" t="s">
        <v>27</v>
      </c>
      <c r="B98" s="6">
        <v>0</v>
      </c>
      <c r="C98" s="6">
        <v>-9.4722011223853514E-3</v>
      </c>
      <c r="D98" s="6">
        <v>0</v>
      </c>
      <c r="E98" s="6">
        <v>-9.9517350157728706E-3</v>
      </c>
      <c r="F98" s="6">
        <v>0</v>
      </c>
      <c r="G98" s="6">
        <v>0</v>
      </c>
      <c r="H98" s="6">
        <v>0</v>
      </c>
      <c r="I98" s="6">
        <v>0</v>
      </c>
      <c r="J98" s="6">
        <v>-1.2920467856404601E-2</v>
      </c>
      <c r="K98" s="6">
        <v>0</v>
      </c>
      <c r="L98" s="6">
        <v>0</v>
      </c>
      <c r="M98" s="6">
        <v>1.5256621078408724E-2</v>
      </c>
      <c r="N98" s="6">
        <v>-1.6E-2</v>
      </c>
      <c r="O98" s="6">
        <v>0</v>
      </c>
      <c r="P98" s="6">
        <v>9.3405858391558943E-3</v>
      </c>
      <c r="Q98" s="6">
        <v>2.0553300550869874E-2</v>
      </c>
      <c r="R98" s="6">
        <v>0</v>
      </c>
      <c r="S98" s="6">
        <v>0</v>
      </c>
      <c r="T98" s="6">
        <v>3.4078816986855408E-2</v>
      </c>
      <c r="U98" s="6">
        <v>0</v>
      </c>
      <c r="V98" s="6">
        <v>0</v>
      </c>
      <c r="W98" s="6">
        <v>0</v>
      </c>
      <c r="X98" s="6">
        <v>0.05</v>
      </c>
      <c r="Y98" s="6">
        <v>0</v>
      </c>
      <c r="Z98" s="6">
        <v>-2.6170407019167459E-2</v>
      </c>
      <c r="AA98" s="7">
        <f>SUM(B98:Z98)</f>
        <v>5.4714513441559608E-2</v>
      </c>
    </row>
    <row r="99" spans="1:27" x14ac:dyDescent="0.2">
      <c r="A99" s="5" t="s">
        <v>28</v>
      </c>
      <c r="B99" s="8" t="s">
        <v>30</v>
      </c>
      <c r="C99" s="8">
        <v>800.55</v>
      </c>
      <c r="D99" s="8" t="s">
        <v>30</v>
      </c>
      <c r="E99" s="8" t="s">
        <v>30</v>
      </c>
      <c r="F99" s="8" t="s">
        <v>30</v>
      </c>
      <c r="G99" s="8" t="s">
        <v>30</v>
      </c>
      <c r="H99" s="8" t="s">
        <v>30</v>
      </c>
      <c r="I99" s="8" t="s">
        <v>30</v>
      </c>
      <c r="J99" s="8" t="s">
        <v>30</v>
      </c>
      <c r="K99" s="8" t="s">
        <v>30</v>
      </c>
      <c r="L99" s="8" t="s">
        <v>30</v>
      </c>
      <c r="M99" s="8" t="s">
        <v>30</v>
      </c>
      <c r="N99" s="8" t="s">
        <v>30</v>
      </c>
      <c r="O99" s="8" t="s">
        <v>30</v>
      </c>
      <c r="P99" s="8" t="s">
        <v>30</v>
      </c>
      <c r="Q99" s="8" t="s">
        <v>30</v>
      </c>
      <c r="R99" s="8" t="s">
        <v>30</v>
      </c>
      <c r="S99" s="8" t="s">
        <v>30</v>
      </c>
      <c r="T99" s="8" t="s">
        <v>30</v>
      </c>
      <c r="U99" s="8" t="s">
        <v>30</v>
      </c>
      <c r="V99" s="8" t="s">
        <v>30</v>
      </c>
      <c r="W99" s="8" t="s">
        <v>30</v>
      </c>
      <c r="X99" s="8" t="s">
        <v>30</v>
      </c>
      <c r="Y99" s="8" t="s">
        <v>30</v>
      </c>
      <c r="Z99" s="8" t="s">
        <v>30</v>
      </c>
      <c r="AA99" s="12"/>
    </row>
    <row r="100" spans="1:27" x14ac:dyDescent="0.2">
      <c r="A100" s="9" t="s">
        <v>29</v>
      </c>
      <c r="B100" s="10" t="s">
        <v>30</v>
      </c>
      <c r="C100" s="10">
        <v>0.45833333333333331</v>
      </c>
      <c r="D100" s="10" t="s">
        <v>30</v>
      </c>
      <c r="E100" s="10" t="s">
        <v>30</v>
      </c>
      <c r="F100" s="10" t="s">
        <v>30</v>
      </c>
      <c r="G100" s="10" t="s">
        <v>30</v>
      </c>
      <c r="H100" s="10" t="s">
        <v>30</v>
      </c>
      <c r="I100" s="10" t="s">
        <v>30</v>
      </c>
      <c r="J100" s="10" t="s">
        <v>30</v>
      </c>
      <c r="K100" s="10" t="s">
        <v>30</v>
      </c>
      <c r="L100" s="10" t="s">
        <v>30</v>
      </c>
      <c r="M100" s="10" t="s">
        <v>30</v>
      </c>
      <c r="N100" s="10" t="s">
        <v>30</v>
      </c>
      <c r="O100" s="10" t="s">
        <v>30</v>
      </c>
      <c r="P100" s="10" t="s">
        <v>30</v>
      </c>
      <c r="Q100" s="10" t="s">
        <v>30</v>
      </c>
      <c r="R100" s="10" t="s">
        <v>30</v>
      </c>
      <c r="S100" s="10" t="s">
        <v>30</v>
      </c>
      <c r="T100" s="10" t="s">
        <v>30</v>
      </c>
      <c r="U100" s="10" t="s">
        <v>30</v>
      </c>
      <c r="V100" s="10" t="s">
        <v>30</v>
      </c>
      <c r="W100" s="10" t="s">
        <v>30</v>
      </c>
      <c r="X100" s="10" t="s">
        <v>30</v>
      </c>
      <c r="Y100" s="10" t="s">
        <v>30</v>
      </c>
      <c r="Z100" s="10" t="s">
        <v>30</v>
      </c>
      <c r="AA100" s="11"/>
    </row>
    <row r="101" spans="1:27" x14ac:dyDescent="0.2">
      <c r="A101" s="1">
        <v>44608</v>
      </c>
    </row>
    <row r="102" spans="1:27" x14ac:dyDescent="0.2">
      <c r="A102" s="2" t="s">
        <v>26</v>
      </c>
      <c r="B102" s="3">
        <v>0</v>
      </c>
      <c r="C102" s="3">
        <v>-1</v>
      </c>
      <c r="D102" s="3">
        <v>0</v>
      </c>
      <c r="E102" s="3">
        <v>-1</v>
      </c>
      <c r="F102" s="3">
        <v>0</v>
      </c>
      <c r="G102" s="3">
        <v>0</v>
      </c>
      <c r="H102" s="3">
        <v>0</v>
      </c>
      <c r="I102" s="3">
        <v>0</v>
      </c>
      <c r="J102" s="3">
        <v>-1</v>
      </c>
      <c r="K102" s="3">
        <v>0</v>
      </c>
      <c r="L102" s="3">
        <v>0</v>
      </c>
      <c r="M102" s="3">
        <v>1</v>
      </c>
      <c r="N102" s="3">
        <v>-1</v>
      </c>
      <c r="O102" s="3">
        <v>0</v>
      </c>
      <c r="P102" s="3">
        <v>0</v>
      </c>
      <c r="Q102" s="3">
        <v>1</v>
      </c>
      <c r="R102" s="3">
        <v>0</v>
      </c>
      <c r="S102" s="3">
        <v>0</v>
      </c>
      <c r="T102" s="3">
        <v>1</v>
      </c>
      <c r="U102" s="3">
        <v>0</v>
      </c>
      <c r="V102" s="3">
        <v>0</v>
      </c>
      <c r="W102" s="3">
        <v>0</v>
      </c>
      <c r="X102" s="3">
        <v>3</v>
      </c>
      <c r="Y102" s="3">
        <v>0</v>
      </c>
      <c r="Z102" s="3">
        <v>-1</v>
      </c>
      <c r="AA102" s="4"/>
    </row>
    <row r="103" spans="1:27" x14ac:dyDescent="0.2">
      <c r="A103" s="5" t="s">
        <v>27</v>
      </c>
      <c r="B103" s="6">
        <v>0</v>
      </c>
      <c r="C103" s="6">
        <v>-9.4722011223853514E-3</v>
      </c>
      <c r="D103" s="6">
        <v>0</v>
      </c>
      <c r="E103" s="6">
        <v>-9.9517350157728706E-3</v>
      </c>
      <c r="F103" s="6">
        <v>0</v>
      </c>
      <c r="G103" s="6">
        <v>0</v>
      </c>
      <c r="H103" s="6">
        <v>0</v>
      </c>
      <c r="I103" s="6">
        <v>0</v>
      </c>
      <c r="J103" s="6">
        <v>-1.2920467856404601E-2</v>
      </c>
      <c r="K103" s="6">
        <v>0</v>
      </c>
      <c r="L103" s="6">
        <v>0</v>
      </c>
      <c r="M103" s="6">
        <v>1.5256621078408724E-2</v>
      </c>
      <c r="N103" s="6">
        <v>-1.6E-2</v>
      </c>
      <c r="O103" s="6">
        <v>0</v>
      </c>
      <c r="P103" s="6">
        <v>0</v>
      </c>
      <c r="Q103" s="6">
        <v>2.0553300550869874E-2</v>
      </c>
      <c r="R103" s="6">
        <v>0</v>
      </c>
      <c r="S103" s="6">
        <v>0</v>
      </c>
      <c r="T103" s="6">
        <v>3.4078816986855408E-2</v>
      </c>
      <c r="U103" s="6">
        <v>0</v>
      </c>
      <c r="V103" s="6">
        <v>0</v>
      </c>
      <c r="W103" s="6">
        <v>0</v>
      </c>
      <c r="X103" s="6">
        <v>0.05</v>
      </c>
      <c r="Y103" s="6">
        <v>0</v>
      </c>
      <c r="Z103" s="6">
        <v>-2.6170407019167459E-2</v>
      </c>
      <c r="AA103" s="7">
        <f>SUM(B103:Z103)</f>
        <v>4.5373927602403712E-2</v>
      </c>
    </row>
    <row r="104" spans="1:27" x14ac:dyDescent="0.2">
      <c r="A104" s="5" t="s">
        <v>28</v>
      </c>
      <c r="B104" s="8" t="s">
        <v>30</v>
      </c>
      <c r="C104" s="8" t="s">
        <v>30</v>
      </c>
      <c r="D104" s="8" t="s">
        <v>30</v>
      </c>
      <c r="E104" s="8" t="s">
        <v>30</v>
      </c>
      <c r="F104" s="8" t="s">
        <v>30</v>
      </c>
      <c r="G104" s="8" t="s">
        <v>30</v>
      </c>
      <c r="H104" s="8" t="s">
        <v>30</v>
      </c>
      <c r="I104" s="8" t="s">
        <v>30</v>
      </c>
      <c r="J104" s="8" t="s">
        <v>30</v>
      </c>
      <c r="K104" s="8" t="s">
        <v>30</v>
      </c>
      <c r="L104" s="8" t="s">
        <v>30</v>
      </c>
      <c r="M104" s="8" t="s">
        <v>30</v>
      </c>
      <c r="N104" s="8" t="s">
        <v>30</v>
      </c>
      <c r="O104" s="8" t="s">
        <v>30</v>
      </c>
      <c r="P104" s="8">
        <v>15.13</v>
      </c>
      <c r="Q104" s="8" t="s">
        <v>30</v>
      </c>
      <c r="R104" s="8" t="s">
        <v>30</v>
      </c>
      <c r="S104" s="8" t="s">
        <v>30</v>
      </c>
      <c r="T104" s="8" t="s">
        <v>30</v>
      </c>
      <c r="U104" s="8" t="s">
        <v>30</v>
      </c>
      <c r="V104" s="8" t="s">
        <v>30</v>
      </c>
      <c r="W104" s="8" t="s">
        <v>30</v>
      </c>
      <c r="X104" s="8" t="s">
        <v>30</v>
      </c>
      <c r="Y104" s="8" t="s">
        <v>30</v>
      </c>
      <c r="Z104" s="8" t="s">
        <v>30</v>
      </c>
      <c r="AA104" s="12"/>
    </row>
    <row r="105" spans="1:27" x14ac:dyDescent="0.2">
      <c r="A105" s="9" t="s">
        <v>29</v>
      </c>
      <c r="B105" s="10" t="s">
        <v>30</v>
      </c>
      <c r="C105" s="10" t="s">
        <v>30</v>
      </c>
      <c r="D105" s="10" t="s">
        <v>30</v>
      </c>
      <c r="E105" s="10" t="s">
        <v>30</v>
      </c>
      <c r="F105" s="10" t="s">
        <v>30</v>
      </c>
      <c r="G105" s="10" t="s">
        <v>30</v>
      </c>
      <c r="H105" s="10" t="s">
        <v>30</v>
      </c>
      <c r="I105" s="10" t="s">
        <v>30</v>
      </c>
      <c r="J105" s="10" t="s">
        <v>30</v>
      </c>
      <c r="K105" s="10" t="s">
        <v>30</v>
      </c>
      <c r="L105" s="10" t="s">
        <v>30</v>
      </c>
      <c r="M105" s="10" t="s">
        <v>30</v>
      </c>
      <c r="N105" s="10" t="s">
        <v>30</v>
      </c>
      <c r="O105" s="10" t="s">
        <v>30</v>
      </c>
      <c r="P105" s="10">
        <v>0.35833333333333334</v>
      </c>
      <c r="Q105" s="10" t="s">
        <v>30</v>
      </c>
      <c r="R105" s="10" t="s">
        <v>30</v>
      </c>
      <c r="S105" s="10" t="s">
        <v>30</v>
      </c>
      <c r="T105" s="10" t="s">
        <v>30</v>
      </c>
      <c r="U105" s="10" t="s">
        <v>30</v>
      </c>
      <c r="V105" s="10" t="s">
        <v>30</v>
      </c>
      <c r="W105" s="10" t="s">
        <v>30</v>
      </c>
      <c r="X105" s="10" t="s">
        <v>30</v>
      </c>
      <c r="Y105" s="10" t="s">
        <v>30</v>
      </c>
      <c r="Z105" s="10" t="s">
        <v>30</v>
      </c>
      <c r="AA105" s="11"/>
    </row>
    <row r="106" spans="1:27" x14ac:dyDescent="0.2">
      <c r="A106" s="1">
        <v>44615</v>
      </c>
    </row>
    <row r="107" spans="1:27" x14ac:dyDescent="0.2">
      <c r="A107" s="2" t="s">
        <v>26</v>
      </c>
      <c r="B107" s="3">
        <v>0</v>
      </c>
      <c r="C107" s="3">
        <v>-1</v>
      </c>
      <c r="D107" s="3">
        <v>0</v>
      </c>
      <c r="E107" s="3">
        <v>-1</v>
      </c>
      <c r="F107" s="3">
        <v>0</v>
      </c>
      <c r="G107" s="3">
        <v>0</v>
      </c>
      <c r="H107" s="3">
        <v>0</v>
      </c>
      <c r="I107" s="3">
        <v>0</v>
      </c>
      <c r="J107" s="3">
        <v>-1</v>
      </c>
      <c r="K107" s="3">
        <v>0</v>
      </c>
      <c r="L107" s="3">
        <v>0</v>
      </c>
      <c r="M107" s="3">
        <v>1</v>
      </c>
      <c r="N107" s="3">
        <v>-1</v>
      </c>
      <c r="O107" s="3">
        <v>0</v>
      </c>
      <c r="P107" s="3">
        <v>0</v>
      </c>
      <c r="Q107" s="3">
        <v>0</v>
      </c>
      <c r="R107" s="3">
        <v>0</v>
      </c>
      <c r="S107" s="3">
        <v>-1</v>
      </c>
      <c r="T107" s="3">
        <v>0</v>
      </c>
      <c r="U107" s="3">
        <v>0</v>
      </c>
      <c r="V107" s="3">
        <v>0</v>
      </c>
      <c r="W107" s="3">
        <v>0</v>
      </c>
      <c r="X107" s="3">
        <v>3</v>
      </c>
      <c r="Y107" s="3">
        <v>0</v>
      </c>
      <c r="Z107" s="3">
        <v>-1</v>
      </c>
      <c r="AA107" s="4"/>
    </row>
    <row r="108" spans="1:27" x14ac:dyDescent="0.2">
      <c r="A108" s="5" t="s">
        <v>27</v>
      </c>
      <c r="B108" s="6">
        <v>0</v>
      </c>
      <c r="C108" s="6">
        <v>-9.4722011223853514E-3</v>
      </c>
      <c r="D108" s="6">
        <v>0</v>
      </c>
      <c r="E108" s="6">
        <v>-9.9517350157728706E-3</v>
      </c>
      <c r="F108" s="6">
        <v>0</v>
      </c>
      <c r="G108" s="6">
        <v>0</v>
      </c>
      <c r="H108" s="6">
        <v>0</v>
      </c>
      <c r="I108" s="6">
        <v>0</v>
      </c>
      <c r="J108" s="6">
        <v>-1.2920467856404601E-2</v>
      </c>
      <c r="K108" s="6">
        <v>0</v>
      </c>
      <c r="L108" s="6">
        <v>0</v>
      </c>
      <c r="M108" s="6">
        <v>1.5256621078408724E-2</v>
      </c>
      <c r="N108" s="6">
        <v>-1.6E-2</v>
      </c>
      <c r="O108" s="6">
        <v>0</v>
      </c>
      <c r="P108" s="6">
        <v>0</v>
      </c>
      <c r="Q108" s="6">
        <v>0</v>
      </c>
      <c r="R108" s="6">
        <v>0</v>
      </c>
      <c r="S108" s="6">
        <v>-2.7727693918821319E-2</v>
      </c>
      <c r="T108" s="6">
        <v>0</v>
      </c>
      <c r="U108" s="6">
        <v>0</v>
      </c>
      <c r="V108" s="6">
        <v>0</v>
      </c>
      <c r="W108" s="6">
        <v>0</v>
      </c>
      <c r="X108" s="6">
        <v>0.05</v>
      </c>
      <c r="Y108" s="6">
        <v>0</v>
      </c>
      <c r="Z108" s="6">
        <v>-2.6170407019167459E-2</v>
      </c>
      <c r="AA108" s="7">
        <f>SUM(B108:Z108)</f>
        <v>-3.6985883854142886E-2</v>
      </c>
    </row>
    <row r="109" spans="1:27" x14ac:dyDescent="0.2">
      <c r="A109" s="5" t="s">
        <v>28</v>
      </c>
      <c r="B109" s="8" t="s">
        <v>30</v>
      </c>
      <c r="C109" s="8" t="s">
        <v>30</v>
      </c>
      <c r="D109" s="8" t="s">
        <v>30</v>
      </c>
      <c r="E109" s="8" t="s">
        <v>30</v>
      </c>
      <c r="F109" s="8" t="s">
        <v>30</v>
      </c>
      <c r="G109" s="8" t="s">
        <v>30</v>
      </c>
      <c r="H109" s="8" t="s">
        <v>30</v>
      </c>
      <c r="I109" s="8" t="s">
        <v>30</v>
      </c>
      <c r="J109" s="8" t="s">
        <v>30</v>
      </c>
      <c r="K109" s="8" t="s">
        <v>30</v>
      </c>
      <c r="L109" s="8" t="s">
        <v>30</v>
      </c>
      <c r="M109" s="8" t="s">
        <v>30</v>
      </c>
      <c r="N109" s="8" t="s">
        <v>30</v>
      </c>
      <c r="O109" s="8" t="s">
        <v>30</v>
      </c>
      <c r="P109" s="8" t="s">
        <v>30</v>
      </c>
      <c r="Q109" s="8">
        <v>32.450000000000003</v>
      </c>
      <c r="R109" s="8" t="s">
        <v>30</v>
      </c>
      <c r="S109" s="8">
        <v>75.177499999999995</v>
      </c>
      <c r="T109" s="8">
        <v>1.3456999999999999</v>
      </c>
      <c r="U109" s="8" t="s">
        <v>30</v>
      </c>
      <c r="V109" s="8" t="s">
        <v>30</v>
      </c>
      <c r="W109" s="8" t="s">
        <v>30</v>
      </c>
      <c r="X109" s="8" t="s">
        <v>30</v>
      </c>
      <c r="Y109" s="8" t="s">
        <v>30</v>
      </c>
      <c r="Z109" s="8" t="s">
        <v>30</v>
      </c>
      <c r="AA109" s="12"/>
    </row>
    <row r="110" spans="1:27" x14ac:dyDescent="0.2">
      <c r="A110" s="9" t="s">
        <v>29</v>
      </c>
      <c r="B110" s="10" t="s">
        <v>30</v>
      </c>
      <c r="C110" s="10" t="s">
        <v>30</v>
      </c>
      <c r="D110" s="10" t="s">
        <v>30</v>
      </c>
      <c r="E110" s="10" t="s">
        <v>30</v>
      </c>
      <c r="F110" s="10" t="s">
        <v>30</v>
      </c>
      <c r="G110" s="10" t="s">
        <v>30</v>
      </c>
      <c r="H110" s="10" t="s">
        <v>30</v>
      </c>
      <c r="I110" s="10" t="s">
        <v>30</v>
      </c>
      <c r="J110" s="10" t="s">
        <v>30</v>
      </c>
      <c r="K110" s="10" t="s">
        <v>30</v>
      </c>
      <c r="L110" s="10" t="s">
        <v>30</v>
      </c>
      <c r="M110" s="10" t="s">
        <v>30</v>
      </c>
      <c r="N110" s="10" t="s">
        <v>30</v>
      </c>
      <c r="O110" s="10" t="s">
        <v>30</v>
      </c>
      <c r="P110" s="10" t="s">
        <v>30</v>
      </c>
      <c r="Q110" s="10">
        <v>0.96111111111111114</v>
      </c>
      <c r="R110" s="10" t="s">
        <v>30</v>
      </c>
      <c r="S110" s="10">
        <v>0.96111111111111114</v>
      </c>
      <c r="T110" s="10">
        <v>0.96111111111111114</v>
      </c>
      <c r="U110" s="10" t="s">
        <v>30</v>
      </c>
      <c r="V110" s="10" t="s">
        <v>30</v>
      </c>
      <c r="W110" s="10" t="s">
        <v>30</v>
      </c>
      <c r="X110" s="10" t="s">
        <v>30</v>
      </c>
      <c r="Y110" s="10" t="s">
        <v>30</v>
      </c>
      <c r="Z110" s="10" t="s">
        <v>30</v>
      </c>
      <c r="AA110" s="11"/>
    </row>
    <row r="111" spans="1:27" x14ac:dyDescent="0.2">
      <c r="A111" s="1">
        <v>44616</v>
      </c>
    </row>
    <row r="112" spans="1:27" x14ac:dyDescent="0.2">
      <c r="A112" s="2" t="s">
        <v>26</v>
      </c>
      <c r="B112" s="3">
        <v>0</v>
      </c>
      <c r="C112" s="3">
        <v>-1</v>
      </c>
      <c r="D112" s="3">
        <v>0</v>
      </c>
      <c r="E112" s="3">
        <v>-1</v>
      </c>
      <c r="F112" s="3">
        <v>0</v>
      </c>
      <c r="G112" s="3">
        <v>0</v>
      </c>
      <c r="H112" s="3">
        <v>0</v>
      </c>
      <c r="I112" s="3">
        <v>0</v>
      </c>
      <c r="J112" s="3">
        <v>-1</v>
      </c>
      <c r="K112" s="3">
        <v>0</v>
      </c>
      <c r="L112" s="3">
        <v>0</v>
      </c>
      <c r="M112" s="3">
        <v>0</v>
      </c>
      <c r="N112" s="3">
        <v>-1</v>
      </c>
      <c r="O112" s="3">
        <v>0</v>
      </c>
      <c r="P112" s="3">
        <v>0</v>
      </c>
      <c r="Q112" s="3">
        <v>0</v>
      </c>
      <c r="R112" s="3">
        <v>0</v>
      </c>
      <c r="S112" s="3">
        <v>-1</v>
      </c>
      <c r="T112" s="3">
        <v>0</v>
      </c>
      <c r="U112" s="3">
        <v>0</v>
      </c>
      <c r="V112" s="3">
        <v>0</v>
      </c>
      <c r="W112" s="3">
        <v>0</v>
      </c>
      <c r="X112" s="3">
        <v>3</v>
      </c>
      <c r="Y112" s="3">
        <v>0</v>
      </c>
      <c r="Z112" s="3">
        <v>0</v>
      </c>
      <c r="AA112" s="4"/>
    </row>
    <row r="113" spans="1:27" x14ac:dyDescent="0.2">
      <c r="A113" s="5" t="s">
        <v>27</v>
      </c>
      <c r="B113" s="6">
        <v>0</v>
      </c>
      <c r="C113" s="6">
        <v>-9.4722011223853514E-3</v>
      </c>
      <c r="D113" s="6">
        <v>0</v>
      </c>
      <c r="E113" s="6">
        <v>-9.9517350157728706E-3</v>
      </c>
      <c r="F113" s="6">
        <v>0</v>
      </c>
      <c r="G113" s="6">
        <v>0</v>
      </c>
      <c r="H113" s="6">
        <v>0</v>
      </c>
      <c r="I113" s="6">
        <v>0</v>
      </c>
      <c r="J113" s="6">
        <v>-1.2920467856404601E-2</v>
      </c>
      <c r="K113" s="6">
        <v>0</v>
      </c>
      <c r="L113" s="6">
        <v>0</v>
      </c>
      <c r="M113" s="6">
        <v>0</v>
      </c>
      <c r="N113" s="6">
        <v>-1.6E-2</v>
      </c>
      <c r="O113" s="6">
        <v>0</v>
      </c>
      <c r="P113" s="6">
        <v>0</v>
      </c>
      <c r="Q113" s="6">
        <v>0</v>
      </c>
      <c r="R113" s="6">
        <v>0</v>
      </c>
      <c r="S113" s="6">
        <v>-2.7727693918821319E-2</v>
      </c>
      <c r="T113" s="6">
        <v>0</v>
      </c>
      <c r="U113" s="6">
        <v>0</v>
      </c>
      <c r="V113" s="6">
        <v>0</v>
      </c>
      <c r="W113" s="6">
        <v>0</v>
      </c>
      <c r="X113" s="6">
        <v>0.05</v>
      </c>
      <c r="Y113" s="6">
        <v>0</v>
      </c>
      <c r="Z113" s="6">
        <v>0</v>
      </c>
      <c r="AA113" s="7">
        <f>SUM(B113:Z113)</f>
        <v>-2.6072097913384149E-2</v>
      </c>
    </row>
    <row r="114" spans="1:27" x14ac:dyDescent="0.2">
      <c r="A114" s="5" t="s">
        <v>28</v>
      </c>
      <c r="B114" s="8" t="s">
        <v>30</v>
      </c>
      <c r="C114" s="8" t="s">
        <v>30</v>
      </c>
      <c r="D114" s="8" t="s">
        <v>30</v>
      </c>
      <c r="E114" s="8" t="s">
        <v>30</v>
      </c>
      <c r="F114" s="8" t="s">
        <v>30</v>
      </c>
      <c r="G114" s="8" t="s">
        <v>30</v>
      </c>
      <c r="H114" s="8" t="s">
        <v>30</v>
      </c>
      <c r="I114" s="8" t="s">
        <v>30</v>
      </c>
      <c r="J114" s="8" t="s">
        <v>30</v>
      </c>
      <c r="K114" s="8" t="s">
        <v>30</v>
      </c>
      <c r="L114" s="8" t="s">
        <v>30</v>
      </c>
      <c r="M114" s="8">
        <v>4.2099000000000002</v>
      </c>
      <c r="N114" s="8" t="s">
        <v>30</v>
      </c>
      <c r="O114" s="8" t="s">
        <v>30</v>
      </c>
      <c r="P114" s="8" t="s">
        <v>30</v>
      </c>
      <c r="Q114" s="8" t="s">
        <v>30</v>
      </c>
      <c r="R114" s="8" t="s">
        <v>30</v>
      </c>
      <c r="S114" s="8" t="s">
        <v>30</v>
      </c>
      <c r="T114" s="8" t="s">
        <v>30</v>
      </c>
      <c r="U114" s="8" t="s">
        <v>30</v>
      </c>
      <c r="V114" s="8" t="s">
        <v>30</v>
      </c>
      <c r="W114" s="8" t="s">
        <v>30</v>
      </c>
      <c r="X114" s="8" t="s">
        <v>30</v>
      </c>
      <c r="Y114" s="8" t="s">
        <v>30</v>
      </c>
      <c r="Z114" s="8">
        <v>115.3753</v>
      </c>
      <c r="AA114" s="12"/>
    </row>
    <row r="115" spans="1:27" x14ac:dyDescent="0.2">
      <c r="A115" s="9" t="s">
        <v>29</v>
      </c>
      <c r="B115" s="10" t="s">
        <v>30</v>
      </c>
      <c r="C115" s="10" t="s">
        <v>30</v>
      </c>
      <c r="D115" s="10" t="s">
        <v>30</v>
      </c>
      <c r="E115" s="10" t="s">
        <v>30</v>
      </c>
      <c r="F115" s="10" t="s">
        <v>30</v>
      </c>
      <c r="G115" s="10" t="s">
        <v>30</v>
      </c>
      <c r="H115" s="10" t="s">
        <v>30</v>
      </c>
      <c r="I115" s="10" t="s">
        <v>30</v>
      </c>
      <c r="J115" s="10" t="s">
        <v>30</v>
      </c>
      <c r="K115" s="10" t="s">
        <v>30</v>
      </c>
      <c r="L115" s="10" t="s">
        <v>30</v>
      </c>
      <c r="M115" s="10">
        <v>0.51666666666666672</v>
      </c>
      <c r="N115" s="10" t="s">
        <v>30</v>
      </c>
      <c r="O115" s="10" t="s">
        <v>30</v>
      </c>
      <c r="P115" s="10" t="s">
        <v>30</v>
      </c>
      <c r="Q115" s="10" t="s">
        <v>30</v>
      </c>
      <c r="R115" s="10" t="s">
        <v>30</v>
      </c>
      <c r="S115" s="10" t="s">
        <v>30</v>
      </c>
      <c r="T115" s="10" t="s">
        <v>30</v>
      </c>
      <c r="U115" s="10" t="s">
        <v>30</v>
      </c>
      <c r="V115" s="10" t="s">
        <v>30</v>
      </c>
      <c r="W115" s="10" t="s">
        <v>30</v>
      </c>
      <c r="X115" s="10" t="s">
        <v>30</v>
      </c>
      <c r="Y115" s="10" t="s">
        <v>30</v>
      </c>
      <c r="Z115" s="10">
        <v>0.51666666666666672</v>
      </c>
      <c r="AA115" s="11"/>
    </row>
    <row r="116" spans="1:27" x14ac:dyDescent="0.2">
      <c r="A116" s="1">
        <v>44622</v>
      </c>
    </row>
    <row r="117" spans="1:27" x14ac:dyDescent="0.2">
      <c r="A117" s="2" t="s">
        <v>26</v>
      </c>
      <c r="B117" s="3">
        <v>0</v>
      </c>
      <c r="C117" s="3">
        <v>-1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-1</v>
      </c>
      <c r="K117" s="3">
        <v>0</v>
      </c>
      <c r="L117" s="3">
        <v>0</v>
      </c>
      <c r="M117" s="3">
        <v>0</v>
      </c>
      <c r="N117" s="3">
        <v>-1</v>
      </c>
      <c r="O117" s="3">
        <v>0</v>
      </c>
      <c r="P117" s="3">
        <v>0</v>
      </c>
      <c r="Q117" s="3">
        <v>0</v>
      </c>
      <c r="R117" s="3">
        <v>0</v>
      </c>
      <c r="S117" s="3">
        <v>-1</v>
      </c>
      <c r="T117" s="3">
        <v>0</v>
      </c>
      <c r="U117" s="3">
        <v>0</v>
      </c>
      <c r="V117" s="3">
        <v>0</v>
      </c>
      <c r="W117" s="3">
        <v>0</v>
      </c>
      <c r="X117" s="3">
        <v>3</v>
      </c>
      <c r="Y117" s="3">
        <v>0</v>
      </c>
      <c r="Z117" s="3">
        <v>0</v>
      </c>
      <c r="AA117" s="4"/>
    </row>
    <row r="118" spans="1:27" x14ac:dyDescent="0.2">
      <c r="A118" s="5" t="s">
        <v>27</v>
      </c>
      <c r="B118" s="6">
        <v>0</v>
      </c>
      <c r="C118" s="6">
        <v>-9.4722011223853514E-3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-1.2920467856404601E-2</v>
      </c>
      <c r="K118" s="6">
        <v>0</v>
      </c>
      <c r="L118" s="6">
        <v>0</v>
      </c>
      <c r="M118" s="6">
        <v>0</v>
      </c>
      <c r="N118" s="6">
        <v>-1.6E-2</v>
      </c>
      <c r="O118" s="6">
        <v>0</v>
      </c>
      <c r="P118" s="6">
        <v>0</v>
      </c>
      <c r="Q118" s="6">
        <v>0</v>
      </c>
      <c r="R118" s="6">
        <v>0</v>
      </c>
      <c r="S118" s="6">
        <v>-2.7727693918821319E-2</v>
      </c>
      <c r="T118" s="6">
        <v>0</v>
      </c>
      <c r="U118" s="6">
        <v>0</v>
      </c>
      <c r="V118" s="6">
        <v>0</v>
      </c>
      <c r="W118" s="6">
        <v>0</v>
      </c>
      <c r="X118" s="6">
        <v>0.05</v>
      </c>
      <c r="Y118" s="6">
        <v>0</v>
      </c>
      <c r="Z118" s="6">
        <v>0</v>
      </c>
      <c r="AA118" s="7">
        <f>SUM(B118:Z118)</f>
        <v>-1.6120362897611276E-2</v>
      </c>
    </row>
    <row r="119" spans="1:27" x14ac:dyDescent="0.2">
      <c r="A119" s="5" t="s">
        <v>28</v>
      </c>
      <c r="B119" s="8" t="s">
        <v>30</v>
      </c>
      <c r="C119" s="8" t="s">
        <v>30</v>
      </c>
      <c r="D119" s="8" t="s">
        <v>30</v>
      </c>
      <c r="E119" s="8">
        <v>3875</v>
      </c>
      <c r="F119" s="8" t="s">
        <v>30</v>
      </c>
      <c r="G119" s="8" t="s">
        <v>30</v>
      </c>
      <c r="H119" s="8" t="s">
        <v>30</v>
      </c>
      <c r="I119" s="8" t="s">
        <v>30</v>
      </c>
      <c r="J119" s="8" t="s">
        <v>30</v>
      </c>
      <c r="K119" s="8" t="s">
        <v>30</v>
      </c>
      <c r="L119" s="8" t="s">
        <v>30</v>
      </c>
      <c r="M119" s="8" t="s">
        <v>30</v>
      </c>
      <c r="N119" s="8" t="s">
        <v>30</v>
      </c>
      <c r="O119" s="8" t="s">
        <v>30</v>
      </c>
      <c r="P119" s="8" t="s">
        <v>30</v>
      </c>
      <c r="Q119" s="8" t="s">
        <v>30</v>
      </c>
      <c r="R119" s="8" t="s">
        <v>30</v>
      </c>
      <c r="S119" s="8" t="s">
        <v>30</v>
      </c>
      <c r="T119" s="8" t="s">
        <v>30</v>
      </c>
      <c r="U119" s="8" t="s">
        <v>30</v>
      </c>
      <c r="V119" s="8" t="s">
        <v>30</v>
      </c>
      <c r="W119" s="8" t="s">
        <v>30</v>
      </c>
      <c r="X119" s="8" t="s">
        <v>30</v>
      </c>
      <c r="Y119" s="8" t="s">
        <v>30</v>
      </c>
      <c r="Z119" s="8" t="s">
        <v>30</v>
      </c>
      <c r="AA119" s="12"/>
    </row>
    <row r="120" spans="1:27" x14ac:dyDescent="0.2">
      <c r="A120" s="9" t="s">
        <v>29</v>
      </c>
      <c r="B120" s="10" t="s">
        <v>30</v>
      </c>
      <c r="C120" s="10" t="s">
        <v>30</v>
      </c>
      <c r="D120" s="10" t="s">
        <v>30</v>
      </c>
      <c r="E120" s="10">
        <v>0.37916666666666665</v>
      </c>
      <c r="F120" s="10" t="s">
        <v>30</v>
      </c>
      <c r="G120" s="10" t="s">
        <v>30</v>
      </c>
      <c r="H120" s="10" t="s">
        <v>30</v>
      </c>
      <c r="I120" s="10" t="s">
        <v>30</v>
      </c>
      <c r="J120" s="10" t="s">
        <v>30</v>
      </c>
      <c r="K120" s="10" t="s">
        <v>30</v>
      </c>
      <c r="L120" s="10" t="s">
        <v>30</v>
      </c>
      <c r="M120" s="10" t="s">
        <v>30</v>
      </c>
      <c r="N120" s="10" t="s">
        <v>30</v>
      </c>
      <c r="O120" s="10" t="s">
        <v>30</v>
      </c>
      <c r="P120" s="10" t="s">
        <v>30</v>
      </c>
      <c r="Q120" s="10" t="s">
        <v>30</v>
      </c>
      <c r="R120" s="10" t="s">
        <v>30</v>
      </c>
      <c r="S120" s="10" t="s">
        <v>30</v>
      </c>
      <c r="T120" s="10" t="s">
        <v>30</v>
      </c>
      <c r="U120" s="10" t="s">
        <v>30</v>
      </c>
      <c r="V120" s="10" t="s">
        <v>30</v>
      </c>
      <c r="W120" s="10" t="s">
        <v>30</v>
      </c>
      <c r="X120" s="10" t="s">
        <v>30</v>
      </c>
      <c r="Y120" s="10" t="s">
        <v>30</v>
      </c>
      <c r="Z120" s="10" t="s">
        <v>30</v>
      </c>
      <c r="AA120" s="11"/>
    </row>
    <row r="121" spans="1:27" x14ac:dyDescent="0.2">
      <c r="A121" s="1">
        <v>44636</v>
      </c>
    </row>
    <row r="122" spans="1:27" x14ac:dyDescent="0.2">
      <c r="A122" s="2" t="s">
        <v>26</v>
      </c>
      <c r="B122" s="3">
        <v>0</v>
      </c>
      <c r="C122" s="3">
        <v>-1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-1</v>
      </c>
      <c r="K122" s="3">
        <v>0</v>
      </c>
      <c r="L122" s="3">
        <v>0</v>
      </c>
      <c r="M122" s="3">
        <v>0</v>
      </c>
      <c r="N122" s="3">
        <v>-1</v>
      </c>
      <c r="O122" s="3">
        <v>0</v>
      </c>
      <c r="P122" s="3">
        <v>0</v>
      </c>
      <c r="Q122" s="3">
        <v>0</v>
      </c>
      <c r="R122" s="3">
        <v>-1</v>
      </c>
      <c r="S122" s="3">
        <v>-1</v>
      </c>
      <c r="T122" s="3">
        <v>0</v>
      </c>
      <c r="U122" s="3">
        <v>0</v>
      </c>
      <c r="V122" s="3">
        <v>0</v>
      </c>
      <c r="W122" s="3">
        <v>0</v>
      </c>
      <c r="X122" s="3">
        <v>3</v>
      </c>
      <c r="Y122" s="3">
        <v>0</v>
      </c>
      <c r="Z122" s="3">
        <v>0</v>
      </c>
      <c r="AA122" s="4"/>
    </row>
    <row r="123" spans="1:27" x14ac:dyDescent="0.2">
      <c r="A123" s="5" t="s">
        <v>27</v>
      </c>
      <c r="B123" s="6">
        <v>0</v>
      </c>
      <c r="C123" s="6">
        <v>-9.4722011223853514E-3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-1.2920467856404601E-2</v>
      </c>
      <c r="K123" s="6">
        <v>0</v>
      </c>
      <c r="L123" s="6">
        <v>0</v>
      </c>
      <c r="M123" s="6">
        <v>0</v>
      </c>
      <c r="N123" s="6">
        <v>-1.6E-2</v>
      </c>
      <c r="O123" s="6">
        <v>0</v>
      </c>
      <c r="P123" s="6">
        <v>0</v>
      </c>
      <c r="Q123" s="6">
        <v>0</v>
      </c>
      <c r="R123" s="6">
        <v>-6.0000000000000001E-3</v>
      </c>
      <c r="S123" s="6">
        <v>-2.7727693918821319E-2</v>
      </c>
      <c r="T123" s="6">
        <v>0</v>
      </c>
      <c r="U123" s="6">
        <v>0</v>
      </c>
      <c r="V123" s="6">
        <v>0</v>
      </c>
      <c r="W123" s="6">
        <v>0</v>
      </c>
      <c r="X123" s="6">
        <v>0.05</v>
      </c>
      <c r="Y123" s="6">
        <v>0</v>
      </c>
      <c r="Z123" s="6">
        <v>0</v>
      </c>
      <c r="AA123" s="7">
        <f>SUM(B123:Z123)</f>
        <v>-2.2120362897611268E-2</v>
      </c>
    </row>
    <row r="124" spans="1:27" x14ac:dyDescent="0.2">
      <c r="A124" s="5" t="s">
        <v>28</v>
      </c>
      <c r="B124" s="8" t="s">
        <v>30</v>
      </c>
      <c r="C124" s="8" t="s">
        <v>30</v>
      </c>
      <c r="D124" s="8" t="s">
        <v>30</v>
      </c>
      <c r="E124" s="8" t="s">
        <v>30</v>
      </c>
      <c r="F124" s="8" t="s">
        <v>30</v>
      </c>
      <c r="G124" s="8" t="s">
        <v>30</v>
      </c>
      <c r="H124" s="8" t="s">
        <v>30</v>
      </c>
      <c r="I124" s="8" t="s">
        <v>30</v>
      </c>
      <c r="J124" s="8" t="s">
        <v>30</v>
      </c>
      <c r="K124" s="8" t="s">
        <v>30</v>
      </c>
      <c r="L124" s="8" t="s">
        <v>30</v>
      </c>
      <c r="M124" s="8" t="s">
        <v>30</v>
      </c>
      <c r="N124" s="8" t="s">
        <v>30</v>
      </c>
      <c r="O124" s="8" t="s">
        <v>30</v>
      </c>
      <c r="P124" s="8" t="s">
        <v>30</v>
      </c>
      <c r="Q124" s="8" t="s">
        <v>30</v>
      </c>
      <c r="R124" s="8">
        <v>14.689</v>
      </c>
      <c r="S124" s="8" t="s">
        <v>30</v>
      </c>
      <c r="T124" s="8" t="s">
        <v>30</v>
      </c>
      <c r="U124" s="8" t="s">
        <v>30</v>
      </c>
      <c r="V124" s="8" t="s">
        <v>30</v>
      </c>
      <c r="W124" s="8" t="s">
        <v>30</v>
      </c>
      <c r="X124" s="8" t="s">
        <v>30</v>
      </c>
      <c r="Y124" s="8" t="s">
        <v>30</v>
      </c>
      <c r="Z124" s="8" t="s">
        <v>30</v>
      </c>
      <c r="AA124" s="12"/>
    </row>
    <row r="125" spans="1:27" x14ac:dyDescent="0.2">
      <c r="A125" s="9" t="s">
        <v>29</v>
      </c>
      <c r="B125" s="10" t="s">
        <v>30</v>
      </c>
      <c r="C125" s="10" t="s">
        <v>30</v>
      </c>
      <c r="D125" s="10" t="s">
        <v>30</v>
      </c>
      <c r="E125" s="10" t="s">
        <v>30</v>
      </c>
      <c r="F125" s="10" t="s">
        <v>30</v>
      </c>
      <c r="G125" s="10" t="s">
        <v>30</v>
      </c>
      <c r="H125" s="10" t="s">
        <v>30</v>
      </c>
      <c r="I125" s="10" t="s">
        <v>30</v>
      </c>
      <c r="J125" s="10" t="s">
        <v>30</v>
      </c>
      <c r="K125" s="10" t="s">
        <v>30</v>
      </c>
      <c r="L125" s="10" t="s">
        <v>30</v>
      </c>
      <c r="M125" s="10" t="s">
        <v>30</v>
      </c>
      <c r="N125" s="10" t="s">
        <v>30</v>
      </c>
      <c r="O125" s="10" t="s">
        <v>30</v>
      </c>
      <c r="P125" s="10" t="s">
        <v>30</v>
      </c>
      <c r="Q125" s="10" t="s">
        <v>30</v>
      </c>
      <c r="R125" s="10">
        <v>0.41180555555555554</v>
      </c>
      <c r="S125" s="10" t="s">
        <v>30</v>
      </c>
      <c r="T125" s="10" t="s">
        <v>30</v>
      </c>
      <c r="U125" s="10" t="s">
        <v>30</v>
      </c>
      <c r="V125" s="10" t="s">
        <v>30</v>
      </c>
      <c r="W125" s="10" t="s">
        <v>30</v>
      </c>
      <c r="X125" s="10" t="s">
        <v>30</v>
      </c>
      <c r="Y125" s="10" t="s">
        <v>30</v>
      </c>
      <c r="Z125" s="10" t="s">
        <v>30</v>
      </c>
      <c r="AA125" s="11"/>
    </row>
    <row r="126" spans="1:27" x14ac:dyDescent="0.2">
      <c r="A126" s="1">
        <v>44641</v>
      </c>
    </row>
    <row r="127" spans="1:27" x14ac:dyDescent="0.2">
      <c r="A127" s="2" t="s">
        <v>26</v>
      </c>
      <c r="B127" s="3">
        <v>0</v>
      </c>
      <c r="C127" s="3">
        <v>-1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-1</v>
      </c>
      <c r="K127" s="3">
        <v>0</v>
      </c>
      <c r="L127" s="3">
        <v>0</v>
      </c>
      <c r="M127" s="3">
        <v>0</v>
      </c>
      <c r="N127" s="3">
        <v>-1</v>
      </c>
      <c r="O127" s="3">
        <v>0</v>
      </c>
      <c r="P127" s="3">
        <v>0</v>
      </c>
      <c r="Q127" s="3">
        <v>0</v>
      </c>
      <c r="R127" s="3">
        <v>-1</v>
      </c>
      <c r="S127" s="3">
        <v>-1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4"/>
    </row>
    <row r="128" spans="1:27" x14ac:dyDescent="0.2">
      <c r="A128" s="5" t="s">
        <v>27</v>
      </c>
      <c r="B128" s="6">
        <v>0</v>
      </c>
      <c r="C128" s="6">
        <v>-9.4722011223853514E-3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-1.2920467856404601E-2</v>
      </c>
      <c r="K128" s="6">
        <v>0</v>
      </c>
      <c r="L128" s="6">
        <v>0</v>
      </c>
      <c r="M128" s="6">
        <v>0</v>
      </c>
      <c r="N128" s="6">
        <v>-1.6E-2</v>
      </c>
      <c r="O128" s="6">
        <v>0</v>
      </c>
      <c r="P128" s="6">
        <v>0</v>
      </c>
      <c r="Q128" s="6">
        <v>0</v>
      </c>
      <c r="R128" s="6">
        <v>-6.0000000000000001E-3</v>
      </c>
      <c r="S128" s="6">
        <v>-2.7727693918821319E-2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7">
        <f>SUM(B128:Z128)</f>
        <v>-7.212036289761127E-2</v>
      </c>
    </row>
    <row r="129" spans="1:27" x14ac:dyDescent="0.2">
      <c r="A129" s="5" t="s">
        <v>28</v>
      </c>
      <c r="B129" s="8" t="s">
        <v>30</v>
      </c>
      <c r="C129" s="8" t="s">
        <v>30</v>
      </c>
      <c r="D129" s="8" t="s">
        <v>30</v>
      </c>
      <c r="E129" s="8" t="s">
        <v>30</v>
      </c>
      <c r="F129" s="8" t="s">
        <v>30</v>
      </c>
      <c r="G129" s="8" t="s">
        <v>30</v>
      </c>
      <c r="H129" s="8" t="s">
        <v>30</v>
      </c>
      <c r="I129" s="8" t="s">
        <v>30</v>
      </c>
      <c r="J129" s="8" t="s">
        <v>30</v>
      </c>
      <c r="K129" s="8" t="s">
        <v>30</v>
      </c>
      <c r="L129" s="8" t="s">
        <v>30</v>
      </c>
      <c r="M129" s="8" t="s">
        <v>30</v>
      </c>
      <c r="N129" s="8" t="s">
        <v>30</v>
      </c>
      <c r="O129" s="8" t="s">
        <v>30</v>
      </c>
      <c r="P129" s="8" t="s">
        <v>30</v>
      </c>
      <c r="Q129" s="8" t="s">
        <v>30</v>
      </c>
      <c r="R129" s="8" t="s">
        <v>30</v>
      </c>
      <c r="S129" s="8" t="s">
        <v>30</v>
      </c>
      <c r="T129" s="8" t="s">
        <v>30</v>
      </c>
      <c r="U129" s="8" t="s">
        <v>30</v>
      </c>
      <c r="V129" s="8" t="s">
        <v>30</v>
      </c>
      <c r="W129" s="8" t="s">
        <v>30</v>
      </c>
      <c r="X129" s="8">
        <v>15.9</v>
      </c>
      <c r="Y129" s="8" t="s">
        <v>30</v>
      </c>
      <c r="Z129" s="8" t="s">
        <v>30</v>
      </c>
      <c r="AA129" s="12"/>
    </row>
    <row r="130" spans="1:27" x14ac:dyDescent="0.2">
      <c r="A130" s="9" t="s">
        <v>29</v>
      </c>
      <c r="B130" s="10" t="s">
        <v>30</v>
      </c>
      <c r="C130" s="10" t="s">
        <v>30</v>
      </c>
      <c r="D130" s="10" t="s">
        <v>30</v>
      </c>
      <c r="E130" s="10" t="s">
        <v>30</v>
      </c>
      <c r="F130" s="10" t="s">
        <v>30</v>
      </c>
      <c r="G130" s="10" t="s">
        <v>30</v>
      </c>
      <c r="H130" s="10" t="s">
        <v>30</v>
      </c>
      <c r="I130" s="10" t="s">
        <v>30</v>
      </c>
      <c r="J130" s="10" t="s">
        <v>30</v>
      </c>
      <c r="K130" s="10" t="s">
        <v>30</v>
      </c>
      <c r="L130" s="10" t="s">
        <v>30</v>
      </c>
      <c r="M130" s="10" t="s">
        <v>30</v>
      </c>
      <c r="N130" s="10" t="s">
        <v>30</v>
      </c>
      <c r="O130" s="10" t="s">
        <v>30</v>
      </c>
      <c r="P130" s="10" t="s">
        <v>30</v>
      </c>
      <c r="Q130" s="10" t="s">
        <v>30</v>
      </c>
      <c r="R130" s="10" t="s">
        <v>30</v>
      </c>
      <c r="S130" s="10" t="s">
        <v>30</v>
      </c>
      <c r="T130" s="10" t="s">
        <v>30</v>
      </c>
      <c r="U130" s="10" t="s">
        <v>30</v>
      </c>
      <c r="V130" s="10" t="s">
        <v>30</v>
      </c>
      <c r="W130" s="10" t="s">
        <v>30</v>
      </c>
      <c r="X130" s="10">
        <v>0.27291666666666664</v>
      </c>
      <c r="Y130" s="10" t="s">
        <v>30</v>
      </c>
      <c r="Z130" s="10" t="s">
        <v>30</v>
      </c>
      <c r="AA130" s="11"/>
    </row>
    <row r="131" spans="1:27" x14ac:dyDescent="0.2">
      <c r="A131" s="1">
        <v>44648</v>
      </c>
    </row>
    <row r="132" spans="1:27" x14ac:dyDescent="0.2">
      <c r="A132" s="2" t="s">
        <v>26</v>
      </c>
      <c r="B132" s="3">
        <v>-1</v>
      </c>
      <c r="C132" s="3">
        <v>-1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-1</v>
      </c>
      <c r="K132" s="3">
        <v>0</v>
      </c>
      <c r="L132" s="3">
        <v>0</v>
      </c>
      <c r="M132" s="3">
        <v>0</v>
      </c>
      <c r="N132" s="3">
        <v>-1</v>
      </c>
      <c r="O132" s="3">
        <v>0</v>
      </c>
      <c r="P132" s="3">
        <v>0</v>
      </c>
      <c r="Q132" s="3">
        <v>0</v>
      </c>
      <c r="R132" s="3">
        <v>-1</v>
      </c>
      <c r="S132" s="3">
        <v>-1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4"/>
    </row>
    <row r="133" spans="1:27" x14ac:dyDescent="0.2">
      <c r="A133" s="5" t="s">
        <v>27</v>
      </c>
      <c r="B133" s="6">
        <v>-8.5165208653505114E-3</v>
      </c>
      <c r="C133" s="6">
        <v>-9.4722011223853514E-3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-1.2920467856404601E-2</v>
      </c>
      <c r="K133" s="6">
        <v>0</v>
      </c>
      <c r="L133" s="6">
        <v>0</v>
      </c>
      <c r="M133" s="6">
        <v>0</v>
      </c>
      <c r="N133" s="6">
        <v>-1.6E-2</v>
      </c>
      <c r="O133" s="6">
        <v>0</v>
      </c>
      <c r="P133" s="6">
        <v>0</v>
      </c>
      <c r="Q133" s="6">
        <v>0</v>
      </c>
      <c r="R133" s="6">
        <v>-6.0000000000000001E-3</v>
      </c>
      <c r="S133" s="6">
        <v>-2.7727693918821319E-2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7">
        <f>SUM(B133:Z133)</f>
        <v>-8.0636883762961784E-2</v>
      </c>
    </row>
    <row r="134" spans="1:27" x14ac:dyDescent="0.2">
      <c r="A134" s="5" t="s">
        <v>28</v>
      </c>
      <c r="B134" s="8">
        <v>4.79</v>
      </c>
      <c r="C134" s="8" t="s">
        <v>30</v>
      </c>
      <c r="D134" s="8" t="s">
        <v>30</v>
      </c>
      <c r="E134" s="8" t="s">
        <v>30</v>
      </c>
      <c r="F134" s="8" t="s">
        <v>30</v>
      </c>
      <c r="G134" s="8" t="s">
        <v>30</v>
      </c>
      <c r="H134" s="8" t="s">
        <v>30</v>
      </c>
      <c r="I134" s="8" t="s">
        <v>30</v>
      </c>
      <c r="J134" s="8" t="s">
        <v>30</v>
      </c>
      <c r="K134" s="8" t="s">
        <v>30</v>
      </c>
      <c r="L134" s="8" t="s">
        <v>30</v>
      </c>
      <c r="M134" s="8" t="s">
        <v>30</v>
      </c>
      <c r="N134" s="8" t="s">
        <v>30</v>
      </c>
      <c r="O134" s="8" t="s">
        <v>30</v>
      </c>
      <c r="P134" s="8" t="s">
        <v>30</v>
      </c>
      <c r="Q134" s="8" t="s">
        <v>30</v>
      </c>
      <c r="R134" s="8" t="s">
        <v>30</v>
      </c>
      <c r="S134" s="8" t="s">
        <v>30</v>
      </c>
      <c r="T134" s="8" t="s">
        <v>30</v>
      </c>
      <c r="U134" s="8" t="s">
        <v>30</v>
      </c>
      <c r="V134" s="8" t="s">
        <v>30</v>
      </c>
      <c r="W134" s="8" t="s">
        <v>30</v>
      </c>
      <c r="X134" s="8" t="s">
        <v>30</v>
      </c>
      <c r="Y134" s="8" t="s">
        <v>30</v>
      </c>
      <c r="Z134" s="8" t="s">
        <v>30</v>
      </c>
      <c r="AA134" s="12"/>
    </row>
    <row r="135" spans="1:27" x14ac:dyDescent="0.2">
      <c r="A135" s="9" t="s">
        <v>29</v>
      </c>
      <c r="B135" s="10">
        <v>0.47222222222222227</v>
      </c>
      <c r="C135" s="10" t="s">
        <v>30</v>
      </c>
      <c r="D135" s="10" t="s">
        <v>30</v>
      </c>
      <c r="E135" s="10" t="s">
        <v>30</v>
      </c>
      <c r="F135" s="10" t="s">
        <v>30</v>
      </c>
      <c r="G135" s="10" t="s">
        <v>30</v>
      </c>
      <c r="H135" s="10" t="s">
        <v>30</v>
      </c>
      <c r="I135" s="10" t="s">
        <v>30</v>
      </c>
      <c r="J135" s="10" t="s">
        <v>30</v>
      </c>
      <c r="K135" s="10" t="s">
        <v>30</v>
      </c>
      <c r="L135" s="10" t="s">
        <v>30</v>
      </c>
      <c r="M135" s="10" t="s">
        <v>30</v>
      </c>
      <c r="N135" s="10" t="s">
        <v>30</v>
      </c>
      <c r="O135" s="10" t="s">
        <v>30</v>
      </c>
      <c r="P135" s="10" t="s">
        <v>30</v>
      </c>
      <c r="Q135" s="10" t="s">
        <v>30</v>
      </c>
      <c r="R135" s="10" t="s">
        <v>30</v>
      </c>
      <c r="S135" s="10" t="s">
        <v>30</v>
      </c>
      <c r="T135" s="10" t="s">
        <v>30</v>
      </c>
      <c r="U135" s="10" t="s">
        <v>30</v>
      </c>
      <c r="V135" s="10" t="s">
        <v>30</v>
      </c>
      <c r="W135" s="10" t="s">
        <v>30</v>
      </c>
      <c r="X135" s="10" t="s">
        <v>30</v>
      </c>
      <c r="Y135" s="10" t="s">
        <v>30</v>
      </c>
      <c r="Z135" s="10" t="s">
        <v>30</v>
      </c>
      <c r="AA135" s="11"/>
    </row>
    <row r="136" spans="1:27" x14ac:dyDescent="0.2">
      <c r="A136" s="1">
        <v>44649</v>
      </c>
    </row>
    <row r="137" spans="1:27" x14ac:dyDescent="0.2">
      <c r="A137" s="2" t="s">
        <v>26</v>
      </c>
      <c r="B137" s="3">
        <v>-1</v>
      </c>
      <c r="C137" s="3">
        <v>-1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-1</v>
      </c>
      <c r="K137" s="3">
        <v>0</v>
      </c>
      <c r="L137" s="3">
        <v>0</v>
      </c>
      <c r="M137" s="3">
        <v>0</v>
      </c>
      <c r="N137" s="3">
        <v>-1</v>
      </c>
      <c r="O137" s="3">
        <v>0</v>
      </c>
      <c r="P137" s="3">
        <v>0</v>
      </c>
      <c r="Q137" s="3">
        <v>0</v>
      </c>
      <c r="R137" s="3">
        <v>-1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4"/>
    </row>
    <row r="138" spans="1:27" x14ac:dyDescent="0.2">
      <c r="A138" s="5" t="s">
        <v>27</v>
      </c>
      <c r="B138" s="6">
        <v>-8.5165208653505114E-3</v>
      </c>
      <c r="C138" s="6">
        <v>-9.4722011223853514E-3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-1.2920467856404601E-2</v>
      </c>
      <c r="K138" s="6">
        <v>0</v>
      </c>
      <c r="L138" s="6">
        <v>0</v>
      </c>
      <c r="M138" s="6">
        <v>0</v>
      </c>
      <c r="N138" s="6">
        <v>-1.6E-2</v>
      </c>
      <c r="O138" s="6">
        <v>0</v>
      </c>
      <c r="P138" s="6">
        <v>0</v>
      </c>
      <c r="Q138" s="6">
        <v>0</v>
      </c>
      <c r="R138" s="6">
        <v>-6.0000000000000001E-3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7">
        <f>SUM(B138:Z138)</f>
        <v>-5.2909189844140468E-2</v>
      </c>
    </row>
    <row r="139" spans="1:27" x14ac:dyDescent="0.2">
      <c r="A139" s="5" t="s">
        <v>28</v>
      </c>
      <c r="B139" s="8" t="s">
        <v>30</v>
      </c>
      <c r="C139" s="8" t="s">
        <v>30</v>
      </c>
      <c r="D139" s="8" t="s">
        <v>30</v>
      </c>
      <c r="E139" s="8" t="s">
        <v>30</v>
      </c>
      <c r="F139" s="8" t="s">
        <v>30</v>
      </c>
      <c r="G139" s="8" t="s">
        <v>30</v>
      </c>
      <c r="H139" s="8" t="s">
        <v>30</v>
      </c>
      <c r="I139" s="8" t="s">
        <v>30</v>
      </c>
      <c r="J139" s="8" t="s">
        <v>30</v>
      </c>
      <c r="K139" s="8" t="s">
        <v>30</v>
      </c>
      <c r="L139" s="8" t="s">
        <v>30</v>
      </c>
      <c r="M139" s="8" t="s">
        <v>30</v>
      </c>
      <c r="N139" s="8" t="s">
        <v>30</v>
      </c>
      <c r="O139" s="8" t="s">
        <v>30</v>
      </c>
      <c r="P139" s="8" t="s">
        <v>30</v>
      </c>
      <c r="Q139" s="8" t="s">
        <v>30</v>
      </c>
      <c r="R139" s="8" t="s">
        <v>30</v>
      </c>
      <c r="S139" s="8">
        <v>75.987499999999997</v>
      </c>
      <c r="T139" s="8" t="s">
        <v>30</v>
      </c>
      <c r="U139" s="8" t="s">
        <v>30</v>
      </c>
      <c r="V139" s="8" t="s">
        <v>30</v>
      </c>
      <c r="W139" s="8" t="s">
        <v>30</v>
      </c>
      <c r="X139" s="8" t="s">
        <v>30</v>
      </c>
      <c r="Y139" s="8" t="s">
        <v>30</v>
      </c>
      <c r="Z139" s="8" t="s">
        <v>30</v>
      </c>
      <c r="AA139" s="12"/>
    </row>
    <row r="140" spans="1:27" x14ac:dyDescent="0.2">
      <c r="A140" s="9" t="s">
        <v>29</v>
      </c>
      <c r="B140" s="10" t="s">
        <v>30</v>
      </c>
      <c r="C140" s="10" t="s">
        <v>30</v>
      </c>
      <c r="D140" s="10" t="s">
        <v>30</v>
      </c>
      <c r="E140" s="10" t="s">
        <v>30</v>
      </c>
      <c r="F140" s="10" t="s">
        <v>30</v>
      </c>
      <c r="G140" s="10" t="s">
        <v>30</v>
      </c>
      <c r="H140" s="10" t="s">
        <v>30</v>
      </c>
      <c r="I140" s="10" t="s">
        <v>30</v>
      </c>
      <c r="J140" s="10" t="s">
        <v>30</v>
      </c>
      <c r="K140" s="10" t="s">
        <v>30</v>
      </c>
      <c r="L140" s="10" t="s">
        <v>30</v>
      </c>
      <c r="M140" s="10" t="s">
        <v>30</v>
      </c>
      <c r="N140" s="10" t="s">
        <v>30</v>
      </c>
      <c r="O140" s="10" t="s">
        <v>30</v>
      </c>
      <c r="P140" s="10" t="s">
        <v>30</v>
      </c>
      <c r="Q140" s="10" t="s">
        <v>30</v>
      </c>
      <c r="R140" s="10" t="s">
        <v>30</v>
      </c>
      <c r="S140" s="10" t="s">
        <v>30</v>
      </c>
      <c r="T140" s="10" t="s">
        <v>30</v>
      </c>
      <c r="U140" s="10" t="s">
        <v>30</v>
      </c>
      <c r="V140" s="10" t="s">
        <v>30</v>
      </c>
      <c r="W140" s="10" t="s">
        <v>30</v>
      </c>
      <c r="X140" s="10" t="s">
        <v>30</v>
      </c>
      <c r="Y140" s="10" t="s">
        <v>30</v>
      </c>
      <c r="Z140" s="10" t="s">
        <v>30</v>
      </c>
      <c r="AA140" s="11"/>
    </row>
    <row r="141" spans="1:27" x14ac:dyDescent="0.2">
      <c r="A141" s="1">
        <v>44652</v>
      </c>
    </row>
    <row r="142" spans="1:27" x14ac:dyDescent="0.2">
      <c r="A142" s="2" t="s">
        <v>26</v>
      </c>
      <c r="B142" s="3">
        <v>-1</v>
      </c>
      <c r="C142" s="3">
        <v>-1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  <c r="I142" s="3">
        <v>0</v>
      </c>
      <c r="J142" s="3">
        <v>-1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-1</v>
      </c>
      <c r="S142" s="3">
        <v>0</v>
      </c>
      <c r="T142" s="3">
        <v>1</v>
      </c>
      <c r="U142" s="3">
        <v>0</v>
      </c>
      <c r="V142" s="3">
        <v>0</v>
      </c>
      <c r="W142" s="3">
        <v>0</v>
      </c>
      <c r="X142" s="3">
        <v>0</v>
      </c>
      <c r="Y142" s="3">
        <v>-1</v>
      </c>
      <c r="Z142" s="3">
        <v>0</v>
      </c>
      <c r="AA142" s="4"/>
    </row>
    <row r="143" spans="1:27" x14ac:dyDescent="0.2">
      <c r="A143" s="5" t="s">
        <v>27</v>
      </c>
      <c r="B143" s="6">
        <v>-8.5165208653505114E-3</v>
      </c>
      <c r="C143" s="6">
        <v>-9.4722011223853514E-3</v>
      </c>
      <c r="D143" s="6">
        <v>0</v>
      </c>
      <c r="E143" s="6">
        <v>0</v>
      </c>
      <c r="F143" s="6">
        <v>0</v>
      </c>
      <c r="G143" s="6">
        <v>1.139811584089323E-2</v>
      </c>
      <c r="H143" s="6">
        <v>0</v>
      </c>
      <c r="I143" s="6">
        <v>0</v>
      </c>
      <c r="J143" s="6">
        <v>-1.2920467856404601E-2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-6.0000000000000001E-3</v>
      </c>
      <c r="S143" s="6">
        <v>0</v>
      </c>
      <c r="T143" s="6">
        <v>3.4170502092050206E-2</v>
      </c>
      <c r="U143" s="6">
        <v>0</v>
      </c>
      <c r="V143" s="6">
        <v>0</v>
      </c>
      <c r="W143" s="6">
        <v>0</v>
      </c>
      <c r="X143" s="6">
        <v>0</v>
      </c>
      <c r="Y143" s="6">
        <v>-2.157661822985469E-2</v>
      </c>
      <c r="Z143" s="6">
        <v>0</v>
      </c>
      <c r="AA143" s="7">
        <f>SUM(B143:Z143)</f>
        <v>-1.2917190141051721E-2</v>
      </c>
    </row>
    <row r="144" spans="1:27" x14ac:dyDescent="0.2">
      <c r="A144" s="5" t="s">
        <v>28</v>
      </c>
      <c r="B144" s="8" t="s">
        <v>30</v>
      </c>
      <c r="C144" s="8" t="s">
        <v>30</v>
      </c>
      <c r="D144" s="8" t="s">
        <v>30</v>
      </c>
      <c r="E144" s="8" t="s">
        <v>30</v>
      </c>
      <c r="F144" s="8" t="s">
        <v>30</v>
      </c>
      <c r="G144" s="8" t="s">
        <v>30</v>
      </c>
      <c r="H144" s="8" t="s">
        <v>30</v>
      </c>
      <c r="I144" s="8" t="s">
        <v>30</v>
      </c>
      <c r="J144" s="8" t="s">
        <v>30</v>
      </c>
      <c r="K144" s="8" t="s">
        <v>30</v>
      </c>
      <c r="L144" s="8" t="s">
        <v>30</v>
      </c>
      <c r="M144" s="8" t="s">
        <v>30</v>
      </c>
      <c r="N144" s="8" t="s">
        <v>30</v>
      </c>
      <c r="O144" s="8" t="s">
        <v>30</v>
      </c>
      <c r="P144" s="8" t="s">
        <v>30</v>
      </c>
      <c r="Q144" s="8" t="s">
        <v>30</v>
      </c>
      <c r="R144" s="8" t="s">
        <v>30</v>
      </c>
      <c r="S144" s="8" t="s">
        <v>30</v>
      </c>
      <c r="T144" s="8" t="s">
        <v>30</v>
      </c>
      <c r="U144" s="8" t="s">
        <v>30</v>
      </c>
      <c r="V144" s="8" t="s">
        <v>30</v>
      </c>
      <c r="W144" s="8" t="s">
        <v>30</v>
      </c>
      <c r="X144" s="8" t="s">
        <v>30</v>
      </c>
      <c r="Y144" s="8" t="s">
        <v>30</v>
      </c>
      <c r="Z144" s="8" t="s">
        <v>30</v>
      </c>
      <c r="AA144" s="12"/>
    </row>
    <row r="145" spans="1:27" x14ac:dyDescent="0.2">
      <c r="A145" s="9" t="s">
        <v>29</v>
      </c>
      <c r="B145" s="10" t="s">
        <v>30</v>
      </c>
      <c r="C145" s="10" t="s">
        <v>30</v>
      </c>
      <c r="D145" s="10" t="s">
        <v>30</v>
      </c>
      <c r="E145" s="10" t="s">
        <v>30</v>
      </c>
      <c r="F145" s="10" t="s">
        <v>30</v>
      </c>
      <c r="G145" s="10" t="s">
        <v>30</v>
      </c>
      <c r="H145" s="10" t="s">
        <v>30</v>
      </c>
      <c r="I145" s="10" t="s">
        <v>30</v>
      </c>
      <c r="J145" s="10" t="s">
        <v>30</v>
      </c>
      <c r="K145" s="10" t="s">
        <v>30</v>
      </c>
      <c r="L145" s="10" t="s">
        <v>30</v>
      </c>
      <c r="M145" s="10" t="s">
        <v>30</v>
      </c>
      <c r="N145" s="10" t="s">
        <v>30</v>
      </c>
      <c r="O145" s="10" t="s">
        <v>30</v>
      </c>
      <c r="P145" s="10" t="s">
        <v>30</v>
      </c>
      <c r="Q145" s="10" t="s">
        <v>30</v>
      </c>
      <c r="R145" s="10" t="s">
        <v>30</v>
      </c>
      <c r="S145" s="10" t="s">
        <v>30</v>
      </c>
      <c r="T145" s="10" t="s">
        <v>30</v>
      </c>
      <c r="U145" s="10" t="s">
        <v>30</v>
      </c>
      <c r="V145" s="10" t="s">
        <v>30</v>
      </c>
      <c r="W145" s="10" t="s">
        <v>30</v>
      </c>
      <c r="X145" s="10" t="s">
        <v>30</v>
      </c>
      <c r="Y145" s="10" t="s">
        <v>30</v>
      </c>
      <c r="Z145" s="10" t="s">
        <v>30</v>
      </c>
      <c r="AA145" s="11"/>
    </row>
    <row r="146" spans="1:27" x14ac:dyDescent="0.2">
      <c r="A146" s="1">
        <v>44655</v>
      </c>
    </row>
    <row r="147" spans="1:27" x14ac:dyDescent="0.2">
      <c r="A147" s="2" t="s">
        <v>26</v>
      </c>
      <c r="B147" s="3">
        <v>0</v>
      </c>
      <c r="C147" s="3">
        <v>-1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  <c r="I147" s="3">
        <v>0</v>
      </c>
      <c r="J147" s="3">
        <v>-1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-1</v>
      </c>
      <c r="S147" s="3">
        <v>0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-1</v>
      </c>
      <c r="Z147" s="3">
        <v>0</v>
      </c>
      <c r="AA147" s="4"/>
    </row>
    <row r="148" spans="1:27" x14ac:dyDescent="0.2">
      <c r="A148" s="5" t="s">
        <v>27</v>
      </c>
      <c r="B148" s="6">
        <v>0</v>
      </c>
      <c r="C148" s="6">
        <v>-9.4722011223853514E-3</v>
      </c>
      <c r="D148" s="6">
        <v>0</v>
      </c>
      <c r="E148" s="6">
        <v>0</v>
      </c>
      <c r="F148" s="6">
        <v>0</v>
      </c>
      <c r="G148" s="6">
        <v>1.139811584089323E-2</v>
      </c>
      <c r="H148" s="6">
        <v>0</v>
      </c>
      <c r="I148" s="6">
        <v>0</v>
      </c>
      <c r="J148" s="6">
        <v>-1.2920467856404601E-2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-6.0000000000000001E-3</v>
      </c>
      <c r="S148" s="6">
        <v>0</v>
      </c>
      <c r="T148" s="6">
        <v>3.4170502092050206E-2</v>
      </c>
      <c r="U148" s="6">
        <v>0</v>
      </c>
      <c r="V148" s="6">
        <v>0</v>
      </c>
      <c r="W148" s="6">
        <v>0</v>
      </c>
      <c r="X148" s="6">
        <v>0</v>
      </c>
      <c r="Y148" s="6">
        <v>-2.157661822985469E-2</v>
      </c>
      <c r="Z148" s="6">
        <v>0</v>
      </c>
      <c r="AA148" s="7">
        <f>SUM(B148:Z148)</f>
        <v>-4.4006692757012078E-3</v>
      </c>
    </row>
    <row r="149" spans="1:27" x14ac:dyDescent="0.2">
      <c r="A149" s="5" t="s">
        <v>28</v>
      </c>
      <c r="B149" s="8">
        <v>4.6500000000000004</v>
      </c>
      <c r="C149" s="8" t="s">
        <v>30</v>
      </c>
      <c r="D149" s="8" t="s">
        <v>30</v>
      </c>
      <c r="E149" s="8" t="s">
        <v>30</v>
      </c>
      <c r="F149" s="8" t="s">
        <v>30</v>
      </c>
      <c r="G149" s="8" t="s">
        <v>30</v>
      </c>
      <c r="H149" s="8" t="s">
        <v>30</v>
      </c>
      <c r="I149" s="8" t="s">
        <v>30</v>
      </c>
      <c r="J149" s="8" t="s">
        <v>30</v>
      </c>
      <c r="K149" s="8" t="s">
        <v>30</v>
      </c>
      <c r="L149" s="8" t="s">
        <v>30</v>
      </c>
      <c r="M149" s="8" t="s">
        <v>30</v>
      </c>
      <c r="N149" s="8" t="s">
        <v>30</v>
      </c>
      <c r="O149" s="8" t="s">
        <v>30</v>
      </c>
      <c r="P149" s="8" t="s">
        <v>30</v>
      </c>
      <c r="Q149" s="8" t="s">
        <v>30</v>
      </c>
      <c r="R149" s="8" t="s">
        <v>30</v>
      </c>
      <c r="S149" s="8" t="s">
        <v>30</v>
      </c>
      <c r="T149" s="8" t="s">
        <v>30</v>
      </c>
      <c r="U149" s="8" t="s">
        <v>30</v>
      </c>
      <c r="V149" s="8" t="s">
        <v>30</v>
      </c>
      <c r="W149" s="8" t="s">
        <v>30</v>
      </c>
      <c r="X149" s="8" t="s">
        <v>30</v>
      </c>
      <c r="Y149" s="8" t="s">
        <v>30</v>
      </c>
      <c r="Z149" s="8" t="s">
        <v>30</v>
      </c>
      <c r="AA149" s="12"/>
    </row>
    <row r="150" spans="1:27" x14ac:dyDescent="0.2">
      <c r="A150" s="9" t="s">
        <v>29</v>
      </c>
      <c r="B150" s="10" t="s">
        <v>30</v>
      </c>
      <c r="C150" s="10" t="s">
        <v>30</v>
      </c>
      <c r="D150" s="10" t="s">
        <v>30</v>
      </c>
      <c r="E150" s="10" t="s">
        <v>30</v>
      </c>
      <c r="F150" s="10" t="s">
        <v>30</v>
      </c>
      <c r="G150" s="10" t="s">
        <v>30</v>
      </c>
      <c r="H150" s="10" t="s">
        <v>30</v>
      </c>
      <c r="I150" s="10" t="s">
        <v>30</v>
      </c>
      <c r="J150" s="10" t="s">
        <v>30</v>
      </c>
      <c r="K150" s="10" t="s">
        <v>30</v>
      </c>
      <c r="L150" s="10" t="s">
        <v>30</v>
      </c>
      <c r="M150" s="10" t="s">
        <v>30</v>
      </c>
      <c r="N150" s="10" t="s">
        <v>30</v>
      </c>
      <c r="O150" s="10" t="s">
        <v>30</v>
      </c>
      <c r="P150" s="10" t="s">
        <v>30</v>
      </c>
      <c r="Q150" s="10" t="s">
        <v>30</v>
      </c>
      <c r="R150" s="10" t="s">
        <v>30</v>
      </c>
      <c r="S150" s="10" t="s">
        <v>30</v>
      </c>
      <c r="T150" s="10" t="s">
        <v>30</v>
      </c>
      <c r="U150" s="10" t="s">
        <v>30</v>
      </c>
      <c r="V150" s="10" t="s">
        <v>30</v>
      </c>
      <c r="W150" s="10" t="s">
        <v>30</v>
      </c>
      <c r="X150" s="10" t="s">
        <v>30</v>
      </c>
      <c r="Y150" s="10" t="s">
        <v>30</v>
      </c>
      <c r="Z150" s="10" t="s">
        <v>30</v>
      </c>
      <c r="AA150" s="11"/>
    </row>
    <row r="151" spans="1:27" x14ac:dyDescent="0.2">
      <c r="A151" s="13">
        <v>44683</v>
      </c>
    </row>
    <row r="152" spans="1:27" x14ac:dyDescent="0.2">
      <c r="A152" s="2" t="s">
        <v>26</v>
      </c>
      <c r="B152" s="3">
        <v>-2</v>
      </c>
      <c r="C152" s="3">
        <v>-1</v>
      </c>
      <c r="D152" s="3">
        <v>0</v>
      </c>
      <c r="E152" s="3">
        <v>0</v>
      </c>
      <c r="F152" s="3">
        <v>0</v>
      </c>
      <c r="G152" s="3">
        <v>1</v>
      </c>
      <c r="H152" s="3">
        <v>1</v>
      </c>
      <c r="I152" s="3">
        <v>-1</v>
      </c>
      <c r="J152" s="3">
        <v>-1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-1</v>
      </c>
      <c r="S152" s="3">
        <v>1</v>
      </c>
      <c r="T152" s="3">
        <v>1</v>
      </c>
      <c r="U152" s="3">
        <v>0</v>
      </c>
      <c r="V152" s="3">
        <v>0</v>
      </c>
      <c r="W152" s="3">
        <v>0</v>
      </c>
      <c r="X152" s="3">
        <v>0</v>
      </c>
      <c r="Y152" s="3">
        <v>-1</v>
      </c>
      <c r="Z152" s="3">
        <v>0</v>
      </c>
      <c r="AA152" s="4"/>
    </row>
    <row r="153" spans="1:27" x14ac:dyDescent="0.2">
      <c r="A153" s="5" t="s">
        <v>27</v>
      </c>
      <c r="B153" s="6">
        <v>-1.7089836888331239E-2</v>
      </c>
      <c r="C153" s="6">
        <v>-9.4722011223853514E-3</v>
      </c>
      <c r="D153" s="6">
        <v>0</v>
      </c>
      <c r="E153" s="6">
        <v>0</v>
      </c>
      <c r="F153" s="6">
        <v>0</v>
      </c>
      <c r="G153" s="6">
        <v>1.139811584089323E-2</v>
      </c>
      <c r="H153" s="6">
        <v>2.0599818511796732E-2</v>
      </c>
      <c r="I153" s="6">
        <v>-2.5825938566552898E-2</v>
      </c>
      <c r="J153" s="6">
        <v>-1.2920467856404601E-2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-6.0000000000000001E-3</v>
      </c>
      <c r="S153" s="6">
        <v>2.6193461538461537E-2</v>
      </c>
      <c r="T153" s="6">
        <v>3.4170502092050206E-2</v>
      </c>
      <c r="U153" s="6">
        <v>0</v>
      </c>
      <c r="V153" s="6">
        <v>0</v>
      </c>
      <c r="W153" s="6">
        <v>0</v>
      </c>
      <c r="X153" s="6">
        <v>0</v>
      </c>
      <c r="Y153" s="6">
        <v>-2.157661822985469E-2</v>
      </c>
      <c r="Z153" s="6">
        <v>0</v>
      </c>
      <c r="AA153" s="7">
        <f>SUM(B153:Z153)</f>
        <v>-5.2316468032706856E-4</v>
      </c>
    </row>
    <row r="154" spans="1:27" x14ac:dyDescent="0.2">
      <c r="A154" s="5" t="s">
        <v>28</v>
      </c>
      <c r="B154" s="8" t="s">
        <v>30</v>
      </c>
      <c r="C154" s="8" t="s">
        <v>30</v>
      </c>
      <c r="D154" s="8" t="s">
        <v>30</v>
      </c>
      <c r="E154" s="8" t="s">
        <v>30</v>
      </c>
      <c r="F154" s="8" t="s">
        <v>30</v>
      </c>
      <c r="G154" s="8" t="s">
        <v>30</v>
      </c>
      <c r="H154" s="8" t="s">
        <v>30</v>
      </c>
      <c r="I154" s="8" t="s">
        <v>30</v>
      </c>
      <c r="J154" s="8" t="s">
        <v>30</v>
      </c>
      <c r="K154" s="8" t="s">
        <v>30</v>
      </c>
      <c r="L154" s="8" t="s">
        <v>30</v>
      </c>
      <c r="M154" s="8" t="s">
        <v>30</v>
      </c>
      <c r="N154" s="8" t="s">
        <v>30</v>
      </c>
      <c r="O154" s="8" t="s">
        <v>30</v>
      </c>
      <c r="P154" s="8" t="s">
        <v>30</v>
      </c>
      <c r="Q154" s="8" t="s">
        <v>30</v>
      </c>
      <c r="R154" s="8" t="s">
        <v>30</v>
      </c>
      <c r="S154" s="8" t="s">
        <v>30</v>
      </c>
      <c r="T154" s="8" t="s">
        <v>30</v>
      </c>
      <c r="U154" s="8" t="s">
        <v>30</v>
      </c>
      <c r="V154" s="8" t="s">
        <v>30</v>
      </c>
      <c r="W154" s="8" t="s">
        <v>30</v>
      </c>
      <c r="X154" s="8" t="s">
        <v>30</v>
      </c>
      <c r="Y154" s="8" t="s">
        <v>30</v>
      </c>
      <c r="Z154" s="8" t="s">
        <v>30</v>
      </c>
      <c r="AA154" s="12"/>
    </row>
    <row r="155" spans="1:27" x14ac:dyDescent="0.2">
      <c r="A155" s="9" t="s">
        <v>29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1"/>
    </row>
    <row r="156" spans="1:27" x14ac:dyDescent="0.2">
      <c r="A156" s="13">
        <v>44690</v>
      </c>
    </row>
    <row r="157" spans="1:27" x14ac:dyDescent="0.2">
      <c r="A157" s="2" t="s">
        <v>26</v>
      </c>
      <c r="B157" s="3">
        <v>-2</v>
      </c>
      <c r="C157" s="3">
        <v>-1</v>
      </c>
      <c r="D157" s="3">
        <v>0</v>
      </c>
      <c r="E157" s="3">
        <v>-1</v>
      </c>
      <c r="F157" s="3">
        <v>0</v>
      </c>
      <c r="G157" s="3">
        <v>-1</v>
      </c>
      <c r="H157" s="3">
        <v>1</v>
      </c>
      <c r="I157" s="3">
        <v>-1</v>
      </c>
      <c r="J157" s="3">
        <v>-1</v>
      </c>
      <c r="K157" s="3">
        <v>-1</v>
      </c>
      <c r="L157" s="3">
        <v>0</v>
      </c>
      <c r="M157" s="3">
        <v>0</v>
      </c>
      <c r="N157" s="3">
        <v>0</v>
      </c>
      <c r="O157" s="3">
        <v>0</v>
      </c>
      <c r="P157" s="3">
        <v>-1</v>
      </c>
      <c r="Q157" s="3">
        <v>0</v>
      </c>
      <c r="R157" s="3">
        <v>-1</v>
      </c>
      <c r="S157" s="3">
        <v>1</v>
      </c>
      <c r="T157" s="3">
        <v>1</v>
      </c>
      <c r="U157" s="3">
        <v>0</v>
      </c>
      <c r="V157" s="3">
        <v>0</v>
      </c>
      <c r="W157" s="3">
        <v>0</v>
      </c>
      <c r="X157" s="3">
        <v>0</v>
      </c>
      <c r="Y157" s="3">
        <v>-1</v>
      </c>
      <c r="Z157" s="3">
        <v>0</v>
      </c>
      <c r="AA157" s="4"/>
    </row>
    <row r="158" spans="1:27" x14ac:dyDescent="0.2">
      <c r="A158" s="5" t="s">
        <v>27</v>
      </c>
      <c r="B158" s="6">
        <v>-1.7089836888331239E-2</v>
      </c>
      <c r="C158" s="6">
        <v>-9.4722011223853514E-3</v>
      </c>
      <c r="D158" s="6">
        <v>0</v>
      </c>
      <c r="E158" s="6">
        <v>-1.0537083641746856E-2</v>
      </c>
      <c r="F158" s="6">
        <v>0</v>
      </c>
      <c r="G158" s="6">
        <v>-1.1057635544508313E-2</v>
      </c>
      <c r="H158" s="6">
        <v>2.0599818511796732E-2</v>
      </c>
      <c r="I158" s="6">
        <v>-2.5825938566552898E-2</v>
      </c>
      <c r="J158" s="6">
        <v>-1.2920467856404601E-2</v>
      </c>
      <c r="K158" s="6">
        <v>-2.3885234899328863E-2</v>
      </c>
      <c r="L158" s="6">
        <v>0</v>
      </c>
      <c r="M158" s="6">
        <v>0</v>
      </c>
      <c r="N158" s="6">
        <v>0</v>
      </c>
      <c r="O158" s="6">
        <v>0</v>
      </c>
      <c r="P158" s="6">
        <v>-1.0504427390791028E-2</v>
      </c>
      <c r="Q158" s="6">
        <v>0</v>
      </c>
      <c r="R158" s="6">
        <v>-6.0000000000000001E-3</v>
      </c>
      <c r="S158" s="6">
        <v>2.6193461538461537E-2</v>
      </c>
      <c r="T158" s="6">
        <v>3.4170502092050206E-2</v>
      </c>
      <c r="U158" s="6">
        <v>0</v>
      </c>
      <c r="V158" s="6">
        <v>0</v>
      </c>
      <c r="W158" s="6">
        <v>0</v>
      </c>
      <c r="X158" s="6">
        <v>0</v>
      </c>
      <c r="Y158" s="6">
        <v>-2.157661822985469E-2</v>
      </c>
      <c r="Z158" s="6">
        <v>0</v>
      </c>
      <c r="AA158" s="7">
        <f>SUM(B158:Z158)</f>
        <v>-6.7905661997595346E-2</v>
      </c>
    </row>
    <row r="159" spans="1:27" x14ac:dyDescent="0.2">
      <c r="A159" s="5" t="s">
        <v>28</v>
      </c>
      <c r="B159" s="8" t="s">
        <v>30</v>
      </c>
      <c r="C159" s="8" t="s">
        <v>30</v>
      </c>
      <c r="D159" s="8" t="s">
        <v>30</v>
      </c>
      <c r="E159" s="8">
        <v>4067.31</v>
      </c>
      <c r="F159" s="8" t="s">
        <v>30</v>
      </c>
      <c r="G159" s="8">
        <v>361.08</v>
      </c>
      <c r="H159" s="8" t="s">
        <v>30</v>
      </c>
      <c r="I159" s="8" t="s">
        <v>30</v>
      </c>
      <c r="J159" s="8" t="s">
        <v>30</v>
      </c>
      <c r="K159" s="8">
        <v>3.8275000000000001</v>
      </c>
      <c r="L159" s="8" t="s">
        <v>30</v>
      </c>
      <c r="M159" s="8" t="s">
        <v>30</v>
      </c>
      <c r="N159" s="8" t="s">
        <v>30</v>
      </c>
      <c r="O159" s="8" t="s">
        <v>30</v>
      </c>
      <c r="P159" s="8">
        <v>16.223299999999998</v>
      </c>
      <c r="Q159" s="8" t="s">
        <v>30</v>
      </c>
      <c r="R159" s="8" t="s">
        <v>30</v>
      </c>
      <c r="S159" s="8" t="s">
        <v>30</v>
      </c>
      <c r="T159" s="8" t="s">
        <v>30</v>
      </c>
      <c r="U159" s="8" t="s">
        <v>30</v>
      </c>
      <c r="V159" s="8" t="s">
        <v>30</v>
      </c>
      <c r="W159" s="8" t="s">
        <v>30</v>
      </c>
      <c r="X159" s="8" t="s">
        <v>30</v>
      </c>
      <c r="Y159" s="8" t="s">
        <v>30</v>
      </c>
      <c r="Z159" s="8" t="s">
        <v>30</v>
      </c>
      <c r="AA159" s="12"/>
    </row>
    <row r="160" spans="1:27" x14ac:dyDescent="0.2">
      <c r="A160" s="9" t="s">
        <v>29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1"/>
    </row>
    <row r="161" spans="1:27" x14ac:dyDescent="0.2">
      <c r="A161" s="13">
        <v>44707</v>
      </c>
    </row>
    <row r="162" spans="1:27" x14ac:dyDescent="0.2">
      <c r="A162" s="2" t="s">
        <v>26</v>
      </c>
      <c r="B162" s="3">
        <v>-2</v>
      </c>
      <c r="C162" s="3">
        <v>-1</v>
      </c>
      <c r="D162" s="3">
        <v>-1</v>
      </c>
      <c r="E162" s="3">
        <v>-1</v>
      </c>
      <c r="F162" s="3">
        <v>0</v>
      </c>
      <c r="G162" s="3">
        <v>-1</v>
      </c>
      <c r="H162" s="3">
        <v>0</v>
      </c>
      <c r="I162" s="3">
        <v>-1</v>
      </c>
      <c r="J162" s="3">
        <v>-1</v>
      </c>
      <c r="K162" s="3">
        <v>-1</v>
      </c>
      <c r="L162" s="3">
        <v>0</v>
      </c>
      <c r="M162" s="3">
        <v>0</v>
      </c>
      <c r="N162" s="3">
        <v>0</v>
      </c>
      <c r="O162" s="3">
        <v>0</v>
      </c>
      <c r="P162" s="3">
        <v>-1</v>
      </c>
      <c r="Q162" s="3">
        <v>0</v>
      </c>
      <c r="R162" s="3">
        <v>-1</v>
      </c>
      <c r="S162" s="3">
        <v>0</v>
      </c>
      <c r="T162" s="3">
        <v>1</v>
      </c>
      <c r="U162" s="3">
        <v>0</v>
      </c>
      <c r="V162" s="3">
        <v>-1</v>
      </c>
      <c r="W162" s="3">
        <v>0</v>
      </c>
      <c r="X162" s="3">
        <v>0</v>
      </c>
      <c r="Y162" s="3">
        <v>-1</v>
      </c>
      <c r="Z162" s="3">
        <v>0</v>
      </c>
      <c r="AA162" s="4"/>
    </row>
    <row r="163" spans="1:27" x14ac:dyDescent="0.2">
      <c r="A163" s="5" t="s">
        <v>27</v>
      </c>
      <c r="B163" s="6">
        <v>-1.7089836888331239E-2</v>
      </c>
      <c r="C163" s="6">
        <v>-9.4722011223853514E-3</v>
      </c>
      <c r="D163" s="6">
        <v>-2.7015221617418352E-2</v>
      </c>
      <c r="E163" s="6">
        <v>-1.0537083641746856E-2</v>
      </c>
      <c r="F163" s="6">
        <v>0</v>
      </c>
      <c r="G163" s="6">
        <v>-1.1057635544508313E-2</v>
      </c>
      <c r="H163" s="6">
        <v>0</v>
      </c>
      <c r="I163" s="6">
        <v>-2.5825938566552898E-2</v>
      </c>
      <c r="J163" s="6">
        <v>-1.2920467856404601E-2</v>
      </c>
      <c r="K163" s="6">
        <v>-2.3885234899328863E-2</v>
      </c>
      <c r="L163" s="6">
        <v>0</v>
      </c>
      <c r="M163" s="6">
        <v>0</v>
      </c>
      <c r="N163" s="6">
        <v>0</v>
      </c>
      <c r="O163" s="6">
        <v>0</v>
      </c>
      <c r="P163" s="6">
        <v>-1.0504427390791028E-2</v>
      </c>
      <c r="Q163" s="6">
        <v>0</v>
      </c>
      <c r="R163" s="6">
        <v>-6.0000000000000001E-3</v>
      </c>
      <c r="S163" s="6">
        <v>0</v>
      </c>
      <c r="T163" s="6">
        <v>3.4170502092050206E-2</v>
      </c>
      <c r="U163" s="6">
        <v>0</v>
      </c>
      <c r="V163" s="6">
        <v>-1.9141363636363637E-2</v>
      </c>
      <c r="W163" s="6">
        <v>0</v>
      </c>
      <c r="X163" s="6">
        <v>0</v>
      </c>
      <c r="Y163" s="6">
        <v>-2.157661822985469E-2</v>
      </c>
      <c r="Z163" s="6">
        <v>0</v>
      </c>
      <c r="AA163" s="7">
        <f>SUM(B163:Z163)</f>
        <v>-0.1608555273016356</v>
      </c>
    </row>
    <row r="164" spans="1:27" x14ac:dyDescent="0.2">
      <c r="A164" s="5" t="s">
        <v>28</v>
      </c>
      <c r="B164" s="8" t="s">
        <v>30</v>
      </c>
      <c r="C164" s="8" t="s">
        <v>30</v>
      </c>
      <c r="D164" s="8" t="s">
        <v>30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12"/>
    </row>
    <row r="165" spans="1:27" x14ac:dyDescent="0.2">
      <c r="A165" s="9" t="s">
        <v>29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1"/>
    </row>
    <row r="166" spans="1:27" x14ac:dyDescent="0.2">
      <c r="A166" s="13">
        <v>44715</v>
      </c>
    </row>
    <row r="167" spans="1:27" x14ac:dyDescent="0.2">
      <c r="A167" s="2" t="s">
        <v>26</v>
      </c>
      <c r="B167" s="3">
        <v>-2</v>
      </c>
      <c r="C167" s="3">
        <v>-1</v>
      </c>
      <c r="D167" s="3">
        <v>-1</v>
      </c>
      <c r="E167" s="3">
        <v>-1</v>
      </c>
      <c r="F167" s="3">
        <v>0</v>
      </c>
      <c r="G167" s="3">
        <v>-1</v>
      </c>
      <c r="H167" s="3">
        <v>0</v>
      </c>
      <c r="I167" s="3">
        <v>-1</v>
      </c>
      <c r="J167" s="3">
        <v>-1</v>
      </c>
      <c r="K167" s="3">
        <v>-1</v>
      </c>
      <c r="L167" s="3">
        <v>0</v>
      </c>
      <c r="M167" s="3">
        <v>1</v>
      </c>
      <c r="N167" s="3">
        <v>0</v>
      </c>
      <c r="O167" s="3">
        <v>0</v>
      </c>
      <c r="P167" s="3">
        <v>-1</v>
      </c>
      <c r="Q167" s="3">
        <v>0</v>
      </c>
      <c r="R167" s="3">
        <v>-1</v>
      </c>
      <c r="S167" s="3">
        <v>0</v>
      </c>
      <c r="T167" s="3">
        <v>0</v>
      </c>
      <c r="U167" s="3">
        <v>0</v>
      </c>
      <c r="V167" s="3">
        <v>-1</v>
      </c>
      <c r="W167" s="3">
        <v>0</v>
      </c>
      <c r="X167" s="3">
        <v>0</v>
      </c>
      <c r="Y167" s="3">
        <v>-1</v>
      </c>
      <c r="Z167" s="3">
        <v>0</v>
      </c>
      <c r="AA167" s="4"/>
    </row>
    <row r="168" spans="1:27" x14ac:dyDescent="0.2">
      <c r="A168" s="5" t="s">
        <v>27</v>
      </c>
      <c r="B168" s="6">
        <v>-1.7089836888331239E-2</v>
      </c>
      <c r="C168" s="6">
        <v>-9.4722011223853514E-3</v>
      </c>
      <c r="D168" s="6">
        <v>-2.7015221617418352E-2</v>
      </c>
      <c r="E168" s="6">
        <v>-1.0500000000000001E-2</v>
      </c>
      <c r="F168" s="6">
        <v>0</v>
      </c>
      <c r="G168" s="6">
        <v>-1.1057635544508313E-2</v>
      </c>
      <c r="H168" s="6">
        <v>0</v>
      </c>
      <c r="I168" s="6">
        <v>-2.5825938566552898E-2</v>
      </c>
      <c r="J168" s="6">
        <v>-1.2920467856404601E-2</v>
      </c>
      <c r="K168" s="6">
        <v>-2.3885234899328863E-2</v>
      </c>
      <c r="L168" s="6">
        <v>0</v>
      </c>
      <c r="M168" s="6">
        <v>1.3449299065420557E-2</v>
      </c>
      <c r="N168" s="6">
        <v>0</v>
      </c>
      <c r="O168" s="6">
        <v>0</v>
      </c>
      <c r="P168" s="6">
        <v>-1.0504427390791028E-2</v>
      </c>
      <c r="Q168" s="6">
        <v>0</v>
      </c>
      <c r="R168" s="6">
        <v>-6.0000000000000001E-3</v>
      </c>
      <c r="S168" s="6">
        <v>0</v>
      </c>
      <c r="T168" s="6">
        <v>0</v>
      </c>
      <c r="U168" s="6">
        <v>0</v>
      </c>
      <c r="V168" s="6">
        <v>-1.9141363636363637E-2</v>
      </c>
      <c r="W168" s="6">
        <v>0</v>
      </c>
      <c r="X168" s="6">
        <v>0</v>
      </c>
      <c r="Y168" s="6">
        <v>-2.157661822985469E-2</v>
      </c>
      <c r="Z168" s="6">
        <v>0</v>
      </c>
      <c r="AA168" s="7">
        <f>SUM(B168:Z168)</f>
        <v>-0.1815396466865184</v>
      </c>
    </row>
    <row r="169" spans="1:27" x14ac:dyDescent="0.2">
      <c r="A169" s="5" t="s">
        <v>28</v>
      </c>
      <c r="B169" s="8" t="s">
        <v>30</v>
      </c>
      <c r="C169" s="8" t="s">
        <v>30</v>
      </c>
      <c r="D169" s="8" t="s">
        <v>30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12"/>
    </row>
    <row r="170" spans="1:27" x14ac:dyDescent="0.2">
      <c r="A170" s="9" t="s">
        <v>29</v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1"/>
    </row>
    <row r="171" spans="1:27" x14ac:dyDescent="0.2">
      <c r="A171" s="13">
        <v>44733</v>
      </c>
    </row>
    <row r="172" spans="1:27" x14ac:dyDescent="0.2">
      <c r="A172" s="2" t="s">
        <v>26</v>
      </c>
      <c r="B172" s="3">
        <v>-2</v>
      </c>
      <c r="C172" s="3">
        <v>-1</v>
      </c>
      <c r="D172" s="3">
        <v>-1</v>
      </c>
      <c r="E172" s="3">
        <v>-1</v>
      </c>
      <c r="F172" s="3">
        <v>0</v>
      </c>
      <c r="G172" s="3">
        <v>-1</v>
      </c>
      <c r="H172" s="3">
        <v>0</v>
      </c>
      <c r="I172" s="3">
        <v>-1</v>
      </c>
      <c r="J172" s="3">
        <v>-1</v>
      </c>
      <c r="K172" s="3">
        <v>-1</v>
      </c>
      <c r="L172" s="3">
        <v>0</v>
      </c>
      <c r="M172" s="3">
        <v>1</v>
      </c>
      <c r="N172" s="3">
        <v>0</v>
      </c>
      <c r="O172" s="3">
        <v>0</v>
      </c>
      <c r="P172" s="3">
        <v>1</v>
      </c>
      <c r="Q172" s="3">
        <v>0</v>
      </c>
      <c r="R172" s="3">
        <v>-1</v>
      </c>
      <c r="S172" s="3">
        <v>0</v>
      </c>
      <c r="T172" s="3">
        <v>0</v>
      </c>
      <c r="U172" s="3">
        <v>0</v>
      </c>
      <c r="V172" s="3">
        <v>-1</v>
      </c>
      <c r="W172" s="3">
        <v>0</v>
      </c>
      <c r="X172" s="3">
        <v>0</v>
      </c>
      <c r="Y172" s="3">
        <v>-1</v>
      </c>
      <c r="Z172" s="3">
        <v>0</v>
      </c>
      <c r="AA172" s="4"/>
    </row>
    <row r="173" spans="1:27" x14ac:dyDescent="0.2">
      <c r="A173" s="5" t="s">
        <v>27</v>
      </c>
      <c r="B173" s="6">
        <v>-1.7089836888331239E-2</v>
      </c>
      <c r="C173" s="6">
        <v>-9.4722011223853514E-3</v>
      </c>
      <c r="D173" s="6">
        <v>-2.7015221617418352E-2</v>
      </c>
      <c r="E173" s="6">
        <v>-1.0500000000000001E-2</v>
      </c>
      <c r="F173" s="6">
        <v>0</v>
      </c>
      <c r="G173" s="6">
        <v>-1.1057635544508313E-2</v>
      </c>
      <c r="H173" s="6">
        <v>0</v>
      </c>
      <c r="I173" s="6">
        <v>-2.5825938566552898E-2</v>
      </c>
      <c r="J173" s="6">
        <v>-1.2920467856404601E-2</v>
      </c>
      <c r="K173" s="6">
        <v>-2.3885234899328863E-2</v>
      </c>
      <c r="L173" s="6">
        <v>0</v>
      </c>
      <c r="M173" s="6">
        <v>1.3449299065420557E-2</v>
      </c>
      <c r="N173" s="6">
        <v>0</v>
      </c>
      <c r="O173" s="6">
        <v>0</v>
      </c>
      <c r="P173" s="6">
        <v>1.1173098330241188E-2</v>
      </c>
      <c r="Q173" s="6">
        <v>0</v>
      </c>
      <c r="R173" s="6">
        <v>-6.0000000000000001E-3</v>
      </c>
      <c r="S173" s="6">
        <v>0</v>
      </c>
      <c r="T173" s="6">
        <v>0</v>
      </c>
      <c r="U173" s="6">
        <v>0</v>
      </c>
      <c r="V173" s="6">
        <v>-1.9141363636363637E-2</v>
      </c>
      <c r="W173" s="6">
        <v>0</v>
      </c>
      <c r="X173" s="6">
        <v>0</v>
      </c>
      <c r="Y173" s="6">
        <v>-2.157661822985469E-2</v>
      </c>
      <c r="Z173" s="6">
        <v>0</v>
      </c>
      <c r="AA173" s="7">
        <f>SUM(B173:Z173)</f>
        <v>-0.15986212096548619</v>
      </c>
    </row>
    <row r="174" spans="1:27" x14ac:dyDescent="0.2">
      <c r="A174" s="5" t="s">
        <v>28</v>
      </c>
      <c r="B174" s="8" t="s">
        <v>30</v>
      </c>
      <c r="C174" s="8" t="s">
        <v>30</v>
      </c>
      <c r="D174" s="8" t="s">
        <v>30</v>
      </c>
      <c r="E174" s="8" t="s">
        <v>30</v>
      </c>
      <c r="F174" s="8" t="s">
        <v>30</v>
      </c>
      <c r="G174" s="8" t="s">
        <v>30</v>
      </c>
      <c r="H174" s="8" t="s">
        <v>30</v>
      </c>
      <c r="I174" s="8" t="s">
        <v>30</v>
      </c>
      <c r="J174" s="8" t="s">
        <v>30</v>
      </c>
      <c r="K174" s="8" t="s">
        <v>30</v>
      </c>
      <c r="L174" s="8" t="s">
        <v>30</v>
      </c>
      <c r="M174" s="8" t="s">
        <v>30</v>
      </c>
      <c r="N174" s="8" t="s">
        <v>30</v>
      </c>
      <c r="O174" s="8" t="s">
        <v>30</v>
      </c>
      <c r="P174" s="8">
        <v>15.945600000000001</v>
      </c>
      <c r="Q174" s="8" t="s">
        <v>30</v>
      </c>
      <c r="R174" s="8" t="s">
        <v>30</v>
      </c>
      <c r="S174" s="8" t="s">
        <v>30</v>
      </c>
      <c r="T174" s="8" t="s">
        <v>30</v>
      </c>
      <c r="U174" s="8" t="s">
        <v>30</v>
      </c>
      <c r="V174" s="8" t="s">
        <v>30</v>
      </c>
      <c r="W174" s="8" t="s">
        <v>30</v>
      </c>
      <c r="X174" s="8" t="s">
        <v>30</v>
      </c>
      <c r="Y174" s="8" t="s">
        <v>30</v>
      </c>
      <c r="Z174" s="8" t="s">
        <v>30</v>
      </c>
      <c r="AA174" s="12"/>
    </row>
    <row r="175" spans="1:27" x14ac:dyDescent="0.2">
      <c r="A175" s="9" t="s">
        <v>29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1"/>
    </row>
    <row r="176" spans="1:27" x14ac:dyDescent="0.2">
      <c r="A176" s="13">
        <v>44741</v>
      </c>
    </row>
    <row r="177" spans="1:27" x14ac:dyDescent="0.2">
      <c r="A177" s="2" t="s">
        <v>26</v>
      </c>
      <c r="B177" s="3">
        <v>-2</v>
      </c>
      <c r="C177" s="3">
        <v>-1</v>
      </c>
      <c r="D177" s="3">
        <v>-1</v>
      </c>
      <c r="E177" s="3">
        <v>-1</v>
      </c>
      <c r="F177" s="3">
        <v>0</v>
      </c>
      <c r="G177" s="3">
        <v>-1</v>
      </c>
      <c r="H177" s="3">
        <v>0</v>
      </c>
      <c r="I177" s="3">
        <v>-1</v>
      </c>
      <c r="J177" s="3">
        <v>-1</v>
      </c>
      <c r="K177" s="3">
        <v>-1</v>
      </c>
      <c r="L177" s="3">
        <v>0</v>
      </c>
      <c r="M177" s="3">
        <v>1</v>
      </c>
      <c r="N177" s="3">
        <v>0</v>
      </c>
      <c r="O177" s="3">
        <v>0</v>
      </c>
      <c r="P177" s="3">
        <v>0</v>
      </c>
      <c r="Q177" s="3">
        <v>0</v>
      </c>
      <c r="R177" s="3">
        <v>-1</v>
      </c>
      <c r="S177" s="3">
        <v>0</v>
      </c>
      <c r="T177" s="3">
        <v>0</v>
      </c>
      <c r="U177" s="3">
        <v>0</v>
      </c>
      <c r="V177" s="3">
        <v>-1</v>
      </c>
      <c r="W177" s="3">
        <v>0</v>
      </c>
      <c r="X177" s="3">
        <v>0</v>
      </c>
      <c r="Y177" s="3">
        <v>-1</v>
      </c>
      <c r="Z177" s="3">
        <v>0</v>
      </c>
      <c r="AA177" s="4"/>
    </row>
    <row r="178" spans="1:27" x14ac:dyDescent="0.2">
      <c r="A178" s="5" t="s">
        <v>27</v>
      </c>
      <c r="B178" s="6">
        <v>-1.7089836888331239E-2</v>
      </c>
      <c r="C178" s="6">
        <v>-9.4722011223853514E-3</v>
      </c>
      <c r="D178" s="6">
        <v>-2.7015221617418352E-2</v>
      </c>
      <c r="E178" s="6">
        <v>-1.0500000000000001E-2</v>
      </c>
      <c r="F178" s="6">
        <v>0</v>
      </c>
      <c r="G178" s="6">
        <v>-1.1057635544508313E-2</v>
      </c>
      <c r="H178" s="6">
        <v>0</v>
      </c>
      <c r="I178" s="6">
        <v>-2.5825938566552898E-2</v>
      </c>
      <c r="J178" s="6">
        <v>-1.2920467856404601E-2</v>
      </c>
      <c r="K178" s="6">
        <v>-2.3885234899328863E-2</v>
      </c>
      <c r="L178" s="6">
        <v>0</v>
      </c>
      <c r="M178" s="6">
        <v>1.3449299065420557E-2</v>
      </c>
      <c r="N178" s="6">
        <v>0</v>
      </c>
      <c r="O178" s="6">
        <v>0</v>
      </c>
      <c r="P178" s="6">
        <v>0</v>
      </c>
      <c r="Q178" s="6">
        <v>0</v>
      </c>
      <c r="R178" s="6">
        <v>-6.0000000000000001E-3</v>
      </c>
      <c r="S178" s="6">
        <v>0</v>
      </c>
      <c r="T178" s="6">
        <v>0</v>
      </c>
      <c r="U178" s="6">
        <v>0</v>
      </c>
      <c r="V178" s="6">
        <v>-1.9141363636363637E-2</v>
      </c>
      <c r="W178" s="6">
        <v>0</v>
      </c>
      <c r="X178" s="6">
        <v>0</v>
      </c>
      <c r="Y178" s="6">
        <v>-2.157661822985469E-2</v>
      </c>
      <c r="Z178" s="6">
        <v>0</v>
      </c>
      <c r="AA178" s="7">
        <f>SUM(B178:Z178)</f>
        <v>-0.1710352192957274</v>
      </c>
    </row>
    <row r="179" spans="1:27" x14ac:dyDescent="0.2">
      <c r="A179" s="5" t="s">
        <v>28</v>
      </c>
      <c r="B179" s="8" t="s">
        <v>30</v>
      </c>
      <c r="C179" s="8" t="s">
        <v>30</v>
      </c>
      <c r="D179" s="8" t="s">
        <v>30</v>
      </c>
      <c r="E179" s="8" t="s">
        <v>30</v>
      </c>
      <c r="F179" s="8" t="s">
        <v>30</v>
      </c>
      <c r="G179" s="8" t="s">
        <v>30</v>
      </c>
      <c r="H179" s="8" t="s">
        <v>30</v>
      </c>
      <c r="I179" s="8" t="s">
        <v>30</v>
      </c>
      <c r="J179" s="8" t="s">
        <v>30</v>
      </c>
      <c r="K179" s="8" t="s">
        <v>30</v>
      </c>
      <c r="L179" s="8" t="s">
        <v>30</v>
      </c>
      <c r="M179" s="8" t="s">
        <v>30</v>
      </c>
      <c r="N179" s="8" t="s">
        <v>30</v>
      </c>
      <c r="O179" s="8" t="s">
        <v>30</v>
      </c>
      <c r="P179" s="8">
        <v>16.2684</v>
      </c>
      <c r="Q179" s="8" t="s">
        <v>30</v>
      </c>
      <c r="R179" s="8" t="s">
        <v>30</v>
      </c>
      <c r="S179" s="8" t="s">
        <v>30</v>
      </c>
      <c r="T179" s="8" t="s">
        <v>30</v>
      </c>
      <c r="U179" s="8" t="s">
        <v>30</v>
      </c>
      <c r="V179" s="8" t="s">
        <v>30</v>
      </c>
      <c r="W179" s="8" t="s">
        <v>30</v>
      </c>
      <c r="X179" s="8" t="s">
        <v>30</v>
      </c>
      <c r="Y179" s="8" t="s">
        <v>30</v>
      </c>
      <c r="Z179" s="8" t="s">
        <v>30</v>
      </c>
      <c r="AA179" s="12"/>
    </row>
    <row r="180" spans="1:27" x14ac:dyDescent="0.2">
      <c r="A180" s="9" t="s">
        <v>29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>
        <v>0.47569444444444442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1"/>
    </row>
    <row r="181" spans="1:27" x14ac:dyDescent="0.2">
      <c r="A181" s="1">
        <v>44747</v>
      </c>
    </row>
    <row r="182" spans="1:27" x14ac:dyDescent="0.2">
      <c r="A182" s="2" t="s">
        <v>26</v>
      </c>
      <c r="B182" s="3">
        <v>-2</v>
      </c>
      <c r="C182" s="3">
        <v>-1</v>
      </c>
      <c r="D182" s="3">
        <v>0</v>
      </c>
      <c r="E182" s="3">
        <v>-1</v>
      </c>
      <c r="F182" s="3">
        <v>-1</v>
      </c>
      <c r="G182" s="3">
        <v>-1</v>
      </c>
      <c r="H182" s="3">
        <v>0</v>
      </c>
      <c r="I182" s="3">
        <v>0</v>
      </c>
      <c r="J182" s="3">
        <v>-1</v>
      </c>
      <c r="K182" s="3">
        <v>-1</v>
      </c>
      <c r="L182" s="3">
        <v>0</v>
      </c>
      <c r="M182" s="3">
        <v>-1</v>
      </c>
      <c r="N182" s="3">
        <v>-1</v>
      </c>
      <c r="O182" s="3">
        <v>0</v>
      </c>
      <c r="P182" s="3">
        <v>0</v>
      </c>
      <c r="Q182" s="3">
        <v>1</v>
      </c>
      <c r="R182" s="3">
        <v>-1</v>
      </c>
      <c r="S182" s="3">
        <v>0</v>
      </c>
      <c r="T182" s="3">
        <v>1</v>
      </c>
      <c r="U182" s="3">
        <v>0</v>
      </c>
      <c r="V182" s="3">
        <v>0</v>
      </c>
      <c r="W182" s="3">
        <v>0</v>
      </c>
      <c r="X182" s="3">
        <v>0</v>
      </c>
      <c r="Y182" s="3">
        <v>-1</v>
      </c>
      <c r="Z182" s="3">
        <v>0</v>
      </c>
      <c r="AA182" s="4"/>
    </row>
    <row r="183" spans="1:27" x14ac:dyDescent="0.2">
      <c r="A183" s="5" t="s">
        <v>27</v>
      </c>
      <c r="B183" s="6">
        <v>-1.7089836888331239E-2</v>
      </c>
      <c r="C183" s="6">
        <v>-9.4722011223853514E-3</v>
      </c>
      <c r="D183" s="6">
        <v>0</v>
      </c>
      <c r="E183" s="6">
        <v>-1.0500000000000001E-2</v>
      </c>
      <c r="F183" s="6">
        <v>-1.4743843358901899E-2</v>
      </c>
      <c r="G183" s="6">
        <v>-1.1057635544508313E-2</v>
      </c>
      <c r="H183" s="6">
        <v>0</v>
      </c>
      <c r="I183" s="6">
        <v>0</v>
      </c>
      <c r="J183" s="6">
        <v>-1.2920467856404601E-2</v>
      </c>
      <c r="K183" s="6">
        <v>-2.3885234899328863E-2</v>
      </c>
      <c r="L183" s="6">
        <v>0</v>
      </c>
      <c r="M183" s="6">
        <v>-1.1907564395174437E-2</v>
      </c>
      <c r="N183" s="6">
        <v>-1.7676911907066797E-2</v>
      </c>
      <c r="O183" s="6">
        <v>0</v>
      </c>
      <c r="P183" s="6">
        <v>0</v>
      </c>
      <c r="Q183" s="6">
        <v>2.3869607843137255E-2</v>
      </c>
      <c r="R183" s="6">
        <v>-6.0000000000000001E-3</v>
      </c>
      <c r="S183" s="6">
        <v>0</v>
      </c>
      <c r="T183" s="6">
        <v>3.2534966592427619E-2</v>
      </c>
      <c r="U183" s="6">
        <v>0</v>
      </c>
      <c r="V183" s="6">
        <v>0</v>
      </c>
      <c r="W183" s="6">
        <v>0</v>
      </c>
      <c r="X183" s="6">
        <v>0</v>
      </c>
      <c r="Y183" s="6">
        <v>-2.157661822985469E-2</v>
      </c>
      <c r="Z183" s="6">
        <v>0</v>
      </c>
      <c r="AA183" s="7">
        <f>SUM(B183:Z183)</f>
        <v>-0.10042573976639133</v>
      </c>
    </row>
    <row r="184" spans="1:27" x14ac:dyDescent="0.2">
      <c r="A184" s="5" t="s">
        <v>95</v>
      </c>
      <c r="B184" s="8" t="s">
        <v>30</v>
      </c>
      <c r="C184" s="8" t="s">
        <v>30</v>
      </c>
      <c r="D184" s="8">
        <v>6.7198000000000002</v>
      </c>
      <c r="E184" s="8" t="s">
        <v>30</v>
      </c>
      <c r="F184" s="8">
        <v>24.159300000000002</v>
      </c>
      <c r="G184" s="8" t="s">
        <v>30</v>
      </c>
      <c r="H184" s="8" t="s">
        <v>30</v>
      </c>
      <c r="I184" s="8">
        <v>4.4215</v>
      </c>
      <c r="J184" s="8" t="s">
        <v>30</v>
      </c>
      <c r="K184" s="8" t="s">
        <v>30</v>
      </c>
      <c r="L184" s="8" t="s">
        <v>30</v>
      </c>
      <c r="M184" s="8">
        <v>4.6494999999999997</v>
      </c>
      <c r="N184" s="8">
        <v>4.8250000000000002</v>
      </c>
      <c r="O184" s="8" t="s">
        <v>30</v>
      </c>
      <c r="P184" s="8" t="s">
        <v>30</v>
      </c>
      <c r="Q184" s="8">
        <v>35.991999999999997</v>
      </c>
      <c r="R184" s="8" t="s">
        <v>30</v>
      </c>
      <c r="S184" s="8" t="s">
        <v>30</v>
      </c>
      <c r="T184" s="8">
        <v>1.4068000000000001</v>
      </c>
      <c r="U184" s="8" t="s">
        <v>30</v>
      </c>
      <c r="V184" s="8">
        <v>1313.61</v>
      </c>
      <c r="W184" s="8" t="s">
        <v>30</v>
      </c>
      <c r="X184" s="8" t="s">
        <v>30</v>
      </c>
      <c r="Y184" s="8" t="s">
        <v>30</v>
      </c>
      <c r="Z184" s="8" t="s">
        <v>30</v>
      </c>
      <c r="AA184" s="12" t="s">
        <v>30</v>
      </c>
    </row>
    <row r="185" spans="1:27" x14ac:dyDescent="0.2">
      <c r="A185" s="5" t="s">
        <v>96</v>
      </c>
      <c r="B185" s="8" t="s">
        <v>30</v>
      </c>
      <c r="C185" s="8" t="s">
        <v>30</v>
      </c>
      <c r="D185" s="8" t="s">
        <v>30</v>
      </c>
      <c r="E185" s="8" t="s">
        <v>30</v>
      </c>
      <c r="F185" s="8" t="s">
        <v>30</v>
      </c>
      <c r="G185" s="8" t="s">
        <v>30</v>
      </c>
      <c r="H185" s="8" t="s">
        <v>30</v>
      </c>
      <c r="I185" s="8" t="s">
        <v>30</v>
      </c>
      <c r="J185" s="8" t="s">
        <v>30</v>
      </c>
      <c r="K185" s="8" t="s">
        <v>30</v>
      </c>
      <c r="L185" s="8" t="s">
        <v>30</v>
      </c>
      <c r="M185" s="8" t="s">
        <v>30</v>
      </c>
      <c r="N185" s="8" t="s">
        <v>30</v>
      </c>
      <c r="O185" s="8" t="s">
        <v>30</v>
      </c>
      <c r="P185" s="8" t="s">
        <v>30</v>
      </c>
      <c r="Q185" s="54" t="s">
        <v>30</v>
      </c>
      <c r="R185" s="8" t="s">
        <v>30</v>
      </c>
      <c r="S185" s="8" t="s">
        <v>30</v>
      </c>
      <c r="T185" s="8" t="s">
        <v>30</v>
      </c>
      <c r="U185" s="8" t="s">
        <v>30</v>
      </c>
      <c r="V185" s="8" t="s">
        <v>30</v>
      </c>
      <c r="W185" s="8" t="s">
        <v>30</v>
      </c>
      <c r="X185" s="8" t="s">
        <v>30</v>
      </c>
      <c r="Y185" s="8" t="s">
        <v>30</v>
      </c>
      <c r="Z185" s="8" t="s">
        <v>30</v>
      </c>
      <c r="AA185" s="12"/>
    </row>
    <row r="186" spans="1:27" x14ac:dyDescent="0.2">
      <c r="A186" s="9" t="s">
        <v>29</v>
      </c>
      <c r="B186" s="10" t="s">
        <v>30</v>
      </c>
      <c r="C186" s="10" t="s">
        <v>30</v>
      </c>
      <c r="D186" s="10">
        <v>0.47222222222222227</v>
      </c>
      <c r="E186" s="10" t="s">
        <v>30</v>
      </c>
      <c r="F186" s="10">
        <v>0.47361111111111115</v>
      </c>
      <c r="G186" s="10" t="s">
        <v>30</v>
      </c>
      <c r="H186" s="10" t="s">
        <v>30</v>
      </c>
      <c r="I186" s="10">
        <v>0.47083333333333338</v>
      </c>
      <c r="J186" s="10" t="s">
        <v>30</v>
      </c>
      <c r="K186" s="10" t="s">
        <v>30</v>
      </c>
      <c r="L186" s="10" t="s">
        <v>30</v>
      </c>
      <c r="M186" s="10">
        <v>0.47361111111111115</v>
      </c>
      <c r="N186" s="10">
        <v>0.47291666666666665</v>
      </c>
      <c r="O186" s="10" t="s">
        <v>30</v>
      </c>
      <c r="P186" s="10" t="s">
        <v>30</v>
      </c>
      <c r="Q186" s="10">
        <v>0.47500000000000003</v>
      </c>
      <c r="R186" s="10" t="s">
        <v>30</v>
      </c>
      <c r="S186" s="10" t="s">
        <v>30</v>
      </c>
      <c r="T186" s="10">
        <v>0.47500000000000003</v>
      </c>
      <c r="U186" s="10" t="s">
        <v>30</v>
      </c>
      <c r="V186" s="10">
        <v>0.47430555555555554</v>
      </c>
      <c r="W186" s="10" t="s">
        <v>30</v>
      </c>
      <c r="X186" s="10" t="s">
        <v>30</v>
      </c>
      <c r="Y186" s="10" t="s">
        <v>30</v>
      </c>
      <c r="Z186" s="10" t="s">
        <v>30</v>
      </c>
      <c r="AA186" s="55" t="s">
        <v>30</v>
      </c>
    </row>
    <row r="187" spans="1:27" x14ac:dyDescent="0.2">
      <c r="A187" s="1">
        <v>44749</v>
      </c>
    </row>
    <row r="188" spans="1:27" x14ac:dyDescent="0.2">
      <c r="A188" s="2" t="s">
        <v>26</v>
      </c>
      <c r="B188" s="3">
        <v>-2</v>
      </c>
      <c r="C188" s="3">
        <v>0</v>
      </c>
      <c r="D188" s="3">
        <v>0</v>
      </c>
      <c r="E188" s="3">
        <v>0</v>
      </c>
      <c r="F188" s="3">
        <v>-1</v>
      </c>
      <c r="G188" s="3">
        <v>0</v>
      </c>
      <c r="H188" s="3">
        <v>0</v>
      </c>
      <c r="I188" s="3">
        <v>0</v>
      </c>
      <c r="J188" s="3">
        <v>-1</v>
      </c>
      <c r="K188" s="3">
        <v>-1</v>
      </c>
      <c r="L188" s="3">
        <v>0</v>
      </c>
      <c r="M188" s="3">
        <v>-1</v>
      </c>
      <c r="N188" s="3">
        <v>-1</v>
      </c>
      <c r="O188" s="3">
        <v>0</v>
      </c>
      <c r="P188" s="3">
        <v>0</v>
      </c>
      <c r="Q188" s="3">
        <v>1</v>
      </c>
      <c r="R188" s="3">
        <v>-1</v>
      </c>
      <c r="S188" s="3">
        <v>0</v>
      </c>
      <c r="T188" s="3">
        <v>1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4"/>
    </row>
    <row r="189" spans="1:27" x14ac:dyDescent="0.2">
      <c r="A189" s="5" t="s">
        <v>27</v>
      </c>
      <c r="B189" s="6">
        <v>-1.7089836888331239E-2</v>
      </c>
      <c r="C189" s="6">
        <v>0</v>
      </c>
      <c r="D189" s="6">
        <v>0</v>
      </c>
      <c r="E189" s="6">
        <v>0</v>
      </c>
      <c r="F189" s="6">
        <v>-1.4743843358901899E-2</v>
      </c>
      <c r="G189" s="6">
        <v>0</v>
      </c>
      <c r="H189" s="6">
        <v>0</v>
      </c>
      <c r="I189" s="6">
        <v>0</v>
      </c>
      <c r="J189" s="6">
        <v>-1.2920467856404601E-2</v>
      </c>
      <c r="K189" s="6">
        <v>-2.3885234899328863E-2</v>
      </c>
      <c r="L189" s="6">
        <v>0</v>
      </c>
      <c r="M189" s="6">
        <v>-1.1907564395174437E-2</v>
      </c>
      <c r="N189" s="6">
        <v>-1.7676911907066797E-2</v>
      </c>
      <c r="O189" s="6">
        <v>0</v>
      </c>
      <c r="P189" s="6">
        <v>0</v>
      </c>
      <c r="Q189" s="6">
        <v>2.3869607843137255E-2</v>
      </c>
      <c r="R189" s="6">
        <v>-6.0000000000000001E-3</v>
      </c>
      <c r="S189" s="6">
        <v>0</v>
      </c>
      <c r="T189" s="6">
        <v>3.2534966592427619E-2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7">
        <f>SUM(B189:Z189)</f>
        <v>-4.7819284869642986E-2</v>
      </c>
    </row>
    <row r="190" spans="1:27" x14ac:dyDescent="0.2">
      <c r="A190" s="5" t="s">
        <v>95</v>
      </c>
      <c r="B190" s="8" t="s">
        <v>30</v>
      </c>
      <c r="C190" s="8">
        <v>981.93</v>
      </c>
      <c r="D190" s="8" t="s">
        <v>30</v>
      </c>
      <c r="E190" s="8">
        <v>4337.43</v>
      </c>
      <c r="F190" s="8" t="s">
        <v>30</v>
      </c>
      <c r="G190" s="8">
        <v>399.05</v>
      </c>
      <c r="H190" s="8" t="s">
        <v>30</v>
      </c>
      <c r="I190" s="8" t="s">
        <v>30</v>
      </c>
      <c r="J190" s="8" t="s">
        <v>30</v>
      </c>
      <c r="K190" s="8" t="s">
        <v>30</v>
      </c>
      <c r="L190" s="8" t="s">
        <v>30</v>
      </c>
      <c r="M190" s="8" t="s">
        <v>30</v>
      </c>
      <c r="N190" s="8" t="s">
        <v>30</v>
      </c>
      <c r="O190" s="8" t="s">
        <v>30</v>
      </c>
      <c r="P190" s="8" t="s">
        <v>30</v>
      </c>
      <c r="Q190" s="8" t="s">
        <v>30</v>
      </c>
      <c r="R190" s="8" t="s">
        <v>30</v>
      </c>
      <c r="S190" s="8" t="s">
        <v>30</v>
      </c>
      <c r="T190" s="8" t="s">
        <v>30</v>
      </c>
      <c r="U190" s="8" t="s">
        <v>30</v>
      </c>
      <c r="V190" s="8" t="s">
        <v>30</v>
      </c>
      <c r="W190" s="8" t="s">
        <v>30</v>
      </c>
      <c r="X190" s="8" t="s">
        <v>30</v>
      </c>
      <c r="Y190" s="8">
        <v>1.0175000000000001</v>
      </c>
      <c r="Z190" s="8" t="s">
        <v>30</v>
      </c>
      <c r="AA190" s="12" t="s">
        <v>30</v>
      </c>
    </row>
    <row r="191" spans="1:27" x14ac:dyDescent="0.2">
      <c r="A191" s="5" t="s">
        <v>96</v>
      </c>
      <c r="B191" s="8" t="s">
        <v>30</v>
      </c>
      <c r="C191" s="8" t="s">
        <v>30</v>
      </c>
      <c r="D191" s="8" t="s">
        <v>30</v>
      </c>
      <c r="E191" s="8" t="s">
        <v>30</v>
      </c>
      <c r="F191" s="8" t="s">
        <v>30</v>
      </c>
      <c r="G191" s="8" t="s">
        <v>30</v>
      </c>
      <c r="H191" s="8" t="s">
        <v>30</v>
      </c>
      <c r="I191" s="8" t="s">
        <v>30</v>
      </c>
      <c r="J191" s="8" t="s">
        <v>30</v>
      </c>
      <c r="K191" s="8" t="s">
        <v>30</v>
      </c>
      <c r="L191" s="8" t="s">
        <v>30</v>
      </c>
      <c r="M191" s="8" t="s">
        <v>30</v>
      </c>
      <c r="N191" s="8" t="s">
        <v>30</v>
      </c>
      <c r="O191" s="8" t="s">
        <v>30</v>
      </c>
      <c r="P191" s="8" t="s">
        <v>30</v>
      </c>
      <c r="Q191" s="54" t="s">
        <v>30</v>
      </c>
      <c r="R191" s="8" t="s">
        <v>30</v>
      </c>
      <c r="S191" s="8" t="s">
        <v>30</v>
      </c>
      <c r="T191" s="8" t="s">
        <v>30</v>
      </c>
      <c r="U191" s="8" t="s">
        <v>30</v>
      </c>
      <c r="V191" s="8" t="s">
        <v>30</v>
      </c>
      <c r="W191" s="8" t="s">
        <v>30</v>
      </c>
      <c r="X191" s="8" t="s">
        <v>30</v>
      </c>
      <c r="Y191" s="8" t="s">
        <v>30</v>
      </c>
      <c r="Z191" s="8" t="s">
        <v>30</v>
      </c>
      <c r="AA191" s="12"/>
    </row>
    <row r="192" spans="1:27" x14ac:dyDescent="0.2">
      <c r="A192" s="9" t="s">
        <v>29</v>
      </c>
      <c r="B192" s="10" t="s">
        <v>30</v>
      </c>
      <c r="C192" s="10">
        <v>0.40208333333333335</v>
      </c>
      <c r="D192" s="10" t="s">
        <v>30</v>
      </c>
      <c r="E192" s="10">
        <v>0.40208333333333335</v>
      </c>
      <c r="F192" s="10" t="s">
        <v>30</v>
      </c>
      <c r="G192" s="10">
        <v>0.40208333333333335</v>
      </c>
      <c r="H192" s="10" t="s">
        <v>30</v>
      </c>
      <c r="I192" s="10" t="s">
        <v>30</v>
      </c>
      <c r="J192" s="10" t="s">
        <v>30</v>
      </c>
      <c r="K192" s="10" t="s">
        <v>30</v>
      </c>
      <c r="L192" s="10" t="s">
        <v>30</v>
      </c>
      <c r="M192" s="10" t="s">
        <v>30</v>
      </c>
      <c r="N192" s="10" t="s">
        <v>30</v>
      </c>
      <c r="O192" s="10" t="s">
        <v>30</v>
      </c>
      <c r="P192" s="10" t="s">
        <v>30</v>
      </c>
      <c r="Q192" s="10" t="s">
        <v>30</v>
      </c>
      <c r="R192" s="10" t="s">
        <v>30</v>
      </c>
      <c r="S192" s="10" t="s">
        <v>30</v>
      </c>
      <c r="T192" s="10" t="s">
        <v>30</v>
      </c>
      <c r="U192" s="10" t="s">
        <v>30</v>
      </c>
      <c r="V192" s="10" t="s">
        <v>30</v>
      </c>
      <c r="W192" s="10" t="s">
        <v>30</v>
      </c>
      <c r="X192" s="10" t="s">
        <v>30</v>
      </c>
      <c r="Y192" s="10">
        <v>0.40208333333333335</v>
      </c>
      <c r="Z192" s="10" t="s">
        <v>30</v>
      </c>
      <c r="AA192" s="55" t="s">
        <v>30</v>
      </c>
    </row>
    <row r="193" spans="1:27" x14ac:dyDescent="0.2">
      <c r="A193" s="1">
        <v>44757</v>
      </c>
    </row>
    <row r="194" spans="1:27" x14ac:dyDescent="0.2">
      <c r="A194" s="2" t="s">
        <v>26</v>
      </c>
      <c r="B194" s="3">
        <v>-2</v>
      </c>
      <c r="C194" s="3">
        <v>0</v>
      </c>
      <c r="D194" s="3">
        <v>0</v>
      </c>
      <c r="E194" s="3">
        <v>0</v>
      </c>
      <c r="F194" s="3">
        <v>-1</v>
      </c>
      <c r="G194" s="3">
        <v>0</v>
      </c>
      <c r="H194" s="3">
        <v>0</v>
      </c>
      <c r="I194" s="3">
        <v>0</v>
      </c>
      <c r="J194" s="3">
        <v>-1</v>
      </c>
      <c r="K194" s="3">
        <v>-1</v>
      </c>
      <c r="L194" s="3">
        <v>-1</v>
      </c>
      <c r="M194" s="3">
        <v>-1</v>
      </c>
      <c r="N194" s="3">
        <v>-1</v>
      </c>
      <c r="O194" s="3">
        <v>0</v>
      </c>
      <c r="P194" s="3">
        <v>0</v>
      </c>
      <c r="Q194" s="3">
        <v>0</v>
      </c>
      <c r="R194" s="3">
        <v>-1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4"/>
    </row>
    <row r="195" spans="1:27" x14ac:dyDescent="0.2">
      <c r="A195" s="5" t="s">
        <v>27</v>
      </c>
      <c r="B195" s="6">
        <v>-1.7089836888331239E-2</v>
      </c>
      <c r="C195" s="6">
        <v>0</v>
      </c>
      <c r="D195" s="6">
        <v>0</v>
      </c>
      <c r="E195" s="6">
        <v>0</v>
      </c>
      <c r="F195" s="6">
        <v>-1.4743843358901899E-2</v>
      </c>
      <c r="G195" s="6">
        <v>0</v>
      </c>
      <c r="H195" s="6">
        <v>0</v>
      </c>
      <c r="I195" s="6">
        <v>0</v>
      </c>
      <c r="J195" s="6">
        <v>-1.2920467856404601E-2</v>
      </c>
      <c r="K195" s="6">
        <v>-2.3885234899328863E-2</v>
      </c>
      <c r="L195" s="6">
        <v>-2.5273650385604113E-2</v>
      </c>
      <c r="M195" s="6">
        <v>-1.1907564395174437E-2</v>
      </c>
      <c r="N195" s="6">
        <v>-1.7676911907066797E-2</v>
      </c>
      <c r="O195" s="6">
        <v>0</v>
      </c>
      <c r="P195" s="6">
        <v>0</v>
      </c>
      <c r="Q195" s="6">
        <v>0</v>
      </c>
      <c r="R195" s="6">
        <v>-6.0000000000000001E-3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7">
        <f>SUM(B195:Z195)</f>
        <v>-0.12949750969081197</v>
      </c>
    </row>
    <row r="196" spans="1:27" x14ac:dyDescent="0.2">
      <c r="A196" s="5" t="s">
        <v>95</v>
      </c>
      <c r="B196" s="8" t="s">
        <v>30</v>
      </c>
      <c r="C196" s="8" t="s">
        <v>30</v>
      </c>
      <c r="D196" s="8" t="s">
        <v>30</v>
      </c>
      <c r="E196" s="8" t="s">
        <v>30</v>
      </c>
      <c r="F196" s="8" t="s">
        <v>30</v>
      </c>
      <c r="G196" s="8" t="s">
        <v>30</v>
      </c>
      <c r="H196" s="8" t="s">
        <v>30</v>
      </c>
      <c r="I196" s="8" t="s">
        <v>30</v>
      </c>
      <c r="J196" s="8" t="s">
        <v>30</v>
      </c>
      <c r="K196" s="8" t="s">
        <v>30</v>
      </c>
      <c r="L196" s="8">
        <v>56.35</v>
      </c>
      <c r="M196" s="8" t="s">
        <v>30</v>
      </c>
      <c r="N196" s="8" t="s">
        <v>30</v>
      </c>
      <c r="O196" s="8" t="s">
        <v>30</v>
      </c>
      <c r="P196" s="8" t="s">
        <v>30</v>
      </c>
      <c r="Q196" s="8">
        <v>36.69</v>
      </c>
      <c r="R196" s="8" t="s">
        <v>30</v>
      </c>
      <c r="S196" s="8" t="s">
        <v>30</v>
      </c>
      <c r="T196" s="8">
        <v>1.4036</v>
      </c>
      <c r="U196" s="8" t="s">
        <v>30</v>
      </c>
      <c r="V196" s="8" t="s">
        <v>30</v>
      </c>
      <c r="W196" s="8" t="s">
        <v>30</v>
      </c>
      <c r="X196" s="8" t="s">
        <v>30</v>
      </c>
      <c r="Y196" s="8" t="s">
        <v>30</v>
      </c>
      <c r="Z196" s="8" t="s">
        <v>30</v>
      </c>
      <c r="AA196" s="12" t="s">
        <v>30</v>
      </c>
    </row>
    <row r="197" spans="1:27" x14ac:dyDescent="0.2">
      <c r="A197" s="5" t="s">
        <v>96</v>
      </c>
      <c r="B197" s="8" t="s">
        <v>30</v>
      </c>
      <c r="C197" s="8" t="s">
        <v>30</v>
      </c>
      <c r="D197" s="8" t="s">
        <v>30</v>
      </c>
      <c r="E197" s="8" t="s">
        <v>30</v>
      </c>
      <c r="F197" s="8" t="s">
        <v>30</v>
      </c>
      <c r="G197" s="8" t="s">
        <v>30</v>
      </c>
      <c r="H197" s="8" t="s">
        <v>30</v>
      </c>
      <c r="I197" s="8" t="s">
        <v>30</v>
      </c>
      <c r="J197" s="8" t="s">
        <v>30</v>
      </c>
      <c r="K197" s="8" t="s">
        <v>30</v>
      </c>
      <c r="L197" s="8" t="s">
        <v>30</v>
      </c>
      <c r="M197" s="8" t="s">
        <v>30</v>
      </c>
      <c r="N197" s="8" t="s">
        <v>30</v>
      </c>
      <c r="O197" s="8" t="s">
        <v>30</v>
      </c>
      <c r="P197" s="8" t="s">
        <v>30</v>
      </c>
      <c r="Q197" s="54" t="s">
        <v>30</v>
      </c>
      <c r="R197" s="8" t="s">
        <v>30</v>
      </c>
      <c r="S197" s="8" t="s">
        <v>30</v>
      </c>
      <c r="T197" s="8" t="s">
        <v>30</v>
      </c>
      <c r="U197" s="8" t="s">
        <v>30</v>
      </c>
      <c r="V197" s="8" t="s">
        <v>30</v>
      </c>
      <c r="W197" s="8" t="s">
        <v>30</v>
      </c>
      <c r="X197" s="8" t="s">
        <v>30</v>
      </c>
      <c r="Y197" s="8" t="s">
        <v>30</v>
      </c>
      <c r="Z197" s="8" t="s">
        <v>30</v>
      </c>
      <c r="AA197" s="12"/>
    </row>
    <row r="198" spans="1:27" x14ac:dyDescent="0.2">
      <c r="A198" s="9" t="s">
        <v>29</v>
      </c>
      <c r="B198" s="10" t="s">
        <v>30</v>
      </c>
      <c r="C198" s="10" t="s">
        <v>30</v>
      </c>
      <c r="D198" s="10" t="s">
        <v>30</v>
      </c>
      <c r="E198" s="10" t="s">
        <v>30</v>
      </c>
      <c r="F198" s="10" t="s">
        <v>30</v>
      </c>
      <c r="G198" s="10" t="s">
        <v>30</v>
      </c>
      <c r="H198" s="10" t="s">
        <v>30</v>
      </c>
      <c r="I198" s="10" t="s">
        <v>30</v>
      </c>
      <c r="J198" s="10" t="s">
        <v>30</v>
      </c>
      <c r="K198" s="10" t="s">
        <v>30</v>
      </c>
      <c r="L198" s="10">
        <v>8.0555555555555561E-2</v>
      </c>
      <c r="M198" s="10" t="s">
        <v>30</v>
      </c>
      <c r="N198" s="10" t="s">
        <v>30</v>
      </c>
      <c r="O198" s="10" t="s">
        <v>30</v>
      </c>
      <c r="P198" s="10" t="s">
        <v>30</v>
      </c>
      <c r="Q198" s="10">
        <v>8.0555555555555561E-2</v>
      </c>
      <c r="R198" s="10" t="s">
        <v>30</v>
      </c>
      <c r="S198" s="10" t="s">
        <v>30</v>
      </c>
      <c r="T198" s="10">
        <v>8.0555555555555561E-2</v>
      </c>
      <c r="U198" s="10" t="s">
        <v>30</v>
      </c>
      <c r="V198" s="10" t="s">
        <v>30</v>
      </c>
      <c r="W198" s="10" t="s">
        <v>30</v>
      </c>
      <c r="X198" s="10" t="s">
        <v>30</v>
      </c>
      <c r="Y198" s="10" t="s">
        <v>30</v>
      </c>
      <c r="Z198" s="10" t="s">
        <v>30</v>
      </c>
      <c r="AA198" s="55" t="s">
        <v>30</v>
      </c>
    </row>
    <row r="199" spans="1:27" x14ac:dyDescent="0.2">
      <c r="A199" s="1">
        <v>44774</v>
      </c>
    </row>
    <row r="200" spans="1:27" x14ac:dyDescent="0.2">
      <c r="A200" s="2" t="s">
        <v>26</v>
      </c>
      <c r="B200" s="3">
        <v>-2</v>
      </c>
      <c r="C200" s="3">
        <v>0</v>
      </c>
      <c r="D200" s="3">
        <v>0</v>
      </c>
      <c r="E200" s="3">
        <v>0</v>
      </c>
      <c r="F200" s="3">
        <v>-1</v>
      </c>
      <c r="G200" s="3">
        <v>0</v>
      </c>
      <c r="H200" s="3">
        <v>0</v>
      </c>
      <c r="I200" s="3">
        <v>0</v>
      </c>
      <c r="J200" s="3">
        <v>-1</v>
      </c>
      <c r="K200" s="3">
        <v>-1</v>
      </c>
      <c r="L200" s="3">
        <v>-1</v>
      </c>
      <c r="M200" s="3">
        <v>-1</v>
      </c>
      <c r="N200" s="3">
        <v>-1</v>
      </c>
      <c r="O200" s="3">
        <v>0</v>
      </c>
      <c r="P200" s="3">
        <v>0</v>
      </c>
      <c r="Q200" s="3">
        <v>1</v>
      </c>
      <c r="R200" s="3">
        <v>-1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4"/>
    </row>
    <row r="201" spans="1:27" x14ac:dyDescent="0.2">
      <c r="A201" s="5" t="s">
        <v>27</v>
      </c>
      <c r="B201" s="6">
        <v>-1.7089836888331239E-2</v>
      </c>
      <c r="C201" s="6">
        <v>0</v>
      </c>
      <c r="D201" s="6">
        <v>0</v>
      </c>
      <c r="E201" s="6">
        <v>0</v>
      </c>
      <c r="F201" s="6">
        <v>-1.4743843358901899E-2</v>
      </c>
      <c r="G201" s="6">
        <v>0</v>
      </c>
      <c r="H201" s="6">
        <v>0</v>
      </c>
      <c r="I201" s="6">
        <v>0</v>
      </c>
      <c r="J201" s="6">
        <v>-1.2920467856404601E-2</v>
      </c>
      <c r="K201" s="6">
        <v>-2.3885234899328863E-2</v>
      </c>
      <c r="L201" s="6">
        <v>-2.5273650385604113E-2</v>
      </c>
      <c r="M201" s="6">
        <v>-1.1907564395174437E-2</v>
      </c>
      <c r="N201" s="6">
        <v>-1.7676911907066797E-2</v>
      </c>
      <c r="O201" s="6">
        <v>0</v>
      </c>
      <c r="P201" s="6">
        <v>0</v>
      </c>
      <c r="Q201" s="6">
        <v>2.1999999999999999E-2</v>
      </c>
      <c r="R201" s="6">
        <v>-6.0000000000000001E-3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7">
        <f>SUM(B201:Z201)</f>
        <v>-0.10749750969081198</v>
      </c>
    </row>
    <row r="202" spans="1:27" x14ac:dyDescent="0.2">
      <c r="A202" s="5" t="s">
        <v>95</v>
      </c>
      <c r="B202" s="8" t="s">
        <v>30</v>
      </c>
      <c r="C202" s="8" t="s">
        <v>30</v>
      </c>
      <c r="D202" s="8" t="s">
        <v>30</v>
      </c>
      <c r="E202" s="8" t="s">
        <v>30</v>
      </c>
      <c r="F202" s="8" t="s">
        <v>30</v>
      </c>
      <c r="G202" s="8" t="s">
        <v>30</v>
      </c>
      <c r="H202" s="8" t="s">
        <v>30</v>
      </c>
      <c r="I202" s="8" t="s">
        <v>30</v>
      </c>
      <c r="J202" s="8" t="s">
        <v>30</v>
      </c>
      <c r="K202" s="8" t="s">
        <v>30</v>
      </c>
      <c r="L202" s="8" t="s">
        <v>30</v>
      </c>
      <c r="M202" s="8" t="s">
        <v>30</v>
      </c>
      <c r="N202" s="8" t="s">
        <v>30</v>
      </c>
      <c r="O202" s="8" t="s">
        <v>30</v>
      </c>
      <c r="P202" s="8" t="s">
        <v>30</v>
      </c>
      <c r="Q202" s="8">
        <v>36.128</v>
      </c>
      <c r="R202" s="8" t="s">
        <v>30</v>
      </c>
      <c r="S202" s="8" t="s">
        <v>30</v>
      </c>
      <c r="T202" s="8" t="s">
        <v>30</v>
      </c>
      <c r="U202" s="8" t="s">
        <v>30</v>
      </c>
      <c r="V202" s="8" t="s">
        <v>30</v>
      </c>
      <c r="W202" s="8" t="s">
        <v>30</v>
      </c>
      <c r="X202" s="8" t="s">
        <v>30</v>
      </c>
      <c r="Y202" s="8" t="s">
        <v>30</v>
      </c>
      <c r="Z202" s="8" t="s">
        <v>30</v>
      </c>
      <c r="AA202" s="12" t="s">
        <v>30</v>
      </c>
    </row>
    <row r="203" spans="1:27" x14ac:dyDescent="0.2">
      <c r="A203" s="5" t="s">
        <v>96</v>
      </c>
      <c r="B203" s="8" t="s">
        <v>30</v>
      </c>
      <c r="C203" s="8" t="s">
        <v>30</v>
      </c>
      <c r="D203" s="8" t="s">
        <v>30</v>
      </c>
      <c r="E203" s="8" t="s">
        <v>30</v>
      </c>
      <c r="F203" s="8" t="s">
        <v>30</v>
      </c>
      <c r="G203" s="8" t="s">
        <v>30</v>
      </c>
      <c r="H203" s="8" t="s">
        <v>30</v>
      </c>
      <c r="I203" s="8" t="s">
        <v>30</v>
      </c>
      <c r="J203" s="8" t="s">
        <v>30</v>
      </c>
      <c r="K203" s="8" t="s">
        <v>30</v>
      </c>
      <c r="L203" s="8" t="s">
        <v>30</v>
      </c>
      <c r="M203" s="8" t="s">
        <v>30</v>
      </c>
      <c r="N203" s="8" t="s">
        <v>30</v>
      </c>
      <c r="O203" s="8" t="s">
        <v>30</v>
      </c>
      <c r="P203" s="8" t="s">
        <v>30</v>
      </c>
      <c r="Q203" s="54" t="s">
        <v>30</v>
      </c>
      <c r="R203" s="8" t="s">
        <v>30</v>
      </c>
      <c r="S203" s="8" t="s">
        <v>30</v>
      </c>
      <c r="T203" s="8" t="s">
        <v>30</v>
      </c>
      <c r="U203" s="8" t="s">
        <v>30</v>
      </c>
      <c r="V203" s="8" t="s">
        <v>30</v>
      </c>
      <c r="W203" s="8" t="s">
        <v>30</v>
      </c>
      <c r="X203" s="8" t="s">
        <v>30</v>
      </c>
      <c r="Y203" s="8" t="s">
        <v>30</v>
      </c>
      <c r="Z203" s="8" t="s">
        <v>30</v>
      </c>
      <c r="AA203" s="12"/>
    </row>
    <row r="204" spans="1:27" x14ac:dyDescent="0.2">
      <c r="A204" s="9" t="s">
        <v>29</v>
      </c>
      <c r="B204" s="10" t="s">
        <v>30</v>
      </c>
      <c r="C204" s="10" t="s">
        <v>30</v>
      </c>
      <c r="D204" s="10" t="s">
        <v>30</v>
      </c>
      <c r="E204" s="10" t="s">
        <v>30</v>
      </c>
      <c r="F204" s="10" t="s">
        <v>30</v>
      </c>
      <c r="G204" s="10" t="s">
        <v>30</v>
      </c>
      <c r="H204" s="10" t="s">
        <v>30</v>
      </c>
      <c r="I204" s="10" t="s">
        <v>30</v>
      </c>
      <c r="J204" s="10" t="s">
        <v>30</v>
      </c>
      <c r="K204" s="10" t="s">
        <v>30</v>
      </c>
      <c r="L204" s="10" t="s">
        <v>30</v>
      </c>
      <c r="M204" s="10" t="s">
        <v>30</v>
      </c>
      <c r="N204" s="10" t="s">
        <v>30</v>
      </c>
      <c r="O204" s="10" t="s">
        <v>30</v>
      </c>
      <c r="P204" s="10" t="s">
        <v>30</v>
      </c>
      <c r="Q204" s="10">
        <v>0.49374999999999997</v>
      </c>
      <c r="R204" s="10" t="s">
        <v>30</v>
      </c>
      <c r="S204" s="10" t="s">
        <v>30</v>
      </c>
      <c r="T204" s="10" t="s">
        <v>30</v>
      </c>
      <c r="U204" s="10" t="s">
        <v>30</v>
      </c>
      <c r="V204" s="10" t="s">
        <v>30</v>
      </c>
      <c r="W204" s="10" t="s">
        <v>30</v>
      </c>
      <c r="X204" s="10" t="s">
        <v>30</v>
      </c>
      <c r="Y204" s="10" t="s">
        <v>30</v>
      </c>
      <c r="Z204" s="10" t="s">
        <v>30</v>
      </c>
      <c r="AA204" s="55" t="s">
        <v>30</v>
      </c>
    </row>
    <row r="205" spans="1:27" x14ac:dyDescent="0.2">
      <c r="A205" s="1">
        <v>44805</v>
      </c>
    </row>
    <row r="206" spans="1:27" x14ac:dyDescent="0.2">
      <c r="A206" s="2" t="s">
        <v>26</v>
      </c>
      <c r="B206" s="3">
        <v>-2</v>
      </c>
      <c r="C206" s="3">
        <v>-1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-1</v>
      </c>
      <c r="K206" s="3">
        <v>-1</v>
      </c>
      <c r="L206" s="3">
        <v>-1</v>
      </c>
      <c r="M206" s="3">
        <v>0</v>
      </c>
      <c r="N206" s="3">
        <v>0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-2</v>
      </c>
      <c r="Z206" s="3">
        <v>0</v>
      </c>
      <c r="AA206" s="4"/>
    </row>
    <row r="207" spans="1:27" x14ac:dyDescent="0.2">
      <c r="A207" s="5" t="s">
        <v>27</v>
      </c>
      <c r="B207" s="6">
        <v>-1.7089836888331239E-2</v>
      </c>
      <c r="C207" s="6">
        <v>-7.7232104121475057E-3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-1.2920467856404601E-2</v>
      </c>
      <c r="K207" s="6">
        <v>-2.3885234899328863E-2</v>
      </c>
      <c r="L207" s="6">
        <v>-2.5273650385604113E-2</v>
      </c>
      <c r="M207" s="6">
        <v>0</v>
      </c>
      <c r="N207" s="6">
        <v>0</v>
      </c>
      <c r="O207" s="6">
        <v>0</v>
      </c>
      <c r="P207" s="6">
        <v>1.1335243553008597E-2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-3.4000000000000002E-2</v>
      </c>
      <c r="Z207" s="6">
        <v>0</v>
      </c>
      <c r="AA207" s="7">
        <f>SUM(B207:Z207)</f>
        <v>-0.10955715688880774</v>
      </c>
    </row>
    <row r="208" spans="1:27" x14ac:dyDescent="0.2">
      <c r="A208" s="5" t="s">
        <v>95</v>
      </c>
      <c r="B208" s="8" t="s">
        <v>30</v>
      </c>
      <c r="C208" s="8">
        <v>903.75</v>
      </c>
      <c r="D208" s="8" t="s">
        <v>30</v>
      </c>
      <c r="E208" s="8" t="s">
        <v>30</v>
      </c>
      <c r="F208" s="8">
        <v>24.489899999999999</v>
      </c>
      <c r="G208" s="8" t="s">
        <v>30</v>
      </c>
      <c r="H208" s="8" t="s">
        <v>30</v>
      </c>
      <c r="I208" s="8" t="s">
        <v>30</v>
      </c>
      <c r="J208" s="8" t="s">
        <v>30</v>
      </c>
      <c r="K208" s="8" t="s">
        <v>30</v>
      </c>
      <c r="L208" s="8" t="s">
        <v>30</v>
      </c>
      <c r="M208" s="8">
        <v>4.7145999999999999</v>
      </c>
      <c r="N208" s="8">
        <v>4.8449999999999998</v>
      </c>
      <c r="O208" s="8" t="s">
        <v>30</v>
      </c>
      <c r="P208" s="8">
        <v>17.169699999999999</v>
      </c>
      <c r="Q208" s="8">
        <v>36.67</v>
      </c>
      <c r="R208" s="8">
        <v>18.203900000000001</v>
      </c>
      <c r="S208" s="8" t="s">
        <v>30</v>
      </c>
      <c r="T208" s="8" t="s">
        <v>30</v>
      </c>
      <c r="U208" s="8" t="s">
        <v>30</v>
      </c>
      <c r="V208" s="8" t="s">
        <v>30</v>
      </c>
      <c r="W208" s="8" t="s">
        <v>30</v>
      </c>
      <c r="X208" s="8" t="s">
        <v>30</v>
      </c>
      <c r="Y208" s="8">
        <v>0.99950000000000006</v>
      </c>
      <c r="Z208" s="8" t="s">
        <v>30</v>
      </c>
      <c r="AA208" s="12" t="s">
        <v>30</v>
      </c>
    </row>
    <row r="209" spans="1:27" x14ac:dyDescent="0.2">
      <c r="A209" s="5" t="s">
        <v>96</v>
      </c>
      <c r="B209" s="8" t="s">
        <v>30</v>
      </c>
      <c r="C209" s="8" t="s">
        <v>30</v>
      </c>
      <c r="D209" s="8" t="s">
        <v>30</v>
      </c>
      <c r="E209" s="8" t="s">
        <v>30</v>
      </c>
      <c r="F209" s="8" t="s">
        <v>30</v>
      </c>
      <c r="G209" s="8" t="s">
        <v>30</v>
      </c>
      <c r="H209" s="8" t="s">
        <v>30</v>
      </c>
      <c r="I209" s="8" t="s">
        <v>30</v>
      </c>
      <c r="J209" s="8" t="s">
        <v>30</v>
      </c>
      <c r="K209" s="8" t="s">
        <v>30</v>
      </c>
      <c r="L209" s="8" t="s">
        <v>30</v>
      </c>
      <c r="M209" s="8" t="s">
        <v>30</v>
      </c>
      <c r="N209" s="8" t="s">
        <v>30</v>
      </c>
      <c r="O209" s="8" t="s">
        <v>30</v>
      </c>
      <c r="P209" s="8" t="s">
        <v>30</v>
      </c>
      <c r="Q209" s="54" t="s">
        <v>30</v>
      </c>
      <c r="R209" s="8" t="s">
        <v>30</v>
      </c>
      <c r="S209" s="8" t="s">
        <v>30</v>
      </c>
      <c r="T209" s="8" t="s">
        <v>30</v>
      </c>
      <c r="U209" s="8" t="s">
        <v>30</v>
      </c>
      <c r="V209" s="8" t="s">
        <v>30</v>
      </c>
      <c r="W209" s="8" t="s">
        <v>30</v>
      </c>
      <c r="X209" s="8" t="s">
        <v>30</v>
      </c>
      <c r="Y209" s="8" t="s">
        <v>30</v>
      </c>
      <c r="Z209" s="8" t="s">
        <v>30</v>
      </c>
      <c r="AA209" s="12"/>
    </row>
    <row r="210" spans="1:27" x14ac:dyDescent="0.2">
      <c r="A210" s="9" t="s">
        <v>29</v>
      </c>
      <c r="B210" s="10" t="s">
        <v>30</v>
      </c>
      <c r="C210" s="10" t="s">
        <v>30</v>
      </c>
      <c r="D210" s="10" t="s">
        <v>30</v>
      </c>
      <c r="E210" s="10" t="s">
        <v>30</v>
      </c>
      <c r="F210" s="10" t="s">
        <v>30</v>
      </c>
      <c r="G210" s="10" t="s">
        <v>30</v>
      </c>
      <c r="H210" s="10" t="s">
        <v>30</v>
      </c>
      <c r="I210" s="10" t="s">
        <v>30</v>
      </c>
      <c r="J210" s="10" t="s">
        <v>30</v>
      </c>
      <c r="K210" s="10" t="s">
        <v>30</v>
      </c>
      <c r="L210" s="10" t="s">
        <v>30</v>
      </c>
      <c r="M210" s="10" t="s">
        <v>30</v>
      </c>
      <c r="N210" s="10" t="s">
        <v>30</v>
      </c>
      <c r="O210" s="10" t="s">
        <v>30</v>
      </c>
      <c r="P210" s="10">
        <v>0.3659722222222222</v>
      </c>
      <c r="Q210" s="10">
        <v>0.3659722222222222</v>
      </c>
      <c r="R210" s="10">
        <v>0.3659722222222222</v>
      </c>
      <c r="S210" s="10" t="s">
        <v>30</v>
      </c>
      <c r="T210" s="10" t="s">
        <v>30</v>
      </c>
      <c r="U210" s="10" t="s">
        <v>30</v>
      </c>
      <c r="V210" s="10" t="s">
        <v>30</v>
      </c>
      <c r="W210" s="10" t="s">
        <v>30</v>
      </c>
      <c r="X210" s="10" t="s">
        <v>30</v>
      </c>
      <c r="Y210" s="10" t="s">
        <v>30</v>
      </c>
      <c r="Z210" s="10" t="s">
        <v>30</v>
      </c>
      <c r="AA210" s="55" t="s">
        <v>30</v>
      </c>
    </row>
    <row r="211" spans="1:27" x14ac:dyDescent="0.2">
      <c r="A211" s="1">
        <v>44819</v>
      </c>
    </row>
    <row r="212" spans="1:27" x14ac:dyDescent="0.2">
      <c r="A212" s="2" t="s">
        <v>26</v>
      </c>
      <c r="B212" s="3">
        <v>-2</v>
      </c>
      <c r="C212" s="3">
        <v>-1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-2</v>
      </c>
      <c r="K212" s="3">
        <v>0</v>
      </c>
      <c r="L212" s="3">
        <v>-1</v>
      </c>
      <c r="M212" s="3">
        <v>0</v>
      </c>
      <c r="N212" s="3">
        <v>0</v>
      </c>
      <c r="O212" s="3">
        <v>0</v>
      </c>
      <c r="P212" s="3">
        <v>1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-2</v>
      </c>
      <c r="Z212" s="3">
        <v>0</v>
      </c>
      <c r="AA212" s="4"/>
    </row>
    <row r="213" spans="1:27" x14ac:dyDescent="0.2">
      <c r="A213" s="5" t="s">
        <v>27</v>
      </c>
      <c r="B213" s="6">
        <v>-1.7089836888331239E-2</v>
      </c>
      <c r="C213" s="6">
        <v>-7.7232104121475057E-3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-2.9396583850931676E-2</v>
      </c>
      <c r="K213" s="6">
        <v>0</v>
      </c>
      <c r="L213" s="6">
        <v>-2.5273650385604113E-2</v>
      </c>
      <c r="M213" s="6">
        <v>0</v>
      </c>
      <c r="N213" s="6">
        <v>0</v>
      </c>
      <c r="O213" s="6">
        <v>0</v>
      </c>
      <c r="P213" s="6">
        <v>1.1335243553008597E-2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-3.4000000000000002E-2</v>
      </c>
      <c r="Z213" s="6">
        <v>0</v>
      </c>
      <c r="AA213" s="7">
        <f>SUM(B213:Z213)</f>
        <v>-0.10214803798400594</v>
      </c>
    </row>
    <row r="214" spans="1:27" x14ac:dyDescent="0.2">
      <c r="A214" s="5" t="s">
        <v>95</v>
      </c>
      <c r="B214" s="8" t="s">
        <v>30</v>
      </c>
      <c r="C214" s="8" t="s">
        <v>30</v>
      </c>
      <c r="D214" s="8" t="s">
        <v>30</v>
      </c>
      <c r="E214" s="8" t="s">
        <v>30</v>
      </c>
      <c r="F214" s="8" t="s">
        <v>30</v>
      </c>
      <c r="G214" s="8" t="s">
        <v>30</v>
      </c>
      <c r="H214" s="8" t="s">
        <v>30</v>
      </c>
      <c r="I214" s="8" t="s">
        <v>30</v>
      </c>
      <c r="J214" s="8">
        <v>20.0046</v>
      </c>
      <c r="K214" s="8">
        <v>3.8839999999999999</v>
      </c>
      <c r="L214" s="8" t="s">
        <v>30</v>
      </c>
      <c r="M214" s="8" t="s">
        <v>30</v>
      </c>
      <c r="N214" s="8" t="s">
        <v>30</v>
      </c>
      <c r="O214" s="8" t="s">
        <v>30</v>
      </c>
      <c r="P214" s="8" t="s">
        <v>30</v>
      </c>
      <c r="Q214" s="8" t="s">
        <v>30</v>
      </c>
      <c r="R214" s="8" t="s">
        <v>30</v>
      </c>
      <c r="S214" s="8" t="s">
        <v>30</v>
      </c>
      <c r="T214" s="8" t="s">
        <v>30</v>
      </c>
      <c r="U214" s="8" t="s">
        <v>30</v>
      </c>
      <c r="V214" s="8" t="s">
        <v>30</v>
      </c>
      <c r="W214" s="8" t="s">
        <v>30</v>
      </c>
      <c r="X214" s="8" t="s">
        <v>30</v>
      </c>
      <c r="Y214" s="8" t="s">
        <v>30</v>
      </c>
      <c r="Z214" s="8" t="s">
        <v>30</v>
      </c>
      <c r="AA214" s="12" t="s">
        <v>30</v>
      </c>
    </row>
    <row r="215" spans="1:27" x14ac:dyDescent="0.2">
      <c r="A215" s="5" t="s">
        <v>96</v>
      </c>
      <c r="B215" s="8" t="s">
        <v>30</v>
      </c>
      <c r="C215" s="8" t="s">
        <v>30</v>
      </c>
      <c r="D215" s="8" t="s">
        <v>30</v>
      </c>
      <c r="E215" s="8" t="s">
        <v>30</v>
      </c>
      <c r="F215" s="8" t="s">
        <v>30</v>
      </c>
      <c r="G215" s="8" t="s">
        <v>30</v>
      </c>
      <c r="H215" s="8" t="s">
        <v>30</v>
      </c>
      <c r="I215" s="8" t="s">
        <v>30</v>
      </c>
      <c r="J215" s="8" t="s">
        <v>30</v>
      </c>
      <c r="K215" s="8" t="s">
        <v>30</v>
      </c>
      <c r="L215" s="8" t="s">
        <v>30</v>
      </c>
      <c r="M215" s="8" t="s">
        <v>30</v>
      </c>
      <c r="N215" s="8" t="s">
        <v>30</v>
      </c>
      <c r="O215" s="8" t="s">
        <v>30</v>
      </c>
      <c r="P215" s="8" t="s">
        <v>30</v>
      </c>
      <c r="Q215" s="54" t="s">
        <v>30</v>
      </c>
      <c r="R215" s="8" t="s">
        <v>30</v>
      </c>
      <c r="S215" s="8" t="s">
        <v>30</v>
      </c>
      <c r="T215" s="8" t="s">
        <v>30</v>
      </c>
      <c r="U215" s="8" t="s">
        <v>30</v>
      </c>
      <c r="V215" s="8" t="s">
        <v>30</v>
      </c>
      <c r="W215" s="8" t="s">
        <v>30</v>
      </c>
      <c r="X215" s="8" t="s">
        <v>30</v>
      </c>
      <c r="Y215" s="8" t="s">
        <v>30</v>
      </c>
      <c r="Z215" s="8" t="s">
        <v>30</v>
      </c>
      <c r="AA215" s="12"/>
    </row>
    <row r="216" spans="1:27" x14ac:dyDescent="0.2">
      <c r="A216" s="9" t="s">
        <v>29</v>
      </c>
      <c r="B216" s="10" t="s">
        <v>30</v>
      </c>
      <c r="C216" s="10" t="s">
        <v>30</v>
      </c>
      <c r="D216" s="10" t="s">
        <v>30</v>
      </c>
      <c r="E216" s="10" t="s">
        <v>30</v>
      </c>
      <c r="F216" s="10" t="s">
        <v>30</v>
      </c>
      <c r="G216" s="10" t="s">
        <v>30</v>
      </c>
      <c r="H216" s="10" t="s">
        <v>30</v>
      </c>
      <c r="I216" s="10" t="s">
        <v>30</v>
      </c>
      <c r="J216" s="10">
        <v>0.42708333333333331</v>
      </c>
      <c r="K216" s="10" t="s">
        <v>97</v>
      </c>
      <c r="L216" s="10" t="s">
        <v>30</v>
      </c>
      <c r="M216" s="10" t="s">
        <v>30</v>
      </c>
      <c r="N216" s="10" t="s">
        <v>30</v>
      </c>
      <c r="O216" s="10" t="s">
        <v>30</v>
      </c>
      <c r="P216" s="10" t="s">
        <v>30</v>
      </c>
      <c r="Q216" s="10" t="s">
        <v>30</v>
      </c>
      <c r="R216" s="10" t="s">
        <v>30</v>
      </c>
      <c r="S216" s="10" t="s">
        <v>30</v>
      </c>
      <c r="T216" s="10" t="s">
        <v>30</v>
      </c>
      <c r="U216" s="10" t="s">
        <v>30</v>
      </c>
      <c r="V216" s="10" t="s">
        <v>30</v>
      </c>
      <c r="W216" s="10" t="s">
        <v>30</v>
      </c>
      <c r="X216" s="10" t="s">
        <v>30</v>
      </c>
      <c r="Y216" s="10" t="s">
        <v>30</v>
      </c>
      <c r="Z216" s="10" t="s">
        <v>30</v>
      </c>
      <c r="AA216" s="55" t="s">
        <v>30</v>
      </c>
    </row>
    <row r="217" spans="1:27" x14ac:dyDescent="0.2">
      <c r="A217" s="1">
        <v>44820</v>
      </c>
    </row>
    <row r="218" spans="1:27" x14ac:dyDescent="0.2">
      <c r="A218" s="2" t="s">
        <v>26</v>
      </c>
      <c r="B218" s="3">
        <v>-2</v>
      </c>
      <c r="C218" s="3">
        <v>-1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-2</v>
      </c>
      <c r="K218" s="3">
        <v>0</v>
      </c>
      <c r="L218" s="3">
        <v>-1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-2</v>
      </c>
      <c r="Z218" s="3">
        <v>0</v>
      </c>
      <c r="AA218" s="4"/>
    </row>
    <row r="219" spans="1:27" x14ac:dyDescent="0.2">
      <c r="A219" s="5" t="s">
        <v>27</v>
      </c>
      <c r="B219" s="6">
        <v>-1.7089836888331239E-2</v>
      </c>
      <c r="C219" s="6">
        <v>-7.7232104121475057E-3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-2.9396583850931676E-2</v>
      </c>
      <c r="K219" s="6">
        <v>0</v>
      </c>
      <c r="L219" s="6">
        <v>-2.5273650385604113E-2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-3.4000000000000002E-2</v>
      </c>
      <c r="Z219" s="6">
        <v>0</v>
      </c>
      <c r="AA219" s="7">
        <f>SUM(B219:Z219)</f>
        <v>-0.11348328153701454</v>
      </c>
    </row>
    <row r="220" spans="1:27" x14ac:dyDescent="0.2">
      <c r="A220" s="5" t="s">
        <v>95</v>
      </c>
      <c r="B220" s="8" t="s">
        <v>30</v>
      </c>
      <c r="C220" s="8" t="s">
        <v>30</v>
      </c>
      <c r="D220" s="8" t="s">
        <v>30</v>
      </c>
      <c r="E220" s="8" t="s">
        <v>30</v>
      </c>
      <c r="F220" s="8" t="s">
        <v>30</v>
      </c>
      <c r="G220" s="8" t="s">
        <v>30</v>
      </c>
      <c r="H220" s="8" t="s">
        <v>30</v>
      </c>
      <c r="I220" s="8" t="s">
        <v>30</v>
      </c>
      <c r="J220" s="8" t="s">
        <v>30</v>
      </c>
      <c r="K220" s="8" t="s">
        <v>30</v>
      </c>
      <c r="L220" s="8" t="s">
        <v>30</v>
      </c>
      <c r="M220" s="8" t="s">
        <v>30</v>
      </c>
      <c r="N220" s="8" t="s">
        <v>30</v>
      </c>
      <c r="O220" s="8" t="s">
        <v>30</v>
      </c>
      <c r="P220" s="8">
        <v>17.691199999999998</v>
      </c>
      <c r="Q220" s="8" t="s">
        <v>30</v>
      </c>
      <c r="R220" s="8" t="s">
        <v>30</v>
      </c>
      <c r="S220" s="8" t="s">
        <v>30</v>
      </c>
      <c r="T220" s="8" t="s">
        <v>30</v>
      </c>
      <c r="U220" s="8" t="s">
        <v>30</v>
      </c>
      <c r="V220" s="8" t="s">
        <v>30</v>
      </c>
      <c r="W220" s="8" t="s">
        <v>30</v>
      </c>
      <c r="X220" s="8" t="s">
        <v>30</v>
      </c>
      <c r="Y220" s="8" t="s">
        <v>30</v>
      </c>
      <c r="Z220" s="8" t="s">
        <v>30</v>
      </c>
      <c r="AA220" s="12" t="s">
        <v>30</v>
      </c>
    </row>
    <row r="221" spans="1:27" x14ac:dyDescent="0.2">
      <c r="A221" s="5" t="s">
        <v>96</v>
      </c>
      <c r="B221" s="8" t="s">
        <v>30</v>
      </c>
      <c r="C221" s="8" t="s">
        <v>30</v>
      </c>
      <c r="D221" s="8" t="s">
        <v>30</v>
      </c>
      <c r="E221" s="8" t="s">
        <v>30</v>
      </c>
      <c r="F221" s="8" t="s">
        <v>30</v>
      </c>
      <c r="G221" s="8" t="s">
        <v>30</v>
      </c>
      <c r="H221" s="8" t="s">
        <v>30</v>
      </c>
      <c r="I221" s="8" t="s">
        <v>30</v>
      </c>
      <c r="J221" s="8" t="s">
        <v>30</v>
      </c>
      <c r="K221" s="8" t="s">
        <v>30</v>
      </c>
      <c r="L221" s="8" t="s">
        <v>30</v>
      </c>
      <c r="M221" s="8" t="s">
        <v>30</v>
      </c>
      <c r="N221" s="8" t="s">
        <v>30</v>
      </c>
      <c r="O221" s="8" t="s">
        <v>30</v>
      </c>
      <c r="P221" s="8" t="s">
        <v>30</v>
      </c>
      <c r="Q221" s="54" t="s">
        <v>30</v>
      </c>
      <c r="R221" s="8" t="s">
        <v>30</v>
      </c>
      <c r="S221" s="8" t="s">
        <v>30</v>
      </c>
      <c r="T221" s="8" t="s">
        <v>30</v>
      </c>
      <c r="U221" s="8" t="s">
        <v>30</v>
      </c>
      <c r="V221" s="8" t="s">
        <v>30</v>
      </c>
      <c r="W221" s="8" t="s">
        <v>30</v>
      </c>
      <c r="X221" s="8" t="s">
        <v>30</v>
      </c>
      <c r="Y221" s="8" t="s">
        <v>30</v>
      </c>
      <c r="Z221" s="8" t="s">
        <v>30</v>
      </c>
      <c r="AA221" s="12"/>
    </row>
    <row r="222" spans="1:27" x14ac:dyDescent="0.2">
      <c r="A222" s="9" t="s">
        <v>29</v>
      </c>
      <c r="B222" s="10" t="s">
        <v>30</v>
      </c>
      <c r="C222" s="10" t="s">
        <v>30</v>
      </c>
      <c r="D222" s="10" t="s">
        <v>30</v>
      </c>
      <c r="E222" s="10" t="s">
        <v>30</v>
      </c>
      <c r="F222" s="10" t="s">
        <v>30</v>
      </c>
      <c r="G222" s="10" t="s">
        <v>30</v>
      </c>
      <c r="H222" s="10" t="s">
        <v>30</v>
      </c>
      <c r="I222" s="10" t="s">
        <v>30</v>
      </c>
      <c r="J222" s="10" t="s">
        <v>30</v>
      </c>
      <c r="K222" s="10" t="s">
        <v>30</v>
      </c>
      <c r="L222" s="10" t="s">
        <v>30</v>
      </c>
      <c r="M222" s="10" t="s">
        <v>30</v>
      </c>
      <c r="N222" s="10" t="s">
        <v>30</v>
      </c>
      <c r="O222" s="10" t="s">
        <v>30</v>
      </c>
      <c r="P222" s="10">
        <v>0.37847222222222227</v>
      </c>
      <c r="Q222" s="10" t="s">
        <v>30</v>
      </c>
      <c r="R222" s="10" t="s">
        <v>30</v>
      </c>
      <c r="S222" s="10" t="s">
        <v>30</v>
      </c>
      <c r="T222" s="10" t="s">
        <v>30</v>
      </c>
      <c r="U222" s="10" t="s">
        <v>30</v>
      </c>
      <c r="V222" s="10" t="s">
        <v>30</v>
      </c>
      <c r="W222" s="10" t="s">
        <v>30</v>
      </c>
      <c r="X222" s="10" t="s">
        <v>30</v>
      </c>
      <c r="Y222" s="10" t="s">
        <v>30</v>
      </c>
      <c r="Z222" s="10" t="s">
        <v>30</v>
      </c>
      <c r="AA222" s="55" t="s">
        <v>30</v>
      </c>
    </row>
    <row r="223" spans="1:27" x14ac:dyDescent="0.2">
      <c r="A223" s="1">
        <v>44837</v>
      </c>
    </row>
    <row r="224" spans="1:27" x14ac:dyDescent="0.2">
      <c r="A224" s="2" t="s">
        <v>26</v>
      </c>
      <c r="B224" s="3">
        <v>-2</v>
      </c>
      <c r="C224" s="3">
        <v>-1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-2</v>
      </c>
      <c r="K224" s="3">
        <v>0</v>
      </c>
      <c r="L224" s="3">
        <v>-1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1</v>
      </c>
      <c r="U224" s="3">
        <v>-1</v>
      </c>
      <c r="V224" s="3">
        <v>0</v>
      </c>
      <c r="W224" s="3">
        <v>0</v>
      </c>
      <c r="X224" s="3">
        <v>0</v>
      </c>
      <c r="Y224" s="3">
        <v>-2</v>
      </c>
      <c r="Z224" s="3">
        <v>0</v>
      </c>
      <c r="AA224" s="4"/>
    </row>
    <row r="225" spans="1:27" x14ac:dyDescent="0.2">
      <c r="A225" s="5" t="s">
        <v>27</v>
      </c>
      <c r="B225" s="6">
        <v>-1.7089836888331239E-2</v>
      </c>
      <c r="C225" s="6">
        <v>-7.7232104121475057E-3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-2.9396583850931676E-2</v>
      </c>
      <c r="K225" s="6">
        <v>0</v>
      </c>
      <c r="L225" s="6">
        <v>-2.5273650385604113E-2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2.7858544303797469E-2</v>
      </c>
      <c r="U225" s="6">
        <v>-2.5288764762208749E-2</v>
      </c>
      <c r="V225" s="6">
        <v>0</v>
      </c>
      <c r="W225" s="6">
        <v>0</v>
      </c>
      <c r="X225" s="6">
        <v>0</v>
      </c>
      <c r="Y225" s="6">
        <v>-3.4000000000000002E-2</v>
      </c>
      <c r="Z225" s="6">
        <v>0</v>
      </c>
      <c r="AA225" s="7">
        <f>SUM(B225:Z225)</f>
        <v>-0.11091350199542581</v>
      </c>
    </row>
    <row r="226" spans="1:27" x14ac:dyDescent="0.2">
      <c r="A226" s="5" t="s">
        <v>95</v>
      </c>
      <c r="B226" s="8" t="s">
        <v>30</v>
      </c>
      <c r="C226" s="8" t="s">
        <v>30</v>
      </c>
      <c r="D226" s="8" t="s">
        <v>30</v>
      </c>
      <c r="E226" s="8" t="s">
        <v>30</v>
      </c>
      <c r="F226" s="8" t="s">
        <v>30</v>
      </c>
      <c r="G226" s="8" t="s">
        <v>30</v>
      </c>
      <c r="H226" s="8" t="s">
        <v>30</v>
      </c>
      <c r="I226" s="8" t="s">
        <v>30</v>
      </c>
      <c r="J226" s="8" t="s">
        <v>30</v>
      </c>
      <c r="K226" s="8" t="s">
        <v>30</v>
      </c>
      <c r="L226" s="8" t="s">
        <v>30</v>
      </c>
      <c r="M226" s="8" t="s">
        <v>30</v>
      </c>
      <c r="N226" s="8" t="s">
        <v>30</v>
      </c>
      <c r="O226" s="8" t="s">
        <v>30</v>
      </c>
      <c r="P226" s="8" t="s">
        <v>30</v>
      </c>
      <c r="Q226" s="8" t="s">
        <v>30</v>
      </c>
      <c r="R226" s="8" t="s">
        <v>30</v>
      </c>
      <c r="S226" s="8" t="s">
        <v>30</v>
      </c>
      <c r="T226" s="8">
        <v>1.4307000000000001</v>
      </c>
      <c r="U226" s="8">
        <v>31.890999999999998</v>
      </c>
      <c r="V226" s="8" t="s">
        <v>30</v>
      </c>
      <c r="W226" s="8" t="s">
        <v>30</v>
      </c>
      <c r="X226" s="8" t="s">
        <v>30</v>
      </c>
      <c r="Y226" s="8" t="s">
        <v>30</v>
      </c>
      <c r="Z226" s="8" t="s">
        <v>30</v>
      </c>
      <c r="AA226" s="12" t="s">
        <v>30</v>
      </c>
    </row>
    <row r="227" spans="1:27" x14ac:dyDescent="0.2">
      <c r="A227" s="5" t="s">
        <v>96</v>
      </c>
      <c r="B227" s="8" t="s">
        <v>30</v>
      </c>
      <c r="C227" s="8" t="s">
        <v>30</v>
      </c>
      <c r="D227" s="8" t="s">
        <v>30</v>
      </c>
      <c r="E227" s="8" t="s">
        <v>30</v>
      </c>
      <c r="F227" s="8" t="s">
        <v>30</v>
      </c>
      <c r="G227" s="8" t="s">
        <v>30</v>
      </c>
      <c r="H227" s="8" t="s">
        <v>30</v>
      </c>
      <c r="I227" s="8" t="s">
        <v>30</v>
      </c>
      <c r="J227" s="8" t="s">
        <v>30</v>
      </c>
      <c r="K227" s="8" t="s">
        <v>30</v>
      </c>
      <c r="L227" s="8" t="s">
        <v>30</v>
      </c>
      <c r="M227" s="8" t="s">
        <v>30</v>
      </c>
      <c r="N227" s="8" t="s">
        <v>30</v>
      </c>
      <c r="O227" s="8" t="s">
        <v>30</v>
      </c>
      <c r="P227" s="8" t="s">
        <v>30</v>
      </c>
      <c r="Q227" s="54" t="s">
        <v>30</v>
      </c>
      <c r="R227" s="8" t="s">
        <v>30</v>
      </c>
      <c r="S227" s="8" t="s">
        <v>30</v>
      </c>
      <c r="T227" s="8" t="s">
        <v>30</v>
      </c>
      <c r="U227" s="8" t="s">
        <v>30</v>
      </c>
      <c r="V227" s="8" t="s">
        <v>30</v>
      </c>
      <c r="W227" s="8" t="s">
        <v>30</v>
      </c>
      <c r="X227" s="8" t="s">
        <v>30</v>
      </c>
      <c r="Y227" s="8" t="s">
        <v>30</v>
      </c>
      <c r="Z227" s="8" t="s">
        <v>30</v>
      </c>
      <c r="AA227" s="12"/>
    </row>
    <row r="228" spans="1:27" x14ac:dyDescent="0.2">
      <c r="A228" s="9" t="s">
        <v>29</v>
      </c>
      <c r="B228" s="10" t="s">
        <v>30</v>
      </c>
      <c r="C228" s="10" t="s">
        <v>30</v>
      </c>
      <c r="D228" s="10" t="s">
        <v>30</v>
      </c>
      <c r="E228" s="10" t="s">
        <v>30</v>
      </c>
      <c r="F228" s="10" t="s">
        <v>30</v>
      </c>
      <c r="G228" s="10" t="s">
        <v>30</v>
      </c>
      <c r="H228" s="10" t="s">
        <v>30</v>
      </c>
      <c r="I228" s="10" t="s">
        <v>30</v>
      </c>
      <c r="J228" s="10" t="s">
        <v>30</v>
      </c>
      <c r="K228" s="10" t="s">
        <v>30</v>
      </c>
      <c r="L228" s="10" t="s">
        <v>30</v>
      </c>
      <c r="M228" s="10" t="s">
        <v>30</v>
      </c>
      <c r="N228" s="10" t="s">
        <v>30</v>
      </c>
      <c r="O228" s="10" t="s">
        <v>30</v>
      </c>
      <c r="P228" s="10" t="s">
        <v>30</v>
      </c>
      <c r="Q228" s="10" t="s">
        <v>30</v>
      </c>
      <c r="R228" s="10" t="s">
        <v>30</v>
      </c>
      <c r="S228" s="10" t="s">
        <v>30</v>
      </c>
      <c r="T228" s="10" t="s">
        <v>30</v>
      </c>
      <c r="U228" s="10" t="s">
        <v>30</v>
      </c>
      <c r="V228" s="10" t="s">
        <v>30</v>
      </c>
      <c r="W228" s="10" t="s">
        <v>30</v>
      </c>
      <c r="X228" s="10" t="s">
        <v>30</v>
      </c>
      <c r="Y228" s="10" t="s">
        <v>30</v>
      </c>
      <c r="Z228" s="10" t="s">
        <v>30</v>
      </c>
      <c r="AA228" s="55" t="s">
        <v>30</v>
      </c>
    </row>
    <row r="229" spans="1:27" x14ac:dyDescent="0.2">
      <c r="A229" s="1">
        <v>44840</v>
      </c>
    </row>
    <row r="230" spans="1:27" x14ac:dyDescent="0.2">
      <c r="A230" s="2" t="s">
        <v>26</v>
      </c>
      <c r="B230" s="3">
        <v>-2</v>
      </c>
      <c r="C230" s="3">
        <v>-1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-2</v>
      </c>
      <c r="K230" s="3">
        <v>1</v>
      </c>
      <c r="L230" s="3">
        <v>-1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1</v>
      </c>
      <c r="U230" s="3">
        <v>-1</v>
      </c>
      <c r="V230" s="3">
        <v>0</v>
      </c>
      <c r="W230" s="3">
        <v>0</v>
      </c>
      <c r="X230" s="3">
        <v>0</v>
      </c>
      <c r="Y230" s="3">
        <v>-3</v>
      </c>
      <c r="Z230" s="3">
        <v>0</v>
      </c>
      <c r="AA230" s="4"/>
    </row>
    <row r="231" spans="1:27" x14ac:dyDescent="0.2">
      <c r="A231" s="5" t="s">
        <v>27</v>
      </c>
      <c r="B231" s="6">
        <v>-1.7089836888331239E-2</v>
      </c>
      <c r="C231" s="6">
        <v>-7.7232104121475057E-3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-2.9396583850931676E-2</v>
      </c>
      <c r="K231" s="6">
        <v>0.02</v>
      </c>
      <c r="L231" s="6">
        <v>-2.5273650385604113E-2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2.7858544303797469E-2</v>
      </c>
      <c r="U231" s="6">
        <v>-2.5288764762208749E-2</v>
      </c>
      <c r="V231" s="6">
        <v>0</v>
      </c>
      <c r="W231" s="6">
        <v>0</v>
      </c>
      <c r="X231" s="6">
        <v>0</v>
      </c>
      <c r="Y231" s="6">
        <v>-4.7935958549222779E-2</v>
      </c>
      <c r="Z231" s="6">
        <v>0</v>
      </c>
      <c r="AA231" s="7">
        <f>SUM(B231:Z231)</f>
        <v>-0.10484946054464858</v>
      </c>
    </row>
    <row r="232" spans="1:27" x14ac:dyDescent="0.2">
      <c r="A232" s="5" t="s">
        <v>95</v>
      </c>
      <c r="B232" s="8" t="s">
        <v>30</v>
      </c>
      <c r="C232" s="8" t="s">
        <v>30</v>
      </c>
      <c r="D232" s="8" t="s">
        <v>30</v>
      </c>
      <c r="E232" s="8" t="s">
        <v>30</v>
      </c>
      <c r="F232" s="8" t="s">
        <v>30</v>
      </c>
      <c r="G232" s="8" t="s">
        <v>30</v>
      </c>
      <c r="H232" s="8" t="s">
        <v>30</v>
      </c>
      <c r="I232" s="8" t="s">
        <v>30</v>
      </c>
      <c r="J232" s="8" t="s">
        <v>30</v>
      </c>
      <c r="K232" s="8">
        <v>3.988</v>
      </c>
      <c r="L232" s="8" t="s">
        <v>30</v>
      </c>
      <c r="M232" s="8" t="s">
        <v>30</v>
      </c>
      <c r="N232" s="8" t="s">
        <v>30</v>
      </c>
      <c r="O232" s="8" t="s">
        <v>30</v>
      </c>
      <c r="P232" s="8" t="s">
        <v>30</v>
      </c>
      <c r="Q232" s="8" t="s">
        <v>30</v>
      </c>
      <c r="R232" s="8" t="s">
        <v>30</v>
      </c>
      <c r="S232" s="8" t="s">
        <v>30</v>
      </c>
      <c r="T232" s="8" t="s">
        <v>30</v>
      </c>
      <c r="U232" s="8" t="s">
        <v>30</v>
      </c>
      <c r="V232" s="8" t="s">
        <v>30</v>
      </c>
      <c r="W232" s="8" t="s">
        <v>30</v>
      </c>
      <c r="X232" s="8" t="s">
        <v>30</v>
      </c>
      <c r="Y232" s="8">
        <v>0.98380000000000001</v>
      </c>
      <c r="Z232" s="8" t="s">
        <v>30</v>
      </c>
      <c r="AA232" s="12" t="s">
        <v>30</v>
      </c>
    </row>
    <row r="233" spans="1:27" x14ac:dyDescent="0.2">
      <c r="A233" s="5" t="s">
        <v>96</v>
      </c>
      <c r="B233" s="8" t="s">
        <v>30</v>
      </c>
      <c r="C233" s="8" t="s">
        <v>30</v>
      </c>
      <c r="D233" s="8" t="s">
        <v>30</v>
      </c>
      <c r="E233" s="8" t="s">
        <v>30</v>
      </c>
      <c r="F233" s="8" t="s">
        <v>30</v>
      </c>
      <c r="G233" s="8" t="s">
        <v>30</v>
      </c>
      <c r="H233" s="8" t="s">
        <v>30</v>
      </c>
      <c r="I233" s="8" t="s">
        <v>30</v>
      </c>
      <c r="J233" s="8" t="s">
        <v>30</v>
      </c>
      <c r="K233" s="8" t="s">
        <v>30</v>
      </c>
      <c r="L233" s="8" t="s">
        <v>30</v>
      </c>
      <c r="M233" s="8" t="s">
        <v>30</v>
      </c>
      <c r="N233" s="8" t="s">
        <v>30</v>
      </c>
      <c r="O233" s="8" t="s">
        <v>30</v>
      </c>
      <c r="P233" s="8" t="s">
        <v>30</v>
      </c>
      <c r="Q233" s="54" t="s">
        <v>30</v>
      </c>
      <c r="R233" s="8" t="s">
        <v>30</v>
      </c>
      <c r="S233" s="8" t="s">
        <v>30</v>
      </c>
      <c r="T233" s="8" t="s">
        <v>30</v>
      </c>
      <c r="U233" s="8" t="s">
        <v>30</v>
      </c>
      <c r="V233" s="8" t="s">
        <v>30</v>
      </c>
      <c r="W233" s="8" t="s">
        <v>30</v>
      </c>
      <c r="X233" s="8" t="s">
        <v>30</v>
      </c>
      <c r="Y233" s="8" t="s">
        <v>30</v>
      </c>
      <c r="Z233" s="8" t="s">
        <v>30</v>
      </c>
      <c r="AA233" s="12"/>
    </row>
    <row r="234" spans="1:27" x14ac:dyDescent="0.2">
      <c r="A234" s="9" t="s">
        <v>29</v>
      </c>
      <c r="B234" s="10" t="s">
        <v>30</v>
      </c>
      <c r="C234" s="10" t="s">
        <v>30</v>
      </c>
      <c r="D234" s="10" t="s">
        <v>30</v>
      </c>
      <c r="E234" s="10" t="s">
        <v>30</v>
      </c>
      <c r="F234" s="10" t="s">
        <v>30</v>
      </c>
      <c r="G234" s="10" t="s">
        <v>30</v>
      </c>
      <c r="H234" s="10" t="s">
        <v>30</v>
      </c>
      <c r="I234" s="10" t="s">
        <v>30</v>
      </c>
      <c r="J234" s="10" t="s">
        <v>30</v>
      </c>
      <c r="K234" s="10">
        <v>0.46180555555555558</v>
      </c>
      <c r="L234" s="10" t="s">
        <v>30</v>
      </c>
      <c r="M234" s="10" t="s">
        <v>30</v>
      </c>
      <c r="N234" s="10" t="s">
        <v>30</v>
      </c>
      <c r="O234" s="10" t="s">
        <v>30</v>
      </c>
      <c r="P234" s="10" t="s">
        <v>30</v>
      </c>
      <c r="Q234" s="10" t="s">
        <v>30</v>
      </c>
      <c r="R234" s="10" t="s">
        <v>30</v>
      </c>
      <c r="S234" s="10" t="s">
        <v>30</v>
      </c>
      <c r="T234" s="10" t="s">
        <v>30</v>
      </c>
      <c r="U234" s="10" t="s">
        <v>30</v>
      </c>
      <c r="V234" s="10" t="s">
        <v>30</v>
      </c>
      <c r="W234" s="10" t="s">
        <v>30</v>
      </c>
      <c r="X234" s="10" t="s">
        <v>30</v>
      </c>
      <c r="Y234" s="10">
        <v>0.46180555555555558</v>
      </c>
      <c r="Z234" s="10" t="s">
        <v>30</v>
      </c>
      <c r="AA234" s="55" t="s">
        <v>30</v>
      </c>
    </row>
    <row r="235" spans="1:27" x14ac:dyDescent="0.2">
      <c r="A235" s="1">
        <v>44845</v>
      </c>
    </row>
    <row r="236" spans="1:27" x14ac:dyDescent="0.2">
      <c r="A236" s="2" t="s">
        <v>26</v>
      </c>
      <c r="B236" s="3">
        <v>-2</v>
      </c>
      <c r="C236" s="3">
        <v>-2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-2</v>
      </c>
      <c r="K236" s="3">
        <v>1</v>
      </c>
      <c r="L236" s="3">
        <v>-1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1</v>
      </c>
      <c r="U236" s="3">
        <v>-1</v>
      </c>
      <c r="V236" s="3">
        <v>0</v>
      </c>
      <c r="W236" s="3">
        <v>0</v>
      </c>
      <c r="X236" s="3">
        <v>0</v>
      </c>
      <c r="Y236" s="3">
        <v>-3</v>
      </c>
      <c r="Z236" s="3">
        <v>0</v>
      </c>
      <c r="AA236" s="4"/>
    </row>
    <row r="237" spans="1:27" x14ac:dyDescent="0.2">
      <c r="A237" s="5" t="s">
        <v>27</v>
      </c>
      <c r="B237" s="6">
        <v>-1.7089836888331239E-2</v>
      </c>
      <c r="C237" s="6">
        <v>-1.7577496580027361E-2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-2.9396583850931676E-2</v>
      </c>
      <c r="K237" s="6">
        <v>0.02</v>
      </c>
      <c r="L237" s="6">
        <v>-2.5273650385604113E-2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2.7858544303797469E-2</v>
      </c>
      <c r="U237" s="6">
        <v>-2.5288764762208749E-2</v>
      </c>
      <c r="V237" s="6">
        <v>0</v>
      </c>
      <c r="W237" s="6">
        <v>0</v>
      </c>
      <c r="X237" s="6">
        <v>0</v>
      </c>
      <c r="Y237" s="6">
        <v>-4.7935958549222779E-2</v>
      </c>
      <c r="Z237" s="6">
        <v>0</v>
      </c>
      <c r="AA237" s="7">
        <f>SUM(B237:Z237)</f>
        <v>-0.11470374671252843</v>
      </c>
    </row>
    <row r="238" spans="1:27" x14ac:dyDescent="0.2">
      <c r="A238" s="5" t="s">
        <v>95</v>
      </c>
      <c r="B238" s="8" t="s">
        <v>30</v>
      </c>
      <c r="C238" s="8">
        <v>925.73</v>
      </c>
      <c r="D238" s="8" t="s">
        <v>30</v>
      </c>
      <c r="E238" s="8" t="s">
        <v>30</v>
      </c>
      <c r="F238" s="8" t="s">
        <v>30</v>
      </c>
      <c r="G238" s="8" t="s">
        <v>30</v>
      </c>
      <c r="H238" s="8" t="s">
        <v>30</v>
      </c>
      <c r="I238" s="8" t="s">
        <v>30</v>
      </c>
      <c r="J238" s="8" t="s">
        <v>30</v>
      </c>
      <c r="K238" s="8" t="s">
        <v>30</v>
      </c>
      <c r="L238" s="8" t="s">
        <v>30</v>
      </c>
      <c r="M238" s="8" t="s">
        <v>30</v>
      </c>
      <c r="N238" s="8" t="s">
        <v>30</v>
      </c>
      <c r="O238" s="8" t="s">
        <v>30</v>
      </c>
      <c r="P238" s="8" t="s">
        <v>30</v>
      </c>
      <c r="Q238" s="8" t="s">
        <v>30</v>
      </c>
      <c r="R238" s="8" t="s">
        <v>30</v>
      </c>
      <c r="S238" s="8" t="s">
        <v>30</v>
      </c>
      <c r="T238" s="8" t="s">
        <v>30</v>
      </c>
      <c r="U238" s="8" t="s">
        <v>30</v>
      </c>
      <c r="V238" s="8" t="s">
        <v>30</v>
      </c>
      <c r="W238" s="8" t="s">
        <v>30</v>
      </c>
      <c r="X238" s="8" t="s">
        <v>30</v>
      </c>
      <c r="Y238" s="8" t="s">
        <v>30</v>
      </c>
      <c r="Z238" s="8" t="s">
        <v>30</v>
      </c>
      <c r="AA238" s="12" t="s">
        <v>30</v>
      </c>
    </row>
    <row r="239" spans="1:27" x14ac:dyDescent="0.2">
      <c r="A239" s="5" t="s">
        <v>96</v>
      </c>
      <c r="B239" s="8" t="s">
        <v>30</v>
      </c>
      <c r="C239" s="8" t="s">
        <v>30</v>
      </c>
      <c r="D239" s="8" t="s">
        <v>30</v>
      </c>
      <c r="E239" s="8" t="s">
        <v>30</v>
      </c>
      <c r="F239" s="8" t="s">
        <v>30</v>
      </c>
      <c r="G239" s="8" t="s">
        <v>30</v>
      </c>
      <c r="H239" s="8" t="s">
        <v>30</v>
      </c>
      <c r="I239" s="8" t="s">
        <v>30</v>
      </c>
      <c r="J239" s="8" t="s">
        <v>30</v>
      </c>
      <c r="K239" s="8" t="s">
        <v>30</v>
      </c>
      <c r="L239" s="8" t="s">
        <v>30</v>
      </c>
      <c r="M239" s="8" t="s">
        <v>30</v>
      </c>
      <c r="N239" s="8" t="s">
        <v>30</v>
      </c>
      <c r="O239" s="8" t="s">
        <v>30</v>
      </c>
      <c r="P239" s="8" t="s">
        <v>30</v>
      </c>
      <c r="Q239" s="54" t="s">
        <v>30</v>
      </c>
      <c r="R239" s="8" t="s">
        <v>30</v>
      </c>
      <c r="S239" s="8" t="s">
        <v>30</v>
      </c>
      <c r="T239" s="8" t="s">
        <v>30</v>
      </c>
      <c r="U239" s="8" t="s">
        <v>30</v>
      </c>
      <c r="V239" s="8" t="s">
        <v>30</v>
      </c>
      <c r="W239" s="8" t="s">
        <v>30</v>
      </c>
      <c r="X239" s="8" t="s">
        <v>30</v>
      </c>
      <c r="Y239" s="8" t="s">
        <v>30</v>
      </c>
      <c r="Z239" s="8" t="s">
        <v>30</v>
      </c>
      <c r="AA239" s="12"/>
    </row>
    <row r="240" spans="1:27" x14ac:dyDescent="0.2">
      <c r="A240" s="9" t="s">
        <v>29</v>
      </c>
      <c r="B240" s="10" t="s">
        <v>30</v>
      </c>
      <c r="C240" s="10" t="s">
        <v>30</v>
      </c>
      <c r="D240" s="10" t="s">
        <v>30</v>
      </c>
      <c r="E240" s="10" t="s">
        <v>30</v>
      </c>
      <c r="F240" s="10" t="s">
        <v>30</v>
      </c>
      <c r="G240" s="10" t="s">
        <v>30</v>
      </c>
      <c r="H240" s="10" t="s">
        <v>30</v>
      </c>
      <c r="I240" s="10" t="s">
        <v>30</v>
      </c>
      <c r="J240" s="10" t="s">
        <v>30</v>
      </c>
      <c r="K240" s="10" t="s">
        <v>30</v>
      </c>
      <c r="L240" s="10" t="s">
        <v>30</v>
      </c>
      <c r="M240" s="10" t="s">
        <v>30</v>
      </c>
      <c r="N240" s="10" t="s">
        <v>30</v>
      </c>
      <c r="O240" s="10" t="s">
        <v>30</v>
      </c>
      <c r="P240" s="10" t="s">
        <v>30</v>
      </c>
      <c r="Q240" s="10" t="s">
        <v>30</v>
      </c>
      <c r="R240" s="10" t="s">
        <v>30</v>
      </c>
      <c r="S240" s="10" t="s">
        <v>30</v>
      </c>
      <c r="T240" s="10" t="s">
        <v>30</v>
      </c>
      <c r="U240" s="10" t="s">
        <v>30</v>
      </c>
      <c r="V240" s="10" t="s">
        <v>30</v>
      </c>
      <c r="W240" s="10" t="s">
        <v>30</v>
      </c>
      <c r="X240" s="10" t="s">
        <v>30</v>
      </c>
      <c r="Y240" s="10" t="s">
        <v>30</v>
      </c>
      <c r="Z240" s="10" t="s">
        <v>30</v>
      </c>
      <c r="AA240" s="55" t="s">
        <v>30</v>
      </c>
    </row>
    <row r="241" spans="1:27" x14ac:dyDescent="0.2">
      <c r="A241" s="1">
        <v>44867</v>
      </c>
    </row>
    <row r="242" spans="1:27" x14ac:dyDescent="0.2">
      <c r="A242" s="2" t="s">
        <v>26</v>
      </c>
      <c r="B242" s="3">
        <v>-2</v>
      </c>
      <c r="C242" s="3">
        <v>-2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-2</v>
      </c>
      <c r="K242" s="3">
        <v>1</v>
      </c>
      <c r="L242" s="3">
        <v>1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-1</v>
      </c>
      <c r="V242" s="3">
        <v>0</v>
      </c>
      <c r="W242" s="3">
        <v>0</v>
      </c>
      <c r="X242" s="3">
        <v>0</v>
      </c>
      <c r="Y242" s="3">
        <v>-3</v>
      </c>
      <c r="Z242" s="3">
        <v>0</v>
      </c>
      <c r="AA242" s="4"/>
    </row>
    <row r="243" spans="1:27" x14ac:dyDescent="0.2">
      <c r="A243" s="5" t="s">
        <v>27</v>
      </c>
      <c r="B243" s="6">
        <v>-1.7089836888331239E-2</v>
      </c>
      <c r="C243" s="6">
        <v>-1.7577496580027361E-2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-2.9396583850931676E-2</v>
      </c>
      <c r="K243" s="6">
        <v>0.02</v>
      </c>
      <c r="L243" s="6">
        <v>2.67823928571428E-2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-2.5288764762208749E-2</v>
      </c>
      <c r="V243" s="6">
        <v>0</v>
      </c>
      <c r="W243" s="6">
        <v>0</v>
      </c>
      <c r="X243" s="6">
        <v>0</v>
      </c>
      <c r="Y243" s="6">
        <v>-4.7935958549222779E-2</v>
      </c>
      <c r="Z243" s="6">
        <v>0</v>
      </c>
      <c r="AA243" s="7">
        <f>SUM(B243:Z243)</f>
        <v>-9.0506247773578991E-2</v>
      </c>
    </row>
    <row r="244" spans="1:27" x14ac:dyDescent="0.2">
      <c r="A244" s="5" t="s">
        <v>95</v>
      </c>
      <c r="B244" s="8" t="s">
        <v>30</v>
      </c>
      <c r="C244" s="8" t="s">
        <v>30</v>
      </c>
      <c r="D244" s="8" t="s">
        <v>30</v>
      </c>
      <c r="E244" s="8" t="s">
        <v>30</v>
      </c>
      <c r="F244" s="8" t="s">
        <v>30</v>
      </c>
      <c r="G244" s="8" t="s">
        <v>30</v>
      </c>
      <c r="H244" s="8" t="s">
        <v>30</v>
      </c>
      <c r="I244" s="8" t="s">
        <v>30</v>
      </c>
      <c r="J244" s="8" t="s">
        <v>30</v>
      </c>
      <c r="K244" s="8" t="s">
        <v>30</v>
      </c>
      <c r="L244" s="8">
        <v>58.46</v>
      </c>
      <c r="M244" s="8" t="s">
        <v>30</v>
      </c>
      <c r="N244" s="8" t="s">
        <v>30</v>
      </c>
      <c r="O244" s="8" t="s">
        <v>30</v>
      </c>
      <c r="P244" s="8" t="s">
        <v>30</v>
      </c>
      <c r="Q244" s="8" t="s">
        <v>30</v>
      </c>
      <c r="R244" s="8" t="s">
        <v>30</v>
      </c>
      <c r="S244" s="8" t="s">
        <v>30</v>
      </c>
      <c r="T244" s="8">
        <v>1.4124000000000001</v>
      </c>
      <c r="U244" s="8" t="s">
        <v>30</v>
      </c>
      <c r="V244" s="8" t="s">
        <v>30</v>
      </c>
      <c r="W244" s="8" t="s">
        <v>30</v>
      </c>
      <c r="X244" s="8" t="s">
        <v>30</v>
      </c>
      <c r="Y244" s="8" t="s">
        <v>30</v>
      </c>
      <c r="Z244" s="8" t="s">
        <v>30</v>
      </c>
      <c r="AA244" s="12" t="s">
        <v>30</v>
      </c>
    </row>
    <row r="245" spans="1:27" x14ac:dyDescent="0.2">
      <c r="A245" s="5" t="s">
        <v>96</v>
      </c>
      <c r="B245" s="8" t="s">
        <v>30</v>
      </c>
      <c r="C245" s="8" t="s">
        <v>30</v>
      </c>
      <c r="D245" s="8" t="s">
        <v>30</v>
      </c>
      <c r="E245" s="8" t="s">
        <v>30</v>
      </c>
      <c r="F245" s="8" t="s">
        <v>30</v>
      </c>
      <c r="G245" s="8" t="s">
        <v>30</v>
      </c>
      <c r="H245" s="8" t="s">
        <v>30</v>
      </c>
      <c r="I245" s="8" t="s">
        <v>30</v>
      </c>
      <c r="J245" s="8" t="s">
        <v>30</v>
      </c>
      <c r="K245" s="8" t="s">
        <v>30</v>
      </c>
      <c r="L245" s="8" t="s">
        <v>30</v>
      </c>
      <c r="M245" s="8" t="s">
        <v>30</v>
      </c>
      <c r="N245" s="8" t="s">
        <v>30</v>
      </c>
      <c r="O245" s="8" t="s">
        <v>30</v>
      </c>
      <c r="P245" s="8" t="s">
        <v>30</v>
      </c>
      <c r="Q245" s="54" t="s">
        <v>30</v>
      </c>
      <c r="R245" s="8" t="s">
        <v>30</v>
      </c>
      <c r="S245" s="8" t="s">
        <v>30</v>
      </c>
      <c r="T245" s="8" t="s">
        <v>30</v>
      </c>
      <c r="U245" s="8" t="s">
        <v>30</v>
      </c>
      <c r="V245" s="8" t="s">
        <v>30</v>
      </c>
      <c r="W245" s="8" t="s">
        <v>30</v>
      </c>
      <c r="X245" s="8" t="s">
        <v>30</v>
      </c>
      <c r="Y245" s="8" t="s">
        <v>30</v>
      </c>
      <c r="Z245" s="8" t="s">
        <v>30</v>
      </c>
      <c r="AA245" s="12"/>
    </row>
    <row r="246" spans="1:27" x14ac:dyDescent="0.2">
      <c r="A246" s="9" t="s">
        <v>29</v>
      </c>
      <c r="B246" s="10" t="s">
        <v>30</v>
      </c>
      <c r="C246" s="10" t="s">
        <v>30</v>
      </c>
      <c r="D246" s="10" t="s">
        <v>30</v>
      </c>
      <c r="E246" s="10" t="s">
        <v>30</v>
      </c>
      <c r="F246" s="10" t="s">
        <v>30</v>
      </c>
      <c r="G246" s="10" t="s">
        <v>30</v>
      </c>
      <c r="H246" s="10" t="s">
        <v>30</v>
      </c>
      <c r="I246" s="10" t="s">
        <v>30</v>
      </c>
      <c r="J246" s="10" t="s">
        <v>30</v>
      </c>
      <c r="K246" s="10" t="s">
        <v>30</v>
      </c>
      <c r="L246" s="10">
        <v>0.41041666666666665</v>
      </c>
      <c r="M246" s="10" t="s">
        <v>30</v>
      </c>
      <c r="N246" s="10" t="s">
        <v>30</v>
      </c>
      <c r="O246" s="10" t="s">
        <v>30</v>
      </c>
      <c r="P246" s="10" t="s">
        <v>30</v>
      </c>
      <c r="Q246" s="10" t="s">
        <v>30</v>
      </c>
      <c r="R246" s="10" t="s">
        <v>30</v>
      </c>
      <c r="S246" s="10" t="s">
        <v>30</v>
      </c>
      <c r="T246" s="10">
        <v>0.41041666666666665</v>
      </c>
      <c r="U246" s="10" t="s">
        <v>30</v>
      </c>
      <c r="V246" s="10" t="s">
        <v>30</v>
      </c>
      <c r="W246" s="10" t="s">
        <v>30</v>
      </c>
      <c r="X246" s="10" t="s">
        <v>30</v>
      </c>
      <c r="Y246" s="10" t="s">
        <v>30</v>
      </c>
      <c r="Z246" s="10" t="s">
        <v>30</v>
      </c>
      <c r="AA246" s="55" t="s">
        <v>30</v>
      </c>
    </row>
    <row r="247" spans="1:27" x14ac:dyDescent="0.2">
      <c r="A247" s="1">
        <v>44879</v>
      </c>
    </row>
    <row r="248" spans="1:27" x14ac:dyDescent="0.2">
      <c r="A248" s="2" t="s">
        <v>26</v>
      </c>
      <c r="B248" s="3">
        <v>-2</v>
      </c>
      <c r="C248" s="3">
        <v>-2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-2</v>
      </c>
      <c r="K248" s="3">
        <v>1</v>
      </c>
      <c r="L248" s="3">
        <v>1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-1</v>
      </c>
      <c r="V248" s="3">
        <v>-2</v>
      </c>
      <c r="W248" s="3">
        <v>0</v>
      </c>
      <c r="X248" s="3">
        <v>0</v>
      </c>
      <c r="Y248" s="3">
        <v>-3</v>
      </c>
      <c r="Z248" s="3">
        <v>0</v>
      </c>
      <c r="AA248" s="4"/>
    </row>
    <row r="249" spans="1:27" x14ac:dyDescent="0.2">
      <c r="A249" s="5" t="s">
        <v>27</v>
      </c>
      <c r="B249" s="6">
        <v>-1.7089836888331239E-2</v>
      </c>
      <c r="C249" s="6">
        <v>-1.7577496580027361E-2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-2.9396583850931676E-2</v>
      </c>
      <c r="K249" s="6">
        <v>0.02</v>
      </c>
      <c r="L249" s="6">
        <v>2.67823928571428E-2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-2.5288764762208749E-2</v>
      </c>
      <c r="V249" s="6">
        <v>-3.1468723404255321E-2</v>
      </c>
      <c r="W249" s="6">
        <v>0</v>
      </c>
      <c r="X249" s="6">
        <v>0</v>
      </c>
      <c r="Y249" s="6">
        <v>-4.7935958549222779E-2</v>
      </c>
      <c r="Z249" s="6">
        <v>0</v>
      </c>
      <c r="AA249" s="7">
        <f>SUM(B249:Z249)</f>
        <v>-0.12197497117783432</v>
      </c>
    </row>
    <row r="250" spans="1:27" x14ac:dyDescent="0.2">
      <c r="A250" s="5" t="s">
        <v>95</v>
      </c>
      <c r="B250" s="8" t="s">
        <v>30</v>
      </c>
      <c r="C250" s="8" t="s">
        <v>30</v>
      </c>
      <c r="D250" s="8" t="s">
        <v>30</v>
      </c>
      <c r="E250" s="8" t="s">
        <v>30</v>
      </c>
      <c r="F250" s="8" t="s">
        <v>30</v>
      </c>
      <c r="G250" s="8" t="s">
        <v>30</v>
      </c>
      <c r="H250" s="8" t="s">
        <v>30</v>
      </c>
      <c r="I250" s="8" t="s">
        <v>30</v>
      </c>
      <c r="J250" s="8" t="s">
        <v>30</v>
      </c>
      <c r="K250" s="8" t="s">
        <v>30</v>
      </c>
      <c r="L250" s="8" t="s">
        <v>30</v>
      </c>
      <c r="M250" s="8" t="s">
        <v>30</v>
      </c>
      <c r="N250" s="8" t="s">
        <v>30</v>
      </c>
      <c r="O250" s="8" t="s">
        <v>30</v>
      </c>
      <c r="P250" s="8" t="s">
        <v>30</v>
      </c>
      <c r="Q250" s="8" t="s">
        <v>30</v>
      </c>
      <c r="R250" s="8" t="s">
        <v>30</v>
      </c>
      <c r="S250" s="8" t="s">
        <v>30</v>
      </c>
      <c r="T250" s="8" t="s">
        <v>30</v>
      </c>
      <c r="U250" s="8" t="s">
        <v>30</v>
      </c>
      <c r="V250" s="8">
        <v>1320</v>
      </c>
      <c r="W250" s="8" t="s">
        <v>30</v>
      </c>
      <c r="X250" s="8" t="s">
        <v>30</v>
      </c>
      <c r="Y250" s="8" t="s">
        <v>30</v>
      </c>
      <c r="Z250" s="8" t="s">
        <v>30</v>
      </c>
      <c r="AA250" s="12" t="s">
        <v>30</v>
      </c>
    </row>
    <row r="251" spans="1:27" x14ac:dyDescent="0.2">
      <c r="A251" s="5" t="s">
        <v>96</v>
      </c>
      <c r="B251" s="8" t="s">
        <v>30</v>
      </c>
      <c r="C251" s="8" t="s">
        <v>30</v>
      </c>
      <c r="D251" s="8" t="s">
        <v>30</v>
      </c>
      <c r="E251" s="8" t="s">
        <v>30</v>
      </c>
      <c r="F251" s="8" t="s">
        <v>30</v>
      </c>
      <c r="G251" s="8" t="s">
        <v>30</v>
      </c>
      <c r="H251" s="8" t="s">
        <v>30</v>
      </c>
      <c r="I251" s="8" t="s">
        <v>30</v>
      </c>
      <c r="J251" s="8" t="s">
        <v>30</v>
      </c>
      <c r="K251" s="8" t="s">
        <v>30</v>
      </c>
      <c r="L251" s="8" t="s">
        <v>30</v>
      </c>
      <c r="M251" s="8" t="s">
        <v>30</v>
      </c>
      <c r="N251" s="8" t="s">
        <v>30</v>
      </c>
      <c r="O251" s="8" t="s">
        <v>30</v>
      </c>
      <c r="P251" s="8" t="s">
        <v>30</v>
      </c>
      <c r="Q251" s="54" t="s">
        <v>30</v>
      </c>
      <c r="R251" s="8" t="s">
        <v>30</v>
      </c>
      <c r="S251" s="8" t="s">
        <v>30</v>
      </c>
      <c r="T251" s="8" t="s">
        <v>30</v>
      </c>
      <c r="U251" s="8" t="s">
        <v>30</v>
      </c>
      <c r="V251" s="8" t="s">
        <v>30</v>
      </c>
      <c r="W251" s="8" t="s">
        <v>30</v>
      </c>
      <c r="X251" s="8" t="s">
        <v>30</v>
      </c>
      <c r="Y251" s="8" t="s">
        <v>30</v>
      </c>
      <c r="Z251" s="8" t="s">
        <v>30</v>
      </c>
      <c r="AA251" s="12"/>
    </row>
    <row r="252" spans="1:27" x14ac:dyDescent="0.2">
      <c r="A252" s="9" t="s">
        <v>29</v>
      </c>
      <c r="B252" s="10" t="s">
        <v>30</v>
      </c>
      <c r="C252" s="10" t="s">
        <v>30</v>
      </c>
      <c r="D252" s="10" t="s">
        <v>30</v>
      </c>
      <c r="E252" s="10" t="s">
        <v>30</v>
      </c>
      <c r="F252" s="10" t="s">
        <v>30</v>
      </c>
      <c r="G252" s="10" t="s">
        <v>30</v>
      </c>
      <c r="H252" s="10" t="s">
        <v>30</v>
      </c>
      <c r="I252" s="10" t="s">
        <v>30</v>
      </c>
      <c r="J252" s="10" t="s">
        <v>30</v>
      </c>
      <c r="K252" s="10" t="s">
        <v>30</v>
      </c>
      <c r="L252" s="10" t="s">
        <v>30</v>
      </c>
      <c r="M252" s="10" t="s">
        <v>30</v>
      </c>
      <c r="N252" s="10" t="s">
        <v>30</v>
      </c>
      <c r="O252" s="10" t="s">
        <v>30</v>
      </c>
      <c r="P252" s="10" t="s">
        <v>30</v>
      </c>
      <c r="Q252" s="10" t="s">
        <v>30</v>
      </c>
      <c r="R252" s="10" t="s">
        <v>30</v>
      </c>
      <c r="S252" s="10" t="s">
        <v>30</v>
      </c>
      <c r="T252" s="10" t="s">
        <v>30</v>
      </c>
      <c r="U252" s="10" t="s">
        <v>30</v>
      </c>
      <c r="V252" s="10" t="s">
        <v>30</v>
      </c>
      <c r="W252" s="10" t="s">
        <v>30</v>
      </c>
      <c r="X252" s="10" t="s">
        <v>30</v>
      </c>
      <c r="Y252" s="10" t="s">
        <v>30</v>
      </c>
      <c r="Z252" s="10" t="s">
        <v>30</v>
      </c>
      <c r="AA252" s="55" t="s">
        <v>30</v>
      </c>
    </row>
    <row r="253" spans="1:27" x14ac:dyDescent="0.2">
      <c r="A253" s="1">
        <v>44889</v>
      </c>
    </row>
    <row r="254" spans="1:27" x14ac:dyDescent="0.2">
      <c r="A254" s="2" t="s">
        <v>26</v>
      </c>
      <c r="B254" s="3">
        <v>-2</v>
      </c>
      <c r="C254" s="3">
        <v>-2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-2</v>
      </c>
      <c r="K254" s="3">
        <v>1</v>
      </c>
      <c r="L254" s="3">
        <v>1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-1</v>
      </c>
      <c r="V254" s="3">
        <v>0</v>
      </c>
      <c r="W254" s="3">
        <v>0</v>
      </c>
      <c r="X254" s="3">
        <v>0</v>
      </c>
      <c r="Y254" s="3">
        <v>-3</v>
      </c>
      <c r="Z254" s="3">
        <v>0</v>
      </c>
      <c r="AA254" s="4"/>
    </row>
    <row r="255" spans="1:27" x14ac:dyDescent="0.2">
      <c r="A255" s="5" t="s">
        <v>27</v>
      </c>
      <c r="B255" s="6">
        <v>-1.7089836888331239E-2</v>
      </c>
      <c r="C255" s="6">
        <v>-1.7577496580027361E-2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-2.9396583850931676E-2</v>
      </c>
      <c r="K255" s="6">
        <v>0.02</v>
      </c>
      <c r="L255" s="6">
        <v>2.67823928571428E-2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-2.5288764762208749E-2</v>
      </c>
      <c r="V255" s="6">
        <v>0</v>
      </c>
      <c r="W255" s="6">
        <v>0</v>
      </c>
      <c r="X255" s="6">
        <v>0</v>
      </c>
      <c r="Y255" s="6">
        <v>-4.7935958549222779E-2</v>
      </c>
      <c r="Z255" s="6">
        <v>0</v>
      </c>
      <c r="AA255" s="7">
        <f>SUM(B255:Z255)</f>
        <v>-9.0506247773578991E-2</v>
      </c>
    </row>
    <row r="256" spans="1:27" x14ac:dyDescent="0.2">
      <c r="A256" s="5" t="s">
        <v>95</v>
      </c>
      <c r="B256" s="8" t="s">
        <v>30</v>
      </c>
      <c r="C256" s="8" t="s">
        <v>30</v>
      </c>
      <c r="D256" s="8" t="s">
        <v>30</v>
      </c>
      <c r="E256" s="8" t="s">
        <v>30</v>
      </c>
      <c r="F256" s="8" t="s">
        <v>30</v>
      </c>
      <c r="G256" s="8" t="s">
        <v>30</v>
      </c>
      <c r="H256" s="8" t="s">
        <v>30</v>
      </c>
      <c r="I256" s="8" t="s">
        <v>30</v>
      </c>
      <c r="J256" s="8" t="s">
        <v>30</v>
      </c>
      <c r="K256" s="8" t="s">
        <v>30</v>
      </c>
      <c r="L256" s="8" t="s">
        <v>30</v>
      </c>
      <c r="M256" s="8" t="s">
        <v>30</v>
      </c>
      <c r="N256" s="8" t="s">
        <v>30</v>
      </c>
      <c r="O256" s="8" t="s">
        <v>30</v>
      </c>
      <c r="P256" s="8" t="s">
        <v>30</v>
      </c>
      <c r="Q256" s="8" t="s">
        <v>30</v>
      </c>
      <c r="R256" s="8" t="s">
        <v>30</v>
      </c>
      <c r="S256" s="8" t="s">
        <v>30</v>
      </c>
      <c r="T256" s="8" t="s">
        <v>30</v>
      </c>
      <c r="U256" s="8" t="s">
        <v>30</v>
      </c>
      <c r="V256" s="8">
        <v>1329</v>
      </c>
      <c r="W256" s="8" t="s">
        <v>30</v>
      </c>
      <c r="X256" s="8" t="s">
        <v>30</v>
      </c>
      <c r="Y256" s="8" t="s">
        <v>30</v>
      </c>
      <c r="Z256" s="8" t="s">
        <v>30</v>
      </c>
      <c r="AA256" s="12" t="s">
        <v>30</v>
      </c>
    </row>
    <row r="257" spans="1:27" x14ac:dyDescent="0.2">
      <c r="A257" s="5" t="s">
        <v>96</v>
      </c>
      <c r="B257" s="8" t="s">
        <v>30</v>
      </c>
      <c r="C257" s="8" t="s">
        <v>30</v>
      </c>
      <c r="D257" s="8" t="s">
        <v>30</v>
      </c>
      <c r="E257" s="8" t="s">
        <v>30</v>
      </c>
      <c r="F257" s="8" t="s">
        <v>30</v>
      </c>
      <c r="G257" s="8" t="s">
        <v>30</v>
      </c>
      <c r="H257" s="8" t="s">
        <v>30</v>
      </c>
      <c r="I257" s="8" t="s">
        <v>30</v>
      </c>
      <c r="J257" s="8" t="s">
        <v>30</v>
      </c>
      <c r="K257" s="8" t="s">
        <v>30</v>
      </c>
      <c r="L257" s="8" t="s">
        <v>30</v>
      </c>
      <c r="M257" s="8" t="s">
        <v>30</v>
      </c>
      <c r="N257" s="8" t="s">
        <v>30</v>
      </c>
      <c r="O257" s="8" t="s">
        <v>30</v>
      </c>
      <c r="P257" s="8" t="s">
        <v>30</v>
      </c>
      <c r="Q257" s="54" t="s">
        <v>30</v>
      </c>
      <c r="R257" s="8" t="s">
        <v>30</v>
      </c>
      <c r="S257" s="8" t="s">
        <v>30</v>
      </c>
      <c r="T257" s="8" t="s">
        <v>30</v>
      </c>
      <c r="U257" s="8" t="s">
        <v>30</v>
      </c>
      <c r="V257" s="8" t="s">
        <v>30</v>
      </c>
      <c r="W257" s="8" t="s">
        <v>30</v>
      </c>
      <c r="X257" s="8" t="s">
        <v>30</v>
      </c>
      <c r="Y257" s="8" t="s">
        <v>30</v>
      </c>
      <c r="Z257" s="8" t="s">
        <v>30</v>
      </c>
      <c r="AA257" s="12"/>
    </row>
    <row r="258" spans="1:27" x14ac:dyDescent="0.2">
      <c r="A258" s="9" t="s">
        <v>29</v>
      </c>
      <c r="B258" s="10" t="s">
        <v>30</v>
      </c>
      <c r="C258" s="10" t="s">
        <v>30</v>
      </c>
      <c r="D258" s="10" t="s">
        <v>30</v>
      </c>
      <c r="E258" s="10" t="s">
        <v>30</v>
      </c>
      <c r="F258" s="10" t="s">
        <v>30</v>
      </c>
      <c r="G258" s="10" t="s">
        <v>30</v>
      </c>
      <c r="H258" s="10" t="s">
        <v>30</v>
      </c>
      <c r="I258" s="10" t="s">
        <v>30</v>
      </c>
      <c r="J258" s="10" t="s">
        <v>30</v>
      </c>
      <c r="K258" s="10" t="s">
        <v>30</v>
      </c>
      <c r="L258" s="10" t="s">
        <v>30</v>
      </c>
      <c r="M258" s="10" t="s">
        <v>30</v>
      </c>
      <c r="N258" s="10" t="s">
        <v>30</v>
      </c>
      <c r="O258" s="10" t="s">
        <v>30</v>
      </c>
      <c r="P258" s="10" t="s">
        <v>30</v>
      </c>
      <c r="Q258" s="10" t="s">
        <v>30</v>
      </c>
      <c r="R258" s="10" t="s">
        <v>30</v>
      </c>
      <c r="S258" s="10" t="s">
        <v>30</v>
      </c>
      <c r="T258" s="10" t="s">
        <v>30</v>
      </c>
      <c r="U258" s="10" t="s">
        <v>30</v>
      </c>
      <c r="V258" s="10">
        <v>0.17291666666666669</v>
      </c>
      <c r="W258" s="10" t="s">
        <v>30</v>
      </c>
      <c r="X258" s="10" t="s">
        <v>30</v>
      </c>
      <c r="Y258" s="10" t="s">
        <v>30</v>
      </c>
      <c r="Z258" s="10" t="s">
        <v>30</v>
      </c>
      <c r="AA258" s="55" t="s">
        <v>30</v>
      </c>
    </row>
    <row r="259" spans="1:27" x14ac:dyDescent="0.2">
      <c r="A259" s="1">
        <v>44896</v>
      </c>
    </row>
    <row r="260" spans="1:27" x14ac:dyDescent="0.2">
      <c r="A260" s="2" t="s">
        <v>26</v>
      </c>
      <c r="B260" s="3">
        <v>-2</v>
      </c>
      <c r="C260" s="3">
        <v>-2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-2</v>
      </c>
      <c r="K260" s="3">
        <v>1</v>
      </c>
      <c r="L260" s="3">
        <v>1</v>
      </c>
      <c r="M260" s="3">
        <v>0</v>
      </c>
      <c r="N260" s="3">
        <v>0</v>
      </c>
      <c r="O260" s="3">
        <v>0</v>
      </c>
      <c r="P260" s="3">
        <v>0</v>
      </c>
      <c r="Q260" s="3">
        <v>-1</v>
      </c>
      <c r="R260" s="3">
        <v>0</v>
      </c>
      <c r="S260" s="3">
        <v>1</v>
      </c>
      <c r="T260" s="3">
        <v>0</v>
      </c>
      <c r="U260" s="3">
        <v>-1</v>
      </c>
      <c r="V260" s="3">
        <v>0</v>
      </c>
      <c r="W260" s="3">
        <v>0</v>
      </c>
      <c r="X260" s="3">
        <v>0</v>
      </c>
      <c r="Y260" s="3">
        <v>-3</v>
      </c>
      <c r="Z260" s="3">
        <v>0</v>
      </c>
      <c r="AA260" s="4"/>
    </row>
    <row r="261" spans="1:27" x14ac:dyDescent="0.2">
      <c r="A261" s="5" t="s">
        <v>27</v>
      </c>
      <c r="B261" s="6">
        <v>-1.7089836888331239E-2</v>
      </c>
      <c r="C261" s="6">
        <v>-1.7577496580027361E-2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-2.9396583850931676E-2</v>
      </c>
      <c r="K261" s="6">
        <v>0.02</v>
      </c>
      <c r="L261" s="6">
        <v>2.67823928571428E-2</v>
      </c>
      <c r="M261" s="6">
        <v>0</v>
      </c>
      <c r="N261" s="6">
        <v>0</v>
      </c>
      <c r="O261" s="6">
        <v>0</v>
      </c>
      <c r="P261" s="6">
        <v>0</v>
      </c>
      <c r="Q261" s="6">
        <v>-1.7320527194656491E-2</v>
      </c>
      <c r="R261" s="6">
        <v>0</v>
      </c>
      <c r="S261" s="6">
        <v>3.076595338983051E-2</v>
      </c>
      <c r="T261" s="6">
        <v>0</v>
      </c>
      <c r="U261" s="6">
        <v>-2.5288764762208749E-2</v>
      </c>
      <c r="V261" s="6">
        <v>0</v>
      </c>
      <c r="W261" s="6">
        <v>0</v>
      </c>
      <c r="X261" s="6">
        <v>0</v>
      </c>
      <c r="Y261" s="6">
        <v>-4.7935958549222779E-2</v>
      </c>
      <c r="Z261" s="6">
        <v>0</v>
      </c>
      <c r="AA261" s="7">
        <f>SUM(B261:Z261)</f>
        <v>-7.7060821578404978E-2</v>
      </c>
    </row>
    <row r="262" spans="1:27" x14ac:dyDescent="0.2">
      <c r="A262" s="5" t="s">
        <v>95</v>
      </c>
      <c r="B262" s="8" t="s">
        <v>30</v>
      </c>
      <c r="C262" s="8" t="s">
        <v>30</v>
      </c>
      <c r="D262" s="8" t="s">
        <v>30</v>
      </c>
      <c r="E262" s="8" t="s">
        <v>30</v>
      </c>
      <c r="F262" s="8" t="s">
        <v>30</v>
      </c>
      <c r="G262" s="8" t="s">
        <v>30</v>
      </c>
      <c r="H262" s="8" t="s">
        <v>30</v>
      </c>
      <c r="I262" s="8" t="s">
        <v>30</v>
      </c>
      <c r="J262" s="8" t="s">
        <v>30</v>
      </c>
      <c r="K262" s="8" t="s">
        <v>30</v>
      </c>
      <c r="L262" s="8" t="s">
        <v>30</v>
      </c>
      <c r="M262" s="8" t="s">
        <v>30</v>
      </c>
      <c r="N262" s="8" t="s">
        <v>30</v>
      </c>
      <c r="O262" s="8" t="s">
        <v>30</v>
      </c>
      <c r="P262" s="8" t="s">
        <v>30</v>
      </c>
      <c r="Q262" s="8">
        <v>34.979999999999997</v>
      </c>
      <c r="R262" s="8" t="s">
        <v>30</v>
      </c>
      <c r="S262" s="8">
        <v>81.221800000000002</v>
      </c>
      <c r="T262" s="8" t="s">
        <v>30</v>
      </c>
      <c r="U262" s="8" t="s">
        <v>30</v>
      </c>
      <c r="V262" s="8" t="s">
        <v>30</v>
      </c>
      <c r="W262" s="8" t="s">
        <v>30</v>
      </c>
      <c r="X262" s="8" t="s">
        <v>30</v>
      </c>
      <c r="Y262" s="8" t="s">
        <v>30</v>
      </c>
      <c r="Z262" s="8" t="s">
        <v>30</v>
      </c>
      <c r="AA262" s="12" t="s">
        <v>30</v>
      </c>
    </row>
    <row r="263" spans="1:27" x14ac:dyDescent="0.2">
      <c r="A263" s="5" t="s">
        <v>96</v>
      </c>
      <c r="B263" s="8" t="s">
        <v>30</v>
      </c>
      <c r="C263" s="8" t="s">
        <v>30</v>
      </c>
      <c r="D263" s="8" t="s">
        <v>30</v>
      </c>
      <c r="E263" s="8" t="s">
        <v>30</v>
      </c>
      <c r="F263" s="8" t="s">
        <v>30</v>
      </c>
      <c r="G263" s="8" t="s">
        <v>30</v>
      </c>
      <c r="H263" s="8" t="s">
        <v>30</v>
      </c>
      <c r="I263" s="8" t="s">
        <v>30</v>
      </c>
      <c r="J263" s="8" t="s">
        <v>30</v>
      </c>
      <c r="K263" s="8" t="s">
        <v>30</v>
      </c>
      <c r="L263" s="8" t="s">
        <v>30</v>
      </c>
      <c r="M263" s="8" t="s">
        <v>30</v>
      </c>
      <c r="N263" s="8" t="s">
        <v>30</v>
      </c>
      <c r="O263" s="8" t="s">
        <v>30</v>
      </c>
      <c r="P263" s="8" t="s">
        <v>30</v>
      </c>
      <c r="Q263" s="54" t="s">
        <v>30</v>
      </c>
      <c r="R263" s="8" t="s">
        <v>30</v>
      </c>
      <c r="S263" s="8" t="s">
        <v>30</v>
      </c>
      <c r="T263" s="8" t="s">
        <v>30</v>
      </c>
      <c r="U263" s="8" t="s">
        <v>30</v>
      </c>
      <c r="V263" s="8" t="s">
        <v>30</v>
      </c>
      <c r="W263" s="8" t="s">
        <v>30</v>
      </c>
      <c r="X263" s="8" t="s">
        <v>30</v>
      </c>
      <c r="Y263" s="8" t="s">
        <v>30</v>
      </c>
      <c r="Z263" s="8" t="s">
        <v>30</v>
      </c>
      <c r="AA263" s="12"/>
    </row>
    <row r="264" spans="1:27" x14ac:dyDescent="0.2">
      <c r="A264" s="9" t="s">
        <v>29</v>
      </c>
      <c r="B264" s="10" t="s">
        <v>30</v>
      </c>
      <c r="C264" s="10" t="s">
        <v>30</v>
      </c>
      <c r="D264" s="10" t="s">
        <v>30</v>
      </c>
      <c r="E264" s="10" t="s">
        <v>30</v>
      </c>
      <c r="F264" s="10" t="s">
        <v>30</v>
      </c>
      <c r="G264" s="10" t="s">
        <v>30</v>
      </c>
      <c r="H264" s="10" t="s">
        <v>30</v>
      </c>
      <c r="I264" s="10" t="s">
        <v>30</v>
      </c>
      <c r="J264" s="10" t="s">
        <v>30</v>
      </c>
      <c r="K264" s="10" t="s">
        <v>30</v>
      </c>
      <c r="L264" s="10" t="s">
        <v>30</v>
      </c>
      <c r="M264" s="10" t="s">
        <v>30</v>
      </c>
      <c r="N264" s="10" t="s">
        <v>30</v>
      </c>
      <c r="O264" s="10" t="s">
        <v>30</v>
      </c>
      <c r="P264" s="10" t="s">
        <v>30</v>
      </c>
      <c r="Q264" s="10">
        <v>0.44097222222222227</v>
      </c>
      <c r="R264" s="10" t="s">
        <v>30</v>
      </c>
      <c r="S264" s="10">
        <v>0.44097222222222227</v>
      </c>
      <c r="T264" s="10" t="s">
        <v>30</v>
      </c>
      <c r="U264" s="10" t="s">
        <v>30</v>
      </c>
      <c r="V264" s="10" t="s">
        <v>30</v>
      </c>
      <c r="W264" s="10" t="s">
        <v>30</v>
      </c>
      <c r="X264" s="10" t="s">
        <v>30</v>
      </c>
      <c r="Y264" s="10" t="s">
        <v>30</v>
      </c>
      <c r="Z264" s="10" t="s">
        <v>30</v>
      </c>
      <c r="AA264" s="55" t="s">
        <v>30</v>
      </c>
    </row>
    <row r="265" spans="1:27" x14ac:dyDescent="0.2">
      <c r="A265" s="1">
        <v>44930</v>
      </c>
    </row>
    <row r="266" spans="1:27" x14ac:dyDescent="0.2">
      <c r="A266" s="2" t="s">
        <v>26</v>
      </c>
      <c r="B266" s="3">
        <v>-2</v>
      </c>
      <c r="C266" s="3">
        <v>0</v>
      </c>
      <c r="D266" s="3">
        <v>0</v>
      </c>
      <c r="E266" s="3">
        <v>1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-1</v>
      </c>
      <c r="R266" s="3">
        <v>0</v>
      </c>
      <c r="S266" s="3">
        <v>0</v>
      </c>
      <c r="T266" s="3">
        <v>0</v>
      </c>
      <c r="U266" s="3">
        <v>-1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4"/>
    </row>
    <row r="267" spans="1:27" x14ac:dyDescent="0.2">
      <c r="A267" s="5" t="s">
        <v>27</v>
      </c>
      <c r="B267" s="6">
        <v>-1.7089836888331239E-2</v>
      </c>
      <c r="C267" s="6">
        <v>0</v>
      </c>
      <c r="D267" s="6">
        <v>0</v>
      </c>
      <c r="E267" s="6">
        <v>8.9394480946123536E-3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-1.7320527194656491E-2</v>
      </c>
      <c r="R267" s="6">
        <v>0</v>
      </c>
      <c r="S267" s="6">
        <v>0</v>
      </c>
      <c r="T267" s="6">
        <v>0</v>
      </c>
      <c r="U267" s="6">
        <v>-2.5288764762208749E-2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7">
        <f>SUM(B267:Z267)</f>
        <v>-5.0759680750584124E-2</v>
      </c>
    </row>
    <row r="268" spans="1:27" x14ac:dyDescent="0.2">
      <c r="A268" s="5" t="s">
        <v>95</v>
      </c>
      <c r="B268" s="8" t="s">
        <v>30</v>
      </c>
      <c r="C268" s="8">
        <v>856.34</v>
      </c>
      <c r="D268" s="8" t="s">
        <v>30</v>
      </c>
      <c r="E268" s="8">
        <v>4940</v>
      </c>
      <c r="F268" s="8" t="s">
        <v>30</v>
      </c>
      <c r="G268" s="8" t="s">
        <v>30</v>
      </c>
      <c r="H268" s="8" t="s">
        <v>30</v>
      </c>
      <c r="I268" s="8" t="s">
        <v>30</v>
      </c>
      <c r="J268" s="8">
        <v>19.286000000000001</v>
      </c>
      <c r="K268" s="8">
        <v>3.8193999999999999</v>
      </c>
      <c r="L268" s="8">
        <v>55.905000000000001</v>
      </c>
      <c r="M268" s="8" t="s">
        <v>30</v>
      </c>
      <c r="N268" s="8" t="s">
        <v>30</v>
      </c>
      <c r="O268" s="8" t="s">
        <v>30</v>
      </c>
      <c r="P268" s="8" t="s">
        <v>30</v>
      </c>
      <c r="Q268" s="8" t="s">
        <v>30</v>
      </c>
      <c r="R268" s="8" t="s">
        <v>30</v>
      </c>
      <c r="S268" s="8">
        <v>82.807500000000005</v>
      </c>
      <c r="T268" s="8" t="s">
        <v>30</v>
      </c>
      <c r="U268" s="8" t="s">
        <v>30</v>
      </c>
      <c r="V268" s="8" t="s">
        <v>30</v>
      </c>
      <c r="W268" s="8" t="s">
        <v>30</v>
      </c>
      <c r="X268" s="8" t="s">
        <v>30</v>
      </c>
      <c r="Y268" s="8">
        <v>1.0597000000000001</v>
      </c>
      <c r="Z268" s="8" t="s">
        <v>30</v>
      </c>
      <c r="AA268" s="12" t="s">
        <v>30</v>
      </c>
    </row>
    <row r="269" spans="1:27" x14ac:dyDescent="0.2">
      <c r="A269" s="5" t="s">
        <v>96</v>
      </c>
      <c r="B269" s="8" t="s">
        <v>30</v>
      </c>
      <c r="C269" s="8" t="s">
        <v>30</v>
      </c>
      <c r="D269" s="8" t="s">
        <v>30</v>
      </c>
      <c r="E269" s="8" t="s">
        <v>30</v>
      </c>
      <c r="F269" s="8" t="s">
        <v>30</v>
      </c>
      <c r="G269" s="8" t="s">
        <v>30</v>
      </c>
      <c r="H269" s="8" t="s">
        <v>30</v>
      </c>
      <c r="I269" s="8" t="s">
        <v>30</v>
      </c>
      <c r="J269" s="8" t="s">
        <v>30</v>
      </c>
      <c r="K269" s="8" t="s">
        <v>30</v>
      </c>
      <c r="L269" s="8" t="s">
        <v>30</v>
      </c>
      <c r="M269" s="8" t="s">
        <v>30</v>
      </c>
      <c r="N269" s="8" t="s">
        <v>30</v>
      </c>
      <c r="O269" s="8" t="s">
        <v>30</v>
      </c>
      <c r="P269" s="8" t="s">
        <v>30</v>
      </c>
      <c r="Q269" s="54" t="s">
        <v>30</v>
      </c>
      <c r="R269" s="8" t="s">
        <v>30</v>
      </c>
      <c r="S269" s="8" t="s">
        <v>30</v>
      </c>
      <c r="T269" s="8" t="s">
        <v>30</v>
      </c>
      <c r="U269" s="8" t="s">
        <v>30</v>
      </c>
      <c r="V269" s="8" t="s">
        <v>30</v>
      </c>
      <c r="W269" s="8" t="s">
        <v>30</v>
      </c>
      <c r="X269" s="8" t="s">
        <v>30</v>
      </c>
      <c r="Y269" s="8" t="s">
        <v>30</v>
      </c>
      <c r="Z269" s="8" t="s">
        <v>30</v>
      </c>
      <c r="AA269" s="12"/>
    </row>
    <row r="270" spans="1:27" x14ac:dyDescent="0.2">
      <c r="A270" s="9" t="s">
        <v>29</v>
      </c>
      <c r="B270" s="10" t="s">
        <v>30</v>
      </c>
      <c r="C270" s="10">
        <v>0.36805555555555558</v>
      </c>
      <c r="D270" s="10" t="s">
        <v>30</v>
      </c>
      <c r="E270" s="10">
        <v>0.34166666666666662</v>
      </c>
      <c r="F270" s="10" t="s">
        <v>30</v>
      </c>
      <c r="G270" s="10" t="s">
        <v>30</v>
      </c>
      <c r="H270" s="10"/>
      <c r="I270" s="10" t="s">
        <v>30</v>
      </c>
      <c r="J270" s="10">
        <v>0.34166666666666662</v>
      </c>
      <c r="K270" s="10">
        <v>0.34166666666666662</v>
      </c>
      <c r="L270" s="10">
        <v>0.34166666666666662</v>
      </c>
      <c r="M270" s="10" t="s">
        <v>30</v>
      </c>
      <c r="N270" s="10" t="s">
        <v>30</v>
      </c>
      <c r="O270" s="10" t="s">
        <v>30</v>
      </c>
      <c r="P270" s="10" t="s">
        <v>30</v>
      </c>
      <c r="Q270" s="10" t="s">
        <v>30</v>
      </c>
      <c r="R270" s="10" t="s">
        <v>30</v>
      </c>
      <c r="S270" s="10">
        <v>0.34166666666666662</v>
      </c>
      <c r="T270" s="10" t="s">
        <v>30</v>
      </c>
      <c r="U270" s="10" t="s">
        <v>30</v>
      </c>
      <c r="V270" s="10" t="s">
        <v>30</v>
      </c>
      <c r="W270" s="10" t="s">
        <v>30</v>
      </c>
      <c r="X270" s="10" t="s">
        <v>30</v>
      </c>
      <c r="Y270" s="10">
        <v>0.34166666666666662</v>
      </c>
      <c r="Z270" s="10" t="s">
        <v>30</v>
      </c>
      <c r="AA270" s="55" t="s">
        <v>30</v>
      </c>
    </row>
    <row r="271" spans="1:27" x14ac:dyDescent="0.2">
      <c r="A271" s="1">
        <v>44936</v>
      </c>
    </row>
    <row r="272" spans="1:27" x14ac:dyDescent="0.2">
      <c r="A272" s="2" t="s">
        <v>26</v>
      </c>
      <c r="B272" s="3">
        <v>-2</v>
      </c>
      <c r="C272" s="3">
        <v>0</v>
      </c>
      <c r="D272" s="3">
        <v>0</v>
      </c>
      <c r="E272" s="3">
        <v>1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1</v>
      </c>
      <c r="Q272" s="3">
        <v>-1</v>
      </c>
      <c r="R272" s="3">
        <v>0</v>
      </c>
      <c r="S272" s="3">
        <v>0</v>
      </c>
      <c r="T272" s="3">
        <v>0</v>
      </c>
      <c r="U272" s="3">
        <v>-1</v>
      </c>
      <c r="V272" s="3">
        <v>0</v>
      </c>
      <c r="W272" s="3">
        <v>0</v>
      </c>
      <c r="X272" s="3">
        <v>0</v>
      </c>
      <c r="Y272" s="3">
        <v>-1</v>
      </c>
      <c r="Z272" s="3">
        <v>0</v>
      </c>
      <c r="AA272" s="4"/>
    </row>
    <row r="273" spans="1:27" x14ac:dyDescent="0.2">
      <c r="A273" s="5" t="s">
        <v>27</v>
      </c>
      <c r="B273" s="6">
        <v>-1.7089836888331239E-2</v>
      </c>
      <c r="C273" s="6">
        <v>0</v>
      </c>
      <c r="D273" s="6">
        <v>0</v>
      </c>
      <c r="E273" s="6">
        <v>8.9394480946123536E-3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0.02</v>
      </c>
      <c r="Q273" s="6">
        <v>-1.7320527194656491E-2</v>
      </c>
      <c r="R273" s="6">
        <v>0</v>
      </c>
      <c r="S273" s="6">
        <v>0</v>
      </c>
      <c r="T273" s="6">
        <v>0</v>
      </c>
      <c r="U273" s="6">
        <v>-2.5288764762208749E-2</v>
      </c>
      <c r="V273" s="6">
        <v>0</v>
      </c>
      <c r="W273" s="6">
        <v>0</v>
      </c>
      <c r="X273" s="6">
        <v>0</v>
      </c>
      <c r="Y273" s="6">
        <v>-0.02</v>
      </c>
      <c r="Z273" s="6">
        <v>0</v>
      </c>
      <c r="AA273" s="7">
        <f>SUM(B273:Z273)</f>
        <v>-5.0759680750584124E-2</v>
      </c>
    </row>
    <row r="274" spans="1:27" x14ac:dyDescent="0.2">
      <c r="A274" s="5" t="s">
        <v>95</v>
      </c>
      <c r="B274" s="8" t="s">
        <v>30</v>
      </c>
      <c r="C274" s="8" t="s">
        <v>30</v>
      </c>
      <c r="D274" s="8" t="s">
        <v>30</v>
      </c>
      <c r="E274" s="8" t="s">
        <v>30</v>
      </c>
      <c r="F274" s="8" t="s">
        <v>30</v>
      </c>
      <c r="G274" s="8" t="s">
        <v>30</v>
      </c>
      <c r="H274" s="8" t="s">
        <v>30</v>
      </c>
      <c r="I274" s="8" t="s">
        <v>30</v>
      </c>
      <c r="J274" s="8" t="s">
        <v>30</v>
      </c>
      <c r="K274" s="8" t="s">
        <v>30</v>
      </c>
      <c r="L274" s="8" t="s">
        <v>30</v>
      </c>
      <c r="M274" s="8" t="s">
        <v>30</v>
      </c>
      <c r="N274" s="8" t="s">
        <v>30</v>
      </c>
      <c r="O274" s="8" t="s">
        <v>30</v>
      </c>
      <c r="P274" s="8">
        <v>17.02</v>
      </c>
      <c r="Q274" s="8" t="s">
        <v>30</v>
      </c>
      <c r="R274" s="8" t="s">
        <v>30</v>
      </c>
      <c r="S274" s="8" t="s">
        <v>30</v>
      </c>
      <c r="T274" s="8" t="s">
        <v>30</v>
      </c>
      <c r="U274" s="8" t="s">
        <v>30</v>
      </c>
      <c r="V274" s="8" t="s">
        <v>30</v>
      </c>
      <c r="W274" s="8" t="s">
        <v>30</v>
      </c>
      <c r="X274" s="8" t="s">
        <v>30</v>
      </c>
      <c r="Y274" s="8">
        <v>1.0746</v>
      </c>
      <c r="Z274" s="8" t="s">
        <v>30</v>
      </c>
      <c r="AA274" s="12" t="s">
        <v>30</v>
      </c>
    </row>
    <row r="275" spans="1:27" x14ac:dyDescent="0.2">
      <c r="A275" s="5" t="s">
        <v>96</v>
      </c>
      <c r="B275" s="8" t="s">
        <v>30</v>
      </c>
      <c r="C275" s="8" t="s">
        <v>30</v>
      </c>
      <c r="D275" s="8" t="s">
        <v>30</v>
      </c>
      <c r="E275" s="8" t="s">
        <v>30</v>
      </c>
      <c r="F275" s="8" t="s">
        <v>30</v>
      </c>
      <c r="G275" s="8" t="s">
        <v>30</v>
      </c>
      <c r="H275" s="8" t="s">
        <v>30</v>
      </c>
      <c r="I275" s="8" t="s">
        <v>30</v>
      </c>
      <c r="J275" s="8" t="s">
        <v>30</v>
      </c>
      <c r="K275" s="8" t="s">
        <v>30</v>
      </c>
      <c r="L275" s="8" t="s">
        <v>30</v>
      </c>
      <c r="M275" s="8" t="s">
        <v>30</v>
      </c>
      <c r="N275" s="8" t="s">
        <v>30</v>
      </c>
      <c r="O275" s="8" t="s">
        <v>30</v>
      </c>
      <c r="P275" s="8" t="s">
        <v>30</v>
      </c>
      <c r="Q275" s="54" t="s">
        <v>30</v>
      </c>
      <c r="R275" s="8" t="s">
        <v>30</v>
      </c>
      <c r="S275" s="8" t="s">
        <v>30</v>
      </c>
      <c r="T275" s="8" t="s">
        <v>30</v>
      </c>
      <c r="U275" s="8" t="s">
        <v>30</v>
      </c>
      <c r="V275" s="8" t="s">
        <v>30</v>
      </c>
      <c r="W275" s="8" t="s">
        <v>30</v>
      </c>
      <c r="X275" s="8" t="s">
        <v>30</v>
      </c>
      <c r="Y275" s="8" t="s">
        <v>30</v>
      </c>
      <c r="Z275" s="8" t="s">
        <v>30</v>
      </c>
      <c r="AA275" s="12"/>
    </row>
    <row r="276" spans="1:27" x14ac:dyDescent="0.2">
      <c r="A276" s="9" t="s">
        <v>29</v>
      </c>
      <c r="B276" s="10" t="s">
        <v>30</v>
      </c>
      <c r="C276" s="10" t="s">
        <v>30</v>
      </c>
      <c r="D276" s="10" t="s">
        <v>30</v>
      </c>
      <c r="E276" s="10" t="s">
        <v>30</v>
      </c>
      <c r="F276" s="10" t="s">
        <v>30</v>
      </c>
      <c r="G276" s="10" t="s">
        <v>30</v>
      </c>
      <c r="H276" s="10" t="s">
        <v>30</v>
      </c>
      <c r="I276" s="10" t="s">
        <v>30</v>
      </c>
      <c r="J276" s="10" t="s">
        <v>30</v>
      </c>
      <c r="K276" s="10" t="s">
        <v>30</v>
      </c>
      <c r="L276" s="10" t="s">
        <v>30</v>
      </c>
      <c r="M276" s="10" t="s">
        <v>30</v>
      </c>
      <c r="N276" s="10" t="s">
        <v>30</v>
      </c>
      <c r="O276" s="10" t="s">
        <v>30</v>
      </c>
      <c r="P276" s="10">
        <v>0.23194444444444443</v>
      </c>
      <c r="Q276" s="10" t="s">
        <v>30</v>
      </c>
      <c r="R276" s="10" t="s">
        <v>30</v>
      </c>
      <c r="S276" s="10" t="s">
        <v>30</v>
      </c>
      <c r="T276" s="10" t="s">
        <v>30</v>
      </c>
      <c r="U276" s="10" t="s">
        <v>30</v>
      </c>
      <c r="V276" s="10" t="s">
        <v>30</v>
      </c>
      <c r="W276" s="10" t="s">
        <v>30</v>
      </c>
      <c r="X276" s="10" t="s">
        <v>30</v>
      </c>
      <c r="Y276" s="10">
        <v>0.23194444444444443</v>
      </c>
      <c r="Z276" s="10" t="s">
        <v>30</v>
      </c>
      <c r="AA276" s="55" t="s">
        <v>30</v>
      </c>
    </row>
    <row r="277" spans="1:27" x14ac:dyDescent="0.2">
      <c r="A277" s="1">
        <v>44944</v>
      </c>
    </row>
    <row r="278" spans="1:27" x14ac:dyDescent="0.2">
      <c r="A278" s="2" t="s">
        <v>26</v>
      </c>
      <c r="B278" s="3">
        <v>-2</v>
      </c>
      <c r="C278" s="3">
        <v>-2</v>
      </c>
      <c r="D278" s="3">
        <v>0</v>
      </c>
      <c r="E278" s="3">
        <v>2</v>
      </c>
      <c r="F278" s="3">
        <v>0</v>
      </c>
      <c r="G278" s="3">
        <v>0</v>
      </c>
      <c r="H278" s="3">
        <v>0</v>
      </c>
      <c r="I278" s="3">
        <v>0</v>
      </c>
      <c r="J278" s="3">
        <v>-2</v>
      </c>
      <c r="K278" s="3">
        <v>1</v>
      </c>
      <c r="L278" s="3">
        <v>0</v>
      </c>
      <c r="M278" s="3">
        <v>0</v>
      </c>
      <c r="N278" s="3">
        <v>0</v>
      </c>
      <c r="O278" s="3">
        <v>0</v>
      </c>
      <c r="P278" s="3">
        <v>2</v>
      </c>
      <c r="Q278" s="3">
        <v>-1</v>
      </c>
      <c r="R278" s="3">
        <v>0</v>
      </c>
      <c r="S278" s="3">
        <v>0</v>
      </c>
      <c r="T278" s="3">
        <v>0</v>
      </c>
      <c r="U278" s="3">
        <v>-1</v>
      </c>
      <c r="V278" s="3">
        <v>0</v>
      </c>
      <c r="W278" s="3">
        <v>0</v>
      </c>
      <c r="X278" s="3">
        <v>0</v>
      </c>
      <c r="Y278" s="3">
        <v>-2</v>
      </c>
      <c r="Z278" s="3">
        <v>0</v>
      </c>
      <c r="AA278" s="4"/>
    </row>
    <row r="279" spans="1:27" x14ac:dyDescent="0.2">
      <c r="A279" s="5" t="s">
        <v>27</v>
      </c>
      <c r="B279" s="6">
        <v>-1.7089836888331239E-2</v>
      </c>
      <c r="C279" s="6">
        <v>-1.7525119617224885E-2</v>
      </c>
      <c r="D279" s="6">
        <v>0</v>
      </c>
      <c r="E279" s="6">
        <v>1.7430138797091873E-2</v>
      </c>
      <c r="F279" s="6">
        <v>0</v>
      </c>
      <c r="G279" s="6">
        <v>0</v>
      </c>
      <c r="H279" s="6">
        <v>0</v>
      </c>
      <c r="I279" s="6">
        <v>0</v>
      </c>
      <c r="J279" s="6">
        <v>-3.1320427553444184E-2</v>
      </c>
      <c r="K279" s="6">
        <v>2.5895326001571094E-2</v>
      </c>
      <c r="L279" s="6">
        <v>0</v>
      </c>
      <c r="M279" s="6">
        <v>0</v>
      </c>
      <c r="N279" s="6">
        <v>0</v>
      </c>
      <c r="O279" s="6">
        <v>0</v>
      </c>
      <c r="P279" s="6">
        <v>0.02</v>
      </c>
      <c r="Q279" s="6">
        <v>-1.7320527194656491E-2</v>
      </c>
      <c r="R279" s="6">
        <v>0</v>
      </c>
      <c r="S279" s="6">
        <v>0</v>
      </c>
      <c r="T279" s="6">
        <v>0</v>
      </c>
      <c r="U279" s="6">
        <v>-2.5288764762208749E-2</v>
      </c>
      <c r="V279" s="6">
        <v>0</v>
      </c>
      <c r="W279" s="6">
        <v>0</v>
      </c>
      <c r="X279" s="6">
        <v>0</v>
      </c>
      <c r="Y279" s="6">
        <v>-0.02</v>
      </c>
      <c r="Z279" s="6">
        <v>0</v>
      </c>
      <c r="AA279" s="7">
        <f>SUM(B279:Z279)</f>
        <v>-6.5219211217202588E-2</v>
      </c>
    </row>
    <row r="280" spans="1:27" x14ac:dyDescent="0.2">
      <c r="A280" s="5" t="s">
        <v>95</v>
      </c>
      <c r="B280" s="8" t="s">
        <v>30</v>
      </c>
      <c r="C280" s="8">
        <v>815.03</v>
      </c>
      <c r="D280" s="8" t="s">
        <v>30</v>
      </c>
      <c r="E280" s="8">
        <v>4693.63</v>
      </c>
      <c r="F280" s="8" t="s">
        <v>30</v>
      </c>
      <c r="G280" s="8" t="s">
        <v>30</v>
      </c>
      <c r="H280" s="8" t="s">
        <v>30</v>
      </c>
      <c r="I280" s="8" t="s">
        <v>30</v>
      </c>
      <c r="J280" s="8">
        <v>18.696999999999999</v>
      </c>
      <c r="K280" s="8">
        <v>3.8313999999999999</v>
      </c>
      <c r="L280" s="8" t="s">
        <v>30</v>
      </c>
      <c r="M280" s="8" t="s">
        <v>30</v>
      </c>
      <c r="N280" s="8" t="s">
        <v>30</v>
      </c>
      <c r="O280" s="8" t="s">
        <v>30</v>
      </c>
      <c r="P280" s="8" t="s">
        <v>30</v>
      </c>
      <c r="Q280" s="8" t="s">
        <v>30</v>
      </c>
      <c r="R280" s="8" t="s">
        <v>30</v>
      </c>
      <c r="S280" s="8" t="s">
        <v>30</v>
      </c>
      <c r="T280" s="8" t="s">
        <v>30</v>
      </c>
      <c r="U280" s="8" t="s">
        <v>30</v>
      </c>
      <c r="V280" s="8" t="s">
        <v>30</v>
      </c>
      <c r="W280" s="8" t="s">
        <v>30</v>
      </c>
      <c r="X280" s="8" t="s">
        <v>30</v>
      </c>
      <c r="Y280" s="8" t="s">
        <v>30</v>
      </c>
      <c r="Z280" s="8" t="s">
        <v>30</v>
      </c>
      <c r="AA280" s="12" t="s">
        <v>30</v>
      </c>
    </row>
    <row r="281" spans="1:27" x14ac:dyDescent="0.2">
      <c r="A281" s="5" t="s">
        <v>96</v>
      </c>
      <c r="B281" s="8" t="s">
        <v>30</v>
      </c>
      <c r="C281" s="8" t="s">
        <v>30</v>
      </c>
      <c r="D281" s="8" t="s">
        <v>30</v>
      </c>
      <c r="E281" s="8" t="s">
        <v>30</v>
      </c>
      <c r="F281" s="8" t="s">
        <v>30</v>
      </c>
      <c r="G281" s="8" t="s">
        <v>30</v>
      </c>
      <c r="H281" s="8" t="s">
        <v>30</v>
      </c>
      <c r="I281" s="8" t="s">
        <v>30</v>
      </c>
      <c r="J281" s="8" t="s">
        <v>30</v>
      </c>
      <c r="K281" s="8" t="s">
        <v>30</v>
      </c>
      <c r="L281" s="8" t="s">
        <v>30</v>
      </c>
      <c r="M281" s="8" t="s">
        <v>30</v>
      </c>
      <c r="N281" s="8" t="s">
        <v>30</v>
      </c>
      <c r="O281" s="8" t="s">
        <v>30</v>
      </c>
      <c r="P281" s="8" t="s">
        <v>30</v>
      </c>
      <c r="Q281" s="54" t="s">
        <v>30</v>
      </c>
      <c r="R281" s="8" t="s">
        <v>30</v>
      </c>
      <c r="S281" s="8" t="s">
        <v>30</v>
      </c>
      <c r="T281" s="8" t="s">
        <v>30</v>
      </c>
      <c r="U281" s="8" t="s">
        <v>30</v>
      </c>
      <c r="V281" s="8" t="s">
        <v>30</v>
      </c>
      <c r="W281" s="8" t="s">
        <v>30</v>
      </c>
      <c r="X281" s="8" t="s">
        <v>30</v>
      </c>
      <c r="Y281" s="8" t="s">
        <v>30</v>
      </c>
      <c r="Z281" s="8" t="s">
        <v>30</v>
      </c>
      <c r="AA281" s="12"/>
    </row>
    <row r="282" spans="1:27" x14ac:dyDescent="0.2">
      <c r="A282" s="9" t="s">
        <v>29</v>
      </c>
      <c r="B282" s="10" t="s">
        <v>30</v>
      </c>
      <c r="C282" s="10">
        <v>0.46666666666666662</v>
      </c>
      <c r="D282" s="10" t="s">
        <v>30</v>
      </c>
      <c r="E282" s="10">
        <v>0.46666666666666662</v>
      </c>
      <c r="F282" s="10" t="s">
        <v>30</v>
      </c>
      <c r="G282" s="10" t="s">
        <v>30</v>
      </c>
      <c r="H282" s="10" t="s">
        <v>30</v>
      </c>
      <c r="I282" s="10" t="s">
        <v>30</v>
      </c>
      <c r="J282" s="10">
        <v>0.46666666666666662</v>
      </c>
      <c r="K282" s="10">
        <v>0.46666666666666662</v>
      </c>
      <c r="L282" s="10" t="s">
        <v>30</v>
      </c>
      <c r="M282" s="10" t="s">
        <v>30</v>
      </c>
      <c r="N282" s="10" t="s">
        <v>30</v>
      </c>
      <c r="O282" s="10" t="s">
        <v>30</v>
      </c>
      <c r="P282" s="10" t="s">
        <v>30</v>
      </c>
      <c r="Q282" s="10" t="s">
        <v>30</v>
      </c>
      <c r="R282" s="10" t="s">
        <v>30</v>
      </c>
      <c r="S282" s="10" t="s">
        <v>30</v>
      </c>
      <c r="T282" s="10" t="s">
        <v>30</v>
      </c>
      <c r="U282" s="10" t="s">
        <v>30</v>
      </c>
      <c r="V282" s="10" t="s">
        <v>30</v>
      </c>
      <c r="W282" s="10" t="s">
        <v>30</v>
      </c>
      <c r="X282" s="10" t="s">
        <v>30</v>
      </c>
      <c r="Y282" s="10" t="s">
        <v>30</v>
      </c>
      <c r="Z282" s="10" t="s">
        <v>30</v>
      </c>
      <c r="AA282" s="55" t="s">
        <v>30</v>
      </c>
    </row>
    <row r="283" spans="1:27" x14ac:dyDescent="0.2">
      <c r="A283" s="1">
        <v>44950</v>
      </c>
    </row>
    <row r="284" spans="1:27" x14ac:dyDescent="0.2">
      <c r="A284" s="2" t="s">
        <v>26</v>
      </c>
      <c r="B284" s="3">
        <v>-2</v>
      </c>
      <c r="C284" s="3">
        <v>-2</v>
      </c>
      <c r="D284" s="3">
        <v>0</v>
      </c>
      <c r="E284" s="3">
        <v>2</v>
      </c>
      <c r="F284" s="3">
        <v>0</v>
      </c>
      <c r="G284" s="3">
        <v>0</v>
      </c>
      <c r="H284" s="3">
        <v>0</v>
      </c>
      <c r="I284" s="3">
        <v>0</v>
      </c>
      <c r="J284" s="3">
        <v>-2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2</v>
      </c>
      <c r="Q284" s="3">
        <v>-1</v>
      </c>
      <c r="R284" s="3">
        <v>0</v>
      </c>
      <c r="S284" s="3">
        <v>0</v>
      </c>
      <c r="T284" s="3">
        <v>0</v>
      </c>
      <c r="U284" s="3">
        <v>-1</v>
      </c>
      <c r="V284" s="3">
        <v>0</v>
      </c>
      <c r="W284" s="3">
        <v>0</v>
      </c>
      <c r="X284" s="3">
        <v>0</v>
      </c>
      <c r="Y284" s="3">
        <v>-2</v>
      </c>
      <c r="Z284" s="3">
        <v>0</v>
      </c>
      <c r="AA284" s="4"/>
    </row>
    <row r="285" spans="1:27" x14ac:dyDescent="0.2">
      <c r="A285" s="5" t="s">
        <v>27</v>
      </c>
      <c r="B285" s="6">
        <v>-1.7089836888331239E-2</v>
      </c>
      <c r="C285" s="6">
        <v>-1.7525119617224885E-2</v>
      </c>
      <c r="D285" s="6">
        <v>0</v>
      </c>
      <c r="E285" s="6">
        <v>1.7430138797091873E-2</v>
      </c>
      <c r="F285" s="6">
        <v>0</v>
      </c>
      <c r="G285" s="6">
        <v>0</v>
      </c>
      <c r="H285" s="6">
        <v>0</v>
      </c>
      <c r="I285" s="6">
        <v>0</v>
      </c>
      <c r="J285" s="6">
        <v>-3.1320427553444184E-2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0.02</v>
      </c>
      <c r="Q285" s="6">
        <v>-1.7320527194656491E-2</v>
      </c>
      <c r="R285" s="6">
        <v>0</v>
      </c>
      <c r="S285" s="6">
        <v>0</v>
      </c>
      <c r="T285" s="6">
        <v>0</v>
      </c>
      <c r="U285" s="6">
        <v>-2.5288764762208749E-2</v>
      </c>
      <c r="V285" s="6">
        <v>0</v>
      </c>
      <c r="W285" s="6">
        <v>0</v>
      </c>
      <c r="X285" s="6">
        <v>0</v>
      </c>
      <c r="Y285" s="6">
        <v>-0.02</v>
      </c>
      <c r="Z285" s="6">
        <v>0</v>
      </c>
      <c r="AA285" s="7">
        <f>SUM(B285:Z285)</f>
        <v>-9.1114537218773689E-2</v>
      </c>
    </row>
    <row r="286" spans="1:27" x14ac:dyDescent="0.2">
      <c r="A286" s="5" t="s">
        <v>95</v>
      </c>
      <c r="B286" s="8" t="s">
        <v>30</v>
      </c>
      <c r="C286" s="8" t="s">
        <v>30</v>
      </c>
      <c r="D286" s="8" t="s">
        <v>30</v>
      </c>
      <c r="E286" s="8" t="s">
        <v>30</v>
      </c>
      <c r="F286" s="8" t="s">
        <v>30</v>
      </c>
      <c r="G286" s="8" t="s">
        <v>30</v>
      </c>
      <c r="H286" s="8" t="s">
        <v>30</v>
      </c>
      <c r="I286" s="8" t="s">
        <v>30</v>
      </c>
      <c r="J286" s="8" t="s">
        <v>30</v>
      </c>
      <c r="K286" s="8">
        <v>3.879</v>
      </c>
      <c r="L286" s="8" t="s">
        <v>30</v>
      </c>
      <c r="M286" s="8" t="s">
        <v>30</v>
      </c>
      <c r="N286" s="8" t="s">
        <v>30</v>
      </c>
      <c r="O286" s="8" t="s">
        <v>30</v>
      </c>
      <c r="P286" s="8" t="s">
        <v>30</v>
      </c>
      <c r="Q286" s="8" t="s">
        <v>30</v>
      </c>
      <c r="R286" s="8" t="s">
        <v>30</v>
      </c>
      <c r="S286" s="8" t="s">
        <v>30</v>
      </c>
      <c r="T286" s="8" t="s">
        <v>30</v>
      </c>
      <c r="U286" s="8" t="s">
        <v>30</v>
      </c>
      <c r="V286" s="8" t="s">
        <v>30</v>
      </c>
      <c r="W286" s="8" t="s">
        <v>30</v>
      </c>
      <c r="X286" s="8" t="s">
        <v>30</v>
      </c>
      <c r="Y286" s="8" t="s">
        <v>30</v>
      </c>
      <c r="Z286" s="8" t="s">
        <v>30</v>
      </c>
      <c r="AA286" s="12" t="s">
        <v>30</v>
      </c>
    </row>
    <row r="287" spans="1:27" x14ac:dyDescent="0.2">
      <c r="A287" s="5" t="s">
        <v>96</v>
      </c>
      <c r="B287" s="8" t="s">
        <v>30</v>
      </c>
      <c r="C287" s="8" t="s">
        <v>30</v>
      </c>
      <c r="D287" s="8" t="s">
        <v>30</v>
      </c>
      <c r="E287" s="8" t="s">
        <v>30</v>
      </c>
      <c r="F287" s="8" t="s">
        <v>30</v>
      </c>
      <c r="G287" s="8" t="s">
        <v>30</v>
      </c>
      <c r="H287" s="8" t="s">
        <v>30</v>
      </c>
      <c r="I287" s="8" t="s">
        <v>30</v>
      </c>
      <c r="J287" s="8" t="s">
        <v>30</v>
      </c>
      <c r="K287" s="8" t="s">
        <v>30</v>
      </c>
      <c r="L287" s="8" t="s">
        <v>30</v>
      </c>
      <c r="M287" s="8" t="s">
        <v>30</v>
      </c>
      <c r="N287" s="8" t="s">
        <v>30</v>
      </c>
      <c r="O287" s="8" t="s">
        <v>30</v>
      </c>
      <c r="P287" s="8" t="s">
        <v>30</v>
      </c>
      <c r="Q287" s="54" t="s">
        <v>30</v>
      </c>
      <c r="R287" s="8" t="s">
        <v>30</v>
      </c>
      <c r="S287" s="8" t="s">
        <v>30</v>
      </c>
      <c r="T287" s="8" t="s">
        <v>30</v>
      </c>
      <c r="U287" s="8" t="s">
        <v>30</v>
      </c>
      <c r="V287" s="8" t="s">
        <v>30</v>
      </c>
      <c r="W287" s="8" t="s">
        <v>30</v>
      </c>
      <c r="X287" s="8" t="s">
        <v>30</v>
      </c>
      <c r="Y287" s="8" t="s">
        <v>30</v>
      </c>
      <c r="Z287" s="8" t="s">
        <v>30</v>
      </c>
      <c r="AA287" s="12"/>
    </row>
    <row r="288" spans="1:27" x14ac:dyDescent="0.2">
      <c r="A288" s="9" t="s">
        <v>29</v>
      </c>
      <c r="B288" s="10" t="s">
        <v>30</v>
      </c>
      <c r="C288" s="10" t="s">
        <v>30</v>
      </c>
      <c r="D288" s="10" t="s">
        <v>30</v>
      </c>
      <c r="E288" s="10" t="s">
        <v>30</v>
      </c>
      <c r="F288" s="10" t="s">
        <v>30</v>
      </c>
      <c r="G288" s="10" t="s">
        <v>30</v>
      </c>
      <c r="H288" s="10" t="s">
        <v>30</v>
      </c>
      <c r="I288" s="10" t="s">
        <v>30</v>
      </c>
      <c r="J288" s="10" t="s">
        <v>30</v>
      </c>
      <c r="K288" s="10">
        <v>0.35902777777777778</v>
      </c>
      <c r="L288" s="10" t="s">
        <v>30</v>
      </c>
      <c r="M288" s="10" t="s">
        <v>30</v>
      </c>
      <c r="N288" s="10" t="s">
        <v>30</v>
      </c>
      <c r="O288" s="10" t="s">
        <v>30</v>
      </c>
      <c r="P288" s="10" t="s">
        <v>30</v>
      </c>
      <c r="Q288" s="10" t="s">
        <v>30</v>
      </c>
      <c r="R288" s="10" t="s">
        <v>30</v>
      </c>
      <c r="S288" s="10" t="s">
        <v>30</v>
      </c>
      <c r="T288" s="10" t="s">
        <v>30</v>
      </c>
      <c r="U288" s="10" t="s">
        <v>30</v>
      </c>
      <c r="V288" s="10" t="s">
        <v>30</v>
      </c>
      <c r="W288" s="10" t="s">
        <v>30</v>
      </c>
      <c r="X288" s="10" t="s">
        <v>30</v>
      </c>
      <c r="Y288" s="10" t="s">
        <v>30</v>
      </c>
      <c r="Z288" s="10" t="s">
        <v>30</v>
      </c>
      <c r="AA288" s="55" t="s">
        <v>30</v>
      </c>
    </row>
    <row r="289" spans="1:27" x14ac:dyDescent="0.2">
      <c r="A289" s="1">
        <v>44956</v>
      </c>
    </row>
    <row r="290" spans="1:27" x14ac:dyDescent="0.2">
      <c r="A290" s="2" t="s">
        <v>26</v>
      </c>
      <c r="B290" s="3">
        <v>-2</v>
      </c>
      <c r="C290" s="3">
        <v>-2</v>
      </c>
      <c r="D290" s="3">
        <v>0</v>
      </c>
      <c r="E290" s="3">
        <v>2</v>
      </c>
      <c r="F290" s="3">
        <v>0</v>
      </c>
      <c r="G290" s="3">
        <v>0</v>
      </c>
      <c r="H290" s="3">
        <v>0</v>
      </c>
      <c r="I290" s="3">
        <v>0</v>
      </c>
      <c r="J290" s="3">
        <v>-2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-1</v>
      </c>
      <c r="R290" s="3">
        <v>0</v>
      </c>
      <c r="S290" s="3">
        <v>0</v>
      </c>
      <c r="T290" s="3">
        <v>0</v>
      </c>
      <c r="U290" s="3">
        <v>-1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4"/>
    </row>
    <row r="291" spans="1:27" x14ac:dyDescent="0.2">
      <c r="A291" s="5" t="s">
        <v>27</v>
      </c>
      <c r="B291" s="6">
        <v>-1.7089836888331239E-2</v>
      </c>
      <c r="C291" s="6">
        <v>-1.7525119617224885E-2</v>
      </c>
      <c r="D291" s="6">
        <v>0</v>
      </c>
      <c r="E291" s="6">
        <v>1.7430138797091873E-2</v>
      </c>
      <c r="F291" s="6">
        <v>0</v>
      </c>
      <c r="G291" s="6">
        <v>0</v>
      </c>
      <c r="H291" s="6">
        <v>0</v>
      </c>
      <c r="I291" s="6">
        <v>0</v>
      </c>
      <c r="J291" s="6">
        <v>-3.1320427553444184E-2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-1.7320527194656491E-2</v>
      </c>
      <c r="R291" s="6">
        <v>0</v>
      </c>
      <c r="S291" s="6">
        <v>0</v>
      </c>
      <c r="T291" s="6">
        <v>0</v>
      </c>
      <c r="U291" s="6">
        <v>-2.5288764762208749E-2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7">
        <f>SUM(B291:Z291)</f>
        <v>-9.1114537218773675E-2</v>
      </c>
    </row>
    <row r="292" spans="1:27" x14ac:dyDescent="0.2">
      <c r="A292" s="5" t="s">
        <v>95</v>
      </c>
      <c r="B292" s="8" t="s">
        <v>30</v>
      </c>
      <c r="C292" s="8" t="s">
        <v>30</v>
      </c>
      <c r="D292" s="8" t="s">
        <v>30</v>
      </c>
      <c r="E292" s="8" t="s">
        <v>30</v>
      </c>
      <c r="F292" s="8" t="s">
        <v>30</v>
      </c>
      <c r="G292" s="8" t="s">
        <v>30</v>
      </c>
      <c r="H292" s="8" t="s">
        <v>30</v>
      </c>
      <c r="I292" s="8" t="s">
        <v>30</v>
      </c>
      <c r="J292" s="8" t="s">
        <v>30</v>
      </c>
      <c r="K292" s="8" t="s">
        <v>30</v>
      </c>
      <c r="L292" s="8" t="s">
        <v>30</v>
      </c>
      <c r="M292" s="8" t="s">
        <v>30</v>
      </c>
      <c r="N292" s="8" t="s">
        <v>30</v>
      </c>
      <c r="O292" s="8" t="s">
        <v>30</v>
      </c>
      <c r="P292" s="8">
        <v>17.298400000000001</v>
      </c>
      <c r="Q292" s="8" t="s">
        <v>30</v>
      </c>
      <c r="R292" s="8" t="s">
        <v>30</v>
      </c>
      <c r="S292" s="8" t="s">
        <v>30</v>
      </c>
      <c r="T292" s="8" t="s">
        <v>30</v>
      </c>
      <c r="U292" s="8" t="s">
        <v>30</v>
      </c>
      <c r="V292" s="8" t="s">
        <v>30</v>
      </c>
      <c r="W292" s="8" t="s">
        <v>30</v>
      </c>
      <c r="X292" s="8" t="s">
        <v>30</v>
      </c>
      <c r="Y292" s="8">
        <v>1.0885</v>
      </c>
      <c r="Z292" s="8" t="s">
        <v>30</v>
      </c>
      <c r="AA292" s="12" t="s">
        <v>30</v>
      </c>
    </row>
    <row r="293" spans="1:27" x14ac:dyDescent="0.2">
      <c r="A293" s="5" t="s">
        <v>96</v>
      </c>
      <c r="B293" s="8" t="s">
        <v>30</v>
      </c>
      <c r="C293" s="8" t="s">
        <v>30</v>
      </c>
      <c r="D293" s="8" t="s">
        <v>30</v>
      </c>
      <c r="E293" s="8" t="s">
        <v>30</v>
      </c>
      <c r="F293" s="8" t="s">
        <v>30</v>
      </c>
      <c r="G293" s="8" t="s">
        <v>30</v>
      </c>
      <c r="H293" s="8" t="s">
        <v>30</v>
      </c>
      <c r="I293" s="8" t="s">
        <v>30</v>
      </c>
      <c r="J293" s="8" t="s">
        <v>30</v>
      </c>
      <c r="K293" s="8" t="s">
        <v>30</v>
      </c>
      <c r="L293" s="8" t="s">
        <v>30</v>
      </c>
      <c r="M293" s="8" t="s">
        <v>30</v>
      </c>
      <c r="N293" s="8" t="s">
        <v>30</v>
      </c>
      <c r="O293" s="8" t="s">
        <v>30</v>
      </c>
      <c r="P293" s="8" t="s">
        <v>30</v>
      </c>
      <c r="Q293" s="54" t="s">
        <v>30</v>
      </c>
      <c r="R293" s="8" t="s">
        <v>30</v>
      </c>
      <c r="S293" s="8" t="s">
        <v>30</v>
      </c>
      <c r="T293" s="8" t="s">
        <v>30</v>
      </c>
      <c r="U293" s="8" t="s">
        <v>30</v>
      </c>
      <c r="V293" s="8" t="s">
        <v>30</v>
      </c>
      <c r="W293" s="8" t="s">
        <v>30</v>
      </c>
      <c r="X293" s="8" t="s">
        <v>30</v>
      </c>
      <c r="Y293" s="8" t="s">
        <v>30</v>
      </c>
      <c r="Z293" s="8" t="s">
        <v>30</v>
      </c>
      <c r="AA293" s="12"/>
    </row>
    <row r="294" spans="1:27" x14ac:dyDescent="0.2">
      <c r="A294" s="9" t="s">
        <v>29</v>
      </c>
      <c r="B294" s="10" t="s">
        <v>30</v>
      </c>
      <c r="C294" s="10" t="s">
        <v>30</v>
      </c>
      <c r="D294" s="10" t="s">
        <v>30</v>
      </c>
      <c r="E294" s="10" t="s">
        <v>30</v>
      </c>
      <c r="F294" s="10" t="s">
        <v>30</v>
      </c>
      <c r="G294" s="10" t="s">
        <v>30</v>
      </c>
      <c r="H294" s="10" t="s">
        <v>30</v>
      </c>
      <c r="I294" s="10" t="s">
        <v>30</v>
      </c>
      <c r="J294" s="10" t="s">
        <v>30</v>
      </c>
      <c r="K294" s="10" t="s">
        <v>30</v>
      </c>
      <c r="L294" s="10" t="s">
        <v>30</v>
      </c>
      <c r="M294" s="10" t="s">
        <v>30</v>
      </c>
      <c r="N294" s="10" t="s">
        <v>30</v>
      </c>
      <c r="O294" s="10" t="s">
        <v>30</v>
      </c>
      <c r="P294" s="10">
        <v>0.17222222222222225</v>
      </c>
      <c r="Q294" s="10" t="s">
        <v>30</v>
      </c>
      <c r="R294" s="10" t="s">
        <v>30</v>
      </c>
      <c r="S294" s="10" t="s">
        <v>30</v>
      </c>
      <c r="T294" s="10" t="s">
        <v>30</v>
      </c>
      <c r="U294" s="10" t="s">
        <v>30</v>
      </c>
      <c r="V294" s="10" t="s">
        <v>30</v>
      </c>
      <c r="W294" s="10" t="s">
        <v>30</v>
      </c>
      <c r="X294" s="10" t="s">
        <v>30</v>
      </c>
      <c r="Y294" s="10">
        <v>0.17222222222222225</v>
      </c>
      <c r="Z294" s="10" t="s">
        <v>30</v>
      </c>
      <c r="AA294" s="55" t="s">
        <v>30</v>
      </c>
    </row>
    <row r="295" spans="1:27" x14ac:dyDescent="0.2">
      <c r="A295" s="1">
        <v>44958</v>
      </c>
    </row>
    <row r="296" spans="1:27" x14ac:dyDescent="0.2">
      <c r="A296" s="2" t="s">
        <v>26</v>
      </c>
      <c r="B296" s="3">
        <v>-2</v>
      </c>
      <c r="C296" s="3">
        <v>2</v>
      </c>
      <c r="D296" s="3">
        <v>0</v>
      </c>
      <c r="E296" s="3">
        <v>2</v>
      </c>
      <c r="F296" s="3">
        <v>0</v>
      </c>
      <c r="G296" s="3">
        <v>0</v>
      </c>
      <c r="H296" s="3">
        <v>0</v>
      </c>
      <c r="I296" s="3">
        <v>0</v>
      </c>
      <c r="J296" s="3">
        <v>-2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1</v>
      </c>
      <c r="S296" s="3">
        <v>-1</v>
      </c>
      <c r="T296" s="3">
        <v>-1</v>
      </c>
      <c r="U296" s="3">
        <v>-1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4"/>
    </row>
    <row r="297" spans="1:27" x14ac:dyDescent="0.2">
      <c r="A297" s="5" t="s">
        <v>27</v>
      </c>
      <c r="B297" s="6">
        <v>-1.7089836888331239E-2</v>
      </c>
      <c r="C297" s="6">
        <v>1.7234951845906895E-2</v>
      </c>
      <c r="D297" s="6">
        <v>0</v>
      </c>
      <c r="E297" s="6">
        <v>1.7430138797091873E-2</v>
      </c>
      <c r="F297" s="6">
        <v>0</v>
      </c>
      <c r="G297" s="6">
        <v>0</v>
      </c>
      <c r="H297" s="6">
        <v>0</v>
      </c>
      <c r="I297" s="6">
        <v>0</v>
      </c>
      <c r="J297" s="6">
        <v>-3.1320427553444184E-2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1.149625468164794E-2</v>
      </c>
      <c r="S297" s="6">
        <v>-2.8148253275109173E-2</v>
      </c>
      <c r="T297" s="6">
        <v>-2.8421296296296295E-2</v>
      </c>
      <c r="U297" s="6">
        <v>-2.5288764762208749E-2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7">
        <f>SUM(B297:Z297)</f>
        <v>-8.4107233450742933E-2</v>
      </c>
    </row>
    <row r="298" spans="1:27" x14ac:dyDescent="0.2">
      <c r="A298" s="5" t="s">
        <v>95</v>
      </c>
      <c r="B298" s="8" t="s">
        <v>30</v>
      </c>
      <c r="C298" s="8">
        <v>794.3</v>
      </c>
      <c r="D298" s="8" t="s">
        <v>30</v>
      </c>
      <c r="E298" s="8" t="s">
        <v>30</v>
      </c>
      <c r="F298" s="8" t="s">
        <v>30</v>
      </c>
      <c r="G298" s="8" t="s">
        <v>30</v>
      </c>
      <c r="H298" s="8" t="s">
        <v>30</v>
      </c>
      <c r="I298" s="8" t="s">
        <v>30</v>
      </c>
      <c r="J298" s="8" t="s">
        <v>30</v>
      </c>
      <c r="K298" s="8" t="s">
        <v>30</v>
      </c>
      <c r="L298" s="8" t="s">
        <v>30</v>
      </c>
      <c r="M298" s="8" t="s">
        <v>30</v>
      </c>
      <c r="N298" s="8" t="s">
        <v>30</v>
      </c>
      <c r="O298" s="8" t="s">
        <v>30</v>
      </c>
      <c r="P298" s="8" t="s">
        <v>30</v>
      </c>
      <c r="Q298" s="8">
        <v>32.911000000000001</v>
      </c>
      <c r="R298" s="8">
        <v>18.812999999999999</v>
      </c>
      <c r="S298" s="8">
        <v>81.744</v>
      </c>
      <c r="T298" s="8">
        <v>1.3123</v>
      </c>
      <c r="U298" s="8" t="s">
        <v>30</v>
      </c>
      <c r="V298" s="8" t="s">
        <v>30</v>
      </c>
      <c r="W298" s="8" t="s">
        <v>30</v>
      </c>
      <c r="X298" s="8" t="s">
        <v>30</v>
      </c>
      <c r="Y298" s="8" t="s">
        <v>30</v>
      </c>
      <c r="Z298" s="8" t="s">
        <v>30</v>
      </c>
      <c r="AA298" s="12" t="s">
        <v>30</v>
      </c>
    </row>
    <row r="299" spans="1:27" x14ac:dyDescent="0.2">
      <c r="A299" s="5" t="s">
        <v>96</v>
      </c>
      <c r="B299" s="8" t="s">
        <v>30</v>
      </c>
      <c r="C299" s="8" t="s">
        <v>30</v>
      </c>
      <c r="D299" s="8" t="s">
        <v>30</v>
      </c>
      <c r="E299" s="8" t="s">
        <v>30</v>
      </c>
      <c r="F299" s="8" t="s">
        <v>30</v>
      </c>
      <c r="G299" s="8" t="s">
        <v>30</v>
      </c>
      <c r="H299" s="8" t="s">
        <v>30</v>
      </c>
      <c r="I299" s="8" t="s">
        <v>30</v>
      </c>
      <c r="J299" s="8" t="s">
        <v>30</v>
      </c>
      <c r="K299" s="8" t="s">
        <v>30</v>
      </c>
      <c r="L299" s="8" t="s">
        <v>30</v>
      </c>
      <c r="M299" s="8" t="s">
        <v>30</v>
      </c>
      <c r="N299" s="8" t="s">
        <v>30</v>
      </c>
      <c r="O299" s="8" t="s">
        <v>30</v>
      </c>
      <c r="P299" s="8" t="s">
        <v>30</v>
      </c>
      <c r="Q299" s="54" t="s">
        <v>30</v>
      </c>
      <c r="R299" s="8" t="s">
        <v>30</v>
      </c>
      <c r="S299" s="8" t="s">
        <v>30</v>
      </c>
      <c r="T299" s="8" t="s">
        <v>30</v>
      </c>
      <c r="U299" s="8" t="s">
        <v>30</v>
      </c>
      <c r="V299" s="8" t="s">
        <v>30</v>
      </c>
      <c r="W299" s="8" t="s">
        <v>30</v>
      </c>
      <c r="X299" s="8" t="s">
        <v>30</v>
      </c>
      <c r="Y299" s="8" t="s">
        <v>30</v>
      </c>
      <c r="Z299" s="8" t="s">
        <v>30</v>
      </c>
      <c r="AA299" s="12"/>
    </row>
    <row r="300" spans="1:27" x14ac:dyDescent="0.2">
      <c r="A300" s="9" t="s">
        <v>29</v>
      </c>
      <c r="B300" s="10" t="s">
        <v>30</v>
      </c>
      <c r="C300" s="10">
        <v>0.39930555555555558</v>
      </c>
      <c r="D300" s="10" t="s">
        <v>30</v>
      </c>
      <c r="E300" s="10" t="s">
        <v>30</v>
      </c>
      <c r="F300" s="10" t="s">
        <v>30</v>
      </c>
      <c r="G300" s="10" t="s">
        <v>30</v>
      </c>
      <c r="H300" s="10" t="s">
        <v>30</v>
      </c>
      <c r="I300" s="10" t="s">
        <v>30</v>
      </c>
      <c r="J300" s="10" t="s">
        <v>30</v>
      </c>
      <c r="K300" s="10" t="s">
        <v>30</v>
      </c>
      <c r="L300" s="10" t="s">
        <v>30</v>
      </c>
      <c r="M300" s="10" t="s">
        <v>30</v>
      </c>
      <c r="N300" s="10" t="s">
        <v>30</v>
      </c>
      <c r="O300" s="10" t="s">
        <v>30</v>
      </c>
      <c r="P300" s="10" t="s">
        <v>30</v>
      </c>
      <c r="Q300" s="10">
        <v>0.39930555555555558</v>
      </c>
      <c r="R300" s="10">
        <v>0.39930555555555558</v>
      </c>
      <c r="S300" s="10">
        <v>0.39930555555555558</v>
      </c>
      <c r="T300" s="10">
        <v>0.39930555555555558</v>
      </c>
      <c r="U300" s="10" t="s">
        <v>30</v>
      </c>
      <c r="V300" s="10" t="s">
        <v>30</v>
      </c>
      <c r="W300" s="10" t="s">
        <v>30</v>
      </c>
      <c r="X300" s="10" t="s">
        <v>30</v>
      </c>
      <c r="Y300" s="10" t="s">
        <v>30</v>
      </c>
      <c r="Z300" s="10" t="s">
        <v>30</v>
      </c>
      <c r="AA300" s="55" t="s">
        <v>30</v>
      </c>
    </row>
    <row r="301" spans="1:27" x14ac:dyDescent="0.2">
      <c r="A301" s="1">
        <v>44960</v>
      </c>
    </row>
    <row r="302" spans="1:27" x14ac:dyDescent="0.2">
      <c r="A302" s="2" t="s">
        <v>26</v>
      </c>
      <c r="B302" s="3">
        <v>-2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-2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1</v>
      </c>
      <c r="S302" s="3">
        <v>-1</v>
      </c>
      <c r="T302" s="3">
        <v>-1</v>
      </c>
      <c r="U302" s="3">
        <v>-1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4"/>
    </row>
    <row r="303" spans="1:27" x14ac:dyDescent="0.2">
      <c r="A303" s="5" t="s">
        <v>27</v>
      </c>
      <c r="B303" s="6">
        <v>-1.7089836888331239E-2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-3.1320427553444184E-2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1.149625468164794E-2</v>
      </c>
      <c r="S303" s="6">
        <v>-2.8148253275109173E-2</v>
      </c>
      <c r="T303" s="6">
        <v>-2.8421296296296295E-2</v>
      </c>
      <c r="U303" s="6">
        <v>-2.5288764762208749E-2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7">
        <f>SUM(B303:Z303)</f>
        <v>-0.11877232409374169</v>
      </c>
    </row>
    <row r="304" spans="1:27" x14ac:dyDescent="0.2">
      <c r="A304" s="5" t="s">
        <v>95</v>
      </c>
      <c r="B304" s="8" t="s">
        <v>30</v>
      </c>
      <c r="C304" s="8">
        <v>790</v>
      </c>
      <c r="D304" s="8" t="s">
        <v>30</v>
      </c>
      <c r="E304" s="8">
        <v>4668</v>
      </c>
      <c r="F304" s="8" t="s">
        <v>30</v>
      </c>
      <c r="G304" s="8" t="s">
        <v>30</v>
      </c>
      <c r="H304" s="8" t="s">
        <v>30</v>
      </c>
      <c r="I304" s="8" t="s">
        <v>30</v>
      </c>
      <c r="J304" s="8" t="s">
        <v>30</v>
      </c>
      <c r="K304" s="8" t="s">
        <v>30</v>
      </c>
      <c r="L304" s="8" t="s">
        <v>30</v>
      </c>
      <c r="M304" s="8" t="s">
        <v>30</v>
      </c>
      <c r="N304" s="8" t="s">
        <v>30</v>
      </c>
      <c r="O304" s="8" t="s">
        <v>30</v>
      </c>
      <c r="P304" s="8" t="s">
        <v>30</v>
      </c>
      <c r="Q304" s="8" t="s">
        <v>30</v>
      </c>
      <c r="R304" s="8" t="s">
        <v>30</v>
      </c>
      <c r="S304" s="8" t="s">
        <v>30</v>
      </c>
      <c r="T304" s="8" t="s">
        <v>30</v>
      </c>
      <c r="U304" s="8" t="s">
        <v>30</v>
      </c>
      <c r="V304" s="8" t="s">
        <v>30</v>
      </c>
      <c r="W304" s="8" t="s">
        <v>30</v>
      </c>
      <c r="X304" s="8" t="s">
        <v>30</v>
      </c>
      <c r="Y304" s="8" t="s">
        <v>30</v>
      </c>
      <c r="Z304" s="8" t="s">
        <v>30</v>
      </c>
      <c r="AA304" s="12" t="s">
        <v>30</v>
      </c>
    </row>
    <row r="305" spans="1:27" x14ac:dyDescent="0.2">
      <c r="A305" s="5" t="s">
        <v>96</v>
      </c>
      <c r="B305" s="8" t="s">
        <v>30</v>
      </c>
      <c r="C305" s="8" t="s">
        <v>30</v>
      </c>
      <c r="D305" s="8" t="s">
        <v>30</v>
      </c>
      <c r="E305" s="8" t="s">
        <v>30</v>
      </c>
      <c r="F305" s="8" t="s">
        <v>30</v>
      </c>
      <c r="G305" s="8" t="s">
        <v>30</v>
      </c>
      <c r="H305" s="8" t="s">
        <v>30</v>
      </c>
      <c r="I305" s="8" t="s">
        <v>30</v>
      </c>
      <c r="J305" s="8" t="s">
        <v>30</v>
      </c>
      <c r="K305" s="8" t="s">
        <v>30</v>
      </c>
      <c r="L305" s="8" t="s">
        <v>30</v>
      </c>
      <c r="M305" s="8" t="s">
        <v>30</v>
      </c>
      <c r="N305" s="8" t="s">
        <v>30</v>
      </c>
      <c r="O305" s="8" t="s">
        <v>30</v>
      </c>
      <c r="P305" s="8" t="s">
        <v>30</v>
      </c>
      <c r="Q305" s="54" t="s">
        <v>30</v>
      </c>
      <c r="R305" s="8" t="s">
        <v>30</v>
      </c>
      <c r="S305" s="8" t="s">
        <v>30</v>
      </c>
      <c r="T305" s="8" t="s">
        <v>30</v>
      </c>
      <c r="U305" s="8" t="s">
        <v>30</v>
      </c>
      <c r="V305" s="8" t="s">
        <v>30</v>
      </c>
      <c r="W305" s="8" t="s">
        <v>30</v>
      </c>
      <c r="X305" s="8" t="s">
        <v>30</v>
      </c>
      <c r="Y305" s="8" t="s">
        <v>30</v>
      </c>
      <c r="Z305" s="8" t="s">
        <v>30</v>
      </c>
      <c r="AA305" s="12"/>
    </row>
    <row r="306" spans="1:27" x14ac:dyDescent="0.2">
      <c r="A306" s="9" t="s">
        <v>29</v>
      </c>
      <c r="B306" s="10" t="s">
        <v>30</v>
      </c>
      <c r="C306" s="10">
        <v>0.38472222222222219</v>
      </c>
      <c r="D306" s="10" t="s">
        <v>30</v>
      </c>
      <c r="E306" s="10">
        <v>0.38472222222222219</v>
      </c>
      <c r="F306" s="10" t="s">
        <v>30</v>
      </c>
      <c r="G306" s="10" t="s">
        <v>30</v>
      </c>
      <c r="H306" s="10" t="s">
        <v>30</v>
      </c>
      <c r="I306" s="10" t="s">
        <v>30</v>
      </c>
      <c r="J306" s="10" t="s">
        <v>30</v>
      </c>
      <c r="K306" s="10" t="s">
        <v>30</v>
      </c>
      <c r="L306" s="10" t="s">
        <v>30</v>
      </c>
      <c r="M306" s="10" t="s">
        <v>30</v>
      </c>
      <c r="N306" s="10" t="s">
        <v>30</v>
      </c>
      <c r="O306" s="10" t="s">
        <v>30</v>
      </c>
      <c r="P306" s="10" t="s">
        <v>30</v>
      </c>
      <c r="Q306" s="10" t="s">
        <v>30</v>
      </c>
      <c r="R306" s="10" t="s">
        <v>30</v>
      </c>
      <c r="S306" s="10" t="s">
        <v>30</v>
      </c>
      <c r="T306" s="10" t="s">
        <v>30</v>
      </c>
      <c r="U306" s="10" t="s">
        <v>30</v>
      </c>
      <c r="V306" s="10" t="s">
        <v>30</v>
      </c>
      <c r="W306" s="10" t="s">
        <v>30</v>
      </c>
      <c r="X306" s="10" t="s">
        <v>30</v>
      </c>
      <c r="Y306" s="10" t="s">
        <v>30</v>
      </c>
      <c r="Z306" s="10" t="s">
        <v>30</v>
      </c>
      <c r="AA306" s="55" t="s">
        <v>30</v>
      </c>
    </row>
    <row r="307" spans="1:27" x14ac:dyDescent="0.2">
      <c r="A307" s="1">
        <v>44964</v>
      </c>
    </row>
    <row r="308" spans="1:27" x14ac:dyDescent="0.2">
      <c r="A308" s="2" t="s">
        <v>26</v>
      </c>
      <c r="B308" s="3">
        <v>-2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-2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1</v>
      </c>
      <c r="S308" s="3">
        <v>0</v>
      </c>
      <c r="T308" s="3">
        <v>-1</v>
      </c>
      <c r="U308" s="3">
        <v>-1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4"/>
    </row>
    <row r="309" spans="1:27" x14ac:dyDescent="0.2">
      <c r="A309" s="5" t="s">
        <v>27</v>
      </c>
      <c r="B309" s="6">
        <v>-1.7089836888331239E-2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-3.1320427553444184E-2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1.149625468164794E-2</v>
      </c>
      <c r="S309" s="6">
        <v>0</v>
      </c>
      <c r="T309" s="6">
        <v>-2.8421296296296295E-2</v>
      </c>
      <c r="U309" s="6">
        <v>-2.5288764762208749E-2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7">
        <f>SUM(B309:Z309)</f>
        <v>-9.0624070818632524E-2</v>
      </c>
    </row>
    <row r="310" spans="1:27" x14ac:dyDescent="0.2">
      <c r="A310" s="5" t="s">
        <v>95</v>
      </c>
      <c r="B310" s="8" t="s">
        <v>30</v>
      </c>
      <c r="C310" s="8" t="s">
        <v>30</v>
      </c>
      <c r="D310" s="8" t="s">
        <v>30</v>
      </c>
      <c r="E310" s="8" t="s">
        <v>30</v>
      </c>
      <c r="F310" s="8" t="s">
        <v>30</v>
      </c>
      <c r="G310" s="8" t="s">
        <v>30</v>
      </c>
      <c r="H310" s="8" t="s">
        <v>30</v>
      </c>
      <c r="I310" s="8" t="s">
        <v>30</v>
      </c>
      <c r="J310" s="8" t="s">
        <v>30</v>
      </c>
      <c r="K310" s="8" t="s">
        <v>30</v>
      </c>
      <c r="L310" s="8" t="s">
        <v>30</v>
      </c>
      <c r="M310" s="8" t="s">
        <v>30</v>
      </c>
      <c r="N310" s="8" t="s">
        <v>30</v>
      </c>
      <c r="O310" s="8" t="s">
        <v>30</v>
      </c>
      <c r="P310" s="8" t="s">
        <v>30</v>
      </c>
      <c r="Q310" s="8" t="s">
        <v>30</v>
      </c>
      <c r="R310" s="8" t="s">
        <v>30</v>
      </c>
      <c r="S310" s="8">
        <v>82.67</v>
      </c>
      <c r="T310" s="8" t="s">
        <v>30</v>
      </c>
      <c r="U310" s="8" t="s">
        <v>30</v>
      </c>
      <c r="V310" s="8" t="s">
        <v>30</v>
      </c>
      <c r="W310" s="8" t="s">
        <v>30</v>
      </c>
      <c r="X310" s="8" t="s">
        <v>30</v>
      </c>
      <c r="Y310" s="8" t="s">
        <v>30</v>
      </c>
      <c r="Z310" s="8" t="s">
        <v>30</v>
      </c>
      <c r="AA310" s="12" t="s">
        <v>30</v>
      </c>
    </row>
    <row r="311" spans="1:27" x14ac:dyDescent="0.2">
      <c r="A311" s="5" t="s">
        <v>96</v>
      </c>
      <c r="B311" s="8" t="s">
        <v>30</v>
      </c>
      <c r="C311" s="8" t="s">
        <v>30</v>
      </c>
      <c r="D311" s="8" t="s">
        <v>30</v>
      </c>
      <c r="E311" s="8" t="s">
        <v>30</v>
      </c>
      <c r="F311" s="8" t="s">
        <v>30</v>
      </c>
      <c r="G311" s="8" t="s">
        <v>30</v>
      </c>
      <c r="H311" s="8" t="s">
        <v>30</v>
      </c>
      <c r="I311" s="8" t="s">
        <v>30</v>
      </c>
      <c r="J311" s="8" t="s">
        <v>30</v>
      </c>
      <c r="K311" s="8" t="s">
        <v>30</v>
      </c>
      <c r="L311" s="8" t="s">
        <v>30</v>
      </c>
      <c r="M311" s="8" t="s">
        <v>30</v>
      </c>
      <c r="N311" s="8" t="s">
        <v>30</v>
      </c>
      <c r="O311" s="8" t="s">
        <v>30</v>
      </c>
      <c r="P311" s="8" t="s">
        <v>30</v>
      </c>
      <c r="Q311" s="54" t="s">
        <v>30</v>
      </c>
      <c r="R311" s="8" t="s">
        <v>30</v>
      </c>
      <c r="S311" s="8" t="s">
        <v>30</v>
      </c>
      <c r="T311" s="8" t="s">
        <v>30</v>
      </c>
      <c r="U311" s="8" t="s">
        <v>30</v>
      </c>
      <c r="V311" s="8" t="s">
        <v>30</v>
      </c>
      <c r="W311" s="8" t="s">
        <v>30</v>
      </c>
      <c r="X311" s="8" t="s">
        <v>30</v>
      </c>
      <c r="Y311" s="8" t="s">
        <v>30</v>
      </c>
      <c r="Z311" s="8" t="s">
        <v>30</v>
      </c>
      <c r="AA311" s="12"/>
    </row>
    <row r="312" spans="1:27" x14ac:dyDescent="0.2">
      <c r="A312" s="9" t="s">
        <v>29</v>
      </c>
      <c r="B312" s="10" t="s">
        <v>30</v>
      </c>
      <c r="C312" s="10" t="s">
        <v>30</v>
      </c>
      <c r="D312" s="10" t="s">
        <v>30</v>
      </c>
      <c r="E312" s="10" t="s">
        <v>30</v>
      </c>
      <c r="F312" s="10" t="s">
        <v>30</v>
      </c>
      <c r="G312" s="10" t="s">
        <v>30</v>
      </c>
      <c r="H312" s="10" t="s">
        <v>30</v>
      </c>
      <c r="I312" s="10" t="s">
        <v>30</v>
      </c>
      <c r="J312" s="10" t="s">
        <v>30</v>
      </c>
      <c r="K312" s="10" t="s">
        <v>30</v>
      </c>
      <c r="L312" s="10" t="s">
        <v>30</v>
      </c>
      <c r="M312" s="10" t="s">
        <v>30</v>
      </c>
      <c r="N312" s="10" t="s">
        <v>30</v>
      </c>
      <c r="O312" s="10" t="s">
        <v>30</v>
      </c>
      <c r="P312" s="10" t="s">
        <v>30</v>
      </c>
      <c r="Q312" s="10" t="s">
        <v>30</v>
      </c>
      <c r="R312" s="10" t="s">
        <v>30</v>
      </c>
      <c r="S312" s="10">
        <v>0.19999999999999998</v>
      </c>
      <c r="T312" s="10" t="s">
        <v>30</v>
      </c>
      <c r="U312" s="10" t="s">
        <v>30</v>
      </c>
      <c r="V312" s="10" t="s">
        <v>30</v>
      </c>
      <c r="W312" s="10" t="s">
        <v>30</v>
      </c>
      <c r="X312" s="10" t="s">
        <v>30</v>
      </c>
      <c r="Y312" s="10" t="s">
        <v>30</v>
      </c>
      <c r="Z312" s="10" t="s">
        <v>30</v>
      </c>
      <c r="AA312" s="55" t="s">
        <v>30</v>
      </c>
    </row>
    <row r="313" spans="1:27" x14ac:dyDescent="0.2">
      <c r="A313" s="1">
        <v>44973</v>
      </c>
    </row>
    <row r="314" spans="1:27" x14ac:dyDescent="0.2">
      <c r="A314" s="2" t="s">
        <v>26</v>
      </c>
      <c r="B314" s="3">
        <v>-2</v>
      </c>
      <c r="C314" s="3">
        <v>-2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-2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1</v>
      </c>
      <c r="S314" s="3">
        <v>0</v>
      </c>
      <c r="T314" s="3">
        <v>-1</v>
      </c>
      <c r="U314" s="3">
        <v>-1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4"/>
    </row>
    <row r="315" spans="1:27" x14ac:dyDescent="0.2">
      <c r="A315" s="5" t="s">
        <v>27</v>
      </c>
      <c r="B315" s="6">
        <v>-1.7089836888331239E-2</v>
      </c>
      <c r="C315" s="6">
        <v>-1.7783856682769727E-2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-3.1320427553444184E-2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1.149625468164794E-2</v>
      </c>
      <c r="S315" s="6">
        <v>0</v>
      </c>
      <c r="T315" s="6">
        <v>-2.8421296296296295E-2</v>
      </c>
      <c r="U315" s="6">
        <v>-2.5288764762208749E-2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7">
        <f>SUM(B315:Z315)</f>
        <v>-0.10840792750140224</v>
      </c>
    </row>
    <row r="316" spans="1:27" x14ac:dyDescent="0.2">
      <c r="A316" s="5" t="s">
        <v>95</v>
      </c>
      <c r="B316" s="8" t="s">
        <v>30</v>
      </c>
      <c r="C316" s="8">
        <v>790.4</v>
      </c>
      <c r="D316" s="8" t="s">
        <v>30</v>
      </c>
      <c r="E316" s="8" t="s">
        <v>30</v>
      </c>
      <c r="F316" s="8" t="s">
        <v>30</v>
      </c>
      <c r="G316" s="8" t="s">
        <v>30</v>
      </c>
      <c r="H316" s="8" t="s">
        <v>30</v>
      </c>
      <c r="I316" s="8" t="s">
        <v>30</v>
      </c>
      <c r="J316" s="8" t="s">
        <v>30</v>
      </c>
      <c r="K316" s="8" t="s">
        <v>30</v>
      </c>
      <c r="L316" s="8" t="s">
        <v>30</v>
      </c>
      <c r="M316" s="8" t="s">
        <v>30</v>
      </c>
      <c r="N316" s="8" t="s">
        <v>30</v>
      </c>
      <c r="O316" s="8" t="s">
        <v>30</v>
      </c>
      <c r="P316" s="8" t="s">
        <v>30</v>
      </c>
      <c r="Q316" s="8" t="s">
        <v>30</v>
      </c>
      <c r="R316" s="8" t="s">
        <v>30</v>
      </c>
      <c r="S316" s="8" t="s">
        <v>30</v>
      </c>
      <c r="T316" s="8" t="s">
        <v>30</v>
      </c>
      <c r="U316" s="8" t="s">
        <v>30</v>
      </c>
      <c r="V316" s="8" t="s">
        <v>30</v>
      </c>
      <c r="W316" s="8" t="s">
        <v>30</v>
      </c>
      <c r="X316" s="8" t="s">
        <v>30</v>
      </c>
      <c r="Y316" s="8" t="s">
        <v>30</v>
      </c>
      <c r="Z316" s="8" t="s">
        <v>30</v>
      </c>
      <c r="AA316" s="12" t="s">
        <v>30</v>
      </c>
    </row>
    <row r="317" spans="1:27" x14ac:dyDescent="0.2">
      <c r="A317" s="5" t="s">
        <v>96</v>
      </c>
      <c r="B317" s="8" t="s">
        <v>30</v>
      </c>
      <c r="C317" s="8" t="s">
        <v>30</v>
      </c>
      <c r="D317" s="8" t="s">
        <v>30</v>
      </c>
      <c r="E317" s="8" t="s">
        <v>30</v>
      </c>
      <c r="F317" s="8" t="s">
        <v>30</v>
      </c>
      <c r="G317" s="8" t="s">
        <v>30</v>
      </c>
      <c r="H317" s="8" t="s">
        <v>30</v>
      </c>
      <c r="I317" s="8" t="s">
        <v>30</v>
      </c>
      <c r="J317" s="8" t="s">
        <v>30</v>
      </c>
      <c r="K317" s="8" t="s">
        <v>30</v>
      </c>
      <c r="L317" s="8" t="s">
        <v>30</v>
      </c>
      <c r="M317" s="8" t="s">
        <v>30</v>
      </c>
      <c r="N317" s="8" t="s">
        <v>30</v>
      </c>
      <c r="O317" s="8" t="s">
        <v>30</v>
      </c>
      <c r="P317" s="8" t="s">
        <v>30</v>
      </c>
      <c r="Q317" s="54" t="s">
        <v>30</v>
      </c>
      <c r="R317" s="8" t="s">
        <v>30</v>
      </c>
      <c r="S317" s="8" t="s">
        <v>30</v>
      </c>
      <c r="T317" s="8" t="s">
        <v>30</v>
      </c>
      <c r="U317" s="8" t="s">
        <v>30</v>
      </c>
      <c r="V317" s="8" t="s">
        <v>30</v>
      </c>
      <c r="W317" s="8" t="s">
        <v>30</v>
      </c>
      <c r="X317" s="8" t="s">
        <v>30</v>
      </c>
      <c r="Y317" s="8" t="s">
        <v>30</v>
      </c>
      <c r="Z317" s="8" t="s">
        <v>30</v>
      </c>
      <c r="AA317" s="12"/>
    </row>
    <row r="318" spans="1:27" x14ac:dyDescent="0.2">
      <c r="A318" s="9" t="s">
        <v>29</v>
      </c>
      <c r="B318" s="10" t="s">
        <v>30</v>
      </c>
      <c r="C318" s="10">
        <v>0.31388888888888888</v>
      </c>
      <c r="D318" s="10" t="s">
        <v>30</v>
      </c>
      <c r="E318" s="10" t="s">
        <v>30</v>
      </c>
      <c r="F318" s="10" t="s">
        <v>30</v>
      </c>
      <c r="G318" s="10" t="s">
        <v>30</v>
      </c>
      <c r="H318" s="10" t="s">
        <v>30</v>
      </c>
      <c r="I318" s="10" t="s">
        <v>30</v>
      </c>
      <c r="J318" s="10" t="s">
        <v>30</v>
      </c>
      <c r="K318" s="10" t="s">
        <v>30</v>
      </c>
      <c r="L318" s="10" t="s">
        <v>30</v>
      </c>
      <c r="M318" s="10" t="s">
        <v>30</v>
      </c>
      <c r="N318" s="10" t="s">
        <v>30</v>
      </c>
      <c r="O318" s="10" t="s">
        <v>30</v>
      </c>
      <c r="P318" s="10" t="s">
        <v>30</v>
      </c>
      <c r="Q318" s="10" t="s">
        <v>30</v>
      </c>
      <c r="R318" s="10" t="s">
        <v>30</v>
      </c>
      <c r="S318" s="10" t="s">
        <v>30</v>
      </c>
      <c r="T318" s="10" t="s">
        <v>30</v>
      </c>
      <c r="U318" s="10" t="s">
        <v>30</v>
      </c>
      <c r="V318" s="10" t="s">
        <v>30</v>
      </c>
      <c r="W318" s="10" t="s">
        <v>30</v>
      </c>
      <c r="X318" s="10" t="s">
        <v>30</v>
      </c>
      <c r="Y318" s="10" t="s">
        <v>30</v>
      </c>
      <c r="Z318" s="10" t="s">
        <v>30</v>
      </c>
      <c r="AA318" s="55" t="s">
        <v>30</v>
      </c>
    </row>
    <row r="319" spans="1:27" x14ac:dyDescent="0.2">
      <c r="A319" s="1">
        <v>44979</v>
      </c>
    </row>
    <row r="320" spans="1:27" x14ac:dyDescent="0.2">
      <c r="A320" s="2" t="s">
        <v>26</v>
      </c>
      <c r="B320" s="3">
        <v>-2</v>
      </c>
      <c r="C320" s="3">
        <v>-2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-2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1</v>
      </c>
      <c r="S320" s="3">
        <v>0</v>
      </c>
      <c r="T320" s="3">
        <v>-1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4"/>
    </row>
    <row r="321" spans="1:27" x14ac:dyDescent="0.2">
      <c r="A321" s="5" t="s">
        <v>27</v>
      </c>
      <c r="B321" s="6">
        <v>-1.7089836888331239E-2</v>
      </c>
      <c r="C321" s="6">
        <v>-1.7783856682769727E-2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-3.1320427553444184E-2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1.149625468164794E-2</v>
      </c>
      <c r="S321" s="6">
        <v>0</v>
      </c>
      <c r="T321" s="6">
        <v>-2.8421296296296295E-2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7">
        <f>SUM(B321:Z321)</f>
        <v>-8.3119162739193495E-2</v>
      </c>
    </row>
    <row r="322" spans="1:27" x14ac:dyDescent="0.2">
      <c r="A322" s="5" t="s">
        <v>95</v>
      </c>
      <c r="B322" s="8" t="s">
        <v>30</v>
      </c>
      <c r="C322" s="8" t="s">
        <v>30</v>
      </c>
      <c r="D322" s="8" t="s">
        <v>30</v>
      </c>
      <c r="E322" s="8" t="s">
        <v>30</v>
      </c>
      <c r="F322" s="8" t="s">
        <v>30</v>
      </c>
      <c r="G322" s="8" t="s">
        <v>30</v>
      </c>
      <c r="H322" s="8" t="s">
        <v>30</v>
      </c>
      <c r="I322" s="8" t="s">
        <v>30</v>
      </c>
      <c r="J322" s="8" t="s">
        <v>30</v>
      </c>
      <c r="K322" s="8" t="s">
        <v>30</v>
      </c>
      <c r="L322" s="8" t="s">
        <v>30</v>
      </c>
      <c r="M322" s="8" t="s">
        <v>30</v>
      </c>
      <c r="N322" s="8" t="s">
        <v>30</v>
      </c>
      <c r="O322" s="8" t="s">
        <v>30</v>
      </c>
      <c r="P322" s="8" t="s">
        <v>30</v>
      </c>
      <c r="Q322" s="8" t="s">
        <v>30</v>
      </c>
      <c r="R322" s="8" t="s">
        <v>30</v>
      </c>
      <c r="S322" s="8" t="s">
        <v>30</v>
      </c>
      <c r="T322" s="8" t="s">
        <v>30</v>
      </c>
      <c r="U322" s="8">
        <v>30.522400000000001</v>
      </c>
      <c r="V322" s="8" t="s">
        <v>30</v>
      </c>
      <c r="W322" s="8" t="s">
        <v>30</v>
      </c>
      <c r="X322" s="8" t="s">
        <v>30</v>
      </c>
      <c r="Y322" s="8" t="s">
        <v>30</v>
      </c>
      <c r="Z322" s="8" t="s">
        <v>30</v>
      </c>
      <c r="AA322" s="12" t="s">
        <v>30</v>
      </c>
    </row>
    <row r="323" spans="1:27" x14ac:dyDescent="0.2">
      <c r="A323" s="5" t="s">
        <v>96</v>
      </c>
      <c r="B323" s="8" t="s">
        <v>30</v>
      </c>
      <c r="C323" s="8" t="s">
        <v>30</v>
      </c>
      <c r="D323" s="8" t="s">
        <v>30</v>
      </c>
      <c r="E323" s="8" t="s">
        <v>30</v>
      </c>
      <c r="F323" s="8" t="s">
        <v>30</v>
      </c>
      <c r="G323" s="8" t="s">
        <v>30</v>
      </c>
      <c r="H323" s="8" t="s">
        <v>30</v>
      </c>
      <c r="I323" s="8" t="s">
        <v>30</v>
      </c>
      <c r="J323" s="8" t="s">
        <v>30</v>
      </c>
      <c r="K323" s="8" t="s">
        <v>30</v>
      </c>
      <c r="L323" s="8" t="s">
        <v>30</v>
      </c>
      <c r="M323" s="8" t="s">
        <v>30</v>
      </c>
      <c r="N323" s="8" t="s">
        <v>30</v>
      </c>
      <c r="O323" s="8" t="s">
        <v>30</v>
      </c>
      <c r="P323" s="8" t="s">
        <v>30</v>
      </c>
      <c r="Q323" s="54" t="s">
        <v>30</v>
      </c>
      <c r="R323" s="8" t="s">
        <v>30</v>
      </c>
      <c r="S323" s="8" t="s">
        <v>30</v>
      </c>
      <c r="T323" s="8" t="s">
        <v>30</v>
      </c>
      <c r="U323" s="8" t="s">
        <v>30</v>
      </c>
      <c r="V323" s="8" t="s">
        <v>30</v>
      </c>
      <c r="W323" s="8" t="s">
        <v>30</v>
      </c>
      <c r="X323" s="8" t="s">
        <v>30</v>
      </c>
      <c r="Y323" s="8" t="s">
        <v>30</v>
      </c>
      <c r="Z323" s="8" t="s">
        <v>30</v>
      </c>
      <c r="AA323" s="12"/>
    </row>
    <row r="324" spans="1:27" x14ac:dyDescent="0.2">
      <c r="A324" s="9" t="s">
        <v>29</v>
      </c>
      <c r="B324" s="10" t="s">
        <v>30</v>
      </c>
      <c r="C324" s="10" t="s">
        <v>30</v>
      </c>
      <c r="D324" s="10" t="s">
        <v>30</v>
      </c>
      <c r="E324" s="10" t="s">
        <v>30</v>
      </c>
      <c r="F324" s="10" t="s">
        <v>30</v>
      </c>
      <c r="G324" s="10" t="s">
        <v>30</v>
      </c>
      <c r="H324" s="10" t="s">
        <v>30</v>
      </c>
      <c r="I324" s="10" t="s">
        <v>30</v>
      </c>
      <c r="J324" s="10" t="s">
        <v>30</v>
      </c>
      <c r="K324" s="10" t="s">
        <v>30</v>
      </c>
      <c r="L324" s="10" t="s">
        <v>30</v>
      </c>
      <c r="M324" s="10" t="s">
        <v>30</v>
      </c>
      <c r="N324" s="10" t="s">
        <v>30</v>
      </c>
      <c r="O324" s="10" t="s">
        <v>30</v>
      </c>
      <c r="P324" s="10" t="s">
        <v>30</v>
      </c>
      <c r="Q324" s="10" t="s">
        <v>30</v>
      </c>
      <c r="R324" s="10" t="s">
        <v>30</v>
      </c>
      <c r="S324" s="10" t="s">
        <v>30</v>
      </c>
      <c r="T324" s="10" t="s">
        <v>30</v>
      </c>
      <c r="U324" s="10">
        <v>6.1805555555555558E-2</v>
      </c>
      <c r="V324" s="10" t="s">
        <v>30</v>
      </c>
      <c r="W324" s="10" t="s">
        <v>30</v>
      </c>
      <c r="X324" s="10" t="s">
        <v>30</v>
      </c>
      <c r="Y324" s="10" t="s">
        <v>30</v>
      </c>
      <c r="Z324" s="10" t="s">
        <v>30</v>
      </c>
      <c r="AA324" s="55" t="s">
        <v>30</v>
      </c>
    </row>
    <row r="325" spans="1:27" x14ac:dyDescent="0.2">
      <c r="A325" s="1">
        <v>44986</v>
      </c>
    </row>
    <row r="326" spans="1:27" x14ac:dyDescent="0.2">
      <c r="A326" s="2" t="s">
        <v>26</v>
      </c>
      <c r="B326" s="3">
        <v>-2</v>
      </c>
      <c r="C326" s="3">
        <v>-2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-2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1</v>
      </c>
      <c r="S326" s="3">
        <v>1</v>
      </c>
      <c r="T326" s="3">
        <v>-1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4"/>
    </row>
    <row r="327" spans="1:27" x14ac:dyDescent="0.2">
      <c r="A327" s="5" t="s">
        <v>27</v>
      </c>
      <c r="B327" s="6">
        <v>-1.7089836888331239E-2</v>
      </c>
      <c r="C327" s="6">
        <v>-1.7783856682769727E-2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-3.1320427553444184E-2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1.149625468164794E-2</v>
      </c>
      <c r="S327" s="6">
        <v>3.0645212264150939E-2</v>
      </c>
      <c r="T327" s="6">
        <v>-2.8421296296296295E-2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7">
        <f>SUM(B327:Z327)</f>
        <v>-5.2473950475042559E-2</v>
      </c>
    </row>
    <row r="328" spans="1:27" x14ac:dyDescent="0.2">
      <c r="A328" s="5" t="s">
        <v>95</v>
      </c>
      <c r="B328" s="8" t="s">
        <v>30</v>
      </c>
      <c r="C328" s="8" t="s">
        <v>30</v>
      </c>
      <c r="D328" s="8" t="s">
        <v>30</v>
      </c>
      <c r="E328" s="8" t="s">
        <v>30</v>
      </c>
      <c r="F328" s="8" t="s">
        <v>30</v>
      </c>
      <c r="G328" s="8" t="s">
        <v>30</v>
      </c>
      <c r="H328" s="8" t="s">
        <v>30</v>
      </c>
      <c r="I328" s="8" t="s">
        <v>30</v>
      </c>
      <c r="J328" s="8" t="s">
        <v>30</v>
      </c>
      <c r="K328" s="8" t="s">
        <v>30</v>
      </c>
      <c r="L328" s="8" t="s">
        <v>30</v>
      </c>
      <c r="M328" s="8" t="s">
        <v>30</v>
      </c>
      <c r="N328" s="8" t="s">
        <v>30</v>
      </c>
      <c r="O328" s="8" t="s">
        <v>30</v>
      </c>
      <c r="P328" s="8" t="s">
        <v>30</v>
      </c>
      <c r="Q328" s="8" t="s">
        <v>30</v>
      </c>
      <c r="R328" s="8" t="s">
        <v>30</v>
      </c>
      <c r="S328" s="8" t="s">
        <v>30</v>
      </c>
      <c r="T328" s="8" t="s">
        <v>30</v>
      </c>
      <c r="U328" s="8" t="s">
        <v>30</v>
      </c>
      <c r="V328" s="8" t="s">
        <v>30</v>
      </c>
      <c r="W328" s="8" t="s">
        <v>30</v>
      </c>
      <c r="X328" s="8" t="s">
        <v>30</v>
      </c>
      <c r="Y328" s="8" t="s">
        <v>30</v>
      </c>
      <c r="Z328" s="8" t="s">
        <v>30</v>
      </c>
      <c r="AA328" s="12" t="s">
        <v>30</v>
      </c>
    </row>
    <row r="329" spans="1:27" x14ac:dyDescent="0.2">
      <c r="A329" s="5" t="s">
        <v>96</v>
      </c>
      <c r="B329" s="8" t="s">
        <v>30</v>
      </c>
      <c r="C329" s="8" t="s">
        <v>30</v>
      </c>
      <c r="D329" s="8" t="s">
        <v>30</v>
      </c>
      <c r="E329" s="8" t="s">
        <v>30</v>
      </c>
      <c r="F329" s="8" t="s">
        <v>30</v>
      </c>
      <c r="G329" s="8" t="s">
        <v>30</v>
      </c>
      <c r="H329" s="8" t="s">
        <v>30</v>
      </c>
      <c r="I329" s="8" t="s">
        <v>30</v>
      </c>
      <c r="J329" s="8" t="s">
        <v>30</v>
      </c>
      <c r="K329" s="8" t="s">
        <v>30</v>
      </c>
      <c r="L329" s="8" t="s">
        <v>30</v>
      </c>
      <c r="M329" s="8" t="s">
        <v>30</v>
      </c>
      <c r="N329" s="8" t="s">
        <v>30</v>
      </c>
      <c r="O329" s="8" t="s">
        <v>30</v>
      </c>
      <c r="P329" s="8" t="s">
        <v>30</v>
      </c>
      <c r="Q329" s="54" t="s">
        <v>30</v>
      </c>
      <c r="R329" s="8" t="s">
        <v>30</v>
      </c>
      <c r="S329" s="8" t="s">
        <v>30</v>
      </c>
      <c r="T329" s="8" t="s">
        <v>30</v>
      </c>
      <c r="U329" s="8" t="s">
        <v>30</v>
      </c>
      <c r="V329" s="8" t="s">
        <v>30</v>
      </c>
      <c r="W329" s="8" t="s">
        <v>30</v>
      </c>
      <c r="X329" s="8" t="s">
        <v>30</v>
      </c>
      <c r="Y329" s="8" t="s">
        <v>30</v>
      </c>
      <c r="Z329" s="8" t="s">
        <v>30</v>
      </c>
      <c r="AA329" s="12"/>
    </row>
    <row r="330" spans="1:27" x14ac:dyDescent="0.2">
      <c r="A330" s="9" t="s">
        <v>29</v>
      </c>
      <c r="B330" s="10" t="s">
        <v>30</v>
      </c>
      <c r="C330" s="10" t="s">
        <v>30</v>
      </c>
      <c r="D330" s="10" t="s">
        <v>30</v>
      </c>
      <c r="E330" s="10" t="s">
        <v>30</v>
      </c>
      <c r="F330" s="10" t="s">
        <v>30</v>
      </c>
      <c r="G330" s="10" t="s">
        <v>30</v>
      </c>
      <c r="H330" s="10" t="s">
        <v>30</v>
      </c>
      <c r="I330" s="10" t="s">
        <v>30</v>
      </c>
      <c r="J330" s="10" t="s">
        <v>30</v>
      </c>
      <c r="K330" s="10" t="s">
        <v>30</v>
      </c>
      <c r="L330" s="10" t="s">
        <v>30</v>
      </c>
      <c r="M330" s="10" t="s">
        <v>30</v>
      </c>
      <c r="N330" s="10" t="s">
        <v>30</v>
      </c>
      <c r="O330" s="10" t="s">
        <v>30</v>
      </c>
      <c r="P330" s="10" t="s">
        <v>30</v>
      </c>
      <c r="Q330" s="10" t="s">
        <v>30</v>
      </c>
      <c r="R330" s="10" t="s">
        <v>30</v>
      </c>
      <c r="S330" s="10" t="s">
        <v>30</v>
      </c>
      <c r="T330" s="10" t="s">
        <v>30</v>
      </c>
      <c r="U330" s="10" t="s">
        <v>30</v>
      </c>
      <c r="V330" s="10" t="s">
        <v>30</v>
      </c>
      <c r="W330" s="10" t="s">
        <v>30</v>
      </c>
      <c r="X330" s="10" t="s">
        <v>30</v>
      </c>
      <c r="Y330" s="10" t="s">
        <v>30</v>
      </c>
      <c r="Z330" s="10" t="s">
        <v>30</v>
      </c>
      <c r="AA330" s="55" t="s">
        <v>30</v>
      </c>
    </row>
    <row r="331" spans="1:27" x14ac:dyDescent="0.2">
      <c r="A331" s="1">
        <v>45012</v>
      </c>
    </row>
    <row r="332" spans="1:27" x14ac:dyDescent="0.2">
      <c r="A332" s="2" t="s">
        <v>26</v>
      </c>
      <c r="B332" s="3">
        <v>-2</v>
      </c>
      <c r="C332" s="3">
        <v>-2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-2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-1</v>
      </c>
      <c r="S332" s="3">
        <v>1</v>
      </c>
      <c r="T332" s="3">
        <v>-1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4"/>
    </row>
    <row r="333" spans="1:27" x14ac:dyDescent="0.2">
      <c r="A333" s="5" t="s">
        <v>27</v>
      </c>
      <c r="B333" s="6">
        <v>-1.7089836888331239E-2</v>
      </c>
      <c r="C333" s="6">
        <v>-1.7783856682769727E-2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-3.1320427553444184E-2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-4.9894816867144202E-3</v>
      </c>
      <c r="S333" s="6">
        <v>3.0645212264150939E-2</v>
      </c>
      <c r="T333" s="6">
        <v>-2.8421296296296295E-2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7">
        <f>SUM(B333:Z333)</f>
        <v>-6.8959686843404921E-2</v>
      </c>
    </row>
    <row r="334" spans="1:27" x14ac:dyDescent="0.2">
      <c r="A334" s="5" t="s">
        <v>95</v>
      </c>
      <c r="B334" s="8" t="s">
        <v>30</v>
      </c>
      <c r="C334" s="8" t="s">
        <v>30</v>
      </c>
      <c r="D334" s="8" t="s">
        <v>30</v>
      </c>
      <c r="E334" s="8" t="s">
        <v>30</v>
      </c>
      <c r="F334" s="8" t="s">
        <v>30</v>
      </c>
      <c r="G334" s="8" t="s">
        <v>30</v>
      </c>
      <c r="H334" s="8" t="s">
        <v>30</v>
      </c>
      <c r="I334" s="8" t="s">
        <v>30</v>
      </c>
      <c r="J334" s="8" t="s">
        <v>30</v>
      </c>
      <c r="K334" s="8" t="s">
        <v>30</v>
      </c>
      <c r="L334" s="8" t="s">
        <v>30</v>
      </c>
      <c r="M334" s="8" t="s">
        <v>30</v>
      </c>
      <c r="N334" s="8" t="s">
        <v>30</v>
      </c>
      <c r="O334" s="8" t="s">
        <v>30</v>
      </c>
      <c r="P334" s="8" t="s">
        <v>30</v>
      </c>
      <c r="Q334" s="8" t="s">
        <v>30</v>
      </c>
      <c r="R334" s="8">
        <v>19.09</v>
      </c>
      <c r="S334" s="8" t="s">
        <v>30</v>
      </c>
      <c r="T334" s="8" t="s">
        <v>30</v>
      </c>
      <c r="U334" s="8" t="s">
        <v>30</v>
      </c>
      <c r="V334" s="8" t="s">
        <v>30</v>
      </c>
      <c r="W334" s="8" t="s">
        <v>30</v>
      </c>
      <c r="X334" s="8" t="s">
        <v>30</v>
      </c>
      <c r="Y334" s="8" t="s">
        <v>30</v>
      </c>
      <c r="Z334" s="8" t="s">
        <v>30</v>
      </c>
      <c r="AA334" s="12" t="s">
        <v>30</v>
      </c>
    </row>
    <row r="335" spans="1:27" x14ac:dyDescent="0.2">
      <c r="A335" s="5" t="s">
        <v>96</v>
      </c>
      <c r="B335" s="8" t="s">
        <v>30</v>
      </c>
      <c r="C335" s="8" t="s">
        <v>30</v>
      </c>
      <c r="D335" s="8" t="s">
        <v>30</v>
      </c>
      <c r="E335" s="8" t="s">
        <v>30</v>
      </c>
      <c r="F335" s="8" t="s">
        <v>30</v>
      </c>
      <c r="G335" s="8" t="s">
        <v>30</v>
      </c>
      <c r="H335" s="8" t="s">
        <v>30</v>
      </c>
      <c r="I335" s="8" t="s">
        <v>30</v>
      </c>
      <c r="J335" s="8" t="s">
        <v>30</v>
      </c>
      <c r="K335" s="8" t="s">
        <v>30</v>
      </c>
      <c r="L335" s="8" t="s">
        <v>30</v>
      </c>
      <c r="M335" s="8" t="s">
        <v>30</v>
      </c>
      <c r="N335" s="8" t="s">
        <v>30</v>
      </c>
      <c r="O335" s="8" t="s">
        <v>30</v>
      </c>
      <c r="P335" s="8" t="s">
        <v>30</v>
      </c>
      <c r="Q335" s="54" t="s">
        <v>30</v>
      </c>
      <c r="R335" s="8" t="s">
        <v>30</v>
      </c>
      <c r="S335" s="8" t="s">
        <v>30</v>
      </c>
      <c r="T335" s="8" t="s">
        <v>30</v>
      </c>
      <c r="U335" s="8" t="s">
        <v>30</v>
      </c>
      <c r="V335" s="8" t="s">
        <v>30</v>
      </c>
      <c r="W335" s="8" t="s">
        <v>30</v>
      </c>
      <c r="X335" s="8" t="s">
        <v>30</v>
      </c>
      <c r="Y335" s="8" t="s">
        <v>30</v>
      </c>
      <c r="Z335" s="8" t="s">
        <v>30</v>
      </c>
      <c r="AA335" s="12"/>
    </row>
    <row r="336" spans="1:27" x14ac:dyDescent="0.2">
      <c r="A336" s="9" t="s">
        <v>29</v>
      </c>
      <c r="B336" s="10" t="s">
        <v>30</v>
      </c>
      <c r="C336" s="10" t="s">
        <v>30</v>
      </c>
      <c r="D336" s="10" t="s">
        <v>30</v>
      </c>
      <c r="E336" s="10" t="s">
        <v>30</v>
      </c>
      <c r="F336" s="10" t="s">
        <v>30</v>
      </c>
      <c r="G336" s="10" t="s">
        <v>30</v>
      </c>
      <c r="H336" s="10" t="s">
        <v>30</v>
      </c>
      <c r="I336" s="10" t="s">
        <v>30</v>
      </c>
      <c r="J336" s="10" t="s">
        <v>30</v>
      </c>
      <c r="K336" s="10" t="s">
        <v>30</v>
      </c>
      <c r="L336" s="10" t="s">
        <v>30</v>
      </c>
      <c r="M336" s="10" t="s">
        <v>30</v>
      </c>
      <c r="N336" s="10" t="s">
        <v>30</v>
      </c>
      <c r="O336" s="10" t="s">
        <v>30</v>
      </c>
      <c r="P336" s="10" t="s">
        <v>30</v>
      </c>
      <c r="Q336" s="10" t="s">
        <v>30</v>
      </c>
      <c r="R336" s="10">
        <v>0.41319444444444442</v>
      </c>
      <c r="S336" s="10" t="s">
        <v>30</v>
      </c>
      <c r="T336" s="10" t="s">
        <v>30</v>
      </c>
      <c r="U336" s="10" t="s">
        <v>30</v>
      </c>
      <c r="V336" s="10" t="s">
        <v>30</v>
      </c>
      <c r="W336" s="10" t="s">
        <v>30</v>
      </c>
      <c r="X336" s="10" t="s">
        <v>30</v>
      </c>
      <c r="Y336" s="10" t="s">
        <v>30</v>
      </c>
      <c r="Z336" s="10" t="s">
        <v>30</v>
      </c>
      <c r="AA336" s="55" t="s">
        <v>30</v>
      </c>
    </row>
    <row r="337" spans="1:27" x14ac:dyDescent="0.2">
      <c r="A337" s="1">
        <v>45019</v>
      </c>
    </row>
    <row r="338" spans="1:27" x14ac:dyDescent="0.2">
      <c r="A338" s="2" t="s">
        <v>26</v>
      </c>
      <c r="B338" s="3">
        <v>-2</v>
      </c>
      <c r="C338" s="3">
        <v>-2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-2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-1</v>
      </c>
      <c r="R338" s="3">
        <v>-1</v>
      </c>
      <c r="S338" s="3">
        <v>0</v>
      </c>
      <c r="T338" s="3">
        <v>0</v>
      </c>
      <c r="U338" s="3">
        <v>-1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4"/>
    </row>
    <row r="339" spans="1:27" x14ac:dyDescent="0.2">
      <c r="A339" s="5" t="s">
        <v>27</v>
      </c>
      <c r="B339" s="6">
        <v>-1.7089836888331239E-2</v>
      </c>
      <c r="C339" s="6">
        <v>-1.7783856682769727E-2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-3.1320427553444184E-2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-1.8797917744438699E-2</v>
      </c>
      <c r="R339" s="6">
        <v>-4.9894816867144202E-3</v>
      </c>
      <c r="S339" s="6">
        <v>0</v>
      </c>
      <c r="T339" s="6">
        <v>0</v>
      </c>
      <c r="U339" s="6">
        <v>-2.3247840690978884E-2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7">
        <f>SUM(B339:Z339)</f>
        <v>-0.11322936124667715</v>
      </c>
    </row>
    <row r="340" spans="1:27" x14ac:dyDescent="0.2">
      <c r="A340" s="5" t="s">
        <v>95</v>
      </c>
      <c r="B340" s="8" t="s">
        <v>30</v>
      </c>
      <c r="C340" s="8" t="s">
        <v>30</v>
      </c>
      <c r="D340" s="8" t="s">
        <v>30</v>
      </c>
      <c r="E340" s="8" t="s">
        <v>30</v>
      </c>
      <c r="F340" s="8" t="s">
        <v>30</v>
      </c>
      <c r="G340" s="8" t="s">
        <v>30</v>
      </c>
      <c r="H340" s="8" t="s">
        <v>30</v>
      </c>
      <c r="I340" s="8" t="s">
        <v>30</v>
      </c>
      <c r="J340" s="8" t="s">
        <v>30</v>
      </c>
      <c r="K340" s="8" t="s">
        <v>30</v>
      </c>
      <c r="L340" s="8" t="s">
        <v>30</v>
      </c>
      <c r="M340" s="8" t="s">
        <v>30</v>
      </c>
      <c r="N340" s="8" t="s">
        <v>30</v>
      </c>
      <c r="O340" s="8" t="s">
        <v>30</v>
      </c>
      <c r="P340" s="8" t="s">
        <v>30</v>
      </c>
      <c r="Q340" s="8">
        <v>34.392499999999998</v>
      </c>
      <c r="R340" s="8" t="s">
        <v>30</v>
      </c>
      <c r="S340" s="8">
        <v>82.332499999999996</v>
      </c>
      <c r="T340" s="8">
        <v>1.3309</v>
      </c>
      <c r="U340" s="8">
        <v>30.451000000000001</v>
      </c>
      <c r="V340" s="8" t="s">
        <v>30</v>
      </c>
      <c r="W340" s="8" t="s">
        <v>30</v>
      </c>
      <c r="X340" s="8" t="s">
        <v>30</v>
      </c>
      <c r="Y340" s="8" t="s">
        <v>30</v>
      </c>
      <c r="Z340" s="8" t="s">
        <v>30</v>
      </c>
      <c r="AA340" s="12" t="s">
        <v>30</v>
      </c>
    </row>
    <row r="341" spans="1:27" x14ac:dyDescent="0.2">
      <c r="A341" s="5" t="s">
        <v>96</v>
      </c>
      <c r="B341" s="8" t="s">
        <v>30</v>
      </c>
      <c r="C341" s="8" t="s">
        <v>30</v>
      </c>
      <c r="D341" s="8" t="s">
        <v>30</v>
      </c>
      <c r="E341" s="8" t="s">
        <v>30</v>
      </c>
      <c r="F341" s="8" t="s">
        <v>30</v>
      </c>
      <c r="G341" s="8" t="s">
        <v>30</v>
      </c>
      <c r="H341" s="8" t="s">
        <v>30</v>
      </c>
      <c r="I341" s="8" t="s">
        <v>30</v>
      </c>
      <c r="J341" s="8" t="s">
        <v>30</v>
      </c>
      <c r="K341" s="8" t="s">
        <v>30</v>
      </c>
      <c r="L341" s="8" t="s">
        <v>30</v>
      </c>
      <c r="M341" s="8" t="s">
        <v>30</v>
      </c>
      <c r="N341" s="8" t="s">
        <v>30</v>
      </c>
      <c r="O341" s="8" t="s">
        <v>30</v>
      </c>
      <c r="P341" s="8" t="s">
        <v>30</v>
      </c>
      <c r="Q341" s="54" t="s">
        <v>30</v>
      </c>
      <c r="R341" s="8" t="s">
        <v>30</v>
      </c>
      <c r="S341" s="8" t="s">
        <v>30</v>
      </c>
      <c r="T341" s="8" t="s">
        <v>30</v>
      </c>
      <c r="U341" s="8" t="s">
        <v>30</v>
      </c>
      <c r="V341" s="8" t="s">
        <v>30</v>
      </c>
      <c r="W341" s="8" t="s">
        <v>30</v>
      </c>
      <c r="X341" s="8" t="s">
        <v>30</v>
      </c>
      <c r="Y341" s="8" t="s">
        <v>30</v>
      </c>
      <c r="Z341" s="8" t="s">
        <v>30</v>
      </c>
      <c r="AA341" s="12"/>
    </row>
    <row r="342" spans="1:27" x14ac:dyDescent="0.2">
      <c r="A342" s="9" t="s">
        <v>29</v>
      </c>
      <c r="B342" s="10" t="s">
        <v>30</v>
      </c>
      <c r="C342" s="10" t="s">
        <v>30</v>
      </c>
      <c r="D342" s="10" t="s">
        <v>30</v>
      </c>
      <c r="E342" s="10" t="s">
        <v>30</v>
      </c>
      <c r="F342" s="10" t="s">
        <v>30</v>
      </c>
      <c r="G342" s="10" t="s">
        <v>30</v>
      </c>
      <c r="H342" s="10" t="s">
        <v>30</v>
      </c>
      <c r="I342" s="10" t="s">
        <v>30</v>
      </c>
      <c r="J342" s="10" t="s">
        <v>30</v>
      </c>
      <c r="K342" s="10" t="s">
        <v>30</v>
      </c>
      <c r="L342" s="10" t="s">
        <v>30</v>
      </c>
      <c r="M342" s="10" t="s">
        <v>30</v>
      </c>
      <c r="N342" s="10" t="s">
        <v>30</v>
      </c>
      <c r="O342" s="10" t="s">
        <v>30</v>
      </c>
      <c r="P342" s="10" t="s">
        <v>30</v>
      </c>
      <c r="Q342" s="10">
        <v>0.3520833333333333</v>
      </c>
      <c r="R342" s="10" t="s">
        <v>30</v>
      </c>
      <c r="S342" s="10">
        <v>0.3520833333333333</v>
      </c>
      <c r="T342" s="10">
        <v>0.3520833333333333</v>
      </c>
      <c r="U342" s="10">
        <v>0.3520833333333333</v>
      </c>
      <c r="V342" s="10" t="s">
        <v>30</v>
      </c>
      <c r="W342" s="10" t="s">
        <v>30</v>
      </c>
      <c r="X342" s="10" t="s">
        <v>30</v>
      </c>
      <c r="Y342" s="10" t="s">
        <v>30</v>
      </c>
      <c r="Z342" s="10" t="s">
        <v>30</v>
      </c>
      <c r="AA342" s="55" t="s">
        <v>30</v>
      </c>
    </row>
    <row r="343" spans="1:27" x14ac:dyDescent="0.2">
      <c r="A343" s="1">
        <v>45048</v>
      </c>
    </row>
    <row r="344" spans="1:27" x14ac:dyDescent="0.2">
      <c r="A344" s="2" t="s">
        <v>26</v>
      </c>
      <c r="B344" s="3">
        <v>-2</v>
      </c>
      <c r="C344" s="3">
        <v>-2</v>
      </c>
      <c r="D344" s="3">
        <v>0</v>
      </c>
      <c r="E344" s="3">
        <v>0</v>
      </c>
      <c r="F344" s="3">
        <v>0</v>
      </c>
      <c r="G344" s="3">
        <v>0</v>
      </c>
      <c r="H344" s="3">
        <v>1</v>
      </c>
      <c r="I344" s="3">
        <v>0</v>
      </c>
      <c r="J344" s="3">
        <v>-2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-1</v>
      </c>
      <c r="S344" s="3">
        <v>-1</v>
      </c>
      <c r="T344" s="3">
        <v>0</v>
      </c>
      <c r="U344" s="3">
        <v>-1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4"/>
    </row>
    <row r="345" spans="1:27" x14ac:dyDescent="0.2">
      <c r="A345" s="5" t="s">
        <v>27</v>
      </c>
      <c r="B345" s="6">
        <v>-1.7089836888331239E-2</v>
      </c>
      <c r="C345" s="6">
        <v>-1.7783856682769727E-2</v>
      </c>
      <c r="D345" s="6">
        <v>0</v>
      </c>
      <c r="E345" s="6">
        <v>0</v>
      </c>
      <c r="F345" s="6">
        <v>0</v>
      </c>
      <c r="G345" s="6">
        <v>0</v>
      </c>
      <c r="H345" s="6">
        <v>2.166128164556962E-2</v>
      </c>
      <c r="I345" s="6">
        <v>0</v>
      </c>
      <c r="J345" s="6">
        <v>-3.1320427553444184E-2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-4.9894816867144202E-3</v>
      </c>
      <c r="S345" s="6">
        <v>-3.621674603174603E-2</v>
      </c>
      <c r="T345" s="6">
        <v>0</v>
      </c>
      <c r="U345" s="6">
        <v>-2.3247840690978884E-2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7">
        <f>SUM(B345:Z345)</f>
        <v>-0.10898690788841486</v>
      </c>
    </row>
    <row r="346" spans="1:27" x14ac:dyDescent="0.2">
      <c r="A346" s="5" t="s">
        <v>95</v>
      </c>
      <c r="B346" s="8" t="s">
        <v>30</v>
      </c>
      <c r="C346" s="8" t="s">
        <v>30</v>
      </c>
      <c r="D346" s="8" t="s">
        <v>30</v>
      </c>
      <c r="E346" s="8" t="s">
        <v>30</v>
      </c>
      <c r="F346" s="8" t="s">
        <v>30</v>
      </c>
      <c r="G346" s="8" t="s">
        <v>30</v>
      </c>
      <c r="H346" s="8">
        <v>14704.5</v>
      </c>
      <c r="I346" s="8" t="s">
        <v>30</v>
      </c>
      <c r="J346" s="8" t="s">
        <v>30</v>
      </c>
      <c r="K346" s="8" t="s">
        <v>30</v>
      </c>
      <c r="L346" s="8" t="s">
        <v>30</v>
      </c>
      <c r="M346" s="8" t="s">
        <v>30</v>
      </c>
      <c r="N346" s="8" t="s">
        <v>30</v>
      </c>
      <c r="O346" s="8" t="s">
        <v>30</v>
      </c>
      <c r="P346" s="8" t="s">
        <v>30</v>
      </c>
      <c r="Q346" s="8">
        <v>34.204999999999998</v>
      </c>
      <c r="R346" s="8" t="s">
        <v>30</v>
      </c>
      <c r="S346" s="8">
        <v>81.89</v>
      </c>
      <c r="T346" s="8" t="s">
        <v>30</v>
      </c>
      <c r="U346" s="8" t="s">
        <v>30</v>
      </c>
      <c r="V346" s="8" t="s">
        <v>30</v>
      </c>
      <c r="W346" s="8" t="s">
        <v>30</v>
      </c>
      <c r="X346" s="8" t="s">
        <v>30</v>
      </c>
      <c r="Y346" s="8" t="s">
        <v>30</v>
      </c>
      <c r="Z346" s="8" t="s">
        <v>30</v>
      </c>
      <c r="AA346" s="12" t="s">
        <v>30</v>
      </c>
    </row>
    <row r="347" spans="1:27" x14ac:dyDescent="0.2">
      <c r="A347" s="5" t="s">
        <v>96</v>
      </c>
      <c r="B347" s="8" t="s">
        <v>30</v>
      </c>
      <c r="C347" s="8" t="s">
        <v>30</v>
      </c>
      <c r="D347" s="8" t="s">
        <v>30</v>
      </c>
      <c r="E347" s="8" t="s">
        <v>30</v>
      </c>
      <c r="F347" s="8" t="s">
        <v>30</v>
      </c>
      <c r="G347" s="8" t="s">
        <v>30</v>
      </c>
      <c r="H347" s="8" t="s">
        <v>30</v>
      </c>
      <c r="I347" s="8" t="s">
        <v>30</v>
      </c>
      <c r="J347" s="8" t="s">
        <v>30</v>
      </c>
      <c r="K347" s="8" t="s">
        <v>30</v>
      </c>
      <c r="L347" s="8" t="s">
        <v>30</v>
      </c>
      <c r="M347" s="8" t="s">
        <v>30</v>
      </c>
      <c r="N347" s="8" t="s">
        <v>30</v>
      </c>
      <c r="O347" s="8" t="s">
        <v>30</v>
      </c>
      <c r="P347" s="8" t="s">
        <v>30</v>
      </c>
      <c r="Q347" s="54" t="s">
        <v>30</v>
      </c>
      <c r="R347" s="8" t="s">
        <v>30</v>
      </c>
      <c r="S347" s="8" t="s">
        <v>30</v>
      </c>
      <c r="T347" s="8" t="s">
        <v>30</v>
      </c>
      <c r="U347" s="8" t="s">
        <v>30</v>
      </c>
      <c r="V347" s="8" t="s">
        <v>30</v>
      </c>
      <c r="W347" s="8" t="s">
        <v>30</v>
      </c>
      <c r="X347" s="8" t="s">
        <v>30</v>
      </c>
      <c r="Y347" s="8" t="s">
        <v>30</v>
      </c>
      <c r="Z347" s="8" t="s">
        <v>30</v>
      </c>
      <c r="AA347" s="12"/>
    </row>
    <row r="348" spans="1:27" x14ac:dyDescent="0.2">
      <c r="A348" s="9" t="s">
        <v>29</v>
      </c>
      <c r="B348" s="10" t="s">
        <v>30</v>
      </c>
      <c r="C348" s="10" t="s">
        <v>30</v>
      </c>
      <c r="D348" s="10" t="s">
        <v>30</v>
      </c>
      <c r="E348" s="10" t="s">
        <v>30</v>
      </c>
      <c r="F348" s="10" t="s">
        <v>30</v>
      </c>
      <c r="G348" s="10" t="s">
        <v>30</v>
      </c>
      <c r="H348" s="10">
        <v>0.37986111111111115</v>
      </c>
      <c r="I348" s="10" t="s">
        <v>30</v>
      </c>
      <c r="J348" s="10" t="s">
        <v>30</v>
      </c>
      <c r="K348" s="10" t="s">
        <v>30</v>
      </c>
      <c r="L348" s="10" t="s">
        <v>30</v>
      </c>
      <c r="M348" s="10" t="s">
        <v>30</v>
      </c>
      <c r="N348" s="10" t="s">
        <v>30</v>
      </c>
      <c r="O348" s="10" t="s">
        <v>30</v>
      </c>
      <c r="P348" s="10" t="s">
        <v>30</v>
      </c>
      <c r="Q348" s="10">
        <v>0.37986111111111115</v>
      </c>
      <c r="R348" s="10" t="s">
        <v>30</v>
      </c>
      <c r="S348" s="10">
        <v>0.37986111111111115</v>
      </c>
      <c r="T348" s="10" t="s">
        <v>30</v>
      </c>
      <c r="U348" s="10" t="s">
        <v>30</v>
      </c>
      <c r="V348" s="10" t="s">
        <v>30</v>
      </c>
      <c r="W348" s="10" t="s">
        <v>30</v>
      </c>
      <c r="X348" s="10" t="s">
        <v>30</v>
      </c>
      <c r="Y348" s="10" t="s">
        <v>30</v>
      </c>
      <c r="Z348" s="10" t="s">
        <v>30</v>
      </c>
      <c r="AA348" s="55" t="s">
        <v>30</v>
      </c>
    </row>
    <row r="349" spans="1:27" x14ac:dyDescent="0.2">
      <c r="A349" s="1">
        <v>45064</v>
      </c>
    </row>
    <row r="350" spans="1:27" x14ac:dyDescent="0.2">
      <c r="A350" s="2" t="s">
        <v>26</v>
      </c>
      <c r="B350" s="3">
        <v>-2</v>
      </c>
      <c r="C350" s="3">
        <v>-2</v>
      </c>
      <c r="D350" s="3">
        <v>0</v>
      </c>
      <c r="E350" s="3">
        <v>0</v>
      </c>
      <c r="F350" s="3">
        <v>0</v>
      </c>
      <c r="G350" s="3">
        <v>0</v>
      </c>
      <c r="H350" s="3">
        <v>1</v>
      </c>
      <c r="I350" s="3">
        <v>0</v>
      </c>
      <c r="J350" s="3">
        <v>-2</v>
      </c>
      <c r="K350" s="3">
        <v>0</v>
      </c>
      <c r="L350" s="3">
        <v>-1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-1</v>
      </c>
      <c r="S350" s="3">
        <v>-1</v>
      </c>
      <c r="T350" s="3">
        <v>0</v>
      </c>
      <c r="U350" s="3">
        <v>-1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4"/>
    </row>
    <row r="351" spans="1:27" x14ac:dyDescent="0.2">
      <c r="A351" s="5" t="s">
        <v>27</v>
      </c>
      <c r="B351" s="6">
        <v>-1.7089836888331239E-2</v>
      </c>
      <c r="C351" s="6">
        <v>-1.7783856682769727E-2</v>
      </c>
      <c r="D351" s="6">
        <v>0</v>
      </c>
      <c r="E351" s="6">
        <v>0</v>
      </c>
      <c r="F351" s="6">
        <v>0</v>
      </c>
      <c r="G351" s="6">
        <v>0</v>
      </c>
      <c r="H351" s="6">
        <v>2.166128164556962E-2</v>
      </c>
      <c r="I351" s="6">
        <v>0</v>
      </c>
      <c r="J351" s="6">
        <v>-3.1320427553444184E-2</v>
      </c>
      <c r="K351" s="6">
        <v>0</v>
      </c>
      <c r="L351" s="6">
        <v>-2.2728978494623658E-2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-4.9894816867144202E-3</v>
      </c>
      <c r="S351" s="6">
        <v>-3.621674603174603E-2</v>
      </c>
      <c r="T351" s="6">
        <v>0</v>
      </c>
      <c r="U351" s="6">
        <v>-2.3247840690978884E-2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7">
        <f>SUM(B351:Z351)</f>
        <v>-0.13171588638303852</v>
      </c>
    </row>
    <row r="352" spans="1:27" x14ac:dyDescent="0.2">
      <c r="A352" s="5" t="s">
        <v>95</v>
      </c>
      <c r="B352" s="8" t="s">
        <v>30</v>
      </c>
      <c r="C352" s="8" t="s">
        <v>30</v>
      </c>
      <c r="D352" s="8" t="s">
        <v>30</v>
      </c>
      <c r="E352" s="8" t="s">
        <v>30</v>
      </c>
      <c r="F352" s="8" t="s">
        <v>30</v>
      </c>
      <c r="G352" s="8" t="s">
        <v>30</v>
      </c>
      <c r="H352" s="8" t="s">
        <v>30</v>
      </c>
      <c r="I352" s="8" t="s">
        <v>30</v>
      </c>
      <c r="J352" s="8" t="s">
        <v>30</v>
      </c>
      <c r="K352" s="8" t="s">
        <v>30</v>
      </c>
      <c r="L352" s="8">
        <v>55.817</v>
      </c>
      <c r="M352" s="8" t="s">
        <v>30</v>
      </c>
      <c r="N352" s="8" t="s">
        <v>30</v>
      </c>
      <c r="O352" s="8" t="s">
        <v>30</v>
      </c>
      <c r="P352" s="8" t="s">
        <v>30</v>
      </c>
      <c r="Q352" s="8" t="s">
        <v>30</v>
      </c>
      <c r="R352" s="8" t="s">
        <v>30</v>
      </c>
      <c r="S352" s="8" t="s">
        <v>30</v>
      </c>
      <c r="T352" s="8" t="s">
        <v>30</v>
      </c>
      <c r="U352" s="8" t="s">
        <v>30</v>
      </c>
      <c r="V352" s="8" t="s">
        <v>30</v>
      </c>
      <c r="W352" s="8" t="s">
        <v>30</v>
      </c>
      <c r="X352" s="8" t="s">
        <v>30</v>
      </c>
      <c r="Y352" s="8" t="s">
        <v>30</v>
      </c>
      <c r="Z352" s="8" t="s">
        <v>30</v>
      </c>
      <c r="AA352" s="12" t="s">
        <v>30</v>
      </c>
    </row>
    <row r="353" spans="1:27" x14ac:dyDescent="0.2">
      <c r="A353" s="5" t="s">
        <v>96</v>
      </c>
      <c r="B353" s="8" t="s">
        <v>30</v>
      </c>
      <c r="C353" s="8" t="s">
        <v>30</v>
      </c>
      <c r="D353" s="8" t="s">
        <v>30</v>
      </c>
      <c r="E353" s="8" t="s">
        <v>30</v>
      </c>
      <c r="F353" s="8" t="s">
        <v>30</v>
      </c>
      <c r="G353" s="8" t="s">
        <v>30</v>
      </c>
      <c r="H353" s="8" t="s">
        <v>30</v>
      </c>
      <c r="I353" s="8" t="s">
        <v>30</v>
      </c>
      <c r="J353" s="8" t="s">
        <v>30</v>
      </c>
      <c r="K353" s="8" t="s">
        <v>30</v>
      </c>
      <c r="L353" s="8">
        <v>5.2999999999997272E-2</v>
      </c>
      <c r="M353" s="8" t="s">
        <v>30</v>
      </c>
      <c r="N353" s="8" t="s">
        <v>30</v>
      </c>
      <c r="O353" s="8" t="s">
        <v>30</v>
      </c>
      <c r="P353" s="8" t="s">
        <v>30</v>
      </c>
      <c r="Q353" s="54" t="s">
        <v>30</v>
      </c>
      <c r="R353" s="8" t="s">
        <v>30</v>
      </c>
      <c r="S353" s="8" t="s">
        <v>30</v>
      </c>
      <c r="T353" s="8" t="s">
        <v>30</v>
      </c>
      <c r="U353" s="8" t="s">
        <v>30</v>
      </c>
      <c r="V353" s="8" t="s">
        <v>30</v>
      </c>
      <c r="W353" s="8" t="s">
        <v>30</v>
      </c>
      <c r="X353" s="8" t="s">
        <v>30</v>
      </c>
      <c r="Y353" s="8" t="s">
        <v>30</v>
      </c>
      <c r="Z353" s="8" t="s">
        <v>30</v>
      </c>
      <c r="AA353" s="12"/>
    </row>
    <row r="354" spans="1:27" x14ac:dyDescent="0.2">
      <c r="A354" s="9" t="s">
        <v>29</v>
      </c>
      <c r="B354" s="10" t="s">
        <v>30</v>
      </c>
      <c r="C354" s="10" t="s">
        <v>30</v>
      </c>
      <c r="D354" s="10" t="s">
        <v>30</v>
      </c>
      <c r="E354" s="10" t="s">
        <v>30</v>
      </c>
      <c r="F354" s="10" t="s">
        <v>30</v>
      </c>
      <c r="G354" s="10" t="s">
        <v>30</v>
      </c>
      <c r="H354" s="10" t="s">
        <v>30</v>
      </c>
      <c r="I354" s="10" t="s">
        <v>30</v>
      </c>
      <c r="J354" s="10" t="s">
        <v>30</v>
      </c>
      <c r="K354" s="10" t="s">
        <v>30</v>
      </c>
      <c r="L354" s="10">
        <v>0.22361111111111109</v>
      </c>
      <c r="M354" s="10" t="s">
        <v>30</v>
      </c>
      <c r="N354" s="10" t="s">
        <v>30</v>
      </c>
      <c r="O354" s="10" t="s">
        <v>30</v>
      </c>
      <c r="P354" s="10" t="s">
        <v>30</v>
      </c>
      <c r="Q354" s="10" t="s">
        <v>30</v>
      </c>
      <c r="R354" s="10" t="s">
        <v>30</v>
      </c>
      <c r="S354" s="10" t="s">
        <v>30</v>
      </c>
      <c r="T354" s="10" t="s">
        <v>30</v>
      </c>
      <c r="U354" s="10" t="s">
        <v>30</v>
      </c>
      <c r="V354" s="10" t="s">
        <v>30</v>
      </c>
      <c r="W354" s="10" t="s">
        <v>30</v>
      </c>
      <c r="X354" s="10" t="s">
        <v>30</v>
      </c>
      <c r="Y354" s="10" t="s">
        <v>30</v>
      </c>
      <c r="Z354" s="10" t="s">
        <v>30</v>
      </c>
      <c r="AA354" s="55" t="s">
        <v>30</v>
      </c>
    </row>
    <row r="355" spans="1:27" x14ac:dyDescent="0.2">
      <c r="A355" s="1">
        <v>45078</v>
      </c>
    </row>
    <row r="356" spans="1:27" x14ac:dyDescent="0.2">
      <c r="A356" s="2" t="s">
        <v>26</v>
      </c>
      <c r="B356" s="3">
        <v>-2</v>
      </c>
      <c r="C356" s="3">
        <v>-2</v>
      </c>
      <c r="D356" s="3">
        <v>0</v>
      </c>
      <c r="E356" s="3">
        <v>0</v>
      </c>
      <c r="F356" s="3">
        <v>0</v>
      </c>
      <c r="G356" s="3">
        <v>0</v>
      </c>
      <c r="H356" s="3">
        <v>1</v>
      </c>
      <c r="I356" s="3">
        <v>0</v>
      </c>
      <c r="J356" s="3">
        <v>-2</v>
      </c>
      <c r="K356" s="3">
        <v>0</v>
      </c>
      <c r="L356" s="3">
        <v>-1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-1</v>
      </c>
      <c r="S356" s="3">
        <v>-2</v>
      </c>
      <c r="T356" s="3">
        <v>0</v>
      </c>
      <c r="U356" s="3">
        <v>-1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4"/>
    </row>
    <row r="357" spans="1:27" x14ac:dyDescent="0.2">
      <c r="A357" s="5" t="s">
        <v>27</v>
      </c>
      <c r="B357" s="6">
        <v>-1.7089836888331239E-2</v>
      </c>
      <c r="C357" s="6">
        <v>-1.7783856682769727E-2</v>
      </c>
      <c r="D357" s="6">
        <v>0</v>
      </c>
      <c r="E357" s="6">
        <v>0</v>
      </c>
      <c r="F357" s="6">
        <v>0</v>
      </c>
      <c r="G357" s="6">
        <v>0</v>
      </c>
      <c r="H357" s="6">
        <v>2.166128164556962E-2</v>
      </c>
      <c r="I357" s="6">
        <v>0</v>
      </c>
      <c r="J357" s="6">
        <v>-3.1320427553444184E-2</v>
      </c>
      <c r="K357" s="6">
        <v>0</v>
      </c>
      <c r="L357" s="6">
        <v>-2.2728978494623658E-2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-4.9894816867144202E-3</v>
      </c>
      <c r="S357" s="6">
        <v>-0.05</v>
      </c>
      <c r="T357" s="6">
        <v>0</v>
      </c>
      <c r="U357" s="6">
        <v>-2.3247840690978884E-2</v>
      </c>
      <c r="V357" s="6">
        <v>1.7716144736842104E-2</v>
      </c>
      <c r="W357" s="6">
        <v>0</v>
      </c>
      <c r="X357" s="6">
        <v>0</v>
      </c>
      <c r="Y357" s="6">
        <v>0</v>
      </c>
      <c r="Z357" s="6">
        <v>0</v>
      </c>
      <c r="AA357" s="7">
        <f>SUM(B357:Z357)</f>
        <v>-0.12778299561445039</v>
      </c>
    </row>
    <row r="358" spans="1:27" x14ac:dyDescent="0.2">
      <c r="A358" s="5" t="s">
        <v>95</v>
      </c>
      <c r="B358" s="8" t="s">
        <v>30</v>
      </c>
      <c r="C358" s="8" t="s">
        <v>30</v>
      </c>
      <c r="D358" s="8" t="s">
        <v>30</v>
      </c>
      <c r="E358" s="8" t="s">
        <v>30</v>
      </c>
      <c r="F358" s="8" t="s">
        <v>30</v>
      </c>
      <c r="G358" s="8" t="s">
        <v>30</v>
      </c>
      <c r="H358" s="8" t="s">
        <v>30</v>
      </c>
      <c r="I358" s="8" t="s">
        <v>30</v>
      </c>
      <c r="J358" s="8" t="s">
        <v>30</v>
      </c>
      <c r="K358" s="8" t="s">
        <v>30</v>
      </c>
      <c r="L358" s="8"/>
      <c r="M358" s="8" t="s">
        <v>30</v>
      </c>
      <c r="N358" s="8" t="s">
        <v>30</v>
      </c>
      <c r="O358" s="8" t="s">
        <v>30</v>
      </c>
      <c r="P358" s="8" t="s">
        <v>30</v>
      </c>
      <c r="Q358" s="8" t="s">
        <v>30</v>
      </c>
      <c r="R358" s="8" t="s">
        <v>30</v>
      </c>
      <c r="S358" s="8">
        <v>82.413799999999995</v>
      </c>
      <c r="T358" s="8" t="s">
        <v>30</v>
      </c>
      <c r="U358" s="8" t="s">
        <v>30</v>
      </c>
      <c r="V358" s="8">
        <v>1321.6</v>
      </c>
      <c r="W358" s="8" t="s">
        <v>30</v>
      </c>
      <c r="X358" s="8" t="s">
        <v>30</v>
      </c>
      <c r="Y358" s="8" t="s">
        <v>30</v>
      </c>
      <c r="Z358" s="8" t="s">
        <v>30</v>
      </c>
      <c r="AA358" s="12" t="s">
        <v>30</v>
      </c>
    </row>
    <row r="359" spans="1:27" x14ac:dyDescent="0.2">
      <c r="A359" s="5" t="s">
        <v>96</v>
      </c>
      <c r="B359" s="8" t="s">
        <v>30</v>
      </c>
      <c r="C359" s="8" t="s">
        <v>30</v>
      </c>
      <c r="D359" s="8" t="s">
        <v>30</v>
      </c>
      <c r="E359" s="8" t="s">
        <v>30</v>
      </c>
      <c r="F359" s="8" t="s">
        <v>30</v>
      </c>
      <c r="G359" s="8" t="s">
        <v>30</v>
      </c>
      <c r="H359" s="8" t="s">
        <v>30</v>
      </c>
      <c r="I359" s="8" t="s">
        <v>30</v>
      </c>
      <c r="J359" s="8" t="s">
        <v>30</v>
      </c>
      <c r="K359" s="8" t="s">
        <v>30</v>
      </c>
      <c r="L359" s="8"/>
      <c r="M359" s="8" t="s">
        <v>30</v>
      </c>
      <c r="N359" s="8" t="s">
        <v>30</v>
      </c>
      <c r="O359" s="8" t="s">
        <v>30</v>
      </c>
      <c r="P359" s="8" t="s">
        <v>30</v>
      </c>
      <c r="Q359" s="54" t="s">
        <v>30</v>
      </c>
      <c r="R359" s="8" t="s">
        <v>30</v>
      </c>
      <c r="S359" s="8" t="s">
        <v>30</v>
      </c>
      <c r="T359" s="8" t="s">
        <v>30</v>
      </c>
      <c r="U359" s="8" t="s">
        <v>30</v>
      </c>
      <c r="V359" s="8" t="s">
        <v>30</v>
      </c>
      <c r="W359" s="8" t="s">
        <v>30</v>
      </c>
      <c r="X359" s="8" t="s">
        <v>30</v>
      </c>
      <c r="Y359" s="8" t="s">
        <v>30</v>
      </c>
      <c r="Z359" s="8" t="s">
        <v>30</v>
      </c>
      <c r="AA359" s="12"/>
    </row>
    <row r="360" spans="1:27" x14ac:dyDescent="0.2">
      <c r="A360" s="9" t="s">
        <v>29</v>
      </c>
      <c r="B360" s="10" t="s">
        <v>30</v>
      </c>
      <c r="C360" s="10" t="s">
        <v>30</v>
      </c>
      <c r="D360" s="10" t="s">
        <v>30</v>
      </c>
      <c r="E360" s="10" t="s">
        <v>30</v>
      </c>
      <c r="F360" s="10" t="s">
        <v>30</v>
      </c>
      <c r="G360" s="10" t="s">
        <v>30</v>
      </c>
      <c r="H360" s="10" t="s">
        <v>30</v>
      </c>
      <c r="I360" s="10" t="s">
        <v>30</v>
      </c>
      <c r="J360" s="10" t="s">
        <v>30</v>
      </c>
      <c r="K360" s="10" t="s">
        <v>30</v>
      </c>
      <c r="L360" s="10"/>
      <c r="M360" s="10" t="s">
        <v>30</v>
      </c>
      <c r="N360" s="10" t="s">
        <v>30</v>
      </c>
      <c r="O360" s="10" t="s">
        <v>30</v>
      </c>
      <c r="P360" s="10" t="s">
        <v>30</v>
      </c>
      <c r="Q360" s="10" t="s">
        <v>30</v>
      </c>
      <c r="R360" s="10" t="s">
        <v>30</v>
      </c>
      <c r="S360" s="10">
        <v>0.34375</v>
      </c>
      <c r="T360" s="10" t="s">
        <v>30</v>
      </c>
      <c r="U360" s="10" t="s">
        <v>30</v>
      </c>
      <c r="V360" s="10">
        <v>0.34375</v>
      </c>
      <c r="W360" s="10" t="s">
        <v>30</v>
      </c>
      <c r="X360" s="10" t="s">
        <v>30</v>
      </c>
      <c r="Y360" s="10" t="s">
        <v>30</v>
      </c>
      <c r="Z360" s="10" t="s">
        <v>30</v>
      </c>
      <c r="AA360" s="55" t="s">
        <v>30</v>
      </c>
    </row>
    <row r="361" spans="1:27" x14ac:dyDescent="0.2">
      <c r="A361" s="1">
        <v>45079</v>
      </c>
    </row>
    <row r="362" spans="1:27" x14ac:dyDescent="0.2">
      <c r="A362" s="2" t="s">
        <v>26</v>
      </c>
      <c r="B362" s="3">
        <v>-2</v>
      </c>
      <c r="C362" s="3">
        <v>-2</v>
      </c>
      <c r="D362" s="3">
        <v>0</v>
      </c>
      <c r="E362" s="3">
        <v>0</v>
      </c>
      <c r="F362" s="3">
        <v>0</v>
      </c>
      <c r="G362" s="3">
        <v>0</v>
      </c>
      <c r="H362" s="3">
        <v>1</v>
      </c>
      <c r="I362" s="3">
        <v>0</v>
      </c>
      <c r="J362" s="3">
        <v>-2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-1</v>
      </c>
      <c r="S362" s="3">
        <v>-2</v>
      </c>
      <c r="T362" s="3">
        <v>0</v>
      </c>
      <c r="U362" s="3">
        <v>-1</v>
      </c>
      <c r="V362" s="3">
        <v>1</v>
      </c>
      <c r="W362" s="3">
        <v>0</v>
      </c>
      <c r="X362" s="3">
        <v>0</v>
      </c>
      <c r="Y362" s="3">
        <v>0</v>
      </c>
      <c r="Z362" s="3">
        <v>0</v>
      </c>
      <c r="AA362" s="4"/>
    </row>
    <row r="363" spans="1:27" x14ac:dyDescent="0.2">
      <c r="A363" s="5" t="s">
        <v>27</v>
      </c>
      <c r="B363" s="6">
        <v>-1.7089836888331239E-2</v>
      </c>
      <c r="C363" s="6">
        <v>-1.7783856682769727E-2</v>
      </c>
      <c r="D363" s="6">
        <v>0</v>
      </c>
      <c r="E363" s="6">
        <v>0</v>
      </c>
      <c r="F363" s="6">
        <v>0</v>
      </c>
      <c r="G363" s="6">
        <v>0</v>
      </c>
      <c r="H363" s="6">
        <v>2.166128164556962E-2</v>
      </c>
      <c r="I363" s="6">
        <v>0</v>
      </c>
      <c r="J363" s="6">
        <v>-3.1320427553444184E-2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-4.9894816867144202E-3</v>
      </c>
      <c r="S363" s="6">
        <v>-0.05</v>
      </c>
      <c r="T363" s="6">
        <v>0</v>
      </c>
      <c r="U363" s="6">
        <v>-2.3247840690978884E-2</v>
      </c>
      <c r="V363" s="6">
        <v>1.7716144736842104E-2</v>
      </c>
      <c r="W363" s="6">
        <v>0</v>
      </c>
      <c r="X363" s="6">
        <v>0</v>
      </c>
      <c r="Y363" s="6">
        <v>0</v>
      </c>
      <c r="Z363" s="6">
        <v>0</v>
      </c>
      <c r="AA363" s="7">
        <f>SUM(B363:Z363)</f>
        <v>-0.10505401711982673</v>
      </c>
    </row>
    <row r="364" spans="1:27" x14ac:dyDescent="0.2">
      <c r="A364" s="5" t="s">
        <v>95</v>
      </c>
      <c r="B364" s="8" t="s">
        <v>30</v>
      </c>
      <c r="C364" s="8" t="s">
        <v>30</v>
      </c>
      <c r="D364" s="8" t="s">
        <v>30</v>
      </c>
      <c r="E364" s="8" t="s">
        <v>30</v>
      </c>
      <c r="F364" s="8" t="s">
        <v>30</v>
      </c>
      <c r="G364" s="8" t="s">
        <v>30</v>
      </c>
      <c r="H364" s="8" t="s">
        <v>30</v>
      </c>
      <c r="I364" s="8" t="s">
        <v>30</v>
      </c>
      <c r="J364" s="8" t="s">
        <v>30</v>
      </c>
      <c r="K364" s="8" t="s">
        <v>30</v>
      </c>
      <c r="L364" s="8">
        <v>55.906999999999996</v>
      </c>
      <c r="M364" s="8" t="s">
        <v>30</v>
      </c>
      <c r="N364" s="8" t="s">
        <v>30</v>
      </c>
      <c r="O364" s="8" t="s">
        <v>30</v>
      </c>
      <c r="P364" s="8" t="s">
        <v>30</v>
      </c>
      <c r="Q364" s="8" t="s">
        <v>30</v>
      </c>
      <c r="R364" s="8" t="s">
        <v>30</v>
      </c>
      <c r="S364" s="8" t="s">
        <v>30</v>
      </c>
      <c r="T364" s="8" t="s">
        <v>30</v>
      </c>
      <c r="U364" s="8" t="s">
        <v>30</v>
      </c>
      <c r="V364" s="8" t="s">
        <v>30</v>
      </c>
      <c r="W364" s="8" t="s">
        <v>30</v>
      </c>
      <c r="X364" s="8" t="s">
        <v>30</v>
      </c>
      <c r="Y364" s="8" t="s">
        <v>30</v>
      </c>
      <c r="Z364" s="8" t="s">
        <v>30</v>
      </c>
      <c r="AA364" s="12" t="s">
        <v>30</v>
      </c>
    </row>
    <row r="365" spans="1:27" x14ac:dyDescent="0.2">
      <c r="A365" s="5" t="s">
        <v>96</v>
      </c>
      <c r="B365" s="8" t="s">
        <v>30</v>
      </c>
      <c r="C365" s="8" t="s">
        <v>30</v>
      </c>
      <c r="D365" s="8" t="s">
        <v>30</v>
      </c>
      <c r="E365" s="8" t="s">
        <v>30</v>
      </c>
      <c r="F365" s="8" t="s">
        <v>30</v>
      </c>
      <c r="G365" s="8" t="s">
        <v>30</v>
      </c>
      <c r="H365" s="8" t="s">
        <v>30</v>
      </c>
      <c r="I365" s="8" t="s">
        <v>30</v>
      </c>
      <c r="J365" s="8" t="s">
        <v>30</v>
      </c>
      <c r="K365" s="8" t="s">
        <v>30</v>
      </c>
      <c r="L365" s="8" t="s">
        <v>30</v>
      </c>
      <c r="M365" s="8" t="s">
        <v>30</v>
      </c>
      <c r="N365" s="8" t="s">
        <v>30</v>
      </c>
      <c r="O365" s="8" t="s">
        <v>30</v>
      </c>
      <c r="P365" s="8" t="s">
        <v>30</v>
      </c>
      <c r="Q365" s="54" t="s">
        <v>30</v>
      </c>
      <c r="R365" s="8" t="s">
        <v>30</v>
      </c>
      <c r="S365" s="8" t="s">
        <v>30</v>
      </c>
      <c r="T365" s="8" t="s">
        <v>30</v>
      </c>
      <c r="U365" s="8" t="s">
        <v>30</v>
      </c>
      <c r="V365" s="8" t="s">
        <v>30</v>
      </c>
      <c r="W365" s="8" t="s">
        <v>30</v>
      </c>
      <c r="X365" s="8" t="s">
        <v>30</v>
      </c>
      <c r="Y365" s="8" t="s">
        <v>30</v>
      </c>
      <c r="Z365" s="8" t="s">
        <v>30</v>
      </c>
      <c r="AA365" s="12"/>
    </row>
    <row r="366" spans="1:27" x14ac:dyDescent="0.2">
      <c r="A366" s="9" t="s">
        <v>29</v>
      </c>
      <c r="B366" s="10" t="s">
        <v>30</v>
      </c>
      <c r="C366" s="10" t="s">
        <v>30</v>
      </c>
      <c r="D366" s="10" t="s">
        <v>30</v>
      </c>
      <c r="E366" s="10" t="s">
        <v>30</v>
      </c>
      <c r="F366" s="10" t="s">
        <v>30</v>
      </c>
      <c r="G366" s="10" t="s">
        <v>30</v>
      </c>
      <c r="H366" s="10" t="s">
        <v>30</v>
      </c>
      <c r="I366" s="10" t="s">
        <v>30</v>
      </c>
      <c r="J366" s="10" t="s">
        <v>30</v>
      </c>
      <c r="K366" s="10" t="s">
        <v>30</v>
      </c>
      <c r="L366" s="10">
        <v>0.2951388888888889</v>
      </c>
      <c r="M366" s="10" t="s">
        <v>30</v>
      </c>
      <c r="N366" s="10" t="s">
        <v>30</v>
      </c>
      <c r="O366" s="10" t="s">
        <v>30</v>
      </c>
      <c r="P366" s="10" t="s">
        <v>30</v>
      </c>
      <c r="Q366" s="10" t="s">
        <v>30</v>
      </c>
      <c r="R366" s="10" t="s">
        <v>30</v>
      </c>
      <c r="S366" s="10" t="s">
        <v>30</v>
      </c>
      <c r="T366" s="10" t="s">
        <v>30</v>
      </c>
      <c r="U366" s="10" t="s">
        <v>30</v>
      </c>
      <c r="V366" s="10" t="s">
        <v>30</v>
      </c>
      <c r="W366" s="10" t="s">
        <v>30</v>
      </c>
      <c r="X366" s="10" t="s">
        <v>30</v>
      </c>
      <c r="Y366" s="10" t="s">
        <v>30</v>
      </c>
      <c r="Z366" s="10" t="s">
        <v>30</v>
      </c>
      <c r="AA366" s="55" t="s">
        <v>30</v>
      </c>
    </row>
    <row r="367" spans="1:27" x14ac:dyDescent="0.2">
      <c r="A367" s="1">
        <v>45093</v>
      </c>
    </row>
    <row r="368" spans="1:27" x14ac:dyDescent="0.2">
      <c r="A368" s="2" t="s">
        <v>26</v>
      </c>
      <c r="B368" s="3">
        <v>-2</v>
      </c>
      <c r="C368" s="3">
        <v>-2</v>
      </c>
      <c r="D368" s="3">
        <v>0</v>
      </c>
      <c r="E368" s="3">
        <v>0</v>
      </c>
      <c r="F368" s="3">
        <v>0</v>
      </c>
      <c r="G368" s="3">
        <v>0</v>
      </c>
      <c r="H368" s="3">
        <v>1</v>
      </c>
      <c r="I368" s="3">
        <v>0</v>
      </c>
      <c r="J368" s="3">
        <v>-2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-2</v>
      </c>
      <c r="T368" s="3">
        <v>0</v>
      </c>
      <c r="U368" s="3">
        <v>-1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4"/>
    </row>
    <row r="369" spans="1:27" x14ac:dyDescent="0.2">
      <c r="A369" s="5" t="s">
        <v>27</v>
      </c>
      <c r="B369" s="6">
        <v>-1.7089836888331239E-2</v>
      </c>
      <c r="C369" s="6">
        <v>-1.7783856682769727E-2</v>
      </c>
      <c r="D369" s="6">
        <v>0</v>
      </c>
      <c r="E369" s="6">
        <v>0</v>
      </c>
      <c r="F369" s="6">
        <v>0</v>
      </c>
      <c r="G369" s="6">
        <v>0</v>
      </c>
      <c r="H369" s="6">
        <v>2.166128164556962E-2</v>
      </c>
      <c r="I369" s="6">
        <v>0</v>
      </c>
      <c r="J369" s="6">
        <v>-3.1320427553444184E-2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-0.05</v>
      </c>
      <c r="T369" s="6">
        <v>0</v>
      </c>
      <c r="U369" s="6">
        <v>-2.3247840690978884E-2</v>
      </c>
      <c r="V369" s="6">
        <v>1.7716144736842104E-2</v>
      </c>
      <c r="W369" s="6">
        <v>0</v>
      </c>
      <c r="X369" s="6">
        <v>0</v>
      </c>
      <c r="Y369" s="6">
        <v>0</v>
      </c>
      <c r="Z369" s="6">
        <v>0</v>
      </c>
      <c r="AA369" s="7">
        <f>SUM(B369:Z369)</f>
        <v>-0.10006453543311231</v>
      </c>
    </row>
    <row r="370" spans="1:27" x14ac:dyDescent="0.2">
      <c r="A370" s="5" t="s">
        <v>95</v>
      </c>
      <c r="B370" s="8" t="s">
        <v>30</v>
      </c>
      <c r="C370" s="8" t="s">
        <v>30</v>
      </c>
      <c r="D370" s="8" t="s">
        <v>30</v>
      </c>
      <c r="E370" s="8" t="s">
        <v>30</v>
      </c>
      <c r="F370" s="8" t="s">
        <v>30</v>
      </c>
      <c r="G370" s="8" t="s">
        <v>30</v>
      </c>
      <c r="H370" s="8" t="s">
        <v>30</v>
      </c>
      <c r="I370" s="8" t="s">
        <v>30</v>
      </c>
      <c r="J370" s="8" t="s">
        <v>30</v>
      </c>
      <c r="K370" s="8" t="s">
        <v>30</v>
      </c>
      <c r="L370" s="8" t="s">
        <v>30</v>
      </c>
      <c r="M370" s="8" t="s">
        <v>30</v>
      </c>
      <c r="N370" s="8" t="s">
        <v>30</v>
      </c>
      <c r="O370" s="8" t="s">
        <v>30</v>
      </c>
      <c r="P370" s="8" t="s">
        <v>30</v>
      </c>
      <c r="Q370" s="8" t="s">
        <v>30</v>
      </c>
      <c r="R370" s="8">
        <v>23.649000000000001</v>
      </c>
      <c r="S370" s="8" t="s">
        <v>30</v>
      </c>
      <c r="T370" s="8" t="s">
        <v>30</v>
      </c>
      <c r="U370" s="8" t="s">
        <v>30</v>
      </c>
      <c r="V370" s="8" t="s">
        <v>30</v>
      </c>
      <c r="W370" s="8" t="s">
        <v>30</v>
      </c>
      <c r="X370" s="8" t="s">
        <v>30</v>
      </c>
      <c r="Y370" s="8" t="s">
        <v>30</v>
      </c>
      <c r="Z370" s="8" t="s">
        <v>30</v>
      </c>
      <c r="AA370" s="12" t="s">
        <v>30</v>
      </c>
    </row>
    <row r="371" spans="1:27" x14ac:dyDescent="0.2">
      <c r="A371" s="5" t="s">
        <v>96</v>
      </c>
      <c r="B371" s="8" t="s">
        <v>30</v>
      </c>
      <c r="C371" s="8" t="s">
        <v>30</v>
      </c>
      <c r="D371" s="8" t="s">
        <v>30</v>
      </c>
      <c r="E371" s="8" t="s">
        <v>30</v>
      </c>
      <c r="F371" s="8" t="s">
        <v>30</v>
      </c>
      <c r="G371" s="8" t="s">
        <v>30</v>
      </c>
      <c r="H371" s="8" t="s">
        <v>30</v>
      </c>
      <c r="I371" s="8" t="s">
        <v>30</v>
      </c>
      <c r="J371" s="8" t="s">
        <v>30</v>
      </c>
      <c r="K371" s="8" t="s">
        <v>30</v>
      </c>
      <c r="L371" s="8" t="s">
        <v>30</v>
      </c>
      <c r="M371" s="8" t="s">
        <v>30</v>
      </c>
      <c r="N371" s="8" t="s">
        <v>30</v>
      </c>
      <c r="O371" s="8" t="s">
        <v>30</v>
      </c>
      <c r="P371" s="8" t="s">
        <v>30</v>
      </c>
      <c r="Q371" s="54" t="s">
        <v>30</v>
      </c>
      <c r="R371" s="8" t="s">
        <v>30</v>
      </c>
      <c r="S371" s="8" t="s">
        <v>30</v>
      </c>
      <c r="T371" s="8" t="s">
        <v>30</v>
      </c>
      <c r="U371" s="8" t="s">
        <v>30</v>
      </c>
      <c r="V371" s="8" t="s">
        <v>30</v>
      </c>
      <c r="W371" s="8" t="s">
        <v>30</v>
      </c>
      <c r="X371" s="8" t="s">
        <v>30</v>
      </c>
      <c r="Y371" s="8" t="s">
        <v>30</v>
      </c>
      <c r="Z371" s="8" t="s">
        <v>30</v>
      </c>
      <c r="AA371" s="12"/>
    </row>
    <row r="372" spans="1:27" x14ac:dyDescent="0.2">
      <c r="A372" s="9" t="s">
        <v>29</v>
      </c>
      <c r="B372" s="10" t="s">
        <v>30</v>
      </c>
      <c r="C372" s="10" t="s">
        <v>30</v>
      </c>
      <c r="D372" s="10" t="s">
        <v>30</v>
      </c>
      <c r="E372" s="10" t="s">
        <v>30</v>
      </c>
      <c r="F372" s="10" t="s">
        <v>30</v>
      </c>
      <c r="G372" s="10" t="s">
        <v>30</v>
      </c>
      <c r="H372" s="10" t="s">
        <v>30</v>
      </c>
      <c r="I372" s="10" t="s">
        <v>30</v>
      </c>
      <c r="J372" s="10" t="s">
        <v>30</v>
      </c>
      <c r="K372" s="10" t="s">
        <v>30</v>
      </c>
      <c r="L372" s="10" t="s">
        <v>30</v>
      </c>
      <c r="M372" s="10" t="s">
        <v>30</v>
      </c>
      <c r="N372" s="10" t="s">
        <v>30</v>
      </c>
      <c r="O372" s="10" t="s">
        <v>30</v>
      </c>
      <c r="P372" s="10" t="s">
        <v>30</v>
      </c>
      <c r="Q372" s="10" t="s">
        <v>30</v>
      </c>
      <c r="R372" s="10">
        <v>0.40069444444444446</v>
      </c>
      <c r="S372" s="10" t="s">
        <v>30</v>
      </c>
      <c r="T372" s="10" t="s">
        <v>30</v>
      </c>
      <c r="U372" s="10" t="s">
        <v>30</v>
      </c>
      <c r="V372" s="10" t="s">
        <v>30</v>
      </c>
      <c r="W372" s="10" t="s">
        <v>30</v>
      </c>
      <c r="X372" s="10" t="s">
        <v>30</v>
      </c>
      <c r="Y372" s="10" t="s">
        <v>30</v>
      </c>
      <c r="Z372" s="10" t="s">
        <v>30</v>
      </c>
      <c r="AA372" s="55" t="s">
        <v>30</v>
      </c>
    </row>
    <row r="373" spans="1:27" x14ac:dyDescent="0.2">
      <c r="A373" s="1">
        <v>45110</v>
      </c>
    </row>
    <row r="374" spans="1:27" x14ac:dyDescent="0.2">
      <c r="A374" s="2" t="s">
        <v>26</v>
      </c>
      <c r="B374" s="3">
        <v>-2</v>
      </c>
      <c r="C374" s="3">
        <v>-2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-2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-1</v>
      </c>
      <c r="R374" s="3">
        <v>0</v>
      </c>
      <c r="S374" s="3">
        <v>0</v>
      </c>
      <c r="T374" s="3">
        <v>0</v>
      </c>
      <c r="U374" s="3">
        <v>0</v>
      </c>
      <c r="V374" s="3">
        <v>1</v>
      </c>
      <c r="W374" s="3">
        <v>0</v>
      </c>
      <c r="X374" s="3">
        <v>0</v>
      </c>
      <c r="Y374" s="3">
        <v>0</v>
      </c>
      <c r="Z374" s="3">
        <v>0</v>
      </c>
      <c r="AA374" s="4"/>
    </row>
    <row r="375" spans="1:27" x14ac:dyDescent="0.2">
      <c r="A375" s="5" t="s">
        <v>27</v>
      </c>
      <c r="B375" s="6">
        <v>-1.7089836888331239E-2</v>
      </c>
      <c r="C375" s="6">
        <v>-1.7783856682769727E-2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-3.1320427553444184E-2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-1.897938624678663E-2</v>
      </c>
      <c r="R375" s="6">
        <v>0</v>
      </c>
      <c r="S375" s="6">
        <v>0</v>
      </c>
      <c r="T375" s="6">
        <v>0</v>
      </c>
      <c r="U375" s="6">
        <v>0</v>
      </c>
      <c r="V375" s="6">
        <v>1.7716144736842104E-2</v>
      </c>
      <c r="W375" s="6">
        <v>0</v>
      </c>
      <c r="X375" s="6">
        <v>0</v>
      </c>
      <c r="Y375" s="6">
        <v>0</v>
      </c>
      <c r="Z375" s="6">
        <v>0</v>
      </c>
      <c r="AA375" s="7">
        <f>SUM(B375:Z375)</f>
        <v>-6.7457362634489676E-2</v>
      </c>
    </row>
    <row r="376" spans="1:27" x14ac:dyDescent="0.2">
      <c r="A376" s="5" t="s">
        <v>95</v>
      </c>
      <c r="B376" s="8" t="s">
        <v>30</v>
      </c>
      <c r="C376" s="8" t="s">
        <v>30</v>
      </c>
      <c r="D376" s="8" t="s">
        <v>30</v>
      </c>
      <c r="E376" s="8" t="s">
        <v>30</v>
      </c>
      <c r="F376" s="8" t="s">
        <v>30</v>
      </c>
      <c r="G376" s="8" t="s">
        <v>30</v>
      </c>
      <c r="H376" s="8">
        <v>15025</v>
      </c>
      <c r="I376" s="8" t="s">
        <v>30</v>
      </c>
      <c r="J376" s="8" t="s">
        <v>30</v>
      </c>
      <c r="K376" s="8" t="s">
        <v>30</v>
      </c>
      <c r="L376" s="8" t="s">
        <v>30</v>
      </c>
      <c r="M376" s="8" t="s">
        <v>30</v>
      </c>
      <c r="N376" s="8" t="s">
        <v>30</v>
      </c>
      <c r="O376" s="8" t="s">
        <v>30</v>
      </c>
      <c r="P376" s="8" t="s">
        <v>30</v>
      </c>
      <c r="Q376" s="8">
        <v>35.227499999999999</v>
      </c>
      <c r="R376" s="8" t="s">
        <v>30</v>
      </c>
      <c r="S376" s="8">
        <v>81.956800000000001</v>
      </c>
      <c r="T376" s="8" t="s">
        <v>30</v>
      </c>
      <c r="U376" s="8">
        <v>31.135999999999999</v>
      </c>
      <c r="V376" s="8" t="s">
        <v>30</v>
      </c>
      <c r="W376" s="8" t="s">
        <v>30</v>
      </c>
      <c r="X376" s="8" t="s">
        <v>30</v>
      </c>
      <c r="Y376" s="8" t="s">
        <v>30</v>
      </c>
      <c r="Z376" s="8" t="s">
        <v>30</v>
      </c>
      <c r="AA376" s="12" t="s">
        <v>30</v>
      </c>
    </row>
    <row r="377" spans="1:27" x14ac:dyDescent="0.2">
      <c r="A377" s="5" t="s">
        <v>96</v>
      </c>
      <c r="B377" s="8" t="s">
        <v>30</v>
      </c>
      <c r="C377" s="8" t="s">
        <v>30</v>
      </c>
      <c r="D377" s="8" t="s">
        <v>30</v>
      </c>
      <c r="E377" s="8" t="s">
        <v>30</v>
      </c>
      <c r="F377" s="8" t="s">
        <v>30</v>
      </c>
      <c r="G377" s="8" t="s">
        <v>30</v>
      </c>
      <c r="H377" s="8" t="s">
        <v>30</v>
      </c>
      <c r="I377" s="8" t="s">
        <v>30</v>
      </c>
      <c r="J377" s="8" t="s">
        <v>30</v>
      </c>
      <c r="K377" s="8" t="s">
        <v>30</v>
      </c>
      <c r="L377" s="8" t="s">
        <v>30</v>
      </c>
      <c r="M377" s="8" t="s">
        <v>30</v>
      </c>
      <c r="N377" s="8" t="s">
        <v>30</v>
      </c>
      <c r="O377" s="8" t="s">
        <v>30</v>
      </c>
      <c r="P377" s="8" t="s">
        <v>30</v>
      </c>
      <c r="Q377" s="54" t="s">
        <v>30</v>
      </c>
      <c r="R377" s="8" t="s">
        <v>30</v>
      </c>
      <c r="S377" s="8" t="s">
        <v>30</v>
      </c>
      <c r="T377" s="8" t="s">
        <v>30</v>
      </c>
      <c r="U377" s="8" t="s">
        <v>30</v>
      </c>
      <c r="V377" s="8" t="s">
        <v>30</v>
      </c>
      <c r="W377" s="8" t="s">
        <v>30</v>
      </c>
      <c r="X377" s="8" t="s">
        <v>30</v>
      </c>
      <c r="Y377" s="8" t="s">
        <v>30</v>
      </c>
      <c r="Z377" s="8" t="s">
        <v>30</v>
      </c>
      <c r="AA377" s="12"/>
    </row>
    <row r="378" spans="1:27" x14ac:dyDescent="0.2">
      <c r="A378" s="9" t="s">
        <v>29</v>
      </c>
      <c r="B378" s="10" t="s">
        <v>30</v>
      </c>
      <c r="C378" s="10" t="s">
        <v>30</v>
      </c>
      <c r="D378" s="10" t="s">
        <v>30</v>
      </c>
      <c r="E378" s="10" t="s">
        <v>30</v>
      </c>
      <c r="F378" s="10" t="s">
        <v>30</v>
      </c>
      <c r="G378" s="10" t="s">
        <v>30</v>
      </c>
      <c r="H378" s="10">
        <v>0.35486111111111113</v>
      </c>
      <c r="I378" s="10" t="s">
        <v>30</v>
      </c>
      <c r="J378" s="10" t="s">
        <v>30</v>
      </c>
      <c r="K378" s="10" t="s">
        <v>30</v>
      </c>
      <c r="L378" s="10" t="s">
        <v>30</v>
      </c>
      <c r="M378" s="10" t="s">
        <v>30</v>
      </c>
      <c r="N378" s="10" t="s">
        <v>30</v>
      </c>
      <c r="O378" s="10" t="s">
        <v>30</v>
      </c>
      <c r="P378" s="10" t="s">
        <v>30</v>
      </c>
      <c r="Q378" s="10">
        <v>0.35416666666666669</v>
      </c>
      <c r="R378" s="10" t="s">
        <v>30</v>
      </c>
      <c r="S378" s="10">
        <v>0.35347222222222219</v>
      </c>
      <c r="T378" s="10" t="s">
        <v>30</v>
      </c>
      <c r="U378" s="10">
        <v>0.35347222222222219</v>
      </c>
      <c r="V378" s="10" t="s">
        <v>30</v>
      </c>
      <c r="W378" s="10" t="s">
        <v>30</v>
      </c>
      <c r="X378" s="10" t="s">
        <v>30</v>
      </c>
      <c r="Y378" s="10" t="s">
        <v>30</v>
      </c>
      <c r="Z378" s="10" t="s">
        <v>30</v>
      </c>
      <c r="AA378" s="55" t="s">
        <v>30</v>
      </c>
    </row>
    <row r="379" spans="1:27" x14ac:dyDescent="0.2">
      <c r="A379" s="1">
        <v>45139</v>
      </c>
    </row>
    <row r="380" spans="1:27" x14ac:dyDescent="0.2">
      <c r="A380" s="2" t="s">
        <v>26</v>
      </c>
      <c r="B380" s="3">
        <v>-2</v>
      </c>
      <c r="C380" s="3">
        <v>0</v>
      </c>
      <c r="D380" s="3">
        <v>0</v>
      </c>
      <c r="E380" s="3">
        <v>-2</v>
      </c>
      <c r="F380" s="3">
        <v>0</v>
      </c>
      <c r="G380" s="3">
        <v>0</v>
      </c>
      <c r="H380" s="3">
        <v>0</v>
      </c>
      <c r="I380" s="3">
        <v>0</v>
      </c>
      <c r="J380" s="3">
        <v>-2</v>
      </c>
      <c r="K380" s="3">
        <v>0</v>
      </c>
      <c r="L380" s="3">
        <v>-1</v>
      </c>
      <c r="M380" s="3">
        <v>0</v>
      </c>
      <c r="N380" s="3">
        <v>0</v>
      </c>
      <c r="O380" s="3">
        <v>0</v>
      </c>
      <c r="P380" s="3">
        <v>0</v>
      </c>
      <c r="Q380" s="3">
        <v>1</v>
      </c>
      <c r="R380" s="3">
        <v>0</v>
      </c>
      <c r="S380" s="3">
        <v>0</v>
      </c>
      <c r="T380" s="3">
        <v>0</v>
      </c>
      <c r="U380" s="3">
        <v>0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4"/>
    </row>
    <row r="381" spans="1:27" x14ac:dyDescent="0.2">
      <c r="A381" s="5" t="s">
        <v>27</v>
      </c>
      <c r="B381" s="6">
        <v>-1.7089836888331239E-2</v>
      </c>
      <c r="C381" s="6">
        <v>0</v>
      </c>
      <c r="D381" s="6">
        <v>0</v>
      </c>
      <c r="E381" s="6">
        <v>-1.9762675116744496E-2</v>
      </c>
      <c r="F381" s="6">
        <v>0</v>
      </c>
      <c r="G381" s="6">
        <v>0</v>
      </c>
      <c r="H381" s="6">
        <v>0</v>
      </c>
      <c r="I381" s="6">
        <v>0</v>
      </c>
      <c r="J381" s="6">
        <v>-3.1320427553444184E-2</v>
      </c>
      <c r="K381" s="6">
        <v>0</v>
      </c>
      <c r="L381" s="6">
        <v>-2.4282172131147542E-2</v>
      </c>
      <c r="M381" s="6">
        <v>0</v>
      </c>
      <c r="N381" s="6">
        <v>0</v>
      </c>
      <c r="O381" s="6">
        <v>0</v>
      </c>
      <c r="P381" s="6">
        <v>0</v>
      </c>
      <c r="Q381" s="6">
        <v>1.797587985436893E-2</v>
      </c>
      <c r="R381" s="6">
        <v>0</v>
      </c>
      <c r="S381" s="6">
        <v>0</v>
      </c>
      <c r="T381" s="6">
        <v>0</v>
      </c>
      <c r="U381" s="6">
        <v>0</v>
      </c>
      <c r="V381" s="6">
        <v>1.7716144736842104E-2</v>
      </c>
      <c r="W381" s="6">
        <v>0</v>
      </c>
      <c r="X381" s="6">
        <v>0</v>
      </c>
      <c r="Y381" s="6">
        <v>0</v>
      </c>
      <c r="Z381" s="6">
        <v>0</v>
      </c>
      <c r="AA381" s="7">
        <f>SUM(B381:Z381)</f>
        <v>-5.6763087098456427E-2</v>
      </c>
    </row>
    <row r="382" spans="1:27" x14ac:dyDescent="0.2">
      <c r="A382" s="5" t="s">
        <v>95</v>
      </c>
      <c r="B382" s="8" t="s">
        <v>30</v>
      </c>
      <c r="C382" s="8">
        <v>844.2</v>
      </c>
      <c r="D382" s="8" t="s">
        <v>30</v>
      </c>
      <c r="E382" s="8">
        <v>4015</v>
      </c>
      <c r="F382" s="8" t="s">
        <v>30</v>
      </c>
      <c r="G382" s="8" t="s">
        <v>30</v>
      </c>
      <c r="H382" s="8" t="s">
        <v>30</v>
      </c>
      <c r="I382" s="8" t="s">
        <v>30</v>
      </c>
      <c r="J382" s="8" t="s">
        <v>30</v>
      </c>
      <c r="K382" s="8" t="s">
        <v>30</v>
      </c>
      <c r="L382" s="8">
        <v>54.844999999999999</v>
      </c>
      <c r="M382" s="8" t="s">
        <v>30</v>
      </c>
      <c r="N382" s="8" t="s">
        <v>30</v>
      </c>
      <c r="O382" s="8" t="s">
        <v>30</v>
      </c>
      <c r="P382" s="8" t="s">
        <v>30</v>
      </c>
      <c r="Q382" s="8">
        <v>34.335000000000001</v>
      </c>
      <c r="R382" s="8" t="s">
        <v>30</v>
      </c>
      <c r="S382" s="8" t="s">
        <v>30</v>
      </c>
      <c r="T382" s="8" t="s">
        <v>30</v>
      </c>
      <c r="U382" s="8" t="s">
        <v>30</v>
      </c>
      <c r="V382" s="8">
        <v>1321.6</v>
      </c>
      <c r="W382" s="8" t="s">
        <v>30</v>
      </c>
      <c r="X382" s="8" t="s">
        <v>30</v>
      </c>
      <c r="Y382" s="8" t="s">
        <v>30</v>
      </c>
      <c r="Z382" s="8" t="s">
        <v>30</v>
      </c>
      <c r="AA382" s="12" t="s">
        <v>30</v>
      </c>
    </row>
    <row r="383" spans="1:27" x14ac:dyDescent="0.2">
      <c r="A383" s="5" t="s">
        <v>96</v>
      </c>
      <c r="B383" s="8" t="s">
        <v>30</v>
      </c>
      <c r="C383" s="8" t="s">
        <v>30</v>
      </c>
      <c r="D383" s="8" t="s">
        <v>30</v>
      </c>
      <c r="E383" s="8" t="s">
        <v>30</v>
      </c>
      <c r="F383" s="8" t="s">
        <v>30</v>
      </c>
      <c r="G383" s="8" t="s">
        <v>30</v>
      </c>
      <c r="H383" s="8" t="s">
        <v>30</v>
      </c>
      <c r="I383" s="8" t="s">
        <v>30</v>
      </c>
      <c r="J383" s="8" t="s">
        <v>30</v>
      </c>
      <c r="K383" s="8" t="s">
        <v>30</v>
      </c>
      <c r="L383" s="8" t="s">
        <v>30</v>
      </c>
      <c r="M383" s="8" t="s">
        <v>30</v>
      </c>
      <c r="N383" s="8" t="s">
        <v>30</v>
      </c>
      <c r="O383" s="8" t="s">
        <v>30</v>
      </c>
      <c r="P383" s="8" t="s">
        <v>30</v>
      </c>
      <c r="Q383" s="54" t="s">
        <v>30</v>
      </c>
      <c r="R383" s="8" t="s">
        <v>30</v>
      </c>
      <c r="S383" s="8" t="s">
        <v>30</v>
      </c>
      <c r="T383" s="8" t="s">
        <v>30</v>
      </c>
      <c r="U383" s="8" t="s">
        <v>30</v>
      </c>
      <c r="V383" s="8" t="s">
        <v>30</v>
      </c>
      <c r="W383" s="8" t="s">
        <v>30</v>
      </c>
      <c r="X383" s="8" t="s">
        <v>30</v>
      </c>
      <c r="Y383" s="8" t="s">
        <v>30</v>
      </c>
      <c r="Z383" s="8" t="s">
        <v>30</v>
      </c>
      <c r="AA383" s="12"/>
    </row>
    <row r="384" spans="1:27" x14ac:dyDescent="0.2">
      <c r="A384" s="9" t="s">
        <v>29</v>
      </c>
      <c r="B384" s="10" t="s">
        <v>30</v>
      </c>
      <c r="C384" s="10">
        <v>0.44513888888888892</v>
      </c>
      <c r="D384" s="10" t="s">
        <v>30</v>
      </c>
      <c r="E384" s="10">
        <v>0.4458333333333333</v>
      </c>
      <c r="F384" s="10" t="s">
        <v>30</v>
      </c>
      <c r="G384" s="10" t="s">
        <v>30</v>
      </c>
      <c r="H384" s="10" t="s">
        <v>30</v>
      </c>
      <c r="I384" s="10" t="s">
        <v>30</v>
      </c>
      <c r="J384" s="10" t="s">
        <v>30</v>
      </c>
      <c r="K384" s="10" t="s">
        <v>30</v>
      </c>
      <c r="L384" s="10">
        <v>0.40833333333333338</v>
      </c>
      <c r="M384" s="10" t="s">
        <v>30</v>
      </c>
      <c r="N384" s="10" t="s">
        <v>30</v>
      </c>
      <c r="O384" s="10" t="s">
        <v>30</v>
      </c>
      <c r="P384" s="10" t="s">
        <v>30</v>
      </c>
      <c r="Q384" s="10">
        <v>0.40763888888888888</v>
      </c>
      <c r="R384" s="10" t="s">
        <v>30</v>
      </c>
      <c r="S384" s="10" t="s">
        <v>30</v>
      </c>
      <c r="T384" s="10" t="s">
        <v>30</v>
      </c>
      <c r="U384" s="10" t="s">
        <v>30</v>
      </c>
      <c r="V384" s="10">
        <v>0.34375</v>
      </c>
      <c r="W384" s="10" t="s">
        <v>30</v>
      </c>
      <c r="X384" s="10" t="s">
        <v>30</v>
      </c>
      <c r="Y384" s="10" t="s">
        <v>30</v>
      </c>
      <c r="Z384" s="10" t="s">
        <v>30</v>
      </c>
      <c r="AA384" s="55" t="s">
        <v>30</v>
      </c>
    </row>
    <row r="385" spans="1:27" x14ac:dyDescent="0.2">
      <c r="A385" s="1">
        <v>45170</v>
      </c>
    </row>
    <row r="386" spans="1:27" x14ac:dyDescent="0.2">
      <c r="A386" s="2" t="s">
        <v>26</v>
      </c>
      <c r="B386" s="3">
        <v>-2</v>
      </c>
      <c r="C386" s="3">
        <v>0</v>
      </c>
      <c r="D386" s="3">
        <v>0</v>
      </c>
      <c r="E386" s="3">
        <v>-2</v>
      </c>
      <c r="F386" s="3">
        <v>0</v>
      </c>
      <c r="G386" s="3">
        <v>0</v>
      </c>
      <c r="H386" s="3">
        <v>1</v>
      </c>
      <c r="I386" s="3">
        <v>0</v>
      </c>
      <c r="J386" s="3">
        <v>-2</v>
      </c>
      <c r="K386" s="3">
        <v>0</v>
      </c>
      <c r="L386" s="3">
        <v>0</v>
      </c>
      <c r="M386" s="3">
        <v>-1</v>
      </c>
      <c r="N386" s="3">
        <v>0</v>
      </c>
      <c r="O386" s="3">
        <v>0</v>
      </c>
      <c r="P386" s="3">
        <v>1</v>
      </c>
      <c r="Q386" s="3">
        <v>0</v>
      </c>
      <c r="R386" s="3">
        <v>0</v>
      </c>
      <c r="S386" s="3">
        <v>0</v>
      </c>
      <c r="T386" s="3">
        <v>0</v>
      </c>
      <c r="U386" s="3">
        <v>-1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4"/>
    </row>
    <row r="387" spans="1:27" x14ac:dyDescent="0.2">
      <c r="A387" s="5" t="s">
        <v>27</v>
      </c>
      <c r="B387" s="6">
        <v>-1.7089836888331239E-2</v>
      </c>
      <c r="C387" s="6">
        <v>0</v>
      </c>
      <c r="D387" s="6">
        <v>0</v>
      </c>
      <c r="E387" s="6">
        <v>-1.9762675116744496E-2</v>
      </c>
      <c r="F387" s="6">
        <v>0</v>
      </c>
      <c r="G387" s="6">
        <v>0</v>
      </c>
      <c r="H387" s="6">
        <v>2.2497173076923074E-2</v>
      </c>
      <c r="I387" s="6">
        <v>0</v>
      </c>
      <c r="J387" s="6">
        <v>-3.1320427553444184E-2</v>
      </c>
      <c r="K387" s="6">
        <v>0</v>
      </c>
      <c r="L387" s="6">
        <v>0</v>
      </c>
      <c r="M387" s="6">
        <v>-1.3953399332061064E-2</v>
      </c>
      <c r="N387" s="6">
        <v>0</v>
      </c>
      <c r="O387" s="6">
        <v>0</v>
      </c>
      <c r="P387" s="6">
        <v>9.4740281827016496E-3</v>
      </c>
      <c r="Q387" s="6">
        <v>0</v>
      </c>
      <c r="R387" s="6">
        <v>0</v>
      </c>
      <c r="S387" s="6">
        <v>0</v>
      </c>
      <c r="T387" s="6">
        <v>0</v>
      </c>
      <c r="U387" s="6">
        <v>-2.5973645648312605E-2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7">
        <f>SUM(B387:Z387)</f>
        <v>-7.6128783279268863E-2</v>
      </c>
    </row>
    <row r="388" spans="1:27" x14ac:dyDescent="0.2">
      <c r="A388" s="5" t="s">
        <v>95</v>
      </c>
      <c r="B388" s="8" t="s">
        <v>30</v>
      </c>
      <c r="C388" s="8" t="s">
        <v>30</v>
      </c>
      <c r="D388" s="8" t="s">
        <v>30</v>
      </c>
      <c r="E388" s="8" t="s">
        <v>30</v>
      </c>
      <c r="F388" s="8" t="s">
        <v>30</v>
      </c>
      <c r="G388" s="8" t="s">
        <v>30</v>
      </c>
      <c r="H388" s="8">
        <v>15229.6504</v>
      </c>
      <c r="I388" s="8" t="s">
        <v>30</v>
      </c>
      <c r="J388" s="8" t="s">
        <v>30</v>
      </c>
      <c r="K388" s="8" t="s">
        <v>30</v>
      </c>
      <c r="L388" s="8">
        <v>56.52</v>
      </c>
      <c r="M388" s="8">
        <v>4.1227</v>
      </c>
      <c r="N388" s="8" t="s">
        <v>30</v>
      </c>
      <c r="O388" s="8" t="s">
        <v>30</v>
      </c>
      <c r="P388" s="8">
        <v>18.832000000000001</v>
      </c>
      <c r="Q388" s="8">
        <v>34.988</v>
      </c>
      <c r="R388" s="8" t="s">
        <v>30</v>
      </c>
      <c r="S388" s="8" t="s">
        <v>30</v>
      </c>
      <c r="T388" s="8" t="s">
        <v>30</v>
      </c>
      <c r="U388" s="8">
        <v>31.84</v>
      </c>
      <c r="V388" s="8">
        <v>1317.29</v>
      </c>
      <c r="W388" s="8" t="s">
        <v>30</v>
      </c>
      <c r="X388" s="8" t="s">
        <v>30</v>
      </c>
      <c r="Y388" s="8" t="s">
        <v>30</v>
      </c>
      <c r="Z388" s="8" t="s">
        <v>30</v>
      </c>
      <c r="AA388" s="12" t="s">
        <v>30</v>
      </c>
    </row>
    <row r="389" spans="1:27" x14ac:dyDescent="0.2">
      <c r="A389" s="5" t="s">
        <v>96</v>
      </c>
      <c r="B389" s="8" t="s">
        <v>30</v>
      </c>
      <c r="C389" s="8" t="s">
        <v>30</v>
      </c>
      <c r="D389" s="8" t="s">
        <v>30</v>
      </c>
      <c r="E389" s="8" t="s">
        <v>30</v>
      </c>
      <c r="F389" s="8" t="s">
        <v>30</v>
      </c>
      <c r="G389" s="8" t="s">
        <v>30</v>
      </c>
      <c r="H389" s="8" t="s">
        <v>30</v>
      </c>
      <c r="I389" s="8" t="s">
        <v>30</v>
      </c>
      <c r="J389" s="8" t="s">
        <v>30</v>
      </c>
      <c r="K389" s="8" t="s">
        <v>30</v>
      </c>
      <c r="L389" s="8" t="s">
        <v>30</v>
      </c>
      <c r="M389" s="8" t="s">
        <v>30</v>
      </c>
      <c r="N389" s="8" t="s">
        <v>30</v>
      </c>
      <c r="O389" s="8" t="s">
        <v>30</v>
      </c>
      <c r="P389" s="8" t="s">
        <v>30</v>
      </c>
      <c r="Q389" s="54" t="s">
        <v>30</v>
      </c>
      <c r="R389" s="8" t="s">
        <v>30</v>
      </c>
      <c r="S389" s="8" t="s">
        <v>30</v>
      </c>
      <c r="T389" s="8" t="s">
        <v>30</v>
      </c>
      <c r="U389" s="8" t="s">
        <v>30</v>
      </c>
      <c r="V389" s="8" t="s">
        <v>30</v>
      </c>
      <c r="W389" s="8" t="s">
        <v>30</v>
      </c>
      <c r="X389" s="8" t="s">
        <v>30</v>
      </c>
      <c r="Y389" s="8" t="s">
        <v>30</v>
      </c>
      <c r="Z389" s="8" t="s">
        <v>30</v>
      </c>
      <c r="AA389" s="12"/>
    </row>
    <row r="390" spans="1:27" x14ac:dyDescent="0.2">
      <c r="A390" s="9" t="s">
        <v>29</v>
      </c>
      <c r="B390" s="10" t="s">
        <v>30</v>
      </c>
      <c r="C390" s="10" t="s">
        <v>30</v>
      </c>
      <c r="D390" s="10" t="s">
        <v>30</v>
      </c>
      <c r="E390" s="10" t="s">
        <v>30</v>
      </c>
      <c r="F390" s="10" t="s">
        <v>30</v>
      </c>
      <c r="G390" s="10" t="s">
        <v>30</v>
      </c>
      <c r="H390" s="10">
        <v>45170.29791666667</v>
      </c>
      <c r="I390" s="10" t="s">
        <v>30</v>
      </c>
      <c r="J390" s="10" t="s">
        <v>30</v>
      </c>
      <c r="K390" s="10" t="s">
        <v>30</v>
      </c>
      <c r="L390" s="10">
        <v>45170.293055555558</v>
      </c>
      <c r="M390" s="10">
        <v>45169.441666666666</v>
      </c>
      <c r="N390" s="10" t="s">
        <v>30</v>
      </c>
      <c r="O390" s="10" t="s">
        <v>30</v>
      </c>
      <c r="P390" s="10">
        <v>45169.438888888886</v>
      </c>
      <c r="Q390" s="10">
        <v>45170.298611111109</v>
      </c>
      <c r="R390" s="10" t="s">
        <v>30</v>
      </c>
      <c r="S390" s="10" t="s">
        <v>30</v>
      </c>
      <c r="T390" s="10" t="s">
        <v>30</v>
      </c>
      <c r="U390" s="10">
        <v>45170.297222222223</v>
      </c>
      <c r="V390" s="10">
        <v>45170.297222222223</v>
      </c>
      <c r="W390" s="10" t="s">
        <v>30</v>
      </c>
      <c r="X390" s="10" t="s">
        <v>30</v>
      </c>
      <c r="Y390" s="10" t="s">
        <v>30</v>
      </c>
      <c r="Z390" s="10" t="s">
        <v>30</v>
      </c>
      <c r="AA390" s="55" t="s">
        <v>30</v>
      </c>
    </row>
    <row r="391" spans="1:27" x14ac:dyDescent="0.2">
      <c r="A391" s="1">
        <v>45201</v>
      </c>
    </row>
    <row r="392" spans="1:27" x14ac:dyDescent="0.2">
      <c r="A392" s="2" t="s">
        <v>26</v>
      </c>
      <c r="B392" s="3">
        <v>-2</v>
      </c>
      <c r="C392" s="3">
        <v>0</v>
      </c>
      <c r="D392" s="3">
        <v>0</v>
      </c>
      <c r="E392" s="3">
        <v>-2</v>
      </c>
      <c r="F392" s="3">
        <v>0</v>
      </c>
      <c r="G392" s="3">
        <v>-1</v>
      </c>
      <c r="H392" s="3">
        <v>1</v>
      </c>
      <c r="I392" s="3">
        <v>0</v>
      </c>
      <c r="J392" s="3">
        <v>-2</v>
      </c>
      <c r="K392" s="3">
        <v>0</v>
      </c>
      <c r="L392" s="3">
        <v>0</v>
      </c>
      <c r="M392" s="3">
        <v>-1</v>
      </c>
      <c r="N392" s="3">
        <v>0</v>
      </c>
      <c r="O392" s="3">
        <v>0</v>
      </c>
      <c r="P392" s="3">
        <v>1</v>
      </c>
      <c r="Q392" s="3">
        <v>0</v>
      </c>
      <c r="R392" s="3">
        <v>0</v>
      </c>
      <c r="S392" s="3">
        <v>0</v>
      </c>
      <c r="T392" s="3">
        <v>0</v>
      </c>
      <c r="U392" s="3">
        <v>-1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4"/>
    </row>
    <row r="393" spans="1:27" x14ac:dyDescent="0.2">
      <c r="A393" s="5" t="s">
        <v>27</v>
      </c>
      <c r="B393" s="6">
        <v>-1.7089836888331239E-2</v>
      </c>
      <c r="C393" s="6">
        <v>0</v>
      </c>
      <c r="D393" s="6">
        <v>0</v>
      </c>
      <c r="E393" s="6">
        <v>-1.9762675116744496E-2</v>
      </c>
      <c r="F393" s="6">
        <v>0</v>
      </c>
      <c r="G393" s="6">
        <v>-1.0865373379587363E-2</v>
      </c>
      <c r="H393" s="6">
        <v>2.2497173076923074E-2</v>
      </c>
      <c r="I393" s="6">
        <v>0</v>
      </c>
      <c r="J393" s="6">
        <v>-3.1320427553444184E-2</v>
      </c>
      <c r="K393" s="6">
        <v>0</v>
      </c>
      <c r="L393" s="6">
        <v>0</v>
      </c>
      <c r="M393" s="6">
        <v>-1.3953399332061064E-2</v>
      </c>
      <c r="N393" s="6">
        <v>0</v>
      </c>
      <c r="O393" s="6">
        <v>0</v>
      </c>
      <c r="P393" s="6">
        <v>9.4740281827016496E-3</v>
      </c>
      <c r="Q393" s="6">
        <v>0</v>
      </c>
      <c r="R393" s="6">
        <v>0</v>
      </c>
      <c r="S393" s="6">
        <v>0</v>
      </c>
      <c r="T393" s="6">
        <v>0</v>
      </c>
      <c r="U393" s="6">
        <v>-2.5973645648312605E-2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7">
        <f>SUM(B393:Z393)</f>
        <v>-8.6994156658856236E-2</v>
      </c>
    </row>
    <row r="394" spans="1:27" x14ac:dyDescent="0.2">
      <c r="A394" s="5" t="s">
        <v>95</v>
      </c>
      <c r="B394" s="8" t="s">
        <v>30</v>
      </c>
      <c r="C394" s="8" t="s">
        <v>30</v>
      </c>
      <c r="D394" s="8" t="s">
        <v>30</v>
      </c>
      <c r="E394" s="8" t="s">
        <v>30</v>
      </c>
      <c r="F394" s="8" t="s">
        <v>30</v>
      </c>
      <c r="G394" s="8">
        <v>368.99</v>
      </c>
      <c r="H394" s="8" t="s">
        <v>30</v>
      </c>
      <c r="I394" s="8" t="s">
        <v>30</v>
      </c>
      <c r="J394" s="8" t="s">
        <v>30</v>
      </c>
      <c r="K394" s="8" t="s">
        <v>30</v>
      </c>
      <c r="L394" s="8" t="s">
        <v>30</v>
      </c>
      <c r="M394" s="8" t="s">
        <v>30</v>
      </c>
      <c r="N394" s="8" t="s">
        <v>30</v>
      </c>
      <c r="O394" s="8" t="s">
        <v>30</v>
      </c>
      <c r="P394" s="8" t="s">
        <v>30</v>
      </c>
      <c r="Q394" s="8" t="s">
        <v>30</v>
      </c>
      <c r="R394" s="8" t="s">
        <v>30</v>
      </c>
      <c r="S394" s="8" t="s">
        <v>30</v>
      </c>
      <c r="T394" s="8" t="s">
        <v>30</v>
      </c>
      <c r="U394" s="8" t="s">
        <v>30</v>
      </c>
      <c r="V394" s="8" t="s">
        <v>30</v>
      </c>
      <c r="W394" s="8" t="s">
        <v>30</v>
      </c>
      <c r="X394" s="8" t="s">
        <v>30</v>
      </c>
      <c r="Y394" s="8" t="s">
        <v>30</v>
      </c>
      <c r="Z394" s="8" t="s">
        <v>30</v>
      </c>
      <c r="AA394" s="12" t="s">
        <v>30</v>
      </c>
    </row>
    <row r="395" spans="1:27" x14ac:dyDescent="0.2">
      <c r="A395" s="5" t="s">
        <v>96</v>
      </c>
      <c r="B395" s="8" t="s">
        <v>30</v>
      </c>
      <c r="C395" s="8" t="s">
        <v>30</v>
      </c>
      <c r="D395" s="8" t="s">
        <v>30</v>
      </c>
      <c r="E395" s="8" t="s">
        <v>30</v>
      </c>
      <c r="F395" s="8" t="s">
        <v>30</v>
      </c>
      <c r="G395" s="8" t="s">
        <v>30</v>
      </c>
      <c r="H395" s="8" t="s">
        <v>30</v>
      </c>
      <c r="I395" s="8" t="s">
        <v>30</v>
      </c>
      <c r="J395" s="8" t="s">
        <v>30</v>
      </c>
      <c r="K395" s="8" t="s">
        <v>30</v>
      </c>
      <c r="L395" s="8" t="s">
        <v>30</v>
      </c>
      <c r="M395" s="8" t="s">
        <v>30</v>
      </c>
      <c r="N395" s="8" t="s">
        <v>30</v>
      </c>
      <c r="O395" s="8" t="s">
        <v>30</v>
      </c>
      <c r="P395" s="8" t="s">
        <v>30</v>
      </c>
      <c r="Q395" s="54" t="s">
        <v>30</v>
      </c>
      <c r="R395" s="8" t="s">
        <v>30</v>
      </c>
      <c r="S395" s="8" t="s">
        <v>30</v>
      </c>
      <c r="T395" s="8" t="s">
        <v>30</v>
      </c>
      <c r="U395" s="8" t="s">
        <v>30</v>
      </c>
      <c r="V395" s="8" t="s">
        <v>30</v>
      </c>
      <c r="W395" s="8" t="s">
        <v>30</v>
      </c>
      <c r="X395" s="8" t="s">
        <v>30</v>
      </c>
      <c r="Y395" s="8" t="s">
        <v>30</v>
      </c>
      <c r="Z395" s="8" t="s">
        <v>30</v>
      </c>
      <c r="AA395" s="12"/>
    </row>
    <row r="396" spans="1:27" x14ac:dyDescent="0.2">
      <c r="A396" s="9" t="s">
        <v>29</v>
      </c>
      <c r="B396" s="10" t="s">
        <v>30</v>
      </c>
      <c r="C396" s="10" t="s">
        <v>30</v>
      </c>
      <c r="D396" s="10" t="s">
        <v>30</v>
      </c>
      <c r="E396" s="10" t="s">
        <v>30</v>
      </c>
      <c r="F396" s="10" t="s">
        <v>30</v>
      </c>
      <c r="G396" s="10">
        <v>45201.369444444441</v>
      </c>
      <c r="H396" s="10" t="s">
        <v>30</v>
      </c>
      <c r="I396" s="10" t="s">
        <v>30</v>
      </c>
      <c r="J396" s="10" t="s">
        <v>30</v>
      </c>
      <c r="K396" s="10" t="s">
        <v>30</v>
      </c>
      <c r="L396" s="10" t="s">
        <v>30</v>
      </c>
      <c r="M396" s="10" t="s">
        <v>30</v>
      </c>
      <c r="N396" s="10" t="s">
        <v>30</v>
      </c>
      <c r="O396" s="10" t="s">
        <v>30</v>
      </c>
      <c r="P396" s="10" t="s">
        <v>30</v>
      </c>
      <c r="Q396" s="10" t="s">
        <v>30</v>
      </c>
      <c r="R396" s="10" t="s">
        <v>30</v>
      </c>
      <c r="S396" s="10" t="s">
        <v>30</v>
      </c>
      <c r="T396" s="10" t="s">
        <v>30</v>
      </c>
      <c r="U396" s="10" t="s">
        <v>30</v>
      </c>
      <c r="V396" s="10" t="s">
        <v>30</v>
      </c>
      <c r="W396" s="10" t="s">
        <v>30</v>
      </c>
      <c r="X396" s="10" t="s">
        <v>30</v>
      </c>
      <c r="Y396" s="10" t="s">
        <v>30</v>
      </c>
      <c r="Z396" s="10" t="s">
        <v>30</v>
      </c>
      <c r="AA396" s="55" t="s">
        <v>30</v>
      </c>
    </row>
    <row r="397" spans="1:27" x14ac:dyDescent="0.2">
      <c r="A397" s="1">
        <v>45202</v>
      </c>
    </row>
    <row r="398" spans="1:27" x14ac:dyDescent="0.2">
      <c r="A398" s="2" t="s">
        <v>26</v>
      </c>
      <c r="B398" s="3">
        <v>-2</v>
      </c>
      <c r="C398" s="3">
        <v>0</v>
      </c>
      <c r="D398" s="3">
        <v>0</v>
      </c>
      <c r="E398" s="3">
        <v>-2</v>
      </c>
      <c r="F398" s="3">
        <v>0</v>
      </c>
      <c r="G398" s="3">
        <v>-1</v>
      </c>
      <c r="H398" s="3">
        <v>1</v>
      </c>
      <c r="I398" s="3">
        <v>0</v>
      </c>
      <c r="J398" s="3">
        <v>-2</v>
      </c>
      <c r="K398" s="3">
        <v>0</v>
      </c>
      <c r="L398" s="3">
        <v>0</v>
      </c>
      <c r="M398" s="3">
        <v>-1</v>
      </c>
      <c r="N398" s="3">
        <v>0</v>
      </c>
      <c r="O398" s="3">
        <v>0</v>
      </c>
      <c r="P398" s="3">
        <v>1</v>
      </c>
      <c r="Q398" s="3">
        <v>0</v>
      </c>
      <c r="R398" s="3">
        <v>0</v>
      </c>
      <c r="S398" s="3">
        <v>1</v>
      </c>
      <c r="T398" s="3">
        <v>0</v>
      </c>
      <c r="U398" s="3">
        <v>-1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4"/>
    </row>
    <row r="399" spans="1:27" x14ac:dyDescent="0.2">
      <c r="A399" s="5" t="s">
        <v>27</v>
      </c>
      <c r="B399" s="6">
        <v>-1.7089836888331239E-2</v>
      </c>
      <c r="C399" s="6">
        <v>0</v>
      </c>
      <c r="D399" s="6">
        <v>0</v>
      </c>
      <c r="E399" s="6">
        <v>-1.9762675116744496E-2</v>
      </c>
      <c r="F399" s="6">
        <v>0</v>
      </c>
      <c r="G399" s="6">
        <v>-1.0865373379587363E-2</v>
      </c>
      <c r="H399" s="6">
        <v>2.2497173076923074E-2</v>
      </c>
      <c r="I399" s="6">
        <v>0</v>
      </c>
      <c r="J399" s="6">
        <v>-3.1320427553444184E-2</v>
      </c>
      <c r="K399" s="6">
        <v>0</v>
      </c>
      <c r="L399" s="6">
        <v>0</v>
      </c>
      <c r="M399" s="6">
        <v>-1.3953399332061064E-2</v>
      </c>
      <c r="N399" s="6">
        <v>0</v>
      </c>
      <c r="O399" s="6">
        <v>0</v>
      </c>
      <c r="P399" s="6">
        <v>9.4740281827016496E-3</v>
      </c>
      <c r="Q399" s="6">
        <v>0</v>
      </c>
      <c r="R399" s="6">
        <v>0</v>
      </c>
      <c r="S399" s="6">
        <v>3.8472096774193547E-2</v>
      </c>
      <c r="T399" s="6">
        <v>0</v>
      </c>
      <c r="U399" s="6">
        <v>-2.5973645648312605E-2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7">
        <f>SUM(B399:Z399)</f>
        <v>-4.8522059884662683E-2</v>
      </c>
    </row>
    <row r="400" spans="1:27" x14ac:dyDescent="0.2">
      <c r="A400" s="5" t="s">
        <v>95</v>
      </c>
      <c r="B400" s="8" t="s">
        <v>30</v>
      </c>
      <c r="C400" s="8" t="s">
        <v>30</v>
      </c>
      <c r="D400" s="8" t="s">
        <v>30</v>
      </c>
      <c r="E400" s="8" t="s">
        <v>30</v>
      </c>
      <c r="F400" s="8" t="s">
        <v>30</v>
      </c>
      <c r="G400" s="8" t="s">
        <v>30</v>
      </c>
      <c r="H400" s="8" t="s">
        <v>30</v>
      </c>
      <c r="I400" s="8" t="s">
        <v>30</v>
      </c>
      <c r="J400" s="8" t="s">
        <v>30</v>
      </c>
      <c r="K400" s="8" t="s">
        <v>30</v>
      </c>
      <c r="L400" s="8" t="s">
        <v>30</v>
      </c>
      <c r="M400" s="8" t="s">
        <v>30</v>
      </c>
      <c r="N400" s="8" t="s">
        <v>30</v>
      </c>
      <c r="O400" s="8" t="s">
        <v>30</v>
      </c>
      <c r="P400" s="8" t="s">
        <v>30</v>
      </c>
      <c r="Q400" s="8" t="s">
        <v>30</v>
      </c>
      <c r="R400" s="8" t="s">
        <v>30</v>
      </c>
      <c r="S400" s="8">
        <v>83.204999999999998</v>
      </c>
      <c r="T400" s="8" t="s">
        <v>30</v>
      </c>
      <c r="U400" s="8" t="s">
        <v>30</v>
      </c>
      <c r="V400" s="8" t="s">
        <v>30</v>
      </c>
      <c r="W400" s="8" t="s">
        <v>30</v>
      </c>
      <c r="X400" s="8" t="s">
        <v>30</v>
      </c>
      <c r="Y400" s="8" t="s">
        <v>30</v>
      </c>
      <c r="Z400" s="8" t="s">
        <v>30</v>
      </c>
      <c r="AA400" s="12" t="s">
        <v>30</v>
      </c>
    </row>
    <row r="401" spans="1:27" x14ac:dyDescent="0.2">
      <c r="A401" s="5" t="s">
        <v>96</v>
      </c>
      <c r="B401" s="8" t="s">
        <v>30</v>
      </c>
      <c r="C401" s="8" t="s">
        <v>30</v>
      </c>
      <c r="D401" s="8" t="s">
        <v>30</v>
      </c>
      <c r="E401" s="8" t="s">
        <v>30</v>
      </c>
      <c r="F401" s="8" t="s">
        <v>30</v>
      </c>
      <c r="G401" s="8" t="s">
        <v>30</v>
      </c>
      <c r="H401" s="8" t="s">
        <v>30</v>
      </c>
      <c r="I401" s="8" t="s">
        <v>30</v>
      </c>
      <c r="J401" s="8" t="s">
        <v>30</v>
      </c>
      <c r="K401" s="8" t="s">
        <v>30</v>
      </c>
      <c r="L401" s="8" t="s">
        <v>30</v>
      </c>
      <c r="M401" s="8" t="s">
        <v>30</v>
      </c>
      <c r="N401" s="8" t="s">
        <v>30</v>
      </c>
      <c r="O401" s="8" t="s">
        <v>30</v>
      </c>
      <c r="P401" s="8" t="s">
        <v>30</v>
      </c>
      <c r="Q401" s="54" t="s">
        <v>30</v>
      </c>
      <c r="R401" s="8" t="s">
        <v>30</v>
      </c>
      <c r="S401" s="8" t="s">
        <v>30</v>
      </c>
      <c r="T401" s="8" t="s">
        <v>30</v>
      </c>
      <c r="U401" s="8" t="s">
        <v>30</v>
      </c>
      <c r="V401" s="8" t="s">
        <v>30</v>
      </c>
      <c r="W401" s="8" t="s">
        <v>30</v>
      </c>
      <c r="X401" s="8" t="s">
        <v>30</v>
      </c>
      <c r="Y401" s="8" t="s">
        <v>30</v>
      </c>
      <c r="Z401" s="8" t="s">
        <v>30</v>
      </c>
      <c r="AA401" s="12"/>
    </row>
    <row r="402" spans="1:27" x14ac:dyDescent="0.2">
      <c r="A402" s="9" t="s">
        <v>29</v>
      </c>
      <c r="B402" s="10" t="s">
        <v>30</v>
      </c>
      <c r="C402" s="10" t="s">
        <v>30</v>
      </c>
      <c r="D402" s="10" t="s">
        <v>30</v>
      </c>
      <c r="E402" s="10" t="s">
        <v>30</v>
      </c>
      <c r="F402" s="10" t="s">
        <v>30</v>
      </c>
      <c r="G402" s="10" t="s">
        <v>30</v>
      </c>
      <c r="H402" s="10" t="s">
        <v>30</v>
      </c>
      <c r="I402" s="10" t="s">
        <v>30</v>
      </c>
      <c r="J402" s="10" t="s">
        <v>30</v>
      </c>
      <c r="K402" s="10" t="s">
        <v>30</v>
      </c>
      <c r="L402" s="10" t="s">
        <v>30</v>
      </c>
      <c r="M402" s="10" t="s">
        <v>30</v>
      </c>
      <c r="N402" s="10" t="s">
        <v>30</v>
      </c>
      <c r="O402" s="10" t="s">
        <v>30</v>
      </c>
      <c r="P402" s="10" t="s">
        <v>30</v>
      </c>
      <c r="Q402" s="10" t="s">
        <v>30</v>
      </c>
      <c r="R402" s="10" t="s">
        <v>30</v>
      </c>
      <c r="S402" s="10">
        <v>45202.260416666664</v>
      </c>
      <c r="T402" s="10" t="s">
        <v>30</v>
      </c>
      <c r="U402" s="10" t="s">
        <v>30</v>
      </c>
      <c r="V402" s="10" t="s">
        <v>30</v>
      </c>
      <c r="W402" s="10" t="s">
        <v>30</v>
      </c>
      <c r="X402" s="10" t="s">
        <v>30</v>
      </c>
      <c r="Y402" s="10" t="s">
        <v>30</v>
      </c>
      <c r="Z402" s="10" t="s">
        <v>30</v>
      </c>
      <c r="AA402" s="55" t="s">
        <v>30</v>
      </c>
    </row>
    <row r="403" spans="1:27" x14ac:dyDescent="0.2">
      <c r="A403" s="1">
        <v>45215</v>
      </c>
    </row>
    <row r="404" spans="1:27" x14ac:dyDescent="0.2">
      <c r="A404" s="2" t="s">
        <v>26</v>
      </c>
      <c r="B404" s="3">
        <v>-2</v>
      </c>
      <c r="C404" s="3">
        <v>0</v>
      </c>
      <c r="D404" s="3">
        <v>0</v>
      </c>
      <c r="E404" s="3">
        <v>-2</v>
      </c>
      <c r="F404" s="3">
        <v>0</v>
      </c>
      <c r="G404" s="3">
        <v>-1</v>
      </c>
      <c r="H404" s="3">
        <v>1</v>
      </c>
      <c r="I404" s="3">
        <v>0</v>
      </c>
      <c r="J404" s="3">
        <v>-2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>
        <v>1</v>
      </c>
      <c r="T404" s="3">
        <v>0</v>
      </c>
      <c r="U404" s="3">
        <v>-1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4"/>
    </row>
    <row r="405" spans="1:27" x14ac:dyDescent="0.2">
      <c r="A405" s="5" t="s">
        <v>27</v>
      </c>
      <c r="B405" s="6">
        <v>-1.7089836888331239E-2</v>
      </c>
      <c r="C405" s="6">
        <v>0</v>
      </c>
      <c r="D405" s="6">
        <v>0</v>
      </c>
      <c r="E405" s="6">
        <v>-1.9762675116744496E-2</v>
      </c>
      <c r="F405" s="6">
        <v>0</v>
      </c>
      <c r="G405" s="6">
        <v>-1.0865373379587363E-2</v>
      </c>
      <c r="H405" s="6">
        <v>2.2497173076923074E-2</v>
      </c>
      <c r="I405" s="6">
        <v>0</v>
      </c>
      <c r="J405" s="6">
        <v>-3.1320427553444184E-2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9.4740281827016496E-3</v>
      </c>
      <c r="Q405" s="6">
        <v>0</v>
      </c>
      <c r="R405" s="6">
        <v>0</v>
      </c>
      <c r="S405" s="6">
        <v>3.8472096774193547E-2</v>
      </c>
      <c r="T405" s="6">
        <v>0</v>
      </c>
      <c r="U405" s="6">
        <v>-2.5973645648312605E-2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7">
        <f>SUM(B405:Z405)</f>
        <v>-3.4568660552601618E-2</v>
      </c>
    </row>
    <row r="406" spans="1:27" x14ac:dyDescent="0.2">
      <c r="A406" s="5" t="s">
        <v>95</v>
      </c>
      <c r="B406" s="8" t="s">
        <v>30</v>
      </c>
      <c r="C406" s="8" t="s">
        <v>30</v>
      </c>
      <c r="D406" s="8" t="s">
        <v>30</v>
      </c>
      <c r="E406" s="8" t="s">
        <v>30</v>
      </c>
      <c r="F406" s="8" t="s">
        <v>30</v>
      </c>
      <c r="G406" s="8" t="s">
        <v>30</v>
      </c>
      <c r="H406" s="8" t="s">
        <v>30</v>
      </c>
      <c r="I406" s="8" t="s">
        <v>30</v>
      </c>
      <c r="J406" s="8" t="s">
        <v>30</v>
      </c>
      <c r="K406" s="8" t="s">
        <v>30</v>
      </c>
      <c r="L406" s="8" t="s">
        <v>30</v>
      </c>
      <c r="M406" s="8">
        <v>4.2516999999999996</v>
      </c>
      <c r="N406" s="8" t="s">
        <v>30</v>
      </c>
      <c r="O406" s="8" t="s">
        <v>30</v>
      </c>
      <c r="P406" s="8" t="s">
        <v>30</v>
      </c>
      <c r="Q406" s="8" t="s">
        <v>30</v>
      </c>
      <c r="R406" s="8" t="s">
        <v>30</v>
      </c>
      <c r="S406" s="8" t="s">
        <v>30</v>
      </c>
      <c r="T406" s="8" t="s">
        <v>30</v>
      </c>
      <c r="U406" s="8" t="s">
        <v>30</v>
      </c>
      <c r="V406" s="8" t="s">
        <v>30</v>
      </c>
      <c r="W406" s="8" t="s">
        <v>30</v>
      </c>
      <c r="X406" s="8" t="s">
        <v>30</v>
      </c>
      <c r="Y406" s="8" t="s">
        <v>30</v>
      </c>
      <c r="Z406" s="8" t="s">
        <v>30</v>
      </c>
      <c r="AA406" s="12" t="s">
        <v>30</v>
      </c>
    </row>
    <row r="407" spans="1:27" x14ac:dyDescent="0.2">
      <c r="A407" s="5" t="s">
        <v>96</v>
      </c>
      <c r="B407" s="8" t="s">
        <v>30</v>
      </c>
      <c r="C407" s="8" t="s">
        <v>30</v>
      </c>
      <c r="D407" s="8" t="s">
        <v>30</v>
      </c>
      <c r="E407" s="8" t="s">
        <v>30</v>
      </c>
      <c r="F407" s="8" t="s">
        <v>30</v>
      </c>
      <c r="G407" s="8" t="s">
        <v>30</v>
      </c>
      <c r="H407" s="8" t="s">
        <v>30</v>
      </c>
      <c r="I407" s="8" t="s">
        <v>30</v>
      </c>
      <c r="J407" s="8" t="s">
        <v>30</v>
      </c>
      <c r="K407" s="8" t="s">
        <v>30</v>
      </c>
      <c r="L407" s="8" t="s">
        <v>30</v>
      </c>
      <c r="M407" s="8" t="s">
        <v>30</v>
      </c>
      <c r="N407" s="8" t="s">
        <v>30</v>
      </c>
      <c r="O407" s="8" t="s">
        <v>30</v>
      </c>
      <c r="P407" s="8" t="s">
        <v>30</v>
      </c>
      <c r="Q407" s="54" t="s">
        <v>30</v>
      </c>
      <c r="R407" s="8" t="s">
        <v>30</v>
      </c>
      <c r="S407" s="8" t="s">
        <v>30</v>
      </c>
      <c r="T407" s="8" t="s">
        <v>30</v>
      </c>
      <c r="U407" s="8" t="s">
        <v>30</v>
      </c>
      <c r="V407" s="8" t="s">
        <v>30</v>
      </c>
      <c r="W407" s="8" t="s">
        <v>30</v>
      </c>
      <c r="X407" s="8" t="s">
        <v>30</v>
      </c>
      <c r="Y407" s="8" t="s">
        <v>30</v>
      </c>
      <c r="Z407" s="8" t="s">
        <v>30</v>
      </c>
      <c r="AA407" s="12"/>
    </row>
    <row r="408" spans="1:27" x14ac:dyDescent="0.2">
      <c r="A408" s="9" t="s">
        <v>29</v>
      </c>
      <c r="B408" s="10" t="s">
        <v>30</v>
      </c>
      <c r="C408" s="10" t="s">
        <v>30</v>
      </c>
      <c r="D408" s="10" t="s">
        <v>30</v>
      </c>
      <c r="E408" s="10" t="s">
        <v>30</v>
      </c>
      <c r="F408" s="10" t="s">
        <v>30</v>
      </c>
      <c r="G408" s="10" t="s">
        <v>30</v>
      </c>
      <c r="H408" s="10" t="s">
        <v>30</v>
      </c>
      <c r="I408" s="10" t="s">
        <v>30</v>
      </c>
      <c r="J408" s="10" t="s">
        <v>30</v>
      </c>
      <c r="K408" s="10" t="s">
        <v>30</v>
      </c>
      <c r="L408" s="10" t="s">
        <v>30</v>
      </c>
      <c r="M408" s="10">
        <v>45215.211111111108</v>
      </c>
      <c r="N408" s="10" t="s">
        <v>30</v>
      </c>
      <c r="O408" s="10" t="s">
        <v>30</v>
      </c>
      <c r="P408" s="10" t="s">
        <v>30</v>
      </c>
      <c r="Q408" s="10" t="s">
        <v>30</v>
      </c>
      <c r="R408" s="10" t="s">
        <v>30</v>
      </c>
      <c r="S408" s="10" t="s">
        <v>30</v>
      </c>
      <c r="T408" s="10" t="s">
        <v>30</v>
      </c>
      <c r="U408" s="10" t="s">
        <v>30</v>
      </c>
      <c r="V408" s="10" t="s">
        <v>30</v>
      </c>
      <c r="W408" s="10" t="s">
        <v>30</v>
      </c>
      <c r="X408" s="10" t="s">
        <v>30</v>
      </c>
      <c r="Y408" s="10" t="s">
        <v>30</v>
      </c>
      <c r="Z408" s="10" t="s">
        <v>30</v>
      </c>
      <c r="AA408" s="55" t="s">
        <v>30</v>
      </c>
    </row>
    <row r="409" spans="1:27" x14ac:dyDescent="0.2">
      <c r="A409" s="1">
        <v>45232</v>
      </c>
    </row>
    <row r="410" spans="1:27" x14ac:dyDescent="0.2">
      <c r="A410" s="2" t="s">
        <v>26</v>
      </c>
      <c r="B410" s="3">
        <v>-2</v>
      </c>
      <c r="C410" s="3">
        <v>0</v>
      </c>
      <c r="D410" s="3">
        <v>0</v>
      </c>
      <c r="E410" s="3">
        <v>-2</v>
      </c>
      <c r="F410" s="3">
        <v>0</v>
      </c>
      <c r="G410" s="3">
        <v>-1</v>
      </c>
      <c r="H410" s="3">
        <v>1</v>
      </c>
      <c r="I410" s="3">
        <v>0</v>
      </c>
      <c r="J410" s="3">
        <v>-2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1</v>
      </c>
      <c r="Q410" s="3">
        <v>0</v>
      </c>
      <c r="R410" s="3">
        <v>0</v>
      </c>
      <c r="S410" s="3">
        <v>1</v>
      </c>
      <c r="T410" s="3">
        <v>0</v>
      </c>
      <c r="U410" s="3">
        <v>-1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4"/>
    </row>
    <row r="411" spans="1:27" x14ac:dyDescent="0.2">
      <c r="A411" s="5" t="s">
        <v>27</v>
      </c>
      <c r="B411" s="6">
        <v>-1.7089836888331239E-2</v>
      </c>
      <c r="C411" s="6">
        <v>0</v>
      </c>
      <c r="D411" s="6">
        <v>0</v>
      </c>
      <c r="E411" s="6">
        <v>-1.9762675116744496E-2</v>
      </c>
      <c r="F411" s="6">
        <v>0</v>
      </c>
      <c r="G411" s="6">
        <v>-1.0865373379587363E-2</v>
      </c>
      <c r="H411" s="6">
        <v>2.2497173076923074E-2</v>
      </c>
      <c r="I411" s="6">
        <v>0</v>
      </c>
      <c r="J411" s="6">
        <v>-3.1320427553444184E-2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9.4740281827016496E-3</v>
      </c>
      <c r="Q411" s="6">
        <v>0</v>
      </c>
      <c r="R411" s="6">
        <v>0</v>
      </c>
      <c r="S411" s="6">
        <v>3.8472096774193547E-2</v>
      </c>
      <c r="T411" s="6">
        <v>0</v>
      </c>
      <c r="U411" s="6">
        <v>-2.5973645648312605E-2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7">
        <f>SUM(B411:Z411)</f>
        <v>-3.4568660552601618E-2</v>
      </c>
    </row>
    <row r="412" spans="1:27" x14ac:dyDescent="0.2">
      <c r="A412" s="5" t="s">
        <v>95</v>
      </c>
      <c r="B412" s="8" t="s">
        <v>30</v>
      </c>
      <c r="C412" s="8" t="s">
        <v>30</v>
      </c>
      <c r="D412" s="8" t="s">
        <v>30</v>
      </c>
      <c r="E412" s="8" t="s">
        <v>30</v>
      </c>
      <c r="F412" s="8" t="s">
        <v>30</v>
      </c>
      <c r="G412" s="8" t="s">
        <v>30</v>
      </c>
      <c r="H412" s="8" t="s">
        <v>30</v>
      </c>
      <c r="I412" s="8" t="s">
        <v>30</v>
      </c>
      <c r="J412" s="8" t="s">
        <v>30</v>
      </c>
      <c r="K412" s="8" t="s">
        <v>30</v>
      </c>
      <c r="L412" s="8" t="s">
        <v>30</v>
      </c>
      <c r="M412" s="8" t="s">
        <v>30</v>
      </c>
      <c r="N412" s="8" t="s">
        <v>30</v>
      </c>
      <c r="O412" s="8" t="s">
        <v>30</v>
      </c>
      <c r="P412" s="8" t="s">
        <v>30</v>
      </c>
      <c r="Q412" s="8" t="s">
        <v>30</v>
      </c>
      <c r="R412" s="8" t="s">
        <v>30</v>
      </c>
      <c r="S412" s="8" t="s">
        <v>30</v>
      </c>
      <c r="T412" s="8" t="s">
        <v>30</v>
      </c>
      <c r="U412" s="8" t="s">
        <v>30</v>
      </c>
      <c r="V412" s="8" t="s">
        <v>30</v>
      </c>
      <c r="W412" s="8" t="s">
        <v>30</v>
      </c>
      <c r="X412" s="8" t="s">
        <v>30</v>
      </c>
      <c r="Y412" s="8" t="s">
        <v>30</v>
      </c>
      <c r="Z412" s="8" t="s">
        <v>30</v>
      </c>
      <c r="AA412" s="12" t="s">
        <v>30</v>
      </c>
    </row>
    <row r="413" spans="1:27" x14ac:dyDescent="0.2">
      <c r="A413" s="5" t="s">
        <v>96</v>
      </c>
      <c r="B413" s="8" t="s">
        <v>30</v>
      </c>
      <c r="C413" s="8" t="s">
        <v>30</v>
      </c>
      <c r="D413" s="8" t="s">
        <v>30</v>
      </c>
      <c r="E413" s="8" t="s">
        <v>30</v>
      </c>
      <c r="F413" s="8" t="s">
        <v>30</v>
      </c>
      <c r="G413" s="8" t="s">
        <v>30</v>
      </c>
      <c r="H413" s="8" t="s">
        <v>30</v>
      </c>
      <c r="I413" s="8" t="s">
        <v>30</v>
      </c>
      <c r="J413" s="8" t="s">
        <v>30</v>
      </c>
      <c r="K413" s="8" t="s">
        <v>30</v>
      </c>
      <c r="L413" s="8" t="s">
        <v>30</v>
      </c>
      <c r="M413" s="8" t="s">
        <v>30</v>
      </c>
      <c r="N413" s="8" t="s">
        <v>30</v>
      </c>
      <c r="O413" s="8" t="s">
        <v>30</v>
      </c>
      <c r="P413" s="8" t="s">
        <v>30</v>
      </c>
      <c r="Q413" s="54" t="s">
        <v>30</v>
      </c>
      <c r="R413" s="8" t="s">
        <v>30</v>
      </c>
      <c r="S413" s="8" t="s">
        <v>30</v>
      </c>
      <c r="T413" s="8" t="s">
        <v>30</v>
      </c>
      <c r="U413" s="8" t="s">
        <v>30</v>
      </c>
      <c r="V413" s="8" t="s">
        <v>30</v>
      </c>
      <c r="W413" s="8" t="s">
        <v>30</v>
      </c>
      <c r="X413" s="8" t="s">
        <v>30</v>
      </c>
      <c r="Y413" s="8" t="s">
        <v>30</v>
      </c>
      <c r="Z413" s="8" t="s">
        <v>30</v>
      </c>
      <c r="AA413" s="12"/>
    </row>
    <row r="414" spans="1:27" x14ac:dyDescent="0.2">
      <c r="A414" s="9" t="s">
        <v>29</v>
      </c>
      <c r="B414" s="10" t="s">
        <v>30</v>
      </c>
      <c r="C414" s="10" t="s">
        <v>30</v>
      </c>
      <c r="D414" s="10" t="s">
        <v>30</v>
      </c>
      <c r="E414" s="10" t="s">
        <v>30</v>
      </c>
      <c r="F414" s="10" t="s">
        <v>30</v>
      </c>
      <c r="G414" s="10" t="s">
        <v>30</v>
      </c>
      <c r="H414" s="10" t="s">
        <v>30</v>
      </c>
      <c r="I414" s="10" t="s">
        <v>30</v>
      </c>
      <c r="J414" s="10" t="s">
        <v>30</v>
      </c>
      <c r="K414" s="10" t="s">
        <v>30</v>
      </c>
      <c r="L414" s="10" t="s">
        <v>30</v>
      </c>
      <c r="M414" s="10" t="s">
        <v>30</v>
      </c>
      <c r="N414" s="10" t="s">
        <v>30</v>
      </c>
      <c r="O414" s="10" t="s">
        <v>30</v>
      </c>
      <c r="P414" s="10" t="s">
        <v>30</v>
      </c>
      <c r="Q414" s="10" t="s">
        <v>30</v>
      </c>
      <c r="R414" s="10" t="s">
        <v>30</v>
      </c>
      <c r="S414" s="10" t="s">
        <v>30</v>
      </c>
      <c r="T414" s="10" t="s">
        <v>30</v>
      </c>
      <c r="U414" s="10" t="s">
        <v>30</v>
      </c>
      <c r="V414" s="10" t="s">
        <v>30</v>
      </c>
      <c r="W414" s="10" t="s">
        <v>30</v>
      </c>
      <c r="X414" s="10" t="s">
        <v>30</v>
      </c>
      <c r="Y414" s="10" t="s">
        <v>30</v>
      </c>
      <c r="Z414" s="10" t="s">
        <v>30</v>
      </c>
      <c r="AA414" s="55" t="s">
        <v>30</v>
      </c>
    </row>
    <row r="415" spans="1:27" x14ac:dyDescent="0.2">
      <c r="A415" s="1">
        <v>45238</v>
      </c>
    </row>
    <row r="416" spans="1:27" x14ac:dyDescent="0.2">
      <c r="A416" s="2" t="s">
        <v>26</v>
      </c>
      <c r="B416" s="3">
        <v>-2</v>
      </c>
      <c r="C416" s="3">
        <v>0</v>
      </c>
      <c r="D416" s="3">
        <v>0</v>
      </c>
      <c r="E416" s="3">
        <v>-2</v>
      </c>
      <c r="F416" s="3">
        <v>0</v>
      </c>
      <c r="G416" s="3">
        <v>-1</v>
      </c>
      <c r="H416" s="3">
        <v>1</v>
      </c>
      <c r="I416" s="3">
        <v>0</v>
      </c>
      <c r="J416" s="3">
        <v>-2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1</v>
      </c>
      <c r="Q416" s="3">
        <v>0</v>
      </c>
      <c r="R416" s="3">
        <v>0</v>
      </c>
      <c r="S416" s="3">
        <v>1</v>
      </c>
      <c r="T416" s="3">
        <v>0</v>
      </c>
      <c r="U416" s="3">
        <v>-1</v>
      </c>
      <c r="V416" s="3">
        <v>-1</v>
      </c>
      <c r="W416" s="3">
        <v>0</v>
      </c>
      <c r="X416" s="3">
        <v>0</v>
      </c>
      <c r="Y416" s="3">
        <v>0</v>
      </c>
      <c r="Z416" s="3">
        <v>0</v>
      </c>
      <c r="AA416" s="4"/>
    </row>
    <row r="417" spans="1:27" x14ac:dyDescent="0.2">
      <c r="A417" s="5" t="s">
        <v>27</v>
      </c>
      <c r="B417" s="6">
        <v>-1.7089836888331239E-2</v>
      </c>
      <c r="C417" s="6">
        <v>0</v>
      </c>
      <c r="D417" s="6">
        <v>0</v>
      </c>
      <c r="E417" s="6">
        <v>-1.9762675116744496E-2</v>
      </c>
      <c r="F417" s="6">
        <v>0</v>
      </c>
      <c r="G417" s="6">
        <v>-1.0865373379587363E-2</v>
      </c>
      <c r="H417" s="6">
        <v>2.2497173076923074E-2</v>
      </c>
      <c r="I417" s="6">
        <v>0</v>
      </c>
      <c r="J417" s="6">
        <v>-3.1320427553444184E-2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9.4740281827016496E-3</v>
      </c>
      <c r="Q417" s="6">
        <v>0</v>
      </c>
      <c r="R417" s="6">
        <v>0</v>
      </c>
      <c r="S417" s="6">
        <v>3.8472096774193547E-2</v>
      </c>
      <c r="T417" s="6">
        <v>0</v>
      </c>
      <c r="U417" s="6">
        <v>-2.5973645648312605E-2</v>
      </c>
      <c r="V417" s="6">
        <v>-1.5483175487465176E-2</v>
      </c>
      <c r="W417" s="6">
        <v>0</v>
      </c>
      <c r="X417" s="6">
        <v>0</v>
      </c>
      <c r="Y417" s="6">
        <v>0</v>
      </c>
      <c r="Z417" s="6">
        <v>0</v>
      </c>
      <c r="AA417" s="7">
        <f>SUM(B417:Z417)</f>
        <v>-5.0051836040066792E-2</v>
      </c>
    </row>
    <row r="418" spans="1:27" x14ac:dyDescent="0.2">
      <c r="A418" s="5" t="s">
        <v>95</v>
      </c>
      <c r="B418" s="8" t="s">
        <v>30</v>
      </c>
      <c r="C418" s="8" t="s">
        <v>30</v>
      </c>
      <c r="D418" s="8" t="s">
        <v>30</v>
      </c>
      <c r="E418" s="8" t="s">
        <v>30</v>
      </c>
      <c r="F418" s="8" t="s">
        <v>30</v>
      </c>
      <c r="G418" s="8" t="s">
        <v>30</v>
      </c>
      <c r="H418" s="8" t="s">
        <v>30</v>
      </c>
      <c r="I418" s="8" t="s">
        <v>30</v>
      </c>
      <c r="J418" s="8" t="s">
        <v>30</v>
      </c>
      <c r="K418" s="8" t="s">
        <v>30</v>
      </c>
      <c r="L418" s="8" t="s">
        <v>30</v>
      </c>
      <c r="M418" s="8" t="s">
        <v>30</v>
      </c>
      <c r="N418" s="8" t="s">
        <v>30</v>
      </c>
      <c r="O418" s="8" t="s">
        <v>30</v>
      </c>
      <c r="P418" s="8" t="s">
        <v>30</v>
      </c>
      <c r="Q418" s="8" t="s">
        <v>30</v>
      </c>
      <c r="R418" s="8" t="s">
        <v>30</v>
      </c>
      <c r="S418" s="8" t="s">
        <v>30</v>
      </c>
      <c r="T418" s="8" t="s">
        <v>30</v>
      </c>
      <c r="U418" s="8" t="s">
        <v>30</v>
      </c>
      <c r="V418" s="8">
        <v>1305.67</v>
      </c>
      <c r="W418" s="8" t="s">
        <v>30</v>
      </c>
      <c r="X418" s="8" t="s">
        <v>30</v>
      </c>
      <c r="Y418" s="8" t="s">
        <v>30</v>
      </c>
      <c r="Z418" s="8" t="s">
        <v>30</v>
      </c>
      <c r="AA418" s="12" t="s">
        <v>30</v>
      </c>
    </row>
    <row r="419" spans="1:27" x14ac:dyDescent="0.2">
      <c r="A419" s="5" t="s">
        <v>96</v>
      </c>
      <c r="B419" s="8" t="s">
        <v>30</v>
      </c>
      <c r="C419" s="8" t="s">
        <v>30</v>
      </c>
      <c r="D419" s="8" t="s">
        <v>30</v>
      </c>
      <c r="E419" s="8" t="s">
        <v>30</v>
      </c>
      <c r="F419" s="8" t="s">
        <v>30</v>
      </c>
      <c r="G419" s="8" t="s">
        <v>30</v>
      </c>
      <c r="H419" s="8" t="s">
        <v>30</v>
      </c>
      <c r="I419" s="8" t="s">
        <v>30</v>
      </c>
      <c r="J419" s="8" t="s">
        <v>30</v>
      </c>
      <c r="K419" s="8" t="s">
        <v>30</v>
      </c>
      <c r="L419" s="8" t="s">
        <v>30</v>
      </c>
      <c r="M419" s="8" t="s">
        <v>30</v>
      </c>
      <c r="N419" s="8" t="s">
        <v>30</v>
      </c>
      <c r="O419" s="8" t="s">
        <v>30</v>
      </c>
      <c r="P419" s="8" t="s">
        <v>30</v>
      </c>
      <c r="Q419" s="54" t="s">
        <v>30</v>
      </c>
      <c r="R419" s="8" t="s">
        <v>30</v>
      </c>
      <c r="S419" s="8" t="s">
        <v>30</v>
      </c>
      <c r="T419" s="8" t="s">
        <v>30</v>
      </c>
      <c r="U419" s="8" t="s">
        <v>30</v>
      </c>
      <c r="V419" s="8" t="s">
        <v>30</v>
      </c>
      <c r="W419" s="8" t="s">
        <v>30</v>
      </c>
      <c r="X419" s="8" t="s">
        <v>30</v>
      </c>
      <c r="Y419" s="8" t="s">
        <v>30</v>
      </c>
      <c r="Z419" s="8" t="s">
        <v>30</v>
      </c>
      <c r="AA419" s="12"/>
    </row>
    <row r="420" spans="1:27" x14ac:dyDescent="0.2">
      <c r="A420" s="9" t="s">
        <v>29</v>
      </c>
      <c r="B420" s="10" t="s">
        <v>30</v>
      </c>
      <c r="C420" s="10" t="s">
        <v>30</v>
      </c>
      <c r="D420" s="10" t="s">
        <v>30</v>
      </c>
      <c r="E420" s="10" t="s">
        <v>30</v>
      </c>
      <c r="F420" s="10" t="s">
        <v>30</v>
      </c>
      <c r="G420" s="10" t="s">
        <v>30</v>
      </c>
      <c r="H420" s="10" t="s">
        <v>30</v>
      </c>
      <c r="I420" s="10" t="s">
        <v>30</v>
      </c>
      <c r="J420" s="10" t="s">
        <v>30</v>
      </c>
      <c r="K420" s="10" t="s">
        <v>30</v>
      </c>
      <c r="L420" s="10" t="s">
        <v>30</v>
      </c>
      <c r="M420" s="10" t="s">
        <v>30</v>
      </c>
      <c r="N420" s="10" t="s">
        <v>30</v>
      </c>
      <c r="O420" s="10" t="s">
        <v>30</v>
      </c>
      <c r="P420" s="10" t="s">
        <v>30</v>
      </c>
      <c r="Q420" s="10" t="s">
        <v>30</v>
      </c>
      <c r="R420" s="10" t="s">
        <v>30</v>
      </c>
      <c r="S420" s="10" t="s">
        <v>30</v>
      </c>
      <c r="T420" s="10" t="s">
        <v>30</v>
      </c>
      <c r="U420" s="10" t="s">
        <v>30</v>
      </c>
      <c r="V420" s="10">
        <v>45237.867361111108</v>
      </c>
      <c r="W420" s="10" t="s">
        <v>30</v>
      </c>
      <c r="X420" s="10" t="s">
        <v>30</v>
      </c>
      <c r="Y420" s="10" t="s">
        <v>30</v>
      </c>
      <c r="Z420" s="10" t="s">
        <v>30</v>
      </c>
      <c r="AA420" s="55" t="s">
        <v>30</v>
      </c>
    </row>
    <row r="421" spans="1:27" x14ac:dyDescent="0.2">
      <c r="A421" s="1">
        <v>45245</v>
      </c>
    </row>
    <row r="422" spans="1:27" x14ac:dyDescent="0.2">
      <c r="A422" s="2" t="s">
        <v>26</v>
      </c>
      <c r="B422" s="3">
        <v>-2</v>
      </c>
      <c r="C422" s="3">
        <v>0</v>
      </c>
      <c r="D422" s="3">
        <v>0</v>
      </c>
      <c r="E422" s="3">
        <v>-2</v>
      </c>
      <c r="F422" s="3">
        <v>0</v>
      </c>
      <c r="G422" s="3">
        <v>-1</v>
      </c>
      <c r="H422" s="3">
        <v>1</v>
      </c>
      <c r="I422" s="3">
        <v>0</v>
      </c>
      <c r="J422" s="3">
        <v>-2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1</v>
      </c>
      <c r="Q422" s="3">
        <v>0</v>
      </c>
      <c r="R422" s="3">
        <v>0</v>
      </c>
      <c r="S422" s="3">
        <v>1</v>
      </c>
      <c r="T422" s="3">
        <v>0</v>
      </c>
      <c r="U422" s="3">
        <v>-1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4"/>
    </row>
    <row r="423" spans="1:27" x14ac:dyDescent="0.2">
      <c r="A423" s="5" t="s">
        <v>27</v>
      </c>
      <c r="B423" s="6">
        <v>-1.7089836888331239E-2</v>
      </c>
      <c r="C423" s="6">
        <v>0</v>
      </c>
      <c r="D423" s="6">
        <v>0</v>
      </c>
      <c r="E423" s="6">
        <v>-1.9762675116744496E-2</v>
      </c>
      <c r="F423" s="6">
        <v>0</v>
      </c>
      <c r="G423" s="6">
        <v>-1.0865373379587363E-2</v>
      </c>
      <c r="H423" s="6">
        <v>2.2497173076923074E-2</v>
      </c>
      <c r="I423" s="6">
        <v>0</v>
      </c>
      <c r="J423" s="6">
        <v>-3.1320427553444184E-2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9.4740281827016496E-3</v>
      </c>
      <c r="Q423" s="6">
        <v>0</v>
      </c>
      <c r="R423" s="6">
        <v>0</v>
      </c>
      <c r="S423" s="6">
        <v>3.8472096774193547E-2</v>
      </c>
      <c r="T423" s="6">
        <v>0</v>
      </c>
      <c r="U423" s="6">
        <v>-2.5973645648312605E-2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7">
        <f>SUM(B423:Z423)</f>
        <v>-3.4568660552601618E-2</v>
      </c>
    </row>
    <row r="424" spans="1:27" x14ac:dyDescent="0.2">
      <c r="A424" s="5" t="s">
        <v>95</v>
      </c>
      <c r="B424" s="8" t="s">
        <v>30</v>
      </c>
      <c r="C424" s="8" t="s">
        <v>30</v>
      </c>
      <c r="D424" s="8" t="s">
        <v>30</v>
      </c>
      <c r="E424" s="8" t="s">
        <v>30</v>
      </c>
      <c r="F424" s="8" t="s">
        <v>30</v>
      </c>
      <c r="G424" s="8" t="s">
        <v>30</v>
      </c>
      <c r="H424" s="8" t="s">
        <v>30</v>
      </c>
      <c r="I424" s="8" t="s">
        <v>30</v>
      </c>
      <c r="J424" s="8" t="s">
        <v>30</v>
      </c>
      <c r="K424" s="8" t="s">
        <v>30</v>
      </c>
      <c r="L424" s="8" t="s">
        <v>30</v>
      </c>
      <c r="M424" s="8" t="s">
        <v>30</v>
      </c>
      <c r="N424" s="8" t="s">
        <v>30</v>
      </c>
      <c r="O424" s="8" t="s">
        <v>30</v>
      </c>
      <c r="P424" s="8" t="s">
        <v>30</v>
      </c>
      <c r="Q424" s="8" t="s">
        <v>30</v>
      </c>
      <c r="R424" s="8" t="s">
        <v>30</v>
      </c>
      <c r="S424" s="8" t="s">
        <v>30</v>
      </c>
      <c r="T424" s="8" t="s">
        <v>30</v>
      </c>
      <c r="U424" s="8" t="s">
        <v>30</v>
      </c>
      <c r="V424" s="8">
        <v>1314.14</v>
      </c>
      <c r="W424" s="8" t="s">
        <v>30</v>
      </c>
      <c r="X424" s="8" t="s">
        <v>30</v>
      </c>
      <c r="Y424" s="8" t="s">
        <v>30</v>
      </c>
      <c r="Z424" s="8" t="s">
        <v>30</v>
      </c>
      <c r="AA424" s="12" t="s">
        <v>30</v>
      </c>
    </row>
    <row r="425" spans="1:27" x14ac:dyDescent="0.2">
      <c r="A425" s="5" t="s">
        <v>96</v>
      </c>
      <c r="B425" s="8" t="s">
        <v>30</v>
      </c>
      <c r="C425" s="8" t="s">
        <v>30</v>
      </c>
      <c r="D425" s="8" t="s">
        <v>30</v>
      </c>
      <c r="E425" s="8" t="s">
        <v>30</v>
      </c>
      <c r="F425" s="8" t="s">
        <v>30</v>
      </c>
      <c r="G425" s="8" t="s">
        <v>30</v>
      </c>
      <c r="H425" s="8" t="s">
        <v>30</v>
      </c>
      <c r="I425" s="8" t="s">
        <v>30</v>
      </c>
      <c r="J425" s="8" t="s">
        <v>30</v>
      </c>
      <c r="K425" s="8" t="s">
        <v>30</v>
      </c>
      <c r="L425" s="8" t="s">
        <v>30</v>
      </c>
      <c r="M425" s="8" t="s">
        <v>30</v>
      </c>
      <c r="N425" s="8" t="s">
        <v>30</v>
      </c>
      <c r="O425" s="8" t="s">
        <v>30</v>
      </c>
      <c r="P425" s="8" t="s">
        <v>30</v>
      </c>
      <c r="Q425" s="54" t="s">
        <v>30</v>
      </c>
      <c r="R425" s="8" t="s">
        <v>30</v>
      </c>
      <c r="S425" s="8" t="s">
        <v>30</v>
      </c>
      <c r="T425" s="8" t="s">
        <v>30</v>
      </c>
      <c r="U425" s="8" t="s">
        <v>30</v>
      </c>
      <c r="V425" s="8" t="s">
        <v>30</v>
      </c>
      <c r="W425" s="8" t="s">
        <v>30</v>
      </c>
      <c r="X425" s="8" t="s">
        <v>30</v>
      </c>
      <c r="Y425" s="8" t="s">
        <v>30</v>
      </c>
      <c r="Z425" s="8" t="s">
        <v>30</v>
      </c>
      <c r="AA425" s="12"/>
    </row>
    <row r="426" spans="1:27" x14ac:dyDescent="0.2">
      <c r="A426" s="9" t="s">
        <v>29</v>
      </c>
      <c r="B426" s="10" t="s">
        <v>30</v>
      </c>
      <c r="C426" s="10" t="s">
        <v>30</v>
      </c>
      <c r="D426" s="10" t="s">
        <v>30</v>
      </c>
      <c r="E426" s="10" t="s">
        <v>30</v>
      </c>
      <c r="F426" s="10" t="s">
        <v>30</v>
      </c>
      <c r="G426" s="10" t="s">
        <v>30</v>
      </c>
      <c r="H426" s="10" t="s">
        <v>30</v>
      </c>
      <c r="I426" s="10" t="s">
        <v>30</v>
      </c>
      <c r="J426" s="10" t="s">
        <v>30</v>
      </c>
      <c r="K426" s="10" t="s">
        <v>30</v>
      </c>
      <c r="L426" s="10" t="s">
        <v>30</v>
      </c>
      <c r="M426" s="10" t="s">
        <v>30</v>
      </c>
      <c r="N426" s="10" t="s">
        <v>30</v>
      </c>
      <c r="O426" s="10" t="s">
        <v>30</v>
      </c>
      <c r="P426" s="10" t="s">
        <v>30</v>
      </c>
      <c r="Q426" s="10" t="s">
        <v>30</v>
      </c>
      <c r="R426" s="10" t="s">
        <v>30</v>
      </c>
      <c r="S426" s="10" t="s">
        <v>30</v>
      </c>
      <c r="T426" s="10" t="s">
        <v>30</v>
      </c>
      <c r="U426" s="10" t="s">
        <v>30</v>
      </c>
      <c r="V426" s="10">
        <v>45244.359722222223</v>
      </c>
      <c r="W426" s="10" t="s">
        <v>30</v>
      </c>
      <c r="X426" s="10" t="s">
        <v>30</v>
      </c>
      <c r="Y426" s="10" t="s">
        <v>30</v>
      </c>
      <c r="Z426" s="10" t="s">
        <v>30</v>
      </c>
      <c r="AA426" s="55" t="s">
        <v>30</v>
      </c>
    </row>
    <row r="427" spans="1:27" x14ac:dyDescent="0.2">
      <c r="A427" s="1">
        <v>45261</v>
      </c>
    </row>
    <row r="428" spans="1:27" x14ac:dyDescent="0.2">
      <c r="A428" s="2" t="s">
        <v>26</v>
      </c>
      <c r="B428" s="3">
        <v>-2</v>
      </c>
      <c r="C428" s="3">
        <v>0</v>
      </c>
      <c r="D428" s="3">
        <v>0</v>
      </c>
      <c r="E428" s="3">
        <v>-2</v>
      </c>
      <c r="F428" s="3">
        <v>0</v>
      </c>
      <c r="G428" s="3">
        <v>-1</v>
      </c>
      <c r="H428" s="3">
        <v>1</v>
      </c>
      <c r="I428" s="3">
        <v>0</v>
      </c>
      <c r="J428" s="3">
        <v>-2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1</v>
      </c>
      <c r="Q428" s="3">
        <v>0</v>
      </c>
      <c r="R428" s="3">
        <v>0</v>
      </c>
      <c r="S428" s="3">
        <v>1</v>
      </c>
      <c r="T428" s="3">
        <v>0</v>
      </c>
      <c r="U428" s="3">
        <v>-1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4"/>
    </row>
    <row r="429" spans="1:27" x14ac:dyDescent="0.2">
      <c r="A429" s="5" t="s">
        <v>27</v>
      </c>
      <c r="B429" s="6">
        <v>-1.7089836888331239E-2</v>
      </c>
      <c r="C429" s="6">
        <v>0</v>
      </c>
      <c r="D429" s="6">
        <v>0</v>
      </c>
      <c r="E429" s="6">
        <v>-1.9762675116744496E-2</v>
      </c>
      <c r="F429" s="6">
        <v>0</v>
      </c>
      <c r="G429" s="6">
        <v>-1.0865373379587363E-2</v>
      </c>
      <c r="H429" s="6">
        <v>2.2497173076923074E-2</v>
      </c>
      <c r="I429" s="6">
        <v>0</v>
      </c>
      <c r="J429" s="6">
        <v>-3.1320427553444184E-2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9.4740281827016496E-3</v>
      </c>
      <c r="Q429" s="6">
        <v>0</v>
      </c>
      <c r="R429" s="6">
        <v>0</v>
      </c>
      <c r="S429" s="6">
        <v>3.8472096774193547E-2</v>
      </c>
      <c r="T429" s="6">
        <v>0</v>
      </c>
      <c r="U429" s="6">
        <v>-2.5973645648312605E-2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7">
        <f>SUM(B429:Z429)</f>
        <v>-3.4568660552601618E-2</v>
      </c>
    </row>
    <row r="430" spans="1:27" x14ac:dyDescent="0.2">
      <c r="A430" s="5" t="s">
        <v>95</v>
      </c>
      <c r="B430" s="8" t="s">
        <v>30</v>
      </c>
      <c r="C430" s="8" t="s">
        <v>30</v>
      </c>
      <c r="D430" s="8" t="s">
        <v>30</v>
      </c>
      <c r="E430" s="8" t="s">
        <v>30</v>
      </c>
      <c r="F430" s="8" t="s">
        <v>30</v>
      </c>
      <c r="G430" s="8" t="s">
        <v>30</v>
      </c>
      <c r="H430" s="8" t="s">
        <v>30</v>
      </c>
      <c r="I430" s="8" t="s">
        <v>30</v>
      </c>
      <c r="J430" s="8" t="s">
        <v>30</v>
      </c>
      <c r="K430" s="8" t="s">
        <v>30</v>
      </c>
      <c r="L430" s="8" t="s">
        <v>30</v>
      </c>
      <c r="M430" s="8" t="s">
        <v>30</v>
      </c>
      <c r="N430" s="8" t="s">
        <v>30</v>
      </c>
      <c r="O430" s="8" t="s">
        <v>30</v>
      </c>
      <c r="P430" s="8" t="s">
        <v>30</v>
      </c>
      <c r="Q430" s="8" t="s">
        <v>30</v>
      </c>
      <c r="R430" s="8" t="s">
        <v>30</v>
      </c>
      <c r="S430" s="8" t="s">
        <v>30</v>
      </c>
      <c r="T430" s="8" t="s">
        <v>30</v>
      </c>
      <c r="U430" s="8" t="s">
        <v>30</v>
      </c>
      <c r="V430" s="8"/>
      <c r="W430" s="8" t="s">
        <v>30</v>
      </c>
      <c r="X430" s="8" t="s">
        <v>30</v>
      </c>
      <c r="Y430" s="8" t="s">
        <v>30</v>
      </c>
      <c r="Z430" s="8" t="s">
        <v>30</v>
      </c>
      <c r="AA430" s="12" t="s">
        <v>30</v>
      </c>
    </row>
    <row r="431" spans="1:27" x14ac:dyDescent="0.2">
      <c r="A431" s="5" t="s">
        <v>96</v>
      </c>
      <c r="B431" s="8" t="s">
        <v>30</v>
      </c>
      <c r="C431" s="8" t="s">
        <v>30</v>
      </c>
      <c r="D431" s="8" t="s">
        <v>30</v>
      </c>
      <c r="E431" s="8" t="s">
        <v>30</v>
      </c>
      <c r="F431" s="8" t="s">
        <v>30</v>
      </c>
      <c r="G431" s="8" t="s">
        <v>30</v>
      </c>
      <c r="H431" s="8" t="s">
        <v>30</v>
      </c>
      <c r="I431" s="8" t="s">
        <v>30</v>
      </c>
      <c r="J431" s="8" t="s">
        <v>30</v>
      </c>
      <c r="K431" s="8" t="s">
        <v>30</v>
      </c>
      <c r="L431" s="8" t="s">
        <v>30</v>
      </c>
      <c r="M431" s="8" t="s">
        <v>30</v>
      </c>
      <c r="N431" s="8" t="s">
        <v>30</v>
      </c>
      <c r="O431" s="8" t="s">
        <v>30</v>
      </c>
      <c r="P431" s="8" t="s">
        <v>30</v>
      </c>
      <c r="Q431" s="54" t="s">
        <v>30</v>
      </c>
      <c r="R431" s="8" t="s">
        <v>30</v>
      </c>
      <c r="S431" s="8" t="s">
        <v>30</v>
      </c>
      <c r="T431" s="8" t="s">
        <v>30</v>
      </c>
      <c r="U431" s="8" t="s">
        <v>30</v>
      </c>
      <c r="V431" s="8"/>
      <c r="W431" s="8" t="s">
        <v>30</v>
      </c>
      <c r="X431" s="8" t="s">
        <v>30</v>
      </c>
      <c r="Y431" s="8" t="s">
        <v>30</v>
      </c>
      <c r="Z431" s="8" t="s">
        <v>30</v>
      </c>
      <c r="AA431" s="12"/>
    </row>
    <row r="432" spans="1:27" x14ac:dyDescent="0.2">
      <c r="A432" s="9" t="s">
        <v>29</v>
      </c>
      <c r="B432" s="10" t="s">
        <v>30</v>
      </c>
      <c r="C432" s="10" t="s">
        <v>30</v>
      </c>
      <c r="D432" s="10" t="s">
        <v>30</v>
      </c>
      <c r="E432" s="10" t="s">
        <v>30</v>
      </c>
      <c r="F432" s="10" t="s">
        <v>30</v>
      </c>
      <c r="G432" s="10" t="s">
        <v>30</v>
      </c>
      <c r="H432" s="10" t="s">
        <v>30</v>
      </c>
      <c r="I432" s="10" t="s">
        <v>30</v>
      </c>
      <c r="J432" s="10" t="s">
        <v>30</v>
      </c>
      <c r="K432" s="10" t="s">
        <v>30</v>
      </c>
      <c r="L432" s="10" t="s">
        <v>30</v>
      </c>
      <c r="M432" s="10" t="s">
        <v>30</v>
      </c>
      <c r="N432" s="10" t="s">
        <v>30</v>
      </c>
      <c r="O432" s="10" t="s">
        <v>30</v>
      </c>
      <c r="P432" s="10" t="s">
        <v>30</v>
      </c>
      <c r="Q432" s="10" t="s">
        <v>30</v>
      </c>
      <c r="R432" s="10" t="s">
        <v>30</v>
      </c>
      <c r="S432" s="10" t="s">
        <v>30</v>
      </c>
      <c r="T432" s="10" t="s">
        <v>30</v>
      </c>
      <c r="U432" s="10" t="s">
        <v>30</v>
      </c>
      <c r="V432" s="10"/>
      <c r="W432" s="10" t="s">
        <v>30</v>
      </c>
      <c r="X432" s="10" t="s">
        <v>30</v>
      </c>
      <c r="Y432" s="10" t="s">
        <v>30</v>
      </c>
      <c r="Z432" s="10" t="s">
        <v>30</v>
      </c>
      <c r="AA432" s="55" t="s">
        <v>30</v>
      </c>
    </row>
    <row r="433" spans="1:27" x14ac:dyDescent="0.2">
      <c r="A433" s="1">
        <v>45265</v>
      </c>
    </row>
    <row r="434" spans="1:27" x14ac:dyDescent="0.2">
      <c r="A434" s="2" t="s">
        <v>26</v>
      </c>
      <c r="B434" s="3">
        <v>-2</v>
      </c>
      <c r="C434" s="3">
        <v>0</v>
      </c>
      <c r="D434" s="3">
        <v>0</v>
      </c>
      <c r="E434" s="3">
        <v>-2</v>
      </c>
      <c r="F434" s="3">
        <v>0</v>
      </c>
      <c r="G434" s="3">
        <v>-1</v>
      </c>
      <c r="H434" s="3">
        <v>0</v>
      </c>
      <c r="I434" s="3">
        <v>0</v>
      </c>
      <c r="J434" s="3">
        <v>-2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1</v>
      </c>
      <c r="Q434" s="3">
        <v>0</v>
      </c>
      <c r="R434" s="3">
        <v>0</v>
      </c>
      <c r="S434" s="3">
        <v>0</v>
      </c>
      <c r="T434" s="3">
        <v>0</v>
      </c>
      <c r="U434" s="3">
        <v>-1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4"/>
    </row>
    <row r="435" spans="1:27" x14ac:dyDescent="0.2">
      <c r="A435" s="5" t="s">
        <v>27</v>
      </c>
      <c r="B435" s="6">
        <v>-1.7089836888331239E-2</v>
      </c>
      <c r="C435" s="6">
        <v>0</v>
      </c>
      <c r="D435" s="6">
        <v>0</v>
      </c>
      <c r="E435" s="6">
        <v>-1.9762675116744496E-2</v>
      </c>
      <c r="F435" s="6">
        <v>0</v>
      </c>
      <c r="G435" s="6">
        <v>-1.0865373379587363E-2</v>
      </c>
      <c r="H435" s="6">
        <v>0</v>
      </c>
      <c r="I435" s="6">
        <v>0</v>
      </c>
      <c r="J435" s="6">
        <v>-3.1320427553444184E-2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9.4740281827016496E-3</v>
      </c>
      <c r="Q435" s="6">
        <v>0</v>
      </c>
      <c r="R435" s="6">
        <v>0</v>
      </c>
      <c r="S435" s="6">
        <v>0</v>
      </c>
      <c r="T435" s="6">
        <v>0</v>
      </c>
      <c r="U435" s="6">
        <v>-2.5973645648312605E-2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7">
        <f>SUM(B435:Z435)</f>
        <v>-9.5537930403718233E-2</v>
      </c>
    </row>
    <row r="436" spans="1:27" x14ac:dyDescent="0.2">
      <c r="A436" s="5" t="s">
        <v>95</v>
      </c>
      <c r="B436" s="8" t="s">
        <v>30</v>
      </c>
      <c r="C436" s="8" t="s">
        <v>30</v>
      </c>
      <c r="D436" s="8" t="s">
        <v>30</v>
      </c>
      <c r="E436" s="8" t="s">
        <v>30</v>
      </c>
      <c r="F436" s="8" t="s">
        <v>30</v>
      </c>
      <c r="G436" s="8" t="s">
        <v>30</v>
      </c>
      <c r="H436" s="8">
        <v>15471</v>
      </c>
      <c r="I436" s="8" t="s">
        <v>30</v>
      </c>
      <c r="J436" s="8" t="s">
        <v>30</v>
      </c>
      <c r="K436" s="8" t="s">
        <v>30</v>
      </c>
      <c r="L436" s="8" t="s">
        <v>30</v>
      </c>
      <c r="M436" s="8" t="s">
        <v>30</v>
      </c>
      <c r="N436" s="8" t="s">
        <v>30</v>
      </c>
      <c r="O436" s="8" t="s">
        <v>30</v>
      </c>
      <c r="P436" s="8" t="s">
        <v>30</v>
      </c>
      <c r="Q436" s="8" t="s">
        <v>30</v>
      </c>
      <c r="R436" s="8" t="s">
        <v>30</v>
      </c>
      <c r="S436" s="8">
        <v>83.373900000000006</v>
      </c>
      <c r="T436" s="8" t="s">
        <v>30</v>
      </c>
      <c r="U436" s="8" t="s">
        <v>30</v>
      </c>
      <c r="V436" s="8"/>
      <c r="W436" s="8" t="s">
        <v>30</v>
      </c>
      <c r="X436" s="8" t="s">
        <v>30</v>
      </c>
      <c r="Y436" s="8" t="s">
        <v>30</v>
      </c>
      <c r="Z436" s="8" t="s">
        <v>30</v>
      </c>
      <c r="AA436" s="12" t="s">
        <v>30</v>
      </c>
    </row>
    <row r="437" spans="1:27" x14ac:dyDescent="0.2">
      <c r="A437" s="5" t="s">
        <v>96</v>
      </c>
      <c r="B437" s="8" t="s">
        <v>30</v>
      </c>
      <c r="C437" s="8" t="s">
        <v>30</v>
      </c>
      <c r="D437" s="8" t="s">
        <v>30</v>
      </c>
      <c r="E437" s="8" t="s">
        <v>30</v>
      </c>
      <c r="F437" s="8" t="s">
        <v>30</v>
      </c>
      <c r="G437" s="8" t="s">
        <v>30</v>
      </c>
      <c r="H437" s="8" t="s">
        <v>30</v>
      </c>
      <c r="I437" s="8" t="s">
        <v>30</v>
      </c>
      <c r="J437" s="8" t="s">
        <v>30</v>
      </c>
      <c r="K437" s="8" t="s">
        <v>30</v>
      </c>
      <c r="L437" s="8" t="s">
        <v>30</v>
      </c>
      <c r="M437" s="8" t="s">
        <v>30</v>
      </c>
      <c r="N437" s="8" t="s">
        <v>30</v>
      </c>
      <c r="O437" s="8" t="s">
        <v>30</v>
      </c>
      <c r="P437" s="8" t="s">
        <v>30</v>
      </c>
      <c r="Q437" s="54" t="s">
        <v>30</v>
      </c>
      <c r="R437" s="8" t="s">
        <v>30</v>
      </c>
      <c r="S437" s="8" t="s">
        <v>30</v>
      </c>
      <c r="T437" s="8" t="s">
        <v>30</v>
      </c>
      <c r="U437" s="8" t="s">
        <v>30</v>
      </c>
      <c r="V437" s="8" t="s">
        <v>30</v>
      </c>
      <c r="W437" s="8" t="s">
        <v>30</v>
      </c>
      <c r="X437" s="8" t="s">
        <v>30</v>
      </c>
      <c r="Y437" s="8" t="s">
        <v>30</v>
      </c>
      <c r="Z437" s="8" t="s">
        <v>30</v>
      </c>
      <c r="AA437" s="12"/>
    </row>
    <row r="438" spans="1:27" x14ac:dyDescent="0.2">
      <c r="A438" s="9" t="s">
        <v>29</v>
      </c>
      <c r="B438" s="10" t="s">
        <v>30</v>
      </c>
      <c r="C438" s="10" t="s">
        <v>30</v>
      </c>
      <c r="D438" s="10" t="s">
        <v>30</v>
      </c>
      <c r="E438" s="10" t="s">
        <v>30</v>
      </c>
      <c r="F438" s="10" t="s">
        <v>30</v>
      </c>
      <c r="G438" s="10" t="s">
        <v>30</v>
      </c>
      <c r="H438" s="10">
        <v>45265.352777777778</v>
      </c>
      <c r="I438" s="10" t="s">
        <v>30</v>
      </c>
      <c r="J438" s="10" t="s">
        <v>30</v>
      </c>
      <c r="K438" s="10" t="s">
        <v>30</v>
      </c>
      <c r="L438" s="10" t="s">
        <v>30</v>
      </c>
      <c r="M438" s="10" t="s">
        <v>30</v>
      </c>
      <c r="N438" s="10" t="s">
        <v>30</v>
      </c>
      <c r="O438" s="10" t="s">
        <v>30</v>
      </c>
      <c r="P438" s="10" t="s">
        <v>30</v>
      </c>
      <c r="Q438" s="10" t="s">
        <v>30</v>
      </c>
      <c r="R438" s="10" t="s">
        <v>30</v>
      </c>
      <c r="S438" s="10">
        <v>45265.352083333331</v>
      </c>
      <c r="T438" s="10" t="s">
        <v>30</v>
      </c>
      <c r="U438" s="10" t="s">
        <v>30</v>
      </c>
      <c r="V438" s="10"/>
      <c r="W438" s="10" t="s">
        <v>30</v>
      </c>
      <c r="X438" s="10" t="s">
        <v>30</v>
      </c>
      <c r="Y438" s="10" t="s">
        <v>30</v>
      </c>
      <c r="Z438" s="10" t="s">
        <v>30</v>
      </c>
      <c r="AA438" s="55" t="s">
        <v>30</v>
      </c>
    </row>
    <row r="439" spans="1:27" x14ac:dyDescent="0.2">
      <c r="A439" s="1">
        <v>45294</v>
      </c>
    </row>
    <row r="440" spans="1:27" x14ac:dyDescent="0.2">
      <c r="A440" s="2" t="s">
        <v>26</v>
      </c>
      <c r="B440" s="3">
        <v>-2</v>
      </c>
      <c r="C440" s="3">
        <v>0</v>
      </c>
      <c r="D440" s="3">
        <v>0</v>
      </c>
      <c r="E440" s="3">
        <v>-2</v>
      </c>
      <c r="F440" s="3">
        <v>0</v>
      </c>
      <c r="G440" s="3">
        <v>-1</v>
      </c>
      <c r="H440" s="3">
        <v>0</v>
      </c>
      <c r="I440" s="3">
        <v>0</v>
      </c>
      <c r="J440" s="3">
        <v>-2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1</v>
      </c>
      <c r="Q440" s="3">
        <v>1</v>
      </c>
      <c r="R440" s="3">
        <v>0</v>
      </c>
      <c r="S440" s="3">
        <v>0</v>
      </c>
      <c r="T440" s="3">
        <v>0</v>
      </c>
      <c r="U440" s="3">
        <v>-1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4"/>
    </row>
    <row r="441" spans="1:27" x14ac:dyDescent="0.2">
      <c r="A441" s="5" t="s">
        <v>27</v>
      </c>
      <c r="B441" s="6">
        <v>-1.7089836888331239E-2</v>
      </c>
      <c r="C441" s="6">
        <v>0</v>
      </c>
      <c r="D441" s="6">
        <v>0</v>
      </c>
      <c r="E441" s="6">
        <v>-1.9762675116744496E-2</v>
      </c>
      <c r="F441" s="6">
        <v>0</v>
      </c>
      <c r="G441" s="6">
        <v>-1.0865373379587363E-2</v>
      </c>
      <c r="H441" s="6">
        <v>0</v>
      </c>
      <c r="I441" s="6">
        <v>0</v>
      </c>
      <c r="J441" s="6">
        <v>-3.1320427553444184E-2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9.4740281827016496E-3</v>
      </c>
      <c r="Q441" s="6">
        <v>1.5050542184607245E-2</v>
      </c>
      <c r="R441" s="6">
        <v>0</v>
      </c>
      <c r="S441" s="6">
        <v>0</v>
      </c>
      <c r="T441" s="6">
        <v>0</v>
      </c>
      <c r="U441" s="6">
        <v>-2.5973645648312605E-2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7">
        <f>SUM(B441:Z441)</f>
        <v>-8.0487388219110986E-2</v>
      </c>
    </row>
    <row r="442" spans="1:27" x14ac:dyDescent="0.2">
      <c r="A442" s="5" t="s">
        <v>95</v>
      </c>
      <c r="B442" s="8" t="s">
        <v>30</v>
      </c>
      <c r="C442" s="8" t="s">
        <v>30</v>
      </c>
      <c r="D442" s="8" t="s">
        <v>30</v>
      </c>
      <c r="E442" s="8" t="s">
        <v>30</v>
      </c>
      <c r="F442" s="8" t="s">
        <v>30</v>
      </c>
      <c r="G442" s="8" t="s">
        <v>30</v>
      </c>
      <c r="H442" s="8" t="s">
        <v>30</v>
      </c>
      <c r="I442" s="8" t="s">
        <v>30</v>
      </c>
      <c r="J442" s="8" t="s">
        <v>30</v>
      </c>
      <c r="K442" s="8" t="s">
        <v>30</v>
      </c>
      <c r="L442" s="8" t="s">
        <v>30</v>
      </c>
      <c r="M442" s="8" t="s">
        <v>30</v>
      </c>
      <c r="N442" s="8" t="s">
        <v>30</v>
      </c>
      <c r="O442" s="8" t="s">
        <v>30</v>
      </c>
      <c r="P442" s="8" t="s">
        <v>30</v>
      </c>
      <c r="Q442" s="8">
        <v>34.314</v>
      </c>
      <c r="R442" s="8" t="s">
        <v>30</v>
      </c>
      <c r="S442" s="8" t="s">
        <v>30</v>
      </c>
      <c r="T442" s="8" t="s">
        <v>30</v>
      </c>
      <c r="U442" s="8" t="s">
        <v>30</v>
      </c>
      <c r="V442" s="8" t="s">
        <v>30</v>
      </c>
      <c r="W442" s="8" t="s">
        <v>30</v>
      </c>
      <c r="X442" s="8" t="s">
        <v>30</v>
      </c>
      <c r="Y442" s="8" t="s">
        <v>30</v>
      </c>
      <c r="Z442" s="8" t="s">
        <v>30</v>
      </c>
      <c r="AA442" s="12" t="s">
        <v>30</v>
      </c>
    </row>
    <row r="443" spans="1:27" x14ac:dyDescent="0.2">
      <c r="A443" s="5" t="s">
        <v>96</v>
      </c>
      <c r="B443" s="8" t="s">
        <v>30</v>
      </c>
      <c r="C443" s="8" t="s">
        <v>30</v>
      </c>
      <c r="D443" s="8" t="s">
        <v>30</v>
      </c>
      <c r="E443" s="8" t="s">
        <v>30</v>
      </c>
      <c r="F443" s="8" t="s">
        <v>30</v>
      </c>
      <c r="G443" s="8" t="s">
        <v>30</v>
      </c>
      <c r="H443" s="8" t="s">
        <v>30</v>
      </c>
      <c r="I443" s="8" t="s">
        <v>30</v>
      </c>
      <c r="J443" s="8" t="s">
        <v>30</v>
      </c>
      <c r="K443" s="8" t="s">
        <v>30</v>
      </c>
      <c r="L443" s="8" t="s">
        <v>30</v>
      </c>
      <c r="M443" s="8" t="s">
        <v>30</v>
      </c>
      <c r="N443" s="8" t="s">
        <v>30</v>
      </c>
      <c r="O443" s="8" t="s">
        <v>30</v>
      </c>
      <c r="P443" s="8" t="s">
        <v>30</v>
      </c>
      <c r="Q443" s="54" t="s">
        <v>30</v>
      </c>
      <c r="R443" s="8" t="s">
        <v>30</v>
      </c>
      <c r="S443" s="8" t="s">
        <v>30</v>
      </c>
      <c r="T443" s="8" t="s">
        <v>30</v>
      </c>
      <c r="U443" s="8" t="s">
        <v>30</v>
      </c>
      <c r="V443" s="8" t="s">
        <v>30</v>
      </c>
      <c r="W443" s="8" t="s">
        <v>30</v>
      </c>
      <c r="X443" s="8" t="s">
        <v>30</v>
      </c>
      <c r="Y443" s="8" t="s">
        <v>30</v>
      </c>
      <c r="Z443" s="8" t="s">
        <v>30</v>
      </c>
      <c r="AA443" s="12"/>
    </row>
    <row r="444" spans="1:27" x14ac:dyDescent="0.2">
      <c r="A444" s="9" t="s">
        <v>29</v>
      </c>
      <c r="B444" s="10" t="s">
        <v>30</v>
      </c>
      <c r="C444" s="10" t="s">
        <v>30</v>
      </c>
      <c r="D444" s="10" t="s">
        <v>30</v>
      </c>
      <c r="E444" s="10" t="s">
        <v>30</v>
      </c>
      <c r="F444" s="10" t="s">
        <v>30</v>
      </c>
      <c r="G444" s="10" t="s">
        <v>30</v>
      </c>
      <c r="H444" s="10" t="s">
        <v>30</v>
      </c>
      <c r="I444" s="10" t="s">
        <v>30</v>
      </c>
      <c r="J444" s="10" t="s">
        <v>30</v>
      </c>
      <c r="K444" s="10" t="s">
        <v>30</v>
      </c>
      <c r="L444" s="10" t="s">
        <v>30</v>
      </c>
      <c r="M444" s="10" t="s">
        <v>30</v>
      </c>
      <c r="N444" s="10" t="s">
        <v>30</v>
      </c>
      <c r="O444" s="10" t="s">
        <v>30</v>
      </c>
      <c r="P444" s="10" t="s">
        <v>30</v>
      </c>
      <c r="Q444" s="10">
        <v>45293.880555555559</v>
      </c>
      <c r="R444" s="10" t="s">
        <v>30</v>
      </c>
      <c r="S444" s="10" t="s">
        <v>30</v>
      </c>
      <c r="T444" s="10" t="s">
        <v>30</v>
      </c>
      <c r="U444" s="10" t="s">
        <v>30</v>
      </c>
      <c r="V444" s="10" t="s">
        <v>30</v>
      </c>
      <c r="W444" s="10" t="s">
        <v>30</v>
      </c>
      <c r="X444" s="10" t="s">
        <v>30</v>
      </c>
      <c r="Y444" s="10" t="s">
        <v>30</v>
      </c>
      <c r="Z444" s="10" t="s">
        <v>30</v>
      </c>
      <c r="AA444" s="55" t="s">
        <v>30</v>
      </c>
    </row>
    <row r="445" spans="1:27" x14ac:dyDescent="0.2">
      <c r="A445" s="1">
        <v>45313</v>
      </c>
    </row>
    <row r="446" spans="1:27" x14ac:dyDescent="0.2">
      <c r="A446" s="2" t="s">
        <v>26</v>
      </c>
      <c r="B446" s="3">
        <v>-2</v>
      </c>
      <c r="C446" s="3">
        <v>0</v>
      </c>
      <c r="D446" s="3">
        <v>0</v>
      </c>
      <c r="E446" s="3">
        <v>-2</v>
      </c>
      <c r="F446" s="3">
        <v>0</v>
      </c>
      <c r="G446" s="3">
        <v>-1</v>
      </c>
      <c r="H446" s="3">
        <v>0</v>
      </c>
      <c r="I446" s="3">
        <v>0</v>
      </c>
      <c r="J446" s="3">
        <v>-2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1</v>
      </c>
      <c r="Q446" s="3">
        <v>1</v>
      </c>
      <c r="R446" s="3">
        <v>2</v>
      </c>
      <c r="S446" s="3">
        <v>0</v>
      </c>
      <c r="T446" s="3">
        <v>0</v>
      </c>
      <c r="U446" s="3">
        <v>-1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4"/>
    </row>
    <row r="447" spans="1:27" x14ac:dyDescent="0.2">
      <c r="A447" s="5" t="s">
        <v>27</v>
      </c>
      <c r="B447" s="6">
        <v>-1.7089836888331239E-2</v>
      </c>
      <c r="C447" s="6">
        <v>0</v>
      </c>
      <c r="D447" s="6">
        <v>0</v>
      </c>
      <c r="E447" s="6">
        <v>-1.9762675116744496E-2</v>
      </c>
      <c r="F447" s="6">
        <v>0</v>
      </c>
      <c r="G447" s="6">
        <v>-1.0865373379587363E-2</v>
      </c>
      <c r="H447" s="6">
        <v>0</v>
      </c>
      <c r="I447" s="6">
        <v>0</v>
      </c>
      <c r="J447" s="6">
        <v>-3.1320427553444184E-2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9.4740281827016496E-3</v>
      </c>
      <c r="Q447" s="6">
        <v>1.5050542184607245E-2</v>
      </c>
      <c r="R447" s="6">
        <v>2.3464678284182302E-2</v>
      </c>
      <c r="S447" s="6">
        <v>0</v>
      </c>
      <c r="T447" s="6">
        <v>0</v>
      </c>
      <c r="U447" s="6">
        <v>-2.5973645648312605E-2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7">
        <f>SUM(B447:Z447)</f>
        <v>-5.7022709934928688E-2</v>
      </c>
    </row>
    <row r="448" spans="1:27" x14ac:dyDescent="0.2">
      <c r="A448" s="5" t="s">
        <v>95</v>
      </c>
      <c r="B448" s="8" t="s">
        <v>30</v>
      </c>
      <c r="C448" s="8" t="s">
        <v>30</v>
      </c>
      <c r="D448" s="8" t="s">
        <v>30</v>
      </c>
      <c r="E448" s="8" t="s">
        <v>30</v>
      </c>
      <c r="F448" s="8" t="s">
        <v>30</v>
      </c>
      <c r="G448" s="8" t="s">
        <v>30</v>
      </c>
      <c r="H448" s="8" t="s">
        <v>30</v>
      </c>
      <c r="I448" s="8" t="s">
        <v>30</v>
      </c>
      <c r="J448" s="8" t="s">
        <v>30</v>
      </c>
      <c r="K448" s="8" t="s">
        <v>30</v>
      </c>
      <c r="L448" s="8" t="s">
        <v>30</v>
      </c>
      <c r="M448" s="8" t="s">
        <v>30</v>
      </c>
      <c r="N448" s="8" t="s">
        <v>30</v>
      </c>
      <c r="O448" s="8" t="s">
        <v>30</v>
      </c>
      <c r="P448" s="8" t="s">
        <v>30</v>
      </c>
      <c r="Q448" s="8" t="s">
        <v>30</v>
      </c>
      <c r="R448" s="8">
        <v>30.255800000000001</v>
      </c>
      <c r="S448" s="8" t="s">
        <v>30</v>
      </c>
      <c r="T448" s="8" t="s">
        <v>30</v>
      </c>
      <c r="U448" s="8" t="s">
        <v>30</v>
      </c>
      <c r="V448" s="8" t="s">
        <v>30</v>
      </c>
      <c r="W448" s="8" t="s">
        <v>30</v>
      </c>
      <c r="X448" s="8" t="s">
        <v>30</v>
      </c>
      <c r="Y448" s="8" t="s">
        <v>30</v>
      </c>
      <c r="Z448" s="8" t="s">
        <v>30</v>
      </c>
      <c r="AA448" s="12" t="s">
        <v>30</v>
      </c>
    </row>
    <row r="449" spans="1:27" x14ac:dyDescent="0.2">
      <c r="A449" s="5" t="s">
        <v>96</v>
      </c>
      <c r="B449" s="8" t="s">
        <v>30</v>
      </c>
      <c r="C449" s="8" t="s">
        <v>30</v>
      </c>
      <c r="D449" s="8" t="s">
        <v>30</v>
      </c>
      <c r="E449" s="8" t="s">
        <v>30</v>
      </c>
      <c r="F449" s="8" t="s">
        <v>30</v>
      </c>
      <c r="G449" s="8" t="s">
        <v>30</v>
      </c>
      <c r="H449" s="8" t="s">
        <v>30</v>
      </c>
      <c r="I449" s="8" t="s">
        <v>30</v>
      </c>
      <c r="J449" s="8" t="s">
        <v>30</v>
      </c>
      <c r="K449" s="8" t="s">
        <v>30</v>
      </c>
      <c r="L449" s="8" t="s">
        <v>30</v>
      </c>
      <c r="M449" s="8" t="s">
        <v>30</v>
      </c>
      <c r="N449" s="8" t="s">
        <v>30</v>
      </c>
      <c r="O449" s="8" t="s">
        <v>30</v>
      </c>
      <c r="P449" s="8" t="s">
        <v>30</v>
      </c>
      <c r="Q449" s="54" t="s">
        <v>30</v>
      </c>
      <c r="R449" s="54"/>
      <c r="S449" s="8" t="s">
        <v>30</v>
      </c>
      <c r="T449" s="8" t="s">
        <v>30</v>
      </c>
      <c r="U449" s="8" t="s">
        <v>30</v>
      </c>
      <c r="V449" s="8" t="s">
        <v>30</v>
      </c>
      <c r="W449" s="8" t="s">
        <v>30</v>
      </c>
      <c r="X449" s="8" t="s">
        <v>30</v>
      </c>
      <c r="Y449" s="8" t="s">
        <v>30</v>
      </c>
      <c r="Z449" s="8" t="s">
        <v>30</v>
      </c>
      <c r="AA449" s="12"/>
    </row>
    <row r="450" spans="1:27" x14ac:dyDescent="0.2">
      <c r="A450" s="9" t="s">
        <v>29</v>
      </c>
      <c r="B450" s="10" t="s">
        <v>30</v>
      </c>
      <c r="C450" s="10" t="s">
        <v>30</v>
      </c>
      <c r="D450" s="10" t="s">
        <v>30</v>
      </c>
      <c r="E450" s="10" t="s">
        <v>30</v>
      </c>
      <c r="F450" s="10" t="s">
        <v>30</v>
      </c>
      <c r="G450" s="10" t="s">
        <v>30</v>
      </c>
      <c r="H450" s="10" t="s">
        <v>30</v>
      </c>
      <c r="I450" s="10" t="s">
        <v>30</v>
      </c>
      <c r="J450" s="10" t="s">
        <v>30</v>
      </c>
      <c r="K450" s="10" t="s">
        <v>30</v>
      </c>
      <c r="L450" s="10" t="s">
        <v>30</v>
      </c>
      <c r="M450" s="10" t="s">
        <v>30</v>
      </c>
      <c r="N450" s="10" t="s">
        <v>30</v>
      </c>
      <c r="O450" s="10" t="s">
        <v>30</v>
      </c>
      <c r="P450" s="10" t="s">
        <v>30</v>
      </c>
      <c r="Q450" s="10" t="s">
        <v>30</v>
      </c>
      <c r="R450" s="10">
        <v>45313.465277777781</v>
      </c>
      <c r="S450" s="10" t="s">
        <v>30</v>
      </c>
      <c r="T450" s="10" t="s">
        <v>30</v>
      </c>
      <c r="U450" s="10" t="s">
        <v>30</v>
      </c>
      <c r="V450" s="10" t="s">
        <v>30</v>
      </c>
      <c r="W450" s="10" t="s">
        <v>30</v>
      </c>
      <c r="X450" s="10" t="s">
        <v>30</v>
      </c>
      <c r="Y450" s="10" t="s">
        <v>30</v>
      </c>
      <c r="Z450" s="10" t="s">
        <v>30</v>
      </c>
      <c r="AA450" s="55" t="s">
        <v>30</v>
      </c>
    </row>
    <row r="451" spans="1:27" x14ac:dyDescent="0.2">
      <c r="A451" s="1">
        <v>45323</v>
      </c>
    </row>
    <row r="452" spans="1:27" x14ac:dyDescent="0.2">
      <c r="A452" s="2" t="s">
        <v>26</v>
      </c>
      <c r="B452" s="3">
        <v>-2</v>
      </c>
      <c r="C452" s="3">
        <v>0</v>
      </c>
      <c r="D452" s="3">
        <v>-1</v>
      </c>
      <c r="E452" s="3">
        <v>-2</v>
      </c>
      <c r="F452" s="3">
        <v>0</v>
      </c>
      <c r="G452" s="3">
        <v>-1</v>
      </c>
      <c r="H452" s="3">
        <v>0</v>
      </c>
      <c r="I452" s="3">
        <v>-1</v>
      </c>
      <c r="J452" s="3">
        <v>-2</v>
      </c>
      <c r="K452" s="3">
        <v>0</v>
      </c>
      <c r="L452" s="3">
        <v>1</v>
      </c>
      <c r="M452" s="3">
        <v>0</v>
      </c>
      <c r="N452" s="3">
        <v>0</v>
      </c>
      <c r="O452" s="3">
        <v>0</v>
      </c>
      <c r="P452" s="3">
        <v>1</v>
      </c>
      <c r="Q452" s="3">
        <v>0</v>
      </c>
      <c r="R452" s="3">
        <v>2</v>
      </c>
      <c r="S452" s="3">
        <v>0</v>
      </c>
      <c r="T452" s="3">
        <v>0</v>
      </c>
      <c r="U452" s="3">
        <v>0</v>
      </c>
      <c r="V452" s="3">
        <v>1</v>
      </c>
      <c r="W452" s="3">
        <v>0</v>
      </c>
      <c r="X452" s="3">
        <v>0</v>
      </c>
      <c r="Y452" s="3">
        <v>0</v>
      </c>
      <c r="Z452" s="3">
        <v>0</v>
      </c>
      <c r="AA452" s="4"/>
    </row>
    <row r="453" spans="1:27" x14ac:dyDescent="0.2">
      <c r="A453" s="5" t="s">
        <v>27</v>
      </c>
      <c r="B453" s="6">
        <v>-1.7089836888331239E-2</v>
      </c>
      <c r="C453" s="6">
        <v>0</v>
      </c>
      <c r="D453" s="6">
        <v>-3.05108409610984E-2</v>
      </c>
      <c r="E453" s="6">
        <v>-1.9762675116744496E-2</v>
      </c>
      <c r="F453" s="6">
        <v>0</v>
      </c>
      <c r="G453" s="6">
        <v>-1.0865373379587363E-2</v>
      </c>
      <c r="H453" s="6">
        <v>0</v>
      </c>
      <c r="I453" s="6">
        <v>-1.8582909407665507E-2</v>
      </c>
      <c r="J453" s="6">
        <v>-3.1320427553444184E-2</v>
      </c>
      <c r="K453" s="6">
        <v>0</v>
      </c>
      <c r="L453" s="6">
        <v>2.22220625E-2</v>
      </c>
      <c r="M453" s="6">
        <v>0</v>
      </c>
      <c r="N453" s="6">
        <v>0</v>
      </c>
      <c r="O453" s="6">
        <v>0</v>
      </c>
      <c r="P453" s="6">
        <v>9.4740281827016496E-3</v>
      </c>
      <c r="Q453" s="6">
        <v>0</v>
      </c>
      <c r="R453" s="6">
        <v>2.3464678284182302E-2</v>
      </c>
      <c r="S453" s="6">
        <v>0</v>
      </c>
      <c r="T453" s="6">
        <v>0</v>
      </c>
      <c r="U453" s="6">
        <v>0</v>
      </c>
      <c r="V453" s="6">
        <v>1.5023366197183101E-2</v>
      </c>
      <c r="W453" s="6">
        <v>0</v>
      </c>
      <c r="X453" s="6">
        <v>0</v>
      </c>
      <c r="Y453" s="6">
        <v>0</v>
      </c>
      <c r="Z453" s="6">
        <v>0</v>
      </c>
      <c r="AA453" s="7">
        <f>SUM(B453:Z453)</f>
        <v>-5.7947928142804125E-2</v>
      </c>
    </row>
    <row r="454" spans="1:27" x14ac:dyDescent="0.2">
      <c r="A454" s="5" t="s">
        <v>95</v>
      </c>
      <c r="B454" s="8" t="s">
        <v>30</v>
      </c>
      <c r="C454" s="8" t="s">
        <v>30</v>
      </c>
      <c r="D454" s="8">
        <v>7.1825999999999999</v>
      </c>
      <c r="E454" s="8" t="s">
        <v>30</v>
      </c>
      <c r="F454" s="8" t="s">
        <v>30</v>
      </c>
      <c r="G454" s="8" t="s">
        <v>30</v>
      </c>
      <c r="H454" s="8" t="s">
        <v>30</v>
      </c>
      <c r="I454" s="8">
        <v>4.7300000000000004</v>
      </c>
      <c r="J454" s="8" t="s">
        <v>30</v>
      </c>
      <c r="K454" s="8" t="s">
        <v>30</v>
      </c>
      <c r="L454" s="8">
        <v>56.06</v>
      </c>
      <c r="M454" s="8" t="s">
        <v>30</v>
      </c>
      <c r="N454" s="8" t="s">
        <v>30</v>
      </c>
      <c r="O454" s="8" t="s">
        <v>30</v>
      </c>
      <c r="P454" s="8" t="s">
        <v>30</v>
      </c>
      <c r="Q454" s="8" t="s">
        <v>30</v>
      </c>
      <c r="R454" s="8" t="s">
        <v>30</v>
      </c>
      <c r="S454" s="8" t="s">
        <v>30</v>
      </c>
      <c r="T454" s="8" t="s">
        <v>30</v>
      </c>
      <c r="U454" s="8" t="s">
        <v>30</v>
      </c>
      <c r="V454" s="8">
        <v>1332.2</v>
      </c>
      <c r="W454" s="8" t="s">
        <v>30</v>
      </c>
      <c r="X454" s="8" t="s">
        <v>30</v>
      </c>
      <c r="Y454" s="8" t="s">
        <v>30</v>
      </c>
      <c r="Z454" s="8" t="s">
        <v>30</v>
      </c>
      <c r="AA454" s="12" t="s">
        <v>30</v>
      </c>
    </row>
    <row r="455" spans="1:27" x14ac:dyDescent="0.2">
      <c r="A455" s="5" t="s">
        <v>96</v>
      </c>
      <c r="B455" s="8" t="s">
        <v>30</v>
      </c>
      <c r="C455" s="8" t="s">
        <v>30</v>
      </c>
      <c r="D455" s="8" t="s">
        <v>30</v>
      </c>
      <c r="E455" s="8" t="s">
        <v>30</v>
      </c>
      <c r="F455" s="8" t="s">
        <v>30</v>
      </c>
      <c r="G455" s="8" t="s">
        <v>30</v>
      </c>
      <c r="H455" s="8" t="s">
        <v>30</v>
      </c>
      <c r="I455" s="8" t="s">
        <v>30</v>
      </c>
      <c r="J455" s="8" t="s">
        <v>30</v>
      </c>
      <c r="K455" s="8" t="s">
        <v>30</v>
      </c>
      <c r="L455" s="8" t="s">
        <v>30</v>
      </c>
      <c r="M455" s="8" t="s">
        <v>30</v>
      </c>
      <c r="N455" s="8" t="s">
        <v>30</v>
      </c>
      <c r="O455" s="8" t="s">
        <v>30</v>
      </c>
      <c r="P455" s="8" t="s">
        <v>30</v>
      </c>
      <c r="Q455" s="54" t="s">
        <v>30</v>
      </c>
      <c r="R455" s="54" t="s">
        <v>30</v>
      </c>
      <c r="S455" s="8" t="s">
        <v>30</v>
      </c>
      <c r="T455" s="8" t="s">
        <v>30</v>
      </c>
      <c r="U455" s="8" t="s">
        <v>30</v>
      </c>
      <c r="V455" s="8" t="s">
        <v>30</v>
      </c>
      <c r="W455" s="8" t="s">
        <v>30</v>
      </c>
      <c r="X455" s="8" t="s">
        <v>30</v>
      </c>
      <c r="Y455" s="8" t="s">
        <v>30</v>
      </c>
      <c r="Z455" s="8" t="s">
        <v>30</v>
      </c>
      <c r="AA455" s="12"/>
    </row>
    <row r="456" spans="1:27" x14ac:dyDescent="0.2">
      <c r="A456" s="9" t="s">
        <v>29</v>
      </c>
      <c r="B456" s="10" t="s">
        <v>30</v>
      </c>
      <c r="C456" s="10" t="s">
        <v>30</v>
      </c>
      <c r="D456" s="10">
        <v>45323.388194444444</v>
      </c>
      <c r="E456" s="10" t="s">
        <v>30</v>
      </c>
      <c r="F456" s="10" t="s">
        <v>30</v>
      </c>
      <c r="G456" s="10" t="s">
        <v>30</v>
      </c>
      <c r="H456" s="10" t="s">
        <v>30</v>
      </c>
      <c r="I456" s="10">
        <v>45323.388888888891</v>
      </c>
      <c r="J456" s="10" t="s">
        <v>30</v>
      </c>
      <c r="K456" s="10" t="s">
        <v>30</v>
      </c>
      <c r="L456" s="10">
        <v>45323.387499999997</v>
      </c>
      <c r="M456" s="10" t="s">
        <v>30</v>
      </c>
      <c r="N456" s="10" t="s">
        <v>30</v>
      </c>
      <c r="O456" s="10" t="s">
        <v>30</v>
      </c>
      <c r="P456" s="10" t="s">
        <v>30</v>
      </c>
      <c r="Q456" s="10" t="s">
        <v>30</v>
      </c>
      <c r="R456" s="10" t="s">
        <v>30</v>
      </c>
      <c r="S456" s="10" t="s">
        <v>30</v>
      </c>
      <c r="T456" s="10" t="s">
        <v>30</v>
      </c>
      <c r="U456" s="10" t="s">
        <v>30</v>
      </c>
      <c r="V456" s="10">
        <v>45323.388888888891</v>
      </c>
      <c r="W456" s="10" t="s">
        <v>30</v>
      </c>
      <c r="X456" s="10" t="s">
        <v>30</v>
      </c>
      <c r="Y456" s="10" t="s">
        <v>30</v>
      </c>
      <c r="Z456" s="10" t="s">
        <v>30</v>
      </c>
      <c r="AA456" s="55" t="s">
        <v>30</v>
      </c>
    </row>
    <row r="457" spans="1:27" x14ac:dyDescent="0.2">
      <c r="A457" s="1">
        <v>45348</v>
      </c>
    </row>
    <row r="458" spans="1:27" x14ac:dyDescent="0.2">
      <c r="A458" s="2" t="s">
        <v>26</v>
      </c>
      <c r="B458" s="3">
        <v>-2</v>
      </c>
      <c r="C458" s="3">
        <v>0</v>
      </c>
      <c r="D458" s="3">
        <v>-1</v>
      </c>
      <c r="E458" s="3">
        <v>-2</v>
      </c>
      <c r="F458" s="3">
        <v>0</v>
      </c>
      <c r="G458" s="3">
        <v>-1</v>
      </c>
      <c r="H458" s="3">
        <v>0</v>
      </c>
      <c r="I458" s="3">
        <v>-1</v>
      </c>
      <c r="J458" s="3">
        <v>-2</v>
      </c>
      <c r="K458" s="3">
        <v>0</v>
      </c>
      <c r="L458" s="3">
        <v>1</v>
      </c>
      <c r="M458" s="3">
        <v>0</v>
      </c>
      <c r="N458" s="3">
        <v>0</v>
      </c>
      <c r="O458" s="3">
        <v>0</v>
      </c>
      <c r="P458" s="3">
        <v>1</v>
      </c>
      <c r="Q458" s="3">
        <v>0</v>
      </c>
      <c r="R458" s="3">
        <v>2</v>
      </c>
      <c r="S458" s="3">
        <v>1</v>
      </c>
      <c r="T458" s="3">
        <v>0</v>
      </c>
      <c r="U458" s="3">
        <v>0</v>
      </c>
      <c r="V458" s="3">
        <v>1</v>
      </c>
      <c r="W458" s="3">
        <v>0</v>
      </c>
      <c r="X458" s="3">
        <v>0</v>
      </c>
      <c r="Y458" s="3">
        <v>0</v>
      </c>
      <c r="Z458" s="3">
        <v>0</v>
      </c>
      <c r="AA458" s="4"/>
    </row>
    <row r="459" spans="1:27" x14ac:dyDescent="0.2">
      <c r="A459" s="5" t="s">
        <v>27</v>
      </c>
      <c r="B459" s="6">
        <v>-1.7089836888331239E-2</v>
      </c>
      <c r="C459" s="6">
        <v>0</v>
      </c>
      <c r="D459" s="6">
        <v>-3.05108409610984E-2</v>
      </c>
      <c r="E459" s="6">
        <v>-1.9762675116744496E-2</v>
      </c>
      <c r="F459" s="6">
        <v>0</v>
      </c>
      <c r="G459" s="6">
        <v>-1.0865373379587363E-2</v>
      </c>
      <c r="H459" s="6">
        <v>0</v>
      </c>
      <c r="I459" s="6">
        <v>-1.8582909407665507E-2</v>
      </c>
      <c r="J459" s="6">
        <v>-3.1320427553444184E-2</v>
      </c>
      <c r="K459" s="6">
        <v>0</v>
      </c>
      <c r="L459" s="6">
        <v>2.22220625E-2</v>
      </c>
      <c r="M459" s="6">
        <v>0</v>
      </c>
      <c r="N459" s="6">
        <v>0</v>
      </c>
      <c r="O459" s="6">
        <v>0</v>
      </c>
      <c r="P459" s="6">
        <v>9.4740281827016496E-3</v>
      </c>
      <c r="Q459" s="6">
        <v>0</v>
      </c>
      <c r="R459" s="6">
        <v>2.3464678284182302E-2</v>
      </c>
      <c r="S459" s="6">
        <v>4.8294545454545444E-2</v>
      </c>
      <c r="T459" s="6">
        <v>0</v>
      </c>
      <c r="U459" s="6">
        <v>0</v>
      </c>
      <c r="V459" s="6">
        <v>1.5023366197183101E-2</v>
      </c>
      <c r="W459" s="6">
        <v>0</v>
      </c>
      <c r="X459" s="6">
        <v>0</v>
      </c>
      <c r="Y459" s="6">
        <v>0</v>
      </c>
      <c r="Z459" s="6">
        <v>0</v>
      </c>
      <c r="AA459" s="7">
        <f>SUM(B459:Z459)</f>
        <v>-9.6533826882586795E-3</v>
      </c>
    </row>
    <row r="460" spans="1:27" x14ac:dyDescent="0.2">
      <c r="A460" s="5" t="s">
        <v>95</v>
      </c>
      <c r="B460" s="8" t="s">
        <v>30</v>
      </c>
      <c r="C460" s="8" t="s">
        <v>30</v>
      </c>
      <c r="D460" s="8" t="s">
        <v>30</v>
      </c>
      <c r="E460" s="8" t="s">
        <v>30</v>
      </c>
      <c r="F460" s="8" t="s">
        <v>30</v>
      </c>
      <c r="G460" s="8" t="s">
        <v>30</v>
      </c>
      <c r="H460" s="8" t="s">
        <v>30</v>
      </c>
      <c r="I460" s="8" t="s">
        <v>30</v>
      </c>
      <c r="J460" s="8" t="s">
        <v>30</v>
      </c>
      <c r="K460" s="8" t="s">
        <v>30</v>
      </c>
      <c r="L460" s="8" t="s">
        <v>30</v>
      </c>
      <c r="M460" s="8" t="s">
        <v>30</v>
      </c>
      <c r="N460" s="8" t="s">
        <v>30</v>
      </c>
      <c r="O460" s="8" t="s">
        <v>30</v>
      </c>
      <c r="P460" s="8" t="s">
        <v>30</v>
      </c>
      <c r="Q460" s="8" t="s">
        <v>30</v>
      </c>
      <c r="R460" s="8" t="s">
        <v>30</v>
      </c>
      <c r="S460" s="8">
        <v>82.916499999999999</v>
      </c>
      <c r="T460" s="8" t="s">
        <v>30</v>
      </c>
      <c r="U460" s="8" t="s">
        <v>30</v>
      </c>
      <c r="V460" s="8" t="s">
        <v>30</v>
      </c>
      <c r="W460" s="8" t="s">
        <v>30</v>
      </c>
      <c r="X460" s="8" t="s">
        <v>30</v>
      </c>
      <c r="Y460" s="8" t="s">
        <v>30</v>
      </c>
      <c r="Z460" s="8" t="s">
        <v>30</v>
      </c>
      <c r="AA460" s="12" t="s">
        <v>30</v>
      </c>
    </row>
    <row r="461" spans="1:27" x14ac:dyDescent="0.2">
      <c r="A461" s="5" t="s">
        <v>96</v>
      </c>
      <c r="B461" s="8" t="s">
        <v>30</v>
      </c>
      <c r="C461" s="8" t="s">
        <v>30</v>
      </c>
      <c r="D461" s="8" t="s">
        <v>30</v>
      </c>
      <c r="E461" s="8" t="s">
        <v>30</v>
      </c>
      <c r="F461" s="8" t="s">
        <v>30</v>
      </c>
      <c r="G461" s="8" t="s">
        <v>30</v>
      </c>
      <c r="H461" s="8" t="s">
        <v>30</v>
      </c>
      <c r="I461" s="8" t="s">
        <v>30</v>
      </c>
      <c r="J461" s="8" t="s">
        <v>30</v>
      </c>
      <c r="K461" s="8" t="s">
        <v>30</v>
      </c>
      <c r="L461" s="8" t="s">
        <v>30</v>
      </c>
      <c r="M461" s="8" t="s">
        <v>30</v>
      </c>
      <c r="N461" s="8" t="s">
        <v>30</v>
      </c>
      <c r="O461" s="8" t="s">
        <v>30</v>
      </c>
      <c r="P461" s="8" t="s">
        <v>30</v>
      </c>
      <c r="Q461" s="54" t="s">
        <v>30</v>
      </c>
      <c r="R461" s="54" t="s">
        <v>30</v>
      </c>
      <c r="S461" s="8" t="s">
        <v>30</v>
      </c>
      <c r="T461" s="8" t="s">
        <v>30</v>
      </c>
      <c r="U461" s="8" t="s">
        <v>30</v>
      </c>
      <c r="V461" s="8" t="s">
        <v>30</v>
      </c>
      <c r="W461" s="8" t="s">
        <v>30</v>
      </c>
      <c r="X461" s="8" t="s">
        <v>30</v>
      </c>
      <c r="Y461" s="8" t="s">
        <v>30</v>
      </c>
      <c r="Z461" s="8" t="s">
        <v>30</v>
      </c>
      <c r="AA461" s="12"/>
    </row>
    <row r="462" spans="1:27" x14ac:dyDescent="0.2">
      <c r="A462" s="9" t="s">
        <v>29</v>
      </c>
      <c r="B462" s="10" t="s">
        <v>30</v>
      </c>
      <c r="C462" s="10" t="s">
        <v>30</v>
      </c>
      <c r="D462" s="10" t="s">
        <v>30</v>
      </c>
      <c r="E462" s="10" t="s">
        <v>30</v>
      </c>
      <c r="F462" s="10" t="s">
        <v>30</v>
      </c>
      <c r="G462" s="10" t="s">
        <v>30</v>
      </c>
      <c r="H462" s="10" t="s">
        <v>30</v>
      </c>
      <c r="I462" s="10" t="s">
        <v>30</v>
      </c>
      <c r="J462" s="10" t="s">
        <v>30</v>
      </c>
      <c r="K462" s="10" t="s">
        <v>30</v>
      </c>
      <c r="L462" s="10" t="s">
        <v>30</v>
      </c>
      <c r="M462" s="10" t="s">
        <v>30</v>
      </c>
      <c r="N462" s="10" t="s">
        <v>30</v>
      </c>
      <c r="O462" s="10" t="s">
        <v>30</v>
      </c>
      <c r="P462" s="10" t="s">
        <v>30</v>
      </c>
      <c r="Q462" s="10" t="s">
        <v>30</v>
      </c>
      <c r="R462" s="10" t="s">
        <v>30</v>
      </c>
      <c r="S462" s="10">
        <v>45344.036111111112</v>
      </c>
      <c r="T462" s="10" t="s">
        <v>30</v>
      </c>
      <c r="U462" s="10" t="s">
        <v>30</v>
      </c>
      <c r="V462" s="10" t="s">
        <v>30</v>
      </c>
      <c r="W462" s="10" t="s">
        <v>30</v>
      </c>
      <c r="X462" s="10" t="s">
        <v>30</v>
      </c>
      <c r="Y462" s="10" t="s">
        <v>30</v>
      </c>
      <c r="Z462" s="10" t="s">
        <v>30</v>
      </c>
      <c r="AA462" s="55" t="s">
        <v>30</v>
      </c>
    </row>
    <row r="463" spans="1:27" x14ac:dyDescent="0.2">
      <c r="A463" s="1">
        <v>45352</v>
      </c>
    </row>
    <row r="464" spans="1:27" x14ac:dyDescent="0.2">
      <c r="A464" s="2" t="s">
        <v>26</v>
      </c>
      <c r="B464" s="3">
        <v>-2</v>
      </c>
      <c r="C464" s="3">
        <v>0</v>
      </c>
      <c r="D464" s="3">
        <v>-1</v>
      </c>
      <c r="E464" s="3">
        <v>-2</v>
      </c>
      <c r="F464" s="3">
        <v>0</v>
      </c>
      <c r="G464" s="3">
        <v>-1</v>
      </c>
      <c r="H464" s="3">
        <v>1</v>
      </c>
      <c r="I464" s="3">
        <v>0</v>
      </c>
      <c r="J464" s="3">
        <v>-2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1</v>
      </c>
      <c r="Q464" s="3">
        <v>0</v>
      </c>
      <c r="R464" s="3">
        <v>2</v>
      </c>
      <c r="S464" s="3">
        <v>1</v>
      </c>
      <c r="T464" s="3">
        <v>0</v>
      </c>
      <c r="U464" s="3">
        <v>0</v>
      </c>
      <c r="V464" s="3">
        <v>1</v>
      </c>
      <c r="W464" s="3">
        <v>0</v>
      </c>
      <c r="X464" s="3">
        <v>0</v>
      </c>
      <c r="Y464" s="3">
        <v>0</v>
      </c>
      <c r="Z464" s="3">
        <v>0</v>
      </c>
      <c r="AA464" s="4"/>
    </row>
    <row r="465" spans="1:27" x14ac:dyDescent="0.2">
      <c r="A465" s="5" t="s">
        <v>27</v>
      </c>
      <c r="B465" s="6">
        <v>-1.7089836888331239E-2</v>
      </c>
      <c r="C465" s="6">
        <v>0</v>
      </c>
      <c r="D465" s="6">
        <v>-3.05108409610984E-2</v>
      </c>
      <c r="E465" s="6">
        <v>-1.9762675116744496E-2</v>
      </c>
      <c r="F465" s="6">
        <v>0</v>
      </c>
      <c r="G465" s="6">
        <v>-1.0865373379587363E-2</v>
      </c>
      <c r="H465" s="6">
        <v>2.0762171052631572E-2</v>
      </c>
      <c r="I465" s="6">
        <v>0</v>
      </c>
      <c r="J465" s="6">
        <v>-3.1320427553444184E-2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9.4740281827016496E-3</v>
      </c>
      <c r="Q465" s="6">
        <v>0</v>
      </c>
      <c r="R465" s="6">
        <v>2.3464678284182302E-2</v>
      </c>
      <c r="S465" s="6">
        <v>4.8294545454545444E-2</v>
      </c>
      <c r="T465" s="6">
        <v>0</v>
      </c>
      <c r="U465" s="6">
        <v>0</v>
      </c>
      <c r="V465" s="6">
        <v>1.5023366197183101E-2</v>
      </c>
      <c r="W465" s="6">
        <v>0</v>
      </c>
      <c r="X465" s="6">
        <v>0</v>
      </c>
      <c r="Y465" s="6">
        <v>0</v>
      </c>
      <c r="Z465" s="6">
        <v>0</v>
      </c>
      <c r="AA465" s="7">
        <f>SUM(B465:Z465)</f>
        <v>7.4696352720384027E-3</v>
      </c>
    </row>
    <row r="466" spans="1:27" x14ac:dyDescent="0.2">
      <c r="A466" s="5" t="s">
        <v>95</v>
      </c>
      <c r="B466" s="8" t="s">
        <v>30</v>
      </c>
      <c r="C466" s="8" t="s">
        <v>30</v>
      </c>
      <c r="D466" s="8" t="s">
        <v>30</v>
      </c>
      <c r="E466" s="8" t="s">
        <v>30</v>
      </c>
      <c r="F466" s="8" t="s">
        <v>30</v>
      </c>
      <c r="G466" s="8" t="s">
        <v>30</v>
      </c>
      <c r="H466" s="8">
        <v>15718</v>
      </c>
      <c r="I466" s="8">
        <v>4.7450000000000001</v>
      </c>
      <c r="J466" s="8" t="s">
        <v>30</v>
      </c>
      <c r="K466" s="8" t="s">
        <v>30</v>
      </c>
      <c r="L466" s="8">
        <v>56.1</v>
      </c>
      <c r="M466" s="8" t="s">
        <v>30</v>
      </c>
      <c r="N466" s="8" t="s">
        <v>30</v>
      </c>
      <c r="O466" s="8" t="s">
        <v>30</v>
      </c>
      <c r="P466" s="8" t="s">
        <v>30</v>
      </c>
      <c r="Q466" s="8" t="s">
        <v>30</v>
      </c>
      <c r="R466" s="8" t="s">
        <v>30</v>
      </c>
      <c r="S466" s="8" t="s">
        <v>30</v>
      </c>
      <c r="T466" s="8" t="s">
        <v>30</v>
      </c>
      <c r="U466" s="8" t="s">
        <v>30</v>
      </c>
      <c r="V466" s="8" t="s">
        <v>30</v>
      </c>
      <c r="W466" s="8" t="s">
        <v>30</v>
      </c>
      <c r="X466" s="8" t="s">
        <v>30</v>
      </c>
      <c r="Y466" s="8" t="s">
        <v>30</v>
      </c>
      <c r="Z466" s="8" t="s">
        <v>30</v>
      </c>
      <c r="AA466" s="12" t="s">
        <v>30</v>
      </c>
    </row>
    <row r="467" spans="1:27" x14ac:dyDescent="0.2">
      <c r="A467" s="5" t="s">
        <v>96</v>
      </c>
      <c r="B467" s="8" t="s">
        <v>30</v>
      </c>
      <c r="C467" s="8" t="s">
        <v>30</v>
      </c>
      <c r="D467" s="8" t="s">
        <v>30</v>
      </c>
      <c r="E467" s="8" t="s">
        <v>30</v>
      </c>
      <c r="F467" s="8" t="s">
        <v>30</v>
      </c>
      <c r="G467" s="8" t="s">
        <v>30</v>
      </c>
      <c r="H467" s="8" t="s">
        <v>30</v>
      </c>
      <c r="I467" s="8" t="s">
        <v>30</v>
      </c>
      <c r="J467" s="8" t="s">
        <v>30</v>
      </c>
      <c r="K467" s="8" t="s">
        <v>30</v>
      </c>
      <c r="L467" s="8" t="s">
        <v>30</v>
      </c>
      <c r="M467" s="8" t="s">
        <v>30</v>
      </c>
      <c r="N467" s="8" t="s">
        <v>30</v>
      </c>
      <c r="O467" s="8" t="s">
        <v>30</v>
      </c>
      <c r="P467" s="8" t="s">
        <v>30</v>
      </c>
      <c r="Q467" s="54" t="s">
        <v>30</v>
      </c>
      <c r="R467" s="54" t="s">
        <v>30</v>
      </c>
      <c r="S467" s="8" t="s">
        <v>30</v>
      </c>
      <c r="T467" s="8" t="s">
        <v>30</v>
      </c>
      <c r="U467" s="8" t="s">
        <v>30</v>
      </c>
      <c r="V467" s="8" t="s">
        <v>30</v>
      </c>
      <c r="W467" s="8" t="s">
        <v>30</v>
      </c>
      <c r="X467" s="8" t="s">
        <v>30</v>
      </c>
      <c r="Y467" s="8" t="s">
        <v>30</v>
      </c>
      <c r="Z467" s="8" t="s">
        <v>30</v>
      </c>
      <c r="AA467" s="12"/>
    </row>
    <row r="468" spans="1:27" x14ac:dyDescent="0.2">
      <c r="A468" s="9" t="s">
        <v>29</v>
      </c>
      <c r="B468" s="10" t="s">
        <v>30</v>
      </c>
      <c r="C468" s="10" t="s">
        <v>30</v>
      </c>
      <c r="D468" s="10" t="s">
        <v>30</v>
      </c>
      <c r="E468" s="10" t="s">
        <v>30</v>
      </c>
      <c r="F468" s="10" t="s">
        <v>30</v>
      </c>
      <c r="G468" s="10" t="s">
        <v>30</v>
      </c>
      <c r="H468" s="10">
        <v>45352.259027777778</v>
      </c>
      <c r="I468" s="10">
        <v>45352.259027777778</v>
      </c>
      <c r="J468" s="10" t="s">
        <v>30</v>
      </c>
      <c r="K468" s="10" t="s">
        <v>30</v>
      </c>
      <c r="L468" s="10">
        <v>45352.259027777778</v>
      </c>
      <c r="M468" s="10" t="s">
        <v>30</v>
      </c>
      <c r="N468" s="10" t="s">
        <v>30</v>
      </c>
      <c r="O468" s="10" t="s">
        <v>30</v>
      </c>
      <c r="P468" s="10" t="s">
        <v>30</v>
      </c>
      <c r="Q468" s="10" t="s">
        <v>30</v>
      </c>
      <c r="R468" s="10" t="s">
        <v>30</v>
      </c>
      <c r="S468" s="10" t="s">
        <v>30</v>
      </c>
      <c r="T468" s="10" t="s">
        <v>30</v>
      </c>
      <c r="U468" s="10" t="s">
        <v>30</v>
      </c>
      <c r="V468" s="10" t="s">
        <v>30</v>
      </c>
      <c r="W468" s="10" t="s">
        <v>30</v>
      </c>
      <c r="X468" s="10" t="s">
        <v>30</v>
      </c>
      <c r="Y468" s="10" t="s">
        <v>30</v>
      </c>
      <c r="Z468" s="10" t="s">
        <v>30</v>
      </c>
      <c r="AA468" s="55" t="s">
        <v>30</v>
      </c>
    </row>
    <row r="469" spans="1:27" x14ac:dyDescent="0.2">
      <c r="A469" s="1">
        <v>45380</v>
      </c>
    </row>
    <row r="470" spans="1:27" x14ac:dyDescent="0.2">
      <c r="A470" s="2" t="s">
        <v>26</v>
      </c>
      <c r="B470" s="3">
        <v>-2</v>
      </c>
      <c r="C470" s="3">
        <v>0</v>
      </c>
      <c r="D470" s="3">
        <v>-1</v>
      </c>
      <c r="E470" s="3">
        <v>-2</v>
      </c>
      <c r="F470" s="3">
        <v>0</v>
      </c>
      <c r="G470" s="3">
        <v>-1</v>
      </c>
      <c r="H470" s="3">
        <v>1</v>
      </c>
      <c r="I470" s="3">
        <v>0</v>
      </c>
      <c r="J470" s="3">
        <v>-2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1</v>
      </c>
      <c r="Q470" s="3">
        <v>0</v>
      </c>
      <c r="R470" s="3">
        <v>2</v>
      </c>
      <c r="S470" s="3">
        <v>1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4"/>
    </row>
    <row r="471" spans="1:27" x14ac:dyDescent="0.2">
      <c r="A471" s="5" t="s">
        <v>27</v>
      </c>
      <c r="B471" s="6">
        <v>-1.7089836888331239E-2</v>
      </c>
      <c r="C471" s="6">
        <v>0</v>
      </c>
      <c r="D471" s="6">
        <v>-3.05108409610984E-2</v>
      </c>
      <c r="E471" s="6">
        <v>-1.9762675116744496E-2</v>
      </c>
      <c r="F471" s="6">
        <v>0</v>
      </c>
      <c r="G471" s="6">
        <v>-1.0865373379587363E-2</v>
      </c>
      <c r="H471" s="6">
        <v>2.0762171052631572E-2</v>
      </c>
      <c r="I471" s="6">
        <v>0</v>
      </c>
      <c r="J471" s="6">
        <v>-3.1320427553444184E-2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9.4740281827016496E-3</v>
      </c>
      <c r="Q471" s="6">
        <v>0</v>
      </c>
      <c r="R471" s="6">
        <v>2.3464678284182302E-2</v>
      </c>
      <c r="S471" s="6">
        <v>4.8294545454545444E-2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7">
        <f>SUM(B471:Z471)</f>
        <v>-7.5537309251446985E-3</v>
      </c>
    </row>
    <row r="472" spans="1:27" x14ac:dyDescent="0.2">
      <c r="A472" s="5" t="s">
        <v>95</v>
      </c>
      <c r="B472" s="8" t="s">
        <v>30</v>
      </c>
      <c r="C472" s="8" t="s">
        <v>30</v>
      </c>
      <c r="D472" s="8" t="s">
        <v>30</v>
      </c>
      <c r="E472" s="8" t="s">
        <v>30</v>
      </c>
      <c r="F472" s="8" t="s">
        <v>30</v>
      </c>
      <c r="G472" s="8" t="s">
        <v>30</v>
      </c>
      <c r="H472" s="8" t="s">
        <v>30</v>
      </c>
      <c r="I472" s="8" t="s">
        <v>30</v>
      </c>
      <c r="J472" s="8" t="s">
        <v>30</v>
      </c>
      <c r="K472" s="8" t="s">
        <v>30</v>
      </c>
      <c r="L472" s="8" t="s">
        <v>30</v>
      </c>
      <c r="M472" s="8" t="s">
        <v>30</v>
      </c>
      <c r="N472" s="8" t="s">
        <v>30</v>
      </c>
      <c r="O472" s="8" t="s">
        <v>30</v>
      </c>
      <c r="P472" s="8" t="s">
        <v>30</v>
      </c>
      <c r="Q472" s="8" t="s">
        <v>30</v>
      </c>
      <c r="R472" s="8" t="s">
        <v>30</v>
      </c>
      <c r="S472" s="8" t="s">
        <v>30</v>
      </c>
      <c r="T472" s="8" t="s">
        <v>30</v>
      </c>
      <c r="U472" s="8" t="s">
        <v>30</v>
      </c>
      <c r="V472" s="8">
        <v>1351.06</v>
      </c>
      <c r="W472" s="8" t="s">
        <v>30</v>
      </c>
      <c r="X472" s="8" t="s">
        <v>30</v>
      </c>
      <c r="Y472" s="8" t="s">
        <v>30</v>
      </c>
      <c r="Z472" s="8" t="s">
        <v>30</v>
      </c>
      <c r="AA472" s="12" t="s">
        <v>30</v>
      </c>
    </row>
    <row r="473" spans="1:27" x14ac:dyDescent="0.2">
      <c r="A473" s="5" t="s">
        <v>96</v>
      </c>
      <c r="B473" s="8" t="s">
        <v>30</v>
      </c>
      <c r="C473" s="8" t="s">
        <v>30</v>
      </c>
      <c r="D473" s="8" t="s">
        <v>30</v>
      </c>
      <c r="E473" s="8" t="s">
        <v>30</v>
      </c>
      <c r="F473" s="8" t="s">
        <v>30</v>
      </c>
      <c r="G473" s="8" t="s">
        <v>30</v>
      </c>
      <c r="H473" s="8" t="s">
        <v>30</v>
      </c>
      <c r="I473" s="8" t="s">
        <v>30</v>
      </c>
      <c r="J473" s="8" t="s">
        <v>30</v>
      </c>
      <c r="K473" s="8" t="s">
        <v>30</v>
      </c>
      <c r="L473" s="8" t="s">
        <v>30</v>
      </c>
      <c r="M473" s="8" t="s">
        <v>30</v>
      </c>
      <c r="N473" s="8" t="s">
        <v>30</v>
      </c>
      <c r="O473" s="8" t="s">
        <v>30</v>
      </c>
      <c r="P473" s="8" t="s">
        <v>30</v>
      </c>
      <c r="Q473" s="54" t="s">
        <v>30</v>
      </c>
      <c r="R473" s="54" t="s">
        <v>30</v>
      </c>
      <c r="S473" s="8" t="s">
        <v>30</v>
      </c>
      <c r="T473" s="8" t="s">
        <v>30</v>
      </c>
      <c r="U473" s="8" t="s">
        <v>30</v>
      </c>
      <c r="V473" s="8" t="s">
        <v>30</v>
      </c>
      <c r="W473" s="8" t="s">
        <v>30</v>
      </c>
      <c r="X473" s="8" t="s">
        <v>30</v>
      </c>
      <c r="Y473" s="8" t="s">
        <v>30</v>
      </c>
      <c r="Z473" s="8" t="s">
        <v>30</v>
      </c>
      <c r="AA473" s="12"/>
    </row>
    <row r="474" spans="1:27" x14ac:dyDescent="0.2">
      <c r="A474" s="9" t="s">
        <v>29</v>
      </c>
      <c r="B474" s="10" t="s">
        <v>30</v>
      </c>
      <c r="C474" s="10" t="s">
        <v>30</v>
      </c>
      <c r="D474" s="10" t="s">
        <v>30</v>
      </c>
      <c r="E474" s="10" t="s">
        <v>30</v>
      </c>
      <c r="F474" s="10" t="s">
        <v>30</v>
      </c>
      <c r="G474" s="10" t="s">
        <v>30</v>
      </c>
      <c r="H474" s="10" t="s">
        <v>30</v>
      </c>
      <c r="I474" s="10" t="s">
        <v>30</v>
      </c>
      <c r="J474" s="10" t="s">
        <v>30</v>
      </c>
      <c r="K474" s="10" t="s">
        <v>30</v>
      </c>
      <c r="L474" s="10" t="s">
        <v>30</v>
      </c>
      <c r="M474" s="10" t="s">
        <v>30</v>
      </c>
      <c r="N474" s="10" t="s">
        <v>30</v>
      </c>
      <c r="O474" s="10" t="s">
        <v>30</v>
      </c>
      <c r="P474" s="10" t="s">
        <v>30</v>
      </c>
      <c r="Q474" s="10" t="s">
        <v>30</v>
      </c>
      <c r="R474" s="10" t="s">
        <v>30</v>
      </c>
      <c r="S474" s="10" t="s">
        <v>30</v>
      </c>
      <c r="T474" s="10" t="s">
        <v>30</v>
      </c>
      <c r="U474" s="10" t="s">
        <v>30</v>
      </c>
      <c r="V474" s="10">
        <v>45014.446527777778</v>
      </c>
      <c r="W474" s="10" t="s">
        <v>30</v>
      </c>
      <c r="X474" s="10" t="s">
        <v>30</v>
      </c>
      <c r="Y474" s="10" t="s">
        <v>30</v>
      </c>
      <c r="Z474" s="10" t="s">
        <v>30</v>
      </c>
      <c r="AA474" s="55" t="s">
        <v>30</v>
      </c>
    </row>
    <row r="475" spans="1:27" x14ac:dyDescent="0.2">
      <c r="A475" s="1">
        <v>45383</v>
      </c>
    </row>
    <row r="476" spans="1:27" x14ac:dyDescent="0.2">
      <c r="A476" s="2" t="s">
        <v>26</v>
      </c>
      <c r="B476" s="3">
        <v>-2</v>
      </c>
      <c r="C476" s="3">
        <v>0</v>
      </c>
      <c r="D476" s="3">
        <v>-1</v>
      </c>
      <c r="E476" s="3">
        <v>-2</v>
      </c>
      <c r="F476" s="3">
        <v>0</v>
      </c>
      <c r="G476" s="3">
        <v>-1</v>
      </c>
      <c r="H476" s="3">
        <v>1</v>
      </c>
      <c r="I476" s="3">
        <v>0</v>
      </c>
      <c r="J476" s="3">
        <v>-2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1</v>
      </c>
      <c r="Q476" s="3">
        <v>0</v>
      </c>
      <c r="R476" s="3">
        <v>2</v>
      </c>
      <c r="S476" s="3">
        <v>1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4"/>
    </row>
    <row r="477" spans="1:27" x14ac:dyDescent="0.2">
      <c r="A477" s="5" t="s">
        <v>27</v>
      </c>
      <c r="B477" s="6">
        <v>-1.7089836888331239E-2</v>
      </c>
      <c r="C477" s="6">
        <v>0</v>
      </c>
      <c r="D477" s="6">
        <v>-3.05108409610984E-2</v>
      </c>
      <c r="E477" s="6">
        <v>-1.9762675116744496E-2</v>
      </c>
      <c r="F477" s="6">
        <v>0</v>
      </c>
      <c r="G477" s="6">
        <v>-1.0865373379587363E-2</v>
      </c>
      <c r="H477" s="6">
        <v>2.0762171052631572E-2</v>
      </c>
      <c r="I477" s="6">
        <v>0</v>
      </c>
      <c r="J477" s="6">
        <v>-3.1320427553444184E-2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9.4740281827016496E-3</v>
      </c>
      <c r="Q477" s="6">
        <v>0</v>
      </c>
      <c r="R477" s="6">
        <v>2.3464678284182302E-2</v>
      </c>
      <c r="S477" s="6">
        <v>4.8294545454545444E-2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7">
        <f>SUM(B477:Z477)</f>
        <v>-7.5537309251446985E-3</v>
      </c>
    </row>
    <row r="478" spans="1:27" x14ac:dyDescent="0.2">
      <c r="A478" s="5" t="s">
        <v>95</v>
      </c>
      <c r="B478" s="8" t="s">
        <v>30</v>
      </c>
      <c r="C478" s="8" t="s">
        <v>30</v>
      </c>
      <c r="D478" s="8" t="s">
        <v>30</v>
      </c>
      <c r="E478" s="8" t="s">
        <v>30</v>
      </c>
      <c r="F478" s="8" t="s">
        <v>30</v>
      </c>
      <c r="G478" s="8" t="s">
        <v>30</v>
      </c>
      <c r="H478" s="8" t="s">
        <v>30</v>
      </c>
      <c r="I478" s="8" t="s">
        <v>30</v>
      </c>
      <c r="J478" s="8" t="s">
        <v>30</v>
      </c>
      <c r="K478" s="8" t="s">
        <v>30</v>
      </c>
      <c r="L478" s="8" t="s">
        <v>30</v>
      </c>
      <c r="M478" s="8" t="s">
        <v>30</v>
      </c>
      <c r="N478" s="8" t="s">
        <v>30</v>
      </c>
      <c r="O478" s="8" t="s">
        <v>30</v>
      </c>
      <c r="P478" s="8" t="s">
        <v>30</v>
      </c>
      <c r="Q478" s="8" t="s">
        <v>30</v>
      </c>
      <c r="R478" s="8" t="s">
        <v>30</v>
      </c>
      <c r="S478" s="8" t="s">
        <v>30</v>
      </c>
      <c r="T478" s="8" t="s">
        <v>30</v>
      </c>
      <c r="U478" s="8" t="s">
        <v>30</v>
      </c>
      <c r="V478" s="8" t="s">
        <v>30</v>
      </c>
      <c r="W478" s="8" t="s">
        <v>30</v>
      </c>
      <c r="X478" s="8" t="s">
        <v>30</v>
      </c>
      <c r="Y478" s="8" t="s">
        <v>30</v>
      </c>
      <c r="Z478" s="8" t="s">
        <v>30</v>
      </c>
      <c r="AA478" s="12" t="s">
        <v>30</v>
      </c>
    </row>
    <row r="479" spans="1:27" x14ac:dyDescent="0.2">
      <c r="A479" s="5" t="s">
        <v>96</v>
      </c>
      <c r="B479" s="8" t="s">
        <v>30</v>
      </c>
      <c r="C479" s="8" t="s">
        <v>30</v>
      </c>
      <c r="D479" s="8" t="s">
        <v>30</v>
      </c>
      <c r="E479" s="8" t="s">
        <v>30</v>
      </c>
      <c r="F479" s="8" t="s">
        <v>30</v>
      </c>
      <c r="G479" s="8" t="s">
        <v>30</v>
      </c>
      <c r="H479" s="8" t="s">
        <v>30</v>
      </c>
      <c r="I479" s="8" t="s">
        <v>30</v>
      </c>
      <c r="J479" s="8" t="s">
        <v>30</v>
      </c>
      <c r="K479" s="8" t="s">
        <v>30</v>
      </c>
      <c r="L479" s="8" t="s">
        <v>30</v>
      </c>
      <c r="M479" s="8" t="s">
        <v>30</v>
      </c>
      <c r="N479" s="8" t="s">
        <v>30</v>
      </c>
      <c r="O479" s="8" t="s">
        <v>30</v>
      </c>
      <c r="P479" s="8" t="s">
        <v>30</v>
      </c>
      <c r="Q479" s="54" t="s">
        <v>30</v>
      </c>
      <c r="R479" s="54" t="s">
        <v>30</v>
      </c>
      <c r="S479" s="8" t="s">
        <v>30</v>
      </c>
      <c r="T479" s="8" t="s">
        <v>30</v>
      </c>
      <c r="U479" s="8" t="s">
        <v>30</v>
      </c>
      <c r="V479" s="8" t="s">
        <v>30</v>
      </c>
      <c r="W479" s="8" t="s">
        <v>30</v>
      </c>
      <c r="X479" s="8" t="s">
        <v>30</v>
      </c>
      <c r="Y479" s="8" t="s">
        <v>30</v>
      </c>
      <c r="Z479" s="8" t="s">
        <v>30</v>
      </c>
      <c r="AA479" s="12"/>
    </row>
    <row r="480" spans="1:27" x14ac:dyDescent="0.2">
      <c r="A480" s="9" t="s">
        <v>29</v>
      </c>
      <c r="B480" s="10" t="s">
        <v>30</v>
      </c>
      <c r="C480" s="10" t="s">
        <v>30</v>
      </c>
      <c r="D480" s="10" t="s">
        <v>30</v>
      </c>
      <c r="E480" s="10" t="s">
        <v>30</v>
      </c>
      <c r="F480" s="10" t="s">
        <v>30</v>
      </c>
      <c r="G480" s="10" t="s">
        <v>30</v>
      </c>
      <c r="H480" s="10" t="s">
        <v>30</v>
      </c>
      <c r="I480" s="10" t="s">
        <v>30</v>
      </c>
      <c r="J480" s="10" t="s">
        <v>30</v>
      </c>
      <c r="K480" s="10" t="s">
        <v>30</v>
      </c>
      <c r="L480" s="10" t="s">
        <v>30</v>
      </c>
      <c r="M480" s="10" t="s">
        <v>30</v>
      </c>
      <c r="N480" s="10" t="s">
        <v>30</v>
      </c>
      <c r="O480" s="10" t="s">
        <v>30</v>
      </c>
      <c r="P480" s="10" t="s">
        <v>30</v>
      </c>
      <c r="Q480" s="10" t="s">
        <v>30</v>
      </c>
      <c r="R480" s="10" t="s">
        <v>30</v>
      </c>
      <c r="S480" s="10" t="s">
        <v>30</v>
      </c>
      <c r="T480" s="10" t="s">
        <v>30</v>
      </c>
      <c r="U480" s="10" t="s">
        <v>30</v>
      </c>
      <c r="V480" s="10" t="s">
        <v>30</v>
      </c>
      <c r="W480" s="10" t="s">
        <v>30</v>
      </c>
      <c r="X480" s="10" t="s">
        <v>30</v>
      </c>
      <c r="Y480" s="10" t="s">
        <v>30</v>
      </c>
      <c r="Z480" s="10" t="s">
        <v>30</v>
      </c>
      <c r="AA480" s="55" t="s">
        <v>30</v>
      </c>
    </row>
    <row r="481" spans="1:27" x14ac:dyDescent="0.2">
      <c r="A481" s="1">
        <v>45384</v>
      </c>
    </row>
    <row r="482" spans="1:27" x14ac:dyDescent="0.2">
      <c r="A482" s="2" t="s">
        <v>26</v>
      </c>
      <c r="B482" s="3">
        <v>-2</v>
      </c>
      <c r="C482" s="3">
        <v>0</v>
      </c>
      <c r="D482" s="3">
        <v>-1</v>
      </c>
      <c r="E482" s="3">
        <v>-2</v>
      </c>
      <c r="F482" s="3">
        <v>0</v>
      </c>
      <c r="G482" s="3">
        <v>-1</v>
      </c>
      <c r="H482" s="3">
        <v>1</v>
      </c>
      <c r="I482" s="3">
        <v>-1</v>
      </c>
      <c r="J482" s="3">
        <v>-2</v>
      </c>
      <c r="K482" s="3">
        <v>0</v>
      </c>
      <c r="L482" s="3">
        <v>1</v>
      </c>
      <c r="M482" s="3">
        <v>0</v>
      </c>
      <c r="N482" s="3">
        <v>0</v>
      </c>
      <c r="O482" s="3">
        <v>0</v>
      </c>
      <c r="P482" s="3">
        <v>1</v>
      </c>
      <c r="Q482" s="3">
        <v>0</v>
      </c>
      <c r="R482" s="3">
        <v>2</v>
      </c>
      <c r="S482" s="3">
        <v>1</v>
      </c>
      <c r="T482" s="3">
        <v>0</v>
      </c>
      <c r="U482" s="3">
        <v>-1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4"/>
    </row>
    <row r="483" spans="1:27" x14ac:dyDescent="0.2">
      <c r="A483" s="5" t="s">
        <v>27</v>
      </c>
      <c r="B483" s="6">
        <v>-1.7089836888331239E-2</v>
      </c>
      <c r="C483" s="6">
        <v>0</v>
      </c>
      <c r="D483" s="6">
        <v>-3.05108409610984E-2</v>
      </c>
      <c r="E483" s="6">
        <v>-1.9762675116744496E-2</v>
      </c>
      <c r="F483" s="6">
        <v>0</v>
      </c>
      <c r="G483" s="6">
        <v>-1.0865373379587363E-2</v>
      </c>
      <c r="H483" s="6">
        <v>2.0762171052631572E-2</v>
      </c>
      <c r="I483" s="6">
        <v>-1.6389554794520547E-2</v>
      </c>
      <c r="J483" s="6">
        <v>-3.1320427553444184E-2</v>
      </c>
      <c r="K483" s="6">
        <v>0</v>
      </c>
      <c r="L483" s="6">
        <v>2.4170454545454544E-2</v>
      </c>
      <c r="M483" s="6">
        <v>0</v>
      </c>
      <c r="N483" s="6">
        <v>0</v>
      </c>
      <c r="O483" s="6">
        <v>0</v>
      </c>
      <c r="P483" s="6">
        <v>9.4740281827016496E-3</v>
      </c>
      <c r="Q483" s="6">
        <v>0</v>
      </c>
      <c r="R483" s="6">
        <v>2.3464678284182302E-2</v>
      </c>
      <c r="S483" s="6">
        <v>4.8294545454545444E-2</v>
      </c>
      <c r="T483" s="6">
        <v>0</v>
      </c>
      <c r="U483" s="6">
        <v>-2.2426194939081538E-2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7">
        <f>SUM(B483:Z483)</f>
        <v>-2.219902611329222E-2</v>
      </c>
    </row>
    <row r="484" spans="1:27" x14ac:dyDescent="0.2">
      <c r="A484" s="5" t="s">
        <v>95</v>
      </c>
      <c r="B484" s="8" t="s">
        <v>30</v>
      </c>
      <c r="C484" s="8" t="s">
        <v>30</v>
      </c>
      <c r="D484" s="8" t="s">
        <v>30</v>
      </c>
      <c r="E484" s="8" t="s">
        <v>30</v>
      </c>
      <c r="F484" s="8" t="s">
        <v>30</v>
      </c>
      <c r="G484" s="8" t="s">
        <v>30</v>
      </c>
      <c r="H484" s="8" t="s">
        <v>30</v>
      </c>
      <c r="I484" s="8">
        <v>4.7519999999999998</v>
      </c>
      <c r="J484" s="8" t="s">
        <v>30</v>
      </c>
      <c r="K484" s="8" t="s">
        <v>30</v>
      </c>
      <c r="L484" s="8">
        <v>56.335000000000001</v>
      </c>
      <c r="M484" s="8" t="s">
        <v>30</v>
      </c>
      <c r="N484" s="8" t="s">
        <v>30</v>
      </c>
      <c r="O484" s="8" t="s">
        <v>30</v>
      </c>
      <c r="P484" s="8" t="s">
        <v>30</v>
      </c>
      <c r="Q484" s="8" t="s">
        <v>30</v>
      </c>
      <c r="R484" s="8" t="s">
        <v>30</v>
      </c>
      <c r="S484" s="8" t="s">
        <v>30</v>
      </c>
      <c r="T484" s="8" t="s">
        <v>30</v>
      </c>
      <c r="U484" s="8">
        <v>32.070999999999998</v>
      </c>
      <c r="V484" s="8" t="s">
        <v>30</v>
      </c>
      <c r="W484" s="8" t="s">
        <v>30</v>
      </c>
      <c r="X484" s="8" t="s">
        <v>30</v>
      </c>
      <c r="Y484" s="8" t="s">
        <v>30</v>
      </c>
      <c r="Z484" s="8" t="s">
        <v>30</v>
      </c>
      <c r="AA484" s="12" t="s">
        <v>30</v>
      </c>
    </row>
    <row r="485" spans="1:27" x14ac:dyDescent="0.2">
      <c r="A485" s="5" t="s">
        <v>96</v>
      </c>
      <c r="B485" s="8" t="s">
        <v>30</v>
      </c>
      <c r="C485" s="8" t="s">
        <v>30</v>
      </c>
      <c r="D485" s="8" t="s">
        <v>30</v>
      </c>
      <c r="E485" s="8" t="s">
        <v>30</v>
      </c>
      <c r="F485" s="8" t="s">
        <v>30</v>
      </c>
      <c r="G485" s="8" t="s">
        <v>30</v>
      </c>
      <c r="H485" s="8" t="s">
        <v>30</v>
      </c>
      <c r="I485" s="8" t="s">
        <v>30</v>
      </c>
      <c r="J485" s="8" t="s">
        <v>30</v>
      </c>
      <c r="K485" s="8" t="s">
        <v>30</v>
      </c>
      <c r="L485" s="8" t="s">
        <v>30</v>
      </c>
      <c r="M485" s="8" t="s">
        <v>30</v>
      </c>
      <c r="N485" s="8" t="s">
        <v>30</v>
      </c>
      <c r="O485" s="8" t="s">
        <v>30</v>
      </c>
      <c r="P485" s="8" t="s">
        <v>30</v>
      </c>
      <c r="Q485" s="54" t="s">
        <v>30</v>
      </c>
      <c r="R485" s="54" t="s">
        <v>30</v>
      </c>
      <c r="S485" s="8" t="s">
        <v>30</v>
      </c>
      <c r="T485" s="8" t="s">
        <v>30</v>
      </c>
      <c r="U485" s="8" t="s">
        <v>30</v>
      </c>
      <c r="V485" s="8" t="s">
        <v>30</v>
      </c>
      <c r="W485" s="8" t="s">
        <v>30</v>
      </c>
      <c r="X485" s="8" t="s">
        <v>30</v>
      </c>
      <c r="Y485" s="8" t="s">
        <v>30</v>
      </c>
      <c r="Z485" s="8" t="s">
        <v>30</v>
      </c>
      <c r="AA485" s="12"/>
    </row>
    <row r="486" spans="1:27" x14ac:dyDescent="0.2">
      <c r="A486" s="9" t="s">
        <v>29</v>
      </c>
      <c r="B486" s="10" t="s">
        <v>30</v>
      </c>
      <c r="C486" s="10" t="s">
        <v>30</v>
      </c>
      <c r="D486" s="10" t="s">
        <v>30</v>
      </c>
      <c r="E486" s="10" t="s">
        <v>30</v>
      </c>
      <c r="F486" s="10" t="s">
        <v>30</v>
      </c>
      <c r="G486" s="10" t="s">
        <v>30</v>
      </c>
      <c r="H486" s="10" t="s">
        <v>30</v>
      </c>
      <c r="I486" s="10">
        <v>45384.270833333336</v>
      </c>
      <c r="J486" s="10" t="s">
        <v>30</v>
      </c>
      <c r="K486" s="10" t="s">
        <v>30</v>
      </c>
      <c r="L486" s="10">
        <v>45384.270833333336</v>
      </c>
      <c r="M486" s="10" t="s">
        <v>30</v>
      </c>
      <c r="N486" s="10" t="s">
        <v>30</v>
      </c>
      <c r="O486" s="10" t="s">
        <v>30</v>
      </c>
      <c r="P486" s="10" t="s">
        <v>30</v>
      </c>
      <c r="Q486" s="10" t="s">
        <v>30</v>
      </c>
      <c r="R486" s="10" t="s">
        <v>30</v>
      </c>
      <c r="S486" s="10" t="s">
        <v>30</v>
      </c>
      <c r="T486" s="10" t="s">
        <v>30</v>
      </c>
      <c r="U486" s="10">
        <v>45384.270833333336</v>
      </c>
      <c r="V486" s="10" t="s">
        <v>30</v>
      </c>
      <c r="W486" s="10" t="s">
        <v>30</v>
      </c>
      <c r="X486" s="10" t="s">
        <v>30</v>
      </c>
      <c r="Y486" s="10" t="s">
        <v>30</v>
      </c>
      <c r="Z486" s="10" t="s">
        <v>30</v>
      </c>
      <c r="AA486" s="55" t="s">
        <v>30</v>
      </c>
    </row>
    <row r="487" spans="1:27" x14ac:dyDescent="0.2">
      <c r="A487" s="1">
        <v>45398</v>
      </c>
    </row>
    <row r="488" spans="1:27" x14ac:dyDescent="0.2">
      <c r="A488" s="2" t="s">
        <v>26</v>
      </c>
      <c r="B488" s="3">
        <v>-2</v>
      </c>
      <c r="C488" s="3">
        <v>0</v>
      </c>
      <c r="D488" s="3">
        <v>-1</v>
      </c>
      <c r="E488" s="3">
        <v>-2</v>
      </c>
      <c r="F488" s="3">
        <v>0</v>
      </c>
      <c r="G488" s="3">
        <v>-1</v>
      </c>
      <c r="H488" s="3">
        <v>1</v>
      </c>
      <c r="I488" s="3">
        <v>-1</v>
      </c>
      <c r="J488" s="3">
        <v>-2</v>
      </c>
      <c r="K488" s="3">
        <v>0</v>
      </c>
      <c r="L488" s="3">
        <v>1</v>
      </c>
      <c r="M488" s="3">
        <v>0</v>
      </c>
      <c r="N488" s="3">
        <v>0</v>
      </c>
      <c r="O488" s="3">
        <v>0</v>
      </c>
      <c r="P488" s="3">
        <v>1</v>
      </c>
      <c r="Q488" s="3">
        <v>0</v>
      </c>
      <c r="R488" s="3">
        <v>2</v>
      </c>
      <c r="S488" s="3">
        <v>1</v>
      </c>
      <c r="T488" s="3">
        <v>0</v>
      </c>
      <c r="U488" s="3">
        <v>-1</v>
      </c>
      <c r="V488" s="3">
        <v>0</v>
      </c>
      <c r="W488" s="3">
        <v>0</v>
      </c>
      <c r="X488" s="3">
        <v>0</v>
      </c>
      <c r="Y488" s="3">
        <v>-2</v>
      </c>
      <c r="Z488" s="3">
        <v>0</v>
      </c>
      <c r="AA488" s="4"/>
    </row>
    <row r="489" spans="1:27" x14ac:dyDescent="0.2">
      <c r="A489" s="5" t="s">
        <v>27</v>
      </c>
      <c r="B489" s="6">
        <v>-1.7089836888331239E-2</v>
      </c>
      <c r="C489" s="6">
        <v>0</v>
      </c>
      <c r="D489" s="6">
        <v>-3.05108409610984E-2</v>
      </c>
      <c r="E489" s="6">
        <v>-1.9762675116744496E-2</v>
      </c>
      <c r="F489" s="6">
        <v>0</v>
      </c>
      <c r="G489" s="6">
        <v>-1.0865373379587363E-2</v>
      </c>
      <c r="H489" s="6">
        <v>2.0762171052631572E-2</v>
      </c>
      <c r="I489" s="6">
        <v>-1.6389554794520547E-2</v>
      </c>
      <c r="J489" s="6">
        <v>-3.1320427553444184E-2</v>
      </c>
      <c r="K489" s="6">
        <v>0</v>
      </c>
      <c r="L489" s="6">
        <v>2.4170454545454544E-2</v>
      </c>
      <c r="M489" s="6">
        <v>0</v>
      </c>
      <c r="N489" s="6">
        <v>0</v>
      </c>
      <c r="O489" s="6">
        <v>0</v>
      </c>
      <c r="P489" s="6">
        <v>9.4740281827016496E-3</v>
      </c>
      <c r="Q489" s="6">
        <v>0</v>
      </c>
      <c r="R489" s="6">
        <v>2.3464678284182302E-2</v>
      </c>
      <c r="S489" s="6">
        <v>4.8294545454545444E-2</v>
      </c>
      <c r="T489" s="6">
        <v>0</v>
      </c>
      <c r="U489" s="6">
        <v>-2.2426194939081538E-2</v>
      </c>
      <c r="V489" s="6">
        <v>0</v>
      </c>
      <c r="W489" s="6">
        <v>0</v>
      </c>
      <c r="X489" s="6">
        <v>0</v>
      </c>
      <c r="Y489" s="6">
        <v>-3.8922309417040349E-2</v>
      </c>
      <c r="Z489" s="6">
        <v>0</v>
      </c>
      <c r="AA489" s="7">
        <f>SUM(B489:Z489)</f>
        <v>-6.1121335530332568E-2</v>
      </c>
    </row>
    <row r="490" spans="1:27" x14ac:dyDescent="0.2">
      <c r="A490" s="5" t="s">
        <v>95</v>
      </c>
      <c r="B490" s="8" t="s">
        <v>30</v>
      </c>
      <c r="C490" s="8" t="s">
        <v>30</v>
      </c>
      <c r="D490" s="8" t="s">
        <v>30</v>
      </c>
      <c r="E490" s="8" t="s">
        <v>30</v>
      </c>
      <c r="F490" s="8" t="s">
        <v>30</v>
      </c>
      <c r="G490" s="8" t="s">
        <v>30</v>
      </c>
      <c r="H490" s="8" t="s">
        <v>30</v>
      </c>
      <c r="I490" s="8" t="s">
        <v>30</v>
      </c>
      <c r="J490" s="8" t="s">
        <v>30</v>
      </c>
      <c r="K490" s="8" t="s">
        <v>30</v>
      </c>
      <c r="L490" s="8" t="s">
        <v>30</v>
      </c>
      <c r="M490" s="8" t="s">
        <v>30</v>
      </c>
      <c r="N490" s="8" t="s">
        <v>30</v>
      </c>
      <c r="O490" s="8" t="s">
        <v>30</v>
      </c>
      <c r="P490" s="8" t="s">
        <v>30</v>
      </c>
      <c r="Q490" s="8" t="s">
        <v>30</v>
      </c>
      <c r="R490" s="8" t="s">
        <v>30</v>
      </c>
      <c r="S490" s="8" t="s">
        <v>30</v>
      </c>
      <c r="T490" s="8" t="s">
        <v>30</v>
      </c>
      <c r="U490" s="8" t="s">
        <v>30</v>
      </c>
      <c r="V490" s="8" t="s">
        <v>30</v>
      </c>
      <c r="W490" s="8" t="s">
        <v>30</v>
      </c>
      <c r="X490" s="8" t="s">
        <v>30</v>
      </c>
      <c r="Y490" s="8">
        <v>1.0644</v>
      </c>
      <c r="Z490" s="8" t="s">
        <v>30</v>
      </c>
      <c r="AA490" s="12" t="s">
        <v>30</v>
      </c>
    </row>
    <row r="491" spans="1:27" x14ac:dyDescent="0.2">
      <c r="A491" s="5" t="s">
        <v>96</v>
      </c>
      <c r="B491" s="8" t="s">
        <v>30</v>
      </c>
      <c r="C491" s="8" t="s">
        <v>30</v>
      </c>
      <c r="D491" s="8" t="s">
        <v>30</v>
      </c>
      <c r="E491" s="8" t="s">
        <v>30</v>
      </c>
      <c r="F491" s="8" t="s">
        <v>30</v>
      </c>
      <c r="G491" s="8" t="s">
        <v>30</v>
      </c>
      <c r="H491" s="8" t="s">
        <v>30</v>
      </c>
      <c r="I491" s="8" t="s">
        <v>30</v>
      </c>
      <c r="J491" s="8" t="s">
        <v>30</v>
      </c>
      <c r="K491" s="8" t="s">
        <v>30</v>
      </c>
      <c r="L491" s="8" t="s">
        <v>30</v>
      </c>
      <c r="M491" s="8" t="s">
        <v>30</v>
      </c>
      <c r="N491" s="8" t="s">
        <v>30</v>
      </c>
      <c r="O491" s="8" t="s">
        <v>30</v>
      </c>
      <c r="P491" s="8" t="s">
        <v>30</v>
      </c>
      <c r="Q491" s="54" t="s">
        <v>30</v>
      </c>
      <c r="R491" s="54" t="s">
        <v>30</v>
      </c>
      <c r="S491" s="8" t="s">
        <v>30</v>
      </c>
      <c r="T491" s="8" t="s">
        <v>30</v>
      </c>
      <c r="U491" s="8" t="s">
        <v>30</v>
      </c>
      <c r="V491" s="8" t="s">
        <v>30</v>
      </c>
      <c r="W491" s="8" t="s">
        <v>30</v>
      </c>
      <c r="X491" s="8" t="s">
        <v>30</v>
      </c>
      <c r="Y491" s="8" t="s">
        <v>30</v>
      </c>
      <c r="Z491" s="8" t="s">
        <v>30</v>
      </c>
      <c r="AA491" s="12"/>
    </row>
    <row r="492" spans="1:27" x14ac:dyDescent="0.2">
      <c r="A492" s="9" t="s">
        <v>29</v>
      </c>
      <c r="B492" s="10" t="s">
        <v>30</v>
      </c>
      <c r="C492" s="10" t="s">
        <v>30</v>
      </c>
      <c r="D492" s="10" t="s">
        <v>30</v>
      </c>
      <c r="E492" s="10" t="s">
        <v>30</v>
      </c>
      <c r="F492" s="10" t="s">
        <v>30</v>
      </c>
      <c r="G492" s="10" t="s">
        <v>30</v>
      </c>
      <c r="H492" s="10" t="s">
        <v>30</v>
      </c>
      <c r="I492" s="10" t="s">
        <v>30</v>
      </c>
      <c r="J492" s="10" t="s">
        <v>30</v>
      </c>
      <c r="K492" s="10" t="s">
        <v>30</v>
      </c>
      <c r="L492" s="10" t="s">
        <v>30</v>
      </c>
      <c r="M492" s="10" t="s">
        <v>30</v>
      </c>
      <c r="N492" s="10" t="s">
        <v>30</v>
      </c>
      <c r="O492" s="10" t="s">
        <v>30</v>
      </c>
      <c r="P492" s="10" t="s">
        <v>30</v>
      </c>
      <c r="Q492" s="10" t="s">
        <v>30</v>
      </c>
      <c r="R492" s="10" t="s">
        <v>30</v>
      </c>
      <c r="S492" s="10" t="s">
        <v>30</v>
      </c>
      <c r="T492" s="10" t="s">
        <v>30</v>
      </c>
      <c r="U492" s="10" t="s">
        <v>30</v>
      </c>
      <c r="V492" s="10" t="s">
        <v>30</v>
      </c>
      <c r="W492" s="10" t="s">
        <v>30</v>
      </c>
      <c r="X492" s="10" t="s">
        <v>30</v>
      </c>
      <c r="Y492" s="10">
        <v>45388.367361111108</v>
      </c>
      <c r="Z492" s="10" t="s">
        <v>30</v>
      </c>
      <c r="AA492" s="55" t="s">
        <v>30</v>
      </c>
    </row>
    <row r="493" spans="1:27" x14ac:dyDescent="0.2">
      <c r="A493" s="1">
        <v>45407</v>
      </c>
    </row>
    <row r="494" spans="1:27" x14ac:dyDescent="0.2">
      <c r="A494" s="2" t="s">
        <v>26</v>
      </c>
      <c r="B494" s="3">
        <v>-2</v>
      </c>
      <c r="C494" s="3">
        <v>0</v>
      </c>
      <c r="D494" s="3">
        <v>-1</v>
      </c>
      <c r="E494" s="3">
        <v>-2</v>
      </c>
      <c r="F494" s="3">
        <v>0</v>
      </c>
      <c r="G494" s="3">
        <v>-1</v>
      </c>
      <c r="H494" s="3">
        <v>1</v>
      </c>
      <c r="I494" s="3">
        <v>-1</v>
      </c>
      <c r="J494" s="3">
        <v>-2</v>
      </c>
      <c r="K494" s="3">
        <v>0</v>
      </c>
      <c r="L494" s="3">
        <v>1</v>
      </c>
      <c r="M494" s="3">
        <v>0</v>
      </c>
      <c r="N494" s="3">
        <v>0</v>
      </c>
      <c r="O494" s="3">
        <v>0</v>
      </c>
      <c r="P494" s="3">
        <v>1</v>
      </c>
      <c r="Q494" s="3">
        <v>0</v>
      </c>
      <c r="R494" s="3">
        <v>2</v>
      </c>
      <c r="S494" s="3">
        <v>1</v>
      </c>
      <c r="T494" s="3">
        <v>0</v>
      </c>
      <c r="U494" s="3">
        <v>-1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4"/>
    </row>
    <row r="495" spans="1:27" x14ac:dyDescent="0.2">
      <c r="A495" s="5" t="s">
        <v>27</v>
      </c>
      <c r="B495" s="6">
        <v>-1.7089836888331239E-2</v>
      </c>
      <c r="C495" s="6">
        <v>0</v>
      </c>
      <c r="D495" s="6">
        <v>-3.05108409610984E-2</v>
      </c>
      <c r="E495" s="6">
        <v>-1.9762675116744496E-2</v>
      </c>
      <c r="F495" s="6">
        <v>0</v>
      </c>
      <c r="G495" s="6">
        <v>-1.0865373379587363E-2</v>
      </c>
      <c r="H495" s="6">
        <v>2.0762171052631572E-2</v>
      </c>
      <c r="I495" s="6">
        <v>-1.6389554794520547E-2</v>
      </c>
      <c r="J495" s="6">
        <v>-3.1320427553444184E-2</v>
      </c>
      <c r="K495" s="6">
        <v>0</v>
      </c>
      <c r="L495" s="6">
        <v>2.4170454545454544E-2</v>
      </c>
      <c r="M495" s="6">
        <v>0</v>
      </c>
      <c r="N495" s="6">
        <v>0</v>
      </c>
      <c r="O495" s="6">
        <v>0</v>
      </c>
      <c r="P495" s="6">
        <v>9.4740281827016496E-3</v>
      </c>
      <c r="Q495" s="6">
        <v>0</v>
      </c>
      <c r="R495" s="6">
        <v>2.3464678284182302E-2</v>
      </c>
      <c r="S495" s="6">
        <v>4.8294545454545444E-2</v>
      </c>
      <c r="T495" s="6">
        <v>0</v>
      </c>
      <c r="U495" s="6">
        <v>-2.2426194939081538E-2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7">
        <f>SUM(B495:Z495)</f>
        <v>-2.219902611329222E-2</v>
      </c>
    </row>
    <row r="496" spans="1:27" x14ac:dyDescent="0.2">
      <c r="A496" s="5" t="s">
        <v>95</v>
      </c>
      <c r="B496" s="8" t="s">
        <v>30</v>
      </c>
      <c r="C496" s="8" t="s">
        <v>30</v>
      </c>
      <c r="D496" s="8" t="s">
        <v>30</v>
      </c>
      <c r="E496" s="8" t="s">
        <v>30</v>
      </c>
      <c r="F496" s="8" t="s">
        <v>30</v>
      </c>
      <c r="G496" s="8" t="s">
        <v>30</v>
      </c>
      <c r="H496" s="8" t="s">
        <v>30</v>
      </c>
      <c r="I496" s="8" t="s">
        <v>30</v>
      </c>
      <c r="J496" s="8" t="s">
        <v>30</v>
      </c>
      <c r="K496" s="8" t="s">
        <v>30</v>
      </c>
      <c r="L496" s="8" t="s">
        <v>30</v>
      </c>
      <c r="M496" s="8" t="s">
        <v>30</v>
      </c>
      <c r="N496" s="8" t="s">
        <v>30</v>
      </c>
      <c r="O496" s="8" t="s">
        <v>30</v>
      </c>
      <c r="P496" s="8" t="s">
        <v>30</v>
      </c>
      <c r="Q496" s="8" t="s">
        <v>30</v>
      </c>
      <c r="R496" s="8" t="s">
        <v>30</v>
      </c>
      <c r="S496" s="8" t="s">
        <v>30</v>
      </c>
      <c r="T496" s="8" t="s">
        <v>30</v>
      </c>
      <c r="U496" s="8" t="s">
        <v>30</v>
      </c>
      <c r="V496" s="8" t="s">
        <v>30</v>
      </c>
      <c r="W496" s="8" t="s">
        <v>30</v>
      </c>
      <c r="X496" s="8" t="s">
        <v>30</v>
      </c>
      <c r="Y496" s="8">
        <v>1.0694999999999999</v>
      </c>
      <c r="Z496" s="8" t="s">
        <v>30</v>
      </c>
      <c r="AA496" s="12" t="s">
        <v>30</v>
      </c>
    </row>
    <row r="497" spans="1:27" x14ac:dyDescent="0.2">
      <c r="A497" s="5" t="s">
        <v>96</v>
      </c>
      <c r="B497" s="8" t="s">
        <v>30</v>
      </c>
      <c r="C497" s="8" t="s">
        <v>30</v>
      </c>
      <c r="D497" s="8" t="s">
        <v>30</v>
      </c>
      <c r="E497" s="8" t="s">
        <v>30</v>
      </c>
      <c r="F497" s="8" t="s">
        <v>30</v>
      </c>
      <c r="G497" s="8" t="s">
        <v>30</v>
      </c>
      <c r="H497" s="8" t="s">
        <v>30</v>
      </c>
      <c r="I497" s="8" t="s">
        <v>30</v>
      </c>
      <c r="J497" s="8" t="s">
        <v>30</v>
      </c>
      <c r="K497" s="8" t="s">
        <v>30</v>
      </c>
      <c r="L497" s="8" t="s">
        <v>30</v>
      </c>
      <c r="M497" s="8" t="s">
        <v>30</v>
      </c>
      <c r="N497" s="8" t="s">
        <v>30</v>
      </c>
      <c r="O497" s="8" t="s">
        <v>30</v>
      </c>
      <c r="P497" s="8" t="s">
        <v>30</v>
      </c>
      <c r="Q497" s="54" t="s">
        <v>30</v>
      </c>
      <c r="R497" s="54" t="s">
        <v>30</v>
      </c>
      <c r="S497" s="8" t="s">
        <v>30</v>
      </c>
      <c r="T497" s="8" t="s">
        <v>30</v>
      </c>
      <c r="U497" s="8" t="s">
        <v>30</v>
      </c>
      <c r="V497" s="8" t="s">
        <v>30</v>
      </c>
      <c r="W497" s="8" t="s">
        <v>30</v>
      </c>
      <c r="X497" s="8" t="s">
        <v>30</v>
      </c>
      <c r="Y497" s="8" t="s">
        <v>30</v>
      </c>
      <c r="Z497" s="8" t="s">
        <v>30</v>
      </c>
      <c r="AA497" s="12"/>
    </row>
    <row r="498" spans="1:27" x14ac:dyDescent="0.2">
      <c r="A498" s="9" t="s">
        <v>29</v>
      </c>
      <c r="B498" s="10" t="s">
        <v>30</v>
      </c>
      <c r="C498" s="10" t="s">
        <v>30</v>
      </c>
      <c r="D498" s="10" t="s">
        <v>30</v>
      </c>
      <c r="E498" s="10" t="s">
        <v>30</v>
      </c>
      <c r="F498" s="10" t="s">
        <v>30</v>
      </c>
      <c r="G498" s="10" t="s">
        <v>30</v>
      </c>
      <c r="H498" s="10" t="s">
        <v>30</v>
      </c>
      <c r="I498" s="10" t="s">
        <v>30</v>
      </c>
      <c r="J498" s="10" t="s">
        <v>30</v>
      </c>
      <c r="K498" s="10" t="s">
        <v>30</v>
      </c>
      <c r="L498" s="10" t="s">
        <v>30</v>
      </c>
      <c r="M498" s="10" t="s">
        <v>30</v>
      </c>
      <c r="N498" s="10" t="s">
        <v>30</v>
      </c>
      <c r="O498" s="10" t="s">
        <v>30</v>
      </c>
      <c r="P498" s="10" t="s">
        <v>30</v>
      </c>
      <c r="Q498" s="10" t="s">
        <v>30</v>
      </c>
      <c r="R498" s="10" t="s">
        <v>30</v>
      </c>
      <c r="S498" s="10" t="s">
        <v>30</v>
      </c>
      <c r="T498" s="10" t="s">
        <v>30</v>
      </c>
      <c r="U498" s="10" t="s">
        <v>30</v>
      </c>
      <c r="V498" s="10" t="s">
        <v>30</v>
      </c>
      <c r="W498" s="10" t="s">
        <v>30</v>
      </c>
      <c r="X498" s="10" t="s">
        <v>30</v>
      </c>
      <c r="Y498" s="10">
        <v>45407.354861111111</v>
      </c>
      <c r="Z498" s="10" t="s">
        <v>30</v>
      </c>
      <c r="AA498" s="55" t="s">
        <v>30</v>
      </c>
    </row>
    <row r="499" spans="1:27" x14ac:dyDescent="0.2">
      <c r="A499" s="1">
        <v>45414</v>
      </c>
    </row>
    <row r="500" spans="1:27" x14ac:dyDescent="0.2">
      <c r="A500" s="2" t="s">
        <v>26</v>
      </c>
      <c r="B500" s="3">
        <v>-2</v>
      </c>
      <c r="C500" s="3">
        <v>0</v>
      </c>
      <c r="D500" s="3">
        <v>-1</v>
      </c>
      <c r="E500" s="3">
        <v>-2</v>
      </c>
      <c r="F500" s="3">
        <v>0</v>
      </c>
      <c r="G500" s="3">
        <v>-1</v>
      </c>
      <c r="H500" s="3">
        <v>1</v>
      </c>
      <c r="I500" s="3">
        <v>-1</v>
      </c>
      <c r="J500" s="3">
        <v>-2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-1</v>
      </c>
      <c r="R500" s="3">
        <v>2</v>
      </c>
      <c r="S500" s="3">
        <v>1</v>
      </c>
      <c r="T500" s="3">
        <v>1</v>
      </c>
      <c r="U500" s="3">
        <v>0</v>
      </c>
      <c r="V500" s="3">
        <v>1</v>
      </c>
      <c r="W500" s="3">
        <v>0</v>
      </c>
      <c r="X500" s="3">
        <v>0</v>
      </c>
      <c r="Y500" s="3">
        <v>0</v>
      </c>
      <c r="Z500" s="3">
        <v>0</v>
      </c>
      <c r="AA500" s="4"/>
    </row>
    <row r="501" spans="1:27" x14ac:dyDescent="0.2">
      <c r="A501" s="5" t="s">
        <v>27</v>
      </c>
      <c r="B501" s="6">
        <v>-1.7089836888331239E-2</v>
      </c>
      <c r="C501" s="6">
        <v>0</v>
      </c>
      <c r="D501" s="6">
        <v>-3.05108409610984E-2</v>
      </c>
      <c r="E501" s="6">
        <v>-1.9762675116744496E-2</v>
      </c>
      <c r="F501" s="6">
        <v>0</v>
      </c>
      <c r="G501" s="6">
        <v>-1.0865373379587363E-2</v>
      </c>
      <c r="H501" s="6">
        <v>2.0762171052631572E-2</v>
      </c>
      <c r="I501" s="6">
        <v>-1.6389554794520547E-2</v>
      </c>
      <c r="J501" s="6">
        <v>-3.1320427553444184E-2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-1.6626357880706426E-2</v>
      </c>
      <c r="R501" s="6">
        <v>2.3464678284182302E-2</v>
      </c>
      <c r="S501" s="6">
        <v>4.8294545454545444E-2</v>
      </c>
      <c r="T501" s="6">
        <v>3.0610858895705514E-2</v>
      </c>
      <c r="U501" s="6">
        <v>0</v>
      </c>
      <c r="V501" s="6">
        <v>1.5074229607250753E-2</v>
      </c>
      <c r="W501" s="6">
        <v>0</v>
      </c>
      <c r="X501" s="6">
        <v>0</v>
      </c>
      <c r="Y501" s="6">
        <v>0</v>
      </c>
      <c r="Z501" s="6">
        <v>0</v>
      </c>
      <c r="AA501" s="7">
        <f>SUM(B501:Z501)</f>
        <v>-4.358583280117052E-3</v>
      </c>
    </row>
    <row r="502" spans="1:27" x14ac:dyDescent="0.2">
      <c r="A502" s="5" t="s">
        <v>95</v>
      </c>
      <c r="B502" s="8" t="s">
        <v>30</v>
      </c>
      <c r="C502" s="8" t="s">
        <v>30</v>
      </c>
      <c r="D502" s="8" t="s">
        <v>30</v>
      </c>
      <c r="E502" s="8" t="s">
        <v>30</v>
      </c>
      <c r="F502" s="8" t="s">
        <v>30</v>
      </c>
      <c r="G502" s="8" t="s">
        <v>30</v>
      </c>
      <c r="H502" s="8" t="s">
        <v>30</v>
      </c>
      <c r="I502" s="8" t="s">
        <v>30</v>
      </c>
      <c r="J502" s="8" t="s">
        <v>30</v>
      </c>
      <c r="K502" s="8" t="s">
        <v>30</v>
      </c>
      <c r="L502" s="8">
        <v>57.622999999999998</v>
      </c>
      <c r="M502" s="8" t="s">
        <v>30</v>
      </c>
      <c r="N502" s="8" t="s">
        <v>30</v>
      </c>
      <c r="O502" s="8" t="s">
        <v>30</v>
      </c>
      <c r="P502" s="8">
        <v>18.672699999999999</v>
      </c>
      <c r="Q502" s="8">
        <v>36.953000000000003</v>
      </c>
      <c r="R502" s="8" t="s">
        <v>30</v>
      </c>
      <c r="S502" s="8" t="s">
        <v>30</v>
      </c>
      <c r="T502" s="8">
        <v>1.3594999999999999</v>
      </c>
      <c r="U502" s="8">
        <v>32.578000000000003</v>
      </c>
      <c r="V502" s="8">
        <v>1374.74</v>
      </c>
      <c r="W502" s="8" t="s">
        <v>30</v>
      </c>
      <c r="X502" s="8" t="s">
        <v>30</v>
      </c>
      <c r="Y502" s="8" t="s">
        <v>30</v>
      </c>
      <c r="Z502" s="8" t="s">
        <v>30</v>
      </c>
      <c r="AA502" s="12" t="s">
        <v>30</v>
      </c>
    </row>
    <row r="503" spans="1:27" x14ac:dyDescent="0.2">
      <c r="A503" s="5" t="s">
        <v>96</v>
      </c>
      <c r="B503" s="8" t="s">
        <v>30</v>
      </c>
      <c r="C503" s="8" t="s">
        <v>30</v>
      </c>
      <c r="D503" s="8" t="s">
        <v>30</v>
      </c>
      <c r="E503" s="8" t="s">
        <v>30</v>
      </c>
      <c r="F503" s="8" t="s">
        <v>30</v>
      </c>
      <c r="G503" s="8" t="s">
        <v>30</v>
      </c>
      <c r="H503" s="8" t="s">
        <v>30</v>
      </c>
      <c r="I503" s="8" t="s">
        <v>30</v>
      </c>
      <c r="J503" s="8" t="s">
        <v>30</v>
      </c>
      <c r="K503" s="8" t="s">
        <v>30</v>
      </c>
      <c r="L503" s="8" t="s">
        <v>30</v>
      </c>
      <c r="M503" s="8" t="s">
        <v>30</v>
      </c>
      <c r="N503" s="8" t="s">
        <v>30</v>
      </c>
      <c r="O503" s="8" t="s">
        <v>30</v>
      </c>
      <c r="P503" s="8" t="s">
        <v>30</v>
      </c>
      <c r="Q503" s="54" t="s">
        <v>30</v>
      </c>
      <c r="R503" s="54" t="s">
        <v>30</v>
      </c>
      <c r="S503" s="8" t="s">
        <v>30</v>
      </c>
      <c r="T503" s="8" t="s">
        <v>30</v>
      </c>
      <c r="U503" s="8" t="s">
        <v>30</v>
      </c>
      <c r="V503" s="8" t="s">
        <v>30</v>
      </c>
      <c r="W503" s="8" t="s">
        <v>30</v>
      </c>
      <c r="X503" s="8" t="s">
        <v>30</v>
      </c>
      <c r="Y503" s="8" t="s">
        <v>30</v>
      </c>
      <c r="Z503" s="8" t="s">
        <v>30</v>
      </c>
      <c r="AA503" s="12"/>
    </row>
    <row r="504" spans="1:27" x14ac:dyDescent="0.2">
      <c r="A504" s="9" t="s">
        <v>29</v>
      </c>
      <c r="B504" s="10" t="s">
        <v>30</v>
      </c>
      <c r="C504" s="10" t="s">
        <v>30</v>
      </c>
      <c r="D504" s="10" t="s">
        <v>30</v>
      </c>
      <c r="E504" s="10" t="s">
        <v>30</v>
      </c>
      <c r="F504" s="10" t="s">
        <v>30</v>
      </c>
      <c r="G504" s="10" t="s">
        <v>30</v>
      </c>
      <c r="H504" s="10" t="s">
        <v>30</v>
      </c>
      <c r="I504" s="10" t="s">
        <v>30</v>
      </c>
      <c r="J504" s="10" t="s">
        <v>30</v>
      </c>
      <c r="K504" s="10" t="s">
        <v>30</v>
      </c>
      <c r="L504" s="10">
        <v>45414.306250000001</v>
      </c>
      <c r="M504" s="10" t="s">
        <v>30</v>
      </c>
      <c r="N504" s="10" t="s">
        <v>30</v>
      </c>
      <c r="O504" s="10" t="s">
        <v>30</v>
      </c>
      <c r="P504" s="10">
        <v>45414.379861111112</v>
      </c>
      <c r="Q504" s="10">
        <v>45414.320138888892</v>
      </c>
      <c r="R504" s="10" t="s">
        <v>30</v>
      </c>
      <c r="S504" s="10" t="s">
        <v>30</v>
      </c>
      <c r="T504" s="10">
        <v>45414.288888888892</v>
      </c>
      <c r="U504" s="10">
        <v>45413.904166666667</v>
      </c>
      <c r="V504" s="10">
        <v>45414.340277777781</v>
      </c>
      <c r="W504" s="10" t="s">
        <v>30</v>
      </c>
      <c r="X504" s="10" t="s">
        <v>30</v>
      </c>
      <c r="Y504" s="10" t="s">
        <v>30</v>
      </c>
      <c r="Z504" s="10" t="s">
        <v>30</v>
      </c>
      <c r="AA504" s="55" t="s">
        <v>30</v>
      </c>
    </row>
    <row r="505" spans="1:27" x14ac:dyDescent="0.2">
      <c r="A505" s="1">
        <v>45446</v>
      </c>
    </row>
    <row r="506" spans="1:27" x14ac:dyDescent="0.2">
      <c r="A506" s="2" t="s">
        <v>26</v>
      </c>
      <c r="B506" s="3">
        <v>-2</v>
      </c>
      <c r="C506" s="3">
        <v>0</v>
      </c>
      <c r="D506" s="3">
        <v>0</v>
      </c>
      <c r="E506" s="3">
        <v>-2</v>
      </c>
      <c r="F506" s="3">
        <v>0</v>
      </c>
      <c r="G506" s="3">
        <v>-1</v>
      </c>
      <c r="H506" s="3">
        <v>0</v>
      </c>
      <c r="I506" s="3">
        <v>-1</v>
      </c>
      <c r="J506" s="3">
        <v>-2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2</v>
      </c>
      <c r="S506" s="3">
        <v>0</v>
      </c>
      <c r="T506" s="3">
        <v>0</v>
      </c>
      <c r="U506" s="3">
        <v>-1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4"/>
    </row>
    <row r="507" spans="1:27" x14ac:dyDescent="0.2">
      <c r="A507" s="5" t="s">
        <v>27</v>
      </c>
      <c r="B507" s="6">
        <v>-1.7089836888331239E-2</v>
      </c>
      <c r="C507" s="6">
        <v>0</v>
      </c>
      <c r="D507" s="6">
        <v>0</v>
      </c>
      <c r="E507" s="6">
        <v>-1.9762675116744496E-2</v>
      </c>
      <c r="F507" s="6">
        <v>0</v>
      </c>
      <c r="G507" s="6">
        <v>-1.0865373379587363E-2</v>
      </c>
      <c r="H507" s="6">
        <v>0</v>
      </c>
      <c r="I507" s="6">
        <v>-1.6389554794520547E-2</v>
      </c>
      <c r="J507" s="6">
        <v>-3.1320427553444184E-2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2.3464678284182302E-2</v>
      </c>
      <c r="S507" s="6">
        <v>0</v>
      </c>
      <c r="T507" s="6">
        <v>0</v>
      </c>
      <c r="U507" s="6">
        <v>-2.2587624434389143E-2</v>
      </c>
      <c r="V507" s="6">
        <v>1.5074229607250753E-2</v>
      </c>
      <c r="W507" s="6">
        <v>0</v>
      </c>
      <c r="X507" s="6">
        <v>0</v>
      </c>
      <c r="Y507" s="6">
        <v>0</v>
      </c>
      <c r="Z507" s="6">
        <v>0</v>
      </c>
      <c r="AA507" s="7">
        <f>SUM(B507:Z507)</f>
        <v>-7.9476584275583892E-2</v>
      </c>
    </row>
    <row r="508" spans="1:27" x14ac:dyDescent="0.2">
      <c r="A508" s="5" t="s">
        <v>95</v>
      </c>
      <c r="B508" s="8" t="s">
        <v>30</v>
      </c>
      <c r="C508" s="8" t="s">
        <v>30</v>
      </c>
      <c r="D508" s="8">
        <v>7.2441000000000004</v>
      </c>
      <c r="E508" s="8" t="s">
        <v>30</v>
      </c>
      <c r="G508" s="8" t="s">
        <v>30</v>
      </c>
      <c r="H508" s="8">
        <v>16208</v>
      </c>
      <c r="I508" s="8" t="s">
        <v>30</v>
      </c>
      <c r="J508" s="8" t="s">
        <v>30</v>
      </c>
      <c r="K508" s="8" t="s">
        <v>30</v>
      </c>
      <c r="L508" s="8" t="s">
        <v>30</v>
      </c>
      <c r="M508" s="8" t="s">
        <v>30</v>
      </c>
      <c r="N508" s="8" t="s">
        <v>30</v>
      </c>
      <c r="O508" s="8" t="s">
        <v>30</v>
      </c>
      <c r="P508" s="8" t="s">
        <v>30</v>
      </c>
      <c r="Q508" s="54">
        <v>36.686</v>
      </c>
      <c r="R508" s="8" t="s">
        <v>30</v>
      </c>
      <c r="S508" s="8">
        <v>83.099800000000002</v>
      </c>
      <c r="T508" s="54">
        <v>1.3472999999999999</v>
      </c>
      <c r="U508" s="54">
        <v>32.408000000000001</v>
      </c>
      <c r="V508" s="8" t="s">
        <v>30</v>
      </c>
      <c r="W508" s="8" t="s">
        <v>30</v>
      </c>
      <c r="X508" s="8" t="s">
        <v>30</v>
      </c>
      <c r="Y508" s="8" t="s">
        <v>30</v>
      </c>
      <c r="Z508" s="8" t="s">
        <v>30</v>
      </c>
      <c r="AA508" s="12" t="s">
        <v>30</v>
      </c>
    </row>
    <row r="509" spans="1:27" x14ac:dyDescent="0.2">
      <c r="A509" s="5" t="s">
        <v>96</v>
      </c>
      <c r="B509" s="8" t="s">
        <v>30</v>
      </c>
      <c r="C509" s="8" t="s">
        <v>30</v>
      </c>
      <c r="D509" s="8" t="s">
        <v>30</v>
      </c>
      <c r="E509" s="8" t="s">
        <v>30</v>
      </c>
      <c r="F509" s="8" t="s">
        <v>30</v>
      </c>
      <c r="G509" s="8" t="s">
        <v>30</v>
      </c>
      <c r="H509" s="8" t="s">
        <v>30</v>
      </c>
      <c r="I509" s="8" t="s">
        <v>30</v>
      </c>
      <c r="J509" s="8" t="s">
        <v>30</v>
      </c>
      <c r="K509" s="8" t="s">
        <v>30</v>
      </c>
      <c r="L509" s="8" t="s">
        <v>30</v>
      </c>
      <c r="M509" s="8" t="s">
        <v>30</v>
      </c>
      <c r="N509" s="8" t="s">
        <v>30</v>
      </c>
      <c r="O509" s="8" t="s">
        <v>30</v>
      </c>
      <c r="P509" s="8" t="s">
        <v>30</v>
      </c>
      <c r="Q509" s="54" t="s">
        <v>30</v>
      </c>
      <c r="R509" s="54" t="s">
        <v>30</v>
      </c>
      <c r="S509" s="8" t="s">
        <v>30</v>
      </c>
      <c r="T509" s="8" t="s">
        <v>30</v>
      </c>
      <c r="U509" s="8" t="s">
        <v>30</v>
      </c>
      <c r="V509" s="8" t="s">
        <v>30</v>
      </c>
      <c r="W509" s="8" t="s">
        <v>30</v>
      </c>
      <c r="X509" s="8" t="s">
        <v>30</v>
      </c>
      <c r="Y509" s="8" t="s">
        <v>30</v>
      </c>
      <c r="Z509" s="8" t="s">
        <v>30</v>
      </c>
      <c r="AA509" s="12"/>
    </row>
    <row r="510" spans="1:27" x14ac:dyDescent="0.2">
      <c r="A510" s="9" t="s">
        <v>29</v>
      </c>
      <c r="B510" s="10" t="s">
        <v>30</v>
      </c>
      <c r="C510" s="10" t="s">
        <v>30</v>
      </c>
      <c r="D510" s="10">
        <v>45446.421527777777</v>
      </c>
      <c r="E510" s="10" t="s">
        <v>30</v>
      </c>
      <c r="F510" s="10"/>
      <c r="G510" s="10" t="s">
        <v>30</v>
      </c>
      <c r="H510" s="10">
        <v>45446.423611111109</v>
      </c>
      <c r="I510" s="10" t="s">
        <v>30</v>
      </c>
      <c r="J510" s="10" t="s">
        <v>30</v>
      </c>
      <c r="K510" s="10" t="s">
        <v>30</v>
      </c>
      <c r="L510" s="10" t="s">
        <v>30</v>
      </c>
      <c r="M510" s="10" t="s">
        <v>30</v>
      </c>
      <c r="N510" s="10" t="s">
        <v>30</v>
      </c>
      <c r="O510" s="10" t="s">
        <v>30</v>
      </c>
      <c r="P510" s="10" t="s">
        <v>30</v>
      </c>
      <c r="Q510" s="10">
        <v>45446.423611111109</v>
      </c>
      <c r="R510" s="10" t="s">
        <v>30</v>
      </c>
      <c r="S510" s="10">
        <v>45446.423611111109</v>
      </c>
      <c r="T510" s="10">
        <v>45446.423611111109</v>
      </c>
      <c r="U510" s="10">
        <v>45446.423611111109</v>
      </c>
      <c r="V510" s="10" t="s">
        <v>30</v>
      </c>
      <c r="W510" s="10" t="s">
        <v>30</v>
      </c>
      <c r="X510" s="10" t="s">
        <v>30</v>
      </c>
      <c r="Y510" s="10" t="s">
        <v>30</v>
      </c>
      <c r="Z510" s="10" t="s">
        <v>30</v>
      </c>
      <c r="AA510" s="55" t="s">
        <v>30</v>
      </c>
    </row>
    <row r="511" spans="1:27" x14ac:dyDescent="0.2">
      <c r="A511" s="1">
        <v>45448</v>
      </c>
    </row>
    <row r="512" spans="1:27" x14ac:dyDescent="0.2">
      <c r="A512" s="2" t="s">
        <v>26</v>
      </c>
      <c r="B512" s="3">
        <v>-2</v>
      </c>
      <c r="C512" s="3">
        <v>0</v>
      </c>
      <c r="D512" s="3">
        <v>0</v>
      </c>
      <c r="E512" s="3">
        <v>-2</v>
      </c>
      <c r="F512" s="3">
        <v>0</v>
      </c>
      <c r="G512" s="3">
        <v>1</v>
      </c>
      <c r="H512" s="3">
        <v>0</v>
      </c>
      <c r="I512" s="3">
        <v>-1</v>
      </c>
      <c r="J512" s="3">
        <v>-2</v>
      </c>
      <c r="K512" s="3">
        <v>0</v>
      </c>
      <c r="L512" s="3">
        <v>0</v>
      </c>
      <c r="M512" s="3">
        <v>1</v>
      </c>
      <c r="N512" s="3">
        <v>0</v>
      </c>
      <c r="O512" s="3">
        <v>0</v>
      </c>
      <c r="P512" s="3">
        <v>0</v>
      </c>
      <c r="Q512" s="3">
        <v>0</v>
      </c>
      <c r="R512" s="3">
        <v>2</v>
      </c>
      <c r="S512" s="3">
        <v>0</v>
      </c>
      <c r="T512" s="3">
        <v>0</v>
      </c>
      <c r="U512" s="3">
        <v>-1</v>
      </c>
      <c r="V512" s="3">
        <v>1</v>
      </c>
      <c r="W512" s="3">
        <v>0</v>
      </c>
      <c r="X512" s="3">
        <v>1</v>
      </c>
      <c r="Y512" s="3">
        <v>-2</v>
      </c>
      <c r="Z512" s="3">
        <v>0</v>
      </c>
      <c r="AA512" s="4"/>
    </row>
    <row r="513" spans="1:27" x14ac:dyDescent="0.2">
      <c r="A513" s="5" t="s">
        <v>27</v>
      </c>
      <c r="B513" s="6">
        <v>-1.7089836888331239E-2</v>
      </c>
      <c r="C513" s="6">
        <v>0</v>
      </c>
      <c r="D513" s="6">
        <v>0</v>
      </c>
      <c r="E513" s="6">
        <v>-1.9762675116744496E-2</v>
      </c>
      <c r="F513" s="6">
        <v>0</v>
      </c>
      <c r="G513" s="6">
        <v>1.3497835382148587E-2</v>
      </c>
      <c r="H513" s="6">
        <v>0</v>
      </c>
      <c r="I513" s="6">
        <v>-1.6389554794520547E-2</v>
      </c>
      <c r="J513" s="6">
        <v>-3.1320427553444184E-2</v>
      </c>
      <c r="K513" s="6">
        <v>0</v>
      </c>
      <c r="L513" s="6">
        <v>0</v>
      </c>
      <c r="M513" s="6">
        <v>1.4439365351629508E-2</v>
      </c>
      <c r="N513" s="6">
        <v>0</v>
      </c>
      <c r="O513" s="6">
        <v>0</v>
      </c>
      <c r="P513" s="6">
        <v>0</v>
      </c>
      <c r="Q513" s="6">
        <v>0</v>
      </c>
      <c r="R513" s="6">
        <v>2.3464678284182302E-2</v>
      </c>
      <c r="S513" s="6">
        <v>0</v>
      </c>
      <c r="T513" s="6">
        <v>0</v>
      </c>
      <c r="U513" s="6">
        <v>-2.2587624434389143E-2</v>
      </c>
      <c r="V513" s="6">
        <v>1.5074229607250753E-2</v>
      </c>
      <c r="W513" s="6">
        <v>0</v>
      </c>
      <c r="X513" s="6">
        <v>1.4197464582864857E-2</v>
      </c>
      <c r="Y513" s="6">
        <v>-2.7937200733778096E-2</v>
      </c>
      <c r="Z513" s="6">
        <v>0</v>
      </c>
      <c r="AA513" s="7">
        <f>SUM(B513:Z513)</f>
        <v>-5.44137463131317E-2</v>
      </c>
    </row>
    <row r="514" spans="1:27" x14ac:dyDescent="0.2">
      <c r="A514" s="5" t="s">
        <v>95</v>
      </c>
      <c r="B514" s="8" t="s">
        <v>30</v>
      </c>
      <c r="C514" s="8" t="s">
        <v>30</v>
      </c>
      <c r="D514" s="8" t="s">
        <v>30</v>
      </c>
      <c r="E514" s="8" t="s">
        <v>30</v>
      </c>
      <c r="F514" t="s">
        <v>30</v>
      </c>
      <c r="G514" s="8">
        <v>359.17</v>
      </c>
      <c r="H514" s="8" t="s">
        <v>30</v>
      </c>
      <c r="I514" s="8" t="s">
        <v>30</v>
      </c>
      <c r="J514" s="8" t="s">
        <v>30</v>
      </c>
      <c r="K514" s="8" t="s">
        <v>30</v>
      </c>
      <c r="L514" s="8" t="s">
        <v>30</v>
      </c>
      <c r="M514" s="8">
        <v>3.9506999999999999</v>
      </c>
      <c r="N514" s="8" t="s">
        <v>30</v>
      </c>
      <c r="O514" s="8" t="s">
        <v>30</v>
      </c>
      <c r="P514" s="8" t="s">
        <v>30</v>
      </c>
      <c r="Q514" s="54" t="s">
        <v>30</v>
      </c>
      <c r="R514" s="8" t="s">
        <v>30</v>
      </c>
      <c r="S514" s="8" t="s">
        <v>30</v>
      </c>
      <c r="T514" s="54" t="s">
        <v>30</v>
      </c>
      <c r="U514" s="54" t="s">
        <v>30</v>
      </c>
      <c r="V514" s="8" t="s">
        <v>30</v>
      </c>
      <c r="W514" s="8" t="s">
        <v>30</v>
      </c>
      <c r="X514" s="8">
        <v>47.623699999999999</v>
      </c>
      <c r="Y514" s="8">
        <v>1.0885</v>
      </c>
      <c r="Z514" s="8" t="s">
        <v>30</v>
      </c>
      <c r="AA514" s="12" t="s">
        <v>30</v>
      </c>
    </row>
    <row r="515" spans="1:27" x14ac:dyDescent="0.2">
      <c r="A515" s="5" t="s">
        <v>96</v>
      </c>
      <c r="B515" s="8" t="s">
        <v>30</v>
      </c>
      <c r="C515" s="8" t="s">
        <v>30</v>
      </c>
      <c r="D515" s="8" t="s">
        <v>30</v>
      </c>
      <c r="E515" s="8" t="s">
        <v>30</v>
      </c>
      <c r="F515" s="8" t="s">
        <v>30</v>
      </c>
      <c r="G515" s="8" t="s">
        <v>30</v>
      </c>
      <c r="H515" s="8" t="s">
        <v>30</v>
      </c>
      <c r="I515" s="8" t="s">
        <v>30</v>
      </c>
      <c r="J515" s="8" t="s">
        <v>30</v>
      </c>
      <c r="K515" s="8" t="s">
        <v>30</v>
      </c>
      <c r="L515" s="8" t="s">
        <v>30</v>
      </c>
      <c r="M515" s="8" t="s">
        <v>30</v>
      </c>
      <c r="N515" s="8" t="s">
        <v>30</v>
      </c>
      <c r="O515" s="8" t="s">
        <v>30</v>
      </c>
      <c r="P515" s="8" t="s">
        <v>30</v>
      </c>
      <c r="Q515" s="54" t="s">
        <v>30</v>
      </c>
      <c r="R515" s="54" t="s">
        <v>30</v>
      </c>
      <c r="S515" s="8" t="s">
        <v>30</v>
      </c>
      <c r="T515" s="8" t="s">
        <v>30</v>
      </c>
      <c r="U515" s="8" t="s">
        <v>30</v>
      </c>
      <c r="V515" s="8" t="s">
        <v>30</v>
      </c>
      <c r="W515" s="8" t="s">
        <v>30</v>
      </c>
      <c r="X515" s="8" t="s">
        <v>30</v>
      </c>
      <c r="Y515" s="8" t="s">
        <v>30</v>
      </c>
      <c r="Z515" s="8" t="s">
        <v>30</v>
      </c>
      <c r="AA515" s="12"/>
    </row>
    <row r="516" spans="1:27" x14ac:dyDescent="0.2">
      <c r="A516" s="9" t="s">
        <v>29</v>
      </c>
      <c r="B516" s="10" t="s">
        <v>30</v>
      </c>
      <c r="C516" s="10" t="s">
        <v>30</v>
      </c>
      <c r="D516" s="10" t="s">
        <v>30</v>
      </c>
      <c r="E516" s="10" t="s">
        <v>30</v>
      </c>
      <c r="F516" s="10" t="s">
        <v>30</v>
      </c>
      <c r="G516" s="10">
        <v>45448.37777777778</v>
      </c>
      <c r="H516" s="10" t="s">
        <v>30</v>
      </c>
      <c r="I516" s="10" t="s">
        <v>30</v>
      </c>
      <c r="J516" s="10" t="s">
        <v>30</v>
      </c>
      <c r="K516" s="10" t="s">
        <v>30</v>
      </c>
      <c r="L516" s="10" t="s">
        <v>30</v>
      </c>
      <c r="M516" s="10">
        <v>45448.37777777778</v>
      </c>
      <c r="N516" s="10" t="s">
        <v>30</v>
      </c>
      <c r="O516" s="10" t="s">
        <v>30</v>
      </c>
      <c r="P516" s="10" t="s">
        <v>30</v>
      </c>
      <c r="Q516" s="10" t="s">
        <v>30</v>
      </c>
      <c r="R516" s="10" t="s">
        <v>30</v>
      </c>
      <c r="S516" s="10" t="s">
        <v>30</v>
      </c>
      <c r="T516" s="10" t="s">
        <v>30</v>
      </c>
      <c r="U516" s="10" t="s">
        <v>30</v>
      </c>
      <c r="V516" s="10" t="s">
        <v>30</v>
      </c>
      <c r="W516" s="10" t="s">
        <v>30</v>
      </c>
      <c r="X516" s="10">
        <v>45448.377083333333</v>
      </c>
      <c r="Y516" s="10">
        <v>45448.37777777778</v>
      </c>
      <c r="Z516" s="10" t="s">
        <v>30</v>
      </c>
      <c r="AA516" s="55" t="s">
        <v>30</v>
      </c>
    </row>
    <row r="517" spans="1:27" x14ac:dyDescent="0.2">
      <c r="A517" s="1">
        <v>45474</v>
      </c>
    </row>
    <row r="518" spans="1:27" x14ac:dyDescent="0.2">
      <c r="A518" s="2" t="s">
        <v>26</v>
      </c>
      <c r="B518" s="3">
        <v>-2</v>
      </c>
      <c r="C518" s="3">
        <v>0</v>
      </c>
      <c r="D518" s="3">
        <v>0</v>
      </c>
      <c r="E518" s="3">
        <v>-2</v>
      </c>
      <c r="F518" s="3">
        <v>0</v>
      </c>
      <c r="G518" s="3">
        <v>1</v>
      </c>
      <c r="H518" s="3">
        <v>0</v>
      </c>
      <c r="I518" s="3">
        <v>-1</v>
      </c>
      <c r="J518" s="3">
        <v>-2</v>
      </c>
      <c r="K518" s="3">
        <v>0</v>
      </c>
      <c r="L518" s="3">
        <v>0</v>
      </c>
      <c r="M518" s="3">
        <v>1</v>
      </c>
      <c r="N518" s="3">
        <v>0</v>
      </c>
      <c r="O518" s="3">
        <v>0</v>
      </c>
      <c r="P518" s="3">
        <v>1</v>
      </c>
      <c r="Q518" s="3">
        <v>0</v>
      </c>
      <c r="R518" s="3">
        <v>2</v>
      </c>
      <c r="S518" s="3">
        <v>0</v>
      </c>
      <c r="T518" s="3">
        <v>0</v>
      </c>
      <c r="U518" s="3">
        <v>-1</v>
      </c>
      <c r="V518" s="3">
        <v>1</v>
      </c>
      <c r="W518" s="3">
        <v>0</v>
      </c>
      <c r="X518" s="3">
        <v>1</v>
      </c>
      <c r="Y518" s="3">
        <v>-2</v>
      </c>
      <c r="Z518" s="3">
        <v>0</v>
      </c>
      <c r="AA518" s="4"/>
    </row>
    <row r="519" spans="1:27" x14ac:dyDescent="0.2">
      <c r="A519" s="5" t="s">
        <v>27</v>
      </c>
      <c r="B519" s="6">
        <v>-1.7089836888331239E-2</v>
      </c>
      <c r="C519" s="6">
        <v>0</v>
      </c>
      <c r="D519" s="6">
        <v>0</v>
      </c>
      <c r="E519" s="6">
        <v>-1.9762675116744496E-2</v>
      </c>
      <c r="F519" s="6">
        <v>0</v>
      </c>
      <c r="G519" s="6">
        <v>1.3497835382148587E-2</v>
      </c>
      <c r="H519" s="6">
        <v>0</v>
      </c>
      <c r="I519" s="6">
        <v>-1.6389554794520547E-2</v>
      </c>
      <c r="J519" s="6">
        <v>-3.1320427553444184E-2</v>
      </c>
      <c r="K519" s="6">
        <v>0</v>
      </c>
      <c r="L519" s="6">
        <v>0</v>
      </c>
      <c r="M519" s="6">
        <v>1.4439365351629508E-2</v>
      </c>
      <c r="N519" s="6">
        <v>0</v>
      </c>
      <c r="O519" s="6">
        <v>0</v>
      </c>
      <c r="P519" s="6">
        <v>9.68719970658353E-3</v>
      </c>
      <c r="Q519" s="6">
        <v>0</v>
      </c>
      <c r="R519" s="6">
        <v>2.3464678284182302E-2</v>
      </c>
      <c r="S519" s="6">
        <v>0</v>
      </c>
      <c r="T519" s="6">
        <v>0</v>
      </c>
      <c r="U519" s="6">
        <v>-2.2587624434389143E-2</v>
      </c>
      <c r="V519" s="6">
        <v>1.5074229607250753E-2</v>
      </c>
      <c r="W519" s="6">
        <v>0</v>
      </c>
      <c r="X519" s="6">
        <v>1.4197464582864857E-2</v>
      </c>
      <c r="Y519" s="6">
        <v>-2.7937200733778096E-2</v>
      </c>
      <c r="Z519" s="6">
        <v>0</v>
      </c>
      <c r="AA519" s="7">
        <f>SUM(B519:Z519)</f>
        <v>-4.4726546606548165E-2</v>
      </c>
    </row>
    <row r="520" spans="1:27" x14ac:dyDescent="0.2">
      <c r="A520" s="5" t="s">
        <v>95</v>
      </c>
      <c r="B520" s="8" t="s">
        <v>30</v>
      </c>
      <c r="C520" s="8" t="s">
        <v>30</v>
      </c>
      <c r="D520" s="8" t="s">
        <v>30</v>
      </c>
      <c r="E520" s="8" t="s">
        <v>30</v>
      </c>
      <c r="F520" t="s">
        <v>30</v>
      </c>
      <c r="G520" s="8" t="s">
        <v>30</v>
      </c>
      <c r="H520" s="8" t="s">
        <v>30</v>
      </c>
      <c r="I520" s="8" t="s">
        <v>30</v>
      </c>
      <c r="J520" s="8" t="s">
        <v>30</v>
      </c>
      <c r="K520" s="8" t="s">
        <v>30</v>
      </c>
      <c r="L520" s="8" t="s">
        <v>30</v>
      </c>
      <c r="M520" s="8" t="s">
        <v>30</v>
      </c>
      <c r="N520" s="8" t="s">
        <v>30</v>
      </c>
      <c r="O520" s="8" t="s">
        <v>30</v>
      </c>
      <c r="P520" s="8">
        <v>18.174499999999998</v>
      </c>
      <c r="Q520" s="54" t="s">
        <v>30</v>
      </c>
      <c r="R520" s="8" t="s">
        <v>30</v>
      </c>
      <c r="S520" s="8" t="s">
        <v>30</v>
      </c>
      <c r="T520" s="54" t="s">
        <v>30</v>
      </c>
      <c r="U520" s="54" t="s">
        <v>30</v>
      </c>
      <c r="V520" s="8" t="s">
        <v>30</v>
      </c>
      <c r="W520" s="8" t="s">
        <v>30</v>
      </c>
      <c r="X520" s="8" t="s">
        <v>30</v>
      </c>
      <c r="Y520" s="8" t="s">
        <v>30</v>
      </c>
      <c r="Z520" s="8" t="s">
        <v>30</v>
      </c>
      <c r="AA520" s="12" t="s">
        <v>30</v>
      </c>
    </row>
    <row r="521" spans="1:27" x14ac:dyDescent="0.2">
      <c r="A521" s="5" t="s">
        <v>96</v>
      </c>
      <c r="B521" s="8" t="s">
        <v>30</v>
      </c>
      <c r="C521" s="8" t="s">
        <v>30</v>
      </c>
      <c r="D521" s="8" t="s">
        <v>30</v>
      </c>
      <c r="E521" s="8" t="s">
        <v>30</v>
      </c>
      <c r="F521" s="8" t="s">
        <v>30</v>
      </c>
      <c r="G521" s="8" t="s">
        <v>30</v>
      </c>
      <c r="H521" s="8" t="s">
        <v>30</v>
      </c>
      <c r="I521" s="8" t="s">
        <v>30</v>
      </c>
      <c r="J521" s="8" t="s">
        <v>30</v>
      </c>
      <c r="K521" s="8" t="s">
        <v>30</v>
      </c>
      <c r="L521" s="8" t="s">
        <v>30</v>
      </c>
      <c r="M521" s="8" t="s">
        <v>30</v>
      </c>
      <c r="N521" s="8" t="s">
        <v>30</v>
      </c>
      <c r="O521" s="8" t="s">
        <v>30</v>
      </c>
      <c r="P521" s="8" t="s">
        <v>30</v>
      </c>
      <c r="Q521" s="54" t="s">
        <v>30</v>
      </c>
      <c r="R521" s="54" t="s">
        <v>30</v>
      </c>
      <c r="S521" s="8" t="s">
        <v>30</v>
      </c>
      <c r="T521" s="8" t="s">
        <v>30</v>
      </c>
      <c r="U521" s="8" t="s">
        <v>30</v>
      </c>
      <c r="V521" s="8" t="s">
        <v>30</v>
      </c>
      <c r="W521" s="8" t="s">
        <v>30</v>
      </c>
      <c r="X521" s="8" t="s">
        <v>30</v>
      </c>
      <c r="Y521" s="8" t="s">
        <v>30</v>
      </c>
      <c r="Z521" s="8" t="s">
        <v>30</v>
      </c>
      <c r="AA521" s="12"/>
    </row>
    <row r="522" spans="1:27" x14ac:dyDescent="0.2">
      <c r="A522" s="9" t="s">
        <v>29</v>
      </c>
      <c r="B522" s="10" t="s">
        <v>30</v>
      </c>
      <c r="C522" s="10" t="s">
        <v>30</v>
      </c>
      <c r="D522" s="10" t="s">
        <v>30</v>
      </c>
      <c r="E522" s="10" t="s">
        <v>30</v>
      </c>
      <c r="F522" s="10" t="s">
        <v>30</v>
      </c>
      <c r="G522" s="10" t="s">
        <v>30</v>
      </c>
      <c r="H522" s="10" t="s">
        <v>30</v>
      </c>
      <c r="I522" s="10" t="s">
        <v>30</v>
      </c>
      <c r="J522" s="10" t="s">
        <v>30</v>
      </c>
      <c r="K522" s="10" t="s">
        <v>30</v>
      </c>
      <c r="L522" s="10" t="s">
        <v>30</v>
      </c>
      <c r="M522" s="10" t="s">
        <v>30</v>
      </c>
      <c r="N522" s="10" t="s">
        <v>30</v>
      </c>
      <c r="O522" s="10" t="s">
        <v>30</v>
      </c>
      <c r="P522" s="10">
        <v>45474.356249999997</v>
      </c>
      <c r="Q522" s="10" t="s">
        <v>30</v>
      </c>
      <c r="R522" s="10" t="s">
        <v>30</v>
      </c>
      <c r="S522" s="10" t="s">
        <v>30</v>
      </c>
      <c r="T522" s="10" t="s">
        <v>30</v>
      </c>
      <c r="U522" s="10" t="s">
        <v>30</v>
      </c>
      <c r="V522" s="10" t="s">
        <v>30</v>
      </c>
      <c r="W522" s="10" t="s">
        <v>30</v>
      </c>
      <c r="X522" s="10" t="s">
        <v>30</v>
      </c>
      <c r="Y522" s="10" t="s">
        <v>30</v>
      </c>
      <c r="Z522" s="10" t="s">
        <v>30</v>
      </c>
      <c r="AA522" s="55" t="s">
        <v>30</v>
      </c>
    </row>
    <row r="523" spans="1:27" x14ac:dyDescent="0.2">
      <c r="A523" s="1">
        <v>45496</v>
      </c>
    </row>
    <row r="524" spans="1:27" x14ac:dyDescent="0.2">
      <c r="A524" s="2" t="s">
        <v>26</v>
      </c>
      <c r="B524" s="3">
        <v>-2</v>
      </c>
      <c r="C524" s="3">
        <v>0</v>
      </c>
      <c r="D524" s="3">
        <v>0</v>
      </c>
      <c r="E524" s="3">
        <v>-2</v>
      </c>
      <c r="F524" s="3">
        <v>0</v>
      </c>
      <c r="G524" s="3">
        <v>1</v>
      </c>
      <c r="H524" s="3">
        <v>0</v>
      </c>
      <c r="I524" s="3">
        <v>-1</v>
      </c>
      <c r="J524" s="3">
        <v>-2</v>
      </c>
      <c r="K524" s="3">
        <v>0</v>
      </c>
      <c r="L524" s="3">
        <v>0</v>
      </c>
      <c r="M524" s="3">
        <v>1</v>
      </c>
      <c r="N524" s="3">
        <v>0</v>
      </c>
      <c r="O524" s="3">
        <v>0</v>
      </c>
      <c r="P524" s="3">
        <v>1</v>
      </c>
      <c r="Q524" s="3">
        <v>0</v>
      </c>
      <c r="R524" s="3">
        <v>0</v>
      </c>
      <c r="S524" s="3">
        <v>0</v>
      </c>
      <c r="T524" s="3">
        <v>0</v>
      </c>
      <c r="U524" s="3">
        <v>-1</v>
      </c>
      <c r="V524" s="3">
        <v>1</v>
      </c>
      <c r="W524" s="3">
        <v>0</v>
      </c>
      <c r="X524" s="3">
        <v>1</v>
      </c>
      <c r="Y524" s="3">
        <v>-2</v>
      </c>
      <c r="Z524" s="3">
        <v>0</v>
      </c>
      <c r="AA524" s="4"/>
    </row>
    <row r="525" spans="1:27" x14ac:dyDescent="0.2">
      <c r="A525" s="5" t="s">
        <v>27</v>
      </c>
      <c r="B525" s="6">
        <v>-1.7089836888331239E-2</v>
      </c>
      <c r="C525" s="6">
        <v>0</v>
      </c>
      <c r="D525" s="6">
        <v>0</v>
      </c>
      <c r="E525" s="6">
        <v>-1.9762675116744496E-2</v>
      </c>
      <c r="F525" s="6">
        <v>0</v>
      </c>
      <c r="G525" s="6">
        <v>1.3497835382148587E-2</v>
      </c>
      <c r="H525" s="6">
        <v>0</v>
      </c>
      <c r="I525" s="6">
        <v>-1.6389554794520547E-2</v>
      </c>
      <c r="J525" s="6">
        <v>-3.1320427553444184E-2</v>
      </c>
      <c r="K525" s="6">
        <v>0</v>
      </c>
      <c r="L525" s="6">
        <v>0</v>
      </c>
      <c r="M525" s="6">
        <v>1.4439365351629508E-2</v>
      </c>
      <c r="N525" s="6">
        <v>0</v>
      </c>
      <c r="O525" s="6">
        <v>0</v>
      </c>
      <c r="P525" s="6">
        <v>9.68719970658353E-3</v>
      </c>
      <c r="Q525" s="6">
        <v>0</v>
      </c>
      <c r="R525" s="6">
        <v>0</v>
      </c>
      <c r="S525" s="6">
        <v>0</v>
      </c>
      <c r="T525" s="6">
        <v>0</v>
      </c>
      <c r="U525" s="6">
        <v>-2.2587624434389143E-2</v>
      </c>
      <c r="V525" s="6">
        <v>1.5074229607250753E-2</v>
      </c>
      <c r="W525" s="6">
        <v>0</v>
      </c>
      <c r="X525" s="6">
        <v>1.4197464582864857E-2</v>
      </c>
      <c r="Y525" s="6">
        <v>-2.7937200733778096E-2</v>
      </c>
      <c r="Z525" s="6">
        <v>0</v>
      </c>
      <c r="AA525" s="7">
        <f>SUM(B525:Z525)</f>
        <v>-6.8191224890730456E-2</v>
      </c>
    </row>
    <row r="526" spans="1:27" x14ac:dyDescent="0.2">
      <c r="A526" s="5" t="s">
        <v>95</v>
      </c>
      <c r="B526" s="8" t="s">
        <v>30</v>
      </c>
      <c r="C526" s="8" t="s">
        <v>30</v>
      </c>
      <c r="D526" s="8" t="s">
        <v>30</v>
      </c>
      <c r="E526" s="8" t="s">
        <v>30</v>
      </c>
      <c r="F526" t="s">
        <v>30</v>
      </c>
      <c r="G526" s="8" t="s">
        <v>30</v>
      </c>
      <c r="H526" s="8" t="s">
        <v>30</v>
      </c>
      <c r="I526" s="8" t="s">
        <v>30</v>
      </c>
      <c r="J526" s="8" t="s">
        <v>30</v>
      </c>
      <c r="K526" s="8" t="s">
        <v>30</v>
      </c>
      <c r="L526" s="8" t="s">
        <v>30</v>
      </c>
      <c r="M526" s="8" t="s">
        <v>30</v>
      </c>
      <c r="N526" s="8" t="s">
        <v>30</v>
      </c>
      <c r="O526" s="8" t="s">
        <v>30</v>
      </c>
      <c r="P526" s="8" t="s">
        <v>30</v>
      </c>
      <c r="Q526" s="54" t="s">
        <v>30</v>
      </c>
      <c r="R526" s="8">
        <v>32.884300000000003</v>
      </c>
      <c r="S526" s="8" t="s">
        <v>30</v>
      </c>
      <c r="T526" s="54" t="s">
        <v>30</v>
      </c>
      <c r="U526" s="54" t="s">
        <v>30</v>
      </c>
      <c r="V526" s="8" t="s">
        <v>30</v>
      </c>
      <c r="W526" s="8" t="s">
        <v>30</v>
      </c>
      <c r="X526" s="8" t="s">
        <v>30</v>
      </c>
      <c r="Y526" s="8" t="s">
        <v>30</v>
      </c>
      <c r="Z526" s="8" t="s">
        <v>30</v>
      </c>
      <c r="AA526" s="12" t="s">
        <v>30</v>
      </c>
    </row>
    <row r="527" spans="1:27" x14ac:dyDescent="0.2">
      <c r="A527" s="5" t="s">
        <v>96</v>
      </c>
      <c r="B527" s="8" t="s">
        <v>30</v>
      </c>
      <c r="C527" s="8" t="s">
        <v>30</v>
      </c>
      <c r="D527" s="8" t="s">
        <v>30</v>
      </c>
      <c r="E527" s="8" t="s">
        <v>30</v>
      </c>
      <c r="F527" s="8" t="s">
        <v>30</v>
      </c>
      <c r="G527" s="8" t="s">
        <v>30</v>
      </c>
      <c r="H527" s="8" t="s">
        <v>30</v>
      </c>
      <c r="I527" s="8" t="s">
        <v>30</v>
      </c>
      <c r="J527" s="8" t="s">
        <v>30</v>
      </c>
      <c r="K527" s="8" t="s">
        <v>30</v>
      </c>
      <c r="L527" s="8" t="s">
        <v>30</v>
      </c>
      <c r="M527" s="8" t="s">
        <v>30</v>
      </c>
      <c r="N527" s="8" t="s">
        <v>30</v>
      </c>
      <c r="O527" s="8" t="s">
        <v>30</v>
      </c>
      <c r="P527" s="8" t="s">
        <v>30</v>
      </c>
      <c r="Q527" s="54" t="s">
        <v>30</v>
      </c>
      <c r="R527" s="54" t="s">
        <v>30</v>
      </c>
      <c r="S527" s="8" t="s">
        <v>30</v>
      </c>
      <c r="T527" s="8" t="s">
        <v>30</v>
      </c>
      <c r="U527" s="8" t="s">
        <v>30</v>
      </c>
      <c r="V527" s="8" t="s">
        <v>30</v>
      </c>
      <c r="W527" s="8" t="s">
        <v>30</v>
      </c>
      <c r="X527" s="8" t="s">
        <v>30</v>
      </c>
      <c r="Y527" s="8" t="s">
        <v>30</v>
      </c>
      <c r="Z527" s="8" t="s">
        <v>30</v>
      </c>
      <c r="AA527" s="12"/>
    </row>
    <row r="528" spans="1:27" x14ac:dyDescent="0.2">
      <c r="A528" s="9" t="s">
        <v>29</v>
      </c>
      <c r="B528" s="10" t="s">
        <v>30</v>
      </c>
      <c r="C528" s="10" t="s">
        <v>30</v>
      </c>
      <c r="D528" s="10" t="s">
        <v>30</v>
      </c>
      <c r="E528" s="10" t="s">
        <v>30</v>
      </c>
      <c r="F528" s="10" t="s">
        <v>30</v>
      </c>
      <c r="G528" s="10" t="s">
        <v>30</v>
      </c>
      <c r="H528" s="10" t="s">
        <v>30</v>
      </c>
      <c r="I528" s="10" t="s">
        <v>30</v>
      </c>
      <c r="J528" s="10" t="s">
        <v>30</v>
      </c>
      <c r="K528" s="10" t="s">
        <v>30</v>
      </c>
      <c r="L528" s="10" t="s">
        <v>30</v>
      </c>
      <c r="M528" s="10" t="s">
        <v>30</v>
      </c>
      <c r="N528" s="10" t="s">
        <v>30</v>
      </c>
      <c r="O528" s="10" t="s">
        <v>30</v>
      </c>
      <c r="P528" s="10" t="s">
        <v>30</v>
      </c>
      <c r="Q528" s="10" t="s">
        <v>30</v>
      </c>
      <c r="R528" s="10">
        <v>45496.4</v>
      </c>
      <c r="S528" s="10" t="s">
        <v>30</v>
      </c>
      <c r="T528" s="10" t="s">
        <v>30</v>
      </c>
      <c r="U528" s="10" t="s">
        <v>30</v>
      </c>
      <c r="V528" s="10" t="s">
        <v>30</v>
      </c>
      <c r="W528" s="10" t="s">
        <v>30</v>
      </c>
      <c r="X528" s="10" t="s">
        <v>30</v>
      </c>
      <c r="Y528" s="10" t="s">
        <v>30</v>
      </c>
      <c r="Z528" s="10" t="s">
        <v>30</v>
      </c>
      <c r="AA528" s="55" t="s">
        <v>30</v>
      </c>
    </row>
    <row r="529" spans="1:27" x14ac:dyDescent="0.2">
      <c r="A529" s="1">
        <v>45506</v>
      </c>
    </row>
    <row r="530" spans="1:27" x14ac:dyDescent="0.2">
      <c r="A530" s="2" t="s">
        <v>26</v>
      </c>
      <c r="B530" s="3">
        <v>0</v>
      </c>
      <c r="C530" s="3">
        <v>0</v>
      </c>
      <c r="D530" s="3">
        <v>0</v>
      </c>
      <c r="E530" s="3">
        <v>-2</v>
      </c>
      <c r="F530" s="3">
        <v>0</v>
      </c>
      <c r="G530" s="3">
        <v>1</v>
      </c>
      <c r="H530" s="3">
        <v>1</v>
      </c>
      <c r="I530" s="3">
        <v>0</v>
      </c>
      <c r="J530" s="3">
        <v>0</v>
      </c>
      <c r="K530" s="3">
        <v>0</v>
      </c>
      <c r="L530" s="3">
        <v>-1</v>
      </c>
      <c r="M530" s="3">
        <v>1</v>
      </c>
      <c r="N530" s="3">
        <v>0</v>
      </c>
      <c r="O530" s="3">
        <v>0</v>
      </c>
      <c r="P530" s="3">
        <v>1</v>
      </c>
      <c r="Q530" s="3">
        <v>0</v>
      </c>
      <c r="R530" s="3">
        <v>0</v>
      </c>
      <c r="S530" s="3">
        <v>0</v>
      </c>
      <c r="T530" s="3">
        <v>0</v>
      </c>
      <c r="U530" s="3">
        <v>1</v>
      </c>
      <c r="V530" s="3">
        <v>0</v>
      </c>
      <c r="W530" s="3">
        <v>0</v>
      </c>
      <c r="X530" s="3">
        <v>1</v>
      </c>
      <c r="Y530" s="3">
        <v>-2</v>
      </c>
      <c r="Z530" s="3">
        <v>0</v>
      </c>
      <c r="AA530" s="4"/>
    </row>
    <row r="531" spans="1:27" x14ac:dyDescent="0.2">
      <c r="A531" s="5" t="s">
        <v>27</v>
      </c>
      <c r="B531" s="6">
        <v>0</v>
      </c>
      <c r="C531" s="6">
        <v>0</v>
      </c>
      <c r="D531" s="6">
        <v>0</v>
      </c>
      <c r="E531" s="6">
        <v>-1.9762675116744496E-2</v>
      </c>
      <c r="F531" s="6">
        <v>0</v>
      </c>
      <c r="G531" s="6">
        <v>1.3497835382148587E-2</v>
      </c>
      <c r="H531" s="6">
        <v>2.2180582102519546E-2</v>
      </c>
      <c r="I531" s="6">
        <v>0</v>
      </c>
      <c r="J531" s="6">
        <v>0</v>
      </c>
      <c r="K531" s="6">
        <v>0</v>
      </c>
      <c r="L531" s="6">
        <v>-2.6455803108808289E-2</v>
      </c>
      <c r="M531" s="6">
        <v>1.4439365351629508E-2</v>
      </c>
      <c r="N531" s="6">
        <v>0</v>
      </c>
      <c r="O531" s="6">
        <v>0</v>
      </c>
      <c r="P531" s="6">
        <v>9.68719970658353E-3</v>
      </c>
      <c r="Q531" s="6">
        <v>0</v>
      </c>
      <c r="R531" s="6">
        <v>0</v>
      </c>
      <c r="S531" s="6">
        <v>0</v>
      </c>
      <c r="T531" s="6">
        <v>0</v>
      </c>
      <c r="U531" s="6">
        <v>2.101222222222222E-2</v>
      </c>
      <c r="V531" s="6">
        <v>0</v>
      </c>
      <c r="W531" s="6">
        <v>0</v>
      </c>
      <c r="X531" s="6">
        <v>1.4197464582864857E-2</v>
      </c>
      <c r="Y531" s="6">
        <v>-2.7937200733778096E-2</v>
      </c>
      <c r="Z531" s="6">
        <v>0</v>
      </c>
      <c r="AA531" s="7">
        <f>SUM(B531:Z531)</f>
        <v>2.0858990388637373E-2</v>
      </c>
    </row>
    <row r="532" spans="1:27" x14ac:dyDescent="0.2">
      <c r="A532" s="5" t="s">
        <v>95</v>
      </c>
      <c r="B532" s="8">
        <v>5.7586000000000004</v>
      </c>
      <c r="C532" s="8" t="s">
        <v>30</v>
      </c>
      <c r="D532" s="8" t="s">
        <v>30</v>
      </c>
      <c r="E532" s="8" t="s">
        <v>30</v>
      </c>
      <c r="F532" t="s">
        <v>30</v>
      </c>
      <c r="G532" s="8" t="s">
        <v>30</v>
      </c>
      <c r="H532" s="8">
        <v>16246.5111</v>
      </c>
      <c r="I532" s="8">
        <v>4.5679999999999996</v>
      </c>
      <c r="J532" s="8">
        <v>19.047999999999998</v>
      </c>
      <c r="K532" s="8" t="s">
        <v>30</v>
      </c>
      <c r="L532" s="8">
        <v>58.281100000000002</v>
      </c>
      <c r="M532" s="8" t="s">
        <v>30</v>
      </c>
      <c r="N532" s="8" t="s">
        <v>30</v>
      </c>
      <c r="O532" s="8" t="s">
        <v>30</v>
      </c>
      <c r="P532" s="8" t="s">
        <v>30</v>
      </c>
      <c r="Q532" s="54" t="s">
        <v>30</v>
      </c>
      <c r="R532" s="8" t="s">
        <v>30</v>
      </c>
      <c r="S532" s="8" t="s">
        <v>30</v>
      </c>
      <c r="T532" s="54" t="s">
        <v>30</v>
      </c>
      <c r="U532" s="54">
        <v>32.834000000000003</v>
      </c>
      <c r="V532" s="8">
        <v>1371.8</v>
      </c>
      <c r="W532" s="8" t="s">
        <v>30</v>
      </c>
      <c r="X532" s="8" t="s">
        <v>30</v>
      </c>
      <c r="Y532" s="8" t="s">
        <v>30</v>
      </c>
      <c r="Z532" s="8" t="s">
        <v>30</v>
      </c>
      <c r="AA532" s="12" t="s">
        <v>30</v>
      </c>
    </row>
    <row r="533" spans="1:27" x14ac:dyDescent="0.2">
      <c r="A533" s="5" t="s">
        <v>96</v>
      </c>
      <c r="B533" s="8" t="s">
        <v>30</v>
      </c>
      <c r="C533" s="8" t="s">
        <v>30</v>
      </c>
      <c r="D533" s="8" t="s">
        <v>30</v>
      </c>
      <c r="E533" s="8" t="s">
        <v>30</v>
      </c>
      <c r="F533" s="8" t="s">
        <v>30</v>
      </c>
      <c r="G533" s="8" t="s">
        <v>30</v>
      </c>
      <c r="H533" s="8" t="s">
        <v>30</v>
      </c>
      <c r="I533" s="8" t="s">
        <v>30</v>
      </c>
      <c r="J533" s="8" t="s">
        <v>30</v>
      </c>
      <c r="K533" s="8" t="s">
        <v>30</v>
      </c>
      <c r="L533" s="8" t="s">
        <v>30</v>
      </c>
      <c r="M533" s="8" t="s">
        <v>30</v>
      </c>
      <c r="N533" s="8" t="s">
        <v>30</v>
      </c>
      <c r="O533" s="8" t="s">
        <v>30</v>
      </c>
      <c r="P533" s="8" t="s">
        <v>30</v>
      </c>
      <c r="Q533" s="54" t="s">
        <v>30</v>
      </c>
      <c r="R533" s="54" t="s">
        <v>30</v>
      </c>
      <c r="S533" s="8" t="s">
        <v>30</v>
      </c>
      <c r="T533" s="8" t="s">
        <v>30</v>
      </c>
      <c r="U533" s="8" t="s">
        <v>30</v>
      </c>
      <c r="V533" s="8" t="s">
        <v>30</v>
      </c>
      <c r="W533" s="8" t="s">
        <v>30</v>
      </c>
      <c r="X533" s="8" t="s">
        <v>30</v>
      </c>
      <c r="Y533" s="8" t="s">
        <v>30</v>
      </c>
      <c r="Z533" s="8" t="s">
        <v>30</v>
      </c>
      <c r="AA533" s="12"/>
    </row>
    <row r="534" spans="1:27" x14ac:dyDescent="0.2">
      <c r="A534" s="9" t="s">
        <v>29</v>
      </c>
      <c r="B534" s="10">
        <v>45506.352777777778</v>
      </c>
      <c r="C534" s="10" t="s">
        <v>30</v>
      </c>
      <c r="D534" s="10" t="s">
        <v>30</v>
      </c>
      <c r="E534" s="10" t="s">
        <v>30</v>
      </c>
      <c r="F534" s="10" t="s">
        <v>30</v>
      </c>
      <c r="G534" s="10" t="s">
        <v>30</v>
      </c>
      <c r="H534" s="10">
        <v>45506.009722222225</v>
      </c>
      <c r="I534" s="10">
        <v>45506.012499999997</v>
      </c>
      <c r="J534" s="10">
        <v>45506.325694444444</v>
      </c>
      <c r="K534" s="10" t="s">
        <v>30</v>
      </c>
      <c r="L534" s="10">
        <v>45506.019444444442</v>
      </c>
      <c r="M534" s="10" t="s">
        <v>30</v>
      </c>
      <c r="N534" s="10" t="s">
        <v>30</v>
      </c>
      <c r="O534" s="10" t="s">
        <v>30</v>
      </c>
      <c r="P534" s="10" t="s">
        <v>30</v>
      </c>
      <c r="Q534" s="10" t="s">
        <v>30</v>
      </c>
      <c r="R534" s="10" t="s">
        <v>30</v>
      </c>
      <c r="S534" s="10" t="s">
        <v>30</v>
      </c>
      <c r="T534" s="10" t="s">
        <v>30</v>
      </c>
      <c r="U534" s="10">
        <v>45506.012499999997</v>
      </c>
      <c r="V534" s="10">
        <v>45506.011805555558</v>
      </c>
      <c r="W534" s="10" t="s">
        <v>30</v>
      </c>
      <c r="X534" s="10" t="s">
        <v>30</v>
      </c>
      <c r="Y534" s="10" t="s">
        <v>30</v>
      </c>
      <c r="Z534" s="10" t="s">
        <v>30</v>
      </c>
      <c r="AA534" s="55" t="s">
        <v>30</v>
      </c>
    </row>
    <row r="535" spans="1:27" x14ac:dyDescent="0.2">
      <c r="A535" s="1">
        <v>45513</v>
      </c>
    </row>
    <row r="536" spans="1:27" x14ac:dyDescent="0.2">
      <c r="A536" s="2" t="s">
        <v>26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1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1</v>
      </c>
      <c r="N536" s="3">
        <v>0</v>
      </c>
      <c r="O536" s="3">
        <v>0</v>
      </c>
      <c r="P536" s="3">
        <v>1</v>
      </c>
      <c r="Q536" s="3">
        <v>0</v>
      </c>
      <c r="R536" s="3">
        <v>0</v>
      </c>
      <c r="S536" s="3">
        <v>0</v>
      </c>
      <c r="T536" s="3">
        <v>0</v>
      </c>
      <c r="U536" s="3">
        <v>1</v>
      </c>
      <c r="V536" s="3">
        <v>0</v>
      </c>
      <c r="W536" s="3">
        <v>0</v>
      </c>
      <c r="X536" s="3">
        <v>1</v>
      </c>
      <c r="Y536" s="3">
        <v>-2</v>
      </c>
      <c r="Z536" s="3">
        <v>0</v>
      </c>
      <c r="AA536" s="4"/>
    </row>
    <row r="537" spans="1:27" x14ac:dyDescent="0.2">
      <c r="A537" s="5" t="s">
        <v>27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1.3497835382148587E-2</v>
      </c>
      <c r="H537" s="6">
        <v>2.2180582102519546E-2</v>
      </c>
      <c r="I537" s="6">
        <v>0</v>
      </c>
      <c r="J537" s="6">
        <v>0</v>
      </c>
      <c r="K537" s="6">
        <v>0</v>
      </c>
      <c r="L537" s="6">
        <v>0</v>
      </c>
      <c r="M537" s="6">
        <v>1.4439365351629508E-2</v>
      </c>
      <c r="N537" s="6">
        <v>0</v>
      </c>
      <c r="O537" s="6">
        <v>0</v>
      </c>
      <c r="P537" s="6">
        <v>9.68719970658353E-3</v>
      </c>
      <c r="Q537" s="6">
        <v>0</v>
      </c>
      <c r="R537" s="6">
        <v>0</v>
      </c>
      <c r="S537" s="6">
        <v>0</v>
      </c>
      <c r="T537" s="6">
        <v>0</v>
      </c>
      <c r="U537" s="6">
        <v>2.101222222222222E-2</v>
      </c>
      <c r="V537" s="6">
        <v>0</v>
      </c>
      <c r="W537" s="6">
        <v>0</v>
      </c>
      <c r="X537" s="6">
        <v>1.4197464582864857E-2</v>
      </c>
      <c r="Y537" s="6">
        <v>-2.7937200733778096E-2</v>
      </c>
      <c r="Z537" s="6">
        <v>0</v>
      </c>
      <c r="AA537" s="7">
        <f>SUM(B537:Z537)</f>
        <v>6.7077468614190144E-2</v>
      </c>
    </row>
    <row r="538" spans="1:27" x14ac:dyDescent="0.2">
      <c r="A538" s="5" t="s">
        <v>95</v>
      </c>
      <c r="B538" s="8" t="s">
        <v>30</v>
      </c>
      <c r="C538" s="8" t="s">
        <v>30</v>
      </c>
      <c r="D538" s="8" t="s">
        <v>30</v>
      </c>
      <c r="E538" s="8">
        <v>4047.55</v>
      </c>
      <c r="F538" t="s">
        <v>30</v>
      </c>
      <c r="G538" s="8" t="s">
        <v>30</v>
      </c>
      <c r="H538" s="8" t="s">
        <v>30</v>
      </c>
      <c r="I538" s="8" t="s">
        <v>30</v>
      </c>
      <c r="J538" s="8" t="s">
        <v>30</v>
      </c>
      <c r="K538" s="8" t="s">
        <v>30</v>
      </c>
      <c r="L538" s="8">
        <v>57.29</v>
      </c>
      <c r="M538" s="8" t="s">
        <v>30</v>
      </c>
      <c r="N538" s="8" t="s">
        <v>30</v>
      </c>
      <c r="O538" s="8" t="s">
        <v>30</v>
      </c>
      <c r="P538" s="8" t="s">
        <v>30</v>
      </c>
      <c r="Q538" s="54" t="s">
        <v>30</v>
      </c>
      <c r="R538" s="8" t="s">
        <v>30</v>
      </c>
      <c r="S538" s="8" t="s">
        <v>30</v>
      </c>
      <c r="T538" s="54" t="s">
        <v>30</v>
      </c>
      <c r="U538" s="54" t="s">
        <v>30</v>
      </c>
      <c r="V538" s="8" t="s">
        <v>30</v>
      </c>
      <c r="W538" s="8" t="s">
        <v>30</v>
      </c>
      <c r="X538" s="8" t="s">
        <v>30</v>
      </c>
      <c r="Y538" s="8" t="s">
        <v>30</v>
      </c>
      <c r="Z538" s="8" t="s">
        <v>30</v>
      </c>
      <c r="AA538" s="12" t="s">
        <v>30</v>
      </c>
    </row>
    <row r="539" spans="1:27" x14ac:dyDescent="0.2">
      <c r="A539" s="5" t="s">
        <v>96</v>
      </c>
      <c r="B539" s="8" t="s">
        <v>30</v>
      </c>
      <c r="C539" s="8" t="s">
        <v>30</v>
      </c>
      <c r="D539" s="8" t="s">
        <v>30</v>
      </c>
      <c r="E539" s="8" t="s">
        <v>30</v>
      </c>
      <c r="F539" s="8" t="s">
        <v>30</v>
      </c>
      <c r="G539" s="8" t="s">
        <v>30</v>
      </c>
      <c r="H539" s="8" t="s">
        <v>30</v>
      </c>
      <c r="I539" s="8" t="s">
        <v>30</v>
      </c>
      <c r="J539" s="8" t="s">
        <v>30</v>
      </c>
      <c r="K539" s="8" t="s">
        <v>30</v>
      </c>
      <c r="L539" s="8" t="s">
        <v>30</v>
      </c>
      <c r="M539" s="8" t="s">
        <v>30</v>
      </c>
      <c r="N539" s="8" t="s">
        <v>30</v>
      </c>
      <c r="O539" s="8" t="s">
        <v>30</v>
      </c>
      <c r="P539" s="8" t="s">
        <v>30</v>
      </c>
      <c r="Q539" s="54" t="s">
        <v>30</v>
      </c>
      <c r="R539" s="54" t="s">
        <v>30</v>
      </c>
      <c r="S539" s="8" t="s">
        <v>30</v>
      </c>
      <c r="T539" s="8" t="s">
        <v>30</v>
      </c>
      <c r="U539" s="8" t="s">
        <v>30</v>
      </c>
      <c r="V539" s="8" t="s">
        <v>30</v>
      </c>
      <c r="W539" s="8" t="s">
        <v>30</v>
      </c>
      <c r="X539" s="8" t="s">
        <v>30</v>
      </c>
      <c r="Y539" s="8" t="s">
        <v>30</v>
      </c>
      <c r="Z539" s="8" t="s">
        <v>30</v>
      </c>
      <c r="AA539" s="12"/>
    </row>
    <row r="540" spans="1:27" x14ac:dyDescent="0.2">
      <c r="A540" s="9" t="s">
        <v>29</v>
      </c>
      <c r="B540" s="10" t="s">
        <v>30</v>
      </c>
      <c r="C540" s="10" t="s">
        <v>30</v>
      </c>
      <c r="D540" s="10" t="s">
        <v>30</v>
      </c>
      <c r="E540" s="10">
        <v>0.37847222222222227</v>
      </c>
      <c r="F540" s="10" t="s">
        <v>30</v>
      </c>
      <c r="G540" s="10" t="s">
        <v>30</v>
      </c>
      <c r="H540" s="10" t="s">
        <v>30</v>
      </c>
      <c r="I540" s="10" t="s">
        <v>30</v>
      </c>
      <c r="J540" s="10" t="s">
        <v>30</v>
      </c>
      <c r="K540" s="10" t="s">
        <v>30</v>
      </c>
      <c r="L540" s="10">
        <v>0.23680555555555557</v>
      </c>
      <c r="M540" s="10" t="s">
        <v>30</v>
      </c>
      <c r="N540" s="10" t="s">
        <v>30</v>
      </c>
      <c r="O540" s="10" t="s">
        <v>30</v>
      </c>
      <c r="P540" s="10" t="s">
        <v>30</v>
      </c>
      <c r="Q540" s="10" t="s">
        <v>30</v>
      </c>
      <c r="R540" s="10" t="s">
        <v>30</v>
      </c>
      <c r="S540" s="10" t="s">
        <v>30</v>
      </c>
      <c r="T540" s="10" t="s">
        <v>30</v>
      </c>
      <c r="U540" s="10" t="s">
        <v>30</v>
      </c>
      <c r="V540" s="10" t="s">
        <v>30</v>
      </c>
      <c r="W540" s="10" t="s">
        <v>30</v>
      </c>
      <c r="X540" s="10" t="s">
        <v>30</v>
      </c>
      <c r="Y540" s="10" t="s">
        <v>30</v>
      </c>
      <c r="Z540" s="10" t="s">
        <v>30</v>
      </c>
      <c r="AA540" s="55" t="s">
        <v>30</v>
      </c>
    </row>
    <row r="541" spans="1:27" x14ac:dyDescent="0.2">
      <c r="A541" s="1">
        <v>45523</v>
      </c>
    </row>
    <row r="542" spans="1:27" x14ac:dyDescent="0.2">
      <c r="A542" s="2" t="s">
        <v>26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1</v>
      </c>
      <c r="Q542" s="3">
        <v>0</v>
      </c>
      <c r="R542" s="3">
        <v>0</v>
      </c>
      <c r="S542" s="3">
        <v>0</v>
      </c>
      <c r="T542" s="3">
        <v>0</v>
      </c>
      <c r="U542" s="3">
        <v>1</v>
      </c>
      <c r="V542" s="3">
        <v>0</v>
      </c>
      <c r="W542" s="3">
        <v>0</v>
      </c>
      <c r="X542" s="3">
        <v>1</v>
      </c>
      <c r="Y542" s="3">
        <v>0</v>
      </c>
      <c r="Z542" s="3">
        <v>0</v>
      </c>
      <c r="AA542" s="4"/>
    </row>
    <row r="543" spans="1:27" x14ac:dyDescent="0.2">
      <c r="A543" s="5" t="s">
        <v>27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2.2180582102519546E-2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9.68719970658353E-3</v>
      </c>
      <c r="Q543" s="6">
        <v>0</v>
      </c>
      <c r="R543" s="6">
        <v>0</v>
      </c>
      <c r="S543" s="6">
        <v>0</v>
      </c>
      <c r="T543" s="6">
        <v>0</v>
      </c>
      <c r="U543" s="6">
        <v>2.101222222222222E-2</v>
      </c>
      <c r="V543" s="6">
        <v>0</v>
      </c>
      <c r="W543" s="6">
        <v>0</v>
      </c>
      <c r="X543" s="6">
        <v>1.4197464582864857E-2</v>
      </c>
      <c r="Y543" s="6">
        <v>0</v>
      </c>
      <c r="Z543" s="6">
        <v>0</v>
      </c>
      <c r="AA543" s="7">
        <f>SUM(B543:Z543)</f>
        <v>6.7077468614190158E-2</v>
      </c>
    </row>
    <row r="544" spans="1:27" x14ac:dyDescent="0.2">
      <c r="A544" s="5" t="s">
        <v>95</v>
      </c>
      <c r="B544" s="8" t="s">
        <v>30</v>
      </c>
      <c r="C544" s="8" t="s">
        <v>30</v>
      </c>
      <c r="D544" s="8" t="s">
        <v>30</v>
      </c>
      <c r="E544" s="8" t="s">
        <v>30</v>
      </c>
      <c r="F544" t="s">
        <v>30</v>
      </c>
      <c r="G544" s="8">
        <v>356.35210000000001</v>
      </c>
      <c r="H544" s="8" t="s">
        <v>30</v>
      </c>
      <c r="I544" s="8" t="s">
        <v>30</v>
      </c>
      <c r="J544" s="8" t="s">
        <v>30</v>
      </c>
      <c r="K544" s="8" t="s">
        <v>30</v>
      </c>
      <c r="L544" s="8" t="s">
        <v>30</v>
      </c>
      <c r="M544" s="8">
        <v>3.8569</v>
      </c>
      <c r="N544" s="8" t="s">
        <v>30</v>
      </c>
      <c r="O544" s="8" t="s">
        <v>30</v>
      </c>
      <c r="P544" s="8" t="s">
        <v>30</v>
      </c>
      <c r="Q544" s="54" t="s">
        <v>30</v>
      </c>
      <c r="R544" s="8" t="s">
        <v>30</v>
      </c>
      <c r="S544" s="8" t="s">
        <v>30</v>
      </c>
      <c r="T544" s="54" t="s">
        <v>30</v>
      </c>
      <c r="U544" s="54" t="s">
        <v>30</v>
      </c>
      <c r="V544" s="8" t="s">
        <v>30</v>
      </c>
      <c r="W544" s="8" t="s">
        <v>30</v>
      </c>
      <c r="X544" s="8" t="s">
        <v>30</v>
      </c>
      <c r="Y544" s="8">
        <v>1.1065</v>
      </c>
      <c r="Z544" s="8" t="s">
        <v>30</v>
      </c>
      <c r="AA544" s="12" t="s">
        <v>30</v>
      </c>
    </row>
    <row r="545" spans="1:27" x14ac:dyDescent="0.2">
      <c r="A545" s="5" t="s">
        <v>96</v>
      </c>
      <c r="B545" s="8" t="s">
        <v>30</v>
      </c>
      <c r="C545" s="8" t="s">
        <v>30</v>
      </c>
      <c r="D545" s="8" t="s">
        <v>30</v>
      </c>
      <c r="E545" s="8" t="s">
        <v>30</v>
      </c>
      <c r="F545" s="8" t="s">
        <v>30</v>
      </c>
      <c r="G545" s="8" t="s">
        <v>30</v>
      </c>
      <c r="H545" s="8" t="s">
        <v>30</v>
      </c>
      <c r="I545" s="8" t="s">
        <v>30</v>
      </c>
      <c r="J545" s="8" t="s">
        <v>30</v>
      </c>
      <c r="K545" s="8" t="s">
        <v>30</v>
      </c>
      <c r="L545" s="8" t="s">
        <v>30</v>
      </c>
      <c r="M545" s="8" t="s">
        <v>30</v>
      </c>
      <c r="N545" s="8" t="s">
        <v>30</v>
      </c>
      <c r="O545" s="8" t="s">
        <v>30</v>
      </c>
      <c r="P545" s="8" t="s">
        <v>30</v>
      </c>
      <c r="Q545" s="54" t="s">
        <v>30</v>
      </c>
      <c r="R545" s="54" t="s">
        <v>30</v>
      </c>
      <c r="S545" s="8" t="s">
        <v>30</v>
      </c>
      <c r="T545" s="8" t="s">
        <v>30</v>
      </c>
      <c r="U545" s="8" t="s">
        <v>30</v>
      </c>
      <c r="V545" s="8" t="s">
        <v>30</v>
      </c>
      <c r="W545" s="8" t="s">
        <v>30</v>
      </c>
      <c r="X545" s="8" t="s">
        <v>30</v>
      </c>
      <c r="Y545" s="8" t="s">
        <v>30</v>
      </c>
      <c r="Z545" s="8" t="s">
        <v>30</v>
      </c>
      <c r="AA545" s="12"/>
    </row>
    <row r="546" spans="1:27" x14ac:dyDescent="0.2">
      <c r="A546" s="9" t="s">
        <v>29</v>
      </c>
      <c r="B546" s="10" t="s">
        <v>30</v>
      </c>
      <c r="C546" s="10" t="s">
        <v>30</v>
      </c>
      <c r="D546" s="10" t="s">
        <v>30</v>
      </c>
      <c r="E546" s="10" t="s">
        <v>30</v>
      </c>
      <c r="F546" s="10" t="s">
        <v>30</v>
      </c>
      <c r="G546" s="10">
        <v>0.41666666666666669</v>
      </c>
      <c r="H546" s="10" t="s">
        <v>30</v>
      </c>
      <c r="I546" s="10" t="s">
        <v>30</v>
      </c>
      <c r="J546" s="10" t="s">
        <v>30</v>
      </c>
      <c r="K546" s="10" t="s">
        <v>30</v>
      </c>
      <c r="L546" s="10" t="s">
        <v>30</v>
      </c>
      <c r="M546" s="10">
        <v>0.41597222222222219</v>
      </c>
      <c r="N546" s="10" t="s">
        <v>30</v>
      </c>
      <c r="O546" s="10" t="s">
        <v>30</v>
      </c>
      <c r="P546" s="10" t="s">
        <v>30</v>
      </c>
      <c r="Q546" s="10" t="s">
        <v>30</v>
      </c>
      <c r="R546" s="10" t="s">
        <v>30</v>
      </c>
      <c r="S546" s="10" t="s">
        <v>30</v>
      </c>
      <c r="T546" s="10" t="s">
        <v>30</v>
      </c>
      <c r="U546" s="10" t="s">
        <v>30</v>
      </c>
      <c r="V546" s="10" t="s">
        <v>30</v>
      </c>
      <c r="W546" s="10" t="s">
        <v>30</v>
      </c>
      <c r="X546" s="10" t="s">
        <v>30</v>
      </c>
      <c r="Y546" s="10">
        <v>0.41666666666666669</v>
      </c>
      <c r="Z546" s="10" t="s">
        <v>30</v>
      </c>
      <c r="AA546" s="55" t="s">
        <v>30</v>
      </c>
    </row>
    <row r="547" spans="1:27" x14ac:dyDescent="0.2">
      <c r="A547" s="1">
        <v>45524</v>
      </c>
    </row>
    <row r="548" spans="1:27" x14ac:dyDescent="0.2">
      <c r="A548" s="2" t="s">
        <v>26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1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1</v>
      </c>
      <c r="Y548" s="3">
        <v>0</v>
      </c>
      <c r="Z548" s="3">
        <v>0</v>
      </c>
      <c r="AA548" s="4"/>
    </row>
    <row r="549" spans="1:27" x14ac:dyDescent="0.2">
      <c r="A549" s="5" t="s">
        <v>27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2.2180582102519546E-2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1.4197464582864857E-2</v>
      </c>
      <c r="Y549" s="6">
        <v>0</v>
      </c>
      <c r="Z549" s="6">
        <v>0</v>
      </c>
      <c r="AA549" s="7">
        <f>SUM(B549:Z549)</f>
        <v>3.6378046685384399E-2</v>
      </c>
    </row>
    <row r="550" spans="1:27" x14ac:dyDescent="0.2">
      <c r="A550" s="5" t="s">
        <v>95</v>
      </c>
      <c r="B550" s="8" t="s">
        <v>30</v>
      </c>
      <c r="C550" s="8" t="s">
        <v>30</v>
      </c>
      <c r="D550" s="8" t="s">
        <v>30</v>
      </c>
      <c r="E550" s="8" t="s">
        <v>30</v>
      </c>
      <c r="F550" t="s">
        <v>30</v>
      </c>
      <c r="G550" s="8" t="s">
        <v>30</v>
      </c>
      <c r="H550" s="8" t="s">
        <v>30</v>
      </c>
      <c r="I550" s="8" t="s">
        <v>30</v>
      </c>
      <c r="J550" s="8" t="s">
        <v>30</v>
      </c>
      <c r="K550" s="8" t="s">
        <v>30</v>
      </c>
      <c r="L550" s="8" t="s">
        <v>30</v>
      </c>
      <c r="M550" s="8" t="s">
        <v>30</v>
      </c>
      <c r="N550" s="8" t="s">
        <v>30</v>
      </c>
      <c r="O550" s="8" t="s">
        <v>30</v>
      </c>
      <c r="P550" s="8">
        <v>17.8249</v>
      </c>
      <c r="Q550" s="54" t="s">
        <v>30</v>
      </c>
      <c r="R550" s="8" t="s">
        <v>30</v>
      </c>
      <c r="S550" s="8" t="s">
        <v>30</v>
      </c>
      <c r="T550" s="54" t="s">
        <v>30</v>
      </c>
      <c r="U550" s="54">
        <v>31.92</v>
      </c>
      <c r="V550" s="8" t="s">
        <v>30</v>
      </c>
      <c r="W550" s="8" t="s">
        <v>30</v>
      </c>
      <c r="X550" s="8" t="s">
        <v>30</v>
      </c>
      <c r="Y550" s="8" t="s">
        <v>30</v>
      </c>
      <c r="Z550" s="8" t="s">
        <v>30</v>
      </c>
      <c r="AA550" s="12" t="s">
        <v>30</v>
      </c>
    </row>
    <row r="551" spans="1:27" x14ac:dyDescent="0.2">
      <c r="A551" s="5" t="s">
        <v>96</v>
      </c>
      <c r="B551" s="8" t="s">
        <v>30</v>
      </c>
      <c r="C551" s="8" t="s">
        <v>30</v>
      </c>
      <c r="D551" s="8" t="s">
        <v>30</v>
      </c>
      <c r="E551" s="8" t="s">
        <v>30</v>
      </c>
      <c r="F551" s="8" t="s">
        <v>30</v>
      </c>
      <c r="G551" s="8" t="s">
        <v>30</v>
      </c>
      <c r="H551" s="8" t="s">
        <v>30</v>
      </c>
      <c r="I551" s="8" t="s">
        <v>30</v>
      </c>
      <c r="J551" s="8" t="s">
        <v>30</v>
      </c>
      <c r="K551" s="8" t="s">
        <v>30</v>
      </c>
      <c r="L551" s="8" t="s">
        <v>30</v>
      </c>
      <c r="M551" s="8" t="s">
        <v>30</v>
      </c>
      <c r="N551" s="8" t="s">
        <v>30</v>
      </c>
      <c r="O551" s="8" t="s">
        <v>30</v>
      </c>
      <c r="P551" s="8" t="s">
        <v>30</v>
      </c>
      <c r="Q551" s="54" t="s">
        <v>30</v>
      </c>
      <c r="R551" s="54" t="s">
        <v>30</v>
      </c>
      <c r="S551" s="8" t="s">
        <v>30</v>
      </c>
      <c r="T551" s="8" t="s">
        <v>30</v>
      </c>
      <c r="U551" s="8">
        <v>-0.22</v>
      </c>
      <c r="V551" s="8" t="s">
        <v>30</v>
      </c>
      <c r="W551" s="8" t="s">
        <v>30</v>
      </c>
      <c r="X551" s="8" t="s">
        <v>30</v>
      </c>
      <c r="Y551" s="8" t="s">
        <v>30</v>
      </c>
      <c r="Z551" s="8" t="s">
        <v>30</v>
      </c>
      <c r="AA551" s="12"/>
    </row>
    <row r="552" spans="1:27" x14ac:dyDescent="0.2">
      <c r="A552" s="9" t="s">
        <v>29</v>
      </c>
      <c r="B552" s="10" t="s">
        <v>30</v>
      </c>
      <c r="C552" s="10" t="s">
        <v>30</v>
      </c>
      <c r="D552" s="10" t="s">
        <v>30</v>
      </c>
      <c r="E552" s="10" t="s">
        <v>30</v>
      </c>
      <c r="F552" s="10" t="s">
        <v>30</v>
      </c>
      <c r="G552" s="10" t="s">
        <v>30</v>
      </c>
      <c r="H552" s="10" t="s">
        <v>30</v>
      </c>
      <c r="I552" s="10" t="s">
        <v>30</v>
      </c>
      <c r="J552" s="10" t="s">
        <v>30</v>
      </c>
      <c r="K552" s="10" t="s">
        <v>30</v>
      </c>
      <c r="L552" s="10" t="s">
        <v>30</v>
      </c>
      <c r="M552" s="10" t="s">
        <v>30</v>
      </c>
      <c r="N552" s="10" t="s">
        <v>30</v>
      </c>
      <c r="O552" s="10" t="s">
        <v>30</v>
      </c>
      <c r="P552" s="10">
        <v>0.40833333333333338</v>
      </c>
      <c r="Q552" s="10" t="s">
        <v>30</v>
      </c>
      <c r="R552" s="10" t="s">
        <v>30</v>
      </c>
      <c r="S552" s="10" t="s">
        <v>30</v>
      </c>
      <c r="T552" s="10" t="s">
        <v>30</v>
      </c>
      <c r="U552" s="10">
        <v>0.31180555555555556</v>
      </c>
      <c r="V552" s="10" t="s">
        <v>30</v>
      </c>
      <c r="W552" s="10" t="s">
        <v>30</v>
      </c>
      <c r="X552" s="10" t="s">
        <v>30</v>
      </c>
      <c r="Y552" s="10" t="s">
        <v>30</v>
      </c>
      <c r="Z552" s="10" t="s">
        <v>30</v>
      </c>
      <c r="AA552" s="55" t="s">
        <v>30</v>
      </c>
    </row>
    <row r="553" spans="1:27" x14ac:dyDescent="0.2">
      <c r="A553" s="1">
        <v>45526</v>
      </c>
    </row>
    <row r="554" spans="1:27" x14ac:dyDescent="0.2">
      <c r="A554" s="2" t="s">
        <v>26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1</v>
      </c>
      <c r="Y554" s="3">
        <v>0</v>
      </c>
      <c r="Z554" s="3">
        <v>0</v>
      </c>
      <c r="AA554" s="4"/>
    </row>
    <row r="555" spans="1:27" x14ac:dyDescent="0.2">
      <c r="A555" s="5" t="s">
        <v>27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1.4197464582864857E-2</v>
      </c>
      <c r="Y555" s="6">
        <v>0</v>
      </c>
      <c r="Z555" s="6">
        <v>0</v>
      </c>
      <c r="AA555" s="7">
        <f>SUM(B555:Z555)</f>
        <v>1.4197464582864857E-2</v>
      </c>
    </row>
    <row r="556" spans="1:27" x14ac:dyDescent="0.2">
      <c r="A556" s="5" t="s">
        <v>95</v>
      </c>
      <c r="B556" s="8" t="s">
        <v>30</v>
      </c>
      <c r="C556" s="8" t="s">
        <v>30</v>
      </c>
      <c r="D556" s="8" t="s">
        <v>30</v>
      </c>
      <c r="E556" s="8" t="s">
        <v>30</v>
      </c>
      <c r="F556" t="s">
        <v>30</v>
      </c>
      <c r="G556" s="8" t="s">
        <v>30</v>
      </c>
      <c r="H556" s="8">
        <v>15560</v>
      </c>
      <c r="I556" s="8" t="s">
        <v>30</v>
      </c>
      <c r="J556" s="8" t="s">
        <v>30</v>
      </c>
      <c r="K556" s="8" t="s">
        <v>30</v>
      </c>
      <c r="L556" s="8" t="s">
        <v>30</v>
      </c>
      <c r="M556" s="8" t="s">
        <v>30</v>
      </c>
      <c r="N556" s="8" t="s">
        <v>30</v>
      </c>
      <c r="O556" s="8" t="s">
        <v>30</v>
      </c>
      <c r="P556" s="8" t="s">
        <v>30</v>
      </c>
      <c r="Q556" s="54" t="s">
        <v>30</v>
      </c>
      <c r="R556" s="8" t="s">
        <v>30</v>
      </c>
      <c r="S556" s="8" t="s">
        <v>30</v>
      </c>
      <c r="T556" s="54" t="s">
        <v>30</v>
      </c>
      <c r="U556" s="54" t="s">
        <v>30</v>
      </c>
      <c r="V556" s="8" t="s">
        <v>30</v>
      </c>
      <c r="W556" s="8" t="s">
        <v>30</v>
      </c>
      <c r="X556" s="8" t="s">
        <v>30</v>
      </c>
      <c r="Y556" s="8" t="s">
        <v>30</v>
      </c>
      <c r="Z556" s="8" t="s">
        <v>30</v>
      </c>
      <c r="AA556" s="12" t="s">
        <v>30</v>
      </c>
    </row>
    <row r="557" spans="1:27" x14ac:dyDescent="0.2">
      <c r="A557" s="5" t="s">
        <v>96</v>
      </c>
      <c r="B557" s="8" t="s">
        <v>30</v>
      </c>
      <c r="C557" s="8" t="s">
        <v>30</v>
      </c>
      <c r="D557" s="8" t="s">
        <v>30</v>
      </c>
      <c r="E557" s="8" t="s">
        <v>30</v>
      </c>
      <c r="F557" s="8" t="s">
        <v>30</v>
      </c>
      <c r="G557" s="8" t="s">
        <v>30</v>
      </c>
      <c r="H557" s="8" t="s">
        <v>30</v>
      </c>
      <c r="I557" s="8" t="s">
        <v>30</v>
      </c>
      <c r="J557" s="8" t="s">
        <v>30</v>
      </c>
      <c r="K557" s="8" t="s">
        <v>30</v>
      </c>
      <c r="L557" s="8" t="s">
        <v>30</v>
      </c>
      <c r="M557" s="8" t="s">
        <v>30</v>
      </c>
      <c r="N557" s="8" t="s">
        <v>30</v>
      </c>
      <c r="O557" s="8" t="s">
        <v>30</v>
      </c>
      <c r="P557" s="8" t="s">
        <v>30</v>
      </c>
      <c r="Q557" s="54" t="s">
        <v>30</v>
      </c>
      <c r="R557" s="54" t="s">
        <v>30</v>
      </c>
      <c r="S557" s="8" t="s">
        <v>30</v>
      </c>
      <c r="T557" s="8" t="s">
        <v>30</v>
      </c>
      <c r="U557" s="8" t="s">
        <v>30</v>
      </c>
      <c r="V557" s="8" t="s">
        <v>30</v>
      </c>
      <c r="W557" s="8" t="s">
        <v>30</v>
      </c>
      <c r="X557" s="8" t="s">
        <v>30</v>
      </c>
      <c r="Y557" s="8" t="s">
        <v>30</v>
      </c>
      <c r="Z557" s="8" t="s">
        <v>30</v>
      </c>
      <c r="AA557" s="12"/>
    </row>
    <row r="558" spans="1:27" x14ac:dyDescent="0.2">
      <c r="A558" s="9" t="s">
        <v>29</v>
      </c>
      <c r="B558" s="10" t="s">
        <v>30</v>
      </c>
      <c r="C558" s="10" t="s">
        <v>30</v>
      </c>
      <c r="D558" s="10" t="s">
        <v>30</v>
      </c>
      <c r="E558" s="10" t="s">
        <v>30</v>
      </c>
      <c r="F558" s="10" t="s">
        <v>30</v>
      </c>
      <c r="G558" s="10" t="s">
        <v>30</v>
      </c>
      <c r="H558" s="10">
        <v>0.19722222222222222</v>
      </c>
      <c r="I558" s="10" t="s">
        <v>30</v>
      </c>
      <c r="J558" s="10" t="s">
        <v>30</v>
      </c>
      <c r="K558" s="10" t="s">
        <v>30</v>
      </c>
      <c r="L558" s="10" t="s">
        <v>30</v>
      </c>
      <c r="M558" s="10" t="s">
        <v>30</v>
      </c>
      <c r="N558" s="10" t="s">
        <v>30</v>
      </c>
      <c r="O558" s="10" t="s">
        <v>30</v>
      </c>
      <c r="P558" s="10" t="s">
        <v>30</v>
      </c>
      <c r="Q558" s="10" t="s">
        <v>30</v>
      </c>
      <c r="R558" s="10" t="s">
        <v>30</v>
      </c>
      <c r="S558" s="10" t="s">
        <v>30</v>
      </c>
      <c r="T558" s="10" t="s">
        <v>30</v>
      </c>
      <c r="U558" s="10" t="s">
        <v>30</v>
      </c>
      <c r="V558" s="10" t="s">
        <v>30</v>
      </c>
      <c r="W558" s="10" t="s">
        <v>30</v>
      </c>
      <c r="X558" s="10" t="s">
        <v>30</v>
      </c>
      <c r="Y558" s="10" t="s">
        <v>30</v>
      </c>
      <c r="Z558" s="10" t="s">
        <v>30</v>
      </c>
      <c r="AA558" s="55" t="s">
        <v>30</v>
      </c>
    </row>
    <row r="559" spans="1:27" x14ac:dyDescent="0.2">
      <c r="A559" s="1">
        <v>45537</v>
      </c>
    </row>
    <row r="560" spans="1:27" x14ac:dyDescent="0.2">
      <c r="A560" s="2" t="s">
        <v>26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1</v>
      </c>
      <c r="I560" s="3">
        <v>-1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-1</v>
      </c>
      <c r="R560" s="3">
        <v>0</v>
      </c>
      <c r="S560" s="3">
        <v>0</v>
      </c>
      <c r="T560" s="3">
        <v>0</v>
      </c>
      <c r="U560" s="3">
        <v>1</v>
      </c>
      <c r="V560" s="3">
        <v>0</v>
      </c>
      <c r="W560" s="3">
        <v>0</v>
      </c>
      <c r="X560" s="3">
        <v>1</v>
      </c>
      <c r="Y560" s="3">
        <v>0</v>
      </c>
      <c r="Z560" s="3">
        <v>0</v>
      </c>
      <c r="AA560" s="4"/>
    </row>
    <row r="561" spans="1:27" x14ac:dyDescent="0.2">
      <c r="A561" s="5" t="s">
        <v>27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1.7401107692307689E-2</v>
      </c>
      <c r="I561" s="6">
        <v>-2.0054468085106383E-2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-1.6181287553648064E-2</v>
      </c>
      <c r="R561" s="6">
        <v>0</v>
      </c>
      <c r="S561" s="6">
        <v>0</v>
      </c>
      <c r="T561" s="6">
        <v>0</v>
      </c>
      <c r="U561" s="6">
        <v>1.8421368078175893E-2</v>
      </c>
      <c r="V561" s="6">
        <v>0</v>
      </c>
      <c r="W561" s="6">
        <v>0</v>
      </c>
      <c r="X561" s="6">
        <v>1.4197464582864857E-2</v>
      </c>
      <c r="Y561" s="6">
        <v>0</v>
      </c>
      <c r="Z561" s="6">
        <v>0</v>
      </c>
      <c r="AA561" s="7">
        <f>SUM(B561:Z561)</f>
        <v>1.3784184714593993E-2</v>
      </c>
    </row>
    <row r="562" spans="1:27" x14ac:dyDescent="0.2">
      <c r="A562" s="5" t="s">
        <v>95</v>
      </c>
      <c r="B562" s="8" t="s">
        <v>30</v>
      </c>
      <c r="C562" s="8" t="s">
        <v>30</v>
      </c>
      <c r="D562" s="8" t="s">
        <v>30</v>
      </c>
      <c r="E562" s="8" t="s">
        <v>30</v>
      </c>
      <c r="F562" t="s">
        <v>30</v>
      </c>
      <c r="G562" s="8" t="s">
        <v>30</v>
      </c>
      <c r="H562" s="8">
        <v>15541</v>
      </c>
      <c r="I562" s="8">
        <v>4.3559999999999999</v>
      </c>
      <c r="J562" s="8" t="s">
        <v>30</v>
      </c>
      <c r="K562" s="8" t="s">
        <v>30</v>
      </c>
      <c r="L562" s="8" t="s">
        <v>30</v>
      </c>
      <c r="M562" s="8" t="s">
        <v>30</v>
      </c>
      <c r="N562" s="8" t="s">
        <v>30</v>
      </c>
      <c r="O562" s="8" t="s">
        <v>30</v>
      </c>
      <c r="P562" s="8" t="s">
        <v>30</v>
      </c>
      <c r="Q562" s="54">
        <v>34.201300000000003</v>
      </c>
      <c r="R562" s="8" t="s">
        <v>30</v>
      </c>
      <c r="S562" s="8" t="s">
        <v>30</v>
      </c>
      <c r="T562" s="54" t="s">
        <v>30</v>
      </c>
      <c r="U562" s="54">
        <v>32.036999999999999</v>
      </c>
      <c r="V562" s="8" t="s">
        <v>30</v>
      </c>
      <c r="W562" s="8" t="s">
        <v>30</v>
      </c>
      <c r="X562" s="8" t="s">
        <v>30</v>
      </c>
      <c r="Y562" s="8" t="s">
        <v>30</v>
      </c>
      <c r="Z562" s="8" t="s">
        <v>30</v>
      </c>
      <c r="AA562" s="12" t="s">
        <v>30</v>
      </c>
    </row>
    <row r="563" spans="1:27" x14ac:dyDescent="0.2">
      <c r="A563" s="5" t="s">
        <v>96</v>
      </c>
      <c r="B563" s="8" t="s">
        <v>30</v>
      </c>
      <c r="C563" s="8" t="s">
        <v>30</v>
      </c>
      <c r="D563" s="8" t="s">
        <v>30</v>
      </c>
      <c r="E563" s="8" t="s">
        <v>30</v>
      </c>
      <c r="F563" s="8" t="s">
        <v>30</v>
      </c>
      <c r="G563" s="8" t="s">
        <v>30</v>
      </c>
      <c r="H563" s="8" t="s">
        <v>30</v>
      </c>
      <c r="I563" s="8" t="s">
        <v>30</v>
      </c>
      <c r="J563" s="8" t="s">
        <v>30</v>
      </c>
      <c r="K563" s="8" t="s">
        <v>30</v>
      </c>
      <c r="L563" s="8" t="s">
        <v>30</v>
      </c>
      <c r="M563" s="8" t="s">
        <v>30</v>
      </c>
      <c r="N563" s="8" t="s">
        <v>30</v>
      </c>
      <c r="O563" s="8" t="s">
        <v>30</v>
      </c>
      <c r="P563" s="8" t="s">
        <v>30</v>
      </c>
      <c r="Q563" s="54" t="s">
        <v>30</v>
      </c>
      <c r="R563" s="54" t="s">
        <v>30</v>
      </c>
      <c r="S563" s="8" t="s">
        <v>30</v>
      </c>
      <c r="T563" s="8" t="s">
        <v>30</v>
      </c>
      <c r="U563" s="8" t="s">
        <v>30</v>
      </c>
      <c r="V563" s="8" t="s">
        <v>30</v>
      </c>
      <c r="W563" s="8" t="s">
        <v>30</v>
      </c>
      <c r="X563" s="8" t="s">
        <v>30</v>
      </c>
      <c r="Y563" s="8" t="s">
        <v>30</v>
      </c>
      <c r="Z563" s="8" t="s">
        <v>30</v>
      </c>
      <c r="AA563" s="12"/>
    </row>
    <row r="564" spans="1:27" x14ac:dyDescent="0.2">
      <c r="A564" s="9" t="s">
        <v>29</v>
      </c>
      <c r="B564" s="10" t="s">
        <v>30</v>
      </c>
      <c r="C564" s="10" t="s">
        <v>30</v>
      </c>
      <c r="D564" s="10" t="s">
        <v>30</v>
      </c>
      <c r="E564" s="10" t="s">
        <v>30</v>
      </c>
      <c r="F564" s="10" t="s">
        <v>30</v>
      </c>
      <c r="G564" s="10" t="s">
        <v>30</v>
      </c>
      <c r="H564" s="10">
        <v>45537.345138888886</v>
      </c>
      <c r="I564" s="10">
        <v>45537.260416666664</v>
      </c>
      <c r="J564" s="10" t="s">
        <v>30</v>
      </c>
      <c r="K564" s="10" t="s">
        <v>30</v>
      </c>
      <c r="L564" s="10" t="s">
        <v>30</v>
      </c>
      <c r="M564" s="10" t="s">
        <v>30</v>
      </c>
      <c r="N564" s="10" t="s">
        <v>30</v>
      </c>
      <c r="O564" s="10" t="s">
        <v>30</v>
      </c>
      <c r="P564" s="10" t="s">
        <v>30</v>
      </c>
      <c r="Q564" s="10">
        <v>45537.345138888886</v>
      </c>
      <c r="R564" s="10" t="s">
        <v>30</v>
      </c>
      <c r="S564" s="10" t="s">
        <v>30</v>
      </c>
      <c r="T564" s="10" t="s">
        <v>30</v>
      </c>
      <c r="U564" s="10">
        <v>45537.169444444444</v>
      </c>
      <c r="V564" s="10" t="s">
        <v>30</v>
      </c>
      <c r="W564" s="10" t="s">
        <v>30</v>
      </c>
      <c r="X564" s="10" t="s">
        <v>30</v>
      </c>
      <c r="Y564" s="10" t="s">
        <v>30</v>
      </c>
      <c r="Z564" s="10" t="s">
        <v>30</v>
      </c>
      <c r="AA564" s="55" t="s">
        <v>30</v>
      </c>
    </row>
    <row r="565" spans="1:27" x14ac:dyDescent="0.2">
      <c r="A565" s="1">
        <v>45554</v>
      </c>
    </row>
    <row r="566" spans="1:27" x14ac:dyDescent="0.2">
      <c r="A566" s="2" t="s">
        <v>26</v>
      </c>
      <c r="B566" s="3">
        <v>3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1</v>
      </c>
      <c r="I566" s="3">
        <v>-1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-1</v>
      </c>
      <c r="R566" s="3">
        <v>0</v>
      </c>
      <c r="S566" s="3">
        <v>0</v>
      </c>
      <c r="T566" s="3">
        <v>0</v>
      </c>
      <c r="U566" s="3">
        <v>1</v>
      </c>
      <c r="V566" s="3">
        <v>0</v>
      </c>
      <c r="W566" s="3">
        <v>0</v>
      </c>
      <c r="X566" s="3">
        <v>1</v>
      </c>
      <c r="Y566" s="3">
        <v>0</v>
      </c>
      <c r="Z566" s="3">
        <v>0</v>
      </c>
      <c r="AA566" s="4"/>
    </row>
    <row r="567" spans="1:27" x14ac:dyDescent="0.2">
      <c r="A567" s="5" t="s">
        <v>27</v>
      </c>
      <c r="B567" s="6">
        <v>2.7838378240109138E-2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1.7401107692307689E-2</v>
      </c>
      <c r="I567" s="6">
        <v>-2.0054468085106383E-2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-1.6181287553648064E-2</v>
      </c>
      <c r="R567" s="6">
        <v>0</v>
      </c>
      <c r="S567" s="6">
        <v>0</v>
      </c>
      <c r="T567" s="6">
        <v>0</v>
      </c>
      <c r="U567" s="6">
        <v>1.8421368078175893E-2</v>
      </c>
      <c r="V567" s="6">
        <v>0</v>
      </c>
      <c r="W567" s="6">
        <v>0</v>
      </c>
      <c r="X567" s="6">
        <v>1.4197464582864857E-2</v>
      </c>
      <c r="Y567" s="6">
        <v>0</v>
      </c>
      <c r="Z567" s="6">
        <v>0</v>
      </c>
      <c r="AA567" s="7">
        <f>SUM(B567:Z567)</f>
        <v>4.1622562954703131E-2</v>
      </c>
    </row>
    <row r="568" spans="1:27" x14ac:dyDescent="0.2">
      <c r="A568" s="5" t="s">
        <v>95</v>
      </c>
      <c r="B568" s="8">
        <v>5.4409000000000001</v>
      </c>
      <c r="C568" s="8" t="s">
        <v>30</v>
      </c>
      <c r="D568" s="8" t="s">
        <v>30</v>
      </c>
      <c r="E568" s="8" t="s">
        <v>30</v>
      </c>
      <c r="F568" t="s">
        <v>30</v>
      </c>
      <c r="G568" s="8" t="s">
        <v>30</v>
      </c>
      <c r="H568" s="8" t="s">
        <v>30</v>
      </c>
      <c r="I568" s="8" t="s">
        <v>30</v>
      </c>
      <c r="J568" s="8" t="s">
        <v>30</v>
      </c>
      <c r="K568" s="8" t="s">
        <v>30</v>
      </c>
      <c r="L568" s="8" t="s">
        <v>30</v>
      </c>
      <c r="M568" s="8" t="s">
        <v>30</v>
      </c>
      <c r="N568" s="8" t="s">
        <v>30</v>
      </c>
      <c r="O568" s="8" t="s">
        <v>30</v>
      </c>
      <c r="P568" s="8" t="s">
        <v>30</v>
      </c>
      <c r="Q568" s="54" t="s">
        <v>30</v>
      </c>
      <c r="R568" s="8" t="s">
        <v>30</v>
      </c>
      <c r="S568" s="8" t="s">
        <v>30</v>
      </c>
      <c r="T568" s="54" t="s">
        <v>30</v>
      </c>
      <c r="U568" s="54" t="s">
        <v>30</v>
      </c>
      <c r="V568" s="8" t="s">
        <v>30</v>
      </c>
      <c r="W568" s="8" t="s">
        <v>30</v>
      </c>
      <c r="X568" s="8" t="s">
        <v>30</v>
      </c>
      <c r="Y568" s="8" t="s">
        <v>30</v>
      </c>
      <c r="Z568" s="8" t="s">
        <v>30</v>
      </c>
      <c r="AA568" s="12" t="s">
        <v>30</v>
      </c>
    </row>
    <row r="569" spans="1:27" x14ac:dyDescent="0.2">
      <c r="A569" s="5" t="s">
        <v>96</v>
      </c>
      <c r="B569" s="8" t="s">
        <v>30</v>
      </c>
      <c r="C569" s="8" t="s">
        <v>30</v>
      </c>
      <c r="D569" s="8" t="s">
        <v>30</v>
      </c>
      <c r="E569" s="8" t="s">
        <v>30</v>
      </c>
      <c r="F569" s="8" t="s">
        <v>30</v>
      </c>
      <c r="G569" s="8" t="s">
        <v>30</v>
      </c>
      <c r="H569" s="8" t="s">
        <v>30</v>
      </c>
      <c r="I569" s="8" t="s">
        <v>30</v>
      </c>
      <c r="J569" s="8" t="s">
        <v>30</v>
      </c>
      <c r="K569" s="8" t="s">
        <v>30</v>
      </c>
      <c r="L569" s="8" t="s">
        <v>30</v>
      </c>
      <c r="M569" s="8" t="s">
        <v>30</v>
      </c>
      <c r="N569" s="8" t="s">
        <v>30</v>
      </c>
      <c r="O569" s="8" t="s">
        <v>30</v>
      </c>
      <c r="P569" s="8" t="s">
        <v>30</v>
      </c>
      <c r="Q569" s="54" t="s">
        <v>30</v>
      </c>
      <c r="R569" s="54" t="s">
        <v>30</v>
      </c>
      <c r="S569" s="8" t="s">
        <v>30</v>
      </c>
      <c r="T569" s="8" t="s">
        <v>30</v>
      </c>
      <c r="U569" s="8" t="s">
        <v>30</v>
      </c>
      <c r="V569" s="8" t="s">
        <v>30</v>
      </c>
      <c r="W569" s="8" t="s">
        <v>30</v>
      </c>
      <c r="X569" s="8" t="s">
        <v>30</v>
      </c>
      <c r="Y569" s="8" t="s">
        <v>30</v>
      </c>
      <c r="Z569" s="8" t="s">
        <v>30</v>
      </c>
      <c r="AA569" s="12"/>
    </row>
    <row r="570" spans="1:27" x14ac:dyDescent="0.2">
      <c r="A570" s="9" t="s">
        <v>29</v>
      </c>
      <c r="B570" s="10">
        <v>0.3743055555555555</v>
      </c>
      <c r="C570" s="10" t="s">
        <v>30</v>
      </c>
      <c r="D570" s="10" t="s">
        <v>30</v>
      </c>
      <c r="E570" s="10" t="s">
        <v>30</v>
      </c>
      <c r="F570" s="10" t="s">
        <v>30</v>
      </c>
      <c r="G570" s="10" t="s">
        <v>30</v>
      </c>
      <c r="H570" s="10" t="s">
        <v>30</v>
      </c>
      <c r="I570" s="10" t="s">
        <v>30</v>
      </c>
      <c r="J570" s="10" t="s">
        <v>30</v>
      </c>
      <c r="K570" s="10" t="s">
        <v>30</v>
      </c>
      <c r="L570" s="10" t="s">
        <v>30</v>
      </c>
      <c r="M570" s="10" t="s">
        <v>30</v>
      </c>
      <c r="N570" s="10" t="s">
        <v>30</v>
      </c>
      <c r="O570" s="10" t="s">
        <v>30</v>
      </c>
      <c r="P570" s="10" t="s">
        <v>30</v>
      </c>
      <c r="Q570" s="10" t="s">
        <v>30</v>
      </c>
      <c r="R570" s="10" t="s">
        <v>30</v>
      </c>
      <c r="S570" s="10" t="s">
        <v>30</v>
      </c>
      <c r="T570" s="10" t="s">
        <v>30</v>
      </c>
      <c r="U570" s="10" t="s">
        <v>30</v>
      </c>
      <c r="V570" s="10" t="s">
        <v>30</v>
      </c>
      <c r="W570" s="10" t="s">
        <v>30</v>
      </c>
      <c r="X570" s="10" t="s">
        <v>30</v>
      </c>
      <c r="Y570" s="10" t="s">
        <v>30</v>
      </c>
      <c r="Z570" s="10" t="s">
        <v>30</v>
      </c>
      <c r="AA570" s="55" t="s">
        <v>30</v>
      </c>
    </row>
    <row r="571" spans="1:27" x14ac:dyDescent="0.2">
      <c r="A571" s="1">
        <v>45562</v>
      </c>
    </row>
    <row r="572" spans="1:27" x14ac:dyDescent="0.2">
      <c r="A572" s="2" t="s">
        <v>26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1</v>
      </c>
      <c r="I572" s="3">
        <v>-1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-1</v>
      </c>
      <c r="R572" s="3">
        <v>0</v>
      </c>
      <c r="S572" s="3">
        <v>0</v>
      </c>
      <c r="T572" s="3">
        <v>0</v>
      </c>
      <c r="U572" s="3">
        <v>1</v>
      </c>
      <c r="V572" s="3">
        <v>0</v>
      </c>
      <c r="W572" s="3">
        <v>0</v>
      </c>
      <c r="X572" s="3">
        <v>1</v>
      </c>
      <c r="Y572" s="3">
        <v>0</v>
      </c>
      <c r="Z572" s="3">
        <v>0</v>
      </c>
      <c r="AA572" s="4"/>
    </row>
    <row r="573" spans="1:27" x14ac:dyDescent="0.2">
      <c r="A573" s="5" t="s">
        <v>27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1.7401107692307689E-2</v>
      </c>
      <c r="I573" s="6">
        <v>-2.0054468085106383E-2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-1.6181287553648064E-2</v>
      </c>
      <c r="R573" s="6">
        <v>0</v>
      </c>
      <c r="S573" s="6">
        <v>0</v>
      </c>
      <c r="T573" s="6">
        <v>0</v>
      </c>
      <c r="U573" s="6">
        <v>1.8421368078175893E-2</v>
      </c>
      <c r="V573" s="6">
        <v>0</v>
      </c>
      <c r="W573" s="6">
        <v>0</v>
      </c>
      <c r="X573" s="6">
        <v>1.4197464582864857E-2</v>
      </c>
      <c r="Y573" s="6">
        <v>0</v>
      </c>
      <c r="Z573" s="6">
        <v>0</v>
      </c>
      <c r="AA573" s="7">
        <f>SUM(B573:Z573)</f>
        <v>1.3784184714593993E-2</v>
      </c>
    </row>
    <row r="574" spans="1:27" x14ac:dyDescent="0.2">
      <c r="A574" s="5" t="s">
        <v>95</v>
      </c>
      <c r="B574" s="8">
        <v>5.5425000000000004</v>
      </c>
      <c r="C574" s="8" t="s">
        <v>30</v>
      </c>
      <c r="D574" s="8" t="s">
        <v>30</v>
      </c>
      <c r="E574" s="8" t="s">
        <v>30</v>
      </c>
      <c r="F574" t="s">
        <v>30</v>
      </c>
      <c r="G574" s="8" t="s">
        <v>30</v>
      </c>
      <c r="H574" s="8" t="s">
        <v>30</v>
      </c>
      <c r="I574" s="8" t="s">
        <v>30</v>
      </c>
      <c r="J574" s="8" t="s">
        <v>30</v>
      </c>
      <c r="K574" s="8" t="s">
        <v>30</v>
      </c>
      <c r="L574" s="8" t="s">
        <v>30</v>
      </c>
      <c r="M574" s="8" t="s">
        <v>30</v>
      </c>
      <c r="N574" s="8" t="s">
        <v>30</v>
      </c>
      <c r="O574" s="8" t="s">
        <v>30</v>
      </c>
      <c r="P574" s="8" t="s">
        <v>30</v>
      </c>
      <c r="Q574" s="54" t="s">
        <v>30</v>
      </c>
      <c r="R574" s="8" t="s">
        <v>30</v>
      </c>
      <c r="S574" s="8" t="s">
        <v>30</v>
      </c>
      <c r="T574" s="54" t="s">
        <v>30</v>
      </c>
      <c r="U574" s="54" t="s">
        <v>30</v>
      </c>
      <c r="V574" s="8" t="s">
        <v>30</v>
      </c>
      <c r="W574" s="8" t="s">
        <v>30</v>
      </c>
      <c r="X574" s="8" t="s">
        <v>30</v>
      </c>
      <c r="Y574" s="8" t="s">
        <v>30</v>
      </c>
      <c r="Z574" s="8" t="s">
        <v>30</v>
      </c>
      <c r="AA574" s="12" t="s">
        <v>30</v>
      </c>
    </row>
    <row r="575" spans="1:27" x14ac:dyDescent="0.2">
      <c r="A575" s="5" t="s">
        <v>96</v>
      </c>
      <c r="B575" s="8" t="s">
        <v>30</v>
      </c>
      <c r="C575" s="8" t="s">
        <v>30</v>
      </c>
      <c r="D575" s="8" t="s">
        <v>30</v>
      </c>
      <c r="E575" s="8" t="s">
        <v>30</v>
      </c>
      <c r="F575" s="8" t="s">
        <v>30</v>
      </c>
      <c r="G575" s="8" t="s">
        <v>30</v>
      </c>
      <c r="H575" s="8" t="s">
        <v>30</v>
      </c>
      <c r="I575" s="8" t="s">
        <v>30</v>
      </c>
      <c r="J575" s="8" t="s">
        <v>30</v>
      </c>
      <c r="K575" s="8" t="s">
        <v>30</v>
      </c>
      <c r="L575" s="8" t="s">
        <v>30</v>
      </c>
      <c r="M575" s="8" t="s">
        <v>30</v>
      </c>
      <c r="N575" s="8" t="s">
        <v>30</v>
      </c>
      <c r="O575" s="8" t="s">
        <v>30</v>
      </c>
      <c r="P575" s="8" t="s">
        <v>30</v>
      </c>
      <c r="Q575" s="54" t="s">
        <v>30</v>
      </c>
      <c r="R575" s="54" t="s">
        <v>30</v>
      </c>
      <c r="S575" s="8" t="s">
        <v>30</v>
      </c>
      <c r="T575" s="8" t="s">
        <v>30</v>
      </c>
      <c r="U575" s="8" t="s">
        <v>30</v>
      </c>
      <c r="V575" s="8" t="s">
        <v>30</v>
      </c>
      <c r="W575" s="8" t="s">
        <v>30</v>
      </c>
      <c r="X575" s="8" t="s">
        <v>30</v>
      </c>
      <c r="Y575" s="8" t="s">
        <v>30</v>
      </c>
      <c r="Z575" s="8" t="s">
        <v>30</v>
      </c>
      <c r="AA575" s="12"/>
    </row>
    <row r="576" spans="1:27" x14ac:dyDescent="0.2">
      <c r="A576" s="9" t="s">
        <v>29</v>
      </c>
      <c r="B576" s="10">
        <v>45558.381944444445</v>
      </c>
      <c r="C576" s="10" t="s">
        <v>30</v>
      </c>
      <c r="D576" s="10" t="s">
        <v>30</v>
      </c>
      <c r="E576" s="10" t="s">
        <v>30</v>
      </c>
      <c r="F576" s="10" t="s">
        <v>30</v>
      </c>
      <c r="G576" s="10" t="s">
        <v>30</v>
      </c>
      <c r="H576" s="10" t="s">
        <v>30</v>
      </c>
      <c r="I576" s="10" t="s">
        <v>30</v>
      </c>
      <c r="J576" s="10" t="s">
        <v>30</v>
      </c>
      <c r="K576" s="10" t="s">
        <v>30</v>
      </c>
      <c r="L576" s="10" t="s">
        <v>30</v>
      </c>
      <c r="M576" s="10" t="s">
        <v>30</v>
      </c>
      <c r="N576" s="10" t="s">
        <v>30</v>
      </c>
      <c r="O576" s="10" t="s">
        <v>30</v>
      </c>
      <c r="P576" s="10" t="s">
        <v>30</v>
      </c>
      <c r="Q576" s="10" t="s">
        <v>30</v>
      </c>
      <c r="R576" s="10" t="s">
        <v>30</v>
      </c>
      <c r="S576" s="10" t="s">
        <v>30</v>
      </c>
      <c r="T576" s="10" t="s">
        <v>30</v>
      </c>
      <c r="U576" s="10" t="s">
        <v>30</v>
      </c>
      <c r="V576" s="10" t="s">
        <v>30</v>
      </c>
      <c r="W576" s="10" t="s">
        <v>30</v>
      </c>
      <c r="X576" s="10" t="s">
        <v>30</v>
      </c>
      <c r="Y576" s="10" t="s">
        <v>30</v>
      </c>
      <c r="Z576" s="10" t="s">
        <v>30</v>
      </c>
      <c r="AA576" s="55" t="s">
        <v>30</v>
      </c>
    </row>
    <row r="577" spans="1:27" x14ac:dyDescent="0.2">
      <c r="A577" s="1">
        <v>45566</v>
      </c>
    </row>
    <row r="578" spans="1:27" x14ac:dyDescent="0.2">
      <c r="A578" s="2" t="s">
        <v>26</v>
      </c>
      <c r="B578" s="3">
        <v>2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1</v>
      </c>
      <c r="I578" s="3">
        <v>-1</v>
      </c>
      <c r="J578" s="3">
        <v>2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-1</v>
      </c>
      <c r="R578" s="3">
        <v>2</v>
      </c>
      <c r="S578" s="3">
        <v>0</v>
      </c>
      <c r="T578" s="3">
        <v>0</v>
      </c>
      <c r="U578" s="3">
        <v>1</v>
      </c>
      <c r="V578" s="3">
        <v>0</v>
      </c>
      <c r="W578" s="3">
        <v>0</v>
      </c>
      <c r="X578" s="3">
        <v>1</v>
      </c>
      <c r="Y578" s="3">
        <v>-2</v>
      </c>
      <c r="Z578" s="3">
        <v>0</v>
      </c>
      <c r="AA578" s="4"/>
    </row>
    <row r="579" spans="1:27" x14ac:dyDescent="0.2">
      <c r="A579" s="5" t="s">
        <v>27</v>
      </c>
      <c r="B579" s="6">
        <v>0.02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1.7401107692307689E-2</v>
      </c>
      <c r="I579" s="6">
        <v>-2.0054468085106383E-2</v>
      </c>
      <c r="J579" s="6">
        <v>1.7999999999999999E-2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-1.6181287553648064E-2</v>
      </c>
      <c r="R579" s="6">
        <v>2.1000000000000001E-2</v>
      </c>
      <c r="S579" s="6">
        <v>0</v>
      </c>
      <c r="T579" s="6">
        <v>0</v>
      </c>
      <c r="U579" s="6">
        <v>1.8421368078175893E-2</v>
      </c>
      <c r="V579" s="6">
        <v>0</v>
      </c>
      <c r="W579" s="6">
        <v>0</v>
      </c>
      <c r="X579" s="6">
        <v>1.4197464582864857E-2</v>
      </c>
      <c r="Y579" s="6">
        <v>-3.7999999999999999E-2</v>
      </c>
      <c r="Z579" s="6">
        <v>0</v>
      </c>
      <c r="AA579" s="7">
        <f>SUM(B579:Z579)</f>
        <v>3.4784184714593998E-2</v>
      </c>
    </row>
    <row r="580" spans="1:27" x14ac:dyDescent="0.2">
      <c r="A580" s="5" t="s">
        <v>95</v>
      </c>
      <c r="B580" s="8">
        <v>5.4528999999999996</v>
      </c>
      <c r="C580" s="8" t="s">
        <v>30</v>
      </c>
      <c r="D580" s="8" t="s">
        <v>30</v>
      </c>
      <c r="E580" s="8" t="s">
        <v>30</v>
      </c>
      <c r="F580" t="s">
        <v>30</v>
      </c>
      <c r="G580" s="8" t="s">
        <v>30</v>
      </c>
      <c r="H580" s="8" t="s">
        <v>30</v>
      </c>
      <c r="I580" s="8" t="s">
        <v>30</v>
      </c>
      <c r="J580" s="8">
        <v>19.718</v>
      </c>
      <c r="K580" s="8" t="s">
        <v>30</v>
      </c>
      <c r="L580" s="8" t="s">
        <v>30</v>
      </c>
      <c r="M580" s="8" t="s">
        <v>30</v>
      </c>
      <c r="N580" s="8" t="s">
        <v>30</v>
      </c>
      <c r="O580" s="8" t="s">
        <v>30</v>
      </c>
      <c r="P580" s="8" t="s">
        <v>30</v>
      </c>
      <c r="Q580" s="54" t="s">
        <v>30</v>
      </c>
      <c r="R580" s="8">
        <v>34.198500000000003</v>
      </c>
      <c r="S580" s="8" t="s">
        <v>30</v>
      </c>
      <c r="T580" s="54" t="s">
        <v>30</v>
      </c>
      <c r="U580" s="54" t="s">
        <v>30</v>
      </c>
      <c r="V580" s="8" t="s">
        <v>30</v>
      </c>
      <c r="W580" s="8" t="s">
        <v>30</v>
      </c>
      <c r="X580" s="8" t="s">
        <v>30</v>
      </c>
      <c r="Y580" s="8">
        <v>1.1088</v>
      </c>
      <c r="Z580" s="8" t="s">
        <v>30</v>
      </c>
      <c r="AA580" s="12" t="s">
        <v>30</v>
      </c>
    </row>
    <row r="581" spans="1:27" x14ac:dyDescent="0.2">
      <c r="A581" s="5" t="s">
        <v>96</v>
      </c>
      <c r="B581" s="56"/>
      <c r="C581" s="8" t="s">
        <v>30</v>
      </c>
      <c r="D581" s="8" t="s">
        <v>30</v>
      </c>
      <c r="E581" s="8" t="s">
        <v>30</v>
      </c>
      <c r="F581" s="8" t="s">
        <v>30</v>
      </c>
      <c r="G581" s="8" t="s">
        <v>30</v>
      </c>
      <c r="H581" s="8" t="s">
        <v>30</v>
      </c>
      <c r="I581" s="8" t="s">
        <v>30</v>
      </c>
      <c r="J581" s="8" t="s">
        <v>30</v>
      </c>
      <c r="K581" s="8" t="s">
        <v>30</v>
      </c>
      <c r="L581" s="8" t="s">
        <v>30</v>
      </c>
      <c r="M581" s="8" t="s">
        <v>30</v>
      </c>
      <c r="N581" s="8" t="s">
        <v>30</v>
      </c>
      <c r="O581" s="8" t="s">
        <v>30</v>
      </c>
      <c r="P581" s="8" t="s">
        <v>30</v>
      </c>
      <c r="Q581" s="54" t="s">
        <v>30</v>
      </c>
      <c r="R581" s="54">
        <v>34660</v>
      </c>
      <c r="S581" s="8" t="s">
        <v>30</v>
      </c>
      <c r="T581" s="8" t="s">
        <v>30</v>
      </c>
      <c r="U581" s="8" t="s">
        <v>30</v>
      </c>
      <c r="V581" s="8" t="s">
        <v>30</v>
      </c>
      <c r="W581" s="8" t="s">
        <v>30</v>
      </c>
      <c r="X581" s="8" t="s">
        <v>30</v>
      </c>
      <c r="Y581" s="8" t="s">
        <v>30</v>
      </c>
      <c r="Z581" s="8" t="s">
        <v>30</v>
      </c>
      <c r="AA581" s="12"/>
    </row>
    <row r="582" spans="1:27" x14ac:dyDescent="0.2">
      <c r="A582" s="9" t="s">
        <v>29</v>
      </c>
      <c r="B582" s="10">
        <v>0.33888888888888885</v>
      </c>
      <c r="C582" s="10" t="s">
        <v>30</v>
      </c>
      <c r="D582" s="10" t="s">
        <v>30</v>
      </c>
      <c r="E582" s="10" t="s">
        <v>30</v>
      </c>
      <c r="F582" s="10" t="s">
        <v>30</v>
      </c>
      <c r="G582" s="10" t="s">
        <v>30</v>
      </c>
      <c r="H582" s="10" t="s">
        <v>30</v>
      </c>
      <c r="I582" s="10" t="s">
        <v>30</v>
      </c>
      <c r="J582" s="10">
        <v>0.33888888888888885</v>
      </c>
      <c r="K582" s="10" t="s">
        <v>30</v>
      </c>
      <c r="L582" s="10" t="s">
        <v>30</v>
      </c>
      <c r="M582" s="10" t="s">
        <v>30</v>
      </c>
      <c r="N582" s="10" t="s">
        <v>30</v>
      </c>
      <c r="O582" s="10" t="s">
        <v>30</v>
      </c>
      <c r="P582" s="10" t="s">
        <v>30</v>
      </c>
      <c r="Q582" s="10" t="s">
        <v>30</v>
      </c>
      <c r="R582" s="10">
        <v>0.3833333333333333</v>
      </c>
      <c r="S582" s="10" t="s">
        <v>30</v>
      </c>
      <c r="T582" s="10" t="s">
        <v>30</v>
      </c>
      <c r="U582" s="10" t="s">
        <v>30</v>
      </c>
      <c r="V582" s="10" t="s">
        <v>30</v>
      </c>
      <c r="W582" s="10" t="s">
        <v>30</v>
      </c>
      <c r="X582" s="10" t="s">
        <v>30</v>
      </c>
      <c r="Y582" s="10">
        <v>0.33888888888888885</v>
      </c>
      <c r="Z582" s="10" t="s">
        <v>30</v>
      </c>
      <c r="AA582" s="55" t="s">
        <v>30</v>
      </c>
    </row>
    <row r="583" spans="1:27" x14ac:dyDescent="0.2">
      <c r="A583" s="1">
        <v>45567</v>
      </c>
    </row>
    <row r="584" spans="1:27" x14ac:dyDescent="0.2">
      <c r="A584" s="2" t="s">
        <v>26</v>
      </c>
      <c r="B584" s="3">
        <v>2</v>
      </c>
      <c r="C584" s="3">
        <v>0</v>
      </c>
      <c r="D584" s="3">
        <v>-1</v>
      </c>
      <c r="E584" s="3">
        <v>0</v>
      </c>
      <c r="F584" s="3">
        <v>0</v>
      </c>
      <c r="G584" s="3">
        <v>0</v>
      </c>
      <c r="H584" s="3">
        <v>1</v>
      </c>
      <c r="I584" s="3">
        <v>-1</v>
      </c>
      <c r="J584" s="3">
        <v>2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2</v>
      </c>
      <c r="S584" s="3">
        <v>0</v>
      </c>
      <c r="T584" s="3">
        <v>0</v>
      </c>
      <c r="U584" s="3">
        <v>1</v>
      </c>
      <c r="V584" s="3">
        <v>0</v>
      </c>
      <c r="W584" s="3">
        <v>0</v>
      </c>
      <c r="X584" s="3">
        <v>1</v>
      </c>
      <c r="Y584" s="3">
        <v>-2</v>
      </c>
      <c r="Z584" s="3">
        <v>0</v>
      </c>
      <c r="AA584" s="4"/>
    </row>
    <row r="585" spans="1:27" x14ac:dyDescent="0.2">
      <c r="A585" s="5" t="s">
        <v>27</v>
      </c>
      <c r="B585" s="57">
        <v>0.02</v>
      </c>
      <c r="C585" s="57">
        <v>0</v>
      </c>
      <c r="D585" s="57">
        <v>-2.1554467353951886E-2</v>
      </c>
      <c r="E585" s="57">
        <v>0</v>
      </c>
      <c r="F585" s="57">
        <v>0</v>
      </c>
      <c r="G585" s="57">
        <v>0</v>
      </c>
      <c r="H585" s="57">
        <v>1.7401107692307689E-2</v>
      </c>
      <c r="I585" s="57">
        <v>-2.0054468085106383E-2</v>
      </c>
      <c r="J585" s="57">
        <v>1.7999999999999999E-2</v>
      </c>
      <c r="K585" s="57">
        <v>0</v>
      </c>
      <c r="L585" s="57">
        <v>0</v>
      </c>
      <c r="M585" s="57">
        <v>0</v>
      </c>
      <c r="N585" s="57">
        <v>0</v>
      </c>
      <c r="O585" s="57">
        <v>0</v>
      </c>
      <c r="P585" s="57">
        <v>0</v>
      </c>
      <c r="Q585" s="57">
        <v>0</v>
      </c>
      <c r="R585" s="57">
        <v>2.1000000000000001E-2</v>
      </c>
      <c r="S585" s="57">
        <v>0</v>
      </c>
      <c r="T585" s="57">
        <v>0</v>
      </c>
      <c r="U585" s="57">
        <v>1.8421368078175893E-2</v>
      </c>
      <c r="V585" s="57">
        <v>0</v>
      </c>
      <c r="W585" s="57">
        <v>0</v>
      </c>
      <c r="X585" s="57">
        <v>1.4197464582864857E-2</v>
      </c>
      <c r="Y585" s="57">
        <v>-3.7999999999999999E-2</v>
      </c>
      <c r="Z585" s="57">
        <v>0</v>
      </c>
      <c r="AA585" s="58">
        <f>SUM(B585:Z585)</f>
        <v>2.9411004914290169E-2</v>
      </c>
    </row>
    <row r="586" spans="1:27" x14ac:dyDescent="0.2">
      <c r="A586" s="5" t="s">
        <v>95</v>
      </c>
      <c r="B586" s="8" t="s">
        <v>30</v>
      </c>
      <c r="C586" s="8" t="s">
        <v>30</v>
      </c>
      <c r="D586" s="8">
        <v>7.0121000000000002</v>
      </c>
      <c r="E586" s="8" t="s">
        <v>30</v>
      </c>
      <c r="F586" t="s">
        <v>30</v>
      </c>
      <c r="G586" s="8" t="s">
        <v>30</v>
      </c>
      <c r="H586" s="8" t="s">
        <v>30</v>
      </c>
      <c r="I586" s="8" t="s">
        <v>30</v>
      </c>
      <c r="J586" s="8" t="s">
        <v>30</v>
      </c>
      <c r="K586" s="8" t="s">
        <v>30</v>
      </c>
      <c r="L586" s="8" t="s">
        <v>30</v>
      </c>
      <c r="M586" s="8" t="s">
        <v>30</v>
      </c>
      <c r="N586" s="8" t="s">
        <v>30</v>
      </c>
      <c r="O586" s="8" t="s">
        <v>30</v>
      </c>
      <c r="P586" s="8"/>
      <c r="Q586" s="54">
        <v>32.786000000000001</v>
      </c>
      <c r="R586" s="8" t="s">
        <v>30</v>
      </c>
      <c r="S586" s="8" t="s">
        <v>30</v>
      </c>
      <c r="T586" s="54" t="s">
        <v>30</v>
      </c>
      <c r="U586" s="54" t="s">
        <v>30</v>
      </c>
      <c r="V586" s="8" t="s">
        <v>30</v>
      </c>
      <c r="W586" s="8" t="s">
        <v>30</v>
      </c>
      <c r="X586" s="8" t="s">
        <v>30</v>
      </c>
      <c r="Y586" s="8" t="s">
        <v>30</v>
      </c>
      <c r="Z586" s="8" t="s">
        <v>30</v>
      </c>
      <c r="AA586" s="12" t="s">
        <v>30</v>
      </c>
    </row>
    <row r="587" spans="1:27" x14ac:dyDescent="0.2">
      <c r="A587" s="5" t="s">
        <v>96</v>
      </c>
      <c r="B587" s="56" t="s">
        <v>30</v>
      </c>
      <c r="C587" s="8" t="s">
        <v>30</v>
      </c>
      <c r="D587" s="8" t="s">
        <v>30</v>
      </c>
      <c r="E587" s="8" t="s">
        <v>30</v>
      </c>
      <c r="F587" s="8" t="s">
        <v>30</v>
      </c>
      <c r="G587" s="8" t="s">
        <v>30</v>
      </c>
      <c r="H587" s="8" t="s">
        <v>30</v>
      </c>
      <c r="I587" s="8" t="s">
        <v>30</v>
      </c>
      <c r="J587" s="8" t="s">
        <v>30</v>
      </c>
      <c r="K587" s="8" t="s">
        <v>30</v>
      </c>
      <c r="L587" s="8" t="s">
        <v>30</v>
      </c>
      <c r="M587" s="8" t="s">
        <v>30</v>
      </c>
      <c r="N587" s="8" t="s">
        <v>30</v>
      </c>
      <c r="O587" s="8" t="s">
        <v>30</v>
      </c>
      <c r="P587" s="8"/>
      <c r="Q587" s="54" t="s">
        <v>30</v>
      </c>
      <c r="R587" s="54" t="s">
        <v>30</v>
      </c>
      <c r="S587" s="8" t="s">
        <v>30</v>
      </c>
      <c r="T587" s="8" t="s">
        <v>30</v>
      </c>
      <c r="U587" s="8" t="s">
        <v>30</v>
      </c>
      <c r="V587" s="8" t="s">
        <v>30</v>
      </c>
      <c r="W587" s="8" t="s">
        <v>30</v>
      </c>
      <c r="X587" s="8" t="s">
        <v>30</v>
      </c>
      <c r="Y587" s="8" t="s">
        <v>30</v>
      </c>
      <c r="Z587" s="8" t="s">
        <v>30</v>
      </c>
      <c r="AA587" s="12"/>
    </row>
    <row r="588" spans="1:27" x14ac:dyDescent="0.2">
      <c r="A588" s="9" t="s">
        <v>29</v>
      </c>
      <c r="B588" s="10" t="s">
        <v>30</v>
      </c>
      <c r="C588" s="10" t="s">
        <v>30</v>
      </c>
      <c r="D588" s="10">
        <v>0.29652777777777778</v>
      </c>
      <c r="E588" s="10" t="s">
        <v>30</v>
      </c>
      <c r="F588" s="10" t="s">
        <v>30</v>
      </c>
      <c r="G588" s="10" t="s">
        <v>30</v>
      </c>
      <c r="H588" s="10" t="s">
        <v>30</v>
      </c>
      <c r="I588" s="10" t="s">
        <v>30</v>
      </c>
      <c r="J588" s="10" t="s">
        <v>30</v>
      </c>
      <c r="K588" s="10" t="s">
        <v>30</v>
      </c>
      <c r="L588" s="10" t="s">
        <v>30</v>
      </c>
      <c r="M588" s="10" t="s">
        <v>30</v>
      </c>
      <c r="N588" s="10" t="s">
        <v>30</v>
      </c>
      <c r="O588" s="10" t="s">
        <v>30</v>
      </c>
      <c r="P588" s="10"/>
      <c r="Q588" s="10">
        <v>0.29652777777777778</v>
      </c>
      <c r="R588" s="10" t="s">
        <v>30</v>
      </c>
      <c r="S588" s="10" t="s">
        <v>30</v>
      </c>
      <c r="T588" s="10" t="s">
        <v>30</v>
      </c>
      <c r="U588" s="10" t="s">
        <v>30</v>
      </c>
      <c r="V588" s="10" t="s">
        <v>30</v>
      </c>
      <c r="W588" s="10" t="s">
        <v>30</v>
      </c>
      <c r="X588" s="10" t="s">
        <v>30</v>
      </c>
      <c r="Y588" s="10" t="s">
        <v>30</v>
      </c>
      <c r="Z588" s="10" t="s">
        <v>30</v>
      </c>
      <c r="AA588" s="55" t="s">
        <v>30</v>
      </c>
    </row>
    <row r="589" spans="1:27" x14ac:dyDescent="0.2">
      <c r="A589" s="1">
        <v>45581</v>
      </c>
    </row>
    <row r="590" spans="1:27" x14ac:dyDescent="0.2">
      <c r="A590" s="2" t="s">
        <v>26</v>
      </c>
      <c r="B590" s="3">
        <v>2</v>
      </c>
      <c r="C590" s="3">
        <v>0</v>
      </c>
      <c r="D590" s="3">
        <v>-1</v>
      </c>
      <c r="E590" s="3">
        <v>0</v>
      </c>
      <c r="F590" s="3">
        <v>0</v>
      </c>
      <c r="G590" s="3">
        <v>0</v>
      </c>
      <c r="H590" s="3">
        <v>1</v>
      </c>
      <c r="I590" s="3">
        <v>-1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2</v>
      </c>
      <c r="S590" s="3">
        <v>0</v>
      </c>
      <c r="T590" s="3">
        <v>0</v>
      </c>
      <c r="U590" s="3">
        <v>1</v>
      </c>
      <c r="V590" s="3">
        <v>0</v>
      </c>
      <c r="W590" s="3">
        <v>0</v>
      </c>
      <c r="X590" s="3">
        <v>1</v>
      </c>
      <c r="Y590" s="3">
        <v>-1</v>
      </c>
      <c r="Z590" s="3">
        <v>0</v>
      </c>
      <c r="AA590" s="4"/>
    </row>
    <row r="591" spans="1:27" x14ac:dyDescent="0.2">
      <c r="A591" s="5" t="s">
        <v>27</v>
      </c>
      <c r="B591" s="57">
        <v>0.02</v>
      </c>
      <c r="C591" s="57">
        <v>0</v>
      </c>
      <c r="D591" s="57">
        <v>-2.1554467353951886E-2</v>
      </c>
      <c r="E591" s="57">
        <v>0</v>
      </c>
      <c r="F591" s="57">
        <v>0</v>
      </c>
      <c r="G591" s="57">
        <v>0</v>
      </c>
      <c r="H591" s="57">
        <v>1.7401107692307689E-2</v>
      </c>
      <c r="I591" s="57">
        <v>-2.0054468085106383E-2</v>
      </c>
      <c r="J591" s="57">
        <v>0</v>
      </c>
      <c r="K591" s="57">
        <v>0</v>
      </c>
      <c r="L591" s="57">
        <v>0</v>
      </c>
      <c r="M591" s="57">
        <v>0</v>
      </c>
      <c r="N591" s="57">
        <v>0</v>
      </c>
      <c r="O591" s="57">
        <v>0</v>
      </c>
      <c r="P591" s="57">
        <v>0</v>
      </c>
      <c r="Q591" s="57">
        <v>0</v>
      </c>
      <c r="R591" s="57">
        <v>2.1000000000000001E-2</v>
      </c>
      <c r="S591" s="57">
        <v>0</v>
      </c>
      <c r="T591" s="57">
        <v>0</v>
      </c>
      <c r="U591" s="57">
        <v>1.8421368078175893E-2</v>
      </c>
      <c r="V591" s="57">
        <v>0</v>
      </c>
      <c r="W591" s="57">
        <v>0</v>
      </c>
      <c r="X591" s="57">
        <v>1.4197464582864857E-2</v>
      </c>
      <c r="Y591" s="57">
        <v>-0.02</v>
      </c>
      <c r="Z591" s="57">
        <v>0</v>
      </c>
      <c r="AA591" s="58">
        <f>SUM(B591:Z591)</f>
        <v>2.9411004914290179E-2</v>
      </c>
    </row>
    <row r="592" spans="1:27" x14ac:dyDescent="0.2">
      <c r="A592" s="5" t="s">
        <v>95</v>
      </c>
      <c r="B592" s="8" t="s">
        <v>30</v>
      </c>
      <c r="C592" s="8" t="s">
        <v>30</v>
      </c>
      <c r="D592" s="8"/>
      <c r="E592" s="8" t="s">
        <v>30</v>
      </c>
      <c r="F592" t="s">
        <v>30</v>
      </c>
      <c r="G592" s="8" t="s">
        <v>30</v>
      </c>
      <c r="H592" s="8" t="s">
        <v>30</v>
      </c>
      <c r="I592" s="8" t="s">
        <v>30</v>
      </c>
      <c r="J592" s="8">
        <v>19.866599999999998</v>
      </c>
      <c r="K592" s="8" t="s">
        <v>30</v>
      </c>
      <c r="L592" s="8" t="s">
        <v>30</v>
      </c>
      <c r="M592" s="8" t="s">
        <v>30</v>
      </c>
      <c r="N592" s="8" t="s">
        <v>30</v>
      </c>
      <c r="O592" s="8" t="s">
        <v>30</v>
      </c>
      <c r="P592" s="8"/>
      <c r="Q592" s="54"/>
      <c r="R592" s="8" t="s">
        <v>30</v>
      </c>
      <c r="S592" s="8" t="s">
        <v>30</v>
      </c>
      <c r="T592" s="54" t="s">
        <v>30</v>
      </c>
      <c r="U592" s="54" t="s">
        <v>30</v>
      </c>
      <c r="V592" s="8" t="s">
        <v>30</v>
      </c>
      <c r="W592" s="8" t="s">
        <v>30</v>
      </c>
      <c r="X592" s="8" t="s">
        <v>30</v>
      </c>
      <c r="Y592" s="8">
        <v>1.089</v>
      </c>
      <c r="Z592" s="8" t="s">
        <v>30</v>
      </c>
      <c r="AA592" s="12" t="s">
        <v>30</v>
      </c>
    </row>
    <row r="593" spans="1:27" x14ac:dyDescent="0.2">
      <c r="A593" s="5" t="s">
        <v>96</v>
      </c>
      <c r="B593" s="56" t="s">
        <v>30</v>
      </c>
      <c r="C593" s="8" t="s">
        <v>30</v>
      </c>
      <c r="D593" s="8" t="s">
        <v>30</v>
      </c>
      <c r="E593" s="8" t="s">
        <v>30</v>
      </c>
      <c r="F593" s="8" t="s">
        <v>30</v>
      </c>
      <c r="G593" s="8" t="s">
        <v>30</v>
      </c>
      <c r="H593" s="8" t="s">
        <v>30</v>
      </c>
      <c r="I593" s="8" t="s">
        <v>30</v>
      </c>
      <c r="J593" s="8" t="s">
        <v>30</v>
      </c>
      <c r="K593" s="8" t="s">
        <v>30</v>
      </c>
      <c r="L593" s="8" t="s">
        <v>30</v>
      </c>
      <c r="M593" s="8" t="s">
        <v>30</v>
      </c>
      <c r="N593" s="8" t="s">
        <v>30</v>
      </c>
      <c r="O593" s="8" t="s">
        <v>30</v>
      </c>
      <c r="P593" s="8"/>
      <c r="Q593" s="54" t="s">
        <v>30</v>
      </c>
      <c r="R593" s="54" t="s">
        <v>30</v>
      </c>
      <c r="S593" s="8" t="s">
        <v>30</v>
      </c>
      <c r="T593" s="8" t="s">
        <v>30</v>
      </c>
      <c r="U593" s="8" t="s">
        <v>30</v>
      </c>
      <c r="V593" s="8" t="s">
        <v>30</v>
      </c>
      <c r="W593" s="8" t="s">
        <v>30</v>
      </c>
      <c r="X593" s="8" t="s">
        <v>30</v>
      </c>
      <c r="Y593" s="8" t="s">
        <v>30</v>
      </c>
      <c r="Z593" s="8" t="s">
        <v>30</v>
      </c>
      <c r="AA593" s="12"/>
    </row>
    <row r="594" spans="1:27" x14ac:dyDescent="0.2">
      <c r="A594" s="9" t="s">
        <v>29</v>
      </c>
      <c r="B594" s="10" t="s">
        <v>30</v>
      </c>
      <c r="C594" s="10" t="s">
        <v>30</v>
      </c>
      <c r="D594" s="10"/>
      <c r="E594" s="10" t="s">
        <v>30</v>
      </c>
      <c r="F594" s="10" t="s">
        <v>30</v>
      </c>
      <c r="G594" s="10" t="s">
        <v>30</v>
      </c>
      <c r="H594" s="10" t="s">
        <v>30</v>
      </c>
      <c r="I594" s="10" t="s">
        <v>30</v>
      </c>
      <c r="J594" s="10">
        <v>0.3666666666666667</v>
      </c>
      <c r="K594" s="10" t="s">
        <v>30</v>
      </c>
      <c r="L594" s="10" t="s">
        <v>30</v>
      </c>
      <c r="M594" s="10" t="s">
        <v>30</v>
      </c>
      <c r="N594" s="10" t="s">
        <v>30</v>
      </c>
      <c r="O594" s="10" t="s">
        <v>30</v>
      </c>
      <c r="P594" s="10"/>
      <c r="Q594" s="10"/>
      <c r="R594" s="10" t="s">
        <v>30</v>
      </c>
      <c r="S594" s="10" t="s">
        <v>30</v>
      </c>
      <c r="T594" s="10" t="s">
        <v>30</v>
      </c>
      <c r="U594" s="10" t="s">
        <v>30</v>
      </c>
      <c r="V594" s="10" t="s">
        <v>30</v>
      </c>
      <c r="W594" s="10" t="s">
        <v>30</v>
      </c>
      <c r="X594" s="10" t="s">
        <v>30</v>
      </c>
      <c r="Y594" s="10">
        <v>0.3666666666666667</v>
      </c>
      <c r="Z594" s="10" t="s">
        <v>30</v>
      </c>
      <c r="AA594" s="55" t="s">
        <v>30</v>
      </c>
    </row>
    <row r="595" spans="1:27" x14ac:dyDescent="0.2">
      <c r="A595" s="1">
        <v>45595</v>
      </c>
    </row>
    <row r="596" spans="1:27" x14ac:dyDescent="0.2">
      <c r="A596" s="2" t="s">
        <v>26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4"/>
    </row>
    <row r="597" spans="1:27" x14ac:dyDescent="0.2">
      <c r="A597" s="5" t="s">
        <v>27</v>
      </c>
      <c r="B597" s="57">
        <v>0</v>
      </c>
      <c r="C597" s="57">
        <v>0</v>
      </c>
      <c r="D597" s="57">
        <v>0</v>
      </c>
      <c r="E597" s="57">
        <v>0</v>
      </c>
      <c r="F597" s="57">
        <v>0</v>
      </c>
      <c r="G597" s="57">
        <v>0</v>
      </c>
      <c r="H597" s="57">
        <v>0</v>
      </c>
      <c r="I597" s="57">
        <v>0</v>
      </c>
      <c r="J597" s="57">
        <v>0</v>
      </c>
      <c r="K597" s="57">
        <v>0</v>
      </c>
      <c r="L597" s="57">
        <v>0</v>
      </c>
      <c r="M597" s="57">
        <v>0</v>
      </c>
      <c r="N597" s="57">
        <v>0</v>
      </c>
      <c r="O597" s="57">
        <v>0</v>
      </c>
      <c r="P597" s="57">
        <v>0</v>
      </c>
      <c r="Q597" s="57">
        <v>0</v>
      </c>
      <c r="R597" s="57">
        <v>0</v>
      </c>
      <c r="S597" s="57">
        <v>0</v>
      </c>
      <c r="T597" s="57">
        <v>0</v>
      </c>
      <c r="U597" s="57">
        <v>0</v>
      </c>
      <c r="V597" s="57">
        <v>0</v>
      </c>
      <c r="W597" s="57">
        <v>0</v>
      </c>
      <c r="X597" s="57">
        <v>0</v>
      </c>
      <c r="Y597" s="57">
        <v>0</v>
      </c>
      <c r="Z597" s="57">
        <v>0</v>
      </c>
      <c r="AA597" s="58">
        <f>SUM(B597:Z597)</f>
        <v>0</v>
      </c>
    </row>
    <row r="598" spans="1:27" x14ac:dyDescent="0.2">
      <c r="A598" s="5" t="s">
        <v>95</v>
      </c>
      <c r="B598" s="8">
        <v>5.7805999999999997</v>
      </c>
      <c r="C598" s="8" t="s">
        <v>30</v>
      </c>
      <c r="D598" s="8">
        <v>7.1242999999999999</v>
      </c>
      <c r="E598" s="8" t="s">
        <v>30</v>
      </c>
      <c r="F598" t="s">
        <v>30</v>
      </c>
      <c r="G598" s="8" t="s">
        <v>30</v>
      </c>
      <c r="H598" s="8">
        <v>15681</v>
      </c>
      <c r="I598" s="8">
        <v>4.3834999999999997</v>
      </c>
      <c r="J598" s="8" t="s">
        <v>30</v>
      </c>
      <c r="K598" s="8" t="s">
        <v>30</v>
      </c>
      <c r="L598" s="8" t="s">
        <v>30</v>
      </c>
      <c r="M598" s="8" t="s">
        <v>30</v>
      </c>
      <c r="N598" s="8" t="s">
        <v>30</v>
      </c>
      <c r="O598" s="8" t="s">
        <v>30</v>
      </c>
      <c r="P598" s="8" t="s">
        <v>30</v>
      </c>
      <c r="Q598" s="54" t="s">
        <v>30</v>
      </c>
      <c r="R598" s="8">
        <v>34.290599999999998</v>
      </c>
      <c r="S598" s="8" t="s">
        <v>30</v>
      </c>
      <c r="T598" s="54" t="s">
        <v>30</v>
      </c>
      <c r="U598" s="54">
        <v>32.029000000000003</v>
      </c>
      <c r="V598" s="8" t="s">
        <v>30</v>
      </c>
      <c r="W598" s="8" t="s">
        <v>30</v>
      </c>
      <c r="X598" s="8">
        <v>48.73</v>
      </c>
      <c r="Y598" s="8">
        <v>1.0812999999999999</v>
      </c>
      <c r="Z598" s="8" t="s">
        <v>30</v>
      </c>
      <c r="AA598" s="12" t="s">
        <v>30</v>
      </c>
    </row>
    <row r="599" spans="1:27" x14ac:dyDescent="0.2">
      <c r="A599" s="5" t="s">
        <v>96</v>
      </c>
      <c r="B599" s="56" t="s">
        <v>30</v>
      </c>
      <c r="C599" s="8" t="s">
        <v>30</v>
      </c>
      <c r="D599" s="8" t="s">
        <v>30</v>
      </c>
      <c r="E599" s="8" t="s">
        <v>30</v>
      </c>
      <c r="F599" s="8" t="s">
        <v>30</v>
      </c>
      <c r="G599" s="8" t="s">
        <v>30</v>
      </c>
      <c r="H599" s="8" t="s">
        <v>30</v>
      </c>
      <c r="I599" s="8" t="s">
        <v>30</v>
      </c>
      <c r="J599" s="8" t="s">
        <v>30</v>
      </c>
      <c r="K599" s="8" t="s">
        <v>30</v>
      </c>
      <c r="L599" s="8" t="s">
        <v>30</v>
      </c>
      <c r="M599" s="8" t="s">
        <v>30</v>
      </c>
      <c r="N599" s="8" t="s">
        <v>30</v>
      </c>
      <c r="O599" s="8" t="s">
        <v>30</v>
      </c>
      <c r="P599" s="8" t="s">
        <v>30</v>
      </c>
      <c r="Q599" s="54" t="s">
        <v>30</v>
      </c>
      <c r="R599" s="54" t="s">
        <v>30</v>
      </c>
      <c r="S599" s="8" t="s">
        <v>30</v>
      </c>
      <c r="T599" s="8" t="s">
        <v>30</v>
      </c>
      <c r="U599" s="8" t="s">
        <v>30</v>
      </c>
      <c r="V599" s="8" t="s">
        <v>30</v>
      </c>
      <c r="W599" s="8" t="s">
        <v>30</v>
      </c>
      <c r="X599" s="8" t="s">
        <v>30</v>
      </c>
      <c r="Y599" s="8" t="s">
        <v>30</v>
      </c>
      <c r="Z599" s="8" t="s">
        <v>30</v>
      </c>
      <c r="AA599" s="12"/>
    </row>
    <row r="600" spans="1:27" x14ac:dyDescent="0.2">
      <c r="A600" s="9" t="s">
        <v>29</v>
      </c>
      <c r="B600" s="10">
        <v>0.34583333333333338</v>
      </c>
      <c r="C600" s="10" t="s">
        <v>30</v>
      </c>
      <c r="D600" s="10">
        <v>0.23472222222222219</v>
      </c>
      <c r="E600" s="10" t="s">
        <v>30</v>
      </c>
      <c r="F600" s="10" t="s">
        <v>30</v>
      </c>
      <c r="G600" s="10" t="s">
        <v>30</v>
      </c>
      <c r="H600" s="10">
        <v>0.23472222222222219</v>
      </c>
      <c r="I600" s="10">
        <v>0.23472222222222219</v>
      </c>
      <c r="J600" s="10" t="s">
        <v>30</v>
      </c>
      <c r="K600" s="10" t="s">
        <v>30</v>
      </c>
      <c r="L600" s="10" t="s">
        <v>30</v>
      </c>
      <c r="M600" s="10" t="s">
        <v>30</v>
      </c>
      <c r="N600" s="10" t="s">
        <v>30</v>
      </c>
      <c r="O600" s="10" t="s">
        <v>30</v>
      </c>
      <c r="P600" s="10" t="s">
        <v>30</v>
      </c>
      <c r="Q600" s="10" t="s">
        <v>30</v>
      </c>
      <c r="R600" s="10">
        <v>0.34583333333333338</v>
      </c>
      <c r="S600" s="10" t="s">
        <v>30</v>
      </c>
      <c r="T600" s="10" t="s">
        <v>30</v>
      </c>
      <c r="U600" s="10">
        <v>0.23472222222222219</v>
      </c>
      <c r="V600" s="10" t="s">
        <v>30</v>
      </c>
      <c r="W600" s="10" t="s">
        <v>30</v>
      </c>
      <c r="X600" s="10">
        <v>0.34583333333333338</v>
      </c>
      <c r="Y600" s="10">
        <v>0.34583333333333338</v>
      </c>
      <c r="Z600" s="10" t="s">
        <v>30</v>
      </c>
      <c r="AA600" s="55" t="s">
        <v>30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A750"/>
  <sheetViews>
    <sheetView topLeftCell="A623" workbookViewId="0">
      <selection activeCell="E742" sqref="E742"/>
    </sheetView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7" x14ac:dyDescent="0.2">
      <c r="A1" s="14"/>
      <c r="B1" s="15" t="s">
        <v>0</v>
      </c>
      <c r="C1" s="16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</row>
    <row r="2" spans="1:27" x14ac:dyDescent="0.2">
      <c r="A2" s="60">
        <v>44273</v>
      </c>
      <c r="B2" s="18">
        <v>3</v>
      </c>
      <c r="C2" s="18">
        <v>0</v>
      </c>
      <c r="D2" s="18">
        <v>1</v>
      </c>
      <c r="E2" s="18">
        <v>0</v>
      </c>
      <c r="F2" s="18">
        <v>0</v>
      </c>
      <c r="G2" s="18">
        <v>0</v>
      </c>
      <c r="H2" s="18">
        <v>2</v>
      </c>
      <c r="I2" s="18">
        <v>2</v>
      </c>
      <c r="J2" s="18">
        <v>0</v>
      </c>
      <c r="K2" s="18">
        <v>-1</v>
      </c>
      <c r="L2" s="18">
        <v>0</v>
      </c>
      <c r="M2" s="18">
        <v>-2</v>
      </c>
      <c r="N2" s="18">
        <v>-3</v>
      </c>
      <c r="O2" s="18">
        <v>-2</v>
      </c>
      <c r="P2" s="18">
        <v>2</v>
      </c>
      <c r="Q2" s="18">
        <v>1</v>
      </c>
      <c r="R2" s="18">
        <v>-1</v>
      </c>
      <c r="S2" s="18">
        <v>0</v>
      </c>
      <c r="T2" s="18">
        <v>1</v>
      </c>
      <c r="U2" s="18">
        <v>-2</v>
      </c>
      <c r="V2" s="18">
        <v>-1</v>
      </c>
      <c r="W2" s="18">
        <v>-3</v>
      </c>
      <c r="X2" s="18">
        <v>3</v>
      </c>
      <c r="Y2" s="18">
        <v>0</v>
      </c>
      <c r="Z2" s="18">
        <v>0</v>
      </c>
      <c r="AA2" s="19"/>
    </row>
    <row r="3" spans="1:27" x14ac:dyDescent="0.2">
      <c r="A3" s="61"/>
      <c r="B3" s="20">
        <v>2.1625272326281551E-2</v>
      </c>
      <c r="C3" s="20">
        <v>0</v>
      </c>
      <c r="D3" s="20">
        <v>2.6190158472165784E-2</v>
      </c>
      <c r="E3" s="20">
        <v>0</v>
      </c>
      <c r="F3" s="20">
        <v>0</v>
      </c>
      <c r="G3" s="20">
        <v>0</v>
      </c>
      <c r="H3" s="20">
        <v>3.2872105061838575E-2</v>
      </c>
      <c r="I3" s="20">
        <v>4.4481697722567277E-2</v>
      </c>
      <c r="J3" s="20">
        <v>0</v>
      </c>
      <c r="K3" s="20">
        <v>-2.7194051009429777E-2</v>
      </c>
      <c r="L3" s="20">
        <v>0</v>
      </c>
      <c r="M3" s="20">
        <v>-2.9748906120188306E-2</v>
      </c>
      <c r="N3" s="20">
        <v>-0.05</v>
      </c>
      <c r="O3" s="20">
        <v>-1.9447237727423582E-2</v>
      </c>
      <c r="P3" s="20">
        <v>1.6720447234616576E-2</v>
      </c>
      <c r="Q3" s="20">
        <v>2.4646850980842031E-2</v>
      </c>
      <c r="R3" s="20">
        <v>-7.396006747220212E-3</v>
      </c>
      <c r="S3" s="20">
        <v>0</v>
      </c>
      <c r="T3" s="20">
        <v>2.9405529449336186E-2</v>
      </c>
      <c r="U3" s="20">
        <v>-4.8842648479681713E-2</v>
      </c>
      <c r="V3" s="20">
        <v>-1.7432951518020146E-2</v>
      </c>
      <c r="W3" s="20">
        <v>-0.05</v>
      </c>
      <c r="X3" s="20">
        <v>0.05</v>
      </c>
      <c r="Y3" s="20">
        <v>0</v>
      </c>
      <c r="Z3" s="20">
        <v>0</v>
      </c>
      <c r="AA3" s="21">
        <f>SUM(B3:Z3)</f>
        <v>-4.1197403543157818E-3</v>
      </c>
    </row>
    <row r="5" spans="1:27" x14ac:dyDescent="0.2">
      <c r="A5" s="60">
        <v>44287</v>
      </c>
      <c r="B5" s="18">
        <v>-2</v>
      </c>
      <c r="C5" s="18">
        <v>1</v>
      </c>
      <c r="D5" s="18">
        <v>1</v>
      </c>
      <c r="E5" s="18">
        <v>-2</v>
      </c>
      <c r="F5" s="18">
        <v>0</v>
      </c>
      <c r="G5" s="18">
        <v>0</v>
      </c>
      <c r="H5" s="18">
        <v>2</v>
      </c>
      <c r="I5" s="18">
        <v>3</v>
      </c>
      <c r="J5" s="18">
        <v>0</v>
      </c>
      <c r="K5" s="18">
        <v>0</v>
      </c>
      <c r="L5" s="18">
        <v>-3</v>
      </c>
      <c r="M5" s="18">
        <v>0</v>
      </c>
      <c r="N5" s="18">
        <v>-2</v>
      </c>
      <c r="O5" s="18">
        <v>-3</v>
      </c>
      <c r="P5" s="18">
        <v>3</v>
      </c>
      <c r="Q5" s="18">
        <v>0</v>
      </c>
      <c r="R5" s="18">
        <v>2</v>
      </c>
      <c r="S5" s="18">
        <v>0</v>
      </c>
      <c r="T5" s="18">
        <v>1</v>
      </c>
      <c r="U5" s="18">
        <v>-1</v>
      </c>
      <c r="V5" s="18">
        <v>-1</v>
      </c>
      <c r="W5" s="18">
        <v>-1</v>
      </c>
      <c r="X5" s="18">
        <v>2</v>
      </c>
      <c r="Y5" s="18">
        <v>0</v>
      </c>
      <c r="Z5" s="18">
        <v>0</v>
      </c>
      <c r="AA5" s="19"/>
    </row>
    <row r="6" spans="1:27" x14ac:dyDescent="0.2">
      <c r="A6" s="61"/>
      <c r="B6" s="20">
        <v>-1.5284735771893354E-2</v>
      </c>
      <c r="C6" s="20">
        <v>1.1135854584193357E-2</v>
      </c>
      <c r="D6" s="20">
        <v>2.6190158472165784E-2</v>
      </c>
      <c r="E6" s="20">
        <v>-2.0925792930872697E-2</v>
      </c>
      <c r="F6" s="20">
        <v>0</v>
      </c>
      <c r="G6" s="20">
        <v>0</v>
      </c>
      <c r="H6" s="20">
        <v>3.2872105061838575E-2</v>
      </c>
      <c r="I6" s="20">
        <v>0.05</v>
      </c>
      <c r="J6" s="20">
        <v>0</v>
      </c>
      <c r="K6" s="20">
        <v>0</v>
      </c>
      <c r="L6" s="20">
        <v>-0.05</v>
      </c>
      <c r="M6" s="20">
        <v>0</v>
      </c>
      <c r="N6" s="20">
        <v>-4.6933202378238087E-2</v>
      </c>
      <c r="O6" s="20">
        <v>-2.9420282036999038E-2</v>
      </c>
      <c r="P6" s="20">
        <v>2.5714028737804377E-2</v>
      </c>
      <c r="Q6" s="20">
        <v>0</v>
      </c>
      <c r="R6" s="20">
        <v>1.0099601449275365E-2</v>
      </c>
      <c r="S6" s="20">
        <v>0</v>
      </c>
      <c r="T6" s="20">
        <v>2.9405529449336186E-2</v>
      </c>
      <c r="U6" s="20">
        <v>-2.5717818014069894E-2</v>
      </c>
      <c r="V6" s="20">
        <v>-1.7432951518020146E-2</v>
      </c>
      <c r="W6" s="20">
        <v>-2.7445604995200084E-2</v>
      </c>
      <c r="X6" s="20">
        <v>0.05</v>
      </c>
      <c r="Y6" s="20">
        <v>0</v>
      </c>
      <c r="Z6" s="20">
        <v>0</v>
      </c>
      <c r="AA6" s="21">
        <f>SUM(B6:Z6)</f>
        <v>2.256890109320342E-3</v>
      </c>
    </row>
    <row r="8" spans="1:27" x14ac:dyDescent="0.2">
      <c r="A8" s="60">
        <v>44319</v>
      </c>
      <c r="B8" s="18">
        <v>2</v>
      </c>
      <c r="C8" s="18">
        <v>1</v>
      </c>
      <c r="D8" s="18">
        <v>1</v>
      </c>
      <c r="E8" s="18">
        <v>0</v>
      </c>
      <c r="F8" s="18">
        <v>-1</v>
      </c>
      <c r="G8" s="18">
        <v>0</v>
      </c>
      <c r="H8" s="18">
        <v>2</v>
      </c>
      <c r="I8" s="18">
        <v>3</v>
      </c>
      <c r="J8" s="18">
        <v>0</v>
      </c>
      <c r="K8" s="18">
        <v>1</v>
      </c>
      <c r="L8" s="18">
        <v>-1</v>
      </c>
      <c r="M8" s="18">
        <v>-2</v>
      </c>
      <c r="N8" s="18">
        <v>-3</v>
      </c>
      <c r="O8" s="18">
        <v>-2</v>
      </c>
      <c r="P8" s="18">
        <v>3</v>
      </c>
      <c r="Q8" s="18">
        <v>0</v>
      </c>
      <c r="R8" s="18">
        <v>0</v>
      </c>
      <c r="S8" s="18">
        <v>-1</v>
      </c>
      <c r="T8" s="18">
        <v>2</v>
      </c>
      <c r="U8" s="18">
        <v>-3</v>
      </c>
      <c r="V8" s="18">
        <v>0</v>
      </c>
      <c r="W8" s="18">
        <v>-2</v>
      </c>
      <c r="X8" s="18">
        <v>0</v>
      </c>
      <c r="Y8" s="18">
        <v>0</v>
      </c>
      <c r="Z8" s="18">
        <v>0</v>
      </c>
      <c r="AA8" s="19"/>
    </row>
    <row r="9" spans="1:27" x14ac:dyDescent="0.2">
      <c r="A9" s="61"/>
      <c r="B9" s="20">
        <v>1.5606927434170234E-2</v>
      </c>
      <c r="C9" s="20">
        <v>1.1135854584193357E-2</v>
      </c>
      <c r="D9" s="20">
        <v>2.6190158472165784E-2</v>
      </c>
      <c r="E9" s="20">
        <v>0</v>
      </c>
      <c r="F9" s="20">
        <v>-1.6725914684167342E-2</v>
      </c>
      <c r="G9" s="20">
        <v>0</v>
      </c>
      <c r="H9" s="20">
        <v>3.2872105061838575E-2</v>
      </c>
      <c r="I9" s="20">
        <v>0.05</v>
      </c>
      <c r="J9" s="20">
        <v>0</v>
      </c>
      <c r="K9" s="20">
        <v>1.9077621483375953E-2</v>
      </c>
      <c r="L9" s="20">
        <v>-3.001603199528903E-2</v>
      </c>
      <c r="M9" s="20">
        <v>-2.9931574955347304E-2</v>
      </c>
      <c r="N9" s="20">
        <v>-0.05</v>
      </c>
      <c r="O9" s="20">
        <v>-1.9105031859070459E-2</v>
      </c>
      <c r="P9" s="20">
        <v>2.5714028737804377E-2</v>
      </c>
      <c r="Q9" s="20">
        <v>0</v>
      </c>
      <c r="R9" s="20">
        <v>0</v>
      </c>
      <c r="S9" s="20">
        <v>-2.0711997155627784E-2</v>
      </c>
      <c r="T9" s="20">
        <v>0.05</v>
      </c>
      <c r="U9" s="20">
        <v>-0.05</v>
      </c>
      <c r="V9" s="20">
        <v>0</v>
      </c>
      <c r="W9" s="20">
        <v>-4.3413438812605828E-2</v>
      </c>
      <c r="X9" s="20">
        <v>0</v>
      </c>
      <c r="Y9" s="20">
        <v>0</v>
      </c>
      <c r="Z9" s="20">
        <v>0</v>
      </c>
      <c r="AA9" s="21">
        <f>SUM(B9:Z9)</f>
        <v>-2.9307293688559471E-2</v>
      </c>
    </row>
    <row r="11" spans="1:27" x14ac:dyDescent="0.2">
      <c r="A11" s="60">
        <v>44348</v>
      </c>
      <c r="B11" s="18">
        <v>3</v>
      </c>
      <c r="C11" s="18">
        <v>0</v>
      </c>
      <c r="D11" s="18">
        <v>1</v>
      </c>
      <c r="E11" s="18">
        <v>1</v>
      </c>
      <c r="F11" s="18">
        <v>0</v>
      </c>
      <c r="G11" s="18">
        <v>0</v>
      </c>
      <c r="H11" s="18">
        <v>2</v>
      </c>
      <c r="I11" s="18">
        <v>2</v>
      </c>
      <c r="J11" s="18">
        <v>-1</v>
      </c>
      <c r="K11" s="18">
        <v>-3</v>
      </c>
      <c r="L11" s="18">
        <v>-1</v>
      </c>
      <c r="M11" s="18">
        <v>-2</v>
      </c>
      <c r="N11" s="18">
        <v>-2</v>
      </c>
      <c r="O11" s="18">
        <v>0</v>
      </c>
      <c r="P11" s="18">
        <v>3</v>
      </c>
      <c r="Q11" s="18">
        <v>-3</v>
      </c>
      <c r="R11" s="18">
        <v>1</v>
      </c>
      <c r="S11" s="18">
        <v>0</v>
      </c>
      <c r="T11" s="18">
        <v>2</v>
      </c>
      <c r="U11" s="18">
        <v>-2</v>
      </c>
      <c r="V11" s="18">
        <v>0</v>
      </c>
      <c r="W11" s="18">
        <v>-1</v>
      </c>
      <c r="X11" s="18">
        <v>0</v>
      </c>
      <c r="Y11" s="18">
        <v>0</v>
      </c>
      <c r="Z11" s="18">
        <v>0</v>
      </c>
      <c r="AA11" s="19"/>
    </row>
    <row r="12" spans="1:27" x14ac:dyDescent="0.2">
      <c r="A12" s="61"/>
      <c r="B12" s="20">
        <v>2.4115464290015654E-2</v>
      </c>
      <c r="C12" s="20">
        <v>0</v>
      </c>
      <c r="D12" s="20">
        <v>2.6190158472165784E-2</v>
      </c>
      <c r="E12" s="20">
        <v>9.1047752574819462E-3</v>
      </c>
      <c r="F12" s="20">
        <v>0</v>
      </c>
      <c r="G12" s="20">
        <v>0</v>
      </c>
      <c r="H12" s="20">
        <v>3.2872105061838575E-2</v>
      </c>
      <c r="I12" s="20">
        <v>3.9541329032682752E-2</v>
      </c>
      <c r="J12" s="20">
        <v>-1.1264145530098748E-2</v>
      </c>
      <c r="K12" s="20">
        <v>-4.2386336747774346E-2</v>
      </c>
      <c r="L12" s="20">
        <v>-3.001603199528903E-2</v>
      </c>
      <c r="M12" s="20">
        <v>-2.9931574955347304E-2</v>
      </c>
      <c r="N12" s="20">
        <v>-4.3838938860406143E-2</v>
      </c>
      <c r="O12" s="20">
        <v>0</v>
      </c>
      <c r="P12" s="20">
        <v>2.5714028737804377E-2</v>
      </c>
      <c r="Q12" s="20">
        <v>-0.05</v>
      </c>
      <c r="R12" s="20">
        <v>6.9524950954577298E-3</v>
      </c>
      <c r="S12" s="20">
        <v>0</v>
      </c>
      <c r="T12" s="20">
        <v>0.05</v>
      </c>
      <c r="U12" s="20">
        <v>-4.6041512254009619E-2</v>
      </c>
      <c r="V12" s="20">
        <v>0</v>
      </c>
      <c r="W12" s="20">
        <v>-2.3722067855405243E-2</v>
      </c>
      <c r="X12" s="20">
        <v>0</v>
      </c>
      <c r="Y12" s="20">
        <v>0</v>
      </c>
      <c r="Z12" s="20">
        <v>0</v>
      </c>
      <c r="AA12" s="21">
        <f>SUM(B12:Z12)</f>
        <v>-6.27102522508836E-2</v>
      </c>
    </row>
    <row r="14" spans="1:27" x14ac:dyDescent="0.2">
      <c r="A14" s="60">
        <v>44378</v>
      </c>
      <c r="B14" s="18">
        <v>3</v>
      </c>
      <c r="C14" s="18">
        <v>0</v>
      </c>
      <c r="D14" s="18">
        <v>1</v>
      </c>
      <c r="E14" s="18">
        <v>-1</v>
      </c>
      <c r="F14" s="18">
        <v>0</v>
      </c>
      <c r="G14" s="18">
        <v>0</v>
      </c>
      <c r="H14" s="18">
        <v>2</v>
      </c>
      <c r="I14" s="18">
        <v>2</v>
      </c>
      <c r="J14" s="18">
        <v>0</v>
      </c>
      <c r="K14" s="18">
        <v>0</v>
      </c>
      <c r="L14" s="18">
        <v>-3</v>
      </c>
      <c r="M14" s="18">
        <v>-2</v>
      </c>
      <c r="N14" s="18">
        <v>-3</v>
      </c>
      <c r="O14" s="18">
        <v>1</v>
      </c>
      <c r="P14" s="18">
        <v>3</v>
      </c>
      <c r="Q14" s="18">
        <v>-2</v>
      </c>
      <c r="R14" s="18">
        <v>2</v>
      </c>
      <c r="S14" s="18">
        <v>-2</v>
      </c>
      <c r="T14" s="18">
        <v>1</v>
      </c>
      <c r="U14" s="18">
        <v>-1</v>
      </c>
      <c r="V14" s="18">
        <v>-1</v>
      </c>
      <c r="W14" s="18">
        <v>0</v>
      </c>
      <c r="X14" s="18">
        <v>0</v>
      </c>
      <c r="Y14" s="18">
        <v>0</v>
      </c>
      <c r="Z14" s="18">
        <v>0</v>
      </c>
      <c r="AA14" s="19"/>
    </row>
    <row r="15" spans="1:27" x14ac:dyDescent="0.2">
      <c r="A15" s="61"/>
      <c r="B15" s="20">
        <v>2.4115464290015654E-2</v>
      </c>
      <c r="C15" s="20">
        <v>0</v>
      </c>
      <c r="D15" s="20">
        <v>2.6190158472165784E-2</v>
      </c>
      <c r="E15" s="20">
        <v>-9.1526086956521761E-3</v>
      </c>
      <c r="F15" s="20">
        <v>0</v>
      </c>
      <c r="G15" s="20">
        <v>0</v>
      </c>
      <c r="H15" s="20">
        <v>3.2872105061838575E-2</v>
      </c>
      <c r="I15" s="20">
        <v>3.9541329032682752E-2</v>
      </c>
      <c r="J15" s="20">
        <v>0</v>
      </c>
      <c r="K15" s="20">
        <v>0</v>
      </c>
      <c r="L15" s="20">
        <v>-0.05</v>
      </c>
      <c r="M15" s="20">
        <v>-2.9931574955347304E-2</v>
      </c>
      <c r="N15" s="20">
        <v>-0.05</v>
      </c>
      <c r="O15" s="20">
        <v>1.1235836799817657E-2</v>
      </c>
      <c r="P15" s="20">
        <v>2.5714028737804377E-2</v>
      </c>
      <c r="Q15" s="20">
        <v>-4.6613195169519929E-2</v>
      </c>
      <c r="R15" s="20">
        <v>1.4840640758674334E-2</v>
      </c>
      <c r="S15" s="20">
        <v>-4.357277498480748E-2</v>
      </c>
      <c r="T15" s="20">
        <v>3.3488060461956536E-2</v>
      </c>
      <c r="U15" s="20">
        <v>-2.7129567969179976E-2</v>
      </c>
      <c r="V15" s="20">
        <v>-1.970791604197902E-2</v>
      </c>
      <c r="W15" s="20">
        <v>0</v>
      </c>
      <c r="X15" s="20">
        <v>0</v>
      </c>
      <c r="Y15" s="20">
        <v>0</v>
      </c>
      <c r="Z15" s="20">
        <v>0</v>
      </c>
      <c r="AA15" s="21">
        <f>SUM(B15:Z15)</f>
        <v>-6.8110014201530206E-2</v>
      </c>
    </row>
    <row r="17" spans="1:27" x14ac:dyDescent="0.2">
      <c r="A17" s="60">
        <v>44410</v>
      </c>
      <c r="B17" s="18">
        <v>2</v>
      </c>
      <c r="C17" s="18">
        <v>-1</v>
      </c>
      <c r="D17" s="18">
        <v>1</v>
      </c>
      <c r="E17" s="18">
        <v>-1</v>
      </c>
      <c r="F17" s="18">
        <v>0</v>
      </c>
      <c r="G17" s="18">
        <v>0</v>
      </c>
      <c r="H17" s="18">
        <v>2</v>
      </c>
      <c r="I17" s="18">
        <v>2</v>
      </c>
      <c r="J17" s="18">
        <v>0</v>
      </c>
      <c r="K17" s="18">
        <v>0</v>
      </c>
      <c r="L17" s="18">
        <v>-3</v>
      </c>
      <c r="M17" s="18">
        <v>-2</v>
      </c>
      <c r="N17" s="18">
        <v>-3</v>
      </c>
      <c r="O17" s="18">
        <v>1</v>
      </c>
      <c r="P17" s="18">
        <v>3</v>
      </c>
      <c r="Q17" s="18">
        <v>-1</v>
      </c>
      <c r="R17" s="18">
        <v>3</v>
      </c>
      <c r="S17" s="18">
        <v>-2</v>
      </c>
      <c r="T17" s="18">
        <v>0</v>
      </c>
      <c r="U17" s="18">
        <v>0</v>
      </c>
      <c r="V17" s="18">
        <v>0</v>
      </c>
      <c r="W17" s="18">
        <v>-2</v>
      </c>
      <c r="X17" s="18">
        <v>1</v>
      </c>
      <c r="Y17" s="18">
        <v>0</v>
      </c>
      <c r="Z17" s="18">
        <v>0</v>
      </c>
      <c r="AA17" s="19"/>
    </row>
    <row r="18" spans="1:27" x14ac:dyDescent="0.2">
      <c r="A18" s="61"/>
      <c r="B18" s="20">
        <v>1.5403643851798245E-2</v>
      </c>
      <c r="C18" s="20">
        <v>-9.2887951227338342E-3</v>
      </c>
      <c r="D18" s="20">
        <v>2.6190158472165784E-2</v>
      </c>
      <c r="E18" s="20">
        <v>-9.1526086956521761E-3</v>
      </c>
      <c r="F18" s="20">
        <v>0</v>
      </c>
      <c r="G18" s="20">
        <v>0</v>
      </c>
      <c r="H18" s="20">
        <v>3.2872105061838575E-2</v>
      </c>
      <c r="I18" s="20">
        <v>3.9541329032682752E-2</v>
      </c>
      <c r="J18" s="20">
        <v>0</v>
      </c>
      <c r="K18" s="20">
        <v>0</v>
      </c>
      <c r="L18" s="20">
        <v>-0.05</v>
      </c>
      <c r="M18" s="20">
        <v>-2.9931574955347304E-2</v>
      </c>
      <c r="N18" s="20">
        <v>-0.05</v>
      </c>
      <c r="O18" s="20">
        <v>1.1235836799817657E-2</v>
      </c>
      <c r="P18" s="20">
        <v>2.5714028737804377E-2</v>
      </c>
      <c r="Q18" s="20">
        <v>-2.3307995169082118E-2</v>
      </c>
      <c r="R18" s="20">
        <v>2.6623622192076882E-2</v>
      </c>
      <c r="S18" s="20">
        <v>-4.357277498480748E-2</v>
      </c>
      <c r="T18" s="20">
        <v>0</v>
      </c>
      <c r="U18" s="20">
        <v>0</v>
      </c>
      <c r="V18" s="20">
        <v>0</v>
      </c>
      <c r="W18" s="20">
        <v>-4.2506982071274381E-2</v>
      </c>
      <c r="X18" s="20">
        <v>0.05</v>
      </c>
      <c r="Y18" s="20">
        <v>0</v>
      </c>
      <c r="Z18" s="20">
        <v>0</v>
      </c>
      <c r="AA18" s="21">
        <f>SUM(B18:Z18)</f>
        <v>-3.0180006850713023E-2</v>
      </c>
    </row>
    <row r="20" spans="1:27" x14ac:dyDescent="0.2">
      <c r="A20" s="60">
        <v>44440</v>
      </c>
      <c r="B20" s="18">
        <v>2</v>
      </c>
      <c r="C20" s="18">
        <v>0</v>
      </c>
      <c r="D20" s="18">
        <v>0</v>
      </c>
      <c r="E20" s="18">
        <v>0</v>
      </c>
      <c r="F20" s="18">
        <v>-2</v>
      </c>
      <c r="G20" s="18">
        <v>0</v>
      </c>
      <c r="H20" s="18">
        <v>2</v>
      </c>
      <c r="I20" s="18">
        <v>3</v>
      </c>
      <c r="J20" s="18">
        <v>-1</v>
      </c>
      <c r="K20" s="18">
        <v>1</v>
      </c>
      <c r="L20" s="18">
        <v>-3</v>
      </c>
      <c r="M20" s="18">
        <v>-2</v>
      </c>
      <c r="N20" s="18">
        <v>-3</v>
      </c>
      <c r="O20" s="18">
        <v>1</v>
      </c>
      <c r="P20" s="18">
        <v>2</v>
      </c>
      <c r="Q20" s="18">
        <v>-1</v>
      </c>
      <c r="R20" s="18">
        <v>3</v>
      </c>
      <c r="S20" s="18">
        <v>-2</v>
      </c>
      <c r="T20" s="18">
        <v>0</v>
      </c>
      <c r="U20" s="18">
        <v>-1</v>
      </c>
      <c r="V20" s="18">
        <v>0</v>
      </c>
      <c r="W20" s="18">
        <v>0</v>
      </c>
      <c r="X20" s="18">
        <v>1</v>
      </c>
      <c r="Y20" s="18">
        <v>0</v>
      </c>
      <c r="Z20" s="18">
        <v>0</v>
      </c>
      <c r="AA20" s="19"/>
    </row>
    <row r="21" spans="1:27" x14ac:dyDescent="0.2">
      <c r="A21" s="61"/>
      <c r="B21" s="20">
        <v>1.5403643851798245E-2</v>
      </c>
      <c r="C21" s="20">
        <v>0</v>
      </c>
      <c r="D21" s="20">
        <v>0</v>
      </c>
      <c r="E21" s="20">
        <v>0</v>
      </c>
      <c r="F21" s="20">
        <v>-3.3714118418177841E-2</v>
      </c>
      <c r="G21" s="20">
        <v>0</v>
      </c>
      <c r="H21" s="20">
        <v>3.2872105061838575E-2</v>
      </c>
      <c r="I21" s="20">
        <v>0.05</v>
      </c>
      <c r="J21" s="20">
        <v>-1.2381476805888391E-2</v>
      </c>
      <c r="K21" s="20">
        <v>1.2642794406816692E-2</v>
      </c>
      <c r="L21" s="20">
        <v>-0.05</v>
      </c>
      <c r="M21" s="20">
        <v>-2.9931574955347304E-2</v>
      </c>
      <c r="N21" s="20">
        <v>-0.05</v>
      </c>
      <c r="O21" s="20">
        <v>1.1235836799817657E-2</v>
      </c>
      <c r="P21" s="20">
        <v>1.7144232279090434E-2</v>
      </c>
      <c r="Q21" s="20">
        <v>-2.3307995169082118E-2</v>
      </c>
      <c r="R21" s="20">
        <v>2.6623622192076882E-2</v>
      </c>
      <c r="S21" s="20">
        <v>-4.357277498480748E-2</v>
      </c>
      <c r="T21" s="20">
        <v>0</v>
      </c>
      <c r="U21" s="20">
        <v>-2.6098714594984661E-2</v>
      </c>
      <c r="V21" s="20">
        <v>0</v>
      </c>
      <c r="W21" s="20">
        <v>0</v>
      </c>
      <c r="X21" s="20">
        <v>0.05</v>
      </c>
      <c r="Y21" s="20">
        <v>0</v>
      </c>
      <c r="Z21" s="20">
        <v>0</v>
      </c>
      <c r="AA21" s="21">
        <f>SUM(B21:Z21)</f>
        <v>-5.3084420336849306E-2</v>
      </c>
    </row>
    <row r="23" spans="1:27" x14ac:dyDescent="0.2">
      <c r="A23" s="60">
        <v>44470</v>
      </c>
      <c r="B23" s="18">
        <v>0</v>
      </c>
      <c r="C23" s="18">
        <v>-1</v>
      </c>
      <c r="D23" s="18">
        <v>1</v>
      </c>
      <c r="E23" s="18">
        <v>0</v>
      </c>
      <c r="F23" s="18">
        <v>0</v>
      </c>
      <c r="G23" s="18">
        <v>0</v>
      </c>
      <c r="H23" s="18">
        <v>2</v>
      </c>
      <c r="I23" s="18">
        <v>2</v>
      </c>
      <c r="J23" s="18">
        <v>-1</v>
      </c>
      <c r="K23" s="18">
        <v>0</v>
      </c>
      <c r="L23" s="18">
        <v>-2</v>
      </c>
      <c r="M23" s="18">
        <v>-2</v>
      </c>
      <c r="N23" s="18">
        <v>-3</v>
      </c>
      <c r="O23" s="18">
        <v>3</v>
      </c>
      <c r="P23" s="18">
        <v>3</v>
      </c>
      <c r="Q23" s="18">
        <v>0</v>
      </c>
      <c r="R23" s="18">
        <v>1</v>
      </c>
      <c r="S23" s="18">
        <v>-1</v>
      </c>
      <c r="T23" s="18">
        <v>1</v>
      </c>
      <c r="U23" s="18">
        <v>-2</v>
      </c>
      <c r="V23" s="18">
        <v>0</v>
      </c>
      <c r="W23" s="18">
        <v>-3</v>
      </c>
      <c r="X23" s="18">
        <v>2</v>
      </c>
      <c r="Y23" s="18">
        <v>0</v>
      </c>
      <c r="Z23" s="18">
        <v>0</v>
      </c>
      <c r="AA23" s="19"/>
    </row>
    <row r="24" spans="1:27" x14ac:dyDescent="0.2">
      <c r="A24" s="61"/>
      <c r="B24" s="20">
        <v>0</v>
      </c>
      <c r="C24" s="20">
        <v>-8.1587205760177226E-3</v>
      </c>
      <c r="D24" s="20">
        <v>3.2865147669911027E-2</v>
      </c>
      <c r="E24" s="20">
        <v>0</v>
      </c>
      <c r="F24" s="20">
        <v>0</v>
      </c>
      <c r="G24" s="20">
        <v>0</v>
      </c>
      <c r="H24" s="20">
        <v>3.2872105061838575E-2</v>
      </c>
      <c r="I24" s="20">
        <v>3.8552870742958087E-2</v>
      </c>
      <c r="J24" s="20">
        <v>-1.2381476805888391E-2</v>
      </c>
      <c r="K24" s="20">
        <v>0</v>
      </c>
      <c r="L24" s="20">
        <v>-4.6877186841163127E-2</v>
      </c>
      <c r="M24" s="20">
        <v>-2.9931574955347304E-2</v>
      </c>
      <c r="N24" s="20">
        <v>-0.05</v>
      </c>
      <c r="O24" s="20">
        <v>3.9072266307110796E-2</v>
      </c>
      <c r="P24" s="20">
        <v>2.4456689841236896E-2</v>
      </c>
      <c r="Q24" s="20">
        <v>0</v>
      </c>
      <c r="R24" s="20">
        <v>7.5105196741998377E-3</v>
      </c>
      <c r="S24" s="20">
        <v>-2.5054652918039755E-2</v>
      </c>
      <c r="T24" s="20">
        <v>3.1903340733120358E-2</v>
      </c>
      <c r="U24" s="20">
        <v>-0.05</v>
      </c>
      <c r="V24" s="20">
        <v>0</v>
      </c>
      <c r="W24" s="20">
        <v>-0.05</v>
      </c>
      <c r="X24" s="20">
        <v>0.05</v>
      </c>
      <c r="Y24" s="20">
        <v>0</v>
      </c>
      <c r="Z24" s="20">
        <v>0</v>
      </c>
      <c r="AA24" s="21">
        <f>SUM(B24:Z24)</f>
        <v>-1.5170672066080734E-2</v>
      </c>
    </row>
    <row r="26" spans="1:27" x14ac:dyDescent="0.2">
      <c r="A26" s="60">
        <v>44501</v>
      </c>
      <c r="B26" s="18">
        <v>0</v>
      </c>
      <c r="C26" s="18">
        <v>0</v>
      </c>
      <c r="D26" s="18">
        <v>1</v>
      </c>
      <c r="E26" s="18">
        <v>1</v>
      </c>
      <c r="F26" s="18">
        <v>-2</v>
      </c>
      <c r="G26" s="18">
        <v>-1</v>
      </c>
      <c r="H26" s="18">
        <v>2</v>
      </c>
      <c r="I26" s="18">
        <v>2</v>
      </c>
      <c r="J26" s="18">
        <v>-1</v>
      </c>
      <c r="K26" s="18">
        <v>3</v>
      </c>
      <c r="L26" s="18">
        <v>-3</v>
      </c>
      <c r="M26" s="18">
        <v>-2</v>
      </c>
      <c r="N26" s="18">
        <v>-2</v>
      </c>
      <c r="O26" s="18">
        <v>3</v>
      </c>
      <c r="P26" s="18">
        <v>2</v>
      </c>
      <c r="Q26" s="18">
        <v>0</v>
      </c>
      <c r="R26" s="18">
        <v>0</v>
      </c>
      <c r="S26" s="18">
        <v>0</v>
      </c>
      <c r="T26" s="18">
        <v>0</v>
      </c>
      <c r="U26" s="18">
        <v>-3</v>
      </c>
      <c r="V26" s="18">
        <v>0</v>
      </c>
      <c r="W26" s="18">
        <v>-1</v>
      </c>
      <c r="X26" s="18">
        <v>1</v>
      </c>
      <c r="Y26" s="18">
        <v>0</v>
      </c>
      <c r="Z26" s="18">
        <v>0</v>
      </c>
      <c r="AA26" s="19"/>
    </row>
    <row r="27" spans="1:27" x14ac:dyDescent="0.2">
      <c r="A27" s="61"/>
      <c r="B27" s="20">
        <v>0</v>
      </c>
      <c r="C27" s="20">
        <v>0</v>
      </c>
      <c r="D27" s="20">
        <v>3.2865147669911027E-2</v>
      </c>
      <c r="E27" s="20">
        <v>1.0820169031529476E-2</v>
      </c>
      <c r="F27" s="20">
        <v>-3.212405905256327E-2</v>
      </c>
      <c r="G27" s="20">
        <v>-1.349764488019904E-2</v>
      </c>
      <c r="H27" s="20">
        <v>3.2872105061838575E-2</v>
      </c>
      <c r="I27" s="20">
        <v>3.8552870742958087E-2</v>
      </c>
      <c r="J27" s="20">
        <v>-1.2381476805888391E-2</v>
      </c>
      <c r="K27" s="20">
        <v>4.6438855519797775E-2</v>
      </c>
      <c r="L27" s="20">
        <v>-0.05</v>
      </c>
      <c r="M27" s="20">
        <v>-2.9931574955347304E-2</v>
      </c>
      <c r="N27" s="20">
        <v>-4.4131129394721684E-2</v>
      </c>
      <c r="O27" s="20">
        <v>3.9072266307110796E-2</v>
      </c>
      <c r="P27" s="20">
        <v>1.6716986070071761E-2</v>
      </c>
      <c r="Q27" s="20">
        <v>0</v>
      </c>
      <c r="R27" s="20">
        <v>0</v>
      </c>
      <c r="S27" s="20">
        <v>0</v>
      </c>
      <c r="T27" s="20">
        <v>0</v>
      </c>
      <c r="U27" s="20">
        <v>-0.05</v>
      </c>
      <c r="V27" s="20">
        <v>0</v>
      </c>
      <c r="W27" s="20">
        <v>-3.0326354975296319E-2</v>
      </c>
      <c r="X27" s="20">
        <v>0.05</v>
      </c>
      <c r="Y27" s="20">
        <v>0</v>
      </c>
      <c r="Z27" s="20">
        <v>0</v>
      </c>
      <c r="AA27" s="21">
        <f>SUM(B27:Z27)</f>
        <v>4.9461603392014913E-3</v>
      </c>
    </row>
    <row r="29" spans="1:27" x14ac:dyDescent="0.2">
      <c r="A29" s="60">
        <v>44531</v>
      </c>
      <c r="B29" s="18">
        <v>0</v>
      </c>
      <c r="C29" s="18">
        <v>-1</v>
      </c>
      <c r="D29" s="18">
        <v>-3</v>
      </c>
      <c r="E29" s="18">
        <v>0</v>
      </c>
      <c r="F29" s="18">
        <v>-2</v>
      </c>
      <c r="G29" s="18">
        <v>-2</v>
      </c>
      <c r="H29" s="18">
        <v>2</v>
      </c>
      <c r="I29" s="18">
        <v>1</v>
      </c>
      <c r="J29" s="18">
        <v>0</v>
      </c>
      <c r="K29" s="18">
        <v>1</v>
      </c>
      <c r="L29" s="18">
        <v>-1</v>
      </c>
      <c r="M29" s="18">
        <v>0</v>
      </c>
      <c r="N29" s="18">
        <v>-2</v>
      </c>
      <c r="O29" s="18">
        <v>3</v>
      </c>
      <c r="P29" s="18">
        <v>2</v>
      </c>
      <c r="Q29" s="18">
        <v>-1</v>
      </c>
      <c r="R29" s="18">
        <v>1</v>
      </c>
      <c r="S29" s="18">
        <v>0</v>
      </c>
      <c r="T29" s="18">
        <v>0</v>
      </c>
      <c r="U29" s="18">
        <v>-3</v>
      </c>
      <c r="V29" s="18">
        <v>0</v>
      </c>
      <c r="W29" s="18">
        <v>2</v>
      </c>
      <c r="X29" s="18">
        <v>3</v>
      </c>
      <c r="Y29" s="18">
        <v>0</v>
      </c>
      <c r="Z29" s="18">
        <v>0</v>
      </c>
      <c r="AA29" s="19"/>
    </row>
    <row r="30" spans="1:27" x14ac:dyDescent="0.2">
      <c r="A30" s="61"/>
      <c r="B30" s="20">
        <v>0</v>
      </c>
      <c r="C30" s="20">
        <v>-9.005944211629124E-3</v>
      </c>
      <c r="D30" s="20">
        <v>-0.05</v>
      </c>
      <c r="E30" s="20">
        <v>0</v>
      </c>
      <c r="F30" s="20">
        <v>-3.212405905256327E-2</v>
      </c>
      <c r="G30" s="20">
        <v>-2.663080363625802E-2</v>
      </c>
      <c r="H30" s="20">
        <v>3.2872105061838575E-2</v>
      </c>
      <c r="I30" s="20">
        <v>2.2728798770512121E-2</v>
      </c>
      <c r="J30" s="20">
        <v>0</v>
      </c>
      <c r="K30" s="20">
        <v>2.0535532130912564E-2</v>
      </c>
      <c r="L30" s="20">
        <v>-2.7891543640493181E-2</v>
      </c>
      <c r="M30" s="20">
        <v>0</v>
      </c>
      <c r="N30" s="20">
        <v>-4.4131129394721684E-2</v>
      </c>
      <c r="O30" s="20">
        <v>3.9072266307110796E-2</v>
      </c>
      <c r="P30" s="20">
        <v>1.6716986070071761E-2</v>
      </c>
      <c r="Q30" s="20">
        <v>-2.0974910405197257E-2</v>
      </c>
      <c r="R30" s="20">
        <v>4.1675008408402934E-3</v>
      </c>
      <c r="S30" s="20">
        <v>0</v>
      </c>
      <c r="T30" s="20">
        <v>0</v>
      </c>
      <c r="U30" s="20">
        <v>-0.05</v>
      </c>
      <c r="V30" s="20">
        <v>0</v>
      </c>
      <c r="W30" s="20">
        <v>0.05</v>
      </c>
      <c r="X30" s="20">
        <v>0.05</v>
      </c>
      <c r="Y30" s="20">
        <v>0</v>
      </c>
      <c r="Z30" s="20">
        <v>0</v>
      </c>
      <c r="AA30" s="21">
        <f>SUM(B30:Z30)</f>
        <v>-2.4665201159576433E-2</v>
      </c>
    </row>
    <row r="32" spans="1:27" x14ac:dyDescent="0.2">
      <c r="A32" s="60">
        <v>44564</v>
      </c>
      <c r="B32" s="18">
        <v>2</v>
      </c>
      <c r="C32" s="18">
        <v>-1</v>
      </c>
      <c r="D32" s="18">
        <v>0</v>
      </c>
      <c r="E32" s="18">
        <v>0</v>
      </c>
      <c r="F32" s="18">
        <v>-3</v>
      </c>
      <c r="G32" s="18">
        <v>-3</v>
      </c>
      <c r="H32" s="18">
        <v>1</v>
      </c>
      <c r="I32" s="18">
        <v>0</v>
      </c>
      <c r="J32" s="18">
        <v>-2</v>
      </c>
      <c r="K32" s="18">
        <v>2</v>
      </c>
      <c r="L32" s="18">
        <v>0</v>
      </c>
      <c r="M32" s="18">
        <v>-1</v>
      </c>
      <c r="N32" s="18">
        <v>-2</v>
      </c>
      <c r="O32" s="18">
        <v>3</v>
      </c>
      <c r="P32" s="18">
        <v>1</v>
      </c>
      <c r="Q32" s="18">
        <v>0</v>
      </c>
      <c r="R32" s="18">
        <v>3</v>
      </c>
      <c r="S32" s="18">
        <v>0</v>
      </c>
      <c r="T32" s="18">
        <v>0</v>
      </c>
      <c r="U32" s="18">
        <v>-2</v>
      </c>
      <c r="V32" s="18">
        <v>0</v>
      </c>
      <c r="W32" s="18">
        <v>1</v>
      </c>
      <c r="X32" s="18">
        <v>2</v>
      </c>
      <c r="Y32" s="18">
        <v>-1</v>
      </c>
      <c r="Z32" s="18">
        <v>0</v>
      </c>
      <c r="AA32" s="19"/>
    </row>
    <row r="33" spans="1:27" x14ac:dyDescent="0.2">
      <c r="A33" s="61"/>
      <c r="B33" s="20">
        <v>1.9077266851338877E-2</v>
      </c>
      <c r="C33" s="20">
        <v>-9.005944211629124E-3</v>
      </c>
      <c r="D33" s="20">
        <v>0</v>
      </c>
      <c r="E33" s="20">
        <v>0</v>
      </c>
      <c r="F33" s="20">
        <v>-0.05</v>
      </c>
      <c r="G33" s="20">
        <v>-4.5176413994169114E-2</v>
      </c>
      <c r="H33" s="20">
        <v>2.4625363528009536E-2</v>
      </c>
      <c r="I33" s="20">
        <v>0</v>
      </c>
      <c r="J33" s="20">
        <v>-2.7232882249560636E-2</v>
      </c>
      <c r="K33" s="20">
        <v>3.1777513458087679E-2</v>
      </c>
      <c r="L33" s="20">
        <v>0</v>
      </c>
      <c r="M33" s="20">
        <v>-1.7719279588336197E-2</v>
      </c>
      <c r="N33" s="20">
        <v>-4.4131129394721684E-2</v>
      </c>
      <c r="O33" s="20">
        <v>3.9072266307110796E-2</v>
      </c>
      <c r="P33" s="20">
        <v>9.8462335186656081E-3</v>
      </c>
      <c r="Q33" s="20">
        <v>0</v>
      </c>
      <c r="R33" s="20">
        <v>7.731647401247402E-3</v>
      </c>
      <c r="S33" s="20">
        <v>0</v>
      </c>
      <c r="T33" s="20">
        <v>0</v>
      </c>
      <c r="U33" s="20">
        <v>-0.05</v>
      </c>
      <c r="V33" s="20">
        <v>0</v>
      </c>
      <c r="W33" s="20">
        <v>4.3895385399847039E-2</v>
      </c>
      <c r="X33" s="20">
        <v>0.05</v>
      </c>
      <c r="Y33" s="20">
        <v>-2.9013563288861052E-2</v>
      </c>
      <c r="Z33" s="20">
        <v>0</v>
      </c>
      <c r="AA33" s="21">
        <f>SUM(B33:Z33)</f>
        <v>-4.6253536262970865E-2</v>
      </c>
    </row>
    <row r="35" spans="1:27" x14ac:dyDescent="0.2">
      <c r="A35" s="60">
        <v>44593</v>
      </c>
      <c r="B35" s="18">
        <v>3</v>
      </c>
      <c r="C35" s="18">
        <v>0</v>
      </c>
      <c r="D35" s="18">
        <v>1</v>
      </c>
      <c r="E35" s="18">
        <v>2</v>
      </c>
      <c r="F35" s="18">
        <v>-3</v>
      </c>
      <c r="G35" s="18">
        <v>-3</v>
      </c>
      <c r="H35" s="18">
        <v>2</v>
      </c>
      <c r="I35" s="18">
        <v>1</v>
      </c>
      <c r="J35" s="18">
        <v>-2</v>
      </c>
      <c r="K35" s="18">
        <v>2</v>
      </c>
      <c r="L35" s="18">
        <v>-1</v>
      </c>
      <c r="M35" s="18">
        <v>-2</v>
      </c>
      <c r="N35" s="18">
        <v>-2</v>
      </c>
      <c r="O35" s="18">
        <v>3</v>
      </c>
      <c r="P35" s="18">
        <v>1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-1</v>
      </c>
      <c r="W35" s="18">
        <v>0</v>
      </c>
      <c r="X35" s="18">
        <v>0</v>
      </c>
      <c r="Y35" s="18">
        <v>-1</v>
      </c>
      <c r="Z35" s="18">
        <v>0</v>
      </c>
      <c r="AA35" s="19"/>
    </row>
    <row r="36" spans="1:27" x14ac:dyDescent="0.2">
      <c r="A36" s="61"/>
      <c r="B36" s="20">
        <v>2.7705714774783594E-2</v>
      </c>
      <c r="C36" s="20">
        <v>0</v>
      </c>
      <c r="D36" s="20">
        <v>4.0543836106638038E-2</v>
      </c>
      <c r="E36" s="20">
        <v>2.0352182146145037E-2</v>
      </c>
      <c r="F36" s="20">
        <v>-0.05</v>
      </c>
      <c r="G36" s="20">
        <v>-4.5176413994169114E-2</v>
      </c>
      <c r="H36" s="20">
        <v>4.6803573272746049E-2</v>
      </c>
      <c r="I36" s="20">
        <v>2.2357380122344273E-2</v>
      </c>
      <c r="J36" s="20">
        <v>-2.7232882249560636E-2</v>
      </c>
      <c r="K36" s="20">
        <v>3.1777513458087679E-2</v>
      </c>
      <c r="L36" s="20">
        <v>-2.5240355697471503E-2</v>
      </c>
      <c r="M36" s="20">
        <v>-3.103040054775762E-2</v>
      </c>
      <c r="N36" s="20">
        <v>-4.4131129394721684E-2</v>
      </c>
      <c r="O36" s="20">
        <v>3.9072266307110796E-2</v>
      </c>
      <c r="P36" s="20">
        <v>9.8462335186656081E-3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-2.0202636036732145E-2</v>
      </c>
      <c r="W36" s="20">
        <v>0</v>
      </c>
      <c r="X36" s="20">
        <v>0</v>
      </c>
      <c r="Y36" s="20">
        <v>-2.9013563288861052E-2</v>
      </c>
      <c r="Z36" s="20">
        <v>0</v>
      </c>
      <c r="AA36" s="21">
        <f>SUM(B36:Z36)</f>
        <v>-3.3568681502752676E-2</v>
      </c>
    </row>
    <row r="38" spans="1:27" x14ac:dyDescent="0.2">
      <c r="A38" s="60">
        <v>44621</v>
      </c>
      <c r="B38" s="18">
        <v>3</v>
      </c>
      <c r="C38" s="18">
        <v>0</v>
      </c>
      <c r="D38" s="18">
        <v>1</v>
      </c>
      <c r="E38" s="18">
        <v>2</v>
      </c>
      <c r="F38" s="18">
        <v>-3</v>
      </c>
      <c r="G38" s="18">
        <v>-2</v>
      </c>
      <c r="H38" s="18">
        <v>2</v>
      </c>
      <c r="I38" s="18">
        <v>2</v>
      </c>
      <c r="J38" s="18">
        <v>-1</v>
      </c>
      <c r="K38" s="18">
        <v>3</v>
      </c>
      <c r="L38" s="18">
        <v>0</v>
      </c>
      <c r="M38" s="18">
        <v>-3</v>
      </c>
      <c r="N38" s="18">
        <v>-2</v>
      </c>
      <c r="O38" s="18">
        <v>0</v>
      </c>
      <c r="P38" s="18">
        <v>1</v>
      </c>
      <c r="Q38" s="18">
        <v>0</v>
      </c>
      <c r="R38" s="18">
        <v>0</v>
      </c>
      <c r="S38" s="18">
        <v>0</v>
      </c>
      <c r="T38" s="18">
        <v>0</v>
      </c>
      <c r="U38" s="18">
        <v>-1</v>
      </c>
      <c r="V38" s="18">
        <v>-1</v>
      </c>
      <c r="W38" s="18">
        <v>0</v>
      </c>
      <c r="X38" s="18">
        <v>0</v>
      </c>
      <c r="Y38" s="18">
        <v>-2</v>
      </c>
      <c r="Z38" s="18">
        <v>1</v>
      </c>
      <c r="AA38" s="19"/>
    </row>
    <row r="39" spans="1:27" x14ac:dyDescent="0.2">
      <c r="A39" s="61"/>
      <c r="B39" s="20">
        <v>2.7705714774783594E-2</v>
      </c>
      <c r="C39" s="20">
        <v>0</v>
      </c>
      <c r="D39" s="20">
        <v>4.0543836106638038E-2</v>
      </c>
      <c r="E39" s="20">
        <v>2.0352182146145037E-2</v>
      </c>
      <c r="F39" s="20">
        <v>-0.05</v>
      </c>
      <c r="G39" s="20">
        <v>-2.2720020767736313E-2</v>
      </c>
      <c r="H39" s="20">
        <v>4.6803573272746049E-2</v>
      </c>
      <c r="I39" s="20">
        <v>4.655502934211881E-2</v>
      </c>
      <c r="J39" s="20">
        <v>-1.3579575485296943E-2</v>
      </c>
      <c r="K39" s="20">
        <v>0.05</v>
      </c>
      <c r="L39" s="20">
        <v>0</v>
      </c>
      <c r="M39" s="20">
        <v>-3.4596298689154488E-2</v>
      </c>
      <c r="N39" s="20">
        <v>-4.4131129394721684E-2</v>
      </c>
      <c r="O39" s="20">
        <v>0</v>
      </c>
      <c r="P39" s="20">
        <v>9.8462335186656081E-3</v>
      </c>
      <c r="Q39" s="20">
        <v>0</v>
      </c>
      <c r="R39" s="20">
        <v>0</v>
      </c>
      <c r="S39" s="20">
        <v>0</v>
      </c>
      <c r="T39" s="20">
        <v>0</v>
      </c>
      <c r="U39" s="20">
        <v>-2.7044796650717698E-2</v>
      </c>
      <c r="V39" s="20">
        <v>-2.0202636036732145E-2</v>
      </c>
      <c r="W39" s="20">
        <v>0</v>
      </c>
      <c r="X39" s="20">
        <v>0</v>
      </c>
      <c r="Y39" s="20">
        <v>-3.920034098133271E-2</v>
      </c>
      <c r="Z39" s="20">
        <v>2.2736775945293643E-2</v>
      </c>
      <c r="AA39" s="21">
        <f>SUM(B39:Z39)</f>
        <v>1.30685471006988E-2</v>
      </c>
    </row>
    <row r="41" spans="1:27" x14ac:dyDescent="0.2">
      <c r="A41" s="60">
        <v>44652</v>
      </c>
      <c r="B41" s="18">
        <v>2</v>
      </c>
      <c r="C41" s="18">
        <v>0</v>
      </c>
      <c r="D41" s="18">
        <v>2</v>
      </c>
      <c r="E41" s="18">
        <v>1</v>
      </c>
      <c r="F41" s="18">
        <v>-3</v>
      </c>
      <c r="G41" s="18">
        <v>-2</v>
      </c>
      <c r="H41" s="18">
        <v>2</v>
      </c>
      <c r="I41" s="18">
        <v>3</v>
      </c>
      <c r="J41" s="18">
        <v>-2</v>
      </c>
      <c r="K41" s="18">
        <v>3</v>
      </c>
      <c r="L41" s="18">
        <v>-1</v>
      </c>
      <c r="M41" s="18">
        <v>-3</v>
      </c>
      <c r="N41" s="18">
        <v>0</v>
      </c>
      <c r="O41" s="18">
        <v>0</v>
      </c>
      <c r="P41" s="18">
        <v>0</v>
      </c>
      <c r="Q41" s="18">
        <v>-2</v>
      </c>
      <c r="R41" s="18">
        <v>-1</v>
      </c>
      <c r="S41" s="18">
        <v>-1</v>
      </c>
      <c r="T41" s="18">
        <v>1</v>
      </c>
      <c r="U41" s="18">
        <v>0</v>
      </c>
      <c r="V41" s="18">
        <v>1</v>
      </c>
      <c r="W41" s="18">
        <v>0</v>
      </c>
      <c r="X41" s="18">
        <v>0</v>
      </c>
      <c r="Y41" s="18">
        <v>0</v>
      </c>
      <c r="Z41" s="18">
        <v>0</v>
      </c>
      <c r="AA41" s="19"/>
    </row>
    <row r="42" spans="1:27" x14ac:dyDescent="0.2">
      <c r="A42" s="61"/>
      <c r="B42" s="20">
        <v>1.8014950303699612E-2</v>
      </c>
      <c r="C42" s="20">
        <v>0</v>
      </c>
      <c r="D42" s="20">
        <v>0.05</v>
      </c>
      <c r="E42" s="20">
        <v>9.9058979808714104E-3</v>
      </c>
      <c r="F42" s="20">
        <v>-0.05</v>
      </c>
      <c r="G42" s="20">
        <v>-2.2720020767736313E-2</v>
      </c>
      <c r="H42" s="20">
        <v>4.6803573272746049E-2</v>
      </c>
      <c r="I42" s="20">
        <v>0.05</v>
      </c>
      <c r="J42" s="20">
        <v>-2.9370791321570035E-2</v>
      </c>
      <c r="K42" s="20">
        <v>0.05</v>
      </c>
      <c r="L42" s="20">
        <v>-2.7520097005482917E-2</v>
      </c>
      <c r="M42" s="20">
        <v>-3.4596298689154488E-2</v>
      </c>
      <c r="N42" s="20">
        <v>0</v>
      </c>
      <c r="O42" s="20">
        <v>0</v>
      </c>
      <c r="P42" s="20">
        <v>0</v>
      </c>
      <c r="Q42" s="20">
        <v>-4.1206283549100088E-2</v>
      </c>
      <c r="R42" s="20">
        <v>-5.2376103708460416E-3</v>
      </c>
      <c r="S42" s="20">
        <v>-2.7018695652173911E-2</v>
      </c>
      <c r="T42" s="20">
        <v>3.4108808154730788E-2</v>
      </c>
      <c r="U42" s="20">
        <v>0</v>
      </c>
      <c r="V42" s="20">
        <v>1.912933157431838E-2</v>
      </c>
      <c r="W42" s="20">
        <v>0</v>
      </c>
      <c r="X42" s="20">
        <v>0</v>
      </c>
      <c r="Y42" s="20">
        <v>0</v>
      </c>
      <c r="Z42" s="20">
        <v>0</v>
      </c>
      <c r="AA42" s="21">
        <f>SUM(B42:Z42)</f>
        <v>4.0292763930302455E-2</v>
      </c>
    </row>
    <row r="44" spans="1:27" x14ac:dyDescent="0.2">
      <c r="A44" s="60">
        <v>44683</v>
      </c>
      <c r="B44" s="18">
        <v>2</v>
      </c>
      <c r="C44" s="18">
        <v>-1</v>
      </c>
      <c r="D44" s="18">
        <v>2</v>
      </c>
      <c r="E44" s="18">
        <v>0</v>
      </c>
      <c r="F44" s="18">
        <v>-3</v>
      </c>
      <c r="G44" s="18">
        <v>-2</v>
      </c>
      <c r="H44" s="18">
        <v>3</v>
      </c>
      <c r="I44" s="18">
        <v>3</v>
      </c>
      <c r="J44" s="18">
        <v>0</v>
      </c>
      <c r="K44" s="18">
        <v>2</v>
      </c>
      <c r="L44" s="18">
        <v>-2</v>
      </c>
      <c r="M44" s="18">
        <v>-2</v>
      </c>
      <c r="N44" s="18">
        <v>-1</v>
      </c>
      <c r="O44" s="18">
        <v>0</v>
      </c>
      <c r="P44" s="18">
        <v>1</v>
      </c>
      <c r="Q44" s="18">
        <v>0</v>
      </c>
      <c r="R44" s="18">
        <v>-3</v>
      </c>
      <c r="S44" s="18">
        <v>0</v>
      </c>
      <c r="T44" s="18">
        <v>1</v>
      </c>
      <c r="U44" s="18">
        <v>1</v>
      </c>
      <c r="V44" s="18">
        <v>-1</v>
      </c>
      <c r="W44" s="18">
        <v>0</v>
      </c>
      <c r="X44" s="18">
        <v>0</v>
      </c>
      <c r="Y44" s="18">
        <v>0</v>
      </c>
      <c r="Z44" s="18">
        <v>0</v>
      </c>
      <c r="AA44" s="19"/>
    </row>
    <row r="45" spans="1:27" x14ac:dyDescent="0.2">
      <c r="A45" s="61"/>
      <c r="B45" s="20">
        <v>1.8014950303699612E-2</v>
      </c>
      <c r="C45" s="20">
        <v>-1.0257379518072289E-2</v>
      </c>
      <c r="D45" s="20">
        <v>0.05</v>
      </c>
      <c r="E45" s="20">
        <v>0</v>
      </c>
      <c r="F45" s="20">
        <v>-0.05</v>
      </c>
      <c r="G45" s="20">
        <v>-2.2720020767736313E-2</v>
      </c>
      <c r="H45" s="20">
        <v>0.05</v>
      </c>
      <c r="I45" s="20">
        <v>0.05</v>
      </c>
      <c r="J45" s="20">
        <v>0</v>
      </c>
      <c r="K45" s="20">
        <v>0.05</v>
      </c>
      <c r="L45" s="20">
        <v>-4.9714598540145982E-2</v>
      </c>
      <c r="M45" s="20">
        <v>-2.2426407639117549E-2</v>
      </c>
      <c r="N45" s="20">
        <v>-2.0853949785670546E-2</v>
      </c>
      <c r="O45" s="20">
        <v>0</v>
      </c>
      <c r="P45" s="20">
        <v>1.0510648148148149E-2</v>
      </c>
      <c r="Q45" s="20">
        <v>0</v>
      </c>
      <c r="R45" s="20">
        <v>-2.1947046186895813E-2</v>
      </c>
      <c r="S45" s="20">
        <v>0</v>
      </c>
      <c r="T45" s="20">
        <v>3.4108808154730788E-2</v>
      </c>
      <c r="U45" s="20">
        <v>2.1649396058486967E-2</v>
      </c>
      <c r="V45" s="20">
        <v>-1.6783883686545095E-2</v>
      </c>
      <c r="W45" s="20">
        <v>0</v>
      </c>
      <c r="X45" s="20">
        <v>0</v>
      </c>
      <c r="Y45" s="20">
        <v>0</v>
      </c>
      <c r="Z45" s="20">
        <v>0</v>
      </c>
      <c r="AA45" s="21">
        <f>SUM(B45:Z45)</f>
        <v>6.9580516540881945E-2</v>
      </c>
    </row>
    <row r="47" spans="1:27" x14ac:dyDescent="0.2">
      <c r="A47" s="60">
        <v>44713</v>
      </c>
      <c r="B47" s="18">
        <v>0</v>
      </c>
      <c r="C47" s="18">
        <v>-1</v>
      </c>
      <c r="D47" s="18">
        <v>2</v>
      </c>
      <c r="E47" s="18">
        <v>2</v>
      </c>
      <c r="F47" s="18">
        <v>-3</v>
      </c>
      <c r="G47" s="18">
        <v>-2</v>
      </c>
      <c r="H47" s="18">
        <v>2</v>
      </c>
      <c r="I47" s="18">
        <v>3</v>
      </c>
      <c r="J47" s="18">
        <v>-1</v>
      </c>
      <c r="K47" s="18">
        <v>3</v>
      </c>
      <c r="L47" s="18">
        <v>-1</v>
      </c>
      <c r="M47" s="18">
        <v>-2</v>
      </c>
      <c r="N47" s="18">
        <v>-2</v>
      </c>
      <c r="O47" s="18">
        <v>0</v>
      </c>
      <c r="P47" s="18">
        <v>1</v>
      </c>
      <c r="Q47" s="18">
        <v>1</v>
      </c>
      <c r="R47" s="18">
        <v>-3</v>
      </c>
      <c r="S47" s="18">
        <v>0</v>
      </c>
      <c r="T47" s="18">
        <v>0</v>
      </c>
      <c r="U47" s="18">
        <v>0</v>
      </c>
      <c r="V47" s="18">
        <v>1</v>
      </c>
      <c r="W47" s="18">
        <v>0</v>
      </c>
      <c r="X47" s="18">
        <v>0</v>
      </c>
      <c r="Y47" s="18">
        <v>0</v>
      </c>
      <c r="Z47" s="18">
        <v>0</v>
      </c>
      <c r="AA47" s="19"/>
    </row>
    <row r="48" spans="1:27" x14ac:dyDescent="0.2">
      <c r="A48" s="61"/>
      <c r="B48" s="20">
        <v>0</v>
      </c>
      <c r="C48" s="20">
        <v>-1.0257379518072289E-2</v>
      </c>
      <c r="D48" s="20">
        <v>0.05</v>
      </c>
      <c r="E48" s="20">
        <v>2.0189293647267879E-2</v>
      </c>
      <c r="F48" s="20">
        <v>-0.05</v>
      </c>
      <c r="G48" s="20">
        <v>-2.2720020767736313E-2</v>
      </c>
      <c r="H48" s="20">
        <v>4.7455029585798822E-2</v>
      </c>
      <c r="I48" s="20">
        <v>0.05</v>
      </c>
      <c r="J48" s="20">
        <v>-1.457477764474472E-2</v>
      </c>
      <c r="K48" s="20">
        <v>0.05</v>
      </c>
      <c r="L48" s="20">
        <v>-2.6218903846153847E-2</v>
      </c>
      <c r="M48" s="20">
        <v>-2.2426407639117549E-2</v>
      </c>
      <c r="N48" s="20">
        <v>-4.2486226238703642E-2</v>
      </c>
      <c r="O48" s="20">
        <v>0</v>
      </c>
      <c r="P48" s="20">
        <v>1.0510648148148149E-2</v>
      </c>
      <c r="Q48" s="20">
        <v>2.3719258872651357E-2</v>
      </c>
      <c r="R48" s="20">
        <v>-2.1947046186895813E-2</v>
      </c>
      <c r="S48" s="20">
        <v>0</v>
      </c>
      <c r="T48" s="20">
        <v>0</v>
      </c>
      <c r="U48" s="20">
        <v>0</v>
      </c>
      <c r="V48" s="20">
        <v>1.895166805671393E-2</v>
      </c>
      <c r="W48" s="20">
        <v>0</v>
      </c>
      <c r="X48" s="20">
        <v>0</v>
      </c>
      <c r="Y48" s="20">
        <v>0</v>
      </c>
      <c r="Z48" s="20">
        <v>0</v>
      </c>
      <c r="AA48" s="21">
        <f>SUM(B48:Z48)</f>
        <v>6.019513646915596E-2</v>
      </c>
    </row>
    <row r="49" spans="1:27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</row>
    <row r="50" spans="1:27" x14ac:dyDescent="0.2">
      <c r="A50" s="59">
        <f>IF(INDEX([1]Sizer!$A:$A,(ROW()-2)/3+7)&lt;&gt;"",INDEX([1]Sizer!$A:$A,(ROW()-2)/3+7),"")</f>
        <v>44743</v>
      </c>
      <c r="B50" s="51">
        <f>IF($A50&lt;&gt;"",INDEX([1]Sizer!EF:EF,(ROW()-2)/3+7),"")</f>
        <v>1</v>
      </c>
      <c r="C50" s="51">
        <f>IF($A50&lt;&gt;"",INDEX([1]Sizer!EG:EG,(ROW()-2)/3+7),"")</f>
        <v>0</v>
      </c>
      <c r="D50" s="51">
        <f>IF($A50&lt;&gt;"",INDEX([1]Sizer!EH:EH,(ROW()-2)/3+7),"")</f>
        <v>0.5</v>
      </c>
      <c r="E50" s="51">
        <f>IF($A50&lt;&gt;"",INDEX([1]Sizer!EI:EI,(ROW()-2)/3+7),"")</f>
        <v>0.5</v>
      </c>
      <c r="F50" s="51">
        <f>IF($A50&lt;&gt;"",INDEX([1]Sizer!EJ:EJ,(ROW()-2)/3+7),"")</f>
        <v>-1</v>
      </c>
      <c r="G50" s="51">
        <f>IF($A50&lt;&gt;"",INDEX([1]Sizer!EK:EK,(ROW()-2)/3+7),"")</f>
        <v>-1</v>
      </c>
      <c r="H50" s="51">
        <f>IF($A50&lt;&gt;"",INDEX([1]Sizer!EL:EL,(ROW()-2)/3+7),"")</f>
        <v>0.5</v>
      </c>
      <c r="I50" s="51">
        <f>IF($A50&lt;&gt;"",INDEX([1]Sizer!EM:EM,(ROW()-2)/3+7),"")</f>
        <v>1</v>
      </c>
      <c r="J50" s="51">
        <f>IF($A50&lt;&gt;"",INDEX([1]Sizer!EN:EN,(ROW()-2)/3+7),"")</f>
        <v>0</v>
      </c>
      <c r="K50" s="51">
        <f>IF($A50&lt;&gt;"",INDEX([1]Sizer!EO:EO,(ROW()-2)/3+7),"")</f>
        <v>1</v>
      </c>
      <c r="L50" s="51">
        <f>IF($A50&lt;&gt;"",INDEX([1]Sizer!EP:EP,(ROW()-2)/3+7),"")</f>
        <v>-1</v>
      </c>
      <c r="M50" s="51">
        <f>IF($A50&lt;&gt;"",INDEX([1]Sizer!EQ:EQ,(ROW()-2)/3+7),"")</f>
        <v>-0.5</v>
      </c>
      <c r="N50" s="51">
        <f>IF($A50&lt;&gt;"",INDEX([1]Sizer!ER:ER,(ROW()-2)/3+7),"")</f>
        <v>0</v>
      </c>
      <c r="O50" s="51">
        <f>IF($A50&lt;&gt;"",INDEX([1]Sizer!ES:ES,(ROW()-2)/3+7),"")</f>
        <v>0</v>
      </c>
      <c r="P50" s="51">
        <f>IF($A50&lt;&gt;"",INDEX([1]Sizer!ET:ET,(ROW()-2)/3+7),"")</f>
        <v>0.5</v>
      </c>
      <c r="Q50" s="51">
        <f>IF($A50&lt;&gt;"",INDEX([1]Sizer!EU:EU,(ROW()-2)/3+7),"")</f>
        <v>-0.5</v>
      </c>
      <c r="R50" s="51">
        <f>IF($A50&lt;&gt;"",INDEX([1]Sizer!EV:EV,(ROW()-2)/3+7),"")</f>
        <v>3</v>
      </c>
      <c r="S50" s="51">
        <f>IF($A50&lt;&gt;"",INDEX([1]Sizer!EW:EW,(ROW()-2)/3+7),"")</f>
        <v>0</v>
      </c>
      <c r="T50" s="51">
        <f>IF($A50&lt;&gt;"",INDEX([1]Sizer!EX:EX,(ROW()-2)/3+7),"")</f>
        <v>-0.5</v>
      </c>
      <c r="U50" s="51">
        <f>IF($A50&lt;&gt;"",INDEX([1]Sizer!EY:EY,(ROW()-2)/3+7),"")</f>
        <v>0</v>
      </c>
      <c r="V50" s="51">
        <f>IF($A50&lt;&gt;"",INDEX([1]Sizer!EZ:EZ,(ROW()-2)/3+7),"")</f>
        <v>-0.5</v>
      </c>
      <c r="W50" s="51">
        <f>IF($A50&lt;&gt;"",INDEX([1]Sizer!FA:FA,(ROW()-2)/3+7),"")</f>
        <v>0</v>
      </c>
      <c r="X50" s="51">
        <f>IF($A50&lt;&gt;"",INDEX([1]Sizer!FB:FB,(ROW()-2)/3+7),"")</f>
        <v>0</v>
      </c>
      <c r="Y50" s="51">
        <f>IF($A50&lt;&gt;"",INDEX([1]Sizer!FC:FC,(ROW()-2)/3+7),"")</f>
        <v>0</v>
      </c>
      <c r="Z50" s="51">
        <f>IF($A50&lt;&gt;"",INDEX([1]Sizer!FD:FD,(ROW()-2)/3+7),"")</f>
        <v>0</v>
      </c>
      <c r="AA50" s="52">
        <f>IF($A50&lt;&gt;"",INDEX([1]Sizer!$AB:$AB,(ROW()-2)/3+7)*'[1]Dashboard (Model)'!$U$2,"")</f>
        <v>0.04</v>
      </c>
    </row>
    <row r="51" spans="1:27" x14ac:dyDescent="0.2">
      <c r="A51" s="59"/>
      <c r="B51" s="53">
        <f>IF($A50&lt;&gt;"",INDEX([1]Sizer!B:B,(ROW()-3)/3+7),"")</f>
        <v>1.1352931242460796E-2</v>
      </c>
      <c r="C51" s="53">
        <f>IF($A50&lt;&gt;"",INDEX([1]Sizer!C:C,(ROW()-3)/3+7),"")</f>
        <v>0</v>
      </c>
      <c r="D51" s="53">
        <f>IF($A50&lt;&gt;"",INDEX([1]Sizer!D:D,(ROW()-3)/3+7),"")</f>
        <v>2.7154258429156104E-2</v>
      </c>
      <c r="E51" s="53">
        <f>IF($A50&lt;&gt;"",INDEX([1]Sizer!E:E,(ROW()-3)/3+7),"")</f>
        <v>7.1159685468017552E-3</v>
      </c>
      <c r="F51" s="53">
        <f>IF($A50&lt;&gt;"",INDEX([1]Sizer!F:F,(ROW()-3)/3+7),"")</f>
        <v>-1.8289980637327292E-2</v>
      </c>
      <c r="G51" s="53">
        <f>IF($A50&lt;&gt;"",INDEX([1]Sizer!G:G,(ROW()-3)/3+7),"")</f>
        <v>-1.7087436932391526E-2</v>
      </c>
      <c r="H51" s="53">
        <f>IF($A50&lt;&gt;"",INDEX([1]Sizer!H:H,(ROW()-3)/3+7),"")</f>
        <v>1.4705593750000001E-2</v>
      </c>
      <c r="I51" s="53">
        <f>IF($A50&lt;&gt;"",INDEX([1]Sizer!I:I,(ROW()-3)/3+7),"")</f>
        <v>3.1164172185430467E-2</v>
      </c>
      <c r="J51" s="53">
        <f>IF($A50&lt;&gt;"",INDEX([1]Sizer!J:J,(ROW()-3)/3+7),"")</f>
        <v>0</v>
      </c>
      <c r="K51" s="53">
        <f>IF($A50&lt;&gt;"",INDEX([1]Sizer!K:K,(ROW()-3)/3+7),"")</f>
        <v>3.3636812008577557E-2</v>
      </c>
      <c r="L51" s="53">
        <f>IF($A50&lt;&gt;"",INDEX([1]Sizer!L:L,(ROW()-3)/3+7),"")</f>
        <v>-3.6859391534391522E-2</v>
      </c>
      <c r="M51" s="53">
        <f>IF($A50&lt;&gt;"",INDEX([1]Sizer!M:M,(ROW()-3)/3+7),"")</f>
        <v>-8.3673364153627316E-3</v>
      </c>
      <c r="N51" s="53">
        <f>IF($A50&lt;&gt;"",INDEX([1]Sizer!N:N,(ROW()-3)/3+7),"")</f>
        <v>0</v>
      </c>
      <c r="O51" s="53">
        <f>IF($A50&lt;&gt;"",INDEX([1]Sizer!O:O,(ROW()-3)/3+7),"")</f>
        <v>0</v>
      </c>
      <c r="P51" s="53">
        <f>IF($A50&lt;&gt;"",INDEX([1]Sizer!P:P,(ROW()-3)/3+7),"")</f>
        <v>7.0572735452909419E-3</v>
      </c>
      <c r="Q51" s="53">
        <f>IF($A50&lt;&gt;"",INDEX([1]Sizer!Q:Q,(ROW()-3)/3+7),"")</f>
        <v>-1.541870904325033E-2</v>
      </c>
      <c r="R51" s="53">
        <f>IF($A50&lt;&gt;"",INDEX([1]Sizer!R:R,(ROW()-3)/3+7),"")</f>
        <v>2.2862137651821865E-2</v>
      </c>
      <c r="S51" s="53">
        <f>IF($A50&lt;&gt;"",INDEX([1]Sizer!S:S,(ROW()-3)/3+7),"")</f>
        <v>0</v>
      </c>
      <c r="T51" s="53">
        <f>IF($A50&lt;&gt;"",INDEX([1]Sizer!T:T,(ROW()-3)/3+7),"")</f>
        <v>-1.6102640845070425E-2</v>
      </c>
      <c r="U51" s="53">
        <f>IF($A50&lt;&gt;"",INDEX([1]Sizer!U:U,(ROW()-3)/3+7),"")</f>
        <v>0</v>
      </c>
      <c r="V51" s="53">
        <f>IF($A50&lt;&gt;"",INDEX([1]Sizer!V:V,(ROW()-3)/3+7),"")</f>
        <v>-1.1883308080808081E-2</v>
      </c>
      <c r="W51" s="53">
        <f>IF($A50&lt;&gt;"",INDEX([1]Sizer!W:W,(ROW()-3)/3+7),"")</f>
        <v>0</v>
      </c>
      <c r="X51" s="53">
        <f>IF($A50&lt;&gt;"",INDEX([1]Sizer!X:X,(ROW()-3)/3+7),"")</f>
        <v>0</v>
      </c>
      <c r="Y51" s="53">
        <f>IF($A50&lt;&gt;"",INDEX([1]Sizer!Y:Y,(ROW()-3)/3+7),"")</f>
        <v>0</v>
      </c>
      <c r="Z51" s="53">
        <f>IF($A50&lt;&gt;"",INDEX([1]Sizer!Z:Z,(ROW()-3)/3+7),"")</f>
        <v>0</v>
      </c>
      <c r="AA51" s="53">
        <f>IF($A50&lt;&gt;"",SUM($B51:$Z51),"")</f>
        <v>3.1040343870937567E-2</v>
      </c>
    </row>
    <row r="52" spans="1:27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</row>
    <row r="53" spans="1:27" x14ac:dyDescent="0.2">
      <c r="A53" s="59">
        <f>IF(INDEX([1]Sizer!$A:$A,(ROW()-2)/3+7)&lt;&gt;"",INDEX([1]Sizer!$A:$A,(ROW()-2)/3+7),"")</f>
        <v>44774</v>
      </c>
      <c r="B53" s="51">
        <f>IF($A53&lt;&gt;"",INDEX([1]Sizer!EF:EF,(ROW()-2)/3+7),"")</f>
        <v>1</v>
      </c>
      <c r="C53" s="51">
        <f>IF($A53&lt;&gt;"",INDEX([1]Sizer!EG:EG,(ROW()-2)/3+7),"")</f>
        <v>0</v>
      </c>
      <c r="D53" s="51">
        <f>IF($A53&lt;&gt;"",INDEX([1]Sizer!EH:EH,(ROW()-2)/3+7),"")</f>
        <v>0.5</v>
      </c>
      <c r="E53" s="51">
        <f>IF($A53&lt;&gt;"",INDEX([1]Sizer!EI:EI,(ROW()-2)/3+7),"")</f>
        <v>0</v>
      </c>
      <c r="F53" s="51">
        <f>IF($A53&lt;&gt;"",INDEX([1]Sizer!EJ:EJ,(ROW()-2)/3+7),"")</f>
        <v>-1</v>
      </c>
      <c r="G53" s="51">
        <f>IF($A53&lt;&gt;"",INDEX([1]Sizer!EK:EK,(ROW()-2)/3+7),"")</f>
        <v>2</v>
      </c>
      <c r="H53" s="51">
        <f>IF($A53&lt;&gt;"",INDEX([1]Sizer!EL:EL,(ROW()-2)/3+7),"")</f>
        <v>0.5</v>
      </c>
      <c r="I53" s="51">
        <f>IF($A53&lt;&gt;"",INDEX([1]Sizer!EM:EM,(ROW()-2)/3+7),"")</f>
        <v>0.5</v>
      </c>
      <c r="J53" s="51">
        <f>IF($A53&lt;&gt;"",INDEX([1]Sizer!EN:EN,(ROW()-2)/3+7),"")</f>
        <v>0</v>
      </c>
      <c r="K53" s="51">
        <f>IF($A53&lt;&gt;"",INDEX([1]Sizer!EO:EO,(ROW()-2)/3+7),"")</f>
        <v>1</v>
      </c>
      <c r="L53" s="51">
        <f>IF($A53&lt;&gt;"",INDEX([1]Sizer!EP:EP,(ROW()-2)/3+7),"")</f>
        <v>-1</v>
      </c>
      <c r="M53" s="51">
        <f>IF($A53&lt;&gt;"",INDEX([1]Sizer!EQ:EQ,(ROW()-2)/3+7),"")</f>
        <v>-0.5</v>
      </c>
      <c r="N53" s="51">
        <f>IF($A53&lt;&gt;"",INDEX([1]Sizer!ER:ER,(ROW()-2)/3+7),"")</f>
        <v>0</v>
      </c>
      <c r="O53" s="51">
        <f>IF($A53&lt;&gt;"",INDEX([1]Sizer!ES:ES,(ROW()-2)/3+7),"")</f>
        <v>0</v>
      </c>
      <c r="P53" s="51">
        <f>IF($A53&lt;&gt;"",INDEX([1]Sizer!ET:ET,(ROW()-2)/3+7),"")</f>
        <v>0</v>
      </c>
      <c r="Q53" s="51">
        <f>IF($A53&lt;&gt;"",INDEX([1]Sizer!EU:EU,(ROW()-2)/3+7),"")</f>
        <v>-1</v>
      </c>
      <c r="R53" s="51">
        <f>IF($A53&lt;&gt;"",INDEX([1]Sizer!EV:EV,(ROW()-2)/3+7),"")</f>
        <v>1.5</v>
      </c>
      <c r="S53" s="51">
        <f>IF($A53&lt;&gt;"",INDEX([1]Sizer!EW:EW,(ROW()-2)/3+7),"")</f>
        <v>-0.5</v>
      </c>
      <c r="T53" s="51">
        <f>IF($A53&lt;&gt;"",INDEX([1]Sizer!EX:EX,(ROW()-2)/3+7),"")</f>
        <v>-0.5</v>
      </c>
      <c r="U53" s="51">
        <f>IF($A53&lt;&gt;"",INDEX([1]Sizer!EY:EY,(ROW()-2)/3+7),"")</f>
        <v>0</v>
      </c>
      <c r="V53" s="51">
        <f>IF($A53&lt;&gt;"",INDEX([1]Sizer!EZ:EZ,(ROW()-2)/3+7),"")</f>
        <v>0.5</v>
      </c>
      <c r="W53" s="51">
        <f>IF($A53&lt;&gt;"",INDEX([1]Sizer!FA:FA,(ROW()-2)/3+7),"")</f>
        <v>0</v>
      </c>
      <c r="X53" s="51">
        <f>IF($A53&lt;&gt;"",INDEX([1]Sizer!FB:FB,(ROW()-2)/3+7),"")</f>
        <v>0</v>
      </c>
      <c r="Y53" s="51">
        <f>IF($A53&lt;&gt;"",INDEX([1]Sizer!FC:FC,(ROW()-2)/3+7),"")</f>
        <v>0</v>
      </c>
      <c r="Z53" s="51">
        <f>IF($A53&lt;&gt;"",INDEX([1]Sizer!FD:FD,(ROW()-2)/3+7),"")</f>
        <v>0</v>
      </c>
      <c r="AA53" s="52">
        <f>IF($A53&lt;&gt;"",INDEX([1]Sizer!$AB:$AB,(ROW()-2)/3+7)*'[1]Dashboard (Model)'!$U$2,"")</f>
        <v>6.5000000000000002E-2</v>
      </c>
    </row>
    <row r="54" spans="1:27" x14ac:dyDescent="0.2">
      <c r="A54" s="59"/>
      <c r="B54" s="53">
        <f>IF($A53&lt;&gt;"",INDEX([1]Sizer!B:B,(ROW()-3)/3+7),"")</f>
        <v>1.1352931242460796E-2</v>
      </c>
      <c r="C54" s="53">
        <f>IF($A53&lt;&gt;"",INDEX([1]Sizer!C:C,(ROW()-3)/3+7),"")</f>
        <v>0</v>
      </c>
      <c r="D54" s="53">
        <f>IF($A53&lt;&gt;"",INDEX([1]Sizer!D:D,(ROW()-3)/3+7),"")</f>
        <v>2.7154258429156104E-2</v>
      </c>
      <c r="E54" s="53">
        <f>IF($A53&lt;&gt;"",INDEX([1]Sizer!E:E,(ROW()-3)/3+7),"")</f>
        <v>0</v>
      </c>
      <c r="F54" s="53">
        <f>IF($A53&lt;&gt;"",INDEX([1]Sizer!F:F,(ROW()-3)/3+7),"")</f>
        <v>-1.8289980637327292E-2</v>
      </c>
      <c r="G54" s="53">
        <f>IF($A53&lt;&gt;"",INDEX([1]Sizer!G:G,(ROW()-3)/3+7),"")</f>
        <v>4.0655892581143743E-2</v>
      </c>
      <c r="H54" s="53">
        <f>IF($A53&lt;&gt;"",INDEX([1]Sizer!H:H,(ROW()-3)/3+7),"")</f>
        <v>1.4705593750000001E-2</v>
      </c>
      <c r="I54" s="53">
        <f>IF($A53&lt;&gt;"",INDEX([1]Sizer!I:I,(ROW()-3)/3+7),"")</f>
        <v>2.6234404089095741E-2</v>
      </c>
      <c r="J54" s="53">
        <f>IF($A53&lt;&gt;"",INDEX([1]Sizer!J:J,(ROW()-3)/3+7),"")</f>
        <v>0</v>
      </c>
      <c r="K54" s="53">
        <f>IF($A53&lt;&gt;"",INDEX([1]Sizer!K:K,(ROW()-3)/3+7),"")</f>
        <v>3.3636812008577557E-2</v>
      </c>
      <c r="L54" s="53">
        <f>IF($A53&lt;&gt;"",INDEX([1]Sizer!L:L,(ROW()-3)/3+7),"")</f>
        <v>-3.6859391534391522E-2</v>
      </c>
      <c r="M54" s="53">
        <f>IF($A53&lt;&gt;"",INDEX([1]Sizer!M:M,(ROW()-3)/3+7),"")</f>
        <v>-8.3673364153627316E-3</v>
      </c>
      <c r="N54" s="53">
        <f>IF($A53&lt;&gt;"",INDEX([1]Sizer!N:N,(ROW()-3)/3+7),"")</f>
        <v>0</v>
      </c>
      <c r="O54" s="53">
        <f>IF($A53&lt;&gt;"",INDEX([1]Sizer!O:O,(ROW()-3)/3+7),"")</f>
        <v>0</v>
      </c>
      <c r="P54" s="53">
        <f>IF($A53&lt;&gt;"",INDEX([1]Sizer!P:P,(ROW()-3)/3+7),"")</f>
        <v>0</v>
      </c>
      <c r="Q54" s="53">
        <f>IF($A53&lt;&gt;"",INDEX([1]Sizer!Q:Q,(ROW()-3)/3+7),"")</f>
        <v>-4.8532034132841316E-2</v>
      </c>
      <c r="R54" s="53">
        <f>IF($A53&lt;&gt;"",INDEX([1]Sizer!R:R,(ROW()-3)/3+7),"")</f>
        <v>1.8754595777548917E-2</v>
      </c>
      <c r="S54" s="53">
        <f>IF($A53&lt;&gt;"",INDEX([1]Sizer!S:S,(ROW()-3)/3+7),"")</f>
        <v>-3.5546435810810809E-2</v>
      </c>
      <c r="T54" s="53">
        <f>IF($A53&lt;&gt;"",INDEX([1]Sizer!T:T,(ROW()-3)/3+7),"")</f>
        <v>-1.6102640845070425E-2</v>
      </c>
      <c r="U54" s="53">
        <f>IF($A53&lt;&gt;"",INDEX([1]Sizer!U:U,(ROW()-3)/3+7),"")</f>
        <v>0</v>
      </c>
      <c r="V54" s="53">
        <f>IF($A53&lt;&gt;"",INDEX([1]Sizer!V:V,(ROW()-3)/3+7),"")</f>
        <v>2.0338424613402063E-2</v>
      </c>
      <c r="W54" s="53">
        <f>IF($A53&lt;&gt;"",INDEX([1]Sizer!W:W,(ROW()-3)/3+7),"")</f>
        <v>0</v>
      </c>
      <c r="X54" s="53">
        <f>IF($A53&lt;&gt;"",INDEX([1]Sizer!X:X,(ROW()-3)/3+7),"")</f>
        <v>0</v>
      </c>
      <c r="Y54" s="53">
        <f>IF($A53&lt;&gt;"",INDEX([1]Sizer!Y:Y,(ROW()-3)/3+7),"")</f>
        <v>0</v>
      </c>
      <c r="Z54" s="53">
        <f>IF($A53&lt;&gt;"",INDEX([1]Sizer!Z:Z,(ROW()-3)/3+7),"")</f>
        <v>0</v>
      </c>
      <c r="AA54" s="53">
        <f>IF($A53&lt;&gt;"",SUM($B54:$Z54),"")</f>
        <v>2.913509311558082E-2</v>
      </c>
    </row>
    <row r="55" spans="1:27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</row>
    <row r="56" spans="1:27" x14ac:dyDescent="0.2">
      <c r="A56" s="59">
        <f>IF(INDEX([1]Sizer!$A:$A,(ROW()-2)/3+7)&lt;&gt;"",INDEX([1]Sizer!$A:$A,(ROW()-2)/3+7),"")</f>
        <v>44805</v>
      </c>
      <c r="B56" s="51">
        <f>IF($A56&lt;&gt;"",INDEX([1]Sizer!EF:EF,(ROW()-2)/3+7),"")</f>
        <v>3</v>
      </c>
      <c r="C56" s="51">
        <f>IF($A56&lt;&gt;"",INDEX([1]Sizer!EG:EG,(ROW()-2)/3+7),"")</f>
        <v>2.5</v>
      </c>
      <c r="D56" s="51">
        <f>IF($A56&lt;&gt;"",INDEX([1]Sizer!EH:EH,(ROW()-2)/3+7),"")</f>
        <v>0.5</v>
      </c>
      <c r="E56" s="51">
        <f>IF($A56&lt;&gt;"",INDEX([1]Sizer!EI:EI,(ROW()-2)/3+7),"")</f>
        <v>1</v>
      </c>
      <c r="F56" s="51">
        <f>IF($A56&lt;&gt;"",INDEX([1]Sizer!EJ:EJ,(ROW()-2)/3+7),"")</f>
        <v>-0.5</v>
      </c>
      <c r="G56" s="51">
        <f>IF($A56&lt;&gt;"",INDEX([1]Sizer!EK:EK,(ROW()-2)/3+7),"")</f>
        <v>-0.5</v>
      </c>
      <c r="H56" s="51">
        <f>IF($A56&lt;&gt;"",INDEX([1]Sizer!EL:EL,(ROW()-2)/3+7),"")</f>
        <v>1</v>
      </c>
      <c r="I56" s="51">
        <f>IF($A56&lt;&gt;"",INDEX([1]Sizer!EM:EM,(ROW()-2)/3+7),"")</f>
        <v>0</v>
      </c>
      <c r="J56" s="51">
        <f>IF($A56&lt;&gt;"",INDEX([1]Sizer!EN:EN,(ROW()-2)/3+7),"")</f>
        <v>0.5</v>
      </c>
      <c r="K56" s="51">
        <f>IF($A56&lt;&gt;"",INDEX([1]Sizer!EO:EO,(ROW()-2)/3+7),"")</f>
        <v>1</v>
      </c>
      <c r="L56" s="51">
        <f>IF($A56&lt;&gt;"",INDEX([1]Sizer!EP:EP,(ROW()-2)/3+7),"")</f>
        <v>-1</v>
      </c>
      <c r="M56" s="51">
        <f>IF($A56&lt;&gt;"",INDEX([1]Sizer!EQ:EQ,(ROW()-2)/3+7),"")</f>
        <v>-0.5</v>
      </c>
      <c r="N56" s="51">
        <f>IF($A56&lt;&gt;"",INDEX([1]Sizer!ER:ER,(ROW()-2)/3+7),"")</f>
        <v>0</v>
      </c>
      <c r="O56" s="51">
        <f>IF($A56&lt;&gt;"",INDEX([1]Sizer!ES:ES,(ROW()-2)/3+7),"")</f>
        <v>0</v>
      </c>
      <c r="P56" s="51">
        <f>IF($A56&lt;&gt;"",INDEX([1]Sizer!ET:ET,(ROW()-2)/3+7),"")</f>
        <v>0</v>
      </c>
      <c r="Q56" s="51">
        <f>IF($A56&lt;&gt;"",INDEX([1]Sizer!EU:EU,(ROW()-2)/3+7),"")</f>
        <v>-1</v>
      </c>
      <c r="R56" s="51">
        <f>IF($A56&lt;&gt;"",INDEX([1]Sizer!EV:EV,(ROW()-2)/3+7),"")</f>
        <v>1.5</v>
      </c>
      <c r="S56" s="51">
        <f>IF($A56&lt;&gt;"",INDEX([1]Sizer!EW:EW,(ROW()-2)/3+7),"")</f>
        <v>-0.5</v>
      </c>
      <c r="T56" s="51">
        <f>IF($A56&lt;&gt;"",INDEX([1]Sizer!EX:EX,(ROW()-2)/3+7),"")</f>
        <v>-0.5</v>
      </c>
      <c r="U56" s="51">
        <f>IF($A56&lt;&gt;"",INDEX([1]Sizer!EY:EY,(ROW()-2)/3+7),"")</f>
        <v>0</v>
      </c>
      <c r="V56" s="51">
        <f>IF($A56&lt;&gt;"",INDEX([1]Sizer!EZ:EZ,(ROW()-2)/3+7),"")</f>
        <v>-0.5</v>
      </c>
      <c r="W56" s="51">
        <f>IF($A56&lt;&gt;"",INDEX([1]Sizer!FA:FA,(ROW()-2)/3+7),"")</f>
        <v>0</v>
      </c>
      <c r="X56" s="51">
        <f>IF($A56&lt;&gt;"",INDEX([1]Sizer!FB:FB,(ROW()-2)/3+7),"")</f>
        <v>0</v>
      </c>
      <c r="Y56" s="51">
        <f>IF($A56&lt;&gt;"",INDEX([1]Sizer!FC:FC,(ROW()-2)/3+7),"")</f>
        <v>0</v>
      </c>
      <c r="Z56" s="51">
        <f>IF($A56&lt;&gt;"",INDEX([1]Sizer!FD:FD,(ROW()-2)/3+7),"")</f>
        <v>0</v>
      </c>
      <c r="AA56" s="52">
        <f>IF($A56&lt;&gt;"",INDEX([1]Sizer!$AB:$AB,(ROW()-2)/3+7)*'[1]Dashboard (Model)'!$U$2,"")</f>
        <v>0.03</v>
      </c>
    </row>
    <row r="57" spans="1:27" x14ac:dyDescent="0.2">
      <c r="A57" s="59"/>
      <c r="B57" s="53">
        <f>IF($A56&lt;&gt;"",INDEX([1]Sizer!B:B,(ROW()-3)/3+7),"")</f>
        <v>2.3813979706877111E-2</v>
      </c>
      <c r="C57" s="53">
        <f>IF($A56&lt;&gt;"",INDEX([1]Sizer!C:C,(ROW()-3)/3+7),"")</f>
        <v>1.9680791592128804E-2</v>
      </c>
      <c r="D57" s="53">
        <f>IF($A56&lt;&gt;"",INDEX([1]Sizer!D:D,(ROW()-3)/3+7),"")</f>
        <v>2.7154258429156104E-2</v>
      </c>
      <c r="E57" s="53">
        <f>IF($A56&lt;&gt;"",INDEX([1]Sizer!E:E,(ROW()-3)/3+7),"")</f>
        <v>9.9844015882019285E-3</v>
      </c>
      <c r="F57" s="53">
        <f>IF($A56&lt;&gt;"",INDEX([1]Sizer!F:F,(ROW()-3)/3+7),"")</f>
        <v>-7.4856474590686787E-3</v>
      </c>
      <c r="G57" s="53">
        <f>IF($A56&lt;&gt;"",INDEX([1]Sizer!G:G,(ROW()-3)/3+7),"")</f>
        <v>-4.6616790254237293E-3</v>
      </c>
      <c r="H57" s="53">
        <f>IF($A56&lt;&gt;"",INDEX([1]Sizer!H:H,(ROW()-3)/3+7),"")</f>
        <v>2.2211356466876969E-2</v>
      </c>
      <c r="I57" s="53">
        <f>IF($A56&lt;&gt;"",INDEX([1]Sizer!I:I,(ROW()-3)/3+7),"")</f>
        <v>0</v>
      </c>
      <c r="J57" s="53">
        <f>IF($A56&lt;&gt;"",INDEX([1]Sizer!J:J,(ROW()-3)/3+7),"")</f>
        <v>7.3009124844462875E-3</v>
      </c>
      <c r="K57" s="53">
        <f>IF($A56&lt;&gt;"",INDEX([1]Sizer!K:K,(ROW()-3)/3+7),"")</f>
        <v>3.3636812008577557E-2</v>
      </c>
      <c r="L57" s="53">
        <f>IF($A56&lt;&gt;"",INDEX([1]Sizer!L:L,(ROW()-3)/3+7),"")</f>
        <v>-3.6859391534391522E-2</v>
      </c>
      <c r="M57" s="53">
        <f>IF($A56&lt;&gt;"",INDEX([1]Sizer!M:M,(ROW()-3)/3+7),"")</f>
        <v>-8.3673364153627316E-3</v>
      </c>
      <c r="N57" s="53">
        <f>IF($A56&lt;&gt;"",INDEX([1]Sizer!N:N,(ROW()-3)/3+7),"")</f>
        <v>0</v>
      </c>
      <c r="O57" s="53">
        <f>IF($A56&lt;&gt;"",INDEX([1]Sizer!O:O,(ROW()-3)/3+7),"")</f>
        <v>0</v>
      </c>
      <c r="P57" s="53">
        <f>IF($A56&lt;&gt;"",INDEX([1]Sizer!P:P,(ROW()-3)/3+7),"")</f>
        <v>0</v>
      </c>
      <c r="Q57" s="53">
        <f>IF($A56&lt;&gt;"",INDEX([1]Sizer!Q:Q,(ROW()-3)/3+7),"")</f>
        <v>-4.8532034132841316E-2</v>
      </c>
      <c r="R57" s="53">
        <f>IF($A56&lt;&gt;"",INDEX([1]Sizer!R:R,(ROW()-3)/3+7),"")</f>
        <v>1.8754595777548917E-2</v>
      </c>
      <c r="S57" s="53">
        <f>IF($A56&lt;&gt;"",INDEX([1]Sizer!S:S,(ROW()-3)/3+7),"")</f>
        <v>-3.5546435810810809E-2</v>
      </c>
      <c r="T57" s="53">
        <f>IF($A56&lt;&gt;"",INDEX([1]Sizer!T:T,(ROW()-3)/3+7),"")</f>
        <v>-1.6102640845070425E-2</v>
      </c>
      <c r="U57" s="53">
        <f>IF($A56&lt;&gt;"",INDEX([1]Sizer!U:U,(ROW()-3)/3+7),"")</f>
        <v>0</v>
      </c>
      <c r="V57" s="53">
        <f>IF($A56&lt;&gt;"",INDEX([1]Sizer!V:V,(ROW()-3)/3+7),"")</f>
        <v>-9.0734536082474216E-3</v>
      </c>
      <c r="W57" s="53">
        <f>IF($A56&lt;&gt;"",INDEX([1]Sizer!W:W,(ROW()-3)/3+7),"")</f>
        <v>0</v>
      </c>
      <c r="X57" s="53">
        <f>IF($A56&lt;&gt;"",INDEX([1]Sizer!X:X,(ROW()-3)/3+7),"")</f>
        <v>0</v>
      </c>
      <c r="Y57" s="53">
        <f>IF($A56&lt;&gt;"",INDEX([1]Sizer!Y:Y,(ROW()-3)/3+7),"")</f>
        <v>0</v>
      </c>
      <c r="Z57" s="53">
        <f>IF($A56&lt;&gt;"",INDEX([1]Sizer!Z:Z,(ROW()-3)/3+7),"")</f>
        <v>0</v>
      </c>
      <c r="AA57" s="53">
        <f>IF($A56&lt;&gt;"",SUM($B57:$Z57),"")</f>
        <v>-4.0915107774029767E-3</v>
      </c>
    </row>
    <row r="58" spans="1:27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">
      <c r="A59" s="59">
        <f>IF(INDEX([1]Sizer!$A:$A,(ROW()-2)/3+7)&lt;&gt;"",INDEX([1]Sizer!$A:$A,(ROW()-2)/3+7),"")</f>
        <v>44837</v>
      </c>
      <c r="B59" s="51">
        <f>IF($A59&lt;&gt;"",INDEX([1]Sizer!EF:EF,(ROW()-2)/3+7),"")</f>
        <v>0.5</v>
      </c>
      <c r="C59" s="51">
        <f>IF($A59&lt;&gt;"",INDEX([1]Sizer!EG:EG,(ROW()-2)/3+7),"")</f>
        <v>0</v>
      </c>
      <c r="D59" s="51">
        <f>IF($A59&lt;&gt;"",INDEX([1]Sizer!EH:EH,(ROW()-2)/3+7),"")</f>
        <v>0.5</v>
      </c>
      <c r="E59" s="51">
        <f>IF($A59&lt;&gt;"",INDEX([1]Sizer!EI:EI,(ROW()-2)/3+7),"")</f>
        <v>1</v>
      </c>
      <c r="F59" s="51">
        <f>IF($A59&lt;&gt;"",INDEX([1]Sizer!EJ:EJ,(ROW()-2)/3+7),"")</f>
        <v>0</v>
      </c>
      <c r="G59" s="51">
        <f>IF($A59&lt;&gt;"",INDEX([1]Sizer!EK:EK,(ROW()-2)/3+7),"")</f>
        <v>0</v>
      </c>
      <c r="H59" s="51">
        <f>IF($A59&lt;&gt;"",INDEX([1]Sizer!EL:EL,(ROW()-2)/3+7),"")</f>
        <v>0.5</v>
      </c>
      <c r="I59" s="51">
        <f>IF($A59&lt;&gt;"",INDEX([1]Sizer!EM:EM,(ROW()-2)/3+7),"")</f>
        <v>-0.5</v>
      </c>
      <c r="J59" s="51">
        <f>IF($A59&lt;&gt;"",INDEX([1]Sizer!EN:EN,(ROW()-2)/3+7),"")</f>
        <v>0</v>
      </c>
      <c r="K59" s="51">
        <f>IF($A59&lt;&gt;"",INDEX([1]Sizer!EO:EO,(ROW()-2)/3+7),"")</f>
        <v>0</v>
      </c>
      <c r="L59" s="51">
        <f>IF($A59&lt;&gt;"",INDEX([1]Sizer!EP:EP,(ROW()-2)/3+7),"")</f>
        <v>-1</v>
      </c>
      <c r="M59" s="51">
        <f>IF($A59&lt;&gt;"",INDEX([1]Sizer!EQ:EQ,(ROW()-2)/3+7),"")</f>
        <v>0.5</v>
      </c>
      <c r="N59" s="51">
        <f>IF($A59&lt;&gt;"",INDEX([1]Sizer!ER:ER,(ROW()-2)/3+7),"")</f>
        <v>0</v>
      </c>
      <c r="O59" s="51">
        <f>IF($A59&lt;&gt;"",INDEX([1]Sizer!ES:ES,(ROW()-2)/3+7),"")</f>
        <v>0</v>
      </c>
      <c r="P59" s="51">
        <f>IF($A59&lt;&gt;"",INDEX([1]Sizer!ET:ET,(ROW()-2)/3+7),"")</f>
        <v>-1</v>
      </c>
      <c r="Q59" s="51">
        <f>IF($A59&lt;&gt;"",INDEX([1]Sizer!EU:EU,(ROW()-2)/3+7),"")</f>
        <v>-1.5</v>
      </c>
      <c r="R59" s="51">
        <f>IF($A59&lt;&gt;"",INDEX([1]Sizer!EV:EV,(ROW()-2)/3+7),"")</f>
        <v>1.5</v>
      </c>
      <c r="S59" s="51">
        <f>IF($A59&lt;&gt;"",INDEX([1]Sizer!EW:EW,(ROW()-2)/3+7),"")</f>
        <v>-1</v>
      </c>
      <c r="T59" s="51">
        <f>IF($A59&lt;&gt;"",INDEX([1]Sizer!EX:EX,(ROW()-2)/3+7),"")</f>
        <v>-0.5</v>
      </c>
      <c r="U59" s="51">
        <f>IF($A59&lt;&gt;"",INDEX([1]Sizer!EY:EY,(ROW()-2)/3+7),"")</f>
        <v>0</v>
      </c>
      <c r="V59" s="51">
        <f>IF($A59&lt;&gt;"",INDEX([1]Sizer!EZ:EZ,(ROW()-2)/3+7),"")</f>
        <v>-1</v>
      </c>
      <c r="W59" s="51">
        <f>IF($A59&lt;&gt;"",INDEX([1]Sizer!FA:FA,(ROW()-2)/3+7),"")</f>
        <v>0</v>
      </c>
      <c r="X59" s="51">
        <f>IF($A59&lt;&gt;"",INDEX([1]Sizer!FB:FB,(ROW()-2)/3+7),"")</f>
        <v>0</v>
      </c>
      <c r="Y59" s="51">
        <f>IF($A59&lt;&gt;"",INDEX([1]Sizer!FC:FC,(ROW()-2)/3+7),"")</f>
        <v>0</v>
      </c>
      <c r="Z59" s="51">
        <f>IF($A59&lt;&gt;"",INDEX([1]Sizer!FD:FD,(ROW()-2)/3+7),"")</f>
        <v>0</v>
      </c>
      <c r="AA59" s="52">
        <f>IF($A59&lt;&gt;"",INDEX([1]Sizer!$AB:$AB,(ROW()-2)/3+7)*'[1]Dashboard (Model)'!$U$2,"")</f>
        <v>0.05</v>
      </c>
    </row>
    <row r="60" spans="1:27" x14ac:dyDescent="0.2">
      <c r="A60" s="59"/>
      <c r="B60" s="53">
        <f>IF($A59&lt;&gt;"",INDEX([1]Sizer!B:B,(ROW()-3)/3+7),"")</f>
        <v>7.6083013044491044E-3</v>
      </c>
      <c r="C60" s="53">
        <f>IF($A59&lt;&gt;"",INDEX([1]Sizer!C:C,(ROW()-3)/3+7),"")</f>
        <v>0</v>
      </c>
      <c r="D60" s="53">
        <f>IF($A59&lt;&gt;"",INDEX([1]Sizer!D:D,(ROW()-3)/3+7),"")</f>
        <v>2.7154258429156104E-2</v>
      </c>
      <c r="E60" s="53">
        <f>IF($A59&lt;&gt;"",INDEX([1]Sizer!E:E,(ROW()-3)/3+7),"")</f>
        <v>9.9844015882019285E-3</v>
      </c>
      <c r="F60" s="53">
        <f>IF($A59&lt;&gt;"",INDEX([1]Sizer!F:F,(ROW()-3)/3+7),"")</f>
        <v>0</v>
      </c>
      <c r="G60" s="53">
        <f>IF($A59&lt;&gt;"",INDEX([1]Sizer!G:G,(ROW()-3)/3+7),"")</f>
        <v>0</v>
      </c>
      <c r="H60" s="53">
        <f>IF($A59&lt;&gt;"",INDEX([1]Sizer!H:H,(ROW()-3)/3+7),"")</f>
        <v>1.6209646401985116E-2</v>
      </c>
      <c r="I60" s="53">
        <f>IF($A59&lt;&gt;"",INDEX([1]Sizer!I:I,(ROW()-3)/3+7),"")</f>
        <v>-2.1154428432642487E-2</v>
      </c>
      <c r="J60" s="53">
        <f>IF($A59&lt;&gt;"",INDEX([1]Sizer!J:J,(ROW()-3)/3+7),"")</f>
        <v>0</v>
      </c>
      <c r="K60" s="53">
        <f>IF($A59&lt;&gt;"",INDEX([1]Sizer!K:K,(ROW()-3)/3+7),"")</f>
        <v>0</v>
      </c>
      <c r="L60" s="53">
        <f>IF($A59&lt;&gt;"",INDEX([1]Sizer!L:L,(ROW()-3)/3+7),"")</f>
        <v>-3.6859391534391522E-2</v>
      </c>
      <c r="M60" s="53">
        <f>IF($A59&lt;&gt;"",INDEX([1]Sizer!M:M,(ROW()-3)/3+7),"")</f>
        <v>8.4980974372316897E-3</v>
      </c>
      <c r="N60" s="53">
        <f>IF($A59&lt;&gt;"",INDEX([1]Sizer!N:N,(ROW()-3)/3+7),"")</f>
        <v>0</v>
      </c>
      <c r="O60" s="53">
        <f>IF($A59&lt;&gt;"",INDEX([1]Sizer!O:O,(ROW()-3)/3+7),"")</f>
        <v>0</v>
      </c>
      <c r="P60" s="53">
        <f>IF($A59&lt;&gt;"",INDEX([1]Sizer!P:P,(ROW()-3)/3+7),"")</f>
        <v>-1.956127414283575E-2</v>
      </c>
      <c r="Q60" s="53">
        <f>IF($A59&lt;&gt;"",INDEX([1]Sizer!Q:Q,(ROW()-3)/3+7),"")</f>
        <v>-4.7520520126091176E-2</v>
      </c>
      <c r="R60" s="53">
        <f>IF($A59&lt;&gt;"",INDEX([1]Sizer!R:R,(ROW()-3)/3+7),"")</f>
        <v>1.8754595777548917E-2</v>
      </c>
      <c r="S60" s="53">
        <f>IF($A59&lt;&gt;"",INDEX([1]Sizer!S:S,(ROW()-3)/3+7),"")</f>
        <v>-3.9101190167924099E-2</v>
      </c>
      <c r="T60" s="53">
        <f>IF($A59&lt;&gt;"",INDEX([1]Sizer!T:T,(ROW()-3)/3+7),"")</f>
        <v>-1.6102640845070425E-2</v>
      </c>
      <c r="U60" s="53">
        <f>IF($A59&lt;&gt;"",INDEX([1]Sizer!U:U,(ROW()-3)/3+7),"")</f>
        <v>0</v>
      </c>
      <c r="V60" s="53">
        <f>IF($A59&lt;&gt;"",INDEX([1]Sizer!V:V,(ROW()-3)/3+7),"")</f>
        <v>-2.7621511627906981E-2</v>
      </c>
      <c r="W60" s="53">
        <f>IF($A59&lt;&gt;"",INDEX([1]Sizer!W:W,(ROW()-3)/3+7),"")</f>
        <v>0</v>
      </c>
      <c r="X60" s="53">
        <f>IF($A59&lt;&gt;"",INDEX([1]Sizer!X:X,(ROW()-3)/3+7),"")</f>
        <v>0</v>
      </c>
      <c r="Y60" s="53">
        <f>IF($A59&lt;&gt;"",INDEX([1]Sizer!Y:Y,(ROW()-3)/3+7),"")</f>
        <v>0</v>
      </c>
      <c r="Z60" s="53">
        <f>IF($A59&lt;&gt;"",INDEX([1]Sizer!Z:Z,(ROW()-3)/3+7),"")</f>
        <v>0</v>
      </c>
      <c r="AA60" s="53">
        <f>IF($A59&lt;&gt;"",SUM($B60:$Z60),"")</f>
        <v>-0.11971165593828957</v>
      </c>
    </row>
    <row r="61" spans="1:27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</row>
    <row r="62" spans="1:27" x14ac:dyDescent="0.2">
      <c r="A62" s="59">
        <f>IF(INDEX([1]Sizer!$A:$A,(ROW()-2)/3+7)&lt;&gt;"",INDEX([1]Sizer!$A:$A,(ROW()-2)/3+7),"")</f>
        <v>44866</v>
      </c>
      <c r="B62" s="51">
        <f>IF($A62&lt;&gt;"",INDEX([1]Sizer!EF:EF,(ROW()-2)/3+7),"")</f>
        <v>0.5</v>
      </c>
      <c r="C62" s="51">
        <f>IF($A62&lt;&gt;"",INDEX([1]Sizer!EG:EG,(ROW()-2)/3+7),"")</f>
        <v>0.5</v>
      </c>
      <c r="D62" s="51">
        <f>IF($A62&lt;&gt;"",INDEX([1]Sizer!EH:EH,(ROW()-2)/3+7),"")</f>
        <v>0</v>
      </c>
      <c r="E62" s="51">
        <f>IF($A62&lt;&gt;"",INDEX([1]Sizer!EI:EI,(ROW()-2)/3+7),"")</f>
        <v>1</v>
      </c>
      <c r="F62" s="51">
        <f>IF($A62&lt;&gt;"",INDEX([1]Sizer!EJ:EJ,(ROW()-2)/3+7),"")</f>
        <v>0</v>
      </c>
      <c r="G62" s="51">
        <f>IF($A62&lt;&gt;"",INDEX([1]Sizer!EK:EK,(ROW()-2)/3+7),"")</f>
        <v>0</v>
      </c>
      <c r="H62" s="51">
        <f>IF($A62&lt;&gt;"",INDEX([1]Sizer!EL:EL,(ROW()-2)/3+7),"")</f>
        <v>0.5</v>
      </c>
      <c r="I62" s="51">
        <f>IF($A62&lt;&gt;"",INDEX([1]Sizer!EM:EM,(ROW()-2)/3+7),"")</f>
        <v>-0.5</v>
      </c>
      <c r="J62" s="51">
        <f>IF($A62&lt;&gt;"",INDEX([1]Sizer!EN:EN,(ROW()-2)/3+7),"")</f>
        <v>0.5</v>
      </c>
      <c r="K62" s="51">
        <f>IF($A62&lt;&gt;"",INDEX([1]Sizer!EO:EO,(ROW()-2)/3+7),"")</f>
        <v>-0.5</v>
      </c>
      <c r="L62" s="51">
        <f>IF($A62&lt;&gt;"",INDEX([1]Sizer!EP:EP,(ROW()-2)/3+7),"")</f>
        <v>-1.5</v>
      </c>
      <c r="M62" s="51">
        <f>IF($A62&lt;&gt;"",INDEX([1]Sizer!EQ:EQ,(ROW()-2)/3+7),"")</f>
        <v>0</v>
      </c>
      <c r="N62" s="51">
        <f>IF($A62&lt;&gt;"",INDEX([1]Sizer!ER:ER,(ROW()-2)/3+7),"")</f>
        <v>-0.5</v>
      </c>
      <c r="O62" s="51">
        <f>IF($A62&lt;&gt;"",INDEX([1]Sizer!ES:ES,(ROW()-2)/3+7),"")</f>
        <v>0</v>
      </c>
      <c r="P62" s="51">
        <f>IF($A62&lt;&gt;"",INDEX([1]Sizer!ET:ET,(ROW()-2)/3+7),"")</f>
        <v>1</v>
      </c>
      <c r="Q62" s="51">
        <f>IF($A62&lt;&gt;"",INDEX([1]Sizer!EU:EU,(ROW()-2)/3+7),"")</f>
        <v>-0.5</v>
      </c>
      <c r="R62" s="51">
        <f>IF($A62&lt;&gt;"",INDEX([1]Sizer!EV:EV,(ROW()-2)/3+7),"")</f>
        <v>0.5</v>
      </c>
      <c r="S62" s="51">
        <f>IF($A62&lt;&gt;"",INDEX([1]Sizer!EW:EW,(ROW()-2)/3+7),"")</f>
        <v>-0.5</v>
      </c>
      <c r="T62" s="51">
        <f>IF($A62&lt;&gt;"",INDEX([1]Sizer!EX:EX,(ROW()-2)/3+7),"")</f>
        <v>-0.5</v>
      </c>
      <c r="U62" s="51">
        <f>IF($A62&lt;&gt;"",INDEX([1]Sizer!EY:EY,(ROW()-2)/3+7),"")</f>
        <v>-0.5</v>
      </c>
      <c r="V62" s="51">
        <f>IF($A62&lt;&gt;"",INDEX([1]Sizer!EZ:EZ,(ROW()-2)/3+7),"")</f>
        <v>1</v>
      </c>
      <c r="W62" s="51">
        <f>IF($A62&lt;&gt;"",INDEX([1]Sizer!FA:FA,(ROW()-2)/3+7),"")</f>
        <v>0</v>
      </c>
      <c r="X62" s="51">
        <f>IF($A62&lt;&gt;"",INDEX([1]Sizer!FB:FB,(ROW()-2)/3+7),"")</f>
        <v>0</v>
      </c>
      <c r="Y62" s="51">
        <f>IF($A62&lt;&gt;"",INDEX([1]Sizer!FC:FC,(ROW()-2)/3+7),"")</f>
        <v>0</v>
      </c>
      <c r="Z62" s="51">
        <f>IF($A62&lt;&gt;"",INDEX([1]Sizer!FD:FD,(ROW()-2)/3+7),"")</f>
        <v>0</v>
      </c>
      <c r="AA62" s="52">
        <f>IF($A62&lt;&gt;"",INDEX([1]Sizer!$AB:$AB,(ROW()-2)/3+7)*'[1]Dashboard (Model)'!$U$2,"")</f>
        <v>6.5000000000000002E-2</v>
      </c>
    </row>
    <row r="63" spans="1:27" x14ac:dyDescent="0.2">
      <c r="A63" s="59"/>
      <c r="B63" s="53">
        <f>IF($A62&lt;&gt;"",INDEX([1]Sizer!B:B,(ROW()-3)/3+7),"")</f>
        <v>7.6083013044491044E-3</v>
      </c>
      <c r="C63" s="53">
        <f>IF($A62&lt;&gt;"",INDEX([1]Sizer!C:C,(ROW()-3)/3+7),"")</f>
        <v>8.9891799132947991E-3</v>
      </c>
      <c r="D63" s="53">
        <f>IF($A62&lt;&gt;"",INDEX([1]Sizer!D:D,(ROW()-3)/3+7),"")</f>
        <v>0</v>
      </c>
      <c r="E63" s="53">
        <f>IF($A62&lt;&gt;"",INDEX([1]Sizer!E:E,(ROW()-3)/3+7),"")</f>
        <v>9.9844015882019285E-3</v>
      </c>
      <c r="F63" s="53">
        <f>IF($A62&lt;&gt;"",INDEX([1]Sizer!F:F,(ROW()-3)/3+7),"")</f>
        <v>0</v>
      </c>
      <c r="G63" s="53">
        <f>IF($A62&lt;&gt;"",INDEX([1]Sizer!G:G,(ROW()-3)/3+7),"")</f>
        <v>0</v>
      </c>
      <c r="H63" s="53">
        <f>IF($A62&lt;&gt;"",INDEX([1]Sizer!H:H,(ROW()-3)/3+7),"")</f>
        <v>1.6209646401985116E-2</v>
      </c>
      <c r="I63" s="53">
        <f>IF($A62&lt;&gt;"",INDEX([1]Sizer!I:I,(ROW()-3)/3+7),"")</f>
        <v>-2.1154428432642487E-2</v>
      </c>
      <c r="J63" s="53">
        <f>IF($A62&lt;&gt;"",INDEX([1]Sizer!J:J,(ROW()-3)/3+7),"")</f>
        <v>1.7780708553210206E-2</v>
      </c>
      <c r="K63" s="53">
        <f>IF($A62&lt;&gt;"",INDEX([1]Sizer!K:K,(ROW()-3)/3+7),"")</f>
        <v>-0.05</v>
      </c>
      <c r="L63" s="53">
        <f>IF($A62&lt;&gt;"",INDEX([1]Sizer!L:L,(ROW()-3)/3+7),"")</f>
        <v>-0.05</v>
      </c>
      <c r="M63" s="53">
        <f>IF($A62&lt;&gt;"",INDEX([1]Sizer!M:M,(ROW()-3)/3+7),"")</f>
        <v>0</v>
      </c>
      <c r="N63" s="53">
        <f>IF($A62&lt;&gt;"",INDEX([1]Sizer!N:N,(ROW()-3)/3+7),"")</f>
        <v>-2.0333583731455867E-2</v>
      </c>
      <c r="O63" s="53">
        <f>IF($A62&lt;&gt;"",INDEX([1]Sizer!O:O,(ROW()-3)/3+7),"")</f>
        <v>0</v>
      </c>
      <c r="P63" s="53">
        <f>IF($A62&lt;&gt;"",INDEX([1]Sizer!P:P,(ROW()-3)/3+7),"")</f>
        <v>2.5473826586864069E-2</v>
      </c>
      <c r="Q63" s="53">
        <f>IF($A62&lt;&gt;"",INDEX([1]Sizer!Q:Q,(ROW()-3)/3+7),"")</f>
        <v>-1.9898292937992123E-2</v>
      </c>
      <c r="R63" s="53">
        <f>IF($A62&lt;&gt;"",INDEX([1]Sizer!R:R,(ROW()-3)/3+7),"")</f>
        <v>1.1476960332103322E-2</v>
      </c>
      <c r="S63" s="53">
        <f>IF($A62&lt;&gt;"",INDEX([1]Sizer!S:S,(ROW()-3)/3+7),"")</f>
        <v>-2.8984466845878135E-2</v>
      </c>
      <c r="T63" s="53">
        <f>IF($A62&lt;&gt;"",INDEX([1]Sizer!T:T,(ROW()-3)/3+7),"")</f>
        <v>-1.6102640845070425E-2</v>
      </c>
      <c r="U63" s="53">
        <f>IF($A62&lt;&gt;"",INDEX([1]Sizer!U:U,(ROW()-3)/3+7),"")</f>
        <v>-2.2999619596131973E-2</v>
      </c>
      <c r="V63" s="53">
        <f>IF($A62&lt;&gt;"",INDEX([1]Sizer!V:V,(ROW()-3)/3+7),"")</f>
        <v>3.2805948275862071E-2</v>
      </c>
      <c r="W63" s="53">
        <f>IF($A62&lt;&gt;"",INDEX([1]Sizer!W:W,(ROW()-3)/3+7),"")</f>
        <v>0</v>
      </c>
      <c r="X63" s="53">
        <f>IF($A62&lt;&gt;"",INDEX([1]Sizer!X:X,(ROW()-3)/3+7),"")</f>
        <v>0</v>
      </c>
      <c r="Y63" s="53">
        <f>IF($A62&lt;&gt;"",INDEX([1]Sizer!Y:Y,(ROW()-3)/3+7),"")</f>
        <v>0</v>
      </c>
      <c r="Z63" s="53">
        <f>IF($A62&lt;&gt;"",INDEX([1]Sizer!Z:Z,(ROW()-3)/3+7),"")</f>
        <v>0</v>
      </c>
      <c r="AA63" s="53">
        <f>IF($A62&lt;&gt;"",SUM($B63:$Z63),"")</f>
        <v>-9.9144059433200385E-2</v>
      </c>
    </row>
    <row r="64" spans="1:27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</row>
    <row r="65" spans="1:27" x14ac:dyDescent="0.2">
      <c r="A65" s="59">
        <f>IF(INDEX([1]Sizer!$A:$A,(ROW()-2)/3+7)&lt;&gt;"",INDEX([1]Sizer!$A:$A,(ROW()-2)/3+7),"")</f>
        <v>44896</v>
      </c>
      <c r="B65" s="51">
        <f>IF($A65&lt;&gt;"",INDEX([1]Sizer!EF:EF,(ROW()-2)/3+7),"")</f>
        <v>1</v>
      </c>
      <c r="C65" s="51">
        <f>IF($A65&lt;&gt;"",INDEX([1]Sizer!EG:EG,(ROW()-2)/3+7),"")</f>
        <v>1.5</v>
      </c>
      <c r="D65" s="51">
        <f>IF($A65&lt;&gt;"",INDEX([1]Sizer!EH:EH,(ROW()-2)/3+7),"")</f>
        <v>0.5</v>
      </c>
      <c r="E65" s="51">
        <f>IF($A65&lt;&gt;"",INDEX([1]Sizer!EI:EI,(ROW()-2)/3+7),"")</f>
        <v>3</v>
      </c>
      <c r="F65" s="51">
        <f>IF($A65&lt;&gt;"",INDEX([1]Sizer!EJ:EJ,(ROW()-2)/3+7),"")</f>
        <v>0</v>
      </c>
      <c r="G65" s="51">
        <f>IF($A65&lt;&gt;"",INDEX([1]Sizer!EK:EK,(ROW()-2)/3+7),"")</f>
        <v>1</v>
      </c>
      <c r="H65" s="51">
        <f>IF($A65&lt;&gt;"",INDEX([1]Sizer!EL:EL,(ROW()-2)/3+7),"")</f>
        <v>0</v>
      </c>
      <c r="I65" s="51">
        <f>IF($A65&lt;&gt;"",INDEX([1]Sizer!EM:EM,(ROW()-2)/3+7),"")</f>
        <v>-1</v>
      </c>
      <c r="J65" s="51">
        <f>IF($A65&lt;&gt;"",INDEX([1]Sizer!EN:EN,(ROW()-2)/3+7),"")</f>
        <v>0.5</v>
      </c>
      <c r="K65" s="51">
        <f>IF($A65&lt;&gt;"",INDEX([1]Sizer!EO:EO,(ROW()-2)/3+7),"")</f>
        <v>-1</v>
      </c>
      <c r="L65" s="51">
        <f>IF($A65&lt;&gt;"",INDEX([1]Sizer!EP:EP,(ROW()-2)/3+7),"")</f>
        <v>-1.5</v>
      </c>
      <c r="M65" s="51">
        <f>IF($A65&lt;&gt;"",INDEX([1]Sizer!EQ:EQ,(ROW()-2)/3+7),"")</f>
        <v>0</v>
      </c>
      <c r="N65" s="51">
        <f>IF($A65&lt;&gt;"",INDEX([1]Sizer!ER:ER,(ROW()-2)/3+7),"")</f>
        <v>-0.5</v>
      </c>
      <c r="O65" s="51">
        <f>IF($A65&lt;&gt;"",INDEX([1]Sizer!ES:ES,(ROW()-2)/3+7),"")</f>
        <v>0</v>
      </c>
      <c r="P65" s="51">
        <f>IF($A65&lt;&gt;"",INDEX([1]Sizer!ET:ET,(ROW()-2)/3+7),"")</f>
        <v>0</v>
      </c>
      <c r="Q65" s="51">
        <f>IF($A65&lt;&gt;"",INDEX([1]Sizer!EU:EU,(ROW()-2)/3+7),"")</f>
        <v>-1</v>
      </c>
      <c r="R65" s="51">
        <f>IF($A65&lt;&gt;"",INDEX([1]Sizer!EV:EV,(ROW()-2)/3+7),"")</f>
        <v>0</v>
      </c>
      <c r="S65" s="51">
        <f>IF($A65&lt;&gt;"",INDEX([1]Sizer!EW:EW,(ROW()-2)/3+7),"")</f>
        <v>-0.5</v>
      </c>
      <c r="T65" s="51">
        <f>IF($A65&lt;&gt;"",INDEX([1]Sizer!EX:EX,(ROW()-2)/3+7),"")</f>
        <v>-1</v>
      </c>
      <c r="U65" s="51">
        <f>IF($A65&lt;&gt;"",INDEX([1]Sizer!EY:EY,(ROW()-2)/3+7),"")</f>
        <v>-1.5</v>
      </c>
      <c r="V65" s="51">
        <f>IF($A65&lt;&gt;"",INDEX([1]Sizer!EZ:EZ,(ROW()-2)/3+7),"")</f>
        <v>0</v>
      </c>
      <c r="W65" s="51">
        <f>IF($A65&lt;&gt;"",INDEX([1]Sizer!FA:FA,(ROW()-2)/3+7),"")</f>
        <v>0</v>
      </c>
      <c r="X65" s="51">
        <f>IF($A65&lt;&gt;"",INDEX([1]Sizer!FB:FB,(ROW()-2)/3+7),"")</f>
        <v>0</v>
      </c>
      <c r="Y65" s="51">
        <f>IF($A65&lt;&gt;"",INDEX([1]Sizer!FC:FC,(ROW()-2)/3+7),"")</f>
        <v>0</v>
      </c>
      <c r="Z65" s="51">
        <f>IF($A65&lt;&gt;"",INDEX([1]Sizer!FD:FD,(ROW()-2)/3+7),"")</f>
        <v>0</v>
      </c>
      <c r="AA65" s="52">
        <f>IF($A65&lt;&gt;"",INDEX([1]Sizer!$AB:$AB,(ROW()-2)/3+7)*'[1]Dashboard (Model)'!$U$2,"")</f>
        <v>0.04</v>
      </c>
    </row>
    <row r="66" spans="1:27" x14ac:dyDescent="0.2">
      <c r="A66" s="59"/>
      <c r="B66" s="53">
        <f>IF($A65&lt;&gt;"",INDEX([1]Sizer!B:B,(ROW()-3)/3+7),"")</f>
        <v>1.1941277421280403E-2</v>
      </c>
      <c r="C66" s="53">
        <f>IF($A65&lt;&gt;"",INDEX([1]Sizer!C:C,(ROW()-3)/3+7),"")</f>
        <v>1.7799468610973798E-2</v>
      </c>
      <c r="D66" s="53">
        <f>IF($A65&lt;&gt;"",INDEX([1]Sizer!D:D,(ROW()-3)/3+7),"")</f>
        <v>1.3222555769760393E-2</v>
      </c>
      <c r="E66" s="53">
        <f>IF($A65&lt;&gt;"",INDEX([1]Sizer!E:E,(ROW()-3)/3+7),"")</f>
        <v>3.3294798890429952E-2</v>
      </c>
      <c r="F66" s="53">
        <f>IF($A65&lt;&gt;"",INDEX([1]Sizer!F:F,(ROW()-3)/3+7),"")</f>
        <v>0</v>
      </c>
      <c r="G66" s="53">
        <f>IF($A65&lt;&gt;"",INDEX([1]Sizer!G:G,(ROW()-3)/3+7),"")</f>
        <v>1.1845817912657288E-2</v>
      </c>
      <c r="H66" s="53">
        <f>IF($A65&lt;&gt;"",INDEX([1]Sizer!H:H,(ROW()-3)/3+7),"")</f>
        <v>0</v>
      </c>
      <c r="I66" s="53">
        <f>IF($A65&lt;&gt;"",INDEX([1]Sizer!I:I,(ROW()-3)/3+7),"")</f>
        <v>-3.0776346153846151E-2</v>
      </c>
      <c r="J66" s="53">
        <f>IF($A65&lt;&gt;"",INDEX([1]Sizer!J:J,(ROW()-3)/3+7),"")</f>
        <v>1.7780708553210206E-2</v>
      </c>
      <c r="K66" s="53">
        <f>IF($A65&lt;&gt;"",INDEX([1]Sizer!K:K,(ROW()-3)/3+7),"")</f>
        <v>-4.5250801131008482E-2</v>
      </c>
      <c r="L66" s="53">
        <f>IF($A65&lt;&gt;"",INDEX([1]Sizer!L:L,(ROW()-3)/3+7),"")</f>
        <v>-0.05</v>
      </c>
      <c r="M66" s="53">
        <f>IF($A65&lt;&gt;"",INDEX([1]Sizer!M:M,(ROW()-3)/3+7),"")</f>
        <v>0</v>
      </c>
      <c r="N66" s="53">
        <f>IF($A65&lt;&gt;"",INDEX([1]Sizer!N:N,(ROW()-3)/3+7),"")</f>
        <v>-2.0333583731455867E-2</v>
      </c>
      <c r="O66" s="53">
        <f>IF($A65&lt;&gt;"",INDEX([1]Sizer!O:O,(ROW()-3)/3+7),"")</f>
        <v>0</v>
      </c>
      <c r="P66" s="53">
        <f>IF($A65&lt;&gt;"",INDEX([1]Sizer!P:P,(ROW()-3)/3+7),"")</f>
        <v>0</v>
      </c>
      <c r="Q66" s="53">
        <f>IF($A65&lt;&gt;"",INDEX([1]Sizer!Q:Q,(ROW()-3)/3+7),"")</f>
        <v>-2.3149035679845706E-2</v>
      </c>
      <c r="R66" s="53">
        <f>IF($A65&lt;&gt;"",INDEX([1]Sizer!R:R,(ROW()-3)/3+7),"")</f>
        <v>0</v>
      </c>
      <c r="S66" s="53">
        <f>IF($A65&lt;&gt;"",INDEX([1]Sizer!S:S,(ROW()-3)/3+7),"")</f>
        <v>-2.8984466845878135E-2</v>
      </c>
      <c r="T66" s="53">
        <f>IF($A65&lt;&gt;"",INDEX([1]Sizer!T:T,(ROW()-3)/3+7),"")</f>
        <v>-3.7045601851851843E-2</v>
      </c>
      <c r="U66" s="53">
        <f>IF($A65&lt;&gt;"",INDEX([1]Sizer!U:U,(ROW()-3)/3+7),"")</f>
        <v>-4.1293950688073393E-2</v>
      </c>
      <c r="V66" s="53">
        <f>IF($A65&lt;&gt;"",INDEX([1]Sizer!V:V,(ROW()-3)/3+7),"")</f>
        <v>0</v>
      </c>
      <c r="W66" s="53">
        <f>IF($A65&lt;&gt;"",INDEX([1]Sizer!W:W,(ROW()-3)/3+7),"")</f>
        <v>0</v>
      </c>
      <c r="X66" s="53">
        <f>IF($A65&lt;&gt;"",INDEX([1]Sizer!X:X,(ROW()-3)/3+7),"")</f>
        <v>0</v>
      </c>
      <c r="Y66" s="53">
        <f>IF($A65&lt;&gt;"",INDEX([1]Sizer!Y:Y,(ROW()-3)/3+7),"")</f>
        <v>0</v>
      </c>
      <c r="Z66" s="53">
        <f>IF($A65&lt;&gt;"",INDEX([1]Sizer!Z:Z,(ROW()-3)/3+7),"")</f>
        <v>0</v>
      </c>
      <c r="AA66" s="53">
        <f>IF($A65&lt;&gt;"",SUM($B66:$Z66),"")</f>
        <v>-0.17094915892364754</v>
      </c>
    </row>
    <row r="67" spans="1:27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</row>
    <row r="68" spans="1:27" x14ac:dyDescent="0.2">
      <c r="A68" s="59">
        <f>IF(INDEX([1]Sizer!$A:$A,(ROW()-2)/3+7)&lt;&gt;"",INDEX([1]Sizer!$A:$A,(ROW()-2)/3+7),"")</f>
        <v>44929</v>
      </c>
      <c r="B68" s="51">
        <f>IF($A68&lt;&gt;"",INDEX([1]Sizer!EF:EF,(ROW()-2)/3+7),"")</f>
        <v>1</v>
      </c>
      <c r="C68" s="51">
        <f>IF($A68&lt;&gt;"",INDEX([1]Sizer!EG:EG,(ROW()-2)/3+7),"")</f>
        <v>0</v>
      </c>
      <c r="D68" s="51">
        <f>IF($A68&lt;&gt;"",INDEX([1]Sizer!EH:EH,(ROW()-2)/3+7),"")</f>
        <v>1</v>
      </c>
      <c r="E68" s="51">
        <f>IF($A68&lt;&gt;"",INDEX([1]Sizer!EI:EI,(ROW()-2)/3+7),"")</f>
        <v>0.5</v>
      </c>
      <c r="F68" s="51">
        <f>IF($A68&lt;&gt;"",INDEX([1]Sizer!EJ:EJ,(ROW()-2)/3+7),"")</f>
        <v>0</v>
      </c>
      <c r="G68" s="51">
        <f>IF($A68&lt;&gt;"",INDEX([1]Sizer!EK:EK,(ROW()-2)/3+7),"")</f>
        <v>0.5</v>
      </c>
      <c r="H68" s="51">
        <f>IF($A68&lt;&gt;"",INDEX([1]Sizer!EL:EL,(ROW()-2)/3+7),"")</f>
        <v>0</v>
      </c>
      <c r="I68" s="51">
        <f>IF($A68&lt;&gt;"",INDEX([1]Sizer!EM:EM,(ROW()-2)/3+7),"")</f>
        <v>0.5</v>
      </c>
      <c r="J68" s="51">
        <f>IF($A68&lt;&gt;"",INDEX([1]Sizer!EN:EN,(ROW()-2)/3+7),"")</f>
        <v>0.5</v>
      </c>
      <c r="K68" s="51">
        <f>IF($A68&lt;&gt;"",INDEX([1]Sizer!EO:EO,(ROW()-2)/3+7),"")</f>
        <v>-1</v>
      </c>
      <c r="L68" s="51">
        <f>IF($A68&lt;&gt;"",INDEX([1]Sizer!EP:EP,(ROW()-2)/3+7),"")</f>
        <v>-0.5</v>
      </c>
      <c r="M68" s="51">
        <f>IF($A68&lt;&gt;"",INDEX([1]Sizer!EQ:EQ,(ROW()-2)/3+7),"")</f>
        <v>0</v>
      </c>
      <c r="N68" s="51">
        <f>IF($A68&lt;&gt;"",INDEX([1]Sizer!ER:ER,(ROW()-2)/3+7),"")</f>
        <v>-0.5</v>
      </c>
      <c r="O68" s="51">
        <f>IF($A68&lt;&gt;"",INDEX([1]Sizer!ES:ES,(ROW()-2)/3+7),"")</f>
        <v>0</v>
      </c>
      <c r="P68" s="51">
        <f>IF($A68&lt;&gt;"",INDEX([1]Sizer!ET:ET,(ROW()-2)/3+7),"")</f>
        <v>0</v>
      </c>
      <c r="Q68" s="51">
        <f>IF($A68&lt;&gt;"",INDEX([1]Sizer!EU:EU,(ROW()-2)/3+7),"")</f>
        <v>-0.5</v>
      </c>
      <c r="R68" s="51">
        <f>IF($A68&lt;&gt;"",INDEX([1]Sizer!EV:EV,(ROW()-2)/3+7),"")</f>
        <v>0.5</v>
      </c>
      <c r="S68" s="51">
        <f>IF($A68&lt;&gt;"",INDEX([1]Sizer!EW:EW,(ROW()-2)/3+7),"")</f>
        <v>-0.5</v>
      </c>
      <c r="T68" s="51">
        <f>IF($A68&lt;&gt;"",INDEX([1]Sizer!EX:EX,(ROW()-2)/3+7),"")</f>
        <v>-1</v>
      </c>
      <c r="U68" s="51">
        <f>IF($A68&lt;&gt;"",INDEX([1]Sizer!EY:EY,(ROW()-2)/3+7),"")</f>
        <v>-1</v>
      </c>
      <c r="V68" s="51">
        <f>IF($A68&lt;&gt;"",INDEX([1]Sizer!EZ:EZ,(ROW()-2)/3+7),"")</f>
        <v>1</v>
      </c>
      <c r="W68" s="51">
        <f>IF($A68&lt;&gt;"",INDEX([1]Sizer!FA:FA,(ROW()-2)/3+7),"")</f>
        <v>0</v>
      </c>
      <c r="X68" s="51">
        <f>IF($A68&lt;&gt;"",INDEX([1]Sizer!FB:FB,(ROW()-2)/3+7),"")</f>
        <v>0</v>
      </c>
      <c r="Y68" s="51">
        <f>IF($A68&lt;&gt;"",INDEX([1]Sizer!FC:FC,(ROW()-2)/3+7),"")</f>
        <v>0</v>
      </c>
      <c r="Z68" s="51">
        <f>IF($A68&lt;&gt;"",INDEX([1]Sizer!FD:FD,(ROW()-2)/3+7),"")</f>
        <v>0</v>
      </c>
      <c r="AA68" s="52">
        <f>IF($A68&lt;&gt;"",INDEX([1]Sizer!$AB:$AB,(ROW()-2)/3+7)*'[1]Dashboard (Model)'!$U$2,"")</f>
        <v>7.4999999999999997E-2</v>
      </c>
    </row>
    <row r="69" spans="1:27" x14ac:dyDescent="0.2">
      <c r="A69" s="59"/>
      <c r="B69" s="53">
        <f>IF($A68&lt;&gt;"",INDEX([1]Sizer!B:B,(ROW()-3)/3+7),"")</f>
        <v>1.1941277421280403E-2</v>
      </c>
      <c r="C69" s="53">
        <f>IF($A68&lt;&gt;"",INDEX([1]Sizer!C:C,(ROW()-3)/3+7),"")</f>
        <v>0</v>
      </c>
      <c r="D69" s="53">
        <f>IF($A68&lt;&gt;"",INDEX([1]Sizer!D:D,(ROW()-3)/3+7),"")</f>
        <v>0.05</v>
      </c>
      <c r="E69" s="53">
        <f>IF($A68&lt;&gt;"",INDEX([1]Sizer!E:E,(ROW()-3)/3+7),"")</f>
        <v>1.1275433676796662E-2</v>
      </c>
      <c r="F69" s="53">
        <f>IF($A68&lt;&gt;"",INDEX([1]Sizer!F:F,(ROW()-3)/3+7),"")</f>
        <v>0</v>
      </c>
      <c r="G69" s="53">
        <f>IF($A68&lt;&gt;"",INDEX([1]Sizer!G:G,(ROW()-3)/3+7),"")</f>
        <v>1.1148923136445704E-2</v>
      </c>
      <c r="H69" s="53">
        <f>IF($A68&lt;&gt;"",INDEX([1]Sizer!H:H,(ROW()-3)/3+7),"")</f>
        <v>0</v>
      </c>
      <c r="I69" s="53">
        <f>IF($A68&lt;&gt;"",INDEX([1]Sizer!I:I,(ROW()-3)/3+7),"")</f>
        <v>2.7270899053627756E-2</v>
      </c>
      <c r="J69" s="53">
        <f>IF($A68&lt;&gt;"",INDEX([1]Sizer!J:J,(ROW()-3)/3+7),"")</f>
        <v>1.7780708553210206E-2</v>
      </c>
      <c r="K69" s="53">
        <f>IF($A68&lt;&gt;"",INDEX([1]Sizer!K:K,(ROW()-3)/3+7),"")</f>
        <v>-4.5250801131008482E-2</v>
      </c>
      <c r="L69" s="53">
        <f>IF($A68&lt;&gt;"",INDEX([1]Sizer!L:L,(ROW()-3)/3+7),"")</f>
        <v>-3.1550638686131387E-2</v>
      </c>
      <c r="M69" s="53">
        <f>IF($A68&lt;&gt;"",INDEX([1]Sizer!M:M,(ROW()-3)/3+7),"")</f>
        <v>0</v>
      </c>
      <c r="N69" s="53">
        <f>IF($A68&lt;&gt;"",INDEX([1]Sizer!N:N,(ROW()-3)/3+7),"")</f>
        <v>-2.0333583731455867E-2</v>
      </c>
      <c r="O69" s="53">
        <f>IF($A68&lt;&gt;"",INDEX([1]Sizer!O:O,(ROW()-3)/3+7),"")</f>
        <v>0</v>
      </c>
      <c r="P69" s="53">
        <f>IF($A68&lt;&gt;"",INDEX([1]Sizer!P:P,(ROW()-3)/3+7),"")</f>
        <v>0</v>
      </c>
      <c r="Q69" s="53">
        <f>IF($A68&lt;&gt;"",INDEX([1]Sizer!Q:Q,(ROW()-3)/3+7),"")</f>
        <v>-2.1008201701093555E-2</v>
      </c>
      <c r="R69" s="53">
        <f>IF($A68&lt;&gt;"",INDEX([1]Sizer!R:R,(ROW()-3)/3+7),"")</f>
        <v>1.6274237575301206E-2</v>
      </c>
      <c r="S69" s="53">
        <f>IF($A68&lt;&gt;"",INDEX([1]Sizer!S:S,(ROW()-3)/3+7),"")</f>
        <v>-2.8984466845878135E-2</v>
      </c>
      <c r="T69" s="53">
        <f>IF($A68&lt;&gt;"",INDEX([1]Sizer!T:T,(ROW()-3)/3+7),"")</f>
        <v>-3.7045601851851843E-2</v>
      </c>
      <c r="U69" s="53">
        <f>IF($A68&lt;&gt;"",INDEX([1]Sizer!U:U,(ROW()-3)/3+7),"")</f>
        <v>-0.05</v>
      </c>
      <c r="V69" s="53">
        <f>IF($A68&lt;&gt;"",INDEX([1]Sizer!V:V,(ROW()-3)/3+7),"")</f>
        <v>3.7833150984682706E-2</v>
      </c>
      <c r="W69" s="53">
        <f>IF($A68&lt;&gt;"",INDEX([1]Sizer!W:W,(ROW()-3)/3+7),"")</f>
        <v>0</v>
      </c>
      <c r="X69" s="53">
        <f>IF($A68&lt;&gt;"",INDEX([1]Sizer!X:X,(ROW()-3)/3+7),"")</f>
        <v>0</v>
      </c>
      <c r="Y69" s="53">
        <f>IF($A68&lt;&gt;"",INDEX([1]Sizer!Y:Y,(ROW()-3)/3+7),"")</f>
        <v>0</v>
      </c>
      <c r="Z69" s="53">
        <f>IF($A68&lt;&gt;"",INDEX([1]Sizer!Z:Z,(ROW()-3)/3+7),"")</f>
        <v>0</v>
      </c>
      <c r="AA69" s="53">
        <f>IF($A68&lt;&gt;"",SUM($B69:$Z69),"")</f>
        <v>-5.064866354607464E-2</v>
      </c>
    </row>
    <row r="70" spans="1:27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</row>
    <row r="71" spans="1:27" x14ac:dyDescent="0.2">
      <c r="A71" s="59">
        <f>IF(INDEX([1]Sizer!$A:$A,(ROW()-2)/3+7)&lt;&gt;"",INDEX([1]Sizer!$A:$A,(ROW()-2)/3+7),"")</f>
        <v>44958</v>
      </c>
      <c r="B71" s="51">
        <f>IF($A71&lt;&gt;"",INDEX([1]Sizer!EF:EF,(ROW()-2)/3+7),"")</f>
        <v>1.5</v>
      </c>
      <c r="C71" s="51">
        <f>IF($A71&lt;&gt;"",INDEX([1]Sizer!EG:EG,(ROW()-2)/3+7),"")</f>
        <v>1</v>
      </c>
      <c r="D71" s="51">
        <f>IF($A71&lt;&gt;"",INDEX([1]Sizer!EH:EH,(ROW()-2)/3+7),"")</f>
        <v>0</v>
      </c>
      <c r="E71" s="51">
        <f>IF($A71&lt;&gt;"",INDEX([1]Sizer!EI:EI,(ROW()-2)/3+7),"")</f>
        <v>3</v>
      </c>
      <c r="F71" s="51">
        <f>IF($A71&lt;&gt;"",INDEX([1]Sizer!EJ:EJ,(ROW()-2)/3+7),"")</f>
        <v>0</v>
      </c>
      <c r="G71" s="51">
        <f>IF($A71&lt;&gt;"",INDEX([1]Sizer!EK:EK,(ROW()-2)/3+7),"")</f>
        <v>0</v>
      </c>
      <c r="H71" s="51">
        <f>IF($A71&lt;&gt;"",INDEX([1]Sizer!EL:EL,(ROW()-2)/3+7),"")</f>
        <v>0.5</v>
      </c>
      <c r="I71" s="51">
        <f>IF($A71&lt;&gt;"",INDEX([1]Sizer!EM:EM,(ROW()-2)/3+7),"")</f>
        <v>-1</v>
      </c>
      <c r="J71" s="51">
        <f>IF($A71&lt;&gt;"",INDEX([1]Sizer!EN:EN,(ROW()-2)/3+7),"")</f>
        <v>1</v>
      </c>
      <c r="K71" s="51">
        <f>IF($A71&lt;&gt;"",INDEX([1]Sizer!EO:EO,(ROW()-2)/3+7),"")</f>
        <v>-1</v>
      </c>
      <c r="L71" s="51">
        <f>IF($A71&lt;&gt;"",INDEX([1]Sizer!EP:EP,(ROW()-2)/3+7),"")</f>
        <v>0.5</v>
      </c>
      <c r="M71" s="51">
        <f>IF($A71&lt;&gt;"",INDEX([1]Sizer!EQ:EQ,(ROW()-2)/3+7),"")</f>
        <v>0</v>
      </c>
      <c r="N71" s="51">
        <f>IF($A71&lt;&gt;"",INDEX([1]Sizer!ER:ER,(ROW()-2)/3+7),"")</f>
        <v>0</v>
      </c>
      <c r="O71" s="51">
        <f>IF($A71&lt;&gt;"",INDEX([1]Sizer!ES:ES,(ROW()-2)/3+7),"")</f>
        <v>0</v>
      </c>
      <c r="P71" s="51">
        <f>IF($A71&lt;&gt;"",INDEX([1]Sizer!ET:ET,(ROW()-2)/3+7),"")</f>
        <v>-1</v>
      </c>
      <c r="Q71" s="51">
        <f>IF($A71&lt;&gt;"",INDEX([1]Sizer!EU:EU,(ROW()-2)/3+7),"")</f>
        <v>-1</v>
      </c>
      <c r="R71" s="51">
        <f>IF($A71&lt;&gt;"",INDEX([1]Sizer!EV:EV,(ROW()-2)/3+7),"")</f>
        <v>1</v>
      </c>
      <c r="S71" s="51">
        <f>IF($A71&lt;&gt;"",INDEX([1]Sizer!EW:EW,(ROW()-2)/3+7),"")</f>
        <v>0</v>
      </c>
      <c r="T71" s="51">
        <f>IF($A71&lt;&gt;"",INDEX([1]Sizer!EX:EX,(ROW()-2)/3+7),"")</f>
        <v>-1</v>
      </c>
      <c r="U71" s="51">
        <f>IF($A71&lt;&gt;"",INDEX([1]Sizer!EY:EY,(ROW()-2)/3+7),"")</f>
        <v>-1.5</v>
      </c>
      <c r="V71" s="51">
        <f>IF($A71&lt;&gt;"",INDEX([1]Sizer!EZ:EZ,(ROW()-2)/3+7),"")</f>
        <v>-0.5</v>
      </c>
      <c r="W71" s="51">
        <f>IF($A71&lt;&gt;"",INDEX([1]Sizer!FA:FA,(ROW()-2)/3+7),"")</f>
        <v>0</v>
      </c>
      <c r="X71" s="51">
        <f>IF($A71&lt;&gt;"",INDEX([1]Sizer!FB:FB,(ROW()-2)/3+7),"")</f>
        <v>0</v>
      </c>
      <c r="Y71" s="51">
        <f>IF($A71&lt;&gt;"",INDEX([1]Sizer!FC:FC,(ROW()-2)/3+7),"")</f>
        <v>0</v>
      </c>
      <c r="Z71" s="51">
        <f>IF($A71&lt;&gt;"",INDEX([1]Sizer!FD:FD,(ROW()-2)/3+7),"")</f>
        <v>0</v>
      </c>
      <c r="AA71" s="52">
        <f>IF($A71&lt;&gt;"",INDEX([1]Sizer!$AB:$AB,(ROW()-2)/3+7)*'[1]Dashboard (Model)'!$U$2,"")</f>
        <v>3.5000000000000003E-2</v>
      </c>
    </row>
    <row r="72" spans="1:27" x14ac:dyDescent="0.2">
      <c r="A72" s="59"/>
      <c r="B72" s="53">
        <f>IF($A71&lt;&gt;"",INDEX([1]Sizer!B:B,(ROW()-3)/3+7),"")</f>
        <v>1.614407836754421E-2</v>
      </c>
      <c r="C72" s="53">
        <f>IF($A71&lt;&gt;"",INDEX([1]Sizer!C:C,(ROW()-3)/3+7),"")</f>
        <v>1.0009726996298256E-2</v>
      </c>
      <c r="D72" s="53">
        <f>IF($A71&lt;&gt;"",INDEX([1]Sizer!D:D,(ROW()-3)/3+7),"")</f>
        <v>0</v>
      </c>
      <c r="E72" s="53">
        <f>IF($A71&lt;&gt;"",INDEX([1]Sizer!E:E,(ROW()-3)/3+7),"")</f>
        <v>3.0338015894216641E-2</v>
      </c>
      <c r="F72" s="53">
        <f>IF($A71&lt;&gt;"",INDEX([1]Sizer!F:F,(ROW()-3)/3+7),"")</f>
        <v>0</v>
      </c>
      <c r="G72" s="53">
        <f>IF($A71&lt;&gt;"",INDEX([1]Sizer!G:G,(ROW()-3)/3+7),"")</f>
        <v>0</v>
      </c>
      <c r="H72" s="53">
        <f>IF($A71&lt;&gt;"",INDEX([1]Sizer!H:H,(ROW()-3)/3+7),"")</f>
        <v>1.1069236111111111E-2</v>
      </c>
      <c r="I72" s="53">
        <f>IF($A71&lt;&gt;"",INDEX([1]Sizer!I:I,(ROW()-3)/3+7),"")</f>
        <v>-2.3809300314465414E-2</v>
      </c>
      <c r="J72" s="53">
        <f>IF($A71&lt;&gt;"",INDEX([1]Sizer!J:J,(ROW()-3)/3+7),"")</f>
        <v>1.8200378605769233E-2</v>
      </c>
      <c r="K72" s="53">
        <f>IF($A71&lt;&gt;"",INDEX([1]Sizer!K:K,(ROW()-3)/3+7),"")</f>
        <v>-4.5250801131008482E-2</v>
      </c>
      <c r="L72" s="53">
        <f>IF($A71&lt;&gt;"",INDEX([1]Sizer!L:L,(ROW()-3)/3+7),"")</f>
        <v>1.2964653253424659E-2</v>
      </c>
      <c r="M72" s="53">
        <f>IF($A71&lt;&gt;"",INDEX([1]Sizer!M:M,(ROW()-3)/3+7),"")</f>
        <v>0</v>
      </c>
      <c r="N72" s="53">
        <f>IF($A71&lt;&gt;"",INDEX([1]Sizer!N:N,(ROW()-3)/3+7),"")</f>
        <v>0</v>
      </c>
      <c r="O72" s="53">
        <f>IF($A71&lt;&gt;"",INDEX([1]Sizer!O:O,(ROW()-3)/3+7),"")</f>
        <v>0</v>
      </c>
      <c r="P72" s="53">
        <f>IF($A71&lt;&gt;"",INDEX([1]Sizer!P:P,(ROW()-3)/3+7),"")</f>
        <v>-1.1791555053729951E-2</v>
      </c>
      <c r="Q72" s="53">
        <f>IF($A71&lt;&gt;"",INDEX([1]Sizer!Q:Q,(ROW()-3)/3+7),"")</f>
        <v>-1.9924625000000001E-2</v>
      </c>
      <c r="R72" s="53">
        <f>IF($A71&lt;&gt;"",INDEX([1]Sizer!R:R,(ROW()-3)/3+7),"")</f>
        <v>1.3339248590556732E-2</v>
      </c>
      <c r="S72" s="53">
        <f>IF($A71&lt;&gt;"",INDEX([1]Sizer!S:S,(ROW()-3)/3+7),"")</f>
        <v>0</v>
      </c>
      <c r="T72" s="53">
        <f>IF($A71&lt;&gt;"",INDEX([1]Sizer!T:T,(ROW()-3)/3+7),"")</f>
        <v>-3.7045601851851843E-2</v>
      </c>
      <c r="U72" s="53">
        <f>IF($A71&lt;&gt;"",INDEX([1]Sizer!U:U,(ROW()-3)/3+7),"")</f>
        <v>-4.1846117354458368E-2</v>
      </c>
      <c r="V72" s="53">
        <f>IF($A71&lt;&gt;"",INDEX([1]Sizer!V:V,(ROW()-3)/3+7),"")</f>
        <v>-9.1001893028846165E-3</v>
      </c>
      <c r="W72" s="53">
        <f>IF($A71&lt;&gt;"",INDEX([1]Sizer!W:W,(ROW()-3)/3+7),"")</f>
        <v>0</v>
      </c>
      <c r="X72" s="53">
        <f>IF($A71&lt;&gt;"",INDEX([1]Sizer!X:X,(ROW()-3)/3+7),"")</f>
        <v>0</v>
      </c>
      <c r="Y72" s="53">
        <f>IF($A71&lt;&gt;"",INDEX([1]Sizer!Y:Y,(ROW()-3)/3+7),"")</f>
        <v>0</v>
      </c>
      <c r="Z72" s="53">
        <f>IF($A71&lt;&gt;"",INDEX([1]Sizer!Z:Z,(ROW()-3)/3+7),"")</f>
        <v>0</v>
      </c>
      <c r="AA72" s="53">
        <f>IF($A71&lt;&gt;"",SUM($B72:$Z72),"")</f>
        <v>-7.6702852189477838E-2</v>
      </c>
    </row>
    <row r="73" spans="1:27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</row>
    <row r="74" spans="1:27" x14ac:dyDescent="0.2">
      <c r="A74" s="59">
        <f>IF(INDEX([1]Sizer!$A:$A,(ROW()-2)/3+7)&lt;&gt;"",INDEX([1]Sizer!$A:$A,(ROW()-2)/3+7),"")</f>
        <v>44986</v>
      </c>
      <c r="B74" s="51">
        <f>IF($A74&lt;&gt;"",INDEX([1]Sizer!EF:EF,(ROW()-2)/3+7),"")</f>
        <v>1.5</v>
      </c>
      <c r="C74" s="51">
        <f>IF($A74&lt;&gt;"",INDEX([1]Sizer!EG:EG,(ROW()-2)/3+7),"")</f>
        <v>1.5</v>
      </c>
      <c r="D74" s="51">
        <f>IF($A74&lt;&gt;"",INDEX([1]Sizer!EH:EH,(ROW()-2)/3+7),"")</f>
        <v>-0.5</v>
      </c>
      <c r="E74" s="51">
        <f>IF($A74&lt;&gt;"",INDEX([1]Sizer!EI:EI,(ROW()-2)/3+7),"")</f>
        <v>1.5</v>
      </c>
      <c r="F74" s="51">
        <f>IF($A74&lt;&gt;"",INDEX([1]Sizer!EJ:EJ,(ROW()-2)/3+7),"")</f>
        <v>0</v>
      </c>
      <c r="G74" s="51">
        <f>IF($A74&lt;&gt;"",INDEX([1]Sizer!EK:EK,(ROW()-2)/3+7),"")</f>
        <v>0.5</v>
      </c>
      <c r="H74" s="51">
        <f>IF($A74&lt;&gt;"",INDEX([1]Sizer!EL:EL,(ROW()-2)/3+7),"")</f>
        <v>0.5</v>
      </c>
      <c r="I74" s="51">
        <f>IF($A74&lt;&gt;"",INDEX([1]Sizer!EM:EM,(ROW()-2)/3+7),"")</f>
        <v>-0.5</v>
      </c>
      <c r="J74" s="51">
        <f>IF($A74&lt;&gt;"",INDEX([1]Sizer!EN:EN,(ROW()-2)/3+7),"")</f>
        <v>1</v>
      </c>
      <c r="K74" s="51">
        <f>IF($A74&lt;&gt;"",INDEX([1]Sizer!EO:EO,(ROW()-2)/3+7),"")</f>
        <v>-1</v>
      </c>
      <c r="L74" s="51">
        <f>IF($A74&lt;&gt;"",INDEX([1]Sizer!EP:EP,(ROW()-2)/3+7),"")</f>
        <v>1</v>
      </c>
      <c r="M74" s="51">
        <f>IF($A74&lt;&gt;"",INDEX([1]Sizer!EQ:EQ,(ROW()-2)/3+7),"")</f>
        <v>0</v>
      </c>
      <c r="N74" s="51">
        <f>IF($A74&lt;&gt;"",INDEX([1]Sizer!ER:ER,(ROW()-2)/3+7),"")</f>
        <v>0</v>
      </c>
      <c r="O74" s="51">
        <f>IF($A74&lt;&gt;"",INDEX([1]Sizer!ES:ES,(ROW()-2)/3+7),"")</f>
        <v>0</v>
      </c>
      <c r="P74" s="51">
        <f>IF($A74&lt;&gt;"",INDEX([1]Sizer!ET:ET,(ROW()-2)/3+7),"")</f>
        <v>-1</v>
      </c>
      <c r="Q74" s="51">
        <f>IF($A74&lt;&gt;"",INDEX([1]Sizer!EU:EU,(ROW()-2)/3+7),"")</f>
        <v>-1</v>
      </c>
      <c r="R74" s="51">
        <f>IF($A74&lt;&gt;"",INDEX([1]Sizer!EV:EV,(ROW()-2)/3+7),"")</f>
        <v>1.5</v>
      </c>
      <c r="S74" s="51">
        <f>IF($A74&lt;&gt;"",INDEX([1]Sizer!EW:EW,(ROW()-2)/3+7),"")</f>
        <v>0</v>
      </c>
      <c r="T74" s="51">
        <f>IF($A74&lt;&gt;"",INDEX([1]Sizer!EX:EX,(ROW()-2)/3+7),"")</f>
        <v>-0.5</v>
      </c>
      <c r="U74" s="51">
        <f>IF($A74&lt;&gt;"",INDEX([1]Sizer!EY:EY,(ROW()-2)/3+7),"")</f>
        <v>-1.5</v>
      </c>
      <c r="V74" s="51">
        <f>IF($A74&lt;&gt;"",INDEX([1]Sizer!EZ:EZ,(ROW()-2)/3+7),"")</f>
        <v>-1</v>
      </c>
      <c r="W74" s="51">
        <f>IF($A74&lt;&gt;"",INDEX([1]Sizer!FA:FA,(ROW()-2)/3+7),"")</f>
        <v>0</v>
      </c>
      <c r="X74" s="51">
        <f>IF($A74&lt;&gt;"",INDEX([1]Sizer!FB:FB,(ROW()-2)/3+7),"")</f>
        <v>0</v>
      </c>
      <c r="Y74" s="51">
        <f>IF($A74&lt;&gt;"",INDEX([1]Sizer!FC:FC,(ROW()-2)/3+7),"")</f>
        <v>0</v>
      </c>
      <c r="Z74" s="51">
        <f>IF($A74&lt;&gt;"",INDEX([1]Sizer!FD:FD,(ROW()-2)/3+7),"")</f>
        <v>0</v>
      </c>
      <c r="AA74" s="52">
        <f>IF($A74&lt;&gt;"",INDEX([1]Sizer!$AB:$AB,(ROW()-2)/3+7)*'[1]Dashboard (Model)'!$U$2,"")</f>
        <v>3.5000000000000003E-2</v>
      </c>
    </row>
    <row r="75" spans="1:27" x14ac:dyDescent="0.2">
      <c r="A75" s="59"/>
      <c r="B75" s="53">
        <f>IF($A74&lt;&gt;"",INDEX([1]Sizer!B:B,(ROW()-3)/3+7),"")</f>
        <v>1.614407836754421E-2</v>
      </c>
      <c r="C75" s="53">
        <f>IF($A74&lt;&gt;"",INDEX([1]Sizer!C:C,(ROW()-3)/3+7),"")</f>
        <v>1.5129976114649682E-2</v>
      </c>
      <c r="D75" s="53">
        <f>IF($A74&lt;&gt;"",INDEX([1]Sizer!D:D,(ROW()-3)/3+7),"")</f>
        <v>-1.4759805825242717E-2</v>
      </c>
      <c r="E75" s="53">
        <f>IF($A74&lt;&gt;"",INDEX([1]Sizer!E:E,(ROW()-3)/3+7),"")</f>
        <v>1.5062021136063405E-2</v>
      </c>
      <c r="F75" s="53">
        <f>IF($A74&lt;&gt;"",INDEX([1]Sizer!F:F,(ROW()-3)/3+7),"")</f>
        <v>0</v>
      </c>
      <c r="G75" s="53">
        <f>IF($A74&lt;&gt;"",INDEX([1]Sizer!G:G,(ROW()-3)/3+7),"")</f>
        <v>5.8588715893325106E-3</v>
      </c>
      <c r="H75" s="53">
        <f>IF($A74&lt;&gt;"",INDEX([1]Sizer!H:H,(ROW()-3)/3+7),"")</f>
        <v>1.1069236111111111E-2</v>
      </c>
      <c r="I75" s="53">
        <f>IF($A74&lt;&gt;"",INDEX([1]Sizer!I:I,(ROW()-3)/3+7),"")</f>
        <v>-1.2134897828863345E-2</v>
      </c>
      <c r="J75" s="53">
        <f>IF($A74&lt;&gt;"",INDEX([1]Sizer!J:J,(ROW()-3)/3+7),"")</f>
        <v>1.8200378605769233E-2</v>
      </c>
      <c r="K75" s="53">
        <f>IF($A74&lt;&gt;"",INDEX([1]Sizer!K:K,(ROW()-3)/3+7),"")</f>
        <v>-4.5250801131008482E-2</v>
      </c>
      <c r="L75" s="53">
        <f>IF($A74&lt;&gt;"",INDEX([1]Sizer!L:L,(ROW()-3)/3+7),"")</f>
        <v>2.5253488372093021E-2</v>
      </c>
      <c r="M75" s="53">
        <f>IF($A74&lt;&gt;"",INDEX([1]Sizer!M:M,(ROW()-3)/3+7),"")</f>
        <v>0</v>
      </c>
      <c r="N75" s="53">
        <f>IF($A74&lt;&gt;"",INDEX([1]Sizer!N:N,(ROW()-3)/3+7),"")</f>
        <v>0</v>
      </c>
      <c r="O75" s="53">
        <f>IF($A74&lt;&gt;"",INDEX([1]Sizer!O:O,(ROW()-3)/3+7),"")</f>
        <v>0</v>
      </c>
      <c r="P75" s="53">
        <f>IF($A74&lt;&gt;"",INDEX([1]Sizer!P:P,(ROW()-3)/3+7),"")</f>
        <v>-1.1791555053729951E-2</v>
      </c>
      <c r="Q75" s="53">
        <f>IF($A74&lt;&gt;"",INDEX([1]Sizer!Q:Q,(ROW()-3)/3+7),"")</f>
        <v>-1.9924625000000001E-2</v>
      </c>
      <c r="R75" s="53">
        <f>IF($A74&lt;&gt;"",INDEX([1]Sizer!R:R,(ROW()-3)/3+7),"")</f>
        <v>1.6403323262839879E-2</v>
      </c>
      <c r="S75" s="53">
        <f>IF($A74&lt;&gt;"",INDEX([1]Sizer!S:S,(ROW()-3)/3+7),"")</f>
        <v>0</v>
      </c>
      <c r="T75" s="53">
        <f>IF($A74&lt;&gt;"",INDEX([1]Sizer!T:T,(ROW()-3)/3+7),"")</f>
        <v>-1.6538946910356834E-2</v>
      </c>
      <c r="U75" s="53">
        <f>IF($A74&lt;&gt;"",INDEX([1]Sizer!U:U,(ROW()-3)/3+7),"")</f>
        <v>-4.1846117354458368E-2</v>
      </c>
      <c r="V75" s="53">
        <f>IF($A74&lt;&gt;"",INDEX([1]Sizer!V:V,(ROW()-3)/3+7),"")</f>
        <v>-1.7885411764705886E-2</v>
      </c>
      <c r="W75" s="53">
        <f>IF($A74&lt;&gt;"",INDEX([1]Sizer!W:W,(ROW()-3)/3+7),"")</f>
        <v>0</v>
      </c>
      <c r="X75" s="53">
        <f>IF($A74&lt;&gt;"",INDEX([1]Sizer!X:X,(ROW()-3)/3+7),"")</f>
        <v>0</v>
      </c>
      <c r="Y75" s="53">
        <f>IF($A74&lt;&gt;"",INDEX([1]Sizer!Y:Y,(ROW()-3)/3+7),"")</f>
        <v>0</v>
      </c>
      <c r="Z75" s="53">
        <f>IF($A74&lt;&gt;"",INDEX([1]Sizer!Z:Z,(ROW()-3)/3+7),"")</f>
        <v>0</v>
      </c>
      <c r="AA75" s="53">
        <f>IF($A74&lt;&gt;"",SUM($B75:$Z75),"")</f>
        <v>-5.7010787308962529E-2</v>
      </c>
    </row>
    <row r="76" spans="1:27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</row>
    <row r="77" spans="1:27" x14ac:dyDescent="0.2">
      <c r="A77" s="59">
        <f>IF(INDEX([1]Sizer!$A:$A,(ROW()-2)/3+7)&lt;&gt;"",INDEX([1]Sizer!$A:$A,(ROW()-2)/3+7),"")</f>
        <v>45019</v>
      </c>
      <c r="B77" s="51">
        <f>IF($A77&lt;&gt;"",INDEX([1]Sizer!EF:EF,(ROW()-2)/3+7),"")</f>
        <v>0.5</v>
      </c>
      <c r="C77" s="51">
        <f>IF($A77&lt;&gt;"",INDEX([1]Sizer!EG:EG,(ROW()-2)/3+7),"")</f>
        <v>1.5</v>
      </c>
      <c r="D77" s="51">
        <f>IF($A77&lt;&gt;"",INDEX([1]Sizer!EH:EH,(ROW()-2)/3+7),"")</f>
        <v>0.5</v>
      </c>
      <c r="E77" s="51">
        <f>IF($A77&lt;&gt;"",INDEX([1]Sizer!EI:EI,(ROW()-2)/3+7),"")</f>
        <v>3</v>
      </c>
      <c r="F77" s="51">
        <f>IF($A77&lt;&gt;"",INDEX([1]Sizer!EJ:EJ,(ROW()-2)/3+7),"")</f>
        <v>0</v>
      </c>
      <c r="G77" s="51">
        <f>IF($A77&lt;&gt;"",INDEX([1]Sizer!EK:EK,(ROW()-2)/3+7),"")</f>
        <v>0</v>
      </c>
      <c r="H77" s="51">
        <f>IF($A77&lt;&gt;"",INDEX([1]Sizer!EL:EL,(ROW()-2)/3+7),"")</f>
        <v>0.5</v>
      </c>
      <c r="I77" s="51">
        <f>IF($A77&lt;&gt;"",INDEX([1]Sizer!EM:EM,(ROW()-2)/3+7),"")</f>
        <v>0</v>
      </c>
      <c r="J77" s="51">
        <f>IF($A77&lt;&gt;"",INDEX([1]Sizer!EN:EN,(ROW()-2)/3+7),"")</f>
        <v>0</v>
      </c>
      <c r="K77" s="51">
        <f>IF($A77&lt;&gt;"",INDEX([1]Sizer!EO:EO,(ROW()-2)/3+7),"")</f>
        <v>-1</v>
      </c>
      <c r="L77" s="51">
        <f>IF($A77&lt;&gt;"",INDEX([1]Sizer!EP:EP,(ROW()-2)/3+7),"")</f>
        <v>0</v>
      </c>
      <c r="M77" s="51">
        <f>IF($A77&lt;&gt;"",INDEX([1]Sizer!EQ:EQ,(ROW()-2)/3+7),"")</f>
        <v>0</v>
      </c>
      <c r="N77" s="51">
        <f>IF($A77&lt;&gt;"",INDEX([1]Sizer!ER:ER,(ROW()-2)/3+7),"")</f>
        <v>-0.5</v>
      </c>
      <c r="O77" s="51">
        <f>IF($A77&lt;&gt;"",INDEX([1]Sizer!ES:ES,(ROW()-2)/3+7),"")</f>
        <v>0</v>
      </c>
      <c r="P77" s="51">
        <f>IF($A77&lt;&gt;"",INDEX([1]Sizer!ET:ET,(ROW()-2)/3+7),"")</f>
        <v>1</v>
      </c>
      <c r="Q77" s="51">
        <f>IF($A77&lt;&gt;"",INDEX([1]Sizer!EU:EU,(ROW()-2)/3+7),"")</f>
        <v>-1</v>
      </c>
      <c r="R77" s="51">
        <f>IF($A77&lt;&gt;"",INDEX([1]Sizer!EV:EV,(ROW()-2)/3+7),"")</f>
        <v>1.5</v>
      </c>
      <c r="S77" s="51">
        <f>IF($A77&lt;&gt;"",INDEX([1]Sizer!EW:EW,(ROW()-2)/3+7),"")</f>
        <v>1</v>
      </c>
      <c r="T77" s="51">
        <f>IF($A77&lt;&gt;"",INDEX([1]Sizer!EX:EX,(ROW()-2)/3+7),"")</f>
        <v>0</v>
      </c>
      <c r="U77" s="51">
        <f>IF($A77&lt;&gt;"",INDEX([1]Sizer!EY:EY,(ROW()-2)/3+7),"")</f>
        <v>-1</v>
      </c>
      <c r="V77" s="51">
        <f>IF($A77&lt;&gt;"",INDEX([1]Sizer!EZ:EZ,(ROW()-2)/3+7),"")</f>
        <v>0</v>
      </c>
      <c r="W77" s="51">
        <f>IF($A77&lt;&gt;"",INDEX([1]Sizer!FA:FA,(ROW()-2)/3+7),"")</f>
        <v>0</v>
      </c>
      <c r="X77" s="51">
        <f>IF($A77&lt;&gt;"",INDEX([1]Sizer!FB:FB,(ROW()-2)/3+7),"")</f>
        <v>0</v>
      </c>
      <c r="Y77" s="51">
        <f>IF($A77&lt;&gt;"",INDEX([1]Sizer!FC:FC,(ROW()-2)/3+7),"")</f>
        <v>0</v>
      </c>
      <c r="Z77" s="51">
        <f>IF($A77&lt;&gt;"",INDEX([1]Sizer!FD:FD,(ROW()-2)/3+7),"")</f>
        <v>0</v>
      </c>
      <c r="AA77" s="52">
        <f>IF($A77&lt;&gt;"",INDEX([1]Sizer!$AB:$AB,(ROW()-2)/3+7)*'[1]Dashboard (Model)'!$U$2,"")</f>
        <v>0.03</v>
      </c>
    </row>
    <row r="78" spans="1:27" x14ac:dyDescent="0.2">
      <c r="A78" s="59"/>
      <c r="B78" s="53">
        <f>IF($A77&lt;&gt;"",INDEX([1]Sizer!B:B,(ROW()-3)/3+7),"")</f>
        <v>5.3322662210918545E-3</v>
      </c>
      <c r="C78" s="53">
        <f>IF($A77&lt;&gt;"",INDEX([1]Sizer!C:C,(ROW()-3)/3+7),"")</f>
        <v>1.5129976114649682E-2</v>
      </c>
      <c r="D78" s="53">
        <f>IF($A77&lt;&gt;"",INDEX([1]Sizer!D:D,(ROW()-3)/3+7),"")</f>
        <v>1.4047935333073623E-2</v>
      </c>
      <c r="E78" s="53">
        <f>IF($A77&lt;&gt;"",INDEX([1]Sizer!E:E,(ROW()-3)/3+7),"")</f>
        <v>3.0638105352591326E-2</v>
      </c>
      <c r="F78" s="53">
        <f>IF($A77&lt;&gt;"",INDEX([1]Sizer!F:F,(ROW()-3)/3+7),"")</f>
        <v>0</v>
      </c>
      <c r="G78" s="53">
        <f>IF($A77&lt;&gt;"",INDEX([1]Sizer!G:G,(ROW()-3)/3+7),"")</f>
        <v>0</v>
      </c>
      <c r="H78" s="53">
        <f>IF($A77&lt;&gt;"",INDEX([1]Sizer!H:H,(ROW()-3)/3+7),"")</f>
        <v>1.1069236111111111E-2</v>
      </c>
      <c r="I78" s="53">
        <f>IF($A77&lt;&gt;"",INDEX([1]Sizer!I:I,(ROW()-3)/3+7),"")</f>
        <v>0</v>
      </c>
      <c r="J78" s="53">
        <f>IF($A77&lt;&gt;"",INDEX([1]Sizer!J:J,(ROW()-3)/3+7),"")</f>
        <v>0</v>
      </c>
      <c r="K78" s="53">
        <f>IF($A77&lt;&gt;"",INDEX([1]Sizer!K:K,(ROW()-3)/3+7),"")</f>
        <v>-4.5250801131008482E-2</v>
      </c>
      <c r="L78" s="53">
        <f>IF($A77&lt;&gt;"",INDEX([1]Sizer!L:L,(ROW()-3)/3+7),"")</f>
        <v>0</v>
      </c>
      <c r="M78" s="53">
        <f>IF($A77&lt;&gt;"",INDEX([1]Sizer!M:M,(ROW()-3)/3+7),"")</f>
        <v>0</v>
      </c>
      <c r="N78" s="53">
        <f>IF($A77&lt;&gt;"",INDEX([1]Sizer!N:N,(ROW()-3)/3+7),"")</f>
        <v>-1.1088883763837636E-2</v>
      </c>
      <c r="O78" s="53">
        <f>IF($A77&lt;&gt;"",INDEX([1]Sizer!O:O,(ROW()-3)/3+7),"")</f>
        <v>0</v>
      </c>
      <c r="P78" s="53">
        <f>IF($A77&lt;&gt;"",INDEX([1]Sizer!P:P,(ROW()-3)/3+7),"")</f>
        <v>1.1666467162730506E-2</v>
      </c>
      <c r="Q78" s="53">
        <f>IF($A77&lt;&gt;"",INDEX([1]Sizer!Q:Q,(ROW()-3)/3+7),"")</f>
        <v>-1.9924625000000001E-2</v>
      </c>
      <c r="R78" s="53">
        <f>IF($A77&lt;&gt;"",INDEX([1]Sizer!R:R,(ROW()-3)/3+7),"")</f>
        <v>1.6403323262839879E-2</v>
      </c>
      <c r="S78" s="53">
        <f>IF($A77&lt;&gt;"",INDEX([1]Sizer!S:S,(ROW()-3)/3+7),"")</f>
        <v>3.3389861111111099E-2</v>
      </c>
      <c r="T78" s="53">
        <f>IF($A77&lt;&gt;"",INDEX([1]Sizer!T:T,(ROW()-3)/3+7),"")</f>
        <v>0</v>
      </c>
      <c r="U78" s="53">
        <f>IF($A77&lt;&gt;"",INDEX([1]Sizer!U:U,(ROW()-3)/3+7),"")</f>
        <v>-2.3348041437358365E-2</v>
      </c>
      <c r="V78" s="53">
        <f>IF($A77&lt;&gt;"",INDEX([1]Sizer!V:V,(ROW()-3)/3+7),"")</f>
        <v>0</v>
      </c>
      <c r="W78" s="53">
        <f>IF($A77&lt;&gt;"",INDEX([1]Sizer!W:W,(ROW()-3)/3+7),"")</f>
        <v>0</v>
      </c>
      <c r="X78" s="53">
        <f>IF($A77&lt;&gt;"",INDEX([1]Sizer!X:X,(ROW()-3)/3+7),"")</f>
        <v>0</v>
      </c>
      <c r="Y78" s="53">
        <f>IF($A77&lt;&gt;"",INDEX([1]Sizer!Y:Y,(ROW()-3)/3+7),"")</f>
        <v>0</v>
      </c>
      <c r="Z78" s="53">
        <f>IF($A77&lt;&gt;"",INDEX([1]Sizer!Z:Z,(ROW()-3)/3+7),"")</f>
        <v>0</v>
      </c>
      <c r="AA78" s="53">
        <f>IF($A77&lt;&gt;"",SUM($B78:$Z78),"")</f>
        <v>3.8064819336994606E-2</v>
      </c>
    </row>
    <row r="79" spans="1:27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</row>
    <row r="80" spans="1:27" x14ac:dyDescent="0.2">
      <c r="A80" s="59">
        <f>IF(INDEX([1]Sizer!$A:$A,(ROW()-2)/3+7)&lt;&gt;"",INDEX([1]Sizer!$A:$A,(ROW()-2)/3+7),"")</f>
        <v>45047</v>
      </c>
      <c r="B80" s="51">
        <f>IF($A80&lt;&gt;"",INDEX([1]Sizer!EF:EF,(ROW()-2)/3+7),"")</f>
        <v>0</v>
      </c>
      <c r="C80" s="51">
        <f>IF($A80&lt;&gt;"",INDEX([1]Sizer!EG:EG,(ROW()-2)/3+7),"")</f>
        <v>2</v>
      </c>
      <c r="D80" s="51">
        <f>IF($A80&lt;&gt;"",INDEX([1]Sizer!EH:EH,(ROW()-2)/3+7),"")</f>
        <v>0</v>
      </c>
      <c r="E80" s="51">
        <f>IF($A80&lt;&gt;"",INDEX([1]Sizer!EI:EI,(ROW()-2)/3+7),"")</f>
        <v>0.5</v>
      </c>
      <c r="F80" s="51">
        <f>IF($A80&lt;&gt;"",INDEX([1]Sizer!EJ:EJ,(ROW()-2)/3+7),"")</f>
        <v>0.5</v>
      </c>
      <c r="G80" s="51">
        <f>IF($A80&lt;&gt;"",INDEX([1]Sizer!EK:EK,(ROW()-2)/3+7),"")</f>
        <v>1</v>
      </c>
      <c r="H80" s="51">
        <f>IF($A80&lt;&gt;"",INDEX([1]Sizer!EL:EL,(ROW()-2)/3+7),"")</f>
        <v>0</v>
      </c>
      <c r="I80" s="51">
        <f>IF($A80&lt;&gt;"",INDEX([1]Sizer!EM:EM,(ROW()-2)/3+7),"")</f>
        <v>-0.5</v>
      </c>
      <c r="J80" s="51">
        <f>IF($A80&lt;&gt;"",INDEX([1]Sizer!EN:EN,(ROW()-2)/3+7),"")</f>
        <v>0</v>
      </c>
      <c r="K80" s="51">
        <f>IF($A80&lt;&gt;"",INDEX([1]Sizer!EO:EO,(ROW()-2)/3+7),"")</f>
        <v>-0.5</v>
      </c>
      <c r="L80" s="51">
        <f>IF($A80&lt;&gt;"",INDEX([1]Sizer!EP:EP,(ROW()-2)/3+7),"")</f>
        <v>0</v>
      </c>
      <c r="M80" s="51">
        <f>IF($A80&lt;&gt;"",INDEX([1]Sizer!EQ:EQ,(ROW()-2)/3+7),"")</f>
        <v>1</v>
      </c>
      <c r="N80" s="51">
        <f>IF($A80&lt;&gt;"",INDEX([1]Sizer!ER:ER,(ROW()-2)/3+7),"")</f>
        <v>0</v>
      </c>
      <c r="O80" s="51">
        <f>IF($A80&lt;&gt;"",INDEX([1]Sizer!ES:ES,(ROW()-2)/3+7),"")</f>
        <v>0</v>
      </c>
      <c r="P80" s="51">
        <f>IF($A80&lt;&gt;"",INDEX([1]Sizer!ET:ET,(ROW()-2)/3+7),"")</f>
        <v>-1</v>
      </c>
      <c r="Q80" s="51">
        <f>IF($A80&lt;&gt;"",INDEX([1]Sizer!EU:EU,(ROW()-2)/3+7),"")</f>
        <v>1.5</v>
      </c>
      <c r="R80" s="51">
        <f>IF($A80&lt;&gt;"",INDEX([1]Sizer!EV:EV,(ROW()-2)/3+7),"")</f>
        <v>2</v>
      </c>
      <c r="S80" s="51">
        <f>IF($A80&lt;&gt;"",INDEX([1]Sizer!EW:EW,(ROW()-2)/3+7),"")</f>
        <v>2</v>
      </c>
      <c r="T80" s="51">
        <f>IF($A80&lt;&gt;"",INDEX([1]Sizer!EX:EX,(ROW()-2)/3+7),"")</f>
        <v>0</v>
      </c>
      <c r="U80" s="51">
        <f>IF($A80&lt;&gt;"",INDEX([1]Sizer!EY:EY,(ROW()-2)/3+7),"")</f>
        <v>-1</v>
      </c>
      <c r="V80" s="51">
        <f>IF($A80&lt;&gt;"",INDEX([1]Sizer!EZ:EZ,(ROW()-2)/3+7),"")</f>
        <v>-0.5</v>
      </c>
      <c r="W80" s="51">
        <f>IF($A80&lt;&gt;"",INDEX([1]Sizer!FA:FA,(ROW()-2)/3+7),"")</f>
        <v>0</v>
      </c>
      <c r="X80" s="51">
        <f>IF($A80&lt;&gt;"",INDEX([1]Sizer!FB:FB,(ROW()-2)/3+7),"")</f>
        <v>0</v>
      </c>
      <c r="Y80" s="51">
        <f>IF($A80&lt;&gt;"",INDEX([1]Sizer!FC:FC,(ROW()-2)/3+7),"")</f>
        <v>0</v>
      </c>
      <c r="Z80" s="51">
        <f>IF($A80&lt;&gt;"",INDEX([1]Sizer!FD:FD,(ROW()-2)/3+7),"")</f>
        <v>0</v>
      </c>
      <c r="AA80" s="52">
        <f>IF($A80&lt;&gt;"",INDEX([1]Sizer!$AB:$AB,(ROW()-2)/3+7)*'[1]Dashboard (Model)'!$U$2,"")</f>
        <v>0.03</v>
      </c>
    </row>
    <row r="81" spans="1:27" x14ac:dyDescent="0.2">
      <c r="A81" s="59"/>
      <c r="B81" s="53">
        <f>IF($A80&lt;&gt;"",INDEX([1]Sizer!B:B,(ROW()-3)/3+7),"")</f>
        <v>0</v>
      </c>
      <c r="C81" s="53">
        <f>IF($A80&lt;&gt;"",INDEX([1]Sizer!C:C,(ROW()-3)/3+7),"")</f>
        <v>2.1229161471321697E-2</v>
      </c>
      <c r="D81" s="53">
        <f>IF($A80&lt;&gt;"",INDEX([1]Sizer!D:D,(ROW()-3)/3+7),"")</f>
        <v>0</v>
      </c>
      <c r="E81" s="53">
        <f>IF($A80&lt;&gt;"",INDEX([1]Sizer!E:E,(ROW()-3)/3+7),"")</f>
        <v>4.9746639883126364E-3</v>
      </c>
      <c r="F81" s="53">
        <f>IF($A80&lt;&gt;"",INDEX([1]Sizer!F:F,(ROW()-3)/3+7),"")</f>
        <v>8.7988565891472855E-3</v>
      </c>
      <c r="G81" s="53">
        <f>IF($A80&lt;&gt;"",INDEX([1]Sizer!G:G,(ROW()-3)/3+7),"")</f>
        <v>1.1593998978549539E-2</v>
      </c>
      <c r="H81" s="53">
        <f>IF($A80&lt;&gt;"",INDEX([1]Sizer!H:H,(ROW()-3)/3+7),"")</f>
        <v>0</v>
      </c>
      <c r="I81" s="53">
        <f>IF($A80&lt;&gt;"",INDEX([1]Sizer!I:I,(ROW()-3)/3+7),"")</f>
        <v>-1.12753559602649E-2</v>
      </c>
      <c r="J81" s="53">
        <f>IF($A80&lt;&gt;"",INDEX([1]Sizer!J:J,(ROW()-3)/3+7),"")</f>
        <v>0</v>
      </c>
      <c r="K81" s="53">
        <f>IF($A80&lt;&gt;"",INDEX([1]Sizer!K:K,(ROW()-3)/3+7),"")</f>
        <v>-1.4253484721640852E-2</v>
      </c>
      <c r="L81" s="53">
        <f>IF($A80&lt;&gt;"",INDEX([1]Sizer!L:L,(ROW()-3)/3+7),"")</f>
        <v>0</v>
      </c>
      <c r="M81" s="53">
        <f>IF($A80&lt;&gt;"",INDEX([1]Sizer!M:M,(ROW()-3)/3+7),"")</f>
        <v>1.5930561403508771E-2</v>
      </c>
      <c r="N81" s="53">
        <f>IF($A80&lt;&gt;"",INDEX([1]Sizer!N:N,(ROW()-3)/3+7),"")</f>
        <v>0</v>
      </c>
      <c r="O81" s="53">
        <f>IF($A80&lt;&gt;"",INDEX([1]Sizer!O:O,(ROW()-3)/3+7),"")</f>
        <v>0</v>
      </c>
      <c r="P81" s="53">
        <f>IF($A80&lt;&gt;"",INDEX([1]Sizer!P:P,(ROW()-3)/3+7),"")</f>
        <v>-1.1593998978549539E-2</v>
      </c>
      <c r="Q81" s="53">
        <f>IF($A80&lt;&gt;"",INDEX([1]Sizer!Q:Q,(ROW()-3)/3+7),"")</f>
        <v>2.9054244880546077E-2</v>
      </c>
      <c r="R81" s="53">
        <f>IF($A80&lt;&gt;"",INDEX([1]Sizer!R:R,(ROW()-3)/3+7),"")</f>
        <v>8.4463785191616018E-3</v>
      </c>
      <c r="S81" s="53">
        <f>IF($A80&lt;&gt;"",INDEX([1]Sizer!S:S,(ROW()-3)/3+7),"")</f>
        <v>0.05</v>
      </c>
      <c r="T81" s="53">
        <f>IF($A80&lt;&gt;"",INDEX([1]Sizer!T:T,(ROW()-3)/3+7),"")</f>
        <v>0</v>
      </c>
      <c r="U81" s="53">
        <f>IF($A80&lt;&gt;"",INDEX([1]Sizer!U:U,(ROW()-3)/3+7),"")</f>
        <v>-2.3348041437358365E-2</v>
      </c>
      <c r="V81" s="53">
        <f>IF($A80&lt;&gt;"",INDEX([1]Sizer!V:V,(ROW()-3)/3+7),"")</f>
        <v>-8.14630980861244E-3</v>
      </c>
      <c r="W81" s="53">
        <f>IF($A80&lt;&gt;"",INDEX([1]Sizer!W:W,(ROW()-3)/3+7),"")</f>
        <v>0</v>
      </c>
      <c r="X81" s="53">
        <f>IF($A80&lt;&gt;"",INDEX([1]Sizer!X:X,(ROW()-3)/3+7),"")</f>
        <v>0</v>
      </c>
      <c r="Y81" s="53">
        <f>IF($A80&lt;&gt;"",INDEX([1]Sizer!Y:Y,(ROW()-3)/3+7),"")</f>
        <v>0</v>
      </c>
      <c r="Z81" s="53">
        <f>IF($A80&lt;&gt;"",INDEX([1]Sizer!Z:Z,(ROW()-3)/3+7),"")</f>
        <v>0</v>
      </c>
      <c r="AA81" s="53">
        <f>IF($A80&lt;&gt;"",SUM($B81:$Z81),"")</f>
        <v>8.1410674924121518E-2</v>
      </c>
    </row>
    <row r="82" spans="1:27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</row>
    <row r="83" spans="1:27" x14ac:dyDescent="0.2">
      <c r="A83" s="59">
        <f>IF(INDEX([1]Sizer!$A:$A,(ROW()-2)/3+7)&lt;&gt;"",INDEX([1]Sizer!$A:$A,(ROW()-2)/3+7),"")</f>
        <v>45078</v>
      </c>
      <c r="B83" s="51">
        <f>IF($A83&lt;&gt;"",INDEX([1]Sizer!EF:EF,(ROW()-2)/3+7),"")</f>
        <v>0.5</v>
      </c>
      <c r="C83" s="51">
        <f>IF($A83&lt;&gt;"",INDEX([1]Sizer!EG:EG,(ROW()-2)/3+7),"")</f>
        <v>2</v>
      </c>
      <c r="D83" s="51">
        <f>IF($A83&lt;&gt;"",INDEX([1]Sizer!EH:EH,(ROW()-2)/3+7),"")</f>
        <v>0</v>
      </c>
      <c r="E83" s="51">
        <f>IF($A83&lt;&gt;"",INDEX([1]Sizer!EI:EI,(ROW()-2)/3+7),"")</f>
        <v>3</v>
      </c>
      <c r="F83" s="51">
        <f>IF($A83&lt;&gt;"",INDEX([1]Sizer!EJ:EJ,(ROW()-2)/3+7),"")</f>
        <v>1</v>
      </c>
      <c r="G83" s="51">
        <f>IF($A83&lt;&gt;"",INDEX([1]Sizer!EK:EK,(ROW()-2)/3+7),"")</f>
        <v>1.5</v>
      </c>
      <c r="H83" s="51">
        <f>IF($A83&lt;&gt;"",INDEX([1]Sizer!EL:EL,(ROW()-2)/3+7),"")</f>
        <v>-0.5</v>
      </c>
      <c r="I83" s="51">
        <f>IF($A83&lt;&gt;"",INDEX([1]Sizer!EM:EM,(ROW()-2)/3+7),"")</f>
        <v>-1</v>
      </c>
      <c r="J83" s="51">
        <f>IF($A83&lt;&gt;"",INDEX([1]Sizer!EN:EN,(ROW()-2)/3+7),"")</f>
        <v>0</v>
      </c>
      <c r="K83" s="51">
        <f>IF($A83&lt;&gt;"",INDEX([1]Sizer!EO:EO,(ROW()-2)/3+7),"")</f>
        <v>0</v>
      </c>
      <c r="L83" s="51">
        <f>IF($A83&lt;&gt;"",INDEX([1]Sizer!EP:EP,(ROW()-2)/3+7),"")</f>
        <v>-0.5</v>
      </c>
      <c r="M83" s="51">
        <f>IF($A83&lt;&gt;"",INDEX([1]Sizer!EQ:EQ,(ROW()-2)/3+7),"")</f>
        <v>1</v>
      </c>
      <c r="N83" s="51">
        <f>IF($A83&lt;&gt;"",INDEX([1]Sizer!ER:ER,(ROW()-2)/3+7),"")</f>
        <v>0</v>
      </c>
      <c r="O83" s="51">
        <f>IF($A83&lt;&gt;"",INDEX([1]Sizer!ES:ES,(ROW()-2)/3+7),"")</f>
        <v>0</v>
      </c>
      <c r="P83" s="51">
        <f>IF($A83&lt;&gt;"",INDEX([1]Sizer!ET:ET,(ROW()-2)/3+7),"")</f>
        <v>-0.5</v>
      </c>
      <c r="Q83" s="51">
        <f>IF($A83&lt;&gt;"",INDEX([1]Sizer!EU:EU,(ROW()-2)/3+7),"")</f>
        <v>0</v>
      </c>
      <c r="R83" s="51">
        <f>IF($A83&lt;&gt;"",INDEX([1]Sizer!EV:EV,(ROW()-2)/3+7),"")</f>
        <v>2.5</v>
      </c>
      <c r="S83" s="51">
        <f>IF($A83&lt;&gt;"",INDEX([1]Sizer!EW:EW,(ROW()-2)/3+7),"")</f>
        <v>0</v>
      </c>
      <c r="T83" s="51">
        <f>IF($A83&lt;&gt;"",INDEX([1]Sizer!EX:EX,(ROW()-2)/3+7),"")</f>
        <v>0</v>
      </c>
      <c r="U83" s="51">
        <f>IF($A83&lt;&gt;"",INDEX([1]Sizer!EY:EY,(ROW()-2)/3+7),"")</f>
        <v>-0.5</v>
      </c>
      <c r="V83" s="51">
        <f>IF($A83&lt;&gt;"",INDEX([1]Sizer!EZ:EZ,(ROW()-2)/3+7),"")</f>
        <v>2</v>
      </c>
      <c r="W83" s="51">
        <f>IF($A83&lt;&gt;"",INDEX([1]Sizer!FA:FA,(ROW()-2)/3+7),"")</f>
        <v>0</v>
      </c>
      <c r="X83" s="51">
        <f>IF($A83&lt;&gt;"",INDEX([1]Sizer!FB:FB,(ROW()-2)/3+7),"")</f>
        <v>0</v>
      </c>
      <c r="Y83" s="51">
        <f>IF($A83&lt;&gt;"",INDEX([1]Sizer!FC:FC,(ROW()-2)/3+7),"")</f>
        <v>0</v>
      </c>
      <c r="Z83" s="51">
        <f>IF($A83&lt;&gt;"",INDEX([1]Sizer!FD:FD,(ROW()-2)/3+7),"")</f>
        <v>0</v>
      </c>
      <c r="AA83" s="52">
        <f>IF($A83&lt;&gt;"",INDEX([1]Sizer!$AB:$AB,(ROW()-2)/3+7)*'[1]Dashboard (Model)'!$U$2,"")</f>
        <v>2.5000000000000001E-2</v>
      </c>
    </row>
    <row r="84" spans="1:27" x14ac:dyDescent="0.2">
      <c r="A84" s="59"/>
      <c r="B84" s="53">
        <f>IF($A83&lt;&gt;"",INDEX([1]Sizer!B:B,(ROW()-3)/3+7),"")</f>
        <v>4.8394426257753276E-3</v>
      </c>
      <c r="C84" s="53">
        <f>IF($A83&lt;&gt;"",INDEX([1]Sizer!C:C,(ROW()-3)/3+7),"")</f>
        <v>2.1229161471321697E-2</v>
      </c>
      <c r="D84" s="53">
        <f>IF($A83&lt;&gt;"",INDEX([1]Sizer!D:D,(ROW()-3)/3+7),"")</f>
        <v>0</v>
      </c>
      <c r="E84" s="53">
        <f>IF($A83&lt;&gt;"",INDEX([1]Sizer!E:E,(ROW()-3)/3+7),"")</f>
        <v>2.5461361232814627E-2</v>
      </c>
      <c r="F84" s="53">
        <f>IF($A83&lt;&gt;"",INDEX([1]Sizer!F:F,(ROW()-3)/3+7),"")</f>
        <v>1.5904940543601361E-2</v>
      </c>
      <c r="G84" s="53">
        <f>IF($A83&lt;&gt;"",INDEX([1]Sizer!G:G,(ROW()-3)/3+7),"")</f>
        <v>1.5486927954420148E-2</v>
      </c>
      <c r="H84" s="53">
        <f>IF($A83&lt;&gt;"",INDEX([1]Sizer!H:H,(ROW()-3)/3+7),"")</f>
        <v>-9.9251325088339226E-3</v>
      </c>
      <c r="I84" s="53">
        <f>IF($A83&lt;&gt;"",INDEX([1]Sizer!I:I,(ROW()-3)/3+7),"")</f>
        <v>-1.8851090604026847E-2</v>
      </c>
      <c r="J84" s="53">
        <f>IF($A83&lt;&gt;"",INDEX([1]Sizer!J:J,(ROW()-3)/3+7),"")</f>
        <v>0</v>
      </c>
      <c r="K84" s="53">
        <f>IF($A83&lt;&gt;"",INDEX([1]Sizer!K:K,(ROW()-3)/3+7),"")</f>
        <v>0</v>
      </c>
      <c r="L84" s="53">
        <f>IF($A83&lt;&gt;"",INDEX([1]Sizer!L:L,(ROW()-3)/3+7),"")</f>
        <v>-1.0031473214285715E-2</v>
      </c>
      <c r="M84" s="53">
        <f>IF($A83&lt;&gt;"",INDEX([1]Sizer!M:M,(ROW()-3)/3+7),"")</f>
        <v>1.5930561403508771E-2</v>
      </c>
      <c r="N84" s="53">
        <f>IF($A83&lt;&gt;"",INDEX([1]Sizer!N:N,(ROW()-3)/3+7),"")</f>
        <v>0</v>
      </c>
      <c r="O84" s="53">
        <f>IF($A83&lt;&gt;"",INDEX([1]Sizer!O:O,(ROW()-3)/3+7),"")</f>
        <v>0</v>
      </c>
      <c r="P84" s="53">
        <f>IF($A83&lt;&gt;"",INDEX([1]Sizer!P:P,(ROW()-3)/3+7),"")</f>
        <v>-4.3079946319018406E-3</v>
      </c>
      <c r="Q84" s="53">
        <f>IF($A83&lt;&gt;"",INDEX([1]Sizer!Q:Q,(ROW()-3)/3+7),"")</f>
        <v>0</v>
      </c>
      <c r="R84" s="53">
        <f>IF($A83&lt;&gt;"",INDEX([1]Sizer!R:R,(ROW()-3)/3+7),"")</f>
        <v>8.1471530920060337E-3</v>
      </c>
      <c r="S84" s="53">
        <f>IF($A83&lt;&gt;"",INDEX([1]Sizer!S:S,(ROW()-3)/3+7),"")</f>
        <v>0</v>
      </c>
      <c r="T84" s="53">
        <f>IF($A83&lt;&gt;"",INDEX([1]Sizer!T:T,(ROW()-3)/3+7),"")</f>
        <v>0</v>
      </c>
      <c r="U84" s="53">
        <f>IF($A83&lt;&gt;"",INDEX([1]Sizer!U:U,(ROW()-3)/3+7),"")</f>
        <v>-1.2133099352051837E-2</v>
      </c>
      <c r="V84" s="53">
        <f>IF($A83&lt;&gt;"",INDEX([1]Sizer!V:V,(ROW()-3)/3+7),"")</f>
        <v>2.9488845144356957E-2</v>
      </c>
      <c r="W84" s="53">
        <f>IF($A83&lt;&gt;"",INDEX([1]Sizer!W:W,(ROW()-3)/3+7),"")</f>
        <v>0</v>
      </c>
      <c r="X84" s="53">
        <f>IF($A83&lt;&gt;"",INDEX([1]Sizer!X:X,(ROW()-3)/3+7),"")</f>
        <v>0</v>
      </c>
      <c r="Y84" s="53">
        <f>IF($A83&lt;&gt;"",INDEX([1]Sizer!Y:Y,(ROW()-3)/3+7),"")</f>
        <v>0</v>
      </c>
      <c r="Z84" s="53">
        <f>IF($A83&lt;&gt;"",INDEX([1]Sizer!Z:Z,(ROW()-3)/3+7),"")</f>
        <v>0</v>
      </c>
      <c r="AA84" s="53">
        <f>IF($A83&lt;&gt;"",SUM($B84:$Z84),"")</f>
        <v>8.1239603156704768E-2</v>
      </c>
    </row>
    <row r="85" spans="1:27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</row>
    <row r="86" spans="1:27" x14ac:dyDescent="0.2">
      <c r="A86" s="59">
        <f>IF(INDEX([1]Sizer!$A:$A,(ROW()-2)/3+7)&lt;&gt;"",INDEX([1]Sizer!$A:$A,(ROW()-2)/3+7),"")</f>
        <v>45110</v>
      </c>
      <c r="B86" s="51">
        <f>IF($A86&lt;&gt;"",INDEX([1]Sizer!EF:EF,(ROW()-2)/3+7),"")</f>
        <v>1</v>
      </c>
      <c r="C86" s="51">
        <f>IF($A86&lt;&gt;"",INDEX([1]Sizer!EG:EG,(ROW()-2)/3+7),"")</f>
        <v>1.5</v>
      </c>
      <c r="D86" s="51">
        <f>IF($A86&lt;&gt;"",INDEX([1]Sizer!EH:EH,(ROW()-2)/3+7),"")</f>
        <v>0</v>
      </c>
      <c r="E86" s="51">
        <f>IF($A86&lt;&gt;"",INDEX([1]Sizer!EI:EI,(ROW()-2)/3+7),"")</f>
        <v>3</v>
      </c>
      <c r="F86" s="51">
        <f>IF($A86&lt;&gt;"",INDEX([1]Sizer!EJ:EJ,(ROW()-2)/3+7),"")</f>
        <v>1.5</v>
      </c>
      <c r="G86" s="51">
        <f>IF($A86&lt;&gt;"",INDEX([1]Sizer!EK:EK,(ROW()-2)/3+7),"")</f>
        <v>2.5</v>
      </c>
      <c r="H86" s="51">
        <f>IF($A86&lt;&gt;"",INDEX([1]Sizer!EL:EL,(ROW()-2)/3+7),"")</f>
        <v>-0.5</v>
      </c>
      <c r="I86" s="51">
        <f>IF($A86&lt;&gt;"",INDEX([1]Sizer!EM:EM,(ROW()-2)/3+7),"")</f>
        <v>-0.5</v>
      </c>
      <c r="J86" s="51">
        <f>IF($A86&lt;&gt;"",INDEX([1]Sizer!EN:EN,(ROW()-2)/3+7),"")</f>
        <v>1</v>
      </c>
      <c r="K86" s="51">
        <f>IF($A86&lt;&gt;"",INDEX([1]Sizer!EO:EO,(ROW()-2)/3+7),"")</f>
        <v>0</v>
      </c>
      <c r="L86" s="51">
        <f>IF($A86&lt;&gt;"",INDEX([1]Sizer!EP:EP,(ROW()-2)/3+7),"")</f>
        <v>0</v>
      </c>
      <c r="M86" s="51">
        <f>IF($A86&lt;&gt;"",INDEX([1]Sizer!EQ:EQ,(ROW()-2)/3+7),"")</f>
        <v>1.5</v>
      </c>
      <c r="N86" s="51">
        <f>IF($A86&lt;&gt;"",INDEX([1]Sizer!ER:ER,(ROW()-2)/3+7),"")</f>
        <v>0</v>
      </c>
      <c r="O86" s="51">
        <f>IF($A86&lt;&gt;"",INDEX([1]Sizer!ES:ES,(ROW()-2)/3+7),"")</f>
        <v>0</v>
      </c>
      <c r="P86" s="51">
        <f>IF($A86&lt;&gt;"",INDEX([1]Sizer!ET:ET,(ROW()-2)/3+7),"")</f>
        <v>-0.5</v>
      </c>
      <c r="Q86" s="51">
        <f>IF($A86&lt;&gt;"",INDEX([1]Sizer!EU:EU,(ROW()-2)/3+7),"")</f>
        <v>0</v>
      </c>
      <c r="R86" s="51">
        <f>IF($A86&lt;&gt;"",INDEX([1]Sizer!EV:EV,(ROW()-2)/3+7),"")</f>
        <v>2.5</v>
      </c>
      <c r="S86" s="51">
        <f>IF($A86&lt;&gt;"",INDEX([1]Sizer!EW:EW,(ROW()-2)/3+7),"")</f>
        <v>0</v>
      </c>
      <c r="T86" s="51">
        <f>IF($A86&lt;&gt;"",INDEX([1]Sizer!EX:EX,(ROW()-2)/3+7),"")</f>
        <v>0</v>
      </c>
      <c r="U86" s="51">
        <f>IF($A86&lt;&gt;"",INDEX([1]Sizer!EY:EY,(ROW()-2)/3+7),"")</f>
        <v>0</v>
      </c>
      <c r="V86" s="51">
        <f>IF($A86&lt;&gt;"",INDEX([1]Sizer!EZ:EZ,(ROW()-2)/3+7),"")</f>
        <v>0</v>
      </c>
      <c r="W86" s="51">
        <f>IF($A86&lt;&gt;"",INDEX([1]Sizer!FA:FA,(ROW()-2)/3+7),"")</f>
        <v>0</v>
      </c>
      <c r="X86" s="51">
        <f>IF($A86&lt;&gt;"",INDEX([1]Sizer!FB:FB,(ROW()-2)/3+7),"")</f>
        <v>0</v>
      </c>
      <c r="Y86" s="51">
        <f>IF($A86&lt;&gt;"",INDEX([1]Sizer!FC:FC,(ROW()-2)/3+7),"")</f>
        <v>0</v>
      </c>
      <c r="Z86" s="51">
        <f>IF($A86&lt;&gt;"",INDEX([1]Sizer!FD:FD,(ROW()-2)/3+7),"")</f>
        <v>0</v>
      </c>
      <c r="AA86" s="52">
        <f>IF($A86&lt;&gt;"",INDEX([1]Sizer!$AB:$AB,(ROW()-2)/3+7)*'[1]Dashboard (Model)'!$U$2,"")</f>
        <v>0.02</v>
      </c>
    </row>
    <row r="87" spans="1:27" x14ac:dyDescent="0.2">
      <c r="A87" s="59"/>
      <c r="B87" s="53">
        <f>IF($A86&lt;&gt;"",INDEX([1]Sizer!B:B,(ROW()-3)/3+7),"")</f>
        <v>7.2765233644859822E-3</v>
      </c>
      <c r="C87" s="53">
        <f>IF($A86&lt;&gt;"",INDEX([1]Sizer!C:C,(ROW()-3)/3+7),"")</f>
        <v>1.0757940309506261E-2</v>
      </c>
      <c r="D87" s="53">
        <f>IF($A86&lt;&gt;"",INDEX([1]Sizer!D:D,(ROW()-3)/3+7),"")</f>
        <v>0</v>
      </c>
      <c r="E87" s="53">
        <f>IF($A86&lt;&gt;"",INDEX([1]Sizer!E:E,(ROW()-3)/3+7),"")</f>
        <v>2.5461361232814627E-2</v>
      </c>
      <c r="F87" s="53">
        <f>IF($A86&lt;&gt;"",INDEX([1]Sizer!F:F,(ROW()-3)/3+7),"")</f>
        <v>1.786845165238678E-2</v>
      </c>
      <c r="G87" s="53">
        <f>IF($A86&lt;&gt;"",INDEX([1]Sizer!G:G,(ROW()-3)/3+7),"")</f>
        <v>1.9902556237218816E-2</v>
      </c>
      <c r="H87" s="53">
        <f>IF($A86&lt;&gt;"",INDEX([1]Sizer!H:H,(ROW()-3)/3+7),"")</f>
        <v>-9.9251325088339226E-3</v>
      </c>
      <c r="I87" s="53">
        <f>IF($A86&lt;&gt;"",INDEX([1]Sizer!I:I,(ROW()-3)/3+7),"")</f>
        <v>-6.5317785234899331E-3</v>
      </c>
      <c r="J87" s="53">
        <f>IF($A86&lt;&gt;"",INDEX([1]Sizer!J:J,(ROW()-3)/3+7),"")</f>
        <v>9.4424662850489966E-3</v>
      </c>
      <c r="K87" s="53">
        <f>IF($A86&lt;&gt;"",INDEX([1]Sizer!K:K,(ROW()-3)/3+7),"")</f>
        <v>0</v>
      </c>
      <c r="L87" s="53">
        <f>IF($A86&lt;&gt;"",INDEX([1]Sizer!L:L,(ROW()-3)/3+7),"")</f>
        <v>0</v>
      </c>
      <c r="M87" s="53">
        <f>IF($A86&lt;&gt;"",INDEX([1]Sizer!M:M,(ROW()-3)/3+7),"")</f>
        <v>1.4173325242718447E-2</v>
      </c>
      <c r="N87" s="53">
        <f>IF($A86&lt;&gt;"",INDEX([1]Sizer!N:N,(ROW()-3)/3+7),"")</f>
        <v>0</v>
      </c>
      <c r="O87" s="53">
        <f>IF($A86&lt;&gt;"",INDEX([1]Sizer!O:O,(ROW()-3)/3+7),"")</f>
        <v>0</v>
      </c>
      <c r="P87" s="53">
        <f>IF($A86&lt;&gt;"",INDEX([1]Sizer!P:P,(ROW()-3)/3+7),"")</f>
        <v>-4.3079946319018406E-3</v>
      </c>
      <c r="Q87" s="53">
        <f>IF($A86&lt;&gt;"",INDEX([1]Sizer!Q:Q,(ROW()-3)/3+7),"")</f>
        <v>0</v>
      </c>
      <c r="R87" s="53">
        <f>IF($A86&lt;&gt;"",INDEX([1]Sizer!R:R,(ROW()-3)/3+7),"")</f>
        <v>8.1471530920060337E-3</v>
      </c>
      <c r="S87" s="53">
        <f>IF($A86&lt;&gt;"",INDEX([1]Sizer!S:S,(ROW()-3)/3+7),"")</f>
        <v>0</v>
      </c>
      <c r="T87" s="53">
        <f>IF($A86&lt;&gt;"",INDEX([1]Sizer!T:T,(ROW()-3)/3+7),"")</f>
        <v>0</v>
      </c>
      <c r="U87" s="53">
        <f>IF($A86&lt;&gt;"",INDEX([1]Sizer!U:U,(ROW()-3)/3+7),"")</f>
        <v>0</v>
      </c>
      <c r="V87" s="53">
        <f>IF($A86&lt;&gt;"",INDEX([1]Sizer!V:V,(ROW()-3)/3+7),"")</f>
        <v>0</v>
      </c>
      <c r="W87" s="53">
        <f>IF($A86&lt;&gt;"",INDEX([1]Sizer!W:W,(ROW()-3)/3+7),"")</f>
        <v>0</v>
      </c>
      <c r="X87" s="53">
        <f>IF($A86&lt;&gt;"",INDEX([1]Sizer!X:X,(ROW()-3)/3+7),"")</f>
        <v>0</v>
      </c>
      <c r="Y87" s="53">
        <f>IF($A86&lt;&gt;"",INDEX([1]Sizer!Y:Y,(ROW()-3)/3+7),"")</f>
        <v>0</v>
      </c>
      <c r="Z87" s="53">
        <f>IF($A86&lt;&gt;"",INDEX([1]Sizer!Z:Z,(ROW()-3)/3+7),"")</f>
        <v>0</v>
      </c>
      <c r="AA87" s="53">
        <f>IF($A86&lt;&gt;"",SUM($B87:$Z87),"")</f>
        <v>9.2264871751960228E-2</v>
      </c>
    </row>
    <row r="88" spans="1:27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</row>
    <row r="89" spans="1:27" x14ac:dyDescent="0.2">
      <c r="A89" s="59">
        <f>IF(INDEX([1]Sizer!$A:$A,(ROW()-2)/3+7)&lt;&gt;"",INDEX([1]Sizer!$A:$A,(ROW()-2)/3+7),"")</f>
        <v>45139</v>
      </c>
      <c r="B89" s="51">
        <f>IF($A89&lt;&gt;"",INDEX([1]Sizer!EF:EF,(ROW()-2)/3+7),"")</f>
        <v>0</v>
      </c>
      <c r="C89" s="51">
        <f>IF($A89&lt;&gt;"",INDEX([1]Sizer!EG:EG,(ROW()-2)/3+7),"")</f>
        <v>1.5</v>
      </c>
      <c r="D89" s="51">
        <f>IF($A89&lt;&gt;"",INDEX([1]Sizer!EH:EH,(ROW()-2)/3+7),"")</f>
        <v>2</v>
      </c>
      <c r="E89" s="51">
        <f>IF($A89&lt;&gt;"",INDEX([1]Sizer!EI:EI,(ROW()-2)/3+7),"")</f>
        <v>1.5</v>
      </c>
      <c r="F89" s="51">
        <f>IF($A89&lt;&gt;"",INDEX([1]Sizer!EJ:EJ,(ROW()-2)/3+7),"")</f>
        <v>1.5</v>
      </c>
      <c r="G89" s="51">
        <f>IF($A89&lt;&gt;"",INDEX([1]Sizer!EK:EK,(ROW()-2)/3+7),"")</f>
        <v>3</v>
      </c>
      <c r="H89" s="51">
        <f>IF($A89&lt;&gt;"",INDEX([1]Sizer!EL:EL,(ROW()-2)/3+7),"")</f>
        <v>-0.5</v>
      </c>
      <c r="I89" s="51">
        <f>IF($A89&lt;&gt;"",INDEX([1]Sizer!EM:EM,(ROW()-2)/3+7),"")</f>
        <v>0</v>
      </c>
      <c r="J89" s="51">
        <f>IF($A89&lt;&gt;"",INDEX([1]Sizer!EN:EN,(ROW()-2)/3+7),"")</f>
        <v>0</v>
      </c>
      <c r="K89" s="51">
        <f>IF($A89&lt;&gt;"",INDEX([1]Sizer!EO:EO,(ROW()-2)/3+7),"")</f>
        <v>0</v>
      </c>
      <c r="L89" s="51">
        <f>IF($A89&lt;&gt;"",INDEX([1]Sizer!EP:EP,(ROW()-2)/3+7),"")</f>
        <v>0</v>
      </c>
      <c r="M89" s="51">
        <f>IF($A89&lt;&gt;"",INDEX([1]Sizer!EQ:EQ,(ROW()-2)/3+7),"")</f>
        <v>1.5</v>
      </c>
      <c r="N89" s="51">
        <f>IF($A89&lt;&gt;"",INDEX([1]Sizer!ER:ER,(ROW()-2)/3+7),"")</f>
        <v>0</v>
      </c>
      <c r="O89" s="51">
        <f>IF($A89&lt;&gt;"",INDEX([1]Sizer!ES:ES,(ROW()-2)/3+7),"")</f>
        <v>0</v>
      </c>
      <c r="P89" s="51">
        <f>IF($A89&lt;&gt;"",INDEX([1]Sizer!ET:ET,(ROW()-2)/3+7),"")</f>
        <v>1.5</v>
      </c>
      <c r="Q89" s="51">
        <f>IF($A89&lt;&gt;"",INDEX([1]Sizer!EU:EU,(ROW()-2)/3+7),"")</f>
        <v>0</v>
      </c>
      <c r="R89" s="51">
        <f>IF($A89&lt;&gt;"",INDEX([1]Sizer!EV:EV,(ROW()-2)/3+7),"")</f>
        <v>2.5</v>
      </c>
      <c r="S89" s="51">
        <f>IF($A89&lt;&gt;"",INDEX([1]Sizer!EW:EW,(ROW()-2)/3+7),"")</f>
        <v>0</v>
      </c>
      <c r="T89" s="51">
        <f>IF($A89&lt;&gt;"",INDEX([1]Sizer!EX:EX,(ROW()-2)/3+7),"")</f>
        <v>0</v>
      </c>
      <c r="U89" s="51">
        <f>IF($A89&lt;&gt;"",INDEX([1]Sizer!EY:EY,(ROW()-2)/3+7),"")</f>
        <v>0</v>
      </c>
      <c r="V89" s="51">
        <f>IF($A89&lt;&gt;"",INDEX([1]Sizer!EZ:EZ,(ROW()-2)/3+7),"")</f>
        <v>0</v>
      </c>
      <c r="W89" s="51">
        <f>IF($A89&lt;&gt;"",INDEX([1]Sizer!FA:FA,(ROW()-2)/3+7),"")</f>
        <v>0</v>
      </c>
      <c r="X89" s="51">
        <f>IF($A89&lt;&gt;"",INDEX([1]Sizer!FB:FB,(ROW()-2)/3+7),"")</f>
        <v>0</v>
      </c>
      <c r="Y89" s="51">
        <f>IF($A89&lt;&gt;"",INDEX([1]Sizer!FC:FC,(ROW()-2)/3+7),"")</f>
        <v>0</v>
      </c>
      <c r="Z89" s="51">
        <f>IF($A89&lt;&gt;"",INDEX([1]Sizer!FD:FD,(ROW()-2)/3+7),"")</f>
        <v>0</v>
      </c>
      <c r="AA89" s="52">
        <f>IF($A89&lt;&gt;"",INDEX([1]Sizer!$AB:$AB,(ROW()-2)/3+7)*'[1]Dashboard (Model)'!$U$2,"")</f>
        <v>2.5000000000000001E-2</v>
      </c>
    </row>
    <row r="90" spans="1:27" x14ac:dyDescent="0.2">
      <c r="A90" s="59"/>
      <c r="B90" s="53">
        <f>IF($A89&lt;&gt;"",INDEX([1]Sizer!B:B,(ROW()-3)/3+7),"")</f>
        <v>0</v>
      </c>
      <c r="C90" s="53">
        <f>IF($A89&lt;&gt;"",INDEX([1]Sizer!C:C,(ROW()-3)/3+7),"")</f>
        <v>1.0757940309506261E-2</v>
      </c>
      <c r="D90" s="53">
        <f>IF($A89&lt;&gt;"",INDEX([1]Sizer!D:D,(ROW()-3)/3+7),"")</f>
        <v>4.371292607348385E-2</v>
      </c>
      <c r="E90" s="53">
        <f>IF($A89&lt;&gt;"",INDEX([1]Sizer!E:E,(ROW()-3)/3+7),"")</f>
        <v>1.235167194796531E-2</v>
      </c>
      <c r="F90" s="53">
        <f>IF($A89&lt;&gt;"",INDEX([1]Sizer!F:F,(ROW()-3)/3+7),"")</f>
        <v>1.786845165238678E-2</v>
      </c>
      <c r="G90" s="53">
        <f>IF($A89&lt;&gt;"",INDEX([1]Sizer!G:G,(ROW()-3)/3+7),"")</f>
        <v>2.6188339816124468E-2</v>
      </c>
      <c r="H90" s="53">
        <f>IF($A89&lt;&gt;"",INDEX([1]Sizer!H:H,(ROW()-3)/3+7),"")</f>
        <v>-9.9251325088339226E-3</v>
      </c>
      <c r="I90" s="53">
        <f>IF($A89&lt;&gt;"",INDEX([1]Sizer!I:I,(ROW()-3)/3+7),"")</f>
        <v>0</v>
      </c>
      <c r="J90" s="53">
        <f>IF($A89&lt;&gt;"",INDEX([1]Sizer!J:J,(ROW()-3)/3+7),"")</f>
        <v>0</v>
      </c>
      <c r="K90" s="53">
        <f>IF($A89&lt;&gt;"",INDEX([1]Sizer!K:K,(ROW()-3)/3+7),"")</f>
        <v>0</v>
      </c>
      <c r="L90" s="53">
        <f>IF($A89&lt;&gt;"",INDEX([1]Sizer!L:L,(ROW()-3)/3+7),"")</f>
        <v>0</v>
      </c>
      <c r="M90" s="53">
        <f>IF($A89&lt;&gt;"",INDEX([1]Sizer!M:M,(ROW()-3)/3+7),"")</f>
        <v>1.4173325242718447E-2</v>
      </c>
      <c r="N90" s="53">
        <f>IF($A89&lt;&gt;"",INDEX([1]Sizer!N:N,(ROW()-3)/3+7),"")</f>
        <v>0</v>
      </c>
      <c r="O90" s="53">
        <f>IF($A89&lt;&gt;"",INDEX([1]Sizer!O:O,(ROW()-3)/3+7),"")</f>
        <v>0</v>
      </c>
      <c r="P90" s="53">
        <f>IF($A89&lt;&gt;"",INDEX([1]Sizer!P:P,(ROW()-3)/3+7),"")</f>
        <v>1.1876302918537524E-2</v>
      </c>
      <c r="Q90" s="53">
        <f>IF($A89&lt;&gt;"",INDEX([1]Sizer!Q:Q,(ROW()-3)/3+7),"")</f>
        <v>0</v>
      </c>
      <c r="R90" s="53">
        <f>IF($A89&lt;&gt;"",INDEX([1]Sizer!R:R,(ROW()-3)/3+7),"")</f>
        <v>8.1471530920060337E-3</v>
      </c>
      <c r="S90" s="53">
        <f>IF($A89&lt;&gt;"",INDEX([1]Sizer!S:S,(ROW()-3)/3+7),"")</f>
        <v>0</v>
      </c>
      <c r="T90" s="53">
        <f>IF($A89&lt;&gt;"",INDEX([1]Sizer!T:T,(ROW()-3)/3+7),"")</f>
        <v>0</v>
      </c>
      <c r="U90" s="53">
        <f>IF($A89&lt;&gt;"",INDEX([1]Sizer!U:U,(ROW()-3)/3+7),"")</f>
        <v>0</v>
      </c>
      <c r="V90" s="53">
        <f>IF($A89&lt;&gt;"",INDEX([1]Sizer!V:V,(ROW()-3)/3+7),"")</f>
        <v>0</v>
      </c>
      <c r="W90" s="53">
        <f>IF($A89&lt;&gt;"",INDEX([1]Sizer!W:W,(ROW()-3)/3+7),"")</f>
        <v>0</v>
      </c>
      <c r="X90" s="53">
        <f>IF($A89&lt;&gt;"",INDEX([1]Sizer!X:X,(ROW()-3)/3+7),"")</f>
        <v>0</v>
      </c>
      <c r="Y90" s="53">
        <f>IF($A89&lt;&gt;"",INDEX([1]Sizer!Y:Y,(ROW()-3)/3+7),"")</f>
        <v>0</v>
      </c>
      <c r="Z90" s="53">
        <f>IF($A89&lt;&gt;"",INDEX([1]Sizer!Z:Z,(ROW()-3)/3+7),"")</f>
        <v>0</v>
      </c>
      <c r="AA90" s="53">
        <f>IF($A89&lt;&gt;"",SUM($B90:$Z90),"")</f>
        <v>0.13515097854389474</v>
      </c>
    </row>
    <row r="91" spans="1:27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</row>
    <row r="92" spans="1:27" x14ac:dyDescent="0.2">
      <c r="A92" s="59">
        <f>IF(INDEX([1]Sizer!$A:$A,(ROW()-2)/3+7)&lt;&gt;"",INDEX([1]Sizer!$A:$A,(ROW()-2)/3+7),"")</f>
        <v>45170</v>
      </c>
      <c r="B92" s="51">
        <f>IF($A92&lt;&gt;"",INDEX([1]Sizer!EF:EF,(ROW()-2)/3+7),"")</f>
        <v>0</v>
      </c>
      <c r="C92" s="51">
        <f>IF($A92&lt;&gt;"",INDEX([1]Sizer!EG:EG,(ROW()-2)/3+7),"")</f>
        <v>0.5</v>
      </c>
      <c r="D92" s="51">
        <f>IF($A92&lt;&gt;"",INDEX([1]Sizer!EH:EH,(ROW()-2)/3+7),"")</f>
        <v>-0.5</v>
      </c>
      <c r="E92" s="51">
        <f>IF($A92&lt;&gt;"",INDEX([1]Sizer!EI:EI,(ROW()-2)/3+7),"")</f>
        <v>1</v>
      </c>
      <c r="F92" s="51">
        <f>IF($A92&lt;&gt;"",INDEX([1]Sizer!EJ:EJ,(ROW()-2)/3+7),"")</f>
        <v>0</v>
      </c>
      <c r="G92" s="51">
        <f>IF($A92&lt;&gt;"",INDEX([1]Sizer!EK:EK,(ROW()-2)/3+7),"")</f>
        <v>1</v>
      </c>
      <c r="H92" s="51">
        <f>IF($A92&lt;&gt;"",INDEX([1]Sizer!EL:EL,(ROW()-2)/3+7),"")</f>
        <v>0</v>
      </c>
      <c r="I92" s="51">
        <f>IF($A92&lt;&gt;"",INDEX([1]Sizer!EM:EM,(ROW()-2)/3+7),"")</f>
        <v>0</v>
      </c>
      <c r="J92" s="51">
        <f>IF($A92&lt;&gt;"",INDEX([1]Sizer!EN:EN,(ROW()-2)/3+7),"")</f>
        <v>0.5</v>
      </c>
      <c r="K92" s="51">
        <f>IF($A92&lt;&gt;"",INDEX([1]Sizer!EO:EO,(ROW()-2)/3+7),"")</f>
        <v>0</v>
      </c>
      <c r="L92" s="51">
        <f>IF($A92&lt;&gt;"",INDEX([1]Sizer!EP:EP,(ROW()-2)/3+7),"")</f>
        <v>0</v>
      </c>
      <c r="M92" s="51">
        <f>IF($A92&lt;&gt;"",INDEX([1]Sizer!EQ:EQ,(ROW()-2)/3+7),"")</f>
        <v>0</v>
      </c>
      <c r="N92" s="51">
        <f>IF($A92&lt;&gt;"",INDEX([1]Sizer!ER:ER,(ROW()-2)/3+7),"")</f>
        <v>0</v>
      </c>
      <c r="O92" s="51">
        <f>IF($A92&lt;&gt;"",INDEX([1]Sizer!ES:ES,(ROW()-2)/3+7),"")</f>
        <v>0</v>
      </c>
      <c r="P92" s="51">
        <f>IF($A92&lt;&gt;"",INDEX([1]Sizer!ET:ET,(ROW()-2)/3+7),"")</f>
        <v>1.5</v>
      </c>
      <c r="Q92" s="51">
        <f>IF($A92&lt;&gt;"",INDEX([1]Sizer!EU:EU,(ROW()-2)/3+7),"")</f>
        <v>3</v>
      </c>
      <c r="R92" s="51">
        <f>IF($A92&lt;&gt;"",INDEX([1]Sizer!EV:EV,(ROW()-2)/3+7),"")</f>
        <v>3</v>
      </c>
      <c r="S92" s="51">
        <f>IF($A92&lt;&gt;"",INDEX([1]Sizer!EW:EW,(ROW()-2)/3+7),"")</f>
        <v>0</v>
      </c>
      <c r="T92" s="51">
        <f>IF($A92&lt;&gt;"",INDEX([1]Sizer!EX:EX,(ROW()-2)/3+7),"")</f>
        <v>0</v>
      </c>
      <c r="U92" s="51">
        <f>IF($A92&lt;&gt;"",INDEX([1]Sizer!EY:EY,(ROW()-2)/3+7),"")</f>
        <v>0</v>
      </c>
      <c r="V92" s="51">
        <f>IF($A92&lt;&gt;"",INDEX([1]Sizer!EZ:EZ,(ROW()-2)/3+7),"")</f>
        <v>0.5</v>
      </c>
      <c r="W92" s="51">
        <f>IF($A92&lt;&gt;"",INDEX([1]Sizer!FA:FA,(ROW()-2)/3+7),"")</f>
        <v>0</v>
      </c>
      <c r="X92" s="51">
        <f>IF($A92&lt;&gt;"",INDEX([1]Sizer!FB:FB,(ROW()-2)/3+7),"")</f>
        <v>0</v>
      </c>
      <c r="Y92" s="51">
        <f>IF($A92&lt;&gt;"",INDEX([1]Sizer!FC:FC,(ROW()-2)/3+7),"")</f>
        <v>0</v>
      </c>
      <c r="Z92" s="51">
        <f>IF($A92&lt;&gt;"",INDEX([1]Sizer!FD:FD,(ROW()-2)/3+7),"")</f>
        <v>0</v>
      </c>
      <c r="AA92" s="52">
        <f>IF($A92&lt;&gt;"",INDEX([1]Sizer!$AB:$AB,(ROW()-2)/3+7)*'[1]Dashboard (Model)'!$U$2,"")</f>
        <v>0.03</v>
      </c>
    </row>
    <row r="93" spans="1:27" x14ac:dyDescent="0.2">
      <c r="A93" s="59"/>
      <c r="B93" s="53">
        <f>IF($A92&lt;&gt;"",INDEX([1]Sizer!B:B,(ROW()-3)/3+7),"")</f>
        <v>0</v>
      </c>
      <c r="C93" s="53">
        <f>IF($A92&lt;&gt;"",INDEX([1]Sizer!C:C,(ROW()-3)/3+7),"")</f>
        <v>5.3296635667396059E-3</v>
      </c>
      <c r="D93" s="53">
        <f>IF($A92&lt;&gt;"",INDEX([1]Sizer!D:D,(ROW()-3)/3+7),"")</f>
        <v>-1.2978630106571937E-2</v>
      </c>
      <c r="E93" s="53">
        <f>IF($A92&lt;&gt;"",INDEX([1]Sizer!E:E,(ROW()-3)/3+7),"")</f>
        <v>8.9409223003976759E-3</v>
      </c>
      <c r="F93" s="53">
        <f>IF($A92&lt;&gt;"",INDEX([1]Sizer!F:F,(ROW()-3)/3+7),"")</f>
        <v>0</v>
      </c>
      <c r="G93" s="53">
        <f>IF($A92&lt;&gt;"",INDEX([1]Sizer!G:G,(ROW()-3)/3+7),"")</f>
        <v>1.0813124306326303E-2</v>
      </c>
      <c r="H93" s="53">
        <f>IF($A92&lt;&gt;"",INDEX([1]Sizer!H:H,(ROW()-3)/3+7),"")</f>
        <v>0</v>
      </c>
      <c r="I93" s="53">
        <f>IF($A92&lt;&gt;"",INDEX([1]Sizer!I:I,(ROW()-3)/3+7),"")</f>
        <v>0</v>
      </c>
      <c r="J93" s="53">
        <f>IF($A92&lt;&gt;"",INDEX([1]Sizer!J:J,(ROW()-3)/3+7),"")</f>
        <v>6.1662183544303794E-3</v>
      </c>
      <c r="K93" s="53">
        <f>IF($A92&lt;&gt;"",INDEX([1]Sizer!K:K,(ROW()-3)/3+7),"")</f>
        <v>0</v>
      </c>
      <c r="L93" s="53">
        <f>IF($A92&lt;&gt;"",INDEX([1]Sizer!L:L,(ROW()-3)/3+7),"")</f>
        <v>0</v>
      </c>
      <c r="M93" s="53">
        <f>IF($A92&lt;&gt;"",INDEX([1]Sizer!M:M,(ROW()-3)/3+7),"")</f>
        <v>0</v>
      </c>
      <c r="N93" s="53">
        <f>IF($A92&lt;&gt;"",INDEX([1]Sizer!N:N,(ROW()-3)/3+7),"")</f>
        <v>0</v>
      </c>
      <c r="O93" s="53">
        <f>IF($A92&lt;&gt;"",INDEX([1]Sizer!O:O,(ROW()-3)/3+7),"")</f>
        <v>0</v>
      </c>
      <c r="P93" s="53">
        <f>IF($A92&lt;&gt;"",INDEX([1]Sizer!P:P,(ROW()-3)/3+7),"")</f>
        <v>1.1876302918537524E-2</v>
      </c>
      <c r="Q93" s="53">
        <f>IF($A92&lt;&gt;"",INDEX([1]Sizer!Q:Q,(ROW()-3)/3+7),"")</f>
        <v>0.05</v>
      </c>
      <c r="R93" s="53">
        <f>IF($A92&lt;&gt;"",INDEX([1]Sizer!R:R,(ROW()-3)/3+7),"")</f>
        <v>2.2359715670024226E-2</v>
      </c>
      <c r="S93" s="53">
        <f>IF($A92&lt;&gt;"",INDEX([1]Sizer!S:S,(ROW()-3)/3+7),"")</f>
        <v>0</v>
      </c>
      <c r="T93" s="53">
        <f>IF($A92&lt;&gt;"",INDEX([1]Sizer!T:T,(ROW()-3)/3+7),"")</f>
        <v>0</v>
      </c>
      <c r="U93" s="53">
        <f>IF($A92&lt;&gt;"",INDEX([1]Sizer!U:U,(ROW()-3)/3+7),"")</f>
        <v>0</v>
      </c>
      <c r="V93" s="53">
        <f>IF($A92&lt;&gt;"",INDEX([1]Sizer!V:V,(ROW()-3)/3+7),"")</f>
        <v>7.9208333333333335E-3</v>
      </c>
      <c r="W93" s="53">
        <f>IF($A92&lt;&gt;"",INDEX([1]Sizer!W:W,(ROW()-3)/3+7),"")</f>
        <v>0</v>
      </c>
      <c r="X93" s="53">
        <f>IF($A92&lt;&gt;"",INDEX([1]Sizer!X:X,(ROW()-3)/3+7),"")</f>
        <v>0</v>
      </c>
      <c r="Y93" s="53">
        <f>IF($A92&lt;&gt;"",INDEX([1]Sizer!Y:Y,(ROW()-3)/3+7),"")</f>
        <v>0</v>
      </c>
      <c r="Z93" s="53">
        <f>IF($A92&lt;&gt;"",INDEX([1]Sizer!Z:Z,(ROW()-3)/3+7),"")</f>
        <v>0</v>
      </c>
      <c r="AA93" s="53">
        <f>IF($A92&lt;&gt;"",SUM($B93:$Z93),"")</f>
        <v>0.11042815034321711</v>
      </c>
    </row>
    <row r="94" spans="1:27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</row>
    <row r="95" spans="1:27" x14ac:dyDescent="0.2">
      <c r="A95" s="59">
        <f>IF(INDEX([1]Sizer!$A:$A,(ROW()-2)/3+7)&lt;&gt;"",INDEX([1]Sizer!$A:$A,(ROW()-2)/3+7),"")</f>
        <v>45201</v>
      </c>
      <c r="B95" s="51">
        <f>IF($A95&lt;&gt;"",INDEX([1]Sizer!EF:EF,(ROW()-2)/3+7),"")</f>
        <v>0</v>
      </c>
      <c r="C95" s="51">
        <f>IF($A95&lt;&gt;"",INDEX([1]Sizer!EG:EG,(ROW()-2)/3+7),"")</f>
        <v>1.5</v>
      </c>
      <c r="D95" s="51">
        <f>IF($A95&lt;&gt;"",INDEX([1]Sizer!EH:EH,(ROW()-2)/3+7),"")</f>
        <v>-0.5</v>
      </c>
      <c r="E95" s="51">
        <f>IF($A95&lt;&gt;"",INDEX([1]Sizer!EI:EI,(ROW()-2)/3+7),"")</f>
        <v>0</v>
      </c>
      <c r="F95" s="51">
        <f>IF($A95&lt;&gt;"",INDEX([1]Sizer!EJ:EJ,(ROW()-2)/3+7),"")</f>
        <v>1.5</v>
      </c>
      <c r="G95" s="51">
        <f>IF($A95&lt;&gt;"",INDEX([1]Sizer!EK:EK,(ROW()-2)/3+7),"")</f>
        <v>0</v>
      </c>
      <c r="H95" s="51">
        <f>IF($A95&lt;&gt;"",INDEX([1]Sizer!EL:EL,(ROW()-2)/3+7),"")</f>
        <v>-0.5</v>
      </c>
      <c r="I95" s="51">
        <f>IF($A95&lt;&gt;"",INDEX([1]Sizer!EM:EM,(ROW()-2)/3+7),"")</f>
        <v>0</v>
      </c>
      <c r="J95" s="51">
        <f>IF($A95&lt;&gt;"",INDEX([1]Sizer!EN:EN,(ROW()-2)/3+7),"")</f>
        <v>1.5</v>
      </c>
      <c r="K95" s="51">
        <f>IF($A95&lt;&gt;"",INDEX([1]Sizer!EO:EO,(ROW()-2)/3+7),"")</f>
        <v>0</v>
      </c>
      <c r="L95" s="51">
        <f>IF($A95&lt;&gt;"",INDEX([1]Sizer!EP:EP,(ROW()-2)/3+7),"")</f>
        <v>1.5</v>
      </c>
      <c r="M95" s="51">
        <f>IF($A95&lt;&gt;"",INDEX([1]Sizer!EQ:EQ,(ROW()-2)/3+7),"")</f>
        <v>1.5</v>
      </c>
      <c r="N95" s="51">
        <f>IF($A95&lt;&gt;"",INDEX([1]Sizer!ER:ER,(ROW()-2)/3+7),"")</f>
        <v>0</v>
      </c>
      <c r="O95" s="51">
        <f>IF($A95&lt;&gt;"",INDEX([1]Sizer!ES:ES,(ROW()-2)/3+7),"")</f>
        <v>0</v>
      </c>
      <c r="P95" s="51">
        <f>IF($A95&lt;&gt;"",INDEX([1]Sizer!ET:ET,(ROW()-2)/3+7),"")</f>
        <v>-0.5</v>
      </c>
      <c r="Q95" s="51">
        <f>IF($A95&lt;&gt;"",INDEX([1]Sizer!EU:EU,(ROW()-2)/3+7),"")</f>
        <v>0</v>
      </c>
      <c r="R95" s="51">
        <f>IF($A95&lt;&gt;"",INDEX([1]Sizer!EV:EV,(ROW()-2)/3+7),"")</f>
        <v>3</v>
      </c>
      <c r="S95" s="51">
        <f>IF($A95&lt;&gt;"",INDEX([1]Sizer!EW:EW,(ROW()-2)/3+7),"")</f>
        <v>0</v>
      </c>
      <c r="T95" s="51">
        <f>IF($A95&lt;&gt;"",INDEX([1]Sizer!EX:EX,(ROW()-2)/3+7),"")</f>
        <v>0</v>
      </c>
      <c r="U95" s="51">
        <f>IF($A95&lt;&gt;"",INDEX([1]Sizer!EY:EY,(ROW()-2)/3+7),"")</f>
        <v>1.5</v>
      </c>
      <c r="V95" s="51">
        <f>IF($A95&lt;&gt;"",INDEX([1]Sizer!EZ:EZ,(ROW()-2)/3+7),"")</f>
        <v>1.5</v>
      </c>
      <c r="W95" s="51">
        <f>IF($A95&lt;&gt;"",INDEX([1]Sizer!FA:FA,(ROW()-2)/3+7),"")</f>
        <v>0</v>
      </c>
      <c r="X95" s="51">
        <f>IF($A95&lt;&gt;"",INDEX([1]Sizer!FB:FB,(ROW()-2)/3+7),"")</f>
        <v>0</v>
      </c>
      <c r="Y95" s="51">
        <f>IF($A95&lt;&gt;"",INDEX([1]Sizer!FC:FC,(ROW()-2)/3+7),"")</f>
        <v>0</v>
      </c>
      <c r="Z95" s="51">
        <f>IF($A95&lt;&gt;"",INDEX([1]Sizer!FD:FD,(ROW()-2)/3+7),"")</f>
        <v>0</v>
      </c>
      <c r="AA95" s="52">
        <f>IF($A95&lt;&gt;"",INDEX([1]Sizer!$AB:$AB,(ROW()-2)/3+7)*'[1]Dashboard (Model)'!$U$2,"")</f>
        <v>0.03</v>
      </c>
    </row>
    <row r="96" spans="1:27" x14ac:dyDescent="0.2">
      <c r="A96" s="59"/>
      <c r="B96" s="53">
        <f>IF($A95&lt;&gt;"",INDEX([1]Sizer!B:B,(ROW()-3)/3+7),"")</f>
        <v>0</v>
      </c>
      <c r="C96" s="53">
        <f>IF($A95&lt;&gt;"",INDEX([1]Sizer!C:C,(ROW()-3)/3+7),"")</f>
        <v>1.484771706586826E-2</v>
      </c>
      <c r="D96" s="53">
        <f>IF($A95&lt;&gt;"",INDEX([1]Sizer!D:D,(ROW()-3)/3+7),"")</f>
        <v>-1.2978630106571937E-2</v>
      </c>
      <c r="E96" s="53">
        <f>IF($A95&lt;&gt;"",INDEX([1]Sizer!E:E,(ROW()-3)/3+7),"")</f>
        <v>0</v>
      </c>
      <c r="F96" s="53">
        <f>IF($A95&lt;&gt;"",INDEX([1]Sizer!F:F,(ROW()-3)/3+7),"")</f>
        <v>2.3765834664536734E-2</v>
      </c>
      <c r="G96" s="53">
        <f>IF($A95&lt;&gt;"",INDEX([1]Sizer!G:G,(ROW()-3)/3+7),"")</f>
        <v>0</v>
      </c>
      <c r="H96" s="53">
        <f>IF($A95&lt;&gt;"",INDEX([1]Sizer!H:H,(ROW()-3)/3+7),"")</f>
        <v>-1.1444163461538459E-2</v>
      </c>
      <c r="I96" s="53">
        <f>IF($A95&lt;&gt;"",INDEX([1]Sizer!I:I,(ROW()-3)/3+7),"")</f>
        <v>0</v>
      </c>
      <c r="J96" s="53">
        <f>IF($A95&lt;&gt;"",INDEX([1]Sizer!J:J,(ROW()-3)/3+7),"")</f>
        <v>1.8146136566921447E-2</v>
      </c>
      <c r="K96" s="53">
        <f>IF($A95&lt;&gt;"",INDEX([1]Sizer!K:K,(ROW()-3)/3+7),"")</f>
        <v>0</v>
      </c>
      <c r="L96" s="53">
        <f>IF($A95&lt;&gt;"",INDEX([1]Sizer!L:L,(ROW()-3)/3+7),"")</f>
        <v>3.5005676470588228E-2</v>
      </c>
      <c r="M96" s="53">
        <f>IF($A95&lt;&gt;"",INDEX([1]Sizer!M:M,(ROW()-3)/3+7),"")</f>
        <v>2.0140901398916961E-2</v>
      </c>
      <c r="N96" s="53">
        <f>IF($A95&lt;&gt;"",INDEX([1]Sizer!N:N,(ROW()-3)/3+7),"")</f>
        <v>0</v>
      </c>
      <c r="O96" s="53">
        <f>IF($A95&lt;&gt;"",INDEX([1]Sizer!O:O,(ROW()-3)/3+7),"")</f>
        <v>0</v>
      </c>
      <c r="P96" s="53">
        <f>IF($A95&lt;&gt;"",INDEX([1]Sizer!P:P,(ROW()-3)/3+7),"")</f>
        <v>-5.028701199932397E-3</v>
      </c>
      <c r="Q96" s="53">
        <f>IF($A95&lt;&gt;"",INDEX([1]Sizer!Q:Q,(ROW()-3)/3+7),"")</f>
        <v>0</v>
      </c>
      <c r="R96" s="53">
        <f>IF($A95&lt;&gt;"",INDEX([1]Sizer!R:R,(ROW()-3)/3+7),"")</f>
        <v>2.2359715670024226E-2</v>
      </c>
      <c r="S96" s="53">
        <f>IF($A95&lt;&gt;"",INDEX([1]Sizer!S:S,(ROW()-3)/3+7),"")</f>
        <v>0</v>
      </c>
      <c r="T96" s="53">
        <f>IF($A95&lt;&gt;"",INDEX([1]Sizer!T:T,(ROW()-3)/3+7),"")</f>
        <v>0</v>
      </c>
      <c r="U96" s="53">
        <f>IF($A95&lt;&gt;"",INDEX([1]Sizer!U:U,(ROW()-3)/3+7),"")</f>
        <v>3.7968726074011049E-2</v>
      </c>
      <c r="V96" s="53">
        <f>IF($A95&lt;&gt;"",INDEX([1]Sizer!V:V,(ROW()-3)/3+7),"")</f>
        <v>2.5215953389830504E-2</v>
      </c>
      <c r="W96" s="53">
        <f>IF($A95&lt;&gt;"",INDEX([1]Sizer!W:W,(ROW()-3)/3+7),"")</f>
        <v>0</v>
      </c>
      <c r="X96" s="53">
        <f>IF($A95&lt;&gt;"",INDEX([1]Sizer!X:X,(ROW()-3)/3+7),"")</f>
        <v>0</v>
      </c>
      <c r="Y96" s="53">
        <f>IF($A95&lt;&gt;"",INDEX([1]Sizer!Y:Y,(ROW()-3)/3+7),"")</f>
        <v>0</v>
      </c>
      <c r="Z96" s="53">
        <f>IF($A95&lt;&gt;"",INDEX([1]Sizer!Z:Z,(ROW()-3)/3+7),"")</f>
        <v>0</v>
      </c>
      <c r="AA96" s="53">
        <f>IF($A95&lt;&gt;"",SUM($B96:$Z96),"")</f>
        <v>0.16799916653265462</v>
      </c>
    </row>
    <row r="97" spans="1:27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</row>
    <row r="98" spans="1:27" x14ac:dyDescent="0.2">
      <c r="A98" s="59">
        <f>IF(INDEX([1]Sizer!$A:$A,(ROW()-2)/3+7)&lt;&gt;"",INDEX([1]Sizer!$A:$A,(ROW()-2)/3+7),"")</f>
        <v>45201</v>
      </c>
      <c r="B98" s="51">
        <f>IF($A98&lt;&gt;"",INDEX([1]Sizer!EF:EF,(ROW()-2)/3+7),"")</f>
        <v>0</v>
      </c>
      <c r="C98" s="51">
        <f>IF($A98&lt;&gt;"",INDEX([1]Sizer!EG:EG,(ROW()-2)/3+7),"")</f>
        <v>1.5</v>
      </c>
      <c r="D98" s="51">
        <f>IF($A98&lt;&gt;"",INDEX([1]Sizer!EH:EH,(ROW()-2)/3+7),"")</f>
        <v>-0.5</v>
      </c>
      <c r="E98" s="51">
        <f>IF($A98&lt;&gt;"",INDEX([1]Sizer!EI:EI,(ROW()-2)/3+7),"")</f>
        <v>0</v>
      </c>
      <c r="F98" s="51">
        <f>IF($A98&lt;&gt;"",INDEX([1]Sizer!EJ:EJ,(ROW()-2)/3+7),"")</f>
        <v>1.5</v>
      </c>
      <c r="G98" s="51">
        <f>IF($A98&lt;&gt;"",INDEX([1]Sizer!EK:EK,(ROW()-2)/3+7),"")</f>
        <v>0</v>
      </c>
      <c r="H98" s="51">
        <f>IF($A98&lt;&gt;"",INDEX([1]Sizer!EL:EL,(ROW()-2)/3+7),"")</f>
        <v>-0.5</v>
      </c>
      <c r="I98" s="51">
        <f>IF($A98&lt;&gt;"",INDEX([1]Sizer!EM:EM,(ROW()-2)/3+7),"")</f>
        <v>0</v>
      </c>
      <c r="J98" s="51">
        <f>IF($A98&lt;&gt;"",INDEX([1]Sizer!EN:EN,(ROW()-2)/3+7),"")</f>
        <v>1.5</v>
      </c>
      <c r="K98" s="51">
        <f>IF($A98&lt;&gt;"",INDEX([1]Sizer!EO:EO,(ROW()-2)/3+7),"")</f>
        <v>0</v>
      </c>
      <c r="L98" s="51">
        <f>IF($A98&lt;&gt;"",INDEX([1]Sizer!EP:EP,(ROW()-2)/3+7),"")</f>
        <v>1.5</v>
      </c>
      <c r="M98" s="51">
        <f>IF($A98&lt;&gt;"",INDEX([1]Sizer!EQ:EQ,(ROW()-2)/3+7),"")</f>
        <v>1.5</v>
      </c>
      <c r="N98" s="51">
        <f>IF($A98&lt;&gt;"",INDEX([1]Sizer!ER:ER,(ROW()-2)/3+7),"")</f>
        <v>0</v>
      </c>
      <c r="O98" s="51">
        <f>IF($A98&lt;&gt;"",INDEX([1]Sizer!ES:ES,(ROW()-2)/3+7),"")</f>
        <v>0</v>
      </c>
      <c r="P98" s="51">
        <f>IF($A98&lt;&gt;"",INDEX([1]Sizer!ET:ET,(ROW()-2)/3+7),"")</f>
        <v>-0.5</v>
      </c>
      <c r="Q98" s="51">
        <f>IF($A98&lt;&gt;"",INDEX([1]Sizer!EU:EU,(ROW()-2)/3+7),"")</f>
        <v>0</v>
      </c>
      <c r="R98" s="51">
        <f>IF($A98&lt;&gt;"",INDEX([1]Sizer!EV:EV,(ROW()-2)/3+7),"")</f>
        <v>3</v>
      </c>
      <c r="S98" s="51">
        <f>IF($A98&lt;&gt;"",INDEX([1]Sizer!EW:EW,(ROW()-2)/3+7),"")</f>
        <v>0</v>
      </c>
      <c r="T98" s="51">
        <f>IF($A98&lt;&gt;"",INDEX([1]Sizer!EX:EX,(ROW()-2)/3+7),"")</f>
        <v>0</v>
      </c>
      <c r="U98" s="51">
        <f>IF($A98&lt;&gt;"",INDEX([1]Sizer!EY:EY,(ROW()-2)/3+7),"")</f>
        <v>1.5</v>
      </c>
      <c r="V98" s="51">
        <f>IF($A98&lt;&gt;"",INDEX([1]Sizer!EZ:EZ,(ROW()-2)/3+7),"")</f>
        <v>1.5</v>
      </c>
      <c r="W98" s="51">
        <f>IF($A98&lt;&gt;"",INDEX([1]Sizer!FA:FA,(ROW()-2)/3+7),"")</f>
        <v>0</v>
      </c>
      <c r="X98" s="51">
        <f>IF($A98&lt;&gt;"",INDEX([1]Sizer!FB:FB,(ROW()-2)/3+7),"")</f>
        <v>0</v>
      </c>
      <c r="Y98" s="51">
        <f>IF($A98&lt;&gt;"",INDEX([1]Sizer!FC:FC,(ROW()-2)/3+7),"")</f>
        <v>0</v>
      </c>
      <c r="Z98" s="51">
        <f>IF($A98&lt;&gt;"",INDEX([1]Sizer!FD:FD,(ROW()-2)/3+7),"")</f>
        <v>0</v>
      </c>
      <c r="AA98" s="52">
        <f>IF($A98&lt;&gt;"",INDEX([1]Sizer!$AB:$AB,(ROW()-2)/3+7)*'[1]Dashboard (Model)'!$U$2,"")</f>
        <v>0.03</v>
      </c>
    </row>
    <row r="99" spans="1:27" x14ac:dyDescent="0.2">
      <c r="A99" s="59"/>
      <c r="B99" s="53">
        <f>IF($A98&lt;&gt;"",INDEX([1]Sizer!B:B,(ROW()-3)/3+7),"")</f>
        <v>0</v>
      </c>
      <c r="C99" s="53">
        <f>IF($A98&lt;&gt;"",INDEX([1]Sizer!C:C,(ROW()-3)/3+7),"")</f>
        <v>1.484771706586826E-2</v>
      </c>
      <c r="D99" s="53">
        <f>IF($A98&lt;&gt;"",INDEX([1]Sizer!D:D,(ROW()-3)/3+7),"")</f>
        <v>-1.2978630106571937E-2</v>
      </c>
      <c r="E99" s="53">
        <f>IF($A98&lt;&gt;"",INDEX([1]Sizer!E:E,(ROW()-3)/3+7),"")</f>
        <v>0</v>
      </c>
      <c r="F99" s="53">
        <f>IF($A98&lt;&gt;"",INDEX([1]Sizer!F:F,(ROW()-3)/3+7),"")</f>
        <v>2.3765834664536734E-2</v>
      </c>
      <c r="G99" s="53">
        <f>IF($A98&lt;&gt;"",INDEX([1]Sizer!G:G,(ROW()-3)/3+7),"")</f>
        <v>0</v>
      </c>
      <c r="H99" s="53">
        <f>IF($A98&lt;&gt;"",INDEX([1]Sizer!H:H,(ROW()-3)/3+7),"")</f>
        <v>-1.1444163461538459E-2</v>
      </c>
      <c r="I99" s="53">
        <f>IF($A98&lt;&gt;"",INDEX([1]Sizer!I:I,(ROW()-3)/3+7),"")</f>
        <v>0</v>
      </c>
      <c r="J99" s="53">
        <f>IF($A98&lt;&gt;"",INDEX([1]Sizer!J:J,(ROW()-3)/3+7),"")</f>
        <v>1.8146136566921447E-2</v>
      </c>
      <c r="K99" s="53">
        <f>IF($A98&lt;&gt;"",INDEX([1]Sizer!K:K,(ROW()-3)/3+7),"")</f>
        <v>0</v>
      </c>
      <c r="L99" s="53">
        <f>IF($A98&lt;&gt;"",INDEX([1]Sizer!L:L,(ROW()-3)/3+7),"")</f>
        <v>3.5005676470588228E-2</v>
      </c>
      <c r="M99" s="53">
        <f>IF($A98&lt;&gt;"",INDEX([1]Sizer!M:M,(ROW()-3)/3+7),"")</f>
        <v>2.0140901398916961E-2</v>
      </c>
      <c r="N99" s="53">
        <f>IF($A98&lt;&gt;"",INDEX([1]Sizer!N:N,(ROW()-3)/3+7),"")</f>
        <v>0</v>
      </c>
      <c r="O99" s="53">
        <f>IF($A98&lt;&gt;"",INDEX([1]Sizer!O:O,(ROW()-3)/3+7),"")</f>
        <v>0</v>
      </c>
      <c r="P99" s="53">
        <f>IF($A98&lt;&gt;"",INDEX([1]Sizer!P:P,(ROW()-3)/3+7),"")</f>
        <v>-5.028701199932397E-3</v>
      </c>
      <c r="Q99" s="53">
        <f>IF($A98&lt;&gt;"",INDEX([1]Sizer!Q:Q,(ROW()-3)/3+7),"")</f>
        <v>0</v>
      </c>
      <c r="R99" s="53">
        <f>IF($A98&lt;&gt;"",INDEX([1]Sizer!R:R,(ROW()-3)/3+7),"")</f>
        <v>2.2359715670024226E-2</v>
      </c>
      <c r="S99" s="53">
        <f>IF($A98&lt;&gt;"",INDEX([1]Sizer!S:S,(ROW()-3)/3+7),"")</f>
        <v>0</v>
      </c>
      <c r="T99" s="53">
        <f>IF($A98&lt;&gt;"",INDEX([1]Sizer!T:T,(ROW()-3)/3+7),"")</f>
        <v>0</v>
      </c>
      <c r="U99" s="53">
        <f>IF($A98&lt;&gt;"",INDEX([1]Sizer!U:U,(ROW()-3)/3+7),"")</f>
        <v>3.7968726074011049E-2</v>
      </c>
      <c r="V99" s="53">
        <f>IF($A98&lt;&gt;"",INDEX([1]Sizer!V:V,(ROW()-3)/3+7),"")</f>
        <v>2.5215953389830504E-2</v>
      </c>
      <c r="W99" s="53">
        <f>IF($A98&lt;&gt;"",INDEX([1]Sizer!W:W,(ROW()-3)/3+7),"")</f>
        <v>0</v>
      </c>
      <c r="X99" s="53">
        <f>IF($A98&lt;&gt;"",INDEX([1]Sizer!X:X,(ROW()-3)/3+7),"")</f>
        <v>0</v>
      </c>
      <c r="Y99" s="53">
        <f>IF($A98&lt;&gt;"",INDEX([1]Sizer!Y:Y,(ROW()-3)/3+7),"")</f>
        <v>0</v>
      </c>
      <c r="Z99" s="53">
        <f>IF($A98&lt;&gt;"",INDEX([1]Sizer!Z:Z,(ROW()-3)/3+7),"")</f>
        <v>0</v>
      </c>
      <c r="AA99" s="53">
        <f>IF($A98&lt;&gt;"",SUM($B99:$Z99),"")</f>
        <v>0.16799916653265462</v>
      </c>
    </row>
    <row r="100" spans="1:27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</row>
    <row r="101" spans="1:27" x14ac:dyDescent="0.2">
      <c r="A101" s="59">
        <f>IF(INDEX([1]Sizer!$A:$A,(ROW()-2)/3+7)&lt;&gt;"",INDEX([1]Sizer!$A:$A,(ROW()-2)/3+7),"")</f>
        <v>45231</v>
      </c>
      <c r="B101" s="51">
        <f>IF($A101&lt;&gt;"",INDEX([1]Sizer!EF:EF,(ROW()-2)/3+7),"")</f>
        <v>0</v>
      </c>
      <c r="C101" s="51">
        <f>IF($A101&lt;&gt;"",INDEX([1]Sizer!EG:EG,(ROW()-2)/3+7),"")</f>
        <v>1</v>
      </c>
      <c r="D101" s="51">
        <f>IF($A101&lt;&gt;"",INDEX([1]Sizer!EH:EH,(ROW()-2)/3+7),"")</f>
        <v>-0.5</v>
      </c>
      <c r="E101" s="51">
        <f>IF($A101&lt;&gt;"",INDEX([1]Sizer!EI:EI,(ROW()-2)/3+7),"")</f>
        <v>0</v>
      </c>
      <c r="F101" s="51">
        <f>IF($A101&lt;&gt;"",INDEX([1]Sizer!EJ:EJ,(ROW()-2)/3+7),"")</f>
        <v>0</v>
      </c>
      <c r="G101" s="51">
        <f>IF($A101&lt;&gt;"",INDEX([1]Sizer!EK:EK,(ROW()-2)/3+7),"")</f>
        <v>3</v>
      </c>
      <c r="H101" s="51">
        <f>IF($A101&lt;&gt;"",INDEX([1]Sizer!EL:EL,(ROW()-2)/3+7),"")</f>
        <v>-0.5</v>
      </c>
      <c r="I101" s="51">
        <f>IF($A101&lt;&gt;"",INDEX([1]Sizer!EM:EM,(ROW()-2)/3+7),"")</f>
        <v>-0.5</v>
      </c>
      <c r="J101" s="51">
        <f>IF($A101&lt;&gt;"",INDEX([1]Sizer!EN:EN,(ROW()-2)/3+7),"")</f>
        <v>0</v>
      </c>
      <c r="K101" s="51">
        <f>IF($A101&lt;&gt;"",INDEX([1]Sizer!EO:EO,(ROW()-2)/3+7),"")</f>
        <v>0</v>
      </c>
      <c r="L101" s="51">
        <f>IF($A101&lt;&gt;"",INDEX([1]Sizer!EP:EP,(ROW()-2)/3+7),"")</f>
        <v>1</v>
      </c>
      <c r="M101" s="51">
        <f>IF($A101&lt;&gt;"",INDEX([1]Sizer!EQ:EQ,(ROW()-2)/3+7),"")</f>
        <v>0</v>
      </c>
      <c r="N101" s="51">
        <f>IF($A101&lt;&gt;"",INDEX([1]Sizer!ER:ER,(ROW()-2)/3+7),"")</f>
        <v>0</v>
      </c>
      <c r="O101" s="51">
        <f>IF($A101&lt;&gt;"",INDEX([1]Sizer!ES:ES,(ROW()-2)/3+7),"")</f>
        <v>0</v>
      </c>
      <c r="P101" s="51">
        <f>IF($A101&lt;&gt;"",INDEX([1]Sizer!ET:ET,(ROW()-2)/3+7),"")</f>
        <v>3</v>
      </c>
      <c r="Q101" s="51">
        <f>IF($A101&lt;&gt;"",INDEX([1]Sizer!EU:EU,(ROW()-2)/3+7),"")</f>
        <v>2</v>
      </c>
      <c r="R101" s="51">
        <f>IF($A101&lt;&gt;"",INDEX([1]Sizer!EV:EV,(ROW()-2)/3+7),"")</f>
        <v>3</v>
      </c>
      <c r="S101" s="51">
        <f>IF($A101&lt;&gt;"",INDEX([1]Sizer!EW:EW,(ROW()-2)/3+7),"")</f>
        <v>0</v>
      </c>
      <c r="T101" s="51">
        <f>IF($A101&lt;&gt;"",INDEX([1]Sizer!EX:EX,(ROW()-2)/3+7),"")</f>
        <v>0</v>
      </c>
      <c r="U101" s="51">
        <f>IF($A101&lt;&gt;"",INDEX([1]Sizer!EY:EY,(ROW()-2)/3+7),"")</f>
        <v>1</v>
      </c>
      <c r="V101" s="51">
        <f>IF($A101&lt;&gt;"",INDEX([1]Sizer!EZ:EZ,(ROW()-2)/3+7),"")</f>
        <v>1.5</v>
      </c>
      <c r="W101" s="51">
        <f>IF($A101&lt;&gt;"",INDEX([1]Sizer!FA:FA,(ROW()-2)/3+7),"")</f>
        <v>0</v>
      </c>
      <c r="X101" s="51">
        <f>IF($A101&lt;&gt;"",INDEX([1]Sizer!FB:FB,(ROW()-2)/3+7),"")</f>
        <v>0</v>
      </c>
      <c r="Y101" s="51">
        <f>IF($A101&lt;&gt;"",INDEX([1]Sizer!FC:FC,(ROW()-2)/3+7),"")</f>
        <v>0</v>
      </c>
      <c r="Z101" s="51">
        <f>IF($A101&lt;&gt;"",INDEX([1]Sizer!FD:FD,(ROW()-2)/3+7),"")</f>
        <v>0</v>
      </c>
      <c r="AA101" s="52">
        <f>IF($A101&lt;&gt;"",INDEX([1]Sizer!$AB:$AB,(ROW()-2)/3+7)*'[1]Dashboard (Model)'!$U$2,"")</f>
        <v>0.02</v>
      </c>
    </row>
    <row r="102" spans="1:27" x14ac:dyDescent="0.2">
      <c r="A102" s="59"/>
      <c r="B102" s="53">
        <f>IF($A101&lt;&gt;"",INDEX([1]Sizer!B:B,(ROW()-3)/3+7),"")</f>
        <v>0</v>
      </c>
      <c r="C102" s="53">
        <f>IF($A101&lt;&gt;"",INDEX([1]Sizer!C:C,(ROW()-3)/3+7),"")</f>
        <v>6.0711794546607495E-3</v>
      </c>
      <c r="D102" s="53">
        <f>IF($A101&lt;&gt;"",INDEX([1]Sizer!D:D,(ROW()-3)/3+7),"")</f>
        <v>-1.2978630106571937E-2</v>
      </c>
      <c r="E102" s="53">
        <f>IF($A101&lt;&gt;"",INDEX([1]Sizer!E:E,(ROW()-3)/3+7),"")</f>
        <v>0</v>
      </c>
      <c r="F102" s="53">
        <f>IF($A101&lt;&gt;"",INDEX([1]Sizer!F:F,(ROW()-3)/3+7),"")</f>
        <v>0</v>
      </c>
      <c r="G102" s="53">
        <f>IF($A101&lt;&gt;"",INDEX([1]Sizer!G:G,(ROW()-3)/3+7),"")</f>
        <v>2.2728189910979229E-2</v>
      </c>
      <c r="H102" s="53">
        <f>IF($A101&lt;&gt;"",INDEX([1]Sizer!H:H,(ROW()-3)/3+7),"")</f>
        <v>-1.1444163461538459E-2</v>
      </c>
      <c r="I102" s="53">
        <f>IF($A101&lt;&gt;"",INDEX([1]Sizer!I:I,(ROW()-3)/3+7),"")</f>
        <v>-6.7662544169611316E-3</v>
      </c>
      <c r="J102" s="53">
        <f>IF($A101&lt;&gt;"",INDEX([1]Sizer!J:J,(ROW()-3)/3+7),"")</f>
        <v>0</v>
      </c>
      <c r="K102" s="53">
        <f>IF($A101&lt;&gt;"",INDEX([1]Sizer!K:K,(ROW()-3)/3+7),"")</f>
        <v>0</v>
      </c>
      <c r="L102" s="53">
        <f>IF($A101&lt;&gt;"",INDEX([1]Sizer!L:L,(ROW()-3)/3+7),"")</f>
        <v>1.5890871369294606E-2</v>
      </c>
      <c r="M102" s="53">
        <f>IF($A101&lt;&gt;"",INDEX([1]Sizer!M:M,(ROW()-3)/3+7),"")</f>
        <v>0</v>
      </c>
      <c r="N102" s="53">
        <f>IF($A101&lt;&gt;"",INDEX([1]Sizer!N:N,(ROW()-3)/3+7),"")</f>
        <v>0</v>
      </c>
      <c r="O102" s="53">
        <f>IF($A101&lt;&gt;"",INDEX([1]Sizer!O:O,(ROW()-3)/3+7),"")</f>
        <v>0</v>
      </c>
      <c r="P102" s="53">
        <f>IF($A101&lt;&gt;"",INDEX([1]Sizer!P:P,(ROW()-3)/3+7),"")</f>
        <v>1.9626067646053982E-2</v>
      </c>
      <c r="Q102" s="53">
        <f>IF($A101&lt;&gt;"",INDEX([1]Sizer!Q:Q,(ROW()-3)/3+7),"")</f>
        <v>2.2009770114942536E-2</v>
      </c>
      <c r="R102" s="53">
        <f>IF($A101&lt;&gt;"",INDEX([1]Sizer!R:R,(ROW()-3)/3+7),"")</f>
        <v>2.2359715670024226E-2</v>
      </c>
      <c r="S102" s="53">
        <f>IF($A101&lt;&gt;"",INDEX([1]Sizer!S:S,(ROW()-3)/3+7),"")</f>
        <v>0</v>
      </c>
      <c r="T102" s="53">
        <f>IF($A101&lt;&gt;"",INDEX([1]Sizer!T:T,(ROW()-3)/3+7),"")</f>
        <v>0</v>
      </c>
      <c r="U102" s="53">
        <f>IF($A101&lt;&gt;"",INDEX([1]Sizer!U:U,(ROW()-3)/3+7),"")</f>
        <v>1.6131844987363104E-2</v>
      </c>
      <c r="V102" s="53">
        <f>IF($A101&lt;&gt;"",INDEX([1]Sizer!V:V,(ROW()-3)/3+7),"")</f>
        <v>2.5215953389830504E-2</v>
      </c>
      <c r="W102" s="53">
        <f>IF($A101&lt;&gt;"",INDEX([1]Sizer!W:W,(ROW()-3)/3+7),"")</f>
        <v>0</v>
      </c>
      <c r="X102" s="53">
        <f>IF($A101&lt;&gt;"",INDEX([1]Sizer!X:X,(ROW()-3)/3+7),"")</f>
        <v>0</v>
      </c>
      <c r="Y102" s="53">
        <f>IF($A101&lt;&gt;"",INDEX([1]Sizer!Y:Y,(ROW()-3)/3+7),"")</f>
        <v>0</v>
      </c>
      <c r="Z102" s="53">
        <f>IF($A101&lt;&gt;"",INDEX([1]Sizer!Z:Z,(ROW()-3)/3+7),"")</f>
        <v>0</v>
      </c>
      <c r="AA102" s="53">
        <f>IF($A101&lt;&gt;"",SUM($B102:$Z102),"")</f>
        <v>0.11884454455807741</v>
      </c>
    </row>
    <row r="103" spans="1:27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</row>
    <row r="104" spans="1:27" x14ac:dyDescent="0.2">
      <c r="A104" s="59">
        <f>IF(INDEX([1]Sizer!$A:$A,(ROW()-2)/3+7)&lt;&gt;"",INDEX([1]Sizer!$A:$A,(ROW()-2)/3+7),"")</f>
        <v>45261</v>
      </c>
      <c r="B104" s="51">
        <f>IF($A104&lt;&gt;"",INDEX([1]Sizer!EF:EF,(ROW()-2)/3+7),"")</f>
        <v>0</v>
      </c>
      <c r="C104" s="51">
        <f>IF($A104&lt;&gt;"",INDEX([1]Sizer!EG:EG,(ROW()-2)/3+7),"")</f>
        <v>0</v>
      </c>
      <c r="D104" s="51">
        <f>IF($A104&lt;&gt;"",INDEX([1]Sizer!EH:EH,(ROW()-2)/3+7),"")</f>
        <v>2</v>
      </c>
      <c r="E104" s="51">
        <f>IF($A104&lt;&gt;"",INDEX([1]Sizer!EI:EI,(ROW()-2)/3+7),"")</f>
        <v>1</v>
      </c>
      <c r="F104" s="51">
        <f>IF($A104&lt;&gt;"",INDEX([1]Sizer!EJ:EJ,(ROW()-2)/3+7),"")</f>
        <v>0</v>
      </c>
      <c r="G104" s="51">
        <f>IF($A104&lt;&gt;"",INDEX([1]Sizer!EK:EK,(ROW()-2)/3+7),"")</f>
        <v>0</v>
      </c>
      <c r="H104" s="51">
        <f>IF($A104&lt;&gt;"",INDEX([1]Sizer!EL:EL,(ROW()-2)/3+7),"")</f>
        <v>-0.5</v>
      </c>
      <c r="I104" s="51">
        <f>IF($A104&lt;&gt;"",INDEX([1]Sizer!EM:EM,(ROW()-2)/3+7),"")</f>
        <v>0</v>
      </c>
      <c r="J104" s="51">
        <f>IF($A104&lt;&gt;"",INDEX([1]Sizer!EN:EN,(ROW()-2)/3+7),"")</f>
        <v>0</v>
      </c>
      <c r="K104" s="51">
        <f>IF($A104&lt;&gt;"",INDEX([1]Sizer!EO:EO,(ROW()-2)/3+7),"")</f>
        <v>0</v>
      </c>
      <c r="L104" s="51">
        <f>IF($A104&lt;&gt;"",INDEX([1]Sizer!EP:EP,(ROW()-2)/3+7),"")</f>
        <v>1</v>
      </c>
      <c r="M104" s="51">
        <f>IF($A104&lt;&gt;"",INDEX([1]Sizer!EQ:EQ,(ROW()-2)/3+7),"")</f>
        <v>1.5</v>
      </c>
      <c r="N104" s="51">
        <f>IF($A104&lt;&gt;"",INDEX([1]Sizer!ER:ER,(ROW()-2)/3+7),"")</f>
        <v>0</v>
      </c>
      <c r="O104" s="51">
        <f>IF($A104&lt;&gt;"",INDEX([1]Sizer!ES:ES,(ROW()-2)/3+7),"")</f>
        <v>0</v>
      </c>
      <c r="P104" s="51">
        <f>IF($A104&lt;&gt;"",INDEX([1]Sizer!ET:ET,(ROW()-2)/3+7),"")</f>
        <v>0</v>
      </c>
      <c r="Q104" s="51">
        <f>IF($A104&lt;&gt;"",INDEX([1]Sizer!EU:EU,(ROW()-2)/3+7),"")</f>
        <v>2.5</v>
      </c>
      <c r="R104" s="51">
        <f>IF($A104&lt;&gt;"",INDEX([1]Sizer!EV:EV,(ROW()-2)/3+7),"")</f>
        <v>3</v>
      </c>
      <c r="S104" s="51">
        <f>IF($A104&lt;&gt;"",INDEX([1]Sizer!EW:EW,(ROW()-2)/3+7),"")</f>
        <v>0</v>
      </c>
      <c r="T104" s="51">
        <f>IF($A104&lt;&gt;"",INDEX([1]Sizer!EX:EX,(ROW()-2)/3+7),"")</f>
        <v>0</v>
      </c>
      <c r="U104" s="51">
        <f>IF($A104&lt;&gt;"",INDEX([1]Sizer!EY:EY,(ROW()-2)/3+7),"")</f>
        <v>1.5</v>
      </c>
      <c r="V104" s="51">
        <f>IF($A104&lt;&gt;"",INDEX([1]Sizer!EZ:EZ,(ROW()-2)/3+7),"")</f>
        <v>1.5</v>
      </c>
      <c r="W104" s="51">
        <f>IF($A104&lt;&gt;"",INDEX([1]Sizer!FA:FA,(ROW()-2)/3+7),"")</f>
        <v>0</v>
      </c>
      <c r="X104" s="51">
        <f>IF($A104&lt;&gt;"",INDEX([1]Sizer!FB:FB,(ROW()-2)/3+7),"")</f>
        <v>0</v>
      </c>
      <c r="Y104" s="51">
        <f>IF($A104&lt;&gt;"",INDEX([1]Sizer!FC:FC,(ROW()-2)/3+7),"")</f>
        <v>0</v>
      </c>
      <c r="Z104" s="51">
        <f>IF($A104&lt;&gt;"",INDEX([1]Sizer!FD:FD,(ROW()-2)/3+7),"")</f>
        <v>0</v>
      </c>
      <c r="AA104" s="52">
        <f>IF($A104&lt;&gt;"",INDEX([1]Sizer!$AB:$AB,(ROW()-2)/3+7)*'[1]Dashboard (Model)'!$U$2,"")</f>
        <v>0.03</v>
      </c>
    </row>
    <row r="105" spans="1:27" x14ac:dyDescent="0.2">
      <c r="A105" s="59"/>
      <c r="B105" s="53">
        <f>IF($A104&lt;&gt;"",INDEX([1]Sizer!B:B,(ROW()-3)/3+7),"")</f>
        <v>0</v>
      </c>
      <c r="C105" s="53">
        <f>IF($A104&lt;&gt;"",INDEX([1]Sizer!C:C,(ROW()-3)/3+7),"")</f>
        <v>0</v>
      </c>
      <c r="D105" s="53">
        <f>IF($A104&lt;&gt;"",INDEX([1]Sizer!D:D,(ROW()-3)/3+7),"")</f>
        <v>0.05</v>
      </c>
      <c r="E105" s="53">
        <f>IF($A104&lt;&gt;"",INDEX([1]Sizer!E:E,(ROW()-3)/3+7),"")</f>
        <v>8.3344298245614026E-3</v>
      </c>
      <c r="F105" s="53">
        <f>IF($A104&lt;&gt;"",INDEX([1]Sizer!F:F,(ROW()-3)/3+7),"")</f>
        <v>0</v>
      </c>
      <c r="G105" s="53">
        <f>IF($A104&lt;&gt;"",INDEX([1]Sizer!G:G,(ROW()-3)/3+7),"")</f>
        <v>0</v>
      </c>
      <c r="H105" s="53">
        <f>IF($A104&lt;&gt;"",INDEX([1]Sizer!H:H,(ROW()-3)/3+7),"")</f>
        <v>-1.1444163461538459E-2</v>
      </c>
      <c r="I105" s="53">
        <f>IF($A104&lt;&gt;"",INDEX([1]Sizer!I:I,(ROW()-3)/3+7),"")</f>
        <v>0</v>
      </c>
      <c r="J105" s="53">
        <f>IF($A104&lt;&gt;"",INDEX([1]Sizer!J:J,(ROW()-3)/3+7),"")</f>
        <v>0</v>
      </c>
      <c r="K105" s="53">
        <f>IF($A104&lt;&gt;"",INDEX([1]Sizer!K:K,(ROW()-3)/3+7),"")</f>
        <v>0</v>
      </c>
      <c r="L105" s="53">
        <f>IF($A104&lt;&gt;"",INDEX([1]Sizer!L:L,(ROW()-3)/3+7),"")</f>
        <v>1.5890871369294606E-2</v>
      </c>
      <c r="M105" s="53">
        <f>IF($A104&lt;&gt;"",INDEX([1]Sizer!M:M,(ROW()-3)/3+7),"")</f>
        <v>1.9895590972545372E-2</v>
      </c>
      <c r="N105" s="53">
        <f>IF($A104&lt;&gt;"",INDEX([1]Sizer!N:N,(ROW()-3)/3+7),"")</f>
        <v>0</v>
      </c>
      <c r="O105" s="53">
        <f>IF($A104&lt;&gt;"",INDEX([1]Sizer!O:O,(ROW()-3)/3+7),"")</f>
        <v>0</v>
      </c>
      <c r="P105" s="53">
        <f>IF($A104&lt;&gt;"",INDEX([1]Sizer!P:P,(ROW()-3)/3+7),"")</f>
        <v>0</v>
      </c>
      <c r="Q105" s="53">
        <f>IF($A104&lt;&gt;"",INDEX([1]Sizer!Q:Q,(ROW()-3)/3+7),"")</f>
        <v>3.9665669357083218E-2</v>
      </c>
      <c r="R105" s="53">
        <f>IF($A104&lt;&gt;"",INDEX([1]Sizer!R:R,(ROW()-3)/3+7),"")</f>
        <v>2.2359715670024226E-2</v>
      </c>
      <c r="S105" s="53">
        <f>IF($A104&lt;&gt;"",INDEX([1]Sizer!S:S,(ROW()-3)/3+7),"")</f>
        <v>0</v>
      </c>
      <c r="T105" s="53">
        <f>IF($A104&lt;&gt;"",INDEX([1]Sizer!T:T,(ROW()-3)/3+7),"")</f>
        <v>0</v>
      </c>
      <c r="U105" s="53">
        <f>IF($A104&lt;&gt;"",INDEX([1]Sizer!U:U,(ROW()-3)/3+7),"")</f>
        <v>3.0550643086816723E-2</v>
      </c>
      <c r="V105" s="53">
        <f>IF($A104&lt;&gt;"",INDEX([1]Sizer!V:V,(ROW()-3)/3+7),"")</f>
        <v>2.5215953389830504E-2</v>
      </c>
      <c r="W105" s="53">
        <f>IF($A104&lt;&gt;"",INDEX([1]Sizer!W:W,(ROW()-3)/3+7),"")</f>
        <v>0</v>
      </c>
      <c r="X105" s="53">
        <f>IF($A104&lt;&gt;"",INDEX([1]Sizer!X:X,(ROW()-3)/3+7),"")</f>
        <v>0</v>
      </c>
      <c r="Y105" s="53">
        <f>IF($A104&lt;&gt;"",INDEX([1]Sizer!Y:Y,(ROW()-3)/3+7),"")</f>
        <v>0</v>
      </c>
      <c r="Z105" s="53">
        <f>IF($A104&lt;&gt;"",INDEX([1]Sizer!Z:Z,(ROW()-3)/3+7),"")</f>
        <v>0</v>
      </c>
      <c r="AA105" s="53">
        <f>IF($A104&lt;&gt;"",SUM($B105:$Z105),"")</f>
        <v>0.20046871020861762</v>
      </c>
    </row>
    <row r="106" spans="1:27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</row>
    <row r="107" spans="1:27" x14ac:dyDescent="0.2">
      <c r="A107" s="59">
        <f>IF(INDEX([1]Sizer!$A:$A,(ROW()-2)/3+7)&lt;&gt;"",INDEX([1]Sizer!$A:$A,(ROW()-2)/3+7),"")</f>
        <v>45293</v>
      </c>
      <c r="B107" s="51">
        <f>IF($A107&lt;&gt;"",INDEX([1]Sizer!EF:EF,(ROW()-2)/3+7),"")</f>
        <v>0</v>
      </c>
      <c r="C107" s="51">
        <f>IF($A107&lt;&gt;"",INDEX([1]Sizer!EG:EG,(ROW()-2)/3+7),"")</f>
        <v>0</v>
      </c>
      <c r="D107" s="51">
        <f>IF($A107&lt;&gt;"",INDEX([1]Sizer!EH:EH,(ROW()-2)/3+7),"")</f>
        <v>2</v>
      </c>
      <c r="E107" s="51">
        <f>IF($A107&lt;&gt;"",INDEX([1]Sizer!EI:EI,(ROW()-2)/3+7),"")</f>
        <v>1</v>
      </c>
      <c r="F107" s="51">
        <f>IF($A107&lt;&gt;"",INDEX([1]Sizer!EJ:EJ,(ROW()-2)/3+7),"")</f>
        <v>0</v>
      </c>
      <c r="G107" s="51">
        <f>IF($A107&lt;&gt;"",INDEX([1]Sizer!EK:EK,(ROW()-2)/3+7),"")</f>
        <v>2.5</v>
      </c>
      <c r="H107" s="51">
        <f>IF($A107&lt;&gt;"",INDEX([1]Sizer!EL:EL,(ROW()-2)/3+7),"")</f>
        <v>-0.5</v>
      </c>
      <c r="I107" s="51">
        <f>IF($A107&lt;&gt;"",INDEX([1]Sizer!EM:EM,(ROW()-2)/3+7),"")</f>
        <v>0</v>
      </c>
      <c r="J107" s="51">
        <f>IF($A107&lt;&gt;"",INDEX([1]Sizer!EN:EN,(ROW()-2)/3+7),"")</f>
        <v>0</v>
      </c>
      <c r="K107" s="51">
        <f>IF($A107&lt;&gt;"",INDEX([1]Sizer!EO:EO,(ROW()-2)/3+7),"")</f>
        <v>0</v>
      </c>
      <c r="L107" s="51">
        <f>IF($A107&lt;&gt;"",INDEX([1]Sizer!EP:EP,(ROW()-2)/3+7),"")</f>
        <v>0</v>
      </c>
      <c r="M107" s="51">
        <f>IF($A107&lt;&gt;"",INDEX([1]Sizer!EQ:EQ,(ROW()-2)/3+7),"")</f>
        <v>1</v>
      </c>
      <c r="N107" s="51">
        <f>IF($A107&lt;&gt;"",INDEX([1]Sizer!ER:ER,(ROW()-2)/3+7),"")</f>
        <v>0</v>
      </c>
      <c r="O107" s="51">
        <f>IF($A107&lt;&gt;"",INDEX([1]Sizer!ES:ES,(ROW()-2)/3+7),"")</f>
        <v>0</v>
      </c>
      <c r="P107" s="51">
        <f>IF($A107&lt;&gt;"",INDEX([1]Sizer!ET:ET,(ROW()-2)/3+7),"")</f>
        <v>1.5</v>
      </c>
      <c r="Q107" s="51">
        <f>IF($A107&lt;&gt;"",INDEX([1]Sizer!EU:EU,(ROW()-2)/3+7),"")</f>
        <v>0</v>
      </c>
      <c r="R107" s="51">
        <f>IF($A107&lt;&gt;"",INDEX([1]Sizer!EV:EV,(ROW()-2)/3+7),"")</f>
        <v>3</v>
      </c>
      <c r="S107" s="51">
        <f>IF($A107&lt;&gt;"",INDEX([1]Sizer!EW:EW,(ROW()-2)/3+7),"")</f>
        <v>0</v>
      </c>
      <c r="T107" s="51">
        <f>IF($A107&lt;&gt;"",INDEX([1]Sizer!EX:EX,(ROW()-2)/3+7),"")</f>
        <v>0</v>
      </c>
      <c r="U107" s="51">
        <f>IF($A107&lt;&gt;"",INDEX([1]Sizer!EY:EY,(ROW()-2)/3+7),"")</f>
        <v>1</v>
      </c>
      <c r="V107" s="51">
        <f>IF($A107&lt;&gt;"",INDEX([1]Sizer!EZ:EZ,(ROW()-2)/3+7),"")</f>
        <v>1.5</v>
      </c>
      <c r="W107" s="51">
        <f>IF($A107&lt;&gt;"",INDEX([1]Sizer!FA:FA,(ROW()-2)/3+7),"")</f>
        <v>0</v>
      </c>
      <c r="X107" s="51">
        <f>IF($A107&lt;&gt;"",INDEX([1]Sizer!FB:FB,(ROW()-2)/3+7),"")</f>
        <v>0</v>
      </c>
      <c r="Y107" s="51">
        <f>IF($A107&lt;&gt;"",INDEX([1]Sizer!FC:FC,(ROW()-2)/3+7),"")</f>
        <v>0</v>
      </c>
      <c r="Z107" s="51">
        <f>IF($A107&lt;&gt;"",INDEX([1]Sizer!FD:FD,(ROW()-2)/3+7),"")</f>
        <v>0</v>
      </c>
      <c r="AA107" s="52">
        <f>IF($A107&lt;&gt;"",INDEX([1]Sizer!$AB:$AB,(ROW()-2)/3+7)*'[1]Dashboard (Model)'!$U$2,"")</f>
        <v>2.5000000000000001E-2</v>
      </c>
    </row>
    <row r="108" spans="1:27" x14ac:dyDescent="0.2">
      <c r="A108" s="59"/>
      <c r="B108" s="53">
        <f>IF($A107&lt;&gt;"",INDEX([1]Sizer!B:B,(ROW()-3)/3+7),"")</f>
        <v>0</v>
      </c>
      <c r="C108" s="53">
        <f>IF($A107&lt;&gt;"",INDEX([1]Sizer!C:C,(ROW()-3)/3+7),"")</f>
        <v>0</v>
      </c>
      <c r="D108" s="53">
        <f>IF($A107&lt;&gt;"",INDEX([1]Sizer!D:D,(ROW()-3)/3+7),"")</f>
        <v>0.05</v>
      </c>
      <c r="E108" s="53">
        <f>IF($A107&lt;&gt;"",INDEX([1]Sizer!E:E,(ROW()-3)/3+7),"")</f>
        <v>8.3344298245614026E-3</v>
      </c>
      <c r="F108" s="53">
        <f>IF($A107&lt;&gt;"",INDEX([1]Sizer!F:F,(ROW()-3)/3+7),"")</f>
        <v>0</v>
      </c>
      <c r="G108" s="53">
        <f>IF($A107&lt;&gt;"",INDEX([1]Sizer!G:G,(ROW()-3)/3+7),"")</f>
        <v>2.5143908443327055E-2</v>
      </c>
      <c r="H108" s="53">
        <f>IF($A107&lt;&gt;"",INDEX([1]Sizer!H:H,(ROW()-3)/3+7),"")</f>
        <v>-1.1444163461538459E-2</v>
      </c>
      <c r="I108" s="53">
        <f>IF($A107&lt;&gt;"",INDEX([1]Sizer!I:I,(ROW()-3)/3+7),"")</f>
        <v>0</v>
      </c>
      <c r="J108" s="53">
        <f>IF($A107&lt;&gt;"",INDEX([1]Sizer!J:J,(ROW()-3)/3+7),"")</f>
        <v>0</v>
      </c>
      <c r="K108" s="53">
        <f>IF($A107&lt;&gt;"",INDEX([1]Sizer!K:K,(ROW()-3)/3+7),"")</f>
        <v>0</v>
      </c>
      <c r="L108" s="53">
        <f>IF($A107&lt;&gt;"",INDEX([1]Sizer!L:L,(ROW()-3)/3+7),"")</f>
        <v>0</v>
      </c>
      <c r="M108" s="53">
        <f>IF($A107&lt;&gt;"",INDEX([1]Sizer!M:M,(ROW()-3)/3+7),"")</f>
        <v>1.1244963691731086E-2</v>
      </c>
      <c r="N108" s="53">
        <f>IF($A107&lt;&gt;"",INDEX([1]Sizer!N:N,(ROW()-3)/3+7),"")</f>
        <v>0</v>
      </c>
      <c r="O108" s="53">
        <f>IF($A107&lt;&gt;"",INDEX([1]Sizer!O:O,(ROW()-3)/3+7),"")</f>
        <v>0</v>
      </c>
      <c r="P108" s="53">
        <f>IF($A107&lt;&gt;"",INDEX([1]Sizer!P:P,(ROW()-3)/3+7),"")</f>
        <v>1.1917763157894737E-2</v>
      </c>
      <c r="Q108" s="53">
        <f>IF($A107&lt;&gt;"",INDEX([1]Sizer!Q:Q,(ROW()-3)/3+7),"")</f>
        <v>0</v>
      </c>
      <c r="R108" s="53">
        <f>IF($A107&lt;&gt;"",INDEX([1]Sizer!R:R,(ROW()-3)/3+7),"")</f>
        <v>2.2359715670024226E-2</v>
      </c>
      <c r="S108" s="53">
        <f>IF($A107&lt;&gt;"",INDEX([1]Sizer!S:S,(ROW()-3)/3+7),"")</f>
        <v>0</v>
      </c>
      <c r="T108" s="53">
        <f>IF($A107&lt;&gt;"",INDEX([1]Sizer!T:T,(ROW()-3)/3+7),"")</f>
        <v>0</v>
      </c>
      <c r="U108" s="53">
        <f>IF($A107&lt;&gt;"",INDEX([1]Sizer!U:U,(ROW()-3)/3+7),"")</f>
        <v>1.593254231662795E-2</v>
      </c>
      <c r="V108" s="53">
        <f>IF($A107&lt;&gt;"",INDEX([1]Sizer!V:V,(ROW()-3)/3+7),"")</f>
        <v>2.5215953389830504E-2</v>
      </c>
      <c r="W108" s="53">
        <f>IF($A107&lt;&gt;"",INDEX([1]Sizer!W:W,(ROW()-3)/3+7),"")</f>
        <v>0</v>
      </c>
      <c r="X108" s="53">
        <f>IF($A107&lt;&gt;"",INDEX([1]Sizer!X:X,(ROW()-3)/3+7),"")</f>
        <v>0</v>
      </c>
      <c r="Y108" s="53">
        <f>IF($A107&lt;&gt;"",INDEX([1]Sizer!Y:Y,(ROW()-3)/3+7),"")</f>
        <v>0</v>
      </c>
      <c r="Z108" s="53">
        <f>IF($A107&lt;&gt;"",INDEX([1]Sizer!Z:Z,(ROW()-3)/3+7),"")</f>
        <v>0</v>
      </c>
      <c r="AA108" s="53">
        <f>IF($A107&lt;&gt;"",SUM($B108:$Z108),"")</f>
        <v>0.15870511303245852</v>
      </c>
    </row>
    <row r="109" spans="1:27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</row>
    <row r="110" spans="1:27" x14ac:dyDescent="0.2">
      <c r="A110" s="59">
        <f>IF(INDEX([1]Sizer!$A:$A,(ROW()-2)/3+7)&lt;&gt;"",INDEX([1]Sizer!$A:$A,(ROW()-2)/3+7),"")</f>
        <v>45294</v>
      </c>
      <c r="B110" s="51">
        <f>IF($A110&lt;&gt;"",INDEX([1]Sizer!EF:EF,(ROW()-2)/3+7),"")</f>
        <v>0</v>
      </c>
      <c r="C110" s="51">
        <f>IF($A110&lt;&gt;"",INDEX([1]Sizer!EG:EG,(ROW()-2)/3+7),"")</f>
        <v>0</v>
      </c>
      <c r="D110" s="51">
        <f>IF($A110&lt;&gt;"",INDEX([1]Sizer!EH:EH,(ROW()-2)/3+7),"")</f>
        <v>2</v>
      </c>
      <c r="E110" s="51">
        <f>IF($A110&lt;&gt;"",INDEX([1]Sizer!EI:EI,(ROW()-2)/3+7),"")</f>
        <v>1</v>
      </c>
      <c r="F110" s="51">
        <f>IF($A110&lt;&gt;"",INDEX([1]Sizer!EJ:EJ,(ROW()-2)/3+7),"")</f>
        <v>1</v>
      </c>
      <c r="G110" s="51">
        <f>IF($A110&lt;&gt;"",INDEX([1]Sizer!EK:EK,(ROW()-2)/3+7),"")</f>
        <v>3</v>
      </c>
      <c r="H110" s="51">
        <f>IF($A110&lt;&gt;"",INDEX([1]Sizer!EL:EL,(ROW()-2)/3+7),"")</f>
        <v>0</v>
      </c>
      <c r="I110" s="51">
        <f>IF($A110&lt;&gt;"",INDEX([1]Sizer!EM:EM,(ROW()-2)/3+7),"")</f>
        <v>0</v>
      </c>
      <c r="J110" s="51">
        <f>IF($A110&lt;&gt;"",INDEX([1]Sizer!EN:EN,(ROW()-2)/3+7),"")</f>
        <v>0</v>
      </c>
      <c r="K110" s="51">
        <f>IF($A110&lt;&gt;"",INDEX([1]Sizer!EO:EO,(ROW()-2)/3+7),"")</f>
        <v>0</v>
      </c>
      <c r="L110" s="51">
        <f>IF($A110&lt;&gt;"",INDEX([1]Sizer!EP:EP,(ROW()-2)/3+7),"")</f>
        <v>0</v>
      </c>
      <c r="M110" s="51">
        <f>IF($A110&lt;&gt;"",INDEX([1]Sizer!EQ:EQ,(ROW()-2)/3+7),"")</f>
        <v>0</v>
      </c>
      <c r="N110" s="51">
        <f>IF($A110&lt;&gt;"",INDEX([1]Sizer!ER:ER,(ROW()-2)/3+7),"")</f>
        <v>0</v>
      </c>
      <c r="O110" s="51">
        <f>IF($A110&lt;&gt;"",INDEX([1]Sizer!ES:ES,(ROW()-2)/3+7),"")</f>
        <v>0</v>
      </c>
      <c r="P110" s="51">
        <f>IF($A110&lt;&gt;"",INDEX([1]Sizer!ET:ET,(ROW()-2)/3+7),"")</f>
        <v>2</v>
      </c>
      <c r="Q110" s="51">
        <f>IF($A110&lt;&gt;"",INDEX([1]Sizer!EU:EU,(ROW()-2)/3+7),"")</f>
        <v>1</v>
      </c>
      <c r="R110" s="51">
        <f>IF($A110&lt;&gt;"",INDEX([1]Sizer!EV:EV,(ROW()-2)/3+7),"")</f>
        <v>3</v>
      </c>
      <c r="S110" s="51">
        <f>IF($A110&lt;&gt;"",INDEX([1]Sizer!EW:EW,(ROW()-2)/3+7),"")</f>
        <v>0</v>
      </c>
      <c r="T110" s="51">
        <f>IF($A110&lt;&gt;"",INDEX([1]Sizer!EX:EX,(ROW()-2)/3+7),"")</f>
        <v>0</v>
      </c>
      <c r="U110" s="51">
        <f>IF($A110&lt;&gt;"",INDEX([1]Sizer!EY:EY,(ROW()-2)/3+7),"")</f>
        <v>0</v>
      </c>
      <c r="V110" s="51">
        <f>IF($A110&lt;&gt;"",INDEX([1]Sizer!EZ:EZ,(ROW()-2)/3+7),"")</f>
        <v>1</v>
      </c>
      <c r="W110" s="51">
        <f>IF($A110&lt;&gt;"",INDEX([1]Sizer!FA:FA,(ROW()-2)/3+7),"")</f>
        <v>0</v>
      </c>
      <c r="X110" s="51">
        <f>IF($A110&lt;&gt;"",INDEX([1]Sizer!FB:FB,(ROW()-2)/3+7),"")</f>
        <v>0</v>
      </c>
      <c r="Y110" s="51">
        <f>IF($A110&lt;&gt;"",INDEX([1]Sizer!FC:FC,(ROW()-2)/3+7),"")</f>
        <v>0</v>
      </c>
      <c r="Z110" s="51">
        <f>IF($A110&lt;&gt;"",INDEX([1]Sizer!FD:FD,(ROW()-2)/3+7),"")</f>
        <v>0</v>
      </c>
      <c r="AA110" s="52">
        <f>IF($A110&lt;&gt;"",INDEX([1]Sizer!$AB:$AB,(ROW()-2)/3+7)*'[1]Dashboard (Model)'!$U$2,"")</f>
        <v>0.02</v>
      </c>
    </row>
    <row r="111" spans="1:27" x14ac:dyDescent="0.2">
      <c r="A111" s="59"/>
      <c r="B111" s="53">
        <f>IF($A110&lt;&gt;"",INDEX([1]Sizer!B:B,(ROW()-3)/3+7),"")</f>
        <v>0</v>
      </c>
      <c r="C111" s="53">
        <f>IF($A110&lt;&gt;"",INDEX([1]Sizer!C:C,(ROW()-3)/3+7),"")</f>
        <v>0</v>
      </c>
      <c r="D111" s="53">
        <f>IF($A110&lt;&gt;"",INDEX([1]Sizer!D:D,(ROW()-3)/3+7),"")</f>
        <v>0.05</v>
      </c>
      <c r="E111" s="53">
        <f>IF($A110&lt;&gt;"",INDEX([1]Sizer!E:E,(ROW()-3)/3+7),"")</f>
        <v>8.3344298245614026E-3</v>
      </c>
      <c r="F111" s="53">
        <f>IF($A110&lt;&gt;"",INDEX([1]Sizer!F:F,(ROW()-3)/3+7),"")</f>
        <v>1.0397219162995592E-2</v>
      </c>
      <c r="G111" s="53">
        <f>IF($A110&lt;&gt;"",INDEX([1]Sizer!G:G,(ROW()-3)/3+7),"")</f>
        <v>2.4011890631623567E-2</v>
      </c>
      <c r="H111" s="53">
        <f>IF($A110&lt;&gt;"",INDEX([1]Sizer!H:H,(ROW()-3)/3+7),"")</f>
        <v>0</v>
      </c>
      <c r="I111" s="53">
        <f>IF($A110&lt;&gt;"",INDEX([1]Sizer!I:I,(ROW()-3)/3+7),"")</f>
        <v>0</v>
      </c>
      <c r="J111" s="53">
        <f>IF($A110&lt;&gt;"",INDEX([1]Sizer!J:J,(ROW()-3)/3+7),"")</f>
        <v>0</v>
      </c>
      <c r="K111" s="53">
        <f>IF($A110&lt;&gt;"",INDEX([1]Sizer!K:K,(ROW()-3)/3+7),"")</f>
        <v>0</v>
      </c>
      <c r="L111" s="53">
        <f>IF($A110&lt;&gt;"",INDEX([1]Sizer!L:L,(ROW()-3)/3+7),"")</f>
        <v>0</v>
      </c>
      <c r="M111" s="53">
        <f>IF($A110&lt;&gt;"",INDEX([1]Sizer!M:M,(ROW()-3)/3+7),"")</f>
        <v>0</v>
      </c>
      <c r="N111" s="53">
        <f>IF($A110&lt;&gt;"",INDEX([1]Sizer!N:N,(ROW()-3)/3+7),"")</f>
        <v>0</v>
      </c>
      <c r="O111" s="53">
        <f>IF($A110&lt;&gt;"",INDEX([1]Sizer!O:O,(ROW()-3)/3+7),"")</f>
        <v>0</v>
      </c>
      <c r="P111" s="53">
        <f>IF($A110&lt;&gt;"",INDEX([1]Sizer!P:P,(ROW()-3)/3+7),"")</f>
        <v>1.2504205298013245E-2</v>
      </c>
      <c r="Q111" s="53">
        <f>IF($A110&lt;&gt;"",INDEX([1]Sizer!Q:Q,(ROW()-3)/3+7),"")</f>
        <v>9.9927758666313836E-3</v>
      </c>
      <c r="R111" s="53">
        <f>IF($A110&lt;&gt;"",INDEX([1]Sizer!R:R,(ROW()-3)/3+7),"")</f>
        <v>2.2359715670024226E-2</v>
      </c>
      <c r="S111" s="53">
        <f>IF($A110&lt;&gt;"",INDEX([1]Sizer!S:S,(ROW()-3)/3+7),"")</f>
        <v>0</v>
      </c>
      <c r="T111" s="53">
        <f>IF($A110&lt;&gt;"",INDEX([1]Sizer!T:T,(ROW()-3)/3+7),"")</f>
        <v>0</v>
      </c>
      <c r="U111" s="53">
        <f>IF($A110&lt;&gt;"",INDEX([1]Sizer!U:U,(ROW()-3)/3+7),"")</f>
        <v>0</v>
      </c>
      <c r="V111" s="53">
        <f>IF($A110&lt;&gt;"",INDEX([1]Sizer!V:V,(ROW()-3)/3+7),"")</f>
        <v>1.0027270313329792E-2</v>
      </c>
      <c r="W111" s="53">
        <f>IF($A110&lt;&gt;"",INDEX([1]Sizer!W:W,(ROW()-3)/3+7),"")</f>
        <v>0</v>
      </c>
      <c r="X111" s="53">
        <f>IF($A110&lt;&gt;"",INDEX([1]Sizer!X:X,(ROW()-3)/3+7),"")</f>
        <v>0</v>
      </c>
      <c r="Y111" s="53">
        <f>IF($A110&lt;&gt;"",INDEX([1]Sizer!Y:Y,(ROW()-3)/3+7),"")</f>
        <v>0</v>
      </c>
      <c r="Z111" s="53">
        <f>IF($A110&lt;&gt;"",INDEX([1]Sizer!Z:Z,(ROW()-3)/3+7),"")</f>
        <v>0</v>
      </c>
      <c r="AA111" s="53">
        <f>IF($A110&lt;&gt;"",SUM($B111:$Z111),"")</f>
        <v>0.1476275067671792</v>
      </c>
    </row>
    <row r="112" spans="1:27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</row>
    <row r="113" spans="1:27" x14ac:dyDescent="0.2">
      <c r="A113" s="59">
        <f>IF(INDEX([1]Sizer!$A:$A,(ROW()-2)/3+7)&lt;&gt;"",INDEX([1]Sizer!$A:$A,(ROW()-2)/3+7),"")</f>
        <v>45295</v>
      </c>
      <c r="B113" s="51">
        <f>IF($A113&lt;&gt;"",INDEX([1]Sizer!EF:EF,(ROW()-2)/3+7),"")</f>
        <v>0</v>
      </c>
      <c r="C113" s="51">
        <f>IF($A113&lt;&gt;"",INDEX([1]Sizer!EG:EG,(ROW()-2)/3+7),"")</f>
        <v>0</v>
      </c>
      <c r="D113" s="51">
        <f>IF($A113&lt;&gt;"",INDEX([1]Sizer!EH:EH,(ROW()-2)/3+7),"")</f>
        <v>2</v>
      </c>
      <c r="E113" s="51">
        <f>IF($A113&lt;&gt;"",INDEX([1]Sizer!EI:EI,(ROW()-2)/3+7),"")</f>
        <v>0</v>
      </c>
      <c r="F113" s="51">
        <f>IF($A113&lt;&gt;"",INDEX([1]Sizer!EJ:EJ,(ROW()-2)/3+7),"")</f>
        <v>1</v>
      </c>
      <c r="G113" s="51">
        <f>IF($A113&lt;&gt;"",INDEX([1]Sizer!EK:EK,(ROW()-2)/3+7),"")</f>
        <v>2.5</v>
      </c>
      <c r="H113" s="51">
        <f>IF($A113&lt;&gt;"",INDEX([1]Sizer!EL:EL,(ROW()-2)/3+7),"")</f>
        <v>0</v>
      </c>
      <c r="I113" s="51">
        <f>IF($A113&lt;&gt;"",INDEX([1]Sizer!EM:EM,(ROW()-2)/3+7),"")</f>
        <v>1</v>
      </c>
      <c r="J113" s="51">
        <f>IF($A113&lt;&gt;"",INDEX([1]Sizer!EN:EN,(ROW()-2)/3+7),"")</f>
        <v>0</v>
      </c>
      <c r="K113" s="51">
        <f>IF($A113&lt;&gt;"",INDEX([1]Sizer!EO:EO,(ROW()-2)/3+7),"")</f>
        <v>0</v>
      </c>
      <c r="L113" s="51">
        <f>IF($A113&lt;&gt;"",INDEX([1]Sizer!EP:EP,(ROW()-2)/3+7),"")</f>
        <v>0</v>
      </c>
      <c r="M113" s="51">
        <f>IF($A113&lt;&gt;"",INDEX([1]Sizer!EQ:EQ,(ROW()-2)/3+7),"")</f>
        <v>0</v>
      </c>
      <c r="N113" s="51">
        <f>IF($A113&lt;&gt;"",INDEX([1]Sizer!ER:ER,(ROW()-2)/3+7),"")</f>
        <v>0</v>
      </c>
      <c r="O113" s="51">
        <f>IF($A113&lt;&gt;"",INDEX([1]Sizer!ES:ES,(ROW()-2)/3+7),"")</f>
        <v>0</v>
      </c>
      <c r="P113" s="51">
        <f>IF($A113&lt;&gt;"",INDEX([1]Sizer!ET:ET,(ROW()-2)/3+7),"")</f>
        <v>0</v>
      </c>
      <c r="Q113" s="51">
        <f>IF($A113&lt;&gt;"",INDEX([1]Sizer!EU:EU,(ROW()-2)/3+7),"")</f>
        <v>1</v>
      </c>
      <c r="R113" s="51">
        <f>IF($A113&lt;&gt;"",INDEX([1]Sizer!EV:EV,(ROW()-2)/3+7),"")</f>
        <v>3</v>
      </c>
      <c r="S113" s="51">
        <f>IF($A113&lt;&gt;"",INDEX([1]Sizer!EW:EW,(ROW()-2)/3+7),"")</f>
        <v>0</v>
      </c>
      <c r="T113" s="51">
        <f>IF($A113&lt;&gt;"",INDEX([1]Sizer!EX:EX,(ROW()-2)/3+7),"")</f>
        <v>0</v>
      </c>
      <c r="U113" s="51">
        <f>IF($A113&lt;&gt;"",INDEX([1]Sizer!EY:EY,(ROW()-2)/3+7),"")</f>
        <v>1</v>
      </c>
      <c r="V113" s="51">
        <f>IF($A113&lt;&gt;"",INDEX([1]Sizer!EZ:EZ,(ROW()-2)/3+7),"")</f>
        <v>1</v>
      </c>
      <c r="W113" s="51">
        <f>IF($A113&lt;&gt;"",INDEX([1]Sizer!FA:FA,(ROW()-2)/3+7),"")</f>
        <v>0</v>
      </c>
      <c r="X113" s="51">
        <f>IF($A113&lt;&gt;"",INDEX([1]Sizer!FB:FB,(ROW()-2)/3+7),"")</f>
        <v>0</v>
      </c>
      <c r="Y113" s="51">
        <f>IF($A113&lt;&gt;"",INDEX([1]Sizer!FC:FC,(ROW()-2)/3+7),"")</f>
        <v>0</v>
      </c>
      <c r="Z113" s="51">
        <f>IF($A113&lt;&gt;"",INDEX([1]Sizer!FD:FD,(ROW()-2)/3+7),"")</f>
        <v>0</v>
      </c>
      <c r="AA113" s="52">
        <f>IF($A113&lt;&gt;"",INDEX([1]Sizer!$AB:$AB,(ROW()-2)/3+7)*'[1]Dashboard (Model)'!$U$2,"")</f>
        <v>0.03</v>
      </c>
    </row>
    <row r="114" spans="1:27" x14ac:dyDescent="0.2">
      <c r="A114" s="59"/>
      <c r="B114" s="53">
        <f>IF($A113&lt;&gt;"",INDEX([1]Sizer!B:B,(ROW()-3)/3+7),"")</f>
        <v>0</v>
      </c>
      <c r="C114" s="53">
        <f>IF($A113&lt;&gt;"",INDEX([1]Sizer!C:C,(ROW()-3)/3+7),"")</f>
        <v>0</v>
      </c>
      <c r="D114" s="53">
        <f>IF($A113&lt;&gt;"",INDEX([1]Sizer!D:D,(ROW()-3)/3+7),"")</f>
        <v>0.05</v>
      </c>
      <c r="E114" s="53">
        <f>IF($A113&lt;&gt;"",INDEX([1]Sizer!E:E,(ROW()-3)/3+7),"")</f>
        <v>0</v>
      </c>
      <c r="F114" s="53">
        <f>IF($A113&lt;&gt;"",INDEX([1]Sizer!F:F,(ROW()-3)/3+7),"")</f>
        <v>1.0397219162995592E-2</v>
      </c>
      <c r="G114" s="53">
        <f>IF($A113&lt;&gt;"",INDEX([1]Sizer!G:G,(ROW()-3)/3+7),"")</f>
        <v>3.0101029601029609E-2</v>
      </c>
      <c r="H114" s="53">
        <f>IF($A113&lt;&gt;"",INDEX([1]Sizer!H:H,(ROW()-3)/3+7),"")</f>
        <v>0</v>
      </c>
      <c r="I114" s="53">
        <f>IF($A113&lt;&gt;"",INDEX([1]Sizer!I:I,(ROW()-3)/3+7),"")</f>
        <v>2.1978230227094754E-2</v>
      </c>
      <c r="J114" s="53">
        <f>IF($A113&lt;&gt;"",INDEX([1]Sizer!J:J,(ROW()-3)/3+7),"")</f>
        <v>0</v>
      </c>
      <c r="K114" s="53">
        <f>IF($A113&lt;&gt;"",INDEX([1]Sizer!K:K,(ROW()-3)/3+7),"")</f>
        <v>0</v>
      </c>
      <c r="L114" s="53">
        <f>IF($A113&lt;&gt;"",INDEX([1]Sizer!L:L,(ROW()-3)/3+7),"")</f>
        <v>0</v>
      </c>
      <c r="M114" s="53">
        <f>IF($A113&lt;&gt;"",INDEX([1]Sizer!M:M,(ROW()-3)/3+7),"")</f>
        <v>0</v>
      </c>
      <c r="N114" s="53">
        <f>IF($A113&lt;&gt;"",INDEX([1]Sizer!N:N,(ROW()-3)/3+7),"")</f>
        <v>0</v>
      </c>
      <c r="O114" s="53">
        <f>IF($A113&lt;&gt;"",INDEX([1]Sizer!O:O,(ROW()-3)/3+7),"")</f>
        <v>0</v>
      </c>
      <c r="P114" s="53">
        <f>IF($A113&lt;&gt;"",INDEX([1]Sizer!P:P,(ROW()-3)/3+7),"")</f>
        <v>0</v>
      </c>
      <c r="Q114" s="53">
        <f>IF($A113&lt;&gt;"",INDEX([1]Sizer!Q:Q,(ROW()-3)/3+7),"")</f>
        <v>9.9927758666313836E-3</v>
      </c>
      <c r="R114" s="53">
        <f>IF($A113&lt;&gt;"",INDEX([1]Sizer!R:R,(ROW()-3)/3+7),"")</f>
        <v>2.2359715670024226E-2</v>
      </c>
      <c r="S114" s="53">
        <f>IF($A113&lt;&gt;"",INDEX([1]Sizer!S:S,(ROW()-3)/3+7),"")</f>
        <v>0</v>
      </c>
      <c r="T114" s="53">
        <f>IF($A113&lt;&gt;"",INDEX([1]Sizer!T:T,(ROW()-3)/3+7),"")</f>
        <v>0</v>
      </c>
      <c r="U114" s="53">
        <f>IF($A113&lt;&gt;"",INDEX([1]Sizer!U:U,(ROW()-3)/3+7),"")</f>
        <v>1.9329338842975212E-2</v>
      </c>
      <c r="V114" s="53">
        <f>IF($A113&lt;&gt;"",INDEX([1]Sizer!V:V,(ROW()-3)/3+7),"")</f>
        <v>1.0027270313329792E-2</v>
      </c>
      <c r="W114" s="53">
        <f>IF($A113&lt;&gt;"",INDEX([1]Sizer!W:W,(ROW()-3)/3+7),"")</f>
        <v>0</v>
      </c>
      <c r="X114" s="53">
        <f>IF($A113&lt;&gt;"",INDEX([1]Sizer!X:X,(ROW()-3)/3+7),"")</f>
        <v>0</v>
      </c>
      <c r="Y114" s="53">
        <f>IF($A113&lt;&gt;"",INDEX([1]Sizer!Y:Y,(ROW()-3)/3+7),"")</f>
        <v>0</v>
      </c>
      <c r="Z114" s="53">
        <f>IF($A113&lt;&gt;"",INDEX([1]Sizer!Z:Z,(ROW()-3)/3+7),"")</f>
        <v>0</v>
      </c>
      <c r="AA114" s="53">
        <f>IF($A113&lt;&gt;"",SUM($B114:$Z114),"")</f>
        <v>0.17418557968408058</v>
      </c>
    </row>
    <row r="115" spans="1:27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</row>
    <row r="116" spans="1:27" x14ac:dyDescent="0.2">
      <c r="A116" s="59">
        <f>IF(INDEX([1]Sizer!$A:$A,(ROW()-2)/3+7)&lt;&gt;"",INDEX([1]Sizer!$A:$A,(ROW()-2)/3+7),"")</f>
        <v>45296</v>
      </c>
      <c r="B116" s="51">
        <f>IF($A116&lt;&gt;"",INDEX([1]Sizer!EF:EF,(ROW()-2)/3+7),"")</f>
        <v>0</v>
      </c>
      <c r="C116" s="51">
        <f>IF($A116&lt;&gt;"",INDEX([1]Sizer!EG:EG,(ROW()-2)/3+7),"")</f>
        <v>0</v>
      </c>
      <c r="D116" s="51">
        <f>IF($A116&lt;&gt;"",INDEX([1]Sizer!EH:EH,(ROW()-2)/3+7),"")</f>
        <v>2</v>
      </c>
      <c r="E116" s="51">
        <f>IF($A116&lt;&gt;"",INDEX([1]Sizer!EI:EI,(ROW()-2)/3+7),"")</f>
        <v>0</v>
      </c>
      <c r="F116" s="51">
        <f>IF($A116&lt;&gt;"",INDEX([1]Sizer!EJ:EJ,(ROW()-2)/3+7),"")</f>
        <v>1</v>
      </c>
      <c r="G116" s="51">
        <f>IF($A116&lt;&gt;"",INDEX([1]Sizer!EK:EK,(ROW()-2)/3+7),"")</f>
        <v>2.5</v>
      </c>
      <c r="H116" s="51">
        <f>IF($A116&lt;&gt;"",INDEX([1]Sizer!EL:EL,(ROW()-2)/3+7),"")</f>
        <v>0</v>
      </c>
      <c r="I116" s="51">
        <f>IF($A116&lt;&gt;"",INDEX([1]Sizer!EM:EM,(ROW()-2)/3+7),"")</f>
        <v>1</v>
      </c>
      <c r="J116" s="51">
        <f>IF($A116&lt;&gt;"",INDEX([1]Sizer!EN:EN,(ROW()-2)/3+7),"")</f>
        <v>0</v>
      </c>
      <c r="K116" s="51">
        <f>IF($A116&lt;&gt;"",INDEX([1]Sizer!EO:EO,(ROW()-2)/3+7),"")</f>
        <v>0</v>
      </c>
      <c r="L116" s="51">
        <f>IF($A116&lt;&gt;"",INDEX([1]Sizer!EP:EP,(ROW()-2)/3+7),"")</f>
        <v>0</v>
      </c>
      <c r="M116" s="51">
        <f>IF($A116&lt;&gt;"",INDEX([1]Sizer!EQ:EQ,(ROW()-2)/3+7),"")</f>
        <v>0</v>
      </c>
      <c r="N116" s="51">
        <f>IF($A116&lt;&gt;"",INDEX([1]Sizer!ER:ER,(ROW()-2)/3+7),"")</f>
        <v>0</v>
      </c>
      <c r="O116" s="51">
        <f>IF($A116&lt;&gt;"",INDEX([1]Sizer!ES:ES,(ROW()-2)/3+7),"")</f>
        <v>0</v>
      </c>
      <c r="P116" s="51">
        <f>IF($A116&lt;&gt;"",INDEX([1]Sizer!ET:ET,(ROW()-2)/3+7),"")</f>
        <v>0</v>
      </c>
      <c r="Q116" s="51">
        <f>IF($A116&lt;&gt;"",INDEX([1]Sizer!EU:EU,(ROW()-2)/3+7),"")</f>
        <v>1</v>
      </c>
      <c r="R116" s="51">
        <f>IF($A116&lt;&gt;"",INDEX([1]Sizer!EV:EV,(ROW()-2)/3+7),"")</f>
        <v>3</v>
      </c>
      <c r="S116" s="51">
        <f>IF($A116&lt;&gt;"",INDEX([1]Sizer!EW:EW,(ROW()-2)/3+7),"")</f>
        <v>0</v>
      </c>
      <c r="T116" s="51">
        <f>IF($A116&lt;&gt;"",INDEX([1]Sizer!EX:EX,(ROW()-2)/3+7),"")</f>
        <v>0</v>
      </c>
      <c r="U116" s="51">
        <f>IF($A116&lt;&gt;"",INDEX([1]Sizer!EY:EY,(ROW()-2)/3+7),"")</f>
        <v>1</v>
      </c>
      <c r="V116" s="51">
        <f>IF($A116&lt;&gt;"",INDEX([1]Sizer!EZ:EZ,(ROW()-2)/3+7),"")</f>
        <v>1</v>
      </c>
      <c r="W116" s="51">
        <f>IF($A116&lt;&gt;"",INDEX([1]Sizer!FA:FA,(ROW()-2)/3+7),"")</f>
        <v>0</v>
      </c>
      <c r="X116" s="51">
        <f>IF($A116&lt;&gt;"",INDEX([1]Sizer!FB:FB,(ROW()-2)/3+7),"")</f>
        <v>0</v>
      </c>
      <c r="Y116" s="51">
        <f>IF($A116&lt;&gt;"",INDEX([1]Sizer!FC:FC,(ROW()-2)/3+7),"")</f>
        <v>0</v>
      </c>
      <c r="Z116" s="51">
        <f>IF($A116&lt;&gt;"",INDEX([1]Sizer!FD:FD,(ROW()-2)/3+7),"")</f>
        <v>0</v>
      </c>
      <c r="AA116" s="52">
        <f>IF($A116&lt;&gt;"",INDEX([1]Sizer!$AB:$AB,(ROW()-2)/3+7)*'[1]Dashboard (Model)'!$U$2,"")</f>
        <v>0.03</v>
      </c>
    </row>
    <row r="117" spans="1:27" x14ac:dyDescent="0.2">
      <c r="A117" s="59"/>
      <c r="B117" s="53">
        <f>IF($A116&lt;&gt;"",INDEX([1]Sizer!B:B,(ROW()-3)/3+7),"")</f>
        <v>0</v>
      </c>
      <c r="C117" s="53">
        <f>IF($A116&lt;&gt;"",INDEX([1]Sizer!C:C,(ROW()-3)/3+7),"")</f>
        <v>0</v>
      </c>
      <c r="D117" s="53">
        <f>IF($A116&lt;&gt;"",INDEX([1]Sizer!D:D,(ROW()-3)/3+7),"")</f>
        <v>0.05</v>
      </c>
      <c r="E117" s="53">
        <f>IF($A116&lt;&gt;"",INDEX([1]Sizer!E:E,(ROW()-3)/3+7),"")</f>
        <v>0</v>
      </c>
      <c r="F117" s="53">
        <f>IF($A116&lt;&gt;"",INDEX([1]Sizer!F:F,(ROW()-3)/3+7),"")</f>
        <v>1.0397219162995592E-2</v>
      </c>
      <c r="G117" s="53">
        <f>IF($A116&lt;&gt;"",INDEX([1]Sizer!G:G,(ROW()-3)/3+7),"")</f>
        <v>3.0101029601029609E-2</v>
      </c>
      <c r="H117" s="53">
        <f>IF($A116&lt;&gt;"",INDEX([1]Sizer!H:H,(ROW()-3)/3+7),"")</f>
        <v>0</v>
      </c>
      <c r="I117" s="53">
        <f>IF($A116&lt;&gt;"",INDEX([1]Sizer!I:I,(ROW()-3)/3+7),"")</f>
        <v>2.1978230227094754E-2</v>
      </c>
      <c r="J117" s="53">
        <f>IF($A116&lt;&gt;"",INDEX([1]Sizer!J:J,(ROW()-3)/3+7),"")</f>
        <v>0</v>
      </c>
      <c r="K117" s="53">
        <f>IF($A116&lt;&gt;"",INDEX([1]Sizer!K:K,(ROW()-3)/3+7),"")</f>
        <v>0</v>
      </c>
      <c r="L117" s="53">
        <f>IF($A116&lt;&gt;"",INDEX([1]Sizer!L:L,(ROW()-3)/3+7),"")</f>
        <v>0</v>
      </c>
      <c r="M117" s="53">
        <f>IF($A116&lt;&gt;"",INDEX([1]Sizer!M:M,(ROW()-3)/3+7),"")</f>
        <v>0</v>
      </c>
      <c r="N117" s="53">
        <f>IF($A116&lt;&gt;"",INDEX([1]Sizer!N:N,(ROW()-3)/3+7),"")</f>
        <v>0</v>
      </c>
      <c r="O117" s="53">
        <f>IF($A116&lt;&gt;"",INDEX([1]Sizer!O:O,(ROW()-3)/3+7),"")</f>
        <v>0</v>
      </c>
      <c r="P117" s="53">
        <f>IF($A116&lt;&gt;"",INDEX([1]Sizer!P:P,(ROW()-3)/3+7),"")</f>
        <v>0</v>
      </c>
      <c r="Q117" s="53">
        <f>IF($A116&lt;&gt;"",INDEX([1]Sizer!Q:Q,(ROW()-3)/3+7),"")</f>
        <v>9.9927758666313836E-3</v>
      </c>
      <c r="R117" s="53">
        <f>IF($A116&lt;&gt;"",INDEX([1]Sizer!R:R,(ROW()-3)/3+7),"")</f>
        <v>2.2359715670024226E-2</v>
      </c>
      <c r="S117" s="53">
        <f>IF($A116&lt;&gt;"",INDEX([1]Sizer!S:S,(ROW()-3)/3+7),"")</f>
        <v>0</v>
      </c>
      <c r="T117" s="53">
        <f>IF($A116&lt;&gt;"",INDEX([1]Sizer!T:T,(ROW()-3)/3+7),"")</f>
        <v>0</v>
      </c>
      <c r="U117" s="53">
        <f>IF($A116&lt;&gt;"",INDEX([1]Sizer!U:U,(ROW()-3)/3+7),"")</f>
        <v>1.9329338842975212E-2</v>
      </c>
      <c r="V117" s="53">
        <f>IF($A116&lt;&gt;"",INDEX([1]Sizer!V:V,(ROW()-3)/3+7),"")</f>
        <v>1.0027270313329792E-2</v>
      </c>
      <c r="W117" s="53">
        <f>IF($A116&lt;&gt;"",INDEX([1]Sizer!W:W,(ROW()-3)/3+7),"")</f>
        <v>0</v>
      </c>
      <c r="X117" s="53">
        <f>IF($A116&lt;&gt;"",INDEX([1]Sizer!X:X,(ROW()-3)/3+7),"")</f>
        <v>0</v>
      </c>
      <c r="Y117" s="53">
        <f>IF($A116&lt;&gt;"",INDEX([1]Sizer!Y:Y,(ROW()-3)/3+7),"")</f>
        <v>0</v>
      </c>
      <c r="Z117" s="53">
        <f>IF($A116&lt;&gt;"",INDEX([1]Sizer!Z:Z,(ROW()-3)/3+7),"")</f>
        <v>0</v>
      </c>
      <c r="AA117" s="53">
        <f>IF($A116&lt;&gt;"",SUM($B117:$Z117),"")</f>
        <v>0.17418557968408058</v>
      </c>
    </row>
    <row r="118" spans="1:27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</row>
    <row r="119" spans="1:27" x14ac:dyDescent="0.2">
      <c r="A119" s="59">
        <f>IF(INDEX([1]Sizer!$A:$A,(ROW()-2)/3+7)&lt;&gt;"",INDEX([1]Sizer!$A:$A,(ROW()-2)/3+7),"")</f>
        <v>45299</v>
      </c>
      <c r="B119" s="51">
        <f>IF($A119&lt;&gt;"",INDEX([1]Sizer!EF:EF,(ROW()-2)/3+7),"")</f>
        <v>0</v>
      </c>
      <c r="C119" s="51">
        <f>IF($A119&lt;&gt;"",INDEX([1]Sizer!EG:EG,(ROW()-2)/3+7),"")</f>
        <v>0</v>
      </c>
      <c r="D119" s="51">
        <f>IF($A119&lt;&gt;"",INDEX([1]Sizer!EH:EH,(ROW()-2)/3+7),"")</f>
        <v>0</v>
      </c>
      <c r="E119" s="51">
        <f>IF($A119&lt;&gt;"",INDEX([1]Sizer!EI:EI,(ROW()-2)/3+7),"")</f>
        <v>1</v>
      </c>
      <c r="F119" s="51">
        <f>IF($A119&lt;&gt;"",INDEX([1]Sizer!EJ:EJ,(ROW()-2)/3+7),"")</f>
        <v>1</v>
      </c>
      <c r="G119" s="51">
        <f>IF($A119&lt;&gt;"",INDEX([1]Sizer!EK:EK,(ROW()-2)/3+7),"")</f>
        <v>2.5</v>
      </c>
      <c r="H119" s="51">
        <f>IF($A119&lt;&gt;"",INDEX([1]Sizer!EL:EL,(ROW()-2)/3+7),"")</f>
        <v>0</v>
      </c>
      <c r="I119" s="51">
        <f>IF($A119&lt;&gt;"",INDEX([1]Sizer!EM:EM,(ROW()-2)/3+7),"")</f>
        <v>1.5</v>
      </c>
      <c r="J119" s="51">
        <f>IF($A119&lt;&gt;"",INDEX([1]Sizer!EN:EN,(ROW()-2)/3+7),"")</f>
        <v>0</v>
      </c>
      <c r="K119" s="51">
        <f>IF($A119&lt;&gt;"",INDEX([1]Sizer!EO:EO,(ROW()-2)/3+7),"")</f>
        <v>0</v>
      </c>
      <c r="L119" s="51">
        <f>IF($A119&lt;&gt;"",INDEX([1]Sizer!EP:EP,(ROW()-2)/3+7),"")</f>
        <v>0</v>
      </c>
      <c r="M119" s="51">
        <f>IF($A119&lt;&gt;"",INDEX([1]Sizer!EQ:EQ,(ROW()-2)/3+7),"")</f>
        <v>0</v>
      </c>
      <c r="N119" s="51">
        <f>IF($A119&lt;&gt;"",INDEX([1]Sizer!ER:ER,(ROW()-2)/3+7),"")</f>
        <v>0</v>
      </c>
      <c r="O119" s="51">
        <f>IF($A119&lt;&gt;"",INDEX([1]Sizer!ES:ES,(ROW()-2)/3+7),"")</f>
        <v>0</v>
      </c>
      <c r="P119" s="51">
        <f>IF($A119&lt;&gt;"",INDEX([1]Sizer!ET:ET,(ROW()-2)/3+7),"")</f>
        <v>0</v>
      </c>
      <c r="Q119" s="51">
        <f>IF($A119&lt;&gt;"",INDEX([1]Sizer!EU:EU,(ROW()-2)/3+7),"")</f>
        <v>1.5</v>
      </c>
      <c r="R119" s="51">
        <f>IF($A119&lt;&gt;"",INDEX([1]Sizer!EV:EV,(ROW()-2)/3+7),"")</f>
        <v>3</v>
      </c>
      <c r="S119" s="51">
        <f>IF($A119&lt;&gt;"",INDEX([1]Sizer!EW:EW,(ROW()-2)/3+7),"")</f>
        <v>0</v>
      </c>
      <c r="T119" s="51">
        <f>IF($A119&lt;&gt;"",INDEX([1]Sizer!EX:EX,(ROW()-2)/3+7),"")</f>
        <v>0</v>
      </c>
      <c r="U119" s="51">
        <f>IF($A119&lt;&gt;"",INDEX([1]Sizer!EY:EY,(ROW()-2)/3+7),"")</f>
        <v>1</v>
      </c>
      <c r="V119" s="51">
        <f>IF($A119&lt;&gt;"",INDEX([1]Sizer!EZ:EZ,(ROW()-2)/3+7),"")</f>
        <v>1</v>
      </c>
      <c r="W119" s="51">
        <f>IF($A119&lt;&gt;"",INDEX([1]Sizer!FA:FA,(ROW()-2)/3+7),"")</f>
        <v>0</v>
      </c>
      <c r="X119" s="51">
        <f>IF($A119&lt;&gt;"",INDEX([1]Sizer!FB:FB,(ROW()-2)/3+7),"")</f>
        <v>0</v>
      </c>
      <c r="Y119" s="51">
        <f>IF($A119&lt;&gt;"",INDEX([1]Sizer!FC:FC,(ROW()-2)/3+7),"")</f>
        <v>0</v>
      </c>
      <c r="Z119" s="51">
        <f>IF($A119&lt;&gt;"",INDEX([1]Sizer!FD:FD,(ROW()-2)/3+7),"")</f>
        <v>0</v>
      </c>
      <c r="AA119" s="52">
        <f>IF($A119&lt;&gt;"",INDEX([1]Sizer!$AB:$AB,(ROW()-2)/3+7)*'[1]Dashboard (Model)'!$U$2,"")</f>
        <v>0.03</v>
      </c>
    </row>
    <row r="120" spans="1:27" x14ac:dyDescent="0.2">
      <c r="A120" s="59"/>
      <c r="B120" s="53">
        <f>IF($A119&lt;&gt;"",INDEX([1]Sizer!B:B,(ROW()-3)/3+7),"")</f>
        <v>0</v>
      </c>
      <c r="C120" s="53">
        <f>IF($A119&lt;&gt;"",INDEX([1]Sizer!C:C,(ROW()-3)/3+7),"")</f>
        <v>0</v>
      </c>
      <c r="D120" s="53">
        <f>IF($A119&lt;&gt;"",INDEX([1]Sizer!D:D,(ROW()-3)/3+7),"")</f>
        <v>0</v>
      </c>
      <c r="E120" s="53">
        <f>IF($A119&lt;&gt;"",INDEX([1]Sizer!E:E,(ROW()-3)/3+7),"")</f>
        <v>8.2757759273277831E-3</v>
      </c>
      <c r="F120" s="53">
        <f>IF($A119&lt;&gt;"",INDEX([1]Sizer!F:F,(ROW()-3)/3+7),"")</f>
        <v>1.0397219162995592E-2</v>
      </c>
      <c r="G120" s="53">
        <f>IF($A119&lt;&gt;"",INDEX([1]Sizer!G:G,(ROW()-3)/3+7),"")</f>
        <v>3.0101029601029609E-2</v>
      </c>
      <c r="H120" s="53">
        <f>IF($A119&lt;&gt;"",INDEX([1]Sizer!H:H,(ROW()-3)/3+7),"")</f>
        <v>0</v>
      </c>
      <c r="I120" s="53">
        <f>IF($A119&lt;&gt;"",INDEX([1]Sizer!I:I,(ROW()-3)/3+7),"")</f>
        <v>3.2128624608150476E-2</v>
      </c>
      <c r="J120" s="53">
        <f>IF($A119&lt;&gt;"",INDEX([1]Sizer!J:J,(ROW()-3)/3+7),"")</f>
        <v>0</v>
      </c>
      <c r="K120" s="53">
        <f>IF($A119&lt;&gt;"",INDEX([1]Sizer!K:K,(ROW()-3)/3+7),"")</f>
        <v>0</v>
      </c>
      <c r="L120" s="53">
        <f>IF($A119&lt;&gt;"",INDEX([1]Sizer!L:L,(ROW()-3)/3+7),"")</f>
        <v>0</v>
      </c>
      <c r="M120" s="53">
        <f>IF($A119&lt;&gt;"",INDEX([1]Sizer!M:M,(ROW()-3)/3+7),"")</f>
        <v>0</v>
      </c>
      <c r="N120" s="53">
        <f>IF($A119&lt;&gt;"",INDEX([1]Sizer!N:N,(ROW()-3)/3+7),"")</f>
        <v>0</v>
      </c>
      <c r="O120" s="53">
        <f>IF($A119&lt;&gt;"",INDEX([1]Sizer!O:O,(ROW()-3)/3+7),"")</f>
        <v>0</v>
      </c>
      <c r="P120" s="53">
        <f>IF($A119&lt;&gt;"",INDEX([1]Sizer!P:P,(ROW()-3)/3+7),"")</f>
        <v>0</v>
      </c>
      <c r="Q120" s="53">
        <f>IF($A119&lt;&gt;"",INDEX([1]Sizer!Q:Q,(ROW()-3)/3+7),"")</f>
        <v>2.1329929760665979E-2</v>
      </c>
      <c r="R120" s="53">
        <f>IF($A119&lt;&gt;"",INDEX([1]Sizer!R:R,(ROW()-3)/3+7),"")</f>
        <v>2.2359715670024226E-2</v>
      </c>
      <c r="S120" s="53">
        <f>IF($A119&lt;&gt;"",INDEX([1]Sizer!S:S,(ROW()-3)/3+7),"")</f>
        <v>0</v>
      </c>
      <c r="T120" s="53">
        <f>IF($A119&lt;&gt;"",INDEX([1]Sizer!T:T,(ROW()-3)/3+7),"")</f>
        <v>0</v>
      </c>
      <c r="U120" s="53">
        <f>IF($A119&lt;&gt;"",INDEX([1]Sizer!U:U,(ROW()-3)/3+7),"")</f>
        <v>1.9329338842975212E-2</v>
      </c>
      <c r="V120" s="53">
        <f>IF($A119&lt;&gt;"",INDEX([1]Sizer!V:V,(ROW()-3)/3+7),"")</f>
        <v>1.0027270313329792E-2</v>
      </c>
      <c r="W120" s="53">
        <f>IF($A119&lt;&gt;"",INDEX([1]Sizer!W:W,(ROW()-3)/3+7),"")</f>
        <v>0</v>
      </c>
      <c r="X120" s="53">
        <f>IF($A119&lt;&gt;"",INDEX([1]Sizer!X:X,(ROW()-3)/3+7),"")</f>
        <v>0</v>
      </c>
      <c r="Y120" s="53">
        <f>IF($A119&lt;&gt;"",INDEX([1]Sizer!Y:Y,(ROW()-3)/3+7),"")</f>
        <v>0</v>
      </c>
      <c r="Z120" s="53">
        <f>IF($A119&lt;&gt;"",INDEX([1]Sizer!Z:Z,(ROW()-3)/3+7),"")</f>
        <v>0</v>
      </c>
      <c r="AA120" s="53">
        <f>IF($A119&lt;&gt;"",SUM($B120:$Z120),"")</f>
        <v>0.15394890388649868</v>
      </c>
    </row>
    <row r="121" spans="1:27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</row>
    <row r="122" spans="1:27" x14ac:dyDescent="0.2">
      <c r="A122" s="59">
        <f>IF(INDEX([1]Sizer!$A:$A,(ROW()-2)/3+7)&lt;&gt;"",INDEX([1]Sizer!$A:$A,(ROW()-2)/3+7),"")</f>
        <v>45300</v>
      </c>
      <c r="B122" s="51">
        <f>IF($A122&lt;&gt;"",INDEX([1]Sizer!EF:EF,(ROW()-2)/3+7),"")</f>
        <v>0</v>
      </c>
      <c r="C122" s="51">
        <f>IF($A122&lt;&gt;"",INDEX([1]Sizer!EG:EG,(ROW()-2)/3+7),"")</f>
        <v>0</v>
      </c>
      <c r="D122" s="51">
        <f>IF($A122&lt;&gt;"",INDEX([1]Sizer!EH:EH,(ROW()-2)/3+7),"")</f>
        <v>0</v>
      </c>
      <c r="E122" s="51">
        <f>IF($A122&lt;&gt;"",INDEX([1]Sizer!EI:EI,(ROW()-2)/3+7),"")</f>
        <v>1</v>
      </c>
      <c r="F122" s="51">
        <f>IF($A122&lt;&gt;"",INDEX([1]Sizer!EJ:EJ,(ROW()-2)/3+7),"")</f>
        <v>1</v>
      </c>
      <c r="G122" s="51">
        <f>IF($A122&lt;&gt;"",INDEX([1]Sizer!EK:EK,(ROW()-2)/3+7),"")</f>
        <v>2.5</v>
      </c>
      <c r="H122" s="51">
        <f>IF($A122&lt;&gt;"",INDEX([1]Sizer!EL:EL,(ROW()-2)/3+7),"")</f>
        <v>0</v>
      </c>
      <c r="I122" s="51">
        <f>IF($A122&lt;&gt;"",INDEX([1]Sizer!EM:EM,(ROW()-2)/3+7),"")</f>
        <v>1.5</v>
      </c>
      <c r="J122" s="51">
        <f>IF($A122&lt;&gt;"",INDEX([1]Sizer!EN:EN,(ROW()-2)/3+7),"")</f>
        <v>0</v>
      </c>
      <c r="K122" s="51">
        <f>IF($A122&lt;&gt;"",INDEX([1]Sizer!EO:EO,(ROW()-2)/3+7),"")</f>
        <v>0</v>
      </c>
      <c r="L122" s="51">
        <f>IF($A122&lt;&gt;"",INDEX([1]Sizer!EP:EP,(ROW()-2)/3+7),"")</f>
        <v>0</v>
      </c>
      <c r="M122" s="51">
        <f>IF($A122&lt;&gt;"",INDEX([1]Sizer!EQ:EQ,(ROW()-2)/3+7),"")</f>
        <v>0</v>
      </c>
      <c r="N122" s="51">
        <f>IF($A122&lt;&gt;"",INDEX([1]Sizer!ER:ER,(ROW()-2)/3+7),"")</f>
        <v>0</v>
      </c>
      <c r="O122" s="51">
        <f>IF($A122&lt;&gt;"",INDEX([1]Sizer!ES:ES,(ROW()-2)/3+7),"")</f>
        <v>0</v>
      </c>
      <c r="P122" s="51">
        <f>IF($A122&lt;&gt;"",INDEX([1]Sizer!ET:ET,(ROW()-2)/3+7),"")</f>
        <v>0</v>
      </c>
      <c r="Q122" s="51">
        <f>IF($A122&lt;&gt;"",INDEX([1]Sizer!EU:EU,(ROW()-2)/3+7),"")</f>
        <v>1.5</v>
      </c>
      <c r="R122" s="51">
        <f>IF($A122&lt;&gt;"",INDEX([1]Sizer!EV:EV,(ROW()-2)/3+7),"")</f>
        <v>3</v>
      </c>
      <c r="S122" s="51">
        <f>IF($A122&lt;&gt;"",INDEX([1]Sizer!EW:EW,(ROW()-2)/3+7),"")</f>
        <v>0</v>
      </c>
      <c r="T122" s="51">
        <f>IF($A122&lt;&gt;"",INDEX([1]Sizer!EX:EX,(ROW()-2)/3+7),"")</f>
        <v>0</v>
      </c>
      <c r="U122" s="51">
        <f>IF($A122&lt;&gt;"",INDEX([1]Sizer!EY:EY,(ROW()-2)/3+7),"")</f>
        <v>1</v>
      </c>
      <c r="V122" s="51">
        <f>IF($A122&lt;&gt;"",INDEX([1]Sizer!EZ:EZ,(ROW()-2)/3+7),"")</f>
        <v>1</v>
      </c>
      <c r="W122" s="51">
        <f>IF($A122&lt;&gt;"",INDEX([1]Sizer!FA:FA,(ROW()-2)/3+7),"")</f>
        <v>0</v>
      </c>
      <c r="X122" s="51">
        <f>IF($A122&lt;&gt;"",INDEX([1]Sizer!FB:FB,(ROW()-2)/3+7),"")</f>
        <v>0</v>
      </c>
      <c r="Y122" s="51">
        <f>IF($A122&lt;&gt;"",INDEX([1]Sizer!FC:FC,(ROW()-2)/3+7),"")</f>
        <v>0</v>
      </c>
      <c r="Z122" s="51">
        <f>IF($A122&lt;&gt;"",INDEX([1]Sizer!FD:FD,(ROW()-2)/3+7),"")</f>
        <v>0</v>
      </c>
      <c r="AA122" s="52">
        <f>IF($A122&lt;&gt;"",INDEX([1]Sizer!$AB:$AB,(ROW()-2)/3+7)*'[1]Dashboard (Model)'!$U$2,"")</f>
        <v>0.03</v>
      </c>
    </row>
    <row r="123" spans="1:27" x14ac:dyDescent="0.2">
      <c r="A123" s="59"/>
      <c r="B123" s="53">
        <f>IF($A122&lt;&gt;"",INDEX([1]Sizer!B:B,(ROW()-3)/3+7),"")</f>
        <v>0</v>
      </c>
      <c r="C123" s="53">
        <f>IF($A122&lt;&gt;"",INDEX([1]Sizer!C:C,(ROW()-3)/3+7),"")</f>
        <v>0</v>
      </c>
      <c r="D123" s="53">
        <f>IF($A122&lt;&gt;"",INDEX([1]Sizer!D:D,(ROW()-3)/3+7),"")</f>
        <v>0</v>
      </c>
      <c r="E123" s="53">
        <f>IF($A122&lt;&gt;"",INDEX([1]Sizer!E:E,(ROW()-3)/3+7),"")</f>
        <v>8.2757759273277831E-3</v>
      </c>
      <c r="F123" s="53">
        <f>IF($A122&lt;&gt;"",INDEX([1]Sizer!F:F,(ROW()-3)/3+7),"")</f>
        <v>1.0397219162995592E-2</v>
      </c>
      <c r="G123" s="53">
        <f>IF($A122&lt;&gt;"",INDEX([1]Sizer!G:G,(ROW()-3)/3+7),"")</f>
        <v>3.0101029601029609E-2</v>
      </c>
      <c r="H123" s="53">
        <f>IF($A122&lt;&gt;"",INDEX([1]Sizer!H:H,(ROW()-3)/3+7),"")</f>
        <v>0</v>
      </c>
      <c r="I123" s="53">
        <f>IF($A122&lt;&gt;"",INDEX([1]Sizer!I:I,(ROW()-3)/3+7),"")</f>
        <v>3.2128624608150476E-2</v>
      </c>
      <c r="J123" s="53">
        <f>IF($A122&lt;&gt;"",INDEX([1]Sizer!J:J,(ROW()-3)/3+7),"")</f>
        <v>0</v>
      </c>
      <c r="K123" s="53">
        <f>IF($A122&lt;&gt;"",INDEX([1]Sizer!K:K,(ROW()-3)/3+7),"")</f>
        <v>0</v>
      </c>
      <c r="L123" s="53">
        <f>IF($A122&lt;&gt;"",INDEX([1]Sizer!L:L,(ROW()-3)/3+7),"")</f>
        <v>0</v>
      </c>
      <c r="M123" s="53">
        <f>IF($A122&lt;&gt;"",INDEX([1]Sizer!M:M,(ROW()-3)/3+7),"")</f>
        <v>0</v>
      </c>
      <c r="N123" s="53">
        <f>IF($A122&lt;&gt;"",INDEX([1]Sizer!N:N,(ROW()-3)/3+7),"")</f>
        <v>0</v>
      </c>
      <c r="O123" s="53">
        <f>IF($A122&lt;&gt;"",INDEX([1]Sizer!O:O,(ROW()-3)/3+7),"")</f>
        <v>0</v>
      </c>
      <c r="P123" s="53">
        <f>IF($A122&lt;&gt;"",INDEX([1]Sizer!P:P,(ROW()-3)/3+7),"")</f>
        <v>0</v>
      </c>
      <c r="Q123" s="53">
        <f>IF($A122&lt;&gt;"",INDEX([1]Sizer!Q:Q,(ROW()-3)/3+7),"")</f>
        <v>2.1329929760665979E-2</v>
      </c>
      <c r="R123" s="53">
        <f>IF($A122&lt;&gt;"",INDEX([1]Sizer!R:R,(ROW()-3)/3+7),"")</f>
        <v>2.2359715670024226E-2</v>
      </c>
      <c r="S123" s="53">
        <f>IF($A122&lt;&gt;"",INDEX([1]Sizer!S:S,(ROW()-3)/3+7),"")</f>
        <v>0</v>
      </c>
      <c r="T123" s="53">
        <f>IF($A122&lt;&gt;"",INDEX([1]Sizer!T:T,(ROW()-3)/3+7),"")</f>
        <v>0</v>
      </c>
      <c r="U123" s="53">
        <f>IF($A122&lt;&gt;"",INDEX([1]Sizer!U:U,(ROW()-3)/3+7),"")</f>
        <v>1.9329338842975212E-2</v>
      </c>
      <c r="V123" s="53">
        <f>IF($A122&lt;&gt;"",INDEX([1]Sizer!V:V,(ROW()-3)/3+7),"")</f>
        <v>1.0027270313329792E-2</v>
      </c>
      <c r="W123" s="53">
        <f>IF($A122&lt;&gt;"",INDEX([1]Sizer!W:W,(ROW()-3)/3+7),"")</f>
        <v>0</v>
      </c>
      <c r="X123" s="53">
        <f>IF($A122&lt;&gt;"",INDEX([1]Sizer!X:X,(ROW()-3)/3+7),"")</f>
        <v>0</v>
      </c>
      <c r="Y123" s="53">
        <f>IF($A122&lt;&gt;"",INDEX([1]Sizer!Y:Y,(ROW()-3)/3+7),"")</f>
        <v>0</v>
      </c>
      <c r="Z123" s="53">
        <f>IF($A122&lt;&gt;"",INDEX([1]Sizer!Z:Z,(ROW()-3)/3+7),"")</f>
        <v>0</v>
      </c>
      <c r="AA123" s="53">
        <f>IF($A122&lt;&gt;"",SUM($B123:$Z123),"")</f>
        <v>0.15394890388649868</v>
      </c>
    </row>
    <row r="124" spans="1:27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</row>
    <row r="125" spans="1:27" x14ac:dyDescent="0.2">
      <c r="A125" s="59">
        <f>IF(INDEX([1]Sizer!$A:$A,(ROW()-2)/3+7)&lt;&gt;"",INDEX([1]Sizer!$A:$A,(ROW()-2)/3+7),"")</f>
        <v>45301</v>
      </c>
      <c r="B125" s="51">
        <f>IF($A125&lt;&gt;"",INDEX([1]Sizer!EF:EF,(ROW()-2)/3+7),"")</f>
        <v>0</v>
      </c>
      <c r="C125" s="51">
        <f>IF($A125&lt;&gt;"",INDEX([1]Sizer!EG:EG,(ROW()-2)/3+7),"")</f>
        <v>0</v>
      </c>
      <c r="D125" s="51">
        <f>IF($A125&lt;&gt;"",INDEX([1]Sizer!EH:EH,(ROW()-2)/3+7),"")</f>
        <v>0</v>
      </c>
      <c r="E125" s="51">
        <f>IF($A125&lt;&gt;"",INDEX([1]Sizer!EI:EI,(ROW()-2)/3+7),"")</f>
        <v>1</v>
      </c>
      <c r="F125" s="51">
        <f>IF($A125&lt;&gt;"",INDEX([1]Sizer!EJ:EJ,(ROW()-2)/3+7),"")</f>
        <v>1</v>
      </c>
      <c r="G125" s="51">
        <f>IF($A125&lt;&gt;"",INDEX([1]Sizer!EK:EK,(ROW()-2)/3+7),"")</f>
        <v>2.5</v>
      </c>
      <c r="H125" s="51">
        <f>IF($A125&lt;&gt;"",INDEX([1]Sizer!EL:EL,(ROW()-2)/3+7),"")</f>
        <v>0</v>
      </c>
      <c r="I125" s="51">
        <f>IF($A125&lt;&gt;"",INDEX([1]Sizer!EM:EM,(ROW()-2)/3+7),"")</f>
        <v>-1</v>
      </c>
      <c r="J125" s="51">
        <f>IF($A125&lt;&gt;"",INDEX([1]Sizer!EN:EN,(ROW()-2)/3+7),"")</f>
        <v>0</v>
      </c>
      <c r="K125" s="51">
        <f>IF($A125&lt;&gt;"",INDEX([1]Sizer!EO:EO,(ROW()-2)/3+7),"")</f>
        <v>0.5</v>
      </c>
      <c r="L125" s="51">
        <f>IF($A125&lt;&gt;"",INDEX([1]Sizer!EP:EP,(ROW()-2)/3+7),"")</f>
        <v>0</v>
      </c>
      <c r="M125" s="51">
        <f>IF($A125&lt;&gt;"",INDEX([1]Sizer!EQ:EQ,(ROW()-2)/3+7),"")</f>
        <v>1</v>
      </c>
      <c r="N125" s="51">
        <f>IF($A125&lt;&gt;"",INDEX([1]Sizer!ER:ER,(ROW()-2)/3+7),"")</f>
        <v>0</v>
      </c>
      <c r="O125" s="51">
        <f>IF($A125&lt;&gt;"",INDEX([1]Sizer!ES:ES,(ROW()-2)/3+7),"")</f>
        <v>0</v>
      </c>
      <c r="P125" s="51">
        <f>IF($A125&lt;&gt;"",INDEX([1]Sizer!ET:ET,(ROW()-2)/3+7),"")</f>
        <v>0</v>
      </c>
      <c r="Q125" s="51">
        <f>IF($A125&lt;&gt;"",INDEX([1]Sizer!EU:EU,(ROW()-2)/3+7),"")</f>
        <v>0</v>
      </c>
      <c r="R125" s="51">
        <f>IF($A125&lt;&gt;"",INDEX([1]Sizer!EV:EV,(ROW()-2)/3+7),"")</f>
        <v>3</v>
      </c>
      <c r="S125" s="51">
        <f>IF($A125&lt;&gt;"",INDEX([1]Sizer!EW:EW,(ROW()-2)/3+7),"")</f>
        <v>0</v>
      </c>
      <c r="T125" s="51">
        <f>IF($A125&lt;&gt;"",INDEX([1]Sizer!EX:EX,(ROW()-2)/3+7),"")</f>
        <v>0</v>
      </c>
      <c r="U125" s="51">
        <f>IF($A125&lt;&gt;"",INDEX([1]Sizer!EY:EY,(ROW()-2)/3+7),"")</f>
        <v>1</v>
      </c>
      <c r="V125" s="51">
        <f>IF($A125&lt;&gt;"",INDEX([1]Sizer!EZ:EZ,(ROW()-2)/3+7),"")</f>
        <v>1</v>
      </c>
      <c r="W125" s="51">
        <f>IF($A125&lt;&gt;"",INDEX([1]Sizer!FA:FA,(ROW()-2)/3+7),"")</f>
        <v>0</v>
      </c>
      <c r="X125" s="51">
        <f>IF($A125&lt;&gt;"",INDEX([1]Sizer!FB:FB,(ROW()-2)/3+7),"")</f>
        <v>0</v>
      </c>
      <c r="Y125" s="51">
        <f>IF($A125&lt;&gt;"",INDEX([1]Sizer!FC:FC,(ROW()-2)/3+7),"")</f>
        <v>0</v>
      </c>
      <c r="Z125" s="51">
        <f>IF($A125&lt;&gt;"",INDEX([1]Sizer!FD:FD,(ROW()-2)/3+7),"")</f>
        <v>0</v>
      </c>
      <c r="AA125" s="52">
        <f>IF($A125&lt;&gt;"",INDEX([1]Sizer!$AB:$AB,(ROW()-2)/3+7)*'[1]Dashboard (Model)'!$U$2,"")</f>
        <v>0.03</v>
      </c>
    </row>
    <row r="126" spans="1:27" x14ac:dyDescent="0.2">
      <c r="A126" s="59"/>
      <c r="B126" s="53">
        <f>IF($A125&lt;&gt;"",INDEX([1]Sizer!B:B,(ROW()-3)/3+7),"")</f>
        <v>0</v>
      </c>
      <c r="C126" s="53">
        <f>IF($A125&lt;&gt;"",INDEX([1]Sizer!C:C,(ROW()-3)/3+7),"")</f>
        <v>0</v>
      </c>
      <c r="D126" s="53">
        <f>IF($A125&lt;&gt;"",INDEX([1]Sizer!D:D,(ROW()-3)/3+7),"")</f>
        <v>0</v>
      </c>
      <c r="E126" s="53">
        <f>IF($A125&lt;&gt;"",INDEX([1]Sizer!E:E,(ROW()-3)/3+7),"")</f>
        <v>8.2757759273277831E-3</v>
      </c>
      <c r="F126" s="53">
        <f>IF($A125&lt;&gt;"",INDEX([1]Sizer!F:F,(ROW()-3)/3+7),"")</f>
        <v>1.0397219162995592E-2</v>
      </c>
      <c r="G126" s="53">
        <f>IF($A125&lt;&gt;"",INDEX([1]Sizer!G:G,(ROW()-3)/3+7),"")</f>
        <v>3.0101029601029609E-2</v>
      </c>
      <c r="H126" s="53">
        <f>IF($A125&lt;&gt;"",INDEX([1]Sizer!H:H,(ROW()-3)/3+7),"")</f>
        <v>0</v>
      </c>
      <c r="I126" s="53">
        <f>IF($A125&lt;&gt;"",INDEX([1]Sizer!I:I,(ROW()-3)/3+7),"")</f>
        <v>-2.1409058823529406E-2</v>
      </c>
      <c r="J126" s="53">
        <f>IF($A125&lt;&gt;"",INDEX([1]Sizer!J:J,(ROW()-3)/3+7),"")</f>
        <v>0</v>
      </c>
      <c r="K126" s="53">
        <f>IF($A125&lt;&gt;"",INDEX([1]Sizer!K:K,(ROW()-3)/3+7),"")</f>
        <v>1.0883791866028707E-2</v>
      </c>
      <c r="L126" s="53">
        <f>IF($A125&lt;&gt;"",INDEX([1]Sizer!L:L,(ROW()-3)/3+7),"")</f>
        <v>0</v>
      </c>
      <c r="M126" s="53">
        <f>IF($A125&lt;&gt;"",INDEX([1]Sizer!M:M,(ROW()-3)/3+7),"")</f>
        <v>1.3566873757455267E-2</v>
      </c>
      <c r="N126" s="53">
        <f>IF($A125&lt;&gt;"",INDEX([1]Sizer!N:N,(ROW()-3)/3+7),"")</f>
        <v>0</v>
      </c>
      <c r="O126" s="53">
        <f>IF($A125&lt;&gt;"",INDEX([1]Sizer!O:O,(ROW()-3)/3+7),"")</f>
        <v>0</v>
      </c>
      <c r="P126" s="53">
        <f>IF($A125&lt;&gt;"",INDEX([1]Sizer!P:P,(ROW()-3)/3+7),"")</f>
        <v>0</v>
      </c>
      <c r="Q126" s="53">
        <f>IF($A125&lt;&gt;"",INDEX([1]Sizer!Q:Q,(ROW()-3)/3+7),"")</f>
        <v>0</v>
      </c>
      <c r="R126" s="53">
        <f>IF($A125&lt;&gt;"",INDEX([1]Sizer!R:R,(ROW()-3)/3+7),"")</f>
        <v>2.2359715670024226E-2</v>
      </c>
      <c r="S126" s="53">
        <f>IF($A125&lt;&gt;"",INDEX([1]Sizer!S:S,(ROW()-3)/3+7),"")</f>
        <v>0</v>
      </c>
      <c r="T126" s="53">
        <f>IF($A125&lt;&gt;"",INDEX([1]Sizer!T:T,(ROW()-3)/3+7),"")</f>
        <v>0</v>
      </c>
      <c r="U126" s="53">
        <f>IF($A125&lt;&gt;"",INDEX([1]Sizer!U:U,(ROW()-3)/3+7),"")</f>
        <v>1.9329338842975212E-2</v>
      </c>
      <c r="V126" s="53">
        <f>IF($A125&lt;&gt;"",INDEX([1]Sizer!V:V,(ROW()-3)/3+7),"")</f>
        <v>1.0027270313329792E-2</v>
      </c>
      <c r="W126" s="53">
        <f>IF($A125&lt;&gt;"",INDEX([1]Sizer!W:W,(ROW()-3)/3+7),"")</f>
        <v>0</v>
      </c>
      <c r="X126" s="53">
        <f>IF($A125&lt;&gt;"",INDEX([1]Sizer!X:X,(ROW()-3)/3+7),"")</f>
        <v>0</v>
      </c>
      <c r="Y126" s="53">
        <f>IF($A125&lt;&gt;"",INDEX([1]Sizer!Y:Y,(ROW()-3)/3+7),"")</f>
        <v>0</v>
      </c>
      <c r="Z126" s="53">
        <f>IF($A125&lt;&gt;"",INDEX([1]Sizer!Z:Z,(ROW()-3)/3+7),"")</f>
        <v>0</v>
      </c>
      <c r="AA126" s="53">
        <f>IF($A125&lt;&gt;"",SUM($B126:$Z126),"")</f>
        <v>0.1035319563176368</v>
      </c>
    </row>
    <row r="127" spans="1:27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</row>
    <row r="128" spans="1:27" x14ac:dyDescent="0.2">
      <c r="A128" s="59">
        <f>IF(INDEX([1]Sizer!$A:$A,(ROW()-2)/3+7)&lt;&gt;"",INDEX([1]Sizer!$A:$A,(ROW()-2)/3+7),"")</f>
        <v>45302</v>
      </c>
      <c r="B128" s="51">
        <f>IF($A128&lt;&gt;"",INDEX([1]Sizer!EF:EF,(ROW()-2)/3+7),"")</f>
        <v>0</v>
      </c>
      <c r="C128" s="51">
        <f>IF($A128&lt;&gt;"",INDEX([1]Sizer!EG:EG,(ROW()-2)/3+7),"")</f>
        <v>0</v>
      </c>
      <c r="D128" s="51">
        <f>IF($A128&lt;&gt;"",INDEX([1]Sizer!EH:EH,(ROW()-2)/3+7),"")</f>
        <v>0</v>
      </c>
      <c r="E128" s="51">
        <f>IF($A128&lt;&gt;"",INDEX([1]Sizer!EI:EI,(ROW()-2)/3+7),"")</f>
        <v>1</v>
      </c>
      <c r="F128" s="51">
        <f>IF($A128&lt;&gt;"",INDEX([1]Sizer!EJ:EJ,(ROW()-2)/3+7),"")</f>
        <v>1</v>
      </c>
      <c r="G128" s="51">
        <f>IF($A128&lt;&gt;"",INDEX([1]Sizer!EK:EK,(ROW()-2)/3+7),"")</f>
        <v>2.5</v>
      </c>
      <c r="H128" s="51">
        <f>IF($A128&lt;&gt;"",INDEX([1]Sizer!EL:EL,(ROW()-2)/3+7),"")</f>
        <v>0</v>
      </c>
      <c r="I128" s="51">
        <f>IF($A128&lt;&gt;"",INDEX([1]Sizer!EM:EM,(ROW()-2)/3+7),"")</f>
        <v>2</v>
      </c>
      <c r="J128" s="51">
        <f>IF($A128&lt;&gt;"",INDEX([1]Sizer!EN:EN,(ROW()-2)/3+7),"")</f>
        <v>0</v>
      </c>
      <c r="K128" s="51">
        <f>IF($A128&lt;&gt;"",INDEX([1]Sizer!EO:EO,(ROW()-2)/3+7),"")</f>
        <v>0</v>
      </c>
      <c r="L128" s="51">
        <f>IF($A128&lt;&gt;"",INDEX([1]Sizer!EP:EP,(ROW()-2)/3+7),"")</f>
        <v>0</v>
      </c>
      <c r="M128" s="51">
        <f>IF($A128&lt;&gt;"",INDEX([1]Sizer!EQ:EQ,(ROW()-2)/3+7),"")</f>
        <v>1</v>
      </c>
      <c r="N128" s="51">
        <f>IF($A128&lt;&gt;"",INDEX([1]Sizer!ER:ER,(ROW()-2)/3+7),"")</f>
        <v>0</v>
      </c>
      <c r="O128" s="51">
        <f>IF($A128&lt;&gt;"",INDEX([1]Sizer!ES:ES,(ROW()-2)/3+7),"")</f>
        <v>0</v>
      </c>
      <c r="P128" s="51">
        <f>IF($A128&lt;&gt;"",INDEX([1]Sizer!ET:ET,(ROW()-2)/3+7),"")</f>
        <v>0</v>
      </c>
      <c r="Q128" s="51">
        <f>IF($A128&lt;&gt;"",INDEX([1]Sizer!EU:EU,(ROW()-2)/3+7),"")</f>
        <v>0</v>
      </c>
      <c r="R128" s="51">
        <f>IF($A128&lt;&gt;"",INDEX([1]Sizer!EV:EV,(ROW()-2)/3+7),"")</f>
        <v>3</v>
      </c>
      <c r="S128" s="51">
        <f>IF($A128&lt;&gt;"",INDEX([1]Sizer!EW:EW,(ROW()-2)/3+7),"")</f>
        <v>0</v>
      </c>
      <c r="T128" s="51">
        <f>IF($A128&lt;&gt;"",INDEX([1]Sizer!EX:EX,(ROW()-2)/3+7),"")</f>
        <v>0</v>
      </c>
      <c r="U128" s="51">
        <f>IF($A128&lt;&gt;"",INDEX([1]Sizer!EY:EY,(ROW()-2)/3+7),"")</f>
        <v>1</v>
      </c>
      <c r="V128" s="51">
        <f>IF($A128&lt;&gt;"",INDEX([1]Sizer!EZ:EZ,(ROW()-2)/3+7),"")</f>
        <v>1</v>
      </c>
      <c r="W128" s="51">
        <f>IF($A128&lt;&gt;"",INDEX([1]Sizer!FA:FA,(ROW()-2)/3+7),"")</f>
        <v>0</v>
      </c>
      <c r="X128" s="51">
        <f>IF($A128&lt;&gt;"",INDEX([1]Sizer!FB:FB,(ROW()-2)/3+7),"")</f>
        <v>0</v>
      </c>
      <c r="Y128" s="51">
        <f>IF($A128&lt;&gt;"",INDEX([1]Sizer!FC:FC,(ROW()-2)/3+7),"")</f>
        <v>0</v>
      </c>
      <c r="Z128" s="51">
        <f>IF($A128&lt;&gt;"",INDEX([1]Sizer!FD:FD,(ROW()-2)/3+7),"")</f>
        <v>0</v>
      </c>
      <c r="AA128" s="52">
        <f>IF($A128&lt;&gt;"",INDEX([1]Sizer!$AB:$AB,(ROW()-2)/3+7)*'[1]Dashboard (Model)'!$U$2,"")</f>
        <v>0.03</v>
      </c>
    </row>
    <row r="129" spans="1:27" x14ac:dyDescent="0.2">
      <c r="A129" s="59"/>
      <c r="B129" s="53">
        <f>IF($A128&lt;&gt;"",INDEX([1]Sizer!B:B,(ROW()-3)/3+7),"")</f>
        <v>0</v>
      </c>
      <c r="C129" s="53">
        <f>IF($A128&lt;&gt;"",INDEX([1]Sizer!C:C,(ROW()-3)/3+7),"")</f>
        <v>0</v>
      </c>
      <c r="D129" s="53">
        <f>IF($A128&lt;&gt;"",INDEX([1]Sizer!D:D,(ROW()-3)/3+7),"")</f>
        <v>0</v>
      </c>
      <c r="E129" s="53">
        <f>IF($A128&lt;&gt;"",INDEX([1]Sizer!E:E,(ROW()-3)/3+7),"")</f>
        <v>8.2757759273277831E-3</v>
      </c>
      <c r="F129" s="53">
        <f>IF($A128&lt;&gt;"",INDEX([1]Sizer!F:F,(ROW()-3)/3+7),"")</f>
        <v>1.0397219162995592E-2</v>
      </c>
      <c r="G129" s="53">
        <f>IF($A128&lt;&gt;"",INDEX([1]Sizer!G:G,(ROW()-3)/3+7),"")</f>
        <v>3.0101029601029609E-2</v>
      </c>
      <c r="H129" s="53">
        <f>IF($A128&lt;&gt;"",INDEX([1]Sizer!H:H,(ROW()-3)/3+7),"")</f>
        <v>0</v>
      </c>
      <c r="I129" s="53">
        <f>IF($A128&lt;&gt;"",INDEX([1]Sizer!I:I,(ROW()-3)/3+7),"")</f>
        <v>4.2271684867394695E-2</v>
      </c>
      <c r="J129" s="53">
        <f>IF($A128&lt;&gt;"",INDEX([1]Sizer!J:J,(ROW()-3)/3+7),"")</f>
        <v>0</v>
      </c>
      <c r="K129" s="53">
        <f>IF($A128&lt;&gt;"",INDEX([1]Sizer!K:K,(ROW()-3)/3+7),"")</f>
        <v>0</v>
      </c>
      <c r="L129" s="53">
        <f>IF($A128&lt;&gt;"",INDEX([1]Sizer!L:L,(ROW()-3)/3+7),"")</f>
        <v>0</v>
      </c>
      <c r="M129" s="53">
        <f>IF($A128&lt;&gt;"",INDEX([1]Sizer!M:M,(ROW()-3)/3+7),"")</f>
        <v>1.3566873757455267E-2</v>
      </c>
      <c r="N129" s="53">
        <f>IF($A128&lt;&gt;"",INDEX([1]Sizer!N:N,(ROW()-3)/3+7),"")</f>
        <v>0</v>
      </c>
      <c r="O129" s="53">
        <f>IF($A128&lt;&gt;"",INDEX([1]Sizer!O:O,(ROW()-3)/3+7),"")</f>
        <v>0</v>
      </c>
      <c r="P129" s="53">
        <f>IF($A128&lt;&gt;"",INDEX([1]Sizer!P:P,(ROW()-3)/3+7),"")</f>
        <v>0</v>
      </c>
      <c r="Q129" s="53">
        <f>IF($A128&lt;&gt;"",INDEX([1]Sizer!Q:Q,(ROW()-3)/3+7),"")</f>
        <v>0</v>
      </c>
      <c r="R129" s="53">
        <f>IF($A128&lt;&gt;"",INDEX([1]Sizer!R:R,(ROW()-3)/3+7),"")</f>
        <v>2.2359715670024226E-2</v>
      </c>
      <c r="S129" s="53">
        <f>IF($A128&lt;&gt;"",INDEX([1]Sizer!S:S,(ROW()-3)/3+7),"")</f>
        <v>0</v>
      </c>
      <c r="T129" s="53">
        <f>IF($A128&lt;&gt;"",INDEX([1]Sizer!T:T,(ROW()-3)/3+7),"")</f>
        <v>0</v>
      </c>
      <c r="U129" s="53">
        <f>IF($A128&lt;&gt;"",INDEX([1]Sizer!U:U,(ROW()-3)/3+7),"")</f>
        <v>1.9329338842975212E-2</v>
      </c>
      <c r="V129" s="53">
        <f>IF($A128&lt;&gt;"",INDEX([1]Sizer!V:V,(ROW()-3)/3+7),"")</f>
        <v>1.0027270313329792E-2</v>
      </c>
      <c r="W129" s="53">
        <f>IF($A128&lt;&gt;"",INDEX([1]Sizer!W:W,(ROW()-3)/3+7),"")</f>
        <v>0</v>
      </c>
      <c r="X129" s="53">
        <f>IF($A128&lt;&gt;"",INDEX([1]Sizer!X:X,(ROW()-3)/3+7),"")</f>
        <v>0</v>
      </c>
      <c r="Y129" s="53">
        <f>IF($A128&lt;&gt;"",INDEX([1]Sizer!Y:Y,(ROW()-3)/3+7),"")</f>
        <v>0</v>
      </c>
      <c r="Z129" s="53">
        <f>IF($A128&lt;&gt;"",INDEX([1]Sizer!Z:Z,(ROW()-3)/3+7),"")</f>
        <v>0</v>
      </c>
      <c r="AA129" s="53">
        <f>IF($A128&lt;&gt;"",SUM($B129:$Z129),"")</f>
        <v>0.1563289081425322</v>
      </c>
    </row>
    <row r="130" spans="1:27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</row>
    <row r="131" spans="1:27" x14ac:dyDescent="0.2">
      <c r="A131" s="59">
        <f>IF(INDEX([1]Sizer!$A:$A,(ROW()-2)/3+7)&lt;&gt;"",INDEX([1]Sizer!$A:$A,(ROW()-2)/3+7),"")</f>
        <v>45303</v>
      </c>
      <c r="B131" s="51">
        <f>IF($A131&lt;&gt;"",INDEX([1]Sizer!EF:EF,(ROW()-2)/3+7),"")</f>
        <v>0</v>
      </c>
      <c r="C131" s="51">
        <f>IF($A131&lt;&gt;"",INDEX([1]Sizer!EG:EG,(ROW()-2)/3+7),"")</f>
        <v>0</v>
      </c>
      <c r="D131" s="51">
        <f>IF($A131&lt;&gt;"",INDEX([1]Sizer!EH:EH,(ROW()-2)/3+7),"")</f>
        <v>0</v>
      </c>
      <c r="E131" s="51">
        <f>IF($A131&lt;&gt;"",INDEX([1]Sizer!EI:EI,(ROW()-2)/3+7),"")</f>
        <v>1</v>
      </c>
      <c r="F131" s="51">
        <f>IF($A131&lt;&gt;"",INDEX([1]Sizer!EJ:EJ,(ROW()-2)/3+7),"")</f>
        <v>1</v>
      </c>
      <c r="G131" s="51">
        <f>IF($A131&lt;&gt;"",INDEX([1]Sizer!EK:EK,(ROW()-2)/3+7),"")</f>
        <v>2.5</v>
      </c>
      <c r="H131" s="51">
        <f>IF($A131&lt;&gt;"",INDEX([1]Sizer!EL:EL,(ROW()-2)/3+7),"")</f>
        <v>0</v>
      </c>
      <c r="I131" s="51">
        <f>IF($A131&lt;&gt;"",INDEX([1]Sizer!EM:EM,(ROW()-2)/3+7),"")</f>
        <v>-1</v>
      </c>
      <c r="J131" s="51">
        <f>IF($A131&lt;&gt;"",INDEX([1]Sizer!EN:EN,(ROW()-2)/3+7),"")</f>
        <v>0</v>
      </c>
      <c r="K131" s="51">
        <f>IF($A131&lt;&gt;"",INDEX([1]Sizer!EO:EO,(ROW()-2)/3+7),"")</f>
        <v>0</v>
      </c>
      <c r="L131" s="51">
        <f>IF($A131&lt;&gt;"",INDEX([1]Sizer!EP:EP,(ROW()-2)/3+7),"")</f>
        <v>0</v>
      </c>
      <c r="M131" s="51">
        <f>IF($A131&lt;&gt;"",INDEX([1]Sizer!EQ:EQ,(ROW()-2)/3+7),"")</f>
        <v>1</v>
      </c>
      <c r="N131" s="51">
        <f>IF($A131&lt;&gt;"",INDEX([1]Sizer!ER:ER,(ROW()-2)/3+7),"")</f>
        <v>0</v>
      </c>
      <c r="O131" s="51">
        <f>IF($A131&lt;&gt;"",INDEX([1]Sizer!ES:ES,(ROW()-2)/3+7),"")</f>
        <v>0</v>
      </c>
      <c r="P131" s="51">
        <f>IF($A131&lt;&gt;"",INDEX([1]Sizer!ET:ET,(ROW()-2)/3+7),"")</f>
        <v>0</v>
      </c>
      <c r="Q131" s="51">
        <f>IF($A131&lt;&gt;"",INDEX([1]Sizer!EU:EU,(ROW()-2)/3+7),"")</f>
        <v>0</v>
      </c>
      <c r="R131" s="51">
        <f>IF($A131&lt;&gt;"",INDEX([1]Sizer!EV:EV,(ROW()-2)/3+7),"")</f>
        <v>3</v>
      </c>
      <c r="S131" s="51">
        <f>IF($A131&lt;&gt;"",INDEX([1]Sizer!EW:EW,(ROW()-2)/3+7),"")</f>
        <v>3</v>
      </c>
      <c r="T131" s="51">
        <f>IF($A131&lt;&gt;"",INDEX([1]Sizer!EX:EX,(ROW()-2)/3+7),"")</f>
        <v>0</v>
      </c>
      <c r="U131" s="51">
        <f>IF($A131&lt;&gt;"",INDEX([1]Sizer!EY:EY,(ROW()-2)/3+7),"")</f>
        <v>1</v>
      </c>
      <c r="V131" s="51">
        <f>IF($A131&lt;&gt;"",INDEX([1]Sizer!EZ:EZ,(ROW()-2)/3+7),"")</f>
        <v>1</v>
      </c>
      <c r="W131" s="51">
        <f>IF($A131&lt;&gt;"",INDEX([1]Sizer!FA:FA,(ROW()-2)/3+7),"")</f>
        <v>0</v>
      </c>
      <c r="X131" s="51">
        <f>IF($A131&lt;&gt;"",INDEX([1]Sizer!FB:FB,(ROW()-2)/3+7),"")</f>
        <v>0</v>
      </c>
      <c r="Y131" s="51">
        <f>IF($A131&lt;&gt;"",INDEX([1]Sizer!FC:FC,(ROW()-2)/3+7),"")</f>
        <v>0</v>
      </c>
      <c r="Z131" s="51">
        <f>IF($A131&lt;&gt;"",INDEX([1]Sizer!FD:FD,(ROW()-2)/3+7),"")</f>
        <v>0</v>
      </c>
      <c r="AA131" s="52">
        <f>IF($A131&lt;&gt;"",INDEX([1]Sizer!$AB:$AB,(ROW()-2)/3+7)*'[1]Dashboard (Model)'!$U$2,"")</f>
        <v>0.03</v>
      </c>
    </row>
    <row r="132" spans="1:27" x14ac:dyDescent="0.2">
      <c r="A132" s="59"/>
      <c r="B132" s="53">
        <f>IF($A131&lt;&gt;"",INDEX([1]Sizer!B:B,(ROW()-3)/3+7),"")</f>
        <v>0</v>
      </c>
      <c r="C132" s="53">
        <f>IF($A131&lt;&gt;"",INDEX([1]Sizer!C:C,(ROW()-3)/3+7),"")</f>
        <v>0</v>
      </c>
      <c r="D132" s="53">
        <f>IF($A131&lt;&gt;"",INDEX([1]Sizer!D:D,(ROW()-3)/3+7),"")</f>
        <v>0</v>
      </c>
      <c r="E132" s="53">
        <f>IF($A131&lt;&gt;"",INDEX([1]Sizer!E:E,(ROW()-3)/3+7),"")</f>
        <v>8.2757759273277831E-3</v>
      </c>
      <c r="F132" s="53">
        <f>IF($A131&lt;&gt;"",INDEX([1]Sizer!F:F,(ROW()-3)/3+7),"")</f>
        <v>1.0397219162995592E-2</v>
      </c>
      <c r="G132" s="53">
        <f>IF($A131&lt;&gt;"",INDEX([1]Sizer!G:G,(ROW()-3)/3+7),"")</f>
        <v>3.0101029601029609E-2</v>
      </c>
      <c r="H132" s="53">
        <f>IF($A131&lt;&gt;"",INDEX([1]Sizer!H:H,(ROW()-3)/3+7),"")</f>
        <v>0</v>
      </c>
      <c r="I132" s="53">
        <f>IF($A131&lt;&gt;"",INDEX([1]Sizer!I:I,(ROW()-3)/3+7),"")</f>
        <v>-2.1023863636363639E-2</v>
      </c>
      <c r="J132" s="53">
        <f>IF($A131&lt;&gt;"",INDEX([1]Sizer!J:J,(ROW()-3)/3+7),"")</f>
        <v>0</v>
      </c>
      <c r="K132" s="53">
        <f>IF($A131&lt;&gt;"",INDEX([1]Sizer!K:K,(ROW()-3)/3+7),"")</f>
        <v>0</v>
      </c>
      <c r="L132" s="53">
        <f>IF($A131&lt;&gt;"",INDEX([1]Sizer!L:L,(ROW()-3)/3+7),"")</f>
        <v>0</v>
      </c>
      <c r="M132" s="53">
        <f>IF($A131&lt;&gt;"",INDEX([1]Sizer!M:M,(ROW()-3)/3+7),"")</f>
        <v>1.3566873757455267E-2</v>
      </c>
      <c r="N132" s="53">
        <f>IF($A131&lt;&gt;"",INDEX([1]Sizer!N:N,(ROW()-3)/3+7),"")</f>
        <v>0</v>
      </c>
      <c r="O132" s="53">
        <f>IF($A131&lt;&gt;"",INDEX([1]Sizer!O:O,(ROW()-3)/3+7),"")</f>
        <v>0</v>
      </c>
      <c r="P132" s="53">
        <f>IF($A131&lt;&gt;"",INDEX([1]Sizer!P:P,(ROW()-3)/3+7),"")</f>
        <v>0</v>
      </c>
      <c r="Q132" s="53">
        <f>IF($A131&lt;&gt;"",INDEX([1]Sizer!Q:Q,(ROW()-3)/3+7),"")</f>
        <v>0</v>
      </c>
      <c r="R132" s="53">
        <f>IF($A131&lt;&gt;"",INDEX([1]Sizer!R:R,(ROW()-3)/3+7),"")</f>
        <v>2.2359715670024226E-2</v>
      </c>
      <c r="S132" s="53">
        <f>IF($A131&lt;&gt;"",INDEX([1]Sizer!S:S,(ROW()-3)/3+7),"")</f>
        <v>0.05</v>
      </c>
      <c r="T132" s="53">
        <f>IF($A131&lt;&gt;"",INDEX([1]Sizer!T:T,(ROW()-3)/3+7),"")</f>
        <v>0</v>
      </c>
      <c r="U132" s="53">
        <f>IF($A131&lt;&gt;"",INDEX([1]Sizer!U:U,(ROW()-3)/3+7),"")</f>
        <v>1.9329338842975212E-2</v>
      </c>
      <c r="V132" s="53">
        <f>IF($A131&lt;&gt;"",INDEX([1]Sizer!V:V,(ROW()-3)/3+7),"")</f>
        <v>1.0027270313329792E-2</v>
      </c>
      <c r="W132" s="53">
        <f>IF($A131&lt;&gt;"",INDEX([1]Sizer!W:W,(ROW()-3)/3+7),"")</f>
        <v>0</v>
      </c>
      <c r="X132" s="53">
        <f>IF($A131&lt;&gt;"",INDEX([1]Sizer!X:X,(ROW()-3)/3+7),"")</f>
        <v>0</v>
      </c>
      <c r="Y132" s="53">
        <f>IF($A131&lt;&gt;"",INDEX([1]Sizer!Y:Y,(ROW()-3)/3+7),"")</f>
        <v>0</v>
      </c>
      <c r="Z132" s="53">
        <f>IF($A131&lt;&gt;"",INDEX([1]Sizer!Z:Z,(ROW()-3)/3+7),"")</f>
        <v>0</v>
      </c>
      <c r="AA132" s="53">
        <f>IF($A131&lt;&gt;"",SUM($B132:$Z132),"")</f>
        <v>0.14303335963877384</v>
      </c>
    </row>
    <row r="133" spans="1:27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</row>
    <row r="134" spans="1:27" x14ac:dyDescent="0.2">
      <c r="A134" s="59">
        <f>IF(INDEX([1]Sizer!$A:$A,(ROW()-2)/3+7)&lt;&gt;"",INDEX([1]Sizer!$A:$A,(ROW()-2)/3+7),"")</f>
        <v>45306</v>
      </c>
      <c r="B134" s="51">
        <f>IF($A134&lt;&gt;"",INDEX([1]Sizer!EF:EF,(ROW()-2)/3+7),"")</f>
        <v>0</v>
      </c>
      <c r="C134" s="51">
        <f>IF($A134&lt;&gt;"",INDEX([1]Sizer!EG:EG,(ROW()-2)/3+7),"")</f>
        <v>0</v>
      </c>
      <c r="D134" s="51">
        <f>IF($A134&lt;&gt;"",INDEX([1]Sizer!EH:EH,(ROW()-2)/3+7),"")</f>
        <v>0</v>
      </c>
      <c r="E134" s="51">
        <f>IF($A134&lt;&gt;"",INDEX([1]Sizer!EI:EI,(ROW()-2)/3+7),"")</f>
        <v>1</v>
      </c>
      <c r="F134" s="51">
        <f>IF($A134&lt;&gt;"",INDEX([1]Sizer!EJ:EJ,(ROW()-2)/3+7),"")</f>
        <v>1</v>
      </c>
      <c r="G134" s="51">
        <f>IF($A134&lt;&gt;"",INDEX([1]Sizer!EK:EK,(ROW()-2)/3+7),"")</f>
        <v>2.5</v>
      </c>
      <c r="H134" s="51">
        <f>IF($A134&lt;&gt;"",INDEX([1]Sizer!EL:EL,(ROW()-2)/3+7),"")</f>
        <v>0</v>
      </c>
      <c r="I134" s="51">
        <f>IF($A134&lt;&gt;"",INDEX([1]Sizer!EM:EM,(ROW()-2)/3+7),"")</f>
        <v>-1</v>
      </c>
      <c r="J134" s="51">
        <f>IF($A134&lt;&gt;"",INDEX([1]Sizer!EN:EN,(ROW()-2)/3+7),"")</f>
        <v>0</v>
      </c>
      <c r="K134" s="51">
        <f>IF($A134&lt;&gt;"",INDEX([1]Sizer!EO:EO,(ROW()-2)/3+7),"")</f>
        <v>0</v>
      </c>
      <c r="L134" s="51">
        <f>IF($A134&lt;&gt;"",INDEX([1]Sizer!EP:EP,(ROW()-2)/3+7),"")</f>
        <v>0</v>
      </c>
      <c r="M134" s="51">
        <f>IF($A134&lt;&gt;"",INDEX([1]Sizer!EQ:EQ,(ROW()-2)/3+7),"")</f>
        <v>1</v>
      </c>
      <c r="N134" s="51">
        <f>IF($A134&lt;&gt;"",INDEX([1]Sizer!ER:ER,(ROW()-2)/3+7),"")</f>
        <v>0</v>
      </c>
      <c r="O134" s="51">
        <f>IF($A134&lt;&gt;"",INDEX([1]Sizer!ES:ES,(ROW()-2)/3+7),"")</f>
        <v>0</v>
      </c>
      <c r="P134" s="51">
        <f>IF($A134&lt;&gt;"",INDEX([1]Sizer!ET:ET,(ROW()-2)/3+7),"")</f>
        <v>0</v>
      </c>
      <c r="Q134" s="51">
        <f>IF($A134&lt;&gt;"",INDEX([1]Sizer!EU:EU,(ROW()-2)/3+7),"")</f>
        <v>0</v>
      </c>
      <c r="R134" s="51">
        <f>IF($A134&lt;&gt;"",INDEX([1]Sizer!EV:EV,(ROW()-2)/3+7),"")</f>
        <v>3</v>
      </c>
      <c r="S134" s="51">
        <f>IF($A134&lt;&gt;"",INDEX([1]Sizer!EW:EW,(ROW()-2)/3+7),"")</f>
        <v>3</v>
      </c>
      <c r="T134" s="51">
        <f>IF($A134&lt;&gt;"",INDEX([1]Sizer!EX:EX,(ROW()-2)/3+7),"")</f>
        <v>0</v>
      </c>
      <c r="U134" s="51">
        <f>IF($A134&lt;&gt;"",INDEX([1]Sizer!EY:EY,(ROW()-2)/3+7),"")</f>
        <v>1</v>
      </c>
      <c r="V134" s="51">
        <f>IF($A134&lt;&gt;"",INDEX([1]Sizer!EZ:EZ,(ROW()-2)/3+7),"")</f>
        <v>1</v>
      </c>
      <c r="W134" s="51">
        <f>IF($A134&lt;&gt;"",INDEX([1]Sizer!FA:FA,(ROW()-2)/3+7),"")</f>
        <v>0</v>
      </c>
      <c r="X134" s="51">
        <f>IF($A134&lt;&gt;"",INDEX([1]Sizer!FB:FB,(ROW()-2)/3+7),"")</f>
        <v>0</v>
      </c>
      <c r="Y134" s="51">
        <f>IF($A134&lt;&gt;"",INDEX([1]Sizer!FC:FC,(ROW()-2)/3+7),"")</f>
        <v>0</v>
      </c>
      <c r="Z134" s="51">
        <f>IF($A134&lt;&gt;"",INDEX([1]Sizer!FD:FD,(ROW()-2)/3+7),"")</f>
        <v>0</v>
      </c>
      <c r="AA134" s="52">
        <f>IF($A134&lt;&gt;"",INDEX([1]Sizer!$AB:$AB,(ROW()-2)/3+7)*'[1]Dashboard (Model)'!$U$2,"")</f>
        <v>0.03</v>
      </c>
    </row>
    <row r="135" spans="1:27" x14ac:dyDescent="0.2">
      <c r="A135" s="59"/>
      <c r="B135" s="53">
        <f>IF($A134&lt;&gt;"",INDEX([1]Sizer!B:B,(ROW()-3)/3+7),"")</f>
        <v>0</v>
      </c>
      <c r="C135" s="53">
        <f>IF($A134&lt;&gt;"",INDEX([1]Sizer!C:C,(ROW()-3)/3+7),"")</f>
        <v>0</v>
      </c>
      <c r="D135" s="53">
        <f>IF($A134&lt;&gt;"",INDEX([1]Sizer!D:D,(ROW()-3)/3+7),"")</f>
        <v>0</v>
      </c>
      <c r="E135" s="53">
        <f>IF($A134&lt;&gt;"",INDEX([1]Sizer!E:E,(ROW()-3)/3+7),"")</f>
        <v>8.2757759273277831E-3</v>
      </c>
      <c r="F135" s="53">
        <f>IF($A134&lt;&gt;"",INDEX([1]Sizer!F:F,(ROW()-3)/3+7),"")</f>
        <v>1.0397219162995592E-2</v>
      </c>
      <c r="G135" s="53">
        <f>IF($A134&lt;&gt;"",INDEX([1]Sizer!G:G,(ROW()-3)/3+7),"")</f>
        <v>3.0101029601029609E-2</v>
      </c>
      <c r="H135" s="53">
        <f>IF($A134&lt;&gt;"",INDEX([1]Sizer!H:H,(ROW()-3)/3+7),"")</f>
        <v>0</v>
      </c>
      <c r="I135" s="53">
        <f>IF($A134&lt;&gt;"",INDEX([1]Sizer!I:I,(ROW()-3)/3+7),"")</f>
        <v>-2.1023863636363639E-2</v>
      </c>
      <c r="J135" s="53">
        <f>IF($A134&lt;&gt;"",INDEX([1]Sizer!J:J,(ROW()-3)/3+7),"")</f>
        <v>0</v>
      </c>
      <c r="K135" s="53">
        <f>IF($A134&lt;&gt;"",INDEX([1]Sizer!K:K,(ROW()-3)/3+7),"")</f>
        <v>0</v>
      </c>
      <c r="L135" s="53">
        <f>IF($A134&lt;&gt;"",INDEX([1]Sizer!L:L,(ROW()-3)/3+7),"")</f>
        <v>0</v>
      </c>
      <c r="M135" s="53">
        <f>IF($A134&lt;&gt;"",INDEX([1]Sizer!M:M,(ROW()-3)/3+7),"")</f>
        <v>1.3566873757455267E-2</v>
      </c>
      <c r="N135" s="53">
        <f>IF($A134&lt;&gt;"",INDEX([1]Sizer!N:N,(ROW()-3)/3+7),"")</f>
        <v>0</v>
      </c>
      <c r="O135" s="53">
        <f>IF($A134&lt;&gt;"",INDEX([1]Sizer!O:O,(ROW()-3)/3+7),"")</f>
        <v>0</v>
      </c>
      <c r="P135" s="53">
        <f>IF($A134&lt;&gt;"",INDEX([1]Sizer!P:P,(ROW()-3)/3+7),"")</f>
        <v>0</v>
      </c>
      <c r="Q135" s="53">
        <f>IF($A134&lt;&gt;"",INDEX([1]Sizer!Q:Q,(ROW()-3)/3+7),"")</f>
        <v>0</v>
      </c>
      <c r="R135" s="53">
        <f>IF($A134&lt;&gt;"",INDEX([1]Sizer!R:R,(ROW()-3)/3+7),"")</f>
        <v>2.2359715670024226E-2</v>
      </c>
      <c r="S135" s="53">
        <f>IF($A134&lt;&gt;"",INDEX([1]Sizer!S:S,(ROW()-3)/3+7),"")</f>
        <v>0.05</v>
      </c>
      <c r="T135" s="53">
        <f>IF($A134&lt;&gt;"",INDEX([1]Sizer!T:T,(ROW()-3)/3+7),"")</f>
        <v>0</v>
      </c>
      <c r="U135" s="53">
        <f>IF($A134&lt;&gt;"",INDEX([1]Sizer!U:U,(ROW()-3)/3+7),"")</f>
        <v>1.9329338842975212E-2</v>
      </c>
      <c r="V135" s="53">
        <f>IF($A134&lt;&gt;"",INDEX([1]Sizer!V:V,(ROW()-3)/3+7),"")</f>
        <v>1.0027270313329792E-2</v>
      </c>
      <c r="W135" s="53">
        <f>IF($A134&lt;&gt;"",INDEX([1]Sizer!W:W,(ROW()-3)/3+7),"")</f>
        <v>0</v>
      </c>
      <c r="X135" s="53">
        <f>IF($A134&lt;&gt;"",INDEX([1]Sizer!X:X,(ROW()-3)/3+7),"")</f>
        <v>0</v>
      </c>
      <c r="Y135" s="53">
        <f>IF($A134&lt;&gt;"",INDEX([1]Sizer!Y:Y,(ROW()-3)/3+7),"")</f>
        <v>0</v>
      </c>
      <c r="Z135" s="53">
        <f>IF($A134&lt;&gt;"",INDEX([1]Sizer!Z:Z,(ROW()-3)/3+7),"")</f>
        <v>0</v>
      </c>
      <c r="AA135" s="53">
        <f>IF($A134&lt;&gt;"",SUM($B135:$Z135),"")</f>
        <v>0.14303335963877384</v>
      </c>
    </row>
    <row r="136" spans="1:27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</row>
    <row r="137" spans="1:27" x14ac:dyDescent="0.2">
      <c r="A137" s="59">
        <f>IF(INDEX([1]Sizer!$A:$A,(ROW()-2)/3+7)&lt;&gt;"",INDEX([1]Sizer!$A:$A,(ROW()-2)/3+7),"")</f>
        <v>45307</v>
      </c>
      <c r="B137" s="51">
        <f>IF($A137&lt;&gt;"",INDEX([1]Sizer!EF:EF,(ROW()-2)/3+7),"")</f>
        <v>0</v>
      </c>
      <c r="C137" s="51">
        <f>IF($A137&lt;&gt;"",INDEX([1]Sizer!EG:EG,(ROW()-2)/3+7),"")</f>
        <v>0</v>
      </c>
      <c r="D137" s="51">
        <f>IF($A137&lt;&gt;"",INDEX([1]Sizer!EH:EH,(ROW()-2)/3+7),"")</f>
        <v>0</v>
      </c>
      <c r="E137" s="51">
        <f>IF($A137&lt;&gt;"",INDEX([1]Sizer!EI:EI,(ROW()-2)/3+7),"")</f>
        <v>1</v>
      </c>
      <c r="F137" s="51">
        <f>IF($A137&lt;&gt;"",INDEX([1]Sizer!EJ:EJ,(ROW()-2)/3+7),"")</f>
        <v>1</v>
      </c>
      <c r="G137" s="51">
        <f>IF($A137&lt;&gt;"",INDEX([1]Sizer!EK:EK,(ROW()-2)/3+7),"")</f>
        <v>2.5</v>
      </c>
      <c r="H137" s="51">
        <f>IF($A137&lt;&gt;"",INDEX([1]Sizer!EL:EL,(ROW()-2)/3+7),"")</f>
        <v>0</v>
      </c>
      <c r="I137" s="51">
        <f>IF($A137&lt;&gt;"",INDEX([1]Sizer!EM:EM,(ROW()-2)/3+7),"")</f>
        <v>-1</v>
      </c>
      <c r="J137" s="51">
        <f>IF($A137&lt;&gt;"",INDEX([1]Sizer!EN:EN,(ROW()-2)/3+7),"")</f>
        <v>0</v>
      </c>
      <c r="K137" s="51">
        <f>IF($A137&lt;&gt;"",INDEX([1]Sizer!EO:EO,(ROW()-2)/3+7),"")</f>
        <v>0</v>
      </c>
      <c r="L137" s="51">
        <f>IF($A137&lt;&gt;"",INDEX([1]Sizer!EP:EP,(ROW()-2)/3+7),"")</f>
        <v>0</v>
      </c>
      <c r="M137" s="51">
        <f>IF($A137&lt;&gt;"",INDEX([1]Sizer!EQ:EQ,(ROW()-2)/3+7),"")</f>
        <v>1</v>
      </c>
      <c r="N137" s="51">
        <f>IF($A137&lt;&gt;"",INDEX([1]Sizer!ER:ER,(ROW()-2)/3+7),"")</f>
        <v>0</v>
      </c>
      <c r="O137" s="51">
        <f>IF($A137&lt;&gt;"",INDEX([1]Sizer!ES:ES,(ROW()-2)/3+7),"")</f>
        <v>0</v>
      </c>
      <c r="P137" s="51">
        <f>IF($A137&lt;&gt;"",INDEX([1]Sizer!ET:ET,(ROW()-2)/3+7),"")</f>
        <v>0</v>
      </c>
      <c r="Q137" s="51">
        <f>IF($A137&lt;&gt;"",INDEX([1]Sizer!EU:EU,(ROW()-2)/3+7),"")</f>
        <v>0</v>
      </c>
      <c r="R137" s="51">
        <f>IF($A137&lt;&gt;"",INDEX([1]Sizer!EV:EV,(ROW()-2)/3+7),"")</f>
        <v>3</v>
      </c>
      <c r="S137" s="51">
        <f>IF($A137&lt;&gt;"",INDEX([1]Sizer!EW:EW,(ROW()-2)/3+7),"")</f>
        <v>3</v>
      </c>
      <c r="T137" s="51">
        <f>IF($A137&lt;&gt;"",INDEX([1]Sizer!EX:EX,(ROW()-2)/3+7),"")</f>
        <v>0</v>
      </c>
      <c r="U137" s="51">
        <f>IF($A137&lt;&gt;"",INDEX([1]Sizer!EY:EY,(ROW()-2)/3+7),"")</f>
        <v>1</v>
      </c>
      <c r="V137" s="51">
        <f>IF($A137&lt;&gt;"",INDEX([1]Sizer!EZ:EZ,(ROW()-2)/3+7),"")</f>
        <v>1</v>
      </c>
      <c r="W137" s="51">
        <f>IF($A137&lt;&gt;"",INDEX([1]Sizer!FA:FA,(ROW()-2)/3+7),"")</f>
        <v>0</v>
      </c>
      <c r="X137" s="51">
        <f>IF($A137&lt;&gt;"",INDEX([1]Sizer!FB:FB,(ROW()-2)/3+7),"")</f>
        <v>0</v>
      </c>
      <c r="Y137" s="51">
        <f>IF($A137&lt;&gt;"",INDEX([1]Sizer!FC:FC,(ROW()-2)/3+7),"")</f>
        <v>0</v>
      </c>
      <c r="Z137" s="51">
        <f>IF($A137&lt;&gt;"",INDEX([1]Sizer!FD:FD,(ROW()-2)/3+7),"")</f>
        <v>0</v>
      </c>
      <c r="AA137" s="52">
        <f>IF($A137&lt;&gt;"",INDEX([1]Sizer!$AB:$AB,(ROW()-2)/3+7)*'[1]Dashboard (Model)'!$U$2,"")</f>
        <v>0.03</v>
      </c>
    </row>
    <row r="138" spans="1:27" x14ac:dyDescent="0.2">
      <c r="A138" s="59"/>
      <c r="B138" s="53">
        <f>IF($A137&lt;&gt;"",INDEX([1]Sizer!B:B,(ROW()-3)/3+7),"")</f>
        <v>0</v>
      </c>
      <c r="C138" s="53">
        <f>IF($A137&lt;&gt;"",INDEX([1]Sizer!C:C,(ROW()-3)/3+7),"")</f>
        <v>0</v>
      </c>
      <c r="D138" s="53">
        <f>IF($A137&lt;&gt;"",INDEX([1]Sizer!D:D,(ROW()-3)/3+7),"")</f>
        <v>0</v>
      </c>
      <c r="E138" s="53">
        <f>IF($A137&lt;&gt;"",INDEX([1]Sizer!E:E,(ROW()-3)/3+7),"")</f>
        <v>8.2757759273277831E-3</v>
      </c>
      <c r="F138" s="53">
        <f>IF($A137&lt;&gt;"",INDEX([1]Sizer!F:F,(ROW()-3)/3+7),"")</f>
        <v>1.0397219162995592E-2</v>
      </c>
      <c r="G138" s="53">
        <f>IF($A137&lt;&gt;"",INDEX([1]Sizer!G:G,(ROW()-3)/3+7),"")</f>
        <v>3.0101029601029609E-2</v>
      </c>
      <c r="H138" s="53">
        <f>IF($A137&lt;&gt;"",INDEX([1]Sizer!H:H,(ROW()-3)/3+7),"")</f>
        <v>0</v>
      </c>
      <c r="I138" s="53">
        <f>IF($A137&lt;&gt;"",INDEX([1]Sizer!I:I,(ROW()-3)/3+7),"")</f>
        <v>-2.1023863636363639E-2</v>
      </c>
      <c r="J138" s="53">
        <f>IF($A137&lt;&gt;"",INDEX([1]Sizer!J:J,(ROW()-3)/3+7),"")</f>
        <v>0</v>
      </c>
      <c r="K138" s="53">
        <f>IF($A137&lt;&gt;"",INDEX([1]Sizer!K:K,(ROW()-3)/3+7),"")</f>
        <v>0</v>
      </c>
      <c r="L138" s="53">
        <f>IF($A137&lt;&gt;"",INDEX([1]Sizer!L:L,(ROW()-3)/3+7),"")</f>
        <v>0</v>
      </c>
      <c r="M138" s="53">
        <f>IF($A137&lt;&gt;"",INDEX([1]Sizer!M:M,(ROW()-3)/3+7),"")</f>
        <v>1.3566873757455267E-2</v>
      </c>
      <c r="N138" s="53">
        <f>IF($A137&lt;&gt;"",INDEX([1]Sizer!N:N,(ROW()-3)/3+7),"")</f>
        <v>0</v>
      </c>
      <c r="O138" s="53">
        <f>IF($A137&lt;&gt;"",INDEX([1]Sizer!O:O,(ROW()-3)/3+7),"")</f>
        <v>0</v>
      </c>
      <c r="P138" s="53">
        <f>IF($A137&lt;&gt;"",INDEX([1]Sizer!P:P,(ROW()-3)/3+7),"")</f>
        <v>0</v>
      </c>
      <c r="Q138" s="53">
        <f>IF($A137&lt;&gt;"",INDEX([1]Sizer!Q:Q,(ROW()-3)/3+7),"")</f>
        <v>0</v>
      </c>
      <c r="R138" s="53">
        <f>IF($A137&lt;&gt;"",INDEX([1]Sizer!R:R,(ROW()-3)/3+7),"")</f>
        <v>2.2359715670024226E-2</v>
      </c>
      <c r="S138" s="53">
        <f>IF($A137&lt;&gt;"",INDEX([1]Sizer!S:S,(ROW()-3)/3+7),"")</f>
        <v>0.05</v>
      </c>
      <c r="T138" s="53">
        <f>IF($A137&lt;&gt;"",INDEX([1]Sizer!T:T,(ROW()-3)/3+7),"")</f>
        <v>0</v>
      </c>
      <c r="U138" s="53">
        <f>IF($A137&lt;&gt;"",INDEX([1]Sizer!U:U,(ROW()-3)/3+7),"")</f>
        <v>1.9329338842975212E-2</v>
      </c>
      <c r="V138" s="53">
        <f>IF($A137&lt;&gt;"",INDEX([1]Sizer!V:V,(ROW()-3)/3+7),"")</f>
        <v>1.0027270313329792E-2</v>
      </c>
      <c r="W138" s="53">
        <f>IF($A137&lt;&gt;"",INDEX([1]Sizer!W:W,(ROW()-3)/3+7),"")</f>
        <v>0</v>
      </c>
      <c r="X138" s="53">
        <f>IF($A137&lt;&gt;"",INDEX([1]Sizer!X:X,(ROW()-3)/3+7),"")</f>
        <v>0</v>
      </c>
      <c r="Y138" s="53">
        <f>IF($A137&lt;&gt;"",INDEX([1]Sizer!Y:Y,(ROW()-3)/3+7),"")</f>
        <v>0</v>
      </c>
      <c r="Z138" s="53">
        <f>IF($A137&lt;&gt;"",INDEX([1]Sizer!Z:Z,(ROW()-3)/3+7),"")</f>
        <v>0</v>
      </c>
      <c r="AA138" s="53">
        <f>IF($A137&lt;&gt;"",SUM($B138:$Z138),"")</f>
        <v>0.14303335963877384</v>
      </c>
    </row>
    <row r="139" spans="1:27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</row>
    <row r="140" spans="1:27" x14ac:dyDescent="0.2">
      <c r="A140" s="59">
        <f>IF(INDEX([1]Sizer!$A:$A,(ROW()-2)/3+7)&lt;&gt;"",INDEX([1]Sizer!$A:$A,(ROW()-2)/3+7),"")</f>
        <v>45308</v>
      </c>
      <c r="B140" s="51">
        <f>IF($A140&lt;&gt;"",INDEX([1]Sizer!EF:EF,(ROW()-2)/3+7),"")</f>
        <v>0</v>
      </c>
      <c r="C140" s="51">
        <f>IF($A140&lt;&gt;"",INDEX([1]Sizer!EG:EG,(ROW()-2)/3+7),"")</f>
        <v>0</v>
      </c>
      <c r="D140" s="51">
        <f>IF($A140&lt;&gt;"",INDEX([1]Sizer!EH:EH,(ROW()-2)/3+7),"")</f>
        <v>0</v>
      </c>
      <c r="E140" s="51">
        <f>IF($A140&lt;&gt;"",INDEX([1]Sizer!EI:EI,(ROW()-2)/3+7),"")</f>
        <v>1</v>
      </c>
      <c r="F140" s="51">
        <f>IF($A140&lt;&gt;"",INDEX([1]Sizer!EJ:EJ,(ROW()-2)/3+7),"")</f>
        <v>1</v>
      </c>
      <c r="G140" s="51">
        <f>IF($A140&lt;&gt;"",INDEX([1]Sizer!EK:EK,(ROW()-2)/3+7),"")</f>
        <v>2.5</v>
      </c>
      <c r="H140" s="51">
        <f>IF($A140&lt;&gt;"",INDEX([1]Sizer!EL:EL,(ROW()-2)/3+7),"")</f>
        <v>0</v>
      </c>
      <c r="I140" s="51">
        <f>IF($A140&lt;&gt;"",INDEX([1]Sizer!EM:EM,(ROW()-2)/3+7),"")</f>
        <v>-1</v>
      </c>
      <c r="J140" s="51">
        <f>IF($A140&lt;&gt;"",INDEX([1]Sizer!EN:EN,(ROW()-2)/3+7),"")</f>
        <v>0</v>
      </c>
      <c r="K140" s="51">
        <f>IF($A140&lt;&gt;"",INDEX([1]Sizer!EO:EO,(ROW()-2)/3+7),"")</f>
        <v>0</v>
      </c>
      <c r="L140" s="51">
        <f>IF($A140&lt;&gt;"",INDEX([1]Sizer!EP:EP,(ROW()-2)/3+7),"")</f>
        <v>0</v>
      </c>
      <c r="M140" s="51">
        <f>IF($A140&lt;&gt;"",INDEX([1]Sizer!EQ:EQ,(ROW()-2)/3+7),"")</f>
        <v>1</v>
      </c>
      <c r="N140" s="51">
        <f>IF($A140&lt;&gt;"",INDEX([1]Sizer!ER:ER,(ROW()-2)/3+7),"")</f>
        <v>0</v>
      </c>
      <c r="O140" s="51">
        <f>IF($A140&lt;&gt;"",INDEX([1]Sizer!ES:ES,(ROW()-2)/3+7),"")</f>
        <v>0</v>
      </c>
      <c r="P140" s="51">
        <f>IF($A140&lt;&gt;"",INDEX([1]Sizer!ET:ET,(ROW()-2)/3+7),"")</f>
        <v>0</v>
      </c>
      <c r="Q140" s="51">
        <f>IF($A140&lt;&gt;"",INDEX([1]Sizer!EU:EU,(ROW()-2)/3+7),"")</f>
        <v>0</v>
      </c>
      <c r="R140" s="51">
        <f>IF($A140&lt;&gt;"",INDEX([1]Sizer!EV:EV,(ROW()-2)/3+7),"")</f>
        <v>3</v>
      </c>
      <c r="S140" s="51">
        <f>IF($A140&lt;&gt;"",INDEX([1]Sizer!EW:EW,(ROW()-2)/3+7),"")</f>
        <v>3</v>
      </c>
      <c r="T140" s="51">
        <f>IF($A140&lt;&gt;"",INDEX([1]Sizer!EX:EX,(ROW()-2)/3+7),"")</f>
        <v>0</v>
      </c>
      <c r="U140" s="51">
        <f>IF($A140&lt;&gt;"",INDEX([1]Sizer!EY:EY,(ROW()-2)/3+7),"")</f>
        <v>1</v>
      </c>
      <c r="V140" s="51">
        <f>IF($A140&lt;&gt;"",INDEX([1]Sizer!EZ:EZ,(ROW()-2)/3+7),"")</f>
        <v>1</v>
      </c>
      <c r="W140" s="51">
        <f>IF($A140&lt;&gt;"",INDEX([1]Sizer!FA:FA,(ROW()-2)/3+7),"")</f>
        <v>0</v>
      </c>
      <c r="X140" s="51">
        <f>IF($A140&lt;&gt;"",INDEX([1]Sizer!FB:FB,(ROW()-2)/3+7),"")</f>
        <v>0</v>
      </c>
      <c r="Y140" s="51">
        <f>IF($A140&lt;&gt;"",INDEX([1]Sizer!FC:FC,(ROW()-2)/3+7),"")</f>
        <v>0</v>
      </c>
      <c r="Z140" s="51">
        <f>IF($A140&lt;&gt;"",INDEX([1]Sizer!FD:FD,(ROW()-2)/3+7),"")</f>
        <v>0</v>
      </c>
      <c r="AA140" s="52">
        <f>IF($A140&lt;&gt;"",INDEX([1]Sizer!$AB:$AB,(ROW()-2)/3+7)*'[1]Dashboard (Model)'!$U$2,"")</f>
        <v>0.03</v>
      </c>
    </row>
    <row r="141" spans="1:27" x14ac:dyDescent="0.2">
      <c r="A141" s="59"/>
      <c r="B141" s="53">
        <f>IF($A140&lt;&gt;"",INDEX([1]Sizer!B:B,(ROW()-3)/3+7),"")</f>
        <v>0</v>
      </c>
      <c r="C141" s="53">
        <f>IF($A140&lt;&gt;"",INDEX([1]Sizer!C:C,(ROW()-3)/3+7),"")</f>
        <v>0</v>
      </c>
      <c r="D141" s="53">
        <f>IF($A140&lt;&gt;"",INDEX([1]Sizer!D:D,(ROW()-3)/3+7),"")</f>
        <v>0</v>
      </c>
      <c r="E141" s="53">
        <f>IF($A140&lt;&gt;"",INDEX([1]Sizer!E:E,(ROW()-3)/3+7),"")</f>
        <v>8.2757759273277831E-3</v>
      </c>
      <c r="F141" s="53">
        <f>IF($A140&lt;&gt;"",INDEX([1]Sizer!F:F,(ROW()-3)/3+7),"")</f>
        <v>1.0397219162995592E-2</v>
      </c>
      <c r="G141" s="53">
        <f>IF($A140&lt;&gt;"",INDEX([1]Sizer!G:G,(ROW()-3)/3+7),"")</f>
        <v>3.0101029601029609E-2</v>
      </c>
      <c r="H141" s="53">
        <f>IF($A140&lt;&gt;"",INDEX([1]Sizer!H:H,(ROW()-3)/3+7),"")</f>
        <v>0</v>
      </c>
      <c r="I141" s="53">
        <f>IF($A140&lt;&gt;"",INDEX([1]Sizer!I:I,(ROW()-3)/3+7),"")</f>
        <v>-2.1023863636363639E-2</v>
      </c>
      <c r="J141" s="53">
        <f>IF($A140&lt;&gt;"",INDEX([1]Sizer!J:J,(ROW()-3)/3+7),"")</f>
        <v>0</v>
      </c>
      <c r="K141" s="53">
        <f>IF($A140&lt;&gt;"",INDEX([1]Sizer!K:K,(ROW()-3)/3+7),"")</f>
        <v>0</v>
      </c>
      <c r="L141" s="53">
        <f>IF($A140&lt;&gt;"",INDEX([1]Sizer!L:L,(ROW()-3)/3+7),"")</f>
        <v>0</v>
      </c>
      <c r="M141" s="53">
        <f>IF($A140&lt;&gt;"",INDEX([1]Sizer!M:M,(ROW()-3)/3+7),"")</f>
        <v>1.3566873757455267E-2</v>
      </c>
      <c r="N141" s="53">
        <f>IF($A140&lt;&gt;"",INDEX([1]Sizer!N:N,(ROW()-3)/3+7),"")</f>
        <v>0</v>
      </c>
      <c r="O141" s="53">
        <f>IF($A140&lt;&gt;"",INDEX([1]Sizer!O:O,(ROW()-3)/3+7),"")</f>
        <v>0</v>
      </c>
      <c r="P141" s="53">
        <f>IF($A140&lt;&gt;"",INDEX([1]Sizer!P:P,(ROW()-3)/3+7),"")</f>
        <v>0</v>
      </c>
      <c r="Q141" s="53">
        <f>IF($A140&lt;&gt;"",INDEX([1]Sizer!Q:Q,(ROW()-3)/3+7),"")</f>
        <v>0</v>
      </c>
      <c r="R141" s="53">
        <f>IF($A140&lt;&gt;"",INDEX([1]Sizer!R:R,(ROW()-3)/3+7),"")</f>
        <v>2.2359715670024226E-2</v>
      </c>
      <c r="S141" s="53">
        <f>IF($A140&lt;&gt;"",INDEX([1]Sizer!S:S,(ROW()-3)/3+7),"")</f>
        <v>0.05</v>
      </c>
      <c r="T141" s="53">
        <f>IF($A140&lt;&gt;"",INDEX([1]Sizer!T:T,(ROW()-3)/3+7),"")</f>
        <v>0</v>
      </c>
      <c r="U141" s="53">
        <f>IF($A140&lt;&gt;"",INDEX([1]Sizer!U:U,(ROW()-3)/3+7),"")</f>
        <v>1.9329338842975212E-2</v>
      </c>
      <c r="V141" s="53">
        <f>IF($A140&lt;&gt;"",INDEX([1]Sizer!V:V,(ROW()-3)/3+7),"")</f>
        <v>1.0027270313329792E-2</v>
      </c>
      <c r="W141" s="53">
        <f>IF($A140&lt;&gt;"",INDEX([1]Sizer!W:W,(ROW()-3)/3+7),"")</f>
        <v>0</v>
      </c>
      <c r="X141" s="53">
        <f>IF($A140&lt;&gt;"",INDEX([1]Sizer!X:X,(ROW()-3)/3+7),"")</f>
        <v>0</v>
      </c>
      <c r="Y141" s="53">
        <f>IF($A140&lt;&gt;"",INDEX([1]Sizer!Y:Y,(ROW()-3)/3+7),"")</f>
        <v>0</v>
      </c>
      <c r="Z141" s="53">
        <f>IF($A140&lt;&gt;"",INDEX([1]Sizer!Z:Z,(ROW()-3)/3+7),"")</f>
        <v>0</v>
      </c>
      <c r="AA141" s="53">
        <f>IF($A140&lt;&gt;"",SUM($B141:$Z141),"")</f>
        <v>0.14303335963877384</v>
      </c>
    </row>
    <row r="142" spans="1:27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</row>
    <row r="143" spans="1:27" x14ac:dyDescent="0.2">
      <c r="A143" s="59">
        <f>IF(INDEX([1]Sizer!$A:$A,(ROW()-2)/3+7)&lt;&gt;"",INDEX([1]Sizer!$A:$A,(ROW()-2)/3+7),"")</f>
        <v>45309</v>
      </c>
      <c r="B143" s="51">
        <f>IF($A143&lt;&gt;"",INDEX([1]Sizer!EF:EF,(ROW()-2)/3+7),"")</f>
        <v>0</v>
      </c>
      <c r="C143" s="51">
        <f>IF($A143&lt;&gt;"",INDEX([1]Sizer!EG:EG,(ROW()-2)/3+7),"")</f>
        <v>0</v>
      </c>
      <c r="D143" s="51">
        <f>IF($A143&lt;&gt;"",INDEX([1]Sizer!EH:EH,(ROW()-2)/3+7),"")</f>
        <v>0</v>
      </c>
      <c r="E143" s="51">
        <f>IF($A143&lt;&gt;"",INDEX([1]Sizer!EI:EI,(ROW()-2)/3+7),"")</f>
        <v>1</v>
      </c>
      <c r="F143" s="51">
        <f>IF($A143&lt;&gt;"",INDEX([1]Sizer!EJ:EJ,(ROW()-2)/3+7),"")</f>
        <v>1</v>
      </c>
      <c r="G143" s="51">
        <f>IF($A143&lt;&gt;"",INDEX([1]Sizer!EK:EK,(ROW()-2)/3+7),"")</f>
        <v>2.5</v>
      </c>
      <c r="H143" s="51">
        <f>IF($A143&lt;&gt;"",INDEX([1]Sizer!EL:EL,(ROW()-2)/3+7),"")</f>
        <v>0</v>
      </c>
      <c r="I143" s="51">
        <f>IF($A143&lt;&gt;"",INDEX([1]Sizer!EM:EM,(ROW()-2)/3+7),"")</f>
        <v>-1</v>
      </c>
      <c r="J143" s="51">
        <f>IF($A143&lt;&gt;"",INDEX([1]Sizer!EN:EN,(ROW()-2)/3+7),"")</f>
        <v>0</v>
      </c>
      <c r="K143" s="51">
        <f>IF($A143&lt;&gt;"",INDEX([1]Sizer!EO:EO,(ROW()-2)/3+7),"")</f>
        <v>0</v>
      </c>
      <c r="L143" s="51">
        <f>IF($A143&lt;&gt;"",INDEX([1]Sizer!EP:EP,(ROW()-2)/3+7),"")</f>
        <v>0</v>
      </c>
      <c r="M143" s="51">
        <f>IF($A143&lt;&gt;"",INDEX([1]Sizer!EQ:EQ,(ROW()-2)/3+7),"")</f>
        <v>1</v>
      </c>
      <c r="N143" s="51">
        <f>IF($A143&lt;&gt;"",INDEX([1]Sizer!ER:ER,(ROW()-2)/3+7),"")</f>
        <v>0</v>
      </c>
      <c r="O143" s="51">
        <f>IF($A143&lt;&gt;"",INDEX([1]Sizer!ES:ES,(ROW()-2)/3+7),"")</f>
        <v>0</v>
      </c>
      <c r="P143" s="51">
        <f>IF($A143&lt;&gt;"",INDEX([1]Sizer!ET:ET,(ROW()-2)/3+7),"")</f>
        <v>0</v>
      </c>
      <c r="Q143" s="51">
        <f>IF($A143&lt;&gt;"",INDEX([1]Sizer!EU:EU,(ROW()-2)/3+7),"")</f>
        <v>0</v>
      </c>
      <c r="R143" s="51">
        <f>IF($A143&lt;&gt;"",INDEX([1]Sizer!EV:EV,(ROW()-2)/3+7),"")</f>
        <v>3</v>
      </c>
      <c r="S143" s="51">
        <f>IF($A143&lt;&gt;"",INDEX([1]Sizer!EW:EW,(ROW()-2)/3+7),"")</f>
        <v>0</v>
      </c>
      <c r="T143" s="51">
        <f>IF($A143&lt;&gt;"",INDEX([1]Sizer!EX:EX,(ROW()-2)/3+7),"")</f>
        <v>0.5</v>
      </c>
      <c r="U143" s="51">
        <f>IF($A143&lt;&gt;"",INDEX([1]Sizer!EY:EY,(ROW()-2)/3+7),"")</f>
        <v>1</v>
      </c>
      <c r="V143" s="51">
        <f>IF($A143&lt;&gt;"",INDEX([1]Sizer!EZ:EZ,(ROW()-2)/3+7),"")</f>
        <v>1</v>
      </c>
      <c r="W143" s="51">
        <f>IF($A143&lt;&gt;"",INDEX([1]Sizer!FA:FA,(ROW()-2)/3+7),"")</f>
        <v>0</v>
      </c>
      <c r="X143" s="51">
        <f>IF($A143&lt;&gt;"",INDEX([1]Sizer!FB:FB,(ROW()-2)/3+7),"")</f>
        <v>0</v>
      </c>
      <c r="Y143" s="51">
        <f>IF($A143&lt;&gt;"",INDEX([1]Sizer!FC:FC,(ROW()-2)/3+7),"")</f>
        <v>0</v>
      </c>
      <c r="Z143" s="51">
        <f>IF($A143&lt;&gt;"",INDEX([1]Sizer!FD:FD,(ROW()-2)/3+7),"")</f>
        <v>0</v>
      </c>
      <c r="AA143" s="52">
        <f>IF($A143&lt;&gt;"",INDEX([1]Sizer!$AB:$AB,(ROW()-2)/3+7)*'[1]Dashboard (Model)'!$U$2,"")</f>
        <v>0.03</v>
      </c>
    </row>
    <row r="144" spans="1:27" x14ac:dyDescent="0.2">
      <c r="A144" s="59"/>
      <c r="B144" s="53">
        <f>IF($A143&lt;&gt;"",INDEX([1]Sizer!B:B,(ROW()-3)/3+7),"")</f>
        <v>0</v>
      </c>
      <c r="C144" s="53">
        <f>IF($A143&lt;&gt;"",INDEX([1]Sizer!C:C,(ROW()-3)/3+7),"")</f>
        <v>0</v>
      </c>
      <c r="D144" s="53">
        <f>IF($A143&lt;&gt;"",INDEX([1]Sizer!D:D,(ROW()-3)/3+7),"")</f>
        <v>0</v>
      </c>
      <c r="E144" s="53">
        <f>IF($A143&lt;&gt;"",INDEX([1]Sizer!E:E,(ROW()-3)/3+7),"")</f>
        <v>8.2757759273277831E-3</v>
      </c>
      <c r="F144" s="53">
        <f>IF($A143&lt;&gt;"",INDEX([1]Sizer!F:F,(ROW()-3)/3+7),"")</f>
        <v>1.0397219162995592E-2</v>
      </c>
      <c r="G144" s="53">
        <f>IF($A143&lt;&gt;"",INDEX([1]Sizer!G:G,(ROW()-3)/3+7),"")</f>
        <v>3.0101029601029609E-2</v>
      </c>
      <c r="H144" s="53">
        <f>IF($A143&lt;&gt;"",INDEX([1]Sizer!H:H,(ROW()-3)/3+7),"")</f>
        <v>0</v>
      </c>
      <c r="I144" s="53">
        <f>IF($A143&lt;&gt;"",INDEX([1]Sizer!I:I,(ROW()-3)/3+7),"")</f>
        <v>-2.1023863636363639E-2</v>
      </c>
      <c r="J144" s="53">
        <f>IF($A143&lt;&gt;"",INDEX([1]Sizer!J:J,(ROW()-3)/3+7),"")</f>
        <v>0</v>
      </c>
      <c r="K144" s="53">
        <f>IF($A143&lt;&gt;"",INDEX([1]Sizer!K:K,(ROW()-3)/3+7),"")</f>
        <v>0</v>
      </c>
      <c r="L144" s="53">
        <f>IF($A143&lt;&gt;"",INDEX([1]Sizer!L:L,(ROW()-3)/3+7),"")</f>
        <v>0</v>
      </c>
      <c r="M144" s="53">
        <f>IF($A143&lt;&gt;"",INDEX([1]Sizer!M:M,(ROW()-3)/3+7),"")</f>
        <v>1.3566873757455267E-2</v>
      </c>
      <c r="N144" s="53">
        <f>IF($A143&lt;&gt;"",INDEX([1]Sizer!N:N,(ROW()-3)/3+7),"")</f>
        <v>0</v>
      </c>
      <c r="O144" s="53">
        <f>IF($A143&lt;&gt;"",INDEX([1]Sizer!O:O,(ROW()-3)/3+7),"")</f>
        <v>0</v>
      </c>
      <c r="P144" s="53">
        <f>IF($A143&lt;&gt;"",INDEX([1]Sizer!P:P,(ROW()-3)/3+7),"")</f>
        <v>0</v>
      </c>
      <c r="Q144" s="53">
        <f>IF($A143&lt;&gt;"",INDEX([1]Sizer!Q:Q,(ROW()-3)/3+7),"")</f>
        <v>0</v>
      </c>
      <c r="R144" s="53">
        <f>IF($A143&lt;&gt;"",INDEX([1]Sizer!R:R,(ROW()-3)/3+7),"")</f>
        <v>2.2359715670024226E-2</v>
      </c>
      <c r="S144" s="53">
        <f>IF($A143&lt;&gt;"",INDEX([1]Sizer!S:S,(ROW()-3)/3+7),"")</f>
        <v>0</v>
      </c>
      <c r="T144" s="53">
        <f>IF($A143&lt;&gt;"",INDEX([1]Sizer!T:T,(ROW()-3)/3+7),"")</f>
        <v>1.5312983266012695E-2</v>
      </c>
      <c r="U144" s="53">
        <f>IF($A143&lt;&gt;"",INDEX([1]Sizer!U:U,(ROW()-3)/3+7),"")</f>
        <v>1.9329338842975212E-2</v>
      </c>
      <c r="V144" s="53">
        <f>IF($A143&lt;&gt;"",INDEX([1]Sizer!V:V,(ROW()-3)/3+7),"")</f>
        <v>1.0027270313329792E-2</v>
      </c>
      <c r="W144" s="53">
        <f>IF($A143&lt;&gt;"",INDEX([1]Sizer!W:W,(ROW()-3)/3+7),"")</f>
        <v>0</v>
      </c>
      <c r="X144" s="53">
        <f>IF($A143&lt;&gt;"",INDEX([1]Sizer!X:X,(ROW()-3)/3+7),"")</f>
        <v>0</v>
      </c>
      <c r="Y144" s="53">
        <f>IF($A143&lt;&gt;"",INDEX([1]Sizer!Y:Y,(ROW()-3)/3+7),"")</f>
        <v>0</v>
      </c>
      <c r="Z144" s="53">
        <f>IF($A143&lt;&gt;"",INDEX([1]Sizer!Z:Z,(ROW()-3)/3+7),"")</f>
        <v>0</v>
      </c>
      <c r="AA144" s="53">
        <f>IF($A143&lt;&gt;"",SUM($B144:$Z144),"")</f>
        <v>0.10834634290478655</v>
      </c>
    </row>
    <row r="145" spans="1:27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</row>
    <row r="146" spans="1:27" x14ac:dyDescent="0.2">
      <c r="A146" s="59">
        <f>IF(INDEX([1]Sizer!$A:$A,(ROW()-2)/3+7)&lt;&gt;"",INDEX([1]Sizer!$A:$A,(ROW()-2)/3+7),"")</f>
        <v>45310</v>
      </c>
      <c r="B146" s="51">
        <f>IF($A146&lt;&gt;"",INDEX([1]Sizer!EF:EF,(ROW()-2)/3+7),"")</f>
        <v>0</v>
      </c>
      <c r="C146" s="51">
        <f>IF($A146&lt;&gt;"",INDEX([1]Sizer!EG:EG,(ROW()-2)/3+7),"")</f>
        <v>0</v>
      </c>
      <c r="D146" s="51">
        <f>IF($A146&lt;&gt;"",INDEX([1]Sizer!EH:EH,(ROW()-2)/3+7),"")</f>
        <v>0</v>
      </c>
      <c r="E146" s="51">
        <f>IF($A146&lt;&gt;"",INDEX([1]Sizer!EI:EI,(ROW()-2)/3+7),"")</f>
        <v>1</v>
      </c>
      <c r="F146" s="51">
        <f>IF($A146&lt;&gt;"",INDEX([1]Sizer!EJ:EJ,(ROW()-2)/3+7),"")</f>
        <v>1</v>
      </c>
      <c r="G146" s="51">
        <f>IF($A146&lt;&gt;"",INDEX([1]Sizer!EK:EK,(ROW()-2)/3+7),"")</f>
        <v>2.5</v>
      </c>
      <c r="H146" s="51">
        <f>IF($A146&lt;&gt;"",INDEX([1]Sizer!EL:EL,(ROW()-2)/3+7),"")</f>
        <v>0</v>
      </c>
      <c r="I146" s="51">
        <f>IF($A146&lt;&gt;"",INDEX([1]Sizer!EM:EM,(ROW()-2)/3+7),"")</f>
        <v>-1</v>
      </c>
      <c r="J146" s="51">
        <f>IF($A146&lt;&gt;"",INDEX([1]Sizer!EN:EN,(ROW()-2)/3+7),"")</f>
        <v>0</v>
      </c>
      <c r="K146" s="51">
        <f>IF($A146&lt;&gt;"",INDEX([1]Sizer!EO:EO,(ROW()-2)/3+7),"")</f>
        <v>0</v>
      </c>
      <c r="L146" s="51">
        <f>IF($A146&lt;&gt;"",INDEX([1]Sizer!EP:EP,(ROW()-2)/3+7),"")</f>
        <v>0</v>
      </c>
      <c r="M146" s="51">
        <f>IF($A146&lt;&gt;"",INDEX([1]Sizer!EQ:EQ,(ROW()-2)/3+7),"")</f>
        <v>1</v>
      </c>
      <c r="N146" s="51">
        <f>IF($A146&lt;&gt;"",INDEX([1]Sizer!ER:ER,(ROW()-2)/3+7),"")</f>
        <v>0</v>
      </c>
      <c r="O146" s="51">
        <f>IF($A146&lt;&gt;"",INDEX([1]Sizer!ES:ES,(ROW()-2)/3+7),"")</f>
        <v>0</v>
      </c>
      <c r="P146" s="51">
        <f>IF($A146&lt;&gt;"",INDEX([1]Sizer!ET:ET,(ROW()-2)/3+7),"")</f>
        <v>0</v>
      </c>
      <c r="Q146" s="51">
        <f>IF($A146&lt;&gt;"",INDEX([1]Sizer!EU:EU,(ROW()-2)/3+7),"")</f>
        <v>0</v>
      </c>
      <c r="R146" s="51">
        <f>IF($A146&lt;&gt;"",INDEX([1]Sizer!EV:EV,(ROW()-2)/3+7),"")</f>
        <v>3</v>
      </c>
      <c r="S146" s="51">
        <f>IF($A146&lt;&gt;"",INDEX([1]Sizer!EW:EW,(ROW()-2)/3+7),"")</f>
        <v>0</v>
      </c>
      <c r="T146" s="51">
        <f>IF($A146&lt;&gt;"",INDEX([1]Sizer!EX:EX,(ROW()-2)/3+7),"")</f>
        <v>0.5</v>
      </c>
      <c r="U146" s="51">
        <f>IF($A146&lt;&gt;"",INDEX([1]Sizer!EY:EY,(ROW()-2)/3+7),"")</f>
        <v>1</v>
      </c>
      <c r="V146" s="51">
        <f>IF($A146&lt;&gt;"",INDEX([1]Sizer!EZ:EZ,(ROW()-2)/3+7),"")</f>
        <v>1</v>
      </c>
      <c r="W146" s="51">
        <f>IF($A146&lt;&gt;"",INDEX([1]Sizer!FA:FA,(ROW()-2)/3+7),"")</f>
        <v>0</v>
      </c>
      <c r="X146" s="51">
        <f>IF($A146&lt;&gt;"",INDEX([1]Sizer!FB:FB,(ROW()-2)/3+7),"")</f>
        <v>0</v>
      </c>
      <c r="Y146" s="51">
        <f>IF($A146&lt;&gt;"",INDEX([1]Sizer!FC:FC,(ROW()-2)/3+7),"")</f>
        <v>0</v>
      </c>
      <c r="Z146" s="51">
        <f>IF($A146&lt;&gt;"",INDEX([1]Sizer!FD:FD,(ROW()-2)/3+7),"")</f>
        <v>0</v>
      </c>
      <c r="AA146" s="52">
        <f>IF($A146&lt;&gt;"",INDEX([1]Sizer!$AB:$AB,(ROW()-2)/3+7)*'[1]Dashboard (Model)'!$U$2,"")</f>
        <v>0.03</v>
      </c>
    </row>
    <row r="147" spans="1:27" x14ac:dyDescent="0.2">
      <c r="A147" s="59"/>
      <c r="B147" s="53">
        <f>IF($A146&lt;&gt;"",INDEX([1]Sizer!B:B,(ROW()-3)/3+7),"")</f>
        <v>0</v>
      </c>
      <c r="C147" s="53">
        <f>IF($A146&lt;&gt;"",INDEX([1]Sizer!C:C,(ROW()-3)/3+7),"")</f>
        <v>0</v>
      </c>
      <c r="D147" s="53">
        <f>IF($A146&lt;&gt;"",INDEX([1]Sizer!D:D,(ROW()-3)/3+7),"")</f>
        <v>0</v>
      </c>
      <c r="E147" s="53">
        <f>IF($A146&lt;&gt;"",INDEX([1]Sizer!E:E,(ROW()-3)/3+7),"")</f>
        <v>8.2757759273277831E-3</v>
      </c>
      <c r="F147" s="53">
        <f>IF($A146&lt;&gt;"",INDEX([1]Sizer!F:F,(ROW()-3)/3+7),"")</f>
        <v>1.0397219162995592E-2</v>
      </c>
      <c r="G147" s="53">
        <f>IF($A146&lt;&gt;"",INDEX([1]Sizer!G:G,(ROW()-3)/3+7),"")</f>
        <v>3.0101029601029609E-2</v>
      </c>
      <c r="H147" s="53">
        <f>IF($A146&lt;&gt;"",INDEX([1]Sizer!H:H,(ROW()-3)/3+7),"")</f>
        <v>0</v>
      </c>
      <c r="I147" s="53">
        <f>IF($A146&lt;&gt;"",INDEX([1]Sizer!I:I,(ROW()-3)/3+7),"")</f>
        <v>-2.1023863636363639E-2</v>
      </c>
      <c r="J147" s="53">
        <f>IF($A146&lt;&gt;"",INDEX([1]Sizer!J:J,(ROW()-3)/3+7),"")</f>
        <v>0</v>
      </c>
      <c r="K147" s="53">
        <f>IF($A146&lt;&gt;"",INDEX([1]Sizer!K:K,(ROW()-3)/3+7),"")</f>
        <v>0</v>
      </c>
      <c r="L147" s="53">
        <f>IF($A146&lt;&gt;"",INDEX([1]Sizer!L:L,(ROW()-3)/3+7),"")</f>
        <v>0</v>
      </c>
      <c r="M147" s="53">
        <f>IF($A146&lt;&gt;"",INDEX([1]Sizer!M:M,(ROW()-3)/3+7),"")</f>
        <v>1.3566873757455267E-2</v>
      </c>
      <c r="N147" s="53">
        <f>IF($A146&lt;&gt;"",INDEX([1]Sizer!N:N,(ROW()-3)/3+7),"")</f>
        <v>0</v>
      </c>
      <c r="O147" s="53">
        <f>IF($A146&lt;&gt;"",INDEX([1]Sizer!O:O,(ROW()-3)/3+7),"")</f>
        <v>0</v>
      </c>
      <c r="P147" s="53">
        <f>IF($A146&lt;&gt;"",INDEX([1]Sizer!P:P,(ROW()-3)/3+7),"")</f>
        <v>0</v>
      </c>
      <c r="Q147" s="53">
        <f>IF($A146&lt;&gt;"",INDEX([1]Sizer!Q:Q,(ROW()-3)/3+7),"")</f>
        <v>0</v>
      </c>
      <c r="R147" s="53">
        <f>IF($A146&lt;&gt;"",INDEX([1]Sizer!R:R,(ROW()-3)/3+7),"")</f>
        <v>2.2359715670024226E-2</v>
      </c>
      <c r="S147" s="53">
        <f>IF($A146&lt;&gt;"",INDEX([1]Sizer!S:S,(ROW()-3)/3+7),"")</f>
        <v>0</v>
      </c>
      <c r="T147" s="53">
        <f>IF($A146&lt;&gt;"",INDEX([1]Sizer!T:T,(ROW()-3)/3+7),"")</f>
        <v>1.5312983266012695E-2</v>
      </c>
      <c r="U147" s="53">
        <f>IF($A146&lt;&gt;"",INDEX([1]Sizer!U:U,(ROW()-3)/3+7),"")</f>
        <v>1.9329338842975212E-2</v>
      </c>
      <c r="V147" s="53">
        <f>IF($A146&lt;&gt;"",INDEX([1]Sizer!V:V,(ROW()-3)/3+7),"")</f>
        <v>1.0027270313329792E-2</v>
      </c>
      <c r="W147" s="53">
        <f>IF($A146&lt;&gt;"",INDEX([1]Sizer!W:W,(ROW()-3)/3+7),"")</f>
        <v>0</v>
      </c>
      <c r="X147" s="53">
        <f>IF($A146&lt;&gt;"",INDEX([1]Sizer!X:X,(ROW()-3)/3+7),"")</f>
        <v>0</v>
      </c>
      <c r="Y147" s="53">
        <f>IF($A146&lt;&gt;"",INDEX([1]Sizer!Y:Y,(ROW()-3)/3+7),"")</f>
        <v>0</v>
      </c>
      <c r="Z147" s="53">
        <f>IF($A146&lt;&gt;"",INDEX([1]Sizer!Z:Z,(ROW()-3)/3+7),"")</f>
        <v>0</v>
      </c>
      <c r="AA147" s="53">
        <f>IF($A146&lt;&gt;"",SUM($B147:$Z147),"")</f>
        <v>0.10834634290478655</v>
      </c>
    </row>
    <row r="148" spans="1:27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</row>
    <row r="149" spans="1:27" x14ac:dyDescent="0.2">
      <c r="A149" s="59">
        <f>IF(INDEX([1]Sizer!$A:$A,(ROW()-2)/3+7)&lt;&gt;"",INDEX([1]Sizer!$A:$A,(ROW()-2)/3+7),"")</f>
        <v>45313</v>
      </c>
      <c r="B149" s="51">
        <f>IF($A149&lt;&gt;"",INDEX([1]Sizer!EF:EF,(ROW()-2)/3+7),"")</f>
        <v>0</v>
      </c>
      <c r="C149" s="51">
        <f>IF($A149&lt;&gt;"",INDEX([1]Sizer!EG:EG,(ROW()-2)/3+7),"")</f>
        <v>0</v>
      </c>
      <c r="D149" s="51">
        <f>IF($A149&lt;&gt;"",INDEX([1]Sizer!EH:EH,(ROW()-2)/3+7),"")</f>
        <v>0</v>
      </c>
      <c r="E149" s="51">
        <f>IF($A149&lt;&gt;"",INDEX([1]Sizer!EI:EI,(ROW()-2)/3+7),"")</f>
        <v>1</v>
      </c>
      <c r="F149" s="51">
        <f>IF($A149&lt;&gt;"",INDEX([1]Sizer!EJ:EJ,(ROW()-2)/3+7),"")</f>
        <v>1</v>
      </c>
      <c r="G149" s="51">
        <f>IF($A149&lt;&gt;"",INDEX([1]Sizer!EK:EK,(ROW()-2)/3+7),"")</f>
        <v>2.5</v>
      </c>
      <c r="H149" s="51">
        <f>IF($A149&lt;&gt;"",INDEX([1]Sizer!EL:EL,(ROW()-2)/3+7),"")</f>
        <v>0</v>
      </c>
      <c r="I149" s="51">
        <f>IF($A149&lt;&gt;"",INDEX([1]Sizer!EM:EM,(ROW()-2)/3+7),"")</f>
        <v>-1</v>
      </c>
      <c r="J149" s="51">
        <f>IF($A149&lt;&gt;"",INDEX([1]Sizer!EN:EN,(ROW()-2)/3+7),"")</f>
        <v>0</v>
      </c>
      <c r="K149" s="51">
        <f>IF($A149&lt;&gt;"",INDEX([1]Sizer!EO:EO,(ROW()-2)/3+7),"")</f>
        <v>0</v>
      </c>
      <c r="L149" s="51">
        <f>IF($A149&lt;&gt;"",INDEX([1]Sizer!EP:EP,(ROW()-2)/3+7),"")</f>
        <v>0</v>
      </c>
      <c r="M149" s="51">
        <f>IF($A149&lt;&gt;"",INDEX([1]Sizer!EQ:EQ,(ROW()-2)/3+7),"")</f>
        <v>1</v>
      </c>
      <c r="N149" s="51">
        <f>IF($A149&lt;&gt;"",INDEX([1]Sizer!ER:ER,(ROW()-2)/3+7),"")</f>
        <v>0</v>
      </c>
      <c r="O149" s="51">
        <f>IF($A149&lt;&gt;"",INDEX([1]Sizer!ES:ES,(ROW()-2)/3+7),"")</f>
        <v>0</v>
      </c>
      <c r="P149" s="51">
        <f>IF($A149&lt;&gt;"",INDEX([1]Sizer!ET:ET,(ROW()-2)/3+7),"")</f>
        <v>0</v>
      </c>
      <c r="Q149" s="51">
        <f>IF($A149&lt;&gt;"",INDEX([1]Sizer!EU:EU,(ROW()-2)/3+7),"")</f>
        <v>0</v>
      </c>
      <c r="R149" s="51">
        <f>IF($A149&lt;&gt;"",INDEX([1]Sizer!EV:EV,(ROW()-2)/3+7),"")</f>
        <v>3</v>
      </c>
      <c r="S149" s="51">
        <f>IF($A149&lt;&gt;"",INDEX([1]Sizer!EW:EW,(ROW()-2)/3+7),"")</f>
        <v>0</v>
      </c>
      <c r="T149" s="51">
        <f>IF($A149&lt;&gt;"",INDEX([1]Sizer!EX:EX,(ROW()-2)/3+7),"")</f>
        <v>0.5</v>
      </c>
      <c r="U149" s="51">
        <f>IF($A149&lt;&gt;"",INDEX([1]Sizer!EY:EY,(ROW()-2)/3+7),"")</f>
        <v>1</v>
      </c>
      <c r="V149" s="51">
        <f>IF($A149&lt;&gt;"",INDEX([1]Sizer!EZ:EZ,(ROW()-2)/3+7),"")</f>
        <v>1</v>
      </c>
      <c r="W149" s="51">
        <f>IF($A149&lt;&gt;"",INDEX([1]Sizer!FA:FA,(ROW()-2)/3+7),"")</f>
        <v>0</v>
      </c>
      <c r="X149" s="51">
        <f>IF($A149&lt;&gt;"",INDEX([1]Sizer!FB:FB,(ROW()-2)/3+7),"")</f>
        <v>0</v>
      </c>
      <c r="Y149" s="51">
        <f>IF($A149&lt;&gt;"",INDEX([1]Sizer!FC:FC,(ROW()-2)/3+7),"")</f>
        <v>0</v>
      </c>
      <c r="Z149" s="51">
        <f>IF($A149&lt;&gt;"",INDEX([1]Sizer!FD:FD,(ROW()-2)/3+7),"")</f>
        <v>0</v>
      </c>
      <c r="AA149" s="52">
        <f>IF($A149&lt;&gt;"",INDEX([1]Sizer!$AB:$AB,(ROW()-2)/3+7)*'[1]Dashboard (Model)'!$U$2,"")</f>
        <v>0.03</v>
      </c>
    </row>
    <row r="150" spans="1:27" x14ac:dyDescent="0.2">
      <c r="A150" s="59"/>
      <c r="B150" s="53">
        <f>IF($A149&lt;&gt;"",INDEX([1]Sizer!B:B,(ROW()-3)/3+7),"")</f>
        <v>0</v>
      </c>
      <c r="C150" s="53">
        <f>IF($A149&lt;&gt;"",INDEX([1]Sizer!C:C,(ROW()-3)/3+7),"")</f>
        <v>0</v>
      </c>
      <c r="D150" s="53">
        <f>IF($A149&lt;&gt;"",INDEX([1]Sizer!D:D,(ROW()-3)/3+7),"")</f>
        <v>0</v>
      </c>
      <c r="E150" s="53">
        <f>IF($A149&lt;&gt;"",INDEX([1]Sizer!E:E,(ROW()-3)/3+7),"")</f>
        <v>8.2757759273277831E-3</v>
      </c>
      <c r="F150" s="53">
        <f>IF($A149&lt;&gt;"",INDEX([1]Sizer!F:F,(ROW()-3)/3+7),"")</f>
        <v>1.0397219162995592E-2</v>
      </c>
      <c r="G150" s="53">
        <f>IF($A149&lt;&gt;"",INDEX([1]Sizer!G:G,(ROW()-3)/3+7),"")</f>
        <v>3.0101029601029609E-2</v>
      </c>
      <c r="H150" s="53">
        <f>IF($A149&lt;&gt;"",INDEX([1]Sizer!H:H,(ROW()-3)/3+7),"")</f>
        <v>0</v>
      </c>
      <c r="I150" s="53">
        <f>IF($A149&lt;&gt;"",INDEX([1]Sizer!I:I,(ROW()-3)/3+7),"")</f>
        <v>-2.1023863636363639E-2</v>
      </c>
      <c r="J150" s="53">
        <f>IF($A149&lt;&gt;"",INDEX([1]Sizer!J:J,(ROW()-3)/3+7),"")</f>
        <v>0</v>
      </c>
      <c r="K150" s="53">
        <f>IF($A149&lt;&gt;"",INDEX([1]Sizer!K:K,(ROW()-3)/3+7),"")</f>
        <v>0</v>
      </c>
      <c r="L150" s="53">
        <f>IF($A149&lt;&gt;"",INDEX([1]Sizer!L:L,(ROW()-3)/3+7),"")</f>
        <v>0</v>
      </c>
      <c r="M150" s="53">
        <f>IF($A149&lt;&gt;"",INDEX([1]Sizer!M:M,(ROW()-3)/3+7),"")</f>
        <v>1.3566873757455267E-2</v>
      </c>
      <c r="N150" s="53">
        <f>IF($A149&lt;&gt;"",INDEX([1]Sizer!N:N,(ROW()-3)/3+7),"")</f>
        <v>0</v>
      </c>
      <c r="O150" s="53">
        <f>IF($A149&lt;&gt;"",INDEX([1]Sizer!O:O,(ROW()-3)/3+7),"")</f>
        <v>0</v>
      </c>
      <c r="P150" s="53">
        <f>IF($A149&lt;&gt;"",INDEX([1]Sizer!P:P,(ROW()-3)/3+7),"")</f>
        <v>0</v>
      </c>
      <c r="Q150" s="53">
        <f>IF($A149&lt;&gt;"",INDEX([1]Sizer!Q:Q,(ROW()-3)/3+7),"")</f>
        <v>0</v>
      </c>
      <c r="R150" s="53">
        <f>IF($A149&lt;&gt;"",INDEX([1]Sizer!R:R,(ROW()-3)/3+7),"")</f>
        <v>2.2359715670024226E-2</v>
      </c>
      <c r="S150" s="53">
        <f>IF($A149&lt;&gt;"",INDEX([1]Sizer!S:S,(ROW()-3)/3+7),"")</f>
        <v>0</v>
      </c>
      <c r="T150" s="53">
        <f>IF($A149&lt;&gt;"",INDEX([1]Sizer!T:T,(ROW()-3)/3+7),"")</f>
        <v>1.5312983266012695E-2</v>
      </c>
      <c r="U150" s="53">
        <f>IF($A149&lt;&gt;"",INDEX([1]Sizer!U:U,(ROW()-3)/3+7),"")</f>
        <v>1.9329338842975212E-2</v>
      </c>
      <c r="V150" s="53">
        <f>IF($A149&lt;&gt;"",INDEX([1]Sizer!V:V,(ROW()-3)/3+7),"")</f>
        <v>1.0027270313329792E-2</v>
      </c>
      <c r="W150" s="53">
        <f>IF($A149&lt;&gt;"",INDEX([1]Sizer!W:W,(ROW()-3)/3+7),"")</f>
        <v>0</v>
      </c>
      <c r="X150" s="53">
        <f>IF($A149&lt;&gt;"",INDEX([1]Sizer!X:X,(ROW()-3)/3+7),"")</f>
        <v>0</v>
      </c>
      <c r="Y150" s="53">
        <f>IF($A149&lt;&gt;"",INDEX([1]Sizer!Y:Y,(ROW()-3)/3+7),"")</f>
        <v>0</v>
      </c>
      <c r="Z150" s="53">
        <f>IF($A149&lt;&gt;"",INDEX([1]Sizer!Z:Z,(ROW()-3)/3+7),"")</f>
        <v>0</v>
      </c>
      <c r="AA150" s="53">
        <f>IF($A149&lt;&gt;"",SUM($B150:$Z150),"")</f>
        <v>0.10834634290478655</v>
      </c>
    </row>
    <row r="151" spans="1:27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</row>
    <row r="152" spans="1:27" x14ac:dyDescent="0.2">
      <c r="A152" s="59">
        <f>IF(INDEX([1]Sizer!$A:$A,(ROW()-2)/3+7)&lt;&gt;"",INDEX([1]Sizer!$A:$A,(ROW()-2)/3+7),"")</f>
        <v>45314</v>
      </c>
      <c r="B152" s="51">
        <f>IF($A152&lt;&gt;"",INDEX([1]Sizer!EF:EF,(ROW()-2)/3+7),"")</f>
        <v>0</v>
      </c>
      <c r="C152" s="51">
        <f>IF($A152&lt;&gt;"",INDEX([1]Sizer!EG:EG,(ROW()-2)/3+7),"")</f>
        <v>0</v>
      </c>
      <c r="D152" s="51">
        <f>IF($A152&lt;&gt;"",INDEX([1]Sizer!EH:EH,(ROW()-2)/3+7),"")</f>
        <v>0</v>
      </c>
      <c r="E152" s="51">
        <f>IF($A152&lt;&gt;"",INDEX([1]Sizer!EI:EI,(ROW()-2)/3+7),"")</f>
        <v>1</v>
      </c>
      <c r="F152" s="51">
        <f>IF($A152&lt;&gt;"",INDEX([1]Sizer!EJ:EJ,(ROW()-2)/3+7),"")</f>
        <v>1</v>
      </c>
      <c r="G152" s="51">
        <f>IF($A152&lt;&gt;"",INDEX([1]Sizer!EK:EK,(ROW()-2)/3+7),"")</f>
        <v>2.5</v>
      </c>
      <c r="H152" s="51">
        <f>IF($A152&lt;&gt;"",INDEX([1]Sizer!EL:EL,(ROW()-2)/3+7),"")</f>
        <v>0</v>
      </c>
      <c r="I152" s="51">
        <f>IF($A152&lt;&gt;"",INDEX([1]Sizer!EM:EM,(ROW()-2)/3+7),"")</f>
        <v>-1</v>
      </c>
      <c r="J152" s="51">
        <f>IF($A152&lt;&gt;"",INDEX([1]Sizer!EN:EN,(ROW()-2)/3+7),"")</f>
        <v>0</v>
      </c>
      <c r="K152" s="51">
        <f>IF($A152&lt;&gt;"",INDEX([1]Sizer!EO:EO,(ROW()-2)/3+7),"")</f>
        <v>0</v>
      </c>
      <c r="L152" s="51">
        <f>IF($A152&lt;&gt;"",INDEX([1]Sizer!EP:EP,(ROW()-2)/3+7),"")</f>
        <v>0</v>
      </c>
      <c r="M152" s="51">
        <f>IF($A152&lt;&gt;"",INDEX([1]Sizer!EQ:EQ,(ROW()-2)/3+7),"")</f>
        <v>0.5</v>
      </c>
      <c r="N152" s="51">
        <f>IF($A152&lt;&gt;"",INDEX([1]Sizer!ER:ER,(ROW()-2)/3+7),"")</f>
        <v>0</v>
      </c>
      <c r="O152" s="51">
        <f>IF($A152&lt;&gt;"",INDEX([1]Sizer!ES:ES,(ROW()-2)/3+7),"")</f>
        <v>0</v>
      </c>
      <c r="P152" s="51">
        <f>IF($A152&lt;&gt;"",INDEX([1]Sizer!ET:ET,(ROW()-2)/3+7),"")</f>
        <v>0</v>
      </c>
      <c r="Q152" s="51">
        <f>IF($A152&lt;&gt;"",INDEX([1]Sizer!EU:EU,(ROW()-2)/3+7),"")</f>
        <v>0</v>
      </c>
      <c r="R152" s="51">
        <f>IF($A152&lt;&gt;"",INDEX([1]Sizer!EV:EV,(ROW()-2)/3+7),"")</f>
        <v>3</v>
      </c>
      <c r="S152" s="51">
        <f>IF($A152&lt;&gt;"",INDEX([1]Sizer!EW:EW,(ROW()-2)/3+7),"")</f>
        <v>0</v>
      </c>
      <c r="T152" s="51">
        <f>IF($A152&lt;&gt;"",INDEX([1]Sizer!EX:EX,(ROW()-2)/3+7),"")</f>
        <v>0.5</v>
      </c>
      <c r="U152" s="51">
        <f>IF($A152&lt;&gt;"",INDEX([1]Sizer!EY:EY,(ROW()-2)/3+7),"")</f>
        <v>1</v>
      </c>
      <c r="V152" s="51">
        <f>IF($A152&lt;&gt;"",INDEX([1]Sizer!EZ:EZ,(ROW()-2)/3+7),"")</f>
        <v>1</v>
      </c>
      <c r="W152" s="51">
        <f>IF($A152&lt;&gt;"",INDEX([1]Sizer!FA:FA,(ROW()-2)/3+7),"")</f>
        <v>0</v>
      </c>
      <c r="X152" s="51">
        <f>IF($A152&lt;&gt;"",INDEX([1]Sizer!FB:FB,(ROW()-2)/3+7),"")</f>
        <v>0</v>
      </c>
      <c r="Y152" s="51">
        <f>IF($A152&lt;&gt;"",INDEX([1]Sizer!FC:FC,(ROW()-2)/3+7),"")</f>
        <v>0</v>
      </c>
      <c r="Z152" s="51">
        <f>IF($A152&lt;&gt;"",INDEX([1]Sizer!FD:FD,(ROW()-2)/3+7),"")</f>
        <v>0</v>
      </c>
      <c r="AA152" s="52">
        <f>IF($A152&lt;&gt;"",INDEX([1]Sizer!$AB:$AB,(ROW()-2)/3+7)*'[1]Dashboard (Model)'!$U$2,"")</f>
        <v>0.03</v>
      </c>
    </row>
    <row r="153" spans="1:27" x14ac:dyDescent="0.2">
      <c r="A153" s="59"/>
      <c r="B153" s="53">
        <f>IF($A152&lt;&gt;"",INDEX([1]Sizer!B:B,(ROW()-3)/3+7),"")</f>
        <v>0</v>
      </c>
      <c r="C153" s="53">
        <f>IF($A152&lt;&gt;"",INDEX([1]Sizer!C:C,(ROW()-3)/3+7),"")</f>
        <v>0</v>
      </c>
      <c r="D153" s="53">
        <f>IF($A152&lt;&gt;"",INDEX([1]Sizer!D:D,(ROW()-3)/3+7),"")</f>
        <v>0</v>
      </c>
      <c r="E153" s="53">
        <f>IF($A152&lt;&gt;"",INDEX([1]Sizer!E:E,(ROW()-3)/3+7),"")</f>
        <v>8.2757759273277831E-3</v>
      </c>
      <c r="F153" s="53">
        <f>IF($A152&lt;&gt;"",INDEX([1]Sizer!F:F,(ROW()-3)/3+7),"")</f>
        <v>1.0397219162995592E-2</v>
      </c>
      <c r="G153" s="53">
        <f>IF($A152&lt;&gt;"",INDEX([1]Sizer!G:G,(ROW()-3)/3+7),"")</f>
        <v>3.0101029601029609E-2</v>
      </c>
      <c r="H153" s="53">
        <f>IF($A152&lt;&gt;"",INDEX([1]Sizer!H:H,(ROW()-3)/3+7),"")</f>
        <v>0</v>
      </c>
      <c r="I153" s="53">
        <f>IF($A152&lt;&gt;"",INDEX([1]Sizer!I:I,(ROW()-3)/3+7),"")</f>
        <v>-2.1023863636363639E-2</v>
      </c>
      <c r="J153" s="53">
        <f>IF($A152&lt;&gt;"",INDEX([1]Sizer!J:J,(ROW()-3)/3+7),"")</f>
        <v>0</v>
      </c>
      <c r="K153" s="53">
        <f>IF($A152&lt;&gt;"",INDEX([1]Sizer!K:K,(ROW()-3)/3+7),"")</f>
        <v>0</v>
      </c>
      <c r="L153" s="53">
        <f>IF($A152&lt;&gt;"",INDEX([1]Sizer!L:L,(ROW()-3)/3+7),"")</f>
        <v>0</v>
      </c>
      <c r="M153" s="53">
        <f>IF($A152&lt;&gt;"",INDEX([1]Sizer!M:M,(ROW()-3)/3+7),"")</f>
        <v>6.8470370850622405E-3</v>
      </c>
      <c r="N153" s="53">
        <f>IF($A152&lt;&gt;"",INDEX([1]Sizer!N:N,(ROW()-3)/3+7),"")</f>
        <v>0</v>
      </c>
      <c r="O153" s="53">
        <f>IF($A152&lt;&gt;"",INDEX([1]Sizer!O:O,(ROW()-3)/3+7),"")</f>
        <v>0</v>
      </c>
      <c r="P153" s="53">
        <f>IF($A152&lt;&gt;"",INDEX([1]Sizer!P:P,(ROW()-3)/3+7),"")</f>
        <v>0</v>
      </c>
      <c r="Q153" s="53">
        <f>IF($A152&lt;&gt;"",INDEX([1]Sizer!Q:Q,(ROW()-3)/3+7),"")</f>
        <v>0</v>
      </c>
      <c r="R153" s="53">
        <f>IF($A152&lt;&gt;"",INDEX([1]Sizer!R:R,(ROW()-3)/3+7),"")</f>
        <v>2.2359715670024226E-2</v>
      </c>
      <c r="S153" s="53">
        <f>IF($A152&lt;&gt;"",INDEX([1]Sizer!S:S,(ROW()-3)/3+7),"")</f>
        <v>0</v>
      </c>
      <c r="T153" s="53">
        <f>IF($A152&lt;&gt;"",INDEX([1]Sizer!T:T,(ROW()-3)/3+7),"")</f>
        <v>1.5312983266012695E-2</v>
      </c>
      <c r="U153" s="53">
        <f>IF($A152&lt;&gt;"",INDEX([1]Sizer!U:U,(ROW()-3)/3+7),"")</f>
        <v>1.9329338842975212E-2</v>
      </c>
      <c r="V153" s="53">
        <f>IF($A152&lt;&gt;"",INDEX([1]Sizer!V:V,(ROW()-3)/3+7),"")</f>
        <v>1.0027270313329792E-2</v>
      </c>
      <c r="W153" s="53">
        <f>IF($A152&lt;&gt;"",INDEX([1]Sizer!W:W,(ROW()-3)/3+7),"")</f>
        <v>0</v>
      </c>
      <c r="X153" s="53">
        <f>IF($A152&lt;&gt;"",INDEX([1]Sizer!X:X,(ROW()-3)/3+7),"")</f>
        <v>0</v>
      </c>
      <c r="Y153" s="53">
        <f>IF($A152&lt;&gt;"",INDEX([1]Sizer!Y:Y,(ROW()-3)/3+7),"")</f>
        <v>0</v>
      </c>
      <c r="Z153" s="53">
        <f>IF($A152&lt;&gt;"",INDEX([1]Sizer!Z:Z,(ROW()-3)/3+7),"")</f>
        <v>0</v>
      </c>
      <c r="AA153" s="53">
        <f>IF($A152&lt;&gt;"",SUM($B153:$Z153),"")</f>
        <v>0.10162650623239351</v>
      </c>
    </row>
    <row r="154" spans="1:27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</row>
    <row r="155" spans="1:27" x14ac:dyDescent="0.2">
      <c r="A155" s="59">
        <f>IF(INDEX([1]Sizer!$A:$A,(ROW()-2)/3+7)&lt;&gt;"",INDEX([1]Sizer!$A:$A,(ROW()-2)/3+7),"")</f>
        <v>45315</v>
      </c>
      <c r="B155" s="51">
        <f>IF($A155&lt;&gt;"",INDEX([1]Sizer!EF:EF,(ROW()-2)/3+7),"")</f>
        <v>0</v>
      </c>
      <c r="C155" s="51">
        <f>IF($A155&lt;&gt;"",INDEX([1]Sizer!EG:EG,(ROW()-2)/3+7),"")</f>
        <v>0</v>
      </c>
      <c r="D155" s="51">
        <f>IF($A155&lt;&gt;"",INDEX([1]Sizer!EH:EH,(ROW()-2)/3+7),"")</f>
        <v>0</v>
      </c>
      <c r="E155" s="51">
        <f>IF($A155&lt;&gt;"",INDEX([1]Sizer!EI:EI,(ROW()-2)/3+7),"")</f>
        <v>1</v>
      </c>
      <c r="F155" s="51">
        <f>IF($A155&lt;&gt;"",INDEX([1]Sizer!EJ:EJ,(ROW()-2)/3+7),"")</f>
        <v>1</v>
      </c>
      <c r="G155" s="51">
        <f>IF($A155&lt;&gt;"",INDEX([1]Sizer!EK:EK,(ROW()-2)/3+7),"")</f>
        <v>2.5</v>
      </c>
      <c r="H155" s="51">
        <f>IF($A155&lt;&gt;"",INDEX([1]Sizer!EL:EL,(ROW()-2)/3+7),"")</f>
        <v>0</v>
      </c>
      <c r="I155" s="51">
        <f>IF($A155&lt;&gt;"",INDEX([1]Sizer!EM:EM,(ROW()-2)/3+7),"")</f>
        <v>-1</v>
      </c>
      <c r="J155" s="51">
        <f>IF($A155&lt;&gt;"",INDEX([1]Sizer!EN:EN,(ROW()-2)/3+7),"")</f>
        <v>0</v>
      </c>
      <c r="K155" s="51">
        <f>IF($A155&lt;&gt;"",INDEX([1]Sizer!EO:EO,(ROW()-2)/3+7),"")</f>
        <v>0</v>
      </c>
      <c r="L155" s="51">
        <f>IF($A155&lt;&gt;"",INDEX([1]Sizer!EP:EP,(ROW()-2)/3+7),"")</f>
        <v>0</v>
      </c>
      <c r="M155" s="51">
        <f>IF($A155&lt;&gt;"",INDEX([1]Sizer!EQ:EQ,(ROW()-2)/3+7),"")</f>
        <v>0.5</v>
      </c>
      <c r="N155" s="51">
        <f>IF($A155&lt;&gt;"",INDEX([1]Sizer!ER:ER,(ROW()-2)/3+7),"")</f>
        <v>0</v>
      </c>
      <c r="O155" s="51">
        <f>IF($A155&lt;&gt;"",INDEX([1]Sizer!ES:ES,(ROW()-2)/3+7),"")</f>
        <v>0</v>
      </c>
      <c r="P155" s="51">
        <f>IF($A155&lt;&gt;"",INDEX([1]Sizer!ET:ET,(ROW()-2)/3+7),"")</f>
        <v>0</v>
      </c>
      <c r="Q155" s="51">
        <f>IF($A155&lt;&gt;"",INDEX([1]Sizer!EU:EU,(ROW()-2)/3+7),"")</f>
        <v>0</v>
      </c>
      <c r="R155" s="51">
        <f>IF($A155&lt;&gt;"",INDEX([1]Sizer!EV:EV,(ROW()-2)/3+7),"")</f>
        <v>3</v>
      </c>
      <c r="S155" s="51">
        <f>IF($A155&lt;&gt;"",INDEX([1]Sizer!EW:EW,(ROW()-2)/3+7),"")</f>
        <v>0</v>
      </c>
      <c r="T155" s="51">
        <f>IF($A155&lt;&gt;"",INDEX([1]Sizer!EX:EX,(ROW()-2)/3+7),"")</f>
        <v>0.5</v>
      </c>
      <c r="U155" s="51">
        <f>IF($A155&lt;&gt;"",INDEX([1]Sizer!EY:EY,(ROW()-2)/3+7),"")</f>
        <v>1</v>
      </c>
      <c r="V155" s="51">
        <f>IF($A155&lt;&gt;"",INDEX([1]Sizer!EZ:EZ,(ROW()-2)/3+7),"")</f>
        <v>1</v>
      </c>
      <c r="W155" s="51">
        <f>IF($A155&lt;&gt;"",INDEX([1]Sizer!FA:FA,(ROW()-2)/3+7),"")</f>
        <v>0</v>
      </c>
      <c r="X155" s="51">
        <f>IF($A155&lt;&gt;"",INDEX([1]Sizer!FB:FB,(ROW()-2)/3+7),"")</f>
        <v>0</v>
      </c>
      <c r="Y155" s="51">
        <f>IF($A155&lt;&gt;"",INDEX([1]Sizer!FC:FC,(ROW()-2)/3+7),"")</f>
        <v>0</v>
      </c>
      <c r="Z155" s="51">
        <f>IF($A155&lt;&gt;"",INDEX([1]Sizer!FD:FD,(ROW()-2)/3+7),"")</f>
        <v>0</v>
      </c>
      <c r="AA155" s="52">
        <f>IF($A155&lt;&gt;"",INDEX([1]Sizer!$AB:$AB,(ROW()-2)/3+7)*'[1]Dashboard (Model)'!$U$2,"")</f>
        <v>0.03</v>
      </c>
    </row>
    <row r="156" spans="1:27" x14ac:dyDescent="0.2">
      <c r="A156" s="59"/>
      <c r="B156" s="53">
        <f>IF($A155&lt;&gt;"",INDEX([1]Sizer!B:B,(ROW()-3)/3+7),"")</f>
        <v>0</v>
      </c>
      <c r="C156" s="53">
        <f>IF($A155&lt;&gt;"",INDEX([1]Sizer!C:C,(ROW()-3)/3+7),"")</f>
        <v>0</v>
      </c>
      <c r="D156" s="53">
        <f>IF($A155&lt;&gt;"",INDEX([1]Sizer!D:D,(ROW()-3)/3+7),"")</f>
        <v>0</v>
      </c>
      <c r="E156" s="53">
        <f>IF($A155&lt;&gt;"",INDEX([1]Sizer!E:E,(ROW()-3)/3+7),"")</f>
        <v>8.2757759273277831E-3</v>
      </c>
      <c r="F156" s="53">
        <f>IF($A155&lt;&gt;"",INDEX([1]Sizer!F:F,(ROW()-3)/3+7),"")</f>
        <v>1.0397219162995592E-2</v>
      </c>
      <c r="G156" s="53">
        <f>IF($A155&lt;&gt;"",INDEX([1]Sizer!G:G,(ROW()-3)/3+7),"")</f>
        <v>3.0101029601029609E-2</v>
      </c>
      <c r="H156" s="53">
        <f>IF($A155&lt;&gt;"",INDEX([1]Sizer!H:H,(ROW()-3)/3+7),"")</f>
        <v>0</v>
      </c>
      <c r="I156" s="53">
        <f>IF($A155&lt;&gt;"",INDEX([1]Sizer!I:I,(ROW()-3)/3+7),"")</f>
        <v>-2.1023863636363639E-2</v>
      </c>
      <c r="J156" s="53">
        <f>IF($A155&lt;&gt;"",INDEX([1]Sizer!J:J,(ROW()-3)/3+7),"")</f>
        <v>0</v>
      </c>
      <c r="K156" s="53">
        <f>IF($A155&lt;&gt;"",INDEX([1]Sizer!K:K,(ROW()-3)/3+7),"")</f>
        <v>0</v>
      </c>
      <c r="L156" s="53">
        <f>IF($A155&lt;&gt;"",INDEX([1]Sizer!L:L,(ROW()-3)/3+7),"")</f>
        <v>0</v>
      </c>
      <c r="M156" s="53">
        <f>IF($A155&lt;&gt;"",INDEX([1]Sizer!M:M,(ROW()-3)/3+7),"")</f>
        <v>6.8470370850622405E-3</v>
      </c>
      <c r="N156" s="53">
        <f>IF($A155&lt;&gt;"",INDEX([1]Sizer!N:N,(ROW()-3)/3+7),"")</f>
        <v>0</v>
      </c>
      <c r="O156" s="53">
        <f>IF($A155&lt;&gt;"",INDEX([1]Sizer!O:O,(ROW()-3)/3+7),"")</f>
        <v>0</v>
      </c>
      <c r="P156" s="53">
        <f>IF($A155&lt;&gt;"",INDEX([1]Sizer!P:P,(ROW()-3)/3+7),"")</f>
        <v>0</v>
      </c>
      <c r="Q156" s="53">
        <f>IF($A155&lt;&gt;"",INDEX([1]Sizer!Q:Q,(ROW()-3)/3+7),"")</f>
        <v>0</v>
      </c>
      <c r="R156" s="53">
        <f>IF($A155&lt;&gt;"",INDEX([1]Sizer!R:R,(ROW()-3)/3+7),"")</f>
        <v>2.2359715670024226E-2</v>
      </c>
      <c r="S156" s="53">
        <f>IF($A155&lt;&gt;"",INDEX([1]Sizer!S:S,(ROW()-3)/3+7),"")</f>
        <v>0</v>
      </c>
      <c r="T156" s="53">
        <f>IF($A155&lt;&gt;"",INDEX([1]Sizer!T:T,(ROW()-3)/3+7),"")</f>
        <v>1.5312983266012695E-2</v>
      </c>
      <c r="U156" s="53">
        <f>IF($A155&lt;&gt;"",INDEX([1]Sizer!U:U,(ROW()-3)/3+7),"")</f>
        <v>1.9329338842975212E-2</v>
      </c>
      <c r="V156" s="53">
        <f>IF($A155&lt;&gt;"",INDEX([1]Sizer!V:V,(ROW()-3)/3+7),"")</f>
        <v>1.0027270313329792E-2</v>
      </c>
      <c r="W156" s="53">
        <f>IF($A155&lt;&gt;"",INDEX([1]Sizer!W:W,(ROW()-3)/3+7),"")</f>
        <v>0</v>
      </c>
      <c r="X156" s="53">
        <f>IF($A155&lt;&gt;"",INDEX([1]Sizer!X:X,(ROW()-3)/3+7),"")</f>
        <v>0</v>
      </c>
      <c r="Y156" s="53">
        <f>IF($A155&lt;&gt;"",INDEX([1]Sizer!Y:Y,(ROW()-3)/3+7),"")</f>
        <v>0</v>
      </c>
      <c r="Z156" s="53">
        <f>IF($A155&lt;&gt;"",INDEX([1]Sizer!Z:Z,(ROW()-3)/3+7),"")</f>
        <v>0</v>
      </c>
      <c r="AA156" s="53">
        <f>IF($A155&lt;&gt;"",SUM($B156:$Z156),"")</f>
        <v>0.10162650623239351</v>
      </c>
    </row>
    <row r="157" spans="1:27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</row>
    <row r="158" spans="1:27" x14ac:dyDescent="0.2">
      <c r="A158" s="59">
        <f>IF(INDEX([1]Sizer!$A:$A,(ROW()-2)/3+7)&lt;&gt;"",INDEX([1]Sizer!$A:$A,(ROW()-2)/3+7),"")</f>
        <v>45316</v>
      </c>
      <c r="B158" s="51">
        <f>IF($A158&lt;&gt;"",INDEX([1]Sizer!EF:EF,(ROW()-2)/3+7),"")</f>
        <v>0</v>
      </c>
      <c r="C158" s="51">
        <f>IF($A158&lt;&gt;"",INDEX([1]Sizer!EG:EG,(ROW()-2)/3+7),"")</f>
        <v>0</v>
      </c>
      <c r="D158" s="51">
        <f>IF($A158&lt;&gt;"",INDEX([1]Sizer!EH:EH,(ROW()-2)/3+7),"")</f>
        <v>0</v>
      </c>
      <c r="E158" s="51">
        <f>IF($A158&lt;&gt;"",INDEX([1]Sizer!EI:EI,(ROW()-2)/3+7),"")</f>
        <v>1</v>
      </c>
      <c r="F158" s="51">
        <f>IF($A158&lt;&gt;"",INDEX([1]Sizer!EJ:EJ,(ROW()-2)/3+7),"")</f>
        <v>1</v>
      </c>
      <c r="G158" s="51">
        <f>IF($A158&lt;&gt;"",INDEX([1]Sizer!EK:EK,(ROW()-2)/3+7),"")</f>
        <v>2.5</v>
      </c>
      <c r="H158" s="51">
        <f>IF($A158&lt;&gt;"",INDEX([1]Sizer!EL:EL,(ROW()-2)/3+7),"")</f>
        <v>0</v>
      </c>
      <c r="I158" s="51">
        <f>IF($A158&lt;&gt;"",INDEX([1]Sizer!EM:EM,(ROW()-2)/3+7),"")</f>
        <v>-1</v>
      </c>
      <c r="J158" s="51">
        <f>IF($A158&lt;&gt;"",INDEX([1]Sizer!EN:EN,(ROW()-2)/3+7),"")</f>
        <v>0</v>
      </c>
      <c r="K158" s="51">
        <f>IF($A158&lt;&gt;"",INDEX([1]Sizer!EO:EO,(ROW()-2)/3+7),"")</f>
        <v>0</v>
      </c>
      <c r="L158" s="51">
        <f>IF($A158&lt;&gt;"",INDEX([1]Sizer!EP:EP,(ROW()-2)/3+7),"")</f>
        <v>0</v>
      </c>
      <c r="M158" s="51">
        <f>IF($A158&lt;&gt;"",INDEX([1]Sizer!EQ:EQ,(ROW()-2)/3+7),"")</f>
        <v>0.5</v>
      </c>
      <c r="N158" s="51">
        <f>IF($A158&lt;&gt;"",INDEX([1]Sizer!ER:ER,(ROW()-2)/3+7),"")</f>
        <v>0</v>
      </c>
      <c r="O158" s="51">
        <f>IF($A158&lt;&gt;"",INDEX([1]Sizer!ES:ES,(ROW()-2)/3+7),"")</f>
        <v>0</v>
      </c>
      <c r="P158" s="51">
        <f>IF($A158&lt;&gt;"",INDEX([1]Sizer!ET:ET,(ROW()-2)/3+7),"")</f>
        <v>0</v>
      </c>
      <c r="Q158" s="51">
        <f>IF($A158&lt;&gt;"",INDEX([1]Sizer!EU:EU,(ROW()-2)/3+7),"")</f>
        <v>0</v>
      </c>
      <c r="R158" s="51">
        <f>IF($A158&lt;&gt;"",INDEX([1]Sizer!EV:EV,(ROW()-2)/3+7),"")</f>
        <v>3</v>
      </c>
      <c r="S158" s="51">
        <f>IF($A158&lt;&gt;"",INDEX([1]Sizer!EW:EW,(ROW()-2)/3+7),"")</f>
        <v>0</v>
      </c>
      <c r="T158" s="51">
        <f>IF($A158&lt;&gt;"",INDEX([1]Sizer!EX:EX,(ROW()-2)/3+7),"")</f>
        <v>0.5</v>
      </c>
      <c r="U158" s="51">
        <f>IF($A158&lt;&gt;"",INDEX([1]Sizer!EY:EY,(ROW()-2)/3+7),"")</f>
        <v>1</v>
      </c>
      <c r="V158" s="51">
        <f>IF($A158&lt;&gt;"",INDEX([1]Sizer!EZ:EZ,(ROW()-2)/3+7),"")</f>
        <v>1</v>
      </c>
      <c r="W158" s="51">
        <f>IF($A158&lt;&gt;"",INDEX([1]Sizer!FA:FA,(ROW()-2)/3+7),"")</f>
        <v>0</v>
      </c>
      <c r="X158" s="51">
        <f>IF($A158&lt;&gt;"",INDEX([1]Sizer!FB:FB,(ROW()-2)/3+7),"")</f>
        <v>0</v>
      </c>
      <c r="Y158" s="51">
        <f>IF($A158&lt;&gt;"",INDEX([1]Sizer!FC:FC,(ROW()-2)/3+7),"")</f>
        <v>0</v>
      </c>
      <c r="Z158" s="51">
        <f>IF($A158&lt;&gt;"",INDEX([1]Sizer!FD:FD,(ROW()-2)/3+7),"")</f>
        <v>0</v>
      </c>
      <c r="AA158" s="52">
        <f>IF($A158&lt;&gt;"",INDEX([1]Sizer!$AB:$AB,(ROW()-2)/3+7)*'[1]Dashboard (Model)'!$U$2,"")</f>
        <v>0.03</v>
      </c>
    </row>
    <row r="159" spans="1:27" x14ac:dyDescent="0.2">
      <c r="A159" s="59"/>
      <c r="B159" s="53">
        <f>IF($A158&lt;&gt;"",INDEX([1]Sizer!B:B,(ROW()-3)/3+7),"")</f>
        <v>0</v>
      </c>
      <c r="C159" s="53">
        <f>IF($A158&lt;&gt;"",INDEX([1]Sizer!C:C,(ROW()-3)/3+7),"")</f>
        <v>0</v>
      </c>
      <c r="D159" s="53">
        <f>IF($A158&lt;&gt;"",INDEX([1]Sizer!D:D,(ROW()-3)/3+7),"")</f>
        <v>0</v>
      </c>
      <c r="E159" s="53">
        <f>IF($A158&lt;&gt;"",INDEX([1]Sizer!E:E,(ROW()-3)/3+7),"")</f>
        <v>8.2757759273277831E-3</v>
      </c>
      <c r="F159" s="53">
        <f>IF($A158&lt;&gt;"",INDEX([1]Sizer!F:F,(ROW()-3)/3+7),"")</f>
        <v>1.0397219162995592E-2</v>
      </c>
      <c r="G159" s="53">
        <f>IF($A158&lt;&gt;"",INDEX([1]Sizer!G:G,(ROW()-3)/3+7),"")</f>
        <v>3.0101029601029609E-2</v>
      </c>
      <c r="H159" s="53">
        <f>IF($A158&lt;&gt;"",INDEX([1]Sizer!H:H,(ROW()-3)/3+7),"")</f>
        <v>0</v>
      </c>
      <c r="I159" s="53">
        <f>IF($A158&lt;&gt;"",INDEX([1]Sizer!I:I,(ROW()-3)/3+7),"")</f>
        <v>-2.1023863636363639E-2</v>
      </c>
      <c r="J159" s="53">
        <f>IF($A158&lt;&gt;"",INDEX([1]Sizer!J:J,(ROW()-3)/3+7),"")</f>
        <v>0</v>
      </c>
      <c r="K159" s="53">
        <f>IF($A158&lt;&gt;"",INDEX([1]Sizer!K:K,(ROW()-3)/3+7),"")</f>
        <v>0</v>
      </c>
      <c r="L159" s="53">
        <f>IF($A158&lt;&gt;"",INDEX([1]Sizer!L:L,(ROW()-3)/3+7),"")</f>
        <v>0</v>
      </c>
      <c r="M159" s="53">
        <f>IF($A158&lt;&gt;"",INDEX([1]Sizer!M:M,(ROW()-3)/3+7),"")</f>
        <v>6.8470370850622405E-3</v>
      </c>
      <c r="N159" s="53">
        <f>IF($A158&lt;&gt;"",INDEX([1]Sizer!N:N,(ROW()-3)/3+7),"")</f>
        <v>0</v>
      </c>
      <c r="O159" s="53">
        <f>IF($A158&lt;&gt;"",INDEX([1]Sizer!O:O,(ROW()-3)/3+7),"")</f>
        <v>0</v>
      </c>
      <c r="P159" s="53">
        <f>IF($A158&lt;&gt;"",INDEX([1]Sizer!P:P,(ROW()-3)/3+7),"")</f>
        <v>0</v>
      </c>
      <c r="Q159" s="53">
        <f>IF($A158&lt;&gt;"",INDEX([1]Sizer!Q:Q,(ROW()-3)/3+7),"")</f>
        <v>0</v>
      </c>
      <c r="R159" s="53">
        <f>IF($A158&lt;&gt;"",INDEX([1]Sizer!R:R,(ROW()-3)/3+7),"")</f>
        <v>2.2359715670024226E-2</v>
      </c>
      <c r="S159" s="53">
        <f>IF($A158&lt;&gt;"",INDEX([1]Sizer!S:S,(ROW()-3)/3+7),"")</f>
        <v>0</v>
      </c>
      <c r="T159" s="53">
        <f>IF($A158&lt;&gt;"",INDEX([1]Sizer!T:T,(ROW()-3)/3+7),"")</f>
        <v>1.5312983266012695E-2</v>
      </c>
      <c r="U159" s="53">
        <f>IF($A158&lt;&gt;"",INDEX([1]Sizer!U:U,(ROW()-3)/3+7),"")</f>
        <v>1.9329338842975212E-2</v>
      </c>
      <c r="V159" s="53">
        <f>IF($A158&lt;&gt;"",INDEX([1]Sizer!V:V,(ROW()-3)/3+7),"")</f>
        <v>1.0027270313329792E-2</v>
      </c>
      <c r="W159" s="53">
        <f>IF($A158&lt;&gt;"",INDEX([1]Sizer!W:W,(ROW()-3)/3+7),"")</f>
        <v>0</v>
      </c>
      <c r="X159" s="53">
        <f>IF($A158&lt;&gt;"",INDEX([1]Sizer!X:X,(ROW()-3)/3+7),"")</f>
        <v>0</v>
      </c>
      <c r="Y159" s="53">
        <f>IF($A158&lt;&gt;"",INDEX([1]Sizer!Y:Y,(ROW()-3)/3+7),"")</f>
        <v>0</v>
      </c>
      <c r="Z159" s="53">
        <f>IF($A158&lt;&gt;"",INDEX([1]Sizer!Z:Z,(ROW()-3)/3+7),"")</f>
        <v>0</v>
      </c>
      <c r="AA159" s="53">
        <f>IF($A158&lt;&gt;"",SUM($B159:$Z159),"")</f>
        <v>0.10162650623239351</v>
      </c>
    </row>
    <row r="160" spans="1:27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</row>
    <row r="161" spans="1:27" x14ac:dyDescent="0.2">
      <c r="A161" s="59">
        <f>IF(INDEX([1]Sizer!$A:$A,(ROW()-2)/3+7)&lt;&gt;"",INDEX([1]Sizer!$A:$A,(ROW()-2)/3+7),"")</f>
        <v>45317</v>
      </c>
      <c r="B161" s="51">
        <f>IF($A161&lt;&gt;"",INDEX([1]Sizer!EF:EF,(ROW()-2)/3+7),"")</f>
        <v>0</v>
      </c>
      <c r="C161" s="51">
        <f>IF($A161&lt;&gt;"",INDEX([1]Sizer!EG:EG,(ROW()-2)/3+7),"")</f>
        <v>0</v>
      </c>
      <c r="D161" s="51">
        <f>IF($A161&lt;&gt;"",INDEX([1]Sizer!EH:EH,(ROW()-2)/3+7),"")</f>
        <v>0</v>
      </c>
      <c r="E161" s="51">
        <f>IF($A161&lt;&gt;"",INDEX([1]Sizer!EI:EI,(ROW()-2)/3+7),"")</f>
        <v>1</v>
      </c>
      <c r="F161" s="51">
        <f>IF($A161&lt;&gt;"",INDEX([1]Sizer!EJ:EJ,(ROW()-2)/3+7),"")</f>
        <v>1</v>
      </c>
      <c r="G161" s="51">
        <f>IF($A161&lt;&gt;"",INDEX([1]Sizer!EK:EK,(ROW()-2)/3+7),"")</f>
        <v>2.5</v>
      </c>
      <c r="H161" s="51">
        <f>IF($A161&lt;&gt;"",INDEX([1]Sizer!EL:EL,(ROW()-2)/3+7),"")</f>
        <v>0</v>
      </c>
      <c r="I161" s="51">
        <f>IF($A161&lt;&gt;"",INDEX([1]Sizer!EM:EM,(ROW()-2)/3+7),"")</f>
        <v>-1</v>
      </c>
      <c r="J161" s="51">
        <f>IF($A161&lt;&gt;"",INDEX([1]Sizer!EN:EN,(ROW()-2)/3+7),"")</f>
        <v>0</v>
      </c>
      <c r="K161" s="51">
        <f>IF($A161&lt;&gt;"",INDEX([1]Sizer!EO:EO,(ROW()-2)/3+7),"")</f>
        <v>0</v>
      </c>
      <c r="L161" s="51">
        <f>IF($A161&lt;&gt;"",INDEX([1]Sizer!EP:EP,(ROW()-2)/3+7),"")</f>
        <v>0</v>
      </c>
      <c r="M161" s="51">
        <f>IF($A161&lt;&gt;"",INDEX([1]Sizer!EQ:EQ,(ROW()-2)/3+7),"")</f>
        <v>0.5</v>
      </c>
      <c r="N161" s="51">
        <f>IF($A161&lt;&gt;"",INDEX([1]Sizer!ER:ER,(ROW()-2)/3+7),"")</f>
        <v>0</v>
      </c>
      <c r="O161" s="51">
        <f>IF($A161&lt;&gt;"",INDEX([1]Sizer!ES:ES,(ROW()-2)/3+7),"")</f>
        <v>0</v>
      </c>
      <c r="P161" s="51">
        <f>IF($A161&lt;&gt;"",INDEX([1]Sizer!ET:ET,(ROW()-2)/3+7),"")</f>
        <v>0</v>
      </c>
      <c r="Q161" s="51">
        <f>IF($A161&lt;&gt;"",INDEX([1]Sizer!EU:EU,(ROW()-2)/3+7),"")</f>
        <v>0</v>
      </c>
      <c r="R161" s="51">
        <f>IF($A161&lt;&gt;"",INDEX([1]Sizer!EV:EV,(ROW()-2)/3+7),"")</f>
        <v>3</v>
      </c>
      <c r="S161" s="51">
        <f>IF($A161&lt;&gt;"",INDEX([1]Sizer!EW:EW,(ROW()-2)/3+7),"")</f>
        <v>0</v>
      </c>
      <c r="T161" s="51">
        <f>IF($A161&lt;&gt;"",INDEX([1]Sizer!EX:EX,(ROW()-2)/3+7),"")</f>
        <v>0.5</v>
      </c>
      <c r="U161" s="51">
        <f>IF($A161&lt;&gt;"",INDEX([1]Sizer!EY:EY,(ROW()-2)/3+7),"")</f>
        <v>1</v>
      </c>
      <c r="V161" s="51">
        <f>IF($A161&lt;&gt;"",INDEX([1]Sizer!EZ:EZ,(ROW()-2)/3+7),"")</f>
        <v>1</v>
      </c>
      <c r="W161" s="51">
        <f>IF($A161&lt;&gt;"",INDEX([1]Sizer!FA:FA,(ROW()-2)/3+7),"")</f>
        <v>0</v>
      </c>
      <c r="X161" s="51">
        <f>IF($A161&lt;&gt;"",INDEX([1]Sizer!FB:FB,(ROW()-2)/3+7),"")</f>
        <v>0</v>
      </c>
      <c r="Y161" s="51">
        <f>IF($A161&lt;&gt;"",INDEX([1]Sizer!FC:FC,(ROW()-2)/3+7),"")</f>
        <v>0</v>
      </c>
      <c r="Z161" s="51">
        <f>IF($A161&lt;&gt;"",INDEX([1]Sizer!FD:FD,(ROW()-2)/3+7),"")</f>
        <v>0</v>
      </c>
      <c r="AA161" s="52">
        <f>IF($A161&lt;&gt;"",INDEX([1]Sizer!$AB:$AB,(ROW()-2)/3+7)*'[1]Dashboard (Model)'!$U$2,"")</f>
        <v>0.03</v>
      </c>
    </row>
    <row r="162" spans="1:27" x14ac:dyDescent="0.2">
      <c r="A162" s="59"/>
      <c r="B162" s="53">
        <f>IF($A161&lt;&gt;"",INDEX([1]Sizer!B:B,(ROW()-3)/3+7),"")</f>
        <v>0</v>
      </c>
      <c r="C162" s="53">
        <f>IF($A161&lt;&gt;"",INDEX([1]Sizer!C:C,(ROW()-3)/3+7),"")</f>
        <v>0</v>
      </c>
      <c r="D162" s="53">
        <f>IF($A161&lt;&gt;"",INDEX([1]Sizer!D:D,(ROW()-3)/3+7),"")</f>
        <v>0</v>
      </c>
      <c r="E162" s="53">
        <f>IF($A161&lt;&gt;"",INDEX([1]Sizer!E:E,(ROW()-3)/3+7),"")</f>
        <v>8.2757759273277831E-3</v>
      </c>
      <c r="F162" s="53">
        <f>IF($A161&lt;&gt;"",INDEX([1]Sizer!F:F,(ROW()-3)/3+7),"")</f>
        <v>1.0397219162995592E-2</v>
      </c>
      <c r="G162" s="53">
        <f>IF($A161&lt;&gt;"",INDEX([1]Sizer!G:G,(ROW()-3)/3+7),"")</f>
        <v>3.0101029601029609E-2</v>
      </c>
      <c r="H162" s="53">
        <f>IF($A161&lt;&gt;"",INDEX([1]Sizer!H:H,(ROW()-3)/3+7),"")</f>
        <v>0</v>
      </c>
      <c r="I162" s="53">
        <f>IF($A161&lt;&gt;"",INDEX([1]Sizer!I:I,(ROW()-3)/3+7),"")</f>
        <v>-2.1023863636363639E-2</v>
      </c>
      <c r="J162" s="53">
        <f>IF($A161&lt;&gt;"",INDEX([1]Sizer!J:J,(ROW()-3)/3+7),"")</f>
        <v>0</v>
      </c>
      <c r="K162" s="53">
        <f>IF($A161&lt;&gt;"",INDEX([1]Sizer!K:K,(ROW()-3)/3+7),"")</f>
        <v>0</v>
      </c>
      <c r="L162" s="53">
        <f>IF($A161&lt;&gt;"",INDEX([1]Sizer!L:L,(ROW()-3)/3+7),"")</f>
        <v>0</v>
      </c>
      <c r="M162" s="53">
        <f>IF($A161&lt;&gt;"",INDEX([1]Sizer!M:M,(ROW()-3)/3+7),"")</f>
        <v>6.8470370850622405E-3</v>
      </c>
      <c r="N162" s="53">
        <f>IF($A161&lt;&gt;"",INDEX([1]Sizer!N:N,(ROW()-3)/3+7),"")</f>
        <v>0</v>
      </c>
      <c r="O162" s="53">
        <f>IF($A161&lt;&gt;"",INDEX([1]Sizer!O:O,(ROW()-3)/3+7),"")</f>
        <v>0</v>
      </c>
      <c r="P162" s="53">
        <f>IF($A161&lt;&gt;"",INDEX([1]Sizer!P:P,(ROW()-3)/3+7),"")</f>
        <v>0</v>
      </c>
      <c r="Q162" s="53">
        <f>IF($A161&lt;&gt;"",INDEX([1]Sizer!Q:Q,(ROW()-3)/3+7),"")</f>
        <v>0</v>
      </c>
      <c r="R162" s="53">
        <f>IF($A161&lt;&gt;"",INDEX([1]Sizer!R:R,(ROW()-3)/3+7),"")</f>
        <v>2.2359715670024226E-2</v>
      </c>
      <c r="S162" s="53">
        <f>IF($A161&lt;&gt;"",INDEX([1]Sizer!S:S,(ROW()-3)/3+7),"")</f>
        <v>0</v>
      </c>
      <c r="T162" s="53">
        <f>IF($A161&lt;&gt;"",INDEX([1]Sizer!T:T,(ROW()-3)/3+7),"")</f>
        <v>1.5312983266012695E-2</v>
      </c>
      <c r="U162" s="53">
        <f>IF($A161&lt;&gt;"",INDEX([1]Sizer!U:U,(ROW()-3)/3+7),"")</f>
        <v>1.9329338842975212E-2</v>
      </c>
      <c r="V162" s="53">
        <f>IF($A161&lt;&gt;"",INDEX([1]Sizer!V:V,(ROW()-3)/3+7),"")</f>
        <v>1.0027270313329792E-2</v>
      </c>
      <c r="W162" s="53">
        <f>IF($A161&lt;&gt;"",INDEX([1]Sizer!W:W,(ROW()-3)/3+7),"")</f>
        <v>0</v>
      </c>
      <c r="X162" s="53">
        <f>IF($A161&lt;&gt;"",INDEX([1]Sizer!X:X,(ROW()-3)/3+7),"")</f>
        <v>0</v>
      </c>
      <c r="Y162" s="53">
        <f>IF($A161&lt;&gt;"",INDEX([1]Sizer!Y:Y,(ROW()-3)/3+7),"")</f>
        <v>0</v>
      </c>
      <c r="Z162" s="53">
        <f>IF($A161&lt;&gt;"",INDEX([1]Sizer!Z:Z,(ROW()-3)/3+7),"")</f>
        <v>0</v>
      </c>
      <c r="AA162" s="53">
        <f>IF($A161&lt;&gt;"",SUM($B162:$Z162),"")</f>
        <v>0.10162650623239351</v>
      </c>
    </row>
    <row r="163" spans="1:27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</row>
    <row r="164" spans="1:27" x14ac:dyDescent="0.2">
      <c r="A164" s="59">
        <f>IF(INDEX([1]Sizer!$A:$A,(ROW()-2)/3+7)&lt;&gt;"",INDEX([1]Sizer!$A:$A,(ROW()-2)/3+7),"")</f>
        <v>45320</v>
      </c>
      <c r="B164" s="51">
        <f>IF($A164&lt;&gt;"",INDEX([1]Sizer!EF:EF,(ROW()-2)/3+7),"")</f>
        <v>0</v>
      </c>
      <c r="C164" s="51">
        <f>IF($A164&lt;&gt;"",INDEX([1]Sizer!EG:EG,(ROW()-2)/3+7),"")</f>
        <v>0</v>
      </c>
      <c r="D164" s="51">
        <f>IF($A164&lt;&gt;"",INDEX([1]Sizer!EH:EH,(ROW()-2)/3+7),"")</f>
        <v>3</v>
      </c>
      <c r="E164" s="51">
        <f>IF($A164&lt;&gt;"",INDEX([1]Sizer!EI:EI,(ROW()-2)/3+7),"")</f>
        <v>1</v>
      </c>
      <c r="F164" s="51">
        <f>IF($A164&lt;&gt;"",INDEX([1]Sizer!EJ:EJ,(ROW()-2)/3+7),"")</f>
        <v>1</v>
      </c>
      <c r="G164" s="51">
        <f>IF($A164&lt;&gt;"",INDEX([1]Sizer!EK:EK,(ROW()-2)/3+7),"")</f>
        <v>2.5</v>
      </c>
      <c r="H164" s="51">
        <f>IF($A164&lt;&gt;"",INDEX([1]Sizer!EL:EL,(ROW()-2)/3+7),"")</f>
        <v>0</v>
      </c>
      <c r="I164" s="51">
        <f>IF($A164&lt;&gt;"",INDEX([1]Sizer!EM:EM,(ROW()-2)/3+7),"")</f>
        <v>-1</v>
      </c>
      <c r="J164" s="51">
        <f>IF($A164&lt;&gt;"",INDEX([1]Sizer!EN:EN,(ROW()-2)/3+7),"")</f>
        <v>0</v>
      </c>
      <c r="K164" s="51">
        <f>IF($A164&lt;&gt;"",INDEX([1]Sizer!EO:EO,(ROW()-2)/3+7),"")</f>
        <v>0</v>
      </c>
      <c r="L164" s="51">
        <f>IF($A164&lt;&gt;"",INDEX([1]Sizer!EP:EP,(ROW()-2)/3+7),"")</f>
        <v>0</v>
      </c>
      <c r="M164" s="51">
        <f>IF($A164&lt;&gt;"",INDEX([1]Sizer!EQ:EQ,(ROW()-2)/3+7),"")</f>
        <v>0.5</v>
      </c>
      <c r="N164" s="51">
        <f>IF($A164&lt;&gt;"",INDEX([1]Sizer!ER:ER,(ROW()-2)/3+7),"")</f>
        <v>0</v>
      </c>
      <c r="O164" s="51">
        <f>IF($A164&lt;&gt;"",INDEX([1]Sizer!ES:ES,(ROW()-2)/3+7),"")</f>
        <v>0</v>
      </c>
      <c r="P164" s="51">
        <f>IF($A164&lt;&gt;"",INDEX([1]Sizer!ET:ET,(ROW()-2)/3+7),"")</f>
        <v>0</v>
      </c>
      <c r="Q164" s="51">
        <f>IF($A164&lt;&gt;"",INDEX([1]Sizer!EU:EU,(ROW()-2)/3+7),"")</f>
        <v>0</v>
      </c>
      <c r="R164" s="51">
        <f>IF($A164&lt;&gt;"",INDEX([1]Sizer!EV:EV,(ROW()-2)/3+7),"")</f>
        <v>3</v>
      </c>
      <c r="S164" s="51">
        <f>IF($A164&lt;&gt;"",INDEX([1]Sizer!EW:EW,(ROW()-2)/3+7),"")</f>
        <v>0</v>
      </c>
      <c r="T164" s="51">
        <f>IF($A164&lt;&gt;"",INDEX([1]Sizer!EX:EX,(ROW()-2)/3+7),"")</f>
        <v>0</v>
      </c>
      <c r="U164" s="51">
        <f>IF($A164&lt;&gt;"",INDEX([1]Sizer!EY:EY,(ROW()-2)/3+7),"")</f>
        <v>1</v>
      </c>
      <c r="V164" s="51">
        <f>IF($A164&lt;&gt;"",INDEX([1]Sizer!EZ:EZ,(ROW()-2)/3+7),"")</f>
        <v>1</v>
      </c>
      <c r="W164" s="51">
        <f>IF($A164&lt;&gt;"",INDEX([1]Sizer!FA:FA,(ROW()-2)/3+7),"")</f>
        <v>0</v>
      </c>
      <c r="X164" s="51">
        <f>IF($A164&lt;&gt;"",INDEX([1]Sizer!FB:FB,(ROW()-2)/3+7),"")</f>
        <v>0</v>
      </c>
      <c r="Y164" s="51">
        <f>IF($A164&lt;&gt;"",INDEX([1]Sizer!FC:FC,(ROW()-2)/3+7),"")</f>
        <v>0</v>
      </c>
      <c r="Z164" s="51">
        <f>IF($A164&lt;&gt;"",INDEX([1]Sizer!FD:FD,(ROW()-2)/3+7),"")</f>
        <v>0</v>
      </c>
      <c r="AA164" s="52">
        <f>IF($A164&lt;&gt;"",INDEX([1]Sizer!$AB:$AB,(ROW()-2)/3+7)*'[1]Dashboard (Model)'!$U$2,"")</f>
        <v>0.03</v>
      </c>
    </row>
    <row r="165" spans="1:27" x14ac:dyDescent="0.2">
      <c r="A165" s="59"/>
      <c r="B165" s="53">
        <f>IF($A164&lt;&gt;"",INDEX([1]Sizer!B:B,(ROW()-3)/3+7),"")</f>
        <v>0</v>
      </c>
      <c r="C165" s="53">
        <f>IF($A164&lt;&gt;"",INDEX([1]Sizer!C:C,(ROW()-3)/3+7),"")</f>
        <v>0</v>
      </c>
      <c r="D165" s="53">
        <f>IF($A164&lt;&gt;"",INDEX([1]Sizer!D:D,(ROW()-3)/3+7),"")</f>
        <v>0.05</v>
      </c>
      <c r="E165" s="53">
        <f>IF($A164&lt;&gt;"",INDEX([1]Sizer!E:E,(ROW()-3)/3+7),"")</f>
        <v>8.2757759273277831E-3</v>
      </c>
      <c r="F165" s="53">
        <f>IF($A164&lt;&gt;"",INDEX([1]Sizer!F:F,(ROW()-3)/3+7),"")</f>
        <v>1.0397219162995592E-2</v>
      </c>
      <c r="G165" s="53">
        <f>IF($A164&lt;&gt;"",INDEX([1]Sizer!G:G,(ROW()-3)/3+7),"")</f>
        <v>3.0101029601029609E-2</v>
      </c>
      <c r="H165" s="53">
        <f>IF($A164&lt;&gt;"",INDEX([1]Sizer!H:H,(ROW()-3)/3+7),"")</f>
        <v>0</v>
      </c>
      <c r="I165" s="53">
        <f>IF($A164&lt;&gt;"",INDEX([1]Sizer!I:I,(ROW()-3)/3+7),"")</f>
        <v>-2.1023863636363639E-2</v>
      </c>
      <c r="J165" s="53">
        <f>IF($A164&lt;&gt;"",INDEX([1]Sizer!J:J,(ROW()-3)/3+7),"")</f>
        <v>0</v>
      </c>
      <c r="K165" s="53">
        <f>IF($A164&lt;&gt;"",INDEX([1]Sizer!K:K,(ROW()-3)/3+7),"")</f>
        <v>0</v>
      </c>
      <c r="L165" s="53">
        <f>IF($A164&lt;&gt;"",INDEX([1]Sizer!L:L,(ROW()-3)/3+7),"")</f>
        <v>0</v>
      </c>
      <c r="M165" s="53">
        <f>IF($A164&lt;&gt;"",INDEX([1]Sizer!M:M,(ROW()-3)/3+7),"")</f>
        <v>6.8470370850622405E-3</v>
      </c>
      <c r="N165" s="53">
        <f>IF($A164&lt;&gt;"",INDEX([1]Sizer!N:N,(ROW()-3)/3+7),"")</f>
        <v>0</v>
      </c>
      <c r="O165" s="53">
        <f>IF($A164&lt;&gt;"",INDEX([1]Sizer!O:O,(ROW()-3)/3+7),"")</f>
        <v>0</v>
      </c>
      <c r="P165" s="53">
        <f>IF($A164&lt;&gt;"",INDEX([1]Sizer!P:P,(ROW()-3)/3+7),"")</f>
        <v>0</v>
      </c>
      <c r="Q165" s="53">
        <f>IF($A164&lt;&gt;"",INDEX([1]Sizer!Q:Q,(ROW()-3)/3+7),"")</f>
        <v>0</v>
      </c>
      <c r="R165" s="53">
        <f>IF($A164&lt;&gt;"",INDEX([1]Sizer!R:R,(ROW()-3)/3+7),"")</f>
        <v>2.2359715670024226E-2</v>
      </c>
      <c r="S165" s="53">
        <f>IF($A164&lt;&gt;"",INDEX([1]Sizer!S:S,(ROW()-3)/3+7),"")</f>
        <v>0</v>
      </c>
      <c r="T165" s="53">
        <f>IF($A164&lt;&gt;"",INDEX([1]Sizer!T:T,(ROW()-3)/3+7),"")</f>
        <v>0</v>
      </c>
      <c r="U165" s="53">
        <f>IF($A164&lt;&gt;"",INDEX([1]Sizer!U:U,(ROW()-3)/3+7),"")</f>
        <v>1.9329338842975212E-2</v>
      </c>
      <c r="V165" s="53">
        <f>IF($A164&lt;&gt;"",INDEX([1]Sizer!V:V,(ROW()-3)/3+7),"")</f>
        <v>1.0027270313329792E-2</v>
      </c>
      <c r="W165" s="53">
        <f>IF($A164&lt;&gt;"",INDEX([1]Sizer!W:W,(ROW()-3)/3+7),"")</f>
        <v>0</v>
      </c>
      <c r="X165" s="53">
        <f>IF($A164&lt;&gt;"",INDEX([1]Sizer!X:X,(ROW()-3)/3+7),"")</f>
        <v>0</v>
      </c>
      <c r="Y165" s="53">
        <f>IF($A164&lt;&gt;"",INDEX([1]Sizer!Y:Y,(ROW()-3)/3+7),"")</f>
        <v>0</v>
      </c>
      <c r="Z165" s="53">
        <f>IF($A164&lt;&gt;"",INDEX([1]Sizer!Z:Z,(ROW()-3)/3+7),"")</f>
        <v>0</v>
      </c>
      <c r="AA165" s="53">
        <f>IF($A164&lt;&gt;"",SUM($B165:$Z165),"")</f>
        <v>0.13631352296638083</v>
      </c>
    </row>
    <row r="166" spans="1:27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</row>
    <row r="167" spans="1:27" x14ac:dyDescent="0.2">
      <c r="A167" s="59">
        <f>IF(INDEX([1]Sizer!$A:$A,(ROW()-2)/3+7)&lt;&gt;"",INDEX([1]Sizer!$A:$A,(ROW()-2)/3+7),"")</f>
        <v>45321</v>
      </c>
      <c r="B167" s="51">
        <f>IF($A167&lt;&gt;"",INDEX([1]Sizer!EF:EF,(ROW()-2)/3+7),"")</f>
        <v>0</v>
      </c>
      <c r="C167" s="51">
        <f>IF($A167&lt;&gt;"",INDEX([1]Sizer!EG:EG,(ROW()-2)/3+7),"")</f>
        <v>0</v>
      </c>
      <c r="D167" s="51">
        <f>IF($A167&lt;&gt;"",INDEX([1]Sizer!EH:EH,(ROW()-2)/3+7),"")</f>
        <v>3</v>
      </c>
      <c r="E167" s="51">
        <f>IF($A167&lt;&gt;"",INDEX([1]Sizer!EI:EI,(ROW()-2)/3+7),"")</f>
        <v>1</v>
      </c>
      <c r="F167" s="51">
        <f>IF($A167&lt;&gt;"",INDEX([1]Sizer!EJ:EJ,(ROW()-2)/3+7),"")</f>
        <v>1</v>
      </c>
      <c r="G167" s="51">
        <f>IF($A167&lt;&gt;"",INDEX([1]Sizer!EK:EK,(ROW()-2)/3+7),"")</f>
        <v>2.5</v>
      </c>
      <c r="H167" s="51">
        <f>IF($A167&lt;&gt;"",INDEX([1]Sizer!EL:EL,(ROW()-2)/3+7),"")</f>
        <v>0</v>
      </c>
      <c r="I167" s="51">
        <f>IF($A167&lt;&gt;"",INDEX([1]Sizer!EM:EM,(ROW()-2)/3+7),"")</f>
        <v>-1</v>
      </c>
      <c r="J167" s="51">
        <f>IF($A167&lt;&gt;"",INDEX([1]Sizer!EN:EN,(ROW()-2)/3+7),"")</f>
        <v>0</v>
      </c>
      <c r="K167" s="51">
        <f>IF($A167&lt;&gt;"",INDEX([1]Sizer!EO:EO,(ROW()-2)/3+7),"")</f>
        <v>0</v>
      </c>
      <c r="L167" s="51">
        <f>IF($A167&lt;&gt;"",INDEX([1]Sizer!EP:EP,(ROW()-2)/3+7),"")</f>
        <v>0</v>
      </c>
      <c r="M167" s="51">
        <f>IF($A167&lt;&gt;"",INDEX([1]Sizer!EQ:EQ,(ROW()-2)/3+7),"")</f>
        <v>0.5</v>
      </c>
      <c r="N167" s="51">
        <f>IF($A167&lt;&gt;"",INDEX([1]Sizer!ER:ER,(ROW()-2)/3+7),"")</f>
        <v>0</v>
      </c>
      <c r="O167" s="51">
        <f>IF($A167&lt;&gt;"",INDEX([1]Sizer!ES:ES,(ROW()-2)/3+7),"")</f>
        <v>0</v>
      </c>
      <c r="P167" s="51">
        <f>IF($A167&lt;&gt;"",INDEX([1]Sizer!ET:ET,(ROW()-2)/3+7),"")</f>
        <v>0</v>
      </c>
      <c r="Q167" s="51">
        <f>IF($A167&lt;&gt;"",INDEX([1]Sizer!EU:EU,(ROW()-2)/3+7),"")</f>
        <v>0</v>
      </c>
      <c r="R167" s="51">
        <f>IF($A167&lt;&gt;"",INDEX([1]Sizer!EV:EV,(ROW()-2)/3+7),"")</f>
        <v>3</v>
      </c>
      <c r="S167" s="51">
        <f>IF($A167&lt;&gt;"",INDEX([1]Sizer!EW:EW,(ROW()-2)/3+7),"")</f>
        <v>0</v>
      </c>
      <c r="T167" s="51">
        <f>IF($A167&lt;&gt;"",INDEX([1]Sizer!EX:EX,(ROW()-2)/3+7),"")</f>
        <v>0</v>
      </c>
      <c r="U167" s="51">
        <f>IF($A167&lt;&gt;"",INDEX([1]Sizer!EY:EY,(ROW()-2)/3+7),"")</f>
        <v>1</v>
      </c>
      <c r="V167" s="51">
        <f>IF($A167&lt;&gt;"",INDEX([1]Sizer!EZ:EZ,(ROW()-2)/3+7),"")</f>
        <v>1</v>
      </c>
      <c r="W167" s="51">
        <f>IF($A167&lt;&gt;"",INDEX([1]Sizer!FA:FA,(ROW()-2)/3+7),"")</f>
        <v>0</v>
      </c>
      <c r="X167" s="51">
        <f>IF($A167&lt;&gt;"",INDEX([1]Sizer!FB:FB,(ROW()-2)/3+7),"")</f>
        <v>0</v>
      </c>
      <c r="Y167" s="51">
        <f>IF($A167&lt;&gt;"",INDEX([1]Sizer!FC:FC,(ROW()-2)/3+7),"")</f>
        <v>0</v>
      </c>
      <c r="Z167" s="51">
        <f>IF($A167&lt;&gt;"",INDEX([1]Sizer!FD:FD,(ROW()-2)/3+7),"")</f>
        <v>0</v>
      </c>
      <c r="AA167" s="52">
        <f>IF($A167&lt;&gt;"",INDEX([1]Sizer!$AB:$AB,(ROW()-2)/3+7)*'[1]Dashboard (Model)'!$U$2,"")</f>
        <v>0.03</v>
      </c>
    </row>
    <row r="168" spans="1:27" x14ac:dyDescent="0.2">
      <c r="A168" s="59"/>
      <c r="B168" s="53">
        <f>IF($A167&lt;&gt;"",INDEX([1]Sizer!B:B,(ROW()-3)/3+7),"")</f>
        <v>0</v>
      </c>
      <c r="C168" s="53">
        <f>IF($A167&lt;&gt;"",INDEX([1]Sizer!C:C,(ROW()-3)/3+7),"")</f>
        <v>0</v>
      </c>
      <c r="D168" s="53">
        <f>IF($A167&lt;&gt;"",INDEX([1]Sizer!D:D,(ROW()-3)/3+7),"")</f>
        <v>0.05</v>
      </c>
      <c r="E168" s="53">
        <f>IF($A167&lt;&gt;"",INDEX([1]Sizer!E:E,(ROW()-3)/3+7),"")</f>
        <v>8.2757759273277831E-3</v>
      </c>
      <c r="F168" s="53">
        <f>IF($A167&lt;&gt;"",INDEX([1]Sizer!F:F,(ROW()-3)/3+7),"")</f>
        <v>1.0397219162995592E-2</v>
      </c>
      <c r="G168" s="53">
        <f>IF($A167&lt;&gt;"",INDEX([1]Sizer!G:G,(ROW()-3)/3+7),"")</f>
        <v>3.0101029601029609E-2</v>
      </c>
      <c r="H168" s="53">
        <f>IF($A167&lt;&gt;"",INDEX([1]Sizer!H:H,(ROW()-3)/3+7),"")</f>
        <v>0</v>
      </c>
      <c r="I168" s="53">
        <f>IF($A167&lt;&gt;"",INDEX([1]Sizer!I:I,(ROW()-3)/3+7),"")</f>
        <v>-2.1023863636363639E-2</v>
      </c>
      <c r="J168" s="53">
        <f>IF($A167&lt;&gt;"",INDEX([1]Sizer!J:J,(ROW()-3)/3+7),"")</f>
        <v>0</v>
      </c>
      <c r="K168" s="53">
        <f>IF($A167&lt;&gt;"",INDEX([1]Sizer!K:K,(ROW()-3)/3+7),"")</f>
        <v>0</v>
      </c>
      <c r="L168" s="53">
        <f>IF($A167&lt;&gt;"",INDEX([1]Sizer!L:L,(ROW()-3)/3+7),"")</f>
        <v>0</v>
      </c>
      <c r="M168" s="53">
        <f>IF($A167&lt;&gt;"",INDEX([1]Sizer!M:M,(ROW()-3)/3+7),"")</f>
        <v>6.8470370850622405E-3</v>
      </c>
      <c r="N168" s="53">
        <f>IF($A167&lt;&gt;"",INDEX([1]Sizer!N:N,(ROW()-3)/3+7),"")</f>
        <v>0</v>
      </c>
      <c r="O168" s="53">
        <f>IF($A167&lt;&gt;"",INDEX([1]Sizer!O:O,(ROW()-3)/3+7),"")</f>
        <v>0</v>
      </c>
      <c r="P168" s="53">
        <f>IF($A167&lt;&gt;"",INDEX([1]Sizer!P:P,(ROW()-3)/3+7),"")</f>
        <v>0</v>
      </c>
      <c r="Q168" s="53">
        <f>IF($A167&lt;&gt;"",INDEX([1]Sizer!Q:Q,(ROW()-3)/3+7),"")</f>
        <v>0</v>
      </c>
      <c r="R168" s="53">
        <f>IF($A167&lt;&gt;"",INDEX([1]Sizer!R:R,(ROW()-3)/3+7),"")</f>
        <v>2.2359715670024226E-2</v>
      </c>
      <c r="S168" s="53">
        <f>IF($A167&lt;&gt;"",INDEX([1]Sizer!S:S,(ROW()-3)/3+7),"")</f>
        <v>0</v>
      </c>
      <c r="T168" s="53">
        <f>IF($A167&lt;&gt;"",INDEX([1]Sizer!T:T,(ROW()-3)/3+7),"")</f>
        <v>0</v>
      </c>
      <c r="U168" s="53">
        <f>IF($A167&lt;&gt;"",INDEX([1]Sizer!U:U,(ROW()-3)/3+7),"")</f>
        <v>1.9329338842975212E-2</v>
      </c>
      <c r="V168" s="53">
        <f>IF($A167&lt;&gt;"",INDEX([1]Sizer!V:V,(ROW()-3)/3+7),"")</f>
        <v>1.0027270313329792E-2</v>
      </c>
      <c r="W168" s="53">
        <f>IF($A167&lt;&gt;"",INDEX([1]Sizer!W:W,(ROW()-3)/3+7),"")</f>
        <v>0</v>
      </c>
      <c r="X168" s="53">
        <f>IF($A167&lt;&gt;"",INDEX([1]Sizer!X:X,(ROW()-3)/3+7),"")</f>
        <v>0</v>
      </c>
      <c r="Y168" s="53">
        <f>IF($A167&lt;&gt;"",INDEX([1]Sizer!Y:Y,(ROW()-3)/3+7),"")</f>
        <v>0</v>
      </c>
      <c r="Z168" s="53">
        <f>IF($A167&lt;&gt;"",INDEX([1]Sizer!Z:Z,(ROW()-3)/3+7),"")</f>
        <v>0</v>
      </c>
      <c r="AA168" s="53">
        <f>IF($A167&lt;&gt;"",SUM($B168:$Z168),"")</f>
        <v>0.13631352296638083</v>
      </c>
    </row>
    <row r="169" spans="1:27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</row>
    <row r="170" spans="1:27" x14ac:dyDescent="0.2">
      <c r="A170" s="59">
        <f>IF(INDEX([1]Sizer!$A:$A,(ROW()-2)/3+7)&lt;&gt;"",INDEX([1]Sizer!$A:$A,(ROW()-2)/3+7),"")</f>
        <v>45322</v>
      </c>
      <c r="B170" s="51">
        <f>IF($A170&lt;&gt;"",INDEX([1]Sizer!EF:EF,(ROW()-2)/3+7),"")</f>
        <v>0</v>
      </c>
      <c r="C170" s="51">
        <f>IF($A170&lt;&gt;"",INDEX([1]Sizer!EG:EG,(ROW()-2)/3+7),"")</f>
        <v>0</v>
      </c>
      <c r="D170" s="51">
        <f>IF($A170&lt;&gt;"",INDEX([1]Sizer!EH:EH,(ROW()-2)/3+7),"")</f>
        <v>0</v>
      </c>
      <c r="E170" s="51">
        <f>IF($A170&lt;&gt;"",INDEX([1]Sizer!EI:EI,(ROW()-2)/3+7),"")</f>
        <v>1</v>
      </c>
      <c r="F170" s="51">
        <f>IF($A170&lt;&gt;"",INDEX([1]Sizer!EJ:EJ,(ROW()-2)/3+7),"")</f>
        <v>1</v>
      </c>
      <c r="G170" s="51">
        <f>IF($A170&lt;&gt;"",INDEX([1]Sizer!EK:EK,(ROW()-2)/3+7),"")</f>
        <v>2.5</v>
      </c>
      <c r="H170" s="51">
        <f>IF($A170&lt;&gt;"",INDEX([1]Sizer!EL:EL,(ROW()-2)/3+7),"")</f>
        <v>0</v>
      </c>
      <c r="I170" s="51">
        <f>IF($A170&lt;&gt;"",INDEX([1]Sizer!EM:EM,(ROW()-2)/3+7),"")</f>
        <v>-1</v>
      </c>
      <c r="J170" s="51">
        <f>IF($A170&lt;&gt;"",INDEX([1]Sizer!EN:EN,(ROW()-2)/3+7),"")</f>
        <v>0.5</v>
      </c>
      <c r="K170" s="51">
        <f>IF($A170&lt;&gt;"",INDEX([1]Sizer!EO:EO,(ROW()-2)/3+7),"")</f>
        <v>0</v>
      </c>
      <c r="L170" s="51">
        <f>IF($A170&lt;&gt;"",INDEX([1]Sizer!EP:EP,(ROW()-2)/3+7),"")</f>
        <v>0</v>
      </c>
      <c r="M170" s="51">
        <f>IF($A170&lt;&gt;"",INDEX([1]Sizer!EQ:EQ,(ROW()-2)/3+7),"")</f>
        <v>0</v>
      </c>
      <c r="N170" s="51">
        <f>IF($A170&lt;&gt;"",INDEX([1]Sizer!ER:ER,(ROW()-2)/3+7),"")</f>
        <v>0</v>
      </c>
      <c r="O170" s="51">
        <f>IF($A170&lt;&gt;"",INDEX([1]Sizer!ES:ES,(ROW()-2)/3+7),"")</f>
        <v>0</v>
      </c>
      <c r="P170" s="51">
        <f>IF($A170&lt;&gt;"",INDEX([1]Sizer!ET:ET,(ROW()-2)/3+7),"")</f>
        <v>3</v>
      </c>
      <c r="Q170" s="51">
        <f>IF($A170&lt;&gt;"",INDEX([1]Sizer!EU:EU,(ROW()-2)/3+7),"")</f>
        <v>0</v>
      </c>
      <c r="R170" s="51">
        <f>IF($A170&lt;&gt;"",INDEX([1]Sizer!EV:EV,(ROW()-2)/3+7),"")</f>
        <v>3</v>
      </c>
      <c r="S170" s="51">
        <f>IF($A170&lt;&gt;"",INDEX([1]Sizer!EW:EW,(ROW()-2)/3+7),"")</f>
        <v>0</v>
      </c>
      <c r="T170" s="51">
        <f>IF($A170&lt;&gt;"",INDEX([1]Sizer!EX:EX,(ROW()-2)/3+7),"")</f>
        <v>0</v>
      </c>
      <c r="U170" s="51">
        <f>IF($A170&lt;&gt;"",INDEX([1]Sizer!EY:EY,(ROW()-2)/3+7),"")</f>
        <v>1</v>
      </c>
      <c r="V170" s="51">
        <f>IF($A170&lt;&gt;"",INDEX([1]Sizer!EZ:EZ,(ROW()-2)/3+7),"")</f>
        <v>1</v>
      </c>
      <c r="W170" s="51">
        <f>IF($A170&lt;&gt;"",INDEX([1]Sizer!FA:FA,(ROW()-2)/3+7),"")</f>
        <v>0</v>
      </c>
      <c r="X170" s="51">
        <f>IF($A170&lt;&gt;"",INDEX([1]Sizer!FB:FB,(ROW()-2)/3+7),"")</f>
        <v>0</v>
      </c>
      <c r="Y170" s="51">
        <f>IF($A170&lt;&gt;"",INDEX([1]Sizer!FC:FC,(ROW()-2)/3+7),"")</f>
        <v>0</v>
      </c>
      <c r="Z170" s="51">
        <f>IF($A170&lt;&gt;"",INDEX([1]Sizer!FD:FD,(ROW()-2)/3+7),"")</f>
        <v>0</v>
      </c>
      <c r="AA170" s="52">
        <f>IF($A170&lt;&gt;"",INDEX([1]Sizer!$AB:$AB,(ROW()-2)/3+7)*'[1]Dashboard (Model)'!$U$2,"")</f>
        <v>0.03</v>
      </c>
    </row>
    <row r="171" spans="1:27" x14ac:dyDescent="0.2">
      <c r="A171" s="59"/>
      <c r="B171" s="53">
        <f>IF($A170&lt;&gt;"",INDEX([1]Sizer!B:B,(ROW()-3)/3+7),"")</f>
        <v>0</v>
      </c>
      <c r="C171" s="53">
        <f>IF($A170&lt;&gt;"",INDEX([1]Sizer!C:C,(ROW()-3)/3+7),"")</f>
        <v>0</v>
      </c>
      <c r="D171" s="53">
        <f>IF($A170&lt;&gt;"",INDEX([1]Sizer!D:D,(ROW()-3)/3+7),"")</f>
        <v>0</v>
      </c>
      <c r="E171" s="53">
        <f>IF($A170&lt;&gt;"",INDEX([1]Sizer!E:E,(ROW()-3)/3+7),"")</f>
        <v>8.2757759273277831E-3</v>
      </c>
      <c r="F171" s="53">
        <f>IF($A170&lt;&gt;"",INDEX([1]Sizer!F:F,(ROW()-3)/3+7),"")</f>
        <v>1.0397219162995592E-2</v>
      </c>
      <c r="G171" s="53">
        <f>IF($A170&lt;&gt;"",INDEX([1]Sizer!G:G,(ROW()-3)/3+7),"")</f>
        <v>3.0101029601029609E-2</v>
      </c>
      <c r="H171" s="53">
        <f>IF($A170&lt;&gt;"",INDEX([1]Sizer!H:H,(ROW()-3)/3+7),"")</f>
        <v>0</v>
      </c>
      <c r="I171" s="53">
        <f>IF($A170&lt;&gt;"",INDEX([1]Sizer!I:I,(ROW()-3)/3+7),"")</f>
        <v>-2.1023863636363639E-2</v>
      </c>
      <c r="J171" s="53">
        <f>IF($A170&lt;&gt;"",INDEX([1]Sizer!J:J,(ROW()-3)/3+7),"")</f>
        <v>6.146374884366328E-3</v>
      </c>
      <c r="K171" s="53">
        <f>IF($A170&lt;&gt;"",INDEX([1]Sizer!K:K,(ROW()-3)/3+7),"")</f>
        <v>0</v>
      </c>
      <c r="L171" s="53">
        <f>IF($A170&lt;&gt;"",INDEX([1]Sizer!L:L,(ROW()-3)/3+7),"")</f>
        <v>0</v>
      </c>
      <c r="M171" s="53">
        <f>IF($A170&lt;&gt;"",INDEX([1]Sizer!M:M,(ROW()-3)/3+7),"")</f>
        <v>0</v>
      </c>
      <c r="N171" s="53">
        <f>IF($A170&lt;&gt;"",INDEX([1]Sizer!N:N,(ROW()-3)/3+7),"")</f>
        <v>0</v>
      </c>
      <c r="O171" s="53">
        <f>IF($A170&lt;&gt;"",INDEX([1]Sizer!O:O,(ROW()-3)/3+7),"")</f>
        <v>0</v>
      </c>
      <c r="P171" s="53">
        <f>IF($A170&lt;&gt;"",INDEX([1]Sizer!P:P,(ROW()-3)/3+7),"")</f>
        <v>2.9056404883381924E-2</v>
      </c>
      <c r="Q171" s="53">
        <f>IF($A170&lt;&gt;"",INDEX([1]Sizer!Q:Q,(ROW()-3)/3+7),"")</f>
        <v>0</v>
      </c>
      <c r="R171" s="53">
        <f>IF($A170&lt;&gt;"",INDEX([1]Sizer!R:R,(ROW()-3)/3+7),"")</f>
        <v>2.2359715670024226E-2</v>
      </c>
      <c r="S171" s="53">
        <f>IF($A170&lt;&gt;"",INDEX([1]Sizer!S:S,(ROW()-3)/3+7),"")</f>
        <v>0</v>
      </c>
      <c r="T171" s="53">
        <f>IF($A170&lt;&gt;"",INDEX([1]Sizer!T:T,(ROW()-3)/3+7),"")</f>
        <v>0</v>
      </c>
      <c r="U171" s="53">
        <f>IF($A170&lt;&gt;"",INDEX([1]Sizer!U:U,(ROW()-3)/3+7),"")</f>
        <v>1.9329338842975212E-2</v>
      </c>
      <c r="V171" s="53">
        <f>IF($A170&lt;&gt;"",INDEX([1]Sizer!V:V,(ROW()-3)/3+7),"")</f>
        <v>1.0027270313329792E-2</v>
      </c>
      <c r="W171" s="53">
        <f>IF($A170&lt;&gt;"",INDEX([1]Sizer!W:W,(ROW()-3)/3+7),"")</f>
        <v>0</v>
      </c>
      <c r="X171" s="53">
        <f>IF($A170&lt;&gt;"",INDEX([1]Sizer!X:X,(ROW()-3)/3+7),"")</f>
        <v>0</v>
      </c>
      <c r="Y171" s="53">
        <f>IF($A170&lt;&gt;"",INDEX([1]Sizer!Y:Y,(ROW()-3)/3+7),"")</f>
        <v>0</v>
      </c>
      <c r="Z171" s="53">
        <f>IF($A170&lt;&gt;"",INDEX([1]Sizer!Z:Z,(ROW()-3)/3+7),"")</f>
        <v>0</v>
      </c>
      <c r="AA171" s="53">
        <f>IF($A170&lt;&gt;"",SUM($B171:$Z171),"")</f>
        <v>0.11466926564906683</v>
      </c>
    </row>
    <row r="172" spans="1:27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</row>
    <row r="173" spans="1:27" x14ac:dyDescent="0.2">
      <c r="A173" s="59">
        <f>IF(INDEX([1]Sizer!$A:$A,(ROW()-2)/3+7)&lt;&gt;"",INDEX([1]Sizer!$A:$A,(ROW()-2)/3+7),"")</f>
        <v>45323</v>
      </c>
      <c r="B173" s="51">
        <f>IF($A173&lt;&gt;"",INDEX([1]Sizer!EF:EF,(ROW()-2)/3+7),"")</f>
        <v>0</v>
      </c>
      <c r="C173" s="51">
        <f>IF($A173&lt;&gt;"",INDEX([1]Sizer!EG:EG,(ROW()-2)/3+7),"")</f>
        <v>0</v>
      </c>
      <c r="D173" s="51">
        <f>IF($A173&lt;&gt;"",INDEX([1]Sizer!EH:EH,(ROW()-2)/3+7),"")</f>
        <v>0</v>
      </c>
      <c r="E173" s="51">
        <f>IF($A173&lt;&gt;"",INDEX([1]Sizer!EI:EI,(ROW()-2)/3+7),"")</f>
        <v>1</v>
      </c>
      <c r="F173" s="51">
        <f>IF($A173&lt;&gt;"",INDEX([1]Sizer!EJ:EJ,(ROW()-2)/3+7),"")</f>
        <v>1</v>
      </c>
      <c r="G173" s="51">
        <f>IF($A173&lt;&gt;"",INDEX([1]Sizer!EK:EK,(ROW()-2)/3+7),"")</f>
        <v>2.5</v>
      </c>
      <c r="H173" s="51">
        <f>IF($A173&lt;&gt;"",INDEX([1]Sizer!EL:EL,(ROW()-2)/3+7),"")</f>
        <v>0</v>
      </c>
      <c r="I173" s="51">
        <f>IF($A173&lt;&gt;"",INDEX([1]Sizer!EM:EM,(ROW()-2)/3+7),"")</f>
        <v>-1</v>
      </c>
      <c r="J173" s="51">
        <f>IF($A173&lt;&gt;"",INDEX([1]Sizer!EN:EN,(ROW()-2)/3+7),"")</f>
        <v>0.5</v>
      </c>
      <c r="K173" s="51">
        <f>IF($A173&lt;&gt;"",INDEX([1]Sizer!EO:EO,(ROW()-2)/3+7),"")</f>
        <v>0</v>
      </c>
      <c r="L173" s="51">
        <f>IF($A173&lt;&gt;"",INDEX([1]Sizer!EP:EP,(ROW()-2)/3+7),"")</f>
        <v>0</v>
      </c>
      <c r="M173" s="51">
        <f>IF($A173&lt;&gt;"",INDEX([1]Sizer!EQ:EQ,(ROW()-2)/3+7),"")</f>
        <v>0</v>
      </c>
      <c r="N173" s="51">
        <f>IF($A173&lt;&gt;"",INDEX([1]Sizer!ER:ER,(ROW()-2)/3+7),"")</f>
        <v>0</v>
      </c>
      <c r="O173" s="51">
        <f>IF($A173&lt;&gt;"",INDEX([1]Sizer!ES:ES,(ROW()-2)/3+7),"")</f>
        <v>0</v>
      </c>
      <c r="P173" s="51">
        <f>IF($A173&lt;&gt;"",INDEX([1]Sizer!ET:ET,(ROW()-2)/3+7),"")</f>
        <v>3</v>
      </c>
      <c r="Q173" s="51">
        <f>IF($A173&lt;&gt;"",INDEX([1]Sizer!EU:EU,(ROW()-2)/3+7),"")</f>
        <v>0</v>
      </c>
      <c r="R173" s="51">
        <f>IF($A173&lt;&gt;"",INDEX([1]Sizer!EV:EV,(ROW()-2)/3+7),"")</f>
        <v>3</v>
      </c>
      <c r="S173" s="51">
        <f>IF($A173&lt;&gt;"",INDEX([1]Sizer!EW:EW,(ROW()-2)/3+7),"")</f>
        <v>0</v>
      </c>
      <c r="T173" s="51">
        <f>IF($A173&lt;&gt;"",INDEX([1]Sizer!EX:EX,(ROW()-2)/3+7),"")</f>
        <v>0</v>
      </c>
      <c r="U173" s="51">
        <f>IF($A173&lt;&gt;"",INDEX([1]Sizer!EY:EY,(ROW()-2)/3+7),"")</f>
        <v>1.5</v>
      </c>
      <c r="V173" s="51">
        <f>IF($A173&lt;&gt;"",INDEX([1]Sizer!EZ:EZ,(ROW()-2)/3+7),"")</f>
        <v>1</v>
      </c>
      <c r="W173" s="51">
        <f>IF($A173&lt;&gt;"",INDEX([1]Sizer!FA:FA,(ROW()-2)/3+7),"")</f>
        <v>0</v>
      </c>
      <c r="X173" s="51">
        <f>IF($A173&lt;&gt;"",INDEX([1]Sizer!FB:FB,(ROW()-2)/3+7),"")</f>
        <v>0</v>
      </c>
      <c r="Y173" s="51">
        <f>IF($A173&lt;&gt;"",INDEX([1]Sizer!FC:FC,(ROW()-2)/3+7),"")</f>
        <v>0</v>
      </c>
      <c r="Z173" s="51">
        <f>IF($A173&lt;&gt;"",INDEX([1]Sizer!FD:FD,(ROW()-2)/3+7),"")</f>
        <v>0</v>
      </c>
      <c r="AA173" s="52">
        <f>IF($A173&lt;&gt;"",INDEX([1]Sizer!$AB:$AB,(ROW()-2)/3+7)*'[1]Dashboard (Model)'!$U$2,"")</f>
        <v>0.03</v>
      </c>
    </row>
    <row r="174" spans="1:27" x14ac:dyDescent="0.2">
      <c r="A174" s="59"/>
      <c r="B174" s="53">
        <f>IF($A173&lt;&gt;"",INDEX([1]Sizer!B:B,(ROW()-3)/3+7),"")</f>
        <v>0</v>
      </c>
      <c r="C174" s="53">
        <f>IF($A173&lt;&gt;"",INDEX([1]Sizer!C:C,(ROW()-3)/3+7),"")</f>
        <v>0</v>
      </c>
      <c r="D174" s="53">
        <f>IF($A173&lt;&gt;"",INDEX([1]Sizer!D:D,(ROW()-3)/3+7),"")</f>
        <v>0</v>
      </c>
      <c r="E174" s="53">
        <f>IF($A173&lt;&gt;"",INDEX([1]Sizer!E:E,(ROW()-3)/3+7),"")</f>
        <v>8.2757759273277831E-3</v>
      </c>
      <c r="F174" s="53">
        <f>IF($A173&lt;&gt;"",INDEX([1]Sizer!F:F,(ROW()-3)/3+7),"")</f>
        <v>1.0397219162995592E-2</v>
      </c>
      <c r="G174" s="53">
        <f>IF($A173&lt;&gt;"",INDEX([1]Sizer!G:G,(ROW()-3)/3+7),"")</f>
        <v>3.0101029601029609E-2</v>
      </c>
      <c r="H174" s="53">
        <f>IF($A173&lt;&gt;"",INDEX([1]Sizer!H:H,(ROW()-3)/3+7),"")</f>
        <v>0</v>
      </c>
      <c r="I174" s="53">
        <f>IF($A173&lt;&gt;"",INDEX([1]Sizer!I:I,(ROW()-3)/3+7),"")</f>
        <v>-2.1023863636363639E-2</v>
      </c>
      <c r="J174" s="53">
        <f>IF($A173&lt;&gt;"",INDEX([1]Sizer!J:J,(ROW()-3)/3+7),"")</f>
        <v>6.146374884366328E-3</v>
      </c>
      <c r="K174" s="53">
        <f>IF($A173&lt;&gt;"",INDEX([1]Sizer!K:K,(ROW()-3)/3+7),"")</f>
        <v>0</v>
      </c>
      <c r="L174" s="53">
        <f>IF($A173&lt;&gt;"",INDEX([1]Sizer!L:L,(ROW()-3)/3+7),"")</f>
        <v>0</v>
      </c>
      <c r="M174" s="53">
        <f>IF($A173&lt;&gt;"",INDEX([1]Sizer!M:M,(ROW()-3)/3+7),"")</f>
        <v>0</v>
      </c>
      <c r="N174" s="53">
        <f>IF($A173&lt;&gt;"",INDEX([1]Sizer!N:N,(ROW()-3)/3+7),"")</f>
        <v>0</v>
      </c>
      <c r="O174" s="53">
        <f>IF($A173&lt;&gt;"",INDEX([1]Sizer!O:O,(ROW()-3)/3+7),"")</f>
        <v>0</v>
      </c>
      <c r="P174" s="53">
        <f>IF($A173&lt;&gt;"",INDEX([1]Sizer!P:P,(ROW()-3)/3+7),"")</f>
        <v>2.9056404883381924E-2</v>
      </c>
      <c r="Q174" s="53">
        <f>IF($A173&lt;&gt;"",INDEX([1]Sizer!Q:Q,(ROW()-3)/3+7),"")</f>
        <v>0</v>
      </c>
      <c r="R174" s="53">
        <f>IF($A173&lt;&gt;"",INDEX([1]Sizer!R:R,(ROW()-3)/3+7),"")</f>
        <v>2.2359715670024226E-2</v>
      </c>
      <c r="S174" s="53">
        <f>IF($A173&lt;&gt;"",INDEX([1]Sizer!S:S,(ROW()-3)/3+7),"")</f>
        <v>0</v>
      </c>
      <c r="T174" s="53">
        <f>IF($A173&lt;&gt;"",INDEX([1]Sizer!T:T,(ROW()-3)/3+7),"")</f>
        <v>0</v>
      </c>
      <c r="U174" s="53">
        <f>IF($A173&lt;&gt;"",INDEX([1]Sizer!U:U,(ROW()-3)/3+7),"")</f>
        <v>3.0325786580742989E-2</v>
      </c>
      <c r="V174" s="53">
        <f>IF($A173&lt;&gt;"",INDEX([1]Sizer!V:V,(ROW()-3)/3+7),"")</f>
        <v>1.0027270313329792E-2</v>
      </c>
      <c r="W174" s="53">
        <f>IF($A173&lt;&gt;"",INDEX([1]Sizer!W:W,(ROW()-3)/3+7),"")</f>
        <v>0</v>
      </c>
      <c r="X174" s="53">
        <f>IF($A173&lt;&gt;"",INDEX([1]Sizer!X:X,(ROW()-3)/3+7),"")</f>
        <v>0</v>
      </c>
      <c r="Y174" s="53">
        <f>IF($A173&lt;&gt;"",INDEX([1]Sizer!Y:Y,(ROW()-3)/3+7),"")</f>
        <v>0</v>
      </c>
      <c r="Z174" s="53">
        <f>IF($A173&lt;&gt;"",INDEX([1]Sizer!Z:Z,(ROW()-3)/3+7),"")</f>
        <v>0</v>
      </c>
      <c r="AA174" s="53">
        <f>IF($A173&lt;&gt;"",SUM($B174:$Z174),"")</f>
        <v>0.1256657133868346</v>
      </c>
    </row>
    <row r="175" spans="1:27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</row>
    <row r="176" spans="1:27" x14ac:dyDescent="0.2">
      <c r="A176" s="59">
        <f>IF(INDEX([1]Sizer!$A:$A,(ROW()-2)/3+7)&lt;&gt;"",INDEX([1]Sizer!$A:$A,(ROW()-2)/3+7),"")</f>
        <v>45324</v>
      </c>
      <c r="B176" s="51">
        <f>IF($A176&lt;&gt;"",INDEX([1]Sizer!EF:EF,(ROW()-2)/3+7),"")</f>
        <v>0</v>
      </c>
      <c r="C176" s="51">
        <f>IF($A176&lt;&gt;"",INDEX([1]Sizer!EG:EG,(ROW()-2)/3+7),"")</f>
        <v>0</v>
      </c>
      <c r="D176" s="51">
        <f>IF($A176&lt;&gt;"",INDEX([1]Sizer!EH:EH,(ROW()-2)/3+7),"")</f>
        <v>0</v>
      </c>
      <c r="E176" s="51">
        <f>IF($A176&lt;&gt;"",INDEX([1]Sizer!EI:EI,(ROW()-2)/3+7),"")</f>
        <v>1</v>
      </c>
      <c r="F176" s="51">
        <f>IF($A176&lt;&gt;"",INDEX([1]Sizer!EJ:EJ,(ROW()-2)/3+7),"")</f>
        <v>1</v>
      </c>
      <c r="G176" s="51">
        <f>IF($A176&lt;&gt;"",INDEX([1]Sizer!EK:EK,(ROW()-2)/3+7),"")</f>
        <v>2.5</v>
      </c>
      <c r="H176" s="51">
        <f>IF($A176&lt;&gt;"",INDEX([1]Sizer!EL:EL,(ROW()-2)/3+7),"")</f>
        <v>0</v>
      </c>
      <c r="I176" s="51">
        <f>IF($A176&lt;&gt;"",INDEX([1]Sizer!EM:EM,(ROW()-2)/3+7),"")</f>
        <v>-1</v>
      </c>
      <c r="J176" s="51">
        <f>IF($A176&lt;&gt;"",INDEX([1]Sizer!EN:EN,(ROW()-2)/3+7),"")</f>
        <v>0.5</v>
      </c>
      <c r="K176" s="51">
        <f>IF($A176&lt;&gt;"",INDEX([1]Sizer!EO:EO,(ROW()-2)/3+7),"")</f>
        <v>0</v>
      </c>
      <c r="L176" s="51">
        <f>IF($A176&lt;&gt;"",INDEX([1]Sizer!EP:EP,(ROW()-2)/3+7),"")</f>
        <v>0</v>
      </c>
      <c r="M176" s="51">
        <f>IF($A176&lt;&gt;"",INDEX([1]Sizer!EQ:EQ,(ROW()-2)/3+7),"")</f>
        <v>0</v>
      </c>
      <c r="N176" s="51">
        <f>IF($A176&lt;&gt;"",INDEX([1]Sizer!ER:ER,(ROW()-2)/3+7),"")</f>
        <v>0</v>
      </c>
      <c r="O176" s="51">
        <f>IF($A176&lt;&gt;"",INDEX([1]Sizer!ES:ES,(ROW()-2)/3+7),"")</f>
        <v>0</v>
      </c>
      <c r="P176" s="51">
        <f>IF($A176&lt;&gt;"",INDEX([1]Sizer!ET:ET,(ROW()-2)/3+7),"")</f>
        <v>3</v>
      </c>
      <c r="Q176" s="51">
        <f>IF($A176&lt;&gt;"",INDEX([1]Sizer!EU:EU,(ROW()-2)/3+7),"")</f>
        <v>0</v>
      </c>
      <c r="R176" s="51">
        <f>IF($A176&lt;&gt;"",INDEX([1]Sizer!EV:EV,(ROW()-2)/3+7),"")</f>
        <v>3</v>
      </c>
      <c r="S176" s="51">
        <f>IF($A176&lt;&gt;"",INDEX([1]Sizer!EW:EW,(ROW()-2)/3+7),"")</f>
        <v>0</v>
      </c>
      <c r="T176" s="51">
        <f>IF($A176&lt;&gt;"",INDEX([1]Sizer!EX:EX,(ROW()-2)/3+7),"")</f>
        <v>0</v>
      </c>
      <c r="U176" s="51">
        <f>IF($A176&lt;&gt;"",INDEX([1]Sizer!EY:EY,(ROW()-2)/3+7),"")</f>
        <v>1</v>
      </c>
      <c r="V176" s="51">
        <f>IF($A176&lt;&gt;"",INDEX([1]Sizer!EZ:EZ,(ROW()-2)/3+7),"")</f>
        <v>1</v>
      </c>
      <c r="W176" s="51">
        <f>IF($A176&lt;&gt;"",INDEX([1]Sizer!FA:FA,(ROW()-2)/3+7),"")</f>
        <v>0</v>
      </c>
      <c r="X176" s="51">
        <f>IF($A176&lt;&gt;"",INDEX([1]Sizer!FB:FB,(ROW()-2)/3+7),"")</f>
        <v>0</v>
      </c>
      <c r="Y176" s="51">
        <f>IF($A176&lt;&gt;"",INDEX([1]Sizer!FC:FC,(ROW()-2)/3+7),"")</f>
        <v>0</v>
      </c>
      <c r="Z176" s="51">
        <f>IF($A176&lt;&gt;"",INDEX([1]Sizer!FD:FD,(ROW()-2)/3+7),"")</f>
        <v>0</v>
      </c>
      <c r="AA176" s="52">
        <f>IF($A176&lt;&gt;"",INDEX([1]Sizer!$AB:$AB,(ROW()-2)/3+7)*'[1]Dashboard (Model)'!$U$2,"")</f>
        <v>0.03</v>
      </c>
    </row>
    <row r="177" spans="1:27" x14ac:dyDescent="0.2">
      <c r="A177" s="59"/>
      <c r="B177" s="53">
        <f>IF($A176&lt;&gt;"",INDEX([1]Sizer!B:B,(ROW()-3)/3+7),"")</f>
        <v>0</v>
      </c>
      <c r="C177" s="53">
        <f>IF($A176&lt;&gt;"",INDEX([1]Sizer!C:C,(ROW()-3)/3+7),"")</f>
        <v>0</v>
      </c>
      <c r="D177" s="53">
        <f>IF($A176&lt;&gt;"",INDEX([1]Sizer!D:D,(ROW()-3)/3+7),"")</f>
        <v>0</v>
      </c>
      <c r="E177" s="53">
        <f>IF($A176&lt;&gt;"",INDEX([1]Sizer!E:E,(ROW()-3)/3+7),"")</f>
        <v>8.2757759273277831E-3</v>
      </c>
      <c r="F177" s="53">
        <f>IF($A176&lt;&gt;"",INDEX([1]Sizer!F:F,(ROW()-3)/3+7),"")</f>
        <v>1.0397219162995592E-2</v>
      </c>
      <c r="G177" s="53">
        <f>IF($A176&lt;&gt;"",INDEX([1]Sizer!G:G,(ROW()-3)/3+7),"")</f>
        <v>3.0101029601029609E-2</v>
      </c>
      <c r="H177" s="53">
        <f>IF($A176&lt;&gt;"",INDEX([1]Sizer!H:H,(ROW()-3)/3+7),"")</f>
        <v>0</v>
      </c>
      <c r="I177" s="53">
        <f>IF($A176&lt;&gt;"",INDEX([1]Sizer!I:I,(ROW()-3)/3+7),"")</f>
        <v>-2.1023863636363639E-2</v>
      </c>
      <c r="J177" s="53">
        <f>IF($A176&lt;&gt;"",INDEX([1]Sizer!J:J,(ROW()-3)/3+7),"")</f>
        <v>6.146374884366328E-3</v>
      </c>
      <c r="K177" s="53">
        <f>IF($A176&lt;&gt;"",INDEX([1]Sizer!K:K,(ROW()-3)/3+7),"")</f>
        <v>0</v>
      </c>
      <c r="L177" s="53">
        <f>IF($A176&lt;&gt;"",INDEX([1]Sizer!L:L,(ROW()-3)/3+7),"")</f>
        <v>0</v>
      </c>
      <c r="M177" s="53">
        <f>IF($A176&lt;&gt;"",INDEX([1]Sizer!M:M,(ROW()-3)/3+7),"")</f>
        <v>0</v>
      </c>
      <c r="N177" s="53">
        <f>IF($A176&lt;&gt;"",INDEX([1]Sizer!N:N,(ROW()-3)/3+7),"")</f>
        <v>0</v>
      </c>
      <c r="O177" s="53">
        <f>IF($A176&lt;&gt;"",INDEX([1]Sizer!O:O,(ROW()-3)/3+7),"")</f>
        <v>0</v>
      </c>
      <c r="P177" s="53">
        <f>IF($A176&lt;&gt;"",INDEX([1]Sizer!P:P,(ROW()-3)/3+7),"")</f>
        <v>2.9056404883381924E-2</v>
      </c>
      <c r="Q177" s="53">
        <f>IF($A176&lt;&gt;"",INDEX([1]Sizer!Q:Q,(ROW()-3)/3+7),"")</f>
        <v>0</v>
      </c>
      <c r="R177" s="53">
        <f>IF($A176&lt;&gt;"",INDEX([1]Sizer!R:R,(ROW()-3)/3+7),"")</f>
        <v>2.2359715670024226E-2</v>
      </c>
      <c r="S177" s="53">
        <f>IF($A176&lt;&gt;"",INDEX([1]Sizer!S:S,(ROW()-3)/3+7),"")</f>
        <v>0</v>
      </c>
      <c r="T177" s="53">
        <f>IF($A176&lt;&gt;"",INDEX([1]Sizer!T:T,(ROW()-3)/3+7),"")</f>
        <v>0</v>
      </c>
      <c r="U177" s="53">
        <f>IF($A176&lt;&gt;"",INDEX([1]Sizer!U:U,(ROW()-3)/3+7),"")</f>
        <v>2.024254016832441E-2</v>
      </c>
      <c r="V177" s="53">
        <f>IF($A176&lt;&gt;"",INDEX([1]Sizer!V:V,(ROW()-3)/3+7),"")</f>
        <v>1.0027270313329792E-2</v>
      </c>
      <c r="W177" s="53">
        <f>IF($A176&lt;&gt;"",INDEX([1]Sizer!W:W,(ROW()-3)/3+7),"")</f>
        <v>0</v>
      </c>
      <c r="X177" s="53">
        <f>IF($A176&lt;&gt;"",INDEX([1]Sizer!X:X,(ROW()-3)/3+7),"")</f>
        <v>0</v>
      </c>
      <c r="Y177" s="53">
        <f>IF($A176&lt;&gt;"",INDEX([1]Sizer!Y:Y,(ROW()-3)/3+7),"")</f>
        <v>0</v>
      </c>
      <c r="Z177" s="53">
        <f>IF($A176&lt;&gt;"",INDEX([1]Sizer!Z:Z,(ROW()-3)/3+7),"")</f>
        <v>0</v>
      </c>
      <c r="AA177" s="53">
        <f>IF($A176&lt;&gt;"",SUM($B177:$Z177),"")</f>
        <v>0.11558246697441603</v>
      </c>
    </row>
    <row r="178" spans="1:27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</row>
    <row r="179" spans="1:27" x14ac:dyDescent="0.2">
      <c r="A179" s="59">
        <f>IF(INDEX([1]Sizer!$A:$A,(ROW()-2)/3+7)&lt;&gt;"",INDEX([1]Sizer!$A:$A,(ROW()-2)/3+7),"")</f>
        <v>45327</v>
      </c>
      <c r="B179" s="51">
        <f>IF($A179&lt;&gt;"",INDEX([1]Sizer!EF:EF,(ROW()-2)/3+7),"")</f>
        <v>0</v>
      </c>
      <c r="C179" s="51">
        <f>IF($A179&lt;&gt;"",INDEX([1]Sizer!EG:EG,(ROW()-2)/3+7),"")</f>
        <v>0</v>
      </c>
      <c r="D179" s="51">
        <f>IF($A179&lt;&gt;"",INDEX([1]Sizer!EH:EH,(ROW()-2)/3+7),"")</f>
        <v>0</v>
      </c>
      <c r="E179" s="51">
        <f>IF($A179&lt;&gt;"",INDEX([1]Sizer!EI:EI,(ROW()-2)/3+7),"")</f>
        <v>1</v>
      </c>
      <c r="F179" s="51">
        <f>IF($A179&lt;&gt;"",INDEX([1]Sizer!EJ:EJ,(ROW()-2)/3+7),"")</f>
        <v>1</v>
      </c>
      <c r="G179" s="51">
        <f>IF($A179&lt;&gt;"",INDEX([1]Sizer!EK:EK,(ROW()-2)/3+7),"")</f>
        <v>2</v>
      </c>
      <c r="H179" s="51">
        <f>IF($A179&lt;&gt;"",INDEX([1]Sizer!EL:EL,(ROW()-2)/3+7),"")</f>
        <v>0</v>
      </c>
      <c r="I179" s="51">
        <f>IF($A179&lt;&gt;"",INDEX([1]Sizer!EM:EM,(ROW()-2)/3+7),"")</f>
        <v>-1</v>
      </c>
      <c r="J179" s="51">
        <f>IF($A179&lt;&gt;"",INDEX([1]Sizer!EN:EN,(ROW()-2)/3+7),"")</f>
        <v>0</v>
      </c>
      <c r="K179" s="51">
        <f>IF($A179&lt;&gt;"",INDEX([1]Sizer!EO:EO,(ROW()-2)/3+7),"")</f>
        <v>0</v>
      </c>
      <c r="L179" s="51">
        <f>IF($A179&lt;&gt;"",INDEX([1]Sizer!EP:EP,(ROW()-2)/3+7),"")</f>
        <v>0</v>
      </c>
      <c r="M179" s="51">
        <f>IF($A179&lt;&gt;"",INDEX([1]Sizer!EQ:EQ,(ROW()-2)/3+7),"")</f>
        <v>0.5</v>
      </c>
      <c r="N179" s="51">
        <f>IF($A179&lt;&gt;"",INDEX([1]Sizer!ER:ER,(ROW()-2)/3+7),"")</f>
        <v>0</v>
      </c>
      <c r="O179" s="51">
        <f>IF($A179&lt;&gt;"",INDEX([1]Sizer!ES:ES,(ROW()-2)/3+7),"")</f>
        <v>0</v>
      </c>
      <c r="P179" s="51">
        <f>IF($A179&lt;&gt;"",INDEX([1]Sizer!ET:ET,(ROW()-2)/3+7),"")</f>
        <v>3</v>
      </c>
      <c r="Q179" s="51">
        <f>IF($A179&lt;&gt;"",INDEX([1]Sizer!EU:EU,(ROW()-2)/3+7),"")</f>
        <v>0</v>
      </c>
      <c r="R179" s="51">
        <f>IF($A179&lt;&gt;"",INDEX([1]Sizer!EV:EV,(ROW()-2)/3+7),"")</f>
        <v>3</v>
      </c>
      <c r="S179" s="51">
        <f>IF($A179&lt;&gt;"",INDEX([1]Sizer!EW:EW,(ROW()-2)/3+7),"")</f>
        <v>0</v>
      </c>
      <c r="T179" s="51">
        <f>IF($A179&lt;&gt;"",INDEX([1]Sizer!EX:EX,(ROW()-2)/3+7),"")</f>
        <v>0</v>
      </c>
      <c r="U179" s="51">
        <f>IF($A179&lt;&gt;"",INDEX([1]Sizer!EY:EY,(ROW()-2)/3+7),"")</f>
        <v>1.5</v>
      </c>
      <c r="V179" s="51">
        <f>IF($A179&lt;&gt;"",INDEX([1]Sizer!EZ:EZ,(ROW()-2)/3+7),"")</f>
        <v>1</v>
      </c>
      <c r="W179" s="51">
        <f>IF($A179&lt;&gt;"",INDEX([1]Sizer!FA:FA,(ROW()-2)/3+7),"")</f>
        <v>0</v>
      </c>
      <c r="X179" s="51">
        <f>IF($A179&lt;&gt;"",INDEX([1]Sizer!FB:FB,(ROW()-2)/3+7),"")</f>
        <v>0</v>
      </c>
      <c r="Y179" s="51">
        <f>IF($A179&lt;&gt;"",INDEX([1]Sizer!FC:FC,(ROW()-2)/3+7),"")</f>
        <v>0</v>
      </c>
      <c r="Z179" s="51">
        <f>IF($A179&lt;&gt;"",INDEX([1]Sizer!FD:FD,(ROW()-2)/3+7),"")</f>
        <v>0</v>
      </c>
      <c r="AA179" s="52">
        <f>IF($A179&lt;&gt;"",INDEX([1]Sizer!$AB:$AB,(ROW()-2)/3+7)*'[1]Dashboard (Model)'!$U$2,"")</f>
        <v>0.03</v>
      </c>
    </row>
    <row r="180" spans="1:27" x14ac:dyDescent="0.2">
      <c r="A180" s="59"/>
      <c r="B180" s="53">
        <f>IF($A179&lt;&gt;"",INDEX([1]Sizer!B:B,(ROW()-3)/3+7),"")</f>
        <v>0</v>
      </c>
      <c r="C180" s="53">
        <f>IF($A179&lt;&gt;"",INDEX([1]Sizer!C:C,(ROW()-3)/3+7),"")</f>
        <v>0</v>
      </c>
      <c r="D180" s="53">
        <f>IF($A179&lt;&gt;"",INDEX([1]Sizer!D:D,(ROW()-3)/3+7),"")</f>
        <v>0</v>
      </c>
      <c r="E180" s="53">
        <f>IF($A179&lt;&gt;"",INDEX([1]Sizer!E:E,(ROW()-3)/3+7),"")</f>
        <v>8.2757759273277831E-3</v>
      </c>
      <c r="F180" s="53">
        <f>IF($A179&lt;&gt;"",INDEX([1]Sizer!F:F,(ROW()-3)/3+7),"")</f>
        <v>1.0397219162995592E-2</v>
      </c>
      <c r="G180" s="53">
        <f>IF($A179&lt;&gt;"",INDEX([1]Sizer!G:G,(ROW()-3)/3+7),"")</f>
        <v>2.3574309884238639E-2</v>
      </c>
      <c r="H180" s="53">
        <f>IF($A179&lt;&gt;"",INDEX([1]Sizer!H:H,(ROW()-3)/3+7),"")</f>
        <v>0</v>
      </c>
      <c r="I180" s="53">
        <f>IF($A179&lt;&gt;"",INDEX([1]Sizer!I:I,(ROW()-3)/3+7),"")</f>
        <v>-2.1023863636363639E-2</v>
      </c>
      <c r="J180" s="53">
        <f>IF($A179&lt;&gt;"",INDEX([1]Sizer!J:J,(ROW()-3)/3+7),"")</f>
        <v>0</v>
      </c>
      <c r="K180" s="53">
        <f>IF($A179&lt;&gt;"",INDEX([1]Sizer!K:K,(ROW()-3)/3+7),"")</f>
        <v>0</v>
      </c>
      <c r="L180" s="53">
        <f>IF($A179&lt;&gt;"",INDEX([1]Sizer!L:L,(ROW()-3)/3+7),"")</f>
        <v>0</v>
      </c>
      <c r="M180" s="53">
        <f>IF($A179&lt;&gt;"",INDEX([1]Sizer!M:M,(ROW()-3)/3+7),"")</f>
        <v>6.5888377302140352E-3</v>
      </c>
      <c r="N180" s="53">
        <f>IF($A179&lt;&gt;"",INDEX([1]Sizer!N:N,(ROW()-3)/3+7),"")</f>
        <v>0</v>
      </c>
      <c r="O180" s="53">
        <f>IF($A179&lt;&gt;"",INDEX([1]Sizer!O:O,(ROW()-3)/3+7),"")</f>
        <v>0</v>
      </c>
      <c r="P180" s="53">
        <f>IF($A179&lt;&gt;"",INDEX([1]Sizer!P:P,(ROW()-3)/3+7),"")</f>
        <v>2.9056404883381924E-2</v>
      </c>
      <c r="Q180" s="53">
        <f>IF($A179&lt;&gt;"",INDEX([1]Sizer!Q:Q,(ROW()-3)/3+7),"")</f>
        <v>0</v>
      </c>
      <c r="R180" s="53">
        <f>IF($A179&lt;&gt;"",INDEX([1]Sizer!R:R,(ROW()-3)/3+7),"")</f>
        <v>2.2359715670024226E-2</v>
      </c>
      <c r="S180" s="53">
        <f>IF($A179&lt;&gt;"",INDEX([1]Sizer!S:S,(ROW()-3)/3+7),"")</f>
        <v>0</v>
      </c>
      <c r="T180" s="53">
        <f>IF($A179&lt;&gt;"",INDEX([1]Sizer!T:T,(ROW()-3)/3+7),"")</f>
        <v>0</v>
      </c>
      <c r="U180" s="53">
        <f>IF($A179&lt;&gt;"",INDEX([1]Sizer!U:U,(ROW()-3)/3+7),"")</f>
        <v>3.0523385857033045E-2</v>
      </c>
      <c r="V180" s="53">
        <f>IF($A179&lt;&gt;"",INDEX([1]Sizer!V:V,(ROW()-3)/3+7),"")</f>
        <v>1.0027270313329792E-2</v>
      </c>
      <c r="W180" s="53">
        <f>IF($A179&lt;&gt;"",INDEX([1]Sizer!W:W,(ROW()-3)/3+7),"")</f>
        <v>0</v>
      </c>
      <c r="X180" s="53">
        <f>IF($A179&lt;&gt;"",INDEX([1]Sizer!X:X,(ROW()-3)/3+7),"")</f>
        <v>0</v>
      </c>
      <c r="Y180" s="53">
        <f>IF($A179&lt;&gt;"",INDEX([1]Sizer!Y:Y,(ROW()-3)/3+7),"")</f>
        <v>0</v>
      </c>
      <c r="Z180" s="53">
        <f>IF($A179&lt;&gt;"",INDEX([1]Sizer!Z:Z,(ROW()-3)/3+7),"")</f>
        <v>0</v>
      </c>
      <c r="AA180" s="53">
        <f>IF($A179&lt;&gt;"",SUM($B180:$Z180),"")</f>
        <v>0.1197790557921814</v>
      </c>
    </row>
    <row r="181" spans="1:27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</row>
    <row r="182" spans="1:27" x14ac:dyDescent="0.2">
      <c r="A182" s="59">
        <f>IF(INDEX([1]Sizer!$A:$A,(ROW()-2)/3+7)&lt;&gt;"",INDEX([1]Sizer!$A:$A,(ROW()-2)/3+7),"")</f>
        <v>45328</v>
      </c>
      <c r="B182" s="51">
        <f>IF($A182&lt;&gt;"",INDEX([1]Sizer!EF:EF,(ROW()-2)/3+7),"")</f>
        <v>0</v>
      </c>
      <c r="C182" s="51">
        <f>IF($A182&lt;&gt;"",INDEX([1]Sizer!EG:EG,(ROW()-2)/3+7),"")</f>
        <v>0</v>
      </c>
      <c r="D182" s="51">
        <f>IF($A182&lt;&gt;"",INDEX([1]Sizer!EH:EH,(ROW()-2)/3+7),"")</f>
        <v>0</v>
      </c>
      <c r="E182" s="51">
        <f>IF($A182&lt;&gt;"",INDEX([1]Sizer!EI:EI,(ROW()-2)/3+7),"")</f>
        <v>1</v>
      </c>
      <c r="F182" s="51">
        <f>IF($A182&lt;&gt;"",INDEX([1]Sizer!EJ:EJ,(ROW()-2)/3+7),"")</f>
        <v>1</v>
      </c>
      <c r="G182" s="51">
        <f>IF($A182&lt;&gt;"",INDEX([1]Sizer!EK:EK,(ROW()-2)/3+7),"")</f>
        <v>2</v>
      </c>
      <c r="H182" s="51">
        <f>IF($A182&lt;&gt;"",INDEX([1]Sizer!EL:EL,(ROW()-2)/3+7),"")</f>
        <v>0</v>
      </c>
      <c r="I182" s="51">
        <f>IF($A182&lt;&gt;"",INDEX([1]Sizer!EM:EM,(ROW()-2)/3+7),"")</f>
        <v>-1.5</v>
      </c>
      <c r="J182" s="51">
        <f>IF($A182&lt;&gt;"",INDEX([1]Sizer!EN:EN,(ROW()-2)/3+7),"")</f>
        <v>0</v>
      </c>
      <c r="K182" s="51">
        <f>IF($A182&lt;&gt;"",INDEX([1]Sizer!EO:EO,(ROW()-2)/3+7),"")</f>
        <v>0</v>
      </c>
      <c r="L182" s="51">
        <f>IF($A182&lt;&gt;"",INDEX([1]Sizer!EP:EP,(ROW()-2)/3+7),"")</f>
        <v>0</v>
      </c>
      <c r="M182" s="51">
        <f>IF($A182&lt;&gt;"",INDEX([1]Sizer!EQ:EQ,(ROW()-2)/3+7),"")</f>
        <v>0.5</v>
      </c>
      <c r="N182" s="51">
        <f>IF($A182&lt;&gt;"",INDEX([1]Sizer!ER:ER,(ROW()-2)/3+7),"")</f>
        <v>0</v>
      </c>
      <c r="O182" s="51">
        <f>IF($A182&lt;&gt;"",INDEX([1]Sizer!ES:ES,(ROW()-2)/3+7),"")</f>
        <v>0</v>
      </c>
      <c r="P182" s="51">
        <f>IF($A182&lt;&gt;"",INDEX([1]Sizer!ET:ET,(ROW()-2)/3+7),"")</f>
        <v>3</v>
      </c>
      <c r="Q182" s="51">
        <f>IF($A182&lt;&gt;"",INDEX([1]Sizer!EU:EU,(ROW()-2)/3+7),"")</f>
        <v>0</v>
      </c>
      <c r="R182" s="51">
        <f>IF($A182&lt;&gt;"",INDEX([1]Sizer!EV:EV,(ROW()-2)/3+7),"")</f>
        <v>3</v>
      </c>
      <c r="S182" s="51">
        <f>IF($A182&lt;&gt;"",INDEX([1]Sizer!EW:EW,(ROW()-2)/3+7),"")</f>
        <v>0</v>
      </c>
      <c r="T182" s="51">
        <f>IF($A182&lt;&gt;"",INDEX([1]Sizer!EX:EX,(ROW()-2)/3+7),"")</f>
        <v>0</v>
      </c>
      <c r="U182" s="51">
        <f>IF($A182&lt;&gt;"",INDEX([1]Sizer!EY:EY,(ROW()-2)/3+7),"")</f>
        <v>1</v>
      </c>
      <c r="V182" s="51">
        <f>IF($A182&lt;&gt;"",INDEX([1]Sizer!EZ:EZ,(ROW()-2)/3+7),"")</f>
        <v>1</v>
      </c>
      <c r="W182" s="51">
        <f>IF($A182&lt;&gt;"",INDEX([1]Sizer!FA:FA,(ROW()-2)/3+7),"")</f>
        <v>0</v>
      </c>
      <c r="X182" s="51">
        <f>IF($A182&lt;&gt;"",INDEX([1]Sizer!FB:FB,(ROW()-2)/3+7),"")</f>
        <v>0</v>
      </c>
      <c r="Y182" s="51">
        <f>IF($A182&lt;&gt;"",INDEX([1]Sizer!FC:FC,(ROW()-2)/3+7),"")</f>
        <v>0</v>
      </c>
      <c r="Z182" s="51">
        <f>IF($A182&lt;&gt;"",INDEX([1]Sizer!FD:FD,(ROW()-2)/3+7),"")</f>
        <v>0</v>
      </c>
      <c r="AA182" s="52">
        <f>IF($A182&lt;&gt;"",INDEX([1]Sizer!$AB:$AB,(ROW()-2)/3+7)*'[1]Dashboard (Model)'!$U$2,"")</f>
        <v>0.03</v>
      </c>
    </row>
    <row r="183" spans="1:27" x14ac:dyDescent="0.2">
      <c r="A183" s="59"/>
      <c r="B183" s="53">
        <f>IF($A182&lt;&gt;"",INDEX([1]Sizer!B:B,(ROW()-3)/3+7),"")</f>
        <v>0</v>
      </c>
      <c r="C183" s="53">
        <f>IF($A182&lt;&gt;"",INDEX([1]Sizer!C:C,(ROW()-3)/3+7),"")</f>
        <v>0</v>
      </c>
      <c r="D183" s="53">
        <f>IF($A182&lt;&gt;"",INDEX([1]Sizer!D:D,(ROW()-3)/3+7),"")</f>
        <v>0</v>
      </c>
      <c r="E183" s="53">
        <f>IF($A182&lt;&gt;"",INDEX([1]Sizer!E:E,(ROW()-3)/3+7),"")</f>
        <v>8.2757759273277831E-3</v>
      </c>
      <c r="F183" s="53">
        <f>IF($A182&lt;&gt;"",INDEX([1]Sizer!F:F,(ROW()-3)/3+7),"")</f>
        <v>1.0397219162995592E-2</v>
      </c>
      <c r="G183" s="53">
        <f>IF($A182&lt;&gt;"",INDEX([1]Sizer!G:G,(ROW()-3)/3+7),"")</f>
        <v>2.3574309884238639E-2</v>
      </c>
      <c r="H183" s="53">
        <f>IF($A182&lt;&gt;"",INDEX([1]Sizer!H:H,(ROW()-3)/3+7),"")</f>
        <v>0</v>
      </c>
      <c r="I183" s="53">
        <f>IF($A182&lt;&gt;"",INDEX([1]Sizer!I:I,(ROW()-3)/3+7),"")</f>
        <v>-2.7656052631578949E-2</v>
      </c>
      <c r="J183" s="53">
        <f>IF($A182&lt;&gt;"",INDEX([1]Sizer!J:J,(ROW()-3)/3+7),"")</f>
        <v>0</v>
      </c>
      <c r="K183" s="53">
        <f>IF($A182&lt;&gt;"",INDEX([1]Sizer!K:K,(ROW()-3)/3+7),"")</f>
        <v>0</v>
      </c>
      <c r="L183" s="53">
        <f>IF($A182&lt;&gt;"",INDEX([1]Sizer!L:L,(ROW()-3)/3+7),"")</f>
        <v>0</v>
      </c>
      <c r="M183" s="53">
        <f>IF($A182&lt;&gt;"",INDEX([1]Sizer!M:M,(ROW()-3)/3+7),"")</f>
        <v>6.5888377302140352E-3</v>
      </c>
      <c r="N183" s="53">
        <f>IF($A182&lt;&gt;"",INDEX([1]Sizer!N:N,(ROW()-3)/3+7),"")</f>
        <v>0</v>
      </c>
      <c r="O183" s="53">
        <f>IF($A182&lt;&gt;"",INDEX([1]Sizer!O:O,(ROW()-3)/3+7),"")</f>
        <v>0</v>
      </c>
      <c r="P183" s="53">
        <f>IF($A182&lt;&gt;"",INDEX([1]Sizer!P:P,(ROW()-3)/3+7),"")</f>
        <v>2.9056404883381924E-2</v>
      </c>
      <c r="Q183" s="53">
        <f>IF($A182&lt;&gt;"",INDEX([1]Sizer!Q:Q,(ROW()-3)/3+7),"")</f>
        <v>0</v>
      </c>
      <c r="R183" s="53">
        <f>IF($A182&lt;&gt;"",INDEX([1]Sizer!R:R,(ROW()-3)/3+7),"")</f>
        <v>2.2359715670024226E-2</v>
      </c>
      <c r="S183" s="53">
        <f>IF($A182&lt;&gt;"",INDEX([1]Sizer!S:S,(ROW()-3)/3+7),"")</f>
        <v>0</v>
      </c>
      <c r="T183" s="53">
        <f>IF($A182&lt;&gt;"",INDEX([1]Sizer!T:T,(ROW()-3)/3+7),"")</f>
        <v>0</v>
      </c>
      <c r="U183" s="53">
        <f>IF($A182&lt;&gt;"",INDEX([1]Sizer!U:U,(ROW()-3)/3+7),"")</f>
        <v>2.0430209953343704E-2</v>
      </c>
      <c r="V183" s="53">
        <f>IF($A182&lt;&gt;"",INDEX([1]Sizer!V:V,(ROW()-3)/3+7),"")</f>
        <v>1.0027270313329792E-2</v>
      </c>
      <c r="W183" s="53">
        <f>IF($A182&lt;&gt;"",INDEX([1]Sizer!W:W,(ROW()-3)/3+7),"")</f>
        <v>0</v>
      </c>
      <c r="X183" s="53">
        <f>IF($A182&lt;&gt;"",INDEX([1]Sizer!X:X,(ROW()-3)/3+7),"")</f>
        <v>0</v>
      </c>
      <c r="Y183" s="53">
        <f>IF($A182&lt;&gt;"",INDEX([1]Sizer!Y:Y,(ROW()-3)/3+7),"")</f>
        <v>0</v>
      </c>
      <c r="Z183" s="53">
        <f>IF($A182&lt;&gt;"",INDEX([1]Sizer!Z:Z,(ROW()-3)/3+7),"")</f>
        <v>0</v>
      </c>
      <c r="AA183" s="53">
        <f>IF($A182&lt;&gt;"",SUM($B183:$Z183),"")</f>
        <v>0.10305369089327675</v>
      </c>
    </row>
    <row r="184" spans="1:27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</row>
    <row r="185" spans="1:27" x14ac:dyDescent="0.2">
      <c r="A185" s="59">
        <f>IF(INDEX([1]Sizer!$A:$A,(ROW()-2)/3+7)&lt;&gt;"",INDEX([1]Sizer!$A:$A,(ROW()-2)/3+7),"")</f>
        <v>45329</v>
      </c>
      <c r="B185" s="51">
        <f>IF($A185&lt;&gt;"",INDEX([1]Sizer!EF:EF,(ROW()-2)/3+7),"")</f>
        <v>0</v>
      </c>
      <c r="C185" s="51">
        <f>IF($A185&lt;&gt;"",INDEX([1]Sizer!EG:EG,(ROW()-2)/3+7),"")</f>
        <v>0</v>
      </c>
      <c r="D185" s="51">
        <f>IF($A185&lt;&gt;"",INDEX([1]Sizer!EH:EH,(ROW()-2)/3+7),"")</f>
        <v>0</v>
      </c>
      <c r="E185" s="51">
        <f>IF($A185&lt;&gt;"",INDEX([1]Sizer!EI:EI,(ROW()-2)/3+7),"")</f>
        <v>1</v>
      </c>
      <c r="F185" s="51">
        <f>IF($A185&lt;&gt;"",INDEX([1]Sizer!EJ:EJ,(ROW()-2)/3+7),"")</f>
        <v>1</v>
      </c>
      <c r="G185" s="51">
        <f>IF($A185&lt;&gt;"",INDEX([1]Sizer!EK:EK,(ROW()-2)/3+7),"")</f>
        <v>2</v>
      </c>
      <c r="H185" s="51">
        <f>IF($A185&lt;&gt;"",INDEX([1]Sizer!EL:EL,(ROW()-2)/3+7),"")</f>
        <v>0</v>
      </c>
      <c r="I185" s="51">
        <f>IF($A185&lt;&gt;"",INDEX([1]Sizer!EM:EM,(ROW()-2)/3+7),"")</f>
        <v>-1</v>
      </c>
      <c r="J185" s="51">
        <f>IF($A185&lt;&gt;"",INDEX([1]Sizer!EN:EN,(ROW()-2)/3+7),"")</f>
        <v>0</v>
      </c>
      <c r="K185" s="51">
        <f>IF($A185&lt;&gt;"",INDEX([1]Sizer!EO:EO,(ROW()-2)/3+7),"")</f>
        <v>0</v>
      </c>
      <c r="L185" s="51">
        <f>IF($A185&lt;&gt;"",INDEX([1]Sizer!EP:EP,(ROW()-2)/3+7),"")</f>
        <v>0</v>
      </c>
      <c r="M185" s="51">
        <f>IF($A185&lt;&gt;"",INDEX([1]Sizer!EQ:EQ,(ROW()-2)/3+7),"")</f>
        <v>0.5</v>
      </c>
      <c r="N185" s="51">
        <f>IF($A185&lt;&gt;"",INDEX([1]Sizer!ER:ER,(ROW()-2)/3+7),"")</f>
        <v>0</v>
      </c>
      <c r="O185" s="51">
        <f>IF($A185&lt;&gt;"",INDEX([1]Sizer!ES:ES,(ROW()-2)/3+7),"")</f>
        <v>0</v>
      </c>
      <c r="P185" s="51">
        <f>IF($A185&lt;&gt;"",INDEX([1]Sizer!ET:ET,(ROW()-2)/3+7),"")</f>
        <v>3</v>
      </c>
      <c r="Q185" s="51">
        <f>IF($A185&lt;&gt;"",INDEX([1]Sizer!EU:EU,(ROW()-2)/3+7),"")</f>
        <v>0</v>
      </c>
      <c r="R185" s="51">
        <f>IF($A185&lt;&gt;"",INDEX([1]Sizer!EV:EV,(ROW()-2)/3+7),"")</f>
        <v>3</v>
      </c>
      <c r="S185" s="51">
        <f>IF($A185&lt;&gt;"",INDEX([1]Sizer!EW:EW,(ROW()-2)/3+7),"")</f>
        <v>0</v>
      </c>
      <c r="T185" s="51">
        <f>IF($A185&lt;&gt;"",INDEX([1]Sizer!EX:EX,(ROW()-2)/3+7),"")</f>
        <v>0</v>
      </c>
      <c r="U185" s="51">
        <f>IF($A185&lt;&gt;"",INDEX([1]Sizer!EY:EY,(ROW()-2)/3+7),"")</f>
        <v>1</v>
      </c>
      <c r="V185" s="51">
        <f>IF($A185&lt;&gt;"",INDEX([1]Sizer!EZ:EZ,(ROW()-2)/3+7),"")</f>
        <v>2</v>
      </c>
      <c r="W185" s="51">
        <f>IF($A185&lt;&gt;"",INDEX([1]Sizer!FA:FA,(ROW()-2)/3+7),"")</f>
        <v>0</v>
      </c>
      <c r="X185" s="51">
        <f>IF($A185&lt;&gt;"",INDEX([1]Sizer!FB:FB,(ROW()-2)/3+7),"")</f>
        <v>0</v>
      </c>
      <c r="Y185" s="51">
        <f>IF($A185&lt;&gt;"",INDEX([1]Sizer!FC:FC,(ROW()-2)/3+7),"")</f>
        <v>0</v>
      </c>
      <c r="Z185" s="51">
        <f>IF($A185&lt;&gt;"",INDEX([1]Sizer!FD:FD,(ROW()-2)/3+7),"")</f>
        <v>0</v>
      </c>
      <c r="AA185" s="52">
        <f>IF($A185&lt;&gt;"",INDEX([1]Sizer!$AB:$AB,(ROW()-2)/3+7)*'[1]Dashboard (Model)'!$U$2,"")</f>
        <v>0.03</v>
      </c>
    </row>
    <row r="186" spans="1:27" x14ac:dyDescent="0.2">
      <c r="A186" s="59"/>
      <c r="B186" s="53">
        <f>IF($A185&lt;&gt;"",INDEX([1]Sizer!B:B,(ROW()-3)/3+7),"")</f>
        <v>0</v>
      </c>
      <c r="C186" s="53">
        <f>IF($A185&lt;&gt;"",INDEX([1]Sizer!C:C,(ROW()-3)/3+7),"")</f>
        <v>0</v>
      </c>
      <c r="D186" s="53">
        <f>IF($A185&lt;&gt;"",INDEX([1]Sizer!D:D,(ROW()-3)/3+7),"")</f>
        <v>0</v>
      </c>
      <c r="E186" s="53">
        <f>IF($A185&lt;&gt;"",INDEX([1]Sizer!E:E,(ROW()-3)/3+7),"")</f>
        <v>8.2757759273277831E-3</v>
      </c>
      <c r="F186" s="53">
        <f>IF($A185&lt;&gt;"",INDEX([1]Sizer!F:F,(ROW()-3)/3+7),"")</f>
        <v>1.0397219162995592E-2</v>
      </c>
      <c r="G186" s="53">
        <f>IF($A185&lt;&gt;"",INDEX([1]Sizer!G:G,(ROW()-3)/3+7),"")</f>
        <v>2.3574309884238639E-2</v>
      </c>
      <c r="H186" s="53">
        <f>IF($A185&lt;&gt;"",INDEX([1]Sizer!H:H,(ROW()-3)/3+7),"")</f>
        <v>0</v>
      </c>
      <c r="I186" s="53">
        <f>IF($A185&lt;&gt;"",INDEX([1]Sizer!I:I,(ROW()-3)/3+7),"")</f>
        <v>-1.8334129213483145E-2</v>
      </c>
      <c r="J186" s="53">
        <f>IF($A185&lt;&gt;"",INDEX([1]Sizer!J:J,(ROW()-3)/3+7),"")</f>
        <v>0</v>
      </c>
      <c r="K186" s="53">
        <f>IF($A185&lt;&gt;"",INDEX([1]Sizer!K:K,(ROW()-3)/3+7),"")</f>
        <v>0</v>
      </c>
      <c r="L186" s="53">
        <f>IF($A185&lt;&gt;"",INDEX([1]Sizer!L:L,(ROW()-3)/3+7),"")</f>
        <v>0</v>
      </c>
      <c r="M186" s="53">
        <f>IF($A185&lt;&gt;"",INDEX([1]Sizer!M:M,(ROW()-3)/3+7),"")</f>
        <v>6.5888377302140352E-3</v>
      </c>
      <c r="N186" s="53">
        <f>IF($A185&lt;&gt;"",INDEX([1]Sizer!N:N,(ROW()-3)/3+7),"")</f>
        <v>0</v>
      </c>
      <c r="O186" s="53">
        <f>IF($A185&lt;&gt;"",INDEX([1]Sizer!O:O,(ROW()-3)/3+7),"")</f>
        <v>0</v>
      </c>
      <c r="P186" s="53">
        <f>IF($A185&lt;&gt;"",INDEX([1]Sizer!P:P,(ROW()-3)/3+7),"")</f>
        <v>2.9056404883381924E-2</v>
      </c>
      <c r="Q186" s="53">
        <f>IF($A185&lt;&gt;"",INDEX([1]Sizer!Q:Q,(ROW()-3)/3+7),"")</f>
        <v>0</v>
      </c>
      <c r="R186" s="53">
        <f>IF($A185&lt;&gt;"",INDEX([1]Sizer!R:R,(ROW()-3)/3+7),"")</f>
        <v>2.2359715670024226E-2</v>
      </c>
      <c r="S186" s="53">
        <f>IF($A185&lt;&gt;"",INDEX([1]Sizer!S:S,(ROW()-3)/3+7),"")</f>
        <v>0</v>
      </c>
      <c r="T186" s="53">
        <f>IF($A185&lt;&gt;"",INDEX([1]Sizer!T:T,(ROW()-3)/3+7),"")</f>
        <v>0</v>
      </c>
      <c r="U186" s="53">
        <f>IF($A185&lt;&gt;"",INDEX([1]Sizer!U:U,(ROW()-3)/3+7),"")</f>
        <v>2.0430209953343704E-2</v>
      </c>
      <c r="V186" s="53">
        <f>IF($A185&lt;&gt;"",INDEX([1]Sizer!V:V,(ROW()-3)/3+7),"")</f>
        <v>2.9417239436619717E-2</v>
      </c>
      <c r="W186" s="53">
        <f>IF($A185&lt;&gt;"",INDEX([1]Sizer!W:W,(ROW()-3)/3+7),"")</f>
        <v>0</v>
      </c>
      <c r="X186" s="53">
        <f>IF($A185&lt;&gt;"",INDEX([1]Sizer!X:X,(ROW()-3)/3+7),"")</f>
        <v>0</v>
      </c>
      <c r="Y186" s="53">
        <f>IF($A185&lt;&gt;"",INDEX([1]Sizer!Y:Y,(ROW()-3)/3+7),"")</f>
        <v>0</v>
      </c>
      <c r="Z186" s="53">
        <f>IF($A185&lt;&gt;"",INDEX([1]Sizer!Z:Z,(ROW()-3)/3+7),"")</f>
        <v>0</v>
      </c>
      <c r="AA186" s="53">
        <f>IF($A185&lt;&gt;"",SUM($B186:$Z186),"")</f>
        <v>0.13176558343466246</v>
      </c>
    </row>
    <row r="187" spans="1:27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</row>
    <row r="188" spans="1:27" x14ac:dyDescent="0.2">
      <c r="A188" s="59">
        <f>IF(INDEX([1]Sizer!$A:$A,(ROW()-2)/3+7)&lt;&gt;"",INDEX([1]Sizer!$A:$A,(ROW()-2)/3+7),"")</f>
        <v>45330</v>
      </c>
      <c r="B188" s="51">
        <f>IF($A188&lt;&gt;"",INDEX([1]Sizer!EF:EF,(ROW()-2)/3+7),"")</f>
        <v>0</v>
      </c>
      <c r="C188" s="51">
        <f>IF($A188&lt;&gt;"",INDEX([1]Sizer!EG:EG,(ROW()-2)/3+7),"")</f>
        <v>0</v>
      </c>
      <c r="D188" s="51">
        <f>IF($A188&lt;&gt;"",INDEX([1]Sizer!EH:EH,(ROW()-2)/3+7),"")</f>
        <v>0</v>
      </c>
      <c r="E188" s="51">
        <f>IF($A188&lt;&gt;"",INDEX([1]Sizer!EI:EI,(ROW()-2)/3+7),"")</f>
        <v>1</v>
      </c>
      <c r="F188" s="51">
        <f>IF($A188&lt;&gt;"",INDEX([1]Sizer!EJ:EJ,(ROW()-2)/3+7),"")</f>
        <v>1</v>
      </c>
      <c r="G188" s="51">
        <f>IF($A188&lt;&gt;"",INDEX([1]Sizer!EK:EK,(ROW()-2)/3+7),"")</f>
        <v>2</v>
      </c>
      <c r="H188" s="51">
        <f>IF($A188&lt;&gt;"",INDEX([1]Sizer!EL:EL,(ROW()-2)/3+7),"")</f>
        <v>0</v>
      </c>
      <c r="I188" s="51">
        <f>IF($A188&lt;&gt;"",INDEX([1]Sizer!EM:EM,(ROW()-2)/3+7),"")</f>
        <v>-1.5</v>
      </c>
      <c r="J188" s="51">
        <f>IF($A188&lt;&gt;"",INDEX([1]Sizer!EN:EN,(ROW()-2)/3+7),"")</f>
        <v>0</v>
      </c>
      <c r="K188" s="51">
        <f>IF($A188&lt;&gt;"",INDEX([1]Sizer!EO:EO,(ROW()-2)/3+7),"")</f>
        <v>0</v>
      </c>
      <c r="L188" s="51">
        <f>IF($A188&lt;&gt;"",INDEX([1]Sizer!EP:EP,(ROW()-2)/3+7),"")</f>
        <v>0</v>
      </c>
      <c r="M188" s="51">
        <f>IF($A188&lt;&gt;"",INDEX([1]Sizer!EQ:EQ,(ROW()-2)/3+7),"")</f>
        <v>0.5</v>
      </c>
      <c r="N188" s="51">
        <f>IF($A188&lt;&gt;"",INDEX([1]Sizer!ER:ER,(ROW()-2)/3+7),"")</f>
        <v>0</v>
      </c>
      <c r="O188" s="51">
        <f>IF($A188&lt;&gt;"",INDEX([1]Sizer!ES:ES,(ROW()-2)/3+7),"")</f>
        <v>0</v>
      </c>
      <c r="P188" s="51">
        <f>IF($A188&lt;&gt;"",INDEX([1]Sizer!ET:ET,(ROW()-2)/3+7),"")</f>
        <v>0</v>
      </c>
      <c r="Q188" s="51">
        <f>IF($A188&lt;&gt;"",INDEX([1]Sizer!EU:EU,(ROW()-2)/3+7),"")</f>
        <v>0</v>
      </c>
      <c r="R188" s="51">
        <f>IF($A188&lt;&gt;"",INDEX([1]Sizer!EV:EV,(ROW()-2)/3+7),"")</f>
        <v>3</v>
      </c>
      <c r="S188" s="51">
        <f>IF($A188&lt;&gt;"",INDEX([1]Sizer!EW:EW,(ROW()-2)/3+7),"")</f>
        <v>0</v>
      </c>
      <c r="T188" s="51">
        <f>IF($A188&lt;&gt;"",INDEX([1]Sizer!EX:EX,(ROW()-2)/3+7),"")</f>
        <v>0.5</v>
      </c>
      <c r="U188" s="51">
        <f>IF($A188&lt;&gt;"",INDEX([1]Sizer!EY:EY,(ROW()-2)/3+7),"")</f>
        <v>1</v>
      </c>
      <c r="V188" s="51">
        <f>IF($A188&lt;&gt;"",INDEX([1]Sizer!EZ:EZ,(ROW()-2)/3+7),"")</f>
        <v>3</v>
      </c>
      <c r="W188" s="51">
        <f>IF($A188&lt;&gt;"",INDEX([1]Sizer!FA:FA,(ROW()-2)/3+7),"")</f>
        <v>0</v>
      </c>
      <c r="X188" s="51">
        <f>IF($A188&lt;&gt;"",INDEX([1]Sizer!FB:FB,(ROW()-2)/3+7),"")</f>
        <v>0</v>
      </c>
      <c r="Y188" s="51">
        <f>IF($A188&lt;&gt;"",INDEX([1]Sizer!FC:FC,(ROW()-2)/3+7),"")</f>
        <v>0</v>
      </c>
      <c r="Z188" s="51">
        <f>IF($A188&lt;&gt;"",INDEX([1]Sizer!FD:FD,(ROW()-2)/3+7),"")</f>
        <v>0</v>
      </c>
      <c r="AA188" s="52">
        <f>IF($A188&lt;&gt;"",INDEX([1]Sizer!$AB:$AB,(ROW()-2)/3+7)*'[1]Dashboard (Model)'!$U$2,"")</f>
        <v>0.03</v>
      </c>
    </row>
    <row r="189" spans="1:27" x14ac:dyDescent="0.2">
      <c r="A189" s="59"/>
      <c r="B189" s="53">
        <f>IF($A188&lt;&gt;"",INDEX([1]Sizer!B:B,(ROW()-3)/3+7),"")</f>
        <v>0</v>
      </c>
      <c r="C189" s="53">
        <f>IF($A188&lt;&gt;"",INDEX([1]Sizer!C:C,(ROW()-3)/3+7),"")</f>
        <v>0</v>
      </c>
      <c r="D189" s="53">
        <f>IF($A188&lt;&gt;"",INDEX([1]Sizer!D:D,(ROW()-3)/3+7),"")</f>
        <v>0</v>
      </c>
      <c r="E189" s="53">
        <f>IF($A188&lt;&gt;"",INDEX([1]Sizer!E:E,(ROW()-3)/3+7),"")</f>
        <v>8.2757759273277831E-3</v>
      </c>
      <c r="F189" s="53">
        <f>IF($A188&lt;&gt;"",INDEX([1]Sizer!F:F,(ROW()-3)/3+7),"")</f>
        <v>1.0397219162995592E-2</v>
      </c>
      <c r="G189" s="53">
        <f>IF($A188&lt;&gt;"",INDEX([1]Sizer!G:G,(ROW()-3)/3+7),"")</f>
        <v>2.3574309884238639E-2</v>
      </c>
      <c r="H189" s="53">
        <f>IF($A188&lt;&gt;"",INDEX([1]Sizer!H:H,(ROW()-3)/3+7),"")</f>
        <v>0</v>
      </c>
      <c r="I189" s="53">
        <f>IF($A188&lt;&gt;"",INDEX([1]Sizer!I:I,(ROW()-3)/3+7),"")</f>
        <v>-2.7258710526315785E-2</v>
      </c>
      <c r="J189" s="53">
        <f>IF($A188&lt;&gt;"",INDEX([1]Sizer!J:J,(ROW()-3)/3+7),"")</f>
        <v>0</v>
      </c>
      <c r="K189" s="53">
        <f>IF($A188&lt;&gt;"",INDEX([1]Sizer!K:K,(ROW()-3)/3+7),"")</f>
        <v>0</v>
      </c>
      <c r="L189" s="53">
        <f>IF($A188&lt;&gt;"",INDEX([1]Sizer!L:L,(ROW()-3)/3+7),"")</f>
        <v>0</v>
      </c>
      <c r="M189" s="53">
        <f>IF($A188&lt;&gt;"",INDEX([1]Sizer!M:M,(ROW()-3)/3+7),"")</f>
        <v>6.5888377302140352E-3</v>
      </c>
      <c r="N189" s="53">
        <f>IF($A188&lt;&gt;"",INDEX([1]Sizer!N:N,(ROW()-3)/3+7),"")</f>
        <v>0</v>
      </c>
      <c r="O189" s="53">
        <f>IF($A188&lt;&gt;"",INDEX([1]Sizer!O:O,(ROW()-3)/3+7),"")</f>
        <v>0</v>
      </c>
      <c r="P189" s="53">
        <f>IF($A188&lt;&gt;"",INDEX([1]Sizer!P:P,(ROW()-3)/3+7),"")</f>
        <v>0</v>
      </c>
      <c r="Q189" s="53">
        <f>IF($A188&lt;&gt;"",INDEX([1]Sizer!Q:Q,(ROW()-3)/3+7),"")</f>
        <v>0</v>
      </c>
      <c r="R189" s="53">
        <f>IF($A188&lt;&gt;"",INDEX([1]Sizer!R:R,(ROW()-3)/3+7),"")</f>
        <v>2.2359715670024226E-2</v>
      </c>
      <c r="S189" s="53">
        <f>IF($A188&lt;&gt;"",INDEX([1]Sizer!S:S,(ROW()-3)/3+7),"")</f>
        <v>0</v>
      </c>
      <c r="T189" s="53">
        <f>IF($A188&lt;&gt;"",INDEX([1]Sizer!T:T,(ROW()-3)/3+7),"")</f>
        <v>1.6184859374999999E-2</v>
      </c>
      <c r="U189" s="53">
        <f>IF($A188&lt;&gt;"",INDEX([1]Sizer!U:U,(ROW()-3)/3+7),"")</f>
        <v>2.0430209953343704E-2</v>
      </c>
      <c r="V189" s="53">
        <f>IF($A188&lt;&gt;"",INDEX([1]Sizer!V:V,(ROW()-3)/3+7),"")</f>
        <v>4.4266282051282045E-2</v>
      </c>
      <c r="W189" s="53">
        <f>IF($A188&lt;&gt;"",INDEX([1]Sizer!W:W,(ROW()-3)/3+7),"")</f>
        <v>0</v>
      </c>
      <c r="X189" s="53">
        <f>IF($A188&lt;&gt;"",INDEX([1]Sizer!X:X,(ROW()-3)/3+7),"")</f>
        <v>0</v>
      </c>
      <c r="Y189" s="53">
        <f>IF($A188&lt;&gt;"",INDEX([1]Sizer!Y:Y,(ROW()-3)/3+7),"")</f>
        <v>0</v>
      </c>
      <c r="Z189" s="53">
        <f>IF($A188&lt;&gt;"",INDEX([1]Sizer!Z:Z,(ROW()-3)/3+7),"")</f>
        <v>0</v>
      </c>
      <c r="AA189" s="53">
        <f>IF($A188&lt;&gt;"",SUM($B189:$Z189),"")</f>
        <v>0.12481849922811022</v>
      </c>
    </row>
    <row r="190" spans="1:27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</row>
    <row r="191" spans="1:27" x14ac:dyDescent="0.2">
      <c r="A191" s="59">
        <f>IF(INDEX([1]Sizer!$A:$A,(ROW()-2)/3+7)&lt;&gt;"",INDEX([1]Sizer!$A:$A,(ROW()-2)/3+7),"")</f>
        <v>45331</v>
      </c>
      <c r="B191" s="51">
        <f>IF($A191&lt;&gt;"",INDEX([1]Sizer!EF:EF,(ROW()-2)/3+7),"")</f>
        <v>0</v>
      </c>
      <c r="C191" s="51">
        <f>IF($A191&lt;&gt;"",INDEX([1]Sizer!EG:EG,(ROW()-2)/3+7),"")</f>
        <v>0</v>
      </c>
      <c r="D191" s="51">
        <f>IF($A191&lt;&gt;"",INDEX([1]Sizer!EH:EH,(ROW()-2)/3+7),"")</f>
        <v>-0.5</v>
      </c>
      <c r="E191" s="51">
        <f>IF($A191&lt;&gt;"",INDEX([1]Sizer!EI:EI,(ROW()-2)/3+7),"")</f>
        <v>1</v>
      </c>
      <c r="F191" s="51">
        <f>IF($A191&lt;&gt;"",INDEX([1]Sizer!EJ:EJ,(ROW()-2)/3+7),"")</f>
        <v>1</v>
      </c>
      <c r="G191" s="51">
        <f>IF($A191&lt;&gt;"",INDEX([1]Sizer!EK:EK,(ROW()-2)/3+7),"")</f>
        <v>2</v>
      </c>
      <c r="H191" s="51">
        <f>IF($A191&lt;&gt;"",INDEX([1]Sizer!EL:EL,(ROW()-2)/3+7),"")</f>
        <v>0</v>
      </c>
      <c r="I191" s="51">
        <f>IF($A191&lt;&gt;"",INDEX([1]Sizer!EM:EM,(ROW()-2)/3+7),"")</f>
        <v>-1</v>
      </c>
      <c r="J191" s="51">
        <f>IF($A191&lt;&gt;"",INDEX([1]Sizer!EN:EN,(ROW()-2)/3+7),"")</f>
        <v>0.5</v>
      </c>
      <c r="K191" s="51">
        <f>IF($A191&lt;&gt;"",INDEX([1]Sizer!EO:EO,(ROW()-2)/3+7),"")</f>
        <v>0</v>
      </c>
      <c r="L191" s="51">
        <f>IF($A191&lt;&gt;"",INDEX([1]Sizer!EP:EP,(ROW()-2)/3+7),"")</f>
        <v>0</v>
      </c>
      <c r="M191" s="51">
        <f>IF($A191&lt;&gt;"",INDEX([1]Sizer!EQ:EQ,(ROW()-2)/3+7),"")</f>
        <v>0.5</v>
      </c>
      <c r="N191" s="51">
        <f>IF($A191&lt;&gt;"",INDEX([1]Sizer!ER:ER,(ROW()-2)/3+7),"")</f>
        <v>0</v>
      </c>
      <c r="O191" s="51">
        <f>IF($A191&lt;&gt;"",INDEX([1]Sizer!ES:ES,(ROW()-2)/3+7),"")</f>
        <v>0</v>
      </c>
      <c r="P191" s="51">
        <f>IF($A191&lt;&gt;"",INDEX([1]Sizer!ET:ET,(ROW()-2)/3+7),"")</f>
        <v>0</v>
      </c>
      <c r="Q191" s="51">
        <f>IF($A191&lt;&gt;"",INDEX([1]Sizer!EU:EU,(ROW()-2)/3+7),"")</f>
        <v>0</v>
      </c>
      <c r="R191" s="51">
        <f>IF($A191&lt;&gt;"",INDEX([1]Sizer!EV:EV,(ROW()-2)/3+7),"")</f>
        <v>3</v>
      </c>
      <c r="S191" s="51">
        <f>IF($A191&lt;&gt;"",INDEX([1]Sizer!EW:EW,(ROW()-2)/3+7),"")</f>
        <v>0</v>
      </c>
      <c r="T191" s="51">
        <f>IF($A191&lt;&gt;"",INDEX([1]Sizer!EX:EX,(ROW()-2)/3+7),"")</f>
        <v>0</v>
      </c>
      <c r="U191" s="51">
        <f>IF($A191&lt;&gt;"",INDEX([1]Sizer!EY:EY,(ROW()-2)/3+7),"")</f>
        <v>1</v>
      </c>
      <c r="V191" s="51">
        <f>IF($A191&lt;&gt;"",INDEX([1]Sizer!EZ:EZ,(ROW()-2)/3+7),"")</f>
        <v>3</v>
      </c>
      <c r="W191" s="51">
        <f>IF($A191&lt;&gt;"",INDEX([1]Sizer!FA:FA,(ROW()-2)/3+7),"")</f>
        <v>0</v>
      </c>
      <c r="X191" s="51">
        <f>IF($A191&lt;&gt;"",INDEX([1]Sizer!FB:FB,(ROW()-2)/3+7),"")</f>
        <v>0</v>
      </c>
      <c r="Y191" s="51">
        <f>IF($A191&lt;&gt;"",INDEX([1]Sizer!FC:FC,(ROW()-2)/3+7),"")</f>
        <v>0</v>
      </c>
      <c r="Z191" s="51">
        <f>IF($A191&lt;&gt;"",INDEX([1]Sizer!FD:FD,(ROW()-2)/3+7),"")</f>
        <v>0</v>
      </c>
      <c r="AA191" s="52">
        <f>IF($A191&lt;&gt;"",INDEX([1]Sizer!$AB:$AB,(ROW()-2)/3+7)*'[1]Dashboard (Model)'!$U$2,"")</f>
        <v>0.03</v>
      </c>
    </row>
    <row r="192" spans="1:27" x14ac:dyDescent="0.2">
      <c r="A192" s="59"/>
      <c r="B192" s="53">
        <f>IF($A191&lt;&gt;"",INDEX([1]Sizer!B:B,(ROW()-3)/3+7),"")</f>
        <v>0</v>
      </c>
      <c r="C192" s="53">
        <f>IF($A191&lt;&gt;"",INDEX([1]Sizer!C:C,(ROW()-3)/3+7),"")</f>
        <v>0</v>
      </c>
      <c r="D192" s="53">
        <f>IF($A191&lt;&gt;"",INDEX([1]Sizer!D:D,(ROW()-3)/3+7),"")</f>
        <v>-1.6078959923664118E-2</v>
      </c>
      <c r="E192" s="53">
        <f>IF($A191&lt;&gt;"",INDEX([1]Sizer!E:E,(ROW()-3)/3+7),"")</f>
        <v>8.2757759273277831E-3</v>
      </c>
      <c r="F192" s="53">
        <f>IF($A191&lt;&gt;"",INDEX([1]Sizer!F:F,(ROW()-3)/3+7),"")</f>
        <v>1.0397219162995592E-2</v>
      </c>
      <c r="G192" s="53">
        <f>IF($A191&lt;&gt;"",INDEX([1]Sizer!G:G,(ROW()-3)/3+7),"")</f>
        <v>2.3574309884238639E-2</v>
      </c>
      <c r="H192" s="53">
        <f>IF($A191&lt;&gt;"",INDEX([1]Sizer!H:H,(ROW()-3)/3+7),"")</f>
        <v>0</v>
      </c>
      <c r="I192" s="53">
        <f>IF($A191&lt;&gt;"",INDEX([1]Sizer!I:I,(ROW()-3)/3+7),"")</f>
        <v>-1.7750087780898871E-2</v>
      </c>
      <c r="J192" s="53">
        <f>IF($A191&lt;&gt;"",INDEX([1]Sizer!J:J,(ROW()-3)/3+7),"")</f>
        <v>6.2907229965156785E-3</v>
      </c>
      <c r="K192" s="53">
        <f>IF($A191&lt;&gt;"",INDEX([1]Sizer!K:K,(ROW()-3)/3+7),"")</f>
        <v>0</v>
      </c>
      <c r="L192" s="53">
        <f>IF($A191&lt;&gt;"",INDEX([1]Sizer!L:L,(ROW()-3)/3+7),"")</f>
        <v>0</v>
      </c>
      <c r="M192" s="53">
        <f>IF($A191&lt;&gt;"",INDEX([1]Sizer!M:M,(ROW()-3)/3+7),"")</f>
        <v>6.5888377302140352E-3</v>
      </c>
      <c r="N192" s="53">
        <f>IF($A191&lt;&gt;"",INDEX([1]Sizer!N:N,(ROW()-3)/3+7),"")</f>
        <v>0</v>
      </c>
      <c r="O192" s="53">
        <f>IF($A191&lt;&gt;"",INDEX([1]Sizer!O:O,(ROW()-3)/3+7),"")</f>
        <v>0</v>
      </c>
      <c r="P192" s="53">
        <f>IF($A191&lt;&gt;"",INDEX([1]Sizer!P:P,(ROW()-3)/3+7),"")</f>
        <v>0</v>
      </c>
      <c r="Q192" s="53">
        <f>IF($A191&lt;&gt;"",INDEX([1]Sizer!Q:Q,(ROW()-3)/3+7),"")</f>
        <v>0</v>
      </c>
      <c r="R192" s="53">
        <f>IF($A191&lt;&gt;"",INDEX([1]Sizer!R:R,(ROW()-3)/3+7),"")</f>
        <v>2.2359715670024226E-2</v>
      </c>
      <c r="S192" s="53">
        <f>IF($A191&lt;&gt;"",INDEX([1]Sizer!S:S,(ROW()-3)/3+7),"")</f>
        <v>0</v>
      </c>
      <c r="T192" s="53">
        <f>IF($A191&lt;&gt;"",INDEX([1]Sizer!T:T,(ROW()-3)/3+7),"")</f>
        <v>0</v>
      </c>
      <c r="U192" s="53">
        <f>IF($A191&lt;&gt;"",INDEX([1]Sizer!U:U,(ROW()-3)/3+7),"")</f>
        <v>2.0430209953343704E-2</v>
      </c>
      <c r="V192" s="53">
        <f>IF($A191&lt;&gt;"",INDEX([1]Sizer!V:V,(ROW()-3)/3+7),"")</f>
        <v>4.4266282051282045E-2</v>
      </c>
      <c r="W192" s="53">
        <f>IF($A191&lt;&gt;"",INDEX([1]Sizer!W:W,(ROW()-3)/3+7),"")</f>
        <v>0</v>
      </c>
      <c r="X192" s="53">
        <f>IF($A191&lt;&gt;"",INDEX([1]Sizer!X:X,(ROW()-3)/3+7),"")</f>
        <v>0</v>
      </c>
      <c r="Y192" s="53">
        <f>IF($A191&lt;&gt;"",INDEX([1]Sizer!Y:Y,(ROW()-3)/3+7),"")</f>
        <v>0</v>
      </c>
      <c r="Z192" s="53">
        <f>IF($A191&lt;&gt;"",INDEX([1]Sizer!Z:Z,(ROW()-3)/3+7),"")</f>
        <v>0</v>
      </c>
      <c r="AA192" s="53">
        <f>IF($A191&lt;&gt;"",SUM($B192:$Z192),"")</f>
        <v>0.10835402567137872</v>
      </c>
    </row>
    <row r="193" spans="1:27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</row>
    <row r="194" spans="1:27" x14ac:dyDescent="0.2">
      <c r="A194" s="59">
        <f>IF(INDEX([1]Sizer!$A:$A,(ROW()-2)/3+7)&lt;&gt;"",INDEX([1]Sizer!$A:$A,(ROW()-2)/3+7),"")</f>
        <v>45334</v>
      </c>
      <c r="B194" s="51">
        <f>IF($A194&lt;&gt;"",INDEX([1]Sizer!EF:EF,(ROW()-2)/3+7),"")</f>
        <v>0</v>
      </c>
      <c r="C194" s="51">
        <f>IF($A194&lt;&gt;"",INDEX([1]Sizer!EG:EG,(ROW()-2)/3+7),"")</f>
        <v>0</v>
      </c>
      <c r="D194" s="51">
        <f>IF($A194&lt;&gt;"",INDEX([1]Sizer!EH:EH,(ROW()-2)/3+7),"")</f>
        <v>0</v>
      </c>
      <c r="E194" s="51">
        <f>IF($A194&lt;&gt;"",INDEX([1]Sizer!EI:EI,(ROW()-2)/3+7),"")</f>
        <v>1</v>
      </c>
      <c r="F194" s="51">
        <f>IF($A194&lt;&gt;"",INDEX([1]Sizer!EJ:EJ,(ROW()-2)/3+7),"")</f>
        <v>1</v>
      </c>
      <c r="G194" s="51">
        <f>IF($A194&lt;&gt;"",INDEX([1]Sizer!EK:EK,(ROW()-2)/3+7),"")</f>
        <v>2</v>
      </c>
      <c r="H194" s="51">
        <f>IF($A194&lt;&gt;"",INDEX([1]Sizer!EL:EL,(ROW()-2)/3+7),"")</f>
        <v>0</v>
      </c>
      <c r="I194" s="51">
        <f>IF($A194&lt;&gt;"",INDEX([1]Sizer!EM:EM,(ROW()-2)/3+7),"")</f>
        <v>-1.5</v>
      </c>
      <c r="J194" s="51">
        <f>IF($A194&lt;&gt;"",INDEX([1]Sizer!EN:EN,(ROW()-2)/3+7),"")</f>
        <v>0</v>
      </c>
      <c r="K194" s="51">
        <f>IF($A194&lt;&gt;"",INDEX([1]Sizer!EO:EO,(ROW()-2)/3+7),"")</f>
        <v>1</v>
      </c>
      <c r="L194" s="51">
        <f>IF($A194&lt;&gt;"",INDEX([1]Sizer!EP:EP,(ROW()-2)/3+7),"")</f>
        <v>0</v>
      </c>
      <c r="M194" s="51">
        <f>IF($A194&lt;&gt;"",INDEX([1]Sizer!EQ:EQ,(ROW()-2)/3+7),"")</f>
        <v>0.5</v>
      </c>
      <c r="N194" s="51">
        <f>IF($A194&lt;&gt;"",INDEX([1]Sizer!ER:ER,(ROW()-2)/3+7),"")</f>
        <v>0</v>
      </c>
      <c r="O194" s="51">
        <f>IF($A194&lt;&gt;"",INDEX([1]Sizer!ES:ES,(ROW()-2)/3+7),"")</f>
        <v>0</v>
      </c>
      <c r="P194" s="51">
        <f>IF($A194&lt;&gt;"",INDEX([1]Sizer!ET:ET,(ROW()-2)/3+7),"")</f>
        <v>0</v>
      </c>
      <c r="Q194" s="51">
        <f>IF($A194&lt;&gt;"",INDEX([1]Sizer!EU:EU,(ROW()-2)/3+7),"")</f>
        <v>0</v>
      </c>
      <c r="R194" s="51">
        <f>IF($A194&lt;&gt;"",INDEX([1]Sizer!EV:EV,(ROW()-2)/3+7),"")</f>
        <v>3</v>
      </c>
      <c r="S194" s="51">
        <f>IF($A194&lt;&gt;"",INDEX([1]Sizer!EW:EW,(ROW()-2)/3+7),"")</f>
        <v>0</v>
      </c>
      <c r="T194" s="51">
        <f>IF($A194&lt;&gt;"",INDEX([1]Sizer!EX:EX,(ROW()-2)/3+7),"")</f>
        <v>0</v>
      </c>
      <c r="U194" s="51">
        <f>IF($A194&lt;&gt;"",INDEX([1]Sizer!EY:EY,(ROW()-2)/3+7),"")</f>
        <v>1</v>
      </c>
      <c r="V194" s="51">
        <f>IF($A194&lt;&gt;"",INDEX([1]Sizer!EZ:EZ,(ROW()-2)/3+7),"")</f>
        <v>3</v>
      </c>
      <c r="W194" s="51">
        <f>IF($A194&lt;&gt;"",INDEX([1]Sizer!FA:FA,(ROW()-2)/3+7),"")</f>
        <v>0</v>
      </c>
      <c r="X194" s="51">
        <f>IF($A194&lt;&gt;"",INDEX([1]Sizer!FB:FB,(ROW()-2)/3+7),"")</f>
        <v>0</v>
      </c>
      <c r="Y194" s="51">
        <f>IF($A194&lt;&gt;"",INDEX([1]Sizer!FC:FC,(ROW()-2)/3+7),"")</f>
        <v>0</v>
      </c>
      <c r="Z194" s="51">
        <f>IF($A194&lt;&gt;"",INDEX([1]Sizer!FD:FD,(ROW()-2)/3+7),"")</f>
        <v>0</v>
      </c>
      <c r="AA194" s="52">
        <f>IF($A194&lt;&gt;"",INDEX([1]Sizer!$AB:$AB,(ROW()-2)/3+7)*'[1]Dashboard (Model)'!$U$2,"")</f>
        <v>0.03</v>
      </c>
    </row>
    <row r="195" spans="1:27" x14ac:dyDescent="0.2">
      <c r="A195" s="59"/>
      <c r="B195" s="53">
        <f>IF($A194&lt;&gt;"",INDEX([1]Sizer!B:B,(ROW()-3)/3+7),"")</f>
        <v>0</v>
      </c>
      <c r="C195" s="53">
        <f>IF($A194&lt;&gt;"",INDEX([1]Sizer!C:C,(ROW()-3)/3+7),"")</f>
        <v>0</v>
      </c>
      <c r="D195" s="53">
        <f>IF($A194&lt;&gt;"",INDEX([1]Sizer!D:D,(ROW()-3)/3+7),"")</f>
        <v>0</v>
      </c>
      <c r="E195" s="53">
        <f>IF($A194&lt;&gt;"",INDEX([1]Sizer!E:E,(ROW()-3)/3+7),"")</f>
        <v>8.2757759273277831E-3</v>
      </c>
      <c r="F195" s="53">
        <f>IF($A194&lt;&gt;"",INDEX([1]Sizer!F:F,(ROW()-3)/3+7),"")</f>
        <v>1.0397219162995592E-2</v>
      </c>
      <c r="G195" s="53">
        <f>IF($A194&lt;&gt;"",INDEX([1]Sizer!G:G,(ROW()-3)/3+7),"")</f>
        <v>2.3574309884238639E-2</v>
      </c>
      <c r="H195" s="53">
        <f>IF($A194&lt;&gt;"",INDEX([1]Sizer!H:H,(ROW()-3)/3+7),"")</f>
        <v>0</v>
      </c>
      <c r="I195" s="53">
        <f>IF($A194&lt;&gt;"",INDEX([1]Sizer!I:I,(ROW()-3)/3+7),"")</f>
        <v>-2.8877639632746747E-2</v>
      </c>
      <c r="J195" s="53">
        <f>IF($A194&lt;&gt;"",INDEX([1]Sizer!J:J,(ROW()-3)/3+7),"")</f>
        <v>0</v>
      </c>
      <c r="K195" s="53">
        <f>IF($A194&lt;&gt;"",INDEX([1]Sizer!K:K,(ROW()-3)/3+7),"")</f>
        <v>2.6224127149557058E-2</v>
      </c>
      <c r="L195" s="53">
        <f>IF($A194&lt;&gt;"",INDEX([1]Sizer!L:L,(ROW()-3)/3+7),"")</f>
        <v>0</v>
      </c>
      <c r="M195" s="53">
        <f>IF($A194&lt;&gt;"",INDEX([1]Sizer!M:M,(ROW()-3)/3+7),"")</f>
        <v>6.5888377302140352E-3</v>
      </c>
      <c r="N195" s="53">
        <f>IF($A194&lt;&gt;"",INDEX([1]Sizer!N:N,(ROW()-3)/3+7),"")</f>
        <v>0</v>
      </c>
      <c r="O195" s="53">
        <f>IF($A194&lt;&gt;"",INDEX([1]Sizer!O:O,(ROW()-3)/3+7),"")</f>
        <v>0</v>
      </c>
      <c r="P195" s="53">
        <f>IF($A194&lt;&gt;"",INDEX([1]Sizer!P:P,(ROW()-3)/3+7),"")</f>
        <v>0</v>
      </c>
      <c r="Q195" s="53">
        <f>IF($A194&lt;&gt;"",INDEX([1]Sizer!Q:Q,(ROW()-3)/3+7),"")</f>
        <v>0</v>
      </c>
      <c r="R195" s="53">
        <f>IF($A194&lt;&gt;"",INDEX([1]Sizer!R:R,(ROW()-3)/3+7),"")</f>
        <v>2.2359715670024226E-2</v>
      </c>
      <c r="S195" s="53">
        <f>IF($A194&lt;&gt;"",INDEX([1]Sizer!S:S,(ROW()-3)/3+7),"")</f>
        <v>0</v>
      </c>
      <c r="T195" s="53">
        <f>IF($A194&lt;&gt;"",INDEX([1]Sizer!T:T,(ROW()-3)/3+7),"")</f>
        <v>0</v>
      </c>
      <c r="U195" s="53">
        <f>IF($A194&lt;&gt;"",INDEX([1]Sizer!U:U,(ROW()-3)/3+7),"")</f>
        <v>2.0430209953343704E-2</v>
      </c>
      <c r="V195" s="53">
        <f>IF($A194&lt;&gt;"",INDEX([1]Sizer!V:V,(ROW()-3)/3+7),"")</f>
        <v>4.4266282051282045E-2</v>
      </c>
      <c r="W195" s="53">
        <f>IF($A194&lt;&gt;"",INDEX([1]Sizer!W:W,(ROW()-3)/3+7),"")</f>
        <v>0</v>
      </c>
      <c r="X195" s="53">
        <f>IF($A194&lt;&gt;"",INDEX([1]Sizer!X:X,(ROW()-3)/3+7),"")</f>
        <v>0</v>
      </c>
      <c r="Y195" s="53">
        <f>IF($A194&lt;&gt;"",INDEX([1]Sizer!Y:Y,(ROW()-3)/3+7),"")</f>
        <v>0</v>
      </c>
      <c r="Z195" s="53">
        <f>IF($A194&lt;&gt;"",INDEX([1]Sizer!Z:Z,(ROW()-3)/3+7),"")</f>
        <v>0</v>
      </c>
      <c r="AA195" s="53">
        <f>IF($A194&lt;&gt;"",SUM($B195:$Z195),"")</f>
        <v>0.13323883789623633</v>
      </c>
    </row>
    <row r="196" spans="1:27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</row>
    <row r="197" spans="1:27" x14ac:dyDescent="0.2">
      <c r="A197" s="59">
        <f>IF(INDEX([1]Sizer!$A:$A,(ROW()-2)/3+7)&lt;&gt;"",INDEX([1]Sizer!$A:$A,(ROW()-2)/3+7),"")</f>
        <v>45335</v>
      </c>
      <c r="B197" s="51">
        <f>IF($A197&lt;&gt;"",INDEX([1]Sizer!EF:EF,(ROW()-2)/3+7),"")</f>
        <v>0</v>
      </c>
      <c r="C197" s="51">
        <f>IF($A197&lt;&gt;"",INDEX([1]Sizer!EG:EG,(ROW()-2)/3+7),"")</f>
        <v>0</v>
      </c>
      <c r="D197" s="51">
        <f>IF($A197&lt;&gt;"",INDEX([1]Sizer!EH:EH,(ROW()-2)/3+7),"")</f>
        <v>0</v>
      </c>
      <c r="E197" s="51">
        <f>IF($A197&lt;&gt;"",INDEX([1]Sizer!EI:EI,(ROW()-2)/3+7),"")</f>
        <v>1</v>
      </c>
      <c r="F197" s="51">
        <f>IF($A197&lt;&gt;"",INDEX([1]Sizer!EJ:EJ,(ROW()-2)/3+7),"")</f>
        <v>1</v>
      </c>
      <c r="G197" s="51">
        <f>IF($A197&lt;&gt;"",INDEX([1]Sizer!EK:EK,(ROW()-2)/3+7),"")</f>
        <v>2</v>
      </c>
      <c r="H197" s="51">
        <f>IF($A197&lt;&gt;"",INDEX([1]Sizer!EL:EL,(ROW()-2)/3+7),"")</f>
        <v>0</v>
      </c>
      <c r="I197" s="51">
        <f>IF($A197&lt;&gt;"",INDEX([1]Sizer!EM:EM,(ROW()-2)/3+7),"")</f>
        <v>-1</v>
      </c>
      <c r="J197" s="51">
        <f>IF($A197&lt;&gt;"",INDEX([1]Sizer!EN:EN,(ROW()-2)/3+7),"")</f>
        <v>0</v>
      </c>
      <c r="K197" s="51">
        <f>IF($A197&lt;&gt;"",INDEX([1]Sizer!EO:EO,(ROW()-2)/3+7),"")</f>
        <v>1</v>
      </c>
      <c r="L197" s="51">
        <f>IF($A197&lt;&gt;"",INDEX([1]Sizer!EP:EP,(ROW()-2)/3+7),"")</f>
        <v>0</v>
      </c>
      <c r="M197" s="51">
        <f>IF($A197&lt;&gt;"",INDEX([1]Sizer!EQ:EQ,(ROW()-2)/3+7),"")</f>
        <v>0.5</v>
      </c>
      <c r="N197" s="51">
        <f>IF($A197&lt;&gt;"",INDEX([1]Sizer!ER:ER,(ROW()-2)/3+7),"")</f>
        <v>0</v>
      </c>
      <c r="O197" s="51">
        <f>IF($A197&lt;&gt;"",INDEX([1]Sizer!ES:ES,(ROW()-2)/3+7),"")</f>
        <v>0</v>
      </c>
      <c r="P197" s="51">
        <f>IF($A197&lt;&gt;"",INDEX([1]Sizer!ET:ET,(ROW()-2)/3+7),"")</f>
        <v>0</v>
      </c>
      <c r="Q197" s="51">
        <f>IF($A197&lt;&gt;"",INDEX([1]Sizer!EU:EU,(ROW()-2)/3+7),"")</f>
        <v>0</v>
      </c>
      <c r="R197" s="51">
        <f>IF($A197&lt;&gt;"",INDEX([1]Sizer!EV:EV,(ROW()-2)/3+7),"")</f>
        <v>3</v>
      </c>
      <c r="S197" s="51">
        <f>IF($A197&lt;&gt;"",INDEX([1]Sizer!EW:EW,(ROW()-2)/3+7),"")</f>
        <v>0</v>
      </c>
      <c r="T197" s="51">
        <f>IF($A197&lt;&gt;"",INDEX([1]Sizer!EX:EX,(ROW()-2)/3+7),"")</f>
        <v>0</v>
      </c>
      <c r="U197" s="51">
        <f>IF($A197&lt;&gt;"",INDEX([1]Sizer!EY:EY,(ROW()-2)/3+7),"")</f>
        <v>1</v>
      </c>
      <c r="V197" s="51">
        <f>IF($A197&lt;&gt;"",INDEX([1]Sizer!EZ:EZ,(ROW()-2)/3+7),"")</f>
        <v>3</v>
      </c>
      <c r="W197" s="51">
        <f>IF($A197&lt;&gt;"",INDEX([1]Sizer!FA:FA,(ROW()-2)/3+7),"")</f>
        <v>0</v>
      </c>
      <c r="X197" s="51">
        <f>IF($A197&lt;&gt;"",INDEX([1]Sizer!FB:FB,(ROW()-2)/3+7),"")</f>
        <v>0</v>
      </c>
      <c r="Y197" s="51">
        <f>IF($A197&lt;&gt;"",INDEX([1]Sizer!FC:FC,(ROW()-2)/3+7),"")</f>
        <v>0</v>
      </c>
      <c r="Z197" s="51">
        <f>IF($A197&lt;&gt;"",INDEX([1]Sizer!FD:FD,(ROW()-2)/3+7),"")</f>
        <v>0</v>
      </c>
      <c r="AA197" s="52">
        <f>IF($A197&lt;&gt;"",INDEX([1]Sizer!$AB:$AB,(ROW()-2)/3+7)*'[1]Dashboard (Model)'!$U$2,"")</f>
        <v>0.03</v>
      </c>
    </row>
    <row r="198" spans="1:27" x14ac:dyDescent="0.2">
      <c r="A198" s="59"/>
      <c r="B198" s="53">
        <f>IF($A197&lt;&gt;"",INDEX([1]Sizer!B:B,(ROW()-3)/3+7),"")</f>
        <v>0</v>
      </c>
      <c r="C198" s="53">
        <f>IF($A197&lt;&gt;"",INDEX([1]Sizer!C:C,(ROW()-3)/3+7),"")</f>
        <v>0</v>
      </c>
      <c r="D198" s="53">
        <f>IF($A197&lt;&gt;"",INDEX([1]Sizer!D:D,(ROW()-3)/3+7),"")</f>
        <v>0</v>
      </c>
      <c r="E198" s="53">
        <f>IF($A197&lt;&gt;"",INDEX([1]Sizer!E:E,(ROW()-3)/3+7),"")</f>
        <v>8.2757759273277831E-3</v>
      </c>
      <c r="F198" s="53">
        <f>IF($A197&lt;&gt;"",INDEX([1]Sizer!F:F,(ROW()-3)/3+7),"")</f>
        <v>1.0397219162995592E-2</v>
      </c>
      <c r="G198" s="53">
        <f>IF($A197&lt;&gt;"",INDEX([1]Sizer!G:G,(ROW()-3)/3+7),"")</f>
        <v>2.3574309884238639E-2</v>
      </c>
      <c r="H198" s="53">
        <f>IF($A197&lt;&gt;"",INDEX([1]Sizer!H:H,(ROW()-3)/3+7),"")</f>
        <v>0</v>
      </c>
      <c r="I198" s="53">
        <f>IF($A197&lt;&gt;"",INDEX([1]Sizer!I:I,(ROW()-3)/3+7),"")</f>
        <v>-1.9605774536854553E-2</v>
      </c>
      <c r="J198" s="53">
        <f>IF($A197&lt;&gt;"",INDEX([1]Sizer!J:J,(ROW()-3)/3+7),"")</f>
        <v>0</v>
      </c>
      <c r="K198" s="53">
        <f>IF($A197&lt;&gt;"",INDEX([1]Sizer!K:K,(ROW()-3)/3+7),"")</f>
        <v>2.6224127149557058E-2</v>
      </c>
      <c r="L198" s="53">
        <f>IF($A197&lt;&gt;"",INDEX([1]Sizer!L:L,(ROW()-3)/3+7),"")</f>
        <v>0</v>
      </c>
      <c r="M198" s="53">
        <f>IF($A197&lt;&gt;"",INDEX([1]Sizer!M:M,(ROW()-3)/3+7),"")</f>
        <v>6.5888377302140352E-3</v>
      </c>
      <c r="N198" s="53">
        <f>IF($A197&lt;&gt;"",INDEX([1]Sizer!N:N,(ROW()-3)/3+7),"")</f>
        <v>0</v>
      </c>
      <c r="O198" s="53">
        <f>IF($A197&lt;&gt;"",INDEX([1]Sizer!O:O,(ROW()-3)/3+7),"")</f>
        <v>0</v>
      </c>
      <c r="P198" s="53">
        <f>IF($A197&lt;&gt;"",INDEX([1]Sizer!P:P,(ROW()-3)/3+7),"")</f>
        <v>0</v>
      </c>
      <c r="Q198" s="53">
        <f>IF($A197&lt;&gt;"",INDEX([1]Sizer!Q:Q,(ROW()-3)/3+7),"")</f>
        <v>0</v>
      </c>
      <c r="R198" s="53">
        <f>IF($A197&lt;&gt;"",INDEX([1]Sizer!R:R,(ROW()-3)/3+7),"")</f>
        <v>2.2359715670024226E-2</v>
      </c>
      <c r="S198" s="53">
        <f>IF($A197&lt;&gt;"",INDEX([1]Sizer!S:S,(ROW()-3)/3+7),"")</f>
        <v>0</v>
      </c>
      <c r="T198" s="53">
        <f>IF($A197&lt;&gt;"",INDEX([1]Sizer!T:T,(ROW()-3)/3+7),"")</f>
        <v>0</v>
      </c>
      <c r="U198" s="53">
        <f>IF($A197&lt;&gt;"",INDEX([1]Sizer!U:U,(ROW()-3)/3+7),"")</f>
        <v>2.0430209953343704E-2</v>
      </c>
      <c r="V198" s="53">
        <f>IF($A197&lt;&gt;"",INDEX([1]Sizer!V:V,(ROW()-3)/3+7),"")</f>
        <v>4.4266282051282045E-2</v>
      </c>
      <c r="W198" s="53">
        <f>IF($A197&lt;&gt;"",INDEX([1]Sizer!W:W,(ROW()-3)/3+7),"")</f>
        <v>0</v>
      </c>
      <c r="X198" s="53">
        <f>IF($A197&lt;&gt;"",INDEX([1]Sizer!X:X,(ROW()-3)/3+7),"")</f>
        <v>0</v>
      </c>
      <c r="Y198" s="53">
        <f>IF($A197&lt;&gt;"",INDEX([1]Sizer!Y:Y,(ROW()-3)/3+7),"")</f>
        <v>0</v>
      </c>
      <c r="Z198" s="53">
        <f>IF($A197&lt;&gt;"",INDEX([1]Sizer!Z:Z,(ROW()-3)/3+7),"")</f>
        <v>0</v>
      </c>
      <c r="AA198" s="53">
        <f>IF($A197&lt;&gt;"",SUM($B198:$Z198),"")</f>
        <v>0.14251070299212854</v>
      </c>
    </row>
    <row r="199" spans="1:27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</row>
    <row r="200" spans="1:27" x14ac:dyDescent="0.2">
      <c r="A200" s="59">
        <f>IF(INDEX([1]Sizer!$A:$A,(ROW()-2)/3+7)&lt;&gt;"",INDEX([1]Sizer!$A:$A,(ROW()-2)/3+7),"")</f>
        <v>45336</v>
      </c>
      <c r="B200" s="51">
        <f>IF($A200&lt;&gt;"",INDEX([1]Sizer!EF:EF,(ROW()-2)/3+7),"")</f>
        <v>0</v>
      </c>
      <c r="C200" s="51">
        <f>IF($A200&lt;&gt;"",INDEX([1]Sizer!EG:EG,(ROW()-2)/3+7),"")</f>
        <v>0</v>
      </c>
      <c r="D200" s="51">
        <f>IF($A200&lt;&gt;"",INDEX([1]Sizer!EH:EH,(ROW()-2)/3+7),"")</f>
        <v>0</v>
      </c>
      <c r="E200" s="51">
        <f>IF($A200&lt;&gt;"",INDEX([1]Sizer!EI:EI,(ROW()-2)/3+7),"")</f>
        <v>1</v>
      </c>
      <c r="F200" s="51">
        <f>IF($A200&lt;&gt;"",INDEX([1]Sizer!EJ:EJ,(ROW()-2)/3+7),"")</f>
        <v>1</v>
      </c>
      <c r="G200" s="51">
        <f>IF($A200&lt;&gt;"",INDEX([1]Sizer!EK:EK,(ROW()-2)/3+7),"")</f>
        <v>2</v>
      </c>
      <c r="H200" s="51">
        <f>IF($A200&lt;&gt;"",INDEX([1]Sizer!EL:EL,(ROW()-2)/3+7),"")</f>
        <v>0</v>
      </c>
      <c r="I200" s="51">
        <f>IF($A200&lt;&gt;"",INDEX([1]Sizer!EM:EM,(ROW()-2)/3+7),"")</f>
        <v>-1.5</v>
      </c>
      <c r="J200" s="51">
        <f>IF($A200&lt;&gt;"",INDEX([1]Sizer!EN:EN,(ROW()-2)/3+7),"")</f>
        <v>0</v>
      </c>
      <c r="K200" s="51">
        <f>IF($A200&lt;&gt;"",INDEX([1]Sizer!EO:EO,(ROW()-2)/3+7),"")</f>
        <v>1</v>
      </c>
      <c r="L200" s="51">
        <f>IF($A200&lt;&gt;"",INDEX([1]Sizer!EP:EP,(ROW()-2)/3+7),"")</f>
        <v>0</v>
      </c>
      <c r="M200" s="51">
        <f>IF($A200&lt;&gt;"",INDEX([1]Sizer!EQ:EQ,(ROW()-2)/3+7),"")</f>
        <v>0.5</v>
      </c>
      <c r="N200" s="51">
        <f>IF($A200&lt;&gt;"",INDEX([1]Sizer!ER:ER,(ROW()-2)/3+7),"")</f>
        <v>0</v>
      </c>
      <c r="O200" s="51">
        <f>IF($A200&lt;&gt;"",INDEX([1]Sizer!ES:ES,(ROW()-2)/3+7),"")</f>
        <v>0</v>
      </c>
      <c r="P200" s="51">
        <f>IF($A200&lt;&gt;"",INDEX([1]Sizer!ET:ET,(ROW()-2)/3+7),"")</f>
        <v>0</v>
      </c>
      <c r="Q200" s="51">
        <f>IF($A200&lt;&gt;"",INDEX([1]Sizer!EU:EU,(ROW()-2)/3+7),"")</f>
        <v>0</v>
      </c>
      <c r="R200" s="51">
        <f>IF($A200&lt;&gt;"",INDEX([1]Sizer!EV:EV,(ROW()-2)/3+7),"")</f>
        <v>3</v>
      </c>
      <c r="S200" s="51">
        <f>IF($A200&lt;&gt;"",INDEX([1]Sizer!EW:EW,(ROW()-2)/3+7),"")</f>
        <v>0</v>
      </c>
      <c r="T200" s="51">
        <f>IF($A200&lt;&gt;"",INDEX([1]Sizer!EX:EX,(ROW()-2)/3+7),"")</f>
        <v>0</v>
      </c>
      <c r="U200" s="51">
        <f>IF($A200&lt;&gt;"",INDEX([1]Sizer!EY:EY,(ROW()-2)/3+7),"")</f>
        <v>1</v>
      </c>
      <c r="V200" s="51">
        <f>IF($A200&lt;&gt;"",INDEX([1]Sizer!EZ:EZ,(ROW()-2)/3+7),"")</f>
        <v>3</v>
      </c>
      <c r="W200" s="51">
        <f>IF($A200&lt;&gt;"",INDEX([1]Sizer!FA:FA,(ROW()-2)/3+7),"")</f>
        <v>0</v>
      </c>
      <c r="X200" s="51">
        <f>IF($A200&lt;&gt;"",INDEX([1]Sizer!FB:FB,(ROW()-2)/3+7),"")</f>
        <v>0</v>
      </c>
      <c r="Y200" s="51">
        <f>IF($A200&lt;&gt;"",INDEX([1]Sizer!FC:FC,(ROW()-2)/3+7),"")</f>
        <v>0</v>
      </c>
      <c r="Z200" s="51">
        <f>IF($A200&lt;&gt;"",INDEX([1]Sizer!FD:FD,(ROW()-2)/3+7),"")</f>
        <v>0</v>
      </c>
      <c r="AA200" s="52">
        <f>IF($A200&lt;&gt;"",INDEX([1]Sizer!$AB:$AB,(ROW()-2)/3+7)*'[1]Dashboard (Model)'!$U$2,"")</f>
        <v>0.03</v>
      </c>
    </row>
    <row r="201" spans="1:27" x14ac:dyDescent="0.2">
      <c r="A201" s="59"/>
      <c r="B201" s="53">
        <f>IF($A200&lt;&gt;"",INDEX([1]Sizer!B:B,(ROW()-3)/3+7),"")</f>
        <v>0</v>
      </c>
      <c r="C201" s="53">
        <f>IF($A200&lt;&gt;"",INDEX([1]Sizer!C:C,(ROW()-3)/3+7),"")</f>
        <v>0</v>
      </c>
      <c r="D201" s="53">
        <f>IF($A200&lt;&gt;"",INDEX([1]Sizer!D:D,(ROW()-3)/3+7),"")</f>
        <v>0</v>
      </c>
      <c r="E201" s="53">
        <f>IF($A200&lt;&gt;"",INDEX([1]Sizer!E:E,(ROW()-3)/3+7),"")</f>
        <v>8.2757759273277831E-3</v>
      </c>
      <c r="F201" s="53">
        <f>IF($A200&lt;&gt;"",INDEX([1]Sizer!F:F,(ROW()-3)/3+7),"")</f>
        <v>1.0397219162995592E-2</v>
      </c>
      <c r="G201" s="53">
        <f>IF($A200&lt;&gt;"",INDEX([1]Sizer!G:G,(ROW()-3)/3+7),"")</f>
        <v>2.3574309884238639E-2</v>
      </c>
      <c r="H201" s="53">
        <f>IF($A200&lt;&gt;"",INDEX([1]Sizer!H:H,(ROW()-3)/3+7),"")</f>
        <v>0</v>
      </c>
      <c r="I201" s="53">
        <f>IF($A200&lt;&gt;"",INDEX([1]Sizer!I:I,(ROW()-3)/3+7),"")</f>
        <v>-2.9142983490566033E-2</v>
      </c>
      <c r="J201" s="53">
        <f>IF($A200&lt;&gt;"",INDEX([1]Sizer!J:J,(ROW()-3)/3+7),"")</f>
        <v>0</v>
      </c>
      <c r="K201" s="53">
        <f>IF($A200&lt;&gt;"",INDEX([1]Sizer!K:K,(ROW()-3)/3+7),"")</f>
        <v>2.6224127149557058E-2</v>
      </c>
      <c r="L201" s="53">
        <f>IF($A200&lt;&gt;"",INDEX([1]Sizer!L:L,(ROW()-3)/3+7),"")</f>
        <v>0</v>
      </c>
      <c r="M201" s="53">
        <f>IF($A200&lt;&gt;"",INDEX([1]Sizer!M:M,(ROW()-3)/3+7),"")</f>
        <v>6.5888377302140352E-3</v>
      </c>
      <c r="N201" s="53">
        <f>IF($A200&lt;&gt;"",INDEX([1]Sizer!N:N,(ROW()-3)/3+7),"")</f>
        <v>0</v>
      </c>
      <c r="O201" s="53">
        <f>IF($A200&lt;&gt;"",INDEX([1]Sizer!O:O,(ROW()-3)/3+7),"")</f>
        <v>0</v>
      </c>
      <c r="P201" s="53">
        <f>IF($A200&lt;&gt;"",INDEX([1]Sizer!P:P,(ROW()-3)/3+7),"")</f>
        <v>0</v>
      </c>
      <c r="Q201" s="53">
        <f>IF($A200&lt;&gt;"",INDEX([1]Sizer!Q:Q,(ROW()-3)/3+7),"")</f>
        <v>0</v>
      </c>
      <c r="R201" s="53">
        <f>IF($A200&lt;&gt;"",INDEX([1]Sizer!R:R,(ROW()-3)/3+7),"")</f>
        <v>2.2359715670024226E-2</v>
      </c>
      <c r="S201" s="53">
        <f>IF($A200&lt;&gt;"",INDEX([1]Sizer!S:S,(ROW()-3)/3+7),"")</f>
        <v>0</v>
      </c>
      <c r="T201" s="53">
        <f>IF($A200&lt;&gt;"",INDEX([1]Sizer!T:T,(ROW()-3)/3+7),"")</f>
        <v>0</v>
      </c>
      <c r="U201" s="53">
        <f>IF($A200&lt;&gt;"",INDEX([1]Sizer!U:U,(ROW()-3)/3+7),"")</f>
        <v>2.0430209953343704E-2</v>
      </c>
      <c r="V201" s="53">
        <f>IF($A200&lt;&gt;"",INDEX([1]Sizer!V:V,(ROW()-3)/3+7),"")</f>
        <v>4.4266282051282045E-2</v>
      </c>
      <c r="W201" s="53">
        <f>IF($A200&lt;&gt;"",INDEX([1]Sizer!W:W,(ROW()-3)/3+7),"")</f>
        <v>0</v>
      </c>
      <c r="X201" s="53">
        <f>IF($A200&lt;&gt;"",INDEX([1]Sizer!X:X,(ROW()-3)/3+7),"")</f>
        <v>0</v>
      </c>
      <c r="Y201" s="53">
        <f>IF($A200&lt;&gt;"",INDEX([1]Sizer!Y:Y,(ROW()-3)/3+7),"")</f>
        <v>0</v>
      </c>
      <c r="Z201" s="53">
        <f>IF($A200&lt;&gt;"",INDEX([1]Sizer!Z:Z,(ROW()-3)/3+7),"")</f>
        <v>0</v>
      </c>
      <c r="AA201" s="53">
        <f>IF($A200&lt;&gt;"",SUM($B201:$Z201),"")</f>
        <v>0.13297349403841704</v>
      </c>
    </row>
    <row r="202" spans="1:27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</row>
    <row r="203" spans="1:27" x14ac:dyDescent="0.2">
      <c r="A203" s="59">
        <f>IF(INDEX([1]Sizer!$A:$A,(ROW()-2)/3+7)&lt;&gt;"",INDEX([1]Sizer!$A:$A,(ROW()-2)/3+7),"")</f>
        <v>45337</v>
      </c>
      <c r="B203" s="51">
        <f>IF($A203&lt;&gt;"",INDEX([1]Sizer!EF:EF,(ROW()-2)/3+7),"")</f>
        <v>0</v>
      </c>
      <c r="C203" s="51">
        <f>IF($A203&lt;&gt;"",INDEX([1]Sizer!EG:EG,(ROW()-2)/3+7),"")</f>
        <v>0</v>
      </c>
      <c r="D203" s="51">
        <f>IF($A203&lt;&gt;"",INDEX([1]Sizer!EH:EH,(ROW()-2)/3+7),"")</f>
        <v>0</v>
      </c>
      <c r="E203" s="51">
        <f>IF($A203&lt;&gt;"",INDEX([1]Sizer!EI:EI,(ROW()-2)/3+7),"")</f>
        <v>0.5</v>
      </c>
      <c r="F203" s="51">
        <f>IF($A203&lt;&gt;"",INDEX([1]Sizer!EJ:EJ,(ROW()-2)/3+7),"")</f>
        <v>1</v>
      </c>
      <c r="G203" s="51">
        <f>IF($A203&lt;&gt;"",INDEX([1]Sizer!EK:EK,(ROW()-2)/3+7),"")</f>
        <v>2</v>
      </c>
      <c r="H203" s="51">
        <f>IF($A203&lt;&gt;"",INDEX([1]Sizer!EL:EL,(ROW()-2)/3+7),"")</f>
        <v>0</v>
      </c>
      <c r="I203" s="51">
        <f>IF($A203&lt;&gt;"",INDEX([1]Sizer!EM:EM,(ROW()-2)/3+7),"")</f>
        <v>-1</v>
      </c>
      <c r="J203" s="51">
        <f>IF($A203&lt;&gt;"",INDEX([1]Sizer!EN:EN,(ROW()-2)/3+7),"")</f>
        <v>0</v>
      </c>
      <c r="K203" s="51">
        <f>IF($A203&lt;&gt;"",INDEX([1]Sizer!EO:EO,(ROW()-2)/3+7),"")</f>
        <v>0</v>
      </c>
      <c r="L203" s="51">
        <f>IF($A203&lt;&gt;"",INDEX([1]Sizer!EP:EP,(ROW()-2)/3+7),"")</f>
        <v>0</v>
      </c>
      <c r="M203" s="51">
        <f>IF($A203&lt;&gt;"",INDEX([1]Sizer!EQ:EQ,(ROW()-2)/3+7),"")</f>
        <v>0.5</v>
      </c>
      <c r="N203" s="51">
        <f>IF($A203&lt;&gt;"",INDEX([1]Sizer!ER:ER,(ROW()-2)/3+7),"")</f>
        <v>0</v>
      </c>
      <c r="O203" s="51">
        <f>IF($A203&lt;&gt;"",INDEX([1]Sizer!ES:ES,(ROW()-2)/3+7),"")</f>
        <v>0</v>
      </c>
      <c r="P203" s="51">
        <f>IF($A203&lt;&gt;"",INDEX([1]Sizer!ET:ET,(ROW()-2)/3+7),"")</f>
        <v>0</v>
      </c>
      <c r="Q203" s="51">
        <f>IF($A203&lt;&gt;"",INDEX([1]Sizer!EU:EU,(ROW()-2)/3+7),"")</f>
        <v>0</v>
      </c>
      <c r="R203" s="51">
        <f>IF($A203&lt;&gt;"",INDEX([1]Sizer!EV:EV,(ROW()-2)/3+7),"")</f>
        <v>3</v>
      </c>
      <c r="S203" s="51">
        <f>IF($A203&lt;&gt;"",INDEX([1]Sizer!EW:EW,(ROW()-2)/3+7),"")</f>
        <v>0</v>
      </c>
      <c r="T203" s="51">
        <f>IF($A203&lt;&gt;"",INDEX([1]Sizer!EX:EX,(ROW()-2)/3+7),"")</f>
        <v>0.5</v>
      </c>
      <c r="U203" s="51">
        <f>IF($A203&lt;&gt;"",INDEX([1]Sizer!EY:EY,(ROW()-2)/3+7),"")</f>
        <v>1</v>
      </c>
      <c r="V203" s="51">
        <f>IF($A203&lt;&gt;"",INDEX([1]Sizer!EZ:EZ,(ROW()-2)/3+7),"")</f>
        <v>3</v>
      </c>
      <c r="W203" s="51">
        <f>IF($A203&lt;&gt;"",INDEX([1]Sizer!FA:FA,(ROW()-2)/3+7),"")</f>
        <v>0</v>
      </c>
      <c r="X203" s="51">
        <f>IF($A203&lt;&gt;"",INDEX([1]Sizer!FB:FB,(ROW()-2)/3+7),"")</f>
        <v>0</v>
      </c>
      <c r="Y203" s="51">
        <f>IF($A203&lt;&gt;"",INDEX([1]Sizer!FC:FC,(ROW()-2)/3+7),"")</f>
        <v>0</v>
      </c>
      <c r="Z203" s="51">
        <f>IF($A203&lt;&gt;"",INDEX([1]Sizer!FD:FD,(ROW()-2)/3+7),"")</f>
        <v>0</v>
      </c>
      <c r="AA203" s="52">
        <f>IF($A203&lt;&gt;"",INDEX([1]Sizer!$AB:$AB,(ROW()-2)/3+7)*'[1]Dashboard (Model)'!$U$2,"")</f>
        <v>0.03</v>
      </c>
    </row>
    <row r="204" spans="1:27" x14ac:dyDescent="0.2">
      <c r="A204" s="59"/>
      <c r="B204" s="53">
        <f>IF($A203&lt;&gt;"",INDEX([1]Sizer!B:B,(ROW()-3)/3+7),"")</f>
        <v>0</v>
      </c>
      <c r="C204" s="53">
        <f>IF($A203&lt;&gt;"",INDEX([1]Sizer!C:C,(ROW()-3)/3+7),"")</f>
        <v>0</v>
      </c>
      <c r="D204" s="53">
        <f>IF($A203&lt;&gt;"",INDEX([1]Sizer!D:D,(ROW()-3)/3+7),"")</f>
        <v>0</v>
      </c>
      <c r="E204" s="53">
        <f>IF($A203&lt;&gt;"",INDEX([1]Sizer!E:E,(ROW()-3)/3+7),"")</f>
        <v>4.392626280466265E-3</v>
      </c>
      <c r="F204" s="53">
        <f>IF($A203&lt;&gt;"",INDEX([1]Sizer!F:F,(ROW()-3)/3+7),"")</f>
        <v>1.0397219162995592E-2</v>
      </c>
      <c r="G204" s="53">
        <f>IF($A203&lt;&gt;"",INDEX([1]Sizer!G:G,(ROW()-3)/3+7),"")</f>
        <v>2.3574309884238639E-2</v>
      </c>
      <c r="H204" s="53">
        <f>IF($A203&lt;&gt;"",INDEX([1]Sizer!H:H,(ROW()-3)/3+7),"")</f>
        <v>0</v>
      </c>
      <c r="I204" s="53">
        <f>IF($A203&lt;&gt;"",INDEX([1]Sizer!I:I,(ROW()-3)/3+7),"")</f>
        <v>-1.7392342657342654E-2</v>
      </c>
      <c r="J204" s="53">
        <f>IF($A203&lt;&gt;"",INDEX([1]Sizer!J:J,(ROW()-3)/3+7),"")</f>
        <v>0</v>
      </c>
      <c r="K204" s="53">
        <f>IF($A203&lt;&gt;"",INDEX([1]Sizer!K:K,(ROW()-3)/3+7),"")</f>
        <v>0</v>
      </c>
      <c r="L204" s="53">
        <f>IF($A203&lt;&gt;"",INDEX([1]Sizer!L:L,(ROW()-3)/3+7),"")</f>
        <v>0</v>
      </c>
      <c r="M204" s="53">
        <f>IF($A203&lt;&gt;"",INDEX([1]Sizer!M:M,(ROW()-3)/3+7),"")</f>
        <v>6.5888377302140352E-3</v>
      </c>
      <c r="N204" s="53">
        <f>IF($A203&lt;&gt;"",INDEX([1]Sizer!N:N,(ROW()-3)/3+7),"")</f>
        <v>0</v>
      </c>
      <c r="O204" s="53">
        <f>IF($A203&lt;&gt;"",INDEX([1]Sizer!O:O,(ROW()-3)/3+7),"")</f>
        <v>0</v>
      </c>
      <c r="P204" s="53">
        <f>IF($A203&lt;&gt;"",INDEX([1]Sizer!P:P,(ROW()-3)/3+7),"")</f>
        <v>0</v>
      </c>
      <c r="Q204" s="53">
        <f>IF($A203&lt;&gt;"",INDEX([1]Sizer!Q:Q,(ROW()-3)/3+7),"")</f>
        <v>0</v>
      </c>
      <c r="R204" s="53">
        <f>IF($A203&lt;&gt;"",INDEX([1]Sizer!R:R,(ROW()-3)/3+7),"")</f>
        <v>2.2359715670024226E-2</v>
      </c>
      <c r="S204" s="53">
        <f>IF($A203&lt;&gt;"",INDEX([1]Sizer!S:S,(ROW()-3)/3+7),"")</f>
        <v>0</v>
      </c>
      <c r="T204" s="53">
        <f>IF($A203&lt;&gt;"",INDEX([1]Sizer!T:T,(ROW()-3)/3+7),"")</f>
        <v>1.6025161082474221E-2</v>
      </c>
      <c r="U204" s="53">
        <f>IF($A203&lt;&gt;"",INDEX([1]Sizer!U:U,(ROW()-3)/3+7),"")</f>
        <v>2.0430209953343704E-2</v>
      </c>
      <c r="V204" s="53">
        <f>IF($A203&lt;&gt;"",INDEX([1]Sizer!V:V,(ROW()-3)/3+7),"")</f>
        <v>4.4266282051282045E-2</v>
      </c>
      <c r="W204" s="53">
        <f>IF($A203&lt;&gt;"",INDEX([1]Sizer!W:W,(ROW()-3)/3+7),"")</f>
        <v>0</v>
      </c>
      <c r="X204" s="53">
        <f>IF($A203&lt;&gt;"",INDEX([1]Sizer!X:X,(ROW()-3)/3+7),"")</f>
        <v>0</v>
      </c>
      <c r="Y204" s="53">
        <f>IF($A203&lt;&gt;"",INDEX([1]Sizer!Y:Y,(ROW()-3)/3+7),"")</f>
        <v>0</v>
      </c>
      <c r="Z204" s="53">
        <f>IF($A203&lt;&gt;"",INDEX([1]Sizer!Z:Z,(ROW()-3)/3+7),"")</f>
        <v>0</v>
      </c>
      <c r="AA204" s="53">
        <f>IF($A203&lt;&gt;"",SUM($B204:$Z204),"")</f>
        <v>0.13064201915769608</v>
      </c>
    </row>
    <row r="205" spans="1:27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</row>
    <row r="206" spans="1:27" x14ac:dyDescent="0.2">
      <c r="A206" s="59">
        <f>IF(INDEX([1]Sizer!$A:$A,(ROW()-2)/3+7)&lt;&gt;"",INDEX([1]Sizer!$A:$A,(ROW()-2)/3+7),"")</f>
        <v>45338</v>
      </c>
      <c r="B206" s="51">
        <f>IF($A206&lt;&gt;"",INDEX([1]Sizer!EF:EF,(ROW()-2)/3+7),"")</f>
        <v>0</v>
      </c>
      <c r="C206" s="51">
        <f>IF($A206&lt;&gt;"",INDEX([1]Sizer!EG:EG,(ROW()-2)/3+7),"")</f>
        <v>0</v>
      </c>
      <c r="D206" s="51">
        <f>IF($A206&lt;&gt;"",INDEX([1]Sizer!EH:EH,(ROW()-2)/3+7),"")</f>
        <v>0</v>
      </c>
      <c r="E206" s="51">
        <f>IF($A206&lt;&gt;"",INDEX([1]Sizer!EI:EI,(ROW()-2)/3+7),"")</f>
        <v>0.5</v>
      </c>
      <c r="F206" s="51">
        <f>IF($A206&lt;&gt;"",INDEX([1]Sizer!EJ:EJ,(ROW()-2)/3+7),"")</f>
        <v>1</v>
      </c>
      <c r="G206" s="51">
        <f>IF($A206&lt;&gt;"",INDEX([1]Sizer!EK:EK,(ROW()-2)/3+7),"")</f>
        <v>2</v>
      </c>
      <c r="H206" s="51">
        <f>IF($A206&lt;&gt;"",INDEX([1]Sizer!EL:EL,(ROW()-2)/3+7),"")</f>
        <v>0</v>
      </c>
      <c r="I206" s="51">
        <f>IF($A206&lt;&gt;"",INDEX([1]Sizer!EM:EM,(ROW()-2)/3+7),"")</f>
        <v>-1</v>
      </c>
      <c r="J206" s="51">
        <f>IF($A206&lt;&gt;"",INDEX([1]Sizer!EN:EN,(ROW()-2)/3+7),"")</f>
        <v>0</v>
      </c>
      <c r="K206" s="51">
        <f>IF($A206&lt;&gt;"",INDEX([1]Sizer!EO:EO,(ROW()-2)/3+7),"")</f>
        <v>0</v>
      </c>
      <c r="L206" s="51">
        <f>IF($A206&lt;&gt;"",INDEX([1]Sizer!EP:EP,(ROW()-2)/3+7),"")</f>
        <v>0</v>
      </c>
      <c r="M206" s="51">
        <f>IF($A206&lt;&gt;"",INDEX([1]Sizer!EQ:EQ,(ROW()-2)/3+7),"")</f>
        <v>0.5</v>
      </c>
      <c r="N206" s="51">
        <f>IF($A206&lt;&gt;"",INDEX([1]Sizer!ER:ER,(ROW()-2)/3+7),"")</f>
        <v>0</v>
      </c>
      <c r="O206" s="51">
        <f>IF($A206&lt;&gt;"",INDEX([1]Sizer!ES:ES,(ROW()-2)/3+7),"")</f>
        <v>0</v>
      </c>
      <c r="P206" s="51">
        <f>IF($A206&lt;&gt;"",INDEX([1]Sizer!ET:ET,(ROW()-2)/3+7),"")</f>
        <v>0</v>
      </c>
      <c r="Q206" s="51">
        <f>IF($A206&lt;&gt;"",INDEX([1]Sizer!EU:EU,(ROW()-2)/3+7),"")</f>
        <v>0</v>
      </c>
      <c r="R206" s="51">
        <f>IF($A206&lt;&gt;"",INDEX([1]Sizer!EV:EV,(ROW()-2)/3+7),"")</f>
        <v>3</v>
      </c>
      <c r="S206" s="51">
        <f>IF($A206&lt;&gt;"",INDEX([1]Sizer!EW:EW,(ROW()-2)/3+7),"")</f>
        <v>0</v>
      </c>
      <c r="T206" s="51">
        <f>IF($A206&lt;&gt;"",INDEX([1]Sizer!EX:EX,(ROW()-2)/3+7),"")</f>
        <v>1</v>
      </c>
      <c r="U206" s="51">
        <f>IF($A206&lt;&gt;"",INDEX([1]Sizer!EY:EY,(ROW()-2)/3+7),"")</f>
        <v>1</v>
      </c>
      <c r="V206" s="51">
        <f>IF($A206&lt;&gt;"",INDEX([1]Sizer!EZ:EZ,(ROW()-2)/3+7),"")</f>
        <v>3</v>
      </c>
      <c r="W206" s="51">
        <f>IF($A206&lt;&gt;"",INDEX([1]Sizer!FA:FA,(ROW()-2)/3+7),"")</f>
        <v>0</v>
      </c>
      <c r="X206" s="51">
        <f>IF($A206&lt;&gt;"",INDEX([1]Sizer!FB:FB,(ROW()-2)/3+7),"")</f>
        <v>0</v>
      </c>
      <c r="Y206" s="51">
        <f>IF($A206&lt;&gt;"",INDEX([1]Sizer!FC:FC,(ROW()-2)/3+7),"")</f>
        <v>0</v>
      </c>
      <c r="Z206" s="51">
        <f>IF($A206&lt;&gt;"",INDEX([1]Sizer!FD:FD,(ROW()-2)/3+7),"")</f>
        <v>0</v>
      </c>
      <c r="AA206" s="52">
        <f>IF($A206&lt;&gt;"",INDEX([1]Sizer!$AB:$AB,(ROW()-2)/3+7)*'[1]Dashboard (Model)'!$U$2,"")</f>
        <v>0.03</v>
      </c>
    </row>
    <row r="207" spans="1:27" x14ac:dyDescent="0.2">
      <c r="A207" s="59"/>
      <c r="B207" s="53">
        <f>IF($A206&lt;&gt;"",INDEX([1]Sizer!B:B,(ROW()-3)/3+7),"")</f>
        <v>0</v>
      </c>
      <c r="C207" s="53">
        <f>IF($A206&lt;&gt;"",INDEX([1]Sizer!C:C,(ROW()-3)/3+7),"")</f>
        <v>0</v>
      </c>
      <c r="D207" s="53">
        <f>IF($A206&lt;&gt;"",INDEX([1]Sizer!D:D,(ROW()-3)/3+7),"")</f>
        <v>0</v>
      </c>
      <c r="E207" s="53">
        <f>IF($A206&lt;&gt;"",INDEX([1]Sizer!E:E,(ROW()-3)/3+7),"")</f>
        <v>4.392626280466265E-3</v>
      </c>
      <c r="F207" s="53">
        <f>IF($A206&lt;&gt;"",INDEX([1]Sizer!F:F,(ROW()-3)/3+7),"")</f>
        <v>1.0397219162995592E-2</v>
      </c>
      <c r="G207" s="53">
        <f>IF($A206&lt;&gt;"",INDEX([1]Sizer!G:G,(ROW()-3)/3+7),"")</f>
        <v>2.3574309884238639E-2</v>
      </c>
      <c r="H207" s="53">
        <f>IF($A206&lt;&gt;"",INDEX([1]Sizer!H:H,(ROW()-3)/3+7),"")</f>
        <v>0</v>
      </c>
      <c r="I207" s="53">
        <f>IF($A206&lt;&gt;"",INDEX([1]Sizer!I:I,(ROW()-3)/3+7),"")</f>
        <v>-1.7392342657342654E-2</v>
      </c>
      <c r="J207" s="53">
        <f>IF($A206&lt;&gt;"",INDEX([1]Sizer!J:J,(ROW()-3)/3+7),"")</f>
        <v>0</v>
      </c>
      <c r="K207" s="53">
        <f>IF($A206&lt;&gt;"",INDEX([1]Sizer!K:K,(ROW()-3)/3+7),"")</f>
        <v>0</v>
      </c>
      <c r="L207" s="53">
        <f>IF($A206&lt;&gt;"",INDEX([1]Sizer!L:L,(ROW()-3)/3+7),"")</f>
        <v>0</v>
      </c>
      <c r="M207" s="53">
        <f>IF($A206&lt;&gt;"",INDEX([1]Sizer!M:M,(ROW()-3)/3+7),"")</f>
        <v>6.5888377302140352E-3</v>
      </c>
      <c r="N207" s="53">
        <f>IF($A206&lt;&gt;"",INDEX([1]Sizer!N:N,(ROW()-3)/3+7),"")</f>
        <v>0</v>
      </c>
      <c r="O207" s="53">
        <f>IF($A206&lt;&gt;"",INDEX([1]Sizer!O:O,(ROW()-3)/3+7),"")</f>
        <v>0</v>
      </c>
      <c r="P207" s="53">
        <f>IF($A206&lt;&gt;"",INDEX([1]Sizer!P:P,(ROW()-3)/3+7),"")</f>
        <v>0</v>
      </c>
      <c r="Q207" s="53">
        <f>IF($A206&lt;&gt;"",INDEX([1]Sizer!Q:Q,(ROW()-3)/3+7),"")</f>
        <v>0</v>
      </c>
      <c r="R207" s="53">
        <f>IF($A206&lt;&gt;"",INDEX([1]Sizer!R:R,(ROW()-3)/3+7),"")</f>
        <v>2.2359715670024226E-2</v>
      </c>
      <c r="S207" s="53">
        <f>IF($A206&lt;&gt;"",INDEX([1]Sizer!S:S,(ROW()-3)/3+7),"")</f>
        <v>0</v>
      </c>
      <c r="T207" s="53">
        <f>IF($A206&lt;&gt;"",INDEX([1]Sizer!T:T,(ROW()-3)/3+7),"")</f>
        <v>3.1708441558441561E-2</v>
      </c>
      <c r="U207" s="53">
        <f>IF($A206&lt;&gt;"",INDEX([1]Sizer!U:U,(ROW()-3)/3+7),"")</f>
        <v>2.0430209953343704E-2</v>
      </c>
      <c r="V207" s="53">
        <f>IF($A206&lt;&gt;"",INDEX([1]Sizer!V:V,(ROW()-3)/3+7),"")</f>
        <v>4.4266282051282045E-2</v>
      </c>
      <c r="W207" s="53">
        <f>IF($A206&lt;&gt;"",INDEX([1]Sizer!W:W,(ROW()-3)/3+7),"")</f>
        <v>0</v>
      </c>
      <c r="X207" s="53">
        <f>IF($A206&lt;&gt;"",INDEX([1]Sizer!X:X,(ROW()-3)/3+7),"")</f>
        <v>0</v>
      </c>
      <c r="Y207" s="53">
        <f>IF($A206&lt;&gt;"",INDEX([1]Sizer!Y:Y,(ROW()-3)/3+7),"")</f>
        <v>0</v>
      </c>
      <c r="Z207" s="53">
        <f>IF($A206&lt;&gt;"",INDEX([1]Sizer!Z:Z,(ROW()-3)/3+7),"")</f>
        <v>0</v>
      </c>
      <c r="AA207" s="53">
        <f>IF($A206&lt;&gt;"",SUM($B207:$Z207),"")</f>
        <v>0.14632529963366342</v>
      </c>
    </row>
    <row r="208" spans="1:27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</row>
    <row r="209" spans="1:27" x14ac:dyDescent="0.2">
      <c r="A209" s="59">
        <f>IF(INDEX([1]Sizer!$A:$A,(ROW()-2)/3+7)&lt;&gt;"",INDEX([1]Sizer!$A:$A,(ROW()-2)/3+7),"")</f>
        <v>45341</v>
      </c>
      <c r="B209" s="51">
        <f>IF($A209&lt;&gt;"",INDEX([1]Sizer!EF:EF,(ROW()-2)/3+7),"")</f>
        <v>0</v>
      </c>
      <c r="C209" s="51">
        <f>IF($A209&lt;&gt;"",INDEX([1]Sizer!EG:EG,(ROW()-2)/3+7),"")</f>
        <v>0</v>
      </c>
      <c r="D209" s="51">
        <f>IF($A209&lt;&gt;"",INDEX([1]Sizer!EH:EH,(ROW()-2)/3+7),"")</f>
        <v>0</v>
      </c>
      <c r="E209" s="51">
        <f>IF($A209&lt;&gt;"",INDEX([1]Sizer!EI:EI,(ROW()-2)/3+7),"")</f>
        <v>0</v>
      </c>
      <c r="F209" s="51">
        <f>IF($A209&lt;&gt;"",INDEX([1]Sizer!EJ:EJ,(ROW()-2)/3+7),"")</f>
        <v>1</v>
      </c>
      <c r="G209" s="51">
        <f>IF($A209&lt;&gt;"",INDEX([1]Sizer!EK:EK,(ROW()-2)/3+7),"")</f>
        <v>2</v>
      </c>
      <c r="H209" s="51">
        <f>IF($A209&lt;&gt;"",INDEX([1]Sizer!EL:EL,(ROW()-2)/3+7),"")</f>
        <v>0</v>
      </c>
      <c r="I209" s="51">
        <f>IF($A209&lt;&gt;"",INDEX([1]Sizer!EM:EM,(ROW()-2)/3+7),"")</f>
        <v>-1.5</v>
      </c>
      <c r="J209" s="51">
        <f>IF($A209&lt;&gt;"",INDEX([1]Sizer!EN:EN,(ROW()-2)/3+7),"")</f>
        <v>0</v>
      </c>
      <c r="K209" s="51">
        <f>IF($A209&lt;&gt;"",INDEX([1]Sizer!EO:EO,(ROW()-2)/3+7),"")</f>
        <v>1</v>
      </c>
      <c r="L209" s="51">
        <f>IF($A209&lt;&gt;"",INDEX([1]Sizer!EP:EP,(ROW()-2)/3+7),"")</f>
        <v>0</v>
      </c>
      <c r="M209" s="51">
        <f>IF($A209&lt;&gt;"",INDEX([1]Sizer!EQ:EQ,(ROW()-2)/3+7),"")</f>
        <v>0</v>
      </c>
      <c r="N209" s="51">
        <f>IF($A209&lt;&gt;"",INDEX([1]Sizer!ER:ER,(ROW()-2)/3+7),"")</f>
        <v>0</v>
      </c>
      <c r="O209" s="51">
        <f>IF($A209&lt;&gt;"",INDEX([1]Sizer!ES:ES,(ROW()-2)/3+7),"")</f>
        <v>0</v>
      </c>
      <c r="P209" s="51">
        <f>IF($A209&lt;&gt;"",INDEX([1]Sizer!ET:ET,(ROW()-2)/3+7),"")</f>
        <v>0</v>
      </c>
      <c r="Q209" s="51">
        <f>IF($A209&lt;&gt;"",INDEX([1]Sizer!EU:EU,(ROW()-2)/3+7),"")</f>
        <v>0</v>
      </c>
      <c r="R209" s="51">
        <f>IF($A209&lt;&gt;"",INDEX([1]Sizer!EV:EV,(ROW()-2)/3+7),"")</f>
        <v>3</v>
      </c>
      <c r="S209" s="51">
        <f>IF($A209&lt;&gt;"",INDEX([1]Sizer!EW:EW,(ROW()-2)/3+7),"")</f>
        <v>3</v>
      </c>
      <c r="T209" s="51">
        <f>IF($A209&lt;&gt;"",INDEX([1]Sizer!EX:EX,(ROW()-2)/3+7),"")</f>
        <v>1</v>
      </c>
      <c r="U209" s="51">
        <f>IF($A209&lt;&gt;"",INDEX([1]Sizer!EY:EY,(ROW()-2)/3+7),"")</f>
        <v>1</v>
      </c>
      <c r="V209" s="51">
        <f>IF($A209&lt;&gt;"",INDEX([1]Sizer!EZ:EZ,(ROW()-2)/3+7),"")</f>
        <v>1</v>
      </c>
      <c r="W209" s="51">
        <f>IF($A209&lt;&gt;"",INDEX([1]Sizer!FA:FA,(ROW()-2)/3+7),"")</f>
        <v>0</v>
      </c>
      <c r="X209" s="51">
        <f>IF($A209&lt;&gt;"",INDEX([1]Sizer!FB:FB,(ROW()-2)/3+7),"")</f>
        <v>0</v>
      </c>
      <c r="Y209" s="51">
        <f>IF($A209&lt;&gt;"",INDEX([1]Sizer!FC:FC,(ROW()-2)/3+7),"")</f>
        <v>0</v>
      </c>
      <c r="Z209" s="51">
        <f>IF($A209&lt;&gt;"",INDEX([1]Sizer!FD:FD,(ROW()-2)/3+7),"")</f>
        <v>0</v>
      </c>
      <c r="AA209" s="52">
        <f>IF($A209&lt;&gt;"",INDEX([1]Sizer!$AB:$AB,(ROW()-2)/3+7)*'[1]Dashboard (Model)'!$U$2,"")</f>
        <v>0.03</v>
      </c>
    </row>
    <row r="210" spans="1:27" x14ac:dyDescent="0.2">
      <c r="A210" s="59"/>
      <c r="B210" s="53">
        <f>IF($A209&lt;&gt;"",INDEX([1]Sizer!B:B,(ROW()-3)/3+7),"")</f>
        <v>0</v>
      </c>
      <c r="C210" s="53">
        <f>IF($A209&lt;&gt;"",INDEX([1]Sizer!C:C,(ROW()-3)/3+7),"")</f>
        <v>0</v>
      </c>
      <c r="D210" s="53">
        <f>IF($A209&lt;&gt;"",INDEX([1]Sizer!D:D,(ROW()-3)/3+7),"")</f>
        <v>0</v>
      </c>
      <c r="E210" s="53">
        <f>IF($A209&lt;&gt;"",INDEX([1]Sizer!E:E,(ROW()-3)/3+7),"")</f>
        <v>0</v>
      </c>
      <c r="F210" s="53">
        <f>IF($A209&lt;&gt;"",INDEX([1]Sizer!F:F,(ROW()-3)/3+7),"")</f>
        <v>1.0397219162995592E-2</v>
      </c>
      <c r="G210" s="53">
        <f>IF($A209&lt;&gt;"",INDEX([1]Sizer!G:G,(ROW()-3)/3+7),"")</f>
        <v>2.3574309884238639E-2</v>
      </c>
      <c r="H210" s="53">
        <f>IF($A209&lt;&gt;"",INDEX([1]Sizer!H:H,(ROW()-3)/3+7),"")</f>
        <v>0</v>
      </c>
      <c r="I210" s="53">
        <f>IF($A209&lt;&gt;"",INDEX([1]Sizer!I:I,(ROW()-3)/3+7),"")</f>
        <v>-2.7875530273814113E-2</v>
      </c>
      <c r="J210" s="53">
        <f>IF($A209&lt;&gt;"",INDEX([1]Sizer!J:J,(ROW()-3)/3+7),"")</f>
        <v>0</v>
      </c>
      <c r="K210" s="53">
        <f>IF($A209&lt;&gt;"",INDEX([1]Sizer!K:K,(ROW()-3)/3+7),"")</f>
        <v>2.6132049891540127E-2</v>
      </c>
      <c r="L210" s="53">
        <f>IF($A209&lt;&gt;"",INDEX([1]Sizer!L:L,(ROW()-3)/3+7),"")</f>
        <v>0</v>
      </c>
      <c r="M210" s="53">
        <f>IF($A209&lt;&gt;"",INDEX([1]Sizer!M:M,(ROW()-3)/3+7),"")</f>
        <v>0</v>
      </c>
      <c r="N210" s="53">
        <f>IF($A209&lt;&gt;"",INDEX([1]Sizer!N:N,(ROW()-3)/3+7),"")</f>
        <v>0</v>
      </c>
      <c r="O210" s="53">
        <f>IF($A209&lt;&gt;"",INDEX([1]Sizer!O:O,(ROW()-3)/3+7),"")</f>
        <v>0</v>
      </c>
      <c r="P210" s="53">
        <f>IF($A209&lt;&gt;"",INDEX([1]Sizer!P:P,(ROW()-3)/3+7),"")</f>
        <v>0</v>
      </c>
      <c r="Q210" s="53">
        <f>IF($A209&lt;&gt;"",INDEX([1]Sizer!Q:Q,(ROW()-3)/3+7),"")</f>
        <v>0</v>
      </c>
      <c r="R210" s="53">
        <f>IF($A209&lt;&gt;"",INDEX([1]Sizer!R:R,(ROW()-3)/3+7),"")</f>
        <v>2.2359715670024226E-2</v>
      </c>
      <c r="S210" s="53">
        <f>IF($A209&lt;&gt;"",INDEX([1]Sizer!S:S,(ROW()-3)/3+7),"")</f>
        <v>0.05</v>
      </c>
      <c r="T210" s="53">
        <f>IF($A209&lt;&gt;"",INDEX([1]Sizer!T:T,(ROW()-3)/3+7),"")</f>
        <v>3.1708441558441561E-2</v>
      </c>
      <c r="U210" s="53">
        <f>IF($A209&lt;&gt;"",INDEX([1]Sizer!U:U,(ROW()-3)/3+7),"")</f>
        <v>2.0430209953343704E-2</v>
      </c>
      <c r="V210" s="53">
        <f>IF($A209&lt;&gt;"",INDEX([1]Sizer!V:V,(ROW()-3)/3+7),"")</f>
        <v>1.4470720720720722E-2</v>
      </c>
      <c r="W210" s="53">
        <f>IF($A209&lt;&gt;"",INDEX([1]Sizer!W:W,(ROW()-3)/3+7),"")</f>
        <v>0</v>
      </c>
      <c r="X210" s="53">
        <f>IF($A209&lt;&gt;"",INDEX([1]Sizer!X:X,(ROW()-3)/3+7),"")</f>
        <v>0</v>
      </c>
      <c r="Y210" s="53">
        <f>IF($A209&lt;&gt;"",INDEX([1]Sizer!Y:Y,(ROW()-3)/3+7),"")</f>
        <v>0</v>
      </c>
      <c r="Z210" s="53">
        <f>IF($A209&lt;&gt;"",INDEX([1]Sizer!Z:Z,(ROW()-3)/3+7),"")</f>
        <v>0</v>
      </c>
      <c r="AA210" s="53">
        <f>IF($A209&lt;&gt;"",SUM($B210:$Z210),"")</f>
        <v>0.1711971365674905</v>
      </c>
    </row>
    <row r="211" spans="1:27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</row>
    <row r="212" spans="1:27" x14ac:dyDescent="0.2">
      <c r="A212" s="59">
        <f>IF(INDEX([1]Sizer!$A:$A,(ROW()-2)/3+7)&lt;&gt;"",INDEX([1]Sizer!$A:$A,(ROW()-2)/3+7),"")</f>
        <v>45342</v>
      </c>
      <c r="B212" s="51">
        <f>IF($A212&lt;&gt;"",INDEX([1]Sizer!EF:EF,(ROW()-2)/3+7),"")</f>
        <v>0</v>
      </c>
      <c r="C212" s="51">
        <f>IF($A212&lt;&gt;"",INDEX([1]Sizer!EG:EG,(ROW()-2)/3+7),"")</f>
        <v>0</v>
      </c>
      <c r="D212" s="51">
        <f>IF($A212&lt;&gt;"",INDEX([1]Sizer!EH:EH,(ROW()-2)/3+7),"")</f>
        <v>0</v>
      </c>
      <c r="E212" s="51">
        <f>IF($A212&lt;&gt;"",INDEX([1]Sizer!EI:EI,(ROW()-2)/3+7),"")</f>
        <v>0</v>
      </c>
      <c r="F212" s="51">
        <f>IF($A212&lt;&gt;"",INDEX([1]Sizer!EJ:EJ,(ROW()-2)/3+7),"")</f>
        <v>1</v>
      </c>
      <c r="G212" s="51">
        <f>IF($A212&lt;&gt;"",INDEX([1]Sizer!EK:EK,(ROW()-2)/3+7),"")</f>
        <v>2</v>
      </c>
      <c r="H212" s="51">
        <f>IF($A212&lt;&gt;"",INDEX([1]Sizer!EL:EL,(ROW()-2)/3+7),"")</f>
        <v>0</v>
      </c>
      <c r="I212" s="51">
        <f>IF($A212&lt;&gt;"",INDEX([1]Sizer!EM:EM,(ROW()-2)/3+7),"")</f>
        <v>-1.5</v>
      </c>
      <c r="J212" s="51">
        <f>IF($A212&lt;&gt;"",INDEX([1]Sizer!EN:EN,(ROW()-2)/3+7),"")</f>
        <v>0</v>
      </c>
      <c r="K212" s="51">
        <f>IF($A212&lt;&gt;"",INDEX([1]Sizer!EO:EO,(ROW()-2)/3+7),"")</f>
        <v>1</v>
      </c>
      <c r="L212" s="51">
        <f>IF($A212&lt;&gt;"",INDEX([1]Sizer!EP:EP,(ROW()-2)/3+7),"")</f>
        <v>0</v>
      </c>
      <c r="M212" s="51">
        <f>IF($A212&lt;&gt;"",INDEX([1]Sizer!EQ:EQ,(ROW()-2)/3+7),"")</f>
        <v>0</v>
      </c>
      <c r="N212" s="51">
        <f>IF($A212&lt;&gt;"",INDEX([1]Sizer!ER:ER,(ROW()-2)/3+7),"")</f>
        <v>0</v>
      </c>
      <c r="O212" s="51">
        <f>IF($A212&lt;&gt;"",INDEX([1]Sizer!ES:ES,(ROW()-2)/3+7),"")</f>
        <v>0</v>
      </c>
      <c r="P212" s="51">
        <f>IF($A212&lt;&gt;"",INDEX([1]Sizer!ET:ET,(ROW()-2)/3+7),"")</f>
        <v>0</v>
      </c>
      <c r="Q212" s="51">
        <f>IF($A212&lt;&gt;"",INDEX([1]Sizer!EU:EU,(ROW()-2)/3+7),"")</f>
        <v>0</v>
      </c>
      <c r="R212" s="51">
        <f>IF($A212&lt;&gt;"",INDEX([1]Sizer!EV:EV,(ROW()-2)/3+7),"")</f>
        <v>3</v>
      </c>
      <c r="S212" s="51">
        <f>IF($A212&lt;&gt;"",INDEX([1]Sizer!EW:EW,(ROW()-2)/3+7),"")</f>
        <v>3</v>
      </c>
      <c r="T212" s="51">
        <f>IF($A212&lt;&gt;"",INDEX([1]Sizer!EX:EX,(ROW()-2)/3+7),"")</f>
        <v>1</v>
      </c>
      <c r="U212" s="51">
        <f>IF($A212&lt;&gt;"",INDEX([1]Sizer!EY:EY,(ROW()-2)/3+7),"")</f>
        <v>1</v>
      </c>
      <c r="V212" s="51">
        <f>IF($A212&lt;&gt;"",INDEX([1]Sizer!EZ:EZ,(ROW()-2)/3+7),"")</f>
        <v>1</v>
      </c>
      <c r="W212" s="51">
        <f>IF($A212&lt;&gt;"",INDEX([1]Sizer!FA:FA,(ROW()-2)/3+7),"")</f>
        <v>0</v>
      </c>
      <c r="X212" s="51">
        <f>IF($A212&lt;&gt;"",INDEX([1]Sizer!FB:FB,(ROW()-2)/3+7),"")</f>
        <v>0</v>
      </c>
      <c r="Y212" s="51">
        <f>IF($A212&lt;&gt;"",INDEX([1]Sizer!FC:FC,(ROW()-2)/3+7),"")</f>
        <v>0</v>
      </c>
      <c r="Z212" s="51">
        <f>IF($A212&lt;&gt;"",INDEX([1]Sizer!FD:FD,(ROW()-2)/3+7),"")</f>
        <v>0</v>
      </c>
      <c r="AA212" s="52">
        <f>IF($A212&lt;&gt;"",INDEX([1]Sizer!$AB:$AB,(ROW()-2)/3+7)*'[1]Dashboard (Model)'!$U$2,"")</f>
        <v>0.03</v>
      </c>
    </row>
    <row r="213" spans="1:27" x14ac:dyDescent="0.2">
      <c r="A213" s="59"/>
      <c r="B213" s="53">
        <f>IF($A212&lt;&gt;"",INDEX([1]Sizer!B:B,(ROW()-3)/3+7),"")</f>
        <v>0</v>
      </c>
      <c r="C213" s="53">
        <f>IF($A212&lt;&gt;"",INDEX([1]Sizer!C:C,(ROW()-3)/3+7),"")</f>
        <v>0</v>
      </c>
      <c r="D213" s="53">
        <f>IF($A212&lt;&gt;"",INDEX([1]Sizer!D:D,(ROW()-3)/3+7),"")</f>
        <v>0</v>
      </c>
      <c r="E213" s="53">
        <f>IF($A212&lt;&gt;"",INDEX([1]Sizer!E:E,(ROW()-3)/3+7),"")</f>
        <v>0</v>
      </c>
      <c r="F213" s="53">
        <f>IF($A212&lt;&gt;"",INDEX([1]Sizer!F:F,(ROW()-3)/3+7),"")</f>
        <v>1.0397219162995592E-2</v>
      </c>
      <c r="G213" s="53">
        <f>IF($A212&lt;&gt;"",INDEX([1]Sizer!G:G,(ROW()-3)/3+7),"")</f>
        <v>2.3574309884238639E-2</v>
      </c>
      <c r="H213" s="53">
        <f>IF($A212&lt;&gt;"",INDEX([1]Sizer!H:H,(ROW()-3)/3+7),"")</f>
        <v>0</v>
      </c>
      <c r="I213" s="53">
        <f>IF($A212&lt;&gt;"",INDEX([1]Sizer!I:I,(ROW()-3)/3+7),"")</f>
        <v>-2.7875530273814113E-2</v>
      </c>
      <c r="J213" s="53">
        <f>IF($A212&lt;&gt;"",INDEX([1]Sizer!J:J,(ROW()-3)/3+7),"")</f>
        <v>0</v>
      </c>
      <c r="K213" s="53">
        <f>IF($A212&lt;&gt;"",INDEX([1]Sizer!K:K,(ROW()-3)/3+7),"")</f>
        <v>2.6132049891540127E-2</v>
      </c>
      <c r="L213" s="53">
        <f>IF($A212&lt;&gt;"",INDEX([1]Sizer!L:L,(ROW()-3)/3+7),"")</f>
        <v>0</v>
      </c>
      <c r="M213" s="53">
        <f>IF($A212&lt;&gt;"",INDEX([1]Sizer!M:M,(ROW()-3)/3+7),"")</f>
        <v>0</v>
      </c>
      <c r="N213" s="53">
        <f>IF($A212&lt;&gt;"",INDEX([1]Sizer!N:N,(ROW()-3)/3+7),"")</f>
        <v>0</v>
      </c>
      <c r="O213" s="53">
        <f>IF($A212&lt;&gt;"",INDEX([1]Sizer!O:O,(ROW()-3)/3+7),"")</f>
        <v>0</v>
      </c>
      <c r="P213" s="53">
        <f>IF($A212&lt;&gt;"",INDEX([1]Sizer!P:P,(ROW()-3)/3+7),"")</f>
        <v>0</v>
      </c>
      <c r="Q213" s="53">
        <f>IF($A212&lt;&gt;"",INDEX([1]Sizer!Q:Q,(ROW()-3)/3+7),"")</f>
        <v>0</v>
      </c>
      <c r="R213" s="53">
        <f>IF($A212&lt;&gt;"",INDEX([1]Sizer!R:R,(ROW()-3)/3+7),"")</f>
        <v>2.2359715670024226E-2</v>
      </c>
      <c r="S213" s="53">
        <f>IF($A212&lt;&gt;"",INDEX([1]Sizer!S:S,(ROW()-3)/3+7),"")</f>
        <v>0.05</v>
      </c>
      <c r="T213" s="53">
        <f>IF($A212&lt;&gt;"",INDEX([1]Sizer!T:T,(ROW()-3)/3+7),"")</f>
        <v>3.1708441558441561E-2</v>
      </c>
      <c r="U213" s="53">
        <f>IF($A212&lt;&gt;"",INDEX([1]Sizer!U:U,(ROW()-3)/3+7),"")</f>
        <v>2.0430209953343704E-2</v>
      </c>
      <c r="V213" s="53">
        <f>IF($A212&lt;&gt;"",INDEX([1]Sizer!V:V,(ROW()-3)/3+7),"")</f>
        <v>1.4470720720720722E-2</v>
      </c>
      <c r="W213" s="53">
        <f>IF($A212&lt;&gt;"",INDEX([1]Sizer!W:W,(ROW()-3)/3+7),"")</f>
        <v>0</v>
      </c>
      <c r="X213" s="53">
        <f>IF($A212&lt;&gt;"",INDEX([1]Sizer!X:X,(ROW()-3)/3+7),"")</f>
        <v>0</v>
      </c>
      <c r="Y213" s="53">
        <f>IF($A212&lt;&gt;"",INDEX([1]Sizer!Y:Y,(ROW()-3)/3+7),"")</f>
        <v>0</v>
      </c>
      <c r="Z213" s="53">
        <f>IF($A212&lt;&gt;"",INDEX([1]Sizer!Z:Z,(ROW()-3)/3+7),"")</f>
        <v>0</v>
      </c>
      <c r="AA213" s="53">
        <f>IF($A212&lt;&gt;"",SUM($B213:$Z213),"")</f>
        <v>0.1711971365674905</v>
      </c>
    </row>
    <row r="214" spans="1:27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</row>
    <row r="215" spans="1:27" x14ac:dyDescent="0.2">
      <c r="A215" s="59">
        <f>IF(INDEX([1]Sizer!$A:$A,(ROW()-2)/3+7)&lt;&gt;"",INDEX([1]Sizer!$A:$A,(ROW()-2)/3+7),"")</f>
        <v>45343</v>
      </c>
      <c r="B215" s="51">
        <f>IF($A215&lt;&gt;"",INDEX([1]Sizer!EF:EF,(ROW()-2)/3+7),"")</f>
        <v>0</v>
      </c>
      <c r="C215" s="51">
        <f>IF($A215&lt;&gt;"",INDEX([1]Sizer!EG:EG,(ROW()-2)/3+7),"")</f>
        <v>0</v>
      </c>
      <c r="D215" s="51">
        <f>IF($A215&lt;&gt;"",INDEX([1]Sizer!EH:EH,(ROW()-2)/3+7),"")</f>
        <v>0</v>
      </c>
      <c r="E215" s="51">
        <f>IF($A215&lt;&gt;"",INDEX([1]Sizer!EI:EI,(ROW()-2)/3+7),"")</f>
        <v>0</v>
      </c>
      <c r="F215" s="51">
        <f>IF($A215&lt;&gt;"",INDEX([1]Sizer!EJ:EJ,(ROW()-2)/3+7),"")</f>
        <v>1</v>
      </c>
      <c r="G215" s="51">
        <f>IF($A215&lt;&gt;"",INDEX([1]Sizer!EK:EK,(ROW()-2)/3+7),"")</f>
        <v>2</v>
      </c>
      <c r="H215" s="51">
        <f>IF($A215&lt;&gt;"",INDEX([1]Sizer!EL:EL,(ROW()-2)/3+7),"")</f>
        <v>0</v>
      </c>
      <c r="I215" s="51">
        <f>IF($A215&lt;&gt;"",INDEX([1]Sizer!EM:EM,(ROW()-2)/3+7),"")</f>
        <v>-1.5</v>
      </c>
      <c r="J215" s="51">
        <f>IF($A215&lt;&gt;"",INDEX([1]Sizer!EN:EN,(ROW()-2)/3+7),"")</f>
        <v>0</v>
      </c>
      <c r="K215" s="51">
        <f>IF($A215&lt;&gt;"",INDEX([1]Sizer!EO:EO,(ROW()-2)/3+7),"")</f>
        <v>1</v>
      </c>
      <c r="L215" s="51">
        <f>IF($A215&lt;&gt;"",INDEX([1]Sizer!EP:EP,(ROW()-2)/3+7),"")</f>
        <v>0</v>
      </c>
      <c r="M215" s="51">
        <f>IF($A215&lt;&gt;"",INDEX([1]Sizer!EQ:EQ,(ROW()-2)/3+7),"")</f>
        <v>0</v>
      </c>
      <c r="N215" s="51">
        <f>IF($A215&lt;&gt;"",INDEX([1]Sizer!ER:ER,(ROW()-2)/3+7),"")</f>
        <v>0</v>
      </c>
      <c r="O215" s="51">
        <f>IF($A215&lt;&gt;"",INDEX([1]Sizer!ES:ES,(ROW()-2)/3+7),"")</f>
        <v>0</v>
      </c>
      <c r="P215" s="51">
        <f>IF($A215&lt;&gt;"",INDEX([1]Sizer!ET:ET,(ROW()-2)/3+7),"")</f>
        <v>0</v>
      </c>
      <c r="Q215" s="51">
        <f>IF($A215&lt;&gt;"",INDEX([1]Sizer!EU:EU,(ROW()-2)/3+7),"")</f>
        <v>0</v>
      </c>
      <c r="R215" s="51">
        <f>IF($A215&lt;&gt;"",INDEX([1]Sizer!EV:EV,(ROW()-2)/3+7),"")</f>
        <v>3</v>
      </c>
      <c r="S215" s="51">
        <f>IF($A215&lt;&gt;"",INDEX([1]Sizer!EW:EW,(ROW()-2)/3+7),"")</f>
        <v>3</v>
      </c>
      <c r="T215" s="51">
        <f>IF($A215&lt;&gt;"",INDEX([1]Sizer!EX:EX,(ROW()-2)/3+7),"")</f>
        <v>1</v>
      </c>
      <c r="U215" s="51">
        <f>IF($A215&lt;&gt;"",INDEX([1]Sizer!EY:EY,(ROW()-2)/3+7),"")</f>
        <v>1</v>
      </c>
      <c r="V215" s="51">
        <f>IF($A215&lt;&gt;"",INDEX([1]Sizer!EZ:EZ,(ROW()-2)/3+7),"")</f>
        <v>1</v>
      </c>
      <c r="W215" s="51">
        <f>IF($A215&lt;&gt;"",INDEX([1]Sizer!FA:FA,(ROW()-2)/3+7),"")</f>
        <v>0</v>
      </c>
      <c r="X215" s="51">
        <f>IF($A215&lt;&gt;"",INDEX([1]Sizer!FB:FB,(ROW()-2)/3+7),"")</f>
        <v>0</v>
      </c>
      <c r="Y215" s="51">
        <f>IF($A215&lt;&gt;"",INDEX([1]Sizer!FC:FC,(ROW()-2)/3+7),"")</f>
        <v>0</v>
      </c>
      <c r="Z215" s="51">
        <f>IF($A215&lt;&gt;"",INDEX([1]Sizer!FD:FD,(ROW()-2)/3+7),"")</f>
        <v>0</v>
      </c>
      <c r="AA215" s="52">
        <f>IF($A215&lt;&gt;"",INDEX([1]Sizer!$AB:$AB,(ROW()-2)/3+7)*'[1]Dashboard (Model)'!$U$2,"")</f>
        <v>0.03</v>
      </c>
    </row>
    <row r="216" spans="1:27" x14ac:dyDescent="0.2">
      <c r="A216" s="59"/>
      <c r="B216" s="53">
        <f>IF($A215&lt;&gt;"",INDEX([1]Sizer!B:B,(ROW()-3)/3+7),"")</f>
        <v>0</v>
      </c>
      <c r="C216" s="53">
        <f>IF($A215&lt;&gt;"",INDEX([1]Sizer!C:C,(ROW()-3)/3+7),"")</f>
        <v>0</v>
      </c>
      <c r="D216" s="53">
        <f>IF($A215&lt;&gt;"",INDEX([1]Sizer!D:D,(ROW()-3)/3+7),"")</f>
        <v>0</v>
      </c>
      <c r="E216" s="53">
        <f>IF($A215&lt;&gt;"",INDEX([1]Sizer!E:E,(ROW()-3)/3+7),"")</f>
        <v>0</v>
      </c>
      <c r="F216" s="53">
        <f>IF($A215&lt;&gt;"",INDEX([1]Sizer!F:F,(ROW()-3)/3+7),"")</f>
        <v>1.0397219162995592E-2</v>
      </c>
      <c r="G216" s="53">
        <f>IF($A215&lt;&gt;"",INDEX([1]Sizer!G:G,(ROW()-3)/3+7),"")</f>
        <v>2.3574309884238639E-2</v>
      </c>
      <c r="H216" s="53">
        <f>IF($A215&lt;&gt;"",INDEX([1]Sizer!H:H,(ROW()-3)/3+7),"")</f>
        <v>0</v>
      </c>
      <c r="I216" s="53">
        <f>IF($A215&lt;&gt;"",INDEX([1]Sizer!I:I,(ROW()-3)/3+7),"")</f>
        <v>-2.7875530273814113E-2</v>
      </c>
      <c r="J216" s="53">
        <f>IF($A215&lt;&gt;"",INDEX([1]Sizer!J:J,(ROW()-3)/3+7),"")</f>
        <v>0</v>
      </c>
      <c r="K216" s="53">
        <f>IF($A215&lt;&gt;"",INDEX([1]Sizer!K:K,(ROW()-3)/3+7),"")</f>
        <v>2.6132049891540127E-2</v>
      </c>
      <c r="L216" s="53">
        <f>IF($A215&lt;&gt;"",INDEX([1]Sizer!L:L,(ROW()-3)/3+7),"")</f>
        <v>0</v>
      </c>
      <c r="M216" s="53">
        <f>IF($A215&lt;&gt;"",INDEX([1]Sizer!M:M,(ROW()-3)/3+7),"")</f>
        <v>0</v>
      </c>
      <c r="N216" s="53">
        <f>IF($A215&lt;&gt;"",INDEX([1]Sizer!N:N,(ROW()-3)/3+7),"")</f>
        <v>0</v>
      </c>
      <c r="O216" s="53">
        <f>IF($A215&lt;&gt;"",INDEX([1]Sizer!O:O,(ROW()-3)/3+7),"")</f>
        <v>0</v>
      </c>
      <c r="P216" s="53">
        <f>IF($A215&lt;&gt;"",INDEX([1]Sizer!P:P,(ROW()-3)/3+7),"")</f>
        <v>0</v>
      </c>
      <c r="Q216" s="53">
        <f>IF($A215&lt;&gt;"",INDEX([1]Sizer!Q:Q,(ROW()-3)/3+7),"")</f>
        <v>0</v>
      </c>
      <c r="R216" s="53">
        <f>IF($A215&lt;&gt;"",INDEX([1]Sizer!R:R,(ROW()-3)/3+7),"")</f>
        <v>2.2359715670024226E-2</v>
      </c>
      <c r="S216" s="53">
        <f>IF($A215&lt;&gt;"",INDEX([1]Sizer!S:S,(ROW()-3)/3+7),"")</f>
        <v>0.05</v>
      </c>
      <c r="T216" s="53">
        <f>IF($A215&lt;&gt;"",INDEX([1]Sizer!T:T,(ROW()-3)/3+7),"")</f>
        <v>3.1708441558441561E-2</v>
      </c>
      <c r="U216" s="53">
        <f>IF($A215&lt;&gt;"",INDEX([1]Sizer!U:U,(ROW()-3)/3+7),"")</f>
        <v>2.0430209953343704E-2</v>
      </c>
      <c r="V216" s="53">
        <f>IF($A215&lt;&gt;"",INDEX([1]Sizer!V:V,(ROW()-3)/3+7),"")</f>
        <v>1.4470720720720722E-2</v>
      </c>
      <c r="W216" s="53">
        <f>IF($A215&lt;&gt;"",INDEX([1]Sizer!W:W,(ROW()-3)/3+7),"")</f>
        <v>0</v>
      </c>
      <c r="X216" s="53">
        <f>IF($A215&lt;&gt;"",INDEX([1]Sizer!X:X,(ROW()-3)/3+7),"")</f>
        <v>0</v>
      </c>
      <c r="Y216" s="53">
        <f>IF($A215&lt;&gt;"",INDEX([1]Sizer!Y:Y,(ROW()-3)/3+7),"")</f>
        <v>0</v>
      </c>
      <c r="Z216" s="53">
        <f>IF($A215&lt;&gt;"",INDEX([1]Sizer!Z:Z,(ROW()-3)/3+7),"")</f>
        <v>0</v>
      </c>
      <c r="AA216" s="53">
        <f>IF($A215&lt;&gt;"",SUM($B216:$Z216),"")</f>
        <v>0.1711971365674905</v>
      </c>
    </row>
    <row r="217" spans="1:27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</row>
    <row r="218" spans="1:27" x14ac:dyDescent="0.2">
      <c r="A218" s="59">
        <f>IF(INDEX([1]Sizer!$A:$A,(ROW()-2)/3+7)&lt;&gt;"",INDEX([1]Sizer!$A:$A,(ROW()-2)/3+7),"")</f>
        <v>45344</v>
      </c>
      <c r="B218" s="51">
        <f>IF($A218&lt;&gt;"",INDEX([1]Sizer!EF:EF,(ROW()-2)/3+7),"")</f>
        <v>0</v>
      </c>
      <c r="C218" s="51">
        <f>IF($A218&lt;&gt;"",INDEX([1]Sizer!EG:EG,(ROW()-2)/3+7),"")</f>
        <v>0</v>
      </c>
      <c r="D218" s="51">
        <f>IF($A218&lt;&gt;"",INDEX([1]Sizer!EH:EH,(ROW()-2)/3+7),"")</f>
        <v>0</v>
      </c>
      <c r="E218" s="51">
        <f>IF($A218&lt;&gt;"",INDEX([1]Sizer!EI:EI,(ROW()-2)/3+7),"")</f>
        <v>0</v>
      </c>
      <c r="F218" s="51">
        <f>IF($A218&lt;&gt;"",INDEX([1]Sizer!EJ:EJ,(ROW()-2)/3+7),"")</f>
        <v>1</v>
      </c>
      <c r="G218" s="51">
        <f>IF($A218&lt;&gt;"",INDEX([1]Sizer!EK:EK,(ROW()-2)/3+7),"")</f>
        <v>2</v>
      </c>
      <c r="H218" s="51">
        <f>IF($A218&lt;&gt;"",INDEX([1]Sizer!EL:EL,(ROW()-2)/3+7),"")</f>
        <v>0</v>
      </c>
      <c r="I218" s="51">
        <f>IF($A218&lt;&gt;"",INDEX([1]Sizer!EM:EM,(ROW()-2)/3+7),"")</f>
        <v>-1.5</v>
      </c>
      <c r="J218" s="51">
        <f>IF($A218&lt;&gt;"",INDEX([1]Sizer!EN:EN,(ROW()-2)/3+7),"")</f>
        <v>0</v>
      </c>
      <c r="K218" s="51">
        <f>IF($A218&lt;&gt;"",INDEX([1]Sizer!EO:EO,(ROW()-2)/3+7),"")</f>
        <v>1</v>
      </c>
      <c r="L218" s="51">
        <f>IF($A218&lt;&gt;"",INDEX([1]Sizer!EP:EP,(ROW()-2)/3+7),"")</f>
        <v>0</v>
      </c>
      <c r="M218" s="51">
        <f>IF($A218&lt;&gt;"",INDEX([1]Sizer!EQ:EQ,(ROW()-2)/3+7),"")</f>
        <v>0</v>
      </c>
      <c r="N218" s="51">
        <f>IF($A218&lt;&gt;"",INDEX([1]Sizer!ER:ER,(ROW()-2)/3+7),"")</f>
        <v>0</v>
      </c>
      <c r="O218" s="51">
        <f>IF($A218&lt;&gt;"",INDEX([1]Sizer!ES:ES,(ROW()-2)/3+7),"")</f>
        <v>0</v>
      </c>
      <c r="P218" s="51">
        <f>IF($A218&lt;&gt;"",INDEX([1]Sizer!ET:ET,(ROW()-2)/3+7),"")</f>
        <v>0</v>
      </c>
      <c r="Q218" s="51">
        <f>IF($A218&lt;&gt;"",INDEX([1]Sizer!EU:EU,(ROW()-2)/3+7),"")</f>
        <v>0</v>
      </c>
      <c r="R218" s="51">
        <f>IF($A218&lt;&gt;"",INDEX([1]Sizer!EV:EV,(ROW()-2)/3+7),"")</f>
        <v>3</v>
      </c>
      <c r="S218" s="51">
        <f>IF($A218&lt;&gt;"",INDEX([1]Sizer!EW:EW,(ROW()-2)/3+7),"")</f>
        <v>3</v>
      </c>
      <c r="T218" s="51">
        <f>IF($A218&lt;&gt;"",INDEX([1]Sizer!EX:EX,(ROW()-2)/3+7),"")</f>
        <v>1</v>
      </c>
      <c r="U218" s="51">
        <f>IF($A218&lt;&gt;"",INDEX([1]Sizer!EY:EY,(ROW()-2)/3+7),"")</f>
        <v>1</v>
      </c>
      <c r="V218" s="51">
        <f>IF($A218&lt;&gt;"",INDEX([1]Sizer!EZ:EZ,(ROW()-2)/3+7),"")</f>
        <v>1</v>
      </c>
      <c r="W218" s="51">
        <f>IF($A218&lt;&gt;"",INDEX([1]Sizer!FA:FA,(ROW()-2)/3+7),"")</f>
        <v>0</v>
      </c>
      <c r="X218" s="51">
        <f>IF($A218&lt;&gt;"",INDEX([1]Sizer!FB:FB,(ROW()-2)/3+7),"")</f>
        <v>0</v>
      </c>
      <c r="Y218" s="51">
        <f>IF($A218&lt;&gt;"",INDEX([1]Sizer!FC:FC,(ROW()-2)/3+7),"")</f>
        <v>0</v>
      </c>
      <c r="Z218" s="51">
        <f>IF($A218&lt;&gt;"",INDEX([1]Sizer!FD:FD,(ROW()-2)/3+7),"")</f>
        <v>0</v>
      </c>
      <c r="AA218" s="52">
        <f>IF($A218&lt;&gt;"",INDEX([1]Sizer!$AB:$AB,(ROW()-2)/3+7)*'[1]Dashboard (Model)'!$U$2,"")</f>
        <v>0.03</v>
      </c>
    </row>
    <row r="219" spans="1:27" x14ac:dyDescent="0.2">
      <c r="A219" s="59"/>
      <c r="B219" s="53">
        <f>IF($A218&lt;&gt;"",INDEX([1]Sizer!B:B,(ROW()-3)/3+7),"")</f>
        <v>0</v>
      </c>
      <c r="C219" s="53">
        <f>IF($A218&lt;&gt;"",INDEX([1]Sizer!C:C,(ROW()-3)/3+7),"")</f>
        <v>0</v>
      </c>
      <c r="D219" s="53">
        <f>IF($A218&lt;&gt;"",INDEX([1]Sizer!D:D,(ROW()-3)/3+7),"")</f>
        <v>0</v>
      </c>
      <c r="E219" s="53">
        <f>IF($A218&lt;&gt;"",INDEX([1]Sizer!E:E,(ROW()-3)/3+7),"")</f>
        <v>0</v>
      </c>
      <c r="F219" s="53">
        <f>IF($A218&lt;&gt;"",INDEX([1]Sizer!F:F,(ROW()-3)/3+7),"")</f>
        <v>1.0397219162995592E-2</v>
      </c>
      <c r="G219" s="53">
        <f>IF($A218&lt;&gt;"",INDEX([1]Sizer!G:G,(ROW()-3)/3+7),"")</f>
        <v>2.3574309884238639E-2</v>
      </c>
      <c r="H219" s="53">
        <f>IF($A218&lt;&gt;"",INDEX([1]Sizer!H:H,(ROW()-3)/3+7),"")</f>
        <v>0</v>
      </c>
      <c r="I219" s="53">
        <f>IF($A218&lt;&gt;"",INDEX([1]Sizer!I:I,(ROW()-3)/3+7),"")</f>
        <v>-2.7875530273814113E-2</v>
      </c>
      <c r="J219" s="53">
        <f>IF($A218&lt;&gt;"",INDEX([1]Sizer!J:J,(ROW()-3)/3+7),"")</f>
        <v>0</v>
      </c>
      <c r="K219" s="53">
        <f>IF($A218&lt;&gt;"",INDEX([1]Sizer!K:K,(ROW()-3)/3+7),"")</f>
        <v>2.6132049891540127E-2</v>
      </c>
      <c r="L219" s="53">
        <f>IF($A218&lt;&gt;"",INDEX([1]Sizer!L:L,(ROW()-3)/3+7),"")</f>
        <v>0</v>
      </c>
      <c r="M219" s="53">
        <f>IF($A218&lt;&gt;"",INDEX([1]Sizer!M:M,(ROW()-3)/3+7),"")</f>
        <v>0</v>
      </c>
      <c r="N219" s="53">
        <f>IF($A218&lt;&gt;"",INDEX([1]Sizer!N:N,(ROW()-3)/3+7),"")</f>
        <v>0</v>
      </c>
      <c r="O219" s="53">
        <f>IF($A218&lt;&gt;"",INDEX([1]Sizer!O:O,(ROW()-3)/3+7),"")</f>
        <v>0</v>
      </c>
      <c r="P219" s="53">
        <f>IF($A218&lt;&gt;"",INDEX([1]Sizer!P:P,(ROW()-3)/3+7),"")</f>
        <v>0</v>
      </c>
      <c r="Q219" s="53">
        <f>IF($A218&lt;&gt;"",INDEX([1]Sizer!Q:Q,(ROW()-3)/3+7),"")</f>
        <v>0</v>
      </c>
      <c r="R219" s="53">
        <f>IF($A218&lt;&gt;"",INDEX([1]Sizer!R:R,(ROW()-3)/3+7),"")</f>
        <v>2.2359715670024226E-2</v>
      </c>
      <c r="S219" s="53">
        <f>IF($A218&lt;&gt;"",INDEX([1]Sizer!S:S,(ROW()-3)/3+7),"")</f>
        <v>0.05</v>
      </c>
      <c r="T219" s="53">
        <f>IF($A218&lt;&gt;"",INDEX([1]Sizer!T:T,(ROW()-3)/3+7),"")</f>
        <v>3.1708441558441561E-2</v>
      </c>
      <c r="U219" s="53">
        <f>IF($A218&lt;&gt;"",INDEX([1]Sizer!U:U,(ROW()-3)/3+7),"")</f>
        <v>2.0430209953343704E-2</v>
      </c>
      <c r="V219" s="53">
        <f>IF($A218&lt;&gt;"",INDEX([1]Sizer!V:V,(ROW()-3)/3+7),"")</f>
        <v>1.4470720720720722E-2</v>
      </c>
      <c r="W219" s="53">
        <f>IF($A218&lt;&gt;"",INDEX([1]Sizer!W:W,(ROW()-3)/3+7),"")</f>
        <v>0</v>
      </c>
      <c r="X219" s="53">
        <f>IF($A218&lt;&gt;"",INDEX([1]Sizer!X:X,(ROW()-3)/3+7),"")</f>
        <v>0</v>
      </c>
      <c r="Y219" s="53">
        <f>IF($A218&lt;&gt;"",INDEX([1]Sizer!Y:Y,(ROW()-3)/3+7),"")</f>
        <v>0</v>
      </c>
      <c r="Z219" s="53">
        <f>IF($A218&lt;&gt;"",INDEX([1]Sizer!Z:Z,(ROW()-3)/3+7),"")</f>
        <v>0</v>
      </c>
      <c r="AA219" s="53">
        <f>IF($A218&lt;&gt;"",SUM($B219:$Z219),"")</f>
        <v>0.1711971365674905</v>
      </c>
    </row>
    <row r="220" spans="1:27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</row>
    <row r="221" spans="1:27" x14ac:dyDescent="0.2">
      <c r="A221" s="59">
        <f>IF(INDEX([1]Sizer!$A:$A,(ROW()-2)/3+7)&lt;&gt;"",INDEX([1]Sizer!$A:$A,(ROW()-2)/3+7),"")</f>
        <v>45345</v>
      </c>
      <c r="B221" s="51">
        <f>IF($A221&lt;&gt;"",INDEX([1]Sizer!EF:EF,(ROW()-2)/3+7),"")</f>
        <v>0</v>
      </c>
      <c r="C221" s="51">
        <f>IF($A221&lt;&gt;"",INDEX([1]Sizer!EG:EG,(ROW()-2)/3+7),"")</f>
        <v>0</v>
      </c>
      <c r="D221" s="51">
        <f>IF($A221&lt;&gt;"",INDEX([1]Sizer!EH:EH,(ROW()-2)/3+7),"")</f>
        <v>0</v>
      </c>
      <c r="E221" s="51">
        <f>IF($A221&lt;&gt;"",INDEX([1]Sizer!EI:EI,(ROW()-2)/3+7),"")</f>
        <v>0</v>
      </c>
      <c r="F221" s="51">
        <f>IF($A221&lt;&gt;"",INDEX([1]Sizer!EJ:EJ,(ROW()-2)/3+7),"")</f>
        <v>1</v>
      </c>
      <c r="G221" s="51">
        <f>IF($A221&lt;&gt;"",INDEX([1]Sizer!EK:EK,(ROW()-2)/3+7),"")</f>
        <v>2</v>
      </c>
      <c r="H221" s="51">
        <f>IF($A221&lt;&gt;"",INDEX([1]Sizer!EL:EL,(ROW()-2)/3+7),"")</f>
        <v>0</v>
      </c>
      <c r="I221" s="51">
        <f>IF($A221&lt;&gt;"",INDEX([1]Sizer!EM:EM,(ROW()-2)/3+7),"")</f>
        <v>-1.5</v>
      </c>
      <c r="J221" s="51">
        <f>IF($A221&lt;&gt;"",INDEX([1]Sizer!EN:EN,(ROW()-2)/3+7),"")</f>
        <v>0</v>
      </c>
      <c r="K221" s="51">
        <f>IF($A221&lt;&gt;"",INDEX([1]Sizer!EO:EO,(ROW()-2)/3+7),"")</f>
        <v>1</v>
      </c>
      <c r="L221" s="51">
        <f>IF($A221&lt;&gt;"",INDEX([1]Sizer!EP:EP,(ROW()-2)/3+7),"")</f>
        <v>0</v>
      </c>
      <c r="M221" s="51">
        <f>IF($A221&lt;&gt;"",INDEX([1]Sizer!EQ:EQ,(ROW()-2)/3+7),"")</f>
        <v>0</v>
      </c>
      <c r="N221" s="51">
        <f>IF($A221&lt;&gt;"",INDEX([1]Sizer!ER:ER,(ROW()-2)/3+7),"")</f>
        <v>0</v>
      </c>
      <c r="O221" s="51">
        <f>IF($A221&lt;&gt;"",INDEX([1]Sizer!ES:ES,(ROW()-2)/3+7),"")</f>
        <v>0</v>
      </c>
      <c r="P221" s="51">
        <f>IF($A221&lt;&gt;"",INDEX([1]Sizer!ET:ET,(ROW()-2)/3+7),"")</f>
        <v>0</v>
      </c>
      <c r="Q221" s="51">
        <f>IF($A221&lt;&gt;"",INDEX([1]Sizer!EU:EU,(ROW()-2)/3+7),"")</f>
        <v>0</v>
      </c>
      <c r="R221" s="51">
        <f>IF($A221&lt;&gt;"",INDEX([1]Sizer!EV:EV,(ROW()-2)/3+7),"")</f>
        <v>3</v>
      </c>
      <c r="S221" s="51">
        <f>IF($A221&lt;&gt;"",INDEX([1]Sizer!EW:EW,(ROW()-2)/3+7),"")</f>
        <v>3</v>
      </c>
      <c r="T221" s="51">
        <f>IF($A221&lt;&gt;"",INDEX([1]Sizer!EX:EX,(ROW()-2)/3+7),"")</f>
        <v>1</v>
      </c>
      <c r="U221" s="51">
        <f>IF($A221&lt;&gt;"",INDEX([1]Sizer!EY:EY,(ROW()-2)/3+7),"")</f>
        <v>1</v>
      </c>
      <c r="V221" s="51">
        <f>IF($A221&lt;&gt;"",INDEX([1]Sizer!EZ:EZ,(ROW()-2)/3+7),"")</f>
        <v>1</v>
      </c>
      <c r="W221" s="51">
        <f>IF($A221&lt;&gt;"",INDEX([1]Sizer!FA:FA,(ROW()-2)/3+7),"")</f>
        <v>0</v>
      </c>
      <c r="X221" s="51">
        <f>IF($A221&lt;&gt;"",INDEX([1]Sizer!FB:FB,(ROW()-2)/3+7),"")</f>
        <v>0</v>
      </c>
      <c r="Y221" s="51">
        <f>IF($A221&lt;&gt;"",INDEX([1]Sizer!FC:FC,(ROW()-2)/3+7),"")</f>
        <v>0</v>
      </c>
      <c r="Z221" s="51">
        <f>IF($A221&lt;&gt;"",INDEX([1]Sizer!FD:FD,(ROW()-2)/3+7),"")</f>
        <v>0</v>
      </c>
      <c r="AA221" s="52">
        <f>IF($A221&lt;&gt;"",INDEX([1]Sizer!$AB:$AB,(ROW()-2)/3+7)*'[1]Dashboard (Model)'!$U$2,"")</f>
        <v>0.03</v>
      </c>
    </row>
    <row r="222" spans="1:27" x14ac:dyDescent="0.2">
      <c r="A222" s="59"/>
      <c r="B222" s="53">
        <f>IF($A221&lt;&gt;"",INDEX([1]Sizer!B:B,(ROW()-3)/3+7),"")</f>
        <v>0</v>
      </c>
      <c r="C222" s="53">
        <f>IF($A221&lt;&gt;"",INDEX([1]Sizer!C:C,(ROW()-3)/3+7),"")</f>
        <v>0</v>
      </c>
      <c r="D222" s="53">
        <f>IF($A221&lt;&gt;"",INDEX([1]Sizer!D:D,(ROW()-3)/3+7),"")</f>
        <v>0</v>
      </c>
      <c r="E222" s="53">
        <f>IF($A221&lt;&gt;"",INDEX([1]Sizer!E:E,(ROW()-3)/3+7),"")</f>
        <v>0</v>
      </c>
      <c r="F222" s="53">
        <f>IF($A221&lt;&gt;"",INDEX([1]Sizer!F:F,(ROW()-3)/3+7),"")</f>
        <v>1.0397219162995592E-2</v>
      </c>
      <c r="G222" s="53">
        <f>IF($A221&lt;&gt;"",INDEX([1]Sizer!G:G,(ROW()-3)/3+7),"")</f>
        <v>2.3574309884238639E-2</v>
      </c>
      <c r="H222" s="53">
        <f>IF($A221&lt;&gt;"",INDEX([1]Sizer!H:H,(ROW()-3)/3+7),"")</f>
        <v>0</v>
      </c>
      <c r="I222" s="53">
        <f>IF($A221&lt;&gt;"",INDEX([1]Sizer!I:I,(ROW()-3)/3+7),"")</f>
        <v>-2.7875530273814113E-2</v>
      </c>
      <c r="J222" s="53">
        <f>IF($A221&lt;&gt;"",INDEX([1]Sizer!J:J,(ROW()-3)/3+7),"")</f>
        <v>0</v>
      </c>
      <c r="K222" s="53">
        <f>IF($A221&lt;&gt;"",INDEX([1]Sizer!K:K,(ROW()-3)/3+7),"")</f>
        <v>2.6132049891540127E-2</v>
      </c>
      <c r="L222" s="53">
        <f>IF($A221&lt;&gt;"",INDEX([1]Sizer!L:L,(ROW()-3)/3+7),"")</f>
        <v>0</v>
      </c>
      <c r="M222" s="53">
        <f>IF($A221&lt;&gt;"",INDEX([1]Sizer!M:M,(ROW()-3)/3+7),"")</f>
        <v>0</v>
      </c>
      <c r="N222" s="53">
        <f>IF($A221&lt;&gt;"",INDEX([1]Sizer!N:N,(ROW()-3)/3+7),"")</f>
        <v>0</v>
      </c>
      <c r="O222" s="53">
        <f>IF($A221&lt;&gt;"",INDEX([1]Sizer!O:O,(ROW()-3)/3+7),"")</f>
        <v>0</v>
      </c>
      <c r="P222" s="53">
        <f>IF($A221&lt;&gt;"",INDEX([1]Sizer!P:P,(ROW()-3)/3+7),"")</f>
        <v>0</v>
      </c>
      <c r="Q222" s="53">
        <f>IF($A221&lt;&gt;"",INDEX([1]Sizer!Q:Q,(ROW()-3)/3+7),"")</f>
        <v>0</v>
      </c>
      <c r="R222" s="53">
        <f>IF($A221&lt;&gt;"",INDEX([1]Sizer!R:R,(ROW()-3)/3+7),"")</f>
        <v>2.2359715670024226E-2</v>
      </c>
      <c r="S222" s="53">
        <f>IF($A221&lt;&gt;"",INDEX([1]Sizer!S:S,(ROW()-3)/3+7),"")</f>
        <v>0.05</v>
      </c>
      <c r="T222" s="53">
        <f>IF($A221&lt;&gt;"",INDEX([1]Sizer!T:T,(ROW()-3)/3+7),"")</f>
        <v>3.1708441558441561E-2</v>
      </c>
      <c r="U222" s="53">
        <f>IF($A221&lt;&gt;"",INDEX([1]Sizer!U:U,(ROW()-3)/3+7),"")</f>
        <v>2.0430209953343704E-2</v>
      </c>
      <c r="V222" s="53">
        <f>IF($A221&lt;&gt;"",INDEX([1]Sizer!V:V,(ROW()-3)/3+7),"")</f>
        <v>1.4470720720720722E-2</v>
      </c>
      <c r="W222" s="53">
        <f>IF($A221&lt;&gt;"",INDEX([1]Sizer!W:W,(ROW()-3)/3+7),"")</f>
        <v>0</v>
      </c>
      <c r="X222" s="53">
        <f>IF($A221&lt;&gt;"",INDEX([1]Sizer!X:X,(ROW()-3)/3+7),"")</f>
        <v>0</v>
      </c>
      <c r="Y222" s="53">
        <f>IF($A221&lt;&gt;"",INDEX([1]Sizer!Y:Y,(ROW()-3)/3+7),"")</f>
        <v>0</v>
      </c>
      <c r="Z222" s="53">
        <f>IF($A221&lt;&gt;"",INDEX([1]Sizer!Z:Z,(ROW()-3)/3+7),"")</f>
        <v>0</v>
      </c>
      <c r="AA222" s="53">
        <f>IF($A221&lt;&gt;"",SUM($B222:$Z222),"")</f>
        <v>0.1711971365674905</v>
      </c>
    </row>
    <row r="223" spans="1:27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</row>
    <row r="224" spans="1:27" x14ac:dyDescent="0.2">
      <c r="A224" s="59">
        <f>IF(INDEX([1]Sizer!$A:$A,(ROW()-2)/3+7)&lt;&gt;"",INDEX([1]Sizer!$A:$A,(ROW()-2)/3+7),"")</f>
        <v>45348</v>
      </c>
      <c r="B224" s="51">
        <f>IF($A224&lt;&gt;"",INDEX([1]Sizer!EF:EF,(ROW()-2)/3+7),"")</f>
        <v>0</v>
      </c>
      <c r="C224" s="51">
        <f>IF($A224&lt;&gt;"",INDEX([1]Sizer!EG:EG,(ROW()-2)/3+7),"")</f>
        <v>0</v>
      </c>
      <c r="D224" s="51">
        <f>IF($A224&lt;&gt;"",INDEX([1]Sizer!EH:EH,(ROW()-2)/3+7),"")</f>
        <v>0</v>
      </c>
      <c r="E224" s="51">
        <f>IF($A224&lt;&gt;"",INDEX([1]Sizer!EI:EI,(ROW()-2)/3+7),"")</f>
        <v>0</v>
      </c>
      <c r="F224" s="51">
        <f>IF($A224&lt;&gt;"",INDEX([1]Sizer!EJ:EJ,(ROW()-2)/3+7),"")</f>
        <v>1</v>
      </c>
      <c r="G224" s="51">
        <f>IF($A224&lt;&gt;"",INDEX([1]Sizer!EK:EK,(ROW()-2)/3+7),"")</f>
        <v>2</v>
      </c>
      <c r="H224" s="51">
        <f>IF($A224&lt;&gt;"",INDEX([1]Sizer!EL:EL,(ROW()-2)/3+7),"")</f>
        <v>0</v>
      </c>
      <c r="I224" s="51">
        <f>IF($A224&lt;&gt;"",INDEX([1]Sizer!EM:EM,(ROW()-2)/3+7),"")</f>
        <v>-1.5</v>
      </c>
      <c r="J224" s="51">
        <f>IF($A224&lt;&gt;"",INDEX([1]Sizer!EN:EN,(ROW()-2)/3+7),"")</f>
        <v>0.5</v>
      </c>
      <c r="K224" s="51">
        <f>IF($A224&lt;&gt;"",INDEX([1]Sizer!EO:EO,(ROW()-2)/3+7),"")</f>
        <v>0</v>
      </c>
      <c r="L224" s="51">
        <f>IF($A224&lt;&gt;"",INDEX([1]Sizer!EP:EP,(ROW()-2)/3+7),"")</f>
        <v>0</v>
      </c>
      <c r="M224" s="51">
        <f>IF($A224&lt;&gt;"",INDEX([1]Sizer!EQ:EQ,(ROW()-2)/3+7),"")</f>
        <v>0.5</v>
      </c>
      <c r="N224" s="51">
        <f>IF($A224&lt;&gt;"",INDEX([1]Sizer!ER:ER,(ROW()-2)/3+7),"")</f>
        <v>0</v>
      </c>
      <c r="O224" s="51">
        <f>IF($A224&lt;&gt;"",INDEX([1]Sizer!ES:ES,(ROW()-2)/3+7),"")</f>
        <v>0</v>
      </c>
      <c r="P224" s="51">
        <f>IF($A224&lt;&gt;"",INDEX([1]Sizer!ET:ET,(ROW()-2)/3+7),"")</f>
        <v>0</v>
      </c>
      <c r="Q224" s="51">
        <f>IF($A224&lt;&gt;"",INDEX([1]Sizer!EU:EU,(ROW()-2)/3+7),"")</f>
        <v>0</v>
      </c>
      <c r="R224" s="51">
        <f>IF($A224&lt;&gt;"",INDEX([1]Sizer!EV:EV,(ROW()-2)/3+7),"")</f>
        <v>3</v>
      </c>
      <c r="S224" s="51">
        <f>IF($A224&lt;&gt;"",INDEX([1]Sizer!EW:EW,(ROW()-2)/3+7),"")</f>
        <v>0</v>
      </c>
      <c r="T224" s="51">
        <f>IF($A224&lt;&gt;"",INDEX([1]Sizer!EX:EX,(ROW()-2)/3+7),"")</f>
        <v>1</v>
      </c>
      <c r="U224" s="51">
        <f>IF($A224&lt;&gt;"",INDEX([1]Sizer!EY:EY,(ROW()-2)/3+7),"")</f>
        <v>1</v>
      </c>
      <c r="V224" s="51">
        <f>IF($A224&lt;&gt;"",INDEX([1]Sizer!EZ:EZ,(ROW()-2)/3+7),"")</f>
        <v>3</v>
      </c>
      <c r="W224" s="51">
        <f>IF($A224&lt;&gt;"",INDEX([1]Sizer!FA:FA,(ROW()-2)/3+7),"")</f>
        <v>0</v>
      </c>
      <c r="X224" s="51">
        <f>IF($A224&lt;&gt;"",INDEX([1]Sizer!FB:FB,(ROW()-2)/3+7),"")</f>
        <v>0</v>
      </c>
      <c r="Y224" s="51">
        <f>IF($A224&lt;&gt;"",INDEX([1]Sizer!FC:FC,(ROW()-2)/3+7),"")</f>
        <v>0</v>
      </c>
      <c r="Z224" s="51">
        <f>IF($A224&lt;&gt;"",INDEX([1]Sizer!FD:FD,(ROW()-2)/3+7),"")</f>
        <v>0</v>
      </c>
      <c r="AA224" s="52">
        <f>IF($A224&lt;&gt;"",INDEX([1]Sizer!$AB:$AB,(ROW()-2)/3+7)*'[1]Dashboard (Model)'!$U$2,"")</f>
        <v>0.03</v>
      </c>
    </row>
    <row r="225" spans="1:27" x14ac:dyDescent="0.2">
      <c r="A225" s="59"/>
      <c r="B225" s="53">
        <f>IF($A224&lt;&gt;"",INDEX([1]Sizer!B:B,(ROW()-3)/3+7),"")</f>
        <v>0</v>
      </c>
      <c r="C225" s="53">
        <f>IF($A224&lt;&gt;"",INDEX([1]Sizer!C:C,(ROW()-3)/3+7),"")</f>
        <v>0</v>
      </c>
      <c r="D225" s="53">
        <f>IF($A224&lt;&gt;"",INDEX([1]Sizer!D:D,(ROW()-3)/3+7),"")</f>
        <v>0</v>
      </c>
      <c r="E225" s="53">
        <f>IF($A224&lt;&gt;"",INDEX([1]Sizer!E:E,(ROW()-3)/3+7),"")</f>
        <v>0</v>
      </c>
      <c r="F225" s="53">
        <f>IF($A224&lt;&gt;"",INDEX([1]Sizer!F:F,(ROW()-3)/3+7),"")</f>
        <v>1.0397219162995592E-2</v>
      </c>
      <c r="G225" s="53">
        <f>IF($A224&lt;&gt;"",INDEX([1]Sizer!G:G,(ROW()-3)/3+7),"")</f>
        <v>2.3574309884238639E-2</v>
      </c>
      <c r="H225" s="53">
        <f>IF($A224&lt;&gt;"",INDEX([1]Sizer!H:H,(ROW()-3)/3+7),"")</f>
        <v>0</v>
      </c>
      <c r="I225" s="53">
        <f>IF($A224&lt;&gt;"",INDEX([1]Sizer!I:I,(ROW()-3)/3+7),"")</f>
        <v>-2.7875530273814113E-2</v>
      </c>
      <c r="J225" s="53">
        <f>IF($A224&lt;&gt;"",INDEX([1]Sizer!J:J,(ROW()-3)/3+7),"")</f>
        <v>6.6257760532150772E-3</v>
      </c>
      <c r="K225" s="53">
        <f>IF($A224&lt;&gt;"",INDEX([1]Sizer!K:K,(ROW()-3)/3+7),"")</f>
        <v>0</v>
      </c>
      <c r="L225" s="53">
        <f>IF($A224&lt;&gt;"",INDEX([1]Sizer!L:L,(ROW()-3)/3+7),"")</f>
        <v>0</v>
      </c>
      <c r="M225" s="53">
        <f>IF($A224&lt;&gt;"",INDEX([1]Sizer!M:M,(ROW()-3)/3+7),"")</f>
        <v>6.7492377188029347E-3</v>
      </c>
      <c r="N225" s="53">
        <f>IF($A224&lt;&gt;"",INDEX([1]Sizer!N:N,(ROW()-3)/3+7),"")</f>
        <v>0</v>
      </c>
      <c r="O225" s="53">
        <f>IF($A224&lt;&gt;"",INDEX([1]Sizer!O:O,(ROW()-3)/3+7),"")</f>
        <v>0</v>
      </c>
      <c r="P225" s="53">
        <f>IF($A224&lt;&gt;"",INDEX([1]Sizer!P:P,(ROW()-3)/3+7),"")</f>
        <v>0</v>
      </c>
      <c r="Q225" s="53">
        <f>IF($A224&lt;&gt;"",INDEX([1]Sizer!Q:Q,(ROW()-3)/3+7),"")</f>
        <v>0</v>
      </c>
      <c r="R225" s="53">
        <f>IF($A224&lt;&gt;"",INDEX([1]Sizer!R:R,(ROW()-3)/3+7),"")</f>
        <v>2.2359715670024226E-2</v>
      </c>
      <c r="S225" s="53">
        <f>IF($A224&lt;&gt;"",INDEX([1]Sizer!S:S,(ROW()-3)/3+7),"")</f>
        <v>0</v>
      </c>
      <c r="T225" s="53">
        <f>IF($A224&lt;&gt;"",INDEX([1]Sizer!T:T,(ROW()-3)/3+7),"")</f>
        <v>3.1708441558441561E-2</v>
      </c>
      <c r="U225" s="53">
        <f>IF($A224&lt;&gt;"",INDEX([1]Sizer!U:U,(ROW()-3)/3+7),"")</f>
        <v>2.0430209953343704E-2</v>
      </c>
      <c r="V225" s="53">
        <f>IF($A224&lt;&gt;"",INDEX([1]Sizer!V:V,(ROW()-3)/3+7),"")</f>
        <v>4.6569740259740249E-2</v>
      </c>
      <c r="W225" s="53">
        <f>IF($A224&lt;&gt;"",INDEX([1]Sizer!W:W,(ROW()-3)/3+7),"")</f>
        <v>0</v>
      </c>
      <c r="X225" s="53">
        <f>IF($A224&lt;&gt;"",INDEX([1]Sizer!X:X,(ROW()-3)/3+7),"")</f>
        <v>0</v>
      </c>
      <c r="Y225" s="53">
        <f>IF($A224&lt;&gt;"",INDEX([1]Sizer!Y:Y,(ROW()-3)/3+7),"")</f>
        <v>0</v>
      </c>
      <c r="Z225" s="53">
        <f>IF($A224&lt;&gt;"",INDEX([1]Sizer!Z:Z,(ROW()-3)/3+7),"")</f>
        <v>0</v>
      </c>
      <c r="AA225" s="53">
        <f>IF($A224&lt;&gt;"",SUM($B225:$Z225),"")</f>
        <v>0.14053911998698787</v>
      </c>
    </row>
    <row r="226" spans="1:27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</row>
    <row r="227" spans="1:27" x14ac:dyDescent="0.2">
      <c r="A227" s="59">
        <f>IF(INDEX([1]Sizer!$A:$A,(ROW()-2)/3+7)&lt;&gt;"",INDEX([1]Sizer!$A:$A,(ROW()-2)/3+7),"")</f>
        <v>45349</v>
      </c>
      <c r="B227" s="51">
        <f>IF($A227&lt;&gt;"",INDEX([1]Sizer!EF:EF,(ROW()-2)/3+7),"")</f>
        <v>0</v>
      </c>
      <c r="C227" s="51">
        <f>IF($A227&lt;&gt;"",INDEX([1]Sizer!EG:EG,(ROW()-2)/3+7),"")</f>
        <v>0</v>
      </c>
      <c r="D227" s="51">
        <f>IF($A227&lt;&gt;"",INDEX([1]Sizer!EH:EH,(ROW()-2)/3+7),"")</f>
        <v>0</v>
      </c>
      <c r="E227" s="51">
        <f>IF($A227&lt;&gt;"",INDEX([1]Sizer!EI:EI,(ROW()-2)/3+7),"")</f>
        <v>0</v>
      </c>
      <c r="F227" s="51">
        <f>IF($A227&lt;&gt;"",INDEX([1]Sizer!EJ:EJ,(ROW()-2)/3+7),"")</f>
        <v>1</v>
      </c>
      <c r="G227" s="51">
        <f>IF($A227&lt;&gt;"",INDEX([1]Sizer!EK:EK,(ROW()-2)/3+7),"")</f>
        <v>2</v>
      </c>
      <c r="H227" s="51">
        <f>IF($A227&lt;&gt;"",INDEX([1]Sizer!EL:EL,(ROW()-2)/3+7),"")</f>
        <v>0</v>
      </c>
      <c r="I227" s="51">
        <f>IF($A227&lt;&gt;"",INDEX([1]Sizer!EM:EM,(ROW()-2)/3+7),"")</f>
        <v>-1.5</v>
      </c>
      <c r="J227" s="51">
        <f>IF($A227&lt;&gt;"",INDEX([1]Sizer!EN:EN,(ROW()-2)/3+7),"")</f>
        <v>0.5</v>
      </c>
      <c r="K227" s="51">
        <f>IF($A227&lt;&gt;"",INDEX([1]Sizer!EO:EO,(ROW()-2)/3+7),"")</f>
        <v>0</v>
      </c>
      <c r="L227" s="51">
        <f>IF($A227&lt;&gt;"",INDEX([1]Sizer!EP:EP,(ROW()-2)/3+7),"")</f>
        <v>0</v>
      </c>
      <c r="M227" s="51">
        <f>IF($A227&lt;&gt;"",INDEX([1]Sizer!EQ:EQ,(ROW()-2)/3+7),"")</f>
        <v>0.5</v>
      </c>
      <c r="N227" s="51">
        <f>IF($A227&lt;&gt;"",INDEX([1]Sizer!ER:ER,(ROW()-2)/3+7),"")</f>
        <v>0</v>
      </c>
      <c r="O227" s="51">
        <f>IF($A227&lt;&gt;"",INDEX([1]Sizer!ES:ES,(ROW()-2)/3+7),"")</f>
        <v>0</v>
      </c>
      <c r="P227" s="51">
        <f>IF($A227&lt;&gt;"",INDEX([1]Sizer!ET:ET,(ROW()-2)/3+7),"")</f>
        <v>0</v>
      </c>
      <c r="Q227" s="51">
        <f>IF($A227&lt;&gt;"",INDEX([1]Sizer!EU:EU,(ROW()-2)/3+7),"")</f>
        <v>0</v>
      </c>
      <c r="R227" s="51">
        <f>IF($A227&lt;&gt;"",INDEX([1]Sizer!EV:EV,(ROW()-2)/3+7),"")</f>
        <v>3</v>
      </c>
      <c r="S227" s="51">
        <f>IF($A227&lt;&gt;"",INDEX([1]Sizer!EW:EW,(ROW()-2)/3+7),"")</f>
        <v>0</v>
      </c>
      <c r="T227" s="51">
        <f>IF($A227&lt;&gt;"",INDEX([1]Sizer!EX:EX,(ROW()-2)/3+7),"")</f>
        <v>1</v>
      </c>
      <c r="U227" s="51">
        <f>IF($A227&lt;&gt;"",INDEX([1]Sizer!EY:EY,(ROW()-2)/3+7),"")</f>
        <v>1</v>
      </c>
      <c r="V227" s="51">
        <f>IF($A227&lt;&gt;"",INDEX([1]Sizer!EZ:EZ,(ROW()-2)/3+7),"")</f>
        <v>3</v>
      </c>
      <c r="W227" s="51">
        <f>IF($A227&lt;&gt;"",INDEX([1]Sizer!FA:FA,(ROW()-2)/3+7),"")</f>
        <v>0</v>
      </c>
      <c r="X227" s="51">
        <f>IF($A227&lt;&gt;"",INDEX([1]Sizer!FB:FB,(ROW()-2)/3+7),"")</f>
        <v>0</v>
      </c>
      <c r="Y227" s="51">
        <f>IF($A227&lt;&gt;"",INDEX([1]Sizer!FC:FC,(ROW()-2)/3+7),"")</f>
        <v>0</v>
      </c>
      <c r="Z227" s="51">
        <f>IF($A227&lt;&gt;"",INDEX([1]Sizer!FD:FD,(ROW()-2)/3+7),"")</f>
        <v>0</v>
      </c>
      <c r="AA227" s="52">
        <f>IF($A227&lt;&gt;"",INDEX([1]Sizer!$AB:$AB,(ROW()-2)/3+7)*'[1]Dashboard (Model)'!$U$2,"")</f>
        <v>0.03</v>
      </c>
    </row>
    <row r="228" spans="1:27" x14ac:dyDescent="0.2">
      <c r="A228" s="59"/>
      <c r="B228" s="53">
        <f>IF($A227&lt;&gt;"",INDEX([1]Sizer!B:B,(ROW()-3)/3+7),"")</f>
        <v>0</v>
      </c>
      <c r="C228" s="53">
        <f>IF($A227&lt;&gt;"",INDEX([1]Sizer!C:C,(ROW()-3)/3+7),"")</f>
        <v>0</v>
      </c>
      <c r="D228" s="53">
        <f>IF($A227&lt;&gt;"",INDEX([1]Sizer!D:D,(ROW()-3)/3+7),"")</f>
        <v>0</v>
      </c>
      <c r="E228" s="53">
        <f>IF($A227&lt;&gt;"",INDEX([1]Sizer!E:E,(ROW()-3)/3+7),"")</f>
        <v>0</v>
      </c>
      <c r="F228" s="53">
        <f>IF($A227&lt;&gt;"",INDEX([1]Sizer!F:F,(ROW()-3)/3+7),"")</f>
        <v>1.0397219162995592E-2</v>
      </c>
      <c r="G228" s="53">
        <f>IF($A227&lt;&gt;"",INDEX([1]Sizer!G:G,(ROW()-3)/3+7),"")</f>
        <v>2.3574309884238639E-2</v>
      </c>
      <c r="H228" s="53">
        <f>IF($A227&lt;&gt;"",INDEX([1]Sizer!H:H,(ROW()-3)/3+7),"")</f>
        <v>0</v>
      </c>
      <c r="I228" s="53">
        <f>IF($A227&lt;&gt;"",INDEX([1]Sizer!I:I,(ROW()-3)/3+7),"")</f>
        <v>-2.7875530273814113E-2</v>
      </c>
      <c r="J228" s="53">
        <f>IF($A227&lt;&gt;"",INDEX([1]Sizer!J:J,(ROW()-3)/3+7),"")</f>
        <v>6.6257760532150772E-3</v>
      </c>
      <c r="K228" s="53">
        <f>IF($A227&lt;&gt;"",INDEX([1]Sizer!K:K,(ROW()-3)/3+7),"")</f>
        <v>0</v>
      </c>
      <c r="L228" s="53">
        <f>IF($A227&lt;&gt;"",INDEX([1]Sizer!L:L,(ROW()-3)/3+7),"")</f>
        <v>0</v>
      </c>
      <c r="M228" s="53">
        <f>IF($A227&lt;&gt;"",INDEX([1]Sizer!M:M,(ROW()-3)/3+7),"")</f>
        <v>6.7492377188029347E-3</v>
      </c>
      <c r="N228" s="53">
        <f>IF($A227&lt;&gt;"",INDEX([1]Sizer!N:N,(ROW()-3)/3+7),"")</f>
        <v>0</v>
      </c>
      <c r="O228" s="53">
        <f>IF($A227&lt;&gt;"",INDEX([1]Sizer!O:O,(ROW()-3)/3+7),"")</f>
        <v>0</v>
      </c>
      <c r="P228" s="53">
        <f>IF($A227&lt;&gt;"",INDEX([1]Sizer!P:P,(ROW()-3)/3+7),"")</f>
        <v>0</v>
      </c>
      <c r="Q228" s="53">
        <f>IF($A227&lt;&gt;"",INDEX([1]Sizer!Q:Q,(ROW()-3)/3+7),"")</f>
        <v>0</v>
      </c>
      <c r="R228" s="53">
        <f>IF($A227&lt;&gt;"",INDEX([1]Sizer!R:R,(ROW()-3)/3+7),"")</f>
        <v>2.2359715670024226E-2</v>
      </c>
      <c r="S228" s="53">
        <f>IF($A227&lt;&gt;"",INDEX([1]Sizer!S:S,(ROW()-3)/3+7),"")</f>
        <v>0</v>
      </c>
      <c r="T228" s="53">
        <f>IF($A227&lt;&gt;"",INDEX([1]Sizer!T:T,(ROW()-3)/3+7),"")</f>
        <v>3.1708441558441561E-2</v>
      </c>
      <c r="U228" s="53">
        <f>IF($A227&lt;&gt;"",INDEX([1]Sizer!U:U,(ROW()-3)/3+7),"")</f>
        <v>2.0430209953343704E-2</v>
      </c>
      <c r="V228" s="53">
        <f>IF($A227&lt;&gt;"",INDEX([1]Sizer!V:V,(ROW()-3)/3+7),"")</f>
        <v>4.6569740259740249E-2</v>
      </c>
      <c r="W228" s="53">
        <f>IF($A227&lt;&gt;"",INDEX([1]Sizer!W:W,(ROW()-3)/3+7),"")</f>
        <v>0</v>
      </c>
      <c r="X228" s="53">
        <f>IF($A227&lt;&gt;"",INDEX([1]Sizer!X:X,(ROW()-3)/3+7),"")</f>
        <v>0</v>
      </c>
      <c r="Y228" s="53">
        <f>IF($A227&lt;&gt;"",INDEX([1]Sizer!Y:Y,(ROW()-3)/3+7),"")</f>
        <v>0</v>
      </c>
      <c r="Z228" s="53">
        <f>IF($A227&lt;&gt;"",INDEX([1]Sizer!Z:Z,(ROW()-3)/3+7),"")</f>
        <v>0</v>
      </c>
      <c r="AA228" s="53">
        <f>IF($A227&lt;&gt;"",SUM($B228:$Z228),"")</f>
        <v>0.14053911998698787</v>
      </c>
    </row>
    <row r="229" spans="1:27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</row>
    <row r="230" spans="1:27" x14ac:dyDescent="0.2">
      <c r="A230" s="59">
        <f>IF(INDEX([1]Sizer!$A:$A,(ROW()-2)/3+7)&lt;&gt;"",INDEX([1]Sizer!$A:$A,(ROW()-2)/3+7),"")</f>
        <v>45351</v>
      </c>
      <c r="B230" s="51">
        <f>IF($A230&lt;&gt;"",INDEX([1]Sizer!EF:EF,(ROW()-2)/3+7),"")</f>
        <v>0</v>
      </c>
      <c r="C230" s="51">
        <f>IF($A230&lt;&gt;"",INDEX([1]Sizer!EG:EG,(ROW()-2)/3+7),"")</f>
        <v>0</v>
      </c>
      <c r="D230" s="51">
        <f>IF($A230&lt;&gt;"",INDEX([1]Sizer!EH:EH,(ROW()-2)/3+7),"")</f>
        <v>0</v>
      </c>
      <c r="E230" s="51">
        <f>IF($A230&lt;&gt;"",INDEX([1]Sizer!EI:EI,(ROW()-2)/3+7),"")</f>
        <v>0</v>
      </c>
      <c r="F230" s="51">
        <f>IF($A230&lt;&gt;"",INDEX([1]Sizer!EJ:EJ,(ROW()-2)/3+7),"")</f>
        <v>1</v>
      </c>
      <c r="G230" s="51">
        <f>IF($A230&lt;&gt;"",INDEX([1]Sizer!EK:EK,(ROW()-2)/3+7),"")</f>
        <v>2</v>
      </c>
      <c r="H230" s="51">
        <f>IF($A230&lt;&gt;"",INDEX([1]Sizer!EL:EL,(ROW()-2)/3+7),"")</f>
        <v>0</v>
      </c>
      <c r="I230" s="51">
        <f>IF($A230&lt;&gt;"",INDEX([1]Sizer!EM:EM,(ROW()-2)/3+7),"")</f>
        <v>2</v>
      </c>
      <c r="J230" s="51">
        <f>IF($A230&lt;&gt;"",INDEX([1]Sizer!EN:EN,(ROW()-2)/3+7),"")</f>
        <v>0</v>
      </c>
      <c r="K230" s="51">
        <f>IF($A230&lt;&gt;"",INDEX([1]Sizer!EO:EO,(ROW()-2)/3+7),"")</f>
        <v>0</v>
      </c>
      <c r="L230" s="51">
        <f>IF($A230&lt;&gt;"",INDEX([1]Sizer!EP:EP,(ROW()-2)/3+7),"")</f>
        <v>0</v>
      </c>
      <c r="M230" s="51">
        <f>IF($A230&lt;&gt;"",INDEX([1]Sizer!EQ:EQ,(ROW()-2)/3+7),"")</f>
        <v>0.5</v>
      </c>
      <c r="N230" s="51">
        <f>IF($A230&lt;&gt;"",INDEX([1]Sizer!ER:ER,(ROW()-2)/3+7),"")</f>
        <v>0</v>
      </c>
      <c r="O230" s="51">
        <f>IF($A230&lt;&gt;"",INDEX([1]Sizer!ES:ES,(ROW()-2)/3+7),"")</f>
        <v>0</v>
      </c>
      <c r="P230" s="51">
        <f>IF($A230&lt;&gt;"",INDEX([1]Sizer!ET:ET,(ROW()-2)/3+7),"")</f>
        <v>0</v>
      </c>
      <c r="Q230" s="51">
        <f>IF($A230&lt;&gt;"",INDEX([1]Sizer!EU:EU,(ROW()-2)/3+7),"")</f>
        <v>0</v>
      </c>
      <c r="R230" s="51">
        <f>IF($A230&lt;&gt;"",INDEX([1]Sizer!EV:EV,(ROW()-2)/3+7),"")</f>
        <v>3</v>
      </c>
      <c r="S230" s="51">
        <f>IF($A230&lt;&gt;"",INDEX([1]Sizer!EW:EW,(ROW()-2)/3+7),"")</f>
        <v>0</v>
      </c>
      <c r="T230" s="51">
        <f>IF($A230&lt;&gt;"",INDEX([1]Sizer!EX:EX,(ROW()-2)/3+7),"")</f>
        <v>0.5</v>
      </c>
      <c r="U230" s="51">
        <f>IF($A230&lt;&gt;"",INDEX([1]Sizer!EY:EY,(ROW()-2)/3+7),"")</f>
        <v>1</v>
      </c>
      <c r="V230" s="51">
        <f>IF($A230&lt;&gt;"",INDEX([1]Sizer!EZ:EZ,(ROW()-2)/3+7),"")</f>
        <v>1</v>
      </c>
      <c r="W230" s="51">
        <f>IF($A230&lt;&gt;"",INDEX([1]Sizer!FA:FA,(ROW()-2)/3+7),"")</f>
        <v>0</v>
      </c>
      <c r="X230" s="51">
        <f>IF($A230&lt;&gt;"",INDEX([1]Sizer!FB:FB,(ROW()-2)/3+7),"")</f>
        <v>0</v>
      </c>
      <c r="Y230" s="51">
        <f>IF($A230&lt;&gt;"",INDEX([1]Sizer!FC:FC,(ROW()-2)/3+7),"")</f>
        <v>0</v>
      </c>
      <c r="Z230" s="51">
        <f>IF($A230&lt;&gt;"",INDEX([1]Sizer!FD:FD,(ROW()-2)/3+7),"")</f>
        <v>0</v>
      </c>
      <c r="AA230" s="52">
        <f>IF($A230&lt;&gt;"",INDEX([1]Sizer!$AB:$AB,(ROW()-2)/3+7)*'[1]Dashboard (Model)'!$U$2,"")</f>
        <v>0.03</v>
      </c>
    </row>
    <row r="231" spans="1:27" x14ac:dyDescent="0.2">
      <c r="A231" s="59"/>
      <c r="B231" s="53">
        <f>IF($A230&lt;&gt;"",INDEX([1]Sizer!B:B,(ROW()-3)/3+7),"")</f>
        <v>0</v>
      </c>
      <c r="C231" s="53">
        <f>IF($A230&lt;&gt;"",INDEX([1]Sizer!C:C,(ROW()-3)/3+7),"")</f>
        <v>0</v>
      </c>
      <c r="D231" s="53">
        <f>IF($A230&lt;&gt;"",INDEX([1]Sizer!D:D,(ROW()-3)/3+7),"")</f>
        <v>0</v>
      </c>
      <c r="E231" s="53">
        <f>IF($A230&lt;&gt;"",INDEX([1]Sizer!E:E,(ROW()-3)/3+7),"")</f>
        <v>0</v>
      </c>
      <c r="F231" s="53">
        <f>IF($A230&lt;&gt;"",INDEX([1]Sizer!F:F,(ROW()-3)/3+7),"")</f>
        <v>1.0397219162995592E-2</v>
      </c>
      <c r="G231" s="53">
        <f>IF($A230&lt;&gt;"",INDEX([1]Sizer!G:G,(ROW()-3)/3+7),"")</f>
        <v>2.3574309884238639E-2</v>
      </c>
      <c r="H231" s="53">
        <f>IF($A230&lt;&gt;"",INDEX([1]Sizer!H:H,(ROW()-3)/3+7),"")</f>
        <v>0</v>
      </c>
      <c r="I231" s="53">
        <f>IF($A230&lt;&gt;"",INDEX([1]Sizer!I:I,(ROW()-3)/3+7),"")</f>
        <v>3.2720309278350512E-2</v>
      </c>
      <c r="J231" s="53">
        <f>IF($A230&lt;&gt;"",INDEX([1]Sizer!J:J,(ROW()-3)/3+7),"")</f>
        <v>0</v>
      </c>
      <c r="K231" s="53">
        <f>IF($A230&lt;&gt;"",INDEX([1]Sizer!K:K,(ROW()-3)/3+7),"")</f>
        <v>0</v>
      </c>
      <c r="L231" s="53">
        <f>IF($A230&lt;&gt;"",INDEX([1]Sizer!L:L,(ROW()-3)/3+7),"")</f>
        <v>0</v>
      </c>
      <c r="M231" s="53">
        <f>IF($A230&lt;&gt;"",INDEX([1]Sizer!M:M,(ROW()-3)/3+7),"")</f>
        <v>6.7492377188029347E-3</v>
      </c>
      <c r="N231" s="53">
        <f>IF($A230&lt;&gt;"",INDEX([1]Sizer!N:N,(ROW()-3)/3+7),"")</f>
        <v>0</v>
      </c>
      <c r="O231" s="53">
        <f>IF($A230&lt;&gt;"",INDEX([1]Sizer!O:O,(ROW()-3)/3+7),"")</f>
        <v>0</v>
      </c>
      <c r="P231" s="53">
        <f>IF($A230&lt;&gt;"",INDEX([1]Sizer!P:P,(ROW()-3)/3+7),"")</f>
        <v>0</v>
      </c>
      <c r="Q231" s="53">
        <f>IF($A230&lt;&gt;"",INDEX([1]Sizer!Q:Q,(ROW()-3)/3+7),"")</f>
        <v>0</v>
      </c>
      <c r="R231" s="53">
        <f>IF($A230&lt;&gt;"",INDEX([1]Sizer!R:R,(ROW()-3)/3+7),"")</f>
        <v>2.2359715670024226E-2</v>
      </c>
      <c r="S231" s="53">
        <f>IF($A230&lt;&gt;"",INDEX([1]Sizer!S:S,(ROW()-3)/3+7),"")</f>
        <v>0</v>
      </c>
      <c r="T231" s="53">
        <f>IF($A230&lt;&gt;"",INDEX([1]Sizer!T:T,(ROW()-3)/3+7),"")</f>
        <v>1.654206045865184E-2</v>
      </c>
      <c r="U231" s="53">
        <f>IF($A230&lt;&gt;"",INDEX([1]Sizer!U:U,(ROW()-3)/3+7),"")</f>
        <v>2.0430209953343704E-2</v>
      </c>
      <c r="V231" s="53">
        <f>IF($A230&lt;&gt;"",INDEX([1]Sizer!V:V,(ROW()-3)/3+7),"")</f>
        <v>1.6763397887323943E-2</v>
      </c>
      <c r="W231" s="53">
        <f>IF($A230&lt;&gt;"",INDEX([1]Sizer!W:W,(ROW()-3)/3+7),"")</f>
        <v>0</v>
      </c>
      <c r="X231" s="53">
        <f>IF($A230&lt;&gt;"",INDEX([1]Sizer!X:X,(ROW()-3)/3+7),"")</f>
        <v>0</v>
      </c>
      <c r="Y231" s="53">
        <f>IF($A230&lt;&gt;"",INDEX([1]Sizer!Y:Y,(ROW()-3)/3+7),"")</f>
        <v>0</v>
      </c>
      <c r="Z231" s="53">
        <f>IF($A230&lt;&gt;"",INDEX([1]Sizer!Z:Z,(ROW()-3)/3+7),"")</f>
        <v>0</v>
      </c>
      <c r="AA231" s="53">
        <f>IF($A230&lt;&gt;"",SUM($B231:$Z231),"")</f>
        <v>0.14953646001373141</v>
      </c>
    </row>
    <row r="232" spans="1:27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</row>
    <row r="233" spans="1:27" x14ac:dyDescent="0.2">
      <c r="A233" s="59">
        <f>IF(INDEX([1]Sizer!$A:$A,(ROW()-2)/3+7)&lt;&gt;"",INDEX([1]Sizer!$A:$A,(ROW()-2)/3+7),"")</f>
        <v>45352</v>
      </c>
      <c r="B233" s="51">
        <f>IF($A233&lt;&gt;"",INDEX([1]Sizer!EF:EF,(ROW()-2)/3+7),"")</f>
        <v>0</v>
      </c>
      <c r="C233" s="51">
        <f>IF($A233&lt;&gt;"",INDEX([1]Sizer!EG:EG,(ROW()-2)/3+7),"")</f>
        <v>0</v>
      </c>
      <c r="D233" s="51">
        <f>IF($A233&lt;&gt;"",INDEX([1]Sizer!EH:EH,(ROW()-2)/3+7),"")</f>
        <v>0</v>
      </c>
      <c r="E233" s="51">
        <f>IF($A233&lt;&gt;"",INDEX([1]Sizer!EI:EI,(ROW()-2)/3+7),"")</f>
        <v>0</v>
      </c>
      <c r="F233" s="51">
        <f>IF($A233&lt;&gt;"",INDEX([1]Sizer!EJ:EJ,(ROW()-2)/3+7),"")</f>
        <v>1</v>
      </c>
      <c r="G233" s="51">
        <f>IF($A233&lt;&gt;"",INDEX([1]Sizer!EK:EK,(ROW()-2)/3+7),"")</f>
        <v>2</v>
      </c>
      <c r="H233" s="51">
        <f>IF($A233&lt;&gt;"",INDEX([1]Sizer!EL:EL,(ROW()-2)/3+7),"")</f>
        <v>0</v>
      </c>
      <c r="I233" s="51">
        <f>IF($A233&lt;&gt;"",INDEX([1]Sizer!EM:EM,(ROW()-2)/3+7),"")</f>
        <v>1.5</v>
      </c>
      <c r="J233" s="51">
        <f>IF($A233&lt;&gt;"",INDEX([1]Sizer!EN:EN,(ROW()-2)/3+7),"")</f>
        <v>0</v>
      </c>
      <c r="K233" s="51">
        <f>IF($A233&lt;&gt;"",INDEX([1]Sizer!EO:EO,(ROW()-2)/3+7),"")</f>
        <v>0</v>
      </c>
      <c r="L233" s="51">
        <f>IF($A233&lt;&gt;"",INDEX([1]Sizer!EP:EP,(ROW()-2)/3+7),"")</f>
        <v>0</v>
      </c>
      <c r="M233" s="51">
        <f>IF($A233&lt;&gt;"",INDEX([1]Sizer!EQ:EQ,(ROW()-2)/3+7),"")</f>
        <v>0.5</v>
      </c>
      <c r="N233" s="51">
        <f>IF($A233&lt;&gt;"",INDEX([1]Sizer!ER:ER,(ROW()-2)/3+7),"")</f>
        <v>0</v>
      </c>
      <c r="O233" s="51">
        <f>IF($A233&lt;&gt;"",INDEX([1]Sizer!ES:ES,(ROW()-2)/3+7),"")</f>
        <v>0</v>
      </c>
      <c r="P233" s="51">
        <f>IF($A233&lt;&gt;"",INDEX([1]Sizer!ET:ET,(ROW()-2)/3+7),"")</f>
        <v>0</v>
      </c>
      <c r="Q233" s="51">
        <f>IF($A233&lt;&gt;"",INDEX([1]Sizer!EU:EU,(ROW()-2)/3+7),"")</f>
        <v>0</v>
      </c>
      <c r="R233" s="51">
        <f>IF($A233&lt;&gt;"",INDEX([1]Sizer!EV:EV,(ROW()-2)/3+7),"")</f>
        <v>3</v>
      </c>
      <c r="S233" s="51">
        <f>IF($A233&lt;&gt;"",INDEX([1]Sizer!EW:EW,(ROW()-2)/3+7),"")</f>
        <v>0</v>
      </c>
      <c r="T233" s="51">
        <f>IF($A233&lt;&gt;"",INDEX([1]Sizer!EX:EX,(ROW()-2)/3+7),"")</f>
        <v>1</v>
      </c>
      <c r="U233" s="51">
        <f>IF($A233&lt;&gt;"",INDEX([1]Sizer!EY:EY,(ROW()-2)/3+7),"")</f>
        <v>1</v>
      </c>
      <c r="V233" s="51">
        <f>IF($A233&lt;&gt;"",INDEX([1]Sizer!EZ:EZ,(ROW()-2)/3+7),"")</f>
        <v>1</v>
      </c>
      <c r="W233" s="51">
        <f>IF($A233&lt;&gt;"",INDEX([1]Sizer!FA:FA,(ROW()-2)/3+7),"")</f>
        <v>0</v>
      </c>
      <c r="X233" s="51">
        <f>IF($A233&lt;&gt;"",INDEX([1]Sizer!FB:FB,(ROW()-2)/3+7),"")</f>
        <v>0</v>
      </c>
      <c r="Y233" s="51">
        <f>IF($A233&lt;&gt;"",INDEX([1]Sizer!FC:FC,(ROW()-2)/3+7),"")</f>
        <v>0</v>
      </c>
      <c r="Z233" s="51">
        <f>IF($A233&lt;&gt;"",INDEX([1]Sizer!FD:FD,(ROW()-2)/3+7),"")</f>
        <v>0</v>
      </c>
      <c r="AA233" s="52">
        <f>IF($A233&lt;&gt;"",INDEX([1]Sizer!$AB:$AB,(ROW()-2)/3+7)*'[1]Dashboard (Model)'!$U$2,"")</f>
        <v>0.03</v>
      </c>
    </row>
    <row r="234" spans="1:27" x14ac:dyDescent="0.2">
      <c r="A234" s="59"/>
      <c r="B234" s="53">
        <f>IF($A233&lt;&gt;"",INDEX([1]Sizer!B:B,(ROW()-3)/3+7),"")</f>
        <v>0</v>
      </c>
      <c r="C234" s="53">
        <f>IF($A233&lt;&gt;"",INDEX([1]Sizer!C:C,(ROW()-3)/3+7),"")</f>
        <v>0</v>
      </c>
      <c r="D234" s="53">
        <f>IF($A233&lt;&gt;"",INDEX([1]Sizer!D:D,(ROW()-3)/3+7),"")</f>
        <v>0</v>
      </c>
      <c r="E234" s="53">
        <f>IF($A233&lt;&gt;"",INDEX([1]Sizer!E:E,(ROW()-3)/3+7),"")</f>
        <v>0</v>
      </c>
      <c r="F234" s="53">
        <f>IF($A233&lt;&gt;"",INDEX([1]Sizer!F:F,(ROW()-3)/3+7),"")</f>
        <v>1.0397219162995592E-2</v>
      </c>
      <c r="G234" s="53">
        <f>IF($A233&lt;&gt;"",INDEX([1]Sizer!G:G,(ROW()-3)/3+7),"")</f>
        <v>2.3574309884238639E-2</v>
      </c>
      <c r="H234" s="53">
        <f>IF($A233&lt;&gt;"",INDEX([1]Sizer!H:H,(ROW()-3)/3+7),"")</f>
        <v>0</v>
      </c>
      <c r="I234" s="53">
        <f>IF($A233&lt;&gt;"",INDEX([1]Sizer!I:I,(ROW()-3)/3+7),"")</f>
        <v>2.4400902061855662E-2</v>
      </c>
      <c r="J234" s="53">
        <f>IF($A233&lt;&gt;"",INDEX([1]Sizer!J:J,(ROW()-3)/3+7),"")</f>
        <v>0</v>
      </c>
      <c r="K234" s="53">
        <f>IF($A233&lt;&gt;"",INDEX([1]Sizer!K:K,(ROW()-3)/3+7),"")</f>
        <v>0</v>
      </c>
      <c r="L234" s="53">
        <f>IF($A233&lt;&gt;"",INDEX([1]Sizer!L:L,(ROW()-3)/3+7),"")</f>
        <v>0</v>
      </c>
      <c r="M234" s="53">
        <f>IF($A233&lt;&gt;"",INDEX([1]Sizer!M:M,(ROW()-3)/3+7),"")</f>
        <v>6.7492377188029347E-3</v>
      </c>
      <c r="N234" s="53">
        <f>IF($A233&lt;&gt;"",INDEX([1]Sizer!N:N,(ROW()-3)/3+7),"")</f>
        <v>0</v>
      </c>
      <c r="O234" s="53">
        <f>IF($A233&lt;&gt;"",INDEX([1]Sizer!O:O,(ROW()-3)/3+7),"")</f>
        <v>0</v>
      </c>
      <c r="P234" s="53">
        <f>IF($A233&lt;&gt;"",INDEX([1]Sizer!P:P,(ROW()-3)/3+7),"")</f>
        <v>0</v>
      </c>
      <c r="Q234" s="53">
        <f>IF($A233&lt;&gt;"",INDEX([1]Sizer!Q:Q,(ROW()-3)/3+7),"")</f>
        <v>0</v>
      </c>
      <c r="R234" s="53">
        <f>IF($A233&lt;&gt;"",INDEX([1]Sizer!R:R,(ROW()-3)/3+7),"")</f>
        <v>2.2359715670024226E-2</v>
      </c>
      <c r="S234" s="53">
        <f>IF($A233&lt;&gt;"",INDEX([1]Sizer!S:S,(ROW()-3)/3+7),"")</f>
        <v>0</v>
      </c>
      <c r="T234" s="53">
        <f>IF($A233&lt;&gt;"",INDEX([1]Sizer!T:T,(ROW()-3)/3+7),"")</f>
        <v>3.3172915206727389E-2</v>
      </c>
      <c r="U234" s="53">
        <f>IF($A233&lt;&gt;"",INDEX([1]Sizer!U:U,(ROW()-3)/3+7),"")</f>
        <v>2.0430209953343704E-2</v>
      </c>
      <c r="V234" s="53">
        <f>IF($A233&lt;&gt;"",INDEX([1]Sizer!V:V,(ROW()-3)/3+7),"")</f>
        <v>1.6763397887323943E-2</v>
      </c>
      <c r="W234" s="53">
        <f>IF($A233&lt;&gt;"",INDEX([1]Sizer!W:W,(ROW()-3)/3+7),"")</f>
        <v>0</v>
      </c>
      <c r="X234" s="53">
        <f>IF($A233&lt;&gt;"",INDEX([1]Sizer!X:X,(ROW()-3)/3+7),"")</f>
        <v>0</v>
      </c>
      <c r="Y234" s="53">
        <f>IF($A233&lt;&gt;"",INDEX([1]Sizer!Y:Y,(ROW()-3)/3+7),"")</f>
        <v>0</v>
      </c>
      <c r="Z234" s="53">
        <f>IF($A233&lt;&gt;"",INDEX([1]Sizer!Z:Z,(ROW()-3)/3+7),"")</f>
        <v>0</v>
      </c>
      <c r="AA234" s="53">
        <f>IF($A233&lt;&gt;"",SUM($B234:$Z234),"")</f>
        <v>0.15784790754531211</v>
      </c>
    </row>
    <row r="235" spans="1:27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</row>
    <row r="236" spans="1:27" x14ac:dyDescent="0.2">
      <c r="A236" s="59">
        <f>IF(INDEX([1]Sizer!$A:$A,(ROW()-2)/3+7)&lt;&gt;"",INDEX([1]Sizer!$A:$A,(ROW()-2)/3+7),"")</f>
        <v>45355</v>
      </c>
      <c r="B236" s="51">
        <f>IF($A236&lt;&gt;"",INDEX([1]Sizer!EF:EF,(ROW()-2)/3+7),"")</f>
        <v>0</v>
      </c>
      <c r="C236" s="51">
        <f>IF($A236&lt;&gt;"",INDEX([1]Sizer!EG:EG,(ROW()-2)/3+7),"")</f>
        <v>0</v>
      </c>
      <c r="D236" s="51">
        <f>IF($A236&lt;&gt;"",INDEX([1]Sizer!EH:EH,(ROW()-2)/3+7),"")</f>
        <v>0</v>
      </c>
      <c r="E236" s="51">
        <f>IF($A236&lt;&gt;"",INDEX([1]Sizer!EI:EI,(ROW()-2)/3+7),"")</f>
        <v>0</v>
      </c>
      <c r="F236" s="51">
        <f>IF($A236&lt;&gt;"",INDEX([1]Sizer!EJ:EJ,(ROW()-2)/3+7),"")</f>
        <v>1</v>
      </c>
      <c r="G236" s="51">
        <f>IF($A236&lt;&gt;"",INDEX([1]Sizer!EK:EK,(ROW()-2)/3+7),"")</f>
        <v>2</v>
      </c>
      <c r="H236" s="51">
        <f>IF($A236&lt;&gt;"",INDEX([1]Sizer!EL:EL,(ROW()-2)/3+7),"")</f>
        <v>0</v>
      </c>
      <c r="I236" s="51">
        <f>IF($A236&lt;&gt;"",INDEX([1]Sizer!EM:EM,(ROW()-2)/3+7),"")</f>
        <v>1</v>
      </c>
      <c r="J236" s="51">
        <f>IF($A236&lt;&gt;"",INDEX([1]Sizer!EN:EN,(ROW()-2)/3+7),"")</f>
        <v>0</v>
      </c>
      <c r="K236" s="51">
        <f>IF($A236&lt;&gt;"",INDEX([1]Sizer!EO:EO,(ROW()-2)/3+7),"")</f>
        <v>0</v>
      </c>
      <c r="L236" s="51">
        <f>IF($A236&lt;&gt;"",INDEX([1]Sizer!EP:EP,(ROW()-2)/3+7),"")</f>
        <v>0</v>
      </c>
      <c r="M236" s="51">
        <f>IF($A236&lt;&gt;"",INDEX([1]Sizer!EQ:EQ,(ROW()-2)/3+7),"")</f>
        <v>0</v>
      </c>
      <c r="N236" s="51">
        <f>IF($A236&lt;&gt;"",INDEX([1]Sizer!ER:ER,(ROW()-2)/3+7),"")</f>
        <v>0</v>
      </c>
      <c r="O236" s="51">
        <f>IF($A236&lt;&gt;"",INDEX([1]Sizer!ES:ES,(ROW()-2)/3+7),"")</f>
        <v>0</v>
      </c>
      <c r="P236" s="51">
        <f>IF($A236&lt;&gt;"",INDEX([1]Sizer!ET:ET,(ROW()-2)/3+7),"")</f>
        <v>0</v>
      </c>
      <c r="Q236" s="51">
        <f>IF($A236&lt;&gt;"",INDEX([1]Sizer!EU:EU,(ROW()-2)/3+7),"")</f>
        <v>2</v>
      </c>
      <c r="R236" s="51">
        <f>IF($A236&lt;&gt;"",INDEX([1]Sizer!EV:EV,(ROW()-2)/3+7),"")</f>
        <v>3</v>
      </c>
      <c r="S236" s="51">
        <f>IF($A236&lt;&gt;"",INDEX([1]Sizer!EW:EW,(ROW()-2)/3+7),"")</f>
        <v>0</v>
      </c>
      <c r="T236" s="51">
        <f>IF($A236&lt;&gt;"",INDEX([1]Sizer!EX:EX,(ROW()-2)/3+7),"")</f>
        <v>1</v>
      </c>
      <c r="U236" s="51">
        <f>IF($A236&lt;&gt;"",INDEX([1]Sizer!EY:EY,(ROW()-2)/3+7),"")</f>
        <v>1</v>
      </c>
      <c r="V236" s="51">
        <f>IF($A236&lt;&gt;"",INDEX([1]Sizer!EZ:EZ,(ROW()-2)/3+7),"")</f>
        <v>1</v>
      </c>
      <c r="W236" s="51">
        <f>IF($A236&lt;&gt;"",INDEX([1]Sizer!FA:FA,(ROW()-2)/3+7),"")</f>
        <v>0</v>
      </c>
      <c r="X236" s="51">
        <f>IF($A236&lt;&gt;"",INDEX([1]Sizer!FB:FB,(ROW()-2)/3+7),"")</f>
        <v>0</v>
      </c>
      <c r="Y236" s="51">
        <f>IF($A236&lt;&gt;"",INDEX([1]Sizer!FC:FC,(ROW()-2)/3+7),"")</f>
        <v>0</v>
      </c>
      <c r="Z236" s="51">
        <f>IF($A236&lt;&gt;"",INDEX([1]Sizer!FD:FD,(ROW()-2)/3+7),"")</f>
        <v>0</v>
      </c>
      <c r="AA236" s="52">
        <f>IF($A236&lt;&gt;"",INDEX([1]Sizer!$AB:$AB,(ROW()-2)/3+7)*'[1]Dashboard (Model)'!$U$2,"")</f>
        <v>0.03</v>
      </c>
    </row>
    <row r="237" spans="1:27" x14ac:dyDescent="0.2">
      <c r="A237" s="59"/>
      <c r="B237" s="53">
        <f>IF($A236&lt;&gt;"",INDEX([1]Sizer!B:B,(ROW()-3)/3+7),"")</f>
        <v>0</v>
      </c>
      <c r="C237" s="53">
        <f>IF($A236&lt;&gt;"",INDEX([1]Sizer!C:C,(ROW()-3)/3+7),"")</f>
        <v>0</v>
      </c>
      <c r="D237" s="53">
        <f>IF($A236&lt;&gt;"",INDEX([1]Sizer!D:D,(ROW()-3)/3+7),"")</f>
        <v>0</v>
      </c>
      <c r="E237" s="53">
        <f>IF($A236&lt;&gt;"",INDEX([1]Sizer!E:E,(ROW()-3)/3+7),"")</f>
        <v>0</v>
      </c>
      <c r="F237" s="53">
        <f>IF($A236&lt;&gt;"",INDEX([1]Sizer!F:F,(ROW()-3)/3+7),"")</f>
        <v>1.0397219162995592E-2</v>
      </c>
      <c r="G237" s="53">
        <f>IF($A236&lt;&gt;"",INDEX([1]Sizer!G:G,(ROW()-3)/3+7),"")</f>
        <v>2.3574309884238639E-2</v>
      </c>
      <c r="H237" s="53">
        <f>IF($A236&lt;&gt;"",INDEX([1]Sizer!H:H,(ROW()-3)/3+7),"")</f>
        <v>0</v>
      </c>
      <c r="I237" s="53">
        <f>IF($A236&lt;&gt;"",INDEX([1]Sizer!I:I,(ROW()-3)/3+7),"")</f>
        <v>1.6148247422680412E-2</v>
      </c>
      <c r="J237" s="53">
        <f>IF($A236&lt;&gt;"",INDEX([1]Sizer!J:J,(ROW()-3)/3+7),"")</f>
        <v>0</v>
      </c>
      <c r="K237" s="53">
        <f>IF($A236&lt;&gt;"",INDEX([1]Sizer!K:K,(ROW()-3)/3+7),"")</f>
        <v>0</v>
      </c>
      <c r="L237" s="53">
        <f>IF($A236&lt;&gt;"",INDEX([1]Sizer!L:L,(ROW()-3)/3+7),"")</f>
        <v>0</v>
      </c>
      <c r="M237" s="53">
        <f>IF($A236&lt;&gt;"",INDEX([1]Sizer!M:M,(ROW()-3)/3+7),"")</f>
        <v>0</v>
      </c>
      <c r="N237" s="53">
        <f>IF($A236&lt;&gt;"",INDEX([1]Sizer!N:N,(ROW()-3)/3+7),"")</f>
        <v>0</v>
      </c>
      <c r="O237" s="53">
        <f>IF($A236&lt;&gt;"",INDEX([1]Sizer!O:O,(ROW()-3)/3+7),"")</f>
        <v>0</v>
      </c>
      <c r="P237" s="53">
        <f>IF($A236&lt;&gt;"",INDEX([1]Sizer!P:P,(ROW()-3)/3+7),"")</f>
        <v>0</v>
      </c>
      <c r="Q237" s="53">
        <f>IF($A236&lt;&gt;"",INDEX([1]Sizer!Q:Q,(ROW()-3)/3+7),"")</f>
        <v>3.1901832993890031E-2</v>
      </c>
      <c r="R237" s="53">
        <f>IF($A236&lt;&gt;"",INDEX([1]Sizer!R:R,(ROW()-3)/3+7),"")</f>
        <v>2.2359715670024226E-2</v>
      </c>
      <c r="S237" s="53">
        <f>IF($A236&lt;&gt;"",INDEX([1]Sizer!S:S,(ROW()-3)/3+7),"")</f>
        <v>0</v>
      </c>
      <c r="T237" s="53">
        <f>IF($A236&lt;&gt;"",INDEX([1]Sizer!T:T,(ROW()-3)/3+7),"")</f>
        <v>3.3172915206727389E-2</v>
      </c>
      <c r="U237" s="53">
        <f>IF($A236&lt;&gt;"",INDEX([1]Sizer!U:U,(ROW()-3)/3+7),"")</f>
        <v>2.0430209953343704E-2</v>
      </c>
      <c r="V237" s="53">
        <f>IF($A236&lt;&gt;"",INDEX([1]Sizer!V:V,(ROW()-3)/3+7),"")</f>
        <v>1.6763397887323943E-2</v>
      </c>
      <c r="W237" s="53">
        <f>IF($A236&lt;&gt;"",INDEX([1]Sizer!W:W,(ROW()-3)/3+7),"")</f>
        <v>0</v>
      </c>
      <c r="X237" s="53">
        <f>IF($A236&lt;&gt;"",INDEX([1]Sizer!X:X,(ROW()-3)/3+7),"")</f>
        <v>0</v>
      </c>
      <c r="Y237" s="53">
        <f>IF($A236&lt;&gt;"",INDEX([1]Sizer!Y:Y,(ROW()-3)/3+7),"")</f>
        <v>0</v>
      </c>
      <c r="Z237" s="53">
        <f>IF($A236&lt;&gt;"",INDEX([1]Sizer!Z:Z,(ROW()-3)/3+7),"")</f>
        <v>0</v>
      </c>
      <c r="AA237" s="53">
        <f>IF($A236&lt;&gt;"",SUM($B237:$Z237),"")</f>
        <v>0.17474784818122394</v>
      </c>
    </row>
    <row r="238" spans="1:27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</row>
    <row r="239" spans="1:27" x14ac:dyDescent="0.2">
      <c r="A239" s="59">
        <f>IF(INDEX([1]Sizer!$A:$A,(ROW()-2)/3+7)&lt;&gt;"",INDEX([1]Sizer!$A:$A,(ROW()-2)/3+7),"")</f>
        <v>45356</v>
      </c>
      <c r="B239" s="51">
        <f>IF($A239&lt;&gt;"",INDEX([1]Sizer!EF:EF,(ROW()-2)/3+7),"")</f>
        <v>0</v>
      </c>
      <c r="C239" s="51">
        <f>IF($A239&lt;&gt;"",INDEX([1]Sizer!EG:EG,(ROW()-2)/3+7),"")</f>
        <v>0</v>
      </c>
      <c r="D239" s="51">
        <f>IF($A239&lt;&gt;"",INDEX([1]Sizer!EH:EH,(ROW()-2)/3+7),"")</f>
        <v>0</v>
      </c>
      <c r="E239" s="51">
        <f>IF($A239&lt;&gt;"",INDEX([1]Sizer!EI:EI,(ROW()-2)/3+7),"")</f>
        <v>0</v>
      </c>
      <c r="F239" s="51">
        <f>IF($A239&lt;&gt;"",INDEX([1]Sizer!EJ:EJ,(ROW()-2)/3+7),"")</f>
        <v>0</v>
      </c>
      <c r="G239" s="51">
        <f>IF($A239&lt;&gt;"",INDEX([1]Sizer!EK:EK,(ROW()-2)/3+7),"")</f>
        <v>2</v>
      </c>
      <c r="H239" s="51">
        <f>IF($A239&lt;&gt;"",INDEX([1]Sizer!EL:EL,(ROW()-2)/3+7),"")</f>
        <v>-0.5</v>
      </c>
      <c r="I239" s="51">
        <f>IF($A239&lt;&gt;"",INDEX([1]Sizer!EM:EM,(ROW()-2)/3+7),"")</f>
        <v>1</v>
      </c>
      <c r="J239" s="51">
        <f>IF($A239&lt;&gt;"",INDEX([1]Sizer!EN:EN,(ROW()-2)/3+7),"")</f>
        <v>0</v>
      </c>
      <c r="K239" s="51">
        <f>IF($A239&lt;&gt;"",INDEX([1]Sizer!EO:EO,(ROW()-2)/3+7),"")</f>
        <v>0.5</v>
      </c>
      <c r="L239" s="51">
        <f>IF($A239&lt;&gt;"",INDEX([1]Sizer!EP:EP,(ROW()-2)/3+7),"")</f>
        <v>0</v>
      </c>
      <c r="M239" s="51">
        <f>IF($A239&lt;&gt;"",INDEX([1]Sizer!EQ:EQ,(ROW()-2)/3+7),"")</f>
        <v>0.5</v>
      </c>
      <c r="N239" s="51">
        <f>IF($A239&lt;&gt;"",INDEX([1]Sizer!ER:ER,(ROW()-2)/3+7),"")</f>
        <v>0</v>
      </c>
      <c r="O239" s="51">
        <f>IF($A239&lt;&gt;"",INDEX([1]Sizer!ES:ES,(ROW()-2)/3+7),"")</f>
        <v>0</v>
      </c>
      <c r="P239" s="51">
        <f>IF($A239&lt;&gt;"",INDEX([1]Sizer!ET:ET,(ROW()-2)/3+7),"")</f>
        <v>0</v>
      </c>
      <c r="Q239" s="51">
        <f>IF($A239&lt;&gt;"",INDEX([1]Sizer!EU:EU,(ROW()-2)/3+7),"")</f>
        <v>2</v>
      </c>
      <c r="R239" s="51">
        <f>IF($A239&lt;&gt;"",INDEX([1]Sizer!EV:EV,(ROW()-2)/3+7),"")</f>
        <v>3</v>
      </c>
      <c r="S239" s="51">
        <f>IF($A239&lt;&gt;"",INDEX([1]Sizer!EW:EW,(ROW()-2)/3+7),"")</f>
        <v>0</v>
      </c>
      <c r="T239" s="51">
        <f>IF($A239&lt;&gt;"",INDEX([1]Sizer!EX:EX,(ROW()-2)/3+7),"")</f>
        <v>0</v>
      </c>
      <c r="U239" s="51">
        <f>IF($A239&lt;&gt;"",INDEX([1]Sizer!EY:EY,(ROW()-2)/3+7),"")</f>
        <v>1</v>
      </c>
      <c r="V239" s="51">
        <f>IF($A239&lt;&gt;"",INDEX([1]Sizer!EZ:EZ,(ROW()-2)/3+7),"")</f>
        <v>1</v>
      </c>
      <c r="W239" s="51">
        <f>IF($A239&lt;&gt;"",INDEX([1]Sizer!FA:FA,(ROW()-2)/3+7),"")</f>
        <v>0</v>
      </c>
      <c r="X239" s="51">
        <f>IF($A239&lt;&gt;"",INDEX([1]Sizer!FB:FB,(ROW()-2)/3+7),"")</f>
        <v>0</v>
      </c>
      <c r="Y239" s="51">
        <f>IF($A239&lt;&gt;"",INDEX([1]Sizer!FC:FC,(ROW()-2)/3+7),"")</f>
        <v>0</v>
      </c>
      <c r="Z239" s="51">
        <f>IF($A239&lt;&gt;"",INDEX([1]Sizer!FD:FD,(ROW()-2)/3+7),"")</f>
        <v>0</v>
      </c>
      <c r="AA239" s="52">
        <f>IF($A239&lt;&gt;"",INDEX([1]Sizer!$AB:$AB,(ROW()-2)/3+7)*'[1]Dashboard (Model)'!$U$2,"")</f>
        <v>0.03</v>
      </c>
    </row>
    <row r="240" spans="1:27" x14ac:dyDescent="0.2">
      <c r="A240" s="59"/>
      <c r="B240" s="53">
        <f>IF($A239&lt;&gt;"",INDEX([1]Sizer!B:B,(ROW()-3)/3+7),"")</f>
        <v>0</v>
      </c>
      <c r="C240" s="53">
        <f>IF($A239&lt;&gt;"",INDEX([1]Sizer!C:C,(ROW()-3)/3+7),"")</f>
        <v>0</v>
      </c>
      <c r="D240" s="53">
        <f>IF($A239&lt;&gt;"",INDEX([1]Sizer!D:D,(ROW()-3)/3+7),"")</f>
        <v>0</v>
      </c>
      <c r="E240" s="53">
        <f>IF($A239&lt;&gt;"",INDEX([1]Sizer!E:E,(ROW()-3)/3+7),"")</f>
        <v>0</v>
      </c>
      <c r="F240" s="53">
        <f>IF($A239&lt;&gt;"",INDEX([1]Sizer!F:F,(ROW()-3)/3+7),"")</f>
        <v>0</v>
      </c>
      <c r="G240" s="53">
        <f>IF($A239&lt;&gt;"",INDEX([1]Sizer!G:G,(ROW()-3)/3+7),"")</f>
        <v>2.3574309884238639E-2</v>
      </c>
      <c r="H240" s="53">
        <f>IF($A239&lt;&gt;"",INDEX([1]Sizer!H:H,(ROW()-3)/3+7),"")</f>
        <v>-1.066265666965085E-2</v>
      </c>
      <c r="I240" s="53">
        <f>IF($A239&lt;&gt;"",INDEX([1]Sizer!I:I,(ROW()-3)/3+7),"")</f>
        <v>1.6148247422680412E-2</v>
      </c>
      <c r="J240" s="53">
        <f>IF($A239&lt;&gt;"",INDEX([1]Sizer!J:J,(ROW()-3)/3+7),"")</f>
        <v>0</v>
      </c>
      <c r="K240" s="53">
        <f>IF($A239&lt;&gt;"",INDEX([1]Sizer!K:K,(ROW()-3)/3+7),"")</f>
        <v>7.5214319545311012E-3</v>
      </c>
      <c r="L240" s="53">
        <f>IF($A239&lt;&gt;"",INDEX([1]Sizer!L:L,(ROW()-3)/3+7),"")</f>
        <v>0</v>
      </c>
      <c r="M240" s="53">
        <f>IF($A239&lt;&gt;"",INDEX([1]Sizer!M:M,(ROW()-3)/3+7),"")</f>
        <v>6.8175085861476824E-3</v>
      </c>
      <c r="N240" s="53">
        <f>IF($A239&lt;&gt;"",INDEX([1]Sizer!N:N,(ROW()-3)/3+7),"")</f>
        <v>0</v>
      </c>
      <c r="O240" s="53">
        <f>IF($A239&lt;&gt;"",INDEX([1]Sizer!O:O,(ROW()-3)/3+7),"")</f>
        <v>0</v>
      </c>
      <c r="P240" s="53">
        <f>IF($A239&lt;&gt;"",INDEX([1]Sizer!P:P,(ROW()-3)/3+7),"")</f>
        <v>0</v>
      </c>
      <c r="Q240" s="53">
        <f>IF($A239&lt;&gt;"",INDEX([1]Sizer!Q:Q,(ROW()-3)/3+7),"")</f>
        <v>3.1901832993890031E-2</v>
      </c>
      <c r="R240" s="53">
        <f>IF($A239&lt;&gt;"",INDEX([1]Sizer!R:R,(ROW()-3)/3+7),"")</f>
        <v>2.2359715670024226E-2</v>
      </c>
      <c r="S240" s="53">
        <f>IF($A239&lt;&gt;"",INDEX([1]Sizer!S:S,(ROW()-3)/3+7),"")</f>
        <v>0</v>
      </c>
      <c r="T240" s="53">
        <f>IF($A239&lt;&gt;"",INDEX([1]Sizer!T:T,(ROW()-3)/3+7),"")</f>
        <v>0</v>
      </c>
      <c r="U240" s="53">
        <f>IF($A239&lt;&gt;"",INDEX([1]Sizer!U:U,(ROW()-3)/3+7),"")</f>
        <v>2.0430209953343704E-2</v>
      </c>
      <c r="V240" s="53">
        <f>IF($A239&lt;&gt;"",INDEX([1]Sizer!V:V,(ROW()-3)/3+7),"")</f>
        <v>1.6763397887323943E-2</v>
      </c>
      <c r="W240" s="53">
        <f>IF($A239&lt;&gt;"",INDEX([1]Sizer!W:W,(ROW()-3)/3+7),"")</f>
        <v>0</v>
      </c>
      <c r="X240" s="53">
        <f>IF($A239&lt;&gt;"",INDEX([1]Sizer!X:X,(ROW()-3)/3+7),"")</f>
        <v>0</v>
      </c>
      <c r="Y240" s="53">
        <f>IF($A239&lt;&gt;"",INDEX([1]Sizer!Y:Y,(ROW()-3)/3+7),"")</f>
        <v>0</v>
      </c>
      <c r="Z240" s="53">
        <f>IF($A239&lt;&gt;"",INDEX([1]Sizer!Z:Z,(ROW()-3)/3+7),"")</f>
        <v>0</v>
      </c>
      <c r="AA240" s="53">
        <f>IF($A239&lt;&gt;"",SUM($B240:$Z240),"")</f>
        <v>0.13485399768252887</v>
      </c>
    </row>
    <row r="241" spans="1:27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</row>
    <row r="242" spans="1:27" x14ac:dyDescent="0.2">
      <c r="A242" s="59">
        <f>IF(INDEX([1]Sizer!$A:$A,(ROW()-2)/3+7)&lt;&gt;"",INDEX([1]Sizer!$A:$A,(ROW()-2)/3+7),"")</f>
        <v>45357</v>
      </c>
      <c r="B242" s="51">
        <f>IF($A242&lt;&gt;"",INDEX([1]Sizer!EF:EF,(ROW()-2)/3+7),"")</f>
        <v>0</v>
      </c>
      <c r="C242" s="51">
        <f>IF($A242&lt;&gt;"",INDEX([1]Sizer!EG:EG,(ROW()-2)/3+7),"")</f>
        <v>0</v>
      </c>
      <c r="D242" s="51">
        <f>IF($A242&lt;&gt;"",INDEX([1]Sizer!EH:EH,(ROW()-2)/3+7),"")</f>
        <v>0</v>
      </c>
      <c r="E242" s="51">
        <f>IF($A242&lt;&gt;"",INDEX([1]Sizer!EI:EI,(ROW()-2)/3+7),"")</f>
        <v>0</v>
      </c>
      <c r="F242" s="51">
        <f>IF($A242&lt;&gt;"",INDEX([1]Sizer!EJ:EJ,(ROW()-2)/3+7),"")</f>
        <v>0</v>
      </c>
      <c r="G242" s="51">
        <f>IF($A242&lt;&gt;"",INDEX([1]Sizer!EK:EK,(ROW()-2)/3+7),"")</f>
        <v>2</v>
      </c>
      <c r="H242" s="51">
        <f>IF($A242&lt;&gt;"",INDEX([1]Sizer!EL:EL,(ROW()-2)/3+7),"")</f>
        <v>-0.5</v>
      </c>
      <c r="I242" s="51">
        <f>IF($A242&lt;&gt;"",INDEX([1]Sizer!EM:EM,(ROW()-2)/3+7),"")</f>
        <v>0</v>
      </c>
      <c r="J242" s="51">
        <f>IF($A242&lt;&gt;"",INDEX([1]Sizer!EN:EN,(ROW()-2)/3+7),"")</f>
        <v>0</v>
      </c>
      <c r="K242" s="51">
        <f>IF($A242&lt;&gt;"",INDEX([1]Sizer!EO:EO,(ROW()-2)/3+7),"")</f>
        <v>0.5</v>
      </c>
      <c r="L242" s="51">
        <f>IF($A242&lt;&gt;"",INDEX([1]Sizer!EP:EP,(ROW()-2)/3+7),"")</f>
        <v>0</v>
      </c>
      <c r="M242" s="51">
        <f>IF($A242&lt;&gt;"",INDEX([1]Sizer!EQ:EQ,(ROW()-2)/3+7),"")</f>
        <v>0.5</v>
      </c>
      <c r="N242" s="51">
        <f>IF($A242&lt;&gt;"",INDEX([1]Sizer!ER:ER,(ROW()-2)/3+7),"")</f>
        <v>0</v>
      </c>
      <c r="O242" s="51">
        <f>IF($A242&lt;&gt;"",INDEX([1]Sizer!ES:ES,(ROW()-2)/3+7),"")</f>
        <v>0</v>
      </c>
      <c r="P242" s="51">
        <f>IF($A242&lt;&gt;"",INDEX([1]Sizer!ET:ET,(ROW()-2)/3+7),"")</f>
        <v>3</v>
      </c>
      <c r="Q242" s="51">
        <f>IF($A242&lt;&gt;"",INDEX([1]Sizer!EU:EU,(ROW()-2)/3+7),"")</f>
        <v>1.5</v>
      </c>
      <c r="R242" s="51">
        <f>IF($A242&lt;&gt;"",INDEX([1]Sizer!EV:EV,(ROW()-2)/3+7),"")</f>
        <v>3</v>
      </c>
      <c r="S242" s="51">
        <f>IF($A242&lt;&gt;"",INDEX([1]Sizer!EW:EW,(ROW()-2)/3+7),"")</f>
        <v>0</v>
      </c>
      <c r="T242" s="51">
        <f>IF($A242&lt;&gt;"",INDEX([1]Sizer!EX:EX,(ROW()-2)/3+7),"")</f>
        <v>0</v>
      </c>
      <c r="U242" s="51">
        <f>IF($A242&lt;&gt;"",INDEX([1]Sizer!EY:EY,(ROW()-2)/3+7),"")</f>
        <v>1</v>
      </c>
      <c r="V242" s="51">
        <f>IF($A242&lt;&gt;"",INDEX([1]Sizer!EZ:EZ,(ROW()-2)/3+7),"")</f>
        <v>1.5</v>
      </c>
      <c r="W242" s="51">
        <f>IF($A242&lt;&gt;"",INDEX([1]Sizer!FA:FA,(ROW()-2)/3+7),"")</f>
        <v>0</v>
      </c>
      <c r="X242" s="51">
        <f>IF($A242&lt;&gt;"",INDEX([1]Sizer!FB:FB,(ROW()-2)/3+7),"")</f>
        <v>0</v>
      </c>
      <c r="Y242" s="51">
        <f>IF($A242&lt;&gt;"",INDEX([1]Sizer!FC:FC,(ROW()-2)/3+7),"")</f>
        <v>0</v>
      </c>
      <c r="Z242" s="51">
        <f>IF($A242&lt;&gt;"",INDEX([1]Sizer!FD:FD,(ROW()-2)/3+7),"")</f>
        <v>0</v>
      </c>
      <c r="AA242" s="52">
        <f>IF($A242&lt;&gt;"",INDEX([1]Sizer!$AB:$AB,(ROW()-2)/3+7)*'[1]Dashboard (Model)'!$U$2,"")</f>
        <v>0.03</v>
      </c>
    </row>
    <row r="243" spans="1:27" x14ac:dyDescent="0.2">
      <c r="A243" s="59"/>
      <c r="B243" s="53">
        <f>IF($A242&lt;&gt;"",INDEX([1]Sizer!B:B,(ROW()-3)/3+7),"")</f>
        <v>0</v>
      </c>
      <c r="C243" s="53">
        <f>IF($A242&lt;&gt;"",INDEX([1]Sizer!C:C,(ROW()-3)/3+7),"")</f>
        <v>0</v>
      </c>
      <c r="D243" s="53">
        <f>IF($A242&lt;&gt;"",INDEX([1]Sizer!D:D,(ROW()-3)/3+7),"")</f>
        <v>0</v>
      </c>
      <c r="E243" s="53">
        <f>IF($A242&lt;&gt;"",INDEX([1]Sizer!E:E,(ROW()-3)/3+7),"")</f>
        <v>0</v>
      </c>
      <c r="F243" s="53">
        <f>IF($A242&lt;&gt;"",INDEX([1]Sizer!F:F,(ROW()-3)/3+7),"")</f>
        <v>0</v>
      </c>
      <c r="G243" s="53">
        <f>IF($A242&lt;&gt;"",INDEX([1]Sizer!G:G,(ROW()-3)/3+7),"")</f>
        <v>2.3574309884238639E-2</v>
      </c>
      <c r="H243" s="53">
        <f>IF($A242&lt;&gt;"",INDEX([1]Sizer!H:H,(ROW()-3)/3+7),"")</f>
        <v>-1.066265666965085E-2</v>
      </c>
      <c r="I243" s="53">
        <f>IF($A242&lt;&gt;"",INDEX([1]Sizer!I:I,(ROW()-3)/3+7),"")</f>
        <v>0</v>
      </c>
      <c r="J243" s="53">
        <f>IF($A242&lt;&gt;"",INDEX([1]Sizer!J:J,(ROW()-3)/3+7),"")</f>
        <v>0</v>
      </c>
      <c r="K243" s="53">
        <f>IF($A242&lt;&gt;"",INDEX([1]Sizer!K:K,(ROW()-3)/3+7),"")</f>
        <v>7.5214319545311012E-3</v>
      </c>
      <c r="L243" s="53">
        <f>IF($A242&lt;&gt;"",INDEX([1]Sizer!L:L,(ROW()-3)/3+7),"")</f>
        <v>0</v>
      </c>
      <c r="M243" s="53">
        <f>IF($A242&lt;&gt;"",INDEX([1]Sizer!M:M,(ROW()-3)/3+7),"")</f>
        <v>6.8175085861476824E-3</v>
      </c>
      <c r="N243" s="53">
        <f>IF($A242&lt;&gt;"",INDEX([1]Sizer!N:N,(ROW()-3)/3+7),"")</f>
        <v>0</v>
      </c>
      <c r="O243" s="53">
        <f>IF($A242&lt;&gt;"",INDEX([1]Sizer!O:O,(ROW()-3)/3+7),"")</f>
        <v>0</v>
      </c>
      <c r="P243" s="53">
        <f>IF($A242&lt;&gt;"",INDEX([1]Sizer!P:P,(ROW()-3)/3+7),"")</f>
        <v>2.5272477876106193E-2</v>
      </c>
      <c r="Q243" s="53">
        <f>IF($A242&lt;&gt;"",INDEX([1]Sizer!Q:Q,(ROW()-3)/3+7),"")</f>
        <v>2.4661398963730569E-2</v>
      </c>
      <c r="R243" s="53">
        <f>IF($A242&lt;&gt;"",INDEX([1]Sizer!R:R,(ROW()-3)/3+7),"")</f>
        <v>2.2359715670024226E-2</v>
      </c>
      <c r="S243" s="53">
        <f>IF($A242&lt;&gt;"",INDEX([1]Sizer!S:S,(ROW()-3)/3+7),"")</f>
        <v>0</v>
      </c>
      <c r="T243" s="53">
        <f>IF($A242&lt;&gt;"",INDEX([1]Sizer!T:T,(ROW()-3)/3+7),"")</f>
        <v>0</v>
      </c>
      <c r="U243" s="53">
        <f>IF($A242&lt;&gt;"",INDEX([1]Sizer!U:U,(ROW()-3)/3+7),"")</f>
        <v>2.0430209953343704E-2</v>
      </c>
      <c r="V243" s="53">
        <f>IF($A242&lt;&gt;"",INDEX([1]Sizer!V:V,(ROW()-3)/3+7),"")</f>
        <v>2.571856988472622E-2</v>
      </c>
      <c r="W243" s="53">
        <f>IF($A242&lt;&gt;"",INDEX([1]Sizer!W:W,(ROW()-3)/3+7),"")</f>
        <v>0</v>
      </c>
      <c r="X243" s="53">
        <f>IF($A242&lt;&gt;"",INDEX([1]Sizer!X:X,(ROW()-3)/3+7),"")</f>
        <v>0</v>
      </c>
      <c r="Y243" s="53">
        <f>IF($A242&lt;&gt;"",INDEX([1]Sizer!Y:Y,(ROW()-3)/3+7),"")</f>
        <v>0</v>
      </c>
      <c r="Z243" s="53">
        <f>IF($A242&lt;&gt;"",INDEX([1]Sizer!Z:Z,(ROW()-3)/3+7),"")</f>
        <v>0</v>
      </c>
      <c r="AA243" s="53">
        <f>IF($A242&lt;&gt;"",SUM($B243:$Z243),"")</f>
        <v>0.14569296610319749</v>
      </c>
    </row>
    <row r="244" spans="1:27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</row>
    <row r="245" spans="1:27" x14ac:dyDescent="0.2">
      <c r="A245" s="59">
        <f>IF(INDEX([1]Sizer!$A:$A,(ROW()-2)/3+7)&lt;&gt;"",INDEX([1]Sizer!$A:$A,(ROW()-2)/3+7),"")</f>
        <v>45358</v>
      </c>
      <c r="B245" s="51">
        <f>IF($A245&lt;&gt;"",INDEX([1]Sizer!EF:EF,(ROW()-2)/3+7),"")</f>
        <v>0</v>
      </c>
      <c r="C245" s="51">
        <f>IF($A245&lt;&gt;"",INDEX([1]Sizer!EG:EG,(ROW()-2)/3+7),"")</f>
        <v>0</v>
      </c>
      <c r="D245" s="51">
        <f>IF($A245&lt;&gt;"",INDEX([1]Sizer!EH:EH,(ROW()-2)/3+7),"")</f>
        <v>0</v>
      </c>
      <c r="E245" s="51">
        <f>IF($A245&lt;&gt;"",INDEX([1]Sizer!EI:EI,(ROW()-2)/3+7),"")</f>
        <v>0</v>
      </c>
      <c r="F245" s="51">
        <f>IF($A245&lt;&gt;"",INDEX([1]Sizer!EJ:EJ,(ROW()-2)/3+7),"")</f>
        <v>0</v>
      </c>
      <c r="G245" s="51">
        <f>IF($A245&lt;&gt;"",INDEX([1]Sizer!EK:EK,(ROW()-2)/3+7),"")</f>
        <v>2</v>
      </c>
      <c r="H245" s="51">
        <f>IF($A245&lt;&gt;"",INDEX([1]Sizer!EL:EL,(ROW()-2)/3+7),"")</f>
        <v>-0.5</v>
      </c>
      <c r="I245" s="51">
        <f>IF($A245&lt;&gt;"",INDEX([1]Sizer!EM:EM,(ROW()-2)/3+7),"")</f>
        <v>0</v>
      </c>
      <c r="J245" s="51">
        <f>IF($A245&lt;&gt;"",INDEX([1]Sizer!EN:EN,(ROW()-2)/3+7),"")</f>
        <v>0</v>
      </c>
      <c r="K245" s="51">
        <f>IF($A245&lt;&gt;"",INDEX([1]Sizer!EO:EO,(ROW()-2)/3+7),"")</f>
        <v>0.5</v>
      </c>
      <c r="L245" s="51">
        <f>IF($A245&lt;&gt;"",INDEX([1]Sizer!EP:EP,(ROW()-2)/3+7),"")</f>
        <v>0</v>
      </c>
      <c r="M245" s="51">
        <f>IF($A245&lt;&gt;"",INDEX([1]Sizer!EQ:EQ,(ROW()-2)/3+7),"")</f>
        <v>0.5</v>
      </c>
      <c r="N245" s="51">
        <f>IF($A245&lt;&gt;"",INDEX([1]Sizer!ER:ER,(ROW()-2)/3+7),"")</f>
        <v>0</v>
      </c>
      <c r="O245" s="51">
        <f>IF($A245&lt;&gt;"",INDEX([1]Sizer!ES:ES,(ROW()-2)/3+7),"")</f>
        <v>0</v>
      </c>
      <c r="P245" s="51">
        <f>IF($A245&lt;&gt;"",INDEX([1]Sizer!ET:ET,(ROW()-2)/3+7),"")</f>
        <v>3</v>
      </c>
      <c r="Q245" s="51">
        <f>IF($A245&lt;&gt;"",INDEX([1]Sizer!EU:EU,(ROW()-2)/3+7),"")</f>
        <v>1.5</v>
      </c>
      <c r="R245" s="51">
        <f>IF($A245&lt;&gt;"",INDEX([1]Sizer!EV:EV,(ROW()-2)/3+7),"")</f>
        <v>3</v>
      </c>
      <c r="S245" s="51">
        <f>IF($A245&lt;&gt;"",INDEX([1]Sizer!EW:EW,(ROW()-2)/3+7),"")</f>
        <v>0</v>
      </c>
      <c r="T245" s="51">
        <f>IF($A245&lt;&gt;"",INDEX([1]Sizer!EX:EX,(ROW()-2)/3+7),"")</f>
        <v>0</v>
      </c>
      <c r="U245" s="51">
        <f>IF($A245&lt;&gt;"",INDEX([1]Sizer!EY:EY,(ROW()-2)/3+7),"")</f>
        <v>1</v>
      </c>
      <c r="V245" s="51">
        <f>IF($A245&lt;&gt;"",INDEX([1]Sizer!EZ:EZ,(ROW()-2)/3+7),"")</f>
        <v>1.5</v>
      </c>
      <c r="W245" s="51">
        <f>IF($A245&lt;&gt;"",INDEX([1]Sizer!FA:FA,(ROW()-2)/3+7),"")</f>
        <v>0</v>
      </c>
      <c r="X245" s="51">
        <f>IF($A245&lt;&gt;"",INDEX([1]Sizer!FB:FB,(ROW()-2)/3+7),"")</f>
        <v>0</v>
      </c>
      <c r="Y245" s="51">
        <f>IF($A245&lt;&gt;"",INDEX([1]Sizer!FC:FC,(ROW()-2)/3+7),"")</f>
        <v>0</v>
      </c>
      <c r="Z245" s="51">
        <f>IF($A245&lt;&gt;"",INDEX([1]Sizer!FD:FD,(ROW()-2)/3+7),"")</f>
        <v>0</v>
      </c>
      <c r="AA245" s="52">
        <f>IF($A245&lt;&gt;"",INDEX([1]Sizer!$AB:$AB,(ROW()-2)/3+7)*'[1]Dashboard (Model)'!$U$2,"")</f>
        <v>0.03</v>
      </c>
    </row>
    <row r="246" spans="1:27" x14ac:dyDescent="0.2">
      <c r="A246" s="59"/>
      <c r="B246" s="53">
        <f>IF($A245&lt;&gt;"",INDEX([1]Sizer!B:B,(ROW()-3)/3+7),"")</f>
        <v>0</v>
      </c>
      <c r="C246" s="53">
        <f>IF($A245&lt;&gt;"",INDEX([1]Sizer!C:C,(ROW()-3)/3+7),"")</f>
        <v>0</v>
      </c>
      <c r="D246" s="53">
        <f>IF($A245&lt;&gt;"",INDEX([1]Sizer!D:D,(ROW()-3)/3+7),"")</f>
        <v>0</v>
      </c>
      <c r="E246" s="53">
        <f>IF($A245&lt;&gt;"",INDEX([1]Sizer!E:E,(ROW()-3)/3+7),"")</f>
        <v>0</v>
      </c>
      <c r="F246" s="53">
        <f>IF($A245&lt;&gt;"",INDEX([1]Sizer!F:F,(ROW()-3)/3+7),"")</f>
        <v>0</v>
      </c>
      <c r="G246" s="53">
        <f>IF($A245&lt;&gt;"",INDEX([1]Sizer!G:G,(ROW()-3)/3+7),"")</f>
        <v>2.3574309884238639E-2</v>
      </c>
      <c r="H246" s="53">
        <f>IF($A245&lt;&gt;"",INDEX([1]Sizer!H:H,(ROW()-3)/3+7),"")</f>
        <v>-1.066265666965085E-2</v>
      </c>
      <c r="I246" s="53">
        <f>IF($A245&lt;&gt;"",INDEX([1]Sizer!I:I,(ROW()-3)/3+7),"")</f>
        <v>0</v>
      </c>
      <c r="J246" s="53">
        <f>IF($A245&lt;&gt;"",INDEX([1]Sizer!J:J,(ROW()-3)/3+7),"")</f>
        <v>0</v>
      </c>
      <c r="K246" s="53">
        <f>IF($A245&lt;&gt;"",INDEX([1]Sizer!K:K,(ROW()-3)/3+7),"")</f>
        <v>7.5214319545311012E-3</v>
      </c>
      <c r="L246" s="53">
        <f>IF($A245&lt;&gt;"",INDEX([1]Sizer!L:L,(ROW()-3)/3+7),"")</f>
        <v>0</v>
      </c>
      <c r="M246" s="53">
        <f>IF($A245&lt;&gt;"",INDEX([1]Sizer!M:M,(ROW()-3)/3+7),"")</f>
        <v>6.8175085861476824E-3</v>
      </c>
      <c r="N246" s="53">
        <f>IF($A245&lt;&gt;"",INDEX([1]Sizer!N:N,(ROW()-3)/3+7),"")</f>
        <v>0</v>
      </c>
      <c r="O246" s="53">
        <f>IF($A245&lt;&gt;"",INDEX([1]Sizer!O:O,(ROW()-3)/3+7),"")</f>
        <v>0</v>
      </c>
      <c r="P246" s="53">
        <f>IF($A245&lt;&gt;"",INDEX([1]Sizer!P:P,(ROW()-3)/3+7),"")</f>
        <v>2.5272477876106193E-2</v>
      </c>
      <c r="Q246" s="53">
        <f>IF($A245&lt;&gt;"",INDEX([1]Sizer!Q:Q,(ROW()-3)/3+7),"")</f>
        <v>2.4661398963730569E-2</v>
      </c>
      <c r="R246" s="53">
        <f>IF($A245&lt;&gt;"",INDEX([1]Sizer!R:R,(ROW()-3)/3+7),"")</f>
        <v>2.2359715670024226E-2</v>
      </c>
      <c r="S246" s="53">
        <f>IF($A245&lt;&gt;"",INDEX([1]Sizer!S:S,(ROW()-3)/3+7),"")</f>
        <v>0</v>
      </c>
      <c r="T246" s="53">
        <f>IF($A245&lt;&gt;"",INDEX([1]Sizer!T:T,(ROW()-3)/3+7),"")</f>
        <v>0</v>
      </c>
      <c r="U246" s="53">
        <f>IF($A245&lt;&gt;"",INDEX([1]Sizer!U:U,(ROW()-3)/3+7),"")</f>
        <v>2.0430209953343704E-2</v>
      </c>
      <c r="V246" s="53">
        <f>IF($A245&lt;&gt;"",INDEX([1]Sizer!V:V,(ROW()-3)/3+7),"")</f>
        <v>2.571856988472622E-2</v>
      </c>
      <c r="W246" s="53">
        <f>IF($A245&lt;&gt;"",INDEX([1]Sizer!W:W,(ROW()-3)/3+7),"")</f>
        <v>0</v>
      </c>
      <c r="X246" s="53">
        <f>IF($A245&lt;&gt;"",INDEX([1]Sizer!X:X,(ROW()-3)/3+7),"")</f>
        <v>0</v>
      </c>
      <c r="Y246" s="53">
        <f>IF($A245&lt;&gt;"",INDEX([1]Sizer!Y:Y,(ROW()-3)/3+7),"")</f>
        <v>0</v>
      </c>
      <c r="Z246" s="53">
        <f>IF($A245&lt;&gt;"",INDEX([1]Sizer!Z:Z,(ROW()-3)/3+7),"")</f>
        <v>0</v>
      </c>
      <c r="AA246" s="53">
        <f>IF($A245&lt;&gt;"",SUM($B246:$Z246),"")</f>
        <v>0.14569296610319749</v>
      </c>
    </row>
    <row r="247" spans="1:27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</row>
    <row r="248" spans="1:27" x14ac:dyDescent="0.2">
      <c r="A248" s="59">
        <f>IF(INDEX([1]Sizer!$A:$A,(ROW()-2)/3+7)&lt;&gt;"",INDEX([1]Sizer!$A:$A,(ROW()-2)/3+7),"")</f>
        <v>45359</v>
      </c>
      <c r="B248" s="51">
        <f>IF($A248&lt;&gt;"",INDEX([1]Sizer!EF:EF,(ROW()-2)/3+7),"")</f>
        <v>0</v>
      </c>
      <c r="C248" s="51">
        <f>IF($A248&lt;&gt;"",INDEX([1]Sizer!EG:EG,(ROW()-2)/3+7),"")</f>
        <v>0</v>
      </c>
      <c r="D248" s="51">
        <f>IF($A248&lt;&gt;"",INDEX([1]Sizer!EH:EH,(ROW()-2)/3+7),"")</f>
        <v>2</v>
      </c>
      <c r="E248" s="51">
        <f>IF($A248&lt;&gt;"",INDEX([1]Sizer!EI:EI,(ROW()-2)/3+7),"")</f>
        <v>0</v>
      </c>
      <c r="F248" s="51">
        <f>IF($A248&lt;&gt;"",INDEX([1]Sizer!EJ:EJ,(ROW()-2)/3+7),"")</f>
        <v>0</v>
      </c>
      <c r="G248" s="51">
        <f>IF($A248&lt;&gt;"",INDEX([1]Sizer!EK:EK,(ROW()-2)/3+7),"")</f>
        <v>2</v>
      </c>
      <c r="H248" s="51">
        <f>IF($A248&lt;&gt;"",INDEX([1]Sizer!EL:EL,(ROW()-2)/3+7),"")</f>
        <v>-0.5</v>
      </c>
      <c r="I248" s="51">
        <f>IF($A248&lt;&gt;"",INDEX([1]Sizer!EM:EM,(ROW()-2)/3+7),"")</f>
        <v>0</v>
      </c>
      <c r="J248" s="51">
        <f>IF($A248&lt;&gt;"",INDEX([1]Sizer!EN:EN,(ROW()-2)/3+7),"")</f>
        <v>0</v>
      </c>
      <c r="K248" s="51">
        <f>IF($A248&lt;&gt;"",INDEX([1]Sizer!EO:EO,(ROW()-2)/3+7),"")</f>
        <v>0</v>
      </c>
      <c r="L248" s="51">
        <f>IF($A248&lt;&gt;"",INDEX([1]Sizer!EP:EP,(ROW()-2)/3+7),"")</f>
        <v>0</v>
      </c>
      <c r="M248" s="51">
        <f>IF($A248&lt;&gt;"",INDEX([1]Sizer!EQ:EQ,(ROW()-2)/3+7),"")</f>
        <v>0.5</v>
      </c>
      <c r="N248" s="51">
        <f>IF($A248&lt;&gt;"",INDEX([1]Sizer!ER:ER,(ROW()-2)/3+7),"")</f>
        <v>0</v>
      </c>
      <c r="O248" s="51">
        <f>IF($A248&lt;&gt;"",INDEX([1]Sizer!ES:ES,(ROW()-2)/3+7),"")</f>
        <v>0</v>
      </c>
      <c r="P248" s="51">
        <f>IF($A248&lt;&gt;"",INDEX([1]Sizer!ET:ET,(ROW()-2)/3+7),"")</f>
        <v>2.5</v>
      </c>
      <c r="Q248" s="51">
        <f>IF($A248&lt;&gt;"",INDEX([1]Sizer!EU:EU,(ROW()-2)/3+7),"")</f>
        <v>1</v>
      </c>
      <c r="R248" s="51">
        <f>IF($A248&lt;&gt;"",INDEX([1]Sizer!EV:EV,(ROW()-2)/3+7),"")</f>
        <v>3</v>
      </c>
      <c r="S248" s="51">
        <f>IF($A248&lt;&gt;"",INDEX([1]Sizer!EW:EW,(ROW()-2)/3+7),"")</f>
        <v>0</v>
      </c>
      <c r="T248" s="51">
        <f>IF($A248&lt;&gt;"",INDEX([1]Sizer!EX:EX,(ROW()-2)/3+7),"")</f>
        <v>0</v>
      </c>
      <c r="U248" s="51">
        <f>IF($A248&lt;&gt;"",INDEX([1]Sizer!EY:EY,(ROW()-2)/3+7),"")</f>
        <v>1</v>
      </c>
      <c r="V248" s="51">
        <f>IF($A248&lt;&gt;"",INDEX([1]Sizer!EZ:EZ,(ROW()-2)/3+7),"")</f>
        <v>2</v>
      </c>
      <c r="W248" s="51">
        <f>IF($A248&lt;&gt;"",INDEX([1]Sizer!FA:FA,(ROW()-2)/3+7),"")</f>
        <v>0</v>
      </c>
      <c r="X248" s="51">
        <f>IF($A248&lt;&gt;"",INDEX([1]Sizer!FB:FB,(ROW()-2)/3+7),"")</f>
        <v>0</v>
      </c>
      <c r="Y248" s="51">
        <f>IF($A248&lt;&gt;"",INDEX([1]Sizer!FC:FC,(ROW()-2)/3+7),"")</f>
        <v>0</v>
      </c>
      <c r="Z248" s="51">
        <f>IF($A248&lt;&gt;"",INDEX([1]Sizer!FD:FD,(ROW()-2)/3+7),"")</f>
        <v>0</v>
      </c>
      <c r="AA248" s="52">
        <f>IF($A248&lt;&gt;"",INDEX([1]Sizer!$AB:$AB,(ROW()-2)/3+7)*'[1]Dashboard (Model)'!$U$2,"")</f>
        <v>2.5000000000000001E-2</v>
      </c>
    </row>
    <row r="249" spans="1:27" x14ac:dyDescent="0.2">
      <c r="A249" s="59"/>
      <c r="B249" s="53">
        <f>IF($A248&lt;&gt;"",INDEX([1]Sizer!B:B,(ROW()-3)/3+7),"")</f>
        <v>0</v>
      </c>
      <c r="C249" s="53">
        <f>IF($A248&lt;&gt;"",INDEX([1]Sizer!C:C,(ROW()-3)/3+7),"")</f>
        <v>0</v>
      </c>
      <c r="D249" s="53">
        <f>IF($A248&lt;&gt;"",INDEX([1]Sizer!D:D,(ROW()-3)/3+7),"")</f>
        <v>0.05</v>
      </c>
      <c r="E249" s="53">
        <f>IF($A248&lt;&gt;"",INDEX([1]Sizer!E:E,(ROW()-3)/3+7),"")</f>
        <v>0</v>
      </c>
      <c r="F249" s="53">
        <f>IF($A248&lt;&gt;"",INDEX([1]Sizer!F:F,(ROW()-3)/3+7),"")</f>
        <v>0</v>
      </c>
      <c r="G249" s="53">
        <f>IF($A248&lt;&gt;"",INDEX([1]Sizer!G:G,(ROW()-3)/3+7),"")</f>
        <v>2.3574309884238639E-2</v>
      </c>
      <c r="H249" s="53">
        <f>IF($A248&lt;&gt;"",INDEX([1]Sizer!H:H,(ROW()-3)/3+7),"")</f>
        <v>-1.066265666965085E-2</v>
      </c>
      <c r="I249" s="53">
        <f>IF($A248&lt;&gt;"",INDEX([1]Sizer!I:I,(ROW()-3)/3+7),"")</f>
        <v>0</v>
      </c>
      <c r="J249" s="53">
        <f>IF($A248&lt;&gt;"",INDEX([1]Sizer!J:J,(ROW()-3)/3+7),"")</f>
        <v>0</v>
      </c>
      <c r="K249" s="53">
        <f>IF($A248&lt;&gt;"",INDEX([1]Sizer!K:K,(ROW()-3)/3+7),"")</f>
        <v>0</v>
      </c>
      <c r="L249" s="53">
        <f>IF($A248&lt;&gt;"",INDEX([1]Sizer!L:L,(ROW()-3)/3+7),"")</f>
        <v>0</v>
      </c>
      <c r="M249" s="53">
        <f>IF($A248&lt;&gt;"",INDEX([1]Sizer!M:M,(ROW()-3)/3+7),"")</f>
        <v>6.8175085861476824E-3</v>
      </c>
      <c r="N249" s="53">
        <f>IF($A248&lt;&gt;"",INDEX([1]Sizer!N:N,(ROW()-3)/3+7),"")</f>
        <v>0</v>
      </c>
      <c r="O249" s="53">
        <f>IF($A248&lt;&gt;"",INDEX([1]Sizer!O:O,(ROW()-3)/3+7),"")</f>
        <v>0</v>
      </c>
      <c r="P249" s="53">
        <f>IF($A248&lt;&gt;"",INDEX([1]Sizer!P:P,(ROW()-3)/3+7),"")</f>
        <v>1.7608985765124555E-2</v>
      </c>
      <c r="Q249" s="53">
        <f>IF($A248&lt;&gt;"",INDEX([1]Sizer!Q:Q,(ROW()-3)/3+7),"")</f>
        <v>1.3501023192360163E-2</v>
      </c>
      <c r="R249" s="53">
        <f>IF($A248&lt;&gt;"",INDEX([1]Sizer!R:R,(ROW()-3)/3+7),"")</f>
        <v>2.2359715670024226E-2</v>
      </c>
      <c r="S249" s="53">
        <f>IF($A248&lt;&gt;"",INDEX([1]Sizer!S:S,(ROW()-3)/3+7),"")</f>
        <v>0</v>
      </c>
      <c r="T249" s="53">
        <f>IF($A248&lt;&gt;"",INDEX([1]Sizer!T:T,(ROW()-3)/3+7),"")</f>
        <v>0</v>
      </c>
      <c r="U249" s="53">
        <f>IF($A248&lt;&gt;"",INDEX([1]Sizer!U:U,(ROW()-3)/3+7),"")</f>
        <v>2.0430209953343704E-2</v>
      </c>
      <c r="V249" s="53">
        <f>IF($A248&lt;&gt;"",INDEX([1]Sizer!V:V,(ROW()-3)/3+7),"")</f>
        <v>2.7489583333333331E-2</v>
      </c>
      <c r="W249" s="53">
        <f>IF($A248&lt;&gt;"",INDEX([1]Sizer!W:W,(ROW()-3)/3+7),"")</f>
        <v>0</v>
      </c>
      <c r="X249" s="53">
        <f>IF($A248&lt;&gt;"",INDEX([1]Sizer!X:X,(ROW()-3)/3+7),"")</f>
        <v>0</v>
      </c>
      <c r="Y249" s="53">
        <f>IF($A248&lt;&gt;"",INDEX([1]Sizer!Y:Y,(ROW()-3)/3+7),"")</f>
        <v>0</v>
      </c>
      <c r="Z249" s="53">
        <f>IF($A248&lt;&gt;"",INDEX([1]Sizer!Z:Z,(ROW()-3)/3+7),"")</f>
        <v>0</v>
      </c>
      <c r="AA249" s="53">
        <f>IF($A248&lt;&gt;"",SUM($B249:$Z249),"")</f>
        <v>0.17111867971492145</v>
      </c>
    </row>
    <row r="250" spans="1:27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</row>
    <row r="251" spans="1:27" x14ac:dyDescent="0.2">
      <c r="A251" s="59">
        <f>IF(INDEX([1]Sizer!$A:$A,(ROW()-2)/3+7)&lt;&gt;"",INDEX([1]Sizer!$A:$A,(ROW()-2)/3+7),"")</f>
        <v>45362</v>
      </c>
      <c r="B251" s="51">
        <f>IF($A251&lt;&gt;"",INDEX([1]Sizer!EF:EF,(ROW()-2)/3+7),"")</f>
        <v>0</v>
      </c>
      <c r="C251" s="51">
        <f>IF($A251&lt;&gt;"",INDEX([1]Sizer!EG:EG,(ROW()-2)/3+7),"")</f>
        <v>0</v>
      </c>
      <c r="D251" s="51">
        <f>IF($A251&lt;&gt;"",INDEX([1]Sizer!EH:EH,(ROW()-2)/3+7),"")</f>
        <v>2</v>
      </c>
      <c r="E251" s="51">
        <f>IF($A251&lt;&gt;"",INDEX([1]Sizer!EI:EI,(ROW()-2)/3+7),"")</f>
        <v>0</v>
      </c>
      <c r="F251" s="51">
        <f>IF($A251&lt;&gt;"",INDEX([1]Sizer!EJ:EJ,(ROW()-2)/3+7),"")</f>
        <v>0</v>
      </c>
      <c r="G251" s="51">
        <f>IF($A251&lt;&gt;"",INDEX([1]Sizer!EK:EK,(ROW()-2)/3+7),"")</f>
        <v>1.5</v>
      </c>
      <c r="H251" s="51">
        <f>IF($A251&lt;&gt;"",INDEX([1]Sizer!EL:EL,(ROW()-2)/3+7),"")</f>
        <v>0</v>
      </c>
      <c r="I251" s="51">
        <f>IF($A251&lt;&gt;"",INDEX([1]Sizer!EM:EM,(ROW()-2)/3+7),"")</f>
        <v>0</v>
      </c>
      <c r="J251" s="51">
        <f>IF($A251&lt;&gt;"",INDEX([1]Sizer!EN:EN,(ROW()-2)/3+7),"")</f>
        <v>0</v>
      </c>
      <c r="K251" s="51">
        <f>IF($A251&lt;&gt;"",INDEX([1]Sizer!EO:EO,(ROW()-2)/3+7),"")</f>
        <v>0</v>
      </c>
      <c r="L251" s="51">
        <f>IF($A251&lt;&gt;"",INDEX([1]Sizer!EP:EP,(ROW()-2)/3+7),"")</f>
        <v>0</v>
      </c>
      <c r="M251" s="51">
        <f>IF($A251&lt;&gt;"",INDEX([1]Sizer!EQ:EQ,(ROW()-2)/3+7),"")</f>
        <v>0</v>
      </c>
      <c r="N251" s="51">
        <f>IF($A251&lt;&gt;"",INDEX([1]Sizer!ER:ER,(ROW()-2)/3+7),"")</f>
        <v>0</v>
      </c>
      <c r="O251" s="51">
        <f>IF($A251&lt;&gt;"",INDEX([1]Sizer!ES:ES,(ROW()-2)/3+7),"")</f>
        <v>0</v>
      </c>
      <c r="P251" s="51">
        <f>IF($A251&lt;&gt;"",INDEX([1]Sizer!ET:ET,(ROW()-2)/3+7),"")</f>
        <v>2.5</v>
      </c>
      <c r="Q251" s="51">
        <f>IF($A251&lt;&gt;"",INDEX([1]Sizer!EU:EU,(ROW()-2)/3+7),"")</f>
        <v>1</v>
      </c>
      <c r="R251" s="51">
        <f>IF($A251&lt;&gt;"",INDEX([1]Sizer!EV:EV,(ROW()-2)/3+7),"")</f>
        <v>3</v>
      </c>
      <c r="S251" s="51">
        <f>IF($A251&lt;&gt;"",INDEX([1]Sizer!EW:EW,(ROW()-2)/3+7),"")</f>
        <v>0</v>
      </c>
      <c r="T251" s="51">
        <f>IF($A251&lt;&gt;"",INDEX([1]Sizer!EX:EX,(ROW()-2)/3+7),"")</f>
        <v>1</v>
      </c>
      <c r="U251" s="51">
        <f>IF($A251&lt;&gt;"",INDEX([1]Sizer!EY:EY,(ROW()-2)/3+7),"")</f>
        <v>1</v>
      </c>
      <c r="V251" s="51">
        <f>IF($A251&lt;&gt;"",INDEX([1]Sizer!EZ:EZ,(ROW()-2)/3+7),"")</f>
        <v>1.5</v>
      </c>
      <c r="W251" s="51">
        <f>IF($A251&lt;&gt;"",INDEX([1]Sizer!FA:FA,(ROW()-2)/3+7),"")</f>
        <v>0</v>
      </c>
      <c r="X251" s="51">
        <f>IF($A251&lt;&gt;"",INDEX([1]Sizer!FB:FB,(ROW()-2)/3+7),"")</f>
        <v>0</v>
      </c>
      <c r="Y251" s="51">
        <f>IF($A251&lt;&gt;"",INDEX([1]Sizer!FC:FC,(ROW()-2)/3+7),"")</f>
        <v>0</v>
      </c>
      <c r="Z251" s="51">
        <f>IF($A251&lt;&gt;"",INDEX([1]Sizer!FD:FD,(ROW()-2)/3+7),"")</f>
        <v>0</v>
      </c>
      <c r="AA251" s="52">
        <f>IF($A251&lt;&gt;"",INDEX([1]Sizer!$AB:$AB,(ROW()-2)/3+7)*'[1]Dashboard (Model)'!$U$2,"")</f>
        <v>0.03</v>
      </c>
    </row>
    <row r="252" spans="1:27" x14ac:dyDescent="0.2">
      <c r="A252" s="59"/>
      <c r="B252" s="53">
        <f>IF($A251&lt;&gt;"",INDEX([1]Sizer!B:B,(ROW()-3)/3+7),"")</f>
        <v>0</v>
      </c>
      <c r="C252" s="53">
        <f>IF($A251&lt;&gt;"",INDEX([1]Sizer!C:C,(ROW()-3)/3+7),"")</f>
        <v>0</v>
      </c>
      <c r="D252" s="53">
        <f>IF($A251&lt;&gt;"",INDEX([1]Sizer!D:D,(ROW()-3)/3+7),"")</f>
        <v>0.05</v>
      </c>
      <c r="E252" s="53">
        <f>IF($A251&lt;&gt;"",INDEX([1]Sizer!E:E,(ROW()-3)/3+7),"")</f>
        <v>0</v>
      </c>
      <c r="F252" s="53">
        <f>IF($A251&lt;&gt;"",INDEX([1]Sizer!F:F,(ROW()-3)/3+7),"")</f>
        <v>0</v>
      </c>
      <c r="G252" s="53">
        <f>IF($A251&lt;&gt;"",INDEX([1]Sizer!G:G,(ROW()-3)/3+7),"")</f>
        <v>1.8551837185146719E-2</v>
      </c>
      <c r="H252" s="53">
        <f>IF($A251&lt;&gt;"",INDEX([1]Sizer!H:H,(ROW()-3)/3+7),"")</f>
        <v>0</v>
      </c>
      <c r="I252" s="53">
        <f>IF($A251&lt;&gt;"",INDEX([1]Sizer!I:I,(ROW()-3)/3+7),"")</f>
        <v>0</v>
      </c>
      <c r="J252" s="53">
        <f>IF($A251&lt;&gt;"",INDEX([1]Sizer!J:J,(ROW()-3)/3+7),"")</f>
        <v>0</v>
      </c>
      <c r="K252" s="53">
        <f>IF($A251&lt;&gt;"",INDEX([1]Sizer!K:K,(ROW()-3)/3+7),"")</f>
        <v>0</v>
      </c>
      <c r="L252" s="53">
        <f>IF($A251&lt;&gt;"",INDEX([1]Sizer!L:L,(ROW()-3)/3+7),"")</f>
        <v>0</v>
      </c>
      <c r="M252" s="53">
        <f>IF($A251&lt;&gt;"",INDEX([1]Sizer!M:M,(ROW()-3)/3+7),"")</f>
        <v>0</v>
      </c>
      <c r="N252" s="53">
        <f>IF($A251&lt;&gt;"",INDEX([1]Sizer!N:N,(ROW()-3)/3+7),"")</f>
        <v>0</v>
      </c>
      <c r="O252" s="53">
        <f>IF($A251&lt;&gt;"",INDEX([1]Sizer!O:O,(ROW()-3)/3+7),"")</f>
        <v>0</v>
      </c>
      <c r="P252" s="53">
        <f>IF($A251&lt;&gt;"",INDEX([1]Sizer!P:P,(ROW()-3)/3+7),"")</f>
        <v>1.7608985765124555E-2</v>
      </c>
      <c r="Q252" s="53">
        <f>IF($A251&lt;&gt;"",INDEX([1]Sizer!Q:Q,(ROW()-3)/3+7),"")</f>
        <v>1.3501023192360163E-2</v>
      </c>
      <c r="R252" s="53">
        <f>IF($A251&lt;&gt;"",INDEX([1]Sizer!R:R,(ROW()-3)/3+7),"")</f>
        <v>2.2359715670024226E-2</v>
      </c>
      <c r="S252" s="53">
        <f>IF($A251&lt;&gt;"",INDEX([1]Sizer!S:S,(ROW()-3)/3+7),"")</f>
        <v>0</v>
      </c>
      <c r="T252" s="53">
        <f>IF($A251&lt;&gt;"",INDEX([1]Sizer!T:T,(ROW()-3)/3+7),"")</f>
        <v>3.2802169421487608E-2</v>
      </c>
      <c r="U252" s="53">
        <f>IF($A251&lt;&gt;"",INDEX([1]Sizer!U:U,(ROW()-3)/3+7),"")</f>
        <v>2.0430209953343704E-2</v>
      </c>
      <c r="V252" s="53">
        <f>IF($A251&lt;&gt;"",INDEX([1]Sizer!V:V,(ROW()-3)/3+7),"")</f>
        <v>2.4806640625000001E-2</v>
      </c>
      <c r="W252" s="53">
        <f>IF($A251&lt;&gt;"",INDEX([1]Sizer!W:W,(ROW()-3)/3+7),"")</f>
        <v>0</v>
      </c>
      <c r="X252" s="53">
        <f>IF($A251&lt;&gt;"",INDEX([1]Sizer!X:X,(ROW()-3)/3+7),"")</f>
        <v>0</v>
      </c>
      <c r="Y252" s="53">
        <f>IF($A251&lt;&gt;"",INDEX([1]Sizer!Y:Y,(ROW()-3)/3+7),"")</f>
        <v>0</v>
      </c>
      <c r="Z252" s="53">
        <f>IF($A251&lt;&gt;"",INDEX([1]Sizer!Z:Z,(ROW()-3)/3+7),"")</f>
        <v>0</v>
      </c>
      <c r="AA252" s="53">
        <f>IF($A251&lt;&gt;"",SUM($B252:$Z252),"")</f>
        <v>0.20006058181248698</v>
      </c>
    </row>
    <row r="253" spans="1:27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</row>
    <row r="254" spans="1:27" x14ac:dyDescent="0.2">
      <c r="A254" s="59">
        <f>IF(INDEX([1]Sizer!$A:$A,(ROW()-2)/3+7)&lt;&gt;"",INDEX([1]Sizer!$A:$A,(ROW()-2)/3+7),"")</f>
        <v>45363</v>
      </c>
      <c r="B254" s="51">
        <f>IF($A254&lt;&gt;"",INDEX([1]Sizer!EF:EF,(ROW()-2)/3+7),"")</f>
        <v>0</v>
      </c>
      <c r="C254" s="51">
        <f>IF($A254&lt;&gt;"",INDEX([1]Sizer!EG:EG,(ROW()-2)/3+7),"")</f>
        <v>1</v>
      </c>
      <c r="D254" s="51">
        <f>IF($A254&lt;&gt;"",INDEX([1]Sizer!EH:EH,(ROW()-2)/3+7),"")</f>
        <v>1.5</v>
      </c>
      <c r="E254" s="51">
        <f>IF($A254&lt;&gt;"",INDEX([1]Sizer!EI:EI,(ROW()-2)/3+7),"")</f>
        <v>0</v>
      </c>
      <c r="F254" s="51">
        <f>IF($A254&lt;&gt;"",INDEX([1]Sizer!EJ:EJ,(ROW()-2)/3+7),"")</f>
        <v>0</v>
      </c>
      <c r="G254" s="51">
        <f>IF($A254&lt;&gt;"",INDEX([1]Sizer!EK:EK,(ROW()-2)/3+7),"")</f>
        <v>2</v>
      </c>
      <c r="H254" s="51">
        <f>IF($A254&lt;&gt;"",INDEX([1]Sizer!EL:EL,(ROW()-2)/3+7),"")</f>
        <v>0</v>
      </c>
      <c r="I254" s="51">
        <f>IF($A254&lt;&gt;"",INDEX([1]Sizer!EM:EM,(ROW()-2)/3+7),"")</f>
        <v>-0.5</v>
      </c>
      <c r="J254" s="51">
        <f>IF($A254&lt;&gt;"",INDEX([1]Sizer!EN:EN,(ROW()-2)/3+7),"")</f>
        <v>0</v>
      </c>
      <c r="K254" s="51">
        <f>IF($A254&lt;&gt;"",INDEX([1]Sizer!EO:EO,(ROW()-2)/3+7),"")</f>
        <v>0</v>
      </c>
      <c r="L254" s="51">
        <f>IF($A254&lt;&gt;"",INDEX([1]Sizer!EP:EP,(ROW()-2)/3+7),"")</f>
        <v>0</v>
      </c>
      <c r="M254" s="51">
        <f>IF($A254&lt;&gt;"",INDEX([1]Sizer!EQ:EQ,(ROW()-2)/3+7),"")</f>
        <v>0</v>
      </c>
      <c r="N254" s="51">
        <f>IF($A254&lt;&gt;"",INDEX([1]Sizer!ER:ER,(ROW()-2)/3+7),"")</f>
        <v>0</v>
      </c>
      <c r="O254" s="51">
        <f>IF($A254&lt;&gt;"",INDEX([1]Sizer!ES:ES,(ROW()-2)/3+7),"")</f>
        <v>0</v>
      </c>
      <c r="P254" s="51">
        <f>IF($A254&lt;&gt;"",INDEX([1]Sizer!ET:ET,(ROW()-2)/3+7),"")</f>
        <v>2.5</v>
      </c>
      <c r="Q254" s="51">
        <f>IF($A254&lt;&gt;"",INDEX([1]Sizer!EU:EU,(ROW()-2)/3+7),"")</f>
        <v>1.5</v>
      </c>
      <c r="R254" s="51">
        <f>IF($A254&lt;&gt;"",INDEX([1]Sizer!EV:EV,(ROW()-2)/3+7),"")</f>
        <v>3</v>
      </c>
      <c r="S254" s="51">
        <f>IF($A254&lt;&gt;"",INDEX([1]Sizer!EW:EW,(ROW()-2)/3+7),"")</f>
        <v>0</v>
      </c>
      <c r="T254" s="51">
        <f>IF($A254&lt;&gt;"",INDEX([1]Sizer!EX:EX,(ROW()-2)/3+7),"")</f>
        <v>0</v>
      </c>
      <c r="U254" s="51">
        <f>IF($A254&lt;&gt;"",INDEX([1]Sizer!EY:EY,(ROW()-2)/3+7),"")</f>
        <v>1</v>
      </c>
      <c r="V254" s="51">
        <f>IF($A254&lt;&gt;"",INDEX([1]Sizer!EZ:EZ,(ROW()-2)/3+7),"")</f>
        <v>1.5</v>
      </c>
      <c r="W254" s="51">
        <f>IF($A254&lt;&gt;"",INDEX([1]Sizer!FA:FA,(ROW()-2)/3+7),"")</f>
        <v>0</v>
      </c>
      <c r="X254" s="51">
        <f>IF($A254&lt;&gt;"",INDEX([1]Sizer!FB:FB,(ROW()-2)/3+7),"")</f>
        <v>0</v>
      </c>
      <c r="Y254" s="51">
        <f>IF($A254&lt;&gt;"",INDEX([1]Sizer!FC:FC,(ROW()-2)/3+7),"")</f>
        <v>0</v>
      </c>
      <c r="Z254" s="51">
        <f>IF($A254&lt;&gt;"",INDEX([1]Sizer!FD:FD,(ROW()-2)/3+7),"")</f>
        <v>0</v>
      </c>
      <c r="AA254" s="52">
        <f>IF($A254&lt;&gt;"",INDEX([1]Sizer!$AB:$AB,(ROW()-2)/3+7)*'[1]Dashboard (Model)'!$U$2,"")</f>
        <v>2.5000000000000001E-2</v>
      </c>
    </row>
    <row r="255" spans="1:27" x14ac:dyDescent="0.2">
      <c r="A255" s="59"/>
      <c r="B255" s="53">
        <f>IF($A254&lt;&gt;"",INDEX([1]Sizer!B:B,(ROW()-3)/3+7),"")</f>
        <v>0</v>
      </c>
      <c r="C255" s="53">
        <f>IF($A254&lt;&gt;"",INDEX([1]Sizer!C:C,(ROW()-3)/3+7),"")</f>
        <v>6.9660777385159023E-3</v>
      </c>
      <c r="D255" s="53">
        <f>IF($A254&lt;&gt;"",INDEX([1]Sizer!D:D,(ROW()-3)/3+7),"")</f>
        <v>4.1590717299578063E-2</v>
      </c>
      <c r="E255" s="53">
        <f>IF($A254&lt;&gt;"",INDEX([1]Sizer!E:E,(ROW()-3)/3+7),"")</f>
        <v>0</v>
      </c>
      <c r="F255" s="53">
        <f>IF($A254&lt;&gt;"",INDEX([1]Sizer!F:F,(ROW()-3)/3+7),"")</f>
        <v>0</v>
      </c>
      <c r="G255" s="53">
        <f>IF($A254&lt;&gt;"",INDEX([1]Sizer!G:G,(ROW()-3)/3+7),"")</f>
        <v>2.0095820591233438E-2</v>
      </c>
      <c r="H255" s="53">
        <f>IF($A254&lt;&gt;"",INDEX([1]Sizer!H:H,(ROW()-3)/3+7),"")</f>
        <v>0</v>
      </c>
      <c r="I255" s="53">
        <f>IF($A254&lt;&gt;"",INDEX([1]Sizer!I:I,(ROW()-3)/3+7),"")</f>
        <v>-6.7745704467353949E-3</v>
      </c>
      <c r="J255" s="53">
        <f>IF($A254&lt;&gt;"",INDEX([1]Sizer!J:J,(ROW()-3)/3+7),"")</f>
        <v>0</v>
      </c>
      <c r="K255" s="53">
        <f>IF($A254&lt;&gt;"",INDEX([1]Sizer!K:K,(ROW()-3)/3+7),"")</f>
        <v>0</v>
      </c>
      <c r="L255" s="53">
        <f>IF($A254&lt;&gt;"",INDEX([1]Sizer!L:L,(ROW()-3)/3+7),"")</f>
        <v>0</v>
      </c>
      <c r="M255" s="53">
        <f>IF($A254&lt;&gt;"",INDEX([1]Sizer!M:M,(ROW()-3)/3+7),"")</f>
        <v>0</v>
      </c>
      <c r="N255" s="53">
        <f>IF($A254&lt;&gt;"",INDEX([1]Sizer!N:N,(ROW()-3)/3+7),"")</f>
        <v>0</v>
      </c>
      <c r="O255" s="53">
        <f>IF($A254&lt;&gt;"",INDEX([1]Sizer!O:O,(ROW()-3)/3+7),"")</f>
        <v>0</v>
      </c>
      <c r="P255" s="53">
        <f>IF($A254&lt;&gt;"",INDEX([1]Sizer!P:P,(ROW()-3)/3+7),"")</f>
        <v>1.7608985765124555E-2</v>
      </c>
      <c r="Q255" s="53">
        <f>IF($A254&lt;&gt;"",INDEX([1]Sizer!Q:Q,(ROW()-3)/3+7),"")</f>
        <v>2.0457281217571777E-2</v>
      </c>
      <c r="R255" s="53">
        <f>IF($A254&lt;&gt;"",INDEX([1]Sizer!R:R,(ROW()-3)/3+7),"")</f>
        <v>2.2359715670024226E-2</v>
      </c>
      <c r="S255" s="53">
        <f>IF($A254&lt;&gt;"",INDEX([1]Sizer!S:S,(ROW()-3)/3+7),"")</f>
        <v>0</v>
      </c>
      <c r="T255" s="53">
        <f>IF($A254&lt;&gt;"",INDEX([1]Sizer!T:T,(ROW()-3)/3+7),"")</f>
        <v>0</v>
      </c>
      <c r="U255" s="53">
        <f>IF($A254&lt;&gt;"",INDEX([1]Sizer!U:U,(ROW()-3)/3+7),"")</f>
        <v>2.0430209953343704E-2</v>
      </c>
      <c r="V255" s="53">
        <f>IF($A254&lt;&gt;"",INDEX([1]Sizer!V:V,(ROW()-3)/3+7),"")</f>
        <v>2.4806640625000001E-2</v>
      </c>
      <c r="W255" s="53">
        <f>IF($A254&lt;&gt;"",INDEX([1]Sizer!W:W,(ROW()-3)/3+7),"")</f>
        <v>0</v>
      </c>
      <c r="X255" s="53">
        <f>IF($A254&lt;&gt;"",INDEX([1]Sizer!X:X,(ROW()-3)/3+7),"")</f>
        <v>0</v>
      </c>
      <c r="Y255" s="53">
        <f>IF($A254&lt;&gt;"",INDEX([1]Sizer!Y:Y,(ROW()-3)/3+7),"")</f>
        <v>0</v>
      </c>
      <c r="Z255" s="53">
        <f>IF($A254&lt;&gt;"",INDEX([1]Sizer!Z:Z,(ROW()-3)/3+7),"")</f>
        <v>0</v>
      </c>
      <c r="AA255" s="53">
        <f>IF($A254&lt;&gt;"",SUM($B255:$Z255),"")</f>
        <v>0.16754087841365628</v>
      </c>
    </row>
    <row r="256" spans="1:27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</row>
    <row r="257" spans="1:27" x14ac:dyDescent="0.2">
      <c r="A257" s="59">
        <f>IF(INDEX([1]Sizer!$A:$A,(ROW()-2)/3+7)&lt;&gt;"",INDEX([1]Sizer!$A:$A,(ROW()-2)/3+7),"")</f>
        <v>45364</v>
      </c>
      <c r="B257" s="51">
        <f>IF($A257&lt;&gt;"",INDEX([1]Sizer!EF:EF,(ROW()-2)/3+7),"")</f>
        <v>0</v>
      </c>
      <c r="C257" s="51">
        <f>IF($A257&lt;&gt;"",INDEX([1]Sizer!EG:EG,(ROW()-2)/3+7),"")</f>
        <v>0</v>
      </c>
      <c r="D257" s="51">
        <f>IF($A257&lt;&gt;"",INDEX([1]Sizer!EH:EH,(ROW()-2)/3+7),"")</f>
        <v>2</v>
      </c>
      <c r="E257" s="51">
        <f>IF($A257&lt;&gt;"",INDEX([1]Sizer!EI:EI,(ROW()-2)/3+7),"")</f>
        <v>0</v>
      </c>
      <c r="F257" s="51">
        <f>IF($A257&lt;&gt;"",INDEX([1]Sizer!EJ:EJ,(ROW()-2)/3+7),"")</f>
        <v>0</v>
      </c>
      <c r="G257" s="51">
        <f>IF($A257&lt;&gt;"",INDEX([1]Sizer!EK:EK,(ROW()-2)/3+7),"")</f>
        <v>2</v>
      </c>
      <c r="H257" s="51">
        <f>IF($A257&lt;&gt;"",INDEX([1]Sizer!EL:EL,(ROW()-2)/3+7),"")</f>
        <v>0</v>
      </c>
      <c r="I257" s="51">
        <f>IF($A257&lt;&gt;"",INDEX([1]Sizer!EM:EM,(ROW()-2)/3+7),"")</f>
        <v>0</v>
      </c>
      <c r="J257" s="51">
        <f>IF($A257&lt;&gt;"",INDEX([1]Sizer!EN:EN,(ROW()-2)/3+7),"")</f>
        <v>0</v>
      </c>
      <c r="K257" s="51">
        <f>IF($A257&lt;&gt;"",INDEX([1]Sizer!EO:EO,(ROW()-2)/3+7),"")</f>
        <v>0</v>
      </c>
      <c r="L257" s="51">
        <f>IF($A257&lt;&gt;"",INDEX([1]Sizer!EP:EP,(ROW()-2)/3+7),"")</f>
        <v>0</v>
      </c>
      <c r="M257" s="51">
        <f>IF($A257&lt;&gt;"",INDEX([1]Sizer!EQ:EQ,(ROW()-2)/3+7),"")</f>
        <v>0</v>
      </c>
      <c r="N257" s="51">
        <f>IF($A257&lt;&gt;"",INDEX([1]Sizer!ER:ER,(ROW()-2)/3+7),"")</f>
        <v>0</v>
      </c>
      <c r="O257" s="51">
        <f>IF($A257&lt;&gt;"",INDEX([1]Sizer!ES:ES,(ROW()-2)/3+7),"")</f>
        <v>0</v>
      </c>
      <c r="P257" s="51">
        <f>IF($A257&lt;&gt;"",INDEX([1]Sizer!ET:ET,(ROW()-2)/3+7),"")</f>
        <v>2.5</v>
      </c>
      <c r="Q257" s="51">
        <f>IF($A257&lt;&gt;"",INDEX([1]Sizer!EU:EU,(ROW()-2)/3+7),"")</f>
        <v>1.5</v>
      </c>
      <c r="R257" s="51">
        <f>IF($A257&lt;&gt;"",INDEX([1]Sizer!EV:EV,(ROW()-2)/3+7),"")</f>
        <v>3</v>
      </c>
      <c r="S257" s="51">
        <f>IF($A257&lt;&gt;"",INDEX([1]Sizer!EW:EW,(ROW()-2)/3+7),"")</f>
        <v>0</v>
      </c>
      <c r="T257" s="51">
        <f>IF($A257&lt;&gt;"",INDEX([1]Sizer!EX:EX,(ROW()-2)/3+7),"")</f>
        <v>1</v>
      </c>
      <c r="U257" s="51">
        <f>IF($A257&lt;&gt;"",INDEX([1]Sizer!EY:EY,(ROW()-2)/3+7),"")</f>
        <v>1</v>
      </c>
      <c r="V257" s="51">
        <f>IF($A257&lt;&gt;"",INDEX([1]Sizer!EZ:EZ,(ROW()-2)/3+7),"")</f>
        <v>1.5</v>
      </c>
      <c r="W257" s="51">
        <f>IF($A257&lt;&gt;"",INDEX([1]Sizer!FA:FA,(ROW()-2)/3+7),"")</f>
        <v>0</v>
      </c>
      <c r="X257" s="51">
        <f>IF($A257&lt;&gt;"",INDEX([1]Sizer!FB:FB,(ROW()-2)/3+7),"")</f>
        <v>0</v>
      </c>
      <c r="Y257" s="51">
        <f>IF($A257&lt;&gt;"",INDEX([1]Sizer!FC:FC,(ROW()-2)/3+7),"")</f>
        <v>0</v>
      </c>
      <c r="Z257" s="51">
        <f>IF($A257&lt;&gt;"",INDEX([1]Sizer!FD:FD,(ROW()-2)/3+7),"")</f>
        <v>0</v>
      </c>
      <c r="AA257" s="52">
        <f>IF($A257&lt;&gt;"",INDEX([1]Sizer!$AB:$AB,(ROW()-2)/3+7)*'[1]Dashboard (Model)'!$U$2,"")</f>
        <v>0.02</v>
      </c>
    </row>
    <row r="258" spans="1:27" x14ac:dyDescent="0.2">
      <c r="A258" s="59"/>
      <c r="B258" s="53">
        <f>IF($A257&lt;&gt;"",INDEX([1]Sizer!B:B,(ROW()-3)/3+7),"")</f>
        <v>0</v>
      </c>
      <c r="C258" s="53">
        <f>IF($A257&lt;&gt;"",INDEX([1]Sizer!C:C,(ROW()-3)/3+7),"")</f>
        <v>0</v>
      </c>
      <c r="D258" s="53">
        <f>IF($A257&lt;&gt;"",INDEX([1]Sizer!D:D,(ROW()-3)/3+7),"")</f>
        <v>4.4881209503239747E-2</v>
      </c>
      <c r="E258" s="53">
        <f>IF($A257&lt;&gt;"",INDEX([1]Sizer!E:E,(ROW()-3)/3+7),"")</f>
        <v>0</v>
      </c>
      <c r="F258" s="53">
        <f>IF($A257&lt;&gt;"",INDEX([1]Sizer!F:F,(ROW()-3)/3+7),"")</f>
        <v>0</v>
      </c>
      <c r="G258" s="53">
        <f>IF($A257&lt;&gt;"",INDEX([1]Sizer!G:G,(ROW()-3)/3+7),"")</f>
        <v>2.0095820591233438E-2</v>
      </c>
      <c r="H258" s="53">
        <f>IF($A257&lt;&gt;"",INDEX([1]Sizer!H:H,(ROW()-3)/3+7),"")</f>
        <v>0</v>
      </c>
      <c r="I258" s="53">
        <f>IF($A257&lt;&gt;"",INDEX([1]Sizer!I:I,(ROW()-3)/3+7),"")</f>
        <v>0</v>
      </c>
      <c r="J258" s="53">
        <f>IF($A257&lt;&gt;"",INDEX([1]Sizer!J:J,(ROW()-3)/3+7),"")</f>
        <v>0</v>
      </c>
      <c r="K258" s="53">
        <f>IF($A257&lt;&gt;"",INDEX([1]Sizer!K:K,(ROW()-3)/3+7),"")</f>
        <v>0</v>
      </c>
      <c r="L258" s="53">
        <f>IF($A257&lt;&gt;"",INDEX([1]Sizer!L:L,(ROW()-3)/3+7),"")</f>
        <v>0</v>
      </c>
      <c r="M258" s="53">
        <f>IF($A257&lt;&gt;"",INDEX([1]Sizer!M:M,(ROW()-3)/3+7),"")</f>
        <v>0</v>
      </c>
      <c r="N258" s="53">
        <f>IF($A257&lt;&gt;"",INDEX([1]Sizer!N:N,(ROW()-3)/3+7),"")</f>
        <v>0</v>
      </c>
      <c r="O258" s="53">
        <f>IF($A257&lt;&gt;"",INDEX([1]Sizer!O:O,(ROW()-3)/3+7),"")</f>
        <v>0</v>
      </c>
      <c r="P258" s="53">
        <f>IF($A257&lt;&gt;"",INDEX([1]Sizer!P:P,(ROW()-3)/3+7),"")</f>
        <v>1.7608985765124555E-2</v>
      </c>
      <c r="Q258" s="53">
        <f>IF($A257&lt;&gt;"",INDEX([1]Sizer!Q:Q,(ROW()-3)/3+7),"")</f>
        <v>2.0457281217571777E-2</v>
      </c>
      <c r="R258" s="53">
        <f>IF($A257&lt;&gt;"",INDEX([1]Sizer!R:R,(ROW()-3)/3+7),"")</f>
        <v>2.2359715670024226E-2</v>
      </c>
      <c r="S258" s="53">
        <f>IF($A257&lt;&gt;"",INDEX([1]Sizer!S:S,(ROW()-3)/3+7),"")</f>
        <v>0</v>
      </c>
      <c r="T258" s="53">
        <f>IF($A257&lt;&gt;"",INDEX([1]Sizer!T:T,(ROW()-3)/3+7),"")</f>
        <v>2.1950704225352117E-2</v>
      </c>
      <c r="U258" s="53">
        <f>IF($A257&lt;&gt;"",INDEX([1]Sizer!U:U,(ROW()-3)/3+7),"")</f>
        <v>2.0430209953343704E-2</v>
      </c>
      <c r="V258" s="53">
        <f>IF($A257&lt;&gt;"",INDEX([1]Sizer!V:V,(ROW()-3)/3+7),"")</f>
        <v>2.4806640625000001E-2</v>
      </c>
      <c r="W258" s="53">
        <f>IF($A257&lt;&gt;"",INDEX([1]Sizer!W:W,(ROW()-3)/3+7),"")</f>
        <v>0</v>
      </c>
      <c r="X258" s="53">
        <f>IF($A257&lt;&gt;"",INDEX([1]Sizer!X:X,(ROW()-3)/3+7),"")</f>
        <v>0</v>
      </c>
      <c r="Y258" s="53">
        <f>IF($A257&lt;&gt;"",INDEX([1]Sizer!Y:Y,(ROW()-3)/3+7),"")</f>
        <v>0</v>
      </c>
      <c r="Z258" s="53">
        <f>IF($A257&lt;&gt;"",INDEX([1]Sizer!Z:Z,(ROW()-3)/3+7),"")</f>
        <v>0</v>
      </c>
      <c r="AA258" s="53">
        <f>IF($A257&lt;&gt;"",SUM($B258:$Z258),"")</f>
        <v>0.19259056755088955</v>
      </c>
    </row>
    <row r="259" spans="1:27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</row>
    <row r="260" spans="1:27" x14ac:dyDescent="0.2">
      <c r="A260" s="59">
        <f>IF(INDEX([1]Sizer!$A:$A,(ROW()-2)/3+7)&lt;&gt;"",INDEX([1]Sizer!$A:$A,(ROW()-2)/3+7),"")</f>
        <v>45365</v>
      </c>
      <c r="B260" s="51">
        <f>IF($A260&lt;&gt;"",INDEX([1]Sizer!EF:EF,(ROW()-2)/3+7),"")</f>
        <v>0</v>
      </c>
      <c r="C260" s="51">
        <f>IF($A260&lt;&gt;"",INDEX([1]Sizer!EG:EG,(ROW()-2)/3+7),"")</f>
        <v>0</v>
      </c>
      <c r="D260" s="51">
        <f>IF($A260&lt;&gt;"",INDEX([1]Sizer!EH:EH,(ROW()-2)/3+7),"")</f>
        <v>2</v>
      </c>
      <c r="E260" s="51">
        <f>IF($A260&lt;&gt;"",INDEX([1]Sizer!EI:EI,(ROW()-2)/3+7),"")</f>
        <v>0</v>
      </c>
      <c r="F260" s="51">
        <f>IF($A260&lt;&gt;"",INDEX([1]Sizer!EJ:EJ,(ROW()-2)/3+7),"")</f>
        <v>0</v>
      </c>
      <c r="G260" s="51">
        <f>IF($A260&lt;&gt;"",INDEX([1]Sizer!EK:EK,(ROW()-2)/3+7),"")</f>
        <v>2</v>
      </c>
      <c r="H260" s="51">
        <f>IF($A260&lt;&gt;"",INDEX([1]Sizer!EL:EL,(ROW()-2)/3+7),"")</f>
        <v>-0.5</v>
      </c>
      <c r="I260" s="51">
        <f>IF($A260&lt;&gt;"",INDEX([1]Sizer!EM:EM,(ROW()-2)/3+7),"")</f>
        <v>0</v>
      </c>
      <c r="J260" s="51">
        <f>IF($A260&lt;&gt;"",INDEX([1]Sizer!EN:EN,(ROW()-2)/3+7),"")</f>
        <v>0</v>
      </c>
      <c r="K260" s="51">
        <f>IF($A260&lt;&gt;"",INDEX([1]Sizer!EO:EO,(ROW()-2)/3+7),"")</f>
        <v>0</v>
      </c>
      <c r="L260" s="51">
        <f>IF($A260&lt;&gt;"",INDEX([1]Sizer!EP:EP,(ROW()-2)/3+7),"")</f>
        <v>0</v>
      </c>
      <c r="M260" s="51">
        <f>IF($A260&lt;&gt;"",INDEX([1]Sizer!EQ:EQ,(ROW()-2)/3+7),"")</f>
        <v>0.5</v>
      </c>
      <c r="N260" s="51">
        <f>IF($A260&lt;&gt;"",INDEX([1]Sizer!ER:ER,(ROW()-2)/3+7),"")</f>
        <v>0</v>
      </c>
      <c r="O260" s="51">
        <f>IF($A260&lt;&gt;"",INDEX([1]Sizer!ES:ES,(ROW()-2)/3+7),"")</f>
        <v>0</v>
      </c>
      <c r="P260" s="51">
        <f>IF($A260&lt;&gt;"",INDEX([1]Sizer!ET:ET,(ROW()-2)/3+7),"")</f>
        <v>2.5</v>
      </c>
      <c r="Q260" s="51">
        <f>IF($A260&lt;&gt;"",INDEX([1]Sizer!EU:EU,(ROW()-2)/3+7),"")</f>
        <v>1</v>
      </c>
      <c r="R260" s="51">
        <f>IF($A260&lt;&gt;"",INDEX([1]Sizer!EV:EV,(ROW()-2)/3+7),"")</f>
        <v>3</v>
      </c>
      <c r="S260" s="51">
        <f>IF($A260&lt;&gt;"",INDEX([1]Sizer!EW:EW,(ROW()-2)/3+7),"")</f>
        <v>0</v>
      </c>
      <c r="T260" s="51">
        <f>IF($A260&lt;&gt;"",INDEX([1]Sizer!EX:EX,(ROW()-2)/3+7),"")</f>
        <v>0</v>
      </c>
      <c r="U260" s="51">
        <f>IF($A260&lt;&gt;"",INDEX([1]Sizer!EY:EY,(ROW()-2)/3+7),"")</f>
        <v>1</v>
      </c>
      <c r="V260" s="51">
        <f>IF($A260&lt;&gt;"",INDEX([1]Sizer!EZ:EZ,(ROW()-2)/3+7),"")</f>
        <v>2</v>
      </c>
      <c r="W260" s="51">
        <f>IF($A260&lt;&gt;"",INDEX([1]Sizer!FA:FA,(ROW()-2)/3+7),"")</f>
        <v>0</v>
      </c>
      <c r="X260" s="51">
        <f>IF($A260&lt;&gt;"",INDEX([1]Sizer!FB:FB,(ROW()-2)/3+7),"")</f>
        <v>0</v>
      </c>
      <c r="Y260" s="51">
        <f>IF($A260&lt;&gt;"",INDEX([1]Sizer!FC:FC,(ROW()-2)/3+7),"")</f>
        <v>0</v>
      </c>
      <c r="Z260" s="51">
        <f>IF($A260&lt;&gt;"",INDEX([1]Sizer!FD:FD,(ROW()-2)/3+7),"")</f>
        <v>0</v>
      </c>
      <c r="AA260" s="52">
        <f>IF($A260&lt;&gt;"",INDEX([1]Sizer!$AB:$AB,(ROW()-2)/3+7)*'[1]Dashboard (Model)'!$U$2,"")</f>
        <v>0.03</v>
      </c>
    </row>
    <row r="261" spans="1:27" x14ac:dyDescent="0.2">
      <c r="A261" s="59"/>
      <c r="B261" s="53">
        <f>IF($A260&lt;&gt;"",INDEX([1]Sizer!B:B,(ROW()-3)/3+7),"")</f>
        <v>0</v>
      </c>
      <c r="C261" s="53">
        <f>IF($A260&lt;&gt;"",INDEX([1]Sizer!C:C,(ROW()-3)/3+7),"")</f>
        <v>0</v>
      </c>
      <c r="D261" s="53">
        <f>IF($A260&lt;&gt;"",INDEX([1]Sizer!D:D,(ROW()-3)/3+7),"")</f>
        <v>4.4881209503239747E-2</v>
      </c>
      <c r="E261" s="53">
        <f>IF($A260&lt;&gt;"",INDEX([1]Sizer!E:E,(ROW()-3)/3+7),"")</f>
        <v>0</v>
      </c>
      <c r="F261" s="53">
        <f>IF($A260&lt;&gt;"",INDEX([1]Sizer!F:F,(ROW()-3)/3+7),"")</f>
        <v>0</v>
      </c>
      <c r="G261" s="53">
        <f>IF($A260&lt;&gt;"",INDEX([1]Sizer!G:G,(ROW()-3)/3+7),"")</f>
        <v>2.0095820591233438E-2</v>
      </c>
      <c r="H261" s="53">
        <f>IF($A260&lt;&gt;"",INDEX([1]Sizer!H:H,(ROW()-3)/3+7),"")</f>
        <v>-1.0419681088314004E-2</v>
      </c>
      <c r="I261" s="53">
        <f>IF($A260&lt;&gt;"",INDEX([1]Sizer!I:I,(ROW()-3)/3+7),"")</f>
        <v>0</v>
      </c>
      <c r="J261" s="53">
        <f>IF($A260&lt;&gt;"",INDEX([1]Sizer!J:J,(ROW()-3)/3+7),"")</f>
        <v>0</v>
      </c>
      <c r="K261" s="53">
        <f>IF($A260&lt;&gt;"",INDEX([1]Sizer!K:K,(ROW()-3)/3+7),"")</f>
        <v>0</v>
      </c>
      <c r="L261" s="53">
        <f>IF($A260&lt;&gt;"",INDEX([1]Sizer!L:L,(ROW()-3)/3+7),"")</f>
        <v>0</v>
      </c>
      <c r="M261" s="53">
        <f>IF($A260&lt;&gt;"",INDEX([1]Sizer!M:M,(ROW()-3)/3+7),"")</f>
        <v>7.0026753597122295E-3</v>
      </c>
      <c r="N261" s="53">
        <f>IF($A260&lt;&gt;"",INDEX([1]Sizer!N:N,(ROW()-3)/3+7),"")</f>
        <v>0</v>
      </c>
      <c r="O261" s="53">
        <f>IF($A260&lt;&gt;"",INDEX([1]Sizer!O:O,(ROW()-3)/3+7),"")</f>
        <v>0</v>
      </c>
      <c r="P261" s="53">
        <f>IF($A260&lt;&gt;"",INDEX([1]Sizer!P:P,(ROW()-3)/3+7),"")</f>
        <v>1.7608985765124555E-2</v>
      </c>
      <c r="Q261" s="53">
        <f>IF($A260&lt;&gt;"",INDEX([1]Sizer!Q:Q,(ROW()-3)/3+7),"")</f>
        <v>1.6072187822497419E-2</v>
      </c>
      <c r="R261" s="53">
        <f>IF($A260&lt;&gt;"",INDEX([1]Sizer!R:R,(ROW()-3)/3+7),"")</f>
        <v>2.2359715670024226E-2</v>
      </c>
      <c r="S261" s="53">
        <f>IF($A260&lt;&gt;"",INDEX([1]Sizer!S:S,(ROW()-3)/3+7),"")</f>
        <v>0</v>
      </c>
      <c r="T261" s="53">
        <f>IF($A260&lt;&gt;"",INDEX([1]Sizer!T:T,(ROW()-3)/3+7),"")</f>
        <v>0</v>
      </c>
      <c r="U261" s="53">
        <f>IF($A260&lt;&gt;"",INDEX([1]Sizer!U:U,(ROW()-3)/3+7),"")</f>
        <v>2.0430209953343704E-2</v>
      </c>
      <c r="V261" s="53">
        <f>IF($A260&lt;&gt;"",INDEX([1]Sizer!V:V,(ROW()-3)/3+7),"")</f>
        <v>3.349236559139785E-2</v>
      </c>
      <c r="W261" s="53">
        <f>IF($A260&lt;&gt;"",INDEX([1]Sizer!W:W,(ROW()-3)/3+7),"")</f>
        <v>0</v>
      </c>
      <c r="X261" s="53">
        <f>IF($A260&lt;&gt;"",INDEX([1]Sizer!X:X,(ROW()-3)/3+7),"")</f>
        <v>0</v>
      </c>
      <c r="Y261" s="53">
        <f>IF($A260&lt;&gt;"",INDEX([1]Sizer!Y:Y,(ROW()-3)/3+7),"")</f>
        <v>0</v>
      </c>
      <c r="Z261" s="53">
        <f>IF($A260&lt;&gt;"",INDEX([1]Sizer!Z:Z,(ROW()-3)/3+7),"")</f>
        <v>0</v>
      </c>
      <c r="AA261" s="53">
        <f>IF($A260&lt;&gt;"",SUM($B261:$Z261),"")</f>
        <v>0.17152348916825919</v>
      </c>
    </row>
    <row r="262" spans="1:27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</row>
    <row r="263" spans="1:27" x14ac:dyDescent="0.2">
      <c r="A263" s="59">
        <f>IF(INDEX([1]Sizer!$A:$A,(ROW()-2)/3+7)&lt;&gt;"",INDEX([1]Sizer!$A:$A,(ROW()-2)/3+7),"")</f>
        <v>45366</v>
      </c>
      <c r="B263" s="51">
        <f>IF($A263&lt;&gt;"",INDEX([1]Sizer!EF:EF,(ROW()-2)/3+7),"")</f>
        <v>0</v>
      </c>
      <c r="C263" s="51">
        <f>IF($A263&lt;&gt;"",INDEX([1]Sizer!EG:EG,(ROW()-2)/3+7),"")</f>
        <v>0</v>
      </c>
      <c r="D263" s="51">
        <f>IF($A263&lt;&gt;"",INDEX([1]Sizer!EH:EH,(ROW()-2)/3+7),"")</f>
        <v>2</v>
      </c>
      <c r="E263" s="51">
        <f>IF($A263&lt;&gt;"",INDEX([1]Sizer!EI:EI,(ROW()-2)/3+7),"")</f>
        <v>0</v>
      </c>
      <c r="F263" s="51">
        <f>IF($A263&lt;&gt;"",INDEX([1]Sizer!EJ:EJ,(ROW()-2)/3+7),"")</f>
        <v>0</v>
      </c>
      <c r="G263" s="51">
        <f>IF($A263&lt;&gt;"",INDEX([1]Sizer!EK:EK,(ROW()-2)/3+7),"")</f>
        <v>2</v>
      </c>
      <c r="H263" s="51">
        <f>IF($A263&lt;&gt;"",INDEX([1]Sizer!EL:EL,(ROW()-2)/3+7),"")</f>
        <v>-0.5</v>
      </c>
      <c r="I263" s="51">
        <f>IF($A263&lt;&gt;"",INDEX([1]Sizer!EM:EM,(ROW()-2)/3+7),"")</f>
        <v>0</v>
      </c>
      <c r="J263" s="51">
        <f>IF($A263&lt;&gt;"",INDEX([1]Sizer!EN:EN,(ROW()-2)/3+7),"")</f>
        <v>0</v>
      </c>
      <c r="K263" s="51">
        <f>IF($A263&lt;&gt;"",INDEX([1]Sizer!EO:EO,(ROW()-2)/3+7),"")</f>
        <v>0</v>
      </c>
      <c r="L263" s="51">
        <f>IF($A263&lt;&gt;"",INDEX([1]Sizer!EP:EP,(ROW()-2)/3+7),"")</f>
        <v>0</v>
      </c>
      <c r="M263" s="51">
        <f>IF($A263&lt;&gt;"",INDEX([1]Sizer!EQ:EQ,(ROW()-2)/3+7),"")</f>
        <v>0.5</v>
      </c>
      <c r="N263" s="51">
        <f>IF($A263&lt;&gt;"",INDEX([1]Sizer!ER:ER,(ROW()-2)/3+7),"")</f>
        <v>0</v>
      </c>
      <c r="O263" s="51">
        <f>IF($A263&lt;&gt;"",INDEX([1]Sizer!ES:ES,(ROW()-2)/3+7),"")</f>
        <v>0</v>
      </c>
      <c r="P263" s="51">
        <f>IF($A263&lt;&gt;"",INDEX([1]Sizer!ET:ET,(ROW()-2)/3+7),"")</f>
        <v>2.5</v>
      </c>
      <c r="Q263" s="51">
        <f>IF($A263&lt;&gt;"",INDEX([1]Sizer!EU:EU,(ROW()-2)/3+7),"")</f>
        <v>1</v>
      </c>
      <c r="R263" s="51">
        <f>IF($A263&lt;&gt;"",INDEX([1]Sizer!EV:EV,(ROW()-2)/3+7),"")</f>
        <v>3</v>
      </c>
      <c r="S263" s="51">
        <f>IF($A263&lt;&gt;"",INDEX([1]Sizer!EW:EW,(ROW()-2)/3+7),"")</f>
        <v>0</v>
      </c>
      <c r="T263" s="51">
        <f>IF($A263&lt;&gt;"",INDEX([1]Sizer!EX:EX,(ROW()-2)/3+7),"")</f>
        <v>0</v>
      </c>
      <c r="U263" s="51">
        <f>IF($A263&lt;&gt;"",INDEX([1]Sizer!EY:EY,(ROW()-2)/3+7),"")</f>
        <v>1</v>
      </c>
      <c r="V263" s="51">
        <f>IF($A263&lt;&gt;"",INDEX([1]Sizer!EZ:EZ,(ROW()-2)/3+7),"")</f>
        <v>2</v>
      </c>
      <c r="W263" s="51">
        <f>IF($A263&lt;&gt;"",INDEX([1]Sizer!FA:FA,(ROW()-2)/3+7),"")</f>
        <v>0</v>
      </c>
      <c r="X263" s="51">
        <f>IF($A263&lt;&gt;"",INDEX([1]Sizer!FB:FB,(ROW()-2)/3+7),"")</f>
        <v>0</v>
      </c>
      <c r="Y263" s="51">
        <f>IF($A263&lt;&gt;"",INDEX([1]Sizer!FC:FC,(ROW()-2)/3+7),"")</f>
        <v>0</v>
      </c>
      <c r="Z263" s="51">
        <f>IF($A263&lt;&gt;"",INDEX([1]Sizer!FD:FD,(ROW()-2)/3+7),"")</f>
        <v>0</v>
      </c>
      <c r="AA263" s="52">
        <f>IF($A263&lt;&gt;"",INDEX([1]Sizer!$AB:$AB,(ROW()-2)/3+7)*'[1]Dashboard (Model)'!$U$2,"")</f>
        <v>0.03</v>
      </c>
    </row>
    <row r="264" spans="1:27" x14ac:dyDescent="0.2">
      <c r="A264" s="59"/>
      <c r="B264" s="53">
        <f>IF($A263&lt;&gt;"",INDEX([1]Sizer!B:B,(ROW()-3)/3+7),"")</f>
        <v>0</v>
      </c>
      <c r="C264" s="53">
        <f>IF($A263&lt;&gt;"",INDEX([1]Sizer!C:C,(ROW()-3)/3+7),"")</f>
        <v>0</v>
      </c>
      <c r="D264" s="53">
        <f>IF($A263&lt;&gt;"",INDEX([1]Sizer!D:D,(ROW()-3)/3+7),"")</f>
        <v>4.4881209503239747E-2</v>
      </c>
      <c r="E264" s="53">
        <f>IF($A263&lt;&gt;"",INDEX([1]Sizer!E:E,(ROW()-3)/3+7),"")</f>
        <v>0</v>
      </c>
      <c r="F264" s="53">
        <f>IF($A263&lt;&gt;"",INDEX([1]Sizer!F:F,(ROW()-3)/3+7),"")</f>
        <v>0</v>
      </c>
      <c r="G264" s="53">
        <f>IF($A263&lt;&gt;"",INDEX([1]Sizer!G:G,(ROW()-3)/3+7),"")</f>
        <v>2.0095820591233438E-2</v>
      </c>
      <c r="H264" s="53">
        <f>IF($A263&lt;&gt;"",INDEX([1]Sizer!H:H,(ROW()-3)/3+7),"")</f>
        <v>-1.0419681088314004E-2</v>
      </c>
      <c r="I264" s="53">
        <f>IF($A263&lt;&gt;"",INDEX([1]Sizer!I:I,(ROW()-3)/3+7),"")</f>
        <v>0</v>
      </c>
      <c r="J264" s="53">
        <f>IF($A263&lt;&gt;"",INDEX([1]Sizer!J:J,(ROW()-3)/3+7),"")</f>
        <v>0</v>
      </c>
      <c r="K264" s="53">
        <f>IF($A263&lt;&gt;"",INDEX([1]Sizer!K:K,(ROW()-3)/3+7),"")</f>
        <v>0</v>
      </c>
      <c r="L264" s="53">
        <f>IF($A263&lt;&gt;"",INDEX([1]Sizer!L:L,(ROW()-3)/3+7),"")</f>
        <v>0</v>
      </c>
      <c r="M264" s="53">
        <f>IF($A263&lt;&gt;"",INDEX([1]Sizer!M:M,(ROW()-3)/3+7),"")</f>
        <v>7.0026753597122295E-3</v>
      </c>
      <c r="N264" s="53">
        <f>IF($A263&lt;&gt;"",INDEX([1]Sizer!N:N,(ROW()-3)/3+7),"")</f>
        <v>0</v>
      </c>
      <c r="O264" s="53">
        <f>IF($A263&lt;&gt;"",INDEX([1]Sizer!O:O,(ROW()-3)/3+7),"")</f>
        <v>0</v>
      </c>
      <c r="P264" s="53">
        <f>IF($A263&lt;&gt;"",INDEX([1]Sizer!P:P,(ROW()-3)/3+7),"")</f>
        <v>1.7608985765124555E-2</v>
      </c>
      <c r="Q264" s="53">
        <f>IF($A263&lt;&gt;"",INDEX([1]Sizer!Q:Q,(ROW()-3)/3+7),"")</f>
        <v>1.6072187822497419E-2</v>
      </c>
      <c r="R264" s="53">
        <f>IF($A263&lt;&gt;"",INDEX([1]Sizer!R:R,(ROW()-3)/3+7),"")</f>
        <v>2.2359715670024226E-2</v>
      </c>
      <c r="S264" s="53">
        <f>IF($A263&lt;&gt;"",INDEX([1]Sizer!S:S,(ROW()-3)/3+7),"")</f>
        <v>0</v>
      </c>
      <c r="T264" s="53">
        <f>IF($A263&lt;&gt;"",INDEX([1]Sizer!T:T,(ROW()-3)/3+7),"")</f>
        <v>0</v>
      </c>
      <c r="U264" s="53">
        <f>IF($A263&lt;&gt;"",INDEX([1]Sizer!U:U,(ROW()-3)/3+7),"")</f>
        <v>2.0430209953343704E-2</v>
      </c>
      <c r="V264" s="53">
        <f>IF($A263&lt;&gt;"",INDEX([1]Sizer!V:V,(ROW()-3)/3+7),"")</f>
        <v>3.349236559139785E-2</v>
      </c>
      <c r="W264" s="53">
        <f>IF($A263&lt;&gt;"",INDEX([1]Sizer!W:W,(ROW()-3)/3+7),"")</f>
        <v>0</v>
      </c>
      <c r="X264" s="53">
        <f>IF($A263&lt;&gt;"",INDEX([1]Sizer!X:X,(ROW()-3)/3+7),"")</f>
        <v>0</v>
      </c>
      <c r="Y264" s="53">
        <f>IF($A263&lt;&gt;"",INDEX([1]Sizer!Y:Y,(ROW()-3)/3+7),"")</f>
        <v>0</v>
      </c>
      <c r="Z264" s="53">
        <f>IF($A263&lt;&gt;"",INDEX([1]Sizer!Z:Z,(ROW()-3)/3+7),"")</f>
        <v>0</v>
      </c>
      <c r="AA264" s="53">
        <f>IF($A263&lt;&gt;"",SUM($B264:$Z264),"")</f>
        <v>0.17152348916825919</v>
      </c>
    </row>
    <row r="265" spans="1:27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</row>
    <row r="266" spans="1:27" x14ac:dyDescent="0.2">
      <c r="A266" s="59">
        <f>IF(INDEX([1]Sizer!$A:$A,(ROW()-2)/3+7)&lt;&gt;"",INDEX([1]Sizer!$A:$A,(ROW()-2)/3+7),"")</f>
        <v>45369</v>
      </c>
      <c r="B266" s="51">
        <f>IF($A266&lt;&gt;"",INDEX([1]Sizer!EF:EF,(ROW()-2)/3+7),"")</f>
        <v>0</v>
      </c>
      <c r="C266" s="51">
        <f>IF($A266&lt;&gt;"",INDEX([1]Sizer!EG:EG,(ROW()-2)/3+7),"")</f>
        <v>0</v>
      </c>
      <c r="D266" s="51">
        <f>IF($A266&lt;&gt;"",INDEX([1]Sizer!EH:EH,(ROW()-2)/3+7),"")</f>
        <v>2</v>
      </c>
      <c r="E266" s="51">
        <f>IF($A266&lt;&gt;"",INDEX([1]Sizer!EI:EI,(ROW()-2)/3+7),"")</f>
        <v>0</v>
      </c>
      <c r="F266" s="51">
        <f>IF($A266&lt;&gt;"",INDEX([1]Sizer!EJ:EJ,(ROW()-2)/3+7),"")</f>
        <v>0</v>
      </c>
      <c r="G266" s="51">
        <f>IF($A266&lt;&gt;"",INDEX([1]Sizer!EK:EK,(ROW()-2)/3+7),"")</f>
        <v>2</v>
      </c>
      <c r="H266" s="51">
        <f>IF($A266&lt;&gt;"",INDEX([1]Sizer!EL:EL,(ROW()-2)/3+7),"")</f>
        <v>-0.5</v>
      </c>
      <c r="I266" s="51">
        <f>IF($A266&lt;&gt;"",INDEX([1]Sizer!EM:EM,(ROW()-2)/3+7),"")</f>
        <v>0</v>
      </c>
      <c r="J266" s="51">
        <f>IF($A266&lt;&gt;"",INDEX([1]Sizer!EN:EN,(ROW()-2)/3+7),"")</f>
        <v>0</v>
      </c>
      <c r="K266" s="51">
        <f>IF($A266&lt;&gt;"",INDEX([1]Sizer!EO:EO,(ROW()-2)/3+7),"")</f>
        <v>0</v>
      </c>
      <c r="L266" s="51">
        <f>IF($A266&lt;&gt;"",INDEX([1]Sizer!EP:EP,(ROW()-2)/3+7),"")</f>
        <v>0</v>
      </c>
      <c r="M266" s="51">
        <f>IF($A266&lt;&gt;"",INDEX([1]Sizer!EQ:EQ,(ROW()-2)/3+7),"")</f>
        <v>0.5</v>
      </c>
      <c r="N266" s="51">
        <f>IF($A266&lt;&gt;"",INDEX([1]Sizer!ER:ER,(ROW()-2)/3+7),"")</f>
        <v>0</v>
      </c>
      <c r="O266" s="51">
        <f>IF($A266&lt;&gt;"",INDEX([1]Sizer!ES:ES,(ROW()-2)/3+7),"")</f>
        <v>0</v>
      </c>
      <c r="P266" s="51">
        <f>IF($A266&lt;&gt;"",INDEX([1]Sizer!ET:ET,(ROW()-2)/3+7),"")</f>
        <v>2.5</v>
      </c>
      <c r="Q266" s="51">
        <f>IF($A266&lt;&gt;"",INDEX([1]Sizer!EU:EU,(ROW()-2)/3+7),"")</f>
        <v>1</v>
      </c>
      <c r="R266" s="51">
        <f>IF($A266&lt;&gt;"",INDEX([1]Sizer!EV:EV,(ROW()-2)/3+7),"")</f>
        <v>3</v>
      </c>
      <c r="S266" s="51">
        <f>IF($A266&lt;&gt;"",INDEX([1]Sizer!EW:EW,(ROW()-2)/3+7),"")</f>
        <v>0</v>
      </c>
      <c r="T266" s="51">
        <f>IF($A266&lt;&gt;"",INDEX([1]Sizer!EX:EX,(ROW()-2)/3+7),"")</f>
        <v>0</v>
      </c>
      <c r="U266" s="51">
        <f>IF($A266&lt;&gt;"",INDEX([1]Sizer!EY:EY,(ROW()-2)/3+7),"")</f>
        <v>1</v>
      </c>
      <c r="V266" s="51">
        <f>IF($A266&lt;&gt;"",INDEX([1]Sizer!EZ:EZ,(ROW()-2)/3+7),"")</f>
        <v>1.5</v>
      </c>
      <c r="W266" s="51">
        <f>IF($A266&lt;&gt;"",INDEX([1]Sizer!FA:FA,(ROW()-2)/3+7),"")</f>
        <v>0</v>
      </c>
      <c r="X266" s="51">
        <f>IF($A266&lt;&gt;"",INDEX([1]Sizer!FB:FB,(ROW()-2)/3+7),"")</f>
        <v>0</v>
      </c>
      <c r="Y266" s="51">
        <f>IF($A266&lt;&gt;"",INDEX([1]Sizer!FC:FC,(ROW()-2)/3+7),"")</f>
        <v>0</v>
      </c>
      <c r="Z266" s="51">
        <f>IF($A266&lt;&gt;"",INDEX([1]Sizer!FD:FD,(ROW()-2)/3+7),"")</f>
        <v>0</v>
      </c>
      <c r="AA266" s="52">
        <f>IF($A266&lt;&gt;"",INDEX([1]Sizer!$AB:$AB,(ROW()-2)/3+7)*'[1]Dashboard (Model)'!$U$2,"")</f>
        <v>0.03</v>
      </c>
    </row>
    <row r="267" spans="1:27" x14ac:dyDescent="0.2">
      <c r="A267" s="59"/>
      <c r="B267" s="53">
        <f>IF($A266&lt;&gt;"",INDEX([1]Sizer!B:B,(ROW()-3)/3+7),"")</f>
        <v>0</v>
      </c>
      <c r="C267" s="53">
        <f>IF($A266&lt;&gt;"",INDEX([1]Sizer!C:C,(ROW()-3)/3+7),"")</f>
        <v>0</v>
      </c>
      <c r="D267" s="53">
        <f>IF($A266&lt;&gt;"",INDEX([1]Sizer!D:D,(ROW()-3)/3+7),"")</f>
        <v>4.4881209503239747E-2</v>
      </c>
      <c r="E267" s="53">
        <f>IF($A266&lt;&gt;"",INDEX([1]Sizer!E:E,(ROW()-3)/3+7),"")</f>
        <v>0</v>
      </c>
      <c r="F267" s="53">
        <f>IF($A266&lt;&gt;"",INDEX([1]Sizer!F:F,(ROW()-3)/3+7),"")</f>
        <v>0</v>
      </c>
      <c r="G267" s="53">
        <f>IF($A266&lt;&gt;"",INDEX([1]Sizer!G:G,(ROW()-3)/3+7),"")</f>
        <v>2.0095820591233438E-2</v>
      </c>
      <c r="H267" s="53">
        <f>IF($A266&lt;&gt;"",INDEX([1]Sizer!H:H,(ROW()-3)/3+7),"")</f>
        <v>-1.0419681088314004E-2</v>
      </c>
      <c r="I267" s="53">
        <f>IF($A266&lt;&gt;"",INDEX([1]Sizer!I:I,(ROW()-3)/3+7),"")</f>
        <v>0</v>
      </c>
      <c r="J267" s="53">
        <f>IF($A266&lt;&gt;"",INDEX([1]Sizer!J:J,(ROW()-3)/3+7),"")</f>
        <v>0</v>
      </c>
      <c r="K267" s="53">
        <f>IF($A266&lt;&gt;"",INDEX([1]Sizer!K:K,(ROW()-3)/3+7),"")</f>
        <v>0</v>
      </c>
      <c r="L267" s="53">
        <f>IF($A266&lt;&gt;"",INDEX([1]Sizer!L:L,(ROW()-3)/3+7),"")</f>
        <v>0</v>
      </c>
      <c r="M267" s="53">
        <f>IF($A266&lt;&gt;"",INDEX([1]Sizer!M:M,(ROW()-3)/3+7),"")</f>
        <v>7.0026753597122295E-3</v>
      </c>
      <c r="N267" s="53">
        <f>IF($A266&lt;&gt;"",INDEX([1]Sizer!N:N,(ROW()-3)/3+7),"")</f>
        <v>0</v>
      </c>
      <c r="O267" s="53">
        <f>IF($A266&lt;&gt;"",INDEX([1]Sizer!O:O,(ROW()-3)/3+7),"")</f>
        <v>0</v>
      </c>
      <c r="P267" s="53">
        <f>IF($A266&lt;&gt;"",INDEX([1]Sizer!P:P,(ROW()-3)/3+7),"")</f>
        <v>1.7608985765124555E-2</v>
      </c>
      <c r="Q267" s="53">
        <f>IF($A266&lt;&gt;"",INDEX([1]Sizer!Q:Q,(ROW()-3)/3+7),"")</f>
        <v>1.6072187822497419E-2</v>
      </c>
      <c r="R267" s="53">
        <f>IF($A266&lt;&gt;"",INDEX([1]Sizer!R:R,(ROW()-3)/3+7),"")</f>
        <v>2.2359715670024226E-2</v>
      </c>
      <c r="S267" s="53">
        <f>IF($A266&lt;&gt;"",INDEX([1]Sizer!S:S,(ROW()-3)/3+7),"")</f>
        <v>0</v>
      </c>
      <c r="T267" s="53">
        <f>IF($A266&lt;&gt;"",INDEX([1]Sizer!T:T,(ROW()-3)/3+7),"")</f>
        <v>0</v>
      </c>
      <c r="U267" s="53">
        <f>IF($A266&lt;&gt;"",INDEX([1]Sizer!U:U,(ROW()-3)/3+7),"")</f>
        <v>2.0430209953343704E-2</v>
      </c>
      <c r="V267" s="53">
        <f>IF($A266&lt;&gt;"",INDEX([1]Sizer!V:V,(ROW()-3)/3+7),"")</f>
        <v>2.4626242071881604E-2</v>
      </c>
      <c r="W267" s="53">
        <f>IF($A266&lt;&gt;"",INDEX([1]Sizer!W:W,(ROW()-3)/3+7),"")</f>
        <v>0</v>
      </c>
      <c r="X267" s="53">
        <f>IF($A266&lt;&gt;"",INDEX([1]Sizer!X:X,(ROW()-3)/3+7),"")</f>
        <v>0</v>
      </c>
      <c r="Y267" s="53">
        <f>IF($A266&lt;&gt;"",INDEX([1]Sizer!Y:Y,(ROW()-3)/3+7),"")</f>
        <v>0</v>
      </c>
      <c r="Z267" s="53">
        <f>IF($A266&lt;&gt;"",INDEX([1]Sizer!Z:Z,(ROW()-3)/3+7),"")</f>
        <v>0</v>
      </c>
      <c r="AA267" s="53">
        <f>IF($A266&lt;&gt;"",SUM($B267:$Z267),"")</f>
        <v>0.16265736564874295</v>
      </c>
    </row>
    <row r="268" spans="1:27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</row>
    <row r="269" spans="1:27" x14ac:dyDescent="0.2">
      <c r="A269" s="59">
        <f>IF(INDEX([1]Sizer!$A:$A,(ROW()-2)/3+7)&lt;&gt;"",INDEX([1]Sizer!$A:$A,(ROW()-2)/3+7),"")</f>
        <v>45370</v>
      </c>
      <c r="B269" s="51">
        <f>IF($A269&lt;&gt;"",INDEX([1]Sizer!EF:EF,(ROW()-2)/3+7),"")</f>
        <v>0</v>
      </c>
      <c r="C269" s="51">
        <f>IF($A269&lt;&gt;"",INDEX([1]Sizer!EG:EG,(ROW()-2)/3+7),"")</f>
        <v>1.5</v>
      </c>
      <c r="D269" s="51">
        <f>IF($A269&lt;&gt;"",INDEX([1]Sizer!EH:EH,(ROW()-2)/3+7),"")</f>
        <v>0</v>
      </c>
      <c r="E269" s="51">
        <f>IF($A269&lt;&gt;"",INDEX([1]Sizer!EI:EI,(ROW()-2)/3+7),"")</f>
        <v>0.5</v>
      </c>
      <c r="F269" s="51">
        <f>IF($A269&lt;&gt;"",INDEX([1]Sizer!EJ:EJ,(ROW()-2)/3+7),"")</f>
        <v>0</v>
      </c>
      <c r="G269" s="51">
        <f>IF($A269&lt;&gt;"",INDEX([1]Sizer!EK:EK,(ROW()-2)/3+7),"")</f>
        <v>2</v>
      </c>
      <c r="H269" s="51">
        <f>IF($A269&lt;&gt;"",INDEX([1]Sizer!EL:EL,(ROW()-2)/3+7),"")</f>
        <v>-0.5</v>
      </c>
      <c r="I269" s="51">
        <f>IF($A269&lt;&gt;"",INDEX([1]Sizer!EM:EM,(ROW()-2)/3+7),"")</f>
        <v>0</v>
      </c>
      <c r="J269" s="51">
        <f>IF($A269&lt;&gt;"",INDEX([1]Sizer!EN:EN,(ROW()-2)/3+7),"")</f>
        <v>0</v>
      </c>
      <c r="K269" s="51">
        <f>IF($A269&lt;&gt;"",INDEX([1]Sizer!EO:EO,(ROW()-2)/3+7),"")</f>
        <v>0</v>
      </c>
      <c r="L269" s="51">
        <f>IF($A269&lt;&gt;"",INDEX([1]Sizer!EP:EP,(ROW()-2)/3+7),"")</f>
        <v>0</v>
      </c>
      <c r="M269" s="51">
        <f>IF($A269&lt;&gt;"",INDEX([1]Sizer!EQ:EQ,(ROW()-2)/3+7),"")</f>
        <v>0.5</v>
      </c>
      <c r="N269" s="51">
        <f>IF($A269&lt;&gt;"",INDEX([1]Sizer!ER:ER,(ROW()-2)/3+7),"")</f>
        <v>0</v>
      </c>
      <c r="O269" s="51">
        <f>IF($A269&lt;&gt;"",INDEX([1]Sizer!ES:ES,(ROW()-2)/3+7),"")</f>
        <v>0</v>
      </c>
      <c r="P269" s="51">
        <f>IF($A269&lt;&gt;"",INDEX([1]Sizer!ET:ET,(ROW()-2)/3+7),"")</f>
        <v>3</v>
      </c>
      <c r="Q269" s="51">
        <f>IF($A269&lt;&gt;"",INDEX([1]Sizer!EU:EU,(ROW()-2)/3+7),"")</f>
        <v>0</v>
      </c>
      <c r="R269" s="51">
        <f>IF($A269&lt;&gt;"",INDEX([1]Sizer!EV:EV,(ROW()-2)/3+7),"")</f>
        <v>3</v>
      </c>
      <c r="S269" s="51">
        <f>IF($A269&lt;&gt;"",INDEX([1]Sizer!EW:EW,(ROW()-2)/3+7),"")</f>
        <v>0</v>
      </c>
      <c r="T269" s="51">
        <f>IF($A269&lt;&gt;"",INDEX([1]Sizer!EX:EX,(ROW()-2)/3+7),"")</f>
        <v>0</v>
      </c>
      <c r="U269" s="51">
        <f>IF($A269&lt;&gt;"",INDEX([1]Sizer!EY:EY,(ROW()-2)/3+7),"")</f>
        <v>1</v>
      </c>
      <c r="V269" s="51">
        <f>IF($A269&lt;&gt;"",INDEX([1]Sizer!EZ:EZ,(ROW()-2)/3+7),"")</f>
        <v>1.5</v>
      </c>
      <c r="W269" s="51">
        <f>IF($A269&lt;&gt;"",INDEX([1]Sizer!FA:FA,(ROW()-2)/3+7),"")</f>
        <v>0</v>
      </c>
      <c r="X269" s="51">
        <f>IF($A269&lt;&gt;"",INDEX([1]Sizer!FB:FB,(ROW()-2)/3+7),"")</f>
        <v>0</v>
      </c>
      <c r="Y269" s="51">
        <f>IF($A269&lt;&gt;"",INDEX([1]Sizer!FC:FC,(ROW()-2)/3+7),"")</f>
        <v>0</v>
      </c>
      <c r="Z269" s="51">
        <f>IF($A269&lt;&gt;"",INDEX([1]Sizer!FD:FD,(ROW()-2)/3+7),"")</f>
        <v>0</v>
      </c>
      <c r="AA269" s="52">
        <f>IF($A269&lt;&gt;"",INDEX([1]Sizer!$AB:$AB,(ROW()-2)/3+7)*'[1]Dashboard (Model)'!$U$2,"")</f>
        <v>0.03</v>
      </c>
    </row>
    <row r="270" spans="1:27" x14ac:dyDescent="0.2">
      <c r="A270" s="59"/>
      <c r="B270" s="53">
        <f>IF($A269&lt;&gt;"",INDEX([1]Sizer!B:B,(ROW()-3)/3+7),"")</f>
        <v>0</v>
      </c>
      <c r="C270" s="53">
        <f>IF($A269&lt;&gt;"",INDEX([1]Sizer!C:C,(ROW()-3)/3+7),"")</f>
        <v>1.2459931930693068E-2</v>
      </c>
      <c r="D270" s="53">
        <f>IF($A269&lt;&gt;"",INDEX([1]Sizer!D:D,(ROW()-3)/3+7),"")</f>
        <v>0</v>
      </c>
      <c r="E270" s="53">
        <f>IF($A269&lt;&gt;"",INDEX([1]Sizer!E:E,(ROW()-3)/3+7),"")</f>
        <v>5.1572173435784864E-3</v>
      </c>
      <c r="F270" s="53">
        <f>IF($A269&lt;&gt;"",INDEX([1]Sizer!F:F,(ROW()-3)/3+7),"")</f>
        <v>0</v>
      </c>
      <c r="G270" s="53">
        <f>IF($A269&lt;&gt;"",INDEX([1]Sizer!G:G,(ROW()-3)/3+7),"")</f>
        <v>2.0095820591233438E-2</v>
      </c>
      <c r="H270" s="53">
        <f>IF($A269&lt;&gt;"",INDEX([1]Sizer!H:H,(ROW()-3)/3+7),"")</f>
        <v>-1.0419681088314004E-2</v>
      </c>
      <c r="I270" s="53">
        <f>IF($A269&lt;&gt;"",INDEX([1]Sizer!I:I,(ROW()-3)/3+7),"")</f>
        <v>0</v>
      </c>
      <c r="J270" s="53">
        <f>IF($A269&lt;&gt;"",INDEX([1]Sizer!J:J,(ROW()-3)/3+7),"")</f>
        <v>0</v>
      </c>
      <c r="K270" s="53">
        <f>IF($A269&lt;&gt;"",INDEX([1]Sizer!K:K,(ROW()-3)/3+7),"")</f>
        <v>0</v>
      </c>
      <c r="L270" s="53">
        <f>IF($A269&lt;&gt;"",INDEX([1]Sizer!L:L,(ROW()-3)/3+7),"")</f>
        <v>0</v>
      </c>
      <c r="M270" s="53">
        <f>IF($A269&lt;&gt;"",INDEX([1]Sizer!M:M,(ROW()-3)/3+7),"")</f>
        <v>7.0026753597122295E-3</v>
      </c>
      <c r="N270" s="53">
        <f>IF($A269&lt;&gt;"",INDEX([1]Sizer!N:N,(ROW()-3)/3+7),"")</f>
        <v>0</v>
      </c>
      <c r="O270" s="53">
        <f>IF($A269&lt;&gt;"",INDEX([1]Sizer!O:O,(ROW()-3)/3+7),"")</f>
        <v>0</v>
      </c>
      <c r="P270" s="53">
        <f>IF($A269&lt;&gt;"",INDEX([1]Sizer!P:P,(ROW()-3)/3+7),"")</f>
        <v>2.4317934782608699E-2</v>
      </c>
      <c r="Q270" s="53">
        <f>IF($A269&lt;&gt;"",INDEX([1]Sizer!Q:Q,(ROW()-3)/3+7),"")</f>
        <v>0</v>
      </c>
      <c r="R270" s="53">
        <f>IF($A269&lt;&gt;"",INDEX([1]Sizer!R:R,(ROW()-3)/3+7),"")</f>
        <v>2.2359715670024226E-2</v>
      </c>
      <c r="S270" s="53">
        <f>IF($A269&lt;&gt;"",INDEX([1]Sizer!S:S,(ROW()-3)/3+7),"")</f>
        <v>0</v>
      </c>
      <c r="T270" s="53">
        <f>IF($A269&lt;&gt;"",INDEX([1]Sizer!T:T,(ROW()-3)/3+7),"")</f>
        <v>0</v>
      </c>
      <c r="U270" s="53">
        <f>IF($A269&lt;&gt;"",INDEX([1]Sizer!U:U,(ROW()-3)/3+7),"")</f>
        <v>2.0430209953343704E-2</v>
      </c>
      <c r="V270" s="53">
        <f>IF($A269&lt;&gt;"",INDEX([1]Sizer!V:V,(ROW()-3)/3+7),"")</f>
        <v>2.4626242071881604E-2</v>
      </c>
      <c r="W270" s="53">
        <f>IF($A269&lt;&gt;"",INDEX([1]Sizer!W:W,(ROW()-3)/3+7),"")</f>
        <v>0</v>
      </c>
      <c r="X270" s="53">
        <f>IF($A269&lt;&gt;"",INDEX([1]Sizer!X:X,(ROW()-3)/3+7),"")</f>
        <v>0</v>
      </c>
      <c r="Y270" s="53">
        <f>IF($A269&lt;&gt;"",INDEX([1]Sizer!Y:Y,(ROW()-3)/3+7),"")</f>
        <v>0</v>
      </c>
      <c r="Z270" s="53">
        <f>IF($A269&lt;&gt;"",INDEX([1]Sizer!Z:Z,(ROW()-3)/3+7),"")</f>
        <v>0</v>
      </c>
      <c r="AA270" s="53">
        <f>IF($A269&lt;&gt;"",SUM($B270:$Z270),"")</f>
        <v>0.12603006661476146</v>
      </c>
    </row>
    <row r="271" spans="1:27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</row>
    <row r="272" spans="1:27" x14ac:dyDescent="0.2">
      <c r="A272" s="59">
        <f>IF(INDEX([1]Sizer!$A:$A,(ROW()-2)/3+7)&lt;&gt;"",INDEX([1]Sizer!$A:$A,(ROW()-2)/3+7),"")</f>
        <v>45371</v>
      </c>
      <c r="B272" s="51">
        <f>IF($A272&lt;&gt;"",INDEX([1]Sizer!EF:EF,(ROW()-2)/3+7),"")</f>
        <v>0</v>
      </c>
      <c r="C272" s="51">
        <f>IF($A272&lt;&gt;"",INDEX([1]Sizer!EG:EG,(ROW()-2)/3+7),"")</f>
        <v>1.5</v>
      </c>
      <c r="D272" s="51">
        <f>IF($A272&lt;&gt;"",INDEX([1]Sizer!EH:EH,(ROW()-2)/3+7),"")</f>
        <v>0</v>
      </c>
      <c r="E272" s="51">
        <f>IF($A272&lt;&gt;"",INDEX([1]Sizer!EI:EI,(ROW()-2)/3+7),"")</f>
        <v>0</v>
      </c>
      <c r="F272" s="51">
        <f>IF($A272&lt;&gt;"",INDEX([1]Sizer!EJ:EJ,(ROW()-2)/3+7),"")</f>
        <v>0.5</v>
      </c>
      <c r="G272" s="51">
        <f>IF($A272&lt;&gt;"",INDEX([1]Sizer!EK:EK,(ROW()-2)/3+7),"")</f>
        <v>2</v>
      </c>
      <c r="H272" s="51">
        <f>IF($A272&lt;&gt;"",INDEX([1]Sizer!EL:EL,(ROW()-2)/3+7),"")</f>
        <v>-0.5</v>
      </c>
      <c r="I272" s="51">
        <f>IF($A272&lt;&gt;"",INDEX([1]Sizer!EM:EM,(ROW()-2)/3+7),"")</f>
        <v>0</v>
      </c>
      <c r="J272" s="51">
        <f>IF($A272&lt;&gt;"",INDEX([1]Sizer!EN:EN,(ROW()-2)/3+7),"")</f>
        <v>0</v>
      </c>
      <c r="K272" s="51">
        <f>IF($A272&lt;&gt;"",INDEX([1]Sizer!EO:EO,(ROW()-2)/3+7),"")</f>
        <v>0</v>
      </c>
      <c r="L272" s="51">
        <f>IF($A272&lt;&gt;"",INDEX([1]Sizer!EP:EP,(ROW()-2)/3+7),"")</f>
        <v>0</v>
      </c>
      <c r="M272" s="51">
        <f>IF($A272&lt;&gt;"",INDEX([1]Sizer!EQ:EQ,(ROW()-2)/3+7),"")</f>
        <v>0.5</v>
      </c>
      <c r="N272" s="51">
        <f>IF($A272&lt;&gt;"",INDEX([1]Sizer!ER:ER,(ROW()-2)/3+7),"")</f>
        <v>0</v>
      </c>
      <c r="O272" s="51">
        <f>IF($A272&lt;&gt;"",INDEX([1]Sizer!ES:ES,(ROW()-2)/3+7),"")</f>
        <v>0</v>
      </c>
      <c r="P272" s="51">
        <f>IF($A272&lt;&gt;"",INDEX([1]Sizer!ET:ET,(ROW()-2)/3+7),"")</f>
        <v>3</v>
      </c>
      <c r="Q272" s="51">
        <f>IF($A272&lt;&gt;"",INDEX([1]Sizer!EU:EU,(ROW()-2)/3+7),"")</f>
        <v>0</v>
      </c>
      <c r="R272" s="51">
        <f>IF($A272&lt;&gt;"",INDEX([1]Sizer!EV:EV,(ROW()-2)/3+7),"")</f>
        <v>3</v>
      </c>
      <c r="S272" s="51">
        <f>IF($A272&lt;&gt;"",INDEX([1]Sizer!EW:EW,(ROW()-2)/3+7),"")</f>
        <v>0</v>
      </c>
      <c r="T272" s="51">
        <f>IF($A272&lt;&gt;"",INDEX([1]Sizer!EX:EX,(ROW()-2)/3+7),"")</f>
        <v>0</v>
      </c>
      <c r="U272" s="51">
        <f>IF($A272&lt;&gt;"",INDEX([1]Sizer!EY:EY,(ROW()-2)/3+7),"")</f>
        <v>1</v>
      </c>
      <c r="V272" s="51">
        <f>IF($A272&lt;&gt;"",INDEX([1]Sizer!EZ:EZ,(ROW()-2)/3+7),"")</f>
        <v>1.5</v>
      </c>
      <c r="W272" s="51">
        <f>IF($A272&lt;&gt;"",INDEX([1]Sizer!FA:FA,(ROW()-2)/3+7),"")</f>
        <v>0</v>
      </c>
      <c r="X272" s="51">
        <f>IF($A272&lt;&gt;"",INDEX([1]Sizer!FB:FB,(ROW()-2)/3+7),"")</f>
        <v>0</v>
      </c>
      <c r="Y272" s="51">
        <f>IF($A272&lt;&gt;"",INDEX([1]Sizer!FC:FC,(ROW()-2)/3+7),"")</f>
        <v>0</v>
      </c>
      <c r="Z272" s="51">
        <f>IF($A272&lt;&gt;"",INDEX([1]Sizer!FD:FD,(ROW()-2)/3+7),"")</f>
        <v>0</v>
      </c>
      <c r="AA272" s="52">
        <f>IF($A272&lt;&gt;"",INDEX([1]Sizer!$AB:$AB,(ROW()-2)/3+7)*'[1]Dashboard (Model)'!$U$2,"")</f>
        <v>0.03</v>
      </c>
    </row>
    <row r="273" spans="1:27" x14ac:dyDescent="0.2">
      <c r="A273" s="59"/>
      <c r="B273" s="53">
        <f>IF($A272&lt;&gt;"",INDEX([1]Sizer!B:B,(ROW()-3)/3+7),"")</f>
        <v>0</v>
      </c>
      <c r="C273" s="53">
        <f>IF($A272&lt;&gt;"",INDEX([1]Sizer!C:C,(ROW()-3)/3+7),"")</f>
        <v>1.2459931930693068E-2</v>
      </c>
      <c r="D273" s="53">
        <f>IF($A272&lt;&gt;"",INDEX([1]Sizer!D:D,(ROW()-3)/3+7),"")</f>
        <v>0</v>
      </c>
      <c r="E273" s="53">
        <f>IF($A272&lt;&gt;"",INDEX([1]Sizer!E:E,(ROW()-3)/3+7),"")</f>
        <v>0</v>
      </c>
      <c r="F273" s="53">
        <f>IF($A272&lt;&gt;"",INDEX([1]Sizer!F:F,(ROW()-3)/3+7),"")</f>
        <v>8.1080357142857152E-3</v>
      </c>
      <c r="G273" s="53">
        <f>IF($A272&lt;&gt;"",INDEX([1]Sizer!G:G,(ROW()-3)/3+7),"")</f>
        <v>2.0095820591233438E-2</v>
      </c>
      <c r="H273" s="53">
        <f>IF($A272&lt;&gt;"",INDEX([1]Sizer!H:H,(ROW()-3)/3+7),"")</f>
        <v>-1.0419681088314004E-2</v>
      </c>
      <c r="I273" s="53">
        <f>IF($A272&lt;&gt;"",INDEX([1]Sizer!I:I,(ROW()-3)/3+7),"")</f>
        <v>0</v>
      </c>
      <c r="J273" s="53">
        <f>IF($A272&lt;&gt;"",INDEX([1]Sizer!J:J,(ROW()-3)/3+7),"")</f>
        <v>0</v>
      </c>
      <c r="K273" s="53">
        <f>IF($A272&lt;&gt;"",INDEX([1]Sizer!K:K,(ROW()-3)/3+7),"")</f>
        <v>0</v>
      </c>
      <c r="L273" s="53">
        <f>IF($A272&lt;&gt;"",INDEX([1]Sizer!L:L,(ROW()-3)/3+7),"")</f>
        <v>0</v>
      </c>
      <c r="M273" s="53">
        <f>IF($A272&lt;&gt;"",INDEX([1]Sizer!M:M,(ROW()-3)/3+7),"")</f>
        <v>7.0026753597122295E-3</v>
      </c>
      <c r="N273" s="53">
        <f>IF($A272&lt;&gt;"",INDEX([1]Sizer!N:N,(ROW()-3)/3+7),"")</f>
        <v>0</v>
      </c>
      <c r="O273" s="53">
        <f>IF($A272&lt;&gt;"",INDEX([1]Sizer!O:O,(ROW()-3)/3+7),"")</f>
        <v>0</v>
      </c>
      <c r="P273" s="53">
        <f>IF($A272&lt;&gt;"",INDEX([1]Sizer!P:P,(ROW()-3)/3+7),"")</f>
        <v>2.4317934782608699E-2</v>
      </c>
      <c r="Q273" s="53">
        <f>IF($A272&lt;&gt;"",INDEX([1]Sizer!Q:Q,(ROW()-3)/3+7),"")</f>
        <v>0</v>
      </c>
      <c r="R273" s="53">
        <f>IF($A272&lt;&gt;"",INDEX([1]Sizer!R:R,(ROW()-3)/3+7),"")</f>
        <v>2.2359715670024226E-2</v>
      </c>
      <c r="S273" s="53">
        <f>IF($A272&lt;&gt;"",INDEX([1]Sizer!S:S,(ROW()-3)/3+7),"")</f>
        <v>0</v>
      </c>
      <c r="T273" s="53">
        <f>IF($A272&lt;&gt;"",INDEX([1]Sizer!T:T,(ROW()-3)/3+7),"")</f>
        <v>0</v>
      </c>
      <c r="U273" s="53">
        <f>IF($A272&lt;&gt;"",INDEX([1]Sizer!U:U,(ROW()-3)/3+7),"")</f>
        <v>2.0430209953343704E-2</v>
      </c>
      <c r="V273" s="53">
        <f>IF($A272&lt;&gt;"",INDEX([1]Sizer!V:V,(ROW()-3)/3+7),"")</f>
        <v>2.4626242071881604E-2</v>
      </c>
      <c r="W273" s="53">
        <f>IF($A272&lt;&gt;"",INDEX([1]Sizer!W:W,(ROW()-3)/3+7),"")</f>
        <v>0</v>
      </c>
      <c r="X273" s="53">
        <f>IF($A272&lt;&gt;"",INDEX([1]Sizer!X:X,(ROW()-3)/3+7),"")</f>
        <v>0</v>
      </c>
      <c r="Y273" s="53">
        <f>IF($A272&lt;&gt;"",INDEX([1]Sizer!Y:Y,(ROW()-3)/3+7),"")</f>
        <v>0</v>
      </c>
      <c r="Z273" s="53">
        <f>IF($A272&lt;&gt;"",INDEX([1]Sizer!Z:Z,(ROW()-3)/3+7),"")</f>
        <v>0</v>
      </c>
      <c r="AA273" s="53">
        <f>IF($A272&lt;&gt;"",SUM($B273:$Z273),"")</f>
        <v>0.12898088498546867</v>
      </c>
    </row>
    <row r="274" spans="1:27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</row>
    <row r="275" spans="1:27" x14ac:dyDescent="0.2">
      <c r="A275" s="59">
        <f>IF(INDEX([1]Sizer!$A:$A,(ROW()-2)/3+7)&lt;&gt;"",INDEX([1]Sizer!$A:$A,(ROW()-2)/3+7),"")</f>
        <v>45372</v>
      </c>
      <c r="B275" s="51">
        <f>IF($A275&lt;&gt;"",INDEX([1]Sizer!EF:EF,(ROW()-2)/3+7),"")</f>
        <v>0</v>
      </c>
      <c r="C275" s="51">
        <f>IF($A275&lt;&gt;"",INDEX([1]Sizer!EG:EG,(ROW()-2)/3+7),"")</f>
        <v>2</v>
      </c>
      <c r="D275" s="51">
        <f>IF($A275&lt;&gt;"",INDEX([1]Sizer!EH:EH,(ROW()-2)/3+7),"")</f>
        <v>0</v>
      </c>
      <c r="E275" s="51">
        <f>IF($A275&lt;&gt;"",INDEX([1]Sizer!EI:EI,(ROW()-2)/3+7),"")</f>
        <v>0</v>
      </c>
      <c r="F275" s="51">
        <f>IF($A275&lt;&gt;"",INDEX([1]Sizer!EJ:EJ,(ROW()-2)/3+7),"")</f>
        <v>0.5</v>
      </c>
      <c r="G275" s="51">
        <f>IF($A275&lt;&gt;"",INDEX([1]Sizer!EK:EK,(ROW()-2)/3+7),"")</f>
        <v>2</v>
      </c>
      <c r="H275" s="51">
        <f>IF($A275&lt;&gt;"",INDEX([1]Sizer!EL:EL,(ROW()-2)/3+7),"")</f>
        <v>-0.5</v>
      </c>
      <c r="I275" s="51">
        <f>IF($A275&lt;&gt;"",INDEX([1]Sizer!EM:EM,(ROW()-2)/3+7),"")</f>
        <v>0</v>
      </c>
      <c r="J275" s="51">
        <f>IF($A275&lt;&gt;"",INDEX([1]Sizer!EN:EN,(ROW()-2)/3+7),"")</f>
        <v>0</v>
      </c>
      <c r="K275" s="51">
        <f>IF($A275&lt;&gt;"",INDEX([1]Sizer!EO:EO,(ROW()-2)/3+7),"")</f>
        <v>0</v>
      </c>
      <c r="L275" s="51">
        <f>IF($A275&lt;&gt;"",INDEX([1]Sizer!EP:EP,(ROW()-2)/3+7),"")</f>
        <v>0</v>
      </c>
      <c r="M275" s="51">
        <f>IF($A275&lt;&gt;"",INDEX([1]Sizer!EQ:EQ,(ROW()-2)/3+7),"")</f>
        <v>0.5</v>
      </c>
      <c r="N275" s="51">
        <f>IF($A275&lt;&gt;"",INDEX([1]Sizer!ER:ER,(ROW()-2)/3+7),"")</f>
        <v>0</v>
      </c>
      <c r="O275" s="51">
        <f>IF($A275&lt;&gt;"",INDEX([1]Sizer!ES:ES,(ROW()-2)/3+7),"")</f>
        <v>0</v>
      </c>
      <c r="P275" s="51">
        <f>IF($A275&lt;&gt;"",INDEX([1]Sizer!ET:ET,(ROW()-2)/3+7),"")</f>
        <v>2</v>
      </c>
      <c r="Q275" s="51">
        <f>IF($A275&lt;&gt;"",INDEX([1]Sizer!EU:EU,(ROW()-2)/3+7),"")</f>
        <v>0</v>
      </c>
      <c r="R275" s="51">
        <f>IF($A275&lt;&gt;"",INDEX([1]Sizer!EV:EV,(ROW()-2)/3+7),"")</f>
        <v>3</v>
      </c>
      <c r="S275" s="51">
        <f>IF($A275&lt;&gt;"",INDEX([1]Sizer!EW:EW,(ROW()-2)/3+7),"")</f>
        <v>0</v>
      </c>
      <c r="T275" s="51">
        <f>IF($A275&lt;&gt;"",INDEX([1]Sizer!EX:EX,(ROW()-2)/3+7),"")</f>
        <v>0</v>
      </c>
      <c r="U275" s="51">
        <f>IF($A275&lt;&gt;"",INDEX([1]Sizer!EY:EY,(ROW()-2)/3+7),"")</f>
        <v>1</v>
      </c>
      <c r="V275" s="51">
        <f>IF($A275&lt;&gt;"",INDEX([1]Sizer!EZ:EZ,(ROW()-2)/3+7),"")</f>
        <v>1.5</v>
      </c>
      <c r="W275" s="51">
        <f>IF($A275&lt;&gt;"",INDEX([1]Sizer!FA:FA,(ROW()-2)/3+7),"")</f>
        <v>0</v>
      </c>
      <c r="X275" s="51">
        <f>IF($A275&lt;&gt;"",INDEX([1]Sizer!FB:FB,(ROW()-2)/3+7),"")</f>
        <v>0</v>
      </c>
      <c r="Y275" s="51">
        <f>IF($A275&lt;&gt;"",INDEX([1]Sizer!FC:FC,(ROW()-2)/3+7),"")</f>
        <v>0</v>
      </c>
      <c r="Z275" s="51">
        <f>IF($A275&lt;&gt;"",INDEX([1]Sizer!FD:FD,(ROW()-2)/3+7),"")</f>
        <v>0</v>
      </c>
      <c r="AA275" s="52">
        <f>IF($A275&lt;&gt;"",INDEX([1]Sizer!$AB:$AB,(ROW()-2)/3+7)*'[1]Dashboard (Model)'!$U$2,"")</f>
        <v>0.03</v>
      </c>
    </row>
    <row r="276" spans="1:27" x14ac:dyDescent="0.2">
      <c r="A276" s="59"/>
      <c r="B276" s="53">
        <f>IF($A275&lt;&gt;"",INDEX([1]Sizer!B:B,(ROW()-3)/3+7),"")</f>
        <v>0</v>
      </c>
      <c r="C276" s="53">
        <f>IF($A275&lt;&gt;"",INDEX([1]Sizer!C:C,(ROW()-3)/3+7),"")</f>
        <v>1.6587140854940435E-2</v>
      </c>
      <c r="D276" s="53">
        <f>IF($A275&lt;&gt;"",INDEX([1]Sizer!D:D,(ROW()-3)/3+7),"")</f>
        <v>0</v>
      </c>
      <c r="E276" s="53">
        <f>IF($A275&lt;&gt;"",INDEX([1]Sizer!E:E,(ROW()-3)/3+7),"")</f>
        <v>0</v>
      </c>
      <c r="F276" s="53">
        <f>IF($A275&lt;&gt;"",INDEX([1]Sizer!F:F,(ROW()-3)/3+7),"")</f>
        <v>8.1080357142857152E-3</v>
      </c>
      <c r="G276" s="53">
        <f>IF($A275&lt;&gt;"",INDEX([1]Sizer!G:G,(ROW()-3)/3+7),"")</f>
        <v>2.0095820591233438E-2</v>
      </c>
      <c r="H276" s="53">
        <f>IF($A275&lt;&gt;"",INDEX([1]Sizer!H:H,(ROW()-3)/3+7),"")</f>
        <v>-1.0419681088314004E-2</v>
      </c>
      <c r="I276" s="53">
        <f>IF($A275&lt;&gt;"",INDEX([1]Sizer!I:I,(ROW()-3)/3+7),"")</f>
        <v>0</v>
      </c>
      <c r="J276" s="53">
        <f>IF($A275&lt;&gt;"",INDEX([1]Sizer!J:J,(ROW()-3)/3+7),"")</f>
        <v>0</v>
      </c>
      <c r="K276" s="53">
        <f>IF($A275&lt;&gt;"",INDEX([1]Sizer!K:K,(ROW()-3)/3+7),"")</f>
        <v>0</v>
      </c>
      <c r="L276" s="53">
        <f>IF($A275&lt;&gt;"",INDEX([1]Sizer!L:L,(ROW()-3)/3+7),"")</f>
        <v>0</v>
      </c>
      <c r="M276" s="53">
        <f>IF($A275&lt;&gt;"",INDEX([1]Sizer!M:M,(ROW()-3)/3+7),"")</f>
        <v>7.0026753597122295E-3</v>
      </c>
      <c r="N276" s="53">
        <f>IF($A275&lt;&gt;"",INDEX([1]Sizer!N:N,(ROW()-3)/3+7),"")</f>
        <v>0</v>
      </c>
      <c r="O276" s="53">
        <f>IF($A275&lt;&gt;"",INDEX([1]Sizer!O:O,(ROW()-3)/3+7),"")</f>
        <v>0</v>
      </c>
      <c r="P276" s="53">
        <f>IF($A275&lt;&gt;"",INDEX([1]Sizer!P:P,(ROW()-3)/3+7),"")</f>
        <v>1.6523455497382201E-2</v>
      </c>
      <c r="Q276" s="53">
        <f>IF($A275&lt;&gt;"",INDEX([1]Sizer!Q:Q,(ROW()-3)/3+7),"")</f>
        <v>0</v>
      </c>
      <c r="R276" s="53">
        <f>IF($A275&lt;&gt;"",INDEX([1]Sizer!R:R,(ROW()-3)/3+7),"")</f>
        <v>2.2359715670024226E-2</v>
      </c>
      <c r="S276" s="53">
        <f>IF($A275&lt;&gt;"",INDEX([1]Sizer!S:S,(ROW()-3)/3+7),"")</f>
        <v>0</v>
      </c>
      <c r="T276" s="53">
        <f>IF($A275&lt;&gt;"",INDEX([1]Sizer!T:T,(ROW()-3)/3+7),"")</f>
        <v>0</v>
      </c>
      <c r="U276" s="53">
        <f>IF($A275&lt;&gt;"",INDEX([1]Sizer!U:U,(ROW()-3)/3+7),"")</f>
        <v>2.0430209953343704E-2</v>
      </c>
      <c r="V276" s="53">
        <f>IF($A275&lt;&gt;"",INDEX([1]Sizer!V:V,(ROW()-3)/3+7),"")</f>
        <v>2.4626242071881604E-2</v>
      </c>
      <c r="W276" s="53">
        <f>IF($A275&lt;&gt;"",INDEX([1]Sizer!W:W,(ROW()-3)/3+7),"")</f>
        <v>0</v>
      </c>
      <c r="X276" s="53">
        <f>IF($A275&lt;&gt;"",INDEX([1]Sizer!X:X,(ROW()-3)/3+7),"")</f>
        <v>0</v>
      </c>
      <c r="Y276" s="53">
        <f>IF($A275&lt;&gt;"",INDEX([1]Sizer!Y:Y,(ROW()-3)/3+7),"")</f>
        <v>0</v>
      </c>
      <c r="Z276" s="53">
        <f>IF($A275&lt;&gt;"",INDEX([1]Sizer!Z:Z,(ROW()-3)/3+7),"")</f>
        <v>0</v>
      </c>
      <c r="AA276" s="53">
        <f>IF($A275&lt;&gt;"",SUM($B276:$Z276),"")</f>
        <v>0.12531361462448953</v>
      </c>
    </row>
    <row r="277" spans="1:27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</row>
    <row r="278" spans="1:27" x14ac:dyDescent="0.2">
      <c r="A278" s="59">
        <f>IF(INDEX([1]Sizer!$A:$A,(ROW()-2)/3+7)&lt;&gt;"",INDEX([1]Sizer!$A:$A,(ROW()-2)/3+7),"")</f>
        <v>45373</v>
      </c>
      <c r="B278" s="51">
        <f>IF($A278&lt;&gt;"",INDEX([1]Sizer!EF:EF,(ROW()-2)/3+7),"")</f>
        <v>0</v>
      </c>
      <c r="C278" s="51">
        <f>IF($A278&lt;&gt;"",INDEX([1]Sizer!EG:EG,(ROW()-2)/3+7),"")</f>
        <v>2.5</v>
      </c>
      <c r="D278" s="51">
        <f>IF($A278&lt;&gt;"",INDEX([1]Sizer!EH:EH,(ROW()-2)/3+7),"")</f>
        <v>0</v>
      </c>
      <c r="E278" s="51">
        <f>IF($A278&lt;&gt;"",INDEX([1]Sizer!EI:EI,(ROW()-2)/3+7),"")</f>
        <v>0.5</v>
      </c>
      <c r="F278" s="51">
        <f>IF($A278&lt;&gt;"",INDEX([1]Sizer!EJ:EJ,(ROW()-2)/3+7),"")</f>
        <v>0</v>
      </c>
      <c r="G278" s="51">
        <f>IF($A278&lt;&gt;"",INDEX([1]Sizer!EK:EK,(ROW()-2)/3+7),"")</f>
        <v>2</v>
      </c>
      <c r="H278" s="51">
        <f>IF($A278&lt;&gt;"",INDEX([1]Sizer!EL:EL,(ROW()-2)/3+7),"")</f>
        <v>-0.5</v>
      </c>
      <c r="I278" s="51">
        <f>IF($A278&lt;&gt;"",INDEX([1]Sizer!EM:EM,(ROW()-2)/3+7),"")</f>
        <v>-1.5</v>
      </c>
      <c r="J278" s="51">
        <f>IF($A278&lt;&gt;"",INDEX([1]Sizer!EN:EN,(ROW()-2)/3+7),"")</f>
        <v>0</v>
      </c>
      <c r="K278" s="51">
        <f>IF($A278&lt;&gt;"",INDEX([1]Sizer!EO:EO,(ROW()-2)/3+7),"")</f>
        <v>0</v>
      </c>
      <c r="L278" s="51">
        <f>IF($A278&lt;&gt;"",INDEX([1]Sizer!EP:EP,(ROW()-2)/3+7),"")</f>
        <v>0</v>
      </c>
      <c r="M278" s="51">
        <f>IF($A278&lt;&gt;"",INDEX([1]Sizer!EQ:EQ,(ROW()-2)/3+7),"")</f>
        <v>0.5</v>
      </c>
      <c r="N278" s="51">
        <f>IF($A278&lt;&gt;"",INDEX([1]Sizer!ER:ER,(ROW()-2)/3+7),"")</f>
        <v>0</v>
      </c>
      <c r="O278" s="51">
        <f>IF($A278&lt;&gt;"",INDEX([1]Sizer!ES:ES,(ROW()-2)/3+7),"")</f>
        <v>0</v>
      </c>
      <c r="P278" s="51">
        <f>IF($A278&lt;&gt;"",INDEX([1]Sizer!ET:ET,(ROW()-2)/3+7),"")</f>
        <v>2.5</v>
      </c>
      <c r="Q278" s="51">
        <f>IF($A278&lt;&gt;"",INDEX([1]Sizer!EU:EU,(ROW()-2)/3+7),"")</f>
        <v>0</v>
      </c>
      <c r="R278" s="51">
        <f>IF($A278&lt;&gt;"",INDEX([1]Sizer!EV:EV,(ROW()-2)/3+7),"")</f>
        <v>3</v>
      </c>
      <c r="S278" s="51">
        <f>IF($A278&lt;&gt;"",INDEX([1]Sizer!EW:EW,(ROW()-2)/3+7),"")</f>
        <v>0</v>
      </c>
      <c r="T278" s="51">
        <f>IF($A278&lt;&gt;"",INDEX([1]Sizer!EX:EX,(ROW()-2)/3+7),"")</f>
        <v>0</v>
      </c>
      <c r="U278" s="51">
        <f>IF($A278&lt;&gt;"",INDEX([1]Sizer!EY:EY,(ROW()-2)/3+7),"")</f>
        <v>1</v>
      </c>
      <c r="V278" s="51">
        <f>IF($A278&lt;&gt;"",INDEX([1]Sizer!EZ:EZ,(ROW()-2)/3+7),"")</f>
        <v>1.5</v>
      </c>
      <c r="W278" s="51">
        <f>IF($A278&lt;&gt;"",INDEX([1]Sizer!FA:FA,(ROW()-2)/3+7),"")</f>
        <v>0</v>
      </c>
      <c r="X278" s="51">
        <f>IF($A278&lt;&gt;"",INDEX([1]Sizer!FB:FB,(ROW()-2)/3+7),"")</f>
        <v>0</v>
      </c>
      <c r="Y278" s="51">
        <f>IF($A278&lt;&gt;"",INDEX([1]Sizer!FC:FC,(ROW()-2)/3+7),"")</f>
        <v>0</v>
      </c>
      <c r="Z278" s="51">
        <f>IF($A278&lt;&gt;"",INDEX([1]Sizer!FD:FD,(ROW()-2)/3+7),"")</f>
        <v>0</v>
      </c>
      <c r="AA278" s="52">
        <f>IF($A278&lt;&gt;"",INDEX([1]Sizer!$AB:$AB,(ROW()-2)/3+7)*'[1]Dashboard (Model)'!$U$2,"")</f>
        <v>0.03</v>
      </c>
    </row>
    <row r="279" spans="1:27" x14ac:dyDescent="0.2">
      <c r="A279" s="59"/>
      <c r="B279" s="53">
        <f>IF($A278&lt;&gt;"",INDEX([1]Sizer!B:B,(ROW()-3)/3+7),"")</f>
        <v>0</v>
      </c>
      <c r="C279" s="53">
        <f>IF($A278&lt;&gt;"",INDEX([1]Sizer!C:C,(ROW()-3)/3+7),"")</f>
        <v>2.1427771433591005E-2</v>
      </c>
      <c r="D279" s="53">
        <f>IF($A278&lt;&gt;"",INDEX([1]Sizer!D:D,(ROW()-3)/3+7),"")</f>
        <v>0</v>
      </c>
      <c r="E279" s="53">
        <f>IF($A278&lt;&gt;"",INDEX([1]Sizer!E:E,(ROW()-3)/3+7),"")</f>
        <v>5.3600032959789067E-3</v>
      </c>
      <c r="F279" s="53">
        <f>IF($A278&lt;&gt;"",INDEX([1]Sizer!F:F,(ROW()-3)/3+7),"")</f>
        <v>0</v>
      </c>
      <c r="G279" s="53">
        <f>IF($A278&lt;&gt;"",INDEX([1]Sizer!G:G,(ROW()-3)/3+7),"")</f>
        <v>2.0095820591233438E-2</v>
      </c>
      <c r="H279" s="53">
        <f>IF($A278&lt;&gt;"",INDEX([1]Sizer!H:H,(ROW()-3)/3+7),"")</f>
        <v>-1.0419681088314004E-2</v>
      </c>
      <c r="I279" s="53">
        <f>IF($A278&lt;&gt;"",INDEX([1]Sizer!I:I,(ROW()-3)/3+7),"")</f>
        <v>-2.5516082635983262E-2</v>
      </c>
      <c r="J279" s="53">
        <f>IF($A278&lt;&gt;"",INDEX([1]Sizer!J:J,(ROW()-3)/3+7),"")</f>
        <v>0</v>
      </c>
      <c r="K279" s="53">
        <f>IF($A278&lt;&gt;"",INDEX([1]Sizer!K:K,(ROW()-3)/3+7),"")</f>
        <v>0</v>
      </c>
      <c r="L279" s="53">
        <f>IF($A278&lt;&gt;"",INDEX([1]Sizer!L:L,(ROW()-3)/3+7),"")</f>
        <v>0</v>
      </c>
      <c r="M279" s="53">
        <f>IF($A278&lt;&gt;"",INDEX([1]Sizer!M:M,(ROW()-3)/3+7),"")</f>
        <v>7.0026753597122295E-3</v>
      </c>
      <c r="N279" s="53">
        <f>IF($A278&lt;&gt;"",INDEX([1]Sizer!N:N,(ROW()-3)/3+7),"")</f>
        <v>0</v>
      </c>
      <c r="O279" s="53">
        <f>IF($A278&lt;&gt;"",INDEX([1]Sizer!O:O,(ROW()-3)/3+7),"")</f>
        <v>0</v>
      </c>
      <c r="P279" s="53">
        <f>IF($A278&lt;&gt;"",INDEX([1]Sizer!P:P,(ROW()-3)/3+7),"")</f>
        <v>2.1043284161490684E-2</v>
      </c>
      <c r="Q279" s="53">
        <f>IF($A278&lt;&gt;"",INDEX([1]Sizer!Q:Q,(ROW()-3)/3+7),"")</f>
        <v>0</v>
      </c>
      <c r="R279" s="53">
        <f>IF($A278&lt;&gt;"",INDEX([1]Sizer!R:R,(ROW()-3)/3+7),"")</f>
        <v>2.2359715670024226E-2</v>
      </c>
      <c r="S279" s="53">
        <f>IF($A278&lt;&gt;"",INDEX([1]Sizer!S:S,(ROW()-3)/3+7),"")</f>
        <v>0</v>
      </c>
      <c r="T279" s="53">
        <f>IF($A278&lt;&gt;"",INDEX([1]Sizer!T:T,(ROW()-3)/3+7),"")</f>
        <v>0</v>
      </c>
      <c r="U279" s="53">
        <f>IF($A278&lt;&gt;"",INDEX([1]Sizer!U:U,(ROW()-3)/3+7),"")</f>
        <v>2.0430209953343704E-2</v>
      </c>
      <c r="V279" s="53">
        <f>IF($A278&lt;&gt;"",INDEX([1]Sizer!V:V,(ROW()-3)/3+7),"")</f>
        <v>2.4626242071881604E-2</v>
      </c>
      <c r="W279" s="53">
        <f>IF($A278&lt;&gt;"",INDEX([1]Sizer!W:W,(ROW()-3)/3+7),"")</f>
        <v>0</v>
      </c>
      <c r="X279" s="53">
        <f>IF($A278&lt;&gt;"",INDEX([1]Sizer!X:X,(ROW()-3)/3+7),"")</f>
        <v>0</v>
      </c>
      <c r="Y279" s="53">
        <f>IF($A278&lt;&gt;"",INDEX([1]Sizer!Y:Y,(ROW()-3)/3+7),"")</f>
        <v>0</v>
      </c>
      <c r="Z279" s="53">
        <f>IF($A278&lt;&gt;"",INDEX([1]Sizer!Z:Z,(ROW()-3)/3+7),"")</f>
        <v>0</v>
      </c>
      <c r="AA279" s="53">
        <f>IF($A278&lt;&gt;"",SUM($B279:$Z279),"")</f>
        <v>0.10640995881295853</v>
      </c>
    </row>
    <row r="280" spans="1:27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</row>
    <row r="281" spans="1:27" x14ac:dyDescent="0.2">
      <c r="A281" s="59">
        <f>IF(INDEX([1]Sizer!$A:$A,(ROW()-2)/3+7)&lt;&gt;"",INDEX([1]Sizer!$A:$A,(ROW()-2)/3+7),"")</f>
        <v>45373</v>
      </c>
      <c r="B281" s="51">
        <f>IF($A281&lt;&gt;"",INDEX([1]Sizer!EF:EF,(ROW()-2)/3+7),"")</f>
        <v>0</v>
      </c>
      <c r="C281" s="51">
        <f>IF($A281&lt;&gt;"",INDEX([1]Sizer!EG:EG,(ROW()-2)/3+7),"")</f>
        <v>2.5</v>
      </c>
      <c r="D281" s="51">
        <f>IF($A281&lt;&gt;"",INDEX([1]Sizer!EH:EH,(ROW()-2)/3+7),"")</f>
        <v>0</v>
      </c>
      <c r="E281" s="51">
        <f>IF($A281&lt;&gt;"",INDEX([1]Sizer!EI:EI,(ROW()-2)/3+7),"")</f>
        <v>0.5</v>
      </c>
      <c r="F281" s="51">
        <f>IF($A281&lt;&gt;"",INDEX([1]Sizer!EJ:EJ,(ROW()-2)/3+7),"")</f>
        <v>0</v>
      </c>
      <c r="G281" s="51">
        <f>IF($A281&lt;&gt;"",INDEX([1]Sizer!EK:EK,(ROW()-2)/3+7),"")</f>
        <v>2</v>
      </c>
      <c r="H281" s="51">
        <f>IF($A281&lt;&gt;"",INDEX([1]Sizer!EL:EL,(ROW()-2)/3+7),"")</f>
        <v>-0.5</v>
      </c>
      <c r="I281" s="51">
        <f>IF($A281&lt;&gt;"",INDEX([1]Sizer!EM:EM,(ROW()-2)/3+7),"")</f>
        <v>-1.5</v>
      </c>
      <c r="J281" s="51">
        <f>IF($A281&lt;&gt;"",INDEX([1]Sizer!EN:EN,(ROW()-2)/3+7),"")</f>
        <v>0</v>
      </c>
      <c r="K281" s="51">
        <f>IF($A281&lt;&gt;"",INDEX([1]Sizer!EO:EO,(ROW()-2)/3+7),"")</f>
        <v>0</v>
      </c>
      <c r="L281" s="51">
        <f>IF($A281&lt;&gt;"",INDEX([1]Sizer!EP:EP,(ROW()-2)/3+7),"")</f>
        <v>0</v>
      </c>
      <c r="M281" s="51">
        <f>IF($A281&lt;&gt;"",INDEX([1]Sizer!EQ:EQ,(ROW()-2)/3+7),"")</f>
        <v>0.5</v>
      </c>
      <c r="N281" s="51">
        <f>IF($A281&lt;&gt;"",INDEX([1]Sizer!ER:ER,(ROW()-2)/3+7),"")</f>
        <v>0</v>
      </c>
      <c r="O281" s="51">
        <f>IF($A281&lt;&gt;"",INDEX([1]Sizer!ES:ES,(ROW()-2)/3+7),"")</f>
        <v>0</v>
      </c>
      <c r="P281" s="51">
        <f>IF($A281&lt;&gt;"",INDEX([1]Sizer!ET:ET,(ROW()-2)/3+7),"")</f>
        <v>2.5</v>
      </c>
      <c r="Q281" s="51">
        <f>IF($A281&lt;&gt;"",INDEX([1]Sizer!EU:EU,(ROW()-2)/3+7),"")</f>
        <v>0</v>
      </c>
      <c r="R281" s="51">
        <f>IF($A281&lt;&gt;"",INDEX([1]Sizer!EV:EV,(ROW()-2)/3+7),"")</f>
        <v>3</v>
      </c>
      <c r="S281" s="51">
        <f>IF($A281&lt;&gt;"",INDEX([1]Sizer!EW:EW,(ROW()-2)/3+7),"")</f>
        <v>0</v>
      </c>
      <c r="T281" s="51">
        <f>IF($A281&lt;&gt;"",INDEX([1]Sizer!EX:EX,(ROW()-2)/3+7),"")</f>
        <v>0</v>
      </c>
      <c r="U281" s="51">
        <f>IF($A281&lt;&gt;"",INDEX([1]Sizer!EY:EY,(ROW()-2)/3+7),"")</f>
        <v>1</v>
      </c>
      <c r="V281" s="51">
        <f>IF($A281&lt;&gt;"",INDEX([1]Sizer!EZ:EZ,(ROW()-2)/3+7),"")</f>
        <v>1.5</v>
      </c>
      <c r="W281" s="51">
        <f>IF($A281&lt;&gt;"",INDEX([1]Sizer!FA:FA,(ROW()-2)/3+7),"")</f>
        <v>0</v>
      </c>
      <c r="X281" s="51">
        <f>IF($A281&lt;&gt;"",INDEX([1]Sizer!FB:FB,(ROW()-2)/3+7),"")</f>
        <v>0</v>
      </c>
      <c r="Y281" s="51">
        <f>IF($A281&lt;&gt;"",INDEX([1]Sizer!FC:FC,(ROW()-2)/3+7),"")</f>
        <v>0</v>
      </c>
      <c r="Z281" s="51">
        <f>IF($A281&lt;&gt;"",INDEX([1]Sizer!FD:FD,(ROW()-2)/3+7),"")</f>
        <v>0</v>
      </c>
      <c r="AA281" s="52">
        <f>IF($A281&lt;&gt;"",INDEX([1]Sizer!$AB:$AB,(ROW()-2)/3+7)*'[1]Dashboard (Model)'!$U$2,"")</f>
        <v>0.03</v>
      </c>
    </row>
    <row r="282" spans="1:27" x14ac:dyDescent="0.2">
      <c r="A282" s="59"/>
      <c r="B282" s="53">
        <f>IF($A281&lt;&gt;"",INDEX([1]Sizer!B:B,(ROW()-3)/3+7),"")</f>
        <v>0</v>
      </c>
      <c r="C282" s="53">
        <f>IF($A281&lt;&gt;"",INDEX([1]Sizer!C:C,(ROW()-3)/3+7),"")</f>
        <v>2.1427771433591005E-2</v>
      </c>
      <c r="D282" s="53">
        <f>IF($A281&lt;&gt;"",INDEX([1]Sizer!D:D,(ROW()-3)/3+7),"")</f>
        <v>0</v>
      </c>
      <c r="E282" s="53">
        <f>IF($A281&lt;&gt;"",INDEX([1]Sizer!E:E,(ROW()-3)/3+7),"")</f>
        <v>5.3600032959789067E-3</v>
      </c>
      <c r="F282" s="53">
        <f>IF($A281&lt;&gt;"",INDEX([1]Sizer!F:F,(ROW()-3)/3+7),"")</f>
        <v>0</v>
      </c>
      <c r="G282" s="53">
        <f>IF($A281&lt;&gt;"",INDEX([1]Sizer!G:G,(ROW()-3)/3+7),"")</f>
        <v>2.0095820591233438E-2</v>
      </c>
      <c r="H282" s="53">
        <f>IF($A281&lt;&gt;"",INDEX([1]Sizer!H:H,(ROW()-3)/3+7),"")</f>
        <v>-1.0419681088314004E-2</v>
      </c>
      <c r="I282" s="53">
        <f>IF($A281&lt;&gt;"",INDEX([1]Sizer!I:I,(ROW()-3)/3+7),"")</f>
        <v>-2.5516082635983262E-2</v>
      </c>
      <c r="J282" s="53">
        <f>IF($A281&lt;&gt;"",INDEX([1]Sizer!J:J,(ROW()-3)/3+7),"")</f>
        <v>0</v>
      </c>
      <c r="K282" s="53">
        <f>IF($A281&lt;&gt;"",INDEX([1]Sizer!K:K,(ROW()-3)/3+7),"")</f>
        <v>0</v>
      </c>
      <c r="L282" s="53">
        <f>IF($A281&lt;&gt;"",INDEX([1]Sizer!L:L,(ROW()-3)/3+7),"")</f>
        <v>0</v>
      </c>
      <c r="M282" s="53">
        <f>IF($A281&lt;&gt;"",INDEX([1]Sizer!M:M,(ROW()-3)/3+7),"")</f>
        <v>7.0026753597122295E-3</v>
      </c>
      <c r="N282" s="53">
        <f>IF($A281&lt;&gt;"",INDEX([1]Sizer!N:N,(ROW()-3)/3+7),"")</f>
        <v>0</v>
      </c>
      <c r="O282" s="53">
        <f>IF($A281&lt;&gt;"",INDEX([1]Sizer!O:O,(ROW()-3)/3+7),"")</f>
        <v>0</v>
      </c>
      <c r="P282" s="53">
        <f>IF($A281&lt;&gt;"",INDEX([1]Sizer!P:P,(ROW()-3)/3+7),"")</f>
        <v>2.1043284161490684E-2</v>
      </c>
      <c r="Q282" s="53">
        <f>IF($A281&lt;&gt;"",INDEX([1]Sizer!Q:Q,(ROW()-3)/3+7),"")</f>
        <v>0</v>
      </c>
      <c r="R282" s="53">
        <f>IF($A281&lt;&gt;"",INDEX([1]Sizer!R:R,(ROW()-3)/3+7),"")</f>
        <v>2.2359715670024226E-2</v>
      </c>
      <c r="S282" s="53">
        <f>IF($A281&lt;&gt;"",INDEX([1]Sizer!S:S,(ROW()-3)/3+7),"")</f>
        <v>0</v>
      </c>
      <c r="T282" s="53">
        <f>IF($A281&lt;&gt;"",INDEX([1]Sizer!T:T,(ROW()-3)/3+7),"")</f>
        <v>0</v>
      </c>
      <c r="U282" s="53">
        <f>IF($A281&lt;&gt;"",INDEX([1]Sizer!U:U,(ROW()-3)/3+7),"")</f>
        <v>2.0430209953343704E-2</v>
      </c>
      <c r="V282" s="53">
        <f>IF($A281&lt;&gt;"",INDEX([1]Sizer!V:V,(ROW()-3)/3+7),"")</f>
        <v>2.4626242071881604E-2</v>
      </c>
      <c r="W282" s="53">
        <f>IF($A281&lt;&gt;"",INDEX([1]Sizer!W:W,(ROW()-3)/3+7),"")</f>
        <v>0</v>
      </c>
      <c r="X282" s="53">
        <f>IF($A281&lt;&gt;"",INDEX([1]Sizer!X:X,(ROW()-3)/3+7),"")</f>
        <v>0</v>
      </c>
      <c r="Y282" s="53">
        <f>IF($A281&lt;&gt;"",INDEX([1]Sizer!Y:Y,(ROW()-3)/3+7),"")</f>
        <v>0</v>
      </c>
      <c r="Z282" s="53">
        <f>IF($A281&lt;&gt;"",INDEX([1]Sizer!Z:Z,(ROW()-3)/3+7),"")</f>
        <v>0</v>
      </c>
      <c r="AA282" s="53">
        <f>IF($A281&lt;&gt;"",SUM($B282:$Z282),"")</f>
        <v>0.10640995881295853</v>
      </c>
    </row>
    <row r="283" spans="1:27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</row>
    <row r="284" spans="1:27" x14ac:dyDescent="0.2">
      <c r="A284" s="59">
        <f>IF(INDEX([1]Sizer!$A:$A,(ROW()-2)/3+7)&lt;&gt;"",INDEX([1]Sizer!$A:$A,(ROW()-2)/3+7),"")</f>
        <v>45376</v>
      </c>
      <c r="B284" s="51">
        <f>IF($A284&lt;&gt;"",INDEX([1]Sizer!EF:EF,(ROW()-2)/3+7),"")</f>
        <v>0</v>
      </c>
      <c r="C284" s="51">
        <f>IF($A284&lt;&gt;"",INDEX([1]Sizer!EG:EG,(ROW()-2)/3+7),"")</f>
        <v>0</v>
      </c>
      <c r="D284" s="51">
        <f>IF($A284&lt;&gt;"",INDEX([1]Sizer!EH:EH,(ROW()-2)/3+7),"")</f>
        <v>0</v>
      </c>
      <c r="E284" s="51">
        <f>IF($A284&lt;&gt;"",INDEX([1]Sizer!EI:EI,(ROW()-2)/3+7),"")</f>
        <v>0.5</v>
      </c>
      <c r="F284" s="51">
        <f>IF($A284&lt;&gt;"",INDEX([1]Sizer!EJ:EJ,(ROW()-2)/3+7),"")</f>
        <v>0.5</v>
      </c>
      <c r="G284" s="51">
        <f>IF($A284&lt;&gt;"",INDEX([1]Sizer!EK:EK,(ROW()-2)/3+7),"")</f>
        <v>2</v>
      </c>
      <c r="H284" s="51">
        <f>IF($A284&lt;&gt;"",INDEX([1]Sizer!EL:EL,(ROW()-2)/3+7),"")</f>
        <v>-0.5</v>
      </c>
      <c r="I284" s="51">
        <f>IF($A284&lt;&gt;"",INDEX([1]Sizer!EM:EM,(ROW()-2)/3+7),"")</f>
        <v>-1.5</v>
      </c>
      <c r="J284" s="51">
        <f>IF($A284&lt;&gt;"",INDEX([1]Sizer!EN:EN,(ROW()-2)/3+7),"")</f>
        <v>0</v>
      </c>
      <c r="K284" s="51">
        <f>IF($A284&lt;&gt;"",INDEX([1]Sizer!EO:EO,(ROW()-2)/3+7),"")</f>
        <v>0</v>
      </c>
      <c r="L284" s="51">
        <f>IF($A284&lt;&gt;"",INDEX([1]Sizer!EP:EP,(ROW()-2)/3+7),"")</f>
        <v>0</v>
      </c>
      <c r="M284" s="51">
        <f>IF($A284&lt;&gt;"",INDEX([1]Sizer!EQ:EQ,(ROW()-2)/3+7),"")</f>
        <v>0.5</v>
      </c>
      <c r="N284" s="51">
        <f>IF($A284&lt;&gt;"",INDEX([1]Sizer!ER:ER,(ROW()-2)/3+7),"")</f>
        <v>0</v>
      </c>
      <c r="O284" s="51">
        <f>IF($A284&lt;&gt;"",INDEX([1]Sizer!ES:ES,(ROW()-2)/3+7),"")</f>
        <v>0</v>
      </c>
      <c r="P284" s="51">
        <f>IF($A284&lt;&gt;"",INDEX([1]Sizer!ET:ET,(ROW()-2)/3+7),"")</f>
        <v>3</v>
      </c>
      <c r="Q284" s="51">
        <f>IF($A284&lt;&gt;"",INDEX([1]Sizer!EU:EU,(ROW()-2)/3+7),"")</f>
        <v>0</v>
      </c>
      <c r="R284" s="51">
        <f>IF($A284&lt;&gt;"",INDEX([1]Sizer!EV:EV,(ROW()-2)/3+7),"")</f>
        <v>3</v>
      </c>
      <c r="S284" s="51">
        <f>IF($A284&lt;&gt;"",INDEX([1]Sizer!EW:EW,(ROW()-2)/3+7),"")</f>
        <v>0</v>
      </c>
      <c r="T284" s="51">
        <f>IF($A284&lt;&gt;"",INDEX([1]Sizer!EX:EX,(ROW()-2)/3+7),"")</f>
        <v>0</v>
      </c>
      <c r="U284" s="51">
        <f>IF($A284&lt;&gt;"",INDEX([1]Sizer!EY:EY,(ROW()-2)/3+7),"")</f>
        <v>1</v>
      </c>
      <c r="V284" s="51">
        <f>IF($A284&lt;&gt;"",INDEX([1]Sizer!EZ:EZ,(ROW()-2)/3+7),"")</f>
        <v>1</v>
      </c>
      <c r="W284" s="51">
        <f>IF($A284&lt;&gt;"",INDEX([1]Sizer!FA:FA,(ROW()-2)/3+7),"")</f>
        <v>0</v>
      </c>
      <c r="X284" s="51">
        <f>IF($A284&lt;&gt;"",INDEX([1]Sizer!FB:FB,(ROW()-2)/3+7),"")</f>
        <v>0</v>
      </c>
      <c r="Y284" s="51">
        <f>IF($A284&lt;&gt;"",INDEX([1]Sizer!FC:FC,(ROW()-2)/3+7),"")</f>
        <v>0</v>
      </c>
      <c r="Z284" s="51">
        <f>IF($A284&lt;&gt;"",INDEX([1]Sizer!FD:FD,(ROW()-2)/3+7),"")</f>
        <v>0</v>
      </c>
      <c r="AA284" s="52">
        <f>IF($A284&lt;&gt;"",INDEX([1]Sizer!$AB:$AB,(ROW()-2)/3+7)*'[1]Dashboard (Model)'!$U$2,"")</f>
        <v>0.03</v>
      </c>
    </row>
    <row r="285" spans="1:27" x14ac:dyDescent="0.2">
      <c r="A285" s="59"/>
      <c r="B285" s="53">
        <f>IF($A284&lt;&gt;"",INDEX([1]Sizer!B:B,(ROW()-3)/3+7),"")</f>
        <v>0</v>
      </c>
      <c r="C285" s="53">
        <f>IF($A284&lt;&gt;"",INDEX([1]Sizer!C:C,(ROW()-3)/3+7),"")</f>
        <v>0</v>
      </c>
      <c r="D285" s="53">
        <f>IF($A284&lt;&gt;"",INDEX([1]Sizer!D:D,(ROW()-3)/3+7),"")</f>
        <v>0</v>
      </c>
      <c r="E285" s="53">
        <f>IF($A284&lt;&gt;"",INDEX([1]Sizer!E:E,(ROW()-3)/3+7),"")</f>
        <v>5.3600032959789067E-3</v>
      </c>
      <c r="F285" s="53">
        <f>IF($A284&lt;&gt;"",INDEX([1]Sizer!F:F,(ROW()-3)/3+7),"")</f>
        <v>8.3037663006177102E-3</v>
      </c>
      <c r="G285" s="53">
        <f>IF($A284&lt;&gt;"",INDEX([1]Sizer!G:G,(ROW()-3)/3+7),"")</f>
        <v>2.0095820591233438E-2</v>
      </c>
      <c r="H285" s="53">
        <f>IF($A284&lt;&gt;"",INDEX([1]Sizer!H:H,(ROW()-3)/3+7),"")</f>
        <v>-1.0419681088314004E-2</v>
      </c>
      <c r="I285" s="53">
        <f>IF($A284&lt;&gt;"",INDEX([1]Sizer!I:I,(ROW()-3)/3+7),"")</f>
        <v>-2.5516082635983262E-2</v>
      </c>
      <c r="J285" s="53">
        <f>IF($A284&lt;&gt;"",INDEX([1]Sizer!J:J,(ROW()-3)/3+7),"")</f>
        <v>0</v>
      </c>
      <c r="K285" s="53">
        <f>IF($A284&lt;&gt;"",INDEX([1]Sizer!K:K,(ROW()-3)/3+7),"")</f>
        <v>0</v>
      </c>
      <c r="L285" s="53">
        <f>IF($A284&lt;&gt;"",INDEX([1]Sizer!L:L,(ROW()-3)/3+7),"")</f>
        <v>0</v>
      </c>
      <c r="M285" s="53">
        <f>IF($A284&lt;&gt;"",INDEX([1]Sizer!M:M,(ROW()-3)/3+7),"")</f>
        <v>7.0026753597122295E-3</v>
      </c>
      <c r="N285" s="53">
        <f>IF($A284&lt;&gt;"",INDEX([1]Sizer!N:N,(ROW()-3)/3+7),"")</f>
        <v>0</v>
      </c>
      <c r="O285" s="53">
        <f>IF($A284&lt;&gt;"",INDEX([1]Sizer!O:O,(ROW()-3)/3+7),"")</f>
        <v>0</v>
      </c>
      <c r="P285" s="53">
        <f>IF($A284&lt;&gt;"",INDEX([1]Sizer!P:P,(ROW()-3)/3+7),"")</f>
        <v>2.5040194894791312E-2</v>
      </c>
      <c r="Q285" s="53">
        <f>IF($A284&lt;&gt;"",INDEX([1]Sizer!Q:Q,(ROW()-3)/3+7),"")</f>
        <v>0</v>
      </c>
      <c r="R285" s="53">
        <f>IF($A284&lt;&gt;"",INDEX([1]Sizer!R:R,(ROW()-3)/3+7),"")</f>
        <v>2.2359715670024226E-2</v>
      </c>
      <c r="S285" s="53">
        <f>IF($A284&lt;&gt;"",INDEX([1]Sizer!S:S,(ROW()-3)/3+7),"")</f>
        <v>0</v>
      </c>
      <c r="T285" s="53">
        <f>IF($A284&lt;&gt;"",INDEX([1]Sizer!T:T,(ROW()-3)/3+7),"")</f>
        <v>0</v>
      </c>
      <c r="U285" s="53">
        <f>IF($A284&lt;&gt;"",INDEX([1]Sizer!U:U,(ROW()-3)/3+7),"")</f>
        <v>2.0430209953343704E-2</v>
      </c>
      <c r="V285" s="53">
        <f>IF($A284&lt;&gt;"",INDEX([1]Sizer!V:V,(ROW()-3)/3+7),"")</f>
        <v>1.6862142857142864E-2</v>
      </c>
      <c r="W285" s="53">
        <f>IF($A284&lt;&gt;"",INDEX([1]Sizer!W:W,(ROW()-3)/3+7),"")</f>
        <v>0</v>
      </c>
      <c r="X285" s="53">
        <f>IF($A284&lt;&gt;"",INDEX([1]Sizer!X:X,(ROW()-3)/3+7),"")</f>
        <v>0</v>
      </c>
      <c r="Y285" s="53">
        <f>IF($A284&lt;&gt;"",INDEX([1]Sizer!Y:Y,(ROW()-3)/3+7),"")</f>
        <v>0</v>
      </c>
      <c r="Z285" s="53">
        <f>IF($A284&lt;&gt;"",INDEX([1]Sizer!Z:Z,(ROW()-3)/3+7),"")</f>
        <v>0</v>
      </c>
      <c r="AA285" s="53">
        <f>IF($A284&lt;&gt;"",SUM($B285:$Z285),"")</f>
        <v>8.9518765198547123E-2</v>
      </c>
    </row>
    <row r="286" spans="1:27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</row>
    <row r="287" spans="1:27" x14ac:dyDescent="0.2">
      <c r="A287" s="59">
        <f>IF(INDEX([1]Sizer!$A:$A,(ROW()-2)/3+7)&lt;&gt;"",INDEX([1]Sizer!$A:$A,(ROW()-2)/3+7),"")</f>
        <v>45377</v>
      </c>
      <c r="B287" s="51">
        <f>IF($A287&lt;&gt;"",INDEX([1]Sizer!EF:EF,(ROW()-2)/3+7),"")</f>
        <v>0</v>
      </c>
      <c r="C287" s="51">
        <f>IF($A287&lt;&gt;"",INDEX([1]Sizer!EG:EG,(ROW()-2)/3+7),"")</f>
        <v>0</v>
      </c>
      <c r="D287" s="51">
        <f>IF($A287&lt;&gt;"",INDEX([1]Sizer!EH:EH,(ROW()-2)/3+7),"")</f>
        <v>0</v>
      </c>
      <c r="E287" s="51">
        <f>IF($A287&lt;&gt;"",INDEX([1]Sizer!EI:EI,(ROW()-2)/3+7),"")</f>
        <v>0.5</v>
      </c>
      <c r="F287" s="51">
        <f>IF($A287&lt;&gt;"",INDEX([1]Sizer!EJ:EJ,(ROW()-2)/3+7),"")</f>
        <v>0.5</v>
      </c>
      <c r="G287" s="51">
        <f>IF($A287&lt;&gt;"",INDEX([1]Sizer!EK:EK,(ROW()-2)/3+7),"")</f>
        <v>2</v>
      </c>
      <c r="H287" s="51">
        <f>IF($A287&lt;&gt;"",INDEX([1]Sizer!EL:EL,(ROW()-2)/3+7),"")</f>
        <v>-0.5</v>
      </c>
      <c r="I287" s="51">
        <f>IF($A287&lt;&gt;"",INDEX([1]Sizer!EM:EM,(ROW()-2)/3+7),"")</f>
        <v>-1.5</v>
      </c>
      <c r="J287" s="51">
        <f>IF($A287&lt;&gt;"",INDEX([1]Sizer!EN:EN,(ROW()-2)/3+7),"")</f>
        <v>0</v>
      </c>
      <c r="K287" s="51">
        <f>IF($A287&lt;&gt;"",INDEX([1]Sizer!EO:EO,(ROW()-2)/3+7),"")</f>
        <v>0</v>
      </c>
      <c r="L287" s="51">
        <f>IF($A287&lt;&gt;"",INDEX([1]Sizer!EP:EP,(ROW()-2)/3+7),"")</f>
        <v>0</v>
      </c>
      <c r="M287" s="51">
        <f>IF($A287&lt;&gt;"",INDEX([1]Sizer!EQ:EQ,(ROW()-2)/3+7),"")</f>
        <v>0.5</v>
      </c>
      <c r="N287" s="51">
        <f>IF($A287&lt;&gt;"",INDEX([1]Sizer!ER:ER,(ROW()-2)/3+7),"")</f>
        <v>0</v>
      </c>
      <c r="O287" s="51">
        <f>IF($A287&lt;&gt;"",INDEX([1]Sizer!ES:ES,(ROW()-2)/3+7),"")</f>
        <v>0</v>
      </c>
      <c r="P287" s="51">
        <f>IF($A287&lt;&gt;"",INDEX([1]Sizer!ET:ET,(ROW()-2)/3+7),"")</f>
        <v>3</v>
      </c>
      <c r="Q287" s="51">
        <f>IF($A287&lt;&gt;"",INDEX([1]Sizer!EU:EU,(ROW()-2)/3+7),"")</f>
        <v>0</v>
      </c>
      <c r="R287" s="51">
        <f>IF($A287&lt;&gt;"",INDEX([1]Sizer!EV:EV,(ROW()-2)/3+7),"")</f>
        <v>3</v>
      </c>
      <c r="S287" s="51">
        <f>IF($A287&lt;&gt;"",INDEX([1]Sizer!EW:EW,(ROW()-2)/3+7),"")</f>
        <v>0</v>
      </c>
      <c r="T287" s="51">
        <f>IF($A287&lt;&gt;"",INDEX([1]Sizer!EX:EX,(ROW()-2)/3+7),"")</f>
        <v>0</v>
      </c>
      <c r="U287" s="51">
        <f>IF($A287&lt;&gt;"",INDEX([1]Sizer!EY:EY,(ROW()-2)/3+7),"")</f>
        <v>1</v>
      </c>
      <c r="V287" s="51">
        <f>IF($A287&lt;&gt;"",INDEX([1]Sizer!EZ:EZ,(ROW()-2)/3+7),"")</f>
        <v>1.5</v>
      </c>
      <c r="W287" s="51">
        <f>IF($A287&lt;&gt;"",INDEX([1]Sizer!FA:FA,(ROW()-2)/3+7),"")</f>
        <v>0</v>
      </c>
      <c r="X287" s="51">
        <f>IF($A287&lt;&gt;"",INDEX([1]Sizer!FB:FB,(ROW()-2)/3+7),"")</f>
        <v>0</v>
      </c>
      <c r="Y287" s="51">
        <f>IF($A287&lt;&gt;"",INDEX([1]Sizer!FC:FC,(ROW()-2)/3+7),"")</f>
        <v>0</v>
      </c>
      <c r="Z287" s="51">
        <f>IF($A287&lt;&gt;"",INDEX([1]Sizer!FD:FD,(ROW()-2)/3+7),"")</f>
        <v>0</v>
      </c>
      <c r="AA287" s="52">
        <f>IF($A287&lt;&gt;"",INDEX([1]Sizer!$AB:$AB,(ROW()-2)/3+7)*'[1]Dashboard (Model)'!$U$2,"")</f>
        <v>0.03</v>
      </c>
    </row>
    <row r="288" spans="1:27" x14ac:dyDescent="0.2">
      <c r="A288" s="59"/>
      <c r="B288" s="53">
        <f>IF($A287&lt;&gt;"",INDEX([1]Sizer!B:B,(ROW()-3)/3+7),"")</f>
        <v>0</v>
      </c>
      <c r="C288" s="53">
        <f>IF($A287&lt;&gt;"",INDEX([1]Sizer!C:C,(ROW()-3)/3+7),"")</f>
        <v>0</v>
      </c>
      <c r="D288" s="53">
        <f>IF($A287&lt;&gt;"",INDEX([1]Sizer!D:D,(ROW()-3)/3+7),"")</f>
        <v>0</v>
      </c>
      <c r="E288" s="53">
        <f>IF($A287&lt;&gt;"",INDEX([1]Sizer!E:E,(ROW()-3)/3+7),"")</f>
        <v>5.3600032959789067E-3</v>
      </c>
      <c r="F288" s="53">
        <f>IF($A287&lt;&gt;"",INDEX([1]Sizer!F:F,(ROW()-3)/3+7),"")</f>
        <v>8.3037663006177102E-3</v>
      </c>
      <c r="G288" s="53">
        <f>IF($A287&lt;&gt;"",INDEX([1]Sizer!G:G,(ROW()-3)/3+7),"")</f>
        <v>2.0095820591233438E-2</v>
      </c>
      <c r="H288" s="53">
        <f>IF($A287&lt;&gt;"",INDEX([1]Sizer!H:H,(ROW()-3)/3+7),"")</f>
        <v>-1.0419681088314004E-2</v>
      </c>
      <c r="I288" s="53">
        <f>IF($A287&lt;&gt;"",INDEX([1]Sizer!I:I,(ROW()-3)/3+7),"")</f>
        <v>-2.5516082635983262E-2</v>
      </c>
      <c r="J288" s="53">
        <f>IF($A287&lt;&gt;"",INDEX([1]Sizer!J:J,(ROW()-3)/3+7),"")</f>
        <v>0</v>
      </c>
      <c r="K288" s="53">
        <f>IF($A287&lt;&gt;"",INDEX([1]Sizer!K:K,(ROW()-3)/3+7),"")</f>
        <v>0</v>
      </c>
      <c r="L288" s="53">
        <f>IF($A287&lt;&gt;"",INDEX([1]Sizer!L:L,(ROW()-3)/3+7),"")</f>
        <v>0</v>
      </c>
      <c r="M288" s="53">
        <f>IF($A287&lt;&gt;"",INDEX([1]Sizer!M:M,(ROW()-3)/3+7),"")</f>
        <v>7.0026753597122295E-3</v>
      </c>
      <c r="N288" s="53">
        <f>IF($A287&lt;&gt;"",INDEX([1]Sizer!N:N,(ROW()-3)/3+7),"")</f>
        <v>0</v>
      </c>
      <c r="O288" s="53">
        <f>IF($A287&lt;&gt;"",INDEX([1]Sizer!O:O,(ROW()-3)/3+7),"")</f>
        <v>0</v>
      </c>
      <c r="P288" s="53">
        <f>IF($A287&lt;&gt;"",INDEX([1]Sizer!P:P,(ROW()-3)/3+7),"")</f>
        <v>2.5040194894791312E-2</v>
      </c>
      <c r="Q288" s="53">
        <f>IF($A287&lt;&gt;"",INDEX([1]Sizer!Q:Q,(ROW()-3)/3+7),"")</f>
        <v>0</v>
      </c>
      <c r="R288" s="53">
        <f>IF($A287&lt;&gt;"",INDEX([1]Sizer!R:R,(ROW()-3)/3+7),"")</f>
        <v>2.2359715670024226E-2</v>
      </c>
      <c r="S288" s="53">
        <f>IF($A287&lt;&gt;"",INDEX([1]Sizer!S:S,(ROW()-3)/3+7),"")</f>
        <v>0</v>
      </c>
      <c r="T288" s="53">
        <f>IF($A287&lt;&gt;"",INDEX([1]Sizer!T:T,(ROW()-3)/3+7),"")</f>
        <v>0</v>
      </c>
      <c r="U288" s="53">
        <f>IF($A287&lt;&gt;"",INDEX([1]Sizer!U:U,(ROW()-3)/3+7),"")</f>
        <v>2.0430209953343704E-2</v>
      </c>
      <c r="V288" s="53">
        <f>IF($A287&lt;&gt;"",INDEX([1]Sizer!V:V,(ROW()-3)/3+7),"")</f>
        <v>2.5131390845070427E-2</v>
      </c>
      <c r="W288" s="53">
        <f>IF($A287&lt;&gt;"",INDEX([1]Sizer!W:W,(ROW()-3)/3+7),"")</f>
        <v>0</v>
      </c>
      <c r="X288" s="53">
        <f>IF($A287&lt;&gt;"",INDEX([1]Sizer!X:X,(ROW()-3)/3+7),"")</f>
        <v>0</v>
      </c>
      <c r="Y288" s="53">
        <f>IF($A287&lt;&gt;"",INDEX([1]Sizer!Y:Y,(ROW()-3)/3+7),"")</f>
        <v>0</v>
      </c>
      <c r="Z288" s="53">
        <f>IF($A287&lt;&gt;"",INDEX([1]Sizer!Z:Z,(ROW()-3)/3+7),"")</f>
        <v>0</v>
      </c>
      <c r="AA288" s="53">
        <f>IF($A287&lt;&gt;"",SUM($B288:$Z288),"")</f>
        <v>9.7788013186474676E-2</v>
      </c>
    </row>
    <row r="289" spans="1:27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</row>
    <row r="290" spans="1:27" x14ac:dyDescent="0.2">
      <c r="A290" s="59">
        <f>IF(INDEX([1]Sizer!$A:$A,(ROW()-2)/3+7)&lt;&gt;"",INDEX([1]Sizer!$A:$A,(ROW()-2)/3+7),"")</f>
        <v>45379</v>
      </c>
      <c r="B290" s="51">
        <f>IF($A290&lt;&gt;"",INDEX([1]Sizer!EF:EF,(ROW()-2)/3+7),"")</f>
        <v>0</v>
      </c>
      <c r="C290" s="51">
        <f>IF($A290&lt;&gt;"",INDEX([1]Sizer!EG:EG,(ROW()-2)/3+7),"")</f>
        <v>0</v>
      </c>
      <c r="D290" s="51">
        <f>IF($A290&lt;&gt;"",INDEX([1]Sizer!EH:EH,(ROW()-2)/3+7),"")</f>
        <v>0</v>
      </c>
      <c r="E290" s="51">
        <f>IF($A290&lt;&gt;"",INDEX([1]Sizer!EI:EI,(ROW()-2)/3+7),"")</f>
        <v>0.5</v>
      </c>
      <c r="F290" s="51">
        <f>IF($A290&lt;&gt;"",INDEX([1]Sizer!EJ:EJ,(ROW()-2)/3+7),"")</f>
        <v>0.5</v>
      </c>
      <c r="G290" s="51">
        <f>IF($A290&lt;&gt;"",INDEX([1]Sizer!EK:EK,(ROW()-2)/3+7),"")</f>
        <v>2</v>
      </c>
      <c r="H290" s="51">
        <f>IF($A290&lt;&gt;"",INDEX([1]Sizer!EL:EL,(ROW()-2)/3+7),"")</f>
        <v>-0.5</v>
      </c>
      <c r="I290" s="51">
        <f>IF($A290&lt;&gt;"",INDEX([1]Sizer!EM:EM,(ROW()-2)/3+7),"")</f>
        <v>-1.5</v>
      </c>
      <c r="J290" s="51">
        <f>IF($A290&lt;&gt;"",INDEX([1]Sizer!EN:EN,(ROW()-2)/3+7),"")</f>
        <v>0</v>
      </c>
      <c r="K290" s="51">
        <f>IF($A290&lt;&gt;"",INDEX([1]Sizer!EO:EO,(ROW()-2)/3+7),"")</f>
        <v>0.5</v>
      </c>
      <c r="L290" s="51">
        <f>IF($A290&lt;&gt;"",INDEX([1]Sizer!EP:EP,(ROW()-2)/3+7),"")</f>
        <v>0</v>
      </c>
      <c r="M290" s="51">
        <f>IF($A290&lt;&gt;"",INDEX([1]Sizer!EQ:EQ,(ROW()-2)/3+7),"")</f>
        <v>0.5</v>
      </c>
      <c r="N290" s="51">
        <f>IF($A290&lt;&gt;"",INDEX([1]Sizer!ER:ER,(ROW()-2)/3+7),"")</f>
        <v>0</v>
      </c>
      <c r="O290" s="51">
        <f>IF($A290&lt;&gt;"",INDEX([1]Sizer!ES:ES,(ROW()-2)/3+7),"")</f>
        <v>0</v>
      </c>
      <c r="P290" s="51">
        <f>IF($A290&lt;&gt;"",INDEX([1]Sizer!ET:ET,(ROW()-2)/3+7),"")</f>
        <v>0</v>
      </c>
      <c r="Q290" s="51">
        <f>IF($A290&lt;&gt;"",INDEX([1]Sizer!EU:EU,(ROW()-2)/3+7),"")</f>
        <v>0</v>
      </c>
      <c r="R290" s="51">
        <f>IF($A290&lt;&gt;"",INDEX([1]Sizer!EV:EV,(ROW()-2)/3+7),"")</f>
        <v>3</v>
      </c>
      <c r="S290" s="51">
        <f>IF($A290&lt;&gt;"",INDEX([1]Sizer!EW:EW,(ROW()-2)/3+7),"")</f>
        <v>0</v>
      </c>
      <c r="T290" s="51">
        <f>IF($A290&lt;&gt;"",INDEX([1]Sizer!EX:EX,(ROW()-2)/3+7),"")</f>
        <v>0</v>
      </c>
      <c r="U290" s="51">
        <f>IF($A290&lt;&gt;"",INDEX([1]Sizer!EY:EY,(ROW()-2)/3+7),"")</f>
        <v>1</v>
      </c>
      <c r="V290" s="51">
        <f>IF($A290&lt;&gt;"",INDEX([1]Sizer!EZ:EZ,(ROW()-2)/3+7),"")</f>
        <v>1.5</v>
      </c>
      <c r="W290" s="51">
        <f>IF($A290&lt;&gt;"",INDEX([1]Sizer!FA:FA,(ROW()-2)/3+7),"")</f>
        <v>0</v>
      </c>
      <c r="X290" s="51">
        <f>IF($A290&lt;&gt;"",INDEX([1]Sizer!FB:FB,(ROW()-2)/3+7),"")</f>
        <v>0</v>
      </c>
      <c r="Y290" s="51">
        <f>IF($A290&lt;&gt;"",INDEX([1]Sizer!FC:FC,(ROW()-2)/3+7),"")</f>
        <v>0</v>
      </c>
      <c r="Z290" s="51">
        <f>IF($A290&lt;&gt;"",INDEX([1]Sizer!FD:FD,(ROW()-2)/3+7),"")</f>
        <v>0</v>
      </c>
      <c r="AA290" s="52">
        <f>IF($A290&lt;&gt;"",INDEX([1]Sizer!$AB:$AB,(ROW()-2)/3+7)*'[1]Dashboard (Model)'!$U$2,"")</f>
        <v>0.06</v>
      </c>
    </row>
    <row r="291" spans="1:27" x14ac:dyDescent="0.2">
      <c r="A291" s="59"/>
      <c r="B291" s="53">
        <f>IF($A290&lt;&gt;"",INDEX([1]Sizer!B:B,(ROW()-3)/3+7),"")</f>
        <v>0</v>
      </c>
      <c r="C291" s="53">
        <f>IF($A290&lt;&gt;"",INDEX([1]Sizer!C:C,(ROW()-3)/3+7),"")</f>
        <v>0</v>
      </c>
      <c r="D291" s="53">
        <f>IF($A290&lt;&gt;"",INDEX([1]Sizer!D:D,(ROW()-3)/3+7),"")</f>
        <v>0</v>
      </c>
      <c r="E291" s="53">
        <f>IF($A290&lt;&gt;"",INDEX([1]Sizer!E:E,(ROW()-3)/3+7),"")</f>
        <v>5.3600032959789067E-3</v>
      </c>
      <c r="F291" s="53">
        <f>IF($A290&lt;&gt;"",INDEX([1]Sizer!F:F,(ROW()-3)/3+7),"")</f>
        <v>8.3037663006177102E-3</v>
      </c>
      <c r="G291" s="53">
        <f>IF($A290&lt;&gt;"",INDEX([1]Sizer!G:G,(ROW()-3)/3+7),"")</f>
        <v>2.0095820591233438E-2</v>
      </c>
      <c r="H291" s="53">
        <f>IF($A290&lt;&gt;"",INDEX([1]Sizer!H:H,(ROW()-3)/3+7),"")</f>
        <v>-1.0419681088314004E-2</v>
      </c>
      <c r="I291" s="53">
        <f>IF($A290&lt;&gt;"",INDEX([1]Sizer!I:I,(ROW()-3)/3+7),"")</f>
        <v>-2.5516082635983262E-2</v>
      </c>
      <c r="J291" s="53">
        <f>IF($A290&lt;&gt;"",INDEX([1]Sizer!J:J,(ROW()-3)/3+7),"")</f>
        <v>0</v>
      </c>
      <c r="K291" s="53">
        <f>IF($A290&lt;&gt;"",INDEX([1]Sizer!K:K,(ROW()-3)/3+7),"")</f>
        <v>1.6535579937304076E-2</v>
      </c>
      <c r="L291" s="53">
        <f>IF($A290&lt;&gt;"",INDEX([1]Sizer!L:L,(ROW()-3)/3+7),"")</f>
        <v>0</v>
      </c>
      <c r="M291" s="53">
        <f>IF($A290&lt;&gt;"",INDEX([1]Sizer!M:M,(ROW()-3)/3+7),"")</f>
        <v>7.0026753597122295E-3</v>
      </c>
      <c r="N291" s="53">
        <f>IF($A290&lt;&gt;"",INDEX([1]Sizer!N:N,(ROW()-3)/3+7),"")</f>
        <v>0</v>
      </c>
      <c r="O291" s="53">
        <f>IF($A290&lt;&gt;"",INDEX([1]Sizer!O:O,(ROW()-3)/3+7),"")</f>
        <v>0</v>
      </c>
      <c r="P291" s="53">
        <f>IF($A290&lt;&gt;"",INDEX([1]Sizer!P:P,(ROW()-3)/3+7),"")</f>
        <v>0</v>
      </c>
      <c r="Q291" s="53">
        <f>IF($A290&lt;&gt;"",INDEX([1]Sizer!Q:Q,(ROW()-3)/3+7),"")</f>
        <v>0</v>
      </c>
      <c r="R291" s="53">
        <f>IF($A290&lt;&gt;"",INDEX([1]Sizer!R:R,(ROW()-3)/3+7),"")</f>
        <v>2.2359715670024226E-2</v>
      </c>
      <c r="S291" s="53">
        <f>IF($A290&lt;&gt;"",INDEX([1]Sizer!S:S,(ROW()-3)/3+7),"")</f>
        <v>0</v>
      </c>
      <c r="T291" s="53">
        <f>IF($A290&lt;&gt;"",INDEX([1]Sizer!T:T,(ROW()-3)/3+7),"")</f>
        <v>0</v>
      </c>
      <c r="U291" s="53">
        <f>IF($A290&lt;&gt;"",INDEX([1]Sizer!U:U,(ROW()-3)/3+7),"")</f>
        <v>2.0430209953343704E-2</v>
      </c>
      <c r="V291" s="53">
        <f>IF($A290&lt;&gt;"",INDEX([1]Sizer!V:V,(ROW()-3)/3+7),"")</f>
        <v>2.5131390845070427E-2</v>
      </c>
      <c r="W291" s="53">
        <f>IF($A290&lt;&gt;"",INDEX([1]Sizer!W:W,(ROW()-3)/3+7),"")</f>
        <v>0</v>
      </c>
      <c r="X291" s="53">
        <f>IF($A290&lt;&gt;"",INDEX([1]Sizer!X:X,(ROW()-3)/3+7),"")</f>
        <v>0</v>
      </c>
      <c r="Y291" s="53">
        <f>IF($A290&lt;&gt;"",INDEX([1]Sizer!Y:Y,(ROW()-3)/3+7),"")</f>
        <v>0</v>
      </c>
      <c r="Z291" s="53">
        <f>IF($A290&lt;&gt;"",INDEX([1]Sizer!Z:Z,(ROW()-3)/3+7),"")</f>
        <v>0</v>
      </c>
      <c r="AA291" s="53">
        <f>IF($A290&lt;&gt;"",SUM($B291:$Z291),"")</f>
        <v>8.9283398228987454E-2</v>
      </c>
    </row>
    <row r="292" spans="1:27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</row>
    <row r="293" spans="1:27" x14ac:dyDescent="0.2">
      <c r="A293" s="59">
        <f>IF(INDEX([1]Sizer!$A:$A,(ROW()-2)/3+7)&lt;&gt;"",INDEX([1]Sizer!$A:$A,(ROW()-2)/3+7),"")</f>
        <v>45383</v>
      </c>
      <c r="B293" s="51">
        <f>IF($A293&lt;&gt;"",INDEX([1]Sizer!EF:EF,(ROW()-2)/3+7),"")</f>
        <v>0</v>
      </c>
      <c r="C293" s="51">
        <f>IF($A293&lt;&gt;"",INDEX([1]Sizer!EG:EG,(ROW()-2)/3+7),"")</f>
        <v>0</v>
      </c>
      <c r="D293" s="51">
        <f>IF($A293&lt;&gt;"",INDEX([1]Sizer!EH:EH,(ROW()-2)/3+7),"")</f>
        <v>0</v>
      </c>
      <c r="E293" s="51">
        <f>IF($A293&lt;&gt;"",INDEX([1]Sizer!EI:EI,(ROW()-2)/3+7),"")</f>
        <v>0.5</v>
      </c>
      <c r="F293" s="51">
        <f>IF($A293&lt;&gt;"",INDEX([1]Sizer!EJ:EJ,(ROW()-2)/3+7),"")</f>
        <v>0.5</v>
      </c>
      <c r="G293" s="51">
        <f>IF($A293&lt;&gt;"",INDEX([1]Sizer!EK:EK,(ROW()-2)/3+7),"")</f>
        <v>2</v>
      </c>
      <c r="H293" s="51">
        <f>IF($A293&lt;&gt;"",INDEX([1]Sizer!EL:EL,(ROW()-2)/3+7),"")</f>
        <v>-0.5</v>
      </c>
      <c r="I293" s="51">
        <f>IF($A293&lt;&gt;"",INDEX([1]Sizer!EM:EM,(ROW()-2)/3+7),"")</f>
        <v>-1.5</v>
      </c>
      <c r="J293" s="51">
        <f>IF($A293&lt;&gt;"",INDEX([1]Sizer!EN:EN,(ROW()-2)/3+7),"")</f>
        <v>0</v>
      </c>
      <c r="K293" s="51">
        <f>IF($A293&lt;&gt;"",INDEX([1]Sizer!EO:EO,(ROW()-2)/3+7),"")</f>
        <v>0.5</v>
      </c>
      <c r="L293" s="51">
        <f>IF($A293&lt;&gt;"",INDEX([1]Sizer!EP:EP,(ROW()-2)/3+7),"")</f>
        <v>0</v>
      </c>
      <c r="M293" s="51">
        <f>IF($A293&lt;&gt;"",INDEX([1]Sizer!EQ:EQ,(ROW()-2)/3+7),"")</f>
        <v>0.5</v>
      </c>
      <c r="N293" s="51">
        <f>IF($A293&lt;&gt;"",INDEX([1]Sizer!ER:ER,(ROW()-2)/3+7),"")</f>
        <v>0</v>
      </c>
      <c r="O293" s="51">
        <f>IF($A293&lt;&gt;"",INDEX([1]Sizer!ES:ES,(ROW()-2)/3+7),"")</f>
        <v>0</v>
      </c>
      <c r="P293" s="51">
        <f>IF($A293&lt;&gt;"",INDEX([1]Sizer!ET:ET,(ROW()-2)/3+7),"")</f>
        <v>0</v>
      </c>
      <c r="Q293" s="51">
        <f>IF($A293&lt;&gt;"",INDEX([1]Sizer!EU:EU,(ROW()-2)/3+7),"")</f>
        <v>0</v>
      </c>
      <c r="R293" s="51">
        <f>IF($A293&lt;&gt;"",INDEX([1]Sizer!EV:EV,(ROW()-2)/3+7),"")</f>
        <v>3</v>
      </c>
      <c r="S293" s="51">
        <f>IF($A293&lt;&gt;"",INDEX([1]Sizer!EW:EW,(ROW()-2)/3+7),"")</f>
        <v>0</v>
      </c>
      <c r="T293" s="51">
        <f>IF($A293&lt;&gt;"",INDEX([1]Sizer!EX:EX,(ROW()-2)/3+7),"")</f>
        <v>0</v>
      </c>
      <c r="U293" s="51">
        <f>IF($A293&lt;&gt;"",INDEX([1]Sizer!EY:EY,(ROW()-2)/3+7),"")</f>
        <v>1</v>
      </c>
      <c r="V293" s="51">
        <f>IF($A293&lt;&gt;"",INDEX([1]Sizer!EZ:EZ,(ROW()-2)/3+7),"")</f>
        <v>1</v>
      </c>
      <c r="W293" s="51">
        <f>IF($A293&lt;&gt;"",INDEX([1]Sizer!FA:FA,(ROW()-2)/3+7),"")</f>
        <v>0</v>
      </c>
      <c r="X293" s="51">
        <f>IF($A293&lt;&gt;"",INDEX([1]Sizer!FB:FB,(ROW()-2)/3+7),"")</f>
        <v>0</v>
      </c>
      <c r="Y293" s="51">
        <f>IF($A293&lt;&gt;"",INDEX([1]Sizer!FC:FC,(ROW()-2)/3+7),"")</f>
        <v>0</v>
      </c>
      <c r="Z293" s="51">
        <f>IF($A293&lt;&gt;"",INDEX([1]Sizer!FD:FD,(ROW()-2)/3+7),"")</f>
        <v>0</v>
      </c>
      <c r="AA293" s="52">
        <f>IF($A293&lt;&gt;"",INDEX([1]Sizer!$AB:$AB,(ROW()-2)/3+7)*'[1]Dashboard (Model)'!$U$2,"")</f>
        <v>0.06</v>
      </c>
    </row>
    <row r="294" spans="1:27" x14ac:dyDescent="0.2">
      <c r="A294" s="59"/>
      <c r="B294" s="53">
        <f>IF($A293&lt;&gt;"",INDEX([1]Sizer!B:B,(ROW()-3)/3+7),"")</f>
        <v>0</v>
      </c>
      <c r="C294" s="53">
        <f>IF($A293&lt;&gt;"",INDEX([1]Sizer!C:C,(ROW()-3)/3+7),"")</f>
        <v>0</v>
      </c>
      <c r="D294" s="53">
        <f>IF($A293&lt;&gt;"",INDEX([1]Sizer!D:D,(ROW()-3)/3+7),"")</f>
        <v>0</v>
      </c>
      <c r="E294" s="53">
        <f>IF($A293&lt;&gt;"",INDEX([1]Sizer!E:E,(ROW()-3)/3+7),"")</f>
        <v>5.3600032959789067E-3</v>
      </c>
      <c r="F294" s="53">
        <f>IF($A293&lt;&gt;"",INDEX([1]Sizer!F:F,(ROW()-3)/3+7),"")</f>
        <v>8.3037663006177102E-3</v>
      </c>
      <c r="G294" s="53">
        <f>IF($A293&lt;&gt;"",INDEX([1]Sizer!G:G,(ROW()-3)/3+7),"")</f>
        <v>2.0095820591233438E-2</v>
      </c>
      <c r="H294" s="53">
        <f>IF($A293&lt;&gt;"",INDEX([1]Sizer!H:H,(ROW()-3)/3+7),"")</f>
        <v>-1.0419681088314004E-2</v>
      </c>
      <c r="I294" s="53">
        <f>IF($A293&lt;&gt;"",INDEX([1]Sizer!I:I,(ROW()-3)/3+7),"")</f>
        <v>-2.5516082635983262E-2</v>
      </c>
      <c r="J294" s="53">
        <f>IF($A293&lt;&gt;"",INDEX([1]Sizer!J:J,(ROW()-3)/3+7),"")</f>
        <v>0</v>
      </c>
      <c r="K294" s="53">
        <f>IF($A293&lt;&gt;"",INDEX([1]Sizer!K:K,(ROW()-3)/3+7),"")</f>
        <v>1.6535579937304076E-2</v>
      </c>
      <c r="L294" s="53">
        <f>IF($A293&lt;&gt;"",INDEX([1]Sizer!L:L,(ROW()-3)/3+7),"")</f>
        <v>0</v>
      </c>
      <c r="M294" s="53">
        <f>IF($A293&lt;&gt;"",INDEX([1]Sizer!M:M,(ROW()-3)/3+7),"")</f>
        <v>7.0026753597122295E-3</v>
      </c>
      <c r="N294" s="53">
        <f>IF($A293&lt;&gt;"",INDEX([1]Sizer!N:N,(ROW()-3)/3+7),"")</f>
        <v>0</v>
      </c>
      <c r="O294" s="53">
        <f>IF($A293&lt;&gt;"",INDEX([1]Sizer!O:O,(ROW()-3)/3+7),"")</f>
        <v>0</v>
      </c>
      <c r="P294" s="53">
        <f>IF($A293&lt;&gt;"",INDEX([1]Sizer!P:P,(ROW()-3)/3+7),"")</f>
        <v>0</v>
      </c>
      <c r="Q294" s="53">
        <f>IF($A293&lt;&gt;"",INDEX([1]Sizer!Q:Q,(ROW()-3)/3+7),"")</f>
        <v>0</v>
      </c>
      <c r="R294" s="53">
        <f>IF($A293&lt;&gt;"",INDEX([1]Sizer!R:R,(ROW()-3)/3+7),"")</f>
        <v>2.2359715670024226E-2</v>
      </c>
      <c r="S294" s="53">
        <f>IF($A293&lt;&gt;"",INDEX([1]Sizer!S:S,(ROW()-3)/3+7),"")</f>
        <v>0</v>
      </c>
      <c r="T294" s="53">
        <f>IF($A293&lt;&gt;"",INDEX([1]Sizer!T:T,(ROW()-3)/3+7),"")</f>
        <v>0</v>
      </c>
      <c r="U294" s="53">
        <f>IF($A293&lt;&gt;"",INDEX([1]Sizer!U:U,(ROW()-3)/3+7),"")</f>
        <v>2.0430209953343704E-2</v>
      </c>
      <c r="V294" s="53">
        <f>IF($A293&lt;&gt;"",INDEX([1]Sizer!V:V,(ROW()-3)/3+7),"")</f>
        <v>3.2317244897959181E-2</v>
      </c>
      <c r="W294" s="53">
        <f>IF($A293&lt;&gt;"",INDEX([1]Sizer!W:W,(ROW()-3)/3+7),"")</f>
        <v>0</v>
      </c>
      <c r="X294" s="53">
        <f>IF($A293&lt;&gt;"",INDEX([1]Sizer!X:X,(ROW()-3)/3+7),"")</f>
        <v>0</v>
      </c>
      <c r="Y294" s="53">
        <f>IF($A293&lt;&gt;"",INDEX([1]Sizer!Y:Y,(ROW()-3)/3+7),"")</f>
        <v>0</v>
      </c>
      <c r="Z294" s="53">
        <f>IF($A293&lt;&gt;"",INDEX([1]Sizer!Z:Z,(ROW()-3)/3+7),"")</f>
        <v>0</v>
      </c>
      <c r="AA294" s="53">
        <f>IF($A293&lt;&gt;"",SUM($B294:$Z294),"")</f>
        <v>9.6469252281876194E-2</v>
      </c>
    </row>
    <row r="295" spans="1:27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</row>
    <row r="296" spans="1:27" x14ac:dyDescent="0.2">
      <c r="A296" s="59">
        <f>IF(INDEX([1]Sizer!$A:$A,(ROW()-2)/3+7)&lt;&gt;"",INDEX([1]Sizer!$A:$A,(ROW()-2)/3+7),"")</f>
        <v>45384</v>
      </c>
      <c r="B296" s="51">
        <f>IF($A296&lt;&gt;"",INDEX([1]Sizer!EF:EF,(ROW()-2)/3+7),"")</f>
        <v>0</v>
      </c>
      <c r="C296" s="51">
        <f>IF($A296&lt;&gt;"",INDEX([1]Sizer!EG:EG,(ROW()-2)/3+7),"")</f>
        <v>0</v>
      </c>
      <c r="D296" s="51">
        <f>IF($A296&lt;&gt;"",INDEX([1]Sizer!EH:EH,(ROW()-2)/3+7),"")</f>
        <v>0</v>
      </c>
      <c r="E296" s="51">
        <f>IF($A296&lt;&gt;"",INDEX([1]Sizer!EI:EI,(ROW()-2)/3+7),"")</f>
        <v>0.5</v>
      </c>
      <c r="F296" s="51">
        <f>IF($A296&lt;&gt;"",INDEX([1]Sizer!EJ:EJ,(ROW()-2)/3+7),"")</f>
        <v>0.5</v>
      </c>
      <c r="G296" s="51">
        <f>IF($A296&lt;&gt;"",INDEX([1]Sizer!EK:EK,(ROW()-2)/3+7),"")</f>
        <v>2</v>
      </c>
      <c r="H296" s="51">
        <f>IF($A296&lt;&gt;"",INDEX([1]Sizer!EL:EL,(ROW()-2)/3+7),"")</f>
        <v>-0.5</v>
      </c>
      <c r="I296" s="51">
        <f>IF($A296&lt;&gt;"",INDEX([1]Sizer!EM:EM,(ROW()-2)/3+7),"")</f>
        <v>-1.5</v>
      </c>
      <c r="J296" s="51">
        <f>IF($A296&lt;&gt;"",INDEX([1]Sizer!EN:EN,(ROW()-2)/3+7),"")</f>
        <v>0</v>
      </c>
      <c r="K296" s="51">
        <f>IF($A296&lt;&gt;"",INDEX([1]Sizer!EO:EO,(ROW()-2)/3+7),"")</f>
        <v>0.5</v>
      </c>
      <c r="L296" s="51">
        <f>IF($A296&lt;&gt;"",INDEX([1]Sizer!EP:EP,(ROW()-2)/3+7),"")</f>
        <v>0</v>
      </c>
      <c r="M296" s="51">
        <f>IF($A296&lt;&gt;"",INDEX([1]Sizer!EQ:EQ,(ROW()-2)/3+7),"")</f>
        <v>0.5</v>
      </c>
      <c r="N296" s="51">
        <f>IF($A296&lt;&gt;"",INDEX([1]Sizer!ER:ER,(ROW()-2)/3+7),"")</f>
        <v>0</v>
      </c>
      <c r="O296" s="51">
        <f>IF($A296&lt;&gt;"",INDEX([1]Sizer!ES:ES,(ROW()-2)/3+7),"")</f>
        <v>0</v>
      </c>
      <c r="P296" s="51">
        <f>IF($A296&lt;&gt;"",INDEX([1]Sizer!ET:ET,(ROW()-2)/3+7),"")</f>
        <v>0</v>
      </c>
      <c r="Q296" s="51">
        <f>IF($A296&lt;&gt;"",INDEX([1]Sizer!EU:EU,(ROW()-2)/3+7),"")</f>
        <v>0</v>
      </c>
      <c r="R296" s="51">
        <f>IF($A296&lt;&gt;"",INDEX([1]Sizer!EV:EV,(ROW()-2)/3+7),"")</f>
        <v>3</v>
      </c>
      <c r="S296" s="51">
        <f>IF($A296&lt;&gt;"",INDEX([1]Sizer!EW:EW,(ROW()-2)/3+7),"")</f>
        <v>0</v>
      </c>
      <c r="T296" s="51">
        <f>IF($A296&lt;&gt;"",INDEX([1]Sizer!EX:EX,(ROW()-2)/3+7),"")</f>
        <v>0</v>
      </c>
      <c r="U296" s="51">
        <f>IF($A296&lt;&gt;"",INDEX([1]Sizer!EY:EY,(ROW()-2)/3+7),"")</f>
        <v>1</v>
      </c>
      <c r="V296" s="51">
        <f>IF($A296&lt;&gt;"",INDEX([1]Sizer!EZ:EZ,(ROW()-2)/3+7),"")</f>
        <v>1</v>
      </c>
      <c r="W296" s="51">
        <f>IF($A296&lt;&gt;"",INDEX([1]Sizer!FA:FA,(ROW()-2)/3+7),"")</f>
        <v>0</v>
      </c>
      <c r="X296" s="51">
        <f>IF($A296&lt;&gt;"",INDEX([1]Sizer!FB:FB,(ROW()-2)/3+7),"")</f>
        <v>0</v>
      </c>
      <c r="Y296" s="51">
        <f>IF($A296&lt;&gt;"",INDEX([1]Sizer!FC:FC,(ROW()-2)/3+7),"")</f>
        <v>0</v>
      </c>
      <c r="Z296" s="51">
        <f>IF($A296&lt;&gt;"",INDEX([1]Sizer!FD:FD,(ROW()-2)/3+7),"")</f>
        <v>0</v>
      </c>
      <c r="AA296" s="52">
        <f>IF($A296&lt;&gt;"",INDEX([1]Sizer!$AB:$AB,(ROW()-2)/3+7)*'[1]Dashboard (Model)'!$U$2,"")</f>
        <v>0.05</v>
      </c>
    </row>
    <row r="297" spans="1:27" x14ac:dyDescent="0.2">
      <c r="A297" s="59"/>
      <c r="B297" s="53">
        <f>IF($A296&lt;&gt;"",INDEX([1]Sizer!B:B,(ROW()-3)/3+7),"")</f>
        <v>0</v>
      </c>
      <c r="C297" s="53">
        <f>IF($A296&lt;&gt;"",INDEX([1]Sizer!C:C,(ROW()-3)/3+7),"")</f>
        <v>0</v>
      </c>
      <c r="D297" s="53">
        <f>IF($A296&lt;&gt;"",INDEX([1]Sizer!D:D,(ROW()-3)/3+7),"")</f>
        <v>0</v>
      </c>
      <c r="E297" s="53">
        <f>IF($A296&lt;&gt;"",INDEX([1]Sizer!E:E,(ROW()-3)/3+7),"")</f>
        <v>5.3600032959789067E-3</v>
      </c>
      <c r="F297" s="53">
        <f>IF($A296&lt;&gt;"",INDEX([1]Sizer!F:F,(ROW()-3)/3+7),"")</f>
        <v>8.3037663006177102E-3</v>
      </c>
      <c r="G297" s="53">
        <f>IF($A296&lt;&gt;"",INDEX([1]Sizer!G:G,(ROW()-3)/3+7),"")</f>
        <v>2.0095820591233438E-2</v>
      </c>
      <c r="H297" s="53">
        <f>IF($A296&lt;&gt;"",INDEX([1]Sizer!H:H,(ROW()-3)/3+7),"")</f>
        <v>-1.0419681088314004E-2</v>
      </c>
      <c r="I297" s="53">
        <f>IF($A296&lt;&gt;"",INDEX([1]Sizer!I:I,(ROW()-3)/3+7),"")</f>
        <v>-2.5516082635983262E-2</v>
      </c>
      <c r="J297" s="53">
        <f>IF($A296&lt;&gt;"",INDEX([1]Sizer!J:J,(ROW()-3)/3+7),"")</f>
        <v>0</v>
      </c>
      <c r="K297" s="53">
        <f>IF($A296&lt;&gt;"",INDEX([1]Sizer!K:K,(ROW()-3)/3+7),"")</f>
        <v>1.6535579937304076E-2</v>
      </c>
      <c r="L297" s="53">
        <f>IF($A296&lt;&gt;"",INDEX([1]Sizer!L:L,(ROW()-3)/3+7),"")</f>
        <v>0</v>
      </c>
      <c r="M297" s="53">
        <f>IF($A296&lt;&gt;"",INDEX([1]Sizer!M:M,(ROW()-3)/3+7),"")</f>
        <v>7.0026753597122295E-3</v>
      </c>
      <c r="N297" s="53">
        <f>IF($A296&lt;&gt;"",INDEX([1]Sizer!N:N,(ROW()-3)/3+7),"")</f>
        <v>0</v>
      </c>
      <c r="O297" s="53">
        <f>IF($A296&lt;&gt;"",INDEX([1]Sizer!O:O,(ROW()-3)/3+7),"")</f>
        <v>0</v>
      </c>
      <c r="P297" s="53">
        <f>IF($A296&lt;&gt;"",INDEX([1]Sizer!P:P,(ROW()-3)/3+7),"")</f>
        <v>0</v>
      </c>
      <c r="Q297" s="53">
        <f>IF($A296&lt;&gt;"",INDEX([1]Sizer!Q:Q,(ROW()-3)/3+7),"")</f>
        <v>0</v>
      </c>
      <c r="R297" s="53">
        <f>IF($A296&lt;&gt;"",INDEX([1]Sizer!R:R,(ROW()-3)/3+7),"")</f>
        <v>2.2359715670024226E-2</v>
      </c>
      <c r="S297" s="53">
        <f>IF($A296&lt;&gt;"",INDEX([1]Sizer!S:S,(ROW()-3)/3+7),"")</f>
        <v>0</v>
      </c>
      <c r="T297" s="53">
        <f>IF($A296&lt;&gt;"",INDEX([1]Sizer!T:T,(ROW()-3)/3+7),"")</f>
        <v>0</v>
      </c>
      <c r="U297" s="53">
        <f>IF($A296&lt;&gt;"",INDEX([1]Sizer!U:U,(ROW()-3)/3+7),"")</f>
        <v>2.0430209953343704E-2</v>
      </c>
      <c r="V297" s="53">
        <f>IF($A296&lt;&gt;"",INDEX([1]Sizer!V:V,(ROW()-3)/3+7),"")</f>
        <v>3.2317244897959181E-2</v>
      </c>
      <c r="W297" s="53">
        <f>IF($A296&lt;&gt;"",INDEX([1]Sizer!W:W,(ROW()-3)/3+7),"")</f>
        <v>0</v>
      </c>
      <c r="X297" s="53">
        <f>IF($A296&lt;&gt;"",INDEX([1]Sizer!X:X,(ROW()-3)/3+7),"")</f>
        <v>0</v>
      </c>
      <c r="Y297" s="53">
        <f>IF($A296&lt;&gt;"",INDEX([1]Sizer!Y:Y,(ROW()-3)/3+7),"")</f>
        <v>0</v>
      </c>
      <c r="Z297" s="53">
        <f>IF($A296&lt;&gt;"",INDEX([1]Sizer!Z:Z,(ROW()-3)/3+7),"")</f>
        <v>0</v>
      </c>
      <c r="AA297" s="53">
        <f>IF($A296&lt;&gt;"",SUM($B297:$Z297),"")</f>
        <v>9.6469252281876194E-2</v>
      </c>
    </row>
    <row r="298" spans="1:27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</row>
    <row r="299" spans="1:27" x14ac:dyDescent="0.2">
      <c r="A299" s="59">
        <f>IF(INDEX([1]Sizer!$A:$A,(ROW()-2)/3+7)&lt;&gt;"",INDEX([1]Sizer!$A:$A,(ROW()-2)/3+7),"")</f>
        <v>45386</v>
      </c>
      <c r="B299" s="51">
        <f>IF($A299&lt;&gt;"",INDEX([1]Sizer!EF:EF,(ROW()-2)/3+7),"")</f>
        <v>0</v>
      </c>
      <c r="C299" s="51">
        <f>IF($A299&lt;&gt;"",INDEX([1]Sizer!EG:EG,(ROW()-2)/3+7),"")</f>
        <v>0</v>
      </c>
      <c r="D299" s="51">
        <f>IF($A299&lt;&gt;"",INDEX([1]Sizer!EH:EH,(ROW()-2)/3+7),"")</f>
        <v>0</v>
      </c>
      <c r="E299" s="51">
        <f>IF($A299&lt;&gt;"",INDEX([1]Sizer!EI:EI,(ROW()-2)/3+7),"")</f>
        <v>0.5</v>
      </c>
      <c r="F299" s="51">
        <f>IF($A299&lt;&gt;"",INDEX([1]Sizer!EJ:EJ,(ROW()-2)/3+7),"")</f>
        <v>0.5</v>
      </c>
      <c r="G299" s="51">
        <f>IF($A299&lt;&gt;"",INDEX([1]Sizer!EK:EK,(ROW()-2)/3+7),"")</f>
        <v>1</v>
      </c>
      <c r="H299" s="51">
        <f>IF($A299&lt;&gt;"",INDEX([1]Sizer!EL:EL,(ROW()-2)/3+7),"")</f>
        <v>-0.5</v>
      </c>
      <c r="I299" s="51">
        <f>IF($A299&lt;&gt;"",INDEX([1]Sizer!EM:EM,(ROW()-2)/3+7),"")</f>
        <v>-1.5</v>
      </c>
      <c r="J299" s="51">
        <f>IF($A299&lt;&gt;"",INDEX([1]Sizer!EN:EN,(ROW()-2)/3+7),"")</f>
        <v>0</v>
      </c>
      <c r="K299" s="51">
        <f>IF($A299&lt;&gt;"",INDEX([1]Sizer!EO:EO,(ROW()-2)/3+7),"")</f>
        <v>0</v>
      </c>
      <c r="L299" s="51">
        <f>IF($A299&lt;&gt;"",INDEX([1]Sizer!EP:EP,(ROW()-2)/3+7),"")</f>
        <v>0</v>
      </c>
      <c r="M299" s="51">
        <f>IF($A299&lt;&gt;"",INDEX([1]Sizer!EQ:EQ,(ROW()-2)/3+7),"")</f>
        <v>1</v>
      </c>
      <c r="N299" s="51">
        <f>IF($A299&lt;&gt;"",INDEX([1]Sizer!ER:ER,(ROW()-2)/3+7),"")</f>
        <v>0</v>
      </c>
      <c r="O299" s="51">
        <f>IF($A299&lt;&gt;"",INDEX([1]Sizer!ES:ES,(ROW()-2)/3+7),"")</f>
        <v>0</v>
      </c>
      <c r="P299" s="51">
        <f>IF($A299&lt;&gt;"",INDEX([1]Sizer!ET:ET,(ROW()-2)/3+7),"")</f>
        <v>3</v>
      </c>
      <c r="Q299" s="51">
        <f>IF($A299&lt;&gt;"",INDEX([1]Sizer!EU:EU,(ROW()-2)/3+7),"")</f>
        <v>0</v>
      </c>
      <c r="R299" s="51">
        <f>IF($A299&lt;&gt;"",INDEX([1]Sizer!EV:EV,(ROW()-2)/3+7),"")</f>
        <v>3</v>
      </c>
      <c r="S299" s="51">
        <f>IF($A299&lt;&gt;"",INDEX([1]Sizer!EW:EW,(ROW()-2)/3+7),"")</f>
        <v>0</v>
      </c>
      <c r="T299" s="51">
        <f>IF($A299&lt;&gt;"",INDEX([1]Sizer!EX:EX,(ROW()-2)/3+7),"")</f>
        <v>0</v>
      </c>
      <c r="U299" s="51">
        <f>IF($A299&lt;&gt;"",INDEX([1]Sizer!EY:EY,(ROW()-2)/3+7),"")</f>
        <v>1</v>
      </c>
      <c r="V299" s="51">
        <f>IF($A299&lt;&gt;"",INDEX([1]Sizer!EZ:EZ,(ROW()-2)/3+7),"")</f>
        <v>1.5</v>
      </c>
      <c r="W299" s="51">
        <f>IF($A299&lt;&gt;"",INDEX([1]Sizer!FA:FA,(ROW()-2)/3+7),"")</f>
        <v>0</v>
      </c>
      <c r="X299" s="51">
        <f>IF($A299&lt;&gt;"",INDEX([1]Sizer!FB:FB,(ROW()-2)/3+7),"")</f>
        <v>0</v>
      </c>
      <c r="Y299" s="51">
        <f>IF($A299&lt;&gt;"",INDEX([1]Sizer!FC:FC,(ROW()-2)/3+7),"")</f>
        <v>0</v>
      </c>
      <c r="Z299" s="51">
        <f>IF($A299&lt;&gt;"",INDEX([1]Sizer!FD:FD,(ROW()-2)/3+7),"")</f>
        <v>0</v>
      </c>
      <c r="AA299" s="52">
        <f>IF($A299&lt;&gt;"",INDEX([1]Sizer!$AB:$AB,(ROW()-2)/3+7)*'[1]Dashboard (Model)'!$U$2,"")</f>
        <v>0.03</v>
      </c>
    </row>
    <row r="300" spans="1:27" x14ac:dyDescent="0.2">
      <c r="A300" s="59"/>
      <c r="B300" s="53">
        <f>IF($A299&lt;&gt;"",INDEX([1]Sizer!B:B,(ROW()-3)/3+7),"")</f>
        <v>0</v>
      </c>
      <c r="C300" s="53">
        <f>IF($A299&lt;&gt;"",INDEX([1]Sizer!C:C,(ROW()-3)/3+7),"")</f>
        <v>0</v>
      </c>
      <c r="D300" s="53">
        <f>IF($A299&lt;&gt;"",INDEX([1]Sizer!D:D,(ROW()-3)/3+7),"")</f>
        <v>0</v>
      </c>
      <c r="E300" s="53">
        <f>IF($A299&lt;&gt;"",INDEX([1]Sizer!E:E,(ROW()-3)/3+7),"")</f>
        <v>5.3600032959789067E-3</v>
      </c>
      <c r="F300" s="53">
        <f>IF($A299&lt;&gt;"",INDEX([1]Sizer!F:F,(ROW()-3)/3+7),"")</f>
        <v>8.3037663006177102E-3</v>
      </c>
      <c r="G300" s="53">
        <f>IF($A299&lt;&gt;"",INDEX([1]Sizer!G:G,(ROW()-3)/3+7),"")</f>
        <v>1.2442801556420234E-2</v>
      </c>
      <c r="H300" s="53">
        <f>IF($A299&lt;&gt;"",INDEX([1]Sizer!H:H,(ROW()-3)/3+7),"")</f>
        <v>-1.0419681088314004E-2</v>
      </c>
      <c r="I300" s="53">
        <f>IF($A299&lt;&gt;"",INDEX([1]Sizer!I:I,(ROW()-3)/3+7),"")</f>
        <v>-2.5516082635983262E-2</v>
      </c>
      <c r="J300" s="53">
        <f>IF($A299&lt;&gt;"",INDEX([1]Sizer!J:J,(ROW()-3)/3+7),"")</f>
        <v>0</v>
      </c>
      <c r="K300" s="53">
        <f>IF($A299&lt;&gt;"",INDEX([1]Sizer!K:K,(ROW()-3)/3+7),"")</f>
        <v>0</v>
      </c>
      <c r="L300" s="53">
        <f>IF($A299&lt;&gt;"",INDEX([1]Sizer!L:L,(ROW()-3)/3+7),"")</f>
        <v>0</v>
      </c>
      <c r="M300" s="53">
        <f>IF($A299&lt;&gt;"",INDEX([1]Sizer!M:M,(ROW()-3)/3+7),"")</f>
        <v>1.4430505415162454E-2</v>
      </c>
      <c r="N300" s="53">
        <f>IF($A299&lt;&gt;"",INDEX([1]Sizer!N:N,(ROW()-3)/3+7),"")</f>
        <v>0</v>
      </c>
      <c r="O300" s="53">
        <f>IF($A299&lt;&gt;"",INDEX([1]Sizer!O:O,(ROW()-3)/3+7),"")</f>
        <v>0</v>
      </c>
      <c r="P300" s="53">
        <f>IF($A299&lt;&gt;"",INDEX([1]Sizer!P:P,(ROW()-3)/3+7),"")</f>
        <v>2.5406250000000002E-2</v>
      </c>
      <c r="Q300" s="53">
        <f>IF($A299&lt;&gt;"",INDEX([1]Sizer!Q:Q,(ROW()-3)/3+7),"")</f>
        <v>0</v>
      </c>
      <c r="R300" s="53">
        <f>IF($A299&lt;&gt;"",INDEX([1]Sizer!R:R,(ROW()-3)/3+7),"")</f>
        <v>2.2359715670024226E-2</v>
      </c>
      <c r="S300" s="53">
        <f>IF($A299&lt;&gt;"",INDEX([1]Sizer!S:S,(ROW()-3)/3+7),"")</f>
        <v>0</v>
      </c>
      <c r="T300" s="53">
        <f>IF($A299&lt;&gt;"",INDEX([1]Sizer!T:T,(ROW()-3)/3+7),"")</f>
        <v>0</v>
      </c>
      <c r="U300" s="53">
        <f>IF($A299&lt;&gt;"",INDEX([1]Sizer!U:U,(ROW()-3)/3+7),"")</f>
        <v>2.0430209953343704E-2</v>
      </c>
      <c r="V300" s="53">
        <f>IF($A299&lt;&gt;"",INDEX([1]Sizer!V:V,(ROW()-3)/3+7),"")</f>
        <v>2.4390000000000002E-2</v>
      </c>
      <c r="W300" s="53">
        <f>IF($A299&lt;&gt;"",INDEX([1]Sizer!W:W,(ROW()-3)/3+7),"")</f>
        <v>0</v>
      </c>
      <c r="X300" s="53">
        <f>IF($A299&lt;&gt;"",INDEX([1]Sizer!X:X,(ROW()-3)/3+7),"")</f>
        <v>0</v>
      </c>
      <c r="Y300" s="53">
        <f>IF($A299&lt;&gt;"",INDEX([1]Sizer!Y:Y,(ROW()-3)/3+7),"")</f>
        <v>0</v>
      </c>
      <c r="Z300" s="53">
        <f>IF($A299&lt;&gt;"",INDEX([1]Sizer!Z:Z,(ROW()-3)/3+7),"")</f>
        <v>0</v>
      </c>
      <c r="AA300" s="53">
        <f>IF($A299&lt;&gt;"",SUM($B300:$Z300),"")</f>
        <v>9.7187488467249977E-2</v>
      </c>
    </row>
    <row r="301" spans="1:27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</row>
    <row r="302" spans="1:27" x14ac:dyDescent="0.2">
      <c r="A302" s="59">
        <f>IF(INDEX([1]Sizer!$A:$A,(ROW()-2)/3+7)&lt;&gt;"",INDEX([1]Sizer!$A:$A,(ROW()-2)/3+7),"")</f>
        <v>45387</v>
      </c>
      <c r="B302" s="51">
        <f>IF($A302&lt;&gt;"",INDEX([1]Sizer!EF:EF,(ROW()-2)/3+7),"")</f>
        <v>0</v>
      </c>
      <c r="C302" s="51">
        <f>IF($A302&lt;&gt;"",INDEX([1]Sizer!EG:EG,(ROW()-2)/3+7),"")</f>
        <v>2</v>
      </c>
      <c r="D302" s="51">
        <f>IF($A302&lt;&gt;"",INDEX([1]Sizer!EH:EH,(ROW()-2)/3+7),"")</f>
        <v>0</v>
      </c>
      <c r="E302" s="51">
        <f>IF($A302&lt;&gt;"",INDEX([1]Sizer!EI:EI,(ROW()-2)/3+7),"")</f>
        <v>0.5</v>
      </c>
      <c r="F302" s="51">
        <f>IF($A302&lt;&gt;"",INDEX([1]Sizer!EJ:EJ,(ROW()-2)/3+7),"")</f>
        <v>0</v>
      </c>
      <c r="G302" s="51">
        <f>IF($A302&lt;&gt;"",INDEX([1]Sizer!EK:EK,(ROW()-2)/3+7),"")</f>
        <v>1</v>
      </c>
      <c r="H302" s="51">
        <f>IF($A302&lt;&gt;"",INDEX([1]Sizer!EL:EL,(ROW()-2)/3+7),"")</f>
        <v>-0.5</v>
      </c>
      <c r="I302" s="51">
        <f>IF($A302&lt;&gt;"",INDEX([1]Sizer!EM:EM,(ROW()-2)/3+7),"")</f>
        <v>-1.5</v>
      </c>
      <c r="J302" s="51">
        <f>IF($A302&lt;&gt;"",INDEX([1]Sizer!EN:EN,(ROW()-2)/3+7),"")</f>
        <v>0</v>
      </c>
      <c r="K302" s="51">
        <f>IF($A302&lt;&gt;"",INDEX([1]Sizer!EO:EO,(ROW()-2)/3+7),"")</f>
        <v>0</v>
      </c>
      <c r="L302" s="51">
        <f>IF($A302&lt;&gt;"",INDEX([1]Sizer!EP:EP,(ROW()-2)/3+7),"")</f>
        <v>0</v>
      </c>
      <c r="M302" s="51">
        <f>IF($A302&lt;&gt;"",INDEX([1]Sizer!EQ:EQ,(ROW()-2)/3+7),"")</f>
        <v>1</v>
      </c>
      <c r="N302" s="51">
        <f>IF($A302&lt;&gt;"",INDEX([1]Sizer!ER:ER,(ROW()-2)/3+7),"")</f>
        <v>0</v>
      </c>
      <c r="O302" s="51">
        <f>IF($A302&lt;&gt;"",INDEX([1]Sizer!ES:ES,(ROW()-2)/3+7),"")</f>
        <v>0</v>
      </c>
      <c r="P302" s="51">
        <f>IF($A302&lt;&gt;"",INDEX([1]Sizer!ET:ET,(ROW()-2)/3+7),"")</f>
        <v>2.5</v>
      </c>
      <c r="Q302" s="51">
        <f>IF($A302&lt;&gt;"",INDEX([1]Sizer!EU:EU,(ROW()-2)/3+7),"")</f>
        <v>0</v>
      </c>
      <c r="R302" s="51">
        <f>IF($A302&lt;&gt;"",INDEX([1]Sizer!EV:EV,(ROW()-2)/3+7),"")</f>
        <v>3</v>
      </c>
      <c r="S302" s="51">
        <f>IF($A302&lt;&gt;"",INDEX([1]Sizer!EW:EW,(ROW()-2)/3+7),"")</f>
        <v>0</v>
      </c>
      <c r="T302" s="51">
        <f>IF($A302&lt;&gt;"",INDEX([1]Sizer!EX:EX,(ROW()-2)/3+7),"")</f>
        <v>0</v>
      </c>
      <c r="U302" s="51">
        <f>IF($A302&lt;&gt;"",INDEX([1]Sizer!EY:EY,(ROW()-2)/3+7),"")</f>
        <v>1</v>
      </c>
      <c r="V302" s="51">
        <f>IF($A302&lt;&gt;"",INDEX([1]Sizer!EZ:EZ,(ROW()-2)/3+7),"")</f>
        <v>1.5</v>
      </c>
      <c r="W302" s="51">
        <f>IF($A302&lt;&gt;"",INDEX([1]Sizer!FA:FA,(ROW()-2)/3+7),"")</f>
        <v>0</v>
      </c>
      <c r="X302" s="51">
        <f>IF($A302&lt;&gt;"",INDEX([1]Sizer!FB:FB,(ROW()-2)/3+7),"")</f>
        <v>0</v>
      </c>
      <c r="Y302" s="51">
        <f>IF($A302&lt;&gt;"",INDEX([1]Sizer!FC:FC,(ROW()-2)/3+7),"")</f>
        <v>0</v>
      </c>
      <c r="Z302" s="51">
        <f>IF($A302&lt;&gt;"",INDEX([1]Sizer!FD:FD,(ROW()-2)/3+7),"")</f>
        <v>0</v>
      </c>
      <c r="AA302" s="52">
        <f>IF($A302&lt;&gt;"",INDEX([1]Sizer!$AB:$AB,(ROW()-2)/3+7)*'[1]Dashboard (Model)'!$U$2,"")</f>
        <v>0.03</v>
      </c>
    </row>
    <row r="303" spans="1:27" x14ac:dyDescent="0.2">
      <c r="A303" s="59"/>
      <c r="B303" s="53">
        <f>IF($A302&lt;&gt;"",INDEX([1]Sizer!B:B,(ROW()-3)/3+7),"")</f>
        <v>0</v>
      </c>
      <c r="C303" s="53">
        <f>IF($A302&lt;&gt;"",INDEX([1]Sizer!C:C,(ROW()-3)/3+7),"")</f>
        <v>1.6832583682008368E-2</v>
      </c>
      <c r="D303" s="53">
        <f>IF($A302&lt;&gt;"",INDEX([1]Sizer!D:D,(ROW()-3)/3+7),"")</f>
        <v>0</v>
      </c>
      <c r="E303" s="53">
        <f>IF($A302&lt;&gt;"",INDEX([1]Sizer!E:E,(ROW()-3)/3+7),"")</f>
        <v>5.3600032959789067E-3</v>
      </c>
      <c r="F303" s="53">
        <f>IF($A302&lt;&gt;"",INDEX([1]Sizer!F:F,(ROW()-3)/3+7),"")</f>
        <v>0</v>
      </c>
      <c r="G303" s="53">
        <f>IF($A302&lt;&gt;"",INDEX([1]Sizer!G:G,(ROW()-3)/3+7),"")</f>
        <v>1.2442801556420234E-2</v>
      </c>
      <c r="H303" s="53">
        <f>IF($A302&lt;&gt;"",INDEX([1]Sizer!H:H,(ROW()-3)/3+7),"")</f>
        <v>-1.0419681088314004E-2</v>
      </c>
      <c r="I303" s="53">
        <f>IF($A302&lt;&gt;"",INDEX([1]Sizer!I:I,(ROW()-3)/3+7),"")</f>
        <v>-2.5516082635983262E-2</v>
      </c>
      <c r="J303" s="53">
        <f>IF($A302&lt;&gt;"",INDEX([1]Sizer!J:J,(ROW()-3)/3+7),"")</f>
        <v>0</v>
      </c>
      <c r="K303" s="53">
        <f>IF($A302&lt;&gt;"",INDEX([1]Sizer!K:K,(ROW()-3)/3+7),"")</f>
        <v>0</v>
      </c>
      <c r="L303" s="53">
        <f>IF($A302&lt;&gt;"",INDEX([1]Sizer!L:L,(ROW()-3)/3+7),"")</f>
        <v>0</v>
      </c>
      <c r="M303" s="53">
        <f>IF($A302&lt;&gt;"",INDEX([1]Sizer!M:M,(ROW()-3)/3+7),"")</f>
        <v>1.4430505415162454E-2</v>
      </c>
      <c r="N303" s="53">
        <f>IF($A302&lt;&gt;"",INDEX([1]Sizer!N:N,(ROW()-3)/3+7),"")</f>
        <v>0</v>
      </c>
      <c r="O303" s="53">
        <f>IF($A302&lt;&gt;"",INDEX([1]Sizer!O:O,(ROW()-3)/3+7),"")</f>
        <v>0</v>
      </c>
      <c r="P303" s="53">
        <f>IF($A302&lt;&gt;"",INDEX([1]Sizer!P:P,(ROW()-3)/3+7),"")</f>
        <v>2.1304435127978819E-2</v>
      </c>
      <c r="Q303" s="53">
        <f>IF($A302&lt;&gt;"",INDEX([1]Sizer!Q:Q,(ROW()-3)/3+7),"")</f>
        <v>0</v>
      </c>
      <c r="R303" s="53">
        <f>IF($A302&lt;&gt;"",INDEX([1]Sizer!R:R,(ROW()-3)/3+7),"")</f>
        <v>2.2359715670024226E-2</v>
      </c>
      <c r="S303" s="53">
        <f>IF($A302&lt;&gt;"",INDEX([1]Sizer!S:S,(ROW()-3)/3+7),"")</f>
        <v>0</v>
      </c>
      <c r="T303" s="53">
        <f>IF($A302&lt;&gt;"",INDEX([1]Sizer!T:T,(ROW()-3)/3+7),"")</f>
        <v>0</v>
      </c>
      <c r="U303" s="53">
        <f>IF($A302&lt;&gt;"",INDEX([1]Sizer!U:U,(ROW()-3)/3+7),"")</f>
        <v>2.0430209953343704E-2</v>
      </c>
      <c r="V303" s="53">
        <f>IF($A302&lt;&gt;"",INDEX([1]Sizer!V:V,(ROW()-3)/3+7),"")</f>
        <v>2.4390000000000002E-2</v>
      </c>
      <c r="W303" s="53">
        <f>IF($A302&lt;&gt;"",INDEX([1]Sizer!W:W,(ROW()-3)/3+7),"")</f>
        <v>0</v>
      </c>
      <c r="X303" s="53">
        <f>IF($A302&lt;&gt;"",INDEX([1]Sizer!X:X,(ROW()-3)/3+7),"")</f>
        <v>0</v>
      </c>
      <c r="Y303" s="53">
        <f>IF($A302&lt;&gt;"",INDEX([1]Sizer!Y:Y,(ROW()-3)/3+7),"")</f>
        <v>0</v>
      </c>
      <c r="Z303" s="53">
        <f>IF($A302&lt;&gt;"",INDEX([1]Sizer!Z:Z,(ROW()-3)/3+7),"")</f>
        <v>0</v>
      </c>
      <c r="AA303" s="53">
        <f>IF($A302&lt;&gt;"",SUM($B303:$Z303),"")</f>
        <v>0.10161449097661945</v>
      </c>
    </row>
    <row r="304" spans="1:27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</row>
    <row r="305" spans="1:27" x14ac:dyDescent="0.2">
      <c r="A305" s="59">
        <f>IF(INDEX([1]Sizer!$A:$A,(ROW()-2)/3+7)&lt;&gt;"",INDEX([1]Sizer!$A:$A,(ROW()-2)/3+7),"")</f>
        <v>45390</v>
      </c>
      <c r="B305" s="51">
        <f>IF($A305&lt;&gt;"",INDEX([1]Sizer!EF:EF,(ROW()-2)/3+7),"")</f>
        <v>0</v>
      </c>
      <c r="C305" s="51">
        <f>IF($A305&lt;&gt;"",INDEX([1]Sizer!EG:EG,(ROW()-2)/3+7),"")</f>
        <v>2</v>
      </c>
      <c r="D305" s="51">
        <f>IF($A305&lt;&gt;"",INDEX([1]Sizer!EH:EH,(ROW()-2)/3+7),"")</f>
        <v>0</v>
      </c>
      <c r="E305" s="51">
        <f>IF($A305&lt;&gt;"",INDEX([1]Sizer!EI:EI,(ROW()-2)/3+7),"")</f>
        <v>0.5</v>
      </c>
      <c r="F305" s="51">
        <f>IF($A305&lt;&gt;"",INDEX([1]Sizer!EJ:EJ,(ROW()-2)/3+7),"")</f>
        <v>0</v>
      </c>
      <c r="G305" s="51">
        <f>IF($A305&lt;&gt;"",INDEX([1]Sizer!EK:EK,(ROW()-2)/3+7),"")</f>
        <v>1</v>
      </c>
      <c r="H305" s="51">
        <f>IF($A305&lt;&gt;"",INDEX([1]Sizer!EL:EL,(ROW()-2)/3+7),"")</f>
        <v>-0.5</v>
      </c>
      <c r="I305" s="51">
        <f>IF($A305&lt;&gt;"",INDEX([1]Sizer!EM:EM,(ROW()-2)/3+7),"")</f>
        <v>-1.5</v>
      </c>
      <c r="J305" s="51">
        <f>IF($A305&lt;&gt;"",INDEX([1]Sizer!EN:EN,(ROW()-2)/3+7),"")</f>
        <v>0</v>
      </c>
      <c r="K305" s="51">
        <f>IF($A305&lt;&gt;"",INDEX([1]Sizer!EO:EO,(ROW()-2)/3+7),"")</f>
        <v>0</v>
      </c>
      <c r="L305" s="51">
        <f>IF($A305&lt;&gt;"",INDEX([1]Sizer!EP:EP,(ROW()-2)/3+7),"")</f>
        <v>0</v>
      </c>
      <c r="M305" s="51">
        <f>IF($A305&lt;&gt;"",INDEX([1]Sizer!EQ:EQ,(ROW()-2)/3+7),"")</f>
        <v>1</v>
      </c>
      <c r="N305" s="51">
        <f>IF($A305&lt;&gt;"",INDEX([1]Sizer!ER:ER,(ROW()-2)/3+7),"")</f>
        <v>0</v>
      </c>
      <c r="O305" s="51">
        <f>IF($A305&lt;&gt;"",INDEX([1]Sizer!ES:ES,(ROW()-2)/3+7),"")</f>
        <v>0</v>
      </c>
      <c r="P305" s="51">
        <f>IF($A305&lt;&gt;"",INDEX([1]Sizer!ET:ET,(ROW()-2)/3+7),"")</f>
        <v>2.5</v>
      </c>
      <c r="Q305" s="51">
        <f>IF($A305&lt;&gt;"",INDEX([1]Sizer!EU:EU,(ROW()-2)/3+7),"")</f>
        <v>0</v>
      </c>
      <c r="R305" s="51">
        <f>IF($A305&lt;&gt;"",INDEX([1]Sizer!EV:EV,(ROW()-2)/3+7),"")</f>
        <v>3</v>
      </c>
      <c r="S305" s="51">
        <f>IF($A305&lt;&gt;"",INDEX([1]Sizer!EW:EW,(ROW()-2)/3+7),"")</f>
        <v>0</v>
      </c>
      <c r="T305" s="51">
        <f>IF($A305&lt;&gt;"",INDEX([1]Sizer!EX:EX,(ROW()-2)/3+7),"")</f>
        <v>0</v>
      </c>
      <c r="U305" s="51">
        <f>IF($A305&lt;&gt;"",INDEX([1]Sizer!EY:EY,(ROW()-2)/3+7),"")</f>
        <v>1</v>
      </c>
      <c r="V305" s="51">
        <f>IF($A305&lt;&gt;"",INDEX([1]Sizer!EZ:EZ,(ROW()-2)/3+7),"")</f>
        <v>1.5</v>
      </c>
      <c r="W305" s="51">
        <f>IF($A305&lt;&gt;"",INDEX([1]Sizer!FA:FA,(ROW()-2)/3+7),"")</f>
        <v>0</v>
      </c>
      <c r="X305" s="51">
        <f>IF($A305&lt;&gt;"",INDEX([1]Sizer!FB:FB,(ROW()-2)/3+7),"")</f>
        <v>0</v>
      </c>
      <c r="Y305" s="51">
        <f>IF($A305&lt;&gt;"",INDEX([1]Sizer!FC:FC,(ROW()-2)/3+7),"")</f>
        <v>0</v>
      </c>
      <c r="Z305" s="51">
        <f>IF($A305&lt;&gt;"",INDEX([1]Sizer!FD:FD,(ROW()-2)/3+7),"")</f>
        <v>0</v>
      </c>
      <c r="AA305" s="52">
        <f>IF($A305&lt;&gt;"",INDEX([1]Sizer!$AB:$AB,(ROW()-2)/3+7)*'[1]Dashboard (Model)'!$U$2,"")</f>
        <v>0.03</v>
      </c>
    </row>
    <row r="306" spans="1:27" x14ac:dyDescent="0.2">
      <c r="A306" s="59"/>
      <c r="B306" s="53">
        <f>IF($A305&lt;&gt;"",INDEX([1]Sizer!B:B,(ROW()-3)/3+7),"")</f>
        <v>0</v>
      </c>
      <c r="C306" s="53">
        <f>IF($A305&lt;&gt;"",INDEX([1]Sizer!C:C,(ROW()-3)/3+7),"")</f>
        <v>1.6832583682008368E-2</v>
      </c>
      <c r="D306" s="53">
        <f>IF($A305&lt;&gt;"",INDEX([1]Sizer!D:D,(ROW()-3)/3+7),"")</f>
        <v>0</v>
      </c>
      <c r="E306" s="53">
        <f>IF($A305&lt;&gt;"",INDEX([1]Sizer!E:E,(ROW()-3)/3+7),"")</f>
        <v>5.3600032959789067E-3</v>
      </c>
      <c r="F306" s="53">
        <f>IF($A305&lt;&gt;"",INDEX([1]Sizer!F:F,(ROW()-3)/3+7),"")</f>
        <v>0</v>
      </c>
      <c r="G306" s="53">
        <f>IF($A305&lt;&gt;"",INDEX([1]Sizer!G:G,(ROW()-3)/3+7),"")</f>
        <v>1.2442801556420234E-2</v>
      </c>
      <c r="H306" s="53">
        <f>IF($A305&lt;&gt;"",INDEX([1]Sizer!H:H,(ROW()-3)/3+7),"")</f>
        <v>-1.0419681088314004E-2</v>
      </c>
      <c r="I306" s="53">
        <f>IF($A305&lt;&gt;"",INDEX([1]Sizer!I:I,(ROW()-3)/3+7),"")</f>
        <v>-2.5516082635983262E-2</v>
      </c>
      <c r="J306" s="53">
        <f>IF($A305&lt;&gt;"",INDEX([1]Sizer!J:J,(ROW()-3)/3+7),"")</f>
        <v>0</v>
      </c>
      <c r="K306" s="53">
        <f>IF($A305&lt;&gt;"",INDEX([1]Sizer!K:K,(ROW()-3)/3+7),"")</f>
        <v>0</v>
      </c>
      <c r="L306" s="53">
        <f>IF($A305&lt;&gt;"",INDEX([1]Sizer!L:L,(ROW()-3)/3+7),"")</f>
        <v>0</v>
      </c>
      <c r="M306" s="53">
        <f>IF($A305&lt;&gt;"",INDEX([1]Sizer!M:M,(ROW()-3)/3+7),"")</f>
        <v>1.4430505415162454E-2</v>
      </c>
      <c r="N306" s="53">
        <f>IF($A305&lt;&gt;"",INDEX([1]Sizer!N:N,(ROW()-3)/3+7),"")</f>
        <v>0</v>
      </c>
      <c r="O306" s="53">
        <f>IF($A305&lt;&gt;"",INDEX([1]Sizer!O:O,(ROW()-3)/3+7),"")</f>
        <v>0</v>
      </c>
      <c r="P306" s="53">
        <f>IF($A305&lt;&gt;"",INDEX([1]Sizer!P:P,(ROW()-3)/3+7),"")</f>
        <v>2.1304435127978819E-2</v>
      </c>
      <c r="Q306" s="53">
        <f>IF($A305&lt;&gt;"",INDEX([1]Sizer!Q:Q,(ROW()-3)/3+7),"")</f>
        <v>0</v>
      </c>
      <c r="R306" s="53">
        <f>IF($A305&lt;&gt;"",INDEX([1]Sizer!R:R,(ROW()-3)/3+7),"")</f>
        <v>2.2359715670024226E-2</v>
      </c>
      <c r="S306" s="53">
        <f>IF($A305&lt;&gt;"",INDEX([1]Sizer!S:S,(ROW()-3)/3+7),"")</f>
        <v>0</v>
      </c>
      <c r="T306" s="53">
        <f>IF($A305&lt;&gt;"",INDEX([1]Sizer!T:T,(ROW()-3)/3+7),"")</f>
        <v>0</v>
      </c>
      <c r="U306" s="53">
        <f>IF($A305&lt;&gt;"",INDEX([1]Sizer!U:U,(ROW()-3)/3+7),"")</f>
        <v>2.0430209953343704E-2</v>
      </c>
      <c r="V306" s="53">
        <f>IF($A305&lt;&gt;"",INDEX([1]Sizer!V:V,(ROW()-3)/3+7),"")</f>
        <v>2.4390000000000002E-2</v>
      </c>
      <c r="W306" s="53">
        <f>IF($A305&lt;&gt;"",INDEX([1]Sizer!W:W,(ROW()-3)/3+7),"")</f>
        <v>0</v>
      </c>
      <c r="X306" s="53">
        <f>IF($A305&lt;&gt;"",INDEX([1]Sizer!X:X,(ROW()-3)/3+7),"")</f>
        <v>0</v>
      </c>
      <c r="Y306" s="53">
        <f>IF($A305&lt;&gt;"",INDEX([1]Sizer!Y:Y,(ROW()-3)/3+7),"")</f>
        <v>0</v>
      </c>
      <c r="Z306" s="53">
        <f>IF($A305&lt;&gt;"",INDEX([1]Sizer!Z:Z,(ROW()-3)/3+7),"")</f>
        <v>0</v>
      </c>
      <c r="AA306" s="53">
        <f>IF($A305&lt;&gt;"",SUM($B306:$Z306),"")</f>
        <v>0.10161449097661945</v>
      </c>
    </row>
    <row r="307" spans="1:27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</row>
    <row r="308" spans="1:27" x14ac:dyDescent="0.2">
      <c r="A308" s="59">
        <f>IF(INDEX([1]Sizer!$A:$A,(ROW()-2)/3+7)&lt;&gt;"",INDEX([1]Sizer!$A:$A,(ROW()-2)/3+7),"")</f>
        <v>45391</v>
      </c>
      <c r="B308" s="51">
        <f>IF($A308&lt;&gt;"",INDEX([1]Sizer!EF:EF,(ROW()-2)/3+7),"")</f>
        <v>0</v>
      </c>
      <c r="C308" s="51">
        <f>IF($A308&lt;&gt;"",INDEX([1]Sizer!EG:EG,(ROW()-2)/3+7),"")</f>
        <v>2</v>
      </c>
      <c r="D308" s="51">
        <f>IF($A308&lt;&gt;"",INDEX([1]Sizer!EH:EH,(ROW()-2)/3+7),"")</f>
        <v>0</v>
      </c>
      <c r="E308" s="51">
        <f>IF($A308&lt;&gt;"",INDEX([1]Sizer!EI:EI,(ROW()-2)/3+7),"")</f>
        <v>0.5</v>
      </c>
      <c r="F308" s="51">
        <f>IF($A308&lt;&gt;"",INDEX([1]Sizer!EJ:EJ,(ROW()-2)/3+7),"")</f>
        <v>0</v>
      </c>
      <c r="G308" s="51">
        <f>IF($A308&lt;&gt;"",INDEX([1]Sizer!EK:EK,(ROW()-2)/3+7),"")</f>
        <v>1</v>
      </c>
      <c r="H308" s="51">
        <f>IF($A308&lt;&gt;"",INDEX([1]Sizer!EL:EL,(ROW()-2)/3+7),"")</f>
        <v>-0.5</v>
      </c>
      <c r="I308" s="51">
        <f>IF($A308&lt;&gt;"",INDEX([1]Sizer!EM:EM,(ROW()-2)/3+7),"")</f>
        <v>-1.5</v>
      </c>
      <c r="J308" s="51">
        <f>IF($A308&lt;&gt;"",INDEX([1]Sizer!EN:EN,(ROW()-2)/3+7),"")</f>
        <v>0</v>
      </c>
      <c r="K308" s="51">
        <f>IF($A308&lt;&gt;"",INDEX([1]Sizer!EO:EO,(ROW()-2)/3+7),"")</f>
        <v>0</v>
      </c>
      <c r="L308" s="51">
        <f>IF($A308&lt;&gt;"",INDEX([1]Sizer!EP:EP,(ROW()-2)/3+7),"")</f>
        <v>0</v>
      </c>
      <c r="M308" s="51">
        <f>IF($A308&lt;&gt;"",INDEX([1]Sizer!EQ:EQ,(ROW()-2)/3+7),"")</f>
        <v>1</v>
      </c>
      <c r="N308" s="51">
        <f>IF($A308&lt;&gt;"",INDEX([1]Sizer!ER:ER,(ROW()-2)/3+7),"")</f>
        <v>0</v>
      </c>
      <c r="O308" s="51">
        <f>IF($A308&lt;&gt;"",INDEX([1]Sizer!ES:ES,(ROW()-2)/3+7),"")</f>
        <v>0</v>
      </c>
      <c r="P308" s="51">
        <f>IF($A308&lt;&gt;"",INDEX([1]Sizer!ET:ET,(ROW()-2)/3+7),"")</f>
        <v>2</v>
      </c>
      <c r="Q308" s="51">
        <f>IF($A308&lt;&gt;"",INDEX([1]Sizer!EU:EU,(ROW()-2)/3+7),"")</f>
        <v>0</v>
      </c>
      <c r="R308" s="51">
        <f>IF($A308&lt;&gt;"",INDEX([1]Sizer!EV:EV,(ROW()-2)/3+7),"")</f>
        <v>3</v>
      </c>
      <c r="S308" s="51">
        <f>IF($A308&lt;&gt;"",INDEX([1]Sizer!EW:EW,(ROW()-2)/3+7),"")</f>
        <v>0</v>
      </c>
      <c r="T308" s="51">
        <f>IF($A308&lt;&gt;"",INDEX([1]Sizer!EX:EX,(ROW()-2)/3+7),"")</f>
        <v>0</v>
      </c>
      <c r="U308" s="51">
        <f>IF($A308&lt;&gt;"",INDEX([1]Sizer!EY:EY,(ROW()-2)/3+7),"")</f>
        <v>1</v>
      </c>
      <c r="V308" s="51">
        <f>IF($A308&lt;&gt;"",INDEX([1]Sizer!EZ:EZ,(ROW()-2)/3+7),"")</f>
        <v>1.5</v>
      </c>
      <c r="W308" s="51">
        <f>IF($A308&lt;&gt;"",INDEX([1]Sizer!FA:FA,(ROW()-2)/3+7),"")</f>
        <v>0</v>
      </c>
      <c r="X308" s="51">
        <f>IF($A308&lt;&gt;"",INDEX([1]Sizer!FB:FB,(ROW()-2)/3+7),"")</f>
        <v>0</v>
      </c>
      <c r="Y308" s="51">
        <f>IF($A308&lt;&gt;"",INDEX([1]Sizer!FC:FC,(ROW()-2)/3+7),"")</f>
        <v>0</v>
      </c>
      <c r="Z308" s="51">
        <f>IF($A308&lt;&gt;"",INDEX([1]Sizer!FD:FD,(ROW()-2)/3+7),"")</f>
        <v>0</v>
      </c>
      <c r="AA308" s="52">
        <f>IF($A308&lt;&gt;"",INDEX([1]Sizer!$AB:$AB,(ROW()-2)/3+7)*'[1]Dashboard (Model)'!$U$2,"")</f>
        <v>0.03</v>
      </c>
    </row>
    <row r="309" spans="1:27" x14ac:dyDescent="0.2">
      <c r="A309" s="59"/>
      <c r="B309" s="53">
        <f>IF($A308&lt;&gt;"",INDEX([1]Sizer!B:B,(ROW()-3)/3+7),"")</f>
        <v>0</v>
      </c>
      <c r="C309" s="53">
        <f>IF($A308&lt;&gt;"",INDEX([1]Sizer!C:C,(ROW()-3)/3+7),"")</f>
        <v>1.6832583682008368E-2</v>
      </c>
      <c r="D309" s="53">
        <f>IF($A308&lt;&gt;"",INDEX([1]Sizer!D:D,(ROW()-3)/3+7),"")</f>
        <v>0</v>
      </c>
      <c r="E309" s="53">
        <f>IF($A308&lt;&gt;"",INDEX([1]Sizer!E:E,(ROW()-3)/3+7),"")</f>
        <v>5.3600032959789067E-3</v>
      </c>
      <c r="F309" s="53">
        <f>IF($A308&lt;&gt;"",INDEX([1]Sizer!F:F,(ROW()-3)/3+7),"")</f>
        <v>0</v>
      </c>
      <c r="G309" s="53">
        <f>IF($A308&lt;&gt;"",INDEX([1]Sizer!G:G,(ROW()-3)/3+7),"")</f>
        <v>1.2442801556420234E-2</v>
      </c>
      <c r="H309" s="53">
        <f>IF($A308&lt;&gt;"",INDEX([1]Sizer!H:H,(ROW()-3)/3+7),"")</f>
        <v>-1.0419681088314004E-2</v>
      </c>
      <c r="I309" s="53">
        <f>IF($A308&lt;&gt;"",INDEX([1]Sizer!I:I,(ROW()-3)/3+7),"")</f>
        <v>-2.5516082635983262E-2</v>
      </c>
      <c r="J309" s="53">
        <f>IF($A308&lt;&gt;"",INDEX([1]Sizer!J:J,(ROW()-3)/3+7),"")</f>
        <v>0</v>
      </c>
      <c r="K309" s="53">
        <f>IF($A308&lt;&gt;"",INDEX([1]Sizer!K:K,(ROW()-3)/3+7),"")</f>
        <v>0</v>
      </c>
      <c r="L309" s="53">
        <f>IF($A308&lt;&gt;"",INDEX([1]Sizer!L:L,(ROW()-3)/3+7),"")</f>
        <v>0</v>
      </c>
      <c r="M309" s="53">
        <f>IF($A308&lt;&gt;"",INDEX([1]Sizer!M:M,(ROW()-3)/3+7),"")</f>
        <v>1.4430505415162454E-2</v>
      </c>
      <c r="N309" s="53">
        <f>IF($A308&lt;&gt;"",INDEX([1]Sizer!N:N,(ROW()-3)/3+7),"")</f>
        <v>0</v>
      </c>
      <c r="O309" s="53">
        <f>IF($A308&lt;&gt;"",INDEX([1]Sizer!O:O,(ROW()-3)/3+7),"")</f>
        <v>0</v>
      </c>
      <c r="P309" s="53">
        <f>IF($A308&lt;&gt;"",INDEX([1]Sizer!P:P,(ROW()-3)/3+7),"")</f>
        <v>1.721916696718355E-2</v>
      </c>
      <c r="Q309" s="53">
        <f>IF($A308&lt;&gt;"",INDEX([1]Sizer!Q:Q,(ROW()-3)/3+7),"")</f>
        <v>0</v>
      </c>
      <c r="R309" s="53">
        <f>IF($A308&lt;&gt;"",INDEX([1]Sizer!R:R,(ROW()-3)/3+7),"")</f>
        <v>2.2359715670024226E-2</v>
      </c>
      <c r="S309" s="53">
        <f>IF($A308&lt;&gt;"",INDEX([1]Sizer!S:S,(ROW()-3)/3+7),"")</f>
        <v>0</v>
      </c>
      <c r="T309" s="53">
        <f>IF($A308&lt;&gt;"",INDEX([1]Sizer!T:T,(ROW()-3)/3+7),"")</f>
        <v>0</v>
      </c>
      <c r="U309" s="53">
        <f>IF($A308&lt;&gt;"",INDEX([1]Sizer!U:U,(ROW()-3)/3+7),"")</f>
        <v>2.0430209953343704E-2</v>
      </c>
      <c r="V309" s="53">
        <f>IF($A308&lt;&gt;"",INDEX([1]Sizer!V:V,(ROW()-3)/3+7),"")</f>
        <v>2.4390000000000002E-2</v>
      </c>
      <c r="W309" s="53">
        <f>IF($A308&lt;&gt;"",INDEX([1]Sizer!W:W,(ROW()-3)/3+7),"")</f>
        <v>0</v>
      </c>
      <c r="X309" s="53">
        <f>IF($A308&lt;&gt;"",INDEX([1]Sizer!X:X,(ROW()-3)/3+7),"")</f>
        <v>0</v>
      </c>
      <c r="Y309" s="53">
        <f>IF($A308&lt;&gt;"",INDEX([1]Sizer!Y:Y,(ROW()-3)/3+7),"")</f>
        <v>0</v>
      </c>
      <c r="Z309" s="53">
        <f>IF($A308&lt;&gt;"",INDEX([1]Sizer!Z:Z,(ROW()-3)/3+7),"")</f>
        <v>0</v>
      </c>
      <c r="AA309" s="53">
        <f>IF($A308&lt;&gt;"",SUM($B309:$Z309),"")</f>
        <v>9.7529222815824185E-2</v>
      </c>
    </row>
    <row r="310" spans="1:27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</row>
    <row r="311" spans="1:27" x14ac:dyDescent="0.2">
      <c r="A311" s="59">
        <f>IF(INDEX([1]Sizer!$A:$A,(ROW()-2)/3+7)&lt;&gt;"",INDEX([1]Sizer!$A:$A,(ROW()-2)/3+7),"")</f>
        <v>45392</v>
      </c>
      <c r="B311" s="51">
        <f>IF($A311&lt;&gt;"",INDEX([1]Sizer!EF:EF,(ROW()-2)/3+7),"")</f>
        <v>0</v>
      </c>
      <c r="C311" s="51">
        <f>IF($A311&lt;&gt;"",INDEX([1]Sizer!EG:EG,(ROW()-2)/3+7),"")</f>
        <v>2</v>
      </c>
      <c r="D311" s="51">
        <f>IF($A311&lt;&gt;"",INDEX([1]Sizer!EH:EH,(ROW()-2)/3+7),"")</f>
        <v>0</v>
      </c>
      <c r="E311" s="51">
        <f>IF($A311&lt;&gt;"",INDEX([1]Sizer!EI:EI,(ROW()-2)/3+7),"")</f>
        <v>0.5</v>
      </c>
      <c r="F311" s="51">
        <f>IF($A311&lt;&gt;"",INDEX([1]Sizer!EJ:EJ,(ROW()-2)/3+7),"")</f>
        <v>0</v>
      </c>
      <c r="G311" s="51">
        <f>IF($A311&lt;&gt;"",INDEX([1]Sizer!EK:EK,(ROW()-2)/3+7),"")</f>
        <v>1</v>
      </c>
      <c r="H311" s="51">
        <f>IF($A311&lt;&gt;"",INDEX([1]Sizer!EL:EL,(ROW()-2)/3+7),"")</f>
        <v>-0.5</v>
      </c>
      <c r="I311" s="51">
        <f>IF($A311&lt;&gt;"",INDEX([1]Sizer!EM:EM,(ROW()-2)/3+7),"")</f>
        <v>-2</v>
      </c>
      <c r="J311" s="51">
        <f>IF($A311&lt;&gt;"",INDEX([1]Sizer!EN:EN,(ROW()-2)/3+7),"")</f>
        <v>0</v>
      </c>
      <c r="K311" s="51">
        <f>IF($A311&lt;&gt;"",INDEX([1]Sizer!EO:EO,(ROW()-2)/3+7),"")</f>
        <v>0</v>
      </c>
      <c r="L311" s="51">
        <f>IF($A311&lt;&gt;"",INDEX([1]Sizer!EP:EP,(ROW()-2)/3+7),"")</f>
        <v>0</v>
      </c>
      <c r="M311" s="51">
        <f>IF($A311&lt;&gt;"",INDEX([1]Sizer!EQ:EQ,(ROW()-2)/3+7),"")</f>
        <v>1</v>
      </c>
      <c r="N311" s="51">
        <f>IF($A311&lt;&gt;"",INDEX([1]Sizer!ER:ER,(ROW()-2)/3+7),"")</f>
        <v>0</v>
      </c>
      <c r="O311" s="51">
        <f>IF($A311&lt;&gt;"",INDEX([1]Sizer!ES:ES,(ROW()-2)/3+7),"")</f>
        <v>0</v>
      </c>
      <c r="P311" s="51">
        <f>IF($A311&lt;&gt;"",INDEX([1]Sizer!ET:ET,(ROW()-2)/3+7),"")</f>
        <v>2.5</v>
      </c>
      <c r="Q311" s="51">
        <f>IF($A311&lt;&gt;"",INDEX([1]Sizer!EU:EU,(ROW()-2)/3+7),"")</f>
        <v>0</v>
      </c>
      <c r="R311" s="51">
        <f>IF($A311&lt;&gt;"",INDEX([1]Sizer!EV:EV,(ROW()-2)/3+7),"")</f>
        <v>3</v>
      </c>
      <c r="S311" s="51">
        <f>IF($A311&lt;&gt;"",INDEX([1]Sizer!EW:EW,(ROW()-2)/3+7),"")</f>
        <v>0</v>
      </c>
      <c r="T311" s="51">
        <f>IF($A311&lt;&gt;"",INDEX([1]Sizer!EX:EX,(ROW()-2)/3+7),"")</f>
        <v>0</v>
      </c>
      <c r="U311" s="51">
        <f>IF($A311&lt;&gt;"",INDEX([1]Sizer!EY:EY,(ROW()-2)/3+7),"")</f>
        <v>1</v>
      </c>
      <c r="V311" s="51">
        <f>IF($A311&lt;&gt;"",INDEX([1]Sizer!EZ:EZ,(ROW()-2)/3+7),"")</f>
        <v>1.5</v>
      </c>
      <c r="W311" s="51">
        <f>IF($A311&lt;&gt;"",INDEX([1]Sizer!FA:FA,(ROW()-2)/3+7),"")</f>
        <v>0</v>
      </c>
      <c r="X311" s="51">
        <f>IF($A311&lt;&gt;"",INDEX([1]Sizer!FB:FB,(ROW()-2)/3+7),"")</f>
        <v>0</v>
      </c>
      <c r="Y311" s="51">
        <f>IF($A311&lt;&gt;"",INDEX([1]Sizer!FC:FC,(ROW()-2)/3+7),"")</f>
        <v>0</v>
      </c>
      <c r="Z311" s="51">
        <f>IF($A311&lt;&gt;"",INDEX([1]Sizer!FD:FD,(ROW()-2)/3+7),"")</f>
        <v>0</v>
      </c>
      <c r="AA311" s="52">
        <f>IF($A311&lt;&gt;"",INDEX([1]Sizer!$AB:$AB,(ROW()-2)/3+7)*'[1]Dashboard (Model)'!$U$2,"")</f>
        <v>0.03</v>
      </c>
    </row>
    <row r="312" spans="1:27" x14ac:dyDescent="0.2">
      <c r="A312" s="59"/>
      <c r="B312" s="53">
        <f>IF($A311&lt;&gt;"",INDEX([1]Sizer!B:B,(ROW()-3)/3+7),"")</f>
        <v>0</v>
      </c>
      <c r="C312" s="53">
        <f>IF($A311&lt;&gt;"",INDEX([1]Sizer!C:C,(ROW()-3)/3+7),"")</f>
        <v>1.6832583682008368E-2</v>
      </c>
      <c r="D312" s="53">
        <f>IF($A311&lt;&gt;"",INDEX([1]Sizer!D:D,(ROW()-3)/3+7),"")</f>
        <v>0</v>
      </c>
      <c r="E312" s="53">
        <f>IF($A311&lt;&gt;"",INDEX([1]Sizer!E:E,(ROW()-3)/3+7),"")</f>
        <v>5.3600032959789067E-3</v>
      </c>
      <c r="F312" s="53">
        <f>IF($A311&lt;&gt;"",INDEX([1]Sizer!F:F,(ROW()-3)/3+7),"")</f>
        <v>0</v>
      </c>
      <c r="G312" s="53">
        <f>IF($A311&lt;&gt;"",INDEX([1]Sizer!G:G,(ROW()-3)/3+7),"")</f>
        <v>1.2442801556420234E-2</v>
      </c>
      <c r="H312" s="53">
        <f>IF($A311&lt;&gt;"",INDEX([1]Sizer!H:H,(ROW()-3)/3+7),"")</f>
        <v>-1.0419681088314004E-2</v>
      </c>
      <c r="I312" s="53">
        <f>IF($A311&lt;&gt;"",INDEX([1]Sizer!I:I,(ROW()-3)/3+7),"")</f>
        <v>-3.3003092783505147E-2</v>
      </c>
      <c r="J312" s="53">
        <f>IF($A311&lt;&gt;"",INDEX([1]Sizer!J:J,(ROW()-3)/3+7),"")</f>
        <v>0</v>
      </c>
      <c r="K312" s="53">
        <f>IF($A311&lt;&gt;"",INDEX([1]Sizer!K:K,(ROW()-3)/3+7),"")</f>
        <v>0</v>
      </c>
      <c r="L312" s="53">
        <f>IF($A311&lt;&gt;"",INDEX([1]Sizer!L:L,(ROW()-3)/3+7),"")</f>
        <v>0</v>
      </c>
      <c r="M312" s="53">
        <f>IF($A311&lt;&gt;"",INDEX([1]Sizer!M:M,(ROW()-3)/3+7),"")</f>
        <v>1.4430505415162454E-2</v>
      </c>
      <c r="N312" s="53">
        <f>IF($A311&lt;&gt;"",INDEX([1]Sizer!N:N,(ROW()-3)/3+7),"")</f>
        <v>0</v>
      </c>
      <c r="O312" s="53">
        <f>IF($A311&lt;&gt;"",INDEX([1]Sizer!O:O,(ROW()-3)/3+7),"")</f>
        <v>0</v>
      </c>
      <c r="P312" s="53">
        <f>IF($A311&lt;&gt;"",INDEX([1]Sizer!P:P,(ROW()-3)/3+7),"")</f>
        <v>2.1120469739619979E-2</v>
      </c>
      <c r="Q312" s="53">
        <f>IF($A311&lt;&gt;"",INDEX([1]Sizer!Q:Q,(ROW()-3)/3+7),"")</f>
        <v>0</v>
      </c>
      <c r="R312" s="53">
        <f>IF($A311&lt;&gt;"",INDEX([1]Sizer!R:R,(ROW()-3)/3+7),"")</f>
        <v>2.2359715670024226E-2</v>
      </c>
      <c r="S312" s="53">
        <f>IF($A311&lt;&gt;"",INDEX([1]Sizer!S:S,(ROW()-3)/3+7),"")</f>
        <v>0</v>
      </c>
      <c r="T312" s="53">
        <f>IF($A311&lt;&gt;"",INDEX([1]Sizer!T:T,(ROW()-3)/3+7),"")</f>
        <v>0</v>
      </c>
      <c r="U312" s="53">
        <f>IF($A311&lt;&gt;"",INDEX([1]Sizer!U:U,(ROW()-3)/3+7),"")</f>
        <v>2.0430209953343704E-2</v>
      </c>
      <c r="V312" s="53">
        <f>IF($A311&lt;&gt;"",INDEX([1]Sizer!V:V,(ROW()-3)/3+7),"")</f>
        <v>2.4390000000000002E-2</v>
      </c>
      <c r="W312" s="53">
        <f>IF($A311&lt;&gt;"",INDEX([1]Sizer!W:W,(ROW()-3)/3+7),"")</f>
        <v>0</v>
      </c>
      <c r="X312" s="53">
        <f>IF($A311&lt;&gt;"",INDEX([1]Sizer!X:X,(ROW()-3)/3+7),"")</f>
        <v>0</v>
      </c>
      <c r="Y312" s="53">
        <f>IF($A311&lt;&gt;"",INDEX([1]Sizer!Y:Y,(ROW()-3)/3+7),"")</f>
        <v>0</v>
      </c>
      <c r="Z312" s="53">
        <f>IF($A311&lt;&gt;"",INDEX([1]Sizer!Z:Z,(ROW()-3)/3+7),"")</f>
        <v>0</v>
      </c>
      <c r="AA312" s="53">
        <f>IF($A311&lt;&gt;"",SUM($B312:$Z312),"")</f>
        <v>9.3943515440738729E-2</v>
      </c>
    </row>
    <row r="313" spans="1:27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</row>
    <row r="314" spans="1:27" x14ac:dyDescent="0.2">
      <c r="A314" s="59">
        <f>IF(INDEX([1]Sizer!$A:$A,(ROW()-2)/3+7)&lt;&gt;"",INDEX([1]Sizer!$A:$A,(ROW()-2)/3+7),"")</f>
        <v>45393</v>
      </c>
      <c r="B314" s="51">
        <f>IF($A314&lt;&gt;"",INDEX([1]Sizer!EF:EF,(ROW()-2)/3+7),"")</f>
        <v>0</v>
      </c>
      <c r="C314" s="51">
        <f>IF($A314&lt;&gt;"",INDEX([1]Sizer!EG:EG,(ROW()-2)/3+7),"")</f>
        <v>2</v>
      </c>
      <c r="D314" s="51">
        <f>IF($A314&lt;&gt;"",INDEX([1]Sizer!EH:EH,(ROW()-2)/3+7),"")</f>
        <v>0</v>
      </c>
      <c r="E314" s="51">
        <f>IF($A314&lt;&gt;"",INDEX([1]Sizer!EI:EI,(ROW()-2)/3+7),"")</f>
        <v>0.5</v>
      </c>
      <c r="F314" s="51">
        <f>IF($A314&lt;&gt;"",INDEX([1]Sizer!EJ:EJ,(ROW()-2)/3+7),"")</f>
        <v>0</v>
      </c>
      <c r="G314" s="51">
        <f>IF($A314&lt;&gt;"",INDEX([1]Sizer!EK:EK,(ROW()-2)/3+7),"")</f>
        <v>1</v>
      </c>
      <c r="H314" s="51">
        <f>IF($A314&lt;&gt;"",INDEX([1]Sizer!EL:EL,(ROW()-2)/3+7),"")</f>
        <v>-0.5</v>
      </c>
      <c r="I314" s="51">
        <f>IF($A314&lt;&gt;"",INDEX([1]Sizer!EM:EM,(ROW()-2)/3+7),"")</f>
        <v>-1.5</v>
      </c>
      <c r="J314" s="51">
        <f>IF($A314&lt;&gt;"",INDEX([1]Sizer!EN:EN,(ROW()-2)/3+7),"")</f>
        <v>0</v>
      </c>
      <c r="K314" s="51">
        <f>IF($A314&lt;&gt;"",INDEX([1]Sizer!EO:EO,(ROW()-2)/3+7),"")</f>
        <v>0</v>
      </c>
      <c r="L314" s="51">
        <f>IF($A314&lt;&gt;"",INDEX([1]Sizer!EP:EP,(ROW()-2)/3+7),"")</f>
        <v>0</v>
      </c>
      <c r="M314" s="51">
        <f>IF($A314&lt;&gt;"",INDEX([1]Sizer!EQ:EQ,(ROW()-2)/3+7),"")</f>
        <v>1</v>
      </c>
      <c r="N314" s="51">
        <f>IF($A314&lt;&gt;"",INDEX([1]Sizer!ER:ER,(ROW()-2)/3+7),"")</f>
        <v>0</v>
      </c>
      <c r="O314" s="51">
        <f>IF($A314&lt;&gt;"",INDEX([1]Sizer!ES:ES,(ROW()-2)/3+7),"")</f>
        <v>0</v>
      </c>
      <c r="P314" s="51">
        <f>IF($A314&lt;&gt;"",INDEX([1]Sizer!ET:ET,(ROW()-2)/3+7),"")</f>
        <v>2.5</v>
      </c>
      <c r="Q314" s="51">
        <f>IF($A314&lt;&gt;"",INDEX([1]Sizer!EU:EU,(ROW()-2)/3+7),"")</f>
        <v>0</v>
      </c>
      <c r="R314" s="51">
        <f>IF($A314&lt;&gt;"",INDEX([1]Sizer!EV:EV,(ROW()-2)/3+7),"")</f>
        <v>3</v>
      </c>
      <c r="S314" s="51">
        <f>IF($A314&lt;&gt;"",INDEX([1]Sizer!EW:EW,(ROW()-2)/3+7),"")</f>
        <v>0</v>
      </c>
      <c r="T314" s="51">
        <f>IF($A314&lt;&gt;"",INDEX([1]Sizer!EX:EX,(ROW()-2)/3+7),"")</f>
        <v>0</v>
      </c>
      <c r="U314" s="51">
        <f>IF($A314&lt;&gt;"",INDEX([1]Sizer!EY:EY,(ROW()-2)/3+7),"")</f>
        <v>1</v>
      </c>
      <c r="V314" s="51">
        <f>IF($A314&lt;&gt;"",INDEX([1]Sizer!EZ:EZ,(ROW()-2)/3+7),"")</f>
        <v>1.5</v>
      </c>
      <c r="W314" s="51">
        <f>IF($A314&lt;&gt;"",INDEX([1]Sizer!FA:FA,(ROW()-2)/3+7),"")</f>
        <v>0</v>
      </c>
      <c r="X314" s="51">
        <f>IF($A314&lt;&gt;"",INDEX([1]Sizer!FB:FB,(ROW()-2)/3+7),"")</f>
        <v>0</v>
      </c>
      <c r="Y314" s="51">
        <f>IF($A314&lt;&gt;"",INDEX([1]Sizer!FC:FC,(ROW()-2)/3+7),"")</f>
        <v>0</v>
      </c>
      <c r="Z314" s="51">
        <f>IF($A314&lt;&gt;"",INDEX([1]Sizer!FD:FD,(ROW()-2)/3+7),"")</f>
        <v>0</v>
      </c>
      <c r="AA314" s="52">
        <f>IF($A314&lt;&gt;"",INDEX([1]Sizer!$AB:$AB,(ROW()-2)/3+7)*'[1]Dashboard (Model)'!$U$2,"")</f>
        <v>0.03</v>
      </c>
    </row>
    <row r="315" spans="1:27" x14ac:dyDescent="0.2">
      <c r="A315" s="59"/>
      <c r="B315" s="53">
        <f>IF($A314&lt;&gt;"",INDEX([1]Sizer!B:B,(ROW()-3)/3+7),"")</f>
        <v>0</v>
      </c>
      <c r="C315" s="53">
        <f>IF($A314&lt;&gt;"",INDEX([1]Sizer!C:C,(ROW()-3)/3+7),"")</f>
        <v>1.6832583682008368E-2</v>
      </c>
      <c r="D315" s="53">
        <f>IF($A314&lt;&gt;"",INDEX([1]Sizer!D:D,(ROW()-3)/3+7),"")</f>
        <v>0</v>
      </c>
      <c r="E315" s="53">
        <f>IF($A314&lt;&gt;"",INDEX([1]Sizer!E:E,(ROW()-3)/3+7),"")</f>
        <v>5.3600032959789067E-3</v>
      </c>
      <c r="F315" s="53">
        <f>IF($A314&lt;&gt;"",INDEX([1]Sizer!F:F,(ROW()-3)/3+7),"")</f>
        <v>0</v>
      </c>
      <c r="G315" s="53">
        <f>IF($A314&lt;&gt;"",INDEX([1]Sizer!G:G,(ROW()-3)/3+7),"")</f>
        <v>1.2442801556420234E-2</v>
      </c>
      <c r="H315" s="53">
        <f>IF($A314&lt;&gt;"",INDEX([1]Sizer!H:H,(ROW()-3)/3+7),"")</f>
        <v>-1.0419681088314004E-2</v>
      </c>
      <c r="I315" s="53">
        <f>IF($A314&lt;&gt;"",INDEX([1]Sizer!I:I,(ROW()-3)/3+7),"")</f>
        <v>-2.535882352941177E-2</v>
      </c>
      <c r="J315" s="53">
        <f>IF($A314&lt;&gt;"",INDEX([1]Sizer!J:J,(ROW()-3)/3+7),"")</f>
        <v>0</v>
      </c>
      <c r="K315" s="53">
        <f>IF($A314&lt;&gt;"",INDEX([1]Sizer!K:K,(ROW()-3)/3+7),"")</f>
        <v>0</v>
      </c>
      <c r="L315" s="53">
        <f>IF($A314&lt;&gt;"",INDEX([1]Sizer!L:L,(ROW()-3)/3+7),"")</f>
        <v>0</v>
      </c>
      <c r="M315" s="53">
        <f>IF($A314&lt;&gt;"",INDEX([1]Sizer!M:M,(ROW()-3)/3+7),"")</f>
        <v>1.4430505415162454E-2</v>
      </c>
      <c r="N315" s="53">
        <f>IF($A314&lt;&gt;"",INDEX([1]Sizer!N:N,(ROW()-3)/3+7),"")</f>
        <v>0</v>
      </c>
      <c r="O315" s="53">
        <f>IF($A314&lt;&gt;"",INDEX([1]Sizer!O:O,(ROW()-3)/3+7),"")</f>
        <v>0</v>
      </c>
      <c r="P315" s="53">
        <f>IF($A314&lt;&gt;"",INDEX([1]Sizer!P:P,(ROW()-3)/3+7),"")</f>
        <v>2.1120469739619979E-2</v>
      </c>
      <c r="Q315" s="53">
        <f>IF($A314&lt;&gt;"",INDEX([1]Sizer!Q:Q,(ROW()-3)/3+7),"")</f>
        <v>0</v>
      </c>
      <c r="R315" s="53">
        <f>IF($A314&lt;&gt;"",INDEX([1]Sizer!R:R,(ROW()-3)/3+7),"")</f>
        <v>2.2359715670024226E-2</v>
      </c>
      <c r="S315" s="53">
        <f>IF($A314&lt;&gt;"",INDEX([1]Sizer!S:S,(ROW()-3)/3+7),"")</f>
        <v>0</v>
      </c>
      <c r="T315" s="53">
        <f>IF($A314&lt;&gt;"",INDEX([1]Sizer!T:T,(ROW()-3)/3+7),"")</f>
        <v>0</v>
      </c>
      <c r="U315" s="53">
        <f>IF($A314&lt;&gt;"",INDEX([1]Sizer!U:U,(ROW()-3)/3+7),"")</f>
        <v>2.0430209953343704E-2</v>
      </c>
      <c r="V315" s="53">
        <f>IF($A314&lt;&gt;"",INDEX([1]Sizer!V:V,(ROW()-3)/3+7),"")</f>
        <v>2.4390000000000002E-2</v>
      </c>
      <c r="W315" s="53">
        <f>IF($A314&lt;&gt;"",INDEX([1]Sizer!W:W,(ROW()-3)/3+7),"")</f>
        <v>0</v>
      </c>
      <c r="X315" s="53">
        <f>IF($A314&lt;&gt;"",INDEX([1]Sizer!X:X,(ROW()-3)/3+7),"")</f>
        <v>0</v>
      </c>
      <c r="Y315" s="53">
        <f>IF($A314&lt;&gt;"",INDEX([1]Sizer!Y:Y,(ROW()-3)/3+7),"")</f>
        <v>0</v>
      </c>
      <c r="Z315" s="53">
        <f>IF($A314&lt;&gt;"",INDEX([1]Sizer!Z:Z,(ROW()-3)/3+7),"")</f>
        <v>0</v>
      </c>
      <c r="AA315" s="53">
        <f>IF($A314&lt;&gt;"",SUM($B315:$Z315),"")</f>
        <v>0.1015877846948321</v>
      </c>
    </row>
    <row r="316" spans="1:27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</row>
    <row r="317" spans="1:27" x14ac:dyDescent="0.2">
      <c r="A317" s="59">
        <f>IF(INDEX([1]Sizer!$A:$A,(ROW()-2)/3+7)&lt;&gt;"",INDEX([1]Sizer!$A:$A,(ROW()-2)/3+7),"")</f>
        <v>45394</v>
      </c>
      <c r="B317" s="51">
        <f>IF($A317&lt;&gt;"",INDEX([1]Sizer!EF:EF,(ROW()-2)/3+7),"")</f>
        <v>0</v>
      </c>
      <c r="C317" s="51">
        <f>IF($A317&lt;&gt;"",INDEX([1]Sizer!EG:EG,(ROW()-2)/3+7),"")</f>
        <v>2.5</v>
      </c>
      <c r="D317" s="51">
        <f>IF($A317&lt;&gt;"",INDEX([1]Sizer!EH:EH,(ROW()-2)/3+7),"")</f>
        <v>0</v>
      </c>
      <c r="E317" s="51">
        <f>IF($A317&lt;&gt;"",INDEX([1]Sizer!EI:EI,(ROW()-2)/3+7),"")</f>
        <v>0.5</v>
      </c>
      <c r="F317" s="51">
        <f>IF($A317&lt;&gt;"",INDEX([1]Sizer!EJ:EJ,(ROW()-2)/3+7),"")</f>
        <v>0</v>
      </c>
      <c r="G317" s="51">
        <f>IF($A317&lt;&gt;"",INDEX([1]Sizer!EK:EK,(ROW()-2)/3+7),"")</f>
        <v>1</v>
      </c>
      <c r="H317" s="51">
        <f>IF($A317&lt;&gt;"",INDEX([1]Sizer!EL:EL,(ROW()-2)/3+7),"")</f>
        <v>-0.5</v>
      </c>
      <c r="I317" s="51">
        <f>IF($A317&lt;&gt;"",INDEX([1]Sizer!EM:EM,(ROW()-2)/3+7),"")</f>
        <v>-1.5</v>
      </c>
      <c r="J317" s="51">
        <f>IF($A317&lt;&gt;"",INDEX([1]Sizer!EN:EN,(ROW()-2)/3+7),"")</f>
        <v>0</v>
      </c>
      <c r="K317" s="51">
        <f>IF($A317&lt;&gt;"",INDEX([1]Sizer!EO:EO,(ROW()-2)/3+7),"")</f>
        <v>0</v>
      </c>
      <c r="L317" s="51">
        <f>IF($A317&lt;&gt;"",INDEX([1]Sizer!EP:EP,(ROW()-2)/3+7),"")</f>
        <v>0</v>
      </c>
      <c r="M317" s="51">
        <f>IF($A317&lt;&gt;"",INDEX([1]Sizer!EQ:EQ,(ROW()-2)/3+7),"")</f>
        <v>1</v>
      </c>
      <c r="N317" s="51">
        <f>IF($A317&lt;&gt;"",INDEX([1]Sizer!ER:ER,(ROW()-2)/3+7),"")</f>
        <v>0</v>
      </c>
      <c r="O317" s="51">
        <f>IF($A317&lt;&gt;"",INDEX([1]Sizer!ES:ES,(ROW()-2)/3+7),"")</f>
        <v>0</v>
      </c>
      <c r="P317" s="51">
        <f>IF($A317&lt;&gt;"",INDEX([1]Sizer!ET:ET,(ROW()-2)/3+7),"")</f>
        <v>2.5</v>
      </c>
      <c r="Q317" s="51">
        <f>IF($A317&lt;&gt;"",INDEX([1]Sizer!EU:EU,(ROW()-2)/3+7),"")</f>
        <v>0</v>
      </c>
      <c r="R317" s="51">
        <f>IF($A317&lt;&gt;"",INDEX([1]Sizer!EV:EV,(ROW()-2)/3+7),"")</f>
        <v>3</v>
      </c>
      <c r="S317" s="51">
        <f>IF($A317&lt;&gt;"",INDEX([1]Sizer!EW:EW,(ROW()-2)/3+7),"")</f>
        <v>0</v>
      </c>
      <c r="T317" s="51">
        <f>IF($A317&lt;&gt;"",INDEX([1]Sizer!EX:EX,(ROW()-2)/3+7),"")</f>
        <v>0</v>
      </c>
      <c r="U317" s="51">
        <f>IF($A317&lt;&gt;"",INDEX([1]Sizer!EY:EY,(ROW()-2)/3+7),"")</f>
        <v>1</v>
      </c>
      <c r="V317" s="51">
        <f>IF($A317&lt;&gt;"",INDEX([1]Sizer!EZ:EZ,(ROW()-2)/3+7),"")</f>
        <v>1.5</v>
      </c>
      <c r="W317" s="51">
        <f>IF($A317&lt;&gt;"",INDEX([1]Sizer!FA:FA,(ROW()-2)/3+7),"")</f>
        <v>0</v>
      </c>
      <c r="X317" s="51">
        <f>IF($A317&lt;&gt;"",INDEX([1]Sizer!FB:FB,(ROW()-2)/3+7),"")</f>
        <v>0</v>
      </c>
      <c r="Y317" s="51">
        <f>IF($A317&lt;&gt;"",INDEX([1]Sizer!FC:FC,(ROW()-2)/3+7),"")</f>
        <v>0</v>
      </c>
      <c r="Z317" s="51">
        <f>IF($A317&lt;&gt;"",INDEX([1]Sizer!FD:FD,(ROW()-2)/3+7),"")</f>
        <v>0</v>
      </c>
      <c r="AA317" s="52">
        <f>IF($A317&lt;&gt;"",INDEX([1]Sizer!$AB:$AB,(ROW()-2)/3+7)*'[1]Dashboard (Model)'!$U$2,"")</f>
        <v>0.03</v>
      </c>
    </row>
    <row r="318" spans="1:27" x14ac:dyDescent="0.2">
      <c r="A318" s="59"/>
      <c r="B318" s="53">
        <f>IF($A317&lt;&gt;"",INDEX([1]Sizer!B:B,(ROW()-3)/3+7),"")</f>
        <v>0</v>
      </c>
      <c r="C318" s="53">
        <f>IF($A317&lt;&gt;"",INDEX([1]Sizer!C:C,(ROW()-3)/3+7),"")</f>
        <v>2.1881184440559438E-2</v>
      </c>
      <c r="D318" s="53">
        <f>IF($A317&lt;&gt;"",INDEX([1]Sizer!D:D,(ROW()-3)/3+7),"")</f>
        <v>0</v>
      </c>
      <c r="E318" s="53">
        <f>IF($A317&lt;&gt;"",INDEX([1]Sizer!E:E,(ROW()-3)/3+7),"")</f>
        <v>5.3600032959789067E-3</v>
      </c>
      <c r="F318" s="53">
        <f>IF($A317&lt;&gt;"",INDEX([1]Sizer!F:F,(ROW()-3)/3+7),"")</f>
        <v>0</v>
      </c>
      <c r="G318" s="53">
        <f>IF($A317&lt;&gt;"",INDEX([1]Sizer!G:G,(ROW()-3)/3+7),"")</f>
        <v>1.2442801556420234E-2</v>
      </c>
      <c r="H318" s="53">
        <f>IF($A317&lt;&gt;"",INDEX([1]Sizer!H:H,(ROW()-3)/3+7),"")</f>
        <v>-1.0419681088314004E-2</v>
      </c>
      <c r="I318" s="53">
        <f>IF($A317&lt;&gt;"",INDEX([1]Sizer!I:I,(ROW()-3)/3+7),"")</f>
        <v>-2.535882352941177E-2</v>
      </c>
      <c r="J318" s="53">
        <f>IF($A317&lt;&gt;"",INDEX([1]Sizer!J:J,(ROW()-3)/3+7),"")</f>
        <v>0</v>
      </c>
      <c r="K318" s="53">
        <f>IF($A317&lt;&gt;"",INDEX([1]Sizer!K:K,(ROW()-3)/3+7),"")</f>
        <v>0</v>
      </c>
      <c r="L318" s="53">
        <f>IF($A317&lt;&gt;"",INDEX([1]Sizer!L:L,(ROW()-3)/3+7),"")</f>
        <v>0</v>
      </c>
      <c r="M318" s="53">
        <f>IF($A317&lt;&gt;"",INDEX([1]Sizer!M:M,(ROW()-3)/3+7),"")</f>
        <v>1.4430505415162454E-2</v>
      </c>
      <c r="N318" s="53">
        <f>IF($A317&lt;&gt;"",INDEX([1]Sizer!N:N,(ROW()-3)/3+7),"")</f>
        <v>0</v>
      </c>
      <c r="O318" s="53">
        <f>IF($A317&lt;&gt;"",INDEX([1]Sizer!O:O,(ROW()-3)/3+7),"")</f>
        <v>0</v>
      </c>
      <c r="P318" s="53">
        <f>IF($A317&lt;&gt;"",INDEX([1]Sizer!P:P,(ROW()-3)/3+7),"")</f>
        <v>2.1120469739619979E-2</v>
      </c>
      <c r="Q318" s="53">
        <f>IF($A317&lt;&gt;"",INDEX([1]Sizer!Q:Q,(ROW()-3)/3+7),"")</f>
        <v>0</v>
      </c>
      <c r="R318" s="53">
        <f>IF($A317&lt;&gt;"",INDEX([1]Sizer!R:R,(ROW()-3)/3+7),"")</f>
        <v>2.2359715670024226E-2</v>
      </c>
      <c r="S318" s="53">
        <f>IF($A317&lt;&gt;"",INDEX([1]Sizer!S:S,(ROW()-3)/3+7),"")</f>
        <v>0</v>
      </c>
      <c r="T318" s="53">
        <f>IF($A317&lt;&gt;"",INDEX([1]Sizer!T:T,(ROW()-3)/3+7),"")</f>
        <v>0</v>
      </c>
      <c r="U318" s="53">
        <f>IF($A317&lt;&gt;"",INDEX([1]Sizer!U:U,(ROW()-3)/3+7),"")</f>
        <v>2.0430209953343704E-2</v>
      </c>
      <c r="V318" s="53">
        <f>IF($A317&lt;&gt;"",INDEX([1]Sizer!V:V,(ROW()-3)/3+7),"")</f>
        <v>2.4390000000000002E-2</v>
      </c>
      <c r="W318" s="53">
        <f>IF($A317&lt;&gt;"",INDEX([1]Sizer!W:W,(ROW()-3)/3+7),"")</f>
        <v>0</v>
      </c>
      <c r="X318" s="53">
        <f>IF($A317&lt;&gt;"",INDEX([1]Sizer!X:X,(ROW()-3)/3+7),"")</f>
        <v>0</v>
      </c>
      <c r="Y318" s="53">
        <f>IF($A317&lt;&gt;"",INDEX([1]Sizer!Y:Y,(ROW()-3)/3+7),"")</f>
        <v>0</v>
      </c>
      <c r="Z318" s="53">
        <f>IF($A317&lt;&gt;"",INDEX([1]Sizer!Z:Z,(ROW()-3)/3+7),"")</f>
        <v>0</v>
      </c>
      <c r="AA318" s="53">
        <f>IF($A317&lt;&gt;"",SUM($B318:$Z318),"")</f>
        <v>0.10663638545338316</v>
      </c>
    </row>
    <row r="319" spans="1:27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</row>
    <row r="320" spans="1:27" x14ac:dyDescent="0.2">
      <c r="A320" s="59">
        <f>IF(INDEX([1]Sizer!$A:$A,(ROW()-2)/3+7)&lt;&gt;"",INDEX([1]Sizer!$A:$A,(ROW()-2)/3+7),"")</f>
        <v>45397</v>
      </c>
      <c r="B320" s="51">
        <f>IF($A320&lt;&gt;"",INDEX([1]Sizer!EF:EF,(ROW()-2)/3+7),"")</f>
        <v>0</v>
      </c>
      <c r="C320" s="51">
        <f>IF($A320&lt;&gt;"",INDEX([1]Sizer!EG:EG,(ROW()-2)/3+7),"")</f>
        <v>2.5</v>
      </c>
      <c r="D320" s="51">
        <f>IF($A320&lt;&gt;"",INDEX([1]Sizer!EH:EH,(ROW()-2)/3+7),"")</f>
        <v>0</v>
      </c>
      <c r="E320" s="51">
        <f>IF($A320&lt;&gt;"",INDEX([1]Sizer!EI:EI,(ROW()-2)/3+7),"")</f>
        <v>0.5</v>
      </c>
      <c r="F320" s="51">
        <f>IF($A320&lt;&gt;"",INDEX([1]Sizer!EJ:EJ,(ROW()-2)/3+7),"")</f>
        <v>0</v>
      </c>
      <c r="G320" s="51">
        <f>IF($A320&lt;&gt;"",INDEX([1]Sizer!EK:EK,(ROW()-2)/3+7),"")</f>
        <v>1</v>
      </c>
      <c r="H320" s="51">
        <f>IF($A320&lt;&gt;"",INDEX([1]Sizer!EL:EL,(ROW()-2)/3+7),"")</f>
        <v>-0.5</v>
      </c>
      <c r="I320" s="51">
        <f>IF($A320&lt;&gt;"",INDEX([1]Sizer!EM:EM,(ROW()-2)/3+7),"")</f>
        <v>-1.5</v>
      </c>
      <c r="J320" s="51">
        <f>IF($A320&lt;&gt;"",INDEX([1]Sizer!EN:EN,(ROW()-2)/3+7),"")</f>
        <v>0</v>
      </c>
      <c r="K320" s="51">
        <f>IF($A320&lt;&gt;"",INDEX([1]Sizer!EO:EO,(ROW()-2)/3+7),"")</f>
        <v>0</v>
      </c>
      <c r="L320" s="51">
        <f>IF($A320&lt;&gt;"",INDEX([1]Sizer!EP:EP,(ROW()-2)/3+7),"")</f>
        <v>0</v>
      </c>
      <c r="M320" s="51">
        <f>IF($A320&lt;&gt;"",INDEX([1]Sizer!EQ:EQ,(ROW()-2)/3+7),"")</f>
        <v>1</v>
      </c>
      <c r="N320" s="51">
        <f>IF($A320&lt;&gt;"",INDEX([1]Sizer!ER:ER,(ROW()-2)/3+7),"")</f>
        <v>0</v>
      </c>
      <c r="O320" s="51">
        <f>IF($A320&lt;&gt;"",INDEX([1]Sizer!ES:ES,(ROW()-2)/3+7),"")</f>
        <v>0</v>
      </c>
      <c r="P320" s="51">
        <f>IF($A320&lt;&gt;"",INDEX([1]Sizer!ET:ET,(ROW()-2)/3+7),"")</f>
        <v>2.5</v>
      </c>
      <c r="Q320" s="51">
        <f>IF($A320&lt;&gt;"",INDEX([1]Sizer!EU:EU,(ROW()-2)/3+7),"")</f>
        <v>0</v>
      </c>
      <c r="R320" s="51">
        <f>IF($A320&lt;&gt;"",INDEX([1]Sizer!EV:EV,(ROW()-2)/3+7),"")</f>
        <v>3</v>
      </c>
      <c r="S320" s="51">
        <f>IF($A320&lt;&gt;"",INDEX([1]Sizer!EW:EW,(ROW()-2)/3+7),"")</f>
        <v>0</v>
      </c>
      <c r="T320" s="51">
        <f>IF($A320&lt;&gt;"",INDEX([1]Sizer!EX:EX,(ROW()-2)/3+7),"")</f>
        <v>0</v>
      </c>
      <c r="U320" s="51">
        <f>IF($A320&lt;&gt;"",INDEX([1]Sizer!EY:EY,(ROW()-2)/3+7),"")</f>
        <v>1</v>
      </c>
      <c r="V320" s="51">
        <f>IF($A320&lt;&gt;"",INDEX([1]Sizer!EZ:EZ,(ROW()-2)/3+7),"")</f>
        <v>1.5</v>
      </c>
      <c r="W320" s="51">
        <f>IF($A320&lt;&gt;"",INDEX([1]Sizer!FA:FA,(ROW()-2)/3+7),"")</f>
        <v>0</v>
      </c>
      <c r="X320" s="51">
        <f>IF($A320&lt;&gt;"",INDEX([1]Sizer!FB:FB,(ROW()-2)/3+7),"")</f>
        <v>0</v>
      </c>
      <c r="Y320" s="51">
        <f>IF($A320&lt;&gt;"",INDEX([1]Sizer!FC:FC,(ROW()-2)/3+7),"")</f>
        <v>0</v>
      </c>
      <c r="Z320" s="51">
        <f>IF($A320&lt;&gt;"",INDEX([1]Sizer!FD:FD,(ROW()-2)/3+7),"")</f>
        <v>0</v>
      </c>
      <c r="AA320" s="52">
        <f>IF($A320&lt;&gt;"",INDEX([1]Sizer!$AB:$AB,(ROW()-2)/3+7)*'[1]Dashboard (Model)'!$U$2,"")</f>
        <v>0.03</v>
      </c>
    </row>
    <row r="321" spans="1:27" x14ac:dyDescent="0.2">
      <c r="A321" s="59"/>
      <c r="B321" s="53">
        <f>IF($A320&lt;&gt;"",INDEX([1]Sizer!B:B,(ROW()-3)/3+7),"")</f>
        <v>0</v>
      </c>
      <c r="C321" s="53">
        <f>IF($A320&lt;&gt;"",INDEX([1]Sizer!C:C,(ROW()-3)/3+7),"")</f>
        <v>2.1881184440559438E-2</v>
      </c>
      <c r="D321" s="53">
        <f>IF($A320&lt;&gt;"",INDEX([1]Sizer!D:D,(ROW()-3)/3+7),"")</f>
        <v>0</v>
      </c>
      <c r="E321" s="53">
        <f>IF($A320&lt;&gt;"",INDEX([1]Sizer!E:E,(ROW()-3)/3+7),"")</f>
        <v>5.3600032959789067E-3</v>
      </c>
      <c r="F321" s="53">
        <f>IF($A320&lt;&gt;"",INDEX([1]Sizer!F:F,(ROW()-3)/3+7),"")</f>
        <v>0</v>
      </c>
      <c r="G321" s="53">
        <f>IF($A320&lt;&gt;"",INDEX([1]Sizer!G:G,(ROW()-3)/3+7),"")</f>
        <v>1.2442801556420234E-2</v>
      </c>
      <c r="H321" s="53">
        <f>IF($A320&lt;&gt;"",INDEX([1]Sizer!H:H,(ROW()-3)/3+7),"")</f>
        <v>-1.0419681088314004E-2</v>
      </c>
      <c r="I321" s="53">
        <f>IF($A320&lt;&gt;"",INDEX([1]Sizer!I:I,(ROW()-3)/3+7),"")</f>
        <v>-2.535882352941177E-2</v>
      </c>
      <c r="J321" s="53">
        <f>IF($A320&lt;&gt;"",INDEX([1]Sizer!J:J,(ROW()-3)/3+7),"")</f>
        <v>0</v>
      </c>
      <c r="K321" s="53">
        <f>IF($A320&lt;&gt;"",INDEX([1]Sizer!K:K,(ROW()-3)/3+7),"")</f>
        <v>0</v>
      </c>
      <c r="L321" s="53">
        <f>IF($A320&lt;&gt;"",INDEX([1]Sizer!L:L,(ROW()-3)/3+7),"")</f>
        <v>0</v>
      </c>
      <c r="M321" s="53">
        <f>IF($A320&lt;&gt;"",INDEX([1]Sizer!M:M,(ROW()-3)/3+7),"")</f>
        <v>1.4430505415162454E-2</v>
      </c>
      <c r="N321" s="53">
        <f>IF($A320&lt;&gt;"",INDEX([1]Sizer!N:N,(ROW()-3)/3+7),"")</f>
        <v>0</v>
      </c>
      <c r="O321" s="53">
        <f>IF($A320&lt;&gt;"",INDEX([1]Sizer!O:O,(ROW()-3)/3+7),"")</f>
        <v>0</v>
      </c>
      <c r="P321" s="53">
        <f>IF($A320&lt;&gt;"",INDEX([1]Sizer!P:P,(ROW()-3)/3+7),"")</f>
        <v>2.1120469739619979E-2</v>
      </c>
      <c r="Q321" s="53">
        <f>IF($A320&lt;&gt;"",INDEX([1]Sizer!Q:Q,(ROW()-3)/3+7),"")</f>
        <v>0</v>
      </c>
      <c r="R321" s="53">
        <f>IF($A320&lt;&gt;"",INDEX([1]Sizer!R:R,(ROW()-3)/3+7),"")</f>
        <v>2.2359715670024226E-2</v>
      </c>
      <c r="S321" s="53">
        <f>IF($A320&lt;&gt;"",INDEX([1]Sizer!S:S,(ROW()-3)/3+7),"")</f>
        <v>0</v>
      </c>
      <c r="T321" s="53">
        <f>IF($A320&lt;&gt;"",INDEX([1]Sizer!T:T,(ROW()-3)/3+7),"")</f>
        <v>0</v>
      </c>
      <c r="U321" s="53">
        <f>IF($A320&lt;&gt;"",INDEX([1]Sizer!U:U,(ROW()-3)/3+7),"")</f>
        <v>2.0430209953343704E-2</v>
      </c>
      <c r="V321" s="53">
        <f>IF($A320&lt;&gt;"",INDEX([1]Sizer!V:V,(ROW()-3)/3+7),"")</f>
        <v>2.4390000000000002E-2</v>
      </c>
      <c r="W321" s="53">
        <f>IF($A320&lt;&gt;"",INDEX([1]Sizer!W:W,(ROW()-3)/3+7),"")</f>
        <v>0</v>
      </c>
      <c r="X321" s="53">
        <f>IF($A320&lt;&gt;"",INDEX([1]Sizer!X:X,(ROW()-3)/3+7),"")</f>
        <v>0</v>
      </c>
      <c r="Y321" s="53">
        <f>IF($A320&lt;&gt;"",INDEX([1]Sizer!Y:Y,(ROW()-3)/3+7),"")</f>
        <v>0</v>
      </c>
      <c r="Z321" s="53">
        <f>IF($A320&lt;&gt;"",INDEX([1]Sizer!Z:Z,(ROW()-3)/3+7),"")</f>
        <v>0</v>
      </c>
      <c r="AA321" s="53">
        <f>IF($A320&lt;&gt;"",SUM($B321:$Z321),"")</f>
        <v>0.10663638545338316</v>
      </c>
    </row>
    <row r="322" spans="1:27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</row>
    <row r="323" spans="1:27" x14ac:dyDescent="0.2">
      <c r="A323" s="59">
        <f>IF(INDEX([1]Sizer!$A:$A,(ROW()-2)/3+7)&lt;&gt;"",INDEX([1]Sizer!$A:$A,(ROW()-2)/3+7),"")</f>
        <v>45398</v>
      </c>
      <c r="B323" s="51">
        <f>IF($A323&lt;&gt;"",INDEX([1]Sizer!EF:EF,(ROW()-2)/3+7),"")</f>
        <v>0</v>
      </c>
      <c r="C323" s="51">
        <f>IF($A323&lt;&gt;"",INDEX([1]Sizer!EG:EG,(ROW()-2)/3+7),"")</f>
        <v>3</v>
      </c>
      <c r="D323" s="51">
        <f>IF($A323&lt;&gt;"",INDEX([1]Sizer!EH:EH,(ROW()-2)/3+7),"")</f>
        <v>0</v>
      </c>
      <c r="E323" s="51">
        <f>IF($A323&lt;&gt;"",INDEX([1]Sizer!EI:EI,(ROW()-2)/3+7),"")</f>
        <v>0.5</v>
      </c>
      <c r="F323" s="51">
        <f>IF($A323&lt;&gt;"",INDEX([1]Sizer!EJ:EJ,(ROW()-2)/3+7),"")</f>
        <v>0</v>
      </c>
      <c r="G323" s="51">
        <f>IF($A323&lt;&gt;"",INDEX([1]Sizer!EK:EK,(ROW()-2)/3+7),"")</f>
        <v>1</v>
      </c>
      <c r="H323" s="51">
        <f>IF($A323&lt;&gt;"",INDEX([1]Sizer!EL:EL,(ROW()-2)/3+7),"")</f>
        <v>-0.5</v>
      </c>
      <c r="I323" s="51">
        <f>IF($A323&lt;&gt;"",INDEX([1]Sizer!EM:EM,(ROW()-2)/3+7),"")</f>
        <v>-1.5</v>
      </c>
      <c r="J323" s="51">
        <f>IF($A323&lt;&gt;"",INDEX([1]Sizer!EN:EN,(ROW()-2)/3+7),"")</f>
        <v>0.5</v>
      </c>
      <c r="K323" s="51">
        <f>IF($A323&lt;&gt;"",INDEX([1]Sizer!EO:EO,(ROW()-2)/3+7),"")</f>
        <v>0</v>
      </c>
      <c r="L323" s="51">
        <f>IF($A323&lt;&gt;"",INDEX([1]Sizer!EP:EP,(ROW()-2)/3+7),"")</f>
        <v>0</v>
      </c>
      <c r="M323" s="51">
        <f>IF($A323&lt;&gt;"",INDEX([1]Sizer!EQ:EQ,(ROW()-2)/3+7),"")</f>
        <v>1</v>
      </c>
      <c r="N323" s="51">
        <f>IF($A323&lt;&gt;"",INDEX([1]Sizer!ER:ER,(ROW()-2)/3+7),"")</f>
        <v>0</v>
      </c>
      <c r="O323" s="51">
        <f>IF($A323&lt;&gt;"",INDEX([1]Sizer!ES:ES,(ROW()-2)/3+7),"")</f>
        <v>0</v>
      </c>
      <c r="P323" s="51">
        <f>IF($A323&lt;&gt;"",INDEX([1]Sizer!ET:ET,(ROW()-2)/3+7),"")</f>
        <v>0</v>
      </c>
      <c r="Q323" s="51">
        <f>IF($A323&lt;&gt;"",INDEX([1]Sizer!EU:EU,(ROW()-2)/3+7),"")</f>
        <v>0</v>
      </c>
      <c r="R323" s="51">
        <f>IF($A323&lt;&gt;"",INDEX([1]Sizer!EV:EV,(ROW()-2)/3+7),"")</f>
        <v>3</v>
      </c>
      <c r="S323" s="51">
        <f>IF($A323&lt;&gt;"",INDEX([1]Sizer!EW:EW,(ROW()-2)/3+7),"")</f>
        <v>0</v>
      </c>
      <c r="T323" s="51">
        <f>IF($A323&lt;&gt;"",INDEX([1]Sizer!EX:EX,(ROW()-2)/3+7),"")</f>
        <v>0</v>
      </c>
      <c r="U323" s="51">
        <f>IF($A323&lt;&gt;"",INDEX([1]Sizer!EY:EY,(ROW()-2)/3+7),"")</f>
        <v>1</v>
      </c>
      <c r="V323" s="51">
        <f>IF($A323&lt;&gt;"",INDEX([1]Sizer!EZ:EZ,(ROW()-2)/3+7),"")</f>
        <v>1.5</v>
      </c>
      <c r="W323" s="51">
        <f>IF($A323&lt;&gt;"",INDEX([1]Sizer!FA:FA,(ROW()-2)/3+7),"")</f>
        <v>0</v>
      </c>
      <c r="X323" s="51">
        <f>IF($A323&lt;&gt;"",INDEX([1]Sizer!FB:FB,(ROW()-2)/3+7),"")</f>
        <v>0</v>
      </c>
      <c r="Y323" s="51">
        <f>IF($A323&lt;&gt;"",INDEX([1]Sizer!FC:FC,(ROW()-2)/3+7),"")</f>
        <v>0</v>
      </c>
      <c r="Z323" s="51">
        <f>IF($A323&lt;&gt;"",INDEX([1]Sizer!FD:FD,(ROW()-2)/3+7),"")</f>
        <v>0</v>
      </c>
      <c r="AA323" s="52">
        <f>IF($A323&lt;&gt;"",INDEX([1]Sizer!$AB:$AB,(ROW()-2)/3+7)*'[1]Dashboard (Model)'!$U$2,"")</f>
        <v>0.03</v>
      </c>
    </row>
    <row r="324" spans="1:27" x14ac:dyDescent="0.2">
      <c r="A324" s="59"/>
      <c r="B324" s="53">
        <f>IF($A323&lt;&gt;"",INDEX([1]Sizer!B:B,(ROW()-3)/3+7),"")</f>
        <v>0</v>
      </c>
      <c r="C324" s="53">
        <f>IF($A323&lt;&gt;"",INDEX([1]Sizer!C:C,(ROW()-3)/3+7),"")</f>
        <v>2.7275515013966481E-2</v>
      </c>
      <c r="D324" s="53">
        <f>IF($A323&lt;&gt;"",INDEX([1]Sizer!D:D,(ROW()-3)/3+7),"")</f>
        <v>0</v>
      </c>
      <c r="E324" s="53">
        <f>IF($A323&lt;&gt;"",INDEX([1]Sizer!E:E,(ROW()-3)/3+7),"")</f>
        <v>5.3600032959789067E-3</v>
      </c>
      <c r="F324" s="53">
        <f>IF($A323&lt;&gt;"",INDEX([1]Sizer!F:F,(ROW()-3)/3+7),"")</f>
        <v>0</v>
      </c>
      <c r="G324" s="53">
        <f>IF($A323&lt;&gt;"",INDEX([1]Sizer!G:G,(ROW()-3)/3+7),"")</f>
        <v>1.2442801556420234E-2</v>
      </c>
      <c r="H324" s="53">
        <f>IF($A323&lt;&gt;"",INDEX([1]Sizer!H:H,(ROW()-3)/3+7),"")</f>
        <v>-1.0419681088314004E-2</v>
      </c>
      <c r="I324" s="53">
        <f>IF($A323&lt;&gt;"",INDEX([1]Sizer!I:I,(ROW()-3)/3+7),"")</f>
        <v>-2.535882352941177E-2</v>
      </c>
      <c r="J324" s="53">
        <f>IF($A323&lt;&gt;"",INDEX([1]Sizer!J:J,(ROW()-3)/3+7),"")</f>
        <v>5.7720839244546898E-3</v>
      </c>
      <c r="K324" s="53">
        <f>IF($A323&lt;&gt;"",INDEX([1]Sizer!K:K,(ROW()-3)/3+7),"")</f>
        <v>0</v>
      </c>
      <c r="L324" s="53">
        <f>IF($A323&lt;&gt;"",INDEX([1]Sizer!L:L,(ROW()-3)/3+7),"")</f>
        <v>0</v>
      </c>
      <c r="M324" s="53">
        <f>IF($A323&lt;&gt;"",INDEX([1]Sizer!M:M,(ROW()-3)/3+7),"")</f>
        <v>1.4430505415162454E-2</v>
      </c>
      <c r="N324" s="53">
        <f>IF($A323&lt;&gt;"",INDEX([1]Sizer!N:N,(ROW()-3)/3+7),"")</f>
        <v>0</v>
      </c>
      <c r="O324" s="53">
        <f>IF($A323&lt;&gt;"",INDEX([1]Sizer!O:O,(ROW()-3)/3+7),"")</f>
        <v>0</v>
      </c>
      <c r="P324" s="53">
        <f>IF($A323&lt;&gt;"",INDEX([1]Sizer!P:P,(ROW()-3)/3+7),"")</f>
        <v>0</v>
      </c>
      <c r="Q324" s="53">
        <f>IF($A323&lt;&gt;"",INDEX([1]Sizer!Q:Q,(ROW()-3)/3+7),"")</f>
        <v>0</v>
      </c>
      <c r="R324" s="53">
        <f>IF($A323&lt;&gt;"",INDEX([1]Sizer!R:R,(ROW()-3)/3+7),"")</f>
        <v>2.2359715670024226E-2</v>
      </c>
      <c r="S324" s="53">
        <f>IF($A323&lt;&gt;"",INDEX([1]Sizer!S:S,(ROW()-3)/3+7),"")</f>
        <v>0</v>
      </c>
      <c r="T324" s="53">
        <f>IF($A323&lt;&gt;"",INDEX([1]Sizer!T:T,(ROW()-3)/3+7),"")</f>
        <v>0</v>
      </c>
      <c r="U324" s="53">
        <f>IF($A323&lt;&gt;"",INDEX([1]Sizer!U:U,(ROW()-3)/3+7),"")</f>
        <v>2.0430209953343704E-2</v>
      </c>
      <c r="V324" s="53">
        <f>IF($A323&lt;&gt;"",INDEX([1]Sizer!V:V,(ROW()-3)/3+7),"")</f>
        <v>2.4390000000000002E-2</v>
      </c>
      <c r="W324" s="53">
        <f>IF($A323&lt;&gt;"",INDEX([1]Sizer!W:W,(ROW()-3)/3+7),"")</f>
        <v>0</v>
      </c>
      <c r="X324" s="53">
        <f>IF($A323&lt;&gt;"",INDEX([1]Sizer!X:X,(ROW()-3)/3+7),"")</f>
        <v>0</v>
      </c>
      <c r="Y324" s="53">
        <f>IF($A323&lt;&gt;"",INDEX([1]Sizer!Y:Y,(ROW()-3)/3+7),"")</f>
        <v>0</v>
      </c>
      <c r="Z324" s="53">
        <f>IF($A323&lt;&gt;"",INDEX([1]Sizer!Z:Z,(ROW()-3)/3+7),"")</f>
        <v>0</v>
      </c>
      <c r="AA324" s="53">
        <f>IF($A323&lt;&gt;"",SUM($B324:$Z324),"")</f>
        <v>9.6682330211624923E-2</v>
      </c>
    </row>
    <row r="325" spans="1:27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</row>
    <row r="326" spans="1:27" x14ac:dyDescent="0.2">
      <c r="A326" s="59">
        <f>IF(INDEX([1]Sizer!$A:$A,(ROW()-2)/3+7)&lt;&gt;"",INDEX([1]Sizer!$A:$A,(ROW()-2)/3+7),"")</f>
        <v>45399</v>
      </c>
      <c r="B326" s="51">
        <f>IF($A326&lt;&gt;"",INDEX([1]Sizer!EF:EF,(ROW()-2)/3+7),"")</f>
        <v>0</v>
      </c>
      <c r="C326" s="51">
        <f>IF($A326&lt;&gt;"",INDEX([1]Sizer!EG:EG,(ROW()-2)/3+7),"")</f>
        <v>0</v>
      </c>
      <c r="D326" s="51">
        <f>IF($A326&lt;&gt;"",INDEX([1]Sizer!EH:EH,(ROW()-2)/3+7),"")</f>
        <v>0</v>
      </c>
      <c r="E326" s="51">
        <f>IF($A326&lt;&gt;"",INDEX([1]Sizer!EI:EI,(ROW()-2)/3+7),"")</f>
        <v>0.5</v>
      </c>
      <c r="F326" s="51">
        <f>IF($A326&lt;&gt;"",INDEX([1]Sizer!EJ:EJ,(ROW()-2)/3+7),"")</f>
        <v>0</v>
      </c>
      <c r="G326" s="51">
        <f>IF($A326&lt;&gt;"",INDEX([1]Sizer!EK:EK,(ROW()-2)/3+7),"")</f>
        <v>1</v>
      </c>
      <c r="H326" s="51">
        <f>IF($A326&lt;&gt;"",INDEX([1]Sizer!EL:EL,(ROW()-2)/3+7),"")</f>
        <v>-0.5</v>
      </c>
      <c r="I326" s="51">
        <f>IF($A326&lt;&gt;"",INDEX([1]Sizer!EM:EM,(ROW()-2)/3+7),"")</f>
        <v>-1.5</v>
      </c>
      <c r="J326" s="51">
        <f>IF($A326&lt;&gt;"",INDEX([1]Sizer!EN:EN,(ROW()-2)/3+7),"")</f>
        <v>0.5</v>
      </c>
      <c r="K326" s="51">
        <f>IF($A326&lt;&gt;"",INDEX([1]Sizer!EO:EO,(ROW()-2)/3+7),"")</f>
        <v>0</v>
      </c>
      <c r="L326" s="51">
        <f>IF($A326&lt;&gt;"",INDEX([1]Sizer!EP:EP,(ROW()-2)/3+7),"")</f>
        <v>0</v>
      </c>
      <c r="M326" s="51">
        <f>IF($A326&lt;&gt;"",INDEX([1]Sizer!EQ:EQ,(ROW()-2)/3+7),"")</f>
        <v>1</v>
      </c>
      <c r="N326" s="51">
        <f>IF($A326&lt;&gt;"",INDEX([1]Sizer!ER:ER,(ROW()-2)/3+7),"")</f>
        <v>0</v>
      </c>
      <c r="O326" s="51">
        <f>IF($A326&lt;&gt;"",INDEX([1]Sizer!ES:ES,(ROW()-2)/3+7),"")</f>
        <v>0</v>
      </c>
      <c r="P326" s="51">
        <f>IF($A326&lt;&gt;"",INDEX([1]Sizer!ET:ET,(ROW()-2)/3+7),"")</f>
        <v>0.5</v>
      </c>
      <c r="Q326" s="51">
        <f>IF($A326&lt;&gt;"",INDEX([1]Sizer!EU:EU,(ROW()-2)/3+7),"")</f>
        <v>0</v>
      </c>
      <c r="R326" s="51">
        <f>IF($A326&lt;&gt;"",INDEX([1]Sizer!EV:EV,(ROW()-2)/3+7),"")</f>
        <v>3</v>
      </c>
      <c r="S326" s="51">
        <f>IF($A326&lt;&gt;"",INDEX([1]Sizer!EW:EW,(ROW()-2)/3+7),"")</f>
        <v>0</v>
      </c>
      <c r="T326" s="51">
        <f>IF($A326&lt;&gt;"",INDEX([1]Sizer!EX:EX,(ROW()-2)/3+7),"")</f>
        <v>0</v>
      </c>
      <c r="U326" s="51">
        <f>IF($A326&lt;&gt;"",INDEX([1]Sizer!EY:EY,(ROW()-2)/3+7),"")</f>
        <v>1</v>
      </c>
      <c r="V326" s="51">
        <f>IF($A326&lt;&gt;"",INDEX([1]Sizer!EZ:EZ,(ROW()-2)/3+7),"")</f>
        <v>1.5</v>
      </c>
      <c r="W326" s="51">
        <f>IF($A326&lt;&gt;"",INDEX([1]Sizer!FA:FA,(ROW()-2)/3+7),"")</f>
        <v>0</v>
      </c>
      <c r="X326" s="51">
        <f>IF($A326&lt;&gt;"",INDEX([1]Sizer!FB:FB,(ROW()-2)/3+7),"")</f>
        <v>0</v>
      </c>
      <c r="Y326" s="51">
        <f>IF($A326&lt;&gt;"",INDEX([1]Sizer!FC:FC,(ROW()-2)/3+7),"")</f>
        <v>0</v>
      </c>
      <c r="Z326" s="51">
        <f>IF($A326&lt;&gt;"",INDEX([1]Sizer!FD:FD,(ROW()-2)/3+7),"")</f>
        <v>0</v>
      </c>
      <c r="AA326" s="52">
        <f>IF($A326&lt;&gt;"",INDEX([1]Sizer!$AB:$AB,(ROW()-2)/3+7)*'[1]Dashboard (Model)'!$U$2,"")</f>
        <v>7.0000000000000007E-2</v>
      </c>
    </row>
    <row r="327" spans="1:27" x14ac:dyDescent="0.2">
      <c r="A327" s="59"/>
      <c r="B327" s="53">
        <f>IF($A326&lt;&gt;"",INDEX([1]Sizer!B:B,(ROW()-3)/3+7),"")</f>
        <v>0</v>
      </c>
      <c r="C327" s="53">
        <f>IF($A326&lt;&gt;"",INDEX([1]Sizer!C:C,(ROW()-3)/3+7),"")</f>
        <v>0</v>
      </c>
      <c r="D327" s="53">
        <f>IF($A326&lt;&gt;"",INDEX([1]Sizer!D:D,(ROW()-3)/3+7),"")</f>
        <v>0</v>
      </c>
      <c r="E327" s="53">
        <f>IF($A326&lt;&gt;"",INDEX([1]Sizer!E:E,(ROW()-3)/3+7),"")</f>
        <v>5.3600032959789067E-3</v>
      </c>
      <c r="F327" s="53">
        <f>IF($A326&lt;&gt;"",INDEX([1]Sizer!F:F,(ROW()-3)/3+7),"")</f>
        <v>0</v>
      </c>
      <c r="G327" s="53">
        <f>IF($A326&lt;&gt;"",INDEX([1]Sizer!G:G,(ROW()-3)/3+7),"")</f>
        <v>1.2442801556420234E-2</v>
      </c>
      <c r="H327" s="53">
        <f>IF($A326&lt;&gt;"",INDEX([1]Sizer!H:H,(ROW()-3)/3+7),"")</f>
        <v>-1.0419681088314004E-2</v>
      </c>
      <c r="I327" s="53">
        <f>IF($A326&lt;&gt;"",INDEX([1]Sizer!I:I,(ROW()-3)/3+7),"")</f>
        <v>-2.535882352941177E-2</v>
      </c>
      <c r="J327" s="53">
        <f>IF($A326&lt;&gt;"",INDEX([1]Sizer!J:J,(ROW()-3)/3+7),"")</f>
        <v>5.7720839244546898E-3</v>
      </c>
      <c r="K327" s="53">
        <f>IF($A326&lt;&gt;"",INDEX([1]Sizer!K:K,(ROW()-3)/3+7),"")</f>
        <v>0</v>
      </c>
      <c r="L327" s="53">
        <f>IF($A326&lt;&gt;"",INDEX([1]Sizer!L:L,(ROW()-3)/3+7),"")</f>
        <v>0</v>
      </c>
      <c r="M327" s="53">
        <f>IF($A326&lt;&gt;"",INDEX([1]Sizer!M:M,(ROW()-3)/3+7),"")</f>
        <v>1.4430505415162454E-2</v>
      </c>
      <c r="N327" s="53">
        <f>IF($A326&lt;&gt;"",INDEX([1]Sizer!N:N,(ROW()-3)/3+7),"")</f>
        <v>0</v>
      </c>
      <c r="O327" s="53">
        <f>IF($A326&lt;&gt;"",INDEX([1]Sizer!O:O,(ROW()-3)/3+7),"")</f>
        <v>0</v>
      </c>
      <c r="P327" s="53">
        <f>IF($A326&lt;&gt;"",INDEX([1]Sizer!P:P,(ROW()-3)/3+7),"")</f>
        <v>1.0300725427708823E-2</v>
      </c>
      <c r="Q327" s="53">
        <f>IF($A326&lt;&gt;"",INDEX([1]Sizer!Q:Q,(ROW()-3)/3+7),"")</f>
        <v>0</v>
      </c>
      <c r="R327" s="53">
        <f>IF($A326&lt;&gt;"",INDEX([1]Sizer!R:R,(ROW()-3)/3+7),"")</f>
        <v>2.2359715670024226E-2</v>
      </c>
      <c r="S327" s="53">
        <f>IF($A326&lt;&gt;"",INDEX([1]Sizer!S:S,(ROW()-3)/3+7),"")</f>
        <v>0</v>
      </c>
      <c r="T327" s="53">
        <f>IF($A326&lt;&gt;"",INDEX([1]Sizer!T:T,(ROW()-3)/3+7),"")</f>
        <v>0</v>
      </c>
      <c r="U327" s="53">
        <f>IF($A326&lt;&gt;"",INDEX([1]Sizer!U:U,(ROW()-3)/3+7),"")</f>
        <v>2.0430209953343704E-2</v>
      </c>
      <c r="V327" s="53">
        <f>IF($A326&lt;&gt;"",INDEX([1]Sizer!V:V,(ROW()-3)/3+7),"")</f>
        <v>2.4390000000000002E-2</v>
      </c>
      <c r="W327" s="53">
        <f>IF($A326&lt;&gt;"",INDEX([1]Sizer!W:W,(ROW()-3)/3+7),"")</f>
        <v>0</v>
      </c>
      <c r="X327" s="53">
        <f>IF($A326&lt;&gt;"",INDEX([1]Sizer!X:X,(ROW()-3)/3+7),"")</f>
        <v>0</v>
      </c>
      <c r="Y327" s="53">
        <f>IF($A326&lt;&gt;"",INDEX([1]Sizer!Y:Y,(ROW()-3)/3+7),"")</f>
        <v>0</v>
      </c>
      <c r="Z327" s="53">
        <f>IF($A326&lt;&gt;"",INDEX([1]Sizer!Z:Z,(ROW()-3)/3+7),"")</f>
        <v>0</v>
      </c>
      <c r="AA327" s="53">
        <f>IF($A326&lt;&gt;"",SUM($B327:$Z327),"")</f>
        <v>7.9707540625367279E-2</v>
      </c>
    </row>
    <row r="328" spans="1:27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</row>
    <row r="329" spans="1:27" x14ac:dyDescent="0.2">
      <c r="A329" s="59">
        <f>IF(INDEX([1]Sizer!$A:$A,(ROW()-2)/3+7)&lt;&gt;"",INDEX([1]Sizer!$A:$A,(ROW()-2)/3+7),"")</f>
        <v>45400</v>
      </c>
      <c r="B329" s="51">
        <f>IF($A329&lt;&gt;"",INDEX([1]Sizer!EF:EF,(ROW()-2)/3+7),"")</f>
        <v>0</v>
      </c>
      <c r="C329" s="51">
        <f>IF($A329&lt;&gt;"",INDEX([1]Sizer!EG:EG,(ROW()-2)/3+7),"")</f>
        <v>0</v>
      </c>
      <c r="D329" s="51">
        <f>IF($A329&lt;&gt;"",INDEX([1]Sizer!EH:EH,(ROW()-2)/3+7),"")</f>
        <v>0</v>
      </c>
      <c r="E329" s="51">
        <f>IF($A329&lt;&gt;"",INDEX([1]Sizer!EI:EI,(ROW()-2)/3+7),"")</f>
        <v>0.5</v>
      </c>
      <c r="F329" s="51">
        <f>IF($A329&lt;&gt;"",INDEX([1]Sizer!EJ:EJ,(ROW()-2)/3+7),"")</f>
        <v>0</v>
      </c>
      <c r="G329" s="51">
        <f>IF($A329&lt;&gt;"",INDEX([1]Sizer!EK:EK,(ROW()-2)/3+7),"")</f>
        <v>1</v>
      </c>
      <c r="H329" s="51">
        <f>IF($A329&lt;&gt;"",INDEX([1]Sizer!EL:EL,(ROW()-2)/3+7),"")</f>
        <v>-0.5</v>
      </c>
      <c r="I329" s="51">
        <f>IF($A329&lt;&gt;"",INDEX([1]Sizer!EM:EM,(ROW()-2)/3+7),"")</f>
        <v>-1.5</v>
      </c>
      <c r="J329" s="51">
        <f>IF($A329&lt;&gt;"",INDEX([1]Sizer!EN:EN,(ROW()-2)/3+7),"")</f>
        <v>0.5</v>
      </c>
      <c r="K329" s="51">
        <f>IF($A329&lt;&gt;"",INDEX([1]Sizer!EO:EO,(ROW()-2)/3+7),"")</f>
        <v>0</v>
      </c>
      <c r="L329" s="51">
        <f>IF($A329&lt;&gt;"",INDEX([1]Sizer!EP:EP,(ROW()-2)/3+7),"")</f>
        <v>0</v>
      </c>
      <c r="M329" s="51">
        <f>IF($A329&lt;&gt;"",INDEX([1]Sizer!EQ:EQ,(ROW()-2)/3+7),"")</f>
        <v>1</v>
      </c>
      <c r="N329" s="51">
        <f>IF($A329&lt;&gt;"",INDEX([1]Sizer!ER:ER,(ROW()-2)/3+7),"")</f>
        <v>0</v>
      </c>
      <c r="O329" s="51">
        <f>IF($A329&lt;&gt;"",INDEX([1]Sizer!ES:ES,(ROW()-2)/3+7),"")</f>
        <v>0</v>
      </c>
      <c r="P329" s="51">
        <f>IF($A329&lt;&gt;"",INDEX([1]Sizer!ET:ET,(ROW()-2)/3+7),"")</f>
        <v>0.5</v>
      </c>
      <c r="Q329" s="51">
        <f>IF($A329&lt;&gt;"",INDEX([1]Sizer!EU:EU,(ROW()-2)/3+7),"")</f>
        <v>0</v>
      </c>
      <c r="R329" s="51">
        <f>IF($A329&lt;&gt;"",INDEX([1]Sizer!EV:EV,(ROW()-2)/3+7),"")</f>
        <v>3</v>
      </c>
      <c r="S329" s="51">
        <f>IF($A329&lt;&gt;"",INDEX([1]Sizer!EW:EW,(ROW()-2)/3+7),"")</f>
        <v>0</v>
      </c>
      <c r="T329" s="51">
        <f>IF($A329&lt;&gt;"",INDEX([1]Sizer!EX:EX,(ROW()-2)/3+7),"")</f>
        <v>0</v>
      </c>
      <c r="U329" s="51">
        <f>IF($A329&lt;&gt;"",INDEX([1]Sizer!EY:EY,(ROW()-2)/3+7),"")</f>
        <v>1</v>
      </c>
      <c r="V329" s="51">
        <f>IF($A329&lt;&gt;"",INDEX([1]Sizer!EZ:EZ,(ROW()-2)/3+7),"")</f>
        <v>1.5</v>
      </c>
      <c r="W329" s="51">
        <f>IF($A329&lt;&gt;"",INDEX([1]Sizer!FA:FA,(ROW()-2)/3+7),"")</f>
        <v>0</v>
      </c>
      <c r="X329" s="51">
        <f>IF($A329&lt;&gt;"",INDEX([1]Sizer!FB:FB,(ROW()-2)/3+7),"")</f>
        <v>0</v>
      </c>
      <c r="Y329" s="51">
        <f>IF($A329&lt;&gt;"",INDEX([1]Sizer!FC:FC,(ROW()-2)/3+7),"")</f>
        <v>0</v>
      </c>
      <c r="Z329" s="51">
        <f>IF($A329&lt;&gt;"",INDEX([1]Sizer!FD:FD,(ROW()-2)/3+7),"")</f>
        <v>0</v>
      </c>
      <c r="AA329" s="52">
        <f>IF($A329&lt;&gt;"",INDEX([1]Sizer!$AB:$AB,(ROW()-2)/3+7)*'[1]Dashboard (Model)'!$U$2,"")</f>
        <v>5.5E-2</v>
      </c>
    </row>
    <row r="330" spans="1:27" x14ac:dyDescent="0.2">
      <c r="A330" s="59"/>
      <c r="B330" s="53">
        <f>IF($A329&lt;&gt;"",INDEX([1]Sizer!B:B,(ROW()-3)/3+7),"")</f>
        <v>0</v>
      </c>
      <c r="C330" s="53">
        <f>IF($A329&lt;&gt;"",INDEX([1]Sizer!C:C,(ROW()-3)/3+7),"")</f>
        <v>0</v>
      </c>
      <c r="D330" s="53">
        <f>IF($A329&lt;&gt;"",INDEX([1]Sizer!D:D,(ROW()-3)/3+7),"")</f>
        <v>0</v>
      </c>
      <c r="E330" s="53">
        <f>IF($A329&lt;&gt;"",INDEX([1]Sizer!E:E,(ROW()-3)/3+7),"")</f>
        <v>5.3600032959789067E-3</v>
      </c>
      <c r="F330" s="53">
        <f>IF($A329&lt;&gt;"",INDEX([1]Sizer!F:F,(ROW()-3)/3+7),"")</f>
        <v>0</v>
      </c>
      <c r="G330" s="53">
        <f>IF($A329&lt;&gt;"",INDEX([1]Sizer!G:G,(ROW()-3)/3+7),"")</f>
        <v>1.2442801556420234E-2</v>
      </c>
      <c r="H330" s="53">
        <f>IF($A329&lt;&gt;"",INDEX([1]Sizer!H:H,(ROW()-3)/3+7),"")</f>
        <v>-1.0419681088314004E-2</v>
      </c>
      <c r="I330" s="53">
        <f>IF($A329&lt;&gt;"",INDEX([1]Sizer!I:I,(ROW()-3)/3+7),"")</f>
        <v>-2.535882352941177E-2</v>
      </c>
      <c r="J330" s="53">
        <f>IF($A329&lt;&gt;"",INDEX([1]Sizer!J:J,(ROW()-3)/3+7),"")</f>
        <v>5.7720839244546898E-3</v>
      </c>
      <c r="K330" s="53">
        <f>IF($A329&lt;&gt;"",INDEX([1]Sizer!K:K,(ROW()-3)/3+7),"")</f>
        <v>0</v>
      </c>
      <c r="L330" s="53">
        <f>IF($A329&lt;&gt;"",INDEX([1]Sizer!L:L,(ROW()-3)/3+7),"")</f>
        <v>0</v>
      </c>
      <c r="M330" s="53">
        <f>IF($A329&lt;&gt;"",INDEX([1]Sizer!M:M,(ROW()-3)/3+7),"")</f>
        <v>1.4430505415162454E-2</v>
      </c>
      <c r="N330" s="53">
        <f>IF($A329&lt;&gt;"",INDEX([1]Sizer!N:N,(ROW()-3)/3+7),"")</f>
        <v>0</v>
      </c>
      <c r="O330" s="53">
        <f>IF($A329&lt;&gt;"",INDEX([1]Sizer!O:O,(ROW()-3)/3+7),"")</f>
        <v>0</v>
      </c>
      <c r="P330" s="53">
        <f>IF($A329&lt;&gt;"",INDEX([1]Sizer!P:P,(ROW()-3)/3+7),"")</f>
        <v>1.0300725427708823E-2</v>
      </c>
      <c r="Q330" s="53">
        <f>IF($A329&lt;&gt;"",INDEX([1]Sizer!Q:Q,(ROW()-3)/3+7),"")</f>
        <v>0</v>
      </c>
      <c r="R330" s="53">
        <f>IF($A329&lt;&gt;"",INDEX([1]Sizer!R:R,(ROW()-3)/3+7),"")</f>
        <v>2.2359715670024226E-2</v>
      </c>
      <c r="S330" s="53">
        <f>IF($A329&lt;&gt;"",INDEX([1]Sizer!S:S,(ROW()-3)/3+7),"")</f>
        <v>0</v>
      </c>
      <c r="T330" s="53">
        <f>IF($A329&lt;&gt;"",INDEX([1]Sizer!T:T,(ROW()-3)/3+7),"")</f>
        <v>0</v>
      </c>
      <c r="U330" s="53">
        <f>IF($A329&lt;&gt;"",INDEX([1]Sizer!U:U,(ROW()-3)/3+7),"")</f>
        <v>2.0430209953343704E-2</v>
      </c>
      <c r="V330" s="53">
        <f>IF($A329&lt;&gt;"",INDEX([1]Sizer!V:V,(ROW()-3)/3+7),"")</f>
        <v>2.4390000000000002E-2</v>
      </c>
      <c r="W330" s="53">
        <f>IF($A329&lt;&gt;"",INDEX([1]Sizer!W:W,(ROW()-3)/3+7),"")</f>
        <v>0</v>
      </c>
      <c r="X330" s="53">
        <f>IF($A329&lt;&gt;"",INDEX([1]Sizer!X:X,(ROW()-3)/3+7),"")</f>
        <v>0</v>
      </c>
      <c r="Y330" s="53">
        <f>IF($A329&lt;&gt;"",INDEX([1]Sizer!Y:Y,(ROW()-3)/3+7),"")</f>
        <v>0</v>
      </c>
      <c r="Z330" s="53">
        <f>IF($A329&lt;&gt;"",INDEX([1]Sizer!Z:Z,(ROW()-3)/3+7),"")</f>
        <v>0</v>
      </c>
      <c r="AA330" s="53">
        <f>IF($A329&lt;&gt;"",SUM($B330:$Z330),"")</f>
        <v>7.9707540625367279E-2</v>
      </c>
    </row>
    <row r="331" spans="1:27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</row>
    <row r="332" spans="1:27" x14ac:dyDescent="0.2">
      <c r="A332" s="59">
        <f>IF(INDEX([1]Sizer!$A:$A,(ROW()-2)/3+7)&lt;&gt;"",INDEX([1]Sizer!$A:$A,(ROW()-2)/3+7),"")</f>
        <v>45401</v>
      </c>
      <c r="B332" s="51">
        <f>IF($A332&lt;&gt;"",INDEX([1]Sizer!EF:EF,(ROW()-2)/3+7),"")</f>
        <v>0</v>
      </c>
      <c r="C332" s="51">
        <f>IF($A332&lt;&gt;"",INDEX([1]Sizer!EG:EG,(ROW()-2)/3+7),"")</f>
        <v>0</v>
      </c>
      <c r="D332" s="51">
        <f>IF($A332&lt;&gt;"",INDEX([1]Sizer!EH:EH,(ROW()-2)/3+7),"")</f>
        <v>0</v>
      </c>
      <c r="E332" s="51">
        <f>IF($A332&lt;&gt;"",INDEX([1]Sizer!EI:EI,(ROW()-2)/3+7),"")</f>
        <v>0.5</v>
      </c>
      <c r="F332" s="51">
        <f>IF($A332&lt;&gt;"",INDEX([1]Sizer!EJ:EJ,(ROW()-2)/3+7),"")</f>
        <v>0</v>
      </c>
      <c r="G332" s="51">
        <f>IF($A332&lt;&gt;"",INDEX([1]Sizer!EK:EK,(ROW()-2)/3+7),"")</f>
        <v>1</v>
      </c>
      <c r="H332" s="51">
        <f>IF($A332&lt;&gt;"",INDEX([1]Sizer!EL:EL,(ROW()-2)/3+7),"")</f>
        <v>-0.5</v>
      </c>
      <c r="I332" s="51">
        <f>IF($A332&lt;&gt;"",INDEX([1]Sizer!EM:EM,(ROW()-2)/3+7),"")</f>
        <v>-1.5</v>
      </c>
      <c r="J332" s="51">
        <f>IF($A332&lt;&gt;"",INDEX([1]Sizer!EN:EN,(ROW()-2)/3+7),"")</f>
        <v>0.5</v>
      </c>
      <c r="K332" s="51">
        <f>IF($A332&lt;&gt;"",INDEX([1]Sizer!EO:EO,(ROW()-2)/3+7),"")</f>
        <v>0</v>
      </c>
      <c r="L332" s="51">
        <f>IF($A332&lt;&gt;"",INDEX([1]Sizer!EP:EP,(ROW()-2)/3+7),"")</f>
        <v>0</v>
      </c>
      <c r="M332" s="51">
        <f>IF($A332&lt;&gt;"",INDEX([1]Sizer!EQ:EQ,(ROW()-2)/3+7),"")</f>
        <v>1</v>
      </c>
      <c r="N332" s="51">
        <f>IF($A332&lt;&gt;"",INDEX([1]Sizer!ER:ER,(ROW()-2)/3+7),"")</f>
        <v>0</v>
      </c>
      <c r="O332" s="51">
        <f>IF($A332&lt;&gt;"",INDEX([1]Sizer!ES:ES,(ROW()-2)/3+7),"")</f>
        <v>0</v>
      </c>
      <c r="P332" s="51">
        <f>IF($A332&lt;&gt;"",INDEX([1]Sizer!ET:ET,(ROW()-2)/3+7),"")</f>
        <v>0.5</v>
      </c>
      <c r="Q332" s="51">
        <f>IF($A332&lt;&gt;"",INDEX([1]Sizer!EU:EU,(ROW()-2)/3+7),"")</f>
        <v>0</v>
      </c>
      <c r="R332" s="51">
        <f>IF($A332&lt;&gt;"",INDEX([1]Sizer!EV:EV,(ROW()-2)/3+7),"")</f>
        <v>3</v>
      </c>
      <c r="S332" s="51">
        <f>IF($A332&lt;&gt;"",INDEX([1]Sizer!EW:EW,(ROW()-2)/3+7),"")</f>
        <v>0</v>
      </c>
      <c r="T332" s="51">
        <f>IF($A332&lt;&gt;"",INDEX([1]Sizer!EX:EX,(ROW()-2)/3+7),"")</f>
        <v>0</v>
      </c>
      <c r="U332" s="51">
        <f>IF($A332&lt;&gt;"",INDEX([1]Sizer!EY:EY,(ROW()-2)/3+7),"")</f>
        <v>1</v>
      </c>
      <c r="V332" s="51">
        <f>IF($A332&lt;&gt;"",INDEX([1]Sizer!EZ:EZ,(ROW()-2)/3+7),"")</f>
        <v>1.5</v>
      </c>
      <c r="W332" s="51">
        <f>IF($A332&lt;&gt;"",INDEX([1]Sizer!FA:FA,(ROW()-2)/3+7),"")</f>
        <v>0</v>
      </c>
      <c r="X332" s="51">
        <f>IF($A332&lt;&gt;"",INDEX([1]Sizer!FB:FB,(ROW()-2)/3+7),"")</f>
        <v>0</v>
      </c>
      <c r="Y332" s="51">
        <f>IF($A332&lt;&gt;"",INDEX([1]Sizer!FC:FC,(ROW()-2)/3+7),"")</f>
        <v>0</v>
      </c>
      <c r="Z332" s="51">
        <f>IF($A332&lt;&gt;"",INDEX([1]Sizer!FD:FD,(ROW()-2)/3+7),"")</f>
        <v>0</v>
      </c>
      <c r="AA332" s="52">
        <f>IF($A332&lt;&gt;"",INDEX([1]Sizer!$AB:$AB,(ROW()-2)/3+7)*'[1]Dashboard (Model)'!$U$2,"")</f>
        <v>5.5E-2</v>
      </c>
    </row>
    <row r="333" spans="1:27" x14ac:dyDescent="0.2">
      <c r="A333" s="59"/>
      <c r="B333" s="53">
        <f>IF($A332&lt;&gt;"",INDEX([1]Sizer!B:B,(ROW()-3)/3+7),"")</f>
        <v>0</v>
      </c>
      <c r="C333" s="53">
        <f>IF($A332&lt;&gt;"",INDEX([1]Sizer!C:C,(ROW()-3)/3+7),"")</f>
        <v>0</v>
      </c>
      <c r="D333" s="53">
        <f>IF($A332&lt;&gt;"",INDEX([1]Sizer!D:D,(ROW()-3)/3+7),"")</f>
        <v>0</v>
      </c>
      <c r="E333" s="53">
        <f>IF($A332&lt;&gt;"",INDEX([1]Sizer!E:E,(ROW()-3)/3+7),"")</f>
        <v>5.3600032959789067E-3</v>
      </c>
      <c r="F333" s="53">
        <f>IF($A332&lt;&gt;"",INDEX([1]Sizer!F:F,(ROW()-3)/3+7),"")</f>
        <v>0</v>
      </c>
      <c r="G333" s="53">
        <f>IF($A332&lt;&gt;"",INDEX([1]Sizer!G:G,(ROW()-3)/3+7),"")</f>
        <v>1.2442801556420234E-2</v>
      </c>
      <c r="H333" s="53">
        <f>IF($A332&lt;&gt;"",INDEX([1]Sizer!H:H,(ROW()-3)/3+7),"")</f>
        <v>-1.0419681088314004E-2</v>
      </c>
      <c r="I333" s="53">
        <f>IF($A332&lt;&gt;"",INDEX([1]Sizer!I:I,(ROW()-3)/3+7),"")</f>
        <v>-2.535882352941177E-2</v>
      </c>
      <c r="J333" s="53">
        <f>IF($A332&lt;&gt;"",INDEX([1]Sizer!J:J,(ROW()-3)/3+7),"")</f>
        <v>5.7720839244546898E-3</v>
      </c>
      <c r="K333" s="53">
        <f>IF($A332&lt;&gt;"",INDEX([1]Sizer!K:K,(ROW()-3)/3+7),"")</f>
        <v>0</v>
      </c>
      <c r="L333" s="53">
        <f>IF($A332&lt;&gt;"",INDEX([1]Sizer!L:L,(ROW()-3)/3+7),"")</f>
        <v>0</v>
      </c>
      <c r="M333" s="53">
        <f>IF($A332&lt;&gt;"",INDEX([1]Sizer!M:M,(ROW()-3)/3+7),"")</f>
        <v>1.4430505415162454E-2</v>
      </c>
      <c r="N333" s="53">
        <f>IF($A332&lt;&gt;"",INDEX([1]Sizer!N:N,(ROW()-3)/3+7),"")</f>
        <v>0</v>
      </c>
      <c r="O333" s="53">
        <f>IF($A332&lt;&gt;"",INDEX([1]Sizer!O:O,(ROW()-3)/3+7),"")</f>
        <v>0</v>
      </c>
      <c r="P333" s="53">
        <f>IF($A332&lt;&gt;"",INDEX([1]Sizer!P:P,(ROW()-3)/3+7),"")</f>
        <v>1.0300725427708823E-2</v>
      </c>
      <c r="Q333" s="53">
        <f>IF($A332&lt;&gt;"",INDEX([1]Sizer!Q:Q,(ROW()-3)/3+7),"")</f>
        <v>0</v>
      </c>
      <c r="R333" s="53">
        <f>IF($A332&lt;&gt;"",INDEX([1]Sizer!R:R,(ROW()-3)/3+7),"")</f>
        <v>2.2359715670024226E-2</v>
      </c>
      <c r="S333" s="53">
        <f>IF($A332&lt;&gt;"",INDEX([1]Sizer!S:S,(ROW()-3)/3+7),"")</f>
        <v>0</v>
      </c>
      <c r="T333" s="53">
        <f>IF($A332&lt;&gt;"",INDEX([1]Sizer!T:T,(ROW()-3)/3+7),"")</f>
        <v>0</v>
      </c>
      <c r="U333" s="53">
        <f>IF($A332&lt;&gt;"",INDEX([1]Sizer!U:U,(ROW()-3)/3+7),"")</f>
        <v>2.0430209953343704E-2</v>
      </c>
      <c r="V333" s="53">
        <f>IF($A332&lt;&gt;"",INDEX([1]Sizer!V:V,(ROW()-3)/3+7),"")</f>
        <v>2.4390000000000002E-2</v>
      </c>
      <c r="W333" s="53">
        <f>IF($A332&lt;&gt;"",INDEX([1]Sizer!W:W,(ROW()-3)/3+7),"")</f>
        <v>0</v>
      </c>
      <c r="X333" s="53">
        <f>IF($A332&lt;&gt;"",INDEX([1]Sizer!X:X,(ROW()-3)/3+7),"")</f>
        <v>0</v>
      </c>
      <c r="Y333" s="53">
        <f>IF($A332&lt;&gt;"",INDEX([1]Sizer!Y:Y,(ROW()-3)/3+7),"")</f>
        <v>0</v>
      </c>
      <c r="Z333" s="53">
        <f>IF($A332&lt;&gt;"",INDEX([1]Sizer!Z:Z,(ROW()-3)/3+7),"")</f>
        <v>0</v>
      </c>
      <c r="AA333" s="53">
        <f>IF($A332&lt;&gt;"",SUM($B333:$Z333),"")</f>
        <v>7.9707540625367279E-2</v>
      </c>
    </row>
    <row r="334" spans="1:27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</row>
    <row r="335" spans="1:27" x14ac:dyDescent="0.2">
      <c r="A335" s="59">
        <f>IF(INDEX([1]Sizer!$A:$A,(ROW()-2)/3+7)&lt;&gt;"",INDEX([1]Sizer!$A:$A,(ROW()-2)/3+7),"")</f>
        <v>45404</v>
      </c>
      <c r="B335" s="51">
        <f>IF($A335&lt;&gt;"",INDEX([1]Sizer!EF:EF,(ROW()-2)/3+7),"")</f>
        <v>0</v>
      </c>
      <c r="C335" s="51">
        <f>IF($A335&lt;&gt;"",INDEX([1]Sizer!EG:EG,(ROW()-2)/3+7),"")</f>
        <v>0</v>
      </c>
      <c r="D335" s="51">
        <f>IF($A335&lt;&gt;"",INDEX([1]Sizer!EH:EH,(ROW()-2)/3+7),"")</f>
        <v>0</v>
      </c>
      <c r="E335" s="51">
        <f>IF($A335&lt;&gt;"",INDEX([1]Sizer!EI:EI,(ROW()-2)/3+7),"")</f>
        <v>0.5</v>
      </c>
      <c r="F335" s="51">
        <f>IF($A335&lt;&gt;"",INDEX([1]Sizer!EJ:EJ,(ROW()-2)/3+7),"")</f>
        <v>0</v>
      </c>
      <c r="G335" s="51">
        <f>IF($A335&lt;&gt;"",INDEX([1]Sizer!EK:EK,(ROW()-2)/3+7),"")</f>
        <v>1</v>
      </c>
      <c r="H335" s="51">
        <f>IF($A335&lt;&gt;"",INDEX([1]Sizer!EL:EL,(ROW()-2)/3+7),"")</f>
        <v>0</v>
      </c>
      <c r="I335" s="51">
        <f>IF($A335&lt;&gt;"",INDEX([1]Sizer!EM:EM,(ROW()-2)/3+7),"")</f>
        <v>-1.5</v>
      </c>
      <c r="J335" s="51">
        <f>IF($A335&lt;&gt;"",INDEX([1]Sizer!EN:EN,(ROW()-2)/3+7),"")</f>
        <v>0.5</v>
      </c>
      <c r="K335" s="51">
        <f>IF($A335&lt;&gt;"",INDEX([1]Sizer!EO:EO,(ROW()-2)/3+7),"")</f>
        <v>0</v>
      </c>
      <c r="L335" s="51">
        <f>IF($A335&lt;&gt;"",INDEX([1]Sizer!EP:EP,(ROW()-2)/3+7),"")</f>
        <v>0</v>
      </c>
      <c r="M335" s="51">
        <f>IF($A335&lt;&gt;"",INDEX([1]Sizer!EQ:EQ,(ROW()-2)/3+7),"")</f>
        <v>1</v>
      </c>
      <c r="N335" s="51">
        <f>IF($A335&lt;&gt;"",INDEX([1]Sizer!ER:ER,(ROW()-2)/3+7),"")</f>
        <v>0</v>
      </c>
      <c r="O335" s="51">
        <f>IF($A335&lt;&gt;"",INDEX([1]Sizer!ES:ES,(ROW()-2)/3+7),"")</f>
        <v>0</v>
      </c>
      <c r="P335" s="51">
        <f>IF($A335&lt;&gt;"",INDEX([1]Sizer!ET:ET,(ROW()-2)/3+7),"")</f>
        <v>0.5</v>
      </c>
      <c r="Q335" s="51">
        <f>IF($A335&lt;&gt;"",INDEX([1]Sizer!EU:EU,(ROW()-2)/3+7),"")</f>
        <v>0</v>
      </c>
      <c r="R335" s="51">
        <f>IF($A335&lt;&gt;"",INDEX([1]Sizer!EV:EV,(ROW()-2)/3+7),"")</f>
        <v>3</v>
      </c>
      <c r="S335" s="51">
        <f>IF($A335&lt;&gt;"",INDEX([1]Sizer!EW:EW,(ROW()-2)/3+7),"")</f>
        <v>0</v>
      </c>
      <c r="T335" s="51">
        <f>IF($A335&lt;&gt;"",INDEX([1]Sizer!EX:EX,(ROW()-2)/3+7),"")</f>
        <v>0</v>
      </c>
      <c r="U335" s="51">
        <f>IF($A335&lt;&gt;"",INDEX([1]Sizer!EY:EY,(ROW()-2)/3+7),"")</f>
        <v>1</v>
      </c>
      <c r="V335" s="51">
        <f>IF($A335&lt;&gt;"",INDEX([1]Sizer!EZ:EZ,(ROW()-2)/3+7),"")</f>
        <v>1.5</v>
      </c>
      <c r="W335" s="51">
        <f>IF($A335&lt;&gt;"",INDEX([1]Sizer!FA:FA,(ROW()-2)/3+7),"")</f>
        <v>0</v>
      </c>
      <c r="X335" s="51">
        <f>IF($A335&lt;&gt;"",INDEX([1]Sizer!FB:FB,(ROW()-2)/3+7),"")</f>
        <v>0</v>
      </c>
      <c r="Y335" s="51">
        <f>IF($A335&lt;&gt;"",INDEX([1]Sizer!FC:FC,(ROW()-2)/3+7),"")</f>
        <v>0</v>
      </c>
      <c r="Z335" s="51">
        <f>IF($A335&lt;&gt;"",INDEX([1]Sizer!FD:FD,(ROW()-2)/3+7),"")</f>
        <v>0</v>
      </c>
      <c r="AA335" s="52">
        <f>IF($A335&lt;&gt;"",INDEX([1]Sizer!$AB:$AB,(ROW()-2)/3+7)*'[1]Dashboard (Model)'!$U$2,"")</f>
        <v>0.05</v>
      </c>
    </row>
    <row r="336" spans="1:27" x14ac:dyDescent="0.2">
      <c r="A336" s="59"/>
      <c r="B336" s="53">
        <f>IF($A335&lt;&gt;"",INDEX([1]Sizer!B:B,(ROW()-3)/3+7),"")</f>
        <v>0</v>
      </c>
      <c r="C336" s="53">
        <f>IF($A335&lt;&gt;"",INDEX([1]Sizer!C:C,(ROW()-3)/3+7),"")</f>
        <v>0</v>
      </c>
      <c r="D336" s="53">
        <f>IF($A335&lt;&gt;"",INDEX([1]Sizer!D:D,(ROW()-3)/3+7),"")</f>
        <v>0</v>
      </c>
      <c r="E336" s="53">
        <f>IF($A335&lt;&gt;"",INDEX([1]Sizer!E:E,(ROW()-3)/3+7),"")</f>
        <v>5.3600032959789067E-3</v>
      </c>
      <c r="F336" s="53">
        <f>IF($A335&lt;&gt;"",INDEX([1]Sizer!F:F,(ROW()-3)/3+7),"")</f>
        <v>0</v>
      </c>
      <c r="G336" s="53">
        <f>IF($A335&lt;&gt;"",INDEX([1]Sizer!G:G,(ROW()-3)/3+7),"")</f>
        <v>1.2442801556420234E-2</v>
      </c>
      <c r="H336" s="53">
        <f>IF($A335&lt;&gt;"",INDEX([1]Sizer!H:H,(ROW()-3)/3+7),"")</f>
        <v>0</v>
      </c>
      <c r="I336" s="53">
        <f>IF($A335&lt;&gt;"",INDEX([1]Sizer!I:I,(ROW()-3)/3+7),"")</f>
        <v>-2.535882352941177E-2</v>
      </c>
      <c r="J336" s="53">
        <f>IF($A335&lt;&gt;"",INDEX([1]Sizer!J:J,(ROW()-3)/3+7),"")</f>
        <v>5.7720839244546898E-3</v>
      </c>
      <c r="K336" s="53">
        <f>IF($A335&lt;&gt;"",INDEX([1]Sizer!K:K,(ROW()-3)/3+7),"")</f>
        <v>0</v>
      </c>
      <c r="L336" s="53">
        <f>IF($A335&lt;&gt;"",INDEX([1]Sizer!L:L,(ROW()-3)/3+7),"")</f>
        <v>0</v>
      </c>
      <c r="M336" s="53">
        <f>IF($A335&lt;&gt;"",INDEX([1]Sizer!M:M,(ROW()-3)/3+7),"")</f>
        <v>1.4430505415162454E-2</v>
      </c>
      <c r="N336" s="53">
        <f>IF($A335&lt;&gt;"",INDEX([1]Sizer!N:N,(ROW()-3)/3+7),"")</f>
        <v>0</v>
      </c>
      <c r="O336" s="53">
        <f>IF($A335&lt;&gt;"",INDEX([1]Sizer!O:O,(ROW()-3)/3+7),"")</f>
        <v>0</v>
      </c>
      <c r="P336" s="53">
        <f>IF($A335&lt;&gt;"",INDEX([1]Sizer!P:P,(ROW()-3)/3+7),"")</f>
        <v>1.0300725427708823E-2</v>
      </c>
      <c r="Q336" s="53">
        <f>IF($A335&lt;&gt;"",INDEX([1]Sizer!Q:Q,(ROW()-3)/3+7),"")</f>
        <v>0</v>
      </c>
      <c r="R336" s="53">
        <f>IF($A335&lt;&gt;"",INDEX([1]Sizer!R:R,(ROW()-3)/3+7),"")</f>
        <v>2.2359715670024226E-2</v>
      </c>
      <c r="S336" s="53">
        <f>IF($A335&lt;&gt;"",INDEX([1]Sizer!S:S,(ROW()-3)/3+7),"")</f>
        <v>0</v>
      </c>
      <c r="T336" s="53">
        <f>IF($A335&lt;&gt;"",INDEX([1]Sizer!T:T,(ROW()-3)/3+7),"")</f>
        <v>0</v>
      </c>
      <c r="U336" s="53">
        <f>IF($A335&lt;&gt;"",INDEX([1]Sizer!U:U,(ROW()-3)/3+7),"")</f>
        <v>2.0430209953343704E-2</v>
      </c>
      <c r="V336" s="53">
        <f>IF($A335&lt;&gt;"",INDEX([1]Sizer!V:V,(ROW()-3)/3+7),"")</f>
        <v>2.4390000000000002E-2</v>
      </c>
      <c r="W336" s="53">
        <f>IF($A335&lt;&gt;"",INDEX([1]Sizer!W:W,(ROW()-3)/3+7),"")</f>
        <v>0</v>
      </c>
      <c r="X336" s="53">
        <f>IF($A335&lt;&gt;"",INDEX([1]Sizer!X:X,(ROW()-3)/3+7),"")</f>
        <v>0</v>
      </c>
      <c r="Y336" s="53">
        <f>IF($A335&lt;&gt;"",INDEX([1]Sizer!Y:Y,(ROW()-3)/3+7),"")</f>
        <v>0</v>
      </c>
      <c r="Z336" s="53">
        <f>IF($A335&lt;&gt;"",INDEX([1]Sizer!Z:Z,(ROW()-3)/3+7),"")</f>
        <v>0</v>
      </c>
      <c r="AA336" s="53">
        <f>IF($A335&lt;&gt;"",SUM($B336:$Z336),"")</f>
        <v>9.012722171368126E-2</v>
      </c>
    </row>
    <row r="337" spans="1:27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</row>
    <row r="338" spans="1:27" x14ac:dyDescent="0.2">
      <c r="A338" s="59">
        <f>IF(INDEX([1]Sizer!$A:$A,(ROW()-2)/3+7)&lt;&gt;"",INDEX([1]Sizer!$A:$A,(ROW()-2)/3+7),"")</f>
        <v>45405</v>
      </c>
      <c r="B338" s="51">
        <f>IF($A338&lt;&gt;"",INDEX([1]Sizer!EF:EF,(ROW()-2)/3+7),"")</f>
        <v>0</v>
      </c>
      <c r="C338" s="51">
        <f>IF($A338&lt;&gt;"",INDEX([1]Sizer!EG:EG,(ROW()-2)/3+7),"")</f>
        <v>0</v>
      </c>
      <c r="D338" s="51">
        <f>IF($A338&lt;&gt;"",INDEX([1]Sizer!EH:EH,(ROW()-2)/3+7),"")</f>
        <v>0</v>
      </c>
      <c r="E338" s="51">
        <f>IF($A338&lt;&gt;"",INDEX([1]Sizer!EI:EI,(ROW()-2)/3+7),"")</f>
        <v>0.5</v>
      </c>
      <c r="F338" s="51">
        <f>IF($A338&lt;&gt;"",INDEX([1]Sizer!EJ:EJ,(ROW()-2)/3+7),"")</f>
        <v>0</v>
      </c>
      <c r="G338" s="51">
        <f>IF($A338&lt;&gt;"",INDEX([1]Sizer!EK:EK,(ROW()-2)/3+7),"")</f>
        <v>1</v>
      </c>
      <c r="H338" s="51">
        <f>IF($A338&lt;&gt;"",INDEX([1]Sizer!EL:EL,(ROW()-2)/3+7),"")</f>
        <v>0</v>
      </c>
      <c r="I338" s="51">
        <f>IF($A338&lt;&gt;"",INDEX([1]Sizer!EM:EM,(ROW()-2)/3+7),"")</f>
        <v>-1.5</v>
      </c>
      <c r="J338" s="51">
        <f>IF($A338&lt;&gt;"",INDEX([1]Sizer!EN:EN,(ROW()-2)/3+7),"")</f>
        <v>0.5</v>
      </c>
      <c r="K338" s="51">
        <f>IF($A338&lt;&gt;"",INDEX([1]Sizer!EO:EO,(ROW()-2)/3+7),"")</f>
        <v>0</v>
      </c>
      <c r="L338" s="51">
        <f>IF($A338&lt;&gt;"",INDEX([1]Sizer!EP:EP,(ROW()-2)/3+7),"")</f>
        <v>0</v>
      </c>
      <c r="M338" s="51">
        <f>IF($A338&lt;&gt;"",INDEX([1]Sizer!EQ:EQ,(ROW()-2)/3+7),"")</f>
        <v>1</v>
      </c>
      <c r="N338" s="51">
        <f>IF($A338&lt;&gt;"",INDEX([1]Sizer!ER:ER,(ROW()-2)/3+7),"")</f>
        <v>0</v>
      </c>
      <c r="O338" s="51">
        <f>IF($A338&lt;&gt;"",INDEX([1]Sizer!ES:ES,(ROW()-2)/3+7),"")</f>
        <v>0</v>
      </c>
      <c r="P338" s="51">
        <f>IF($A338&lt;&gt;"",INDEX([1]Sizer!ET:ET,(ROW()-2)/3+7),"")</f>
        <v>0.5</v>
      </c>
      <c r="Q338" s="51">
        <f>IF($A338&lt;&gt;"",INDEX([1]Sizer!EU:EU,(ROW()-2)/3+7),"")</f>
        <v>0</v>
      </c>
      <c r="R338" s="51">
        <f>IF($A338&lt;&gt;"",INDEX([1]Sizer!EV:EV,(ROW()-2)/3+7),"")</f>
        <v>3</v>
      </c>
      <c r="S338" s="51">
        <f>IF($A338&lt;&gt;"",INDEX([1]Sizer!EW:EW,(ROW()-2)/3+7),"")</f>
        <v>0</v>
      </c>
      <c r="T338" s="51">
        <f>IF($A338&lt;&gt;"",INDEX([1]Sizer!EX:EX,(ROW()-2)/3+7),"")</f>
        <v>0</v>
      </c>
      <c r="U338" s="51">
        <f>IF($A338&lt;&gt;"",INDEX([1]Sizer!EY:EY,(ROW()-2)/3+7),"")</f>
        <v>1</v>
      </c>
      <c r="V338" s="51">
        <f>IF($A338&lt;&gt;"",INDEX([1]Sizer!EZ:EZ,(ROW()-2)/3+7),"")</f>
        <v>1.5</v>
      </c>
      <c r="W338" s="51">
        <f>IF($A338&lt;&gt;"",INDEX([1]Sizer!FA:FA,(ROW()-2)/3+7),"")</f>
        <v>0</v>
      </c>
      <c r="X338" s="51">
        <f>IF($A338&lt;&gt;"",INDEX([1]Sizer!FB:FB,(ROW()-2)/3+7),"")</f>
        <v>0</v>
      </c>
      <c r="Y338" s="51">
        <f>IF($A338&lt;&gt;"",INDEX([1]Sizer!FC:FC,(ROW()-2)/3+7),"")</f>
        <v>0</v>
      </c>
      <c r="Z338" s="51">
        <f>IF($A338&lt;&gt;"",INDEX([1]Sizer!FD:FD,(ROW()-2)/3+7),"")</f>
        <v>0</v>
      </c>
      <c r="AA338" s="52">
        <f>IF($A338&lt;&gt;"",INDEX([1]Sizer!$AB:$AB,(ROW()-2)/3+7)*'[1]Dashboard (Model)'!$U$2,"")</f>
        <v>0.05</v>
      </c>
    </row>
    <row r="339" spans="1:27" x14ac:dyDescent="0.2">
      <c r="A339" s="59"/>
      <c r="B339" s="53">
        <f>IF($A338&lt;&gt;"",INDEX([1]Sizer!B:B,(ROW()-3)/3+7),"")</f>
        <v>0</v>
      </c>
      <c r="C339" s="53">
        <f>IF($A338&lt;&gt;"",INDEX([1]Sizer!C:C,(ROW()-3)/3+7),"")</f>
        <v>0</v>
      </c>
      <c r="D339" s="53">
        <f>IF($A338&lt;&gt;"",INDEX([1]Sizer!D:D,(ROW()-3)/3+7),"")</f>
        <v>0</v>
      </c>
      <c r="E339" s="53">
        <f>IF($A338&lt;&gt;"",INDEX([1]Sizer!E:E,(ROW()-3)/3+7),"")</f>
        <v>5.3600032959789067E-3</v>
      </c>
      <c r="F339" s="53">
        <f>IF($A338&lt;&gt;"",INDEX([1]Sizer!F:F,(ROW()-3)/3+7),"")</f>
        <v>0</v>
      </c>
      <c r="G339" s="53">
        <f>IF($A338&lt;&gt;"",INDEX([1]Sizer!G:G,(ROW()-3)/3+7),"")</f>
        <v>1.2442801556420234E-2</v>
      </c>
      <c r="H339" s="53">
        <f>IF($A338&lt;&gt;"",INDEX([1]Sizer!H:H,(ROW()-3)/3+7),"")</f>
        <v>0</v>
      </c>
      <c r="I339" s="53">
        <f>IF($A338&lt;&gt;"",INDEX([1]Sizer!I:I,(ROW()-3)/3+7),"")</f>
        <v>-2.535882352941177E-2</v>
      </c>
      <c r="J339" s="53">
        <f>IF($A338&lt;&gt;"",INDEX([1]Sizer!J:J,(ROW()-3)/3+7),"")</f>
        <v>5.7720839244546898E-3</v>
      </c>
      <c r="K339" s="53">
        <f>IF($A338&lt;&gt;"",INDEX([1]Sizer!K:K,(ROW()-3)/3+7),"")</f>
        <v>0</v>
      </c>
      <c r="L339" s="53">
        <f>IF($A338&lt;&gt;"",INDEX([1]Sizer!L:L,(ROW()-3)/3+7),"")</f>
        <v>0</v>
      </c>
      <c r="M339" s="53">
        <f>IF($A338&lt;&gt;"",INDEX([1]Sizer!M:M,(ROW()-3)/3+7),"")</f>
        <v>1.4430505415162454E-2</v>
      </c>
      <c r="N339" s="53">
        <f>IF($A338&lt;&gt;"",INDEX([1]Sizer!N:N,(ROW()-3)/3+7),"")</f>
        <v>0</v>
      </c>
      <c r="O339" s="53">
        <f>IF($A338&lt;&gt;"",INDEX([1]Sizer!O:O,(ROW()-3)/3+7),"")</f>
        <v>0</v>
      </c>
      <c r="P339" s="53">
        <f>IF($A338&lt;&gt;"",INDEX([1]Sizer!P:P,(ROW()-3)/3+7),"")</f>
        <v>1.0300725427708823E-2</v>
      </c>
      <c r="Q339" s="53">
        <f>IF($A338&lt;&gt;"",INDEX([1]Sizer!Q:Q,(ROW()-3)/3+7),"")</f>
        <v>0</v>
      </c>
      <c r="R339" s="53">
        <f>IF($A338&lt;&gt;"",INDEX([1]Sizer!R:R,(ROW()-3)/3+7),"")</f>
        <v>2.2359715670024226E-2</v>
      </c>
      <c r="S339" s="53">
        <f>IF($A338&lt;&gt;"",INDEX([1]Sizer!S:S,(ROW()-3)/3+7),"")</f>
        <v>0</v>
      </c>
      <c r="T339" s="53">
        <f>IF($A338&lt;&gt;"",INDEX([1]Sizer!T:T,(ROW()-3)/3+7),"")</f>
        <v>0</v>
      </c>
      <c r="U339" s="53">
        <f>IF($A338&lt;&gt;"",INDEX([1]Sizer!U:U,(ROW()-3)/3+7),"")</f>
        <v>2.0430209953343704E-2</v>
      </c>
      <c r="V339" s="53">
        <f>IF($A338&lt;&gt;"",INDEX([1]Sizer!V:V,(ROW()-3)/3+7),"")</f>
        <v>2.4390000000000002E-2</v>
      </c>
      <c r="W339" s="53">
        <f>IF($A338&lt;&gt;"",INDEX([1]Sizer!W:W,(ROW()-3)/3+7),"")</f>
        <v>0</v>
      </c>
      <c r="X339" s="53">
        <f>IF($A338&lt;&gt;"",INDEX([1]Sizer!X:X,(ROW()-3)/3+7),"")</f>
        <v>0</v>
      </c>
      <c r="Y339" s="53">
        <f>IF($A338&lt;&gt;"",INDEX([1]Sizer!Y:Y,(ROW()-3)/3+7),"")</f>
        <v>0</v>
      </c>
      <c r="Z339" s="53">
        <f>IF($A338&lt;&gt;"",INDEX([1]Sizer!Z:Z,(ROW()-3)/3+7),"")</f>
        <v>0</v>
      </c>
      <c r="AA339" s="53">
        <f>IF($A338&lt;&gt;"",SUM($B339:$Z339),"")</f>
        <v>9.012722171368126E-2</v>
      </c>
    </row>
    <row r="340" spans="1:27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</row>
    <row r="341" spans="1:27" x14ac:dyDescent="0.2">
      <c r="A341" s="59">
        <f>IF(INDEX([1]Sizer!$A:$A,(ROW()-2)/3+7)&lt;&gt;"",INDEX([1]Sizer!$A:$A,(ROW()-2)/3+7),"")</f>
        <v>45406</v>
      </c>
      <c r="B341" s="51">
        <f>IF($A341&lt;&gt;"",INDEX([1]Sizer!EF:EF,(ROW()-2)/3+7),"")</f>
        <v>0</v>
      </c>
      <c r="C341" s="51">
        <f>IF($A341&lt;&gt;"",INDEX([1]Sizer!EG:EG,(ROW()-2)/3+7),"")</f>
        <v>3</v>
      </c>
      <c r="D341" s="51">
        <f>IF($A341&lt;&gt;"",INDEX([1]Sizer!EH:EH,(ROW()-2)/3+7),"")</f>
        <v>0</v>
      </c>
      <c r="E341" s="51">
        <f>IF($A341&lt;&gt;"",INDEX([1]Sizer!EI:EI,(ROW()-2)/3+7),"")</f>
        <v>0</v>
      </c>
      <c r="F341" s="51">
        <f>IF($A341&lt;&gt;"",INDEX([1]Sizer!EJ:EJ,(ROW()-2)/3+7),"")</f>
        <v>0</v>
      </c>
      <c r="G341" s="51">
        <f>IF($A341&lt;&gt;"",INDEX([1]Sizer!EK:EK,(ROW()-2)/3+7),"")</f>
        <v>1</v>
      </c>
      <c r="H341" s="51">
        <f>IF($A341&lt;&gt;"",INDEX([1]Sizer!EL:EL,(ROW()-2)/3+7),"")</f>
        <v>0</v>
      </c>
      <c r="I341" s="51">
        <f>IF($A341&lt;&gt;"",INDEX([1]Sizer!EM:EM,(ROW()-2)/3+7),"")</f>
        <v>-1.5</v>
      </c>
      <c r="J341" s="51">
        <f>IF($A341&lt;&gt;"",INDEX([1]Sizer!EN:EN,(ROW()-2)/3+7),"")</f>
        <v>0.5</v>
      </c>
      <c r="K341" s="51">
        <f>IF($A341&lt;&gt;"",INDEX([1]Sizer!EO:EO,(ROW()-2)/3+7),"")</f>
        <v>0</v>
      </c>
      <c r="L341" s="51">
        <f>IF($A341&lt;&gt;"",INDEX([1]Sizer!EP:EP,(ROW()-2)/3+7),"")</f>
        <v>0</v>
      </c>
      <c r="M341" s="51">
        <f>IF($A341&lt;&gt;"",INDEX([1]Sizer!EQ:EQ,(ROW()-2)/3+7),"")</f>
        <v>1</v>
      </c>
      <c r="N341" s="51">
        <f>IF($A341&lt;&gt;"",INDEX([1]Sizer!ER:ER,(ROW()-2)/3+7),"")</f>
        <v>0</v>
      </c>
      <c r="O341" s="51">
        <f>IF($A341&lt;&gt;"",INDEX([1]Sizer!ES:ES,(ROW()-2)/3+7),"")</f>
        <v>0</v>
      </c>
      <c r="P341" s="51">
        <f>IF($A341&lt;&gt;"",INDEX([1]Sizer!ET:ET,(ROW()-2)/3+7),"")</f>
        <v>0.5</v>
      </c>
      <c r="Q341" s="51">
        <f>IF($A341&lt;&gt;"",INDEX([1]Sizer!EU:EU,(ROW()-2)/3+7),"")</f>
        <v>0</v>
      </c>
      <c r="R341" s="51">
        <f>IF($A341&lt;&gt;"",INDEX([1]Sizer!EV:EV,(ROW()-2)/3+7),"")</f>
        <v>3</v>
      </c>
      <c r="S341" s="51">
        <f>IF($A341&lt;&gt;"",INDEX([1]Sizer!EW:EW,(ROW()-2)/3+7),"")</f>
        <v>0</v>
      </c>
      <c r="T341" s="51">
        <f>IF($A341&lt;&gt;"",INDEX([1]Sizer!EX:EX,(ROW()-2)/3+7),"")</f>
        <v>0</v>
      </c>
      <c r="U341" s="51">
        <f>IF($A341&lt;&gt;"",INDEX([1]Sizer!EY:EY,(ROW()-2)/3+7),"")</f>
        <v>1</v>
      </c>
      <c r="V341" s="51">
        <f>IF($A341&lt;&gt;"",INDEX([1]Sizer!EZ:EZ,(ROW()-2)/3+7),"")</f>
        <v>1.5</v>
      </c>
      <c r="W341" s="51">
        <f>IF($A341&lt;&gt;"",INDEX([1]Sizer!FA:FA,(ROW()-2)/3+7),"")</f>
        <v>0</v>
      </c>
      <c r="X341" s="51">
        <f>IF($A341&lt;&gt;"",INDEX([1]Sizer!FB:FB,(ROW()-2)/3+7),"")</f>
        <v>0</v>
      </c>
      <c r="Y341" s="51">
        <f>IF($A341&lt;&gt;"",INDEX([1]Sizer!FC:FC,(ROW()-2)/3+7),"")</f>
        <v>0</v>
      </c>
      <c r="Z341" s="51">
        <f>IF($A341&lt;&gt;"",INDEX([1]Sizer!FD:FD,(ROW()-2)/3+7),"")</f>
        <v>0</v>
      </c>
      <c r="AA341" s="52">
        <f>IF($A341&lt;&gt;"",INDEX([1]Sizer!$AB:$AB,(ROW()-2)/3+7)*'[1]Dashboard (Model)'!$U$2,"")</f>
        <v>0.03</v>
      </c>
    </row>
    <row r="342" spans="1:27" x14ac:dyDescent="0.2">
      <c r="A342" s="59"/>
      <c r="B342" s="53">
        <f>IF($A341&lt;&gt;"",INDEX([1]Sizer!B:B,(ROW()-3)/3+7),"")</f>
        <v>0</v>
      </c>
      <c r="C342" s="53">
        <f>IF($A341&lt;&gt;"",INDEX([1]Sizer!C:C,(ROW()-3)/3+7),"")</f>
        <v>2.6717445537596633E-2</v>
      </c>
      <c r="D342" s="53">
        <f>IF($A341&lt;&gt;"",INDEX([1]Sizer!D:D,(ROW()-3)/3+7),"")</f>
        <v>0</v>
      </c>
      <c r="E342" s="53">
        <f>IF($A341&lt;&gt;"",INDEX([1]Sizer!E:E,(ROW()-3)/3+7),"")</f>
        <v>0</v>
      </c>
      <c r="F342" s="53">
        <f>IF($A341&lt;&gt;"",INDEX([1]Sizer!F:F,(ROW()-3)/3+7),"")</f>
        <v>0</v>
      </c>
      <c r="G342" s="53">
        <f>IF($A341&lt;&gt;"",INDEX([1]Sizer!G:G,(ROW()-3)/3+7),"")</f>
        <v>1.2442801556420234E-2</v>
      </c>
      <c r="H342" s="53">
        <f>IF($A341&lt;&gt;"",INDEX([1]Sizer!H:H,(ROW()-3)/3+7),"")</f>
        <v>0</v>
      </c>
      <c r="I342" s="53">
        <f>IF($A341&lt;&gt;"",INDEX([1]Sizer!I:I,(ROW()-3)/3+7),"")</f>
        <v>-2.535882352941177E-2</v>
      </c>
      <c r="J342" s="53">
        <f>IF($A341&lt;&gt;"",INDEX([1]Sizer!J:J,(ROW()-3)/3+7),"")</f>
        <v>5.7720839244546898E-3</v>
      </c>
      <c r="K342" s="53">
        <f>IF($A341&lt;&gt;"",INDEX([1]Sizer!K:K,(ROW()-3)/3+7),"")</f>
        <v>0</v>
      </c>
      <c r="L342" s="53">
        <f>IF($A341&lt;&gt;"",INDEX([1]Sizer!L:L,(ROW()-3)/3+7),"")</f>
        <v>0</v>
      </c>
      <c r="M342" s="53">
        <f>IF($A341&lt;&gt;"",INDEX([1]Sizer!M:M,(ROW()-3)/3+7),"")</f>
        <v>1.4430505415162454E-2</v>
      </c>
      <c r="N342" s="53">
        <f>IF($A341&lt;&gt;"",INDEX([1]Sizer!N:N,(ROW()-3)/3+7),"")</f>
        <v>0</v>
      </c>
      <c r="O342" s="53">
        <f>IF($A341&lt;&gt;"",INDEX([1]Sizer!O:O,(ROW()-3)/3+7),"")</f>
        <v>0</v>
      </c>
      <c r="P342" s="53">
        <f>IF($A341&lt;&gt;"",INDEX([1]Sizer!P:P,(ROW()-3)/3+7),"")</f>
        <v>1.0300725427708823E-2</v>
      </c>
      <c r="Q342" s="53">
        <f>IF($A341&lt;&gt;"",INDEX([1]Sizer!Q:Q,(ROW()-3)/3+7),"")</f>
        <v>0</v>
      </c>
      <c r="R342" s="53">
        <f>IF($A341&lt;&gt;"",INDEX([1]Sizer!R:R,(ROW()-3)/3+7),"")</f>
        <v>2.2359715670024226E-2</v>
      </c>
      <c r="S342" s="53">
        <f>IF($A341&lt;&gt;"",INDEX([1]Sizer!S:S,(ROW()-3)/3+7),"")</f>
        <v>0</v>
      </c>
      <c r="T342" s="53">
        <f>IF($A341&lt;&gt;"",INDEX([1]Sizer!T:T,(ROW()-3)/3+7),"")</f>
        <v>0</v>
      </c>
      <c r="U342" s="53">
        <f>IF($A341&lt;&gt;"",INDEX([1]Sizer!U:U,(ROW()-3)/3+7),"")</f>
        <v>2.0430209953343704E-2</v>
      </c>
      <c r="V342" s="53">
        <f>IF($A341&lt;&gt;"",INDEX([1]Sizer!V:V,(ROW()-3)/3+7),"")</f>
        <v>2.4390000000000002E-2</v>
      </c>
      <c r="W342" s="53">
        <f>IF($A341&lt;&gt;"",INDEX([1]Sizer!W:W,(ROW()-3)/3+7),"")</f>
        <v>0</v>
      </c>
      <c r="X342" s="53">
        <f>IF($A341&lt;&gt;"",INDEX([1]Sizer!X:X,(ROW()-3)/3+7),"")</f>
        <v>0</v>
      </c>
      <c r="Y342" s="53">
        <f>IF($A341&lt;&gt;"",INDEX([1]Sizer!Y:Y,(ROW()-3)/3+7),"")</f>
        <v>0</v>
      </c>
      <c r="Z342" s="53">
        <f>IF($A341&lt;&gt;"",INDEX([1]Sizer!Z:Z,(ROW()-3)/3+7),"")</f>
        <v>0</v>
      </c>
      <c r="AA342" s="53">
        <f>IF($A341&lt;&gt;"",SUM($B342:$Z342),"")</f>
        <v>0.11148466395529899</v>
      </c>
    </row>
    <row r="343" spans="1:27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</row>
    <row r="344" spans="1:27" x14ac:dyDescent="0.2">
      <c r="A344" s="59">
        <f>IF(INDEX([1]Sizer!$A:$A,(ROW()-2)/3+7)&lt;&gt;"",INDEX([1]Sizer!$A:$A,(ROW()-2)/3+7),"")</f>
        <v>45407</v>
      </c>
      <c r="B344" s="51">
        <f>IF($A344&lt;&gt;"",INDEX([1]Sizer!EF:EF,(ROW()-2)/3+7),"")</f>
        <v>0</v>
      </c>
      <c r="C344" s="51">
        <f>IF($A344&lt;&gt;"",INDEX([1]Sizer!EG:EG,(ROW()-2)/3+7),"")</f>
        <v>3</v>
      </c>
      <c r="D344" s="51">
        <f>IF($A344&lt;&gt;"",INDEX([1]Sizer!EH:EH,(ROW()-2)/3+7),"")</f>
        <v>0</v>
      </c>
      <c r="E344" s="51">
        <f>IF($A344&lt;&gt;"",INDEX([1]Sizer!EI:EI,(ROW()-2)/3+7),"")</f>
        <v>0</v>
      </c>
      <c r="F344" s="51">
        <f>IF($A344&lt;&gt;"",INDEX([1]Sizer!EJ:EJ,(ROW()-2)/3+7),"")</f>
        <v>0</v>
      </c>
      <c r="G344" s="51">
        <f>IF($A344&lt;&gt;"",INDEX([1]Sizer!EK:EK,(ROW()-2)/3+7),"")</f>
        <v>1</v>
      </c>
      <c r="H344" s="51">
        <f>IF($A344&lt;&gt;"",INDEX([1]Sizer!EL:EL,(ROW()-2)/3+7),"")</f>
        <v>0</v>
      </c>
      <c r="I344" s="51">
        <f>IF($A344&lt;&gt;"",INDEX([1]Sizer!EM:EM,(ROW()-2)/3+7),"")</f>
        <v>-1.5</v>
      </c>
      <c r="J344" s="51">
        <f>IF($A344&lt;&gt;"",INDEX([1]Sizer!EN:EN,(ROW()-2)/3+7),"")</f>
        <v>0.5</v>
      </c>
      <c r="K344" s="51">
        <f>IF($A344&lt;&gt;"",INDEX([1]Sizer!EO:EO,(ROW()-2)/3+7),"")</f>
        <v>0</v>
      </c>
      <c r="L344" s="51">
        <f>IF($A344&lt;&gt;"",INDEX([1]Sizer!EP:EP,(ROW()-2)/3+7),"")</f>
        <v>0</v>
      </c>
      <c r="M344" s="51">
        <f>IF($A344&lt;&gt;"",INDEX([1]Sizer!EQ:EQ,(ROW()-2)/3+7),"")</f>
        <v>1</v>
      </c>
      <c r="N344" s="51">
        <f>IF($A344&lt;&gt;"",INDEX([1]Sizer!ER:ER,(ROW()-2)/3+7),"")</f>
        <v>0</v>
      </c>
      <c r="O344" s="51">
        <f>IF($A344&lt;&gt;"",INDEX([1]Sizer!ES:ES,(ROW()-2)/3+7),"")</f>
        <v>0</v>
      </c>
      <c r="P344" s="51">
        <f>IF($A344&lt;&gt;"",INDEX([1]Sizer!ET:ET,(ROW()-2)/3+7),"")</f>
        <v>0.5</v>
      </c>
      <c r="Q344" s="51">
        <f>IF($A344&lt;&gt;"",INDEX([1]Sizer!EU:EU,(ROW()-2)/3+7),"")</f>
        <v>0</v>
      </c>
      <c r="R344" s="51">
        <f>IF($A344&lt;&gt;"",INDEX([1]Sizer!EV:EV,(ROW()-2)/3+7),"")</f>
        <v>3</v>
      </c>
      <c r="S344" s="51">
        <f>IF($A344&lt;&gt;"",INDEX([1]Sizer!EW:EW,(ROW()-2)/3+7),"")</f>
        <v>0</v>
      </c>
      <c r="T344" s="51">
        <f>IF($A344&lt;&gt;"",INDEX([1]Sizer!EX:EX,(ROW()-2)/3+7),"")</f>
        <v>0</v>
      </c>
      <c r="U344" s="51">
        <f>IF($A344&lt;&gt;"",INDEX([1]Sizer!EY:EY,(ROW()-2)/3+7),"")</f>
        <v>1</v>
      </c>
      <c r="V344" s="51">
        <f>IF($A344&lt;&gt;"",INDEX([1]Sizer!EZ:EZ,(ROW()-2)/3+7),"")</f>
        <v>1.5</v>
      </c>
      <c r="W344" s="51">
        <f>IF($A344&lt;&gt;"",INDEX([1]Sizer!FA:FA,(ROW()-2)/3+7),"")</f>
        <v>0</v>
      </c>
      <c r="X344" s="51">
        <f>IF($A344&lt;&gt;"",INDEX([1]Sizer!FB:FB,(ROW()-2)/3+7),"")</f>
        <v>0</v>
      </c>
      <c r="Y344" s="51">
        <f>IF($A344&lt;&gt;"",INDEX([1]Sizer!FC:FC,(ROW()-2)/3+7),"")</f>
        <v>0</v>
      </c>
      <c r="Z344" s="51">
        <f>IF($A344&lt;&gt;"",INDEX([1]Sizer!FD:FD,(ROW()-2)/3+7),"")</f>
        <v>0</v>
      </c>
      <c r="AA344" s="52">
        <f>IF($A344&lt;&gt;"",INDEX([1]Sizer!$AB:$AB,(ROW()-2)/3+7)*'[1]Dashboard (Model)'!$U$2,"")</f>
        <v>0.03</v>
      </c>
    </row>
    <row r="345" spans="1:27" x14ac:dyDescent="0.2">
      <c r="A345" s="59"/>
      <c r="B345" s="53">
        <f>IF($A344&lt;&gt;"",INDEX([1]Sizer!B:B,(ROW()-3)/3+7),"")</f>
        <v>0</v>
      </c>
      <c r="C345" s="53">
        <f>IF($A344&lt;&gt;"",INDEX([1]Sizer!C:C,(ROW()-3)/3+7),"")</f>
        <v>2.6717445537596633E-2</v>
      </c>
      <c r="D345" s="53">
        <f>IF($A344&lt;&gt;"",INDEX([1]Sizer!D:D,(ROW()-3)/3+7),"")</f>
        <v>0</v>
      </c>
      <c r="E345" s="53">
        <f>IF($A344&lt;&gt;"",INDEX([1]Sizer!E:E,(ROW()-3)/3+7),"")</f>
        <v>0</v>
      </c>
      <c r="F345" s="53">
        <f>IF($A344&lt;&gt;"",INDEX([1]Sizer!F:F,(ROW()-3)/3+7),"")</f>
        <v>0</v>
      </c>
      <c r="G345" s="53">
        <f>IF($A344&lt;&gt;"",INDEX([1]Sizer!G:G,(ROW()-3)/3+7),"")</f>
        <v>1.2442801556420234E-2</v>
      </c>
      <c r="H345" s="53">
        <f>IF($A344&lt;&gt;"",INDEX([1]Sizer!H:H,(ROW()-3)/3+7),"")</f>
        <v>0</v>
      </c>
      <c r="I345" s="53">
        <f>IF($A344&lt;&gt;"",INDEX([1]Sizer!I:I,(ROW()-3)/3+7),"")</f>
        <v>-2.535882352941177E-2</v>
      </c>
      <c r="J345" s="53">
        <f>IF($A344&lt;&gt;"",INDEX([1]Sizer!J:J,(ROW()-3)/3+7),"")</f>
        <v>5.7720839244546898E-3</v>
      </c>
      <c r="K345" s="53">
        <f>IF($A344&lt;&gt;"",INDEX([1]Sizer!K:K,(ROW()-3)/3+7),"")</f>
        <v>0</v>
      </c>
      <c r="L345" s="53">
        <f>IF($A344&lt;&gt;"",INDEX([1]Sizer!L:L,(ROW()-3)/3+7),"")</f>
        <v>0</v>
      </c>
      <c r="M345" s="53">
        <f>IF($A344&lt;&gt;"",INDEX([1]Sizer!M:M,(ROW()-3)/3+7),"")</f>
        <v>1.4430505415162454E-2</v>
      </c>
      <c r="N345" s="53">
        <f>IF($A344&lt;&gt;"",INDEX([1]Sizer!N:N,(ROW()-3)/3+7),"")</f>
        <v>0</v>
      </c>
      <c r="O345" s="53">
        <f>IF($A344&lt;&gt;"",INDEX([1]Sizer!O:O,(ROW()-3)/3+7),"")</f>
        <v>0</v>
      </c>
      <c r="P345" s="53">
        <f>IF($A344&lt;&gt;"",INDEX([1]Sizer!P:P,(ROW()-3)/3+7),"")</f>
        <v>1.0300725427708823E-2</v>
      </c>
      <c r="Q345" s="53">
        <f>IF($A344&lt;&gt;"",INDEX([1]Sizer!Q:Q,(ROW()-3)/3+7),"")</f>
        <v>0</v>
      </c>
      <c r="R345" s="53">
        <f>IF($A344&lt;&gt;"",INDEX([1]Sizer!R:R,(ROW()-3)/3+7),"")</f>
        <v>2.2359715670024226E-2</v>
      </c>
      <c r="S345" s="53">
        <f>IF($A344&lt;&gt;"",INDEX([1]Sizer!S:S,(ROW()-3)/3+7),"")</f>
        <v>0</v>
      </c>
      <c r="T345" s="53">
        <f>IF($A344&lt;&gt;"",INDEX([1]Sizer!T:T,(ROW()-3)/3+7),"")</f>
        <v>0</v>
      </c>
      <c r="U345" s="53">
        <f>IF($A344&lt;&gt;"",INDEX([1]Sizer!U:U,(ROW()-3)/3+7),"")</f>
        <v>2.0430209953343704E-2</v>
      </c>
      <c r="V345" s="53">
        <f>IF($A344&lt;&gt;"",INDEX([1]Sizer!V:V,(ROW()-3)/3+7),"")</f>
        <v>2.4390000000000002E-2</v>
      </c>
      <c r="W345" s="53">
        <f>IF($A344&lt;&gt;"",INDEX([1]Sizer!W:W,(ROW()-3)/3+7),"")</f>
        <v>0</v>
      </c>
      <c r="X345" s="53">
        <f>IF($A344&lt;&gt;"",INDEX([1]Sizer!X:X,(ROW()-3)/3+7),"")</f>
        <v>0</v>
      </c>
      <c r="Y345" s="53">
        <f>IF($A344&lt;&gt;"",INDEX([1]Sizer!Y:Y,(ROW()-3)/3+7),"")</f>
        <v>0</v>
      </c>
      <c r="Z345" s="53">
        <f>IF($A344&lt;&gt;"",INDEX([1]Sizer!Z:Z,(ROW()-3)/3+7),"")</f>
        <v>0</v>
      </c>
      <c r="AA345" s="53">
        <f>IF($A344&lt;&gt;"",SUM($B345:$Z345),"")</f>
        <v>0.11148466395529899</v>
      </c>
    </row>
    <row r="346" spans="1:27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</row>
    <row r="347" spans="1:27" x14ac:dyDescent="0.2">
      <c r="A347" s="59">
        <f>IF(INDEX([1]Sizer!$A:$A,(ROW()-2)/3+7)&lt;&gt;"",INDEX([1]Sizer!$A:$A,(ROW()-2)/3+7),"")</f>
        <v>45408</v>
      </c>
      <c r="B347" s="51">
        <f>IF($A347&lt;&gt;"",INDEX([1]Sizer!EF:EF,(ROW()-2)/3+7),"")</f>
        <v>0</v>
      </c>
      <c r="C347" s="51">
        <f>IF($A347&lt;&gt;"",INDEX([1]Sizer!EG:EG,(ROW()-2)/3+7),"")</f>
        <v>3</v>
      </c>
      <c r="D347" s="51">
        <f>IF($A347&lt;&gt;"",INDEX([1]Sizer!EH:EH,(ROW()-2)/3+7),"")</f>
        <v>0</v>
      </c>
      <c r="E347" s="51">
        <f>IF($A347&lt;&gt;"",INDEX([1]Sizer!EI:EI,(ROW()-2)/3+7),"")</f>
        <v>0</v>
      </c>
      <c r="F347" s="51">
        <f>IF($A347&lt;&gt;"",INDEX([1]Sizer!EJ:EJ,(ROW()-2)/3+7),"")</f>
        <v>0</v>
      </c>
      <c r="G347" s="51">
        <f>IF($A347&lt;&gt;"",INDEX([1]Sizer!EK:EK,(ROW()-2)/3+7),"")</f>
        <v>1</v>
      </c>
      <c r="H347" s="51">
        <f>IF($A347&lt;&gt;"",INDEX([1]Sizer!EL:EL,(ROW()-2)/3+7),"")</f>
        <v>0</v>
      </c>
      <c r="I347" s="51">
        <f>IF($A347&lt;&gt;"",INDEX([1]Sizer!EM:EM,(ROW()-2)/3+7),"")</f>
        <v>-2</v>
      </c>
      <c r="J347" s="51">
        <f>IF($A347&lt;&gt;"",INDEX([1]Sizer!EN:EN,(ROW()-2)/3+7),"")</f>
        <v>0.5</v>
      </c>
      <c r="K347" s="51">
        <f>IF($A347&lt;&gt;"",INDEX([1]Sizer!EO:EO,(ROW()-2)/3+7),"")</f>
        <v>0</v>
      </c>
      <c r="L347" s="51">
        <f>IF($A347&lt;&gt;"",INDEX([1]Sizer!EP:EP,(ROW()-2)/3+7),"")</f>
        <v>0.5</v>
      </c>
      <c r="M347" s="51">
        <f>IF($A347&lt;&gt;"",INDEX([1]Sizer!EQ:EQ,(ROW()-2)/3+7),"")</f>
        <v>1</v>
      </c>
      <c r="N347" s="51">
        <f>IF($A347&lt;&gt;"",INDEX([1]Sizer!ER:ER,(ROW()-2)/3+7),"")</f>
        <v>0</v>
      </c>
      <c r="O347" s="51">
        <f>IF($A347&lt;&gt;"",INDEX([1]Sizer!ES:ES,(ROW()-2)/3+7),"")</f>
        <v>0</v>
      </c>
      <c r="P347" s="51">
        <f>IF($A347&lt;&gt;"",INDEX([1]Sizer!ET:ET,(ROW()-2)/3+7),"")</f>
        <v>0</v>
      </c>
      <c r="Q347" s="51">
        <f>IF($A347&lt;&gt;"",INDEX([1]Sizer!EU:EU,(ROW()-2)/3+7),"")</f>
        <v>-0.5</v>
      </c>
      <c r="R347" s="51">
        <f>IF($A347&lt;&gt;"",INDEX([1]Sizer!EV:EV,(ROW()-2)/3+7),"")</f>
        <v>3</v>
      </c>
      <c r="S347" s="51">
        <f>IF($A347&lt;&gt;"",INDEX([1]Sizer!EW:EW,(ROW()-2)/3+7),"")</f>
        <v>0</v>
      </c>
      <c r="T347" s="51">
        <f>IF($A347&lt;&gt;"",INDEX([1]Sizer!EX:EX,(ROW()-2)/3+7),"")</f>
        <v>0</v>
      </c>
      <c r="U347" s="51">
        <f>IF($A347&lt;&gt;"",INDEX([1]Sizer!EY:EY,(ROW()-2)/3+7),"")</f>
        <v>1</v>
      </c>
      <c r="V347" s="51">
        <f>IF($A347&lt;&gt;"",INDEX([1]Sizer!EZ:EZ,(ROW()-2)/3+7),"")</f>
        <v>1</v>
      </c>
      <c r="W347" s="51">
        <f>IF($A347&lt;&gt;"",INDEX([1]Sizer!FA:FA,(ROW()-2)/3+7),"")</f>
        <v>0</v>
      </c>
      <c r="X347" s="51">
        <f>IF($A347&lt;&gt;"",INDEX([1]Sizer!FB:FB,(ROW()-2)/3+7),"")</f>
        <v>0</v>
      </c>
      <c r="Y347" s="51">
        <f>IF($A347&lt;&gt;"",INDEX([1]Sizer!FC:FC,(ROW()-2)/3+7),"")</f>
        <v>0</v>
      </c>
      <c r="Z347" s="51">
        <f>IF($A347&lt;&gt;"",INDEX([1]Sizer!FD:FD,(ROW()-2)/3+7),"")</f>
        <v>0</v>
      </c>
      <c r="AA347" s="52">
        <f>IF($A347&lt;&gt;"",INDEX([1]Sizer!$AB:$AB,(ROW()-2)/3+7)*'[1]Dashboard (Model)'!$U$2,"")</f>
        <v>0.03</v>
      </c>
    </row>
    <row r="348" spans="1:27" x14ac:dyDescent="0.2">
      <c r="A348" s="59"/>
      <c r="B348" s="53">
        <f>IF($A347&lt;&gt;"",INDEX([1]Sizer!B:B,(ROW()-3)/3+7),"")</f>
        <v>0</v>
      </c>
      <c r="C348" s="53">
        <f>IF($A347&lt;&gt;"",INDEX([1]Sizer!C:C,(ROW()-3)/3+7),"")</f>
        <v>2.6717445537596633E-2</v>
      </c>
      <c r="D348" s="53">
        <f>IF($A347&lt;&gt;"",INDEX([1]Sizer!D:D,(ROW()-3)/3+7),"")</f>
        <v>0</v>
      </c>
      <c r="E348" s="53">
        <f>IF($A347&lt;&gt;"",INDEX([1]Sizer!E:E,(ROW()-3)/3+7),"")</f>
        <v>0</v>
      </c>
      <c r="F348" s="53">
        <f>IF($A347&lt;&gt;"",INDEX([1]Sizer!F:F,(ROW()-3)/3+7),"")</f>
        <v>0</v>
      </c>
      <c r="G348" s="53">
        <f>IF($A347&lt;&gt;"",INDEX([1]Sizer!G:G,(ROW()-3)/3+7),"")</f>
        <v>1.2442801556420234E-2</v>
      </c>
      <c r="H348" s="53">
        <f>IF($A347&lt;&gt;"",INDEX([1]Sizer!H:H,(ROW()-3)/3+7),"")</f>
        <v>0</v>
      </c>
      <c r="I348" s="53">
        <f>IF($A347&lt;&gt;"",INDEX([1]Sizer!I:I,(ROW()-3)/3+7),"")</f>
        <v>-3.9087819253438114E-2</v>
      </c>
      <c r="J348" s="53">
        <f>IF($A347&lt;&gt;"",INDEX([1]Sizer!J:J,(ROW()-3)/3+7),"")</f>
        <v>5.7720839244546898E-3</v>
      </c>
      <c r="K348" s="53">
        <f>IF($A347&lt;&gt;"",INDEX([1]Sizer!K:K,(ROW()-3)/3+7),"")</f>
        <v>0</v>
      </c>
      <c r="L348" s="53">
        <f>IF($A347&lt;&gt;"",INDEX([1]Sizer!L:L,(ROW()-3)/3+7),"")</f>
        <v>1.0591833475298126E-2</v>
      </c>
      <c r="M348" s="53">
        <f>IF($A347&lt;&gt;"",INDEX([1]Sizer!M:M,(ROW()-3)/3+7),"")</f>
        <v>1.4430505415162454E-2</v>
      </c>
      <c r="N348" s="53">
        <f>IF($A347&lt;&gt;"",INDEX([1]Sizer!N:N,(ROW()-3)/3+7),"")</f>
        <v>0</v>
      </c>
      <c r="O348" s="53">
        <f>IF($A347&lt;&gt;"",INDEX([1]Sizer!O:O,(ROW()-3)/3+7),"")</f>
        <v>0</v>
      </c>
      <c r="P348" s="53">
        <f>IF($A347&lt;&gt;"",INDEX([1]Sizer!P:P,(ROW()-3)/3+7),"")</f>
        <v>0</v>
      </c>
      <c r="Q348" s="53">
        <f>IF($A347&lt;&gt;"",INDEX([1]Sizer!Q:Q,(ROW()-3)/3+7),"")</f>
        <v>-8.1834896347482717E-3</v>
      </c>
      <c r="R348" s="53">
        <f>IF($A347&lt;&gt;"",INDEX([1]Sizer!R:R,(ROW()-3)/3+7),"")</f>
        <v>2.2359715670024226E-2</v>
      </c>
      <c r="S348" s="53">
        <f>IF($A347&lt;&gt;"",INDEX([1]Sizer!S:S,(ROW()-3)/3+7),"")</f>
        <v>0</v>
      </c>
      <c r="T348" s="53">
        <f>IF($A347&lt;&gt;"",INDEX([1]Sizer!T:T,(ROW()-3)/3+7),"")</f>
        <v>0</v>
      </c>
      <c r="U348" s="53">
        <f>IF($A347&lt;&gt;"",INDEX([1]Sizer!U:U,(ROW()-3)/3+7),"")</f>
        <v>2.0430209953343704E-2</v>
      </c>
      <c r="V348" s="53">
        <f>IF($A347&lt;&gt;"",INDEX([1]Sizer!V:V,(ROW()-3)/3+7),"")</f>
        <v>1.5351620370370371E-2</v>
      </c>
      <c r="W348" s="53">
        <f>IF($A347&lt;&gt;"",INDEX([1]Sizer!W:W,(ROW()-3)/3+7),"")</f>
        <v>0</v>
      </c>
      <c r="X348" s="53">
        <f>IF($A347&lt;&gt;"",INDEX([1]Sizer!X:X,(ROW()-3)/3+7),"")</f>
        <v>0</v>
      </c>
      <c r="Y348" s="53">
        <f>IF($A347&lt;&gt;"",INDEX([1]Sizer!Y:Y,(ROW()-3)/3+7),"")</f>
        <v>0</v>
      </c>
      <c r="Z348" s="53">
        <f>IF($A347&lt;&gt;"",INDEX([1]Sizer!Z:Z,(ROW()-3)/3+7),"")</f>
        <v>0</v>
      </c>
      <c r="AA348" s="53">
        <f>IF($A347&lt;&gt;"",SUM($B348:$Z348),"")</f>
        <v>8.0824907014484054E-2</v>
      </c>
    </row>
    <row r="349" spans="1:27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</row>
    <row r="350" spans="1:27" x14ac:dyDescent="0.2">
      <c r="A350" s="59">
        <f>IF(INDEX([1]Sizer!$A:$A,(ROW()-2)/3+7)&lt;&gt;"",INDEX([1]Sizer!$A:$A,(ROW()-2)/3+7),"")</f>
        <v>45411</v>
      </c>
      <c r="B350" s="51">
        <f>IF($A350&lt;&gt;"",INDEX([1]Sizer!EF:EF,(ROW()-2)/3+7),"")</f>
        <v>0</v>
      </c>
      <c r="C350" s="51">
        <f>IF($A350&lt;&gt;"",INDEX([1]Sizer!EG:EG,(ROW()-2)/3+7),"")</f>
        <v>3</v>
      </c>
      <c r="D350" s="51">
        <f>IF($A350&lt;&gt;"",INDEX([1]Sizer!EH:EH,(ROW()-2)/3+7),"")</f>
        <v>0</v>
      </c>
      <c r="E350" s="51">
        <f>IF($A350&lt;&gt;"",INDEX([1]Sizer!EI:EI,(ROW()-2)/3+7),"")</f>
        <v>0</v>
      </c>
      <c r="F350" s="51">
        <f>IF($A350&lt;&gt;"",INDEX([1]Sizer!EJ:EJ,(ROW()-2)/3+7),"")</f>
        <v>0</v>
      </c>
      <c r="G350" s="51">
        <f>IF($A350&lt;&gt;"",INDEX([1]Sizer!EK:EK,(ROW()-2)/3+7),"")</f>
        <v>1.5</v>
      </c>
      <c r="H350" s="51">
        <f>IF($A350&lt;&gt;"",INDEX([1]Sizer!EL:EL,(ROW()-2)/3+7),"")</f>
        <v>0</v>
      </c>
      <c r="I350" s="51">
        <f>IF($A350&lt;&gt;"",INDEX([1]Sizer!EM:EM,(ROW()-2)/3+7),"")</f>
        <v>-1.5</v>
      </c>
      <c r="J350" s="51">
        <f>IF($A350&lt;&gt;"",INDEX([1]Sizer!EN:EN,(ROW()-2)/3+7),"")</f>
        <v>0.5</v>
      </c>
      <c r="K350" s="51">
        <f>IF($A350&lt;&gt;"",INDEX([1]Sizer!EO:EO,(ROW()-2)/3+7),"")</f>
        <v>0</v>
      </c>
      <c r="L350" s="51">
        <f>IF($A350&lt;&gt;"",INDEX([1]Sizer!EP:EP,(ROW()-2)/3+7),"")</f>
        <v>0.5</v>
      </c>
      <c r="M350" s="51">
        <f>IF($A350&lt;&gt;"",INDEX([1]Sizer!EQ:EQ,(ROW()-2)/3+7),"")</f>
        <v>1</v>
      </c>
      <c r="N350" s="51">
        <f>IF($A350&lt;&gt;"",INDEX([1]Sizer!ER:ER,(ROW()-2)/3+7),"")</f>
        <v>0</v>
      </c>
      <c r="O350" s="51">
        <f>IF($A350&lt;&gt;"",INDEX([1]Sizer!ES:ES,(ROW()-2)/3+7),"")</f>
        <v>0</v>
      </c>
      <c r="P350" s="51">
        <f>IF($A350&lt;&gt;"",INDEX([1]Sizer!ET:ET,(ROW()-2)/3+7),"")</f>
        <v>0</v>
      </c>
      <c r="Q350" s="51">
        <f>IF($A350&lt;&gt;"",INDEX([1]Sizer!EU:EU,(ROW()-2)/3+7),"")</f>
        <v>-0.5</v>
      </c>
      <c r="R350" s="51">
        <f>IF($A350&lt;&gt;"",INDEX([1]Sizer!EV:EV,(ROW()-2)/3+7),"")</f>
        <v>3</v>
      </c>
      <c r="S350" s="51">
        <f>IF($A350&lt;&gt;"",INDEX([1]Sizer!EW:EW,(ROW()-2)/3+7),"")</f>
        <v>0</v>
      </c>
      <c r="T350" s="51">
        <f>IF($A350&lt;&gt;"",INDEX([1]Sizer!EX:EX,(ROW()-2)/3+7),"")</f>
        <v>0</v>
      </c>
      <c r="U350" s="51">
        <f>IF($A350&lt;&gt;"",INDEX([1]Sizer!EY:EY,(ROW()-2)/3+7),"")</f>
        <v>1</v>
      </c>
      <c r="V350" s="51">
        <f>IF($A350&lt;&gt;"",INDEX([1]Sizer!EZ:EZ,(ROW()-2)/3+7),"")</f>
        <v>1.5</v>
      </c>
      <c r="W350" s="51">
        <f>IF($A350&lt;&gt;"",INDEX([1]Sizer!FA:FA,(ROW()-2)/3+7),"")</f>
        <v>0</v>
      </c>
      <c r="X350" s="51">
        <f>IF($A350&lt;&gt;"",INDEX([1]Sizer!FB:FB,(ROW()-2)/3+7),"")</f>
        <v>0</v>
      </c>
      <c r="Y350" s="51">
        <f>IF($A350&lt;&gt;"",INDEX([1]Sizer!FC:FC,(ROW()-2)/3+7),"")</f>
        <v>0</v>
      </c>
      <c r="Z350" s="51">
        <f>IF($A350&lt;&gt;"",INDEX([1]Sizer!FD:FD,(ROW()-2)/3+7),"")</f>
        <v>0</v>
      </c>
      <c r="AA350" s="52">
        <f>IF($A350&lt;&gt;"",INDEX([1]Sizer!$AB:$AB,(ROW()-2)/3+7)*'[1]Dashboard (Model)'!$U$2,"")</f>
        <v>0.03</v>
      </c>
    </row>
    <row r="351" spans="1:27" x14ac:dyDescent="0.2">
      <c r="A351" s="59"/>
      <c r="B351" s="53">
        <f>IF($A350&lt;&gt;"",INDEX([1]Sizer!B:B,(ROW()-3)/3+7),"")</f>
        <v>0</v>
      </c>
      <c r="C351" s="53">
        <f>IF($A350&lt;&gt;"",INDEX([1]Sizer!C:C,(ROW()-3)/3+7),"")</f>
        <v>2.6717445537596633E-2</v>
      </c>
      <c r="D351" s="53">
        <f>IF($A350&lt;&gt;"",INDEX([1]Sizer!D:D,(ROW()-3)/3+7),"")</f>
        <v>0</v>
      </c>
      <c r="E351" s="53">
        <f>IF($A350&lt;&gt;"",INDEX([1]Sizer!E:E,(ROW()-3)/3+7),"")</f>
        <v>0</v>
      </c>
      <c r="F351" s="53">
        <f>IF($A350&lt;&gt;"",INDEX([1]Sizer!F:F,(ROW()-3)/3+7),"")</f>
        <v>0</v>
      </c>
      <c r="G351" s="53">
        <f>IF($A350&lt;&gt;"",INDEX([1]Sizer!G:G,(ROW()-3)/3+7),"")</f>
        <v>1.8592810009960162E-2</v>
      </c>
      <c r="H351" s="53">
        <f>IF($A350&lt;&gt;"",INDEX([1]Sizer!H:H,(ROW()-3)/3+7),"")</f>
        <v>0</v>
      </c>
      <c r="I351" s="53">
        <f>IF($A350&lt;&gt;"",INDEX([1]Sizer!I:I,(ROW()-3)/3+7),"")</f>
        <v>-2.8762991140215716E-2</v>
      </c>
      <c r="J351" s="53">
        <f>IF($A350&lt;&gt;"",INDEX([1]Sizer!J:J,(ROW()-3)/3+7),"")</f>
        <v>5.7720839244546898E-3</v>
      </c>
      <c r="K351" s="53">
        <f>IF($A350&lt;&gt;"",INDEX([1]Sizer!K:K,(ROW()-3)/3+7),"")</f>
        <v>0</v>
      </c>
      <c r="L351" s="53">
        <f>IF($A350&lt;&gt;"",INDEX([1]Sizer!L:L,(ROW()-3)/3+7),"")</f>
        <v>1.0591833475298126E-2</v>
      </c>
      <c r="M351" s="53">
        <f>IF($A350&lt;&gt;"",INDEX([1]Sizer!M:M,(ROW()-3)/3+7),"")</f>
        <v>1.4430505415162454E-2</v>
      </c>
      <c r="N351" s="53">
        <f>IF($A350&lt;&gt;"",INDEX([1]Sizer!N:N,(ROW()-3)/3+7),"")</f>
        <v>0</v>
      </c>
      <c r="O351" s="53">
        <f>IF($A350&lt;&gt;"",INDEX([1]Sizer!O:O,(ROW()-3)/3+7),"")</f>
        <v>0</v>
      </c>
      <c r="P351" s="53">
        <f>IF($A350&lt;&gt;"",INDEX([1]Sizer!P:P,(ROW()-3)/3+7),"")</f>
        <v>0</v>
      </c>
      <c r="Q351" s="53">
        <f>IF($A350&lt;&gt;"",INDEX([1]Sizer!Q:Q,(ROW()-3)/3+7),"")</f>
        <v>-8.1834896347482717E-3</v>
      </c>
      <c r="R351" s="53">
        <f>IF($A350&lt;&gt;"",INDEX([1]Sizer!R:R,(ROW()-3)/3+7),"")</f>
        <v>2.2359715670024226E-2</v>
      </c>
      <c r="S351" s="53">
        <f>IF($A350&lt;&gt;"",INDEX([1]Sizer!S:S,(ROW()-3)/3+7),"")</f>
        <v>0</v>
      </c>
      <c r="T351" s="53">
        <f>IF($A350&lt;&gt;"",INDEX([1]Sizer!T:T,(ROW()-3)/3+7),"")</f>
        <v>0</v>
      </c>
      <c r="U351" s="53">
        <f>IF($A350&lt;&gt;"",INDEX([1]Sizer!U:U,(ROW()-3)/3+7),"")</f>
        <v>2.0430209953343704E-2</v>
      </c>
      <c r="V351" s="53">
        <f>IF($A350&lt;&gt;"",INDEX([1]Sizer!V:V,(ROW()-3)/3+7),"")</f>
        <v>2.2890473635806256E-2</v>
      </c>
      <c r="W351" s="53">
        <f>IF($A350&lt;&gt;"",INDEX([1]Sizer!W:W,(ROW()-3)/3+7),"")</f>
        <v>0</v>
      </c>
      <c r="X351" s="53">
        <f>IF($A350&lt;&gt;"",INDEX([1]Sizer!X:X,(ROW()-3)/3+7),"")</f>
        <v>0</v>
      </c>
      <c r="Y351" s="53">
        <f>IF($A350&lt;&gt;"",INDEX([1]Sizer!Y:Y,(ROW()-3)/3+7),"")</f>
        <v>0</v>
      </c>
      <c r="Z351" s="53">
        <f>IF($A350&lt;&gt;"",INDEX([1]Sizer!Z:Z,(ROW()-3)/3+7),"")</f>
        <v>0</v>
      </c>
      <c r="AA351" s="53">
        <f>IF($A350&lt;&gt;"",SUM($B351:$Z351),"")</f>
        <v>0.10483859684668229</v>
      </c>
    </row>
    <row r="352" spans="1:27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</row>
    <row r="353" spans="1:27" x14ac:dyDescent="0.2">
      <c r="A353" s="59">
        <f>IF(INDEX([1]Sizer!$A:$A,(ROW()-2)/3+7)&lt;&gt;"",INDEX([1]Sizer!$A:$A,(ROW()-2)/3+7),"")</f>
        <v>45412</v>
      </c>
      <c r="B353" s="51">
        <f>IF($A353&lt;&gt;"",INDEX([1]Sizer!EF:EF,(ROW()-2)/3+7),"")</f>
        <v>0</v>
      </c>
      <c r="C353" s="51">
        <f>IF($A353&lt;&gt;"",INDEX([1]Sizer!EG:EG,(ROW()-2)/3+7),"")</f>
        <v>3</v>
      </c>
      <c r="D353" s="51">
        <f>IF($A353&lt;&gt;"",INDEX([1]Sizer!EH:EH,(ROW()-2)/3+7),"")</f>
        <v>0</v>
      </c>
      <c r="E353" s="51">
        <f>IF($A353&lt;&gt;"",INDEX([1]Sizer!EI:EI,(ROW()-2)/3+7),"")</f>
        <v>0</v>
      </c>
      <c r="F353" s="51">
        <f>IF($A353&lt;&gt;"",INDEX([1]Sizer!EJ:EJ,(ROW()-2)/3+7),"")</f>
        <v>0</v>
      </c>
      <c r="G353" s="51">
        <f>IF($A353&lt;&gt;"",INDEX([1]Sizer!EK:EK,(ROW()-2)/3+7),"")</f>
        <v>1.5</v>
      </c>
      <c r="H353" s="51">
        <f>IF($A353&lt;&gt;"",INDEX([1]Sizer!EL:EL,(ROW()-2)/3+7),"")</f>
        <v>0</v>
      </c>
      <c r="I353" s="51">
        <f>IF($A353&lt;&gt;"",INDEX([1]Sizer!EM:EM,(ROW()-2)/3+7),"")</f>
        <v>-1.5</v>
      </c>
      <c r="J353" s="51">
        <f>IF($A353&lt;&gt;"",INDEX([1]Sizer!EN:EN,(ROW()-2)/3+7),"")</f>
        <v>0.5</v>
      </c>
      <c r="K353" s="51">
        <f>IF($A353&lt;&gt;"",INDEX([1]Sizer!EO:EO,(ROW()-2)/3+7),"")</f>
        <v>0</v>
      </c>
      <c r="L353" s="51">
        <f>IF($A353&lt;&gt;"",INDEX([1]Sizer!EP:EP,(ROW()-2)/3+7),"")</f>
        <v>0.5</v>
      </c>
      <c r="M353" s="51">
        <f>IF($A353&lt;&gt;"",INDEX([1]Sizer!EQ:EQ,(ROW()-2)/3+7),"")</f>
        <v>1</v>
      </c>
      <c r="N353" s="51">
        <f>IF($A353&lt;&gt;"",INDEX([1]Sizer!ER:ER,(ROW()-2)/3+7),"")</f>
        <v>0</v>
      </c>
      <c r="O353" s="51">
        <f>IF($A353&lt;&gt;"",INDEX([1]Sizer!ES:ES,(ROW()-2)/3+7),"")</f>
        <v>0</v>
      </c>
      <c r="P353" s="51">
        <f>IF($A353&lt;&gt;"",INDEX([1]Sizer!ET:ET,(ROW()-2)/3+7),"")</f>
        <v>0</v>
      </c>
      <c r="Q353" s="51">
        <f>IF($A353&lt;&gt;"",INDEX([1]Sizer!EU:EU,(ROW()-2)/3+7),"")</f>
        <v>-0.5</v>
      </c>
      <c r="R353" s="51">
        <f>IF($A353&lt;&gt;"",INDEX([1]Sizer!EV:EV,(ROW()-2)/3+7),"")</f>
        <v>3</v>
      </c>
      <c r="S353" s="51">
        <f>IF($A353&lt;&gt;"",INDEX([1]Sizer!EW:EW,(ROW()-2)/3+7),"")</f>
        <v>0</v>
      </c>
      <c r="T353" s="51">
        <f>IF($A353&lt;&gt;"",INDEX([1]Sizer!EX:EX,(ROW()-2)/3+7),"")</f>
        <v>0</v>
      </c>
      <c r="U353" s="51">
        <f>IF($A353&lt;&gt;"",INDEX([1]Sizer!EY:EY,(ROW()-2)/3+7),"")</f>
        <v>1</v>
      </c>
      <c r="V353" s="51">
        <f>IF($A353&lt;&gt;"",INDEX([1]Sizer!EZ:EZ,(ROW()-2)/3+7),"")</f>
        <v>1</v>
      </c>
      <c r="W353" s="51">
        <f>IF($A353&lt;&gt;"",INDEX([1]Sizer!FA:FA,(ROW()-2)/3+7),"")</f>
        <v>0</v>
      </c>
      <c r="X353" s="51">
        <f>IF($A353&lt;&gt;"",INDEX([1]Sizer!FB:FB,(ROW()-2)/3+7),"")</f>
        <v>0</v>
      </c>
      <c r="Y353" s="51">
        <f>IF($A353&lt;&gt;"",INDEX([1]Sizer!FC:FC,(ROW()-2)/3+7),"")</f>
        <v>0</v>
      </c>
      <c r="Z353" s="51">
        <f>IF($A353&lt;&gt;"",INDEX([1]Sizer!FD:FD,(ROW()-2)/3+7),"")</f>
        <v>0</v>
      </c>
      <c r="AA353" s="52">
        <f>IF($A353&lt;&gt;"",INDEX([1]Sizer!$AB:$AB,(ROW()-2)/3+7)*'[1]Dashboard (Model)'!$U$2,"")</f>
        <v>0.03</v>
      </c>
    </row>
    <row r="354" spans="1:27" x14ac:dyDescent="0.2">
      <c r="A354" s="59"/>
      <c r="B354" s="53">
        <f>IF($A353&lt;&gt;"",INDEX([1]Sizer!B:B,(ROW()-3)/3+7),"")</f>
        <v>0</v>
      </c>
      <c r="C354" s="53">
        <f>IF($A353&lt;&gt;"",INDEX([1]Sizer!C:C,(ROW()-3)/3+7),"")</f>
        <v>2.6717445537596633E-2</v>
      </c>
      <c r="D354" s="53">
        <f>IF($A353&lt;&gt;"",INDEX([1]Sizer!D:D,(ROW()-3)/3+7),"")</f>
        <v>0</v>
      </c>
      <c r="E354" s="53">
        <f>IF($A353&lt;&gt;"",INDEX([1]Sizer!E:E,(ROW()-3)/3+7),"")</f>
        <v>0</v>
      </c>
      <c r="F354" s="53">
        <f>IF($A353&lt;&gt;"",INDEX([1]Sizer!F:F,(ROW()-3)/3+7),"")</f>
        <v>0</v>
      </c>
      <c r="G354" s="53">
        <f>IF($A353&lt;&gt;"",INDEX([1]Sizer!G:G,(ROW()-3)/3+7),"")</f>
        <v>1.8592810009960162E-2</v>
      </c>
      <c r="H354" s="53">
        <f>IF($A353&lt;&gt;"",INDEX([1]Sizer!H:H,(ROW()-3)/3+7),"")</f>
        <v>0</v>
      </c>
      <c r="I354" s="53">
        <f>IF($A353&lt;&gt;"",INDEX([1]Sizer!I:I,(ROW()-3)/3+7),"")</f>
        <v>-2.8762991140215716E-2</v>
      </c>
      <c r="J354" s="53">
        <f>IF($A353&lt;&gt;"",INDEX([1]Sizer!J:J,(ROW()-3)/3+7),"")</f>
        <v>5.7720839244546898E-3</v>
      </c>
      <c r="K354" s="53">
        <f>IF($A353&lt;&gt;"",INDEX([1]Sizer!K:K,(ROW()-3)/3+7),"")</f>
        <v>0</v>
      </c>
      <c r="L354" s="53">
        <f>IF($A353&lt;&gt;"",INDEX([1]Sizer!L:L,(ROW()-3)/3+7),"")</f>
        <v>1.0591833475298126E-2</v>
      </c>
      <c r="M354" s="53">
        <f>IF($A353&lt;&gt;"",INDEX([1]Sizer!M:M,(ROW()-3)/3+7),"")</f>
        <v>1.4430505415162454E-2</v>
      </c>
      <c r="N354" s="53">
        <f>IF($A353&lt;&gt;"",INDEX([1]Sizer!N:N,(ROW()-3)/3+7),"")</f>
        <v>0</v>
      </c>
      <c r="O354" s="53">
        <f>IF($A353&lt;&gt;"",INDEX([1]Sizer!O:O,(ROW()-3)/3+7),"")</f>
        <v>0</v>
      </c>
      <c r="P354" s="53">
        <f>IF($A353&lt;&gt;"",INDEX([1]Sizer!P:P,(ROW()-3)/3+7),"")</f>
        <v>0</v>
      </c>
      <c r="Q354" s="53">
        <f>IF($A353&lt;&gt;"",INDEX([1]Sizer!Q:Q,(ROW()-3)/3+7),"")</f>
        <v>-8.1834896347482717E-3</v>
      </c>
      <c r="R354" s="53">
        <f>IF($A353&lt;&gt;"",INDEX([1]Sizer!R:R,(ROW()-3)/3+7),"")</f>
        <v>2.2359715670024226E-2</v>
      </c>
      <c r="S354" s="53">
        <f>IF($A353&lt;&gt;"",INDEX([1]Sizer!S:S,(ROW()-3)/3+7),"")</f>
        <v>0</v>
      </c>
      <c r="T354" s="53">
        <f>IF($A353&lt;&gt;"",INDEX([1]Sizer!T:T,(ROW()-3)/3+7),"")</f>
        <v>0</v>
      </c>
      <c r="U354" s="53">
        <f>IF($A353&lt;&gt;"",INDEX([1]Sizer!U:U,(ROW()-3)/3+7),"")</f>
        <v>2.0430209953343704E-2</v>
      </c>
      <c r="V354" s="53">
        <f>IF($A353&lt;&gt;"",INDEX([1]Sizer!V:V,(ROW()-3)/3+7),"")</f>
        <v>1.5357197200243458E-2</v>
      </c>
      <c r="W354" s="53">
        <f>IF($A353&lt;&gt;"",INDEX([1]Sizer!W:W,(ROW()-3)/3+7),"")</f>
        <v>0</v>
      </c>
      <c r="X354" s="53">
        <f>IF($A353&lt;&gt;"",INDEX([1]Sizer!X:X,(ROW()-3)/3+7),"")</f>
        <v>0</v>
      </c>
      <c r="Y354" s="53">
        <f>IF($A353&lt;&gt;"",INDEX([1]Sizer!Y:Y,(ROW()-3)/3+7),"")</f>
        <v>0</v>
      </c>
      <c r="Z354" s="53">
        <f>IF($A353&lt;&gt;"",INDEX([1]Sizer!Z:Z,(ROW()-3)/3+7),"")</f>
        <v>0</v>
      </c>
      <c r="AA354" s="53">
        <f>IF($A353&lt;&gt;"",SUM($B354:$Z354),"")</f>
        <v>9.7305320411119486E-2</v>
      </c>
    </row>
    <row r="355" spans="1:27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</row>
    <row r="356" spans="1:27" x14ac:dyDescent="0.2">
      <c r="A356" s="59">
        <f>IF(INDEX([1]Sizer!$A:$A,(ROW()-2)/3+7)&lt;&gt;"",INDEX([1]Sizer!$A:$A,(ROW()-2)/3+7),"")</f>
        <v>45413</v>
      </c>
      <c r="B356" s="51">
        <f>IF($A356&lt;&gt;"",INDEX([1]Sizer!EF:EF,(ROW()-2)/3+7),"")</f>
        <v>0</v>
      </c>
      <c r="C356" s="51">
        <f>IF($A356&lt;&gt;"",INDEX([1]Sizer!EG:EG,(ROW()-2)/3+7),"")</f>
        <v>2.5</v>
      </c>
      <c r="D356" s="51">
        <f>IF($A356&lt;&gt;"",INDEX([1]Sizer!EH:EH,(ROW()-2)/3+7),"")</f>
        <v>0</v>
      </c>
      <c r="E356" s="51">
        <f>IF($A356&lt;&gt;"",INDEX([1]Sizer!EI:EI,(ROW()-2)/3+7),"")</f>
        <v>0</v>
      </c>
      <c r="F356" s="51">
        <f>IF($A356&lt;&gt;"",INDEX([1]Sizer!EJ:EJ,(ROW()-2)/3+7),"")</f>
        <v>0</v>
      </c>
      <c r="G356" s="51">
        <f>IF($A356&lt;&gt;"",INDEX([1]Sizer!EK:EK,(ROW()-2)/3+7),"")</f>
        <v>1.5</v>
      </c>
      <c r="H356" s="51">
        <f>IF($A356&lt;&gt;"",INDEX([1]Sizer!EL:EL,(ROW()-2)/3+7),"")</f>
        <v>-0.5</v>
      </c>
      <c r="I356" s="51">
        <f>IF($A356&lt;&gt;"",INDEX([1]Sizer!EM:EM,(ROW()-2)/3+7),"")</f>
        <v>-1.5</v>
      </c>
      <c r="J356" s="51">
        <f>IF($A356&lt;&gt;"",INDEX([1]Sizer!EN:EN,(ROW()-2)/3+7),"")</f>
        <v>0</v>
      </c>
      <c r="K356" s="51">
        <f>IF($A356&lt;&gt;"",INDEX([1]Sizer!EO:EO,(ROW()-2)/3+7),"")</f>
        <v>0</v>
      </c>
      <c r="L356" s="51">
        <f>IF($A356&lt;&gt;"",INDEX([1]Sizer!EP:EP,(ROW()-2)/3+7),"")</f>
        <v>0.5</v>
      </c>
      <c r="M356" s="51">
        <f>IF($A356&lt;&gt;"",INDEX([1]Sizer!EQ:EQ,(ROW()-2)/3+7),"")</f>
        <v>1</v>
      </c>
      <c r="N356" s="51">
        <f>IF($A356&lt;&gt;"",INDEX([1]Sizer!ER:ER,(ROW()-2)/3+7),"")</f>
        <v>0</v>
      </c>
      <c r="O356" s="51">
        <f>IF($A356&lt;&gt;"",INDEX([1]Sizer!ES:ES,(ROW()-2)/3+7),"")</f>
        <v>0</v>
      </c>
      <c r="P356" s="51">
        <f>IF($A356&lt;&gt;"",INDEX([1]Sizer!ET:ET,(ROW()-2)/3+7),"")</f>
        <v>2.5</v>
      </c>
      <c r="Q356" s="51">
        <f>IF($A356&lt;&gt;"",INDEX([1]Sizer!EU:EU,(ROW()-2)/3+7),"")</f>
        <v>-0.5</v>
      </c>
      <c r="R356" s="51">
        <f>IF($A356&lt;&gt;"",INDEX([1]Sizer!EV:EV,(ROW()-2)/3+7),"")</f>
        <v>3</v>
      </c>
      <c r="S356" s="51">
        <f>IF($A356&lt;&gt;"",INDEX([1]Sizer!EW:EW,(ROW()-2)/3+7),"")</f>
        <v>0</v>
      </c>
      <c r="T356" s="51">
        <f>IF($A356&lt;&gt;"",INDEX([1]Sizer!EX:EX,(ROW()-2)/3+7),"")</f>
        <v>0</v>
      </c>
      <c r="U356" s="51">
        <f>IF($A356&lt;&gt;"",INDEX([1]Sizer!EY:EY,(ROW()-2)/3+7),"")</f>
        <v>1</v>
      </c>
      <c r="V356" s="51">
        <f>IF($A356&lt;&gt;"",INDEX([1]Sizer!EZ:EZ,(ROW()-2)/3+7),"")</f>
        <v>1</v>
      </c>
      <c r="W356" s="51">
        <f>IF($A356&lt;&gt;"",INDEX([1]Sizer!FA:FA,(ROW()-2)/3+7),"")</f>
        <v>0</v>
      </c>
      <c r="X356" s="51">
        <f>IF($A356&lt;&gt;"",INDEX([1]Sizer!FB:FB,(ROW()-2)/3+7),"")</f>
        <v>0</v>
      </c>
      <c r="Y356" s="51">
        <f>IF($A356&lt;&gt;"",INDEX([1]Sizer!FC:FC,(ROW()-2)/3+7),"")</f>
        <v>0</v>
      </c>
      <c r="Z356" s="51">
        <f>IF($A356&lt;&gt;"",INDEX([1]Sizer!FD:FD,(ROW()-2)/3+7),"")</f>
        <v>0</v>
      </c>
      <c r="AA356" s="52">
        <f>IF($A356&lt;&gt;"",INDEX([1]Sizer!$AB:$AB,(ROW()-2)/3+7)*'[1]Dashboard (Model)'!$U$2,"")</f>
        <v>0.03</v>
      </c>
    </row>
    <row r="357" spans="1:27" x14ac:dyDescent="0.2">
      <c r="A357" s="59"/>
      <c r="B357" s="53">
        <f>IF($A356&lt;&gt;"",INDEX([1]Sizer!B:B,(ROW()-3)/3+7),"")</f>
        <v>0</v>
      </c>
      <c r="C357" s="53">
        <f>IF($A356&lt;&gt;"",INDEX([1]Sizer!C:C,(ROW()-3)/3+7),"")</f>
        <v>2.2046765886871513E-2</v>
      </c>
      <c r="D357" s="53">
        <f>IF($A356&lt;&gt;"",INDEX([1]Sizer!D:D,(ROW()-3)/3+7),"")</f>
        <v>0</v>
      </c>
      <c r="E357" s="53">
        <f>IF($A356&lt;&gt;"",INDEX([1]Sizer!E:E,(ROW()-3)/3+7),"")</f>
        <v>0</v>
      </c>
      <c r="F357" s="53">
        <f>IF($A356&lt;&gt;"",INDEX([1]Sizer!F:F,(ROW()-3)/3+7),"")</f>
        <v>0</v>
      </c>
      <c r="G357" s="53">
        <f>IF($A356&lt;&gt;"",INDEX([1]Sizer!G:G,(ROW()-3)/3+7),"")</f>
        <v>1.8592810009960162E-2</v>
      </c>
      <c r="H357" s="53">
        <f>IF($A356&lt;&gt;"",INDEX([1]Sizer!H:H,(ROW()-3)/3+7),"")</f>
        <v>-9.7516505791505823E-3</v>
      </c>
      <c r="I357" s="53">
        <f>IF($A356&lt;&gt;"",INDEX([1]Sizer!I:I,(ROW()-3)/3+7),"")</f>
        <v>-2.8762991140215716E-2</v>
      </c>
      <c r="J357" s="53">
        <f>IF($A356&lt;&gt;"",INDEX([1]Sizer!J:J,(ROW()-3)/3+7),"")</f>
        <v>0</v>
      </c>
      <c r="K357" s="53">
        <f>IF($A356&lt;&gt;"",INDEX([1]Sizer!K:K,(ROW()-3)/3+7),"")</f>
        <v>0</v>
      </c>
      <c r="L357" s="53">
        <f>IF($A356&lt;&gt;"",INDEX([1]Sizer!L:L,(ROW()-3)/3+7),"")</f>
        <v>1.0591833475298126E-2</v>
      </c>
      <c r="M357" s="53">
        <f>IF($A356&lt;&gt;"",INDEX([1]Sizer!M:M,(ROW()-3)/3+7),"")</f>
        <v>1.4430505415162454E-2</v>
      </c>
      <c r="N357" s="53">
        <f>IF($A356&lt;&gt;"",INDEX([1]Sizer!N:N,(ROW()-3)/3+7),"")</f>
        <v>0</v>
      </c>
      <c r="O357" s="53">
        <f>IF($A356&lt;&gt;"",INDEX([1]Sizer!O:O,(ROW()-3)/3+7),"")</f>
        <v>0</v>
      </c>
      <c r="P357" s="53">
        <f>IF($A356&lt;&gt;"",INDEX([1]Sizer!P:P,(ROW()-3)/3+7),"")</f>
        <v>2.2016017259414232E-2</v>
      </c>
      <c r="Q357" s="53">
        <f>IF($A356&lt;&gt;"",INDEX([1]Sizer!Q:Q,(ROW()-3)/3+7),"")</f>
        <v>-8.1834896347482717E-3</v>
      </c>
      <c r="R357" s="53">
        <f>IF($A356&lt;&gt;"",INDEX([1]Sizer!R:R,(ROW()-3)/3+7),"")</f>
        <v>2.2359715670024226E-2</v>
      </c>
      <c r="S357" s="53">
        <f>IF($A356&lt;&gt;"",INDEX([1]Sizer!S:S,(ROW()-3)/3+7),"")</f>
        <v>0</v>
      </c>
      <c r="T357" s="53">
        <f>IF($A356&lt;&gt;"",INDEX([1]Sizer!T:T,(ROW()-3)/3+7),"")</f>
        <v>0</v>
      </c>
      <c r="U357" s="53">
        <f>IF($A356&lt;&gt;"",INDEX([1]Sizer!U:U,(ROW()-3)/3+7),"")</f>
        <v>2.0430209953343704E-2</v>
      </c>
      <c r="V357" s="53">
        <f>IF($A356&lt;&gt;"",INDEX([1]Sizer!V:V,(ROW()-3)/3+7),"")</f>
        <v>1.5357197200243458E-2</v>
      </c>
      <c r="W357" s="53">
        <f>IF($A356&lt;&gt;"",INDEX([1]Sizer!W:W,(ROW()-3)/3+7),"")</f>
        <v>0</v>
      </c>
      <c r="X357" s="53">
        <f>IF($A356&lt;&gt;"",INDEX([1]Sizer!X:X,(ROW()-3)/3+7),"")</f>
        <v>0</v>
      </c>
      <c r="Y357" s="53">
        <f>IF($A356&lt;&gt;"",INDEX([1]Sizer!Y:Y,(ROW()-3)/3+7),"")</f>
        <v>0</v>
      </c>
      <c r="Z357" s="53">
        <f>IF($A356&lt;&gt;"",INDEX([1]Sizer!Z:Z,(ROW()-3)/3+7),"")</f>
        <v>0</v>
      </c>
      <c r="AA357" s="53">
        <f>IF($A356&lt;&gt;"",SUM($B357:$Z357),"")</f>
        <v>9.9126923516203308E-2</v>
      </c>
    </row>
    <row r="358" spans="1:27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</row>
    <row r="359" spans="1:27" x14ac:dyDescent="0.2">
      <c r="A359" s="59">
        <f>IF(INDEX([1]Sizer!$A:$A,(ROW()-2)/3+7)&lt;&gt;"",INDEX([1]Sizer!$A:$A,(ROW()-2)/3+7),"")</f>
        <v>45414</v>
      </c>
      <c r="B359" s="51">
        <f>IF($A359&lt;&gt;"",INDEX([1]Sizer!EF:EF,(ROW()-2)/3+7),"")</f>
        <v>0</v>
      </c>
      <c r="C359" s="51">
        <f>IF($A359&lt;&gt;"",INDEX([1]Sizer!EG:EG,(ROW()-2)/3+7),"")</f>
        <v>2.5</v>
      </c>
      <c r="D359" s="51">
        <f>IF($A359&lt;&gt;"",INDEX([1]Sizer!EH:EH,(ROW()-2)/3+7),"")</f>
        <v>0</v>
      </c>
      <c r="E359" s="51">
        <f>IF($A359&lt;&gt;"",INDEX([1]Sizer!EI:EI,(ROW()-2)/3+7),"")</f>
        <v>0</v>
      </c>
      <c r="F359" s="51">
        <f>IF($A359&lt;&gt;"",INDEX([1]Sizer!EJ:EJ,(ROW()-2)/3+7),"")</f>
        <v>0</v>
      </c>
      <c r="G359" s="51">
        <f>IF($A359&lt;&gt;"",INDEX([1]Sizer!EK:EK,(ROW()-2)/3+7),"")</f>
        <v>1.5</v>
      </c>
      <c r="H359" s="51">
        <f>IF($A359&lt;&gt;"",INDEX([1]Sizer!EL:EL,(ROW()-2)/3+7),"")</f>
        <v>0</v>
      </c>
      <c r="I359" s="51">
        <f>IF($A359&lt;&gt;"",INDEX([1]Sizer!EM:EM,(ROW()-2)/3+7),"")</f>
        <v>0</v>
      </c>
      <c r="J359" s="51">
        <f>IF($A359&lt;&gt;"",INDEX([1]Sizer!EN:EN,(ROW()-2)/3+7),"")</f>
        <v>0</v>
      </c>
      <c r="K359" s="51">
        <f>IF($A359&lt;&gt;"",INDEX([1]Sizer!EO:EO,(ROW()-2)/3+7),"")</f>
        <v>0</v>
      </c>
      <c r="L359" s="51">
        <f>IF($A359&lt;&gt;"",INDEX([1]Sizer!EP:EP,(ROW()-2)/3+7),"")</f>
        <v>0.5</v>
      </c>
      <c r="M359" s="51">
        <f>IF($A359&lt;&gt;"",INDEX([1]Sizer!EQ:EQ,(ROW()-2)/3+7),"")</f>
        <v>1</v>
      </c>
      <c r="N359" s="51">
        <f>IF($A359&lt;&gt;"",INDEX([1]Sizer!ER:ER,(ROW()-2)/3+7),"")</f>
        <v>0</v>
      </c>
      <c r="O359" s="51">
        <f>IF($A359&lt;&gt;"",INDEX([1]Sizer!ES:ES,(ROW()-2)/3+7),"")</f>
        <v>0</v>
      </c>
      <c r="P359" s="51">
        <f>IF($A359&lt;&gt;"",INDEX([1]Sizer!ET:ET,(ROW()-2)/3+7),"")</f>
        <v>2</v>
      </c>
      <c r="Q359" s="51">
        <f>IF($A359&lt;&gt;"",INDEX([1]Sizer!EU:EU,(ROW()-2)/3+7),"")</f>
        <v>-0.5</v>
      </c>
      <c r="R359" s="51">
        <f>IF($A359&lt;&gt;"",INDEX([1]Sizer!EV:EV,(ROW()-2)/3+7),"")</f>
        <v>3</v>
      </c>
      <c r="S359" s="51">
        <f>IF($A359&lt;&gt;"",INDEX([1]Sizer!EW:EW,(ROW()-2)/3+7),"")</f>
        <v>0</v>
      </c>
      <c r="T359" s="51">
        <f>IF($A359&lt;&gt;"",INDEX([1]Sizer!EX:EX,(ROW()-2)/3+7),"")</f>
        <v>0</v>
      </c>
      <c r="U359" s="51">
        <f>IF($A359&lt;&gt;"",INDEX([1]Sizer!EY:EY,(ROW()-2)/3+7),"")</f>
        <v>1</v>
      </c>
      <c r="V359" s="51">
        <f>IF($A359&lt;&gt;"",INDEX([1]Sizer!EZ:EZ,(ROW()-2)/3+7),"")</f>
        <v>1</v>
      </c>
      <c r="W359" s="51">
        <f>IF($A359&lt;&gt;"",INDEX([1]Sizer!FA:FA,(ROW()-2)/3+7),"")</f>
        <v>0</v>
      </c>
      <c r="X359" s="51">
        <f>IF($A359&lt;&gt;"",INDEX([1]Sizer!FB:FB,(ROW()-2)/3+7),"")</f>
        <v>0</v>
      </c>
      <c r="Y359" s="51">
        <f>IF($A359&lt;&gt;"",INDEX([1]Sizer!FC:FC,(ROW()-2)/3+7),"")</f>
        <v>0</v>
      </c>
      <c r="Z359" s="51">
        <f>IF($A359&lt;&gt;"",INDEX([1]Sizer!FD:FD,(ROW()-2)/3+7),"")</f>
        <v>0</v>
      </c>
      <c r="AA359" s="52">
        <f>IF($A359&lt;&gt;"",INDEX([1]Sizer!$AB:$AB,(ROW()-2)/3+7)*'[1]Dashboard (Model)'!$U$2,"")</f>
        <v>0.03</v>
      </c>
    </row>
    <row r="360" spans="1:27" x14ac:dyDescent="0.2">
      <c r="A360" s="59"/>
      <c r="B360" s="53">
        <f>IF($A359&lt;&gt;"",INDEX([1]Sizer!B:B,(ROW()-3)/3+7),"")</f>
        <v>0</v>
      </c>
      <c r="C360" s="53">
        <f>IF($A359&lt;&gt;"",INDEX([1]Sizer!C:C,(ROW()-3)/3+7),"")</f>
        <v>2.2046765886871513E-2</v>
      </c>
      <c r="D360" s="53">
        <f>IF($A359&lt;&gt;"",INDEX([1]Sizer!D:D,(ROW()-3)/3+7),"")</f>
        <v>0</v>
      </c>
      <c r="E360" s="53">
        <f>IF($A359&lt;&gt;"",INDEX([1]Sizer!E:E,(ROW()-3)/3+7),"")</f>
        <v>0</v>
      </c>
      <c r="F360" s="53">
        <f>IF($A359&lt;&gt;"",INDEX([1]Sizer!F:F,(ROW()-3)/3+7),"")</f>
        <v>0</v>
      </c>
      <c r="G360" s="53">
        <f>IF($A359&lt;&gt;"",INDEX([1]Sizer!G:G,(ROW()-3)/3+7),"")</f>
        <v>1.8592810009960162E-2</v>
      </c>
      <c r="H360" s="53">
        <f>IF($A359&lt;&gt;"",INDEX([1]Sizer!H:H,(ROW()-3)/3+7),"")</f>
        <v>0</v>
      </c>
      <c r="I360" s="53">
        <f>IF($A359&lt;&gt;"",INDEX([1]Sizer!I:I,(ROW()-3)/3+7),"")</f>
        <v>0</v>
      </c>
      <c r="J360" s="53">
        <f>IF($A359&lt;&gt;"",INDEX([1]Sizer!J:J,(ROW()-3)/3+7),"")</f>
        <v>0</v>
      </c>
      <c r="K360" s="53">
        <f>IF($A359&lt;&gt;"",INDEX([1]Sizer!K:K,(ROW()-3)/3+7),"")</f>
        <v>0</v>
      </c>
      <c r="L360" s="53">
        <f>IF($A359&lt;&gt;"",INDEX([1]Sizer!L:L,(ROW()-3)/3+7),"")</f>
        <v>1.0591833475298126E-2</v>
      </c>
      <c r="M360" s="53">
        <f>IF($A359&lt;&gt;"",INDEX([1]Sizer!M:M,(ROW()-3)/3+7),"")</f>
        <v>1.4430505415162454E-2</v>
      </c>
      <c r="N360" s="53">
        <f>IF($A359&lt;&gt;"",INDEX([1]Sizer!N:N,(ROW()-3)/3+7),"")</f>
        <v>0</v>
      </c>
      <c r="O360" s="53">
        <f>IF($A359&lt;&gt;"",INDEX([1]Sizer!O:O,(ROW()-3)/3+7),"")</f>
        <v>0</v>
      </c>
      <c r="P360" s="53">
        <f>IF($A359&lt;&gt;"",INDEX([1]Sizer!P:P,(ROW()-3)/3+7),"")</f>
        <v>1.769164926931106E-2</v>
      </c>
      <c r="Q360" s="53">
        <f>IF($A359&lt;&gt;"",INDEX([1]Sizer!Q:Q,(ROW()-3)/3+7),"")</f>
        <v>-8.1834896347482717E-3</v>
      </c>
      <c r="R360" s="53">
        <f>IF($A359&lt;&gt;"",INDEX([1]Sizer!R:R,(ROW()-3)/3+7),"")</f>
        <v>2.2359715670024226E-2</v>
      </c>
      <c r="S360" s="53">
        <f>IF($A359&lt;&gt;"",INDEX([1]Sizer!S:S,(ROW()-3)/3+7),"")</f>
        <v>0</v>
      </c>
      <c r="T360" s="53">
        <f>IF($A359&lt;&gt;"",INDEX([1]Sizer!T:T,(ROW()-3)/3+7),"")</f>
        <v>0</v>
      </c>
      <c r="U360" s="53">
        <f>IF($A359&lt;&gt;"",INDEX([1]Sizer!U:U,(ROW()-3)/3+7),"")</f>
        <v>2.0430209953343704E-2</v>
      </c>
      <c r="V360" s="53">
        <f>IF($A359&lt;&gt;"",INDEX([1]Sizer!V:V,(ROW()-3)/3+7),"")</f>
        <v>1.5357197200243458E-2</v>
      </c>
      <c r="W360" s="53">
        <f>IF($A359&lt;&gt;"",INDEX([1]Sizer!W:W,(ROW()-3)/3+7),"")</f>
        <v>0</v>
      </c>
      <c r="X360" s="53">
        <f>IF($A359&lt;&gt;"",INDEX([1]Sizer!X:X,(ROW()-3)/3+7),"")</f>
        <v>0</v>
      </c>
      <c r="Y360" s="53">
        <f>IF($A359&lt;&gt;"",INDEX([1]Sizer!Y:Y,(ROW()-3)/3+7),"")</f>
        <v>0</v>
      </c>
      <c r="Z360" s="53">
        <f>IF($A359&lt;&gt;"",INDEX([1]Sizer!Z:Z,(ROW()-3)/3+7),"")</f>
        <v>0</v>
      </c>
      <c r="AA360" s="53">
        <f>IF($A359&lt;&gt;"",SUM($B360:$Z360),"")</f>
        <v>0.13331719724546645</v>
      </c>
    </row>
    <row r="361" spans="1:27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</row>
    <row r="362" spans="1:27" x14ac:dyDescent="0.2">
      <c r="A362" s="59">
        <f>IF(INDEX([1]Sizer!$A:$A,(ROW()-2)/3+7)&lt;&gt;"",INDEX([1]Sizer!$A:$A,(ROW()-2)/3+7),"")</f>
        <v>45415</v>
      </c>
      <c r="B362" s="51">
        <f>IF($A362&lt;&gt;"",INDEX([1]Sizer!EF:EF,(ROW()-2)/3+7),"")</f>
        <v>0</v>
      </c>
      <c r="C362" s="51">
        <f>IF($A362&lt;&gt;"",INDEX([1]Sizer!EG:EG,(ROW()-2)/3+7),"")</f>
        <v>2.5</v>
      </c>
      <c r="D362" s="51">
        <f>IF($A362&lt;&gt;"",INDEX([1]Sizer!EH:EH,(ROW()-2)/3+7),"")</f>
        <v>0</v>
      </c>
      <c r="E362" s="51">
        <f>IF($A362&lt;&gt;"",INDEX([1]Sizer!EI:EI,(ROW()-2)/3+7),"")</f>
        <v>0</v>
      </c>
      <c r="F362" s="51">
        <f>IF($A362&lt;&gt;"",INDEX([1]Sizer!EJ:EJ,(ROW()-2)/3+7),"")</f>
        <v>0</v>
      </c>
      <c r="G362" s="51">
        <f>IF($A362&lt;&gt;"",INDEX([1]Sizer!EK:EK,(ROW()-2)/3+7),"")</f>
        <v>1.5</v>
      </c>
      <c r="H362" s="51">
        <f>IF($A362&lt;&gt;"",INDEX([1]Sizer!EL:EL,(ROW()-2)/3+7),"")</f>
        <v>0</v>
      </c>
      <c r="I362" s="51">
        <f>IF($A362&lt;&gt;"",INDEX([1]Sizer!EM:EM,(ROW()-2)/3+7),"")</f>
        <v>0</v>
      </c>
      <c r="J362" s="51">
        <f>IF($A362&lt;&gt;"",INDEX([1]Sizer!EN:EN,(ROW()-2)/3+7),"")</f>
        <v>0</v>
      </c>
      <c r="K362" s="51">
        <f>IF($A362&lt;&gt;"",INDEX([1]Sizer!EO:EO,(ROW()-2)/3+7),"")</f>
        <v>0</v>
      </c>
      <c r="L362" s="51">
        <f>IF($A362&lt;&gt;"",INDEX([1]Sizer!EP:EP,(ROW()-2)/3+7),"")</f>
        <v>0.5</v>
      </c>
      <c r="M362" s="51">
        <f>IF($A362&lt;&gt;"",INDEX([1]Sizer!EQ:EQ,(ROW()-2)/3+7),"")</f>
        <v>1</v>
      </c>
      <c r="N362" s="51">
        <f>IF($A362&lt;&gt;"",INDEX([1]Sizer!ER:ER,(ROW()-2)/3+7),"")</f>
        <v>0</v>
      </c>
      <c r="O362" s="51">
        <f>IF($A362&lt;&gt;"",INDEX([1]Sizer!ES:ES,(ROW()-2)/3+7),"")</f>
        <v>0</v>
      </c>
      <c r="P362" s="51">
        <f>IF($A362&lt;&gt;"",INDEX([1]Sizer!ET:ET,(ROW()-2)/3+7),"")</f>
        <v>2</v>
      </c>
      <c r="Q362" s="51">
        <f>IF($A362&lt;&gt;"",INDEX([1]Sizer!EU:EU,(ROW()-2)/3+7),"")</f>
        <v>-0.5</v>
      </c>
      <c r="R362" s="51">
        <f>IF($A362&lt;&gt;"",INDEX([1]Sizer!EV:EV,(ROW()-2)/3+7),"")</f>
        <v>3</v>
      </c>
      <c r="S362" s="51">
        <f>IF($A362&lt;&gt;"",INDEX([1]Sizer!EW:EW,(ROW()-2)/3+7),"")</f>
        <v>0</v>
      </c>
      <c r="T362" s="51">
        <f>IF($A362&lt;&gt;"",INDEX([1]Sizer!EX:EX,(ROW()-2)/3+7),"")</f>
        <v>0</v>
      </c>
      <c r="U362" s="51">
        <f>IF($A362&lt;&gt;"",INDEX([1]Sizer!EY:EY,(ROW()-2)/3+7),"")</f>
        <v>1</v>
      </c>
      <c r="V362" s="51">
        <f>IF($A362&lt;&gt;"",INDEX([1]Sizer!EZ:EZ,(ROW()-2)/3+7),"")</f>
        <v>1</v>
      </c>
      <c r="W362" s="51">
        <f>IF($A362&lt;&gt;"",INDEX([1]Sizer!FA:FA,(ROW()-2)/3+7),"")</f>
        <v>0</v>
      </c>
      <c r="X362" s="51">
        <f>IF($A362&lt;&gt;"",INDEX([1]Sizer!FB:FB,(ROW()-2)/3+7),"")</f>
        <v>0</v>
      </c>
      <c r="Y362" s="51">
        <f>IF($A362&lt;&gt;"",INDEX([1]Sizer!FC:FC,(ROW()-2)/3+7),"")</f>
        <v>0</v>
      </c>
      <c r="Z362" s="51">
        <f>IF($A362&lt;&gt;"",INDEX([1]Sizer!FD:FD,(ROW()-2)/3+7),"")</f>
        <v>0</v>
      </c>
      <c r="AA362" s="52">
        <f>IF($A362&lt;&gt;"",INDEX([1]Sizer!$AB:$AB,(ROW()-2)/3+7)*'[1]Dashboard (Model)'!$U$2,"")</f>
        <v>0.03</v>
      </c>
    </row>
    <row r="363" spans="1:27" x14ac:dyDescent="0.2">
      <c r="A363" s="59"/>
      <c r="B363" s="53">
        <f>IF($A362&lt;&gt;"",INDEX([1]Sizer!B:B,(ROW()-3)/3+7),"")</f>
        <v>0</v>
      </c>
      <c r="C363" s="53">
        <f>IF($A362&lt;&gt;"",INDEX([1]Sizer!C:C,(ROW()-3)/3+7),"")</f>
        <v>2.2046765886871513E-2</v>
      </c>
      <c r="D363" s="53">
        <f>IF($A362&lt;&gt;"",INDEX([1]Sizer!D:D,(ROW()-3)/3+7),"")</f>
        <v>0</v>
      </c>
      <c r="E363" s="53">
        <f>IF($A362&lt;&gt;"",INDEX([1]Sizer!E:E,(ROW()-3)/3+7),"")</f>
        <v>0</v>
      </c>
      <c r="F363" s="53">
        <f>IF($A362&lt;&gt;"",INDEX([1]Sizer!F:F,(ROW()-3)/3+7),"")</f>
        <v>0</v>
      </c>
      <c r="G363" s="53">
        <f>IF($A362&lt;&gt;"",INDEX([1]Sizer!G:G,(ROW()-3)/3+7),"")</f>
        <v>1.8592810009960162E-2</v>
      </c>
      <c r="H363" s="53">
        <f>IF($A362&lt;&gt;"",INDEX([1]Sizer!H:H,(ROW()-3)/3+7),"")</f>
        <v>0</v>
      </c>
      <c r="I363" s="53">
        <f>IF($A362&lt;&gt;"",INDEX([1]Sizer!I:I,(ROW()-3)/3+7),"")</f>
        <v>0</v>
      </c>
      <c r="J363" s="53">
        <f>IF($A362&lt;&gt;"",INDEX([1]Sizer!J:J,(ROW()-3)/3+7),"")</f>
        <v>0</v>
      </c>
      <c r="K363" s="53">
        <f>IF($A362&lt;&gt;"",INDEX([1]Sizer!K:K,(ROW()-3)/3+7),"")</f>
        <v>0</v>
      </c>
      <c r="L363" s="53">
        <f>IF($A362&lt;&gt;"",INDEX([1]Sizer!L:L,(ROW()-3)/3+7),"")</f>
        <v>1.0591833475298126E-2</v>
      </c>
      <c r="M363" s="53">
        <f>IF($A362&lt;&gt;"",INDEX([1]Sizer!M:M,(ROW()-3)/3+7),"")</f>
        <v>1.4430505415162454E-2</v>
      </c>
      <c r="N363" s="53">
        <f>IF($A362&lt;&gt;"",INDEX([1]Sizer!N:N,(ROW()-3)/3+7),"")</f>
        <v>0</v>
      </c>
      <c r="O363" s="53">
        <f>IF($A362&lt;&gt;"",INDEX([1]Sizer!O:O,(ROW()-3)/3+7),"")</f>
        <v>0</v>
      </c>
      <c r="P363" s="53">
        <f>IF($A362&lt;&gt;"",INDEX([1]Sizer!P:P,(ROW()-3)/3+7),"")</f>
        <v>1.769164926931106E-2</v>
      </c>
      <c r="Q363" s="53">
        <f>IF($A362&lt;&gt;"",INDEX([1]Sizer!Q:Q,(ROW()-3)/3+7),"")</f>
        <v>-8.1834896347482717E-3</v>
      </c>
      <c r="R363" s="53">
        <f>IF($A362&lt;&gt;"",INDEX([1]Sizer!R:R,(ROW()-3)/3+7),"")</f>
        <v>2.2359715670024226E-2</v>
      </c>
      <c r="S363" s="53">
        <f>IF($A362&lt;&gt;"",INDEX([1]Sizer!S:S,(ROW()-3)/3+7),"")</f>
        <v>0</v>
      </c>
      <c r="T363" s="53">
        <f>IF($A362&lt;&gt;"",INDEX([1]Sizer!T:T,(ROW()-3)/3+7),"")</f>
        <v>0</v>
      </c>
      <c r="U363" s="53">
        <f>IF($A362&lt;&gt;"",INDEX([1]Sizer!U:U,(ROW()-3)/3+7),"")</f>
        <v>2.0430209953343704E-2</v>
      </c>
      <c r="V363" s="53">
        <f>IF($A362&lt;&gt;"",INDEX([1]Sizer!V:V,(ROW()-3)/3+7),"")</f>
        <v>1.5357197200243458E-2</v>
      </c>
      <c r="W363" s="53">
        <f>IF($A362&lt;&gt;"",INDEX([1]Sizer!W:W,(ROW()-3)/3+7),"")</f>
        <v>0</v>
      </c>
      <c r="X363" s="53">
        <f>IF($A362&lt;&gt;"",INDEX([1]Sizer!X:X,(ROW()-3)/3+7),"")</f>
        <v>0</v>
      </c>
      <c r="Y363" s="53">
        <f>IF($A362&lt;&gt;"",INDEX([1]Sizer!Y:Y,(ROW()-3)/3+7),"")</f>
        <v>0</v>
      </c>
      <c r="Z363" s="53">
        <f>IF($A362&lt;&gt;"",INDEX([1]Sizer!Z:Z,(ROW()-3)/3+7),"")</f>
        <v>0</v>
      </c>
      <c r="AA363" s="53">
        <f>IF($A362&lt;&gt;"",SUM($B363:$Z363),"")</f>
        <v>0.13331719724546645</v>
      </c>
    </row>
    <row r="364" spans="1:27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</row>
    <row r="365" spans="1:27" x14ac:dyDescent="0.2">
      <c r="A365" s="59">
        <f>IF(INDEX([1]Sizer!$A:$A,(ROW()-2)/3+7)&lt;&gt;"",INDEX([1]Sizer!$A:$A,(ROW()-2)/3+7),"")</f>
        <v>45418</v>
      </c>
      <c r="B365" s="51">
        <f>IF($A365&lt;&gt;"",INDEX([1]Sizer!EF:EF,(ROW()-2)/3+7),"")</f>
        <v>0</v>
      </c>
      <c r="C365" s="51">
        <f>IF($A365&lt;&gt;"",INDEX([1]Sizer!EG:EG,(ROW()-2)/3+7),"")</f>
        <v>2</v>
      </c>
      <c r="D365" s="51">
        <f>IF($A365&lt;&gt;"",INDEX([1]Sizer!EH:EH,(ROW()-2)/3+7),"")</f>
        <v>2</v>
      </c>
      <c r="E365" s="51">
        <f>IF($A365&lt;&gt;"",INDEX([1]Sizer!EI:EI,(ROW()-2)/3+7),"")</f>
        <v>0</v>
      </c>
      <c r="F365" s="51">
        <f>IF($A365&lt;&gt;"",INDEX([1]Sizer!EJ:EJ,(ROW()-2)/3+7),"")</f>
        <v>0</v>
      </c>
      <c r="G365" s="51">
        <f>IF($A365&lt;&gt;"",INDEX([1]Sizer!EK:EK,(ROW()-2)/3+7),"")</f>
        <v>1.5</v>
      </c>
      <c r="H365" s="51">
        <f>IF($A365&lt;&gt;"",INDEX([1]Sizer!EL:EL,(ROW()-2)/3+7),"")</f>
        <v>0</v>
      </c>
      <c r="I365" s="51">
        <f>IF($A365&lt;&gt;"",INDEX([1]Sizer!EM:EM,(ROW()-2)/3+7),"")</f>
        <v>0</v>
      </c>
      <c r="J365" s="51">
        <f>IF($A365&lt;&gt;"",INDEX([1]Sizer!EN:EN,(ROW()-2)/3+7),"")</f>
        <v>0</v>
      </c>
      <c r="K365" s="51">
        <f>IF($A365&lt;&gt;"",INDEX([1]Sizer!EO:EO,(ROW()-2)/3+7),"")</f>
        <v>0</v>
      </c>
      <c r="L365" s="51">
        <f>IF($A365&lt;&gt;"",INDEX([1]Sizer!EP:EP,(ROW()-2)/3+7),"")</f>
        <v>0</v>
      </c>
      <c r="M365" s="51">
        <f>IF($A365&lt;&gt;"",INDEX([1]Sizer!EQ:EQ,(ROW()-2)/3+7),"")</f>
        <v>1</v>
      </c>
      <c r="N365" s="51">
        <f>IF($A365&lt;&gt;"",INDEX([1]Sizer!ER:ER,(ROW()-2)/3+7),"")</f>
        <v>0</v>
      </c>
      <c r="O365" s="51">
        <f>IF($A365&lt;&gt;"",INDEX([1]Sizer!ES:ES,(ROW()-2)/3+7),"")</f>
        <v>0</v>
      </c>
      <c r="P365" s="51">
        <f>IF($A365&lt;&gt;"",INDEX([1]Sizer!ET:ET,(ROW()-2)/3+7),"")</f>
        <v>2</v>
      </c>
      <c r="Q365" s="51">
        <f>IF($A365&lt;&gt;"",INDEX([1]Sizer!EU:EU,(ROW()-2)/3+7),"")</f>
        <v>-0.5</v>
      </c>
      <c r="R365" s="51">
        <f>IF($A365&lt;&gt;"",INDEX([1]Sizer!EV:EV,(ROW()-2)/3+7),"")</f>
        <v>3</v>
      </c>
      <c r="S365" s="51">
        <f>IF($A365&lt;&gt;"",INDEX([1]Sizer!EW:EW,(ROW()-2)/3+7),"")</f>
        <v>0</v>
      </c>
      <c r="T365" s="51">
        <f>IF($A365&lt;&gt;"",INDEX([1]Sizer!EX:EX,(ROW()-2)/3+7),"")</f>
        <v>0</v>
      </c>
      <c r="U365" s="51">
        <f>IF($A365&lt;&gt;"",INDEX([1]Sizer!EY:EY,(ROW()-2)/3+7),"")</f>
        <v>1</v>
      </c>
      <c r="V365" s="51">
        <f>IF($A365&lt;&gt;"",INDEX([1]Sizer!EZ:EZ,(ROW()-2)/3+7),"")</f>
        <v>1</v>
      </c>
      <c r="W365" s="51">
        <f>IF($A365&lt;&gt;"",INDEX([1]Sizer!FA:FA,(ROW()-2)/3+7),"")</f>
        <v>0</v>
      </c>
      <c r="X365" s="51">
        <f>IF($A365&lt;&gt;"",INDEX([1]Sizer!FB:FB,(ROW()-2)/3+7),"")</f>
        <v>0</v>
      </c>
      <c r="Y365" s="51">
        <f>IF($A365&lt;&gt;"",INDEX([1]Sizer!FC:FC,(ROW()-2)/3+7),"")</f>
        <v>0</v>
      </c>
      <c r="Z365" s="51">
        <f>IF($A365&lt;&gt;"",INDEX([1]Sizer!FD:FD,(ROW()-2)/3+7),"")</f>
        <v>0</v>
      </c>
      <c r="AA365" s="52">
        <f>IF($A365&lt;&gt;"",INDEX([1]Sizer!$AB:$AB,(ROW()-2)/3+7)*'[1]Dashboard (Model)'!$U$2,"")</f>
        <v>0.03</v>
      </c>
    </row>
    <row r="366" spans="1:27" x14ac:dyDescent="0.2">
      <c r="A366" s="59"/>
      <c r="B366" s="53">
        <f>IF($A365&lt;&gt;"",INDEX([1]Sizer!B:B,(ROW()-3)/3+7),"")</f>
        <v>0</v>
      </c>
      <c r="C366" s="53">
        <f>IF($A365&lt;&gt;"",INDEX([1]Sizer!C:C,(ROW()-3)/3+7),"")</f>
        <v>1.7735517970401696E-2</v>
      </c>
      <c r="D366" s="53">
        <f>IF($A365&lt;&gt;"",INDEX([1]Sizer!D:D,(ROW()-3)/3+7),"")</f>
        <v>0.05</v>
      </c>
      <c r="E366" s="53">
        <f>IF($A365&lt;&gt;"",INDEX([1]Sizer!E:E,(ROW()-3)/3+7),"")</f>
        <v>0</v>
      </c>
      <c r="F366" s="53">
        <f>IF($A365&lt;&gt;"",INDEX([1]Sizer!F:F,(ROW()-3)/3+7),"")</f>
        <v>0</v>
      </c>
      <c r="G366" s="53">
        <f>IF($A365&lt;&gt;"",INDEX([1]Sizer!G:G,(ROW()-3)/3+7),"")</f>
        <v>1.8592810009960162E-2</v>
      </c>
      <c r="H366" s="53">
        <f>IF($A365&lt;&gt;"",INDEX([1]Sizer!H:H,(ROW()-3)/3+7),"")</f>
        <v>0</v>
      </c>
      <c r="I366" s="53">
        <f>IF($A365&lt;&gt;"",INDEX([1]Sizer!I:I,(ROW()-3)/3+7),"")</f>
        <v>0</v>
      </c>
      <c r="J366" s="53">
        <f>IF($A365&lt;&gt;"",INDEX([1]Sizer!J:J,(ROW()-3)/3+7),"")</f>
        <v>0</v>
      </c>
      <c r="K366" s="53">
        <f>IF($A365&lt;&gt;"",INDEX([1]Sizer!K:K,(ROW()-3)/3+7),"")</f>
        <v>0</v>
      </c>
      <c r="L366" s="53">
        <f>IF($A365&lt;&gt;"",INDEX([1]Sizer!L:L,(ROW()-3)/3+7),"")</f>
        <v>0</v>
      </c>
      <c r="M366" s="53">
        <f>IF($A365&lt;&gt;"",INDEX([1]Sizer!M:M,(ROW()-3)/3+7),"")</f>
        <v>1.4430505415162454E-2</v>
      </c>
      <c r="N366" s="53">
        <f>IF($A365&lt;&gt;"",INDEX([1]Sizer!N:N,(ROW()-3)/3+7),"")</f>
        <v>0</v>
      </c>
      <c r="O366" s="53">
        <f>IF($A365&lt;&gt;"",INDEX([1]Sizer!O:O,(ROW()-3)/3+7),"")</f>
        <v>0</v>
      </c>
      <c r="P366" s="53">
        <f>IF($A365&lt;&gt;"",INDEX([1]Sizer!P:P,(ROW()-3)/3+7),"")</f>
        <v>1.769164926931106E-2</v>
      </c>
      <c r="Q366" s="53">
        <f>IF($A365&lt;&gt;"",INDEX([1]Sizer!Q:Q,(ROW()-3)/3+7),"")</f>
        <v>-8.1834896347482717E-3</v>
      </c>
      <c r="R366" s="53">
        <f>IF($A365&lt;&gt;"",INDEX([1]Sizer!R:R,(ROW()-3)/3+7),"")</f>
        <v>2.2359715670024226E-2</v>
      </c>
      <c r="S366" s="53">
        <f>IF($A365&lt;&gt;"",INDEX([1]Sizer!S:S,(ROW()-3)/3+7),"")</f>
        <v>0</v>
      </c>
      <c r="T366" s="53">
        <f>IF($A365&lt;&gt;"",INDEX([1]Sizer!T:T,(ROW()-3)/3+7),"")</f>
        <v>0</v>
      </c>
      <c r="U366" s="53">
        <f>IF($A365&lt;&gt;"",INDEX([1]Sizer!U:U,(ROW()-3)/3+7),"")</f>
        <v>2.0430209953343704E-2</v>
      </c>
      <c r="V366" s="53">
        <f>IF($A365&lt;&gt;"",INDEX([1]Sizer!V:V,(ROW()-3)/3+7),"")</f>
        <v>1.5357197200243458E-2</v>
      </c>
      <c r="W366" s="53">
        <f>IF($A365&lt;&gt;"",INDEX([1]Sizer!W:W,(ROW()-3)/3+7),"")</f>
        <v>0</v>
      </c>
      <c r="X366" s="53">
        <f>IF($A365&lt;&gt;"",INDEX([1]Sizer!X:X,(ROW()-3)/3+7),"")</f>
        <v>0</v>
      </c>
      <c r="Y366" s="53">
        <f>IF($A365&lt;&gt;"",INDEX([1]Sizer!Y:Y,(ROW()-3)/3+7),"")</f>
        <v>0</v>
      </c>
      <c r="Z366" s="53">
        <f>IF($A365&lt;&gt;"",INDEX([1]Sizer!Z:Z,(ROW()-3)/3+7),"")</f>
        <v>0</v>
      </c>
      <c r="AA366" s="53">
        <f>IF($A365&lt;&gt;"",SUM($B366:$Z366),"")</f>
        <v>0.1684141158536985</v>
      </c>
    </row>
    <row r="367" spans="1:27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</row>
    <row r="368" spans="1:27" x14ac:dyDescent="0.2">
      <c r="A368" s="59">
        <f>IF(INDEX([1]Sizer!$A:$A,(ROW()-2)/3+7)&lt;&gt;"",INDEX([1]Sizer!$A:$A,(ROW()-2)/3+7),"")</f>
        <v>45419</v>
      </c>
      <c r="B368" s="51">
        <f>IF($A368&lt;&gt;"",INDEX([1]Sizer!EF:EF,(ROW()-2)/3+7),"")</f>
        <v>0</v>
      </c>
      <c r="C368" s="51">
        <f>IF($A368&lt;&gt;"",INDEX([1]Sizer!EG:EG,(ROW()-2)/3+7),"")</f>
        <v>2</v>
      </c>
      <c r="D368" s="51">
        <f>IF($A368&lt;&gt;"",INDEX([1]Sizer!EH:EH,(ROW()-2)/3+7),"")</f>
        <v>2</v>
      </c>
      <c r="E368" s="51">
        <f>IF($A368&lt;&gt;"",INDEX([1]Sizer!EI:EI,(ROW()-2)/3+7),"")</f>
        <v>0</v>
      </c>
      <c r="F368" s="51">
        <f>IF($A368&lt;&gt;"",INDEX([1]Sizer!EJ:EJ,(ROW()-2)/3+7),"")</f>
        <v>0</v>
      </c>
      <c r="G368" s="51">
        <f>IF($A368&lt;&gt;"",INDEX([1]Sizer!EK:EK,(ROW()-2)/3+7),"")</f>
        <v>1.5</v>
      </c>
      <c r="H368" s="51">
        <f>IF($A368&lt;&gt;"",INDEX([1]Sizer!EL:EL,(ROW()-2)/3+7),"")</f>
        <v>0</v>
      </c>
      <c r="I368" s="51">
        <f>IF($A368&lt;&gt;"",INDEX([1]Sizer!EM:EM,(ROW()-2)/3+7),"")</f>
        <v>0</v>
      </c>
      <c r="J368" s="51">
        <f>IF($A368&lt;&gt;"",INDEX([1]Sizer!EN:EN,(ROW()-2)/3+7),"")</f>
        <v>0</v>
      </c>
      <c r="K368" s="51">
        <f>IF($A368&lt;&gt;"",INDEX([1]Sizer!EO:EO,(ROW()-2)/3+7),"")</f>
        <v>0</v>
      </c>
      <c r="L368" s="51">
        <f>IF($A368&lt;&gt;"",INDEX([1]Sizer!EP:EP,(ROW()-2)/3+7),"")</f>
        <v>0</v>
      </c>
      <c r="M368" s="51">
        <f>IF($A368&lt;&gt;"",INDEX([1]Sizer!EQ:EQ,(ROW()-2)/3+7),"")</f>
        <v>1</v>
      </c>
      <c r="N368" s="51">
        <f>IF($A368&lt;&gt;"",INDEX([1]Sizer!ER:ER,(ROW()-2)/3+7),"")</f>
        <v>0</v>
      </c>
      <c r="O368" s="51">
        <f>IF($A368&lt;&gt;"",INDEX([1]Sizer!ES:ES,(ROW()-2)/3+7),"")</f>
        <v>0</v>
      </c>
      <c r="P368" s="51">
        <f>IF($A368&lt;&gt;"",INDEX([1]Sizer!ET:ET,(ROW()-2)/3+7),"")</f>
        <v>2</v>
      </c>
      <c r="Q368" s="51">
        <f>IF($A368&lt;&gt;"",INDEX([1]Sizer!EU:EU,(ROW()-2)/3+7),"")</f>
        <v>-0.5</v>
      </c>
      <c r="R368" s="51">
        <f>IF($A368&lt;&gt;"",INDEX([1]Sizer!EV:EV,(ROW()-2)/3+7),"")</f>
        <v>3</v>
      </c>
      <c r="S368" s="51">
        <f>IF($A368&lt;&gt;"",INDEX([1]Sizer!EW:EW,(ROW()-2)/3+7),"")</f>
        <v>0</v>
      </c>
      <c r="T368" s="51">
        <f>IF($A368&lt;&gt;"",INDEX([1]Sizer!EX:EX,(ROW()-2)/3+7),"")</f>
        <v>0</v>
      </c>
      <c r="U368" s="51">
        <f>IF($A368&lt;&gt;"",INDEX([1]Sizer!EY:EY,(ROW()-2)/3+7),"")</f>
        <v>1</v>
      </c>
      <c r="V368" s="51">
        <f>IF($A368&lt;&gt;"",INDEX([1]Sizer!EZ:EZ,(ROW()-2)/3+7),"")</f>
        <v>1.5</v>
      </c>
      <c r="W368" s="51">
        <f>IF($A368&lt;&gt;"",INDEX([1]Sizer!FA:FA,(ROW()-2)/3+7),"")</f>
        <v>0</v>
      </c>
      <c r="X368" s="51">
        <f>IF($A368&lt;&gt;"",INDEX([1]Sizer!FB:FB,(ROW()-2)/3+7),"")</f>
        <v>0</v>
      </c>
      <c r="Y368" s="51">
        <f>IF($A368&lt;&gt;"",INDEX([1]Sizer!FC:FC,(ROW()-2)/3+7),"")</f>
        <v>0</v>
      </c>
      <c r="Z368" s="51">
        <f>IF($A368&lt;&gt;"",INDEX([1]Sizer!FD:FD,(ROW()-2)/3+7),"")</f>
        <v>0</v>
      </c>
      <c r="AA368" s="52">
        <f>IF($A368&lt;&gt;"",INDEX([1]Sizer!$AB:$AB,(ROW()-2)/3+7)*'[1]Dashboard (Model)'!$U$2,"")</f>
        <v>0.03</v>
      </c>
    </row>
    <row r="369" spans="1:27" x14ac:dyDescent="0.2">
      <c r="A369" s="59"/>
      <c r="B369" s="53">
        <f>IF($A368&lt;&gt;"",INDEX([1]Sizer!B:B,(ROW()-3)/3+7),"")</f>
        <v>0</v>
      </c>
      <c r="C369" s="53">
        <f>IF($A368&lt;&gt;"",INDEX([1]Sizer!C:C,(ROW()-3)/3+7),"")</f>
        <v>1.7735517970401696E-2</v>
      </c>
      <c r="D369" s="53">
        <f>IF($A368&lt;&gt;"",INDEX([1]Sizer!D:D,(ROW()-3)/3+7),"")</f>
        <v>0.05</v>
      </c>
      <c r="E369" s="53">
        <f>IF($A368&lt;&gt;"",INDEX([1]Sizer!E:E,(ROW()-3)/3+7),"")</f>
        <v>0</v>
      </c>
      <c r="F369" s="53">
        <f>IF($A368&lt;&gt;"",INDEX([1]Sizer!F:F,(ROW()-3)/3+7),"")</f>
        <v>0</v>
      </c>
      <c r="G369" s="53">
        <f>IF($A368&lt;&gt;"",INDEX([1]Sizer!G:G,(ROW()-3)/3+7),"")</f>
        <v>1.8592810009960162E-2</v>
      </c>
      <c r="H369" s="53">
        <f>IF($A368&lt;&gt;"",INDEX([1]Sizer!H:H,(ROW()-3)/3+7),"")</f>
        <v>0</v>
      </c>
      <c r="I369" s="53">
        <f>IF($A368&lt;&gt;"",INDEX([1]Sizer!I:I,(ROW()-3)/3+7),"")</f>
        <v>0</v>
      </c>
      <c r="J369" s="53">
        <f>IF($A368&lt;&gt;"",INDEX([1]Sizer!J:J,(ROW()-3)/3+7),"")</f>
        <v>0</v>
      </c>
      <c r="K369" s="53">
        <f>IF($A368&lt;&gt;"",INDEX([1]Sizer!K:K,(ROW()-3)/3+7),"")</f>
        <v>0</v>
      </c>
      <c r="L369" s="53">
        <f>IF($A368&lt;&gt;"",INDEX([1]Sizer!L:L,(ROW()-3)/3+7),"")</f>
        <v>0</v>
      </c>
      <c r="M369" s="53">
        <f>IF($A368&lt;&gt;"",INDEX([1]Sizer!M:M,(ROW()-3)/3+7),"")</f>
        <v>1.4430505415162454E-2</v>
      </c>
      <c r="N369" s="53">
        <f>IF($A368&lt;&gt;"",INDEX([1]Sizer!N:N,(ROW()-3)/3+7),"")</f>
        <v>0</v>
      </c>
      <c r="O369" s="53">
        <f>IF($A368&lt;&gt;"",INDEX([1]Sizer!O:O,(ROW()-3)/3+7),"")</f>
        <v>0</v>
      </c>
      <c r="P369" s="53">
        <f>IF($A368&lt;&gt;"",INDEX([1]Sizer!P:P,(ROW()-3)/3+7),"")</f>
        <v>1.769164926931106E-2</v>
      </c>
      <c r="Q369" s="53">
        <f>IF($A368&lt;&gt;"",INDEX([1]Sizer!Q:Q,(ROW()-3)/3+7),"")</f>
        <v>-8.1834896347482717E-3</v>
      </c>
      <c r="R369" s="53">
        <f>IF($A368&lt;&gt;"",INDEX([1]Sizer!R:R,(ROW()-3)/3+7),"")</f>
        <v>2.2359715670024226E-2</v>
      </c>
      <c r="S369" s="53">
        <f>IF($A368&lt;&gt;"",INDEX([1]Sizer!S:S,(ROW()-3)/3+7),"")</f>
        <v>0</v>
      </c>
      <c r="T369" s="53">
        <f>IF($A368&lt;&gt;"",INDEX([1]Sizer!T:T,(ROW()-3)/3+7),"")</f>
        <v>0</v>
      </c>
      <c r="U369" s="53">
        <f>IF($A368&lt;&gt;"",INDEX([1]Sizer!U:U,(ROW()-3)/3+7),"")</f>
        <v>2.0430209953343704E-2</v>
      </c>
      <c r="V369" s="53">
        <f>IF($A368&lt;&gt;"",INDEX([1]Sizer!V:V,(ROW()-3)/3+7),"")</f>
        <v>2.2462264573991024E-2</v>
      </c>
      <c r="W369" s="53">
        <f>IF($A368&lt;&gt;"",INDEX([1]Sizer!W:W,(ROW()-3)/3+7),"")</f>
        <v>0</v>
      </c>
      <c r="X369" s="53">
        <f>IF($A368&lt;&gt;"",INDEX([1]Sizer!X:X,(ROW()-3)/3+7),"")</f>
        <v>0</v>
      </c>
      <c r="Y369" s="53">
        <f>IF($A368&lt;&gt;"",INDEX([1]Sizer!Y:Y,(ROW()-3)/3+7),"")</f>
        <v>0</v>
      </c>
      <c r="Z369" s="53">
        <f>IF($A368&lt;&gt;"",INDEX([1]Sizer!Z:Z,(ROW()-3)/3+7),"")</f>
        <v>0</v>
      </c>
      <c r="AA369" s="53">
        <f>IF($A368&lt;&gt;"",SUM($B369:$Z369),"")</f>
        <v>0.17551918322744609</v>
      </c>
    </row>
    <row r="370" spans="1:27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</row>
    <row r="371" spans="1:27" x14ac:dyDescent="0.2">
      <c r="A371" s="59">
        <f>IF(INDEX([1]Sizer!$A:$A,(ROW()-2)/3+7)&lt;&gt;"",INDEX([1]Sizer!$A:$A,(ROW()-2)/3+7),"")</f>
        <v>45420</v>
      </c>
      <c r="B371" s="51">
        <f>IF($A371&lt;&gt;"",INDEX([1]Sizer!EF:EF,(ROW()-2)/3+7),"")</f>
        <v>0</v>
      </c>
      <c r="C371" s="51">
        <f>IF($A371&lt;&gt;"",INDEX([1]Sizer!EG:EG,(ROW()-2)/3+7),"")</f>
        <v>2</v>
      </c>
      <c r="D371" s="51">
        <f>IF($A371&lt;&gt;"",INDEX([1]Sizer!EH:EH,(ROW()-2)/3+7),"")</f>
        <v>2</v>
      </c>
      <c r="E371" s="51">
        <f>IF($A371&lt;&gt;"",INDEX([1]Sizer!EI:EI,(ROW()-2)/3+7),"")</f>
        <v>0</v>
      </c>
      <c r="F371" s="51">
        <f>IF($A371&lt;&gt;"",INDEX([1]Sizer!EJ:EJ,(ROW()-2)/3+7),"")</f>
        <v>0</v>
      </c>
      <c r="G371" s="51">
        <f>IF($A371&lt;&gt;"",INDEX([1]Sizer!EK:EK,(ROW()-2)/3+7),"")</f>
        <v>1.5</v>
      </c>
      <c r="H371" s="51">
        <f>IF($A371&lt;&gt;"",INDEX([1]Sizer!EL:EL,(ROW()-2)/3+7),"")</f>
        <v>0</v>
      </c>
      <c r="I371" s="51">
        <f>IF($A371&lt;&gt;"",INDEX([1]Sizer!EM:EM,(ROW()-2)/3+7),"")</f>
        <v>0</v>
      </c>
      <c r="J371" s="51">
        <f>IF($A371&lt;&gt;"",INDEX([1]Sizer!EN:EN,(ROW()-2)/3+7),"")</f>
        <v>0</v>
      </c>
      <c r="K371" s="51">
        <f>IF($A371&lt;&gt;"",INDEX([1]Sizer!EO:EO,(ROW()-2)/3+7),"")</f>
        <v>0</v>
      </c>
      <c r="L371" s="51">
        <f>IF($A371&lt;&gt;"",INDEX([1]Sizer!EP:EP,(ROW()-2)/3+7),"")</f>
        <v>0</v>
      </c>
      <c r="M371" s="51">
        <f>IF($A371&lt;&gt;"",INDEX([1]Sizer!EQ:EQ,(ROW()-2)/3+7),"")</f>
        <v>1</v>
      </c>
      <c r="N371" s="51">
        <f>IF($A371&lt;&gt;"",INDEX([1]Sizer!ER:ER,(ROW()-2)/3+7),"")</f>
        <v>0</v>
      </c>
      <c r="O371" s="51">
        <f>IF($A371&lt;&gt;"",INDEX([1]Sizer!ES:ES,(ROW()-2)/3+7),"")</f>
        <v>0</v>
      </c>
      <c r="P371" s="51">
        <f>IF($A371&lt;&gt;"",INDEX([1]Sizer!ET:ET,(ROW()-2)/3+7),"")</f>
        <v>2</v>
      </c>
      <c r="Q371" s="51">
        <f>IF($A371&lt;&gt;"",INDEX([1]Sizer!EU:EU,(ROW()-2)/3+7),"")</f>
        <v>-0.5</v>
      </c>
      <c r="R371" s="51">
        <f>IF($A371&lt;&gt;"",INDEX([1]Sizer!EV:EV,(ROW()-2)/3+7),"")</f>
        <v>3</v>
      </c>
      <c r="S371" s="51">
        <f>IF($A371&lt;&gt;"",INDEX([1]Sizer!EW:EW,(ROW()-2)/3+7),"")</f>
        <v>0</v>
      </c>
      <c r="T371" s="51">
        <f>IF($A371&lt;&gt;"",INDEX([1]Sizer!EX:EX,(ROW()-2)/3+7),"")</f>
        <v>0</v>
      </c>
      <c r="U371" s="51">
        <f>IF($A371&lt;&gt;"",INDEX([1]Sizer!EY:EY,(ROW()-2)/3+7),"")</f>
        <v>1.5</v>
      </c>
      <c r="V371" s="51">
        <f>IF($A371&lt;&gt;"",INDEX([1]Sizer!EZ:EZ,(ROW()-2)/3+7),"")</f>
        <v>1.5</v>
      </c>
      <c r="W371" s="51">
        <f>IF($A371&lt;&gt;"",INDEX([1]Sizer!FA:FA,(ROW()-2)/3+7),"")</f>
        <v>0</v>
      </c>
      <c r="X371" s="51">
        <f>IF($A371&lt;&gt;"",INDEX([1]Sizer!FB:FB,(ROW()-2)/3+7),"")</f>
        <v>0</v>
      </c>
      <c r="Y371" s="51">
        <f>IF($A371&lt;&gt;"",INDEX([1]Sizer!FC:FC,(ROW()-2)/3+7),"")</f>
        <v>0</v>
      </c>
      <c r="Z371" s="51">
        <f>IF($A371&lt;&gt;"",INDEX([1]Sizer!FD:FD,(ROW()-2)/3+7),"")</f>
        <v>0</v>
      </c>
      <c r="AA371" s="52">
        <f>IF($A371&lt;&gt;"",INDEX([1]Sizer!$AB:$AB,(ROW()-2)/3+7)*'[1]Dashboard (Model)'!$U$2,"")</f>
        <v>0.03</v>
      </c>
    </row>
    <row r="372" spans="1:27" x14ac:dyDescent="0.2">
      <c r="A372" s="59"/>
      <c r="B372" s="53">
        <f>IF($A371&lt;&gt;"",INDEX([1]Sizer!B:B,(ROW()-3)/3+7),"")</f>
        <v>0</v>
      </c>
      <c r="C372" s="53">
        <f>IF($A371&lt;&gt;"",INDEX([1]Sizer!C:C,(ROW()-3)/3+7),"")</f>
        <v>1.7735517970401696E-2</v>
      </c>
      <c r="D372" s="53">
        <f>IF($A371&lt;&gt;"",INDEX([1]Sizer!D:D,(ROW()-3)/3+7),"")</f>
        <v>0.05</v>
      </c>
      <c r="E372" s="53">
        <f>IF($A371&lt;&gt;"",INDEX([1]Sizer!E:E,(ROW()-3)/3+7),"")</f>
        <v>0</v>
      </c>
      <c r="F372" s="53">
        <f>IF($A371&lt;&gt;"",INDEX([1]Sizer!F:F,(ROW()-3)/3+7),"")</f>
        <v>0</v>
      </c>
      <c r="G372" s="53">
        <f>IF($A371&lt;&gt;"",INDEX([1]Sizer!G:G,(ROW()-3)/3+7),"")</f>
        <v>1.8592810009960162E-2</v>
      </c>
      <c r="H372" s="53">
        <f>IF($A371&lt;&gt;"",INDEX([1]Sizer!H:H,(ROW()-3)/3+7),"")</f>
        <v>0</v>
      </c>
      <c r="I372" s="53">
        <f>IF($A371&lt;&gt;"",INDEX([1]Sizer!I:I,(ROW()-3)/3+7),"")</f>
        <v>0</v>
      </c>
      <c r="J372" s="53">
        <f>IF($A371&lt;&gt;"",INDEX([1]Sizer!J:J,(ROW()-3)/3+7),"")</f>
        <v>0</v>
      </c>
      <c r="K372" s="53">
        <f>IF($A371&lt;&gt;"",INDEX([1]Sizer!K:K,(ROW()-3)/3+7),"")</f>
        <v>0</v>
      </c>
      <c r="L372" s="53">
        <f>IF($A371&lt;&gt;"",INDEX([1]Sizer!L:L,(ROW()-3)/3+7),"")</f>
        <v>0</v>
      </c>
      <c r="M372" s="53">
        <f>IF($A371&lt;&gt;"",INDEX([1]Sizer!M:M,(ROW()-3)/3+7),"")</f>
        <v>1.4430505415162454E-2</v>
      </c>
      <c r="N372" s="53">
        <f>IF($A371&lt;&gt;"",INDEX([1]Sizer!N:N,(ROW()-3)/3+7),"")</f>
        <v>0</v>
      </c>
      <c r="O372" s="53">
        <f>IF($A371&lt;&gt;"",INDEX([1]Sizer!O:O,(ROW()-3)/3+7),"")</f>
        <v>0</v>
      </c>
      <c r="P372" s="53">
        <f>IF($A371&lt;&gt;"",INDEX([1]Sizer!P:P,(ROW()-3)/3+7),"")</f>
        <v>1.769164926931106E-2</v>
      </c>
      <c r="Q372" s="53">
        <f>IF($A371&lt;&gt;"",INDEX([1]Sizer!Q:Q,(ROW()-3)/3+7),"")</f>
        <v>-8.1834896347482717E-3</v>
      </c>
      <c r="R372" s="53">
        <f>IF($A371&lt;&gt;"",INDEX([1]Sizer!R:R,(ROW()-3)/3+7),"")</f>
        <v>2.2359715670024226E-2</v>
      </c>
      <c r="S372" s="53">
        <f>IF($A371&lt;&gt;"",INDEX([1]Sizer!S:S,(ROW()-3)/3+7),"")</f>
        <v>0</v>
      </c>
      <c r="T372" s="53">
        <f>IF($A371&lt;&gt;"",INDEX([1]Sizer!T:T,(ROW()-3)/3+7),"")</f>
        <v>0</v>
      </c>
      <c r="U372" s="53">
        <f>IF($A371&lt;&gt;"",INDEX([1]Sizer!U:U,(ROW()-3)/3+7),"")</f>
        <v>3.2018263859045985E-2</v>
      </c>
      <c r="V372" s="53">
        <f>IF($A371&lt;&gt;"",INDEX([1]Sizer!V:V,(ROW()-3)/3+7),"")</f>
        <v>2.2462264573991024E-2</v>
      </c>
      <c r="W372" s="53">
        <f>IF($A371&lt;&gt;"",INDEX([1]Sizer!W:W,(ROW()-3)/3+7),"")</f>
        <v>0</v>
      </c>
      <c r="X372" s="53">
        <f>IF($A371&lt;&gt;"",INDEX([1]Sizer!X:X,(ROW()-3)/3+7),"")</f>
        <v>0</v>
      </c>
      <c r="Y372" s="53">
        <f>IF($A371&lt;&gt;"",INDEX([1]Sizer!Y:Y,(ROW()-3)/3+7),"")</f>
        <v>0</v>
      </c>
      <c r="Z372" s="53">
        <f>IF($A371&lt;&gt;"",INDEX([1]Sizer!Z:Z,(ROW()-3)/3+7),"")</f>
        <v>0</v>
      </c>
      <c r="AA372" s="53">
        <f>IF($A371&lt;&gt;"",SUM($B372:$Z372),"")</f>
        <v>0.18710723713314836</v>
      </c>
    </row>
    <row r="373" spans="1:27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</row>
    <row r="374" spans="1:27" x14ac:dyDescent="0.2">
      <c r="A374" s="59">
        <f>IF(INDEX([1]Sizer!$A:$A,(ROW()-2)/3+7)&lt;&gt;"",INDEX([1]Sizer!$A:$A,(ROW()-2)/3+7),"")</f>
        <v>45421</v>
      </c>
      <c r="B374" s="51">
        <f>IF($A374&lt;&gt;"",INDEX([1]Sizer!EF:EF,(ROW()-2)/3+7),"")</f>
        <v>0</v>
      </c>
      <c r="C374" s="51">
        <f>IF($A374&lt;&gt;"",INDEX([1]Sizer!EG:EG,(ROW()-2)/3+7),"")</f>
        <v>2</v>
      </c>
      <c r="D374" s="51">
        <f>IF($A374&lt;&gt;"",INDEX([1]Sizer!EH:EH,(ROW()-2)/3+7),"")</f>
        <v>2</v>
      </c>
      <c r="E374" s="51">
        <f>IF($A374&lt;&gt;"",INDEX([1]Sizer!EI:EI,(ROW()-2)/3+7),"")</f>
        <v>0</v>
      </c>
      <c r="F374" s="51">
        <f>IF($A374&lt;&gt;"",INDEX([1]Sizer!EJ:EJ,(ROW()-2)/3+7),"")</f>
        <v>0</v>
      </c>
      <c r="G374" s="51">
        <f>IF($A374&lt;&gt;"",INDEX([1]Sizer!EK:EK,(ROW()-2)/3+7),"")</f>
        <v>1.5</v>
      </c>
      <c r="H374" s="51">
        <f>IF($A374&lt;&gt;"",INDEX([1]Sizer!EL:EL,(ROW()-2)/3+7),"")</f>
        <v>0</v>
      </c>
      <c r="I374" s="51">
        <f>IF($A374&lt;&gt;"",INDEX([1]Sizer!EM:EM,(ROW()-2)/3+7),"")</f>
        <v>0</v>
      </c>
      <c r="J374" s="51">
        <f>IF($A374&lt;&gt;"",INDEX([1]Sizer!EN:EN,(ROW()-2)/3+7),"")</f>
        <v>0</v>
      </c>
      <c r="K374" s="51">
        <f>IF($A374&lt;&gt;"",INDEX([1]Sizer!EO:EO,(ROW()-2)/3+7),"")</f>
        <v>0</v>
      </c>
      <c r="L374" s="51">
        <f>IF($A374&lt;&gt;"",INDEX([1]Sizer!EP:EP,(ROW()-2)/3+7),"")</f>
        <v>0</v>
      </c>
      <c r="M374" s="51">
        <f>IF($A374&lt;&gt;"",INDEX([1]Sizer!EQ:EQ,(ROW()-2)/3+7),"")</f>
        <v>1</v>
      </c>
      <c r="N374" s="51">
        <f>IF($A374&lt;&gt;"",INDEX([1]Sizer!ER:ER,(ROW()-2)/3+7),"")</f>
        <v>0</v>
      </c>
      <c r="O374" s="51">
        <f>IF($A374&lt;&gt;"",INDEX([1]Sizer!ES:ES,(ROW()-2)/3+7),"")</f>
        <v>0</v>
      </c>
      <c r="P374" s="51">
        <f>IF($A374&lt;&gt;"",INDEX([1]Sizer!ET:ET,(ROW()-2)/3+7),"")</f>
        <v>2</v>
      </c>
      <c r="Q374" s="51">
        <f>IF($A374&lt;&gt;"",INDEX([1]Sizer!EU:EU,(ROW()-2)/3+7),"")</f>
        <v>-0.5</v>
      </c>
      <c r="R374" s="51">
        <f>IF($A374&lt;&gt;"",INDEX([1]Sizer!EV:EV,(ROW()-2)/3+7),"")</f>
        <v>3</v>
      </c>
      <c r="S374" s="51">
        <f>IF($A374&lt;&gt;"",INDEX([1]Sizer!EW:EW,(ROW()-2)/3+7),"")</f>
        <v>0</v>
      </c>
      <c r="T374" s="51">
        <f>IF($A374&lt;&gt;"",INDEX([1]Sizer!EX:EX,(ROW()-2)/3+7),"")</f>
        <v>0</v>
      </c>
      <c r="U374" s="51">
        <f>IF($A374&lt;&gt;"",INDEX([1]Sizer!EY:EY,(ROW()-2)/3+7),"")</f>
        <v>1.5</v>
      </c>
      <c r="V374" s="51">
        <f>IF($A374&lt;&gt;"",INDEX([1]Sizer!EZ:EZ,(ROW()-2)/3+7),"")</f>
        <v>1.5</v>
      </c>
      <c r="W374" s="51">
        <f>IF($A374&lt;&gt;"",INDEX([1]Sizer!FA:FA,(ROW()-2)/3+7),"")</f>
        <v>0</v>
      </c>
      <c r="X374" s="51">
        <f>IF($A374&lt;&gt;"",INDEX([1]Sizer!FB:FB,(ROW()-2)/3+7),"")</f>
        <v>0</v>
      </c>
      <c r="Y374" s="51">
        <f>IF($A374&lt;&gt;"",INDEX([1]Sizer!FC:FC,(ROW()-2)/3+7),"")</f>
        <v>0</v>
      </c>
      <c r="Z374" s="51">
        <f>IF($A374&lt;&gt;"",INDEX([1]Sizer!FD:FD,(ROW()-2)/3+7),"")</f>
        <v>0</v>
      </c>
      <c r="AA374" s="52">
        <f>IF($A374&lt;&gt;"",INDEX([1]Sizer!$AB:$AB,(ROW()-2)/3+7)*'[1]Dashboard (Model)'!$U$2,"")</f>
        <v>0.03</v>
      </c>
    </row>
    <row r="375" spans="1:27" x14ac:dyDescent="0.2">
      <c r="A375" s="59"/>
      <c r="B375" s="53">
        <f>IF($A374&lt;&gt;"",INDEX([1]Sizer!B:B,(ROW()-3)/3+7),"")</f>
        <v>0</v>
      </c>
      <c r="C375" s="53">
        <f>IF($A374&lt;&gt;"",INDEX([1]Sizer!C:C,(ROW()-3)/3+7),"")</f>
        <v>1.7735517970401696E-2</v>
      </c>
      <c r="D375" s="53">
        <f>IF($A374&lt;&gt;"",INDEX([1]Sizer!D:D,(ROW()-3)/3+7),"")</f>
        <v>0.05</v>
      </c>
      <c r="E375" s="53">
        <f>IF($A374&lt;&gt;"",INDEX([1]Sizer!E:E,(ROW()-3)/3+7),"")</f>
        <v>0</v>
      </c>
      <c r="F375" s="53">
        <f>IF($A374&lt;&gt;"",INDEX([1]Sizer!F:F,(ROW()-3)/3+7),"")</f>
        <v>0</v>
      </c>
      <c r="G375" s="53">
        <f>IF($A374&lt;&gt;"",INDEX([1]Sizer!G:G,(ROW()-3)/3+7),"")</f>
        <v>1.8592810009960162E-2</v>
      </c>
      <c r="H375" s="53">
        <f>IF($A374&lt;&gt;"",INDEX([1]Sizer!H:H,(ROW()-3)/3+7),"")</f>
        <v>0</v>
      </c>
      <c r="I375" s="53">
        <f>IF($A374&lt;&gt;"",INDEX([1]Sizer!I:I,(ROW()-3)/3+7),"")</f>
        <v>0</v>
      </c>
      <c r="J375" s="53">
        <f>IF($A374&lt;&gt;"",INDEX([1]Sizer!J:J,(ROW()-3)/3+7),"")</f>
        <v>0</v>
      </c>
      <c r="K375" s="53">
        <f>IF($A374&lt;&gt;"",INDEX([1]Sizer!K:K,(ROW()-3)/3+7),"")</f>
        <v>0</v>
      </c>
      <c r="L375" s="53">
        <f>IF($A374&lt;&gt;"",INDEX([1]Sizer!L:L,(ROW()-3)/3+7),"")</f>
        <v>0</v>
      </c>
      <c r="M375" s="53">
        <f>IF($A374&lt;&gt;"",INDEX([1]Sizer!M:M,(ROW()-3)/3+7),"")</f>
        <v>1.4430505415162454E-2</v>
      </c>
      <c r="N375" s="53">
        <f>IF($A374&lt;&gt;"",INDEX([1]Sizer!N:N,(ROW()-3)/3+7),"")</f>
        <v>0</v>
      </c>
      <c r="O375" s="53">
        <f>IF($A374&lt;&gt;"",INDEX([1]Sizer!O:O,(ROW()-3)/3+7),"")</f>
        <v>0</v>
      </c>
      <c r="P375" s="53">
        <f>IF($A374&lt;&gt;"",INDEX([1]Sizer!P:P,(ROW()-3)/3+7),"")</f>
        <v>1.769164926931106E-2</v>
      </c>
      <c r="Q375" s="53">
        <f>IF($A374&lt;&gt;"",INDEX([1]Sizer!Q:Q,(ROW()-3)/3+7),"")</f>
        <v>-8.1834896347482717E-3</v>
      </c>
      <c r="R375" s="53">
        <f>IF($A374&lt;&gt;"",INDEX([1]Sizer!R:R,(ROW()-3)/3+7),"")</f>
        <v>2.2359715670024226E-2</v>
      </c>
      <c r="S375" s="53">
        <f>IF($A374&lt;&gt;"",INDEX([1]Sizer!S:S,(ROW()-3)/3+7),"")</f>
        <v>0</v>
      </c>
      <c r="T375" s="53">
        <f>IF($A374&lt;&gt;"",INDEX([1]Sizer!T:T,(ROW()-3)/3+7),"")</f>
        <v>0</v>
      </c>
      <c r="U375" s="53">
        <f>IF($A374&lt;&gt;"",INDEX([1]Sizer!U:U,(ROW()-3)/3+7),"")</f>
        <v>3.2018263859045985E-2</v>
      </c>
      <c r="V375" s="53">
        <f>IF($A374&lt;&gt;"",INDEX([1]Sizer!V:V,(ROW()-3)/3+7),"")</f>
        <v>2.2462264573991024E-2</v>
      </c>
      <c r="W375" s="53">
        <f>IF($A374&lt;&gt;"",INDEX([1]Sizer!W:W,(ROW()-3)/3+7),"")</f>
        <v>0</v>
      </c>
      <c r="X375" s="53">
        <f>IF($A374&lt;&gt;"",INDEX([1]Sizer!X:X,(ROW()-3)/3+7),"")</f>
        <v>0</v>
      </c>
      <c r="Y375" s="53">
        <f>IF($A374&lt;&gt;"",INDEX([1]Sizer!Y:Y,(ROW()-3)/3+7),"")</f>
        <v>0</v>
      </c>
      <c r="Z375" s="53">
        <f>IF($A374&lt;&gt;"",INDEX([1]Sizer!Z:Z,(ROW()-3)/3+7),"")</f>
        <v>0</v>
      </c>
      <c r="AA375" s="53">
        <f>IF($A374&lt;&gt;"",SUM($B375:$Z375),"")</f>
        <v>0.18710723713314836</v>
      </c>
    </row>
    <row r="376" spans="1:27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</row>
    <row r="377" spans="1:27" x14ac:dyDescent="0.2">
      <c r="A377" s="59">
        <f>IF(INDEX([1]Sizer!$A:$A,(ROW()-2)/3+7)&lt;&gt;"",INDEX([1]Sizer!$A:$A,(ROW()-2)/3+7),"")</f>
        <v>45422</v>
      </c>
      <c r="B377" s="51">
        <f>IF($A377&lt;&gt;"",INDEX([1]Sizer!EF:EF,(ROW()-2)/3+7),"")</f>
        <v>0</v>
      </c>
      <c r="C377" s="51">
        <f>IF($A377&lt;&gt;"",INDEX([1]Sizer!EG:EG,(ROW()-2)/3+7),"")</f>
        <v>2</v>
      </c>
      <c r="D377" s="51">
        <f>IF($A377&lt;&gt;"",INDEX([1]Sizer!EH:EH,(ROW()-2)/3+7),"")</f>
        <v>2</v>
      </c>
      <c r="E377" s="51">
        <f>IF($A377&lt;&gt;"",INDEX([1]Sizer!EI:EI,(ROW()-2)/3+7),"")</f>
        <v>0</v>
      </c>
      <c r="F377" s="51">
        <f>IF($A377&lt;&gt;"",INDEX([1]Sizer!EJ:EJ,(ROW()-2)/3+7),"")</f>
        <v>0</v>
      </c>
      <c r="G377" s="51">
        <f>IF($A377&lt;&gt;"",INDEX([1]Sizer!EK:EK,(ROW()-2)/3+7),"")</f>
        <v>1.5</v>
      </c>
      <c r="H377" s="51">
        <f>IF($A377&lt;&gt;"",INDEX([1]Sizer!EL:EL,(ROW()-2)/3+7),"")</f>
        <v>0</v>
      </c>
      <c r="I377" s="51">
        <f>IF($A377&lt;&gt;"",INDEX([1]Sizer!EM:EM,(ROW()-2)/3+7),"")</f>
        <v>0</v>
      </c>
      <c r="J377" s="51">
        <f>IF($A377&lt;&gt;"",INDEX([1]Sizer!EN:EN,(ROW()-2)/3+7),"")</f>
        <v>0</v>
      </c>
      <c r="K377" s="51">
        <f>IF($A377&lt;&gt;"",INDEX([1]Sizer!EO:EO,(ROW()-2)/3+7),"")</f>
        <v>0</v>
      </c>
      <c r="L377" s="51">
        <f>IF($A377&lt;&gt;"",INDEX([1]Sizer!EP:EP,(ROW()-2)/3+7),"")</f>
        <v>0</v>
      </c>
      <c r="M377" s="51">
        <f>IF($A377&lt;&gt;"",INDEX([1]Sizer!EQ:EQ,(ROW()-2)/3+7),"")</f>
        <v>1</v>
      </c>
      <c r="N377" s="51">
        <f>IF($A377&lt;&gt;"",INDEX([1]Sizer!ER:ER,(ROW()-2)/3+7),"")</f>
        <v>0</v>
      </c>
      <c r="O377" s="51">
        <f>IF($A377&lt;&gt;"",INDEX([1]Sizer!ES:ES,(ROW()-2)/3+7),"")</f>
        <v>0</v>
      </c>
      <c r="P377" s="51">
        <f>IF($A377&lt;&gt;"",INDEX([1]Sizer!ET:ET,(ROW()-2)/3+7),"")</f>
        <v>2</v>
      </c>
      <c r="Q377" s="51">
        <f>IF($A377&lt;&gt;"",INDEX([1]Sizer!EU:EU,(ROW()-2)/3+7),"")</f>
        <v>-0.5</v>
      </c>
      <c r="R377" s="51">
        <f>IF($A377&lt;&gt;"",INDEX([1]Sizer!EV:EV,(ROW()-2)/3+7),"")</f>
        <v>3</v>
      </c>
      <c r="S377" s="51">
        <f>IF($A377&lt;&gt;"",INDEX([1]Sizer!EW:EW,(ROW()-2)/3+7),"")</f>
        <v>0</v>
      </c>
      <c r="T377" s="51">
        <f>IF($A377&lt;&gt;"",INDEX([1]Sizer!EX:EX,(ROW()-2)/3+7),"")</f>
        <v>0</v>
      </c>
      <c r="U377" s="51">
        <f>IF($A377&lt;&gt;"",INDEX([1]Sizer!EY:EY,(ROW()-2)/3+7),"")</f>
        <v>1.5</v>
      </c>
      <c r="V377" s="51">
        <f>IF($A377&lt;&gt;"",INDEX([1]Sizer!EZ:EZ,(ROW()-2)/3+7),"")</f>
        <v>1.5</v>
      </c>
      <c r="W377" s="51">
        <f>IF($A377&lt;&gt;"",INDEX([1]Sizer!FA:FA,(ROW()-2)/3+7),"")</f>
        <v>0</v>
      </c>
      <c r="X377" s="51">
        <f>IF($A377&lt;&gt;"",INDEX([1]Sizer!FB:FB,(ROW()-2)/3+7),"")</f>
        <v>0</v>
      </c>
      <c r="Y377" s="51">
        <f>IF($A377&lt;&gt;"",INDEX([1]Sizer!FC:FC,(ROW()-2)/3+7),"")</f>
        <v>0</v>
      </c>
      <c r="Z377" s="51">
        <f>IF($A377&lt;&gt;"",INDEX([1]Sizer!FD:FD,(ROW()-2)/3+7),"")</f>
        <v>0</v>
      </c>
      <c r="AA377" s="52">
        <f>IF($A377&lt;&gt;"",INDEX([1]Sizer!$AB:$AB,(ROW()-2)/3+7)*'[1]Dashboard (Model)'!$U$2,"")</f>
        <v>0.03</v>
      </c>
    </row>
    <row r="378" spans="1:27" x14ac:dyDescent="0.2">
      <c r="A378" s="59"/>
      <c r="B378" s="53">
        <f>IF($A377&lt;&gt;"",INDEX([1]Sizer!B:B,(ROW()-3)/3+7),"")</f>
        <v>0</v>
      </c>
      <c r="C378" s="53">
        <f>IF($A377&lt;&gt;"",INDEX([1]Sizer!C:C,(ROW()-3)/3+7),"")</f>
        <v>1.7735517970401696E-2</v>
      </c>
      <c r="D378" s="53">
        <f>IF($A377&lt;&gt;"",INDEX([1]Sizer!D:D,(ROW()-3)/3+7),"")</f>
        <v>0.05</v>
      </c>
      <c r="E378" s="53">
        <f>IF($A377&lt;&gt;"",INDEX([1]Sizer!E:E,(ROW()-3)/3+7),"")</f>
        <v>0</v>
      </c>
      <c r="F378" s="53">
        <f>IF($A377&lt;&gt;"",INDEX([1]Sizer!F:F,(ROW()-3)/3+7),"")</f>
        <v>0</v>
      </c>
      <c r="G378" s="53">
        <f>IF($A377&lt;&gt;"",INDEX([1]Sizer!G:G,(ROW()-3)/3+7),"")</f>
        <v>1.8592810009960162E-2</v>
      </c>
      <c r="H378" s="53">
        <f>IF($A377&lt;&gt;"",INDEX([1]Sizer!H:H,(ROW()-3)/3+7),"")</f>
        <v>0</v>
      </c>
      <c r="I378" s="53">
        <f>IF($A377&lt;&gt;"",INDEX([1]Sizer!I:I,(ROW()-3)/3+7),"")</f>
        <v>0</v>
      </c>
      <c r="J378" s="53">
        <f>IF($A377&lt;&gt;"",INDEX([1]Sizer!J:J,(ROW()-3)/3+7),"")</f>
        <v>0</v>
      </c>
      <c r="K378" s="53">
        <f>IF($A377&lt;&gt;"",INDEX([1]Sizer!K:K,(ROW()-3)/3+7),"")</f>
        <v>0</v>
      </c>
      <c r="L378" s="53">
        <f>IF($A377&lt;&gt;"",INDEX([1]Sizer!L:L,(ROW()-3)/3+7),"")</f>
        <v>0</v>
      </c>
      <c r="M378" s="53">
        <f>IF($A377&lt;&gt;"",INDEX([1]Sizer!M:M,(ROW()-3)/3+7),"")</f>
        <v>1.4430505415162454E-2</v>
      </c>
      <c r="N378" s="53">
        <f>IF($A377&lt;&gt;"",INDEX([1]Sizer!N:N,(ROW()-3)/3+7),"")</f>
        <v>0</v>
      </c>
      <c r="O378" s="53">
        <f>IF($A377&lt;&gt;"",INDEX([1]Sizer!O:O,(ROW()-3)/3+7),"")</f>
        <v>0</v>
      </c>
      <c r="P378" s="53">
        <f>IF($A377&lt;&gt;"",INDEX([1]Sizer!P:P,(ROW()-3)/3+7),"")</f>
        <v>1.769164926931106E-2</v>
      </c>
      <c r="Q378" s="53">
        <f>IF($A377&lt;&gt;"",INDEX([1]Sizer!Q:Q,(ROW()-3)/3+7),"")</f>
        <v>-8.1834896347482717E-3</v>
      </c>
      <c r="R378" s="53">
        <f>IF($A377&lt;&gt;"",INDEX([1]Sizer!R:R,(ROW()-3)/3+7),"")</f>
        <v>2.2359715670024226E-2</v>
      </c>
      <c r="S378" s="53">
        <f>IF($A377&lt;&gt;"",INDEX([1]Sizer!S:S,(ROW()-3)/3+7),"")</f>
        <v>0</v>
      </c>
      <c r="T378" s="53">
        <f>IF($A377&lt;&gt;"",INDEX([1]Sizer!T:T,(ROW()-3)/3+7),"")</f>
        <v>0</v>
      </c>
      <c r="U378" s="53">
        <f>IF($A377&lt;&gt;"",INDEX([1]Sizer!U:U,(ROW()-3)/3+7),"")</f>
        <v>3.2018263859045985E-2</v>
      </c>
      <c r="V378" s="53">
        <f>IF($A377&lt;&gt;"",INDEX([1]Sizer!V:V,(ROW()-3)/3+7),"")</f>
        <v>2.2462264573991024E-2</v>
      </c>
      <c r="W378" s="53">
        <f>IF($A377&lt;&gt;"",INDEX([1]Sizer!W:W,(ROW()-3)/3+7),"")</f>
        <v>0</v>
      </c>
      <c r="X378" s="53">
        <f>IF($A377&lt;&gt;"",INDEX([1]Sizer!X:X,(ROW()-3)/3+7),"")</f>
        <v>0</v>
      </c>
      <c r="Y378" s="53">
        <f>IF($A377&lt;&gt;"",INDEX([1]Sizer!Y:Y,(ROW()-3)/3+7),"")</f>
        <v>0</v>
      </c>
      <c r="Z378" s="53">
        <f>IF($A377&lt;&gt;"",INDEX([1]Sizer!Z:Z,(ROW()-3)/3+7),"")</f>
        <v>0</v>
      </c>
      <c r="AA378" s="53">
        <f>IF($A377&lt;&gt;"",SUM($B378:$Z378),"")</f>
        <v>0.18710723713314836</v>
      </c>
    </row>
    <row r="379" spans="1:27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</row>
    <row r="380" spans="1:27" x14ac:dyDescent="0.2">
      <c r="A380" s="59">
        <f>IF(INDEX([1]Sizer!$A:$A,(ROW()-2)/3+7)&lt;&gt;"",INDEX([1]Sizer!$A:$A,(ROW()-2)/3+7),"")</f>
        <v>45425</v>
      </c>
      <c r="B380" s="51">
        <f>IF($A380&lt;&gt;"",INDEX([1]Sizer!EF:EF,(ROW()-2)/3+7),"")</f>
        <v>0</v>
      </c>
      <c r="C380" s="51">
        <f>IF($A380&lt;&gt;"",INDEX([1]Sizer!EG:EG,(ROW()-2)/3+7),"")</f>
        <v>0</v>
      </c>
      <c r="D380" s="51">
        <f>IF($A380&lt;&gt;"",INDEX([1]Sizer!EH:EH,(ROW()-2)/3+7),"")</f>
        <v>2</v>
      </c>
      <c r="E380" s="51">
        <f>IF($A380&lt;&gt;"",INDEX([1]Sizer!EI:EI,(ROW()-2)/3+7),"")</f>
        <v>0</v>
      </c>
      <c r="F380" s="51">
        <f>IF($A380&lt;&gt;"",INDEX([1]Sizer!EJ:EJ,(ROW()-2)/3+7),"")</f>
        <v>0</v>
      </c>
      <c r="G380" s="51">
        <f>IF($A380&lt;&gt;"",INDEX([1]Sizer!EK:EK,(ROW()-2)/3+7),"")</f>
        <v>1.5</v>
      </c>
      <c r="H380" s="51">
        <f>IF($A380&lt;&gt;"",INDEX([1]Sizer!EL:EL,(ROW()-2)/3+7),"")</f>
        <v>0</v>
      </c>
      <c r="I380" s="51">
        <f>IF($A380&lt;&gt;"",INDEX([1]Sizer!EM:EM,(ROW()-2)/3+7),"")</f>
        <v>0</v>
      </c>
      <c r="J380" s="51">
        <f>IF($A380&lt;&gt;"",INDEX([1]Sizer!EN:EN,(ROW()-2)/3+7),"")</f>
        <v>0</v>
      </c>
      <c r="K380" s="51">
        <f>IF($A380&lt;&gt;"",INDEX([1]Sizer!EO:EO,(ROW()-2)/3+7),"")</f>
        <v>0</v>
      </c>
      <c r="L380" s="51">
        <f>IF($A380&lt;&gt;"",INDEX([1]Sizer!EP:EP,(ROW()-2)/3+7),"")</f>
        <v>0</v>
      </c>
      <c r="M380" s="51">
        <f>IF($A380&lt;&gt;"",INDEX([1]Sizer!EQ:EQ,(ROW()-2)/3+7),"")</f>
        <v>1</v>
      </c>
      <c r="N380" s="51">
        <f>IF($A380&lt;&gt;"",INDEX([1]Sizer!ER:ER,(ROW()-2)/3+7),"")</f>
        <v>0</v>
      </c>
      <c r="O380" s="51">
        <f>IF($A380&lt;&gt;"",INDEX([1]Sizer!ES:ES,(ROW()-2)/3+7),"")</f>
        <v>0</v>
      </c>
      <c r="P380" s="51">
        <f>IF($A380&lt;&gt;"",INDEX([1]Sizer!ET:ET,(ROW()-2)/3+7),"")</f>
        <v>1</v>
      </c>
      <c r="Q380" s="51">
        <f>IF($A380&lt;&gt;"",INDEX([1]Sizer!EU:EU,(ROW()-2)/3+7),"")</f>
        <v>1</v>
      </c>
      <c r="R380" s="51">
        <f>IF($A380&lt;&gt;"",INDEX([1]Sizer!EV:EV,(ROW()-2)/3+7),"")</f>
        <v>3</v>
      </c>
      <c r="S380" s="51">
        <f>IF($A380&lt;&gt;"",INDEX([1]Sizer!EW:EW,(ROW()-2)/3+7),"")</f>
        <v>0</v>
      </c>
      <c r="T380" s="51">
        <f>IF($A380&lt;&gt;"",INDEX([1]Sizer!EX:EX,(ROW()-2)/3+7),"")</f>
        <v>0</v>
      </c>
      <c r="U380" s="51">
        <f>IF($A380&lt;&gt;"",INDEX([1]Sizer!EY:EY,(ROW()-2)/3+7),"")</f>
        <v>1.5</v>
      </c>
      <c r="V380" s="51">
        <f>IF($A380&lt;&gt;"",INDEX([1]Sizer!EZ:EZ,(ROW()-2)/3+7),"")</f>
        <v>2</v>
      </c>
      <c r="W380" s="51">
        <f>IF($A380&lt;&gt;"",INDEX([1]Sizer!FA:FA,(ROW()-2)/3+7),"")</f>
        <v>0</v>
      </c>
      <c r="X380" s="51">
        <f>IF($A380&lt;&gt;"",INDEX([1]Sizer!FB:FB,(ROW()-2)/3+7),"")</f>
        <v>0</v>
      </c>
      <c r="Y380" s="51">
        <f>IF($A380&lt;&gt;"",INDEX([1]Sizer!FC:FC,(ROW()-2)/3+7),"")</f>
        <v>0</v>
      </c>
      <c r="Z380" s="51">
        <f>IF($A380&lt;&gt;"",INDEX([1]Sizer!FD:FD,(ROW()-2)/3+7),"")</f>
        <v>0</v>
      </c>
      <c r="AA380" s="52">
        <f>IF($A380&lt;&gt;"",INDEX([1]Sizer!$AB:$AB,(ROW()-2)/3+7)*'[1]Dashboard (Model)'!$U$2,"")</f>
        <v>0.03</v>
      </c>
    </row>
    <row r="381" spans="1:27" x14ac:dyDescent="0.2">
      <c r="A381" s="59"/>
      <c r="B381" s="53">
        <f>IF($A380&lt;&gt;"",INDEX([1]Sizer!B:B,(ROW()-3)/3+7),"")</f>
        <v>0</v>
      </c>
      <c r="C381" s="53">
        <f>IF($A380&lt;&gt;"",INDEX([1]Sizer!C:C,(ROW()-3)/3+7),"")</f>
        <v>0</v>
      </c>
      <c r="D381" s="53">
        <f>IF($A380&lt;&gt;"",INDEX([1]Sizer!D:D,(ROW()-3)/3+7),"")</f>
        <v>0.05</v>
      </c>
      <c r="E381" s="53">
        <f>IF($A380&lt;&gt;"",INDEX([1]Sizer!E:E,(ROW()-3)/3+7),"")</f>
        <v>0</v>
      </c>
      <c r="F381" s="53">
        <f>IF($A380&lt;&gt;"",INDEX([1]Sizer!F:F,(ROW()-3)/3+7),"")</f>
        <v>0</v>
      </c>
      <c r="G381" s="53">
        <f>IF($A380&lt;&gt;"",INDEX([1]Sizer!G:G,(ROW()-3)/3+7),"")</f>
        <v>1.8592810009960162E-2</v>
      </c>
      <c r="H381" s="53">
        <f>IF($A380&lt;&gt;"",INDEX([1]Sizer!H:H,(ROW()-3)/3+7),"")</f>
        <v>0</v>
      </c>
      <c r="I381" s="53">
        <f>IF($A380&lt;&gt;"",INDEX([1]Sizer!I:I,(ROW()-3)/3+7),"")</f>
        <v>0</v>
      </c>
      <c r="J381" s="53">
        <f>IF($A380&lt;&gt;"",INDEX([1]Sizer!J:J,(ROW()-3)/3+7),"")</f>
        <v>0</v>
      </c>
      <c r="K381" s="53">
        <f>IF($A380&lt;&gt;"",INDEX([1]Sizer!K:K,(ROW()-3)/3+7),"")</f>
        <v>0</v>
      </c>
      <c r="L381" s="53">
        <f>IF($A380&lt;&gt;"",INDEX([1]Sizer!L:L,(ROW()-3)/3+7),"")</f>
        <v>0</v>
      </c>
      <c r="M381" s="53">
        <f>IF($A380&lt;&gt;"",INDEX([1]Sizer!M:M,(ROW()-3)/3+7),"")</f>
        <v>1.4430505415162454E-2</v>
      </c>
      <c r="N381" s="53">
        <f>IF($A380&lt;&gt;"",INDEX([1]Sizer!N:N,(ROW()-3)/3+7),"")</f>
        <v>0</v>
      </c>
      <c r="O381" s="53">
        <f>IF($A380&lt;&gt;"",INDEX([1]Sizer!O:O,(ROW()-3)/3+7),"")</f>
        <v>0</v>
      </c>
      <c r="P381" s="53">
        <f>IF($A380&lt;&gt;"",INDEX([1]Sizer!P:P,(ROW()-3)/3+7),"")</f>
        <v>9.0301153001464147E-3</v>
      </c>
      <c r="Q381" s="53">
        <f>IF($A380&lt;&gt;"",INDEX([1]Sizer!Q:Q,(ROW()-3)/3+7),"")</f>
        <v>1.6430419580419582E-2</v>
      </c>
      <c r="R381" s="53">
        <f>IF($A380&lt;&gt;"",INDEX([1]Sizer!R:R,(ROW()-3)/3+7),"")</f>
        <v>2.2359715670024226E-2</v>
      </c>
      <c r="S381" s="53">
        <f>IF($A380&lt;&gt;"",INDEX([1]Sizer!S:S,(ROW()-3)/3+7),"")</f>
        <v>0</v>
      </c>
      <c r="T381" s="53">
        <f>IF($A380&lt;&gt;"",INDEX([1]Sizer!T:T,(ROW()-3)/3+7),"")</f>
        <v>0</v>
      </c>
      <c r="U381" s="53">
        <f>IF($A380&lt;&gt;"",INDEX([1]Sizer!U:U,(ROW()-3)/3+7),"")</f>
        <v>3.2018263859045985E-2</v>
      </c>
      <c r="V381" s="53">
        <f>IF($A380&lt;&gt;"",INDEX([1]Sizer!V:V,(ROW()-3)/3+7),"")</f>
        <v>2.9552317920459995E-2</v>
      </c>
      <c r="W381" s="53">
        <f>IF($A380&lt;&gt;"",INDEX([1]Sizer!W:W,(ROW()-3)/3+7),"")</f>
        <v>0</v>
      </c>
      <c r="X381" s="53">
        <f>IF($A380&lt;&gt;"",INDEX([1]Sizer!X:X,(ROW()-3)/3+7),"")</f>
        <v>0</v>
      </c>
      <c r="Y381" s="53">
        <f>IF($A380&lt;&gt;"",INDEX([1]Sizer!Y:Y,(ROW()-3)/3+7),"")</f>
        <v>0</v>
      </c>
      <c r="Z381" s="53">
        <f>IF($A380&lt;&gt;"",INDEX([1]Sizer!Z:Z,(ROW()-3)/3+7),"")</f>
        <v>0</v>
      </c>
      <c r="AA381" s="53">
        <f>IF($A380&lt;&gt;"",SUM($B381:$Z381),"")</f>
        <v>0.19241414775521881</v>
      </c>
    </row>
    <row r="382" spans="1:27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</row>
    <row r="383" spans="1:27" x14ac:dyDescent="0.2">
      <c r="A383" s="59">
        <f>IF(INDEX([1]Sizer!$A:$A,(ROW()-2)/3+7)&lt;&gt;"",INDEX([1]Sizer!$A:$A,(ROW()-2)/3+7),"")</f>
        <v>45426</v>
      </c>
      <c r="B383" s="51">
        <f>IF($A383&lt;&gt;"",INDEX([1]Sizer!EF:EF,(ROW()-2)/3+7),"")</f>
        <v>0</v>
      </c>
      <c r="C383" s="51">
        <f>IF($A383&lt;&gt;"",INDEX([1]Sizer!EG:EG,(ROW()-2)/3+7),"")</f>
        <v>0</v>
      </c>
      <c r="D383" s="51">
        <f>IF($A383&lt;&gt;"",INDEX([1]Sizer!EH:EH,(ROW()-2)/3+7),"")</f>
        <v>2</v>
      </c>
      <c r="E383" s="51">
        <f>IF($A383&lt;&gt;"",INDEX([1]Sizer!EI:EI,(ROW()-2)/3+7),"")</f>
        <v>0</v>
      </c>
      <c r="F383" s="51">
        <f>IF($A383&lt;&gt;"",INDEX([1]Sizer!EJ:EJ,(ROW()-2)/3+7),"")</f>
        <v>0</v>
      </c>
      <c r="G383" s="51">
        <f>IF($A383&lt;&gt;"",INDEX([1]Sizer!EK:EK,(ROW()-2)/3+7),"")</f>
        <v>1.5</v>
      </c>
      <c r="H383" s="51">
        <f>IF($A383&lt;&gt;"",INDEX([1]Sizer!EL:EL,(ROW()-2)/3+7),"")</f>
        <v>0</v>
      </c>
      <c r="I383" s="51">
        <f>IF($A383&lt;&gt;"",INDEX([1]Sizer!EM:EM,(ROW()-2)/3+7),"")</f>
        <v>-0.5</v>
      </c>
      <c r="J383" s="51">
        <f>IF($A383&lt;&gt;"",INDEX([1]Sizer!EN:EN,(ROW()-2)/3+7),"")</f>
        <v>0</v>
      </c>
      <c r="K383" s="51">
        <f>IF($A383&lt;&gt;"",INDEX([1]Sizer!EO:EO,(ROW()-2)/3+7),"")</f>
        <v>0</v>
      </c>
      <c r="L383" s="51">
        <f>IF($A383&lt;&gt;"",INDEX([1]Sizer!EP:EP,(ROW()-2)/3+7),"")</f>
        <v>0</v>
      </c>
      <c r="M383" s="51">
        <f>IF($A383&lt;&gt;"",INDEX([1]Sizer!EQ:EQ,(ROW()-2)/3+7),"")</f>
        <v>1</v>
      </c>
      <c r="N383" s="51">
        <f>IF($A383&lt;&gt;"",INDEX([1]Sizer!ER:ER,(ROW()-2)/3+7),"")</f>
        <v>0</v>
      </c>
      <c r="O383" s="51">
        <f>IF($A383&lt;&gt;"",INDEX([1]Sizer!ES:ES,(ROW()-2)/3+7),"")</f>
        <v>0</v>
      </c>
      <c r="P383" s="51">
        <f>IF($A383&lt;&gt;"",INDEX([1]Sizer!ET:ET,(ROW()-2)/3+7),"")</f>
        <v>1</v>
      </c>
      <c r="Q383" s="51">
        <f>IF($A383&lt;&gt;"",INDEX([1]Sizer!EU:EU,(ROW()-2)/3+7),"")</f>
        <v>1</v>
      </c>
      <c r="R383" s="51">
        <f>IF($A383&lt;&gt;"",INDEX([1]Sizer!EV:EV,(ROW()-2)/3+7),"")</f>
        <v>3</v>
      </c>
      <c r="S383" s="51">
        <f>IF($A383&lt;&gt;"",INDEX([1]Sizer!EW:EW,(ROW()-2)/3+7),"")</f>
        <v>0</v>
      </c>
      <c r="T383" s="51">
        <f>IF($A383&lt;&gt;"",INDEX([1]Sizer!EX:EX,(ROW()-2)/3+7),"")</f>
        <v>0</v>
      </c>
      <c r="U383" s="51">
        <f>IF($A383&lt;&gt;"",INDEX([1]Sizer!EY:EY,(ROW()-2)/3+7),"")</f>
        <v>1.5</v>
      </c>
      <c r="V383" s="51">
        <f>IF($A383&lt;&gt;"",INDEX([1]Sizer!EZ:EZ,(ROW()-2)/3+7),"")</f>
        <v>2</v>
      </c>
      <c r="W383" s="51">
        <f>IF($A383&lt;&gt;"",INDEX([1]Sizer!FA:FA,(ROW()-2)/3+7),"")</f>
        <v>0</v>
      </c>
      <c r="X383" s="51">
        <f>IF($A383&lt;&gt;"",INDEX([1]Sizer!FB:FB,(ROW()-2)/3+7),"")</f>
        <v>0</v>
      </c>
      <c r="Y383" s="51">
        <f>IF($A383&lt;&gt;"",INDEX([1]Sizer!FC:FC,(ROW()-2)/3+7),"")</f>
        <v>0</v>
      </c>
      <c r="Z383" s="51">
        <f>IF($A383&lt;&gt;"",INDEX([1]Sizer!FD:FD,(ROW()-2)/3+7),"")</f>
        <v>0</v>
      </c>
      <c r="AA383" s="52">
        <f>IF($A383&lt;&gt;"",INDEX([1]Sizer!$AB:$AB,(ROW()-2)/3+7)*'[1]Dashboard (Model)'!$U$2,"")</f>
        <v>0.03</v>
      </c>
    </row>
    <row r="384" spans="1:27" x14ac:dyDescent="0.2">
      <c r="A384" s="59"/>
      <c r="B384" s="53">
        <f>IF($A383&lt;&gt;"",INDEX([1]Sizer!B:B,(ROW()-3)/3+7),"")</f>
        <v>0</v>
      </c>
      <c r="C384" s="53">
        <f>IF($A383&lt;&gt;"",INDEX([1]Sizer!C:C,(ROW()-3)/3+7),"")</f>
        <v>0</v>
      </c>
      <c r="D384" s="53">
        <f>IF($A383&lt;&gt;"",INDEX([1]Sizer!D:D,(ROW()-3)/3+7),"")</f>
        <v>0.05</v>
      </c>
      <c r="E384" s="53">
        <f>IF($A383&lt;&gt;"",INDEX([1]Sizer!E:E,(ROW()-3)/3+7),"")</f>
        <v>0</v>
      </c>
      <c r="F384" s="53">
        <f>IF($A383&lt;&gt;"",INDEX([1]Sizer!F:F,(ROW()-3)/3+7),"")</f>
        <v>0</v>
      </c>
      <c r="G384" s="53">
        <f>IF($A383&lt;&gt;"",INDEX([1]Sizer!G:G,(ROW()-3)/3+7),"")</f>
        <v>1.8592810009960162E-2</v>
      </c>
      <c r="H384" s="53">
        <f>IF($A383&lt;&gt;"",INDEX([1]Sizer!H:H,(ROW()-3)/3+7),"")</f>
        <v>0</v>
      </c>
      <c r="I384" s="53">
        <f>IF($A383&lt;&gt;"",INDEX([1]Sizer!I:I,(ROW()-3)/3+7),"")</f>
        <v>-8.6294741379310345E-3</v>
      </c>
      <c r="J384" s="53">
        <f>IF($A383&lt;&gt;"",INDEX([1]Sizer!J:J,(ROW()-3)/3+7),"")</f>
        <v>0</v>
      </c>
      <c r="K384" s="53">
        <f>IF($A383&lt;&gt;"",INDEX([1]Sizer!K:K,(ROW()-3)/3+7),"")</f>
        <v>0</v>
      </c>
      <c r="L384" s="53">
        <f>IF($A383&lt;&gt;"",INDEX([1]Sizer!L:L,(ROW()-3)/3+7),"")</f>
        <v>0</v>
      </c>
      <c r="M384" s="53">
        <f>IF($A383&lt;&gt;"",INDEX([1]Sizer!M:M,(ROW()-3)/3+7),"")</f>
        <v>1.4430505415162454E-2</v>
      </c>
      <c r="N384" s="53">
        <f>IF($A383&lt;&gt;"",INDEX([1]Sizer!N:N,(ROW()-3)/3+7),"")</f>
        <v>0</v>
      </c>
      <c r="O384" s="53">
        <f>IF($A383&lt;&gt;"",INDEX([1]Sizer!O:O,(ROW()-3)/3+7),"")</f>
        <v>0</v>
      </c>
      <c r="P384" s="53">
        <f>IF($A383&lt;&gt;"",INDEX([1]Sizer!P:P,(ROW()-3)/3+7),"")</f>
        <v>9.0301153001464147E-3</v>
      </c>
      <c r="Q384" s="53">
        <f>IF($A383&lt;&gt;"",INDEX([1]Sizer!Q:Q,(ROW()-3)/3+7),"")</f>
        <v>1.6430419580419582E-2</v>
      </c>
      <c r="R384" s="53">
        <f>IF($A383&lt;&gt;"",INDEX([1]Sizer!R:R,(ROW()-3)/3+7),"")</f>
        <v>2.2359715670024226E-2</v>
      </c>
      <c r="S384" s="53">
        <f>IF($A383&lt;&gt;"",INDEX([1]Sizer!S:S,(ROW()-3)/3+7),"")</f>
        <v>0</v>
      </c>
      <c r="T384" s="53">
        <f>IF($A383&lt;&gt;"",INDEX([1]Sizer!T:T,(ROW()-3)/3+7),"")</f>
        <v>0</v>
      </c>
      <c r="U384" s="53">
        <f>IF($A383&lt;&gt;"",INDEX([1]Sizer!U:U,(ROW()-3)/3+7),"")</f>
        <v>3.2018263859045985E-2</v>
      </c>
      <c r="V384" s="53">
        <f>IF($A383&lt;&gt;"",INDEX([1]Sizer!V:V,(ROW()-3)/3+7),"")</f>
        <v>2.9552317920459995E-2</v>
      </c>
      <c r="W384" s="53">
        <f>IF($A383&lt;&gt;"",INDEX([1]Sizer!W:W,(ROW()-3)/3+7),"")</f>
        <v>0</v>
      </c>
      <c r="X384" s="53">
        <f>IF($A383&lt;&gt;"",INDEX([1]Sizer!X:X,(ROW()-3)/3+7),"")</f>
        <v>0</v>
      </c>
      <c r="Y384" s="53">
        <f>IF($A383&lt;&gt;"",INDEX([1]Sizer!Y:Y,(ROW()-3)/3+7),"")</f>
        <v>0</v>
      </c>
      <c r="Z384" s="53">
        <f>IF($A383&lt;&gt;"",INDEX([1]Sizer!Z:Z,(ROW()-3)/3+7),"")</f>
        <v>0</v>
      </c>
      <c r="AA384" s="53">
        <f>IF($A383&lt;&gt;"",SUM($B384:$Z384),"")</f>
        <v>0.18378467361728779</v>
      </c>
    </row>
    <row r="385" spans="1:27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</row>
    <row r="386" spans="1:27" x14ac:dyDescent="0.2">
      <c r="A386" s="59">
        <f>IF(INDEX([1]Sizer!$A:$A,(ROW()-2)/3+7)&lt;&gt;"",INDEX([1]Sizer!$A:$A,(ROW()-2)/3+7),"")</f>
        <v>45427</v>
      </c>
      <c r="B386" s="51">
        <f>IF($A386&lt;&gt;"",INDEX([1]Sizer!EF:EF,(ROW()-2)/3+7),"")</f>
        <v>0</v>
      </c>
      <c r="C386" s="51">
        <f>IF($A386&lt;&gt;"",INDEX([1]Sizer!EG:EG,(ROW()-2)/3+7),"")</f>
        <v>0</v>
      </c>
      <c r="D386" s="51">
        <f>IF($A386&lt;&gt;"",INDEX([1]Sizer!EH:EH,(ROW()-2)/3+7),"")</f>
        <v>2</v>
      </c>
      <c r="E386" s="51">
        <f>IF($A386&lt;&gt;"",INDEX([1]Sizer!EI:EI,(ROW()-2)/3+7),"")</f>
        <v>0</v>
      </c>
      <c r="F386" s="51">
        <f>IF($A386&lt;&gt;"",INDEX([1]Sizer!EJ:EJ,(ROW()-2)/3+7),"")</f>
        <v>0</v>
      </c>
      <c r="G386" s="51">
        <f>IF($A386&lt;&gt;"",INDEX([1]Sizer!EK:EK,(ROW()-2)/3+7),"")</f>
        <v>1.5</v>
      </c>
      <c r="H386" s="51">
        <f>IF($A386&lt;&gt;"",INDEX([1]Sizer!EL:EL,(ROW()-2)/3+7),"")</f>
        <v>0</v>
      </c>
      <c r="I386" s="51">
        <f>IF($A386&lt;&gt;"",INDEX([1]Sizer!EM:EM,(ROW()-2)/3+7),"")</f>
        <v>-0.5</v>
      </c>
      <c r="J386" s="51">
        <f>IF($A386&lt;&gt;"",INDEX([1]Sizer!EN:EN,(ROW()-2)/3+7),"")</f>
        <v>0</v>
      </c>
      <c r="K386" s="51">
        <f>IF($A386&lt;&gt;"",INDEX([1]Sizer!EO:EO,(ROW()-2)/3+7),"")</f>
        <v>0</v>
      </c>
      <c r="L386" s="51">
        <f>IF($A386&lt;&gt;"",INDEX([1]Sizer!EP:EP,(ROW()-2)/3+7),"")</f>
        <v>0</v>
      </c>
      <c r="M386" s="51">
        <f>IF($A386&lt;&gt;"",INDEX([1]Sizer!EQ:EQ,(ROW()-2)/3+7),"")</f>
        <v>1</v>
      </c>
      <c r="N386" s="51">
        <f>IF($A386&lt;&gt;"",INDEX([1]Sizer!ER:ER,(ROW()-2)/3+7),"")</f>
        <v>0</v>
      </c>
      <c r="O386" s="51">
        <f>IF($A386&lt;&gt;"",INDEX([1]Sizer!ES:ES,(ROW()-2)/3+7),"")</f>
        <v>0</v>
      </c>
      <c r="P386" s="51">
        <f>IF($A386&lt;&gt;"",INDEX([1]Sizer!ET:ET,(ROW()-2)/3+7),"")</f>
        <v>1</v>
      </c>
      <c r="Q386" s="51">
        <f>IF($A386&lt;&gt;"",INDEX([1]Sizer!EU:EU,(ROW()-2)/3+7),"")</f>
        <v>1</v>
      </c>
      <c r="R386" s="51">
        <f>IF($A386&lt;&gt;"",INDEX([1]Sizer!EV:EV,(ROW()-2)/3+7),"")</f>
        <v>3</v>
      </c>
      <c r="S386" s="51">
        <f>IF($A386&lt;&gt;"",INDEX([1]Sizer!EW:EW,(ROW()-2)/3+7),"")</f>
        <v>0</v>
      </c>
      <c r="T386" s="51">
        <f>IF($A386&lt;&gt;"",INDEX([1]Sizer!EX:EX,(ROW()-2)/3+7),"")</f>
        <v>0</v>
      </c>
      <c r="U386" s="51">
        <f>IF($A386&lt;&gt;"",INDEX([1]Sizer!EY:EY,(ROW()-2)/3+7),"")</f>
        <v>1.5</v>
      </c>
      <c r="V386" s="51">
        <f>IF($A386&lt;&gt;"",INDEX([1]Sizer!EZ:EZ,(ROW()-2)/3+7),"")</f>
        <v>1.5</v>
      </c>
      <c r="W386" s="51">
        <f>IF($A386&lt;&gt;"",INDEX([1]Sizer!FA:FA,(ROW()-2)/3+7),"")</f>
        <v>0</v>
      </c>
      <c r="X386" s="51">
        <f>IF($A386&lt;&gt;"",INDEX([1]Sizer!FB:FB,(ROW()-2)/3+7),"")</f>
        <v>0</v>
      </c>
      <c r="Y386" s="51">
        <f>IF($A386&lt;&gt;"",INDEX([1]Sizer!FC:FC,(ROW()-2)/3+7),"")</f>
        <v>0</v>
      </c>
      <c r="Z386" s="51">
        <f>IF($A386&lt;&gt;"",INDEX([1]Sizer!FD:FD,(ROW()-2)/3+7),"")</f>
        <v>0</v>
      </c>
      <c r="AA386" s="52">
        <f>IF($A386&lt;&gt;"",INDEX([1]Sizer!$AB:$AB,(ROW()-2)/3+7)*'[1]Dashboard (Model)'!$U$2,"")</f>
        <v>0.03</v>
      </c>
    </row>
    <row r="387" spans="1:27" x14ac:dyDescent="0.2">
      <c r="A387" s="59"/>
      <c r="B387" s="53">
        <f>IF($A386&lt;&gt;"",INDEX([1]Sizer!B:B,(ROW()-3)/3+7),"")</f>
        <v>0</v>
      </c>
      <c r="C387" s="53">
        <f>IF($A386&lt;&gt;"",INDEX([1]Sizer!C:C,(ROW()-3)/3+7),"")</f>
        <v>0</v>
      </c>
      <c r="D387" s="53">
        <f>IF($A386&lt;&gt;"",INDEX([1]Sizer!D:D,(ROW()-3)/3+7),"")</f>
        <v>0.05</v>
      </c>
      <c r="E387" s="53">
        <f>IF($A386&lt;&gt;"",INDEX([1]Sizer!E:E,(ROW()-3)/3+7),"")</f>
        <v>0</v>
      </c>
      <c r="F387" s="53">
        <f>IF($A386&lt;&gt;"",INDEX([1]Sizer!F:F,(ROW()-3)/3+7),"")</f>
        <v>0</v>
      </c>
      <c r="G387" s="53">
        <f>IF($A386&lt;&gt;"",INDEX([1]Sizer!G:G,(ROW()-3)/3+7),"")</f>
        <v>1.8592810009960162E-2</v>
      </c>
      <c r="H387" s="53">
        <f>IF($A386&lt;&gt;"",INDEX([1]Sizer!H:H,(ROW()-3)/3+7),"")</f>
        <v>0</v>
      </c>
      <c r="I387" s="53">
        <f>IF($A386&lt;&gt;"",INDEX([1]Sizer!I:I,(ROW()-3)/3+7),"")</f>
        <v>-8.6294741379310345E-3</v>
      </c>
      <c r="J387" s="53">
        <f>IF($A386&lt;&gt;"",INDEX([1]Sizer!J:J,(ROW()-3)/3+7),"")</f>
        <v>0</v>
      </c>
      <c r="K387" s="53">
        <f>IF($A386&lt;&gt;"",INDEX([1]Sizer!K:K,(ROW()-3)/3+7),"")</f>
        <v>0</v>
      </c>
      <c r="L387" s="53">
        <f>IF($A386&lt;&gt;"",INDEX([1]Sizer!L:L,(ROW()-3)/3+7),"")</f>
        <v>0</v>
      </c>
      <c r="M387" s="53">
        <f>IF($A386&lt;&gt;"",INDEX([1]Sizer!M:M,(ROW()-3)/3+7),"")</f>
        <v>1.4430505415162454E-2</v>
      </c>
      <c r="N387" s="53">
        <f>IF($A386&lt;&gt;"",INDEX([1]Sizer!N:N,(ROW()-3)/3+7),"")</f>
        <v>0</v>
      </c>
      <c r="O387" s="53">
        <f>IF($A386&lt;&gt;"",INDEX([1]Sizer!O:O,(ROW()-3)/3+7),"")</f>
        <v>0</v>
      </c>
      <c r="P387" s="53">
        <f>IF($A386&lt;&gt;"",INDEX([1]Sizer!P:P,(ROW()-3)/3+7),"")</f>
        <v>9.0301153001464147E-3</v>
      </c>
      <c r="Q387" s="53">
        <f>IF($A386&lt;&gt;"",INDEX([1]Sizer!Q:Q,(ROW()-3)/3+7),"")</f>
        <v>1.6430419580419582E-2</v>
      </c>
      <c r="R387" s="53">
        <f>IF($A386&lt;&gt;"",INDEX([1]Sizer!R:R,(ROW()-3)/3+7),"")</f>
        <v>2.2359715670024226E-2</v>
      </c>
      <c r="S387" s="53">
        <f>IF($A386&lt;&gt;"",INDEX([1]Sizer!S:S,(ROW()-3)/3+7),"")</f>
        <v>0</v>
      </c>
      <c r="T387" s="53">
        <f>IF($A386&lt;&gt;"",INDEX([1]Sizer!T:T,(ROW()-3)/3+7),"")</f>
        <v>0</v>
      </c>
      <c r="U387" s="53">
        <f>IF($A386&lt;&gt;"",INDEX([1]Sizer!U:U,(ROW()-3)/3+7),"")</f>
        <v>3.2018263859045985E-2</v>
      </c>
      <c r="V387" s="53">
        <f>IF($A386&lt;&gt;"",INDEX([1]Sizer!V:V,(ROW()-3)/3+7),"")</f>
        <v>2.2442021403802463E-2</v>
      </c>
      <c r="W387" s="53">
        <f>IF($A386&lt;&gt;"",INDEX([1]Sizer!W:W,(ROW()-3)/3+7),"")</f>
        <v>0</v>
      </c>
      <c r="X387" s="53">
        <f>IF($A386&lt;&gt;"",INDEX([1]Sizer!X:X,(ROW()-3)/3+7),"")</f>
        <v>0</v>
      </c>
      <c r="Y387" s="53">
        <f>IF($A386&lt;&gt;"",INDEX([1]Sizer!Y:Y,(ROW()-3)/3+7),"")</f>
        <v>0</v>
      </c>
      <c r="Z387" s="53">
        <f>IF($A386&lt;&gt;"",INDEX([1]Sizer!Z:Z,(ROW()-3)/3+7),"")</f>
        <v>0</v>
      </c>
      <c r="AA387" s="53">
        <f>IF($A386&lt;&gt;"",SUM($B387:$Z387),"")</f>
        <v>0.17667437710063028</v>
      </c>
    </row>
    <row r="388" spans="1:27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</row>
    <row r="389" spans="1:27" x14ac:dyDescent="0.2">
      <c r="A389" s="59">
        <f>IF(INDEX([1]Sizer!$A:$A,(ROW()-2)/3+7)&lt;&gt;"",INDEX([1]Sizer!$A:$A,(ROW()-2)/3+7),"")</f>
        <v>45428</v>
      </c>
      <c r="B389" s="51">
        <f>IF($A389&lt;&gt;"",INDEX([1]Sizer!EF:EF,(ROW()-2)/3+7),"")</f>
        <v>0</v>
      </c>
      <c r="C389" s="51">
        <f>IF($A389&lt;&gt;"",INDEX([1]Sizer!EG:EG,(ROW()-2)/3+7),"")</f>
        <v>0</v>
      </c>
      <c r="D389" s="51">
        <f>IF($A389&lt;&gt;"",INDEX([1]Sizer!EH:EH,(ROW()-2)/3+7),"")</f>
        <v>2</v>
      </c>
      <c r="E389" s="51">
        <f>IF($A389&lt;&gt;"",INDEX([1]Sizer!EI:EI,(ROW()-2)/3+7),"")</f>
        <v>0</v>
      </c>
      <c r="F389" s="51">
        <f>IF($A389&lt;&gt;"",INDEX([1]Sizer!EJ:EJ,(ROW()-2)/3+7),"")</f>
        <v>0</v>
      </c>
      <c r="G389" s="51">
        <f>IF($A389&lt;&gt;"",INDEX([1]Sizer!EK:EK,(ROW()-2)/3+7),"")</f>
        <v>1.5</v>
      </c>
      <c r="H389" s="51">
        <f>IF($A389&lt;&gt;"",INDEX([1]Sizer!EL:EL,(ROW()-2)/3+7),"")</f>
        <v>0</v>
      </c>
      <c r="I389" s="51">
        <f>IF($A389&lt;&gt;"",INDEX([1]Sizer!EM:EM,(ROW()-2)/3+7),"")</f>
        <v>-0.5</v>
      </c>
      <c r="J389" s="51">
        <f>IF($A389&lt;&gt;"",INDEX([1]Sizer!EN:EN,(ROW()-2)/3+7),"")</f>
        <v>0</v>
      </c>
      <c r="K389" s="51">
        <f>IF($A389&lt;&gt;"",INDEX([1]Sizer!EO:EO,(ROW()-2)/3+7),"")</f>
        <v>0</v>
      </c>
      <c r="L389" s="51">
        <f>IF($A389&lt;&gt;"",INDEX([1]Sizer!EP:EP,(ROW()-2)/3+7),"")</f>
        <v>0.5</v>
      </c>
      <c r="M389" s="51">
        <f>IF($A389&lt;&gt;"",INDEX([1]Sizer!EQ:EQ,(ROW()-2)/3+7),"")</f>
        <v>0</v>
      </c>
      <c r="N389" s="51">
        <f>IF($A389&lt;&gt;"",INDEX([1]Sizer!ER:ER,(ROW()-2)/3+7),"")</f>
        <v>0</v>
      </c>
      <c r="O389" s="51">
        <f>IF($A389&lt;&gt;"",INDEX([1]Sizer!ES:ES,(ROW()-2)/3+7),"")</f>
        <v>0</v>
      </c>
      <c r="P389" s="51">
        <f>IF($A389&lt;&gt;"",INDEX([1]Sizer!ET:ET,(ROW()-2)/3+7),"")</f>
        <v>1</v>
      </c>
      <c r="Q389" s="51">
        <f>IF($A389&lt;&gt;"",INDEX([1]Sizer!EU:EU,(ROW()-2)/3+7),"")</f>
        <v>1</v>
      </c>
      <c r="R389" s="51">
        <f>IF($A389&lt;&gt;"",INDEX([1]Sizer!EV:EV,(ROW()-2)/3+7),"")</f>
        <v>3</v>
      </c>
      <c r="S389" s="51">
        <f>IF($A389&lt;&gt;"",INDEX([1]Sizer!EW:EW,(ROW()-2)/3+7),"")</f>
        <v>0</v>
      </c>
      <c r="T389" s="51">
        <f>IF($A389&lt;&gt;"",INDEX([1]Sizer!EX:EX,(ROW()-2)/3+7),"")</f>
        <v>0</v>
      </c>
      <c r="U389" s="51">
        <f>IF($A389&lt;&gt;"",INDEX([1]Sizer!EY:EY,(ROW()-2)/3+7),"")</f>
        <v>1.5</v>
      </c>
      <c r="V389" s="51">
        <f>IF($A389&lt;&gt;"",INDEX([1]Sizer!EZ:EZ,(ROW()-2)/3+7),"")</f>
        <v>1.5</v>
      </c>
      <c r="W389" s="51">
        <f>IF($A389&lt;&gt;"",INDEX([1]Sizer!FA:FA,(ROW()-2)/3+7),"")</f>
        <v>0</v>
      </c>
      <c r="X389" s="51">
        <f>IF($A389&lt;&gt;"",INDEX([1]Sizer!FB:FB,(ROW()-2)/3+7),"")</f>
        <v>0</v>
      </c>
      <c r="Y389" s="51">
        <f>IF($A389&lt;&gt;"",INDEX([1]Sizer!FC:FC,(ROW()-2)/3+7),"")</f>
        <v>0</v>
      </c>
      <c r="Z389" s="51">
        <f>IF($A389&lt;&gt;"",INDEX([1]Sizer!FD:FD,(ROW()-2)/3+7),"")</f>
        <v>0</v>
      </c>
      <c r="AA389" s="52">
        <f>IF($A389&lt;&gt;"",INDEX([1]Sizer!$AB:$AB,(ROW()-2)/3+7)*'[1]Dashboard (Model)'!$U$2,"")</f>
        <v>0.03</v>
      </c>
    </row>
    <row r="390" spans="1:27" x14ac:dyDescent="0.2">
      <c r="A390" s="59"/>
      <c r="B390" s="53">
        <f>IF($A389&lt;&gt;"",INDEX([1]Sizer!B:B,(ROW()-3)/3+7),"")</f>
        <v>0</v>
      </c>
      <c r="C390" s="53">
        <f>IF($A389&lt;&gt;"",INDEX([1]Sizer!C:C,(ROW()-3)/3+7),"")</f>
        <v>0</v>
      </c>
      <c r="D390" s="53">
        <f>IF($A389&lt;&gt;"",INDEX([1]Sizer!D:D,(ROW()-3)/3+7),"")</f>
        <v>0.05</v>
      </c>
      <c r="E390" s="53">
        <f>IF($A389&lt;&gt;"",INDEX([1]Sizer!E:E,(ROW()-3)/3+7),"")</f>
        <v>0</v>
      </c>
      <c r="F390" s="53">
        <f>IF($A389&lt;&gt;"",INDEX([1]Sizer!F:F,(ROW()-3)/3+7),"")</f>
        <v>0</v>
      </c>
      <c r="G390" s="53">
        <f>IF($A389&lt;&gt;"",INDEX([1]Sizer!G:G,(ROW()-3)/3+7),"")</f>
        <v>1.8592810009960162E-2</v>
      </c>
      <c r="H390" s="53">
        <f>IF($A389&lt;&gt;"",INDEX([1]Sizer!H:H,(ROW()-3)/3+7),"")</f>
        <v>0</v>
      </c>
      <c r="I390" s="53">
        <f>IF($A389&lt;&gt;"",INDEX([1]Sizer!I:I,(ROW()-3)/3+7),"")</f>
        <v>-8.6294741379310345E-3</v>
      </c>
      <c r="J390" s="53">
        <f>IF($A389&lt;&gt;"",INDEX([1]Sizer!J:J,(ROW()-3)/3+7),"")</f>
        <v>0</v>
      </c>
      <c r="K390" s="53">
        <f>IF($A389&lt;&gt;"",INDEX([1]Sizer!K:K,(ROW()-3)/3+7),"")</f>
        <v>0</v>
      </c>
      <c r="L390" s="53">
        <f>IF($A389&lt;&gt;"",INDEX([1]Sizer!L:L,(ROW()-3)/3+7),"")</f>
        <v>1.1485500000000001E-2</v>
      </c>
      <c r="M390" s="53">
        <f>IF($A389&lt;&gt;"",INDEX([1]Sizer!M:M,(ROW()-3)/3+7),"")</f>
        <v>0</v>
      </c>
      <c r="N390" s="53">
        <f>IF($A389&lt;&gt;"",INDEX([1]Sizer!N:N,(ROW()-3)/3+7),"")</f>
        <v>0</v>
      </c>
      <c r="O390" s="53">
        <f>IF($A389&lt;&gt;"",INDEX([1]Sizer!O:O,(ROW()-3)/3+7),"")</f>
        <v>0</v>
      </c>
      <c r="P390" s="53">
        <f>IF($A389&lt;&gt;"",INDEX([1]Sizer!P:P,(ROW()-3)/3+7),"")</f>
        <v>9.0301153001464147E-3</v>
      </c>
      <c r="Q390" s="53">
        <f>IF($A389&lt;&gt;"",INDEX([1]Sizer!Q:Q,(ROW()-3)/3+7),"")</f>
        <v>1.6430419580419582E-2</v>
      </c>
      <c r="R390" s="53">
        <f>IF($A389&lt;&gt;"",INDEX([1]Sizer!R:R,(ROW()-3)/3+7),"")</f>
        <v>2.2359715670024226E-2</v>
      </c>
      <c r="S390" s="53">
        <f>IF($A389&lt;&gt;"",INDEX([1]Sizer!S:S,(ROW()-3)/3+7),"")</f>
        <v>0</v>
      </c>
      <c r="T390" s="53">
        <f>IF($A389&lt;&gt;"",INDEX([1]Sizer!T:T,(ROW()-3)/3+7),"")</f>
        <v>0</v>
      </c>
      <c r="U390" s="53">
        <f>IF($A389&lt;&gt;"",INDEX([1]Sizer!U:U,(ROW()-3)/3+7),"")</f>
        <v>3.2018263859045985E-2</v>
      </c>
      <c r="V390" s="53">
        <f>IF($A389&lt;&gt;"",INDEX([1]Sizer!V:V,(ROW()-3)/3+7),"")</f>
        <v>2.2442021403802463E-2</v>
      </c>
      <c r="W390" s="53">
        <f>IF($A389&lt;&gt;"",INDEX([1]Sizer!W:W,(ROW()-3)/3+7),"")</f>
        <v>0</v>
      </c>
      <c r="X390" s="53">
        <f>IF($A389&lt;&gt;"",INDEX([1]Sizer!X:X,(ROW()-3)/3+7),"")</f>
        <v>0</v>
      </c>
      <c r="Y390" s="53">
        <f>IF($A389&lt;&gt;"",INDEX([1]Sizer!Y:Y,(ROW()-3)/3+7),"")</f>
        <v>0</v>
      </c>
      <c r="Z390" s="53">
        <f>IF($A389&lt;&gt;"",INDEX([1]Sizer!Z:Z,(ROW()-3)/3+7),"")</f>
        <v>0</v>
      </c>
      <c r="AA390" s="53">
        <f>IF($A389&lt;&gt;"",SUM($B390:$Z390),"")</f>
        <v>0.17372937168546781</v>
      </c>
    </row>
    <row r="391" spans="1:27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</row>
    <row r="392" spans="1:27" x14ac:dyDescent="0.2">
      <c r="A392" s="59">
        <f>IF(INDEX([1]Sizer!$A:$A,(ROW()-2)/3+7)&lt;&gt;"",INDEX([1]Sizer!$A:$A,(ROW()-2)/3+7),"")</f>
        <v>45429</v>
      </c>
      <c r="B392" s="51">
        <f>IF($A392&lt;&gt;"",INDEX([1]Sizer!EF:EF,(ROW()-2)/3+7),"")</f>
        <v>0</v>
      </c>
      <c r="C392" s="51">
        <f>IF($A392&lt;&gt;"",INDEX([1]Sizer!EG:EG,(ROW()-2)/3+7),"")</f>
        <v>0</v>
      </c>
      <c r="D392" s="51">
        <f>IF($A392&lt;&gt;"",INDEX([1]Sizer!EH:EH,(ROW()-2)/3+7),"")</f>
        <v>2.5</v>
      </c>
      <c r="E392" s="51">
        <f>IF($A392&lt;&gt;"",INDEX([1]Sizer!EI:EI,(ROW()-2)/3+7),"")</f>
        <v>0</v>
      </c>
      <c r="F392" s="51">
        <f>IF($A392&lt;&gt;"",INDEX([1]Sizer!EJ:EJ,(ROW()-2)/3+7),"")</f>
        <v>0</v>
      </c>
      <c r="G392" s="51">
        <f>IF($A392&lt;&gt;"",INDEX([1]Sizer!EK:EK,(ROW()-2)/3+7),"")</f>
        <v>1.5</v>
      </c>
      <c r="H392" s="51">
        <f>IF($A392&lt;&gt;"",INDEX([1]Sizer!EL:EL,(ROW()-2)/3+7),"")</f>
        <v>0</v>
      </c>
      <c r="I392" s="51">
        <f>IF($A392&lt;&gt;"",INDEX([1]Sizer!EM:EM,(ROW()-2)/3+7),"")</f>
        <v>-0.5</v>
      </c>
      <c r="J392" s="51">
        <f>IF($A392&lt;&gt;"",INDEX([1]Sizer!EN:EN,(ROW()-2)/3+7),"")</f>
        <v>0</v>
      </c>
      <c r="K392" s="51">
        <f>IF($A392&lt;&gt;"",INDEX([1]Sizer!EO:EO,(ROW()-2)/3+7),"")</f>
        <v>0</v>
      </c>
      <c r="L392" s="51">
        <f>IF($A392&lt;&gt;"",INDEX([1]Sizer!EP:EP,(ROW()-2)/3+7),"")</f>
        <v>0.5</v>
      </c>
      <c r="M392" s="51">
        <f>IF($A392&lt;&gt;"",INDEX([1]Sizer!EQ:EQ,(ROW()-2)/3+7),"")</f>
        <v>0</v>
      </c>
      <c r="N392" s="51">
        <f>IF($A392&lt;&gt;"",INDEX([1]Sizer!ER:ER,(ROW()-2)/3+7),"")</f>
        <v>0</v>
      </c>
      <c r="O392" s="51">
        <f>IF($A392&lt;&gt;"",INDEX([1]Sizer!ES:ES,(ROW()-2)/3+7),"")</f>
        <v>0</v>
      </c>
      <c r="P392" s="51">
        <f>IF($A392&lt;&gt;"",INDEX([1]Sizer!ET:ET,(ROW()-2)/3+7),"")</f>
        <v>1</v>
      </c>
      <c r="Q392" s="51">
        <f>IF($A392&lt;&gt;"",INDEX([1]Sizer!EU:EU,(ROW()-2)/3+7),"")</f>
        <v>1</v>
      </c>
      <c r="R392" s="51">
        <f>IF($A392&lt;&gt;"",INDEX([1]Sizer!EV:EV,(ROW()-2)/3+7),"")</f>
        <v>3</v>
      </c>
      <c r="S392" s="51">
        <f>IF($A392&lt;&gt;"",INDEX([1]Sizer!EW:EW,(ROW()-2)/3+7),"")</f>
        <v>0</v>
      </c>
      <c r="T392" s="51">
        <f>IF($A392&lt;&gt;"",INDEX([1]Sizer!EX:EX,(ROW()-2)/3+7),"")</f>
        <v>-1</v>
      </c>
      <c r="U392" s="51">
        <f>IF($A392&lt;&gt;"",INDEX([1]Sizer!EY:EY,(ROW()-2)/3+7),"")</f>
        <v>1.5</v>
      </c>
      <c r="V392" s="51">
        <f>IF($A392&lt;&gt;"",INDEX([1]Sizer!EZ:EZ,(ROW()-2)/3+7),"")</f>
        <v>1.5</v>
      </c>
      <c r="W392" s="51">
        <f>IF($A392&lt;&gt;"",INDEX([1]Sizer!FA:FA,(ROW()-2)/3+7),"")</f>
        <v>0</v>
      </c>
      <c r="X392" s="51">
        <f>IF($A392&lt;&gt;"",INDEX([1]Sizer!FB:FB,(ROW()-2)/3+7),"")</f>
        <v>0</v>
      </c>
      <c r="Y392" s="51">
        <f>IF($A392&lt;&gt;"",INDEX([1]Sizer!FC:FC,(ROW()-2)/3+7),"")</f>
        <v>0</v>
      </c>
      <c r="Z392" s="51">
        <f>IF($A392&lt;&gt;"",INDEX([1]Sizer!FD:FD,(ROW()-2)/3+7),"")</f>
        <v>0</v>
      </c>
      <c r="AA392" s="52">
        <f>IF($A392&lt;&gt;"",INDEX([1]Sizer!$AB:$AB,(ROW()-2)/3+7)*'[1]Dashboard (Model)'!$U$2,"")</f>
        <v>0.03</v>
      </c>
    </row>
    <row r="393" spans="1:27" x14ac:dyDescent="0.2">
      <c r="A393" s="59"/>
      <c r="B393" s="53">
        <f>IF($A392&lt;&gt;"",INDEX([1]Sizer!B:B,(ROW()-3)/3+7),"")</f>
        <v>0</v>
      </c>
      <c r="C393" s="53">
        <f>IF($A392&lt;&gt;"",INDEX([1]Sizer!C:C,(ROW()-3)/3+7),"")</f>
        <v>0</v>
      </c>
      <c r="D393" s="53">
        <f>IF($A392&lt;&gt;"",INDEX([1]Sizer!D:D,(ROW()-3)/3+7),"")</f>
        <v>0.05</v>
      </c>
      <c r="E393" s="53">
        <f>IF($A392&lt;&gt;"",INDEX([1]Sizer!E:E,(ROW()-3)/3+7),"")</f>
        <v>0</v>
      </c>
      <c r="F393" s="53">
        <f>IF($A392&lt;&gt;"",INDEX([1]Sizer!F:F,(ROW()-3)/3+7),"")</f>
        <v>0</v>
      </c>
      <c r="G393" s="53">
        <f>IF($A392&lt;&gt;"",INDEX([1]Sizer!G:G,(ROW()-3)/3+7),"")</f>
        <v>1.8592810009960162E-2</v>
      </c>
      <c r="H393" s="53">
        <f>IF($A392&lt;&gt;"",INDEX([1]Sizer!H:H,(ROW()-3)/3+7),"")</f>
        <v>0</v>
      </c>
      <c r="I393" s="53">
        <f>IF($A392&lt;&gt;"",INDEX([1]Sizer!I:I,(ROW()-3)/3+7),"")</f>
        <v>-8.6294741379310345E-3</v>
      </c>
      <c r="J393" s="53">
        <f>IF($A392&lt;&gt;"",INDEX([1]Sizer!J:J,(ROW()-3)/3+7),"")</f>
        <v>0</v>
      </c>
      <c r="K393" s="53">
        <f>IF($A392&lt;&gt;"",INDEX([1]Sizer!K:K,(ROW()-3)/3+7),"")</f>
        <v>0</v>
      </c>
      <c r="L393" s="53">
        <f>IF($A392&lt;&gt;"",INDEX([1]Sizer!L:L,(ROW()-3)/3+7),"")</f>
        <v>1.1485500000000001E-2</v>
      </c>
      <c r="M393" s="53">
        <f>IF($A392&lt;&gt;"",INDEX([1]Sizer!M:M,(ROW()-3)/3+7),"")</f>
        <v>0</v>
      </c>
      <c r="N393" s="53">
        <f>IF($A392&lt;&gt;"",INDEX([1]Sizer!N:N,(ROW()-3)/3+7),"")</f>
        <v>0</v>
      </c>
      <c r="O393" s="53">
        <f>IF($A392&lt;&gt;"",INDEX([1]Sizer!O:O,(ROW()-3)/3+7),"")</f>
        <v>0</v>
      </c>
      <c r="P393" s="53">
        <f>IF($A392&lt;&gt;"",INDEX([1]Sizer!P:P,(ROW()-3)/3+7),"")</f>
        <v>9.0301153001464147E-3</v>
      </c>
      <c r="Q393" s="53">
        <f>IF($A392&lt;&gt;"",INDEX([1]Sizer!Q:Q,(ROW()-3)/3+7),"")</f>
        <v>1.6430419580419582E-2</v>
      </c>
      <c r="R393" s="53">
        <f>IF($A392&lt;&gt;"",INDEX([1]Sizer!R:R,(ROW()-3)/3+7),"")</f>
        <v>2.2359715670024226E-2</v>
      </c>
      <c r="S393" s="53">
        <f>IF($A392&lt;&gt;"",INDEX([1]Sizer!S:S,(ROW()-3)/3+7),"")</f>
        <v>0</v>
      </c>
      <c r="T393" s="53">
        <f>IF($A392&lt;&gt;"",INDEX([1]Sizer!T:T,(ROW()-3)/3+7),"")</f>
        <v>-3.1780124020887736E-2</v>
      </c>
      <c r="U393" s="53">
        <f>IF($A392&lt;&gt;"",INDEX([1]Sizer!U:U,(ROW()-3)/3+7),"")</f>
        <v>3.2018263859045985E-2</v>
      </c>
      <c r="V393" s="53">
        <f>IF($A392&lt;&gt;"",INDEX([1]Sizer!V:V,(ROW()-3)/3+7),"")</f>
        <v>2.2442021403802463E-2</v>
      </c>
      <c r="W393" s="53">
        <f>IF($A392&lt;&gt;"",INDEX([1]Sizer!W:W,(ROW()-3)/3+7),"")</f>
        <v>0</v>
      </c>
      <c r="X393" s="53">
        <f>IF($A392&lt;&gt;"",INDEX([1]Sizer!X:X,(ROW()-3)/3+7),"")</f>
        <v>0</v>
      </c>
      <c r="Y393" s="53">
        <f>IF($A392&lt;&gt;"",INDEX([1]Sizer!Y:Y,(ROW()-3)/3+7),"")</f>
        <v>0</v>
      </c>
      <c r="Z393" s="53">
        <f>IF($A392&lt;&gt;"",INDEX([1]Sizer!Z:Z,(ROW()-3)/3+7),"")</f>
        <v>0</v>
      </c>
      <c r="AA393" s="53">
        <f>IF($A392&lt;&gt;"",SUM($B393:$Z393),"")</f>
        <v>0.14194924766458009</v>
      </c>
    </row>
    <row r="394" spans="1:27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</row>
    <row r="395" spans="1:27" x14ac:dyDescent="0.2">
      <c r="A395" s="59">
        <f>IF(INDEX([1]Sizer!$A:$A,(ROW()-2)/3+7)&lt;&gt;"",INDEX([1]Sizer!$A:$A,(ROW()-2)/3+7),"")</f>
        <v>45433</v>
      </c>
      <c r="B395" s="51">
        <f>IF($A395&lt;&gt;"",INDEX([1]Sizer!EF:EF,(ROW()-2)/3+7),"")</f>
        <v>0</v>
      </c>
      <c r="C395" s="51">
        <f>IF($A395&lt;&gt;"",INDEX([1]Sizer!EG:EG,(ROW()-2)/3+7),"")</f>
        <v>0</v>
      </c>
      <c r="D395" s="51">
        <f>IF($A395&lt;&gt;"",INDEX([1]Sizer!EH:EH,(ROW()-2)/3+7),"")</f>
        <v>2</v>
      </c>
      <c r="E395" s="51">
        <f>IF($A395&lt;&gt;"",INDEX([1]Sizer!EI:EI,(ROW()-2)/3+7),"")</f>
        <v>0</v>
      </c>
      <c r="F395" s="51">
        <f>IF($A395&lt;&gt;"",INDEX([1]Sizer!EJ:EJ,(ROW()-2)/3+7),"")</f>
        <v>0</v>
      </c>
      <c r="G395" s="51">
        <f>IF($A395&lt;&gt;"",INDEX([1]Sizer!EK:EK,(ROW()-2)/3+7),"")</f>
        <v>1.5</v>
      </c>
      <c r="H395" s="51">
        <f>IF($A395&lt;&gt;"",INDEX([1]Sizer!EL:EL,(ROW()-2)/3+7),"")</f>
        <v>0</v>
      </c>
      <c r="I395" s="51">
        <f>IF($A395&lt;&gt;"",INDEX([1]Sizer!EM:EM,(ROW()-2)/3+7),"")</f>
        <v>0</v>
      </c>
      <c r="J395" s="51">
        <f>IF($A395&lt;&gt;"",INDEX([1]Sizer!EN:EN,(ROW()-2)/3+7),"")</f>
        <v>0.5</v>
      </c>
      <c r="K395" s="51">
        <f>IF($A395&lt;&gt;"",INDEX([1]Sizer!EO:EO,(ROW()-2)/3+7),"")</f>
        <v>0</v>
      </c>
      <c r="L395" s="51">
        <f>IF($A395&lt;&gt;"",INDEX([1]Sizer!EP:EP,(ROW()-2)/3+7),"")</f>
        <v>0.5</v>
      </c>
      <c r="M395" s="51">
        <f>IF($A395&lt;&gt;"",INDEX([1]Sizer!EQ:EQ,(ROW()-2)/3+7),"")</f>
        <v>0</v>
      </c>
      <c r="N395" s="51">
        <f>IF($A395&lt;&gt;"",INDEX([1]Sizer!ER:ER,(ROW()-2)/3+7),"")</f>
        <v>0</v>
      </c>
      <c r="O395" s="51">
        <f>IF($A395&lt;&gt;"",INDEX([1]Sizer!ES:ES,(ROW()-2)/3+7),"")</f>
        <v>0</v>
      </c>
      <c r="P395" s="51">
        <f>IF($A395&lt;&gt;"",INDEX([1]Sizer!ET:ET,(ROW()-2)/3+7),"")</f>
        <v>0</v>
      </c>
      <c r="Q395" s="51">
        <f>IF($A395&lt;&gt;"",INDEX([1]Sizer!EU:EU,(ROW()-2)/3+7),"")</f>
        <v>1</v>
      </c>
      <c r="R395" s="51">
        <f>IF($A395&lt;&gt;"",INDEX([1]Sizer!EV:EV,(ROW()-2)/3+7),"")</f>
        <v>3</v>
      </c>
      <c r="S395" s="51">
        <f>IF($A395&lt;&gt;"",INDEX([1]Sizer!EW:EW,(ROW()-2)/3+7),"")</f>
        <v>0</v>
      </c>
      <c r="T395" s="51">
        <f>IF($A395&lt;&gt;"",INDEX([1]Sizer!EX:EX,(ROW()-2)/3+7),"")</f>
        <v>-1</v>
      </c>
      <c r="U395" s="51">
        <f>IF($A395&lt;&gt;"",INDEX([1]Sizer!EY:EY,(ROW()-2)/3+7),"")</f>
        <v>1.5</v>
      </c>
      <c r="V395" s="51">
        <f>IF($A395&lt;&gt;"",INDEX([1]Sizer!EZ:EZ,(ROW()-2)/3+7),"")</f>
        <v>1.5</v>
      </c>
      <c r="W395" s="51">
        <f>IF($A395&lt;&gt;"",INDEX([1]Sizer!FA:FA,(ROW()-2)/3+7),"")</f>
        <v>0</v>
      </c>
      <c r="X395" s="51">
        <f>IF($A395&lt;&gt;"",INDEX([1]Sizer!FB:FB,(ROW()-2)/3+7),"")</f>
        <v>0</v>
      </c>
      <c r="Y395" s="51">
        <f>IF($A395&lt;&gt;"",INDEX([1]Sizer!FC:FC,(ROW()-2)/3+7),"")</f>
        <v>0</v>
      </c>
      <c r="Z395" s="51">
        <f>IF($A395&lt;&gt;"",INDEX([1]Sizer!FD:FD,(ROW()-2)/3+7),"")</f>
        <v>0</v>
      </c>
      <c r="AA395" s="52">
        <f>IF($A395&lt;&gt;"",INDEX([1]Sizer!$AB:$AB,(ROW()-2)/3+7)*'[1]Dashboard (Model)'!$U$2,"")</f>
        <v>0.05</v>
      </c>
    </row>
    <row r="396" spans="1:27" x14ac:dyDescent="0.2">
      <c r="A396" s="59"/>
      <c r="B396" s="53">
        <f>IF($A395&lt;&gt;"",INDEX([1]Sizer!B:B,(ROW()-3)/3+7),"")</f>
        <v>0</v>
      </c>
      <c r="C396" s="53">
        <f>IF($A395&lt;&gt;"",INDEX([1]Sizer!C:C,(ROW()-3)/3+7),"")</f>
        <v>0</v>
      </c>
      <c r="D396" s="53">
        <f>IF($A395&lt;&gt;"",INDEX([1]Sizer!D:D,(ROW()-3)/3+7),"")</f>
        <v>0.05</v>
      </c>
      <c r="E396" s="53">
        <f>IF($A395&lt;&gt;"",INDEX([1]Sizer!E:E,(ROW()-3)/3+7),"")</f>
        <v>0</v>
      </c>
      <c r="F396" s="53">
        <f>IF($A395&lt;&gt;"",INDEX([1]Sizer!F:F,(ROW()-3)/3+7),"")</f>
        <v>0</v>
      </c>
      <c r="G396" s="53">
        <f>IF($A395&lt;&gt;"",INDEX([1]Sizer!G:G,(ROW()-3)/3+7),"")</f>
        <v>1.8592810009960162E-2</v>
      </c>
      <c r="H396" s="53">
        <f>IF($A395&lt;&gt;"",INDEX([1]Sizer!H:H,(ROW()-3)/3+7),"")</f>
        <v>0</v>
      </c>
      <c r="I396" s="53">
        <f>IF($A395&lt;&gt;"",INDEX([1]Sizer!I:I,(ROW()-3)/3+7),"")</f>
        <v>0</v>
      </c>
      <c r="J396" s="53">
        <f>IF($A395&lt;&gt;"",INDEX([1]Sizer!J:J,(ROW()-3)/3+7),"")</f>
        <v>1.0400735294117645E-2</v>
      </c>
      <c r="K396" s="53">
        <f>IF($A395&lt;&gt;"",INDEX([1]Sizer!K:K,(ROW()-3)/3+7),"")</f>
        <v>0</v>
      </c>
      <c r="L396" s="53">
        <f>IF($A395&lt;&gt;"",INDEX([1]Sizer!L:L,(ROW()-3)/3+7),"")</f>
        <v>1.1485500000000001E-2</v>
      </c>
      <c r="M396" s="53">
        <f>IF($A395&lt;&gt;"",INDEX([1]Sizer!M:M,(ROW()-3)/3+7),"")</f>
        <v>0</v>
      </c>
      <c r="N396" s="53">
        <f>IF($A395&lt;&gt;"",INDEX([1]Sizer!N:N,(ROW()-3)/3+7),"")</f>
        <v>0</v>
      </c>
      <c r="O396" s="53">
        <f>IF($A395&lt;&gt;"",INDEX([1]Sizer!O:O,(ROW()-3)/3+7),"")</f>
        <v>0</v>
      </c>
      <c r="P396" s="53">
        <f>IF($A395&lt;&gt;"",INDEX([1]Sizer!P:P,(ROW()-3)/3+7),"")</f>
        <v>0</v>
      </c>
      <c r="Q396" s="53">
        <f>IF($A395&lt;&gt;"",INDEX([1]Sizer!Q:Q,(ROW()-3)/3+7),"")</f>
        <v>1.6430419580419582E-2</v>
      </c>
      <c r="R396" s="53">
        <f>IF($A395&lt;&gt;"",INDEX([1]Sizer!R:R,(ROW()-3)/3+7),"")</f>
        <v>2.2359715670024226E-2</v>
      </c>
      <c r="S396" s="53">
        <f>IF($A395&lt;&gt;"",INDEX([1]Sizer!S:S,(ROW()-3)/3+7),"")</f>
        <v>0</v>
      </c>
      <c r="T396" s="53">
        <f>IF($A395&lt;&gt;"",INDEX([1]Sizer!T:T,(ROW()-3)/3+7),"")</f>
        <v>-3.1780124020887736E-2</v>
      </c>
      <c r="U396" s="53">
        <f>IF($A395&lt;&gt;"",INDEX([1]Sizer!U:U,(ROW()-3)/3+7),"")</f>
        <v>3.2018263859045985E-2</v>
      </c>
      <c r="V396" s="53">
        <f>IF($A395&lt;&gt;"",INDEX([1]Sizer!V:V,(ROW()-3)/3+7),"")</f>
        <v>2.2442021403802463E-2</v>
      </c>
      <c r="W396" s="53">
        <f>IF($A395&lt;&gt;"",INDEX([1]Sizer!W:W,(ROW()-3)/3+7),"")</f>
        <v>0</v>
      </c>
      <c r="X396" s="53">
        <f>IF($A395&lt;&gt;"",INDEX([1]Sizer!X:X,(ROW()-3)/3+7),"")</f>
        <v>0</v>
      </c>
      <c r="Y396" s="53">
        <f>IF($A395&lt;&gt;"",INDEX([1]Sizer!Y:Y,(ROW()-3)/3+7),"")</f>
        <v>0</v>
      </c>
      <c r="Z396" s="53">
        <f>IF($A395&lt;&gt;"",INDEX([1]Sizer!Z:Z,(ROW()-3)/3+7),"")</f>
        <v>0</v>
      </c>
      <c r="AA396" s="53">
        <f>IF($A395&lt;&gt;"",SUM($B396:$Z396),"")</f>
        <v>0.15194934179648234</v>
      </c>
    </row>
    <row r="397" spans="1:27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</row>
    <row r="398" spans="1:27" x14ac:dyDescent="0.2">
      <c r="A398" s="59">
        <f>IF(INDEX([1]Sizer!$A:$A,(ROW()-2)/3+7)&lt;&gt;"",INDEX([1]Sizer!$A:$A,(ROW()-2)/3+7),"")</f>
        <v>45434</v>
      </c>
      <c r="B398" s="51">
        <f>IF($A398&lt;&gt;"",INDEX([1]Sizer!EF:EF,(ROW()-2)/3+7),"")</f>
        <v>0</v>
      </c>
      <c r="C398" s="51">
        <f>IF($A398&lt;&gt;"",INDEX([1]Sizer!EG:EG,(ROW()-2)/3+7),"")</f>
        <v>0</v>
      </c>
      <c r="D398" s="51">
        <f>IF($A398&lt;&gt;"",INDEX([1]Sizer!EH:EH,(ROW()-2)/3+7),"")</f>
        <v>0</v>
      </c>
      <c r="E398" s="51">
        <f>IF($A398&lt;&gt;"",INDEX([1]Sizer!EI:EI,(ROW()-2)/3+7),"")</f>
        <v>0</v>
      </c>
      <c r="F398" s="51">
        <f>IF($A398&lt;&gt;"",INDEX([1]Sizer!EJ:EJ,(ROW()-2)/3+7),"")</f>
        <v>0</v>
      </c>
      <c r="G398" s="51">
        <f>IF($A398&lt;&gt;"",INDEX([1]Sizer!EK:EK,(ROW()-2)/3+7),"")</f>
        <v>1.5</v>
      </c>
      <c r="H398" s="51">
        <f>IF($A398&lt;&gt;"",INDEX([1]Sizer!EL:EL,(ROW()-2)/3+7),"")</f>
        <v>0</v>
      </c>
      <c r="I398" s="51">
        <f>IF($A398&lt;&gt;"",INDEX([1]Sizer!EM:EM,(ROW()-2)/3+7),"")</f>
        <v>0</v>
      </c>
      <c r="J398" s="51">
        <f>IF($A398&lt;&gt;"",INDEX([1]Sizer!EN:EN,(ROW()-2)/3+7),"")</f>
        <v>0.5</v>
      </c>
      <c r="K398" s="51">
        <f>IF($A398&lt;&gt;"",INDEX([1]Sizer!EO:EO,(ROW()-2)/3+7),"")</f>
        <v>0</v>
      </c>
      <c r="L398" s="51">
        <f>IF($A398&lt;&gt;"",INDEX([1]Sizer!EP:EP,(ROW()-2)/3+7),"")</f>
        <v>1</v>
      </c>
      <c r="M398" s="51">
        <f>IF($A398&lt;&gt;"",INDEX([1]Sizer!EQ:EQ,(ROW()-2)/3+7),"")</f>
        <v>0</v>
      </c>
      <c r="N398" s="51">
        <f>IF($A398&lt;&gt;"",INDEX([1]Sizer!ER:ER,(ROW()-2)/3+7),"")</f>
        <v>0</v>
      </c>
      <c r="O398" s="51">
        <f>IF($A398&lt;&gt;"",INDEX([1]Sizer!ES:ES,(ROW()-2)/3+7),"")</f>
        <v>0</v>
      </c>
      <c r="P398" s="51">
        <f>IF($A398&lt;&gt;"",INDEX([1]Sizer!ET:ET,(ROW()-2)/3+7),"")</f>
        <v>1</v>
      </c>
      <c r="Q398" s="51">
        <f>IF($A398&lt;&gt;"",INDEX([1]Sizer!EU:EU,(ROW()-2)/3+7),"")</f>
        <v>1.5</v>
      </c>
      <c r="R398" s="51">
        <f>IF($A398&lt;&gt;"",INDEX([1]Sizer!EV:EV,(ROW()-2)/3+7),"")</f>
        <v>3</v>
      </c>
      <c r="S398" s="51">
        <f>IF($A398&lt;&gt;"",INDEX([1]Sizer!EW:EW,(ROW()-2)/3+7),"")</f>
        <v>0</v>
      </c>
      <c r="T398" s="51">
        <f>IF($A398&lt;&gt;"",INDEX([1]Sizer!EX:EX,(ROW()-2)/3+7),"")</f>
        <v>-1</v>
      </c>
      <c r="U398" s="51">
        <f>IF($A398&lt;&gt;"",INDEX([1]Sizer!EY:EY,(ROW()-2)/3+7),"")</f>
        <v>2</v>
      </c>
      <c r="V398" s="51">
        <f>IF($A398&lt;&gt;"",INDEX([1]Sizer!EZ:EZ,(ROW()-2)/3+7),"")</f>
        <v>2</v>
      </c>
      <c r="W398" s="51">
        <f>IF($A398&lt;&gt;"",INDEX([1]Sizer!FA:FA,(ROW()-2)/3+7),"")</f>
        <v>0</v>
      </c>
      <c r="X398" s="51">
        <f>IF($A398&lt;&gt;"",INDEX([1]Sizer!FB:FB,(ROW()-2)/3+7),"")</f>
        <v>0</v>
      </c>
      <c r="Y398" s="51">
        <f>IF($A398&lt;&gt;"",INDEX([1]Sizer!FC:FC,(ROW()-2)/3+7),"")</f>
        <v>0</v>
      </c>
      <c r="Z398" s="51">
        <f>IF($A398&lt;&gt;"",INDEX([1]Sizer!FD:FD,(ROW()-2)/3+7),"")</f>
        <v>0</v>
      </c>
      <c r="AA398" s="52">
        <f>IF($A398&lt;&gt;"",INDEX([1]Sizer!$AB:$AB,(ROW()-2)/3+7)*'[1]Dashboard (Model)'!$U$2,"")</f>
        <v>0.03</v>
      </c>
    </row>
    <row r="399" spans="1:27" x14ac:dyDescent="0.2">
      <c r="A399" s="59"/>
      <c r="B399" s="53">
        <f>IF($A398&lt;&gt;"",INDEX([1]Sizer!B:B,(ROW()-3)/3+7),"")</f>
        <v>0</v>
      </c>
      <c r="C399" s="53">
        <f>IF($A398&lt;&gt;"",INDEX([1]Sizer!C:C,(ROW()-3)/3+7),"")</f>
        <v>0</v>
      </c>
      <c r="D399" s="53">
        <f>IF($A398&lt;&gt;"",INDEX([1]Sizer!D:D,(ROW()-3)/3+7),"")</f>
        <v>0</v>
      </c>
      <c r="E399" s="53">
        <f>IF($A398&lt;&gt;"",INDEX([1]Sizer!E:E,(ROW()-3)/3+7),"")</f>
        <v>0</v>
      </c>
      <c r="F399" s="53">
        <f>IF($A398&lt;&gt;"",INDEX([1]Sizer!F:F,(ROW()-3)/3+7),"")</f>
        <v>0</v>
      </c>
      <c r="G399" s="53">
        <f>IF($A398&lt;&gt;"",INDEX([1]Sizer!G:G,(ROW()-3)/3+7),"")</f>
        <v>1.8592810009960162E-2</v>
      </c>
      <c r="H399" s="53">
        <f>IF($A398&lt;&gt;"",INDEX([1]Sizer!H:H,(ROW()-3)/3+7),"")</f>
        <v>0</v>
      </c>
      <c r="I399" s="53">
        <f>IF($A398&lt;&gt;"",INDEX([1]Sizer!I:I,(ROW()-3)/3+7),"")</f>
        <v>0</v>
      </c>
      <c r="J399" s="53">
        <f>IF($A398&lt;&gt;"",INDEX([1]Sizer!J:J,(ROW()-3)/3+7),"")</f>
        <v>1.0400735294117645E-2</v>
      </c>
      <c r="K399" s="53">
        <f>IF($A398&lt;&gt;"",INDEX([1]Sizer!K:K,(ROW()-3)/3+7),"")</f>
        <v>0</v>
      </c>
      <c r="L399" s="53">
        <f>IF($A398&lt;&gt;"",INDEX([1]Sizer!L:L,(ROW()-3)/3+7),"")</f>
        <v>2.2724791666666661E-2</v>
      </c>
      <c r="M399" s="53">
        <f>IF($A398&lt;&gt;"",INDEX([1]Sizer!M:M,(ROW()-3)/3+7),"")</f>
        <v>0</v>
      </c>
      <c r="N399" s="53">
        <f>IF($A398&lt;&gt;"",INDEX([1]Sizer!N:N,(ROW()-3)/3+7),"")</f>
        <v>0</v>
      </c>
      <c r="O399" s="53">
        <f>IF($A398&lt;&gt;"",INDEX([1]Sizer!O:O,(ROW()-3)/3+7),"")</f>
        <v>0</v>
      </c>
      <c r="P399" s="53">
        <f>IF($A398&lt;&gt;"",INDEX([1]Sizer!P:P,(ROW()-3)/3+7),"")</f>
        <v>9.0280577524370041E-3</v>
      </c>
      <c r="Q399" s="53">
        <f>IF($A398&lt;&gt;"",INDEX([1]Sizer!Q:Q,(ROW()-3)/3+7),"")</f>
        <v>2.4542774999999992E-2</v>
      </c>
      <c r="R399" s="53">
        <f>IF($A398&lt;&gt;"",INDEX([1]Sizer!R:R,(ROW()-3)/3+7),"")</f>
        <v>2.2359715670024226E-2</v>
      </c>
      <c r="S399" s="53">
        <f>IF($A398&lt;&gt;"",INDEX([1]Sizer!S:S,(ROW()-3)/3+7),"")</f>
        <v>0</v>
      </c>
      <c r="T399" s="53">
        <f>IF($A398&lt;&gt;"",INDEX([1]Sizer!T:T,(ROW()-3)/3+7),"")</f>
        <v>-3.1780124020887736E-2</v>
      </c>
      <c r="U399" s="53">
        <f>IF($A398&lt;&gt;"",INDEX([1]Sizer!U:U,(ROW()-3)/3+7),"")</f>
        <v>4.3057499999999992E-2</v>
      </c>
      <c r="V399" s="53">
        <f>IF($A398&lt;&gt;"",INDEX([1]Sizer!V:V,(ROW()-3)/3+7),"")</f>
        <v>3.0598148609899005E-2</v>
      </c>
      <c r="W399" s="53">
        <f>IF($A398&lt;&gt;"",INDEX([1]Sizer!W:W,(ROW()-3)/3+7),"")</f>
        <v>0</v>
      </c>
      <c r="X399" s="53">
        <f>IF($A398&lt;&gt;"",INDEX([1]Sizer!X:X,(ROW()-3)/3+7),"")</f>
        <v>0</v>
      </c>
      <c r="Y399" s="53">
        <f>IF($A398&lt;&gt;"",INDEX([1]Sizer!Y:Y,(ROW()-3)/3+7),"")</f>
        <v>0</v>
      </c>
      <c r="Z399" s="53">
        <f>IF($A398&lt;&gt;"",INDEX([1]Sizer!Z:Z,(ROW()-3)/3+7),"")</f>
        <v>0</v>
      </c>
      <c r="AA399" s="53">
        <f>IF($A398&lt;&gt;"",SUM($B399:$Z399),"")</f>
        <v>0.14952440998221697</v>
      </c>
    </row>
    <row r="400" spans="1:27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</row>
    <row r="401" spans="1:27" x14ac:dyDescent="0.2">
      <c r="A401" s="59">
        <f>IF(INDEX([1]Sizer!$A:$A,(ROW()-2)/3+7)&lt;&gt;"",INDEX([1]Sizer!$A:$A,(ROW()-2)/3+7),"")</f>
        <v>45435</v>
      </c>
      <c r="B401" s="51">
        <f>IF($A401&lt;&gt;"",INDEX([1]Sizer!EF:EF,(ROW()-2)/3+7),"")</f>
        <v>0</v>
      </c>
      <c r="C401" s="51">
        <f>IF($A401&lt;&gt;"",INDEX([1]Sizer!EG:EG,(ROW()-2)/3+7),"")</f>
        <v>0</v>
      </c>
      <c r="D401" s="51">
        <f>IF($A401&lt;&gt;"",INDEX([1]Sizer!EH:EH,(ROW()-2)/3+7),"")</f>
        <v>-0.5</v>
      </c>
      <c r="E401" s="51">
        <f>IF($A401&lt;&gt;"",INDEX([1]Sizer!EI:EI,(ROW()-2)/3+7),"")</f>
        <v>0.5</v>
      </c>
      <c r="F401" s="51">
        <f>IF($A401&lt;&gt;"",INDEX([1]Sizer!EJ:EJ,(ROW()-2)/3+7),"")</f>
        <v>0</v>
      </c>
      <c r="G401" s="51">
        <f>IF($A401&lt;&gt;"",INDEX([1]Sizer!EK:EK,(ROW()-2)/3+7),"")</f>
        <v>1.5</v>
      </c>
      <c r="H401" s="51">
        <f>IF($A401&lt;&gt;"",INDEX([1]Sizer!EL:EL,(ROW()-2)/3+7),"")</f>
        <v>0</v>
      </c>
      <c r="I401" s="51">
        <f>IF($A401&lt;&gt;"",INDEX([1]Sizer!EM:EM,(ROW()-2)/3+7),"")</f>
        <v>0</v>
      </c>
      <c r="J401" s="51">
        <f>IF($A401&lt;&gt;"",INDEX([1]Sizer!EN:EN,(ROW()-2)/3+7),"")</f>
        <v>0</v>
      </c>
      <c r="K401" s="51">
        <f>IF($A401&lt;&gt;"",INDEX([1]Sizer!EO:EO,(ROW()-2)/3+7),"")</f>
        <v>0</v>
      </c>
      <c r="L401" s="51">
        <f>IF($A401&lt;&gt;"",INDEX([1]Sizer!EP:EP,(ROW()-2)/3+7),"")</f>
        <v>0.5</v>
      </c>
      <c r="M401" s="51">
        <f>IF($A401&lt;&gt;"",INDEX([1]Sizer!EQ:EQ,(ROW()-2)/3+7),"")</f>
        <v>0</v>
      </c>
      <c r="N401" s="51">
        <f>IF($A401&lt;&gt;"",INDEX([1]Sizer!ER:ER,(ROW()-2)/3+7),"")</f>
        <v>0</v>
      </c>
      <c r="O401" s="51">
        <f>IF($A401&lt;&gt;"",INDEX([1]Sizer!ES:ES,(ROW()-2)/3+7),"")</f>
        <v>0</v>
      </c>
      <c r="P401" s="51">
        <f>IF($A401&lt;&gt;"",INDEX([1]Sizer!ET:ET,(ROW()-2)/3+7),"")</f>
        <v>2</v>
      </c>
      <c r="Q401" s="51">
        <f>IF($A401&lt;&gt;"",INDEX([1]Sizer!EU:EU,(ROW()-2)/3+7),"")</f>
        <v>1</v>
      </c>
      <c r="R401" s="51">
        <f>IF($A401&lt;&gt;"",INDEX([1]Sizer!EV:EV,(ROW()-2)/3+7),"")</f>
        <v>3</v>
      </c>
      <c r="S401" s="51">
        <f>IF($A401&lt;&gt;"",INDEX([1]Sizer!EW:EW,(ROW()-2)/3+7),"")</f>
        <v>0</v>
      </c>
      <c r="T401" s="51">
        <f>IF($A401&lt;&gt;"",INDEX([1]Sizer!EX:EX,(ROW()-2)/3+7),"")</f>
        <v>-1</v>
      </c>
      <c r="U401" s="51">
        <f>IF($A401&lt;&gt;"",INDEX([1]Sizer!EY:EY,(ROW()-2)/3+7),"")</f>
        <v>1.5</v>
      </c>
      <c r="V401" s="51">
        <f>IF($A401&lt;&gt;"",INDEX([1]Sizer!EZ:EZ,(ROW()-2)/3+7),"")</f>
        <v>2</v>
      </c>
      <c r="W401" s="51">
        <f>IF($A401&lt;&gt;"",INDEX([1]Sizer!FA:FA,(ROW()-2)/3+7),"")</f>
        <v>0</v>
      </c>
      <c r="X401" s="51">
        <f>IF($A401&lt;&gt;"",INDEX([1]Sizer!FB:FB,(ROW()-2)/3+7),"")</f>
        <v>0</v>
      </c>
      <c r="Y401" s="51">
        <f>IF($A401&lt;&gt;"",INDEX([1]Sizer!FC:FC,(ROW()-2)/3+7),"")</f>
        <v>0</v>
      </c>
      <c r="Z401" s="51">
        <f>IF($A401&lt;&gt;"",INDEX([1]Sizer!FD:FD,(ROW()-2)/3+7),"")</f>
        <v>0</v>
      </c>
      <c r="AA401" s="52">
        <f>IF($A401&lt;&gt;"",INDEX([1]Sizer!$AB:$AB,(ROW()-2)/3+7)*'[1]Dashboard (Model)'!$U$2,"")</f>
        <v>0.04</v>
      </c>
    </row>
    <row r="402" spans="1:27" x14ac:dyDescent="0.2">
      <c r="A402" s="59"/>
      <c r="B402" s="53">
        <f>IF($A401&lt;&gt;"",INDEX([1]Sizer!B:B,(ROW()-3)/3+7),"")</f>
        <v>0</v>
      </c>
      <c r="C402" s="53">
        <f>IF($A401&lt;&gt;"",INDEX([1]Sizer!C:C,(ROW()-3)/3+7),"")</f>
        <v>0</v>
      </c>
      <c r="D402" s="53">
        <f>IF($A401&lt;&gt;"",INDEX([1]Sizer!D:D,(ROW()-3)/3+7),"")</f>
        <v>-2.1551158173395101E-2</v>
      </c>
      <c r="E402" s="53">
        <f>IF($A401&lt;&gt;"",INDEX([1]Sizer!E:E,(ROW()-3)/3+7),"")</f>
        <v>7.0714006514657991E-3</v>
      </c>
      <c r="F402" s="53">
        <f>IF($A401&lt;&gt;"",INDEX([1]Sizer!F:F,(ROW()-3)/3+7),"")</f>
        <v>0</v>
      </c>
      <c r="G402" s="53">
        <f>IF($A401&lt;&gt;"",INDEX([1]Sizer!G:G,(ROW()-3)/3+7),"")</f>
        <v>1.8592810009960162E-2</v>
      </c>
      <c r="H402" s="53">
        <f>IF($A401&lt;&gt;"",INDEX([1]Sizer!H:H,(ROW()-3)/3+7),"")</f>
        <v>0</v>
      </c>
      <c r="I402" s="53">
        <f>IF($A401&lt;&gt;"",INDEX([1]Sizer!I:I,(ROW()-3)/3+7),"")</f>
        <v>0</v>
      </c>
      <c r="J402" s="53">
        <f>IF($A401&lt;&gt;"",INDEX([1]Sizer!J:J,(ROW()-3)/3+7),"")</f>
        <v>0</v>
      </c>
      <c r="K402" s="53">
        <f>IF($A401&lt;&gt;"",INDEX([1]Sizer!K:K,(ROW()-3)/3+7),"")</f>
        <v>0</v>
      </c>
      <c r="L402" s="53">
        <f>IF($A401&lt;&gt;"",INDEX([1]Sizer!L:L,(ROW()-3)/3+7),"")</f>
        <v>1.5075833333333333E-2</v>
      </c>
      <c r="M402" s="53">
        <f>IF($A401&lt;&gt;"",INDEX([1]Sizer!M:M,(ROW()-3)/3+7),"")</f>
        <v>0</v>
      </c>
      <c r="N402" s="53">
        <f>IF($A401&lt;&gt;"",INDEX([1]Sizer!N:N,(ROW()-3)/3+7),"")</f>
        <v>0</v>
      </c>
      <c r="O402" s="53">
        <f>IF($A401&lt;&gt;"",INDEX([1]Sizer!O:O,(ROW()-3)/3+7),"")</f>
        <v>0</v>
      </c>
      <c r="P402" s="53">
        <f>IF($A401&lt;&gt;"",INDEX([1]Sizer!P:P,(ROW()-3)/3+7),"")</f>
        <v>2.3764860426929393E-2</v>
      </c>
      <c r="Q402" s="53">
        <f>IF($A401&lt;&gt;"",INDEX([1]Sizer!Q:Q,(ROW()-3)/3+7),"")</f>
        <v>2.1508454425363276E-2</v>
      </c>
      <c r="R402" s="53">
        <f>IF($A401&lt;&gt;"",INDEX([1]Sizer!R:R,(ROW()-3)/3+7),"")</f>
        <v>2.2359715670024226E-2</v>
      </c>
      <c r="S402" s="53">
        <f>IF($A401&lt;&gt;"",INDEX([1]Sizer!S:S,(ROW()-3)/3+7),"")</f>
        <v>0</v>
      </c>
      <c r="T402" s="53">
        <f>IF($A401&lt;&gt;"",INDEX([1]Sizer!T:T,(ROW()-3)/3+7),"")</f>
        <v>-3.1780124020887736E-2</v>
      </c>
      <c r="U402" s="53">
        <f>IF($A401&lt;&gt;"",INDEX([1]Sizer!U:U,(ROW()-3)/3+7),"")</f>
        <v>4.2997975352112673E-2</v>
      </c>
      <c r="V402" s="53">
        <f>IF($A401&lt;&gt;"",INDEX([1]Sizer!V:V,(ROW()-3)/3+7),"")</f>
        <v>3.0598148609899005E-2</v>
      </c>
      <c r="W402" s="53">
        <f>IF($A401&lt;&gt;"",INDEX([1]Sizer!W:W,(ROW()-3)/3+7),"")</f>
        <v>0</v>
      </c>
      <c r="X402" s="53">
        <f>IF($A401&lt;&gt;"",INDEX([1]Sizer!X:X,(ROW()-3)/3+7),"")</f>
        <v>0</v>
      </c>
      <c r="Y402" s="53">
        <f>IF($A401&lt;&gt;"",INDEX([1]Sizer!Y:Y,(ROW()-3)/3+7),"")</f>
        <v>0</v>
      </c>
      <c r="Z402" s="53">
        <f>IF($A401&lt;&gt;"",INDEX([1]Sizer!Z:Z,(ROW()-3)/3+7),"")</f>
        <v>0</v>
      </c>
      <c r="AA402" s="53">
        <f>IF($A401&lt;&gt;"",SUM($B402:$Z402),"")</f>
        <v>0.12863791628480503</v>
      </c>
    </row>
    <row r="403" spans="1:27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</row>
    <row r="404" spans="1:27" x14ac:dyDescent="0.2">
      <c r="A404" s="59">
        <f>IF(INDEX([1]Sizer!$A:$A,(ROW()-2)/3+7)&lt;&gt;"",INDEX([1]Sizer!$A:$A,(ROW()-2)/3+7),"")</f>
        <v>45436</v>
      </c>
      <c r="B404" s="51">
        <f>IF($A404&lt;&gt;"",INDEX([1]Sizer!EF:EF,(ROW()-2)/3+7),"")</f>
        <v>0</v>
      </c>
      <c r="C404" s="51">
        <f>IF($A404&lt;&gt;"",INDEX([1]Sizer!EG:EG,(ROW()-2)/3+7),"")</f>
        <v>0</v>
      </c>
      <c r="D404" s="51">
        <f>IF($A404&lt;&gt;"",INDEX([1]Sizer!EH:EH,(ROW()-2)/3+7),"")</f>
        <v>-0.5</v>
      </c>
      <c r="E404" s="51">
        <f>IF($A404&lt;&gt;"",INDEX([1]Sizer!EI:EI,(ROW()-2)/3+7),"")</f>
        <v>0.5</v>
      </c>
      <c r="F404" s="51">
        <f>IF($A404&lt;&gt;"",INDEX([1]Sizer!EJ:EJ,(ROW()-2)/3+7),"")</f>
        <v>0</v>
      </c>
      <c r="G404" s="51">
        <f>IF($A404&lt;&gt;"",INDEX([1]Sizer!EK:EK,(ROW()-2)/3+7),"")</f>
        <v>1.5</v>
      </c>
      <c r="H404" s="51">
        <f>IF($A404&lt;&gt;"",INDEX([1]Sizer!EL:EL,(ROW()-2)/3+7),"")</f>
        <v>0</v>
      </c>
      <c r="I404" s="51">
        <f>IF($A404&lt;&gt;"",INDEX([1]Sizer!EM:EM,(ROW()-2)/3+7),"")</f>
        <v>0</v>
      </c>
      <c r="J404" s="51">
        <f>IF($A404&lt;&gt;"",INDEX([1]Sizer!EN:EN,(ROW()-2)/3+7),"")</f>
        <v>0</v>
      </c>
      <c r="K404" s="51">
        <f>IF($A404&lt;&gt;"",INDEX([1]Sizer!EO:EO,(ROW()-2)/3+7),"")</f>
        <v>0</v>
      </c>
      <c r="L404" s="51">
        <f>IF($A404&lt;&gt;"",INDEX([1]Sizer!EP:EP,(ROW()-2)/3+7),"")</f>
        <v>0.5</v>
      </c>
      <c r="M404" s="51">
        <f>IF($A404&lt;&gt;"",INDEX([1]Sizer!EQ:EQ,(ROW()-2)/3+7),"")</f>
        <v>0</v>
      </c>
      <c r="N404" s="51">
        <f>IF($A404&lt;&gt;"",INDEX([1]Sizer!ER:ER,(ROW()-2)/3+7),"")</f>
        <v>0</v>
      </c>
      <c r="O404" s="51">
        <f>IF($A404&lt;&gt;"",INDEX([1]Sizer!ES:ES,(ROW()-2)/3+7),"")</f>
        <v>0</v>
      </c>
      <c r="P404" s="51">
        <f>IF($A404&lt;&gt;"",INDEX([1]Sizer!ET:ET,(ROW()-2)/3+7),"")</f>
        <v>2</v>
      </c>
      <c r="Q404" s="51">
        <f>IF($A404&lt;&gt;"",INDEX([1]Sizer!EU:EU,(ROW()-2)/3+7),"")</f>
        <v>1</v>
      </c>
      <c r="R404" s="51">
        <f>IF($A404&lt;&gt;"",INDEX([1]Sizer!EV:EV,(ROW()-2)/3+7),"")</f>
        <v>3</v>
      </c>
      <c r="S404" s="51">
        <f>IF($A404&lt;&gt;"",INDEX([1]Sizer!EW:EW,(ROW()-2)/3+7),"")</f>
        <v>0</v>
      </c>
      <c r="T404" s="51">
        <f>IF($A404&lt;&gt;"",INDEX([1]Sizer!EX:EX,(ROW()-2)/3+7),"")</f>
        <v>-1</v>
      </c>
      <c r="U404" s="51">
        <f>IF($A404&lt;&gt;"",INDEX([1]Sizer!EY:EY,(ROW()-2)/3+7),"")</f>
        <v>1.5</v>
      </c>
      <c r="V404" s="51">
        <f>IF($A404&lt;&gt;"",INDEX([1]Sizer!EZ:EZ,(ROW()-2)/3+7),"")</f>
        <v>1</v>
      </c>
      <c r="W404" s="51">
        <f>IF($A404&lt;&gt;"",INDEX([1]Sizer!FA:FA,(ROW()-2)/3+7),"")</f>
        <v>0</v>
      </c>
      <c r="X404" s="51">
        <f>IF($A404&lt;&gt;"",INDEX([1]Sizer!FB:FB,(ROW()-2)/3+7),"")</f>
        <v>0</v>
      </c>
      <c r="Y404" s="51">
        <f>IF($A404&lt;&gt;"",INDEX([1]Sizer!FC:FC,(ROW()-2)/3+7),"")</f>
        <v>0</v>
      </c>
      <c r="Z404" s="51">
        <f>IF($A404&lt;&gt;"",INDEX([1]Sizer!FD:FD,(ROW()-2)/3+7),"")</f>
        <v>0</v>
      </c>
      <c r="AA404" s="52">
        <f>IF($A404&lt;&gt;"",INDEX([1]Sizer!$AB:$AB,(ROW()-2)/3+7)*'[1]Dashboard (Model)'!$U$2,"")</f>
        <v>0.05</v>
      </c>
    </row>
    <row r="405" spans="1:27" x14ac:dyDescent="0.2">
      <c r="A405" s="59"/>
      <c r="B405" s="53">
        <f>IF($A404&lt;&gt;"",INDEX([1]Sizer!B:B,(ROW()-3)/3+7),"")</f>
        <v>0</v>
      </c>
      <c r="C405" s="53">
        <f>IF($A404&lt;&gt;"",INDEX([1]Sizer!C:C,(ROW()-3)/3+7),"")</f>
        <v>0</v>
      </c>
      <c r="D405" s="53">
        <f>IF($A404&lt;&gt;"",INDEX([1]Sizer!D:D,(ROW()-3)/3+7),"")</f>
        <v>-2.1551158173395101E-2</v>
      </c>
      <c r="E405" s="53">
        <f>IF($A404&lt;&gt;"",INDEX([1]Sizer!E:E,(ROW()-3)/3+7),"")</f>
        <v>7.0714006514657991E-3</v>
      </c>
      <c r="F405" s="53">
        <f>IF($A404&lt;&gt;"",INDEX([1]Sizer!F:F,(ROW()-3)/3+7),"")</f>
        <v>0</v>
      </c>
      <c r="G405" s="53">
        <f>IF($A404&lt;&gt;"",INDEX([1]Sizer!G:G,(ROW()-3)/3+7),"")</f>
        <v>1.8592810009960162E-2</v>
      </c>
      <c r="H405" s="53">
        <f>IF($A404&lt;&gt;"",INDEX([1]Sizer!H:H,(ROW()-3)/3+7),"")</f>
        <v>0</v>
      </c>
      <c r="I405" s="53">
        <f>IF($A404&lt;&gt;"",INDEX([1]Sizer!I:I,(ROW()-3)/3+7),"")</f>
        <v>0</v>
      </c>
      <c r="J405" s="53">
        <f>IF($A404&lt;&gt;"",INDEX([1]Sizer!J:J,(ROW()-3)/3+7),"")</f>
        <v>0</v>
      </c>
      <c r="K405" s="53">
        <f>IF($A404&lt;&gt;"",INDEX([1]Sizer!K:K,(ROW()-3)/3+7),"")</f>
        <v>0</v>
      </c>
      <c r="L405" s="53">
        <f>IF($A404&lt;&gt;"",INDEX([1]Sizer!L:L,(ROW()-3)/3+7),"")</f>
        <v>1.5075833333333333E-2</v>
      </c>
      <c r="M405" s="53">
        <f>IF($A404&lt;&gt;"",INDEX([1]Sizer!M:M,(ROW()-3)/3+7),"")</f>
        <v>0</v>
      </c>
      <c r="N405" s="53">
        <f>IF($A404&lt;&gt;"",INDEX([1]Sizer!N:N,(ROW()-3)/3+7),"")</f>
        <v>0</v>
      </c>
      <c r="O405" s="53">
        <f>IF($A404&lt;&gt;"",INDEX([1]Sizer!O:O,(ROW()-3)/3+7),"")</f>
        <v>0</v>
      </c>
      <c r="P405" s="53">
        <f>IF($A404&lt;&gt;"",INDEX([1]Sizer!P:P,(ROW()-3)/3+7),"")</f>
        <v>2.3764860426929393E-2</v>
      </c>
      <c r="Q405" s="53">
        <f>IF($A404&lt;&gt;"",INDEX([1]Sizer!Q:Q,(ROW()-3)/3+7),"")</f>
        <v>2.1508454425363276E-2</v>
      </c>
      <c r="R405" s="53">
        <f>IF($A404&lt;&gt;"",INDEX([1]Sizer!R:R,(ROW()-3)/3+7),"")</f>
        <v>2.2359715670024226E-2</v>
      </c>
      <c r="S405" s="53">
        <f>IF($A404&lt;&gt;"",INDEX([1]Sizer!S:S,(ROW()-3)/3+7),"")</f>
        <v>0</v>
      </c>
      <c r="T405" s="53">
        <f>IF($A404&lt;&gt;"",INDEX([1]Sizer!T:T,(ROW()-3)/3+7),"")</f>
        <v>-3.1780124020887736E-2</v>
      </c>
      <c r="U405" s="53">
        <f>IF($A404&lt;&gt;"",INDEX([1]Sizer!U:U,(ROW()-3)/3+7),"")</f>
        <v>4.2997975352112673E-2</v>
      </c>
      <c r="V405" s="53">
        <f>IF($A404&lt;&gt;"",INDEX([1]Sizer!V:V,(ROW()-3)/3+7),"")</f>
        <v>2.5434765625000005E-2</v>
      </c>
      <c r="W405" s="53">
        <f>IF($A404&lt;&gt;"",INDEX([1]Sizer!W:W,(ROW()-3)/3+7),"")</f>
        <v>0</v>
      </c>
      <c r="X405" s="53">
        <f>IF($A404&lt;&gt;"",INDEX([1]Sizer!X:X,(ROW()-3)/3+7),"")</f>
        <v>0</v>
      </c>
      <c r="Y405" s="53">
        <f>IF($A404&lt;&gt;"",INDEX([1]Sizer!Y:Y,(ROW()-3)/3+7),"")</f>
        <v>0</v>
      </c>
      <c r="Z405" s="53">
        <f>IF($A404&lt;&gt;"",INDEX([1]Sizer!Z:Z,(ROW()-3)/3+7),"")</f>
        <v>0</v>
      </c>
      <c r="AA405" s="53">
        <f>IF($A404&lt;&gt;"",SUM($B405:$Z405),"")</f>
        <v>0.12347453329990603</v>
      </c>
    </row>
    <row r="406" spans="1:27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</row>
    <row r="407" spans="1:27" x14ac:dyDescent="0.2">
      <c r="A407" s="59">
        <f>IF(INDEX([1]Sizer!$A:$A,(ROW()-2)/3+7)&lt;&gt;"",INDEX([1]Sizer!$A:$A,(ROW()-2)/3+7),"")</f>
        <v>45440</v>
      </c>
      <c r="B407" s="51">
        <f>IF($A407&lt;&gt;"",INDEX([1]Sizer!EF:EF,(ROW()-2)/3+7),"")</f>
        <v>0</v>
      </c>
      <c r="C407" s="51">
        <f>IF($A407&lt;&gt;"",INDEX([1]Sizer!EG:EG,(ROW()-2)/3+7),"")</f>
        <v>0</v>
      </c>
      <c r="D407" s="51">
        <f>IF($A407&lt;&gt;"",INDEX([1]Sizer!EH:EH,(ROW()-2)/3+7),"")</f>
        <v>-0.5</v>
      </c>
      <c r="E407" s="51">
        <f>IF($A407&lt;&gt;"",INDEX([1]Sizer!EI:EI,(ROW()-2)/3+7),"")</f>
        <v>0.5</v>
      </c>
      <c r="F407" s="51">
        <f>IF($A407&lt;&gt;"",INDEX([1]Sizer!EJ:EJ,(ROW()-2)/3+7),"")</f>
        <v>0</v>
      </c>
      <c r="G407" s="51">
        <f>IF($A407&lt;&gt;"",INDEX([1]Sizer!EK:EK,(ROW()-2)/3+7),"")</f>
        <v>1.5</v>
      </c>
      <c r="H407" s="51">
        <f>IF($A407&lt;&gt;"",INDEX([1]Sizer!EL:EL,(ROW()-2)/3+7),"")</f>
        <v>0</v>
      </c>
      <c r="I407" s="51">
        <f>IF($A407&lt;&gt;"",INDEX([1]Sizer!EM:EM,(ROW()-2)/3+7),"")</f>
        <v>0</v>
      </c>
      <c r="J407" s="51">
        <f>IF($A407&lt;&gt;"",INDEX([1]Sizer!EN:EN,(ROW()-2)/3+7),"")</f>
        <v>0</v>
      </c>
      <c r="K407" s="51">
        <f>IF($A407&lt;&gt;"",INDEX([1]Sizer!EO:EO,(ROW()-2)/3+7),"")</f>
        <v>0</v>
      </c>
      <c r="L407" s="51">
        <f>IF($A407&lt;&gt;"",INDEX([1]Sizer!EP:EP,(ROW()-2)/3+7),"")</f>
        <v>0.5</v>
      </c>
      <c r="M407" s="51">
        <f>IF($A407&lt;&gt;"",INDEX([1]Sizer!EQ:EQ,(ROW()-2)/3+7),"")</f>
        <v>0</v>
      </c>
      <c r="N407" s="51">
        <f>IF($A407&lt;&gt;"",INDEX([1]Sizer!ER:ER,(ROW()-2)/3+7),"")</f>
        <v>0</v>
      </c>
      <c r="O407" s="51">
        <f>IF($A407&lt;&gt;"",INDEX([1]Sizer!ES:ES,(ROW()-2)/3+7),"")</f>
        <v>0</v>
      </c>
      <c r="P407" s="51">
        <f>IF($A407&lt;&gt;"",INDEX([1]Sizer!ET:ET,(ROW()-2)/3+7),"")</f>
        <v>1.5</v>
      </c>
      <c r="Q407" s="51">
        <f>IF($A407&lt;&gt;"",INDEX([1]Sizer!EU:EU,(ROW()-2)/3+7),"")</f>
        <v>1</v>
      </c>
      <c r="R407" s="51">
        <f>IF($A407&lt;&gt;"",INDEX([1]Sizer!EV:EV,(ROW()-2)/3+7),"")</f>
        <v>3</v>
      </c>
      <c r="S407" s="51">
        <f>IF($A407&lt;&gt;"",INDEX([1]Sizer!EW:EW,(ROW()-2)/3+7),"")</f>
        <v>0</v>
      </c>
      <c r="T407" s="51">
        <f>IF($A407&lt;&gt;"",INDEX([1]Sizer!EX:EX,(ROW()-2)/3+7),"")</f>
        <v>-1</v>
      </c>
      <c r="U407" s="51">
        <f>IF($A407&lt;&gt;"",INDEX([1]Sizer!EY:EY,(ROW()-2)/3+7),"")</f>
        <v>1.5</v>
      </c>
      <c r="V407" s="51">
        <f>IF($A407&lt;&gt;"",INDEX([1]Sizer!EZ:EZ,(ROW()-2)/3+7),"")</f>
        <v>1</v>
      </c>
      <c r="W407" s="51">
        <f>IF($A407&lt;&gt;"",INDEX([1]Sizer!FA:FA,(ROW()-2)/3+7),"")</f>
        <v>0</v>
      </c>
      <c r="X407" s="51">
        <f>IF($A407&lt;&gt;"",INDEX([1]Sizer!FB:FB,(ROW()-2)/3+7),"")</f>
        <v>0</v>
      </c>
      <c r="Y407" s="51">
        <f>IF($A407&lt;&gt;"",INDEX([1]Sizer!FC:FC,(ROW()-2)/3+7),"")</f>
        <v>0</v>
      </c>
      <c r="Z407" s="51">
        <f>IF($A407&lt;&gt;"",INDEX([1]Sizer!FD:FD,(ROW()-2)/3+7),"")</f>
        <v>0</v>
      </c>
      <c r="AA407" s="52">
        <f>IF($A407&lt;&gt;"",INDEX([1]Sizer!$AB:$AB,(ROW()-2)/3+7)*'[1]Dashboard (Model)'!$U$2,"")</f>
        <v>0.05</v>
      </c>
    </row>
    <row r="408" spans="1:27" x14ac:dyDescent="0.2">
      <c r="A408" s="59"/>
      <c r="B408" s="53">
        <f>IF($A407&lt;&gt;"",INDEX([1]Sizer!B:B,(ROW()-3)/3+7),"")</f>
        <v>0</v>
      </c>
      <c r="C408" s="53">
        <f>IF($A407&lt;&gt;"",INDEX([1]Sizer!C:C,(ROW()-3)/3+7),"")</f>
        <v>0</v>
      </c>
      <c r="D408" s="53">
        <f>IF($A407&lt;&gt;"",INDEX([1]Sizer!D:D,(ROW()-3)/3+7),"")</f>
        <v>-2.1551158173395101E-2</v>
      </c>
      <c r="E408" s="53">
        <f>IF($A407&lt;&gt;"",INDEX([1]Sizer!E:E,(ROW()-3)/3+7),"")</f>
        <v>7.0714006514657991E-3</v>
      </c>
      <c r="F408" s="53">
        <f>IF($A407&lt;&gt;"",INDEX([1]Sizer!F:F,(ROW()-3)/3+7),"")</f>
        <v>0</v>
      </c>
      <c r="G408" s="53">
        <f>IF($A407&lt;&gt;"",INDEX([1]Sizer!G:G,(ROW()-3)/3+7),"")</f>
        <v>1.8592810009960162E-2</v>
      </c>
      <c r="H408" s="53">
        <f>IF($A407&lt;&gt;"",INDEX([1]Sizer!H:H,(ROW()-3)/3+7),"")</f>
        <v>0</v>
      </c>
      <c r="I408" s="53">
        <f>IF($A407&lt;&gt;"",INDEX([1]Sizer!I:I,(ROW()-3)/3+7),"")</f>
        <v>0</v>
      </c>
      <c r="J408" s="53">
        <f>IF($A407&lt;&gt;"",INDEX([1]Sizer!J:J,(ROW()-3)/3+7),"")</f>
        <v>0</v>
      </c>
      <c r="K408" s="53">
        <f>IF($A407&lt;&gt;"",INDEX([1]Sizer!K:K,(ROW()-3)/3+7),"")</f>
        <v>0</v>
      </c>
      <c r="L408" s="53">
        <f>IF($A407&lt;&gt;"",INDEX([1]Sizer!L:L,(ROW()-3)/3+7),"")</f>
        <v>1.5075833333333333E-2</v>
      </c>
      <c r="M408" s="53">
        <f>IF($A407&lt;&gt;"",INDEX([1]Sizer!M:M,(ROW()-3)/3+7),"")</f>
        <v>0</v>
      </c>
      <c r="N408" s="53">
        <f>IF($A407&lt;&gt;"",INDEX([1]Sizer!N:N,(ROW()-3)/3+7),"")</f>
        <v>0</v>
      </c>
      <c r="O408" s="53">
        <f>IF($A407&lt;&gt;"",INDEX([1]Sizer!O:O,(ROW()-3)/3+7),"")</f>
        <v>0</v>
      </c>
      <c r="P408" s="53">
        <f>IF($A407&lt;&gt;"",INDEX([1]Sizer!P:P,(ROW()-3)/3+7),"")</f>
        <v>2.1611347358997317E-2</v>
      </c>
      <c r="Q408" s="53">
        <f>IF($A407&lt;&gt;"",INDEX([1]Sizer!Q:Q,(ROW()-3)/3+7),"")</f>
        <v>2.1508454425363276E-2</v>
      </c>
      <c r="R408" s="53">
        <f>IF($A407&lt;&gt;"",INDEX([1]Sizer!R:R,(ROW()-3)/3+7),"")</f>
        <v>2.2359715670024226E-2</v>
      </c>
      <c r="S408" s="53">
        <f>IF($A407&lt;&gt;"",INDEX([1]Sizer!S:S,(ROW()-3)/3+7),"")</f>
        <v>0</v>
      </c>
      <c r="T408" s="53">
        <f>IF($A407&lt;&gt;"",INDEX([1]Sizer!T:T,(ROW()-3)/3+7),"")</f>
        <v>-3.1780124020887736E-2</v>
      </c>
      <c r="U408" s="53">
        <f>IF($A407&lt;&gt;"",INDEX([1]Sizer!U:U,(ROW()-3)/3+7),"")</f>
        <v>4.2997975352112673E-2</v>
      </c>
      <c r="V408" s="53">
        <f>IF($A407&lt;&gt;"",INDEX([1]Sizer!V:V,(ROW()-3)/3+7),"")</f>
        <v>2.5434765625000005E-2</v>
      </c>
      <c r="W408" s="53">
        <f>IF($A407&lt;&gt;"",INDEX([1]Sizer!W:W,(ROW()-3)/3+7),"")</f>
        <v>0</v>
      </c>
      <c r="X408" s="53">
        <f>IF($A407&lt;&gt;"",INDEX([1]Sizer!X:X,(ROW()-3)/3+7),"")</f>
        <v>0</v>
      </c>
      <c r="Y408" s="53">
        <f>IF($A407&lt;&gt;"",INDEX([1]Sizer!Y:Y,(ROW()-3)/3+7),"")</f>
        <v>0</v>
      </c>
      <c r="Z408" s="53">
        <f>IF($A407&lt;&gt;"",INDEX([1]Sizer!Z:Z,(ROW()-3)/3+7),"")</f>
        <v>0</v>
      </c>
      <c r="AA408" s="53">
        <f>IF($A407&lt;&gt;"",SUM($B408:$Z408),"")</f>
        <v>0.12132102023197396</v>
      </c>
    </row>
    <row r="409" spans="1:27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</row>
    <row r="410" spans="1:27" x14ac:dyDescent="0.2">
      <c r="A410" s="59">
        <f>IF(INDEX([1]Sizer!$A:$A,(ROW()-2)/3+7)&lt;&gt;"",INDEX([1]Sizer!$A:$A,(ROW()-2)/3+7),"")</f>
        <v>45441</v>
      </c>
      <c r="B410" s="51">
        <f>IF($A410&lt;&gt;"",INDEX([1]Sizer!EF:EF,(ROW()-2)/3+7),"")</f>
        <v>0</v>
      </c>
      <c r="C410" s="51">
        <f>IF($A410&lt;&gt;"",INDEX([1]Sizer!EG:EG,(ROW()-2)/3+7),"")</f>
        <v>0</v>
      </c>
      <c r="D410" s="51">
        <f>IF($A410&lt;&gt;"",INDEX([1]Sizer!EH:EH,(ROW()-2)/3+7),"")</f>
        <v>-0.5</v>
      </c>
      <c r="E410" s="51">
        <f>IF($A410&lt;&gt;"",INDEX([1]Sizer!EI:EI,(ROW()-2)/3+7),"")</f>
        <v>0.5</v>
      </c>
      <c r="F410" s="51">
        <f>IF($A410&lt;&gt;"",INDEX([1]Sizer!EJ:EJ,(ROW()-2)/3+7),"")</f>
        <v>0</v>
      </c>
      <c r="G410" s="51">
        <f>IF($A410&lt;&gt;"",INDEX([1]Sizer!EK:EK,(ROW()-2)/3+7),"")</f>
        <v>1.5</v>
      </c>
      <c r="H410" s="51">
        <f>IF($A410&lt;&gt;"",INDEX([1]Sizer!EL:EL,(ROW()-2)/3+7),"")</f>
        <v>0</v>
      </c>
      <c r="I410" s="51">
        <f>IF($A410&lt;&gt;"",INDEX([1]Sizer!EM:EM,(ROW()-2)/3+7),"")</f>
        <v>1.5</v>
      </c>
      <c r="J410" s="51">
        <f>IF($A410&lt;&gt;"",INDEX([1]Sizer!EN:EN,(ROW()-2)/3+7),"")</f>
        <v>0.5</v>
      </c>
      <c r="K410" s="51">
        <f>IF($A410&lt;&gt;"",INDEX([1]Sizer!EO:EO,(ROW()-2)/3+7),"")</f>
        <v>0</v>
      </c>
      <c r="L410" s="51">
        <f>IF($A410&lt;&gt;"",INDEX([1]Sizer!EP:EP,(ROW()-2)/3+7),"")</f>
        <v>0.5</v>
      </c>
      <c r="M410" s="51">
        <f>IF($A410&lt;&gt;"",INDEX([1]Sizer!EQ:EQ,(ROW()-2)/3+7),"")</f>
        <v>0</v>
      </c>
      <c r="N410" s="51">
        <f>IF($A410&lt;&gt;"",INDEX([1]Sizer!ER:ER,(ROW()-2)/3+7),"")</f>
        <v>0</v>
      </c>
      <c r="O410" s="51">
        <f>IF($A410&lt;&gt;"",INDEX([1]Sizer!ES:ES,(ROW()-2)/3+7),"")</f>
        <v>0</v>
      </c>
      <c r="P410" s="51">
        <f>IF($A410&lt;&gt;"",INDEX([1]Sizer!ET:ET,(ROW()-2)/3+7),"")</f>
        <v>0</v>
      </c>
      <c r="Q410" s="51">
        <f>IF($A410&lt;&gt;"",INDEX([1]Sizer!EU:EU,(ROW()-2)/3+7),"")</f>
        <v>-1</v>
      </c>
      <c r="R410" s="51">
        <f>IF($A410&lt;&gt;"",INDEX([1]Sizer!EV:EV,(ROW()-2)/3+7),"")</f>
        <v>3</v>
      </c>
      <c r="S410" s="51">
        <f>IF($A410&lt;&gt;"",INDEX([1]Sizer!EW:EW,(ROW()-2)/3+7),"")</f>
        <v>0</v>
      </c>
      <c r="T410" s="51">
        <f>IF($A410&lt;&gt;"",INDEX([1]Sizer!EX:EX,(ROW()-2)/3+7),"")</f>
        <v>-1</v>
      </c>
      <c r="U410" s="51">
        <f>IF($A410&lt;&gt;"",INDEX([1]Sizer!EY:EY,(ROW()-2)/3+7),"")</f>
        <v>2</v>
      </c>
      <c r="V410" s="51">
        <f>IF($A410&lt;&gt;"",INDEX([1]Sizer!EZ:EZ,(ROW()-2)/3+7),"")</f>
        <v>1</v>
      </c>
      <c r="W410" s="51">
        <f>IF($A410&lt;&gt;"",INDEX([1]Sizer!FA:FA,(ROW()-2)/3+7),"")</f>
        <v>0</v>
      </c>
      <c r="X410" s="51">
        <f>IF($A410&lt;&gt;"",INDEX([1]Sizer!FB:FB,(ROW()-2)/3+7),"")</f>
        <v>0</v>
      </c>
      <c r="Y410" s="51">
        <f>IF($A410&lt;&gt;"",INDEX([1]Sizer!FC:FC,(ROW()-2)/3+7),"")</f>
        <v>0</v>
      </c>
      <c r="Z410" s="51">
        <f>IF($A410&lt;&gt;"",INDEX([1]Sizer!FD:FD,(ROW()-2)/3+7),"")</f>
        <v>0</v>
      </c>
      <c r="AA410" s="52">
        <f>IF($A410&lt;&gt;"",INDEX([1]Sizer!$AB:$AB,(ROW()-2)/3+7)*'[1]Dashboard (Model)'!$U$2,"")</f>
        <v>0.11</v>
      </c>
    </row>
    <row r="411" spans="1:27" x14ac:dyDescent="0.2">
      <c r="A411" s="59"/>
      <c r="B411" s="53">
        <f>IF($A410&lt;&gt;"",INDEX([1]Sizer!B:B,(ROW()-3)/3+7),"")</f>
        <v>0</v>
      </c>
      <c r="C411" s="53">
        <f>IF($A410&lt;&gt;"",INDEX([1]Sizer!C:C,(ROW()-3)/3+7),"")</f>
        <v>0</v>
      </c>
      <c r="D411" s="53">
        <f>IF($A410&lt;&gt;"",INDEX([1]Sizer!D:D,(ROW()-3)/3+7),"")</f>
        <v>-2.1551158173395101E-2</v>
      </c>
      <c r="E411" s="53">
        <f>IF($A410&lt;&gt;"",INDEX([1]Sizer!E:E,(ROW()-3)/3+7),"")</f>
        <v>7.0714006514657991E-3</v>
      </c>
      <c r="F411" s="53">
        <f>IF($A410&lt;&gt;"",INDEX([1]Sizer!F:F,(ROW()-3)/3+7),"")</f>
        <v>0</v>
      </c>
      <c r="G411" s="53">
        <f>IF($A410&lt;&gt;"",INDEX([1]Sizer!G:G,(ROW()-3)/3+7),"")</f>
        <v>1.8592810009960162E-2</v>
      </c>
      <c r="H411" s="53">
        <f>IF($A410&lt;&gt;"",INDEX([1]Sizer!H:H,(ROW()-3)/3+7),"")</f>
        <v>0</v>
      </c>
      <c r="I411" s="53">
        <f>IF($A410&lt;&gt;"",INDEX([1]Sizer!I:I,(ROW()-3)/3+7),"")</f>
        <v>0.05</v>
      </c>
      <c r="J411" s="53">
        <f>IF($A410&lt;&gt;"",INDEX([1]Sizer!J:J,(ROW()-3)/3+7),"")</f>
        <v>2.1825054611650477E-2</v>
      </c>
      <c r="K411" s="53">
        <f>IF($A410&lt;&gt;"",INDEX([1]Sizer!K:K,(ROW()-3)/3+7),"")</f>
        <v>0</v>
      </c>
      <c r="L411" s="53">
        <f>IF($A410&lt;&gt;"",INDEX([1]Sizer!L:L,(ROW()-3)/3+7),"")</f>
        <v>1.5075833333333333E-2</v>
      </c>
      <c r="M411" s="53">
        <f>IF($A410&lt;&gt;"",INDEX([1]Sizer!M:M,(ROW()-3)/3+7),"")</f>
        <v>0</v>
      </c>
      <c r="N411" s="53">
        <f>IF($A410&lt;&gt;"",INDEX([1]Sizer!N:N,(ROW()-3)/3+7),"")</f>
        <v>0</v>
      </c>
      <c r="O411" s="53">
        <f>IF($A410&lt;&gt;"",INDEX([1]Sizer!O:O,(ROW()-3)/3+7),"")</f>
        <v>0</v>
      </c>
      <c r="P411" s="53">
        <f>IF($A410&lt;&gt;"",INDEX([1]Sizer!P:P,(ROW()-3)/3+7),"")</f>
        <v>0</v>
      </c>
      <c r="Q411" s="53">
        <f>IF($A410&lt;&gt;"",INDEX([1]Sizer!Q:Q,(ROW()-3)/3+7),"")</f>
        <v>-0.05</v>
      </c>
      <c r="R411" s="53">
        <f>IF($A410&lt;&gt;"",INDEX([1]Sizer!R:R,(ROW()-3)/3+7),"")</f>
        <v>2.2359715670024226E-2</v>
      </c>
      <c r="S411" s="53">
        <f>IF($A410&lt;&gt;"",INDEX([1]Sizer!S:S,(ROW()-3)/3+7),"")</f>
        <v>0</v>
      </c>
      <c r="T411" s="53">
        <f>IF($A410&lt;&gt;"",INDEX([1]Sizer!T:T,(ROW()-3)/3+7),"")</f>
        <v>-3.1780124020887736E-2</v>
      </c>
      <c r="U411" s="53">
        <f>IF($A410&lt;&gt;"",INDEX([1]Sizer!U:U,(ROW()-3)/3+7),"")</f>
        <v>0.05</v>
      </c>
      <c r="V411" s="53">
        <f>IF($A410&lt;&gt;"",INDEX([1]Sizer!V:V,(ROW()-3)/3+7),"")</f>
        <v>2.5434765625000005E-2</v>
      </c>
      <c r="W411" s="53">
        <f>IF($A410&lt;&gt;"",INDEX([1]Sizer!W:W,(ROW()-3)/3+7),"")</f>
        <v>0</v>
      </c>
      <c r="X411" s="53">
        <f>IF($A410&lt;&gt;"",INDEX([1]Sizer!X:X,(ROW()-3)/3+7),"")</f>
        <v>0</v>
      </c>
      <c r="Y411" s="53">
        <f>IF($A410&lt;&gt;"",INDEX([1]Sizer!Y:Y,(ROW()-3)/3+7),"")</f>
        <v>0</v>
      </c>
      <c r="Z411" s="53">
        <f>IF($A410&lt;&gt;"",INDEX([1]Sizer!Z:Z,(ROW()-3)/3+7),"")</f>
        <v>0</v>
      </c>
      <c r="AA411" s="53">
        <f>IF($A410&lt;&gt;"",SUM($B411:$Z411),"")</f>
        <v>0.10702829770715115</v>
      </c>
    </row>
    <row r="412" spans="1:27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</row>
    <row r="413" spans="1:27" x14ac:dyDescent="0.2">
      <c r="A413" s="59">
        <f>IF(INDEX([1]Sizer!$A:$A,(ROW()-2)/3+7)&lt;&gt;"",INDEX([1]Sizer!$A:$A,(ROW()-2)/3+7),"")</f>
        <v>45442</v>
      </c>
      <c r="B413" s="51">
        <f>IF($A413&lt;&gt;"",INDEX([1]Sizer!EF:EF,(ROW()-2)/3+7),"")</f>
        <v>0</v>
      </c>
      <c r="C413" s="51">
        <f>IF($A413&lt;&gt;"",INDEX([1]Sizer!EG:EG,(ROW()-2)/3+7),"")</f>
        <v>0.5</v>
      </c>
      <c r="D413" s="51">
        <f>IF($A413&lt;&gt;"",INDEX([1]Sizer!EH:EH,(ROW()-2)/3+7),"")</f>
        <v>0</v>
      </c>
      <c r="E413" s="51">
        <f>IF($A413&lt;&gt;"",INDEX([1]Sizer!EI:EI,(ROW()-2)/3+7),"")</f>
        <v>0.5</v>
      </c>
      <c r="F413" s="51">
        <f>IF($A413&lt;&gt;"",INDEX([1]Sizer!EJ:EJ,(ROW()-2)/3+7),"")</f>
        <v>0</v>
      </c>
      <c r="G413" s="51">
        <f>IF($A413&lt;&gt;"",INDEX([1]Sizer!EK:EK,(ROW()-2)/3+7),"")</f>
        <v>1.5</v>
      </c>
      <c r="H413" s="51">
        <f>IF($A413&lt;&gt;"",INDEX([1]Sizer!EL:EL,(ROW()-2)/3+7),"")</f>
        <v>0</v>
      </c>
      <c r="I413" s="51">
        <f>IF($A413&lt;&gt;"",INDEX([1]Sizer!EM:EM,(ROW()-2)/3+7),"")</f>
        <v>1</v>
      </c>
      <c r="J413" s="51">
        <f>IF($A413&lt;&gt;"",INDEX([1]Sizer!EN:EN,(ROW()-2)/3+7),"")</f>
        <v>0</v>
      </c>
      <c r="K413" s="51">
        <f>IF($A413&lt;&gt;"",INDEX([1]Sizer!EO:EO,(ROW()-2)/3+7),"")</f>
        <v>0</v>
      </c>
      <c r="L413" s="51">
        <f>IF($A413&lt;&gt;"",INDEX([1]Sizer!EP:EP,(ROW()-2)/3+7),"")</f>
        <v>1</v>
      </c>
      <c r="M413" s="51">
        <f>IF($A413&lt;&gt;"",INDEX([1]Sizer!EQ:EQ,(ROW()-2)/3+7),"")</f>
        <v>0</v>
      </c>
      <c r="N413" s="51">
        <f>IF($A413&lt;&gt;"",INDEX([1]Sizer!ER:ER,(ROW()-2)/3+7),"")</f>
        <v>0</v>
      </c>
      <c r="O413" s="51">
        <f>IF($A413&lt;&gt;"",INDEX([1]Sizer!ES:ES,(ROW()-2)/3+7),"")</f>
        <v>0</v>
      </c>
      <c r="P413" s="51">
        <f>IF($A413&lt;&gt;"",INDEX([1]Sizer!ET:ET,(ROW()-2)/3+7),"")</f>
        <v>0</v>
      </c>
      <c r="Q413" s="51">
        <f>IF($A413&lt;&gt;"",INDEX([1]Sizer!EU:EU,(ROW()-2)/3+7),"")</f>
        <v>-1</v>
      </c>
      <c r="R413" s="51">
        <f>IF($A413&lt;&gt;"",INDEX([1]Sizer!EV:EV,(ROW()-2)/3+7),"")</f>
        <v>3</v>
      </c>
      <c r="S413" s="51">
        <f>IF($A413&lt;&gt;"",INDEX([1]Sizer!EW:EW,(ROW()-2)/3+7),"")</f>
        <v>0</v>
      </c>
      <c r="T413" s="51">
        <f>IF($A413&lt;&gt;"",INDEX([1]Sizer!EX:EX,(ROW()-2)/3+7),"")</f>
        <v>-1</v>
      </c>
      <c r="U413" s="51">
        <f>IF($A413&lt;&gt;"",INDEX([1]Sizer!EY:EY,(ROW()-2)/3+7),"")</f>
        <v>2.5</v>
      </c>
      <c r="V413" s="51">
        <f>IF($A413&lt;&gt;"",INDEX([1]Sizer!EZ:EZ,(ROW()-2)/3+7),"")</f>
        <v>1</v>
      </c>
      <c r="W413" s="51">
        <f>IF($A413&lt;&gt;"",INDEX([1]Sizer!FA:FA,(ROW()-2)/3+7),"")</f>
        <v>0</v>
      </c>
      <c r="X413" s="51">
        <f>IF($A413&lt;&gt;"",INDEX([1]Sizer!FB:FB,(ROW()-2)/3+7),"")</f>
        <v>0</v>
      </c>
      <c r="Y413" s="51">
        <f>IF($A413&lt;&gt;"",INDEX([1]Sizer!FC:FC,(ROW()-2)/3+7),"")</f>
        <v>0</v>
      </c>
      <c r="Z413" s="51">
        <f>IF($A413&lt;&gt;"",INDEX([1]Sizer!FD:FD,(ROW()-2)/3+7),"")</f>
        <v>0</v>
      </c>
      <c r="AA413" s="52">
        <f>IF($A413&lt;&gt;"",INDEX([1]Sizer!$AB:$AB,(ROW()-2)/3+7)*'[1]Dashboard (Model)'!$U$2,"")</f>
        <v>0.08</v>
      </c>
    </row>
    <row r="414" spans="1:27" x14ac:dyDescent="0.2">
      <c r="A414" s="59"/>
      <c r="B414" s="53">
        <f>IF($A413&lt;&gt;"",INDEX([1]Sizer!B:B,(ROW()-3)/3+7),"")</f>
        <v>0</v>
      </c>
      <c r="C414" s="53">
        <f>IF($A413&lt;&gt;"",INDEX([1]Sizer!C:C,(ROW()-3)/3+7),"")</f>
        <v>1.1492962184873952E-2</v>
      </c>
      <c r="D414" s="53">
        <f>IF($A413&lt;&gt;"",INDEX([1]Sizer!D:D,(ROW()-3)/3+7),"")</f>
        <v>0</v>
      </c>
      <c r="E414" s="53">
        <f>IF($A413&lt;&gt;"",INDEX([1]Sizer!E:E,(ROW()-3)/3+7),"")</f>
        <v>7.0714006514657991E-3</v>
      </c>
      <c r="F414" s="53">
        <f>IF($A413&lt;&gt;"",INDEX([1]Sizer!F:F,(ROW()-3)/3+7),"")</f>
        <v>0</v>
      </c>
      <c r="G414" s="53">
        <f>IF($A413&lt;&gt;"",INDEX([1]Sizer!G:G,(ROW()-3)/3+7),"")</f>
        <v>1.8592810009960162E-2</v>
      </c>
      <c r="H414" s="53">
        <f>IF($A413&lt;&gt;"",INDEX([1]Sizer!H:H,(ROW()-3)/3+7),"")</f>
        <v>0</v>
      </c>
      <c r="I414" s="53">
        <f>IF($A413&lt;&gt;"",INDEX([1]Sizer!I:I,(ROW()-3)/3+7),"")</f>
        <v>4.5588750000000004E-2</v>
      </c>
      <c r="J414" s="53">
        <f>IF($A413&lt;&gt;"",INDEX([1]Sizer!J:J,(ROW()-3)/3+7),"")</f>
        <v>0</v>
      </c>
      <c r="K414" s="53">
        <f>IF($A413&lt;&gt;"",INDEX([1]Sizer!K:K,(ROW()-3)/3+7),"")</f>
        <v>0</v>
      </c>
      <c r="L414" s="53">
        <f>IF($A413&lt;&gt;"",INDEX([1]Sizer!L:L,(ROW()-3)/3+7),"")</f>
        <v>0.05</v>
      </c>
      <c r="M414" s="53">
        <f>IF($A413&lt;&gt;"",INDEX([1]Sizer!M:M,(ROW()-3)/3+7),"")</f>
        <v>0</v>
      </c>
      <c r="N414" s="53">
        <f>IF($A413&lt;&gt;"",INDEX([1]Sizer!N:N,(ROW()-3)/3+7),"")</f>
        <v>0</v>
      </c>
      <c r="O414" s="53">
        <f>IF($A413&lt;&gt;"",INDEX([1]Sizer!O:O,(ROW()-3)/3+7),"")</f>
        <v>0</v>
      </c>
      <c r="P414" s="53">
        <f>IF($A413&lt;&gt;"",INDEX([1]Sizer!P:P,(ROW()-3)/3+7),"")</f>
        <v>0</v>
      </c>
      <c r="Q414" s="53">
        <f>IF($A413&lt;&gt;"",INDEX([1]Sizer!Q:Q,(ROW()-3)/3+7),"")</f>
        <v>-0.05</v>
      </c>
      <c r="R414" s="53">
        <f>IF($A413&lt;&gt;"",INDEX([1]Sizer!R:R,(ROW()-3)/3+7),"")</f>
        <v>2.2359715670024226E-2</v>
      </c>
      <c r="S414" s="53">
        <f>IF($A413&lt;&gt;"",INDEX([1]Sizer!S:S,(ROW()-3)/3+7),"")</f>
        <v>0</v>
      </c>
      <c r="T414" s="53">
        <f>IF($A413&lt;&gt;"",INDEX([1]Sizer!T:T,(ROW()-3)/3+7),"")</f>
        <v>-3.1780124020887736E-2</v>
      </c>
      <c r="U414" s="53">
        <f>IF($A413&lt;&gt;"",INDEX([1]Sizer!U:U,(ROW()-3)/3+7),"")</f>
        <v>0.05</v>
      </c>
      <c r="V414" s="53">
        <f>IF($A413&lt;&gt;"",INDEX([1]Sizer!V:V,(ROW()-3)/3+7),"")</f>
        <v>2.5434765625000005E-2</v>
      </c>
      <c r="W414" s="53">
        <f>IF($A413&lt;&gt;"",INDEX([1]Sizer!W:W,(ROW()-3)/3+7),"")</f>
        <v>0</v>
      </c>
      <c r="X414" s="53">
        <f>IF($A413&lt;&gt;"",INDEX([1]Sizer!X:X,(ROW()-3)/3+7),"")</f>
        <v>0</v>
      </c>
      <c r="Y414" s="53">
        <f>IF($A413&lt;&gt;"",INDEX([1]Sizer!Y:Y,(ROW()-3)/3+7),"")</f>
        <v>0</v>
      </c>
      <c r="Z414" s="53">
        <f>IF($A413&lt;&gt;"",INDEX([1]Sizer!Z:Z,(ROW()-3)/3+7),"")</f>
        <v>0</v>
      </c>
      <c r="AA414" s="53">
        <f>IF($A413&lt;&gt;"",SUM($B414:$Z414),"")</f>
        <v>0.14876028012043643</v>
      </c>
    </row>
    <row r="415" spans="1:27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</row>
    <row r="416" spans="1:27" x14ac:dyDescent="0.2">
      <c r="A416" s="59">
        <f>IF(INDEX([1]Sizer!$A:$A,(ROW()-2)/3+7)&lt;&gt;"",INDEX([1]Sizer!$A:$A,(ROW()-2)/3+7),"")</f>
        <v>45443</v>
      </c>
      <c r="B416" s="51">
        <f>IF($A416&lt;&gt;"",INDEX([1]Sizer!EF:EF,(ROW()-2)/3+7),"")</f>
        <v>0</v>
      </c>
      <c r="C416" s="51">
        <f>IF($A416&lt;&gt;"",INDEX([1]Sizer!EG:EG,(ROW()-2)/3+7),"")</f>
        <v>0.5</v>
      </c>
      <c r="D416" s="51">
        <f>IF($A416&lt;&gt;"",INDEX([1]Sizer!EH:EH,(ROW()-2)/3+7),"")</f>
        <v>0</v>
      </c>
      <c r="E416" s="51">
        <f>IF($A416&lt;&gt;"",INDEX([1]Sizer!EI:EI,(ROW()-2)/3+7),"")</f>
        <v>0.5</v>
      </c>
      <c r="F416" s="51">
        <f>IF($A416&lt;&gt;"",INDEX([1]Sizer!EJ:EJ,(ROW()-2)/3+7),"")</f>
        <v>0</v>
      </c>
      <c r="G416" s="51">
        <f>IF($A416&lt;&gt;"",INDEX([1]Sizer!EK:EK,(ROW()-2)/3+7),"")</f>
        <v>1.5</v>
      </c>
      <c r="H416" s="51">
        <f>IF($A416&lt;&gt;"",INDEX([1]Sizer!EL:EL,(ROW()-2)/3+7),"")</f>
        <v>0</v>
      </c>
      <c r="I416" s="51">
        <f>IF($A416&lt;&gt;"",INDEX([1]Sizer!EM:EM,(ROW()-2)/3+7),"")</f>
        <v>1.5</v>
      </c>
      <c r="J416" s="51">
        <f>IF($A416&lt;&gt;"",INDEX([1]Sizer!EN:EN,(ROW()-2)/3+7),"")</f>
        <v>0</v>
      </c>
      <c r="K416" s="51">
        <f>IF($A416&lt;&gt;"",INDEX([1]Sizer!EO:EO,(ROW()-2)/3+7),"")</f>
        <v>0</v>
      </c>
      <c r="L416" s="51">
        <f>IF($A416&lt;&gt;"",INDEX([1]Sizer!EP:EP,(ROW()-2)/3+7),"")</f>
        <v>0.5</v>
      </c>
      <c r="M416" s="51">
        <f>IF($A416&lt;&gt;"",INDEX([1]Sizer!EQ:EQ,(ROW()-2)/3+7),"")</f>
        <v>0</v>
      </c>
      <c r="N416" s="51">
        <f>IF($A416&lt;&gt;"",INDEX([1]Sizer!ER:ER,(ROW()-2)/3+7),"")</f>
        <v>0</v>
      </c>
      <c r="O416" s="51">
        <f>IF($A416&lt;&gt;"",INDEX([1]Sizer!ES:ES,(ROW()-2)/3+7),"")</f>
        <v>0</v>
      </c>
      <c r="P416" s="51">
        <f>IF($A416&lt;&gt;"",INDEX([1]Sizer!ET:ET,(ROW()-2)/3+7),"")</f>
        <v>0</v>
      </c>
      <c r="Q416" s="51">
        <f>IF($A416&lt;&gt;"",INDEX([1]Sizer!EU:EU,(ROW()-2)/3+7),"")</f>
        <v>-1</v>
      </c>
      <c r="R416" s="51">
        <f>IF($A416&lt;&gt;"",INDEX([1]Sizer!EV:EV,(ROW()-2)/3+7),"")</f>
        <v>3</v>
      </c>
      <c r="S416" s="51">
        <f>IF($A416&lt;&gt;"",INDEX([1]Sizer!EW:EW,(ROW()-2)/3+7),"")</f>
        <v>0</v>
      </c>
      <c r="T416" s="51">
        <f>IF($A416&lt;&gt;"",INDEX([1]Sizer!EX:EX,(ROW()-2)/3+7),"")</f>
        <v>-1</v>
      </c>
      <c r="U416" s="51">
        <f>IF($A416&lt;&gt;"",INDEX([1]Sizer!EY:EY,(ROW()-2)/3+7),"")</f>
        <v>1</v>
      </c>
      <c r="V416" s="51">
        <f>IF($A416&lt;&gt;"",INDEX([1]Sizer!EZ:EZ,(ROW()-2)/3+7),"")</f>
        <v>1</v>
      </c>
      <c r="W416" s="51">
        <f>IF($A416&lt;&gt;"",INDEX([1]Sizer!FA:FA,(ROW()-2)/3+7),"")</f>
        <v>0</v>
      </c>
      <c r="X416" s="51">
        <f>IF($A416&lt;&gt;"",INDEX([1]Sizer!FB:FB,(ROW()-2)/3+7),"")</f>
        <v>0</v>
      </c>
      <c r="Y416" s="51">
        <f>IF($A416&lt;&gt;"",INDEX([1]Sizer!FC:FC,(ROW()-2)/3+7),"")</f>
        <v>0</v>
      </c>
      <c r="Z416" s="51">
        <f>IF($A416&lt;&gt;"",INDEX([1]Sizer!FD:FD,(ROW()-2)/3+7),"")</f>
        <v>0</v>
      </c>
      <c r="AA416" s="52">
        <f>IF($A416&lt;&gt;"",INDEX([1]Sizer!$AB:$AB,(ROW()-2)/3+7)*'[1]Dashboard (Model)'!$U$2,"")</f>
        <v>8.5000000000000006E-2</v>
      </c>
    </row>
    <row r="417" spans="1:27" x14ac:dyDescent="0.2">
      <c r="A417" s="59"/>
      <c r="B417" s="53">
        <f>IF($A416&lt;&gt;"",INDEX([1]Sizer!B:B,(ROW()-3)/3+7),"")</f>
        <v>0</v>
      </c>
      <c r="C417" s="53">
        <f>IF($A416&lt;&gt;"",INDEX([1]Sizer!C:C,(ROW()-3)/3+7),"")</f>
        <v>1.1492962184873952E-2</v>
      </c>
      <c r="D417" s="53">
        <f>IF($A416&lt;&gt;"",INDEX([1]Sizer!D:D,(ROW()-3)/3+7),"")</f>
        <v>0</v>
      </c>
      <c r="E417" s="53">
        <f>IF($A416&lt;&gt;"",INDEX([1]Sizer!E:E,(ROW()-3)/3+7),"")</f>
        <v>7.0714006514657991E-3</v>
      </c>
      <c r="F417" s="53">
        <f>IF($A416&lt;&gt;"",INDEX([1]Sizer!F:F,(ROW()-3)/3+7),"")</f>
        <v>0</v>
      </c>
      <c r="G417" s="53">
        <f>IF($A416&lt;&gt;"",INDEX([1]Sizer!G:G,(ROW()-3)/3+7),"")</f>
        <v>1.8592810009960162E-2</v>
      </c>
      <c r="H417" s="53">
        <f>IF($A416&lt;&gt;"",INDEX([1]Sizer!H:H,(ROW()-3)/3+7),"")</f>
        <v>0</v>
      </c>
      <c r="I417" s="53">
        <f>IF($A416&lt;&gt;"",INDEX([1]Sizer!I:I,(ROW()-3)/3+7),"")</f>
        <v>0.05</v>
      </c>
      <c r="J417" s="53">
        <f>IF($A416&lt;&gt;"",INDEX([1]Sizer!J:J,(ROW()-3)/3+7),"")</f>
        <v>0</v>
      </c>
      <c r="K417" s="53">
        <f>IF($A416&lt;&gt;"",INDEX([1]Sizer!K:K,(ROW()-3)/3+7),"")</f>
        <v>0</v>
      </c>
      <c r="L417" s="53">
        <f>IF($A416&lt;&gt;"",INDEX([1]Sizer!L:L,(ROW()-3)/3+7),"")</f>
        <v>3.2676613849765251E-2</v>
      </c>
      <c r="M417" s="53">
        <f>IF($A416&lt;&gt;"",INDEX([1]Sizer!M:M,(ROW()-3)/3+7),"")</f>
        <v>0</v>
      </c>
      <c r="N417" s="53">
        <f>IF($A416&lt;&gt;"",INDEX([1]Sizer!N:N,(ROW()-3)/3+7),"")</f>
        <v>0</v>
      </c>
      <c r="O417" s="53">
        <f>IF($A416&lt;&gt;"",INDEX([1]Sizer!O:O,(ROW()-3)/3+7),"")</f>
        <v>0</v>
      </c>
      <c r="P417" s="53">
        <f>IF($A416&lt;&gt;"",INDEX([1]Sizer!P:P,(ROW()-3)/3+7),"")</f>
        <v>0</v>
      </c>
      <c r="Q417" s="53">
        <f>IF($A416&lt;&gt;"",INDEX([1]Sizer!Q:Q,(ROW()-3)/3+7),"")</f>
        <v>-0.05</v>
      </c>
      <c r="R417" s="53">
        <f>IF($A416&lt;&gt;"",INDEX([1]Sizer!R:R,(ROW()-3)/3+7),"")</f>
        <v>2.2359715670024226E-2</v>
      </c>
      <c r="S417" s="53">
        <f>IF($A416&lt;&gt;"",INDEX([1]Sizer!S:S,(ROW()-3)/3+7),"")</f>
        <v>0</v>
      </c>
      <c r="T417" s="53">
        <f>IF($A416&lt;&gt;"",INDEX([1]Sizer!T:T,(ROW()-3)/3+7),"")</f>
        <v>-3.1780124020887736E-2</v>
      </c>
      <c r="U417" s="53">
        <f>IF($A416&lt;&gt;"",INDEX([1]Sizer!U:U,(ROW()-3)/3+7),"")</f>
        <v>0.05</v>
      </c>
      <c r="V417" s="53">
        <f>IF($A416&lt;&gt;"",INDEX([1]Sizer!V:V,(ROW()-3)/3+7),"")</f>
        <v>2.5434765625000005E-2</v>
      </c>
      <c r="W417" s="53">
        <f>IF($A416&lt;&gt;"",INDEX([1]Sizer!W:W,(ROW()-3)/3+7),"")</f>
        <v>0</v>
      </c>
      <c r="X417" s="53">
        <f>IF($A416&lt;&gt;"",INDEX([1]Sizer!X:X,(ROW()-3)/3+7),"")</f>
        <v>0</v>
      </c>
      <c r="Y417" s="53">
        <f>IF($A416&lt;&gt;"",INDEX([1]Sizer!Y:Y,(ROW()-3)/3+7),"")</f>
        <v>0</v>
      </c>
      <c r="Z417" s="53">
        <f>IF($A416&lt;&gt;"",INDEX([1]Sizer!Z:Z,(ROW()-3)/3+7),"")</f>
        <v>0</v>
      </c>
      <c r="AA417" s="53">
        <f>IF($A416&lt;&gt;"",SUM($B417:$Z417),"")</f>
        <v>0.13584814397020165</v>
      </c>
    </row>
    <row r="418" spans="1:27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</row>
    <row r="419" spans="1:27" x14ac:dyDescent="0.2">
      <c r="A419" s="59">
        <f>IF(INDEX([1]Sizer!$A:$A,(ROW()-2)/3+7)&lt;&gt;"",INDEX([1]Sizer!$A:$A,(ROW()-2)/3+7),"")</f>
        <v>45446</v>
      </c>
      <c r="B419" s="51">
        <f>IF($A419&lt;&gt;"",INDEX([1]Sizer!EF:EF,(ROW()-2)/3+7),"")</f>
        <v>0</v>
      </c>
      <c r="C419" s="51">
        <f>IF($A419&lt;&gt;"",INDEX([1]Sizer!EG:EG,(ROW()-2)/3+7),"")</f>
        <v>0</v>
      </c>
      <c r="D419" s="51">
        <f>IF($A419&lt;&gt;"",INDEX([1]Sizer!EH:EH,(ROW()-2)/3+7),"")</f>
        <v>-0.5</v>
      </c>
      <c r="E419" s="51">
        <f>IF($A419&lt;&gt;"",INDEX([1]Sizer!EI:EI,(ROW()-2)/3+7),"")</f>
        <v>0.5</v>
      </c>
      <c r="F419" s="51">
        <f>IF($A419&lt;&gt;"",INDEX([1]Sizer!EJ:EJ,(ROW()-2)/3+7),"")</f>
        <v>0</v>
      </c>
      <c r="G419" s="51">
        <f>IF($A419&lt;&gt;"",INDEX([1]Sizer!EK:EK,(ROW()-2)/3+7),"")</f>
        <v>1.5</v>
      </c>
      <c r="H419" s="51">
        <f>IF($A419&lt;&gt;"",INDEX([1]Sizer!EL:EL,(ROW()-2)/3+7),"")</f>
        <v>0</v>
      </c>
      <c r="I419" s="51">
        <f>IF($A419&lt;&gt;"",INDEX([1]Sizer!EM:EM,(ROW()-2)/3+7),"")</f>
        <v>1.5</v>
      </c>
      <c r="J419" s="51">
        <f>IF($A419&lt;&gt;"",INDEX([1]Sizer!EN:EN,(ROW()-2)/3+7),"")</f>
        <v>0.5</v>
      </c>
      <c r="K419" s="51">
        <f>IF($A419&lt;&gt;"",INDEX([1]Sizer!EO:EO,(ROW()-2)/3+7),"")</f>
        <v>0</v>
      </c>
      <c r="L419" s="51">
        <f>IF($A419&lt;&gt;"",INDEX([1]Sizer!EP:EP,(ROW()-2)/3+7),"")</f>
        <v>0.5</v>
      </c>
      <c r="M419" s="51">
        <f>IF($A419&lt;&gt;"",INDEX([1]Sizer!EQ:EQ,(ROW()-2)/3+7),"")</f>
        <v>0</v>
      </c>
      <c r="N419" s="51">
        <f>IF($A419&lt;&gt;"",INDEX([1]Sizer!ER:ER,(ROW()-2)/3+7),"")</f>
        <v>0</v>
      </c>
      <c r="O419" s="51">
        <f>IF($A419&lt;&gt;"",INDEX([1]Sizer!ES:ES,(ROW()-2)/3+7),"")</f>
        <v>0</v>
      </c>
      <c r="P419" s="51">
        <f>IF($A419&lt;&gt;"",INDEX([1]Sizer!ET:ET,(ROW()-2)/3+7),"")</f>
        <v>0</v>
      </c>
      <c r="Q419" s="51">
        <f>IF($A419&lt;&gt;"",INDEX([1]Sizer!EU:EU,(ROW()-2)/3+7),"")</f>
        <v>-1</v>
      </c>
      <c r="R419" s="51">
        <f>IF($A419&lt;&gt;"",INDEX([1]Sizer!EV:EV,(ROW()-2)/3+7),"")</f>
        <v>3</v>
      </c>
      <c r="S419" s="51">
        <f>IF($A419&lt;&gt;"",INDEX([1]Sizer!EW:EW,(ROW()-2)/3+7),"")</f>
        <v>0</v>
      </c>
      <c r="T419" s="51">
        <f>IF($A419&lt;&gt;"",INDEX([1]Sizer!EX:EX,(ROW()-2)/3+7),"")</f>
        <v>-1</v>
      </c>
      <c r="U419" s="51">
        <f>IF($A419&lt;&gt;"",INDEX([1]Sizer!EY:EY,(ROW()-2)/3+7),"")</f>
        <v>1</v>
      </c>
      <c r="V419" s="51">
        <f>IF($A419&lt;&gt;"",INDEX([1]Sizer!EZ:EZ,(ROW()-2)/3+7),"")</f>
        <v>1</v>
      </c>
      <c r="W419" s="51">
        <f>IF($A419&lt;&gt;"",INDEX([1]Sizer!FA:FA,(ROW()-2)/3+7),"")</f>
        <v>0</v>
      </c>
      <c r="X419" s="51">
        <f>IF($A419&lt;&gt;"",INDEX([1]Sizer!FB:FB,(ROW()-2)/3+7),"")</f>
        <v>0</v>
      </c>
      <c r="Y419" s="51">
        <f>IF($A419&lt;&gt;"",INDEX([1]Sizer!FC:FC,(ROW()-2)/3+7),"")</f>
        <v>0</v>
      </c>
      <c r="Z419" s="51">
        <f>IF($A419&lt;&gt;"",INDEX([1]Sizer!FD:FD,(ROW()-2)/3+7),"")</f>
        <v>0</v>
      </c>
      <c r="AA419" s="52">
        <f>IF($A419&lt;&gt;"",INDEX([1]Sizer!$AB:$AB,(ROW()-2)/3+7)*'[1]Dashboard (Model)'!$U$2,"")</f>
        <v>0.08</v>
      </c>
    </row>
    <row r="420" spans="1:27" x14ac:dyDescent="0.2">
      <c r="A420" s="59"/>
      <c r="B420" s="53">
        <f>IF($A419&lt;&gt;"",INDEX([1]Sizer!B:B,(ROW()-3)/3+7),"")</f>
        <v>0</v>
      </c>
      <c r="C420" s="53">
        <f>IF($A419&lt;&gt;"",INDEX([1]Sizer!C:C,(ROW()-3)/3+7),"")</f>
        <v>0</v>
      </c>
      <c r="D420" s="53">
        <f>IF($A419&lt;&gt;"",INDEX([1]Sizer!D:D,(ROW()-3)/3+7),"")</f>
        <v>-4.4533511348464623E-2</v>
      </c>
      <c r="E420" s="53">
        <f>IF($A419&lt;&gt;"",INDEX([1]Sizer!E:E,(ROW()-3)/3+7),"")</f>
        <v>7.0714006514657991E-3</v>
      </c>
      <c r="F420" s="53">
        <f>IF($A419&lt;&gt;"",INDEX([1]Sizer!F:F,(ROW()-3)/3+7),"")</f>
        <v>0</v>
      </c>
      <c r="G420" s="53">
        <f>IF($A419&lt;&gt;"",INDEX([1]Sizer!G:G,(ROW()-3)/3+7),"")</f>
        <v>1.8592810009960162E-2</v>
      </c>
      <c r="H420" s="53">
        <f>IF($A419&lt;&gt;"",INDEX([1]Sizer!H:H,(ROW()-3)/3+7),"")</f>
        <v>0</v>
      </c>
      <c r="I420" s="53">
        <f>IF($A419&lt;&gt;"",INDEX([1]Sizer!I:I,(ROW()-3)/3+7),"")</f>
        <v>0.05</v>
      </c>
      <c r="J420" s="53">
        <f>IF($A419&lt;&gt;"",INDEX([1]Sizer!J:J,(ROW()-3)/3+7),"")</f>
        <v>1.3917883668530417E-2</v>
      </c>
      <c r="K420" s="53">
        <f>IF($A419&lt;&gt;"",INDEX([1]Sizer!K:K,(ROW()-3)/3+7),"")</f>
        <v>0</v>
      </c>
      <c r="L420" s="53">
        <f>IF($A419&lt;&gt;"",INDEX([1]Sizer!L:L,(ROW()-3)/3+7),"")</f>
        <v>3.2676613849765251E-2</v>
      </c>
      <c r="M420" s="53">
        <f>IF($A419&lt;&gt;"",INDEX([1]Sizer!M:M,(ROW()-3)/3+7),"")</f>
        <v>0</v>
      </c>
      <c r="N420" s="53">
        <f>IF($A419&lt;&gt;"",INDEX([1]Sizer!N:N,(ROW()-3)/3+7),"")</f>
        <v>0</v>
      </c>
      <c r="O420" s="53">
        <f>IF($A419&lt;&gt;"",INDEX([1]Sizer!O:O,(ROW()-3)/3+7),"")</f>
        <v>0</v>
      </c>
      <c r="P420" s="53">
        <f>IF($A419&lt;&gt;"",INDEX([1]Sizer!P:P,(ROW()-3)/3+7),"")</f>
        <v>0</v>
      </c>
      <c r="Q420" s="53">
        <f>IF($A419&lt;&gt;"",INDEX([1]Sizer!Q:Q,(ROW()-3)/3+7),"")</f>
        <v>-0.05</v>
      </c>
      <c r="R420" s="53">
        <f>IF($A419&lt;&gt;"",INDEX([1]Sizer!R:R,(ROW()-3)/3+7),"")</f>
        <v>2.2359715670024226E-2</v>
      </c>
      <c r="S420" s="53">
        <f>IF($A419&lt;&gt;"",INDEX([1]Sizer!S:S,(ROW()-3)/3+7),"")</f>
        <v>0</v>
      </c>
      <c r="T420" s="53">
        <f>IF($A419&lt;&gt;"",INDEX([1]Sizer!T:T,(ROW()-3)/3+7),"")</f>
        <v>-3.1780124020887736E-2</v>
      </c>
      <c r="U420" s="53">
        <f>IF($A419&lt;&gt;"",INDEX([1]Sizer!U:U,(ROW()-3)/3+7),"")</f>
        <v>0.05</v>
      </c>
      <c r="V420" s="53">
        <f>IF($A419&lt;&gt;"",INDEX([1]Sizer!V:V,(ROW()-3)/3+7),"")</f>
        <v>2.5434765625000005E-2</v>
      </c>
      <c r="W420" s="53">
        <f>IF($A419&lt;&gt;"",INDEX([1]Sizer!W:W,(ROW()-3)/3+7),"")</f>
        <v>0</v>
      </c>
      <c r="X420" s="53">
        <f>IF($A419&lt;&gt;"",INDEX([1]Sizer!X:X,(ROW()-3)/3+7),"")</f>
        <v>0</v>
      </c>
      <c r="Y420" s="53">
        <f>IF($A419&lt;&gt;"",INDEX([1]Sizer!Y:Y,(ROW()-3)/3+7),"")</f>
        <v>0</v>
      </c>
      <c r="Z420" s="53">
        <f>IF($A419&lt;&gt;"",INDEX([1]Sizer!Z:Z,(ROW()-3)/3+7),"")</f>
        <v>0</v>
      </c>
      <c r="AA420" s="53">
        <f>IF($A419&lt;&gt;"",SUM($B420:$Z420),"")</f>
        <v>9.3739554105393502E-2</v>
      </c>
    </row>
    <row r="421" spans="1:27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</row>
    <row r="422" spans="1:27" x14ac:dyDescent="0.2">
      <c r="A422" s="59">
        <f>IF(INDEX([1]Sizer!$A:$A,(ROW()-2)/3+7)&lt;&gt;"",INDEX([1]Sizer!$A:$A,(ROW()-2)/3+7),"")</f>
        <v>45447</v>
      </c>
      <c r="B422" s="51">
        <f>IF($A422&lt;&gt;"",INDEX([1]Sizer!EF:EF,(ROW()-2)/3+7),"")</f>
        <v>0</v>
      </c>
      <c r="C422" s="51">
        <f>IF($A422&lt;&gt;"",INDEX([1]Sizer!EG:EG,(ROW()-2)/3+7),"")</f>
        <v>0</v>
      </c>
      <c r="D422" s="51">
        <f>IF($A422&lt;&gt;"",INDEX([1]Sizer!EH:EH,(ROW()-2)/3+7),"")</f>
        <v>-0.5</v>
      </c>
      <c r="E422" s="51">
        <f>IF($A422&lt;&gt;"",INDEX([1]Sizer!EI:EI,(ROW()-2)/3+7),"")</f>
        <v>0.5</v>
      </c>
      <c r="F422" s="51">
        <f>IF($A422&lt;&gt;"",INDEX([1]Sizer!EJ:EJ,(ROW()-2)/3+7),"")</f>
        <v>0</v>
      </c>
      <c r="G422" s="51">
        <f>IF($A422&lt;&gt;"",INDEX([1]Sizer!EK:EK,(ROW()-2)/3+7),"")</f>
        <v>1.5</v>
      </c>
      <c r="H422" s="51">
        <f>IF($A422&lt;&gt;"",INDEX([1]Sizer!EL:EL,(ROW()-2)/3+7),"")</f>
        <v>0</v>
      </c>
      <c r="I422" s="51">
        <f>IF($A422&lt;&gt;"",INDEX([1]Sizer!EM:EM,(ROW()-2)/3+7),"")</f>
        <v>1.5</v>
      </c>
      <c r="J422" s="51">
        <f>IF($A422&lt;&gt;"",INDEX([1]Sizer!EN:EN,(ROW()-2)/3+7),"")</f>
        <v>0.5</v>
      </c>
      <c r="K422" s="51">
        <f>IF($A422&lt;&gt;"",INDEX([1]Sizer!EO:EO,(ROW()-2)/3+7),"")</f>
        <v>0</v>
      </c>
      <c r="L422" s="51">
        <f>IF($A422&lt;&gt;"",INDEX([1]Sizer!EP:EP,(ROW()-2)/3+7),"")</f>
        <v>0.5</v>
      </c>
      <c r="M422" s="51">
        <f>IF($A422&lt;&gt;"",INDEX([1]Sizer!EQ:EQ,(ROW()-2)/3+7),"")</f>
        <v>0</v>
      </c>
      <c r="N422" s="51">
        <f>IF($A422&lt;&gt;"",INDEX([1]Sizer!ER:ER,(ROW()-2)/3+7),"")</f>
        <v>0</v>
      </c>
      <c r="O422" s="51">
        <f>IF($A422&lt;&gt;"",INDEX([1]Sizer!ES:ES,(ROW()-2)/3+7),"")</f>
        <v>0</v>
      </c>
      <c r="P422" s="51">
        <f>IF($A422&lt;&gt;"",INDEX([1]Sizer!ET:ET,(ROW()-2)/3+7),"")</f>
        <v>0</v>
      </c>
      <c r="Q422" s="51">
        <f>IF($A422&lt;&gt;"",INDEX([1]Sizer!EU:EU,(ROW()-2)/3+7),"")</f>
        <v>-1</v>
      </c>
      <c r="R422" s="51">
        <f>IF($A422&lt;&gt;"",INDEX([1]Sizer!EV:EV,(ROW()-2)/3+7),"")</f>
        <v>3</v>
      </c>
      <c r="S422" s="51">
        <f>IF($A422&lt;&gt;"",INDEX([1]Sizer!EW:EW,(ROW()-2)/3+7),"")</f>
        <v>0</v>
      </c>
      <c r="T422" s="51">
        <f>IF($A422&lt;&gt;"",INDEX([1]Sizer!EX:EX,(ROW()-2)/3+7),"")</f>
        <v>-1</v>
      </c>
      <c r="U422" s="51">
        <f>IF($A422&lt;&gt;"",INDEX([1]Sizer!EY:EY,(ROW()-2)/3+7),"")</f>
        <v>1</v>
      </c>
      <c r="V422" s="51">
        <f>IF($A422&lt;&gt;"",INDEX([1]Sizer!EZ:EZ,(ROW()-2)/3+7),"")</f>
        <v>1</v>
      </c>
      <c r="W422" s="51">
        <f>IF($A422&lt;&gt;"",INDEX([1]Sizer!FA:FA,(ROW()-2)/3+7),"")</f>
        <v>0</v>
      </c>
      <c r="X422" s="51">
        <f>IF($A422&lt;&gt;"",INDEX([1]Sizer!FB:FB,(ROW()-2)/3+7),"")</f>
        <v>0</v>
      </c>
      <c r="Y422" s="51">
        <f>IF($A422&lt;&gt;"",INDEX([1]Sizer!FC:FC,(ROW()-2)/3+7),"")</f>
        <v>0</v>
      </c>
      <c r="Z422" s="51">
        <f>IF($A422&lt;&gt;"",INDEX([1]Sizer!FD:FD,(ROW()-2)/3+7),"")</f>
        <v>0</v>
      </c>
      <c r="AA422" s="52">
        <f>IF($A422&lt;&gt;"",INDEX([1]Sizer!$AB:$AB,(ROW()-2)/3+7)*'[1]Dashboard (Model)'!$U$2,"")</f>
        <v>7.4999999999999997E-2</v>
      </c>
    </row>
    <row r="423" spans="1:27" x14ac:dyDescent="0.2">
      <c r="A423" s="59"/>
      <c r="B423" s="53">
        <f>IF($A422&lt;&gt;"",INDEX([1]Sizer!B:B,(ROW()-3)/3+7),"")</f>
        <v>0</v>
      </c>
      <c r="C423" s="53">
        <f>IF($A422&lt;&gt;"",INDEX([1]Sizer!C:C,(ROW()-3)/3+7),"")</f>
        <v>0</v>
      </c>
      <c r="D423" s="53">
        <f>IF($A422&lt;&gt;"",INDEX([1]Sizer!D:D,(ROW()-3)/3+7),"")</f>
        <v>-4.4533511348464623E-2</v>
      </c>
      <c r="E423" s="53">
        <f>IF($A422&lt;&gt;"",INDEX([1]Sizer!E:E,(ROW()-3)/3+7),"")</f>
        <v>7.0714006514657991E-3</v>
      </c>
      <c r="F423" s="53">
        <f>IF($A422&lt;&gt;"",INDEX([1]Sizer!F:F,(ROW()-3)/3+7),"")</f>
        <v>0</v>
      </c>
      <c r="G423" s="53">
        <f>IF($A422&lt;&gt;"",INDEX([1]Sizer!G:G,(ROW()-3)/3+7),"")</f>
        <v>1.8592810009960162E-2</v>
      </c>
      <c r="H423" s="53">
        <f>IF($A422&lt;&gt;"",INDEX([1]Sizer!H:H,(ROW()-3)/3+7),"")</f>
        <v>0</v>
      </c>
      <c r="I423" s="53">
        <f>IF($A422&lt;&gt;"",INDEX([1]Sizer!I:I,(ROW()-3)/3+7),"")</f>
        <v>0.05</v>
      </c>
      <c r="J423" s="53">
        <f>IF($A422&lt;&gt;"",INDEX([1]Sizer!J:J,(ROW()-3)/3+7),"")</f>
        <v>1.3917883668530417E-2</v>
      </c>
      <c r="K423" s="53">
        <f>IF($A422&lt;&gt;"",INDEX([1]Sizer!K:K,(ROW()-3)/3+7),"")</f>
        <v>0</v>
      </c>
      <c r="L423" s="53">
        <f>IF($A422&lt;&gt;"",INDEX([1]Sizer!L:L,(ROW()-3)/3+7),"")</f>
        <v>3.2676613849765251E-2</v>
      </c>
      <c r="M423" s="53">
        <f>IF($A422&lt;&gt;"",INDEX([1]Sizer!M:M,(ROW()-3)/3+7),"")</f>
        <v>0</v>
      </c>
      <c r="N423" s="53">
        <f>IF($A422&lt;&gt;"",INDEX([1]Sizer!N:N,(ROW()-3)/3+7),"")</f>
        <v>0</v>
      </c>
      <c r="O423" s="53">
        <f>IF($A422&lt;&gt;"",INDEX([1]Sizer!O:O,(ROW()-3)/3+7),"")</f>
        <v>0</v>
      </c>
      <c r="P423" s="53">
        <f>IF($A422&lt;&gt;"",INDEX([1]Sizer!P:P,(ROW()-3)/3+7),"")</f>
        <v>0</v>
      </c>
      <c r="Q423" s="53">
        <f>IF($A422&lt;&gt;"",INDEX([1]Sizer!Q:Q,(ROW()-3)/3+7),"")</f>
        <v>-0.05</v>
      </c>
      <c r="R423" s="53">
        <f>IF($A422&lt;&gt;"",INDEX([1]Sizer!R:R,(ROW()-3)/3+7),"")</f>
        <v>2.2359715670024226E-2</v>
      </c>
      <c r="S423" s="53">
        <f>IF($A422&lt;&gt;"",INDEX([1]Sizer!S:S,(ROW()-3)/3+7),"")</f>
        <v>0</v>
      </c>
      <c r="T423" s="53">
        <f>IF($A422&lt;&gt;"",INDEX([1]Sizer!T:T,(ROW()-3)/3+7),"")</f>
        <v>-3.1780124020887736E-2</v>
      </c>
      <c r="U423" s="53">
        <f>IF($A422&lt;&gt;"",INDEX([1]Sizer!U:U,(ROW()-3)/3+7),"")</f>
        <v>0.05</v>
      </c>
      <c r="V423" s="53">
        <f>IF($A422&lt;&gt;"",INDEX([1]Sizer!V:V,(ROW()-3)/3+7),"")</f>
        <v>2.5434765625000005E-2</v>
      </c>
      <c r="W423" s="53">
        <f>IF($A422&lt;&gt;"",INDEX([1]Sizer!W:W,(ROW()-3)/3+7),"")</f>
        <v>0</v>
      </c>
      <c r="X423" s="53">
        <f>IF($A422&lt;&gt;"",INDEX([1]Sizer!X:X,(ROW()-3)/3+7),"")</f>
        <v>0</v>
      </c>
      <c r="Y423" s="53">
        <f>IF($A422&lt;&gt;"",INDEX([1]Sizer!Y:Y,(ROW()-3)/3+7),"")</f>
        <v>0</v>
      </c>
      <c r="Z423" s="53">
        <f>IF($A422&lt;&gt;"",INDEX([1]Sizer!Z:Z,(ROW()-3)/3+7),"")</f>
        <v>0</v>
      </c>
      <c r="AA423" s="53">
        <f>IF($A422&lt;&gt;"",SUM($B423:$Z423),"")</f>
        <v>9.3739554105393502E-2</v>
      </c>
    </row>
    <row r="424" spans="1:27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</row>
    <row r="425" spans="1:27" x14ac:dyDescent="0.2">
      <c r="A425" s="59">
        <f>IF(INDEX([1]Sizer!$A:$A,(ROW()-2)/3+7)&lt;&gt;"",INDEX([1]Sizer!$A:$A,(ROW()-2)/3+7),"")</f>
        <v>45448</v>
      </c>
      <c r="B425" s="51">
        <f>IF($A425&lt;&gt;"",INDEX([1]Sizer!EF:EF,(ROW()-2)/3+7),"")</f>
        <v>0</v>
      </c>
      <c r="C425" s="51">
        <f>IF($A425&lt;&gt;"",INDEX([1]Sizer!EG:EG,(ROW()-2)/3+7),"")</f>
        <v>0</v>
      </c>
      <c r="D425" s="51">
        <f>IF($A425&lt;&gt;"",INDEX([1]Sizer!EH:EH,(ROW()-2)/3+7),"")</f>
        <v>0</v>
      </c>
      <c r="E425" s="51">
        <f>IF($A425&lt;&gt;"",INDEX([1]Sizer!EI:EI,(ROW()-2)/3+7),"")</f>
        <v>0.5</v>
      </c>
      <c r="F425" s="51">
        <f>IF($A425&lt;&gt;"",INDEX([1]Sizer!EJ:EJ,(ROW()-2)/3+7),"")</f>
        <v>0.5</v>
      </c>
      <c r="G425" s="51">
        <f>IF($A425&lt;&gt;"",INDEX([1]Sizer!EK:EK,(ROW()-2)/3+7),"")</f>
        <v>1.5</v>
      </c>
      <c r="H425" s="51">
        <f>IF($A425&lt;&gt;"",INDEX([1]Sizer!EL:EL,(ROW()-2)/3+7),"")</f>
        <v>0</v>
      </c>
      <c r="I425" s="51">
        <f>IF($A425&lt;&gt;"",INDEX([1]Sizer!EM:EM,(ROW()-2)/3+7),"")</f>
        <v>1.5</v>
      </c>
      <c r="J425" s="51">
        <f>IF($A425&lt;&gt;"",INDEX([1]Sizer!EN:EN,(ROW()-2)/3+7),"")</f>
        <v>0</v>
      </c>
      <c r="K425" s="51">
        <f>IF($A425&lt;&gt;"",INDEX([1]Sizer!EO:EO,(ROW()-2)/3+7),"")</f>
        <v>0</v>
      </c>
      <c r="L425" s="51">
        <f>IF($A425&lt;&gt;"",INDEX([1]Sizer!EP:EP,(ROW()-2)/3+7),"")</f>
        <v>1</v>
      </c>
      <c r="M425" s="51">
        <f>IF($A425&lt;&gt;"",INDEX([1]Sizer!EQ:EQ,(ROW()-2)/3+7),"")</f>
        <v>0</v>
      </c>
      <c r="N425" s="51">
        <f>IF($A425&lt;&gt;"",INDEX([1]Sizer!ER:ER,(ROW()-2)/3+7),"")</f>
        <v>0</v>
      </c>
      <c r="O425" s="51">
        <f>IF($A425&lt;&gt;"",INDEX([1]Sizer!ES:ES,(ROW()-2)/3+7),"")</f>
        <v>0</v>
      </c>
      <c r="P425" s="51">
        <f>IF($A425&lt;&gt;"",INDEX([1]Sizer!ET:ET,(ROW()-2)/3+7),"")</f>
        <v>0</v>
      </c>
      <c r="Q425" s="51">
        <f>IF($A425&lt;&gt;"",INDEX([1]Sizer!EU:EU,(ROW()-2)/3+7),"")</f>
        <v>-1</v>
      </c>
      <c r="R425" s="51">
        <f>IF($A425&lt;&gt;"",INDEX([1]Sizer!EV:EV,(ROW()-2)/3+7),"")</f>
        <v>3</v>
      </c>
      <c r="S425" s="51">
        <f>IF($A425&lt;&gt;"",INDEX([1]Sizer!EW:EW,(ROW()-2)/3+7),"")</f>
        <v>0</v>
      </c>
      <c r="T425" s="51">
        <f>IF($A425&lt;&gt;"",INDEX([1]Sizer!EX:EX,(ROW()-2)/3+7),"")</f>
        <v>-1</v>
      </c>
      <c r="U425" s="51">
        <f>IF($A425&lt;&gt;"",INDEX([1]Sizer!EY:EY,(ROW()-2)/3+7),"")</f>
        <v>1</v>
      </c>
      <c r="V425" s="51">
        <f>IF($A425&lt;&gt;"",INDEX([1]Sizer!EZ:EZ,(ROW()-2)/3+7),"")</f>
        <v>1</v>
      </c>
      <c r="W425" s="51">
        <f>IF($A425&lt;&gt;"",INDEX([1]Sizer!FA:FA,(ROW()-2)/3+7),"")</f>
        <v>0</v>
      </c>
      <c r="X425" s="51">
        <f>IF($A425&lt;&gt;"",INDEX([1]Sizer!FB:FB,(ROW()-2)/3+7),"")</f>
        <v>0</v>
      </c>
      <c r="Y425" s="51">
        <f>IF($A425&lt;&gt;"",INDEX([1]Sizer!FC:FC,(ROW()-2)/3+7),"")</f>
        <v>0</v>
      </c>
      <c r="Z425" s="51">
        <f>IF($A425&lt;&gt;"",INDEX([1]Sizer!FD:FD,(ROW()-2)/3+7),"")</f>
        <v>0</v>
      </c>
      <c r="AA425" s="52">
        <f>IF($A425&lt;&gt;"",INDEX([1]Sizer!$AB:$AB,(ROW()-2)/3+7)*'[1]Dashboard (Model)'!$U$2,"")</f>
        <v>0.06</v>
      </c>
    </row>
    <row r="426" spans="1:27" x14ac:dyDescent="0.2">
      <c r="A426" s="59"/>
      <c r="B426" s="53">
        <f>IF($A425&lt;&gt;"",INDEX([1]Sizer!B:B,(ROW()-3)/3+7),"")</f>
        <v>0</v>
      </c>
      <c r="C426" s="53">
        <f>IF($A425&lt;&gt;"",INDEX([1]Sizer!C:C,(ROW()-3)/3+7),"")</f>
        <v>0</v>
      </c>
      <c r="D426" s="53">
        <f>IF($A425&lt;&gt;"",INDEX([1]Sizer!D:D,(ROW()-3)/3+7),"")</f>
        <v>0</v>
      </c>
      <c r="E426" s="53">
        <f>IF($A425&lt;&gt;"",INDEX([1]Sizer!E:E,(ROW()-3)/3+7),"")</f>
        <v>7.0714006514657991E-3</v>
      </c>
      <c r="F426" s="53">
        <f>IF($A425&lt;&gt;"",INDEX([1]Sizer!F:F,(ROW()-3)/3+7),"")</f>
        <v>1.7847667844522973E-2</v>
      </c>
      <c r="G426" s="53">
        <f>IF($A425&lt;&gt;"",INDEX([1]Sizer!G:G,(ROW()-3)/3+7),"")</f>
        <v>1.8592810009960162E-2</v>
      </c>
      <c r="H426" s="53">
        <f>IF($A425&lt;&gt;"",INDEX([1]Sizer!H:H,(ROW()-3)/3+7),"")</f>
        <v>0</v>
      </c>
      <c r="I426" s="53">
        <f>IF($A425&lt;&gt;"",INDEX([1]Sizer!I:I,(ROW()-3)/3+7),"")</f>
        <v>0.05</v>
      </c>
      <c r="J426" s="53">
        <f>IF($A425&lt;&gt;"",INDEX([1]Sizer!J:J,(ROW()-3)/3+7),"")</f>
        <v>0</v>
      </c>
      <c r="K426" s="53">
        <f>IF($A425&lt;&gt;"",INDEX([1]Sizer!K:K,(ROW()-3)/3+7),"")</f>
        <v>0</v>
      </c>
      <c r="L426" s="53">
        <f>IF($A425&lt;&gt;"",INDEX([1]Sizer!L:L,(ROW()-3)/3+7),"")</f>
        <v>4.612684931506851E-2</v>
      </c>
      <c r="M426" s="53">
        <f>IF($A425&lt;&gt;"",INDEX([1]Sizer!M:M,(ROW()-3)/3+7),"")</f>
        <v>0</v>
      </c>
      <c r="N426" s="53">
        <f>IF($A425&lt;&gt;"",INDEX([1]Sizer!N:N,(ROW()-3)/3+7),"")</f>
        <v>0</v>
      </c>
      <c r="O426" s="53">
        <f>IF($A425&lt;&gt;"",INDEX([1]Sizer!O:O,(ROW()-3)/3+7),"")</f>
        <v>0</v>
      </c>
      <c r="P426" s="53">
        <f>IF($A425&lt;&gt;"",INDEX([1]Sizer!P:P,(ROW()-3)/3+7),"")</f>
        <v>0</v>
      </c>
      <c r="Q426" s="53">
        <f>IF($A425&lt;&gt;"",INDEX([1]Sizer!Q:Q,(ROW()-3)/3+7),"")</f>
        <v>-0.05</v>
      </c>
      <c r="R426" s="53">
        <f>IF($A425&lt;&gt;"",INDEX([1]Sizer!R:R,(ROW()-3)/3+7),"")</f>
        <v>2.2359715670024226E-2</v>
      </c>
      <c r="S426" s="53">
        <f>IF($A425&lt;&gt;"",INDEX([1]Sizer!S:S,(ROW()-3)/3+7),"")</f>
        <v>0</v>
      </c>
      <c r="T426" s="53">
        <f>IF($A425&lt;&gt;"",INDEX([1]Sizer!T:T,(ROW()-3)/3+7),"")</f>
        <v>-3.1780124020887736E-2</v>
      </c>
      <c r="U426" s="53">
        <f>IF($A425&lt;&gt;"",INDEX([1]Sizer!U:U,(ROW()-3)/3+7),"")</f>
        <v>0.05</v>
      </c>
      <c r="V426" s="53">
        <f>IF($A425&lt;&gt;"",INDEX([1]Sizer!V:V,(ROW()-3)/3+7),"")</f>
        <v>2.5434765625000005E-2</v>
      </c>
      <c r="W426" s="53">
        <f>IF($A425&lt;&gt;"",INDEX([1]Sizer!W:W,(ROW()-3)/3+7),"")</f>
        <v>0</v>
      </c>
      <c r="X426" s="53">
        <f>IF($A425&lt;&gt;"",INDEX([1]Sizer!X:X,(ROW()-3)/3+7),"")</f>
        <v>0</v>
      </c>
      <c r="Y426" s="53">
        <f>IF($A425&lt;&gt;"",INDEX([1]Sizer!Y:Y,(ROW()-3)/3+7),"")</f>
        <v>0</v>
      </c>
      <c r="Z426" s="53">
        <f>IF($A425&lt;&gt;"",INDEX([1]Sizer!Z:Z,(ROW()-3)/3+7),"")</f>
        <v>0</v>
      </c>
      <c r="AA426" s="53">
        <f>IF($A425&lt;&gt;"",SUM($B426:$Z426),"")</f>
        <v>0.15565308509515394</v>
      </c>
    </row>
    <row r="427" spans="1:27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</row>
    <row r="428" spans="1:27" x14ac:dyDescent="0.2">
      <c r="A428" s="59">
        <f>IF(INDEX([1]Sizer!$A:$A,(ROW()-2)/3+7)&lt;&gt;"",INDEX([1]Sizer!$A:$A,(ROW()-2)/3+7),"")</f>
        <v>45449</v>
      </c>
      <c r="B428" s="51">
        <f>IF($A428&lt;&gt;"",INDEX([1]Sizer!EF:EF,(ROW()-2)/3+7),"")</f>
        <v>0</v>
      </c>
      <c r="C428" s="51">
        <f>IF($A428&lt;&gt;"",INDEX([1]Sizer!EG:EG,(ROW()-2)/3+7),"")</f>
        <v>0</v>
      </c>
      <c r="D428" s="51">
        <f>IF($A428&lt;&gt;"",INDEX([1]Sizer!EH:EH,(ROW()-2)/3+7),"")</f>
        <v>0</v>
      </c>
      <c r="E428" s="51">
        <f>IF($A428&lt;&gt;"",INDEX([1]Sizer!EI:EI,(ROW()-2)/3+7),"")</f>
        <v>0.5</v>
      </c>
      <c r="F428" s="51">
        <f>IF($A428&lt;&gt;"",INDEX([1]Sizer!EJ:EJ,(ROW()-2)/3+7),"")</f>
        <v>1</v>
      </c>
      <c r="G428" s="51">
        <f>IF($A428&lt;&gt;"",INDEX([1]Sizer!EK:EK,(ROW()-2)/3+7),"")</f>
        <v>1.5</v>
      </c>
      <c r="H428" s="51">
        <f>IF($A428&lt;&gt;"",INDEX([1]Sizer!EL:EL,(ROW()-2)/3+7),"")</f>
        <v>0</v>
      </c>
      <c r="I428" s="51">
        <f>IF($A428&lt;&gt;"",INDEX([1]Sizer!EM:EM,(ROW()-2)/3+7),"")</f>
        <v>1.5</v>
      </c>
      <c r="J428" s="51">
        <f>IF($A428&lt;&gt;"",INDEX([1]Sizer!EN:EN,(ROW()-2)/3+7),"")</f>
        <v>0</v>
      </c>
      <c r="K428" s="51">
        <f>IF($A428&lt;&gt;"",INDEX([1]Sizer!EO:EO,(ROW()-2)/3+7),"")</f>
        <v>0</v>
      </c>
      <c r="L428" s="51">
        <f>IF($A428&lt;&gt;"",INDEX([1]Sizer!EP:EP,(ROW()-2)/3+7),"")</f>
        <v>0.5</v>
      </c>
      <c r="M428" s="51">
        <f>IF($A428&lt;&gt;"",INDEX([1]Sizer!EQ:EQ,(ROW()-2)/3+7),"")</f>
        <v>0</v>
      </c>
      <c r="N428" s="51">
        <f>IF($A428&lt;&gt;"",INDEX([1]Sizer!ER:ER,(ROW()-2)/3+7),"")</f>
        <v>0</v>
      </c>
      <c r="O428" s="51">
        <f>IF($A428&lt;&gt;"",INDEX([1]Sizer!ES:ES,(ROW()-2)/3+7),"")</f>
        <v>0</v>
      </c>
      <c r="P428" s="51">
        <f>IF($A428&lt;&gt;"",INDEX([1]Sizer!ET:ET,(ROW()-2)/3+7),"")</f>
        <v>0</v>
      </c>
      <c r="Q428" s="51">
        <f>IF($A428&lt;&gt;"",INDEX([1]Sizer!EU:EU,(ROW()-2)/3+7),"")</f>
        <v>-1</v>
      </c>
      <c r="R428" s="51">
        <f>IF($A428&lt;&gt;"",INDEX([1]Sizer!EV:EV,(ROW()-2)/3+7),"")</f>
        <v>3</v>
      </c>
      <c r="S428" s="51">
        <f>IF($A428&lt;&gt;"",INDEX([1]Sizer!EW:EW,(ROW()-2)/3+7),"")</f>
        <v>0</v>
      </c>
      <c r="T428" s="51">
        <f>IF($A428&lt;&gt;"",INDEX([1]Sizer!EX:EX,(ROW()-2)/3+7),"")</f>
        <v>-1</v>
      </c>
      <c r="U428" s="51">
        <f>IF($A428&lt;&gt;"",INDEX([1]Sizer!EY:EY,(ROW()-2)/3+7),"")</f>
        <v>1</v>
      </c>
      <c r="V428" s="51">
        <f>IF($A428&lt;&gt;"",INDEX([1]Sizer!EZ:EZ,(ROW()-2)/3+7),"")</f>
        <v>1</v>
      </c>
      <c r="W428" s="51">
        <f>IF($A428&lt;&gt;"",INDEX([1]Sizer!FA:FA,(ROW()-2)/3+7),"")</f>
        <v>0</v>
      </c>
      <c r="X428" s="51">
        <f>IF($A428&lt;&gt;"",INDEX([1]Sizer!FB:FB,(ROW()-2)/3+7),"")</f>
        <v>0</v>
      </c>
      <c r="Y428" s="51">
        <f>IF($A428&lt;&gt;"",INDEX([1]Sizer!FC:FC,(ROW()-2)/3+7),"")</f>
        <v>0</v>
      </c>
      <c r="Z428" s="51">
        <f>IF($A428&lt;&gt;"",INDEX([1]Sizer!FD:FD,(ROW()-2)/3+7),"")</f>
        <v>0</v>
      </c>
      <c r="AA428" s="52">
        <f>IF($A428&lt;&gt;"",INDEX([1]Sizer!$AB:$AB,(ROW()-2)/3+7)*'[1]Dashboard (Model)'!$U$2,"")</f>
        <v>5.5E-2</v>
      </c>
    </row>
    <row r="429" spans="1:27" x14ac:dyDescent="0.2">
      <c r="A429" s="59"/>
      <c r="B429" s="53">
        <f>IF($A428&lt;&gt;"",INDEX([1]Sizer!B:B,(ROW()-3)/3+7),"")</f>
        <v>0</v>
      </c>
      <c r="C429" s="53">
        <f>IF($A428&lt;&gt;"",INDEX([1]Sizer!C:C,(ROW()-3)/3+7),"")</f>
        <v>0</v>
      </c>
      <c r="D429" s="53">
        <f>IF($A428&lt;&gt;"",INDEX([1]Sizer!D:D,(ROW()-3)/3+7),"")</f>
        <v>0</v>
      </c>
      <c r="E429" s="53">
        <f>IF($A428&lt;&gt;"",INDEX([1]Sizer!E:E,(ROW()-3)/3+7),"")</f>
        <v>7.0714006514657991E-3</v>
      </c>
      <c r="F429" s="53">
        <f>IF($A428&lt;&gt;"",INDEX([1]Sizer!F:F,(ROW()-3)/3+7),"")</f>
        <v>3.2968127208480566E-2</v>
      </c>
      <c r="G429" s="53">
        <f>IF($A428&lt;&gt;"",INDEX([1]Sizer!G:G,(ROW()-3)/3+7),"")</f>
        <v>1.8592810009960162E-2</v>
      </c>
      <c r="H429" s="53">
        <f>IF($A428&lt;&gt;"",INDEX([1]Sizer!H:H,(ROW()-3)/3+7),"")</f>
        <v>0</v>
      </c>
      <c r="I429" s="53">
        <f>IF($A428&lt;&gt;"",INDEX([1]Sizer!I:I,(ROW()-3)/3+7),"")</f>
        <v>0.05</v>
      </c>
      <c r="J429" s="53">
        <f>IF($A428&lt;&gt;"",INDEX([1]Sizer!J:J,(ROW()-3)/3+7),"")</f>
        <v>0</v>
      </c>
      <c r="K429" s="53">
        <f>IF($A428&lt;&gt;"",INDEX([1]Sizer!K:K,(ROW()-3)/3+7),"")</f>
        <v>0</v>
      </c>
      <c r="L429" s="53">
        <f>IF($A428&lt;&gt;"",INDEX([1]Sizer!L:L,(ROW()-3)/3+7),"")</f>
        <v>2.1697627906976748E-2</v>
      </c>
      <c r="M429" s="53">
        <f>IF($A428&lt;&gt;"",INDEX([1]Sizer!M:M,(ROW()-3)/3+7),"")</f>
        <v>0</v>
      </c>
      <c r="N429" s="53">
        <f>IF($A428&lt;&gt;"",INDEX([1]Sizer!N:N,(ROW()-3)/3+7),"")</f>
        <v>0</v>
      </c>
      <c r="O429" s="53">
        <f>IF($A428&lt;&gt;"",INDEX([1]Sizer!O:O,(ROW()-3)/3+7),"")</f>
        <v>0</v>
      </c>
      <c r="P429" s="53">
        <f>IF($A428&lt;&gt;"",INDEX([1]Sizer!P:P,(ROW()-3)/3+7),"")</f>
        <v>0</v>
      </c>
      <c r="Q429" s="53">
        <f>IF($A428&lt;&gt;"",INDEX([1]Sizer!Q:Q,(ROW()-3)/3+7),"")</f>
        <v>-0.05</v>
      </c>
      <c r="R429" s="53">
        <f>IF($A428&lt;&gt;"",INDEX([1]Sizer!R:R,(ROW()-3)/3+7),"")</f>
        <v>2.2359715670024226E-2</v>
      </c>
      <c r="S429" s="53">
        <f>IF($A428&lt;&gt;"",INDEX([1]Sizer!S:S,(ROW()-3)/3+7),"")</f>
        <v>0</v>
      </c>
      <c r="T429" s="53">
        <f>IF($A428&lt;&gt;"",INDEX([1]Sizer!T:T,(ROW()-3)/3+7),"")</f>
        <v>-3.1780124020887736E-2</v>
      </c>
      <c r="U429" s="53">
        <f>IF($A428&lt;&gt;"",INDEX([1]Sizer!U:U,(ROW()-3)/3+7),"")</f>
        <v>0.05</v>
      </c>
      <c r="V429" s="53">
        <f>IF($A428&lt;&gt;"",INDEX([1]Sizer!V:V,(ROW()-3)/3+7),"")</f>
        <v>2.5434765625000005E-2</v>
      </c>
      <c r="W429" s="53">
        <f>IF($A428&lt;&gt;"",INDEX([1]Sizer!W:W,(ROW()-3)/3+7),"")</f>
        <v>0</v>
      </c>
      <c r="X429" s="53">
        <f>IF($A428&lt;&gt;"",INDEX([1]Sizer!X:X,(ROW()-3)/3+7),"")</f>
        <v>0</v>
      </c>
      <c r="Y429" s="53">
        <f>IF($A428&lt;&gt;"",INDEX([1]Sizer!Y:Y,(ROW()-3)/3+7),"")</f>
        <v>0</v>
      </c>
      <c r="Z429" s="53">
        <f>IF($A428&lt;&gt;"",INDEX([1]Sizer!Z:Z,(ROW()-3)/3+7),"")</f>
        <v>0</v>
      </c>
      <c r="AA429" s="53">
        <f>IF($A428&lt;&gt;"",SUM($B429:$Z429),"")</f>
        <v>0.14634432305101977</v>
      </c>
    </row>
    <row r="430" spans="1:27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</row>
    <row r="431" spans="1:27" x14ac:dyDescent="0.2">
      <c r="A431" s="59">
        <f>IF(INDEX([1]Sizer!$A:$A,(ROW()-2)/3+7)&lt;&gt;"",INDEX([1]Sizer!$A:$A,(ROW()-2)/3+7),"")</f>
        <v>45450</v>
      </c>
      <c r="B431" s="51">
        <f>IF($A431&lt;&gt;"",INDEX([1]Sizer!EF:EF,(ROW()-2)/3+7),"")</f>
        <v>0</v>
      </c>
      <c r="C431" s="51">
        <f>IF($A431&lt;&gt;"",INDEX([1]Sizer!EG:EG,(ROW()-2)/3+7),"")</f>
        <v>0</v>
      </c>
      <c r="D431" s="51">
        <f>IF($A431&lt;&gt;"",INDEX([1]Sizer!EH:EH,(ROW()-2)/3+7),"")</f>
        <v>-0.5</v>
      </c>
      <c r="E431" s="51">
        <f>IF($A431&lt;&gt;"",INDEX([1]Sizer!EI:EI,(ROW()-2)/3+7),"")</f>
        <v>0.5</v>
      </c>
      <c r="F431" s="51">
        <f>IF($A431&lt;&gt;"",INDEX([1]Sizer!EJ:EJ,(ROW()-2)/3+7),"")</f>
        <v>1</v>
      </c>
      <c r="G431" s="51">
        <f>IF($A431&lt;&gt;"",INDEX([1]Sizer!EK:EK,(ROW()-2)/3+7),"")</f>
        <v>1.5</v>
      </c>
      <c r="H431" s="51">
        <f>IF($A431&lt;&gt;"",INDEX([1]Sizer!EL:EL,(ROW()-2)/3+7),"")</f>
        <v>0</v>
      </c>
      <c r="I431" s="51">
        <f>IF($A431&lt;&gt;"",INDEX([1]Sizer!EM:EM,(ROW()-2)/3+7),"")</f>
        <v>1.5</v>
      </c>
      <c r="J431" s="51">
        <f>IF($A431&lt;&gt;"",INDEX([1]Sizer!EN:EN,(ROW()-2)/3+7),"")</f>
        <v>0</v>
      </c>
      <c r="K431" s="51">
        <f>IF($A431&lt;&gt;"",INDEX([1]Sizer!EO:EO,(ROW()-2)/3+7),"")</f>
        <v>0</v>
      </c>
      <c r="L431" s="51">
        <f>IF($A431&lt;&gt;"",INDEX([1]Sizer!EP:EP,(ROW()-2)/3+7),"")</f>
        <v>0.5</v>
      </c>
      <c r="M431" s="51">
        <f>IF($A431&lt;&gt;"",INDEX([1]Sizer!EQ:EQ,(ROW()-2)/3+7),"")</f>
        <v>0</v>
      </c>
      <c r="N431" s="51">
        <f>IF($A431&lt;&gt;"",INDEX([1]Sizer!ER:ER,(ROW()-2)/3+7),"")</f>
        <v>0</v>
      </c>
      <c r="O431" s="51">
        <f>IF($A431&lt;&gt;"",INDEX([1]Sizer!ES:ES,(ROW()-2)/3+7),"")</f>
        <v>0</v>
      </c>
      <c r="P431" s="51">
        <f>IF($A431&lt;&gt;"",INDEX([1]Sizer!ET:ET,(ROW()-2)/3+7),"")</f>
        <v>0</v>
      </c>
      <c r="Q431" s="51">
        <f>IF($A431&lt;&gt;"",INDEX([1]Sizer!EU:EU,(ROW()-2)/3+7),"")</f>
        <v>-1</v>
      </c>
      <c r="R431" s="51">
        <f>IF($A431&lt;&gt;"",INDEX([1]Sizer!EV:EV,(ROW()-2)/3+7),"")</f>
        <v>3</v>
      </c>
      <c r="S431" s="51">
        <f>IF($A431&lt;&gt;"",INDEX([1]Sizer!EW:EW,(ROW()-2)/3+7),"")</f>
        <v>0</v>
      </c>
      <c r="T431" s="51">
        <f>IF($A431&lt;&gt;"",INDEX([1]Sizer!EX:EX,(ROW()-2)/3+7),"")</f>
        <v>-1</v>
      </c>
      <c r="U431" s="51">
        <f>IF($A431&lt;&gt;"",INDEX([1]Sizer!EY:EY,(ROW()-2)/3+7),"")</f>
        <v>1</v>
      </c>
      <c r="V431" s="51">
        <f>IF($A431&lt;&gt;"",INDEX([1]Sizer!EZ:EZ,(ROW()-2)/3+7),"")</f>
        <v>1</v>
      </c>
      <c r="W431" s="51">
        <f>IF($A431&lt;&gt;"",INDEX([1]Sizer!FA:FA,(ROW()-2)/3+7),"")</f>
        <v>0</v>
      </c>
      <c r="X431" s="51">
        <f>IF($A431&lt;&gt;"",INDEX([1]Sizer!FB:FB,(ROW()-2)/3+7),"")</f>
        <v>0</v>
      </c>
      <c r="Y431" s="51">
        <f>IF($A431&lt;&gt;"",INDEX([1]Sizer!FC:FC,(ROW()-2)/3+7),"")</f>
        <v>0</v>
      </c>
      <c r="Z431" s="51">
        <f>IF($A431&lt;&gt;"",INDEX([1]Sizer!FD:FD,(ROW()-2)/3+7),"")</f>
        <v>0</v>
      </c>
      <c r="AA431" s="52">
        <f>IF($A431&lt;&gt;"",INDEX([1]Sizer!$AB:$AB,(ROW()-2)/3+7)*'[1]Dashboard (Model)'!$U$2,"")</f>
        <v>0.05</v>
      </c>
    </row>
    <row r="432" spans="1:27" x14ac:dyDescent="0.2">
      <c r="A432" s="59"/>
      <c r="B432" s="53">
        <f>IF($A431&lt;&gt;"",INDEX([1]Sizer!B:B,(ROW()-3)/3+7),"")</f>
        <v>0</v>
      </c>
      <c r="C432" s="53">
        <f>IF($A431&lt;&gt;"",INDEX([1]Sizer!C:C,(ROW()-3)/3+7),"")</f>
        <v>0</v>
      </c>
      <c r="D432" s="53">
        <f>IF($A431&lt;&gt;"",INDEX([1]Sizer!D:D,(ROW()-3)/3+7),"")</f>
        <v>-2.7760660807291667E-2</v>
      </c>
      <c r="E432" s="53">
        <f>IF($A431&lt;&gt;"",INDEX([1]Sizer!E:E,(ROW()-3)/3+7),"")</f>
        <v>7.0714006514657991E-3</v>
      </c>
      <c r="F432" s="53">
        <f>IF($A431&lt;&gt;"",INDEX([1]Sizer!F:F,(ROW()-3)/3+7),"")</f>
        <v>3.2968127208480566E-2</v>
      </c>
      <c r="G432" s="53">
        <f>IF($A431&lt;&gt;"",INDEX([1]Sizer!G:G,(ROW()-3)/3+7),"")</f>
        <v>1.8592810009960162E-2</v>
      </c>
      <c r="H432" s="53">
        <f>IF($A431&lt;&gt;"",INDEX([1]Sizer!H:H,(ROW()-3)/3+7),"")</f>
        <v>0</v>
      </c>
      <c r="I432" s="53">
        <f>IF($A431&lt;&gt;"",INDEX([1]Sizer!I:I,(ROW()-3)/3+7),"")</f>
        <v>0.05</v>
      </c>
      <c r="J432" s="53">
        <f>IF($A431&lt;&gt;"",INDEX([1]Sizer!J:J,(ROW()-3)/3+7),"")</f>
        <v>0</v>
      </c>
      <c r="K432" s="53">
        <f>IF($A431&lt;&gt;"",INDEX([1]Sizer!K:K,(ROW()-3)/3+7),"")</f>
        <v>0</v>
      </c>
      <c r="L432" s="53">
        <f>IF($A431&lt;&gt;"",INDEX([1]Sizer!L:L,(ROW()-3)/3+7),"")</f>
        <v>2.1697627906976748E-2</v>
      </c>
      <c r="M432" s="53">
        <f>IF($A431&lt;&gt;"",INDEX([1]Sizer!M:M,(ROW()-3)/3+7),"")</f>
        <v>0</v>
      </c>
      <c r="N432" s="53">
        <f>IF($A431&lt;&gt;"",INDEX([1]Sizer!N:N,(ROW()-3)/3+7),"")</f>
        <v>0</v>
      </c>
      <c r="O432" s="53">
        <f>IF($A431&lt;&gt;"",INDEX([1]Sizer!O:O,(ROW()-3)/3+7),"")</f>
        <v>0</v>
      </c>
      <c r="P432" s="53">
        <f>IF($A431&lt;&gt;"",INDEX([1]Sizer!P:P,(ROW()-3)/3+7),"")</f>
        <v>0</v>
      </c>
      <c r="Q432" s="53">
        <f>IF($A431&lt;&gt;"",INDEX([1]Sizer!Q:Q,(ROW()-3)/3+7),"")</f>
        <v>-0.05</v>
      </c>
      <c r="R432" s="53">
        <f>IF($A431&lt;&gt;"",INDEX([1]Sizer!R:R,(ROW()-3)/3+7),"")</f>
        <v>2.2359715670024226E-2</v>
      </c>
      <c r="S432" s="53">
        <f>IF($A431&lt;&gt;"",INDEX([1]Sizer!S:S,(ROW()-3)/3+7),"")</f>
        <v>0</v>
      </c>
      <c r="T432" s="53">
        <f>IF($A431&lt;&gt;"",INDEX([1]Sizer!T:T,(ROW()-3)/3+7),"")</f>
        <v>-3.1780124020887736E-2</v>
      </c>
      <c r="U432" s="53">
        <f>IF($A431&lt;&gt;"",INDEX([1]Sizer!U:U,(ROW()-3)/3+7),"")</f>
        <v>0.05</v>
      </c>
      <c r="V432" s="53">
        <f>IF($A431&lt;&gt;"",INDEX([1]Sizer!V:V,(ROW()-3)/3+7),"")</f>
        <v>2.5434765625000005E-2</v>
      </c>
      <c r="W432" s="53">
        <f>IF($A431&lt;&gt;"",INDEX([1]Sizer!W:W,(ROW()-3)/3+7),"")</f>
        <v>0</v>
      </c>
      <c r="X432" s="53">
        <f>IF($A431&lt;&gt;"",INDEX([1]Sizer!X:X,(ROW()-3)/3+7),"")</f>
        <v>0</v>
      </c>
      <c r="Y432" s="53">
        <f>IF($A431&lt;&gt;"",INDEX([1]Sizer!Y:Y,(ROW()-3)/3+7),"")</f>
        <v>0</v>
      </c>
      <c r="Z432" s="53">
        <f>IF($A431&lt;&gt;"",INDEX([1]Sizer!Z:Z,(ROW()-3)/3+7),"")</f>
        <v>0</v>
      </c>
      <c r="AA432" s="53">
        <f>IF($A431&lt;&gt;"",SUM($B432:$Z432),"")</f>
        <v>0.11858366224372809</v>
      </c>
    </row>
    <row r="433" spans="1:27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</row>
    <row r="434" spans="1:27" x14ac:dyDescent="0.2">
      <c r="A434" s="59">
        <f>IF(INDEX([1]Sizer!$A:$A,(ROW()-2)/3+7)&lt;&gt;"",INDEX([1]Sizer!$A:$A,(ROW()-2)/3+7),"")</f>
        <v>45453</v>
      </c>
      <c r="B434" s="51">
        <f>IF($A434&lt;&gt;"",INDEX([1]Sizer!EF:EF,(ROW()-2)/3+7),"")</f>
        <v>0</v>
      </c>
      <c r="C434" s="51">
        <f>IF($A434&lt;&gt;"",INDEX([1]Sizer!EG:EG,(ROW()-2)/3+7),"")</f>
        <v>0</v>
      </c>
      <c r="D434" s="51">
        <f>IF($A434&lt;&gt;"",INDEX([1]Sizer!EH:EH,(ROW()-2)/3+7),"")</f>
        <v>-0.5</v>
      </c>
      <c r="E434" s="51">
        <f>IF($A434&lt;&gt;"",INDEX([1]Sizer!EI:EI,(ROW()-2)/3+7),"")</f>
        <v>0.5</v>
      </c>
      <c r="F434" s="51">
        <f>IF($A434&lt;&gt;"",INDEX([1]Sizer!EJ:EJ,(ROW()-2)/3+7),"")</f>
        <v>1</v>
      </c>
      <c r="G434" s="51">
        <f>IF($A434&lt;&gt;"",INDEX([1]Sizer!EK:EK,(ROW()-2)/3+7),"")</f>
        <v>1.5</v>
      </c>
      <c r="H434" s="51">
        <f>IF($A434&lt;&gt;"",INDEX([1]Sizer!EL:EL,(ROW()-2)/3+7),"")</f>
        <v>0</v>
      </c>
      <c r="I434" s="51">
        <f>IF($A434&lt;&gt;"",INDEX([1]Sizer!EM:EM,(ROW()-2)/3+7),"")</f>
        <v>1.5</v>
      </c>
      <c r="J434" s="51">
        <f>IF($A434&lt;&gt;"",INDEX([1]Sizer!EN:EN,(ROW()-2)/3+7),"")</f>
        <v>0</v>
      </c>
      <c r="K434" s="51">
        <f>IF($A434&lt;&gt;"",INDEX([1]Sizer!EO:EO,(ROW()-2)/3+7),"")</f>
        <v>0</v>
      </c>
      <c r="L434" s="51">
        <f>IF($A434&lt;&gt;"",INDEX([1]Sizer!EP:EP,(ROW()-2)/3+7),"")</f>
        <v>1</v>
      </c>
      <c r="M434" s="51">
        <f>IF($A434&lt;&gt;"",INDEX([1]Sizer!EQ:EQ,(ROW()-2)/3+7),"")</f>
        <v>0</v>
      </c>
      <c r="N434" s="51">
        <f>IF($A434&lt;&gt;"",INDEX([1]Sizer!ER:ER,(ROW()-2)/3+7),"")</f>
        <v>0</v>
      </c>
      <c r="O434" s="51">
        <f>IF($A434&lt;&gt;"",INDEX([1]Sizer!ES:ES,(ROW()-2)/3+7),"")</f>
        <v>0</v>
      </c>
      <c r="P434" s="51">
        <f>IF($A434&lt;&gt;"",INDEX([1]Sizer!ET:ET,(ROW()-2)/3+7),"")</f>
        <v>0</v>
      </c>
      <c r="Q434" s="51">
        <f>IF($A434&lt;&gt;"",INDEX([1]Sizer!EU:EU,(ROW()-2)/3+7),"")</f>
        <v>-1</v>
      </c>
      <c r="R434" s="51">
        <f>IF($A434&lt;&gt;"",INDEX([1]Sizer!EV:EV,(ROW()-2)/3+7),"")</f>
        <v>3</v>
      </c>
      <c r="S434" s="51">
        <f>IF($A434&lt;&gt;"",INDEX([1]Sizer!EW:EW,(ROW()-2)/3+7),"")</f>
        <v>0</v>
      </c>
      <c r="T434" s="51">
        <f>IF($A434&lt;&gt;"",INDEX([1]Sizer!EX:EX,(ROW()-2)/3+7),"")</f>
        <v>-1</v>
      </c>
      <c r="U434" s="51">
        <f>IF($A434&lt;&gt;"",INDEX([1]Sizer!EY:EY,(ROW()-2)/3+7),"")</f>
        <v>0.5</v>
      </c>
      <c r="V434" s="51">
        <f>IF($A434&lt;&gt;"",INDEX([1]Sizer!EZ:EZ,(ROW()-2)/3+7),"")</f>
        <v>1</v>
      </c>
      <c r="W434" s="51">
        <f>IF($A434&lt;&gt;"",INDEX([1]Sizer!FA:FA,(ROW()-2)/3+7),"")</f>
        <v>0</v>
      </c>
      <c r="X434" s="51">
        <f>IF($A434&lt;&gt;"",INDEX([1]Sizer!FB:FB,(ROW()-2)/3+7),"")</f>
        <v>0</v>
      </c>
      <c r="Y434" s="51">
        <f>IF($A434&lt;&gt;"",INDEX([1]Sizer!FC:FC,(ROW()-2)/3+7),"")</f>
        <v>0</v>
      </c>
      <c r="Z434" s="51">
        <f>IF($A434&lt;&gt;"",INDEX([1]Sizer!FD:FD,(ROW()-2)/3+7),"")</f>
        <v>0</v>
      </c>
      <c r="AA434" s="52">
        <f>IF($A434&lt;&gt;"",INDEX([1]Sizer!$AB:$AB,(ROW()-2)/3+7)*'[1]Dashboard (Model)'!$U$2,"")</f>
        <v>6.5000000000000002E-2</v>
      </c>
    </row>
    <row r="435" spans="1:27" x14ac:dyDescent="0.2">
      <c r="A435" s="59"/>
      <c r="B435" s="53">
        <f>IF($A434&lt;&gt;"",INDEX([1]Sizer!B:B,(ROW()-3)/3+7),"")</f>
        <v>0</v>
      </c>
      <c r="C435" s="53">
        <f>IF($A434&lt;&gt;"",INDEX([1]Sizer!C:C,(ROW()-3)/3+7),"")</f>
        <v>0</v>
      </c>
      <c r="D435" s="53">
        <f>IF($A434&lt;&gt;"",INDEX([1]Sizer!D:D,(ROW()-3)/3+7),"")</f>
        <v>-2.7760660807291667E-2</v>
      </c>
      <c r="E435" s="53">
        <f>IF($A434&lt;&gt;"",INDEX([1]Sizer!E:E,(ROW()-3)/3+7),"")</f>
        <v>7.0714006514657991E-3</v>
      </c>
      <c r="F435" s="53">
        <f>IF($A434&lt;&gt;"",INDEX([1]Sizer!F:F,(ROW()-3)/3+7),"")</f>
        <v>3.2968127208480566E-2</v>
      </c>
      <c r="G435" s="53">
        <f>IF($A434&lt;&gt;"",INDEX([1]Sizer!G:G,(ROW()-3)/3+7),"")</f>
        <v>1.8592810009960162E-2</v>
      </c>
      <c r="H435" s="53">
        <f>IF($A434&lt;&gt;"",INDEX([1]Sizer!H:H,(ROW()-3)/3+7),"")</f>
        <v>0</v>
      </c>
      <c r="I435" s="53">
        <f>IF($A434&lt;&gt;"",INDEX([1]Sizer!I:I,(ROW()-3)/3+7),"")</f>
        <v>0.05</v>
      </c>
      <c r="J435" s="53">
        <f>IF($A434&lt;&gt;"",INDEX([1]Sizer!J:J,(ROW()-3)/3+7),"")</f>
        <v>0</v>
      </c>
      <c r="K435" s="53">
        <f>IF($A434&lt;&gt;"",INDEX([1]Sizer!K:K,(ROW()-3)/3+7),"")</f>
        <v>0</v>
      </c>
      <c r="L435" s="53">
        <f>IF($A434&lt;&gt;"",INDEX([1]Sizer!L:L,(ROW()-3)/3+7),"")</f>
        <v>0.05</v>
      </c>
      <c r="M435" s="53">
        <f>IF($A434&lt;&gt;"",INDEX([1]Sizer!M:M,(ROW()-3)/3+7),"")</f>
        <v>0</v>
      </c>
      <c r="N435" s="53">
        <f>IF($A434&lt;&gt;"",INDEX([1]Sizer!N:N,(ROW()-3)/3+7),"")</f>
        <v>0</v>
      </c>
      <c r="O435" s="53">
        <f>IF($A434&lt;&gt;"",INDEX([1]Sizer!O:O,(ROW()-3)/3+7),"")</f>
        <v>0</v>
      </c>
      <c r="P435" s="53">
        <f>IF($A434&lt;&gt;"",INDEX([1]Sizer!P:P,(ROW()-3)/3+7),"")</f>
        <v>0</v>
      </c>
      <c r="Q435" s="53">
        <f>IF($A434&lt;&gt;"",INDEX([1]Sizer!Q:Q,(ROW()-3)/3+7),"")</f>
        <v>-0.05</v>
      </c>
      <c r="R435" s="53">
        <f>IF($A434&lt;&gt;"",INDEX([1]Sizer!R:R,(ROW()-3)/3+7),"")</f>
        <v>2.2359715670024226E-2</v>
      </c>
      <c r="S435" s="53">
        <f>IF($A434&lt;&gt;"",INDEX([1]Sizer!S:S,(ROW()-3)/3+7),"")</f>
        <v>0</v>
      </c>
      <c r="T435" s="53">
        <f>IF($A434&lt;&gt;"",INDEX([1]Sizer!T:T,(ROW()-3)/3+7),"")</f>
        <v>-3.1780124020887736E-2</v>
      </c>
      <c r="U435" s="53">
        <f>IF($A434&lt;&gt;"",INDEX([1]Sizer!U:U,(ROW()-3)/3+7),"")</f>
        <v>2.5810709459459461E-2</v>
      </c>
      <c r="V435" s="53">
        <f>IF($A434&lt;&gt;"",INDEX([1]Sizer!V:V,(ROW()-3)/3+7),"")</f>
        <v>2.5434765625000005E-2</v>
      </c>
      <c r="W435" s="53">
        <f>IF($A434&lt;&gt;"",INDEX([1]Sizer!W:W,(ROW()-3)/3+7),"")</f>
        <v>0</v>
      </c>
      <c r="X435" s="53">
        <f>IF($A434&lt;&gt;"",INDEX([1]Sizer!X:X,(ROW()-3)/3+7),"")</f>
        <v>0</v>
      </c>
      <c r="Y435" s="53">
        <f>IF($A434&lt;&gt;"",INDEX([1]Sizer!Y:Y,(ROW()-3)/3+7),"")</f>
        <v>0</v>
      </c>
      <c r="Z435" s="53">
        <f>IF($A434&lt;&gt;"",INDEX([1]Sizer!Z:Z,(ROW()-3)/3+7),"")</f>
        <v>0</v>
      </c>
      <c r="AA435" s="53">
        <f>IF($A434&lt;&gt;"",SUM($B435:$Z435),"")</f>
        <v>0.12269674379621083</v>
      </c>
    </row>
    <row r="436" spans="1:27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</row>
    <row r="437" spans="1:27" x14ac:dyDescent="0.2">
      <c r="A437" s="59">
        <f>IF(INDEX([1]Sizer!$A:$A,(ROW()-2)/3+7)&lt;&gt;"",INDEX([1]Sizer!$A:$A,(ROW()-2)/3+7),"")</f>
        <v>45454</v>
      </c>
      <c r="B437" s="51">
        <f>IF($A437&lt;&gt;"",INDEX([1]Sizer!EF:EF,(ROW()-2)/3+7),"")</f>
        <v>0</v>
      </c>
      <c r="C437" s="51">
        <f>IF($A437&lt;&gt;"",INDEX([1]Sizer!EG:EG,(ROW()-2)/3+7),"")</f>
        <v>0.5</v>
      </c>
      <c r="D437" s="51">
        <f>IF($A437&lt;&gt;"",INDEX([1]Sizer!EH:EH,(ROW()-2)/3+7),"")</f>
        <v>-0.5</v>
      </c>
      <c r="E437" s="51">
        <f>IF($A437&lt;&gt;"",INDEX([1]Sizer!EI:EI,(ROW()-2)/3+7),"")</f>
        <v>0.5</v>
      </c>
      <c r="F437" s="51">
        <f>IF($A437&lt;&gt;"",INDEX([1]Sizer!EJ:EJ,(ROW()-2)/3+7),"")</f>
        <v>1</v>
      </c>
      <c r="G437" s="51">
        <f>IF($A437&lt;&gt;"",INDEX([1]Sizer!EK:EK,(ROW()-2)/3+7),"")</f>
        <v>1.5</v>
      </c>
      <c r="H437" s="51">
        <f>IF($A437&lt;&gt;"",INDEX([1]Sizer!EL:EL,(ROW()-2)/3+7),"")</f>
        <v>0</v>
      </c>
      <c r="I437" s="51">
        <f>IF($A437&lt;&gt;"",INDEX([1]Sizer!EM:EM,(ROW()-2)/3+7),"")</f>
        <v>-1.5</v>
      </c>
      <c r="J437" s="51">
        <f>IF($A437&lt;&gt;"",INDEX([1]Sizer!EN:EN,(ROW()-2)/3+7),"")</f>
        <v>0</v>
      </c>
      <c r="K437" s="51">
        <f>IF($A437&lt;&gt;"",INDEX([1]Sizer!EO:EO,(ROW()-2)/3+7),"")</f>
        <v>0</v>
      </c>
      <c r="L437" s="51">
        <f>IF($A437&lt;&gt;"",INDEX([1]Sizer!EP:EP,(ROW()-2)/3+7),"")</f>
        <v>0.5</v>
      </c>
      <c r="M437" s="51">
        <f>IF($A437&lt;&gt;"",INDEX([1]Sizer!EQ:EQ,(ROW()-2)/3+7),"")</f>
        <v>0</v>
      </c>
      <c r="N437" s="51">
        <f>IF($A437&lt;&gt;"",INDEX([1]Sizer!ER:ER,(ROW()-2)/3+7),"")</f>
        <v>0</v>
      </c>
      <c r="O437" s="51">
        <f>IF($A437&lt;&gt;"",INDEX([1]Sizer!ES:ES,(ROW()-2)/3+7),"")</f>
        <v>0</v>
      </c>
      <c r="P437" s="51">
        <f>IF($A437&lt;&gt;"",INDEX([1]Sizer!ET:ET,(ROW()-2)/3+7),"")</f>
        <v>0</v>
      </c>
      <c r="Q437" s="51">
        <f>IF($A437&lt;&gt;"",INDEX([1]Sizer!EU:EU,(ROW()-2)/3+7),"")</f>
        <v>-1</v>
      </c>
      <c r="R437" s="51">
        <f>IF($A437&lt;&gt;"",INDEX([1]Sizer!EV:EV,(ROW()-2)/3+7),"")</f>
        <v>3</v>
      </c>
      <c r="S437" s="51">
        <f>IF($A437&lt;&gt;"",INDEX([1]Sizer!EW:EW,(ROW()-2)/3+7),"")</f>
        <v>0</v>
      </c>
      <c r="T437" s="51">
        <f>IF($A437&lt;&gt;"",INDEX([1]Sizer!EX:EX,(ROW()-2)/3+7),"")</f>
        <v>-1</v>
      </c>
      <c r="U437" s="51">
        <f>IF($A437&lt;&gt;"",INDEX([1]Sizer!EY:EY,(ROW()-2)/3+7),"")</f>
        <v>0.5</v>
      </c>
      <c r="V437" s="51">
        <f>IF($A437&lt;&gt;"",INDEX([1]Sizer!EZ:EZ,(ROW()-2)/3+7),"")</f>
        <v>1</v>
      </c>
      <c r="W437" s="51">
        <f>IF($A437&lt;&gt;"",INDEX([1]Sizer!FA:FA,(ROW()-2)/3+7),"")</f>
        <v>0</v>
      </c>
      <c r="X437" s="51">
        <f>IF($A437&lt;&gt;"",INDEX([1]Sizer!FB:FB,(ROW()-2)/3+7),"")</f>
        <v>0</v>
      </c>
      <c r="Y437" s="51">
        <f>IF($A437&lt;&gt;"",INDEX([1]Sizer!FC:FC,(ROW()-2)/3+7),"")</f>
        <v>0</v>
      </c>
      <c r="Z437" s="51">
        <f>IF($A437&lt;&gt;"",INDEX([1]Sizer!FD:FD,(ROW()-2)/3+7),"")</f>
        <v>0</v>
      </c>
      <c r="AA437" s="52">
        <f>IF($A437&lt;&gt;"",INDEX([1]Sizer!$AB:$AB,(ROW()-2)/3+7)*'[1]Dashboard (Model)'!$U$2,"")</f>
        <v>0.09</v>
      </c>
    </row>
    <row r="438" spans="1:27" x14ac:dyDescent="0.2">
      <c r="A438" s="59"/>
      <c r="B438" s="53">
        <f>IF($A437&lt;&gt;"",INDEX([1]Sizer!B:B,(ROW()-3)/3+7),"")</f>
        <v>0</v>
      </c>
      <c r="C438" s="53">
        <f>IF($A437&lt;&gt;"",INDEX([1]Sizer!C:C,(ROW()-3)/3+7),"")</f>
        <v>1.3983694698033709E-2</v>
      </c>
      <c r="D438" s="53">
        <f>IF($A437&lt;&gt;"",INDEX([1]Sizer!D:D,(ROW()-3)/3+7),"")</f>
        <v>-2.7760660807291667E-2</v>
      </c>
      <c r="E438" s="53">
        <f>IF($A437&lt;&gt;"",INDEX([1]Sizer!E:E,(ROW()-3)/3+7),"")</f>
        <v>7.0714006514657991E-3</v>
      </c>
      <c r="F438" s="53">
        <f>IF($A437&lt;&gt;"",INDEX([1]Sizer!F:F,(ROW()-3)/3+7),"")</f>
        <v>3.2968127208480566E-2</v>
      </c>
      <c r="G438" s="53">
        <f>IF($A437&lt;&gt;"",INDEX([1]Sizer!G:G,(ROW()-3)/3+7),"")</f>
        <v>1.8592810009960162E-2</v>
      </c>
      <c r="H438" s="53">
        <f>IF($A437&lt;&gt;"",INDEX([1]Sizer!H:H,(ROW()-3)/3+7),"")</f>
        <v>0</v>
      </c>
      <c r="I438" s="53">
        <f>IF($A437&lt;&gt;"",INDEX([1]Sizer!I:I,(ROW()-3)/3+7),"")</f>
        <v>-0.05</v>
      </c>
      <c r="J438" s="53">
        <f>IF($A437&lt;&gt;"",INDEX([1]Sizer!J:J,(ROW()-3)/3+7),"")</f>
        <v>0</v>
      </c>
      <c r="K438" s="53">
        <f>IF($A437&lt;&gt;"",INDEX([1]Sizer!K:K,(ROW()-3)/3+7),"")</f>
        <v>0</v>
      </c>
      <c r="L438" s="53">
        <f>IF($A437&lt;&gt;"",INDEX([1]Sizer!L:L,(ROW()-3)/3+7),"")</f>
        <v>3.6875520833333335E-2</v>
      </c>
      <c r="M438" s="53">
        <f>IF($A437&lt;&gt;"",INDEX([1]Sizer!M:M,(ROW()-3)/3+7),"")</f>
        <v>0</v>
      </c>
      <c r="N438" s="53">
        <f>IF($A437&lt;&gt;"",INDEX([1]Sizer!N:N,(ROW()-3)/3+7),"")</f>
        <v>0</v>
      </c>
      <c r="O438" s="53">
        <f>IF($A437&lt;&gt;"",INDEX([1]Sizer!O:O,(ROW()-3)/3+7),"")</f>
        <v>0</v>
      </c>
      <c r="P438" s="53">
        <f>IF($A437&lt;&gt;"",INDEX([1]Sizer!P:P,(ROW()-3)/3+7),"")</f>
        <v>0</v>
      </c>
      <c r="Q438" s="53">
        <f>IF($A437&lt;&gt;"",INDEX([1]Sizer!Q:Q,(ROW()-3)/3+7),"")</f>
        <v>-0.05</v>
      </c>
      <c r="R438" s="53">
        <f>IF($A437&lt;&gt;"",INDEX([1]Sizer!R:R,(ROW()-3)/3+7),"")</f>
        <v>2.2359715670024226E-2</v>
      </c>
      <c r="S438" s="53">
        <f>IF($A437&lt;&gt;"",INDEX([1]Sizer!S:S,(ROW()-3)/3+7),"")</f>
        <v>0</v>
      </c>
      <c r="T438" s="53">
        <f>IF($A437&lt;&gt;"",INDEX([1]Sizer!T:T,(ROW()-3)/3+7),"")</f>
        <v>-3.1780124020887736E-2</v>
      </c>
      <c r="U438" s="53">
        <f>IF($A437&lt;&gt;"",INDEX([1]Sizer!U:U,(ROW()-3)/3+7),"")</f>
        <v>2.5810709459459461E-2</v>
      </c>
      <c r="V438" s="53">
        <f>IF($A437&lt;&gt;"",INDEX([1]Sizer!V:V,(ROW()-3)/3+7),"")</f>
        <v>2.5434765625000005E-2</v>
      </c>
      <c r="W438" s="53">
        <f>IF($A437&lt;&gt;"",INDEX([1]Sizer!W:W,(ROW()-3)/3+7),"")</f>
        <v>0</v>
      </c>
      <c r="X438" s="53">
        <f>IF($A437&lt;&gt;"",INDEX([1]Sizer!X:X,(ROW()-3)/3+7),"")</f>
        <v>0</v>
      </c>
      <c r="Y438" s="53">
        <f>IF($A437&lt;&gt;"",INDEX([1]Sizer!Y:Y,(ROW()-3)/3+7),"")</f>
        <v>0</v>
      </c>
      <c r="Z438" s="53">
        <f>IF($A437&lt;&gt;"",INDEX([1]Sizer!Z:Z,(ROW()-3)/3+7),"")</f>
        <v>0</v>
      </c>
      <c r="AA438" s="53">
        <f>IF($A437&lt;&gt;"",SUM($B438:$Z438),"")</f>
        <v>2.3555959327577855E-2</v>
      </c>
    </row>
    <row r="439" spans="1:27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</row>
    <row r="440" spans="1:27" x14ac:dyDescent="0.2">
      <c r="A440" s="59">
        <f>IF(INDEX([1]Sizer!$A:$A,(ROW()-2)/3+7)&lt;&gt;"",INDEX([1]Sizer!$A:$A,(ROW()-2)/3+7),"")</f>
        <v>45455</v>
      </c>
      <c r="B440" s="51">
        <f>IF($A440&lt;&gt;"",INDEX([1]Sizer!EF:EF,(ROW()-2)/3+7),"")</f>
        <v>0</v>
      </c>
      <c r="C440" s="51">
        <f>IF($A440&lt;&gt;"",INDEX([1]Sizer!EG:EG,(ROW()-2)/3+7),"")</f>
        <v>0.5</v>
      </c>
      <c r="D440" s="51">
        <f>IF($A440&lt;&gt;"",INDEX([1]Sizer!EH:EH,(ROW()-2)/3+7),"")</f>
        <v>-0.5</v>
      </c>
      <c r="E440" s="51">
        <f>IF($A440&lt;&gt;"",INDEX([1]Sizer!EI:EI,(ROW()-2)/3+7),"")</f>
        <v>0.5</v>
      </c>
      <c r="F440" s="51">
        <f>IF($A440&lt;&gt;"",INDEX([1]Sizer!EJ:EJ,(ROW()-2)/3+7),"")</f>
        <v>1</v>
      </c>
      <c r="G440" s="51">
        <f>IF($A440&lt;&gt;"",INDEX([1]Sizer!EK:EK,(ROW()-2)/3+7),"")</f>
        <v>1.5</v>
      </c>
      <c r="H440" s="51">
        <f>IF($A440&lt;&gt;"",INDEX([1]Sizer!EL:EL,(ROW()-2)/3+7),"")</f>
        <v>0</v>
      </c>
      <c r="I440" s="51">
        <f>IF($A440&lt;&gt;"",INDEX([1]Sizer!EM:EM,(ROW()-2)/3+7),"")</f>
        <v>-1.5</v>
      </c>
      <c r="J440" s="51">
        <f>IF($A440&lt;&gt;"",INDEX([1]Sizer!EN:EN,(ROW()-2)/3+7),"")</f>
        <v>0</v>
      </c>
      <c r="K440" s="51">
        <f>IF($A440&lt;&gt;"",INDEX([1]Sizer!EO:EO,(ROW()-2)/3+7),"")</f>
        <v>0</v>
      </c>
      <c r="L440" s="51">
        <f>IF($A440&lt;&gt;"",INDEX([1]Sizer!EP:EP,(ROW()-2)/3+7),"")</f>
        <v>0.5</v>
      </c>
      <c r="M440" s="51">
        <f>IF($A440&lt;&gt;"",INDEX([1]Sizer!EQ:EQ,(ROW()-2)/3+7),"")</f>
        <v>0</v>
      </c>
      <c r="N440" s="51">
        <f>IF($A440&lt;&gt;"",INDEX([1]Sizer!ER:ER,(ROW()-2)/3+7),"")</f>
        <v>0</v>
      </c>
      <c r="O440" s="51">
        <f>IF($A440&lt;&gt;"",INDEX([1]Sizer!ES:ES,(ROW()-2)/3+7),"")</f>
        <v>0</v>
      </c>
      <c r="P440" s="51">
        <f>IF($A440&lt;&gt;"",INDEX([1]Sizer!ET:ET,(ROW()-2)/3+7),"")</f>
        <v>0</v>
      </c>
      <c r="Q440" s="51">
        <f>IF($A440&lt;&gt;"",INDEX([1]Sizer!EU:EU,(ROW()-2)/3+7),"")</f>
        <v>-1</v>
      </c>
      <c r="R440" s="51">
        <f>IF($A440&lt;&gt;"",INDEX([1]Sizer!EV:EV,(ROW()-2)/3+7),"")</f>
        <v>3</v>
      </c>
      <c r="S440" s="51">
        <f>IF($A440&lt;&gt;"",INDEX([1]Sizer!EW:EW,(ROW()-2)/3+7),"")</f>
        <v>0</v>
      </c>
      <c r="T440" s="51">
        <f>IF($A440&lt;&gt;"",INDEX([1]Sizer!EX:EX,(ROW()-2)/3+7),"")</f>
        <v>-1</v>
      </c>
      <c r="U440" s="51">
        <f>IF($A440&lt;&gt;"",INDEX([1]Sizer!EY:EY,(ROW()-2)/3+7),"")</f>
        <v>0.5</v>
      </c>
      <c r="V440" s="51">
        <f>IF($A440&lt;&gt;"",INDEX([1]Sizer!EZ:EZ,(ROW()-2)/3+7),"")</f>
        <v>1</v>
      </c>
      <c r="W440" s="51">
        <f>IF($A440&lt;&gt;"",INDEX([1]Sizer!FA:FA,(ROW()-2)/3+7),"")</f>
        <v>0</v>
      </c>
      <c r="X440" s="51">
        <f>IF($A440&lt;&gt;"",INDEX([1]Sizer!FB:FB,(ROW()-2)/3+7),"")</f>
        <v>0</v>
      </c>
      <c r="Y440" s="51">
        <f>IF($A440&lt;&gt;"",INDEX([1]Sizer!FC:FC,(ROW()-2)/3+7),"")</f>
        <v>0</v>
      </c>
      <c r="Z440" s="51">
        <f>IF($A440&lt;&gt;"",INDEX([1]Sizer!FD:FD,(ROW()-2)/3+7),"")</f>
        <v>0</v>
      </c>
      <c r="AA440" s="52">
        <f>IF($A440&lt;&gt;"",INDEX([1]Sizer!$AB:$AB,(ROW()-2)/3+7)*'[1]Dashboard (Model)'!$U$2,"")</f>
        <v>0.05</v>
      </c>
    </row>
    <row r="441" spans="1:27" x14ac:dyDescent="0.2">
      <c r="A441" s="59"/>
      <c r="B441" s="53">
        <f>IF($A440&lt;&gt;"",INDEX([1]Sizer!B:B,(ROW()-3)/3+7),"")</f>
        <v>0</v>
      </c>
      <c r="C441" s="53">
        <f>IF($A440&lt;&gt;"",INDEX([1]Sizer!C:C,(ROW()-3)/3+7),"")</f>
        <v>1.3983694698033709E-2</v>
      </c>
      <c r="D441" s="53">
        <f>IF($A440&lt;&gt;"",INDEX([1]Sizer!D:D,(ROW()-3)/3+7),"")</f>
        <v>-2.7760660807291667E-2</v>
      </c>
      <c r="E441" s="53">
        <f>IF($A440&lt;&gt;"",INDEX([1]Sizer!E:E,(ROW()-3)/3+7),"")</f>
        <v>7.0714006514657991E-3</v>
      </c>
      <c r="F441" s="53">
        <f>IF($A440&lt;&gt;"",INDEX([1]Sizer!F:F,(ROW()-3)/3+7),"")</f>
        <v>3.2968127208480566E-2</v>
      </c>
      <c r="G441" s="53">
        <f>IF($A440&lt;&gt;"",INDEX([1]Sizer!G:G,(ROW()-3)/3+7),"")</f>
        <v>1.8592810009960162E-2</v>
      </c>
      <c r="H441" s="53">
        <f>IF($A440&lt;&gt;"",INDEX([1]Sizer!H:H,(ROW()-3)/3+7),"")</f>
        <v>0</v>
      </c>
      <c r="I441" s="53">
        <f>IF($A440&lt;&gt;"",INDEX([1]Sizer!I:I,(ROW()-3)/3+7),"")</f>
        <v>-0.05</v>
      </c>
      <c r="J441" s="53">
        <f>IF($A440&lt;&gt;"",INDEX([1]Sizer!J:J,(ROW()-3)/3+7),"")</f>
        <v>0</v>
      </c>
      <c r="K441" s="53">
        <f>IF($A440&lt;&gt;"",INDEX([1]Sizer!K:K,(ROW()-3)/3+7),"")</f>
        <v>0</v>
      </c>
      <c r="L441" s="53">
        <f>IF($A440&lt;&gt;"",INDEX([1]Sizer!L:L,(ROW()-3)/3+7),"")</f>
        <v>3.6875520833333335E-2</v>
      </c>
      <c r="M441" s="53">
        <f>IF($A440&lt;&gt;"",INDEX([1]Sizer!M:M,(ROW()-3)/3+7),"")</f>
        <v>0</v>
      </c>
      <c r="N441" s="53">
        <f>IF($A440&lt;&gt;"",INDEX([1]Sizer!N:N,(ROW()-3)/3+7),"")</f>
        <v>0</v>
      </c>
      <c r="O441" s="53">
        <f>IF($A440&lt;&gt;"",INDEX([1]Sizer!O:O,(ROW()-3)/3+7),"")</f>
        <v>0</v>
      </c>
      <c r="P441" s="53">
        <f>IF($A440&lt;&gt;"",INDEX([1]Sizer!P:P,(ROW()-3)/3+7),"")</f>
        <v>0</v>
      </c>
      <c r="Q441" s="53">
        <f>IF($A440&lt;&gt;"",INDEX([1]Sizer!Q:Q,(ROW()-3)/3+7),"")</f>
        <v>-0.05</v>
      </c>
      <c r="R441" s="53">
        <f>IF($A440&lt;&gt;"",INDEX([1]Sizer!R:R,(ROW()-3)/3+7),"")</f>
        <v>2.2359715670024226E-2</v>
      </c>
      <c r="S441" s="53">
        <f>IF($A440&lt;&gt;"",INDEX([1]Sizer!S:S,(ROW()-3)/3+7),"")</f>
        <v>0</v>
      </c>
      <c r="T441" s="53">
        <f>IF($A440&lt;&gt;"",INDEX([1]Sizer!T:T,(ROW()-3)/3+7),"")</f>
        <v>-3.1780124020887736E-2</v>
      </c>
      <c r="U441" s="53">
        <f>IF($A440&lt;&gt;"",INDEX([1]Sizer!U:U,(ROW()-3)/3+7),"")</f>
        <v>2.5810709459459461E-2</v>
      </c>
      <c r="V441" s="53">
        <f>IF($A440&lt;&gt;"",INDEX([1]Sizer!V:V,(ROW()-3)/3+7),"")</f>
        <v>2.5434765625000005E-2</v>
      </c>
      <c r="W441" s="53">
        <f>IF($A440&lt;&gt;"",INDEX([1]Sizer!W:W,(ROW()-3)/3+7),"")</f>
        <v>0</v>
      </c>
      <c r="X441" s="53">
        <f>IF($A440&lt;&gt;"",INDEX([1]Sizer!X:X,(ROW()-3)/3+7),"")</f>
        <v>0</v>
      </c>
      <c r="Y441" s="53">
        <f>IF($A440&lt;&gt;"",INDEX([1]Sizer!Y:Y,(ROW()-3)/3+7),"")</f>
        <v>0</v>
      </c>
      <c r="Z441" s="53">
        <f>IF($A440&lt;&gt;"",INDEX([1]Sizer!Z:Z,(ROW()-3)/3+7),"")</f>
        <v>0</v>
      </c>
      <c r="AA441" s="53">
        <f>IF($A440&lt;&gt;"",SUM($B441:$Z441),"")</f>
        <v>2.3555959327577855E-2</v>
      </c>
    </row>
    <row r="442" spans="1:27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</row>
    <row r="443" spans="1:27" x14ac:dyDescent="0.2">
      <c r="A443" s="59">
        <f>IF(INDEX([1]Sizer!$A:$A,(ROW()-2)/3+7)&lt;&gt;"",INDEX([1]Sizer!$A:$A,(ROW()-2)/3+7),"")</f>
        <v>45456</v>
      </c>
      <c r="B443" s="51">
        <f>IF($A443&lt;&gt;"",INDEX([1]Sizer!EF:EF,(ROW()-2)/3+7),"")</f>
        <v>0</v>
      </c>
      <c r="C443" s="51">
        <f>IF($A443&lt;&gt;"",INDEX([1]Sizer!EG:EG,(ROW()-2)/3+7),"")</f>
        <v>0.5</v>
      </c>
      <c r="D443" s="51">
        <f>IF($A443&lt;&gt;"",INDEX([1]Sizer!EH:EH,(ROW()-2)/3+7),"")</f>
        <v>-0.5</v>
      </c>
      <c r="E443" s="51">
        <f>IF($A443&lt;&gt;"",INDEX([1]Sizer!EI:EI,(ROW()-2)/3+7),"")</f>
        <v>0.5</v>
      </c>
      <c r="F443" s="51">
        <f>IF($A443&lt;&gt;"",INDEX([1]Sizer!EJ:EJ,(ROW()-2)/3+7),"")</f>
        <v>1</v>
      </c>
      <c r="G443" s="51">
        <f>IF($A443&lt;&gt;"",INDEX([1]Sizer!EK:EK,(ROW()-2)/3+7),"")</f>
        <v>1.5</v>
      </c>
      <c r="H443" s="51">
        <f>IF($A443&lt;&gt;"",INDEX([1]Sizer!EL:EL,(ROW()-2)/3+7),"")</f>
        <v>0</v>
      </c>
      <c r="I443" s="51">
        <f>IF($A443&lt;&gt;"",INDEX([1]Sizer!EM:EM,(ROW()-2)/3+7),"")</f>
        <v>-1.5</v>
      </c>
      <c r="J443" s="51">
        <f>IF($A443&lt;&gt;"",INDEX([1]Sizer!EN:EN,(ROW()-2)/3+7),"")</f>
        <v>0.5</v>
      </c>
      <c r="K443" s="51">
        <f>IF($A443&lt;&gt;"",INDEX([1]Sizer!EO:EO,(ROW()-2)/3+7),"")</f>
        <v>0</v>
      </c>
      <c r="L443" s="51">
        <f>IF($A443&lt;&gt;"",INDEX([1]Sizer!EP:EP,(ROW()-2)/3+7),"")</f>
        <v>0</v>
      </c>
      <c r="M443" s="51">
        <f>IF($A443&lt;&gt;"",INDEX([1]Sizer!EQ:EQ,(ROW()-2)/3+7),"")</f>
        <v>0</v>
      </c>
      <c r="N443" s="51">
        <f>IF($A443&lt;&gt;"",INDEX([1]Sizer!ER:ER,(ROW()-2)/3+7),"")</f>
        <v>0</v>
      </c>
      <c r="O443" s="51">
        <f>IF($A443&lt;&gt;"",INDEX([1]Sizer!ES:ES,(ROW()-2)/3+7),"")</f>
        <v>0</v>
      </c>
      <c r="P443" s="51">
        <f>IF($A443&lt;&gt;"",INDEX([1]Sizer!ET:ET,(ROW()-2)/3+7),"")</f>
        <v>0</v>
      </c>
      <c r="Q443" s="51">
        <f>IF($A443&lt;&gt;"",INDEX([1]Sizer!EU:EU,(ROW()-2)/3+7),"")</f>
        <v>-1</v>
      </c>
      <c r="R443" s="51">
        <f>IF($A443&lt;&gt;"",INDEX([1]Sizer!EV:EV,(ROW()-2)/3+7),"")</f>
        <v>3</v>
      </c>
      <c r="S443" s="51">
        <f>IF($A443&lt;&gt;"",INDEX([1]Sizer!EW:EW,(ROW()-2)/3+7),"")</f>
        <v>0</v>
      </c>
      <c r="T443" s="51">
        <f>IF($A443&lt;&gt;"",INDEX([1]Sizer!EX:EX,(ROW()-2)/3+7),"")</f>
        <v>-1</v>
      </c>
      <c r="U443" s="51">
        <f>IF($A443&lt;&gt;"",INDEX([1]Sizer!EY:EY,(ROW()-2)/3+7),"")</f>
        <v>0.5</v>
      </c>
      <c r="V443" s="51">
        <f>IF($A443&lt;&gt;"",INDEX([1]Sizer!EZ:EZ,(ROW()-2)/3+7),"")</f>
        <v>1</v>
      </c>
      <c r="W443" s="51">
        <f>IF($A443&lt;&gt;"",INDEX([1]Sizer!FA:FA,(ROW()-2)/3+7),"")</f>
        <v>0</v>
      </c>
      <c r="X443" s="51">
        <f>IF($A443&lt;&gt;"",INDEX([1]Sizer!FB:FB,(ROW()-2)/3+7),"")</f>
        <v>0</v>
      </c>
      <c r="Y443" s="51">
        <f>IF($A443&lt;&gt;"",INDEX([1]Sizer!FC:FC,(ROW()-2)/3+7),"")</f>
        <v>0</v>
      </c>
      <c r="Z443" s="51">
        <f>IF($A443&lt;&gt;"",INDEX([1]Sizer!FD:FD,(ROW()-2)/3+7),"")</f>
        <v>0</v>
      </c>
      <c r="AA443" s="52">
        <f>IF($A443&lt;&gt;"",INDEX([1]Sizer!$AB:$AB,(ROW()-2)/3+7)*'[1]Dashboard (Model)'!$U$2,"")</f>
        <v>6.5000000000000002E-2</v>
      </c>
    </row>
    <row r="444" spans="1:27" x14ac:dyDescent="0.2">
      <c r="A444" s="59"/>
      <c r="B444" s="53">
        <f>IF($A443&lt;&gt;"",INDEX([1]Sizer!B:B,(ROW()-3)/3+7),"")</f>
        <v>0</v>
      </c>
      <c r="C444" s="53">
        <f>IF($A443&lt;&gt;"",INDEX([1]Sizer!C:C,(ROW()-3)/3+7),"")</f>
        <v>1.3983694698033709E-2</v>
      </c>
      <c r="D444" s="53">
        <f>IF($A443&lt;&gt;"",INDEX([1]Sizer!D:D,(ROW()-3)/3+7),"")</f>
        <v>-2.7760660807291667E-2</v>
      </c>
      <c r="E444" s="53">
        <f>IF($A443&lt;&gt;"",INDEX([1]Sizer!E:E,(ROW()-3)/3+7),"")</f>
        <v>7.0714006514657991E-3</v>
      </c>
      <c r="F444" s="53">
        <f>IF($A443&lt;&gt;"",INDEX([1]Sizer!F:F,(ROW()-3)/3+7),"")</f>
        <v>3.2968127208480566E-2</v>
      </c>
      <c r="G444" s="53">
        <f>IF($A443&lt;&gt;"",INDEX([1]Sizer!G:G,(ROW()-3)/3+7),"")</f>
        <v>1.8592810009960162E-2</v>
      </c>
      <c r="H444" s="53">
        <f>IF($A443&lt;&gt;"",INDEX([1]Sizer!H:H,(ROW()-3)/3+7),"")</f>
        <v>0</v>
      </c>
      <c r="I444" s="53">
        <f>IF($A443&lt;&gt;"",INDEX([1]Sizer!I:I,(ROW()-3)/3+7),"")</f>
        <v>-0.05</v>
      </c>
      <c r="J444" s="53">
        <f>IF($A443&lt;&gt;"",INDEX([1]Sizer!J:J,(ROW()-3)/3+7),"")</f>
        <v>9.4896519769357458E-3</v>
      </c>
      <c r="K444" s="53">
        <f>IF($A443&lt;&gt;"",INDEX([1]Sizer!K:K,(ROW()-3)/3+7),"")</f>
        <v>0</v>
      </c>
      <c r="L444" s="53">
        <f>IF($A443&lt;&gt;"",INDEX([1]Sizer!L:L,(ROW()-3)/3+7),"")</f>
        <v>0</v>
      </c>
      <c r="M444" s="53">
        <f>IF($A443&lt;&gt;"",INDEX([1]Sizer!M:M,(ROW()-3)/3+7),"")</f>
        <v>0</v>
      </c>
      <c r="N444" s="53">
        <f>IF($A443&lt;&gt;"",INDEX([1]Sizer!N:N,(ROW()-3)/3+7),"")</f>
        <v>0</v>
      </c>
      <c r="O444" s="53">
        <f>IF($A443&lt;&gt;"",INDEX([1]Sizer!O:O,(ROW()-3)/3+7),"")</f>
        <v>0</v>
      </c>
      <c r="P444" s="53">
        <f>IF($A443&lt;&gt;"",INDEX([1]Sizer!P:P,(ROW()-3)/3+7),"")</f>
        <v>0</v>
      </c>
      <c r="Q444" s="53">
        <f>IF($A443&lt;&gt;"",INDEX([1]Sizer!Q:Q,(ROW()-3)/3+7),"")</f>
        <v>-0.05</v>
      </c>
      <c r="R444" s="53">
        <f>IF($A443&lt;&gt;"",INDEX([1]Sizer!R:R,(ROW()-3)/3+7),"")</f>
        <v>2.2359715670024226E-2</v>
      </c>
      <c r="S444" s="53">
        <f>IF($A443&lt;&gt;"",INDEX([1]Sizer!S:S,(ROW()-3)/3+7),"")</f>
        <v>0</v>
      </c>
      <c r="T444" s="53">
        <f>IF($A443&lt;&gt;"",INDEX([1]Sizer!T:T,(ROW()-3)/3+7),"")</f>
        <v>-3.1780124020887736E-2</v>
      </c>
      <c r="U444" s="53">
        <f>IF($A443&lt;&gt;"",INDEX([1]Sizer!U:U,(ROW()-3)/3+7),"")</f>
        <v>2.5810709459459461E-2</v>
      </c>
      <c r="V444" s="53">
        <f>IF($A443&lt;&gt;"",INDEX([1]Sizer!V:V,(ROW()-3)/3+7),"")</f>
        <v>2.5434765625000005E-2</v>
      </c>
      <c r="W444" s="53">
        <f>IF($A443&lt;&gt;"",INDEX([1]Sizer!W:W,(ROW()-3)/3+7),"")</f>
        <v>0</v>
      </c>
      <c r="X444" s="53">
        <f>IF($A443&lt;&gt;"",INDEX([1]Sizer!X:X,(ROW()-3)/3+7),"")</f>
        <v>0</v>
      </c>
      <c r="Y444" s="53">
        <f>IF($A443&lt;&gt;"",INDEX([1]Sizer!Y:Y,(ROW()-3)/3+7),"")</f>
        <v>0</v>
      </c>
      <c r="Z444" s="53">
        <f>IF($A443&lt;&gt;"",INDEX([1]Sizer!Z:Z,(ROW()-3)/3+7),"")</f>
        <v>0</v>
      </c>
      <c r="AA444" s="53">
        <f>IF($A443&lt;&gt;"",SUM($B444:$Z444),"")</f>
        <v>-3.8299095288197305E-3</v>
      </c>
    </row>
    <row r="445" spans="1:27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</row>
    <row r="446" spans="1:27" x14ac:dyDescent="0.2">
      <c r="A446" s="59">
        <f>IF(INDEX([1]Sizer!$A:$A,(ROW()-2)/3+7)&lt;&gt;"",INDEX([1]Sizer!$A:$A,(ROW()-2)/3+7),"")</f>
        <v>45457</v>
      </c>
      <c r="B446" s="51">
        <f>IF($A446&lt;&gt;"",INDEX([1]Sizer!EF:EF,(ROW()-2)/3+7),"")</f>
        <v>0</v>
      </c>
      <c r="C446" s="51">
        <f>IF($A446&lt;&gt;"",INDEX([1]Sizer!EG:EG,(ROW()-2)/3+7),"")</f>
        <v>0</v>
      </c>
      <c r="D446" s="51">
        <f>IF($A446&lt;&gt;"",INDEX([1]Sizer!EH:EH,(ROW()-2)/3+7),"")</f>
        <v>-0.5</v>
      </c>
      <c r="E446" s="51">
        <f>IF($A446&lt;&gt;"",INDEX([1]Sizer!EI:EI,(ROW()-2)/3+7),"")</f>
        <v>0.5</v>
      </c>
      <c r="F446" s="51">
        <f>IF($A446&lt;&gt;"",INDEX([1]Sizer!EJ:EJ,(ROW()-2)/3+7),"")</f>
        <v>1</v>
      </c>
      <c r="G446" s="51">
        <f>IF($A446&lt;&gt;"",INDEX([1]Sizer!EK:EK,(ROW()-2)/3+7),"")</f>
        <v>1.5</v>
      </c>
      <c r="H446" s="51">
        <f>IF($A446&lt;&gt;"",INDEX([1]Sizer!EL:EL,(ROW()-2)/3+7),"")</f>
        <v>0</v>
      </c>
      <c r="I446" s="51">
        <f>IF($A446&lt;&gt;"",INDEX([1]Sizer!EM:EM,(ROW()-2)/3+7),"")</f>
        <v>-1.5</v>
      </c>
      <c r="J446" s="51">
        <f>IF($A446&lt;&gt;"",INDEX([1]Sizer!EN:EN,(ROW()-2)/3+7),"")</f>
        <v>0.5</v>
      </c>
      <c r="K446" s="51">
        <f>IF($A446&lt;&gt;"",INDEX([1]Sizer!EO:EO,(ROW()-2)/3+7),"")</f>
        <v>-0.5</v>
      </c>
      <c r="L446" s="51">
        <f>IF($A446&lt;&gt;"",INDEX([1]Sizer!EP:EP,(ROW()-2)/3+7),"")</f>
        <v>0</v>
      </c>
      <c r="M446" s="51">
        <f>IF($A446&lt;&gt;"",INDEX([1]Sizer!EQ:EQ,(ROW()-2)/3+7),"")</f>
        <v>0</v>
      </c>
      <c r="N446" s="51">
        <f>IF($A446&lt;&gt;"",INDEX([1]Sizer!ER:ER,(ROW()-2)/3+7),"")</f>
        <v>0</v>
      </c>
      <c r="O446" s="51">
        <f>IF($A446&lt;&gt;"",INDEX([1]Sizer!ES:ES,(ROW()-2)/3+7),"")</f>
        <v>0</v>
      </c>
      <c r="P446" s="51">
        <f>IF($A446&lt;&gt;"",INDEX([1]Sizer!ET:ET,(ROW()-2)/3+7),"")</f>
        <v>3</v>
      </c>
      <c r="Q446" s="51">
        <f>IF($A446&lt;&gt;"",INDEX([1]Sizer!EU:EU,(ROW()-2)/3+7),"")</f>
        <v>-1</v>
      </c>
      <c r="R446" s="51">
        <f>IF($A446&lt;&gt;"",INDEX([1]Sizer!EV:EV,(ROW()-2)/3+7),"")</f>
        <v>3</v>
      </c>
      <c r="S446" s="51">
        <f>IF($A446&lt;&gt;"",INDEX([1]Sizer!EW:EW,(ROW()-2)/3+7),"")</f>
        <v>0</v>
      </c>
      <c r="T446" s="51">
        <f>IF($A446&lt;&gt;"",INDEX([1]Sizer!EX:EX,(ROW()-2)/3+7),"")</f>
        <v>-0.5</v>
      </c>
      <c r="U446" s="51">
        <f>IF($A446&lt;&gt;"",INDEX([1]Sizer!EY:EY,(ROW()-2)/3+7),"")</f>
        <v>0.5</v>
      </c>
      <c r="V446" s="51">
        <f>IF($A446&lt;&gt;"",INDEX([1]Sizer!EZ:EZ,(ROW()-2)/3+7),"")</f>
        <v>1</v>
      </c>
      <c r="W446" s="51">
        <f>IF($A446&lt;&gt;"",INDEX([1]Sizer!FA:FA,(ROW()-2)/3+7),"")</f>
        <v>0</v>
      </c>
      <c r="X446" s="51">
        <f>IF($A446&lt;&gt;"",INDEX([1]Sizer!FB:FB,(ROW()-2)/3+7),"")</f>
        <v>0</v>
      </c>
      <c r="Y446" s="51">
        <f>IF($A446&lt;&gt;"",INDEX([1]Sizer!FC:FC,(ROW()-2)/3+7),"")</f>
        <v>0</v>
      </c>
      <c r="Z446" s="51">
        <f>IF($A446&lt;&gt;"",INDEX([1]Sizer!FD:FD,(ROW()-2)/3+7),"")</f>
        <v>0</v>
      </c>
      <c r="AA446" s="52">
        <f>IF($A446&lt;&gt;"",INDEX([1]Sizer!$AB:$AB,(ROW()-2)/3+7)*'[1]Dashboard (Model)'!$U$2,"")</f>
        <v>0.03</v>
      </c>
    </row>
    <row r="447" spans="1:27" x14ac:dyDescent="0.2">
      <c r="A447" s="59"/>
      <c r="B447" s="53">
        <f>IF($A446&lt;&gt;"",INDEX([1]Sizer!B:B,(ROW()-3)/3+7),"")</f>
        <v>0</v>
      </c>
      <c r="C447" s="53">
        <f>IF($A446&lt;&gt;"",INDEX([1]Sizer!C:C,(ROW()-3)/3+7),"")</f>
        <v>0</v>
      </c>
      <c r="D447" s="53">
        <f>IF($A446&lt;&gt;"",INDEX([1]Sizer!D:D,(ROW()-3)/3+7),"")</f>
        <v>-2.7760660807291667E-2</v>
      </c>
      <c r="E447" s="53">
        <f>IF($A446&lt;&gt;"",INDEX([1]Sizer!E:E,(ROW()-3)/3+7),"")</f>
        <v>7.0714006514657991E-3</v>
      </c>
      <c r="F447" s="53">
        <f>IF($A446&lt;&gt;"",INDEX([1]Sizer!F:F,(ROW()-3)/3+7),"")</f>
        <v>3.2968127208480566E-2</v>
      </c>
      <c r="G447" s="53">
        <f>IF($A446&lt;&gt;"",INDEX([1]Sizer!G:G,(ROW()-3)/3+7),"")</f>
        <v>1.8592810009960162E-2</v>
      </c>
      <c r="H447" s="53">
        <f>IF($A446&lt;&gt;"",INDEX([1]Sizer!H:H,(ROW()-3)/3+7),"")</f>
        <v>0</v>
      </c>
      <c r="I447" s="53">
        <f>IF($A446&lt;&gt;"",INDEX([1]Sizer!I:I,(ROW()-3)/3+7),"")</f>
        <v>-0.05</v>
      </c>
      <c r="J447" s="53">
        <f>IF($A446&lt;&gt;"",INDEX([1]Sizer!J:J,(ROW()-3)/3+7),"")</f>
        <v>9.4896519769357458E-3</v>
      </c>
      <c r="K447" s="53">
        <f>IF($A446&lt;&gt;"",INDEX([1]Sizer!K:K,(ROW()-3)/3+7),"")</f>
        <v>-9.5626309357541902E-3</v>
      </c>
      <c r="L447" s="53">
        <f>IF($A446&lt;&gt;"",INDEX([1]Sizer!L:L,(ROW()-3)/3+7),"")</f>
        <v>0</v>
      </c>
      <c r="M447" s="53">
        <f>IF($A446&lt;&gt;"",INDEX([1]Sizer!M:M,(ROW()-3)/3+7),"")</f>
        <v>0</v>
      </c>
      <c r="N447" s="53">
        <f>IF($A446&lt;&gt;"",INDEX([1]Sizer!N:N,(ROW()-3)/3+7),"")</f>
        <v>0</v>
      </c>
      <c r="O447" s="53">
        <f>IF($A446&lt;&gt;"",INDEX([1]Sizer!O:O,(ROW()-3)/3+7),"")</f>
        <v>0</v>
      </c>
      <c r="P447" s="53">
        <f>IF($A446&lt;&gt;"",INDEX([1]Sizer!P:P,(ROW()-3)/3+7),"")</f>
        <v>2.9866275899672841E-2</v>
      </c>
      <c r="Q447" s="53">
        <f>IF($A446&lt;&gt;"",INDEX([1]Sizer!Q:Q,(ROW()-3)/3+7),"")</f>
        <v>-0.05</v>
      </c>
      <c r="R447" s="53">
        <f>IF($A446&lt;&gt;"",INDEX([1]Sizer!R:R,(ROW()-3)/3+7),"")</f>
        <v>2.2359715670024226E-2</v>
      </c>
      <c r="S447" s="53">
        <f>IF($A446&lt;&gt;"",INDEX([1]Sizer!S:S,(ROW()-3)/3+7),"")</f>
        <v>0</v>
      </c>
      <c r="T447" s="53">
        <f>IF($A446&lt;&gt;"",INDEX([1]Sizer!T:T,(ROW()-3)/3+7),"")</f>
        <v>-1.7127814258911817E-2</v>
      </c>
      <c r="U447" s="53">
        <f>IF($A446&lt;&gt;"",INDEX([1]Sizer!U:U,(ROW()-3)/3+7),"")</f>
        <v>2.5810709459459461E-2</v>
      </c>
      <c r="V447" s="53">
        <f>IF($A446&lt;&gt;"",INDEX([1]Sizer!V:V,(ROW()-3)/3+7),"")</f>
        <v>2.5434765625000005E-2</v>
      </c>
      <c r="W447" s="53">
        <f>IF($A446&lt;&gt;"",INDEX([1]Sizer!W:W,(ROW()-3)/3+7),"")</f>
        <v>0</v>
      </c>
      <c r="X447" s="53">
        <f>IF($A446&lt;&gt;"",INDEX([1]Sizer!X:X,(ROW()-3)/3+7),"")</f>
        <v>0</v>
      </c>
      <c r="Y447" s="53">
        <f>IF($A446&lt;&gt;"",INDEX([1]Sizer!Y:Y,(ROW()-3)/3+7),"")</f>
        <v>0</v>
      </c>
      <c r="Z447" s="53">
        <f>IF($A446&lt;&gt;"",INDEX([1]Sizer!Z:Z,(ROW()-3)/3+7),"")</f>
        <v>0</v>
      </c>
      <c r="AA447" s="53">
        <f>IF($A446&lt;&gt;"",SUM($B447:$Z447),"")</f>
        <v>1.7142350499041129E-2</v>
      </c>
    </row>
    <row r="448" spans="1:27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</row>
    <row r="449" spans="1:27" x14ac:dyDescent="0.2">
      <c r="A449" s="59">
        <f>IF(INDEX([1]Sizer!$A:$A,(ROW()-2)/3+7)&lt;&gt;"",INDEX([1]Sizer!$A:$A,(ROW()-2)/3+7),"")</f>
        <v>45460</v>
      </c>
      <c r="B449" s="51">
        <f>IF($A449&lt;&gt;"",INDEX([1]Sizer!EF:EF,(ROW()-2)/3+7),"")</f>
        <v>0</v>
      </c>
      <c r="C449" s="51">
        <f>IF($A449&lt;&gt;"",INDEX([1]Sizer!EG:EG,(ROW()-2)/3+7),"")</f>
        <v>0</v>
      </c>
      <c r="D449" s="51">
        <f>IF($A449&lt;&gt;"",INDEX([1]Sizer!EH:EH,(ROW()-2)/3+7),"")</f>
        <v>-0.5</v>
      </c>
      <c r="E449" s="51">
        <f>IF($A449&lt;&gt;"",INDEX([1]Sizer!EI:EI,(ROW()-2)/3+7),"")</f>
        <v>0.5</v>
      </c>
      <c r="F449" s="51">
        <f>IF($A449&lt;&gt;"",INDEX([1]Sizer!EJ:EJ,(ROW()-2)/3+7),"")</f>
        <v>1</v>
      </c>
      <c r="G449" s="51">
        <f>IF($A449&lt;&gt;"",INDEX([1]Sizer!EK:EK,(ROW()-2)/3+7),"")</f>
        <v>1.5</v>
      </c>
      <c r="H449" s="51">
        <f>IF($A449&lt;&gt;"",INDEX([1]Sizer!EL:EL,(ROW()-2)/3+7),"")</f>
        <v>0</v>
      </c>
      <c r="I449" s="51">
        <f>IF($A449&lt;&gt;"",INDEX([1]Sizer!EM:EM,(ROW()-2)/3+7),"")</f>
        <v>-1.5</v>
      </c>
      <c r="J449" s="51">
        <f>IF($A449&lt;&gt;"",INDEX([1]Sizer!EN:EN,(ROW()-2)/3+7),"")</f>
        <v>0.5</v>
      </c>
      <c r="K449" s="51">
        <f>IF($A449&lt;&gt;"",INDEX([1]Sizer!EO:EO,(ROW()-2)/3+7),"")</f>
        <v>-0.5</v>
      </c>
      <c r="L449" s="51">
        <f>IF($A449&lt;&gt;"",INDEX([1]Sizer!EP:EP,(ROW()-2)/3+7),"")</f>
        <v>0</v>
      </c>
      <c r="M449" s="51">
        <f>IF($A449&lt;&gt;"",INDEX([1]Sizer!EQ:EQ,(ROW()-2)/3+7),"")</f>
        <v>0</v>
      </c>
      <c r="N449" s="51">
        <f>IF($A449&lt;&gt;"",INDEX([1]Sizer!ER:ER,(ROW()-2)/3+7),"")</f>
        <v>0</v>
      </c>
      <c r="O449" s="51">
        <f>IF($A449&lt;&gt;"",INDEX([1]Sizer!ES:ES,(ROW()-2)/3+7),"")</f>
        <v>0</v>
      </c>
      <c r="P449" s="51">
        <f>IF($A449&lt;&gt;"",INDEX([1]Sizer!ET:ET,(ROW()-2)/3+7),"")</f>
        <v>3</v>
      </c>
      <c r="Q449" s="51">
        <f>IF($A449&lt;&gt;"",INDEX([1]Sizer!EU:EU,(ROW()-2)/3+7),"")</f>
        <v>-1</v>
      </c>
      <c r="R449" s="51">
        <f>IF($A449&lt;&gt;"",INDEX([1]Sizer!EV:EV,(ROW()-2)/3+7),"")</f>
        <v>3</v>
      </c>
      <c r="S449" s="51">
        <f>IF($A449&lt;&gt;"",INDEX([1]Sizer!EW:EW,(ROW()-2)/3+7),"")</f>
        <v>0</v>
      </c>
      <c r="T449" s="51">
        <f>IF($A449&lt;&gt;"",INDEX([1]Sizer!EX:EX,(ROW()-2)/3+7),"")</f>
        <v>-1</v>
      </c>
      <c r="U449" s="51">
        <f>IF($A449&lt;&gt;"",INDEX([1]Sizer!EY:EY,(ROW()-2)/3+7),"")</f>
        <v>0.5</v>
      </c>
      <c r="V449" s="51">
        <f>IF($A449&lt;&gt;"",INDEX([1]Sizer!EZ:EZ,(ROW()-2)/3+7),"")</f>
        <v>1</v>
      </c>
      <c r="W449" s="51">
        <f>IF($A449&lt;&gt;"",INDEX([1]Sizer!FA:FA,(ROW()-2)/3+7),"")</f>
        <v>0</v>
      </c>
      <c r="X449" s="51">
        <f>IF($A449&lt;&gt;"",INDEX([1]Sizer!FB:FB,(ROW()-2)/3+7),"")</f>
        <v>0</v>
      </c>
      <c r="Y449" s="51">
        <f>IF($A449&lt;&gt;"",INDEX([1]Sizer!FC:FC,(ROW()-2)/3+7),"")</f>
        <v>0</v>
      </c>
      <c r="Z449" s="51">
        <f>IF($A449&lt;&gt;"",INDEX([1]Sizer!FD:FD,(ROW()-2)/3+7),"")</f>
        <v>0</v>
      </c>
      <c r="AA449" s="52">
        <f>IF($A449&lt;&gt;"",INDEX([1]Sizer!$AB:$AB,(ROW()-2)/3+7)*'[1]Dashboard (Model)'!$U$2,"")</f>
        <v>0.05</v>
      </c>
    </row>
    <row r="450" spans="1:27" x14ac:dyDescent="0.2">
      <c r="A450" s="59"/>
      <c r="B450" s="53">
        <f>IF($A449&lt;&gt;"",INDEX([1]Sizer!B:B,(ROW()-3)/3+7),"")</f>
        <v>0</v>
      </c>
      <c r="C450" s="53">
        <f>IF($A449&lt;&gt;"",INDEX([1]Sizer!C:C,(ROW()-3)/3+7),"")</f>
        <v>0</v>
      </c>
      <c r="D450" s="53">
        <f>IF($A449&lt;&gt;"",INDEX([1]Sizer!D:D,(ROW()-3)/3+7),"")</f>
        <v>-2.7760660807291667E-2</v>
      </c>
      <c r="E450" s="53">
        <f>IF($A449&lt;&gt;"",INDEX([1]Sizer!E:E,(ROW()-3)/3+7),"")</f>
        <v>7.0714006514657991E-3</v>
      </c>
      <c r="F450" s="53">
        <f>IF($A449&lt;&gt;"",INDEX([1]Sizer!F:F,(ROW()-3)/3+7),"")</f>
        <v>3.2968127208480566E-2</v>
      </c>
      <c r="G450" s="53">
        <f>IF($A449&lt;&gt;"",INDEX([1]Sizer!G:G,(ROW()-3)/3+7),"")</f>
        <v>1.8592810009960162E-2</v>
      </c>
      <c r="H450" s="53">
        <f>IF($A449&lt;&gt;"",INDEX([1]Sizer!H:H,(ROW()-3)/3+7),"")</f>
        <v>0</v>
      </c>
      <c r="I450" s="53">
        <f>IF($A449&lt;&gt;"",INDEX([1]Sizer!I:I,(ROW()-3)/3+7),"")</f>
        <v>-0.05</v>
      </c>
      <c r="J450" s="53">
        <f>IF($A449&lt;&gt;"",INDEX([1]Sizer!J:J,(ROW()-3)/3+7),"")</f>
        <v>9.4896519769357458E-3</v>
      </c>
      <c r="K450" s="53">
        <f>IF($A449&lt;&gt;"",INDEX([1]Sizer!K:K,(ROW()-3)/3+7),"")</f>
        <v>-9.5626309357541902E-3</v>
      </c>
      <c r="L450" s="53">
        <f>IF($A449&lt;&gt;"",INDEX([1]Sizer!L:L,(ROW()-3)/3+7),"")</f>
        <v>0</v>
      </c>
      <c r="M450" s="53">
        <f>IF($A449&lt;&gt;"",INDEX([1]Sizer!M:M,(ROW()-3)/3+7),"")</f>
        <v>0</v>
      </c>
      <c r="N450" s="53">
        <f>IF($A449&lt;&gt;"",INDEX([1]Sizer!N:N,(ROW()-3)/3+7),"")</f>
        <v>0</v>
      </c>
      <c r="O450" s="53">
        <f>IF($A449&lt;&gt;"",INDEX([1]Sizer!O:O,(ROW()-3)/3+7),"")</f>
        <v>0</v>
      </c>
      <c r="P450" s="53">
        <f>IF($A449&lt;&gt;"",INDEX([1]Sizer!P:P,(ROW()-3)/3+7),"")</f>
        <v>2.9866275899672841E-2</v>
      </c>
      <c r="Q450" s="53">
        <f>IF($A449&lt;&gt;"",INDEX([1]Sizer!Q:Q,(ROW()-3)/3+7),"")</f>
        <v>-0.05</v>
      </c>
      <c r="R450" s="53">
        <f>IF($A449&lt;&gt;"",INDEX([1]Sizer!R:R,(ROW()-3)/3+7),"")</f>
        <v>2.2359715670024226E-2</v>
      </c>
      <c r="S450" s="53">
        <f>IF($A449&lt;&gt;"",INDEX([1]Sizer!S:S,(ROW()-3)/3+7),"")</f>
        <v>0</v>
      </c>
      <c r="T450" s="53">
        <f>IF($A449&lt;&gt;"",INDEX([1]Sizer!T:T,(ROW()-3)/3+7),"")</f>
        <v>-0.05</v>
      </c>
      <c r="U450" s="53">
        <f>IF($A449&lt;&gt;"",INDEX([1]Sizer!U:U,(ROW()-3)/3+7),"")</f>
        <v>2.5810709459459461E-2</v>
      </c>
      <c r="V450" s="53">
        <f>IF($A449&lt;&gt;"",INDEX([1]Sizer!V:V,(ROW()-3)/3+7),"")</f>
        <v>2.5434765625000005E-2</v>
      </c>
      <c r="W450" s="53">
        <f>IF($A449&lt;&gt;"",INDEX([1]Sizer!W:W,(ROW()-3)/3+7),"")</f>
        <v>0</v>
      </c>
      <c r="X450" s="53">
        <f>IF($A449&lt;&gt;"",INDEX([1]Sizer!X:X,(ROW()-3)/3+7),"")</f>
        <v>0</v>
      </c>
      <c r="Y450" s="53">
        <f>IF($A449&lt;&gt;"",INDEX([1]Sizer!Y:Y,(ROW()-3)/3+7),"")</f>
        <v>0</v>
      </c>
      <c r="Z450" s="53">
        <f>IF($A449&lt;&gt;"",INDEX([1]Sizer!Z:Z,(ROW()-3)/3+7),"")</f>
        <v>0</v>
      </c>
      <c r="AA450" s="53">
        <f>IF($A449&lt;&gt;"",SUM($B450:$Z450),"")</f>
        <v>-1.5729835242047064E-2</v>
      </c>
    </row>
    <row r="451" spans="1:27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</row>
    <row r="452" spans="1:27" x14ac:dyDescent="0.2">
      <c r="A452" s="59">
        <f>IF(INDEX([1]Sizer!$A:$A,(ROW()-2)/3+7)&lt;&gt;"",INDEX([1]Sizer!$A:$A,(ROW()-2)/3+7),"")</f>
        <v>45461</v>
      </c>
      <c r="B452" s="51">
        <f>IF($A452&lt;&gt;"",INDEX([1]Sizer!EF:EF,(ROW()-2)/3+7),"")</f>
        <v>0</v>
      </c>
      <c r="C452" s="51">
        <f>IF($A452&lt;&gt;"",INDEX([1]Sizer!EG:EG,(ROW()-2)/3+7),"")</f>
        <v>0</v>
      </c>
      <c r="D452" s="51">
        <f>IF($A452&lt;&gt;"",INDEX([1]Sizer!EH:EH,(ROW()-2)/3+7),"")</f>
        <v>-0.5</v>
      </c>
      <c r="E452" s="51">
        <f>IF($A452&lt;&gt;"",INDEX([1]Sizer!EI:EI,(ROW()-2)/3+7),"")</f>
        <v>0.5</v>
      </c>
      <c r="F452" s="51">
        <f>IF($A452&lt;&gt;"",INDEX([1]Sizer!EJ:EJ,(ROW()-2)/3+7),"")</f>
        <v>1</v>
      </c>
      <c r="G452" s="51">
        <f>IF($A452&lt;&gt;"",INDEX([1]Sizer!EK:EK,(ROW()-2)/3+7),"")</f>
        <v>1.5</v>
      </c>
      <c r="H452" s="51">
        <f>IF($A452&lt;&gt;"",INDEX([1]Sizer!EL:EL,(ROW()-2)/3+7),"")</f>
        <v>0</v>
      </c>
      <c r="I452" s="51">
        <f>IF($A452&lt;&gt;"",INDEX([1]Sizer!EM:EM,(ROW()-2)/3+7),"")</f>
        <v>-1.5</v>
      </c>
      <c r="J452" s="51">
        <f>IF($A452&lt;&gt;"",INDEX([1]Sizer!EN:EN,(ROW()-2)/3+7),"")</f>
        <v>0.5</v>
      </c>
      <c r="K452" s="51">
        <f>IF($A452&lt;&gt;"",INDEX([1]Sizer!EO:EO,(ROW()-2)/3+7),"")</f>
        <v>-0.5</v>
      </c>
      <c r="L452" s="51">
        <f>IF($A452&lt;&gt;"",INDEX([1]Sizer!EP:EP,(ROW()-2)/3+7),"")</f>
        <v>0</v>
      </c>
      <c r="M452" s="51">
        <f>IF($A452&lt;&gt;"",INDEX([1]Sizer!EQ:EQ,(ROW()-2)/3+7),"")</f>
        <v>0</v>
      </c>
      <c r="N452" s="51">
        <f>IF($A452&lt;&gt;"",INDEX([1]Sizer!ER:ER,(ROW()-2)/3+7),"")</f>
        <v>0</v>
      </c>
      <c r="O452" s="51">
        <f>IF($A452&lt;&gt;"",INDEX([1]Sizer!ES:ES,(ROW()-2)/3+7),"")</f>
        <v>0</v>
      </c>
      <c r="P452" s="51">
        <f>IF($A452&lt;&gt;"",INDEX([1]Sizer!ET:ET,(ROW()-2)/3+7),"")</f>
        <v>3</v>
      </c>
      <c r="Q452" s="51">
        <f>IF($A452&lt;&gt;"",INDEX([1]Sizer!EU:EU,(ROW()-2)/3+7),"")</f>
        <v>-1</v>
      </c>
      <c r="R452" s="51">
        <f>IF($A452&lt;&gt;"",INDEX([1]Sizer!EV:EV,(ROW()-2)/3+7),"")</f>
        <v>3</v>
      </c>
      <c r="S452" s="51">
        <f>IF($A452&lt;&gt;"",INDEX([1]Sizer!EW:EW,(ROW()-2)/3+7),"")</f>
        <v>0</v>
      </c>
      <c r="T452" s="51">
        <f>IF($A452&lt;&gt;"",INDEX([1]Sizer!EX:EX,(ROW()-2)/3+7),"")</f>
        <v>-0.5</v>
      </c>
      <c r="U452" s="51">
        <f>IF($A452&lt;&gt;"",INDEX([1]Sizer!EY:EY,(ROW()-2)/3+7),"")</f>
        <v>0.5</v>
      </c>
      <c r="V452" s="51">
        <f>IF($A452&lt;&gt;"",INDEX([1]Sizer!EZ:EZ,(ROW()-2)/3+7),"")</f>
        <v>1</v>
      </c>
      <c r="W452" s="51">
        <f>IF($A452&lt;&gt;"",INDEX([1]Sizer!FA:FA,(ROW()-2)/3+7),"")</f>
        <v>0</v>
      </c>
      <c r="X452" s="51">
        <f>IF($A452&lt;&gt;"",INDEX([1]Sizer!FB:FB,(ROW()-2)/3+7),"")</f>
        <v>0</v>
      </c>
      <c r="Y452" s="51">
        <f>IF($A452&lt;&gt;"",INDEX([1]Sizer!FC:FC,(ROW()-2)/3+7),"")</f>
        <v>0</v>
      </c>
      <c r="Z452" s="51">
        <f>IF($A452&lt;&gt;"",INDEX([1]Sizer!FD:FD,(ROW()-2)/3+7),"")</f>
        <v>0</v>
      </c>
      <c r="AA452" s="52">
        <f>IF($A452&lt;&gt;"",INDEX([1]Sizer!$AB:$AB,(ROW()-2)/3+7)*'[1]Dashboard (Model)'!$U$2,"")</f>
        <v>0.03</v>
      </c>
    </row>
    <row r="453" spans="1:27" x14ac:dyDescent="0.2">
      <c r="A453" s="59"/>
      <c r="B453" s="53">
        <f>IF($A452&lt;&gt;"",INDEX([1]Sizer!B:B,(ROW()-3)/3+7),"")</f>
        <v>0</v>
      </c>
      <c r="C453" s="53">
        <f>IF($A452&lt;&gt;"",INDEX([1]Sizer!C:C,(ROW()-3)/3+7),"")</f>
        <v>0</v>
      </c>
      <c r="D453" s="53">
        <f>IF($A452&lt;&gt;"",INDEX([1]Sizer!D:D,(ROW()-3)/3+7),"")</f>
        <v>-2.7760660807291667E-2</v>
      </c>
      <c r="E453" s="53">
        <f>IF($A452&lt;&gt;"",INDEX([1]Sizer!E:E,(ROW()-3)/3+7),"")</f>
        <v>7.0714006514657991E-3</v>
      </c>
      <c r="F453" s="53">
        <f>IF($A452&lt;&gt;"",INDEX([1]Sizer!F:F,(ROW()-3)/3+7),"")</f>
        <v>3.2968127208480566E-2</v>
      </c>
      <c r="G453" s="53">
        <f>IF($A452&lt;&gt;"",INDEX([1]Sizer!G:G,(ROW()-3)/3+7),"")</f>
        <v>1.8592810009960162E-2</v>
      </c>
      <c r="H453" s="53">
        <f>IF($A452&lt;&gt;"",INDEX([1]Sizer!H:H,(ROW()-3)/3+7),"")</f>
        <v>0</v>
      </c>
      <c r="I453" s="53">
        <f>IF($A452&lt;&gt;"",INDEX([1]Sizer!I:I,(ROW()-3)/3+7),"")</f>
        <v>-0.05</v>
      </c>
      <c r="J453" s="53">
        <f>IF($A452&lt;&gt;"",INDEX([1]Sizer!J:J,(ROW()-3)/3+7),"")</f>
        <v>9.4896519769357458E-3</v>
      </c>
      <c r="K453" s="53">
        <f>IF($A452&lt;&gt;"",INDEX([1]Sizer!K:K,(ROW()-3)/3+7),"")</f>
        <v>-9.5626309357541902E-3</v>
      </c>
      <c r="L453" s="53">
        <f>IF($A452&lt;&gt;"",INDEX([1]Sizer!L:L,(ROW()-3)/3+7),"")</f>
        <v>0</v>
      </c>
      <c r="M453" s="53">
        <f>IF($A452&lt;&gt;"",INDEX([1]Sizer!M:M,(ROW()-3)/3+7),"")</f>
        <v>0</v>
      </c>
      <c r="N453" s="53">
        <f>IF($A452&lt;&gt;"",INDEX([1]Sizer!N:N,(ROW()-3)/3+7),"")</f>
        <v>0</v>
      </c>
      <c r="O453" s="53">
        <f>IF($A452&lt;&gt;"",INDEX([1]Sizer!O:O,(ROW()-3)/3+7),"")</f>
        <v>0</v>
      </c>
      <c r="P453" s="53">
        <f>IF($A452&lt;&gt;"",INDEX([1]Sizer!P:P,(ROW()-3)/3+7),"")</f>
        <v>2.9866275899672841E-2</v>
      </c>
      <c r="Q453" s="53">
        <f>IF($A452&lt;&gt;"",INDEX([1]Sizer!Q:Q,(ROW()-3)/3+7),"")</f>
        <v>-0.05</v>
      </c>
      <c r="R453" s="53">
        <f>IF($A452&lt;&gt;"",INDEX([1]Sizer!R:R,(ROW()-3)/3+7),"")</f>
        <v>2.2359715670024226E-2</v>
      </c>
      <c r="S453" s="53">
        <f>IF($A452&lt;&gt;"",INDEX([1]Sizer!S:S,(ROW()-3)/3+7),"")</f>
        <v>0</v>
      </c>
      <c r="T453" s="53">
        <f>IF($A452&lt;&gt;"",INDEX([1]Sizer!T:T,(ROW()-3)/3+7),"")</f>
        <v>-1.7406739409499355E-2</v>
      </c>
      <c r="U453" s="53">
        <f>IF($A452&lt;&gt;"",INDEX([1]Sizer!U:U,(ROW()-3)/3+7),"")</f>
        <v>2.5810709459459461E-2</v>
      </c>
      <c r="V453" s="53">
        <f>IF($A452&lt;&gt;"",INDEX([1]Sizer!V:V,(ROW()-3)/3+7),"")</f>
        <v>2.5434765625000005E-2</v>
      </c>
      <c r="W453" s="53">
        <f>IF($A452&lt;&gt;"",INDEX([1]Sizer!W:W,(ROW()-3)/3+7),"")</f>
        <v>0</v>
      </c>
      <c r="X453" s="53">
        <f>IF($A452&lt;&gt;"",INDEX([1]Sizer!X:X,(ROW()-3)/3+7),"")</f>
        <v>0</v>
      </c>
      <c r="Y453" s="53">
        <f>IF($A452&lt;&gt;"",INDEX([1]Sizer!Y:Y,(ROW()-3)/3+7),"")</f>
        <v>0</v>
      </c>
      <c r="Z453" s="53">
        <f>IF($A452&lt;&gt;"",INDEX([1]Sizer!Z:Z,(ROW()-3)/3+7),"")</f>
        <v>0</v>
      </c>
      <c r="AA453" s="53">
        <f>IF($A452&lt;&gt;"",SUM($B453:$Z453),"")</f>
        <v>1.6863425348453587E-2</v>
      </c>
    </row>
    <row r="454" spans="1:27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</row>
    <row r="455" spans="1:27" x14ac:dyDescent="0.2">
      <c r="A455" s="59">
        <f>IF(INDEX([1]Sizer!$A:$A,(ROW()-2)/3+7)&lt;&gt;"",INDEX([1]Sizer!$A:$A,(ROW()-2)/3+7),"")</f>
        <v>45462</v>
      </c>
      <c r="B455" s="51">
        <f>IF($A455&lt;&gt;"",INDEX([1]Sizer!EF:EF,(ROW()-2)/3+7),"")</f>
        <v>0</v>
      </c>
      <c r="C455" s="51">
        <f>IF($A455&lt;&gt;"",INDEX([1]Sizer!EG:EG,(ROW()-2)/3+7),"")</f>
        <v>0</v>
      </c>
      <c r="D455" s="51">
        <f>IF($A455&lt;&gt;"",INDEX([1]Sizer!EH:EH,(ROW()-2)/3+7),"")</f>
        <v>-0.5</v>
      </c>
      <c r="E455" s="51">
        <f>IF($A455&lt;&gt;"",INDEX([1]Sizer!EI:EI,(ROW()-2)/3+7),"")</f>
        <v>0.5</v>
      </c>
      <c r="F455" s="51">
        <f>IF($A455&lt;&gt;"",INDEX([1]Sizer!EJ:EJ,(ROW()-2)/3+7),"")</f>
        <v>1</v>
      </c>
      <c r="G455" s="51">
        <f>IF($A455&lt;&gt;"",INDEX([1]Sizer!EK:EK,(ROW()-2)/3+7),"")</f>
        <v>1.5</v>
      </c>
      <c r="H455" s="51">
        <f>IF($A455&lt;&gt;"",INDEX([1]Sizer!EL:EL,(ROW()-2)/3+7),"")</f>
        <v>0</v>
      </c>
      <c r="I455" s="51">
        <f>IF($A455&lt;&gt;"",INDEX([1]Sizer!EM:EM,(ROW()-2)/3+7),"")</f>
        <v>-1.5</v>
      </c>
      <c r="J455" s="51">
        <f>IF($A455&lt;&gt;"",INDEX([1]Sizer!EN:EN,(ROW()-2)/3+7),"")</f>
        <v>0.5</v>
      </c>
      <c r="K455" s="51">
        <f>IF($A455&lt;&gt;"",INDEX([1]Sizer!EO:EO,(ROW()-2)/3+7),"")</f>
        <v>-0.5</v>
      </c>
      <c r="L455" s="51">
        <f>IF($A455&lt;&gt;"",INDEX([1]Sizer!EP:EP,(ROW()-2)/3+7),"")</f>
        <v>0</v>
      </c>
      <c r="M455" s="51">
        <f>IF($A455&lt;&gt;"",INDEX([1]Sizer!EQ:EQ,(ROW()-2)/3+7),"")</f>
        <v>0</v>
      </c>
      <c r="N455" s="51">
        <f>IF($A455&lt;&gt;"",INDEX([1]Sizer!ER:ER,(ROW()-2)/3+7),"")</f>
        <v>0</v>
      </c>
      <c r="O455" s="51">
        <f>IF($A455&lt;&gt;"",INDEX([1]Sizer!ES:ES,(ROW()-2)/3+7),"")</f>
        <v>0</v>
      </c>
      <c r="P455" s="51">
        <f>IF($A455&lt;&gt;"",INDEX([1]Sizer!ET:ET,(ROW()-2)/3+7),"")</f>
        <v>3</v>
      </c>
      <c r="Q455" s="51">
        <f>IF($A455&lt;&gt;"",INDEX([1]Sizer!EU:EU,(ROW()-2)/3+7),"")</f>
        <v>-1</v>
      </c>
      <c r="R455" s="51">
        <f>IF($A455&lt;&gt;"",INDEX([1]Sizer!EV:EV,(ROW()-2)/3+7),"")</f>
        <v>3</v>
      </c>
      <c r="S455" s="51">
        <f>IF($A455&lt;&gt;"",INDEX([1]Sizer!EW:EW,(ROW()-2)/3+7),"")</f>
        <v>0</v>
      </c>
      <c r="T455" s="51">
        <f>IF($A455&lt;&gt;"",INDEX([1]Sizer!EX:EX,(ROW()-2)/3+7),"")</f>
        <v>-1</v>
      </c>
      <c r="U455" s="51">
        <f>IF($A455&lt;&gt;"",INDEX([1]Sizer!EY:EY,(ROW()-2)/3+7),"")</f>
        <v>0.5</v>
      </c>
      <c r="V455" s="51">
        <f>IF($A455&lt;&gt;"",INDEX([1]Sizer!EZ:EZ,(ROW()-2)/3+7),"")</f>
        <v>1</v>
      </c>
      <c r="W455" s="51">
        <f>IF($A455&lt;&gt;"",INDEX([1]Sizer!FA:FA,(ROW()-2)/3+7),"")</f>
        <v>0</v>
      </c>
      <c r="X455" s="51">
        <f>IF($A455&lt;&gt;"",INDEX([1]Sizer!FB:FB,(ROW()-2)/3+7),"")</f>
        <v>0</v>
      </c>
      <c r="Y455" s="51">
        <f>IF($A455&lt;&gt;"",INDEX([1]Sizer!FC:FC,(ROW()-2)/3+7),"")</f>
        <v>0</v>
      </c>
      <c r="Z455" s="51">
        <f>IF($A455&lt;&gt;"",INDEX([1]Sizer!FD:FD,(ROW()-2)/3+7),"")</f>
        <v>0</v>
      </c>
      <c r="AA455" s="52">
        <f>IF($A455&lt;&gt;"",INDEX([1]Sizer!$AB:$AB,(ROW()-2)/3+7)*'[1]Dashboard (Model)'!$U$2,"")</f>
        <v>0.05</v>
      </c>
    </row>
    <row r="456" spans="1:27" x14ac:dyDescent="0.2">
      <c r="A456" s="59"/>
      <c r="B456" s="53">
        <f>IF($A455&lt;&gt;"",INDEX([1]Sizer!B:B,(ROW()-3)/3+7),"")</f>
        <v>0</v>
      </c>
      <c r="C456" s="53">
        <f>IF($A455&lt;&gt;"",INDEX([1]Sizer!C:C,(ROW()-3)/3+7),"")</f>
        <v>0</v>
      </c>
      <c r="D456" s="53">
        <f>IF($A455&lt;&gt;"",INDEX([1]Sizer!D:D,(ROW()-3)/3+7),"")</f>
        <v>-2.7760660807291667E-2</v>
      </c>
      <c r="E456" s="53">
        <f>IF($A455&lt;&gt;"",INDEX([1]Sizer!E:E,(ROW()-3)/3+7),"")</f>
        <v>7.0714006514657991E-3</v>
      </c>
      <c r="F456" s="53">
        <f>IF($A455&lt;&gt;"",INDEX([1]Sizer!F:F,(ROW()-3)/3+7),"")</f>
        <v>3.2968127208480566E-2</v>
      </c>
      <c r="G456" s="53">
        <f>IF($A455&lt;&gt;"",INDEX([1]Sizer!G:G,(ROW()-3)/3+7),"")</f>
        <v>1.8592810009960162E-2</v>
      </c>
      <c r="H456" s="53">
        <f>IF($A455&lt;&gt;"",INDEX([1]Sizer!H:H,(ROW()-3)/3+7),"")</f>
        <v>0</v>
      </c>
      <c r="I456" s="53">
        <f>IF($A455&lt;&gt;"",INDEX([1]Sizer!I:I,(ROW()-3)/3+7),"")</f>
        <v>-0.05</v>
      </c>
      <c r="J456" s="53">
        <f>IF($A455&lt;&gt;"",INDEX([1]Sizer!J:J,(ROW()-3)/3+7),"")</f>
        <v>9.4896519769357458E-3</v>
      </c>
      <c r="K456" s="53">
        <f>IF($A455&lt;&gt;"",INDEX([1]Sizer!K:K,(ROW()-3)/3+7),"")</f>
        <v>-9.5626309357541902E-3</v>
      </c>
      <c r="L456" s="53">
        <f>IF($A455&lt;&gt;"",INDEX([1]Sizer!L:L,(ROW()-3)/3+7),"")</f>
        <v>0</v>
      </c>
      <c r="M456" s="53">
        <f>IF($A455&lt;&gt;"",INDEX([1]Sizer!M:M,(ROW()-3)/3+7),"")</f>
        <v>0</v>
      </c>
      <c r="N456" s="53">
        <f>IF($A455&lt;&gt;"",INDEX([1]Sizer!N:N,(ROW()-3)/3+7),"")</f>
        <v>0</v>
      </c>
      <c r="O456" s="53">
        <f>IF($A455&lt;&gt;"",INDEX([1]Sizer!O:O,(ROW()-3)/3+7),"")</f>
        <v>0</v>
      </c>
      <c r="P456" s="53">
        <f>IF($A455&lt;&gt;"",INDEX([1]Sizer!P:P,(ROW()-3)/3+7),"")</f>
        <v>2.9866275899672841E-2</v>
      </c>
      <c r="Q456" s="53">
        <f>IF($A455&lt;&gt;"",INDEX([1]Sizer!Q:Q,(ROW()-3)/3+7),"")</f>
        <v>-0.05</v>
      </c>
      <c r="R456" s="53">
        <f>IF($A455&lt;&gt;"",INDEX([1]Sizer!R:R,(ROW()-3)/3+7),"")</f>
        <v>2.2359715670024226E-2</v>
      </c>
      <c r="S456" s="53">
        <f>IF($A455&lt;&gt;"",INDEX([1]Sizer!S:S,(ROW()-3)/3+7),"")</f>
        <v>0</v>
      </c>
      <c r="T456" s="53">
        <f>IF($A455&lt;&gt;"",INDEX([1]Sizer!T:T,(ROW()-3)/3+7),"")</f>
        <v>-0.05</v>
      </c>
      <c r="U456" s="53">
        <f>IF($A455&lt;&gt;"",INDEX([1]Sizer!U:U,(ROW()-3)/3+7),"")</f>
        <v>2.5810709459459461E-2</v>
      </c>
      <c r="V456" s="53">
        <f>IF($A455&lt;&gt;"",INDEX([1]Sizer!V:V,(ROW()-3)/3+7),"")</f>
        <v>2.5434765625000005E-2</v>
      </c>
      <c r="W456" s="53">
        <f>IF($A455&lt;&gt;"",INDEX([1]Sizer!W:W,(ROW()-3)/3+7),"")</f>
        <v>0</v>
      </c>
      <c r="X456" s="53">
        <f>IF($A455&lt;&gt;"",INDEX([1]Sizer!X:X,(ROW()-3)/3+7),"")</f>
        <v>0</v>
      </c>
      <c r="Y456" s="53">
        <f>IF($A455&lt;&gt;"",INDEX([1]Sizer!Y:Y,(ROW()-3)/3+7),"")</f>
        <v>0</v>
      </c>
      <c r="Z456" s="53">
        <f>IF($A455&lt;&gt;"",INDEX([1]Sizer!Z:Z,(ROW()-3)/3+7),"")</f>
        <v>0</v>
      </c>
      <c r="AA456" s="53">
        <f>IF($A455&lt;&gt;"",SUM($B456:$Z456),"")</f>
        <v>-1.5729835242047064E-2</v>
      </c>
    </row>
    <row r="457" spans="1:27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</row>
    <row r="458" spans="1:27" x14ac:dyDescent="0.2">
      <c r="A458" s="59">
        <f>IF(INDEX([1]Sizer!$A:$A,(ROW()-2)/3+7)&lt;&gt;"",INDEX([1]Sizer!$A:$A,(ROW()-2)/3+7),"")</f>
        <v>45463</v>
      </c>
      <c r="B458" s="51">
        <f>IF($A458&lt;&gt;"",INDEX([1]Sizer!EF:EF,(ROW()-2)/3+7),"")</f>
        <v>0</v>
      </c>
      <c r="C458" s="51">
        <f>IF($A458&lt;&gt;"",INDEX([1]Sizer!EG:EG,(ROW()-2)/3+7),"")</f>
        <v>0.5</v>
      </c>
      <c r="D458" s="51">
        <f>IF($A458&lt;&gt;"",INDEX([1]Sizer!EH:EH,(ROW()-2)/3+7),"")</f>
        <v>-0.5</v>
      </c>
      <c r="E458" s="51">
        <f>IF($A458&lt;&gt;"",INDEX([1]Sizer!EI:EI,(ROW()-2)/3+7),"")</f>
        <v>0</v>
      </c>
      <c r="F458" s="51">
        <f>IF($A458&lt;&gt;"",INDEX([1]Sizer!EJ:EJ,(ROW()-2)/3+7),"")</f>
        <v>1</v>
      </c>
      <c r="G458" s="51">
        <f>IF($A458&lt;&gt;"",INDEX([1]Sizer!EK:EK,(ROW()-2)/3+7),"")</f>
        <v>2</v>
      </c>
      <c r="H458" s="51">
        <f>IF($A458&lt;&gt;"",INDEX([1]Sizer!EL:EL,(ROW()-2)/3+7),"")</f>
        <v>0</v>
      </c>
      <c r="I458" s="51">
        <f>IF($A458&lt;&gt;"",INDEX([1]Sizer!EM:EM,(ROW()-2)/3+7),"")</f>
        <v>-1.5</v>
      </c>
      <c r="J458" s="51">
        <f>IF($A458&lt;&gt;"",INDEX([1]Sizer!EN:EN,(ROW()-2)/3+7),"")</f>
        <v>0</v>
      </c>
      <c r="K458" s="51">
        <f>IF($A458&lt;&gt;"",INDEX([1]Sizer!EO:EO,(ROW()-2)/3+7),"")</f>
        <v>-0.5</v>
      </c>
      <c r="L458" s="51">
        <f>IF($A458&lt;&gt;"",INDEX([1]Sizer!EP:EP,(ROW()-2)/3+7),"")</f>
        <v>0.5</v>
      </c>
      <c r="M458" s="51">
        <f>IF($A458&lt;&gt;"",INDEX([1]Sizer!EQ:EQ,(ROW()-2)/3+7),"")</f>
        <v>0</v>
      </c>
      <c r="N458" s="51">
        <f>IF($A458&lt;&gt;"",INDEX([1]Sizer!ER:ER,(ROW()-2)/3+7),"")</f>
        <v>0</v>
      </c>
      <c r="O458" s="51">
        <f>IF($A458&lt;&gt;"",INDEX([1]Sizer!ES:ES,(ROW()-2)/3+7),"")</f>
        <v>0</v>
      </c>
      <c r="P458" s="51">
        <f>IF($A458&lt;&gt;"",INDEX([1]Sizer!ET:ET,(ROW()-2)/3+7),"")</f>
        <v>3</v>
      </c>
      <c r="Q458" s="51">
        <f>IF($A458&lt;&gt;"",INDEX([1]Sizer!EU:EU,(ROW()-2)/3+7),"")</f>
        <v>-1</v>
      </c>
      <c r="R458" s="51">
        <f>IF($A458&lt;&gt;"",INDEX([1]Sizer!EV:EV,(ROW()-2)/3+7),"")</f>
        <v>3</v>
      </c>
      <c r="S458" s="51">
        <f>IF($A458&lt;&gt;"",INDEX([1]Sizer!EW:EW,(ROW()-2)/3+7),"")</f>
        <v>0</v>
      </c>
      <c r="T458" s="51">
        <f>IF($A458&lt;&gt;"",INDEX([1]Sizer!EX:EX,(ROW()-2)/3+7),"")</f>
        <v>-1</v>
      </c>
      <c r="U458" s="51">
        <f>IF($A458&lt;&gt;"",INDEX([1]Sizer!EY:EY,(ROW()-2)/3+7),"")</f>
        <v>0.5</v>
      </c>
      <c r="V458" s="51">
        <f>IF($A458&lt;&gt;"",INDEX([1]Sizer!EZ:EZ,(ROW()-2)/3+7),"")</f>
        <v>1</v>
      </c>
      <c r="W458" s="51">
        <f>IF($A458&lt;&gt;"",INDEX([1]Sizer!FA:FA,(ROW()-2)/3+7),"")</f>
        <v>0</v>
      </c>
      <c r="X458" s="51">
        <f>IF($A458&lt;&gt;"",INDEX([1]Sizer!FB:FB,(ROW()-2)/3+7),"")</f>
        <v>0</v>
      </c>
      <c r="Y458" s="51">
        <f>IF($A458&lt;&gt;"",INDEX([1]Sizer!FC:FC,(ROW()-2)/3+7),"")</f>
        <v>0</v>
      </c>
      <c r="Z458" s="51">
        <f>IF($A458&lt;&gt;"",INDEX([1]Sizer!FD:FD,(ROW()-2)/3+7),"")</f>
        <v>0</v>
      </c>
      <c r="AA458" s="52">
        <f>IF($A458&lt;&gt;"",INDEX([1]Sizer!$AB:$AB,(ROW()-2)/3+7)*'[1]Dashboard (Model)'!$U$2,"")</f>
        <v>3.5000000000000003E-2</v>
      </c>
    </row>
    <row r="459" spans="1:27" x14ac:dyDescent="0.2">
      <c r="A459" s="59"/>
      <c r="B459" s="53">
        <f>IF($A458&lt;&gt;"",INDEX([1]Sizer!B:B,(ROW()-3)/3+7),"")</f>
        <v>0</v>
      </c>
      <c r="C459" s="53">
        <f>IF($A458&lt;&gt;"",INDEX([1]Sizer!C:C,(ROW()-3)/3+7),"")</f>
        <v>5.5446008663366329E-3</v>
      </c>
      <c r="D459" s="53">
        <f>IF($A458&lt;&gt;"",INDEX([1]Sizer!D:D,(ROW()-3)/3+7),"")</f>
        <v>-2.7760660807291667E-2</v>
      </c>
      <c r="E459" s="53">
        <f>IF($A458&lt;&gt;"",INDEX([1]Sizer!E:E,(ROW()-3)/3+7),"")</f>
        <v>0</v>
      </c>
      <c r="F459" s="53">
        <f>IF($A458&lt;&gt;"",INDEX([1]Sizer!F:F,(ROW()-3)/3+7),"")</f>
        <v>3.2968127208480566E-2</v>
      </c>
      <c r="G459" s="53">
        <f>IF($A458&lt;&gt;"",INDEX([1]Sizer!G:G,(ROW()-3)/3+7),"")</f>
        <v>2.9711286120322117E-2</v>
      </c>
      <c r="H459" s="53">
        <f>IF($A458&lt;&gt;"",INDEX([1]Sizer!H:H,(ROW()-3)/3+7),"")</f>
        <v>0</v>
      </c>
      <c r="I459" s="53">
        <f>IF($A458&lt;&gt;"",INDEX([1]Sizer!I:I,(ROW()-3)/3+7),"")</f>
        <v>-0.05</v>
      </c>
      <c r="J459" s="53">
        <f>IF($A458&lt;&gt;"",INDEX([1]Sizer!J:J,(ROW()-3)/3+7),"")</f>
        <v>0</v>
      </c>
      <c r="K459" s="53">
        <f>IF($A458&lt;&gt;"",INDEX([1]Sizer!K:K,(ROW()-3)/3+7),"")</f>
        <v>-9.5626309357541902E-3</v>
      </c>
      <c r="L459" s="53">
        <f>IF($A458&lt;&gt;"",INDEX([1]Sizer!L:L,(ROW()-3)/3+7),"")</f>
        <v>1.4654328271028036E-2</v>
      </c>
      <c r="M459" s="53">
        <f>IF($A458&lt;&gt;"",INDEX([1]Sizer!M:M,(ROW()-3)/3+7),"")</f>
        <v>0</v>
      </c>
      <c r="N459" s="53">
        <f>IF($A458&lt;&gt;"",INDEX([1]Sizer!N:N,(ROW()-3)/3+7),"")</f>
        <v>0</v>
      </c>
      <c r="O459" s="53">
        <f>IF($A458&lt;&gt;"",INDEX([1]Sizer!O:O,(ROW()-3)/3+7),"")</f>
        <v>0</v>
      </c>
      <c r="P459" s="53">
        <f>IF($A458&lt;&gt;"",INDEX([1]Sizer!P:P,(ROW()-3)/3+7),"")</f>
        <v>2.9866275899672841E-2</v>
      </c>
      <c r="Q459" s="53">
        <f>IF($A458&lt;&gt;"",INDEX([1]Sizer!Q:Q,(ROW()-3)/3+7),"")</f>
        <v>-0.05</v>
      </c>
      <c r="R459" s="53">
        <f>IF($A458&lt;&gt;"",INDEX([1]Sizer!R:R,(ROW()-3)/3+7),"")</f>
        <v>2.2359715670024226E-2</v>
      </c>
      <c r="S459" s="53">
        <f>IF($A458&lt;&gt;"",INDEX([1]Sizer!S:S,(ROW()-3)/3+7),"")</f>
        <v>0</v>
      </c>
      <c r="T459" s="53">
        <f>IF($A458&lt;&gt;"",INDEX([1]Sizer!T:T,(ROW()-3)/3+7),"")</f>
        <v>-0.05</v>
      </c>
      <c r="U459" s="53">
        <f>IF($A458&lt;&gt;"",INDEX([1]Sizer!U:U,(ROW()-3)/3+7),"")</f>
        <v>2.5810709459459461E-2</v>
      </c>
      <c r="V459" s="53">
        <f>IF($A458&lt;&gt;"",INDEX([1]Sizer!V:V,(ROW()-3)/3+7),"")</f>
        <v>2.5434765625000005E-2</v>
      </c>
      <c r="W459" s="53">
        <f>IF($A458&lt;&gt;"",INDEX([1]Sizer!W:W,(ROW()-3)/3+7),"")</f>
        <v>0</v>
      </c>
      <c r="X459" s="53">
        <f>IF($A458&lt;&gt;"",INDEX([1]Sizer!X:X,(ROW()-3)/3+7),"")</f>
        <v>0</v>
      </c>
      <c r="Y459" s="53">
        <f>IF($A458&lt;&gt;"",INDEX([1]Sizer!Y:Y,(ROW()-3)/3+7),"")</f>
        <v>0</v>
      </c>
      <c r="Z459" s="53">
        <f>IF($A458&lt;&gt;"",INDEX([1]Sizer!Z:Z,(ROW()-3)/3+7),"")</f>
        <v>0</v>
      </c>
      <c r="AA459" s="53">
        <f>IF($A458&lt;&gt;"",SUM($B459:$Z459),"")</f>
        <v>-9.7348262272198283E-4</v>
      </c>
    </row>
    <row r="460" spans="1:27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</row>
    <row r="461" spans="1:27" x14ac:dyDescent="0.2">
      <c r="A461" s="59">
        <f>IF(INDEX([1]Sizer!$A:$A,(ROW()-2)/3+7)&lt;&gt;"",INDEX([1]Sizer!$A:$A,(ROW()-2)/3+7),"")</f>
        <v>45464</v>
      </c>
      <c r="B461" s="51">
        <f>IF($A461&lt;&gt;"",INDEX([1]Sizer!EF:EF,(ROW()-2)/3+7),"")</f>
        <v>0</v>
      </c>
      <c r="C461" s="51">
        <f>IF($A461&lt;&gt;"",INDEX([1]Sizer!EG:EG,(ROW()-2)/3+7),"")</f>
        <v>0.5</v>
      </c>
      <c r="D461" s="51">
        <f>IF($A461&lt;&gt;"",INDEX([1]Sizer!EH:EH,(ROW()-2)/3+7),"")</f>
        <v>-0.5</v>
      </c>
      <c r="E461" s="51">
        <f>IF($A461&lt;&gt;"",INDEX([1]Sizer!EI:EI,(ROW()-2)/3+7),"")</f>
        <v>0</v>
      </c>
      <c r="F461" s="51">
        <f>IF($A461&lt;&gt;"",INDEX([1]Sizer!EJ:EJ,(ROW()-2)/3+7),"")</f>
        <v>1</v>
      </c>
      <c r="G461" s="51">
        <f>IF($A461&lt;&gt;"",INDEX([1]Sizer!EK:EK,(ROW()-2)/3+7),"")</f>
        <v>2</v>
      </c>
      <c r="H461" s="51">
        <f>IF($A461&lt;&gt;"",INDEX([1]Sizer!EL:EL,(ROW()-2)/3+7),"")</f>
        <v>0</v>
      </c>
      <c r="I461" s="51">
        <f>IF($A461&lt;&gt;"",INDEX([1]Sizer!EM:EM,(ROW()-2)/3+7),"")</f>
        <v>-1.5</v>
      </c>
      <c r="J461" s="51">
        <f>IF($A461&lt;&gt;"",INDEX([1]Sizer!EN:EN,(ROW()-2)/3+7),"")</f>
        <v>0</v>
      </c>
      <c r="K461" s="51">
        <f>IF($A461&lt;&gt;"",INDEX([1]Sizer!EO:EO,(ROW()-2)/3+7),"")</f>
        <v>-0.5</v>
      </c>
      <c r="L461" s="51">
        <f>IF($A461&lt;&gt;"",INDEX([1]Sizer!EP:EP,(ROW()-2)/3+7),"")</f>
        <v>0.5</v>
      </c>
      <c r="M461" s="51">
        <f>IF($A461&lt;&gt;"",INDEX([1]Sizer!EQ:EQ,(ROW()-2)/3+7),"")</f>
        <v>0</v>
      </c>
      <c r="N461" s="51">
        <f>IF($A461&lt;&gt;"",INDEX([1]Sizer!ER:ER,(ROW()-2)/3+7),"")</f>
        <v>0</v>
      </c>
      <c r="O461" s="51">
        <f>IF($A461&lt;&gt;"",INDEX([1]Sizer!ES:ES,(ROW()-2)/3+7),"")</f>
        <v>0</v>
      </c>
      <c r="P461" s="51">
        <f>IF($A461&lt;&gt;"",INDEX([1]Sizer!ET:ET,(ROW()-2)/3+7),"")</f>
        <v>3</v>
      </c>
      <c r="Q461" s="51">
        <f>IF($A461&lt;&gt;"",INDEX([1]Sizer!EU:EU,(ROW()-2)/3+7),"")</f>
        <v>-0.5</v>
      </c>
      <c r="R461" s="51">
        <f>IF($A461&lt;&gt;"",INDEX([1]Sizer!EV:EV,(ROW()-2)/3+7),"")</f>
        <v>3</v>
      </c>
      <c r="S461" s="51">
        <f>IF($A461&lt;&gt;"",INDEX([1]Sizer!EW:EW,(ROW()-2)/3+7),"")</f>
        <v>0</v>
      </c>
      <c r="T461" s="51">
        <f>IF($A461&lt;&gt;"",INDEX([1]Sizer!EX:EX,(ROW()-2)/3+7),"")</f>
        <v>-1</v>
      </c>
      <c r="U461" s="51">
        <f>IF($A461&lt;&gt;"",INDEX([1]Sizer!EY:EY,(ROW()-2)/3+7),"")</f>
        <v>0.5</v>
      </c>
      <c r="V461" s="51">
        <f>IF($A461&lt;&gt;"",INDEX([1]Sizer!EZ:EZ,(ROW()-2)/3+7),"")</f>
        <v>1</v>
      </c>
      <c r="W461" s="51">
        <f>IF($A461&lt;&gt;"",INDEX([1]Sizer!FA:FA,(ROW()-2)/3+7),"")</f>
        <v>0</v>
      </c>
      <c r="X461" s="51">
        <f>IF($A461&lt;&gt;"",INDEX([1]Sizer!FB:FB,(ROW()-2)/3+7),"")</f>
        <v>0</v>
      </c>
      <c r="Y461" s="51">
        <f>IF($A461&lt;&gt;"",INDEX([1]Sizer!FC:FC,(ROW()-2)/3+7),"")</f>
        <v>0</v>
      </c>
      <c r="Z461" s="51">
        <f>IF($A461&lt;&gt;"",INDEX([1]Sizer!FD:FD,(ROW()-2)/3+7),"")</f>
        <v>0</v>
      </c>
      <c r="AA461" s="52">
        <f>IF($A461&lt;&gt;"",INDEX([1]Sizer!$AB:$AB,(ROW()-2)/3+7)*'[1]Dashboard (Model)'!$U$2,"")</f>
        <v>0.03</v>
      </c>
    </row>
    <row r="462" spans="1:27" x14ac:dyDescent="0.2">
      <c r="A462" s="59"/>
      <c r="B462" s="53">
        <f>IF($A461&lt;&gt;"",INDEX([1]Sizer!B:B,(ROW()-3)/3+7),"")</f>
        <v>0</v>
      </c>
      <c r="C462" s="53">
        <f>IF($A461&lt;&gt;"",INDEX([1]Sizer!C:C,(ROW()-3)/3+7),"")</f>
        <v>5.5446008663366329E-3</v>
      </c>
      <c r="D462" s="53">
        <f>IF($A461&lt;&gt;"",INDEX([1]Sizer!D:D,(ROW()-3)/3+7),"")</f>
        <v>-2.7760660807291667E-2</v>
      </c>
      <c r="E462" s="53">
        <f>IF($A461&lt;&gt;"",INDEX([1]Sizer!E:E,(ROW()-3)/3+7),"")</f>
        <v>0</v>
      </c>
      <c r="F462" s="53">
        <f>IF($A461&lt;&gt;"",INDEX([1]Sizer!F:F,(ROW()-3)/3+7),"")</f>
        <v>3.2968127208480566E-2</v>
      </c>
      <c r="G462" s="53">
        <f>IF($A461&lt;&gt;"",INDEX([1]Sizer!G:G,(ROW()-3)/3+7),"")</f>
        <v>2.9711286120322117E-2</v>
      </c>
      <c r="H462" s="53">
        <f>IF($A461&lt;&gt;"",INDEX([1]Sizer!H:H,(ROW()-3)/3+7),"")</f>
        <v>0</v>
      </c>
      <c r="I462" s="53">
        <f>IF($A461&lt;&gt;"",INDEX([1]Sizer!I:I,(ROW()-3)/3+7),"")</f>
        <v>-0.05</v>
      </c>
      <c r="J462" s="53">
        <f>IF($A461&lt;&gt;"",INDEX([1]Sizer!J:J,(ROW()-3)/3+7),"")</f>
        <v>0</v>
      </c>
      <c r="K462" s="53">
        <f>IF($A461&lt;&gt;"",INDEX([1]Sizer!K:K,(ROW()-3)/3+7),"")</f>
        <v>-9.5626309357541902E-3</v>
      </c>
      <c r="L462" s="53">
        <f>IF($A461&lt;&gt;"",INDEX([1]Sizer!L:L,(ROW()-3)/3+7),"")</f>
        <v>1.4654328271028036E-2</v>
      </c>
      <c r="M462" s="53">
        <f>IF($A461&lt;&gt;"",INDEX([1]Sizer!M:M,(ROW()-3)/3+7),"")</f>
        <v>0</v>
      </c>
      <c r="N462" s="53">
        <f>IF($A461&lt;&gt;"",INDEX([1]Sizer!N:N,(ROW()-3)/3+7),"")</f>
        <v>0</v>
      </c>
      <c r="O462" s="53">
        <f>IF($A461&lt;&gt;"",INDEX([1]Sizer!O:O,(ROW()-3)/3+7),"")</f>
        <v>0</v>
      </c>
      <c r="P462" s="53">
        <f>IF($A461&lt;&gt;"",INDEX([1]Sizer!P:P,(ROW()-3)/3+7),"")</f>
        <v>2.9866275899672841E-2</v>
      </c>
      <c r="Q462" s="53">
        <f>IF($A461&lt;&gt;"",INDEX([1]Sizer!Q:Q,(ROW()-3)/3+7),"")</f>
        <v>-8.8723229132025294E-3</v>
      </c>
      <c r="R462" s="53">
        <f>IF($A461&lt;&gt;"",INDEX([1]Sizer!R:R,(ROW()-3)/3+7),"")</f>
        <v>2.2359715670024226E-2</v>
      </c>
      <c r="S462" s="53">
        <f>IF($A461&lt;&gt;"",INDEX([1]Sizer!S:S,(ROW()-3)/3+7),"")</f>
        <v>0</v>
      </c>
      <c r="T462" s="53">
        <f>IF($A461&lt;&gt;"",INDEX([1]Sizer!T:T,(ROW()-3)/3+7),"")</f>
        <v>-0.05</v>
      </c>
      <c r="U462" s="53">
        <f>IF($A461&lt;&gt;"",INDEX([1]Sizer!U:U,(ROW()-3)/3+7),"")</f>
        <v>2.5810709459459461E-2</v>
      </c>
      <c r="V462" s="53">
        <f>IF($A461&lt;&gt;"",INDEX([1]Sizer!V:V,(ROW()-3)/3+7),"")</f>
        <v>2.5434765625000005E-2</v>
      </c>
      <c r="W462" s="53">
        <f>IF($A461&lt;&gt;"",INDEX([1]Sizer!W:W,(ROW()-3)/3+7),"")</f>
        <v>0</v>
      </c>
      <c r="X462" s="53">
        <f>IF($A461&lt;&gt;"",INDEX([1]Sizer!X:X,(ROW()-3)/3+7),"")</f>
        <v>0</v>
      </c>
      <c r="Y462" s="53">
        <f>IF($A461&lt;&gt;"",INDEX([1]Sizer!Y:Y,(ROW()-3)/3+7),"")</f>
        <v>0</v>
      </c>
      <c r="Z462" s="53">
        <f>IF($A461&lt;&gt;"",INDEX([1]Sizer!Z:Z,(ROW()-3)/3+7),"")</f>
        <v>0</v>
      </c>
      <c r="AA462" s="53">
        <f>IF($A461&lt;&gt;"",SUM($B462:$Z462),"")</f>
        <v>4.0154194464075491E-2</v>
      </c>
    </row>
    <row r="463" spans="1:27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</row>
    <row r="464" spans="1:27" x14ac:dyDescent="0.2">
      <c r="A464" s="59">
        <f>IF(INDEX([1]Sizer!$A:$A,(ROW()-2)/3+7)&lt;&gt;"",INDEX([1]Sizer!$A:$A,(ROW()-2)/3+7),"")</f>
        <v>45467</v>
      </c>
      <c r="B464" s="51">
        <f>IF($A464&lt;&gt;"",INDEX([1]Sizer!EF:EF,(ROW()-2)/3+7),"")</f>
        <v>0</v>
      </c>
      <c r="C464" s="51">
        <f>IF($A464&lt;&gt;"",INDEX([1]Sizer!EG:EG,(ROW()-2)/3+7),"")</f>
        <v>0.5</v>
      </c>
      <c r="D464" s="51">
        <f>IF($A464&lt;&gt;"",INDEX([1]Sizer!EH:EH,(ROW()-2)/3+7),"")</f>
        <v>-0.5</v>
      </c>
      <c r="E464" s="51">
        <f>IF($A464&lt;&gt;"",INDEX([1]Sizer!EI:EI,(ROW()-2)/3+7),"")</f>
        <v>0</v>
      </c>
      <c r="F464" s="51">
        <f>IF($A464&lt;&gt;"",INDEX([1]Sizer!EJ:EJ,(ROW()-2)/3+7),"")</f>
        <v>1</v>
      </c>
      <c r="G464" s="51">
        <f>IF($A464&lt;&gt;"",INDEX([1]Sizer!EK:EK,(ROW()-2)/3+7),"")</f>
        <v>2</v>
      </c>
      <c r="H464" s="51">
        <f>IF($A464&lt;&gt;"",INDEX([1]Sizer!EL:EL,(ROW()-2)/3+7),"")</f>
        <v>0</v>
      </c>
      <c r="I464" s="51">
        <f>IF($A464&lt;&gt;"",INDEX([1]Sizer!EM:EM,(ROW()-2)/3+7),"")</f>
        <v>-1.5</v>
      </c>
      <c r="J464" s="51">
        <f>IF($A464&lt;&gt;"",INDEX([1]Sizer!EN:EN,(ROW()-2)/3+7),"")</f>
        <v>0</v>
      </c>
      <c r="K464" s="51">
        <f>IF($A464&lt;&gt;"",INDEX([1]Sizer!EO:EO,(ROW()-2)/3+7),"")</f>
        <v>-0.5</v>
      </c>
      <c r="L464" s="51">
        <f>IF($A464&lt;&gt;"",INDEX([1]Sizer!EP:EP,(ROW()-2)/3+7),"")</f>
        <v>0.5</v>
      </c>
      <c r="M464" s="51">
        <f>IF($A464&lt;&gt;"",INDEX([1]Sizer!EQ:EQ,(ROW()-2)/3+7),"")</f>
        <v>0</v>
      </c>
      <c r="N464" s="51">
        <f>IF($A464&lt;&gt;"",INDEX([1]Sizer!ER:ER,(ROW()-2)/3+7),"")</f>
        <v>0</v>
      </c>
      <c r="O464" s="51">
        <f>IF($A464&lt;&gt;"",INDEX([1]Sizer!ES:ES,(ROW()-2)/3+7),"")</f>
        <v>0</v>
      </c>
      <c r="P464" s="51">
        <f>IF($A464&lt;&gt;"",INDEX([1]Sizer!ET:ET,(ROW()-2)/3+7),"")</f>
        <v>0</v>
      </c>
      <c r="Q464" s="51">
        <f>IF($A464&lt;&gt;"",INDEX([1]Sizer!EU:EU,(ROW()-2)/3+7),"")</f>
        <v>2.5</v>
      </c>
      <c r="R464" s="51">
        <f>IF($A464&lt;&gt;"",INDEX([1]Sizer!EV:EV,(ROW()-2)/3+7),"")</f>
        <v>3</v>
      </c>
      <c r="S464" s="51">
        <f>IF($A464&lt;&gt;"",INDEX([1]Sizer!EW:EW,(ROW()-2)/3+7),"")</f>
        <v>0</v>
      </c>
      <c r="T464" s="51">
        <f>IF($A464&lt;&gt;"",INDEX([1]Sizer!EX:EX,(ROW()-2)/3+7),"")</f>
        <v>-1</v>
      </c>
      <c r="U464" s="51">
        <f>IF($A464&lt;&gt;"",INDEX([1]Sizer!EY:EY,(ROW()-2)/3+7),"")</f>
        <v>0.5</v>
      </c>
      <c r="V464" s="51">
        <f>IF($A464&lt;&gt;"",INDEX([1]Sizer!EZ:EZ,(ROW()-2)/3+7),"")</f>
        <v>1</v>
      </c>
      <c r="W464" s="51">
        <f>IF($A464&lt;&gt;"",INDEX([1]Sizer!FA:FA,(ROW()-2)/3+7),"")</f>
        <v>0</v>
      </c>
      <c r="X464" s="51">
        <f>IF($A464&lt;&gt;"",INDEX([1]Sizer!FB:FB,(ROW()-2)/3+7),"")</f>
        <v>0</v>
      </c>
      <c r="Y464" s="51">
        <f>IF($A464&lt;&gt;"",INDEX([1]Sizer!FC:FC,(ROW()-2)/3+7),"")</f>
        <v>0</v>
      </c>
      <c r="Z464" s="51">
        <f>IF($A464&lt;&gt;"",INDEX([1]Sizer!FD:FD,(ROW()-2)/3+7),"")</f>
        <v>0</v>
      </c>
      <c r="AA464" s="52">
        <f>IF($A464&lt;&gt;"",INDEX([1]Sizer!$AB:$AB,(ROW()-2)/3+7)*'[1]Dashboard (Model)'!$U$2,"")</f>
        <v>0.03</v>
      </c>
    </row>
    <row r="465" spans="1:27" x14ac:dyDescent="0.2">
      <c r="A465" s="59"/>
      <c r="B465" s="53">
        <f>IF($A464&lt;&gt;"",INDEX([1]Sizer!B:B,(ROW()-3)/3+7),"")</f>
        <v>0</v>
      </c>
      <c r="C465" s="53">
        <f>IF($A464&lt;&gt;"",INDEX([1]Sizer!C:C,(ROW()-3)/3+7),"")</f>
        <v>5.5446008663366329E-3</v>
      </c>
      <c r="D465" s="53">
        <f>IF($A464&lt;&gt;"",INDEX([1]Sizer!D:D,(ROW()-3)/3+7),"")</f>
        <v>-2.7760660807291667E-2</v>
      </c>
      <c r="E465" s="53">
        <f>IF($A464&lt;&gt;"",INDEX([1]Sizer!E:E,(ROW()-3)/3+7),"")</f>
        <v>0</v>
      </c>
      <c r="F465" s="53">
        <f>IF($A464&lt;&gt;"",INDEX([1]Sizer!F:F,(ROW()-3)/3+7),"")</f>
        <v>3.2968127208480566E-2</v>
      </c>
      <c r="G465" s="53">
        <f>IF($A464&lt;&gt;"",INDEX([1]Sizer!G:G,(ROW()-3)/3+7),"")</f>
        <v>2.9711286120322117E-2</v>
      </c>
      <c r="H465" s="53">
        <f>IF($A464&lt;&gt;"",INDEX([1]Sizer!H:H,(ROW()-3)/3+7),"")</f>
        <v>0</v>
      </c>
      <c r="I465" s="53">
        <f>IF($A464&lt;&gt;"",INDEX([1]Sizer!I:I,(ROW()-3)/3+7),"")</f>
        <v>-0.05</v>
      </c>
      <c r="J465" s="53">
        <f>IF($A464&lt;&gt;"",INDEX([1]Sizer!J:J,(ROW()-3)/3+7),"")</f>
        <v>0</v>
      </c>
      <c r="K465" s="53">
        <f>IF($A464&lt;&gt;"",INDEX([1]Sizer!K:K,(ROW()-3)/3+7),"")</f>
        <v>-9.5626309357541902E-3</v>
      </c>
      <c r="L465" s="53">
        <f>IF($A464&lt;&gt;"",INDEX([1]Sizer!L:L,(ROW()-3)/3+7),"")</f>
        <v>1.4654328271028036E-2</v>
      </c>
      <c r="M465" s="53">
        <f>IF($A464&lt;&gt;"",INDEX([1]Sizer!M:M,(ROW()-3)/3+7),"")</f>
        <v>0</v>
      </c>
      <c r="N465" s="53">
        <f>IF($A464&lt;&gt;"",INDEX([1]Sizer!N:N,(ROW()-3)/3+7),"")</f>
        <v>0</v>
      </c>
      <c r="O465" s="53">
        <f>IF($A464&lt;&gt;"",INDEX([1]Sizer!O:O,(ROW()-3)/3+7),"")</f>
        <v>0</v>
      </c>
      <c r="P465" s="53">
        <f>IF($A464&lt;&gt;"",INDEX([1]Sizer!P:P,(ROW()-3)/3+7),"")</f>
        <v>0</v>
      </c>
      <c r="Q465" s="53">
        <f>IF($A464&lt;&gt;"",INDEX([1]Sizer!Q:Q,(ROW()-3)/3+7),"")</f>
        <v>4.4011849519390127E-2</v>
      </c>
      <c r="R465" s="53">
        <f>IF($A464&lt;&gt;"",INDEX([1]Sizer!R:R,(ROW()-3)/3+7),"")</f>
        <v>2.2359715670024226E-2</v>
      </c>
      <c r="S465" s="53">
        <f>IF($A464&lt;&gt;"",INDEX([1]Sizer!S:S,(ROW()-3)/3+7),"")</f>
        <v>0</v>
      </c>
      <c r="T465" s="53">
        <f>IF($A464&lt;&gt;"",INDEX([1]Sizer!T:T,(ROW()-3)/3+7),"")</f>
        <v>-0.05</v>
      </c>
      <c r="U465" s="53">
        <f>IF($A464&lt;&gt;"",INDEX([1]Sizer!U:U,(ROW()-3)/3+7),"")</f>
        <v>2.5810709459459461E-2</v>
      </c>
      <c r="V465" s="53">
        <f>IF($A464&lt;&gt;"",INDEX([1]Sizer!V:V,(ROW()-3)/3+7),"")</f>
        <v>2.5434765625000005E-2</v>
      </c>
      <c r="W465" s="53">
        <f>IF($A464&lt;&gt;"",INDEX([1]Sizer!W:W,(ROW()-3)/3+7),"")</f>
        <v>0</v>
      </c>
      <c r="X465" s="53">
        <f>IF($A464&lt;&gt;"",INDEX([1]Sizer!X:X,(ROW()-3)/3+7),"")</f>
        <v>0</v>
      </c>
      <c r="Y465" s="53">
        <f>IF($A464&lt;&gt;"",INDEX([1]Sizer!Y:Y,(ROW()-3)/3+7),"")</f>
        <v>0</v>
      </c>
      <c r="Z465" s="53">
        <f>IF($A464&lt;&gt;"",INDEX([1]Sizer!Z:Z,(ROW()-3)/3+7),"")</f>
        <v>0</v>
      </c>
      <c r="AA465" s="53">
        <f>IF($A464&lt;&gt;"",SUM($B465:$Z465),"")</f>
        <v>6.3172090996995306E-2</v>
      </c>
    </row>
    <row r="466" spans="1:27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</row>
    <row r="467" spans="1:27" x14ac:dyDescent="0.2">
      <c r="A467" s="59">
        <f>IF(INDEX([1]Sizer!$A:$A,(ROW()-2)/3+7)&lt;&gt;"",INDEX([1]Sizer!$A:$A,(ROW()-2)/3+7),"")</f>
        <v>45468</v>
      </c>
      <c r="B467" s="51">
        <f>IF($A467&lt;&gt;"",INDEX([1]Sizer!EF:EF,(ROW()-2)/3+7),"")</f>
        <v>0</v>
      </c>
      <c r="C467" s="51">
        <f>IF($A467&lt;&gt;"",INDEX([1]Sizer!EG:EG,(ROW()-2)/3+7),"")</f>
        <v>0.5</v>
      </c>
      <c r="D467" s="51">
        <f>IF($A467&lt;&gt;"",INDEX([1]Sizer!EH:EH,(ROW()-2)/3+7),"")</f>
        <v>-0.5</v>
      </c>
      <c r="E467" s="51">
        <f>IF($A467&lt;&gt;"",INDEX([1]Sizer!EI:EI,(ROW()-2)/3+7),"")</f>
        <v>0.5</v>
      </c>
      <c r="F467" s="51">
        <f>IF($A467&lt;&gt;"",INDEX([1]Sizer!EJ:EJ,(ROW()-2)/3+7),"")</f>
        <v>1</v>
      </c>
      <c r="G467" s="51">
        <f>IF($A467&lt;&gt;"",INDEX([1]Sizer!EK:EK,(ROW()-2)/3+7),"")</f>
        <v>2</v>
      </c>
      <c r="H467" s="51">
        <f>IF($A467&lt;&gt;"",INDEX([1]Sizer!EL:EL,(ROW()-2)/3+7),"")</f>
        <v>0</v>
      </c>
      <c r="I467" s="51">
        <f>IF($A467&lt;&gt;"",INDEX([1]Sizer!EM:EM,(ROW()-2)/3+7),"")</f>
        <v>-1.5</v>
      </c>
      <c r="J467" s="51">
        <f>IF($A467&lt;&gt;"",INDEX([1]Sizer!EN:EN,(ROW()-2)/3+7),"")</f>
        <v>0</v>
      </c>
      <c r="K467" s="51">
        <f>IF($A467&lt;&gt;"",INDEX([1]Sizer!EO:EO,(ROW()-2)/3+7),"")</f>
        <v>-0.5</v>
      </c>
      <c r="L467" s="51">
        <f>IF($A467&lt;&gt;"",INDEX([1]Sizer!EP:EP,(ROW()-2)/3+7),"")</f>
        <v>0.5</v>
      </c>
      <c r="M467" s="51">
        <f>IF($A467&lt;&gt;"",INDEX([1]Sizer!EQ:EQ,(ROW()-2)/3+7),"")</f>
        <v>0</v>
      </c>
      <c r="N467" s="51">
        <f>IF($A467&lt;&gt;"",INDEX([1]Sizer!ER:ER,(ROW()-2)/3+7),"")</f>
        <v>0</v>
      </c>
      <c r="O467" s="51">
        <f>IF($A467&lt;&gt;"",INDEX([1]Sizer!ES:ES,(ROW()-2)/3+7),"")</f>
        <v>0</v>
      </c>
      <c r="P467" s="51">
        <f>IF($A467&lt;&gt;"",INDEX([1]Sizer!ET:ET,(ROW()-2)/3+7),"")</f>
        <v>0</v>
      </c>
      <c r="Q467" s="51">
        <f>IF($A467&lt;&gt;"",INDEX([1]Sizer!EU:EU,(ROW()-2)/3+7),"")</f>
        <v>-0.5</v>
      </c>
      <c r="R467" s="51">
        <f>IF($A467&lt;&gt;"",INDEX([1]Sizer!EV:EV,(ROW()-2)/3+7),"")</f>
        <v>3</v>
      </c>
      <c r="S467" s="51">
        <f>IF($A467&lt;&gt;"",INDEX([1]Sizer!EW:EW,(ROW()-2)/3+7),"")</f>
        <v>0</v>
      </c>
      <c r="T467" s="51">
        <f>IF($A467&lt;&gt;"",INDEX([1]Sizer!EX:EX,(ROW()-2)/3+7),"")</f>
        <v>-1</v>
      </c>
      <c r="U467" s="51">
        <f>IF($A467&lt;&gt;"",INDEX([1]Sizer!EY:EY,(ROW()-2)/3+7),"")</f>
        <v>0.5</v>
      </c>
      <c r="V467" s="51">
        <f>IF($A467&lt;&gt;"",INDEX([1]Sizer!EZ:EZ,(ROW()-2)/3+7),"")</f>
        <v>1</v>
      </c>
      <c r="W467" s="51">
        <f>IF($A467&lt;&gt;"",INDEX([1]Sizer!FA:FA,(ROW()-2)/3+7),"")</f>
        <v>0</v>
      </c>
      <c r="X467" s="51">
        <f>IF($A467&lt;&gt;"",INDEX([1]Sizer!FB:FB,(ROW()-2)/3+7),"")</f>
        <v>0</v>
      </c>
      <c r="Y467" s="51">
        <f>IF($A467&lt;&gt;"",INDEX([1]Sizer!FC:FC,(ROW()-2)/3+7),"")</f>
        <v>0</v>
      </c>
      <c r="Z467" s="51">
        <f>IF($A467&lt;&gt;"",INDEX([1]Sizer!FD:FD,(ROW()-2)/3+7),"")</f>
        <v>0</v>
      </c>
      <c r="AA467" s="52">
        <f>IF($A467&lt;&gt;"",INDEX([1]Sizer!$AB:$AB,(ROW()-2)/3+7)*'[1]Dashboard (Model)'!$U$2,"")</f>
        <v>0.06</v>
      </c>
    </row>
    <row r="468" spans="1:27" x14ac:dyDescent="0.2">
      <c r="A468" s="59"/>
      <c r="B468" s="53">
        <f>IF($A467&lt;&gt;"",INDEX([1]Sizer!B:B,(ROW()-3)/3+7),"")</f>
        <v>0</v>
      </c>
      <c r="C468" s="53">
        <f>IF($A467&lt;&gt;"",INDEX([1]Sizer!C:C,(ROW()-3)/3+7),"")</f>
        <v>5.5446008663366329E-3</v>
      </c>
      <c r="D468" s="53">
        <f>IF($A467&lt;&gt;"",INDEX([1]Sizer!D:D,(ROW()-3)/3+7),"")</f>
        <v>-2.7760660807291667E-2</v>
      </c>
      <c r="E468" s="53">
        <f>IF($A467&lt;&gt;"",INDEX([1]Sizer!E:E,(ROW()-3)/3+7),"")</f>
        <v>9.248405645582854E-3</v>
      </c>
      <c r="F468" s="53">
        <f>IF($A467&lt;&gt;"",INDEX([1]Sizer!F:F,(ROW()-3)/3+7),"")</f>
        <v>3.2968127208480566E-2</v>
      </c>
      <c r="G468" s="53">
        <f>IF($A467&lt;&gt;"",INDEX([1]Sizer!G:G,(ROW()-3)/3+7),"")</f>
        <v>2.9711286120322117E-2</v>
      </c>
      <c r="H468" s="53">
        <f>IF($A467&lt;&gt;"",INDEX([1]Sizer!H:H,(ROW()-3)/3+7),"")</f>
        <v>0</v>
      </c>
      <c r="I468" s="53">
        <f>IF($A467&lt;&gt;"",INDEX([1]Sizer!I:I,(ROW()-3)/3+7),"")</f>
        <v>-0.05</v>
      </c>
      <c r="J468" s="53">
        <f>IF($A467&lt;&gt;"",INDEX([1]Sizer!J:J,(ROW()-3)/3+7),"")</f>
        <v>0</v>
      </c>
      <c r="K468" s="53">
        <f>IF($A467&lt;&gt;"",INDEX([1]Sizer!K:K,(ROW()-3)/3+7),"")</f>
        <v>-9.5626309357541902E-3</v>
      </c>
      <c r="L468" s="53">
        <f>IF($A467&lt;&gt;"",INDEX([1]Sizer!L:L,(ROW()-3)/3+7),"")</f>
        <v>1.4654328271028036E-2</v>
      </c>
      <c r="M468" s="53">
        <f>IF($A467&lt;&gt;"",INDEX([1]Sizer!M:M,(ROW()-3)/3+7),"")</f>
        <v>0</v>
      </c>
      <c r="N468" s="53">
        <f>IF($A467&lt;&gt;"",INDEX([1]Sizer!N:N,(ROW()-3)/3+7),"")</f>
        <v>0</v>
      </c>
      <c r="O468" s="53">
        <f>IF($A467&lt;&gt;"",INDEX([1]Sizer!O:O,(ROW()-3)/3+7),"")</f>
        <v>0</v>
      </c>
      <c r="P468" s="53">
        <f>IF($A467&lt;&gt;"",INDEX([1]Sizer!P:P,(ROW()-3)/3+7),"")</f>
        <v>0</v>
      </c>
      <c r="Q468" s="53">
        <f>IF($A467&lt;&gt;"",INDEX([1]Sizer!Q:Q,(ROW()-3)/3+7),"")</f>
        <v>-1.7639282153539382E-2</v>
      </c>
      <c r="R468" s="53">
        <f>IF($A467&lt;&gt;"",INDEX([1]Sizer!R:R,(ROW()-3)/3+7),"")</f>
        <v>2.2359715670024226E-2</v>
      </c>
      <c r="S468" s="53">
        <f>IF($A467&lt;&gt;"",INDEX([1]Sizer!S:S,(ROW()-3)/3+7),"")</f>
        <v>0</v>
      </c>
      <c r="T468" s="53">
        <f>IF($A467&lt;&gt;"",INDEX([1]Sizer!T:T,(ROW()-3)/3+7),"")</f>
        <v>-0.05</v>
      </c>
      <c r="U468" s="53">
        <f>IF($A467&lt;&gt;"",INDEX([1]Sizer!U:U,(ROW()-3)/3+7),"")</f>
        <v>2.5810709459459461E-2</v>
      </c>
      <c r="V468" s="53">
        <f>IF($A467&lt;&gt;"",INDEX([1]Sizer!V:V,(ROW()-3)/3+7),"")</f>
        <v>2.5434765625000005E-2</v>
      </c>
      <c r="W468" s="53">
        <f>IF($A467&lt;&gt;"",INDEX([1]Sizer!W:W,(ROW()-3)/3+7),"")</f>
        <v>0</v>
      </c>
      <c r="X468" s="53">
        <f>IF($A467&lt;&gt;"",INDEX([1]Sizer!X:X,(ROW()-3)/3+7),"")</f>
        <v>0</v>
      </c>
      <c r="Y468" s="53">
        <f>IF($A467&lt;&gt;"",INDEX([1]Sizer!Y:Y,(ROW()-3)/3+7),"")</f>
        <v>0</v>
      </c>
      <c r="Z468" s="53">
        <f>IF($A467&lt;&gt;"",INDEX([1]Sizer!Z:Z,(ROW()-3)/3+7),"")</f>
        <v>0</v>
      </c>
      <c r="AA468" s="53">
        <f>IF($A467&lt;&gt;"",SUM($B468:$Z468),"")</f>
        <v>1.0769364969648657E-2</v>
      </c>
    </row>
    <row r="469" spans="1:27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</row>
    <row r="470" spans="1:27" x14ac:dyDescent="0.2">
      <c r="A470" s="59">
        <f>IF(INDEX([1]Sizer!$A:$A,(ROW()-2)/3+7)&lt;&gt;"",INDEX([1]Sizer!$A:$A,(ROW()-2)/3+7),"")</f>
        <v>45469</v>
      </c>
      <c r="B470" s="51">
        <f>IF($A470&lt;&gt;"",INDEX([1]Sizer!EF:EF,(ROW()-2)/3+7),"")</f>
        <v>0</v>
      </c>
      <c r="C470" s="51">
        <f>IF($A470&lt;&gt;"",INDEX([1]Sizer!EG:EG,(ROW()-2)/3+7),"")</f>
        <v>0.5</v>
      </c>
      <c r="D470" s="51">
        <f>IF($A470&lt;&gt;"",INDEX([1]Sizer!EH:EH,(ROW()-2)/3+7),"")</f>
        <v>-0.5</v>
      </c>
      <c r="E470" s="51">
        <f>IF($A470&lt;&gt;"",INDEX([1]Sizer!EI:EI,(ROW()-2)/3+7),"")</f>
        <v>0</v>
      </c>
      <c r="F470" s="51">
        <f>IF($A470&lt;&gt;"",INDEX([1]Sizer!EJ:EJ,(ROW()-2)/3+7),"")</f>
        <v>1</v>
      </c>
      <c r="G470" s="51">
        <f>IF($A470&lt;&gt;"",INDEX([1]Sizer!EK:EK,(ROW()-2)/3+7),"")</f>
        <v>2</v>
      </c>
      <c r="H470" s="51">
        <f>IF($A470&lt;&gt;"",INDEX([1]Sizer!EL:EL,(ROW()-2)/3+7),"")</f>
        <v>0</v>
      </c>
      <c r="I470" s="51">
        <f>IF($A470&lt;&gt;"",INDEX([1]Sizer!EM:EM,(ROW()-2)/3+7),"")</f>
        <v>-1.5</v>
      </c>
      <c r="J470" s="51">
        <f>IF($A470&lt;&gt;"",INDEX([1]Sizer!EN:EN,(ROW()-2)/3+7),"")</f>
        <v>0.5</v>
      </c>
      <c r="K470" s="51">
        <f>IF($A470&lt;&gt;"",INDEX([1]Sizer!EO:EO,(ROW()-2)/3+7),"")</f>
        <v>-0.5</v>
      </c>
      <c r="L470" s="51">
        <f>IF($A470&lt;&gt;"",INDEX([1]Sizer!EP:EP,(ROW()-2)/3+7),"")</f>
        <v>0.5</v>
      </c>
      <c r="M470" s="51">
        <f>IF($A470&lt;&gt;"",INDEX([1]Sizer!EQ:EQ,(ROW()-2)/3+7),"")</f>
        <v>0</v>
      </c>
      <c r="N470" s="51">
        <f>IF($A470&lt;&gt;"",INDEX([1]Sizer!ER:ER,(ROW()-2)/3+7),"")</f>
        <v>0</v>
      </c>
      <c r="O470" s="51">
        <f>IF($A470&lt;&gt;"",INDEX([1]Sizer!ES:ES,(ROW()-2)/3+7),"")</f>
        <v>0</v>
      </c>
      <c r="P470" s="51">
        <f>IF($A470&lt;&gt;"",INDEX([1]Sizer!ET:ET,(ROW()-2)/3+7),"")</f>
        <v>0</v>
      </c>
      <c r="Q470" s="51">
        <f>IF($A470&lt;&gt;"",INDEX([1]Sizer!EU:EU,(ROW()-2)/3+7),"")</f>
        <v>-0.5</v>
      </c>
      <c r="R470" s="51">
        <f>IF($A470&lt;&gt;"",INDEX([1]Sizer!EV:EV,(ROW()-2)/3+7),"")</f>
        <v>3</v>
      </c>
      <c r="S470" s="51">
        <f>IF($A470&lt;&gt;"",INDEX([1]Sizer!EW:EW,(ROW()-2)/3+7),"")</f>
        <v>0</v>
      </c>
      <c r="T470" s="51">
        <f>IF($A470&lt;&gt;"",INDEX([1]Sizer!EX:EX,(ROW()-2)/3+7),"")</f>
        <v>-1</v>
      </c>
      <c r="U470" s="51">
        <f>IF($A470&lt;&gt;"",INDEX([1]Sizer!EY:EY,(ROW()-2)/3+7),"")</f>
        <v>0.5</v>
      </c>
      <c r="V470" s="51">
        <f>IF($A470&lt;&gt;"",INDEX([1]Sizer!EZ:EZ,(ROW()-2)/3+7),"")</f>
        <v>1</v>
      </c>
      <c r="W470" s="51">
        <f>IF($A470&lt;&gt;"",INDEX([1]Sizer!FA:FA,(ROW()-2)/3+7),"")</f>
        <v>0</v>
      </c>
      <c r="X470" s="51">
        <f>IF($A470&lt;&gt;"",INDEX([1]Sizer!FB:FB,(ROW()-2)/3+7),"")</f>
        <v>0</v>
      </c>
      <c r="Y470" s="51">
        <f>IF($A470&lt;&gt;"",INDEX([1]Sizer!FC:FC,(ROW()-2)/3+7),"")</f>
        <v>0</v>
      </c>
      <c r="Z470" s="51">
        <f>IF($A470&lt;&gt;"",INDEX([1]Sizer!FD:FD,(ROW()-2)/3+7),"")</f>
        <v>0</v>
      </c>
      <c r="AA470" s="52">
        <f>IF($A470&lt;&gt;"",INDEX([1]Sizer!$AB:$AB,(ROW()-2)/3+7)*'[1]Dashboard (Model)'!$U$2,"")</f>
        <v>7.0000000000000007E-2</v>
      </c>
    </row>
    <row r="471" spans="1:27" x14ac:dyDescent="0.2">
      <c r="A471" s="59"/>
      <c r="B471" s="53">
        <f>IF($A470&lt;&gt;"",INDEX([1]Sizer!B:B,(ROW()-3)/3+7),"")</f>
        <v>0</v>
      </c>
      <c r="C471" s="53">
        <f>IF($A470&lt;&gt;"",INDEX([1]Sizer!C:C,(ROW()-3)/3+7),"")</f>
        <v>5.5446008663366329E-3</v>
      </c>
      <c r="D471" s="53">
        <f>IF($A470&lt;&gt;"",INDEX([1]Sizer!D:D,(ROW()-3)/3+7),"")</f>
        <v>-2.7760660807291667E-2</v>
      </c>
      <c r="E471" s="53">
        <f>IF($A470&lt;&gt;"",INDEX([1]Sizer!E:E,(ROW()-3)/3+7),"")</f>
        <v>0</v>
      </c>
      <c r="F471" s="53">
        <f>IF($A470&lt;&gt;"",INDEX([1]Sizer!F:F,(ROW()-3)/3+7),"")</f>
        <v>3.2968127208480566E-2</v>
      </c>
      <c r="G471" s="53">
        <f>IF($A470&lt;&gt;"",INDEX([1]Sizer!G:G,(ROW()-3)/3+7),"")</f>
        <v>2.9711286120322117E-2</v>
      </c>
      <c r="H471" s="53">
        <f>IF($A470&lt;&gt;"",INDEX([1]Sizer!H:H,(ROW()-3)/3+7),"")</f>
        <v>0</v>
      </c>
      <c r="I471" s="53">
        <f>IF($A470&lt;&gt;"",INDEX([1]Sizer!I:I,(ROW()-3)/3+7),"")</f>
        <v>-0.05</v>
      </c>
      <c r="J471" s="53">
        <f>IF($A470&lt;&gt;"",INDEX([1]Sizer!J:J,(ROW()-3)/3+7),"")</f>
        <v>1.1122649000713776E-2</v>
      </c>
      <c r="K471" s="53">
        <f>IF($A470&lt;&gt;"",INDEX([1]Sizer!K:K,(ROW()-3)/3+7),"")</f>
        <v>-9.5626309357541902E-3</v>
      </c>
      <c r="L471" s="53">
        <f>IF($A470&lt;&gt;"",INDEX([1]Sizer!L:L,(ROW()-3)/3+7),"")</f>
        <v>1.4654328271028036E-2</v>
      </c>
      <c r="M471" s="53">
        <f>IF($A470&lt;&gt;"",INDEX([1]Sizer!M:M,(ROW()-3)/3+7),"")</f>
        <v>0</v>
      </c>
      <c r="N471" s="53">
        <f>IF($A470&lt;&gt;"",INDEX([1]Sizer!N:N,(ROW()-3)/3+7),"")</f>
        <v>0</v>
      </c>
      <c r="O471" s="53">
        <f>IF($A470&lt;&gt;"",INDEX([1]Sizer!O:O,(ROW()-3)/3+7),"")</f>
        <v>0</v>
      </c>
      <c r="P471" s="53">
        <f>IF($A470&lt;&gt;"",INDEX([1]Sizer!P:P,(ROW()-3)/3+7),"")</f>
        <v>0</v>
      </c>
      <c r="Q471" s="53">
        <f>IF($A470&lt;&gt;"",INDEX([1]Sizer!Q:Q,(ROW()-3)/3+7),"")</f>
        <v>-1.7639282153539382E-2</v>
      </c>
      <c r="R471" s="53">
        <f>IF($A470&lt;&gt;"",INDEX([1]Sizer!R:R,(ROW()-3)/3+7),"")</f>
        <v>2.2359715670024226E-2</v>
      </c>
      <c r="S471" s="53">
        <f>IF($A470&lt;&gt;"",INDEX([1]Sizer!S:S,(ROW()-3)/3+7),"")</f>
        <v>0</v>
      </c>
      <c r="T471" s="53">
        <f>IF($A470&lt;&gt;"",INDEX([1]Sizer!T:T,(ROW()-3)/3+7),"")</f>
        <v>-0.05</v>
      </c>
      <c r="U471" s="53">
        <f>IF($A470&lt;&gt;"",INDEX([1]Sizer!U:U,(ROW()-3)/3+7),"")</f>
        <v>2.5810709459459461E-2</v>
      </c>
      <c r="V471" s="53">
        <f>IF($A470&lt;&gt;"",INDEX([1]Sizer!V:V,(ROW()-3)/3+7),"")</f>
        <v>2.5434765625000005E-2</v>
      </c>
      <c r="W471" s="53">
        <f>IF($A470&lt;&gt;"",INDEX([1]Sizer!W:W,(ROW()-3)/3+7),"")</f>
        <v>0</v>
      </c>
      <c r="X471" s="53">
        <f>IF($A470&lt;&gt;"",INDEX([1]Sizer!X:X,(ROW()-3)/3+7),"")</f>
        <v>0</v>
      </c>
      <c r="Y471" s="53">
        <f>IF($A470&lt;&gt;"",INDEX([1]Sizer!Y:Y,(ROW()-3)/3+7),"")</f>
        <v>0</v>
      </c>
      <c r="Z471" s="53">
        <f>IF($A470&lt;&gt;"",INDEX([1]Sizer!Z:Z,(ROW()-3)/3+7),"")</f>
        <v>0</v>
      </c>
      <c r="AA471" s="53">
        <f>IF($A470&lt;&gt;"",SUM($B471:$Z471),"")</f>
        <v>1.2643608324779579E-2</v>
      </c>
    </row>
    <row r="472" spans="1:27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</row>
    <row r="473" spans="1:27" x14ac:dyDescent="0.2">
      <c r="A473" s="59">
        <f>IF(INDEX([1]Sizer!$A:$A,(ROW()-2)/3+7)&lt;&gt;"",INDEX([1]Sizer!$A:$A,(ROW()-2)/3+7),"")</f>
        <v>45471</v>
      </c>
      <c r="B473" s="51">
        <f>IF($A473&lt;&gt;"",INDEX([1]Sizer!EF:EF,(ROW()-2)/3+7),"")</f>
        <v>0</v>
      </c>
      <c r="C473" s="51">
        <f>IF($A473&lt;&gt;"",INDEX([1]Sizer!EG:EG,(ROW()-2)/3+7),"")</f>
        <v>0.5</v>
      </c>
      <c r="D473" s="51">
        <f>IF($A473&lt;&gt;"",INDEX([1]Sizer!EH:EH,(ROW()-2)/3+7),"")</f>
        <v>-0.5</v>
      </c>
      <c r="E473" s="51">
        <f>IF($A473&lt;&gt;"",INDEX([1]Sizer!EI:EI,(ROW()-2)/3+7),"")</f>
        <v>0</v>
      </c>
      <c r="F473" s="51">
        <f>IF($A473&lt;&gt;"",INDEX([1]Sizer!EJ:EJ,(ROW()-2)/3+7),"")</f>
        <v>1</v>
      </c>
      <c r="G473" s="51">
        <f>IF($A473&lt;&gt;"",INDEX([1]Sizer!EK:EK,(ROW()-2)/3+7),"")</f>
        <v>1.5</v>
      </c>
      <c r="H473" s="51">
        <f>IF($A473&lt;&gt;"",INDEX([1]Sizer!EL:EL,(ROW()-2)/3+7),"")</f>
        <v>0</v>
      </c>
      <c r="I473" s="51">
        <f>IF($A473&lt;&gt;"",INDEX([1]Sizer!EM:EM,(ROW()-2)/3+7),"")</f>
        <v>-1.5</v>
      </c>
      <c r="J473" s="51">
        <f>IF($A473&lt;&gt;"",INDEX([1]Sizer!EN:EN,(ROW()-2)/3+7),"")</f>
        <v>0.5</v>
      </c>
      <c r="K473" s="51">
        <f>IF($A473&lt;&gt;"",INDEX([1]Sizer!EO:EO,(ROW()-2)/3+7),"")</f>
        <v>-0.5</v>
      </c>
      <c r="L473" s="51">
        <f>IF($A473&lt;&gt;"",INDEX([1]Sizer!EP:EP,(ROW()-2)/3+7),"")</f>
        <v>0</v>
      </c>
      <c r="M473" s="51">
        <f>IF($A473&lt;&gt;"",INDEX([1]Sizer!EQ:EQ,(ROW()-2)/3+7),"")</f>
        <v>0</v>
      </c>
      <c r="N473" s="51">
        <f>IF($A473&lt;&gt;"",INDEX([1]Sizer!ER:ER,(ROW()-2)/3+7),"")</f>
        <v>0</v>
      </c>
      <c r="O473" s="51">
        <f>IF($A473&lt;&gt;"",INDEX([1]Sizer!ES:ES,(ROW()-2)/3+7),"")</f>
        <v>0</v>
      </c>
      <c r="P473" s="51">
        <f>IF($A473&lt;&gt;"",INDEX([1]Sizer!ET:ET,(ROW()-2)/3+7),"")</f>
        <v>0.5</v>
      </c>
      <c r="Q473" s="51">
        <f>IF($A473&lt;&gt;"",INDEX([1]Sizer!EU:EU,(ROW()-2)/3+7),"")</f>
        <v>-0.5</v>
      </c>
      <c r="R473" s="51">
        <f>IF($A473&lt;&gt;"",INDEX([1]Sizer!EV:EV,(ROW()-2)/3+7),"")</f>
        <v>3</v>
      </c>
      <c r="S473" s="51">
        <f>IF($A473&lt;&gt;"",INDEX([1]Sizer!EW:EW,(ROW()-2)/3+7),"")</f>
        <v>0</v>
      </c>
      <c r="T473" s="51">
        <f>IF($A473&lt;&gt;"",INDEX([1]Sizer!EX:EX,(ROW()-2)/3+7),"")</f>
        <v>-1</v>
      </c>
      <c r="U473" s="51">
        <f>IF($A473&lt;&gt;"",INDEX([1]Sizer!EY:EY,(ROW()-2)/3+7),"")</f>
        <v>0.5</v>
      </c>
      <c r="V473" s="51">
        <f>IF($A473&lt;&gt;"",INDEX([1]Sizer!EZ:EZ,(ROW()-2)/3+7),"")</f>
        <v>1</v>
      </c>
      <c r="W473" s="51">
        <f>IF($A473&lt;&gt;"",INDEX([1]Sizer!FA:FA,(ROW()-2)/3+7),"")</f>
        <v>0</v>
      </c>
      <c r="X473" s="51">
        <f>IF($A473&lt;&gt;"",INDEX([1]Sizer!FB:FB,(ROW()-2)/3+7),"")</f>
        <v>0</v>
      </c>
      <c r="Y473" s="51">
        <f>IF($A473&lt;&gt;"",INDEX([1]Sizer!FC:FC,(ROW()-2)/3+7),"")</f>
        <v>0</v>
      </c>
      <c r="Z473" s="51">
        <f>IF($A473&lt;&gt;"",INDEX([1]Sizer!FD:FD,(ROW()-2)/3+7),"")</f>
        <v>0</v>
      </c>
      <c r="AA473" s="52">
        <f>IF($A473&lt;&gt;"",INDEX([1]Sizer!$AB:$AB,(ROW()-2)/3+7)*'[1]Dashboard (Model)'!$U$2,"")</f>
        <v>0.06</v>
      </c>
    </row>
    <row r="474" spans="1:27" x14ac:dyDescent="0.2">
      <c r="A474" s="59"/>
      <c r="B474" s="53">
        <f>IF($A473&lt;&gt;"",INDEX([1]Sizer!B:B,(ROW()-3)/3+7),"")</f>
        <v>0</v>
      </c>
      <c r="C474" s="53">
        <f>IF($A473&lt;&gt;"",INDEX([1]Sizer!C:C,(ROW()-3)/3+7),"")</f>
        <v>5.5446008663366329E-3</v>
      </c>
      <c r="D474" s="53">
        <f>IF($A473&lt;&gt;"",INDEX([1]Sizer!D:D,(ROW()-3)/3+7),"")</f>
        <v>-2.7760660807291667E-2</v>
      </c>
      <c r="E474" s="53">
        <f>IF($A473&lt;&gt;"",INDEX([1]Sizer!E:E,(ROW()-3)/3+7),"")</f>
        <v>0</v>
      </c>
      <c r="F474" s="53">
        <f>IF($A473&lt;&gt;"",INDEX([1]Sizer!F:F,(ROW()-3)/3+7),"")</f>
        <v>3.2968127208480566E-2</v>
      </c>
      <c r="G474" s="53">
        <f>IF($A473&lt;&gt;"",INDEX([1]Sizer!G:G,(ROW()-3)/3+7),"")</f>
        <v>3.7848550380228142E-2</v>
      </c>
      <c r="H474" s="53">
        <f>IF($A473&lt;&gt;"",INDEX([1]Sizer!H:H,(ROW()-3)/3+7),"")</f>
        <v>0</v>
      </c>
      <c r="I474" s="53">
        <f>IF($A473&lt;&gt;"",INDEX([1]Sizer!I:I,(ROW()-3)/3+7),"")</f>
        <v>-0.05</v>
      </c>
      <c r="J474" s="53">
        <f>IF($A473&lt;&gt;"",INDEX([1]Sizer!J:J,(ROW()-3)/3+7),"")</f>
        <v>1.1122649000713776E-2</v>
      </c>
      <c r="K474" s="53">
        <f>IF($A473&lt;&gt;"",INDEX([1]Sizer!K:K,(ROW()-3)/3+7),"")</f>
        <v>-9.5626309357541902E-3</v>
      </c>
      <c r="L474" s="53">
        <f>IF($A473&lt;&gt;"",INDEX([1]Sizer!L:L,(ROW()-3)/3+7),"")</f>
        <v>0</v>
      </c>
      <c r="M474" s="53">
        <f>IF($A473&lt;&gt;"",INDEX([1]Sizer!M:M,(ROW()-3)/3+7),"")</f>
        <v>0</v>
      </c>
      <c r="N474" s="53">
        <f>IF($A473&lt;&gt;"",INDEX([1]Sizer!N:N,(ROW()-3)/3+7),"")</f>
        <v>0</v>
      </c>
      <c r="O474" s="53">
        <f>IF($A473&lt;&gt;"",INDEX([1]Sizer!O:O,(ROW()-3)/3+7),"")</f>
        <v>0</v>
      </c>
      <c r="P474" s="53">
        <f>IF($A473&lt;&gt;"",INDEX([1]Sizer!P:P,(ROW()-3)/3+7),"")</f>
        <v>9.5243810548977393E-3</v>
      </c>
      <c r="Q474" s="53">
        <f>IF($A473&lt;&gt;"",INDEX([1]Sizer!Q:Q,(ROW()-3)/3+7),"")</f>
        <v>-1.7639282153539382E-2</v>
      </c>
      <c r="R474" s="53">
        <f>IF($A473&lt;&gt;"",INDEX([1]Sizer!R:R,(ROW()-3)/3+7),"")</f>
        <v>2.2359715670024226E-2</v>
      </c>
      <c r="S474" s="53">
        <f>IF($A473&lt;&gt;"",INDEX([1]Sizer!S:S,(ROW()-3)/3+7),"")</f>
        <v>0</v>
      </c>
      <c r="T474" s="53">
        <f>IF($A473&lt;&gt;"",INDEX([1]Sizer!T:T,(ROW()-3)/3+7),"")</f>
        <v>-0.05</v>
      </c>
      <c r="U474" s="53">
        <f>IF($A473&lt;&gt;"",INDEX([1]Sizer!U:U,(ROW()-3)/3+7),"")</f>
        <v>2.5810709459459461E-2</v>
      </c>
      <c r="V474" s="53">
        <f>IF($A473&lt;&gt;"",INDEX([1]Sizer!V:V,(ROW()-3)/3+7),"")</f>
        <v>2.5434765625000005E-2</v>
      </c>
      <c r="W474" s="53">
        <f>IF($A473&lt;&gt;"",INDEX([1]Sizer!W:W,(ROW()-3)/3+7),"")</f>
        <v>0</v>
      </c>
      <c r="X474" s="53">
        <f>IF($A473&lt;&gt;"",INDEX([1]Sizer!X:X,(ROW()-3)/3+7),"")</f>
        <v>0</v>
      </c>
      <c r="Y474" s="53">
        <f>IF($A473&lt;&gt;"",INDEX([1]Sizer!Y:Y,(ROW()-3)/3+7),"")</f>
        <v>0</v>
      </c>
      <c r="Z474" s="53">
        <f>IF($A473&lt;&gt;"",INDEX([1]Sizer!Z:Z,(ROW()-3)/3+7),"")</f>
        <v>0</v>
      </c>
      <c r="AA474" s="53">
        <f>IF($A473&lt;&gt;"",SUM($B474:$Z474),"")</f>
        <v>1.5650925368555307E-2</v>
      </c>
    </row>
    <row r="475" spans="1:27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</row>
    <row r="476" spans="1:27" x14ac:dyDescent="0.2">
      <c r="A476" s="59">
        <f>IF(INDEX([1]Sizer!$A:$A,(ROW()-2)/3+7)&lt;&gt;"",INDEX([1]Sizer!$A:$A,(ROW()-2)/3+7),"")</f>
        <v>45474</v>
      </c>
      <c r="B476" s="51">
        <f>IF($A476&lt;&gt;"",INDEX([1]Sizer!EF:EF,(ROW()-2)/3+7),"")</f>
        <v>0</v>
      </c>
      <c r="C476" s="51">
        <f>IF($A476&lt;&gt;"",INDEX([1]Sizer!EG:EG,(ROW()-2)/3+7),"")</f>
        <v>0.5</v>
      </c>
      <c r="D476" s="51">
        <f>IF($A476&lt;&gt;"",INDEX([1]Sizer!EH:EH,(ROW()-2)/3+7),"")</f>
        <v>-0.5</v>
      </c>
      <c r="E476" s="51">
        <f>IF($A476&lt;&gt;"",INDEX([1]Sizer!EI:EI,(ROW()-2)/3+7),"")</f>
        <v>0</v>
      </c>
      <c r="F476" s="51">
        <f>IF($A476&lt;&gt;"",INDEX([1]Sizer!EJ:EJ,(ROW()-2)/3+7),"")</f>
        <v>1</v>
      </c>
      <c r="G476" s="51">
        <f>IF($A476&lt;&gt;"",INDEX([1]Sizer!EK:EK,(ROW()-2)/3+7),"")</f>
        <v>1.5</v>
      </c>
      <c r="H476" s="51">
        <f>IF($A476&lt;&gt;"",INDEX([1]Sizer!EL:EL,(ROW()-2)/3+7),"")</f>
        <v>0</v>
      </c>
      <c r="I476" s="51">
        <f>IF($A476&lt;&gt;"",INDEX([1]Sizer!EM:EM,(ROW()-2)/3+7),"")</f>
        <v>-1.5</v>
      </c>
      <c r="J476" s="51">
        <f>IF($A476&lt;&gt;"",INDEX([1]Sizer!EN:EN,(ROW()-2)/3+7),"")</f>
        <v>0.5</v>
      </c>
      <c r="K476" s="51">
        <f>IF($A476&lt;&gt;"",INDEX([1]Sizer!EO:EO,(ROW()-2)/3+7),"")</f>
        <v>-0.5</v>
      </c>
      <c r="L476" s="51">
        <f>IF($A476&lt;&gt;"",INDEX([1]Sizer!EP:EP,(ROW()-2)/3+7),"")</f>
        <v>0</v>
      </c>
      <c r="M476" s="51">
        <f>IF($A476&lt;&gt;"",INDEX([1]Sizer!EQ:EQ,(ROW()-2)/3+7),"")</f>
        <v>0</v>
      </c>
      <c r="N476" s="51">
        <f>IF($A476&lt;&gt;"",INDEX([1]Sizer!ER:ER,(ROW()-2)/3+7),"")</f>
        <v>0</v>
      </c>
      <c r="O476" s="51">
        <f>IF($A476&lt;&gt;"",INDEX([1]Sizer!ES:ES,(ROW()-2)/3+7),"")</f>
        <v>0</v>
      </c>
      <c r="P476" s="51">
        <f>IF($A476&lt;&gt;"",INDEX([1]Sizer!ET:ET,(ROW()-2)/3+7),"")</f>
        <v>0.5</v>
      </c>
      <c r="Q476" s="51">
        <f>IF($A476&lt;&gt;"",INDEX([1]Sizer!EU:EU,(ROW()-2)/3+7),"")</f>
        <v>-0.5</v>
      </c>
      <c r="R476" s="51">
        <f>IF($A476&lt;&gt;"",INDEX([1]Sizer!EV:EV,(ROW()-2)/3+7),"")</f>
        <v>3</v>
      </c>
      <c r="S476" s="51">
        <f>IF($A476&lt;&gt;"",INDEX([1]Sizer!EW:EW,(ROW()-2)/3+7),"")</f>
        <v>0</v>
      </c>
      <c r="T476" s="51">
        <f>IF($A476&lt;&gt;"",INDEX([1]Sizer!EX:EX,(ROW()-2)/3+7),"")</f>
        <v>-1</v>
      </c>
      <c r="U476" s="51">
        <f>IF($A476&lt;&gt;"",INDEX([1]Sizer!EY:EY,(ROW()-2)/3+7),"")</f>
        <v>0.5</v>
      </c>
      <c r="V476" s="51">
        <f>IF($A476&lt;&gt;"",INDEX([1]Sizer!EZ:EZ,(ROW()-2)/3+7),"")</f>
        <v>1</v>
      </c>
      <c r="W476" s="51">
        <f>IF($A476&lt;&gt;"",INDEX([1]Sizer!FA:FA,(ROW()-2)/3+7),"")</f>
        <v>0</v>
      </c>
      <c r="X476" s="51">
        <f>IF($A476&lt;&gt;"",INDEX([1]Sizer!FB:FB,(ROW()-2)/3+7),"")</f>
        <v>0</v>
      </c>
      <c r="Y476" s="51">
        <f>IF($A476&lt;&gt;"",INDEX([1]Sizer!FC:FC,(ROW()-2)/3+7),"")</f>
        <v>0</v>
      </c>
      <c r="Z476" s="51">
        <f>IF($A476&lt;&gt;"",INDEX([1]Sizer!FD:FD,(ROW()-2)/3+7),"")</f>
        <v>0</v>
      </c>
      <c r="AA476" s="52">
        <f>IF($A476&lt;&gt;"",INDEX([1]Sizer!$AB:$AB,(ROW()-2)/3+7)*'[1]Dashboard (Model)'!$U$2,"")</f>
        <v>0.03</v>
      </c>
    </row>
    <row r="477" spans="1:27" x14ac:dyDescent="0.2">
      <c r="A477" s="59"/>
      <c r="B477" s="53">
        <f>IF($A476&lt;&gt;"",INDEX([1]Sizer!B:B,(ROW()-3)/3+7),"")</f>
        <v>0</v>
      </c>
      <c r="C477" s="53">
        <f>IF($A476&lt;&gt;"",INDEX([1]Sizer!C:C,(ROW()-3)/3+7),"")</f>
        <v>5.5446008663366329E-3</v>
      </c>
      <c r="D477" s="53">
        <f>IF($A476&lt;&gt;"",INDEX([1]Sizer!D:D,(ROW()-3)/3+7),"")</f>
        <v>-2.7760660807291667E-2</v>
      </c>
      <c r="E477" s="53">
        <f>IF($A476&lt;&gt;"",INDEX([1]Sizer!E:E,(ROW()-3)/3+7),"")</f>
        <v>0</v>
      </c>
      <c r="F477" s="53">
        <f>IF($A476&lt;&gt;"",INDEX([1]Sizer!F:F,(ROW()-3)/3+7),"")</f>
        <v>3.2968127208480566E-2</v>
      </c>
      <c r="G477" s="53">
        <f>IF($A476&lt;&gt;"",INDEX([1]Sizer!G:G,(ROW()-3)/3+7),"")</f>
        <v>3.7848550380228142E-2</v>
      </c>
      <c r="H477" s="53">
        <f>IF($A476&lt;&gt;"",INDEX([1]Sizer!H:H,(ROW()-3)/3+7),"")</f>
        <v>0</v>
      </c>
      <c r="I477" s="53">
        <f>IF($A476&lt;&gt;"",INDEX([1]Sizer!I:I,(ROW()-3)/3+7),"")</f>
        <v>-0.05</v>
      </c>
      <c r="J477" s="53">
        <f>IF($A476&lt;&gt;"",INDEX([1]Sizer!J:J,(ROW()-3)/3+7),"")</f>
        <v>1.1122649000713776E-2</v>
      </c>
      <c r="K477" s="53">
        <f>IF($A476&lt;&gt;"",INDEX([1]Sizer!K:K,(ROW()-3)/3+7),"")</f>
        <v>-9.5626309357541902E-3</v>
      </c>
      <c r="L477" s="53">
        <f>IF($A476&lt;&gt;"",INDEX([1]Sizer!L:L,(ROW()-3)/3+7),"")</f>
        <v>0</v>
      </c>
      <c r="M477" s="53">
        <f>IF($A476&lt;&gt;"",INDEX([1]Sizer!M:M,(ROW()-3)/3+7),"")</f>
        <v>0</v>
      </c>
      <c r="N477" s="53">
        <f>IF($A476&lt;&gt;"",INDEX([1]Sizer!N:N,(ROW()-3)/3+7),"")</f>
        <v>0</v>
      </c>
      <c r="O477" s="53">
        <f>IF($A476&lt;&gt;"",INDEX([1]Sizer!O:O,(ROW()-3)/3+7),"")</f>
        <v>0</v>
      </c>
      <c r="P477" s="53">
        <f>IF($A476&lt;&gt;"",INDEX([1]Sizer!P:P,(ROW()-3)/3+7),"")</f>
        <v>9.5243810548977393E-3</v>
      </c>
      <c r="Q477" s="53">
        <f>IF($A476&lt;&gt;"",INDEX([1]Sizer!Q:Q,(ROW()-3)/3+7),"")</f>
        <v>-1.7639282153539382E-2</v>
      </c>
      <c r="R477" s="53">
        <f>IF($A476&lt;&gt;"",INDEX([1]Sizer!R:R,(ROW()-3)/3+7),"")</f>
        <v>2.2359715670024226E-2</v>
      </c>
      <c r="S477" s="53">
        <f>IF($A476&lt;&gt;"",INDEX([1]Sizer!S:S,(ROW()-3)/3+7),"")</f>
        <v>0</v>
      </c>
      <c r="T477" s="53">
        <f>IF($A476&lt;&gt;"",INDEX([1]Sizer!T:T,(ROW()-3)/3+7),"")</f>
        <v>-0.05</v>
      </c>
      <c r="U477" s="53">
        <f>IF($A476&lt;&gt;"",INDEX([1]Sizer!U:U,(ROW()-3)/3+7),"")</f>
        <v>2.5810709459459461E-2</v>
      </c>
      <c r="V477" s="53">
        <f>IF($A476&lt;&gt;"",INDEX([1]Sizer!V:V,(ROW()-3)/3+7),"")</f>
        <v>2.5434765625000005E-2</v>
      </c>
      <c r="W477" s="53">
        <f>IF($A476&lt;&gt;"",INDEX([1]Sizer!W:W,(ROW()-3)/3+7),"")</f>
        <v>0</v>
      </c>
      <c r="X477" s="53">
        <f>IF($A476&lt;&gt;"",INDEX([1]Sizer!X:X,(ROW()-3)/3+7),"")</f>
        <v>0</v>
      </c>
      <c r="Y477" s="53">
        <f>IF($A476&lt;&gt;"",INDEX([1]Sizer!Y:Y,(ROW()-3)/3+7),"")</f>
        <v>0</v>
      </c>
      <c r="Z477" s="53">
        <f>IF($A476&lt;&gt;"",INDEX([1]Sizer!Z:Z,(ROW()-3)/3+7),"")</f>
        <v>0</v>
      </c>
      <c r="AA477" s="53">
        <f>IF($A476&lt;&gt;"",SUM($B477:$Z477),"")</f>
        <v>1.5650925368555307E-2</v>
      </c>
    </row>
    <row r="478" spans="1:27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</row>
    <row r="479" spans="1:27" x14ac:dyDescent="0.2">
      <c r="A479" s="59">
        <f>IF(INDEX([1]Sizer!$A:$A,(ROW()-2)/3+7)&lt;&gt;"",INDEX([1]Sizer!$A:$A,(ROW()-2)/3+7),"")</f>
        <v>45475</v>
      </c>
      <c r="B479" s="51">
        <f>IF($A479&lt;&gt;"",INDEX([1]Sizer!EF:EF,(ROW()-2)/3+7),"")</f>
        <v>0</v>
      </c>
      <c r="C479" s="51">
        <f>IF($A479&lt;&gt;"",INDEX([1]Sizer!EG:EG,(ROW()-2)/3+7),"")</f>
        <v>0.5</v>
      </c>
      <c r="D479" s="51">
        <f>IF($A479&lt;&gt;"",INDEX([1]Sizer!EH:EH,(ROW()-2)/3+7),"")</f>
        <v>-0.5</v>
      </c>
      <c r="E479" s="51">
        <f>IF($A479&lt;&gt;"",INDEX([1]Sizer!EI:EI,(ROW()-2)/3+7),"")</f>
        <v>0</v>
      </c>
      <c r="F479" s="51">
        <f>IF($A479&lt;&gt;"",INDEX([1]Sizer!EJ:EJ,(ROW()-2)/3+7),"")</f>
        <v>1</v>
      </c>
      <c r="G479" s="51">
        <f>IF($A479&lt;&gt;"",INDEX([1]Sizer!EK:EK,(ROW()-2)/3+7),"")</f>
        <v>1.5</v>
      </c>
      <c r="H479" s="51">
        <f>IF($A479&lt;&gt;"",INDEX([1]Sizer!EL:EL,(ROW()-2)/3+7),"")</f>
        <v>0</v>
      </c>
      <c r="I479" s="51">
        <f>IF($A479&lt;&gt;"",INDEX([1]Sizer!EM:EM,(ROW()-2)/3+7),"")</f>
        <v>-1.5</v>
      </c>
      <c r="J479" s="51">
        <f>IF($A479&lt;&gt;"",INDEX([1]Sizer!EN:EN,(ROW()-2)/3+7),"")</f>
        <v>0</v>
      </c>
      <c r="K479" s="51">
        <f>IF($A479&lt;&gt;"",INDEX([1]Sizer!EO:EO,(ROW()-2)/3+7),"")</f>
        <v>-0.5</v>
      </c>
      <c r="L479" s="51">
        <f>IF($A479&lt;&gt;"",INDEX([1]Sizer!EP:EP,(ROW()-2)/3+7),"")</f>
        <v>0.5</v>
      </c>
      <c r="M479" s="51">
        <f>IF($A479&lt;&gt;"",INDEX([1]Sizer!EQ:EQ,(ROW()-2)/3+7),"")</f>
        <v>0</v>
      </c>
      <c r="N479" s="51">
        <f>IF($A479&lt;&gt;"",INDEX([1]Sizer!ER:ER,(ROW()-2)/3+7),"")</f>
        <v>0</v>
      </c>
      <c r="O479" s="51">
        <f>IF($A479&lt;&gt;"",INDEX([1]Sizer!ES:ES,(ROW()-2)/3+7),"")</f>
        <v>0</v>
      </c>
      <c r="P479" s="51">
        <f>IF($A479&lt;&gt;"",INDEX([1]Sizer!ET:ET,(ROW()-2)/3+7),"")</f>
        <v>3</v>
      </c>
      <c r="Q479" s="51">
        <f>IF($A479&lt;&gt;"",INDEX([1]Sizer!EU:EU,(ROW()-2)/3+7),"")</f>
        <v>-0.5</v>
      </c>
      <c r="R479" s="51">
        <f>IF($A479&lt;&gt;"",INDEX([1]Sizer!EV:EV,(ROW()-2)/3+7),"")</f>
        <v>3</v>
      </c>
      <c r="S479" s="51">
        <f>IF($A479&lt;&gt;"",INDEX([1]Sizer!EW:EW,(ROW()-2)/3+7),"")</f>
        <v>0</v>
      </c>
      <c r="T479" s="51">
        <f>IF($A479&lt;&gt;"",INDEX([1]Sizer!EX:EX,(ROW()-2)/3+7),"")</f>
        <v>-1</v>
      </c>
      <c r="U479" s="51">
        <f>IF($A479&lt;&gt;"",INDEX([1]Sizer!EY:EY,(ROW()-2)/3+7),"")</f>
        <v>0.5</v>
      </c>
      <c r="V479" s="51">
        <f>IF($A479&lt;&gt;"",INDEX([1]Sizer!EZ:EZ,(ROW()-2)/3+7),"")</f>
        <v>1</v>
      </c>
      <c r="W479" s="51">
        <f>IF($A479&lt;&gt;"",INDEX([1]Sizer!FA:FA,(ROW()-2)/3+7),"")</f>
        <v>0</v>
      </c>
      <c r="X479" s="51">
        <f>IF($A479&lt;&gt;"",INDEX([1]Sizer!FB:FB,(ROW()-2)/3+7),"")</f>
        <v>0</v>
      </c>
      <c r="Y479" s="51">
        <f>IF($A479&lt;&gt;"",INDEX([1]Sizer!FC:FC,(ROW()-2)/3+7),"")</f>
        <v>0</v>
      </c>
      <c r="Z479" s="51">
        <f>IF($A479&lt;&gt;"",INDEX([1]Sizer!FD:FD,(ROW()-2)/3+7),"")</f>
        <v>0</v>
      </c>
      <c r="AA479" s="52">
        <f>IF($A479&lt;&gt;"",INDEX([1]Sizer!$AB:$AB,(ROW()-2)/3+7)*'[1]Dashboard (Model)'!$U$2,"")</f>
        <v>0.03</v>
      </c>
    </row>
    <row r="480" spans="1:27" x14ac:dyDescent="0.2">
      <c r="A480" s="59"/>
      <c r="B480" s="53">
        <f>IF($A479&lt;&gt;"",INDEX([1]Sizer!B:B,(ROW()-3)/3+7),"")</f>
        <v>0</v>
      </c>
      <c r="C480" s="53">
        <f>IF($A479&lt;&gt;"",INDEX([1]Sizer!C:C,(ROW()-3)/3+7),"")</f>
        <v>5.5446008663366329E-3</v>
      </c>
      <c r="D480" s="53">
        <f>IF($A479&lt;&gt;"",INDEX([1]Sizer!D:D,(ROW()-3)/3+7),"")</f>
        <v>-2.7760660807291667E-2</v>
      </c>
      <c r="E480" s="53">
        <f>IF($A479&lt;&gt;"",INDEX([1]Sizer!E:E,(ROW()-3)/3+7),"")</f>
        <v>0</v>
      </c>
      <c r="F480" s="53">
        <f>IF($A479&lt;&gt;"",INDEX([1]Sizer!F:F,(ROW()-3)/3+7),"")</f>
        <v>3.2968127208480566E-2</v>
      </c>
      <c r="G480" s="53">
        <f>IF($A479&lt;&gt;"",INDEX([1]Sizer!G:G,(ROW()-3)/3+7),"")</f>
        <v>3.7848550380228142E-2</v>
      </c>
      <c r="H480" s="53">
        <f>IF($A479&lt;&gt;"",INDEX([1]Sizer!H:H,(ROW()-3)/3+7),"")</f>
        <v>0</v>
      </c>
      <c r="I480" s="53">
        <f>IF($A479&lt;&gt;"",INDEX([1]Sizer!I:I,(ROW()-3)/3+7),"")</f>
        <v>-0.05</v>
      </c>
      <c r="J480" s="53">
        <f>IF($A479&lt;&gt;"",INDEX([1]Sizer!J:J,(ROW()-3)/3+7),"")</f>
        <v>0</v>
      </c>
      <c r="K480" s="53">
        <f>IF($A479&lt;&gt;"",INDEX([1]Sizer!K:K,(ROW()-3)/3+7),"")</f>
        <v>-9.5626309357541902E-3</v>
      </c>
      <c r="L480" s="53">
        <f>IF($A479&lt;&gt;"",INDEX([1]Sizer!L:L,(ROW()-3)/3+7),"")</f>
        <v>1.2754130434782612E-2</v>
      </c>
      <c r="M480" s="53">
        <f>IF($A479&lt;&gt;"",INDEX([1]Sizer!M:M,(ROW()-3)/3+7),"")</f>
        <v>0</v>
      </c>
      <c r="N480" s="53">
        <f>IF($A479&lt;&gt;"",INDEX([1]Sizer!N:N,(ROW()-3)/3+7),"")</f>
        <v>0</v>
      </c>
      <c r="O480" s="53">
        <f>IF($A479&lt;&gt;"",INDEX([1]Sizer!O:O,(ROW()-3)/3+7),"")</f>
        <v>0</v>
      </c>
      <c r="P480" s="53">
        <f>IF($A479&lt;&gt;"",INDEX([1]Sizer!P:P,(ROW()-3)/3+7),"")</f>
        <v>2.8216298539365872E-2</v>
      </c>
      <c r="Q480" s="53">
        <f>IF($A479&lt;&gt;"",INDEX([1]Sizer!Q:Q,(ROW()-3)/3+7),"")</f>
        <v>-1.7639282153539382E-2</v>
      </c>
      <c r="R480" s="53">
        <f>IF($A479&lt;&gt;"",INDEX([1]Sizer!R:R,(ROW()-3)/3+7),"")</f>
        <v>2.2359715670024226E-2</v>
      </c>
      <c r="S480" s="53">
        <f>IF($A479&lt;&gt;"",INDEX([1]Sizer!S:S,(ROW()-3)/3+7),"")</f>
        <v>0</v>
      </c>
      <c r="T480" s="53">
        <f>IF($A479&lt;&gt;"",INDEX([1]Sizer!T:T,(ROW()-3)/3+7),"")</f>
        <v>-0.05</v>
      </c>
      <c r="U480" s="53">
        <f>IF($A479&lt;&gt;"",INDEX([1]Sizer!U:U,(ROW()-3)/3+7),"")</f>
        <v>2.5810709459459461E-2</v>
      </c>
      <c r="V480" s="53">
        <f>IF($A479&lt;&gt;"",INDEX([1]Sizer!V:V,(ROW()-3)/3+7),"")</f>
        <v>2.5434765625000005E-2</v>
      </c>
      <c r="W480" s="53">
        <f>IF($A479&lt;&gt;"",INDEX([1]Sizer!W:W,(ROW()-3)/3+7),"")</f>
        <v>0</v>
      </c>
      <c r="X480" s="53">
        <f>IF($A479&lt;&gt;"",INDEX([1]Sizer!X:X,(ROW()-3)/3+7),"")</f>
        <v>0</v>
      </c>
      <c r="Y480" s="53">
        <f>IF($A479&lt;&gt;"",INDEX([1]Sizer!Y:Y,(ROW()-3)/3+7),"")</f>
        <v>0</v>
      </c>
      <c r="Z480" s="53">
        <f>IF($A479&lt;&gt;"",INDEX([1]Sizer!Z:Z,(ROW()-3)/3+7),"")</f>
        <v>0</v>
      </c>
      <c r="AA480" s="53">
        <f>IF($A479&lt;&gt;"",SUM($B480:$Z480),"")</f>
        <v>3.5974324287092276E-2</v>
      </c>
    </row>
    <row r="481" spans="1:27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</row>
    <row r="482" spans="1:27" x14ac:dyDescent="0.2">
      <c r="A482" s="59">
        <f>IF(INDEX([1]Sizer!$A:$A,(ROW()-2)/3+7)&lt;&gt;"",INDEX([1]Sizer!$A:$A,(ROW()-2)/3+7),"")</f>
        <v>45476</v>
      </c>
      <c r="B482" s="51">
        <f>IF($A482&lt;&gt;"",INDEX([1]Sizer!EF:EF,(ROW()-2)/3+7),"")</f>
        <v>0</v>
      </c>
      <c r="C482" s="51">
        <f>IF($A482&lt;&gt;"",INDEX([1]Sizer!EG:EG,(ROW()-2)/3+7),"")</f>
        <v>0</v>
      </c>
      <c r="D482" s="51">
        <f>IF($A482&lt;&gt;"",INDEX([1]Sizer!EH:EH,(ROW()-2)/3+7),"")</f>
        <v>-0.5</v>
      </c>
      <c r="E482" s="51">
        <f>IF($A482&lt;&gt;"",INDEX([1]Sizer!EI:EI,(ROW()-2)/3+7),"")</f>
        <v>0</v>
      </c>
      <c r="F482" s="51">
        <f>IF($A482&lt;&gt;"",INDEX([1]Sizer!EJ:EJ,(ROW()-2)/3+7),"")</f>
        <v>1</v>
      </c>
      <c r="G482" s="51">
        <f>IF($A482&lt;&gt;"",INDEX([1]Sizer!EK:EK,(ROW()-2)/3+7),"")</f>
        <v>1.5</v>
      </c>
      <c r="H482" s="51">
        <f>IF($A482&lt;&gt;"",INDEX([1]Sizer!EL:EL,(ROW()-2)/3+7),"")</f>
        <v>3</v>
      </c>
      <c r="I482" s="51">
        <f>IF($A482&lt;&gt;"",INDEX([1]Sizer!EM:EM,(ROW()-2)/3+7),"")</f>
        <v>-1.5</v>
      </c>
      <c r="J482" s="51">
        <f>IF($A482&lt;&gt;"",INDEX([1]Sizer!EN:EN,(ROW()-2)/3+7),"")</f>
        <v>0.5</v>
      </c>
      <c r="K482" s="51">
        <f>IF($A482&lt;&gt;"",INDEX([1]Sizer!EO:EO,(ROW()-2)/3+7),"")</f>
        <v>-0.5</v>
      </c>
      <c r="L482" s="51">
        <f>IF($A482&lt;&gt;"",INDEX([1]Sizer!EP:EP,(ROW()-2)/3+7),"")</f>
        <v>0</v>
      </c>
      <c r="M482" s="51">
        <f>IF($A482&lt;&gt;"",INDEX([1]Sizer!EQ:EQ,(ROW()-2)/3+7),"")</f>
        <v>0</v>
      </c>
      <c r="N482" s="51">
        <f>IF($A482&lt;&gt;"",INDEX([1]Sizer!ER:ER,(ROW()-2)/3+7),"")</f>
        <v>0</v>
      </c>
      <c r="O482" s="51">
        <f>IF($A482&lt;&gt;"",INDEX([1]Sizer!ES:ES,(ROW()-2)/3+7),"")</f>
        <v>0</v>
      </c>
      <c r="P482" s="51">
        <f>IF($A482&lt;&gt;"",INDEX([1]Sizer!ET:ET,(ROW()-2)/3+7),"")</f>
        <v>0.5</v>
      </c>
      <c r="Q482" s="51">
        <f>IF($A482&lt;&gt;"",INDEX([1]Sizer!EU:EU,(ROW()-2)/3+7),"")</f>
        <v>-0.5</v>
      </c>
      <c r="R482" s="51">
        <f>IF($A482&lt;&gt;"",INDEX([1]Sizer!EV:EV,(ROW()-2)/3+7),"")</f>
        <v>3</v>
      </c>
      <c r="S482" s="51">
        <f>IF($A482&lt;&gt;"",INDEX([1]Sizer!EW:EW,(ROW()-2)/3+7),"")</f>
        <v>0</v>
      </c>
      <c r="T482" s="51">
        <f>IF($A482&lt;&gt;"",INDEX([1]Sizer!EX:EX,(ROW()-2)/3+7),"")</f>
        <v>-1</v>
      </c>
      <c r="U482" s="51">
        <f>IF($A482&lt;&gt;"",INDEX([1]Sizer!EY:EY,(ROW()-2)/3+7),"")</f>
        <v>0.5</v>
      </c>
      <c r="V482" s="51">
        <f>IF($A482&lt;&gt;"",INDEX([1]Sizer!EZ:EZ,(ROW()-2)/3+7),"")</f>
        <v>1</v>
      </c>
      <c r="W482" s="51">
        <f>IF($A482&lt;&gt;"",INDEX([1]Sizer!FA:FA,(ROW()-2)/3+7),"")</f>
        <v>0</v>
      </c>
      <c r="X482" s="51">
        <f>IF($A482&lt;&gt;"",INDEX([1]Sizer!FB:FB,(ROW()-2)/3+7),"")</f>
        <v>0</v>
      </c>
      <c r="Y482" s="51">
        <f>IF($A482&lt;&gt;"",INDEX([1]Sizer!FC:FC,(ROW()-2)/3+7),"")</f>
        <v>0</v>
      </c>
      <c r="Z482" s="51">
        <f>IF($A482&lt;&gt;"",INDEX([1]Sizer!FD:FD,(ROW()-2)/3+7),"")</f>
        <v>0</v>
      </c>
      <c r="AA482" s="52">
        <f>IF($A482&lt;&gt;"",INDEX([1]Sizer!$AB:$AB,(ROW()-2)/3+7)*'[1]Dashboard (Model)'!$U$2,"")</f>
        <v>0.03</v>
      </c>
    </row>
    <row r="483" spans="1:27" x14ac:dyDescent="0.2">
      <c r="A483" s="59"/>
      <c r="B483" s="53">
        <f>IF($A482&lt;&gt;"",INDEX([1]Sizer!B:B,(ROW()-3)/3+7),"")</f>
        <v>0</v>
      </c>
      <c r="C483" s="53">
        <f>IF($A482&lt;&gt;"",INDEX([1]Sizer!C:C,(ROW()-3)/3+7),"")</f>
        <v>0</v>
      </c>
      <c r="D483" s="53">
        <f>IF($A482&lt;&gt;"",INDEX([1]Sizer!D:D,(ROW()-3)/3+7),"")</f>
        <v>-2.7760660807291667E-2</v>
      </c>
      <c r="E483" s="53">
        <f>IF($A482&lt;&gt;"",INDEX([1]Sizer!E:E,(ROW()-3)/3+7),"")</f>
        <v>0</v>
      </c>
      <c r="F483" s="53">
        <f>IF($A482&lt;&gt;"",INDEX([1]Sizer!F:F,(ROW()-3)/3+7),"")</f>
        <v>3.2968127208480566E-2</v>
      </c>
      <c r="G483" s="53">
        <f>IF($A482&lt;&gt;"",INDEX([1]Sizer!G:G,(ROW()-3)/3+7),"")</f>
        <v>3.7848550380228142E-2</v>
      </c>
      <c r="H483" s="53">
        <f>IF($A482&lt;&gt;"",INDEX([1]Sizer!H:H,(ROW()-3)/3+7),"")</f>
        <v>0.05</v>
      </c>
      <c r="I483" s="53">
        <f>IF($A482&lt;&gt;"",INDEX([1]Sizer!I:I,(ROW()-3)/3+7),"")</f>
        <v>-0.05</v>
      </c>
      <c r="J483" s="53">
        <f>IF($A482&lt;&gt;"",INDEX([1]Sizer!J:J,(ROW()-3)/3+7),"")</f>
        <v>4.6362426350535953E-3</v>
      </c>
      <c r="K483" s="53">
        <f>IF($A482&lt;&gt;"",INDEX([1]Sizer!K:K,(ROW()-3)/3+7),"")</f>
        <v>-9.5626309357541902E-3</v>
      </c>
      <c r="L483" s="53">
        <f>IF($A482&lt;&gt;"",INDEX([1]Sizer!L:L,(ROW()-3)/3+7),"")</f>
        <v>0</v>
      </c>
      <c r="M483" s="53">
        <f>IF($A482&lt;&gt;"",INDEX([1]Sizer!M:M,(ROW()-3)/3+7),"")</f>
        <v>0</v>
      </c>
      <c r="N483" s="53">
        <f>IF($A482&lt;&gt;"",INDEX([1]Sizer!N:N,(ROW()-3)/3+7),"")</f>
        <v>0</v>
      </c>
      <c r="O483" s="53">
        <f>IF($A482&lt;&gt;"",INDEX([1]Sizer!O:O,(ROW()-3)/3+7),"")</f>
        <v>0</v>
      </c>
      <c r="P483" s="53">
        <f>IF($A482&lt;&gt;"",INDEX([1]Sizer!P:P,(ROW()-3)/3+7),"")</f>
        <v>4.6667202572347266E-3</v>
      </c>
      <c r="Q483" s="53">
        <f>IF($A482&lt;&gt;"",INDEX([1]Sizer!Q:Q,(ROW()-3)/3+7),"")</f>
        <v>-1.7639282153539382E-2</v>
      </c>
      <c r="R483" s="53">
        <f>IF($A482&lt;&gt;"",INDEX([1]Sizer!R:R,(ROW()-3)/3+7),"")</f>
        <v>2.2359715670024226E-2</v>
      </c>
      <c r="S483" s="53">
        <f>IF($A482&lt;&gt;"",INDEX([1]Sizer!S:S,(ROW()-3)/3+7),"")</f>
        <v>0</v>
      </c>
      <c r="T483" s="53">
        <f>IF($A482&lt;&gt;"",INDEX([1]Sizer!T:T,(ROW()-3)/3+7),"")</f>
        <v>-0.05</v>
      </c>
      <c r="U483" s="53">
        <f>IF($A482&lt;&gt;"",INDEX([1]Sizer!U:U,(ROW()-3)/3+7),"")</f>
        <v>2.5810709459459461E-2</v>
      </c>
      <c r="V483" s="53">
        <f>IF($A482&lt;&gt;"",INDEX([1]Sizer!V:V,(ROW()-3)/3+7),"")</f>
        <v>2.5434765625000005E-2</v>
      </c>
      <c r="W483" s="53">
        <f>IF($A482&lt;&gt;"",INDEX([1]Sizer!W:W,(ROW()-3)/3+7),"")</f>
        <v>0</v>
      </c>
      <c r="X483" s="53">
        <f>IF($A482&lt;&gt;"",INDEX([1]Sizer!X:X,(ROW()-3)/3+7),"")</f>
        <v>0</v>
      </c>
      <c r="Y483" s="53">
        <f>IF($A482&lt;&gt;"",INDEX([1]Sizer!Y:Y,(ROW()-3)/3+7),"")</f>
        <v>0</v>
      </c>
      <c r="Z483" s="53">
        <f>IF($A482&lt;&gt;"",INDEX([1]Sizer!Z:Z,(ROW()-3)/3+7),"")</f>
        <v>0</v>
      </c>
      <c r="AA483" s="53">
        <f>IF($A482&lt;&gt;"",SUM($B483:$Z483),"")</f>
        <v>4.8762257338895477E-2</v>
      </c>
    </row>
    <row r="484" spans="1:27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</row>
    <row r="485" spans="1:27" x14ac:dyDescent="0.2">
      <c r="A485" s="59">
        <f>IF(INDEX([1]Sizer!$A:$A,(ROW()-2)/3+7)&lt;&gt;"",INDEX([1]Sizer!$A:$A,(ROW()-2)/3+7),"")</f>
        <v>45477</v>
      </c>
      <c r="B485" s="51">
        <f>IF($A485&lt;&gt;"",INDEX([1]Sizer!EF:EF,(ROW()-2)/3+7),"")</f>
        <v>0</v>
      </c>
      <c r="C485" s="51">
        <f>IF($A485&lt;&gt;"",INDEX([1]Sizer!EG:EG,(ROW()-2)/3+7),"")</f>
        <v>0</v>
      </c>
      <c r="D485" s="51">
        <f>IF($A485&lt;&gt;"",INDEX([1]Sizer!EH:EH,(ROW()-2)/3+7),"")</f>
        <v>-0.5</v>
      </c>
      <c r="E485" s="51">
        <f>IF($A485&lt;&gt;"",INDEX([1]Sizer!EI:EI,(ROW()-2)/3+7),"")</f>
        <v>0</v>
      </c>
      <c r="F485" s="51">
        <f>IF($A485&lt;&gt;"",INDEX([1]Sizer!EJ:EJ,(ROW()-2)/3+7),"")</f>
        <v>1</v>
      </c>
      <c r="G485" s="51">
        <f>IF($A485&lt;&gt;"",INDEX([1]Sizer!EK:EK,(ROW()-2)/3+7),"")</f>
        <v>1.5</v>
      </c>
      <c r="H485" s="51">
        <f>IF($A485&lt;&gt;"",INDEX([1]Sizer!EL:EL,(ROW()-2)/3+7),"")</f>
        <v>1</v>
      </c>
      <c r="I485" s="51">
        <f>IF($A485&lt;&gt;"",INDEX([1]Sizer!EM:EM,(ROW()-2)/3+7),"")</f>
        <v>-1.5</v>
      </c>
      <c r="J485" s="51">
        <f>IF($A485&lt;&gt;"",INDEX([1]Sizer!EN:EN,(ROW()-2)/3+7),"")</f>
        <v>0</v>
      </c>
      <c r="K485" s="51">
        <f>IF($A485&lt;&gt;"",INDEX([1]Sizer!EO:EO,(ROW()-2)/3+7),"")</f>
        <v>-0.5</v>
      </c>
      <c r="L485" s="51">
        <f>IF($A485&lt;&gt;"",INDEX([1]Sizer!EP:EP,(ROW()-2)/3+7),"")</f>
        <v>0</v>
      </c>
      <c r="M485" s="51">
        <f>IF($A485&lt;&gt;"",INDEX([1]Sizer!EQ:EQ,(ROW()-2)/3+7),"")</f>
        <v>0</v>
      </c>
      <c r="N485" s="51">
        <f>IF($A485&lt;&gt;"",INDEX([1]Sizer!ER:ER,(ROW()-2)/3+7),"")</f>
        <v>0</v>
      </c>
      <c r="O485" s="51">
        <f>IF($A485&lt;&gt;"",INDEX([1]Sizer!ES:ES,(ROW()-2)/3+7),"")</f>
        <v>0</v>
      </c>
      <c r="P485" s="51">
        <f>IF($A485&lt;&gt;"",INDEX([1]Sizer!ET:ET,(ROW()-2)/3+7),"")</f>
        <v>0.5</v>
      </c>
      <c r="Q485" s="51">
        <f>IF($A485&lt;&gt;"",INDEX([1]Sizer!EU:EU,(ROW()-2)/3+7),"")</f>
        <v>2.5</v>
      </c>
      <c r="R485" s="51">
        <f>IF($A485&lt;&gt;"",INDEX([1]Sizer!EV:EV,(ROW()-2)/3+7),"")</f>
        <v>3</v>
      </c>
      <c r="S485" s="51">
        <f>IF($A485&lt;&gt;"",INDEX([1]Sizer!EW:EW,(ROW()-2)/3+7),"")</f>
        <v>0</v>
      </c>
      <c r="T485" s="51">
        <f>IF($A485&lt;&gt;"",INDEX([1]Sizer!EX:EX,(ROW()-2)/3+7),"")</f>
        <v>-1</v>
      </c>
      <c r="U485" s="51">
        <f>IF($A485&lt;&gt;"",INDEX([1]Sizer!EY:EY,(ROW()-2)/3+7),"")</f>
        <v>0.5</v>
      </c>
      <c r="V485" s="51">
        <f>IF($A485&lt;&gt;"",INDEX([1]Sizer!EZ:EZ,(ROW()-2)/3+7),"")</f>
        <v>1</v>
      </c>
      <c r="W485" s="51">
        <f>IF($A485&lt;&gt;"",INDEX([1]Sizer!FA:FA,(ROW()-2)/3+7),"")</f>
        <v>0</v>
      </c>
      <c r="X485" s="51">
        <f>IF($A485&lt;&gt;"",INDEX([1]Sizer!FB:FB,(ROW()-2)/3+7),"")</f>
        <v>0</v>
      </c>
      <c r="Y485" s="51">
        <f>IF($A485&lt;&gt;"",INDEX([1]Sizer!FC:FC,(ROW()-2)/3+7),"")</f>
        <v>0</v>
      </c>
      <c r="Z485" s="51">
        <f>IF($A485&lt;&gt;"",INDEX([1]Sizer!FD:FD,(ROW()-2)/3+7),"")</f>
        <v>0</v>
      </c>
      <c r="AA485" s="52">
        <f>IF($A485&lt;&gt;"",INDEX([1]Sizer!$AB:$AB,(ROW()-2)/3+7)*'[1]Dashboard (Model)'!$U$2,"")</f>
        <v>0.03</v>
      </c>
    </row>
    <row r="486" spans="1:27" x14ac:dyDescent="0.2">
      <c r="A486" s="59"/>
      <c r="B486" s="53">
        <f>IF($A485&lt;&gt;"",INDEX([1]Sizer!B:B,(ROW()-3)/3+7),"")</f>
        <v>0</v>
      </c>
      <c r="C486" s="53">
        <f>IF($A485&lt;&gt;"",INDEX([1]Sizer!C:C,(ROW()-3)/3+7),"")</f>
        <v>0</v>
      </c>
      <c r="D486" s="53">
        <f>IF($A485&lt;&gt;"",INDEX([1]Sizer!D:D,(ROW()-3)/3+7),"")</f>
        <v>-2.7760660807291667E-2</v>
      </c>
      <c r="E486" s="53">
        <f>IF($A485&lt;&gt;"",INDEX([1]Sizer!E:E,(ROW()-3)/3+7),"")</f>
        <v>0</v>
      </c>
      <c r="F486" s="53">
        <f>IF($A485&lt;&gt;"",INDEX([1]Sizer!F:F,(ROW()-3)/3+7),"")</f>
        <v>3.2968127208480566E-2</v>
      </c>
      <c r="G486" s="53">
        <f>IF($A485&lt;&gt;"",INDEX([1]Sizer!G:G,(ROW()-3)/3+7),"")</f>
        <v>3.7848550380228142E-2</v>
      </c>
      <c r="H486" s="53">
        <f>IF($A485&lt;&gt;"",INDEX([1]Sizer!H:H,(ROW()-3)/3+7),"")</f>
        <v>2.1189857142857146E-2</v>
      </c>
      <c r="I486" s="53">
        <f>IF($A485&lt;&gt;"",INDEX([1]Sizer!I:I,(ROW()-3)/3+7),"")</f>
        <v>-0.05</v>
      </c>
      <c r="J486" s="53">
        <f>IF($A485&lt;&gt;"",INDEX([1]Sizer!J:J,(ROW()-3)/3+7),"")</f>
        <v>0</v>
      </c>
      <c r="K486" s="53">
        <f>IF($A485&lt;&gt;"",INDEX([1]Sizer!K:K,(ROW()-3)/3+7),"")</f>
        <v>-9.5626309357541902E-3</v>
      </c>
      <c r="L486" s="53">
        <f>IF($A485&lt;&gt;"",INDEX([1]Sizer!L:L,(ROW()-3)/3+7),"")</f>
        <v>0</v>
      </c>
      <c r="M486" s="53">
        <f>IF($A485&lt;&gt;"",INDEX([1]Sizer!M:M,(ROW()-3)/3+7),"")</f>
        <v>0</v>
      </c>
      <c r="N486" s="53">
        <f>IF($A485&lt;&gt;"",INDEX([1]Sizer!N:N,(ROW()-3)/3+7),"")</f>
        <v>0</v>
      </c>
      <c r="O486" s="53">
        <f>IF($A485&lt;&gt;"",INDEX([1]Sizer!O:O,(ROW()-3)/3+7),"")</f>
        <v>0</v>
      </c>
      <c r="P486" s="53">
        <f>IF($A485&lt;&gt;"",INDEX([1]Sizer!P:P,(ROW()-3)/3+7),"")</f>
        <v>4.6667202572347266E-3</v>
      </c>
      <c r="Q486" s="53">
        <f>IF($A485&lt;&gt;"",INDEX([1]Sizer!Q:Q,(ROW()-3)/3+7),"")</f>
        <v>4.4402283612726655E-2</v>
      </c>
      <c r="R486" s="53">
        <f>IF($A485&lt;&gt;"",INDEX([1]Sizer!R:R,(ROW()-3)/3+7),"")</f>
        <v>2.2359715670024226E-2</v>
      </c>
      <c r="S486" s="53">
        <f>IF($A485&lt;&gt;"",INDEX([1]Sizer!S:S,(ROW()-3)/3+7),"")</f>
        <v>0</v>
      </c>
      <c r="T486" s="53">
        <f>IF($A485&lt;&gt;"",INDEX([1]Sizer!T:T,(ROW()-3)/3+7),"")</f>
        <v>-0.05</v>
      </c>
      <c r="U486" s="53">
        <f>IF($A485&lt;&gt;"",INDEX([1]Sizer!U:U,(ROW()-3)/3+7),"")</f>
        <v>2.5810709459459461E-2</v>
      </c>
      <c r="V486" s="53">
        <f>IF($A485&lt;&gt;"",INDEX([1]Sizer!V:V,(ROW()-3)/3+7),"")</f>
        <v>2.5434765625000005E-2</v>
      </c>
      <c r="W486" s="53">
        <f>IF($A485&lt;&gt;"",INDEX([1]Sizer!W:W,(ROW()-3)/3+7),"")</f>
        <v>0</v>
      </c>
      <c r="X486" s="53">
        <f>IF($A485&lt;&gt;"",INDEX([1]Sizer!X:X,(ROW()-3)/3+7),"")</f>
        <v>0</v>
      </c>
      <c r="Y486" s="53">
        <f>IF($A485&lt;&gt;"",INDEX([1]Sizer!Y:Y,(ROW()-3)/3+7),"")</f>
        <v>0</v>
      </c>
      <c r="Z486" s="53">
        <f>IF($A485&lt;&gt;"",INDEX([1]Sizer!Z:Z,(ROW()-3)/3+7),"")</f>
        <v>0</v>
      </c>
      <c r="AA486" s="53">
        <f>IF($A485&lt;&gt;"",SUM($B486:$Z486),"")</f>
        <v>7.7357437612965069E-2</v>
      </c>
    </row>
    <row r="487" spans="1:27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</row>
    <row r="488" spans="1:27" x14ac:dyDescent="0.2">
      <c r="A488" s="59">
        <f>IF(INDEX([1]Sizer!$A:$A,(ROW()-2)/3+7)&lt;&gt;"",INDEX([1]Sizer!$A:$A,(ROW()-2)/3+7),"")</f>
        <v>45478</v>
      </c>
      <c r="B488" s="51">
        <f>IF($A488&lt;&gt;"",INDEX([1]Sizer!EF:EF,(ROW()-2)/3+7),"")</f>
        <v>0</v>
      </c>
      <c r="C488" s="51">
        <f>IF($A488&lt;&gt;"",INDEX([1]Sizer!EG:EG,(ROW()-2)/3+7),"")</f>
        <v>1</v>
      </c>
      <c r="D488" s="51">
        <f>IF($A488&lt;&gt;"",INDEX([1]Sizer!EH:EH,(ROW()-2)/3+7),"")</f>
        <v>-0.5</v>
      </c>
      <c r="E488" s="51">
        <f>IF($A488&lt;&gt;"",INDEX([1]Sizer!EI:EI,(ROW()-2)/3+7),"")</f>
        <v>0</v>
      </c>
      <c r="F488" s="51">
        <f>IF($A488&lt;&gt;"",INDEX([1]Sizer!EJ:EJ,(ROW()-2)/3+7),"")</f>
        <v>0.5</v>
      </c>
      <c r="G488" s="51">
        <f>IF($A488&lt;&gt;"",INDEX([1]Sizer!EK:EK,(ROW()-2)/3+7),"")</f>
        <v>1</v>
      </c>
      <c r="H488" s="51">
        <f>IF($A488&lt;&gt;"",INDEX([1]Sizer!EL:EL,(ROW()-2)/3+7),"")</f>
        <v>0.5</v>
      </c>
      <c r="I488" s="51">
        <f>IF($A488&lt;&gt;"",INDEX([1]Sizer!EM:EM,(ROW()-2)/3+7),"")</f>
        <v>-1.5</v>
      </c>
      <c r="J488" s="51">
        <f>IF($A488&lt;&gt;"",INDEX([1]Sizer!EN:EN,(ROW()-2)/3+7),"")</f>
        <v>0</v>
      </c>
      <c r="K488" s="51">
        <f>IF($A488&lt;&gt;"",INDEX([1]Sizer!EO:EO,(ROW()-2)/3+7),"")</f>
        <v>-1</v>
      </c>
      <c r="L488" s="51">
        <f>IF($A488&lt;&gt;"",INDEX([1]Sizer!EP:EP,(ROW()-2)/3+7),"")</f>
        <v>0</v>
      </c>
      <c r="M488" s="51">
        <f>IF($A488&lt;&gt;"",INDEX([1]Sizer!EQ:EQ,(ROW()-2)/3+7),"")</f>
        <v>0</v>
      </c>
      <c r="N488" s="51">
        <f>IF($A488&lt;&gt;"",INDEX([1]Sizer!ER:ER,(ROW()-2)/3+7),"")</f>
        <v>-0.5</v>
      </c>
      <c r="O488" s="51">
        <f>IF($A488&lt;&gt;"",INDEX([1]Sizer!ES:ES,(ROW()-2)/3+7),"")</f>
        <v>0</v>
      </c>
      <c r="P488" s="51">
        <f>IF($A488&lt;&gt;"",INDEX([1]Sizer!ET:ET,(ROW()-2)/3+7),"")</f>
        <v>0.5</v>
      </c>
      <c r="Q488" s="51">
        <f>IF($A488&lt;&gt;"",INDEX([1]Sizer!EU:EU,(ROW()-2)/3+7),"")</f>
        <v>2.5</v>
      </c>
      <c r="R488" s="51">
        <f>IF($A488&lt;&gt;"",INDEX([1]Sizer!EV:EV,(ROW()-2)/3+7),"")</f>
        <v>3</v>
      </c>
      <c r="S488" s="51">
        <f>IF($A488&lt;&gt;"",INDEX([1]Sizer!EW:EW,(ROW()-2)/3+7),"")</f>
        <v>0</v>
      </c>
      <c r="T488" s="51">
        <f>IF($A488&lt;&gt;"",INDEX([1]Sizer!EX:EX,(ROW()-2)/3+7),"")</f>
        <v>-1</v>
      </c>
      <c r="U488" s="51">
        <f>IF($A488&lt;&gt;"",INDEX([1]Sizer!EY:EY,(ROW()-2)/3+7),"")</f>
        <v>0</v>
      </c>
      <c r="V488" s="51">
        <f>IF($A488&lt;&gt;"",INDEX([1]Sizer!EZ:EZ,(ROW()-2)/3+7),"")</f>
        <v>1</v>
      </c>
      <c r="W488" s="51">
        <f>IF($A488&lt;&gt;"",INDEX([1]Sizer!FA:FA,(ROW()-2)/3+7),"")</f>
        <v>0</v>
      </c>
      <c r="X488" s="51">
        <f>IF($A488&lt;&gt;"",INDEX([1]Sizer!FB:FB,(ROW()-2)/3+7),"")</f>
        <v>0</v>
      </c>
      <c r="Y488" s="51">
        <f>IF($A488&lt;&gt;"",INDEX([1]Sizer!FC:FC,(ROW()-2)/3+7),"")</f>
        <v>0</v>
      </c>
      <c r="Z488" s="51">
        <f>IF($A488&lt;&gt;"",INDEX([1]Sizer!FD:FD,(ROW()-2)/3+7),"")</f>
        <v>0</v>
      </c>
      <c r="AA488" s="52">
        <f>IF($A488&lt;&gt;"",INDEX([1]Sizer!$AB:$AB,(ROW()-2)/3+7)*'[1]Dashboard (Model)'!$U$2,"")</f>
        <v>7.0000000000000007E-2</v>
      </c>
    </row>
    <row r="489" spans="1:27" x14ac:dyDescent="0.2">
      <c r="A489" s="59"/>
      <c r="B489" s="53">
        <f>IF($A488&lt;&gt;"",INDEX([1]Sizer!B:B,(ROW()-3)/3+7),"")</f>
        <v>0</v>
      </c>
      <c r="C489" s="53">
        <f>IF($A488&lt;&gt;"",INDEX([1]Sizer!C:C,(ROW()-3)/3+7),"")</f>
        <v>2.0982400849858359E-2</v>
      </c>
      <c r="D489" s="53">
        <f>IF($A488&lt;&gt;"",INDEX([1]Sizer!D:D,(ROW()-3)/3+7),"")</f>
        <v>-2.7760660807291667E-2</v>
      </c>
      <c r="E489" s="53">
        <f>IF($A488&lt;&gt;"",INDEX([1]Sizer!E:E,(ROW()-3)/3+7),"")</f>
        <v>0</v>
      </c>
      <c r="F489" s="53">
        <f>IF($A488&lt;&gt;"",INDEX([1]Sizer!F:F,(ROW()-3)/3+7),"")</f>
        <v>2.0140822569680486E-2</v>
      </c>
      <c r="G489" s="53">
        <f>IF($A488&lt;&gt;"",INDEX([1]Sizer!G:G,(ROW()-3)/3+7),"")</f>
        <v>3.0262665985699697E-2</v>
      </c>
      <c r="H489" s="53">
        <f>IF($A488&lt;&gt;"",INDEX([1]Sizer!H:H,(ROW()-3)/3+7),"")</f>
        <v>2.4586846473029042E-2</v>
      </c>
      <c r="I489" s="53">
        <f>IF($A488&lt;&gt;"",INDEX([1]Sizer!I:I,(ROW()-3)/3+7),"")</f>
        <v>-0.05</v>
      </c>
      <c r="J489" s="53">
        <f>IF($A488&lt;&gt;"",INDEX([1]Sizer!J:J,(ROW()-3)/3+7),"")</f>
        <v>0</v>
      </c>
      <c r="K489" s="53">
        <f>IF($A488&lt;&gt;"",INDEX([1]Sizer!K:K,(ROW()-3)/3+7),"")</f>
        <v>-0.05</v>
      </c>
      <c r="L489" s="53">
        <f>IF($A488&lt;&gt;"",INDEX([1]Sizer!L:L,(ROW()-3)/3+7),"")</f>
        <v>0</v>
      </c>
      <c r="M489" s="53">
        <f>IF($A488&lt;&gt;"",INDEX([1]Sizer!M:M,(ROW()-3)/3+7),"")</f>
        <v>0</v>
      </c>
      <c r="N489" s="53">
        <f>IF($A488&lt;&gt;"",INDEX([1]Sizer!N:N,(ROW()-3)/3+7),"")</f>
        <v>-2.4782225010455877E-2</v>
      </c>
      <c r="O489" s="53">
        <f>IF($A488&lt;&gt;"",INDEX([1]Sizer!O:O,(ROW()-3)/3+7),"")</f>
        <v>0</v>
      </c>
      <c r="P489" s="53">
        <f>IF($A488&lt;&gt;"",INDEX([1]Sizer!P:P,(ROW()-3)/3+7),"")</f>
        <v>4.6667202572347266E-3</v>
      </c>
      <c r="Q489" s="53">
        <f>IF($A488&lt;&gt;"",INDEX([1]Sizer!Q:Q,(ROW()-3)/3+7),"")</f>
        <v>4.4402283612726655E-2</v>
      </c>
      <c r="R489" s="53">
        <f>IF($A488&lt;&gt;"",INDEX([1]Sizer!R:R,(ROW()-3)/3+7),"")</f>
        <v>2.2359715670024226E-2</v>
      </c>
      <c r="S489" s="53">
        <f>IF($A488&lt;&gt;"",INDEX([1]Sizer!S:S,(ROW()-3)/3+7),"")</f>
        <v>0</v>
      </c>
      <c r="T489" s="53">
        <f>IF($A488&lt;&gt;"",INDEX([1]Sizer!T:T,(ROW()-3)/3+7),"")</f>
        <v>-0.05</v>
      </c>
      <c r="U489" s="53">
        <f>IF($A488&lt;&gt;"",INDEX([1]Sizer!U:U,(ROW()-3)/3+7),"")</f>
        <v>0</v>
      </c>
      <c r="V489" s="53">
        <f>IF($A488&lt;&gt;"",INDEX([1]Sizer!V:V,(ROW()-3)/3+7),"")</f>
        <v>2.5434765625000005E-2</v>
      </c>
      <c r="W489" s="53">
        <f>IF($A488&lt;&gt;"",INDEX([1]Sizer!W:W,(ROW()-3)/3+7),"")</f>
        <v>0</v>
      </c>
      <c r="X489" s="53">
        <f>IF($A488&lt;&gt;"",INDEX([1]Sizer!X:X,(ROW()-3)/3+7),"")</f>
        <v>0</v>
      </c>
      <c r="Y489" s="53">
        <f>IF($A488&lt;&gt;"",INDEX([1]Sizer!Y:Y,(ROW()-3)/3+7),"")</f>
        <v>0</v>
      </c>
      <c r="Z489" s="53">
        <f>IF($A488&lt;&gt;"",INDEX([1]Sizer!Z:Z,(ROW()-3)/3+7),"")</f>
        <v>0</v>
      </c>
      <c r="AA489" s="53">
        <f>IF($A488&lt;&gt;"",SUM($B489:$Z489),"")</f>
        <v>-9.7066647744943578E-3</v>
      </c>
    </row>
    <row r="490" spans="1:27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</row>
    <row r="491" spans="1:27" x14ac:dyDescent="0.2">
      <c r="A491" s="59">
        <f>IF(INDEX([1]Sizer!$A:$A,(ROW()-2)/3+7)&lt;&gt;"",INDEX([1]Sizer!$A:$A,(ROW()-2)/3+7),"")</f>
        <v>45481</v>
      </c>
      <c r="B491" s="51">
        <f>IF($A491&lt;&gt;"",INDEX([1]Sizer!EF:EF,(ROW()-2)/3+7),"")</f>
        <v>0</v>
      </c>
      <c r="C491" s="51">
        <f>IF($A491&lt;&gt;"",INDEX([1]Sizer!EG:EG,(ROW()-2)/3+7),"")</f>
        <v>1</v>
      </c>
      <c r="D491" s="51">
        <f>IF($A491&lt;&gt;"",INDEX([1]Sizer!EH:EH,(ROW()-2)/3+7),"")</f>
        <v>-0.5</v>
      </c>
      <c r="E491" s="51">
        <f>IF($A491&lt;&gt;"",INDEX([1]Sizer!EI:EI,(ROW()-2)/3+7),"")</f>
        <v>0</v>
      </c>
      <c r="F491" s="51">
        <f>IF($A491&lt;&gt;"",INDEX([1]Sizer!EJ:EJ,(ROW()-2)/3+7),"")</f>
        <v>0.5</v>
      </c>
      <c r="G491" s="51">
        <f>IF($A491&lt;&gt;"",INDEX([1]Sizer!EK:EK,(ROW()-2)/3+7),"")</f>
        <v>1</v>
      </c>
      <c r="H491" s="51">
        <f>IF($A491&lt;&gt;"",INDEX([1]Sizer!EL:EL,(ROW()-2)/3+7),"")</f>
        <v>0.5</v>
      </c>
      <c r="I491" s="51">
        <f>IF($A491&lt;&gt;"",INDEX([1]Sizer!EM:EM,(ROW()-2)/3+7),"")</f>
        <v>-1.5</v>
      </c>
      <c r="J491" s="51">
        <f>IF($A491&lt;&gt;"",INDEX([1]Sizer!EN:EN,(ROW()-2)/3+7),"")</f>
        <v>0</v>
      </c>
      <c r="K491" s="51">
        <f>IF($A491&lt;&gt;"",INDEX([1]Sizer!EO:EO,(ROW()-2)/3+7),"")</f>
        <v>-1</v>
      </c>
      <c r="L491" s="51">
        <f>IF($A491&lt;&gt;"",INDEX([1]Sizer!EP:EP,(ROW()-2)/3+7),"")</f>
        <v>0</v>
      </c>
      <c r="M491" s="51">
        <f>IF($A491&lt;&gt;"",INDEX([1]Sizer!EQ:EQ,(ROW()-2)/3+7),"")</f>
        <v>0</v>
      </c>
      <c r="N491" s="51">
        <f>IF($A491&lt;&gt;"",INDEX([1]Sizer!ER:ER,(ROW()-2)/3+7),"")</f>
        <v>-0.5</v>
      </c>
      <c r="O491" s="51">
        <f>IF($A491&lt;&gt;"",INDEX([1]Sizer!ES:ES,(ROW()-2)/3+7),"")</f>
        <v>0</v>
      </c>
      <c r="P491" s="51">
        <f>IF($A491&lt;&gt;"",INDEX([1]Sizer!ET:ET,(ROW()-2)/3+7),"")</f>
        <v>0.5</v>
      </c>
      <c r="Q491" s="51">
        <f>IF($A491&lt;&gt;"",INDEX([1]Sizer!EU:EU,(ROW()-2)/3+7),"")</f>
        <v>2.5</v>
      </c>
      <c r="R491" s="51">
        <f>IF($A491&lt;&gt;"",INDEX([1]Sizer!EV:EV,(ROW()-2)/3+7),"")</f>
        <v>3</v>
      </c>
      <c r="S491" s="51">
        <f>IF($A491&lt;&gt;"",INDEX([1]Sizer!EW:EW,(ROW()-2)/3+7),"")</f>
        <v>0</v>
      </c>
      <c r="T491" s="51">
        <f>IF($A491&lt;&gt;"",INDEX([1]Sizer!EX:EX,(ROW()-2)/3+7),"")</f>
        <v>-1</v>
      </c>
      <c r="U491" s="51">
        <f>IF($A491&lt;&gt;"",INDEX([1]Sizer!EY:EY,(ROW()-2)/3+7),"")</f>
        <v>0</v>
      </c>
      <c r="V491" s="51">
        <f>IF($A491&lt;&gt;"",INDEX([1]Sizer!EZ:EZ,(ROW()-2)/3+7),"")</f>
        <v>1</v>
      </c>
      <c r="W491" s="51">
        <f>IF($A491&lt;&gt;"",INDEX([1]Sizer!FA:FA,(ROW()-2)/3+7),"")</f>
        <v>0</v>
      </c>
      <c r="X491" s="51">
        <f>IF($A491&lt;&gt;"",INDEX([1]Sizer!FB:FB,(ROW()-2)/3+7),"")</f>
        <v>0</v>
      </c>
      <c r="Y491" s="51">
        <f>IF($A491&lt;&gt;"",INDEX([1]Sizer!FC:FC,(ROW()-2)/3+7),"")</f>
        <v>0</v>
      </c>
      <c r="Z491" s="51">
        <f>IF($A491&lt;&gt;"",INDEX([1]Sizer!FD:FD,(ROW()-2)/3+7),"")</f>
        <v>0</v>
      </c>
      <c r="AA491" s="52">
        <f>IF($A491&lt;&gt;"",INDEX([1]Sizer!$AB:$AB,(ROW()-2)/3+7)*'[1]Dashboard (Model)'!$U$2,"")</f>
        <v>0.03</v>
      </c>
    </row>
    <row r="492" spans="1:27" x14ac:dyDescent="0.2">
      <c r="A492" s="59"/>
      <c r="B492" s="53">
        <f>IF($A491&lt;&gt;"",INDEX([1]Sizer!B:B,(ROW()-3)/3+7),"")</f>
        <v>0</v>
      </c>
      <c r="C492" s="53">
        <f>IF($A491&lt;&gt;"",INDEX([1]Sizer!C:C,(ROW()-3)/3+7),"")</f>
        <v>2.0982400849858359E-2</v>
      </c>
      <c r="D492" s="53">
        <f>IF($A491&lt;&gt;"",INDEX([1]Sizer!D:D,(ROW()-3)/3+7),"")</f>
        <v>-2.7760660807291667E-2</v>
      </c>
      <c r="E492" s="53">
        <f>IF($A491&lt;&gt;"",INDEX([1]Sizer!E:E,(ROW()-3)/3+7),"")</f>
        <v>0</v>
      </c>
      <c r="F492" s="53">
        <f>IF($A491&lt;&gt;"",INDEX([1]Sizer!F:F,(ROW()-3)/3+7),"")</f>
        <v>2.0140822569680486E-2</v>
      </c>
      <c r="G492" s="53">
        <f>IF($A491&lt;&gt;"",INDEX([1]Sizer!G:G,(ROW()-3)/3+7),"")</f>
        <v>3.0262665985699697E-2</v>
      </c>
      <c r="H492" s="53">
        <f>IF($A491&lt;&gt;"",INDEX([1]Sizer!H:H,(ROW()-3)/3+7),"")</f>
        <v>2.4586846473029042E-2</v>
      </c>
      <c r="I492" s="53">
        <f>IF($A491&lt;&gt;"",INDEX([1]Sizer!I:I,(ROW()-3)/3+7),"")</f>
        <v>-0.05</v>
      </c>
      <c r="J492" s="53">
        <f>IF($A491&lt;&gt;"",INDEX([1]Sizer!J:J,(ROW()-3)/3+7),"")</f>
        <v>0</v>
      </c>
      <c r="K492" s="53">
        <f>IF($A491&lt;&gt;"",INDEX([1]Sizer!K:K,(ROW()-3)/3+7),"")</f>
        <v>-0.05</v>
      </c>
      <c r="L492" s="53">
        <f>IF($A491&lt;&gt;"",INDEX([1]Sizer!L:L,(ROW()-3)/3+7),"")</f>
        <v>0</v>
      </c>
      <c r="M492" s="53">
        <f>IF($A491&lt;&gt;"",INDEX([1]Sizer!M:M,(ROW()-3)/3+7),"")</f>
        <v>0</v>
      </c>
      <c r="N492" s="53">
        <f>IF($A491&lt;&gt;"",INDEX([1]Sizer!N:N,(ROW()-3)/3+7),"")</f>
        <v>-2.4782225010455877E-2</v>
      </c>
      <c r="O492" s="53">
        <f>IF($A491&lt;&gt;"",INDEX([1]Sizer!O:O,(ROW()-3)/3+7),"")</f>
        <v>0</v>
      </c>
      <c r="P492" s="53">
        <f>IF($A491&lt;&gt;"",INDEX([1]Sizer!P:P,(ROW()-3)/3+7),"")</f>
        <v>4.6667202572347266E-3</v>
      </c>
      <c r="Q492" s="53">
        <f>IF($A491&lt;&gt;"",INDEX([1]Sizer!Q:Q,(ROW()-3)/3+7),"")</f>
        <v>4.4402283612726655E-2</v>
      </c>
      <c r="R492" s="53">
        <f>IF($A491&lt;&gt;"",INDEX([1]Sizer!R:R,(ROW()-3)/3+7),"")</f>
        <v>2.2359715670024226E-2</v>
      </c>
      <c r="S492" s="53">
        <f>IF($A491&lt;&gt;"",INDEX([1]Sizer!S:S,(ROW()-3)/3+7),"")</f>
        <v>0</v>
      </c>
      <c r="T492" s="53">
        <f>IF($A491&lt;&gt;"",INDEX([1]Sizer!T:T,(ROW()-3)/3+7),"")</f>
        <v>-0.05</v>
      </c>
      <c r="U492" s="53">
        <f>IF($A491&lt;&gt;"",INDEX([1]Sizer!U:U,(ROW()-3)/3+7),"")</f>
        <v>0</v>
      </c>
      <c r="V492" s="53">
        <f>IF($A491&lt;&gt;"",INDEX([1]Sizer!V:V,(ROW()-3)/3+7),"")</f>
        <v>2.5434765625000005E-2</v>
      </c>
      <c r="W492" s="53">
        <f>IF($A491&lt;&gt;"",INDEX([1]Sizer!W:W,(ROW()-3)/3+7),"")</f>
        <v>0</v>
      </c>
      <c r="X492" s="53">
        <f>IF($A491&lt;&gt;"",INDEX([1]Sizer!X:X,(ROW()-3)/3+7),"")</f>
        <v>0</v>
      </c>
      <c r="Y492" s="53">
        <f>IF($A491&lt;&gt;"",INDEX([1]Sizer!Y:Y,(ROW()-3)/3+7),"")</f>
        <v>0</v>
      </c>
      <c r="Z492" s="53">
        <f>IF($A491&lt;&gt;"",INDEX([1]Sizer!Z:Z,(ROW()-3)/3+7),"")</f>
        <v>0</v>
      </c>
      <c r="AA492" s="53">
        <f>IF($A491&lt;&gt;"",SUM($B492:$Z492),"")</f>
        <v>-9.7066647744943578E-3</v>
      </c>
    </row>
    <row r="493" spans="1:27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</row>
    <row r="494" spans="1:27" x14ac:dyDescent="0.2">
      <c r="A494" s="59">
        <f>IF(INDEX([1]Sizer!$A:$A,(ROW()-2)/3+7)&lt;&gt;"",INDEX([1]Sizer!$A:$A,(ROW()-2)/3+7),"")</f>
        <v>45482</v>
      </c>
      <c r="B494" s="51">
        <f>IF($A494&lt;&gt;"",INDEX([1]Sizer!EF:EF,(ROW()-2)/3+7),"")</f>
        <v>0</v>
      </c>
      <c r="C494" s="51">
        <f>IF($A494&lt;&gt;"",INDEX([1]Sizer!EG:EG,(ROW()-2)/3+7),"")</f>
        <v>1</v>
      </c>
      <c r="D494" s="51">
        <f>IF($A494&lt;&gt;"",INDEX([1]Sizer!EH:EH,(ROW()-2)/3+7),"")</f>
        <v>-0.5</v>
      </c>
      <c r="E494" s="51">
        <f>IF($A494&lt;&gt;"",INDEX([1]Sizer!EI:EI,(ROW()-2)/3+7),"")</f>
        <v>0</v>
      </c>
      <c r="F494" s="51">
        <f>IF($A494&lt;&gt;"",INDEX([1]Sizer!EJ:EJ,(ROW()-2)/3+7),"")</f>
        <v>0.5</v>
      </c>
      <c r="G494" s="51">
        <f>IF($A494&lt;&gt;"",INDEX([1]Sizer!EK:EK,(ROW()-2)/3+7),"")</f>
        <v>1</v>
      </c>
      <c r="H494" s="51">
        <f>IF($A494&lt;&gt;"",INDEX([1]Sizer!EL:EL,(ROW()-2)/3+7),"")</f>
        <v>0.5</v>
      </c>
      <c r="I494" s="51">
        <f>IF($A494&lt;&gt;"",INDEX([1]Sizer!EM:EM,(ROW()-2)/3+7),"")</f>
        <v>0</v>
      </c>
      <c r="J494" s="51">
        <f>IF($A494&lt;&gt;"",INDEX([1]Sizer!EN:EN,(ROW()-2)/3+7),"")</f>
        <v>0</v>
      </c>
      <c r="K494" s="51">
        <f>IF($A494&lt;&gt;"",INDEX([1]Sizer!EO:EO,(ROW()-2)/3+7),"")</f>
        <v>-1</v>
      </c>
      <c r="L494" s="51">
        <f>IF($A494&lt;&gt;"",INDEX([1]Sizer!EP:EP,(ROW()-2)/3+7),"")</f>
        <v>0</v>
      </c>
      <c r="M494" s="51">
        <f>IF($A494&lt;&gt;"",INDEX([1]Sizer!EQ:EQ,(ROW()-2)/3+7),"")</f>
        <v>0</v>
      </c>
      <c r="N494" s="51">
        <f>IF($A494&lt;&gt;"",INDEX([1]Sizer!ER:ER,(ROW()-2)/3+7),"")</f>
        <v>-0.5</v>
      </c>
      <c r="O494" s="51">
        <f>IF($A494&lt;&gt;"",INDEX([1]Sizer!ES:ES,(ROW()-2)/3+7),"")</f>
        <v>0</v>
      </c>
      <c r="P494" s="51">
        <f>IF($A494&lt;&gt;"",INDEX([1]Sizer!ET:ET,(ROW()-2)/3+7),"")</f>
        <v>1.5</v>
      </c>
      <c r="Q494" s="51">
        <f>IF($A494&lt;&gt;"",INDEX([1]Sizer!EU:EU,(ROW()-2)/3+7),"")</f>
        <v>1.5</v>
      </c>
      <c r="R494" s="51">
        <f>IF($A494&lt;&gt;"",INDEX([1]Sizer!EV:EV,(ROW()-2)/3+7),"")</f>
        <v>3</v>
      </c>
      <c r="S494" s="51">
        <f>IF($A494&lt;&gt;"",INDEX([1]Sizer!EW:EW,(ROW()-2)/3+7),"")</f>
        <v>0</v>
      </c>
      <c r="T494" s="51">
        <f>IF($A494&lt;&gt;"",INDEX([1]Sizer!EX:EX,(ROW()-2)/3+7),"")</f>
        <v>-1</v>
      </c>
      <c r="U494" s="51">
        <f>IF($A494&lt;&gt;"",INDEX([1]Sizer!EY:EY,(ROW()-2)/3+7),"")</f>
        <v>0</v>
      </c>
      <c r="V494" s="51">
        <f>IF($A494&lt;&gt;"",INDEX([1]Sizer!EZ:EZ,(ROW()-2)/3+7),"")</f>
        <v>1</v>
      </c>
      <c r="W494" s="51">
        <f>IF($A494&lt;&gt;"",INDEX([1]Sizer!FA:FA,(ROW()-2)/3+7),"")</f>
        <v>0</v>
      </c>
      <c r="X494" s="51">
        <f>IF($A494&lt;&gt;"",INDEX([1]Sizer!FB:FB,(ROW()-2)/3+7),"")</f>
        <v>0</v>
      </c>
      <c r="Y494" s="51">
        <f>IF($A494&lt;&gt;"",INDEX([1]Sizer!FC:FC,(ROW()-2)/3+7),"")</f>
        <v>0</v>
      </c>
      <c r="Z494" s="51">
        <f>IF($A494&lt;&gt;"",INDEX([1]Sizer!FD:FD,(ROW()-2)/3+7),"")</f>
        <v>0</v>
      </c>
      <c r="AA494" s="52">
        <f>IF($A494&lt;&gt;"",INDEX([1]Sizer!$AB:$AB,(ROW()-2)/3+7)*'[1]Dashboard (Model)'!$U$2,"")</f>
        <v>3.5000000000000003E-2</v>
      </c>
    </row>
    <row r="495" spans="1:27" x14ac:dyDescent="0.2">
      <c r="A495" s="59"/>
      <c r="B495" s="53">
        <f>IF($A494&lt;&gt;"",INDEX([1]Sizer!B:B,(ROW()-3)/3+7),"")</f>
        <v>0</v>
      </c>
      <c r="C495" s="53">
        <f>IF($A494&lt;&gt;"",INDEX([1]Sizer!C:C,(ROW()-3)/3+7),"")</f>
        <v>2.0982400849858359E-2</v>
      </c>
      <c r="D495" s="53">
        <f>IF($A494&lt;&gt;"",INDEX([1]Sizer!D:D,(ROW()-3)/3+7),"")</f>
        <v>-2.7760660807291667E-2</v>
      </c>
      <c r="E495" s="53">
        <f>IF($A494&lt;&gt;"",INDEX([1]Sizer!E:E,(ROW()-3)/3+7),"")</f>
        <v>0</v>
      </c>
      <c r="F495" s="53">
        <f>IF($A494&lt;&gt;"",INDEX([1]Sizer!F:F,(ROW()-3)/3+7),"")</f>
        <v>2.0140822569680486E-2</v>
      </c>
      <c r="G495" s="53">
        <f>IF($A494&lt;&gt;"",INDEX([1]Sizer!G:G,(ROW()-3)/3+7),"")</f>
        <v>3.0262665985699697E-2</v>
      </c>
      <c r="H495" s="53">
        <f>IF($A494&lt;&gt;"",INDEX([1]Sizer!H:H,(ROW()-3)/3+7),"")</f>
        <v>2.4586846473029042E-2</v>
      </c>
      <c r="I495" s="53">
        <f>IF($A494&lt;&gt;"",INDEX([1]Sizer!I:I,(ROW()-3)/3+7),"")</f>
        <v>0</v>
      </c>
      <c r="J495" s="53">
        <f>IF($A494&lt;&gt;"",INDEX([1]Sizer!J:J,(ROW()-3)/3+7),"")</f>
        <v>0</v>
      </c>
      <c r="K495" s="53">
        <f>IF($A494&lt;&gt;"",INDEX([1]Sizer!K:K,(ROW()-3)/3+7),"")</f>
        <v>-0.05</v>
      </c>
      <c r="L495" s="53">
        <f>IF($A494&lt;&gt;"",INDEX([1]Sizer!L:L,(ROW()-3)/3+7),"")</f>
        <v>0</v>
      </c>
      <c r="M495" s="53">
        <f>IF($A494&lt;&gt;"",INDEX([1]Sizer!M:M,(ROW()-3)/3+7),"")</f>
        <v>0</v>
      </c>
      <c r="N495" s="53">
        <f>IF($A494&lt;&gt;"",INDEX([1]Sizer!N:N,(ROW()-3)/3+7),"")</f>
        <v>-2.4782225010455877E-2</v>
      </c>
      <c r="O495" s="53">
        <f>IF($A494&lt;&gt;"",INDEX([1]Sizer!O:O,(ROW()-3)/3+7),"")</f>
        <v>0</v>
      </c>
      <c r="P495" s="53">
        <f>IF($A494&lt;&gt;"",INDEX([1]Sizer!P:P,(ROW()-3)/3+7),"")</f>
        <v>1.5836540570175438E-2</v>
      </c>
      <c r="Q495" s="53">
        <f>IF($A494&lt;&gt;"",INDEX([1]Sizer!Q:Q,(ROW()-3)/3+7),"")</f>
        <v>2.9861319779462443E-2</v>
      </c>
      <c r="R495" s="53">
        <f>IF($A494&lt;&gt;"",INDEX([1]Sizer!R:R,(ROW()-3)/3+7),"")</f>
        <v>2.2359715670024226E-2</v>
      </c>
      <c r="S495" s="53">
        <f>IF($A494&lt;&gt;"",INDEX([1]Sizer!S:S,(ROW()-3)/3+7),"")</f>
        <v>0</v>
      </c>
      <c r="T495" s="53">
        <f>IF($A494&lt;&gt;"",INDEX([1]Sizer!T:T,(ROW()-3)/3+7),"")</f>
        <v>-0.05</v>
      </c>
      <c r="U495" s="53">
        <f>IF($A494&lt;&gt;"",INDEX([1]Sizer!U:U,(ROW()-3)/3+7),"")</f>
        <v>0</v>
      </c>
      <c r="V495" s="53">
        <f>IF($A494&lt;&gt;"",INDEX([1]Sizer!V:V,(ROW()-3)/3+7),"")</f>
        <v>2.5434765625000005E-2</v>
      </c>
      <c r="W495" s="53">
        <f>IF($A494&lt;&gt;"",INDEX([1]Sizer!W:W,(ROW()-3)/3+7),"")</f>
        <v>0</v>
      </c>
      <c r="X495" s="53">
        <f>IF($A494&lt;&gt;"",INDEX([1]Sizer!X:X,(ROW()-3)/3+7),"")</f>
        <v>0</v>
      </c>
      <c r="Y495" s="53">
        <f>IF($A494&lt;&gt;"",INDEX([1]Sizer!Y:Y,(ROW()-3)/3+7),"")</f>
        <v>0</v>
      </c>
      <c r="Z495" s="53">
        <f>IF($A494&lt;&gt;"",INDEX([1]Sizer!Z:Z,(ROW()-3)/3+7),"")</f>
        <v>0</v>
      </c>
      <c r="AA495" s="53">
        <f>IF($A494&lt;&gt;"",SUM($B495:$Z495),"")</f>
        <v>3.6922191705182142E-2</v>
      </c>
    </row>
    <row r="496" spans="1:27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</row>
    <row r="497" spans="1:27" x14ac:dyDescent="0.2">
      <c r="A497" s="59">
        <f>IF(INDEX([1]Sizer!$A:$A,(ROW()-2)/3+7)&lt;&gt;"",INDEX([1]Sizer!$A:$A,(ROW()-2)/3+7),"")</f>
        <v>45483</v>
      </c>
      <c r="B497" s="51">
        <f>IF($A497&lt;&gt;"",INDEX([1]Sizer!EF:EF,(ROW()-2)/3+7),"")</f>
        <v>0</v>
      </c>
      <c r="C497" s="51">
        <f>IF($A497&lt;&gt;"",INDEX([1]Sizer!EG:EG,(ROW()-2)/3+7),"")</f>
        <v>1</v>
      </c>
      <c r="D497" s="51">
        <f>IF($A497&lt;&gt;"",INDEX([1]Sizer!EH:EH,(ROW()-2)/3+7),"")</f>
        <v>-0.5</v>
      </c>
      <c r="E497" s="51">
        <f>IF($A497&lt;&gt;"",INDEX([1]Sizer!EI:EI,(ROW()-2)/3+7),"")</f>
        <v>0</v>
      </c>
      <c r="F497" s="51">
        <f>IF($A497&lt;&gt;"",INDEX([1]Sizer!EJ:EJ,(ROW()-2)/3+7),"")</f>
        <v>0.5</v>
      </c>
      <c r="G497" s="51">
        <f>IF($A497&lt;&gt;"",INDEX([1]Sizer!EK:EK,(ROW()-2)/3+7),"")</f>
        <v>1</v>
      </c>
      <c r="H497" s="51">
        <f>IF($A497&lt;&gt;"",INDEX([1]Sizer!EL:EL,(ROW()-2)/3+7),"")</f>
        <v>0.5</v>
      </c>
      <c r="I497" s="51">
        <f>IF($A497&lt;&gt;"",INDEX([1]Sizer!EM:EM,(ROW()-2)/3+7),"")</f>
        <v>0</v>
      </c>
      <c r="J497" s="51">
        <f>IF($A497&lt;&gt;"",INDEX([1]Sizer!EN:EN,(ROW()-2)/3+7),"")</f>
        <v>0</v>
      </c>
      <c r="K497" s="51">
        <f>IF($A497&lt;&gt;"",INDEX([1]Sizer!EO:EO,(ROW()-2)/3+7),"")</f>
        <v>-1</v>
      </c>
      <c r="L497" s="51">
        <f>IF($A497&lt;&gt;"",INDEX([1]Sizer!EP:EP,(ROW()-2)/3+7),"")</f>
        <v>0</v>
      </c>
      <c r="M497" s="51">
        <f>IF($A497&lt;&gt;"",INDEX([1]Sizer!EQ:EQ,(ROW()-2)/3+7),"")</f>
        <v>0</v>
      </c>
      <c r="N497" s="51">
        <f>IF($A497&lt;&gt;"",INDEX([1]Sizer!ER:ER,(ROW()-2)/3+7),"")</f>
        <v>-0.5</v>
      </c>
      <c r="O497" s="51">
        <f>IF($A497&lt;&gt;"",INDEX([1]Sizer!ES:ES,(ROW()-2)/3+7),"")</f>
        <v>0</v>
      </c>
      <c r="P497" s="51">
        <f>IF($A497&lt;&gt;"",INDEX([1]Sizer!ET:ET,(ROW()-2)/3+7),"")</f>
        <v>1.5</v>
      </c>
      <c r="Q497" s="51">
        <f>IF($A497&lt;&gt;"",INDEX([1]Sizer!EU:EU,(ROW()-2)/3+7),"")</f>
        <v>1.5</v>
      </c>
      <c r="R497" s="51">
        <f>IF($A497&lt;&gt;"",INDEX([1]Sizer!EV:EV,(ROW()-2)/3+7),"")</f>
        <v>3</v>
      </c>
      <c r="S497" s="51">
        <f>IF($A497&lt;&gt;"",INDEX([1]Sizer!EW:EW,(ROW()-2)/3+7),"")</f>
        <v>0</v>
      </c>
      <c r="T497" s="51">
        <f>IF($A497&lt;&gt;"",INDEX([1]Sizer!EX:EX,(ROW()-2)/3+7),"")</f>
        <v>-1</v>
      </c>
      <c r="U497" s="51">
        <f>IF($A497&lt;&gt;"",INDEX([1]Sizer!EY:EY,(ROW()-2)/3+7),"")</f>
        <v>0</v>
      </c>
      <c r="V497" s="51">
        <f>IF($A497&lt;&gt;"",INDEX([1]Sizer!EZ:EZ,(ROW()-2)/3+7),"")</f>
        <v>2.5</v>
      </c>
      <c r="W497" s="51">
        <f>IF($A497&lt;&gt;"",INDEX([1]Sizer!FA:FA,(ROW()-2)/3+7),"")</f>
        <v>0</v>
      </c>
      <c r="X497" s="51">
        <f>IF($A497&lt;&gt;"",INDEX([1]Sizer!FB:FB,(ROW()-2)/3+7),"")</f>
        <v>0</v>
      </c>
      <c r="Y497" s="51">
        <f>IF($A497&lt;&gt;"",INDEX([1]Sizer!FC:FC,(ROW()-2)/3+7),"")</f>
        <v>0</v>
      </c>
      <c r="Z497" s="51">
        <f>IF($A497&lt;&gt;"",INDEX([1]Sizer!FD:FD,(ROW()-2)/3+7),"")</f>
        <v>0</v>
      </c>
      <c r="AA497" s="52">
        <f>IF($A497&lt;&gt;"",INDEX([1]Sizer!$AB:$AB,(ROW()-2)/3+7)*'[1]Dashboard (Model)'!$U$2,"")</f>
        <v>0.03</v>
      </c>
    </row>
    <row r="498" spans="1:27" x14ac:dyDescent="0.2">
      <c r="A498" s="59"/>
      <c r="B498" s="53">
        <f>IF($A497&lt;&gt;"",INDEX([1]Sizer!B:B,(ROW()-3)/3+7),"")</f>
        <v>0</v>
      </c>
      <c r="C498" s="53">
        <f>IF($A497&lt;&gt;"",INDEX([1]Sizer!C:C,(ROW()-3)/3+7),"")</f>
        <v>2.0982400849858359E-2</v>
      </c>
      <c r="D498" s="53">
        <f>IF($A497&lt;&gt;"",INDEX([1]Sizer!D:D,(ROW()-3)/3+7),"")</f>
        <v>-2.7760660807291667E-2</v>
      </c>
      <c r="E498" s="53">
        <f>IF($A497&lt;&gt;"",INDEX([1]Sizer!E:E,(ROW()-3)/3+7),"")</f>
        <v>0</v>
      </c>
      <c r="F498" s="53">
        <f>IF($A497&lt;&gt;"",INDEX([1]Sizer!F:F,(ROW()-3)/3+7),"")</f>
        <v>2.0140822569680486E-2</v>
      </c>
      <c r="G498" s="53">
        <f>IF($A497&lt;&gt;"",INDEX([1]Sizer!G:G,(ROW()-3)/3+7),"")</f>
        <v>3.0262665985699697E-2</v>
      </c>
      <c r="H498" s="53">
        <f>IF($A497&lt;&gt;"",INDEX([1]Sizer!H:H,(ROW()-3)/3+7),"")</f>
        <v>2.4586846473029042E-2</v>
      </c>
      <c r="I498" s="53">
        <f>IF($A497&lt;&gt;"",INDEX([1]Sizer!I:I,(ROW()-3)/3+7),"")</f>
        <v>0</v>
      </c>
      <c r="J498" s="53">
        <f>IF($A497&lt;&gt;"",INDEX([1]Sizer!J:J,(ROW()-3)/3+7),"")</f>
        <v>0</v>
      </c>
      <c r="K498" s="53">
        <f>IF($A497&lt;&gt;"",INDEX([1]Sizer!K:K,(ROW()-3)/3+7),"")</f>
        <v>-0.05</v>
      </c>
      <c r="L498" s="53">
        <f>IF($A497&lt;&gt;"",INDEX([1]Sizer!L:L,(ROW()-3)/3+7),"")</f>
        <v>0</v>
      </c>
      <c r="M498" s="53">
        <f>IF($A497&lt;&gt;"",INDEX([1]Sizer!M:M,(ROW()-3)/3+7),"")</f>
        <v>0</v>
      </c>
      <c r="N498" s="53">
        <f>IF($A497&lt;&gt;"",INDEX([1]Sizer!N:N,(ROW()-3)/3+7),"")</f>
        <v>-2.4782225010455877E-2</v>
      </c>
      <c r="O498" s="53">
        <f>IF($A497&lt;&gt;"",INDEX([1]Sizer!O:O,(ROW()-3)/3+7),"")</f>
        <v>0</v>
      </c>
      <c r="P498" s="53">
        <f>IF($A497&lt;&gt;"",INDEX([1]Sizer!P:P,(ROW()-3)/3+7),"")</f>
        <v>1.5836540570175438E-2</v>
      </c>
      <c r="Q498" s="53">
        <f>IF($A497&lt;&gt;"",INDEX([1]Sizer!Q:Q,(ROW()-3)/3+7),"")</f>
        <v>2.9861319779462443E-2</v>
      </c>
      <c r="R498" s="53">
        <f>IF($A497&lt;&gt;"",INDEX([1]Sizer!R:R,(ROW()-3)/3+7),"")</f>
        <v>2.2359715670024226E-2</v>
      </c>
      <c r="S498" s="53">
        <f>IF($A497&lt;&gt;"",INDEX([1]Sizer!S:S,(ROW()-3)/3+7),"")</f>
        <v>0</v>
      </c>
      <c r="T498" s="53">
        <f>IF($A497&lt;&gt;"",INDEX([1]Sizer!T:T,(ROW()-3)/3+7),"")</f>
        <v>-0.05</v>
      </c>
      <c r="U498" s="53">
        <f>IF($A497&lt;&gt;"",INDEX([1]Sizer!U:U,(ROW()-3)/3+7),"")</f>
        <v>0</v>
      </c>
      <c r="V498" s="53">
        <f>IF($A497&lt;&gt;"",INDEX([1]Sizer!V:V,(ROW()-3)/3+7),"")</f>
        <v>4.2755269019876627E-2</v>
      </c>
      <c r="W498" s="53">
        <f>IF($A497&lt;&gt;"",INDEX([1]Sizer!W:W,(ROW()-3)/3+7),"")</f>
        <v>0</v>
      </c>
      <c r="X498" s="53">
        <f>IF($A497&lt;&gt;"",INDEX([1]Sizer!X:X,(ROW()-3)/3+7),"")</f>
        <v>0</v>
      </c>
      <c r="Y498" s="53">
        <f>IF($A497&lt;&gt;"",INDEX([1]Sizer!Y:Y,(ROW()-3)/3+7),"")</f>
        <v>0</v>
      </c>
      <c r="Z498" s="53">
        <f>IF($A497&lt;&gt;"",INDEX([1]Sizer!Z:Z,(ROW()-3)/3+7),"")</f>
        <v>0</v>
      </c>
      <c r="AA498" s="53">
        <f>IF($A497&lt;&gt;"",SUM($B498:$Z498),"")</f>
        <v>5.4242695100058767E-2</v>
      </c>
    </row>
    <row r="499" spans="1:27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</row>
    <row r="500" spans="1:27" x14ac:dyDescent="0.2">
      <c r="A500" s="59">
        <f>IF(INDEX([1]Sizer!$A:$A,(ROW()-2)/3+7)&lt;&gt;"",INDEX([1]Sizer!$A:$A,(ROW()-2)/3+7),"")</f>
        <v>45485</v>
      </c>
      <c r="B500" s="51">
        <f>IF($A500&lt;&gt;"",INDEX([1]Sizer!EF:EF,(ROW()-2)/3+7),"")</f>
        <v>0</v>
      </c>
      <c r="C500" s="51">
        <f>IF($A500&lt;&gt;"",INDEX([1]Sizer!EG:EG,(ROW()-2)/3+7),"")</f>
        <v>1</v>
      </c>
      <c r="D500" s="51">
        <f>IF($A500&lt;&gt;"",INDEX([1]Sizer!EH:EH,(ROW()-2)/3+7),"")</f>
        <v>-0.5</v>
      </c>
      <c r="E500" s="51">
        <f>IF($A500&lt;&gt;"",INDEX([1]Sizer!EI:EI,(ROW()-2)/3+7),"")</f>
        <v>0</v>
      </c>
      <c r="F500" s="51">
        <f>IF($A500&lt;&gt;"",INDEX([1]Sizer!EJ:EJ,(ROW()-2)/3+7),"")</f>
        <v>0.5</v>
      </c>
      <c r="G500" s="51">
        <f>IF($A500&lt;&gt;"",INDEX([1]Sizer!EK:EK,(ROW()-2)/3+7),"")</f>
        <v>1</v>
      </c>
      <c r="H500" s="51">
        <f>IF($A500&lt;&gt;"",INDEX([1]Sizer!EL:EL,(ROW()-2)/3+7),"")</f>
        <v>0</v>
      </c>
      <c r="I500" s="51">
        <f>IF($A500&lt;&gt;"",INDEX([1]Sizer!EM:EM,(ROW()-2)/3+7),"")</f>
        <v>0.5</v>
      </c>
      <c r="J500" s="51">
        <f>IF($A500&lt;&gt;"",INDEX([1]Sizer!EN:EN,(ROW()-2)/3+7),"")</f>
        <v>0</v>
      </c>
      <c r="K500" s="51">
        <f>IF($A500&lt;&gt;"",INDEX([1]Sizer!EO:EO,(ROW()-2)/3+7),"")</f>
        <v>-0.5</v>
      </c>
      <c r="L500" s="51">
        <f>IF($A500&lt;&gt;"",INDEX([1]Sizer!EP:EP,(ROW()-2)/3+7),"")</f>
        <v>0</v>
      </c>
      <c r="M500" s="51">
        <f>IF($A500&lt;&gt;"",INDEX([1]Sizer!EQ:EQ,(ROW()-2)/3+7),"")</f>
        <v>0</v>
      </c>
      <c r="N500" s="51">
        <f>IF($A500&lt;&gt;"",INDEX([1]Sizer!ER:ER,(ROW()-2)/3+7),"")</f>
        <v>-0.5</v>
      </c>
      <c r="O500" s="51">
        <f>IF($A500&lt;&gt;"",INDEX([1]Sizer!ES:ES,(ROW()-2)/3+7),"")</f>
        <v>0</v>
      </c>
      <c r="P500" s="51">
        <f>IF($A500&lt;&gt;"",INDEX([1]Sizer!ET:ET,(ROW()-2)/3+7),"")</f>
        <v>0.5</v>
      </c>
      <c r="Q500" s="51">
        <f>IF($A500&lt;&gt;"",INDEX([1]Sizer!EU:EU,(ROW()-2)/3+7),"")</f>
        <v>1</v>
      </c>
      <c r="R500" s="51">
        <f>IF($A500&lt;&gt;"",INDEX([1]Sizer!EV:EV,(ROW()-2)/3+7),"")</f>
        <v>3</v>
      </c>
      <c r="S500" s="51">
        <f>IF($A500&lt;&gt;"",INDEX([1]Sizer!EW:EW,(ROW()-2)/3+7),"")</f>
        <v>0</v>
      </c>
      <c r="T500" s="51">
        <f>IF($A500&lt;&gt;"",INDEX([1]Sizer!EX:EX,(ROW()-2)/3+7),"")</f>
        <v>-1</v>
      </c>
      <c r="U500" s="51">
        <f>IF($A500&lt;&gt;"",INDEX([1]Sizer!EY:EY,(ROW()-2)/3+7),"")</f>
        <v>0</v>
      </c>
      <c r="V500" s="51">
        <f>IF($A500&lt;&gt;"",INDEX([1]Sizer!EZ:EZ,(ROW()-2)/3+7),"")</f>
        <v>2.5</v>
      </c>
      <c r="W500" s="51">
        <f>IF($A500&lt;&gt;"",INDEX([1]Sizer!FA:FA,(ROW()-2)/3+7),"")</f>
        <v>0</v>
      </c>
      <c r="X500" s="51">
        <f>IF($A500&lt;&gt;"",INDEX([1]Sizer!FB:FB,(ROW()-2)/3+7),"")</f>
        <v>0</v>
      </c>
      <c r="Y500" s="51">
        <f>IF($A500&lt;&gt;"",INDEX([1]Sizer!FC:FC,(ROW()-2)/3+7),"")</f>
        <v>0</v>
      </c>
      <c r="Z500" s="51">
        <f>IF($A500&lt;&gt;"",INDEX([1]Sizer!FD:FD,(ROW()-2)/3+7),"")</f>
        <v>0</v>
      </c>
      <c r="AA500" s="52">
        <f>IF($A500&lt;&gt;"",INDEX([1]Sizer!$AB:$AB,(ROW()-2)/3+7)*'[1]Dashboard (Model)'!$U$2,"")</f>
        <v>0.04</v>
      </c>
    </row>
    <row r="501" spans="1:27" x14ac:dyDescent="0.2">
      <c r="A501" s="59"/>
      <c r="B501" s="53">
        <f>IF($A500&lt;&gt;"",INDEX([1]Sizer!B:B,(ROW()-3)/3+7),"")</f>
        <v>0</v>
      </c>
      <c r="C501" s="53">
        <f>IF($A500&lt;&gt;"",INDEX([1]Sizer!C:C,(ROW()-3)/3+7),"")</f>
        <v>2.0982400849858359E-2</v>
      </c>
      <c r="D501" s="53">
        <f>IF($A500&lt;&gt;"",INDEX([1]Sizer!D:D,(ROW()-3)/3+7),"")</f>
        <v>-2.7760660807291667E-2</v>
      </c>
      <c r="E501" s="53">
        <f>IF($A500&lt;&gt;"",INDEX([1]Sizer!E:E,(ROW()-3)/3+7),"")</f>
        <v>0</v>
      </c>
      <c r="F501" s="53">
        <f>IF($A500&lt;&gt;"",INDEX([1]Sizer!F:F,(ROW()-3)/3+7),"")</f>
        <v>2.0140822569680486E-2</v>
      </c>
      <c r="G501" s="53">
        <f>IF($A500&lt;&gt;"",INDEX([1]Sizer!G:G,(ROW()-3)/3+7),"")</f>
        <v>3.0262665985699697E-2</v>
      </c>
      <c r="H501" s="53">
        <f>IF($A500&lt;&gt;"",INDEX([1]Sizer!H:H,(ROW()-3)/3+7),"")</f>
        <v>0</v>
      </c>
      <c r="I501" s="53">
        <f>IF($A500&lt;&gt;"",INDEX([1]Sizer!I:I,(ROW()-3)/3+7),"")</f>
        <v>1.1636267605633804E-2</v>
      </c>
      <c r="J501" s="53">
        <f>IF($A500&lt;&gt;"",INDEX([1]Sizer!J:J,(ROW()-3)/3+7),"")</f>
        <v>0</v>
      </c>
      <c r="K501" s="53">
        <f>IF($A500&lt;&gt;"",INDEX([1]Sizer!K:K,(ROW()-3)/3+7),"")</f>
        <v>-1.905824682814302E-2</v>
      </c>
      <c r="L501" s="53">
        <f>IF($A500&lt;&gt;"",INDEX([1]Sizer!L:L,(ROW()-3)/3+7),"")</f>
        <v>0</v>
      </c>
      <c r="M501" s="53">
        <f>IF($A500&lt;&gt;"",INDEX([1]Sizer!M:M,(ROW()-3)/3+7),"")</f>
        <v>0</v>
      </c>
      <c r="N501" s="53">
        <f>IF($A500&lt;&gt;"",INDEX([1]Sizer!N:N,(ROW()-3)/3+7),"")</f>
        <v>-2.4782225010455877E-2</v>
      </c>
      <c r="O501" s="53">
        <f>IF($A500&lt;&gt;"",INDEX([1]Sizer!O:O,(ROW()-3)/3+7),"")</f>
        <v>0</v>
      </c>
      <c r="P501" s="53">
        <f>IF($A500&lt;&gt;"",INDEX([1]Sizer!P:P,(ROW()-3)/3+7),"")</f>
        <v>6.3006673021925629E-3</v>
      </c>
      <c r="Q501" s="53">
        <f>IF($A500&lt;&gt;"",INDEX([1]Sizer!Q:Q,(ROW()-3)/3+7),"")</f>
        <v>2.3021246952281433E-2</v>
      </c>
      <c r="R501" s="53">
        <f>IF($A500&lt;&gt;"",INDEX([1]Sizer!R:R,(ROW()-3)/3+7),"")</f>
        <v>2.2359715670024226E-2</v>
      </c>
      <c r="S501" s="53">
        <f>IF($A500&lt;&gt;"",INDEX([1]Sizer!S:S,(ROW()-3)/3+7),"")</f>
        <v>0</v>
      </c>
      <c r="T501" s="53">
        <f>IF($A500&lt;&gt;"",INDEX([1]Sizer!T:T,(ROW()-3)/3+7),"")</f>
        <v>-0.05</v>
      </c>
      <c r="U501" s="53">
        <f>IF($A500&lt;&gt;"",INDEX([1]Sizer!U:U,(ROW()-3)/3+7),"")</f>
        <v>0</v>
      </c>
      <c r="V501" s="53">
        <f>IF($A500&lt;&gt;"",INDEX([1]Sizer!V:V,(ROW()-3)/3+7),"")</f>
        <v>4.2755269019876627E-2</v>
      </c>
      <c r="W501" s="53">
        <f>IF($A500&lt;&gt;"",INDEX([1]Sizer!W:W,(ROW()-3)/3+7),"")</f>
        <v>0</v>
      </c>
      <c r="X501" s="53">
        <f>IF($A500&lt;&gt;"",INDEX([1]Sizer!X:X,(ROW()-3)/3+7),"")</f>
        <v>0</v>
      </c>
      <c r="Y501" s="53">
        <f>IF($A500&lt;&gt;"",INDEX([1]Sizer!Y:Y,(ROW()-3)/3+7),"")</f>
        <v>0</v>
      </c>
      <c r="Z501" s="53">
        <f>IF($A500&lt;&gt;"",INDEX([1]Sizer!Z:Z,(ROW()-3)/3+7),"")</f>
        <v>0</v>
      </c>
      <c r="AA501" s="53">
        <f>IF($A500&lt;&gt;"",SUM($B501:$Z501),"")</f>
        <v>5.5857923309356627E-2</v>
      </c>
    </row>
    <row r="502" spans="1:27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</row>
    <row r="503" spans="1:27" x14ac:dyDescent="0.2">
      <c r="A503" s="59">
        <f>IF(INDEX([1]Sizer!$A:$A,(ROW()-2)/3+7)&lt;&gt;"",INDEX([1]Sizer!$A:$A,(ROW()-2)/3+7),"")</f>
        <v>45488</v>
      </c>
      <c r="B503" s="51">
        <f>IF($A503&lt;&gt;"",INDEX([1]Sizer!EF:EF,(ROW()-2)/3+7),"")</f>
        <v>0</v>
      </c>
      <c r="C503" s="51">
        <f>IF($A503&lt;&gt;"",INDEX([1]Sizer!EG:EG,(ROW()-2)/3+7),"")</f>
        <v>1</v>
      </c>
      <c r="D503" s="51">
        <f>IF($A503&lt;&gt;"",INDEX([1]Sizer!EH:EH,(ROW()-2)/3+7),"")</f>
        <v>2.5</v>
      </c>
      <c r="E503" s="51">
        <f>IF($A503&lt;&gt;"",INDEX([1]Sizer!EI:EI,(ROW()-2)/3+7),"")</f>
        <v>0</v>
      </c>
      <c r="F503" s="51">
        <f>IF($A503&lt;&gt;"",INDEX([1]Sizer!EJ:EJ,(ROW()-2)/3+7),"")</f>
        <v>0.5</v>
      </c>
      <c r="G503" s="51">
        <f>IF($A503&lt;&gt;"",INDEX([1]Sizer!EK:EK,(ROW()-2)/3+7),"")</f>
        <v>1</v>
      </c>
      <c r="H503" s="51">
        <f>IF($A503&lt;&gt;"",INDEX([1]Sizer!EL:EL,(ROW()-2)/3+7),"")</f>
        <v>0</v>
      </c>
      <c r="I503" s="51">
        <f>IF($A503&lt;&gt;"",INDEX([1]Sizer!EM:EM,(ROW()-2)/3+7),"")</f>
        <v>-0.5</v>
      </c>
      <c r="J503" s="51">
        <f>IF($A503&lt;&gt;"",INDEX([1]Sizer!EN:EN,(ROW()-2)/3+7),"")</f>
        <v>0</v>
      </c>
      <c r="K503" s="51">
        <f>IF($A503&lt;&gt;"",INDEX([1]Sizer!EO:EO,(ROW()-2)/3+7),"")</f>
        <v>0</v>
      </c>
      <c r="L503" s="51">
        <f>IF($A503&lt;&gt;"",INDEX([1]Sizer!EP:EP,(ROW()-2)/3+7),"")</f>
        <v>0</v>
      </c>
      <c r="M503" s="51">
        <f>IF($A503&lt;&gt;"",INDEX([1]Sizer!EQ:EQ,(ROW()-2)/3+7),"")</f>
        <v>0</v>
      </c>
      <c r="N503" s="51">
        <f>IF($A503&lt;&gt;"",INDEX([1]Sizer!ER:ER,(ROW()-2)/3+7),"")</f>
        <v>-0.5</v>
      </c>
      <c r="O503" s="51">
        <f>IF($A503&lt;&gt;"",INDEX([1]Sizer!ES:ES,(ROW()-2)/3+7),"")</f>
        <v>0</v>
      </c>
      <c r="P503" s="51">
        <f>IF($A503&lt;&gt;"",INDEX([1]Sizer!ET:ET,(ROW()-2)/3+7),"")</f>
        <v>1</v>
      </c>
      <c r="Q503" s="51">
        <f>IF($A503&lt;&gt;"",INDEX([1]Sizer!EU:EU,(ROW()-2)/3+7),"")</f>
        <v>0.5</v>
      </c>
      <c r="R503" s="51">
        <f>IF($A503&lt;&gt;"",INDEX([1]Sizer!EV:EV,(ROW()-2)/3+7),"")</f>
        <v>3</v>
      </c>
      <c r="S503" s="51">
        <f>IF($A503&lt;&gt;"",INDEX([1]Sizer!EW:EW,(ROW()-2)/3+7),"")</f>
        <v>0</v>
      </c>
      <c r="T503" s="51">
        <f>IF($A503&lt;&gt;"",INDEX([1]Sizer!EX:EX,(ROW()-2)/3+7),"")</f>
        <v>-1</v>
      </c>
      <c r="U503" s="51">
        <f>IF($A503&lt;&gt;"",INDEX([1]Sizer!EY:EY,(ROW()-2)/3+7),"")</f>
        <v>0</v>
      </c>
      <c r="V503" s="51">
        <f>IF($A503&lt;&gt;"",INDEX([1]Sizer!EZ:EZ,(ROW()-2)/3+7),"")</f>
        <v>2</v>
      </c>
      <c r="W503" s="51">
        <f>IF($A503&lt;&gt;"",INDEX([1]Sizer!FA:FA,(ROW()-2)/3+7),"")</f>
        <v>0</v>
      </c>
      <c r="X503" s="51">
        <f>IF($A503&lt;&gt;"",INDEX([1]Sizer!FB:FB,(ROW()-2)/3+7),"")</f>
        <v>0</v>
      </c>
      <c r="Y503" s="51">
        <f>IF($A503&lt;&gt;"",INDEX([1]Sizer!FC:FC,(ROW()-2)/3+7),"")</f>
        <v>0</v>
      </c>
      <c r="Z503" s="51">
        <f>IF($A503&lt;&gt;"",INDEX([1]Sizer!FD:FD,(ROW()-2)/3+7),"")</f>
        <v>0</v>
      </c>
      <c r="AA503" s="52">
        <f>IF($A503&lt;&gt;"",INDEX([1]Sizer!$AB:$AB,(ROW()-2)/3+7)*'[1]Dashboard (Model)'!$U$2,"")</f>
        <v>0.03</v>
      </c>
    </row>
    <row r="504" spans="1:27" x14ac:dyDescent="0.2">
      <c r="A504" s="59"/>
      <c r="B504" s="53">
        <f>IF($A503&lt;&gt;"",INDEX([1]Sizer!B:B,(ROW()-3)/3+7),"")</f>
        <v>0</v>
      </c>
      <c r="C504" s="53">
        <f>IF($A503&lt;&gt;"",INDEX([1]Sizer!C:C,(ROW()-3)/3+7),"")</f>
        <v>2.0982400849858359E-2</v>
      </c>
      <c r="D504" s="53">
        <f>IF($A503&lt;&gt;"",INDEX([1]Sizer!D:D,(ROW()-3)/3+7),"")</f>
        <v>0.05</v>
      </c>
      <c r="E504" s="53">
        <f>IF($A503&lt;&gt;"",INDEX([1]Sizer!E:E,(ROW()-3)/3+7),"")</f>
        <v>0</v>
      </c>
      <c r="F504" s="53">
        <f>IF($A503&lt;&gt;"",INDEX([1]Sizer!F:F,(ROW()-3)/3+7),"")</f>
        <v>2.0140822569680486E-2</v>
      </c>
      <c r="G504" s="53">
        <f>IF($A503&lt;&gt;"",INDEX([1]Sizer!G:G,(ROW()-3)/3+7),"")</f>
        <v>3.0262665985699697E-2</v>
      </c>
      <c r="H504" s="53">
        <f>IF($A503&lt;&gt;"",INDEX([1]Sizer!H:H,(ROW()-3)/3+7),"")</f>
        <v>0</v>
      </c>
      <c r="I504" s="53">
        <f>IF($A503&lt;&gt;"",INDEX([1]Sizer!I:I,(ROW()-3)/3+7),"")</f>
        <v>-9.5632211538461548E-3</v>
      </c>
      <c r="J504" s="53">
        <f>IF($A503&lt;&gt;"",INDEX([1]Sizer!J:J,(ROW()-3)/3+7),"")</f>
        <v>0</v>
      </c>
      <c r="K504" s="53">
        <f>IF($A503&lt;&gt;"",INDEX([1]Sizer!K:K,(ROW()-3)/3+7),"")</f>
        <v>0</v>
      </c>
      <c r="L504" s="53">
        <f>IF($A503&lt;&gt;"",INDEX([1]Sizer!L:L,(ROW()-3)/3+7),"")</f>
        <v>0</v>
      </c>
      <c r="M504" s="53">
        <f>IF($A503&lt;&gt;"",INDEX([1]Sizer!M:M,(ROW()-3)/3+7),"")</f>
        <v>0</v>
      </c>
      <c r="N504" s="53">
        <f>IF($A503&lt;&gt;"",INDEX([1]Sizer!N:N,(ROW()-3)/3+7),"")</f>
        <v>-2.4782225010455877E-2</v>
      </c>
      <c r="O504" s="53">
        <f>IF($A503&lt;&gt;"",INDEX([1]Sizer!O:O,(ROW()-3)/3+7),"")</f>
        <v>0</v>
      </c>
      <c r="P504" s="53">
        <f>IF($A503&lt;&gt;"",INDEX([1]Sizer!P:P,(ROW()-3)/3+7),"")</f>
        <v>9.5945880764036276E-3</v>
      </c>
      <c r="Q504" s="53">
        <f>IF($A503&lt;&gt;"",INDEX([1]Sizer!Q:Q,(ROW()-3)/3+7),"")</f>
        <v>8.7029663983199165E-3</v>
      </c>
      <c r="R504" s="53">
        <f>IF($A503&lt;&gt;"",INDEX([1]Sizer!R:R,(ROW()-3)/3+7),"")</f>
        <v>2.2359715670024226E-2</v>
      </c>
      <c r="S504" s="53">
        <f>IF($A503&lt;&gt;"",INDEX([1]Sizer!S:S,(ROW()-3)/3+7),"")</f>
        <v>0</v>
      </c>
      <c r="T504" s="53">
        <f>IF($A503&lt;&gt;"",INDEX([1]Sizer!T:T,(ROW()-3)/3+7),"")</f>
        <v>-0.05</v>
      </c>
      <c r="U504" s="53">
        <f>IF($A503&lt;&gt;"",INDEX([1]Sizer!U:U,(ROW()-3)/3+7),"")</f>
        <v>0</v>
      </c>
      <c r="V504" s="53">
        <f>IF($A503&lt;&gt;"",INDEX([1]Sizer!V:V,(ROW()-3)/3+7),"")</f>
        <v>3.4060787671232884E-2</v>
      </c>
      <c r="W504" s="53">
        <f>IF($A503&lt;&gt;"",INDEX([1]Sizer!W:W,(ROW()-3)/3+7),"")</f>
        <v>0</v>
      </c>
      <c r="X504" s="53">
        <f>IF($A503&lt;&gt;"",INDEX([1]Sizer!X:X,(ROW()-3)/3+7),"")</f>
        <v>0</v>
      </c>
      <c r="Y504" s="53">
        <f>IF($A503&lt;&gt;"",INDEX([1]Sizer!Y:Y,(ROW()-3)/3+7),"")</f>
        <v>0</v>
      </c>
      <c r="Z504" s="53">
        <f>IF($A503&lt;&gt;"",INDEX([1]Sizer!Z:Z,(ROW()-3)/3+7),"")</f>
        <v>0</v>
      </c>
      <c r="AA504" s="53">
        <f>IF($A503&lt;&gt;"",SUM($B504:$Z504),"")</f>
        <v>0.11175850105691716</v>
      </c>
    </row>
    <row r="505" spans="1:27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</row>
    <row r="506" spans="1:27" x14ac:dyDescent="0.2">
      <c r="A506" s="59">
        <f>IF(INDEX([1]Sizer!$A:$A,(ROW()-2)/3+7)&lt;&gt;"",INDEX([1]Sizer!$A:$A,(ROW()-2)/3+7),"")</f>
        <v>45489</v>
      </c>
      <c r="B506" s="51">
        <f>IF($A506&lt;&gt;"",INDEX([1]Sizer!EF:EF,(ROW()-2)/3+7),"")</f>
        <v>0</v>
      </c>
      <c r="C506" s="51">
        <f>IF($A506&lt;&gt;"",INDEX([1]Sizer!EG:EG,(ROW()-2)/3+7),"")</f>
        <v>1</v>
      </c>
      <c r="D506" s="51">
        <f>IF($A506&lt;&gt;"",INDEX([1]Sizer!EH:EH,(ROW()-2)/3+7),"")</f>
        <v>2.5</v>
      </c>
      <c r="E506" s="51">
        <f>IF($A506&lt;&gt;"",INDEX([1]Sizer!EI:EI,(ROW()-2)/3+7),"")</f>
        <v>0</v>
      </c>
      <c r="F506" s="51">
        <f>IF($A506&lt;&gt;"",INDEX([1]Sizer!EJ:EJ,(ROW()-2)/3+7),"")</f>
        <v>0.5</v>
      </c>
      <c r="G506" s="51">
        <f>IF($A506&lt;&gt;"",INDEX([1]Sizer!EK:EK,(ROW()-2)/3+7),"")</f>
        <v>1</v>
      </c>
      <c r="H506" s="51">
        <f>IF($A506&lt;&gt;"",INDEX([1]Sizer!EL:EL,(ROW()-2)/3+7),"")</f>
        <v>0</v>
      </c>
      <c r="I506" s="51">
        <f>IF($A506&lt;&gt;"",INDEX([1]Sizer!EM:EM,(ROW()-2)/3+7),"")</f>
        <v>-0.5</v>
      </c>
      <c r="J506" s="51">
        <f>IF($A506&lt;&gt;"",INDEX([1]Sizer!EN:EN,(ROW()-2)/3+7),"")</f>
        <v>0</v>
      </c>
      <c r="K506" s="51">
        <f>IF($A506&lt;&gt;"",INDEX([1]Sizer!EO:EO,(ROW()-2)/3+7),"")</f>
        <v>0</v>
      </c>
      <c r="L506" s="51">
        <f>IF($A506&lt;&gt;"",INDEX([1]Sizer!EP:EP,(ROW()-2)/3+7),"")</f>
        <v>0</v>
      </c>
      <c r="M506" s="51">
        <f>IF($A506&lt;&gt;"",INDEX([1]Sizer!EQ:EQ,(ROW()-2)/3+7),"")</f>
        <v>0</v>
      </c>
      <c r="N506" s="51">
        <f>IF($A506&lt;&gt;"",INDEX([1]Sizer!ER:ER,(ROW()-2)/3+7),"")</f>
        <v>-0.5</v>
      </c>
      <c r="O506" s="51">
        <f>IF($A506&lt;&gt;"",INDEX([1]Sizer!ES:ES,(ROW()-2)/3+7),"")</f>
        <v>0</v>
      </c>
      <c r="P506" s="51">
        <f>IF($A506&lt;&gt;"",INDEX([1]Sizer!ET:ET,(ROW()-2)/3+7),"")</f>
        <v>1</v>
      </c>
      <c r="Q506" s="51">
        <f>IF($A506&lt;&gt;"",INDEX([1]Sizer!EU:EU,(ROW()-2)/3+7),"")</f>
        <v>0.5</v>
      </c>
      <c r="R506" s="51">
        <f>IF($A506&lt;&gt;"",INDEX([1]Sizer!EV:EV,(ROW()-2)/3+7),"")</f>
        <v>3</v>
      </c>
      <c r="S506" s="51">
        <f>IF($A506&lt;&gt;"",INDEX([1]Sizer!EW:EW,(ROW()-2)/3+7),"")</f>
        <v>0</v>
      </c>
      <c r="T506" s="51">
        <f>IF($A506&lt;&gt;"",INDEX([1]Sizer!EX:EX,(ROW()-2)/3+7),"")</f>
        <v>-1</v>
      </c>
      <c r="U506" s="51">
        <f>IF($A506&lt;&gt;"",INDEX([1]Sizer!EY:EY,(ROW()-2)/3+7),"")</f>
        <v>0</v>
      </c>
      <c r="V506" s="51">
        <f>IF($A506&lt;&gt;"",INDEX([1]Sizer!EZ:EZ,(ROW()-2)/3+7),"")</f>
        <v>2</v>
      </c>
      <c r="W506" s="51">
        <f>IF($A506&lt;&gt;"",INDEX([1]Sizer!FA:FA,(ROW()-2)/3+7),"")</f>
        <v>0</v>
      </c>
      <c r="X506" s="51">
        <f>IF($A506&lt;&gt;"",INDEX([1]Sizer!FB:FB,(ROW()-2)/3+7),"")</f>
        <v>0</v>
      </c>
      <c r="Y506" s="51">
        <f>IF($A506&lt;&gt;"",INDEX([1]Sizer!FC:FC,(ROW()-2)/3+7),"")</f>
        <v>0</v>
      </c>
      <c r="Z506" s="51">
        <f>IF($A506&lt;&gt;"",INDEX([1]Sizer!FD:FD,(ROW()-2)/3+7),"")</f>
        <v>0</v>
      </c>
      <c r="AA506" s="52">
        <f>IF($A506&lt;&gt;"",INDEX([1]Sizer!$AB:$AB,(ROW()-2)/3+7)*'[1]Dashboard (Model)'!$U$2,"")</f>
        <v>0.03</v>
      </c>
    </row>
    <row r="507" spans="1:27" x14ac:dyDescent="0.2">
      <c r="A507" s="59"/>
      <c r="B507" s="53">
        <f>IF($A506&lt;&gt;"",INDEX([1]Sizer!B:B,(ROW()-3)/3+7),"")</f>
        <v>0</v>
      </c>
      <c r="C507" s="53">
        <f>IF($A506&lt;&gt;"",INDEX([1]Sizer!C:C,(ROW()-3)/3+7),"")</f>
        <v>2.0982400849858359E-2</v>
      </c>
      <c r="D507" s="53">
        <f>IF($A506&lt;&gt;"",INDEX([1]Sizer!D:D,(ROW()-3)/3+7),"")</f>
        <v>0.05</v>
      </c>
      <c r="E507" s="53">
        <f>IF($A506&lt;&gt;"",INDEX([1]Sizer!E:E,(ROW()-3)/3+7),"")</f>
        <v>0</v>
      </c>
      <c r="F507" s="53">
        <f>IF($A506&lt;&gt;"",INDEX([1]Sizer!F:F,(ROW()-3)/3+7),"")</f>
        <v>2.0140822569680486E-2</v>
      </c>
      <c r="G507" s="53">
        <f>IF($A506&lt;&gt;"",INDEX([1]Sizer!G:G,(ROW()-3)/3+7),"")</f>
        <v>3.0262665985699697E-2</v>
      </c>
      <c r="H507" s="53">
        <f>IF($A506&lt;&gt;"",INDEX([1]Sizer!H:H,(ROW()-3)/3+7),"")</f>
        <v>0</v>
      </c>
      <c r="I507" s="53">
        <f>IF($A506&lt;&gt;"",INDEX([1]Sizer!I:I,(ROW()-3)/3+7),"")</f>
        <v>-9.5632211538461548E-3</v>
      </c>
      <c r="J507" s="53">
        <f>IF($A506&lt;&gt;"",INDEX([1]Sizer!J:J,(ROW()-3)/3+7),"")</f>
        <v>0</v>
      </c>
      <c r="K507" s="53">
        <f>IF($A506&lt;&gt;"",INDEX([1]Sizer!K:K,(ROW()-3)/3+7),"")</f>
        <v>0</v>
      </c>
      <c r="L507" s="53">
        <f>IF($A506&lt;&gt;"",INDEX([1]Sizer!L:L,(ROW()-3)/3+7),"")</f>
        <v>0</v>
      </c>
      <c r="M507" s="53">
        <f>IF($A506&lt;&gt;"",INDEX([1]Sizer!M:M,(ROW()-3)/3+7),"")</f>
        <v>0</v>
      </c>
      <c r="N507" s="53">
        <f>IF($A506&lt;&gt;"",INDEX([1]Sizer!N:N,(ROW()-3)/3+7),"")</f>
        <v>-2.4782225010455877E-2</v>
      </c>
      <c r="O507" s="53">
        <f>IF($A506&lt;&gt;"",INDEX([1]Sizer!O:O,(ROW()-3)/3+7),"")</f>
        <v>0</v>
      </c>
      <c r="P507" s="53">
        <f>IF($A506&lt;&gt;"",INDEX([1]Sizer!P:P,(ROW()-3)/3+7),"")</f>
        <v>9.5945880764036276E-3</v>
      </c>
      <c r="Q507" s="53">
        <f>IF($A506&lt;&gt;"",INDEX([1]Sizer!Q:Q,(ROW()-3)/3+7),"")</f>
        <v>8.7029663983199165E-3</v>
      </c>
      <c r="R507" s="53">
        <f>IF($A506&lt;&gt;"",INDEX([1]Sizer!R:R,(ROW()-3)/3+7),"")</f>
        <v>2.2359715670024226E-2</v>
      </c>
      <c r="S507" s="53">
        <f>IF($A506&lt;&gt;"",INDEX([1]Sizer!S:S,(ROW()-3)/3+7),"")</f>
        <v>0</v>
      </c>
      <c r="T507" s="53">
        <f>IF($A506&lt;&gt;"",INDEX([1]Sizer!T:T,(ROW()-3)/3+7),"")</f>
        <v>-0.05</v>
      </c>
      <c r="U507" s="53">
        <f>IF($A506&lt;&gt;"",INDEX([1]Sizer!U:U,(ROW()-3)/3+7),"")</f>
        <v>0</v>
      </c>
      <c r="V507" s="53">
        <f>IF($A506&lt;&gt;"",INDEX([1]Sizer!V:V,(ROW()-3)/3+7),"")</f>
        <v>3.4060787671232884E-2</v>
      </c>
      <c r="W507" s="53">
        <f>IF($A506&lt;&gt;"",INDEX([1]Sizer!W:W,(ROW()-3)/3+7),"")</f>
        <v>0</v>
      </c>
      <c r="X507" s="53">
        <f>IF($A506&lt;&gt;"",INDEX([1]Sizer!X:X,(ROW()-3)/3+7),"")</f>
        <v>0</v>
      </c>
      <c r="Y507" s="53">
        <f>IF($A506&lt;&gt;"",INDEX([1]Sizer!Y:Y,(ROW()-3)/3+7),"")</f>
        <v>0</v>
      </c>
      <c r="Z507" s="53">
        <f>IF($A506&lt;&gt;"",INDEX([1]Sizer!Z:Z,(ROW()-3)/3+7),"")</f>
        <v>0</v>
      </c>
      <c r="AA507" s="53">
        <f>IF($A506&lt;&gt;"",SUM($B507:$Z507),"")</f>
        <v>0.11175850105691716</v>
      </c>
    </row>
    <row r="508" spans="1:27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</row>
    <row r="509" spans="1:27" x14ac:dyDescent="0.2">
      <c r="A509" s="59">
        <f>IF(INDEX([1]Sizer!$A:$A,(ROW()-2)/3+7)&lt;&gt;"",INDEX([1]Sizer!$A:$A,(ROW()-2)/3+7),"")</f>
        <v>45490</v>
      </c>
      <c r="B509" s="51">
        <f>IF($A509&lt;&gt;"",INDEX([1]Sizer!EF:EF,(ROW()-2)/3+7),"")</f>
        <v>0</v>
      </c>
      <c r="C509" s="51">
        <f>IF($A509&lt;&gt;"",INDEX([1]Sizer!EG:EG,(ROW()-2)/3+7),"")</f>
        <v>1</v>
      </c>
      <c r="D509" s="51">
        <f>IF($A509&lt;&gt;"",INDEX([1]Sizer!EH:EH,(ROW()-2)/3+7),"")</f>
        <v>3</v>
      </c>
      <c r="E509" s="51">
        <f>IF($A509&lt;&gt;"",INDEX([1]Sizer!EI:EI,(ROW()-2)/3+7),"")</f>
        <v>0</v>
      </c>
      <c r="F509" s="51">
        <f>IF($A509&lt;&gt;"",INDEX([1]Sizer!EJ:EJ,(ROW()-2)/3+7),"")</f>
        <v>0.5</v>
      </c>
      <c r="G509" s="51">
        <f>IF($A509&lt;&gt;"",INDEX([1]Sizer!EK:EK,(ROW()-2)/3+7),"")</f>
        <v>1</v>
      </c>
      <c r="H509" s="51">
        <f>IF($A509&lt;&gt;"",INDEX([1]Sizer!EL:EL,(ROW()-2)/3+7),"")</f>
        <v>0</v>
      </c>
      <c r="I509" s="51">
        <f>IF($A509&lt;&gt;"",INDEX([1]Sizer!EM:EM,(ROW()-2)/3+7),"")</f>
        <v>-0.5</v>
      </c>
      <c r="J509" s="51">
        <f>IF($A509&lt;&gt;"",INDEX([1]Sizer!EN:EN,(ROW()-2)/3+7),"")</f>
        <v>0</v>
      </c>
      <c r="K509" s="51">
        <f>IF($A509&lt;&gt;"",INDEX([1]Sizer!EO:EO,(ROW()-2)/3+7),"")</f>
        <v>-0.5</v>
      </c>
      <c r="L509" s="51">
        <f>IF($A509&lt;&gt;"",INDEX([1]Sizer!EP:EP,(ROW()-2)/3+7),"")</f>
        <v>0.5</v>
      </c>
      <c r="M509" s="51">
        <f>IF($A509&lt;&gt;"",INDEX([1]Sizer!EQ:EQ,(ROW()-2)/3+7),"")</f>
        <v>0</v>
      </c>
      <c r="N509" s="51">
        <f>IF($A509&lt;&gt;"",INDEX([1]Sizer!ER:ER,(ROW()-2)/3+7),"")</f>
        <v>-0.5</v>
      </c>
      <c r="O509" s="51">
        <f>IF($A509&lt;&gt;"",INDEX([1]Sizer!ES:ES,(ROW()-2)/3+7),"")</f>
        <v>0</v>
      </c>
      <c r="P509" s="51">
        <f>IF($A509&lt;&gt;"",INDEX([1]Sizer!ET:ET,(ROW()-2)/3+7),"")</f>
        <v>0.5</v>
      </c>
      <c r="Q509" s="51">
        <f>IF($A509&lt;&gt;"",INDEX([1]Sizer!EU:EU,(ROW()-2)/3+7),"")</f>
        <v>0</v>
      </c>
      <c r="R509" s="51">
        <f>IF($A509&lt;&gt;"",INDEX([1]Sizer!EV:EV,(ROW()-2)/3+7),"")</f>
        <v>3</v>
      </c>
      <c r="S509" s="51">
        <f>IF($A509&lt;&gt;"",INDEX([1]Sizer!EW:EW,(ROW()-2)/3+7),"")</f>
        <v>0</v>
      </c>
      <c r="T509" s="51">
        <f>IF($A509&lt;&gt;"",INDEX([1]Sizer!EX:EX,(ROW()-2)/3+7),"")</f>
        <v>-1</v>
      </c>
      <c r="U509" s="51">
        <f>IF($A509&lt;&gt;"",INDEX([1]Sizer!EY:EY,(ROW()-2)/3+7),"")</f>
        <v>0</v>
      </c>
      <c r="V509" s="51">
        <f>IF($A509&lt;&gt;"",INDEX([1]Sizer!EZ:EZ,(ROW()-2)/3+7),"")</f>
        <v>1.5</v>
      </c>
      <c r="W509" s="51">
        <f>IF($A509&lt;&gt;"",INDEX([1]Sizer!FA:FA,(ROW()-2)/3+7),"")</f>
        <v>0</v>
      </c>
      <c r="X509" s="51">
        <f>IF($A509&lt;&gt;"",INDEX([1]Sizer!FB:FB,(ROW()-2)/3+7),"")</f>
        <v>0</v>
      </c>
      <c r="Y509" s="51">
        <f>IF($A509&lt;&gt;"",INDEX([1]Sizer!FC:FC,(ROW()-2)/3+7),"")</f>
        <v>0</v>
      </c>
      <c r="Z509" s="51">
        <f>IF($A509&lt;&gt;"",INDEX([1]Sizer!FD:FD,(ROW()-2)/3+7),"")</f>
        <v>0</v>
      </c>
      <c r="AA509" s="52">
        <f>IF($A509&lt;&gt;"",INDEX([1]Sizer!$AB:$AB,(ROW()-2)/3+7)*'[1]Dashboard (Model)'!$U$2,"")</f>
        <v>0.03</v>
      </c>
    </row>
    <row r="510" spans="1:27" x14ac:dyDescent="0.2">
      <c r="A510" s="59"/>
      <c r="B510" s="53">
        <f>IF($A509&lt;&gt;"",INDEX([1]Sizer!B:B,(ROW()-3)/3+7),"")</f>
        <v>0</v>
      </c>
      <c r="C510" s="53">
        <f>IF($A509&lt;&gt;"",INDEX([1]Sizer!C:C,(ROW()-3)/3+7),"")</f>
        <v>2.0982400849858359E-2</v>
      </c>
      <c r="D510" s="53">
        <f>IF($A509&lt;&gt;"",INDEX([1]Sizer!D:D,(ROW()-3)/3+7),"")</f>
        <v>0.05</v>
      </c>
      <c r="E510" s="53">
        <f>IF($A509&lt;&gt;"",INDEX([1]Sizer!E:E,(ROW()-3)/3+7),"")</f>
        <v>0</v>
      </c>
      <c r="F510" s="53">
        <f>IF($A509&lt;&gt;"",INDEX([1]Sizer!F:F,(ROW()-3)/3+7),"")</f>
        <v>2.0140822569680486E-2</v>
      </c>
      <c r="G510" s="53">
        <f>IF($A509&lt;&gt;"",INDEX([1]Sizer!G:G,(ROW()-3)/3+7),"")</f>
        <v>3.0262665985699697E-2</v>
      </c>
      <c r="H510" s="53">
        <f>IF($A509&lt;&gt;"",INDEX([1]Sizer!H:H,(ROW()-3)/3+7),"")</f>
        <v>0</v>
      </c>
      <c r="I510" s="53">
        <f>IF($A509&lt;&gt;"",INDEX([1]Sizer!I:I,(ROW()-3)/3+7),"")</f>
        <v>-9.5632211538461548E-3</v>
      </c>
      <c r="J510" s="53">
        <f>IF($A509&lt;&gt;"",INDEX([1]Sizer!J:J,(ROW()-3)/3+7),"")</f>
        <v>0</v>
      </c>
      <c r="K510" s="53">
        <f>IF($A509&lt;&gt;"",INDEX([1]Sizer!K:K,(ROW()-3)/3+7),"")</f>
        <v>-8.8148371104815864E-3</v>
      </c>
      <c r="L510" s="53">
        <f>IF($A509&lt;&gt;"",INDEX([1]Sizer!L:L,(ROW()-3)/3+7),"")</f>
        <v>1.2509095477386933E-2</v>
      </c>
      <c r="M510" s="53">
        <f>IF($A509&lt;&gt;"",INDEX([1]Sizer!M:M,(ROW()-3)/3+7),"")</f>
        <v>0</v>
      </c>
      <c r="N510" s="53">
        <f>IF($A509&lt;&gt;"",INDEX([1]Sizer!N:N,(ROW()-3)/3+7),"")</f>
        <v>-2.4782225010455877E-2</v>
      </c>
      <c r="O510" s="53">
        <f>IF($A509&lt;&gt;"",INDEX([1]Sizer!O:O,(ROW()-3)/3+7),"")</f>
        <v>0</v>
      </c>
      <c r="P510" s="53">
        <f>IF($A509&lt;&gt;"",INDEX([1]Sizer!P:P,(ROW()-3)/3+7),"")</f>
        <v>4.8326732673267319E-3</v>
      </c>
      <c r="Q510" s="53">
        <f>IF($A509&lt;&gt;"",INDEX([1]Sizer!Q:Q,(ROW()-3)/3+7),"")</f>
        <v>0</v>
      </c>
      <c r="R510" s="53">
        <f>IF($A509&lt;&gt;"",INDEX([1]Sizer!R:R,(ROW()-3)/3+7),"")</f>
        <v>2.2359715670024226E-2</v>
      </c>
      <c r="S510" s="53">
        <f>IF($A509&lt;&gt;"",INDEX([1]Sizer!S:S,(ROW()-3)/3+7),"")</f>
        <v>0</v>
      </c>
      <c r="T510" s="53">
        <f>IF($A509&lt;&gt;"",INDEX([1]Sizer!T:T,(ROW()-3)/3+7),"")</f>
        <v>-0.05</v>
      </c>
      <c r="U510" s="53">
        <f>IF($A509&lt;&gt;"",INDEX([1]Sizer!U:U,(ROW()-3)/3+7),"")</f>
        <v>0</v>
      </c>
      <c r="V510" s="53">
        <f>IF($A509&lt;&gt;"",INDEX([1]Sizer!V:V,(ROW()-3)/3+7),"")</f>
        <v>2.5730188809261294E-2</v>
      </c>
      <c r="W510" s="53">
        <f>IF($A509&lt;&gt;"",INDEX([1]Sizer!W:W,(ROW()-3)/3+7),"")</f>
        <v>0</v>
      </c>
      <c r="X510" s="53">
        <f>IF($A509&lt;&gt;"",INDEX([1]Sizer!X:X,(ROW()-3)/3+7),"")</f>
        <v>0</v>
      </c>
      <c r="Y510" s="53">
        <f>IF($A509&lt;&gt;"",INDEX([1]Sizer!Y:Y,(ROW()-3)/3+7),"")</f>
        <v>0</v>
      </c>
      <c r="Z510" s="53">
        <f>IF($A509&lt;&gt;"",INDEX([1]Sizer!Z:Z,(ROW()-3)/3+7),"")</f>
        <v>0</v>
      </c>
      <c r="AA510" s="53">
        <f>IF($A509&lt;&gt;"",SUM($B510:$Z510),"")</f>
        <v>9.3657279354454115E-2</v>
      </c>
    </row>
    <row r="511" spans="1:27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</row>
    <row r="512" spans="1:27" x14ac:dyDescent="0.2">
      <c r="A512" s="59">
        <f>IF(INDEX([1]Sizer!$A:$A,(ROW()-2)/3+7)&lt;&gt;"",INDEX([1]Sizer!$A:$A,(ROW()-2)/3+7),"")</f>
        <v>45491</v>
      </c>
      <c r="B512" s="51">
        <f>IF($A512&lt;&gt;"",INDEX([1]Sizer!EF:EF,(ROW()-2)/3+7),"")</f>
        <v>0</v>
      </c>
      <c r="C512" s="51">
        <f>IF($A512&lt;&gt;"",INDEX([1]Sizer!EG:EG,(ROW()-2)/3+7),"")</f>
        <v>1</v>
      </c>
      <c r="D512" s="51">
        <f>IF($A512&lt;&gt;"",INDEX([1]Sizer!EH:EH,(ROW()-2)/3+7),"")</f>
        <v>3</v>
      </c>
      <c r="E512" s="51">
        <f>IF($A512&lt;&gt;"",INDEX([1]Sizer!EI:EI,(ROW()-2)/3+7),"")</f>
        <v>0</v>
      </c>
      <c r="F512" s="51">
        <f>IF($A512&lt;&gt;"",INDEX([1]Sizer!EJ:EJ,(ROW()-2)/3+7),"")</f>
        <v>0.5</v>
      </c>
      <c r="G512" s="51">
        <f>IF($A512&lt;&gt;"",INDEX([1]Sizer!EK:EK,(ROW()-2)/3+7),"")</f>
        <v>1</v>
      </c>
      <c r="H512" s="51">
        <f>IF($A512&lt;&gt;"",INDEX([1]Sizer!EL:EL,(ROW()-2)/3+7),"")</f>
        <v>0</v>
      </c>
      <c r="I512" s="51">
        <f>IF($A512&lt;&gt;"",INDEX([1]Sizer!EM:EM,(ROW()-2)/3+7),"")</f>
        <v>-0.5</v>
      </c>
      <c r="J512" s="51">
        <f>IF($A512&lt;&gt;"",INDEX([1]Sizer!EN:EN,(ROW()-2)/3+7),"")</f>
        <v>0.5</v>
      </c>
      <c r="K512" s="51">
        <f>IF($A512&lt;&gt;"",INDEX([1]Sizer!EO:EO,(ROW()-2)/3+7),"")</f>
        <v>-0.5</v>
      </c>
      <c r="L512" s="51">
        <f>IF($A512&lt;&gt;"",INDEX([1]Sizer!EP:EP,(ROW()-2)/3+7),"")</f>
        <v>0</v>
      </c>
      <c r="M512" s="51">
        <f>IF($A512&lt;&gt;"",INDEX([1]Sizer!EQ:EQ,(ROW()-2)/3+7),"")</f>
        <v>0</v>
      </c>
      <c r="N512" s="51">
        <f>IF($A512&lt;&gt;"",INDEX([1]Sizer!ER:ER,(ROW()-2)/3+7),"")</f>
        <v>-0.5</v>
      </c>
      <c r="O512" s="51">
        <f>IF($A512&lt;&gt;"",INDEX([1]Sizer!ES:ES,(ROW()-2)/3+7),"")</f>
        <v>0</v>
      </c>
      <c r="P512" s="51">
        <f>IF($A512&lt;&gt;"",INDEX([1]Sizer!ET:ET,(ROW()-2)/3+7),"")</f>
        <v>0.5</v>
      </c>
      <c r="Q512" s="51">
        <f>IF($A512&lt;&gt;"",INDEX([1]Sizer!EU:EU,(ROW()-2)/3+7),"")</f>
        <v>0</v>
      </c>
      <c r="R512" s="51">
        <f>IF($A512&lt;&gt;"",INDEX([1]Sizer!EV:EV,(ROW()-2)/3+7),"")</f>
        <v>3</v>
      </c>
      <c r="S512" s="51">
        <f>IF($A512&lt;&gt;"",INDEX([1]Sizer!EW:EW,(ROW()-2)/3+7),"")</f>
        <v>0</v>
      </c>
      <c r="T512" s="51">
        <f>IF($A512&lt;&gt;"",INDEX([1]Sizer!EX:EX,(ROW()-2)/3+7),"")</f>
        <v>-1</v>
      </c>
      <c r="U512" s="51">
        <f>IF($A512&lt;&gt;"",INDEX([1]Sizer!EY:EY,(ROW()-2)/3+7),"")</f>
        <v>0</v>
      </c>
      <c r="V512" s="51">
        <f>IF($A512&lt;&gt;"",INDEX([1]Sizer!EZ:EZ,(ROW()-2)/3+7),"")</f>
        <v>2</v>
      </c>
      <c r="W512" s="51">
        <f>IF($A512&lt;&gt;"",INDEX([1]Sizer!FA:FA,(ROW()-2)/3+7),"")</f>
        <v>0</v>
      </c>
      <c r="X512" s="51">
        <f>IF($A512&lt;&gt;"",INDEX([1]Sizer!FB:FB,(ROW()-2)/3+7),"")</f>
        <v>0</v>
      </c>
      <c r="Y512" s="51">
        <f>IF($A512&lt;&gt;"",INDEX([1]Sizer!FC:FC,(ROW()-2)/3+7),"")</f>
        <v>0</v>
      </c>
      <c r="Z512" s="51">
        <f>IF($A512&lt;&gt;"",INDEX([1]Sizer!FD:FD,(ROW()-2)/3+7),"")</f>
        <v>0</v>
      </c>
      <c r="AA512" s="52">
        <f>IF($A512&lt;&gt;"",INDEX([1]Sizer!$AB:$AB,(ROW()-2)/3+7)*'[1]Dashboard (Model)'!$U$2,"")</f>
        <v>0.03</v>
      </c>
    </row>
    <row r="513" spans="1:27" x14ac:dyDescent="0.2">
      <c r="A513" s="59"/>
      <c r="B513" s="53">
        <f>IF($A512&lt;&gt;"",INDEX([1]Sizer!B:B,(ROW()-3)/3+7),"")</f>
        <v>0</v>
      </c>
      <c r="C513" s="53">
        <f>IF($A512&lt;&gt;"",INDEX([1]Sizer!C:C,(ROW()-3)/3+7),"")</f>
        <v>2.0982400849858359E-2</v>
      </c>
      <c r="D513" s="53">
        <f>IF($A512&lt;&gt;"",INDEX([1]Sizer!D:D,(ROW()-3)/3+7),"")</f>
        <v>0.05</v>
      </c>
      <c r="E513" s="53">
        <f>IF($A512&lt;&gt;"",INDEX([1]Sizer!E:E,(ROW()-3)/3+7),"")</f>
        <v>0</v>
      </c>
      <c r="F513" s="53">
        <f>IF($A512&lt;&gt;"",INDEX([1]Sizer!F:F,(ROW()-3)/3+7),"")</f>
        <v>2.0140822569680486E-2</v>
      </c>
      <c r="G513" s="53">
        <f>IF($A512&lt;&gt;"",INDEX([1]Sizer!G:G,(ROW()-3)/3+7),"")</f>
        <v>3.0262665985699697E-2</v>
      </c>
      <c r="H513" s="53">
        <f>IF($A512&lt;&gt;"",INDEX([1]Sizer!H:H,(ROW()-3)/3+7),"")</f>
        <v>0</v>
      </c>
      <c r="I513" s="53">
        <f>IF($A512&lt;&gt;"",INDEX([1]Sizer!I:I,(ROW()-3)/3+7),"")</f>
        <v>-9.5632211538461548E-3</v>
      </c>
      <c r="J513" s="53">
        <f>IF($A512&lt;&gt;"",INDEX([1]Sizer!J:J,(ROW()-3)/3+7),"")</f>
        <v>5.035768529769136E-3</v>
      </c>
      <c r="K513" s="53">
        <f>IF($A512&lt;&gt;"",INDEX([1]Sizer!K:K,(ROW()-3)/3+7),"")</f>
        <v>-8.8148371104815864E-3</v>
      </c>
      <c r="L513" s="53">
        <f>IF($A512&lt;&gt;"",INDEX([1]Sizer!L:L,(ROW()-3)/3+7),"")</f>
        <v>0</v>
      </c>
      <c r="M513" s="53">
        <f>IF($A512&lt;&gt;"",INDEX([1]Sizer!M:M,(ROW()-3)/3+7),"")</f>
        <v>0</v>
      </c>
      <c r="N513" s="53">
        <f>IF($A512&lt;&gt;"",INDEX([1]Sizer!N:N,(ROW()-3)/3+7),"")</f>
        <v>-2.4782225010455877E-2</v>
      </c>
      <c r="O513" s="53">
        <f>IF($A512&lt;&gt;"",INDEX([1]Sizer!O:O,(ROW()-3)/3+7),"")</f>
        <v>0</v>
      </c>
      <c r="P513" s="53">
        <f>IF($A512&lt;&gt;"",INDEX([1]Sizer!P:P,(ROW()-3)/3+7),"")</f>
        <v>4.8326732673267319E-3</v>
      </c>
      <c r="Q513" s="53">
        <f>IF($A512&lt;&gt;"",INDEX([1]Sizer!Q:Q,(ROW()-3)/3+7),"")</f>
        <v>0</v>
      </c>
      <c r="R513" s="53">
        <f>IF($A512&lt;&gt;"",INDEX([1]Sizer!R:R,(ROW()-3)/3+7),"")</f>
        <v>2.2359715670024226E-2</v>
      </c>
      <c r="S513" s="53">
        <f>IF($A512&lt;&gt;"",INDEX([1]Sizer!S:S,(ROW()-3)/3+7),"")</f>
        <v>0</v>
      </c>
      <c r="T513" s="53">
        <f>IF($A512&lt;&gt;"",INDEX([1]Sizer!T:T,(ROW()-3)/3+7),"")</f>
        <v>-0.05</v>
      </c>
      <c r="U513" s="53">
        <f>IF($A512&lt;&gt;"",INDEX([1]Sizer!U:U,(ROW()-3)/3+7),"")</f>
        <v>0</v>
      </c>
      <c r="V513" s="53">
        <f>IF($A512&lt;&gt;"",INDEX([1]Sizer!V:V,(ROW()-3)/3+7),"")</f>
        <v>3.3832142857142852E-2</v>
      </c>
      <c r="W513" s="53">
        <f>IF($A512&lt;&gt;"",INDEX([1]Sizer!W:W,(ROW()-3)/3+7),"")</f>
        <v>0</v>
      </c>
      <c r="X513" s="53">
        <f>IF($A512&lt;&gt;"",INDEX([1]Sizer!X:X,(ROW()-3)/3+7),"")</f>
        <v>0</v>
      </c>
      <c r="Y513" s="53">
        <f>IF($A512&lt;&gt;"",INDEX([1]Sizer!Y:Y,(ROW()-3)/3+7),"")</f>
        <v>0</v>
      </c>
      <c r="Z513" s="53">
        <f>IF($A512&lt;&gt;"",INDEX([1]Sizer!Z:Z,(ROW()-3)/3+7),"")</f>
        <v>0</v>
      </c>
      <c r="AA513" s="53">
        <f>IF($A512&lt;&gt;"",SUM($B513:$Z513),"")</f>
        <v>9.4285906454717877E-2</v>
      </c>
    </row>
    <row r="514" spans="1:27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</row>
    <row r="515" spans="1:27" x14ac:dyDescent="0.2">
      <c r="A515" s="59">
        <f>IF(INDEX([1]Sizer!$A:$A,(ROW()-2)/3+7)&lt;&gt;"",INDEX([1]Sizer!$A:$A,(ROW()-2)/3+7),"")</f>
        <v>45492</v>
      </c>
      <c r="B515" s="51">
        <f>IF($A515&lt;&gt;"",INDEX([1]Sizer!EF:EF,(ROW()-2)/3+7),"")</f>
        <v>0.5</v>
      </c>
      <c r="C515" s="51">
        <f>IF($A515&lt;&gt;"",INDEX([1]Sizer!EG:EG,(ROW()-2)/3+7),"")</f>
        <v>1.5</v>
      </c>
      <c r="D515" s="51">
        <f>IF($A515&lt;&gt;"",INDEX([1]Sizer!EH:EH,(ROW()-2)/3+7),"")</f>
        <v>3</v>
      </c>
      <c r="E515" s="51">
        <f>IF($A515&lt;&gt;"",INDEX([1]Sizer!EI:EI,(ROW()-2)/3+7),"")</f>
        <v>0</v>
      </c>
      <c r="F515" s="51">
        <f>IF($A515&lt;&gt;"",INDEX([1]Sizer!EJ:EJ,(ROW()-2)/3+7),"")</f>
        <v>0.5</v>
      </c>
      <c r="G515" s="51">
        <f>IF($A515&lt;&gt;"",INDEX([1]Sizer!EK:EK,(ROW()-2)/3+7),"")</f>
        <v>1</v>
      </c>
      <c r="H515" s="51">
        <f>IF($A515&lt;&gt;"",INDEX([1]Sizer!EL:EL,(ROW()-2)/3+7),"")</f>
        <v>0</v>
      </c>
      <c r="I515" s="51">
        <f>IF($A515&lt;&gt;"",INDEX([1]Sizer!EM:EM,(ROW()-2)/3+7),"")</f>
        <v>-0.5</v>
      </c>
      <c r="J515" s="51">
        <f>IF($A515&lt;&gt;"",INDEX([1]Sizer!EN:EN,(ROW()-2)/3+7),"")</f>
        <v>0</v>
      </c>
      <c r="K515" s="51">
        <f>IF($A515&lt;&gt;"",INDEX([1]Sizer!EO:EO,(ROW()-2)/3+7),"")</f>
        <v>-0.5</v>
      </c>
      <c r="L515" s="51">
        <f>IF($A515&lt;&gt;"",INDEX([1]Sizer!EP:EP,(ROW()-2)/3+7),"")</f>
        <v>0</v>
      </c>
      <c r="M515" s="51">
        <f>IF($A515&lt;&gt;"",INDEX([1]Sizer!EQ:EQ,(ROW()-2)/3+7),"")</f>
        <v>0</v>
      </c>
      <c r="N515" s="51">
        <f>IF($A515&lt;&gt;"",INDEX([1]Sizer!ER:ER,(ROW()-2)/3+7),"")</f>
        <v>-0.5</v>
      </c>
      <c r="O515" s="51">
        <f>IF($A515&lt;&gt;"",INDEX([1]Sizer!ES:ES,(ROW()-2)/3+7),"")</f>
        <v>0</v>
      </c>
      <c r="P515" s="51">
        <f>IF($A515&lt;&gt;"",INDEX([1]Sizer!ET:ET,(ROW()-2)/3+7),"")</f>
        <v>0.5</v>
      </c>
      <c r="Q515" s="51">
        <f>IF($A515&lt;&gt;"",INDEX([1]Sizer!EU:EU,(ROW()-2)/3+7),"")</f>
        <v>0</v>
      </c>
      <c r="R515" s="51">
        <f>IF($A515&lt;&gt;"",INDEX([1]Sizer!EV:EV,(ROW()-2)/3+7),"")</f>
        <v>3</v>
      </c>
      <c r="S515" s="51">
        <f>IF($A515&lt;&gt;"",INDEX([1]Sizer!EW:EW,(ROW()-2)/3+7),"")</f>
        <v>0</v>
      </c>
      <c r="T515" s="51">
        <f>IF($A515&lt;&gt;"",INDEX([1]Sizer!EX:EX,(ROW()-2)/3+7),"")</f>
        <v>-1</v>
      </c>
      <c r="U515" s="51">
        <f>IF($A515&lt;&gt;"",INDEX([1]Sizer!EY:EY,(ROW()-2)/3+7),"")</f>
        <v>0</v>
      </c>
      <c r="V515" s="51">
        <f>IF($A515&lt;&gt;"",INDEX([1]Sizer!EZ:EZ,(ROW()-2)/3+7),"")</f>
        <v>1</v>
      </c>
      <c r="W515" s="51">
        <f>IF($A515&lt;&gt;"",INDEX([1]Sizer!FA:FA,(ROW()-2)/3+7),"")</f>
        <v>0</v>
      </c>
      <c r="X515" s="51">
        <f>IF($A515&lt;&gt;"",INDEX([1]Sizer!FB:FB,(ROW()-2)/3+7),"")</f>
        <v>0</v>
      </c>
      <c r="Y515" s="51">
        <f>IF($A515&lt;&gt;"",INDEX([1]Sizer!FC:FC,(ROW()-2)/3+7),"")</f>
        <v>0</v>
      </c>
      <c r="Z515" s="51">
        <f>IF($A515&lt;&gt;"",INDEX([1]Sizer!FD:FD,(ROW()-2)/3+7),"")</f>
        <v>0</v>
      </c>
      <c r="AA515" s="52">
        <f>IF($A515&lt;&gt;"",INDEX([1]Sizer!$AB:$AB,(ROW()-2)/3+7)*'[1]Dashboard (Model)'!$U$2,"")</f>
        <v>4.4999999999999998E-2</v>
      </c>
    </row>
    <row r="516" spans="1:27" x14ac:dyDescent="0.2">
      <c r="A516" s="59"/>
      <c r="B516" s="53">
        <f>IF($A515&lt;&gt;"",INDEX([1]Sizer!B:B,(ROW()-3)/3+7),"")</f>
        <v>7.0823596605744119E-3</v>
      </c>
      <c r="C516" s="53">
        <f>IF($A515&lt;&gt;"",INDEX([1]Sizer!C:C,(ROW()-3)/3+7),"")</f>
        <v>2.0071676797040167E-2</v>
      </c>
      <c r="D516" s="53">
        <f>IF($A515&lt;&gt;"",INDEX([1]Sizer!D:D,(ROW()-3)/3+7),"")</f>
        <v>0.05</v>
      </c>
      <c r="E516" s="53">
        <f>IF($A515&lt;&gt;"",INDEX([1]Sizer!E:E,(ROW()-3)/3+7),"")</f>
        <v>0</v>
      </c>
      <c r="F516" s="53">
        <f>IF($A515&lt;&gt;"",INDEX([1]Sizer!F:F,(ROW()-3)/3+7),"")</f>
        <v>2.0140822569680486E-2</v>
      </c>
      <c r="G516" s="53">
        <f>IF($A515&lt;&gt;"",INDEX([1]Sizer!G:G,(ROW()-3)/3+7),"")</f>
        <v>3.0262665985699697E-2</v>
      </c>
      <c r="H516" s="53">
        <f>IF($A515&lt;&gt;"",INDEX([1]Sizer!H:H,(ROW()-3)/3+7),"")</f>
        <v>0</v>
      </c>
      <c r="I516" s="53">
        <f>IF($A515&lt;&gt;"",INDEX([1]Sizer!I:I,(ROW()-3)/3+7),"")</f>
        <v>-9.5632211538461548E-3</v>
      </c>
      <c r="J516" s="53">
        <f>IF($A515&lt;&gt;"",INDEX([1]Sizer!J:J,(ROW()-3)/3+7),"")</f>
        <v>0</v>
      </c>
      <c r="K516" s="53">
        <f>IF($A515&lt;&gt;"",INDEX([1]Sizer!K:K,(ROW()-3)/3+7),"")</f>
        <v>-8.8148371104815864E-3</v>
      </c>
      <c r="L516" s="53">
        <f>IF($A515&lt;&gt;"",INDEX([1]Sizer!L:L,(ROW()-3)/3+7),"")</f>
        <v>0</v>
      </c>
      <c r="M516" s="53">
        <f>IF($A515&lt;&gt;"",INDEX([1]Sizer!M:M,(ROW()-3)/3+7),"")</f>
        <v>0</v>
      </c>
      <c r="N516" s="53">
        <f>IF($A515&lt;&gt;"",INDEX([1]Sizer!N:N,(ROW()-3)/3+7),"")</f>
        <v>-2.4782225010455877E-2</v>
      </c>
      <c r="O516" s="53">
        <f>IF($A515&lt;&gt;"",INDEX([1]Sizer!O:O,(ROW()-3)/3+7),"")</f>
        <v>0</v>
      </c>
      <c r="P516" s="53">
        <f>IF($A515&lt;&gt;"",INDEX([1]Sizer!P:P,(ROW()-3)/3+7),"")</f>
        <v>4.8326732673267319E-3</v>
      </c>
      <c r="Q516" s="53">
        <f>IF($A515&lt;&gt;"",INDEX([1]Sizer!Q:Q,(ROW()-3)/3+7),"")</f>
        <v>0</v>
      </c>
      <c r="R516" s="53">
        <f>IF($A515&lt;&gt;"",INDEX([1]Sizer!R:R,(ROW()-3)/3+7),"")</f>
        <v>2.2359715670024226E-2</v>
      </c>
      <c r="S516" s="53">
        <f>IF($A515&lt;&gt;"",INDEX([1]Sizer!S:S,(ROW()-3)/3+7),"")</f>
        <v>0</v>
      </c>
      <c r="T516" s="53">
        <f>IF($A515&lt;&gt;"",INDEX([1]Sizer!T:T,(ROW()-3)/3+7),"")</f>
        <v>-0.05</v>
      </c>
      <c r="U516" s="53">
        <f>IF($A515&lt;&gt;"",INDEX([1]Sizer!U:U,(ROW()-3)/3+7),"")</f>
        <v>0</v>
      </c>
      <c r="V516" s="53">
        <f>IF($A515&lt;&gt;"",INDEX([1]Sizer!V:V,(ROW()-3)/3+7),"")</f>
        <v>2.5486988255033555E-2</v>
      </c>
      <c r="W516" s="53">
        <f>IF($A515&lt;&gt;"",INDEX([1]Sizer!W:W,(ROW()-3)/3+7),"")</f>
        <v>0</v>
      </c>
      <c r="X516" s="53">
        <f>IF($A515&lt;&gt;"",INDEX([1]Sizer!X:X,(ROW()-3)/3+7),"")</f>
        <v>0</v>
      </c>
      <c r="Y516" s="53">
        <f>IF($A515&lt;&gt;"",INDEX([1]Sizer!Y:Y,(ROW()-3)/3+7),"")</f>
        <v>0</v>
      </c>
      <c r="Z516" s="53">
        <f>IF($A515&lt;&gt;"",INDEX([1]Sizer!Z:Z,(ROW()-3)/3+7),"")</f>
        <v>0</v>
      </c>
      <c r="AA516" s="53">
        <f>IF($A515&lt;&gt;"",SUM($B516:$Z516),"")</f>
        <v>8.7076618930595651E-2</v>
      </c>
    </row>
    <row r="517" spans="1:27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</row>
    <row r="518" spans="1:27" x14ac:dyDescent="0.2">
      <c r="A518" s="59">
        <f>IF(INDEX([1]Sizer!$A:$A,(ROW()-2)/3+7)&lt;&gt;"",INDEX([1]Sizer!$A:$A,(ROW()-2)/3+7),"")</f>
        <v>45495</v>
      </c>
      <c r="B518" s="51">
        <f>IF($A518&lt;&gt;"",INDEX([1]Sizer!EF:EF,(ROW()-2)/3+7),"")</f>
        <v>0</v>
      </c>
      <c r="C518" s="51">
        <f>IF($A518&lt;&gt;"",INDEX([1]Sizer!EG:EG,(ROW()-2)/3+7),"")</f>
        <v>2</v>
      </c>
      <c r="D518" s="51">
        <f>IF($A518&lt;&gt;"",INDEX([1]Sizer!EH:EH,(ROW()-2)/3+7),"")</f>
        <v>0</v>
      </c>
      <c r="E518" s="51">
        <f>IF($A518&lt;&gt;"",INDEX([1]Sizer!EI:EI,(ROW()-2)/3+7),"")</f>
        <v>0</v>
      </c>
      <c r="F518" s="51">
        <f>IF($A518&lt;&gt;"",INDEX([1]Sizer!EJ:EJ,(ROW()-2)/3+7),"")</f>
        <v>0.5</v>
      </c>
      <c r="G518" s="51">
        <f>IF($A518&lt;&gt;"",INDEX([1]Sizer!EK:EK,(ROW()-2)/3+7),"")</f>
        <v>1</v>
      </c>
      <c r="H518" s="51">
        <f>IF($A518&lt;&gt;"",INDEX([1]Sizer!EL:EL,(ROW()-2)/3+7),"")</f>
        <v>0</v>
      </c>
      <c r="I518" s="51">
        <f>IF($A518&lt;&gt;"",INDEX([1]Sizer!EM:EM,(ROW()-2)/3+7),"")</f>
        <v>0.5</v>
      </c>
      <c r="J518" s="51">
        <f>IF($A518&lt;&gt;"",INDEX([1]Sizer!EN:EN,(ROW()-2)/3+7),"")</f>
        <v>0</v>
      </c>
      <c r="K518" s="51">
        <f>IF($A518&lt;&gt;"",INDEX([1]Sizer!EO:EO,(ROW()-2)/3+7),"")</f>
        <v>-0.5</v>
      </c>
      <c r="L518" s="51">
        <f>IF($A518&lt;&gt;"",INDEX([1]Sizer!EP:EP,(ROW()-2)/3+7),"")</f>
        <v>0</v>
      </c>
      <c r="M518" s="51">
        <f>IF($A518&lt;&gt;"",INDEX([1]Sizer!EQ:EQ,(ROW()-2)/3+7),"")</f>
        <v>0</v>
      </c>
      <c r="N518" s="51">
        <f>IF($A518&lt;&gt;"",INDEX([1]Sizer!ER:ER,(ROW()-2)/3+7),"")</f>
        <v>-0.5</v>
      </c>
      <c r="O518" s="51">
        <f>IF($A518&lt;&gt;"",INDEX([1]Sizer!ES:ES,(ROW()-2)/3+7),"")</f>
        <v>0</v>
      </c>
      <c r="P518" s="51">
        <f>IF($A518&lt;&gt;"",INDEX([1]Sizer!ET:ET,(ROW()-2)/3+7),"")</f>
        <v>0.5</v>
      </c>
      <c r="Q518" s="51">
        <f>IF($A518&lt;&gt;"",INDEX([1]Sizer!EU:EU,(ROW()-2)/3+7),"")</f>
        <v>1</v>
      </c>
      <c r="R518" s="51">
        <f>IF($A518&lt;&gt;"",INDEX([1]Sizer!EV:EV,(ROW()-2)/3+7),"")</f>
        <v>3</v>
      </c>
      <c r="S518" s="51">
        <f>IF($A518&lt;&gt;"",INDEX([1]Sizer!EW:EW,(ROW()-2)/3+7),"")</f>
        <v>0</v>
      </c>
      <c r="T518" s="51">
        <f>IF($A518&lt;&gt;"",INDEX([1]Sizer!EX:EX,(ROW()-2)/3+7),"")</f>
        <v>-1</v>
      </c>
      <c r="U518" s="51">
        <f>IF($A518&lt;&gt;"",INDEX([1]Sizer!EY:EY,(ROW()-2)/3+7),"")</f>
        <v>0</v>
      </c>
      <c r="V518" s="51">
        <f>IF($A518&lt;&gt;"",INDEX([1]Sizer!EZ:EZ,(ROW()-2)/3+7),"")</f>
        <v>1</v>
      </c>
      <c r="W518" s="51">
        <f>IF($A518&lt;&gt;"",INDEX([1]Sizer!FA:FA,(ROW()-2)/3+7),"")</f>
        <v>0</v>
      </c>
      <c r="X518" s="51">
        <f>IF($A518&lt;&gt;"",INDEX([1]Sizer!FB:FB,(ROW()-2)/3+7),"")</f>
        <v>0</v>
      </c>
      <c r="Y518" s="51">
        <f>IF($A518&lt;&gt;"",INDEX([1]Sizer!FC:FC,(ROW()-2)/3+7),"")</f>
        <v>0</v>
      </c>
      <c r="Z518" s="51">
        <f>IF($A518&lt;&gt;"",INDEX([1]Sizer!FD:FD,(ROW()-2)/3+7),"")</f>
        <v>0</v>
      </c>
      <c r="AA518" s="52">
        <f>IF($A518&lt;&gt;"",INDEX([1]Sizer!$AB:$AB,(ROW()-2)/3+7)*'[1]Dashboard (Model)'!$U$2,"")</f>
        <v>4.4999999999999998E-2</v>
      </c>
    </row>
    <row r="519" spans="1:27" x14ac:dyDescent="0.2">
      <c r="A519" s="59"/>
      <c r="B519" s="53">
        <f>IF($A518&lt;&gt;"",INDEX([1]Sizer!B:B,(ROW()-3)/3+7),"")</f>
        <v>0</v>
      </c>
      <c r="C519" s="53">
        <f>IF($A518&lt;&gt;"",INDEX([1]Sizer!C:C,(ROW()-3)/3+7),"")</f>
        <v>2.6763245091164095E-2</v>
      </c>
      <c r="D519" s="53">
        <f>IF($A518&lt;&gt;"",INDEX([1]Sizer!D:D,(ROW()-3)/3+7),"")</f>
        <v>0</v>
      </c>
      <c r="E519" s="53">
        <f>IF($A518&lt;&gt;"",INDEX([1]Sizer!E:E,(ROW()-3)/3+7),"")</f>
        <v>0</v>
      </c>
      <c r="F519" s="53">
        <f>IF($A518&lt;&gt;"",INDEX([1]Sizer!F:F,(ROW()-3)/3+7),"")</f>
        <v>2.0140822569680486E-2</v>
      </c>
      <c r="G519" s="53">
        <f>IF($A518&lt;&gt;"",INDEX([1]Sizer!G:G,(ROW()-3)/3+7),"")</f>
        <v>3.0262665985699697E-2</v>
      </c>
      <c r="H519" s="53">
        <f>IF($A518&lt;&gt;"",INDEX([1]Sizer!H:H,(ROW()-3)/3+7),"")</f>
        <v>0</v>
      </c>
      <c r="I519" s="53">
        <f>IF($A518&lt;&gt;"",INDEX([1]Sizer!I:I,(ROW()-3)/3+7),"")</f>
        <v>1.3306969142259414E-2</v>
      </c>
      <c r="J519" s="53">
        <f>IF($A518&lt;&gt;"",INDEX([1]Sizer!J:J,(ROW()-3)/3+7),"")</f>
        <v>0</v>
      </c>
      <c r="K519" s="53">
        <f>IF($A518&lt;&gt;"",INDEX([1]Sizer!K:K,(ROW()-3)/3+7),"")</f>
        <v>-8.8148371104815864E-3</v>
      </c>
      <c r="L519" s="53">
        <f>IF($A518&lt;&gt;"",INDEX([1]Sizer!L:L,(ROW()-3)/3+7),"")</f>
        <v>0</v>
      </c>
      <c r="M519" s="53">
        <f>IF($A518&lt;&gt;"",INDEX([1]Sizer!M:M,(ROW()-3)/3+7),"")</f>
        <v>0</v>
      </c>
      <c r="N519" s="53">
        <f>IF($A518&lt;&gt;"",INDEX([1]Sizer!N:N,(ROW()-3)/3+7),"")</f>
        <v>-2.4782225010455877E-2</v>
      </c>
      <c r="O519" s="53">
        <f>IF($A518&lt;&gt;"",INDEX([1]Sizer!O:O,(ROW()-3)/3+7),"")</f>
        <v>0</v>
      </c>
      <c r="P519" s="53">
        <f>IF($A518&lt;&gt;"",INDEX([1]Sizer!P:P,(ROW()-3)/3+7),"")</f>
        <v>4.8326732673267319E-3</v>
      </c>
      <c r="Q519" s="53">
        <f>IF($A518&lt;&gt;"",INDEX([1]Sizer!Q:Q,(ROW()-3)/3+7),"")</f>
        <v>2.6238836369886557E-2</v>
      </c>
      <c r="R519" s="53">
        <f>IF($A518&lt;&gt;"",INDEX([1]Sizer!R:R,(ROW()-3)/3+7),"")</f>
        <v>2.2359715670024226E-2</v>
      </c>
      <c r="S519" s="53">
        <f>IF($A518&lt;&gt;"",INDEX([1]Sizer!S:S,(ROW()-3)/3+7),"")</f>
        <v>0</v>
      </c>
      <c r="T519" s="53">
        <f>IF($A518&lt;&gt;"",INDEX([1]Sizer!T:T,(ROW()-3)/3+7),"")</f>
        <v>-0.05</v>
      </c>
      <c r="U519" s="53">
        <f>IF($A518&lt;&gt;"",INDEX([1]Sizer!U:U,(ROW()-3)/3+7),"")</f>
        <v>0</v>
      </c>
      <c r="V519" s="53">
        <f>IF($A518&lt;&gt;"",INDEX([1]Sizer!V:V,(ROW()-3)/3+7),"")</f>
        <v>2.5486988255033555E-2</v>
      </c>
      <c r="W519" s="53">
        <f>IF($A518&lt;&gt;"",INDEX([1]Sizer!W:W,(ROW()-3)/3+7),"")</f>
        <v>0</v>
      </c>
      <c r="X519" s="53">
        <f>IF($A518&lt;&gt;"",INDEX([1]Sizer!X:X,(ROW()-3)/3+7),"")</f>
        <v>0</v>
      </c>
      <c r="Y519" s="53">
        <f>IF($A518&lt;&gt;"",INDEX([1]Sizer!Y:Y,(ROW()-3)/3+7),"")</f>
        <v>0</v>
      </c>
      <c r="Z519" s="53">
        <f>IF($A518&lt;&gt;"",INDEX([1]Sizer!Z:Z,(ROW()-3)/3+7),"")</f>
        <v>0</v>
      </c>
      <c r="AA519" s="53">
        <f>IF($A518&lt;&gt;"",SUM($B519:$Z519),"")</f>
        <v>8.5794854230137302E-2</v>
      </c>
    </row>
    <row r="520" spans="1:27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</row>
    <row r="521" spans="1:27" x14ac:dyDescent="0.2">
      <c r="A521" s="59">
        <f>IF(INDEX([1]Sizer!$A:$A,(ROW()-2)/3+7)&lt;&gt;"",INDEX([1]Sizer!$A:$A,(ROW()-2)/3+7),"")</f>
        <v>45496</v>
      </c>
      <c r="B521" s="51">
        <f>IF($A521&lt;&gt;"",INDEX([1]Sizer!EF:EF,(ROW()-2)/3+7),"")</f>
        <v>0</v>
      </c>
      <c r="C521" s="51">
        <f>IF($A521&lt;&gt;"",INDEX([1]Sizer!EG:EG,(ROW()-2)/3+7),"")</f>
        <v>2</v>
      </c>
      <c r="D521" s="51">
        <f>IF($A521&lt;&gt;"",INDEX([1]Sizer!EH:EH,(ROW()-2)/3+7),"")</f>
        <v>0</v>
      </c>
      <c r="E521" s="51">
        <f>IF($A521&lt;&gt;"",INDEX([1]Sizer!EI:EI,(ROW()-2)/3+7),"")</f>
        <v>0</v>
      </c>
      <c r="F521" s="51">
        <f>IF($A521&lt;&gt;"",INDEX([1]Sizer!EJ:EJ,(ROW()-2)/3+7),"")</f>
        <v>0.5</v>
      </c>
      <c r="G521" s="51">
        <f>IF($A521&lt;&gt;"",INDEX([1]Sizer!EK:EK,(ROW()-2)/3+7),"")</f>
        <v>1</v>
      </c>
      <c r="H521" s="51">
        <f>IF($A521&lt;&gt;"",INDEX([1]Sizer!EL:EL,(ROW()-2)/3+7),"")</f>
        <v>0</v>
      </c>
      <c r="I521" s="51">
        <f>IF($A521&lt;&gt;"",INDEX([1]Sizer!EM:EM,(ROW()-2)/3+7),"")</f>
        <v>0.5</v>
      </c>
      <c r="J521" s="51">
        <f>IF($A521&lt;&gt;"",INDEX([1]Sizer!EN:EN,(ROW()-2)/3+7),"")</f>
        <v>0</v>
      </c>
      <c r="K521" s="51">
        <f>IF($A521&lt;&gt;"",INDEX([1]Sizer!EO:EO,(ROW()-2)/3+7),"")</f>
        <v>-0.5</v>
      </c>
      <c r="L521" s="51">
        <f>IF($A521&lt;&gt;"",INDEX([1]Sizer!EP:EP,(ROW()-2)/3+7),"")</f>
        <v>0</v>
      </c>
      <c r="M521" s="51">
        <f>IF($A521&lt;&gt;"",INDEX([1]Sizer!EQ:EQ,(ROW()-2)/3+7),"")</f>
        <v>0</v>
      </c>
      <c r="N521" s="51">
        <f>IF($A521&lt;&gt;"",INDEX([1]Sizer!ER:ER,(ROW()-2)/3+7),"")</f>
        <v>-0.5</v>
      </c>
      <c r="O521" s="51">
        <f>IF($A521&lt;&gt;"",INDEX([1]Sizer!ES:ES,(ROW()-2)/3+7),"")</f>
        <v>0</v>
      </c>
      <c r="P521" s="51">
        <f>IF($A521&lt;&gt;"",INDEX([1]Sizer!ET:ET,(ROW()-2)/3+7),"")</f>
        <v>0.5</v>
      </c>
      <c r="Q521" s="51">
        <f>IF($A521&lt;&gt;"",INDEX([1]Sizer!EU:EU,(ROW()-2)/3+7),"")</f>
        <v>1</v>
      </c>
      <c r="R521" s="51">
        <f>IF($A521&lt;&gt;"",INDEX([1]Sizer!EV:EV,(ROW()-2)/3+7),"")</f>
        <v>3</v>
      </c>
      <c r="S521" s="51">
        <f>IF($A521&lt;&gt;"",INDEX([1]Sizer!EW:EW,(ROW()-2)/3+7),"")</f>
        <v>0</v>
      </c>
      <c r="T521" s="51">
        <f>IF($A521&lt;&gt;"",INDEX([1]Sizer!EX:EX,(ROW()-2)/3+7),"")</f>
        <v>-1</v>
      </c>
      <c r="U521" s="51">
        <f>IF($A521&lt;&gt;"",INDEX([1]Sizer!EY:EY,(ROW()-2)/3+7),"")</f>
        <v>0</v>
      </c>
      <c r="V521" s="51">
        <f>IF($A521&lt;&gt;"",INDEX([1]Sizer!EZ:EZ,(ROW()-2)/3+7),"")</f>
        <v>1</v>
      </c>
      <c r="W521" s="51">
        <f>IF($A521&lt;&gt;"",INDEX([1]Sizer!FA:FA,(ROW()-2)/3+7),"")</f>
        <v>0</v>
      </c>
      <c r="X521" s="51">
        <f>IF($A521&lt;&gt;"",INDEX([1]Sizer!FB:FB,(ROW()-2)/3+7),"")</f>
        <v>0</v>
      </c>
      <c r="Y521" s="51">
        <f>IF($A521&lt;&gt;"",INDEX([1]Sizer!FC:FC,(ROW()-2)/3+7),"")</f>
        <v>0</v>
      </c>
      <c r="Z521" s="51">
        <f>IF($A521&lt;&gt;"",INDEX([1]Sizer!FD:FD,(ROW()-2)/3+7),"")</f>
        <v>0</v>
      </c>
      <c r="AA521" s="52">
        <f>IF($A521&lt;&gt;"",INDEX([1]Sizer!$AB:$AB,(ROW()-2)/3+7)*'[1]Dashboard (Model)'!$U$2,"")</f>
        <v>0.03</v>
      </c>
    </row>
    <row r="522" spans="1:27" x14ac:dyDescent="0.2">
      <c r="A522" s="59"/>
      <c r="B522" s="53">
        <f>IF($A521&lt;&gt;"",INDEX([1]Sizer!B:B,(ROW()-3)/3+7),"")</f>
        <v>0</v>
      </c>
      <c r="C522" s="53">
        <f>IF($A521&lt;&gt;"",INDEX([1]Sizer!C:C,(ROW()-3)/3+7),"")</f>
        <v>2.6763245091164095E-2</v>
      </c>
      <c r="D522" s="53">
        <f>IF($A521&lt;&gt;"",INDEX([1]Sizer!D:D,(ROW()-3)/3+7),"")</f>
        <v>0</v>
      </c>
      <c r="E522" s="53">
        <f>IF($A521&lt;&gt;"",INDEX([1]Sizer!E:E,(ROW()-3)/3+7),"")</f>
        <v>0</v>
      </c>
      <c r="F522" s="53">
        <f>IF($A521&lt;&gt;"",INDEX([1]Sizer!F:F,(ROW()-3)/3+7),"")</f>
        <v>2.0140822569680486E-2</v>
      </c>
      <c r="G522" s="53">
        <f>IF($A521&lt;&gt;"",INDEX([1]Sizer!G:G,(ROW()-3)/3+7),"")</f>
        <v>3.0262665985699697E-2</v>
      </c>
      <c r="H522" s="53">
        <f>IF($A521&lt;&gt;"",INDEX([1]Sizer!H:H,(ROW()-3)/3+7),"")</f>
        <v>0</v>
      </c>
      <c r="I522" s="53">
        <f>IF($A521&lt;&gt;"",INDEX([1]Sizer!I:I,(ROW()-3)/3+7),"")</f>
        <v>1.3306969142259414E-2</v>
      </c>
      <c r="J522" s="53">
        <f>IF($A521&lt;&gt;"",INDEX([1]Sizer!J:J,(ROW()-3)/3+7),"")</f>
        <v>0</v>
      </c>
      <c r="K522" s="53">
        <f>IF($A521&lt;&gt;"",INDEX([1]Sizer!K:K,(ROW()-3)/3+7),"")</f>
        <v>-8.8148371104815864E-3</v>
      </c>
      <c r="L522" s="53">
        <f>IF($A521&lt;&gt;"",INDEX([1]Sizer!L:L,(ROW()-3)/3+7),"")</f>
        <v>0</v>
      </c>
      <c r="M522" s="53">
        <f>IF($A521&lt;&gt;"",INDEX([1]Sizer!M:M,(ROW()-3)/3+7),"")</f>
        <v>0</v>
      </c>
      <c r="N522" s="53">
        <f>IF($A521&lt;&gt;"",INDEX([1]Sizer!N:N,(ROW()-3)/3+7),"")</f>
        <v>-2.4782225010455877E-2</v>
      </c>
      <c r="O522" s="53">
        <f>IF($A521&lt;&gt;"",INDEX([1]Sizer!O:O,(ROW()-3)/3+7),"")</f>
        <v>0</v>
      </c>
      <c r="P522" s="53">
        <f>IF($A521&lt;&gt;"",INDEX([1]Sizer!P:P,(ROW()-3)/3+7),"")</f>
        <v>4.8326732673267319E-3</v>
      </c>
      <c r="Q522" s="53">
        <f>IF($A521&lt;&gt;"",INDEX([1]Sizer!Q:Q,(ROW()-3)/3+7),"")</f>
        <v>2.6238836369886557E-2</v>
      </c>
      <c r="R522" s="53">
        <f>IF($A521&lt;&gt;"",INDEX([1]Sizer!R:R,(ROW()-3)/3+7),"")</f>
        <v>2.2359715670024226E-2</v>
      </c>
      <c r="S522" s="53">
        <f>IF($A521&lt;&gt;"",INDEX([1]Sizer!S:S,(ROW()-3)/3+7),"")</f>
        <v>0</v>
      </c>
      <c r="T522" s="53">
        <f>IF($A521&lt;&gt;"",INDEX([1]Sizer!T:T,(ROW()-3)/3+7),"")</f>
        <v>-0.05</v>
      </c>
      <c r="U522" s="53">
        <f>IF($A521&lt;&gt;"",INDEX([1]Sizer!U:U,(ROW()-3)/3+7),"")</f>
        <v>0</v>
      </c>
      <c r="V522" s="53">
        <f>IF($A521&lt;&gt;"",INDEX([1]Sizer!V:V,(ROW()-3)/3+7),"")</f>
        <v>2.5486988255033555E-2</v>
      </c>
      <c r="W522" s="53">
        <f>IF($A521&lt;&gt;"",INDEX([1]Sizer!W:W,(ROW()-3)/3+7),"")</f>
        <v>0</v>
      </c>
      <c r="X522" s="53">
        <f>IF($A521&lt;&gt;"",INDEX([1]Sizer!X:X,(ROW()-3)/3+7),"")</f>
        <v>0</v>
      </c>
      <c r="Y522" s="53">
        <f>IF($A521&lt;&gt;"",INDEX([1]Sizer!Y:Y,(ROW()-3)/3+7),"")</f>
        <v>0</v>
      </c>
      <c r="Z522" s="53">
        <f>IF($A521&lt;&gt;"",INDEX([1]Sizer!Z:Z,(ROW()-3)/3+7),"")</f>
        <v>0</v>
      </c>
      <c r="AA522" s="53">
        <f>IF($A521&lt;&gt;"",SUM($B522:$Z522),"")</f>
        <v>8.5794854230137302E-2</v>
      </c>
    </row>
    <row r="523" spans="1:27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</row>
    <row r="524" spans="1:27" x14ac:dyDescent="0.2">
      <c r="A524" s="59">
        <f>IF(INDEX([1]Sizer!$A:$A,(ROW()-2)/3+7)&lt;&gt;"",INDEX([1]Sizer!$A:$A,(ROW()-2)/3+7),"")</f>
        <v>45497</v>
      </c>
      <c r="B524" s="51">
        <f>IF($A524&lt;&gt;"",INDEX([1]Sizer!EF:EF,(ROW()-2)/3+7),"")</f>
        <v>0</v>
      </c>
      <c r="C524" s="51">
        <f>IF($A524&lt;&gt;"",INDEX([1]Sizer!EG:EG,(ROW()-2)/3+7),"")</f>
        <v>1</v>
      </c>
      <c r="D524" s="51">
        <f>IF($A524&lt;&gt;"",INDEX([1]Sizer!EH:EH,(ROW()-2)/3+7),"")</f>
        <v>0</v>
      </c>
      <c r="E524" s="51">
        <f>IF($A524&lt;&gt;"",INDEX([1]Sizer!EI:EI,(ROW()-2)/3+7),"")</f>
        <v>0</v>
      </c>
      <c r="F524" s="51">
        <f>IF($A524&lt;&gt;"",INDEX([1]Sizer!EJ:EJ,(ROW()-2)/3+7),"")</f>
        <v>0.5</v>
      </c>
      <c r="G524" s="51">
        <f>IF($A524&lt;&gt;"",INDEX([1]Sizer!EK:EK,(ROW()-2)/3+7),"")</f>
        <v>1</v>
      </c>
      <c r="H524" s="51">
        <f>IF($A524&lt;&gt;"",INDEX([1]Sizer!EL:EL,(ROW()-2)/3+7),"")</f>
        <v>0.5</v>
      </c>
      <c r="I524" s="51">
        <f>IF($A524&lt;&gt;"",INDEX([1]Sizer!EM:EM,(ROW()-2)/3+7),"")</f>
        <v>1</v>
      </c>
      <c r="J524" s="51">
        <f>IF($A524&lt;&gt;"",INDEX([1]Sizer!EN:EN,(ROW()-2)/3+7),"")</f>
        <v>0</v>
      </c>
      <c r="K524" s="51">
        <f>IF($A524&lt;&gt;"",INDEX([1]Sizer!EO:EO,(ROW()-2)/3+7),"")</f>
        <v>-0.5</v>
      </c>
      <c r="L524" s="51">
        <f>IF($A524&lt;&gt;"",INDEX([1]Sizer!EP:EP,(ROW()-2)/3+7),"")</f>
        <v>0</v>
      </c>
      <c r="M524" s="51">
        <f>IF($A524&lt;&gt;"",INDEX([1]Sizer!EQ:EQ,(ROW()-2)/3+7),"")</f>
        <v>0</v>
      </c>
      <c r="N524" s="51">
        <f>IF($A524&lt;&gt;"",INDEX([1]Sizer!ER:ER,(ROW()-2)/3+7),"")</f>
        <v>-0.5</v>
      </c>
      <c r="O524" s="51">
        <f>IF($A524&lt;&gt;"",INDEX([1]Sizer!ES:ES,(ROW()-2)/3+7),"")</f>
        <v>0</v>
      </c>
      <c r="P524" s="51">
        <f>IF($A524&lt;&gt;"",INDEX([1]Sizer!ET:ET,(ROW()-2)/3+7),"")</f>
        <v>0</v>
      </c>
      <c r="Q524" s="51">
        <f>IF($A524&lt;&gt;"",INDEX([1]Sizer!EU:EU,(ROW()-2)/3+7),"")</f>
        <v>1</v>
      </c>
      <c r="R524" s="51">
        <f>IF($A524&lt;&gt;"",INDEX([1]Sizer!EV:EV,(ROW()-2)/3+7),"")</f>
        <v>3</v>
      </c>
      <c r="S524" s="51">
        <f>IF($A524&lt;&gt;"",INDEX([1]Sizer!EW:EW,(ROW()-2)/3+7),"")</f>
        <v>0</v>
      </c>
      <c r="T524" s="51">
        <f>IF($A524&lt;&gt;"",INDEX([1]Sizer!EX:EX,(ROW()-2)/3+7),"")</f>
        <v>-1</v>
      </c>
      <c r="U524" s="51">
        <f>IF($A524&lt;&gt;"",INDEX([1]Sizer!EY:EY,(ROW()-2)/3+7),"")</f>
        <v>0</v>
      </c>
      <c r="V524" s="51">
        <f>IF($A524&lt;&gt;"",INDEX([1]Sizer!EZ:EZ,(ROW()-2)/3+7),"")</f>
        <v>1</v>
      </c>
      <c r="W524" s="51">
        <f>IF($A524&lt;&gt;"",INDEX([1]Sizer!FA:FA,(ROW()-2)/3+7),"")</f>
        <v>0</v>
      </c>
      <c r="X524" s="51">
        <f>IF($A524&lt;&gt;"",INDEX([1]Sizer!FB:FB,(ROW()-2)/3+7),"")</f>
        <v>0</v>
      </c>
      <c r="Y524" s="51">
        <f>IF($A524&lt;&gt;"",INDEX([1]Sizer!FC:FC,(ROW()-2)/3+7),"")</f>
        <v>0</v>
      </c>
      <c r="Z524" s="51">
        <f>IF($A524&lt;&gt;"",INDEX([1]Sizer!FD:FD,(ROW()-2)/3+7),"")</f>
        <v>0</v>
      </c>
      <c r="AA524" s="52">
        <f>IF($A524&lt;&gt;"",INDEX([1]Sizer!$AB:$AB,(ROW()-2)/3+7)*'[1]Dashboard (Model)'!$U$2,"")</f>
        <v>5.5E-2</v>
      </c>
    </row>
    <row r="525" spans="1:27" x14ac:dyDescent="0.2">
      <c r="A525" s="59"/>
      <c r="B525" s="53">
        <f>IF($A524&lt;&gt;"",INDEX([1]Sizer!B:B,(ROW()-3)/3+7),"")</f>
        <v>0</v>
      </c>
      <c r="C525" s="53">
        <f>IF($A524&lt;&gt;"",INDEX([1]Sizer!C:C,(ROW()-3)/3+7),"")</f>
        <v>1.7300361570247932E-2</v>
      </c>
      <c r="D525" s="53">
        <f>IF($A524&lt;&gt;"",INDEX([1]Sizer!D:D,(ROW()-3)/3+7),"")</f>
        <v>0</v>
      </c>
      <c r="E525" s="53">
        <f>IF($A524&lt;&gt;"",INDEX([1]Sizer!E:E,(ROW()-3)/3+7),"")</f>
        <v>0</v>
      </c>
      <c r="F525" s="53">
        <f>IF($A524&lt;&gt;"",INDEX([1]Sizer!F:F,(ROW()-3)/3+7),"")</f>
        <v>2.0140822569680486E-2</v>
      </c>
      <c r="G525" s="53">
        <f>IF($A524&lt;&gt;"",INDEX([1]Sizer!G:G,(ROW()-3)/3+7),"")</f>
        <v>3.0262665985699697E-2</v>
      </c>
      <c r="H525" s="53">
        <f>IF($A524&lt;&gt;"",INDEX([1]Sizer!H:H,(ROW()-3)/3+7),"")</f>
        <v>1.9269273012552299E-2</v>
      </c>
      <c r="I525" s="53">
        <f>IF($A524&lt;&gt;"",INDEX([1]Sizer!I:I,(ROW()-3)/3+7),"")</f>
        <v>3.1893048822714674E-2</v>
      </c>
      <c r="J525" s="53">
        <f>IF($A524&lt;&gt;"",INDEX([1]Sizer!J:J,(ROW()-3)/3+7),"")</f>
        <v>0</v>
      </c>
      <c r="K525" s="53">
        <f>IF($A524&lt;&gt;"",INDEX([1]Sizer!K:K,(ROW()-3)/3+7),"")</f>
        <v>-8.8148371104815864E-3</v>
      </c>
      <c r="L525" s="53">
        <f>IF($A524&lt;&gt;"",INDEX([1]Sizer!L:L,(ROW()-3)/3+7),"")</f>
        <v>0</v>
      </c>
      <c r="M525" s="53">
        <f>IF($A524&lt;&gt;"",INDEX([1]Sizer!M:M,(ROW()-3)/3+7),"")</f>
        <v>0</v>
      </c>
      <c r="N525" s="53">
        <f>IF($A524&lt;&gt;"",INDEX([1]Sizer!N:N,(ROW()-3)/3+7),"")</f>
        <v>-2.4782225010455877E-2</v>
      </c>
      <c r="O525" s="53">
        <f>IF($A524&lt;&gt;"",INDEX([1]Sizer!O:O,(ROW()-3)/3+7),"")</f>
        <v>0</v>
      </c>
      <c r="P525" s="53">
        <f>IF($A524&lt;&gt;"",INDEX([1]Sizer!P:P,(ROW()-3)/3+7),"")</f>
        <v>0</v>
      </c>
      <c r="Q525" s="53">
        <f>IF($A524&lt;&gt;"",INDEX([1]Sizer!Q:Q,(ROW()-3)/3+7),"")</f>
        <v>2.6238836369886557E-2</v>
      </c>
      <c r="R525" s="53">
        <f>IF($A524&lt;&gt;"",INDEX([1]Sizer!R:R,(ROW()-3)/3+7),"")</f>
        <v>2.2359715670024226E-2</v>
      </c>
      <c r="S525" s="53">
        <f>IF($A524&lt;&gt;"",INDEX([1]Sizer!S:S,(ROW()-3)/3+7),"")</f>
        <v>0</v>
      </c>
      <c r="T525" s="53">
        <f>IF($A524&lt;&gt;"",INDEX([1]Sizer!T:T,(ROW()-3)/3+7),"")</f>
        <v>-0.05</v>
      </c>
      <c r="U525" s="53">
        <f>IF($A524&lt;&gt;"",INDEX([1]Sizer!U:U,(ROW()-3)/3+7),"")</f>
        <v>0</v>
      </c>
      <c r="V525" s="53">
        <f>IF($A524&lt;&gt;"",INDEX([1]Sizer!V:V,(ROW()-3)/3+7),"")</f>
        <v>2.5486988255033555E-2</v>
      </c>
      <c r="W525" s="53">
        <f>IF($A524&lt;&gt;"",INDEX([1]Sizer!W:W,(ROW()-3)/3+7),"")</f>
        <v>0</v>
      </c>
      <c r="X525" s="53">
        <f>IF($A524&lt;&gt;"",INDEX([1]Sizer!X:X,(ROW()-3)/3+7),"")</f>
        <v>0</v>
      </c>
      <c r="Y525" s="53">
        <f>IF($A524&lt;&gt;"",INDEX([1]Sizer!Y:Y,(ROW()-3)/3+7),"")</f>
        <v>0</v>
      </c>
      <c r="Z525" s="53">
        <f>IF($A524&lt;&gt;"",INDEX([1]Sizer!Z:Z,(ROW()-3)/3+7),"")</f>
        <v>0</v>
      </c>
      <c r="AA525" s="53">
        <f>IF($A524&lt;&gt;"",SUM($B525:$Z525),"")</f>
        <v>0.10935465013490195</v>
      </c>
    </row>
    <row r="526" spans="1:27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</row>
    <row r="527" spans="1:27" x14ac:dyDescent="0.2">
      <c r="A527" s="59">
        <f>IF(INDEX([1]Sizer!$A:$A,(ROW()-2)/3+7)&lt;&gt;"",INDEX([1]Sizer!$A:$A,(ROW()-2)/3+7),"")</f>
        <v>45498</v>
      </c>
      <c r="B527" s="51">
        <f>IF($A527&lt;&gt;"",INDEX([1]Sizer!EF:EF,(ROW()-2)/3+7),"")</f>
        <v>0</v>
      </c>
      <c r="C527" s="51">
        <f>IF($A527&lt;&gt;"",INDEX([1]Sizer!EG:EG,(ROW()-2)/3+7),"")</f>
        <v>1</v>
      </c>
      <c r="D527" s="51">
        <f>IF($A527&lt;&gt;"",INDEX([1]Sizer!EH:EH,(ROW()-2)/3+7),"")</f>
        <v>3</v>
      </c>
      <c r="E527" s="51">
        <f>IF($A527&lt;&gt;"",INDEX([1]Sizer!EI:EI,(ROW()-2)/3+7),"")</f>
        <v>0</v>
      </c>
      <c r="F527" s="51">
        <f>IF($A527&lt;&gt;"",INDEX([1]Sizer!EJ:EJ,(ROW()-2)/3+7),"")</f>
        <v>0.5</v>
      </c>
      <c r="G527" s="51">
        <f>IF($A527&lt;&gt;"",INDEX([1]Sizer!EK:EK,(ROW()-2)/3+7),"")</f>
        <v>1</v>
      </c>
      <c r="H527" s="51">
        <f>IF($A527&lt;&gt;"",INDEX([1]Sizer!EL:EL,(ROW()-2)/3+7),"")</f>
        <v>0.5</v>
      </c>
      <c r="I527" s="51">
        <f>IF($A527&lt;&gt;"",INDEX([1]Sizer!EM:EM,(ROW()-2)/3+7),"")</f>
        <v>-0.5</v>
      </c>
      <c r="J527" s="51">
        <f>IF($A527&lt;&gt;"",INDEX([1]Sizer!EN:EN,(ROW()-2)/3+7),"")</f>
        <v>0</v>
      </c>
      <c r="K527" s="51">
        <f>IF($A527&lt;&gt;"",INDEX([1]Sizer!EO:EO,(ROW()-2)/3+7),"")</f>
        <v>-0.5</v>
      </c>
      <c r="L527" s="51">
        <f>IF($A527&lt;&gt;"",INDEX([1]Sizer!EP:EP,(ROW()-2)/3+7),"")</f>
        <v>0</v>
      </c>
      <c r="M527" s="51">
        <f>IF($A527&lt;&gt;"",INDEX([1]Sizer!EQ:EQ,(ROW()-2)/3+7),"")</f>
        <v>0</v>
      </c>
      <c r="N527" s="51">
        <f>IF($A527&lt;&gt;"",INDEX([1]Sizer!ER:ER,(ROW()-2)/3+7),"")</f>
        <v>-0.5</v>
      </c>
      <c r="O527" s="51">
        <f>IF($A527&lt;&gt;"",INDEX([1]Sizer!ES:ES,(ROW()-2)/3+7),"")</f>
        <v>0</v>
      </c>
      <c r="P527" s="51">
        <f>IF($A527&lt;&gt;"",INDEX([1]Sizer!ET:ET,(ROW()-2)/3+7),"")</f>
        <v>0.5</v>
      </c>
      <c r="Q527" s="51">
        <f>IF($A527&lt;&gt;"",INDEX([1]Sizer!EU:EU,(ROW()-2)/3+7),"")</f>
        <v>0</v>
      </c>
      <c r="R527" s="51">
        <f>IF($A527&lt;&gt;"",INDEX([1]Sizer!EV:EV,(ROW()-2)/3+7),"")</f>
        <v>3</v>
      </c>
      <c r="S527" s="51">
        <f>IF($A527&lt;&gt;"",INDEX([1]Sizer!EW:EW,(ROW()-2)/3+7),"")</f>
        <v>0</v>
      </c>
      <c r="T527" s="51">
        <f>IF($A527&lt;&gt;"",INDEX([1]Sizer!EX:EX,(ROW()-2)/3+7),"")</f>
        <v>-1</v>
      </c>
      <c r="U527" s="51">
        <f>IF($A527&lt;&gt;"",INDEX([1]Sizer!EY:EY,(ROW()-2)/3+7),"")</f>
        <v>0</v>
      </c>
      <c r="V527" s="51">
        <f>IF($A527&lt;&gt;"",INDEX([1]Sizer!EZ:EZ,(ROW()-2)/3+7),"")</f>
        <v>1</v>
      </c>
      <c r="W527" s="51">
        <f>IF($A527&lt;&gt;"",INDEX([1]Sizer!FA:FA,(ROW()-2)/3+7),"")</f>
        <v>0</v>
      </c>
      <c r="X527" s="51">
        <f>IF($A527&lt;&gt;"",INDEX([1]Sizer!FB:FB,(ROW()-2)/3+7),"")</f>
        <v>0</v>
      </c>
      <c r="Y527" s="51">
        <f>IF($A527&lt;&gt;"",INDEX([1]Sizer!FC:FC,(ROW()-2)/3+7),"")</f>
        <v>0</v>
      </c>
      <c r="Z527" s="51">
        <f>IF($A527&lt;&gt;"",INDEX([1]Sizer!FD:FD,(ROW()-2)/3+7),"")</f>
        <v>0</v>
      </c>
      <c r="AA527" s="52">
        <f>IF($A527&lt;&gt;"",INDEX([1]Sizer!$AB:$AB,(ROW()-2)/3+7)*'[1]Dashboard (Model)'!$U$2,"")</f>
        <v>0.03</v>
      </c>
    </row>
    <row r="528" spans="1:27" x14ac:dyDescent="0.2">
      <c r="A528" s="59"/>
      <c r="B528" s="53">
        <f>IF($A527&lt;&gt;"",INDEX([1]Sizer!B:B,(ROW()-3)/3+7),"")</f>
        <v>0</v>
      </c>
      <c r="C528" s="53">
        <f>IF($A527&lt;&gt;"",INDEX([1]Sizer!C:C,(ROW()-3)/3+7),"")</f>
        <v>1.7300361570247932E-2</v>
      </c>
      <c r="D528" s="53">
        <f>IF($A527&lt;&gt;"",INDEX([1]Sizer!D:D,(ROW()-3)/3+7),"")</f>
        <v>0.05</v>
      </c>
      <c r="E528" s="53">
        <f>IF($A527&lt;&gt;"",INDEX([1]Sizer!E:E,(ROW()-3)/3+7),"")</f>
        <v>0</v>
      </c>
      <c r="F528" s="53">
        <f>IF($A527&lt;&gt;"",INDEX([1]Sizer!F:F,(ROW()-3)/3+7),"")</f>
        <v>2.0140822569680486E-2</v>
      </c>
      <c r="G528" s="53">
        <f>IF($A527&lt;&gt;"",INDEX([1]Sizer!G:G,(ROW()-3)/3+7),"")</f>
        <v>3.0262665985699697E-2</v>
      </c>
      <c r="H528" s="53">
        <f>IF($A527&lt;&gt;"",INDEX([1]Sizer!H:H,(ROW()-3)/3+7),"")</f>
        <v>1.9269273012552299E-2</v>
      </c>
      <c r="I528" s="53">
        <f>IF($A527&lt;&gt;"",INDEX([1]Sizer!I:I,(ROW()-3)/3+7),"")</f>
        <v>-8.8392745844875324E-3</v>
      </c>
      <c r="J528" s="53">
        <f>IF($A527&lt;&gt;"",INDEX([1]Sizer!J:J,(ROW()-3)/3+7),"")</f>
        <v>0</v>
      </c>
      <c r="K528" s="53">
        <f>IF($A527&lt;&gt;"",INDEX([1]Sizer!K:K,(ROW()-3)/3+7),"")</f>
        <v>-8.8148371104815864E-3</v>
      </c>
      <c r="L528" s="53">
        <f>IF($A527&lt;&gt;"",INDEX([1]Sizer!L:L,(ROW()-3)/3+7),"")</f>
        <v>0</v>
      </c>
      <c r="M528" s="53">
        <f>IF($A527&lt;&gt;"",INDEX([1]Sizer!M:M,(ROW()-3)/3+7),"")</f>
        <v>0</v>
      </c>
      <c r="N528" s="53">
        <f>IF($A527&lt;&gt;"",INDEX([1]Sizer!N:N,(ROW()-3)/3+7),"")</f>
        <v>-2.4782225010455877E-2</v>
      </c>
      <c r="O528" s="53">
        <f>IF($A527&lt;&gt;"",INDEX([1]Sizer!O:O,(ROW()-3)/3+7),"")</f>
        <v>0</v>
      </c>
      <c r="P528" s="53">
        <f>IF($A527&lt;&gt;"",INDEX([1]Sizer!P:P,(ROW()-3)/3+7),"")</f>
        <v>4.8513540478905348E-3</v>
      </c>
      <c r="Q528" s="53">
        <f>IF($A527&lt;&gt;"",INDEX([1]Sizer!Q:Q,(ROW()-3)/3+7),"")</f>
        <v>0</v>
      </c>
      <c r="R528" s="53">
        <f>IF($A527&lt;&gt;"",INDEX([1]Sizer!R:R,(ROW()-3)/3+7),"")</f>
        <v>2.2359715670024226E-2</v>
      </c>
      <c r="S528" s="53">
        <f>IF($A527&lt;&gt;"",INDEX([1]Sizer!S:S,(ROW()-3)/3+7),"")</f>
        <v>0</v>
      </c>
      <c r="T528" s="53">
        <f>IF($A527&lt;&gt;"",INDEX([1]Sizer!T:T,(ROW()-3)/3+7),"")</f>
        <v>-0.05</v>
      </c>
      <c r="U528" s="53">
        <f>IF($A527&lt;&gt;"",INDEX([1]Sizer!U:U,(ROW()-3)/3+7),"")</f>
        <v>0</v>
      </c>
      <c r="V528" s="53">
        <f>IF($A527&lt;&gt;"",INDEX([1]Sizer!V:V,(ROW()-3)/3+7),"")</f>
        <v>2.5486988255033555E-2</v>
      </c>
      <c r="W528" s="53">
        <f>IF($A527&lt;&gt;"",INDEX([1]Sizer!W:W,(ROW()-3)/3+7),"")</f>
        <v>0</v>
      </c>
      <c r="X528" s="53">
        <f>IF($A527&lt;&gt;"",INDEX([1]Sizer!X:X,(ROW()-3)/3+7),"")</f>
        <v>0</v>
      </c>
      <c r="Y528" s="53">
        <f>IF($A527&lt;&gt;"",INDEX([1]Sizer!Y:Y,(ROW()-3)/3+7),"")</f>
        <v>0</v>
      </c>
      <c r="Z528" s="53">
        <f>IF($A527&lt;&gt;"",INDEX([1]Sizer!Z:Z,(ROW()-3)/3+7),"")</f>
        <v>0</v>
      </c>
      <c r="AA528" s="53">
        <f>IF($A527&lt;&gt;"",SUM($B528:$Z528),"")</f>
        <v>9.7234844405703735E-2</v>
      </c>
    </row>
    <row r="529" spans="1:27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</row>
    <row r="530" spans="1:27" x14ac:dyDescent="0.2">
      <c r="A530" s="59">
        <f>IF(INDEX([1]Sizer!$A:$A,(ROW()-2)/3+7)&lt;&gt;"",INDEX([1]Sizer!$A:$A,(ROW()-2)/3+7),"")</f>
        <v>45499</v>
      </c>
      <c r="B530" s="51">
        <f>IF($A530&lt;&gt;"",INDEX([1]Sizer!EF:EF,(ROW()-2)/3+7),"")</f>
        <v>0</v>
      </c>
      <c r="C530" s="51">
        <f>IF($A530&lt;&gt;"",INDEX([1]Sizer!EG:EG,(ROW()-2)/3+7),"")</f>
        <v>1</v>
      </c>
      <c r="D530" s="51">
        <f>IF($A530&lt;&gt;"",INDEX([1]Sizer!EH:EH,(ROW()-2)/3+7),"")</f>
        <v>3</v>
      </c>
      <c r="E530" s="51">
        <f>IF($A530&lt;&gt;"",INDEX([1]Sizer!EI:EI,(ROW()-2)/3+7),"")</f>
        <v>0</v>
      </c>
      <c r="F530" s="51">
        <f>IF($A530&lt;&gt;"",INDEX([1]Sizer!EJ:EJ,(ROW()-2)/3+7),"")</f>
        <v>0.5</v>
      </c>
      <c r="G530" s="51">
        <f>IF($A530&lt;&gt;"",INDEX([1]Sizer!EK:EK,(ROW()-2)/3+7),"")</f>
        <v>1</v>
      </c>
      <c r="H530" s="51">
        <f>IF($A530&lt;&gt;"",INDEX([1]Sizer!EL:EL,(ROW()-2)/3+7),"")</f>
        <v>0</v>
      </c>
      <c r="I530" s="51">
        <f>IF($A530&lt;&gt;"",INDEX([1]Sizer!EM:EM,(ROW()-2)/3+7),"")</f>
        <v>-0.5</v>
      </c>
      <c r="J530" s="51">
        <f>IF($A530&lt;&gt;"",INDEX([1]Sizer!EN:EN,(ROW()-2)/3+7),"")</f>
        <v>0</v>
      </c>
      <c r="K530" s="51">
        <f>IF($A530&lt;&gt;"",INDEX([1]Sizer!EO:EO,(ROW()-2)/3+7),"")</f>
        <v>-0.5</v>
      </c>
      <c r="L530" s="51">
        <f>IF($A530&lt;&gt;"",INDEX([1]Sizer!EP:EP,(ROW()-2)/3+7),"")</f>
        <v>0</v>
      </c>
      <c r="M530" s="51">
        <f>IF($A530&lt;&gt;"",INDEX([1]Sizer!EQ:EQ,(ROW()-2)/3+7),"")</f>
        <v>0</v>
      </c>
      <c r="N530" s="51">
        <f>IF($A530&lt;&gt;"",INDEX([1]Sizer!ER:ER,(ROW()-2)/3+7),"")</f>
        <v>-0.5</v>
      </c>
      <c r="O530" s="51">
        <f>IF($A530&lt;&gt;"",INDEX([1]Sizer!ES:ES,(ROW()-2)/3+7),"")</f>
        <v>0</v>
      </c>
      <c r="P530" s="51">
        <f>IF($A530&lt;&gt;"",INDEX([1]Sizer!ET:ET,(ROW()-2)/3+7),"")</f>
        <v>0.5</v>
      </c>
      <c r="Q530" s="51">
        <f>IF($A530&lt;&gt;"",INDEX([1]Sizer!EU:EU,(ROW()-2)/3+7),"")</f>
        <v>1.5</v>
      </c>
      <c r="R530" s="51">
        <f>IF($A530&lt;&gt;"",INDEX([1]Sizer!EV:EV,(ROW()-2)/3+7),"")</f>
        <v>3</v>
      </c>
      <c r="S530" s="51">
        <f>IF($A530&lt;&gt;"",INDEX([1]Sizer!EW:EW,(ROW()-2)/3+7),"")</f>
        <v>0</v>
      </c>
      <c r="T530" s="51">
        <f>IF($A530&lt;&gt;"",INDEX([1]Sizer!EX:EX,(ROW()-2)/3+7),"")</f>
        <v>-1</v>
      </c>
      <c r="U530" s="51">
        <f>IF($A530&lt;&gt;"",INDEX([1]Sizer!EY:EY,(ROW()-2)/3+7),"")</f>
        <v>0</v>
      </c>
      <c r="V530" s="51">
        <f>IF($A530&lt;&gt;"",INDEX([1]Sizer!EZ:EZ,(ROW()-2)/3+7),"")</f>
        <v>1</v>
      </c>
      <c r="W530" s="51">
        <f>IF($A530&lt;&gt;"",INDEX([1]Sizer!FA:FA,(ROW()-2)/3+7),"")</f>
        <v>0</v>
      </c>
      <c r="X530" s="51">
        <f>IF($A530&lt;&gt;"",INDEX([1]Sizer!FB:FB,(ROW()-2)/3+7),"")</f>
        <v>0</v>
      </c>
      <c r="Y530" s="51">
        <f>IF($A530&lt;&gt;"",INDEX([1]Sizer!FC:FC,(ROW()-2)/3+7),"")</f>
        <v>0</v>
      </c>
      <c r="Z530" s="51">
        <f>IF($A530&lt;&gt;"",INDEX([1]Sizer!FD:FD,(ROW()-2)/3+7),"")</f>
        <v>0</v>
      </c>
      <c r="AA530" s="52">
        <f>IF($A530&lt;&gt;"",INDEX([1]Sizer!$AB:$AB,(ROW()-2)/3+7)*'[1]Dashboard (Model)'!$U$2,"")</f>
        <v>0.03</v>
      </c>
    </row>
    <row r="531" spans="1:27" x14ac:dyDescent="0.2">
      <c r="A531" s="59"/>
      <c r="B531" s="53">
        <f>IF($A530&lt;&gt;"",INDEX([1]Sizer!B:B,(ROW()-3)/3+7),"")</f>
        <v>0</v>
      </c>
      <c r="C531" s="53">
        <f>IF($A530&lt;&gt;"",INDEX([1]Sizer!C:C,(ROW()-3)/3+7),"")</f>
        <v>1.7300361570247932E-2</v>
      </c>
      <c r="D531" s="53">
        <f>IF($A530&lt;&gt;"",INDEX([1]Sizer!D:D,(ROW()-3)/3+7),"")</f>
        <v>0.05</v>
      </c>
      <c r="E531" s="53">
        <f>IF($A530&lt;&gt;"",INDEX([1]Sizer!E:E,(ROW()-3)/3+7),"")</f>
        <v>0</v>
      </c>
      <c r="F531" s="53">
        <f>IF($A530&lt;&gt;"",INDEX([1]Sizer!F:F,(ROW()-3)/3+7),"")</f>
        <v>2.0140822569680486E-2</v>
      </c>
      <c r="G531" s="53">
        <f>IF($A530&lt;&gt;"",INDEX([1]Sizer!G:G,(ROW()-3)/3+7),"")</f>
        <v>3.0262665985699697E-2</v>
      </c>
      <c r="H531" s="53">
        <f>IF($A530&lt;&gt;"",INDEX([1]Sizer!H:H,(ROW()-3)/3+7),"")</f>
        <v>0</v>
      </c>
      <c r="I531" s="53">
        <f>IF($A530&lt;&gt;"",INDEX([1]Sizer!I:I,(ROW()-3)/3+7),"")</f>
        <v>-8.8392745844875324E-3</v>
      </c>
      <c r="J531" s="53">
        <f>IF($A530&lt;&gt;"",INDEX([1]Sizer!J:J,(ROW()-3)/3+7),"")</f>
        <v>0</v>
      </c>
      <c r="K531" s="53">
        <f>IF($A530&lt;&gt;"",INDEX([1]Sizer!K:K,(ROW()-3)/3+7),"")</f>
        <v>-8.8148371104815864E-3</v>
      </c>
      <c r="L531" s="53">
        <f>IF($A530&lt;&gt;"",INDEX([1]Sizer!L:L,(ROW()-3)/3+7),"")</f>
        <v>0</v>
      </c>
      <c r="M531" s="53">
        <f>IF($A530&lt;&gt;"",INDEX([1]Sizer!M:M,(ROW()-3)/3+7),"")</f>
        <v>0</v>
      </c>
      <c r="N531" s="53">
        <f>IF($A530&lt;&gt;"",INDEX([1]Sizer!N:N,(ROW()-3)/3+7),"")</f>
        <v>-2.4782225010455877E-2</v>
      </c>
      <c r="O531" s="53">
        <f>IF($A530&lt;&gt;"",INDEX([1]Sizer!O:O,(ROW()-3)/3+7),"")</f>
        <v>0</v>
      </c>
      <c r="P531" s="53">
        <f>IF($A530&lt;&gt;"",INDEX([1]Sizer!P:P,(ROW()-3)/3+7),"")</f>
        <v>4.8513540478905348E-3</v>
      </c>
      <c r="Q531" s="53">
        <f>IF($A530&lt;&gt;"",INDEX([1]Sizer!Q:Q,(ROW()-3)/3+7),"")</f>
        <v>2.6408943514644349E-2</v>
      </c>
      <c r="R531" s="53">
        <f>IF($A530&lt;&gt;"",INDEX([1]Sizer!R:R,(ROW()-3)/3+7),"")</f>
        <v>2.2359715670024226E-2</v>
      </c>
      <c r="S531" s="53">
        <f>IF($A530&lt;&gt;"",INDEX([1]Sizer!S:S,(ROW()-3)/3+7),"")</f>
        <v>0</v>
      </c>
      <c r="T531" s="53">
        <f>IF($A530&lt;&gt;"",INDEX([1]Sizer!T:T,(ROW()-3)/3+7),"")</f>
        <v>-0.05</v>
      </c>
      <c r="U531" s="53">
        <f>IF($A530&lt;&gt;"",INDEX([1]Sizer!U:U,(ROW()-3)/3+7),"")</f>
        <v>0</v>
      </c>
      <c r="V531" s="53">
        <f>IF($A530&lt;&gt;"",INDEX([1]Sizer!V:V,(ROW()-3)/3+7),"")</f>
        <v>2.5486988255033555E-2</v>
      </c>
      <c r="W531" s="53">
        <f>IF($A530&lt;&gt;"",INDEX([1]Sizer!W:W,(ROW()-3)/3+7),"")</f>
        <v>0</v>
      </c>
      <c r="X531" s="53">
        <f>IF($A530&lt;&gt;"",INDEX([1]Sizer!X:X,(ROW()-3)/3+7),"")</f>
        <v>0</v>
      </c>
      <c r="Y531" s="53">
        <f>IF($A530&lt;&gt;"",INDEX([1]Sizer!Y:Y,(ROW()-3)/3+7),"")</f>
        <v>0</v>
      </c>
      <c r="Z531" s="53">
        <f>IF($A530&lt;&gt;"",INDEX([1]Sizer!Z:Z,(ROW()-3)/3+7),"")</f>
        <v>0</v>
      </c>
      <c r="AA531" s="53">
        <f>IF($A530&lt;&gt;"",SUM($B531:$Z531),"")</f>
        <v>0.10437451490779578</v>
      </c>
    </row>
    <row r="532" spans="1:27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</row>
    <row r="533" spans="1:27" x14ac:dyDescent="0.2">
      <c r="A533" s="59">
        <f>IF(INDEX([1]Sizer!$A:$A,(ROW()-2)/3+7)&lt;&gt;"",INDEX([1]Sizer!$A:$A,(ROW()-2)/3+7),"")</f>
        <v>45502</v>
      </c>
      <c r="B533" s="51">
        <f>IF($A533&lt;&gt;"",INDEX([1]Sizer!EF:EF,(ROW()-2)/3+7),"")</f>
        <v>0</v>
      </c>
      <c r="C533" s="51">
        <f>IF($A533&lt;&gt;"",INDEX([1]Sizer!EG:EG,(ROW()-2)/3+7),"")</f>
        <v>1</v>
      </c>
      <c r="D533" s="51">
        <f>IF($A533&lt;&gt;"",INDEX([1]Sizer!EH:EH,(ROW()-2)/3+7),"")</f>
        <v>3</v>
      </c>
      <c r="E533" s="51">
        <f>IF($A533&lt;&gt;"",INDEX([1]Sizer!EI:EI,(ROW()-2)/3+7),"")</f>
        <v>0</v>
      </c>
      <c r="F533" s="51">
        <f>IF($A533&lt;&gt;"",INDEX([1]Sizer!EJ:EJ,(ROW()-2)/3+7),"")</f>
        <v>0.5</v>
      </c>
      <c r="G533" s="51">
        <f>IF($A533&lt;&gt;"",INDEX([1]Sizer!EK:EK,(ROW()-2)/3+7),"")</f>
        <v>1</v>
      </c>
      <c r="H533" s="51">
        <f>IF($A533&lt;&gt;"",INDEX([1]Sizer!EL:EL,(ROW()-2)/3+7),"")</f>
        <v>0</v>
      </c>
      <c r="I533" s="51">
        <f>IF($A533&lt;&gt;"",INDEX([1]Sizer!EM:EM,(ROW()-2)/3+7),"")</f>
        <v>-1</v>
      </c>
      <c r="J533" s="51">
        <f>IF($A533&lt;&gt;"",INDEX([1]Sizer!EN:EN,(ROW()-2)/3+7),"")</f>
        <v>0</v>
      </c>
      <c r="K533" s="51">
        <f>IF($A533&lt;&gt;"",INDEX([1]Sizer!EO:EO,(ROW()-2)/3+7),"")</f>
        <v>-0.5</v>
      </c>
      <c r="L533" s="51">
        <f>IF($A533&lt;&gt;"",INDEX([1]Sizer!EP:EP,(ROW()-2)/3+7),"")</f>
        <v>0</v>
      </c>
      <c r="M533" s="51">
        <f>IF($A533&lt;&gt;"",INDEX([1]Sizer!EQ:EQ,(ROW()-2)/3+7),"")</f>
        <v>0</v>
      </c>
      <c r="N533" s="51">
        <f>IF($A533&lt;&gt;"",INDEX([1]Sizer!ER:ER,(ROW()-2)/3+7),"")</f>
        <v>-0.5</v>
      </c>
      <c r="O533" s="51">
        <f>IF($A533&lt;&gt;"",INDEX([1]Sizer!ES:ES,(ROW()-2)/3+7),"")</f>
        <v>0</v>
      </c>
      <c r="P533" s="51">
        <f>IF($A533&lt;&gt;"",INDEX([1]Sizer!ET:ET,(ROW()-2)/3+7),"")</f>
        <v>0.5</v>
      </c>
      <c r="Q533" s="51">
        <f>IF($A533&lt;&gt;"",INDEX([1]Sizer!EU:EU,(ROW()-2)/3+7),"")</f>
        <v>1.5</v>
      </c>
      <c r="R533" s="51">
        <f>IF($A533&lt;&gt;"",INDEX([1]Sizer!EV:EV,(ROW()-2)/3+7),"")</f>
        <v>3</v>
      </c>
      <c r="S533" s="51">
        <f>IF($A533&lt;&gt;"",INDEX([1]Sizer!EW:EW,(ROW()-2)/3+7),"")</f>
        <v>0</v>
      </c>
      <c r="T533" s="51">
        <f>IF($A533&lt;&gt;"",INDEX([1]Sizer!EX:EX,(ROW()-2)/3+7),"")</f>
        <v>-1</v>
      </c>
      <c r="U533" s="51">
        <f>IF($A533&lt;&gt;"",INDEX([1]Sizer!EY:EY,(ROW()-2)/3+7),"")</f>
        <v>0</v>
      </c>
      <c r="V533" s="51">
        <f>IF($A533&lt;&gt;"",INDEX([1]Sizer!EZ:EZ,(ROW()-2)/3+7),"")</f>
        <v>1</v>
      </c>
      <c r="W533" s="51">
        <f>IF($A533&lt;&gt;"",INDEX([1]Sizer!FA:FA,(ROW()-2)/3+7),"")</f>
        <v>0</v>
      </c>
      <c r="X533" s="51">
        <f>IF($A533&lt;&gt;"",INDEX([1]Sizer!FB:FB,(ROW()-2)/3+7),"")</f>
        <v>0</v>
      </c>
      <c r="Y533" s="51">
        <f>IF($A533&lt;&gt;"",INDEX([1]Sizer!FC:FC,(ROW()-2)/3+7),"")</f>
        <v>0</v>
      </c>
      <c r="Z533" s="51">
        <f>IF($A533&lt;&gt;"",INDEX([1]Sizer!FD:FD,(ROW()-2)/3+7),"")</f>
        <v>0</v>
      </c>
      <c r="AA533" s="52">
        <f>IF($A533&lt;&gt;"",INDEX([1]Sizer!$AB:$AB,(ROW()-2)/3+7)*'[1]Dashboard (Model)'!$U$2,"")</f>
        <v>0.03</v>
      </c>
    </row>
    <row r="534" spans="1:27" x14ac:dyDescent="0.2">
      <c r="A534" s="59"/>
      <c r="B534" s="53">
        <f>IF($A533&lt;&gt;"",INDEX([1]Sizer!B:B,(ROW()-3)/3+7),"")</f>
        <v>0</v>
      </c>
      <c r="C534" s="53">
        <f>IF($A533&lt;&gt;"",INDEX([1]Sizer!C:C,(ROW()-3)/3+7),"")</f>
        <v>1.7300361570247932E-2</v>
      </c>
      <c r="D534" s="53">
        <f>IF($A533&lt;&gt;"",INDEX([1]Sizer!D:D,(ROW()-3)/3+7),"")</f>
        <v>0.05</v>
      </c>
      <c r="E534" s="53">
        <f>IF($A533&lt;&gt;"",INDEX([1]Sizer!E:E,(ROW()-3)/3+7),"")</f>
        <v>0</v>
      </c>
      <c r="F534" s="53">
        <f>IF($A533&lt;&gt;"",INDEX([1]Sizer!F:F,(ROW()-3)/3+7),"")</f>
        <v>2.0140822569680486E-2</v>
      </c>
      <c r="G534" s="53">
        <f>IF($A533&lt;&gt;"",INDEX([1]Sizer!G:G,(ROW()-3)/3+7),"")</f>
        <v>3.0262665985699697E-2</v>
      </c>
      <c r="H534" s="53">
        <f>IF($A533&lt;&gt;"",INDEX([1]Sizer!H:H,(ROW()-3)/3+7),"")</f>
        <v>0</v>
      </c>
      <c r="I534" s="53">
        <f>IF($A533&lt;&gt;"",INDEX([1]Sizer!I:I,(ROW()-3)/3+7),"")</f>
        <v>-1.7477195121951221E-2</v>
      </c>
      <c r="J534" s="53">
        <f>IF($A533&lt;&gt;"",INDEX([1]Sizer!J:J,(ROW()-3)/3+7),"")</f>
        <v>0</v>
      </c>
      <c r="K534" s="53">
        <f>IF($A533&lt;&gt;"",INDEX([1]Sizer!K:K,(ROW()-3)/3+7),"")</f>
        <v>-8.8148371104815864E-3</v>
      </c>
      <c r="L534" s="53">
        <f>IF($A533&lt;&gt;"",INDEX([1]Sizer!L:L,(ROW()-3)/3+7),"")</f>
        <v>0</v>
      </c>
      <c r="M534" s="53">
        <f>IF($A533&lt;&gt;"",INDEX([1]Sizer!M:M,(ROW()-3)/3+7),"")</f>
        <v>0</v>
      </c>
      <c r="N534" s="53">
        <f>IF($A533&lt;&gt;"",INDEX([1]Sizer!N:N,(ROW()-3)/3+7),"")</f>
        <v>-2.4782225010455877E-2</v>
      </c>
      <c r="O534" s="53">
        <f>IF($A533&lt;&gt;"",INDEX([1]Sizer!O:O,(ROW()-3)/3+7),"")</f>
        <v>0</v>
      </c>
      <c r="P534" s="53">
        <f>IF($A533&lt;&gt;"",INDEX([1]Sizer!P:P,(ROW()-3)/3+7),"")</f>
        <v>4.8513540478905348E-3</v>
      </c>
      <c r="Q534" s="53">
        <f>IF($A533&lt;&gt;"",INDEX([1]Sizer!Q:Q,(ROW()-3)/3+7),"")</f>
        <v>2.6408943514644349E-2</v>
      </c>
      <c r="R534" s="53">
        <f>IF($A533&lt;&gt;"",INDEX([1]Sizer!R:R,(ROW()-3)/3+7),"")</f>
        <v>2.2359715670024226E-2</v>
      </c>
      <c r="S534" s="53">
        <f>IF($A533&lt;&gt;"",INDEX([1]Sizer!S:S,(ROW()-3)/3+7),"")</f>
        <v>0</v>
      </c>
      <c r="T534" s="53">
        <f>IF($A533&lt;&gt;"",INDEX([1]Sizer!T:T,(ROW()-3)/3+7),"")</f>
        <v>-0.05</v>
      </c>
      <c r="U534" s="53">
        <f>IF($A533&lt;&gt;"",INDEX([1]Sizer!U:U,(ROW()-3)/3+7),"")</f>
        <v>0</v>
      </c>
      <c r="V534" s="53">
        <f>IF($A533&lt;&gt;"",INDEX([1]Sizer!V:V,(ROW()-3)/3+7),"")</f>
        <v>2.5486988255033555E-2</v>
      </c>
      <c r="W534" s="53">
        <f>IF($A533&lt;&gt;"",INDEX([1]Sizer!W:W,(ROW()-3)/3+7),"")</f>
        <v>0</v>
      </c>
      <c r="X534" s="53">
        <f>IF($A533&lt;&gt;"",INDEX([1]Sizer!X:X,(ROW()-3)/3+7),"")</f>
        <v>0</v>
      </c>
      <c r="Y534" s="53">
        <f>IF($A533&lt;&gt;"",INDEX([1]Sizer!Y:Y,(ROW()-3)/3+7),"")</f>
        <v>0</v>
      </c>
      <c r="Z534" s="53">
        <f>IF($A533&lt;&gt;"",INDEX([1]Sizer!Z:Z,(ROW()-3)/3+7),"")</f>
        <v>0</v>
      </c>
      <c r="AA534" s="53">
        <f>IF($A533&lt;&gt;"",SUM($B534:$Z534),"")</f>
        <v>9.5736594370332079E-2</v>
      </c>
    </row>
    <row r="535" spans="1:27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</row>
    <row r="536" spans="1:27" x14ac:dyDescent="0.2">
      <c r="A536" s="59">
        <f>IF(INDEX([1]Sizer!$A:$A,(ROW()-2)/3+7)&lt;&gt;"",INDEX([1]Sizer!$A:$A,(ROW()-2)/3+7),"")</f>
        <v>45503</v>
      </c>
      <c r="B536" s="51">
        <f>IF($A536&lt;&gt;"",INDEX([1]Sizer!EF:EF,(ROW()-2)/3+7),"")</f>
        <v>0</v>
      </c>
      <c r="C536" s="51">
        <f>IF($A536&lt;&gt;"",INDEX([1]Sizer!EG:EG,(ROW()-2)/3+7),"")</f>
        <v>1</v>
      </c>
      <c r="D536" s="51">
        <f>IF($A536&lt;&gt;"",INDEX([1]Sizer!EH:EH,(ROW()-2)/3+7),"")</f>
        <v>2.5</v>
      </c>
      <c r="E536" s="51">
        <f>IF($A536&lt;&gt;"",INDEX([1]Sizer!EI:EI,(ROW()-2)/3+7),"")</f>
        <v>0</v>
      </c>
      <c r="F536" s="51">
        <f>IF($A536&lt;&gt;"",INDEX([1]Sizer!EJ:EJ,(ROW()-2)/3+7),"")</f>
        <v>0.5</v>
      </c>
      <c r="G536" s="51">
        <f>IF($A536&lt;&gt;"",INDEX([1]Sizer!EK:EK,(ROW()-2)/3+7),"")</f>
        <v>1</v>
      </c>
      <c r="H536" s="51">
        <f>IF($A536&lt;&gt;"",INDEX([1]Sizer!EL:EL,(ROW()-2)/3+7),"")</f>
        <v>0</v>
      </c>
      <c r="I536" s="51">
        <f>IF($A536&lt;&gt;"",INDEX([1]Sizer!EM:EM,(ROW()-2)/3+7),"")</f>
        <v>-0.5</v>
      </c>
      <c r="J536" s="51">
        <f>IF($A536&lt;&gt;"",INDEX([1]Sizer!EN:EN,(ROW()-2)/3+7),"")</f>
        <v>0</v>
      </c>
      <c r="K536" s="51">
        <f>IF($A536&lt;&gt;"",INDEX([1]Sizer!EO:EO,(ROW()-2)/3+7),"")</f>
        <v>0</v>
      </c>
      <c r="L536" s="51">
        <f>IF($A536&lt;&gt;"",INDEX([1]Sizer!EP:EP,(ROW()-2)/3+7),"")</f>
        <v>0</v>
      </c>
      <c r="M536" s="51">
        <f>IF($A536&lt;&gt;"",INDEX([1]Sizer!EQ:EQ,(ROW()-2)/3+7),"")</f>
        <v>0</v>
      </c>
      <c r="N536" s="51">
        <f>IF($A536&lt;&gt;"",INDEX([1]Sizer!ER:ER,(ROW()-2)/3+7),"")</f>
        <v>-0.5</v>
      </c>
      <c r="O536" s="51">
        <f>IF($A536&lt;&gt;"",INDEX([1]Sizer!ES:ES,(ROW()-2)/3+7),"")</f>
        <v>0</v>
      </c>
      <c r="P536" s="51">
        <f>IF($A536&lt;&gt;"",INDEX([1]Sizer!ET:ET,(ROW()-2)/3+7),"")</f>
        <v>0.5</v>
      </c>
      <c r="Q536" s="51">
        <f>IF($A536&lt;&gt;"",INDEX([1]Sizer!EU:EU,(ROW()-2)/3+7),"")</f>
        <v>1.5</v>
      </c>
      <c r="R536" s="51">
        <f>IF($A536&lt;&gt;"",INDEX([1]Sizer!EV:EV,(ROW()-2)/3+7),"")</f>
        <v>3</v>
      </c>
      <c r="S536" s="51">
        <f>IF($A536&lt;&gt;"",INDEX([1]Sizer!EW:EW,(ROW()-2)/3+7),"")</f>
        <v>0</v>
      </c>
      <c r="T536" s="51">
        <f>IF($A536&lt;&gt;"",INDEX([1]Sizer!EX:EX,(ROW()-2)/3+7),"")</f>
        <v>-1</v>
      </c>
      <c r="U536" s="51">
        <f>IF($A536&lt;&gt;"",INDEX([1]Sizer!EY:EY,(ROW()-2)/3+7),"")</f>
        <v>0</v>
      </c>
      <c r="V536" s="51">
        <f>IF($A536&lt;&gt;"",INDEX([1]Sizer!EZ:EZ,(ROW()-2)/3+7),"")</f>
        <v>2.5</v>
      </c>
      <c r="W536" s="51">
        <f>IF($A536&lt;&gt;"",INDEX([1]Sizer!FA:FA,(ROW()-2)/3+7),"")</f>
        <v>0</v>
      </c>
      <c r="X536" s="51">
        <f>IF($A536&lt;&gt;"",INDEX([1]Sizer!FB:FB,(ROW()-2)/3+7),"")</f>
        <v>0</v>
      </c>
      <c r="Y536" s="51">
        <f>IF($A536&lt;&gt;"",INDEX([1]Sizer!FC:FC,(ROW()-2)/3+7),"")</f>
        <v>0</v>
      </c>
      <c r="Z536" s="51">
        <f>IF($A536&lt;&gt;"",INDEX([1]Sizer!FD:FD,(ROW()-2)/3+7),"")</f>
        <v>0</v>
      </c>
      <c r="AA536" s="52">
        <f>IF($A536&lt;&gt;"",INDEX([1]Sizer!$AB:$AB,(ROW()-2)/3+7)*'[1]Dashboard (Model)'!$U$2,"")</f>
        <v>0.03</v>
      </c>
    </row>
    <row r="537" spans="1:27" x14ac:dyDescent="0.2">
      <c r="A537" s="59"/>
      <c r="B537" s="53">
        <f>IF($A536&lt;&gt;"",INDEX([1]Sizer!B:B,(ROW()-3)/3+7),"")</f>
        <v>0</v>
      </c>
      <c r="C537" s="53">
        <f>IF($A536&lt;&gt;"",INDEX([1]Sizer!C:C,(ROW()-3)/3+7),"")</f>
        <v>1.7300361570247932E-2</v>
      </c>
      <c r="D537" s="53">
        <f>IF($A536&lt;&gt;"",INDEX([1]Sizer!D:D,(ROW()-3)/3+7),"")</f>
        <v>0.05</v>
      </c>
      <c r="E537" s="53">
        <f>IF($A536&lt;&gt;"",INDEX([1]Sizer!E:E,(ROW()-3)/3+7),"")</f>
        <v>0</v>
      </c>
      <c r="F537" s="53">
        <f>IF($A536&lt;&gt;"",INDEX([1]Sizer!F:F,(ROW()-3)/3+7),"")</f>
        <v>2.0140822569680486E-2</v>
      </c>
      <c r="G537" s="53">
        <f>IF($A536&lt;&gt;"",INDEX([1]Sizer!G:G,(ROW()-3)/3+7),"")</f>
        <v>3.0262665985699697E-2</v>
      </c>
      <c r="H537" s="53">
        <f>IF($A536&lt;&gt;"",INDEX([1]Sizer!H:H,(ROW()-3)/3+7),"")</f>
        <v>0</v>
      </c>
      <c r="I537" s="53">
        <f>IF($A536&lt;&gt;"",INDEX([1]Sizer!I:I,(ROW()-3)/3+7),"")</f>
        <v>-9.5779344073647875E-3</v>
      </c>
      <c r="J537" s="53">
        <f>IF($A536&lt;&gt;"",INDEX([1]Sizer!J:J,(ROW()-3)/3+7),"")</f>
        <v>0</v>
      </c>
      <c r="K537" s="53">
        <f>IF($A536&lt;&gt;"",INDEX([1]Sizer!K:K,(ROW()-3)/3+7),"")</f>
        <v>0</v>
      </c>
      <c r="L537" s="53">
        <f>IF($A536&lt;&gt;"",INDEX([1]Sizer!L:L,(ROW()-3)/3+7),"")</f>
        <v>0</v>
      </c>
      <c r="M537" s="53">
        <f>IF($A536&lt;&gt;"",INDEX([1]Sizer!M:M,(ROW()-3)/3+7),"")</f>
        <v>0</v>
      </c>
      <c r="N537" s="53">
        <f>IF($A536&lt;&gt;"",INDEX([1]Sizer!N:N,(ROW()-3)/3+7),"")</f>
        <v>-2.4782225010455877E-2</v>
      </c>
      <c r="O537" s="53">
        <f>IF($A536&lt;&gt;"",INDEX([1]Sizer!O:O,(ROW()-3)/3+7),"")</f>
        <v>0</v>
      </c>
      <c r="P537" s="53">
        <f>IF($A536&lt;&gt;"",INDEX([1]Sizer!P:P,(ROW()-3)/3+7),"")</f>
        <v>4.8513540478905348E-3</v>
      </c>
      <c r="Q537" s="53">
        <f>IF($A536&lt;&gt;"",INDEX([1]Sizer!Q:Q,(ROW()-3)/3+7),"")</f>
        <v>2.6408943514644349E-2</v>
      </c>
      <c r="R537" s="53">
        <f>IF($A536&lt;&gt;"",INDEX([1]Sizer!R:R,(ROW()-3)/3+7),"")</f>
        <v>2.2359715670024226E-2</v>
      </c>
      <c r="S537" s="53">
        <f>IF($A536&lt;&gt;"",INDEX([1]Sizer!S:S,(ROW()-3)/3+7),"")</f>
        <v>0</v>
      </c>
      <c r="T537" s="53">
        <f>IF($A536&lt;&gt;"",INDEX([1]Sizer!T:T,(ROW()-3)/3+7),"")</f>
        <v>-0.05</v>
      </c>
      <c r="U537" s="53">
        <f>IF($A536&lt;&gt;"",INDEX([1]Sizer!U:U,(ROW()-3)/3+7),"")</f>
        <v>0</v>
      </c>
      <c r="V537" s="53">
        <f>IF($A536&lt;&gt;"",INDEX([1]Sizer!V:V,(ROW()-3)/3+7),"")</f>
        <v>4.2150025320729242E-2</v>
      </c>
      <c r="W537" s="53">
        <f>IF($A536&lt;&gt;"",INDEX([1]Sizer!W:W,(ROW()-3)/3+7),"")</f>
        <v>0</v>
      </c>
      <c r="X537" s="53">
        <f>IF($A536&lt;&gt;"",INDEX([1]Sizer!X:X,(ROW()-3)/3+7),"")</f>
        <v>0</v>
      </c>
      <c r="Y537" s="53">
        <f>IF($A536&lt;&gt;"",INDEX([1]Sizer!Y:Y,(ROW()-3)/3+7),"")</f>
        <v>0</v>
      </c>
      <c r="Z537" s="53">
        <f>IF($A536&lt;&gt;"",INDEX([1]Sizer!Z:Z,(ROW()-3)/3+7),"")</f>
        <v>0</v>
      </c>
      <c r="AA537" s="53">
        <f>IF($A536&lt;&gt;"",SUM($B537:$Z537),"")</f>
        <v>0.12911372926109579</v>
      </c>
    </row>
    <row r="538" spans="1:27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</row>
    <row r="539" spans="1:27" x14ac:dyDescent="0.2">
      <c r="A539" s="59">
        <f>IF(INDEX([1]Sizer!$A:$A,(ROW()-2)/3+7)&lt;&gt;"",INDEX([1]Sizer!$A:$A,(ROW()-2)/3+7),"")</f>
        <v>45504</v>
      </c>
      <c r="B539" s="51">
        <f>IF($A539&lt;&gt;"",INDEX([1]Sizer!EF:EF,(ROW()-2)/3+7),"")</f>
        <v>0</v>
      </c>
      <c r="C539" s="51">
        <f>IF($A539&lt;&gt;"",INDEX([1]Sizer!EG:EG,(ROW()-2)/3+7),"")</f>
        <v>1</v>
      </c>
      <c r="D539" s="51">
        <f>IF($A539&lt;&gt;"",INDEX([1]Sizer!EH:EH,(ROW()-2)/3+7),"")</f>
        <v>2.5</v>
      </c>
      <c r="E539" s="51">
        <f>IF($A539&lt;&gt;"",INDEX([1]Sizer!EI:EI,(ROW()-2)/3+7),"")</f>
        <v>0</v>
      </c>
      <c r="F539" s="51">
        <f>IF($A539&lt;&gt;"",INDEX([1]Sizer!EJ:EJ,(ROW()-2)/3+7),"")</f>
        <v>0.5</v>
      </c>
      <c r="G539" s="51">
        <f>IF($A539&lt;&gt;"",INDEX([1]Sizer!EK:EK,(ROW()-2)/3+7),"")</f>
        <v>1</v>
      </c>
      <c r="H539" s="51">
        <f>IF($A539&lt;&gt;"",INDEX([1]Sizer!EL:EL,(ROW()-2)/3+7),"")</f>
        <v>0</v>
      </c>
      <c r="I539" s="51">
        <f>IF($A539&lt;&gt;"",INDEX([1]Sizer!EM:EM,(ROW()-2)/3+7),"")</f>
        <v>-1</v>
      </c>
      <c r="J539" s="51">
        <f>IF($A539&lt;&gt;"",INDEX([1]Sizer!EN:EN,(ROW()-2)/3+7),"")</f>
        <v>0</v>
      </c>
      <c r="K539" s="51">
        <f>IF($A539&lt;&gt;"",INDEX([1]Sizer!EO:EO,(ROW()-2)/3+7),"")</f>
        <v>-0.5</v>
      </c>
      <c r="L539" s="51">
        <f>IF($A539&lt;&gt;"",INDEX([1]Sizer!EP:EP,(ROW()-2)/3+7),"")</f>
        <v>0</v>
      </c>
      <c r="M539" s="51">
        <f>IF($A539&lt;&gt;"",INDEX([1]Sizer!EQ:EQ,(ROW()-2)/3+7),"")</f>
        <v>0</v>
      </c>
      <c r="N539" s="51">
        <f>IF($A539&lt;&gt;"",INDEX([1]Sizer!ER:ER,(ROW()-2)/3+7),"")</f>
        <v>-0.5</v>
      </c>
      <c r="O539" s="51">
        <f>IF($A539&lt;&gt;"",INDEX([1]Sizer!ES:ES,(ROW()-2)/3+7),"")</f>
        <v>0</v>
      </c>
      <c r="P539" s="51">
        <f>IF($A539&lt;&gt;"",INDEX([1]Sizer!ET:ET,(ROW()-2)/3+7),"")</f>
        <v>0.5</v>
      </c>
      <c r="Q539" s="51">
        <f>IF($A539&lt;&gt;"",INDEX([1]Sizer!EU:EU,(ROW()-2)/3+7),"")</f>
        <v>1</v>
      </c>
      <c r="R539" s="51">
        <f>IF($A539&lt;&gt;"",INDEX([1]Sizer!EV:EV,(ROW()-2)/3+7),"")</f>
        <v>3</v>
      </c>
      <c r="S539" s="51">
        <f>IF($A539&lt;&gt;"",INDEX([1]Sizer!EW:EW,(ROW()-2)/3+7),"")</f>
        <v>0</v>
      </c>
      <c r="T539" s="51">
        <f>IF($A539&lt;&gt;"",INDEX([1]Sizer!EX:EX,(ROW()-2)/3+7),"")</f>
        <v>-1</v>
      </c>
      <c r="U539" s="51">
        <f>IF($A539&lt;&gt;"",INDEX([1]Sizer!EY:EY,(ROW()-2)/3+7),"")</f>
        <v>-0.5</v>
      </c>
      <c r="V539" s="51">
        <f>IF($A539&lt;&gt;"",INDEX([1]Sizer!EZ:EZ,(ROW()-2)/3+7),"")</f>
        <v>3</v>
      </c>
      <c r="W539" s="51">
        <f>IF($A539&lt;&gt;"",INDEX([1]Sizer!FA:FA,(ROW()-2)/3+7),"")</f>
        <v>0</v>
      </c>
      <c r="X539" s="51">
        <f>IF($A539&lt;&gt;"",INDEX([1]Sizer!FB:FB,(ROW()-2)/3+7),"")</f>
        <v>0</v>
      </c>
      <c r="Y539" s="51">
        <f>IF($A539&lt;&gt;"",INDEX([1]Sizer!FC:FC,(ROW()-2)/3+7),"")</f>
        <v>0</v>
      </c>
      <c r="Z539" s="51">
        <f>IF($A539&lt;&gt;"",INDEX([1]Sizer!FD:FD,(ROW()-2)/3+7),"")</f>
        <v>0</v>
      </c>
      <c r="AA539" s="52">
        <f>IF($A539&lt;&gt;"",INDEX([1]Sizer!$AB:$AB,(ROW()-2)/3+7)*'[1]Dashboard (Model)'!$U$2,"")</f>
        <v>0.03</v>
      </c>
    </row>
    <row r="540" spans="1:27" x14ac:dyDescent="0.2">
      <c r="A540" s="59"/>
      <c r="B540" s="53">
        <f>IF($A539&lt;&gt;"",INDEX([1]Sizer!B:B,(ROW()-3)/3+7),"")</f>
        <v>0</v>
      </c>
      <c r="C540" s="53">
        <f>IF($A539&lt;&gt;"",INDEX([1]Sizer!C:C,(ROW()-3)/3+7),"")</f>
        <v>1.7300361570247932E-2</v>
      </c>
      <c r="D540" s="53">
        <f>IF($A539&lt;&gt;"",INDEX([1]Sizer!D:D,(ROW()-3)/3+7),"")</f>
        <v>0.05</v>
      </c>
      <c r="E540" s="53">
        <f>IF($A539&lt;&gt;"",INDEX([1]Sizer!E:E,(ROW()-3)/3+7),"")</f>
        <v>0</v>
      </c>
      <c r="F540" s="53">
        <f>IF($A539&lt;&gt;"",INDEX([1]Sizer!F:F,(ROW()-3)/3+7),"")</f>
        <v>2.0140822569680486E-2</v>
      </c>
      <c r="G540" s="53">
        <f>IF($A539&lt;&gt;"",INDEX([1]Sizer!G:G,(ROW()-3)/3+7),"")</f>
        <v>3.0262665985699697E-2</v>
      </c>
      <c r="H540" s="53">
        <f>IF($A539&lt;&gt;"",INDEX([1]Sizer!H:H,(ROW()-3)/3+7),"")</f>
        <v>0</v>
      </c>
      <c r="I540" s="53">
        <f>IF($A539&lt;&gt;"",INDEX([1]Sizer!I:I,(ROW()-3)/3+7),"")</f>
        <v>-1.7559721254355402E-2</v>
      </c>
      <c r="J540" s="53">
        <f>IF($A539&lt;&gt;"",INDEX([1]Sizer!J:J,(ROW()-3)/3+7),"")</f>
        <v>0</v>
      </c>
      <c r="K540" s="53">
        <f>IF($A539&lt;&gt;"",INDEX([1]Sizer!K:K,(ROW()-3)/3+7),"")</f>
        <v>-1.3807232876712329E-2</v>
      </c>
      <c r="L540" s="53">
        <f>IF($A539&lt;&gt;"",INDEX([1]Sizer!L:L,(ROW()-3)/3+7),"")</f>
        <v>0</v>
      </c>
      <c r="M540" s="53">
        <f>IF($A539&lt;&gt;"",INDEX([1]Sizer!M:M,(ROW()-3)/3+7),"")</f>
        <v>0</v>
      </c>
      <c r="N540" s="53">
        <f>IF($A539&lt;&gt;"",INDEX([1]Sizer!N:N,(ROW()-3)/3+7),"")</f>
        <v>-2.4782225010455877E-2</v>
      </c>
      <c r="O540" s="53">
        <f>IF($A539&lt;&gt;"",INDEX([1]Sizer!O:O,(ROW()-3)/3+7),"")</f>
        <v>0</v>
      </c>
      <c r="P540" s="53">
        <f>IF($A539&lt;&gt;"",INDEX([1]Sizer!P:P,(ROW()-3)/3+7),"")</f>
        <v>4.8513540478905348E-3</v>
      </c>
      <c r="Q540" s="53">
        <f>IF($A539&lt;&gt;"",INDEX([1]Sizer!Q:Q,(ROW()-3)/3+7),"")</f>
        <v>1.7342188575361319E-2</v>
      </c>
      <c r="R540" s="53">
        <f>IF($A539&lt;&gt;"",INDEX([1]Sizer!R:R,(ROW()-3)/3+7),"")</f>
        <v>2.2359715670024226E-2</v>
      </c>
      <c r="S540" s="53">
        <f>IF($A539&lt;&gt;"",INDEX([1]Sizer!S:S,(ROW()-3)/3+7),"")</f>
        <v>0</v>
      </c>
      <c r="T540" s="53">
        <f>IF($A539&lt;&gt;"",INDEX([1]Sizer!T:T,(ROW()-3)/3+7),"")</f>
        <v>-0.05</v>
      </c>
      <c r="U540" s="53">
        <f>IF($A539&lt;&gt;"",INDEX([1]Sizer!U:U,(ROW()-3)/3+7),"")</f>
        <v>-1.0695331069609508E-2</v>
      </c>
      <c r="V540" s="53">
        <f>IF($A539&lt;&gt;"",INDEX([1]Sizer!V:V,(ROW()-3)/3+7),"")</f>
        <v>0.05</v>
      </c>
      <c r="W540" s="53">
        <f>IF($A539&lt;&gt;"",INDEX([1]Sizer!W:W,(ROW()-3)/3+7),"")</f>
        <v>0</v>
      </c>
      <c r="X540" s="53">
        <f>IF($A539&lt;&gt;"",INDEX([1]Sizer!X:X,(ROW()-3)/3+7),"")</f>
        <v>0</v>
      </c>
      <c r="Y540" s="53">
        <f>IF($A539&lt;&gt;"",INDEX([1]Sizer!Y:Y,(ROW()-3)/3+7),"")</f>
        <v>0</v>
      </c>
      <c r="Z540" s="53">
        <f>IF($A539&lt;&gt;"",INDEX([1]Sizer!Z:Z,(ROW()-3)/3+7),"")</f>
        <v>0</v>
      </c>
      <c r="AA540" s="53">
        <f>IF($A539&lt;&gt;"",SUM($B540:$Z540),"")</f>
        <v>9.5412598207771093E-2</v>
      </c>
    </row>
    <row r="541" spans="1:27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</row>
    <row r="542" spans="1:27" x14ac:dyDescent="0.2">
      <c r="A542" s="59">
        <f>IF(INDEX([1]Sizer!$A:$A,(ROW()-2)/3+7)&lt;&gt;"",INDEX([1]Sizer!$A:$A,(ROW()-2)/3+7),"")</f>
        <v>45505</v>
      </c>
      <c r="B542" s="51">
        <f>IF($A542&lt;&gt;"",INDEX([1]Sizer!EF:EF,(ROW()-2)/3+7),"")</f>
        <v>0</v>
      </c>
      <c r="C542" s="51">
        <f>IF($A542&lt;&gt;"",INDEX([1]Sizer!EG:EG,(ROW()-2)/3+7),"")</f>
        <v>1</v>
      </c>
      <c r="D542" s="51">
        <f>IF($A542&lt;&gt;"",INDEX([1]Sizer!EH:EH,(ROW()-2)/3+7),"")</f>
        <v>2.5</v>
      </c>
      <c r="E542" s="51">
        <f>IF($A542&lt;&gt;"",INDEX([1]Sizer!EI:EI,(ROW()-2)/3+7),"")</f>
        <v>0</v>
      </c>
      <c r="F542" s="51">
        <f>IF($A542&lt;&gt;"",INDEX([1]Sizer!EJ:EJ,(ROW()-2)/3+7),"")</f>
        <v>0.5</v>
      </c>
      <c r="G542" s="51">
        <f>IF($A542&lt;&gt;"",INDEX([1]Sizer!EK:EK,(ROW()-2)/3+7),"")</f>
        <v>1</v>
      </c>
      <c r="H542" s="51">
        <f>IF($A542&lt;&gt;"",INDEX([1]Sizer!EL:EL,(ROW()-2)/3+7),"")</f>
        <v>0</v>
      </c>
      <c r="I542" s="51">
        <f>IF($A542&lt;&gt;"",INDEX([1]Sizer!EM:EM,(ROW()-2)/3+7),"")</f>
        <v>-1</v>
      </c>
      <c r="J542" s="51">
        <f>IF($A542&lt;&gt;"",INDEX([1]Sizer!EN:EN,(ROW()-2)/3+7),"")</f>
        <v>0</v>
      </c>
      <c r="K542" s="51">
        <f>IF($A542&lt;&gt;"",INDEX([1]Sizer!EO:EO,(ROW()-2)/3+7),"")</f>
        <v>-0.5</v>
      </c>
      <c r="L542" s="51">
        <f>IF($A542&lt;&gt;"",INDEX([1]Sizer!EP:EP,(ROW()-2)/3+7),"")</f>
        <v>0</v>
      </c>
      <c r="M542" s="51">
        <f>IF($A542&lt;&gt;"",INDEX([1]Sizer!EQ:EQ,(ROW()-2)/3+7),"")</f>
        <v>0</v>
      </c>
      <c r="N542" s="51">
        <f>IF($A542&lt;&gt;"",INDEX([1]Sizer!ER:ER,(ROW()-2)/3+7),"")</f>
        <v>-0.5</v>
      </c>
      <c r="O542" s="51">
        <f>IF($A542&lt;&gt;"",INDEX([1]Sizer!ES:ES,(ROW()-2)/3+7),"")</f>
        <v>0</v>
      </c>
      <c r="P542" s="51">
        <f>IF($A542&lt;&gt;"",INDEX([1]Sizer!ET:ET,(ROW()-2)/3+7),"")</f>
        <v>1</v>
      </c>
      <c r="Q542" s="51">
        <f>IF($A542&lt;&gt;"",INDEX([1]Sizer!EU:EU,(ROW()-2)/3+7),"")</f>
        <v>1.5</v>
      </c>
      <c r="R542" s="51">
        <f>IF($A542&lt;&gt;"",INDEX([1]Sizer!EV:EV,(ROW()-2)/3+7),"")</f>
        <v>3</v>
      </c>
      <c r="S542" s="51">
        <f>IF($A542&lt;&gt;"",INDEX([1]Sizer!EW:EW,(ROW()-2)/3+7),"")</f>
        <v>0</v>
      </c>
      <c r="T542" s="51">
        <f>IF($A542&lt;&gt;"",INDEX([1]Sizer!EX:EX,(ROW()-2)/3+7),"")</f>
        <v>-1</v>
      </c>
      <c r="U542" s="51">
        <f>IF($A542&lt;&gt;"",INDEX([1]Sizer!EY:EY,(ROW()-2)/3+7),"")</f>
        <v>-0.5</v>
      </c>
      <c r="V542" s="51">
        <f>IF($A542&lt;&gt;"",INDEX([1]Sizer!EZ:EZ,(ROW()-2)/3+7),"")</f>
        <v>2.5</v>
      </c>
      <c r="W542" s="51">
        <f>IF($A542&lt;&gt;"",INDEX([1]Sizer!FA:FA,(ROW()-2)/3+7),"")</f>
        <v>0</v>
      </c>
      <c r="X542" s="51">
        <f>IF($A542&lt;&gt;"",INDEX([1]Sizer!FB:FB,(ROW()-2)/3+7),"")</f>
        <v>0</v>
      </c>
      <c r="Y542" s="51">
        <f>IF($A542&lt;&gt;"",INDEX([1]Sizer!FC:FC,(ROW()-2)/3+7),"")</f>
        <v>0</v>
      </c>
      <c r="Z542" s="51">
        <f>IF($A542&lt;&gt;"",INDEX([1]Sizer!FD:FD,(ROW()-2)/3+7),"")</f>
        <v>0</v>
      </c>
      <c r="AA542" s="52">
        <f>IF($A542&lt;&gt;"",INDEX([1]Sizer!$AB:$AB,(ROW()-2)/3+7)*'[1]Dashboard (Model)'!$U$2,"")</f>
        <v>0.03</v>
      </c>
    </row>
    <row r="543" spans="1:27" x14ac:dyDescent="0.2">
      <c r="A543" s="59"/>
      <c r="B543" s="53">
        <f>IF($A542&lt;&gt;"",INDEX([1]Sizer!B:B,(ROW()-3)/3+7),"")</f>
        <v>0</v>
      </c>
      <c r="C543" s="53">
        <f>IF($A542&lt;&gt;"",INDEX([1]Sizer!C:C,(ROW()-3)/3+7),"")</f>
        <v>1.7300361570247932E-2</v>
      </c>
      <c r="D543" s="53">
        <f>IF($A542&lt;&gt;"",INDEX([1]Sizer!D:D,(ROW()-3)/3+7),"")</f>
        <v>0.05</v>
      </c>
      <c r="E543" s="53">
        <f>IF($A542&lt;&gt;"",INDEX([1]Sizer!E:E,(ROW()-3)/3+7),"")</f>
        <v>0</v>
      </c>
      <c r="F543" s="53">
        <f>IF($A542&lt;&gt;"",INDEX([1]Sizer!F:F,(ROW()-3)/3+7),"")</f>
        <v>2.0140822569680486E-2</v>
      </c>
      <c r="G543" s="53">
        <f>IF($A542&lt;&gt;"",INDEX([1]Sizer!G:G,(ROW()-3)/3+7),"")</f>
        <v>3.0262665985699697E-2</v>
      </c>
      <c r="H543" s="53">
        <f>IF($A542&lt;&gt;"",INDEX([1]Sizer!H:H,(ROW()-3)/3+7),"")</f>
        <v>0</v>
      </c>
      <c r="I543" s="53">
        <f>IF($A542&lt;&gt;"",INDEX([1]Sizer!I:I,(ROW()-3)/3+7),"")</f>
        <v>-1.7559721254355402E-2</v>
      </c>
      <c r="J543" s="53">
        <f>IF($A542&lt;&gt;"",INDEX([1]Sizer!J:J,(ROW()-3)/3+7),"")</f>
        <v>0</v>
      </c>
      <c r="K543" s="53">
        <f>IF($A542&lt;&gt;"",INDEX([1]Sizer!K:K,(ROW()-3)/3+7),"")</f>
        <v>-1.3807232876712329E-2</v>
      </c>
      <c r="L543" s="53">
        <f>IF($A542&lt;&gt;"",INDEX([1]Sizer!L:L,(ROW()-3)/3+7),"")</f>
        <v>0</v>
      </c>
      <c r="M543" s="53">
        <f>IF($A542&lt;&gt;"",INDEX([1]Sizer!M:M,(ROW()-3)/3+7),"")</f>
        <v>0</v>
      </c>
      <c r="N543" s="53">
        <f>IF($A542&lt;&gt;"",INDEX([1]Sizer!N:N,(ROW()-3)/3+7),"")</f>
        <v>-2.4782225010455877E-2</v>
      </c>
      <c r="O543" s="53">
        <f>IF($A542&lt;&gt;"",INDEX([1]Sizer!O:O,(ROW()-3)/3+7),"")</f>
        <v>0</v>
      </c>
      <c r="P543" s="53">
        <f>IF($A542&lt;&gt;"",INDEX([1]Sizer!P:P,(ROW()-3)/3+7),"")</f>
        <v>9.9164909197422355E-3</v>
      </c>
      <c r="Q543" s="53">
        <f>IF($A542&lt;&gt;"",INDEX([1]Sizer!Q:Q,(ROW()-3)/3+7),"")</f>
        <v>2.5900552533151981E-2</v>
      </c>
      <c r="R543" s="53">
        <f>IF($A542&lt;&gt;"",INDEX([1]Sizer!R:R,(ROW()-3)/3+7),"")</f>
        <v>2.2359715670024226E-2</v>
      </c>
      <c r="S543" s="53">
        <f>IF($A542&lt;&gt;"",INDEX([1]Sizer!S:S,(ROW()-3)/3+7),"")</f>
        <v>0</v>
      </c>
      <c r="T543" s="53">
        <f>IF($A542&lt;&gt;"",INDEX([1]Sizer!T:T,(ROW()-3)/3+7),"")</f>
        <v>-0.05</v>
      </c>
      <c r="U543" s="53">
        <f>IF($A542&lt;&gt;"",INDEX([1]Sizer!U:U,(ROW()-3)/3+7),"")</f>
        <v>-1.0695331069609508E-2</v>
      </c>
      <c r="V543" s="53">
        <f>IF($A542&lt;&gt;"",INDEX([1]Sizer!V:V,(ROW()-3)/3+7),"")</f>
        <v>4.1353705211726377E-2</v>
      </c>
      <c r="W543" s="53">
        <f>IF($A542&lt;&gt;"",INDEX([1]Sizer!W:W,(ROW()-3)/3+7),"")</f>
        <v>0</v>
      </c>
      <c r="X543" s="53">
        <f>IF($A542&lt;&gt;"",INDEX([1]Sizer!X:X,(ROW()-3)/3+7),"")</f>
        <v>0</v>
      </c>
      <c r="Y543" s="53">
        <f>IF($A542&lt;&gt;"",INDEX([1]Sizer!Y:Y,(ROW()-3)/3+7),"")</f>
        <v>0</v>
      </c>
      <c r="Z543" s="53">
        <f>IF($A542&lt;&gt;"",INDEX([1]Sizer!Z:Z,(ROW()-3)/3+7),"")</f>
        <v>0</v>
      </c>
      <c r="AA543" s="53">
        <f>IF($A542&lt;&gt;"",SUM($B543:$Z543),"")</f>
        <v>0.10038980424913985</v>
      </c>
    </row>
    <row r="544" spans="1:27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</row>
    <row r="545" spans="1:27" x14ac:dyDescent="0.2">
      <c r="A545" s="59">
        <f>IF(INDEX([1]Sizer!$A:$A,(ROW()-2)/3+7)&lt;&gt;"",INDEX([1]Sizer!$A:$A,(ROW()-2)/3+7),"")</f>
        <v>45506</v>
      </c>
      <c r="B545" s="51">
        <f>IF($A545&lt;&gt;"",INDEX([1]Sizer!EF:EF,(ROW()-2)/3+7),"")</f>
        <v>0</v>
      </c>
      <c r="C545" s="51">
        <f>IF($A545&lt;&gt;"",INDEX([1]Sizer!EG:EG,(ROW()-2)/3+7),"")</f>
        <v>1</v>
      </c>
      <c r="D545" s="51">
        <f>IF($A545&lt;&gt;"",INDEX([1]Sizer!EH:EH,(ROW()-2)/3+7),"")</f>
        <v>2.5</v>
      </c>
      <c r="E545" s="51">
        <f>IF($A545&lt;&gt;"",INDEX([1]Sizer!EI:EI,(ROW()-2)/3+7),"")</f>
        <v>0</v>
      </c>
      <c r="F545" s="51">
        <f>IF($A545&lt;&gt;"",INDEX([1]Sizer!EJ:EJ,(ROW()-2)/3+7),"")</f>
        <v>0</v>
      </c>
      <c r="G545" s="51">
        <f>IF($A545&lt;&gt;"",INDEX([1]Sizer!EK:EK,(ROW()-2)/3+7),"")</f>
        <v>1</v>
      </c>
      <c r="H545" s="51">
        <f>IF($A545&lt;&gt;"",INDEX([1]Sizer!EL:EL,(ROW()-2)/3+7),"")</f>
        <v>0</v>
      </c>
      <c r="I545" s="51">
        <f>IF($A545&lt;&gt;"",INDEX([1]Sizer!EM:EM,(ROW()-2)/3+7),"")</f>
        <v>-1.5</v>
      </c>
      <c r="J545" s="51">
        <f>IF($A545&lt;&gt;"",INDEX([1]Sizer!EN:EN,(ROW()-2)/3+7),"")</f>
        <v>0</v>
      </c>
      <c r="K545" s="51">
        <f>IF($A545&lt;&gt;"",INDEX([1]Sizer!EO:EO,(ROW()-2)/3+7),"")</f>
        <v>-0.5</v>
      </c>
      <c r="L545" s="51">
        <f>IF($A545&lt;&gt;"",INDEX([1]Sizer!EP:EP,(ROW()-2)/3+7),"")</f>
        <v>0.5</v>
      </c>
      <c r="M545" s="51">
        <f>IF($A545&lt;&gt;"",INDEX([1]Sizer!EQ:EQ,(ROW()-2)/3+7),"")</f>
        <v>0</v>
      </c>
      <c r="N545" s="51">
        <f>IF($A545&lt;&gt;"",INDEX([1]Sizer!ER:ER,(ROW()-2)/3+7),"")</f>
        <v>-0.5</v>
      </c>
      <c r="O545" s="51">
        <f>IF($A545&lt;&gt;"",INDEX([1]Sizer!ES:ES,(ROW()-2)/3+7),"")</f>
        <v>0</v>
      </c>
      <c r="P545" s="51">
        <f>IF($A545&lt;&gt;"",INDEX([1]Sizer!ET:ET,(ROW()-2)/3+7),"")</f>
        <v>1</v>
      </c>
      <c r="Q545" s="51">
        <f>IF($A545&lt;&gt;"",INDEX([1]Sizer!EU:EU,(ROW()-2)/3+7),"")</f>
        <v>1.5</v>
      </c>
      <c r="R545" s="51">
        <f>IF($A545&lt;&gt;"",INDEX([1]Sizer!EV:EV,(ROW()-2)/3+7),"")</f>
        <v>3</v>
      </c>
      <c r="S545" s="51">
        <f>IF($A545&lt;&gt;"",INDEX([1]Sizer!EW:EW,(ROW()-2)/3+7),"")</f>
        <v>0</v>
      </c>
      <c r="T545" s="51">
        <f>IF($A545&lt;&gt;"",INDEX([1]Sizer!EX:EX,(ROW()-2)/3+7),"")</f>
        <v>-1</v>
      </c>
      <c r="U545" s="51">
        <f>IF($A545&lt;&gt;"",INDEX([1]Sizer!EY:EY,(ROW()-2)/3+7),"")</f>
        <v>-0.5</v>
      </c>
      <c r="V545" s="51">
        <f>IF($A545&lt;&gt;"",INDEX([1]Sizer!EZ:EZ,(ROW()-2)/3+7),"")</f>
        <v>2.5</v>
      </c>
      <c r="W545" s="51">
        <f>IF($A545&lt;&gt;"",INDEX([1]Sizer!FA:FA,(ROW()-2)/3+7),"")</f>
        <v>0</v>
      </c>
      <c r="X545" s="51">
        <f>IF($A545&lt;&gt;"",INDEX([1]Sizer!FB:FB,(ROW()-2)/3+7),"")</f>
        <v>0</v>
      </c>
      <c r="Y545" s="51">
        <f>IF($A545&lt;&gt;"",INDEX([1]Sizer!FC:FC,(ROW()-2)/3+7),"")</f>
        <v>0</v>
      </c>
      <c r="Z545" s="51">
        <f>IF($A545&lt;&gt;"",INDEX([1]Sizer!FD:FD,(ROW()-2)/3+7),"")</f>
        <v>0</v>
      </c>
      <c r="AA545" s="52">
        <f>IF($A545&lt;&gt;"",INDEX([1]Sizer!$AB:$AB,(ROW()-2)/3+7)*'[1]Dashboard (Model)'!$U$2,"")</f>
        <v>0.03</v>
      </c>
    </row>
    <row r="546" spans="1:27" x14ac:dyDescent="0.2">
      <c r="A546" s="59"/>
      <c r="B546" s="53">
        <f>IF($A545&lt;&gt;"",INDEX([1]Sizer!B:B,(ROW()-3)/3+7),"")</f>
        <v>0</v>
      </c>
      <c r="C546" s="53">
        <f>IF($A545&lt;&gt;"",INDEX([1]Sizer!C:C,(ROW()-3)/3+7),"")</f>
        <v>1.7300361570247932E-2</v>
      </c>
      <c r="D546" s="53">
        <f>IF($A545&lt;&gt;"",INDEX([1]Sizer!D:D,(ROW()-3)/3+7),"")</f>
        <v>0.05</v>
      </c>
      <c r="E546" s="53">
        <f>IF($A545&lt;&gt;"",INDEX([1]Sizer!E:E,(ROW()-3)/3+7),"")</f>
        <v>0</v>
      </c>
      <c r="F546" s="53">
        <f>IF($A545&lt;&gt;"",INDEX([1]Sizer!F:F,(ROW()-3)/3+7),"")</f>
        <v>0</v>
      </c>
      <c r="G546" s="53">
        <f>IF($A545&lt;&gt;"",INDEX([1]Sizer!G:G,(ROW()-3)/3+7),"")</f>
        <v>3.0262665985699697E-2</v>
      </c>
      <c r="H546" s="53">
        <f>IF($A545&lt;&gt;"",INDEX([1]Sizer!H:H,(ROW()-3)/3+7),"")</f>
        <v>0</v>
      </c>
      <c r="I546" s="53">
        <f>IF($A545&lt;&gt;"",INDEX([1]Sizer!I:I,(ROW()-3)/3+7),"")</f>
        <v>-2.666767061281337E-2</v>
      </c>
      <c r="J546" s="53">
        <f>IF($A545&lt;&gt;"",INDEX([1]Sizer!J:J,(ROW()-3)/3+7),"")</f>
        <v>0</v>
      </c>
      <c r="K546" s="53">
        <f>IF($A545&lt;&gt;"",INDEX([1]Sizer!K:K,(ROW()-3)/3+7),"")</f>
        <v>-1.3807232876712329E-2</v>
      </c>
      <c r="L546" s="53">
        <f>IF($A545&lt;&gt;"",INDEX([1]Sizer!L:L,(ROW()-3)/3+7),"")</f>
        <v>1.3227901554404144E-2</v>
      </c>
      <c r="M546" s="53">
        <f>IF($A545&lt;&gt;"",INDEX([1]Sizer!M:M,(ROW()-3)/3+7),"")</f>
        <v>0</v>
      </c>
      <c r="N546" s="53">
        <f>IF($A545&lt;&gt;"",INDEX([1]Sizer!N:N,(ROW()-3)/3+7),"")</f>
        <v>-2.4782225010455877E-2</v>
      </c>
      <c r="O546" s="53">
        <f>IF($A545&lt;&gt;"",INDEX([1]Sizer!O:O,(ROW()-3)/3+7),"")</f>
        <v>0</v>
      </c>
      <c r="P546" s="53">
        <f>IF($A545&lt;&gt;"",INDEX([1]Sizer!P:P,(ROW()-3)/3+7),"")</f>
        <v>9.9164909197422355E-3</v>
      </c>
      <c r="Q546" s="53">
        <f>IF($A545&lt;&gt;"",INDEX([1]Sizer!Q:Q,(ROW()-3)/3+7),"")</f>
        <v>2.5900552533151981E-2</v>
      </c>
      <c r="R546" s="53">
        <f>IF($A545&lt;&gt;"",INDEX([1]Sizer!R:R,(ROW()-3)/3+7),"")</f>
        <v>2.2359715670024226E-2</v>
      </c>
      <c r="S546" s="53">
        <f>IF($A545&lt;&gt;"",INDEX([1]Sizer!S:S,(ROW()-3)/3+7),"")</f>
        <v>0</v>
      </c>
      <c r="T546" s="53">
        <f>IF($A545&lt;&gt;"",INDEX([1]Sizer!T:T,(ROW()-3)/3+7),"")</f>
        <v>-0.05</v>
      </c>
      <c r="U546" s="53">
        <f>IF($A545&lt;&gt;"",INDEX([1]Sizer!U:U,(ROW()-3)/3+7),"")</f>
        <v>-1.0695331069609508E-2</v>
      </c>
      <c r="V546" s="53">
        <f>IF($A545&lt;&gt;"",INDEX([1]Sizer!V:V,(ROW()-3)/3+7),"")</f>
        <v>4.1353705211726377E-2</v>
      </c>
      <c r="W546" s="53">
        <f>IF($A545&lt;&gt;"",INDEX([1]Sizer!W:W,(ROW()-3)/3+7),"")</f>
        <v>0</v>
      </c>
      <c r="X546" s="53">
        <f>IF($A545&lt;&gt;"",INDEX([1]Sizer!X:X,(ROW()-3)/3+7),"")</f>
        <v>0</v>
      </c>
      <c r="Y546" s="53">
        <f>IF($A545&lt;&gt;"",INDEX([1]Sizer!Y:Y,(ROW()-3)/3+7),"")</f>
        <v>0</v>
      </c>
      <c r="Z546" s="53">
        <f>IF($A545&lt;&gt;"",INDEX([1]Sizer!Z:Z,(ROW()-3)/3+7),"")</f>
        <v>0</v>
      </c>
      <c r="AA546" s="53">
        <f>IF($A545&lt;&gt;"",SUM($B546:$Z546),"")</f>
        <v>8.4368933875405505E-2</v>
      </c>
    </row>
    <row r="547" spans="1:27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</row>
    <row r="548" spans="1:27" x14ac:dyDescent="0.2">
      <c r="A548" s="59">
        <f>IF(INDEX([1]Sizer!$A:$A,(ROW()-2)/3+7)&lt;&gt;"",INDEX([1]Sizer!$A:$A,(ROW()-2)/3+7),"")</f>
        <v>45509</v>
      </c>
      <c r="B548" s="51">
        <f>IF($A548&lt;&gt;"",INDEX([1]Sizer!EF:EF,(ROW()-2)/3+7),"")</f>
        <v>0</v>
      </c>
      <c r="C548" s="51">
        <f>IF($A548&lt;&gt;"",INDEX([1]Sizer!EG:EG,(ROW()-2)/3+7),"")</f>
        <v>1</v>
      </c>
      <c r="D548" s="51">
        <f>IF($A548&lt;&gt;"",INDEX([1]Sizer!EH:EH,(ROW()-2)/3+7),"")</f>
        <v>2.5</v>
      </c>
      <c r="E548" s="51">
        <f>IF($A548&lt;&gt;"",INDEX([1]Sizer!EI:EI,(ROW()-2)/3+7),"")</f>
        <v>0</v>
      </c>
      <c r="F548" s="51">
        <f>IF($A548&lt;&gt;"",INDEX([1]Sizer!EJ:EJ,(ROW()-2)/3+7),"")</f>
        <v>0.5</v>
      </c>
      <c r="G548" s="51">
        <f>IF($A548&lt;&gt;"",INDEX([1]Sizer!EK:EK,(ROW()-2)/3+7),"")</f>
        <v>0</v>
      </c>
      <c r="H548" s="51">
        <f>IF($A548&lt;&gt;"",INDEX([1]Sizer!EL:EL,(ROW()-2)/3+7),"")</f>
        <v>0</v>
      </c>
      <c r="I548" s="51">
        <f>IF($A548&lt;&gt;"",INDEX([1]Sizer!EM:EM,(ROW()-2)/3+7),"")</f>
        <v>-2</v>
      </c>
      <c r="J548" s="51">
        <f>IF($A548&lt;&gt;"",INDEX([1]Sizer!EN:EN,(ROW()-2)/3+7),"")</f>
        <v>0</v>
      </c>
      <c r="K548" s="51">
        <f>IF($A548&lt;&gt;"",INDEX([1]Sizer!EO:EO,(ROW()-2)/3+7),"")</f>
        <v>-0.5</v>
      </c>
      <c r="L548" s="51">
        <f>IF($A548&lt;&gt;"",INDEX([1]Sizer!EP:EP,(ROW()-2)/3+7),"")</f>
        <v>1</v>
      </c>
      <c r="M548" s="51">
        <f>IF($A548&lt;&gt;"",INDEX([1]Sizer!EQ:EQ,(ROW()-2)/3+7),"")</f>
        <v>0</v>
      </c>
      <c r="N548" s="51">
        <f>IF($A548&lt;&gt;"",INDEX([1]Sizer!ER:ER,(ROW()-2)/3+7),"")</f>
        <v>-0.5</v>
      </c>
      <c r="O548" s="51">
        <f>IF($A548&lt;&gt;"",INDEX([1]Sizer!ES:ES,(ROW()-2)/3+7),"")</f>
        <v>0</v>
      </c>
      <c r="P548" s="51">
        <f>IF($A548&lt;&gt;"",INDEX([1]Sizer!ET:ET,(ROW()-2)/3+7),"")</f>
        <v>1</v>
      </c>
      <c r="Q548" s="51">
        <f>IF($A548&lt;&gt;"",INDEX([1]Sizer!EU:EU,(ROW()-2)/3+7),"")</f>
        <v>1.5</v>
      </c>
      <c r="R548" s="51">
        <f>IF($A548&lt;&gt;"",INDEX([1]Sizer!EV:EV,(ROW()-2)/3+7),"")</f>
        <v>3</v>
      </c>
      <c r="S548" s="51">
        <f>IF($A548&lt;&gt;"",INDEX([1]Sizer!EW:EW,(ROW()-2)/3+7),"")</f>
        <v>0</v>
      </c>
      <c r="T548" s="51">
        <f>IF($A548&lt;&gt;"",INDEX([1]Sizer!EX:EX,(ROW()-2)/3+7),"")</f>
        <v>-1.5</v>
      </c>
      <c r="U548" s="51">
        <f>IF($A548&lt;&gt;"",INDEX([1]Sizer!EY:EY,(ROW()-2)/3+7),"")</f>
        <v>-0.5</v>
      </c>
      <c r="V548" s="51">
        <f>IF($A548&lt;&gt;"",INDEX([1]Sizer!EZ:EZ,(ROW()-2)/3+7),"")</f>
        <v>3</v>
      </c>
      <c r="W548" s="51">
        <f>IF($A548&lt;&gt;"",INDEX([1]Sizer!FA:FA,(ROW()-2)/3+7),"")</f>
        <v>0</v>
      </c>
      <c r="X548" s="51">
        <f>IF($A548&lt;&gt;"",INDEX([1]Sizer!FB:FB,(ROW()-2)/3+7),"")</f>
        <v>0</v>
      </c>
      <c r="Y548" s="51">
        <f>IF($A548&lt;&gt;"",INDEX([1]Sizer!FC:FC,(ROW()-2)/3+7),"")</f>
        <v>0</v>
      </c>
      <c r="Z548" s="51">
        <f>IF($A548&lt;&gt;"",INDEX([1]Sizer!FD:FD,(ROW()-2)/3+7),"")</f>
        <v>0</v>
      </c>
      <c r="AA548" s="52">
        <f>IF($A548&lt;&gt;"",INDEX([1]Sizer!$AB:$AB,(ROW()-2)/3+7)*'[1]Dashboard (Model)'!$U$2,"")</f>
        <v>0.03</v>
      </c>
    </row>
    <row r="549" spans="1:27" x14ac:dyDescent="0.2">
      <c r="A549" s="59"/>
      <c r="B549" s="53">
        <f>IF($A548&lt;&gt;"",INDEX([1]Sizer!B:B,(ROW()-3)/3+7),"")</f>
        <v>0</v>
      </c>
      <c r="C549" s="53">
        <f>IF($A548&lt;&gt;"",INDEX([1]Sizer!C:C,(ROW()-3)/3+7),"")</f>
        <v>1.7300361570247932E-2</v>
      </c>
      <c r="D549" s="53">
        <f>IF($A548&lt;&gt;"",INDEX([1]Sizer!D:D,(ROW()-3)/3+7),"")</f>
        <v>0.05</v>
      </c>
      <c r="E549" s="53">
        <f>IF($A548&lt;&gt;"",INDEX([1]Sizer!E:E,(ROW()-3)/3+7),"")</f>
        <v>0</v>
      </c>
      <c r="F549" s="53">
        <f>IF($A548&lt;&gt;"",INDEX([1]Sizer!F:F,(ROW()-3)/3+7),"")</f>
        <v>8.6539423076923087E-3</v>
      </c>
      <c r="G549" s="53">
        <f>IF($A548&lt;&gt;"",INDEX([1]Sizer!G:G,(ROW()-3)/3+7),"")</f>
        <v>0</v>
      </c>
      <c r="H549" s="53">
        <f>IF($A548&lt;&gt;"",INDEX([1]Sizer!H:H,(ROW()-3)/3+7),"")</f>
        <v>0</v>
      </c>
      <c r="I549" s="53">
        <f>IF($A548&lt;&gt;"",INDEX([1]Sizer!I:I,(ROW()-3)/3+7),"")</f>
        <v>-3.7895157894736839E-2</v>
      </c>
      <c r="J549" s="53">
        <f>IF($A548&lt;&gt;"",INDEX([1]Sizer!J:J,(ROW()-3)/3+7),"")</f>
        <v>0</v>
      </c>
      <c r="K549" s="53">
        <f>IF($A548&lt;&gt;"",INDEX([1]Sizer!K:K,(ROW()-3)/3+7),"")</f>
        <v>-1.3807232876712329E-2</v>
      </c>
      <c r="L549" s="53">
        <f>IF($A548&lt;&gt;"",INDEX([1]Sizer!L:L,(ROW()-3)/3+7),"")</f>
        <v>2.5390539778070337E-2</v>
      </c>
      <c r="M549" s="53">
        <f>IF($A548&lt;&gt;"",INDEX([1]Sizer!M:M,(ROW()-3)/3+7),"")</f>
        <v>0</v>
      </c>
      <c r="N549" s="53">
        <f>IF($A548&lt;&gt;"",INDEX([1]Sizer!N:N,(ROW()-3)/3+7),"")</f>
        <v>-2.4782225010455877E-2</v>
      </c>
      <c r="O549" s="53">
        <f>IF($A548&lt;&gt;"",INDEX([1]Sizer!O:O,(ROW()-3)/3+7),"")</f>
        <v>0</v>
      </c>
      <c r="P549" s="53">
        <f>IF($A548&lt;&gt;"",INDEX([1]Sizer!P:P,(ROW()-3)/3+7),"")</f>
        <v>9.9164909197422355E-3</v>
      </c>
      <c r="Q549" s="53">
        <f>IF($A548&lt;&gt;"",INDEX([1]Sizer!Q:Q,(ROW()-3)/3+7),"")</f>
        <v>2.5900552533151981E-2</v>
      </c>
      <c r="R549" s="53">
        <f>IF($A548&lt;&gt;"",INDEX([1]Sizer!R:R,(ROW()-3)/3+7),"")</f>
        <v>2.2359715670024226E-2</v>
      </c>
      <c r="S549" s="53">
        <f>IF($A548&lt;&gt;"",INDEX([1]Sizer!S:S,(ROW()-3)/3+7),"")</f>
        <v>0</v>
      </c>
      <c r="T549" s="53">
        <f>IF($A548&lt;&gt;"",INDEX([1]Sizer!T:T,(ROW()-3)/3+7),"")</f>
        <v>-4.3926735357917565E-2</v>
      </c>
      <c r="U549" s="53">
        <f>IF($A548&lt;&gt;"",INDEX([1]Sizer!U:U,(ROW()-3)/3+7),"")</f>
        <v>-1.0695331069609508E-2</v>
      </c>
      <c r="V549" s="53">
        <f>IF($A548&lt;&gt;"",INDEX([1]Sizer!V:V,(ROW()-3)/3+7),"")</f>
        <v>4.9390792682926822E-2</v>
      </c>
      <c r="W549" s="53">
        <f>IF($A548&lt;&gt;"",INDEX([1]Sizer!W:W,(ROW()-3)/3+7),"")</f>
        <v>0</v>
      </c>
      <c r="X549" s="53">
        <f>IF($A548&lt;&gt;"",INDEX([1]Sizer!X:X,(ROW()-3)/3+7),"")</f>
        <v>0</v>
      </c>
      <c r="Y549" s="53">
        <f>IF($A548&lt;&gt;"",INDEX([1]Sizer!Y:Y,(ROW()-3)/3+7),"")</f>
        <v>0</v>
      </c>
      <c r="Z549" s="53">
        <f>IF($A548&lt;&gt;"",INDEX([1]Sizer!Z:Z,(ROW()-3)/3+7),"")</f>
        <v>0</v>
      </c>
      <c r="AA549" s="53">
        <f>IF($A548&lt;&gt;"",SUM($B549:$Z549),"")</f>
        <v>7.7805713252423719E-2</v>
      </c>
    </row>
    <row r="550" spans="1:27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</row>
    <row r="551" spans="1:27" x14ac:dyDescent="0.2">
      <c r="A551" s="59">
        <f>IF(INDEX([1]Sizer!$A:$A,(ROW()-2)/3+7)&lt;&gt;"",INDEX([1]Sizer!$A:$A,(ROW()-2)/3+7),"")</f>
        <v>45510</v>
      </c>
      <c r="B551" s="51">
        <f>IF($A551&lt;&gt;"",INDEX([1]Sizer!EF:EF,(ROW()-2)/3+7),"")</f>
        <v>0</v>
      </c>
      <c r="C551" s="51">
        <f>IF($A551&lt;&gt;"",INDEX([1]Sizer!EG:EG,(ROW()-2)/3+7),"")</f>
        <v>1</v>
      </c>
      <c r="D551" s="51">
        <f>IF($A551&lt;&gt;"",INDEX([1]Sizer!EH:EH,(ROW()-2)/3+7),"")</f>
        <v>2.5</v>
      </c>
      <c r="E551" s="51">
        <f>IF($A551&lt;&gt;"",INDEX([1]Sizer!EI:EI,(ROW()-2)/3+7),"")</f>
        <v>0</v>
      </c>
      <c r="F551" s="51">
        <f>IF($A551&lt;&gt;"",INDEX([1]Sizer!EJ:EJ,(ROW()-2)/3+7),"")</f>
        <v>0.5</v>
      </c>
      <c r="G551" s="51">
        <f>IF($A551&lt;&gt;"",INDEX([1]Sizer!EK:EK,(ROW()-2)/3+7),"")</f>
        <v>0.5</v>
      </c>
      <c r="H551" s="51">
        <f>IF($A551&lt;&gt;"",INDEX([1]Sizer!EL:EL,(ROW()-2)/3+7),"")</f>
        <v>0</v>
      </c>
      <c r="I551" s="51">
        <f>IF($A551&lt;&gt;"",INDEX([1]Sizer!EM:EM,(ROW()-2)/3+7),"")</f>
        <v>-1.5</v>
      </c>
      <c r="J551" s="51">
        <f>IF($A551&lt;&gt;"",INDEX([1]Sizer!EN:EN,(ROW()-2)/3+7),"")</f>
        <v>0</v>
      </c>
      <c r="K551" s="51">
        <f>IF($A551&lt;&gt;"",INDEX([1]Sizer!EO:EO,(ROW()-2)/3+7),"")</f>
        <v>-0.5</v>
      </c>
      <c r="L551" s="51">
        <f>IF($A551&lt;&gt;"",INDEX([1]Sizer!EP:EP,(ROW()-2)/3+7),"")</f>
        <v>0</v>
      </c>
      <c r="M551" s="51">
        <f>IF($A551&lt;&gt;"",INDEX([1]Sizer!EQ:EQ,(ROW()-2)/3+7),"")</f>
        <v>0</v>
      </c>
      <c r="N551" s="51">
        <f>IF($A551&lt;&gt;"",INDEX([1]Sizer!ER:ER,(ROW()-2)/3+7),"")</f>
        <v>-0.5</v>
      </c>
      <c r="O551" s="51">
        <f>IF($A551&lt;&gt;"",INDEX([1]Sizer!ES:ES,(ROW()-2)/3+7),"")</f>
        <v>0</v>
      </c>
      <c r="P551" s="51">
        <f>IF($A551&lt;&gt;"",INDEX([1]Sizer!ET:ET,(ROW()-2)/3+7),"")</f>
        <v>1</v>
      </c>
      <c r="Q551" s="51">
        <f>IF($A551&lt;&gt;"",INDEX([1]Sizer!EU:EU,(ROW()-2)/3+7),"")</f>
        <v>1.5</v>
      </c>
      <c r="R551" s="51">
        <f>IF($A551&lt;&gt;"",INDEX([1]Sizer!EV:EV,(ROW()-2)/3+7),"")</f>
        <v>3</v>
      </c>
      <c r="S551" s="51">
        <f>IF($A551&lt;&gt;"",INDEX([1]Sizer!EW:EW,(ROW()-2)/3+7),"")</f>
        <v>0</v>
      </c>
      <c r="T551" s="51">
        <f>IF($A551&lt;&gt;"",INDEX([1]Sizer!EX:EX,(ROW()-2)/3+7),"")</f>
        <v>-1.5</v>
      </c>
      <c r="U551" s="51">
        <f>IF($A551&lt;&gt;"",INDEX([1]Sizer!EY:EY,(ROW()-2)/3+7),"")</f>
        <v>-0.5</v>
      </c>
      <c r="V551" s="51">
        <f>IF($A551&lt;&gt;"",INDEX([1]Sizer!EZ:EZ,(ROW()-2)/3+7),"")</f>
        <v>3</v>
      </c>
      <c r="W551" s="51">
        <f>IF($A551&lt;&gt;"",INDEX([1]Sizer!FA:FA,(ROW()-2)/3+7),"")</f>
        <v>0</v>
      </c>
      <c r="X551" s="51">
        <f>IF($A551&lt;&gt;"",INDEX([1]Sizer!FB:FB,(ROW()-2)/3+7),"")</f>
        <v>0</v>
      </c>
      <c r="Y551" s="51">
        <f>IF($A551&lt;&gt;"",INDEX([1]Sizer!FC:FC,(ROW()-2)/3+7),"")</f>
        <v>0</v>
      </c>
      <c r="Z551" s="51">
        <f>IF($A551&lt;&gt;"",INDEX([1]Sizer!FD:FD,(ROW()-2)/3+7),"")</f>
        <v>0</v>
      </c>
      <c r="AA551" s="52">
        <f>IF($A551&lt;&gt;"",INDEX([1]Sizer!$AB:$AB,(ROW()-2)/3+7)*'[1]Dashboard (Model)'!$U$2,"")</f>
        <v>0.03</v>
      </c>
    </row>
    <row r="552" spans="1:27" x14ac:dyDescent="0.2">
      <c r="A552" s="59"/>
      <c r="B552" s="53">
        <f>IF($A551&lt;&gt;"",INDEX([1]Sizer!B:B,(ROW()-3)/3+7),"")</f>
        <v>0</v>
      </c>
      <c r="C552" s="53">
        <f>IF($A551&lt;&gt;"",INDEX([1]Sizer!C:C,(ROW()-3)/3+7),"")</f>
        <v>1.7300361570247932E-2</v>
      </c>
      <c r="D552" s="53">
        <f>IF($A551&lt;&gt;"",INDEX([1]Sizer!D:D,(ROW()-3)/3+7),"")</f>
        <v>0.05</v>
      </c>
      <c r="E552" s="53">
        <f>IF($A551&lt;&gt;"",INDEX([1]Sizer!E:E,(ROW()-3)/3+7),"")</f>
        <v>0</v>
      </c>
      <c r="F552" s="53">
        <f>IF($A551&lt;&gt;"",INDEX([1]Sizer!F:F,(ROW()-3)/3+7),"")</f>
        <v>8.6539423076923087E-3</v>
      </c>
      <c r="G552" s="53">
        <f>IF($A551&lt;&gt;"",INDEX([1]Sizer!G:G,(ROW()-3)/3+7),"")</f>
        <v>6.3457505140507194E-3</v>
      </c>
      <c r="H552" s="53">
        <f>IF($A551&lt;&gt;"",INDEX([1]Sizer!H:H,(ROW()-3)/3+7),"")</f>
        <v>0</v>
      </c>
      <c r="I552" s="53">
        <f>IF($A551&lt;&gt;"",INDEX([1]Sizer!I:I,(ROW()-3)/3+7),"")</f>
        <v>-2.9340158450704229E-2</v>
      </c>
      <c r="J552" s="53">
        <f>IF($A551&lt;&gt;"",INDEX([1]Sizer!J:J,(ROW()-3)/3+7),"")</f>
        <v>0</v>
      </c>
      <c r="K552" s="53">
        <f>IF($A551&lt;&gt;"",INDEX([1]Sizer!K:K,(ROW()-3)/3+7),"")</f>
        <v>-1.3807232876712329E-2</v>
      </c>
      <c r="L552" s="53">
        <f>IF($A551&lt;&gt;"",INDEX([1]Sizer!L:L,(ROW()-3)/3+7),"")</f>
        <v>0</v>
      </c>
      <c r="M552" s="53">
        <f>IF($A551&lt;&gt;"",INDEX([1]Sizer!M:M,(ROW()-3)/3+7),"")</f>
        <v>0</v>
      </c>
      <c r="N552" s="53">
        <f>IF($A551&lt;&gt;"",INDEX([1]Sizer!N:N,(ROW()-3)/3+7),"")</f>
        <v>-2.4782225010455877E-2</v>
      </c>
      <c r="O552" s="53">
        <f>IF($A551&lt;&gt;"",INDEX([1]Sizer!O:O,(ROW()-3)/3+7),"")</f>
        <v>0</v>
      </c>
      <c r="P552" s="53">
        <f>IF($A551&lt;&gt;"",INDEX([1]Sizer!P:P,(ROW()-3)/3+7),"")</f>
        <v>9.9164909197422355E-3</v>
      </c>
      <c r="Q552" s="53">
        <f>IF($A551&lt;&gt;"",INDEX([1]Sizer!Q:Q,(ROW()-3)/3+7),"")</f>
        <v>2.5900552533151981E-2</v>
      </c>
      <c r="R552" s="53">
        <f>IF($A551&lt;&gt;"",INDEX([1]Sizer!R:R,(ROW()-3)/3+7),"")</f>
        <v>2.2359715670024226E-2</v>
      </c>
      <c r="S552" s="53">
        <f>IF($A551&lt;&gt;"",INDEX([1]Sizer!S:S,(ROW()-3)/3+7),"")</f>
        <v>0</v>
      </c>
      <c r="T552" s="53">
        <f>IF($A551&lt;&gt;"",INDEX([1]Sizer!T:T,(ROW()-3)/3+7),"")</f>
        <v>-4.3926735357917565E-2</v>
      </c>
      <c r="U552" s="53">
        <f>IF($A551&lt;&gt;"",INDEX([1]Sizer!U:U,(ROW()-3)/3+7),"")</f>
        <v>-1.0695331069609508E-2</v>
      </c>
      <c r="V552" s="53">
        <f>IF($A551&lt;&gt;"",INDEX([1]Sizer!V:V,(ROW()-3)/3+7),"")</f>
        <v>4.9390792682926822E-2</v>
      </c>
      <c r="W552" s="53">
        <f>IF($A551&lt;&gt;"",INDEX([1]Sizer!W:W,(ROW()-3)/3+7),"")</f>
        <v>0</v>
      </c>
      <c r="X552" s="53">
        <f>IF($A551&lt;&gt;"",INDEX([1]Sizer!X:X,(ROW()-3)/3+7),"")</f>
        <v>0</v>
      </c>
      <c r="Y552" s="53">
        <f>IF($A551&lt;&gt;"",INDEX([1]Sizer!Y:Y,(ROW()-3)/3+7),"")</f>
        <v>0</v>
      </c>
      <c r="Z552" s="53">
        <f>IF($A551&lt;&gt;"",INDEX([1]Sizer!Z:Z,(ROW()-3)/3+7),"")</f>
        <v>0</v>
      </c>
      <c r="AA552" s="53">
        <f>IF($A551&lt;&gt;"",SUM($B552:$Z552),"")</f>
        <v>6.7315923432436725E-2</v>
      </c>
    </row>
    <row r="553" spans="1:27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</row>
    <row r="554" spans="1:27" x14ac:dyDescent="0.2">
      <c r="A554" s="59">
        <f>IF(INDEX([1]Sizer!$A:$A,(ROW()-2)/3+7)&lt;&gt;"",INDEX([1]Sizer!$A:$A,(ROW()-2)/3+7),"")</f>
        <v>45512</v>
      </c>
      <c r="B554" s="51">
        <f>IF($A554&lt;&gt;"",INDEX([1]Sizer!EF:EF,(ROW()-2)/3+7),"")</f>
        <v>0</v>
      </c>
      <c r="C554" s="51">
        <f>IF($A554&lt;&gt;"",INDEX([1]Sizer!EG:EG,(ROW()-2)/3+7),"")</f>
        <v>1</v>
      </c>
      <c r="D554" s="51">
        <f>IF($A554&lt;&gt;"",INDEX([1]Sizer!EH:EH,(ROW()-2)/3+7),"")</f>
        <v>2.5</v>
      </c>
      <c r="E554" s="51">
        <f>IF($A554&lt;&gt;"",INDEX([1]Sizer!EI:EI,(ROW()-2)/3+7),"")</f>
        <v>0</v>
      </c>
      <c r="F554" s="51">
        <f>IF($A554&lt;&gt;"",INDEX([1]Sizer!EJ:EJ,(ROW()-2)/3+7),"")</f>
        <v>0.5</v>
      </c>
      <c r="G554" s="51">
        <f>IF($A554&lt;&gt;"",INDEX([1]Sizer!EK:EK,(ROW()-2)/3+7),"")</f>
        <v>0</v>
      </c>
      <c r="H554" s="51">
        <f>IF($A554&lt;&gt;"",INDEX([1]Sizer!EL:EL,(ROW()-2)/3+7),"")</f>
        <v>0.5</v>
      </c>
      <c r="I554" s="51">
        <f>IF($A554&lt;&gt;"",INDEX([1]Sizer!EM:EM,(ROW()-2)/3+7),"")</f>
        <v>-1.5</v>
      </c>
      <c r="J554" s="51">
        <f>IF($A554&lt;&gt;"",INDEX([1]Sizer!EN:EN,(ROW()-2)/3+7),"")</f>
        <v>0</v>
      </c>
      <c r="K554" s="51">
        <f>IF($A554&lt;&gt;"",INDEX([1]Sizer!EO:EO,(ROW()-2)/3+7),"")</f>
        <v>-0.5</v>
      </c>
      <c r="L554" s="51">
        <f>IF($A554&lt;&gt;"",INDEX([1]Sizer!EP:EP,(ROW()-2)/3+7),"")</f>
        <v>0</v>
      </c>
      <c r="M554" s="51">
        <f>IF($A554&lt;&gt;"",INDEX([1]Sizer!EQ:EQ,(ROW()-2)/3+7),"")</f>
        <v>0</v>
      </c>
      <c r="N554" s="51">
        <f>IF($A554&lt;&gt;"",INDEX([1]Sizer!ER:ER,(ROW()-2)/3+7),"")</f>
        <v>-0.5</v>
      </c>
      <c r="O554" s="51">
        <f>IF($A554&lt;&gt;"",INDEX([1]Sizer!ES:ES,(ROW()-2)/3+7),"")</f>
        <v>0</v>
      </c>
      <c r="P554" s="51">
        <f>IF($A554&lt;&gt;"",INDEX([1]Sizer!ET:ET,(ROW()-2)/3+7),"")</f>
        <v>1</v>
      </c>
      <c r="Q554" s="51">
        <f>IF($A554&lt;&gt;"",INDEX([1]Sizer!EU:EU,(ROW()-2)/3+7),"")</f>
        <v>1.5</v>
      </c>
      <c r="R554" s="51">
        <f>IF($A554&lt;&gt;"",INDEX([1]Sizer!EV:EV,(ROW()-2)/3+7),"")</f>
        <v>3</v>
      </c>
      <c r="S554" s="51">
        <f>IF($A554&lt;&gt;"",INDEX([1]Sizer!EW:EW,(ROW()-2)/3+7),"")</f>
        <v>0</v>
      </c>
      <c r="T554" s="51">
        <f>IF($A554&lt;&gt;"",INDEX([1]Sizer!EX:EX,(ROW()-2)/3+7),"")</f>
        <v>-1.5</v>
      </c>
      <c r="U554" s="51">
        <f>IF($A554&lt;&gt;"",INDEX([1]Sizer!EY:EY,(ROW()-2)/3+7),"")</f>
        <v>0</v>
      </c>
      <c r="V554" s="51">
        <f>IF($A554&lt;&gt;"",INDEX([1]Sizer!EZ:EZ,(ROW()-2)/3+7),"")</f>
        <v>3</v>
      </c>
      <c r="W554" s="51">
        <f>IF($A554&lt;&gt;"",INDEX([1]Sizer!FA:FA,(ROW()-2)/3+7),"")</f>
        <v>0</v>
      </c>
      <c r="X554" s="51">
        <f>IF($A554&lt;&gt;"",INDEX([1]Sizer!FB:FB,(ROW()-2)/3+7),"")</f>
        <v>0</v>
      </c>
      <c r="Y554" s="51">
        <f>IF($A554&lt;&gt;"",INDEX([1]Sizer!FC:FC,(ROW()-2)/3+7),"")</f>
        <v>0</v>
      </c>
      <c r="Z554" s="51">
        <f>IF($A554&lt;&gt;"",INDEX([1]Sizer!FD:FD,(ROW()-2)/3+7),"")</f>
        <v>0</v>
      </c>
      <c r="AA554" s="52">
        <f>IF($A554&lt;&gt;"",INDEX([1]Sizer!$AB:$AB,(ROW()-2)/3+7)*'[1]Dashboard (Model)'!$U$2,"")</f>
        <v>0.03</v>
      </c>
    </row>
    <row r="555" spans="1:27" x14ac:dyDescent="0.2">
      <c r="A555" s="59"/>
      <c r="B555" s="53">
        <f>IF($A554&lt;&gt;"",INDEX([1]Sizer!B:B,(ROW()-3)/3+7),"")</f>
        <v>0</v>
      </c>
      <c r="C555" s="53">
        <f>IF($A554&lt;&gt;"",INDEX([1]Sizer!C:C,(ROW()-3)/3+7),"")</f>
        <v>1.7300361570247932E-2</v>
      </c>
      <c r="D555" s="53">
        <f>IF($A554&lt;&gt;"",INDEX([1]Sizer!D:D,(ROW()-3)/3+7),"")</f>
        <v>0.05</v>
      </c>
      <c r="E555" s="53">
        <f>IF($A554&lt;&gt;"",INDEX([1]Sizer!E:E,(ROW()-3)/3+7),"")</f>
        <v>0</v>
      </c>
      <c r="F555" s="53">
        <f>IF($A554&lt;&gt;"",INDEX([1]Sizer!F:F,(ROW()-3)/3+7),"")</f>
        <v>8.6539423076923087E-3</v>
      </c>
      <c r="G555" s="53">
        <f>IF($A554&lt;&gt;"",INDEX([1]Sizer!G:G,(ROW()-3)/3+7),"")</f>
        <v>0</v>
      </c>
      <c r="H555" s="53">
        <f>IF($A554&lt;&gt;"",INDEX([1]Sizer!H:H,(ROW()-3)/3+7),"")</f>
        <v>1.0679482758620688E-2</v>
      </c>
      <c r="I555" s="53">
        <f>IF($A554&lt;&gt;"",INDEX([1]Sizer!I:I,(ROW()-3)/3+7),"")</f>
        <v>-2.9340158450704229E-2</v>
      </c>
      <c r="J555" s="53">
        <f>IF($A554&lt;&gt;"",INDEX([1]Sizer!J:J,(ROW()-3)/3+7),"")</f>
        <v>0</v>
      </c>
      <c r="K555" s="53">
        <f>IF($A554&lt;&gt;"",INDEX([1]Sizer!K:K,(ROW()-3)/3+7),"")</f>
        <v>-1.3807232876712329E-2</v>
      </c>
      <c r="L555" s="53">
        <f>IF($A554&lt;&gt;"",INDEX([1]Sizer!L:L,(ROW()-3)/3+7),"")</f>
        <v>0</v>
      </c>
      <c r="M555" s="53">
        <f>IF($A554&lt;&gt;"",INDEX([1]Sizer!M:M,(ROW()-3)/3+7),"")</f>
        <v>0</v>
      </c>
      <c r="N555" s="53">
        <f>IF($A554&lt;&gt;"",INDEX([1]Sizer!N:N,(ROW()-3)/3+7),"")</f>
        <v>-2.4782225010455877E-2</v>
      </c>
      <c r="O555" s="53">
        <f>IF($A554&lt;&gt;"",INDEX([1]Sizer!O:O,(ROW()-3)/3+7),"")</f>
        <v>0</v>
      </c>
      <c r="P555" s="53">
        <f>IF($A554&lt;&gt;"",INDEX([1]Sizer!P:P,(ROW()-3)/3+7),"")</f>
        <v>9.9164909197422355E-3</v>
      </c>
      <c r="Q555" s="53">
        <f>IF($A554&lt;&gt;"",INDEX([1]Sizer!Q:Q,(ROW()-3)/3+7),"")</f>
        <v>2.5900552533151981E-2</v>
      </c>
      <c r="R555" s="53">
        <f>IF($A554&lt;&gt;"",INDEX([1]Sizer!R:R,(ROW()-3)/3+7),"")</f>
        <v>2.2359715670024226E-2</v>
      </c>
      <c r="S555" s="53">
        <f>IF($A554&lt;&gt;"",INDEX([1]Sizer!S:S,(ROW()-3)/3+7),"")</f>
        <v>0</v>
      </c>
      <c r="T555" s="53">
        <f>IF($A554&lt;&gt;"",INDEX([1]Sizer!T:T,(ROW()-3)/3+7),"")</f>
        <v>-4.3926735357917565E-2</v>
      </c>
      <c r="U555" s="53">
        <f>IF($A554&lt;&gt;"",INDEX([1]Sizer!U:U,(ROW()-3)/3+7),"")</f>
        <v>0</v>
      </c>
      <c r="V555" s="53">
        <f>IF($A554&lt;&gt;"",INDEX([1]Sizer!V:V,(ROW()-3)/3+7),"")</f>
        <v>4.9390792682926822E-2</v>
      </c>
      <c r="W555" s="53">
        <f>IF($A554&lt;&gt;"",INDEX([1]Sizer!W:W,(ROW()-3)/3+7),"")</f>
        <v>0</v>
      </c>
      <c r="X555" s="53">
        <f>IF($A554&lt;&gt;"",INDEX([1]Sizer!X:X,(ROW()-3)/3+7),"")</f>
        <v>0</v>
      </c>
      <c r="Y555" s="53">
        <f>IF($A554&lt;&gt;"",INDEX([1]Sizer!Y:Y,(ROW()-3)/3+7),"")</f>
        <v>0</v>
      </c>
      <c r="Z555" s="53">
        <f>IF($A554&lt;&gt;"",INDEX([1]Sizer!Z:Z,(ROW()-3)/3+7),"")</f>
        <v>0</v>
      </c>
      <c r="AA555" s="53">
        <f>IF($A554&lt;&gt;"",SUM($B555:$Z555),"")</f>
        <v>8.2344986746616194E-2</v>
      </c>
    </row>
    <row r="556" spans="1:27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</row>
    <row r="557" spans="1:27" x14ac:dyDescent="0.2">
      <c r="A557" s="59">
        <f>IF(INDEX([1]Sizer!$A:$A,(ROW()-2)/3+7)&lt;&gt;"",INDEX([1]Sizer!$A:$A,(ROW()-2)/3+7),"")</f>
        <v>45513</v>
      </c>
      <c r="B557" s="51">
        <f>IF($A557&lt;&gt;"",INDEX([1]Sizer!EF:EF,(ROW()-2)/3+7),"")</f>
        <v>0</v>
      </c>
      <c r="C557" s="51">
        <f>IF($A557&lt;&gt;"",INDEX([1]Sizer!EG:EG,(ROW()-2)/3+7),"")</f>
        <v>1</v>
      </c>
      <c r="D557" s="51">
        <f>IF($A557&lt;&gt;"",INDEX([1]Sizer!EH:EH,(ROW()-2)/3+7),"")</f>
        <v>2.5</v>
      </c>
      <c r="E557" s="51">
        <f>IF($A557&lt;&gt;"",INDEX([1]Sizer!EI:EI,(ROW()-2)/3+7),"")</f>
        <v>0</v>
      </c>
      <c r="F557" s="51">
        <f>IF($A557&lt;&gt;"",INDEX([1]Sizer!EJ:EJ,(ROW()-2)/3+7),"")</f>
        <v>0.5</v>
      </c>
      <c r="G557" s="51">
        <f>IF($A557&lt;&gt;"",INDEX([1]Sizer!EK:EK,(ROW()-2)/3+7),"")</f>
        <v>0</v>
      </c>
      <c r="H557" s="51">
        <f>IF($A557&lt;&gt;"",INDEX([1]Sizer!EL:EL,(ROW()-2)/3+7),"")</f>
        <v>0.5</v>
      </c>
      <c r="I557" s="51">
        <f>IF($A557&lt;&gt;"",INDEX([1]Sizer!EM:EM,(ROW()-2)/3+7),"")</f>
        <v>-2</v>
      </c>
      <c r="J557" s="51">
        <f>IF($A557&lt;&gt;"",INDEX([1]Sizer!EN:EN,(ROW()-2)/3+7),"")</f>
        <v>0</v>
      </c>
      <c r="K557" s="51">
        <f>IF($A557&lt;&gt;"",INDEX([1]Sizer!EO:EO,(ROW()-2)/3+7),"")</f>
        <v>-0.5</v>
      </c>
      <c r="L557" s="51">
        <f>IF($A557&lt;&gt;"",INDEX([1]Sizer!EP:EP,(ROW()-2)/3+7),"")</f>
        <v>0</v>
      </c>
      <c r="M557" s="51">
        <f>IF($A557&lt;&gt;"",INDEX([1]Sizer!EQ:EQ,(ROW()-2)/3+7),"")</f>
        <v>0</v>
      </c>
      <c r="N557" s="51">
        <f>IF($A557&lt;&gt;"",INDEX([1]Sizer!ER:ER,(ROW()-2)/3+7),"")</f>
        <v>-0.5</v>
      </c>
      <c r="O557" s="51">
        <f>IF($A557&lt;&gt;"",INDEX([1]Sizer!ES:ES,(ROW()-2)/3+7),"")</f>
        <v>0</v>
      </c>
      <c r="P557" s="51">
        <f>IF($A557&lt;&gt;"",INDEX([1]Sizer!ET:ET,(ROW()-2)/3+7),"")</f>
        <v>1</v>
      </c>
      <c r="Q557" s="51">
        <f>IF($A557&lt;&gt;"",INDEX([1]Sizer!EU:EU,(ROW()-2)/3+7),"")</f>
        <v>1.5</v>
      </c>
      <c r="R557" s="51">
        <f>IF($A557&lt;&gt;"",INDEX([1]Sizer!EV:EV,(ROW()-2)/3+7),"")</f>
        <v>3</v>
      </c>
      <c r="S557" s="51">
        <f>IF($A557&lt;&gt;"",INDEX([1]Sizer!EW:EW,(ROW()-2)/3+7),"")</f>
        <v>0</v>
      </c>
      <c r="T557" s="51">
        <f>IF($A557&lt;&gt;"",INDEX([1]Sizer!EX:EX,(ROW()-2)/3+7),"")</f>
        <v>-1.5</v>
      </c>
      <c r="U557" s="51">
        <f>IF($A557&lt;&gt;"",INDEX([1]Sizer!EY:EY,(ROW()-2)/3+7),"")</f>
        <v>0</v>
      </c>
      <c r="V557" s="51">
        <f>IF($A557&lt;&gt;"",INDEX([1]Sizer!EZ:EZ,(ROW()-2)/3+7),"")</f>
        <v>2.5</v>
      </c>
      <c r="W557" s="51">
        <f>IF($A557&lt;&gt;"",INDEX([1]Sizer!FA:FA,(ROW()-2)/3+7),"")</f>
        <v>0</v>
      </c>
      <c r="X557" s="51">
        <f>IF($A557&lt;&gt;"",INDEX([1]Sizer!FB:FB,(ROW()-2)/3+7),"")</f>
        <v>0</v>
      </c>
      <c r="Y557" s="51">
        <f>IF($A557&lt;&gt;"",INDEX([1]Sizer!FC:FC,(ROW()-2)/3+7),"")</f>
        <v>0</v>
      </c>
      <c r="Z557" s="51">
        <f>IF($A557&lt;&gt;"",INDEX([1]Sizer!FD:FD,(ROW()-2)/3+7),"")</f>
        <v>0</v>
      </c>
      <c r="AA557" s="52">
        <f>IF($A557&lt;&gt;"",INDEX([1]Sizer!$AB:$AB,(ROW()-2)/3+7)*'[1]Dashboard (Model)'!$U$2,"")</f>
        <v>3.5000000000000003E-2</v>
      </c>
    </row>
    <row r="558" spans="1:27" x14ac:dyDescent="0.2">
      <c r="A558" s="59"/>
      <c r="B558" s="53">
        <f>IF($A557&lt;&gt;"",INDEX([1]Sizer!B:B,(ROW()-3)/3+7),"")</f>
        <v>0</v>
      </c>
      <c r="C558" s="53">
        <f>IF($A557&lt;&gt;"",INDEX([1]Sizer!C:C,(ROW()-3)/3+7),"")</f>
        <v>1.7300361570247932E-2</v>
      </c>
      <c r="D558" s="53">
        <f>IF($A557&lt;&gt;"",INDEX([1]Sizer!D:D,(ROW()-3)/3+7),"")</f>
        <v>0.05</v>
      </c>
      <c r="E558" s="53">
        <f>IF($A557&lt;&gt;"",INDEX([1]Sizer!E:E,(ROW()-3)/3+7),"")</f>
        <v>0</v>
      </c>
      <c r="F558" s="53">
        <f>IF($A557&lt;&gt;"",INDEX([1]Sizer!F:F,(ROW()-3)/3+7),"")</f>
        <v>8.6539423076923087E-3</v>
      </c>
      <c r="G558" s="53">
        <f>IF($A557&lt;&gt;"",INDEX([1]Sizer!G:G,(ROW()-3)/3+7),"")</f>
        <v>0</v>
      </c>
      <c r="H558" s="53">
        <f>IF($A557&lt;&gt;"",INDEX([1]Sizer!H:H,(ROW()-3)/3+7),"")</f>
        <v>1.0679482758620688E-2</v>
      </c>
      <c r="I558" s="53">
        <f>IF($A557&lt;&gt;"",INDEX([1]Sizer!I:I,(ROW()-3)/3+7),"")</f>
        <v>-4.5541408450704229E-2</v>
      </c>
      <c r="J558" s="53">
        <f>IF($A557&lt;&gt;"",INDEX([1]Sizer!J:J,(ROW()-3)/3+7),"")</f>
        <v>0</v>
      </c>
      <c r="K558" s="53">
        <f>IF($A557&lt;&gt;"",INDEX([1]Sizer!K:K,(ROW()-3)/3+7),"")</f>
        <v>-1.3807232876712329E-2</v>
      </c>
      <c r="L558" s="53">
        <f>IF($A557&lt;&gt;"",INDEX([1]Sizer!L:L,(ROW()-3)/3+7),"")</f>
        <v>0</v>
      </c>
      <c r="M558" s="53">
        <f>IF($A557&lt;&gt;"",INDEX([1]Sizer!M:M,(ROW()-3)/3+7),"")</f>
        <v>0</v>
      </c>
      <c r="N558" s="53">
        <f>IF($A557&lt;&gt;"",INDEX([1]Sizer!N:N,(ROW()-3)/3+7),"")</f>
        <v>-2.4782225010455877E-2</v>
      </c>
      <c r="O558" s="53">
        <f>IF($A557&lt;&gt;"",INDEX([1]Sizer!O:O,(ROW()-3)/3+7),"")</f>
        <v>0</v>
      </c>
      <c r="P558" s="53">
        <f>IF($A557&lt;&gt;"",INDEX([1]Sizer!P:P,(ROW()-3)/3+7),"")</f>
        <v>9.9164909197422355E-3</v>
      </c>
      <c r="Q558" s="53">
        <f>IF($A557&lt;&gt;"",INDEX([1]Sizer!Q:Q,(ROW()-3)/3+7),"")</f>
        <v>2.5900552533151981E-2</v>
      </c>
      <c r="R558" s="53">
        <f>IF($A557&lt;&gt;"",INDEX([1]Sizer!R:R,(ROW()-3)/3+7),"")</f>
        <v>2.2359715670024226E-2</v>
      </c>
      <c r="S558" s="53">
        <f>IF($A557&lt;&gt;"",INDEX([1]Sizer!S:S,(ROW()-3)/3+7),"")</f>
        <v>0</v>
      </c>
      <c r="T558" s="53">
        <f>IF($A557&lt;&gt;"",INDEX([1]Sizer!T:T,(ROW()-3)/3+7),"")</f>
        <v>-4.3926735357917565E-2</v>
      </c>
      <c r="U558" s="53">
        <f>IF($A557&lt;&gt;"",INDEX([1]Sizer!U:U,(ROW()-3)/3+7),"")</f>
        <v>0</v>
      </c>
      <c r="V558" s="53">
        <f>IF($A557&lt;&gt;"",INDEX([1]Sizer!V:V,(ROW()-3)/3+7),"")</f>
        <v>4.6457471264367826E-2</v>
      </c>
      <c r="W558" s="53">
        <f>IF($A557&lt;&gt;"",INDEX([1]Sizer!W:W,(ROW()-3)/3+7),"")</f>
        <v>0</v>
      </c>
      <c r="X558" s="53">
        <f>IF($A557&lt;&gt;"",INDEX([1]Sizer!X:X,(ROW()-3)/3+7),"")</f>
        <v>0</v>
      </c>
      <c r="Y558" s="53">
        <f>IF($A557&lt;&gt;"",INDEX([1]Sizer!Y:Y,(ROW()-3)/3+7),"")</f>
        <v>0</v>
      </c>
      <c r="Z558" s="53">
        <f>IF($A557&lt;&gt;"",INDEX([1]Sizer!Z:Z,(ROW()-3)/3+7),"")</f>
        <v>0</v>
      </c>
      <c r="AA558" s="53">
        <f>IF($A557&lt;&gt;"",SUM($B558:$Z558),"")</f>
        <v>6.3210415328057198E-2</v>
      </c>
    </row>
    <row r="559" spans="1:27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</row>
    <row r="560" spans="1:27" x14ac:dyDescent="0.2">
      <c r="A560" s="59">
        <f>IF(INDEX([1]Sizer!$A:$A,(ROW()-2)/3+7)&lt;&gt;"",INDEX([1]Sizer!$A:$A,(ROW()-2)/3+7),"")</f>
        <v>45516</v>
      </c>
      <c r="B560" s="51">
        <f>IF($A560&lt;&gt;"",INDEX([1]Sizer!EF:EF,(ROW()-2)/3+7),"")</f>
        <v>0</v>
      </c>
      <c r="C560" s="51">
        <f>IF($A560&lt;&gt;"",INDEX([1]Sizer!EG:EG,(ROW()-2)/3+7),"")</f>
        <v>1</v>
      </c>
      <c r="D560" s="51">
        <f>IF($A560&lt;&gt;"",INDEX([1]Sizer!EH:EH,(ROW()-2)/3+7),"")</f>
        <v>2.5</v>
      </c>
      <c r="E560" s="51">
        <f>IF($A560&lt;&gt;"",INDEX([1]Sizer!EI:EI,(ROW()-2)/3+7),"")</f>
        <v>0</v>
      </c>
      <c r="F560" s="51">
        <f>IF($A560&lt;&gt;"",INDEX([1]Sizer!EJ:EJ,(ROW()-2)/3+7),"")</f>
        <v>0</v>
      </c>
      <c r="G560" s="51">
        <f>IF($A560&lt;&gt;"",INDEX([1]Sizer!EK:EK,(ROW()-2)/3+7),"")</f>
        <v>0.5</v>
      </c>
      <c r="H560" s="51">
        <f>IF($A560&lt;&gt;"",INDEX([1]Sizer!EL:EL,(ROW()-2)/3+7),"")</f>
        <v>1</v>
      </c>
      <c r="I560" s="51">
        <f>IF($A560&lt;&gt;"",INDEX([1]Sizer!EM:EM,(ROW()-2)/3+7),"")</f>
        <v>-1.5</v>
      </c>
      <c r="J560" s="51">
        <f>IF($A560&lt;&gt;"",INDEX([1]Sizer!EN:EN,(ROW()-2)/3+7),"")</f>
        <v>0</v>
      </c>
      <c r="K560" s="51">
        <f>IF($A560&lt;&gt;"",INDEX([1]Sizer!EO:EO,(ROW()-2)/3+7),"")</f>
        <v>0</v>
      </c>
      <c r="L560" s="51">
        <f>IF($A560&lt;&gt;"",INDEX([1]Sizer!EP:EP,(ROW()-2)/3+7),"")</f>
        <v>0</v>
      </c>
      <c r="M560" s="51">
        <f>IF($A560&lt;&gt;"",INDEX([1]Sizer!EQ:EQ,(ROW()-2)/3+7),"")</f>
        <v>0</v>
      </c>
      <c r="N560" s="51">
        <f>IF($A560&lt;&gt;"",INDEX([1]Sizer!ER:ER,(ROW()-2)/3+7),"")</f>
        <v>-0.5</v>
      </c>
      <c r="O560" s="51">
        <f>IF($A560&lt;&gt;"",INDEX([1]Sizer!ES:ES,(ROW()-2)/3+7),"")</f>
        <v>0</v>
      </c>
      <c r="P560" s="51">
        <f>IF($A560&lt;&gt;"",INDEX([1]Sizer!ET:ET,(ROW()-2)/3+7),"")</f>
        <v>1</v>
      </c>
      <c r="Q560" s="51">
        <f>IF($A560&lt;&gt;"",INDEX([1]Sizer!EU:EU,(ROW()-2)/3+7),"")</f>
        <v>1.5</v>
      </c>
      <c r="R560" s="51">
        <f>IF($A560&lt;&gt;"",INDEX([1]Sizer!EV:EV,(ROW()-2)/3+7),"")</f>
        <v>3</v>
      </c>
      <c r="S560" s="51">
        <f>IF($A560&lt;&gt;"",INDEX([1]Sizer!EW:EW,(ROW()-2)/3+7),"")</f>
        <v>0</v>
      </c>
      <c r="T560" s="51">
        <f>IF($A560&lt;&gt;"",INDEX([1]Sizer!EX:EX,(ROW()-2)/3+7),"")</f>
        <v>-1.5</v>
      </c>
      <c r="U560" s="51">
        <f>IF($A560&lt;&gt;"",INDEX([1]Sizer!EY:EY,(ROW()-2)/3+7),"")</f>
        <v>0</v>
      </c>
      <c r="V560" s="51">
        <f>IF($A560&lt;&gt;"",INDEX([1]Sizer!EZ:EZ,(ROW()-2)/3+7),"")</f>
        <v>2.5</v>
      </c>
      <c r="W560" s="51">
        <f>IF($A560&lt;&gt;"",INDEX([1]Sizer!FA:FA,(ROW()-2)/3+7),"")</f>
        <v>0</v>
      </c>
      <c r="X560" s="51">
        <f>IF($A560&lt;&gt;"",INDEX([1]Sizer!FB:FB,(ROW()-2)/3+7),"")</f>
        <v>0</v>
      </c>
      <c r="Y560" s="51">
        <f>IF($A560&lt;&gt;"",INDEX([1]Sizer!FC:FC,(ROW()-2)/3+7),"")</f>
        <v>0</v>
      </c>
      <c r="Z560" s="51">
        <f>IF($A560&lt;&gt;"",INDEX([1]Sizer!FD:FD,(ROW()-2)/3+7),"")</f>
        <v>0</v>
      </c>
      <c r="AA560" s="52">
        <f>IF($A560&lt;&gt;"",INDEX([1]Sizer!$AB:$AB,(ROW()-2)/3+7)*'[1]Dashboard (Model)'!$U$2,"")</f>
        <v>0.03</v>
      </c>
    </row>
    <row r="561" spans="1:27" x14ac:dyDescent="0.2">
      <c r="A561" s="59"/>
      <c r="B561" s="53">
        <f>IF($A560&lt;&gt;"",INDEX([1]Sizer!B:B,(ROW()-3)/3+7),"")</f>
        <v>0</v>
      </c>
      <c r="C561" s="53">
        <f>IF($A560&lt;&gt;"",INDEX([1]Sizer!C:C,(ROW()-3)/3+7),"")</f>
        <v>1.7300361570247932E-2</v>
      </c>
      <c r="D561" s="53">
        <f>IF($A560&lt;&gt;"",INDEX([1]Sizer!D:D,(ROW()-3)/3+7),"")</f>
        <v>0.05</v>
      </c>
      <c r="E561" s="53">
        <f>IF($A560&lt;&gt;"",INDEX([1]Sizer!E:E,(ROW()-3)/3+7),"")</f>
        <v>0</v>
      </c>
      <c r="F561" s="53">
        <f>IF($A560&lt;&gt;"",INDEX([1]Sizer!F:F,(ROW()-3)/3+7),"")</f>
        <v>0</v>
      </c>
      <c r="G561" s="53">
        <f>IF($A560&lt;&gt;"",INDEX([1]Sizer!G:G,(ROW()-3)/3+7),"")</f>
        <v>6.5888802950975706E-3</v>
      </c>
      <c r="H561" s="53">
        <f>IF($A560&lt;&gt;"",INDEX([1]Sizer!H:H,(ROW()-3)/3+7),"")</f>
        <v>1.9921193696934809E-2</v>
      </c>
      <c r="I561" s="53">
        <f>IF($A560&lt;&gt;"",INDEX([1]Sizer!I:I,(ROW()-3)/3+7),"")</f>
        <v>-2.9041756993006991E-2</v>
      </c>
      <c r="J561" s="53">
        <f>IF($A560&lt;&gt;"",INDEX([1]Sizer!J:J,(ROW()-3)/3+7),"")</f>
        <v>0</v>
      </c>
      <c r="K561" s="53">
        <f>IF($A560&lt;&gt;"",INDEX([1]Sizer!K:K,(ROW()-3)/3+7),"")</f>
        <v>0</v>
      </c>
      <c r="L561" s="53">
        <f>IF($A560&lt;&gt;"",INDEX([1]Sizer!L:L,(ROW()-3)/3+7),"")</f>
        <v>0</v>
      </c>
      <c r="M561" s="53">
        <f>IF($A560&lt;&gt;"",INDEX([1]Sizer!M:M,(ROW()-3)/3+7),"")</f>
        <v>0</v>
      </c>
      <c r="N561" s="53">
        <f>IF($A560&lt;&gt;"",INDEX([1]Sizer!N:N,(ROW()-3)/3+7),"")</f>
        <v>-2.4782225010455877E-2</v>
      </c>
      <c r="O561" s="53">
        <f>IF($A560&lt;&gt;"",INDEX([1]Sizer!O:O,(ROW()-3)/3+7),"")</f>
        <v>0</v>
      </c>
      <c r="P561" s="53">
        <f>IF($A560&lt;&gt;"",INDEX([1]Sizer!P:P,(ROW()-3)/3+7),"")</f>
        <v>9.9164909197422355E-3</v>
      </c>
      <c r="Q561" s="53">
        <f>IF($A560&lt;&gt;"",INDEX([1]Sizer!Q:Q,(ROW()-3)/3+7),"")</f>
        <v>2.5900552533151981E-2</v>
      </c>
      <c r="R561" s="53">
        <f>IF($A560&lt;&gt;"",INDEX([1]Sizer!R:R,(ROW()-3)/3+7),"")</f>
        <v>2.2359715670024226E-2</v>
      </c>
      <c r="S561" s="53">
        <f>IF($A560&lt;&gt;"",INDEX([1]Sizer!S:S,(ROW()-3)/3+7),"")</f>
        <v>0</v>
      </c>
      <c r="T561" s="53">
        <f>IF($A560&lt;&gt;"",INDEX([1]Sizer!T:T,(ROW()-3)/3+7),"")</f>
        <v>-4.3926735357917565E-2</v>
      </c>
      <c r="U561" s="53">
        <f>IF($A560&lt;&gt;"",INDEX([1]Sizer!U:U,(ROW()-3)/3+7),"")</f>
        <v>0</v>
      </c>
      <c r="V561" s="53">
        <f>IF($A560&lt;&gt;"",INDEX([1]Sizer!V:V,(ROW()-3)/3+7),"")</f>
        <v>4.6457471264367826E-2</v>
      </c>
      <c r="W561" s="53">
        <f>IF($A560&lt;&gt;"",INDEX([1]Sizer!W:W,(ROW()-3)/3+7),"")</f>
        <v>0</v>
      </c>
      <c r="X561" s="53">
        <f>IF($A560&lt;&gt;"",INDEX([1]Sizer!X:X,(ROW()-3)/3+7),"")</f>
        <v>0</v>
      </c>
      <c r="Y561" s="53">
        <f>IF($A560&lt;&gt;"",INDEX([1]Sizer!Y:Y,(ROW()-3)/3+7),"")</f>
        <v>0</v>
      </c>
      <c r="Z561" s="53">
        <f>IF($A560&lt;&gt;"",INDEX([1]Sizer!Z:Z,(ROW()-3)/3+7),"")</f>
        <v>0</v>
      </c>
      <c r="AA561" s="53">
        <f>IF($A560&lt;&gt;"",SUM($B561:$Z561),"")</f>
        <v>0.10069394858818614</v>
      </c>
    </row>
    <row r="562" spans="1:27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</row>
    <row r="563" spans="1:27" x14ac:dyDescent="0.2">
      <c r="A563" s="59">
        <f>IF(INDEX([1]Sizer!$A:$A,(ROW()-2)/3+7)&lt;&gt;"",INDEX([1]Sizer!$A:$A,(ROW()-2)/3+7),"")</f>
        <v>45517</v>
      </c>
      <c r="B563" s="51">
        <f>IF($A563&lt;&gt;"",INDEX([1]Sizer!EF:EF,(ROW()-2)/3+7),"")</f>
        <v>0</v>
      </c>
      <c r="C563" s="51">
        <f>IF($A563&lt;&gt;"",INDEX([1]Sizer!EG:EG,(ROW()-2)/3+7),"")</f>
        <v>1</v>
      </c>
      <c r="D563" s="51">
        <f>IF($A563&lt;&gt;"",INDEX([1]Sizer!EH:EH,(ROW()-2)/3+7),"")</f>
        <v>2.5</v>
      </c>
      <c r="E563" s="51">
        <f>IF($A563&lt;&gt;"",INDEX([1]Sizer!EI:EI,(ROW()-2)/3+7),"")</f>
        <v>0</v>
      </c>
      <c r="F563" s="51">
        <f>IF($A563&lt;&gt;"",INDEX([1]Sizer!EJ:EJ,(ROW()-2)/3+7),"")</f>
        <v>0.5</v>
      </c>
      <c r="G563" s="51">
        <f>IF($A563&lt;&gt;"",INDEX([1]Sizer!EK:EK,(ROW()-2)/3+7),"")</f>
        <v>0</v>
      </c>
      <c r="H563" s="51">
        <f>IF($A563&lt;&gt;"",INDEX([1]Sizer!EL:EL,(ROW()-2)/3+7),"")</f>
        <v>0.5</v>
      </c>
      <c r="I563" s="51">
        <f>IF($A563&lt;&gt;"",INDEX([1]Sizer!EM:EM,(ROW()-2)/3+7),"")</f>
        <v>-1.5</v>
      </c>
      <c r="J563" s="51">
        <f>IF($A563&lt;&gt;"",INDEX([1]Sizer!EN:EN,(ROW()-2)/3+7),"")</f>
        <v>0</v>
      </c>
      <c r="K563" s="51">
        <f>IF($A563&lt;&gt;"",INDEX([1]Sizer!EO:EO,(ROW()-2)/3+7),"")</f>
        <v>0</v>
      </c>
      <c r="L563" s="51">
        <f>IF($A563&lt;&gt;"",INDEX([1]Sizer!EP:EP,(ROW()-2)/3+7),"")</f>
        <v>0</v>
      </c>
      <c r="M563" s="51">
        <f>IF($A563&lt;&gt;"",INDEX([1]Sizer!EQ:EQ,(ROW()-2)/3+7),"")</f>
        <v>0</v>
      </c>
      <c r="N563" s="51">
        <f>IF($A563&lt;&gt;"",INDEX([1]Sizer!ER:ER,(ROW()-2)/3+7),"")</f>
        <v>-0.5</v>
      </c>
      <c r="O563" s="51">
        <f>IF($A563&lt;&gt;"",INDEX([1]Sizer!ES:ES,(ROW()-2)/3+7),"")</f>
        <v>0</v>
      </c>
      <c r="P563" s="51">
        <f>IF($A563&lt;&gt;"",INDEX([1]Sizer!ET:ET,(ROW()-2)/3+7),"")</f>
        <v>2</v>
      </c>
      <c r="Q563" s="51">
        <f>IF($A563&lt;&gt;"",INDEX([1]Sizer!EU:EU,(ROW()-2)/3+7),"")</f>
        <v>1</v>
      </c>
      <c r="R563" s="51">
        <f>IF($A563&lt;&gt;"",INDEX([1]Sizer!EV:EV,(ROW()-2)/3+7),"")</f>
        <v>3</v>
      </c>
      <c r="S563" s="51">
        <f>IF($A563&lt;&gt;"",INDEX([1]Sizer!EW:EW,(ROW()-2)/3+7),"")</f>
        <v>0</v>
      </c>
      <c r="T563" s="51">
        <f>IF($A563&lt;&gt;"",INDEX([1]Sizer!EX:EX,(ROW()-2)/3+7),"")</f>
        <v>-1.5</v>
      </c>
      <c r="U563" s="51">
        <f>IF($A563&lt;&gt;"",INDEX([1]Sizer!EY:EY,(ROW()-2)/3+7),"")</f>
        <v>0</v>
      </c>
      <c r="V563" s="51">
        <f>IF($A563&lt;&gt;"",INDEX([1]Sizer!EZ:EZ,(ROW()-2)/3+7),"")</f>
        <v>2.5</v>
      </c>
      <c r="W563" s="51">
        <f>IF($A563&lt;&gt;"",INDEX([1]Sizer!FA:FA,(ROW()-2)/3+7),"")</f>
        <v>0</v>
      </c>
      <c r="X563" s="51">
        <f>IF($A563&lt;&gt;"",INDEX([1]Sizer!FB:FB,(ROW()-2)/3+7),"")</f>
        <v>0</v>
      </c>
      <c r="Y563" s="51">
        <f>IF($A563&lt;&gt;"",INDEX([1]Sizer!FC:FC,(ROW()-2)/3+7),"")</f>
        <v>0</v>
      </c>
      <c r="Z563" s="51">
        <f>IF($A563&lt;&gt;"",INDEX([1]Sizer!FD:FD,(ROW()-2)/3+7),"")</f>
        <v>0</v>
      </c>
      <c r="AA563" s="52">
        <f>IF($A563&lt;&gt;"",INDEX([1]Sizer!$AB:$AB,(ROW()-2)/3+7)*'[1]Dashboard (Model)'!$U$2,"")</f>
        <v>0.03</v>
      </c>
    </row>
    <row r="564" spans="1:27" x14ac:dyDescent="0.2">
      <c r="A564" s="59"/>
      <c r="B564" s="53">
        <f>IF($A563&lt;&gt;"",INDEX([1]Sizer!B:B,(ROW()-3)/3+7),"")</f>
        <v>0</v>
      </c>
      <c r="C564" s="53">
        <f>IF($A563&lt;&gt;"",INDEX([1]Sizer!C:C,(ROW()-3)/3+7),"")</f>
        <v>1.7300361570247932E-2</v>
      </c>
      <c r="D564" s="53">
        <f>IF($A563&lt;&gt;"",INDEX([1]Sizer!D:D,(ROW()-3)/3+7),"")</f>
        <v>0.05</v>
      </c>
      <c r="E564" s="53">
        <f>IF($A563&lt;&gt;"",INDEX([1]Sizer!E:E,(ROW()-3)/3+7),"")</f>
        <v>0</v>
      </c>
      <c r="F564" s="53">
        <f>IF($A563&lt;&gt;"",INDEX([1]Sizer!F:F,(ROW()-3)/3+7),"")</f>
        <v>8.7703396651641983E-3</v>
      </c>
      <c r="G564" s="53">
        <f>IF($A563&lt;&gt;"",INDEX([1]Sizer!G:G,(ROW()-3)/3+7),"")</f>
        <v>0</v>
      </c>
      <c r="H564" s="53">
        <f>IF($A563&lt;&gt;"",INDEX([1]Sizer!H:H,(ROW()-3)/3+7),"")</f>
        <v>9.7988039568345318E-3</v>
      </c>
      <c r="I564" s="53">
        <f>IF($A563&lt;&gt;"",INDEX([1]Sizer!I:I,(ROW()-3)/3+7),"")</f>
        <v>-2.9041756993006991E-2</v>
      </c>
      <c r="J564" s="53">
        <f>IF($A563&lt;&gt;"",INDEX([1]Sizer!J:J,(ROW()-3)/3+7),"")</f>
        <v>0</v>
      </c>
      <c r="K564" s="53">
        <f>IF($A563&lt;&gt;"",INDEX([1]Sizer!K:K,(ROW()-3)/3+7),"")</f>
        <v>0</v>
      </c>
      <c r="L564" s="53">
        <f>IF($A563&lt;&gt;"",INDEX([1]Sizer!L:L,(ROW()-3)/3+7),"")</f>
        <v>0</v>
      </c>
      <c r="M564" s="53">
        <f>IF($A563&lt;&gt;"",INDEX([1]Sizer!M:M,(ROW()-3)/3+7),"")</f>
        <v>0</v>
      </c>
      <c r="N564" s="53">
        <f>IF($A563&lt;&gt;"",INDEX([1]Sizer!N:N,(ROW()-3)/3+7),"")</f>
        <v>-2.4782225010455877E-2</v>
      </c>
      <c r="O564" s="53">
        <f>IF($A563&lt;&gt;"",INDEX([1]Sizer!O:O,(ROW()-3)/3+7),"")</f>
        <v>0</v>
      </c>
      <c r="P564" s="53">
        <f>IF($A563&lt;&gt;"",INDEX([1]Sizer!P:P,(ROW()-3)/3+7),"")</f>
        <v>1.9728897338403044E-2</v>
      </c>
      <c r="Q564" s="53">
        <f>IF($A563&lt;&gt;"",INDEX([1]Sizer!Q:Q,(ROW()-3)/3+7),"")</f>
        <v>1.6882971800433841E-2</v>
      </c>
      <c r="R564" s="53">
        <f>IF($A563&lt;&gt;"",INDEX([1]Sizer!R:R,(ROW()-3)/3+7),"")</f>
        <v>2.2359715670024226E-2</v>
      </c>
      <c r="S564" s="53">
        <f>IF($A563&lt;&gt;"",INDEX([1]Sizer!S:S,(ROW()-3)/3+7),"")</f>
        <v>0</v>
      </c>
      <c r="T564" s="53">
        <f>IF($A563&lt;&gt;"",INDEX([1]Sizer!T:T,(ROW()-3)/3+7),"")</f>
        <v>-4.3926735357917565E-2</v>
      </c>
      <c r="U564" s="53">
        <f>IF($A563&lt;&gt;"",INDEX([1]Sizer!U:U,(ROW()-3)/3+7),"")</f>
        <v>0</v>
      </c>
      <c r="V564" s="53">
        <f>IF($A563&lt;&gt;"",INDEX([1]Sizer!V:V,(ROW()-3)/3+7),"")</f>
        <v>4.6457471264367826E-2</v>
      </c>
      <c r="W564" s="53">
        <f>IF($A563&lt;&gt;"",INDEX([1]Sizer!W:W,(ROW()-3)/3+7),"")</f>
        <v>0</v>
      </c>
      <c r="X564" s="53">
        <f>IF($A563&lt;&gt;"",INDEX([1]Sizer!X:X,(ROW()-3)/3+7),"")</f>
        <v>0</v>
      </c>
      <c r="Y564" s="53">
        <f>IF($A563&lt;&gt;"",INDEX([1]Sizer!Y:Y,(ROW()-3)/3+7),"")</f>
        <v>0</v>
      </c>
      <c r="Z564" s="53">
        <f>IF($A563&lt;&gt;"",INDEX([1]Sizer!Z:Z,(ROW()-3)/3+7),"")</f>
        <v>0</v>
      </c>
      <c r="AA564" s="53">
        <f>IF($A563&lt;&gt;"",SUM($B564:$Z564),"")</f>
        <v>9.3547843904095179E-2</v>
      </c>
    </row>
    <row r="565" spans="1:27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</row>
    <row r="566" spans="1:27" x14ac:dyDescent="0.2">
      <c r="A566" s="59">
        <f>IF(INDEX([1]Sizer!$A:$A,(ROW()-2)/3+7)&lt;&gt;"",INDEX([1]Sizer!$A:$A,(ROW()-2)/3+7),"")</f>
        <v>45518</v>
      </c>
      <c r="B566" s="51">
        <f>IF($A566&lt;&gt;"",INDEX([1]Sizer!EF:EF,(ROW()-2)/3+7),"")</f>
        <v>0</v>
      </c>
      <c r="C566" s="51">
        <f>IF($A566&lt;&gt;"",INDEX([1]Sizer!EG:EG,(ROW()-2)/3+7),"")</f>
        <v>1</v>
      </c>
      <c r="D566" s="51">
        <f>IF($A566&lt;&gt;"",INDEX([1]Sizer!EH:EH,(ROW()-2)/3+7),"")</f>
        <v>2.5</v>
      </c>
      <c r="E566" s="51">
        <f>IF($A566&lt;&gt;"",INDEX([1]Sizer!EI:EI,(ROW()-2)/3+7),"")</f>
        <v>0</v>
      </c>
      <c r="F566" s="51">
        <f>IF($A566&lt;&gt;"",INDEX([1]Sizer!EJ:EJ,(ROW()-2)/3+7),"")</f>
        <v>0.5</v>
      </c>
      <c r="G566" s="51">
        <f>IF($A566&lt;&gt;"",INDEX([1]Sizer!EK:EK,(ROW()-2)/3+7),"")</f>
        <v>0.5</v>
      </c>
      <c r="H566" s="51">
        <f>IF($A566&lt;&gt;"",INDEX([1]Sizer!EL:EL,(ROW()-2)/3+7),"")</f>
        <v>0</v>
      </c>
      <c r="I566" s="51">
        <f>IF($A566&lt;&gt;"",INDEX([1]Sizer!EM:EM,(ROW()-2)/3+7),"")</f>
        <v>-1.5</v>
      </c>
      <c r="J566" s="51">
        <f>IF($A566&lt;&gt;"",INDEX([1]Sizer!EN:EN,(ROW()-2)/3+7),"")</f>
        <v>0</v>
      </c>
      <c r="K566" s="51">
        <f>IF($A566&lt;&gt;"",INDEX([1]Sizer!EO:EO,(ROW()-2)/3+7),"")</f>
        <v>0</v>
      </c>
      <c r="L566" s="51">
        <f>IF($A566&lt;&gt;"",INDEX([1]Sizer!EP:EP,(ROW()-2)/3+7),"")</f>
        <v>0</v>
      </c>
      <c r="M566" s="51">
        <f>IF($A566&lt;&gt;"",INDEX([1]Sizer!EQ:EQ,(ROW()-2)/3+7),"")</f>
        <v>0</v>
      </c>
      <c r="N566" s="51">
        <f>IF($A566&lt;&gt;"",INDEX([1]Sizer!ER:ER,(ROW()-2)/3+7),"")</f>
        <v>-0.5</v>
      </c>
      <c r="O566" s="51">
        <f>IF($A566&lt;&gt;"",INDEX([1]Sizer!ES:ES,(ROW()-2)/3+7),"")</f>
        <v>0</v>
      </c>
      <c r="P566" s="51">
        <f>IF($A566&lt;&gt;"",INDEX([1]Sizer!ET:ET,(ROW()-2)/3+7),"")</f>
        <v>2</v>
      </c>
      <c r="Q566" s="51">
        <f>IF($A566&lt;&gt;"",INDEX([1]Sizer!EU:EU,(ROW()-2)/3+7),"")</f>
        <v>1</v>
      </c>
      <c r="R566" s="51">
        <f>IF($A566&lt;&gt;"",INDEX([1]Sizer!EV:EV,(ROW()-2)/3+7),"")</f>
        <v>3</v>
      </c>
      <c r="S566" s="51">
        <f>IF($A566&lt;&gt;"",INDEX([1]Sizer!EW:EW,(ROW()-2)/3+7),"")</f>
        <v>0</v>
      </c>
      <c r="T566" s="51">
        <f>IF($A566&lt;&gt;"",INDEX([1]Sizer!EX:EX,(ROW()-2)/3+7),"")</f>
        <v>-1.5</v>
      </c>
      <c r="U566" s="51">
        <f>IF($A566&lt;&gt;"",INDEX([1]Sizer!EY:EY,(ROW()-2)/3+7),"")</f>
        <v>0</v>
      </c>
      <c r="V566" s="51">
        <f>IF($A566&lt;&gt;"",INDEX([1]Sizer!EZ:EZ,(ROW()-2)/3+7),"")</f>
        <v>2.5</v>
      </c>
      <c r="W566" s="51">
        <f>IF($A566&lt;&gt;"",INDEX([1]Sizer!FA:FA,(ROW()-2)/3+7),"")</f>
        <v>0</v>
      </c>
      <c r="X566" s="51">
        <f>IF($A566&lt;&gt;"",INDEX([1]Sizer!FB:FB,(ROW()-2)/3+7),"")</f>
        <v>0</v>
      </c>
      <c r="Y566" s="51">
        <f>IF($A566&lt;&gt;"",INDEX([1]Sizer!FC:FC,(ROW()-2)/3+7),"")</f>
        <v>0</v>
      </c>
      <c r="Z566" s="51">
        <f>IF($A566&lt;&gt;"",INDEX([1]Sizer!FD:FD,(ROW()-2)/3+7),"")</f>
        <v>0</v>
      </c>
      <c r="AA566" s="52">
        <f>IF($A566&lt;&gt;"",INDEX([1]Sizer!$AB:$AB,(ROW()-2)/3+7)*'[1]Dashboard (Model)'!$U$2,"")</f>
        <v>0.03</v>
      </c>
    </row>
    <row r="567" spans="1:27" x14ac:dyDescent="0.2">
      <c r="A567" s="59"/>
      <c r="B567" s="53">
        <f>IF($A566&lt;&gt;"",INDEX([1]Sizer!B:B,(ROW()-3)/3+7),"")</f>
        <v>0</v>
      </c>
      <c r="C567" s="53">
        <f>IF($A566&lt;&gt;"",INDEX([1]Sizer!C:C,(ROW()-3)/3+7),"")</f>
        <v>1.7300361570247932E-2</v>
      </c>
      <c r="D567" s="53">
        <f>IF($A566&lt;&gt;"",INDEX([1]Sizer!D:D,(ROW()-3)/3+7),"")</f>
        <v>0.05</v>
      </c>
      <c r="E567" s="53">
        <f>IF($A566&lt;&gt;"",INDEX([1]Sizer!E:E,(ROW()-3)/3+7),"")</f>
        <v>0</v>
      </c>
      <c r="F567" s="53">
        <f>IF($A566&lt;&gt;"",INDEX([1]Sizer!F:F,(ROW()-3)/3+7),"")</f>
        <v>8.7703396651641983E-3</v>
      </c>
      <c r="G567" s="53">
        <f>IF($A566&lt;&gt;"",INDEX([1]Sizer!G:G,(ROW()-3)/3+7),"")</f>
        <v>6.6087509077705142E-3</v>
      </c>
      <c r="H567" s="53">
        <f>IF($A566&lt;&gt;"",INDEX([1]Sizer!H:H,(ROW()-3)/3+7),"")</f>
        <v>0</v>
      </c>
      <c r="I567" s="53">
        <f>IF($A566&lt;&gt;"",INDEX([1]Sizer!I:I,(ROW()-3)/3+7),"")</f>
        <v>-2.9041756993006991E-2</v>
      </c>
      <c r="J567" s="53">
        <f>IF($A566&lt;&gt;"",INDEX([1]Sizer!J:J,(ROW()-3)/3+7),"")</f>
        <v>0</v>
      </c>
      <c r="K567" s="53">
        <f>IF($A566&lt;&gt;"",INDEX([1]Sizer!K:K,(ROW()-3)/3+7),"")</f>
        <v>0</v>
      </c>
      <c r="L567" s="53">
        <f>IF($A566&lt;&gt;"",INDEX([1]Sizer!L:L,(ROW()-3)/3+7),"")</f>
        <v>0</v>
      </c>
      <c r="M567" s="53">
        <f>IF($A566&lt;&gt;"",INDEX([1]Sizer!M:M,(ROW()-3)/3+7),"")</f>
        <v>0</v>
      </c>
      <c r="N567" s="53">
        <f>IF($A566&lt;&gt;"",INDEX([1]Sizer!N:N,(ROW()-3)/3+7),"")</f>
        <v>-2.4782225010455877E-2</v>
      </c>
      <c r="O567" s="53">
        <f>IF($A566&lt;&gt;"",INDEX([1]Sizer!O:O,(ROW()-3)/3+7),"")</f>
        <v>0</v>
      </c>
      <c r="P567" s="53">
        <f>IF($A566&lt;&gt;"",INDEX([1]Sizer!P:P,(ROW()-3)/3+7),"")</f>
        <v>1.9728897338403044E-2</v>
      </c>
      <c r="Q567" s="53">
        <f>IF($A566&lt;&gt;"",INDEX([1]Sizer!Q:Q,(ROW()-3)/3+7),"")</f>
        <v>1.6882971800433841E-2</v>
      </c>
      <c r="R567" s="53">
        <f>IF($A566&lt;&gt;"",INDEX([1]Sizer!R:R,(ROW()-3)/3+7),"")</f>
        <v>2.2359715670024226E-2</v>
      </c>
      <c r="S567" s="53">
        <f>IF($A566&lt;&gt;"",INDEX([1]Sizer!S:S,(ROW()-3)/3+7),"")</f>
        <v>0</v>
      </c>
      <c r="T567" s="53">
        <f>IF($A566&lt;&gt;"",INDEX([1]Sizer!T:T,(ROW()-3)/3+7),"")</f>
        <v>-4.3926735357917565E-2</v>
      </c>
      <c r="U567" s="53">
        <f>IF($A566&lt;&gt;"",INDEX([1]Sizer!U:U,(ROW()-3)/3+7),"")</f>
        <v>0</v>
      </c>
      <c r="V567" s="53">
        <f>IF($A566&lt;&gt;"",INDEX([1]Sizer!V:V,(ROW()-3)/3+7),"")</f>
        <v>4.6457471264367826E-2</v>
      </c>
      <c r="W567" s="53">
        <f>IF($A566&lt;&gt;"",INDEX([1]Sizer!W:W,(ROW()-3)/3+7),"")</f>
        <v>0</v>
      </c>
      <c r="X567" s="53">
        <f>IF($A566&lt;&gt;"",INDEX([1]Sizer!X:X,(ROW()-3)/3+7),"")</f>
        <v>0</v>
      </c>
      <c r="Y567" s="53">
        <f>IF($A566&lt;&gt;"",INDEX([1]Sizer!Y:Y,(ROW()-3)/3+7),"")</f>
        <v>0</v>
      </c>
      <c r="Z567" s="53">
        <f>IF($A566&lt;&gt;"",INDEX([1]Sizer!Z:Z,(ROW()-3)/3+7),"")</f>
        <v>0</v>
      </c>
      <c r="AA567" s="53">
        <f>IF($A566&lt;&gt;"",SUM($B567:$Z567),"")</f>
        <v>9.035779085503115E-2</v>
      </c>
    </row>
    <row r="568" spans="1:27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</row>
    <row r="569" spans="1:27" x14ac:dyDescent="0.2">
      <c r="A569" s="59">
        <f>IF(INDEX([1]Sizer!$A:$A,(ROW()-2)/3+7)&lt;&gt;"",INDEX([1]Sizer!$A:$A,(ROW()-2)/3+7),"")</f>
        <v>45519</v>
      </c>
      <c r="B569" s="51">
        <f>IF($A569&lt;&gt;"",INDEX([1]Sizer!EF:EF,(ROW()-2)/3+7),"")</f>
        <v>0</v>
      </c>
      <c r="C569" s="51">
        <f>IF($A569&lt;&gt;"",INDEX([1]Sizer!EG:EG,(ROW()-2)/3+7),"")</f>
        <v>1</v>
      </c>
      <c r="D569" s="51">
        <f>IF($A569&lt;&gt;"",INDEX([1]Sizer!EH:EH,(ROW()-2)/3+7),"")</f>
        <v>2.5</v>
      </c>
      <c r="E569" s="51">
        <f>IF($A569&lt;&gt;"",INDEX([1]Sizer!EI:EI,(ROW()-2)/3+7),"")</f>
        <v>0</v>
      </c>
      <c r="F569" s="51">
        <f>IF($A569&lt;&gt;"",INDEX([1]Sizer!EJ:EJ,(ROW()-2)/3+7),"")</f>
        <v>0.5</v>
      </c>
      <c r="G569" s="51">
        <f>IF($A569&lt;&gt;"",INDEX([1]Sizer!EK:EK,(ROW()-2)/3+7),"")</f>
        <v>0.5</v>
      </c>
      <c r="H569" s="51">
        <f>IF($A569&lt;&gt;"",INDEX([1]Sizer!EL:EL,(ROW()-2)/3+7),"")</f>
        <v>0</v>
      </c>
      <c r="I569" s="51">
        <f>IF($A569&lt;&gt;"",INDEX([1]Sizer!EM:EM,(ROW()-2)/3+7),"")</f>
        <v>-2</v>
      </c>
      <c r="J569" s="51">
        <f>IF($A569&lt;&gt;"",INDEX([1]Sizer!EN:EN,(ROW()-2)/3+7),"")</f>
        <v>0</v>
      </c>
      <c r="K569" s="51">
        <f>IF($A569&lt;&gt;"",INDEX([1]Sizer!EO:EO,(ROW()-2)/3+7),"")</f>
        <v>0</v>
      </c>
      <c r="L569" s="51">
        <f>IF($A569&lt;&gt;"",INDEX([1]Sizer!EP:EP,(ROW()-2)/3+7),"")</f>
        <v>0</v>
      </c>
      <c r="M569" s="51">
        <f>IF($A569&lt;&gt;"",INDEX([1]Sizer!EQ:EQ,(ROW()-2)/3+7),"")</f>
        <v>-0.5</v>
      </c>
      <c r="N569" s="51">
        <f>IF($A569&lt;&gt;"",INDEX([1]Sizer!ER:ER,(ROW()-2)/3+7),"")</f>
        <v>-0.5</v>
      </c>
      <c r="O569" s="51">
        <f>IF($A569&lt;&gt;"",INDEX([1]Sizer!ES:ES,(ROW()-2)/3+7),"")</f>
        <v>0</v>
      </c>
      <c r="P569" s="51">
        <f>IF($A569&lt;&gt;"",INDEX([1]Sizer!ET:ET,(ROW()-2)/3+7),"")</f>
        <v>2</v>
      </c>
      <c r="Q569" s="51">
        <f>IF($A569&lt;&gt;"",INDEX([1]Sizer!EU:EU,(ROW()-2)/3+7),"")</f>
        <v>1</v>
      </c>
      <c r="R569" s="51">
        <f>IF($A569&lt;&gt;"",INDEX([1]Sizer!EV:EV,(ROW()-2)/3+7),"")</f>
        <v>3</v>
      </c>
      <c r="S569" s="51">
        <f>IF($A569&lt;&gt;"",INDEX([1]Sizer!EW:EW,(ROW()-2)/3+7),"")</f>
        <v>0</v>
      </c>
      <c r="T569" s="51">
        <f>IF($A569&lt;&gt;"",INDEX([1]Sizer!EX:EX,(ROW()-2)/3+7),"")</f>
        <v>-1</v>
      </c>
      <c r="U569" s="51">
        <f>IF($A569&lt;&gt;"",INDEX([1]Sizer!EY:EY,(ROW()-2)/3+7),"")</f>
        <v>0</v>
      </c>
      <c r="V569" s="51">
        <f>IF($A569&lt;&gt;"",INDEX([1]Sizer!EZ:EZ,(ROW()-2)/3+7),"")</f>
        <v>2.5</v>
      </c>
      <c r="W569" s="51">
        <f>IF($A569&lt;&gt;"",INDEX([1]Sizer!FA:FA,(ROW()-2)/3+7),"")</f>
        <v>0</v>
      </c>
      <c r="X569" s="51">
        <f>IF($A569&lt;&gt;"",INDEX([1]Sizer!FB:FB,(ROW()-2)/3+7),"")</f>
        <v>0</v>
      </c>
      <c r="Y569" s="51">
        <f>IF($A569&lt;&gt;"",INDEX([1]Sizer!FC:FC,(ROW()-2)/3+7),"")</f>
        <v>0</v>
      </c>
      <c r="Z569" s="51">
        <f>IF($A569&lt;&gt;"",INDEX([1]Sizer!FD:FD,(ROW()-2)/3+7),"")</f>
        <v>0</v>
      </c>
      <c r="AA569" s="52">
        <f>IF($A569&lt;&gt;"",INDEX([1]Sizer!$AB:$AB,(ROW()-2)/3+7)*'[1]Dashboard (Model)'!$U$2,"")</f>
        <v>0.03</v>
      </c>
    </row>
    <row r="570" spans="1:27" x14ac:dyDescent="0.2">
      <c r="A570" s="59"/>
      <c r="B570" s="53">
        <f>IF($A569&lt;&gt;"",INDEX([1]Sizer!B:B,(ROW()-3)/3+7),"")</f>
        <v>0</v>
      </c>
      <c r="C570" s="53">
        <f>IF($A569&lt;&gt;"",INDEX([1]Sizer!C:C,(ROW()-3)/3+7),"")</f>
        <v>1.7300361570247932E-2</v>
      </c>
      <c r="D570" s="53">
        <f>IF($A569&lt;&gt;"",INDEX([1]Sizer!D:D,(ROW()-3)/3+7),"")</f>
        <v>0.05</v>
      </c>
      <c r="E570" s="53">
        <f>IF($A569&lt;&gt;"",INDEX([1]Sizer!E:E,(ROW()-3)/3+7),"")</f>
        <v>0</v>
      </c>
      <c r="F570" s="53">
        <f>IF($A569&lt;&gt;"",INDEX([1]Sizer!F:F,(ROW()-3)/3+7),"")</f>
        <v>8.7703396651641983E-3</v>
      </c>
      <c r="G570" s="53">
        <f>IF($A569&lt;&gt;"",INDEX([1]Sizer!G:G,(ROW()-3)/3+7),"")</f>
        <v>6.6087509077705142E-3</v>
      </c>
      <c r="H570" s="53">
        <f>IF($A569&lt;&gt;"",INDEX([1]Sizer!H:H,(ROW()-3)/3+7),"")</f>
        <v>0</v>
      </c>
      <c r="I570" s="53">
        <f>IF($A569&lt;&gt;"",INDEX([1]Sizer!I:I,(ROW()-3)/3+7),"")</f>
        <v>-3.8348333333333325E-2</v>
      </c>
      <c r="J570" s="53">
        <f>IF($A569&lt;&gt;"",INDEX([1]Sizer!J:J,(ROW()-3)/3+7),"")</f>
        <v>0</v>
      </c>
      <c r="K570" s="53">
        <f>IF($A569&lt;&gt;"",INDEX([1]Sizer!K:K,(ROW()-3)/3+7),"")</f>
        <v>0</v>
      </c>
      <c r="L570" s="53">
        <f>IF($A569&lt;&gt;"",INDEX([1]Sizer!L:L,(ROW()-3)/3+7),"")</f>
        <v>0</v>
      </c>
      <c r="M570" s="53">
        <f>IF($A569&lt;&gt;"",INDEX([1]Sizer!M:M,(ROW()-3)/3+7),"")</f>
        <v>-7.3550346297282902E-3</v>
      </c>
      <c r="N570" s="53">
        <f>IF($A569&lt;&gt;"",INDEX([1]Sizer!N:N,(ROW()-3)/3+7),"")</f>
        <v>-2.4782225010455877E-2</v>
      </c>
      <c r="O570" s="53">
        <f>IF($A569&lt;&gt;"",INDEX([1]Sizer!O:O,(ROW()-3)/3+7),"")</f>
        <v>0</v>
      </c>
      <c r="P570" s="53">
        <f>IF($A569&lt;&gt;"",INDEX([1]Sizer!P:P,(ROW()-3)/3+7),"")</f>
        <v>1.9728897338403044E-2</v>
      </c>
      <c r="Q570" s="53">
        <f>IF($A569&lt;&gt;"",INDEX([1]Sizer!Q:Q,(ROW()-3)/3+7),"")</f>
        <v>1.6882971800433841E-2</v>
      </c>
      <c r="R570" s="53">
        <f>IF($A569&lt;&gt;"",INDEX([1]Sizer!R:R,(ROW()-3)/3+7),"")</f>
        <v>2.2359715670024226E-2</v>
      </c>
      <c r="S570" s="53">
        <f>IF($A569&lt;&gt;"",INDEX([1]Sizer!S:S,(ROW()-3)/3+7),"")</f>
        <v>0</v>
      </c>
      <c r="T570" s="53">
        <f>IF($A569&lt;&gt;"",INDEX([1]Sizer!T:T,(ROW()-3)/3+7),"")</f>
        <v>-2.946723585912487E-2</v>
      </c>
      <c r="U570" s="53">
        <f>IF($A569&lt;&gt;"",INDEX([1]Sizer!U:U,(ROW()-3)/3+7),"")</f>
        <v>0</v>
      </c>
      <c r="V570" s="53">
        <f>IF($A569&lt;&gt;"",INDEX([1]Sizer!V:V,(ROW()-3)/3+7),"")</f>
        <v>4.6457471264367826E-2</v>
      </c>
      <c r="W570" s="53">
        <f>IF($A569&lt;&gt;"",INDEX([1]Sizer!W:W,(ROW()-3)/3+7),"")</f>
        <v>0</v>
      </c>
      <c r="X570" s="53">
        <f>IF($A569&lt;&gt;"",INDEX([1]Sizer!X:X,(ROW()-3)/3+7),"")</f>
        <v>0</v>
      </c>
      <c r="Y570" s="53">
        <f>IF($A569&lt;&gt;"",INDEX([1]Sizer!Y:Y,(ROW()-3)/3+7),"")</f>
        <v>0</v>
      </c>
      <c r="Z570" s="53">
        <f>IF($A569&lt;&gt;"",INDEX([1]Sizer!Z:Z,(ROW()-3)/3+7),"")</f>
        <v>0</v>
      </c>
      <c r="AA570" s="53">
        <f>IF($A569&lt;&gt;"",SUM($B570:$Z570),"")</f>
        <v>8.8155679383769225E-2</v>
      </c>
    </row>
    <row r="571" spans="1:27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</row>
    <row r="572" spans="1:27" x14ac:dyDescent="0.2">
      <c r="A572" s="59">
        <f>IF(INDEX([1]Sizer!$A:$A,(ROW()-2)/3+7)&lt;&gt;"",INDEX([1]Sizer!$A:$A,(ROW()-2)/3+7),"")</f>
        <v>45520</v>
      </c>
      <c r="B572" s="51">
        <f>IF($A572&lt;&gt;"",INDEX([1]Sizer!EF:EF,(ROW()-2)/3+7),"")</f>
        <v>0</v>
      </c>
      <c r="C572" s="51">
        <f>IF($A572&lt;&gt;"",INDEX([1]Sizer!EG:EG,(ROW()-2)/3+7),"")</f>
        <v>1</v>
      </c>
      <c r="D572" s="51">
        <f>IF($A572&lt;&gt;"",INDEX([1]Sizer!EH:EH,(ROW()-2)/3+7),"")</f>
        <v>3</v>
      </c>
      <c r="E572" s="51">
        <f>IF($A572&lt;&gt;"",INDEX([1]Sizer!EI:EI,(ROW()-2)/3+7),"")</f>
        <v>0</v>
      </c>
      <c r="F572" s="51">
        <f>IF($A572&lt;&gt;"",INDEX([1]Sizer!EJ:EJ,(ROW()-2)/3+7),"")</f>
        <v>0.5</v>
      </c>
      <c r="G572" s="51">
        <f>IF($A572&lt;&gt;"",INDEX([1]Sizer!EK:EK,(ROW()-2)/3+7),"")</f>
        <v>0.5</v>
      </c>
      <c r="H572" s="51">
        <f>IF($A572&lt;&gt;"",INDEX([1]Sizer!EL:EL,(ROW()-2)/3+7),"")</f>
        <v>0</v>
      </c>
      <c r="I572" s="51">
        <f>IF($A572&lt;&gt;"",INDEX([1]Sizer!EM:EM,(ROW()-2)/3+7),"")</f>
        <v>-2</v>
      </c>
      <c r="J572" s="51">
        <f>IF($A572&lt;&gt;"",INDEX([1]Sizer!EN:EN,(ROW()-2)/3+7),"")</f>
        <v>0</v>
      </c>
      <c r="K572" s="51">
        <f>IF($A572&lt;&gt;"",INDEX([1]Sizer!EO:EO,(ROW()-2)/3+7),"")</f>
        <v>0</v>
      </c>
      <c r="L572" s="51">
        <f>IF($A572&lt;&gt;"",INDEX([1]Sizer!EP:EP,(ROW()-2)/3+7),"")</f>
        <v>0</v>
      </c>
      <c r="M572" s="51">
        <f>IF($A572&lt;&gt;"",INDEX([1]Sizer!EQ:EQ,(ROW()-2)/3+7),"")</f>
        <v>-0.5</v>
      </c>
      <c r="N572" s="51">
        <f>IF($A572&lt;&gt;"",INDEX([1]Sizer!ER:ER,(ROW()-2)/3+7),"")</f>
        <v>-0.5</v>
      </c>
      <c r="O572" s="51">
        <f>IF($A572&lt;&gt;"",INDEX([1]Sizer!ES:ES,(ROW()-2)/3+7),"")</f>
        <v>0</v>
      </c>
      <c r="P572" s="51">
        <f>IF($A572&lt;&gt;"",INDEX([1]Sizer!ET:ET,(ROW()-2)/3+7),"")</f>
        <v>1</v>
      </c>
      <c r="Q572" s="51">
        <f>IF($A572&lt;&gt;"",INDEX([1]Sizer!EU:EU,(ROW()-2)/3+7),"")</f>
        <v>1</v>
      </c>
      <c r="R572" s="51">
        <f>IF($A572&lt;&gt;"",INDEX([1]Sizer!EV:EV,(ROW()-2)/3+7),"")</f>
        <v>3</v>
      </c>
      <c r="S572" s="51">
        <f>IF($A572&lt;&gt;"",INDEX([1]Sizer!EW:EW,(ROW()-2)/3+7),"")</f>
        <v>0</v>
      </c>
      <c r="T572" s="51">
        <f>IF($A572&lt;&gt;"",INDEX([1]Sizer!EX:EX,(ROW()-2)/3+7),"")</f>
        <v>-1</v>
      </c>
      <c r="U572" s="51">
        <f>IF($A572&lt;&gt;"",INDEX([1]Sizer!EY:EY,(ROW()-2)/3+7),"")</f>
        <v>-0.5</v>
      </c>
      <c r="V572" s="51">
        <f>IF($A572&lt;&gt;"",INDEX([1]Sizer!EZ:EZ,(ROW()-2)/3+7),"")</f>
        <v>2.5</v>
      </c>
      <c r="W572" s="51">
        <f>IF($A572&lt;&gt;"",INDEX([1]Sizer!FA:FA,(ROW()-2)/3+7),"")</f>
        <v>0</v>
      </c>
      <c r="X572" s="51">
        <f>IF($A572&lt;&gt;"",INDEX([1]Sizer!FB:FB,(ROW()-2)/3+7),"")</f>
        <v>0</v>
      </c>
      <c r="Y572" s="51">
        <f>IF($A572&lt;&gt;"",INDEX([1]Sizer!FC:FC,(ROW()-2)/3+7),"")</f>
        <v>0</v>
      </c>
      <c r="Z572" s="51">
        <f>IF($A572&lt;&gt;"",INDEX([1]Sizer!FD:FD,(ROW()-2)/3+7),"")</f>
        <v>0</v>
      </c>
      <c r="AA572" s="52">
        <f>IF($A572&lt;&gt;"",INDEX([1]Sizer!$AB:$AB,(ROW()-2)/3+7)*'[1]Dashboard (Model)'!$U$2,"")</f>
        <v>0.03</v>
      </c>
    </row>
    <row r="573" spans="1:27" x14ac:dyDescent="0.2">
      <c r="A573" s="59"/>
      <c r="B573" s="53">
        <f>IF($A572&lt;&gt;"",INDEX([1]Sizer!B:B,(ROW()-3)/3+7),"")</f>
        <v>0</v>
      </c>
      <c r="C573" s="53">
        <f>IF($A572&lt;&gt;"",INDEX([1]Sizer!C:C,(ROW()-3)/3+7),"")</f>
        <v>1.7300361570247932E-2</v>
      </c>
      <c r="D573" s="53">
        <f>IF($A572&lt;&gt;"",INDEX([1]Sizer!D:D,(ROW()-3)/3+7),"")</f>
        <v>0.05</v>
      </c>
      <c r="E573" s="53">
        <f>IF($A572&lt;&gt;"",INDEX([1]Sizer!E:E,(ROW()-3)/3+7),"")</f>
        <v>0</v>
      </c>
      <c r="F573" s="53">
        <f>IF($A572&lt;&gt;"",INDEX([1]Sizer!F:F,(ROW()-3)/3+7),"")</f>
        <v>8.7703396651641983E-3</v>
      </c>
      <c r="G573" s="53">
        <f>IF($A572&lt;&gt;"",INDEX([1]Sizer!G:G,(ROW()-3)/3+7),"")</f>
        <v>6.6087509077705142E-3</v>
      </c>
      <c r="H573" s="53">
        <f>IF($A572&lt;&gt;"",INDEX([1]Sizer!H:H,(ROW()-3)/3+7),"")</f>
        <v>0</v>
      </c>
      <c r="I573" s="53">
        <f>IF($A572&lt;&gt;"",INDEX([1]Sizer!I:I,(ROW()-3)/3+7),"")</f>
        <v>-3.8348333333333325E-2</v>
      </c>
      <c r="J573" s="53">
        <f>IF($A572&lt;&gt;"",INDEX([1]Sizer!J:J,(ROW()-3)/3+7),"")</f>
        <v>0</v>
      </c>
      <c r="K573" s="53">
        <f>IF($A572&lt;&gt;"",INDEX([1]Sizer!K:K,(ROW()-3)/3+7),"")</f>
        <v>0</v>
      </c>
      <c r="L573" s="53">
        <f>IF($A572&lt;&gt;"",INDEX([1]Sizer!L:L,(ROW()-3)/3+7),"")</f>
        <v>0</v>
      </c>
      <c r="M573" s="53">
        <f>IF($A572&lt;&gt;"",INDEX([1]Sizer!M:M,(ROW()-3)/3+7),"")</f>
        <v>-7.3550346297282902E-3</v>
      </c>
      <c r="N573" s="53">
        <f>IF($A572&lt;&gt;"",INDEX([1]Sizer!N:N,(ROW()-3)/3+7),"")</f>
        <v>-2.4782225010455877E-2</v>
      </c>
      <c r="O573" s="53">
        <f>IF($A572&lt;&gt;"",INDEX([1]Sizer!O:O,(ROW()-3)/3+7),"")</f>
        <v>0</v>
      </c>
      <c r="P573" s="53">
        <f>IF($A572&lt;&gt;"",INDEX([1]Sizer!P:P,(ROW()-3)/3+7),"")</f>
        <v>1.026118721461187E-2</v>
      </c>
      <c r="Q573" s="53">
        <f>IF($A572&lt;&gt;"",INDEX([1]Sizer!Q:Q,(ROW()-3)/3+7),"")</f>
        <v>1.6882971800433841E-2</v>
      </c>
      <c r="R573" s="53">
        <f>IF($A572&lt;&gt;"",INDEX([1]Sizer!R:R,(ROW()-3)/3+7),"")</f>
        <v>2.2359715670024226E-2</v>
      </c>
      <c r="S573" s="53">
        <f>IF($A572&lt;&gt;"",INDEX([1]Sizer!S:S,(ROW()-3)/3+7),"")</f>
        <v>0</v>
      </c>
      <c r="T573" s="53">
        <f>IF($A572&lt;&gt;"",INDEX([1]Sizer!T:T,(ROW()-3)/3+7),"")</f>
        <v>-2.946723585912487E-2</v>
      </c>
      <c r="U573" s="53">
        <f>IF($A572&lt;&gt;"",INDEX([1]Sizer!U:U,(ROW()-3)/3+7),"")</f>
        <v>-9.0979757085020239E-3</v>
      </c>
      <c r="V573" s="53">
        <f>IF($A572&lt;&gt;"",INDEX([1]Sizer!V:V,(ROW()-3)/3+7),"")</f>
        <v>4.6457471264367826E-2</v>
      </c>
      <c r="W573" s="53">
        <f>IF($A572&lt;&gt;"",INDEX([1]Sizer!W:W,(ROW()-3)/3+7),"")</f>
        <v>0</v>
      </c>
      <c r="X573" s="53">
        <f>IF($A572&lt;&gt;"",INDEX([1]Sizer!X:X,(ROW()-3)/3+7),"")</f>
        <v>0</v>
      </c>
      <c r="Y573" s="53">
        <f>IF($A572&lt;&gt;"",INDEX([1]Sizer!Y:Y,(ROW()-3)/3+7),"")</f>
        <v>0</v>
      </c>
      <c r="Z573" s="53">
        <f>IF($A572&lt;&gt;"",INDEX([1]Sizer!Z:Z,(ROW()-3)/3+7),"")</f>
        <v>0</v>
      </c>
      <c r="AA573" s="53">
        <f>IF($A572&lt;&gt;"",SUM($B573:$Z573),"")</f>
        <v>6.958999355147602E-2</v>
      </c>
    </row>
    <row r="574" spans="1:27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</row>
    <row r="575" spans="1:27" x14ac:dyDescent="0.2">
      <c r="A575" s="59">
        <f>IF(INDEX([1]Sizer!$A:$A,(ROW()-2)/3+7)&lt;&gt;"",INDEX([1]Sizer!$A:$A,(ROW()-2)/3+7),"")</f>
        <v>45523</v>
      </c>
      <c r="B575" s="51">
        <f>IF($A575&lt;&gt;"",INDEX([1]Sizer!EF:EF,(ROW()-2)/3+7),"")</f>
        <v>0</v>
      </c>
      <c r="C575" s="51">
        <f>IF($A575&lt;&gt;"",INDEX([1]Sizer!EG:EG,(ROW()-2)/3+7),"")</f>
        <v>1.5</v>
      </c>
      <c r="D575" s="51">
        <f>IF($A575&lt;&gt;"",INDEX([1]Sizer!EH:EH,(ROW()-2)/3+7),"")</f>
        <v>3</v>
      </c>
      <c r="E575" s="51">
        <f>IF($A575&lt;&gt;"",INDEX([1]Sizer!EI:EI,(ROW()-2)/3+7),"")</f>
        <v>0</v>
      </c>
      <c r="F575" s="51">
        <f>IF($A575&lt;&gt;"",INDEX([1]Sizer!EJ:EJ,(ROW()-2)/3+7),"")</f>
        <v>0.5</v>
      </c>
      <c r="G575" s="51">
        <f>IF($A575&lt;&gt;"",INDEX([1]Sizer!EK:EK,(ROW()-2)/3+7),"")</f>
        <v>0.5</v>
      </c>
      <c r="H575" s="51">
        <f>IF($A575&lt;&gt;"",INDEX([1]Sizer!EL:EL,(ROW()-2)/3+7),"")</f>
        <v>0</v>
      </c>
      <c r="I575" s="51">
        <f>IF($A575&lt;&gt;"",INDEX([1]Sizer!EM:EM,(ROW()-2)/3+7),"")</f>
        <v>-2</v>
      </c>
      <c r="J575" s="51">
        <f>IF($A575&lt;&gt;"",INDEX([1]Sizer!EN:EN,(ROW()-2)/3+7),"")</f>
        <v>0</v>
      </c>
      <c r="K575" s="51">
        <f>IF($A575&lt;&gt;"",INDEX([1]Sizer!EO:EO,(ROW()-2)/3+7),"")</f>
        <v>0</v>
      </c>
      <c r="L575" s="51">
        <f>IF($A575&lt;&gt;"",INDEX([1]Sizer!EP:EP,(ROW()-2)/3+7),"")</f>
        <v>0</v>
      </c>
      <c r="M575" s="51">
        <f>IF($A575&lt;&gt;"",INDEX([1]Sizer!EQ:EQ,(ROW()-2)/3+7),"")</f>
        <v>-0.5</v>
      </c>
      <c r="N575" s="51">
        <f>IF($A575&lt;&gt;"",INDEX([1]Sizer!ER:ER,(ROW()-2)/3+7),"")</f>
        <v>-0.5</v>
      </c>
      <c r="O575" s="51">
        <f>IF($A575&lt;&gt;"",INDEX([1]Sizer!ES:ES,(ROW()-2)/3+7),"")</f>
        <v>0</v>
      </c>
      <c r="P575" s="51">
        <f>IF($A575&lt;&gt;"",INDEX([1]Sizer!ET:ET,(ROW()-2)/3+7),"")</f>
        <v>1</v>
      </c>
      <c r="Q575" s="51">
        <f>IF($A575&lt;&gt;"",INDEX([1]Sizer!EU:EU,(ROW()-2)/3+7),"")</f>
        <v>1</v>
      </c>
      <c r="R575" s="51">
        <f>IF($A575&lt;&gt;"",INDEX([1]Sizer!EV:EV,(ROW()-2)/3+7),"")</f>
        <v>3</v>
      </c>
      <c r="S575" s="51">
        <f>IF($A575&lt;&gt;"",INDEX([1]Sizer!EW:EW,(ROW()-2)/3+7),"")</f>
        <v>0</v>
      </c>
      <c r="T575" s="51">
        <f>IF($A575&lt;&gt;"",INDEX([1]Sizer!EX:EX,(ROW()-2)/3+7),"")</f>
        <v>-1</v>
      </c>
      <c r="U575" s="51">
        <f>IF($A575&lt;&gt;"",INDEX([1]Sizer!EY:EY,(ROW()-2)/3+7),"")</f>
        <v>-0.5</v>
      </c>
      <c r="V575" s="51">
        <f>IF($A575&lt;&gt;"",INDEX([1]Sizer!EZ:EZ,(ROW()-2)/3+7),"")</f>
        <v>2.5</v>
      </c>
      <c r="W575" s="51">
        <f>IF($A575&lt;&gt;"",INDEX([1]Sizer!FA:FA,(ROW()-2)/3+7),"")</f>
        <v>0</v>
      </c>
      <c r="X575" s="51">
        <f>IF($A575&lt;&gt;"",INDEX([1]Sizer!FB:FB,(ROW()-2)/3+7),"")</f>
        <v>0</v>
      </c>
      <c r="Y575" s="51">
        <f>IF($A575&lt;&gt;"",INDEX([1]Sizer!FC:FC,(ROW()-2)/3+7),"")</f>
        <v>0</v>
      </c>
      <c r="Z575" s="51">
        <f>IF($A575&lt;&gt;"",INDEX([1]Sizer!FD:FD,(ROW()-2)/3+7),"")</f>
        <v>0</v>
      </c>
      <c r="AA575" s="52">
        <f>IF($A575&lt;&gt;"",INDEX([1]Sizer!$AB:$AB,(ROW()-2)/3+7)*'[1]Dashboard (Model)'!$U$2,"")</f>
        <v>0.03</v>
      </c>
    </row>
    <row r="576" spans="1:27" x14ac:dyDescent="0.2">
      <c r="A576" s="59"/>
      <c r="B576" s="53">
        <f>IF($A575&lt;&gt;"",INDEX([1]Sizer!B:B,(ROW()-3)/3+7),"")</f>
        <v>0</v>
      </c>
      <c r="C576" s="53">
        <f>IF($A575&lt;&gt;"",INDEX([1]Sizer!C:C,(ROW()-3)/3+7),"")</f>
        <v>1.5209358808290153E-2</v>
      </c>
      <c r="D576" s="53">
        <f>IF($A575&lt;&gt;"",INDEX([1]Sizer!D:D,(ROW()-3)/3+7),"")</f>
        <v>0.05</v>
      </c>
      <c r="E576" s="53">
        <f>IF($A575&lt;&gt;"",INDEX([1]Sizer!E:E,(ROW()-3)/3+7),"")</f>
        <v>0</v>
      </c>
      <c r="F576" s="53">
        <f>IF($A575&lt;&gt;"",INDEX([1]Sizer!F:F,(ROW()-3)/3+7),"")</f>
        <v>8.7703396651641983E-3</v>
      </c>
      <c r="G576" s="53">
        <f>IF($A575&lt;&gt;"",INDEX([1]Sizer!G:G,(ROW()-3)/3+7),"")</f>
        <v>6.6087509077705142E-3</v>
      </c>
      <c r="H576" s="53">
        <f>IF($A575&lt;&gt;"",INDEX([1]Sizer!H:H,(ROW()-3)/3+7),"")</f>
        <v>0</v>
      </c>
      <c r="I576" s="53">
        <f>IF($A575&lt;&gt;"",INDEX([1]Sizer!I:I,(ROW()-3)/3+7),"")</f>
        <v>-3.8348333333333325E-2</v>
      </c>
      <c r="J576" s="53">
        <f>IF($A575&lt;&gt;"",INDEX([1]Sizer!J:J,(ROW()-3)/3+7),"")</f>
        <v>0</v>
      </c>
      <c r="K576" s="53">
        <f>IF($A575&lt;&gt;"",INDEX([1]Sizer!K:K,(ROW()-3)/3+7),"")</f>
        <v>0</v>
      </c>
      <c r="L576" s="53">
        <f>IF($A575&lt;&gt;"",INDEX([1]Sizer!L:L,(ROW()-3)/3+7),"")</f>
        <v>0</v>
      </c>
      <c r="M576" s="53">
        <f>IF($A575&lt;&gt;"",INDEX([1]Sizer!M:M,(ROW()-3)/3+7),"")</f>
        <v>-7.3550346297282902E-3</v>
      </c>
      <c r="N576" s="53">
        <f>IF($A575&lt;&gt;"",INDEX([1]Sizer!N:N,(ROW()-3)/3+7),"")</f>
        <v>-2.4782225010455877E-2</v>
      </c>
      <c r="O576" s="53">
        <f>IF($A575&lt;&gt;"",INDEX([1]Sizer!O:O,(ROW()-3)/3+7),"")</f>
        <v>0</v>
      </c>
      <c r="P576" s="53">
        <f>IF($A575&lt;&gt;"",INDEX([1]Sizer!P:P,(ROW()-3)/3+7),"")</f>
        <v>1.026118721461187E-2</v>
      </c>
      <c r="Q576" s="53">
        <f>IF($A575&lt;&gt;"",INDEX([1]Sizer!Q:Q,(ROW()-3)/3+7),"")</f>
        <v>1.6882971800433841E-2</v>
      </c>
      <c r="R576" s="53">
        <f>IF($A575&lt;&gt;"",INDEX([1]Sizer!R:R,(ROW()-3)/3+7),"")</f>
        <v>2.2359715670024226E-2</v>
      </c>
      <c r="S576" s="53">
        <f>IF($A575&lt;&gt;"",INDEX([1]Sizer!S:S,(ROW()-3)/3+7),"")</f>
        <v>0</v>
      </c>
      <c r="T576" s="53">
        <f>IF($A575&lt;&gt;"",INDEX([1]Sizer!T:T,(ROW()-3)/3+7),"")</f>
        <v>-2.946723585912487E-2</v>
      </c>
      <c r="U576" s="53">
        <f>IF($A575&lt;&gt;"",INDEX([1]Sizer!U:U,(ROW()-3)/3+7),"")</f>
        <v>-9.0979757085020239E-3</v>
      </c>
      <c r="V576" s="53">
        <f>IF($A575&lt;&gt;"",INDEX([1]Sizer!V:V,(ROW()-3)/3+7),"")</f>
        <v>4.6457471264367826E-2</v>
      </c>
      <c r="W576" s="53">
        <f>IF($A575&lt;&gt;"",INDEX([1]Sizer!W:W,(ROW()-3)/3+7),"")</f>
        <v>0</v>
      </c>
      <c r="X576" s="53">
        <f>IF($A575&lt;&gt;"",INDEX([1]Sizer!X:X,(ROW()-3)/3+7),"")</f>
        <v>0</v>
      </c>
      <c r="Y576" s="53">
        <f>IF($A575&lt;&gt;"",INDEX([1]Sizer!Y:Y,(ROW()-3)/3+7),"")</f>
        <v>0</v>
      </c>
      <c r="Z576" s="53">
        <f>IF($A575&lt;&gt;"",INDEX([1]Sizer!Z:Z,(ROW()-3)/3+7),"")</f>
        <v>0</v>
      </c>
      <c r="AA576" s="53">
        <f>IF($A575&lt;&gt;"",SUM($B576:$Z576),"")</f>
        <v>6.7498990789518237E-2</v>
      </c>
    </row>
    <row r="577" spans="1:27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</row>
    <row r="578" spans="1:27" x14ac:dyDescent="0.2">
      <c r="A578" s="59">
        <f>IF(INDEX([1]Sizer!$A:$A,(ROW()-2)/3+7)&lt;&gt;"",INDEX([1]Sizer!$A:$A,(ROW()-2)/3+7),"")</f>
        <v>45524</v>
      </c>
      <c r="B578" s="51">
        <f>IF($A578&lt;&gt;"",INDEX([1]Sizer!EF:EF,(ROW()-2)/3+7),"")</f>
        <v>0</v>
      </c>
      <c r="C578" s="51">
        <f>IF($A578&lt;&gt;"",INDEX([1]Sizer!EG:EG,(ROW()-2)/3+7),"")</f>
        <v>1</v>
      </c>
      <c r="D578" s="51">
        <f>IF($A578&lt;&gt;"",INDEX([1]Sizer!EH:EH,(ROW()-2)/3+7),"")</f>
        <v>3</v>
      </c>
      <c r="E578" s="51">
        <f>IF($A578&lt;&gt;"",INDEX([1]Sizer!EI:EI,(ROW()-2)/3+7),"")</f>
        <v>0</v>
      </c>
      <c r="F578" s="51">
        <f>IF($A578&lt;&gt;"",INDEX([1]Sizer!EJ:EJ,(ROW()-2)/3+7),"")</f>
        <v>0.5</v>
      </c>
      <c r="G578" s="51">
        <f>IF($A578&lt;&gt;"",INDEX([1]Sizer!EK:EK,(ROW()-2)/3+7),"")</f>
        <v>0.5</v>
      </c>
      <c r="H578" s="51">
        <f>IF($A578&lt;&gt;"",INDEX([1]Sizer!EL:EL,(ROW()-2)/3+7),"")</f>
        <v>0</v>
      </c>
      <c r="I578" s="51">
        <f>IF($A578&lt;&gt;"",INDEX([1]Sizer!EM:EM,(ROW()-2)/3+7),"")</f>
        <v>-2</v>
      </c>
      <c r="J578" s="51">
        <f>IF($A578&lt;&gt;"",INDEX([1]Sizer!EN:EN,(ROW()-2)/3+7),"")</f>
        <v>0</v>
      </c>
      <c r="K578" s="51">
        <f>IF($A578&lt;&gt;"",INDEX([1]Sizer!EO:EO,(ROW()-2)/3+7),"")</f>
        <v>0</v>
      </c>
      <c r="L578" s="51">
        <f>IF($A578&lt;&gt;"",INDEX([1]Sizer!EP:EP,(ROW()-2)/3+7),"")</f>
        <v>0</v>
      </c>
      <c r="M578" s="51">
        <f>IF($A578&lt;&gt;"",INDEX([1]Sizer!EQ:EQ,(ROW()-2)/3+7),"")</f>
        <v>-0.5</v>
      </c>
      <c r="N578" s="51">
        <f>IF($A578&lt;&gt;"",INDEX([1]Sizer!ER:ER,(ROW()-2)/3+7),"")</f>
        <v>-0.5</v>
      </c>
      <c r="O578" s="51">
        <f>IF($A578&lt;&gt;"",INDEX([1]Sizer!ES:ES,(ROW()-2)/3+7),"")</f>
        <v>0</v>
      </c>
      <c r="P578" s="51">
        <f>IF($A578&lt;&gt;"",INDEX([1]Sizer!ET:ET,(ROW()-2)/3+7),"")</f>
        <v>1</v>
      </c>
      <c r="Q578" s="51">
        <f>IF($A578&lt;&gt;"",INDEX([1]Sizer!EU:EU,(ROW()-2)/3+7),"")</f>
        <v>1</v>
      </c>
      <c r="R578" s="51">
        <f>IF($A578&lt;&gt;"",INDEX([1]Sizer!EV:EV,(ROW()-2)/3+7),"")</f>
        <v>3</v>
      </c>
      <c r="S578" s="51">
        <f>IF($A578&lt;&gt;"",INDEX([1]Sizer!EW:EW,(ROW()-2)/3+7),"")</f>
        <v>0</v>
      </c>
      <c r="T578" s="51">
        <f>IF($A578&lt;&gt;"",INDEX([1]Sizer!EX:EX,(ROW()-2)/3+7),"")</f>
        <v>-1</v>
      </c>
      <c r="U578" s="51">
        <f>IF($A578&lt;&gt;"",INDEX([1]Sizer!EY:EY,(ROW()-2)/3+7),"")</f>
        <v>-0.5</v>
      </c>
      <c r="V578" s="51">
        <f>IF($A578&lt;&gt;"",INDEX([1]Sizer!EZ:EZ,(ROW()-2)/3+7),"")</f>
        <v>2</v>
      </c>
      <c r="W578" s="51">
        <f>IF($A578&lt;&gt;"",INDEX([1]Sizer!FA:FA,(ROW()-2)/3+7),"")</f>
        <v>0</v>
      </c>
      <c r="X578" s="51">
        <f>IF($A578&lt;&gt;"",INDEX([1]Sizer!FB:FB,(ROW()-2)/3+7),"")</f>
        <v>0</v>
      </c>
      <c r="Y578" s="51">
        <f>IF($A578&lt;&gt;"",INDEX([1]Sizer!FC:FC,(ROW()-2)/3+7),"")</f>
        <v>0</v>
      </c>
      <c r="Z578" s="51">
        <f>IF($A578&lt;&gt;"",INDEX([1]Sizer!FD:FD,(ROW()-2)/3+7),"")</f>
        <v>0</v>
      </c>
      <c r="AA578" s="52">
        <f>IF($A578&lt;&gt;"",INDEX([1]Sizer!$AB:$AB,(ROW()-2)/3+7)*'[1]Dashboard (Model)'!$U$2,"")</f>
        <v>4.4999999999999998E-2</v>
      </c>
    </row>
    <row r="579" spans="1:27" x14ac:dyDescent="0.2">
      <c r="A579" s="59"/>
      <c r="B579" s="53">
        <f>IF($A578&lt;&gt;"",INDEX([1]Sizer!B:B,(ROW()-3)/3+7),"")</f>
        <v>0</v>
      </c>
      <c r="C579" s="53">
        <f>IF($A578&lt;&gt;"",INDEX([1]Sizer!C:C,(ROW()-3)/3+7),"")</f>
        <v>1.5292880273871209E-2</v>
      </c>
      <c r="D579" s="53">
        <f>IF($A578&lt;&gt;"",INDEX([1]Sizer!D:D,(ROW()-3)/3+7),"")</f>
        <v>0.05</v>
      </c>
      <c r="E579" s="53">
        <f>IF($A578&lt;&gt;"",INDEX([1]Sizer!E:E,(ROW()-3)/3+7),"")</f>
        <v>0</v>
      </c>
      <c r="F579" s="53">
        <f>IF($A578&lt;&gt;"",INDEX([1]Sizer!F:F,(ROW()-3)/3+7),"")</f>
        <v>8.7703396651641983E-3</v>
      </c>
      <c r="G579" s="53">
        <f>IF($A578&lt;&gt;"",INDEX([1]Sizer!G:G,(ROW()-3)/3+7),"")</f>
        <v>6.6087509077705142E-3</v>
      </c>
      <c r="H579" s="53">
        <f>IF($A578&lt;&gt;"",INDEX([1]Sizer!H:H,(ROW()-3)/3+7),"")</f>
        <v>0</v>
      </c>
      <c r="I579" s="53">
        <f>IF($A578&lt;&gt;"",INDEX([1]Sizer!I:I,(ROW()-3)/3+7),"")</f>
        <v>-3.8348333333333325E-2</v>
      </c>
      <c r="J579" s="53">
        <f>IF($A578&lt;&gt;"",INDEX([1]Sizer!J:J,(ROW()-3)/3+7),"")</f>
        <v>0</v>
      </c>
      <c r="K579" s="53">
        <f>IF($A578&lt;&gt;"",INDEX([1]Sizer!K:K,(ROW()-3)/3+7),"")</f>
        <v>0</v>
      </c>
      <c r="L579" s="53">
        <f>IF($A578&lt;&gt;"",INDEX([1]Sizer!L:L,(ROW()-3)/3+7),"")</f>
        <v>0</v>
      </c>
      <c r="M579" s="53">
        <f>IF($A578&lt;&gt;"",INDEX([1]Sizer!M:M,(ROW()-3)/3+7),"")</f>
        <v>-7.3550346297282902E-3</v>
      </c>
      <c r="N579" s="53">
        <f>IF($A578&lt;&gt;"",INDEX([1]Sizer!N:N,(ROW()-3)/3+7),"")</f>
        <v>-2.4782225010455877E-2</v>
      </c>
      <c r="O579" s="53">
        <f>IF($A578&lt;&gt;"",INDEX([1]Sizer!O:O,(ROW()-3)/3+7),"")</f>
        <v>0</v>
      </c>
      <c r="P579" s="53">
        <f>IF($A578&lt;&gt;"",INDEX([1]Sizer!P:P,(ROW()-3)/3+7),"")</f>
        <v>1.026118721461187E-2</v>
      </c>
      <c r="Q579" s="53">
        <f>IF($A578&lt;&gt;"",INDEX([1]Sizer!Q:Q,(ROW()-3)/3+7),"")</f>
        <v>1.6882971800433841E-2</v>
      </c>
      <c r="R579" s="53">
        <f>IF($A578&lt;&gt;"",INDEX([1]Sizer!R:R,(ROW()-3)/3+7),"")</f>
        <v>2.2359715670024226E-2</v>
      </c>
      <c r="S579" s="53">
        <f>IF($A578&lt;&gt;"",INDEX([1]Sizer!S:S,(ROW()-3)/3+7),"")</f>
        <v>0</v>
      </c>
      <c r="T579" s="53">
        <f>IF($A578&lt;&gt;"",INDEX([1]Sizer!T:T,(ROW()-3)/3+7),"")</f>
        <v>-2.946723585912487E-2</v>
      </c>
      <c r="U579" s="53">
        <f>IF($A578&lt;&gt;"",INDEX([1]Sizer!U:U,(ROW()-3)/3+7),"")</f>
        <v>-9.0979757085020239E-3</v>
      </c>
      <c r="V579" s="53">
        <f>IF($A578&lt;&gt;"",INDEX([1]Sizer!V:V,(ROW()-3)/3+7),"")</f>
        <v>4.6929429301533231E-2</v>
      </c>
      <c r="W579" s="53">
        <f>IF($A578&lt;&gt;"",INDEX([1]Sizer!W:W,(ROW()-3)/3+7),"")</f>
        <v>0</v>
      </c>
      <c r="X579" s="53">
        <f>IF($A578&lt;&gt;"",INDEX([1]Sizer!X:X,(ROW()-3)/3+7),"")</f>
        <v>0</v>
      </c>
      <c r="Y579" s="53">
        <f>IF($A578&lt;&gt;"",INDEX([1]Sizer!Y:Y,(ROW()-3)/3+7),"")</f>
        <v>0</v>
      </c>
      <c r="Z579" s="53">
        <f>IF($A578&lt;&gt;"",INDEX([1]Sizer!Z:Z,(ROW()-3)/3+7),"")</f>
        <v>0</v>
      </c>
      <c r="AA579" s="53">
        <f>IF($A578&lt;&gt;"",SUM($B579:$Z579),"")</f>
        <v>6.8054470292264718E-2</v>
      </c>
    </row>
    <row r="580" spans="1:27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</row>
    <row r="581" spans="1:27" x14ac:dyDescent="0.2">
      <c r="A581" s="59">
        <f>IF(INDEX([1]Sizer!$A:$A,(ROW()-2)/3+7)&lt;&gt;"",INDEX([1]Sizer!$A:$A,(ROW()-2)/3+7),"")</f>
        <v>45525</v>
      </c>
      <c r="B581" s="51">
        <f>IF($A581&lt;&gt;"",INDEX([1]Sizer!EF:EF,(ROW()-2)/3+7),"")</f>
        <v>0</v>
      </c>
      <c r="C581" s="51">
        <f>IF($A581&lt;&gt;"",INDEX([1]Sizer!EG:EG,(ROW()-2)/3+7),"")</f>
        <v>1</v>
      </c>
      <c r="D581" s="51">
        <f>IF($A581&lt;&gt;"",INDEX([1]Sizer!EH:EH,(ROW()-2)/3+7),"")</f>
        <v>3</v>
      </c>
      <c r="E581" s="51">
        <f>IF($A581&lt;&gt;"",INDEX([1]Sizer!EI:EI,(ROW()-2)/3+7),"")</f>
        <v>0</v>
      </c>
      <c r="F581" s="51">
        <f>IF($A581&lt;&gt;"",INDEX([1]Sizer!EJ:EJ,(ROW()-2)/3+7),"")</f>
        <v>0.5</v>
      </c>
      <c r="G581" s="51">
        <f>IF($A581&lt;&gt;"",INDEX([1]Sizer!EK:EK,(ROW()-2)/3+7),"")</f>
        <v>0.5</v>
      </c>
      <c r="H581" s="51">
        <f>IF($A581&lt;&gt;"",INDEX([1]Sizer!EL:EL,(ROW()-2)/3+7),"")</f>
        <v>0</v>
      </c>
      <c r="I581" s="51">
        <f>IF($A581&lt;&gt;"",INDEX([1]Sizer!EM:EM,(ROW()-2)/3+7),"")</f>
        <v>-2</v>
      </c>
      <c r="J581" s="51">
        <f>IF($A581&lt;&gt;"",INDEX([1]Sizer!EN:EN,(ROW()-2)/3+7),"")</f>
        <v>0</v>
      </c>
      <c r="K581" s="51">
        <f>IF($A581&lt;&gt;"",INDEX([1]Sizer!EO:EO,(ROW()-2)/3+7),"")</f>
        <v>0</v>
      </c>
      <c r="L581" s="51">
        <f>IF($A581&lt;&gt;"",INDEX([1]Sizer!EP:EP,(ROW()-2)/3+7),"")</f>
        <v>0</v>
      </c>
      <c r="M581" s="51">
        <f>IF($A581&lt;&gt;"",INDEX([1]Sizer!EQ:EQ,(ROW()-2)/3+7),"")</f>
        <v>-0.5</v>
      </c>
      <c r="N581" s="51">
        <f>IF($A581&lt;&gt;"",INDEX([1]Sizer!ER:ER,(ROW()-2)/3+7),"")</f>
        <v>-0.5</v>
      </c>
      <c r="O581" s="51">
        <f>IF($A581&lt;&gt;"",INDEX([1]Sizer!ES:ES,(ROW()-2)/3+7),"")</f>
        <v>0</v>
      </c>
      <c r="P581" s="51">
        <f>IF($A581&lt;&gt;"",INDEX([1]Sizer!ET:ET,(ROW()-2)/3+7),"")</f>
        <v>1</v>
      </c>
      <c r="Q581" s="51">
        <f>IF($A581&lt;&gt;"",INDEX([1]Sizer!EU:EU,(ROW()-2)/3+7),"")</f>
        <v>1</v>
      </c>
      <c r="R581" s="51">
        <f>IF($A581&lt;&gt;"",INDEX([1]Sizer!EV:EV,(ROW()-2)/3+7),"")</f>
        <v>3</v>
      </c>
      <c r="S581" s="51">
        <f>IF($A581&lt;&gt;"",INDEX([1]Sizer!EW:EW,(ROW()-2)/3+7),"")</f>
        <v>0</v>
      </c>
      <c r="T581" s="51">
        <f>IF($A581&lt;&gt;"",INDEX([1]Sizer!EX:EX,(ROW()-2)/3+7),"")</f>
        <v>-1</v>
      </c>
      <c r="U581" s="51">
        <f>IF($A581&lt;&gt;"",INDEX([1]Sizer!EY:EY,(ROW()-2)/3+7),"")</f>
        <v>-0.5</v>
      </c>
      <c r="V581" s="51">
        <f>IF($A581&lt;&gt;"",INDEX([1]Sizer!EZ:EZ,(ROW()-2)/3+7),"")</f>
        <v>2.5</v>
      </c>
      <c r="W581" s="51">
        <f>IF($A581&lt;&gt;"",INDEX([1]Sizer!FA:FA,(ROW()-2)/3+7),"")</f>
        <v>0</v>
      </c>
      <c r="X581" s="51">
        <f>IF($A581&lt;&gt;"",INDEX([1]Sizer!FB:FB,(ROW()-2)/3+7),"")</f>
        <v>0</v>
      </c>
      <c r="Y581" s="51">
        <f>IF($A581&lt;&gt;"",INDEX([1]Sizer!FC:FC,(ROW()-2)/3+7),"")</f>
        <v>0</v>
      </c>
      <c r="Z581" s="51">
        <f>IF($A581&lt;&gt;"",INDEX([1]Sizer!FD:FD,(ROW()-2)/3+7),"")</f>
        <v>0</v>
      </c>
      <c r="AA581" s="52">
        <f>IF($A581&lt;&gt;"",INDEX([1]Sizer!$AB:$AB,(ROW()-2)/3+7)*'[1]Dashboard (Model)'!$U$2,"")</f>
        <v>3.5000000000000003E-2</v>
      </c>
    </row>
    <row r="582" spans="1:27" x14ac:dyDescent="0.2">
      <c r="A582" s="59"/>
      <c r="B582" s="53">
        <f>IF($A581&lt;&gt;"",INDEX([1]Sizer!B:B,(ROW()-3)/3+7),"")</f>
        <v>0</v>
      </c>
      <c r="C582" s="53">
        <f>IF($A581&lt;&gt;"",INDEX([1]Sizer!C:C,(ROW()-3)/3+7),"")</f>
        <v>1.5292880273871209E-2</v>
      </c>
      <c r="D582" s="53">
        <f>IF($A581&lt;&gt;"",INDEX([1]Sizer!D:D,(ROW()-3)/3+7),"")</f>
        <v>0.05</v>
      </c>
      <c r="E582" s="53">
        <f>IF($A581&lt;&gt;"",INDEX([1]Sizer!E:E,(ROW()-3)/3+7),"")</f>
        <v>0</v>
      </c>
      <c r="F582" s="53">
        <f>IF($A581&lt;&gt;"",INDEX([1]Sizer!F:F,(ROW()-3)/3+7),"")</f>
        <v>8.7703396651641983E-3</v>
      </c>
      <c r="G582" s="53">
        <f>IF($A581&lt;&gt;"",INDEX([1]Sizer!G:G,(ROW()-3)/3+7),"")</f>
        <v>6.6087509077705142E-3</v>
      </c>
      <c r="H582" s="53">
        <f>IF($A581&lt;&gt;"",INDEX([1]Sizer!H:H,(ROW()-3)/3+7),"")</f>
        <v>0</v>
      </c>
      <c r="I582" s="53">
        <f>IF($A581&lt;&gt;"",INDEX([1]Sizer!I:I,(ROW()-3)/3+7),"")</f>
        <v>-3.8348333333333325E-2</v>
      </c>
      <c r="J582" s="53">
        <f>IF($A581&lt;&gt;"",INDEX([1]Sizer!J:J,(ROW()-3)/3+7),"")</f>
        <v>0</v>
      </c>
      <c r="K582" s="53">
        <f>IF($A581&lt;&gt;"",INDEX([1]Sizer!K:K,(ROW()-3)/3+7),"")</f>
        <v>0</v>
      </c>
      <c r="L582" s="53">
        <f>IF($A581&lt;&gt;"",INDEX([1]Sizer!L:L,(ROW()-3)/3+7),"")</f>
        <v>0</v>
      </c>
      <c r="M582" s="53">
        <f>IF($A581&lt;&gt;"",INDEX([1]Sizer!M:M,(ROW()-3)/3+7),"")</f>
        <v>-7.3550346297282902E-3</v>
      </c>
      <c r="N582" s="53">
        <f>IF($A581&lt;&gt;"",INDEX([1]Sizer!N:N,(ROW()-3)/3+7),"")</f>
        <v>-2.4782225010455877E-2</v>
      </c>
      <c r="O582" s="53">
        <f>IF($A581&lt;&gt;"",INDEX([1]Sizer!O:O,(ROW()-3)/3+7),"")</f>
        <v>0</v>
      </c>
      <c r="P582" s="53">
        <f>IF($A581&lt;&gt;"",INDEX([1]Sizer!P:P,(ROW()-3)/3+7),"")</f>
        <v>1.026118721461187E-2</v>
      </c>
      <c r="Q582" s="53">
        <f>IF($A581&lt;&gt;"",INDEX([1]Sizer!Q:Q,(ROW()-3)/3+7),"")</f>
        <v>1.6882971800433841E-2</v>
      </c>
      <c r="R582" s="53">
        <f>IF($A581&lt;&gt;"",INDEX([1]Sizer!R:R,(ROW()-3)/3+7),"")</f>
        <v>2.2359715670024226E-2</v>
      </c>
      <c r="S582" s="53">
        <f>IF($A581&lt;&gt;"",INDEX([1]Sizer!S:S,(ROW()-3)/3+7),"")</f>
        <v>0</v>
      </c>
      <c r="T582" s="53">
        <f>IF($A581&lt;&gt;"",INDEX([1]Sizer!T:T,(ROW()-3)/3+7),"")</f>
        <v>-2.946723585912487E-2</v>
      </c>
      <c r="U582" s="53">
        <f>IF($A581&lt;&gt;"",INDEX([1]Sizer!U:U,(ROW()-3)/3+7),"")</f>
        <v>-9.0979757085020239E-3</v>
      </c>
      <c r="V582" s="53">
        <f>IF($A581&lt;&gt;"",INDEX([1]Sizer!V:V,(ROW()-3)/3+7),"")</f>
        <v>4.6570248969190237E-2</v>
      </c>
      <c r="W582" s="53">
        <f>IF($A581&lt;&gt;"",INDEX([1]Sizer!W:W,(ROW()-3)/3+7),"")</f>
        <v>0</v>
      </c>
      <c r="X582" s="53">
        <f>IF($A581&lt;&gt;"",INDEX([1]Sizer!X:X,(ROW()-3)/3+7),"")</f>
        <v>0</v>
      </c>
      <c r="Y582" s="53">
        <f>IF($A581&lt;&gt;"",INDEX([1]Sizer!Y:Y,(ROW()-3)/3+7),"")</f>
        <v>0</v>
      </c>
      <c r="Z582" s="53">
        <f>IF($A581&lt;&gt;"",INDEX([1]Sizer!Z:Z,(ROW()-3)/3+7),"")</f>
        <v>0</v>
      </c>
      <c r="AA582" s="53">
        <f>IF($A581&lt;&gt;"",SUM($B582:$Z582),"")</f>
        <v>6.7695289959921717E-2</v>
      </c>
    </row>
    <row r="583" spans="1:27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</row>
    <row r="584" spans="1:27" x14ac:dyDescent="0.2">
      <c r="A584" s="59">
        <f>IF(INDEX([1]Sizer!$A:$A,(ROW()-2)/3+7)&lt;&gt;"",INDEX([1]Sizer!$A:$A,(ROW()-2)/3+7),"")</f>
        <v>45526</v>
      </c>
      <c r="B584" s="51">
        <f>IF($A584&lt;&gt;"",INDEX([1]Sizer!EF:EF,(ROW()-2)/3+7),"")</f>
        <v>0.5</v>
      </c>
      <c r="C584" s="51">
        <f>IF($A584&lt;&gt;"",INDEX([1]Sizer!EG:EG,(ROW()-2)/3+7),"")</f>
        <v>1</v>
      </c>
      <c r="D584" s="51">
        <f>IF($A584&lt;&gt;"",INDEX([1]Sizer!EH:EH,(ROW()-2)/3+7),"")</f>
        <v>3</v>
      </c>
      <c r="E584" s="51">
        <f>IF($A584&lt;&gt;"",INDEX([1]Sizer!EI:EI,(ROW()-2)/3+7),"")</f>
        <v>0</v>
      </c>
      <c r="F584" s="51">
        <f>IF($A584&lt;&gt;"",INDEX([1]Sizer!EJ:EJ,(ROW()-2)/3+7),"")</f>
        <v>0.5</v>
      </c>
      <c r="G584" s="51">
        <f>IF($A584&lt;&gt;"",INDEX([1]Sizer!EK:EK,(ROW()-2)/3+7),"")</f>
        <v>0</v>
      </c>
      <c r="H584" s="51">
        <f>IF($A584&lt;&gt;"",INDEX([1]Sizer!EL:EL,(ROW()-2)/3+7),"")</f>
        <v>0</v>
      </c>
      <c r="I584" s="51">
        <f>IF($A584&lt;&gt;"",INDEX([1]Sizer!EM:EM,(ROW()-2)/3+7),"")</f>
        <v>-2</v>
      </c>
      <c r="J584" s="51">
        <f>IF($A584&lt;&gt;"",INDEX([1]Sizer!EN:EN,(ROW()-2)/3+7),"")</f>
        <v>0</v>
      </c>
      <c r="K584" s="51">
        <f>IF($A584&lt;&gt;"",INDEX([1]Sizer!EO:EO,(ROW()-2)/3+7),"")</f>
        <v>0</v>
      </c>
      <c r="L584" s="51">
        <f>IF($A584&lt;&gt;"",INDEX([1]Sizer!EP:EP,(ROW()-2)/3+7),"")</f>
        <v>0</v>
      </c>
      <c r="M584" s="51">
        <f>IF($A584&lt;&gt;"",INDEX([1]Sizer!EQ:EQ,(ROW()-2)/3+7),"")</f>
        <v>-0.5</v>
      </c>
      <c r="N584" s="51">
        <f>IF($A584&lt;&gt;"",INDEX([1]Sizer!ER:ER,(ROW()-2)/3+7),"")</f>
        <v>-0.5</v>
      </c>
      <c r="O584" s="51">
        <f>IF($A584&lt;&gt;"",INDEX([1]Sizer!ES:ES,(ROW()-2)/3+7),"")</f>
        <v>0</v>
      </c>
      <c r="P584" s="51">
        <f>IF($A584&lt;&gt;"",INDEX([1]Sizer!ET:ET,(ROW()-2)/3+7),"")</f>
        <v>1.5</v>
      </c>
      <c r="Q584" s="51">
        <f>IF($A584&lt;&gt;"",INDEX([1]Sizer!EU:EU,(ROW()-2)/3+7),"")</f>
        <v>1</v>
      </c>
      <c r="R584" s="51">
        <f>IF($A584&lt;&gt;"",INDEX([1]Sizer!EV:EV,(ROW()-2)/3+7),"")</f>
        <v>3</v>
      </c>
      <c r="S584" s="51">
        <f>IF($A584&lt;&gt;"",INDEX([1]Sizer!EW:EW,(ROW()-2)/3+7),"")</f>
        <v>0</v>
      </c>
      <c r="T584" s="51">
        <f>IF($A584&lt;&gt;"",INDEX([1]Sizer!EX:EX,(ROW()-2)/3+7),"")</f>
        <v>-1</v>
      </c>
      <c r="U584" s="51">
        <f>IF($A584&lt;&gt;"",INDEX([1]Sizer!EY:EY,(ROW()-2)/3+7),"")</f>
        <v>-0.5</v>
      </c>
      <c r="V584" s="51">
        <f>IF($A584&lt;&gt;"",INDEX([1]Sizer!EZ:EZ,(ROW()-2)/3+7),"")</f>
        <v>2.5</v>
      </c>
      <c r="W584" s="51">
        <f>IF($A584&lt;&gt;"",INDEX([1]Sizer!FA:FA,(ROW()-2)/3+7),"")</f>
        <v>0</v>
      </c>
      <c r="X584" s="51">
        <f>IF($A584&lt;&gt;"",INDEX([1]Sizer!FB:FB,(ROW()-2)/3+7),"")</f>
        <v>0</v>
      </c>
      <c r="Y584" s="51">
        <f>IF($A584&lt;&gt;"",INDEX([1]Sizer!FC:FC,(ROW()-2)/3+7),"")</f>
        <v>0</v>
      </c>
      <c r="Z584" s="51">
        <f>IF($A584&lt;&gt;"",INDEX([1]Sizer!FD:FD,(ROW()-2)/3+7),"")</f>
        <v>0</v>
      </c>
      <c r="AA584" s="52">
        <f>IF($A584&lt;&gt;"",INDEX([1]Sizer!$AB:$AB,(ROW()-2)/3+7)*'[1]Dashboard (Model)'!$U$2,"")</f>
        <v>0.03</v>
      </c>
    </row>
    <row r="585" spans="1:27" x14ac:dyDescent="0.2">
      <c r="A585" s="59"/>
      <c r="B585" s="53">
        <f>IF($A584&lt;&gt;"",INDEX([1]Sizer!B:B,(ROW()-3)/3+7),"")</f>
        <v>4.882188581314879E-3</v>
      </c>
      <c r="C585" s="53">
        <f>IF($A584&lt;&gt;"",INDEX([1]Sizer!C:C,(ROW()-3)/3+7),"")</f>
        <v>1.5292880273871209E-2</v>
      </c>
      <c r="D585" s="53">
        <f>IF($A584&lt;&gt;"",INDEX([1]Sizer!D:D,(ROW()-3)/3+7),"")</f>
        <v>0.05</v>
      </c>
      <c r="E585" s="53">
        <f>IF($A584&lt;&gt;"",INDEX([1]Sizer!E:E,(ROW()-3)/3+7),"")</f>
        <v>0</v>
      </c>
      <c r="F585" s="53">
        <f>IF($A584&lt;&gt;"",INDEX([1]Sizer!F:F,(ROW()-3)/3+7),"")</f>
        <v>8.7703396651641983E-3</v>
      </c>
      <c r="G585" s="53">
        <f>IF($A584&lt;&gt;"",INDEX([1]Sizer!G:G,(ROW()-3)/3+7),"")</f>
        <v>0</v>
      </c>
      <c r="H585" s="53">
        <f>IF($A584&lt;&gt;"",INDEX([1]Sizer!H:H,(ROW()-3)/3+7),"")</f>
        <v>0</v>
      </c>
      <c r="I585" s="53">
        <f>IF($A584&lt;&gt;"",INDEX([1]Sizer!I:I,(ROW()-3)/3+7),"")</f>
        <v>-3.8348333333333325E-2</v>
      </c>
      <c r="J585" s="53">
        <f>IF($A584&lt;&gt;"",INDEX([1]Sizer!J:J,(ROW()-3)/3+7),"")</f>
        <v>0</v>
      </c>
      <c r="K585" s="53">
        <f>IF($A584&lt;&gt;"",INDEX([1]Sizer!K:K,(ROW()-3)/3+7),"")</f>
        <v>0</v>
      </c>
      <c r="L585" s="53">
        <f>IF($A584&lt;&gt;"",INDEX([1]Sizer!L:L,(ROW()-3)/3+7),"")</f>
        <v>0</v>
      </c>
      <c r="M585" s="53">
        <f>IF($A584&lt;&gt;"",INDEX([1]Sizer!M:M,(ROW()-3)/3+7),"")</f>
        <v>-7.3550346297282902E-3</v>
      </c>
      <c r="N585" s="53">
        <f>IF($A584&lt;&gt;"",INDEX([1]Sizer!N:N,(ROW()-3)/3+7),"")</f>
        <v>-2.4782225010455877E-2</v>
      </c>
      <c r="O585" s="53">
        <f>IF($A584&lt;&gt;"",INDEX([1]Sizer!O:O,(ROW()-3)/3+7),"")</f>
        <v>0</v>
      </c>
      <c r="P585" s="53">
        <f>IF($A584&lt;&gt;"",INDEX([1]Sizer!P:P,(ROW()-3)/3+7),"")</f>
        <v>1.5694688542825363E-2</v>
      </c>
      <c r="Q585" s="53">
        <f>IF($A584&lt;&gt;"",INDEX([1]Sizer!Q:Q,(ROW()-3)/3+7),"")</f>
        <v>1.6882971800433841E-2</v>
      </c>
      <c r="R585" s="53">
        <f>IF($A584&lt;&gt;"",INDEX([1]Sizer!R:R,(ROW()-3)/3+7),"")</f>
        <v>2.2359715670024226E-2</v>
      </c>
      <c r="S585" s="53">
        <f>IF($A584&lt;&gt;"",INDEX([1]Sizer!S:S,(ROW()-3)/3+7),"")</f>
        <v>0</v>
      </c>
      <c r="T585" s="53">
        <f>IF($A584&lt;&gt;"",INDEX([1]Sizer!T:T,(ROW()-3)/3+7),"")</f>
        <v>-2.946723585912487E-2</v>
      </c>
      <c r="U585" s="53">
        <f>IF($A584&lt;&gt;"",INDEX([1]Sizer!U:U,(ROW()-3)/3+7),"")</f>
        <v>-9.0979757085020239E-3</v>
      </c>
      <c r="V585" s="53">
        <f>IF($A584&lt;&gt;"",INDEX([1]Sizer!V:V,(ROW()-3)/3+7),"")</f>
        <v>4.6570248969190237E-2</v>
      </c>
      <c r="W585" s="53">
        <f>IF($A584&lt;&gt;"",INDEX([1]Sizer!W:W,(ROW()-3)/3+7),"")</f>
        <v>0</v>
      </c>
      <c r="X585" s="53">
        <f>IF($A584&lt;&gt;"",INDEX([1]Sizer!X:X,(ROW()-3)/3+7),"")</f>
        <v>0</v>
      </c>
      <c r="Y585" s="53">
        <f>IF($A584&lt;&gt;"",INDEX([1]Sizer!Y:Y,(ROW()-3)/3+7),"")</f>
        <v>0</v>
      </c>
      <c r="Z585" s="53">
        <f>IF($A584&lt;&gt;"",INDEX([1]Sizer!Z:Z,(ROW()-3)/3+7),"")</f>
        <v>0</v>
      </c>
      <c r="AA585" s="53">
        <f>IF($A584&lt;&gt;"",SUM($B585:$Z585),"")</f>
        <v>7.1402228961679595E-2</v>
      </c>
    </row>
    <row r="586" spans="1:27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</row>
    <row r="587" spans="1:27" x14ac:dyDescent="0.2">
      <c r="A587" s="59">
        <f>IF(INDEX([1]Sizer!$A:$A,(ROW()-2)/3+7)&lt;&gt;"",INDEX([1]Sizer!$A:$A,(ROW()-2)/3+7),"")</f>
        <v>45527</v>
      </c>
      <c r="B587" s="51">
        <f>IF($A587&lt;&gt;"",INDEX([1]Sizer!EF:EF,(ROW()-2)/3+7),"")</f>
        <v>1</v>
      </c>
      <c r="C587" s="51">
        <f>IF($A587&lt;&gt;"",INDEX([1]Sizer!EG:EG,(ROW()-2)/3+7),"")</f>
        <v>1</v>
      </c>
      <c r="D587" s="51">
        <f>IF($A587&lt;&gt;"",INDEX([1]Sizer!EH:EH,(ROW()-2)/3+7),"")</f>
        <v>3</v>
      </c>
      <c r="E587" s="51">
        <f>IF($A587&lt;&gt;"",INDEX([1]Sizer!EI:EI,(ROW()-2)/3+7),"")</f>
        <v>0</v>
      </c>
      <c r="F587" s="51">
        <f>IF($A587&lt;&gt;"",INDEX([1]Sizer!EJ:EJ,(ROW()-2)/3+7),"")</f>
        <v>0.5</v>
      </c>
      <c r="G587" s="51">
        <f>IF($A587&lt;&gt;"",INDEX([1]Sizer!EK:EK,(ROW()-2)/3+7),"")</f>
        <v>0</v>
      </c>
      <c r="H587" s="51">
        <f>IF($A587&lt;&gt;"",INDEX([1]Sizer!EL:EL,(ROW()-2)/3+7),"")</f>
        <v>0</v>
      </c>
      <c r="I587" s="51">
        <f>IF($A587&lt;&gt;"",INDEX([1]Sizer!EM:EM,(ROW()-2)/3+7),"")</f>
        <v>-2</v>
      </c>
      <c r="J587" s="51">
        <f>IF($A587&lt;&gt;"",INDEX([1]Sizer!EN:EN,(ROW()-2)/3+7),"")</f>
        <v>0</v>
      </c>
      <c r="K587" s="51">
        <f>IF($A587&lt;&gt;"",INDEX([1]Sizer!EO:EO,(ROW()-2)/3+7),"")</f>
        <v>0</v>
      </c>
      <c r="L587" s="51">
        <f>IF($A587&lt;&gt;"",INDEX([1]Sizer!EP:EP,(ROW()-2)/3+7),"")</f>
        <v>0</v>
      </c>
      <c r="M587" s="51">
        <f>IF($A587&lt;&gt;"",INDEX([1]Sizer!EQ:EQ,(ROW()-2)/3+7),"")</f>
        <v>-0.5</v>
      </c>
      <c r="N587" s="51">
        <f>IF($A587&lt;&gt;"",INDEX([1]Sizer!ER:ER,(ROW()-2)/3+7),"")</f>
        <v>-0.5</v>
      </c>
      <c r="O587" s="51">
        <f>IF($A587&lt;&gt;"",INDEX([1]Sizer!ES:ES,(ROW()-2)/3+7),"")</f>
        <v>0</v>
      </c>
      <c r="P587" s="51">
        <f>IF($A587&lt;&gt;"",INDEX([1]Sizer!ET:ET,(ROW()-2)/3+7),"")</f>
        <v>1.5</v>
      </c>
      <c r="Q587" s="51">
        <f>IF($A587&lt;&gt;"",INDEX([1]Sizer!EU:EU,(ROW()-2)/3+7),"")</f>
        <v>1</v>
      </c>
      <c r="R587" s="51">
        <f>IF($A587&lt;&gt;"",INDEX([1]Sizer!EV:EV,(ROW()-2)/3+7),"")</f>
        <v>3</v>
      </c>
      <c r="S587" s="51">
        <f>IF($A587&lt;&gt;"",INDEX([1]Sizer!EW:EW,(ROW()-2)/3+7),"")</f>
        <v>0</v>
      </c>
      <c r="T587" s="51">
        <f>IF($A587&lt;&gt;"",INDEX([1]Sizer!EX:EX,(ROW()-2)/3+7),"")</f>
        <v>-1</v>
      </c>
      <c r="U587" s="51">
        <f>IF($A587&lt;&gt;"",INDEX([1]Sizer!EY:EY,(ROW()-2)/3+7),"")</f>
        <v>-0.5</v>
      </c>
      <c r="V587" s="51">
        <f>IF($A587&lt;&gt;"",INDEX([1]Sizer!EZ:EZ,(ROW()-2)/3+7),"")</f>
        <v>2.5</v>
      </c>
      <c r="W587" s="51">
        <f>IF($A587&lt;&gt;"",INDEX([1]Sizer!FA:FA,(ROW()-2)/3+7),"")</f>
        <v>0</v>
      </c>
      <c r="X587" s="51">
        <f>IF($A587&lt;&gt;"",INDEX([1]Sizer!FB:FB,(ROW()-2)/3+7),"")</f>
        <v>0</v>
      </c>
      <c r="Y587" s="51">
        <f>IF($A587&lt;&gt;"",INDEX([1]Sizer!FC:FC,(ROW()-2)/3+7),"")</f>
        <v>0</v>
      </c>
      <c r="Z587" s="51">
        <f>IF($A587&lt;&gt;"",INDEX([1]Sizer!FD:FD,(ROW()-2)/3+7),"")</f>
        <v>0</v>
      </c>
      <c r="AA587" s="52">
        <f>IF($A587&lt;&gt;"",INDEX([1]Sizer!$AB:$AB,(ROW()-2)/3+7)*'[1]Dashboard (Model)'!$U$2,"")</f>
        <v>0.03</v>
      </c>
    </row>
    <row r="588" spans="1:27" x14ac:dyDescent="0.2">
      <c r="A588" s="59"/>
      <c r="B588" s="53">
        <f>IF($A587&lt;&gt;"",INDEX([1]Sizer!B:B,(ROW()-3)/3+7),"")</f>
        <v>9.4921317987370132E-3</v>
      </c>
      <c r="C588" s="53">
        <f>IF($A587&lt;&gt;"",INDEX([1]Sizer!C:C,(ROW()-3)/3+7),"")</f>
        <v>1.5292880273871209E-2</v>
      </c>
      <c r="D588" s="53">
        <f>IF($A587&lt;&gt;"",INDEX([1]Sizer!D:D,(ROW()-3)/3+7),"")</f>
        <v>0.05</v>
      </c>
      <c r="E588" s="53">
        <f>IF($A587&lt;&gt;"",INDEX([1]Sizer!E:E,(ROW()-3)/3+7),"")</f>
        <v>0</v>
      </c>
      <c r="F588" s="53">
        <f>IF($A587&lt;&gt;"",INDEX([1]Sizer!F:F,(ROW()-3)/3+7),"")</f>
        <v>8.7703396651641983E-3</v>
      </c>
      <c r="G588" s="53">
        <f>IF($A587&lt;&gt;"",INDEX([1]Sizer!G:G,(ROW()-3)/3+7),"")</f>
        <v>0</v>
      </c>
      <c r="H588" s="53">
        <f>IF($A587&lt;&gt;"",INDEX([1]Sizer!H:H,(ROW()-3)/3+7),"")</f>
        <v>0</v>
      </c>
      <c r="I588" s="53">
        <f>IF($A587&lt;&gt;"",INDEX([1]Sizer!I:I,(ROW()-3)/3+7),"")</f>
        <v>-3.8348333333333325E-2</v>
      </c>
      <c r="J588" s="53">
        <f>IF($A587&lt;&gt;"",INDEX([1]Sizer!J:J,(ROW()-3)/3+7),"")</f>
        <v>0</v>
      </c>
      <c r="K588" s="53">
        <f>IF($A587&lt;&gt;"",INDEX([1]Sizer!K:K,(ROW()-3)/3+7),"")</f>
        <v>0</v>
      </c>
      <c r="L588" s="53">
        <f>IF($A587&lt;&gt;"",INDEX([1]Sizer!L:L,(ROW()-3)/3+7),"")</f>
        <v>0</v>
      </c>
      <c r="M588" s="53">
        <f>IF($A587&lt;&gt;"",INDEX([1]Sizer!M:M,(ROW()-3)/3+7),"")</f>
        <v>-7.3550346297282902E-3</v>
      </c>
      <c r="N588" s="53">
        <f>IF($A587&lt;&gt;"",INDEX([1]Sizer!N:N,(ROW()-3)/3+7),"")</f>
        <v>-2.4782225010455877E-2</v>
      </c>
      <c r="O588" s="53">
        <f>IF($A587&lt;&gt;"",INDEX([1]Sizer!O:O,(ROW()-3)/3+7),"")</f>
        <v>0</v>
      </c>
      <c r="P588" s="53">
        <f>IF($A587&lt;&gt;"",INDEX([1]Sizer!P:P,(ROW()-3)/3+7),"")</f>
        <v>1.5694688542825363E-2</v>
      </c>
      <c r="Q588" s="53">
        <f>IF($A587&lt;&gt;"",INDEX([1]Sizer!Q:Q,(ROW()-3)/3+7),"")</f>
        <v>1.6882971800433841E-2</v>
      </c>
      <c r="R588" s="53">
        <f>IF($A587&lt;&gt;"",INDEX([1]Sizer!R:R,(ROW()-3)/3+7),"")</f>
        <v>2.2359715670024226E-2</v>
      </c>
      <c r="S588" s="53">
        <f>IF($A587&lt;&gt;"",INDEX([1]Sizer!S:S,(ROW()-3)/3+7),"")</f>
        <v>0</v>
      </c>
      <c r="T588" s="53">
        <f>IF($A587&lt;&gt;"",INDEX([1]Sizer!T:T,(ROW()-3)/3+7),"")</f>
        <v>-2.946723585912487E-2</v>
      </c>
      <c r="U588" s="53">
        <f>IF($A587&lt;&gt;"",INDEX([1]Sizer!U:U,(ROW()-3)/3+7),"")</f>
        <v>-9.0979757085020239E-3</v>
      </c>
      <c r="V588" s="53">
        <f>IF($A587&lt;&gt;"",INDEX([1]Sizer!V:V,(ROW()-3)/3+7),"")</f>
        <v>4.6570248969190237E-2</v>
      </c>
      <c r="W588" s="53">
        <f>IF($A587&lt;&gt;"",INDEX([1]Sizer!W:W,(ROW()-3)/3+7),"")</f>
        <v>0</v>
      </c>
      <c r="X588" s="53">
        <f>IF($A587&lt;&gt;"",INDEX([1]Sizer!X:X,(ROW()-3)/3+7),"")</f>
        <v>0</v>
      </c>
      <c r="Y588" s="53">
        <f>IF($A587&lt;&gt;"",INDEX([1]Sizer!Y:Y,(ROW()-3)/3+7),"")</f>
        <v>0</v>
      </c>
      <c r="Z588" s="53">
        <f>IF($A587&lt;&gt;"",INDEX([1]Sizer!Z:Z,(ROW()-3)/3+7),"")</f>
        <v>0</v>
      </c>
      <c r="AA588" s="53">
        <f>IF($A587&lt;&gt;"",SUM($B588:$Z588),"")</f>
        <v>7.6012172179101709E-2</v>
      </c>
    </row>
    <row r="589" spans="1:27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</row>
    <row r="590" spans="1:27" x14ac:dyDescent="0.2">
      <c r="A590" s="59">
        <f>IF(INDEX([1]Sizer!$A:$A,(ROW()-2)/3+7)&lt;&gt;"",INDEX([1]Sizer!$A:$A,(ROW()-2)/3+7),"")</f>
        <v>45530</v>
      </c>
      <c r="B590" s="51">
        <f>IF($A590&lt;&gt;"",INDEX([1]Sizer!EF:EF,(ROW()-2)/3+7),"")</f>
        <v>0.5</v>
      </c>
      <c r="C590" s="51">
        <f>IF($A590&lt;&gt;"",INDEX([1]Sizer!EG:EG,(ROW()-2)/3+7),"")</f>
        <v>1</v>
      </c>
      <c r="D590" s="51">
        <f>IF($A590&lt;&gt;"",INDEX([1]Sizer!EH:EH,(ROW()-2)/3+7),"")</f>
        <v>3</v>
      </c>
      <c r="E590" s="51">
        <f>IF($A590&lt;&gt;"",INDEX([1]Sizer!EI:EI,(ROW()-2)/3+7),"")</f>
        <v>0</v>
      </c>
      <c r="F590" s="51">
        <f>IF($A590&lt;&gt;"",INDEX([1]Sizer!EJ:EJ,(ROW()-2)/3+7),"")</f>
        <v>0.5</v>
      </c>
      <c r="G590" s="51">
        <f>IF($A590&lt;&gt;"",INDEX([1]Sizer!EK:EK,(ROW()-2)/3+7),"")</f>
        <v>0</v>
      </c>
      <c r="H590" s="51">
        <f>IF($A590&lt;&gt;"",INDEX([1]Sizer!EL:EL,(ROW()-2)/3+7),"")</f>
        <v>0</v>
      </c>
      <c r="I590" s="51">
        <f>IF($A590&lt;&gt;"",INDEX([1]Sizer!EM:EM,(ROW()-2)/3+7),"")</f>
        <v>-2</v>
      </c>
      <c r="J590" s="51">
        <f>IF($A590&lt;&gt;"",INDEX([1]Sizer!EN:EN,(ROW()-2)/3+7),"")</f>
        <v>0</v>
      </c>
      <c r="K590" s="51">
        <f>IF($A590&lt;&gt;"",INDEX([1]Sizer!EO:EO,(ROW()-2)/3+7),"")</f>
        <v>0</v>
      </c>
      <c r="L590" s="51">
        <f>IF($A590&lt;&gt;"",INDEX([1]Sizer!EP:EP,(ROW()-2)/3+7),"")</f>
        <v>0</v>
      </c>
      <c r="M590" s="51">
        <f>IF($A590&lt;&gt;"",INDEX([1]Sizer!EQ:EQ,(ROW()-2)/3+7),"")</f>
        <v>-0.5</v>
      </c>
      <c r="N590" s="51">
        <f>IF($A590&lt;&gt;"",INDEX([1]Sizer!ER:ER,(ROW()-2)/3+7),"")</f>
        <v>-0.5</v>
      </c>
      <c r="O590" s="51">
        <f>IF($A590&lt;&gt;"",INDEX([1]Sizer!ES:ES,(ROW()-2)/3+7),"")</f>
        <v>0</v>
      </c>
      <c r="P590" s="51">
        <f>IF($A590&lt;&gt;"",INDEX([1]Sizer!ET:ET,(ROW()-2)/3+7),"")</f>
        <v>1</v>
      </c>
      <c r="Q590" s="51">
        <f>IF($A590&lt;&gt;"",INDEX([1]Sizer!EU:EU,(ROW()-2)/3+7),"")</f>
        <v>1</v>
      </c>
      <c r="R590" s="51">
        <f>IF($A590&lt;&gt;"",INDEX([1]Sizer!EV:EV,(ROW()-2)/3+7),"")</f>
        <v>3</v>
      </c>
      <c r="S590" s="51">
        <f>IF($A590&lt;&gt;"",INDEX([1]Sizer!EW:EW,(ROW()-2)/3+7),"")</f>
        <v>0</v>
      </c>
      <c r="T590" s="51">
        <f>IF($A590&lt;&gt;"",INDEX([1]Sizer!EX:EX,(ROW()-2)/3+7),"")</f>
        <v>-1</v>
      </c>
      <c r="U590" s="51">
        <f>IF($A590&lt;&gt;"",INDEX([1]Sizer!EY:EY,(ROW()-2)/3+7),"")</f>
        <v>-0.5</v>
      </c>
      <c r="V590" s="51">
        <f>IF($A590&lt;&gt;"",INDEX([1]Sizer!EZ:EZ,(ROW()-2)/3+7),"")</f>
        <v>2</v>
      </c>
      <c r="W590" s="51">
        <f>IF($A590&lt;&gt;"",INDEX([1]Sizer!FA:FA,(ROW()-2)/3+7),"")</f>
        <v>0</v>
      </c>
      <c r="X590" s="51">
        <f>IF($A590&lt;&gt;"",INDEX([1]Sizer!FB:FB,(ROW()-2)/3+7),"")</f>
        <v>0</v>
      </c>
      <c r="Y590" s="51">
        <f>IF($A590&lt;&gt;"",INDEX([1]Sizer!FC:FC,(ROW()-2)/3+7),"")</f>
        <v>0</v>
      </c>
      <c r="Z590" s="51">
        <f>IF($A590&lt;&gt;"",INDEX([1]Sizer!FD:FD,(ROW()-2)/3+7),"")</f>
        <v>0</v>
      </c>
      <c r="AA590" s="52">
        <f>IF($A590&lt;&gt;"",INDEX([1]Sizer!$AB:$AB,(ROW()-2)/3+7)*'[1]Dashboard (Model)'!$U$2,"")</f>
        <v>4.4999999999999998E-2</v>
      </c>
    </row>
    <row r="591" spans="1:27" x14ac:dyDescent="0.2">
      <c r="A591" s="59"/>
      <c r="B591" s="53">
        <f>IF($A590&lt;&gt;"",INDEX([1]Sizer!B:B,(ROW()-3)/3+7),"")</f>
        <v>7.2778861053719021E-3</v>
      </c>
      <c r="C591" s="53">
        <f>IF($A590&lt;&gt;"",INDEX([1]Sizer!C:C,(ROW()-3)/3+7),"")</f>
        <v>1.5292880273871209E-2</v>
      </c>
      <c r="D591" s="53">
        <f>IF($A590&lt;&gt;"",INDEX([1]Sizer!D:D,(ROW()-3)/3+7),"")</f>
        <v>0.05</v>
      </c>
      <c r="E591" s="53">
        <f>IF($A590&lt;&gt;"",INDEX([1]Sizer!E:E,(ROW()-3)/3+7),"")</f>
        <v>0</v>
      </c>
      <c r="F591" s="53">
        <f>IF($A590&lt;&gt;"",INDEX([1]Sizer!F:F,(ROW()-3)/3+7),"")</f>
        <v>8.7703396651641983E-3</v>
      </c>
      <c r="G591" s="53">
        <f>IF($A590&lt;&gt;"",INDEX([1]Sizer!G:G,(ROW()-3)/3+7),"")</f>
        <v>0</v>
      </c>
      <c r="H591" s="53">
        <f>IF($A590&lt;&gt;"",INDEX([1]Sizer!H:H,(ROW()-3)/3+7),"")</f>
        <v>0</v>
      </c>
      <c r="I591" s="53">
        <f>IF($A590&lt;&gt;"",INDEX([1]Sizer!I:I,(ROW()-3)/3+7),"")</f>
        <v>-3.8348333333333325E-2</v>
      </c>
      <c r="J591" s="53">
        <f>IF($A590&lt;&gt;"",INDEX([1]Sizer!J:J,(ROW()-3)/3+7),"")</f>
        <v>0</v>
      </c>
      <c r="K591" s="53">
        <f>IF($A590&lt;&gt;"",INDEX([1]Sizer!K:K,(ROW()-3)/3+7),"")</f>
        <v>0</v>
      </c>
      <c r="L591" s="53">
        <f>IF($A590&lt;&gt;"",INDEX([1]Sizer!L:L,(ROW()-3)/3+7),"")</f>
        <v>0</v>
      </c>
      <c r="M591" s="53">
        <f>IF($A590&lt;&gt;"",INDEX([1]Sizer!M:M,(ROW()-3)/3+7),"")</f>
        <v>-7.3550346297282902E-3</v>
      </c>
      <c r="N591" s="53">
        <f>IF($A590&lt;&gt;"",INDEX([1]Sizer!N:N,(ROW()-3)/3+7),"")</f>
        <v>-2.4782225010455877E-2</v>
      </c>
      <c r="O591" s="53">
        <f>IF($A590&lt;&gt;"",INDEX([1]Sizer!O:O,(ROW()-3)/3+7),"")</f>
        <v>0</v>
      </c>
      <c r="P591" s="53">
        <f>IF($A590&lt;&gt;"",INDEX([1]Sizer!P:P,(ROW()-3)/3+7),"")</f>
        <v>1.5500536303630364E-2</v>
      </c>
      <c r="Q591" s="53">
        <f>IF($A590&lt;&gt;"",INDEX([1]Sizer!Q:Q,(ROW()-3)/3+7),"")</f>
        <v>1.6882971800433841E-2</v>
      </c>
      <c r="R591" s="53">
        <f>IF($A590&lt;&gt;"",INDEX([1]Sizer!R:R,(ROW()-3)/3+7),"")</f>
        <v>2.2359715670024226E-2</v>
      </c>
      <c r="S591" s="53">
        <f>IF($A590&lt;&gt;"",INDEX([1]Sizer!S:S,(ROW()-3)/3+7),"")</f>
        <v>0</v>
      </c>
      <c r="T591" s="53">
        <f>IF($A590&lt;&gt;"",INDEX([1]Sizer!T:T,(ROW()-3)/3+7),"")</f>
        <v>-2.946723585912487E-2</v>
      </c>
      <c r="U591" s="53">
        <f>IF($A590&lt;&gt;"",INDEX([1]Sizer!U:U,(ROW()-3)/3+7),"")</f>
        <v>-9.0979757085020239E-3</v>
      </c>
      <c r="V591" s="53">
        <f>IF($A590&lt;&gt;"",INDEX([1]Sizer!V:V,(ROW()-3)/3+7),"")</f>
        <v>4.7236925182991572E-2</v>
      </c>
      <c r="W591" s="53">
        <f>IF($A590&lt;&gt;"",INDEX([1]Sizer!W:W,(ROW()-3)/3+7),"")</f>
        <v>0</v>
      </c>
      <c r="X591" s="53">
        <f>IF($A590&lt;&gt;"",INDEX([1]Sizer!X:X,(ROW()-3)/3+7),"")</f>
        <v>0</v>
      </c>
      <c r="Y591" s="53">
        <f>IF($A590&lt;&gt;"",INDEX([1]Sizer!Y:Y,(ROW()-3)/3+7),"")</f>
        <v>0</v>
      </c>
      <c r="Z591" s="53">
        <f>IF($A590&lt;&gt;"",INDEX([1]Sizer!Z:Z,(ROW()-3)/3+7),"")</f>
        <v>0</v>
      </c>
      <c r="AA591" s="53">
        <f>IF($A590&lt;&gt;"",SUM($B591:$Z591),"")</f>
        <v>7.4270450460342946E-2</v>
      </c>
    </row>
    <row r="592" spans="1:27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</row>
    <row r="593" spans="1:27" x14ac:dyDescent="0.2">
      <c r="A593" s="59">
        <f>IF(INDEX([1]Sizer!$A:$A,(ROW()-2)/3+7)&lt;&gt;"",INDEX([1]Sizer!$A:$A,(ROW()-2)/3+7),"")</f>
        <v>45531</v>
      </c>
      <c r="B593" s="51">
        <f>IF($A593&lt;&gt;"",INDEX([1]Sizer!EF:EF,(ROW()-2)/3+7),"")</f>
        <v>0.5</v>
      </c>
      <c r="C593" s="51">
        <f>IF($A593&lt;&gt;"",INDEX([1]Sizer!EG:EG,(ROW()-2)/3+7),"")</f>
        <v>1</v>
      </c>
      <c r="D593" s="51">
        <f>IF($A593&lt;&gt;"",INDEX([1]Sizer!EH:EH,(ROW()-2)/3+7),"")</f>
        <v>3</v>
      </c>
      <c r="E593" s="51">
        <f>IF($A593&lt;&gt;"",INDEX([1]Sizer!EI:EI,(ROW()-2)/3+7),"")</f>
        <v>0</v>
      </c>
      <c r="F593" s="51">
        <f>IF($A593&lt;&gt;"",INDEX([1]Sizer!EJ:EJ,(ROW()-2)/3+7),"")</f>
        <v>0</v>
      </c>
      <c r="G593" s="51">
        <f>IF($A593&lt;&gt;"",INDEX([1]Sizer!EK:EK,(ROW()-2)/3+7),"")</f>
        <v>0</v>
      </c>
      <c r="H593" s="51">
        <f>IF($A593&lt;&gt;"",INDEX([1]Sizer!EL:EL,(ROW()-2)/3+7),"")</f>
        <v>0</v>
      </c>
      <c r="I593" s="51">
        <f>IF($A593&lt;&gt;"",INDEX([1]Sizer!EM:EM,(ROW()-2)/3+7),"")</f>
        <v>-2</v>
      </c>
      <c r="J593" s="51">
        <f>IF($A593&lt;&gt;"",INDEX([1]Sizer!EN:EN,(ROW()-2)/3+7),"")</f>
        <v>0.5</v>
      </c>
      <c r="K593" s="51">
        <f>IF($A593&lt;&gt;"",INDEX([1]Sizer!EO:EO,(ROW()-2)/3+7),"")</f>
        <v>0</v>
      </c>
      <c r="L593" s="51">
        <f>IF($A593&lt;&gt;"",INDEX([1]Sizer!EP:EP,(ROW()-2)/3+7),"")</f>
        <v>0</v>
      </c>
      <c r="M593" s="51">
        <f>IF($A593&lt;&gt;"",INDEX([1]Sizer!EQ:EQ,(ROW()-2)/3+7),"")</f>
        <v>-0.5</v>
      </c>
      <c r="N593" s="51">
        <f>IF($A593&lt;&gt;"",INDEX([1]Sizer!ER:ER,(ROW()-2)/3+7),"")</f>
        <v>-0.5</v>
      </c>
      <c r="O593" s="51">
        <f>IF($A593&lt;&gt;"",INDEX([1]Sizer!ES:ES,(ROW()-2)/3+7),"")</f>
        <v>0</v>
      </c>
      <c r="P593" s="51">
        <f>IF($A593&lt;&gt;"",INDEX([1]Sizer!ET:ET,(ROW()-2)/3+7),"")</f>
        <v>1</v>
      </c>
      <c r="Q593" s="51">
        <f>IF($A593&lt;&gt;"",INDEX([1]Sizer!EU:EU,(ROW()-2)/3+7),"")</f>
        <v>1</v>
      </c>
      <c r="R593" s="51">
        <f>IF($A593&lt;&gt;"",INDEX([1]Sizer!EV:EV,(ROW()-2)/3+7),"")</f>
        <v>3</v>
      </c>
      <c r="S593" s="51">
        <f>IF($A593&lt;&gt;"",INDEX([1]Sizer!EW:EW,(ROW()-2)/3+7),"")</f>
        <v>0</v>
      </c>
      <c r="T593" s="51">
        <f>IF($A593&lt;&gt;"",INDEX([1]Sizer!EX:EX,(ROW()-2)/3+7),"")</f>
        <v>-1</v>
      </c>
      <c r="U593" s="51">
        <f>IF($A593&lt;&gt;"",INDEX([1]Sizer!EY:EY,(ROW()-2)/3+7),"")</f>
        <v>-0.5</v>
      </c>
      <c r="V593" s="51">
        <f>IF($A593&lt;&gt;"",INDEX([1]Sizer!EZ:EZ,(ROW()-2)/3+7),"")</f>
        <v>2</v>
      </c>
      <c r="W593" s="51">
        <f>IF($A593&lt;&gt;"",INDEX([1]Sizer!FA:FA,(ROW()-2)/3+7),"")</f>
        <v>0</v>
      </c>
      <c r="X593" s="51">
        <f>IF($A593&lt;&gt;"",INDEX([1]Sizer!FB:FB,(ROW()-2)/3+7),"")</f>
        <v>0</v>
      </c>
      <c r="Y593" s="51">
        <f>IF($A593&lt;&gt;"",INDEX([1]Sizer!FC:FC,(ROW()-2)/3+7),"")</f>
        <v>0</v>
      </c>
      <c r="Z593" s="51">
        <f>IF($A593&lt;&gt;"",INDEX([1]Sizer!FD:FD,(ROW()-2)/3+7),"")</f>
        <v>0</v>
      </c>
      <c r="AA593" s="52">
        <f>IF($A593&lt;&gt;"",INDEX([1]Sizer!$AB:$AB,(ROW()-2)/3+7)*'[1]Dashboard (Model)'!$U$2,"")</f>
        <v>0.03</v>
      </c>
    </row>
    <row r="594" spans="1:27" x14ac:dyDescent="0.2">
      <c r="A594" s="59"/>
      <c r="B594" s="53">
        <f>IF($A593&lt;&gt;"",INDEX([1]Sizer!B:B,(ROW()-3)/3+7),"")</f>
        <v>7.2778861053719021E-3</v>
      </c>
      <c r="C594" s="53">
        <f>IF($A593&lt;&gt;"",INDEX([1]Sizer!C:C,(ROW()-3)/3+7),"")</f>
        <v>1.5292880273871209E-2</v>
      </c>
      <c r="D594" s="53">
        <f>IF($A593&lt;&gt;"",INDEX([1]Sizer!D:D,(ROW()-3)/3+7),"")</f>
        <v>0.05</v>
      </c>
      <c r="E594" s="53">
        <f>IF($A593&lt;&gt;"",INDEX([1]Sizer!E:E,(ROW()-3)/3+7),"")</f>
        <v>0</v>
      </c>
      <c r="F594" s="53">
        <f>IF($A593&lt;&gt;"",INDEX([1]Sizer!F:F,(ROW()-3)/3+7),"")</f>
        <v>0</v>
      </c>
      <c r="G594" s="53">
        <f>IF($A593&lt;&gt;"",INDEX([1]Sizer!G:G,(ROW()-3)/3+7),"")</f>
        <v>0</v>
      </c>
      <c r="H594" s="53">
        <f>IF($A593&lt;&gt;"",INDEX([1]Sizer!H:H,(ROW()-3)/3+7),"")</f>
        <v>0</v>
      </c>
      <c r="I594" s="53">
        <f>IF($A593&lt;&gt;"",INDEX([1]Sizer!I:I,(ROW()-3)/3+7),"")</f>
        <v>-3.8348333333333325E-2</v>
      </c>
      <c r="J594" s="53">
        <f>IF($A593&lt;&gt;"",INDEX([1]Sizer!J:J,(ROW()-3)/3+7),"")</f>
        <v>4.1838298662704313E-3</v>
      </c>
      <c r="K594" s="53">
        <f>IF($A593&lt;&gt;"",INDEX([1]Sizer!K:K,(ROW()-3)/3+7),"")</f>
        <v>0</v>
      </c>
      <c r="L594" s="53">
        <f>IF($A593&lt;&gt;"",INDEX([1]Sizer!L:L,(ROW()-3)/3+7),"")</f>
        <v>0</v>
      </c>
      <c r="M594" s="53">
        <f>IF($A593&lt;&gt;"",INDEX([1]Sizer!M:M,(ROW()-3)/3+7),"")</f>
        <v>-7.3550346297282902E-3</v>
      </c>
      <c r="N594" s="53">
        <f>IF($A593&lt;&gt;"",INDEX([1]Sizer!N:N,(ROW()-3)/3+7),"")</f>
        <v>-2.4782225010455877E-2</v>
      </c>
      <c r="O594" s="53">
        <f>IF($A593&lt;&gt;"",INDEX([1]Sizer!O:O,(ROW()-3)/3+7),"")</f>
        <v>0</v>
      </c>
      <c r="P594" s="53">
        <f>IF($A593&lt;&gt;"",INDEX([1]Sizer!P:P,(ROW()-3)/3+7),"")</f>
        <v>1.5500536303630364E-2</v>
      </c>
      <c r="Q594" s="53">
        <f>IF($A593&lt;&gt;"",INDEX([1]Sizer!Q:Q,(ROW()-3)/3+7),"")</f>
        <v>1.6882971800433841E-2</v>
      </c>
      <c r="R594" s="53">
        <f>IF($A593&lt;&gt;"",INDEX([1]Sizer!R:R,(ROW()-3)/3+7),"")</f>
        <v>2.2359715670024226E-2</v>
      </c>
      <c r="S594" s="53">
        <f>IF($A593&lt;&gt;"",INDEX([1]Sizer!S:S,(ROW()-3)/3+7),"")</f>
        <v>0</v>
      </c>
      <c r="T594" s="53">
        <f>IF($A593&lt;&gt;"",INDEX([1]Sizer!T:T,(ROW()-3)/3+7),"")</f>
        <v>-2.946723585912487E-2</v>
      </c>
      <c r="U594" s="53">
        <f>IF($A593&lt;&gt;"",INDEX([1]Sizer!U:U,(ROW()-3)/3+7),"")</f>
        <v>-9.0979757085020239E-3</v>
      </c>
      <c r="V594" s="53">
        <f>IF($A593&lt;&gt;"",INDEX([1]Sizer!V:V,(ROW()-3)/3+7),"")</f>
        <v>4.7236925182991572E-2</v>
      </c>
      <c r="W594" s="53">
        <f>IF($A593&lt;&gt;"",INDEX([1]Sizer!W:W,(ROW()-3)/3+7),"")</f>
        <v>0</v>
      </c>
      <c r="X594" s="53">
        <f>IF($A593&lt;&gt;"",INDEX([1]Sizer!X:X,(ROW()-3)/3+7),"")</f>
        <v>0</v>
      </c>
      <c r="Y594" s="53">
        <f>IF($A593&lt;&gt;"",INDEX([1]Sizer!Y:Y,(ROW()-3)/3+7),"")</f>
        <v>0</v>
      </c>
      <c r="Z594" s="53">
        <f>IF($A593&lt;&gt;"",INDEX([1]Sizer!Z:Z,(ROW()-3)/3+7),"")</f>
        <v>0</v>
      </c>
      <c r="AA594" s="53">
        <f>IF($A593&lt;&gt;"",SUM($B594:$Z594),"")</f>
        <v>6.9683940661449173E-2</v>
      </c>
    </row>
    <row r="595" spans="1:27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</row>
    <row r="596" spans="1:27" x14ac:dyDescent="0.2">
      <c r="A596" s="59">
        <f>IF(INDEX([1]Sizer!$A:$A,(ROW()-2)/3+7)&lt;&gt;"",INDEX([1]Sizer!$A:$A,(ROW()-2)/3+7),"")</f>
        <v>45532</v>
      </c>
      <c r="B596" s="51">
        <f>IF($A596&lt;&gt;"",INDEX([1]Sizer!EF:EF,(ROW()-2)/3+7),"")</f>
        <v>1</v>
      </c>
      <c r="C596" s="51">
        <f>IF($A596&lt;&gt;"",INDEX([1]Sizer!EG:EG,(ROW()-2)/3+7),"")</f>
        <v>0.5</v>
      </c>
      <c r="D596" s="51">
        <f>IF($A596&lt;&gt;"",INDEX([1]Sizer!EH:EH,(ROW()-2)/3+7),"")</f>
        <v>3</v>
      </c>
      <c r="E596" s="51">
        <f>IF($A596&lt;&gt;"",INDEX([1]Sizer!EI:EI,(ROW()-2)/3+7),"")</f>
        <v>0</v>
      </c>
      <c r="F596" s="51">
        <f>IF($A596&lt;&gt;"",INDEX([1]Sizer!EJ:EJ,(ROW()-2)/3+7),"")</f>
        <v>0</v>
      </c>
      <c r="G596" s="51">
        <f>IF($A596&lt;&gt;"",INDEX([1]Sizer!EK:EK,(ROW()-2)/3+7),"")</f>
        <v>0</v>
      </c>
      <c r="H596" s="51">
        <f>IF($A596&lt;&gt;"",INDEX([1]Sizer!EL:EL,(ROW()-2)/3+7),"")</f>
        <v>0</v>
      </c>
      <c r="I596" s="51">
        <f>IF($A596&lt;&gt;"",INDEX([1]Sizer!EM:EM,(ROW()-2)/3+7),"")</f>
        <v>-2</v>
      </c>
      <c r="J596" s="51">
        <f>IF($A596&lt;&gt;"",INDEX([1]Sizer!EN:EN,(ROW()-2)/3+7),"")</f>
        <v>0.5</v>
      </c>
      <c r="K596" s="51">
        <f>IF($A596&lt;&gt;"",INDEX([1]Sizer!EO:EO,(ROW()-2)/3+7),"")</f>
        <v>0</v>
      </c>
      <c r="L596" s="51">
        <f>IF($A596&lt;&gt;"",INDEX([1]Sizer!EP:EP,(ROW()-2)/3+7),"")</f>
        <v>0</v>
      </c>
      <c r="M596" s="51">
        <f>IF($A596&lt;&gt;"",INDEX([1]Sizer!EQ:EQ,(ROW()-2)/3+7),"")</f>
        <v>-0.5</v>
      </c>
      <c r="N596" s="51">
        <f>IF($A596&lt;&gt;"",INDEX([1]Sizer!ER:ER,(ROW()-2)/3+7),"")</f>
        <v>-0.5</v>
      </c>
      <c r="O596" s="51">
        <f>IF($A596&lt;&gt;"",INDEX([1]Sizer!ES:ES,(ROW()-2)/3+7),"")</f>
        <v>0</v>
      </c>
      <c r="P596" s="51">
        <f>IF($A596&lt;&gt;"",INDEX([1]Sizer!ET:ET,(ROW()-2)/3+7),"")</f>
        <v>1</v>
      </c>
      <c r="Q596" s="51">
        <f>IF($A596&lt;&gt;"",INDEX([1]Sizer!EU:EU,(ROW()-2)/3+7),"")</f>
        <v>1</v>
      </c>
      <c r="R596" s="51">
        <f>IF($A596&lt;&gt;"",INDEX([1]Sizer!EV:EV,(ROW()-2)/3+7),"")</f>
        <v>3</v>
      </c>
      <c r="S596" s="51">
        <f>IF($A596&lt;&gt;"",INDEX([1]Sizer!EW:EW,(ROW()-2)/3+7),"")</f>
        <v>0</v>
      </c>
      <c r="T596" s="51">
        <f>IF($A596&lt;&gt;"",INDEX([1]Sizer!EX:EX,(ROW()-2)/3+7),"")</f>
        <v>-1</v>
      </c>
      <c r="U596" s="51">
        <f>IF($A596&lt;&gt;"",INDEX([1]Sizer!EY:EY,(ROW()-2)/3+7),"")</f>
        <v>-0.5</v>
      </c>
      <c r="V596" s="51">
        <f>IF($A596&lt;&gt;"",INDEX([1]Sizer!EZ:EZ,(ROW()-2)/3+7),"")</f>
        <v>2.5</v>
      </c>
      <c r="W596" s="51">
        <f>IF($A596&lt;&gt;"",INDEX([1]Sizer!FA:FA,(ROW()-2)/3+7),"")</f>
        <v>0</v>
      </c>
      <c r="X596" s="51">
        <f>IF($A596&lt;&gt;"",INDEX([1]Sizer!FB:FB,(ROW()-2)/3+7),"")</f>
        <v>0</v>
      </c>
      <c r="Y596" s="51">
        <f>IF($A596&lt;&gt;"",INDEX([1]Sizer!FC:FC,(ROW()-2)/3+7),"")</f>
        <v>0</v>
      </c>
      <c r="Z596" s="51">
        <f>IF($A596&lt;&gt;"",INDEX([1]Sizer!FD:FD,(ROW()-2)/3+7),"")</f>
        <v>0</v>
      </c>
      <c r="AA596" s="52">
        <f>IF($A596&lt;&gt;"",INDEX([1]Sizer!$AB:$AB,(ROW()-2)/3+7)*'[1]Dashboard (Model)'!$U$2,"")</f>
        <v>0.04</v>
      </c>
    </row>
    <row r="597" spans="1:27" x14ac:dyDescent="0.2">
      <c r="A597" s="59"/>
      <c r="B597" s="53">
        <f>IF($A596&lt;&gt;"",INDEX([1]Sizer!B:B,(ROW()-3)/3+7),"")</f>
        <v>1.283322031599647E-2</v>
      </c>
      <c r="C597" s="53">
        <f>IF($A596&lt;&gt;"",INDEX([1]Sizer!C:C,(ROW()-3)/3+7),"")</f>
        <v>7.0249257609502581E-3</v>
      </c>
      <c r="D597" s="53">
        <f>IF($A596&lt;&gt;"",INDEX([1]Sizer!D:D,(ROW()-3)/3+7),"")</f>
        <v>0.05</v>
      </c>
      <c r="E597" s="53">
        <f>IF($A596&lt;&gt;"",INDEX([1]Sizer!E:E,(ROW()-3)/3+7),"")</f>
        <v>0</v>
      </c>
      <c r="F597" s="53">
        <f>IF($A596&lt;&gt;"",INDEX([1]Sizer!F:F,(ROW()-3)/3+7),"")</f>
        <v>0</v>
      </c>
      <c r="G597" s="53">
        <f>IF($A596&lt;&gt;"",INDEX([1]Sizer!G:G,(ROW()-3)/3+7),"")</f>
        <v>0</v>
      </c>
      <c r="H597" s="53">
        <f>IF($A596&lt;&gt;"",INDEX([1]Sizer!H:H,(ROW()-3)/3+7),"")</f>
        <v>0</v>
      </c>
      <c r="I597" s="53">
        <f>IF($A596&lt;&gt;"",INDEX([1]Sizer!I:I,(ROW()-3)/3+7),"")</f>
        <v>-3.8348333333333325E-2</v>
      </c>
      <c r="J597" s="53">
        <f>IF($A596&lt;&gt;"",INDEX([1]Sizer!J:J,(ROW()-3)/3+7),"")</f>
        <v>4.1838298662704313E-3</v>
      </c>
      <c r="K597" s="53">
        <f>IF($A596&lt;&gt;"",INDEX([1]Sizer!K:K,(ROW()-3)/3+7),"")</f>
        <v>0</v>
      </c>
      <c r="L597" s="53">
        <f>IF($A596&lt;&gt;"",INDEX([1]Sizer!L:L,(ROW()-3)/3+7),"")</f>
        <v>0</v>
      </c>
      <c r="M597" s="53">
        <f>IF($A596&lt;&gt;"",INDEX([1]Sizer!M:M,(ROW()-3)/3+7),"")</f>
        <v>-7.3550346297282902E-3</v>
      </c>
      <c r="N597" s="53">
        <f>IF($A596&lt;&gt;"",INDEX([1]Sizer!N:N,(ROW()-3)/3+7),"")</f>
        <v>-2.4782225010455877E-2</v>
      </c>
      <c r="O597" s="53">
        <f>IF($A596&lt;&gt;"",INDEX([1]Sizer!O:O,(ROW()-3)/3+7),"")</f>
        <v>0</v>
      </c>
      <c r="P597" s="53">
        <f>IF($A596&lt;&gt;"",INDEX([1]Sizer!P:P,(ROW()-3)/3+7),"")</f>
        <v>1.5500536303630364E-2</v>
      </c>
      <c r="Q597" s="53">
        <f>IF($A596&lt;&gt;"",INDEX([1]Sizer!Q:Q,(ROW()-3)/3+7),"")</f>
        <v>1.6882971800433841E-2</v>
      </c>
      <c r="R597" s="53">
        <f>IF($A596&lt;&gt;"",INDEX([1]Sizer!R:R,(ROW()-3)/3+7),"")</f>
        <v>2.2359715670024226E-2</v>
      </c>
      <c r="S597" s="53">
        <f>IF($A596&lt;&gt;"",INDEX([1]Sizer!S:S,(ROW()-3)/3+7),"")</f>
        <v>0</v>
      </c>
      <c r="T597" s="53">
        <f>IF($A596&lt;&gt;"",INDEX([1]Sizer!T:T,(ROW()-3)/3+7),"")</f>
        <v>-2.946723585912487E-2</v>
      </c>
      <c r="U597" s="53">
        <f>IF($A596&lt;&gt;"",INDEX([1]Sizer!U:U,(ROW()-3)/3+7),"")</f>
        <v>-9.0979757085020239E-3</v>
      </c>
      <c r="V597" s="53">
        <f>IF($A596&lt;&gt;"",INDEX([1]Sizer!V:V,(ROW()-3)/3+7),"")</f>
        <v>0.05</v>
      </c>
      <c r="W597" s="53">
        <f>IF($A596&lt;&gt;"",INDEX([1]Sizer!W:W,(ROW()-3)/3+7),"")</f>
        <v>0</v>
      </c>
      <c r="X597" s="53">
        <f>IF($A596&lt;&gt;"",INDEX([1]Sizer!X:X,(ROW()-3)/3+7),"")</f>
        <v>0</v>
      </c>
      <c r="Y597" s="53">
        <f>IF($A596&lt;&gt;"",INDEX([1]Sizer!Y:Y,(ROW()-3)/3+7),"")</f>
        <v>0</v>
      </c>
      <c r="Z597" s="53">
        <f>IF($A596&lt;&gt;"",INDEX([1]Sizer!Z:Z,(ROW()-3)/3+7),"")</f>
        <v>0</v>
      </c>
      <c r="AA597" s="53">
        <f>IF($A596&lt;&gt;"",SUM($B597:$Z597),"")</f>
        <v>6.9734395176161215E-2</v>
      </c>
    </row>
    <row r="598" spans="1:27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</row>
    <row r="599" spans="1:27" x14ac:dyDescent="0.2">
      <c r="A599" s="59">
        <f>IF(INDEX([1]Sizer!$A:$A,(ROW()-2)/3+7)&lt;&gt;"",INDEX([1]Sizer!$A:$A,(ROW()-2)/3+7),"")</f>
        <v>45533</v>
      </c>
      <c r="B599" s="51">
        <f>IF($A599&lt;&gt;"",INDEX([1]Sizer!EF:EF,(ROW()-2)/3+7),"")</f>
        <v>1.5</v>
      </c>
      <c r="C599" s="51">
        <f>IF($A599&lt;&gt;"",INDEX([1]Sizer!EG:EG,(ROW()-2)/3+7),"")</f>
        <v>0.5</v>
      </c>
      <c r="D599" s="51">
        <f>IF($A599&lt;&gt;"",INDEX([1]Sizer!EH:EH,(ROW()-2)/3+7),"")</f>
        <v>3</v>
      </c>
      <c r="E599" s="51">
        <f>IF($A599&lt;&gt;"",INDEX([1]Sizer!EI:EI,(ROW()-2)/3+7),"")</f>
        <v>0</v>
      </c>
      <c r="F599" s="51">
        <f>IF($A599&lt;&gt;"",INDEX([1]Sizer!EJ:EJ,(ROW()-2)/3+7),"")</f>
        <v>0</v>
      </c>
      <c r="G599" s="51">
        <f>IF($A599&lt;&gt;"",INDEX([1]Sizer!EK:EK,(ROW()-2)/3+7),"")</f>
        <v>0</v>
      </c>
      <c r="H599" s="51">
        <f>IF($A599&lt;&gt;"",INDEX([1]Sizer!EL:EL,(ROW()-2)/3+7),"")</f>
        <v>0</v>
      </c>
      <c r="I599" s="51">
        <f>IF($A599&lt;&gt;"",INDEX([1]Sizer!EM:EM,(ROW()-2)/3+7),"")</f>
        <v>-2</v>
      </c>
      <c r="J599" s="51">
        <f>IF($A599&lt;&gt;"",INDEX([1]Sizer!EN:EN,(ROW()-2)/3+7),"")</f>
        <v>0.5</v>
      </c>
      <c r="K599" s="51">
        <f>IF($A599&lt;&gt;"",INDEX([1]Sizer!EO:EO,(ROW()-2)/3+7),"")</f>
        <v>0</v>
      </c>
      <c r="L599" s="51">
        <f>IF($A599&lt;&gt;"",INDEX([1]Sizer!EP:EP,(ROW()-2)/3+7),"")</f>
        <v>0</v>
      </c>
      <c r="M599" s="51">
        <f>IF($A599&lt;&gt;"",INDEX([1]Sizer!EQ:EQ,(ROW()-2)/3+7),"")</f>
        <v>-0.5</v>
      </c>
      <c r="N599" s="51">
        <f>IF($A599&lt;&gt;"",INDEX([1]Sizer!ER:ER,(ROW()-2)/3+7),"")</f>
        <v>-0.5</v>
      </c>
      <c r="O599" s="51">
        <f>IF($A599&lt;&gt;"",INDEX([1]Sizer!ES:ES,(ROW()-2)/3+7),"")</f>
        <v>0</v>
      </c>
      <c r="P599" s="51">
        <f>IF($A599&lt;&gt;"",INDEX([1]Sizer!ET:ET,(ROW()-2)/3+7),"")</f>
        <v>1</v>
      </c>
      <c r="Q599" s="51">
        <f>IF($A599&lt;&gt;"",INDEX([1]Sizer!EU:EU,(ROW()-2)/3+7),"")</f>
        <v>1</v>
      </c>
      <c r="R599" s="51">
        <f>IF($A599&lt;&gt;"",INDEX([1]Sizer!EV:EV,(ROW()-2)/3+7),"")</f>
        <v>3</v>
      </c>
      <c r="S599" s="51">
        <f>IF($A599&lt;&gt;"",INDEX([1]Sizer!EW:EW,(ROW()-2)/3+7),"")</f>
        <v>0</v>
      </c>
      <c r="T599" s="51">
        <f>IF($A599&lt;&gt;"",INDEX([1]Sizer!EX:EX,(ROW()-2)/3+7),"")</f>
        <v>-1</v>
      </c>
      <c r="U599" s="51">
        <f>IF($A599&lt;&gt;"",INDEX([1]Sizer!EY:EY,(ROW()-2)/3+7),"")</f>
        <v>-0.5</v>
      </c>
      <c r="V599" s="51">
        <f>IF($A599&lt;&gt;"",INDEX([1]Sizer!EZ:EZ,(ROW()-2)/3+7),"")</f>
        <v>2</v>
      </c>
      <c r="W599" s="51">
        <f>IF($A599&lt;&gt;"",INDEX([1]Sizer!FA:FA,(ROW()-2)/3+7),"")</f>
        <v>0</v>
      </c>
      <c r="X599" s="51">
        <f>IF($A599&lt;&gt;"",INDEX([1]Sizer!FB:FB,(ROW()-2)/3+7),"")</f>
        <v>0</v>
      </c>
      <c r="Y599" s="51">
        <f>IF($A599&lt;&gt;"",INDEX([1]Sizer!FC:FC,(ROW()-2)/3+7),"")</f>
        <v>0</v>
      </c>
      <c r="Z599" s="51">
        <f>IF($A599&lt;&gt;"",INDEX([1]Sizer!FD:FD,(ROW()-2)/3+7),"")</f>
        <v>0</v>
      </c>
      <c r="AA599" s="52">
        <f>IF($A599&lt;&gt;"",INDEX([1]Sizer!$AB:$AB,(ROW()-2)/3+7)*'[1]Dashboard (Model)'!$U$2,"")</f>
        <v>0.04</v>
      </c>
    </row>
    <row r="600" spans="1:27" x14ac:dyDescent="0.2">
      <c r="A600" s="59"/>
      <c r="B600" s="53">
        <f>IF($A599&lt;&gt;"",INDEX([1]Sizer!B:B,(ROW()-3)/3+7),"")</f>
        <v>1.8857241424628732E-2</v>
      </c>
      <c r="C600" s="53">
        <f>IF($A599&lt;&gt;"",INDEX([1]Sizer!C:C,(ROW()-3)/3+7),"")</f>
        <v>7.0249257609502581E-3</v>
      </c>
      <c r="D600" s="53">
        <f>IF($A599&lt;&gt;"",INDEX([1]Sizer!D:D,(ROW()-3)/3+7),"")</f>
        <v>0.05</v>
      </c>
      <c r="E600" s="53">
        <f>IF($A599&lt;&gt;"",INDEX([1]Sizer!E:E,(ROW()-3)/3+7),"")</f>
        <v>0</v>
      </c>
      <c r="F600" s="53">
        <f>IF($A599&lt;&gt;"",INDEX([1]Sizer!F:F,(ROW()-3)/3+7),"")</f>
        <v>0</v>
      </c>
      <c r="G600" s="53">
        <f>IF($A599&lt;&gt;"",INDEX([1]Sizer!G:G,(ROW()-3)/3+7),"")</f>
        <v>0</v>
      </c>
      <c r="H600" s="53">
        <f>IF($A599&lt;&gt;"",INDEX([1]Sizer!H:H,(ROW()-3)/3+7),"")</f>
        <v>0</v>
      </c>
      <c r="I600" s="53">
        <f>IF($A599&lt;&gt;"",INDEX([1]Sizer!I:I,(ROW()-3)/3+7),"")</f>
        <v>-3.8348333333333325E-2</v>
      </c>
      <c r="J600" s="53">
        <f>IF($A599&lt;&gt;"",INDEX([1]Sizer!J:J,(ROW()-3)/3+7),"")</f>
        <v>4.1838298662704313E-3</v>
      </c>
      <c r="K600" s="53">
        <f>IF($A599&lt;&gt;"",INDEX([1]Sizer!K:K,(ROW()-3)/3+7),"")</f>
        <v>0</v>
      </c>
      <c r="L600" s="53">
        <f>IF($A599&lt;&gt;"",INDEX([1]Sizer!L:L,(ROW()-3)/3+7),"")</f>
        <v>0</v>
      </c>
      <c r="M600" s="53">
        <f>IF($A599&lt;&gt;"",INDEX([1]Sizer!M:M,(ROW()-3)/3+7),"")</f>
        <v>-7.3550346297282902E-3</v>
      </c>
      <c r="N600" s="53">
        <f>IF($A599&lt;&gt;"",INDEX([1]Sizer!N:N,(ROW()-3)/3+7),"")</f>
        <v>-2.4782225010455877E-2</v>
      </c>
      <c r="O600" s="53">
        <f>IF($A599&lt;&gt;"",INDEX([1]Sizer!O:O,(ROW()-3)/3+7),"")</f>
        <v>0</v>
      </c>
      <c r="P600" s="53">
        <f>IF($A599&lt;&gt;"",INDEX([1]Sizer!P:P,(ROW()-3)/3+7),"")</f>
        <v>1.5500536303630364E-2</v>
      </c>
      <c r="Q600" s="53">
        <f>IF($A599&lt;&gt;"",INDEX([1]Sizer!Q:Q,(ROW()-3)/3+7),"")</f>
        <v>1.6882971800433841E-2</v>
      </c>
      <c r="R600" s="53">
        <f>IF($A599&lt;&gt;"",INDEX([1]Sizer!R:R,(ROW()-3)/3+7),"")</f>
        <v>2.2359715670024226E-2</v>
      </c>
      <c r="S600" s="53">
        <f>IF($A599&lt;&gt;"",INDEX([1]Sizer!S:S,(ROW()-3)/3+7),"")</f>
        <v>0</v>
      </c>
      <c r="T600" s="53">
        <f>IF($A599&lt;&gt;"",INDEX([1]Sizer!T:T,(ROW()-3)/3+7),"")</f>
        <v>-2.946723585912487E-2</v>
      </c>
      <c r="U600" s="53">
        <f>IF($A599&lt;&gt;"",INDEX([1]Sizer!U:U,(ROW()-3)/3+7),"")</f>
        <v>-9.0979757085020239E-3</v>
      </c>
      <c r="V600" s="53">
        <f>IF($A599&lt;&gt;"",INDEX([1]Sizer!V:V,(ROW()-3)/3+7),"")</f>
        <v>4.1817049180327866E-2</v>
      </c>
      <c r="W600" s="53">
        <f>IF($A599&lt;&gt;"",INDEX([1]Sizer!W:W,(ROW()-3)/3+7),"")</f>
        <v>0</v>
      </c>
      <c r="X600" s="53">
        <f>IF($A599&lt;&gt;"",INDEX([1]Sizer!X:X,(ROW()-3)/3+7),"")</f>
        <v>0</v>
      </c>
      <c r="Y600" s="53">
        <f>IF($A599&lt;&gt;"",INDEX([1]Sizer!Y:Y,(ROW()-3)/3+7),"")</f>
        <v>0</v>
      </c>
      <c r="Z600" s="53">
        <f>IF($A599&lt;&gt;"",INDEX([1]Sizer!Z:Z,(ROW()-3)/3+7),"")</f>
        <v>0</v>
      </c>
      <c r="AA600" s="53">
        <f>IF($A599&lt;&gt;"",SUM($B600:$Z600),"")</f>
        <v>6.7575465465121359E-2</v>
      </c>
    </row>
    <row r="601" spans="1:27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</row>
    <row r="602" spans="1:27" x14ac:dyDescent="0.2">
      <c r="A602" s="59">
        <f>IF(INDEX([1]Sizer!$A:$A,(ROW()-2)/3+7)&lt;&gt;"",INDEX([1]Sizer!$A:$A,(ROW()-2)/3+7),"")</f>
        <v>45534</v>
      </c>
      <c r="B602" s="51">
        <f>IF($A602&lt;&gt;"",INDEX([1]Sizer!EF:EF,(ROW()-2)/3+7),"")</f>
        <v>0</v>
      </c>
      <c r="C602" s="51">
        <f>IF($A602&lt;&gt;"",INDEX([1]Sizer!EG:EG,(ROW()-2)/3+7),"")</f>
        <v>1</v>
      </c>
      <c r="D602" s="51">
        <f>IF($A602&lt;&gt;"",INDEX([1]Sizer!EH:EH,(ROW()-2)/3+7),"")</f>
        <v>3</v>
      </c>
      <c r="E602" s="51">
        <f>IF($A602&lt;&gt;"",INDEX([1]Sizer!EI:EI,(ROW()-2)/3+7),"")</f>
        <v>0</v>
      </c>
      <c r="F602" s="51">
        <f>IF($A602&lt;&gt;"",INDEX([1]Sizer!EJ:EJ,(ROW()-2)/3+7),"")</f>
        <v>0.5</v>
      </c>
      <c r="G602" s="51">
        <f>IF($A602&lt;&gt;"",INDEX([1]Sizer!EK:EK,(ROW()-2)/3+7),"")</f>
        <v>0</v>
      </c>
      <c r="H602" s="51">
        <f>IF($A602&lt;&gt;"",INDEX([1]Sizer!EL:EL,(ROW()-2)/3+7),"")</f>
        <v>0</v>
      </c>
      <c r="I602" s="51">
        <f>IF($A602&lt;&gt;"",INDEX([1]Sizer!EM:EM,(ROW()-2)/3+7),"")</f>
        <v>-2</v>
      </c>
      <c r="J602" s="51">
        <f>IF($A602&lt;&gt;"",INDEX([1]Sizer!EN:EN,(ROW()-2)/3+7),"")</f>
        <v>0.5</v>
      </c>
      <c r="K602" s="51">
        <f>IF($A602&lt;&gt;"",INDEX([1]Sizer!EO:EO,(ROW()-2)/3+7),"")</f>
        <v>0</v>
      </c>
      <c r="L602" s="51">
        <f>IF($A602&lt;&gt;"",INDEX([1]Sizer!EP:EP,(ROW()-2)/3+7),"")</f>
        <v>0</v>
      </c>
      <c r="M602" s="51">
        <f>IF($A602&lt;&gt;"",INDEX([1]Sizer!EQ:EQ,(ROW()-2)/3+7),"")</f>
        <v>-0.5</v>
      </c>
      <c r="N602" s="51">
        <f>IF($A602&lt;&gt;"",INDEX([1]Sizer!ER:ER,(ROW()-2)/3+7),"")</f>
        <v>-0.5</v>
      </c>
      <c r="O602" s="51">
        <f>IF($A602&lt;&gt;"",INDEX([1]Sizer!ES:ES,(ROW()-2)/3+7),"")</f>
        <v>0</v>
      </c>
      <c r="P602" s="51">
        <f>IF($A602&lt;&gt;"",INDEX([1]Sizer!ET:ET,(ROW()-2)/3+7),"")</f>
        <v>1</v>
      </c>
      <c r="Q602" s="51">
        <f>IF($A602&lt;&gt;"",INDEX([1]Sizer!EU:EU,(ROW()-2)/3+7),"")</f>
        <v>1</v>
      </c>
      <c r="R602" s="51">
        <f>IF($A602&lt;&gt;"",INDEX([1]Sizer!EV:EV,(ROW()-2)/3+7),"")</f>
        <v>3</v>
      </c>
      <c r="S602" s="51">
        <f>IF($A602&lt;&gt;"",INDEX([1]Sizer!EW:EW,(ROW()-2)/3+7),"")</f>
        <v>0</v>
      </c>
      <c r="T602" s="51">
        <f>IF($A602&lt;&gt;"",INDEX([1]Sizer!EX:EX,(ROW()-2)/3+7),"")</f>
        <v>-1</v>
      </c>
      <c r="U602" s="51">
        <f>IF($A602&lt;&gt;"",INDEX([1]Sizer!EY:EY,(ROW()-2)/3+7),"")</f>
        <v>-0.5</v>
      </c>
      <c r="V602" s="51">
        <f>IF($A602&lt;&gt;"",INDEX([1]Sizer!EZ:EZ,(ROW()-2)/3+7),"")</f>
        <v>2.5</v>
      </c>
      <c r="W602" s="51">
        <f>IF($A602&lt;&gt;"",INDEX([1]Sizer!FA:FA,(ROW()-2)/3+7),"")</f>
        <v>0</v>
      </c>
      <c r="X602" s="51">
        <f>IF($A602&lt;&gt;"",INDEX([1]Sizer!FB:FB,(ROW()-2)/3+7),"")</f>
        <v>0</v>
      </c>
      <c r="Y602" s="51">
        <f>IF($A602&lt;&gt;"",INDEX([1]Sizer!FC:FC,(ROW()-2)/3+7),"")</f>
        <v>0</v>
      </c>
      <c r="Z602" s="51">
        <f>IF($A602&lt;&gt;"",INDEX([1]Sizer!FD:FD,(ROW()-2)/3+7),"")</f>
        <v>0</v>
      </c>
      <c r="AA602" s="52">
        <f>IF($A602&lt;&gt;"",INDEX([1]Sizer!$AB:$AB,(ROW()-2)/3+7)*'[1]Dashboard (Model)'!$U$2,"")</f>
        <v>0.04</v>
      </c>
    </row>
    <row r="603" spans="1:27" x14ac:dyDescent="0.2">
      <c r="A603" s="59"/>
      <c r="B603" s="53">
        <f>IF($A602&lt;&gt;"",INDEX([1]Sizer!B:B,(ROW()-3)/3+7),"")</f>
        <v>0</v>
      </c>
      <c r="C603" s="53">
        <f>IF($A602&lt;&gt;"",INDEX([1]Sizer!C:C,(ROW()-3)/3+7),"")</f>
        <v>1.4071624629080119E-2</v>
      </c>
      <c r="D603" s="53">
        <f>IF($A602&lt;&gt;"",INDEX([1]Sizer!D:D,(ROW()-3)/3+7),"")</f>
        <v>0.05</v>
      </c>
      <c r="E603" s="53">
        <f>IF($A602&lt;&gt;"",INDEX([1]Sizer!E:E,(ROW()-3)/3+7),"")</f>
        <v>0</v>
      </c>
      <c r="F603" s="53">
        <f>IF($A602&lt;&gt;"",INDEX([1]Sizer!F:F,(ROW()-3)/3+7),"")</f>
        <v>1.1885056390977445E-2</v>
      </c>
      <c r="G603" s="53">
        <f>IF($A602&lt;&gt;"",INDEX([1]Sizer!G:G,(ROW()-3)/3+7),"")</f>
        <v>0</v>
      </c>
      <c r="H603" s="53">
        <f>IF($A602&lt;&gt;"",INDEX([1]Sizer!H:H,(ROW()-3)/3+7),"")</f>
        <v>0</v>
      </c>
      <c r="I603" s="53">
        <f>IF($A602&lt;&gt;"",INDEX([1]Sizer!I:I,(ROW()-3)/3+7),"")</f>
        <v>-3.8348333333333325E-2</v>
      </c>
      <c r="J603" s="53">
        <f>IF($A602&lt;&gt;"",INDEX([1]Sizer!J:J,(ROW()-3)/3+7),"")</f>
        <v>4.1838298662704313E-3</v>
      </c>
      <c r="K603" s="53">
        <f>IF($A602&lt;&gt;"",INDEX([1]Sizer!K:K,(ROW()-3)/3+7),"")</f>
        <v>0</v>
      </c>
      <c r="L603" s="53">
        <f>IF($A602&lt;&gt;"",INDEX([1]Sizer!L:L,(ROW()-3)/3+7),"")</f>
        <v>0</v>
      </c>
      <c r="M603" s="53">
        <f>IF($A602&lt;&gt;"",INDEX([1]Sizer!M:M,(ROW()-3)/3+7),"")</f>
        <v>-7.3550346297282902E-3</v>
      </c>
      <c r="N603" s="53">
        <f>IF($A602&lt;&gt;"",INDEX([1]Sizer!N:N,(ROW()-3)/3+7),"")</f>
        <v>-2.4782225010455877E-2</v>
      </c>
      <c r="O603" s="53">
        <f>IF($A602&lt;&gt;"",INDEX([1]Sizer!O:O,(ROW()-3)/3+7),"")</f>
        <v>0</v>
      </c>
      <c r="P603" s="53">
        <f>IF($A602&lt;&gt;"",INDEX([1]Sizer!P:P,(ROW()-3)/3+7),"")</f>
        <v>1.5500536303630364E-2</v>
      </c>
      <c r="Q603" s="53">
        <f>IF($A602&lt;&gt;"",INDEX([1]Sizer!Q:Q,(ROW()-3)/3+7),"")</f>
        <v>1.6882971800433841E-2</v>
      </c>
      <c r="R603" s="53">
        <f>IF($A602&lt;&gt;"",INDEX([1]Sizer!R:R,(ROW()-3)/3+7),"")</f>
        <v>2.2359715670024226E-2</v>
      </c>
      <c r="S603" s="53">
        <f>IF($A602&lt;&gt;"",INDEX([1]Sizer!S:S,(ROW()-3)/3+7),"")</f>
        <v>0</v>
      </c>
      <c r="T603" s="53">
        <f>IF($A602&lt;&gt;"",INDEX([1]Sizer!T:T,(ROW()-3)/3+7),"")</f>
        <v>-2.946723585912487E-2</v>
      </c>
      <c r="U603" s="53">
        <f>IF($A602&lt;&gt;"",INDEX([1]Sizer!U:U,(ROW()-3)/3+7),"")</f>
        <v>-9.0979757085020239E-3</v>
      </c>
      <c r="V603" s="53">
        <f>IF($A602&lt;&gt;"",INDEX([1]Sizer!V:V,(ROW()-3)/3+7),"")</f>
        <v>0.05</v>
      </c>
      <c r="W603" s="53">
        <f>IF($A602&lt;&gt;"",INDEX([1]Sizer!W:W,(ROW()-3)/3+7),"")</f>
        <v>0</v>
      </c>
      <c r="X603" s="53">
        <f>IF($A602&lt;&gt;"",INDEX([1]Sizer!X:X,(ROW()-3)/3+7),"")</f>
        <v>0</v>
      </c>
      <c r="Y603" s="53">
        <f>IF($A602&lt;&gt;"",INDEX([1]Sizer!Y:Y,(ROW()-3)/3+7),"")</f>
        <v>0</v>
      </c>
      <c r="Z603" s="53">
        <f>IF($A602&lt;&gt;"",INDEX([1]Sizer!Z:Z,(ROW()-3)/3+7),"")</f>
        <v>0</v>
      </c>
      <c r="AA603" s="53">
        <f>IF($A602&lt;&gt;"",SUM($B603:$Z603),"")</f>
        <v>7.5832930119272057E-2</v>
      </c>
    </row>
    <row r="604" spans="1:27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</row>
    <row r="605" spans="1:27" x14ac:dyDescent="0.2">
      <c r="A605" s="59">
        <f>IF(INDEX([1]Sizer!$A:$A,(ROW()-2)/3+7)&lt;&gt;"",INDEX([1]Sizer!$A:$A,(ROW()-2)/3+7),"")</f>
        <v>45537</v>
      </c>
      <c r="B605" s="51">
        <f>IF($A605&lt;&gt;"",INDEX([1]Sizer!EF:EF,(ROW()-2)/3+7),"")</f>
        <v>0</v>
      </c>
      <c r="C605" s="51">
        <f>IF($A605&lt;&gt;"",INDEX([1]Sizer!EG:EG,(ROW()-2)/3+7),"")</f>
        <v>1</v>
      </c>
      <c r="D605" s="51">
        <f>IF($A605&lt;&gt;"",INDEX([1]Sizer!EH:EH,(ROW()-2)/3+7),"")</f>
        <v>3</v>
      </c>
      <c r="E605" s="51">
        <f>IF($A605&lt;&gt;"",INDEX([1]Sizer!EI:EI,(ROW()-2)/3+7),"")</f>
        <v>0</v>
      </c>
      <c r="F605" s="51">
        <f>IF($A605&lt;&gt;"",INDEX([1]Sizer!EJ:EJ,(ROW()-2)/3+7),"")</f>
        <v>0</v>
      </c>
      <c r="G605" s="51">
        <f>IF($A605&lt;&gt;"",INDEX([1]Sizer!EK:EK,(ROW()-2)/3+7),"")</f>
        <v>0.5</v>
      </c>
      <c r="H605" s="51">
        <f>IF($A605&lt;&gt;"",INDEX([1]Sizer!EL:EL,(ROW()-2)/3+7),"")</f>
        <v>0</v>
      </c>
      <c r="I605" s="51">
        <f>IF($A605&lt;&gt;"",INDEX([1]Sizer!EM:EM,(ROW()-2)/3+7),"")</f>
        <v>-2</v>
      </c>
      <c r="J605" s="51">
        <f>IF($A605&lt;&gt;"",INDEX([1]Sizer!EN:EN,(ROW()-2)/3+7),"")</f>
        <v>0.5</v>
      </c>
      <c r="K605" s="51">
        <f>IF($A605&lt;&gt;"",INDEX([1]Sizer!EO:EO,(ROW()-2)/3+7),"")</f>
        <v>0</v>
      </c>
      <c r="L605" s="51">
        <f>IF($A605&lt;&gt;"",INDEX([1]Sizer!EP:EP,(ROW()-2)/3+7),"")</f>
        <v>0</v>
      </c>
      <c r="M605" s="51">
        <f>IF($A605&lt;&gt;"",INDEX([1]Sizer!EQ:EQ,(ROW()-2)/3+7),"")</f>
        <v>-0.5</v>
      </c>
      <c r="N605" s="51">
        <f>IF($A605&lt;&gt;"",INDEX([1]Sizer!ER:ER,(ROW()-2)/3+7),"")</f>
        <v>-0.5</v>
      </c>
      <c r="O605" s="51">
        <f>IF($A605&lt;&gt;"",INDEX([1]Sizer!ES:ES,(ROW()-2)/3+7),"")</f>
        <v>0</v>
      </c>
      <c r="P605" s="51">
        <f>IF($A605&lt;&gt;"",INDEX([1]Sizer!ET:ET,(ROW()-2)/3+7),"")</f>
        <v>1</v>
      </c>
      <c r="Q605" s="51">
        <f>IF($A605&lt;&gt;"",INDEX([1]Sizer!EU:EU,(ROW()-2)/3+7),"")</f>
        <v>1</v>
      </c>
      <c r="R605" s="51">
        <f>IF($A605&lt;&gt;"",INDEX([1]Sizer!EV:EV,(ROW()-2)/3+7),"")</f>
        <v>3</v>
      </c>
      <c r="S605" s="51">
        <f>IF($A605&lt;&gt;"",INDEX([1]Sizer!EW:EW,(ROW()-2)/3+7),"")</f>
        <v>0</v>
      </c>
      <c r="T605" s="51">
        <f>IF($A605&lt;&gt;"",INDEX([1]Sizer!EX:EX,(ROW()-2)/3+7),"")</f>
        <v>-1</v>
      </c>
      <c r="U605" s="51">
        <f>IF($A605&lt;&gt;"",INDEX([1]Sizer!EY:EY,(ROW()-2)/3+7),"")</f>
        <v>-0.5</v>
      </c>
      <c r="V605" s="51">
        <f>IF($A605&lt;&gt;"",INDEX([1]Sizer!EZ:EZ,(ROW()-2)/3+7),"")</f>
        <v>2</v>
      </c>
      <c r="W605" s="51">
        <f>IF($A605&lt;&gt;"",INDEX([1]Sizer!FA:FA,(ROW()-2)/3+7),"")</f>
        <v>0</v>
      </c>
      <c r="X605" s="51">
        <f>IF($A605&lt;&gt;"",INDEX([1]Sizer!FB:FB,(ROW()-2)/3+7),"")</f>
        <v>0</v>
      </c>
      <c r="Y605" s="51">
        <f>IF($A605&lt;&gt;"",INDEX([1]Sizer!FC:FC,(ROW()-2)/3+7),"")</f>
        <v>0</v>
      </c>
      <c r="Z605" s="51">
        <f>IF($A605&lt;&gt;"",INDEX([1]Sizer!FD:FD,(ROW()-2)/3+7),"")</f>
        <v>0</v>
      </c>
      <c r="AA605" s="52">
        <f>IF($A605&lt;&gt;"",INDEX([1]Sizer!$AB:$AB,(ROW()-2)/3+7)*'[1]Dashboard (Model)'!$U$2,"")</f>
        <v>4.4999999999999998E-2</v>
      </c>
    </row>
    <row r="606" spans="1:27" x14ac:dyDescent="0.2">
      <c r="A606" s="59"/>
      <c r="B606" s="53">
        <f>IF($A605&lt;&gt;"",INDEX([1]Sizer!B:B,(ROW()-3)/3+7),"")</f>
        <v>0</v>
      </c>
      <c r="C606" s="53">
        <f>IF($A605&lt;&gt;"",INDEX([1]Sizer!C:C,(ROW()-3)/3+7),"")</f>
        <v>1.4071624629080119E-2</v>
      </c>
      <c r="D606" s="53">
        <f>IF($A605&lt;&gt;"",INDEX([1]Sizer!D:D,(ROW()-3)/3+7),"")</f>
        <v>0.05</v>
      </c>
      <c r="E606" s="53">
        <f>IF($A605&lt;&gt;"",INDEX([1]Sizer!E:E,(ROW()-3)/3+7),"")</f>
        <v>0</v>
      </c>
      <c r="F606" s="53">
        <f>IF($A605&lt;&gt;"",INDEX([1]Sizer!F:F,(ROW()-3)/3+7),"")</f>
        <v>0</v>
      </c>
      <c r="G606" s="53">
        <f>IF($A605&lt;&gt;"",INDEX([1]Sizer!G:G,(ROW()-3)/3+7),"")</f>
        <v>1.0913049768518517E-2</v>
      </c>
      <c r="H606" s="53">
        <f>IF($A605&lt;&gt;"",INDEX([1]Sizer!H:H,(ROW()-3)/3+7),"")</f>
        <v>0</v>
      </c>
      <c r="I606" s="53">
        <f>IF($A605&lt;&gt;"",INDEX([1]Sizer!I:I,(ROW()-3)/3+7),"")</f>
        <v>-3.8348333333333325E-2</v>
      </c>
      <c r="J606" s="53">
        <f>IF($A605&lt;&gt;"",INDEX([1]Sizer!J:J,(ROW()-3)/3+7),"")</f>
        <v>4.1838298662704313E-3</v>
      </c>
      <c r="K606" s="53">
        <f>IF($A605&lt;&gt;"",INDEX([1]Sizer!K:K,(ROW()-3)/3+7),"")</f>
        <v>0</v>
      </c>
      <c r="L606" s="53">
        <f>IF($A605&lt;&gt;"",INDEX([1]Sizer!L:L,(ROW()-3)/3+7),"")</f>
        <v>0</v>
      </c>
      <c r="M606" s="53">
        <f>IF($A605&lt;&gt;"",INDEX([1]Sizer!M:M,(ROW()-3)/3+7),"")</f>
        <v>-7.3550346297282902E-3</v>
      </c>
      <c r="N606" s="53">
        <f>IF($A605&lt;&gt;"",INDEX([1]Sizer!N:N,(ROW()-3)/3+7),"")</f>
        <v>-2.4782225010455877E-2</v>
      </c>
      <c r="O606" s="53">
        <f>IF($A605&lt;&gt;"",INDEX([1]Sizer!O:O,(ROW()-3)/3+7),"")</f>
        <v>0</v>
      </c>
      <c r="P606" s="53">
        <f>IF($A605&lt;&gt;"",INDEX([1]Sizer!P:P,(ROW()-3)/3+7),"")</f>
        <v>1.5500536303630364E-2</v>
      </c>
      <c r="Q606" s="53">
        <f>IF($A605&lt;&gt;"",INDEX([1]Sizer!Q:Q,(ROW()-3)/3+7),"")</f>
        <v>1.6882971800433841E-2</v>
      </c>
      <c r="R606" s="53">
        <f>IF($A605&lt;&gt;"",INDEX([1]Sizer!R:R,(ROW()-3)/3+7),"")</f>
        <v>2.2359715670024226E-2</v>
      </c>
      <c r="S606" s="53">
        <f>IF($A605&lt;&gt;"",INDEX([1]Sizer!S:S,(ROW()-3)/3+7),"")</f>
        <v>0</v>
      </c>
      <c r="T606" s="53">
        <f>IF($A605&lt;&gt;"",INDEX([1]Sizer!T:T,(ROW()-3)/3+7),"")</f>
        <v>-2.946723585912487E-2</v>
      </c>
      <c r="U606" s="53">
        <f>IF($A605&lt;&gt;"",INDEX([1]Sizer!U:U,(ROW()-3)/3+7),"")</f>
        <v>-9.0979757085020239E-3</v>
      </c>
      <c r="V606" s="53">
        <f>IF($A605&lt;&gt;"",INDEX([1]Sizer!V:V,(ROW()-3)/3+7),"")</f>
        <v>4.67547520661157E-2</v>
      </c>
      <c r="W606" s="53">
        <f>IF($A605&lt;&gt;"",INDEX([1]Sizer!W:W,(ROW()-3)/3+7),"")</f>
        <v>0</v>
      </c>
      <c r="X606" s="53">
        <f>IF($A605&lt;&gt;"",INDEX([1]Sizer!X:X,(ROW()-3)/3+7),"")</f>
        <v>0</v>
      </c>
      <c r="Y606" s="53">
        <f>IF($A605&lt;&gt;"",INDEX([1]Sizer!Y:Y,(ROW()-3)/3+7),"")</f>
        <v>0</v>
      </c>
      <c r="Z606" s="53">
        <f>IF($A605&lt;&gt;"",INDEX([1]Sizer!Z:Z,(ROW()-3)/3+7),"")</f>
        <v>0</v>
      </c>
      <c r="AA606" s="53">
        <f>IF($A605&lt;&gt;"",SUM($B606:$Z606),"")</f>
        <v>7.1615675562928804E-2</v>
      </c>
    </row>
    <row r="607" spans="1:27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</row>
    <row r="608" spans="1:27" x14ac:dyDescent="0.2">
      <c r="A608" s="59">
        <f>IF(INDEX([1]Sizer!$A:$A,(ROW()-2)/3+7)&lt;&gt;"",INDEX([1]Sizer!$A:$A,(ROW()-2)/3+7),"")</f>
        <v>45538</v>
      </c>
      <c r="B608" s="51">
        <f>IF($A608&lt;&gt;"",INDEX([1]Sizer!EF:EF,(ROW()-2)/3+7),"")</f>
        <v>0</v>
      </c>
      <c r="C608" s="51">
        <f>IF($A608&lt;&gt;"",INDEX([1]Sizer!EG:EG,(ROW()-2)/3+7),"")</f>
        <v>1</v>
      </c>
      <c r="D608" s="51">
        <f>IF($A608&lt;&gt;"",INDEX([1]Sizer!EH:EH,(ROW()-2)/3+7),"")</f>
        <v>3</v>
      </c>
      <c r="E608" s="51">
        <f>IF($A608&lt;&gt;"",INDEX([1]Sizer!EI:EI,(ROW()-2)/3+7),"")</f>
        <v>0</v>
      </c>
      <c r="F608" s="51">
        <f>IF($A608&lt;&gt;"",INDEX([1]Sizer!EJ:EJ,(ROW()-2)/3+7),"")</f>
        <v>0</v>
      </c>
      <c r="G608" s="51">
        <f>IF($A608&lt;&gt;"",INDEX([1]Sizer!EK:EK,(ROW()-2)/3+7),"")</f>
        <v>0.5</v>
      </c>
      <c r="H608" s="51">
        <f>IF($A608&lt;&gt;"",INDEX([1]Sizer!EL:EL,(ROW()-2)/3+7),"")</f>
        <v>0</v>
      </c>
      <c r="I608" s="51">
        <f>IF($A608&lt;&gt;"",INDEX([1]Sizer!EM:EM,(ROW()-2)/3+7),"")</f>
        <v>-2</v>
      </c>
      <c r="J608" s="51">
        <f>IF($A608&lt;&gt;"",INDEX([1]Sizer!EN:EN,(ROW()-2)/3+7),"")</f>
        <v>0.5</v>
      </c>
      <c r="K608" s="51">
        <f>IF($A608&lt;&gt;"",INDEX([1]Sizer!EO:EO,(ROW()-2)/3+7),"")</f>
        <v>0</v>
      </c>
      <c r="L608" s="51">
        <f>IF($A608&lt;&gt;"",INDEX([1]Sizer!EP:EP,(ROW()-2)/3+7),"")</f>
        <v>0</v>
      </c>
      <c r="M608" s="51">
        <f>IF($A608&lt;&gt;"",INDEX([1]Sizer!EQ:EQ,(ROW()-2)/3+7),"")</f>
        <v>-0.5</v>
      </c>
      <c r="N608" s="51">
        <f>IF($A608&lt;&gt;"",INDEX([1]Sizer!ER:ER,(ROW()-2)/3+7),"")</f>
        <v>-0.5</v>
      </c>
      <c r="O608" s="51">
        <f>IF($A608&lt;&gt;"",INDEX([1]Sizer!ES:ES,(ROW()-2)/3+7),"")</f>
        <v>0</v>
      </c>
      <c r="P608" s="51">
        <f>IF($A608&lt;&gt;"",INDEX([1]Sizer!ET:ET,(ROW()-2)/3+7),"")</f>
        <v>1</v>
      </c>
      <c r="Q608" s="51">
        <f>IF($A608&lt;&gt;"",INDEX([1]Sizer!EU:EU,(ROW()-2)/3+7),"")</f>
        <v>1</v>
      </c>
      <c r="R608" s="51">
        <f>IF($A608&lt;&gt;"",INDEX([1]Sizer!EV:EV,(ROW()-2)/3+7),"")</f>
        <v>3</v>
      </c>
      <c r="S608" s="51">
        <f>IF($A608&lt;&gt;"",INDEX([1]Sizer!EW:EW,(ROW()-2)/3+7),"")</f>
        <v>0</v>
      </c>
      <c r="T608" s="51">
        <f>IF($A608&lt;&gt;"",INDEX([1]Sizer!EX:EX,(ROW()-2)/3+7),"")</f>
        <v>-1</v>
      </c>
      <c r="U608" s="51">
        <f>IF($A608&lt;&gt;"",INDEX([1]Sizer!EY:EY,(ROW()-2)/3+7),"")</f>
        <v>0</v>
      </c>
      <c r="V608" s="51">
        <f>IF($A608&lt;&gt;"",INDEX([1]Sizer!EZ:EZ,(ROW()-2)/3+7),"")</f>
        <v>2</v>
      </c>
      <c r="W608" s="51">
        <f>IF($A608&lt;&gt;"",INDEX([1]Sizer!FA:FA,(ROW()-2)/3+7),"")</f>
        <v>0</v>
      </c>
      <c r="X608" s="51">
        <f>IF($A608&lt;&gt;"",INDEX([1]Sizer!FB:FB,(ROW()-2)/3+7),"")</f>
        <v>0</v>
      </c>
      <c r="Y608" s="51">
        <f>IF($A608&lt;&gt;"",INDEX([1]Sizer!FC:FC,(ROW()-2)/3+7),"")</f>
        <v>0</v>
      </c>
      <c r="Z608" s="51">
        <f>IF($A608&lt;&gt;"",INDEX([1]Sizer!FD:FD,(ROW()-2)/3+7),"")</f>
        <v>0</v>
      </c>
      <c r="AA608" s="52">
        <f>IF($A608&lt;&gt;"",INDEX([1]Sizer!$AB:$AB,(ROW()-2)/3+7)*'[1]Dashboard (Model)'!$U$2,"")</f>
        <v>0.03</v>
      </c>
    </row>
    <row r="609" spans="1:27" x14ac:dyDescent="0.2">
      <c r="A609" s="59"/>
      <c r="B609" s="53">
        <f>IF($A608&lt;&gt;"",INDEX([1]Sizer!B:B,(ROW()-3)/3+7),"")</f>
        <v>0</v>
      </c>
      <c r="C609" s="53">
        <f>IF($A608&lt;&gt;"",INDEX([1]Sizer!C:C,(ROW()-3)/3+7),"")</f>
        <v>1.4071624629080119E-2</v>
      </c>
      <c r="D609" s="53">
        <f>IF($A608&lt;&gt;"",INDEX([1]Sizer!D:D,(ROW()-3)/3+7),"")</f>
        <v>0.05</v>
      </c>
      <c r="E609" s="53">
        <f>IF($A608&lt;&gt;"",INDEX([1]Sizer!E:E,(ROW()-3)/3+7),"")</f>
        <v>0</v>
      </c>
      <c r="F609" s="53">
        <f>IF($A608&lt;&gt;"",INDEX([1]Sizer!F:F,(ROW()-3)/3+7),"")</f>
        <v>0</v>
      </c>
      <c r="G609" s="53">
        <f>IF($A608&lt;&gt;"",INDEX([1]Sizer!G:G,(ROW()-3)/3+7),"")</f>
        <v>1.0913049768518517E-2</v>
      </c>
      <c r="H609" s="53">
        <f>IF($A608&lt;&gt;"",INDEX([1]Sizer!H:H,(ROW()-3)/3+7),"")</f>
        <v>0</v>
      </c>
      <c r="I609" s="53">
        <f>IF($A608&lt;&gt;"",INDEX([1]Sizer!I:I,(ROW()-3)/3+7),"")</f>
        <v>-3.8348333333333325E-2</v>
      </c>
      <c r="J609" s="53">
        <f>IF($A608&lt;&gt;"",INDEX([1]Sizer!J:J,(ROW()-3)/3+7),"")</f>
        <v>4.1838298662704313E-3</v>
      </c>
      <c r="K609" s="53">
        <f>IF($A608&lt;&gt;"",INDEX([1]Sizer!K:K,(ROW()-3)/3+7),"")</f>
        <v>0</v>
      </c>
      <c r="L609" s="53">
        <f>IF($A608&lt;&gt;"",INDEX([1]Sizer!L:L,(ROW()-3)/3+7),"")</f>
        <v>0</v>
      </c>
      <c r="M609" s="53">
        <f>IF($A608&lt;&gt;"",INDEX([1]Sizer!M:M,(ROW()-3)/3+7),"")</f>
        <v>-7.3550346297282902E-3</v>
      </c>
      <c r="N609" s="53">
        <f>IF($A608&lt;&gt;"",INDEX([1]Sizer!N:N,(ROW()-3)/3+7),"")</f>
        <v>-2.4782225010455877E-2</v>
      </c>
      <c r="O609" s="53">
        <f>IF($A608&lt;&gt;"",INDEX([1]Sizer!O:O,(ROW()-3)/3+7),"")</f>
        <v>0</v>
      </c>
      <c r="P609" s="53">
        <f>IF($A608&lt;&gt;"",INDEX([1]Sizer!P:P,(ROW()-3)/3+7),"")</f>
        <v>1.5500536303630364E-2</v>
      </c>
      <c r="Q609" s="53">
        <f>IF($A608&lt;&gt;"",INDEX([1]Sizer!Q:Q,(ROW()-3)/3+7),"")</f>
        <v>1.6882971800433841E-2</v>
      </c>
      <c r="R609" s="53">
        <f>IF($A608&lt;&gt;"",INDEX([1]Sizer!R:R,(ROW()-3)/3+7),"")</f>
        <v>2.2359715670024226E-2</v>
      </c>
      <c r="S609" s="53">
        <f>IF($A608&lt;&gt;"",INDEX([1]Sizer!S:S,(ROW()-3)/3+7),"")</f>
        <v>0</v>
      </c>
      <c r="T609" s="53">
        <f>IF($A608&lt;&gt;"",INDEX([1]Sizer!T:T,(ROW()-3)/3+7),"")</f>
        <v>-2.946723585912487E-2</v>
      </c>
      <c r="U609" s="53">
        <f>IF($A608&lt;&gt;"",INDEX([1]Sizer!U:U,(ROW()-3)/3+7),"")</f>
        <v>0</v>
      </c>
      <c r="V609" s="53">
        <f>IF($A608&lt;&gt;"",INDEX([1]Sizer!V:V,(ROW()-3)/3+7),"")</f>
        <v>4.67547520661157E-2</v>
      </c>
      <c r="W609" s="53">
        <f>IF($A608&lt;&gt;"",INDEX([1]Sizer!W:W,(ROW()-3)/3+7),"")</f>
        <v>0</v>
      </c>
      <c r="X609" s="53">
        <f>IF($A608&lt;&gt;"",INDEX([1]Sizer!X:X,(ROW()-3)/3+7),"")</f>
        <v>0</v>
      </c>
      <c r="Y609" s="53">
        <f>IF($A608&lt;&gt;"",INDEX([1]Sizer!Y:Y,(ROW()-3)/3+7),"")</f>
        <v>0</v>
      </c>
      <c r="Z609" s="53">
        <f>IF($A608&lt;&gt;"",INDEX([1]Sizer!Z:Z,(ROW()-3)/3+7),"")</f>
        <v>0</v>
      </c>
      <c r="AA609" s="53">
        <f>IF($A608&lt;&gt;"",SUM($B609:$Z609),"")</f>
        <v>8.0713651271430834E-2</v>
      </c>
    </row>
    <row r="610" spans="1:27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</row>
    <row r="611" spans="1:27" x14ac:dyDescent="0.2">
      <c r="A611" s="59">
        <f>IF(INDEX([1]Sizer!$A:$A,(ROW()-2)/3+7)&lt;&gt;"",INDEX([1]Sizer!$A:$A,(ROW()-2)/3+7),"")</f>
        <v>45539</v>
      </c>
      <c r="B611" s="51">
        <f>IF($A611&lt;&gt;"",INDEX([1]Sizer!EF:EF,(ROW()-2)/3+7),"")</f>
        <v>0</v>
      </c>
      <c r="C611" s="51">
        <f>IF($A611&lt;&gt;"",INDEX([1]Sizer!EG:EG,(ROW()-2)/3+7),"")</f>
        <v>1</v>
      </c>
      <c r="D611" s="51">
        <f>IF($A611&lt;&gt;"",INDEX([1]Sizer!EH:EH,(ROW()-2)/3+7),"")</f>
        <v>2.5</v>
      </c>
      <c r="E611" s="51">
        <f>IF($A611&lt;&gt;"",INDEX([1]Sizer!EI:EI,(ROW()-2)/3+7),"")</f>
        <v>0</v>
      </c>
      <c r="F611" s="51">
        <f>IF($A611&lt;&gt;"",INDEX([1]Sizer!EJ:EJ,(ROW()-2)/3+7),"")</f>
        <v>0</v>
      </c>
      <c r="G611" s="51">
        <f>IF($A611&lt;&gt;"",INDEX([1]Sizer!EK:EK,(ROW()-2)/3+7),"")</f>
        <v>-0.5</v>
      </c>
      <c r="H611" s="51">
        <f>IF($A611&lt;&gt;"",INDEX([1]Sizer!EL:EL,(ROW()-2)/3+7),"")</f>
        <v>1</v>
      </c>
      <c r="I611" s="51">
        <f>IF($A611&lt;&gt;"",INDEX([1]Sizer!EM:EM,(ROW()-2)/3+7),"")</f>
        <v>-1</v>
      </c>
      <c r="J611" s="51">
        <f>IF($A611&lt;&gt;"",INDEX([1]Sizer!EN:EN,(ROW()-2)/3+7),"")</f>
        <v>0</v>
      </c>
      <c r="K611" s="51">
        <f>IF($A611&lt;&gt;"",INDEX([1]Sizer!EO:EO,(ROW()-2)/3+7),"")</f>
        <v>1.5</v>
      </c>
      <c r="L611" s="51">
        <f>IF($A611&lt;&gt;"",INDEX([1]Sizer!EP:EP,(ROW()-2)/3+7),"")</f>
        <v>0</v>
      </c>
      <c r="M611" s="51">
        <f>IF($A611&lt;&gt;"",INDEX([1]Sizer!EQ:EQ,(ROW()-2)/3+7),"")</f>
        <v>-0.5</v>
      </c>
      <c r="N611" s="51">
        <f>IF($A611&lt;&gt;"",INDEX([1]Sizer!ER:ER,(ROW()-2)/3+7),"")</f>
        <v>-0.5</v>
      </c>
      <c r="O611" s="51">
        <f>IF($A611&lt;&gt;"",INDEX([1]Sizer!ES:ES,(ROW()-2)/3+7),"")</f>
        <v>0</v>
      </c>
      <c r="P611" s="51">
        <f>IF($A611&lt;&gt;"",INDEX([1]Sizer!ET:ET,(ROW()-2)/3+7),"")</f>
        <v>1</v>
      </c>
      <c r="Q611" s="51">
        <f>IF($A611&lt;&gt;"",INDEX([1]Sizer!EU:EU,(ROW()-2)/3+7),"")</f>
        <v>1.5</v>
      </c>
      <c r="R611" s="51">
        <f>IF($A611&lt;&gt;"",INDEX([1]Sizer!EV:EV,(ROW()-2)/3+7),"")</f>
        <v>3</v>
      </c>
      <c r="S611" s="51">
        <f>IF($A611&lt;&gt;"",INDEX([1]Sizer!EW:EW,(ROW()-2)/3+7),"")</f>
        <v>0</v>
      </c>
      <c r="T611" s="51">
        <f>IF($A611&lt;&gt;"",INDEX([1]Sizer!EX:EX,(ROW()-2)/3+7),"")</f>
        <v>-0.5</v>
      </c>
      <c r="U611" s="51">
        <f>IF($A611&lt;&gt;"",INDEX([1]Sizer!EY:EY,(ROW()-2)/3+7),"")</f>
        <v>0</v>
      </c>
      <c r="V611" s="51">
        <f>IF($A611&lt;&gt;"",INDEX([1]Sizer!EZ:EZ,(ROW()-2)/3+7),"")</f>
        <v>2</v>
      </c>
      <c r="W611" s="51">
        <f>IF($A611&lt;&gt;"",INDEX([1]Sizer!FA:FA,(ROW()-2)/3+7),"")</f>
        <v>0</v>
      </c>
      <c r="X611" s="51">
        <f>IF($A611&lt;&gt;"",INDEX([1]Sizer!FB:FB,(ROW()-2)/3+7),"")</f>
        <v>0</v>
      </c>
      <c r="Y611" s="51">
        <f>IF($A611&lt;&gt;"",INDEX([1]Sizer!FC:FC,(ROW()-2)/3+7),"")</f>
        <v>0</v>
      </c>
      <c r="Z611" s="51">
        <f>IF($A611&lt;&gt;"",INDEX([1]Sizer!FD:FD,(ROW()-2)/3+7),"")</f>
        <v>0</v>
      </c>
      <c r="AA611" s="52">
        <f>IF($A611&lt;&gt;"",INDEX([1]Sizer!$AB:$AB,(ROW()-2)/3+7)*'[1]Dashboard (Model)'!$U$2,"")</f>
        <v>0.03</v>
      </c>
    </row>
    <row r="612" spans="1:27" x14ac:dyDescent="0.2">
      <c r="A612" s="59"/>
      <c r="B612" s="53">
        <f>IF($A611&lt;&gt;"",INDEX([1]Sizer!B:B,(ROW()-3)/3+7),"")</f>
        <v>0</v>
      </c>
      <c r="C612" s="53">
        <f>IF($A611&lt;&gt;"",INDEX([1]Sizer!C:C,(ROW()-3)/3+7),"")</f>
        <v>1.4071624629080119E-2</v>
      </c>
      <c r="D612" s="53">
        <f>IF($A611&lt;&gt;"",INDEX([1]Sizer!D:D,(ROW()-3)/3+7),"")</f>
        <v>0.05</v>
      </c>
      <c r="E612" s="53">
        <f>IF($A611&lt;&gt;"",INDEX([1]Sizer!E:E,(ROW()-3)/3+7),"")</f>
        <v>0</v>
      </c>
      <c r="F612" s="53">
        <f>IF($A611&lt;&gt;"",INDEX([1]Sizer!F:F,(ROW()-3)/3+7),"")</f>
        <v>0</v>
      </c>
      <c r="G612" s="53">
        <f>IF($A611&lt;&gt;"",INDEX([1]Sizer!G:G,(ROW()-3)/3+7),"")</f>
        <v>-7.2475368502715283E-3</v>
      </c>
      <c r="H612" s="53">
        <f>IF($A611&lt;&gt;"",INDEX([1]Sizer!H:H,(ROW()-3)/3+7),"")</f>
        <v>1.7141422018348625E-2</v>
      </c>
      <c r="I612" s="53">
        <f>IF($A611&lt;&gt;"",INDEX([1]Sizer!I:I,(ROW()-3)/3+7),"")</f>
        <v>-2.0206362653208364E-2</v>
      </c>
      <c r="J612" s="53">
        <f>IF($A611&lt;&gt;"",INDEX([1]Sizer!J:J,(ROW()-3)/3+7),"")</f>
        <v>0</v>
      </c>
      <c r="K612" s="53">
        <f>IF($A611&lt;&gt;"",INDEX([1]Sizer!K:K,(ROW()-3)/3+7),"")</f>
        <v>2.945994218640505E-2</v>
      </c>
      <c r="L612" s="53">
        <f>IF($A611&lt;&gt;"",INDEX([1]Sizer!L:L,(ROW()-3)/3+7),"")</f>
        <v>0</v>
      </c>
      <c r="M612" s="53">
        <f>IF($A611&lt;&gt;"",INDEX([1]Sizer!M:M,(ROW()-3)/3+7),"")</f>
        <v>-7.3550346297282902E-3</v>
      </c>
      <c r="N612" s="53">
        <f>IF($A611&lt;&gt;"",INDEX([1]Sizer!N:N,(ROW()-3)/3+7),"")</f>
        <v>-2.4782225010455877E-2</v>
      </c>
      <c r="O612" s="53">
        <f>IF($A611&lt;&gt;"",INDEX([1]Sizer!O:O,(ROW()-3)/3+7),"")</f>
        <v>0</v>
      </c>
      <c r="P612" s="53">
        <f>IF($A611&lt;&gt;"",INDEX([1]Sizer!P:P,(ROW()-3)/3+7),"")</f>
        <v>1.5500536303630364E-2</v>
      </c>
      <c r="Q612" s="53">
        <f>IF($A611&lt;&gt;"",INDEX([1]Sizer!Q:Q,(ROW()-3)/3+7),"")</f>
        <v>2.4363568530860625E-2</v>
      </c>
      <c r="R612" s="53">
        <f>IF($A611&lt;&gt;"",INDEX([1]Sizer!R:R,(ROW()-3)/3+7),"")</f>
        <v>2.2359715670024226E-2</v>
      </c>
      <c r="S612" s="53">
        <f>IF($A611&lt;&gt;"",INDEX([1]Sizer!S:S,(ROW()-3)/3+7),"")</f>
        <v>0</v>
      </c>
      <c r="T612" s="53">
        <f>IF($A611&lt;&gt;"",INDEX([1]Sizer!T:T,(ROW()-3)/3+7),"")</f>
        <v>-1.3745083374203042E-2</v>
      </c>
      <c r="U612" s="53">
        <f>IF($A611&lt;&gt;"",INDEX([1]Sizer!U:U,(ROW()-3)/3+7),"")</f>
        <v>0</v>
      </c>
      <c r="V612" s="53">
        <f>IF($A611&lt;&gt;"",INDEX([1]Sizer!V:V,(ROW()-3)/3+7),"")</f>
        <v>4.67547520661157E-2</v>
      </c>
      <c r="W612" s="53">
        <f>IF($A611&lt;&gt;"",INDEX([1]Sizer!W:W,(ROW()-3)/3+7),"")</f>
        <v>0</v>
      </c>
      <c r="X612" s="53">
        <f>IF($A611&lt;&gt;"",INDEX([1]Sizer!X:X,(ROW()-3)/3+7),"")</f>
        <v>0</v>
      </c>
      <c r="Y612" s="53">
        <f>IF($A611&lt;&gt;"",INDEX([1]Sizer!Y:Y,(ROW()-3)/3+7),"")</f>
        <v>0</v>
      </c>
      <c r="Z612" s="53">
        <f>IF($A611&lt;&gt;"",INDEX([1]Sizer!Z:Z,(ROW()-3)/3+7),"")</f>
        <v>0</v>
      </c>
      <c r="AA612" s="53">
        <f>IF($A611&lt;&gt;"",SUM($B612:$Z612),"")</f>
        <v>0.1463153188865976</v>
      </c>
    </row>
    <row r="613" spans="1:27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</row>
    <row r="614" spans="1:27" x14ac:dyDescent="0.2">
      <c r="A614" s="59">
        <f>IF(INDEX([1]Sizer!$A:$A,(ROW()-2)/3+7)&lt;&gt;"",INDEX([1]Sizer!$A:$A,(ROW()-2)/3+7),"")</f>
        <v>45540</v>
      </c>
      <c r="B614" s="51">
        <f>IF($A614&lt;&gt;"",INDEX([1]Sizer!EF:EF,(ROW()-2)/3+7),"")</f>
        <v>0</v>
      </c>
      <c r="C614" s="51">
        <f>IF($A614&lt;&gt;"",INDEX([1]Sizer!EG:EG,(ROW()-2)/3+7),"")</f>
        <v>1</v>
      </c>
      <c r="D614" s="51">
        <f>IF($A614&lt;&gt;"",INDEX([1]Sizer!EH:EH,(ROW()-2)/3+7),"")</f>
        <v>3</v>
      </c>
      <c r="E614" s="51">
        <f>IF($A614&lt;&gt;"",INDEX([1]Sizer!EI:EI,(ROW()-2)/3+7),"")</f>
        <v>0</v>
      </c>
      <c r="F614" s="51">
        <f>IF($A614&lt;&gt;"",INDEX([1]Sizer!EJ:EJ,(ROW()-2)/3+7),"")</f>
        <v>0.5</v>
      </c>
      <c r="G614" s="51">
        <f>IF($A614&lt;&gt;"",INDEX([1]Sizer!EK:EK,(ROW()-2)/3+7),"")</f>
        <v>-0.5</v>
      </c>
      <c r="H614" s="51">
        <f>IF($A614&lt;&gt;"",INDEX([1]Sizer!EL:EL,(ROW()-2)/3+7),"")</f>
        <v>0</v>
      </c>
      <c r="I614" s="51">
        <f>IF($A614&lt;&gt;"",INDEX([1]Sizer!EM:EM,(ROW()-2)/3+7),"")</f>
        <v>-2</v>
      </c>
      <c r="J614" s="51">
        <f>IF($A614&lt;&gt;"",INDEX([1]Sizer!EN:EN,(ROW()-2)/3+7),"")</f>
        <v>0.5</v>
      </c>
      <c r="K614" s="51">
        <f>IF($A614&lt;&gt;"",INDEX([1]Sizer!EO:EO,(ROW()-2)/3+7),"")</f>
        <v>0</v>
      </c>
      <c r="L614" s="51">
        <f>IF($A614&lt;&gt;"",INDEX([1]Sizer!EP:EP,(ROW()-2)/3+7),"")</f>
        <v>0</v>
      </c>
      <c r="M614" s="51">
        <f>IF($A614&lt;&gt;"",INDEX([1]Sizer!EQ:EQ,(ROW()-2)/3+7),"")</f>
        <v>-0.5</v>
      </c>
      <c r="N614" s="51">
        <f>IF($A614&lt;&gt;"",INDEX([1]Sizer!ER:ER,(ROW()-2)/3+7),"")</f>
        <v>-0.5</v>
      </c>
      <c r="O614" s="51">
        <f>IF($A614&lt;&gt;"",INDEX([1]Sizer!ES:ES,(ROW()-2)/3+7),"")</f>
        <v>0</v>
      </c>
      <c r="P614" s="51">
        <f>IF($A614&lt;&gt;"",INDEX([1]Sizer!ET:ET,(ROW()-2)/3+7),"")</f>
        <v>1</v>
      </c>
      <c r="Q614" s="51">
        <f>IF($A614&lt;&gt;"",INDEX([1]Sizer!EU:EU,(ROW()-2)/3+7),"")</f>
        <v>0.5</v>
      </c>
      <c r="R614" s="51">
        <f>IF($A614&lt;&gt;"",INDEX([1]Sizer!EV:EV,(ROW()-2)/3+7),"")</f>
        <v>3</v>
      </c>
      <c r="S614" s="51">
        <f>IF($A614&lt;&gt;"",INDEX([1]Sizer!EW:EW,(ROW()-2)/3+7),"")</f>
        <v>0</v>
      </c>
      <c r="T614" s="51">
        <f>IF($A614&lt;&gt;"",INDEX([1]Sizer!EX:EX,(ROW()-2)/3+7),"")</f>
        <v>-1</v>
      </c>
      <c r="U614" s="51">
        <f>IF($A614&lt;&gt;"",INDEX([1]Sizer!EY:EY,(ROW()-2)/3+7),"")</f>
        <v>0</v>
      </c>
      <c r="V614" s="51">
        <f>IF($A614&lt;&gt;"",INDEX([1]Sizer!EZ:EZ,(ROW()-2)/3+7),"")</f>
        <v>2</v>
      </c>
      <c r="W614" s="51">
        <f>IF($A614&lt;&gt;"",INDEX([1]Sizer!FA:FA,(ROW()-2)/3+7),"")</f>
        <v>0</v>
      </c>
      <c r="X614" s="51">
        <f>IF($A614&lt;&gt;"",INDEX([1]Sizer!FB:FB,(ROW()-2)/3+7),"")</f>
        <v>0</v>
      </c>
      <c r="Y614" s="51">
        <f>IF($A614&lt;&gt;"",INDEX([1]Sizer!FC:FC,(ROW()-2)/3+7),"")</f>
        <v>0</v>
      </c>
      <c r="Z614" s="51">
        <f>IF($A614&lt;&gt;"",INDEX([1]Sizer!FD:FD,(ROW()-2)/3+7),"")</f>
        <v>0</v>
      </c>
      <c r="AA614" s="52">
        <f>IF($A614&lt;&gt;"",INDEX([1]Sizer!$AB:$AB,(ROW()-2)/3+7)*'[1]Dashboard (Model)'!$U$2,"")</f>
        <v>0.05</v>
      </c>
    </row>
    <row r="615" spans="1:27" x14ac:dyDescent="0.2">
      <c r="A615" s="59"/>
      <c r="B615" s="53">
        <f>IF($A614&lt;&gt;"",INDEX([1]Sizer!B:B,(ROW()-3)/3+7),"")</f>
        <v>0</v>
      </c>
      <c r="C615" s="53">
        <f>IF($A614&lt;&gt;"",INDEX([1]Sizer!C:C,(ROW()-3)/3+7),"")</f>
        <v>1.4071624629080119E-2</v>
      </c>
      <c r="D615" s="53">
        <f>IF($A614&lt;&gt;"",INDEX([1]Sizer!D:D,(ROW()-3)/3+7),"")</f>
        <v>0.05</v>
      </c>
      <c r="E615" s="53">
        <f>IF($A614&lt;&gt;"",INDEX([1]Sizer!E:E,(ROW()-3)/3+7),"")</f>
        <v>0</v>
      </c>
      <c r="F615" s="53">
        <f>IF($A614&lt;&gt;"",INDEX([1]Sizer!F:F,(ROW()-3)/3+7),"")</f>
        <v>1.5081851971557859E-2</v>
      </c>
      <c r="G615" s="53">
        <f>IF($A614&lt;&gt;"",INDEX([1]Sizer!G:G,(ROW()-3)/3+7),"")</f>
        <v>-7.2475368502715283E-3</v>
      </c>
      <c r="H615" s="53">
        <f>IF($A614&lt;&gt;"",INDEX([1]Sizer!H:H,(ROW()-3)/3+7),"")</f>
        <v>0</v>
      </c>
      <c r="I615" s="53">
        <f>IF($A614&lt;&gt;"",INDEX([1]Sizer!I:I,(ROW()-3)/3+7),"")</f>
        <v>-0.05</v>
      </c>
      <c r="J615" s="53">
        <f>IF($A614&lt;&gt;"",INDEX([1]Sizer!J:J,(ROW()-3)/3+7),"")</f>
        <v>6.8622426470588242E-3</v>
      </c>
      <c r="K615" s="53">
        <f>IF($A614&lt;&gt;"",INDEX([1]Sizer!K:K,(ROW()-3)/3+7),"")</f>
        <v>0</v>
      </c>
      <c r="L615" s="53">
        <f>IF($A614&lt;&gt;"",INDEX([1]Sizer!L:L,(ROW()-3)/3+7),"")</f>
        <v>0</v>
      </c>
      <c r="M615" s="53">
        <f>IF($A614&lt;&gt;"",INDEX([1]Sizer!M:M,(ROW()-3)/3+7),"")</f>
        <v>-7.3550346297282902E-3</v>
      </c>
      <c r="N615" s="53">
        <f>IF($A614&lt;&gt;"",INDEX([1]Sizer!N:N,(ROW()-3)/3+7),"")</f>
        <v>-2.4782225010455877E-2</v>
      </c>
      <c r="O615" s="53">
        <f>IF($A614&lt;&gt;"",INDEX([1]Sizer!O:O,(ROW()-3)/3+7),"")</f>
        <v>0</v>
      </c>
      <c r="P615" s="53">
        <f>IF($A614&lt;&gt;"",INDEX([1]Sizer!P:P,(ROW()-3)/3+7),"")</f>
        <v>1.5500536303630364E-2</v>
      </c>
      <c r="Q615" s="53">
        <f>IF($A614&lt;&gt;"",INDEX([1]Sizer!Q:Q,(ROW()-3)/3+7),"")</f>
        <v>1.3211565685164217E-2</v>
      </c>
      <c r="R615" s="53">
        <f>IF($A614&lt;&gt;"",INDEX([1]Sizer!R:R,(ROW()-3)/3+7),"")</f>
        <v>2.2359715670024226E-2</v>
      </c>
      <c r="S615" s="53">
        <f>IF($A614&lt;&gt;"",INDEX([1]Sizer!S:S,(ROW()-3)/3+7),"")</f>
        <v>0</v>
      </c>
      <c r="T615" s="53">
        <f>IF($A614&lt;&gt;"",INDEX([1]Sizer!T:T,(ROW()-3)/3+7),"")</f>
        <v>-4.3939030131826755E-2</v>
      </c>
      <c r="U615" s="53">
        <f>IF($A614&lt;&gt;"",INDEX([1]Sizer!U:U,(ROW()-3)/3+7),"")</f>
        <v>0</v>
      </c>
      <c r="V615" s="53">
        <f>IF($A614&lt;&gt;"",INDEX([1]Sizer!V:V,(ROW()-3)/3+7),"")</f>
        <v>4.67547520661157E-2</v>
      </c>
      <c r="W615" s="53">
        <f>IF($A614&lt;&gt;"",INDEX([1]Sizer!W:W,(ROW()-3)/3+7),"")</f>
        <v>0</v>
      </c>
      <c r="X615" s="53">
        <f>IF($A614&lt;&gt;"",INDEX([1]Sizer!X:X,(ROW()-3)/3+7),"")</f>
        <v>0</v>
      </c>
      <c r="Y615" s="53">
        <f>IF($A614&lt;&gt;"",INDEX([1]Sizer!Y:Y,(ROW()-3)/3+7),"")</f>
        <v>0</v>
      </c>
      <c r="Z615" s="53">
        <f>IF($A614&lt;&gt;"",INDEX([1]Sizer!Z:Z,(ROW()-3)/3+7),"")</f>
        <v>0</v>
      </c>
      <c r="AA615" s="53">
        <f>IF($A614&lt;&gt;"",SUM($B615:$Z615),"")</f>
        <v>5.0518462350348847E-2</v>
      </c>
    </row>
    <row r="616" spans="1:27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</row>
    <row r="617" spans="1:27" x14ac:dyDescent="0.2">
      <c r="A617" s="59">
        <f>IF(INDEX([1]Sizer!$A:$A,(ROW()-2)/3+7)&lt;&gt;"",INDEX([1]Sizer!$A:$A,(ROW()-2)/3+7),"")</f>
        <v>45541</v>
      </c>
      <c r="B617" s="51">
        <f>IF($A617&lt;&gt;"",INDEX([1]Sizer!EF:EF,(ROW()-2)/3+7),"")</f>
        <v>0</v>
      </c>
      <c r="C617" s="51">
        <f>IF($A617&lt;&gt;"",INDEX([1]Sizer!EG:EG,(ROW()-2)/3+7),"")</f>
        <v>1</v>
      </c>
      <c r="D617" s="51">
        <f>IF($A617&lt;&gt;"",INDEX([1]Sizer!EH:EH,(ROW()-2)/3+7),"")</f>
        <v>3</v>
      </c>
      <c r="E617" s="51">
        <f>IF($A617&lt;&gt;"",INDEX([1]Sizer!EI:EI,(ROW()-2)/3+7),"")</f>
        <v>0</v>
      </c>
      <c r="F617" s="51">
        <f>IF($A617&lt;&gt;"",INDEX([1]Sizer!EJ:EJ,(ROW()-2)/3+7),"")</f>
        <v>0</v>
      </c>
      <c r="G617" s="51">
        <f>IF($A617&lt;&gt;"",INDEX([1]Sizer!EK:EK,(ROW()-2)/3+7),"")</f>
        <v>-0.5</v>
      </c>
      <c r="H617" s="51">
        <f>IF($A617&lt;&gt;"",INDEX([1]Sizer!EL:EL,(ROW()-2)/3+7),"")</f>
        <v>0</v>
      </c>
      <c r="I617" s="51">
        <f>IF($A617&lt;&gt;"",INDEX([1]Sizer!EM:EM,(ROW()-2)/3+7),"")</f>
        <v>-2</v>
      </c>
      <c r="J617" s="51">
        <f>IF($A617&lt;&gt;"",INDEX([1]Sizer!EN:EN,(ROW()-2)/3+7),"")</f>
        <v>0.5</v>
      </c>
      <c r="K617" s="51">
        <f>IF($A617&lt;&gt;"",INDEX([1]Sizer!EO:EO,(ROW()-2)/3+7),"")</f>
        <v>0.5</v>
      </c>
      <c r="L617" s="51">
        <f>IF($A617&lt;&gt;"",INDEX([1]Sizer!EP:EP,(ROW()-2)/3+7),"")</f>
        <v>0</v>
      </c>
      <c r="M617" s="51">
        <f>IF($A617&lt;&gt;"",INDEX([1]Sizer!EQ:EQ,(ROW()-2)/3+7),"")</f>
        <v>-0.5</v>
      </c>
      <c r="N617" s="51">
        <f>IF($A617&lt;&gt;"",INDEX([1]Sizer!ER:ER,(ROW()-2)/3+7),"")</f>
        <v>-0.5</v>
      </c>
      <c r="O617" s="51">
        <f>IF($A617&lt;&gt;"",INDEX([1]Sizer!ES:ES,(ROW()-2)/3+7),"")</f>
        <v>0</v>
      </c>
      <c r="P617" s="51">
        <f>IF($A617&lt;&gt;"",INDEX([1]Sizer!ET:ET,(ROW()-2)/3+7),"")</f>
        <v>1</v>
      </c>
      <c r="Q617" s="51">
        <f>IF($A617&lt;&gt;"",INDEX([1]Sizer!EU:EU,(ROW()-2)/3+7),"")</f>
        <v>0.5</v>
      </c>
      <c r="R617" s="51">
        <f>IF($A617&lt;&gt;"",INDEX([1]Sizer!EV:EV,(ROW()-2)/3+7),"")</f>
        <v>3</v>
      </c>
      <c r="S617" s="51">
        <f>IF($A617&lt;&gt;"",INDEX([1]Sizer!EW:EW,(ROW()-2)/3+7),"")</f>
        <v>0</v>
      </c>
      <c r="T617" s="51">
        <f>IF($A617&lt;&gt;"",INDEX([1]Sizer!EX:EX,(ROW()-2)/3+7),"")</f>
        <v>-1</v>
      </c>
      <c r="U617" s="51">
        <f>IF($A617&lt;&gt;"",INDEX([1]Sizer!EY:EY,(ROW()-2)/3+7),"")</f>
        <v>0</v>
      </c>
      <c r="V617" s="51">
        <f>IF($A617&lt;&gt;"",INDEX([1]Sizer!EZ:EZ,(ROW()-2)/3+7),"")</f>
        <v>2</v>
      </c>
      <c r="W617" s="51">
        <f>IF($A617&lt;&gt;"",INDEX([1]Sizer!FA:FA,(ROW()-2)/3+7),"")</f>
        <v>0</v>
      </c>
      <c r="X617" s="51">
        <f>IF($A617&lt;&gt;"",INDEX([1]Sizer!FB:FB,(ROW()-2)/3+7),"")</f>
        <v>0</v>
      </c>
      <c r="Y617" s="51">
        <f>IF($A617&lt;&gt;"",INDEX([1]Sizer!FC:FC,(ROW()-2)/3+7),"")</f>
        <v>0</v>
      </c>
      <c r="Z617" s="51">
        <f>IF($A617&lt;&gt;"",INDEX([1]Sizer!FD:FD,(ROW()-2)/3+7),"")</f>
        <v>0</v>
      </c>
      <c r="AA617" s="52">
        <f>IF($A617&lt;&gt;"",INDEX([1]Sizer!$AB:$AB,(ROW()-2)/3+7)*'[1]Dashboard (Model)'!$U$2,"")</f>
        <v>0.05</v>
      </c>
    </row>
    <row r="618" spans="1:27" x14ac:dyDescent="0.2">
      <c r="A618" s="59"/>
      <c r="B618" s="53">
        <f>IF($A617&lt;&gt;"",INDEX([1]Sizer!B:B,(ROW()-3)/3+7),"")</f>
        <v>0</v>
      </c>
      <c r="C618" s="53">
        <f>IF($A617&lt;&gt;"",INDEX([1]Sizer!C:C,(ROW()-3)/3+7),"")</f>
        <v>1.4071624629080119E-2</v>
      </c>
      <c r="D618" s="53">
        <f>IF($A617&lt;&gt;"",INDEX([1]Sizer!D:D,(ROW()-3)/3+7),"")</f>
        <v>0.05</v>
      </c>
      <c r="E618" s="53">
        <f>IF($A617&lt;&gt;"",INDEX([1]Sizer!E:E,(ROW()-3)/3+7),"")</f>
        <v>0</v>
      </c>
      <c r="F618" s="53">
        <f>IF($A617&lt;&gt;"",INDEX([1]Sizer!F:F,(ROW()-3)/3+7),"")</f>
        <v>0</v>
      </c>
      <c r="G618" s="53">
        <f>IF($A617&lt;&gt;"",INDEX([1]Sizer!G:G,(ROW()-3)/3+7),"")</f>
        <v>-7.2475368502715283E-3</v>
      </c>
      <c r="H618" s="53">
        <f>IF($A617&lt;&gt;"",INDEX([1]Sizer!H:H,(ROW()-3)/3+7),"")</f>
        <v>0</v>
      </c>
      <c r="I618" s="53">
        <f>IF($A617&lt;&gt;"",INDEX([1]Sizer!I:I,(ROW()-3)/3+7),"")</f>
        <v>-0.05</v>
      </c>
      <c r="J618" s="53">
        <f>IF($A617&lt;&gt;"",INDEX([1]Sizer!J:J,(ROW()-3)/3+7),"")</f>
        <v>6.8622426470588242E-3</v>
      </c>
      <c r="K618" s="53">
        <f>IF($A617&lt;&gt;"",INDEX([1]Sizer!K:K,(ROW()-3)/3+7),"")</f>
        <v>1.5918370824812546E-2</v>
      </c>
      <c r="L618" s="53">
        <f>IF($A617&lt;&gt;"",INDEX([1]Sizer!L:L,(ROW()-3)/3+7),"")</f>
        <v>0</v>
      </c>
      <c r="M618" s="53">
        <f>IF($A617&lt;&gt;"",INDEX([1]Sizer!M:M,(ROW()-3)/3+7),"")</f>
        <v>-7.3550346297282902E-3</v>
      </c>
      <c r="N618" s="53">
        <f>IF($A617&lt;&gt;"",INDEX([1]Sizer!N:N,(ROW()-3)/3+7),"")</f>
        <v>-2.4782225010455877E-2</v>
      </c>
      <c r="O618" s="53">
        <f>IF($A617&lt;&gt;"",INDEX([1]Sizer!O:O,(ROW()-3)/3+7),"")</f>
        <v>0</v>
      </c>
      <c r="P618" s="53">
        <f>IF($A617&lt;&gt;"",INDEX([1]Sizer!P:P,(ROW()-3)/3+7),"")</f>
        <v>1.5500536303630364E-2</v>
      </c>
      <c r="Q618" s="53">
        <f>IF($A617&lt;&gt;"",INDEX([1]Sizer!Q:Q,(ROW()-3)/3+7),"")</f>
        <v>1.3211565685164217E-2</v>
      </c>
      <c r="R618" s="53">
        <f>IF($A617&lt;&gt;"",INDEX([1]Sizer!R:R,(ROW()-3)/3+7),"")</f>
        <v>2.2359715670024226E-2</v>
      </c>
      <c r="S618" s="53">
        <f>IF($A617&lt;&gt;"",INDEX([1]Sizer!S:S,(ROW()-3)/3+7),"")</f>
        <v>0</v>
      </c>
      <c r="T618" s="53">
        <f>IF($A617&lt;&gt;"",INDEX([1]Sizer!T:T,(ROW()-3)/3+7),"")</f>
        <v>-4.3939030131826755E-2</v>
      </c>
      <c r="U618" s="53">
        <f>IF($A617&lt;&gt;"",INDEX([1]Sizer!U:U,(ROW()-3)/3+7),"")</f>
        <v>0</v>
      </c>
      <c r="V618" s="53">
        <f>IF($A617&lt;&gt;"",INDEX([1]Sizer!V:V,(ROW()-3)/3+7),"")</f>
        <v>4.67547520661157E-2</v>
      </c>
      <c r="W618" s="53">
        <f>IF($A617&lt;&gt;"",INDEX([1]Sizer!W:W,(ROW()-3)/3+7),"")</f>
        <v>0</v>
      </c>
      <c r="X618" s="53">
        <f>IF($A617&lt;&gt;"",INDEX([1]Sizer!X:X,(ROW()-3)/3+7),"")</f>
        <v>0</v>
      </c>
      <c r="Y618" s="53">
        <f>IF($A617&lt;&gt;"",INDEX([1]Sizer!Y:Y,(ROW()-3)/3+7),"")</f>
        <v>0</v>
      </c>
      <c r="Z618" s="53">
        <f>IF($A617&lt;&gt;"",INDEX([1]Sizer!Z:Z,(ROW()-3)/3+7),"")</f>
        <v>0</v>
      </c>
      <c r="AA618" s="53">
        <f>IF($A617&lt;&gt;"",SUM($B618:$Z618),"")</f>
        <v>5.1354981203603545E-2</v>
      </c>
    </row>
    <row r="619" spans="1:27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</row>
    <row r="620" spans="1:27" x14ac:dyDescent="0.2">
      <c r="A620" s="59">
        <f>IF(INDEX([1]Sizer!$A:$A,(ROW()-2)/3+7)&lt;&gt;"",INDEX([1]Sizer!$A:$A,(ROW()-2)/3+7),"")</f>
        <v>45544</v>
      </c>
      <c r="B620" s="51">
        <f>IF($A620&lt;&gt;"",INDEX([1]Sizer!EF:EF,(ROW()-2)/3+7),"")</f>
        <v>0</v>
      </c>
      <c r="C620" s="51">
        <f>IF($A620&lt;&gt;"",INDEX([1]Sizer!EG:EG,(ROW()-2)/3+7),"")</f>
        <v>1</v>
      </c>
      <c r="D620" s="51">
        <f>IF($A620&lt;&gt;"",INDEX([1]Sizer!EH:EH,(ROW()-2)/3+7),"")</f>
        <v>3</v>
      </c>
      <c r="E620" s="51">
        <f>IF($A620&lt;&gt;"",INDEX([1]Sizer!EI:EI,(ROW()-2)/3+7),"")</f>
        <v>0</v>
      </c>
      <c r="F620" s="51">
        <f>IF($A620&lt;&gt;"",INDEX([1]Sizer!EJ:EJ,(ROW()-2)/3+7),"")</f>
        <v>0</v>
      </c>
      <c r="G620" s="51">
        <f>IF($A620&lt;&gt;"",INDEX([1]Sizer!EK:EK,(ROW()-2)/3+7),"")</f>
        <v>-0.5</v>
      </c>
      <c r="H620" s="51">
        <f>IF($A620&lt;&gt;"",INDEX([1]Sizer!EL:EL,(ROW()-2)/3+7),"")</f>
        <v>0</v>
      </c>
      <c r="I620" s="51">
        <f>IF($A620&lt;&gt;"",INDEX([1]Sizer!EM:EM,(ROW()-2)/3+7),"")</f>
        <v>-2</v>
      </c>
      <c r="J620" s="51">
        <f>IF($A620&lt;&gt;"",INDEX([1]Sizer!EN:EN,(ROW()-2)/3+7),"")</f>
        <v>0.5</v>
      </c>
      <c r="K620" s="51">
        <f>IF($A620&lt;&gt;"",INDEX([1]Sizer!EO:EO,(ROW()-2)/3+7),"")</f>
        <v>0.5</v>
      </c>
      <c r="L620" s="51">
        <f>IF($A620&lt;&gt;"",INDEX([1]Sizer!EP:EP,(ROW()-2)/3+7),"")</f>
        <v>0</v>
      </c>
      <c r="M620" s="51">
        <f>IF($A620&lt;&gt;"",INDEX([1]Sizer!EQ:EQ,(ROW()-2)/3+7),"")</f>
        <v>-0.5</v>
      </c>
      <c r="N620" s="51">
        <f>IF($A620&lt;&gt;"",INDEX([1]Sizer!ER:ER,(ROW()-2)/3+7),"")</f>
        <v>-0.5</v>
      </c>
      <c r="O620" s="51">
        <f>IF($A620&lt;&gt;"",INDEX([1]Sizer!ES:ES,(ROW()-2)/3+7),"")</f>
        <v>0</v>
      </c>
      <c r="P620" s="51">
        <f>IF($A620&lt;&gt;"",INDEX([1]Sizer!ET:ET,(ROW()-2)/3+7),"")</f>
        <v>1</v>
      </c>
      <c r="Q620" s="51">
        <f>IF($A620&lt;&gt;"",INDEX([1]Sizer!EU:EU,(ROW()-2)/3+7),"")</f>
        <v>1</v>
      </c>
      <c r="R620" s="51">
        <f>IF($A620&lt;&gt;"",INDEX([1]Sizer!EV:EV,(ROW()-2)/3+7),"")</f>
        <v>3</v>
      </c>
      <c r="S620" s="51">
        <f>IF($A620&lt;&gt;"",INDEX([1]Sizer!EW:EW,(ROW()-2)/3+7),"")</f>
        <v>0</v>
      </c>
      <c r="T620" s="51">
        <f>IF($A620&lt;&gt;"",INDEX([1]Sizer!EX:EX,(ROW()-2)/3+7),"")</f>
        <v>-1</v>
      </c>
      <c r="U620" s="51">
        <f>IF($A620&lt;&gt;"",INDEX([1]Sizer!EY:EY,(ROW()-2)/3+7),"")</f>
        <v>-1</v>
      </c>
      <c r="V620" s="51">
        <f>IF($A620&lt;&gt;"",INDEX([1]Sizer!EZ:EZ,(ROW()-2)/3+7),"")</f>
        <v>2</v>
      </c>
      <c r="W620" s="51">
        <f>IF($A620&lt;&gt;"",INDEX([1]Sizer!FA:FA,(ROW()-2)/3+7),"")</f>
        <v>0</v>
      </c>
      <c r="X620" s="51">
        <f>IF($A620&lt;&gt;"",INDEX([1]Sizer!FB:FB,(ROW()-2)/3+7),"")</f>
        <v>0</v>
      </c>
      <c r="Y620" s="51">
        <f>IF($A620&lt;&gt;"",INDEX([1]Sizer!FC:FC,(ROW()-2)/3+7),"")</f>
        <v>0</v>
      </c>
      <c r="Z620" s="51">
        <f>IF($A620&lt;&gt;"",INDEX([1]Sizer!FD:FD,(ROW()-2)/3+7),"")</f>
        <v>0</v>
      </c>
      <c r="AA620" s="52">
        <f>IF($A620&lt;&gt;"",INDEX([1]Sizer!$AB:$AB,(ROW()-2)/3+7)*'[1]Dashboard (Model)'!$U$2,"")</f>
        <v>0.05</v>
      </c>
    </row>
    <row r="621" spans="1:27" x14ac:dyDescent="0.2">
      <c r="A621" s="59"/>
      <c r="B621" s="53">
        <f>IF($A620&lt;&gt;"",INDEX([1]Sizer!B:B,(ROW()-3)/3+7),"")</f>
        <v>0</v>
      </c>
      <c r="C621" s="53">
        <f>IF($A620&lt;&gt;"",INDEX([1]Sizer!C:C,(ROW()-3)/3+7),"")</f>
        <v>1.4071624629080119E-2</v>
      </c>
      <c r="D621" s="53">
        <f>IF($A620&lt;&gt;"",INDEX([1]Sizer!D:D,(ROW()-3)/3+7),"")</f>
        <v>0.05</v>
      </c>
      <c r="E621" s="53">
        <f>IF($A620&lt;&gt;"",INDEX([1]Sizer!E:E,(ROW()-3)/3+7),"")</f>
        <v>0</v>
      </c>
      <c r="F621" s="53">
        <f>IF($A620&lt;&gt;"",INDEX([1]Sizer!F:F,(ROW()-3)/3+7),"")</f>
        <v>0</v>
      </c>
      <c r="G621" s="53">
        <f>IF($A620&lt;&gt;"",INDEX([1]Sizer!G:G,(ROW()-3)/3+7),"")</f>
        <v>-7.2475368502715283E-3</v>
      </c>
      <c r="H621" s="53">
        <f>IF($A620&lt;&gt;"",INDEX([1]Sizer!H:H,(ROW()-3)/3+7),"")</f>
        <v>0</v>
      </c>
      <c r="I621" s="53">
        <f>IF($A620&lt;&gt;"",INDEX([1]Sizer!I:I,(ROW()-3)/3+7),"")</f>
        <v>-0.05</v>
      </c>
      <c r="J621" s="53">
        <f>IF($A620&lt;&gt;"",INDEX([1]Sizer!J:J,(ROW()-3)/3+7),"")</f>
        <v>6.8622426470588242E-3</v>
      </c>
      <c r="K621" s="53">
        <f>IF($A620&lt;&gt;"",INDEX([1]Sizer!K:K,(ROW()-3)/3+7),"")</f>
        <v>1.5918370824812546E-2</v>
      </c>
      <c r="L621" s="53">
        <f>IF($A620&lt;&gt;"",INDEX([1]Sizer!L:L,(ROW()-3)/3+7),"")</f>
        <v>0</v>
      </c>
      <c r="M621" s="53">
        <f>IF($A620&lt;&gt;"",INDEX([1]Sizer!M:M,(ROW()-3)/3+7),"")</f>
        <v>-7.3550346297282902E-3</v>
      </c>
      <c r="N621" s="53">
        <f>IF($A620&lt;&gt;"",INDEX([1]Sizer!N:N,(ROW()-3)/3+7),"")</f>
        <v>-2.4782225010455877E-2</v>
      </c>
      <c r="O621" s="53">
        <f>IF($A620&lt;&gt;"",INDEX([1]Sizer!O:O,(ROW()-3)/3+7),"")</f>
        <v>0</v>
      </c>
      <c r="P621" s="53">
        <f>IF($A620&lt;&gt;"",INDEX([1]Sizer!P:P,(ROW()-3)/3+7),"")</f>
        <v>1.5500536303630364E-2</v>
      </c>
      <c r="Q621" s="53">
        <f>IF($A620&lt;&gt;"",INDEX([1]Sizer!Q:Q,(ROW()-3)/3+7),"")</f>
        <v>2.5856248260506535E-2</v>
      </c>
      <c r="R621" s="53">
        <f>IF($A620&lt;&gt;"",INDEX([1]Sizer!R:R,(ROW()-3)/3+7),"")</f>
        <v>2.2359715670024226E-2</v>
      </c>
      <c r="S621" s="53">
        <f>IF($A620&lt;&gt;"",INDEX([1]Sizer!S:S,(ROW()-3)/3+7),"")</f>
        <v>0</v>
      </c>
      <c r="T621" s="53">
        <f>IF($A620&lt;&gt;"",INDEX([1]Sizer!T:T,(ROW()-3)/3+7),"")</f>
        <v>-4.3939030131826755E-2</v>
      </c>
      <c r="U621" s="53">
        <f>IF($A620&lt;&gt;"",INDEX([1]Sizer!U:U,(ROW()-3)/3+7),"")</f>
        <v>-2.9948903932946483E-2</v>
      </c>
      <c r="V621" s="53">
        <f>IF($A620&lt;&gt;"",INDEX([1]Sizer!V:V,(ROW()-3)/3+7),"")</f>
        <v>4.67547520661157E-2</v>
      </c>
      <c r="W621" s="53">
        <f>IF($A620&lt;&gt;"",INDEX([1]Sizer!W:W,(ROW()-3)/3+7),"")</f>
        <v>0</v>
      </c>
      <c r="X621" s="53">
        <f>IF($A620&lt;&gt;"",INDEX([1]Sizer!X:X,(ROW()-3)/3+7),"")</f>
        <v>0</v>
      </c>
      <c r="Y621" s="53">
        <f>IF($A620&lt;&gt;"",INDEX([1]Sizer!Y:Y,(ROW()-3)/3+7),"")</f>
        <v>0</v>
      </c>
      <c r="Z621" s="53">
        <f>IF($A620&lt;&gt;"",INDEX([1]Sizer!Z:Z,(ROW()-3)/3+7),"")</f>
        <v>0</v>
      </c>
      <c r="AA621" s="53">
        <f>IF($A620&lt;&gt;"",SUM($B621:$Z621),"")</f>
        <v>3.4050759845999375E-2</v>
      </c>
    </row>
    <row r="622" spans="1:27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</row>
    <row r="623" spans="1:27" x14ac:dyDescent="0.2">
      <c r="A623" s="59">
        <f>IF(INDEX([1]Sizer!$A:$A,(ROW()-2)/3+7)&lt;&gt;"",INDEX([1]Sizer!$A:$A,(ROW()-2)/3+7),"")</f>
        <v>45545</v>
      </c>
      <c r="B623" s="51">
        <f>IF($A623&lt;&gt;"",INDEX([1]Sizer!EF:EF,(ROW()-2)/3+7),"")</f>
        <v>0</v>
      </c>
      <c r="C623" s="51">
        <f>IF($A623&lt;&gt;"",INDEX([1]Sizer!EG:EG,(ROW()-2)/3+7),"")</f>
        <v>0.5</v>
      </c>
      <c r="D623" s="51">
        <f>IF($A623&lt;&gt;"",INDEX([1]Sizer!EH:EH,(ROW()-2)/3+7),"")</f>
        <v>3</v>
      </c>
      <c r="E623" s="51">
        <f>IF($A623&lt;&gt;"",INDEX([1]Sizer!EI:EI,(ROW()-2)/3+7),"")</f>
        <v>0</v>
      </c>
      <c r="F623" s="51">
        <f>IF($A623&lt;&gt;"",INDEX([1]Sizer!EJ:EJ,(ROW()-2)/3+7),"")</f>
        <v>0</v>
      </c>
      <c r="G623" s="51">
        <f>IF($A623&lt;&gt;"",INDEX([1]Sizer!EK:EK,(ROW()-2)/3+7),"")</f>
        <v>-0.5</v>
      </c>
      <c r="H623" s="51">
        <f>IF($A623&lt;&gt;"",INDEX([1]Sizer!EL:EL,(ROW()-2)/3+7),"")</f>
        <v>0</v>
      </c>
      <c r="I623" s="51">
        <f>IF($A623&lt;&gt;"",INDEX([1]Sizer!EM:EM,(ROW()-2)/3+7),"")</f>
        <v>-2</v>
      </c>
      <c r="J623" s="51">
        <f>IF($A623&lt;&gt;"",INDEX([1]Sizer!EN:EN,(ROW()-2)/3+7),"")</f>
        <v>0.5</v>
      </c>
      <c r="K623" s="51">
        <f>IF($A623&lt;&gt;"",INDEX([1]Sizer!EO:EO,(ROW()-2)/3+7),"")</f>
        <v>0.5</v>
      </c>
      <c r="L623" s="51">
        <f>IF($A623&lt;&gt;"",INDEX([1]Sizer!EP:EP,(ROW()-2)/3+7),"")</f>
        <v>-0.5</v>
      </c>
      <c r="M623" s="51">
        <f>IF($A623&lt;&gt;"",INDEX([1]Sizer!EQ:EQ,(ROW()-2)/3+7),"")</f>
        <v>-0.5</v>
      </c>
      <c r="N623" s="51">
        <f>IF($A623&lt;&gt;"",INDEX([1]Sizer!ER:ER,(ROW()-2)/3+7),"")</f>
        <v>-0.5</v>
      </c>
      <c r="O623" s="51">
        <f>IF($A623&lt;&gt;"",INDEX([1]Sizer!ES:ES,(ROW()-2)/3+7),"")</f>
        <v>0</v>
      </c>
      <c r="P623" s="51">
        <f>IF($A623&lt;&gt;"",INDEX([1]Sizer!ET:ET,(ROW()-2)/3+7),"")</f>
        <v>1</v>
      </c>
      <c r="Q623" s="51">
        <f>IF($A623&lt;&gt;"",INDEX([1]Sizer!EU:EU,(ROW()-2)/3+7),"")</f>
        <v>0.5</v>
      </c>
      <c r="R623" s="51">
        <f>IF($A623&lt;&gt;"",INDEX([1]Sizer!EV:EV,(ROW()-2)/3+7),"")</f>
        <v>3</v>
      </c>
      <c r="S623" s="51">
        <f>IF($A623&lt;&gt;"",INDEX([1]Sizer!EW:EW,(ROW()-2)/3+7),"")</f>
        <v>0</v>
      </c>
      <c r="T623" s="51">
        <f>IF($A623&lt;&gt;"",INDEX([1]Sizer!EX:EX,(ROW()-2)/3+7),"")</f>
        <v>-1</v>
      </c>
      <c r="U623" s="51">
        <f>IF($A623&lt;&gt;"",INDEX([1]Sizer!EY:EY,(ROW()-2)/3+7),"")</f>
        <v>-0.5</v>
      </c>
      <c r="V623" s="51">
        <f>IF($A623&lt;&gt;"",INDEX([1]Sizer!EZ:EZ,(ROW()-2)/3+7),"")</f>
        <v>2</v>
      </c>
      <c r="W623" s="51">
        <f>IF($A623&lt;&gt;"",INDEX([1]Sizer!FA:FA,(ROW()-2)/3+7),"")</f>
        <v>0</v>
      </c>
      <c r="X623" s="51">
        <f>IF($A623&lt;&gt;"",INDEX([1]Sizer!FB:FB,(ROW()-2)/3+7),"")</f>
        <v>0</v>
      </c>
      <c r="Y623" s="51">
        <f>IF($A623&lt;&gt;"",INDEX([1]Sizer!FC:FC,(ROW()-2)/3+7),"")</f>
        <v>0</v>
      </c>
      <c r="Z623" s="51">
        <f>IF($A623&lt;&gt;"",INDEX([1]Sizer!FD:FD,(ROW()-2)/3+7),"")</f>
        <v>0</v>
      </c>
      <c r="AA623" s="52">
        <f>IF($A623&lt;&gt;"",INDEX([1]Sizer!$AB:$AB,(ROW()-2)/3+7)*'[1]Dashboard (Model)'!$U$2,"")</f>
        <v>7.0000000000000007E-2</v>
      </c>
    </row>
    <row r="624" spans="1:27" x14ac:dyDescent="0.2">
      <c r="A624" s="59"/>
      <c r="B624" s="53">
        <f>IF($A623&lt;&gt;"",INDEX([1]Sizer!B:B,(ROW()-3)/3+7),"")</f>
        <v>0</v>
      </c>
      <c r="C624" s="53">
        <f>IF($A623&lt;&gt;"",INDEX([1]Sizer!C:C,(ROW()-3)/3+7),"")</f>
        <v>1.2420011556240373E-2</v>
      </c>
      <c r="D624" s="53">
        <f>IF($A623&lt;&gt;"",INDEX([1]Sizer!D:D,(ROW()-3)/3+7),"")</f>
        <v>0.05</v>
      </c>
      <c r="E624" s="53">
        <f>IF($A623&lt;&gt;"",INDEX([1]Sizer!E:E,(ROW()-3)/3+7),"")</f>
        <v>0</v>
      </c>
      <c r="F624" s="53">
        <f>IF($A623&lt;&gt;"",INDEX([1]Sizer!F:F,(ROW()-3)/3+7),"")</f>
        <v>0</v>
      </c>
      <c r="G624" s="53">
        <f>IF($A623&lt;&gt;"",INDEX([1]Sizer!G:G,(ROW()-3)/3+7),"")</f>
        <v>-7.2475368502715283E-3</v>
      </c>
      <c r="H624" s="53">
        <f>IF($A623&lt;&gt;"",INDEX([1]Sizer!H:H,(ROW()-3)/3+7),"")</f>
        <v>0</v>
      </c>
      <c r="I624" s="53">
        <f>IF($A623&lt;&gt;"",INDEX([1]Sizer!I:I,(ROW()-3)/3+7),"")</f>
        <v>-0.05</v>
      </c>
      <c r="J624" s="53">
        <f>IF($A623&lt;&gt;"",INDEX([1]Sizer!J:J,(ROW()-3)/3+7),"")</f>
        <v>6.8622426470588242E-3</v>
      </c>
      <c r="K624" s="53">
        <f>IF($A623&lt;&gt;"",INDEX([1]Sizer!K:K,(ROW()-3)/3+7),"")</f>
        <v>1.5918370824812546E-2</v>
      </c>
      <c r="L624" s="53">
        <f>IF($A623&lt;&gt;"",INDEX([1]Sizer!L:L,(ROW()-3)/3+7),"")</f>
        <v>-2.6107165991902846E-2</v>
      </c>
      <c r="M624" s="53">
        <f>IF($A623&lt;&gt;"",INDEX([1]Sizer!M:M,(ROW()-3)/3+7),"")</f>
        <v>-7.3550346297282902E-3</v>
      </c>
      <c r="N624" s="53">
        <f>IF($A623&lt;&gt;"",INDEX([1]Sizer!N:N,(ROW()-3)/3+7),"")</f>
        <v>-2.4782225010455877E-2</v>
      </c>
      <c r="O624" s="53">
        <f>IF($A623&lt;&gt;"",INDEX([1]Sizer!O:O,(ROW()-3)/3+7),"")</f>
        <v>0</v>
      </c>
      <c r="P624" s="53">
        <f>IF($A623&lt;&gt;"",INDEX([1]Sizer!P:P,(ROW()-3)/3+7),"")</f>
        <v>1.5500536303630364E-2</v>
      </c>
      <c r="Q624" s="53">
        <f>IF($A623&lt;&gt;"",INDEX([1]Sizer!Q:Q,(ROW()-3)/3+7),"")</f>
        <v>1.7992382812500006E-2</v>
      </c>
      <c r="R624" s="53">
        <f>IF($A623&lt;&gt;"",INDEX([1]Sizer!R:R,(ROW()-3)/3+7),"")</f>
        <v>2.2359715670024226E-2</v>
      </c>
      <c r="S624" s="53">
        <f>IF($A623&lt;&gt;"",INDEX([1]Sizer!S:S,(ROW()-3)/3+7),"")</f>
        <v>0</v>
      </c>
      <c r="T624" s="53">
        <f>IF($A623&lt;&gt;"",INDEX([1]Sizer!T:T,(ROW()-3)/3+7),"")</f>
        <v>-4.3939030131826755E-2</v>
      </c>
      <c r="U624" s="53">
        <f>IF($A623&lt;&gt;"",INDEX([1]Sizer!U:U,(ROW()-3)/3+7),"")</f>
        <v>-2.0909435797665379E-2</v>
      </c>
      <c r="V624" s="53">
        <f>IF($A623&lt;&gt;"",INDEX([1]Sizer!V:V,(ROW()-3)/3+7),"")</f>
        <v>4.67547520661157E-2</v>
      </c>
      <c r="W624" s="53">
        <f>IF($A623&lt;&gt;"",INDEX([1]Sizer!W:W,(ROW()-3)/3+7),"")</f>
        <v>0</v>
      </c>
      <c r="X624" s="53">
        <f>IF($A623&lt;&gt;"",INDEX([1]Sizer!X:X,(ROW()-3)/3+7),"")</f>
        <v>0</v>
      </c>
      <c r="Y624" s="53">
        <f>IF($A623&lt;&gt;"",INDEX([1]Sizer!Y:Y,(ROW()-3)/3+7),"")</f>
        <v>0</v>
      </c>
      <c r="Z624" s="53">
        <f>IF($A623&lt;&gt;"",INDEX([1]Sizer!Z:Z,(ROW()-3)/3+7),"")</f>
        <v>0</v>
      </c>
      <c r="AA624" s="53">
        <f>IF($A623&lt;&gt;"",SUM($B624:$Z624),"")</f>
        <v>7.4675834685313733E-3</v>
      </c>
    </row>
    <row r="625" spans="1:27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</row>
    <row r="626" spans="1:27" x14ac:dyDescent="0.2">
      <c r="A626" s="59">
        <f>IF(INDEX([1]Sizer!$A:$A,(ROW()-2)/3+7)&lt;&gt;"",INDEX([1]Sizer!$A:$A,(ROW()-2)/3+7),"")</f>
        <v>45546</v>
      </c>
      <c r="B626" s="51">
        <f>IF($A626&lt;&gt;"",INDEX([1]Sizer!EF:EF,(ROW()-2)/3+7),"")</f>
        <v>0</v>
      </c>
      <c r="C626" s="51">
        <f>IF($A626&lt;&gt;"",INDEX([1]Sizer!EG:EG,(ROW()-2)/3+7),"")</f>
        <v>0.5</v>
      </c>
      <c r="D626" s="51">
        <f>IF($A626&lt;&gt;"",INDEX([1]Sizer!EH:EH,(ROW()-2)/3+7),"")</f>
        <v>3</v>
      </c>
      <c r="E626" s="51">
        <f>IF($A626&lt;&gt;"",INDEX([1]Sizer!EI:EI,(ROW()-2)/3+7),"")</f>
        <v>0</v>
      </c>
      <c r="F626" s="51">
        <f>IF($A626&lt;&gt;"",INDEX([1]Sizer!EJ:EJ,(ROW()-2)/3+7),"")</f>
        <v>0</v>
      </c>
      <c r="G626" s="51">
        <f>IF($A626&lt;&gt;"",INDEX([1]Sizer!EK:EK,(ROW()-2)/3+7),"")</f>
        <v>-0.5</v>
      </c>
      <c r="H626" s="51">
        <f>IF($A626&lt;&gt;"",INDEX([1]Sizer!EL:EL,(ROW()-2)/3+7),"")</f>
        <v>0</v>
      </c>
      <c r="I626" s="51">
        <f>IF($A626&lt;&gt;"",INDEX([1]Sizer!EM:EM,(ROW()-2)/3+7),"")</f>
        <v>-2</v>
      </c>
      <c r="J626" s="51">
        <f>IF($A626&lt;&gt;"",INDEX([1]Sizer!EN:EN,(ROW()-2)/3+7),"")</f>
        <v>0.5</v>
      </c>
      <c r="K626" s="51">
        <f>IF($A626&lt;&gt;"",INDEX([1]Sizer!EO:EO,(ROW()-2)/3+7),"")</f>
        <v>0.5</v>
      </c>
      <c r="L626" s="51">
        <f>IF($A626&lt;&gt;"",INDEX([1]Sizer!EP:EP,(ROW()-2)/3+7),"")</f>
        <v>-0.5</v>
      </c>
      <c r="M626" s="51">
        <f>IF($A626&lt;&gt;"",INDEX([1]Sizer!EQ:EQ,(ROW()-2)/3+7),"")</f>
        <v>-0.5</v>
      </c>
      <c r="N626" s="51">
        <f>IF($A626&lt;&gt;"",INDEX([1]Sizer!ER:ER,(ROW()-2)/3+7),"")</f>
        <v>-0.5</v>
      </c>
      <c r="O626" s="51">
        <f>IF($A626&lt;&gt;"",INDEX([1]Sizer!ES:ES,(ROW()-2)/3+7),"")</f>
        <v>0</v>
      </c>
      <c r="P626" s="51">
        <f>IF($A626&lt;&gt;"",INDEX([1]Sizer!ET:ET,(ROW()-2)/3+7),"")</f>
        <v>1</v>
      </c>
      <c r="Q626" s="51">
        <f>IF($A626&lt;&gt;"",INDEX([1]Sizer!EU:EU,(ROW()-2)/3+7),"")</f>
        <v>0.5</v>
      </c>
      <c r="R626" s="51">
        <f>IF($A626&lt;&gt;"",INDEX([1]Sizer!EV:EV,(ROW()-2)/3+7),"")</f>
        <v>3</v>
      </c>
      <c r="S626" s="51">
        <f>IF($A626&lt;&gt;"",INDEX([1]Sizer!EW:EW,(ROW()-2)/3+7),"")</f>
        <v>0</v>
      </c>
      <c r="T626" s="51">
        <f>IF($A626&lt;&gt;"",INDEX([1]Sizer!EX:EX,(ROW()-2)/3+7),"")</f>
        <v>-1</v>
      </c>
      <c r="U626" s="51">
        <f>IF($A626&lt;&gt;"",INDEX([1]Sizer!EY:EY,(ROW()-2)/3+7),"")</f>
        <v>-0.5</v>
      </c>
      <c r="V626" s="51">
        <f>IF($A626&lt;&gt;"",INDEX([1]Sizer!EZ:EZ,(ROW()-2)/3+7),"")</f>
        <v>0.5</v>
      </c>
      <c r="W626" s="51">
        <f>IF($A626&lt;&gt;"",INDEX([1]Sizer!FA:FA,(ROW()-2)/3+7),"")</f>
        <v>0</v>
      </c>
      <c r="X626" s="51">
        <f>IF($A626&lt;&gt;"",INDEX([1]Sizer!FB:FB,(ROW()-2)/3+7),"")</f>
        <v>0</v>
      </c>
      <c r="Y626" s="51">
        <f>IF($A626&lt;&gt;"",INDEX([1]Sizer!FC:FC,(ROW()-2)/3+7),"")</f>
        <v>0</v>
      </c>
      <c r="Z626" s="51">
        <f>IF($A626&lt;&gt;"",INDEX([1]Sizer!FD:FD,(ROW()-2)/3+7),"")</f>
        <v>0</v>
      </c>
      <c r="AA626" s="52">
        <f>IF($A626&lt;&gt;"",INDEX([1]Sizer!$AB:$AB,(ROW()-2)/3+7)*'[1]Dashboard (Model)'!$U$2,"")</f>
        <v>0.1</v>
      </c>
    </row>
    <row r="627" spans="1:27" x14ac:dyDescent="0.2">
      <c r="A627" s="59"/>
      <c r="B627" s="53">
        <f>IF($A626&lt;&gt;"",INDEX([1]Sizer!B:B,(ROW()-3)/3+7),"")</f>
        <v>0</v>
      </c>
      <c r="C627" s="53">
        <f>IF($A626&lt;&gt;"",INDEX([1]Sizer!C:C,(ROW()-3)/3+7),"")</f>
        <v>1.2420011556240373E-2</v>
      </c>
      <c r="D627" s="53">
        <f>IF($A626&lt;&gt;"",INDEX([1]Sizer!D:D,(ROW()-3)/3+7),"")</f>
        <v>0.05</v>
      </c>
      <c r="E627" s="53">
        <f>IF($A626&lt;&gt;"",INDEX([1]Sizer!E:E,(ROW()-3)/3+7),"")</f>
        <v>0</v>
      </c>
      <c r="F627" s="53">
        <f>IF($A626&lt;&gt;"",INDEX([1]Sizer!F:F,(ROW()-3)/3+7),"")</f>
        <v>0</v>
      </c>
      <c r="G627" s="53">
        <f>IF($A626&lt;&gt;"",INDEX([1]Sizer!G:G,(ROW()-3)/3+7),"")</f>
        <v>-7.2475368502715283E-3</v>
      </c>
      <c r="H627" s="53">
        <f>IF($A626&lt;&gt;"",INDEX([1]Sizer!H:H,(ROW()-3)/3+7),"")</f>
        <v>0</v>
      </c>
      <c r="I627" s="53">
        <f>IF($A626&lt;&gt;"",INDEX([1]Sizer!I:I,(ROW()-3)/3+7),"")</f>
        <v>-0.05</v>
      </c>
      <c r="J627" s="53">
        <f>IF($A626&lt;&gt;"",INDEX([1]Sizer!J:J,(ROW()-3)/3+7),"")</f>
        <v>6.8622426470588242E-3</v>
      </c>
      <c r="K627" s="53">
        <f>IF($A626&lt;&gt;"",INDEX([1]Sizer!K:K,(ROW()-3)/3+7),"")</f>
        <v>1.5918370824812546E-2</v>
      </c>
      <c r="L627" s="53">
        <f>IF($A626&lt;&gt;"",INDEX([1]Sizer!L:L,(ROW()-3)/3+7),"")</f>
        <v>-2.6107165991902846E-2</v>
      </c>
      <c r="M627" s="53">
        <f>IF($A626&lt;&gt;"",INDEX([1]Sizer!M:M,(ROW()-3)/3+7),"")</f>
        <v>-7.3550346297282902E-3</v>
      </c>
      <c r="N627" s="53">
        <f>IF($A626&lt;&gt;"",INDEX([1]Sizer!N:N,(ROW()-3)/3+7),"")</f>
        <v>-2.4782225010455877E-2</v>
      </c>
      <c r="O627" s="53">
        <f>IF($A626&lt;&gt;"",INDEX([1]Sizer!O:O,(ROW()-3)/3+7),"")</f>
        <v>0</v>
      </c>
      <c r="P627" s="53">
        <f>IF($A626&lt;&gt;"",INDEX([1]Sizer!P:P,(ROW()-3)/3+7),"")</f>
        <v>1.5500536303630364E-2</v>
      </c>
      <c r="Q627" s="53">
        <f>IF($A626&lt;&gt;"",INDEX([1]Sizer!Q:Q,(ROW()-3)/3+7),"")</f>
        <v>1.7992382812500006E-2</v>
      </c>
      <c r="R627" s="53">
        <f>IF($A626&lt;&gt;"",INDEX([1]Sizer!R:R,(ROW()-3)/3+7),"")</f>
        <v>2.2359715670024226E-2</v>
      </c>
      <c r="S627" s="53">
        <f>IF($A626&lt;&gt;"",INDEX([1]Sizer!S:S,(ROW()-3)/3+7),"")</f>
        <v>0</v>
      </c>
      <c r="T627" s="53">
        <f>IF($A626&lt;&gt;"",INDEX([1]Sizer!T:T,(ROW()-3)/3+7),"")</f>
        <v>-4.3939030131826755E-2</v>
      </c>
      <c r="U627" s="53">
        <f>IF($A626&lt;&gt;"",INDEX([1]Sizer!U:U,(ROW()-3)/3+7),"")</f>
        <v>-2.0909435797665379E-2</v>
      </c>
      <c r="V627" s="53">
        <f>IF($A626&lt;&gt;"",INDEX([1]Sizer!V:V,(ROW()-3)/3+7),"")</f>
        <v>2.5758053221288518E-2</v>
      </c>
      <c r="W627" s="53">
        <f>IF($A626&lt;&gt;"",INDEX([1]Sizer!W:W,(ROW()-3)/3+7),"")</f>
        <v>0</v>
      </c>
      <c r="X627" s="53">
        <f>IF($A626&lt;&gt;"",INDEX([1]Sizer!X:X,(ROW()-3)/3+7),"")</f>
        <v>0</v>
      </c>
      <c r="Y627" s="53">
        <f>IF($A626&lt;&gt;"",INDEX([1]Sizer!Y:Y,(ROW()-3)/3+7),"")</f>
        <v>0</v>
      </c>
      <c r="Z627" s="53">
        <f>IF($A626&lt;&gt;"",INDEX([1]Sizer!Z:Z,(ROW()-3)/3+7),"")</f>
        <v>0</v>
      </c>
      <c r="AA627" s="53">
        <f>IF($A626&lt;&gt;"",SUM($B627:$Z627),"")</f>
        <v>-1.3529115376295808E-2</v>
      </c>
    </row>
    <row r="628" spans="1:27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</row>
    <row r="629" spans="1:27" x14ac:dyDescent="0.2">
      <c r="A629" s="59">
        <f>IF(INDEX([1]Sizer!$A:$A,(ROW()-2)/3+7)&lt;&gt;"",INDEX([1]Sizer!$A:$A,(ROW()-2)/3+7),"")</f>
        <v>45547</v>
      </c>
      <c r="B629" s="51">
        <f>IF($A629&lt;&gt;"",INDEX([1]Sizer!EF:EF,(ROW()-2)/3+7),"")</f>
        <v>0</v>
      </c>
      <c r="C629" s="51">
        <f>IF($A629&lt;&gt;"",INDEX([1]Sizer!EG:EG,(ROW()-2)/3+7),"")</f>
        <v>0.5</v>
      </c>
      <c r="D629" s="51">
        <f>IF($A629&lt;&gt;"",INDEX([1]Sizer!EH:EH,(ROW()-2)/3+7),"")</f>
        <v>3</v>
      </c>
      <c r="E629" s="51">
        <f>IF($A629&lt;&gt;"",INDEX([1]Sizer!EI:EI,(ROW()-2)/3+7),"")</f>
        <v>0</v>
      </c>
      <c r="F629" s="51">
        <f>IF($A629&lt;&gt;"",INDEX([1]Sizer!EJ:EJ,(ROW()-2)/3+7),"")</f>
        <v>0</v>
      </c>
      <c r="G629" s="51">
        <f>IF($A629&lt;&gt;"",INDEX([1]Sizer!EK:EK,(ROW()-2)/3+7),"")</f>
        <v>-0.5</v>
      </c>
      <c r="H629" s="51">
        <f>IF($A629&lt;&gt;"",INDEX([1]Sizer!EL:EL,(ROW()-2)/3+7),"")</f>
        <v>0</v>
      </c>
      <c r="I629" s="51">
        <f>IF($A629&lt;&gt;"",INDEX([1]Sizer!EM:EM,(ROW()-2)/3+7),"")</f>
        <v>-2</v>
      </c>
      <c r="J629" s="51">
        <f>IF($A629&lt;&gt;"",INDEX([1]Sizer!EN:EN,(ROW()-2)/3+7),"")</f>
        <v>0.5</v>
      </c>
      <c r="K629" s="51">
        <f>IF($A629&lt;&gt;"",INDEX([1]Sizer!EO:EO,(ROW()-2)/3+7),"")</f>
        <v>0.5</v>
      </c>
      <c r="L629" s="51">
        <f>IF($A629&lt;&gt;"",INDEX([1]Sizer!EP:EP,(ROW()-2)/3+7),"")</f>
        <v>-0.5</v>
      </c>
      <c r="M629" s="51">
        <f>IF($A629&lt;&gt;"",INDEX([1]Sizer!EQ:EQ,(ROW()-2)/3+7),"")</f>
        <v>-0.5</v>
      </c>
      <c r="N629" s="51">
        <f>IF($A629&lt;&gt;"",INDEX([1]Sizer!ER:ER,(ROW()-2)/3+7),"")</f>
        <v>-0.5</v>
      </c>
      <c r="O629" s="51">
        <f>IF($A629&lt;&gt;"",INDEX([1]Sizer!ES:ES,(ROW()-2)/3+7),"")</f>
        <v>0</v>
      </c>
      <c r="P629" s="51">
        <f>IF($A629&lt;&gt;"",INDEX([1]Sizer!ET:ET,(ROW()-2)/3+7),"")</f>
        <v>1</v>
      </c>
      <c r="Q629" s="51">
        <f>IF($A629&lt;&gt;"",INDEX([1]Sizer!EU:EU,(ROW()-2)/3+7),"")</f>
        <v>0.5</v>
      </c>
      <c r="R629" s="51">
        <f>IF($A629&lt;&gt;"",INDEX([1]Sizer!EV:EV,(ROW()-2)/3+7),"")</f>
        <v>3</v>
      </c>
      <c r="S629" s="51">
        <f>IF($A629&lt;&gt;"",INDEX([1]Sizer!EW:EW,(ROW()-2)/3+7),"")</f>
        <v>0</v>
      </c>
      <c r="T629" s="51">
        <f>IF($A629&lt;&gt;"",INDEX([1]Sizer!EX:EX,(ROW()-2)/3+7),"")</f>
        <v>-1</v>
      </c>
      <c r="U629" s="51">
        <f>IF($A629&lt;&gt;"",INDEX([1]Sizer!EY:EY,(ROW()-2)/3+7),"")</f>
        <v>-0.5</v>
      </c>
      <c r="V629" s="51">
        <f>IF($A629&lt;&gt;"",INDEX([1]Sizer!EZ:EZ,(ROW()-2)/3+7),"")</f>
        <v>0.5</v>
      </c>
      <c r="W629" s="51">
        <f>IF($A629&lt;&gt;"",INDEX([1]Sizer!FA:FA,(ROW()-2)/3+7),"")</f>
        <v>0</v>
      </c>
      <c r="X629" s="51">
        <f>IF($A629&lt;&gt;"",INDEX([1]Sizer!FB:FB,(ROW()-2)/3+7),"")</f>
        <v>0</v>
      </c>
      <c r="Y629" s="51">
        <f>IF($A629&lt;&gt;"",INDEX([1]Sizer!FC:FC,(ROW()-2)/3+7),"")</f>
        <v>0</v>
      </c>
      <c r="Z629" s="51">
        <f>IF($A629&lt;&gt;"",INDEX([1]Sizer!FD:FD,(ROW()-2)/3+7),"")</f>
        <v>0</v>
      </c>
      <c r="AA629" s="52">
        <f>IF($A629&lt;&gt;"",INDEX([1]Sizer!$AB:$AB,(ROW()-2)/3+7)*'[1]Dashboard (Model)'!$U$2,"")</f>
        <v>8.5000000000000006E-2</v>
      </c>
    </row>
    <row r="630" spans="1:27" x14ac:dyDescent="0.2">
      <c r="A630" s="59"/>
      <c r="B630" s="53">
        <f>IF($A629&lt;&gt;"",INDEX([1]Sizer!B:B,(ROW()-3)/3+7),"")</f>
        <v>0</v>
      </c>
      <c r="C630" s="53">
        <f>IF($A629&lt;&gt;"",INDEX([1]Sizer!C:C,(ROW()-3)/3+7),"")</f>
        <v>1.2420011556240373E-2</v>
      </c>
      <c r="D630" s="53">
        <f>IF($A629&lt;&gt;"",INDEX([1]Sizer!D:D,(ROW()-3)/3+7),"")</f>
        <v>0.05</v>
      </c>
      <c r="E630" s="53">
        <f>IF($A629&lt;&gt;"",INDEX([1]Sizer!E:E,(ROW()-3)/3+7),"")</f>
        <v>0</v>
      </c>
      <c r="F630" s="53">
        <f>IF($A629&lt;&gt;"",INDEX([1]Sizer!F:F,(ROW()-3)/3+7),"")</f>
        <v>0</v>
      </c>
      <c r="G630" s="53">
        <f>IF($A629&lt;&gt;"",INDEX([1]Sizer!G:G,(ROW()-3)/3+7),"")</f>
        <v>-7.2475368502715283E-3</v>
      </c>
      <c r="H630" s="53">
        <f>IF($A629&lt;&gt;"",INDEX([1]Sizer!H:H,(ROW()-3)/3+7),"")</f>
        <v>0</v>
      </c>
      <c r="I630" s="53">
        <f>IF($A629&lt;&gt;"",INDEX([1]Sizer!I:I,(ROW()-3)/3+7),"")</f>
        <v>-0.05</v>
      </c>
      <c r="J630" s="53">
        <f>IF($A629&lt;&gt;"",INDEX([1]Sizer!J:J,(ROW()-3)/3+7),"")</f>
        <v>6.8622426470588242E-3</v>
      </c>
      <c r="K630" s="53">
        <f>IF($A629&lt;&gt;"",INDEX([1]Sizer!K:K,(ROW()-3)/3+7),"")</f>
        <v>1.5918370824812546E-2</v>
      </c>
      <c r="L630" s="53">
        <f>IF($A629&lt;&gt;"",INDEX([1]Sizer!L:L,(ROW()-3)/3+7),"")</f>
        <v>-2.6107165991902846E-2</v>
      </c>
      <c r="M630" s="53">
        <f>IF($A629&lt;&gt;"",INDEX([1]Sizer!M:M,(ROW()-3)/3+7),"")</f>
        <v>-7.3550346297282902E-3</v>
      </c>
      <c r="N630" s="53">
        <f>IF($A629&lt;&gt;"",INDEX([1]Sizer!N:N,(ROW()-3)/3+7),"")</f>
        <v>-2.4782225010455877E-2</v>
      </c>
      <c r="O630" s="53">
        <f>IF($A629&lt;&gt;"",INDEX([1]Sizer!O:O,(ROW()-3)/3+7),"")</f>
        <v>0</v>
      </c>
      <c r="P630" s="53">
        <f>IF($A629&lt;&gt;"",INDEX([1]Sizer!P:P,(ROW()-3)/3+7),"")</f>
        <v>1.5500536303630364E-2</v>
      </c>
      <c r="Q630" s="53">
        <f>IF($A629&lt;&gt;"",INDEX([1]Sizer!Q:Q,(ROW()-3)/3+7),"")</f>
        <v>1.7992382812500006E-2</v>
      </c>
      <c r="R630" s="53">
        <f>IF($A629&lt;&gt;"",INDEX([1]Sizer!R:R,(ROW()-3)/3+7),"")</f>
        <v>2.2359715670024226E-2</v>
      </c>
      <c r="S630" s="53">
        <f>IF($A629&lt;&gt;"",INDEX([1]Sizer!S:S,(ROW()-3)/3+7),"")</f>
        <v>0</v>
      </c>
      <c r="T630" s="53">
        <f>IF($A629&lt;&gt;"",INDEX([1]Sizer!T:T,(ROW()-3)/3+7),"")</f>
        <v>-4.3939030131826755E-2</v>
      </c>
      <c r="U630" s="53">
        <f>IF($A629&lt;&gt;"",INDEX([1]Sizer!U:U,(ROW()-3)/3+7),"")</f>
        <v>-2.0909435797665379E-2</v>
      </c>
      <c r="V630" s="53">
        <f>IF($A629&lt;&gt;"",INDEX([1]Sizer!V:V,(ROW()-3)/3+7),"")</f>
        <v>2.5758053221288518E-2</v>
      </c>
      <c r="W630" s="53">
        <f>IF($A629&lt;&gt;"",INDEX([1]Sizer!W:W,(ROW()-3)/3+7),"")</f>
        <v>0</v>
      </c>
      <c r="X630" s="53">
        <f>IF($A629&lt;&gt;"",INDEX([1]Sizer!X:X,(ROW()-3)/3+7),"")</f>
        <v>0</v>
      </c>
      <c r="Y630" s="53">
        <f>IF($A629&lt;&gt;"",INDEX([1]Sizer!Y:Y,(ROW()-3)/3+7),"")</f>
        <v>0</v>
      </c>
      <c r="Z630" s="53">
        <f>IF($A629&lt;&gt;"",INDEX([1]Sizer!Z:Z,(ROW()-3)/3+7),"")</f>
        <v>0</v>
      </c>
      <c r="AA630" s="53">
        <f>IF($A629&lt;&gt;"",SUM($B630:$Z630),"")</f>
        <v>-1.3529115376295808E-2</v>
      </c>
    </row>
    <row r="631" spans="1:27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</row>
    <row r="632" spans="1:27" x14ac:dyDescent="0.2">
      <c r="A632" s="59">
        <f>IF(INDEX([1]Sizer!$A:$A,(ROW()-2)/3+7)&lt;&gt;"",INDEX([1]Sizer!$A:$A,(ROW()-2)/3+7),"")</f>
        <v>45548</v>
      </c>
      <c r="B632" s="51">
        <f>IF($A632&lt;&gt;"",INDEX([1]Sizer!EF:EF,(ROW()-2)/3+7),"")</f>
        <v>0</v>
      </c>
      <c r="C632" s="51">
        <f>IF($A632&lt;&gt;"",INDEX([1]Sizer!EG:EG,(ROW()-2)/3+7),"")</f>
        <v>0.5</v>
      </c>
      <c r="D632" s="51">
        <f>IF($A632&lt;&gt;"",INDEX([1]Sizer!EH:EH,(ROW()-2)/3+7),"")</f>
        <v>3</v>
      </c>
      <c r="E632" s="51">
        <f>IF($A632&lt;&gt;"",INDEX([1]Sizer!EI:EI,(ROW()-2)/3+7),"")</f>
        <v>0</v>
      </c>
      <c r="F632" s="51">
        <f>IF($A632&lt;&gt;"",INDEX([1]Sizer!EJ:EJ,(ROW()-2)/3+7),"")</f>
        <v>0</v>
      </c>
      <c r="G632" s="51">
        <f>IF($A632&lt;&gt;"",INDEX([1]Sizer!EK:EK,(ROW()-2)/3+7),"")</f>
        <v>-0.5</v>
      </c>
      <c r="H632" s="51">
        <f>IF($A632&lt;&gt;"",INDEX([1]Sizer!EL:EL,(ROW()-2)/3+7),"")</f>
        <v>0</v>
      </c>
      <c r="I632" s="51">
        <f>IF($A632&lt;&gt;"",INDEX([1]Sizer!EM:EM,(ROW()-2)/3+7),"")</f>
        <v>-2</v>
      </c>
      <c r="J632" s="51">
        <f>IF($A632&lt;&gt;"",INDEX([1]Sizer!EN:EN,(ROW()-2)/3+7),"")</f>
        <v>0.5</v>
      </c>
      <c r="K632" s="51">
        <f>IF($A632&lt;&gt;"",INDEX([1]Sizer!EO:EO,(ROW()-2)/3+7),"")</f>
        <v>1.5</v>
      </c>
      <c r="L632" s="51">
        <f>IF($A632&lt;&gt;"",INDEX([1]Sizer!EP:EP,(ROW()-2)/3+7),"")</f>
        <v>-0.5</v>
      </c>
      <c r="M632" s="51">
        <f>IF($A632&lt;&gt;"",INDEX([1]Sizer!EQ:EQ,(ROW()-2)/3+7),"")</f>
        <v>-0.5</v>
      </c>
      <c r="N632" s="51">
        <f>IF($A632&lt;&gt;"",INDEX([1]Sizer!ER:ER,(ROW()-2)/3+7),"")</f>
        <v>-0.5</v>
      </c>
      <c r="O632" s="51">
        <f>IF($A632&lt;&gt;"",INDEX([1]Sizer!ES:ES,(ROW()-2)/3+7),"")</f>
        <v>0</v>
      </c>
      <c r="P632" s="51">
        <f>IF($A632&lt;&gt;"",INDEX([1]Sizer!ET:ET,(ROW()-2)/3+7),"")</f>
        <v>1</v>
      </c>
      <c r="Q632" s="51">
        <f>IF($A632&lt;&gt;"",INDEX([1]Sizer!EU:EU,(ROW()-2)/3+7),"")</f>
        <v>0.5</v>
      </c>
      <c r="R632" s="51">
        <f>IF($A632&lt;&gt;"",INDEX([1]Sizer!EV:EV,(ROW()-2)/3+7),"")</f>
        <v>3</v>
      </c>
      <c r="S632" s="51">
        <f>IF($A632&lt;&gt;"",INDEX([1]Sizer!EW:EW,(ROW()-2)/3+7),"")</f>
        <v>0</v>
      </c>
      <c r="T632" s="51">
        <f>IF($A632&lt;&gt;"",INDEX([1]Sizer!EX:EX,(ROW()-2)/3+7),"")</f>
        <v>-1</v>
      </c>
      <c r="U632" s="51">
        <f>IF($A632&lt;&gt;"",INDEX([1]Sizer!EY:EY,(ROW()-2)/3+7),"")</f>
        <v>-0.5</v>
      </c>
      <c r="V632" s="51">
        <f>IF($A632&lt;&gt;"",INDEX([1]Sizer!EZ:EZ,(ROW()-2)/3+7),"")</f>
        <v>0.5</v>
      </c>
      <c r="W632" s="51">
        <f>IF($A632&lt;&gt;"",INDEX([1]Sizer!FA:FA,(ROW()-2)/3+7),"")</f>
        <v>0</v>
      </c>
      <c r="X632" s="51">
        <f>IF($A632&lt;&gt;"",INDEX([1]Sizer!FB:FB,(ROW()-2)/3+7),"")</f>
        <v>0</v>
      </c>
      <c r="Y632" s="51">
        <f>IF($A632&lt;&gt;"",INDEX([1]Sizer!FC:FC,(ROW()-2)/3+7),"")</f>
        <v>0</v>
      </c>
      <c r="Z632" s="51">
        <f>IF($A632&lt;&gt;"",INDEX([1]Sizer!FD:FD,(ROW()-2)/3+7),"")</f>
        <v>0</v>
      </c>
      <c r="AA632" s="52">
        <f>IF($A632&lt;&gt;"",INDEX([1]Sizer!$AB:$AB,(ROW()-2)/3+7)*'[1]Dashboard (Model)'!$U$2,"")</f>
        <v>5.5E-2</v>
      </c>
    </row>
    <row r="633" spans="1:27" x14ac:dyDescent="0.2">
      <c r="A633" s="59"/>
      <c r="B633" s="53">
        <f>IF($A632&lt;&gt;"",INDEX([1]Sizer!B:B,(ROW()-3)/3+7),"")</f>
        <v>0</v>
      </c>
      <c r="C633" s="53">
        <f>IF($A632&lt;&gt;"",INDEX([1]Sizer!C:C,(ROW()-3)/3+7),"")</f>
        <v>1.2420011556240373E-2</v>
      </c>
      <c r="D633" s="53">
        <f>IF($A632&lt;&gt;"",INDEX([1]Sizer!D:D,(ROW()-3)/3+7),"")</f>
        <v>0.05</v>
      </c>
      <c r="E633" s="53">
        <f>IF($A632&lt;&gt;"",INDEX([1]Sizer!E:E,(ROW()-3)/3+7),"")</f>
        <v>0</v>
      </c>
      <c r="F633" s="53">
        <f>IF($A632&lt;&gt;"",INDEX([1]Sizer!F:F,(ROW()-3)/3+7),"")</f>
        <v>0</v>
      </c>
      <c r="G633" s="53">
        <f>IF($A632&lt;&gt;"",INDEX([1]Sizer!G:G,(ROW()-3)/3+7),"")</f>
        <v>-7.2475368502715283E-3</v>
      </c>
      <c r="H633" s="53">
        <f>IF($A632&lt;&gt;"",INDEX([1]Sizer!H:H,(ROW()-3)/3+7),"")</f>
        <v>0</v>
      </c>
      <c r="I633" s="53">
        <f>IF($A632&lt;&gt;"",INDEX([1]Sizer!I:I,(ROW()-3)/3+7),"")</f>
        <v>-0.05</v>
      </c>
      <c r="J633" s="53">
        <f>IF($A632&lt;&gt;"",INDEX([1]Sizer!J:J,(ROW()-3)/3+7),"")</f>
        <v>6.8622426470588242E-3</v>
      </c>
      <c r="K633" s="53">
        <f>IF($A632&lt;&gt;"",INDEX([1]Sizer!K:K,(ROW()-3)/3+7),"")</f>
        <v>0.05</v>
      </c>
      <c r="L633" s="53">
        <f>IF($A632&lt;&gt;"",INDEX([1]Sizer!L:L,(ROW()-3)/3+7),"")</f>
        <v>-2.6107165991902846E-2</v>
      </c>
      <c r="M633" s="53">
        <f>IF($A632&lt;&gt;"",INDEX([1]Sizer!M:M,(ROW()-3)/3+7),"")</f>
        <v>-7.3550346297282902E-3</v>
      </c>
      <c r="N633" s="53">
        <f>IF($A632&lt;&gt;"",INDEX([1]Sizer!N:N,(ROW()-3)/3+7),"")</f>
        <v>-2.4782225010455877E-2</v>
      </c>
      <c r="O633" s="53">
        <f>IF($A632&lt;&gt;"",INDEX([1]Sizer!O:O,(ROW()-3)/3+7),"")</f>
        <v>0</v>
      </c>
      <c r="P633" s="53">
        <f>IF($A632&lt;&gt;"",INDEX([1]Sizer!P:P,(ROW()-3)/3+7),"")</f>
        <v>1.5500536303630364E-2</v>
      </c>
      <c r="Q633" s="53">
        <f>IF($A632&lt;&gt;"",INDEX([1]Sizer!Q:Q,(ROW()-3)/3+7),"")</f>
        <v>1.7992382812500006E-2</v>
      </c>
      <c r="R633" s="53">
        <f>IF($A632&lt;&gt;"",INDEX([1]Sizer!R:R,(ROW()-3)/3+7),"")</f>
        <v>2.2359715670024226E-2</v>
      </c>
      <c r="S633" s="53">
        <f>IF($A632&lt;&gt;"",INDEX([1]Sizer!S:S,(ROW()-3)/3+7),"")</f>
        <v>0</v>
      </c>
      <c r="T633" s="53">
        <f>IF($A632&lt;&gt;"",INDEX([1]Sizer!T:T,(ROW()-3)/3+7),"")</f>
        <v>-4.3939030131826755E-2</v>
      </c>
      <c r="U633" s="53">
        <f>IF($A632&lt;&gt;"",INDEX([1]Sizer!U:U,(ROW()-3)/3+7),"")</f>
        <v>-2.0909435797665379E-2</v>
      </c>
      <c r="V633" s="53">
        <f>IF($A632&lt;&gt;"",INDEX([1]Sizer!V:V,(ROW()-3)/3+7),"")</f>
        <v>2.5758053221288518E-2</v>
      </c>
      <c r="W633" s="53">
        <f>IF($A632&lt;&gt;"",INDEX([1]Sizer!W:W,(ROW()-3)/3+7),"")</f>
        <v>0</v>
      </c>
      <c r="X633" s="53">
        <f>IF($A632&lt;&gt;"",INDEX([1]Sizer!X:X,(ROW()-3)/3+7),"")</f>
        <v>0</v>
      </c>
      <c r="Y633" s="53">
        <f>IF($A632&lt;&gt;"",INDEX([1]Sizer!Y:Y,(ROW()-3)/3+7),"")</f>
        <v>0</v>
      </c>
      <c r="Z633" s="53">
        <f>IF($A632&lt;&gt;"",INDEX([1]Sizer!Z:Z,(ROW()-3)/3+7),"")</f>
        <v>0</v>
      </c>
      <c r="AA633" s="53">
        <f>IF($A632&lt;&gt;"",SUM($B633:$Z633),"")</f>
        <v>2.0552513798891645E-2</v>
      </c>
    </row>
    <row r="634" spans="1:27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</row>
    <row r="635" spans="1:27" x14ac:dyDescent="0.2">
      <c r="A635" s="59">
        <f>IF(INDEX([1]Sizer!$A:$A,(ROW()-2)/3+7)&lt;&gt;"",INDEX([1]Sizer!$A:$A,(ROW()-2)/3+7),"")</f>
        <v>45551</v>
      </c>
      <c r="B635" s="51">
        <f>IF($A635&lt;&gt;"",INDEX([1]Sizer!EF:EF,(ROW()-2)/3+7),"")</f>
        <v>0</v>
      </c>
      <c r="C635" s="51">
        <f>IF($A635&lt;&gt;"",INDEX([1]Sizer!EG:EG,(ROW()-2)/3+7),"")</f>
        <v>0.5</v>
      </c>
      <c r="D635" s="51">
        <f>IF($A635&lt;&gt;"",INDEX([1]Sizer!EH:EH,(ROW()-2)/3+7),"")</f>
        <v>3</v>
      </c>
      <c r="E635" s="51">
        <f>IF($A635&lt;&gt;"",INDEX([1]Sizer!EI:EI,(ROW()-2)/3+7),"")</f>
        <v>0</v>
      </c>
      <c r="F635" s="51">
        <f>IF($A635&lt;&gt;"",INDEX([1]Sizer!EJ:EJ,(ROW()-2)/3+7),"")</f>
        <v>0</v>
      </c>
      <c r="G635" s="51">
        <f>IF($A635&lt;&gt;"",INDEX([1]Sizer!EK:EK,(ROW()-2)/3+7),"")</f>
        <v>-0.5</v>
      </c>
      <c r="H635" s="51">
        <f>IF($A635&lt;&gt;"",INDEX([1]Sizer!EL:EL,(ROW()-2)/3+7),"")</f>
        <v>0</v>
      </c>
      <c r="I635" s="51">
        <f>IF($A635&lt;&gt;"",INDEX([1]Sizer!EM:EM,(ROW()-2)/3+7),"")</f>
        <v>-2</v>
      </c>
      <c r="J635" s="51">
        <f>IF($A635&lt;&gt;"",INDEX([1]Sizer!EN:EN,(ROW()-2)/3+7),"")</f>
        <v>0.5</v>
      </c>
      <c r="K635" s="51">
        <f>IF($A635&lt;&gt;"",INDEX([1]Sizer!EO:EO,(ROW()-2)/3+7),"")</f>
        <v>1.5</v>
      </c>
      <c r="L635" s="51">
        <f>IF($A635&lt;&gt;"",INDEX([1]Sizer!EP:EP,(ROW()-2)/3+7),"")</f>
        <v>-0.5</v>
      </c>
      <c r="M635" s="51">
        <f>IF($A635&lt;&gt;"",INDEX([1]Sizer!EQ:EQ,(ROW()-2)/3+7),"")</f>
        <v>-0.5</v>
      </c>
      <c r="N635" s="51">
        <f>IF($A635&lt;&gt;"",INDEX([1]Sizer!ER:ER,(ROW()-2)/3+7),"")</f>
        <v>-0.5</v>
      </c>
      <c r="O635" s="51">
        <f>IF($A635&lt;&gt;"",INDEX([1]Sizer!ES:ES,(ROW()-2)/3+7),"")</f>
        <v>0</v>
      </c>
      <c r="P635" s="51">
        <f>IF($A635&lt;&gt;"",INDEX([1]Sizer!ET:ET,(ROW()-2)/3+7),"")</f>
        <v>1</v>
      </c>
      <c r="Q635" s="51">
        <f>IF($A635&lt;&gt;"",INDEX([1]Sizer!EU:EU,(ROW()-2)/3+7),"")</f>
        <v>0.5</v>
      </c>
      <c r="R635" s="51">
        <f>IF($A635&lt;&gt;"",INDEX([1]Sizer!EV:EV,(ROW()-2)/3+7),"")</f>
        <v>3</v>
      </c>
      <c r="S635" s="51">
        <f>IF($A635&lt;&gt;"",INDEX([1]Sizer!EW:EW,(ROW()-2)/3+7),"")</f>
        <v>0</v>
      </c>
      <c r="T635" s="51">
        <f>IF($A635&lt;&gt;"",INDEX([1]Sizer!EX:EX,(ROW()-2)/3+7),"")</f>
        <v>-1</v>
      </c>
      <c r="U635" s="51">
        <f>IF($A635&lt;&gt;"",INDEX([1]Sizer!EY:EY,(ROW()-2)/3+7),"")</f>
        <v>-0.5</v>
      </c>
      <c r="V635" s="51">
        <f>IF($A635&lt;&gt;"",INDEX([1]Sizer!EZ:EZ,(ROW()-2)/3+7),"")</f>
        <v>1.5</v>
      </c>
      <c r="W635" s="51">
        <f>IF($A635&lt;&gt;"",INDEX([1]Sizer!FA:FA,(ROW()-2)/3+7),"")</f>
        <v>0</v>
      </c>
      <c r="X635" s="51">
        <f>IF($A635&lt;&gt;"",INDEX([1]Sizer!FB:FB,(ROW()-2)/3+7),"")</f>
        <v>0</v>
      </c>
      <c r="Y635" s="51">
        <f>IF($A635&lt;&gt;"",INDEX([1]Sizer!FC:FC,(ROW()-2)/3+7),"")</f>
        <v>0</v>
      </c>
      <c r="Z635" s="51">
        <f>IF($A635&lt;&gt;"",INDEX([1]Sizer!FD:FD,(ROW()-2)/3+7),"")</f>
        <v>0</v>
      </c>
      <c r="AA635" s="52">
        <f>IF($A635&lt;&gt;"",INDEX([1]Sizer!$AB:$AB,(ROW()-2)/3+7)*'[1]Dashboard (Model)'!$U$2,"")</f>
        <v>0.05</v>
      </c>
    </row>
    <row r="636" spans="1:27" x14ac:dyDescent="0.2">
      <c r="A636" s="59"/>
      <c r="B636" s="53">
        <f>IF($A635&lt;&gt;"",INDEX([1]Sizer!B:B,(ROW()-3)/3+7),"")</f>
        <v>0</v>
      </c>
      <c r="C636" s="53">
        <f>IF($A635&lt;&gt;"",INDEX([1]Sizer!C:C,(ROW()-3)/3+7),"")</f>
        <v>1.2420011556240373E-2</v>
      </c>
      <c r="D636" s="53">
        <f>IF($A635&lt;&gt;"",INDEX([1]Sizer!D:D,(ROW()-3)/3+7),"")</f>
        <v>0.05</v>
      </c>
      <c r="E636" s="53">
        <f>IF($A635&lt;&gt;"",INDEX([1]Sizer!E:E,(ROW()-3)/3+7),"")</f>
        <v>0</v>
      </c>
      <c r="F636" s="53">
        <f>IF($A635&lt;&gt;"",INDEX([1]Sizer!F:F,(ROW()-3)/3+7),"")</f>
        <v>0</v>
      </c>
      <c r="G636" s="53">
        <f>IF($A635&lt;&gt;"",INDEX([1]Sizer!G:G,(ROW()-3)/3+7),"")</f>
        <v>-7.2475368502715283E-3</v>
      </c>
      <c r="H636" s="53">
        <f>IF($A635&lt;&gt;"",INDEX([1]Sizer!H:H,(ROW()-3)/3+7),"")</f>
        <v>0</v>
      </c>
      <c r="I636" s="53">
        <f>IF($A635&lt;&gt;"",INDEX([1]Sizer!I:I,(ROW()-3)/3+7),"")</f>
        <v>-0.05</v>
      </c>
      <c r="J636" s="53">
        <f>IF($A635&lt;&gt;"",INDEX([1]Sizer!J:J,(ROW()-3)/3+7),"")</f>
        <v>6.8622426470588242E-3</v>
      </c>
      <c r="K636" s="53">
        <f>IF($A635&lt;&gt;"",INDEX([1]Sizer!K:K,(ROW()-3)/3+7),"")</f>
        <v>0.05</v>
      </c>
      <c r="L636" s="53">
        <f>IF($A635&lt;&gt;"",INDEX([1]Sizer!L:L,(ROW()-3)/3+7),"")</f>
        <v>-2.6107165991902846E-2</v>
      </c>
      <c r="M636" s="53">
        <f>IF($A635&lt;&gt;"",INDEX([1]Sizer!M:M,(ROW()-3)/3+7),"")</f>
        <v>-7.3550346297282902E-3</v>
      </c>
      <c r="N636" s="53">
        <f>IF($A635&lt;&gt;"",INDEX([1]Sizer!N:N,(ROW()-3)/3+7),"")</f>
        <v>-2.4782225010455877E-2</v>
      </c>
      <c r="O636" s="53">
        <f>IF($A635&lt;&gt;"",INDEX([1]Sizer!O:O,(ROW()-3)/3+7),"")</f>
        <v>0</v>
      </c>
      <c r="P636" s="53">
        <f>IF($A635&lt;&gt;"",INDEX([1]Sizer!P:P,(ROW()-3)/3+7),"")</f>
        <v>1.5500536303630364E-2</v>
      </c>
      <c r="Q636" s="53">
        <f>IF($A635&lt;&gt;"",INDEX([1]Sizer!Q:Q,(ROW()-3)/3+7),"")</f>
        <v>1.7992382812500006E-2</v>
      </c>
      <c r="R636" s="53">
        <f>IF($A635&lt;&gt;"",INDEX([1]Sizer!R:R,(ROW()-3)/3+7),"")</f>
        <v>2.2359715670024226E-2</v>
      </c>
      <c r="S636" s="53">
        <f>IF($A635&lt;&gt;"",INDEX([1]Sizer!S:S,(ROW()-3)/3+7),"")</f>
        <v>0</v>
      </c>
      <c r="T636" s="53">
        <f>IF($A635&lt;&gt;"",INDEX([1]Sizer!T:T,(ROW()-3)/3+7),"")</f>
        <v>-4.3939030131826755E-2</v>
      </c>
      <c r="U636" s="53">
        <f>IF($A635&lt;&gt;"",INDEX([1]Sizer!U:U,(ROW()-3)/3+7),"")</f>
        <v>-2.0909435797665379E-2</v>
      </c>
      <c r="V636" s="53">
        <f>IF($A635&lt;&gt;"",INDEX([1]Sizer!V:V,(ROW()-3)/3+7),"")</f>
        <v>3.7366952054794525E-2</v>
      </c>
      <c r="W636" s="53">
        <f>IF($A635&lt;&gt;"",INDEX([1]Sizer!W:W,(ROW()-3)/3+7),"")</f>
        <v>0</v>
      </c>
      <c r="X636" s="53">
        <f>IF($A635&lt;&gt;"",INDEX([1]Sizer!X:X,(ROW()-3)/3+7),"")</f>
        <v>0</v>
      </c>
      <c r="Y636" s="53">
        <f>IF($A635&lt;&gt;"",INDEX([1]Sizer!Y:Y,(ROW()-3)/3+7),"")</f>
        <v>0</v>
      </c>
      <c r="Z636" s="53">
        <f>IF($A635&lt;&gt;"",INDEX([1]Sizer!Z:Z,(ROW()-3)/3+7),"")</f>
        <v>0</v>
      </c>
      <c r="AA636" s="53">
        <f>IF($A635&lt;&gt;"",SUM($B636:$Z636),"")</f>
        <v>3.2161412632397648E-2</v>
      </c>
    </row>
    <row r="637" spans="1:27" x14ac:dyDescent="0.2">
      <c r="A637" s="25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2"/>
    </row>
    <row r="638" spans="1:27" x14ac:dyDescent="0.2">
      <c r="A638" s="59">
        <f>IF(INDEX([1]Sizer!$A:$A,(ROW()-2)/3+7)&lt;&gt;"",INDEX([1]Sizer!$A:$A,(ROW()-2)/3+7),"")</f>
        <v>45552</v>
      </c>
      <c r="B638" s="51">
        <f>IF($A638&lt;&gt;"",INDEX([1]Sizer!EF:EF,(ROW()-2)/3+7),"")</f>
        <v>0</v>
      </c>
      <c r="C638" s="51">
        <f>IF($A638&lt;&gt;"",INDEX([1]Sizer!EG:EG,(ROW()-2)/3+7),"")</f>
        <v>0.5</v>
      </c>
      <c r="D638" s="51">
        <f>IF($A638&lt;&gt;"",INDEX([1]Sizer!EH:EH,(ROW()-2)/3+7),"")</f>
        <v>3</v>
      </c>
      <c r="E638" s="51">
        <f>IF($A638&lt;&gt;"",INDEX([1]Sizer!EI:EI,(ROW()-2)/3+7),"")</f>
        <v>0</v>
      </c>
      <c r="F638" s="51">
        <f>IF($A638&lt;&gt;"",INDEX([1]Sizer!EJ:EJ,(ROW()-2)/3+7),"")</f>
        <v>0</v>
      </c>
      <c r="G638" s="51">
        <f>IF($A638&lt;&gt;"",INDEX([1]Sizer!EK:EK,(ROW()-2)/3+7),"")</f>
        <v>-0.5</v>
      </c>
      <c r="H638" s="51">
        <f>IF($A638&lt;&gt;"",INDEX([1]Sizer!EL:EL,(ROW()-2)/3+7),"")</f>
        <v>0</v>
      </c>
      <c r="I638" s="51">
        <f>IF($A638&lt;&gt;"",INDEX([1]Sizer!EM:EM,(ROW()-2)/3+7),"")</f>
        <v>-2</v>
      </c>
      <c r="J638" s="51">
        <f>IF($A638&lt;&gt;"",INDEX([1]Sizer!EN:EN,(ROW()-2)/3+7),"")</f>
        <v>0.5</v>
      </c>
      <c r="K638" s="51">
        <f>IF($A638&lt;&gt;"",INDEX([1]Sizer!EO:EO,(ROW()-2)/3+7),"")</f>
        <v>1.5</v>
      </c>
      <c r="L638" s="51">
        <f>IF($A638&lt;&gt;"",INDEX([1]Sizer!EP:EP,(ROW()-2)/3+7),"")</f>
        <v>-0.5</v>
      </c>
      <c r="M638" s="51">
        <f>IF($A638&lt;&gt;"",INDEX([1]Sizer!EQ:EQ,(ROW()-2)/3+7),"")</f>
        <v>-0.5</v>
      </c>
      <c r="N638" s="51">
        <f>IF($A638&lt;&gt;"",INDEX([1]Sizer!ER:ER,(ROW()-2)/3+7),"")</f>
        <v>-0.5</v>
      </c>
      <c r="O638" s="51">
        <f>IF($A638&lt;&gt;"",INDEX([1]Sizer!ES:ES,(ROW()-2)/3+7),"")</f>
        <v>0</v>
      </c>
      <c r="P638" s="51">
        <f>IF($A638&lt;&gt;"",INDEX([1]Sizer!ET:ET,(ROW()-2)/3+7),"")</f>
        <v>1</v>
      </c>
      <c r="Q638" s="51">
        <f>IF($A638&lt;&gt;"",INDEX([1]Sizer!EU:EU,(ROW()-2)/3+7),"")</f>
        <v>0.5</v>
      </c>
      <c r="R638" s="51">
        <f>IF($A638&lt;&gt;"",INDEX([1]Sizer!EV:EV,(ROW()-2)/3+7),"")</f>
        <v>3</v>
      </c>
      <c r="S638" s="51">
        <f>IF($A638&lt;&gt;"",INDEX([1]Sizer!EW:EW,(ROW()-2)/3+7),"")</f>
        <v>0</v>
      </c>
      <c r="T638" s="51">
        <f>IF($A638&lt;&gt;"",INDEX([1]Sizer!EX:EX,(ROW()-2)/3+7),"")</f>
        <v>-0.5</v>
      </c>
      <c r="U638" s="51">
        <f>IF($A638&lt;&gt;"",INDEX([1]Sizer!EY:EY,(ROW()-2)/3+7),"")</f>
        <v>-0.5</v>
      </c>
      <c r="V638" s="51">
        <f>IF($A638&lt;&gt;"",INDEX([1]Sizer!EZ:EZ,(ROW()-2)/3+7),"")</f>
        <v>1.5</v>
      </c>
      <c r="W638" s="51">
        <f>IF($A638&lt;&gt;"",INDEX([1]Sizer!FA:FA,(ROW()-2)/3+7),"")</f>
        <v>0</v>
      </c>
      <c r="X638" s="51">
        <f>IF($A638&lt;&gt;"",INDEX([1]Sizer!FB:FB,(ROW()-2)/3+7),"")</f>
        <v>0</v>
      </c>
      <c r="Y638" s="51">
        <f>IF($A638&lt;&gt;"",INDEX([1]Sizer!FC:FC,(ROW()-2)/3+7),"")</f>
        <v>0</v>
      </c>
      <c r="Z638" s="51">
        <f>IF($A638&lt;&gt;"",INDEX([1]Sizer!FD:FD,(ROW()-2)/3+7),"")</f>
        <v>0</v>
      </c>
      <c r="AA638" s="52">
        <f>IF($A638&lt;&gt;"",INDEX([1]Sizer!$AB:$AB,(ROW()-2)/3+7)*'[1]Dashboard (Model)'!$U$2,"")</f>
        <v>0.03</v>
      </c>
    </row>
    <row r="639" spans="1:27" x14ac:dyDescent="0.2">
      <c r="A639" s="59"/>
      <c r="B639" s="53">
        <f>IF($A638&lt;&gt;"",INDEX([1]Sizer!B:B,(ROW()-3)/3+7),"")</f>
        <v>0</v>
      </c>
      <c r="C639" s="53">
        <f>IF($A638&lt;&gt;"",INDEX([1]Sizer!C:C,(ROW()-3)/3+7),"")</f>
        <v>1.2420011556240373E-2</v>
      </c>
      <c r="D639" s="53">
        <f>IF($A638&lt;&gt;"",INDEX([1]Sizer!D:D,(ROW()-3)/3+7),"")</f>
        <v>0.05</v>
      </c>
      <c r="E639" s="53">
        <f>IF($A638&lt;&gt;"",INDEX([1]Sizer!E:E,(ROW()-3)/3+7),"")</f>
        <v>0</v>
      </c>
      <c r="F639" s="53">
        <f>IF($A638&lt;&gt;"",INDEX([1]Sizer!F:F,(ROW()-3)/3+7),"")</f>
        <v>0</v>
      </c>
      <c r="G639" s="53">
        <f>IF($A638&lt;&gt;"",INDEX([1]Sizer!G:G,(ROW()-3)/3+7),"")</f>
        <v>-7.2475368502715283E-3</v>
      </c>
      <c r="H639" s="53">
        <f>IF($A638&lt;&gt;"",INDEX([1]Sizer!H:H,(ROW()-3)/3+7),"")</f>
        <v>0</v>
      </c>
      <c r="I639" s="53">
        <f>IF($A638&lt;&gt;"",INDEX([1]Sizer!I:I,(ROW()-3)/3+7),"")</f>
        <v>-0.05</v>
      </c>
      <c r="J639" s="53">
        <f>IF($A638&lt;&gt;"",INDEX([1]Sizer!J:J,(ROW()-3)/3+7),"")</f>
        <v>6.8622426470588242E-3</v>
      </c>
      <c r="K639" s="53">
        <f>IF($A638&lt;&gt;"",INDEX([1]Sizer!K:K,(ROW()-3)/3+7),"")</f>
        <v>0.05</v>
      </c>
      <c r="L639" s="53">
        <f>IF($A638&lt;&gt;"",INDEX([1]Sizer!L:L,(ROW()-3)/3+7),"")</f>
        <v>-2.6107165991902846E-2</v>
      </c>
      <c r="M639" s="53">
        <f>IF($A638&lt;&gt;"",INDEX([1]Sizer!M:M,(ROW()-3)/3+7),"")</f>
        <v>-7.3550346297282902E-3</v>
      </c>
      <c r="N639" s="53">
        <f>IF($A638&lt;&gt;"",INDEX([1]Sizer!N:N,(ROW()-3)/3+7),"")</f>
        <v>-2.4782225010455877E-2</v>
      </c>
      <c r="O639" s="53">
        <f>IF($A638&lt;&gt;"",INDEX([1]Sizer!O:O,(ROW()-3)/3+7),"")</f>
        <v>0</v>
      </c>
      <c r="P639" s="53">
        <f>IF($A638&lt;&gt;"",INDEX([1]Sizer!P:P,(ROW()-3)/3+7),"")</f>
        <v>1.5500536303630364E-2</v>
      </c>
      <c r="Q639" s="53">
        <f>IF($A638&lt;&gt;"",INDEX([1]Sizer!Q:Q,(ROW()-3)/3+7),"")</f>
        <v>1.7992382812500006E-2</v>
      </c>
      <c r="R639" s="53">
        <f>IF($A638&lt;&gt;"",INDEX([1]Sizer!R:R,(ROW()-3)/3+7),"")</f>
        <v>2.2359715670024226E-2</v>
      </c>
      <c r="S639" s="53">
        <f>IF($A638&lt;&gt;"",INDEX([1]Sizer!S:S,(ROW()-3)/3+7),"")</f>
        <v>0</v>
      </c>
      <c r="T639" s="53">
        <f>IF($A638&lt;&gt;"",INDEX([1]Sizer!T:T,(ROW()-3)/3+7),"")</f>
        <v>-1.3711479719579369E-2</v>
      </c>
      <c r="U639" s="53">
        <f>IF($A638&lt;&gt;"",INDEX([1]Sizer!U:U,(ROW()-3)/3+7),"")</f>
        <v>-2.0909435797665379E-2</v>
      </c>
      <c r="V639" s="53">
        <f>IF($A638&lt;&gt;"",INDEX([1]Sizer!V:V,(ROW()-3)/3+7),"")</f>
        <v>3.7366952054794525E-2</v>
      </c>
      <c r="W639" s="53">
        <f>IF($A638&lt;&gt;"",INDEX([1]Sizer!W:W,(ROW()-3)/3+7),"")</f>
        <v>0</v>
      </c>
      <c r="X639" s="53">
        <f>IF($A638&lt;&gt;"",INDEX([1]Sizer!X:X,(ROW()-3)/3+7),"")</f>
        <v>0</v>
      </c>
      <c r="Y639" s="53">
        <f>IF($A638&lt;&gt;"",INDEX([1]Sizer!Y:Y,(ROW()-3)/3+7),"")</f>
        <v>0</v>
      </c>
      <c r="Z639" s="53">
        <f>IF($A638&lt;&gt;"",INDEX([1]Sizer!Z:Z,(ROW()-3)/3+7),"")</f>
        <v>0</v>
      </c>
      <c r="AA639" s="53">
        <f>IF($A638&lt;&gt;"",SUM($B639:$Z639),"")</f>
        <v>6.2388963044645043E-2</v>
      </c>
    </row>
    <row r="640" spans="1:27" x14ac:dyDescent="0.2">
      <c r="A640" s="25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x14ac:dyDescent="0.2">
      <c r="A641" s="59">
        <f>IF(INDEX([1]Sizer!$A:$A,(ROW()-2)/3+7)&lt;&gt;"",INDEX([1]Sizer!$A:$A,(ROW()-2)/3+7),"")</f>
        <v>45553</v>
      </c>
      <c r="B641" s="51">
        <f>IF($A641&lt;&gt;"",INDEX([1]Sizer!EF:EF,(ROW()-2)/3+7),"")</f>
        <v>0</v>
      </c>
      <c r="C641" s="51">
        <f>IF($A641&lt;&gt;"",INDEX([1]Sizer!EG:EG,(ROW()-2)/3+7),"")</f>
        <v>0.5</v>
      </c>
      <c r="D641" s="51">
        <f>IF($A641&lt;&gt;"",INDEX([1]Sizer!EH:EH,(ROW()-2)/3+7),"")</f>
        <v>3</v>
      </c>
      <c r="E641" s="51">
        <f>IF($A641&lt;&gt;"",INDEX([1]Sizer!EI:EI,(ROW()-2)/3+7),"")</f>
        <v>0</v>
      </c>
      <c r="F641" s="51">
        <f>IF($A641&lt;&gt;"",INDEX([1]Sizer!EJ:EJ,(ROW()-2)/3+7),"")</f>
        <v>0</v>
      </c>
      <c r="G641" s="51">
        <f>IF($A641&lt;&gt;"",INDEX([1]Sizer!EK:EK,(ROW()-2)/3+7),"")</f>
        <v>-0.5</v>
      </c>
      <c r="H641" s="51">
        <f>IF($A641&lt;&gt;"",INDEX([1]Sizer!EL:EL,(ROW()-2)/3+7),"")</f>
        <v>0</v>
      </c>
      <c r="I641" s="51">
        <f>IF($A641&lt;&gt;"",INDEX([1]Sizer!EM:EM,(ROW()-2)/3+7),"")</f>
        <v>-2</v>
      </c>
      <c r="J641" s="51">
        <f>IF($A641&lt;&gt;"",INDEX([1]Sizer!EN:EN,(ROW()-2)/3+7),"")</f>
        <v>0.5</v>
      </c>
      <c r="K641" s="51">
        <f>IF($A641&lt;&gt;"",INDEX([1]Sizer!EO:EO,(ROW()-2)/3+7),"")</f>
        <v>1.5</v>
      </c>
      <c r="L641" s="51">
        <f>IF($A641&lt;&gt;"",INDEX([1]Sizer!EP:EP,(ROW()-2)/3+7),"")</f>
        <v>-0.5</v>
      </c>
      <c r="M641" s="51">
        <f>IF($A641&lt;&gt;"",INDEX([1]Sizer!EQ:EQ,(ROW()-2)/3+7),"")</f>
        <v>-0.5</v>
      </c>
      <c r="N641" s="51">
        <f>IF($A641&lt;&gt;"",INDEX([1]Sizer!ER:ER,(ROW()-2)/3+7),"")</f>
        <v>-0.5</v>
      </c>
      <c r="O641" s="51">
        <f>IF($A641&lt;&gt;"",INDEX([1]Sizer!ES:ES,(ROW()-2)/3+7),"")</f>
        <v>0</v>
      </c>
      <c r="P641" s="51">
        <f>IF($A641&lt;&gt;"",INDEX([1]Sizer!ET:ET,(ROW()-2)/3+7),"")</f>
        <v>1</v>
      </c>
      <c r="Q641" s="51">
        <f>IF($A641&lt;&gt;"",INDEX([1]Sizer!EU:EU,(ROW()-2)/3+7),"")</f>
        <v>0.5</v>
      </c>
      <c r="R641" s="51">
        <f>IF($A641&lt;&gt;"",INDEX([1]Sizer!EV:EV,(ROW()-2)/3+7),"")</f>
        <v>3</v>
      </c>
      <c r="S641" s="51">
        <f>IF($A641&lt;&gt;"",INDEX([1]Sizer!EW:EW,(ROW()-2)/3+7),"")</f>
        <v>0</v>
      </c>
      <c r="T641" s="51">
        <f>IF($A641&lt;&gt;"",INDEX([1]Sizer!EX:EX,(ROW()-2)/3+7),"")</f>
        <v>-0.5</v>
      </c>
      <c r="U641" s="51">
        <f>IF($A641&lt;&gt;"",INDEX([1]Sizer!EY:EY,(ROW()-2)/3+7),"")</f>
        <v>-0.5</v>
      </c>
      <c r="V641" s="51">
        <f>IF($A641&lt;&gt;"",INDEX([1]Sizer!EZ:EZ,(ROW()-2)/3+7),"")</f>
        <v>1.5</v>
      </c>
      <c r="W641" s="51">
        <f>IF($A641&lt;&gt;"",INDEX([1]Sizer!FA:FA,(ROW()-2)/3+7),"")</f>
        <v>0</v>
      </c>
      <c r="X641" s="51">
        <f>IF($A641&lt;&gt;"",INDEX([1]Sizer!FB:FB,(ROW()-2)/3+7),"")</f>
        <v>0</v>
      </c>
      <c r="Y641" s="51">
        <f>IF($A641&lt;&gt;"",INDEX([1]Sizer!FC:FC,(ROW()-2)/3+7),"")</f>
        <v>0</v>
      </c>
      <c r="Z641" s="51">
        <f>IF($A641&lt;&gt;"",INDEX([1]Sizer!FD:FD,(ROW()-2)/3+7),"")</f>
        <v>0</v>
      </c>
      <c r="AA641" s="52">
        <f>IF($A641&lt;&gt;"",INDEX([1]Sizer!$AB:$AB,(ROW()-2)/3+7)*'[1]Dashboard (Model)'!$U$2,"")</f>
        <v>0.03</v>
      </c>
    </row>
    <row r="642" spans="1:27" x14ac:dyDescent="0.2">
      <c r="A642" s="59"/>
      <c r="B642" s="53">
        <f>IF($A641&lt;&gt;"",INDEX([1]Sizer!B:B,(ROW()-3)/3+7),"")</f>
        <v>0</v>
      </c>
      <c r="C642" s="53">
        <f>IF($A641&lt;&gt;"",INDEX([1]Sizer!C:C,(ROW()-3)/3+7),"")</f>
        <v>1.2420011556240373E-2</v>
      </c>
      <c r="D642" s="53">
        <f>IF($A641&lt;&gt;"",INDEX([1]Sizer!D:D,(ROW()-3)/3+7),"")</f>
        <v>0.05</v>
      </c>
      <c r="E642" s="53">
        <f>IF($A641&lt;&gt;"",INDEX([1]Sizer!E:E,(ROW()-3)/3+7),"")</f>
        <v>0</v>
      </c>
      <c r="F642" s="53">
        <f>IF($A641&lt;&gt;"",INDEX([1]Sizer!F:F,(ROW()-3)/3+7),"")</f>
        <v>0</v>
      </c>
      <c r="G642" s="53">
        <f>IF($A641&lt;&gt;"",INDEX([1]Sizer!G:G,(ROW()-3)/3+7),"")</f>
        <v>-7.2475368502715283E-3</v>
      </c>
      <c r="H642" s="53">
        <f>IF($A641&lt;&gt;"",INDEX([1]Sizer!H:H,(ROW()-3)/3+7),"")</f>
        <v>0</v>
      </c>
      <c r="I642" s="53">
        <f>IF($A641&lt;&gt;"",INDEX([1]Sizer!I:I,(ROW()-3)/3+7),"")</f>
        <v>-0.05</v>
      </c>
      <c r="J642" s="53">
        <f>IF($A641&lt;&gt;"",INDEX([1]Sizer!J:J,(ROW()-3)/3+7),"")</f>
        <v>6.8622426470588242E-3</v>
      </c>
      <c r="K642" s="53">
        <f>IF($A641&lt;&gt;"",INDEX([1]Sizer!K:K,(ROW()-3)/3+7),"")</f>
        <v>0.05</v>
      </c>
      <c r="L642" s="53">
        <f>IF($A641&lt;&gt;"",INDEX([1]Sizer!L:L,(ROW()-3)/3+7),"")</f>
        <v>-2.6107165991902846E-2</v>
      </c>
      <c r="M642" s="53">
        <f>IF($A641&lt;&gt;"",INDEX([1]Sizer!M:M,(ROW()-3)/3+7),"")</f>
        <v>-7.3550346297282902E-3</v>
      </c>
      <c r="N642" s="53">
        <f>IF($A641&lt;&gt;"",INDEX([1]Sizer!N:N,(ROW()-3)/3+7),"")</f>
        <v>-2.4782225010455877E-2</v>
      </c>
      <c r="O642" s="53">
        <f>IF($A641&lt;&gt;"",INDEX([1]Sizer!O:O,(ROW()-3)/3+7),"")</f>
        <v>0</v>
      </c>
      <c r="P642" s="53">
        <f>IF($A641&lt;&gt;"",INDEX([1]Sizer!P:P,(ROW()-3)/3+7),"")</f>
        <v>1.5500536303630364E-2</v>
      </c>
      <c r="Q642" s="53">
        <f>IF($A641&lt;&gt;"",INDEX([1]Sizer!Q:Q,(ROW()-3)/3+7),"")</f>
        <v>1.7992382812500006E-2</v>
      </c>
      <c r="R642" s="53">
        <f>IF($A641&lt;&gt;"",INDEX([1]Sizer!R:R,(ROW()-3)/3+7),"")</f>
        <v>2.2359715670024226E-2</v>
      </c>
      <c r="S642" s="53">
        <f>IF($A641&lt;&gt;"",INDEX([1]Sizer!S:S,(ROW()-3)/3+7),"")</f>
        <v>0</v>
      </c>
      <c r="T642" s="53">
        <f>IF($A641&lt;&gt;"",INDEX([1]Sizer!T:T,(ROW()-3)/3+7),"")</f>
        <v>-1.3711479719579369E-2</v>
      </c>
      <c r="U642" s="53">
        <f>IF($A641&lt;&gt;"",INDEX([1]Sizer!U:U,(ROW()-3)/3+7),"")</f>
        <v>-2.0909435797665379E-2</v>
      </c>
      <c r="V642" s="53">
        <f>IF($A641&lt;&gt;"",INDEX([1]Sizer!V:V,(ROW()-3)/3+7),"")</f>
        <v>3.7366952054794525E-2</v>
      </c>
      <c r="W642" s="53">
        <f>IF($A641&lt;&gt;"",INDEX([1]Sizer!W:W,(ROW()-3)/3+7),"")</f>
        <v>0</v>
      </c>
      <c r="X642" s="53">
        <f>IF($A641&lt;&gt;"",INDEX([1]Sizer!X:X,(ROW()-3)/3+7),"")</f>
        <v>0</v>
      </c>
      <c r="Y642" s="53">
        <f>IF($A641&lt;&gt;"",INDEX([1]Sizer!Y:Y,(ROW()-3)/3+7),"")</f>
        <v>0</v>
      </c>
      <c r="Z642" s="53">
        <f>IF($A641&lt;&gt;"",INDEX([1]Sizer!Z:Z,(ROW()-3)/3+7),"")</f>
        <v>0</v>
      </c>
      <c r="AA642" s="53">
        <f>IF($A641&lt;&gt;"",SUM($B642:$Z642),"")</f>
        <v>6.2388963044645043E-2</v>
      </c>
    </row>
    <row r="643" spans="1:27" x14ac:dyDescent="0.2">
      <c r="A643" s="25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2"/>
    </row>
    <row r="644" spans="1:27" x14ac:dyDescent="0.2">
      <c r="A644" s="59">
        <f>IF(INDEX([1]Sizer!$A:$A,(ROW()-2)/3+7)&lt;&gt;"",INDEX([1]Sizer!$A:$A,(ROW()-2)/3+7),"")</f>
        <v>45554</v>
      </c>
      <c r="B644" s="51">
        <f>IF($A644&lt;&gt;"",INDEX([1]Sizer!EF:EF,(ROW()-2)/3+7),"")</f>
        <v>0</v>
      </c>
      <c r="C644" s="51">
        <f>IF($A644&lt;&gt;"",INDEX([1]Sizer!EG:EG,(ROW()-2)/3+7),"")</f>
        <v>0.5</v>
      </c>
      <c r="D644" s="51">
        <f>IF($A644&lt;&gt;"",INDEX([1]Sizer!EH:EH,(ROW()-2)/3+7),"")</f>
        <v>2.5</v>
      </c>
      <c r="E644" s="51">
        <f>IF($A644&lt;&gt;"",INDEX([1]Sizer!EI:EI,(ROW()-2)/3+7),"")</f>
        <v>0</v>
      </c>
      <c r="F644" s="51">
        <f>IF($A644&lt;&gt;"",INDEX([1]Sizer!EJ:EJ,(ROW()-2)/3+7),"")</f>
        <v>0</v>
      </c>
      <c r="G644" s="51">
        <f>IF($A644&lt;&gt;"",INDEX([1]Sizer!EK:EK,(ROW()-2)/3+7),"")</f>
        <v>-0.5</v>
      </c>
      <c r="H644" s="51">
        <f>IF($A644&lt;&gt;"",INDEX([1]Sizer!EL:EL,(ROW()-2)/3+7),"")</f>
        <v>0</v>
      </c>
      <c r="I644" s="51">
        <f>IF($A644&lt;&gt;"",INDEX([1]Sizer!EM:EM,(ROW()-2)/3+7),"")</f>
        <v>-2</v>
      </c>
      <c r="J644" s="51">
        <f>IF($A644&lt;&gt;"",INDEX([1]Sizer!EN:EN,(ROW()-2)/3+7),"")</f>
        <v>0.5</v>
      </c>
      <c r="K644" s="51">
        <f>IF($A644&lt;&gt;"",INDEX([1]Sizer!EO:EO,(ROW()-2)/3+7),"")</f>
        <v>1</v>
      </c>
      <c r="L644" s="51">
        <f>IF($A644&lt;&gt;"",INDEX([1]Sizer!EP:EP,(ROW()-2)/3+7),"")</f>
        <v>-0.5</v>
      </c>
      <c r="M644" s="51">
        <f>IF($A644&lt;&gt;"",INDEX([1]Sizer!EQ:EQ,(ROW()-2)/3+7),"")</f>
        <v>-0.5</v>
      </c>
      <c r="N644" s="51">
        <f>IF($A644&lt;&gt;"",INDEX([1]Sizer!ER:ER,(ROW()-2)/3+7),"")</f>
        <v>-0.5</v>
      </c>
      <c r="O644" s="51">
        <f>IF($A644&lt;&gt;"",INDEX([1]Sizer!ES:ES,(ROW()-2)/3+7),"")</f>
        <v>0</v>
      </c>
      <c r="P644" s="51">
        <f>IF($A644&lt;&gt;"",INDEX([1]Sizer!ET:ET,(ROW()-2)/3+7),"")</f>
        <v>1</v>
      </c>
      <c r="Q644" s="51">
        <f>IF($A644&lt;&gt;"",INDEX([1]Sizer!EU:EU,(ROW()-2)/3+7),"")</f>
        <v>0</v>
      </c>
      <c r="R644" s="51">
        <f>IF($A644&lt;&gt;"",INDEX([1]Sizer!EV:EV,(ROW()-2)/3+7),"")</f>
        <v>3</v>
      </c>
      <c r="S644" s="51">
        <f>IF($A644&lt;&gt;"",INDEX([1]Sizer!EW:EW,(ROW()-2)/3+7),"")</f>
        <v>0</v>
      </c>
      <c r="T644" s="51">
        <f>IF($A644&lt;&gt;"",INDEX([1]Sizer!EX:EX,(ROW()-2)/3+7),"")</f>
        <v>-0.5</v>
      </c>
      <c r="U644" s="51">
        <f>IF($A644&lt;&gt;"",INDEX([1]Sizer!EY:EY,(ROW()-2)/3+7),"")</f>
        <v>1</v>
      </c>
      <c r="V644" s="51">
        <f>IF($A644&lt;&gt;"",INDEX([1]Sizer!EZ:EZ,(ROW()-2)/3+7),"")</f>
        <v>2</v>
      </c>
      <c r="W644" s="51">
        <f>IF($A644&lt;&gt;"",INDEX([1]Sizer!FA:FA,(ROW()-2)/3+7),"")</f>
        <v>0</v>
      </c>
      <c r="X644" s="51">
        <f>IF($A644&lt;&gt;"",INDEX([1]Sizer!FB:FB,(ROW()-2)/3+7),"")</f>
        <v>0</v>
      </c>
      <c r="Y644" s="51">
        <f>IF($A644&lt;&gt;"",INDEX([1]Sizer!FC:FC,(ROW()-2)/3+7),"")</f>
        <v>0</v>
      </c>
      <c r="Z644" s="51">
        <f>IF($A644&lt;&gt;"",INDEX([1]Sizer!FD:FD,(ROW()-2)/3+7),"")</f>
        <v>0</v>
      </c>
      <c r="AA644" s="52">
        <f>IF($A644&lt;&gt;"",INDEX([1]Sizer!$AB:$AB,(ROW()-2)/3+7)*'[1]Dashboard (Model)'!$U$2,"")</f>
        <v>0.05</v>
      </c>
    </row>
    <row r="645" spans="1:27" x14ac:dyDescent="0.2">
      <c r="A645" s="59"/>
      <c r="B645" s="53">
        <f>IF($A644&lt;&gt;"",INDEX([1]Sizer!B:B,(ROW()-3)/3+7),"")</f>
        <v>0</v>
      </c>
      <c r="C645" s="53">
        <f>IF($A644&lt;&gt;"",INDEX([1]Sizer!C:C,(ROW()-3)/3+7),"")</f>
        <v>1.2420011556240373E-2</v>
      </c>
      <c r="D645" s="53">
        <f>IF($A644&lt;&gt;"",INDEX([1]Sizer!D:D,(ROW()-3)/3+7),"")</f>
        <v>0.05</v>
      </c>
      <c r="E645" s="53">
        <f>IF($A644&lt;&gt;"",INDEX([1]Sizer!E:E,(ROW()-3)/3+7),"")</f>
        <v>0</v>
      </c>
      <c r="F645" s="53">
        <f>IF($A644&lt;&gt;"",INDEX([1]Sizer!F:F,(ROW()-3)/3+7),"")</f>
        <v>0</v>
      </c>
      <c r="G645" s="53">
        <f>IF($A644&lt;&gt;"",INDEX([1]Sizer!G:G,(ROW()-3)/3+7),"")</f>
        <v>-7.2475368502715283E-3</v>
      </c>
      <c r="H645" s="53">
        <f>IF($A644&lt;&gt;"",INDEX([1]Sizer!H:H,(ROW()-3)/3+7),"")</f>
        <v>0</v>
      </c>
      <c r="I645" s="53">
        <f>IF($A644&lt;&gt;"",INDEX([1]Sizer!I:I,(ROW()-3)/3+7),"")</f>
        <v>-0.05</v>
      </c>
      <c r="J645" s="53">
        <f>IF($A644&lt;&gt;"",INDEX([1]Sizer!J:J,(ROW()-3)/3+7),"")</f>
        <v>6.8622426470588242E-3</v>
      </c>
      <c r="K645" s="53">
        <f>IF($A644&lt;&gt;"",INDEX([1]Sizer!K:K,(ROW()-3)/3+7),"")</f>
        <v>4.9671059857221297E-2</v>
      </c>
      <c r="L645" s="53">
        <f>IF($A644&lt;&gt;"",INDEX([1]Sizer!L:L,(ROW()-3)/3+7),"")</f>
        <v>-2.6107165991902846E-2</v>
      </c>
      <c r="M645" s="53">
        <f>IF($A644&lt;&gt;"",INDEX([1]Sizer!M:M,(ROW()-3)/3+7),"")</f>
        <v>-7.3550346297282902E-3</v>
      </c>
      <c r="N645" s="53">
        <f>IF($A644&lt;&gt;"",INDEX([1]Sizer!N:N,(ROW()-3)/3+7),"")</f>
        <v>-2.4782225010455877E-2</v>
      </c>
      <c r="O645" s="53">
        <f>IF($A644&lt;&gt;"",INDEX([1]Sizer!O:O,(ROW()-3)/3+7),"")</f>
        <v>0</v>
      </c>
      <c r="P645" s="53">
        <f>IF($A644&lt;&gt;"",INDEX([1]Sizer!P:P,(ROW()-3)/3+7),"")</f>
        <v>1.5500536303630364E-2</v>
      </c>
      <c r="Q645" s="53">
        <f>IF($A644&lt;&gt;"",INDEX([1]Sizer!Q:Q,(ROW()-3)/3+7),"")</f>
        <v>0</v>
      </c>
      <c r="R645" s="53">
        <f>IF($A644&lt;&gt;"",INDEX([1]Sizer!R:R,(ROW()-3)/3+7),"")</f>
        <v>2.2359715670024226E-2</v>
      </c>
      <c r="S645" s="53">
        <f>IF($A644&lt;&gt;"",INDEX([1]Sizer!S:S,(ROW()-3)/3+7),"")</f>
        <v>0</v>
      </c>
      <c r="T645" s="53">
        <f>IF($A644&lt;&gt;"",INDEX([1]Sizer!T:T,(ROW()-3)/3+7),"")</f>
        <v>-1.3711479719579369E-2</v>
      </c>
      <c r="U645" s="53">
        <f>IF($A644&lt;&gt;"",INDEX([1]Sizer!U:U,(ROW()-3)/3+7),"")</f>
        <v>2.8751112523839797E-2</v>
      </c>
      <c r="V645" s="53">
        <f>IF($A644&lt;&gt;"",INDEX([1]Sizer!V:V,(ROW()-3)/3+7),"")</f>
        <v>4.9892989133432618E-2</v>
      </c>
      <c r="W645" s="53">
        <f>IF($A644&lt;&gt;"",INDEX([1]Sizer!W:W,(ROW()-3)/3+7),"")</f>
        <v>0</v>
      </c>
      <c r="X645" s="53">
        <f>IF($A644&lt;&gt;"",INDEX([1]Sizer!X:X,(ROW()-3)/3+7),"")</f>
        <v>0</v>
      </c>
      <c r="Y645" s="53">
        <f>IF($A644&lt;&gt;"",INDEX([1]Sizer!Y:Y,(ROW()-3)/3+7),"")</f>
        <v>0</v>
      </c>
      <c r="Z645" s="53">
        <f>IF($A644&lt;&gt;"",INDEX([1]Sizer!Z:Z,(ROW()-3)/3+7),"")</f>
        <v>0</v>
      </c>
      <c r="AA645" s="53">
        <f>IF($A644&lt;&gt;"",SUM($B645:$Z645),"")</f>
        <v>0.10625422548950961</v>
      </c>
    </row>
    <row r="646" spans="1:27" x14ac:dyDescent="0.2">
      <c r="A646" s="25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x14ac:dyDescent="0.2">
      <c r="A647" s="59">
        <f>IF(INDEX([1]Sizer!$A:$A,(ROW()-2)/3+7)&lt;&gt;"",INDEX([1]Sizer!$A:$A,(ROW()-2)/3+7),"")</f>
        <v>45555</v>
      </c>
      <c r="B647" s="51">
        <f>IF($A647&lt;&gt;"",INDEX([1]Sizer!EF:EF,(ROW()-2)/3+7),"")</f>
        <v>1</v>
      </c>
      <c r="C647" s="51">
        <f>IF($A647&lt;&gt;"",INDEX([1]Sizer!EG:EG,(ROW()-2)/3+7),"")</f>
        <v>0.5</v>
      </c>
      <c r="D647" s="51">
        <f>IF($A647&lt;&gt;"",INDEX([1]Sizer!EH:EH,(ROW()-2)/3+7),"")</f>
        <v>2.5</v>
      </c>
      <c r="E647" s="51">
        <f>IF($A647&lt;&gt;"",INDEX([1]Sizer!EI:EI,(ROW()-2)/3+7),"")</f>
        <v>0</v>
      </c>
      <c r="F647" s="51">
        <f>IF($A647&lt;&gt;"",INDEX([1]Sizer!EJ:EJ,(ROW()-2)/3+7),"")</f>
        <v>0</v>
      </c>
      <c r="G647" s="51">
        <f>IF($A647&lt;&gt;"",INDEX([1]Sizer!EK:EK,(ROW()-2)/3+7),"")</f>
        <v>-0.5</v>
      </c>
      <c r="H647" s="51">
        <f>IF($A647&lt;&gt;"",INDEX([1]Sizer!EL:EL,(ROW()-2)/3+7),"")</f>
        <v>0</v>
      </c>
      <c r="I647" s="51">
        <f>IF($A647&lt;&gt;"",INDEX([1]Sizer!EM:EM,(ROW()-2)/3+7),"")</f>
        <v>-2</v>
      </c>
      <c r="J647" s="51">
        <f>IF($A647&lt;&gt;"",INDEX([1]Sizer!EN:EN,(ROW()-2)/3+7),"")</f>
        <v>0</v>
      </c>
      <c r="K647" s="51">
        <f>IF($A647&lt;&gt;"",INDEX([1]Sizer!EO:EO,(ROW()-2)/3+7),"")</f>
        <v>1</v>
      </c>
      <c r="L647" s="51">
        <f>IF($A647&lt;&gt;"",INDEX([1]Sizer!EP:EP,(ROW()-2)/3+7),"")</f>
        <v>-0.5</v>
      </c>
      <c r="M647" s="51">
        <f>IF($A647&lt;&gt;"",INDEX([1]Sizer!EQ:EQ,(ROW()-2)/3+7),"")</f>
        <v>-0.5</v>
      </c>
      <c r="N647" s="51">
        <f>IF($A647&lt;&gt;"",INDEX([1]Sizer!ER:ER,(ROW()-2)/3+7),"")</f>
        <v>-0.5</v>
      </c>
      <c r="O647" s="51">
        <f>IF($A647&lt;&gt;"",INDEX([1]Sizer!ES:ES,(ROW()-2)/3+7),"")</f>
        <v>0</v>
      </c>
      <c r="P647" s="51">
        <f>IF($A647&lt;&gt;"",INDEX([1]Sizer!ET:ET,(ROW()-2)/3+7),"")</f>
        <v>1</v>
      </c>
      <c r="Q647" s="51">
        <f>IF($A647&lt;&gt;"",INDEX([1]Sizer!EU:EU,(ROW()-2)/3+7),"")</f>
        <v>0</v>
      </c>
      <c r="R647" s="51">
        <f>IF($A647&lt;&gt;"",INDEX([1]Sizer!EV:EV,(ROW()-2)/3+7),"")</f>
        <v>3</v>
      </c>
      <c r="S647" s="51">
        <f>IF($A647&lt;&gt;"",INDEX([1]Sizer!EW:EW,(ROW()-2)/3+7),"")</f>
        <v>0</v>
      </c>
      <c r="T647" s="51">
        <f>IF($A647&lt;&gt;"",INDEX([1]Sizer!EX:EX,(ROW()-2)/3+7),"")</f>
        <v>-0.5</v>
      </c>
      <c r="U647" s="51">
        <f>IF($A647&lt;&gt;"",INDEX([1]Sizer!EY:EY,(ROW()-2)/3+7),"")</f>
        <v>1</v>
      </c>
      <c r="V647" s="51">
        <f>IF($A647&lt;&gt;"",INDEX([1]Sizer!EZ:EZ,(ROW()-2)/3+7),"")</f>
        <v>2</v>
      </c>
      <c r="W647" s="51">
        <f>IF($A647&lt;&gt;"",INDEX([1]Sizer!FA:FA,(ROW()-2)/3+7),"")</f>
        <v>0</v>
      </c>
      <c r="X647" s="51">
        <f>IF($A647&lt;&gt;"",INDEX([1]Sizer!FB:FB,(ROW()-2)/3+7),"")</f>
        <v>0</v>
      </c>
      <c r="Y647" s="51">
        <f>IF($A647&lt;&gt;"",INDEX([1]Sizer!FC:FC,(ROW()-2)/3+7),"")</f>
        <v>0</v>
      </c>
      <c r="Z647" s="51">
        <f>IF($A647&lt;&gt;"",INDEX([1]Sizer!FD:FD,(ROW()-2)/3+7),"")</f>
        <v>0</v>
      </c>
      <c r="AA647" s="52">
        <f>IF($A647&lt;&gt;"",INDEX([1]Sizer!$AB:$AB,(ROW()-2)/3+7)*'[1]Dashboard (Model)'!$U$2,"")</f>
        <v>0.03</v>
      </c>
    </row>
    <row r="648" spans="1:27" x14ac:dyDescent="0.2">
      <c r="A648" s="59"/>
      <c r="B648" s="53">
        <f>IF($A647&lt;&gt;"",INDEX([1]Sizer!B:B,(ROW()-3)/3+7),"")</f>
        <v>9.6256613756613759E-3</v>
      </c>
      <c r="C648" s="53">
        <f>IF($A647&lt;&gt;"",INDEX([1]Sizer!C:C,(ROW()-3)/3+7),"")</f>
        <v>1.2420011556240373E-2</v>
      </c>
      <c r="D648" s="53">
        <f>IF($A647&lt;&gt;"",INDEX([1]Sizer!D:D,(ROW()-3)/3+7),"")</f>
        <v>0.05</v>
      </c>
      <c r="E648" s="53">
        <f>IF($A647&lt;&gt;"",INDEX([1]Sizer!E:E,(ROW()-3)/3+7),"")</f>
        <v>0</v>
      </c>
      <c r="F648" s="53">
        <f>IF($A647&lt;&gt;"",INDEX([1]Sizer!F:F,(ROW()-3)/3+7),"")</f>
        <v>0</v>
      </c>
      <c r="G648" s="53">
        <f>IF($A647&lt;&gt;"",INDEX([1]Sizer!G:G,(ROW()-3)/3+7),"")</f>
        <v>-7.2475368502715283E-3</v>
      </c>
      <c r="H648" s="53">
        <f>IF($A647&lt;&gt;"",INDEX([1]Sizer!H:H,(ROW()-3)/3+7),"")</f>
        <v>0</v>
      </c>
      <c r="I648" s="53">
        <f>IF($A647&lt;&gt;"",INDEX([1]Sizer!I:I,(ROW()-3)/3+7),"")</f>
        <v>-0.05</v>
      </c>
      <c r="J648" s="53">
        <f>IF($A647&lt;&gt;"",INDEX([1]Sizer!J:J,(ROW()-3)/3+7),"")</f>
        <v>0</v>
      </c>
      <c r="K648" s="53">
        <f>IF($A647&lt;&gt;"",INDEX([1]Sizer!K:K,(ROW()-3)/3+7),"")</f>
        <v>4.9671059857221297E-2</v>
      </c>
      <c r="L648" s="53">
        <f>IF($A647&lt;&gt;"",INDEX([1]Sizer!L:L,(ROW()-3)/3+7),"")</f>
        <v>-2.6107165991902846E-2</v>
      </c>
      <c r="M648" s="53">
        <f>IF($A647&lt;&gt;"",INDEX([1]Sizer!M:M,(ROW()-3)/3+7),"")</f>
        <v>-7.3550346297282902E-3</v>
      </c>
      <c r="N648" s="53">
        <f>IF($A647&lt;&gt;"",INDEX([1]Sizer!N:N,(ROW()-3)/3+7),"")</f>
        <v>-2.4782225010455877E-2</v>
      </c>
      <c r="O648" s="53">
        <f>IF($A647&lt;&gt;"",INDEX([1]Sizer!O:O,(ROW()-3)/3+7),"")</f>
        <v>0</v>
      </c>
      <c r="P648" s="53">
        <f>IF($A647&lt;&gt;"",INDEX([1]Sizer!P:P,(ROW()-3)/3+7),"")</f>
        <v>1.5500536303630364E-2</v>
      </c>
      <c r="Q648" s="53">
        <f>IF($A647&lt;&gt;"",INDEX([1]Sizer!Q:Q,(ROW()-3)/3+7),"")</f>
        <v>0</v>
      </c>
      <c r="R648" s="53">
        <f>IF($A647&lt;&gt;"",INDEX([1]Sizer!R:R,(ROW()-3)/3+7),"")</f>
        <v>2.2359715670024226E-2</v>
      </c>
      <c r="S648" s="53">
        <f>IF($A647&lt;&gt;"",INDEX([1]Sizer!S:S,(ROW()-3)/3+7),"")</f>
        <v>0</v>
      </c>
      <c r="T648" s="53">
        <f>IF($A647&lt;&gt;"",INDEX([1]Sizer!T:T,(ROW()-3)/3+7),"")</f>
        <v>-1.3711479719579369E-2</v>
      </c>
      <c r="U648" s="53">
        <f>IF($A647&lt;&gt;"",INDEX([1]Sizer!U:U,(ROW()-3)/3+7),"")</f>
        <v>2.8751112523839797E-2</v>
      </c>
      <c r="V648" s="53">
        <f>IF($A647&lt;&gt;"",INDEX([1]Sizer!V:V,(ROW()-3)/3+7),"")</f>
        <v>4.9892989133432618E-2</v>
      </c>
      <c r="W648" s="53">
        <f>IF($A647&lt;&gt;"",INDEX([1]Sizer!W:W,(ROW()-3)/3+7),"")</f>
        <v>0</v>
      </c>
      <c r="X648" s="53">
        <f>IF($A647&lt;&gt;"",INDEX([1]Sizer!X:X,(ROW()-3)/3+7),"")</f>
        <v>0</v>
      </c>
      <c r="Y648" s="53">
        <f>IF($A647&lt;&gt;"",INDEX([1]Sizer!Y:Y,(ROW()-3)/3+7),"")</f>
        <v>0</v>
      </c>
      <c r="Z648" s="53">
        <f>IF($A647&lt;&gt;"",INDEX([1]Sizer!Z:Z,(ROW()-3)/3+7),"")</f>
        <v>0</v>
      </c>
      <c r="AA648" s="53">
        <f>IF($A647&lt;&gt;"",SUM($B648:$Z648),"")</f>
        <v>0.10901764421811214</v>
      </c>
    </row>
    <row r="649" spans="1:27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</row>
    <row r="650" spans="1:27" x14ac:dyDescent="0.2">
      <c r="A650" s="59">
        <f>IF(INDEX([1]Sizer!$A:$A,(ROW()-2)/3+7)&lt;&gt;"",INDEX([1]Sizer!$A:$A,(ROW()-2)/3+7),"")</f>
        <v>45558</v>
      </c>
      <c r="B650" s="51">
        <f>IF($A650&lt;&gt;"",INDEX([1]Sizer!EF:EF,(ROW()-2)/3+7),"")</f>
        <v>0.5</v>
      </c>
      <c r="C650" s="51">
        <f>IF($A650&lt;&gt;"",INDEX([1]Sizer!EG:EG,(ROW()-2)/3+7),"")</f>
        <v>1.5</v>
      </c>
      <c r="D650" s="51">
        <f>IF($A650&lt;&gt;"",INDEX([1]Sizer!EH:EH,(ROW()-2)/3+7),"")</f>
        <v>2.5</v>
      </c>
      <c r="E650" s="51">
        <f>IF($A650&lt;&gt;"",INDEX([1]Sizer!EI:EI,(ROW()-2)/3+7),"")</f>
        <v>0</v>
      </c>
      <c r="F650" s="51">
        <f>IF($A650&lt;&gt;"",INDEX([1]Sizer!EJ:EJ,(ROW()-2)/3+7),"")</f>
        <v>0</v>
      </c>
      <c r="G650" s="51">
        <f>IF($A650&lt;&gt;"",INDEX([1]Sizer!EK:EK,(ROW()-2)/3+7),"")</f>
        <v>-0.5</v>
      </c>
      <c r="H650" s="51">
        <f>IF($A650&lt;&gt;"",INDEX([1]Sizer!EL:EL,(ROW()-2)/3+7),"")</f>
        <v>0</v>
      </c>
      <c r="I650" s="51">
        <f>IF($A650&lt;&gt;"",INDEX([1]Sizer!EM:EM,(ROW()-2)/3+7),"")</f>
        <v>-2</v>
      </c>
      <c r="J650" s="51">
        <f>IF($A650&lt;&gt;"",INDEX([1]Sizer!EN:EN,(ROW()-2)/3+7),"")</f>
        <v>0</v>
      </c>
      <c r="K650" s="51">
        <f>IF($A650&lt;&gt;"",INDEX([1]Sizer!EO:EO,(ROW()-2)/3+7),"")</f>
        <v>1.5</v>
      </c>
      <c r="L650" s="51">
        <f>IF($A650&lt;&gt;"",INDEX([1]Sizer!EP:EP,(ROW()-2)/3+7),"")</f>
        <v>-0.5</v>
      </c>
      <c r="M650" s="51">
        <f>IF($A650&lt;&gt;"",INDEX([1]Sizer!EQ:EQ,(ROW()-2)/3+7),"")</f>
        <v>-0.5</v>
      </c>
      <c r="N650" s="51">
        <f>IF($A650&lt;&gt;"",INDEX([1]Sizer!ER:ER,(ROW()-2)/3+7),"")</f>
        <v>-0.5</v>
      </c>
      <c r="O650" s="51">
        <f>IF($A650&lt;&gt;"",INDEX([1]Sizer!ES:ES,(ROW()-2)/3+7),"")</f>
        <v>0</v>
      </c>
      <c r="P650" s="51">
        <f>IF($A650&lt;&gt;"",INDEX([1]Sizer!ET:ET,(ROW()-2)/3+7),"")</f>
        <v>1</v>
      </c>
      <c r="Q650" s="51">
        <f>IF($A650&lt;&gt;"",INDEX([1]Sizer!EU:EU,(ROW()-2)/3+7),"")</f>
        <v>0</v>
      </c>
      <c r="R650" s="51">
        <f>IF($A650&lt;&gt;"",INDEX([1]Sizer!EV:EV,(ROW()-2)/3+7),"")</f>
        <v>3</v>
      </c>
      <c r="S650" s="51">
        <f>IF($A650&lt;&gt;"",INDEX([1]Sizer!EW:EW,(ROW()-2)/3+7),"")</f>
        <v>0</v>
      </c>
      <c r="T650" s="51">
        <f>IF($A650&lt;&gt;"",INDEX([1]Sizer!EX:EX,(ROW()-2)/3+7),"")</f>
        <v>-0.5</v>
      </c>
      <c r="U650" s="51">
        <f>IF($A650&lt;&gt;"",INDEX([1]Sizer!EY:EY,(ROW()-2)/3+7),"")</f>
        <v>1</v>
      </c>
      <c r="V650" s="51">
        <f>IF($A650&lt;&gt;"",INDEX([1]Sizer!EZ:EZ,(ROW()-2)/3+7),"")</f>
        <v>2</v>
      </c>
      <c r="W650" s="51">
        <f>IF($A650&lt;&gt;"",INDEX([1]Sizer!FA:FA,(ROW()-2)/3+7),"")</f>
        <v>0</v>
      </c>
      <c r="X650" s="51">
        <f>IF($A650&lt;&gt;"",INDEX([1]Sizer!FB:FB,(ROW()-2)/3+7),"")</f>
        <v>0</v>
      </c>
      <c r="Y650" s="51">
        <f>IF($A650&lt;&gt;"",INDEX([1]Sizer!FC:FC,(ROW()-2)/3+7),"")</f>
        <v>0</v>
      </c>
      <c r="Z650" s="51">
        <f>IF($A650&lt;&gt;"",INDEX([1]Sizer!FD:FD,(ROW()-2)/3+7),"")</f>
        <v>0</v>
      </c>
      <c r="AA650" s="52">
        <f>IF($A650&lt;&gt;"",INDEX([1]Sizer!$AB:$AB,(ROW()-2)/3+7)*'[1]Dashboard (Model)'!$U$2,"")</f>
        <v>0.03</v>
      </c>
    </row>
    <row r="651" spans="1:27" x14ac:dyDescent="0.2">
      <c r="A651" s="59"/>
      <c r="B651" s="53">
        <f>IF($A650&lt;&gt;"",INDEX([1]Sizer!B:B,(ROW()-3)/3+7),"")</f>
        <v>4.6544163223140493E-3</v>
      </c>
      <c r="C651" s="53">
        <f>IF($A650&lt;&gt;"",INDEX([1]Sizer!C:C,(ROW()-3)/3+7),"")</f>
        <v>1.553612068965517E-2</v>
      </c>
      <c r="D651" s="53">
        <f>IF($A650&lt;&gt;"",INDEX([1]Sizer!D:D,(ROW()-3)/3+7),"")</f>
        <v>0.05</v>
      </c>
      <c r="E651" s="53">
        <f>IF($A650&lt;&gt;"",INDEX([1]Sizer!E:E,(ROW()-3)/3+7),"")</f>
        <v>0</v>
      </c>
      <c r="F651" s="53">
        <f>IF($A650&lt;&gt;"",INDEX([1]Sizer!F:F,(ROW()-3)/3+7),"")</f>
        <v>0</v>
      </c>
      <c r="G651" s="53">
        <f>IF($A650&lt;&gt;"",INDEX([1]Sizer!G:G,(ROW()-3)/3+7),"")</f>
        <v>-7.2475368502715283E-3</v>
      </c>
      <c r="H651" s="53">
        <f>IF($A650&lt;&gt;"",INDEX([1]Sizer!H:H,(ROW()-3)/3+7),"")</f>
        <v>0</v>
      </c>
      <c r="I651" s="53">
        <f>IF($A650&lt;&gt;"",INDEX([1]Sizer!I:I,(ROW()-3)/3+7),"")</f>
        <v>-0.05</v>
      </c>
      <c r="J651" s="53">
        <f>IF($A650&lt;&gt;"",INDEX([1]Sizer!J:J,(ROW()-3)/3+7),"")</f>
        <v>0</v>
      </c>
      <c r="K651" s="53">
        <f>IF($A650&lt;&gt;"",INDEX([1]Sizer!K:K,(ROW()-3)/3+7),"")</f>
        <v>4.3742475728155338E-2</v>
      </c>
      <c r="L651" s="53">
        <f>IF($A650&lt;&gt;"",INDEX([1]Sizer!L:L,(ROW()-3)/3+7),"")</f>
        <v>-2.6107165991902846E-2</v>
      </c>
      <c r="M651" s="53">
        <f>IF($A650&lt;&gt;"",INDEX([1]Sizer!M:M,(ROW()-3)/3+7),"")</f>
        <v>-7.3550346297282902E-3</v>
      </c>
      <c r="N651" s="53">
        <f>IF($A650&lt;&gt;"",INDEX([1]Sizer!N:N,(ROW()-3)/3+7),"")</f>
        <v>-2.4782225010455877E-2</v>
      </c>
      <c r="O651" s="53">
        <f>IF($A650&lt;&gt;"",INDEX([1]Sizer!O:O,(ROW()-3)/3+7),"")</f>
        <v>0</v>
      </c>
      <c r="P651" s="53">
        <f>IF($A650&lt;&gt;"",INDEX([1]Sizer!P:P,(ROW()-3)/3+7),"")</f>
        <v>1.5500536303630364E-2</v>
      </c>
      <c r="Q651" s="53">
        <f>IF($A650&lt;&gt;"",INDEX([1]Sizer!Q:Q,(ROW()-3)/3+7),"")</f>
        <v>0</v>
      </c>
      <c r="R651" s="53">
        <f>IF($A650&lt;&gt;"",INDEX([1]Sizer!R:R,(ROW()-3)/3+7),"")</f>
        <v>2.2359715670024226E-2</v>
      </c>
      <c r="S651" s="53">
        <f>IF($A650&lt;&gt;"",INDEX([1]Sizer!S:S,(ROW()-3)/3+7),"")</f>
        <v>0</v>
      </c>
      <c r="T651" s="53">
        <f>IF($A650&lt;&gt;"",INDEX([1]Sizer!T:T,(ROW()-3)/3+7),"")</f>
        <v>-1.3711479719579369E-2</v>
      </c>
      <c r="U651" s="53">
        <f>IF($A650&lt;&gt;"",INDEX([1]Sizer!U:U,(ROW()-3)/3+7),"")</f>
        <v>2.8751112523839797E-2</v>
      </c>
      <c r="V651" s="53">
        <f>IF($A650&lt;&gt;"",INDEX([1]Sizer!V:V,(ROW()-3)/3+7),"")</f>
        <v>4.9892989133432618E-2</v>
      </c>
      <c r="W651" s="53">
        <f>IF($A650&lt;&gt;"",INDEX([1]Sizer!W:W,(ROW()-3)/3+7),"")</f>
        <v>0</v>
      </c>
      <c r="X651" s="53">
        <f>IF($A650&lt;&gt;"",INDEX([1]Sizer!X:X,(ROW()-3)/3+7),"")</f>
        <v>0</v>
      </c>
      <c r="Y651" s="53">
        <f>IF($A650&lt;&gt;"",INDEX([1]Sizer!Y:Y,(ROW()-3)/3+7),"")</f>
        <v>0</v>
      </c>
      <c r="Z651" s="53">
        <f>IF($A650&lt;&gt;"",INDEX([1]Sizer!Z:Z,(ROW()-3)/3+7),"")</f>
        <v>0</v>
      </c>
      <c r="AA651" s="53">
        <f>IF($A650&lt;&gt;"",SUM($B651:$Z651),"")</f>
        <v>0.10123392416911364</v>
      </c>
    </row>
    <row r="652" spans="1:27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</row>
    <row r="653" spans="1:27" x14ac:dyDescent="0.2">
      <c r="A653" s="59">
        <f>IF(INDEX([1]Sizer!$A:$A,(ROW()-2)/3+7)&lt;&gt;"",INDEX([1]Sizer!$A:$A,(ROW()-2)/3+7),"")</f>
        <v>45559</v>
      </c>
      <c r="B653" s="51">
        <f>IF($A653&lt;&gt;"",INDEX([1]Sizer!EF:EF,(ROW()-2)/3+7),"")</f>
        <v>0.5</v>
      </c>
      <c r="C653" s="51">
        <f>IF($A653&lt;&gt;"",INDEX([1]Sizer!EG:EG,(ROW()-2)/3+7),"")</f>
        <v>1.5</v>
      </c>
      <c r="D653" s="51">
        <f>IF($A653&lt;&gt;"",INDEX([1]Sizer!EH:EH,(ROW()-2)/3+7),"")</f>
        <v>2.5</v>
      </c>
      <c r="E653" s="51">
        <f>IF($A653&lt;&gt;"",INDEX([1]Sizer!EI:EI,(ROW()-2)/3+7),"")</f>
        <v>0</v>
      </c>
      <c r="F653" s="51">
        <f>IF($A653&lt;&gt;"",INDEX([1]Sizer!EJ:EJ,(ROW()-2)/3+7),"")</f>
        <v>0</v>
      </c>
      <c r="G653" s="51">
        <f>IF($A653&lt;&gt;"",INDEX([1]Sizer!EK:EK,(ROW()-2)/3+7),"")</f>
        <v>-0.5</v>
      </c>
      <c r="H653" s="51">
        <f>IF($A653&lt;&gt;"",INDEX([1]Sizer!EL:EL,(ROW()-2)/3+7),"")</f>
        <v>0</v>
      </c>
      <c r="I653" s="51">
        <f>IF($A653&lt;&gt;"",INDEX([1]Sizer!EM:EM,(ROW()-2)/3+7),"")</f>
        <v>-2</v>
      </c>
      <c r="J653" s="51">
        <f>IF($A653&lt;&gt;"",INDEX([1]Sizer!EN:EN,(ROW()-2)/3+7),"")</f>
        <v>0</v>
      </c>
      <c r="K653" s="51">
        <f>IF($A653&lt;&gt;"",INDEX([1]Sizer!EO:EO,(ROW()-2)/3+7),"")</f>
        <v>1.5</v>
      </c>
      <c r="L653" s="51">
        <f>IF($A653&lt;&gt;"",INDEX([1]Sizer!EP:EP,(ROW()-2)/3+7),"")</f>
        <v>-0.5</v>
      </c>
      <c r="M653" s="51">
        <f>IF($A653&lt;&gt;"",INDEX([1]Sizer!EQ:EQ,(ROW()-2)/3+7),"")</f>
        <v>-0.5</v>
      </c>
      <c r="N653" s="51">
        <f>IF($A653&lt;&gt;"",INDEX([1]Sizer!ER:ER,(ROW()-2)/3+7),"")</f>
        <v>-0.5</v>
      </c>
      <c r="O653" s="51">
        <f>IF($A653&lt;&gt;"",INDEX([1]Sizer!ES:ES,(ROW()-2)/3+7),"")</f>
        <v>0</v>
      </c>
      <c r="P653" s="51">
        <f>IF($A653&lt;&gt;"",INDEX([1]Sizer!ET:ET,(ROW()-2)/3+7),"")</f>
        <v>1</v>
      </c>
      <c r="Q653" s="51">
        <f>IF($A653&lt;&gt;"",INDEX([1]Sizer!EU:EU,(ROW()-2)/3+7),"")</f>
        <v>0</v>
      </c>
      <c r="R653" s="51">
        <f>IF($A653&lt;&gt;"",INDEX([1]Sizer!EV:EV,(ROW()-2)/3+7),"")</f>
        <v>3</v>
      </c>
      <c r="S653" s="51">
        <f>IF($A653&lt;&gt;"",INDEX([1]Sizer!EW:EW,(ROW()-2)/3+7),"")</f>
        <v>0</v>
      </c>
      <c r="T653" s="51">
        <f>IF($A653&lt;&gt;"",INDEX([1]Sizer!EX:EX,(ROW()-2)/3+7),"")</f>
        <v>-0.5</v>
      </c>
      <c r="U653" s="51">
        <f>IF($A653&lt;&gt;"",INDEX([1]Sizer!EY:EY,(ROW()-2)/3+7),"")</f>
        <v>1</v>
      </c>
      <c r="V653" s="51">
        <f>IF($A653&lt;&gt;"",INDEX([1]Sizer!EZ:EZ,(ROW()-2)/3+7),"")</f>
        <v>2</v>
      </c>
      <c r="W653" s="51">
        <f>IF($A653&lt;&gt;"",INDEX([1]Sizer!FA:FA,(ROW()-2)/3+7),"")</f>
        <v>0</v>
      </c>
      <c r="X653" s="51">
        <f>IF($A653&lt;&gt;"",INDEX([1]Sizer!FB:FB,(ROW()-2)/3+7),"")</f>
        <v>0</v>
      </c>
      <c r="Y653" s="51">
        <f>IF($A653&lt;&gt;"",INDEX([1]Sizer!FC:FC,(ROW()-2)/3+7),"")</f>
        <v>0</v>
      </c>
      <c r="Z653" s="51">
        <f>IF($A653&lt;&gt;"",INDEX([1]Sizer!FD:FD,(ROW()-2)/3+7),"")</f>
        <v>0</v>
      </c>
      <c r="AA653" s="52">
        <f>IF($A653&lt;&gt;"",INDEX([1]Sizer!$AB:$AB,(ROW()-2)/3+7)*'[1]Dashboard (Model)'!$U$2,"")</f>
        <v>0.03</v>
      </c>
    </row>
    <row r="654" spans="1:27" x14ac:dyDescent="0.2">
      <c r="A654" s="59"/>
      <c r="B654" s="53">
        <f>IF($A653&lt;&gt;"",INDEX([1]Sizer!B:B,(ROW()-3)/3+7),"")</f>
        <v>4.6544163223140493E-3</v>
      </c>
      <c r="C654" s="53">
        <f>IF($A653&lt;&gt;"",INDEX([1]Sizer!C:C,(ROW()-3)/3+7),"")</f>
        <v>1.553612068965517E-2</v>
      </c>
      <c r="D654" s="53">
        <f>IF($A653&lt;&gt;"",INDEX([1]Sizer!D:D,(ROW()-3)/3+7),"")</f>
        <v>0.05</v>
      </c>
      <c r="E654" s="53">
        <f>IF($A653&lt;&gt;"",INDEX([1]Sizer!E:E,(ROW()-3)/3+7),"")</f>
        <v>0</v>
      </c>
      <c r="F654" s="53">
        <f>IF($A653&lt;&gt;"",INDEX([1]Sizer!F:F,(ROW()-3)/3+7),"")</f>
        <v>0</v>
      </c>
      <c r="G654" s="53">
        <f>IF($A653&lt;&gt;"",INDEX([1]Sizer!G:G,(ROW()-3)/3+7),"")</f>
        <v>-7.2475368502715283E-3</v>
      </c>
      <c r="H654" s="53">
        <f>IF($A653&lt;&gt;"",INDEX([1]Sizer!H:H,(ROW()-3)/3+7),"")</f>
        <v>0</v>
      </c>
      <c r="I654" s="53">
        <f>IF($A653&lt;&gt;"",INDEX([1]Sizer!I:I,(ROW()-3)/3+7),"")</f>
        <v>-0.05</v>
      </c>
      <c r="J654" s="53">
        <f>IF($A653&lt;&gt;"",INDEX([1]Sizer!J:J,(ROW()-3)/3+7),"")</f>
        <v>0</v>
      </c>
      <c r="K654" s="53">
        <f>IF($A653&lt;&gt;"",INDEX([1]Sizer!K:K,(ROW()-3)/3+7),"")</f>
        <v>4.3742475728155338E-2</v>
      </c>
      <c r="L654" s="53">
        <f>IF($A653&lt;&gt;"",INDEX([1]Sizer!L:L,(ROW()-3)/3+7),"")</f>
        <v>-2.6107165991902846E-2</v>
      </c>
      <c r="M654" s="53">
        <f>IF($A653&lt;&gt;"",INDEX([1]Sizer!M:M,(ROW()-3)/3+7),"")</f>
        <v>-7.3550346297282902E-3</v>
      </c>
      <c r="N654" s="53">
        <f>IF($A653&lt;&gt;"",INDEX([1]Sizer!N:N,(ROW()-3)/3+7),"")</f>
        <v>-2.4782225010455877E-2</v>
      </c>
      <c r="O654" s="53">
        <f>IF($A653&lt;&gt;"",INDEX([1]Sizer!O:O,(ROW()-3)/3+7),"")</f>
        <v>0</v>
      </c>
      <c r="P654" s="53">
        <f>IF($A653&lt;&gt;"",INDEX([1]Sizer!P:P,(ROW()-3)/3+7),"")</f>
        <v>1.5500536303630364E-2</v>
      </c>
      <c r="Q654" s="53">
        <f>IF($A653&lt;&gt;"",INDEX([1]Sizer!Q:Q,(ROW()-3)/3+7),"")</f>
        <v>0</v>
      </c>
      <c r="R654" s="53">
        <f>IF($A653&lt;&gt;"",INDEX([1]Sizer!R:R,(ROW()-3)/3+7),"")</f>
        <v>2.2359715670024226E-2</v>
      </c>
      <c r="S654" s="53">
        <f>IF($A653&lt;&gt;"",INDEX([1]Sizer!S:S,(ROW()-3)/3+7),"")</f>
        <v>0</v>
      </c>
      <c r="T654" s="53">
        <f>IF($A653&lt;&gt;"",INDEX([1]Sizer!T:T,(ROW()-3)/3+7),"")</f>
        <v>-1.3711479719579369E-2</v>
      </c>
      <c r="U654" s="53">
        <f>IF($A653&lt;&gt;"",INDEX([1]Sizer!U:U,(ROW()-3)/3+7),"")</f>
        <v>2.8751112523839797E-2</v>
      </c>
      <c r="V654" s="53">
        <f>IF($A653&lt;&gt;"",INDEX([1]Sizer!V:V,(ROW()-3)/3+7),"")</f>
        <v>4.9892989133432618E-2</v>
      </c>
      <c r="W654" s="53">
        <f>IF($A653&lt;&gt;"",INDEX([1]Sizer!W:W,(ROW()-3)/3+7),"")</f>
        <v>0</v>
      </c>
      <c r="X654" s="53">
        <f>IF($A653&lt;&gt;"",INDEX([1]Sizer!X:X,(ROW()-3)/3+7),"")</f>
        <v>0</v>
      </c>
      <c r="Y654" s="53">
        <f>IF($A653&lt;&gt;"",INDEX([1]Sizer!Y:Y,(ROW()-3)/3+7),"")</f>
        <v>0</v>
      </c>
      <c r="Z654" s="53">
        <f>IF($A653&lt;&gt;"",INDEX([1]Sizer!Z:Z,(ROW()-3)/3+7),"")</f>
        <v>0</v>
      </c>
      <c r="AA654" s="53">
        <f>IF($A653&lt;&gt;"",SUM($B654:$Z654),"")</f>
        <v>0.10123392416911364</v>
      </c>
    </row>
    <row r="655" spans="1:27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</row>
    <row r="656" spans="1:27" x14ac:dyDescent="0.2">
      <c r="A656" s="59">
        <f>IF(INDEX([1]Sizer!$A:$A,(ROW()-2)/3+7)&lt;&gt;"",INDEX([1]Sizer!$A:$A,(ROW()-2)/3+7),"")</f>
        <v>45560</v>
      </c>
      <c r="B656" s="51">
        <f>IF($A656&lt;&gt;"",INDEX([1]Sizer!EF:EF,(ROW()-2)/3+7),"")</f>
        <v>0.5</v>
      </c>
      <c r="C656" s="51">
        <f>IF($A656&lt;&gt;"",INDEX([1]Sizer!EG:EG,(ROW()-2)/3+7),"")</f>
        <v>1.5</v>
      </c>
      <c r="D656" s="51">
        <f>IF($A656&lt;&gt;"",INDEX([1]Sizer!EH:EH,(ROW()-2)/3+7),"")</f>
        <v>2.5</v>
      </c>
      <c r="E656" s="51">
        <f>IF($A656&lt;&gt;"",INDEX([1]Sizer!EI:EI,(ROW()-2)/3+7),"")</f>
        <v>0</v>
      </c>
      <c r="F656" s="51">
        <f>IF($A656&lt;&gt;"",INDEX([1]Sizer!EJ:EJ,(ROW()-2)/3+7),"")</f>
        <v>0</v>
      </c>
      <c r="G656" s="51">
        <f>IF($A656&lt;&gt;"",INDEX([1]Sizer!EK:EK,(ROW()-2)/3+7),"")</f>
        <v>-0.5</v>
      </c>
      <c r="H656" s="51">
        <f>IF($A656&lt;&gt;"",INDEX([1]Sizer!EL:EL,(ROW()-2)/3+7),"")</f>
        <v>0</v>
      </c>
      <c r="I656" s="51">
        <f>IF($A656&lt;&gt;"",INDEX([1]Sizer!EM:EM,(ROW()-2)/3+7),"")</f>
        <v>-2</v>
      </c>
      <c r="J656" s="51">
        <f>IF($A656&lt;&gt;"",INDEX([1]Sizer!EN:EN,(ROW()-2)/3+7),"")</f>
        <v>0</v>
      </c>
      <c r="K656" s="51">
        <f>IF($A656&lt;&gt;"",INDEX([1]Sizer!EO:EO,(ROW()-2)/3+7),"")</f>
        <v>1.5</v>
      </c>
      <c r="L656" s="51">
        <f>IF($A656&lt;&gt;"",INDEX([1]Sizer!EP:EP,(ROW()-2)/3+7),"")</f>
        <v>-0.5</v>
      </c>
      <c r="M656" s="51">
        <f>IF($A656&lt;&gt;"",INDEX([1]Sizer!EQ:EQ,(ROW()-2)/3+7),"")</f>
        <v>-0.5</v>
      </c>
      <c r="N656" s="51">
        <f>IF($A656&lt;&gt;"",INDEX([1]Sizer!ER:ER,(ROW()-2)/3+7),"")</f>
        <v>-0.5</v>
      </c>
      <c r="O656" s="51">
        <f>IF($A656&lt;&gt;"",INDEX([1]Sizer!ES:ES,(ROW()-2)/3+7),"")</f>
        <v>0</v>
      </c>
      <c r="P656" s="51">
        <f>IF($A656&lt;&gt;"",INDEX([1]Sizer!ET:ET,(ROW()-2)/3+7),"")</f>
        <v>1</v>
      </c>
      <c r="Q656" s="51">
        <f>IF($A656&lt;&gt;"",INDEX([1]Sizer!EU:EU,(ROW()-2)/3+7),"")</f>
        <v>0</v>
      </c>
      <c r="R656" s="51">
        <f>IF($A656&lt;&gt;"",INDEX([1]Sizer!EV:EV,(ROW()-2)/3+7),"")</f>
        <v>3</v>
      </c>
      <c r="S656" s="51">
        <f>IF($A656&lt;&gt;"",INDEX([1]Sizer!EW:EW,(ROW()-2)/3+7),"")</f>
        <v>0</v>
      </c>
      <c r="T656" s="51">
        <f>IF($A656&lt;&gt;"",INDEX([1]Sizer!EX:EX,(ROW()-2)/3+7),"")</f>
        <v>-0.5</v>
      </c>
      <c r="U656" s="51">
        <f>IF($A656&lt;&gt;"",INDEX([1]Sizer!EY:EY,(ROW()-2)/3+7),"")</f>
        <v>1</v>
      </c>
      <c r="V656" s="51">
        <f>IF($A656&lt;&gt;"",INDEX([1]Sizer!EZ:EZ,(ROW()-2)/3+7),"")</f>
        <v>2</v>
      </c>
      <c r="W656" s="51">
        <f>IF($A656&lt;&gt;"",INDEX([1]Sizer!FA:FA,(ROW()-2)/3+7),"")</f>
        <v>0</v>
      </c>
      <c r="X656" s="51">
        <f>IF($A656&lt;&gt;"",INDEX([1]Sizer!FB:FB,(ROW()-2)/3+7),"")</f>
        <v>0</v>
      </c>
      <c r="Y656" s="51">
        <f>IF($A656&lt;&gt;"",INDEX([1]Sizer!FC:FC,(ROW()-2)/3+7),"")</f>
        <v>0</v>
      </c>
      <c r="Z656" s="51">
        <f>IF($A656&lt;&gt;"",INDEX([1]Sizer!FD:FD,(ROW()-2)/3+7),"")</f>
        <v>0</v>
      </c>
      <c r="AA656" s="52">
        <f>IF($A656&lt;&gt;"",INDEX([1]Sizer!$AB:$AB,(ROW()-2)/3+7)*'[1]Dashboard (Model)'!$U$2,"")</f>
        <v>0.03</v>
      </c>
    </row>
    <row r="657" spans="1:27" x14ac:dyDescent="0.2">
      <c r="A657" s="59"/>
      <c r="B657" s="53">
        <f>IF($A656&lt;&gt;"",INDEX([1]Sizer!B:B,(ROW()-3)/3+7),"")</f>
        <v>4.6544163223140493E-3</v>
      </c>
      <c r="C657" s="53">
        <f>IF($A656&lt;&gt;"",INDEX([1]Sizer!C:C,(ROW()-3)/3+7),"")</f>
        <v>1.553612068965517E-2</v>
      </c>
      <c r="D657" s="53">
        <f>IF($A656&lt;&gt;"",INDEX([1]Sizer!D:D,(ROW()-3)/3+7),"")</f>
        <v>0.05</v>
      </c>
      <c r="E657" s="53">
        <f>IF($A656&lt;&gt;"",INDEX([1]Sizer!E:E,(ROW()-3)/3+7),"")</f>
        <v>0</v>
      </c>
      <c r="F657" s="53">
        <f>IF($A656&lt;&gt;"",INDEX([1]Sizer!F:F,(ROW()-3)/3+7),"")</f>
        <v>0</v>
      </c>
      <c r="G657" s="53">
        <f>IF($A656&lt;&gt;"",INDEX([1]Sizer!G:G,(ROW()-3)/3+7),"")</f>
        <v>-7.2475368502715283E-3</v>
      </c>
      <c r="H657" s="53">
        <f>IF($A656&lt;&gt;"",INDEX([1]Sizer!H:H,(ROW()-3)/3+7),"")</f>
        <v>0</v>
      </c>
      <c r="I657" s="53">
        <f>IF($A656&lt;&gt;"",INDEX([1]Sizer!I:I,(ROW()-3)/3+7),"")</f>
        <v>-0.05</v>
      </c>
      <c r="J657" s="53">
        <f>IF($A656&lt;&gt;"",INDEX([1]Sizer!J:J,(ROW()-3)/3+7),"")</f>
        <v>0</v>
      </c>
      <c r="K657" s="53">
        <f>IF($A656&lt;&gt;"",INDEX([1]Sizer!K:K,(ROW()-3)/3+7),"")</f>
        <v>4.3742475728155338E-2</v>
      </c>
      <c r="L657" s="53">
        <f>IF($A656&lt;&gt;"",INDEX([1]Sizer!L:L,(ROW()-3)/3+7),"")</f>
        <v>-2.6107165991902846E-2</v>
      </c>
      <c r="M657" s="53">
        <f>IF($A656&lt;&gt;"",INDEX([1]Sizer!M:M,(ROW()-3)/3+7),"")</f>
        <v>-7.3550346297282902E-3</v>
      </c>
      <c r="N657" s="53">
        <f>IF($A656&lt;&gt;"",INDEX([1]Sizer!N:N,(ROW()-3)/3+7),"")</f>
        <v>-2.4782225010455877E-2</v>
      </c>
      <c r="O657" s="53">
        <f>IF($A656&lt;&gt;"",INDEX([1]Sizer!O:O,(ROW()-3)/3+7),"")</f>
        <v>0</v>
      </c>
      <c r="P657" s="53">
        <f>IF($A656&lt;&gt;"",INDEX([1]Sizer!P:P,(ROW()-3)/3+7),"")</f>
        <v>1.5500536303630364E-2</v>
      </c>
      <c r="Q657" s="53">
        <f>IF($A656&lt;&gt;"",INDEX([1]Sizer!Q:Q,(ROW()-3)/3+7),"")</f>
        <v>0</v>
      </c>
      <c r="R657" s="53">
        <f>IF($A656&lt;&gt;"",INDEX([1]Sizer!R:R,(ROW()-3)/3+7),"")</f>
        <v>2.2359715670024226E-2</v>
      </c>
      <c r="S657" s="53">
        <f>IF($A656&lt;&gt;"",INDEX([1]Sizer!S:S,(ROW()-3)/3+7),"")</f>
        <v>0</v>
      </c>
      <c r="T657" s="53">
        <f>IF($A656&lt;&gt;"",INDEX([1]Sizer!T:T,(ROW()-3)/3+7),"")</f>
        <v>-1.3711479719579369E-2</v>
      </c>
      <c r="U657" s="53">
        <f>IF($A656&lt;&gt;"",INDEX([1]Sizer!U:U,(ROW()-3)/3+7),"")</f>
        <v>2.8751112523839797E-2</v>
      </c>
      <c r="V657" s="53">
        <f>IF($A656&lt;&gt;"",INDEX([1]Sizer!V:V,(ROW()-3)/3+7),"")</f>
        <v>4.9892989133432618E-2</v>
      </c>
      <c r="W657" s="53">
        <f>IF($A656&lt;&gt;"",INDEX([1]Sizer!W:W,(ROW()-3)/3+7),"")</f>
        <v>0</v>
      </c>
      <c r="X657" s="53">
        <f>IF($A656&lt;&gt;"",INDEX([1]Sizer!X:X,(ROW()-3)/3+7),"")</f>
        <v>0</v>
      </c>
      <c r="Y657" s="53">
        <f>IF($A656&lt;&gt;"",INDEX([1]Sizer!Y:Y,(ROW()-3)/3+7),"")</f>
        <v>0</v>
      </c>
      <c r="Z657" s="53">
        <f>IF($A656&lt;&gt;"",INDEX([1]Sizer!Z:Z,(ROW()-3)/3+7),"")</f>
        <v>0</v>
      </c>
      <c r="AA657" s="53">
        <f>IF($A656&lt;&gt;"",SUM($B657:$Z657),"")</f>
        <v>0.10123392416911364</v>
      </c>
    </row>
    <row r="658" spans="1:27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</row>
    <row r="659" spans="1:27" x14ac:dyDescent="0.2">
      <c r="A659" s="59">
        <f>IF(INDEX([1]Sizer!$A:$A,(ROW()-2)/3+7)&lt;&gt;"",INDEX([1]Sizer!$A:$A,(ROW()-2)/3+7),"")</f>
        <v>45561</v>
      </c>
      <c r="B659" s="51">
        <f>IF($A659&lt;&gt;"",INDEX([1]Sizer!EF:EF,(ROW()-2)/3+7),"")</f>
        <v>0.5</v>
      </c>
      <c r="C659" s="51">
        <f>IF($A659&lt;&gt;"",INDEX([1]Sizer!EG:EG,(ROW()-2)/3+7),"")</f>
        <v>1.5</v>
      </c>
      <c r="D659" s="51">
        <f>IF($A659&lt;&gt;"",INDEX([1]Sizer!EH:EH,(ROW()-2)/3+7),"")</f>
        <v>2.5</v>
      </c>
      <c r="E659" s="51">
        <f>IF($A659&lt;&gt;"",INDEX([1]Sizer!EI:EI,(ROW()-2)/3+7),"")</f>
        <v>0</v>
      </c>
      <c r="F659" s="51">
        <f>IF($A659&lt;&gt;"",INDEX([1]Sizer!EJ:EJ,(ROW()-2)/3+7),"")</f>
        <v>0</v>
      </c>
      <c r="G659" s="51">
        <f>IF($A659&lt;&gt;"",INDEX([1]Sizer!EK:EK,(ROW()-2)/3+7),"")</f>
        <v>-0.5</v>
      </c>
      <c r="H659" s="51">
        <f>IF($A659&lt;&gt;"",INDEX([1]Sizer!EL:EL,(ROW()-2)/3+7),"")</f>
        <v>0</v>
      </c>
      <c r="I659" s="51">
        <f>IF($A659&lt;&gt;"",INDEX([1]Sizer!EM:EM,(ROW()-2)/3+7),"")</f>
        <v>-2</v>
      </c>
      <c r="J659" s="51">
        <f>IF($A659&lt;&gt;"",INDEX([1]Sizer!EN:EN,(ROW()-2)/3+7),"")</f>
        <v>0</v>
      </c>
      <c r="K659" s="51">
        <f>IF($A659&lt;&gt;"",INDEX([1]Sizer!EO:EO,(ROW()-2)/3+7),"")</f>
        <v>1.5</v>
      </c>
      <c r="L659" s="51">
        <f>IF($A659&lt;&gt;"",INDEX([1]Sizer!EP:EP,(ROW()-2)/3+7),"")</f>
        <v>-0.5</v>
      </c>
      <c r="M659" s="51">
        <f>IF($A659&lt;&gt;"",INDEX([1]Sizer!EQ:EQ,(ROW()-2)/3+7),"")</f>
        <v>-0.5</v>
      </c>
      <c r="N659" s="51">
        <f>IF($A659&lt;&gt;"",INDEX([1]Sizer!ER:ER,(ROW()-2)/3+7),"")</f>
        <v>-0.5</v>
      </c>
      <c r="O659" s="51">
        <f>IF($A659&lt;&gt;"",INDEX([1]Sizer!ES:ES,(ROW()-2)/3+7),"")</f>
        <v>0</v>
      </c>
      <c r="P659" s="51">
        <f>IF($A659&lt;&gt;"",INDEX([1]Sizer!ET:ET,(ROW()-2)/3+7),"")</f>
        <v>1</v>
      </c>
      <c r="Q659" s="51">
        <f>IF($A659&lt;&gt;"",INDEX([1]Sizer!EU:EU,(ROW()-2)/3+7),"")</f>
        <v>0</v>
      </c>
      <c r="R659" s="51">
        <f>IF($A659&lt;&gt;"",INDEX([1]Sizer!EV:EV,(ROW()-2)/3+7),"")</f>
        <v>3</v>
      </c>
      <c r="S659" s="51">
        <f>IF($A659&lt;&gt;"",INDEX([1]Sizer!EW:EW,(ROW()-2)/3+7),"")</f>
        <v>0</v>
      </c>
      <c r="T659" s="51">
        <f>IF($A659&lt;&gt;"",INDEX([1]Sizer!EX:EX,(ROW()-2)/3+7),"")</f>
        <v>-0.5</v>
      </c>
      <c r="U659" s="51">
        <f>IF($A659&lt;&gt;"",INDEX([1]Sizer!EY:EY,(ROW()-2)/3+7),"")</f>
        <v>1</v>
      </c>
      <c r="V659" s="51">
        <f>IF($A659&lt;&gt;"",INDEX([1]Sizer!EZ:EZ,(ROW()-2)/3+7),"")</f>
        <v>2</v>
      </c>
      <c r="W659" s="51">
        <f>IF($A659&lt;&gt;"",INDEX([1]Sizer!FA:FA,(ROW()-2)/3+7),"")</f>
        <v>0</v>
      </c>
      <c r="X659" s="51">
        <f>IF($A659&lt;&gt;"",INDEX([1]Sizer!FB:FB,(ROW()-2)/3+7),"")</f>
        <v>0</v>
      </c>
      <c r="Y659" s="51">
        <f>IF($A659&lt;&gt;"",INDEX([1]Sizer!FC:FC,(ROW()-2)/3+7),"")</f>
        <v>0</v>
      </c>
      <c r="Z659" s="51">
        <f>IF($A659&lt;&gt;"",INDEX([1]Sizer!FD:FD,(ROW()-2)/3+7),"")</f>
        <v>0</v>
      </c>
      <c r="AA659" s="52">
        <f>IF($A659&lt;&gt;"",INDEX([1]Sizer!$AB:$AB,(ROW()-2)/3+7)*'[1]Dashboard (Model)'!$U$2,"")</f>
        <v>0.03</v>
      </c>
    </row>
    <row r="660" spans="1:27" x14ac:dyDescent="0.2">
      <c r="A660" s="59"/>
      <c r="B660" s="53">
        <f>IF($A659&lt;&gt;"",INDEX([1]Sizer!B:B,(ROW()-3)/3+7),"")</f>
        <v>4.6544163223140493E-3</v>
      </c>
      <c r="C660" s="53">
        <f>IF($A659&lt;&gt;"",INDEX([1]Sizer!C:C,(ROW()-3)/3+7),"")</f>
        <v>1.553612068965517E-2</v>
      </c>
      <c r="D660" s="53">
        <f>IF($A659&lt;&gt;"",INDEX([1]Sizer!D:D,(ROW()-3)/3+7),"")</f>
        <v>0.05</v>
      </c>
      <c r="E660" s="53">
        <f>IF($A659&lt;&gt;"",INDEX([1]Sizer!E:E,(ROW()-3)/3+7),"")</f>
        <v>0</v>
      </c>
      <c r="F660" s="53">
        <f>IF($A659&lt;&gt;"",INDEX([1]Sizer!F:F,(ROW()-3)/3+7),"")</f>
        <v>0</v>
      </c>
      <c r="G660" s="53">
        <f>IF($A659&lt;&gt;"",INDEX([1]Sizer!G:G,(ROW()-3)/3+7),"")</f>
        <v>-7.2475368502715283E-3</v>
      </c>
      <c r="H660" s="53">
        <f>IF($A659&lt;&gt;"",INDEX([1]Sizer!H:H,(ROW()-3)/3+7),"")</f>
        <v>0</v>
      </c>
      <c r="I660" s="53">
        <f>IF($A659&lt;&gt;"",INDEX([1]Sizer!I:I,(ROW()-3)/3+7),"")</f>
        <v>-0.05</v>
      </c>
      <c r="J660" s="53">
        <f>IF($A659&lt;&gt;"",INDEX([1]Sizer!J:J,(ROW()-3)/3+7),"")</f>
        <v>0</v>
      </c>
      <c r="K660" s="53">
        <f>IF($A659&lt;&gt;"",INDEX([1]Sizer!K:K,(ROW()-3)/3+7),"")</f>
        <v>4.3742475728155338E-2</v>
      </c>
      <c r="L660" s="53">
        <f>IF($A659&lt;&gt;"",INDEX([1]Sizer!L:L,(ROW()-3)/3+7),"")</f>
        <v>-2.6107165991902846E-2</v>
      </c>
      <c r="M660" s="53">
        <f>IF($A659&lt;&gt;"",INDEX([1]Sizer!M:M,(ROW()-3)/3+7),"")</f>
        <v>-7.3550346297282902E-3</v>
      </c>
      <c r="N660" s="53">
        <f>IF($A659&lt;&gt;"",INDEX([1]Sizer!N:N,(ROW()-3)/3+7),"")</f>
        <v>-2.4782225010455877E-2</v>
      </c>
      <c r="O660" s="53">
        <f>IF($A659&lt;&gt;"",INDEX([1]Sizer!O:O,(ROW()-3)/3+7),"")</f>
        <v>0</v>
      </c>
      <c r="P660" s="53">
        <f>IF($A659&lt;&gt;"",INDEX([1]Sizer!P:P,(ROW()-3)/3+7),"")</f>
        <v>1.5500536303630364E-2</v>
      </c>
      <c r="Q660" s="53">
        <f>IF($A659&lt;&gt;"",INDEX([1]Sizer!Q:Q,(ROW()-3)/3+7),"")</f>
        <v>0</v>
      </c>
      <c r="R660" s="53">
        <f>IF($A659&lt;&gt;"",INDEX([1]Sizer!R:R,(ROW()-3)/3+7),"")</f>
        <v>2.2359715670024226E-2</v>
      </c>
      <c r="S660" s="53">
        <f>IF($A659&lt;&gt;"",INDEX([1]Sizer!S:S,(ROW()-3)/3+7),"")</f>
        <v>0</v>
      </c>
      <c r="T660" s="53">
        <f>IF($A659&lt;&gt;"",INDEX([1]Sizer!T:T,(ROW()-3)/3+7),"")</f>
        <v>-1.3711479719579369E-2</v>
      </c>
      <c r="U660" s="53">
        <f>IF($A659&lt;&gt;"",INDEX([1]Sizer!U:U,(ROW()-3)/3+7),"")</f>
        <v>2.8751112523839797E-2</v>
      </c>
      <c r="V660" s="53">
        <f>IF($A659&lt;&gt;"",INDEX([1]Sizer!V:V,(ROW()-3)/3+7),"")</f>
        <v>4.9892989133432618E-2</v>
      </c>
      <c r="W660" s="53">
        <f>IF($A659&lt;&gt;"",INDEX([1]Sizer!W:W,(ROW()-3)/3+7),"")</f>
        <v>0</v>
      </c>
      <c r="X660" s="53">
        <f>IF($A659&lt;&gt;"",INDEX([1]Sizer!X:X,(ROW()-3)/3+7),"")</f>
        <v>0</v>
      </c>
      <c r="Y660" s="53">
        <f>IF($A659&lt;&gt;"",INDEX([1]Sizer!Y:Y,(ROW()-3)/3+7),"")</f>
        <v>0</v>
      </c>
      <c r="Z660" s="53">
        <f>IF($A659&lt;&gt;"",INDEX([1]Sizer!Z:Z,(ROW()-3)/3+7),"")</f>
        <v>0</v>
      </c>
      <c r="AA660" s="53">
        <f>IF($A659&lt;&gt;"",SUM($B660:$Z660),"")</f>
        <v>0.10123392416911364</v>
      </c>
    </row>
    <row r="661" spans="1:27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</row>
    <row r="662" spans="1:27" x14ac:dyDescent="0.2">
      <c r="A662" s="59">
        <f>IF(INDEX([1]Sizer!$A:$A,(ROW()-2)/3+7)&lt;&gt;"",INDEX([1]Sizer!$A:$A,(ROW()-2)/3+7),"")</f>
        <v>45562</v>
      </c>
      <c r="B662" s="51">
        <f>IF($A662&lt;&gt;"",INDEX([1]Sizer!EF:EF,(ROW()-2)/3+7),"")</f>
        <v>0.5</v>
      </c>
      <c r="C662" s="51">
        <f>IF($A662&lt;&gt;"",INDEX([1]Sizer!EG:EG,(ROW()-2)/3+7),"")</f>
        <v>1</v>
      </c>
      <c r="D662" s="51">
        <f>IF($A662&lt;&gt;"",INDEX([1]Sizer!EH:EH,(ROW()-2)/3+7),"")</f>
        <v>3</v>
      </c>
      <c r="E662" s="51">
        <f>IF($A662&lt;&gt;"",INDEX([1]Sizer!EI:EI,(ROW()-2)/3+7),"")</f>
        <v>0</v>
      </c>
      <c r="F662" s="51">
        <f>IF($A662&lt;&gt;"",INDEX([1]Sizer!EJ:EJ,(ROW()-2)/3+7),"")</f>
        <v>0</v>
      </c>
      <c r="G662" s="51">
        <f>IF($A662&lt;&gt;"",INDEX([1]Sizer!EK:EK,(ROW()-2)/3+7),"")</f>
        <v>-0.5</v>
      </c>
      <c r="H662" s="51">
        <f>IF($A662&lt;&gt;"",INDEX([1]Sizer!EL:EL,(ROW()-2)/3+7),"")</f>
        <v>0</v>
      </c>
      <c r="I662" s="51">
        <f>IF($A662&lt;&gt;"",INDEX([1]Sizer!EM:EM,(ROW()-2)/3+7),"")</f>
        <v>-2</v>
      </c>
      <c r="J662" s="51">
        <f>IF($A662&lt;&gt;"",INDEX([1]Sizer!EN:EN,(ROW()-2)/3+7),"")</f>
        <v>0</v>
      </c>
      <c r="K662" s="51">
        <f>IF($A662&lt;&gt;"",INDEX([1]Sizer!EO:EO,(ROW()-2)/3+7),"")</f>
        <v>1.5</v>
      </c>
      <c r="L662" s="51">
        <f>IF($A662&lt;&gt;"",INDEX([1]Sizer!EP:EP,(ROW()-2)/3+7),"")</f>
        <v>-0.5</v>
      </c>
      <c r="M662" s="51">
        <f>IF($A662&lt;&gt;"",INDEX([1]Sizer!EQ:EQ,(ROW()-2)/3+7),"")</f>
        <v>-0.5</v>
      </c>
      <c r="N662" s="51">
        <f>IF($A662&lt;&gt;"",INDEX([1]Sizer!ER:ER,(ROW()-2)/3+7),"")</f>
        <v>-0.5</v>
      </c>
      <c r="O662" s="51">
        <f>IF($A662&lt;&gt;"",INDEX([1]Sizer!ES:ES,(ROW()-2)/3+7),"")</f>
        <v>0</v>
      </c>
      <c r="P662" s="51">
        <f>IF($A662&lt;&gt;"",INDEX([1]Sizer!ET:ET,(ROW()-2)/3+7),"")</f>
        <v>1</v>
      </c>
      <c r="Q662" s="51">
        <f>IF($A662&lt;&gt;"",INDEX([1]Sizer!EU:EU,(ROW()-2)/3+7),"")</f>
        <v>0</v>
      </c>
      <c r="R662" s="51">
        <f>IF($A662&lt;&gt;"",INDEX([1]Sizer!EV:EV,(ROW()-2)/3+7),"")</f>
        <v>3</v>
      </c>
      <c r="S662" s="51">
        <f>IF($A662&lt;&gt;"",INDEX([1]Sizer!EW:EW,(ROW()-2)/3+7),"")</f>
        <v>0</v>
      </c>
      <c r="T662" s="51">
        <f>IF($A662&lt;&gt;"",INDEX([1]Sizer!EX:EX,(ROW()-2)/3+7),"")</f>
        <v>-0.5</v>
      </c>
      <c r="U662" s="51">
        <f>IF($A662&lt;&gt;"",INDEX([1]Sizer!EY:EY,(ROW()-2)/3+7),"")</f>
        <v>0.5</v>
      </c>
      <c r="V662" s="51">
        <f>IF($A662&lt;&gt;"",INDEX([1]Sizer!EZ:EZ,(ROW()-2)/3+7),"")</f>
        <v>1.5</v>
      </c>
      <c r="W662" s="51">
        <f>IF($A662&lt;&gt;"",INDEX([1]Sizer!FA:FA,(ROW()-2)/3+7),"")</f>
        <v>0</v>
      </c>
      <c r="X662" s="51">
        <f>IF($A662&lt;&gt;"",INDEX([1]Sizer!FB:FB,(ROW()-2)/3+7),"")</f>
        <v>0</v>
      </c>
      <c r="Y662" s="51">
        <f>IF($A662&lt;&gt;"",INDEX([1]Sizer!FC:FC,(ROW()-2)/3+7),"")</f>
        <v>0</v>
      </c>
      <c r="Z662" s="51">
        <f>IF($A662&lt;&gt;"",INDEX([1]Sizer!FD:FD,(ROW()-2)/3+7),"")</f>
        <v>0</v>
      </c>
      <c r="AA662" s="52">
        <f>IF($A662&lt;&gt;"",INDEX([1]Sizer!$AB:$AB,(ROW()-2)/3+7)*'[1]Dashboard (Model)'!$U$2,"")</f>
        <v>5.5E-2</v>
      </c>
    </row>
    <row r="663" spans="1:27" x14ac:dyDescent="0.2">
      <c r="A663" s="59"/>
      <c r="B663" s="53">
        <f>IF($A662&lt;&gt;"",INDEX([1]Sizer!B:B,(ROW()-3)/3+7),"")</f>
        <v>4.6544163223140493E-3</v>
      </c>
      <c r="C663" s="53">
        <f>IF($A662&lt;&gt;"",INDEX([1]Sizer!C:C,(ROW()-3)/3+7),"")</f>
        <v>1.9106528631821679E-2</v>
      </c>
      <c r="D663" s="53">
        <f>IF($A662&lt;&gt;"",INDEX([1]Sizer!D:D,(ROW()-3)/3+7),"")</f>
        <v>0.05</v>
      </c>
      <c r="E663" s="53">
        <f>IF($A662&lt;&gt;"",INDEX([1]Sizer!E:E,(ROW()-3)/3+7),"")</f>
        <v>0</v>
      </c>
      <c r="F663" s="53">
        <f>IF($A662&lt;&gt;"",INDEX([1]Sizer!F:F,(ROW()-3)/3+7),"")</f>
        <v>0</v>
      </c>
      <c r="G663" s="53">
        <f>IF($A662&lt;&gt;"",INDEX([1]Sizer!G:G,(ROW()-3)/3+7),"")</f>
        <v>-7.2475368502715283E-3</v>
      </c>
      <c r="H663" s="53">
        <f>IF($A662&lt;&gt;"",INDEX([1]Sizer!H:H,(ROW()-3)/3+7),"")</f>
        <v>0</v>
      </c>
      <c r="I663" s="53">
        <f>IF($A662&lt;&gt;"",INDEX([1]Sizer!I:I,(ROW()-3)/3+7),"")</f>
        <v>-0.05</v>
      </c>
      <c r="J663" s="53">
        <f>IF($A662&lt;&gt;"",INDEX([1]Sizer!J:J,(ROW()-3)/3+7),"")</f>
        <v>0</v>
      </c>
      <c r="K663" s="53">
        <f>IF($A662&lt;&gt;"",INDEX([1]Sizer!K:K,(ROW()-3)/3+7),"")</f>
        <v>4.3742475728155338E-2</v>
      </c>
      <c r="L663" s="53">
        <f>IF($A662&lt;&gt;"",INDEX([1]Sizer!L:L,(ROW()-3)/3+7),"")</f>
        <v>-2.6107165991902846E-2</v>
      </c>
      <c r="M663" s="53">
        <f>IF($A662&lt;&gt;"",INDEX([1]Sizer!M:M,(ROW()-3)/3+7),"")</f>
        <v>-7.3550346297282902E-3</v>
      </c>
      <c r="N663" s="53">
        <f>IF($A662&lt;&gt;"",INDEX([1]Sizer!N:N,(ROW()-3)/3+7),"")</f>
        <v>-2.4782225010455877E-2</v>
      </c>
      <c r="O663" s="53">
        <f>IF($A662&lt;&gt;"",INDEX([1]Sizer!O:O,(ROW()-3)/3+7),"")</f>
        <v>0</v>
      </c>
      <c r="P663" s="53">
        <f>IF($A662&lt;&gt;"",INDEX([1]Sizer!P:P,(ROW()-3)/3+7),"")</f>
        <v>1.5500536303630364E-2</v>
      </c>
      <c r="Q663" s="53">
        <f>IF($A662&lt;&gt;"",INDEX([1]Sizer!Q:Q,(ROW()-3)/3+7),"")</f>
        <v>0</v>
      </c>
      <c r="R663" s="53">
        <f>IF($A662&lt;&gt;"",INDEX([1]Sizer!R:R,(ROW()-3)/3+7),"")</f>
        <v>2.2359715670024226E-2</v>
      </c>
      <c r="S663" s="53">
        <f>IF($A662&lt;&gt;"",INDEX([1]Sizer!S:S,(ROW()-3)/3+7),"")</f>
        <v>0</v>
      </c>
      <c r="T663" s="53">
        <f>IF($A662&lt;&gt;"",INDEX([1]Sizer!T:T,(ROW()-3)/3+7),"")</f>
        <v>-1.3711479719579369E-2</v>
      </c>
      <c r="U663" s="53">
        <f>IF($A662&lt;&gt;"",INDEX([1]Sizer!U:U,(ROW()-3)/3+7),"")</f>
        <v>1.581271867048346E-2</v>
      </c>
      <c r="V663" s="53">
        <f>IF($A662&lt;&gt;"",INDEX([1]Sizer!V:V,(ROW()-3)/3+7),"")</f>
        <v>4.0309611486486485E-2</v>
      </c>
      <c r="W663" s="53">
        <f>IF($A662&lt;&gt;"",INDEX([1]Sizer!W:W,(ROW()-3)/3+7),"")</f>
        <v>0</v>
      </c>
      <c r="X663" s="53">
        <f>IF($A662&lt;&gt;"",INDEX([1]Sizer!X:X,(ROW()-3)/3+7),"")</f>
        <v>0</v>
      </c>
      <c r="Y663" s="53">
        <f>IF($A662&lt;&gt;"",INDEX([1]Sizer!Y:Y,(ROW()-3)/3+7),"")</f>
        <v>0</v>
      </c>
      <c r="Z663" s="53">
        <f>IF($A662&lt;&gt;"",INDEX([1]Sizer!Z:Z,(ROW()-3)/3+7),"")</f>
        <v>0</v>
      </c>
      <c r="AA663" s="53">
        <f>IF($A662&lt;&gt;"",SUM($B663:$Z663),"")</f>
        <v>8.228256061097769E-2</v>
      </c>
    </row>
    <row r="664" spans="1:27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</row>
    <row r="665" spans="1:27" x14ac:dyDescent="0.2">
      <c r="A665" s="59">
        <f>IF(INDEX([1]Sizer!$A:$A,(ROW()-2)/3+7)&lt;&gt;"",INDEX([1]Sizer!$A:$A,(ROW()-2)/3+7),"")</f>
        <v>45565</v>
      </c>
      <c r="B665" s="51">
        <f>IF($A665&lt;&gt;"",INDEX([1]Sizer!EF:EF,(ROW()-2)/3+7),"")</f>
        <v>0.5</v>
      </c>
      <c r="C665" s="51">
        <f>IF($A665&lt;&gt;"",INDEX([1]Sizer!EG:EG,(ROW()-2)/3+7),"")</f>
        <v>0.5</v>
      </c>
      <c r="D665" s="51">
        <f>IF($A665&lt;&gt;"",INDEX([1]Sizer!EH:EH,(ROW()-2)/3+7),"")</f>
        <v>3</v>
      </c>
      <c r="E665" s="51">
        <f>IF($A665&lt;&gt;"",INDEX([1]Sizer!EI:EI,(ROW()-2)/3+7),"")</f>
        <v>0</v>
      </c>
      <c r="F665" s="51">
        <f>IF($A665&lt;&gt;"",INDEX([1]Sizer!EJ:EJ,(ROW()-2)/3+7),"")</f>
        <v>0</v>
      </c>
      <c r="G665" s="51">
        <f>IF($A665&lt;&gt;"",INDEX([1]Sizer!EK:EK,(ROW()-2)/3+7),"")</f>
        <v>-0.5</v>
      </c>
      <c r="H665" s="51">
        <f>IF($A665&lt;&gt;"",INDEX([1]Sizer!EL:EL,(ROW()-2)/3+7),"")</f>
        <v>0</v>
      </c>
      <c r="I665" s="51">
        <f>IF($A665&lt;&gt;"",INDEX([1]Sizer!EM:EM,(ROW()-2)/3+7),"")</f>
        <v>-2</v>
      </c>
      <c r="J665" s="51">
        <f>IF($A665&lt;&gt;"",INDEX([1]Sizer!EN:EN,(ROW()-2)/3+7),"")</f>
        <v>0</v>
      </c>
      <c r="K665" s="51">
        <f>IF($A665&lt;&gt;"",INDEX([1]Sizer!EO:EO,(ROW()-2)/3+7),"")</f>
        <v>1.5</v>
      </c>
      <c r="L665" s="51">
        <f>IF($A665&lt;&gt;"",INDEX([1]Sizer!EP:EP,(ROW()-2)/3+7),"")</f>
        <v>-0.5</v>
      </c>
      <c r="M665" s="51">
        <f>IF($A665&lt;&gt;"",INDEX([1]Sizer!EQ:EQ,(ROW()-2)/3+7),"")</f>
        <v>-0.5</v>
      </c>
      <c r="N665" s="51">
        <f>IF($A665&lt;&gt;"",INDEX([1]Sizer!ER:ER,(ROW()-2)/3+7),"")</f>
        <v>-0.5</v>
      </c>
      <c r="O665" s="51">
        <f>IF($A665&lt;&gt;"",INDEX([1]Sizer!ES:ES,(ROW()-2)/3+7),"")</f>
        <v>0</v>
      </c>
      <c r="P665" s="51">
        <f>IF($A665&lt;&gt;"",INDEX([1]Sizer!ET:ET,(ROW()-2)/3+7),"")</f>
        <v>0.5</v>
      </c>
      <c r="Q665" s="51">
        <f>IF($A665&lt;&gt;"",INDEX([1]Sizer!EU:EU,(ROW()-2)/3+7),"")</f>
        <v>0</v>
      </c>
      <c r="R665" s="51">
        <f>IF($A665&lt;&gt;"",INDEX([1]Sizer!EV:EV,(ROW()-2)/3+7),"")</f>
        <v>3</v>
      </c>
      <c r="S665" s="51">
        <f>IF($A665&lt;&gt;"",INDEX([1]Sizer!EW:EW,(ROW()-2)/3+7),"")</f>
        <v>0</v>
      </c>
      <c r="T665" s="51">
        <f>IF($A665&lt;&gt;"",INDEX([1]Sizer!EX:EX,(ROW()-2)/3+7),"")</f>
        <v>-0.5</v>
      </c>
      <c r="U665" s="51">
        <f>IF($A665&lt;&gt;"",INDEX([1]Sizer!EY:EY,(ROW()-2)/3+7),"")</f>
        <v>0.5</v>
      </c>
      <c r="V665" s="51">
        <f>IF($A665&lt;&gt;"",INDEX([1]Sizer!EZ:EZ,(ROW()-2)/3+7),"")</f>
        <v>2</v>
      </c>
      <c r="W665" s="51">
        <f>IF($A665&lt;&gt;"",INDEX([1]Sizer!FA:FA,(ROW()-2)/3+7),"")</f>
        <v>0</v>
      </c>
      <c r="X665" s="51">
        <f>IF($A665&lt;&gt;"",INDEX([1]Sizer!FB:FB,(ROW()-2)/3+7),"")</f>
        <v>0</v>
      </c>
      <c r="Y665" s="51">
        <f>IF($A665&lt;&gt;"",INDEX([1]Sizer!FC:FC,(ROW()-2)/3+7),"")</f>
        <v>0</v>
      </c>
      <c r="Z665" s="51">
        <f>IF($A665&lt;&gt;"",INDEX([1]Sizer!FD:FD,(ROW()-2)/3+7),"")</f>
        <v>0</v>
      </c>
      <c r="AA665" s="52">
        <f>IF($A665&lt;&gt;"",INDEX([1]Sizer!$AB:$AB,(ROW()-2)/3+7)*'[1]Dashboard (Model)'!$U$2,"")</f>
        <v>6.5000000000000002E-2</v>
      </c>
    </row>
    <row r="666" spans="1:27" x14ac:dyDescent="0.2">
      <c r="A666" s="59"/>
      <c r="B666" s="53">
        <f>IF($A665&lt;&gt;"",INDEX([1]Sizer!B:B,(ROW()-3)/3+7),"")</f>
        <v>4.6544163223140493E-3</v>
      </c>
      <c r="C666" s="53">
        <f>IF($A665&lt;&gt;"",INDEX([1]Sizer!C:C,(ROW()-3)/3+7),"")</f>
        <v>1.1304604007633589E-2</v>
      </c>
      <c r="D666" s="53">
        <f>IF($A665&lt;&gt;"",INDEX([1]Sizer!D:D,(ROW()-3)/3+7),"")</f>
        <v>0.05</v>
      </c>
      <c r="E666" s="53">
        <f>IF($A665&lt;&gt;"",INDEX([1]Sizer!E:E,(ROW()-3)/3+7),"")</f>
        <v>0</v>
      </c>
      <c r="F666" s="53">
        <f>IF($A665&lt;&gt;"",INDEX([1]Sizer!F:F,(ROW()-3)/3+7),"")</f>
        <v>0</v>
      </c>
      <c r="G666" s="53">
        <f>IF($A665&lt;&gt;"",INDEX([1]Sizer!G:G,(ROW()-3)/3+7),"")</f>
        <v>-7.2475368502715283E-3</v>
      </c>
      <c r="H666" s="53">
        <f>IF($A665&lt;&gt;"",INDEX([1]Sizer!H:H,(ROW()-3)/3+7),"")</f>
        <v>0</v>
      </c>
      <c r="I666" s="53">
        <f>IF($A665&lt;&gt;"",INDEX([1]Sizer!I:I,(ROW()-3)/3+7),"")</f>
        <v>-0.05</v>
      </c>
      <c r="J666" s="53">
        <f>IF($A665&lt;&gt;"",INDEX([1]Sizer!J:J,(ROW()-3)/3+7),"")</f>
        <v>0</v>
      </c>
      <c r="K666" s="53">
        <f>IF($A665&lt;&gt;"",INDEX([1]Sizer!K:K,(ROW()-3)/3+7),"")</f>
        <v>4.3742475728155338E-2</v>
      </c>
      <c r="L666" s="53">
        <f>IF($A665&lt;&gt;"",INDEX([1]Sizer!L:L,(ROW()-3)/3+7),"")</f>
        <v>-2.6107165991902846E-2</v>
      </c>
      <c r="M666" s="53">
        <f>IF($A665&lt;&gt;"",INDEX([1]Sizer!M:M,(ROW()-3)/3+7),"")</f>
        <v>-7.3550346297282902E-3</v>
      </c>
      <c r="N666" s="53">
        <f>IF($A665&lt;&gt;"",INDEX([1]Sizer!N:N,(ROW()-3)/3+7),"")</f>
        <v>-2.4782225010455877E-2</v>
      </c>
      <c r="O666" s="53">
        <f>IF($A665&lt;&gt;"",INDEX([1]Sizer!O:O,(ROW()-3)/3+7),"")</f>
        <v>0</v>
      </c>
      <c r="P666" s="53">
        <f>IF($A665&lt;&gt;"",INDEX([1]Sizer!P:P,(ROW()-3)/3+7),"")</f>
        <v>1.1302447052089297E-2</v>
      </c>
      <c r="Q666" s="53">
        <f>IF($A665&lt;&gt;"",INDEX([1]Sizer!Q:Q,(ROW()-3)/3+7),"")</f>
        <v>0</v>
      </c>
      <c r="R666" s="53">
        <f>IF($A665&lt;&gt;"",INDEX([1]Sizer!R:R,(ROW()-3)/3+7),"")</f>
        <v>2.2359715670024226E-2</v>
      </c>
      <c r="S666" s="53">
        <f>IF($A665&lt;&gt;"",INDEX([1]Sizer!S:S,(ROW()-3)/3+7),"")</f>
        <v>0</v>
      </c>
      <c r="T666" s="53">
        <f>IF($A665&lt;&gt;"",INDEX([1]Sizer!T:T,(ROW()-3)/3+7),"")</f>
        <v>-1.3711479719579369E-2</v>
      </c>
      <c r="U666" s="53">
        <f>IF($A665&lt;&gt;"",INDEX([1]Sizer!U:U,(ROW()-3)/3+7),"")</f>
        <v>1.581271867048346E-2</v>
      </c>
      <c r="V666" s="53">
        <f>IF($A665&lt;&gt;"",INDEX([1]Sizer!V:V,(ROW()-3)/3+7),"")</f>
        <v>0.05</v>
      </c>
      <c r="W666" s="53">
        <f>IF($A665&lt;&gt;"",INDEX([1]Sizer!W:W,(ROW()-3)/3+7),"")</f>
        <v>0</v>
      </c>
      <c r="X666" s="53">
        <f>IF($A665&lt;&gt;"",INDEX([1]Sizer!X:X,(ROW()-3)/3+7),"")</f>
        <v>0</v>
      </c>
      <c r="Y666" s="53">
        <f>IF($A665&lt;&gt;"",INDEX([1]Sizer!Y:Y,(ROW()-3)/3+7),"")</f>
        <v>0</v>
      </c>
      <c r="Z666" s="53">
        <f>IF($A665&lt;&gt;"",INDEX([1]Sizer!Z:Z,(ROW()-3)/3+7),"")</f>
        <v>0</v>
      </c>
      <c r="AA666" s="53">
        <f>IF($A665&lt;&gt;"",SUM($B666:$Z666),"")</f>
        <v>7.9972935248762061E-2</v>
      </c>
    </row>
    <row r="667" spans="1:27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</row>
    <row r="668" spans="1:27" x14ac:dyDescent="0.2">
      <c r="A668" s="59">
        <f>IF(INDEX([1]Sizer!$A:$A,(ROW()-2)/3+7)&lt;&gt;"",INDEX([1]Sizer!$A:$A,(ROW()-2)/3+7),"")</f>
        <v>45566</v>
      </c>
      <c r="B668" s="51">
        <f>IF($A668&lt;&gt;"",INDEX([1]Sizer!EF:EF,(ROW()-2)/3+7),"")</f>
        <v>0.5</v>
      </c>
      <c r="C668" s="51">
        <f>IF($A668&lt;&gt;"",INDEX([1]Sizer!EG:EG,(ROW()-2)/3+7),"")</f>
        <v>1</v>
      </c>
      <c r="D668" s="51">
        <f>IF($A668&lt;&gt;"",INDEX([1]Sizer!EH:EH,(ROW()-2)/3+7),"")</f>
        <v>3</v>
      </c>
      <c r="E668" s="51">
        <f>IF($A668&lt;&gt;"",INDEX([1]Sizer!EI:EI,(ROW()-2)/3+7),"")</f>
        <v>0</v>
      </c>
      <c r="F668" s="51">
        <f>IF($A668&lt;&gt;"",INDEX([1]Sizer!EJ:EJ,(ROW()-2)/3+7),"")</f>
        <v>0</v>
      </c>
      <c r="G668" s="51">
        <f>IF($A668&lt;&gt;"",INDEX([1]Sizer!EK:EK,(ROW()-2)/3+7),"")</f>
        <v>-0.5</v>
      </c>
      <c r="H668" s="51">
        <f>IF($A668&lt;&gt;"",INDEX([1]Sizer!EL:EL,(ROW()-2)/3+7),"")</f>
        <v>0</v>
      </c>
      <c r="I668" s="51">
        <f>IF($A668&lt;&gt;"",INDEX([1]Sizer!EM:EM,(ROW()-2)/3+7),"")</f>
        <v>-2</v>
      </c>
      <c r="J668" s="51">
        <f>IF($A668&lt;&gt;"",INDEX([1]Sizer!EN:EN,(ROW()-2)/3+7),"")</f>
        <v>0</v>
      </c>
      <c r="K668" s="51">
        <f>IF($A668&lt;&gt;"",INDEX([1]Sizer!EO:EO,(ROW()-2)/3+7),"")</f>
        <v>1.5</v>
      </c>
      <c r="L668" s="51">
        <f>IF($A668&lt;&gt;"",INDEX([1]Sizer!EP:EP,(ROW()-2)/3+7),"")</f>
        <v>-0.5</v>
      </c>
      <c r="M668" s="51">
        <f>IF($A668&lt;&gt;"",INDEX([1]Sizer!EQ:EQ,(ROW()-2)/3+7),"")</f>
        <v>-0.5</v>
      </c>
      <c r="N668" s="51">
        <f>IF($A668&lt;&gt;"",INDEX([1]Sizer!ER:ER,(ROW()-2)/3+7),"")</f>
        <v>-0.5</v>
      </c>
      <c r="O668" s="51">
        <f>IF($A668&lt;&gt;"",INDEX([1]Sizer!ES:ES,(ROW()-2)/3+7),"")</f>
        <v>0</v>
      </c>
      <c r="P668" s="51">
        <f>IF($A668&lt;&gt;"",INDEX([1]Sizer!ET:ET,(ROW()-2)/3+7),"")</f>
        <v>0.5</v>
      </c>
      <c r="Q668" s="51">
        <f>IF($A668&lt;&gt;"",INDEX([1]Sizer!EU:EU,(ROW()-2)/3+7),"")</f>
        <v>0</v>
      </c>
      <c r="R668" s="51">
        <f>IF($A668&lt;&gt;"",INDEX([1]Sizer!EV:EV,(ROW()-2)/3+7),"")</f>
        <v>3</v>
      </c>
      <c r="S668" s="51">
        <f>IF($A668&lt;&gt;"",INDEX([1]Sizer!EW:EW,(ROW()-2)/3+7),"")</f>
        <v>0</v>
      </c>
      <c r="T668" s="51">
        <f>IF($A668&lt;&gt;"",INDEX([1]Sizer!EX:EX,(ROW()-2)/3+7),"")</f>
        <v>-0.5</v>
      </c>
      <c r="U668" s="51">
        <f>IF($A668&lt;&gt;"",INDEX([1]Sizer!EY:EY,(ROW()-2)/3+7),"")</f>
        <v>1</v>
      </c>
      <c r="V668" s="51">
        <f>IF($A668&lt;&gt;"",INDEX([1]Sizer!EZ:EZ,(ROW()-2)/3+7),"")</f>
        <v>1.5</v>
      </c>
      <c r="W668" s="51">
        <f>IF($A668&lt;&gt;"",INDEX([1]Sizer!FA:FA,(ROW()-2)/3+7),"")</f>
        <v>0</v>
      </c>
      <c r="X668" s="51">
        <f>IF($A668&lt;&gt;"",INDEX([1]Sizer!FB:FB,(ROW()-2)/3+7),"")</f>
        <v>0</v>
      </c>
      <c r="Y668" s="51">
        <f>IF($A668&lt;&gt;"",INDEX([1]Sizer!FC:FC,(ROW()-2)/3+7),"")</f>
        <v>0</v>
      </c>
      <c r="Z668" s="51">
        <f>IF($A668&lt;&gt;"",INDEX([1]Sizer!FD:FD,(ROW()-2)/3+7),"")</f>
        <v>0</v>
      </c>
      <c r="AA668" s="52">
        <f>IF($A668&lt;&gt;"",INDEX([1]Sizer!$AB:$AB,(ROW()-2)/3+7)*'[1]Dashboard (Model)'!$U$2,"")</f>
        <v>0.06</v>
      </c>
    </row>
    <row r="669" spans="1:27" x14ac:dyDescent="0.2">
      <c r="A669" s="59"/>
      <c r="B669" s="53">
        <f>IF($A668&lt;&gt;"",INDEX([1]Sizer!B:B,(ROW()-3)/3+7),"")</f>
        <v>4.6544163223140493E-3</v>
      </c>
      <c r="C669" s="53">
        <f>IF($A668&lt;&gt;"",INDEX([1]Sizer!C:C,(ROW()-3)/3+7),"")</f>
        <v>2.1271660305343512E-2</v>
      </c>
      <c r="D669" s="53">
        <f>IF($A668&lt;&gt;"",INDEX([1]Sizer!D:D,(ROW()-3)/3+7),"")</f>
        <v>0.05</v>
      </c>
      <c r="E669" s="53">
        <f>IF($A668&lt;&gt;"",INDEX([1]Sizer!E:E,(ROW()-3)/3+7),"")</f>
        <v>0</v>
      </c>
      <c r="F669" s="53">
        <f>IF($A668&lt;&gt;"",INDEX([1]Sizer!F:F,(ROW()-3)/3+7),"")</f>
        <v>0</v>
      </c>
      <c r="G669" s="53">
        <f>IF($A668&lt;&gt;"",INDEX([1]Sizer!G:G,(ROW()-3)/3+7),"")</f>
        <v>-7.2475368502715283E-3</v>
      </c>
      <c r="H669" s="53">
        <f>IF($A668&lt;&gt;"",INDEX([1]Sizer!H:H,(ROW()-3)/3+7),"")</f>
        <v>0</v>
      </c>
      <c r="I669" s="53">
        <f>IF($A668&lt;&gt;"",INDEX([1]Sizer!I:I,(ROW()-3)/3+7),"")</f>
        <v>-0.05</v>
      </c>
      <c r="J669" s="53">
        <f>IF($A668&lt;&gt;"",INDEX([1]Sizer!J:J,(ROW()-3)/3+7),"")</f>
        <v>0</v>
      </c>
      <c r="K669" s="53">
        <f>IF($A668&lt;&gt;"",INDEX([1]Sizer!K:K,(ROW()-3)/3+7),"")</f>
        <v>4.3742475728155338E-2</v>
      </c>
      <c r="L669" s="53">
        <f>IF($A668&lt;&gt;"",INDEX([1]Sizer!L:L,(ROW()-3)/3+7),"")</f>
        <v>-2.6107165991902846E-2</v>
      </c>
      <c r="M669" s="53">
        <f>IF($A668&lt;&gt;"",INDEX([1]Sizer!M:M,(ROW()-3)/3+7),"")</f>
        <v>-7.3550346297282902E-3</v>
      </c>
      <c r="N669" s="53">
        <f>IF($A668&lt;&gt;"",INDEX([1]Sizer!N:N,(ROW()-3)/3+7),"")</f>
        <v>-2.4782225010455877E-2</v>
      </c>
      <c r="O669" s="53">
        <f>IF($A668&lt;&gt;"",INDEX([1]Sizer!O:O,(ROW()-3)/3+7),"")</f>
        <v>0</v>
      </c>
      <c r="P669" s="53">
        <f>IF($A668&lt;&gt;"",INDEX([1]Sizer!P:P,(ROW()-3)/3+7),"")</f>
        <v>1.1302447052089297E-2</v>
      </c>
      <c r="Q669" s="53">
        <f>IF($A668&lt;&gt;"",INDEX([1]Sizer!Q:Q,(ROW()-3)/3+7),"")</f>
        <v>0</v>
      </c>
      <c r="R669" s="53">
        <f>IF($A668&lt;&gt;"",INDEX([1]Sizer!R:R,(ROW()-3)/3+7),"")</f>
        <v>2.2359715670024226E-2</v>
      </c>
      <c r="S669" s="53">
        <f>IF($A668&lt;&gt;"",INDEX([1]Sizer!S:S,(ROW()-3)/3+7),"")</f>
        <v>0</v>
      </c>
      <c r="T669" s="53">
        <f>IF($A668&lt;&gt;"",INDEX([1]Sizer!T:T,(ROW()-3)/3+7),"")</f>
        <v>-1.3711479719579369E-2</v>
      </c>
      <c r="U669" s="53">
        <f>IF($A668&lt;&gt;"",INDEX([1]Sizer!U:U,(ROW()-3)/3+7),"")</f>
        <v>3.347252252252253E-2</v>
      </c>
      <c r="V669" s="53">
        <f>IF($A668&lt;&gt;"",INDEX([1]Sizer!V:V,(ROW()-3)/3+7),"")</f>
        <v>4.4348872679045089E-2</v>
      </c>
      <c r="W669" s="53">
        <f>IF($A668&lt;&gt;"",INDEX([1]Sizer!W:W,(ROW()-3)/3+7),"")</f>
        <v>0</v>
      </c>
      <c r="X669" s="53">
        <f>IF($A668&lt;&gt;"",INDEX([1]Sizer!X:X,(ROW()-3)/3+7),"")</f>
        <v>0</v>
      </c>
      <c r="Y669" s="53">
        <f>IF($A668&lt;&gt;"",INDEX([1]Sizer!Y:Y,(ROW()-3)/3+7),"")</f>
        <v>0</v>
      </c>
      <c r="Z669" s="53">
        <f>IF($A668&lt;&gt;"",INDEX([1]Sizer!Z:Z,(ROW()-3)/3+7),"")</f>
        <v>0</v>
      </c>
      <c r="AA669" s="53">
        <f>IF($A668&lt;&gt;"",SUM($B669:$Z669),"")</f>
        <v>0.10194866807755612</v>
      </c>
    </row>
    <row r="670" spans="1:27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</row>
    <row r="671" spans="1:27" x14ac:dyDescent="0.2">
      <c r="A671" s="59">
        <f>IF(INDEX([1]Sizer!$A:$A,(ROW()-2)/3+7)&lt;&gt;"",INDEX([1]Sizer!$A:$A,(ROW()-2)/3+7),"")</f>
        <v>45567</v>
      </c>
      <c r="B671" s="51">
        <f>IF($A671&lt;&gt;"",INDEX([1]Sizer!EF:EF,(ROW()-2)/3+7),"")</f>
        <v>0.5</v>
      </c>
      <c r="C671" s="51">
        <f>IF($A671&lt;&gt;"",INDEX([1]Sizer!EG:EG,(ROW()-2)/3+7),"")</f>
        <v>1</v>
      </c>
      <c r="D671" s="51">
        <f>IF($A671&lt;&gt;"",INDEX([1]Sizer!EH:EH,(ROW()-2)/3+7),"")</f>
        <v>3</v>
      </c>
      <c r="E671" s="51">
        <f>IF($A671&lt;&gt;"",INDEX([1]Sizer!EI:EI,(ROW()-2)/3+7),"")</f>
        <v>0</v>
      </c>
      <c r="F671" s="51">
        <f>IF($A671&lt;&gt;"",INDEX([1]Sizer!EJ:EJ,(ROW()-2)/3+7),"")</f>
        <v>0</v>
      </c>
      <c r="G671" s="51">
        <f>IF($A671&lt;&gt;"",INDEX([1]Sizer!EK:EK,(ROW()-2)/3+7),"")</f>
        <v>-0.5</v>
      </c>
      <c r="H671" s="51">
        <f>IF($A671&lt;&gt;"",INDEX([1]Sizer!EL:EL,(ROW()-2)/3+7),"")</f>
        <v>0</v>
      </c>
      <c r="I671" s="51">
        <f>IF($A671&lt;&gt;"",INDEX([1]Sizer!EM:EM,(ROW()-2)/3+7),"")</f>
        <v>-2</v>
      </c>
      <c r="J671" s="51">
        <f>IF($A671&lt;&gt;"",INDEX([1]Sizer!EN:EN,(ROW()-2)/3+7),"")</f>
        <v>0</v>
      </c>
      <c r="K671" s="51">
        <f>IF($A671&lt;&gt;"",INDEX([1]Sizer!EO:EO,(ROW()-2)/3+7),"")</f>
        <v>1.5</v>
      </c>
      <c r="L671" s="51">
        <f>IF($A671&lt;&gt;"",INDEX([1]Sizer!EP:EP,(ROW()-2)/3+7),"")</f>
        <v>-0.5</v>
      </c>
      <c r="M671" s="51">
        <f>IF($A671&lt;&gt;"",INDEX([1]Sizer!EQ:EQ,(ROW()-2)/3+7),"")</f>
        <v>-0.5</v>
      </c>
      <c r="N671" s="51">
        <f>IF($A671&lt;&gt;"",INDEX([1]Sizer!ER:ER,(ROW()-2)/3+7),"")</f>
        <v>-0.5</v>
      </c>
      <c r="O671" s="51">
        <f>IF($A671&lt;&gt;"",INDEX([1]Sizer!ES:ES,(ROW()-2)/3+7),"")</f>
        <v>0</v>
      </c>
      <c r="P671" s="51">
        <f>IF($A671&lt;&gt;"",INDEX([1]Sizer!ET:ET,(ROW()-2)/3+7),"")</f>
        <v>0.5</v>
      </c>
      <c r="Q671" s="51">
        <f>IF($A671&lt;&gt;"",INDEX([1]Sizer!EU:EU,(ROW()-2)/3+7),"")</f>
        <v>0</v>
      </c>
      <c r="R671" s="51">
        <f>IF($A671&lt;&gt;"",INDEX([1]Sizer!EV:EV,(ROW()-2)/3+7),"")</f>
        <v>3</v>
      </c>
      <c r="S671" s="51">
        <f>IF($A671&lt;&gt;"",INDEX([1]Sizer!EW:EW,(ROW()-2)/3+7),"")</f>
        <v>0</v>
      </c>
      <c r="T671" s="51">
        <f>IF($A671&lt;&gt;"",INDEX([1]Sizer!EX:EX,(ROW()-2)/3+7),"")</f>
        <v>-0.5</v>
      </c>
      <c r="U671" s="51">
        <f>IF($A671&lt;&gt;"",INDEX([1]Sizer!EY:EY,(ROW()-2)/3+7),"")</f>
        <v>1</v>
      </c>
      <c r="V671" s="51">
        <f>IF($A671&lt;&gt;"",INDEX([1]Sizer!EZ:EZ,(ROW()-2)/3+7),"")</f>
        <v>1.5</v>
      </c>
      <c r="W671" s="51">
        <f>IF($A671&lt;&gt;"",INDEX([1]Sizer!FA:FA,(ROW()-2)/3+7),"")</f>
        <v>0</v>
      </c>
      <c r="X671" s="51">
        <f>IF($A671&lt;&gt;"",INDEX([1]Sizer!FB:FB,(ROW()-2)/3+7),"")</f>
        <v>0</v>
      </c>
      <c r="Y671" s="51">
        <f>IF($A671&lt;&gt;"",INDEX([1]Sizer!FC:FC,(ROW()-2)/3+7),"")</f>
        <v>0</v>
      </c>
      <c r="Z671" s="51">
        <f>IF($A671&lt;&gt;"",INDEX([1]Sizer!FD:FD,(ROW()-2)/3+7),"")</f>
        <v>0</v>
      </c>
      <c r="AA671" s="52">
        <f>IF($A671&lt;&gt;"",INDEX([1]Sizer!$AB:$AB,(ROW()-2)/3+7)*'[1]Dashboard (Model)'!$U$2,"")</f>
        <v>0.03</v>
      </c>
    </row>
    <row r="672" spans="1:27" x14ac:dyDescent="0.2">
      <c r="A672" s="59"/>
      <c r="B672" s="53">
        <f>IF($A671&lt;&gt;"",INDEX([1]Sizer!B:B,(ROW()-3)/3+7),"")</f>
        <v>4.6544163223140493E-3</v>
      </c>
      <c r="C672" s="53">
        <f>IF($A671&lt;&gt;"",INDEX([1]Sizer!C:C,(ROW()-3)/3+7),"")</f>
        <v>2.1271660305343512E-2</v>
      </c>
      <c r="D672" s="53">
        <f>IF($A671&lt;&gt;"",INDEX([1]Sizer!D:D,(ROW()-3)/3+7),"")</f>
        <v>0.05</v>
      </c>
      <c r="E672" s="53">
        <f>IF($A671&lt;&gt;"",INDEX([1]Sizer!E:E,(ROW()-3)/3+7),"")</f>
        <v>0</v>
      </c>
      <c r="F672" s="53">
        <f>IF($A671&lt;&gt;"",INDEX([1]Sizer!F:F,(ROW()-3)/3+7),"")</f>
        <v>0</v>
      </c>
      <c r="G672" s="53">
        <f>IF($A671&lt;&gt;"",INDEX([1]Sizer!G:G,(ROW()-3)/3+7),"")</f>
        <v>-7.2475368502715283E-3</v>
      </c>
      <c r="H672" s="53">
        <f>IF($A671&lt;&gt;"",INDEX([1]Sizer!H:H,(ROW()-3)/3+7),"")</f>
        <v>0</v>
      </c>
      <c r="I672" s="53">
        <f>IF($A671&lt;&gt;"",INDEX([1]Sizer!I:I,(ROW()-3)/3+7),"")</f>
        <v>-0.05</v>
      </c>
      <c r="J672" s="53">
        <f>IF($A671&lt;&gt;"",INDEX([1]Sizer!J:J,(ROW()-3)/3+7),"")</f>
        <v>0</v>
      </c>
      <c r="K672" s="53">
        <f>IF($A671&lt;&gt;"",INDEX([1]Sizer!K:K,(ROW()-3)/3+7),"")</f>
        <v>4.3742475728155338E-2</v>
      </c>
      <c r="L672" s="53">
        <f>IF($A671&lt;&gt;"",INDEX([1]Sizer!L:L,(ROW()-3)/3+7),"")</f>
        <v>-2.6107165991902846E-2</v>
      </c>
      <c r="M672" s="53">
        <f>IF($A671&lt;&gt;"",INDEX([1]Sizer!M:M,(ROW()-3)/3+7),"")</f>
        <v>-7.3550346297282902E-3</v>
      </c>
      <c r="N672" s="53">
        <f>IF($A671&lt;&gt;"",INDEX([1]Sizer!N:N,(ROW()-3)/3+7),"")</f>
        <v>-2.4782225010455877E-2</v>
      </c>
      <c r="O672" s="53">
        <f>IF($A671&lt;&gt;"",INDEX([1]Sizer!O:O,(ROW()-3)/3+7),"")</f>
        <v>0</v>
      </c>
      <c r="P672" s="53">
        <f>IF($A671&lt;&gt;"",INDEX([1]Sizer!P:P,(ROW()-3)/3+7),"")</f>
        <v>1.1302447052089297E-2</v>
      </c>
      <c r="Q672" s="53">
        <f>IF($A671&lt;&gt;"",INDEX([1]Sizer!Q:Q,(ROW()-3)/3+7),"")</f>
        <v>0</v>
      </c>
      <c r="R672" s="53">
        <f>IF($A671&lt;&gt;"",INDEX([1]Sizer!R:R,(ROW()-3)/3+7),"")</f>
        <v>2.2359715670024226E-2</v>
      </c>
      <c r="S672" s="53">
        <f>IF($A671&lt;&gt;"",INDEX([1]Sizer!S:S,(ROW()-3)/3+7),"")</f>
        <v>0</v>
      </c>
      <c r="T672" s="53">
        <f>IF($A671&lt;&gt;"",INDEX([1]Sizer!T:T,(ROW()-3)/3+7),"")</f>
        <v>-1.3711479719579369E-2</v>
      </c>
      <c r="U672" s="53">
        <f>IF($A671&lt;&gt;"",INDEX([1]Sizer!U:U,(ROW()-3)/3+7),"")</f>
        <v>3.347252252252253E-2</v>
      </c>
      <c r="V672" s="53">
        <f>IF($A671&lt;&gt;"",INDEX([1]Sizer!V:V,(ROW()-3)/3+7),"")</f>
        <v>4.4348872679045089E-2</v>
      </c>
      <c r="W672" s="53">
        <f>IF($A671&lt;&gt;"",INDEX([1]Sizer!W:W,(ROW()-3)/3+7),"")</f>
        <v>0</v>
      </c>
      <c r="X672" s="53">
        <f>IF($A671&lt;&gt;"",INDEX([1]Sizer!X:X,(ROW()-3)/3+7),"")</f>
        <v>0</v>
      </c>
      <c r="Y672" s="53">
        <f>IF($A671&lt;&gt;"",INDEX([1]Sizer!Y:Y,(ROW()-3)/3+7),"")</f>
        <v>0</v>
      </c>
      <c r="Z672" s="53">
        <f>IF($A671&lt;&gt;"",INDEX([1]Sizer!Z:Z,(ROW()-3)/3+7),"")</f>
        <v>0</v>
      </c>
      <c r="AA672" s="53">
        <f>IF($A671&lt;&gt;"",SUM($B672:$Z672),"")</f>
        <v>0.10194866807755612</v>
      </c>
    </row>
    <row r="673" spans="1:27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</row>
    <row r="674" spans="1:27" x14ac:dyDescent="0.2">
      <c r="A674" s="59">
        <f>IF(INDEX([1]Sizer!$A:$A,(ROW()-2)/3+7)&lt;&gt;"",INDEX([1]Sizer!$A:$A,(ROW()-2)/3+7),"")</f>
        <v>45568</v>
      </c>
      <c r="B674" s="51">
        <f>IF($A674&lt;&gt;"",INDEX([1]Sizer!EF:EF,(ROW()-2)/3+7),"")</f>
        <v>0.5</v>
      </c>
      <c r="C674" s="51">
        <f>IF($A674&lt;&gt;"",INDEX([1]Sizer!EG:EG,(ROW()-2)/3+7),"")</f>
        <v>1</v>
      </c>
      <c r="D674" s="51">
        <f>IF($A674&lt;&gt;"",INDEX([1]Sizer!EH:EH,(ROW()-2)/3+7),"")</f>
        <v>3</v>
      </c>
      <c r="E674" s="51">
        <f>IF($A674&lt;&gt;"",INDEX([1]Sizer!EI:EI,(ROW()-2)/3+7),"")</f>
        <v>0</v>
      </c>
      <c r="F674" s="51">
        <f>IF($A674&lt;&gt;"",INDEX([1]Sizer!EJ:EJ,(ROW()-2)/3+7),"")</f>
        <v>0</v>
      </c>
      <c r="G674" s="51">
        <f>IF($A674&lt;&gt;"",INDEX([1]Sizer!EK:EK,(ROW()-2)/3+7),"")</f>
        <v>-0.5</v>
      </c>
      <c r="H674" s="51">
        <f>IF($A674&lt;&gt;"",INDEX([1]Sizer!EL:EL,(ROW()-2)/3+7),"")</f>
        <v>0</v>
      </c>
      <c r="I674" s="51">
        <f>IF($A674&lt;&gt;"",INDEX([1]Sizer!EM:EM,(ROW()-2)/3+7),"")</f>
        <v>-2</v>
      </c>
      <c r="J674" s="51">
        <f>IF($A674&lt;&gt;"",INDEX([1]Sizer!EN:EN,(ROW()-2)/3+7),"")</f>
        <v>0</v>
      </c>
      <c r="K674" s="51">
        <f>IF($A674&lt;&gt;"",INDEX([1]Sizer!EO:EO,(ROW()-2)/3+7),"")</f>
        <v>1.5</v>
      </c>
      <c r="L674" s="51">
        <f>IF($A674&lt;&gt;"",INDEX([1]Sizer!EP:EP,(ROW()-2)/3+7),"")</f>
        <v>-0.5</v>
      </c>
      <c r="M674" s="51">
        <f>IF($A674&lt;&gt;"",INDEX([1]Sizer!EQ:EQ,(ROW()-2)/3+7),"")</f>
        <v>-0.5</v>
      </c>
      <c r="N674" s="51">
        <f>IF($A674&lt;&gt;"",INDEX([1]Sizer!ER:ER,(ROW()-2)/3+7),"")</f>
        <v>-0.5</v>
      </c>
      <c r="O674" s="51">
        <f>IF($A674&lt;&gt;"",INDEX([1]Sizer!ES:ES,(ROW()-2)/3+7),"")</f>
        <v>0</v>
      </c>
      <c r="P674" s="51">
        <f>IF($A674&lt;&gt;"",INDEX([1]Sizer!ET:ET,(ROW()-2)/3+7),"")</f>
        <v>0.5</v>
      </c>
      <c r="Q674" s="51">
        <f>IF($A674&lt;&gt;"",INDEX([1]Sizer!EU:EU,(ROW()-2)/3+7),"")</f>
        <v>0</v>
      </c>
      <c r="R674" s="51">
        <f>IF($A674&lt;&gt;"",INDEX([1]Sizer!EV:EV,(ROW()-2)/3+7),"")</f>
        <v>3</v>
      </c>
      <c r="S674" s="51">
        <f>IF($A674&lt;&gt;"",INDEX([1]Sizer!EW:EW,(ROW()-2)/3+7),"")</f>
        <v>0</v>
      </c>
      <c r="T674" s="51">
        <f>IF($A674&lt;&gt;"",INDEX([1]Sizer!EX:EX,(ROW()-2)/3+7),"")</f>
        <v>-0.5</v>
      </c>
      <c r="U674" s="51">
        <f>IF($A674&lt;&gt;"",INDEX([1]Sizer!EY:EY,(ROW()-2)/3+7),"")</f>
        <v>1</v>
      </c>
      <c r="V674" s="51">
        <f>IF($A674&lt;&gt;"",INDEX([1]Sizer!EZ:EZ,(ROW()-2)/3+7),"")</f>
        <v>1.5</v>
      </c>
      <c r="W674" s="51">
        <f>IF($A674&lt;&gt;"",INDEX([1]Sizer!FA:FA,(ROW()-2)/3+7),"")</f>
        <v>0</v>
      </c>
      <c r="X674" s="51">
        <f>IF($A674&lt;&gt;"",INDEX([1]Sizer!FB:FB,(ROW()-2)/3+7),"")</f>
        <v>0</v>
      </c>
      <c r="Y674" s="51">
        <f>IF($A674&lt;&gt;"",INDEX([1]Sizer!FC:FC,(ROW()-2)/3+7),"")</f>
        <v>0</v>
      </c>
      <c r="Z674" s="51">
        <f>IF($A674&lt;&gt;"",INDEX([1]Sizer!FD:FD,(ROW()-2)/3+7),"")</f>
        <v>0</v>
      </c>
      <c r="AA674" s="52">
        <f>IF($A674&lt;&gt;"",INDEX([1]Sizer!$AB:$AB,(ROW()-2)/3+7)*'[1]Dashboard (Model)'!$U$2,"")</f>
        <v>0.03</v>
      </c>
    </row>
    <row r="675" spans="1:27" x14ac:dyDescent="0.2">
      <c r="A675" s="59"/>
      <c r="B675" s="53">
        <f>IF($A674&lt;&gt;"",INDEX([1]Sizer!B:B,(ROW()-3)/3+7),"")</f>
        <v>4.6544163223140493E-3</v>
      </c>
      <c r="C675" s="53">
        <f>IF($A674&lt;&gt;"",INDEX([1]Sizer!C:C,(ROW()-3)/3+7),"")</f>
        <v>2.1271660305343512E-2</v>
      </c>
      <c r="D675" s="53">
        <f>IF($A674&lt;&gt;"",INDEX([1]Sizer!D:D,(ROW()-3)/3+7),"")</f>
        <v>0.05</v>
      </c>
      <c r="E675" s="53">
        <f>IF($A674&lt;&gt;"",INDEX([1]Sizer!E:E,(ROW()-3)/3+7),"")</f>
        <v>0</v>
      </c>
      <c r="F675" s="53">
        <f>IF($A674&lt;&gt;"",INDEX([1]Sizer!F:F,(ROW()-3)/3+7),"")</f>
        <v>0</v>
      </c>
      <c r="G675" s="53">
        <f>IF($A674&lt;&gt;"",INDEX([1]Sizer!G:G,(ROW()-3)/3+7),"")</f>
        <v>-7.2475368502715283E-3</v>
      </c>
      <c r="H675" s="53">
        <f>IF($A674&lt;&gt;"",INDEX([1]Sizer!H:H,(ROW()-3)/3+7),"")</f>
        <v>0</v>
      </c>
      <c r="I675" s="53">
        <f>IF($A674&lt;&gt;"",INDEX([1]Sizer!I:I,(ROW()-3)/3+7),"")</f>
        <v>-0.05</v>
      </c>
      <c r="J675" s="53">
        <f>IF($A674&lt;&gt;"",INDEX([1]Sizer!J:J,(ROW()-3)/3+7),"")</f>
        <v>0</v>
      </c>
      <c r="K675" s="53">
        <f>IF($A674&lt;&gt;"",INDEX([1]Sizer!K:K,(ROW()-3)/3+7),"")</f>
        <v>4.3742475728155338E-2</v>
      </c>
      <c r="L675" s="53">
        <f>IF($A674&lt;&gt;"",INDEX([1]Sizer!L:L,(ROW()-3)/3+7),"")</f>
        <v>-2.6107165991902846E-2</v>
      </c>
      <c r="M675" s="53">
        <f>IF($A674&lt;&gt;"",INDEX([1]Sizer!M:M,(ROW()-3)/3+7),"")</f>
        <v>-7.3550346297282902E-3</v>
      </c>
      <c r="N675" s="53">
        <f>IF($A674&lt;&gt;"",INDEX([1]Sizer!N:N,(ROW()-3)/3+7),"")</f>
        <v>-2.4782225010455877E-2</v>
      </c>
      <c r="O675" s="53">
        <f>IF($A674&lt;&gt;"",INDEX([1]Sizer!O:O,(ROW()-3)/3+7),"")</f>
        <v>0</v>
      </c>
      <c r="P675" s="53">
        <f>IF($A674&lt;&gt;"",INDEX([1]Sizer!P:P,(ROW()-3)/3+7),"")</f>
        <v>1.1302447052089297E-2</v>
      </c>
      <c r="Q675" s="53">
        <f>IF($A674&lt;&gt;"",INDEX([1]Sizer!Q:Q,(ROW()-3)/3+7),"")</f>
        <v>0</v>
      </c>
      <c r="R675" s="53">
        <f>IF($A674&lt;&gt;"",INDEX([1]Sizer!R:R,(ROW()-3)/3+7),"")</f>
        <v>2.2359715670024226E-2</v>
      </c>
      <c r="S675" s="53">
        <f>IF($A674&lt;&gt;"",INDEX([1]Sizer!S:S,(ROW()-3)/3+7),"")</f>
        <v>0</v>
      </c>
      <c r="T675" s="53">
        <f>IF($A674&lt;&gt;"",INDEX([1]Sizer!T:T,(ROW()-3)/3+7),"")</f>
        <v>-1.3711479719579369E-2</v>
      </c>
      <c r="U675" s="53">
        <f>IF($A674&lt;&gt;"",INDEX([1]Sizer!U:U,(ROW()-3)/3+7),"")</f>
        <v>3.347252252252253E-2</v>
      </c>
      <c r="V675" s="53">
        <f>IF($A674&lt;&gt;"",INDEX([1]Sizer!V:V,(ROW()-3)/3+7),"")</f>
        <v>4.4348872679045089E-2</v>
      </c>
      <c r="W675" s="53">
        <f>IF($A674&lt;&gt;"",INDEX([1]Sizer!W:W,(ROW()-3)/3+7),"")</f>
        <v>0</v>
      </c>
      <c r="X675" s="53">
        <f>IF($A674&lt;&gt;"",INDEX([1]Sizer!X:X,(ROW()-3)/3+7),"")</f>
        <v>0</v>
      </c>
      <c r="Y675" s="53">
        <f>IF($A674&lt;&gt;"",INDEX([1]Sizer!Y:Y,(ROW()-3)/3+7),"")</f>
        <v>0</v>
      </c>
      <c r="Z675" s="53">
        <f>IF($A674&lt;&gt;"",INDEX([1]Sizer!Z:Z,(ROW()-3)/3+7),"")</f>
        <v>0</v>
      </c>
      <c r="AA675" s="53">
        <f>IF($A674&lt;&gt;"",SUM($B675:$Z675),"")</f>
        <v>0.10194866807755612</v>
      </c>
    </row>
    <row r="676" spans="1:27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</row>
    <row r="677" spans="1:27" x14ac:dyDescent="0.2">
      <c r="A677" s="59">
        <f>IF(INDEX([1]Sizer!$A:$A,(ROW()-2)/3+7)&lt;&gt;"",INDEX([1]Sizer!$A:$A,(ROW()-2)/3+7),"")</f>
        <v>45569</v>
      </c>
      <c r="B677" s="51">
        <f>IF($A677&lt;&gt;"",INDEX([1]Sizer!EF:EF,(ROW()-2)/3+7),"")</f>
        <v>0.5</v>
      </c>
      <c r="C677" s="51">
        <f>IF($A677&lt;&gt;"",INDEX([1]Sizer!EG:EG,(ROW()-2)/3+7),"")</f>
        <v>2</v>
      </c>
      <c r="D677" s="51">
        <f>IF($A677&lt;&gt;"",INDEX([1]Sizer!EH:EH,(ROW()-2)/3+7),"")</f>
        <v>2.5</v>
      </c>
      <c r="E677" s="51">
        <f>IF($A677&lt;&gt;"",INDEX([1]Sizer!EI:EI,(ROW()-2)/3+7),"")</f>
        <v>0</v>
      </c>
      <c r="F677" s="51">
        <f>IF($A677&lt;&gt;"",INDEX([1]Sizer!EJ:EJ,(ROW()-2)/3+7),"")</f>
        <v>0</v>
      </c>
      <c r="G677" s="51">
        <f>IF($A677&lt;&gt;"",INDEX([1]Sizer!EK:EK,(ROW()-2)/3+7),"")</f>
        <v>-0.5</v>
      </c>
      <c r="H677" s="51">
        <f>IF($A677&lt;&gt;"",INDEX([1]Sizer!EL:EL,(ROW()-2)/3+7),"")</f>
        <v>0</v>
      </c>
      <c r="I677" s="51">
        <f>IF($A677&lt;&gt;"",INDEX([1]Sizer!EM:EM,(ROW()-2)/3+7),"")</f>
        <v>-2</v>
      </c>
      <c r="J677" s="51">
        <f>IF($A677&lt;&gt;"",INDEX([1]Sizer!EN:EN,(ROW()-2)/3+7),"")</f>
        <v>0</v>
      </c>
      <c r="K677" s="51">
        <f>IF($A677&lt;&gt;"",INDEX([1]Sizer!EO:EO,(ROW()-2)/3+7),"")</f>
        <v>1.5</v>
      </c>
      <c r="L677" s="51">
        <f>IF($A677&lt;&gt;"",INDEX([1]Sizer!EP:EP,(ROW()-2)/3+7),"")</f>
        <v>-0.5</v>
      </c>
      <c r="M677" s="51">
        <f>IF($A677&lt;&gt;"",INDEX([1]Sizer!EQ:EQ,(ROW()-2)/3+7),"")</f>
        <v>-0.5</v>
      </c>
      <c r="N677" s="51">
        <f>IF($A677&lt;&gt;"",INDEX([1]Sizer!ER:ER,(ROW()-2)/3+7),"")</f>
        <v>-0.5</v>
      </c>
      <c r="O677" s="51">
        <f>IF($A677&lt;&gt;"",INDEX([1]Sizer!ES:ES,(ROW()-2)/3+7),"")</f>
        <v>0</v>
      </c>
      <c r="P677" s="51">
        <f>IF($A677&lt;&gt;"",INDEX([1]Sizer!ET:ET,(ROW()-2)/3+7),"")</f>
        <v>0.5</v>
      </c>
      <c r="Q677" s="51">
        <f>IF($A677&lt;&gt;"",INDEX([1]Sizer!EU:EU,(ROW()-2)/3+7),"")</f>
        <v>0</v>
      </c>
      <c r="R677" s="51">
        <f>IF($A677&lt;&gt;"",INDEX([1]Sizer!EV:EV,(ROW()-2)/3+7),"")</f>
        <v>3</v>
      </c>
      <c r="S677" s="51">
        <f>IF($A677&lt;&gt;"",INDEX([1]Sizer!EW:EW,(ROW()-2)/3+7),"")</f>
        <v>0</v>
      </c>
      <c r="T677" s="51">
        <f>IF($A677&lt;&gt;"",INDEX([1]Sizer!EX:EX,(ROW()-2)/3+7),"")</f>
        <v>-0.5</v>
      </c>
      <c r="U677" s="51">
        <f>IF($A677&lt;&gt;"",INDEX([1]Sizer!EY:EY,(ROW()-2)/3+7),"")</f>
        <v>1</v>
      </c>
      <c r="V677" s="51">
        <f>IF($A677&lt;&gt;"",INDEX([1]Sizer!EZ:EZ,(ROW()-2)/3+7),"")</f>
        <v>0.5</v>
      </c>
      <c r="W677" s="51">
        <f>IF($A677&lt;&gt;"",INDEX([1]Sizer!FA:FA,(ROW()-2)/3+7),"")</f>
        <v>0</v>
      </c>
      <c r="X677" s="51">
        <f>IF($A677&lt;&gt;"",INDEX([1]Sizer!FB:FB,(ROW()-2)/3+7),"")</f>
        <v>0</v>
      </c>
      <c r="Y677" s="51">
        <f>IF($A677&lt;&gt;"",INDEX([1]Sizer!FC:FC,(ROW()-2)/3+7),"")</f>
        <v>0</v>
      </c>
      <c r="Z677" s="51">
        <f>IF($A677&lt;&gt;"",INDEX([1]Sizer!FD:FD,(ROW()-2)/3+7),"")</f>
        <v>0</v>
      </c>
      <c r="AA677" s="52">
        <f>IF($A677&lt;&gt;"",INDEX([1]Sizer!$AB:$AB,(ROW()-2)/3+7)*'[1]Dashboard (Model)'!$U$2,"")</f>
        <v>0.05</v>
      </c>
    </row>
    <row r="678" spans="1:27" x14ac:dyDescent="0.2">
      <c r="A678" s="59"/>
      <c r="B678" s="53">
        <f>IF($A677&lt;&gt;"",INDEX([1]Sizer!B:B,(ROW()-3)/3+7),"")</f>
        <v>4.6544163223140493E-3</v>
      </c>
      <c r="C678" s="53">
        <f>IF($A677&lt;&gt;"",INDEX([1]Sizer!C:C,(ROW()-3)/3+7),"")</f>
        <v>3.6133474576271189E-2</v>
      </c>
      <c r="D678" s="53">
        <f>IF($A677&lt;&gt;"",INDEX([1]Sizer!D:D,(ROW()-3)/3+7),"")</f>
        <v>0.05</v>
      </c>
      <c r="E678" s="53">
        <f>IF($A677&lt;&gt;"",INDEX([1]Sizer!E:E,(ROW()-3)/3+7),"")</f>
        <v>0</v>
      </c>
      <c r="F678" s="53">
        <f>IF($A677&lt;&gt;"",INDEX([1]Sizer!F:F,(ROW()-3)/3+7),"")</f>
        <v>0</v>
      </c>
      <c r="G678" s="53">
        <f>IF($A677&lt;&gt;"",INDEX([1]Sizer!G:G,(ROW()-3)/3+7),"")</f>
        <v>-7.2475368502715283E-3</v>
      </c>
      <c r="H678" s="53">
        <f>IF($A677&lt;&gt;"",INDEX([1]Sizer!H:H,(ROW()-3)/3+7),"")</f>
        <v>0</v>
      </c>
      <c r="I678" s="53">
        <f>IF($A677&lt;&gt;"",INDEX([1]Sizer!I:I,(ROW()-3)/3+7),"")</f>
        <v>-0.05</v>
      </c>
      <c r="J678" s="53">
        <f>IF($A677&lt;&gt;"",INDEX([1]Sizer!J:J,(ROW()-3)/3+7),"")</f>
        <v>0</v>
      </c>
      <c r="K678" s="53">
        <f>IF($A677&lt;&gt;"",INDEX([1]Sizer!K:K,(ROW()-3)/3+7),"")</f>
        <v>4.3742475728155338E-2</v>
      </c>
      <c r="L678" s="53">
        <f>IF($A677&lt;&gt;"",INDEX([1]Sizer!L:L,(ROW()-3)/3+7),"")</f>
        <v>-2.6107165991902846E-2</v>
      </c>
      <c r="M678" s="53">
        <f>IF($A677&lt;&gt;"",INDEX([1]Sizer!M:M,(ROW()-3)/3+7),"")</f>
        <v>-7.3550346297282902E-3</v>
      </c>
      <c r="N678" s="53">
        <f>IF($A677&lt;&gt;"",INDEX([1]Sizer!N:N,(ROW()-3)/3+7),"")</f>
        <v>-2.4782225010455877E-2</v>
      </c>
      <c r="O678" s="53">
        <f>IF($A677&lt;&gt;"",INDEX([1]Sizer!O:O,(ROW()-3)/3+7),"")</f>
        <v>0</v>
      </c>
      <c r="P678" s="53">
        <f>IF($A677&lt;&gt;"",INDEX([1]Sizer!P:P,(ROW()-3)/3+7),"")</f>
        <v>1.1302447052089297E-2</v>
      </c>
      <c r="Q678" s="53">
        <f>IF($A677&lt;&gt;"",INDEX([1]Sizer!Q:Q,(ROW()-3)/3+7),"")</f>
        <v>0</v>
      </c>
      <c r="R678" s="53">
        <f>IF($A677&lt;&gt;"",INDEX([1]Sizer!R:R,(ROW()-3)/3+7),"")</f>
        <v>2.2359715670024226E-2</v>
      </c>
      <c r="S678" s="53">
        <f>IF($A677&lt;&gt;"",INDEX([1]Sizer!S:S,(ROW()-3)/3+7),"")</f>
        <v>0</v>
      </c>
      <c r="T678" s="53">
        <f>IF($A677&lt;&gt;"",INDEX([1]Sizer!T:T,(ROW()-3)/3+7),"")</f>
        <v>-1.3711479719579369E-2</v>
      </c>
      <c r="U678" s="53">
        <f>IF($A677&lt;&gt;"",INDEX([1]Sizer!U:U,(ROW()-3)/3+7),"")</f>
        <v>3.347252252252253E-2</v>
      </c>
      <c r="V678" s="53">
        <f>IF($A677&lt;&gt;"",INDEX([1]Sizer!V:V,(ROW()-3)/3+7),"")</f>
        <v>1.2277814136125652E-2</v>
      </c>
      <c r="W678" s="53">
        <f>IF($A677&lt;&gt;"",INDEX([1]Sizer!W:W,(ROW()-3)/3+7),"")</f>
        <v>0</v>
      </c>
      <c r="X678" s="53">
        <f>IF($A677&lt;&gt;"",INDEX([1]Sizer!X:X,(ROW()-3)/3+7),"")</f>
        <v>0</v>
      </c>
      <c r="Y678" s="53">
        <f>IF($A677&lt;&gt;"",INDEX([1]Sizer!Y:Y,(ROW()-3)/3+7),"")</f>
        <v>0</v>
      </c>
      <c r="Z678" s="53">
        <f>IF($A677&lt;&gt;"",INDEX([1]Sizer!Z:Z,(ROW()-3)/3+7),"")</f>
        <v>0</v>
      </c>
      <c r="AA678" s="53">
        <f>IF($A677&lt;&gt;"",SUM($B678:$Z678),"")</f>
        <v>8.4739423805564387E-2</v>
      </c>
    </row>
    <row r="679" spans="1:27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</row>
    <row r="680" spans="1:27" x14ac:dyDescent="0.2">
      <c r="A680" s="59">
        <f>IF(INDEX([1]Sizer!$A:$A,(ROW()-2)/3+7)&lt;&gt;"",INDEX([1]Sizer!$A:$A,(ROW()-2)/3+7),"")</f>
        <v>45572</v>
      </c>
      <c r="B680" s="51">
        <f>IF($A680&lt;&gt;"",INDEX([1]Sizer!EF:EF,(ROW()-2)/3+7),"")</f>
        <v>0.5</v>
      </c>
      <c r="C680" s="51">
        <f>IF($A680&lt;&gt;"",INDEX([1]Sizer!EG:EG,(ROW()-2)/3+7),"")</f>
        <v>2</v>
      </c>
      <c r="D680" s="51">
        <f>IF($A680&lt;&gt;"",INDEX([1]Sizer!EH:EH,(ROW()-2)/3+7),"")</f>
        <v>2.5</v>
      </c>
      <c r="E680" s="51">
        <f>IF($A680&lt;&gt;"",INDEX([1]Sizer!EI:EI,(ROW()-2)/3+7),"")</f>
        <v>0.5</v>
      </c>
      <c r="F680" s="51">
        <f>IF($A680&lt;&gt;"",INDEX([1]Sizer!EJ:EJ,(ROW()-2)/3+7),"")</f>
        <v>0</v>
      </c>
      <c r="G680" s="51">
        <f>IF($A680&lt;&gt;"",INDEX([1]Sizer!EK:EK,(ROW()-2)/3+7),"")</f>
        <v>-0.5</v>
      </c>
      <c r="H680" s="51">
        <f>IF($A680&lt;&gt;"",INDEX([1]Sizer!EL:EL,(ROW()-2)/3+7),"")</f>
        <v>0</v>
      </c>
      <c r="I680" s="51">
        <f>IF($A680&lt;&gt;"",INDEX([1]Sizer!EM:EM,(ROW()-2)/3+7),"")</f>
        <v>-2</v>
      </c>
      <c r="J680" s="51">
        <f>IF($A680&lt;&gt;"",INDEX([1]Sizer!EN:EN,(ROW()-2)/3+7),"")</f>
        <v>0</v>
      </c>
      <c r="K680" s="51">
        <f>IF($A680&lt;&gt;"",INDEX([1]Sizer!EO:EO,(ROW()-2)/3+7),"")</f>
        <v>1.5</v>
      </c>
      <c r="L680" s="51">
        <f>IF($A680&lt;&gt;"",INDEX([1]Sizer!EP:EP,(ROW()-2)/3+7),"")</f>
        <v>-0.5</v>
      </c>
      <c r="M680" s="51">
        <f>IF($A680&lt;&gt;"",INDEX([1]Sizer!EQ:EQ,(ROW()-2)/3+7),"")</f>
        <v>-0.5</v>
      </c>
      <c r="N680" s="51">
        <f>IF($A680&lt;&gt;"",INDEX([1]Sizer!ER:ER,(ROW()-2)/3+7),"")</f>
        <v>-0.5</v>
      </c>
      <c r="O680" s="51">
        <f>IF($A680&lt;&gt;"",INDEX([1]Sizer!ES:ES,(ROW()-2)/3+7),"")</f>
        <v>0</v>
      </c>
      <c r="P680" s="51">
        <f>IF($A680&lt;&gt;"",INDEX([1]Sizer!ET:ET,(ROW()-2)/3+7),"")</f>
        <v>0.5</v>
      </c>
      <c r="Q680" s="51">
        <f>IF($A680&lt;&gt;"",INDEX([1]Sizer!EU:EU,(ROW()-2)/3+7),"")</f>
        <v>0</v>
      </c>
      <c r="R680" s="51">
        <f>IF($A680&lt;&gt;"",INDEX([1]Sizer!EV:EV,(ROW()-2)/3+7),"")</f>
        <v>3</v>
      </c>
      <c r="S680" s="51">
        <f>IF($A680&lt;&gt;"",INDEX([1]Sizer!EW:EW,(ROW()-2)/3+7),"")</f>
        <v>0</v>
      </c>
      <c r="T680" s="51">
        <f>IF($A680&lt;&gt;"",INDEX([1]Sizer!EX:EX,(ROW()-2)/3+7),"")</f>
        <v>-0.5</v>
      </c>
      <c r="U680" s="51">
        <f>IF($A680&lt;&gt;"",INDEX([1]Sizer!EY:EY,(ROW()-2)/3+7),"")</f>
        <v>1</v>
      </c>
      <c r="V680" s="51">
        <f>IF($A680&lt;&gt;"",INDEX([1]Sizer!EZ:EZ,(ROW()-2)/3+7),"")</f>
        <v>0</v>
      </c>
      <c r="W680" s="51">
        <f>IF($A680&lt;&gt;"",INDEX([1]Sizer!FA:FA,(ROW()-2)/3+7),"")</f>
        <v>0</v>
      </c>
      <c r="X680" s="51">
        <f>IF($A680&lt;&gt;"",INDEX([1]Sizer!FB:FB,(ROW()-2)/3+7),"")</f>
        <v>0</v>
      </c>
      <c r="Y680" s="51">
        <f>IF($A680&lt;&gt;"",INDEX([1]Sizer!FC:FC,(ROW()-2)/3+7),"")</f>
        <v>0</v>
      </c>
      <c r="Z680" s="51">
        <f>IF($A680&lt;&gt;"",INDEX([1]Sizer!FD:FD,(ROW()-2)/3+7),"")</f>
        <v>0</v>
      </c>
      <c r="AA680" s="52">
        <f>IF($A680&lt;&gt;"",INDEX([1]Sizer!$AB:$AB,(ROW()-2)/3+7)*'[1]Dashboard (Model)'!$U$2,"")</f>
        <v>4.4999999999999998E-2</v>
      </c>
    </row>
    <row r="681" spans="1:27" x14ac:dyDescent="0.2">
      <c r="A681" s="59"/>
      <c r="B681" s="53">
        <f>IF($A680&lt;&gt;"",INDEX([1]Sizer!B:B,(ROW()-3)/3+7),"")</f>
        <v>4.6544163223140493E-3</v>
      </c>
      <c r="C681" s="53">
        <f>IF($A680&lt;&gt;"",INDEX([1]Sizer!C:C,(ROW()-3)/3+7),"")</f>
        <v>3.6133474576271189E-2</v>
      </c>
      <c r="D681" s="53">
        <f>IF($A680&lt;&gt;"",INDEX([1]Sizer!D:D,(ROW()-3)/3+7),"")</f>
        <v>0.05</v>
      </c>
      <c r="E681" s="53">
        <f>IF($A680&lt;&gt;"",INDEX([1]Sizer!E:E,(ROW()-3)/3+7),"")</f>
        <v>7.7671288743882544E-3</v>
      </c>
      <c r="F681" s="53">
        <f>IF($A680&lt;&gt;"",INDEX([1]Sizer!F:F,(ROW()-3)/3+7),"")</f>
        <v>0</v>
      </c>
      <c r="G681" s="53">
        <f>IF($A680&lt;&gt;"",INDEX([1]Sizer!G:G,(ROW()-3)/3+7),"")</f>
        <v>-7.2475368502715283E-3</v>
      </c>
      <c r="H681" s="53">
        <f>IF($A680&lt;&gt;"",INDEX([1]Sizer!H:H,(ROW()-3)/3+7),"")</f>
        <v>0</v>
      </c>
      <c r="I681" s="53">
        <f>IF($A680&lt;&gt;"",INDEX([1]Sizer!I:I,(ROW()-3)/3+7),"")</f>
        <v>-0.05</v>
      </c>
      <c r="J681" s="53">
        <f>IF($A680&lt;&gt;"",INDEX([1]Sizer!J:J,(ROW()-3)/3+7),"")</f>
        <v>0</v>
      </c>
      <c r="K681" s="53">
        <f>IF($A680&lt;&gt;"",INDEX([1]Sizer!K:K,(ROW()-3)/3+7),"")</f>
        <v>4.3742475728155338E-2</v>
      </c>
      <c r="L681" s="53">
        <f>IF($A680&lt;&gt;"",INDEX([1]Sizer!L:L,(ROW()-3)/3+7),"")</f>
        <v>-2.6107165991902846E-2</v>
      </c>
      <c r="M681" s="53">
        <f>IF($A680&lt;&gt;"",INDEX([1]Sizer!M:M,(ROW()-3)/3+7),"")</f>
        <v>-7.3550346297282902E-3</v>
      </c>
      <c r="N681" s="53">
        <f>IF($A680&lt;&gt;"",INDEX([1]Sizer!N:N,(ROW()-3)/3+7),"")</f>
        <v>-2.4782225010455877E-2</v>
      </c>
      <c r="O681" s="53">
        <f>IF($A680&lt;&gt;"",INDEX([1]Sizer!O:O,(ROW()-3)/3+7),"")</f>
        <v>0</v>
      </c>
      <c r="P681" s="53">
        <f>IF($A680&lt;&gt;"",INDEX([1]Sizer!P:P,(ROW()-3)/3+7),"")</f>
        <v>1.1302447052089297E-2</v>
      </c>
      <c r="Q681" s="53">
        <f>IF($A680&lt;&gt;"",INDEX([1]Sizer!Q:Q,(ROW()-3)/3+7),"")</f>
        <v>0</v>
      </c>
      <c r="R681" s="53">
        <f>IF($A680&lt;&gt;"",INDEX([1]Sizer!R:R,(ROW()-3)/3+7),"")</f>
        <v>2.2359715670024226E-2</v>
      </c>
      <c r="S681" s="53">
        <f>IF($A680&lt;&gt;"",INDEX([1]Sizer!S:S,(ROW()-3)/3+7),"")</f>
        <v>0</v>
      </c>
      <c r="T681" s="53">
        <f>IF($A680&lt;&gt;"",INDEX([1]Sizer!T:T,(ROW()-3)/3+7),"")</f>
        <v>-1.3711479719579369E-2</v>
      </c>
      <c r="U681" s="53">
        <f>IF($A680&lt;&gt;"",INDEX([1]Sizer!U:U,(ROW()-3)/3+7),"")</f>
        <v>3.347252252252253E-2</v>
      </c>
      <c r="V681" s="53">
        <f>IF($A680&lt;&gt;"",INDEX([1]Sizer!V:V,(ROW()-3)/3+7),"")</f>
        <v>0</v>
      </c>
      <c r="W681" s="53">
        <f>IF($A680&lt;&gt;"",INDEX([1]Sizer!W:W,(ROW()-3)/3+7),"")</f>
        <v>0</v>
      </c>
      <c r="X681" s="53">
        <f>IF($A680&lt;&gt;"",INDEX([1]Sizer!X:X,(ROW()-3)/3+7),"")</f>
        <v>0</v>
      </c>
      <c r="Y681" s="53">
        <f>IF($A680&lt;&gt;"",INDEX([1]Sizer!Y:Y,(ROW()-3)/3+7),"")</f>
        <v>0</v>
      </c>
      <c r="Z681" s="53">
        <f>IF($A680&lt;&gt;"",INDEX([1]Sizer!Z:Z,(ROW()-3)/3+7),"")</f>
        <v>0</v>
      </c>
      <c r="AA681" s="53">
        <f>IF($A680&lt;&gt;"",SUM($B681:$Z681),"")</f>
        <v>8.0228738543826977E-2</v>
      </c>
    </row>
    <row r="682" spans="1:27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</row>
    <row r="683" spans="1:27" x14ac:dyDescent="0.2">
      <c r="A683" s="59">
        <f>IF(INDEX([1]Sizer!$A:$A,(ROW()-2)/3+7)&lt;&gt;"",INDEX([1]Sizer!$A:$A,(ROW()-2)/3+7),"")</f>
        <v>45573</v>
      </c>
      <c r="B683" s="51">
        <f>IF($A683&lt;&gt;"",INDEX([1]Sizer!EF:EF,(ROW()-2)/3+7),"")</f>
        <v>1</v>
      </c>
      <c r="C683" s="51">
        <f>IF($A683&lt;&gt;"",INDEX([1]Sizer!EG:EG,(ROW()-2)/3+7),"")</f>
        <v>1</v>
      </c>
      <c r="D683" s="51">
        <f>IF($A683&lt;&gt;"",INDEX([1]Sizer!EH:EH,(ROW()-2)/3+7),"")</f>
        <v>3</v>
      </c>
      <c r="E683" s="51">
        <f>IF($A683&lt;&gt;"",INDEX([1]Sizer!EI:EI,(ROW()-2)/3+7),"")</f>
        <v>0.5</v>
      </c>
      <c r="F683" s="51">
        <f>IF($A683&lt;&gt;"",INDEX([1]Sizer!EJ:EJ,(ROW()-2)/3+7),"")</f>
        <v>0</v>
      </c>
      <c r="G683" s="51">
        <f>IF($A683&lt;&gt;"",INDEX([1]Sizer!EK:EK,(ROW()-2)/3+7),"")</f>
        <v>-0.5</v>
      </c>
      <c r="H683" s="51">
        <f>IF($A683&lt;&gt;"",INDEX([1]Sizer!EL:EL,(ROW()-2)/3+7),"")</f>
        <v>0</v>
      </c>
      <c r="I683" s="51">
        <f>IF($A683&lt;&gt;"",INDEX([1]Sizer!EM:EM,(ROW()-2)/3+7),"")</f>
        <v>-2</v>
      </c>
      <c r="J683" s="51">
        <f>IF($A683&lt;&gt;"",INDEX([1]Sizer!EN:EN,(ROW()-2)/3+7),"")</f>
        <v>0</v>
      </c>
      <c r="K683" s="51">
        <f>IF($A683&lt;&gt;"",INDEX([1]Sizer!EO:EO,(ROW()-2)/3+7),"")</f>
        <v>1.5</v>
      </c>
      <c r="L683" s="51">
        <f>IF($A683&lt;&gt;"",INDEX([1]Sizer!EP:EP,(ROW()-2)/3+7),"")</f>
        <v>-0.5</v>
      </c>
      <c r="M683" s="51">
        <f>IF($A683&lt;&gt;"",INDEX([1]Sizer!EQ:EQ,(ROW()-2)/3+7),"")</f>
        <v>-0.5</v>
      </c>
      <c r="N683" s="51">
        <f>IF($A683&lt;&gt;"",INDEX([1]Sizer!ER:ER,(ROW()-2)/3+7),"")</f>
        <v>-0.5</v>
      </c>
      <c r="O683" s="51">
        <f>IF($A683&lt;&gt;"",INDEX([1]Sizer!ES:ES,(ROW()-2)/3+7),"")</f>
        <v>0</v>
      </c>
      <c r="P683" s="51">
        <f>IF($A683&lt;&gt;"",INDEX([1]Sizer!ET:ET,(ROW()-2)/3+7),"")</f>
        <v>0.5</v>
      </c>
      <c r="Q683" s="51">
        <f>IF($A683&lt;&gt;"",INDEX([1]Sizer!EU:EU,(ROW()-2)/3+7),"")</f>
        <v>0</v>
      </c>
      <c r="R683" s="51">
        <f>IF($A683&lt;&gt;"",INDEX([1]Sizer!EV:EV,(ROW()-2)/3+7),"")</f>
        <v>3</v>
      </c>
      <c r="S683" s="51">
        <f>IF($A683&lt;&gt;"",INDEX([1]Sizer!EW:EW,(ROW()-2)/3+7),"")</f>
        <v>0</v>
      </c>
      <c r="T683" s="51">
        <f>IF($A683&lt;&gt;"",INDEX([1]Sizer!EX:EX,(ROW()-2)/3+7),"")</f>
        <v>-0.5</v>
      </c>
      <c r="U683" s="51">
        <f>IF($A683&lt;&gt;"",INDEX([1]Sizer!EY:EY,(ROW()-2)/3+7),"")</f>
        <v>-1</v>
      </c>
      <c r="V683" s="51">
        <f>IF($A683&lt;&gt;"",INDEX([1]Sizer!EZ:EZ,(ROW()-2)/3+7),"")</f>
        <v>0.5</v>
      </c>
      <c r="W683" s="51">
        <f>IF($A683&lt;&gt;"",INDEX([1]Sizer!FA:FA,(ROW()-2)/3+7),"")</f>
        <v>0</v>
      </c>
      <c r="X683" s="51">
        <f>IF($A683&lt;&gt;"",INDEX([1]Sizer!FB:FB,(ROW()-2)/3+7),"")</f>
        <v>0</v>
      </c>
      <c r="Y683" s="51">
        <f>IF($A683&lt;&gt;"",INDEX([1]Sizer!FC:FC,(ROW()-2)/3+7),"")</f>
        <v>0</v>
      </c>
      <c r="Z683" s="51">
        <f>IF($A683&lt;&gt;"",INDEX([1]Sizer!FD:FD,(ROW()-2)/3+7),"")</f>
        <v>0</v>
      </c>
      <c r="AA683" s="52">
        <f>IF($A683&lt;&gt;"",INDEX([1]Sizer!$AB:$AB,(ROW()-2)/3+7)*'[1]Dashboard (Model)'!$U$2,"")</f>
        <v>0.06</v>
      </c>
    </row>
    <row r="684" spans="1:27" x14ac:dyDescent="0.2">
      <c r="A684" s="59"/>
      <c r="B684" s="53">
        <f>IF($A683&lt;&gt;"",INDEX([1]Sizer!B:B,(ROW()-3)/3+7),"")</f>
        <v>1.9363544474393528E-2</v>
      </c>
      <c r="C684" s="53">
        <f>IF($A683&lt;&gt;"",INDEX([1]Sizer!C:C,(ROW()-3)/3+7),"")</f>
        <v>2.0853047895500722E-2</v>
      </c>
      <c r="D684" s="53">
        <f>IF($A683&lt;&gt;"",INDEX([1]Sizer!D:D,(ROW()-3)/3+7),"")</f>
        <v>0.05</v>
      </c>
      <c r="E684" s="53">
        <f>IF($A683&lt;&gt;"",INDEX([1]Sizer!E:E,(ROW()-3)/3+7),"")</f>
        <v>7.7671288743882544E-3</v>
      </c>
      <c r="F684" s="53">
        <f>IF($A683&lt;&gt;"",INDEX([1]Sizer!F:F,(ROW()-3)/3+7),"")</f>
        <v>0</v>
      </c>
      <c r="G684" s="53">
        <f>IF($A683&lt;&gt;"",INDEX([1]Sizer!G:G,(ROW()-3)/3+7),"")</f>
        <v>-7.2475368502715283E-3</v>
      </c>
      <c r="H684" s="53">
        <f>IF($A683&lt;&gt;"",INDEX([1]Sizer!H:H,(ROW()-3)/3+7),"")</f>
        <v>0</v>
      </c>
      <c r="I684" s="53">
        <f>IF($A683&lt;&gt;"",INDEX([1]Sizer!I:I,(ROW()-3)/3+7),"")</f>
        <v>-0.05</v>
      </c>
      <c r="J684" s="53">
        <f>IF($A683&lt;&gt;"",INDEX([1]Sizer!J:J,(ROW()-3)/3+7),"")</f>
        <v>0</v>
      </c>
      <c r="K684" s="53">
        <f>IF($A683&lt;&gt;"",INDEX([1]Sizer!K:K,(ROW()-3)/3+7),"")</f>
        <v>4.3742475728155338E-2</v>
      </c>
      <c r="L684" s="53">
        <f>IF($A683&lt;&gt;"",INDEX([1]Sizer!L:L,(ROW()-3)/3+7),"")</f>
        <v>-2.6107165991902846E-2</v>
      </c>
      <c r="M684" s="53">
        <f>IF($A683&lt;&gt;"",INDEX([1]Sizer!M:M,(ROW()-3)/3+7),"")</f>
        <v>-7.3550346297282902E-3</v>
      </c>
      <c r="N684" s="53">
        <f>IF($A683&lt;&gt;"",INDEX([1]Sizer!N:N,(ROW()-3)/3+7),"")</f>
        <v>-2.4782225010455877E-2</v>
      </c>
      <c r="O684" s="53">
        <f>IF($A683&lt;&gt;"",INDEX([1]Sizer!O:O,(ROW()-3)/3+7),"")</f>
        <v>0</v>
      </c>
      <c r="P684" s="53">
        <f>IF($A683&lt;&gt;"",INDEX([1]Sizer!P:P,(ROW()-3)/3+7),"")</f>
        <v>1.1302447052089297E-2</v>
      </c>
      <c r="Q684" s="53">
        <f>IF($A683&lt;&gt;"",INDEX([1]Sizer!Q:Q,(ROW()-3)/3+7),"")</f>
        <v>0</v>
      </c>
      <c r="R684" s="53">
        <f>IF($A683&lt;&gt;"",INDEX([1]Sizer!R:R,(ROW()-3)/3+7),"")</f>
        <v>2.2359715670024226E-2</v>
      </c>
      <c r="S684" s="53">
        <f>IF($A683&lt;&gt;"",INDEX([1]Sizer!S:S,(ROW()-3)/3+7),"")</f>
        <v>0</v>
      </c>
      <c r="T684" s="53">
        <f>IF($A683&lt;&gt;"",INDEX([1]Sizer!T:T,(ROW()-3)/3+7),"")</f>
        <v>-1.3711479719579369E-2</v>
      </c>
      <c r="U684" s="53">
        <f>IF($A683&lt;&gt;"",INDEX([1]Sizer!U:U,(ROW()-3)/3+7),"")</f>
        <v>-3.3866234531526221E-2</v>
      </c>
      <c r="V684" s="53">
        <f>IF($A683&lt;&gt;"",INDEX([1]Sizer!V:V,(ROW()-3)/3+7),"")</f>
        <v>1.4966406249999998E-2</v>
      </c>
      <c r="W684" s="53">
        <f>IF($A683&lt;&gt;"",INDEX([1]Sizer!W:W,(ROW()-3)/3+7),"")</f>
        <v>0</v>
      </c>
      <c r="X684" s="53">
        <f>IF($A683&lt;&gt;"",INDEX([1]Sizer!X:X,(ROW()-3)/3+7),"")</f>
        <v>0</v>
      </c>
      <c r="Y684" s="53">
        <f>IF($A683&lt;&gt;"",INDEX([1]Sizer!Y:Y,(ROW()-3)/3+7),"")</f>
        <v>0</v>
      </c>
      <c r="Z684" s="53">
        <f>IF($A683&lt;&gt;"",INDEX([1]Sizer!Z:Z,(ROW()-3)/3+7),"")</f>
        <v>0</v>
      </c>
      <c r="AA684" s="53">
        <f>IF($A683&lt;&gt;"",SUM($B684:$Z684),"")</f>
        <v>2.728508921108724E-2</v>
      </c>
    </row>
    <row r="685" spans="1:27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</row>
    <row r="686" spans="1:27" x14ac:dyDescent="0.2">
      <c r="A686" s="59">
        <f>IF(INDEX([1]Sizer!$A:$A,(ROW()-2)/3+7)&lt;&gt;"",INDEX([1]Sizer!$A:$A,(ROW()-2)/3+7),"")</f>
        <v>45574</v>
      </c>
      <c r="B686" s="51">
        <f>IF($A686&lt;&gt;"",INDEX([1]Sizer!EF:EF,(ROW()-2)/3+7),"")</f>
        <v>1</v>
      </c>
      <c r="C686" s="51">
        <f>IF($A686&lt;&gt;"",INDEX([1]Sizer!EG:EG,(ROW()-2)/3+7),"")</f>
        <v>1</v>
      </c>
      <c r="D686" s="51">
        <f>IF($A686&lt;&gt;"",INDEX([1]Sizer!EH:EH,(ROW()-2)/3+7),"")</f>
        <v>3</v>
      </c>
      <c r="E686" s="51">
        <f>IF($A686&lt;&gt;"",INDEX([1]Sizer!EI:EI,(ROW()-2)/3+7),"")</f>
        <v>0.5</v>
      </c>
      <c r="F686" s="51">
        <f>IF($A686&lt;&gt;"",INDEX([1]Sizer!EJ:EJ,(ROW()-2)/3+7),"")</f>
        <v>0</v>
      </c>
      <c r="G686" s="51">
        <f>IF($A686&lt;&gt;"",INDEX([1]Sizer!EK:EK,(ROW()-2)/3+7),"")</f>
        <v>-0.5</v>
      </c>
      <c r="H686" s="51">
        <f>IF($A686&lt;&gt;"",INDEX([1]Sizer!EL:EL,(ROW()-2)/3+7),"")</f>
        <v>0</v>
      </c>
      <c r="I686" s="51">
        <f>IF($A686&lt;&gt;"",INDEX([1]Sizer!EM:EM,(ROW()-2)/3+7),"")</f>
        <v>-2</v>
      </c>
      <c r="J686" s="51">
        <f>IF($A686&lt;&gt;"",INDEX([1]Sizer!EN:EN,(ROW()-2)/3+7),"")</f>
        <v>0</v>
      </c>
      <c r="K686" s="51">
        <f>IF($A686&lt;&gt;"",INDEX([1]Sizer!EO:EO,(ROW()-2)/3+7),"")</f>
        <v>1.5</v>
      </c>
      <c r="L686" s="51">
        <f>IF($A686&lt;&gt;"",INDEX([1]Sizer!EP:EP,(ROW()-2)/3+7),"")</f>
        <v>-0.5</v>
      </c>
      <c r="M686" s="51">
        <f>IF($A686&lt;&gt;"",INDEX([1]Sizer!EQ:EQ,(ROW()-2)/3+7),"")</f>
        <v>-0.5</v>
      </c>
      <c r="N686" s="51">
        <f>IF($A686&lt;&gt;"",INDEX([1]Sizer!ER:ER,(ROW()-2)/3+7),"")</f>
        <v>-0.5</v>
      </c>
      <c r="O686" s="51">
        <f>IF($A686&lt;&gt;"",INDEX([1]Sizer!ES:ES,(ROW()-2)/3+7),"")</f>
        <v>0</v>
      </c>
      <c r="P686" s="51">
        <f>IF($A686&lt;&gt;"",INDEX([1]Sizer!ET:ET,(ROW()-2)/3+7),"")</f>
        <v>0.5</v>
      </c>
      <c r="Q686" s="51">
        <f>IF($A686&lt;&gt;"",INDEX([1]Sizer!EU:EU,(ROW()-2)/3+7),"")</f>
        <v>0</v>
      </c>
      <c r="R686" s="51">
        <f>IF($A686&lt;&gt;"",INDEX([1]Sizer!EV:EV,(ROW()-2)/3+7),"")</f>
        <v>3</v>
      </c>
      <c r="S686" s="51">
        <f>IF($A686&lt;&gt;"",INDEX([1]Sizer!EW:EW,(ROW()-2)/3+7),"")</f>
        <v>0</v>
      </c>
      <c r="T686" s="51">
        <f>IF($A686&lt;&gt;"",INDEX([1]Sizer!EX:EX,(ROW()-2)/3+7),"")</f>
        <v>-0.5</v>
      </c>
      <c r="U686" s="51">
        <f>IF($A686&lt;&gt;"",INDEX([1]Sizer!EY:EY,(ROW()-2)/3+7),"")</f>
        <v>-1</v>
      </c>
      <c r="V686" s="51">
        <f>IF($A686&lt;&gt;"",INDEX([1]Sizer!EZ:EZ,(ROW()-2)/3+7),"")</f>
        <v>0.5</v>
      </c>
      <c r="W686" s="51">
        <f>IF($A686&lt;&gt;"",INDEX([1]Sizer!FA:FA,(ROW()-2)/3+7),"")</f>
        <v>0</v>
      </c>
      <c r="X686" s="51">
        <f>IF($A686&lt;&gt;"",INDEX([1]Sizer!FB:FB,(ROW()-2)/3+7),"")</f>
        <v>0</v>
      </c>
      <c r="Y686" s="51">
        <f>IF($A686&lt;&gt;"",INDEX([1]Sizer!FC:FC,(ROW()-2)/3+7),"")</f>
        <v>0</v>
      </c>
      <c r="Z686" s="51">
        <f>IF($A686&lt;&gt;"",INDEX([1]Sizer!FD:FD,(ROW()-2)/3+7),"")</f>
        <v>0</v>
      </c>
      <c r="AA686" s="52">
        <f>IF($A686&lt;&gt;"",INDEX([1]Sizer!$AB:$AB,(ROW()-2)/3+7)*'[1]Dashboard (Model)'!$U$2,"")</f>
        <v>0.05</v>
      </c>
    </row>
    <row r="687" spans="1:27" x14ac:dyDescent="0.2">
      <c r="A687" s="59"/>
      <c r="B687" s="53">
        <f>IF($A686&lt;&gt;"",INDEX([1]Sizer!B:B,(ROW()-3)/3+7),"")</f>
        <v>1.9363544474393528E-2</v>
      </c>
      <c r="C687" s="53">
        <f>IF($A686&lt;&gt;"",INDEX([1]Sizer!C:C,(ROW()-3)/3+7),"")</f>
        <v>2.0853047895500722E-2</v>
      </c>
      <c r="D687" s="53">
        <f>IF($A686&lt;&gt;"",INDEX([1]Sizer!D:D,(ROW()-3)/3+7),"")</f>
        <v>0.05</v>
      </c>
      <c r="E687" s="53">
        <f>IF($A686&lt;&gt;"",INDEX([1]Sizer!E:E,(ROW()-3)/3+7),"")</f>
        <v>7.7671288743882544E-3</v>
      </c>
      <c r="F687" s="53">
        <f>IF($A686&lt;&gt;"",INDEX([1]Sizer!F:F,(ROW()-3)/3+7),"")</f>
        <v>0</v>
      </c>
      <c r="G687" s="53">
        <f>IF($A686&lt;&gt;"",INDEX([1]Sizer!G:G,(ROW()-3)/3+7),"")</f>
        <v>-7.2475368502715283E-3</v>
      </c>
      <c r="H687" s="53">
        <f>IF($A686&lt;&gt;"",INDEX([1]Sizer!H:H,(ROW()-3)/3+7),"")</f>
        <v>0</v>
      </c>
      <c r="I687" s="53">
        <f>IF($A686&lt;&gt;"",INDEX([1]Sizer!I:I,(ROW()-3)/3+7),"")</f>
        <v>-0.05</v>
      </c>
      <c r="J687" s="53">
        <f>IF($A686&lt;&gt;"",INDEX([1]Sizer!J:J,(ROW()-3)/3+7),"")</f>
        <v>0</v>
      </c>
      <c r="K687" s="53">
        <f>IF($A686&lt;&gt;"",INDEX([1]Sizer!K:K,(ROW()-3)/3+7),"")</f>
        <v>4.3742475728155338E-2</v>
      </c>
      <c r="L687" s="53">
        <f>IF($A686&lt;&gt;"",INDEX([1]Sizer!L:L,(ROW()-3)/3+7),"")</f>
        <v>-2.6107165991902846E-2</v>
      </c>
      <c r="M687" s="53">
        <f>IF($A686&lt;&gt;"",INDEX([1]Sizer!M:M,(ROW()-3)/3+7),"")</f>
        <v>-7.3550346297282902E-3</v>
      </c>
      <c r="N687" s="53">
        <f>IF($A686&lt;&gt;"",INDEX([1]Sizer!N:N,(ROW()-3)/3+7),"")</f>
        <v>-2.4782225010455877E-2</v>
      </c>
      <c r="O687" s="53">
        <f>IF($A686&lt;&gt;"",INDEX([1]Sizer!O:O,(ROW()-3)/3+7),"")</f>
        <v>0</v>
      </c>
      <c r="P687" s="53">
        <f>IF($A686&lt;&gt;"",INDEX([1]Sizer!P:P,(ROW()-3)/3+7),"")</f>
        <v>1.1302447052089297E-2</v>
      </c>
      <c r="Q687" s="53">
        <f>IF($A686&lt;&gt;"",INDEX([1]Sizer!Q:Q,(ROW()-3)/3+7),"")</f>
        <v>0</v>
      </c>
      <c r="R687" s="53">
        <f>IF($A686&lt;&gt;"",INDEX([1]Sizer!R:R,(ROW()-3)/3+7),"")</f>
        <v>2.2359715670024226E-2</v>
      </c>
      <c r="S687" s="53">
        <f>IF($A686&lt;&gt;"",INDEX([1]Sizer!S:S,(ROW()-3)/3+7),"")</f>
        <v>0</v>
      </c>
      <c r="T687" s="53">
        <f>IF($A686&lt;&gt;"",INDEX([1]Sizer!T:T,(ROW()-3)/3+7),"")</f>
        <v>-1.3711479719579369E-2</v>
      </c>
      <c r="U687" s="53">
        <f>IF($A686&lt;&gt;"",INDEX([1]Sizer!U:U,(ROW()-3)/3+7),"")</f>
        <v>-3.3866234531526221E-2</v>
      </c>
      <c r="V687" s="53">
        <f>IF($A686&lt;&gt;"",INDEX([1]Sizer!V:V,(ROW()-3)/3+7),"")</f>
        <v>1.4966406249999998E-2</v>
      </c>
      <c r="W687" s="53">
        <f>IF($A686&lt;&gt;"",INDEX([1]Sizer!W:W,(ROW()-3)/3+7),"")</f>
        <v>0</v>
      </c>
      <c r="X687" s="53">
        <f>IF($A686&lt;&gt;"",INDEX([1]Sizer!X:X,(ROW()-3)/3+7),"")</f>
        <v>0</v>
      </c>
      <c r="Y687" s="53">
        <f>IF($A686&lt;&gt;"",INDEX([1]Sizer!Y:Y,(ROW()-3)/3+7),"")</f>
        <v>0</v>
      </c>
      <c r="Z687" s="53">
        <f>IF($A686&lt;&gt;"",INDEX([1]Sizer!Z:Z,(ROW()-3)/3+7),"")</f>
        <v>0</v>
      </c>
      <c r="AA687" s="53">
        <f>IF($A686&lt;&gt;"",SUM($B687:$Z687),"")</f>
        <v>2.728508921108724E-2</v>
      </c>
    </row>
    <row r="688" spans="1:27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</row>
    <row r="689" spans="1:27" x14ac:dyDescent="0.2">
      <c r="A689" s="59">
        <f>IF(INDEX([1]Sizer!$A:$A,(ROW()-2)/3+7)&lt;&gt;"",INDEX([1]Sizer!$A:$A,(ROW()-2)/3+7),"")</f>
        <v>45575</v>
      </c>
      <c r="B689" s="51">
        <f>IF($A689&lt;&gt;"",INDEX([1]Sizer!EF:EF,(ROW()-2)/3+7),"")</f>
        <v>0</v>
      </c>
      <c r="C689" s="51">
        <f>IF($A689&lt;&gt;"",INDEX([1]Sizer!EG:EG,(ROW()-2)/3+7),"")</f>
        <v>1</v>
      </c>
      <c r="D689" s="51">
        <f>IF($A689&lt;&gt;"",INDEX([1]Sizer!EH:EH,(ROW()-2)/3+7),"")</f>
        <v>3</v>
      </c>
      <c r="E689" s="51">
        <f>IF($A689&lt;&gt;"",INDEX([1]Sizer!EI:EI,(ROW()-2)/3+7),"")</f>
        <v>0.5</v>
      </c>
      <c r="F689" s="51">
        <f>IF($A689&lt;&gt;"",INDEX([1]Sizer!EJ:EJ,(ROW()-2)/3+7),"")</f>
        <v>0.5</v>
      </c>
      <c r="G689" s="51">
        <f>IF($A689&lt;&gt;"",INDEX([1]Sizer!EK:EK,(ROW()-2)/3+7),"")</f>
        <v>-0.5</v>
      </c>
      <c r="H689" s="51">
        <f>IF($A689&lt;&gt;"",INDEX([1]Sizer!EL:EL,(ROW()-2)/3+7),"")</f>
        <v>0</v>
      </c>
      <c r="I689" s="51">
        <f>IF($A689&lt;&gt;"",INDEX([1]Sizer!EM:EM,(ROW()-2)/3+7),"")</f>
        <v>-2</v>
      </c>
      <c r="J689" s="51">
        <f>IF($A689&lt;&gt;"",INDEX([1]Sizer!EN:EN,(ROW()-2)/3+7),"")</f>
        <v>0</v>
      </c>
      <c r="K689" s="51">
        <f>IF($A689&lt;&gt;"",INDEX([1]Sizer!EO:EO,(ROW()-2)/3+7),"")</f>
        <v>1.5</v>
      </c>
      <c r="L689" s="51">
        <f>IF($A689&lt;&gt;"",INDEX([1]Sizer!EP:EP,(ROW()-2)/3+7),"")</f>
        <v>-0.5</v>
      </c>
      <c r="M689" s="51">
        <f>IF($A689&lt;&gt;"",INDEX([1]Sizer!EQ:EQ,(ROW()-2)/3+7),"")</f>
        <v>-0.5</v>
      </c>
      <c r="N689" s="51">
        <f>IF($A689&lt;&gt;"",INDEX([1]Sizer!ER:ER,(ROW()-2)/3+7),"")</f>
        <v>-0.5</v>
      </c>
      <c r="O689" s="51">
        <f>IF($A689&lt;&gt;"",INDEX([1]Sizer!ES:ES,(ROW()-2)/3+7),"")</f>
        <v>0</v>
      </c>
      <c r="P689" s="51">
        <f>IF($A689&lt;&gt;"",INDEX([1]Sizer!ET:ET,(ROW()-2)/3+7),"")</f>
        <v>0.5</v>
      </c>
      <c r="Q689" s="51">
        <f>IF($A689&lt;&gt;"",INDEX([1]Sizer!EU:EU,(ROW()-2)/3+7),"")</f>
        <v>0</v>
      </c>
      <c r="R689" s="51">
        <f>IF($A689&lt;&gt;"",INDEX([1]Sizer!EV:EV,(ROW()-2)/3+7),"")</f>
        <v>3</v>
      </c>
      <c r="S689" s="51">
        <f>IF($A689&lt;&gt;"",INDEX([1]Sizer!EW:EW,(ROW()-2)/3+7),"")</f>
        <v>0</v>
      </c>
      <c r="T689" s="51">
        <f>IF($A689&lt;&gt;"",INDEX([1]Sizer!EX:EX,(ROW()-2)/3+7),"")</f>
        <v>-0.5</v>
      </c>
      <c r="U689" s="51">
        <f>IF($A689&lt;&gt;"",INDEX([1]Sizer!EY:EY,(ROW()-2)/3+7),"")</f>
        <v>-1</v>
      </c>
      <c r="V689" s="51">
        <f>IF($A689&lt;&gt;"",INDEX([1]Sizer!EZ:EZ,(ROW()-2)/3+7),"")</f>
        <v>0.5</v>
      </c>
      <c r="W689" s="51">
        <f>IF($A689&lt;&gt;"",INDEX([1]Sizer!FA:FA,(ROW()-2)/3+7),"")</f>
        <v>0</v>
      </c>
      <c r="X689" s="51">
        <f>IF($A689&lt;&gt;"",INDEX([1]Sizer!FB:FB,(ROW()-2)/3+7),"")</f>
        <v>0</v>
      </c>
      <c r="Y689" s="51">
        <f>IF($A689&lt;&gt;"",INDEX([1]Sizer!FC:FC,(ROW()-2)/3+7),"")</f>
        <v>0</v>
      </c>
      <c r="Z689" s="51">
        <f>IF($A689&lt;&gt;"",INDEX([1]Sizer!FD:FD,(ROW()-2)/3+7),"")</f>
        <v>0</v>
      </c>
      <c r="AA689" s="52">
        <f>IF($A689&lt;&gt;"",INDEX([1]Sizer!$AB:$AB,(ROW()-2)/3+7)*'[1]Dashboard (Model)'!$U$2,"")</f>
        <v>0.05</v>
      </c>
    </row>
    <row r="690" spans="1:27" x14ac:dyDescent="0.2">
      <c r="A690" s="59"/>
      <c r="B690" s="53">
        <f>IF($A689&lt;&gt;"",INDEX([1]Sizer!B:B,(ROW()-3)/3+7),"")</f>
        <v>0</v>
      </c>
      <c r="C690" s="53">
        <f>IF($A689&lt;&gt;"",INDEX([1]Sizer!C:C,(ROW()-3)/3+7),"")</f>
        <v>2.0853047895500722E-2</v>
      </c>
      <c r="D690" s="53">
        <f>IF($A689&lt;&gt;"",INDEX([1]Sizer!D:D,(ROW()-3)/3+7),"")</f>
        <v>0.05</v>
      </c>
      <c r="E690" s="53">
        <f>IF($A689&lt;&gt;"",INDEX([1]Sizer!E:E,(ROW()-3)/3+7),"")</f>
        <v>7.7671288743882544E-3</v>
      </c>
      <c r="F690" s="53">
        <f>IF($A689&lt;&gt;"",INDEX([1]Sizer!F:F,(ROW()-3)/3+7),"")</f>
        <v>1.5538639312358094E-2</v>
      </c>
      <c r="G690" s="53">
        <f>IF($A689&lt;&gt;"",INDEX([1]Sizer!G:G,(ROW()-3)/3+7),"")</f>
        <v>-7.2475368502715283E-3</v>
      </c>
      <c r="H690" s="53">
        <f>IF($A689&lt;&gt;"",INDEX([1]Sizer!H:H,(ROW()-3)/3+7),"")</f>
        <v>0</v>
      </c>
      <c r="I690" s="53">
        <f>IF($A689&lt;&gt;"",INDEX([1]Sizer!I:I,(ROW()-3)/3+7),"")</f>
        <v>-0.05</v>
      </c>
      <c r="J690" s="53">
        <f>IF($A689&lt;&gt;"",INDEX([1]Sizer!J:J,(ROW()-3)/3+7),"")</f>
        <v>0</v>
      </c>
      <c r="K690" s="53">
        <f>IF($A689&lt;&gt;"",INDEX([1]Sizer!K:K,(ROW()-3)/3+7),"")</f>
        <v>4.3742475728155338E-2</v>
      </c>
      <c r="L690" s="53">
        <f>IF($A689&lt;&gt;"",INDEX([1]Sizer!L:L,(ROW()-3)/3+7),"")</f>
        <v>-2.6107165991902846E-2</v>
      </c>
      <c r="M690" s="53">
        <f>IF($A689&lt;&gt;"",INDEX([1]Sizer!M:M,(ROW()-3)/3+7),"")</f>
        <v>-7.3550346297282902E-3</v>
      </c>
      <c r="N690" s="53">
        <f>IF($A689&lt;&gt;"",INDEX([1]Sizer!N:N,(ROW()-3)/3+7),"")</f>
        <v>-2.4782225010455877E-2</v>
      </c>
      <c r="O690" s="53">
        <f>IF($A689&lt;&gt;"",INDEX([1]Sizer!O:O,(ROW()-3)/3+7),"")</f>
        <v>0</v>
      </c>
      <c r="P690" s="53">
        <f>IF($A689&lt;&gt;"",INDEX([1]Sizer!P:P,(ROW()-3)/3+7),"")</f>
        <v>1.1302447052089297E-2</v>
      </c>
      <c r="Q690" s="53">
        <f>IF($A689&lt;&gt;"",INDEX([1]Sizer!Q:Q,(ROW()-3)/3+7),"")</f>
        <v>0</v>
      </c>
      <c r="R690" s="53">
        <f>IF($A689&lt;&gt;"",INDEX([1]Sizer!R:R,(ROW()-3)/3+7),"")</f>
        <v>2.2359715670024226E-2</v>
      </c>
      <c r="S690" s="53">
        <f>IF($A689&lt;&gt;"",INDEX([1]Sizer!S:S,(ROW()-3)/3+7),"")</f>
        <v>0</v>
      </c>
      <c r="T690" s="53">
        <f>IF($A689&lt;&gt;"",INDEX([1]Sizer!T:T,(ROW()-3)/3+7),"")</f>
        <v>-1.3711479719579369E-2</v>
      </c>
      <c r="U690" s="53">
        <f>IF($A689&lt;&gt;"",INDEX([1]Sizer!U:U,(ROW()-3)/3+7),"")</f>
        <v>-3.3866234531526221E-2</v>
      </c>
      <c r="V690" s="53">
        <f>IF($A689&lt;&gt;"",INDEX([1]Sizer!V:V,(ROW()-3)/3+7),"")</f>
        <v>1.4966406249999998E-2</v>
      </c>
      <c r="W690" s="53">
        <f>IF($A689&lt;&gt;"",INDEX([1]Sizer!W:W,(ROW()-3)/3+7),"")</f>
        <v>0</v>
      </c>
      <c r="X690" s="53">
        <f>IF($A689&lt;&gt;"",INDEX([1]Sizer!X:X,(ROW()-3)/3+7),"")</f>
        <v>0</v>
      </c>
      <c r="Y690" s="53">
        <f>IF($A689&lt;&gt;"",INDEX([1]Sizer!Y:Y,(ROW()-3)/3+7),"")</f>
        <v>0</v>
      </c>
      <c r="Z690" s="53">
        <f>IF($A689&lt;&gt;"",INDEX([1]Sizer!Z:Z,(ROW()-3)/3+7),"")</f>
        <v>0</v>
      </c>
      <c r="AA690" s="53">
        <f>IF($A689&lt;&gt;"",SUM($B690:$Z690),"")</f>
        <v>2.346018404905181E-2</v>
      </c>
    </row>
    <row r="691" spans="1:27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</row>
    <row r="692" spans="1:27" x14ac:dyDescent="0.2">
      <c r="A692" s="59">
        <f>IF(INDEX([1]Sizer!$A:$A,(ROW()-2)/3+7)&lt;&gt;"",INDEX([1]Sizer!$A:$A,(ROW()-2)/3+7),"")</f>
        <v>45576</v>
      </c>
      <c r="B692" s="51">
        <f>IF($A692&lt;&gt;"",INDEX([1]Sizer!EF:EF,(ROW()-2)/3+7),"")</f>
        <v>0</v>
      </c>
      <c r="C692" s="51">
        <f>IF($A692&lt;&gt;"",INDEX([1]Sizer!EG:EG,(ROW()-2)/3+7),"")</f>
        <v>1</v>
      </c>
      <c r="D692" s="51">
        <f>IF($A692&lt;&gt;"",INDEX([1]Sizer!EH:EH,(ROW()-2)/3+7),"")</f>
        <v>3</v>
      </c>
      <c r="E692" s="51">
        <f>IF($A692&lt;&gt;"",INDEX([1]Sizer!EI:EI,(ROW()-2)/3+7),"")</f>
        <v>0.5</v>
      </c>
      <c r="F692" s="51">
        <f>IF($A692&lt;&gt;"",INDEX([1]Sizer!EJ:EJ,(ROW()-2)/3+7),"")</f>
        <v>0.5</v>
      </c>
      <c r="G692" s="51">
        <f>IF($A692&lt;&gt;"",INDEX([1]Sizer!EK:EK,(ROW()-2)/3+7),"")</f>
        <v>-0.5</v>
      </c>
      <c r="H692" s="51">
        <f>IF($A692&lt;&gt;"",INDEX([1]Sizer!EL:EL,(ROW()-2)/3+7),"")</f>
        <v>0</v>
      </c>
      <c r="I692" s="51">
        <f>IF($A692&lt;&gt;"",INDEX([1]Sizer!EM:EM,(ROW()-2)/3+7),"")</f>
        <v>-2</v>
      </c>
      <c r="J692" s="51">
        <f>IF($A692&lt;&gt;"",INDEX([1]Sizer!EN:EN,(ROW()-2)/3+7),"")</f>
        <v>0</v>
      </c>
      <c r="K692" s="51">
        <f>IF($A692&lt;&gt;"",INDEX([1]Sizer!EO:EO,(ROW()-2)/3+7),"")</f>
        <v>1</v>
      </c>
      <c r="L692" s="51">
        <f>IF($A692&lt;&gt;"",INDEX([1]Sizer!EP:EP,(ROW()-2)/3+7),"")</f>
        <v>-0.5</v>
      </c>
      <c r="M692" s="51">
        <f>IF($A692&lt;&gt;"",INDEX([1]Sizer!EQ:EQ,(ROW()-2)/3+7),"")</f>
        <v>-0.5</v>
      </c>
      <c r="N692" s="51">
        <f>IF($A692&lt;&gt;"",INDEX([1]Sizer!ER:ER,(ROW()-2)/3+7),"")</f>
        <v>-0.5</v>
      </c>
      <c r="O692" s="51">
        <f>IF($A692&lt;&gt;"",INDEX([1]Sizer!ES:ES,(ROW()-2)/3+7),"")</f>
        <v>0</v>
      </c>
      <c r="P692" s="51">
        <f>IF($A692&lt;&gt;"",INDEX([1]Sizer!ET:ET,(ROW()-2)/3+7),"")</f>
        <v>0.5</v>
      </c>
      <c r="Q692" s="51">
        <f>IF($A692&lt;&gt;"",INDEX([1]Sizer!EU:EU,(ROW()-2)/3+7),"")</f>
        <v>0</v>
      </c>
      <c r="R692" s="51">
        <f>IF($A692&lt;&gt;"",INDEX([1]Sizer!EV:EV,(ROW()-2)/3+7),"")</f>
        <v>3</v>
      </c>
      <c r="S692" s="51">
        <f>IF($A692&lt;&gt;"",INDEX([1]Sizer!EW:EW,(ROW()-2)/3+7),"")</f>
        <v>0</v>
      </c>
      <c r="T692" s="51">
        <f>IF($A692&lt;&gt;"",INDEX([1]Sizer!EX:EX,(ROW()-2)/3+7),"")</f>
        <v>-0.5</v>
      </c>
      <c r="U692" s="51">
        <f>IF($A692&lt;&gt;"",INDEX([1]Sizer!EY:EY,(ROW()-2)/3+7),"")</f>
        <v>-1</v>
      </c>
      <c r="V692" s="51">
        <f>IF($A692&lt;&gt;"",INDEX([1]Sizer!EZ:EZ,(ROW()-2)/3+7),"")</f>
        <v>0.5</v>
      </c>
      <c r="W692" s="51">
        <f>IF($A692&lt;&gt;"",INDEX([1]Sizer!FA:FA,(ROW()-2)/3+7),"")</f>
        <v>0</v>
      </c>
      <c r="X692" s="51">
        <f>IF($A692&lt;&gt;"",INDEX([1]Sizer!FB:FB,(ROW()-2)/3+7),"")</f>
        <v>0</v>
      </c>
      <c r="Y692" s="51">
        <f>IF($A692&lt;&gt;"",INDEX([1]Sizer!FC:FC,(ROW()-2)/3+7),"")</f>
        <v>0</v>
      </c>
      <c r="Z692" s="51">
        <f>IF($A692&lt;&gt;"",INDEX([1]Sizer!FD:FD,(ROW()-2)/3+7),"")</f>
        <v>0</v>
      </c>
      <c r="AA692" s="52">
        <f>IF($A692&lt;&gt;"",INDEX([1]Sizer!$AB:$AB,(ROW()-2)/3+7)*'[1]Dashboard (Model)'!$U$2,"")</f>
        <v>7.0000000000000007E-2</v>
      </c>
    </row>
    <row r="693" spans="1:27" x14ac:dyDescent="0.2">
      <c r="A693" s="59"/>
      <c r="B693" s="53">
        <f>IF($A692&lt;&gt;"",INDEX([1]Sizer!B:B,(ROW()-3)/3+7),"")</f>
        <v>0</v>
      </c>
      <c r="C693" s="53">
        <f>IF($A692&lt;&gt;"",INDEX([1]Sizer!C:C,(ROW()-3)/3+7),"")</f>
        <v>2.0853047895500722E-2</v>
      </c>
      <c r="D693" s="53">
        <f>IF($A692&lt;&gt;"",INDEX([1]Sizer!D:D,(ROW()-3)/3+7),"")</f>
        <v>0.05</v>
      </c>
      <c r="E693" s="53">
        <f>IF($A692&lt;&gt;"",INDEX([1]Sizer!E:E,(ROW()-3)/3+7),"")</f>
        <v>7.7671288743882544E-3</v>
      </c>
      <c r="F693" s="53">
        <f>IF($A692&lt;&gt;"",INDEX([1]Sizer!F:F,(ROW()-3)/3+7),"")</f>
        <v>1.5538639312358094E-2</v>
      </c>
      <c r="G693" s="53">
        <f>IF($A692&lt;&gt;"",INDEX([1]Sizer!G:G,(ROW()-3)/3+7),"")</f>
        <v>-7.2475368502715283E-3</v>
      </c>
      <c r="H693" s="53">
        <f>IF($A692&lt;&gt;"",INDEX([1]Sizer!H:H,(ROW()-3)/3+7),"")</f>
        <v>0</v>
      </c>
      <c r="I693" s="53">
        <f>IF($A692&lt;&gt;"",INDEX([1]Sizer!I:I,(ROW()-3)/3+7),"")</f>
        <v>-0.05</v>
      </c>
      <c r="J693" s="53">
        <f>IF($A692&lt;&gt;"",INDEX([1]Sizer!J:J,(ROW()-3)/3+7),"")</f>
        <v>0</v>
      </c>
      <c r="K693" s="53">
        <f>IF($A692&lt;&gt;"",INDEX([1]Sizer!K:K,(ROW()-3)/3+7),"")</f>
        <v>4.6823554863274497E-2</v>
      </c>
      <c r="L693" s="53">
        <f>IF($A692&lt;&gt;"",INDEX([1]Sizer!L:L,(ROW()-3)/3+7),"")</f>
        <v>-2.6107165991902846E-2</v>
      </c>
      <c r="M693" s="53">
        <f>IF($A692&lt;&gt;"",INDEX([1]Sizer!M:M,(ROW()-3)/3+7),"")</f>
        <v>-7.3550346297282902E-3</v>
      </c>
      <c r="N693" s="53">
        <f>IF($A692&lt;&gt;"",INDEX([1]Sizer!N:N,(ROW()-3)/3+7),"")</f>
        <v>-2.4782225010455877E-2</v>
      </c>
      <c r="O693" s="53">
        <f>IF($A692&lt;&gt;"",INDEX([1]Sizer!O:O,(ROW()-3)/3+7),"")</f>
        <v>0</v>
      </c>
      <c r="P693" s="53">
        <f>IF($A692&lt;&gt;"",INDEX([1]Sizer!P:P,(ROW()-3)/3+7),"")</f>
        <v>1.1302447052089297E-2</v>
      </c>
      <c r="Q693" s="53">
        <f>IF($A692&lt;&gt;"",INDEX([1]Sizer!Q:Q,(ROW()-3)/3+7),"")</f>
        <v>0</v>
      </c>
      <c r="R693" s="53">
        <f>IF($A692&lt;&gt;"",INDEX([1]Sizer!R:R,(ROW()-3)/3+7),"")</f>
        <v>2.2359715670024226E-2</v>
      </c>
      <c r="S693" s="53">
        <f>IF($A692&lt;&gt;"",INDEX([1]Sizer!S:S,(ROW()-3)/3+7),"")</f>
        <v>0</v>
      </c>
      <c r="T693" s="53">
        <f>IF($A692&lt;&gt;"",INDEX([1]Sizer!T:T,(ROW()-3)/3+7),"")</f>
        <v>-1.3711479719579369E-2</v>
      </c>
      <c r="U693" s="53">
        <f>IF($A692&lt;&gt;"",INDEX([1]Sizer!U:U,(ROW()-3)/3+7),"")</f>
        <v>-3.3866234531526221E-2</v>
      </c>
      <c r="V693" s="53">
        <f>IF($A692&lt;&gt;"",INDEX([1]Sizer!V:V,(ROW()-3)/3+7),"")</f>
        <v>1.4966406249999998E-2</v>
      </c>
      <c r="W693" s="53">
        <f>IF($A692&lt;&gt;"",INDEX([1]Sizer!W:W,(ROW()-3)/3+7),"")</f>
        <v>0</v>
      </c>
      <c r="X693" s="53">
        <f>IF($A692&lt;&gt;"",INDEX([1]Sizer!X:X,(ROW()-3)/3+7),"")</f>
        <v>0</v>
      </c>
      <c r="Y693" s="53">
        <f>IF($A692&lt;&gt;"",INDEX([1]Sizer!Y:Y,(ROW()-3)/3+7),"")</f>
        <v>0</v>
      </c>
      <c r="Z693" s="53">
        <f>IF($A692&lt;&gt;"",INDEX([1]Sizer!Z:Z,(ROW()-3)/3+7),"")</f>
        <v>0</v>
      </c>
      <c r="AA693" s="53">
        <f>IF($A692&lt;&gt;"",SUM($B693:$Z693),"")</f>
        <v>2.6541263184170962E-2</v>
      </c>
    </row>
    <row r="694" spans="1:27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</row>
    <row r="695" spans="1:27" x14ac:dyDescent="0.2">
      <c r="A695" s="59">
        <f>IF(INDEX([1]Sizer!$A:$A,(ROW()-2)/3+7)&lt;&gt;"",INDEX([1]Sizer!$A:$A,(ROW()-2)/3+7),"")</f>
        <v>45579</v>
      </c>
      <c r="B695" s="51">
        <f>IF($A695&lt;&gt;"",INDEX([1]Sizer!EF:EF,(ROW()-2)/3+7),"")</f>
        <v>0</v>
      </c>
      <c r="C695" s="51">
        <f>IF($A695&lt;&gt;"",INDEX([1]Sizer!EG:EG,(ROW()-2)/3+7),"")</f>
        <v>1</v>
      </c>
      <c r="D695" s="51">
        <f>IF($A695&lt;&gt;"",INDEX([1]Sizer!EH:EH,(ROW()-2)/3+7),"")</f>
        <v>3</v>
      </c>
      <c r="E695" s="51">
        <f>IF($A695&lt;&gt;"",INDEX([1]Sizer!EI:EI,(ROW()-2)/3+7),"")</f>
        <v>0.5</v>
      </c>
      <c r="F695" s="51">
        <f>IF($A695&lt;&gt;"",INDEX([1]Sizer!EJ:EJ,(ROW()-2)/3+7),"")</f>
        <v>0.5</v>
      </c>
      <c r="G695" s="51">
        <f>IF($A695&lt;&gt;"",INDEX([1]Sizer!EK:EK,(ROW()-2)/3+7),"")</f>
        <v>-0.5</v>
      </c>
      <c r="H695" s="51">
        <f>IF($A695&lt;&gt;"",INDEX([1]Sizer!EL:EL,(ROW()-2)/3+7),"")</f>
        <v>0</v>
      </c>
      <c r="I695" s="51">
        <f>IF($A695&lt;&gt;"",INDEX([1]Sizer!EM:EM,(ROW()-2)/3+7),"")</f>
        <v>-2</v>
      </c>
      <c r="J695" s="51">
        <f>IF($A695&lt;&gt;"",INDEX([1]Sizer!EN:EN,(ROW()-2)/3+7),"")</f>
        <v>0</v>
      </c>
      <c r="K695" s="51">
        <f>IF($A695&lt;&gt;"",INDEX([1]Sizer!EO:EO,(ROW()-2)/3+7),"")</f>
        <v>1</v>
      </c>
      <c r="L695" s="51">
        <f>IF($A695&lt;&gt;"",INDEX([1]Sizer!EP:EP,(ROW()-2)/3+7),"")</f>
        <v>-0.5</v>
      </c>
      <c r="M695" s="51">
        <f>IF($A695&lt;&gt;"",INDEX([1]Sizer!EQ:EQ,(ROW()-2)/3+7),"")</f>
        <v>-0.5</v>
      </c>
      <c r="N695" s="51">
        <f>IF($A695&lt;&gt;"",INDEX([1]Sizer!ER:ER,(ROW()-2)/3+7),"")</f>
        <v>-0.5</v>
      </c>
      <c r="O695" s="51">
        <f>IF($A695&lt;&gt;"",INDEX([1]Sizer!ES:ES,(ROW()-2)/3+7),"")</f>
        <v>0</v>
      </c>
      <c r="P695" s="51">
        <f>IF($A695&lt;&gt;"",INDEX([1]Sizer!ET:ET,(ROW()-2)/3+7),"")</f>
        <v>0.5</v>
      </c>
      <c r="Q695" s="51">
        <f>IF($A695&lt;&gt;"",INDEX([1]Sizer!EU:EU,(ROW()-2)/3+7),"")</f>
        <v>0</v>
      </c>
      <c r="R695" s="51">
        <f>IF($A695&lt;&gt;"",INDEX([1]Sizer!EV:EV,(ROW()-2)/3+7),"")</f>
        <v>3</v>
      </c>
      <c r="S695" s="51">
        <f>IF($A695&lt;&gt;"",INDEX([1]Sizer!EW:EW,(ROW()-2)/3+7),"")</f>
        <v>0</v>
      </c>
      <c r="T695" s="51">
        <f>IF($A695&lt;&gt;"",INDEX([1]Sizer!EX:EX,(ROW()-2)/3+7),"")</f>
        <v>-0.5</v>
      </c>
      <c r="U695" s="51">
        <f>IF($A695&lt;&gt;"",INDEX([1]Sizer!EY:EY,(ROW()-2)/3+7),"")</f>
        <v>-1</v>
      </c>
      <c r="V695" s="51">
        <f>IF($A695&lt;&gt;"",INDEX([1]Sizer!EZ:EZ,(ROW()-2)/3+7),"")</f>
        <v>0.5</v>
      </c>
      <c r="W695" s="51">
        <f>IF($A695&lt;&gt;"",INDEX([1]Sizer!FA:FA,(ROW()-2)/3+7),"")</f>
        <v>0</v>
      </c>
      <c r="X695" s="51">
        <f>IF($A695&lt;&gt;"",INDEX([1]Sizer!FB:FB,(ROW()-2)/3+7),"")</f>
        <v>0</v>
      </c>
      <c r="Y695" s="51">
        <f>IF($A695&lt;&gt;"",INDEX([1]Sizer!FC:FC,(ROW()-2)/3+7),"")</f>
        <v>0</v>
      </c>
      <c r="Z695" s="51">
        <f>IF($A695&lt;&gt;"",INDEX([1]Sizer!FD:FD,(ROW()-2)/3+7),"")</f>
        <v>0</v>
      </c>
      <c r="AA695" s="52">
        <f>IF($A695&lt;&gt;"",INDEX([1]Sizer!$AB:$AB,(ROW()-2)/3+7)*'[1]Dashboard (Model)'!$U$2,"")</f>
        <v>0.05</v>
      </c>
    </row>
    <row r="696" spans="1:27" x14ac:dyDescent="0.2">
      <c r="A696" s="59"/>
      <c r="B696" s="53">
        <f>IF($A695&lt;&gt;"",INDEX([1]Sizer!B:B,(ROW()-3)/3+7),"")</f>
        <v>0</v>
      </c>
      <c r="C696" s="53">
        <f>IF($A695&lt;&gt;"",INDEX([1]Sizer!C:C,(ROW()-3)/3+7),"")</f>
        <v>2.0853047895500722E-2</v>
      </c>
      <c r="D696" s="53">
        <f>IF($A695&lt;&gt;"",INDEX([1]Sizer!D:D,(ROW()-3)/3+7),"")</f>
        <v>0.05</v>
      </c>
      <c r="E696" s="53">
        <f>IF($A695&lt;&gt;"",INDEX([1]Sizer!E:E,(ROW()-3)/3+7),"")</f>
        <v>7.7671288743882544E-3</v>
      </c>
      <c r="F696" s="53">
        <f>IF($A695&lt;&gt;"",INDEX([1]Sizer!F:F,(ROW()-3)/3+7),"")</f>
        <v>1.5538639312358094E-2</v>
      </c>
      <c r="G696" s="53">
        <f>IF($A695&lt;&gt;"",INDEX([1]Sizer!G:G,(ROW()-3)/3+7),"")</f>
        <v>-7.2475368502715283E-3</v>
      </c>
      <c r="H696" s="53">
        <f>IF($A695&lt;&gt;"",INDEX([1]Sizer!H:H,(ROW()-3)/3+7),"")</f>
        <v>0</v>
      </c>
      <c r="I696" s="53">
        <f>IF($A695&lt;&gt;"",INDEX([1]Sizer!I:I,(ROW()-3)/3+7),"")</f>
        <v>-0.05</v>
      </c>
      <c r="J696" s="53">
        <f>IF($A695&lt;&gt;"",INDEX([1]Sizer!J:J,(ROW()-3)/3+7),"")</f>
        <v>0</v>
      </c>
      <c r="K696" s="53">
        <f>IF($A695&lt;&gt;"",INDEX([1]Sizer!K:K,(ROW()-3)/3+7),"")</f>
        <v>4.6823554863274497E-2</v>
      </c>
      <c r="L696" s="53">
        <f>IF($A695&lt;&gt;"",INDEX([1]Sizer!L:L,(ROW()-3)/3+7),"")</f>
        <v>-2.6107165991902846E-2</v>
      </c>
      <c r="M696" s="53">
        <f>IF($A695&lt;&gt;"",INDEX([1]Sizer!M:M,(ROW()-3)/3+7),"")</f>
        <v>-7.3550346297282902E-3</v>
      </c>
      <c r="N696" s="53">
        <f>IF($A695&lt;&gt;"",INDEX([1]Sizer!N:N,(ROW()-3)/3+7),"")</f>
        <v>-2.4782225010455877E-2</v>
      </c>
      <c r="O696" s="53">
        <f>IF($A695&lt;&gt;"",INDEX([1]Sizer!O:O,(ROW()-3)/3+7),"")</f>
        <v>0</v>
      </c>
      <c r="P696" s="53">
        <f>IF($A695&lt;&gt;"",INDEX([1]Sizer!P:P,(ROW()-3)/3+7),"")</f>
        <v>1.1302447052089297E-2</v>
      </c>
      <c r="Q696" s="53">
        <f>IF($A695&lt;&gt;"",INDEX([1]Sizer!Q:Q,(ROW()-3)/3+7),"")</f>
        <v>0</v>
      </c>
      <c r="R696" s="53">
        <f>IF($A695&lt;&gt;"",INDEX([1]Sizer!R:R,(ROW()-3)/3+7),"")</f>
        <v>2.2359715670024226E-2</v>
      </c>
      <c r="S696" s="53">
        <f>IF($A695&lt;&gt;"",INDEX([1]Sizer!S:S,(ROW()-3)/3+7),"")</f>
        <v>0</v>
      </c>
      <c r="T696" s="53">
        <f>IF($A695&lt;&gt;"",INDEX([1]Sizer!T:T,(ROW()-3)/3+7),"")</f>
        <v>-1.3711479719579369E-2</v>
      </c>
      <c r="U696" s="53">
        <f>IF($A695&lt;&gt;"",INDEX([1]Sizer!U:U,(ROW()-3)/3+7),"")</f>
        <v>-3.3866234531526221E-2</v>
      </c>
      <c r="V696" s="53">
        <f>IF($A695&lt;&gt;"",INDEX([1]Sizer!V:V,(ROW()-3)/3+7),"")</f>
        <v>1.4966406249999998E-2</v>
      </c>
      <c r="W696" s="53">
        <f>IF($A695&lt;&gt;"",INDEX([1]Sizer!W:W,(ROW()-3)/3+7),"")</f>
        <v>0</v>
      </c>
      <c r="X696" s="53">
        <f>IF($A695&lt;&gt;"",INDEX([1]Sizer!X:X,(ROW()-3)/3+7),"")</f>
        <v>0</v>
      </c>
      <c r="Y696" s="53">
        <f>IF($A695&lt;&gt;"",INDEX([1]Sizer!Y:Y,(ROW()-3)/3+7),"")</f>
        <v>0</v>
      </c>
      <c r="Z696" s="53">
        <f>IF($A695&lt;&gt;"",INDEX([1]Sizer!Z:Z,(ROW()-3)/3+7),"")</f>
        <v>0</v>
      </c>
      <c r="AA696" s="53">
        <f>IF($A695&lt;&gt;"",SUM($B696:$Z696),"")</f>
        <v>2.6541263184170962E-2</v>
      </c>
    </row>
    <row r="697" spans="1:27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</row>
    <row r="698" spans="1:27" x14ac:dyDescent="0.2">
      <c r="A698" s="59">
        <f>IF(INDEX([1]Sizer!$A:$A,(ROW()-2)/3+7)&lt;&gt;"",INDEX([1]Sizer!$A:$A,(ROW()-2)/3+7),"")</f>
        <v>45580</v>
      </c>
      <c r="B698" s="51">
        <f>IF($A698&lt;&gt;"",INDEX([1]Sizer!EF:EF,(ROW()-2)/3+7),"")</f>
        <v>0.5</v>
      </c>
      <c r="C698" s="51">
        <f>IF($A698&lt;&gt;"",INDEX([1]Sizer!EG:EG,(ROW()-2)/3+7),"")</f>
        <v>0</v>
      </c>
      <c r="D698" s="51">
        <f>IF($A698&lt;&gt;"",INDEX([1]Sizer!EH:EH,(ROW()-2)/3+7),"")</f>
        <v>0</v>
      </c>
      <c r="E698" s="51">
        <f>IF($A698&lt;&gt;"",INDEX([1]Sizer!EI:EI,(ROW()-2)/3+7),"")</f>
        <v>0.5</v>
      </c>
      <c r="F698" s="51">
        <f>IF($A698&lt;&gt;"",INDEX([1]Sizer!EJ:EJ,(ROW()-2)/3+7),"")</f>
        <v>0</v>
      </c>
      <c r="G698" s="51">
        <f>IF($A698&lt;&gt;"",INDEX([1]Sizer!EK:EK,(ROW()-2)/3+7),"")</f>
        <v>0</v>
      </c>
      <c r="H698" s="51">
        <f>IF($A698&lt;&gt;"",INDEX([1]Sizer!EL:EL,(ROW()-2)/3+7),"")</f>
        <v>3</v>
      </c>
      <c r="I698" s="51">
        <f>IF($A698&lt;&gt;"",INDEX([1]Sizer!EM:EM,(ROW()-2)/3+7),"")</f>
        <v>-0.5</v>
      </c>
      <c r="J698" s="51">
        <f>IF($A698&lt;&gt;"",INDEX([1]Sizer!EN:EN,(ROW()-2)/3+7),"")</f>
        <v>0.5</v>
      </c>
      <c r="K698" s="51">
        <f>IF($A698&lt;&gt;"",INDEX([1]Sizer!EO:EO,(ROW()-2)/3+7),"")</f>
        <v>0</v>
      </c>
      <c r="L698" s="51">
        <f>IF($A698&lt;&gt;"",INDEX([1]Sizer!EP:EP,(ROW()-2)/3+7),"")</f>
        <v>0</v>
      </c>
      <c r="M698" s="51">
        <f>IF($A698&lt;&gt;"",INDEX([1]Sizer!EQ:EQ,(ROW()-2)/3+7),"")</f>
        <v>0</v>
      </c>
      <c r="N698" s="51">
        <f>IF($A698&lt;&gt;"",INDEX([1]Sizer!ER:ER,(ROW()-2)/3+7),"")</f>
        <v>0</v>
      </c>
      <c r="O698" s="51">
        <f>IF($A698&lt;&gt;"",INDEX([1]Sizer!ES:ES,(ROW()-2)/3+7),"")</f>
        <v>0</v>
      </c>
      <c r="P698" s="51">
        <f>IF($A698&lt;&gt;"",INDEX([1]Sizer!ET:ET,(ROW()-2)/3+7),"")</f>
        <v>0.5</v>
      </c>
      <c r="Q698" s="51">
        <f>IF($A698&lt;&gt;"",INDEX([1]Sizer!EU:EU,(ROW()-2)/3+7),"")</f>
        <v>0</v>
      </c>
      <c r="R698" s="51">
        <f>IF($A698&lt;&gt;"",INDEX([1]Sizer!EV:EV,(ROW()-2)/3+7),"")</f>
        <v>3</v>
      </c>
      <c r="S698" s="51">
        <f>IF($A698&lt;&gt;"",INDEX([1]Sizer!EW:EW,(ROW()-2)/3+7),"")</f>
        <v>0</v>
      </c>
      <c r="T698" s="51">
        <f>IF($A698&lt;&gt;"",INDEX([1]Sizer!EX:EX,(ROW()-2)/3+7),"")</f>
        <v>0</v>
      </c>
      <c r="U698" s="51">
        <f>IF($A698&lt;&gt;"",INDEX([1]Sizer!EY:EY,(ROW()-2)/3+7),"")</f>
        <v>-0.5</v>
      </c>
      <c r="V698" s="51">
        <f>IF($A698&lt;&gt;"",INDEX([1]Sizer!EZ:EZ,(ROW()-2)/3+7),"")</f>
        <v>0</v>
      </c>
      <c r="W698" s="51">
        <f>IF($A698&lt;&gt;"",INDEX([1]Sizer!FA:FA,(ROW()-2)/3+7),"")</f>
        <v>0</v>
      </c>
      <c r="X698" s="51">
        <f>IF($A698&lt;&gt;"",INDEX([1]Sizer!FB:FB,(ROW()-2)/3+7),"")</f>
        <v>0</v>
      </c>
      <c r="Y698" s="51">
        <f>IF($A698&lt;&gt;"",INDEX([1]Sizer!FC:FC,(ROW()-2)/3+7),"")</f>
        <v>0</v>
      </c>
      <c r="Z698" s="51">
        <f>IF($A698&lt;&gt;"",INDEX([1]Sizer!FD:FD,(ROW()-2)/3+7),"")</f>
        <v>0</v>
      </c>
      <c r="AA698" s="52">
        <f>IF($A698&lt;&gt;"",INDEX([1]Sizer!$AB:$AB,(ROW()-2)/3+7)*'[1]Dashboard (Model)'!$U$2,"")</f>
        <v>0.12</v>
      </c>
    </row>
    <row r="699" spans="1:27" x14ac:dyDescent="0.2">
      <c r="A699" s="59"/>
      <c r="B699" s="53">
        <f>IF($A698&lt;&gt;"",INDEX([1]Sizer!B:B,(ROW()-3)/3+7),"")</f>
        <v>1.8953825857519795E-2</v>
      </c>
      <c r="C699" s="53">
        <f>IF($A698&lt;&gt;"",INDEX([1]Sizer!C:C,(ROW()-3)/3+7),"")</f>
        <v>0</v>
      </c>
      <c r="D699" s="53">
        <f>IF($A698&lt;&gt;"",INDEX([1]Sizer!D:D,(ROW()-3)/3+7),"")</f>
        <v>0</v>
      </c>
      <c r="E699" s="53">
        <f>IF($A698&lt;&gt;"",INDEX([1]Sizer!E:E,(ROW()-3)/3+7),"")</f>
        <v>7.7671288743882544E-3</v>
      </c>
      <c r="F699" s="53">
        <f>IF($A698&lt;&gt;"",INDEX([1]Sizer!F:F,(ROW()-3)/3+7),"")</f>
        <v>0</v>
      </c>
      <c r="G699" s="53">
        <f>IF($A698&lt;&gt;"",INDEX([1]Sizer!G:G,(ROW()-3)/3+7),"")</f>
        <v>0</v>
      </c>
      <c r="H699" s="53">
        <f>IF($A698&lt;&gt;"",INDEX([1]Sizer!H:H,(ROW()-3)/3+7),"")</f>
        <v>0.05</v>
      </c>
      <c r="I699" s="53">
        <f>IF($A698&lt;&gt;"",INDEX([1]Sizer!I:I,(ROW()-3)/3+7),"")</f>
        <v>-4.032842105263159E-2</v>
      </c>
      <c r="J699" s="53">
        <f>IF($A698&lt;&gt;"",INDEX([1]Sizer!J:J,(ROW()-3)/3+7),"")</f>
        <v>1.743567961165049E-2</v>
      </c>
      <c r="K699" s="53">
        <f>IF($A698&lt;&gt;"",INDEX([1]Sizer!K:K,(ROW()-3)/3+7),"")</f>
        <v>0</v>
      </c>
      <c r="L699" s="53">
        <f>IF($A698&lt;&gt;"",INDEX([1]Sizer!L:L,(ROW()-3)/3+7),"")</f>
        <v>0</v>
      </c>
      <c r="M699" s="53">
        <f>IF($A698&lt;&gt;"",INDEX([1]Sizer!M:M,(ROW()-3)/3+7),"")</f>
        <v>0</v>
      </c>
      <c r="N699" s="53">
        <f>IF($A698&lt;&gt;"",INDEX([1]Sizer!N:N,(ROW()-3)/3+7),"")</f>
        <v>0</v>
      </c>
      <c r="O699" s="53">
        <f>IF($A698&lt;&gt;"",INDEX([1]Sizer!O:O,(ROW()-3)/3+7),"")</f>
        <v>0</v>
      </c>
      <c r="P699" s="53">
        <f>IF($A698&lt;&gt;"",INDEX([1]Sizer!P:P,(ROW()-3)/3+7),"")</f>
        <v>1.1302447052089297E-2</v>
      </c>
      <c r="Q699" s="53">
        <f>IF($A698&lt;&gt;"",INDEX([1]Sizer!Q:Q,(ROW()-3)/3+7),"")</f>
        <v>0</v>
      </c>
      <c r="R699" s="53">
        <f>IF($A698&lt;&gt;"",INDEX([1]Sizer!R:R,(ROW()-3)/3+7),"")</f>
        <v>2.2359715670024226E-2</v>
      </c>
      <c r="S699" s="53">
        <f>IF($A698&lt;&gt;"",INDEX([1]Sizer!S:S,(ROW()-3)/3+7),"")</f>
        <v>0</v>
      </c>
      <c r="T699" s="53">
        <f>IF($A698&lt;&gt;"",INDEX([1]Sizer!T:T,(ROW()-3)/3+7),"")</f>
        <v>0</v>
      </c>
      <c r="U699" s="53">
        <f>IF($A698&lt;&gt;"",INDEX([1]Sizer!U:U,(ROW()-3)/3+7),"")</f>
        <v>-3.4765880217785858E-2</v>
      </c>
      <c r="V699" s="53">
        <f>IF($A698&lt;&gt;"",INDEX([1]Sizer!V:V,(ROW()-3)/3+7),"")</f>
        <v>0</v>
      </c>
      <c r="W699" s="53">
        <f>IF($A698&lt;&gt;"",INDEX([1]Sizer!W:W,(ROW()-3)/3+7),"")</f>
        <v>0</v>
      </c>
      <c r="X699" s="53">
        <f>IF($A698&lt;&gt;"",INDEX([1]Sizer!X:X,(ROW()-3)/3+7),"")</f>
        <v>0</v>
      </c>
      <c r="Y699" s="53">
        <f>IF($A698&lt;&gt;"",INDEX([1]Sizer!Y:Y,(ROW()-3)/3+7),"")</f>
        <v>0</v>
      </c>
      <c r="Z699" s="53">
        <f>IF($A698&lt;&gt;"",INDEX([1]Sizer!Z:Z,(ROW()-3)/3+7),"")</f>
        <v>0</v>
      </c>
      <c r="AA699" s="53">
        <f>IF($A698&lt;&gt;"",SUM($B699:$Z699),"")</f>
        <v>5.2724495795254608E-2</v>
      </c>
    </row>
    <row r="700" spans="1:27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</row>
    <row r="701" spans="1:27" x14ac:dyDescent="0.2">
      <c r="A701" s="59">
        <f>IF(INDEX([1]Sizer!$A:$A,(ROW()-2)/3+7)&lt;&gt;"",INDEX([1]Sizer!$A:$A,(ROW()-2)/3+7),"")</f>
        <v>45581</v>
      </c>
      <c r="B701" s="51">
        <f>IF($A701&lt;&gt;"",INDEX([1]Sizer!EF:EF,(ROW()-2)/3+7),"")</f>
        <v>0.5</v>
      </c>
      <c r="C701" s="51">
        <f>IF($A701&lt;&gt;"",INDEX([1]Sizer!EG:EG,(ROW()-2)/3+7),"")</f>
        <v>0</v>
      </c>
      <c r="D701" s="51">
        <f>IF($A701&lt;&gt;"",INDEX([1]Sizer!EH:EH,(ROW()-2)/3+7),"")</f>
        <v>0</v>
      </c>
      <c r="E701" s="51">
        <f>IF($A701&lt;&gt;"",INDEX([1]Sizer!EI:EI,(ROW()-2)/3+7),"")</f>
        <v>0.5</v>
      </c>
      <c r="F701" s="51">
        <f>IF($A701&lt;&gt;"",INDEX([1]Sizer!EJ:EJ,(ROW()-2)/3+7),"")</f>
        <v>0</v>
      </c>
      <c r="G701" s="51">
        <f>IF($A701&lt;&gt;"",INDEX([1]Sizer!EK:EK,(ROW()-2)/3+7),"")</f>
        <v>0</v>
      </c>
      <c r="H701" s="51">
        <f>IF($A701&lt;&gt;"",INDEX([1]Sizer!EL:EL,(ROW()-2)/3+7),"")</f>
        <v>3</v>
      </c>
      <c r="I701" s="51">
        <f>IF($A701&lt;&gt;"",INDEX([1]Sizer!EM:EM,(ROW()-2)/3+7),"")</f>
        <v>-0.5</v>
      </c>
      <c r="J701" s="51">
        <f>IF($A701&lt;&gt;"",INDEX([1]Sizer!EN:EN,(ROW()-2)/3+7),"")</f>
        <v>0.5</v>
      </c>
      <c r="K701" s="51">
        <f>IF($A701&lt;&gt;"",INDEX([1]Sizer!EO:EO,(ROW()-2)/3+7),"")</f>
        <v>0</v>
      </c>
      <c r="L701" s="51">
        <f>IF($A701&lt;&gt;"",INDEX([1]Sizer!EP:EP,(ROW()-2)/3+7),"")</f>
        <v>0</v>
      </c>
      <c r="M701" s="51">
        <f>IF($A701&lt;&gt;"",INDEX([1]Sizer!EQ:EQ,(ROW()-2)/3+7),"")</f>
        <v>0</v>
      </c>
      <c r="N701" s="51">
        <f>IF($A701&lt;&gt;"",INDEX([1]Sizer!ER:ER,(ROW()-2)/3+7),"")</f>
        <v>0</v>
      </c>
      <c r="O701" s="51">
        <f>IF($A701&lt;&gt;"",INDEX([1]Sizer!ES:ES,(ROW()-2)/3+7),"")</f>
        <v>0</v>
      </c>
      <c r="P701" s="51">
        <f>IF($A701&lt;&gt;"",INDEX([1]Sizer!ET:ET,(ROW()-2)/3+7),"")</f>
        <v>0.5</v>
      </c>
      <c r="Q701" s="51">
        <f>IF($A701&lt;&gt;"",INDEX([1]Sizer!EU:EU,(ROW()-2)/3+7),"")</f>
        <v>0</v>
      </c>
      <c r="R701" s="51">
        <f>IF($A701&lt;&gt;"",INDEX([1]Sizer!EV:EV,(ROW()-2)/3+7),"")</f>
        <v>3</v>
      </c>
      <c r="S701" s="51">
        <f>IF($A701&lt;&gt;"",INDEX([1]Sizer!EW:EW,(ROW()-2)/3+7),"")</f>
        <v>0</v>
      </c>
      <c r="T701" s="51">
        <f>IF($A701&lt;&gt;"",INDEX([1]Sizer!EX:EX,(ROW()-2)/3+7),"")</f>
        <v>0</v>
      </c>
      <c r="U701" s="51">
        <f>IF($A701&lt;&gt;"",INDEX([1]Sizer!EY:EY,(ROW()-2)/3+7),"")</f>
        <v>-0.5</v>
      </c>
      <c r="V701" s="51">
        <f>IF($A701&lt;&gt;"",INDEX([1]Sizer!EZ:EZ,(ROW()-2)/3+7),"")</f>
        <v>0</v>
      </c>
      <c r="W701" s="51">
        <f>IF($A701&lt;&gt;"",INDEX([1]Sizer!FA:FA,(ROW()-2)/3+7),"")</f>
        <v>0</v>
      </c>
      <c r="X701" s="51">
        <f>IF($A701&lt;&gt;"",INDEX([1]Sizer!FB:FB,(ROW()-2)/3+7),"")</f>
        <v>0</v>
      </c>
      <c r="Y701" s="51">
        <f>IF($A701&lt;&gt;"",INDEX([1]Sizer!FC:FC,(ROW()-2)/3+7),"")</f>
        <v>0</v>
      </c>
      <c r="Z701" s="51">
        <f>IF($A701&lt;&gt;"",INDEX([1]Sizer!FD:FD,(ROW()-2)/3+7),"")</f>
        <v>0</v>
      </c>
      <c r="AA701" s="52">
        <f>IF($A701&lt;&gt;"",INDEX([1]Sizer!$AB:$AB,(ROW()-2)/3+7)*'[1]Dashboard (Model)'!$U$2,"")</f>
        <v>0.05</v>
      </c>
    </row>
    <row r="702" spans="1:27" x14ac:dyDescent="0.2">
      <c r="A702" s="59"/>
      <c r="B702" s="53">
        <f>IF($A701&lt;&gt;"",INDEX([1]Sizer!B:B,(ROW()-3)/3+7),"")</f>
        <v>1.8953825857519795E-2</v>
      </c>
      <c r="C702" s="53">
        <f>IF($A701&lt;&gt;"",INDEX([1]Sizer!C:C,(ROW()-3)/3+7),"")</f>
        <v>0</v>
      </c>
      <c r="D702" s="53">
        <f>IF($A701&lt;&gt;"",INDEX([1]Sizer!D:D,(ROW()-3)/3+7),"")</f>
        <v>0</v>
      </c>
      <c r="E702" s="53">
        <f>IF($A701&lt;&gt;"",INDEX([1]Sizer!E:E,(ROW()-3)/3+7),"")</f>
        <v>7.7671288743882544E-3</v>
      </c>
      <c r="F702" s="53">
        <f>IF($A701&lt;&gt;"",INDEX([1]Sizer!F:F,(ROW()-3)/3+7),"")</f>
        <v>0</v>
      </c>
      <c r="G702" s="53">
        <f>IF($A701&lt;&gt;"",INDEX([1]Sizer!G:G,(ROW()-3)/3+7),"")</f>
        <v>0</v>
      </c>
      <c r="H702" s="53">
        <f>IF($A701&lt;&gt;"",INDEX([1]Sizer!H:H,(ROW()-3)/3+7),"")</f>
        <v>0.05</v>
      </c>
      <c r="I702" s="53">
        <f>IF($A701&lt;&gt;"",INDEX([1]Sizer!I:I,(ROW()-3)/3+7),"")</f>
        <v>-4.032842105263159E-2</v>
      </c>
      <c r="J702" s="53">
        <f>IF($A701&lt;&gt;"",INDEX([1]Sizer!J:J,(ROW()-3)/3+7),"")</f>
        <v>1.743567961165049E-2</v>
      </c>
      <c r="K702" s="53">
        <f>IF($A701&lt;&gt;"",INDEX([1]Sizer!K:K,(ROW()-3)/3+7),"")</f>
        <v>0</v>
      </c>
      <c r="L702" s="53">
        <f>IF($A701&lt;&gt;"",INDEX([1]Sizer!L:L,(ROW()-3)/3+7),"")</f>
        <v>0</v>
      </c>
      <c r="M702" s="53">
        <f>IF($A701&lt;&gt;"",INDEX([1]Sizer!M:M,(ROW()-3)/3+7),"")</f>
        <v>0</v>
      </c>
      <c r="N702" s="53">
        <f>IF($A701&lt;&gt;"",INDEX([1]Sizer!N:N,(ROW()-3)/3+7),"")</f>
        <v>0</v>
      </c>
      <c r="O702" s="53">
        <f>IF($A701&lt;&gt;"",INDEX([1]Sizer!O:O,(ROW()-3)/3+7),"")</f>
        <v>0</v>
      </c>
      <c r="P702" s="53">
        <f>IF($A701&lt;&gt;"",INDEX([1]Sizer!P:P,(ROW()-3)/3+7),"")</f>
        <v>1.1302447052089297E-2</v>
      </c>
      <c r="Q702" s="53">
        <f>IF($A701&lt;&gt;"",INDEX([1]Sizer!Q:Q,(ROW()-3)/3+7),"")</f>
        <v>0</v>
      </c>
      <c r="R702" s="53">
        <f>IF($A701&lt;&gt;"",INDEX([1]Sizer!R:R,(ROW()-3)/3+7),"")</f>
        <v>2.2359715670024226E-2</v>
      </c>
      <c r="S702" s="53">
        <f>IF($A701&lt;&gt;"",INDEX([1]Sizer!S:S,(ROW()-3)/3+7),"")</f>
        <v>0</v>
      </c>
      <c r="T702" s="53">
        <f>IF($A701&lt;&gt;"",INDEX([1]Sizer!T:T,(ROW()-3)/3+7),"")</f>
        <v>0</v>
      </c>
      <c r="U702" s="53">
        <f>IF($A701&lt;&gt;"",INDEX([1]Sizer!U:U,(ROW()-3)/3+7),"")</f>
        <v>-3.4765880217785858E-2</v>
      </c>
      <c r="V702" s="53">
        <f>IF($A701&lt;&gt;"",INDEX([1]Sizer!V:V,(ROW()-3)/3+7),"")</f>
        <v>0</v>
      </c>
      <c r="W702" s="53">
        <f>IF($A701&lt;&gt;"",INDEX([1]Sizer!W:W,(ROW()-3)/3+7),"")</f>
        <v>0</v>
      </c>
      <c r="X702" s="53">
        <f>IF($A701&lt;&gt;"",INDEX([1]Sizer!X:X,(ROW()-3)/3+7),"")</f>
        <v>0</v>
      </c>
      <c r="Y702" s="53">
        <f>IF($A701&lt;&gt;"",INDEX([1]Sizer!Y:Y,(ROW()-3)/3+7),"")</f>
        <v>0</v>
      </c>
      <c r="Z702" s="53">
        <f>IF($A701&lt;&gt;"",INDEX([1]Sizer!Z:Z,(ROW()-3)/3+7),"")</f>
        <v>0</v>
      </c>
      <c r="AA702" s="53">
        <f>IF($A701&lt;&gt;"",SUM($B702:$Z702),"")</f>
        <v>5.2724495795254608E-2</v>
      </c>
    </row>
    <row r="703" spans="1:27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</row>
    <row r="704" spans="1:27" x14ac:dyDescent="0.2">
      <c r="A704" s="59">
        <f>IF(INDEX([1]Sizer!$A:$A,(ROW()-2)/3+7)&lt;&gt;"",INDEX([1]Sizer!$A:$A,(ROW()-2)/3+7),"")</f>
        <v>45582</v>
      </c>
      <c r="B704" s="51">
        <f>IF($A704&lt;&gt;"",INDEX([1]Sizer!EF:EF,(ROW()-2)/3+7),"")</f>
        <v>0</v>
      </c>
      <c r="C704" s="51">
        <f>IF($A704&lt;&gt;"",INDEX([1]Sizer!EG:EG,(ROW()-2)/3+7),"")</f>
        <v>1</v>
      </c>
      <c r="D704" s="51">
        <f>IF($A704&lt;&gt;"",INDEX([1]Sizer!EH:EH,(ROW()-2)/3+7),"")</f>
        <v>0</v>
      </c>
      <c r="E704" s="51">
        <f>IF($A704&lt;&gt;"",INDEX([1]Sizer!EI:EI,(ROW()-2)/3+7),"")</f>
        <v>0.5</v>
      </c>
      <c r="F704" s="51">
        <f>IF($A704&lt;&gt;"",INDEX([1]Sizer!EJ:EJ,(ROW()-2)/3+7),"")</f>
        <v>0.5</v>
      </c>
      <c r="G704" s="51">
        <f>IF($A704&lt;&gt;"",INDEX([1]Sizer!EK:EK,(ROW()-2)/3+7),"")</f>
        <v>-0.5</v>
      </c>
      <c r="H704" s="51">
        <f>IF($A704&lt;&gt;"",INDEX([1]Sizer!EL:EL,(ROW()-2)/3+7),"")</f>
        <v>0</v>
      </c>
      <c r="I704" s="51">
        <f>IF($A704&lt;&gt;"",INDEX([1]Sizer!EM:EM,(ROW()-2)/3+7),"")</f>
        <v>-2</v>
      </c>
      <c r="J704" s="51">
        <f>IF($A704&lt;&gt;"",INDEX([1]Sizer!EN:EN,(ROW()-2)/3+7),"")</f>
        <v>0</v>
      </c>
      <c r="K704" s="51">
        <f>IF($A704&lt;&gt;"",INDEX([1]Sizer!EO:EO,(ROW()-2)/3+7),"")</f>
        <v>1</v>
      </c>
      <c r="L704" s="51">
        <f>IF($A704&lt;&gt;"",INDEX([1]Sizer!EP:EP,(ROW()-2)/3+7),"")</f>
        <v>-0.5</v>
      </c>
      <c r="M704" s="51">
        <f>IF($A704&lt;&gt;"",INDEX([1]Sizer!EQ:EQ,(ROW()-2)/3+7),"")</f>
        <v>-0.5</v>
      </c>
      <c r="N704" s="51">
        <f>IF($A704&lt;&gt;"",INDEX([1]Sizer!ER:ER,(ROW()-2)/3+7),"")</f>
        <v>-0.5</v>
      </c>
      <c r="O704" s="51">
        <f>IF($A704&lt;&gt;"",INDEX([1]Sizer!ES:ES,(ROW()-2)/3+7),"")</f>
        <v>0</v>
      </c>
      <c r="P704" s="51">
        <f>IF($A704&lt;&gt;"",INDEX([1]Sizer!ET:ET,(ROW()-2)/3+7),"")</f>
        <v>0.5</v>
      </c>
      <c r="Q704" s="51">
        <f>IF($A704&lt;&gt;"",INDEX([1]Sizer!EU:EU,(ROW()-2)/3+7),"")</f>
        <v>0</v>
      </c>
      <c r="R704" s="51">
        <f>IF($A704&lt;&gt;"",INDEX([1]Sizer!EV:EV,(ROW()-2)/3+7),"")</f>
        <v>3</v>
      </c>
      <c r="S704" s="51">
        <f>IF($A704&lt;&gt;"",INDEX([1]Sizer!EW:EW,(ROW()-2)/3+7),"")</f>
        <v>0</v>
      </c>
      <c r="T704" s="51">
        <f>IF($A704&lt;&gt;"",INDEX([1]Sizer!EX:EX,(ROW()-2)/3+7),"")</f>
        <v>0</v>
      </c>
      <c r="U704" s="51">
        <f>IF($A704&lt;&gt;"",INDEX([1]Sizer!EY:EY,(ROW()-2)/3+7),"")</f>
        <v>-1</v>
      </c>
      <c r="V704" s="51">
        <f>IF($A704&lt;&gt;"",INDEX([1]Sizer!EZ:EZ,(ROW()-2)/3+7),"")</f>
        <v>0.5</v>
      </c>
      <c r="W704" s="51">
        <f>IF($A704&lt;&gt;"",INDEX([1]Sizer!FA:FA,(ROW()-2)/3+7),"")</f>
        <v>0</v>
      </c>
      <c r="X704" s="51">
        <f>IF($A704&lt;&gt;"",INDEX([1]Sizer!FB:FB,(ROW()-2)/3+7),"")</f>
        <v>0</v>
      </c>
      <c r="Y704" s="51">
        <f>IF($A704&lt;&gt;"",INDEX([1]Sizer!FC:FC,(ROW()-2)/3+7),"")</f>
        <v>0</v>
      </c>
      <c r="Z704" s="51">
        <f>IF($A704&lt;&gt;"",INDEX([1]Sizer!FD:FD,(ROW()-2)/3+7),"")</f>
        <v>0</v>
      </c>
      <c r="AA704" s="52">
        <f>IF($A704&lt;&gt;"",INDEX([1]Sizer!$AB:$AB,(ROW()-2)/3+7)*'[1]Dashboard (Model)'!$U$2,"")</f>
        <v>8.5000000000000006E-2</v>
      </c>
    </row>
    <row r="705" spans="1:27" x14ac:dyDescent="0.2">
      <c r="A705" s="59"/>
      <c r="B705" s="53">
        <f>IF($A704&lt;&gt;"",INDEX([1]Sizer!B:B,(ROW()-3)/3+7),"")</f>
        <v>0</v>
      </c>
      <c r="C705" s="53">
        <f>IF($A704&lt;&gt;"",INDEX([1]Sizer!C:C,(ROW()-3)/3+7),"")</f>
        <v>2.9980602983465131E-2</v>
      </c>
      <c r="D705" s="53">
        <f>IF($A704&lt;&gt;"",INDEX([1]Sizer!D:D,(ROW()-3)/3+7),"")</f>
        <v>0</v>
      </c>
      <c r="E705" s="53">
        <f>IF($A704&lt;&gt;"",INDEX([1]Sizer!E:E,(ROW()-3)/3+7),"")</f>
        <v>7.7671288743882544E-3</v>
      </c>
      <c r="F705" s="53">
        <f>IF($A704&lt;&gt;"",INDEX([1]Sizer!F:F,(ROW()-3)/3+7),"")</f>
        <v>2.6211828252671276E-2</v>
      </c>
      <c r="G705" s="53">
        <f>IF($A704&lt;&gt;"",INDEX([1]Sizer!G:G,(ROW()-3)/3+7),"")</f>
        <v>-2.0025459183673468E-2</v>
      </c>
      <c r="H705" s="53">
        <f>IF($A704&lt;&gt;"",INDEX([1]Sizer!H:H,(ROW()-3)/3+7),"")</f>
        <v>0</v>
      </c>
      <c r="I705" s="53">
        <f>IF($A704&lt;&gt;"",INDEX([1]Sizer!I:I,(ROW()-3)/3+7),"")</f>
        <v>-0.05</v>
      </c>
      <c r="J705" s="53">
        <f>IF($A704&lt;&gt;"",INDEX([1]Sizer!J:J,(ROW()-3)/3+7),"")</f>
        <v>0</v>
      </c>
      <c r="K705" s="53">
        <f>IF($A704&lt;&gt;"",INDEX([1]Sizer!K:K,(ROW()-3)/3+7),"")</f>
        <v>0.05</v>
      </c>
      <c r="L705" s="53">
        <f>IF($A704&lt;&gt;"",INDEX([1]Sizer!L:L,(ROW()-3)/3+7),"")</f>
        <v>-3.0955328644596197E-2</v>
      </c>
      <c r="M705" s="53">
        <f>IF($A704&lt;&gt;"",INDEX([1]Sizer!M:M,(ROW()-3)/3+7),"")</f>
        <v>-2.1496401417525776E-2</v>
      </c>
      <c r="N705" s="53">
        <f>IF($A704&lt;&gt;"",INDEX([1]Sizer!N:N,(ROW()-3)/3+7),"")</f>
        <v>-2.8408050919618528E-2</v>
      </c>
      <c r="O705" s="53">
        <f>IF($A704&lt;&gt;"",INDEX([1]Sizer!O:O,(ROW()-3)/3+7),"")</f>
        <v>0</v>
      </c>
      <c r="P705" s="53">
        <f>IF($A704&lt;&gt;"",INDEX([1]Sizer!P:P,(ROW()-3)/3+7),"")</f>
        <v>1.1302447052089297E-2</v>
      </c>
      <c r="Q705" s="53">
        <f>IF($A704&lt;&gt;"",INDEX([1]Sizer!Q:Q,(ROW()-3)/3+7),"")</f>
        <v>0</v>
      </c>
      <c r="R705" s="53">
        <f>IF($A704&lt;&gt;"",INDEX([1]Sizer!R:R,(ROW()-3)/3+7),"")</f>
        <v>2.2359715670024226E-2</v>
      </c>
      <c r="S705" s="53">
        <f>IF($A704&lt;&gt;"",INDEX([1]Sizer!S:S,(ROW()-3)/3+7),"")</f>
        <v>0</v>
      </c>
      <c r="T705" s="53">
        <f>IF($A704&lt;&gt;"",INDEX([1]Sizer!T:T,(ROW()-3)/3+7),"")</f>
        <v>0</v>
      </c>
      <c r="U705" s="53">
        <f>IF($A704&lt;&gt;"",INDEX([1]Sizer!U:U,(ROW()-3)/3+7),"")</f>
        <v>-4.9705624255065542E-2</v>
      </c>
      <c r="V705" s="53">
        <f>IF($A704&lt;&gt;"",INDEX([1]Sizer!V:V,(ROW()-3)/3+7),"")</f>
        <v>2.1235878780934921E-2</v>
      </c>
      <c r="W705" s="53">
        <f>IF($A704&lt;&gt;"",INDEX([1]Sizer!W:W,(ROW()-3)/3+7),"")</f>
        <v>0</v>
      </c>
      <c r="X705" s="53">
        <f>IF($A704&lt;&gt;"",INDEX([1]Sizer!X:X,(ROW()-3)/3+7),"")</f>
        <v>0</v>
      </c>
      <c r="Y705" s="53">
        <f>IF($A704&lt;&gt;"",INDEX([1]Sizer!Y:Y,(ROW()-3)/3+7),"")</f>
        <v>0</v>
      </c>
      <c r="Z705" s="53">
        <f>IF($A704&lt;&gt;"",INDEX([1]Sizer!Z:Z,(ROW()-3)/3+7),"")</f>
        <v>0</v>
      </c>
      <c r="AA705" s="53">
        <f>IF($A704&lt;&gt;"",SUM($B705:$Z705),"")</f>
        <v>-3.1733262806906408E-2</v>
      </c>
    </row>
    <row r="706" spans="1:27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</row>
    <row r="707" spans="1:27" x14ac:dyDescent="0.2">
      <c r="A707" s="59">
        <f>IF(INDEX([1]Sizer!$A:$A,(ROW()-2)/3+7)&lt;&gt;"",INDEX([1]Sizer!$A:$A,(ROW()-2)/3+7),"")</f>
        <v>45583</v>
      </c>
      <c r="B707" s="51">
        <f>IF($A707&lt;&gt;"",INDEX([1]Sizer!EF:EF,(ROW()-2)/3+7),"")</f>
        <v>0</v>
      </c>
      <c r="C707" s="51">
        <f>IF($A707&lt;&gt;"",INDEX([1]Sizer!EG:EG,(ROW()-2)/3+7),"")</f>
        <v>1</v>
      </c>
      <c r="D707" s="51">
        <f>IF($A707&lt;&gt;"",INDEX([1]Sizer!EH:EH,(ROW()-2)/3+7),"")</f>
        <v>0</v>
      </c>
      <c r="E707" s="51">
        <f>IF($A707&lt;&gt;"",INDEX([1]Sizer!EI:EI,(ROW()-2)/3+7),"")</f>
        <v>0.5</v>
      </c>
      <c r="F707" s="51">
        <f>IF($A707&lt;&gt;"",INDEX([1]Sizer!EJ:EJ,(ROW()-2)/3+7),"")</f>
        <v>0.5</v>
      </c>
      <c r="G707" s="51">
        <f>IF($A707&lt;&gt;"",INDEX([1]Sizer!EK:EK,(ROW()-2)/3+7),"")</f>
        <v>-0.5</v>
      </c>
      <c r="H707" s="51">
        <f>IF($A707&lt;&gt;"",INDEX([1]Sizer!EL:EL,(ROW()-2)/3+7),"")</f>
        <v>0</v>
      </c>
      <c r="I707" s="51">
        <f>IF($A707&lt;&gt;"",INDEX([1]Sizer!EM:EM,(ROW()-2)/3+7),"")</f>
        <v>-2</v>
      </c>
      <c r="J707" s="51">
        <f>IF($A707&lt;&gt;"",INDEX([1]Sizer!EN:EN,(ROW()-2)/3+7),"")</f>
        <v>0</v>
      </c>
      <c r="K707" s="51">
        <f>IF($A707&lt;&gt;"",INDEX([1]Sizer!EO:EO,(ROW()-2)/3+7),"")</f>
        <v>1</v>
      </c>
      <c r="L707" s="51">
        <f>IF($A707&lt;&gt;"",INDEX([1]Sizer!EP:EP,(ROW()-2)/3+7),"")</f>
        <v>-0.5</v>
      </c>
      <c r="M707" s="51">
        <f>IF($A707&lt;&gt;"",INDEX([1]Sizer!EQ:EQ,(ROW()-2)/3+7),"")</f>
        <v>-0.5</v>
      </c>
      <c r="N707" s="51">
        <f>IF($A707&lt;&gt;"",INDEX([1]Sizer!ER:ER,(ROW()-2)/3+7),"")</f>
        <v>-0.5</v>
      </c>
      <c r="O707" s="51">
        <f>IF($A707&lt;&gt;"",INDEX([1]Sizer!ES:ES,(ROW()-2)/3+7),"")</f>
        <v>0</v>
      </c>
      <c r="P707" s="51">
        <f>IF($A707&lt;&gt;"",INDEX([1]Sizer!ET:ET,(ROW()-2)/3+7),"")</f>
        <v>0.5</v>
      </c>
      <c r="Q707" s="51">
        <f>IF($A707&lt;&gt;"",INDEX([1]Sizer!EU:EU,(ROW()-2)/3+7),"")</f>
        <v>0</v>
      </c>
      <c r="R707" s="51">
        <f>IF($A707&lt;&gt;"",INDEX([1]Sizer!EV:EV,(ROW()-2)/3+7),"")</f>
        <v>3</v>
      </c>
      <c r="S707" s="51">
        <f>IF($A707&lt;&gt;"",INDEX([1]Sizer!EW:EW,(ROW()-2)/3+7),"")</f>
        <v>0</v>
      </c>
      <c r="T707" s="51">
        <f>IF($A707&lt;&gt;"",INDEX([1]Sizer!EX:EX,(ROW()-2)/3+7),"")</f>
        <v>0</v>
      </c>
      <c r="U707" s="51">
        <f>IF($A707&lt;&gt;"",INDEX([1]Sizer!EY:EY,(ROW()-2)/3+7),"")</f>
        <v>-1</v>
      </c>
      <c r="V707" s="51">
        <f>IF($A707&lt;&gt;"",INDEX([1]Sizer!EZ:EZ,(ROW()-2)/3+7),"")</f>
        <v>0.5</v>
      </c>
      <c r="W707" s="51">
        <f>IF($A707&lt;&gt;"",INDEX([1]Sizer!FA:FA,(ROW()-2)/3+7),"")</f>
        <v>0</v>
      </c>
      <c r="X707" s="51">
        <f>IF($A707&lt;&gt;"",INDEX([1]Sizer!FB:FB,(ROW()-2)/3+7),"")</f>
        <v>0</v>
      </c>
      <c r="Y707" s="51">
        <f>IF($A707&lt;&gt;"",INDEX([1]Sizer!FC:FC,(ROW()-2)/3+7),"")</f>
        <v>0</v>
      </c>
      <c r="Z707" s="51">
        <f>IF($A707&lt;&gt;"",INDEX([1]Sizer!FD:FD,(ROW()-2)/3+7),"")</f>
        <v>0</v>
      </c>
      <c r="AA707" s="52">
        <f>IF($A707&lt;&gt;"",INDEX([1]Sizer!$AB:$AB,(ROW()-2)/3+7)*'[1]Dashboard (Model)'!$U$2,"")</f>
        <v>0.03</v>
      </c>
    </row>
    <row r="708" spans="1:27" x14ac:dyDescent="0.2">
      <c r="A708" s="59"/>
      <c r="B708" s="53">
        <f>IF($A707&lt;&gt;"",INDEX([1]Sizer!B:B,(ROW()-3)/3+7),"")</f>
        <v>0</v>
      </c>
      <c r="C708" s="53">
        <f>IF($A707&lt;&gt;"",INDEX([1]Sizer!C:C,(ROW()-3)/3+7),"")</f>
        <v>2.9980602983465131E-2</v>
      </c>
      <c r="D708" s="53">
        <f>IF($A707&lt;&gt;"",INDEX([1]Sizer!D:D,(ROW()-3)/3+7),"")</f>
        <v>0</v>
      </c>
      <c r="E708" s="53">
        <f>IF($A707&lt;&gt;"",INDEX([1]Sizer!E:E,(ROW()-3)/3+7),"")</f>
        <v>7.7671288743882544E-3</v>
      </c>
      <c r="F708" s="53">
        <f>IF($A707&lt;&gt;"",INDEX([1]Sizer!F:F,(ROW()-3)/3+7),"")</f>
        <v>2.6211828252671276E-2</v>
      </c>
      <c r="G708" s="53">
        <f>IF($A707&lt;&gt;"",INDEX([1]Sizer!G:G,(ROW()-3)/3+7),"")</f>
        <v>-2.0025459183673468E-2</v>
      </c>
      <c r="H708" s="53">
        <f>IF($A707&lt;&gt;"",INDEX([1]Sizer!H:H,(ROW()-3)/3+7),"")</f>
        <v>0</v>
      </c>
      <c r="I708" s="53">
        <f>IF($A707&lt;&gt;"",INDEX([1]Sizer!I:I,(ROW()-3)/3+7),"")</f>
        <v>-0.05</v>
      </c>
      <c r="J708" s="53">
        <f>IF($A707&lt;&gt;"",INDEX([1]Sizer!J:J,(ROW()-3)/3+7),"")</f>
        <v>0</v>
      </c>
      <c r="K708" s="53">
        <f>IF($A707&lt;&gt;"",INDEX([1]Sizer!K:K,(ROW()-3)/3+7),"")</f>
        <v>0.05</v>
      </c>
      <c r="L708" s="53">
        <f>IF($A707&lt;&gt;"",INDEX([1]Sizer!L:L,(ROW()-3)/3+7),"")</f>
        <v>-3.0955328644596197E-2</v>
      </c>
      <c r="M708" s="53">
        <f>IF($A707&lt;&gt;"",INDEX([1]Sizer!M:M,(ROW()-3)/3+7),"")</f>
        <v>-2.1496401417525776E-2</v>
      </c>
      <c r="N708" s="53">
        <f>IF($A707&lt;&gt;"",INDEX([1]Sizer!N:N,(ROW()-3)/3+7),"")</f>
        <v>-2.8408050919618528E-2</v>
      </c>
      <c r="O708" s="53">
        <f>IF($A707&lt;&gt;"",INDEX([1]Sizer!O:O,(ROW()-3)/3+7),"")</f>
        <v>0</v>
      </c>
      <c r="P708" s="53">
        <f>IF($A707&lt;&gt;"",INDEX([1]Sizer!P:P,(ROW()-3)/3+7),"")</f>
        <v>1.1302447052089297E-2</v>
      </c>
      <c r="Q708" s="53">
        <f>IF($A707&lt;&gt;"",INDEX([1]Sizer!Q:Q,(ROW()-3)/3+7),"")</f>
        <v>0</v>
      </c>
      <c r="R708" s="53">
        <f>IF($A707&lt;&gt;"",INDEX([1]Sizer!R:R,(ROW()-3)/3+7),"")</f>
        <v>2.2359715670024226E-2</v>
      </c>
      <c r="S708" s="53">
        <f>IF($A707&lt;&gt;"",INDEX([1]Sizer!S:S,(ROW()-3)/3+7),"")</f>
        <v>0</v>
      </c>
      <c r="T708" s="53">
        <f>IF($A707&lt;&gt;"",INDEX([1]Sizer!T:T,(ROW()-3)/3+7),"")</f>
        <v>0</v>
      </c>
      <c r="U708" s="53">
        <f>IF($A707&lt;&gt;"",INDEX([1]Sizer!U:U,(ROW()-3)/3+7),"")</f>
        <v>-4.9705624255065542E-2</v>
      </c>
      <c r="V708" s="53">
        <f>IF($A707&lt;&gt;"",INDEX([1]Sizer!V:V,(ROW()-3)/3+7),"")</f>
        <v>2.1235878780934921E-2</v>
      </c>
      <c r="W708" s="53">
        <f>IF($A707&lt;&gt;"",INDEX([1]Sizer!W:W,(ROW()-3)/3+7),"")</f>
        <v>0</v>
      </c>
      <c r="X708" s="53">
        <f>IF($A707&lt;&gt;"",INDEX([1]Sizer!X:X,(ROW()-3)/3+7),"")</f>
        <v>0</v>
      </c>
      <c r="Y708" s="53">
        <f>IF($A707&lt;&gt;"",INDEX([1]Sizer!Y:Y,(ROW()-3)/3+7),"")</f>
        <v>0</v>
      </c>
      <c r="Z708" s="53">
        <f>IF($A707&lt;&gt;"",INDEX([1]Sizer!Z:Z,(ROW()-3)/3+7),"")</f>
        <v>0</v>
      </c>
      <c r="AA708" s="53">
        <f>IF($A707&lt;&gt;"",SUM($B708:$Z708),"")</f>
        <v>-3.1733262806906408E-2</v>
      </c>
    </row>
    <row r="709" spans="1:27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</row>
    <row r="710" spans="1:27" x14ac:dyDescent="0.2">
      <c r="A710" s="59">
        <f>IF(INDEX([1]Sizer!$A:$A,(ROW()-2)/3+7)&lt;&gt;"",INDEX([1]Sizer!$A:$A,(ROW()-2)/3+7),"")</f>
        <v>45586</v>
      </c>
      <c r="B710" s="51">
        <f>IF($A710&lt;&gt;"",INDEX([1]Sizer!EF:EF,(ROW()-2)/3+7),"")</f>
        <v>0</v>
      </c>
      <c r="C710" s="51">
        <f>IF($A710&lt;&gt;"",INDEX([1]Sizer!EG:EG,(ROW()-2)/3+7),"")</f>
        <v>1</v>
      </c>
      <c r="D710" s="51">
        <f>IF($A710&lt;&gt;"",INDEX([1]Sizer!EH:EH,(ROW()-2)/3+7),"")</f>
        <v>0</v>
      </c>
      <c r="E710" s="51">
        <f>IF($A710&lt;&gt;"",INDEX([1]Sizer!EI:EI,(ROW()-2)/3+7),"")</f>
        <v>0.5</v>
      </c>
      <c r="F710" s="51">
        <f>IF($A710&lt;&gt;"",INDEX([1]Sizer!EJ:EJ,(ROW()-2)/3+7),"")</f>
        <v>0.5</v>
      </c>
      <c r="G710" s="51">
        <f>IF($A710&lt;&gt;"",INDEX([1]Sizer!EK:EK,(ROW()-2)/3+7),"")</f>
        <v>-0.5</v>
      </c>
      <c r="H710" s="51">
        <f>IF($A710&lt;&gt;"",INDEX([1]Sizer!EL:EL,(ROW()-2)/3+7),"")</f>
        <v>0</v>
      </c>
      <c r="I710" s="51">
        <f>IF($A710&lt;&gt;"",INDEX([1]Sizer!EM:EM,(ROW()-2)/3+7),"")</f>
        <v>-2</v>
      </c>
      <c r="J710" s="51">
        <f>IF($A710&lt;&gt;"",INDEX([1]Sizer!EN:EN,(ROW()-2)/3+7),"")</f>
        <v>0</v>
      </c>
      <c r="K710" s="51">
        <f>IF($A710&lt;&gt;"",INDEX([1]Sizer!EO:EO,(ROW()-2)/3+7),"")</f>
        <v>1</v>
      </c>
      <c r="L710" s="51">
        <f>IF($A710&lt;&gt;"",INDEX([1]Sizer!EP:EP,(ROW()-2)/3+7),"")</f>
        <v>-0.5</v>
      </c>
      <c r="M710" s="51">
        <f>IF($A710&lt;&gt;"",INDEX([1]Sizer!EQ:EQ,(ROW()-2)/3+7),"")</f>
        <v>-0.5</v>
      </c>
      <c r="N710" s="51">
        <f>IF($A710&lt;&gt;"",INDEX([1]Sizer!ER:ER,(ROW()-2)/3+7),"")</f>
        <v>-0.5</v>
      </c>
      <c r="O710" s="51">
        <f>IF($A710&lt;&gt;"",INDEX([1]Sizer!ES:ES,(ROW()-2)/3+7),"")</f>
        <v>0</v>
      </c>
      <c r="P710" s="51">
        <f>IF($A710&lt;&gt;"",INDEX([1]Sizer!ET:ET,(ROW()-2)/3+7),"")</f>
        <v>0.5</v>
      </c>
      <c r="Q710" s="51">
        <f>IF($A710&lt;&gt;"",INDEX([1]Sizer!EU:EU,(ROW()-2)/3+7),"")</f>
        <v>0</v>
      </c>
      <c r="R710" s="51">
        <f>IF($A710&lt;&gt;"",INDEX([1]Sizer!EV:EV,(ROW()-2)/3+7),"")</f>
        <v>3</v>
      </c>
      <c r="S710" s="51">
        <f>IF($A710&lt;&gt;"",INDEX([1]Sizer!EW:EW,(ROW()-2)/3+7),"")</f>
        <v>0</v>
      </c>
      <c r="T710" s="51">
        <f>IF($A710&lt;&gt;"",INDEX([1]Sizer!EX:EX,(ROW()-2)/3+7),"")</f>
        <v>0</v>
      </c>
      <c r="U710" s="51">
        <f>IF($A710&lt;&gt;"",INDEX([1]Sizer!EY:EY,(ROW()-2)/3+7),"")</f>
        <v>-1</v>
      </c>
      <c r="V710" s="51">
        <f>IF($A710&lt;&gt;"",INDEX([1]Sizer!EZ:EZ,(ROW()-2)/3+7),"")</f>
        <v>0.5</v>
      </c>
      <c r="W710" s="51">
        <f>IF($A710&lt;&gt;"",INDEX([1]Sizer!FA:FA,(ROW()-2)/3+7),"")</f>
        <v>0</v>
      </c>
      <c r="X710" s="51">
        <f>IF($A710&lt;&gt;"",INDEX([1]Sizer!FB:FB,(ROW()-2)/3+7),"")</f>
        <v>0</v>
      </c>
      <c r="Y710" s="51">
        <f>IF($A710&lt;&gt;"",INDEX([1]Sizer!FC:FC,(ROW()-2)/3+7),"")</f>
        <v>0</v>
      </c>
      <c r="Z710" s="51">
        <f>IF($A710&lt;&gt;"",INDEX([1]Sizer!FD:FD,(ROW()-2)/3+7),"")</f>
        <v>0</v>
      </c>
      <c r="AA710" s="52">
        <f>IF($A710&lt;&gt;"",INDEX([1]Sizer!$AB:$AB,(ROW()-2)/3+7)*'[1]Dashboard (Model)'!$U$2,"")</f>
        <v>0.03</v>
      </c>
    </row>
    <row r="711" spans="1:27" x14ac:dyDescent="0.2">
      <c r="A711" s="59"/>
      <c r="B711" s="53">
        <f>IF($A710&lt;&gt;"",INDEX([1]Sizer!B:B,(ROW()-3)/3+7),"")</f>
        <v>0</v>
      </c>
      <c r="C711" s="53">
        <f>IF($A710&lt;&gt;"",INDEX([1]Sizer!C:C,(ROW()-3)/3+7),"")</f>
        <v>2.9980602983465131E-2</v>
      </c>
      <c r="D711" s="53">
        <f>IF($A710&lt;&gt;"",INDEX([1]Sizer!D:D,(ROW()-3)/3+7),"")</f>
        <v>0</v>
      </c>
      <c r="E711" s="53">
        <f>IF($A710&lt;&gt;"",INDEX([1]Sizer!E:E,(ROW()-3)/3+7),"")</f>
        <v>7.7671288743882544E-3</v>
      </c>
      <c r="F711" s="53">
        <f>IF($A710&lt;&gt;"",INDEX([1]Sizer!F:F,(ROW()-3)/3+7),"")</f>
        <v>2.6211828252671276E-2</v>
      </c>
      <c r="G711" s="53">
        <f>IF($A710&lt;&gt;"",INDEX([1]Sizer!G:G,(ROW()-3)/3+7),"")</f>
        <v>-2.0025459183673468E-2</v>
      </c>
      <c r="H711" s="53">
        <f>IF($A710&lt;&gt;"",INDEX([1]Sizer!H:H,(ROW()-3)/3+7),"")</f>
        <v>0</v>
      </c>
      <c r="I711" s="53">
        <f>IF($A710&lt;&gt;"",INDEX([1]Sizer!I:I,(ROW()-3)/3+7),"")</f>
        <v>-0.05</v>
      </c>
      <c r="J711" s="53">
        <f>IF($A710&lt;&gt;"",INDEX([1]Sizer!J:J,(ROW()-3)/3+7),"")</f>
        <v>0</v>
      </c>
      <c r="K711" s="53">
        <f>IF($A710&lt;&gt;"",INDEX([1]Sizer!K:K,(ROW()-3)/3+7),"")</f>
        <v>0.05</v>
      </c>
      <c r="L711" s="53">
        <f>IF($A710&lt;&gt;"",INDEX([1]Sizer!L:L,(ROW()-3)/3+7),"")</f>
        <v>-3.0955328644596197E-2</v>
      </c>
      <c r="M711" s="53">
        <f>IF($A710&lt;&gt;"",INDEX([1]Sizer!M:M,(ROW()-3)/3+7),"")</f>
        <v>-2.1496401417525776E-2</v>
      </c>
      <c r="N711" s="53">
        <f>IF($A710&lt;&gt;"",INDEX([1]Sizer!N:N,(ROW()-3)/3+7),"")</f>
        <v>-2.8408050919618528E-2</v>
      </c>
      <c r="O711" s="53">
        <f>IF($A710&lt;&gt;"",INDEX([1]Sizer!O:O,(ROW()-3)/3+7),"")</f>
        <v>0</v>
      </c>
      <c r="P711" s="53">
        <f>IF($A710&lt;&gt;"",INDEX([1]Sizer!P:P,(ROW()-3)/3+7),"")</f>
        <v>1.1302447052089297E-2</v>
      </c>
      <c r="Q711" s="53">
        <f>IF($A710&lt;&gt;"",INDEX([1]Sizer!Q:Q,(ROW()-3)/3+7),"")</f>
        <v>0</v>
      </c>
      <c r="R711" s="53">
        <f>IF($A710&lt;&gt;"",INDEX([1]Sizer!R:R,(ROW()-3)/3+7),"")</f>
        <v>2.2359715670024226E-2</v>
      </c>
      <c r="S711" s="53">
        <f>IF($A710&lt;&gt;"",INDEX([1]Sizer!S:S,(ROW()-3)/3+7),"")</f>
        <v>0</v>
      </c>
      <c r="T711" s="53">
        <f>IF($A710&lt;&gt;"",INDEX([1]Sizer!T:T,(ROW()-3)/3+7),"")</f>
        <v>0</v>
      </c>
      <c r="U711" s="53">
        <f>IF($A710&lt;&gt;"",INDEX([1]Sizer!U:U,(ROW()-3)/3+7),"")</f>
        <v>-4.9705624255065542E-2</v>
      </c>
      <c r="V711" s="53">
        <f>IF($A710&lt;&gt;"",INDEX([1]Sizer!V:V,(ROW()-3)/3+7),"")</f>
        <v>2.1235878780934921E-2</v>
      </c>
      <c r="W711" s="53">
        <f>IF($A710&lt;&gt;"",INDEX([1]Sizer!W:W,(ROW()-3)/3+7),"")</f>
        <v>0</v>
      </c>
      <c r="X711" s="53">
        <f>IF($A710&lt;&gt;"",INDEX([1]Sizer!X:X,(ROW()-3)/3+7),"")</f>
        <v>0</v>
      </c>
      <c r="Y711" s="53">
        <f>IF($A710&lt;&gt;"",INDEX([1]Sizer!Y:Y,(ROW()-3)/3+7),"")</f>
        <v>0</v>
      </c>
      <c r="Z711" s="53">
        <f>IF($A710&lt;&gt;"",INDEX([1]Sizer!Z:Z,(ROW()-3)/3+7),"")</f>
        <v>0</v>
      </c>
      <c r="AA711" s="53">
        <f>IF($A710&lt;&gt;"",SUM($B711:$Z711),"")</f>
        <v>-3.1733262806906408E-2</v>
      </c>
    </row>
    <row r="712" spans="1:27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</row>
    <row r="713" spans="1:27" x14ac:dyDescent="0.2">
      <c r="A713" s="59">
        <f>IF(INDEX([1]Sizer!$A:$A,(ROW()-2)/3+7)&lt;&gt;"",INDEX([1]Sizer!$A:$A,(ROW()-2)/3+7),"")</f>
        <v>45587</v>
      </c>
      <c r="B713" s="51">
        <f>IF($A713&lt;&gt;"",INDEX([1]Sizer!EF:EF,(ROW()-2)/3+7),"")</f>
        <v>0</v>
      </c>
      <c r="C713" s="51">
        <f>IF($A713&lt;&gt;"",INDEX([1]Sizer!EG:EG,(ROW()-2)/3+7),"")</f>
        <v>1</v>
      </c>
      <c r="D713" s="51">
        <f>IF($A713&lt;&gt;"",INDEX([1]Sizer!EH:EH,(ROW()-2)/3+7),"")</f>
        <v>0</v>
      </c>
      <c r="E713" s="51">
        <f>IF($A713&lt;&gt;"",INDEX([1]Sizer!EI:EI,(ROW()-2)/3+7),"")</f>
        <v>0.5</v>
      </c>
      <c r="F713" s="51">
        <f>IF($A713&lt;&gt;"",INDEX([1]Sizer!EJ:EJ,(ROW()-2)/3+7),"")</f>
        <v>0.5</v>
      </c>
      <c r="G713" s="51">
        <f>IF($A713&lt;&gt;"",INDEX([1]Sizer!EK:EK,(ROW()-2)/3+7),"")</f>
        <v>-0.5</v>
      </c>
      <c r="H713" s="51">
        <f>IF($A713&lt;&gt;"",INDEX([1]Sizer!EL:EL,(ROW()-2)/3+7),"")</f>
        <v>0</v>
      </c>
      <c r="I713" s="51">
        <f>IF($A713&lt;&gt;"",INDEX([1]Sizer!EM:EM,(ROW()-2)/3+7),"")</f>
        <v>-2</v>
      </c>
      <c r="J713" s="51">
        <f>IF($A713&lt;&gt;"",INDEX([1]Sizer!EN:EN,(ROW()-2)/3+7),"")</f>
        <v>0</v>
      </c>
      <c r="K713" s="51">
        <f>IF($A713&lt;&gt;"",INDEX([1]Sizer!EO:EO,(ROW()-2)/3+7),"")</f>
        <v>1</v>
      </c>
      <c r="L713" s="51">
        <f>IF($A713&lt;&gt;"",INDEX([1]Sizer!EP:EP,(ROW()-2)/3+7),"")</f>
        <v>-0.5</v>
      </c>
      <c r="M713" s="51">
        <f>IF($A713&lt;&gt;"",INDEX([1]Sizer!EQ:EQ,(ROW()-2)/3+7),"")</f>
        <v>-0.5</v>
      </c>
      <c r="N713" s="51">
        <f>IF($A713&lt;&gt;"",INDEX([1]Sizer!ER:ER,(ROW()-2)/3+7),"")</f>
        <v>-0.5</v>
      </c>
      <c r="O713" s="51">
        <f>IF($A713&lt;&gt;"",INDEX([1]Sizer!ES:ES,(ROW()-2)/3+7),"")</f>
        <v>0</v>
      </c>
      <c r="P713" s="51">
        <f>IF($A713&lt;&gt;"",INDEX([1]Sizer!ET:ET,(ROW()-2)/3+7),"")</f>
        <v>0.5</v>
      </c>
      <c r="Q713" s="51">
        <f>IF($A713&lt;&gt;"",INDEX([1]Sizer!EU:EU,(ROW()-2)/3+7),"")</f>
        <v>0</v>
      </c>
      <c r="R713" s="51">
        <f>IF($A713&lt;&gt;"",INDEX([1]Sizer!EV:EV,(ROW()-2)/3+7),"")</f>
        <v>3</v>
      </c>
      <c r="S713" s="51">
        <f>IF($A713&lt;&gt;"",INDEX([1]Sizer!EW:EW,(ROW()-2)/3+7),"")</f>
        <v>0</v>
      </c>
      <c r="T713" s="51">
        <f>IF($A713&lt;&gt;"",INDEX([1]Sizer!EX:EX,(ROW()-2)/3+7),"")</f>
        <v>0</v>
      </c>
      <c r="U713" s="51">
        <f>IF($A713&lt;&gt;"",INDEX([1]Sizer!EY:EY,(ROW()-2)/3+7),"")</f>
        <v>-1</v>
      </c>
      <c r="V713" s="51">
        <f>IF($A713&lt;&gt;"",INDEX([1]Sizer!EZ:EZ,(ROW()-2)/3+7),"")</f>
        <v>0.5</v>
      </c>
      <c r="W713" s="51">
        <f>IF($A713&lt;&gt;"",INDEX([1]Sizer!FA:FA,(ROW()-2)/3+7),"")</f>
        <v>0</v>
      </c>
      <c r="X713" s="51">
        <f>IF($A713&lt;&gt;"",INDEX([1]Sizer!FB:FB,(ROW()-2)/3+7),"")</f>
        <v>0</v>
      </c>
      <c r="Y713" s="51">
        <f>IF($A713&lt;&gt;"",INDEX([1]Sizer!FC:FC,(ROW()-2)/3+7),"")</f>
        <v>0</v>
      </c>
      <c r="Z713" s="51">
        <f>IF($A713&lt;&gt;"",INDEX([1]Sizer!FD:FD,(ROW()-2)/3+7),"")</f>
        <v>0</v>
      </c>
      <c r="AA713" s="52">
        <f>IF($A713&lt;&gt;"",INDEX([1]Sizer!$AB:$AB,(ROW()-2)/3+7)*'[1]Dashboard (Model)'!$U$2,"")</f>
        <v>0.05</v>
      </c>
    </row>
    <row r="714" spans="1:27" x14ac:dyDescent="0.2">
      <c r="A714" s="59"/>
      <c r="B714" s="53">
        <f>IF($A713&lt;&gt;"",INDEX([1]Sizer!B:B,(ROW()-3)/3+7),"")</f>
        <v>0</v>
      </c>
      <c r="C714" s="53">
        <f>IF($A713&lt;&gt;"",INDEX([1]Sizer!C:C,(ROW()-3)/3+7),"")</f>
        <v>2.9980602983465131E-2</v>
      </c>
      <c r="D714" s="53">
        <f>IF($A713&lt;&gt;"",INDEX([1]Sizer!D:D,(ROW()-3)/3+7),"")</f>
        <v>0</v>
      </c>
      <c r="E714" s="53">
        <f>IF($A713&lt;&gt;"",INDEX([1]Sizer!E:E,(ROW()-3)/3+7),"")</f>
        <v>7.7671288743882544E-3</v>
      </c>
      <c r="F714" s="53">
        <f>IF($A713&lt;&gt;"",INDEX([1]Sizer!F:F,(ROW()-3)/3+7),"")</f>
        <v>2.6211828252671276E-2</v>
      </c>
      <c r="G714" s="53">
        <f>IF($A713&lt;&gt;"",INDEX([1]Sizer!G:G,(ROW()-3)/3+7),"")</f>
        <v>-2.0025459183673468E-2</v>
      </c>
      <c r="H714" s="53">
        <f>IF($A713&lt;&gt;"",INDEX([1]Sizer!H:H,(ROW()-3)/3+7),"")</f>
        <v>0</v>
      </c>
      <c r="I714" s="53">
        <f>IF($A713&lt;&gt;"",INDEX([1]Sizer!I:I,(ROW()-3)/3+7),"")</f>
        <v>-0.05</v>
      </c>
      <c r="J714" s="53">
        <f>IF($A713&lt;&gt;"",INDEX([1]Sizer!J:J,(ROW()-3)/3+7),"")</f>
        <v>0</v>
      </c>
      <c r="K714" s="53">
        <f>IF($A713&lt;&gt;"",INDEX([1]Sizer!K:K,(ROW()-3)/3+7),"")</f>
        <v>0.05</v>
      </c>
      <c r="L714" s="53">
        <f>IF($A713&lt;&gt;"",INDEX([1]Sizer!L:L,(ROW()-3)/3+7),"")</f>
        <v>-3.0955328644596197E-2</v>
      </c>
      <c r="M714" s="53">
        <f>IF($A713&lt;&gt;"",INDEX([1]Sizer!M:M,(ROW()-3)/3+7),"")</f>
        <v>-2.1496401417525776E-2</v>
      </c>
      <c r="N714" s="53">
        <f>IF($A713&lt;&gt;"",INDEX([1]Sizer!N:N,(ROW()-3)/3+7),"")</f>
        <v>-2.8408050919618528E-2</v>
      </c>
      <c r="O714" s="53">
        <f>IF($A713&lt;&gt;"",INDEX([1]Sizer!O:O,(ROW()-3)/3+7),"")</f>
        <v>0</v>
      </c>
      <c r="P714" s="53">
        <f>IF($A713&lt;&gt;"",INDEX([1]Sizer!P:P,(ROW()-3)/3+7),"")</f>
        <v>1.1302447052089297E-2</v>
      </c>
      <c r="Q714" s="53">
        <f>IF($A713&lt;&gt;"",INDEX([1]Sizer!Q:Q,(ROW()-3)/3+7),"")</f>
        <v>0</v>
      </c>
      <c r="R714" s="53">
        <f>IF($A713&lt;&gt;"",INDEX([1]Sizer!R:R,(ROW()-3)/3+7),"")</f>
        <v>2.2359715670024226E-2</v>
      </c>
      <c r="S714" s="53">
        <f>IF($A713&lt;&gt;"",INDEX([1]Sizer!S:S,(ROW()-3)/3+7),"")</f>
        <v>0</v>
      </c>
      <c r="T714" s="53">
        <f>IF($A713&lt;&gt;"",INDEX([1]Sizer!T:T,(ROW()-3)/3+7),"")</f>
        <v>0</v>
      </c>
      <c r="U714" s="53">
        <f>IF($A713&lt;&gt;"",INDEX([1]Sizer!U:U,(ROW()-3)/3+7),"")</f>
        <v>-4.9705624255065542E-2</v>
      </c>
      <c r="V714" s="53">
        <f>IF($A713&lt;&gt;"",INDEX([1]Sizer!V:V,(ROW()-3)/3+7),"")</f>
        <v>2.1235878780934921E-2</v>
      </c>
      <c r="W714" s="53">
        <f>IF($A713&lt;&gt;"",INDEX([1]Sizer!W:W,(ROW()-3)/3+7),"")</f>
        <v>0</v>
      </c>
      <c r="X714" s="53">
        <f>IF($A713&lt;&gt;"",INDEX([1]Sizer!X:X,(ROW()-3)/3+7),"")</f>
        <v>0</v>
      </c>
      <c r="Y714" s="53">
        <f>IF($A713&lt;&gt;"",INDEX([1]Sizer!Y:Y,(ROW()-3)/3+7),"")</f>
        <v>0</v>
      </c>
      <c r="Z714" s="53">
        <f>IF($A713&lt;&gt;"",INDEX([1]Sizer!Z:Z,(ROW()-3)/3+7),"")</f>
        <v>0</v>
      </c>
      <c r="AA714" s="53">
        <f>IF($A713&lt;&gt;"",SUM($B714:$Z714),"")</f>
        <v>-3.1733262806906408E-2</v>
      </c>
    </row>
    <row r="715" spans="1:27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</row>
    <row r="716" spans="1:27" x14ac:dyDescent="0.2">
      <c r="A716" s="59">
        <f>IF(INDEX([1]Sizer!$A:$A,(ROW()-2)/3+7)&lt;&gt;"",INDEX([1]Sizer!$A:$A,(ROW()-2)/3+7),"")</f>
        <v>45588</v>
      </c>
      <c r="B716" s="51">
        <f>IF($A716&lt;&gt;"",INDEX([1]Sizer!EF:EF,(ROW()-2)/3+7),"")</f>
        <v>0</v>
      </c>
      <c r="C716" s="51">
        <f>IF($A716&lt;&gt;"",INDEX([1]Sizer!EG:EG,(ROW()-2)/3+7),"")</f>
        <v>1</v>
      </c>
      <c r="D716" s="51">
        <f>IF($A716&lt;&gt;"",INDEX([1]Sizer!EH:EH,(ROW()-2)/3+7),"")</f>
        <v>0</v>
      </c>
      <c r="E716" s="51">
        <f>IF($A716&lt;&gt;"",INDEX([1]Sizer!EI:EI,(ROW()-2)/3+7),"")</f>
        <v>0.5</v>
      </c>
      <c r="F716" s="51">
        <f>IF($A716&lt;&gt;"",INDEX([1]Sizer!EJ:EJ,(ROW()-2)/3+7),"")</f>
        <v>0.5</v>
      </c>
      <c r="G716" s="51">
        <f>IF($A716&lt;&gt;"",INDEX([1]Sizer!EK:EK,(ROW()-2)/3+7),"")</f>
        <v>-0.5</v>
      </c>
      <c r="H716" s="51">
        <f>IF($A716&lt;&gt;"",INDEX([1]Sizer!EL:EL,(ROW()-2)/3+7),"")</f>
        <v>0</v>
      </c>
      <c r="I716" s="51">
        <f>IF($A716&lt;&gt;"",INDEX([1]Sizer!EM:EM,(ROW()-2)/3+7),"")</f>
        <v>-2</v>
      </c>
      <c r="J716" s="51">
        <f>IF($A716&lt;&gt;"",INDEX([1]Sizer!EN:EN,(ROW()-2)/3+7),"")</f>
        <v>0</v>
      </c>
      <c r="K716" s="51">
        <f>IF($A716&lt;&gt;"",INDEX([1]Sizer!EO:EO,(ROW()-2)/3+7),"")</f>
        <v>1</v>
      </c>
      <c r="L716" s="51">
        <f>IF($A716&lt;&gt;"",INDEX([1]Sizer!EP:EP,(ROW()-2)/3+7),"")</f>
        <v>-0.5</v>
      </c>
      <c r="M716" s="51">
        <f>IF($A716&lt;&gt;"",INDEX([1]Sizer!EQ:EQ,(ROW()-2)/3+7),"")</f>
        <v>-0.5</v>
      </c>
      <c r="N716" s="51">
        <f>IF($A716&lt;&gt;"",INDEX([1]Sizer!ER:ER,(ROW()-2)/3+7),"")</f>
        <v>-0.5</v>
      </c>
      <c r="O716" s="51">
        <f>IF($A716&lt;&gt;"",INDEX([1]Sizer!ES:ES,(ROW()-2)/3+7),"")</f>
        <v>0</v>
      </c>
      <c r="P716" s="51">
        <f>IF($A716&lt;&gt;"",INDEX([1]Sizer!ET:ET,(ROW()-2)/3+7),"")</f>
        <v>0.5</v>
      </c>
      <c r="Q716" s="51">
        <f>IF($A716&lt;&gt;"",INDEX([1]Sizer!EU:EU,(ROW()-2)/3+7),"")</f>
        <v>0</v>
      </c>
      <c r="R716" s="51">
        <f>IF($A716&lt;&gt;"",INDEX([1]Sizer!EV:EV,(ROW()-2)/3+7),"")</f>
        <v>3</v>
      </c>
      <c r="S716" s="51">
        <f>IF($A716&lt;&gt;"",INDEX([1]Sizer!EW:EW,(ROW()-2)/3+7),"")</f>
        <v>0</v>
      </c>
      <c r="T716" s="51">
        <f>IF($A716&lt;&gt;"",INDEX([1]Sizer!EX:EX,(ROW()-2)/3+7),"")</f>
        <v>0</v>
      </c>
      <c r="U716" s="51">
        <f>IF($A716&lt;&gt;"",INDEX([1]Sizer!EY:EY,(ROW()-2)/3+7),"")</f>
        <v>-1</v>
      </c>
      <c r="V716" s="51">
        <f>IF($A716&lt;&gt;"",INDEX([1]Sizer!EZ:EZ,(ROW()-2)/3+7),"")</f>
        <v>0.5</v>
      </c>
      <c r="W716" s="51">
        <f>IF($A716&lt;&gt;"",INDEX([1]Sizer!FA:FA,(ROW()-2)/3+7),"")</f>
        <v>0</v>
      </c>
      <c r="X716" s="51">
        <f>IF($A716&lt;&gt;"",INDEX([1]Sizer!FB:FB,(ROW()-2)/3+7),"")</f>
        <v>0</v>
      </c>
      <c r="Y716" s="51">
        <f>IF($A716&lt;&gt;"",INDEX([1]Sizer!FC:FC,(ROW()-2)/3+7),"")</f>
        <v>0</v>
      </c>
      <c r="Z716" s="51">
        <f>IF($A716&lt;&gt;"",INDEX([1]Sizer!FD:FD,(ROW()-2)/3+7),"")</f>
        <v>0</v>
      </c>
      <c r="AA716" s="52">
        <f>IF($A716&lt;&gt;"",INDEX([1]Sizer!$AB:$AB,(ROW()-2)/3+7)*'[1]Dashboard (Model)'!$U$2,"")</f>
        <v>0.05</v>
      </c>
    </row>
    <row r="717" spans="1:27" x14ac:dyDescent="0.2">
      <c r="A717" s="59"/>
      <c r="B717" s="53">
        <f>IF($A716&lt;&gt;"",INDEX([1]Sizer!B:B,(ROW()-3)/3+7),"")</f>
        <v>0</v>
      </c>
      <c r="C717" s="53">
        <f>IF($A716&lt;&gt;"",INDEX([1]Sizer!C:C,(ROW()-3)/3+7),"")</f>
        <v>2.9980602983465131E-2</v>
      </c>
      <c r="D717" s="53">
        <f>IF($A716&lt;&gt;"",INDEX([1]Sizer!D:D,(ROW()-3)/3+7),"")</f>
        <v>0</v>
      </c>
      <c r="E717" s="53">
        <f>IF($A716&lt;&gt;"",INDEX([1]Sizer!E:E,(ROW()-3)/3+7),"")</f>
        <v>7.7671288743882544E-3</v>
      </c>
      <c r="F717" s="53">
        <f>IF($A716&lt;&gt;"",INDEX([1]Sizer!F:F,(ROW()-3)/3+7),"")</f>
        <v>2.6211828252671276E-2</v>
      </c>
      <c r="G717" s="53">
        <f>IF($A716&lt;&gt;"",INDEX([1]Sizer!G:G,(ROW()-3)/3+7),"")</f>
        <v>-2.0025459183673468E-2</v>
      </c>
      <c r="H717" s="53">
        <f>IF($A716&lt;&gt;"",INDEX([1]Sizer!H:H,(ROW()-3)/3+7),"")</f>
        <v>0</v>
      </c>
      <c r="I717" s="53">
        <f>IF($A716&lt;&gt;"",INDEX([1]Sizer!I:I,(ROW()-3)/3+7),"")</f>
        <v>-0.05</v>
      </c>
      <c r="J717" s="53">
        <f>IF($A716&lt;&gt;"",INDEX([1]Sizer!J:J,(ROW()-3)/3+7),"")</f>
        <v>0</v>
      </c>
      <c r="K717" s="53">
        <f>IF($A716&lt;&gt;"",INDEX([1]Sizer!K:K,(ROW()-3)/3+7),"")</f>
        <v>0.05</v>
      </c>
      <c r="L717" s="53">
        <f>IF($A716&lt;&gt;"",INDEX([1]Sizer!L:L,(ROW()-3)/3+7),"")</f>
        <v>-3.0955328644596197E-2</v>
      </c>
      <c r="M717" s="53">
        <f>IF($A716&lt;&gt;"",INDEX([1]Sizer!M:M,(ROW()-3)/3+7),"")</f>
        <v>-2.1496401417525776E-2</v>
      </c>
      <c r="N717" s="53">
        <f>IF($A716&lt;&gt;"",INDEX([1]Sizer!N:N,(ROW()-3)/3+7),"")</f>
        <v>-2.8408050919618528E-2</v>
      </c>
      <c r="O717" s="53">
        <f>IF($A716&lt;&gt;"",INDEX([1]Sizer!O:O,(ROW()-3)/3+7),"")</f>
        <v>0</v>
      </c>
      <c r="P717" s="53">
        <f>IF($A716&lt;&gt;"",INDEX([1]Sizer!P:P,(ROW()-3)/3+7),"")</f>
        <v>1.1302447052089297E-2</v>
      </c>
      <c r="Q717" s="53">
        <f>IF($A716&lt;&gt;"",INDEX([1]Sizer!Q:Q,(ROW()-3)/3+7),"")</f>
        <v>0</v>
      </c>
      <c r="R717" s="53">
        <f>IF($A716&lt;&gt;"",INDEX([1]Sizer!R:R,(ROW()-3)/3+7),"")</f>
        <v>2.2359715670024226E-2</v>
      </c>
      <c r="S717" s="53">
        <f>IF($A716&lt;&gt;"",INDEX([1]Sizer!S:S,(ROW()-3)/3+7),"")</f>
        <v>0</v>
      </c>
      <c r="T717" s="53">
        <f>IF($A716&lt;&gt;"",INDEX([1]Sizer!T:T,(ROW()-3)/3+7),"")</f>
        <v>0</v>
      </c>
      <c r="U717" s="53">
        <f>IF($A716&lt;&gt;"",INDEX([1]Sizer!U:U,(ROW()-3)/3+7),"")</f>
        <v>-4.9705624255065542E-2</v>
      </c>
      <c r="V717" s="53">
        <f>IF($A716&lt;&gt;"",INDEX([1]Sizer!V:V,(ROW()-3)/3+7),"")</f>
        <v>2.1235878780934921E-2</v>
      </c>
      <c r="W717" s="53">
        <f>IF($A716&lt;&gt;"",INDEX([1]Sizer!W:W,(ROW()-3)/3+7),"")</f>
        <v>0</v>
      </c>
      <c r="X717" s="53">
        <f>IF($A716&lt;&gt;"",INDEX([1]Sizer!X:X,(ROW()-3)/3+7),"")</f>
        <v>0</v>
      </c>
      <c r="Y717" s="53">
        <f>IF($A716&lt;&gt;"",INDEX([1]Sizer!Y:Y,(ROW()-3)/3+7),"")</f>
        <v>0</v>
      </c>
      <c r="Z717" s="53">
        <f>IF($A716&lt;&gt;"",INDEX([1]Sizer!Z:Z,(ROW()-3)/3+7),"")</f>
        <v>0</v>
      </c>
      <c r="AA717" s="53">
        <f>IF($A716&lt;&gt;"",SUM($B717:$Z717),"")</f>
        <v>-3.1733262806906408E-2</v>
      </c>
    </row>
    <row r="718" spans="1:27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</row>
    <row r="719" spans="1:27" x14ac:dyDescent="0.2">
      <c r="A719" s="59">
        <f>IF(INDEX([1]Sizer!$A:$A,(ROW()-2)/3+7)&lt;&gt;"",INDEX([1]Sizer!$A:$A,(ROW()-2)/3+7),"")</f>
        <v>45589</v>
      </c>
      <c r="B719" s="51">
        <f>IF($A719&lt;&gt;"",INDEX([1]Sizer!EF:EF,(ROW()-2)/3+7),"")</f>
        <v>0</v>
      </c>
      <c r="C719" s="51">
        <f>IF($A719&lt;&gt;"",INDEX([1]Sizer!EG:EG,(ROW()-2)/3+7),"")</f>
        <v>1</v>
      </c>
      <c r="D719" s="51">
        <f>IF($A719&lt;&gt;"",INDEX([1]Sizer!EH:EH,(ROW()-2)/3+7),"")</f>
        <v>0</v>
      </c>
      <c r="E719" s="51">
        <f>IF($A719&lt;&gt;"",INDEX([1]Sizer!EI:EI,(ROW()-2)/3+7),"")</f>
        <v>0.5</v>
      </c>
      <c r="F719" s="51">
        <f>IF($A719&lt;&gt;"",INDEX([1]Sizer!EJ:EJ,(ROW()-2)/3+7),"")</f>
        <v>0.5</v>
      </c>
      <c r="G719" s="51">
        <f>IF($A719&lt;&gt;"",INDEX([1]Sizer!EK:EK,(ROW()-2)/3+7),"")</f>
        <v>-0.5</v>
      </c>
      <c r="H719" s="51">
        <f>IF($A719&lt;&gt;"",INDEX([1]Sizer!EL:EL,(ROW()-2)/3+7),"")</f>
        <v>0</v>
      </c>
      <c r="I719" s="51">
        <f>IF($A719&lt;&gt;"",INDEX([1]Sizer!EM:EM,(ROW()-2)/3+7),"")</f>
        <v>-2</v>
      </c>
      <c r="J719" s="51">
        <f>IF($A719&lt;&gt;"",INDEX([1]Sizer!EN:EN,(ROW()-2)/3+7),"")</f>
        <v>0</v>
      </c>
      <c r="K719" s="51">
        <f>IF($A719&lt;&gt;"",INDEX([1]Sizer!EO:EO,(ROW()-2)/3+7),"")</f>
        <v>1</v>
      </c>
      <c r="L719" s="51">
        <f>IF($A719&lt;&gt;"",INDEX([1]Sizer!EP:EP,(ROW()-2)/3+7),"")</f>
        <v>-0.5</v>
      </c>
      <c r="M719" s="51">
        <f>IF($A719&lt;&gt;"",INDEX([1]Sizer!EQ:EQ,(ROW()-2)/3+7),"")</f>
        <v>-0.5</v>
      </c>
      <c r="N719" s="51">
        <f>IF($A719&lt;&gt;"",INDEX([1]Sizer!ER:ER,(ROW()-2)/3+7),"")</f>
        <v>-0.5</v>
      </c>
      <c r="O719" s="51">
        <f>IF($A719&lt;&gt;"",INDEX([1]Sizer!ES:ES,(ROW()-2)/3+7),"")</f>
        <v>0</v>
      </c>
      <c r="P719" s="51">
        <f>IF($A719&lt;&gt;"",INDEX([1]Sizer!ET:ET,(ROW()-2)/3+7),"")</f>
        <v>0.5</v>
      </c>
      <c r="Q719" s="51">
        <f>IF($A719&lt;&gt;"",INDEX([1]Sizer!EU:EU,(ROW()-2)/3+7),"")</f>
        <v>0</v>
      </c>
      <c r="R719" s="51">
        <f>IF($A719&lt;&gt;"",INDEX([1]Sizer!EV:EV,(ROW()-2)/3+7),"")</f>
        <v>3</v>
      </c>
      <c r="S719" s="51">
        <f>IF($A719&lt;&gt;"",INDEX([1]Sizer!EW:EW,(ROW()-2)/3+7),"")</f>
        <v>0</v>
      </c>
      <c r="T719" s="51">
        <f>IF($A719&lt;&gt;"",INDEX([1]Sizer!EX:EX,(ROW()-2)/3+7),"")</f>
        <v>0</v>
      </c>
      <c r="U719" s="51">
        <f>IF($A719&lt;&gt;"",INDEX([1]Sizer!EY:EY,(ROW()-2)/3+7),"")</f>
        <v>-1</v>
      </c>
      <c r="V719" s="51">
        <f>IF($A719&lt;&gt;"",INDEX([1]Sizer!EZ:EZ,(ROW()-2)/3+7),"")</f>
        <v>0.5</v>
      </c>
      <c r="W719" s="51">
        <f>IF($A719&lt;&gt;"",INDEX([1]Sizer!FA:FA,(ROW()-2)/3+7),"")</f>
        <v>0</v>
      </c>
      <c r="X719" s="51">
        <f>IF($A719&lt;&gt;"",INDEX([1]Sizer!FB:FB,(ROW()-2)/3+7),"")</f>
        <v>0</v>
      </c>
      <c r="Y719" s="51">
        <f>IF($A719&lt;&gt;"",INDEX([1]Sizer!FC:FC,(ROW()-2)/3+7),"")</f>
        <v>0</v>
      </c>
      <c r="Z719" s="51">
        <f>IF($A719&lt;&gt;"",INDEX([1]Sizer!FD:FD,(ROW()-2)/3+7),"")</f>
        <v>0</v>
      </c>
      <c r="AA719" s="52">
        <f>IF($A719&lt;&gt;"",INDEX([1]Sizer!$AB:$AB,(ROW()-2)/3+7)*'[1]Dashboard (Model)'!$U$2,"")</f>
        <v>0.05</v>
      </c>
    </row>
    <row r="720" spans="1:27" x14ac:dyDescent="0.2">
      <c r="A720" s="59"/>
      <c r="B720" s="53">
        <f>IF($A719&lt;&gt;"",INDEX([1]Sizer!B:B,(ROW()-3)/3+7),"")</f>
        <v>0</v>
      </c>
      <c r="C720" s="53">
        <f>IF($A719&lt;&gt;"",INDEX([1]Sizer!C:C,(ROW()-3)/3+7),"")</f>
        <v>2.9980602983465131E-2</v>
      </c>
      <c r="D720" s="53">
        <f>IF($A719&lt;&gt;"",INDEX([1]Sizer!D:D,(ROW()-3)/3+7),"")</f>
        <v>0</v>
      </c>
      <c r="E720" s="53">
        <f>IF($A719&lt;&gt;"",INDEX([1]Sizer!E:E,(ROW()-3)/3+7),"")</f>
        <v>7.7671288743882544E-3</v>
      </c>
      <c r="F720" s="53">
        <f>IF($A719&lt;&gt;"",INDEX([1]Sizer!F:F,(ROW()-3)/3+7),"")</f>
        <v>2.6211828252671276E-2</v>
      </c>
      <c r="G720" s="53">
        <f>IF($A719&lt;&gt;"",INDEX([1]Sizer!G:G,(ROW()-3)/3+7),"")</f>
        <v>-2.0025459183673468E-2</v>
      </c>
      <c r="H720" s="53">
        <f>IF($A719&lt;&gt;"",INDEX([1]Sizer!H:H,(ROW()-3)/3+7),"")</f>
        <v>0</v>
      </c>
      <c r="I720" s="53">
        <f>IF($A719&lt;&gt;"",INDEX([1]Sizer!I:I,(ROW()-3)/3+7),"")</f>
        <v>-0.05</v>
      </c>
      <c r="J720" s="53">
        <f>IF($A719&lt;&gt;"",INDEX([1]Sizer!J:J,(ROW()-3)/3+7),"")</f>
        <v>0</v>
      </c>
      <c r="K720" s="53">
        <f>IF($A719&lt;&gt;"",INDEX([1]Sizer!K:K,(ROW()-3)/3+7),"")</f>
        <v>0.05</v>
      </c>
      <c r="L720" s="53">
        <f>IF($A719&lt;&gt;"",INDEX([1]Sizer!L:L,(ROW()-3)/3+7),"")</f>
        <v>-3.0955328644596197E-2</v>
      </c>
      <c r="M720" s="53">
        <f>IF($A719&lt;&gt;"",INDEX([1]Sizer!M:M,(ROW()-3)/3+7),"")</f>
        <v>-2.1496401417525776E-2</v>
      </c>
      <c r="N720" s="53">
        <f>IF($A719&lt;&gt;"",INDEX([1]Sizer!N:N,(ROW()-3)/3+7),"")</f>
        <v>-2.8408050919618528E-2</v>
      </c>
      <c r="O720" s="53">
        <f>IF($A719&lt;&gt;"",INDEX([1]Sizer!O:O,(ROW()-3)/3+7),"")</f>
        <v>0</v>
      </c>
      <c r="P720" s="53">
        <f>IF($A719&lt;&gt;"",INDEX([1]Sizer!P:P,(ROW()-3)/3+7),"")</f>
        <v>1.1302447052089297E-2</v>
      </c>
      <c r="Q720" s="53">
        <f>IF($A719&lt;&gt;"",INDEX([1]Sizer!Q:Q,(ROW()-3)/3+7),"")</f>
        <v>0</v>
      </c>
      <c r="R720" s="53">
        <f>IF($A719&lt;&gt;"",INDEX([1]Sizer!R:R,(ROW()-3)/3+7),"")</f>
        <v>2.2359715670024226E-2</v>
      </c>
      <c r="S720" s="53">
        <f>IF($A719&lt;&gt;"",INDEX([1]Sizer!S:S,(ROW()-3)/3+7),"")</f>
        <v>0</v>
      </c>
      <c r="T720" s="53">
        <f>IF($A719&lt;&gt;"",INDEX([1]Sizer!T:T,(ROW()-3)/3+7),"")</f>
        <v>0</v>
      </c>
      <c r="U720" s="53">
        <f>IF($A719&lt;&gt;"",INDEX([1]Sizer!U:U,(ROW()-3)/3+7),"")</f>
        <v>-4.9705624255065542E-2</v>
      </c>
      <c r="V720" s="53">
        <f>IF($A719&lt;&gt;"",INDEX([1]Sizer!V:V,(ROW()-3)/3+7),"")</f>
        <v>2.1235878780934921E-2</v>
      </c>
      <c r="W720" s="53">
        <f>IF($A719&lt;&gt;"",INDEX([1]Sizer!W:W,(ROW()-3)/3+7),"")</f>
        <v>0</v>
      </c>
      <c r="X720" s="53">
        <f>IF($A719&lt;&gt;"",INDEX([1]Sizer!X:X,(ROW()-3)/3+7),"")</f>
        <v>0</v>
      </c>
      <c r="Y720" s="53">
        <f>IF($A719&lt;&gt;"",INDEX([1]Sizer!Y:Y,(ROW()-3)/3+7),"")</f>
        <v>0</v>
      </c>
      <c r="Z720" s="53">
        <f>IF($A719&lt;&gt;"",INDEX([1]Sizer!Z:Z,(ROW()-3)/3+7),"")</f>
        <v>0</v>
      </c>
      <c r="AA720" s="53">
        <f>IF($A719&lt;&gt;"",SUM($B720:$Z720),"")</f>
        <v>-3.1733262806906408E-2</v>
      </c>
    </row>
    <row r="721" spans="1:27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</row>
    <row r="722" spans="1:27" x14ac:dyDescent="0.2">
      <c r="A722" s="59">
        <f>IF(INDEX([1]Sizer!$A:$A,(ROW()-2)/3+7)&lt;&gt;"",INDEX([1]Sizer!$A:$A,(ROW()-2)/3+7),"")</f>
        <v>45590</v>
      </c>
      <c r="B722" s="51">
        <f>IF($A722&lt;&gt;"",INDEX([1]Sizer!EF:EF,(ROW()-2)/3+7),"")</f>
        <v>0</v>
      </c>
      <c r="C722" s="51">
        <f>IF($A722&lt;&gt;"",INDEX([1]Sizer!EG:EG,(ROW()-2)/3+7),"")</f>
        <v>1</v>
      </c>
      <c r="D722" s="51">
        <f>IF($A722&lt;&gt;"",INDEX([1]Sizer!EH:EH,(ROW()-2)/3+7),"")</f>
        <v>0</v>
      </c>
      <c r="E722" s="51">
        <f>IF($A722&lt;&gt;"",INDEX([1]Sizer!EI:EI,(ROW()-2)/3+7),"")</f>
        <v>0.5</v>
      </c>
      <c r="F722" s="51">
        <f>IF($A722&lt;&gt;"",INDEX([1]Sizer!EJ:EJ,(ROW()-2)/3+7),"")</f>
        <v>0.5</v>
      </c>
      <c r="G722" s="51">
        <f>IF($A722&lt;&gt;"",INDEX([1]Sizer!EK:EK,(ROW()-2)/3+7),"")</f>
        <v>-0.5</v>
      </c>
      <c r="H722" s="51">
        <f>IF($A722&lt;&gt;"",INDEX([1]Sizer!EL:EL,(ROW()-2)/3+7),"")</f>
        <v>0</v>
      </c>
      <c r="I722" s="51">
        <f>IF($A722&lt;&gt;"",INDEX([1]Sizer!EM:EM,(ROW()-2)/3+7),"")</f>
        <v>-2</v>
      </c>
      <c r="J722" s="51">
        <f>IF($A722&lt;&gt;"",INDEX([1]Sizer!EN:EN,(ROW()-2)/3+7),"")</f>
        <v>0</v>
      </c>
      <c r="K722" s="51">
        <f>IF($A722&lt;&gt;"",INDEX([1]Sizer!EO:EO,(ROW()-2)/3+7),"")</f>
        <v>1</v>
      </c>
      <c r="L722" s="51">
        <f>IF($A722&lt;&gt;"",INDEX([1]Sizer!EP:EP,(ROW()-2)/3+7),"")</f>
        <v>-0.5</v>
      </c>
      <c r="M722" s="51">
        <f>IF($A722&lt;&gt;"",INDEX([1]Sizer!EQ:EQ,(ROW()-2)/3+7),"")</f>
        <v>-0.5</v>
      </c>
      <c r="N722" s="51">
        <f>IF($A722&lt;&gt;"",INDEX([1]Sizer!ER:ER,(ROW()-2)/3+7),"")</f>
        <v>-0.5</v>
      </c>
      <c r="O722" s="51">
        <f>IF($A722&lt;&gt;"",INDEX([1]Sizer!ES:ES,(ROW()-2)/3+7),"")</f>
        <v>0</v>
      </c>
      <c r="P722" s="51">
        <f>IF($A722&lt;&gt;"",INDEX([1]Sizer!ET:ET,(ROW()-2)/3+7),"")</f>
        <v>0.5</v>
      </c>
      <c r="Q722" s="51">
        <f>IF($A722&lt;&gt;"",INDEX([1]Sizer!EU:EU,(ROW()-2)/3+7),"")</f>
        <v>0</v>
      </c>
      <c r="R722" s="51">
        <f>IF($A722&lt;&gt;"",INDEX([1]Sizer!EV:EV,(ROW()-2)/3+7),"")</f>
        <v>3</v>
      </c>
      <c r="S722" s="51">
        <f>IF($A722&lt;&gt;"",INDEX([1]Sizer!EW:EW,(ROW()-2)/3+7),"")</f>
        <v>0</v>
      </c>
      <c r="T722" s="51">
        <f>IF($A722&lt;&gt;"",INDEX([1]Sizer!EX:EX,(ROW()-2)/3+7),"")</f>
        <v>0</v>
      </c>
      <c r="U722" s="51">
        <f>IF($A722&lt;&gt;"",INDEX([1]Sizer!EY:EY,(ROW()-2)/3+7),"")</f>
        <v>-1</v>
      </c>
      <c r="V722" s="51">
        <f>IF($A722&lt;&gt;"",INDEX([1]Sizer!EZ:EZ,(ROW()-2)/3+7),"")</f>
        <v>0.5</v>
      </c>
      <c r="W722" s="51">
        <f>IF($A722&lt;&gt;"",INDEX([1]Sizer!FA:FA,(ROW()-2)/3+7),"")</f>
        <v>0</v>
      </c>
      <c r="X722" s="51">
        <f>IF($A722&lt;&gt;"",INDEX([1]Sizer!FB:FB,(ROW()-2)/3+7),"")</f>
        <v>0</v>
      </c>
      <c r="Y722" s="51">
        <f>IF($A722&lt;&gt;"",INDEX([1]Sizer!FC:FC,(ROW()-2)/3+7),"")</f>
        <v>0</v>
      </c>
      <c r="Z722" s="51">
        <f>IF($A722&lt;&gt;"",INDEX([1]Sizer!FD:FD,(ROW()-2)/3+7),"")</f>
        <v>0</v>
      </c>
      <c r="AA722" s="52">
        <f>IF($A722&lt;&gt;"",INDEX([1]Sizer!$AB:$AB,(ROW()-2)/3+7)*'[1]Dashboard (Model)'!$U$2,"")</f>
        <v>0.05</v>
      </c>
    </row>
    <row r="723" spans="1:27" x14ac:dyDescent="0.2">
      <c r="A723" s="59"/>
      <c r="B723" s="53">
        <f>IF($A722&lt;&gt;"",INDEX([1]Sizer!B:B,(ROW()-3)/3+7),"")</f>
        <v>0</v>
      </c>
      <c r="C723" s="53">
        <f>IF($A722&lt;&gt;"",INDEX([1]Sizer!C:C,(ROW()-3)/3+7),"")</f>
        <v>2.9980602983465131E-2</v>
      </c>
      <c r="D723" s="53">
        <f>IF($A722&lt;&gt;"",INDEX([1]Sizer!D:D,(ROW()-3)/3+7),"")</f>
        <v>0</v>
      </c>
      <c r="E723" s="53">
        <f>IF($A722&lt;&gt;"",INDEX([1]Sizer!E:E,(ROW()-3)/3+7),"")</f>
        <v>7.7671288743882544E-3</v>
      </c>
      <c r="F723" s="53">
        <f>IF($A722&lt;&gt;"",INDEX([1]Sizer!F:F,(ROW()-3)/3+7),"")</f>
        <v>2.6211828252671276E-2</v>
      </c>
      <c r="G723" s="53">
        <f>IF($A722&lt;&gt;"",INDEX([1]Sizer!G:G,(ROW()-3)/3+7),"")</f>
        <v>-2.0025459183673468E-2</v>
      </c>
      <c r="H723" s="53">
        <f>IF($A722&lt;&gt;"",INDEX([1]Sizer!H:H,(ROW()-3)/3+7),"")</f>
        <v>0</v>
      </c>
      <c r="I723" s="53">
        <f>IF($A722&lt;&gt;"",INDEX([1]Sizer!I:I,(ROW()-3)/3+7),"")</f>
        <v>-0.05</v>
      </c>
      <c r="J723" s="53">
        <f>IF($A722&lt;&gt;"",INDEX([1]Sizer!J:J,(ROW()-3)/3+7),"")</f>
        <v>0</v>
      </c>
      <c r="K723" s="53">
        <f>IF($A722&lt;&gt;"",INDEX([1]Sizer!K:K,(ROW()-3)/3+7),"")</f>
        <v>0.05</v>
      </c>
      <c r="L723" s="53">
        <f>IF($A722&lt;&gt;"",INDEX([1]Sizer!L:L,(ROW()-3)/3+7),"")</f>
        <v>-3.0955328644596197E-2</v>
      </c>
      <c r="M723" s="53">
        <f>IF($A722&lt;&gt;"",INDEX([1]Sizer!M:M,(ROW()-3)/3+7),"")</f>
        <v>-2.1496401417525776E-2</v>
      </c>
      <c r="N723" s="53">
        <f>IF($A722&lt;&gt;"",INDEX([1]Sizer!N:N,(ROW()-3)/3+7),"")</f>
        <v>-2.8408050919618528E-2</v>
      </c>
      <c r="O723" s="53">
        <f>IF($A722&lt;&gt;"",INDEX([1]Sizer!O:O,(ROW()-3)/3+7),"")</f>
        <v>0</v>
      </c>
      <c r="P723" s="53">
        <f>IF($A722&lt;&gt;"",INDEX([1]Sizer!P:P,(ROW()-3)/3+7),"")</f>
        <v>1.1302447052089297E-2</v>
      </c>
      <c r="Q723" s="53">
        <f>IF($A722&lt;&gt;"",INDEX([1]Sizer!Q:Q,(ROW()-3)/3+7),"")</f>
        <v>0</v>
      </c>
      <c r="R723" s="53">
        <f>IF($A722&lt;&gt;"",INDEX([1]Sizer!R:R,(ROW()-3)/3+7),"")</f>
        <v>2.2359715670024226E-2</v>
      </c>
      <c r="S723" s="53">
        <f>IF($A722&lt;&gt;"",INDEX([1]Sizer!S:S,(ROW()-3)/3+7),"")</f>
        <v>0</v>
      </c>
      <c r="T723" s="53">
        <f>IF($A722&lt;&gt;"",INDEX([1]Sizer!T:T,(ROW()-3)/3+7),"")</f>
        <v>0</v>
      </c>
      <c r="U723" s="53">
        <f>IF($A722&lt;&gt;"",INDEX([1]Sizer!U:U,(ROW()-3)/3+7),"")</f>
        <v>-4.9705624255065542E-2</v>
      </c>
      <c r="V723" s="53">
        <f>IF($A722&lt;&gt;"",INDEX([1]Sizer!V:V,(ROW()-3)/3+7),"")</f>
        <v>2.1235878780934921E-2</v>
      </c>
      <c r="W723" s="53">
        <f>IF($A722&lt;&gt;"",INDEX([1]Sizer!W:W,(ROW()-3)/3+7),"")</f>
        <v>0</v>
      </c>
      <c r="X723" s="53">
        <f>IF($A722&lt;&gt;"",INDEX([1]Sizer!X:X,(ROW()-3)/3+7),"")</f>
        <v>0</v>
      </c>
      <c r="Y723" s="53">
        <f>IF($A722&lt;&gt;"",INDEX([1]Sizer!Y:Y,(ROW()-3)/3+7),"")</f>
        <v>0</v>
      </c>
      <c r="Z723" s="53">
        <f>IF($A722&lt;&gt;"",INDEX([1]Sizer!Z:Z,(ROW()-3)/3+7),"")</f>
        <v>0</v>
      </c>
      <c r="AA723" s="53">
        <f>IF($A722&lt;&gt;"",SUM($B723:$Z723),"")</f>
        <v>-3.1733262806906408E-2</v>
      </c>
    </row>
    <row r="724" spans="1:27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</row>
    <row r="725" spans="1:27" x14ac:dyDescent="0.2">
      <c r="A725" s="59">
        <f>IF(INDEX([1]Sizer!$A:$A,(ROW()-2)/3+7)&lt;&gt;"",INDEX([1]Sizer!$A:$A,(ROW()-2)/3+7),"")</f>
        <v>45593</v>
      </c>
      <c r="B725" s="51">
        <f>IF($A725&lt;&gt;"",INDEX([1]Sizer!EF:EF,(ROW()-2)/3+7),"")</f>
        <v>0</v>
      </c>
      <c r="C725" s="51">
        <f>IF($A725&lt;&gt;"",INDEX([1]Sizer!EG:EG,(ROW()-2)/3+7),"")</f>
        <v>1</v>
      </c>
      <c r="D725" s="51">
        <f>IF($A725&lt;&gt;"",INDEX([1]Sizer!EH:EH,(ROW()-2)/3+7),"")</f>
        <v>0</v>
      </c>
      <c r="E725" s="51">
        <f>IF($A725&lt;&gt;"",INDEX([1]Sizer!EI:EI,(ROW()-2)/3+7),"")</f>
        <v>0.5</v>
      </c>
      <c r="F725" s="51">
        <f>IF($A725&lt;&gt;"",INDEX([1]Sizer!EJ:EJ,(ROW()-2)/3+7),"")</f>
        <v>0.5</v>
      </c>
      <c r="G725" s="51">
        <f>IF($A725&lt;&gt;"",INDEX([1]Sizer!EK:EK,(ROW()-2)/3+7),"")</f>
        <v>-0.5</v>
      </c>
      <c r="H725" s="51">
        <f>IF($A725&lt;&gt;"",INDEX([1]Sizer!EL:EL,(ROW()-2)/3+7),"")</f>
        <v>0</v>
      </c>
      <c r="I725" s="51">
        <f>IF($A725&lt;&gt;"",INDEX([1]Sizer!EM:EM,(ROW()-2)/3+7),"")</f>
        <v>-2</v>
      </c>
      <c r="J725" s="51">
        <f>IF($A725&lt;&gt;"",INDEX([1]Sizer!EN:EN,(ROW()-2)/3+7),"")</f>
        <v>0</v>
      </c>
      <c r="K725" s="51">
        <f>IF($A725&lt;&gt;"",INDEX([1]Sizer!EO:EO,(ROW()-2)/3+7),"")</f>
        <v>1</v>
      </c>
      <c r="L725" s="51">
        <f>IF($A725&lt;&gt;"",INDEX([1]Sizer!EP:EP,(ROW()-2)/3+7),"")</f>
        <v>-0.5</v>
      </c>
      <c r="M725" s="51">
        <f>IF($A725&lt;&gt;"",INDEX([1]Sizer!EQ:EQ,(ROW()-2)/3+7),"")</f>
        <v>-0.5</v>
      </c>
      <c r="N725" s="51">
        <f>IF($A725&lt;&gt;"",INDEX([1]Sizer!ER:ER,(ROW()-2)/3+7),"")</f>
        <v>-0.5</v>
      </c>
      <c r="O725" s="51">
        <f>IF($A725&lt;&gt;"",INDEX([1]Sizer!ES:ES,(ROW()-2)/3+7),"")</f>
        <v>0</v>
      </c>
      <c r="P725" s="51">
        <f>IF($A725&lt;&gt;"",INDEX([1]Sizer!ET:ET,(ROW()-2)/3+7),"")</f>
        <v>0.5</v>
      </c>
      <c r="Q725" s="51">
        <f>IF($A725&lt;&gt;"",INDEX([1]Sizer!EU:EU,(ROW()-2)/3+7),"")</f>
        <v>-0.5</v>
      </c>
      <c r="R725" s="51">
        <f>IF($A725&lt;&gt;"",INDEX([1]Sizer!EV:EV,(ROW()-2)/3+7),"")</f>
        <v>3</v>
      </c>
      <c r="S725" s="51">
        <f>IF($A725&lt;&gt;"",INDEX([1]Sizer!EW:EW,(ROW()-2)/3+7),"")</f>
        <v>0</v>
      </c>
      <c r="T725" s="51">
        <f>IF($A725&lt;&gt;"",INDEX([1]Sizer!EX:EX,(ROW()-2)/3+7),"")</f>
        <v>0</v>
      </c>
      <c r="U725" s="51">
        <f>IF($A725&lt;&gt;"",INDEX([1]Sizer!EY:EY,(ROW()-2)/3+7),"")</f>
        <v>-1</v>
      </c>
      <c r="V725" s="51">
        <f>IF($A725&lt;&gt;"",INDEX([1]Sizer!EZ:EZ,(ROW()-2)/3+7),"")</f>
        <v>0.5</v>
      </c>
      <c r="W725" s="51">
        <f>IF($A725&lt;&gt;"",INDEX([1]Sizer!FA:FA,(ROW()-2)/3+7),"")</f>
        <v>0</v>
      </c>
      <c r="X725" s="51">
        <f>IF($A725&lt;&gt;"",INDEX([1]Sizer!FB:FB,(ROW()-2)/3+7),"")</f>
        <v>0</v>
      </c>
      <c r="Y725" s="51">
        <f>IF($A725&lt;&gt;"",INDEX([1]Sizer!FC:FC,(ROW()-2)/3+7),"")</f>
        <v>0</v>
      </c>
      <c r="Z725" s="51">
        <f>IF($A725&lt;&gt;"",INDEX([1]Sizer!FD:FD,(ROW()-2)/3+7),"")</f>
        <v>0</v>
      </c>
      <c r="AA725" s="52">
        <f>IF($A725&lt;&gt;"",INDEX([1]Sizer!$AB:$AB,(ROW()-2)/3+7)*'[1]Dashboard (Model)'!$U$2,"")</f>
        <v>0.05</v>
      </c>
    </row>
    <row r="726" spans="1:27" x14ac:dyDescent="0.2">
      <c r="A726" s="59"/>
      <c r="B726" s="53">
        <f>IF($A725&lt;&gt;"",INDEX([1]Sizer!B:B,(ROW()-3)/3+7),"")</f>
        <v>0</v>
      </c>
      <c r="C726" s="53">
        <f>IF($A725&lt;&gt;"",INDEX([1]Sizer!C:C,(ROW()-3)/3+7),"")</f>
        <v>2.9980602983465131E-2</v>
      </c>
      <c r="D726" s="53">
        <f>IF($A725&lt;&gt;"",INDEX([1]Sizer!D:D,(ROW()-3)/3+7),"")</f>
        <v>0</v>
      </c>
      <c r="E726" s="53">
        <f>IF($A725&lt;&gt;"",INDEX([1]Sizer!E:E,(ROW()-3)/3+7),"")</f>
        <v>7.7671288743882544E-3</v>
      </c>
      <c r="F726" s="53">
        <f>IF($A725&lt;&gt;"",INDEX([1]Sizer!F:F,(ROW()-3)/3+7),"")</f>
        <v>2.6211828252671276E-2</v>
      </c>
      <c r="G726" s="53">
        <f>IF($A725&lt;&gt;"",INDEX([1]Sizer!G:G,(ROW()-3)/3+7),"")</f>
        <v>-2.0025459183673468E-2</v>
      </c>
      <c r="H726" s="53">
        <f>IF($A725&lt;&gt;"",INDEX([1]Sizer!H:H,(ROW()-3)/3+7),"")</f>
        <v>0</v>
      </c>
      <c r="I726" s="53">
        <f>IF($A725&lt;&gt;"",INDEX([1]Sizer!I:I,(ROW()-3)/3+7),"")</f>
        <v>-0.05</v>
      </c>
      <c r="J726" s="53">
        <f>IF($A725&lt;&gt;"",INDEX([1]Sizer!J:J,(ROW()-3)/3+7),"")</f>
        <v>0</v>
      </c>
      <c r="K726" s="53">
        <f>IF($A725&lt;&gt;"",INDEX([1]Sizer!K:K,(ROW()-3)/3+7),"")</f>
        <v>0.05</v>
      </c>
      <c r="L726" s="53">
        <f>IF($A725&lt;&gt;"",INDEX([1]Sizer!L:L,(ROW()-3)/3+7),"")</f>
        <v>-3.0955328644596197E-2</v>
      </c>
      <c r="M726" s="53">
        <f>IF($A725&lt;&gt;"",INDEX([1]Sizer!M:M,(ROW()-3)/3+7),"")</f>
        <v>-2.1496401417525776E-2</v>
      </c>
      <c r="N726" s="53">
        <f>IF($A725&lt;&gt;"",INDEX([1]Sizer!N:N,(ROW()-3)/3+7),"")</f>
        <v>-2.8408050919618528E-2</v>
      </c>
      <c r="O726" s="53">
        <f>IF($A725&lt;&gt;"",INDEX([1]Sizer!O:O,(ROW()-3)/3+7),"")</f>
        <v>0</v>
      </c>
      <c r="P726" s="53">
        <f>IF($A725&lt;&gt;"",INDEX([1]Sizer!P:P,(ROW()-3)/3+7),"")</f>
        <v>1.1302447052089297E-2</v>
      </c>
      <c r="Q726" s="53">
        <f>IF($A725&lt;&gt;"",INDEX([1]Sizer!Q:Q,(ROW()-3)/3+7),"")</f>
        <v>-1.2899381602679718E-2</v>
      </c>
      <c r="R726" s="53">
        <f>IF($A725&lt;&gt;"",INDEX([1]Sizer!R:R,(ROW()-3)/3+7),"")</f>
        <v>2.2359715670024226E-2</v>
      </c>
      <c r="S726" s="53">
        <f>IF($A725&lt;&gt;"",INDEX([1]Sizer!S:S,(ROW()-3)/3+7),"")</f>
        <v>0</v>
      </c>
      <c r="T726" s="53">
        <f>IF($A725&lt;&gt;"",INDEX([1]Sizer!T:T,(ROW()-3)/3+7),"")</f>
        <v>0</v>
      </c>
      <c r="U726" s="53">
        <f>IF($A725&lt;&gt;"",INDEX([1]Sizer!U:U,(ROW()-3)/3+7),"")</f>
        <v>-4.9705624255065542E-2</v>
      </c>
      <c r="V726" s="53">
        <f>IF($A725&lt;&gt;"",INDEX([1]Sizer!V:V,(ROW()-3)/3+7),"")</f>
        <v>2.1235878780934921E-2</v>
      </c>
      <c r="W726" s="53">
        <f>IF($A725&lt;&gt;"",INDEX([1]Sizer!W:W,(ROW()-3)/3+7),"")</f>
        <v>0</v>
      </c>
      <c r="X726" s="53">
        <f>IF($A725&lt;&gt;"",INDEX([1]Sizer!X:X,(ROW()-3)/3+7),"")</f>
        <v>0</v>
      </c>
      <c r="Y726" s="53">
        <f>IF($A725&lt;&gt;"",INDEX([1]Sizer!Y:Y,(ROW()-3)/3+7),"")</f>
        <v>0</v>
      </c>
      <c r="Z726" s="53">
        <f>IF($A725&lt;&gt;"",INDEX([1]Sizer!Z:Z,(ROW()-3)/3+7),"")</f>
        <v>0</v>
      </c>
      <c r="AA726" s="53">
        <f>IF($A725&lt;&gt;"",SUM($B726:$Z726),"")</f>
        <v>-4.4632644409586135E-2</v>
      </c>
    </row>
    <row r="727" spans="1:27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</row>
    <row r="728" spans="1:27" x14ac:dyDescent="0.2">
      <c r="A728" s="59">
        <f>IF(INDEX([1]Sizer!$A:$A,(ROW()-2)/3+7)&lt;&gt;"",INDEX([1]Sizer!$A:$A,(ROW()-2)/3+7),"")</f>
        <v>45594</v>
      </c>
      <c r="B728" s="51">
        <f>IF($A728&lt;&gt;"",INDEX([1]Sizer!EF:EF,(ROW()-2)/3+7),"")</f>
        <v>0</v>
      </c>
      <c r="C728" s="51">
        <f>IF($A728&lt;&gt;"",INDEX([1]Sizer!EG:EG,(ROW()-2)/3+7),"")</f>
        <v>1</v>
      </c>
      <c r="D728" s="51">
        <f>IF($A728&lt;&gt;"",INDEX([1]Sizer!EH:EH,(ROW()-2)/3+7),"")</f>
        <v>0</v>
      </c>
      <c r="E728" s="51">
        <f>IF($A728&lt;&gt;"",INDEX([1]Sizer!EI:EI,(ROW()-2)/3+7),"")</f>
        <v>0.5</v>
      </c>
      <c r="F728" s="51">
        <f>IF($A728&lt;&gt;"",INDEX([1]Sizer!EJ:EJ,(ROW()-2)/3+7),"")</f>
        <v>0.5</v>
      </c>
      <c r="G728" s="51">
        <f>IF($A728&lt;&gt;"",INDEX([1]Sizer!EK:EK,(ROW()-2)/3+7),"")</f>
        <v>-0.5</v>
      </c>
      <c r="H728" s="51">
        <f>IF($A728&lt;&gt;"",INDEX([1]Sizer!EL:EL,(ROW()-2)/3+7),"")</f>
        <v>0</v>
      </c>
      <c r="I728" s="51">
        <f>IF($A728&lt;&gt;"",INDEX([1]Sizer!EM:EM,(ROW()-2)/3+7),"")</f>
        <v>-2</v>
      </c>
      <c r="J728" s="51">
        <f>IF($A728&lt;&gt;"",INDEX([1]Sizer!EN:EN,(ROW()-2)/3+7),"")</f>
        <v>0</v>
      </c>
      <c r="K728" s="51">
        <f>IF($A728&lt;&gt;"",INDEX([1]Sizer!EO:EO,(ROW()-2)/3+7),"")</f>
        <v>1</v>
      </c>
      <c r="L728" s="51">
        <f>IF($A728&lt;&gt;"",INDEX([1]Sizer!EP:EP,(ROW()-2)/3+7),"")</f>
        <v>-0.5</v>
      </c>
      <c r="M728" s="51">
        <f>IF($A728&lt;&gt;"",INDEX([1]Sizer!EQ:EQ,(ROW()-2)/3+7),"")</f>
        <v>-0.5</v>
      </c>
      <c r="N728" s="51">
        <f>IF($A728&lt;&gt;"",INDEX([1]Sizer!ER:ER,(ROW()-2)/3+7),"")</f>
        <v>-0.5</v>
      </c>
      <c r="O728" s="51">
        <f>IF($A728&lt;&gt;"",INDEX([1]Sizer!ES:ES,(ROW()-2)/3+7),"")</f>
        <v>0</v>
      </c>
      <c r="P728" s="51">
        <f>IF($A728&lt;&gt;"",INDEX([1]Sizer!ET:ET,(ROW()-2)/3+7),"")</f>
        <v>0.5</v>
      </c>
      <c r="Q728" s="51">
        <f>IF($A728&lt;&gt;"",INDEX([1]Sizer!EU:EU,(ROW()-2)/3+7),"")</f>
        <v>-0.5</v>
      </c>
      <c r="R728" s="51">
        <f>IF($A728&lt;&gt;"",INDEX([1]Sizer!EV:EV,(ROW()-2)/3+7),"")</f>
        <v>3</v>
      </c>
      <c r="S728" s="51">
        <f>IF($A728&lt;&gt;"",INDEX([1]Sizer!EW:EW,(ROW()-2)/3+7),"")</f>
        <v>0</v>
      </c>
      <c r="T728" s="51">
        <f>IF($A728&lt;&gt;"",INDEX([1]Sizer!EX:EX,(ROW()-2)/3+7),"")</f>
        <v>0</v>
      </c>
      <c r="U728" s="51">
        <f>IF($A728&lt;&gt;"",INDEX([1]Sizer!EY:EY,(ROW()-2)/3+7),"")</f>
        <v>-1</v>
      </c>
      <c r="V728" s="51">
        <f>IF($A728&lt;&gt;"",INDEX([1]Sizer!EZ:EZ,(ROW()-2)/3+7),"")</f>
        <v>0.5</v>
      </c>
      <c r="W728" s="51">
        <f>IF($A728&lt;&gt;"",INDEX([1]Sizer!FA:FA,(ROW()-2)/3+7),"")</f>
        <v>0</v>
      </c>
      <c r="X728" s="51">
        <f>IF($A728&lt;&gt;"",INDEX([1]Sizer!FB:FB,(ROW()-2)/3+7),"")</f>
        <v>0</v>
      </c>
      <c r="Y728" s="51">
        <f>IF($A728&lt;&gt;"",INDEX([1]Sizer!FC:FC,(ROW()-2)/3+7),"")</f>
        <v>0</v>
      </c>
      <c r="Z728" s="51">
        <f>IF($A728&lt;&gt;"",INDEX([1]Sizer!FD:FD,(ROW()-2)/3+7),"")</f>
        <v>0</v>
      </c>
      <c r="AA728" s="52">
        <f>IF($A728&lt;&gt;"",INDEX([1]Sizer!$AB:$AB,(ROW()-2)/3+7)*'[1]Dashboard (Model)'!$U$2,"")</f>
        <v>0.05</v>
      </c>
    </row>
    <row r="729" spans="1:27" x14ac:dyDescent="0.2">
      <c r="A729" s="59"/>
      <c r="B729" s="53">
        <f>IF($A728&lt;&gt;"",INDEX([1]Sizer!B:B,(ROW()-3)/3+7),"")</f>
        <v>0</v>
      </c>
      <c r="C729" s="53">
        <f>IF($A728&lt;&gt;"",INDEX([1]Sizer!C:C,(ROW()-3)/3+7),"")</f>
        <v>2.9980602983465131E-2</v>
      </c>
      <c r="D729" s="53">
        <f>IF($A728&lt;&gt;"",INDEX([1]Sizer!D:D,(ROW()-3)/3+7),"")</f>
        <v>0</v>
      </c>
      <c r="E729" s="53">
        <f>IF($A728&lt;&gt;"",INDEX([1]Sizer!E:E,(ROW()-3)/3+7),"")</f>
        <v>7.7671288743882544E-3</v>
      </c>
      <c r="F729" s="53">
        <f>IF($A728&lt;&gt;"",INDEX([1]Sizer!F:F,(ROW()-3)/3+7),"")</f>
        <v>2.6211828252671276E-2</v>
      </c>
      <c r="G729" s="53">
        <f>IF($A728&lt;&gt;"",INDEX([1]Sizer!G:G,(ROW()-3)/3+7),"")</f>
        <v>-2.0025459183673468E-2</v>
      </c>
      <c r="H729" s="53">
        <f>IF($A728&lt;&gt;"",INDEX([1]Sizer!H:H,(ROW()-3)/3+7),"")</f>
        <v>0</v>
      </c>
      <c r="I729" s="53">
        <f>IF($A728&lt;&gt;"",INDEX([1]Sizer!I:I,(ROW()-3)/3+7),"")</f>
        <v>-0.05</v>
      </c>
      <c r="J729" s="53">
        <f>IF($A728&lt;&gt;"",INDEX([1]Sizer!J:J,(ROW()-3)/3+7),"")</f>
        <v>0</v>
      </c>
      <c r="K729" s="53">
        <f>IF($A728&lt;&gt;"",INDEX([1]Sizer!K:K,(ROW()-3)/3+7),"")</f>
        <v>0.05</v>
      </c>
      <c r="L729" s="53">
        <f>IF($A728&lt;&gt;"",INDEX([1]Sizer!L:L,(ROW()-3)/3+7),"")</f>
        <v>-3.0955328644596197E-2</v>
      </c>
      <c r="M729" s="53">
        <f>IF($A728&lt;&gt;"",INDEX([1]Sizer!M:M,(ROW()-3)/3+7),"")</f>
        <v>-2.1496401417525776E-2</v>
      </c>
      <c r="N729" s="53">
        <f>IF($A728&lt;&gt;"",INDEX([1]Sizer!N:N,(ROW()-3)/3+7),"")</f>
        <v>-2.8408050919618528E-2</v>
      </c>
      <c r="O729" s="53">
        <f>IF($A728&lt;&gt;"",INDEX([1]Sizer!O:O,(ROW()-3)/3+7),"")</f>
        <v>0</v>
      </c>
      <c r="P729" s="53">
        <f>IF($A728&lt;&gt;"",INDEX([1]Sizer!P:P,(ROW()-3)/3+7),"")</f>
        <v>1.1302447052089297E-2</v>
      </c>
      <c r="Q729" s="53">
        <f>IF($A728&lt;&gt;"",INDEX([1]Sizer!Q:Q,(ROW()-3)/3+7),"")</f>
        <v>-1.2899381602679718E-2</v>
      </c>
      <c r="R729" s="53">
        <f>IF($A728&lt;&gt;"",INDEX([1]Sizer!R:R,(ROW()-3)/3+7),"")</f>
        <v>2.2359715670024226E-2</v>
      </c>
      <c r="S729" s="53">
        <f>IF($A728&lt;&gt;"",INDEX([1]Sizer!S:S,(ROW()-3)/3+7),"")</f>
        <v>0</v>
      </c>
      <c r="T729" s="53">
        <f>IF($A728&lt;&gt;"",INDEX([1]Sizer!T:T,(ROW()-3)/3+7),"")</f>
        <v>0</v>
      </c>
      <c r="U729" s="53">
        <f>IF($A728&lt;&gt;"",INDEX([1]Sizer!U:U,(ROW()-3)/3+7),"")</f>
        <v>-4.9705624255065542E-2</v>
      </c>
      <c r="V729" s="53">
        <f>IF($A728&lt;&gt;"",INDEX([1]Sizer!V:V,(ROW()-3)/3+7),"")</f>
        <v>2.1235878780934921E-2</v>
      </c>
      <c r="W729" s="53">
        <f>IF($A728&lt;&gt;"",INDEX([1]Sizer!W:W,(ROW()-3)/3+7),"")</f>
        <v>0</v>
      </c>
      <c r="X729" s="53">
        <f>IF($A728&lt;&gt;"",INDEX([1]Sizer!X:X,(ROW()-3)/3+7),"")</f>
        <v>0</v>
      </c>
      <c r="Y729" s="53">
        <f>IF($A728&lt;&gt;"",INDEX([1]Sizer!Y:Y,(ROW()-3)/3+7),"")</f>
        <v>0</v>
      </c>
      <c r="Z729" s="53">
        <f>IF($A728&lt;&gt;"",INDEX([1]Sizer!Z:Z,(ROW()-3)/3+7),"")</f>
        <v>0</v>
      </c>
      <c r="AA729" s="53">
        <f>IF($A728&lt;&gt;"",SUM($B729:$Z729),"")</f>
        <v>-4.4632644409586135E-2</v>
      </c>
    </row>
    <row r="730" spans="1:27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</row>
    <row r="731" spans="1:27" x14ac:dyDescent="0.2">
      <c r="A731" s="59">
        <f>IF(INDEX([1]Sizer!$A:$A,(ROW()-2)/3+7)&lt;&gt;"",INDEX([1]Sizer!$A:$A,(ROW()-2)/3+7),"")</f>
        <v>45595</v>
      </c>
      <c r="B731" s="51">
        <f>IF($A731&lt;&gt;"",INDEX([1]Sizer!EF:EF,(ROW()-2)/3+7),"")</f>
        <v>0</v>
      </c>
      <c r="C731" s="51">
        <f>IF($A731&lt;&gt;"",INDEX([1]Sizer!EG:EG,(ROW()-2)/3+7),"")</f>
        <v>1</v>
      </c>
      <c r="D731" s="51">
        <f>IF($A731&lt;&gt;"",INDEX([1]Sizer!EH:EH,(ROW()-2)/3+7),"")</f>
        <v>0</v>
      </c>
      <c r="E731" s="51">
        <f>IF($A731&lt;&gt;"",INDEX([1]Sizer!EI:EI,(ROW()-2)/3+7),"")</f>
        <v>0</v>
      </c>
      <c r="F731" s="51">
        <f>IF($A731&lt;&gt;"",INDEX([1]Sizer!EJ:EJ,(ROW()-2)/3+7),"")</f>
        <v>0.5</v>
      </c>
      <c r="G731" s="51">
        <f>IF($A731&lt;&gt;"",INDEX([1]Sizer!EK:EK,(ROW()-2)/3+7),"")</f>
        <v>-0.5</v>
      </c>
      <c r="H731" s="51">
        <f>IF($A731&lt;&gt;"",INDEX([1]Sizer!EL:EL,(ROW()-2)/3+7),"")</f>
        <v>0</v>
      </c>
      <c r="I731" s="51">
        <f>IF($A731&lt;&gt;"",INDEX([1]Sizer!EM:EM,(ROW()-2)/3+7),"")</f>
        <v>-2</v>
      </c>
      <c r="J731" s="51">
        <f>IF($A731&lt;&gt;"",INDEX([1]Sizer!EN:EN,(ROW()-2)/3+7),"")</f>
        <v>0.5</v>
      </c>
      <c r="K731" s="51">
        <f>IF($A731&lt;&gt;"",INDEX([1]Sizer!EO:EO,(ROW()-2)/3+7),"")</f>
        <v>1</v>
      </c>
      <c r="L731" s="51">
        <f>IF($A731&lt;&gt;"",INDEX([1]Sizer!EP:EP,(ROW()-2)/3+7),"")</f>
        <v>-0.5</v>
      </c>
      <c r="M731" s="51">
        <f>IF($A731&lt;&gt;"",INDEX([1]Sizer!EQ:EQ,(ROW()-2)/3+7),"")</f>
        <v>-0.5</v>
      </c>
      <c r="N731" s="51">
        <f>IF($A731&lt;&gt;"",INDEX([1]Sizer!ER:ER,(ROW()-2)/3+7),"")</f>
        <v>-0.5</v>
      </c>
      <c r="O731" s="51">
        <f>IF($A731&lt;&gt;"",INDEX([1]Sizer!ES:ES,(ROW()-2)/3+7),"")</f>
        <v>0</v>
      </c>
      <c r="P731" s="51">
        <f>IF($A731&lt;&gt;"",INDEX([1]Sizer!ET:ET,(ROW()-2)/3+7),"")</f>
        <v>0.5</v>
      </c>
      <c r="Q731" s="51">
        <f>IF($A731&lt;&gt;"",INDEX([1]Sizer!EU:EU,(ROW()-2)/3+7),"")</f>
        <v>-0.5</v>
      </c>
      <c r="R731" s="51">
        <f>IF($A731&lt;&gt;"",INDEX([1]Sizer!EV:EV,(ROW()-2)/3+7),"")</f>
        <v>3</v>
      </c>
      <c r="S731" s="51">
        <f>IF($A731&lt;&gt;"",INDEX([1]Sizer!EW:EW,(ROW()-2)/3+7),"")</f>
        <v>0</v>
      </c>
      <c r="T731" s="51">
        <f>IF($A731&lt;&gt;"",INDEX([1]Sizer!EX:EX,(ROW()-2)/3+7),"")</f>
        <v>0</v>
      </c>
      <c r="U731" s="51">
        <f>IF($A731&lt;&gt;"",INDEX([1]Sizer!EY:EY,(ROW()-2)/3+7),"")</f>
        <v>2</v>
      </c>
      <c r="V731" s="51">
        <f>IF($A731&lt;&gt;"",INDEX([1]Sizer!EZ:EZ,(ROW()-2)/3+7),"")</f>
        <v>0.5</v>
      </c>
      <c r="W731" s="51">
        <f>IF($A731&lt;&gt;"",INDEX([1]Sizer!FA:FA,(ROW()-2)/3+7),"")</f>
        <v>0</v>
      </c>
      <c r="X731" s="51">
        <f>IF($A731&lt;&gt;"",INDEX([1]Sizer!FB:FB,(ROW()-2)/3+7),"")</f>
        <v>0</v>
      </c>
      <c r="Y731" s="51">
        <f>IF($A731&lt;&gt;"",INDEX([1]Sizer!FC:FC,(ROW()-2)/3+7),"")</f>
        <v>0</v>
      </c>
      <c r="Z731" s="51">
        <f>IF($A731&lt;&gt;"",INDEX([1]Sizer!FD:FD,(ROW()-2)/3+7),"")</f>
        <v>0</v>
      </c>
      <c r="AA731" s="52">
        <f>IF($A731&lt;&gt;"",INDEX([1]Sizer!$AB:$AB,(ROW()-2)/3+7)*'[1]Dashboard (Model)'!$U$2,"")</f>
        <v>0.05</v>
      </c>
    </row>
    <row r="732" spans="1:27" x14ac:dyDescent="0.2">
      <c r="A732" s="59"/>
      <c r="B732" s="53">
        <f>IF($A731&lt;&gt;"",INDEX([1]Sizer!B:B,(ROW()-3)/3+7),"")</f>
        <v>0</v>
      </c>
      <c r="C732" s="53">
        <f>IF($A731&lt;&gt;"",INDEX([1]Sizer!C:C,(ROW()-3)/3+7),"")</f>
        <v>2.9980602983465131E-2</v>
      </c>
      <c r="D732" s="53">
        <f>IF($A731&lt;&gt;"",INDEX([1]Sizer!D:D,(ROW()-3)/3+7),"")</f>
        <v>0</v>
      </c>
      <c r="E732" s="53">
        <f>IF($A731&lt;&gt;"",INDEX([1]Sizer!E:E,(ROW()-3)/3+7),"")</f>
        <v>0</v>
      </c>
      <c r="F732" s="53">
        <f>IF($A731&lt;&gt;"",INDEX([1]Sizer!F:F,(ROW()-3)/3+7),"")</f>
        <v>2.6211828252671276E-2</v>
      </c>
      <c r="G732" s="53">
        <f>IF($A731&lt;&gt;"",INDEX([1]Sizer!G:G,(ROW()-3)/3+7),"")</f>
        <v>-2.0025459183673468E-2</v>
      </c>
      <c r="H732" s="53">
        <f>IF($A731&lt;&gt;"",INDEX([1]Sizer!H:H,(ROW()-3)/3+7),"")</f>
        <v>0</v>
      </c>
      <c r="I732" s="53">
        <f>IF($A731&lt;&gt;"",INDEX([1]Sizer!I:I,(ROW()-3)/3+7),"")</f>
        <v>-0.05</v>
      </c>
      <c r="J732" s="53">
        <f>IF($A731&lt;&gt;"",INDEX([1]Sizer!J:J,(ROW()-3)/3+7),"")</f>
        <v>7.0567254495159069E-3</v>
      </c>
      <c r="K732" s="53">
        <f>IF($A731&lt;&gt;"",INDEX([1]Sizer!K:K,(ROW()-3)/3+7),"")</f>
        <v>0.05</v>
      </c>
      <c r="L732" s="53">
        <f>IF($A731&lt;&gt;"",INDEX([1]Sizer!L:L,(ROW()-3)/3+7),"")</f>
        <v>-3.0955328644596197E-2</v>
      </c>
      <c r="M732" s="53">
        <f>IF($A731&lt;&gt;"",INDEX([1]Sizer!M:M,(ROW()-3)/3+7),"")</f>
        <v>-2.1496401417525776E-2</v>
      </c>
      <c r="N732" s="53">
        <f>IF($A731&lt;&gt;"",INDEX([1]Sizer!N:N,(ROW()-3)/3+7),"")</f>
        <v>-2.8408050919618528E-2</v>
      </c>
      <c r="O732" s="53">
        <f>IF($A731&lt;&gt;"",INDEX([1]Sizer!O:O,(ROW()-3)/3+7),"")</f>
        <v>0</v>
      </c>
      <c r="P732" s="53">
        <f>IF($A731&lt;&gt;"",INDEX([1]Sizer!P:P,(ROW()-3)/3+7),"")</f>
        <v>1.1302447052089297E-2</v>
      </c>
      <c r="Q732" s="53">
        <f>IF($A731&lt;&gt;"",INDEX([1]Sizer!Q:Q,(ROW()-3)/3+7),"")</f>
        <v>-1.2899381602679718E-2</v>
      </c>
      <c r="R732" s="53">
        <f>IF($A731&lt;&gt;"",INDEX([1]Sizer!R:R,(ROW()-3)/3+7),"")</f>
        <v>2.2359715670024226E-2</v>
      </c>
      <c r="S732" s="53">
        <f>IF($A731&lt;&gt;"",INDEX([1]Sizer!S:S,(ROW()-3)/3+7),"")</f>
        <v>0</v>
      </c>
      <c r="T732" s="53">
        <f>IF($A731&lt;&gt;"",INDEX([1]Sizer!T:T,(ROW()-3)/3+7),"")</f>
        <v>0</v>
      </c>
      <c r="U732" s="53">
        <f>IF($A731&lt;&gt;"",INDEX([1]Sizer!U:U,(ROW()-3)/3+7),"")</f>
        <v>0.05</v>
      </c>
      <c r="V732" s="53">
        <f>IF($A731&lt;&gt;"",INDEX([1]Sizer!V:V,(ROW()-3)/3+7),"")</f>
        <v>2.1235878780934921E-2</v>
      </c>
      <c r="W732" s="53">
        <f>IF($A731&lt;&gt;"",INDEX([1]Sizer!W:W,(ROW()-3)/3+7),"")</f>
        <v>0</v>
      </c>
      <c r="X732" s="53">
        <f>IF($A731&lt;&gt;"",INDEX([1]Sizer!X:X,(ROW()-3)/3+7),"")</f>
        <v>0</v>
      </c>
      <c r="Y732" s="53">
        <f>IF($A731&lt;&gt;"",INDEX([1]Sizer!Y:Y,(ROW()-3)/3+7),"")</f>
        <v>0</v>
      </c>
      <c r="Z732" s="53">
        <f>IF($A731&lt;&gt;"",INDEX([1]Sizer!Z:Z,(ROW()-3)/3+7),"")</f>
        <v>0</v>
      </c>
      <c r="AA732" s="53">
        <f>IF($A731&lt;&gt;"",SUM($B732:$Z732),"")</f>
        <v>5.4362576420607066E-2</v>
      </c>
    </row>
    <row r="733" spans="1:27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</row>
    <row r="734" spans="1:27" x14ac:dyDescent="0.2">
      <c r="A734" s="59">
        <f>IF(INDEX([1]Sizer!$A:$A,(ROW()-2)/3+7)&lt;&gt;"",INDEX([1]Sizer!$A:$A,(ROW()-2)/3+7),"")</f>
        <v>45596</v>
      </c>
      <c r="B734" s="51">
        <f>IF($A734&lt;&gt;"",INDEX([1]Sizer!EF:EF,(ROW()-2)/3+7),"")</f>
        <v>0</v>
      </c>
      <c r="C734" s="51">
        <f>IF($A734&lt;&gt;"",INDEX([1]Sizer!EG:EG,(ROW()-2)/3+7),"")</f>
        <v>1</v>
      </c>
      <c r="D734" s="51">
        <f>IF($A734&lt;&gt;"",INDEX([1]Sizer!EH:EH,(ROW()-2)/3+7),"")</f>
        <v>0</v>
      </c>
      <c r="E734" s="51">
        <f>IF($A734&lt;&gt;"",INDEX([1]Sizer!EI:EI,(ROW()-2)/3+7),"")</f>
        <v>0.5</v>
      </c>
      <c r="F734" s="51">
        <f>IF($A734&lt;&gt;"",INDEX([1]Sizer!EJ:EJ,(ROW()-2)/3+7),"")</f>
        <v>0.5</v>
      </c>
      <c r="G734" s="51">
        <f>IF($A734&lt;&gt;"",INDEX([1]Sizer!EK:EK,(ROW()-2)/3+7),"")</f>
        <v>-0.5</v>
      </c>
      <c r="H734" s="51">
        <f>IF($A734&lt;&gt;"",INDEX([1]Sizer!EL:EL,(ROW()-2)/3+7),"")</f>
        <v>0</v>
      </c>
      <c r="I734" s="51">
        <f>IF($A734&lt;&gt;"",INDEX([1]Sizer!EM:EM,(ROW()-2)/3+7),"")</f>
        <v>-2</v>
      </c>
      <c r="J734" s="51">
        <f>IF($A734&lt;&gt;"",INDEX([1]Sizer!EN:EN,(ROW()-2)/3+7),"")</f>
        <v>0.5</v>
      </c>
      <c r="K734" s="51">
        <f>IF($A734&lt;&gt;"",INDEX([1]Sizer!EO:EO,(ROW()-2)/3+7),"")</f>
        <v>1</v>
      </c>
      <c r="L734" s="51">
        <f>IF($A734&lt;&gt;"",INDEX([1]Sizer!EP:EP,(ROW()-2)/3+7),"")</f>
        <v>-0.5</v>
      </c>
      <c r="M734" s="51">
        <f>IF($A734&lt;&gt;"",INDEX([1]Sizer!EQ:EQ,(ROW()-2)/3+7),"")</f>
        <v>-0.5</v>
      </c>
      <c r="N734" s="51">
        <f>IF($A734&lt;&gt;"",INDEX([1]Sizer!ER:ER,(ROW()-2)/3+7),"")</f>
        <v>-0.5</v>
      </c>
      <c r="O734" s="51">
        <f>IF($A734&lt;&gt;"",INDEX([1]Sizer!ES:ES,(ROW()-2)/3+7),"")</f>
        <v>0</v>
      </c>
      <c r="P734" s="51">
        <f>IF($A734&lt;&gt;"",INDEX([1]Sizer!ET:ET,(ROW()-2)/3+7),"")</f>
        <v>0</v>
      </c>
      <c r="Q734" s="51">
        <f>IF($A734&lt;&gt;"",INDEX([1]Sizer!EU:EU,(ROW()-2)/3+7),"")</f>
        <v>-0.5</v>
      </c>
      <c r="R734" s="51">
        <f>IF($A734&lt;&gt;"",INDEX([1]Sizer!EV:EV,(ROW()-2)/3+7),"")</f>
        <v>3</v>
      </c>
      <c r="S734" s="51">
        <f>IF($A734&lt;&gt;"",INDEX([1]Sizer!EW:EW,(ROW()-2)/3+7),"")</f>
        <v>0</v>
      </c>
      <c r="T734" s="51">
        <f>IF($A734&lt;&gt;"",INDEX([1]Sizer!EX:EX,(ROW()-2)/3+7),"")</f>
        <v>0</v>
      </c>
      <c r="U734" s="51">
        <f>IF($A734&lt;&gt;"",INDEX([1]Sizer!EY:EY,(ROW()-2)/3+7),"")</f>
        <v>2</v>
      </c>
      <c r="V734" s="51">
        <f>IF($A734&lt;&gt;"",INDEX([1]Sizer!EZ:EZ,(ROW()-2)/3+7),"")</f>
        <v>0.5</v>
      </c>
      <c r="W734" s="51">
        <f>IF($A734&lt;&gt;"",INDEX([1]Sizer!FA:FA,(ROW()-2)/3+7),"")</f>
        <v>0</v>
      </c>
      <c r="X734" s="51">
        <f>IF($A734&lt;&gt;"",INDEX([1]Sizer!FB:FB,(ROW()-2)/3+7),"")</f>
        <v>0</v>
      </c>
      <c r="Y734" s="51">
        <f>IF($A734&lt;&gt;"",INDEX([1]Sizer!FC:FC,(ROW()-2)/3+7),"")</f>
        <v>0</v>
      </c>
      <c r="Z734" s="51">
        <f>IF($A734&lt;&gt;"",INDEX([1]Sizer!FD:FD,(ROW()-2)/3+7),"")</f>
        <v>0</v>
      </c>
      <c r="AA734" s="52">
        <f>IF($A734&lt;&gt;"",INDEX([1]Sizer!$AB:$AB,(ROW()-2)/3+7)*'[1]Dashboard (Model)'!$U$2,"")</f>
        <v>0.05</v>
      </c>
    </row>
    <row r="735" spans="1:27" x14ac:dyDescent="0.2">
      <c r="A735" s="59"/>
      <c r="B735" s="53">
        <f>IF($A734&lt;&gt;"",INDEX([1]Sizer!B:B,(ROW()-3)/3+7),"")</f>
        <v>0</v>
      </c>
      <c r="C735" s="53">
        <f>IF($A734&lt;&gt;"",INDEX([1]Sizer!C:C,(ROW()-3)/3+7),"")</f>
        <v>2.9980602983465131E-2</v>
      </c>
      <c r="D735" s="53">
        <f>IF($A734&lt;&gt;"",INDEX([1]Sizer!D:D,(ROW()-3)/3+7),"")</f>
        <v>0</v>
      </c>
      <c r="E735" s="53">
        <f>IF($A734&lt;&gt;"",INDEX([1]Sizer!E:E,(ROW()-3)/3+7),"")</f>
        <v>8.9353372562796414E-3</v>
      </c>
      <c r="F735" s="53">
        <f>IF($A734&lt;&gt;"",INDEX([1]Sizer!F:F,(ROW()-3)/3+7),"")</f>
        <v>2.6211828252671276E-2</v>
      </c>
      <c r="G735" s="53">
        <f>IF($A734&lt;&gt;"",INDEX([1]Sizer!G:G,(ROW()-3)/3+7),"")</f>
        <v>-2.0025459183673468E-2</v>
      </c>
      <c r="H735" s="53">
        <f>IF($A734&lt;&gt;"",INDEX([1]Sizer!H:H,(ROW()-3)/3+7),"")</f>
        <v>0</v>
      </c>
      <c r="I735" s="53">
        <f>IF($A734&lt;&gt;"",INDEX([1]Sizer!I:I,(ROW()-3)/3+7),"")</f>
        <v>-0.05</v>
      </c>
      <c r="J735" s="53">
        <f>IF($A734&lt;&gt;"",INDEX([1]Sizer!J:J,(ROW()-3)/3+7),"")</f>
        <v>7.0567254495159069E-3</v>
      </c>
      <c r="K735" s="53">
        <f>IF($A734&lt;&gt;"",INDEX([1]Sizer!K:K,(ROW()-3)/3+7),"")</f>
        <v>0.05</v>
      </c>
      <c r="L735" s="53">
        <f>IF($A734&lt;&gt;"",INDEX([1]Sizer!L:L,(ROW()-3)/3+7),"")</f>
        <v>-3.0955328644596197E-2</v>
      </c>
      <c r="M735" s="53">
        <f>IF($A734&lt;&gt;"",INDEX([1]Sizer!M:M,(ROW()-3)/3+7),"")</f>
        <v>-2.1496401417525776E-2</v>
      </c>
      <c r="N735" s="53">
        <f>IF($A734&lt;&gt;"",INDEX([1]Sizer!N:N,(ROW()-3)/3+7),"")</f>
        <v>-2.8408050919618528E-2</v>
      </c>
      <c r="O735" s="53">
        <f>IF($A734&lt;&gt;"",INDEX([1]Sizer!O:O,(ROW()-3)/3+7),"")</f>
        <v>0</v>
      </c>
      <c r="P735" s="53">
        <f>IF($A734&lt;&gt;"",INDEX([1]Sizer!P:P,(ROW()-3)/3+7),"")</f>
        <v>0</v>
      </c>
      <c r="Q735" s="53">
        <f>IF($A734&lt;&gt;"",INDEX([1]Sizer!Q:Q,(ROW()-3)/3+7),"")</f>
        <v>-1.2899381602679718E-2</v>
      </c>
      <c r="R735" s="53">
        <f>IF($A734&lt;&gt;"",INDEX([1]Sizer!R:R,(ROW()-3)/3+7),"")</f>
        <v>2.2359715670024226E-2</v>
      </c>
      <c r="S735" s="53">
        <f>IF($A734&lt;&gt;"",INDEX([1]Sizer!S:S,(ROW()-3)/3+7),"")</f>
        <v>0</v>
      </c>
      <c r="T735" s="53">
        <f>IF($A734&lt;&gt;"",INDEX([1]Sizer!T:T,(ROW()-3)/3+7),"")</f>
        <v>0</v>
      </c>
      <c r="U735" s="53">
        <f>IF($A734&lt;&gt;"",INDEX([1]Sizer!U:U,(ROW()-3)/3+7),"")</f>
        <v>0.05</v>
      </c>
      <c r="V735" s="53">
        <f>IF($A734&lt;&gt;"",INDEX([1]Sizer!V:V,(ROW()-3)/3+7),"")</f>
        <v>2.1235878780934921E-2</v>
      </c>
      <c r="W735" s="53">
        <f>IF($A734&lt;&gt;"",INDEX([1]Sizer!W:W,(ROW()-3)/3+7),"")</f>
        <v>0</v>
      </c>
      <c r="X735" s="53">
        <f>IF($A734&lt;&gt;"",INDEX([1]Sizer!X:X,(ROW()-3)/3+7),"")</f>
        <v>0</v>
      </c>
      <c r="Y735" s="53">
        <f>IF($A734&lt;&gt;"",INDEX([1]Sizer!Y:Y,(ROW()-3)/3+7),"")</f>
        <v>0</v>
      </c>
      <c r="Z735" s="53">
        <f>IF($A734&lt;&gt;"",INDEX([1]Sizer!Z:Z,(ROW()-3)/3+7),"")</f>
        <v>0</v>
      </c>
      <c r="AA735" s="53">
        <f>IF($A734&lt;&gt;"",SUM($B735:$Z735),"")</f>
        <v>5.1995466624797419E-2</v>
      </c>
    </row>
    <row r="736" spans="1:27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</row>
    <row r="737" spans="1:27" x14ac:dyDescent="0.2">
      <c r="A737" s="59">
        <f>IF(INDEX([1]Sizer!$A:$A,(ROW()-2)/3+7)&lt;&gt;"",INDEX([1]Sizer!$A:$A,(ROW()-2)/3+7),"")</f>
        <v>45597</v>
      </c>
      <c r="B737" s="51">
        <f>IF($A737&lt;&gt;"",INDEX([1]Sizer!EF:EF,(ROW()-2)/3+7),"")</f>
        <v>0</v>
      </c>
      <c r="C737" s="51">
        <f>IF($A737&lt;&gt;"",INDEX([1]Sizer!EG:EG,(ROW()-2)/3+7),"")</f>
        <v>1</v>
      </c>
      <c r="D737" s="51">
        <f>IF($A737&lt;&gt;"",INDEX([1]Sizer!EH:EH,(ROW()-2)/3+7),"")</f>
        <v>0</v>
      </c>
      <c r="E737" s="51">
        <f>IF($A737&lt;&gt;"",INDEX([1]Sizer!EI:EI,(ROW()-2)/3+7),"")</f>
        <v>0.5</v>
      </c>
      <c r="F737" s="51">
        <f>IF($A737&lt;&gt;"",INDEX([1]Sizer!EJ:EJ,(ROW()-2)/3+7),"")</f>
        <v>0.5</v>
      </c>
      <c r="G737" s="51">
        <f>IF($A737&lt;&gt;"",INDEX([1]Sizer!EK:EK,(ROW()-2)/3+7),"")</f>
        <v>-0.5</v>
      </c>
      <c r="H737" s="51">
        <f>IF($A737&lt;&gt;"",INDEX([1]Sizer!EL:EL,(ROW()-2)/3+7),"")</f>
        <v>0</v>
      </c>
      <c r="I737" s="51">
        <f>IF($A737&lt;&gt;"",INDEX([1]Sizer!EM:EM,(ROW()-2)/3+7),"")</f>
        <v>-2</v>
      </c>
      <c r="J737" s="51">
        <f>IF($A737&lt;&gt;"",INDEX([1]Sizer!EN:EN,(ROW()-2)/3+7),"")</f>
        <v>0.5</v>
      </c>
      <c r="K737" s="51">
        <f>IF($A737&lt;&gt;"",INDEX([1]Sizer!EO:EO,(ROW()-2)/3+7),"")</f>
        <v>1</v>
      </c>
      <c r="L737" s="51">
        <f>IF($A737&lt;&gt;"",INDEX([1]Sizer!EP:EP,(ROW()-2)/3+7),"")</f>
        <v>-0.5</v>
      </c>
      <c r="M737" s="51">
        <f>IF($A737&lt;&gt;"",INDEX([1]Sizer!EQ:EQ,(ROW()-2)/3+7),"")</f>
        <v>-0.5</v>
      </c>
      <c r="N737" s="51">
        <f>IF($A737&lt;&gt;"",INDEX([1]Sizer!ER:ER,(ROW()-2)/3+7),"")</f>
        <v>-0.5</v>
      </c>
      <c r="O737" s="51">
        <f>IF($A737&lt;&gt;"",INDEX([1]Sizer!ES:ES,(ROW()-2)/3+7),"")</f>
        <v>0</v>
      </c>
      <c r="P737" s="51">
        <f>IF($A737&lt;&gt;"",INDEX([1]Sizer!ET:ET,(ROW()-2)/3+7),"")</f>
        <v>0</v>
      </c>
      <c r="Q737" s="51">
        <f>IF($A737&lt;&gt;"",INDEX([1]Sizer!EU:EU,(ROW()-2)/3+7),"")</f>
        <v>-0.5</v>
      </c>
      <c r="R737" s="51">
        <f>IF($A737&lt;&gt;"",INDEX([1]Sizer!EV:EV,(ROW()-2)/3+7),"")</f>
        <v>3</v>
      </c>
      <c r="S737" s="51">
        <f>IF($A737&lt;&gt;"",INDEX([1]Sizer!EW:EW,(ROW()-2)/3+7),"")</f>
        <v>0</v>
      </c>
      <c r="T737" s="51">
        <f>IF($A737&lt;&gt;"",INDEX([1]Sizer!EX:EX,(ROW()-2)/3+7),"")</f>
        <v>0</v>
      </c>
      <c r="U737" s="51">
        <f>IF($A737&lt;&gt;"",INDEX([1]Sizer!EY:EY,(ROW()-2)/3+7),"")</f>
        <v>2</v>
      </c>
      <c r="V737" s="51">
        <f>IF($A737&lt;&gt;"",INDEX([1]Sizer!EZ:EZ,(ROW()-2)/3+7),"")</f>
        <v>0.5</v>
      </c>
      <c r="W737" s="51">
        <f>IF($A737&lt;&gt;"",INDEX([1]Sizer!FA:FA,(ROW()-2)/3+7),"")</f>
        <v>0</v>
      </c>
      <c r="X737" s="51">
        <f>IF($A737&lt;&gt;"",INDEX([1]Sizer!FB:FB,(ROW()-2)/3+7),"")</f>
        <v>0</v>
      </c>
      <c r="Y737" s="51">
        <f>IF($A737&lt;&gt;"",INDEX([1]Sizer!FC:FC,(ROW()-2)/3+7),"")</f>
        <v>0</v>
      </c>
      <c r="Z737" s="51">
        <f>IF($A737&lt;&gt;"",INDEX([1]Sizer!FD:FD,(ROW()-2)/3+7),"")</f>
        <v>0</v>
      </c>
      <c r="AA737" s="52">
        <f>IF($A737&lt;&gt;"",INDEX([1]Sizer!$AB:$AB,(ROW()-2)/3+7)*'[1]Dashboard (Model)'!$U$2,"")</f>
        <v>0.05</v>
      </c>
    </row>
    <row r="738" spans="1:27" x14ac:dyDescent="0.2">
      <c r="A738" s="59"/>
      <c r="B738" s="53">
        <f>IF($A737&lt;&gt;"",INDEX([1]Sizer!B:B,(ROW()-3)/3+7),"")</f>
        <v>0</v>
      </c>
      <c r="C738" s="53">
        <f>IF($A737&lt;&gt;"",INDEX([1]Sizer!C:C,(ROW()-3)/3+7),"")</f>
        <v>2.9980602983465131E-2</v>
      </c>
      <c r="D738" s="53">
        <f>IF($A737&lt;&gt;"",INDEX([1]Sizer!D:D,(ROW()-3)/3+7),"")</f>
        <v>0</v>
      </c>
      <c r="E738" s="53">
        <f>IF($A737&lt;&gt;"",INDEX([1]Sizer!E:E,(ROW()-3)/3+7),"")</f>
        <v>8.9353372562796414E-3</v>
      </c>
      <c r="F738" s="53">
        <f>IF($A737&lt;&gt;"",INDEX([1]Sizer!F:F,(ROW()-3)/3+7),"")</f>
        <v>2.6211828252671276E-2</v>
      </c>
      <c r="G738" s="53">
        <f>IF($A737&lt;&gt;"",INDEX([1]Sizer!G:G,(ROW()-3)/3+7),"")</f>
        <v>-2.0025459183673468E-2</v>
      </c>
      <c r="H738" s="53">
        <f>IF($A737&lt;&gt;"",INDEX([1]Sizer!H:H,(ROW()-3)/3+7),"")</f>
        <v>0</v>
      </c>
      <c r="I738" s="53">
        <f>IF($A737&lt;&gt;"",INDEX([1]Sizer!I:I,(ROW()-3)/3+7),"")</f>
        <v>-0.05</v>
      </c>
      <c r="J738" s="53">
        <f>IF($A737&lt;&gt;"",INDEX([1]Sizer!J:J,(ROW()-3)/3+7),"")</f>
        <v>7.0567254495159069E-3</v>
      </c>
      <c r="K738" s="53">
        <f>IF($A737&lt;&gt;"",INDEX([1]Sizer!K:K,(ROW()-3)/3+7),"")</f>
        <v>0.05</v>
      </c>
      <c r="L738" s="53">
        <f>IF($A737&lt;&gt;"",INDEX([1]Sizer!L:L,(ROW()-3)/3+7),"")</f>
        <v>-3.0955328644596197E-2</v>
      </c>
      <c r="M738" s="53">
        <f>IF($A737&lt;&gt;"",INDEX([1]Sizer!M:M,(ROW()-3)/3+7),"")</f>
        <v>-2.1496401417525776E-2</v>
      </c>
      <c r="N738" s="53">
        <f>IF($A737&lt;&gt;"",INDEX([1]Sizer!N:N,(ROW()-3)/3+7),"")</f>
        <v>-2.8408050919618528E-2</v>
      </c>
      <c r="O738" s="53">
        <f>IF($A737&lt;&gt;"",INDEX([1]Sizer!O:O,(ROW()-3)/3+7),"")</f>
        <v>0</v>
      </c>
      <c r="P738" s="53">
        <f>IF($A737&lt;&gt;"",INDEX([1]Sizer!P:P,(ROW()-3)/3+7),"")</f>
        <v>0</v>
      </c>
      <c r="Q738" s="53">
        <f>IF($A737&lt;&gt;"",INDEX([1]Sizer!Q:Q,(ROW()-3)/3+7),"")</f>
        <v>-1.2899381602679718E-2</v>
      </c>
      <c r="R738" s="53">
        <f>IF($A737&lt;&gt;"",INDEX([1]Sizer!R:R,(ROW()-3)/3+7),"")</f>
        <v>2.2359715670024226E-2</v>
      </c>
      <c r="S738" s="53">
        <f>IF($A737&lt;&gt;"",INDEX([1]Sizer!S:S,(ROW()-3)/3+7),"")</f>
        <v>0</v>
      </c>
      <c r="T738" s="53">
        <f>IF($A737&lt;&gt;"",INDEX([1]Sizer!T:T,(ROW()-3)/3+7),"")</f>
        <v>0</v>
      </c>
      <c r="U738" s="53">
        <f>IF($A737&lt;&gt;"",INDEX([1]Sizer!U:U,(ROW()-3)/3+7),"")</f>
        <v>0.05</v>
      </c>
      <c r="V738" s="53">
        <f>IF($A737&lt;&gt;"",INDEX([1]Sizer!V:V,(ROW()-3)/3+7),"")</f>
        <v>2.1235878780934921E-2</v>
      </c>
      <c r="W738" s="53">
        <f>IF($A737&lt;&gt;"",INDEX([1]Sizer!W:W,(ROW()-3)/3+7),"")</f>
        <v>0</v>
      </c>
      <c r="X738" s="53">
        <f>IF($A737&lt;&gt;"",INDEX([1]Sizer!X:X,(ROW()-3)/3+7),"")</f>
        <v>0</v>
      </c>
      <c r="Y738" s="53">
        <f>IF($A737&lt;&gt;"",INDEX([1]Sizer!Y:Y,(ROW()-3)/3+7),"")</f>
        <v>0</v>
      </c>
      <c r="Z738" s="53">
        <f>IF($A737&lt;&gt;"",INDEX([1]Sizer!Z:Z,(ROW()-3)/3+7),"")</f>
        <v>0</v>
      </c>
      <c r="AA738" s="53">
        <f>IF($A737&lt;&gt;"",SUM($B738:$Z738),"")</f>
        <v>5.1995466624797419E-2</v>
      </c>
    </row>
    <row r="739" spans="1:27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</row>
    <row r="740" spans="1:27" x14ac:dyDescent="0.2">
      <c r="A740" s="59">
        <f>IF(INDEX([1]Sizer!$A:$A,(ROW()-2)/3+7)&lt;&gt;"",INDEX([1]Sizer!$A:$A,(ROW()-2)/3+7),"")</f>
        <v>45600</v>
      </c>
      <c r="B740" s="51">
        <f>IF($A740&lt;&gt;"",INDEX([1]Sizer!EF:EF,(ROW()-2)/3+7),"")</f>
        <v>0</v>
      </c>
      <c r="C740" s="51">
        <f>IF($A740&lt;&gt;"",INDEX([1]Sizer!EG:EG,(ROW()-2)/3+7),"")</f>
        <v>1</v>
      </c>
      <c r="D740" s="51">
        <f>IF($A740&lt;&gt;"",INDEX([1]Sizer!EH:EH,(ROW()-2)/3+7),"")</f>
        <v>0</v>
      </c>
      <c r="E740" s="51">
        <f>IF($A740&lt;&gt;"",INDEX([1]Sizer!EI:EI,(ROW()-2)/3+7),"")</f>
        <v>0.5</v>
      </c>
      <c r="F740" s="51">
        <f>IF($A740&lt;&gt;"",INDEX([1]Sizer!EJ:EJ,(ROW()-2)/3+7),"")</f>
        <v>0.5</v>
      </c>
      <c r="G740" s="51">
        <f>IF($A740&lt;&gt;"",INDEX([1]Sizer!EK:EK,(ROW()-2)/3+7),"")</f>
        <v>-0.5</v>
      </c>
      <c r="H740" s="51">
        <f>IF($A740&lt;&gt;"",INDEX([1]Sizer!EL:EL,(ROW()-2)/3+7),"")</f>
        <v>0</v>
      </c>
      <c r="I740" s="51">
        <f>IF($A740&lt;&gt;"",INDEX([1]Sizer!EM:EM,(ROW()-2)/3+7),"")</f>
        <v>-2</v>
      </c>
      <c r="J740" s="51">
        <f>IF($A740&lt;&gt;"",INDEX([1]Sizer!EN:EN,(ROW()-2)/3+7),"")</f>
        <v>0.5</v>
      </c>
      <c r="K740" s="51">
        <f>IF($A740&lt;&gt;"",INDEX([1]Sizer!EO:EO,(ROW()-2)/3+7),"")</f>
        <v>1</v>
      </c>
      <c r="L740" s="51">
        <f>IF($A740&lt;&gt;"",INDEX([1]Sizer!EP:EP,(ROW()-2)/3+7),"")</f>
        <v>-0.5</v>
      </c>
      <c r="M740" s="51">
        <f>IF($A740&lt;&gt;"",INDEX([1]Sizer!EQ:EQ,(ROW()-2)/3+7),"")</f>
        <v>-0.5</v>
      </c>
      <c r="N740" s="51">
        <f>IF($A740&lt;&gt;"",INDEX([1]Sizer!ER:ER,(ROW()-2)/3+7),"")</f>
        <v>-0.5</v>
      </c>
      <c r="O740" s="51">
        <f>IF($A740&lt;&gt;"",INDEX([1]Sizer!ES:ES,(ROW()-2)/3+7),"")</f>
        <v>0</v>
      </c>
      <c r="P740" s="51">
        <f>IF($A740&lt;&gt;"",INDEX([1]Sizer!ET:ET,(ROW()-2)/3+7),"")</f>
        <v>0</v>
      </c>
      <c r="Q740" s="51">
        <f>IF($A740&lt;&gt;"",INDEX([1]Sizer!EU:EU,(ROW()-2)/3+7),"")</f>
        <v>-0.5</v>
      </c>
      <c r="R740" s="51">
        <f>IF($A740&lt;&gt;"",INDEX([1]Sizer!EV:EV,(ROW()-2)/3+7),"")</f>
        <v>3</v>
      </c>
      <c r="S740" s="51">
        <f>IF($A740&lt;&gt;"",INDEX([1]Sizer!EW:EW,(ROW()-2)/3+7),"")</f>
        <v>0</v>
      </c>
      <c r="T740" s="51">
        <f>IF($A740&lt;&gt;"",INDEX([1]Sizer!EX:EX,(ROW()-2)/3+7),"")</f>
        <v>0</v>
      </c>
      <c r="U740" s="51">
        <f>IF($A740&lt;&gt;"",INDEX([1]Sizer!EY:EY,(ROW()-2)/3+7),"")</f>
        <v>2</v>
      </c>
      <c r="V740" s="51">
        <f>IF($A740&lt;&gt;"",INDEX([1]Sizer!EZ:EZ,(ROW()-2)/3+7),"")</f>
        <v>0.5</v>
      </c>
      <c r="W740" s="51">
        <f>IF($A740&lt;&gt;"",INDEX([1]Sizer!FA:FA,(ROW()-2)/3+7),"")</f>
        <v>0</v>
      </c>
      <c r="X740" s="51">
        <f>IF($A740&lt;&gt;"",INDEX([1]Sizer!FB:FB,(ROW()-2)/3+7),"")</f>
        <v>0</v>
      </c>
      <c r="Y740" s="51">
        <f>IF($A740&lt;&gt;"",INDEX([1]Sizer!FC:FC,(ROW()-2)/3+7),"")</f>
        <v>0</v>
      </c>
      <c r="Z740" s="51">
        <f>IF($A740&lt;&gt;"",INDEX([1]Sizer!FD:FD,(ROW()-2)/3+7),"")</f>
        <v>0</v>
      </c>
      <c r="AA740" s="52">
        <f>IF($A740&lt;&gt;"",INDEX([1]Sizer!$AB:$AB,(ROW()-2)/3+7)*'[1]Dashboard (Model)'!$U$2,"")</f>
        <v>0.05</v>
      </c>
    </row>
    <row r="741" spans="1:27" x14ac:dyDescent="0.2">
      <c r="A741" s="59"/>
      <c r="B741" s="53">
        <f>IF($A740&lt;&gt;"",INDEX([1]Sizer!B:B,(ROW()-3)/3+7),"")</f>
        <v>0</v>
      </c>
      <c r="C741" s="53">
        <f>IF($A740&lt;&gt;"",INDEX([1]Sizer!C:C,(ROW()-3)/3+7),"")</f>
        <v>2.9980602983465131E-2</v>
      </c>
      <c r="D741" s="53">
        <f>IF($A740&lt;&gt;"",INDEX([1]Sizer!D:D,(ROW()-3)/3+7),"")</f>
        <v>0</v>
      </c>
      <c r="E741" s="53">
        <f>IF($A740&lt;&gt;"",INDEX([1]Sizer!E:E,(ROW()-3)/3+7),"")</f>
        <v>8.9353372562796414E-3</v>
      </c>
      <c r="F741" s="53">
        <f>IF($A740&lt;&gt;"",INDEX([1]Sizer!F:F,(ROW()-3)/3+7),"")</f>
        <v>2.6211828252671276E-2</v>
      </c>
      <c r="G741" s="53">
        <f>IF($A740&lt;&gt;"",INDEX([1]Sizer!G:G,(ROW()-3)/3+7),"")</f>
        <v>-2.0025459183673468E-2</v>
      </c>
      <c r="H741" s="53">
        <f>IF($A740&lt;&gt;"",INDEX([1]Sizer!H:H,(ROW()-3)/3+7),"")</f>
        <v>0</v>
      </c>
      <c r="I741" s="53">
        <f>IF($A740&lt;&gt;"",INDEX([1]Sizer!I:I,(ROW()-3)/3+7),"")</f>
        <v>-0.05</v>
      </c>
      <c r="J741" s="53">
        <f>IF($A740&lt;&gt;"",INDEX([1]Sizer!J:J,(ROW()-3)/3+7),"")</f>
        <v>7.0567254495159069E-3</v>
      </c>
      <c r="K741" s="53">
        <f>IF($A740&lt;&gt;"",INDEX([1]Sizer!K:K,(ROW()-3)/3+7),"")</f>
        <v>0.05</v>
      </c>
      <c r="L741" s="53">
        <f>IF($A740&lt;&gt;"",INDEX([1]Sizer!L:L,(ROW()-3)/3+7),"")</f>
        <v>-3.0955328644596197E-2</v>
      </c>
      <c r="M741" s="53">
        <f>IF($A740&lt;&gt;"",INDEX([1]Sizer!M:M,(ROW()-3)/3+7),"")</f>
        <v>-2.1496401417525776E-2</v>
      </c>
      <c r="N741" s="53">
        <f>IF($A740&lt;&gt;"",INDEX([1]Sizer!N:N,(ROW()-3)/3+7),"")</f>
        <v>-2.8408050919618528E-2</v>
      </c>
      <c r="O741" s="53">
        <f>IF($A740&lt;&gt;"",INDEX([1]Sizer!O:O,(ROW()-3)/3+7),"")</f>
        <v>0</v>
      </c>
      <c r="P741" s="53">
        <f>IF($A740&lt;&gt;"",INDEX([1]Sizer!P:P,(ROW()-3)/3+7),"")</f>
        <v>0</v>
      </c>
      <c r="Q741" s="53">
        <f>IF($A740&lt;&gt;"",INDEX([1]Sizer!Q:Q,(ROW()-3)/3+7),"")</f>
        <v>-1.2899381602679718E-2</v>
      </c>
      <c r="R741" s="53">
        <f>IF($A740&lt;&gt;"",INDEX([1]Sizer!R:R,(ROW()-3)/3+7),"")</f>
        <v>2.2359715670024226E-2</v>
      </c>
      <c r="S741" s="53">
        <f>IF($A740&lt;&gt;"",INDEX([1]Sizer!S:S,(ROW()-3)/3+7),"")</f>
        <v>0</v>
      </c>
      <c r="T741" s="53">
        <f>IF($A740&lt;&gt;"",INDEX([1]Sizer!T:T,(ROW()-3)/3+7),"")</f>
        <v>0</v>
      </c>
      <c r="U741" s="53">
        <f>IF($A740&lt;&gt;"",INDEX([1]Sizer!U:U,(ROW()-3)/3+7),"")</f>
        <v>0.05</v>
      </c>
      <c r="V741" s="53">
        <f>IF($A740&lt;&gt;"",INDEX([1]Sizer!V:V,(ROW()-3)/3+7),"")</f>
        <v>2.1235878780934921E-2</v>
      </c>
      <c r="W741" s="53">
        <f>IF($A740&lt;&gt;"",INDEX([1]Sizer!W:W,(ROW()-3)/3+7),"")</f>
        <v>0</v>
      </c>
      <c r="X741" s="53">
        <f>IF($A740&lt;&gt;"",INDEX([1]Sizer!X:X,(ROW()-3)/3+7),"")</f>
        <v>0</v>
      </c>
      <c r="Y741" s="53">
        <f>IF($A740&lt;&gt;"",INDEX([1]Sizer!Y:Y,(ROW()-3)/3+7),"")</f>
        <v>0</v>
      </c>
      <c r="Z741" s="53">
        <f>IF($A740&lt;&gt;"",INDEX([1]Sizer!Z:Z,(ROW()-3)/3+7),"")</f>
        <v>0</v>
      </c>
      <c r="AA741" s="53">
        <f>IF($A740&lt;&gt;"",SUM($B741:$Z741),"")</f>
        <v>5.1995466624797419E-2</v>
      </c>
    </row>
    <row r="742" spans="1:27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</row>
    <row r="743" spans="1:27" x14ac:dyDescent="0.2">
      <c r="A743" s="59">
        <f>IF(INDEX([1]Sizer!$A:$A,(ROW()-2)/3+7)&lt;&gt;"",INDEX([1]Sizer!$A:$A,(ROW()-2)/3+7),"")</f>
        <v>45601</v>
      </c>
      <c r="B743" s="51">
        <f>IF($A743&lt;&gt;"",INDEX([1]Sizer!EF:EF,(ROW()-2)/3+7),"")</f>
        <v>0</v>
      </c>
      <c r="C743" s="51">
        <f>IF($A743&lt;&gt;"",INDEX([1]Sizer!EG:EG,(ROW()-2)/3+7),"")</f>
        <v>1</v>
      </c>
      <c r="D743" s="51">
        <f>IF($A743&lt;&gt;"",INDEX([1]Sizer!EH:EH,(ROW()-2)/3+7),"")</f>
        <v>0</v>
      </c>
      <c r="E743" s="51">
        <f>IF($A743&lt;&gt;"",INDEX([1]Sizer!EI:EI,(ROW()-2)/3+7),"")</f>
        <v>0.5</v>
      </c>
      <c r="F743" s="51">
        <f>IF($A743&lt;&gt;"",INDEX([1]Sizer!EJ:EJ,(ROW()-2)/3+7),"")</f>
        <v>0.5</v>
      </c>
      <c r="G743" s="51">
        <f>IF($A743&lt;&gt;"",INDEX([1]Sizer!EK:EK,(ROW()-2)/3+7),"")</f>
        <v>-0.5</v>
      </c>
      <c r="H743" s="51">
        <f>IF($A743&lt;&gt;"",INDEX([1]Sizer!EL:EL,(ROW()-2)/3+7),"")</f>
        <v>0</v>
      </c>
      <c r="I743" s="51">
        <f>IF($A743&lt;&gt;"",INDEX([1]Sizer!EM:EM,(ROW()-2)/3+7),"")</f>
        <v>-2</v>
      </c>
      <c r="J743" s="51">
        <f>IF($A743&lt;&gt;"",INDEX([1]Sizer!EN:EN,(ROW()-2)/3+7),"")</f>
        <v>0.5</v>
      </c>
      <c r="K743" s="51">
        <f>IF($A743&lt;&gt;"",INDEX([1]Sizer!EO:EO,(ROW()-2)/3+7),"")</f>
        <v>1</v>
      </c>
      <c r="L743" s="51">
        <f>IF($A743&lt;&gt;"",INDEX([1]Sizer!EP:EP,(ROW()-2)/3+7),"")</f>
        <v>-0.5</v>
      </c>
      <c r="M743" s="51">
        <f>IF($A743&lt;&gt;"",INDEX([1]Sizer!EQ:EQ,(ROW()-2)/3+7),"")</f>
        <v>-0.5</v>
      </c>
      <c r="N743" s="51">
        <f>IF($A743&lt;&gt;"",INDEX([1]Sizer!ER:ER,(ROW()-2)/3+7),"")</f>
        <v>-0.5</v>
      </c>
      <c r="O743" s="51">
        <f>IF($A743&lt;&gt;"",INDEX([1]Sizer!ES:ES,(ROW()-2)/3+7),"")</f>
        <v>0</v>
      </c>
      <c r="P743" s="51">
        <f>IF($A743&lt;&gt;"",INDEX([1]Sizer!ET:ET,(ROW()-2)/3+7),"")</f>
        <v>0</v>
      </c>
      <c r="Q743" s="51">
        <f>IF($A743&lt;&gt;"",INDEX([1]Sizer!EU:EU,(ROW()-2)/3+7),"")</f>
        <v>-0.5</v>
      </c>
      <c r="R743" s="51">
        <f>IF($A743&lt;&gt;"",INDEX([1]Sizer!EV:EV,(ROW()-2)/3+7),"")</f>
        <v>3</v>
      </c>
      <c r="S743" s="51">
        <f>IF($A743&lt;&gt;"",INDEX([1]Sizer!EW:EW,(ROW()-2)/3+7),"")</f>
        <v>0</v>
      </c>
      <c r="T743" s="51">
        <f>IF($A743&lt;&gt;"",INDEX([1]Sizer!EX:EX,(ROW()-2)/3+7),"")</f>
        <v>0</v>
      </c>
      <c r="U743" s="51">
        <f>IF($A743&lt;&gt;"",INDEX([1]Sizer!EY:EY,(ROW()-2)/3+7),"")</f>
        <v>2</v>
      </c>
      <c r="V743" s="51">
        <f>IF($A743&lt;&gt;"",INDEX([1]Sizer!EZ:EZ,(ROW()-2)/3+7),"")</f>
        <v>0.5</v>
      </c>
      <c r="W743" s="51">
        <f>IF($A743&lt;&gt;"",INDEX([1]Sizer!FA:FA,(ROW()-2)/3+7),"")</f>
        <v>0</v>
      </c>
      <c r="X743" s="51">
        <f>IF($A743&lt;&gt;"",INDEX([1]Sizer!FB:FB,(ROW()-2)/3+7),"")</f>
        <v>0</v>
      </c>
      <c r="Y743" s="51">
        <f>IF($A743&lt;&gt;"",INDEX([1]Sizer!FC:FC,(ROW()-2)/3+7),"")</f>
        <v>0</v>
      </c>
      <c r="Z743" s="51">
        <f>IF($A743&lt;&gt;"",INDEX([1]Sizer!FD:FD,(ROW()-2)/3+7),"")</f>
        <v>0</v>
      </c>
      <c r="AA743" s="52">
        <f>IF($A743&lt;&gt;"",INDEX([1]Sizer!$AB:$AB,(ROW()-2)/3+7)*'[1]Dashboard (Model)'!$U$2,"")</f>
        <v>0.05</v>
      </c>
    </row>
    <row r="744" spans="1:27" x14ac:dyDescent="0.2">
      <c r="A744" s="59"/>
      <c r="B744" s="53">
        <f>IF($A743&lt;&gt;"",INDEX([1]Sizer!B:B,(ROW()-3)/3+7),"")</f>
        <v>0</v>
      </c>
      <c r="C744" s="53">
        <f>IF($A743&lt;&gt;"",INDEX([1]Sizer!C:C,(ROW()-3)/3+7),"")</f>
        <v>2.9980602983465131E-2</v>
      </c>
      <c r="D744" s="53">
        <f>IF($A743&lt;&gt;"",INDEX([1]Sizer!D:D,(ROW()-3)/3+7),"")</f>
        <v>0</v>
      </c>
      <c r="E744" s="53">
        <f>IF($A743&lt;&gt;"",INDEX([1]Sizer!E:E,(ROW()-3)/3+7),"")</f>
        <v>8.9353372562796414E-3</v>
      </c>
      <c r="F744" s="53">
        <f>IF($A743&lt;&gt;"",INDEX([1]Sizer!F:F,(ROW()-3)/3+7),"")</f>
        <v>2.6211828252671276E-2</v>
      </c>
      <c r="G744" s="53">
        <f>IF($A743&lt;&gt;"",INDEX([1]Sizer!G:G,(ROW()-3)/3+7),"")</f>
        <v>-2.0025459183673468E-2</v>
      </c>
      <c r="H744" s="53">
        <f>IF($A743&lt;&gt;"",INDEX([1]Sizer!H:H,(ROW()-3)/3+7),"")</f>
        <v>0</v>
      </c>
      <c r="I744" s="53">
        <f>IF($A743&lt;&gt;"",INDEX([1]Sizer!I:I,(ROW()-3)/3+7),"")</f>
        <v>-0.05</v>
      </c>
      <c r="J744" s="53">
        <f>IF($A743&lt;&gt;"",INDEX([1]Sizer!J:J,(ROW()-3)/3+7),"")</f>
        <v>7.0567254495159069E-3</v>
      </c>
      <c r="K744" s="53">
        <f>IF($A743&lt;&gt;"",INDEX([1]Sizer!K:K,(ROW()-3)/3+7),"")</f>
        <v>0.05</v>
      </c>
      <c r="L744" s="53">
        <f>IF($A743&lt;&gt;"",INDEX([1]Sizer!L:L,(ROW()-3)/3+7),"")</f>
        <v>-3.0955328644596197E-2</v>
      </c>
      <c r="M744" s="53">
        <f>IF($A743&lt;&gt;"",INDEX([1]Sizer!M:M,(ROW()-3)/3+7),"")</f>
        <v>-2.1496401417525776E-2</v>
      </c>
      <c r="N744" s="53">
        <f>IF($A743&lt;&gt;"",INDEX([1]Sizer!N:N,(ROW()-3)/3+7),"")</f>
        <v>-2.8408050919618528E-2</v>
      </c>
      <c r="O744" s="53">
        <f>IF($A743&lt;&gt;"",INDEX([1]Sizer!O:O,(ROW()-3)/3+7),"")</f>
        <v>0</v>
      </c>
      <c r="P744" s="53">
        <f>IF($A743&lt;&gt;"",INDEX([1]Sizer!P:P,(ROW()-3)/3+7),"")</f>
        <v>0</v>
      </c>
      <c r="Q744" s="53">
        <f>IF($A743&lt;&gt;"",INDEX([1]Sizer!Q:Q,(ROW()-3)/3+7),"")</f>
        <v>-1.2899381602679718E-2</v>
      </c>
      <c r="R744" s="53">
        <f>IF($A743&lt;&gt;"",INDEX([1]Sizer!R:R,(ROW()-3)/3+7),"")</f>
        <v>2.2359715670024226E-2</v>
      </c>
      <c r="S744" s="53">
        <f>IF($A743&lt;&gt;"",INDEX([1]Sizer!S:S,(ROW()-3)/3+7),"")</f>
        <v>0</v>
      </c>
      <c r="T744" s="53">
        <f>IF($A743&lt;&gt;"",INDEX([1]Sizer!T:T,(ROW()-3)/3+7),"")</f>
        <v>0</v>
      </c>
      <c r="U744" s="53">
        <f>IF($A743&lt;&gt;"",INDEX([1]Sizer!U:U,(ROW()-3)/3+7),"")</f>
        <v>0.05</v>
      </c>
      <c r="V744" s="53">
        <f>IF($A743&lt;&gt;"",INDEX([1]Sizer!V:V,(ROW()-3)/3+7),"")</f>
        <v>2.1235878780934921E-2</v>
      </c>
      <c r="W744" s="53">
        <f>IF($A743&lt;&gt;"",INDEX([1]Sizer!W:W,(ROW()-3)/3+7),"")</f>
        <v>0</v>
      </c>
      <c r="X744" s="53">
        <f>IF($A743&lt;&gt;"",INDEX([1]Sizer!X:X,(ROW()-3)/3+7),"")</f>
        <v>0</v>
      </c>
      <c r="Y744" s="53">
        <f>IF($A743&lt;&gt;"",INDEX([1]Sizer!Y:Y,(ROW()-3)/3+7),"")</f>
        <v>0</v>
      </c>
      <c r="Z744" s="53">
        <f>IF($A743&lt;&gt;"",INDEX([1]Sizer!Z:Z,(ROW()-3)/3+7),"")</f>
        <v>0</v>
      </c>
      <c r="AA744" s="53">
        <f>IF($A743&lt;&gt;"",SUM($B744:$Z744),"")</f>
        <v>5.1995466624797419E-2</v>
      </c>
    </row>
    <row r="745" spans="1:27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</row>
    <row r="746" spans="1:27" x14ac:dyDescent="0.2">
      <c r="A746" s="59">
        <f>IF(INDEX([1]Sizer!$A:$A,(ROW()-2)/3+7)&lt;&gt;"",INDEX([1]Sizer!$A:$A,(ROW()-2)/3+7),"")</f>
        <v>45602</v>
      </c>
      <c r="B746" s="51">
        <f>IF($A746&lt;&gt;"",INDEX([1]Sizer!EF:EF,(ROW()-2)/3+7),"")</f>
        <v>0</v>
      </c>
      <c r="C746" s="51">
        <f>IF($A746&lt;&gt;"",INDEX([1]Sizer!EG:EG,(ROW()-2)/3+7),"")</f>
        <v>1</v>
      </c>
      <c r="D746" s="51">
        <f>IF($A746&lt;&gt;"",INDEX([1]Sizer!EH:EH,(ROW()-2)/3+7),"")</f>
        <v>0</v>
      </c>
      <c r="E746" s="51">
        <f>IF($A746&lt;&gt;"",INDEX([1]Sizer!EI:EI,(ROW()-2)/3+7),"")</f>
        <v>0.5</v>
      </c>
      <c r="F746" s="51">
        <f>IF($A746&lt;&gt;"",INDEX([1]Sizer!EJ:EJ,(ROW()-2)/3+7),"")</f>
        <v>0.5</v>
      </c>
      <c r="G746" s="51">
        <f>IF($A746&lt;&gt;"",INDEX([1]Sizer!EK:EK,(ROW()-2)/3+7),"")</f>
        <v>-0.5</v>
      </c>
      <c r="H746" s="51">
        <f>IF($A746&lt;&gt;"",INDEX([1]Sizer!EL:EL,(ROW()-2)/3+7),"")</f>
        <v>0</v>
      </c>
      <c r="I746" s="51">
        <f>IF($A746&lt;&gt;"",INDEX([1]Sizer!EM:EM,(ROW()-2)/3+7),"")</f>
        <v>-2</v>
      </c>
      <c r="J746" s="51">
        <f>IF($A746&lt;&gt;"",INDEX([1]Sizer!EN:EN,(ROW()-2)/3+7),"")</f>
        <v>0.5</v>
      </c>
      <c r="K746" s="51">
        <f>IF($A746&lt;&gt;"",INDEX([1]Sizer!EO:EO,(ROW()-2)/3+7),"")</f>
        <v>1</v>
      </c>
      <c r="L746" s="51">
        <f>IF($A746&lt;&gt;"",INDEX([1]Sizer!EP:EP,(ROW()-2)/3+7),"")</f>
        <v>-0.5</v>
      </c>
      <c r="M746" s="51">
        <f>IF($A746&lt;&gt;"",INDEX([1]Sizer!EQ:EQ,(ROW()-2)/3+7),"")</f>
        <v>-0.5</v>
      </c>
      <c r="N746" s="51">
        <f>IF($A746&lt;&gt;"",INDEX([1]Sizer!ER:ER,(ROW()-2)/3+7),"")</f>
        <v>-0.5</v>
      </c>
      <c r="O746" s="51">
        <f>IF($A746&lt;&gt;"",INDEX([1]Sizer!ES:ES,(ROW()-2)/3+7),"")</f>
        <v>0</v>
      </c>
      <c r="P746" s="51">
        <f>IF($A746&lt;&gt;"",INDEX([1]Sizer!ET:ET,(ROW()-2)/3+7),"")</f>
        <v>0</v>
      </c>
      <c r="Q746" s="51">
        <f>IF($A746&lt;&gt;"",INDEX([1]Sizer!EU:EU,(ROW()-2)/3+7),"")</f>
        <v>-0.5</v>
      </c>
      <c r="R746" s="51">
        <f>IF($A746&lt;&gt;"",INDEX([1]Sizer!EV:EV,(ROW()-2)/3+7),"")</f>
        <v>3</v>
      </c>
      <c r="S746" s="51">
        <f>IF($A746&lt;&gt;"",INDEX([1]Sizer!EW:EW,(ROW()-2)/3+7),"")</f>
        <v>0</v>
      </c>
      <c r="T746" s="51">
        <f>IF($A746&lt;&gt;"",INDEX([1]Sizer!EX:EX,(ROW()-2)/3+7),"")</f>
        <v>0</v>
      </c>
      <c r="U746" s="51">
        <f>IF($A746&lt;&gt;"",INDEX([1]Sizer!EY:EY,(ROW()-2)/3+7),"")</f>
        <v>2</v>
      </c>
      <c r="V746" s="51">
        <f>IF($A746&lt;&gt;"",INDEX([1]Sizer!EZ:EZ,(ROW()-2)/3+7),"")</f>
        <v>0.5</v>
      </c>
      <c r="W746" s="51">
        <f>IF($A746&lt;&gt;"",INDEX([1]Sizer!FA:FA,(ROW()-2)/3+7),"")</f>
        <v>0</v>
      </c>
      <c r="X746" s="51">
        <f>IF($A746&lt;&gt;"",INDEX([1]Sizer!FB:FB,(ROW()-2)/3+7),"")</f>
        <v>0</v>
      </c>
      <c r="Y746" s="51">
        <f>IF($A746&lt;&gt;"",INDEX([1]Sizer!FC:FC,(ROW()-2)/3+7),"")</f>
        <v>0</v>
      </c>
      <c r="Z746" s="51">
        <f>IF($A746&lt;&gt;"",INDEX([1]Sizer!FD:FD,(ROW()-2)/3+7),"")</f>
        <v>0</v>
      </c>
      <c r="AA746" s="52">
        <f>IF($A746&lt;&gt;"",INDEX([1]Sizer!$AB:$AB,(ROW()-2)/3+7)*'[1]Dashboard (Model)'!$U$2,"")</f>
        <v>0.05</v>
      </c>
    </row>
    <row r="747" spans="1:27" x14ac:dyDescent="0.2">
      <c r="A747" s="59"/>
      <c r="B747" s="53">
        <f>IF($A746&lt;&gt;"",INDEX([1]Sizer!B:B,(ROW()-3)/3+7),"")</f>
        <v>0</v>
      </c>
      <c r="C747" s="53">
        <f>IF($A746&lt;&gt;"",INDEX([1]Sizer!C:C,(ROW()-3)/3+7),"")</f>
        <v>2.9980602983465131E-2</v>
      </c>
      <c r="D747" s="53">
        <f>IF($A746&lt;&gt;"",INDEX([1]Sizer!D:D,(ROW()-3)/3+7),"")</f>
        <v>0</v>
      </c>
      <c r="E747" s="53">
        <f>IF($A746&lt;&gt;"",INDEX([1]Sizer!E:E,(ROW()-3)/3+7),"")</f>
        <v>8.9353372562796414E-3</v>
      </c>
      <c r="F747" s="53">
        <f>IF($A746&lt;&gt;"",INDEX([1]Sizer!F:F,(ROW()-3)/3+7),"")</f>
        <v>2.6211828252671276E-2</v>
      </c>
      <c r="G747" s="53">
        <f>IF($A746&lt;&gt;"",INDEX([1]Sizer!G:G,(ROW()-3)/3+7),"")</f>
        <v>-2.0025459183673468E-2</v>
      </c>
      <c r="H747" s="53">
        <f>IF($A746&lt;&gt;"",INDEX([1]Sizer!H:H,(ROW()-3)/3+7),"")</f>
        <v>0</v>
      </c>
      <c r="I747" s="53">
        <f>IF($A746&lt;&gt;"",INDEX([1]Sizer!I:I,(ROW()-3)/3+7),"")</f>
        <v>-0.05</v>
      </c>
      <c r="J747" s="53">
        <f>IF($A746&lt;&gt;"",INDEX([1]Sizer!J:J,(ROW()-3)/3+7),"")</f>
        <v>7.0567254495159069E-3</v>
      </c>
      <c r="K747" s="53">
        <f>IF($A746&lt;&gt;"",INDEX([1]Sizer!K:K,(ROW()-3)/3+7),"")</f>
        <v>0.05</v>
      </c>
      <c r="L747" s="53">
        <f>IF($A746&lt;&gt;"",INDEX([1]Sizer!L:L,(ROW()-3)/3+7),"")</f>
        <v>-3.0955328644596197E-2</v>
      </c>
      <c r="M747" s="53">
        <f>IF($A746&lt;&gt;"",INDEX([1]Sizer!M:M,(ROW()-3)/3+7),"")</f>
        <v>-2.1496401417525776E-2</v>
      </c>
      <c r="N747" s="53">
        <f>IF($A746&lt;&gt;"",INDEX([1]Sizer!N:N,(ROW()-3)/3+7),"")</f>
        <v>-2.8408050919618528E-2</v>
      </c>
      <c r="O747" s="53">
        <f>IF($A746&lt;&gt;"",INDEX([1]Sizer!O:O,(ROW()-3)/3+7),"")</f>
        <v>0</v>
      </c>
      <c r="P747" s="53">
        <f>IF($A746&lt;&gt;"",INDEX([1]Sizer!P:P,(ROW()-3)/3+7),"")</f>
        <v>0</v>
      </c>
      <c r="Q747" s="53">
        <f>IF($A746&lt;&gt;"",INDEX([1]Sizer!Q:Q,(ROW()-3)/3+7),"")</f>
        <v>-1.2899381602679718E-2</v>
      </c>
      <c r="R747" s="53">
        <f>IF($A746&lt;&gt;"",INDEX([1]Sizer!R:R,(ROW()-3)/3+7),"")</f>
        <v>2.2359715670024226E-2</v>
      </c>
      <c r="S747" s="53">
        <f>IF($A746&lt;&gt;"",INDEX([1]Sizer!S:S,(ROW()-3)/3+7),"")</f>
        <v>0</v>
      </c>
      <c r="T747" s="53">
        <f>IF($A746&lt;&gt;"",INDEX([1]Sizer!T:T,(ROW()-3)/3+7),"")</f>
        <v>0</v>
      </c>
      <c r="U747" s="53">
        <f>IF($A746&lt;&gt;"",INDEX([1]Sizer!U:U,(ROW()-3)/3+7),"")</f>
        <v>0.05</v>
      </c>
      <c r="V747" s="53">
        <f>IF($A746&lt;&gt;"",INDEX([1]Sizer!V:V,(ROW()-3)/3+7),"")</f>
        <v>2.1235878780934921E-2</v>
      </c>
      <c r="W747" s="53">
        <f>IF($A746&lt;&gt;"",INDEX([1]Sizer!W:W,(ROW()-3)/3+7),"")</f>
        <v>0</v>
      </c>
      <c r="X747" s="53">
        <f>IF($A746&lt;&gt;"",INDEX([1]Sizer!X:X,(ROW()-3)/3+7),"")</f>
        <v>0</v>
      </c>
      <c r="Y747" s="53">
        <f>IF($A746&lt;&gt;"",INDEX([1]Sizer!Y:Y,(ROW()-3)/3+7),"")</f>
        <v>0</v>
      </c>
      <c r="Z747" s="53">
        <f>IF($A746&lt;&gt;"",INDEX([1]Sizer!Z:Z,(ROW()-3)/3+7),"")</f>
        <v>0</v>
      </c>
      <c r="AA747" s="53">
        <f>IF($A746&lt;&gt;"",SUM($B747:$Z747),"")</f>
        <v>5.1995466624797419E-2</v>
      </c>
    </row>
    <row r="748" spans="1:27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</row>
    <row r="749" spans="1:27" x14ac:dyDescent="0.2">
      <c r="A749" s="59">
        <f>IF(INDEX([1]Sizer!$A:$A,(ROW()-2)/3+7)&lt;&gt;"",INDEX([1]Sizer!$A:$A,(ROW()-2)/3+7),"")</f>
        <v>45603</v>
      </c>
      <c r="B749" s="51">
        <f>IF($A749&lt;&gt;"",INDEX([1]Sizer!EF:EF,(ROW()-2)/3+7),"")</f>
        <v>0</v>
      </c>
      <c r="C749" s="51">
        <f>IF($A749&lt;&gt;"",INDEX([1]Sizer!EG:EG,(ROW()-2)/3+7),"")</f>
        <v>1</v>
      </c>
      <c r="D749" s="51">
        <f>IF($A749&lt;&gt;"",INDEX([1]Sizer!EH:EH,(ROW()-2)/3+7),"")</f>
        <v>0</v>
      </c>
      <c r="E749" s="51">
        <f>IF($A749&lt;&gt;"",INDEX([1]Sizer!EI:EI,(ROW()-2)/3+7),"")</f>
        <v>0.5</v>
      </c>
      <c r="F749" s="51">
        <f>IF($A749&lt;&gt;"",INDEX([1]Sizer!EJ:EJ,(ROW()-2)/3+7),"")</f>
        <v>0.5</v>
      </c>
      <c r="G749" s="51">
        <f>IF($A749&lt;&gt;"",INDEX([1]Sizer!EK:EK,(ROW()-2)/3+7),"")</f>
        <v>-0.5</v>
      </c>
      <c r="H749" s="51">
        <f>IF($A749&lt;&gt;"",INDEX([1]Sizer!EL:EL,(ROW()-2)/3+7),"")</f>
        <v>0</v>
      </c>
      <c r="I749" s="51">
        <f>IF($A749&lt;&gt;"",INDEX([1]Sizer!EM:EM,(ROW()-2)/3+7),"")</f>
        <v>-2</v>
      </c>
      <c r="J749" s="51">
        <f>IF($A749&lt;&gt;"",INDEX([1]Sizer!EN:EN,(ROW()-2)/3+7),"")</f>
        <v>0.5</v>
      </c>
      <c r="K749" s="51">
        <f>IF($A749&lt;&gt;"",INDEX([1]Sizer!EO:EO,(ROW()-2)/3+7),"")</f>
        <v>1</v>
      </c>
      <c r="L749" s="51">
        <f>IF($A749&lt;&gt;"",INDEX([1]Sizer!EP:EP,(ROW()-2)/3+7),"")</f>
        <v>-0.5</v>
      </c>
      <c r="M749" s="51">
        <f>IF($A749&lt;&gt;"",INDEX([1]Sizer!EQ:EQ,(ROW()-2)/3+7),"")</f>
        <v>-0.5</v>
      </c>
      <c r="N749" s="51">
        <f>IF($A749&lt;&gt;"",INDEX([1]Sizer!ER:ER,(ROW()-2)/3+7),"")</f>
        <v>-0.5</v>
      </c>
      <c r="O749" s="51">
        <f>IF($A749&lt;&gt;"",INDEX([1]Sizer!ES:ES,(ROW()-2)/3+7),"")</f>
        <v>0</v>
      </c>
      <c r="P749" s="51">
        <f>IF($A749&lt;&gt;"",INDEX([1]Sizer!ET:ET,(ROW()-2)/3+7),"")</f>
        <v>0</v>
      </c>
      <c r="Q749" s="51">
        <f>IF($A749&lt;&gt;"",INDEX([1]Sizer!EU:EU,(ROW()-2)/3+7),"")</f>
        <v>-0.5</v>
      </c>
      <c r="R749" s="51">
        <f>IF($A749&lt;&gt;"",INDEX([1]Sizer!EV:EV,(ROW()-2)/3+7),"")</f>
        <v>3</v>
      </c>
      <c r="S749" s="51">
        <f>IF($A749&lt;&gt;"",INDEX([1]Sizer!EW:EW,(ROW()-2)/3+7),"")</f>
        <v>0</v>
      </c>
      <c r="T749" s="51">
        <f>IF($A749&lt;&gt;"",INDEX([1]Sizer!EX:EX,(ROW()-2)/3+7),"")</f>
        <v>0</v>
      </c>
      <c r="U749" s="51">
        <f>IF($A749&lt;&gt;"",INDEX([1]Sizer!EY:EY,(ROW()-2)/3+7),"")</f>
        <v>2</v>
      </c>
      <c r="V749" s="51">
        <f>IF($A749&lt;&gt;"",INDEX([1]Sizer!EZ:EZ,(ROW()-2)/3+7),"")</f>
        <v>0.5</v>
      </c>
      <c r="W749" s="51">
        <f>IF($A749&lt;&gt;"",INDEX([1]Sizer!FA:FA,(ROW()-2)/3+7),"")</f>
        <v>0</v>
      </c>
      <c r="X749" s="51">
        <f>IF($A749&lt;&gt;"",INDEX([1]Sizer!FB:FB,(ROW()-2)/3+7),"")</f>
        <v>0</v>
      </c>
      <c r="Y749" s="51">
        <f>IF($A749&lt;&gt;"",INDEX([1]Sizer!FC:FC,(ROW()-2)/3+7),"")</f>
        <v>0</v>
      </c>
      <c r="Z749" s="51">
        <f>IF($A749&lt;&gt;"",INDEX([1]Sizer!FD:FD,(ROW()-2)/3+7),"")</f>
        <v>0</v>
      </c>
      <c r="AA749" s="52">
        <f>IF($A749&lt;&gt;"",INDEX([1]Sizer!$AB:$AB,(ROW()-2)/3+7)*'[1]Dashboard (Model)'!$U$2,"")</f>
        <v>0.05</v>
      </c>
    </row>
    <row r="750" spans="1:27" x14ac:dyDescent="0.2">
      <c r="A750" s="59"/>
      <c r="B750" s="53">
        <f>IF($A749&lt;&gt;"",INDEX([1]Sizer!B:B,(ROW()-3)/3+7),"")</f>
        <v>0</v>
      </c>
      <c r="C750" s="53">
        <f>IF($A749&lt;&gt;"",INDEX([1]Sizer!C:C,(ROW()-3)/3+7),"")</f>
        <v>2.9980602983465131E-2</v>
      </c>
      <c r="D750" s="53">
        <f>IF($A749&lt;&gt;"",INDEX([1]Sizer!D:D,(ROW()-3)/3+7),"")</f>
        <v>0</v>
      </c>
      <c r="E750" s="53">
        <f>IF($A749&lt;&gt;"",INDEX([1]Sizer!E:E,(ROW()-3)/3+7),"")</f>
        <v>8.9353372562796414E-3</v>
      </c>
      <c r="F750" s="53">
        <f>IF($A749&lt;&gt;"",INDEX([1]Sizer!F:F,(ROW()-3)/3+7),"")</f>
        <v>2.6211828252671276E-2</v>
      </c>
      <c r="G750" s="53">
        <f>IF($A749&lt;&gt;"",INDEX([1]Sizer!G:G,(ROW()-3)/3+7),"")</f>
        <v>-2.0025459183673468E-2</v>
      </c>
      <c r="H750" s="53">
        <f>IF($A749&lt;&gt;"",INDEX([1]Sizer!H:H,(ROW()-3)/3+7),"")</f>
        <v>0</v>
      </c>
      <c r="I750" s="53">
        <f>IF($A749&lt;&gt;"",INDEX([1]Sizer!I:I,(ROW()-3)/3+7),"")</f>
        <v>-0.05</v>
      </c>
      <c r="J750" s="53">
        <f>IF($A749&lt;&gt;"",INDEX([1]Sizer!J:J,(ROW()-3)/3+7),"")</f>
        <v>7.0567254495159069E-3</v>
      </c>
      <c r="K750" s="53">
        <f>IF($A749&lt;&gt;"",INDEX([1]Sizer!K:K,(ROW()-3)/3+7),"")</f>
        <v>0.05</v>
      </c>
      <c r="L750" s="53">
        <f>IF($A749&lt;&gt;"",INDEX([1]Sizer!L:L,(ROW()-3)/3+7),"")</f>
        <v>-3.0955328644596197E-2</v>
      </c>
      <c r="M750" s="53">
        <f>IF($A749&lt;&gt;"",INDEX([1]Sizer!M:M,(ROW()-3)/3+7),"")</f>
        <v>-2.1496401417525776E-2</v>
      </c>
      <c r="N750" s="53">
        <f>IF($A749&lt;&gt;"",INDEX([1]Sizer!N:N,(ROW()-3)/3+7),"")</f>
        <v>-2.8408050919618528E-2</v>
      </c>
      <c r="O750" s="53">
        <f>IF($A749&lt;&gt;"",INDEX([1]Sizer!O:O,(ROW()-3)/3+7),"")</f>
        <v>0</v>
      </c>
      <c r="P750" s="53">
        <f>IF($A749&lt;&gt;"",INDEX([1]Sizer!P:P,(ROW()-3)/3+7),"")</f>
        <v>0</v>
      </c>
      <c r="Q750" s="53">
        <f>IF($A749&lt;&gt;"",INDEX([1]Sizer!Q:Q,(ROW()-3)/3+7),"")</f>
        <v>-1.2899381602679718E-2</v>
      </c>
      <c r="R750" s="53">
        <f>IF($A749&lt;&gt;"",INDEX([1]Sizer!R:R,(ROW()-3)/3+7),"")</f>
        <v>2.2359715670024226E-2</v>
      </c>
      <c r="S750" s="53">
        <f>IF($A749&lt;&gt;"",INDEX([1]Sizer!S:S,(ROW()-3)/3+7),"")</f>
        <v>0</v>
      </c>
      <c r="T750" s="53">
        <f>IF($A749&lt;&gt;"",INDEX([1]Sizer!T:T,(ROW()-3)/3+7),"")</f>
        <v>0</v>
      </c>
      <c r="U750" s="53">
        <f>IF($A749&lt;&gt;"",INDEX([1]Sizer!U:U,(ROW()-3)/3+7),"")</f>
        <v>0.05</v>
      </c>
      <c r="V750" s="53">
        <f>IF($A749&lt;&gt;"",INDEX([1]Sizer!V:V,(ROW()-3)/3+7),"")</f>
        <v>2.1235878780934921E-2</v>
      </c>
      <c r="W750" s="53">
        <f>IF($A749&lt;&gt;"",INDEX([1]Sizer!W:W,(ROW()-3)/3+7),"")</f>
        <v>0</v>
      </c>
      <c r="X750" s="53">
        <f>IF($A749&lt;&gt;"",INDEX([1]Sizer!X:X,(ROW()-3)/3+7),"")</f>
        <v>0</v>
      </c>
      <c r="Y750" s="53">
        <f>IF($A749&lt;&gt;"",INDEX([1]Sizer!Y:Y,(ROW()-3)/3+7),"")</f>
        <v>0</v>
      </c>
      <c r="Z750" s="53">
        <f>IF($A749&lt;&gt;"",INDEX([1]Sizer!Z:Z,(ROW()-3)/3+7),"")</f>
        <v>0</v>
      </c>
      <c r="AA750" s="53">
        <f>IF($A749&lt;&gt;"",SUM($B750:$Z750),"")</f>
        <v>5.1995466624797419E-2</v>
      </c>
    </row>
  </sheetData>
  <mergeCells count="250">
    <mergeCell ref="A50:A51"/>
    <mergeCell ref="A53:A54"/>
    <mergeCell ref="A56:A57"/>
    <mergeCell ref="A59:A60"/>
    <mergeCell ref="A62:A63"/>
    <mergeCell ref="A47:A48"/>
    <mergeCell ref="A17:A18"/>
    <mergeCell ref="A2:A3"/>
    <mergeCell ref="A5:A6"/>
    <mergeCell ref="A8:A9"/>
    <mergeCell ref="A11:A12"/>
    <mergeCell ref="A14:A15"/>
    <mergeCell ref="A38:A39"/>
    <mergeCell ref="A41:A42"/>
    <mergeCell ref="A44:A45"/>
    <mergeCell ref="A20:A21"/>
    <mergeCell ref="A23:A24"/>
    <mergeCell ref="A26:A27"/>
    <mergeCell ref="A29:A30"/>
    <mergeCell ref="A32:A33"/>
    <mergeCell ref="A35:A36"/>
    <mergeCell ref="A80:A81"/>
    <mergeCell ref="A83:A84"/>
    <mergeCell ref="A86:A87"/>
    <mergeCell ref="A89:A90"/>
    <mergeCell ref="A92:A93"/>
    <mergeCell ref="A65:A66"/>
    <mergeCell ref="A68:A69"/>
    <mergeCell ref="A71:A72"/>
    <mergeCell ref="A74:A75"/>
    <mergeCell ref="A77:A78"/>
    <mergeCell ref="A110:A111"/>
    <mergeCell ref="A113:A114"/>
    <mergeCell ref="A116:A117"/>
    <mergeCell ref="A119:A120"/>
    <mergeCell ref="A122:A123"/>
    <mergeCell ref="A95:A96"/>
    <mergeCell ref="A98:A99"/>
    <mergeCell ref="A101:A102"/>
    <mergeCell ref="A104:A105"/>
    <mergeCell ref="A107:A108"/>
    <mergeCell ref="A140:A141"/>
    <mergeCell ref="A143:A144"/>
    <mergeCell ref="A146:A147"/>
    <mergeCell ref="A149:A150"/>
    <mergeCell ref="A152:A153"/>
    <mergeCell ref="A125:A126"/>
    <mergeCell ref="A128:A129"/>
    <mergeCell ref="A131:A132"/>
    <mergeCell ref="A134:A135"/>
    <mergeCell ref="A137:A138"/>
    <mergeCell ref="A170:A171"/>
    <mergeCell ref="A173:A174"/>
    <mergeCell ref="A176:A177"/>
    <mergeCell ref="A179:A180"/>
    <mergeCell ref="A182:A183"/>
    <mergeCell ref="A155:A156"/>
    <mergeCell ref="A158:A159"/>
    <mergeCell ref="A161:A162"/>
    <mergeCell ref="A164:A165"/>
    <mergeCell ref="A167:A168"/>
    <mergeCell ref="A200:A201"/>
    <mergeCell ref="A203:A204"/>
    <mergeCell ref="A206:A207"/>
    <mergeCell ref="A209:A210"/>
    <mergeCell ref="A212:A213"/>
    <mergeCell ref="A185:A186"/>
    <mergeCell ref="A188:A189"/>
    <mergeCell ref="A191:A192"/>
    <mergeCell ref="A194:A195"/>
    <mergeCell ref="A197:A198"/>
    <mergeCell ref="A230:A231"/>
    <mergeCell ref="A233:A234"/>
    <mergeCell ref="A236:A237"/>
    <mergeCell ref="A239:A240"/>
    <mergeCell ref="A242:A243"/>
    <mergeCell ref="A215:A216"/>
    <mergeCell ref="A218:A219"/>
    <mergeCell ref="A221:A222"/>
    <mergeCell ref="A224:A225"/>
    <mergeCell ref="A227:A228"/>
    <mergeCell ref="A260:A261"/>
    <mergeCell ref="A263:A264"/>
    <mergeCell ref="A266:A267"/>
    <mergeCell ref="A269:A270"/>
    <mergeCell ref="A272:A273"/>
    <mergeCell ref="A245:A246"/>
    <mergeCell ref="A248:A249"/>
    <mergeCell ref="A251:A252"/>
    <mergeCell ref="A254:A255"/>
    <mergeCell ref="A257:A258"/>
    <mergeCell ref="A290:A291"/>
    <mergeCell ref="A293:A294"/>
    <mergeCell ref="A296:A297"/>
    <mergeCell ref="A299:A300"/>
    <mergeCell ref="A302:A303"/>
    <mergeCell ref="A275:A276"/>
    <mergeCell ref="A278:A279"/>
    <mergeCell ref="A281:A282"/>
    <mergeCell ref="A284:A285"/>
    <mergeCell ref="A287:A288"/>
    <mergeCell ref="A320:A321"/>
    <mergeCell ref="A323:A324"/>
    <mergeCell ref="A326:A327"/>
    <mergeCell ref="A329:A330"/>
    <mergeCell ref="A332:A333"/>
    <mergeCell ref="A305:A306"/>
    <mergeCell ref="A308:A309"/>
    <mergeCell ref="A311:A312"/>
    <mergeCell ref="A314:A315"/>
    <mergeCell ref="A317:A318"/>
    <mergeCell ref="A350:A351"/>
    <mergeCell ref="A353:A354"/>
    <mergeCell ref="A356:A357"/>
    <mergeCell ref="A359:A360"/>
    <mergeCell ref="A362:A363"/>
    <mergeCell ref="A335:A336"/>
    <mergeCell ref="A338:A339"/>
    <mergeCell ref="A341:A342"/>
    <mergeCell ref="A344:A345"/>
    <mergeCell ref="A347:A348"/>
    <mergeCell ref="A380:A381"/>
    <mergeCell ref="A383:A384"/>
    <mergeCell ref="A386:A387"/>
    <mergeCell ref="A389:A390"/>
    <mergeCell ref="A392:A393"/>
    <mergeCell ref="A365:A366"/>
    <mergeCell ref="A368:A369"/>
    <mergeCell ref="A371:A372"/>
    <mergeCell ref="A374:A375"/>
    <mergeCell ref="A377:A378"/>
    <mergeCell ref="A410:A411"/>
    <mergeCell ref="A413:A414"/>
    <mergeCell ref="A416:A417"/>
    <mergeCell ref="A419:A420"/>
    <mergeCell ref="A422:A423"/>
    <mergeCell ref="A395:A396"/>
    <mergeCell ref="A398:A399"/>
    <mergeCell ref="A401:A402"/>
    <mergeCell ref="A404:A405"/>
    <mergeCell ref="A407:A408"/>
    <mergeCell ref="A440:A441"/>
    <mergeCell ref="A443:A444"/>
    <mergeCell ref="A446:A447"/>
    <mergeCell ref="A449:A450"/>
    <mergeCell ref="A452:A453"/>
    <mergeCell ref="A425:A426"/>
    <mergeCell ref="A428:A429"/>
    <mergeCell ref="A431:A432"/>
    <mergeCell ref="A434:A435"/>
    <mergeCell ref="A437:A438"/>
    <mergeCell ref="A470:A471"/>
    <mergeCell ref="A473:A474"/>
    <mergeCell ref="A476:A477"/>
    <mergeCell ref="A479:A480"/>
    <mergeCell ref="A482:A483"/>
    <mergeCell ref="A455:A456"/>
    <mergeCell ref="A458:A459"/>
    <mergeCell ref="A461:A462"/>
    <mergeCell ref="A464:A465"/>
    <mergeCell ref="A467:A468"/>
    <mergeCell ref="A500:A501"/>
    <mergeCell ref="A503:A504"/>
    <mergeCell ref="A506:A507"/>
    <mergeCell ref="A509:A510"/>
    <mergeCell ref="A512:A513"/>
    <mergeCell ref="A485:A486"/>
    <mergeCell ref="A488:A489"/>
    <mergeCell ref="A491:A492"/>
    <mergeCell ref="A494:A495"/>
    <mergeCell ref="A497:A498"/>
    <mergeCell ref="A530:A531"/>
    <mergeCell ref="A533:A534"/>
    <mergeCell ref="A536:A537"/>
    <mergeCell ref="A539:A540"/>
    <mergeCell ref="A542:A543"/>
    <mergeCell ref="A515:A516"/>
    <mergeCell ref="A518:A519"/>
    <mergeCell ref="A521:A522"/>
    <mergeCell ref="A524:A525"/>
    <mergeCell ref="A527:A528"/>
    <mergeCell ref="A560:A561"/>
    <mergeCell ref="A563:A564"/>
    <mergeCell ref="A566:A567"/>
    <mergeCell ref="A569:A570"/>
    <mergeCell ref="A572:A573"/>
    <mergeCell ref="A545:A546"/>
    <mergeCell ref="A548:A549"/>
    <mergeCell ref="A551:A552"/>
    <mergeCell ref="A554:A555"/>
    <mergeCell ref="A557:A558"/>
    <mergeCell ref="A590:A591"/>
    <mergeCell ref="A593:A594"/>
    <mergeCell ref="A596:A597"/>
    <mergeCell ref="A599:A600"/>
    <mergeCell ref="A602:A603"/>
    <mergeCell ref="A575:A576"/>
    <mergeCell ref="A578:A579"/>
    <mergeCell ref="A581:A582"/>
    <mergeCell ref="A584:A585"/>
    <mergeCell ref="A587:A588"/>
    <mergeCell ref="A620:A621"/>
    <mergeCell ref="A623:A624"/>
    <mergeCell ref="A626:A627"/>
    <mergeCell ref="A629:A630"/>
    <mergeCell ref="A632:A633"/>
    <mergeCell ref="A605:A606"/>
    <mergeCell ref="A608:A609"/>
    <mergeCell ref="A611:A612"/>
    <mergeCell ref="A614:A615"/>
    <mergeCell ref="A617:A618"/>
    <mergeCell ref="A650:A651"/>
    <mergeCell ref="A653:A654"/>
    <mergeCell ref="A656:A657"/>
    <mergeCell ref="A659:A660"/>
    <mergeCell ref="A662:A663"/>
    <mergeCell ref="A635:A636"/>
    <mergeCell ref="A638:A639"/>
    <mergeCell ref="A641:A642"/>
    <mergeCell ref="A644:A645"/>
    <mergeCell ref="A647:A648"/>
    <mergeCell ref="A680:A681"/>
    <mergeCell ref="A683:A684"/>
    <mergeCell ref="A686:A687"/>
    <mergeCell ref="A689:A690"/>
    <mergeCell ref="A692:A693"/>
    <mergeCell ref="A665:A666"/>
    <mergeCell ref="A668:A669"/>
    <mergeCell ref="A671:A672"/>
    <mergeCell ref="A674:A675"/>
    <mergeCell ref="A677:A678"/>
    <mergeCell ref="A710:A711"/>
    <mergeCell ref="A713:A714"/>
    <mergeCell ref="A716:A717"/>
    <mergeCell ref="A719:A720"/>
    <mergeCell ref="A722:A723"/>
    <mergeCell ref="A695:A696"/>
    <mergeCell ref="A698:A699"/>
    <mergeCell ref="A701:A702"/>
    <mergeCell ref="A704:A705"/>
    <mergeCell ref="A707:A708"/>
    <mergeCell ref="A740:A741"/>
    <mergeCell ref="A743:A744"/>
    <mergeCell ref="A746:A747"/>
    <mergeCell ref="A749:A750"/>
    <mergeCell ref="A725:A726"/>
    <mergeCell ref="A728:A729"/>
    <mergeCell ref="A731:A732"/>
    <mergeCell ref="A734:A735"/>
    <mergeCell ref="A737:A738"/>
  </mergeCells>
  <conditionalFormatting sqref="B50:Z50">
    <cfRule type="expression" dxfId="2351" priority="1176">
      <formula>$A50&lt;&gt;""</formula>
    </cfRule>
  </conditionalFormatting>
  <conditionalFormatting sqref="A50:A51">
    <cfRule type="expression" dxfId="2350" priority="1175">
      <formula>$A50&lt;&gt;""</formula>
    </cfRule>
  </conditionalFormatting>
  <conditionalFormatting sqref="B51:Z51">
    <cfRule type="expression" dxfId="2349" priority="1174">
      <formula>$A50&lt;&gt;""</formula>
    </cfRule>
  </conditionalFormatting>
  <conditionalFormatting sqref="AA50">
    <cfRule type="expression" dxfId="2348" priority="1173">
      <formula>$A50&lt;&gt;""</formula>
    </cfRule>
  </conditionalFormatting>
  <conditionalFormatting sqref="AA51">
    <cfRule type="expression" dxfId="2347" priority="1172">
      <formula>$A50&lt;&gt;""</formula>
    </cfRule>
  </conditionalFormatting>
  <conditionalFormatting sqref="B53:Z53">
    <cfRule type="expression" dxfId="2346" priority="1171">
      <formula>$A53&lt;&gt;""</formula>
    </cfRule>
  </conditionalFormatting>
  <conditionalFormatting sqref="A53:A54">
    <cfRule type="expression" dxfId="2345" priority="1170">
      <formula>$A53&lt;&gt;""</formula>
    </cfRule>
  </conditionalFormatting>
  <conditionalFormatting sqref="B54:Z54">
    <cfRule type="expression" dxfId="2344" priority="1169">
      <formula>$A53&lt;&gt;""</formula>
    </cfRule>
  </conditionalFormatting>
  <conditionalFormatting sqref="AA53">
    <cfRule type="expression" dxfId="2343" priority="1168">
      <formula>$A53&lt;&gt;""</formula>
    </cfRule>
  </conditionalFormatting>
  <conditionalFormatting sqref="AA54">
    <cfRule type="expression" dxfId="2342" priority="1167">
      <formula>$A53&lt;&gt;""</formula>
    </cfRule>
  </conditionalFormatting>
  <conditionalFormatting sqref="B56:Z56">
    <cfRule type="expression" dxfId="2341" priority="1166">
      <formula>$A56&lt;&gt;""</formula>
    </cfRule>
  </conditionalFormatting>
  <conditionalFormatting sqref="A56:A57">
    <cfRule type="expression" dxfId="2340" priority="1165">
      <formula>$A56&lt;&gt;""</formula>
    </cfRule>
  </conditionalFormatting>
  <conditionalFormatting sqref="B57:Z57">
    <cfRule type="expression" dxfId="2339" priority="1164">
      <formula>$A56&lt;&gt;""</formula>
    </cfRule>
  </conditionalFormatting>
  <conditionalFormatting sqref="AA56">
    <cfRule type="expression" dxfId="2338" priority="1163">
      <formula>$A56&lt;&gt;""</formula>
    </cfRule>
  </conditionalFormatting>
  <conditionalFormatting sqref="AA57">
    <cfRule type="expression" dxfId="2337" priority="1162">
      <formula>$A56&lt;&gt;""</formula>
    </cfRule>
  </conditionalFormatting>
  <conditionalFormatting sqref="B59:Z59">
    <cfRule type="expression" dxfId="2336" priority="1161">
      <formula>$A59&lt;&gt;""</formula>
    </cfRule>
  </conditionalFormatting>
  <conditionalFormatting sqref="A59:A60">
    <cfRule type="expression" dxfId="2335" priority="1160">
      <formula>$A59&lt;&gt;""</formula>
    </cfRule>
  </conditionalFormatting>
  <conditionalFormatting sqref="B60:Z60">
    <cfRule type="expression" dxfId="2334" priority="1159">
      <formula>$A59&lt;&gt;""</formula>
    </cfRule>
  </conditionalFormatting>
  <conditionalFormatting sqref="AA59">
    <cfRule type="expression" dxfId="2333" priority="1158">
      <formula>$A59&lt;&gt;""</formula>
    </cfRule>
  </conditionalFormatting>
  <conditionalFormatting sqref="AA60">
    <cfRule type="expression" dxfId="2332" priority="1157">
      <formula>$A59&lt;&gt;""</formula>
    </cfRule>
  </conditionalFormatting>
  <conditionalFormatting sqref="B62:Z62">
    <cfRule type="expression" dxfId="2331" priority="1156">
      <formula>$A62&lt;&gt;""</formula>
    </cfRule>
  </conditionalFormatting>
  <conditionalFormatting sqref="A62:A63">
    <cfRule type="expression" dxfId="2330" priority="1155">
      <formula>$A62&lt;&gt;""</formula>
    </cfRule>
  </conditionalFormatting>
  <conditionalFormatting sqref="B63:Z63">
    <cfRule type="expression" dxfId="2329" priority="1154">
      <formula>$A62&lt;&gt;""</formula>
    </cfRule>
  </conditionalFormatting>
  <conditionalFormatting sqref="AA62">
    <cfRule type="expression" dxfId="2328" priority="1153">
      <formula>$A62&lt;&gt;""</formula>
    </cfRule>
  </conditionalFormatting>
  <conditionalFormatting sqref="AA63">
    <cfRule type="expression" dxfId="2327" priority="1152">
      <formula>$A62&lt;&gt;""</formula>
    </cfRule>
  </conditionalFormatting>
  <conditionalFormatting sqref="B65:Z65">
    <cfRule type="expression" dxfId="2326" priority="1151">
      <formula>$A65&lt;&gt;""</formula>
    </cfRule>
  </conditionalFormatting>
  <conditionalFormatting sqref="A65:A66">
    <cfRule type="expression" dxfId="2325" priority="1150">
      <formula>$A65&lt;&gt;""</formula>
    </cfRule>
  </conditionalFormatting>
  <conditionalFormatting sqref="B66:Z66">
    <cfRule type="expression" dxfId="2324" priority="1149">
      <formula>$A65&lt;&gt;""</formula>
    </cfRule>
  </conditionalFormatting>
  <conditionalFormatting sqref="AA65">
    <cfRule type="expression" dxfId="2323" priority="1148">
      <formula>$A65&lt;&gt;""</formula>
    </cfRule>
  </conditionalFormatting>
  <conditionalFormatting sqref="AA66">
    <cfRule type="expression" dxfId="2322" priority="1147">
      <formula>$A65&lt;&gt;""</formula>
    </cfRule>
  </conditionalFormatting>
  <conditionalFormatting sqref="B68:Z68">
    <cfRule type="expression" dxfId="2321" priority="1146">
      <formula>$A68&lt;&gt;""</formula>
    </cfRule>
  </conditionalFormatting>
  <conditionalFormatting sqref="A68:A69">
    <cfRule type="expression" dxfId="2320" priority="1145">
      <formula>$A68&lt;&gt;""</formula>
    </cfRule>
  </conditionalFormatting>
  <conditionalFormatting sqref="B69:Z69">
    <cfRule type="expression" dxfId="2319" priority="1144">
      <formula>$A68&lt;&gt;""</formula>
    </cfRule>
  </conditionalFormatting>
  <conditionalFormatting sqref="AA68">
    <cfRule type="expression" dxfId="2318" priority="1143">
      <formula>$A68&lt;&gt;""</formula>
    </cfRule>
  </conditionalFormatting>
  <conditionalFormatting sqref="AA69">
    <cfRule type="expression" dxfId="2317" priority="1142">
      <formula>$A68&lt;&gt;""</formula>
    </cfRule>
  </conditionalFormatting>
  <conditionalFormatting sqref="B71:Z71">
    <cfRule type="expression" dxfId="2316" priority="1141">
      <formula>$A71&lt;&gt;""</formula>
    </cfRule>
  </conditionalFormatting>
  <conditionalFormatting sqref="A71:A72">
    <cfRule type="expression" dxfId="2315" priority="1140">
      <formula>$A71&lt;&gt;""</formula>
    </cfRule>
  </conditionalFormatting>
  <conditionalFormatting sqref="B72:Z72">
    <cfRule type="expression" dxfId="2314" priority="1139">
      <formula>$A71&lt;&gt;""</formula>
    </cfRule>
  </conditionalFormatting>
  <conditionalFormatting sqref="AA71">
    <cfRule type="expression" dxfId="2313" priority="1138">
      <formula>$A71&lt;&gt;""</formula>
    </cfRule>
  </conditionalFormatting>
  <conditionalFormatting sqref="AA72">
    <cfRule type="expression" dxfId="2312" priority="1137">
      <formula>$A71&lt;&gt;""</formula>
    </cfRule>
  </conditionalFormatting>
  <conditionalFormatting sqref="B74:Z74">
    <cfRule type="expression" dxfId="2311" priority="1136">
      <formula>$A74&lt;&gt;""</formula>
    </cfRule>
  </conditionalFormatting>
  <conditionalFormatting sqref="A74:A75">
    <cfRule type="expression" dxfId="2310" priority="1135">
      <formula>$A74&lt;&gt;""</formula>
    </cfRule>
  </conditionalFormatting>
  <conditionalFormatting sqref="B75:Z75">
    <cfRule type="expression" dxfId="2309" priority="1134">
      <formula>$A74&lt;&gt;""</formula>
    </cfRule>
  </conditionalFormatting>
  <conditionalFormatting sqref="AA74">
    <cfRule type="expression" dxfId="2308" priority="1133">
      <formula>$A74&lt;&gt;""</formula>
    </cfRule>
  </conditionalFormatting>
  <conditionalFormatting sqref="AA75">
    <cfRule type="expression" dxfId="2307" priority="1132">
      <formula>$A74&lt;&gt;""</formula>
    </cfRule>
  </conditionalFormatting>
  <conditionalFormatting sqref="B77:Z77">
    <cfRule type="expression" dxfId="2306" priority="1131">
      <formula>$A77&lt;&gt;""</formula>
    </cfRule>
  </conditionalFormatting>
  <conditionalFormatting sqref="A77:A78">
    <cfRule type="expression" dxfId="2305" priority="1130">
      <formula>$A77&lt;&gt;""</formula>
    </cfRule>
  </conditionalFormatting>
  <conditionalFormatting sqref="B78:Z78">
    <cfRule type="expression" dxfId="2304" priority="1129">
      <formula>$A77&lt;&gt;""</formula>
    </cfRule>
  </conditionalFormatting>
  <conditionalFormatting sqref="AA77">
    <cfRule type="expression" dxfId="2303" priority="1128">
      <formula>$A77&lt;&gt;""</formula>
    </cfRule>
  </conditionalFormatting>
  <conditionalFormatting sqref="AA78">
    <cfRule type="expression" dxfId="2302" priority="1127">
      <formula>$A77&lt;&gt;""</formula>
    </cfRule>
  </conditionalFormatting>
  <conditionalFormatting sqref="B80:Z80">
    <cfRule type="expression" dxfId="2301" priority="1126">
      <formula>$A80&lt;&gt;""</formula>
    </cfRule>
  </conditionalFormatting>
  <conditionalFormatting sqref="A80:A81">
    <cfRule type="expression" dxfId="2300" priority="1125">
      <formula>$A80&lt;&gt;""</formula>
    </cfRule>
  </conditionalFormatting>
  <conditionalFormatting sqref="B81:Z81">
    <cfRule type="expression" dxfId="2299" priority="1124">
      <formula>$A80&lt;&gt;""</formula>
    </cfRule>
  </conditionalFormatting>
  <conditionalFormatting sqref="AA80">
    <cfRule type="expression" dxfId="2298" priority="1123">
      <formula>$A80&lt;&gt;""</formula>
    </cfRule>
  </conditionalFormatting>
  <conditionalFormatting sqref="AA81">
    <cfRule type="expression" dxfId="2297" priority="1122">
      <formula>$A80&lt;&gt;""</formula>
    </cfRule>
  </conditionalFormatting>
  <conditionalFormatting sqref="B83:Z83">
    <cfRule type="expression" dxfId="2296" priority="1121">
      <formula>$A83&lt;&gt;""</formula>
    </cfRule>
  </conditionalFormatting>
  <conditionalFormatting sqref="A83:A84">
    <cfRule type="expression" dxfId="2295" priority="1120">
      <formula>$A83&lt;&gt;""</formula>
    </cfRule>
  </conditionalFormatting>
  <conditionalFormatting sqref="B84:Z84">
    <cfRule type="expression" dxfId="2294" priority="1119">
      <formula>$A83&lt;&gt;""</formula>
    </cfRule>
  </conditionalFormatting>
  <conditionalFormatting sqref="AA83">
    <cfRule type="expression" dxfId="2293" priority="1118">
      <formula>$A83&lt;&gt;""</formula>
    </cfRule>
  </conditionalFormatting>
  <conditionalFormatting sqref="AA84">
    <cfRule type="expression" dxfId="2292" priority="1117">
      <formula>$A83&lt;&gt;""</formula>
    </cfRule>
  </conditionalFormatting>
  <conditionalFormatting sqref="B86:Z86">
    <cfRule type="expression" dxfId="2291" priority="1116">
      <formula>$A86&lt;&gt;""</formula>
    </cfRule>
  </conditionalFormatting>
  <conditionalFormatting sqref="A86:A87">
    <cfRule type="expression" dxfId="2290" priority="1115">
      <formula>$A86&lt;&gt;""</formula>
    </cfRule>
  </conditionalFormatting>
  <conditionalFormatting sqref="B87:Z87">
    <cfRule type="expression" dxfId="2289" priority="1114">
      <formula>$A86&lt;&gt;""</formula>
    </cfRule>
  </conditionalFormatting>
  <conditionalFormatting sqref="AA86">
    <cfRule type="expression" dxfId="2288" priority="1113">
      <formula>$A86&lt;&gt;""</formula>
    </cfRule>
  </conditionalFormatting>
  <conditionalFormatting sqref="AA87">
    <cfRule type="expression" dxfId="2287" priority="1112">
      <formula>$A86&lt;&gt;""</formula>
    </cfRule>
  </conditionalFormatting>
  <conditionalFormatting sqref="B89:Z89">
    <cfRule type="expression" dxfId="2286" priority="1111">
      <formula>$A89&lt;&gt;""</formula>
    </cfRule>
  </conditionalFormatting>
  <conditionalFormatting sqref="A89:A90">
    <cfRule type="expression" dxfId="2285" priority="1110">
      <formula>$A89&lt;&gt;""</formula>
    </cfRule>
  </conditionalFormatting>
  <conditionalFormatting sqref="B90:Z90">
    <cfRule type="expression" dxfId="2284" priority="1109">
      <formula>$A89&lt;&gt;""</formula>
    </cfRule>
  </conditionalFormatting>
  <conditionalFormatting sqref="AA89">
    <cfRule type="expression" dxfId="2283" priority="1108">
      <formula>$A89&lt;&gt;""</formula>
    </cfRule>
  </conditionalFormatting>
  <conditionalFormatting sqref="AA90">
    <cfRule type="expression" dxfId="2282" priority="1107">
      <formula>$A89&lt;&gt;""</formula>
    </cfRule>
  </conditionalFormatting>
  <conditionalFormatting sqref="B92:Z92">
    <cfRule type="expression" dxfId="2281" priority="1106">
      <formula>$A92&lt;&gt;""</formula>
    </cfRule>
  </conditionalFormatting>
  <conditionalFormatting sqref="A92:A93">
    <cfRule type="expression" dxfId="2280" priority="1105">
      <formula>$A92&lt;&gt;""</formula>
    </cfRule>
  </conditionalFormatting>
  <conditionalFormatting sqref="B93:Z93">
    <cfRule type="expression" dxfId="2279" priority="1104">
      <formula>$A92&lt;&gt;""</formula>
    </cfRule>
  </conditionalFormatting>
  <conditionalFormatting sqref="AA92">
    <cfRule type="expression" dxfId="2278" priority="1103">
      <formula>$A92&lt;&gt;""</formula>
    </cfRule>
  </conditionalFormatting>
  <conditionalFormatting sqref="AA93">
    <cfRule type="expression" dxfId="2277" priority="1102">
      <formula>$A92&lt;&gt;""</formula>
    </cfRule>
  </conditionalFormatting>
  <conditionalFormatting sqref="B95:Z95">
    <cfRule type="expression" dxfId="2276" priority="1101">
      <formula>$A95&lt;&gt;""</formula>
    </cfRule>
  </conditionalFormatting>
  <conditionalFormatting sqref="A95:A96">
    <cfRule type="expression" dxfId="2275" priority="1100">
      <formula>$A95&lt;&gt;""</formula>
    </cfRule>
  </conditionalFormatting>
  <conditionalFormatting sqref="B96:Z96">
    <cfRule type="expression" dxfId="2274" priority="1099">
      <formula>$A95&lt;&gt;""</formula>
    </cfRule>
  </conditionalFormatting>
  <conditionalFormatting sqref="AA95">
    <cfRule type="expression" dxfId="2273" priority="1098">
      <formula>$A95&lt;&gt;""</formula>
    </cfRule>
  </conditionalFormatting>
  <conditionalFormatting sqref="AA96">
    <cfRule type="expression" dxfId="2272" priority="1097">
      <formula>$A95&lt;&gt;""</formula>
    </cfRule>
  </conditionalFormatting>
  <conditionalFormatting sqref="B98:Z98">
    <cfRule type="expression" dxfId="2271" priority="1096">
      <formula>$A98&lt;&gt;""</formula>
    </cfRule>
  </conditionalFormatting>
  <conditionalFormatting sqref="A98:A99">
    <cfRule type="expression" dxfId="2270" priority="1095">
      <formula>$A98&lt;&gt;""</formula>
    </cfRule>
  </conditionalFormatting>
  <conditionalFormatting sqref="B99:Z99">
    <cfRule type="expression" dxfId="2269" priority="1094">
      <formula>$A98&lt;&gt;""</formula>
    </cfRule>
  </conditionalFormatting>
  <conditionalFormatting sqref="AA98">
    <cfRule type="expression" dxfId="2268" priority="1093">
      <formula>$A98&lt;&gt;""</formula>
    </cfRule>
  </conditionalFormatting>
  <conditionalFormatting sqref="AA99">
    <cfRule type="expression" dxfId="2267" priority="1092">
      <formula>$A98&lt;&gt;""</formula>
    </cfRule>
  </conditionalFormatting>
  <conditionalFormatting sqref="B101:Z101">
    <cfRule type="expression" dxfId="2266" priority="1091">
      <formula>$A101&lt;&gt;""</formula>
    </cfRule>
  </conditionalFormatting>
  <conditionalFormatting sqref="A101:A102">
    <cfRule type="expression" dxfId="2265" priority="1090">
      <formula>$A101&lt;&gt;""</formula>
    </cfRule>
  </conditionalFormatting>
  <conditionalFormatting sqref="B102:Z102">
    <cfRule type="expression" dxfId="2264" priority="1089">
      <formula>$A101&lt;&gt;""</formula>
    </cfRule>
  </conditionalFormatting>
  <conditionalFormatting sqref="AA101">
    <cfRule type="expression" dxfId="2263" priority="1088">
      <formula>$A101&lt;&gt;""</formula>
    </cfRule>
  </conditionalFormatting>
  <conditionalFormatting sqref="AA102">
    <cfRule type="expression" dxfId="2262" priority="1087">
      <formula>$A101&lt;&gt;""</formula>
    </cfRule>
  </conditionalFormatting>
  <conditionalFormatting sqref="B104:Z104">
    <cfRule type="expression" dxfId="2261" priority="1086">
      <formula>$A104&lt;&gt;""</formula>
    </cfRule>
  </conditionalFormatting>
  <conditionalFormatting sqref="A104:A105">
    <cfRule type="expression" dxfId="2260" priority="1085">
      <formula>$A104&lt;&gt;""</formula>
    </cfRule>
  </conditionalFormatting>
  <conditionalFormatting sqref="B105:Z105">
    <cfRule type="expression" dxfId="2259" priority="1084">
      <formula>$A104&lt;&gt;""</formula>
    </cfRule>
  </conditionalFormatting>
  <conditionalFormatting sqref="AA104">
    <cfRule type="expression" dxfId="2258" priority="1083">
      <formula>$A104&lt;&gt;""</formula>
    </cfRule>
  </conditionalFormatting>
  <conditionalFormatting sqref="AA105">
    <cfRule type="expression" dxfId="2257" priority="1082">
      <formula>$A104&lt;&gt;""</formula>
    </cfRule>
  </conditionalFormatting>
  <conditionalFormatting sqref="B107:Z107">
    <cfRule type="expression" dxfId="2256" priority="1081">
      <formula>$A107&lt;&gt;""</formula>
    </cfRule>
  </conditionalFormatting>
  <conditionalFormatting sqref="A107:A108">
    <cfRule type="expression" dxfId="2255" priority="1080">
      <formula>$A107&lt;&gt;""</formula>
    </cfRule>
  </conditionalFormatting>
  <conditionalFormatting sqref="B108:Z108">
    <cfRule type="expression" dxfId="2254" priority="1079">
      <formula>$A107&lt;&gt;""</formula>
    </cfRule>
  </conditionalFormatting>
  <conditionalFormatting sqref="AA107">
    <cfRule type="expression" dxfId="2253" priority="1078">
      <formula>$A107&lt;&gt;""</formula>
    </cfRule>
  </conditionalFormatting>
  <conditionalFormatting sqref="AA108">
    <cfRule type="expression" dxfId="2252" priority="1077">
      <formula>$A107&lt;&gt;""</formula>
    </cfRule>
  </conditionalFormatting>
  <conditionalFormatting sqref="B110:Z110">
    <cfRule type="expression" dxfId="2251" priority="1076">
      <formula>$A110&lt;&gt;""</formula>
    </cfRule>
  </conditionalFormatting>
  <conditionalFormatting sqref="A110:A111">
    <cfRule type="expression" dxfId="2250" priority="1075">
      <formula>$A110&lt;&gt;""</formula>
    </cfRule>
  </conditionalFormatting>
  <conditionalFormatting sqref="B111:Z111">
    <cfRule type="expression" dxfId="2249" priority="1074">
      <formula>$A110&lt;&gt;""</formula>
    </cfRule>
  </conditionalFormatting>
  <conditionalFormatting sqref="AA110">
    <cfRule type="expression" dxfId="2248" priority="1073">
      <formula>$A110&lt;&gt;""</formula>
    </cfRule>
  </conditionalFormatting>
  <conditionalFormatting sqref="AA111">
    <cfRule type="expression" dxfId="2247" priority="1072">
      <formula>$A110&lt;&gt;""</formula>
    </cfRule>
  </conditionalFormatting>
  <conditionalFormatting sqref="B113:Z113">
    <cfRule type="expression" dxfId="2246" priority="1071">
      <formula>$A113&lt;&gt;""</formula>
    </cfRule>
  </conditionalFormatting>
  <conditionalFormatting sqref="A113:A114">
    <cfRule type="expression" dxfId="2245" priority="1070">
      <formula>$A113&lt;&gt;""</formula>
    </cfRule>
  </conditionalFormatting>
  <conditionalFormatting sqref="B114:Z114">
    <cfRule type="expression" dxfId="2244" priority="1069">
      <formula>$A113&lt;&gt;""</formula>
    </cfRule>
  </conditionalFormatting>
  <conditionalFormatting sqref="AA113">
    <cfRule type="expression" dxfId="2243" priority="1068">
      <formula>$A113&lt;&gt;""</formula>
    </cfRule>
  </conditionalFormatting>
  <conditionalFormatting sqref="AA114">
    <cfRule type="expression" dxfId="2242" priority="1067">
      <formula>$A113&lt;&gt;""</formula>
    </cfRule>
  </conditionalFormatting>
  <conditionalFormatting sqref="B116:Z116">
    <cfRule type="expression" dxfId="2241" priority="1066">
      <formula>$A116&lt;&gt;""</formula>
    </cfRule>
  </conditionalFormatting>
  <conditionalFormatting sqref="A116:A117">
    <cfRule type="expression" dxfId="2240" priority="1065">
      <formula>$A116&lt;&gt;""</formula>
    </cfRule>
  </conditionalFormatting>
  <conditionalFormatting sqref="B117:Z117">
    <cfRule type="expression" dxfId="2239" priority="1064">
      <formula>$A116&lt;&gt;""</formula>
    </cfRule>
  </conditionalFormatting>
  <conditionalFormatting sqref="AA116">
    <cfRule type="expression" dxfId="2238" priority="1063">
      <formula>$A116&lt;&gt;""</formula>
    </cfRule>
  </conditionalFormatting>
  <conditionalFormatting sqref="AA117">
    <cfRule type="expression" dxfId="2237" priority="1062">
      <formula>$A116&lt;&gt;""</formula>
    </cfRule>
  </conditionalFormatting>
  <conditionalFormatting sqref="B119:Z119">
    <cfRule type="expression" dxfId="2236" priority="1061">
      <formula>$A119&lt;&gt;""</formula>
    </cfRule>
  </conditionalFormatting>
  <conditionalFormatting sqref="A119:A120">
    <cfRule type="expression" dxfId="2235" priority="1060">
      <formula>$A119&lt;&gt;""</formula>
    </cfRule>
  </conditionalFormatting>
  <conditionalFormatting sqref="B120:Z120">
    <cfRule type="expression" dxfId="2234" priority="1059">
      <formula>$A119&lt;&gt;""</formula>
    </cfRule>
  </conditionalFormatting>
  <conditionalFormatting sqref="AA119">
    <cfRule type="expression" dxfId="2233" priority="1058">
      <formula>$A119&lt;&gt;""</formula>
    </cfRule>
  </conditionalFormatting>
  <conditionalFormatting sqref="AA120">
    <cfRule type="expression" dxfId="2232" priority="1057">
      <formula>$A119&lt;&gt;""</formula>
    </cfRule>
  </conditionalFormatting>
  <conditionalFormatting sqref="B122:Z122">
    <cfRule type="expression" dxfId="2231" priority="1056">
      <formula>$A122&lt;&gt;""</formula>
    </cfRule>
  </conditionalFormatting>
  <conditionalFormatting sqref="A122:A123">
    <cfRule type="expression" dxfId="2230" priority="1055">
      <formula>$A122&lt;&gt;""</formula>
    </cfRule>
  </conditionalFormatting>
  <conditionalFormatting sqref="B123:Z123">
    <cfRule type="expression" dxfId="2229" priority="1054">
      <formula>$A122&lt;&gt;""</formula>
    </cfRule>
  </conditionalFormatting>
  <conditionalFormatting sqref="AA122">
    <cfRule type="expression" dxfId="2228" priority="1053">
      <formula>$A122&lt;&gt;""</formula>
    </cfRule>
  </conditionalFormatting>
  <conditionalFormatting sqref="AA123">
    <cfRule type="expression" dxfId="2227" priority="1052">
      <formula>$A122&lt;&gt;""</formula>
    </cfRule>
  </conditionalFormatting>
  <conditionalFormatting sqref="B125:Z125">
    <cfRule type="expression" dxfId="2226" priority="1051">
      <formula>$A125&lt;&gt;""</formula>
    </cfRule>
  </conditionalFormatting>
  <conditionalFormatting sqref="A125:A126">
    <cfRule type="expression" dxfId="2225" priority="1050">
      <formula>$A125&lt;&gt;""</formula>
    </cfRule>
  </conditionalFormatting>
  <conditionalFormatting sqref="B126:Z126">
    <cfRule type="expression" dxfId="2224" priority="1049">
      <formula>$A125&lt;&gt;""</formula>
    </cfRule>
  </conditionalFormatting>
  <conditionalFormatting sqref="AA125">
    <cfRule type="expression" dxfId="2223" priority="1048">
      <formula>$A125&lt;&gt;""</formula>
    </cfRule>
  </conditionalFormatting>
  <conditionalFormatting sqref="AA126">
    <cfRule type="expression" dxfId="2222" priority="1047">
      <formula>$A125&lt;&gt;""</formula>
    </cfRule>
  </conditionalFormatting>
  <conditionalFormatting sqref="B128:Z128">
    <cfRule type="expression" dxfId="2221" priority="1046">
      <formula>$A128&lt;&gt;""</formula>
    </cfRule>
  </conditionalFormatting>
  <conditionalFormatting sqref="A128:A129">
    <cfRule type="expression" dxfId="2220" priority="1045">
      <formula>$A128&lt;&gt;""</formula>
    </cfRule>
  </conditionalFormatting>
  <conditionalFormatting sqref="B129:Z129">
    <cfRule type="expression" dxfId="2219" priority="1044">
      <formula>$A128&lt;&gt;""</formula>
    </cfRule>
  </conditionalFormatting>
  <conditionalFormatting sqref="AA128">
    <cfRule type="expression" dxfId="2218" priority="1043">
      <formula>$A128&lt;&gt;""</formula>
    </cfRule>
  </conditionalFormatting>
  <conditionalFormatting sqref="AA129">
    <cfRule type="expression" dxfId="2217" priority="1042">
      <formula>$A128&lt;&gt;""</formula>
    </cfRule>
  </conditionalFormatting>
  <conditionalFormatting sqref="B131:Z131">
    <cfRule type="expression" dxfId="2216" priority="1041">
      <formula>$A131&lt;&gt;""</formula>
    </cfRule>
  </conditionalFormatting>
  <conditionalFormatting sqref="A131:A132">
    <cfRule type="expression" dxfId="2215" priority="1040">
      <formula>$A131&lt;&gt;""</formula>
    </cfRule>
  </conditionalFormatting>
  <conditionalFormatting sqref="B132:Z132">
    <cfRule type="expression" dxfId="2214" priority="1039">
      <formula>$A131&lt;&gt;""</formula>
    </cfRule>
  </conditionalFormatting>
  <conditionalFormatting sqref="AA131">
    <cfRule type="expression" dxfId="2213" priority="1038">
      <formula>$A131&lt;&gt;""</formula>
    </cfRule>
  </conditionalFormatting>
  <conditionalFormatting sqref="AA132">
    <cfRule type="expression" dxfId="2212" priority="1037">
      <formula>$A131&lt;&gt;""</formula>
    </cfRule>
  </conditionalFormatting>
  <conditionalFormatting sqref="B134:Z134">
    <cfRule type="expression" dxfId="2211" priority="1036">
      <formula>$A134&lt;&gt;""</formula>
    </cfRule>
  </conditionalFormatting>
  <conditionalFormatting sqref="A134:A135">
    <cfRule type="expression" dxfId="2210" priority="1035">
      <formula>$A134&lt;&gt;""</formula>
    </cfRule>
  </conditionalFormatting>
  <conditionalFormatting sqref="B135:Z135">
    <cfRule type="expression" dxfId="2209" priority="1034">
      <formula>$A134&lt;&gt;""</formula>
    </cfRule>
  </conditionalFormatting>
  <conditionalFormatting sqref="AA134">
    <cfRule type="expression" dxfId="2208" priority="1033">
      <formula>$A134&lt;&gt;""</formula>
    </cfRule>
  </conditionalFormatting>
  <conditionalFormatting sqref="AA135">
    <cfRule type="expression" dxfId="2207" priority="1032">
      <formula>$A134&lt;&gt;""</formula>
    </cfRule>
  </conditionalFormatting>
  <conditionalFormatting sqref="B137:Z137">
    <cfRule type="expression" dxfId="2206" priority="1031">
      <formula>$A137&lt;&gt;""</formula>
    </cfRule>
  </conditionalFormatting>
  <conditionalFormatting sqref="A137:A138">
    <cfRule type="expression" dxfId="2205" priority="1030">
      <formula>$A137&lt;&gt;""</formula>
    </cfRule>
  </conditionalFormatting>
  <conditionalFormatting sqref="B138:Z138">
    <cfRule type="expression" dxfId="2204" priority="1029">
      <formula>$A137&lt;&gt;""</formula>
    </cfRule>
  </conditionalFormatting>
  <conditionalFormatting sqref="AA137">
    <cfRule type="expression" dxfId="2203" priority="1028">
      <formula>$A137&lt;&gt;""</formula>
    </cfRule>
  </conditionalFormatting>
  <conditionalFormatting sqref="AA138">
    <cfRule type="expression" dxfId="2202" priority="1027">
      <formula>$A137&lt;&gt;""</formula>
    </cfRule>
  </conditionalFormatting>
  <conditionalFormatting sqref="B140:Z140">
    <cfRule type="expression" dxfId="2201" priority="1026">
      <formula>$A140&lt;&gt;""</formula>
    </cfRule>
  </conditionalFormatting>
  <conditionalFormatting sqref="A140:A141">
    <cfRule type="expression" dxfId="2200" priority="1025">
      <formula>$A140&lt;&gt;""</formula>
    </cfRule>
  </conditionalFormatting>
  <conditionalFormatting sqref="B141:Z141">
    <cfRule type="expression" dxfId="2199" priority="1024">
      <formula>$A140&lt;&gt;""</formula>
    </cfRule>
  </conditionalFormatting>
  <conditionalFormatting sqref="AA140">
    <cfRule type="expression" dxfId="2198" priority="1023">
      <formula>$A140&lt;&gt;""</formula>
    </cfRule>
  </conditionalFormatting>
  <conditionalFormatting sqref="AA141">
    <cfRule type="expression" dxfId="2197" priority="1022">
      <formula>$A140&lt;&gt;""</formula>
    </cfRule>
  </conditionalFormatting>
  <conditionalFormatting sqref="B143:Z143">
    <cfRule type="expression" dxfId="2196" priority="1021">
      <formula>$A143&lt;&gt;""</formula>
    </cfRule>
  </conditionalFormatting>
  <conditionalFormatting sqref="A143:A144">
    <cfRule type="expression" dxfId="2195" priority="1020">
      <formula>$A143&lt;&gt;""</formula>
    </cfRule>
  </conditionalFormatting>
  <conditionalFormatting sqref="B144:Z144">
    <cfRule type="expression" dxfId="2194" priority="1019">
      <formula>$A143&lt;&gt;""</formula>
    </cfRule>
  </conditionalFormatting>
  <conditionalFormatting sqref="AA143">
    <cfRule type="expression" dxfId="2193" priority="1018">
      <formula>$A143&lt;&gt;""</formula>
    </cfRule>
  </conditionalFormatting>
  <conditionalFormatting sqref="AA144">
    <cfRule type="expression" dxfId="2192" priority="1017">
      <formula>$A143&lt;&gt;""</formula>
    </cfRule>
  </conditionalFormatting>
  <conditionalFormatting sqref="B146:Z146">
    <cfRule type="expression" dxfId="2191" priority="1016">
      <formula>$A146&lt;&gt;""</formula>
    </cfRule>
  </conditionalFormatting>
  <conditionalFormatting sqref="A146:A147">
    <cfRule type="expression" dxfId="2190" priority="1015">
      <formula>$A146&lt;&gt;""</formula>
    </cfRule>
  </conditionalFormatting>
  <conditionalFormatting sqref="B147:Z147">
    <cfRule type="expression" dxfId="2189" priority="1014">
      <formula>$A146&lt;&gt;""</formula>
    </cfRule>
  </conditionalFormatting>
  <conditionalFormatting sqref="AA146">
    <cfRule type="expression" dxfId="2188" priority="1013">
      <formula>$A146&lt;&gt;""</formula>
    </cfRule>
  </conditionalFormatting>
  <conditionalFormatting sqref="AA147">
    <cfRule type="expression" dxfId="2187" priority="1012">
      <formula>$A146&lt;&gt;""</formula>
    </cfRule>
  </conditionalFormatting>
  <conditionalFormatting sqref="B149:Z149">
    <cfRule type="expression" dxfId="2186" priority="1011">
      <formula>$A149&lt;&gt;""</formula>
    </cfRule>
  </conditionalFormatting>
  <conditionalFormatting sqref="A149:A150">
    <cfRule type="expression" dxfId="2185" priority="1010">
      <formula>$A149&lt;&gt;""</formula>
    </cfRule>
  </conditionalFormatting>
  <conditionalFormatting sqref="B150:Z150">
    <cfRule type="expression" dxfId="2184" priority="1009">
      <formula>$A149&lt;&gt;""</formula>
    </cfRule>
  </conditionalFormatting>
  <conditionalFormatting sqref="AA149">
    <cfRule type="expression" dxfId="2183" priority="1008">
      <formula>$A149&lt;&gt;""</formula>
    </cfRule>
  </conditionalFormatting>
  <conditionalFormatting sqref="AA150">
    <cfRule type="expression" dxfId="2182" priority="1007">
      <formula>$A149&lt;&gt;""</formula>
    </cfRule>
  </conditionalFormatting>
  <conditionalFormatting sqref="B152:Z152">
    <cfRule type="expression" dxfId="2181" priority="1006">
      <formula>$A152&lt;&gt;""</formula>
    </cfRule>
  </conditionalFormatting>
  <conditionalFormatting sqref="A152:A153">
    <cfRule type="expression" dxfId="2180" priority="1005">
      <formula>$A152&lt;&gt;""</formula>
    </cfRule>
  </conditionalFormatting>
  <conditionalFormatting sqref="B153:Z153">
    <cfRule type="expression" dxfId="2179" priority="1004">
      <formula>$A152&lt;&gt;""</formula>
    </cfRule>
  </conditionalFormatting>
  <conditionalFormatting sqref="AA152">
    <cfRule type="expression" dxfId="2178" priority="1003">
      <formula>$A152&lt;&gt;""</formula>
    </cfRule>
  </conditionalFormatting>
  <conditionalFormatting sqref="AA153">
    <cfRule type="expression" dxfId="2177" priority="1002">
      <formula>$A152&lt;&gt;""</formula>
    </cfRule>
  </conditionalFormatting>
  <conditionalFormatting sqref="B155:Z155">
    <cfRule type="expression" dxfId="2176" priority="1001">
      <formula>$A155&lt;&gt;""</formula>
    </cfRule>
  </conditionalFormatting>
  <conditionalFormatting sqref="A155:A156">
    <cfRule type="expression" dxfId="2175" priority="1000">
      <formula>$A155&lt;&gt;""</formula>
    </cfRule>
  </conditionalFormatting>
  <conditionalFormatting sqref="B156:Z156">
    <cfRule type="expression" dxfId="2174" priority="999">
      <formula>$A155&lt;&gt;""</formula>
    </cfRule>
  </conditionalFormatting>
  <conditionalFormatting sqref="AA155">
    <cfRule type="expression" dxfId="2173" priority="998">
      <formula>$A155&lt;&gt;""</formula>
    </cfRule>
  </conditionalFormatting>
  <conditionalFormatting sqref="AA156">
    <cfRule type="expression" dxfId="2172" priority="997">
      <formula>$A155&lt;&gt;""</formula>
    </cfRule>
  </conditionalFormatting>
  <conditionalFormatting sqref="B158:Z158">
    <cfRule type="expression" dxfId="2171" priority="996">
      <formula>$A158&lt;&gt;""</formula>
    </cfRule>
  </conditionalFormatting>
  <conditionalFormatting sqref="A158:A159">
    <cfRule type="expression" dxfId="2170" priority="995">
      <formula>$A158&lt;&gt;""</formula>
    </cfRule>
  </conditionalFormatting>
  <conditionalFormatting sqref="B159:Z159">
    <cfRule type="expression" dxfId="2169" priority="994">
      <formula>$A158&lt;&gt;""</formula>
    </cfRule>
  </conditionalFormatting>
  <conditionalFormatting sqref="AA158">
    <cfRule type="expression" dxfId="2168" priority="993">
      <formula>$A158&lt;&gt;""</formula>
    </cfRule>
  </conditionalFormatting>
  <conditionalFormatting sqref="AA159">
    <cfRule type="expression" dxfId="2167" priority="992">
      <formula>$A158&lt;&gt;""</formula>
    </cfRule>
  </conditionalFormatting>
  <conditionalFormatting sqref="B161:Z161">
    <cfRule type="expression" dxfId="2166" priority="991">
      <formula>$A161&lt;&gt;""</formula>
    </cfRule>
  </conditionalFormatting>
  <conditionalFormatting sqref="A161:A162">
    <cfRule type="expression" dxfId="2165" priority="990">
      <formula>$A161&lt;&gt;""</formula>
    </cfRule>
  </conditionalFormatting>
  <conditionalFormatting sqref="B162:Z162">
    <cfRule type="expression" dxfId="2164" priority="989">
      <formula>$A161&lt;&gt;""</formula>
    </cfRule>
  </conditionalFormatting>
  <conditionalFormatting sqref="AA161">
    <cfRule type="expression" dxfId="2163" priority="988">
      <formula>$A161&lt;&gt;""</formula>
    </cfRule>
  </conditionalFormatting>
  <conditionalFormatting sqref="AA162">
    <cfRule type="expression" dxfId="2162" priority="987">
      <formula>$A161&lt;&gt;""</formula>
    </cfRule>
  </conditionalFormatting>
  <conditionalFormatting sqref="B164:Z164">
    <cfRule type="expression" dxfId="2161" priority="986">
      <formula>$A164&lt;&gt;""</formula>
    </cfRule>
  </conditionalFormatting>
  <conditionalFormatting sqref="A164:A165">
    <cfRule type="expression" dxfId="2160" priority="985">
      <formula>$A164&lt;&gt;""</formula>
    </cfRule>
  </conditionalFormatting>
  <conditionalFormatting sqref="B165:Z165">
    <cfRule type="expression" dxfId="2159" priority="984">
      <formula>$A164&lt;&gt;""</formula>
    </cfRule>
  </conditionalFormatting>
  <conditionalFormatting sqref="AA164">
    <cfRule type="expression" dxfId="2158" priority="983">
      <formula>$A164&lt;&gt;""</formula>
    </cfRule>
  </conditionalFormatting>
  <conditionalFormatting sqref="AA165">
    <cfRule type="expression" dxfId="2157" priority="982">
      <formula>$A164&lt;&gt;""</formula>
    </cfRule>
  </conditionalFormatting>
  <conditionalFormatting sqref="B167:Z167">
    <cfRule type="expression" dxfId="2156" priority="981">
      <formula>$A167&lt;&gt;""</formula>
    </cfRule>
  </conditionalFormatting>
  <conditionalFormatting sqref="A167:A168">
    <cfRule type="expression" dxfId="2155" priority="980">
      <formula>$A167&lt;&gt;""</formula>
    </cfRule>
  </conditionalFormatting>
  <conditionalFormatting sqref="B168:Z168">
    <cfRule type="expression" dxfId="2154" priority="979">
      <formula>$A167&lt;&gt;""</formula>
    </cfRule>
  </conditionalFormatting>
  <conditionalFormatting sqref="AA167">
    <cfRule type="expression" dxfId="2153" priority="978">
      <formula>$A167&lt;&gt;""</formula>
    </cfRule>
  </conditionalFormatting>
  <conditionalFormatting sqref="AA168">
    <cfRule type="expression" dxfId="2152" priority="977">
      <formula>$A167&lt;&gt;""</formula>
    </cfRule>
  </conditionalFormatting>
  <conditionalFormatting sqref="B170:Z170">
    <cfRule type="expression" dxfId="2151" priority="976">
      <formula>$A170&lt;&gt;""</formula>
    </cfRule>
  </conditionalFormatting>
  <conditionalFormatting sqref="A170:A171">
    <cfRule type="expression" dxfId="2150" priority="975">
      <formula>$A170&lt;&gt;""</formula>
    </cfRule>
  </conditionalFormatting>
  <conditionalFormatting sqref="B171:Z171">
    <cfRule type="expression" dxfId="2149" priority="974">
      <formula>$A170&lt;&gt;""</formula>
    </cfRule>
  </conditionalFormatting>
  <conditionalFormatting sqref="AA170">
    <cfRule type="expression" dxfId="2148" priority="973">
      <formula>$A170&lt;&gt;""</formula>
    </cfRule>
  </conditionalFormatting>
  <conditionalFormatting sqref="AA171">
    <cfRule type="expression" dxfId="2147" priority="972">
      <formula>$A170&lt;&gt;""</formula>
    </cfRule>
  </conditionalFormatting>
  <conditionalFormatting sqref="B173:Z173">
    <cfRule type="expression" dxfId="2146" priority="971">
      <formula>$A173&lt;&gt;""</formula>
    </cfRule>
  </conditionalFormatting>
  <conditionalFormatting sqref="A173:A174">
    <cfRule type="expression" dxfId="2145" priority="970">
      <formula>$A173&lt;&gt;""</formula>
    </cfRule>
  </conditionalFormatting>
  <conditionalFormatting sqref="B174:Z174">
    <cfRule type="expression" dxfId="2144" priority="969">
      <formula>$A173&lt;&gt;""</formula>
    </cfRule>
  </conditionalFormatting>
  <conditionalFormatting sqref="AA173">
    <cfRule type="expression" dxfId="2143" priority="968">
      <formula>$A173&lt;&gt;""</formula>
    </cfRule>
  </conditionalFormatting>
  <conditionalFormatting sqref="AA174">
    <cfRule type="expression" dxfId="2142" priority="967">
      <formula>$A173&lt;&gt;""</formula>
    </cfRule>
  </conditionalFormatting>
  <conditionalFormatting sqref="B176:Z176">
    <cfRule type="expression" dxfId="2141" priority="966">
      <formula>$A176&lt;&gt;""</formula>
    </cfRule>
  </conditionalFormatting>
  <conditionalFormatting sqref="A176:A177">
    <cfRule type="expression" dxfId="2140" priority="965">
      <formula>$A176&lt;&gt;""</formula>
    </cfRule>
  </conditionalFormatting>
  <conditionalFormatting sqref="B177:Z177">
    <cfRule type="expression" dxfId="2139" priority="964">
      <formula>$A176&lt;&gt;""</formula>
    </cfRule>
  </conditionalFormatting>
  <conditionalFormatting sqref="AA176">
    <cfRule type="expression" dxfId="2138" priority="963">
      <formula>$A176&lt;&gt;""</formula>
    </cfRule>
  </conditionalFormatting>
  <conditionalFormatting sqref="AA177">
    <cfRule type="expression" dxfId="2137" priority="962">
      <formula>$A176&lt;&gt;""</formula>
    </cfRule>
  </conditionalFormatting>
  <conditionalFormatting sqref="B179:Z179">
    <cfRule type="expression" dxfId="2136" priority="961">
      <formula>$A179&lt;&gt;""</formula>
    </cfRule>
  </conditionalFormatting>
  <conditionalFormatting sqref="A179:A180">
    <cfRule type="expression" dxfId="2135" priority="960">
      <formula>$A179&lt;&gt;""</formula>
    </cfRule>
  </conditionalFormatting>
  <conditionalFormatting sqref="B180:Z180">
    <cfRule type="expression" dxfId="2134" priority="959">
      <formula>$A179&lt;&gt;""</formula>
    </cfRule>
  </conditionalFormatting>
  <conditionalFormatting sqref="AA179">
    <cfRule type="expression" dxfId="2133" priority="958">
      <formula>$A179&lt;&gt;""</formula>
    </cfRule>
  </conditionalFormatting>
  <conditionalFormatting sqref="AA180">
    <cfRule type="expression" dxfId="2132" priority="957">
      <formula>$A179&lt;&gt;""</formula>
    </cfRule>
  </conditionalFormatting>
  <conditionalFormatting sqref="B182:Z182">
    <cfRule type="expression" dxfId="2131" priority="956">
      <formula>$A182&lt;&gt;""</formula>
    </cfRule>
  </conditionalFormatting>
  <conditionalFormatting sqref="A182:A183">
    <cfRule type="expression" dxfId="2130" priority="955">
      <formula>$A182&lt;&gt;""</formula>
    </cfRule>
  </conditionalFormatting>
  <conditionalFormatting sqref="B183:Z183">
    <cfRule type="expression" dxfId="2129" priority="954">
      <formula>$A182&lt;&gt;""</formula>
    </cfRule>
  </conditionalFormatting>
  <conditionalFormatting sqref="AA182">
    <cfRule type="expression" dxfId="2128" priority="953">
      <formula>$A182&lt;&gt;""</formula>
    </cfRule>
  </conditionalFormatting>
  <conditionalFormatting sqref="AA183">
    <cfRule type="expression" dxfId="2127" priority="952">
      <formula>$A182&lt;&gt;""</formula>
    </cfRule>
  </conditionalFormatting>
  <conditionalFormatting sqref="B185:Z185">
    <cfRule type="expression" dxfId="2126" priority="951">
      <formula>$A185&lt;&gt;""</formula>
    </cfRule>
  </conditionalFormatting>
  <conditionalFormatting sqref="A185:A186">
    <cfRule type="expression" dxfId="2125" priority="950">
      <formula>$A185&lt;&gt;""</formula>
    </cfRule>
  </conditionalFormatting>
  <conditionalFormatting sqref="B186:Z186">
    <cfRule type="expression" dxfId="2124" priority="949">
      <formula>$A185&lt;&gt;""</formula>
    </cfRule>
  </conditionalFormatting>
  <conditionalFormatting sqref="AA185">
    <cfRule type="expression" dxfId="2123" priority="948">
      <formula>$A185&lt;&gt;""</formula>
    </cfRule>
  </conditionalFormatting>
  <conditionalFormatting sqref="AA186">
    <cfRule type="expression" dxfId="2122" priority="947">
      <formula>$A185&lt;&gt;""</formula>
    </cfRule>
  </conditionalFormatting>
  <conditionalFormatting sqref="B188:Z188">
    <cfRule type="expression" dxfId="2121" priority="946">
      <formula>$A188&lt;&gt;""</formula>
    </cfRule>
  </conditionalFormatting>
  <conditionalFormatting sqref="A188:A189">
    <cfRule type="expression" dxfId="2120" priority="945">
      <formula>$A188&lt;&gt;""</formula>
    </cfRule>
  </conditionalFormatting>
  <conditionalFormatting sqref="B189:Z189">
    <cfRule type="expression" dxfId="2119" priority="944">
      <formula>$A188&lt;&gt;""</formula>
    </cfRule>
  </conditionalFormatting>
  <conditionalFormatting sqref="AA188">
    <cfRule type="expression" dxfId="2118" priority="943">
      <formula>$A188&lt;&gt;""</formula>
    </cfRule>
  </conditionalFormatting>
  <conditionalFormatting sqref="AA189">
    <cfRule type="expression" dxfId="2117" priority="942">
      <formula>$A188&lt;&gt;""</formula>
    </cfRule>
  </conditionalFormatting>
  <conditionalFormatting sqref="B191:Z191">
    <cfRule type="expression" dxfId="2116" priority="941">
      <formula>$A191&lt;&gt;""</formula>
    </cfRule>
  </conditionalFormatting>
  <conditionalFormatting sqref="A191:A192">
    <cfRule type="expression" dxfId="2115" priority="940">
      <formula>$A191&lt;&gt;""</formula>
    </cfRule>
  </conditionalFormatting>
  <conditionalFormatting sqref="B192:Z192">
    <cfRule type="expression" dxfId="2114" priority="939">
      <formula>$A191&lt;&gt;""</formula>
    </cfRule>
  </conditionalFormatting>
  <conditionalFormatting sqref="AA191">
    <cfRule type="expression" dxfId="2113" priority="938">
      <formula>$A191&lt;&gt;""</formula>
    </cfRule>
  </conditionalFormatting>
  <conditionalFormatting sqref="AA192">
    <cfRule type="expression" dxfId="2112" priority="937">
      <formula>$A191&lt;&gt;""</formula>
    </cfRule>
  </conditionalFormatting>
  <conditionalFormatting sqref="B194:Z194">
    <cfRule type="expression" dxfId="2111" priority="936">
      <formula>$A194&lt;&gt;""</formula>
    </cfRule>
  </conditionalFormatting>
  <conditionalFormatting sqref="A194:A195">
    <cfRule type="expression" dxfId="2110" priority="935">
      <formula>$A194&lt;&gt;""</formula>
    </cfRule>
  </conditionalFormatting>
  <conditionalFormatting sqref="B195:Z195">
    <cfRule type="expression" dxfId="2109" priority="934">
      <formula>$A194&lt;&gt;""</formula>
    </cfRule>
  </conditionalFormatting>
  <conditionalFormatting sqref="AA194">
    <cfRule type="expression" dxfId="2108" priority="933">
      <formula>$A194&lt;&gt;""</formula>
    </cfRule>
  </conditionalFormatting>
  <conditionalFormatting sqref="AA195">
    <cfRule type="expression" dxfId="2107" priority="932">
      <formula>$A194&lt;&gt;""</formula>
    </cfRule>
  </conditionalFormatting>
  <conditionalFormatting sqref="B197:Z197">
    <cfRule type="expression" dxfId="2106" priority="931">
      <formula>$A197&lt;&gt;""</formula>
    </cfRule>
  </conditionalFormatting>
  <conditionalFormatting sqref="A197:A198">
    <cfRule type="expression" dxfId="2105" priority="930">
      <formula>$A197&lt;&gt;""</formula>
    </cfRule>
  </conditionalFormatting>
  <conditionalFormatting sqref="B198:Z198">
    <cfRule type="expression" dxfId="2104" priority="929">
      <formula>$A197&lt;&gt;""</formula>
    </cfRule>
  </conditionalFormatting>
  <conditionalFormatting sqref="AA197">
    <cfRule type="expression" dxfId="2103" priority="928">
      <formula>$A197&lt;&gt;""</formula>
    </cfRule>
  </conditionalFormatting>
  <conditionalFormatting sqref="AA198">
    <cfRule type="expression" dxfId="2102" priority="927">
      <formula>$A197&lt;&gt;""</formula>
    </cfRule>
  </conditionalFormatting>
  <conditionalFormatting sqref="B200:Z200">
    <cfRule type="expression" dxfId="2101" priority="926">
      <formula>$A200&lt;&gt;""</formula>
    </cfRule>
  </conditionalFormatting>
  <conditionalFormatting sqref="A200:A201">
    <cfRule type="expression" dxfId="2100" priority="925">
      <formula>$A200&lt;&gt;""</formula>
    </cfRule>
  </conditionalFormatting>
  <conditionalFormatting sqref="B201:Z201">
    <cfRule type="expression" dxfId="2099" priority="924">
      <formula>$A200&lt;&gt;""</formula>
    </cfRule>
  </conditionalFormatting>
  <conditionalFormatting sqref="AA200">
    <cfRule type="expression" dxfId="2098" priority="923">
      <formula>$A200&lt;&gt;""</formula>
    </cfRule>
  </conditionalFormatting>
  <conditionalFormatting sqref="AA201">
    <cfRule type="expression" dxfId="2097" priority="922">
      <formula>$A200&lt;&gt;""</formula>
    </cfRule>
  </conditionalFormatting>
  <conditionalFormatting sqref="B203:Z203">
    <cfRule type="expression" dxfId="2096" priority="921">
      <formula>$A203&lt;&gt;""</formula>
    </cfRule>
  </conditionalFormatting>
  <conditionalFormatting sqref="A203:A204">
    <cfRule type="expression" dxfId="2095" priority="920">
      <formula>$A203&lt;&gt;""</formula>
    </cfRule>
  </conditionalFormatting>
  <conditionalFormatting sqref="B204:Z204">
    <cfRule type="expression" dxfId="2094" priority="919">
      <formula>$A203&lt;&gt;""</formula>
    </cfRule>
  </conditionalFormatting>
  <conditionalFormatting sqref="AA203">
    <cfRule type="expression" dxfId="2093" priority="918">
      <formula>$A203&lt;&gt;""</formula>
    </cfRule>
  </conditionalFormatting>
  <conditionalFormatting sqref="AA204">
    <cfRule type="expression" dxfId="2092" priority="917">
      <formula>$A203&lt;&gt;""</formula>
    </cfRule>
  </conditionalFormatting>
  <conditionalFormatting sqref="B206:Z206">
    <cfRule type="expression" dxfId="2091" priority="916">
      <formula>$A206&lt;&gt;""</formula>
    </cfRule>
  </conditionalFormatting>
  <conditionalFormatting sqref="A206:A207">
    <cfRule type="expression" dxfId="2090" priority="915">
      <formula>$A206&lt;&gt;""</formula>
    </cfRule>
  </conditionalFormatting>
  <conditionalFormatting sqref="B207:Z207">
    <cfRule type="expression" dxfId="2089" priority="914">
      <formula>$A206&lt;&gt;""</formula>
    </cfRule>
  </conditionalFormatting>
  <conditionalFormatting sqref="AA206">
    <cfRule type="expression" dxfId="2088" priority="913">
      <formula>$A206&lt;&gt;""</formula>
    </cfRule>
  </conditionalFormatting>
  <conditionalFormatting sqref="AA207">
    <cfRule type="expression" dxfId="2087" priority="912">
      <formula>$A206&lt;&gt;""</formula>
    </cfRule>
  </conditionalFormatting>
  <conditionalFormatting sqref="B209:Z209">
    <cfRule type="expression" dxfId="2086" priority="911">
      <formula>$A209&lt;&gt;""</formula>
    </cfRule>
  </conditionalFormatting>
  <conditionalFormatting sqref="A209:A210">
    <cfRule type="expression" dxfId="2085" priority="910">
      <formula>$A209&lt;&gt;""</formula>
    </cfRule>
  </conditionalFormatting>
  <conditionalFormatting sqref="B210:Z210">
    <cfRule type="expression" dxfId="2084" priority="909">
      <formula>$A209&lt;&gt;""</formula>
    </cfRule>
  </conditionalFormatting>
  <conditionalFormatting sqref="AA209">
    <cfRule type="expression" dxfId="2083" priority="908">
      <formula>$A209&lt;&gt;""</formula>
    </cfRule>
  </conditionalFormatting>
  <conditionalFormatting sqref="AA210">
    <cfRule type="expression" dxfId="2082" priority="907">
      <formula>$A209&lt;&gt;""</formula>
    </cfRule>
  </conditionalFormatting>
  <conditionalFormatting sqref="B212:Z212">
    <cfRule type="expression" dxfId="2081" priority="906">
      <formula>$A212&lt;&gt;""</formula>
    </cfRule>
  </conditionalFormatting>
  <conditionalFormatting sqref="A212:A213">
    <cfRule type="expression" dxfId="2080" priority="905">
      <formula>$A212&lt;&gt;""</formula>
    </cfRule>
  </conditionalFormatting>
  <conditionalFormatting sqref="B213:Z213">
    <cfRule type="expression" dxfId="2079" priority="904">
      <formula>$A212&lt;&gt;""</formula>
    </cfRule>
  </conditionalFormatting>
  <conditionalFormatting sqref="AA212">
    <cfRule type="expression" dxfId="2078" priority="903">
      <formula>$A212&lt;&gt;""</formula>
    </cfRule>
  </conditionalFormatting>
  <conditionalFormatting sqref="AA213">
    <cfRule type="expression" dxfId="2077" priority="902">
      <formula>$A212&lt;&gt;""</formula>
    </cfRule>
  </conditionalFormatting>
  <conditionalFormatting sqref="B215:Z215">
    <cfRule type="expression" dxfId="2076" priority="901">
      <formula>$A215&lt;&gt;""</formula>
    </cfRule>
  </conditionalFormatting>
  <conditionalFormatting sqref="A215:A216">
    <cfRule type="expression" dxfId="2075" priority="900">
      <formula>$A215&lt;&gt;""</formula>
    </cfRule>
  </conditionalFormatting>
  <conditionalFormatting sqref="B216:Z216">
    <cfRule type="expression" dxfId="2074" priority="899">
      <formula>$A215&lt;&gt;""</formula>
    </cfRule>
  </conditionalFormatting>
  <conditionalFormatting sqref="AA215">
    <cfRule type="expression" dxfId="2073" priority="898">
      <formula>$A215&lt;&gt;""</formula>
    </cfRule>
  </conditionalFormatting>
  <conditionalFormatting sqref="AA216">
    <cfRule type="expression" dxfId="2072" priority="897">
      <formula>$A215&lt;&gt;""</formula>
    </cfRule>
  </conditionalFormatting>
  <conditionalFormatting sqref="B218:Z218">
    <cfRule type="expression" dxfId="2071" priority="896">
      <formula>$A218&lt;&gt;""</formula>
    </cfRule>
  </conditionalFormatting>
  <conditionalFormatting sqref="A218:A219">
    <cfRule type="expression" dxfId="2070" priority="895">
      <formula>$A218&lt;&gt;""</formula>
    </cfRule>
  </conditionalFormatting>
  <conditionalFormatting sqref="B219:Z219">
    <cfRule type="expression" dxfId="2069" priority="894">
      <formula>$A218&lt;&gt;""</formula>
    </cfRule>
  </conditionalFormatting>
  <conditionalFormatting sqref="AA218">
    <cfRule type="expression" dxfId="2068" priority="893">
      <formula>$A218&lt;&gt;""</formula>
    </cfRule>
  </conditionalFormatting>
  <conditionalFormatting sqref="AA219">
    <cfRule type="expression" dxfId="2067" priority="892">
      <formula>$A218&lt;&gt;""</formula>
    </cfRule>
  </conditionalFormatting>
  <conditionalFormatting sqref="B221:Z221">
    <cfRule type="expression" dxfId="2066" priority="891">
      <formula>$A221&lt;&gt;""</formula>
    </cfRule>
  </conditionalFormatting>
  <conditionalFormatting sqref="A221:A222">
    <cfRule type="expression" dxfId="2065" priority="890">
      <formula>$A221&lt;&gt;""</formula>
    </cfRule>
  </conditionalFormatting>
  <conditionalFormatting sqref="B222:Z222">
    <cfRule type="expression" dxfId="2064" priority="889">
      <formula>$A221&lt;&gt;""</formula>
    </cfRule>
  </conditionalFormatting>
  <conditionalFormatting sqref="AA221">
    <cfRule type="expression" dxfId="2063" priority="888">
      <formula>$A221&lt;&gt;""</formula>
    </cfRule>
  </conditionalFormatting>
  <conditionalFormatting sqref="AA222">
    <cfRule type="expression" dxfId="2062" priority="887">
      <formula>$A221&lt;&gt;""</formula>
    </cfRule>
  </conditionalFormatting>
  <conditionalFormatting sqref="B224:Z224">
    <cfRule type="expression" dxfId="2061" priority="886">
      <formula>$A224&lt;&gt;""</formula>
    </cfRule>
  </conditionalFormatting>
  <conditionalFormatting sqref="A224:A225">
    <cfRule type="expression" dxfId="2060" priority="885">
      <formula>$A224&lt;&gt;""</formula>
    </cfRule>
  </conditionalFormatting>
  <conditionalFormatting sqref="B225:Z225">
    <cfRule type="expression" dxfId="2059" priority="884">
      <formula>$A224&lt;&gt;""</formula>
    </cfRule>
  </conditionalFormatting>
  <conditionalFormatting sqref="AA224">
    <cfRule type="expression" dxfId="2058" priority="883">
      <formula>$A224&lt;&gt;""</formula>
    </cfRule>
  </conditionalFormatting>
  <conditionalFormatting sqref="AA225">
    <cfRule type="expression" dxfId="2057" priority="882">
      <formula>$A224&lt;&gt;""</formula>
    </cfRule>
  </conditionalFormatting>
  <conditionalFormatting sqref="B227:Z227">
    <cfRule type="expression" dxfId="2056" priority="881">
      <formula>$A227&lt;&gt;""</formula>
    </cfRule>
  </conditionalFormatting>
  <conditionalFormatting sqref="A227:A228">
    <cfRule type="expression" dxfId="2055" priority="880">
      <formula>$A227&lt;&gt;""</formula>
    </cfRule>
  </conditionalFormatting>
  <conditionalFormatting sqref="B228:Z228">
    <cfRule type="expression" dxfId="2054" priority="879">
      <formula>$A227&lt;&gt;""</formula>
    </cfRule>
  </conditionalFormatting>
  <conditionalFormatting sqref="AA227">
    <cfRule type="expression" dxfId="2053" priority="878">
      <formula>$A227&lt;&gt;""</formula>
    </cfRule>
  </conditionalFormatting>
  <conditionalFormatting sqref="AA228">
    <cfRule type="expression" dxfId="2052" priority="877">
      <formula>$A227&lt;&gt;""</formula>
    </cfRule>
  </conditionalFormatting>
  <conditionalFormatting sqref="B230:Z230">
    <cfRule type="expression" dxfId="2051" priority="876">
      <formula>$A230&lt;&gt;""</formula>
    </cfRule>
  </conditionalFormatting>
  <conditionalFormatting sqref="A230:A231">
    <cfRule type="expression" dxfId="2050" priority="875">
      <formula>$A230&lt;&gt;""</formula>
    </cfRule>
  </conditionalFormatting>
  <conditionalFormatting sqref="B231:Z231">
    <cfRule type="expression" dxfId="2049" priority="874">
      <formula>$A230&lt;&gt;""</formula>
    </cfRule>
  </conditionalFormatting>
  <conditionalFormatting sqref="AA230">
    <cfRule type="expression" dxfId="2048" priority="873">
      <formula>$A230&lt;&gt;""</formula>
    </cfRule>
  </conditionalFormatting>
  <conditionalFormatting sqref="AA231">
    <cfRule type="expression" dxfId="2047" priority="872">
      <formula>$A230&lt;&gt;""</formula>
    </cfRule>
  </conditionalFormatting>
  <conditionalFormatting sqref="B233:Z233">
    <cfRule type="expression" dxfId="2046" priority="871">
      <formula>$A233&lt;&gt;""</formula>
    </cfRule>
  </conditionalFormatting>
  <conditionalFormatting sqref="A233:A234">
    <cfRule type="expression" dxfId="2045" priority="870">
      <formula>$A233&lt;&gt;""</formula>
    </cfRule>
  </conditionalFormatting>
  <conditionalFormatting sqref="B234:Z234">
    <cfRule type="expression" dxfId="2044" priority="869">
      <formula>$A233&lt;&gt;""</formula>
    </cfRule>
  </conditionalFormatting>
  <conditionalFormatting sqref="AA233">
    <cfRule type="expression" dxfId="2043" priority="868">
      <formula>$A233&lt;&gt;""</formula>
    </cfRule>
  </conditionalFormatting>
  <conditionalFormatting sqref="AA234">
    <cfRule type="expression" dxfId="2042" priority="867">
      <formula>$A233&lt;&gt;""</formula>
    </cfRule>
  </conditionalFormatting>
  <conditionalFormatting sqref="B236:Z236">
    <cfRule type="expression" dxfId="2041" priority="866">
      <formula>$A236&lt;&gt;""</formula>
    </cfRule>
  </conditionalFormatting>
  <conditionalFormatting sqref="A236:A237">
    <cfRule type="expression" dxfId="2040" priority="865">
      <formula>$A236&lt;&gt;""</formula>
    </cfRule>
  </conditionalFormatting>
  <conditionalFormatting sqref="B237:Z237">
    <cfRule type="expression" dxfId="2039" priority="864">
      <formula>$A236&lt;&gt;""</formula>
    </cfRule>
  </conditionalFormatting>
  <conditionalFormatting sqref="AA236">
    <cfRule type="expression" dxfId="2038" priority="863">
      <formula>$A236&lt;&gt;""</formula>
    </cfRule>
  </conditionalFormatting>
  <conditionalFormatting sqref="AA237">
    <cfRule type="expression" dxfId="2037" priority="862">
      <formula>$A236&lt;&gt;""</formula>
    </cfRule>
  </conditionalFormatting>
  <conditionalFormatting sqref="B239:Z239">
    <cfRule type="expression" dxfId="2036" priority="861">
      <formula>$A239&lt;&gt;""</formula>
    </cfRule>
  </conditionalFormatting>
  <conditionalFormatting sqref="A239:A240">
    <cfRule type="expression" dxfId="2035" priority="860">
      <formula>$A239&lt;&gt;""</formula>
    </cfRule>
  </conditionalFormatting>
  <conditionalFormatting sqref="B240:Z240">
    <cfRule type="expression" dxfId="2034" priority="859">
      <formula>$A239&lt;&gt;""</formula>
    </cfRule>
  </conditionalFormatting>
  <conditionalFormatting sqref="AA239">
    <cfRule type="expression" dxfId="2033" priority="858">
      <formula>$A239&lt;&gt;""</formula>
    </cfRule>
  </conditionalFormatting>
  <conditionalFormatting sqref="AA240">
    <cfRule type="expression" dxfId="2032" priority="857">
      <formula>$A239&lt;&gt;""</formula>
    </cfRule>
  </conditionalFormatting>
  <conditionalFormatting sqref="B242:Z242">
    <cfRule type="expression" dxfId="2031" priority="856">
      <formula>$A242&lt;&gt;""</formula>
    </cfRule>
  </conditionalFormatting>
  <conditionalFormatting sqref="A242:A243">
    <cfRule type="expression" dxfId="2030" priority="855">
      <formula>$A242&lt;&gt;""</formula>
    </cfRule>
  </conditionalFormatting>
  <conditionalFormatting sqref="B243:Z243">
    <cfRule type="expression" dxfId="2029" priority="854">
      <formula>$A242&lt;&gt;""</formula>
    </cfRule>
  </conditionalFormatting>
  <conditionalFormatting sqref="AA242">
    <cfRule type="expression" dxfId="2028" priority="853">
      <formula>$A242&lt;&gt;""</formula>
    </cfRule>
  </conditionalFormatting>
  <conditionalFormatting sqref="AA243">
    <cfRule type="expression" dxfId="2027" priority="852">
      <formula>$A242&lt;&gt;""</formula>
    </cfRule>
  </conditionalFormatting>
  <conditionalFormatting sqref="B245:Z245">
    <cfRule type="expression" dxfId="2026" priority="851">
      <formula>$A245&lt;&gt;""</formula>
    </cfRule>
  </conditionalFormatting>
  <conditionalFormatting sqref="A245:A246">
    <cfRule type="expression" dxfId="2025" priority="850">
      <formula>$A245&lt;&gt;""</formula>
    </cfRule>
  </conditionalFormatting>
  <conditionalFormatting sqref="B246:Z246">
    <cfRule type="expression" dxfId="2024" priority="849">
      <formula>$A245&lt;&gt;""</formula>
    </cfRule>
  </conditionalFormatting>
  <conditionalFormatting sqref="AA245">
    <cfRule type="expression" dxfId="2023" priority="848">
      <formula>$A245&lt;&gt;""</formula>
    </cfRule>
  </conditionalFormatting>
  <conditionalFormatting sqref="AA246">
    <cfRule type="expression" dxfId="2022" priority="847">
      <formula>$A245&lt;&gt;""</formula>
    </cfRule>
  </conditionalFormatting>
  <conditionalFormatting sqref="B248:Z248">
    <cfRule type="expression" dxfId="2021" priority="846">
      <formula>$A248&lt;&gt;""</formula>
    </cfRule>
  </conditionalFormatting>
  <conditionalFormatting sqref="A248:A249">
    <cfRule type="expression" dxfId="2020" priority="845">
      <formula>$A248&lt;&gt;""</formula>
    </cfRule>
  </conditionalFormatting>
  <conditionalFormatting sqref="B249:Z249">
    <cfRule type="expression" dxfId="2019" priority="844">
      <formula>$A248&lt;&gt;""</formula>
    </cfRule>
  </conditionalFormatting>
  <conditionalFormatting sqref="AA248">
    <cfRule type="expression" dxfId="2018" priority="843">
      <formula>$A248&lt;&gt;""</formula>
    </cfRule>
  </conditionalFormatting>
  <conditionalFormatting sqref="AA249">
    <cfRule type="expression" dxfId="2017" priority="842">
      <formula>$A248&lt;&gt;""</formula>
    </cfRule>
  </conditionalFormatting>
  <conditionalFormatting sqref="B251:Z251">
    <cfRule type="expression" dxfId="2016" priority="841">
      <formula>$A251&lt;&gt;""</formula>
    </cfRule>
  </conditionalFormatting>
  <conditionalFormatting sqref="A251:A252">
    <cfRule type="expression" dxfId="2015" priority="840">
      <formula>$A251&lt;&gt;""</formula>
    </cfRule>
  </conditionalFormatting>
  <conditionalFormatting sqref="B252:Z252">
    <cfRule type="expression" dxfId="2014" priority="839">
      <formula>$A251&lt;&gt;""</formula>
    </cfRule>
  </conditionalFormatting>
  <conditionalFormatting sqref="AA251">
    <cfRule type="expression" dxfId="2013" priority="838">
      <formula>$A251&lt;&gt;""</formula>
    </cfRule>
  </conditionalFormatting>
  <conditionalFormatting sqref="AA252">
    <cfRule type="expression" dxfId="2012" priority="837">
      <formula>$A251&lt;&gt;""</formula>
    </cfRule>
  </conditionalFormatting>
  <conditionalFormatting sqref="B254:Z254">
    <cfRule type="expression" dxfId="2011" priority="836">
      <formula>$A254&lt;&gt;""</formula>
    </cfRule>
  </conditionalFormatting>
  <conditionalFormatting sqref="A254:A255">
    <cfRule type="expression" dxfId="2010" priority="835">
      <formula>$A254&lt;&gt;""</formula>
    </cfRule>
  </conditionalFormatting>
  <conditionalFormatting sqref="B255:Z255">
    <cfRule type="expression" dxfId="2009" priority="834">
      <formula>$A254&lt;&gt;""</formula>
    </cfRule>
  </conditionalFormatting>
  <conditionalFormatting sqref="AA254">
    <cfRule type="expression" dxfId="2008" priority="833">
      <formula>$A254&lt;&gt;""</formula>
    </cfRule>
  </conditionalFormatting>
  <conditionalFormatting sqref="AA255">
    <cfRule type="expression" dxfId="2007" priority="832">
      <formula>$A254&lt;&gt;""</formula>
    </cfRule>
  </conditionalFormatting>
  <conditionalFormatting sqref="B257:Z257">
    <cfRule type="expression" dxfId="2006" priority="831">
      <formula>$A257&lt;&gt;""</formula>
    </cfRule>
  </conditionalFormatting>
  <conditionalFormatting sqref="A257:A258">
    <cfRule type="expression" dxfId="2005" priority="830">
      <formula>$A257&lt;&gt;""</formula>
    </cfRule>
  </conditionalFormatting>
  <conditionalFormatting sqref="B258:Z258">
    <cfRule type="expression" dxfId="2004" priority="829">
      <formula>$A257&lt;&gt;""</formula>
    </cfRule>
  </conditionalFormatting>
  <conditionalFormatting sqref="AA257">
    <cfRule type="expression" dxfId="2003" priority="828">
      <formula>$A257&lt;&gt;""</formula>
    </cfRule>
  </conditionalFormatting>
  <conditionalFormatting sqref="AA258">
    <cfRule type="expression" dxfId="2002" priority="827">
      <formula>$A257&lt;&gt;""</formula>
    </cfRule>
  </conditionalFormatting>
  <conditionalFormatting sqref="B260:Z260">
    <cfRule type="expression" dxfId="2001" priority="826">
      <formula>$A260&lt;&gt;""</formula>
    </cfRule>
  </conditionalFormatting>
  <conditionalFormatting sqref="A260:A261">
    <cfRule type="expression" dxfId="2000" priority="825">
      <formula>$A260&lt;&gt;""</formula>
    </cfRule>
  </conditionalFormatting>
  <conditionalFormatting sqref="B261:Z261">
    <cfRule type="expression" dxfId="1999" priority="824">
      <formula>$A260&lt;&gt;""</formula>
    </cfRule>
  </conditionalFormatting>
  <conditionalFormatting sqref="AA260">
    <cfRule type="expression" dxfId="1998" priority="823">
      <formula>$A260&lt;&gt;""</formula>
    </cfRule>
  </conditionalFormatting>
  <conditionalFormatting sqref="AA261">
    <cfRule type="expression" dxfId="1997" priority="822">
      <formula>$A260&lt;&gt;""</formula>
    </cfRule>
  </conditionalFormatting>
  <conditionalFormatting sqref="B263:Z263">
    <cfRule type="expression" dxfId="1996" priority="821">
      <formula>$A263&lt;&gt;""</formula>
    </cfRule>
  </conditionalFormatting>
  <conditionalFormatting sqref="A263:A264">
    <cfRule type="expression" dxfId="1995" priority="820">
      <formula>$A263&lt;&gt;""</formula>
    </cfRule>
  </conditionalFormatting>
  <conditionalFormatting sqref="B264:Z264">
    <cfRule type="expression" dxfId="1994" priority="819">
      <formula>$A263&lt;&gt;""</formula>
    </cfRule>
  </conditionalFormatting>
  <conditionalFormatting sqref="AA263">
    <cfRule type="expression" dxfId="1993" priority="818">
      <formula>$A263&lt;&gt;""</formula>
    </cfRule>
  </conditionalFormatting>
  <conditionalFormatting sqref="AA264">
    <cfRule type="expression" dxfId="1992" priority="817">
      <formula>$A263&lt;&gt;""</formula>
    </cfRule>
  </conditionalFormatting>
  <conditionalFormatting sqref="B266:Z266">
    <cfRule type="expression" dxfId="1991" priority="816">
      <formula>$A266&lt;&gt;""</formula>
    </cfRule>
  </conditionalFormatting>
  <conditionalFormatting sqref="A266:A267">
    <cfRule type="expression" dxfId="1990" priority="815">
      <formula>$A266&lt;&gt;""</formula>
    </cfRule>
  </conditionalFormatting>
  <conditionalFormatting sqref="B267:Z267">
    <cfRule type="expression" dxfId="1989" priority="814">
      <formula>$A266&lt;&gt;""</formula>
    </cfRule>
  </conditionalFormatting>
  <conditionalFormatting sqref="AA266">
    <cfRule type="expression" dxfId="1988" priority="813">
      <formula>$A266&lt;&gt;""</formula>
    </cfRule>
  </conditionalFormatting>
  <conditionalFormatting sqref="AA267">
    <cfRule type="expression" dxfId="1987" priority="812">
      <formula>$A266&lt;&gt;""</formula>
    </cfRule>
  </conditionalFormatting>
  <conditionalFormatting sqref="B269:Z269">
    <cfRule type="expression" dxfId="1986" priority="811">
      <formula>$A269&lt;&gt;""</formula>
    </cfRule>
  </conditionalFormatting>
  <conditionalFormatting sqref="A269:A270">
    <cfRule type="expression" dxfId="1985" priority="810">
      <formula>$A269&lt;&gt;""</formula>
    </cfRule>
  </conditionalFormatting>
  <conditionalFormatting sqref="B270:Z270">
    <cfRule type="expression" dxfId="1984" priority="809">
      <formula>$A269&lt;&gt;""</formula>
    </cfRule>
  </conditionalFormatting>
  <conditionalFormatting sqref="AA269">
    <cfRule type="expression" dxfId="1983" priority="808">
      <formula>$A269&lt;&gt;""</formula>
    </cfRule>
  </conditionalFormatting>
  <conditionalFormatting sqref="AA270">
    <cfRule type="expression" dxfId="1982" priority="807">
      <formula>$A269&lt;&gt;""</formula>
    </cfRule>
  </conditionalFormatting>
  <conditionalFormatting sqref="B272:Z272">
    <cfRule type="expression" dxfId="1981" priority="806">
      <formula>$A272&lt;&gt;""</formula>
    </cfRule>
  </conditionalFormatting>
  <conditionalFormatting sqref="A272:A273">
    <cfRule type="expression" dxfId="1980" priority="805">
      <formula>$A272&lt;&gt;""</formula>
    </cfRule>
  </conditionalFormatting>
  <conditionalFormatting sqref="B273:Z273">
    <cfRule type="expression" dxfId="1979" priority="804">
      <formula>$A272&lt;&gt;""</formula>
    </cfRule>
  </conditionalFormatting>
  <conditionalFormatting sqref="AA272">
    <cfRule type="expression" dxfId="1978" priority="803">
      <formula>$A272&lt;&gt;""</formula>
    </cfRule>
  </conditionalFormatting>
  <conditionalFormatting sqref="AA273">
    <cfRule type="expression" dxfId="1977" priority="802">
      <formula>$A272&lt;&gt;""</formula>
    </cfRule>
  </conditionalFormatting>
  <conditionalFormatting sqref="B275:Z275">
    <cfRule type="expression" dxfId="1976" priority="801">
      <formula>$A275&lt;&gt;""</formula>
    </cfRule>
  </conditionalFormatting>
  <conditionalFormatting sqref="A275:A276">
    <cfRule type="expression" dxfId="1975" priority="800">
      <formula>$A275&lt;&gt;""</formula>
    </cfRule>
  </conditionalFormatting>
  <conditionalFormatting sqref="B276:Z276">
    <cfRule type="expression" dxfId="1974" priority="799">
      <formula>$A275&lt;&gt;""</formula>
    </cfRule>
  </conditionalFormatting>
  <conditionalFormatting sqref="AA275">
    <cfRule type="expression" dxfId="1973" priority="798">
      <formula>$A275&lt;&gt;""</formula>
    </cfRule>
  </conditionalFormatting>
  <conditionalFormatting sqref="AA276">
    <cfRule type="expression" dxfId="1972" priority="797">
      <formula>$A275&lt;&gt;""</formula>
    </cfRule>
  </conditionalFormatting>
  <conditionalFormatting sqref="B278:Z278">
    <cfRule type="expression" dxfId="1971" priority="796">
      <formula>$A278&lt;&gt;""</formula>
    </cfRule>
  </conditionalFormatting>
  <conditionalFormatting sqref="A278:A279">
    <cfRule type="expression" dxfId="1970" priority="795">
      <formula>$A278&lt;&gt;""</formula>
    </cfRule>
  </conditionalFormatting>
  <conditionalFormatting sqref="B279:Z279">
    <cfRule type="expression" dxfId="1969" priority="794">
      <formula>$A278&lt;&gt;""</formula>
    </cfRule>
  </conditionalFormatting>
  <conditionalFormatting sqref="AA278">
    <cfRule type="expression" dxfId="1968" priority="793">
      <formula>$A278&lt;&gt;""</formula>
    </cfRule>
  </conditionalFormatting>
  <conditionalFormatting sqref="AA279">
    <cfRule type="expression" dxfId="1967" priority="792">
      <formula>$A278&lt;&gt;""</formula>
    </cfRule>
  </conditionalFormatting>
  <conditionalFormatting sqref="B281:Z281">
    <cfRule type="expression" dxfId="1966" priority="791">
      <formula>$A281&lt;&gt;""</formula>
    </cfRule>
  </conditionalFormatting>
  <conditionalFormatting sqref="A281:A282">
    <cfRule type="expression" dxfId="1965" priority="790">
      <formula>$A281&lt;&gt;""</formula>
    </cfRule>
  </conditionalFormatting>
  <conditionalFormatting sqref="B282:Z282">
    <cfRule type="expression" dxfId="1964" priority="789">
      <formula>$A281&lt;&gt;""</formula>
    </cfRule>
  </conditionalFormatting>
  <conditionalFormatting sqref="AA281">
    <cfRule type="expression" dxfId="1963" priority="788">
      <formula>$A281&lt;&gt;""</formula>
    </cfRule>
  </conditionalFormatting>
  <conditionalFormatting sqref="AA282">
    <cfRule type="expression" dxfId="1962" priority="787">
      <formula>$A281&lt;&gt;""</formula>
    </cfRule>
  </conditionalFormatting>
  <conditionalFormatting sqref="B284:Z284">
    <cfRule type="expression" dxfId="1961" priority="786">
      <formula>$A284&lt;&gt;""</formula>
    </cfRule>
  </conditionalFormatting>
  <conditionalFormatting sqref="A284:A285">
    <cfRule type="expression" dxfId="1960" priority="785">
      <formula>$A284&lt;&gt;""</formula>
    </cfRule>
  </conditionalFormatting>
  <conditionalFormatting sqref="B285:Z285">
    <cfRule type="expression" dxfId="1959" priority="784">
      <formula>$A284&lt;&gt;""</formula>
    </cfRule>
  </conditionalFormatting>
  <conditionalFormatting sqref="AA284">
    <cfRule type="expression" dxfId="1958" priority="783">
      <formula>$A284&lt;&gt;""</formula>
    </cfRule>
  </conditionalFormatting>
  <conditionalFormatting sqref="AA285">
    <cfRule type="expression" dxfId="1957" priority="782">
      <formula>$A284&lt;&gt;""</formula>
    </cfRule>
  </conditionalFormatting>
  <conditionalFormatting sqref="B287:Z287">
    <cfRule type="expression" dxfId="1956" priority="781">
      <formula>$A287&lt;&gt;""</formula>
    </cfRule>
  </conditionalFormatting>
  <conditionalFormatting sqref="A287:A288">
    <cfRule type="expression" dxfId="1955" priority="780">
      <formula>$A287&lt;&gt;""</formula>
    </cfRule>
  </conditionalFormatting>
  <conditionalFormatting sqref="B288:Z288">
    <cfRule type="expression" dxfId="1954" priority="779">
      <formula>$A287&lt;&gt;""</formula>
    </cfRule>
  </conditionalFormatting>
  <conditionalFormatting sqref="AA287">
    <cfRule type="expression" dxfId="1953" priority="778">
      <formula>$A287&lt;&gt;""</formula>
    </cfRule>
  </conditionalFormatting>
  <conditionalFormatting sqref="AA288">
    <cfRule type="expression" dxfId="1952" priority="777">
      <formula>$A287&lt;&gt;""</formula>
    </cfRule>
  </conditionalFormatting>
  <conditionalFormatting sqref="B290:Z290">
    <cfRule type="expression" dxfId="1951" priority="776">
      <formula>$A290&lt;&gt;""</formula>
    </cfRule>
  </conditionalFormatting>
  <conditionalFormatting sqref="A290:A291">
    <cfRule type="expression" dxfId="1950" priority="775">
      <formula>$A290&lt;&gt;""</formula>
    </cfRule>
  </conditionalFormatting>
  <conditionalFormatting sqref="B291:Z291">
    <cfRule type="expression" dxfId="1949" priority="774">
      <formula>$A290&lt;&gt;""</formula>
    </cfRule>
  </conditionalFormatting>
  <conditionalFormatting sqref="AA290">
    <cfRule type="expression" dxfId="1948" priority="773">
      <formula>$A290&lt;&gt;""</formula>
    </cfRule>
  </conditionalFormatting>
  <conditionalFormatting sqref="AA291">
    <cfRule type="expression" dxfId="1947" priority="772">
      <formula>$A290&lt;&gt;""</formula>
    </cfRule>
  </conditionalFormatting>
  <conditionalFormatting sqref="B293:Z293">
    <cfRule type="expression" dxfId="1946" priority="771">
      <formula>$A293&lt;&gt;""</formula>
    </cfRule>
  </conditionalFormatting>
  <conditionalFormatting sqref="A293:A294">
    <cfRule type="expression" dxfId="1945" priority="770">
      <formula>$A293&lt;&gt;""</formula>
    </cfRule>
  </conditionalFormatting>
  <conditionalFormatting sqref="B294:Z294">
    <cfRule type="expression" dxfId="1944" priority="769">
      <formula>$A293&lt;&gt;""</formula>
    </cfRule>
  </conditionalFormatting>
  <conditionalFormatting sqref="AA293">
    <cfRule type="expression" dxfId="1943" priority="768">
      <formula>$A293&lt;&gt;""</formula>
    </cfRule>
  </conditionalFormatting>
  <conditionalFormatting sqref="AA294">
    <cfRule type="expression" dxfId="1942" priority="767">
      <formula>$A293&lt;&gt;""</formula>
    </cfRule>
  </conditionalFormatting>
  <conditionalFormatting sqref="B296:Z296">
    <cfRule type="expression" dxfId="1941" priority="766">
      <formula>$A296&lt;&gt;""</formula>
    </cfRule>
  </conditionalFormatting>
  <conditionalFormatting sqref="A296:A297">
    <cfRule type="expression" dxfId="1940" priority="765">
      <formula>$A296&lt;&gt;""</formula>
    </cfRule>
  </conditionalFormatting>
  <conditionalFormatting sqref="B297:Z297">
    <cfRule type="expression" dxfId="1939" priority="764">
      <formula>$A296&lt;&gt;""</formula>
    </cfRule>
  </conditionalFormatting>
  <conditionalFormatting sqref="AA296">
    <cfRule type="expression" dxfId="1938" priority="763">
      <formula>$A296&lt;&gt;""</formula>
    </cfRule>
  </conditionalFormatting>
  <conditionalFormatting sqref="AA297">
    <cfRule type="expression" dxfId="1937" priority="762">
      <formula>$A296&lt;&gt;""</formula>
    </cfRule>
  </conditionalFormatting>
  <conditionalFormatting sqref="B299:Z299">
    <cfRule type="expression" dxfId="1936" priority="761">
      <formula>$A299&lt;&gt;""</formula>
    </cfRule>
  </conditionalFormatting>
  <conditionalFormatting sqref="A299:A300">
    <cfRule type="expression" dxfId="1935" priority="760">
      <formula>$A299&lt;&gt;""</formula>
    </cfRule>
  </conditionalFormatting>
  <conditionalFormatting sqref="B300:Z300">
    <cfRule type="expression" dxfId="1934" priority="759">
      <formula>$A299&lt;&gt;""</formula>
    </cfRule>
  </conditionalFormatting>
  <conditionalFormatting sqref="AA299">
    <cfRule type="expression" dxfId="1933" priority="758">
      <formula>$A299&lt;&gt;""</formula>
    </cfRule>
  </conditionalFormatting>
  <conditionalFormatting sqref="AA300">
    <cfRule type="expression" dxfId="1932" priority="757">
      <formula>$A299&lt;&gt;""</formula>
    </cfRule>
  </conditionalFormatting>
  <conditionalFormatting sqref="B302:Z302">
    <cfRule type="expression" dxfId="1931" priority="756">
      <formula>$A302&lt;&gt;""</formula>
    </cfRule>
  </conditionalFormatting>
  <conditionalFormatting sqref="A302:A303">
    <cfRule type="expression" dxfId="1930" priority="755">
      <formula>$A302&lt;&gt;""</formula>
    </cfRule>
  </conditionalFormatting>
  <conditionalFormatting sqref="B303:Z303">
    <cfRule type="expression" dxfId="1929" priority="754">
      <formula>$A302&lt;&gt;""</formula>
    </cfRule>
  </conditionalFormatting>
  <conditionalFormatting sqref="AA302">
    <cfRule type="expression" dxfId="1928" priority="753">
      <formula>$A302&lt;&gt;""</formula>
    </cfRule>
  </conditionalFormatting>
  <conditionalFormatting sqref="AA303">
    <cfRule type="expression" dxfId="1927" priority="752">
      <formula>$A302&lt;&gt;""</formula>
    </cfRule>
  </conditionalFormatting>
  <conditionalFormatting sqref="B305:Z305">
    <cfRule type="expression" dxfId="1926" priority="751">
      <formula>$A305&lt;&gt;""</formula>
    </cfRule>
  </conditionalFormatting>
  <conditionalFormatting sqref="A305:A306">
    <cfRule type="expression" dxfId="1925" priority="750">
      <formula>$A305&lt;&gt;""</formula>
    </cfRule>
  </conditionalFormatting>
  <conditionalFormatting sqref="B306:Z306">
    <cfRule type="expression" dxfId="1924" priority="749">
      <formula>$A305&lt;&gt;""</formula>
    </cfRule>
  </conditionalFormatting>
  <conditionalFormatting sqref="AA305">
    <cfRule type="expression" dxfId="1923" priority="748">
      <formula>$A305&lt;&gt;""</formula>
    </cfRule>
  </conditionalFormatting>
  <conditionalFormatting sqref="AA306">
    <cfRule type="expression" dxfId="1922" priority="747">
      <formula>$A305&lt;&gt;""</formula>
    </cfRule>
  </conditionalFormatting>
  <conditionalFormatting sqref="B308:Z308">
    <cfRule type="expression" dxfId="1921" priority="746">
      <formula>$A308&lt;&gt;""</formula>
    </cfRule>
  </conditionalFormatting>
  <conditionalFormatting sqref="A308:A309">
    <cfRule type="expression" dxfId="1920" priority="745">
      <formula>$A308&lt;&gt;""</formula>
    </cfRule>
  </conditionalFormatting>
  <conditionalFormatting sqref="B309:Z309">
    <cfRule type="expression" dxfId="1919" priority="744">
      <formula>$A308&lt;&gt;""</formula>
    </cfRule>
  </conditionalFormatting>
  <conditionalFormatting sqref="AA308">
    <cfRule type="expression" dxfId="1918" priority="743">
      <formula>$A308&lt;&gt;""</formula>
    </cfRule>
  </conditionalFormatting>
  <conditionalFormatting sqref="AA309">
    <cfRule type="expression" dxfId="1917" priority="742">
      <formula>$A308&lt;&gt;""</formula>
    </cfRule>
  </conditionalFormatting>
  <conditionalFormatting sqref="B311:Z311">
    <cfRule type="expression" dxfId="1916" priority="741">
      <formula>$A311&lt;&gt;""</formula>
    </cfRule>
  </conditionalFormatting>
  <conditionalFormatting sqref="A311:A312">
    <cfRule type="expression" dxfId="1915" priority="740">
      <formula>$A311&lt;&gt;""</formula>
    </cfRule>
  </conditionalFormatting>
  <conditionalFormatting sqref="B312:Z312">
    <cfRule type="expression" dxfId="1914" priority="739">
      <formula>$A311&lt;&gt;""</formula>
    </cfRule>
  </conditionalFormatting>
  <conditionalFormatting sqref="AA311">
    <cfRule type="expression" dxfId="1913" priority="738">
      <formula>$A311&lt;&gt;""</formula>
    </cfRule>
  </conditionalFormatting>
  <conditionalFormatting sqref="AA312">
    <cfRule type="expression" dxfId="1912" priority="737">
      <formula>$A311&lt;&gt;""</formula>
    </cfRule>
  </conditionalFormatting>
  <conditionalFormatting sqref="B314:Z314">
    <cfRule type="expression" dxfId="1911" priority="736">
      <formula>$A314&lt;&gt;""</formula>
    </cfRule>
  </conditionalFormatting>
  <conditionalFormatting sqref="A314:A315">
    <cfRule type="expression" dxfId="1910" priority="735">
      <formula>$A314&lt;&gt;""</formula>
    </cfRule>
  </conditionalFormatting>
  <conditionalFormatting sqref="B315:Z315">
    <cfRule type="expression" dxfId="1909" priority="734">
      <formula>$A314&lt;&gt;""</formula>
    </cfRule>
  </conditionalFormatting>
  <conditionalFormatting sqref="AA314">
    <cfRule type="expression" dxfId="1908" priority="733">
      <formula>$A314&lt;&gt;""</formula>
    </cfRule>
  </conditionalFormatting>
  <conditionalFormatting sqref="AA315">
    <cfRule type="expression" dxfId="1907" priority="732">
      <formula>$A314&lt;&gt;""</formula>
    </cfRule>
  </conditionalFormatting>
  <conditionalFormatting sqref="B317:Z317">
    <cfRule type="expression" dxfId="1906" priority="731">
      <formula>$A317&lt;&gt;""</formula>
    </cfRule>
  </conditionalFormatting>
  <conditionalFormatting sqref="A317:A318">
    <cfRule type="expression" dxfId="1905" priority="730">
      <formula>$A317&lt;&gt;""</formula>
    </cfRule>
  </conditionalFormatting>
  <conditionalFormatting sqref="B318:Z318">
    <cfRule type="expression" dxfId="1904" priority="729">
      <formula>$A317&lt;&gt;""</formula>
    </cfRule>
  </conditionalFormatting>
  <conditionalFormatting sqref="AA317">
    <cfRule type="expression" dxfId="1903" priority="728">
      <formula>$A317&lt;&gt;""</formula>
    </cfRule>
  </conditionalFormatting>
  <conditionalFormatting sqref="AA318">
    <cfRule type="expression" dxfId="1902" priority="727">
      <formula>$A317&lt;&gt;""</formula>
    </cfRule>
  </conditionalFormatting>
  <conditionalFormatting sqref="B320:Z320">
    <cfRule type="expression" dxfId="1901" priority="726">
      <formula>$A320&lt;&gt;""</formula>
    </cfRule>
  </conditionalFormatting>
  <conditionalFormatting sqref="A320:A321">
    <cfRule type="expression" dxfId="1900" priority="725">
      <formula>$A320&lt;&gt;""</formula>
    </cfRule>
  </conditionalFormatting>
  <conditionalFormatting sqref="B321:Z321">
    <cfRule type="expression" dxfId="1899" priority="724">
      <formula>$A320&lt;&gt;""</formula>
    </cfRule>
  </conditionalFormatting>
  <conditionalFormatting sqref="AA320">
    <cfRule type="expression" dxfId="1898" priority="723">
      <formula>$A320&lt;&gt;""</formula>
    </cfRule>
  </conditionalFormatting>
  <conditionalFormatting sqref="AA321">
    <cfRule type="expression" dxfId="1897" priority="722">
      <formula>$A320&lt;&gt;""</formula>
    </cfRule>
  </conditionalFormatting>
  <conditionalFormatting sqref="B323:Z323">
    <cfRule type="expression" dxfId="1896" priority="721">
      <formula>$A323&lt;&gt;""</formula>
    </cfRule>
  </conditionalFormatting>
  <conditionalFormatting sqref="A323:A324">
    <cfRule type="expression" dxfId="1895" priority="720">
      <formula>$A323&lt;&gt;""</formula>
    </cfRule>
  </conditionalFormatting>
  <conditionalFormatting sqref="B324:Z324">
    <cfRule type="expression" dxfId="1894" priority="719">
      <formula>$A323&lt;&gt;""</formula>
    </cfRule>
  </conditionalFormatting>
  <conditionalFormatting sqref="AA323">
    <cfRule type="expression" dxfId="1893" priority="718">
      <formula>$A323&lt;&gt;""</formula>
    </cfRule>
  </conditionalFormatting>
  <conditionalFormatting sqref="AA324">
    <cfRule type="expression" dxfId="1892" priority="717">
      <formula>$A323&lt;&gt;""</formula>
    </cfRule>
  </conditionalFormatting>
  <conditionalFormatting sqref="B326:Z326">
    <cfRule type="expression" dxfId="1891" priority="716">
      <formula>$A326&lt;&gt;""</formula>
    </cfRule>
  </conditionalFormatting>
  <conditionalFormatting sqref="A326:A327">
    <cfRule type="expression" dxfId="1890" priority="715">
      <formula>$A326&lt;&gt;""</formula>
    </cfRule>
  </conditionalFormatting>
  <conditionalFormatting sqref="B327:Z327">
    <cfRule type="expression" dxfId="1889" priority="714">
      <formula>$A326&lt;&gt;""</formula>
    </cfRule>
  </conditionalFormatting>
  <conditionalFormatting sqref="AA326">
    <cfRule type="expression" dxfId="1888" priority="713">
      <formula>$A326&lt;&gt;""</formula>
    </cfRule>
  </conditionalFormatting>
  <conditionalFormatting sqref="AA327">
    <cfRule type="expression" dxfId="1887" priority="712">
      <formula>$A326&lt;&gt;""</formula>
    </cfRule>
  </conditionalFormatting>
  <conditionalFormatting sqref="B329:Z329">
    <cfRule type="expression" dxfId="1886" priority="711">
      <formula>$A329&lt;&gt;""</formula>
    </cfRule>
  </conditionalFormatting>
  <conditionalFormatting sqref="A329:A330">
    <cfRule type="expression" dxfId="1885" priority="710">
      <formula>$A329&lt;&gt;""</formula>
    </cfRule>
  </conditionalFormatting>
  <conditionalFormatting sqref="B330:Z330">
    <cfRule type="expression" dxfId="1884" priority="709">
      <formula>$A329&lt;&gt;""</formula>
    </cfRule>
  </conditionalFormatting>
  <conditionalFormatting sqref="AA329">
    <cfRule type="expression" dxfId="1883" priority="708">
      <formula>$A329&lt;&gt;""</formula>
    </cfRule>
  </conditionalFormatting>
  <conditionalFormatting sqref="AA330">
    <cfRule type="expression" dxfId="1882" priority="707">
      <formula>$A329&lt;&gt;""</formula>
    </cfRule>
  </conditionalFormatting>
  <conditionalFormatting sqref="B332:Z332">
    <cfRule type="expression" dxfId="1881" priority="706">
      <formula>$A332&lt;&gt;""</formula>
    </cfRule>
  </conditionalFormatting>
  <conditionalFormatting sqref="A332:A333">
    <cfRule type="expression" dxfId="1880" priority="705">
      <formula>$A332&lt;&gt;""</formula>
    </cfRule>
  </conditionalFormatting>
  <conditionalFormatting sqref="B333:Z333">
    <cfRule type="expression" dxfId="1879" priority="704">
      <formula>$A332&lt;&gt;""</formula>
    </cfRule>
  </conditionalFormatting>
  <conditionalFormatting sqref="AA332">
    <cfRule type="expression" dxfId="1878" priority="703">
      <formula>$A332&lt;&gt;""</formula>
    </cfRule>
  </conditionalFormatting>
  <conditionalFormatting sqref="AA333">
    <cfRule type="expression" dxfId="1877" priority="702">
      <formula>$A332&lt;&gt;""</formula>
    </cfRule>
  </conditionalFormatting>
  <conditionalFormatting sqref="B335:Z335">
    <cfRule type="expression" dxfId="1876" priority="701">
      <formula>$A335&lt;&gt;""</formula>
    </cfRule>
  </conditionalFormatting>
  <conditionalFormatting sqref="A335:A336">
    <cfRule type="expression" dxfId="1875" priority="700">
      <formula>$A335&lt;&gt;""</formula>
    </cfRule>
  </conditionalFormatting>
  <conditionalFormatting sqref="B336:Z336">
    <cfRule type="expression" dxfId="1874" priority="699">
      <formula>$A335&lt;&gt;""</formula>
    </cfRule>
  </conditionalFormatting>
  <conditionalFormatting sqref="AA335">
    <cfRule type="expression" dxfId="1873" priority="698">
      <formula>$A335&lt;&gt;""</formula>
    </cfRule>
  </conditionalFormatting>
  <conditionalFormatting sqref="AA336">
    <cfRule type="expression" dxfId="1872" priority="697">
      <formula>$A335&lt;&gt;""</formula>
    </cfRule>
  </conditionalFormatting>
  <conditionalFormatting sqref="B338:Z338">
    <cfRule type="expression" dxfId="1871" priority="696">
      <formula>$A338&lt;&gt;""</formula>
    </cfRule>
  </conditionalFormatting>
  <conditionalFormatting sqref="A338:A339">
    <cfRule type="expression" dxfId="1870" priority="695">
      <formula>$A338&lt;&gt;""</formula>
    </cfRule>
  </conditionalFormatting>
  <conditionalFormatting sqref="B339:Z339">
    <cfRule type="expression" dxfId="1869" priority="694">
      <formula>$A338&lt;&gt;""</formula>
    </cfRule>
  </conditionalFormatting>
  <conditionalFormatting sqref="AA338">
    <cfRule type="expression" dxfId="1868" priority="693">
      <formula>$A338&lt;&gt;""</formula>
    </cfRule>
  </conditionalFormatting>
  <conditionalFormatting sqref="AA339">
    <cfRule type="expression" dxfId="1867" priority="692">
      <formula>$A338&lt;&gt;""</formula>
    </cfRule>
  </conditionalFormatting>
  <conditionalFormatting sqref="B341:Z341">
    <cfRule type="expression" dxfId="1866" priority="691">
      <formula>$A341&lt;&gt;""</formula>
    </cfRule>
  </conditionalFormatting>
  <conditionalFormatting sqref="A341:A342">
    <cfRule type="expression" dxfId="1865" priority="690">
      <formula>$A341&lt;&gt;""</formula>
    </cfRule>
  </conditionalFormatting>
  <conditionalFormatting sqref="B342:Z342">
    <cfRule type="expression" dxfId="1864" priority="689">
      <formula>$A341&lt;&gt;""</formula>
    </cfRule>
  </conditionalFormatting>
  <conditionalFormatting sqref="AA341">
    <cfRule type="expression" dxfId="1863" priority="688">
      <formula>$A341&lt;&gt;""</formula>
    </cfRule>
  </conditionalFormatting>
  <conditionalFormatting sqref="AA342">
    <cfRule type="expression" dxfId="1862" priority="687">
      <formula>$A341&lt;&gt;""</formula>
    </cfRule>
  </conditionalFormatting>
  <conditionalFormatting sqref="B344:Z344">
    <cfRule type="expression" dxfId="1861" priority="686">
      <formula>$A344&lt;&gt;""</formula>
    </cfRule>
  </conditionalFormatting>
  <conditionalFormatting sqref="A344:A345">
    <cfRule type="expression" dxfId="1860" priority="685">
      <formula>$A344&lt;&gt;""</formula>
    </cfRule>
  </conditionalFormatting>
  <conditionalFormatting sqref="B345:Z345">
    <cfRule type="expression" dxfId="1859" priority="684">
      <formula>$A344&lt;&gt;""</formula>
    </cfRule>
  </conditionalFormatting>
  <conditionalFormatting sqref="AA344">
    <cfRule type="expression" dxfId="1858" priority="683">
      <formula>$A344&lt;&gt;""</formula>
    </cfRule>
  </conditionalFormatting>
  <conditionalFormatting sqref="AA345">
    <cfRule type="expression" dxfId="1857" priority="682">
      <formula>$A344&lt;&gt;""</formula>
    </cfRule>
  </conditionalFormatting>
  <conditionalFormatting sqref="B347:Z347">
    <cfRule type="expression" dxfId="1856" priority="681">
      <formula>$A347&lt;&gt;""</formula>
    </cfRule>
  </conditionalFormatting>
  <conditionalFormatting sqref="A347:A348">
    <cfRule type="expression" dxfId="1855" priority="680">
      <formula>$A347&lt;&gt;""</formula>
    </cfRule>
  </conditionalFormatting>
  <conditionalFormatting sqref="B348:Z348">
    <cfRule type="expression" dxfId="1854" priority="679">
      <formula>$A347&lt;&gt;""</formula>
    </cfRule>
  </conditionalFormatting>
  <conditionalFormatting sqref="AA347">
    <cfRule type="expression" dxfId="1853" priority="678">
      <formula>$A347&lt;&gt;""</formula>
    </cfRule>
  </conditionalFormatting>
  <conditionalFormatting sqref="AA348">
    <cfRule type="expression" dxfId="1852" priority="677">
      <formula>$A347&lt;&gt;""</formula>
    </cfRule>
  </conditionalFormatting>
  <conditionalFormatting sqref="B350:Z350">
    <cfRule type="expression" dxfId="1851" priority="676">
      <formula>$A350&lt;&gt;""</formula>
    </cfRule>
  </conditionalFormatting>
  <conditionalFormatting sqref="A350:A351">
    <cfRule type="expression" dxfId="1850" priority="675">
      <formula>$A350&lt;&gt;""</formula>
    </cfRule>
  </conditionalFormatting>
  <conditionalFormatting sqref="B351:Z351">
    <cfRule type="expression" dxfId="1849" priority="674">
      <formula>$A350&lt;&gt;""</formula>
    </cfRule>
  </conditionalFormatting>
  <conditionalFormatting sqref="AA350">
    <cfRule type="expression" dxfId="1848" priority="673">
      <formula>$A350&lt;&gt;""</formula>
    </cfRule>
  </conditionalFormatting>
  <conditionalFormatting sqref="AA351">
    <cfRule type="expression" dxfId="1847" priority="672">
      <formula>$A350&lt;&gt;""</formula>
    </cfRule>
  </conditionalFormatting>
  <conditionalFormatting sqref="B353:Z353">
    <cfRule type="expression" dxfId="1846" priority="671">
      <formula>$A353&lt;&gt;""</formula>
    </cfRule>
  </conditionalFormatting>
  <conditionalFormatting sqref="A353:A354">
    <cfRule type="expression" dxfId="1845" priority="670">
      <formula>$A353&lt;&gt;""</formula>
    </cfRule>
  </conditionalFormatting>
  <conditionalFormatting sqref="B354:Z354">
    <cfRule type="expression" dxfId="1844" priority="669">
      <formula>$A353&lt;&gt;""</formula>
    </cfRule>
  </conditionalFormatting>
  <conditionalFormatting sqref="AA353">
    <cfRule type="expression" dxfId="1843" priority="668">
      <formula>$A353&lt;&gt;""</formula>
    </cfRule>
  </conditionalFormatting>
  <conditionalFormatting sqref="AA354">
    <cfRule type="expression" dxfId="1842" priority="667">
      <formula>$A353&lt;&gt;""</formula>
    </cfRule>
  </conditionalFormatting>
  <conditionalFormatting sqref="B356:Z356">
    <cfRule type="expression" dxfId="1841" priority="666">
      <formula>$A356&lt;&gt;""</formula>
    </cfRule>
  </conditionalFormatting>
  <conditionalFormatting sqref="A356:A357">
    <cfRule type="expression" dxfId="1840" priority="665">
      <formula>$A356&lt;&gt;""</formula>
    </cfRule>
  </conditionalFormatting>
  <conditionalFormatting sqref="B357:Z357">
    <cfRule type="expression" dxfId="1839" priority="664">
      <formula>$A356&lt;&gt;""</formula>
    </cfRule>
  </conditionalFormatting>
  <conditionalFormatting sqref="AA356">
    <cfRule type="expression" dxfId="1838" priority="663">
      <formula>$A356&lt;&gt;""</formula>
    </cfRule>
  </conditionalFormatting>
  <conditionalFormatting sqref="AA357">
    <cfRule type="expression" dxfId="1837" priority="662">
      <formula>$A356&lt;&gt;""</formula>
    </cfRule>
  </conditionalFormatting>
  <conditionalFormatting sqref="B359:Z359">
    <cfRule type="expression" dxfId="1836" priority="661">
      <formula>$A359&lt;&gt;""</formula>
    </cfRule>
  </conditionalFormatting>
  <conditionalFormatting sqref="A359:A360">
    <cfRule type="expression" dxfId="1835" priority="660">
      <formula>$A359&lt;&gt;""</formula>
    </cfRule>
  </conditionalFormatting>
  <conditionalFormatting sqref="B360:Z360">
    <cfRule type="expression" dxfId="1834" priority="659">
      <formula>$A359&lt;&gt;""</formula>
    </cfRule>
  </conditionalFormatting>
  <conditionalFormatting sqref="AA359">
    <cfRule type="expression" dxfId="1833" priority="658">
      <formula>$A359&lt;&gt;""</formula>
    </cfRule>
  </conditionalFormatting>
  <conditionalFormatting sqref="AA360">
    <cfRule type="expression" dxfId="1832" priority="657">
      <formula>$A359&lt;&gt;""</formula>
    </cfRule>
  </conditionalFormatting>
  <conditionalFormatting sqref="AA411">
    <cfRule type="expression" dxfId="1831" priority="572">
      <formula>$A410&lt;&gt;""</formula>
    </cfRule>
  </conditionalFormatting>
  <conditionalFormatting sqref="B362:Z362">
    <cfRule type="expression" dxfId="1830" priority="656">
      <formula>$A362&lt;&gt;""</formula>
    </cfRule>
  </conditionalFormatting>
  <conditionalFormatting sqref="A362:A363">
    <cfRule type="expression" dxfId="1829" priority="655">
      <formula>$A362&lt;&gt;""</formula>
    </cfRule>
  </conditionalFormatting>
  <conditionalFormatting sqref="B363:Z363">
    <cfRule type="expression" dxfId="1828" priority="654">
      <formula>$A362&lt;&gt;""</formula>
    </cfRule>
  </conditionalFormatting>
  <conditionalFormatting sqref="AA362">
    <cfRule type="expression" dxfId="1827" priority="653">
      <formula>$A362&lt;&gt;""</formula>
    </cfRule>
  </conditionalFormatting>
  <conditionalFormatting sqref="AA363">
    <cfRule type="expression" dxfId="1826" priority="652">
      <formula>$A362&lt;&gt;""</formula>
    </cfRule>
  </conditionalFormatting>
  <conditionalFormatting sqref="B365:Z365">
    <cfRule type="expression" dxfId="1825" priority="651">
      <formula>$A365&lt;&gt;""</formula>
    </cfRule>
  </conditionalFormatting>
  <conditionalFormatting sqref="A365:A366">
    <cfRule type="expression" dxfId="1824" priority="650">
      <formula>$A365&lt;&gt;""</formula>
    </cfRule>
  </conditionalFormatting>
  <conditionalFormatting sqref="B366:Z366">
    <cfRule type="expression" dxfId="1823" priority="649">
      <formula>$A365&lt;&gt;""</formula>
    </cfRule>
  </conditionalFormatting>
  <conditionalFormatting sqref="AA365">
    <cfRule type="expression" dxfId="1822" priority="648">
      <formula>$A365&lt;&gt;""</formula>
    </cfRule>
  </conditionalFormatting>
  <conditionalFormatting sqref="AA366">
    <cfRule type="expression" dxfId="1821" priority="647">
      <formula>$A365&lt;&gt;""</formula>
    </cfRule>
  </conditionalFormatting>
  <conditionalFormatting sqref="B368:Z368">
    <cfRule type="expression" dxfId="1820" priority="646">
      <formula>$A368&lt;&gt;""</formula>
    </cfRule>
  </conditionalFormatting>
  <conditionalFormatting sqref="A368:A369">
    <cfRule type="expression" dxfId="1819" priority="645">
      <formula>$A368&lt;&gt;""</formula>
    </cfRule>
  </conditionalFormatting>
  <conditionalFormatting sqref="B369:Z369">
    <cfRule type="expression" dxfId="1818" priority="644">
      <formula>$A368&lt;&gt;""</formula>
    </cfRule>
  </conditionalFormatting>
  <conditionalFormatting sqref="AA368">
    <cfRule type="expression" dxfId="1817" priority="643">
      <formula>$A368&lt;&gt;""</formula>
    </cfRule>
  </conditionalFormatting>
  <conditionalFormatting sqref="AA369">
    <cfRule type="expression" dxfId="1816" priority="642">
      <formula>$A368&lt;&gt;""</formula>
    </cfRule>
  </conditionalFormatting>
  <conditionalFormatting sqref="B371:Z371">
    <cfRule type="expression" dxfId="1815" priority="641">
      <formula>$A371&lt;&gt;""</formula>
    </cfRule>
  </conditionalFormatting>
  <conditionalFormatting sqref="A371:A372">
    <cfRule type="expression" dxfId="1814" priority="640">
      <formula>$A371&lt;&gt;""</formula>
    </cfRule>
  </conditionalFormatting>
  <conditionalFormatting sqref="B372:Z372">
    <cfRule type="expression" dxfId="1813" priority="639">
      <formula>$A371&lt;&gt;""</formula>
    </cfRule>
  </conditionalFormatting>
  <conditionalFormatting sqref="AA371">
    <cfRule type="expression" dxfId="1812" priority="638">
      <formula>$A371&lt;&gt;""</formula>
    </cfRule>
  </conditionalFormatting>
  <conditionalFormatting sqref="AA372">
    <cfRule type="expression" dxfId="1811" priority="637">
      <formula>$A371&lt;&gt;""</formula>
    </cfRule>
  </conditionalFormatting>
  <conditionalFormatting sqref="B374:Z374">
    <cfRule type="expression" dxfId="1810" priority="636">
      <formula>$A374&lt;&gt;""</formula>
    </cfRule>
  </conditionalFormatting>
  <conditionalFormatting sqref="A374:A375">
    <cfRule type="expression" dxfId="1809" priority="635">
      <formula>$A374&lt;&gt;""</formula>
    </cfRule>
  </conditionalFormatting>
  <conditionalFormatting sqref="B375:Z375">
    <cfRule type="expression" dxfId="1808" priority="634">
      <formula>$A374&lt;&gt;""</formula>
    </cfRule>
  </conditionalFormatting>
  <conditionalFormatting sqref="AA374">
    <cfRule type="expression" dxfId="1807" priority="633">
      <formula>$A374&lt;&gt;""</formula>
    </cfRule>
  </conditionalFormatting>
  <conditionalFormatting sqref="AA375">
    <cfRule type="expression" dxfId="1806" priority="632">
      <formula>$A374&lt;&gt;""</formula>
    </cfRule>
  </conditionalFormatting>
  <conditionalFormatting sqref="B377:Z377">
    <cfRule type="expression" dxfId="1805" priority="631">
      <formula>$A377&lt;&gt;""</formula>
    </cfRule>
  </conditionalFormatting>
  <conditionalFormatting sqref="A377:A378">
    <cfRule type="expression" dxfId="1804" priority="630">
      <formula>$A377&lt;&gt;""</formula>
    </cfRule>
  </conditionalFormatting>
  <conditionalFormatting sqref="B378:Z378">
    <cfRule type="expression" dxfId="1803" priority="629">
      <formula>$A377&lt;&gt;""</formula>
    </cfRule>
  </conditionalFormatting>
  <conditionalFormatting sqref="AA377">
    <cfRule type="expression" dxfId="1802" priority="628">
      <formula>$A377&lt;&gt;""</formula>
    </cfRule>
  </conditionalFormatting>
  <conditionalFormatting sqref="AA378">
    <cfRule type="expression" dxfId="1801" priority="627">
      <formula>$A377&lt;&gt;""</formula>
    </cfRule>
  </conditionalFormatting>
  <conditionalFormatting sqref="B380:Z380">
    <cfRule type="expression" dxfId="1800" priority="626">
      <formula>$A380&lt;&gt;""</formula>
    </cfRule>
  </conditionalFormatting>
  <conditionalFormatting sqref="A380:A381">
    <cfRule type="expression" dxfId="1799" priority="625">
      <formula>$A380&lt;&gt;""</formula>
    </cfRule>
  </conditionalFormatting>
  <conditionalFormatting sqref="B381:Z381">
    <cfRule type="expression" dxfId="1798" priority="624">
      <formula>$A380&lt;&gt;""</formula>
    </cfRule>
  </conditionalFormatting>
  <conditionalFormatting sqref="AA380">
    <cfRule type="expression" dxfId="1797" priority="623">
      <formula>$A380&lt;&gt;""</formula>
    </cfRule>
  </conditionalFormatting>
  <conditionalFormatting sqref="AA381">
    <cfRule type="expression" dxfId="1796" priority="622">
      <formula>$A380&lt;&gt;""</formula>
    </cfRule>
  </conditionalFormatting>
  <conditionalFormatting sqref="B383:Z383">
    <cfRule type="expression" dxfId="1795" priority="621">
      <formula>$A383&lt;&gt;""</formula>
    </cfRule>
  </conditionalFormatting>
  <conditionalFormatting sqref="A383:A384">
    <cfRule type="expression" dxfId="1794" priority="620">
      <formula>$A383&lt;&gt;""</formula>
    </cfRule>
  </conditionalFormatting>
  <conditionalFormatting sqref="B384:Z384">
    <cfRule type="expression" dxfId="1793" priority="619">
      <formula>$A383&lt;&gt;""</formula>
    </cfRule>
  </conditionalFormatting>
  <conditionalFormatting sqref="AA383">
    <cfRule type="expression" dxfId="1792" priority="618">
      <formula>$A383&lt;&gt;""</formula>
    </cfRule>
  </conditionalFormatting>
  <conditionalFormatting sqref="AA384">
    <cfRule type="expression" dxfId="1791" priority="617">
      <formula>$A383&lt;&gt;""</formula>
    </cfRule>
  </conditionalFormatting>
  <conditionalFormatting sqref="B386:Z386">
    <cfRule type="expression" dxfId="1790" priority="616">
      <formula>$A386&lt;&gt;""</formula>
    </cfRule>
  </conditionalFormatting>
  <conditionalFormatting sqref="A386:A387">
    <cfRule type="expression" dxfId="1789" priority="615">
      <formula>$A386&lt;&gt;""</formula>
    </cfRule>
  </conditionalFormatting>
  <conditionalFormatting sqref="B387:Z387">
    <cfRule type="expression" dxfId="1788" priority="614">
      <formula>$A386&lt;&gt;""</formula>
    </cfRule>
  </conditionalFormatting>
  <conditionalFormatting sqref="AA386">
    <cfRule type="expression" dxfId="1787" priority="613">
      <formula>$A386&lt;&gt;""</formula>
    </cfRule>
  </conditionalFormatting>
  <conditionalFormatting sqref="AA387">
    <cfRule type="expression" dxfId="1786" priority="612">
      <formula>$A386&lt;&gt;""</formula>
    </cfRule>
  </conditionalFormatting>
  <conditionalFormatting sqref="B389:Z389">
    <cfRule type="expression" dxfId="1785" priority="611">
      <formula>$A389&lt;&gt;""</formula>
    </cfRule>
  </conditionalFormatting>
  <conditionalFormatting sqref="A389:A390">
    <cfRule type="expression" dxfId="1784" priority="610">
      <formula>$A389&lt;&gt;""</formula>
    </cfRule>
  </conditionalFormatting>
  <conditionalFormatting sqref="B390:Z390">
    <cfRule type="expression" dxfId="1783" priority="609">
      <formula>$A389&lt;&gt;""</formula>
    </cfRule>
  </conditionalFormatting>
  <conditionalFormatting sqref="AA389">
    <cfRule type="expression" dxfId="1782" priority="608">
      <formula>$A389&lt;&gt;""</formula>
    </cfRule>
  </conditionalFormatting>
  <conditionalFormatting sqref="AA390">
    <cfRule type="expression" dxfId="1781" priority="607">
      <formula>$A389&lt;&gt;""</formula>
    </cfRule>
  </conditionalFormatting>
  <conditionalFormatting sqref="B392:Z392">
    <cfRule type="expression" dxfId="1780" priority="606">
      <formula>$A392&lt;&gt;""</formula>
    </cfRule>
  </conditionalFormatting>
  <conditionalFormatting sqref="A392:A393">
    <cfRule type="expression" dxfId="1779" priority="605">
      <formula>$A392&lt;&gt;""</formula>
    </cfRule>
  </conditionalFormatting>
  <conditionalFormatting sqref="B393:Z393">
    <cfRule type="expression" dxfId="1778" priority="604">
      <formula>$A392&lt;&gt;""</formula>
    </cfRule>
  </conditionalFormatting>
  <conditionalFormatting sqref="AA392">
    <cfRule type="expression" dxfId="1777" priority="603">
      <formula>$A392&lt;&gt;""</formula>
    </cfRule>
  </conditionalFormatting>
  <conditionalFormatting sqref="AA393">
    <cfRule type="expression" dxfId="1776" priority="602">
      <formula>$A392&lt;&gt;""</formula>
    </cfRule>
  </conditionalFormatting>
  <conditionalFormatting sqref="B395:Z395">
    <cfRule type="expression" dxfId="1775" priority="601">
      <formula>$A395&lt;&gt;""</formula>
    </cfRule>
  </conditionalFormatting>
  <conditionalFormatting sqref="A395:A396">
    <cfRule type="expression" dxfId="1774" priority="600">
      <formula>$A395&lt;&gt;""</formula>
    </cfRule>
  </conditionalFormatting>
  <conditionalFormatting sqref="B396:Z396">
    <cfRule type="expression" dxfId="1773" priority="599">
      <formula>$A395&lt;&gt;""</formula>
    </cfRule>
  </conditionalFormatting>
  <conditionalFormatting sqref="AA395">
    <cfRule type="expression" dxfId="1772" priority="598">
      <formula>$A395&lt;&gt;""</formula>
    </cfRule>
  </conditionalFormatting>
  <conditionalFormatting sqref="AA396">
    <cfRule type="expression" dxfId="1771" priority="597">
      <formula>$A395&lt;&gt;""</formula>
    </cfRule>
  </conditionalFormatting>
  <conditionalFormatting sqref="B398:Z398">
    <cfRule type="expression" dxfId="1770" priority="596">
      <formula>$A398&lt;&gt;""</formula>
    </cfRule>
  </conditionalFormatting>
  <conditionalFormatting sqref="A398:A399">
    <cfRule type="expression" dxfId="1769" priority="595">
      <formula>$A398&lt;&gt;""</formula>
    </cfRule>
  </conditionalFormatting>
  <conditionalFormatting sqref="B399:Z399">
    <cfRule type="expression" dxfId="1768" priority="594">
      <formula>$A398&lt;&gt;""</formula>
    </cfRule>
  </conditionalFormatting>
  <conditionalFormatting sqref="AA398">
    <cfRule type="expression" dxfId="1767" priority="593">
      <formula>$A398&lt;&gt;""</formula>
    </cfRule>
  </conditionalFormatting>
  <conditionalFormatting sqref="AA399">
    <cfRule type="expression" dxfId="1766" priority="592">
      <formula>$A398&lt;&gt;""</formula>
    </cfRule>
  </conditionalFormatting>
  <conditionalFormatting sqref="B401:Z401">
    <cfRule type="expression" dxfId="1765" priority="591">
      <formula>$A401&lt;&gt;""</formula>
    </cfRule>
  </conditionalFormatting>
  <conditionalFormatting sqref="A401:A402">
    <cfRule type="expression" dxfId="1764" priority="590">
      <formula>$A401&lt;&gt;""</formula>
    </cfRule>
  </conditionalFormatting>
  <conditionalFormatting sqref="B402:Z402">
    <cfRule type="expression" dxfId="1763" priority="589">
      <formula>$A401&lt;&gt;""</formula>
    </cfRule>
  </conditionalFormatting>
  <conditionalFormatting sqref="AA401">
    <cfRule type="expression" dxfId="1762" priority="588">
      <formula>$A401&lt;&gt;""</formula>
    </cfRule>
  </conditionalFormatting>
  <conditionalFormatting sqref="AA402">
    <cfRule type="expression" dxfId="1761" priority="587">
      <formula>$A401&lt;&gt;""</formula>
    </cfRule>
  </conditionalFormatting>
  <conditionalFormatting sqref="B404:Z404">
    <cfRule type="expression" dxfId="1760" priority="586">
      <formula>$A404&lt;&gt;""</formula>
    </cfRule>
  </conditionalFormatting>
  <conditionalFormatting sqref="A404:A405">
    <cfRule type="expression" dxfId="1759" priority="585">
      <formula>$A404&lt;&gt;""</formula>
    </cfRule>
  </conditionalFormatting>
  <conditionalFormatting sqref="B405:Z405">
    <cfRule type="expression" dxfId="1758" priority="584">
      <formula>$A404&lt;&gt;""</formula>
    </cfRule>
  </conditionalFormatting>
  <conditionalFormatting sqref="AA404">
    <cfRule type="expression" dxfId="1757" priority="583">
      <formula>$A404&lt;&gt;""</formula>
    </cfRule>
  </conditionalFormatting>
  <conditionalFormatting sqref="AA405">
    <cfRule type="expression" dxfId="1756" priority="582">
      <formula>$A404&lt;&gt;""</formula>
    </cfRule>
  </conditionalFormatting>
  <conditionalFormatting sqref="B407:Z407">
    <cfRule type="expression" dxfId="1755" priority="581">
      <formula>$A407&lt;&gt;""</formula>
    </cfRule>
  </conditionalFormatting>
  <conditionalFormatting sqref="A407:A408">
    <cfRule type="expression" dxfId="1754" priority="580">
      <formula>$A407&lt;&gt;""</formula>
    </cfRule>
  </conditionalFormatting>
  <conditionalFormatting sqref="B408:Z408">
    <cfRule type="expression" dxfId="1753" priority="579">
      <formula>$A407&lt;&gt;""</formula>
    </cfRule>
  </conditionalFormatting>
  <conditionalFormatting sqref="AA407">
    <cfRule type="expression" dxfId="1752" priority="578">
      <formula>$A407&lt;&gt;""</formula>
    </cfRule>
  </conditionalFormatting>
  <conditionalFormatting sqref="AA408">
    <cfRule type="expression" dxfId="1751" priority="577">
      <formula>$A407&lt;&gt;""</formula>
    </cfRule>
  </conditionalFormatting>
  <conditionalFormatting sqref="B410:Z410">
    <cfRule type="expression" dxfId="1750" priority="576">
      <formula>$A410&lt;&gt;""</formula>
    </cfRule>
  </conditionalFormatting>
  <conditionalFormatting sqref="A410:A411">
    <cfRule type="expression" dxfId="1749" priority="575">
      <formula>$A410&lt;&gt;""</formula>
    </cfRule>
  </conditionalFormatting>
  <conditionalFormatting sqref="B411:Z411">
    <cfRule type="expression" dxfId="1748" priority="574">
      <formula>$A410&lt;&gt;""</formula>
    </cfRule>
  </conditionalFormatting>
  <conditionalFormatting sqref="AA410">
    <cfRule type="expression" dxfId="1747" priority="573">
      <formula>$A410&lt;&gt;""</formula>
    </cfRule>
  </conditionalFormatting>
  <conditionalFormatting sqref="AA414">
    <cfRule type="expression" dxfId="1746" priority="567">
      <formula>$A413&lt;&gt;""</formula>
    </cfRule>
  </conditionalFormatting>
  <conditionalFormatting sqref="B413:Z413">
    <cfRule type="expression" dxfId="1745" priority="571">
      <formula>$A413&lt;&gt;""</formula>
    </cfRule>
  </conditionalFormatting>
  <conditionalFormatting sqref="A413:A414">
    <cfRule type="expression" dxfId="1744" priority="570">
      <formula>$A413&lt;&gt;""</formula>
    </cfRule>
  </conditionalFormatting>
  <conditionalFormatting sqref="B414:Z414">
    <cfRule type="expression" dxfId="1743" priority="569">
      <formula>$A413&lt;&gt;""</formula>
    </cfRule>
  </conditionalFormatting>
  <conditionalFormatting sqref="AA413">
    <cfRule type="expression" dxfId="1742" priority="568">
      <formula>$A413&lt;&gt;""</formula>
    </cfRule>
  </conditionalFormatting>
  <conditionalFormatting sqref="AA417">
    <cfRule type="expression" dxfId="1741" priority="562">
      <formula>$A416&lt;&gt;""</formula>
    </cfRule>
  </conditionalFormatting>
  <conditionalFormatting sqref="B416:Z416">
    <cfRule type="expression" dxfId="1740" priority="566">
      <formula>$A416&lt;&gt;""</formula>
    </cfRule>
  </conditionalFormatting>
  <conditionalFormatting sqref="A416:A417">
    <cfRule type="expression" dxfId="1739" priority="565">
      <formula>$A416&lt;&gt;""</formula>
    </cfRule>
  </conditionalFormatting>
  <conditionalFormatting sqref="B417:Z417">
    <cfRule type="expression" dxfId="1738" priority="564">
      <formula>$A416&lt;&gt;""</formula>
    </cfRule>
  </conditionalFormatting>
  <conditionalFormatting sqref="AA416">
    <cfRule type="expression" dxfId="1737" priority="563">
      <formula>$A416&lt;&gt;""</formula>
    </cfRule>
  </conditionalFormatting>
  <conditionalFormatting sqref="AA420">
    <cfRule type="expression" dxfId="1736" priority="557">
      <formula>$A419&lt;&gt;""</formula>
    </cfRule>
  </conditionalFormatting>
  <conditionalFormatting sqref="B419:Z419">
    <cfRule type="expression" dxfId="1735" priority="561">
      <formula>$A419&lt;&gt;""</formula>
    </cfRule>
  </conditionalFormatting>
  <conditionalFormatting sqref="A419:A420">
    <cfRule type="expression" dxfId="1734" priority="560">
      <formula>$A419&lt;&gt;""</formula>
    </cfRule>
  </conditionalFormatting>
  <conditionalFormatting sqref="B420:Z420">
    <cfRule type="expression" dxfId="1733" priority="559">
      <formula>$A419&lt;&gt;""</formula>
    </cfRule>
  </conditionalFormatting>
  <conditionalFormatting sqref="AA419">
    <cfRule type="expression" dxfId="1732" priority="558">
      <formula>$A419&lt;&gt;""</formula>
    </cfRule>
  </conditionalFormatting>
  <conditionalFormatting sqref="AA423">
    <cfRule type="expression" dxfId="1731" priority="552">
      <formula>$A422&lt;&gt;""</formula>
    </cfRule>
  </conditionalFormatting>
  <conditionalFormatting sqref="B422:Z422">
    <cfRule type="expression" dxfId="1730" priority="556">
      <formula>$A422&lt;&gt;""</formula>
    </cfRule>
  </conditionalFormatting>
  <conditionalFormatting sqref="A422:A423">
    <cfRule type="expression" dxfId="1729" priority="555">
      <formula>$A422&lt;&gt;""</formula>
    </cfRule>
  </conditionalFormatting>
  <conditionalFormatting sqref="B423:Z423">
    <cfRule type="expression" dxfId="1728" priority="554">
      <formula>$A422&lt;&gt;""</formula>
    </cfRule>
  </conditionalFormatting>
  <conditionalFormatting sqref="AA422">
    <cfRule type="expression" dxfId="1727" priority="553">
      <formula>$A422&lt;&gt;""</formula>
    </cfRule>
  </conditionalFormatting>
  <conditionalFormatting sqref="AA426">
    <cfRule type="expression" dxfId="1726" priority="547">
      <formula>$A425&lt;&gt;""</formula>
    </cfRule>
  </conditionalFormatting>
  <conditionalFormatting sqref="B425:Z425">
    <cfRule type="expression" dxfId="1725" priority="551">
      <formula>$A425&lt;&gt;""</formula>
    </cfRule>
  </conditionalFormatting>
  <conditionalFormatting sqref="A425:A426">
    <cfRule type="expression" dxfId="1724" priority="550">
      <formula>$A425&lt;&gt;""</formula>
    </cfRule>
  </conditionalFormatting>
  <conditionalFormatting sqref="B426:Z426">
    <cfRule type="expression" dxfId="1723" priority="549">
      <formula>$A425&lt;&gt;""</formula>
    </cfRule>
  </conditionalFormatting>
  <conditionalFormatting sqref="AA425">
    <cfRule type="expression" dxfId="1722" priority="548">
      <formula>$A425&lt;&gt;""</formula>
    </cfRule>
  </conditionalFormatting>
  <conditionalFormatting sqref="AA429">
    <cfRule type="expression" dxfId="1721" priority="542">
      <formula>$A428&lt;&gt;""</formula>
    </cfRule>
  </conditionalFormatting>
  <conditionalFormatting sqref="B428:Z428">
    <cfRule type="expression" dxfId="1720" priority="546">
      <formula>$A428&lt;&gt;""</formula>
    </cfRule>
  </conditionalFormatting>
  <conditionalFormatting sqref="A428:A429">
    <cfRule type="expression" dxfId="1719" priority="545">
      <formula>$A428&lt;&gt;""</formula>
    </cfRule>
  </conditionalFormatting>
  <conditionalFormatting sqref="B429:Z429">
    <cfRule type="expression" dxfId="1718" priority="544">
      <formula>$A428&lt;&gt;""</formula>
    </cfRule>
  </conditionalFormatting>
  <conditionalFormatting sqref="AA428">
    <cfRule type="expression" dxfId="1717" priority="543">
      <formula>$A428&lt;&gt;""</formula>
    </cfRule>
  </conditionalFormatting>
  <conditionalFormatting sqref="AA432">
    <cfRule type="expression" dxfId="1716" priority="537">
      <formula>$A431&lt;&gt;""</formula>
    </cfRule>
  </conditionalFormatting>
  <conditionalFormatting sqref="B431:Z431">
    <cfRule type="expression" dxfId="1715" priority="541">
      <formula>$A431&lt;&gt;""</formula>
    </cfRule>
  </conditionalFormatting>
  <conditionalFormatting sqref="A431:A432">
    <cfRule type="expression" dxfId="1714" priority="540">
      <formula>$A431&lt;&gt;""</formula>
    </cfRule>
  </conditionalFormatting>
  <conditionalFormatting sqref="B432:Z432">
    <cfRule type="expression" dxfId="1713" priority="539">
      <formula>$A431&lt;&gt;""</formula>
    </cfRule>
  </conditionalFormatting>
  <conditionalFormatting sqref="AA431">
    <cfRule type="expression" dxfId="1712" priority="538">
      <formula>$A431&lt;&gt;""</formula>
    </cfRule>
  </conditionalFormatting>
  <conditionalFormatting sqref="AA435">
    <cfRule type="expression" dxfId="1711" priority="532">
      <formula>$A434&lt;&gt;""</formula>
    </cfRule>
  </conditionalFormatting>
  <conditionalFormatting sqref="B434:Z434">
    <cfRule type="expression" dxfId="1710" priority="536">
      <formula>$A434&lt;&gt;""</formula>
    </cfRule>
  </conditionalFormatting>
  <conditionalFormatting sqref="A434:A435">
    <cfRule type="expression" dxfId="1709" priority="535">
      <formula>$A434&lt;&gt;""</formula>
    </cfRule>
  </conditionalFormatting>
  <conditionalFormatting sqref="B435:Z435">
    <cfRule type="expression" dxfId="1708" priority="534">
      <formula>$A434&lt;&gt;""</formula>
    </cfRule>
  </conditionalFormatting>
  <conditionalFormatting sqref="AA434">
    <cfRule type="expression" dxfId="1707" priority="533">
      <formula>$A434&lt;&gt;""</formula>
    </cfRule>
  </conditionalFormatting>
  <conditionalFormatting sqref="AA438">
    <cfRule type="expression" dxfId="1706" priority="527">
      <formula>$A437&lt;&gt;""</formula>
    </cfRule>
  </conditionalFormatting>
  <conditionalFormatting sqref="B437:Z437">
    <cfRule type="expression" dxfId="1705" priority="531">
      <formula>$A437&lt;&gt;""</formula>
    </cfRule>
  </conditionalFormatting>
  <conditionalFormatting sqref="A437:A438">
    <cfRule type="expression" dxfId="1704" priority="530">
      <formula>$A437&lt;&gt;""</formula>
    </cfRule>
  </conditionalFormatting>
  <conditionalFormatting sqref="B438:Z438">
    <cfRule type="expression" dxfId="1703" priority="529">
      <formula>$A437&lt;&gt;""</formula>
    </cfRule>
  </conditionalFormatting>
  <conditionalFormatting sqref="AA437">
    <cfRule type="expression" dxfId="1702" priority="528">
      <formula>$A437&lt;&gt;""</formula>
    </cfRule>
  </conditionalFormatting>
  <conditionalFormatting sqref="AA441">
    <cfRule type="expression" dxfId="1701" priority="522">
      <formula>$A440&lt;&gt;""</formula>
    </cfRule>
  </conditionalFormatting>
  <conditionalFormatting sqref="B440:Z440">
    <cfRule type="expression" dxfId="1700" priority="526">
      <formula>$A440&lt;&gt;""</formula>
    </cfRule>
  </conditionalFormatting>
  <conditionalFormatting sqref="A440:A441">
    <cfRule type="expression" dxfId="1699" priority="525">
      <formula>$A440&lt;&gt;""</formula>
    </cfRule>
  </conditionalFormatting>
  <conditionalFormatting sqref="B441:Z441">
    <cfRule type="expression" dxfId="1698" priority="524">
      <formula>$A440&lt;&gt;""</formula>
    </cfRule>
  </conditionalFormatting>
  <conditionalFormatting sqref="AA440">
    <cfRule type="expression" dxfId="1697" priority="523">
      <formula>$A440&lt;&gt;""</formula>
    </cfRule>
  </conditionalFormatting>
  <conditionalFormatting sqref="AA444">
    <cfRule type="expression" dxfId="1696" priority="517">
      <formula>$A443&lt;&gt;""</formula>
    </cfRule>
  </conditionalFormatting>
  <conditionalFormatting sqref="B443:Z443">
    <cfRule type="expression" dxfId="1695" priority="521">
      <formula>$A443&lt;&gt;""</formula>
    </cfRule>
  </conditionalFormatting>
  <conditionalFormatting sqref="A443:A444">
    <cfRule type="expression" dxfId="1694" priority="520">
      <formula>$A443&lt;&gt;""</formula>
    </cfRule>
  </conditionalFormatting>
  <conditionalFormatting sqref="B444:Z444">
    <cfRule type="expression" dxfId="1693" priority="519">
      <formula>$A443&lt;&gt;""</formula>
    </cfRule>
  </conditionalFormatting>
  <conditionalFormatting sqref="AA443">
    <cfRule type="expression" dxfId="1692" priority="518">
      <formula>$A443&lt;&gt;""</formula>
    </cfRule>
  </conditionalFormatting>
  <conditionalFormatting sqref="AA447">
    <cfRule type="expression" dxfId="1691" priority="512">
      <formula>$A446&lt;&gt;""</formula>
    </cfRule>
  </conditionalFormatting>
  <conditionalFormatting sqref="B446:Z446">
    <cfRule type="expression" dxfId="1690" priority="516">
      <formula>$A446&lt;&gt;""</formula>
    </cfRule>
  </conditionalFormatting>
  <conditionalFormatting sqref="A446:A447">
    <cfRule type="expression" dxfId="1689" priority="515">
      <formula>$A446&lt;&gt;""</formula>
    </cfRule>
  </conditionalFormatting>
  <conditionalFormatting sqref="B447:Z447">
    <cfRule type="expression" dxfId="1688" priority="514">
      <formula>$A446&lt;&gt;""</formula>
    </cfRule>
  </conditionalFormatting>
  <conditionalFormatting sqref="AA446">
    <cfRule type="expression" dxfId="1687" priority="513">
      <formula>$A446&lt;&gt;""</formula>
    </cfRule>
  </conditionalFormatting>
  <conditionalFormatting sqref="AA450">
    <cfRule type="expression" dxfId="1686" priority="507">
      <formula>$A449&lt;&gt;""</formula>
    </cfRule>
  </conditionalFormatting>
  <conditionalFormatting sqref="B449:Z449">
    <cfRule type="expression" dxfId="1685" priority="511">
      <formula>$A449&lt;&gt;""</formula>
    </cfRule>
  </conditionalFormatting>
  <conditionalFormatting sqref="A449:A450">
    <cfRule type="expression" dxfId="1684" priority="510">
      <formula>$A449&lt;&gt;""</formula>
    </cfRule>
  </conditionalFormatting>
  <conditionalFormatting sqref="B450:Z450">
    <cfRule type="expression" dxfId="1683" priority="509">
      <formula>$A449&lt;&gt;""</formula>
    </cfRule>
  </conditionalFormatting>
  <conditionalFormatting sqref="AA449">
    <cfRule type="expression" dxfId="1682" priority="508">
      <formula>$A449&lt;&gt;""</formula>
    </cfRule>
  </conditionalFormatting>
  <conditionalFormatting sqref="AA453">
    <cfRule type="expression" dxfId="1681" priority="502">
      <formula>$A452&lt;&gt;""</formula>
    </cfRule>
  </conditionalFormatting>
  <conditionalFormatting sqref="B452:Z452">
    <cfRule type="expression" dxfId="1680" priority="506">
      <formula>$A452&lt;&gt;""</formula>
    </cfRule>
  </conditionalFormatting>
  <conditionalFormatting sqref="A452:A453">
    <cfRule type="expression" dxfId="1679" priority="505">
      <formula>$A452&lt;&gt;""</formula>
    </cfRule>
  </conditionalFormatting>
  <conditionalFormatting sqref="B453:Z453">
    <cfRule type="expression" dxfId="1678" priority="504">
      <formula>$A452&lt;&gt;""</formula>
    </cfRule>
  </conditionalFormatting>
  <conditionalFormatting sqref="AA452">
    <cfRule type="expression" dxfId="1677" priority="503">
      <formula>$A452&lt;&gt;""</formula>
    </cfRule>
  </conditionalFormatting>
  <conditionalFormatting sqref="AA456">
    <cfRule type="expression" dxfId="1676" priority="497">
      <formula>$A455&lt;&gt;""</formula>
    </cfRule>
  </conditionalFormatting>
  <conditionalFormatting sqref="B455:Z455">
    <cfRule type="expression" dxfId="1675" priority="501">
      <formula>$A455&lt;&gt;""</formula>
    </cfRule>
  </conditionalFormatting>
  <conditionalFormatting sqref="A455:A456">
    <cfRule type="expression" dxfId="1674" priority="500">
      <formula>$A455&lt;&gt;""</formula>
    </cfRule>
  </conditionalFormatting>
  <conditionalFormatting sqref="B456:Z456">
    <cfRule type="expression" dxfId="1673" priority="499">
      <formula>$A455&lt;&gt;""</formula>
    </cfRule>
  </conditionalFormatting>
  <conditionalFormatting sqref="AA455">
    <cfRule type="expression" dxfId="1672" priority="498">
      <formula>$A455&lt;&gt;""</formula>
    </cfRule>
  </conditionalFormatting>
  <conditionalFormatting sqref="AA459">
    <cfRule type="expression" dxfId="1671" priority="492">
      <formula>$A458&lt;&gt;""</formula>
    </cfRule>
  </conditionalFormatting>
  <conditionalFormatting sqref="B458:Z458">
    <cfRule type="expression" dxfId="1670" priority="496">
      <formula>$A458&lt;&gt;""</formula>
    </cfRule>
  </conditionalFormatting>
  <conditionalFormatting sqref="A458:A459">
    <cfRule type="expression" dxfId="1669" priority="495">
      <formula>$A458&lt;&gt;""</formula>
    </cfRule>
  </conditionalFormatting>
  <conditionalFormatting sqref="B459:Z459">
    <cfRule type="expression" dxfId="1668" priority="494">
      <formula>$A458&lt;&gt;""</formula>
    </cfRule>
  </conditionalFormatting>
  <conditionalFormatting sqref="AA458">
    <cfRule type="expression" dxfId="1667" priority="493">
      <formula>$A458&lt;&gt;""</formula>
    </cfRule>
  </conditionalFormatting>
  <conditionalFormatting sqref="AA462">
    <cfRule type="expression" dxfId="1666" priority="487">
      <formula>$A461&lt;&gt;""</formula>
    </cfRule>
  </conditionalFormatting>
  <conditionalFormatting sqref="B461:Z461">
    <cfRule type="expression" dxfId="1665" priority="491">
      <formula>$A461&lt;&gt;""</formula>
    </cfRule>
  </conditionalFormatting>
  <conditionalFormatting sqref="A461:A462">
    <cfRule type="expression" dxfId="1664" priority="490">
      <formula>$A461&lt;&gt;""</formula>
    </cfRule>
  </conditionalFormatting>
  <conditionalFormatting sqref="B462:Z462">
    <cfRule type="expression" dxfId="1663" priority="489">
      <formula>$A461&lt;&gt;""</formula>
    </cfRule>
  </conditionalFormatting>
  <conditionalFormatting sqref="AA461">
    <cfRule type="expression" dxfId="1662" priority="488">
      <formula>$A461&lt;&gt;""</formula>
    </cfRule>
  </conditionalFormatting>
  <conditionalFormatting sqref="AA465">
    <cfRule type="expression" dxfId="1661" priority="482">
      <formula>$A464&lt;&gt;""</formula>
    </cfRule>
  </conditionalFormatting>
  <conditionalFormatting sqref="B464:Z464">
    <cfRule type="expression" dxfId="1660" priority="486">
      <formula>$A464&lt;&gt;""</formula>
    </cfRule>
  </conditionalFormatting>
  <conditionalFormatting sqref="A464:A465">
    <cfRule type="expression" dxfId="1659" priority="485">
      <formula>$A464&lt;&gt;""</formula>
    </cfRule>
  </conditionalFormatting>
  <conditionalFormatting sqref="B465:Z465">
    <cfRule type="expression" dxfId="1658" priority="484">
      <formula>$A464&lt;&gt;""</formula>
    </cfRule>
  </conditionalFormatting>
  <conditionalFormatting sqref="AA464">
    <cfRule type="expression" dxfId="1657" priority="483">
      <formula>$A464&lt;&gt;""</formula>
    </cfRule>
  </conditionalFormatting>
  <conditionalFormatting sqref="AA468">
    <cfRule type="expression" dxfId="1656" priority="477">
      <formula>$A467&lt;&gt;""</formula>
    </cfRule>
  </conditionalFormatting>
  <conditionalFormatting sqref="B467:Z467">
    <cfRule type="expression" dxfId="1655" priority="481">
      <formula>$A467&lt;&gt;""</formula>
    </cfRule>
  </conditionalFormatting>
  <conditionalFormatting sqref="A467:A468">
    <cfRule type="expression" dxfId="1654" priority="480">
      <formula>$A467&lt;&gt;""</formula>
    </cfRule>
  </conditionalFormatting>
  <conditionalFormatting sqref="B468:Z468">
    <cfRule type="expression" dxfId="1653" priority="479">
      <formula>$A467&lt;&gt;""</formula>
    </cfRule>
  </conditionalFormatting>
  <conditionalFormatting sqref="AA467">
    <cfRule type="expression" dxfId="1652" priority="478">
      <formula>$A467&lt;&gt;""</formula>
    </cfRule>
  </conditionalFormatting>
  <conditionalFormatting sqref="AA471">
    <cfRule type="expression" dxfId="1651" priority="472">
      <formula>$A470&lt;&gt;""</formula>
    </cfRule>
  </conditionalFormatting>
  <conditionalFormatting sqref="B470:Z470">
    <cfRule type="expression" dxfId="1650" priority="476">
      <formula>$A470&lt;&gt;""</formula>
    </cfRule>
  </conditionalFormatting>
  <conditionalFormatting sqref="A470:A471">
    <cfRule type="expression" dxfId="1649" priority="475">
      <formula>$A470&lt;&gt;""</formula>
    </cfRule>
  </conditionalFormatting>
  <conditionalFormatting sqref="B471:Z471">
    <cfRule type="expression" dxfId="1648" priority="474">
      <formula>$A470&lt;&gt;""</formula>
    </cfRule>
  </conditionalFormatting>
  <conditionalFormatting sqref="AA470">
    <cfRule type="expression" dxfId="1647" priority="473">
      <formula>$A470&lt;&gt;""</formula>
    </cfRule>
  </conditionalFormatting>
  <conditionalFormatting sqref="AA474">
    <cfRule type="expression" dxfId="1646" priority="467">
      <formula>$A473&lt;&gt;""</formula>
    </cfRule>
  </conditionalFormatting>
  <conditionalFormatting sqref="B473:Z473">
    <cfRule type="expression" dxfId="1645" priority="471">
      <formula>$A473&lt;&gt;""</formula>
    </cfRule>
  </conditionalFormatting>
  <conditionalFormatting sqref="A473:A474">
    <cfRule type="expression" dxfId="1644" priority="470">
      <formula>$A473&lt;&gt;""</formula>
    </cfRule>
  </conditionalFormatting>
  <conditionalFormatting sqref="B474:Z474">
    <cfRule type="expression" dxfId="1643" priority="469">
      <formula>$A473&lt;&gt;""</formula>
    </cfRule>
  </conditionalFormatting>
  <conditionalFormatting sqref="AA473">
    <cfRule type="expression" dxfId="1642" priority="468">
      <formula>$A473&lt;&gt;""</formula>
    </cfRule>
  </conditionalFormatting>
  <conditionalFormatting sqref="AA477">
    <cfRule type="expression" dxfId="1641" priority="462">
      <formula>$A476&lt;&gt;""</formula>
    </cfRule>
  </conditionalFormatting>
  <conditionalFormatting sqref="B476:Z476">
    <cfRule type="expression" dxfId="1640" priority="466">
      <formula>$A476&lt;&gt;""</formula>
    </cfRule>
  </conditionalFormatting>
  <conditionalFormatting sqref="A476:A477">
    <cfRule type="expression" dxfId="1639" priority="465">
      <formula>$A476&lt;&gt;""</formula>
    </cfRule>
  </conditionalFormatting>
  <conditionalFormatting sqref="B477:Z477">
    <cfRule type="expression" dxfId="1638" priority="464">
      <formula>$A476&lt;&gt;""</formula>
    </cfRule>
  </conditionalFormatting>
  <conditionalFormatting sqref="AA476">
    <cfRule type="expression" dxfId="1637" priority="463">
      <formula>$A476&lt;&gt;""</formula>
    </cfRule>
  </conditionalFormatting>
  <conditionalFormatting sqref="AA480">
    <cfRule type="expression" dxfId="1636" priority="457">
      <formula>$A479&lt;&gt;""</formula>
    </cfRule>
  </conditionalFormatting>
  <conditionalFormatting sqref="B479:Z479">
    <cfRule type="expression" dxfId="1635" priority="461">
      <formula>$A479&lt;&gt;""</formula>
    </cfRule>
  </conditionalFormatting>
  <conditionalFormatting sqref="A479:A480">
    <cfRule type="expression" dxfId="1634" priority="460">
      <formula>$A479&lt;&gt;""</formula>
    </cfRule>
  </conditionalFormatting>
  <conditionalFormatting sqref="B480:Z480">
    <cfRule type="expression" dxfId="1633" priority="459">
      <formula>$A479&lt;&gt;""</formula>
    </cfRule>
  </conditionalFormatting>
  <conditionalFormatting sqref="AA479">
    <cfRule type="expression" dxfId="1632" priority="458">
      <formula>$A479&lt;&gt;""</formula>
    </cfRule>
  </conditionalFormatting>
  <conditionalFormatting sqref="AA483">
    <cfRule type="expression" dxfId="1631" priority="452">
      <formula>$A482&lt;&gt;""</formula>
    </cfRule>
  </conditionalFormatting>
  <conditionalFormatting sqref="B482:Z482">
    <cfRule type="expression" dxfId="1630" priority="456">
      <formula>$A482&lt;&gt;""</formula>
    </cfRule>
  </conditionalFormatting>
  <conditionalFormatting sqref="A482:A483">
    <cfRule type="expression" dxfId="1629" priority="455">
      <formula>$A482&lt;&gt;""</formula>
    </cfRule>
  </conditionalFormatting>
  <conditionalFormatting sqref="B483:Z483">
    <cfRule type="expression" dxfId="1628" priority="454">
      <formula>$A482&lt;&gt;""</formula>
    </cfRule>
  </conditionalFormatting>
  <conditionalFormatting sqref="AA482">
    <cfRule type="expression" dxfId="1627" priority="453">
      <formula>$A482&lt;&gt;""</formula>
    </cfRule>
  </conditionalFormatting>
  <conditionalFormatting sqref="AA486">
    <cfRule type="expression" dxfId="1626" priority="447">
      <formula>$A485&lt;&gt;""</formula>
    </cfRule>
  </conditionalFormatting>
  <conditionalFormatting sqref="B485:Z485">
    <cfRule type="expression" dxfId="1625" priority="451">
      <formula>$A485&lt;&gt;""</formula>
    </cfRule>
  </conditionalFormatting>
  <conditionalFormatting sqref="A485:A486">
    <cfRule type="expression" dxfId="1624" priority="450">
      <formula>$A485&lt;&gt;""</formula>
    </cfRule>
  </conditionalFormatting>
  <conditionalFormatting sqref="B486:Z486">
    <cfRule type="expression" dxfId="1623" priority="449">
      <formula>$A485&lt;&gt;""</formula>
    </cfRule>
  </conditionalFormatting>
  <conditionalFormatting sqref="AA485">
    <cfRule type="expression" dxfId="1622" priority="448">
      <formula>$A485&lt;&gt;""</formula>
    </cfRule>
  </conditionalFormatting>
  <conditionalFormatting sqref="AA489">
    <cfRule type="expression" dxfId="1621" priority="442">
      <formula>$A488&lt;&gt;""</formula>
    </cfRule>
  </conditionalFormatting>
  <conditionalFormatting sqref="B488:Z488">
    <cfRule type="expression" dxfId="1620" priority="446">
      <formula>$A488&lt;&gt;""</formula>
    </cfRule>
  </conditionalFormatting>
  <conditionalFormatting sqref="A488:A489">
    <cfRule type="expression" dxfId="1619" priority="445">
      <formula>$A488&lt;&gt;""</formula>
    </cfRule>
  </conditionalFormatting>
  <conditionalFormatting sqref="B489:Z489">
    <cfRule type="expression" dxfId="1618" priority="444">
      <formula>$A488&lt;&gt;""</formula>
    </cfRule>
  </conditionalFormatting>
  <conditionalFormatting sqref="AA488">
    <cfRule type="expression" dxfId="1617" priority="443">
      <formula>$A488&lt;&gt;""</formula>
    </cfRule>
  </conditionalFormatting>
  <conditionalFormatting sqref="AA492">
    <cfRule type="expression" dxfId="1616" priority="437">
      <formula>$A491&lt;&gt;""</formula>
    </cfRule>
  </conditionalFormatting>
  <conditionalFormatting sqref="B491:Z491">
    <cfRule type="expression" dxfId="1615" priority="441">
      <formula>$A491&lt;&gt;""</formula>
    </cfRule>
  </conditionalFormatting>
  <conditionalFormatting sqref="A491:A492">
    <cfRule type="expression" dxfId="1614" priority="440">
      <formula>$A491&lt;&gt;""</formula>
    </cfRule>
  </conditionalFormatting>
  <conditionalFormatting sqref="B492:Z492">
    <cfRule type="expression" dxfId="1613" priority="439">
      <formula>$A491&lt;&gt;""</formula>
    </cfRule>
  </conditionalFormatting>
  <conditionalFormatting sqref="AA491">
    <cfRule type="expression" dxfId="1612" priority="438">
      <formula>$A491&lt;&gt;""</formula>
    </cfRule>
  </conditionalFormatting>
  <conditionalFormatting sqref="AA495">
    <cfRule type="expression" dxfId="1611" priority="432">
      <formula>$A494&lt;&gt;""</formula>
    </cfRule>
  </conditionalFormatting>
  <conditionalFormatting sqref="B494:Z494">
    <cfRule type="expression" dxfId="1610" priority="436">
      <formula>$A494&lt;&gt;""</formula>
    </cfRule>
  </conditionalFormatting>
  <conditionalFormatting sqref="A494:A495">
    <cfRule type="expression" dxfId="1609" priority="435">
      <formula>$A494&lt;&gt;""</formula>
    </cfRule>
  </conditionalFormatting>
  <conditionalFormatting sqref="B495:Z495">
    <cfRule type="expression" dxfId="1608" priority="434">
      <formula>$A494&lt;&gt;""</formula>
    </cfRule>
  </conditionalFormatting>
  <conditionalFormatting sqref="AA494">
    <cfRule type="expression" dxfId="1607" priority="433">
      <formula>$A494&lt;&gt;""</formula>
    </cfRule>
  </conditionalFormatting>
  <conditionalFormatting sqref="AA498">
    <cfRule type="expression" dxfId="1606" priority="427">
      <formula>$A497&lt;&gt;""</formula>
    </cfRule>
  </conditionalFormatting>
  <conditionalFormatting sqref="B497:Z497">
    <cfRule type="expression" dxfId="1605" priority="431">
      <formula>$A497&lt;&gt;""</formula>
    </cfRule>
  </conditionalFormatting>
  <conditionalFormatting sqref="A497:A498">
    <cfRule type="expression" dxfId="1604" priority="430">
      <formula>$A497&lt;&gt;""</formula>
    </cfRule>
  </conditionalFormatting>
  <conditionalFormatting sqref="B498:Z498">
    <cfRule type="expression" dxfId="1603" priority="429">
      <formula>$A497&lt;&gt;""</formula>
    </cfRule>
  </conditionalFormatting>
  <conditionalFormatting sqref="AA497">
    <cfRule type="expression" dxfId="1602" priority="428">
      <formula>$A497&lt;&gt;""</formula>
    </cfRule>
  </conditionalFormatting>
  <conditionalFormatting sqref="AA501">
    <cfRule type="expression" dxfId="1601" priority="422">
      <formula>$A500&lt;&gt;""</formula>
    </cfRule>
  </conditionalFormatting>
  <conditionalFormatting sqref="B500:Z500">
    <cfRule type="expression" dxfId="1600" priority="426">
      <formula>$A500&lt;&gt;""</formula>
    </cfRule>
  </conditionalFormatting>
  <conditionalFormatting sqref="A500:A501">
    <cfRule type="expression" dxfId="1599" priority="425">
      <formula>$A500&lt;&gt;""</formula>
    </cfRule>
  </conditionalFormatting>
  <conditionalFormatting sqref="B501:Z501">
    <cfRule type="expression" dxfId="1598" priority="424">
      <formula>$A500&lt;&gt;""</formula>
    </cfRule>
  </conditionalFormatting>
  <conditionalFormatting sqref="AA500">
    <cfRule type="expression" dxfId="1597" priority="423">
      <formula>$A500&lt;&gt;""</formula>
    </cfRule>
  </conditionalFormatting>
  <conditionalFormatting sqref="AA504">
    <cfRule type="expression" dxfId="1596" priority="417">
      <formula>$A503&lt;&gt;""</formula>
    </cfRule>
  </conditionalFormatting>
  <conditionalFormatting sqref="B503:Z503">
    <cfRule type="expression" dxfId="1595" priority="421">
      <formula>$A503&lt;&gt;""</formula>
    </cfRule>
  </conditionalFormatting>
  <conditionalFormatting sqref="A503:A504">
    <cfRule type="expression" dxfId="1594" priority="420">
      <formula>$A503&lt;&gt;""</formula>
    </cfRule>
  </conditionalFormatting>
  <conditionalFormatting sqref="B504:Z504">
    <cfRule type="expression" dxfId="1593" priority="419">
      <formula>$A503&lt;&gt;""</formula>
    </cfRule>
  </conditionalFormatting>
  <conditionalFormatting sqref="AA503">
    <cfRule type="expression" dxfId="1592" priority="418">
      <formula>$A503&lt;&gt;""</formula>
    </cfRule>
  </conditionalFormatting>
  <conditionalFormatting sqref="AA507">
    <cfRule type="expression" dxfId="1591" priority="412">
      <formula>$A506&lt;&gt;""</formula>
    </cfRule>
  </conditionalFormatting>
  <conditionalFormatting sqref="B506:Z506">
    <cfRule type="expression" dxfId="1590" priority="416">
      <formula>$A506&lt;&gt;""</formula>
    </cfRule>
  </conditionalFormatting>
  <conditionalFormatting sqref="A506:A507">
    <cfRule type="expression" dxfId="1589" priority="415">
      <formula>$A506&lt;&gt;""</formula>
    </cfRule>
  </conditionalFormatting>
  <conditionalFormatting sqref="B507:Z507">
    <cfRule type="expression" dxfId="1588" priority="414">
      <formula>$A506&lt;&gt;""</formula>
    </cfRule>
  </conditionalFormatting>
  <conditionalFormatting sqref="AA506">
    <cfRule type="expression" dxfId="1587" priority="413">
      <formula>$A506&lt;&gt;""</formula>
    </cfRule>
  </conditionalFormatting>
  <conditionalFormatting sqref="AA510">
    <cfRule type="expression" dxfId="1586" priority="407">
      <formula>$A509&lt;&gt;""</formula>
    </cfRule>
  </conditionalFormatting>
  <conditionalFormatting sqref="B509:Z509">
    <cfRule type="expression" dxfId="1585" priority="411">
      <formula>$A509&lt;&gt;""</formula>
    </cfRule>
  </conditionalFormatting>
  <conditionalFormatting sqref="A509:A510">
    <cfRule type="expression" dxfId="1584" priority="410">
      <formula>$A509&lt;&gt;""</formula>
    </cfRule>
  </conditionalFormatting>
  <conditionalFormatting sqref="B510:Z510">
    <cfRule type="expression" dxfId="1583" priority="409">
      <formula>$A509&lt;&gt;""</formula>
    </cfRule>
  </conditionalFormatting>
  <conditionalFormatting sqref="AA509">
    <cfRule type="expression" dxfId="1582" priority="408">
      <formula>$A509&lt;&gt;""</formula>
    </cfRule>
  </conditionalFormatting>
  <conditionalFormatting sqref="AA513">
    <cfRule type="expression" dxfId="1581" priority="402">
      <formula>$A512&lt;&gt;""</formula>
    </cfRule>
  </conditionalFormatting>
  <conditionalFormatting sqref="B512:Z512">
    <cfRule type="expression" dxfId="1580" priority="406">
      <formula>$A512&lt;&gt;""</formula>
    </cfRule>
  </conditionalFormatting>
  <conditionalFormatting sqref="A512:A513">
    <cfRule type="expression" dxfId="1579" priority="405">
      <formula>$A512&lt;&gt;""</formula>
    </cfRule>
  </conditionalFormatting>
  <conditionalFormatting sqref="B513:Z513">
    <cfRule type="expression" dxfId="1578" priority="404">
      <formula>$A512&lt;&gt;""</formula>
    </cfRule>
  </conditionalFormatting>
  <conditionalFormatting sqref="AA512">
    <cfRule type="expression" dxfId="1577" priority="403">
      <formula>$A512&lt;&gt;""</formula>
    </cfRule>
  </conditionalFormatting>
  <conditionalFormatting sqref="AA516">
    <cfRule type="expression" dxfId="1576" priority="397">
      <formula>$A515&lt;&gt;""</formula>
    </cfRule>
  </conditionalFormatting>
  <conditionalFormatting sqref="B515:Z515">
    <cfRule type="expression" dxfId="1575" priority="401">
      <formula>$A515&lt;&gt;""</formula>
    </cfRule>
  </conditionalFormatting>
  <conditionalFormatting sqref="A515:A516">
    <cfRule type="expression" dxfId="1574" priority="400">
      <formula>$A515&lt;&gt;""</formula>
    </cfRule>
  </conditionalFormatting>
  <conditionalFormatting sqref="B516:Z516">
    <cfRule type="expression" dxfId="1573" priority="399">
      <formula>$A515&lt;&gt;""</formula>
    </cfRule>
  </conditionalFormatting>
  <conditionalFormatting sqref="AA515">
    <cfRule type="expression" dxfId="1572" priority="398">
      <formula>$A515&lt;&gt;""</formula>
    </cfRule>
  </conditionalFormatting>
  <conditionalFormatting sqref="AA519">
    <cfRule type="expression" dxfId="1571" priority="392">
      <formula>$A518&lt;&gt;""</formula>
    </cfRule>
  </conditionalFormatting>
  <conditionalFormatting sqref="B518:Z518">
    <cfRule type="expression" dxfId="1570" priority="396">
      <formula>$A518&lt;&gt;""</formula>
    </cfRule>
  </conditionalFormatting>
  <conditionalFormatting sqref="A518:A519">
    <cfRule type="expression" dxfId="1569" priority="395">
      <formula>$A518&lt;&gt;""</formula>
    </cfRule>
  </conditionalFormatting>
  <conditionalFormatting sqref="B519:Z519">
    <cfRule type="expression" dxfId="1568" priority="394">
      <formula>$A518&lt;&gt;""</formula>
    </cfRule>
  </conditionalFormatting>
  <conditionalFormatting sqref="AA518">
    <cfRule type="expression" dxfId="1567" priority="393">
      <formula>$A518&lt;&gt;""</formula>
    </cfRule>
  </conditionalFormatting>
  <conditionalFormatting sqref="AA522">
    <cfRule type="expression" dxfId="1566" priority="387">
      <formula>$A521&lt;&gt;""</formula>
    </cfRule>
  </conditionalFormatting>
  <conditionalFormatting sqref="B521:Z521">
    <cfRule type="expression" dxfId="1565" priority="391">
      <formula>$A521&lt;&gt;""</formula>
    </cfRule>
  </conditionalFormatting>
  <conditionalFormatting sqref="A521:A522">
    <cfRule type="expression" dxfId="1564" priority="390">
      <formula>$A521&lt;&gt;""</formula>
    </cfRule>
  </conditionalFormatting>
  <conditionalFormatting sqref="B522:Z522">
    <cfRule type="expression" dxfId="1563" priority="389">
      <formula>$A521&lt;&gt;""</formula>
    </cfRule>
  </conditionalFormatting>
  <conditionalFormatting sqref="AA521">
    <cfRule type="expression" dxfId="1562" priority="388">
      <formula>$A521&lt;&gt;""</formula>
    </cfRule>
  </conditionalFormatting>
  <conditionalFormatting sqref="AA525">
    <cfRule type="expression" dxfId="1561" priority="382">
      <formula>$A524&lt;&gt;""</formula>
    </cfRule>
  </conditionalFormatting>
  <conditionalFormatting sqref="B524:Z524">
    <cfRule type="expression" dxfId="1560" priority="386">
      <formula>$A524&lt;&gt;""</formula>
    </cfRule>
  </conditionalFormatting>
  <conditionalFormatting sqref="A524:A525">
    <cfRule type="expression" dxfId="1559" priority="385">
      <formula>$A524&lt;&gt;""</formula>
    </cfRule>
  </conditionalFormatting>
  <conditionalFormatting sqref="B525:Z525">
    <cfRule type="expression" dxfId="1558" priority="384">
      <formula>$A524&lt;&gt;""</formula>
    </cfRule>
  </conditionalFormatting>
  <conditionalFormatting sqref="AA524">
    <cfRule type="expression" dxfId="1557" priority="383">
      <formula>$A524&lt;&gt;""</formula>
    </cfRule>
  </conditionalFormatting>
  <conditionalFormatting sqref="AA528">
    <cfRule type="expression" dxfId="1556" priority="377">
      <formula>$A527&lt;&gt;""</formula>
    </cfRule>
  </conditionalFormatting>
  <conditionalFormatting sqref="B527:Z527">
    <cfRule type="expression" dxfId="1555" priority="381">
      <formula>$A527&lt;&gt;""</formula>
    </cfRule>
  </conditionalFormatting>
  <conditionalFormatting sqref="A527:A528">
    <cfRule type="expression" dxfId="1554" priority="380">
      <formula>$A527&lt;&gt;""</formula>
    </cfRule>
  </conditionalFormatting>
  <conditionalFormatting sqref="B528:Z528">
    <cfRule type="expression" dxfId="1553" priority="379">
      <formula>$A527&lt;&gt;""</formula>
    </cfRule>
  </conditionalFormatting>
  <conditionalFormatting sqref="AA527">
    <cfRule type="expression" dxfId="1552" priority="378">
      <formula>$A527&lt;&gt;""</formula>
    </cfRule>
  </conditionalFormatting>
  <conditionalFormatting sqref="AA531">
    <cfRule type="expression" dxfId="1551" priority="372">
      <formula>$A530&lt;&gt;""</formula>
    </cfRule>
  </conditionalFormatting>
  <conditionalFormatting sqref="B530:Z530">
    <cfRule type="expression" dxfId="1550" priority="376">
      <formula>$A530&lt;&gt;""</formula>
    </cfRule>
  </conditionalFormatting>
  <conditionalFormatting sqref="A530:A531">
    <cfRule type="expression" dxfId="1549" priority="375">
      <formula>$A530&lt;&gt;""</formula>
    </cfRule>
  </conditionalFormatting>
  <conditionalFormatting sqref="B531:Z531">
    <cfRule type="expression" dxfId="1548" priority="374">
      <formula>$A530&lt;&gt;""</formula>
    </cfRule>
  </conditionalFormatting>
  <conditionalFormatting sqref="AA530">
    <cfRule type="expression" dxfId="1547" priority="373">
      <formula>$A530&lt;&gt;""</formula>
    </cfRule>
  </conditionalFormatting>
  <conditionalFormatting sqref="AA534">
    <cfRule type="expression" dxfId="1546" priority="367">
      <formula>$A533&lt;&gt;""</formula>
    </cfRule>
  </conditionalFormatting>
  <conditionalFormatting sqref="B533:Z533">
    <cfRule type="expression" dxfId="1545" priority="371">
      <formula>$A533&lt;&gt;""</formula>
    </cfRule>
  </conditionalFormatting>
  <conditionalFormatting sqref="A533:A534">
    <cfRule type="expression" dxfId="1544" priority="370">
      <formula>$A533&lt;&gt;""</formula>
    </cfRule>
  </conditionalFormatting>
  <conditionalFormatting sqref="B534:Z534">
    <cfRule type="expression" dxfId="1543" priority="369">
      <formula>$A533&lt;&gt;""</formula>
    </cfRule>
  </conditionalFormatting>
  <conditionalFormatting sqref="AA533">
    <cfRule type="expression" dxfId="1542" priority="368">
      <formula>$A533&lt;&gt;""</formula>
    </cfRule>
  </conditionalFormatting>
  <conditionalFormatting sqref="AA537">
    <cfRule type="expression" dxfId="1541" priority="362">
      <formula>$A536&lt;&gt;""</formula>
    </cfRule>
  </conditionalFormatting>
  <conditionalFormatting sqref="B536:Z536">
    <cfRule type="expression" dxfId="1540" priority="366">
      <formula>$A536&lt;&gt;""</formula>
    </cfRule>
  </conditionalFormatting>
  <conditionalFormatting sqref="A536:A537">
    <cfRule type="expression" dxfId="1539" priority="365">
      <formula>$A536&lt;&gt;""</formula>
    </cfRule>
  </conditionalFormatting>
  <conditionalFormatting sqref="B537:Z537">
    <cfRule type="expression" dxfId="1538" priority="364">
      <formula>$A536&lt;&gt;""</formula>
    </cfRule>
  </conditionalFormatting>
  <conditionalFormatting sqref="AA536">
    <cfRule type="expression" dxfId="1537" priority="363">
      <formula>$A536&lt;&gt;""</formula>
    </cfRule>
  </conditionalFormatting>
  <conditionalFormatting sqref="AA540">
    <cfRule type="expression" dxfId="1536" priority="357">
      <formula>$A539&lt;&gt;""</formula>
    </cfRule>
  </conditionalFormatting>
  <conditionalFormatting sqref="B539:Z539">
    <cfRule type="expression" dxfId="1535" priority="361">
      <formula>$A539&lt;&gt;""</formula>
    </cfRule>
  </conditionalFormatting>
  <conditionalFormatting sqref="A539:A540">
    <cfRule type="expression" dxfId="1534" priority="360">
      <formula>$A539&lt;&gt;""</formula>
    </cfRule>
  </conditionalFormatting>
  <conditionalFormatting sqref="B540:Z540">
    <cfRule type="expression" dxfId="1533" priority="359">
      <formula>$A539&lt;&gt;""</formula>
    </cfRule>
  </conditionalFormatting>
  <conditionalFormatting sqref="AA539">
    <cfRule type="expression" dxfId="1532" priority="358">
      <formula>$A539&lt;&gt;""</formula>
    </cfRule>
  </conditionalFormatting>
  <conditionalFormatting sqref="AA543">
    <cfRule type="expression" dxfId="1531" priority="352">
      <formula>$A542&lt;&gt;""</formula>
    </cfRule>
  </conditionalFormatting>
  <conditionalFormatting sqref="B542:Z542">
    <cfRule type="expression" dxfId="1530" priority="356">
      <formula>$A542&lt;&gt;""</formula>
    </cfRule>
  </conditionalFormatting>
  <conditionalFormatting sqref="A542:A543">
    <cfRule type="expression" dxfId="1529" priority="355">
      <formula>$A542&lt;&gt;""</formula>
    </cfRule>
  </conditionalFormatting>
  <conditionalFormatting sqref="B543:Z543">
    <cfRule type="expression" dxfId="1528" priority="354">
      <formula>$A542&lt;&gt;""</formula>
    </cfRule>
  </conditionalFormatting>
  <conditionalFormatting sqref="AA542">
    <cfRule type="expression" dxfId="1527" priority="353">
      <formula>$A542&lt;&gt;""</formula>
    </cfRule>
  </conditionalFormatting>
  <conditionalFormatting sqref="AA546">
    <cfRule type="expression" dxfId="1526" priority="347">
      <formula>$A545&lt;&gt;""</formula>
    </cfRule>
  </conditionalFormatting>
  <conditionalFormatting sqref="B545:Z545">
    <cfRule type="expression" dxfId="1525" priority="351">
      <formula>$A545&lt;&gt;""</formula>
    </cfRule>
  </conditionalFormatting>
  <conditionalFormatting sqref="A545:A546">
    <cfRule type="expression" dxfId="1524" priority="350">
      <formula>$A545&lt;&gt;""</formula>
    </cfRule>
  </conditionalFormatting>
  <conditionalFormatting sqref="B546:Z546">
    <cfRule type="expression" dxfId="1523" priority="349">
      <formula>$A545&lt;&gt;""</formula>
    </cfRule>
  </conditionalFormatting>
  <conditionalFormatting sqref="AA545">
    <cfRule type="expression" dxfId="1522" priority="348">
      <formula>$A545&lt;&gt;""</formula>
    </cfRule>
  </conditionalFormatting>
  <conditionalFormatting sqref="AA549">
    <cfRule type="expression" dxfId="1521" priority="342">
      <formula>$A548&lt;&gt;""</formula>
    </cfRule>
  </conditionalFormatting>
  <conditionalFormatting sqref="B548:Z548">
    <cfRule type="expression" dxfId="1520" priority="346">
      <formula>$A548&lt;&gt;""</formula>
    </cfRule>
  </conditionalFormatting>
  <conditionalFormatting sqref="A548:A549">
    <cfRule type="expression" dxfId="1519" priority="345">
      <formula>$A548&lt;&gt;""</formula>
    </cfRule>
  </conditionalFormatting>
  <conditionalFormatting sqref="B549:Z549">
    <cfRule type="expression" dxfId="1518" priority="344">
      <formula>$A548&lt;&gt;""</formula>
    </cfRule>
  </conditionalFormatting>
  <conditionalFormatting sqref="AA548">
    <cfRule type="expression" dxfId="1517" priority="343">
      <formula>$A548&lt;&gt;""</formula>
    </cfRule>
  </conditionalFormatting>
  <conditionalFormatting sqref="AA552">
    <cfRule type="expression" dxfId="1516" priority="337">
      <formula>$A551&lt;&gt;""</formula>
    </cfRule>
  </conditionalFormatting>
  <conditionalFormatting sqref="B551:Z551">
    <cfRule type="expression" dxfId="1515" priority="341">
      <formula>$A551&lt;&gt;""</formula>
    </cfRule>
  </conditionalFormatting>
  <conditionalFormatting sqref="A551:A552">
    <cfRule type="expression" dxfId="1514" priority="340">
      <formula>$A551&lt;&gt;""</formula>
    </cfRule>
  </conditionalFormatting>
  <conditionalFormatting sqref="B552:Z552">
    <cfRule type="expression" dxfId="1513" priority="339">
      <formula>$A551&lt;&gt;""</formula>
    </cfRule>
  </conditionalFormatting>
  <conditionalFormatting sqref="AA551">
    <cfRule type="expression" dxfId="1512" priority="338">
      <formula>$A551&lt;&gt;""</formula>
    </cfRule>
  </conditionalFormatting>
  <conditionalFormatting sqref="AA555">
    <cfRule type="expression" dxfId="1511" priority="332">
      <formula>$A554&lt;&gt;""</formula>
    </cfRule>
  </conditionalFormatting>
  <conditionalFormatting sqref="B554:Z554">
    <cfRule type="expression" dxfId="1510" priority="336">
      <formula>$A554&lt;&gt;""</formula>
    </cfRule>
  </conditionalFormatting>
  <conditionalFormatting sqref="A554:A555">
    <cfRule type="expression" dxfId="1509" priority="335">
      <formula>$A554&lt;&gt;""</formula>
    </cfRule>
  </conditionalFormatting>
  <conditionalFormatting sqref="B555:Z555">
    <cfRule type="expression" dxfId="1508" priority="334">
      <formula>$A554&lt;&gt;""</formula>
    </cfRule>
  </conditionalFormatting>
  <conditionalFormatting sqref="AA554">
    <cfRule type="expression" dxfId="1507" priority="333">
      <formula>$A554&lt;&gt;""</formula>
    </cfRule>
  </conditionalFormatting>
  <conditionalFormatting sqref="AA558">
    <cfRule type="expression" dxfId="1506" priority="327">
      <formula>$A557&lt;&gt;""</formula>
    </cfRule>
  </conditionalFormatting>
  <conditionalFormatting sqref="B557:Z557">
    <cfRule type="expression" dxfId="1505" priority="331">
      <formula>$A557&lt;&gt;""</formula>
    </cfRule>
  </conditionalFormatting>
  <conditionalFormatting sqref="A557:A558">
    <cfRule type="expression" dxfId="1504" priority="330">
      <formula>$A557&lt;&gt;""</formula>
    </cfRule>
  </conditionalFormatting>
  <conditionalFormatting sqref="B558:Z558">
    <cfRule type="expression" dxfId="1503" priority="329">
      <formula>$A557&lt;&gt;""</formula>
    </cfRule>
  </conditionalFormatting>
  <conditionalFormatting sqref="AA557">
    <cfRule type="expression" dxfId="1502" priority="328">
      <formula>$A557&lt;&gt;""</formula>
    </cfRule>
  </conditionalFormatting>
  <conditionalFormatting sqref="AA561">
    <cfRule type="expression" dxfId="1501" priority="322">
      <formula>$A560&lt;&gt;""</formula>
    </cfRule>
  </conditionalFormatting>
  <conditionalFormatting sqref="B560:Z560">
    <cfRule type="expression" dxfId="1500" priority="326">
      <formula>$A560&lt;&gt;""</formula>
    </cfRule>
  </conditionalFormatting>
  <conditionalFormatting sqref="A560:A561">
    <cfRule type="expression" dxfId="1499" priority="325">
      <formula>$A560&lt;&gt;""</formula>
    </cfRule>
  </conditionalFormatting>
  <conditionalFormatting sqref="B561:Z561">
    <cfRule type="expression" dxfId="1498" priority="324">
      <formula>$A560&lt;&gt;""</formula>
    </cfRule>
  </conditionalFormatting>
  <conditionalFormatting sqref="AA560">
    <cfRule type="expression" dxfId="1497" priority="323">
      <formula>$A560&lt;&gt;""</formula>
    </cfRule>
  </conditionalFormatting>
  <conditionalFormatting sqref="AA564">
    <cfRule type="expression" dxfId="1496" priority="317">
      <formula>$A563&lt;&gt;""</formula>
    </cfRule>
  </conditionalFormatting>
  <conditionalFormatting sqref="B563:Z563">
    <cfRule type="expression" dxfId="1495" priority="321">
      <formula>$A563&lt;&gt;""</formula>
    </cfRule>
  </conditionalFormatting>
  <conditionalFormatting sqref="A563:A564">
    <cfRule type="expression" dxfId="1494" priority="320">
      <formula>$A563&lt;&gt;""</formula>
    </cfRule>
  </conditionalFormatting>
  <conditionalFormatting sqref="B564:Z564">
    <cfRule type="expression" dxfId="1493" priority="319">
      <formula>$A563&lt;&gt;""</formula>
    </cfRule>
  </conditionalFormatting>
  <conditionalFormatting sqref="AA563">
    <cfRule type="expression" dxfId="1492" priority="318">
      <formula>$A563&lt;&gt;""</formula>
    </cfRule>
  </conditionalFormatting>
  <conditionalFormatting sqref="AA567">
    <cfRule type="expression" dxfId="1491" priority="312">
      <formula>$A566&lt;&gt;""</formula>
    </cfRule>
  </conditionalFormatting>
  <conditionalFormatting sqref="B566:Z566">
    <cfRule type="expression" dxfId="1490" priority="316">
      <formula>$A566&lt;&gt;""</formula>
    </cfRule>
  </conditionalFormatting>
  <conditionalFormatting sqref="A566:A567">
    <cfRule type="expression" dxfId="1489" priority="315">
      <formula>$A566&lt;&gt;""</formula>
    </cfRule>
  </conditionalFormatting>
  <conditionalFormatting sqref="B567:Z567">
    <cfRule type="expression" dxfId="1488" priority="314">
      <formula>$A566&lt;&gt;""</formula>
    </cfRule>
  </conditionalFormatting>
  <conditionalFormatting sqref="AA566">
    <cfRule type="expression" dxfId="1487" priority="313">
      <formula>$A566&lt;&gt;""</formula>
    </cfRule>
  </conditionalFormatting>
  <conditionalFormatting sqref="AA570">
    <cfRule type="expression" dxfId="1486" priority="307">
      <formula>$A569&lt;&gt;""</formula>
    </cfRule>
  </conditionalFormatting>
  <conditionalFormatting sqref="B569:Z569">
    <cfRule type="expression" dxfId="1485" priority="311">
      <formula>$A569&lt;&gt;""</formula>
    </cfRule>
  </conditionalFormatting>
  <conditionalFormatting sqref="A569:A570">
    <cfRule type="expression" dxfId="1484" priority="310">
      <formula>$A569&lt;&gt;""</formula>
    </cfRule>
  </conditionalFormatting>
  <conditionalFormatting sqref="B570:Z570">
    <cfRule type="expression" dxfId="1483" priority="309">
      <formula>$A569&lt;&gt;""</formula>
    </cfRule>
  </conditionalFormatting>
  <conditionalFormatting sqref="AA569">
    <cfRule type="expression" dxfId="1482" priority="308">
      <formula>$A569&lt;&gt;""</formula>
    </cfRule>
  </conditionalFormatting>
  <conditionalFormatting sqref="AA573">
    <cfRule type="expression" dxfId="1481" priority="302">
      <formula>$A572&lt;&gt;""</formula>
    </cfRule>
  </conditionalFormatting>
  <conditionalFormatting sqref="B572:Z572">
    <cfRule type="expression" dxfId="1480" priority="306">
      <formula>$A572&lt;&gt;""</formula>
    </cfRule>
  </conditionalFormatting>
  <conditionalFormatting sqref="A572:A573">
    <cfRule type="expression" dxfId="1479" priority="305">
      <formula>$A572&lt;&gt;""</formula>
    </cfRule>
  </conditionalFormatting>
  <conditionalFormatting sqref="B573:Z573">
    <cfRule type="expression" dxfId="1478" priority="304">
      <formula>$A572&lt;&gt;""</formula>
    </cfRule>
  </conditionalFormatting>
  <conditionalFormatting sqref="AA572">
    <cfRule type="expression" dxfId="1477" priority="303">
      <formula>$A572&lt;&gt;""</formula>
    </cfRule>
  </conditionalFormatting>
  <conditionalFormatting sqref="AA576">
    <cfRule type="expression" dxfId="1476" priority="297">
      <formula>$A575&lt;&gt;""</formula>
    </cfRule>
  </conditionalFormatting>
  <conditionalFormatting sqref="B575:Z575">
    <cfRule type="expression" dxfId="1475" priority="301">
      <formula>$A575&lt;&gt;""</formula>
    </cfRule>
  </conditionalFormatting>
  <conditionalFormatting sqref="A575:A576">
    <cfRule type="expression" dxfId="1474" priority="300">
      <formula>$A575&lt;&gt;""</formula>
    </cfRule>
  </conditionalFormatting>
  <conditionalFormatting sqref="B576:Z576">
    <cfRule type="expression" dxfId="1473" priority="299">
      <formula>$A575&lt;&gt;""</formula>
    </cfRule>
  </conditionalFormatting>
  <conditionalFormatting sqref="AA575">
    <cfRule type="expression" dxfId="1472" priority="298">
      <formula>$A575&lt;&gt;""</formula>
    </cfRule>
  </conditionalFormatting>
  <conditionalFormatting sqref="AA579">
    <cfRule type="expression" dxfId="1471" priority="292">
      <formula>$A578&lt;&gt;""</formula>
    </cfRule>
  </conditionalFormatting>
  <conditionalFormatting sqref="B578:Z578">
    <cfRule type="expression" dxfId="1470" priority="296">
      <formula>$A578&lt;&gt;""</formula>
    </cfRule>
  </conditionalFormatting>
  <conditionalFormatting sqref="A578:A579">
    <cfRule type="expression" dxfId="1469" priority="295">
      <formula>$A578&lt;&gt;""</formula>
    </cfRule>
  </conditionalFormatting>
  <conditionalFormatting sqref="B579:Z579">
    <cfRule type="expression" dxfId="1468" priority="294">
      <formula>$A578&lt;&gt;""</formula>
    </cfRule>
  </conditionalFormatting>
  <conditionalFormatting sqref="AA578">
    <cfRule type="expression" dxfId="1467" priority="293">
      <formula>$A578&lt;&gt;""</formula>
    </cfRule>
  </conditionalFormatting>
  <conditionalFormatting sqref="AA582">
    <cfRule type="expression" dxfId="1466" priority="287">
      <formula>$A581&lt;&gt;""</formula>
    </cfRule>
  </conditionalFormatting>
  <conditionalFormatting sqref="B581:Z581">
    <cfRule type="expression" dxfId="1465" priority="291">
      <formula>$A581&lt;&gt;""</formula>
    </cfRule>
  </conditionalFormatting>
  <conditionalFormatting sqref="A581:A582">
    <cfRule type="expression" dxfId="1464" priority="290">
      <formula>$A581&lt;&gt;""</formula>
    </cfRule>
  </conditionalFormatting>
  <conditionalFormatting sqref="B582:Z582">
    <cfRule type="expression" dxfId="1463" priority="289">
      <formula>$A581&lt;&gt;""</formula>
    </cfRule>
  </conditionalFormatting>
  <conditionalFormatting sqref="AA581">
    <cfRule type="expression" dxfId="1462" priority="288">
      <formula>$A581&lt;&gt;""</formula>
    </cfRule>
  </conditionalFormatting>
  <conditionalFormatting sqref="AA585">
    <cfRule type="expression" dxfId="1461" priority="282">
      <formula>$A584&lt;&gt;""</formula>
    </cfRule>
  </conditionalFormatting>
  <conditionalFormatting sqref="B584:Z584">
    <cfRule type="expression" dxfId="1460" priority="286">
      <formula>$A584&lt;&gt;""</formula>
    </cfRule>
  </conditionalFormatting>
  <conditionalFormatting sqref="A584:A585">
    <cfRule type="expression" dxfId="1459" priority="285">
      <formula>$A584&lt;&gt;""</formula>
    </cfRule>
  </conditionalFormatting>
  <conditionalFormatting sqref="B585:Z585">
    <cfRule type="expression" dxfId="1458" priority="284">
      <formula>$A584&lt;&gt;""</formula>
    </cfRule>
  </conditionalFormatting>
  <conditionalFormatting sqref="AA584">
    <cfRule type="expression" dxfId="1457" priority="283">
      <formula>$A584&lt;&gt;""</formula>
    </cfRule>
  </conditionalFormatting>
  <conditionalFormatting sqref="AA588">
    <cfRule type="expression" dxfId="1456" priority="277">
      <formula>$A587&lt;&gt;""</formula>
    </cfRule>
  </conditionalFormatting>
  <conditionalFormatting sqref="B587:Z587">
    <cfRule type="expression" dxfId="1455" priority="281">
      <formula>$A587&lt;&gt;""</formula>
    </cfRule>
  </conditionalFormatting>
  <conditionalFormatting sqref="A587:A588">
    <cfRule type="expression" dxfId="1454" priority="280">
      <formula>$A587&lt;&gt;""</formula>
    </cfRule>
  </conditionalFormatting>
  <conditionalFormatting sqref="B588:Z588">
    <cfRule type="expression" dxfId="1453" priority="279">
      <formula>$A587&lt;&gt;""</formula>
    </cfRule>
  </conditionalFormatting>
  <conditionalFormatting sqref="AA587">
    <cfRule type="expression" dxfId="1452" priority="278">
      <formula>$A587&lt;&gt;""</formula>
    </cfRule>
  </conditionalFormatting>
  <conditionalFormatting sqref="AA591">
    <cfRule type="expression" dxfId="1451" priority="272">
      <formula>$A590&lt;&gt;""</formula>
    </cfRule>
  </conditionalFormatting>
  <conditionalFormatting sqref="B590:Z590">
    <cfRule type="expression" dxfId="1450" priority="276">
      <formula>$A590&lt;&gt;""</formula>
    </cfRule>
  </conditionalFormatting>
  <conditionalFormatting sqref="A590:A591">
    <cfRule type="expression" dxfId="1449" priority="275">
      <formula>$A590&lt;&gt;""</formula>
    </cfRule>
  </conditionalFormatting>
  <conditionalFormatting sqref="B591:Z591">
    <cfRule type="expression" dxfId="1448" priority="274">
      <formula>$A590&lt;&gt;""</formula>
    </cfRule>
  </conditionalFormatting>
  <conditionalFormatting sqref="AA590">
    <cfRule type="expression" dxfId="1447" priority="273">
      <formula>$A590&lt;&gt;""</formula>
    </cfRule>
  </conditionalFormatting>
  <conditionalFormatting sqref="AA594">
    <cfRule type="expression" dxfId="1446" priority="267">
      <formula>$A593&lt;&gt;""</formula>
    </cfRule>
  </conditionalFormatting>
  <conditionalFormatting sqref="B593:Z593">
    <cfRule type="expression" dxfId="1445" priority="271">
      <formula>$A593&lt;&gt;""</formula>
    </cfRule>
  </conditionalFormatting>
  <conditionalFormatting sqref="A593:A594">
    <cfRule type="expression" dxfId="1444" priority="270">
      <formula>$A593&lt;&gt;""</formula>
    </cfRule>
  </conditionalFormatting>
  <conditionalFormatting sqref="B594:Z594">
    <cfRule type="expression" dxfId="1443" priority="269">
      <formula>$A593&lt;&gt;""</formula>
    </cfRule>
  </conditionalFormatting>
  <conditionalFormatting sqref="AA593">
    <cfRule type="expression" dxfId="1442" priority="268">
      <formula>$A593&lt;&gt;""</formula>
    </cfRule>
  </conditionalFormatting>
  <conditionalFormatting sqref="AA597">
    <cfRule type="expression" dxfId="1441" priority="262">
      <formula>$A596&lt;&gt;""</formula>
    </cfRule>
  </conditionalFormatting>
  <conditionalFormatting sqref="B596:Z596">
    <cfRule type="expression" dxfId="1440" priority="266">
      <formula>$A596&lt;&gt;""</formula>
    </cfRule>
  </conditionalFormatting>
  <conditionalFormatting sqref="A596:A597">
    <cfRule type="expression" dxfId="1439" priority="265">
      <formula>$A596&lt;&gt;""</formula>
    </cfRule>
  </conditionalFormatting>
  <conditionalFormatting sqref="B597:Z597">
    <cfRule type="expression" dxfId="1438" priority="264">
      <formula>$A596&lt;&gt;""</formula>
    </cfRule>
  </conditionalFormatting>
  <conditionalFormatting sqref="AA596">
    <cfRule type="expression" dxfId="1437" priority="263">
      <formula>$A596&lt;&gt;""</formula>
    </cfRule>
  </conditionalFormatting>
  <conditionalFormatting sqref="AA600">
    <cfRule type="expression" dxfId="1436" priority="257">
      <formula>$A599&lt;&gt;""</formula>
    </cfRule>
  </conditionalFormatting>
  <conditionalFormatting sqref="B599:Z599">
    <cfRule type="expression" dxfId="1435" priority="261">
      <formula>$A599&lt;&gt;""</formula>
    </cfRule>
  </conditionalFormatting>
  <conditionalFormatting sqref="A599:A600">
    <cfRule type="expression" dxfId="1434" priority="260">
      <formula>$A599&lt;&gt;""</formula>
    </cfRule>
  </conditionalFormatting>
  <conditionalFormatting sqref="B600:Z600">
    <cfRule type="expression" dxfId="1433" priority="259">
      <formula>$A599&lt;&gt;""</formula>
    </cfRule>
  </conditionalFormatting>
  <conditionalFormatting sqref="AA599">
    <cfRule type="expression" dxfId="1432" priority="258">
      <formula>$A599&lt;&gt;""</formula>
    </cfRule>
  </conditionalFormatting>
  <conditionalFormatting sqref="AA603">
    <cfRule type="expression" dxfId="1431" priority="252">
      <formula>$A602&lt;&gt;""</formula>
    </cfRule>
  </conditionalFormatting>
  <conditionalFormatting sqref="B602:Z602">
    <cfRule type="expression" dxfId="1430" priority="256">
      <formula>$A602&lt;&gt;""</formula>
    </cfRule>
  </conditionalFormatting>
  <conditionalFormatting sqref="A602:A603">
    <cfRule type="expression" dxfId="1429" priority="255">
      <formula>$A602&lt;&gt;""</formula>
    </cfRule>
  </conditionalFormatting>
  <conditionalFormatting sqref="B603:Z603">
    <cfRule type="expression" dxfId="1428" priority="254">
      <formula>$A602&lt;&gt;""</formula>
    </cfRule>
  </conditionalFormatting>
  <conditionalFormatting sqref="AA602">
    <cfRule type="expression" dxfId="1427" priority="253">
      <formula>$A602&lt;&gt;""</formula>
    </cfRule>
  </conditionalFormatting>
  <conditionalFormatting sqref="AA606">
    <cfRule type="expression" dxfId="1426" priority="247">
      <formula>$A605&lt;&gt;""</formula>
    </cfRule>
  </conditionalFormatting>
  <conditionalFormatting sqref="B605:Z605">
    <cfRule type="expression" dxfId="1425" priority="251">
      <formula>$A605&lt;&gt;""</formula>
    </cfRule>
  </conditionalFormatting>
  <conditionalFormatting sqref="A605:A606">
    <cfRule type="expression" dxfId="1424" priority="250">
      <formula>$A605&lt;&gt;""</formula>
    </cfRule>
  </conditionalFormatting>
  <conditionalFormatting sqref="B606:Z606">
    <cfRule type="expression" dxfId="1423" priority="249">
      <formula>$A605&lt;&gt;""</formula>
    </cfRule>
  </conditionalFormatting>
  <conditionalFormatting sqref="AA605">
    <cfRule type="expression" dxfId="1422" priority="248">
      <formula>$A605&lt;&gt;""</formula>
    </cfRule>
  </conditionalFormatting>
  <conditionalFormatting sqref="AA609">
    <cfRule type="expression" dxfId="1421" priority="242">
      <formula>$A608&lt;&gt;""</formula>
    </cfRule>
  </conditionalFormatting>
  <conditionalFormatting sqref="B608:Z608">
    <cfRule type="expression" dxfId="1420" priority="246">
      <formula>$A608&lt;&gt;""</formula>
    </cfRule>
  </conditionalFormatting>
  <conditionalFormatting sqref="A608:A609">
    <cfRule type="expression" dxfId="1419" priority="245">
      <formula>$A608&lt;&gt;""</formula>
    </cfRule>
  </conditionalFormatting>
  <conditionalFormatting sqref="B609:Z609">
    <cfRule type="expression" dxfId="1418" priority="244">
      <formula>$A608&lt;&gt;""</formula>
    </cfRule>
  </conditionalFormatting>
  <conditionalFormatting sqref="AA608">
    <cfRule type="expression" dxfId="1417" priority="243">
      <formula>$A608&lt;&gt;""</formula>
    </cfRule>
  </conditionalFormatting>
  <conditionalFormatting sqref="AA612">
    <cfRule type="expression" dxfId="1416" priority="237">
      <formula>$A611&lt;&gt;""</formula>
    </cfRule>
  </conditionalFormatting>
  <conditionalFormatting sqref="B611:Z611">
    <cfRule type="expression" dxfId="1415" priority="241">
      <formula>$A611&lt;&gt;""</formula>
    </cfRule>
  </conditionalFormatting>
  <conditionalFormatting sqref="A611:A612">
    <cfRule type="expression" dxfId="1414" priority="240">
      <formula>$A611&lt;&gt;""</formula>
    </cfRule>
  </conditionalFormatting>
  <conditionalFormatting sqref="B612:Z612">
    <cfRule type="expression" dxfId="1413" priority="239">
      <formula>$A611&lt;&gt;""</formula>
    </cfRule>
  </conditionalFormatting>
  <conditionalFormatting sqref="AA611">
    <cfRule type="expression" dxfId="1412" priority="238">
      <formula>$A611&lt;&gt;""</formula>
    </cfRule>
  </conditionalFormatting>
  <conditionalFormatting sqref="AA615">
    <cfRule type="expression" dxfId="1411" priority="232">
      <formula>$A614&lt;&gt;""</formula>
    </cfRule>
  </conditionalFormatting>
  <conditionalFormatting sqref="B614:Z614">
    <cfRule type="expression" dxfId="1410" priority="236">
      <formula>$A614&lt;&gt;""</formula>
    </cfRule>
  </conditionalFormatting>
  <conditionalFormatting sqref="A614:A615">
    <cfRule type="expression" dxfId="1409" priority="235">
      <formula>$A614&lt;&gt;""</formula>
    </cfRule>
  </conditionalFormatting>
  <conditionalFormatting sqref="B615:Z615">
    <cfRule type="expression" dxfId="1408" priority="234">
      <formula>$A614&lt;&gt;""</formula>
    </cfRule>
  </conditionalFormatting>
  <conditionalFormatting sqref="AA614">
    <cfRule type="expression" dxfId="1407" priority="233">
      <formula>$A614&lt;&gt;""</formula>
    </cfRule>
  </conditionalFormatting>
  <conditionalFormatting sqref="AA618">
    <cfRule type="expression" dxfId="1406" priority="227">
      <formula>$A617&lt;&gt;""</formula>
    </cfRule>
  </conditionalFormatting>
  <conditionalFormatting sqref="B617:Z617">
    <cfRule type="expression" dxfId="1405" priority="231">
      <formula>$A617&lt;&gt;""</formula>
    </cfRule>
  </conditionalFormatting>
  <conditionalFormatting sqref="A617:A618">
    <cfRule type="expression" dxfId="1404" priority="230">
      <formula>$A617&lt;&gt;""</formula>
    </cfRule>
  </conditionalFormatting>
  <conditionalFormatting sqref="B618:Z618">
    <cfRule type="expression" dxfId="1403" priority="229">
      <formula>$A617&lt;&gt;""</formula>
    </cfRule>
  </conditionalFormatting>
  <conditionalFormatting sqref="AA617">
    <cfRule type="expression" dxfId="1402" priority="228">
      <formula>$A617&lt;&gt;""</formula>
    </cfRule>
  </conditionalFormatting>
  <conditionalFormatting sqref="AA621">
    <cfRule type="expression" dxfId="1401" priority="222">
      <formula>$A620&lt;&gt;""</formula>
    </cfRule>
  </conditionalFormatting>
  <conditionalFormatting sqref="B620:Z620">
    <cfRule type="expression" dxfId="1400" priority="226">
      <formula>$A620&lt;&gt;""</formula>
    </cfRule>
  </conditionalFormatting>
  <conditionalFormatting sqref="A620:A621">
    <cfRule type="expression" dxfId="1399" priority="225">
      <formula>$A620&lt;&gt;""</formula>
    </cfRule>
  </conditionalFormatting>
  <conditionalFormatting sqref="B621:Z621">
    <cfRule type="expression" dxfId="1398" priority="224">
      <formula>$A620&lt;&gt;""</formula>
    </cfRule>
  </conditionalFormatting>
  <conditionalFormatting sqref="AA620">
    <cfRule type="expression" dxfId="1397" priority="223">
      <formula>$A620&lt;&gt;""</formula>
    </cfRule>
  </conditionalFormatting>
  <conditionalFormatting sqref="AA624">
    <cfRule type="expression" dxfId="1396" priority="217">
      <formula>$A623&lt;&gt;""</formula>
    </cfRule>
  </conditionalFormatting>
  <conditionalFormatting sqref="B623:Z623">
    <cfRule type="expression" dxfId="1395" priority="221">
      <formula>$A623&lt;&gt;""</formula>
    </cfRule>
  </conditionalFormatting>
  <conditionalFormatting sqref="A623:A625 A628 A631 A634">
    <cfRule type="expression" dxfId="1394" priority="220">
      <formula>$A623&lt;&gt;""</formula>
    </cfRule>
  </conditionalFormatting>
  <conditionalFormatting sqref="B624:Z624">
    <cfRule type="expression" dxfId="1393" priority="219">
      <formula>$A623&lt;&gt;""</formula>
    </cfRule>
  </conditionalFormatting>
  <conditionalFormatting sqref="AA623">
    <cfRule type="expression" dxfId="1392" priority="218">
      <formula>$A623&lt;&gt;""</formula>
    </cfRule>
  </conditionalFormatting>
  <conditionalFormatting sqref="AA627">
    <cfRule type="expression" dxfId="1391" priority="212">
      <formula>$A626&lt;&gt;""</formula>
    </cfRule>
  </conditionalFormatting>
  <conditionalFormatting sqref="B626:Z626">
    <cfRule type="expression" dxfId="1390" priority="216">
      <formula>$A626&lt;&gt;""</formula>
    </cfRule>
  </conditionalFormatting>
  <conditionalFormatting sqref="A626:A627">
    <cfRule type="expression" dxfId="1389" priority="215">
      <formula>$A626&lt;&gt;""</formula>
    </cfRule>
  </conditionalFormatting>
  <conditionalFormatting sqref="B627:Z627">
    <cfRule type="expression" dxfId="1388" priority="214">
      <formula>$A626&lt;&gt;""</formula>
    </cfRule>
  </conditionalFormatting>
  <conditionalFormatting sqref="AA626">
    <cfRule type="expression" dxfId="1387" priority="213">
      <formula>$A626&lt;&gt;""</formula>
    </cfRule>
  </conditionalFormatting>
  <conditionalFormatting sqref="AA630">
    <cfRule type="expression" dxfId="1386" priority="207">
      <formula>$A629&lt;&gt;""</formula>
    </cfRule>
  </conditionalFormatting>
  <conditionalFormatting sqref="B629:Z629">
    <cfRule type="expression" dxfId="1385" priority="211">
      <formula>$A629&lt;&gt;""</formula>
    </cfRule>
  </conditionalFormatting>
  <conditionalFormatting sqref="A629:A630">
    <cfRule type="expression" dxfId="1384" priority="210">
      <formula>$A629&lt;&gt;""</formula>
    </cfRule>
  </conditionalFormatting>
  <conditionalFormatting sqref="B630:Z630">
    <cfRule type="expression" dxfId="1383" priority="209">
      <formula>$A629&lt;&gt;""</formula>
    </cfRule>
  </conditionalFormatting>
  <conditionalFormatting sqref="AA629">
    <cfRule type="expression" dxfId="1382" priority="208">
      <formula>$A629&lt;&gt;""</formula>
    </cfRule>
  </conditionalFormatting>
  <conditionalFormatting sqref="AA633">
    <cfRule type="expression" dxfId="1381" priority="202">
      <formula>$A632&lt;&gt;""</formula>
    </cfRule>
  </conditionalFormatting>
  <conditionalFormatting sqref="B632:Z632">
    <cfRule type="expression" dxfId="1380" priority="206">
      <formula>$A632&lt;&gt;""</formula>
    </cfRule>
  </conditionalFormatting>
  <conditionalFormatting sqref="A632:A633">
    <cfRule type="expression" dxfId="1379" priority="205">
      <formula>$A632&lt;&gt;""</formula>
    </cfRule>
  </conditionalFormatting>
  <conditionalFormatting sqref="B633:Z633">
    <cfRule type="expression" dxfId="1378" priority="204">
      <formula>$A632&lt;&gt;""</formula>
    </cfRule>
  </conditionalFormatting>
  <conditionalFormatting sqref="AA632">
    <cfRule type="expression" dxfId="1377" priority="203">
      <formula>$A632&lt;&gt;""</formula>
    </cfRule>
  </conditionalFormatting>
  <conditionalFormatting sqref="AA636 AA646">
    <cfRule type="expression" dxfId="1376" priority="197">
      <formula>$A635&lt;&gt;""</formula>
    </cfRule>
  </conditionalFormatting>
  <conditionalFormatting sqref="B635:Z635 B643:Z643">
    <cfRule type="expression" dxfId="1375" priority="201">
      <formula>$A635&lt;&gt;""</formula>
    </cfRule>
  </conditionalFormatting>
  <conditionalFormatting sqref="A635:A636 A643 A646">
    <cfRule type="expression" dxfId="1374" priority="200">
      <formula>$A635&lt;&gt;""</formula>
    </cfRule>
  </conditionalFormatting>
  <conditionalFormatting sqref="B636:Z636 B646:Z646">
    <cfRule type="expression" dxfId="1373" priority="199">
      <formula>$A635&lt;&gt;""</formula>
    </cfRule>
  </conditionalFormatting>
  <conditionalFormatting sqref="AA635 AA643">
    <cfRule type="expression" dxfId="1372" priority="198">
      <formula>$A635&lt;&gt;""</formula>
    </cfRule>
  </conditionalFormatting>
  <conditionalFormatting sqref="B637:Z637">
    <cfRule type="expression" dxfId="1371" priority="196">
      <formula>$A637&lt;&gt;""</formula>
    </cfRule>
  </conditionalFormatting>
  <conditionalFormatting sqref="A637">
    <cfRule type="expression" dxfId="1370" priority="195">
      <formula>$A637&lt;&gt;""</formula>
    </cfRule>
  </conditionalFormatting>
  <conditionalFormatting sqref="AA637">
    <cfRule type="expression" dxfId="1369" priority="194">
      <formula>$A637&lt;&gt;""</formula>
    </cfRule>
  </conditionalFormatting>
  <conditionalFormatting sqref="AA640">
    <cfRule type="expression" dxfId="1368" priority="191">
      <formula>$A639&lt;&gt;""</formula>
    </cfRule>
  </conditionalFormatting>
  <conditionalFormatting sqref="A640">
    <cfRule type="expression" dxfId="1367" priority="193">
      <formula>$A640&lt;&gt;""</formula>
    </cfRule>
  </conditionalFormatting>
  <conditionalFormatting sqref="B640:Z640">
    <cfRule type="expression" dxfId="1366" priority="192">
      <formula>$A639&lt;&gt;""</formula>
    </cfRule>
  </conditionalFormatting>
  <conditionalFormatting sqref="AA639">
    <cfRule type="expression" dxfId="1365" priority="186">
      <formula>$A638&lt;&gt;""</formula>
    </cfRule>
  </conditionalFormatting>
  <conditionalFormatting sqref="B638:Z638">
    <cfRule type="expression" dxfId="1364" priority="190">
      <formula>$A638&lt;&gt;""</formula>
    </cfRule>
  </conditionalFormatting>
  <conditionalFormatting sqref="A638:A639">
    <cfRule type="expression" dxfId="1363" priority="189">
      <formula>$A638&lt;&gt;""</formula>
    </cfRule>
  </conditionalFormatting>
  <conditionalFormatting sqref="B639:Z639">
    <cfRule type="expression" dxfId="1362" priority="188">
      <formula>$A638&lt;&gt;""</formula>
    </cfRule>
  </conditionalFormatting>
  <conditionalFormatting sqref="AA638">
    <cfRule type="expression" dxfId="1361" priority="187">
      <formula>$A638&lt;&gt;""</formula>
    </cfRule>
  </conditionalFormatting>
  <conditionalFormatting sqref="AA642">
    <cfRule type="expression" dxfId="1360" priority="181">
      <formula>$A641&lt;&gt;""</formula>
    </cfRule>
  </conditionalFormatting>
  <conditionalFormatting sqref="B641:Z641">
    <cfRule type="expression" dxfId="1359" priority="185">
      <formula>$A641&lt;&gt;""</formula>
    </cfRule>
  </conditionalFormatting>
  <conditionalFormatting sqref="A641:A642">
    <cfRule type="expression" dxfId="1358" priority="184">
      <formula>$A641&lt;&gt;""</formula>
    </cfRule>
  </conditionalFormatting>
  <conditionalFormatting sqref="B642:Z642">
    <cfRule type="expression" dxfId="1357" priority="183">
      <formula>$A641&lt;&gt;""</formula>
    </cfRule>
  </conditionalFormatting>
  <conditionalFormatting sqref="AA641">
    <cfRule type="expression" dxfId="1356" priority="182">
      <formula>$A641&lt;&gt;""</formula>
    </cfRule>
  </conditionalFormatting>
  <conditionalFormatting sqref="AA645">
    <cfRule type="expression" dxfId="1355" priority="176">
      <formula>$A644&lt;&gt;""</formula>
    </cfRule>
  </conditionalFormatting>
  <conditionalFormatting sqref="B644:Z644">
    <cfRule type="expression" dxfId="1354" priority="180">
      <formula>$A644&lt;&gt;""</formula>
    </cfRule>
  </conditionalFormatting>
  <conditionalFormatting sqref="A644:A645">
    <cfRule type="expression" dxfId="1353" priority="179">
      <formula>$A644&lt;&gt;""</formula>
    </cfRule>
  </conditionalFormatting>
  <conditionalFormatting sqref="B645:Z645">
    <cfRule type="expression" dxfId="1352" priority="178">
      <formula>$A644&lt;&gt;""</formula>
    </cfRule>
  </conditionalFormatting>
  <conditionalFormatting sqref="AA644">
    <cfRule type="expression" dxfId="1351" priority="177">
      <formula>$A644&lt;&gt;""</formula>
    </cfRule>
  </conditionalFormatting>
  <conditionalFormatting sqref="AA648">
    <cfRule type="expression" dxfId="1350" priority="171">
      <formula>$A647&lt;&gt;""</formula>
    </cfRule>
  </conditionalFormatting>
  <conditionalFormatting sqref="B647:Z647">
    <cfRule type="expression" dxfId="1349" priority="175">
      <formula>$A647&lt;&gt;""</formula>
    </cfRule>
  </conditionalFormatting>
  <conditionalFormatting sqref="A647:A648">
    <cfRule type="expression" dxfId="1348" priority="174">
      <formula>$A647&lt;&gt;""</formula>
    </cfRule>
  </conditionalFormatting>
  <conditionalFormatting sqref="B648:Z648">
    <cfRule type="expression" dxfId="1347" priority="173">
      <formula>$A647&lt;&gt;""</formula>
    </cfRule>
  </conditionalFormatting>
  <conditionalFormatting sqref="AA647">
    <cfRule type="expression" dxfId="1346" priority="172">
      <formula>$A647&lt;&gt;""</formula>
    </cfRule>
  </conditionalFormatting>
  <conditionalFormatting sqref="AA651">
    <cfRule type="expression" dxfId="1345" priority="166">
      <formula>$A650&lt;&gt;""</formula>
    </cfRule>
  </conditionalFormatting>
  <conditionalFormatting sqref="B650:Z650">
    <cfRule type="expression" dxfId="1344" priority="170">
      <formula>$A650&lt;&gt;""</formula>
    </cfRule>
  </conditionalFormatting>
  <conditionalFormatting sqref="A650:A651">
    <cfRule type="expression" dxfId="1343" priority="169">
      <formula>$A650&lt;&gt;""</formula>
    </cfRule>
  </conditionalFormatting>
  <conditionalFormatting sqref="B651:Z651">
    <cfRule type="expression" dxfId="1342" priority="168">
      <formula>$A650&lt;&gt;""</formula>
    </cfRule>
  </conditionalFormatting>
  <conditionalFormatting sqref="AA650">
    <cfRule type="expression" dxfId="1341" priority="167">
      <formula>$A650&lt;&gt;""</formula>
    </cfRule>
  </conditionalFormatting>
  <conditionalFormatting sqref="AA654">
    <cfRule type="expression" dxfId="1340" priority="161">
      <formula>$A653&lt;&gt;""</formula>
    </cfRule>
  </conditionalFormatting>
  <conditionalFormatting sqref="B653:Z653">
    <cfRule type="expression" dxfId="1339" priority="165">
      <formula>$A653&lt;&gt;""</formula>
    </cfRule>
  </conditionalFormatting>
  <conditionalFormatting sqref="A653:A654">
    <cfRule type="expression" dxfId="1338" priority="164">
      <formula>$A653&lt;&gt;""</formula>
    </cfRule>
  </conditionalFormatting>
  <conditionalFormatting sqref="B654:Z654">
    <cfRule type="expression" dxfId="1337" priority="163">
      <formula>$A653&lt;&gt;""</formula>
    </cfRule>
  </conditionalFormatting>
  <conditionalFormatting sqref="AA653">
    <cfRule type="expression" dxfId="1336" priority="162">
      <formula>$A653&lt;&gt;""</formula>
    </cfRule>
  </conditionalFormatting>
  <conditionalFormatting sqref="AA657">
    <cfRule type="expression" dxfId="1335" priority="156">
      <formula>$A656&lt;&gt;""</formula>
    </cfRule>
  </conditionalFormatting>
  <conditionalFormatting sqref="B656:Z656">
    <cfRule type="expression" dxfId="1334" priority="160">
      <formula>$A656&lt;&gt;""</formula>
    </cfRule>
  </conditionalFormatting>
  <conditionalFormatting sqref="A656:A657">
    <cfRule type="expression" dxfId="1333" priority="159">
      <formula>$A656&lt;&gt;""</formula>
    </cfRule>
  </conditionalFormatting>
  <conditionalFormatting sqref="B657:Z657">
    <cfRule type="expression" dxfId="1332" priority="158">
      <formula>$A656&lt;&gt;""</formula>
    </cfRule>
  </conditionalFormatting>
  <conditionalFormatting sqref="AA656">
    <cfRule type="expression" dxfId="1331" priority="157">
      <formula>$A656&lt;&gt;""</formula>
    </cfRule>
  </conditionalFormatting>
  <conditionalFormatting sqref="AA660">
    <cfRule type="expression" dxfId="1330" priority="151">
      <formula>$A659&lt;&gt;""</formula>
    </cfRule>
  </conditionalFormatting>
  <conditionalFormatting sqref="B659:Z659">
    <cfRule type="expression" dxfId="1329" priority="155">
      <formula>$A659&lt;&gt;""</formula>
    </cfRule>
  </conditionalFormatting>
  <conditionalFormatting sqref="A659:A660">
    <cfRule type="expression" dxfId="1328" priority="154">
      <formula>$A659&lt;&gt;""</formula>
    </cfRule>
  </conditionalFormatting>
  <conditionalFormatting sqref="B660:Z660">
    <cfRule type="expression" dxfId="1327" priority="153">
      <formula>$A659&lt;&gt;""</formula>
    </cfRule>
  </conditionalFormatting>
  <conditionalFormatting sqref="AA659">
    <cfRule type="expression" dxfId="1326" priority="152">
      <formula>$A659&lt;&gt;""</formula>
    </cfRule>
  </conditionalFormatting>
  <conditionalFormatting sqref="AA663">
    <cfRule type="expression" dxfId="1325" priority="146">
      <formula>$A662&lt;&gt;""</formula>
    </cfRule>
  </conditionalFormatting>
  <conditionalFormatting sqref="B662:Z662">
    <cfRule type="expression" dxfId="1324" priority="150">
      <formula>$A662&lt;&gt;""</formula>
    </cfRule>
  </conditionalFormatting>
  <conditionalFormatting sqref="A662:A663">
    <cfRule type="expression" dxfId="1323" priority="149">
      <formula>$A662&lt;&gt;""</formula>
    </cfRule>
  </conditionalFormatting>
  <conditionalFormatting sqref="B663:Z663">
    <cfRule type="expression" dxfId="1322" priority="148">
      <formula>$A662&lt;&gt;""</formula>
    </cfRule>
  </conditionalFormatting>
  <conditionalFormatting sqref="AA662">
    <cfRule type="expression" dxfId="1321" priority="147">
      <formula>$A662&lt;&gt;""</formula>
    </cfRule>
  </conditionalFormatting>
  <conditionalFormatting sqref="AA666">
    <cfRule type="expression" dxfId="1320" priority="141">
      <formula>$A665&lt;&gt;""</formula>
    </cfRule>
  </conditionalFormatting>
  <conditionalFormatting sqref="B665:Z665">
    <cfRule type="expression" dxfId="1319" priority="145">
      <formula>$A665&lt;&gt;""</formula>
    </cfRule>
  </conditionalFormatting>
  <conditionalFormatting sqref="A665:A666">
    <cfRule type="expression" dxfId="1318" priority="144">
      <formula>$A665&lt;&gt;""</formula>
    </cfRule>
  </conditionalFormatting>
  <conditionalFormatting sqref="B666:Z666">
    <cfRule type="expression" dxfId="1317" priority="143">
      <formula>$A665&lt;&gt;""</formula>
    </cfRule>
  </conditionalFormatting>
  <conditionalFormatting sqref="AA665">
    <cfRule type="expression" dxfId="1316" priority="142">
      <formula>$A665&lt;&gt;""</formula>
    </cfRule>
  </conditionalFormatting>
  <conditionalFormatting sqref="AA669">
    <cfRule type="expression" dxfId="1315" priority="136">
      <formula>$A668&lt;&gt;""</formula>
    </cfRule>
  </conditionalFormatting>
  <conditionalFormatting sqref="B668:Z668">
    <cfRule type="expression" dxfId="1314" priority="140">
      <formula>$A668&lt;&gt;""</formula>
    </cfRule>
  </conditionalFormatting>
  <conditionalFormatting sqref="A668:A669">
    <cfRule type="expression" dxfId="1313" priority="139">
      <formula>$A668&lt;&gt;""</formula>
    </cfRule>
  </conditionalFormatting>
  <conditionalFormatting sqref="B669:Z669">
    <cfRule type="expression" dxfId="1312" priority="138">
      <formula>$A668&lt;&gt;""</formula>
    </cfRule>
  </conditionalFormatting>
  <conditionalFormatting sqref="AA668">
    <cfRule type="expression" dxfId="1311" priority="137">
      <formula>$A668&lt;&gt;""</formula>
    </cfRule>
  </conditionalFormatting>
  <conditionalFormatting sqref="AA672">
    <cfRule type="expression" dxfId="1310" priority="131">
      <formula>$A671&lt;&gt;""</formula>
    </cfRule>
  </conditionalFormatting>
  <conditionalFormatting sqref="B671:Z671">
    <cfRule type="expression" dxfId="1309" priority="135">
      <formula>$A671&lt;&gt;""</formula>
    </cfRule>
  </conditionalFormatting>
  <conditionalFormatting sqref="A671:A672">
    <cfRule type="expression" dxfId="1308" priority="134">
      <formula>$A671&lt;&gt;""</formula>
    </cfRule>
  </conditionalFormatting>
  <conditionalFormatting sqref="B672:Z672">
    <cfRule type="expression" dxfId="1307" priority="133">
      <formula>$A671&lt;&gt;""</formula>
    </cfRule>
  </conditionalFormatting>
  <conditionalFormatting sqref="AA671">
    <cfRule type="expression" dxfId="1306" priority="132">
      <formula>$A671&lt;&gt;""</formula>
    </cfRule>
  </conditionalFormatting>
  <conditionalFormatting sqref="AA675">
    <cfRule type="expression" dxfId="1305" priority="126">
      <formula>$A674&lt;&gt;""</formula>
    </cfRule>
  </conditionalFormatting>
  <conditionalFormatting sqref="B674:Z674">
    <cfRule type="expression" dxfId="1304" priority="130">
      <formula>$A674&lt;&gt;""</formula>
    </cfRule>
  </conditionalFormatting>
  <conditionalFormatting sqref="A674:A675">
    <cfRule type="expression" dxfId="1303" priority="129">
      <formula>$A674&lt;&gt;""</formula>
    </cfRule>
  </conditionalFormatting>
  <conditionalFormatting sqref="B675:Z675">
    <cfRule type="expression" dxfId="1302" priority="128">
      <formula>$A674&lt;&gt;""</formula>
    </cfRule>
  </conditionalFormatting>
  <conditionalFormatting sqref="AA674">
    <cfRule type="expression" dxfId="1301" priority="127">
      <formula>$A674&lt;&gt;""</formula>
    </cfRule>
  </conditionalFormatting>
  <conditionalFormatting sqref="AA678">
    <cfRule type="expression" dxfId="1300" priority="121">
      <formula>$A677&lt;&gt;""</formula>
    </cfRule>
  </conditionalFormatting>
  <conditionalFormatting sqref="B677:Z677">
    <cfRule type="expression" dxfId="1299" priority="125">
      <formula>$A677&lt;&gt;""</formula>
    </cfRule>
  </conditionalFormatting>
  <conditionalFormatting sqref="A677:A678">
    <cfRule type="expression" dxfId="1298" priority="124">
      <formula>$A677&lt;&gt;""</formula>
    </cfRule>
  </conditionalFormatting>
  <conditionalFormatting sqref="B678:Z678">
    <cfRule type="expression" dxfId="1297" priority="123">
      <formula>$A677&lt;&gt;""</formula>
    </cfRule>
  </conditionalFormatting>
  <conditionalFormatting sqref="AA677">
    <cfRule type="expression" dxfId="1296" priority="122">
      <formula>$A677&lt;&gt;""</formula>
    </cfRule>
  </conditionalFormatting>
  <conditionalFormatting sqref="AA681">
    <cfRule type="expression" dxfId="1295" priority="116">
      <formula>$A680&lt;&gt;""</formula>
    </cfRule>
  </conditionalFormatting>
  <conditionalFormatting sqref="B680:Z680">
    <cfRule type="expression" dxfId="1294" priority="120">
      <formula>$A680&lt;&gt;""</formula>
    </cfRule>
  </conditionalFormatting>
  <conditionalFormatting sqref="A680:A681">
    <cfRule type="expression" dxfId="1293" priority="119">
      <formula>$A680&lt;&gt;""</formula>
    </cfRule>
  </conditionalFormatting>
  <conditionalFormatting sqref="B681:Z681">
    <cfRule type="expression" dxfId="1292" priority="118">
      <formula>$A680&lt;&gt;""</formula>
    </cfRule>
  </conditionalFormatting>
  <conditionalFormatting sqref="AA680">
    <cfRule type="expression" dxfId="1291" priority="117">
      <formula>$A680&lt;&gt;""</formula>
    </cfRule>
  </conditionalFormatting>
  <conditionalFormatting sqref="AA684">
    <cfRule type="expression" dxfId="1290" priority="111">
      <formula>$A683&lt;&gt;""</formula>
    </cfRule>
  </conditionalFormatting>
  <conditionalFormatting sqref="B683:Z683">
    <cfRule type="expression" dxfId="1289" priority="115">
      <formula>$A683&lt;&gt;""</formula>
    </cfRule>
  </conditionalFormatting>
  <conditionalFormatting sqref="A683:A684">
    <cfRule type="expression" dxfId="1288" priority="114">
      <formula>$A683&lt;&gt;""</formula>
    </cfRule>
  </conditionalFormatting>
  <conditionalFormatting sqref="B684:Z684">
    <cfRule type="expression" dxfId="1287" priority="113">
      <formula>$A683&lt;&gt;""</formula>
    </cfRule>
  </conditionalFormatting>
  <conditionalFormatting sqref="AA683">
    <cfRule type="expression" dxfId="1286" priority="112">
      <formula>$A683&lt;&gt;""</formula>
    </cfRule>
  </conditionalFormatting>
  <conditionalFormatting sqref="AA687">
    <cfRule type="expression" dxfId="1285" priority="106">
      <formula>$A686&lt;&gt;""</formula>
    </cfRule>
  </conditionalFormatting>
  <conditionalFormatting sqref="B686:Z686">
    <cfRule type="expression" dxfId="1284" priority="110">
      <formula>$A686&lt;&gt;""</formula>
    </cfRule>
  </conditionalFormatting>
  <conditionalFormatting sqref="A686:A687">
    <cfRule type="expression" dxfId="1283" priority="109">
      <formula>$A686&lt;&gt;""</formula>
    </cfRule>
  </conditionalFormatting>
  <conditionalFormatting sqref="B687:Z687">
    <cfRule type="expression" dxfId="1282" priority="108">
      <formula>$A686&lt;&gt;""</formula>
    </cfRule>
  </conditionalFormatting>
  <conditionalFormatting sqref="AA686">
    <cfRule type="expression" dxfId="1281" priority="107">
      <formula>$A686&lt;&gt;""</formula>
    </cfRule>
  </conditionalFormatting>
  <conditionalFormatting sqref="AA690">
    <cfRule type="expression" dxfId="1280" priority="101">
      <formula>$A689&lt;&gt;""</formula>
    </cfRule>
  </conditionalFormatting>
  <conditionalFormatting sqref="B689:Z689">
    <cfRule type="expression" dxfId="1279" priority="105">
      <formula>$A689&lt;&gt;""</formula>
    </cfRule>
  </conditionalFormatting>
  <conditionalFormatting sqref="A689:A690">
    <cfRule type="expression" dxfId="1278" priority="104">
      <formula>$A689&lt;&gt;""</formula>
    </cfRule>
  </conditionalFormatting>
  <conditionalFormatting sqref="B690:Z690">
    <cfRule type="expression" dxfId="1277" priority="103">
      <formula>$A689&lt;&gt;""</formula>
    </cfRule>
  </conditionalFormatting>
  <conditionalFormatting sqref="AA689">
    <cfRule type="expression" dxfId="1276" priority="102">
      <formula>$A689&lt;&gt;""</formula>
    </cfRule>
  </conditionalFormatting>
  <conditionalFormatting sqref="AA693">
    <cfRule type="expression" dxfId="1275" priority="96">
      <formula>$A692&lt;&gt;""</formula>
    </cfRule>
  </conditionalFormatting>
  <conditionalFormatting sqref="B692:Z692">
    <cfRule type="expression" dxfId="1274" priority="100">
      <formula>$A692&lt;&gt;""</formula>
    </cfRule>
  </conditionalFormatting>
  <conditionalFormatting sqref="A692:A693">
    <cfRule type="expression" dxfId="1273" priority="99">
      <formula>$A692&lt;&gt;""</formula>
    </cfRule>
  </conditionalFormatting>
  <conditionalFormatting sqref="B693:Z693">
    <cfRule type="expression" dxfId="1272" priority="98">
      <formula>$A692&lt;&gt;""</formula>
    </cfRule>
  </conditionalFormatting>
  <conditionalFormatting sqref="AA692">
    <cfRule type="expression" dxfId="1271" priority="97">
      <formula>$A692&lt;&gt;""</formula>
    </cfRule>
  </conditionalFormatting>
  <conditionalFormatting sqref="AA696">
    <cfRule type="expression" dxfId="1270" priority="91">
      <formula>$A695&lt;&gt;""</formula>
    </cfRule>
  </conditionalFormatting>
  <conditionalFormatting sqref="B695:Z695">
    <cfRule type="expression" dxfId="1269" priority="95">
      <formula>$A695&lt;&gt;""</formula>
    </cfRule>
  </conditionalFormatting>
  <conditionalFormatting sqref="A695:A696">
    <cfRule type="expression" dxfId="1268" priority="94">
      <formula>$A695&lt;&gt;""</formula>
    </cfRule>
  </conditionalFormatting>
  <conditionalFormatting sqref="B696:Z696">
    <cfRule type="expression" dxfId="1267" priority="93">
      <formula>$A695&lt;&gt;""</formula>
    </cfRule>
  </conditionalFormatting>
  <conditionalFormatting sqref="AA695">
    <cfRule type="expression" dxfId="1266" priority="92">
      <formula>$A695&lt;&gt;""</formula>
    </cfRule>
  </conditionalFormatting>
  <conditionalFormatting sqref="AA699">
    <cfRule type="expression" dxfId="1265" priority="86">
      <formula>$A698&lt;&gt;""</formula>
    </cfRule>
  </conditionalFormatting>
  <conditionalFormatting sqref="B698:Z698">
    <cfRule type="expression" dxfId="1264" priority="90">
      <formula>$A698&lt;&gt;""</formula>
    </cfRule>
  </conditionalFormatting>
  <conditionalFormatting sqref="A698:A699">
    <cfRule type="expression" dxfId="1263" priority="89">
      <formula>$A698&lt;&gt;""</formula>
    </cfRule>
  </conditionalFormatting>
  <conditionalFormatting sqref="B699:Z699">
    <cfRule type="expression" dxfId="1262" priority="88">
      <formula>$A698&lt;&gt;""</formula>
    </cfRule>
  </conditionalFormatting>
  <conditionalFormatting sqref="AA698">
    <cfRule type="expression" dxfId="1261" priority="87">
      <formula>$A698&lt;&gt;""</formula>
    </cfRule>
  </conditionalFormatting>
  <conditionalFormatting sqref="AA702">
    <cfRule type="expression" dxfId="1260" priority="81">
      <formula>$A701&lt;&gt;""</formula>
    </cfRule>
  </conditionalFormatting>
  <conditionalFormatting sqref="B701:Z701">
    <cfRule type="expression" dxfId="1259" priority="85">
      <formula>$A701&lt;&gt;""</formula>
    </cfRule>
  </conditionalFormatting>
  <conditionalFormatting sqref="A701:A702">
    <cfRule type="expression" dxfId="1258" priority="84">
      <formula>$A701&lt;&gt;""</formula>
    </cfRule>
  </conditionalFormatting>
  <conditionalFormatting sqref="B702:Z702">
    <cfRule type="expression" dxfId="1257" priority="83">
      <formula>$A701&lt;&gt;""</formula>
    </cfRule>
  </conditionalFormatting>
  <conditionalFormatting sqref="AA701">
    <cfRule type="expression" dxfId="1256" priority="82">
      <formula>$A701&lt;&gt;""</formula>
    </cfRule>
  </conditionalFormatting>
  <conditionalFormatting sqref="AA705">
    <cfRule type="expression" dxfId="1255" priority="76">
      <formula>$A704&lt;&gt;""</formula>
    </cfRule>
  </conditionalFormatting>
  <conditionalFormatting sqref="B704:Z704">
    <cfRule type="expression" dxfId="1254" priority="80">
      <formula>$A704&lt;&gt;""</formula>
    </cfRule>
  </conditionalFormatting>
  <conditionalFormatting sqref="A704:A705">
    <cfRule type="expression" dxfId="1253" priority="79">
      <formula>$A704&lt;&gt;""</formula>
    </cfRule>
  </conditionalFormatting>
  <conditionalFormatting sqref="B705:Z705">
    <cfRule type="expression" dxfId="1252" priority="78">
      <formula>$A704&lt;&gt;""</formula>
    </cfRule>
  </conditionalFormatting>
  <conditionalFormatting sqref="AA704">
    <cfRule type="expression" dxfId="1251" priority="77">
      <formula>$A704&lt;&gt;""</formula>
    </cfRule>
  </conditionalFormatting>
  <conditionalFormatting sqref="AA708">
    <cfRule type="expression" dxfId="1250" priority="71">
      <formula>$A707&lt;&gt;""</formula>
    </cfRule>
  </conditionalFormatting>
  <conditionalFormatting sqref="B707:Z707">
    <cfRule type="expression" dxfId="1249" priority="75">
      <formula>$A707&lt;&gt;""</formula>
    </cfRule>
  </conditionalFormatting>
  <conditionalFormatting sqref="A707:A708">
    <cfRule type="expression" dxfId="1248" priority="74">
      <formula>$A707&lt;&gt;""</formula>
    </cfRule>
  </conditionalFormatting>
  <conditionalFormatting sqref="B708:Z708">
    <cfRule type="expression" dxfId="1247" priority="73">
      <formula>$A707&lt;&gt;""</formula>
    </cfRule>
  </conditionalFormatting>
  <conditionalFormatting sqref="AA707">
    <cfRule type="expression" dxfId="1246" priority="72">
      <formula>$A707&lt;&gt;""</formula>
    </cfRule>
  </conditionalFormatting>
  <conditionalFormatting sqref="AA711">
    <cfRule type="expression" dxfId="1245" priority="66">
      <formula>$A710&lt;&gt;""</formula>
    </cfRule>
  </conditionalFormatting>
  <conditionalFormatting sqref="B710:Z710">
    <cfRule type="expression" dxfId="1244" priority="70">
      <formula>$A710&lt;&gt;""</formula>
    </cfRule>
  </conditionalFormatting>
  <conditionalFormatting sqref="A710:A711">
    <cfRule type="expression" dxfId="1243" priority="69">
      <formula>$A710&lt;&gt;""</formula>
    </cfRule>
  </conditionalFormatting>
  <conditionalFormatting sqref="B711:Z711">
    <cfRule type="expression" dxfId="1242" priority="68">
      <formula>$A710&lt;&gt;""</formula>
    </cfRule>
  </conditionalFormatting>
  <conditionalFormatting sqref="AA710">
    <cfRule type="expression" dxfId="1241" priority="67">
      <formula>$A710&lt;&gt;""</formula>
    </cfRule>
  </conditionalFormatting>
  <conditionalFormatting sqref="AA714">
    <cfRule type="expression" dxfId="1240" priority="61">
      <formula>$A713&lt;&gt;""</formula>
    </cfRule>
  </conditionalFormatting>
  <conditionalFormatting sqref="B713:Z713">
    <cfRule type="expression" dxfId="1239" priority="65">
      <formula>$A713&lt;&gt;""</formula>
    </cfRule>
  </conditionalFormatting>
  <conditionalFormatting sqref="A713:A714">
    <cfRule type="expression" dxfId="1238" priority="64">
      <formula>$A713&lt;&gt;""</formula>
    </cfRule>
  </conditionalFormatting>
  <conditionalFormatting sqref="B714:Z714">
    <cfRule type="expression" dxfId="1237" priority="63">
      <formula>$A713&lt;&gt;""</formula>
    </cfRule>
  </conditionalFormatting>
  <conditionalFormatting sqref="AA713">
    <cfRule type="expression" dxfId="1236" priority="62">
      <formula>$A713&lt;&gt;""</formula>
    </cfRule>
  </conditionalFormatting>
  <conditionalFormatting sqref="AA717">
    <cfRule type="expression" dxfId="1235" priority="56">
      <formula>$A716&lt;&gt;""</formula>
    </cfRule>
  </conditionalFormatting>
  <conditionalFormatting sqref="B716:Z716">
    <cfRule type="expression" dxfId="1234" priority="60">
      <formula>$A716&lt;&gt;""</formula>
    </cfRule>
  </conditionalFormatting>
  <conditionalFormatting sqref="A716:A717">
    <cfRule type="expression" dxfId="1233" priority="59">
      <formula>$A716&lt;&gt;""</formula>
    </cfRule>
  </conditionalFormatting>
  <conditionalFormatting sqref="B717:Z717">
    <cfRule type="expression" dxfId="1232" priority="58">
      <formula>$A716&lt;&gt;""</formula>
    </cfRule>
  </conditionalFormatting>
  <conditionalFormatting sqref="AA716">
    <cfRule type="expression" dxfId="1231" priority="57">
      <formula>$A716&lt;&gt;""</formula>
    </cfRule>
  </conditionalFormatting>
  <conditionalFormatting sqref="AA720">
    <cfRule type="expression" dxfId="1230" priority="51">
      <formula>$A719&lt;&gt;""</formula>
    </cfRule>
  </conditionalFormatting>
  <conditionalFormatting sqref="B719:Z719">
    <cfRule type="expression" dxfId="1229" priority="55">
      <formula>$A719&lt;&gt;""</formula>
    </cfRule>
  </conditionalFormatting>
  <conditionalFormatting sqref="A719:A720">
    <cfRule type="expression" dxfId="1228" priority="54">
      <formula>$A719&lt;&gt;""</formula>
    </cfRule>
  </conditionalFormatting>
  <conditionalFormatting sqref="B720:Z720">
    <cfRule type="expression" dxfId="1227" priority="53">
      <formula>$A719&lt;&gt;""</formula>
    </cfRule>
  </conditionalFormatting>
  <conditionalFormatting sqref="AA719">
    <cfRule type="expression" dxfId="1226" priority="52">
      <formula>$A719&lt;&gt;""</formula>
    </cfRule>
  </conditionalFormatting>
  <conditionalFormatting sqref="AA723">
    <cfRule type="expression" dxfId="1225" priority="46">
      <formula>$A722&lt;&gt;""</formula>
    </cfRule>
  </conditionalFormatting>
  <conditionalFormatting sqref="B722:Z722">
    <cfRule type="expression" dxfId="1224" priority="50">
      <formula>$A722&lt;&gt;""</formula>
    </cfRule>
  </conditionalFormatting>
  <conditionalFormatting sqref="A722:A723">
    <cfRule type="expression" dxfId="1223" priority="49">
      <formula>$A722&lt;&gt;""</formula>
    </cfRule>
  </conditionalFormatting>
  <conditionalFormatting sqref="B723:Z723">
    <cfRule type="expression" dxfId="1222" priority="48">
      <formula>$A722&lt;&gt;""</formula>
    </cfRule>
  </conditionalFormatting>
  <conditionalFormatting sqref="AA722">
    <cfRule type="expression" dxfId="1221" priority="47">
      <formula>$A722&lt;&gt;""</formula>
    </cfRule>
  </conditionalFormatting>
  <conditionalFormatting sqref="AA726">
    <cfRule type="expression" dxfId="1220" priority="41">
      <formula>$A725&lt;&gt;""</formula>
    </cfRule>
  </conditionalFormatting>
  <conditionalFormatting sqref="B725:Z725">
    <cfRule type="expression" dxfId="1219" priority="45">
      <formula>$A725&lt;&gt;""</formula>
    </cfRule>
  </conditionalFormatting>
  <conditionalFormatting sqref="A725:A726">
    <cfRule type="expression" dxfId="1218" priority="44">
      <formula>$A725&lt;&gt;""</formula>
    </cfRule>
  </conditionalFormatting>
  <conditionalFormatting sqref="B726:Z726">
    <cfRule type="expression" dxfId="1217" priority="43">
      <formula>$A725&lt;&gt;""</formula>
    </cfRule>
  </conditionalFormatting>
  <conditionalFormatting sqref="AA725">
    <cfRule type="expression" dxfId="1216" priority="42">
      <formula>$A725&lt;&gt;""</formula>
    </cfRule>
  </conditionalFormatting>
  <conditionalFormatting sqref="AA729">
    <cfRule type="expression" dxfId="1215" priority="36">
      <formula>$A728&lt;&gt;""</formula>
    </cfRule>
  </conditionalFormatting>
  <conditionalFormatting sqref="B728:Z728">
    <cfRule type="expression" dxfId="1214" priority="40">
      <formula>$A728&lt;&gt;""</formula>
    </cfRule>
  </conditionalFormatting>
  <conditionalFormatting sqref="A728:A729">
    <cfRule type="expression" dxfId="1213" priority="39">
      <formula>$A728&lt;&gt;""</formula>
    </cfRule>
  </conditionalFormatting>
  <conditionalFormatting sqref="B729:Z729">
    <cfRule type="expression" dxfId="1212" priority="38">
      <formula>$A728&lt;&gt;""</formula>
    </cfRule>
  </conditionalFormatting>
  <conditionalFormatting sqref="AA728">
    <cfRule type="expression" dxfId="1211" priority="37">
      <formula>$A728&lt;&gt;""</formula>
    </cfRule>
  </conditionalFormatting>
  <conditionalFormatting sqref="AA732">
    <cfRule type="expression" dxfId="1210" priority="31">
      <formula>$A731&lt;&gt;""</formula>
    </cfRule>
  </conditionalFormatting>
  <conditionalFormatting sqref="B731:Z731">
    <cfRule type="expression" dxfId="1209" priority="35">
      <formula>$A731&lt;&gt;""</formula>
    </cfRule>
  </conditionalFormatting>
  <conditionalFormatting sqref="A731:A732">
    <cfRule type="expression" dxfId="1208" priority="34">
      <formula>$A731&lt;&gt;""</formula>
    </cfRule>
  </conditionalFormatting>
  <conditionalFormatting sqref="B732:Z732">
    <cfRule type="expression" dxfId="1207" priority="33">
      <formula>$A731&lt;&gt;""</formula>
    </cfRule>
  </conditionalFormatting>
  <conditionalFormatting sqref="AA731">
    <cfRule type="expression" dxfId="1206" priority="32">
      <formula>$A731&lt;&gt;""</formula>
    </cfRule>
  </conditionalFormatting>
  <conditionalFormatting sqref="AA735">
    <cfRule type="expression" dxfId="1205" priority="26">
      <formula>$A734&lt;&gt;""</formula>
    </cfRule>
  </conditionalFormatting>
  <conditionalFormatting sqref="B734:Z734">
    <cfRule type="expression" dxfId="1204" priority="30">
      <formula>$A734&lt;&gt;""</formula>
    </cfRule>
  </conditionalFormatting>
  <conditionalFormatting sqref="A734:A735">
    <cfRule type="expression" dxfId="1203" priority="29">
      <formula>$A734&lt;&gt;""</formula>
    </cfRule>
  </conditionalFormatting>
  <conditionalFormatting sqref="B735:Z735">
    <cfRule type="expression" dxfId="1202" priority="28">
      <formula>$A734&lt;&gt;""</formula>
    </cfRule>
  </conditionalFormatting>
  <conditionalFormatting sqref="AA734">
    <cfRule type="expression" dxfId="1201" priority="27">
      <formula>$A734&lt;&gt;""</formula>
    </cfRule>
  </conditionalFormatting>
  <conditionalFormatting sqref="AA738">
    <cfRule type="expression" dxfId="1200" priority="21">
      <formula>$A737&lt;&gt;""</formula>
    </cfRule>
  </conditionalFormatting>
  <conditionalFormatting sqref="B737:Z737">
    <cfRule type="expression" dxfId="1199" priority="25">
      <formula>$A737&lt;&gt;""</formula>
    </cfRule>
  </conditionalFormatting>
  <conditionalFormatting sqref="A737:A738">
    <cfRule type="expression" dxfId="1198" priority="24">
      <formula>$A737&lt;&gt;""</formula>
    </cfRule>
  </conditionalFormatting>
  <conditionalFormatting sqref="B738:Z738">
    <cfRule type="expression" dxfId="1197" priority="23">
      <formula>$A737&lt;&gt;""</formula>
    </cfRule>
  </conditionalFormatting>
  <conditionalFormatting sqref="AA737">
    <cfRule type="expression" dxfId="1196" priority="22">
      <formula>$A737&lt;&gt;""</formula>
    </cfRule>
  </conditionalFormatting>
  <conditionalFormatting sqref="AA741">
    <cfRule type="expression" dxfId="1195" priority="16">
      <formula>$A740&lt;&gt;""</formula>
    </cfRule>
  </conditionalFormatting>
  <conditionalFormatting sqref="B740:Z740">
    <cfRule type="expression" dxfId="1194" priority="20">
      <formula>$A740&lt;&gt;""</formula>
    </cfRule>
  </conditionalFormatting>
  <conditionalFormatting sqref="A740:A741">
    <cfRule type="expression" dxfId="1193" priority="19">
      <formula>$A740&lt;&gt;""</formula>
    </cfRule>
  </conditionalFormatting>
  <conditionalFormatting sqref="B741:Z741">
    <cfRule type="expression" dxfId="1192" priority="18">
      <formula>$A740&lt;&gt;""</formula>
    </cfRule>
  </conditionalFormatting>
  <conditionalFormatting sqref="AA740">
    <cfRule type="expression" dxfId="1191" priority="17">
      <formula>$A740&lt;&gt;""</formula>
    </cfRule>
  </conditionalFormatting>
  <conditionalFormatting sqref="AA744">
    <cfRule type="expression" dxfId="1190" priority="11">
      <formula>$A743&lt;&gt;""</formula>
    </cfRule>
  </conditionalFormatting>
  <conditionalFormatting sqref="B743:Z743">
    <cfRule type="expression" dxfId="1189" priority="15">
      <formula>$A743&lt;&gt;""</formula>
    </cfRule>
  </conditionalFormatting>
  <conditionalFormatting sqref="A743:A744">
    <cfRule type="expression" dxfId="1188" priority="14">
      <formula>$A743&lt;&gt;""</formula>
    </cfRule>
  </conditionalFormatting>
  <conditionalFormatting sqref="B744:Z744">
    <cfRule type="expression" dxfId="1187" priority="13">
      <formula>$A743&lt;&gt;""</formula>
    </cfRule>
  </conditionalFormatting>
  <conditionalFormatting sqref="AA743">
    <cfRule type="expression" dxfId="1186" priority="12">
      <formula>$A743&lt;&gt;""</formula>
    </cfRule>
  </conditionalFormatting>
  <conditionalFormatting sqref="AA747">
    <cfRule type="expression" dxfId="1185" priority="6">
      <formula>$A746&lt;&gt;""</formula>
    </cfRule>
  </conditionalFormatting>
  <conditionalFormatting sqref="B746:Z746">
    <cfRule type="expression" dxfId="1184" priority="10">
      <formula>$A746&lt;&gt;""</formula>
    </cfRule>
  </conditionalFormatting>
  <conditionalFormatting sqref="A746:A747">
    <cfRule type="expression" dxfId="1183" priority="9">
      <formula>$A746&lt;&gt;""</formula>
    </cfRule>
  </conditionalFormatting>
  <conditionalFormatting sqref="B747:Z747">
    <cfRule type="expression" dxfId="1182" priority="8">
      <formula>$A746&lt;&gt;""</formula>
    </cfRule>
  </conditionalFormatting>
  <conditionalFormatting sqref="AA746">
    <cfRule type="expression" dxfId="1181" priority="7">
      <formula>$A746&lt;&gt;""</formula>
    </cfRule>
  </conditionalFormatting>
  <conditionalFormatting sqref="AA750">
    <cfRule type="expression" dxfId="1180" priority="1">
      <formula>$A749&lt;&gt;""</formula>
    </cfRule>
  </conditionalFormatting>
  <conditionalFormatting sqref="B749:Z749">
    <cfRule type="expression" dxfId="1179" priority="5">
      <formula>$A749&lt;&gt;""</formula>
    </cfRule>
  </conditionalFormatting>
  <conditionalFormatting sqref="A749:A750">
    <cfRule type="expression" dxfId="1178" priority="4">
      <formula>$A749&lt;&gt;""</formula>
    </cfRule>
  </conditionalFormatting>
  <conditionalFormatting sqref="B750:Z750">
    <cfRule type="expression" dxfId="1177" priority="3">
      <formula>$A749&lt;&gt;""</formula>
    </cfRule>
  </conditionalFormatting>
  <conditionalFormatting sqref="AA749">
    <cfRule type="expression" dxfId="1176" priority="2">
      <formula>$A749&lt;&gt;""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750"/>
  <sheetViews>
    <sheetView topLeftCell="A702" workbookViewId="0">
      <selection activeCell="B46" sqref="B46"/>
    </sheetView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7" x14ac:dyDescent="0.2">
      <c r="A1" s="14"/>
      <c r="B1" s="15" t="s">
        <v>0</v>
      </c>
      <c r="C1" s="16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</row>
    <row r="2" spans="1:27" x14ac:dyDescent="0.2">
      <c r="A2" s="60">
        <v>44273</v>
      </c>
      <c r="B2" s="18">
        <v>3</v>
      </c>
      <c r="C2" s="18">
        <v>0</v>
      </c>
      <c r="D2" s="18">
        <v>1</v>
      </c>
      <c r="E2" s="18">
        <v>1</v>
      </c>
      <c r="F2" s="18">
        <v>0</v>
      </c>
      <c r="G2" s="18">
        <v>-1</v>
      </c>
      <c r="H2" s="18">
        <v>3</v>
      </c>
      <c r="I2" s="18">
        <v>2</v>
      </c>
      <c r="J2" s="18">
        <v>0</v>
      </c>
      <c r="K2" s="18">
        <v>-1</v>
      </c>
      <c r="L2" s="18">
        <v>0</v>
      </c>
      <c r="M2" s="18">
        <v>-2</v>
      </c>
      <c r="N2" s="18">
        <v>-3</v>
      </c>
      <c r="O2" s="18">
        <v>-2</v>
      </c>
      <c r="P2" s="18">
        <v>2</v>
      </c>
      <c r="Q2" s="18">
        <v>2</v>
      </c>
      <c r="R2" s="18">
        <v>-2</v>
      </c>
      <c r="S2" s="18">
        <v>0</v>
      </c>
      <c r="T2" s="18">
        <v>1</v>
      </c>
      <c r="U2" s="18">
        <v>-3</v>
      </c>
      <c r="V2" s="18">
        <v>-1</v>
      </c>
      <c r="W2" s="18">
        <v>0</v>
      </c>
      <c r="X2" s="18">
        <v>0</v>
      </c>
      <c r="Y2" s="18">
        <v>0</v>
      </c>
      <c r="Z2" s="18">
        <v>0</v>
      </c>
      <c r="AA2" s="19"/>
    </row>
    <row r="3" spans="1:27" x14ac:dyDescent="0.2">
      <c r="A3" s="61"/>
      <c r="B3" s="20">
        <v>2.2718937868387395E-2</v>
      </c>
      <c r="C3" s="20">
        <v>0</v>
      </c>
      <c r="D3" s="20">
        <v>2.7514686248331106E-2</v>
      </c>
      <c r="E3" s="20">
        <v>1.0875771808538708E-2</v>
      </c>
      <c r="F3" s="20">
        <v>0</v>
      </c>
      <c r="G3" s="20">
        <v>-1.5105548632998607E-2</v>
      </c>
      <c r="H3" s="20">
        <v>0.05</v>
      </c>
      <c r="I3" s="20">
        <v>4.6731292517006792E-2</v>
      </c>
      <c r="J3" s="20">
        <v>0</v>
      </c>
      <c r="K3" s="20">
        <v>-2.8569349137034721E-2</v>
      </c>
      <c r="L3" s="20">
        <v>0</v>
      </c>
      <c r="M3" s="20">
        <v>-3.1253412192902633E-2</v>
      </c>
      <c r="N3" s="20">
        <v>-0.05</v>
      </c>
      <c r="O3" s="20">
        <v>-2.0430752453653212E-2</v>
      </c>
      <c r="P3" s="20">
        <v>1.7566058643027609E-2</v>
      </c>
      <c r="Q3" s="20">
        <v>0.05</v>
      </c>
      <c r="R3" s="20">
        <v>-1.5540097274064017E-2</v>
      </c>
      <c r="S3" s="20">
        <v>0</v>
      </c>
      <c r="T3" s="20">
        <v>3.0892669764652974E-2</v>
      </c>
      <c r="U3" s="20">
        <v>-0.05</v>
      </c>
      <c r="V3" s="20">
        <v>-1.8314596756276377E-2</v>
      </c>
      <c r="W3" s="20">
        <v>0</v>
      </c>
      <c r="X3" s="20">
        <v>0</v>
      </c>
      <c r="Y3" s="20">
        <v>0</v>
      </c>
      <c r="Z3" s="20">
        <v>0</v>
      </c>
      <c r="AA3" s="21">
        <f>SUM(B3:Z3)</f>
        <v>2.7085660403015008E-2</v>
      </c>
    </row>
    <row r="5" spans="1:27" x14ac:dyDescent="0.2">
      <c r="A5" s="60">
        <v>44287</v>
      </c>
      <c r="B5" s="18">
        <v>-2</v>
      </c>
      <c r="C5" s="18">
        <v>1</v>
      </c>
      <c r="D5" s="18">
        <v>2</v>
      </c>
      <c r="E5" s="18">
        <v>-2</v>
      </c>
      <c r="F5" s="18">
        <v>0</v>
      </c>
      <c r="G5" s="18">
        <v>0</v>
      </c>
      <c r="H5" s="18">
        <v>2</v>
      </c>
      <c r="I5" s="18">
        <v>3</v>
      </c>
      <c r="J5" s="18">
        <v>1</v>
      </c>
      <c r="K5" s="18">
        <v>0</v>
      </c>
      <c r="L5" s="18">
        <v>-3</v>
      </c>
      <c r="M5" s="18">
        <v>-1</v>
      </c>
      <c r="N5" s="18">
        <v>-2</v>
      </c>
      <c r="O5" s="18">
        <v>-3</v>
      </c>
      <c r="P5" s="18">
        <v>3</v>
      </c>
      <c r="Q5" s="18">
        <v>0</v>
      </c>
      <c r="R5" s="18">
        <v>2</v>
      </c>
      <c r="S5" s="18">
        <v>0</v>
      </c>
      <c r="T5" s="18">
        <v>1</v>
      </c>
      <c r="U5" s="18">
        <v>-1</v>
      </c>
      <c r="V5" s="18">
        <v>-1</v>
      </c>
      <c r="W5" s="18">
        <v>0</v>
      </c>
      <c r="X5" s="18">
        <v>0</v>
      </c>
      <c r="Y5" s="18">
        <v>0</v>
      </c>
      <c r="Z5" s="18">
        <v>0</v>
      </c>
      <c r="AA5" s="19"/>
    </row>
    <row r="6" spans="1:27" x14ac:dyDescent="0.2">
      <c r="A6" s="61"/>
      <c r="B6" s="20">
        <v>-1.6166766759252313E-2</v>
      </c>
      <c r="C6" s="20">
        <v>1.1778467512579306E-2</v>
      </c>
      <c r="D6" s="20">
        <v>0.05</v>
      </c>
      <c r="E6" s="20">
        <v>-2.2133350462487156E-2</v>
      </c>
      <c r="F6" s="20">
        <v>0</v>
      </c>
      <c r="G6" s="20">
        <v>0</v>
      </c>
      <c r="H6" s="20">
        <v>3.6647239002807801E-2</v>
      </c>
      <c r="I6" s="20">
        <v>0.05</v>
      </c>
      <c r="J6" s="20">
        <v>1.0282539152024449E-2</v>
      </c>
      <c r="K6" s="20">
        <v>0</v>
      </c>
      <c r="L6" s="20">
        <v>-0.05</v>
      </c>
      <c r="M6" s="20">
        <v>-1.5313766621631234E-2</v>
      </c>
      <c r="N6" s="20">
        <v>-4.9641560537082935E-2</v>
      </c>
      <c r="O6" s="20">
        <v>-3.111802812831135E-2</v>
      </c>
      <c r="P6" s="20">
        <v>2.7197899345387196E-2</v>
      </c>
      <c r="Q6" s="20">
        <v>0</v>
      </c>
      <c r="R6" s="20">
        <v>1.0682415674603176E-2</v>
      </c>
      <c r="S6" s="20">
        <v>0</v>
      </c>
      <c r="T6" s="20">
        <v>3.0892669764652974E-2</v>
      </c>
      <c r="U6" s="20">
        <v>-2.720190728811419E-2</v>
      </c>
      <c r="V6" s="20">
        <v>-1.8314596756276377E-2</v>
      </c>
      <c r="W6" s="20">
        <v>0</v>
      </c>
      <c r="X6" s="20">
        <v>0</v>
      </c>
      <c r="Y6" s="20">
        <v>0</v>
      </c>
      <c r="Z6" s="20">
        <v>0</v>
      </c>
      <c r="AA6" s="21">
        <f>SUM(B6:Z6)</f>
        <v>-2.408746101100652E-3</v>
      </c>
    </row>
    <row r="8" spans="1:27" x14ac:dyDescent="0.2">
      <c r="A8" s="60">
        <v>44319</v>
      </c>
      <c r="B8" s="18">
        <v>2</v>
      </c>
      <c r="C8" s="18">
        <v>1</v>
      </c>
      <c r="D8" s="18">
        <v>1</v>
      </c>
      <c r="E8" s="18">
        <v>-1</v>
      </c>
      <c r="F8" s="18">
        <v>-2</v>
      </c>
      <c r="G8" s="18">
        <v>0</v>
      </c>
      <c r="H8" s="18">
        <v>2</v>
      </c>
      <c r="I8" s="18">
        <v>3</v>
      </c>
      <c r="J8" s="18">
        <v>0</v>
      </c>
      <c r="K8" s="18">
        <v>0</v>
      </c>
      <c r="L8" s="18">
        <v>-1</v>
      </c>
      <c r="M8" s="18">
        <v>-2</v>
      </c>
      <c r="N8" s="18">
        <v>-3</v>
      </c>
      <c r="O8" s="18">
        <v>-2</v>
      </c>
      <c r="P8" s="18">
        <v>3</v>
      </c>
      <c r="Q8" s="18">
        <v>0</v>
      </c>
      <c r="R8" s="18">
        <v>1</v>
      </c>
      <c r="S8" s="18">
        <v>-1</v>
      </c>
      <c r="T8" s="18">
        <v>2</v>
      </c>
      <c r="U8" s="18">
        <v>-3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9"/>
    </row>
    <row r="9" spans="1:27" x14ac:dyDescent="0.2">
      <c r="A9" s="61"/>
      <c r="B9" s="20">
        <v>1.6354166666666666E-2</v>
      </c>
      <c r="C9" s="20">
        <v>1.1778467512579306E-2</v>
      </c>
      <c r="D9" s="20">
        <v>2.7632622706990573E-2</v>
      </c>
      <c r="E9" s="20">
        <v>-1.016134913400182E-2</v>
      </c>
      <c r="F9" s="20">
        <v>-3.5053459119496852E-2</v>
      </c>
      <c r="G9" s="20">
        <v>0</v>
      </c>
      <c r="H9" s="20">
        <v>3.6647239002807801E-2</v>
      </c>
      <c r="I9" s="20">
        <v>0.05</v>
      </c>
      <c r="J9" s="20">
        <v>0</v>
      </c>
      <c r="K9" s="20">
        <v>0</v>
      </c>
      <c r="L9" s="20">
        <v>-3.1453160270880354E-2</v>
      </c>
      <c r="M9" s="20">
        <v>-3.1364659538548112E-2</v>
      </c>
      <c r="N9" s="20">
        <v>-0.05</v>
      </c>
      <c r="O9" s="20">
        <v>-2.0019755747126434E-2</v>
      </c>
      <c r="P9" s="20">
        <v>2.7197899345387196E-2</v>
      </c>
      <c r="Q9" s="20">
        <v>0</v>
      </c>
      <c r="R9" s="20">
        <v>6.9081556767476432E-3</v>
      </c>
      <c r="S9" s="20">
        <v>-2.1703660436137067E-2</v>
      </c>
      <c r="T9" s="20">
        <v>0.05</v>
      </c>
      <c r="U9" s="20">
        <v>-0.05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1">
        <f>SUM(B9:Z9)</f>
        <v>-2.3237493335011451E-2</v>
      </c>
    </row>
    <row r="11" spans="1:27" x14ac:dyDescent="0.2">
      <c r="A11" s="60">
        <v>44348</v>
      </c>
      <c r="B11" s="18">
        <v>3</v>
      </c>
      <c r="C11" s="18">
        <v>0</v>
      </c>
      <c r="D11" s="18">
        <v>1</v>
      </c>
      <c r="E11" s="18">
        <v>1</v>
      </c>
      <c r="F11" s="18">
        <v>-1</v>
      </c>
      <c r="G11" s="18">
        <v>0</v>
      </c>
      <c r="H11" s="18">
        <v>2</v>
      </c>
      <c r="I11" s="18">
        <v>2</v>
      </c>
      <c r="J11" s="18">
        <v>-1</v>
      </c>
      <c r="K11" s="18">
        <v>-3</v>
      </c>
      <c r="L11" s="18">
        <v>-1</v>
      </c>
      <c r="M11" s="18">
        <v>-2</v>
      </c>
      <c r="N11" s="18">
        <v>-2</v>
      </c>
      <c r="O11" s="18">
        <v>0</v>
      </c>
      <c r="P11" s="18">
        <v>3</v>
      </c>
      <c r="Q11" s="18">
        <v>-2</v>
      </c>
      <c r="R11" s="18">
        <v>1</v>
      </c>
      <c r="S11" s="18">
        <v>0</v>
      </c>
      <c r="T11" s="18">
        <v>2</v>
      </c>
      <c r="U11" s="18">
        <v>-3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9"/>
    </row>
    <row r="12" spans="1:27" x14ac:dyDescent="0.2">
      <c r="A12" s="61"/>
      <c r="B12" s="20">
        <v>2.5343688167787894E-2</v>
      </c>
      <c r="C12" s="20">
        <v>0</v>
      </c>
      <c r="D12" s="20">
        <v>2.7632622706990573E-2</v>
      </c>
      <c r="E12" s="20">
        <v>9.5684902512512791E-3</v>
      </c>
      <c r="F12" s="20">
        <v>-1.7482302092811649E-2</v>
      </c>
      <c r="G12" s="20">
        <v>0</v>
      </c>
      <c r="H12" s="20">
        <v>3.6647239002807801E-2</v>
      </c>
      <c r="I12" s="20">
        <v>4.1555207094192713E-2</v>
      </c>
      <c r="J12" s="20">
        <v>-1.1837839336545454E-2</v>
      </c>
      <c r="K12" s="20">
        <v>-4.4545113798833039E-2</v>
      </c>
      <c r="L12" s="20">
        <v>-3.1453160270880354E-2</v>
      </c>
      <c r="M12" s="20">
        <v>-3.1364659538548112E-2</v>
      </c>
      <c r="N12" s="20">
        <v>-4.6071698339428098E-2</v>
      </c>
      <c r="O12" s="20">
        <v>0</v>
      </c>
      <c r="P12" s="20">
        <v>2.7197899345387196E-2</v>
      </c>
      <c r="Q12" s="20">
        <v>-0.05</v>
      </c>
      <c r="R12" s="20">
        <v>6.9081556767476432E-3</v>
      </c>
      <c r="S12" s="20">
        <v>0</v>
      </c>
      <c r="T12" s="20">
        <v>0.05</v>
      </c>
      <c r="U12" s="20">
        <v>-0.05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1">
        <f>SUM(B12:Z12)</f>
        <v>-5.7901471131881585E-2</v>
      </c>
    </row>
    <row r="14" spans="1:27" x14ac:dyDescent="0.2">
      <c r="A14" s="60">
        <v>44378</v>
      </c>
      <c r="B14" s="18">
        <v>3</v>
      </c>
      <c r="C14" s="18">
        <v>0</v>
      </c>
      <c r="D14" s="18">
        <v>1</v>
      </c>
      <c r="E14" s="18">
        <v>-1</v>
      </c>
      <c r="F14" s="18">
        <v>0</v>
      </c>
      <c r="G14" s="18">
        <v>0</v>
      </c>
      <c r="H14" s="18">
        <v>2</v>
      </c>
      <c r="I14" s="18">
        <v>2</v>
      </c>
      <c r="J14" s="18">
        <v>0</v>
      </c>
      <c r="K14" s="18">
        <v>-1</v>
      </c>
      <c r="L14" s="18">
        <v>-3</v>
      </c>
      <c r="M14" s="18">
        <v>-2</v>
      </c>
      <c r="N14" s="18">
        <v>-3</v>
      </c>
      <c r="O14" s="18">
        <v>1</v>
      </c>
      <c r="P14" s="18">
        <v>3</v>
      </c>
      <c r="Q14" s="18">
        <v>-2</v>
      </c>
      <c r="R14" s="18">
        <v>2</v>
      </c>
      <c r="S14" s="18">
        <v>-2</v>
      </c>
      <c r="T14" s="18">
        <v>1</v>
      </c>
      <c r="U14" s="18">
        <v>-1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9"/>
    </row>
    <row r="15" spans="1:27" x14ac:dyDescent="0.2">
      <c r="A15" s="61"/>
      <c r="B15" s="20">
        <v>2.5343688167787894E-2</v>
      </c>
      <c r="C15" s="20">
        <v>0</v>
      </c>
      <c r="D15" s="20">
        <v>2.7632622706990573E-2</v>
      </c>
      <c r="E15" s="20">
        <v>-9.5538637519064582E-3</v>
      </c>
      <c r="F15" s="20">
        <v>0</v>
      </c>
      <c r="G15" s="20">
        <v>0</v>
      </c>
      <c r="H15" s="20">
        <v>3.6647239002807801E-2</v>
      </c>
      <c r="I15" s="20">
        <v>4.1555207094192713E-2</v>
      </c>
      <c r="J15" s="20">
        <v>0</v>
      </c>
      <c r="K15" s="20">
        <v>-1.4367865744103371E-2</v>
      </c>
      <c r="L15" s="20">
        <v>-0.05</v>
      </c>
      <c r="M15" s="20">
        <v>-3.1364659538548112E-2</v>
      </c>
      <c r="N15" s="20">
        <v>-0.05</v>
      </c>
      <c r="O15" s="20">
        <v>1.1728421643886914E-2</v>
      </c>
      <c r="P15" s="20">
        <v>2.7197899345387196E-2</v>
      </c>
      <c r="Q15" s="20">
        <v>-0.05</v>
      </c>
      <c r="R15" s="20">
        <v>1.5491262055889873E-2</v>
      </c>
      <c r="S15" s="20">
        <v>-4.5483027772735531E-2</v>
      </c>
      <c r="T15" s="20">
        <v>3.4956194196428578E-2</v>
      </c>
      <c r="U15" s="20">
        <v>-2.8318942133815552E-2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1">
        <f>SUM(B15:Z15)</f>
        <v>-5.8535824727737495E-2</v>
      </c>
    </row>
    <row r="17" spans="1:27" x14ac:dyDescent="0.2">
      <c r="A17" s="60">
        <v>44410</v>
      </c>
      <c r="B17" s="18">
        <v>2</v>
      </c>
      <c r="C17" s="18">
        <v>-1</v>
      </c>
      <c r="D17" s="18">
        <v>1</v>
      </c>
      <c r="E17" s="18">
        <v>-1</v>
      </c>
      <c r="F17" s="18">
        <v>0</v>
      </c>
      <c r="G17" s="18">
        <v>-2</v>
      </c>
      <c r="H17" s="18">
        <v>2</v>
      </c>
      <c r="I17" s="18">
        <v>2</v>
      </c>
      <c r="J17" s="18">
        <v>0</v>
      </c>
      <c r="K17" s="18">
        <v>0</v>
      </c>
      <c r="L17" s="18">
        <v>-2</v>
      </c>
      <c r="M17" s="18">
        <v>-3</v>
      </c>
      <c r="N17" s="18">
        <v>-3</v>
      </c>
      <c r="O17" s="18">
        <v>1</v>
      </c>
      <c r="P17" s="18">
        <v>3</v>
      </c>
      <c r="Q17" s="18">
        <v>-1</v>
      </c>
      <c r="R17" s="18">
        <v>3</v>
      </c>
      <c r="S17" s="18">
        <v>-2</v>
      </c>
      <c r="T17" s="18">
        <v>1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9"/>
    </row>
    <row r="18" spans="1:27" x14ac:dyDescent="0.2">
      <c r="A18" s="61"/>
      <c r="B18" s="20">
        <v>1.6214268230851266E-2</v>
      </c>
      <c r="C18" s="20">
        <v>-9.7776225619399023E-3</v>
      </c>
      <c r="D18" s="20">
        <v>2.7632622706990573E-2</v>
      </c>
      <c r="E18" s="20">
        <v>-9.5538637519064582E-3</v>
      </c>
      <c r="F18" s="20">
        <v>0</v>
      </c>
      <c r="G18" s="20">
        <v>-2.8661284091787063E-2</v>
      </c>
      <c r="H18" s="20">
        <v>3.6647239002807801E-2</v>
      </c>
      <c r="I18" s="20">
        <v>4.1555207094192713E-2</v>
      </c>
      <c r="J18" s="20">
        <v>0</v>
      </c>
      <c r="K18" s="20">
        <v>0</v>
      </c>
      <c r="L18" s="20">
        <v>-4.8529958137100981E-2</v>
      </c>
      <c r="M18" s="20">
        <v>-4.8002458592132494E-2</v>
      </c>
      <c r="N18" s="20">
        <v>-0.05</v>
      </c>
      <c r="O18" s="20">
        <v>1.1728421643886914E-2</v>
      </c>
      <c r="P18" s="20">
        <v>2.7197899345387196E-2</v>
      </c>
      <c r="Q18" s="20">
        <v>-2.4534589947089937E-2</v>
      </c>
      <c r="R18" s="20">
        <v>2.8024703482662231E-2</v>
      </c>
      <c r="S18" s="20">
        <v>-4.5483027772735531E-2</v>
      </c>
      <c r="T18" s="20">
        <v>3.4956194196428578E-2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1">
        <f>SUM(B18:Z18)</f>
        <v>-4.0586249151485107E-2</v>
      </c>
    </row>
    <row r="20" spans="1:27" x14ac:dyDescent="0.2">
      <c r="A20" s="60">
        <v>44440</v>
      </c>
      <c r="B20" s="18">
        <v>2</v>
      </c>
      <c r="C20" s="18">
        <v>-1</v>
      </c>
      <c r="D20" s="18">
        <v>1</v>
      </c>
      <c r="E20" s="18">
        <v>0</v>
      </c>
      <c r="F20" s="18">
        <v>-2</v>
      </c>
      <c r="G20" s="18">
        <v>0</v>
      </c>
      <c r="H20" s="18">
        <v>2</v>
      </c>
      <c r="I20" s="18">
        <v>3</v>
      </c>
      <c r="J20" s="18">
        <v>-1</v>
      </c>
      <c r="K20" s="18">
        <v>1</v>
      </c>
      <c r="L20" s="18">
        <v>-3</v>
      </c>
      <c r="M20" s="18">
        <v>-2</v>
      </c>
      <c r="N20" s="18">
        <v>-3</v>
      </c>
      <c r="O20" s="18">
        <v>1</v>
      </c>
      <c r="P20" s="18">
        <v>2</v>
      </c>
      <c r="Q20" s="18">
        <v>0</v>
      </c>
      <c r="R20" s="18">
        <v>3</v>
      </c>
      <c r="S20" s="18">
        <v>-2</v>
      </c>
      <c r="T20" s="18">
        <v>0</v>
      </c>
      <c r="U20" s="18">
        <v>-1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9"/>
    </row>
    <row r="21" spans="1:27" x14ac:dyDescent="0.2">
      <c r="A21" s="61"/>
      <c r="B21" s="20">
        <v>1.6214268230851266E-2</v>
      </c>
      <c r="C21" s="20">
        <v>-9.7776225619399023E-3</v>
      </c>
      <c r="D21" s="20">
        <v>2.7632622706990573E-2</v>
      </c>
      <c r="E21" s="20">
        <v>0</v>
      </c>
      <c r="F21" s="20">
        <v>-3.547164393395548E-2</v>
      </c>
      <c r="G21" s="20">
        <v>0</v>
      </c>
      <c r="H21" s="20">
        <v>3.6647239002807801E-2</v>
      </c>
      <c r="I21" s="20">
        <v>0.05</v>
      </c>
      <c r="J21" s="20">
        <v>-1.3026926321709783E-2</v>
      </c>
      <c r="K21" s="20">
        <v>1.3301866475233307E-2</v>
      </c>
      <c r="L21" s="20">
        <v>-0.05</v>
      </c>
      <c r="M21" s="20">
        <v>-3.1720448514936217E-2</v>
      </c>
      <c r="N21" s="20">
        <v>-0.05</v>
      </c>
      <c r="O21" s="20">
        <v>1.1728421643886914E-2</v>
      </c>
      <c r="P21" s="20">
        <v>1.8037965441713304E-2</v>
      </c>
      <c r="Q21" s="20">
        <v>0</v>
      </c>
      <c r="R21" s="20">
        <v>2.8024703482662231E-2</v>
      </c>
      <c r="S21" s="20">
        <v>-4.5483027772735531E-2</v>
      </c>
      <c r="T21" s="20">
        <v>0</v>
      </c>
      <c r="U21" s="20">
        <v>-2.7459247184350909E-2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1">
        <f>SUM(B21:Z21)</f>
        <v>-6.1351829305482421E-2</v>
      </c>
    </row>
    <row r="23" spans="1:27" x14ac:dyDescent="0.2">
      <c r="A23" s="60">
        <v>44470</v>
      </c>
      <c r="B23" s="18">
        <v>1</v>
      </c>
      <c r="C23" s="18">
        <v>-1</v>
      </c>
      <c r="D23" s="18">
        <v>2</v>
      </c>
      <c r="E23" s="18">
        <v>-1</v>
      </c>
      <c r="F23" s="18">
        <v>-1</v>
      </c>
      <c r="G23" s="18">
        <v>-2</v>
      </c>
      <c r="H23" s="18">
        <v>2</v>
      </c>
      <c r="I23" s="18">
        <v>2</v>
      </c>
      <c r="J23" s="18">
        <v>0</v>
      </c>
      <c r="K23" s="18">
        <v>0</v>
      </c>
      <c r="L23" s="18">
        <v>-2</v>
      </c>
      <c r="M23" s="18">
        <v>-3</v>
      </c>
      <c r="N23" s="18">
        <v>-3</v>
      </c>
      <c r="O23" s="18">
        <v>3</v>
      </c>
      <c r="P23" s="18">
        <v>3</v>
      </c>
      <c r="Q23" s="18">
        <v>0</v>
      </c>
      <c r="R23" s="18">
        <v>1</v>
      </c>
      <c r="S23" s="18">
        <v>0</v>
      </c>
      <c r="T23" s="18">
        <v>1</v>
      </c>
      <c r="U23" s="18">
        <v>-2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9"/>
    </row>
    <row r="24" spans="1:27" x14ac:dyDescent="0.2">
      <c r="A24" s="61"/>
      <c r="B24" s="20">
        <v>8.1383568655888743E-3</v>
      </c>
      <c r="C24" s="20">
        <v>-9.7776225619399023E-3</v>
      </c>
      <c r="D24" s="20">
        <v>0.05</v>
      </c>
      <c r="E24" s="20">
        <v>-1.0576390043794001E-2</v>
      </c>
      <c r="F24" s="20">
        <v>-1.7942960594375997E-2</v>
      </c>
      <c r="G24" s="20">
        <v>-3.0133064834557369E-2</v>
      </c>
      <c r="H24" s="20">
        <v>3.6647239002807801E-2</v>
      </c>
      <c r="I24" s="20">
        <v>4.1016338815435878E-2</v>
      </c>
      <c r="J24" s="20">
        <v>0</v>
      </c>
      <c r="K24" s="20">
        <v>0</v>
      </c>
      <c r="L24" s="20">
        <v>-4.9872565677689183E-2</v>
      </c>
      <c r="M24" s="20">
        <v>-4.7621474332307172E-2</v>
      </c>
      <c r="N24" s="20">
        <v>-0.05</v>
      </c>
      <c r="O24" s="20">
        <v>4.1568922942842611E-2</v>
      </c>
      <c r="P24" s="20">
        <v>2.6019434026593926E-2</v>
      </c>
      <c r="Q24" s="20">
        <v>0</v>
      </c>
      <c r="R24" s="20">
        <v>7.9904301210369805E-3</v>
      </c>
      <c r="S24" s="20">
        <v>0</v>
      </c>
      <c r="T24" s="20">
        <v>3.3941914250133431E-2</v>
      </c>
      <c r="U24" s="20">
        <v>-0.05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1">
        <f>SUM(B24:Z24)</f>
        <v>-2.0601442020224119E-2</v>
      </c>
    </row>
    <row r="26" spans="1:27" x14ac:dyDescent="0.2">
      <c r="A26" s="60">
        <v>44501</v>
      </c>
      <c r="B26" s="18">
        <v>0</v>
      </c>
      <c r="C26" s="18">
        <v>1</v>
      </c>
      <c r="D26" s="18">
        <v>1</v>
      </c>
      <c r="E26" s="18">
        <v>1</v>
      </c>
      <c r="F26" s="18">
        <v>-2</v>
      </c>
      <c r="G26" s="18">
        <v>-1</v>
      </c>
      <c r="H26" s="18">
        <v>2</v>
      </c>
      <c r="I26" s="18">
        <v>2</v>
      </c>
      <c r="J26" s="18">
        <v>-1</v>
      </c>
      <c r="K26" s="18">
        <v>3</v>
      </c>
      <c r="L26" s="18">
        <v>-3</v>
      </c>
      <c r="M26" s="18">
        <v>-2</v>
      </c>
      <c r="N26" s="18">
        <v>-2</v>
      </c>
      <c r="O26" s="18">
        <v>3</v>
      </c>
      <c r="P26" s="18">
        <v>2</v>
      </c>
      <c r="Q26" s="18">
        <v>-1</v>
      </c>
      <c r="R26" s="18">
        <v>0</v>
      </c>
      <c r="S26" s="18">
        <v>0</v>
      </c>
      <c r="T26" s="18">
        <v>0</v>
      </c>
      <c r="U26" s="18">
        <v>-3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9"/>
    </row>
    <row r="27" spans="1:27" x14ac:dyDescent="0.2">
      <c r="A27" s="61"/>
      <c r="B27" s="20">
        <v>0</v>
      </c>
      <c r="C27" s="20">
        <v>8.3002023594247812E-3</v>
      </c>
      <c r="D27" s="20">
        <v>3.3081166881166878E-2</v>
      </c>
      <c r="E27" s="20">
        <v>1.153752468729427E-2</v>
      </c>
      <c r="F27" s="20">
        <v>-3.4253820184790333E-2</v>
      </c>
      <c r="G27" s="20">
        <v>-1.4392511851879499E-2</v>
      </c>
      <c r="H27" s="20">
        <v>3.6647239002807801E-2</v>
      </c>
      <c r="I27" s="20">
        <v>4.1016338815435878E-2</v>
      </c>
      <c r="J27" s="20">
        <v>-1.3643154378565057E-2</v>
      </c>
      <c r="K27" s="20">
        <v>4.9517659146367562E-2</v>
      </c>
      <c r="L27" s="20">
        <v>-0.05</v>
      </c>
      <c r="M27" s="20">
        <v>-3.2295598274490085E-2</v>
      </c>
      <c r="N27" s="20">
        <v>-4.7056935375602606E-2</v>
      </c>
      <c r="O27" s="20">
        <v>4.1568922942842611E-2</v>
      </c>
      <c r="P27" s="20">
        <v>1.7825288950531665E-2</v>
      </c>
      <c r="Q27" s="20">
        <v>-1.9408084163898113E-2</v>
      </c>
      <c r="R27" s="20">
        <v>0</v>
      </c>
      <c r="S27" s="20">
        <v>0</v>
      </c>
      <c r="T27" s="20">
        <v>0</v>
      </c>
      <c r="U27" s="20">
        <v>-0.05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1">
        <f>SUM(B27:Z27)</f>
        <v>-2.1555761443354252E-2</v>
      </c>
    </row>
    <row r="29" spans="1:27" x14ac:dyDescent="0.2">
      <c r="A29" s="60">
        <v>44531</v>
      </c>
      <c r="B29" s="18">
        <v>1</v>
      </c>
      <c r="C29" s="18">
        <v>-1</v>
      </c>
      <c r="D29" s="18">
        <v>-2</v>
      </c>
      <c r="E29" s="18">
        <v>1</v>
      </c>
      <c r="F29" s="18">
        <v>-2</v>
      </c>
      <c r="G29" s="18">
        <v>-2</v>
      </c>
      <c r="H29" s="18">
        <v>3</v>
      </c>
      <c r="I29" s="18">
        <v>2</v>
      </c>
      <c r="J29" s="18">
        <v>0</v>
      </c>
      <c r="K29" s="18">
        <v>1</v>
      </c>
      <c r="L29" s="18">
        <v>0</v>
      </c>
      <c r="M29" s="18">
        <v>-1</v>
      </c>
      <c r="N29" s="18">
        <v>-3</v>
      </c>
      <c r="O29" s="18">
        <v>3</v>
      </c>
      <c r="P29" s="18">
        <v>2</v>
      </c>
      <c r="Q29" s="18">
        <v>-1</v>
      </c>
      <c r="R29" s="18">
        <v>2</v>
      </c>
      <c r="S29" s="18">
        <v>0</v>
      </c>
      <c r="T29" s="18">
        <v>0</v>
      </c>
      <c r="U29" s="18">
        <v>-3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9"/>
    </row>
    <row r="30" spans="1:27" x14ac:dyDescent="0.2">
      <c r="A30" s="61"/>
      <c r="B30" s="20">
        <v>9.4644761340555179E-3</v>
      </c>
      <c r="C30" s="20">
        <v>-9.6241179001721137E-3</v>
      </c>
      <c r="D30" s="20">
        <v>-0.05</v>
      </c>
      <c r="E30" s="20">
        <v>1.153752468729427E-2</v>
      </c>
      <c r="F30" s="20">
        <v>-3.4253820184790333E-2</v>
      </c>
      <c r="G30" s="20">
        <v>-2.8458758787416098E-2</v>
      </c>
      <c r="H30" s="20">
        <v>0.05</v>
      </c>
      <c r="I30" s="20">
        <v>4.1016338815435878E-2</v>
      </c>
      <c r="J30" s="20">
        <v>0</v>
      </c>
      <c r="K30" s="20">
        <v>2.1945104003139714E-2</v>
      </c>
      <c r="L30" s="20">
        <v>0</v>
      </c>
      <c r="M30" s="20">
        <v>-1.5417163536102015E-2</v>
      </c>
      <c r="N30" s="20">
        <v>-0.05</v>
      </c>
      <c r="O30" s="20">
        <v>4.1568922942842611E-2</v>
      </c>
      <c r="P30" s="20">
        <v>1.7825288950531665E-2</v>
      </c>
      <c r="Q30" s="20">
        <v>-1.9408084163898113E-2</v>
      </c>
      <c r="R30" s="20">
        <v>8.9071214519677814E-3</v>
      </c>
      <c r="S30" s="20">
        <v>0</v>
      </c>
      <c r="T30" s="20">
        <v>0</v>
      </c>
      <c r="U30" s="20">
        <v>-0.05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1">
        <f>SUM(B30:Z30)</f>
        <v>-5.4897167587111245E-2</v>
      </c>
    </row>
    <row r="32" spans="1:27" x14ac:dyDescent="0.2">
      <c r="A32" s="60">
        <v>44564</v>
      </c>
      <c r="B32" s="18">
        <v>2</v>
      </c>
      <c r="C32" s="18">
        <v>-1</v>
      </c>
      <c r="D32" s="18">
        <v>1</v>
      </c>
      <c r="E32" s="18">
        <v>0</v>
      </c>
      <c r="F32" s="18">
        <v>-3</v>
      </c>
      <c r="G32" s="18">
        <v>-3</v>
      </c>
      <c r="H32" s="18">
        <v>2</v>
      </c>
      <c r="I32" s="18">
        <v>1</v>
      </c>
      <c r="J32" s="18">
        <v>-2</v>
      </c>
      <c r="K32" s="18">
        <v>2</v>
      </c>
      <c r="L32" s="18">
        <v>0</v>
      </c>
      <c r="M32" s="18">
        <v>-1</v>
      </c>
      <c r="N32" s="18">
        <v>-2</v>
      </c>
      <c r="O32" s="18">
        <v>3</v>
      </c>
      <c r="P32" s="18">
        <v>1</v>
      </c>
      <c r="Q32" s="18">
        <v>0</v>
      </c>
      <c r="R32" s="18">
        <v>3</v>
      </c>
      <c r="S32" s="18">
        <v>-1</v>
      </c>
      <c r="T32" s="18">
        <v>0</v>
      </c>
      <c r="U32" s="18">
        <v>-2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9"/>
    </row>
    <row r="33" spans="1:27" x14ac:dyDescent="0.2">
      <c r="A33" s="61"/>
      <c r="B33" s="20">
        <v>2.1252693136349646E-2</v>
      </c>
      <c r="C33" s="20">
        <v>-9.6241179001721137E-3</v>
      </c>
      <c r="D33" s="20">
        <v>4.4721502590673583E-2</v>
      </c>
      <c r="E33" s="20">
        <v>0</v>
      </c>
      <c r="F33" s="20">
        <v>-0.05</v>
      </c>
      <c r="G33" s="20">
        <v>-0.05</v>
      </c>
      <c r="H33" s="20">
        <v>0.05</v>
      </c>
      <c r="I33" s="20">
        <v>2.7078431372549023E-2</v>
      </c>
      <c r="J33" s="20">
        <v>-3.0338312829525486E-2</v>
      </c>
      <c r="K33" s="20">
        <v>3.5401179184824411E-2</v>
      </c>
      <c r="L33" s="20">
        <v>0</v>
      </c>
      <c r="M33" s="20">
        <v>-1.5417163536102015E-2</v>
      </c>
      <c r="N33" s="20">
        <v>-0.05</v>
      </c>
      <c r="O33" s="20">
        <v>4.1568922942842611E-2</v>
      </c>
      <c r="P33" s="20">
        <v>1.0969023034154091E-2</v>
      </c>
      <c r="Q33" s="20">
        <v>0</v>
      </c>
      <c r="R33" s="20">
        <v>8.6133056133056145E-3</v>
      </c>
      <c r="S33" s="20">
        <v>-3.4353233830845771E-2</v>
      </c>
      <c r="T33" s="20">
        <v>0</v>
      </c>
      <c r="U33" s="20">
        <v>-0.05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1">
        <f>SUM(B33:Z33)</f>
        <v>-5.0127770221946415E-2</v>
      </c>
    </row>
    <row r="35" spans="1:27" x14ac:dyDescent="0.2">
      <c r="A35" s="60">
        <v>44593</v>
      </c>
      <c r="B35" s="18">
        <v>3</v>
      </c>
      <c r="C35" s="18">
        <v>0</v>
      </c>
      <c r="D35" s="18">
        <v>1</v>
      </c>
      <c r="E35" s="18">
        <v>2</v>
      </c>
      <c r="F35" s="18">
        <v>-3</v>
      </c>
      <c r="G35" s="18">
        <v>-3</v>
      </c>
      <c r="H35" s="18">
        <v>2</v>
      </c>
      <c r="I35" s="18">
        <v>1</v>
      </c>
      <c r="J35" s="18">
        <v>-2</v>
      </c>
      <c r="K35" s="18">
        <v>2</v>
      </c>
      <c r="L35" s="18">
        <v>-1</v>
      </c>
      <c r="M35" s="18">
        <v>-2</v>
      </c>
      <c r="N35" s="18">
        <v>-2</v>
      </c>
      <c r="O35" s="18">
        <v>3</v>
      </c>
      <c r="P35" s="18">
        <v>1</v>
      </c>
      <c r="Q35" s="18">
        <v>0</v>
      </c>
      <c r="R35" s="18">
        <v>0</v>
      </c>
      <c r="S35" s="18">
        <v>0</v>
      </c>
      <c r="T35" s="18">
        <v>0</v>
      </c>
      <c r="U35" s="18">
        <v>-1</v>
      </c>
      <c r="V35" s="18">
        <v>-1</v>
      </c>
      <c r="W35" s="18">
        <v>0</v>
      </c>
      <c r="X35" s="18">
        <v>0</v>
      </c>
      <c r="Y35" s="18">
        <v>0</v>
      </c>
      <c r="Z35" s="18">
        <v>0</v>
      </c>
      <c r="AA35" s="19"/>
    </row>
    <row r="36" spans="1:27" x14ac:dyDescent="0.2">
      <c r="A36" s="61"/>
      <c r="B36" s="20">
        <v>2.8669452032781626E-2</v>
      </c>
      <c r="C36" s="20">
        <v>0</v>
      </c>
      <c r="D36" s="20">
        <v>4.4721502590673583E-2</v>
      </c>
      <c r="E36" s="20">
        <v>2.1060128372230286E-2</v>
      </c>
      <c r="F36" s="20">
        <v>-0.05</v>
      </c>
      <c r="G36" s="20">
        <v>-0.05</v>
      </c>
      <c r="H36" s="20">
        <v>0.05</v>
      </c>
      <c r="I36" s="20">
        <v>2.7078431372549023E-2</v>
      </c>
      <c r="J36" s="20">
        <v>-3.0338312829525486E-2</v>
      </c>
      <c r="K36" s="20">
        <v>3.5401179184824411E-2</v>
      </c>
      <c r="L36" s="20">
        <v>-2.6118335976576802E-2</v>
      </c>
      <c r="M36" s="20">
        <v>-3.2109786276715416E-2</v>
      </c>
      <c r="N36" s="20">
        <v>-0.05</v>
      </c>
      <c r="O36" s="20">
        <v>4.1568922942842611E-2</v>
      </c>
      <c r="P36" s="20">
        <v>1.0969023034154091E-2</v>
      </c>
      <c r="Q36" s="20">
        <v>0</v>
      </c>
      <c r="R36" s="20">
        <v>0</v>
      </c>
      <c r="S36" s="20">
        <v>0</v>
      </c>
      <c r="T36" s="20">
        <v>0</v>
      </c>
      <c r="U36" s="20">
        <v>-3.6694146884908733E-2</v>
      </c>
      <c r="V36" s="20">
        <v>-2.0905380333951763E-2</v>
      </c>
      <c r="W36" s="20">
        <v>0</v>
      </c>
      <c r="X36" s="20">
        <v>0</v>
      </c>
      <c r="Y36" s="20">
        <v>0</v>
      </c>
      <c r="Z36" s="20">
        <v>0</v>
      </c>
      <c r="AA36" s="21">
        <f>SUM(B36:Z36)</f>
        <v>-3.6697322771622569E-2</v>
      </c>
    </row>
    <row r="38" spans="1:27" x14ac:dyDescent="0.2">
      <c r="A38" s="60">
        <v>44621</v>
      </c>
      <c r="B38" s="18">
        <v>3</v>
      </c>
      <c r="C38" s="18">
        <v>1</v>
      </c>
      <c r="D38" s="18">
        <v>0</v>
      </c>
      <c r="E38" s="18">
        <v>2</v>
      </c>
      <c r="F38" s="18">
        <v>-3</v>
      </c>
      <c r="G38" s="18">
        <v>-3</v>
      </c>
      <c r="H38" s="18">
        <v>1</v>
      </c>
      <c r="I38" s="18">
        <v>2</v>
      </c>
      <c r="J38" s="18">
        <v>-2</v>
      </c>
      <c r="K38" s="18">
        <v>2</v>
      </c>
      <c r="L38" s="18">
        <v>-2</v>
      </c>
      <c r="M38" s="18">
        <v>-2</v>
      </c>
      <c r="N38" s="18">
        <v>-1</v>
      </c>
      <c r="O38" s="18">
        <v>3</v>
      </c>
      <c r="P38" s="18">
        <v>1</v>
      </c>
      <c r="Q38" s="18">
        <v>0</v>
      </c>
      <c r="R38" s="18">
        <v>0</v>
      </c>
      <c r="S38" s="18">
        <v>-1</v>
      </c>
      <c r="T38" s="18">
        <v>0</v>
      </c>
      <c r="U38" s="18">
        <v>0</v>
      </c>
      <c r="V38" s="18">
        <v>-1</v>
      </c>
      <c r="W38" s="18">
        <v>0</v>
      </c>
      <c r="X38" s="18">
        <v>0</v>
      </c>
      <c r="Y38" s="18">
        <v>0</v>
      </c>
      <c r="Z38" s="18">
        <v>0</v>
      </c>
      <c r="AA38" s="19"/>
    </row>
    <row r="39" spans="1:27" x14ac:dyDescent="0.2">
      <c r="A39" s="61"/>
      <c r="B39" s="20">
        <v>2.8669452032781626E-2</v>
      </c>
      <c r="C39" s="20">
        <v>1.2032678463006329E-2</v>
      </c>
      <c r="D39" s="20">
        <v>0</v>
      </c>
      <c r="E39" s="20">
        <v>2.1060128372230286E-2</v>
      </c>
      <c r="F39" s="20">
        <v>-0.05</v>
      </c>
      <c r="G39" s="20">
        <v>-0.05</v>
      </c>
      <c r="H39" s="20">
        <v>3.1283064607058285E-2</v>
      </c>
      <c r="I39" s="20">
        <v>0.05</v>
      </c>
      <c r="J39" s="20">
        <v>-3.0338312829525486E-2</v>
      </c>
      <c r="K39" s="20">
        <v>3.5401179184824411E-2</v>
      </c>
      <c r="L39" s="20">
        <v>-0.05</v>
      </c>
      <c r="M39" s="20">
        <v>-3.2109786276715416E-2</v>
      </c>
      <c r="N39" s="20">
        <v>-2.7420022730641889E-2</v>
      </c>
      <c r="O39" s="20">
        <v>4.1568922942842611E-2</v>
      </c>
      <c r="P39" s="20">
        <v>1.0969023034154091E-2</v>
      </c>
      <c r="Q39" s="20">
        <v>0</v>
      </c>
      <c r="R39" s="20">
        <v>0</v>
      </c>
      <c r="S39" s="20">
        <v>-3.2002941346098379E-2</v>
      </c>
      <c r="T39" s="20">
        <v>0</v>
      </c>
      <c r="U39" s="20">
        <v>0</v>
      </c>
      <c r="V39" s="20">
        <v>-2.0905380333951763E-2</v>
      </c>
      <c r="W39" s="20">
        <v>0</v>
      </c>
      <c r="X39" s="20">
        <v>0</v>
      </c>
      <c r="Y39" s="20">
        <v>0</v>
      </c>
      <c r="Z39" s="20">
        <v>0</v>
      </c>
      <c r="AA39" s="21">
        <f>SUM(B39:Z39)</f>
        <v>-6.1791994880035304E-2</v>
      </c>
    </row>
    <row r="41" spans="1:27" x14ac:dyDescent="0.2">
      <c r="A41" s="60">
        <v>44652</v>
      </c>
      <c r="B41" s="18">
        <v>3</v>
      </c>
      <c r="C41" s="18">
        <v>0</v>
      </c>
      <c r="D41" s="18">
        <v>2</v>
      </c>
      <c r="E41" s="18">
        <v>2</v>
      </c>
      <c r="F41" s="18">
        <v>-3</v>
      </c>
      <c r="G41" s="18">
        <v>-2</v>
      </c>
      <c r="H41" s="18">
        <v>1</v>
      </c>
      <c r="I41" s="18">
        <v>2</v>
      </c>
      <c r="J41" s="18">
        <v>-1</v>
      </c>
      <c r="K41" s="18">
        <v>3</v>
      </c>
      <c r="L41" s="18">
        <v>-2</v>
      </c>
      <c r="M41" s="18">
        <v>-2</v>
      </c>
      <c r="N41" s="18">
        <v>-1</v>
      </c>
      <c r="O41" s="18">
        <v>0</v>
      </c>
      <c r="P41" s="18">
        <v>1</v>
      </c>
      <c r="Q41" s="18">
        <v>-1</v>
      </c>
      <c r="R41" s="18">
        <v>-3</v>
      </c>
      <c r="S41" s="18">
        <v>0</v>
      </c>
      <c r="T41" s="18">
        <v>0</v>
      </c>
      <c r="U41" s="18">
        <v>0</v>
      </c>
      <c r="V41" s="18">
        <v>1</v>
      </c>
      <c r="W41" s="18">
        <v>0</v>
      </c>
      <c r="X41" s="18">
        <v>0</v>
      </c>
      <c r="Y41" s="18">
        <v>0</v>
      </c>
      <c r="Z41" s="18">
        <v>0</v>
      </c>
      <c r="AA41" s="19"/>
    </row>
    <row r="42" spans="1:27" x14ac:dyDescent="0.2">
      <c r="A42" s="61"/>
      <c r="B42" s="20">
        <v>2.8669452032781626E-2</v>
      </c>
      <c r="C42" s="20">
        <v>0</v>
      </c>
      <c r="D42" s="20">
        <v>0.05</v>
      </c>
      <c r="E42" s="20">
        <v>2.1060128372230286E-2</v>
      </c>
      <c r="F42" s="20">
        <v>-0.05</v>
      </c>
      <c r="G42" s="20">
        <v>-2.3226998759085273E-2</v>
      </c>
      <c r="H42" s="20">
        <v>3.1283064607058285E-2</v>
      </c>
      <c r="I42" s="20">
        <v>0.05</v>
      </c>
      <c r="J42" s="20">
        <v>-1.4638842956739364E-2</v>
      </c>
      <c r="K42" s="20">
        <v>0.05</v>
      </c>
      <c r="L42" s="20">
        <v>-0.05</v>
      </c>
      <c r="M42" s="20">
        <v>-3.2109786276715416E-2</v>
      </c>
      <c r="N42" s="20">
        <v>-2.7420022730641889E-2</v>
      </c>
      <c r="O42" s="20">
        <v>0</v>
      </c>
      <c r="P42" s="20">
        <v>1.0969023034154091E-2</v>
      </c>
      <c r="Q42" s="20">
        <v>-2.0738129154795823E-2</v>
      </c>
      <c r="R42" s="20">
        <v>-1.5585666137985727E-2</v>
      </c>
      <c r="S42" s="20">
        <v>0</v>
      </c>
      <c r="T42" s="20">
        <v>0</v>
      </c>
      <c r="U42" s="20">
        <v>0</v>
      </c>
      <c r="V42" s="20">
        <v>1.9149883075124233E-2</v>
      </c>
      <c r="W42" s="20">
        <v>0</v>
      </c>
      <c r="X42" s="20">
        <v>0</v>
      </c>
      <c r="Y42" s="20">
        <v>0</v>
      </c>
      <c r="Z42" s="20">
        <v>0</v>
      </c>
      <c r="AA42" s="21">
        <f>SUM(B42:Z42)</f>
        <v>2.741210510538504E-2</v>
      </c>
    </row>
    <row r="44" spans="1:27" x14ac:dyDescent="0.2">
      <c r="A44" s="60">
        <v>44683</v>
      </c>
      <c r="B44" s="18">
        <v>2</v>
      </c>
      <c r="C44" s="18">
        <v>-2</v>
      </c>
      <c r="D44" s="18">
        <v>2</v>
      </c>
      <c r="E44" s="18">
        <v>0</v>
      </c>
      <c r="F44" s="18">
        <v>-3</v>
      </c>
      <c r="G44" s="18">
        <v>-2</v>
      </c>
      <c r="H44" s="18">
        <v>3</v>
      </c>
      <c r="I44" s="18">
        <v>3</v>
      </c>
      <c r="J44" s="18">
        <v>0</v>
      </c>
      <c r="K44" s="18">
        <v>2</v>
      </c>
      <c r="L44" s="18">
        <v>-1</v>
      </c>
      <c r="M44" s="18">
        <v>-2</v>
      </c>
      <c r="N44" s="18">
        <v>-1</v>
      </c>
      <c r="O44" s="18">
        <v>0</v>
      </c>
      <c r="P44" s="18">
        <v>1</v>
      </c>
      <c r="Q44" s="18">
        <v>0</v>
      </c>
      <c r="R44" s="18">
        <v>-3</v>
      </c>
      <c r="S44" s="18">
        <v>0</v>
      </c>
      <c r="T44" s="18">
        <v>1</v>
      </c>
      <c r="U44" s="18">
        <v>1</v>
      </c>
      <c r="V44" s="18">
        <v>-1</v>
      </c>
      <c r="W44" s="18">
        <v>0</v>
      </c>
      <c r="X44" s="18">
        <v>0</v>
      </c>
      <c r="Y44" s="18">
        <v>0</v>
      </c>
      <c r="Z44" s="18">
        <v>0</v>
      </c>
      <c r="AA44" s="19"/>
    </row>
    <row r="45" spans="1:27" x14ac:dyDescent="0.2">
      <c r="A45" s="61"/>
      <c r="B45" s="20">
        <v>1.7017751703255105E-2</v>
      </c>
      <c r="C45" s="20">
        <v>-2.0119734486873504E-2</v>
      </c>
      <c r="D45" s="20">
        <v>0.05</v>
      </c>
      <c r="E45" s="20">
        <v>0</v>
      </c>
      <c r="F45" s="20">
        <v>-0.05</v>
      </c>
      <c r="G45" s="20">
        <v>-2.3226998759085273E-2</v>
      </c>
      <c r="H45" s="20">
        <v>0.05</v>
      </c>
      <c r="I45" s="20">
        <v>0.05</v>
      </c>
      <c r="J45" s="20">
        <v>0</v>
      </c>
      <c r="K45" s="20">
        <v>0.05</v>
      </c>
      <c r="L45" s="20">
        <v>-2.4867754424778756E-2</v>
      </c>
      <c r="M45" s="20">
        <v>-3.2109786276715416E-2</v>
      </c>
      <c r="N45" s="20">
        <v>-2.7420022730641889E-2</v>
      </c>
      <c r="O45" s="20">
        <v>0</v>
      </c>
      <c r="P45" s="20">
        <v>1.0969023034154091E-2</v>
      </c>
      <c r="Q45" s="20">
        <v>0</v>
      </c>
      <c r="R45" s="20">
        <v>-1.5585666137985727E-2</v>
      </c>
      <c r="S45" s="20">
        <v>0</v>
      </c>
      <c r="T45" s="20">
        <v>3.054408967391304E-2</v>
      </c>
      <c r="U45" s="20">
        <v>2.1734241057041567E-2</v>
      </c>
      <c r="V45" s="20">
        <v>-1.6962110160965792E-2</v>
      </c>
      <c r="W45" s="20">
        <v>0</v>
      </c>
      <c r="X45" s="20">
        <v>0</v>
      </c>
      <c r="Y45" s="20">
        <v>0</v>
      </c>
      <c r="Z45" s="20">
        <v>0</v>
      </c>
      <c r="AA45" s="21">
        <f>SUM(B45:Z45)</f>
        <v>6.9973032491317477E-2</v>
      </c>
    </row>
    <row r="47" spans="1:27" x14ac:dyDescent="0.2">
      <c r="A47" s="60">
        <v>44713</v>
      </c>
      <c r="B47" s="18">
        <v>0</v>
      </c>
      <c r="C47" s="18">
        <v>-1</v>
      </c>
      <c r="D47" s="18">
        <v>2</v>
      </c>
      <c r="E47" s="18">
        <v>2</v>
      </c>
      <c r="F47" s="18">
        <v>-3</v>
      </c>
      <c r="G47" s="18">
        <v>-2</v>
      </c>
      <c r="H47" s="18">
        <v>2</v>
      </c>
      <c r="I47" s="18">
        <v>3</v>
      </c>
      <c r="J47" s="18">
        <v>-1</v>
      </c>
      <c r="K47" s="18">
        <v>3</v>
      </c>
      <c r="L47" s="18">
        <v>-1</v>
      </c>
      <c r="M47" s="18">
        <v>-2</v>
      </c>
      <c r="N47" s="18">
        <v>-2</v>
      </c>
      <c r="O47" s="18">
        <v>0</v>
      </c>
      <c r="P47" s="18">
        <v>1</v>
      </c>
      <c r="Q47" s="18">
        <v>1</v>
      </c>
      <c r="R47" s="18">
        <v>-3</v>
      </c>
      <c r="S47" s="18">
        <v>0</v>
      </c>
      <c r="T47" s="18">
        <v>0</v>
      </c>
      <c r="U47" s="18">
        <v>0</v>
      </c>
      <c r="V47" s="18">
        <v>1</v>
      </c>
      <c r="W47" s="18">
        <v>0</v>
      </c>
      <c r="X47" s="18">
        <v>0</v>
      </c>
      <c r="Y47" s="18">
        <v>0</v>
      </c>
      <c r="Z47" s="18">
        <v>0</v>
      </c>
      <c r="AA47" s="19"/>
    </row>
    <row r="48" spans="1:27" x14ac:dyDescent="0.2">
      <c r="A48" s="61"/>
      <c r="B48" s="20">
        <v>0</v>
      </c>
      <c r="C48" s="20">
        <v>-1.0257379518072289E-2</v>
      </c>
      <c r="D48" s="20">
        <v>0.05</v>
      </c>
      <c r="E48" s="20">
        <v>2.0189293647267879E-2</v>
      </c>
      <c r="F48" s="20">
        <v>-0.05</v>
      </c>
      <c r="G48" s="20">
        <v>-2.2720020767736313E-2</v>
      </c>
      <c r="H48" s="20">
        <v>4.7455029585798822E-2</v>
      </c>
      <c r="I48" s="20">
        <v>0.05</v>
      </c>
      <c r="J48" s="20">
        <v>-1.457477764474472E-2</v>
      </c>
      <c r="K48" s="20">
        <v>0.05</v>
      </c>
      <c r="L48" s="20">
        <v>-2.6218903846153847E-2</v>
      </c>
      <c r="M48" s="20">
        <v>-2.2426407639117549E-2</v>
      </c>
      <c r="N48" s="20">
        <v>-4.2486226238703642E-2</v>
      </c>
      <c r="O48" s="20">
        <v>0</v>
      </c>
      <c r="P48" s="20">
        <v>1.0510648148148149E-2</v>
      </c>
      <c r="Q48" s="20">
        <v>2.3719258872651357E-2</v>
      </c>
      <c r="R48" s="20">
        <v>-2.1947046186895813E-2</v>
      </c>
      <c r="S48" s="20">
        <v>0</v>
      </c>
      <c r="T48" s="20">
        <v>0</v>
      </c>
      <c r="U48" s="20">
        <v>0</v>
      </c>
      <c r="V48" s="20">
        <v>1.895166805671393E-2</v>
      </c>
      <c r="W48" s="20">
        <v>0</v>
      </c>
      <c r="X48" s="20">
        <v>0</v>
      </c>
      <c r="Y48" s="20">
        <v>0</v>
      </c>
      <c r="Z48" s="20">
        <v>0</v>
      </c>
      <c r="AA48" s="21">
        <f>SUM(B48:Z48)</f>
        <v>6.019513646915596E-2</v>
      </c>
    </row>
    <row r="49" spans="1:27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</row>
    <row r="50" spans="1:27" x14ac:dyDescent="0.2">
      <c r="A50" s="59">
        <f>IF(INDEX([1]Sizer!$A:$A,(ROW()-2)/3+7)&lt;&gt;"",INDEX([1]Sizer!$A:$A,(ROW()-2)/3+7),"")</f>
        <v>44743</v>
      </c>
      <c r="B50" s="51">
        <f>IF($A50&lt;&gt;"",INDEX([1]Sizer!EF:EF,(ROW()-2)/3+7),"")</f>
        <v>1</v>
      </c>
      <c r="C50" s="51">
        <f>IF($A50&lt;&gt;"",INDEX([1]Sizer!EG:EG,(ROW()-2)/3+7),"")</f>
        <v>0</v>
      </c>
      <c r="D50" s="51">
        <f>IF($A50&lt;&gt;"",INDEX([1]Sizer!EH:EH,(ROW()-2)/3+7),"")</f>
        <v>0.5</v>
      </c>
      <c r="E50" s="51">
        <f>IF($A50&lt;&gt;"",INDEX([1]Sizer!EI:EI,(ROW()-2)/3+7),"")</f>
        <v>0.5</v>
      </c>
      <c r="F50" s="51">
        <f>IF($A50&lt;&gt;"",INDEX([1]Sizer!EJ:EJ,(ROW()-2)/3+7),"")</f>
        <v>-1</v>
      </c>
      <c r="G50" s="51">
        <f>IF($A50&lt;&gt;"",INDEX([1]Sizer!EK:EK,(ROW()-2)/3+7),"")</f>
        <v>-1</v>
      </c>
      <c r="H50" s="51">
        <f>IF($A50&lt;&gt;"",INDEX([1]Sizer!EL:EL,(ROW()-2)/3+7),"")</f>
        <v>0.5</v>
      </c>
      <c r="I50" s="51">
        <f>IF($A50&lt;&gt;"",INDEX([1]Sizer!EM:EM,(ROW()-2)/3+7),"")</f>
        <v>1</v>
      </c>
      <c r="J50" s="51">
        <f>IF($A50&lt;&gt;"",INDEX([1]Sizer!EN:EN,(ROW()-2)/3+7),"")</f>
        <v>0</v>
      </c>
      <c r="K50" s="51">
        <f>IF($A50&lt;&gt;"",INDEX([1]Sizer!EO:EO,(ROW()-2)/3+7),"")</f>
        <v>1</v>
      </c>
      <c r="L50" s="51">
        <f>IF($A50&lt;&gt;"",INDEX([1]Sizer!EP:EP,(ROW()-2)/3+7),"")</f>
        <v>-1</v>
      </c>
      <c r="M50" s="51">
        <f>IF($A50&lt;&gt;"",INDEX([1]Sizer!EQ:EQ,(ROW()-2)/3+7),"")</f>
        <v>-0.5</v>
      </c>
      <c r="N50" s="51">
        <f>IF($A50&lt;&gt;"",INDEX([1]Sizer!ER:ER,(ROW()-2)/3+7),"")</f>
        <v>0</v>
      </c>
      <c r="O50" s="51">
        <f>IF($A50&lt;&gt;"",INDEX([1]Sizer!ES:ES,(ROW()-2)/3+7),"")</f>
        <v>0</v>
      </c>
      <c r="P50" s="51">
        <f>IF($A50&lt;&gt;"",INDEX([1]Sizer!ET:ET,(ROW()-2)/3+7),"")</f>
        <v>0.5</v>
      </c>
      <c r="Q50" s="51">
        <f>IF($A50&lt;&gt;"",INDEX([1]Sizer!EU:EU,(ROW()-2)/3+7),"")</f>
        <v>-0.5</v>
      </c>
      <c r="R50" s="51">
        <f>IF($A50&lt;&gt;"",INDEX([1]Sizer!EV:EV,(ROW()-2)/3+7),"")</f>
        <v>3</v>
      </c>
      <c r="S50" s="51">
        <f>IF($A50&lt;&gt;"",INDEX([1]Sizer!EW:EW,(ROW()-2)/3+7),"")</f>
        <v>0</v>
      </c>
      <c r="T50" s="51">
        <f>IF($A50&lt;&gt;"",INDEX([1]Sizer!EX:EX,(ROW()-2)/3+7),"")</f>
        <v>-0.5</v>
      </c>
      <c r="U50" s="51">
        <f>IF($A50&lt;&gt;"",INDEX([1]Sizer!EY:EY,(ROW()-2)/3+7),"")</f>
        <v>0</v>
      </c>
      <c r="V50" s="51">
        <f>IF($A50&lt;&gt;"",INDEX([1]Sizer!EZ:EZ,(ROW()-2)/3+7),"")</f>
        <v>-0.5</v>
      </c>
      <c r="W50" s="51">
        <f>IF($A50&lt;&gt;"",INDEX([1]Sizer!FA:FA,(ROW()-2)/3+7),"")</f>
        <v>0</v>
      </c>
      <c r="X50" s="51">
        <f>IF($A50&lt;&gt;"",INDEX([1]Sizer!FB:FB,(ROW()-2)/3+7),"")</f>
        <v>0</v>
      </c>
      <c r="Y50" s="51">
        <f>IF($A50&lt;&gt;"",INDEX([1]Sizer!FC:FC,(ROW()-2)/3+7),"")</f>
        <v>0</v>
      </c>
      <c r="Z50" s="51">
        <f>IF($A50&lt;&gt;"",INDEX([1]Sizer!FD:FD,(ROW()-2)/3+7),"")</f>
        <v>0</v>
      </c>
      <c r="AA50" s="52">
        <f>IF($A50&lt;&gt;"",INDEX([1]Sizer!$AB:$AB,(ROW()-2)/3+7)*'[1]Dashboard (Model)'!$U$2,"")</f>
        <v>0.04</v>
      </c>
    </row>
    <row r="51" spans="1:27" x14ac:dyDescent="0.2">
      <c r="A51" s="59"/>
      <c r="B51" s="53">
        <f>IF($A50&lt;&gt;"",INDEX([1]Sizer!B:B,(ROW()-3)/3+7),"")</f>
        <v>1.1352931242460796E-2</v>
      </c>
      <c r="C51" s="53">
        <f>IF($A50&lt;&gt;"",INDEX([1]Sizer!C:C,(ROW()-3)/3+7),"")</f>
        <v>0</v>
      </c>
      <c r="D51" s="53">
        <f>IF($A50&lt;&gt;"",INDEX([1]Sizer!D:D,(ROW()-3)/3+7),"")</f>
        <v>2.7154258429156104E-2</v>
      </c>
      <c r="E51" s="53">
        <f>IF($A50&lt;&gt;"",INDEX([1]Sizer!E:E,(ROW()-3)/3+7),"")</f>
        <v>7.1159685468017552E-3</v>
      </c>
      <c r="F51" s="53">
        <f>IF($A50&lt;&gt;"",INDEX([1]Sizer!F:F,(ROW()-3)/3+7),"")</f>
        <v>-1.8289980637327292E-2</v>
      </c>
      <c r="G51" s="53">
        <f>IF($A50&lt;&gt;"",INDEX([1]Sizer!G:G,(ROW()-3)/3+7),"")</f>
        <v>-1.7087436932391526E-2</v>
      </c>
      <c r="H51" s="53">
        <f>IF($A50&lt;&gt;"",INDEX([1]Sizer!H:H,(ROW()-3)/3+7),"")</f>
        <v>1.4705593750000001E-2</v>
      </c>
      <c r="I51" s="53">
        <f>IF($A50&lt;&gt;"",INDEX([1]Sizer!I:I,(ROW()-3)/3+7),"")</f>
        <v>3.1164172185430467E-2</v>
      </c>
      <c r="J51" s="53">
        <f>IF($A50&lt;&gt;"",INDEX([1]Sizer!J:J,(ROW()-3)/3+7),"")</f>
        <v>0</v>
      </c>
      <c r="K51" s="53">
        <f>IF($A50&lt;&gt;"",INDEX([1]Sizer!K:K,(ROW()-3)/3+7),"")</f>
        <v>3.3636812008577557E-2</v>
      </c>
      <c r="L51" s="53">
        <f>IF($A50&lt;&gt;"",INDEX([1]Sizer!L:L,(ROW()-3)/3+7),"")</f>
        <v>-3.6859391534391522E-2</v>
      </c>
      <c r="M51" s="53">
        <f>IF($A50&lt;&gt;"",INDEX([1]Sizer!M:M,(ROW()-3)/3+7),"")</f>
        <v>-8.3673364153627316E-3</v>
      </c>
      <c r="N51" s="53">
        <f>IF($A50&lt;&gt;"",INDEX([1]Sizer!N:N,(ROW()-3)/3+7),"")</f>
        <v>0</v>
      </c>
      <c r="O51" s="53">
        <f>IF($A50&lt;&gt;"",INDEX([1]Sizer!O:O,(ROW()-3)/3+7),"")</f>
        <v>0</v>
      </c>
      <c r="P51" s="53">
        <f>IF($A50&lt;&gt;"",INDEX([1]Sizer!P:P,(ROW()-3)/3+7),"")</f>
        <v>7.0572735452909419E-3</v>
      </c>
      <c r="Q51" s="53">
        <f>IF($A50&lt;&gt;"",INDEX([1]Sizer!Q:Q,(ROW()-3)/3+7),"")</f>
        <v>-1.541870904325033E-2</v>
      </c>
      <c r="R51" s="53">
        <f>IF($A50&lt;&gt;"",INDEX([1]Sizer!R:R,(ROW()-3)/3+7),"")</f>
        <v>2.2862137651821865E-2</v>
      </c>
      <c r="S51" s="53">
        <f>IF($A50&lt;&gt;"",INDEX([1]Sizer!S:S,(ROW()-3)/3+7),"")</f>
        <v>0</v>
      </c>
      <c r="T51" s="53">
        <f>IF($A50&lt;&gt;"",INDEX([1]Sizer!T:T,(ROW()-3)/3+7),"")</f>
        <v>-1.6102640845070425E-2</v>
      </c>
      <c r="U51" s="53">
        <f>IF($A50&lt;&gt;"",INDEX([1]Sizer!U:U,(ROW()-3)/3+7),"")</f>
        <v>0</v>
      </c>
      <c r="V51" s="53">
        <f>IF($A50&lt;&gt;"",INDEX([1]Sizer!V:V,(ROW()-3)/3+7),"")</f>
        <v>-1.1883308080808081E-2</v>
      </c>
      <c r="W51" s="53">
        <f>IF($A50&lt;&gt;"",INDEX([1]Sizer!W:W,(ROW()-3)/3+7),"")</f>
        <v>0</v>
      </c>
      <c r="X51" s="53">
        <f>IF($A50&lt;&gt;"",INDEX([1]Sizer!X:X,(ROW()-3)/3+7),"")</f>
        <v>0</v>
      </c>
      <c r="Y51" s="53">
        <f>IF($A50&lt;&gt;"",INDEX([1]Sizer!Y:Y,(ROW()-3)/3+7),"")</f>
        <v>0</v>
      </c>
      <c r="Z51" s="53">
        <f>IF($A50&lt;&gt;"",INDEX([1]Sizer!Z:Z,(ROW()-3)/3+7),"")</f>
        <v>0</v>
      </c>
      <c r="AA51" s="53">
        <f>IF($A50&lt;&gt;"",SUM($B51:$Z51),"")</f>
        <v>3.1040343870937567E-2</v>
      </c>
    </row>
    <row r="52" spans="1:27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</row>
    <row r="53" spans="1:27" x14ac:dyDescent="0.2">
      <c r="A53" s="59">
        <f>IF(INDEX([1]Sizer!$A:$A,(ROW()-2)/3+7)&lt;&gt;"",INDEX([1]Sizer!$A:$A,(ROW()-2)/3+7),"")</f>
        <v>44774</v>
      </c>
      <c r="B53" s="51">
        <f>IF($A53&lt;&gt;"",INDEX([1]Sizer!EF:EF,(ROW()-2)/3+7),"")</f>
        <v>1</v>
      </c>
      <c r="C53" s="51">
        <f>IF($A53&lt;&gt;"",INDEX([1]Sizer!EG:EG,(ROW()-2)/3+7),"")</f>
        <v>0</v>
      </c>
      <c r="D53" s="51">
        <f>IF($A53&lt;&gt;"",INDEX([1]Sizer!EH:EH,(ROW()-2)/3+7),"")</f>
        <v>0.5</v>
      </c>
      <c r="E53" s="51">
        <f>IF($A53&lt;&gt;"",INDEX([1]Sizer!EI:EI,(ROW()-2)/3+7),"")</f>
        <v>0</v>
      </c>
      <c r="F53" s="51">
        <f>IF($A53&lt;&gt;"",INDEX([1]Sizer!EJ:EJ,(ROW()-2)/3+7),"")</f>
        <v>-1</v>
      </c>
      <c r="G53" s="51">
        <f>IF($A53&lt;&gt;"",INDEX([1]Sizer!EK:EK,(ROW()-2)/3+7),"")</f>
        <v>2</v>
      </c>
      <c r="H53" s="51">
        <f>IF($A53&lt;&gt;"",INDEX([1]Sizer!EL:EL,(ROW()-2)/3+7),"")</f>
        <v>0.5</v>
      </c>
      <c r="I53" s="51">
        <f>IF($A53&lt;&gt;"",INDEX([1]Sizer!EM:EM,(ROW()-2)/3+7),"")</f>
        <v>0.5</v>
      </c>
      <c r="J53" s="51">
        <f>IF($A53&lt;&gt;"",INDEX([1]Sizer!EN:EN,(ROW()-2)/3+7),"")</f>
        <v>0</v>
      </c>
      <c r="K53" s="51">
        <f>IF($A53&lt;&gt;"",INDEX([1]Sizer!EO:EO,(ROW()-2)/3+7),"")</f>
        <v>1</v>
      </c>
      <c r="L53" s="51">
        <f>IF($A53&lt;&gt;"",INDEX([1]Sizer!EP:EP,(ROW()-2)/3+7),"")</f>
        <v>-1</v>
      </c>
      <c r="M53" s="51">
        <f>IF($A53&lt;&gt;"",INDEX([1]Sizer!EQ:EQ,(ROW()-2)/3+7),"")</f>
        <v>-0.5</v>
      </c>
      <c r="N53" s="51">
        <f>IF($A53&lt;&gt;"",INDEX([1]Sizer!ER:ER,(ROW()-2)/3+7),"")</f>
        <v>0</v>
      </c>
      <c r="O53" s="51">
        <f>IF($A53&lt;&gt;"",INDEX([1]Sizer!ES:ES,(ROW()-2)/3+7),"")</f>
        <v>0</v>
      </c>
      <c r="P53" s="51">
        <f>IF($A53&lt;&gt;"",INDEX([1]Sizer!ET:ET,(ROW()-2)/3+7),"")</f>
        <v>0</v>
      </c>
      <c r="Q53" s="51">
        <f>IF($A53&lt;&gt;"",INDEX([1]Sizer!EU:EU,(ROW()-2)/3+7),"")</f>
        <v>-1</v>
      </c>
      <c r="R53" s="51">
        <f>IF($A53&lt;&gt;"",INDEX([1]Sizer!EV:EV,(ROW()-2)/3+7),"")</f>
        <v>1.5</v>
      </c>
      <c r="S53" s="51">
        <f>IF($A53&lt;&gt;"",INDEX([1]Sizer!EW:EW,(ROW()-2)/3+7),"")</f>
        <v>-0.5</v>
      </c>
      <c r="T53" s="51">
        <f>IF($A53&lt;&gt;"",INDEX([1]Sizer!EX:EX,(ROW()-2)/3+7),"")</f>
        <v>-0.5</v>
      </c>
      <c r="U53" s="51">
        <f>IF($A53&lt;&gt;"",INDEX([1]Sizer!EY:EY,(ROW()-2)/3+7),"")</f>
        <v>0</v>
      </c>
      <c r="V53" s="51">
        <f>IF($A53&lt;&gt;"",INDEX([1]Sizer!EZ:EZ,(ROW()-2)/3+7),"")</f>
        <v>0.5</v>
      </c>
      <c r="W53" s="51">
        <f>IF($A53&lt;&gt;"",INDEX([1]Sizer!FA:FA,(ROW()-2)/3+7),"")</f>
        <v>0</v>
      </c>
      <c r="X53" s="51">
        <f>IF($A53&lt;&gt;"",INDEX([1]Sizer!FB:FB,(ROW()-2)/3+7),"")</f>
        <v>0</v>
      </c>
      <c r="Y53" s="51">
        <f>IF($A53&lt;&gt;"",INDEX([1]Sizer!FC:FC,(ROW()-2)/3+7),"")</f>
        <v>0</v>
      </c>
      <c r="Z53" s="51">
        <f>IF($A53&lt;&gt;"",INDEX([1]Sizer!FD:FD,(ROW()-2)/3+7),"")</f>
        <v>0</v>
      </c>
      <c r="AA53" s="52">
        <f>IF($A53&lt;&gt;"",INDEX([1]Sizer!$AB:$AB,(ROW()-2)/3+7)*'[1]Dashboard (Model)'!$U$2,"")</f>
        <v>6.5000000000000002E-2</v>
      </c>
    </row>
    <row r="54" spans="1:27" x14ac:dyDescent="0.2">
      <c r="A54" s="59"/>
      <c r="B54" s="53">
        <f>IF($A53&lt;&gt;"",INDEX([1]Sizer!B:B,(ROW()-3)/3+7),"")</f>
        <v>1.1352931242460796E-2</v>
      </c>
      <c r="C54" s="53">
        <f>IF($A53&lt;&gt;"",INDEX([1]Sizer!C:C,(ROW()-3)/3+7),"")</f>
        <v>0</v>
      </c>
      <c r="D54" s="53">
        <f>IF($A53&lt;&gt;"",INDEX([1]Sizer!D:D,(ROW()-3)/3+7),"")</f>
        <v>2.7154258429156104E-2</v>
      </c>
      <c r="E54" s="53">
        <f>IF($A53&lt;&gt;"",INDEX([1]Sizer!E:E,(ROW()-3)/3+7),"")</f>
        <v>0</v>
      </c>
      <c r="F54" s="53">
        <f>IF($A53&lt;&gt;"",INDEX([1]Sizer!F:F,(ROW()-3)/3+7),"")</f>
        <v>-1.8289980637327292E-2</v>
      </c>
      <c r="G54" s="53">
        <f>IF($A53&lt;&gt;"",INDEX([1]Sizer!G:G,(ROW()-3)/3+7),"")</f>
        <v>4.0655892581143743E-2</v>
      </c>
      <c r="H54" s="53">
        <f>IF($A53&lt;&gt;"",INDEX([1]Sizer!H:H,(ROW()-3)/3+7),"")</f>
        <v>1.4705593750000001E-2</v>
      </c>
      <c r="I54" s="53">
        <f>IF($A53&lt;&gt;"",INDEX([1]Sizer!I:I,(ROW()-3)/3+7),"")</f>
        <v>2.6234404089095741E-2</v>
      </c>
      <c r="J54" s="53">
        <f>IF($A53&lt;&gt;"",INDEX([1]Sizer!J:J,(ROW()-3)/3+7),"")</f>
        <v>0</v>
      </c>
      <c r="K54" s="53">
        <f>IF($A53&lt;&gt;"",INDEX([1]Sizer!K:K,(ROW()-3)/3+7),"")</f>
        <v>3.3636812008577557E-2</v>
      </c>
      <c r="L54" s="53">
        <f>IF($A53&lt;&gt;"",INDEX([1]Sizer!L:L,(ROW()-3)/3+7),"")</f>
        <v>-3.6859391534391522E-2</v>
      </c>
      <c r="M54" s="53">
        <f>IF($A53&lt;&gt;"",INDEX([1]Sizer!M:M,(ROW()-3)/3+7),"")</f>
        <v>-8.3673364153627316E-3</v>
      </c>
      <c r="N54" s="53">
        <f>IF($A53&lt;&gt;"",INDEX([1]Sizer!N:N,(ROW()-3)/3+7),"")</f>
        <v>0</v>
      </c>
      <c r="O54" s="53">
        <f>IF($A53&lt;&gt;"",INDEX([1]Sizer!O:O,(ROW()-3)/3+7),"")</f>
        <v>0</v>
      </c>
      <c r="P54" s="53">
        <f>IF($A53&lt;&gt;"",INDEX([1]Sizer!P:P,(ROW()-3)/3+7),"")</f>
        <v>0</v>
      </c>
      <c r="Q54" s="53">
        <f>IF($A53&lt;&gt;"",INDEX([1]Sizer!Q:Q,(ROW()-3)/3+7),"")</f>
        <v>-4.8532034132841316E-2</v>
      </c>
      <c r="R54" s="53">
        <f>IF($A53&lt;&gt;"",INDEX([1]Sizer!R:R,(ROW()-3)/3+7),"")</f>
        <v>1.8754595777548917E-2</v>
      </c>
      <c r="S54" s="53">
        <f>IF($A53&lt;&gt;"",INDEX([1]Sizer!S:S,(ROW()-3)/3+7),"")</f>
        <v>-3.5546435810810809E-2</v>
      </c>
      <c r="T54" s="53">
        <f>IF($A53&lt;&gt;"",INDEX([1]Sizer!T:T,(ROW()-3)/3+7),"")</f>
        <v>-1.6102640845070425E-2</v>
      </c>
      <c r="U54" s="53">
        <f>IF($A53&lt;&gt;"",INDEX([1]Sizer!U:U,(ROW()-3)/3+7),"")</f>
        <v>0</v>
      </c>
      <c r="V54" s="53">
        <f>IF($A53&lt;&gt;"",INDEX([1]Sizer!V:V,(ROW()-3)/3+7),"")</f>
        <v>2.0338424613402063E-2</v>
      </c>
      <c r="W54" s="53">
        <f>IF($A53&lt;&gt;"",INDEX([1]Sizer!W:W,(ROW()-3)/3+7),"")</f>
        <v>0</v>
      </c>
      <c r="X54" s="53">
        <f>IF($A53&lt;&gt;"",INDEX([1]Sizer!X:X,(ROW()-3)/3+7),"")</f>
        <v>0</v>
      </c>
      <c r="Y54" s="53">
        <f>IF($A53&lt;&gt;"",INDEX([1]Sizer!Y:Y,(ROW()-3)/3+7),"")</f>
        <v>0</v>
      </c>
      <c r="Z54" s="53">
        <f>IF($A53&lt;&gt;"",INDEX([1]Sizer!Z:Z,(ROW()-3)/3+7),"")</f>
        <v>0</v>
      </c>
      <c r="AA54" s="53">
        <f>IF($A53&lt;&gt;"",SUM($B54:$Z54),"")</f>
        <v>2.913509311558082E-2</v>
      </c>
    </row>
    <row r="55" spans="1:27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</row>
    <row r="56" spans="1:27" x14ac:dyDescent="0.2">
      <c r="A56" s="59">
        <f>IF(INDEX([1]Sizer!$A:$A,(ROW()-2)/3+7)&lt;&gt;"",INDEX([1]Sizer!$A:$A,(ROW()-2)/3+7),"")</f>
        <v>44805</v>
      </c>
      <c r="B56" s="51">
        <f>IF($A56&lt;&gt;"",INDEX([1]Sizer!EF:EF,(ROW()-2)/3+7),"")</f>
        <v>3</v>
      </c>
      <c r="C56" s="51">
        <f>IF($A56&lt;&gt;"",INDEX([1]Sizer!EG:EG,(ROW()-2)/3+7),"")</f>
        <v>2.5</v>
      </c>
      <c r="D56" s="51">
        <f>IF($A56&lt;&gt;"",INDEX([1]Sizer!EH:EH,(ROW()-2)/3+7),"")</f>
        <v>0.5</v>
      </c>
      <c r="E56" s="51">
        <f>IF($A56&lt;&gt;"",INDEX([1]Sizer!EI:EI,(ROW()-2)/3+7),"")</f>
        <v>1</v>
      </c>
      <c r="F56" s="51">
        <f>IF($A56&lt;&gt;"",INDEX([1]Sizer!EJ:EJ,(ROW()-2)/3+7),"")</f>
        <v>-0.5</v>
      </c>
      <c r="G56" s="51">
        <f>IF($A56&lt;&gt;"",INDEX([1]Sizer!EK:EK,(ROW()-2)/3+7),"")</f>
        <v>-0.5</v>
      </c>
      <c r="H56" s="51">
        <f>IF($A56&lt;&gt;"",INDEX([1]Sizer!EL:EL,(ROW()-2)/3+7),"")</f>
        <v>1</v>
      </c>
      <c r="I56" s="51">
        <f>IF($A56&lt;&gt;"",INDEX([1]Sizer!EM:EM,(ROW()-2)/3+7),"")</f>
        <v>0</v>
      </c>
      <c r="J56" s="51">
        <f>IF($A56&lt;&gt;"",INDEX([1]Sizer!EN:EN,(ROW()-2)/3+7),"")</f>
        <v>0.5</v>
      </c>
      <c r="K56" s="51">
        <f>IF($A56&lt;&gt;"",INDEX([1]Sizer!EO:EO,(ROW()-2)/3+7),"")</f>
        <v>1</v>
      </c>
      <c r="L56" s="51">
        <f>IF($A56&lt;&gt;"",INDEX([1]Sizer!EP:EP,(ROW()-2)/3+7),"")</f>
        <v>-1</v>
      </c>
      <c r="M56" s="51">
        <f>IF($A56&lt;&gt;"",INDEX([1]Sizer!EQ:EQ,(ROW()-2)/3+7),"")</f>
        <v>-0.5</v>
      </c>
      <c r="N56" s="51">
        <f>IF($A56&lt;&gt;"",INDEX([1]Sizer!ER:ER,(ROW()-2)/3+7),"")</f>
        <v>0</v>
      </c>
      <c r="O56" s="51">
        <f>IF($A56&lt;&gt;"",INDEX([1]Sizer!ES:ES,(ROW()-2)/3+7),"")</f>
        <v>0</v>
      </c>
      <c r="P56" s="51">
        <f>IF($A56&lt;&gt;"",INDEX([1]Sizer!ET:ET,(ROW()-2)/3+7),"")</f>
        <v>0</v>
      </c>
      <c r="Q56" s="51">
        <f>IF($A56&lt;&gt;"",INDEX([1]Sizer!EU:EU,(ROW()-2)/3+7),"")</f>
        <v>-1</v>
      </c>
      <c r="R56" s="51">
        <f>IF($A56&lt;&gt;"",INDEX([1]Sizer!EV:EV,(ROW()-2)/3+7),"")</f>
        <v>1.5</v>
      </c>
      <c r="S56" s="51">
        <f>IF($A56&lt;&gt;"",INDEX([1]Sizer!EW:EW,(ROW()-2)/3+7),"")</f>
        <v>-0.5</v>
      </c>
      <c r="T56" s="51">
        <f>IF($A56&lt;&gt;"",INDEX([1]Sizer!EX:EX,(ROW()-2)/3+7),"")</f>
        <v>-0.5</v>
      </c>
      <c r="U56" s="51">
        <f>IF($A56&lt;&gt;"",INDEX([1]Sizer!EY:EY,(ROW()-2)/3+7),"")</f>
        <v>0</v>
      </c>
      <c r="V56" s="51">
        <f>IF($A56&lt;&gt;"",INDEX([1]Sizer!EZ:EZ,(ROW()-2)/3+7),"")</f>
        <v>-0.5</v>
      </c>
      <c r="W56" s="51">
        <f>IF($A56&lt;&gt;"",INDEX([1]Sizer!FA:FA,(ROW()-2)/3+7),"")</f>
        <v>0</v>
      </c>
      <c r="X56" s="51">
        <f>IF($A56&lt;&gt;"",INDEX([1]Sizer!FB:FB,(ROW()-2)/3+7),"")</f>
        <v>0</v>
      </c>
      <c r="Y56" s="51">
        <f>IF($A56&lt;&gt;"",INDEX([1]Sizer!FC:FC,(ROW()-2)/3+7),"")</f>
        <v>0</v>
      </c>
      <c r="Z56" s="51">
        <f>IF($A56&lt;&gt;"",INDEX([1]Sizer!FD:FD,(ROW()-2)/3+7),"")</f>
        <v>0</v>
      </c>
      <c r="AA56" s="52">
        <f>IF($A56&lt;&gt;"",INDEX([1]Sizer!$AB:$AB,(ROW()-2)/3+7)*'[1]Dashboard (Model)'!$U$2,"")</f>
        <v>0.03</v>
      </c>
    </row>
    <row r="57" spans="1:27" x14ac:dyDescent="0.2">
      <c r="A57" s="59"/>
      <c r="B57" s="53">
        <f>IF($A56&lt;&gt;"",INDEX([1]Sizer!B:B,(ROW()-3)/3+7),"")</f>
        <v>2.3813979706877111E-2</v>
      </c>
      <c r="C57" s="53">
        <f>IF($A56&lt;&gt;"",INDEX([1]Sizer!C:C,(ROW()-3)/3+7),"")</f>
        <v>1.9680791592128804E-2</v>
      </c>
      <c r="D57" s="53">
        <f>IF($A56&lt;&gt;"",INDEX([1]Sizer!D:D,(ROW()-3)/3+7),"")</f>
        <v>2.7154258429156104E-2</v>
      </c>
      <c r="E57" s="53">
        <f>IF($A56&lt;&gt;"",INDEX([1]Sizer!E:E,(ROW()-3)/3+7),"")</f>
        <v>9.9844015882019285E-3</v>
      </c>
      <c r="F57" s="53">
        <f>IF($A56&lt;&gt;"",INDEX([1]Sizer!F:F,(ROW()-3)/3+7),"")</f>
        <v>-7.4856474590686787E-3</v>
      </c>
      <c r="G57" s="53">
        <f>IF($A56&lt;&gt;"",INDEX([1]Sizer!G:G,(ROW()-3)/3+7),"")</f>
        <v>-4.6616790254237293E-3</v>
      </c>
      <c r="H57" s="53">
        <f>IF($A56&lt;&gt;"",INDEX([1]Sizer!H:H,(ROW()-3)/3+7),"")</f>
        <v>2.2211356466876969E-2</v>
      </c>
      <c r="I57" s="53">
        <f>IF($A56&lt;&gt;"",INDEX([1]Sizer!I:I,(ROW()-3)/3+7),"")</f>
        <v>0</v>
      </c>
      <c r="J57" s="53">
        <f>IF($A56&lt;&gt;"",INDEX([1]Sizer!J:J,(ROW()-3)/3+7),"")</f>
        <v>7.3009124844462875E-3</v>
      </c>
      <c r="K57" s="53">
        <f>IF($A56&lt;&gt;"",INDEX([1]Sizer!K:K,(ROW()-3)/3+7),"")</f>
        <v>3.3636812008577557E-2</v>
      </c>
      <c r="L57" s="53">
        <f>IF($A56&lt;&gt;"",INDEX([1]Sizer!L:L,(ROW()-3)/3+7),"")</f>
        <v>-3.6859391534391522E-2</v>
      </c>
      <c r="M57" s="53">
        <f>IF($A56&lt;&gt;"",INDEX([1]Sizer!M:M,(ROW()-3)/3+7),"")</f>
        <v>-8.3673364153627316E-3</v>
      </c>
      <c r="N57" s="53">
        <f>IF($A56&lt;&gt;"",INDEX([1]Sizer!N:N,(ROW()-3)/3+7),"")</f>
        <v>0</v>
      </c>
      <c r="O57" s="53">
        <f>IF($A56&lt;&gt;"",INDEX([1]Sizer!O:O,(ROW()-3)/3+7),"")</f>
        <v>0</v>
      </c>
      <c r="P57" s="53">
        <f>IF($A56&lt;&gt;"",INDEX([1]Sizer!P:P,(ROW()-3)/3+7),"")</f>
        <v>0</v>
      </c>
      <c r="Q57" s="53">
        <f>IF($A56&lt;&gt;"",INDEX([1]Sizer!Q:Q,(ROW()-3)/3+7),"")</f>
        <v>-4.8532034132841316E-2</v>
      </c>
      <c r="R57" s="53">
        <f>IF($A56&lt;&gt;"",INDEX([1]Sizer!R:R,(ROW()-3)/3+7),"")</f>
        <v>1.8754595777548917E-2</v>
      </c>
      <c r="S57" s="53">
        <f>IF($A56&lt;&gt;"",INDEX([1]Sizer!S:S,(ROW()-3)/3+7),"")</f>
        <v>-3.5546435810810809E-2</v>
      </c>
      <c r="T57" s="53">
        <f>IF($A56&lt;&gt;"",INDEX([1]Sizer!T:T,(ROW()-3)/3+7),"")</f>
        <v>-1.6102640845070425E-2</v>
      </c>
      <c r="U57" s="53">
        <f>IF($A56&lt;&gt;"",INDEX([1]Sizer!U:U,(ROW()-3)/3+7),"")</f>
        <v>0</v>
      </c>
      <c r="V57" s="53">
        <f>IF($A56&lt;&gt;"",INDEX([1]Sizer!V:V,(ROW()-3)/3+7),"")</f>
        <v>-9.0734536082474216E-3</v>
      </c>
      <c r="W57" s="53">
        <f>IF($A56&lt;&gt;"",INDEX([1]Sizer!W:W,(ROW()-3)/3+7),"")</f>
        <v>0</v>
      </c>
      <c r="X57" s="53">
        <f>IF($A56&lt;&gt;"",INDEX([1]Sizer!X:X,(ROW()-3)/3+7),"")</f>
        <v>0</v>
      </c>
      <c r="Y57" s="53">
        <f>IF($A56&lt;&gt;"",INDEX([1]Sizer!Y:Y,(ROW()-3)/3+7),"")</f>
        <v>0</v>
      </c>
      <c r="Z57" s="53">
        <f>IF($A56&lt;&gt;"",INDEX([1]Sizer!Z:Z,(ROW()-3)/3+7),"")</f>
        <v>0</v>
      </c>
      <c r="AA57" s="53">
        <f>IF($A56&lt;&gt;"",SUM($B57:$Z57),"")</f>
        <v>-4.0915107774029767E-3</v>
      </c>
    </row>
    <row r="58" spans="1:27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">
      <c r="A59" s="59">
        <f>IF(INDEX([1]Sizer!$A:$A,(ROW()-2)/3+7)&lt;&gt;"",INDEX([1]Sizer!$A:$A,(ROW()-2)/3+7),"")</f>
        <v>44837</v>
      </c>
      <c r="B59" s="51">
        <f>IF($A59&lt;&gt;"",INDEX([1]Sizer!EF:EF,(ROW()-2)/3+7),"")</f>
        <v>0.5</v>
      </c>
      <c r="C59" s="51">
        <f>IF($A59&lt;&gt;"",INDEX([1]Sizer!EG:EG,(ROW()-2)/3+7),"")</f>
        <v>0</v>
      </c>
      <c r="D59" s="51">
        <f>IF($A59&lt;&gt;"",INDEX([1]Sizer!EH:EH,(ROW()-2)/3+7),"")</f>
        <v>0.5</v>
      </c>
      <c r="E59" s="51">
        <f>IF($A59&lt;&gt;"",INDEX([1]Sizer!EI:EI,(ROW()-2)/3+7),"")</f>
        <v>1</v>
      </c>
      <c r="F59" s="51">
        <f>IF($A59&lt;&gt;"",INDEX([1]Sizer!EJ:EJ,(ROW()-2)/3+7),"")</f>
        <v>0</v>
      </c>
      <c r="G59" s="51">
        <f>IF($A59&lt;&gt;"",INDEX([1]Sizer!EK:EK,(ROW()-2)/3+7),"")</f>
        <v>0</v>
      </c>
      <c r="H59" s="51">
        <f>IF($A59&lt;&gt;"",INDEX([1]Sizer!EL:EL,(ROW()-2)/3+7),"")</f>
        <v>0.5</v>
      </c>
      <c r="I59" s="51">
        <f>IF($A59&lt;&gt;"",INDEX([1]Sizer!EM:EM,(ROW()-2)/3+7),"")</f>
        <v>-0.5</v>
      </c>
      <c r="J59" s="51">
        <f>IF($A59&lt;&gt;"",INDEX([1]Sizer!EN:EN,(ROW()-2)/3+7),"")</f>
        <v>0</v>
      </c>
      <c r="K59" s="51">
        <f>IF($A59&lt;&gt;"",INDEX([1]Sizer!EO:EO,(ROW()-2)/3+7),"")</f>
        <v>0</v>
      </c>
      <c r="L59" s="51">
        <f>IF($A59&lt;&gt;"",INDEX([1]Sizer!EP:EP,(ROW()-2)/3+7),"")</f>
        <v>-1</v>
      </c>
      <c r="M59" s="51">
        <f>IF($A59&lt;&gt;"",INDEX([1]Sizer!EQ:EQ,(ROW()-2)/3+7),"")</f>
        <v>0.5</v>
      </c>
      <c r="N59" s="51">
        <f>IF($A59&lt;&gt;"",INDEX([1]Sizer!ER:ER,(ROW()-2)/3+7),"")</f>
        <v>0</v>
      </c>
      <c r="O59" s="51">
        <f>IF($A59&lt;&gt;"",INDEX([1]Sizer!ES:ES,(ROW()-2)/3+7),"")</f>
        <v>0</v>
      </c>
      <c r="P59" s="51">
        <f>IF($A59&lt;&gt;"",INDEX([1]Sizer!ET:ET,(ROW()-2)/3+7),"")</f>
        <v>-1</v>
      </c>
      <c r="Q59" s="51">
        <f>IF($A59&lt;&gt;"",INDEX([1]Sizer!EU:EU,(ROW()-2)/3+7),"")</f>
        <v>-1.5</v>
      </c>
      <c r="R59" s="51">
        <f>IF($A59&lt;&gt;"",INDEX([1]Sizer!EV:EV,(ROW()-2)/3+7),"")</f>
        <v>1.5</v>
      </c>
      <c r="S59" s="51">
        <f>IF($A59&lt;&gt;"",INDEX([1]Sizer!EW:EW,(ROW()-2)/3+7),"")</f>
        <v>-1</v>
      </c>
      <c r="T59" s="51">
        <f>IF($A59&lt;&gt;"",INDEX([1]Sizer!EX:EX,(ROW()-2)/3+7),"")</f>
        <v>-0.5</v>
      </c>
      <c r="U59" s="51">
        <f>IF($A59&lt;&gt;"",INDEX([1]Sizer!EY:EY,(ROW()-2)/3+7),"")</f>
        <v>0</v>
      </c>
      <c r="V59" s="51">
        <f>IF($A59&lt;&gt;"",INDEX([1]Sizer!EZ:EZ,(ROW()-2)/3+7),"")</f>
        <v>-1</v>
      </c>
      <c r="W59" s="51">
        <f>IF($A59&lt;&gt;"",INDEX([1]Sizer!FA:FA,(ROW()-2)/3+7),"")</f>
        <v>0</v>
      </c>
      <c r="X59" s="51">
        <f>IF($A59&lt;&gt;"",INDEX([1]Sizer!FB:FB,(ROW()-2)/3+7),"")</f>
        <v>0</v>
      </c>
      <c r="Y59" s="51">
        <f>IF($A59&lt;&gt;"",INDEX([1]Sizer!FC:FC,(ROW()-2)/3+7),"")</f>
        <v>0</v>
      </c>
      <c r="Z59" s="51">
        <f>IF($A59&lt;&gt;"",INDEX([1]Sizer!FD:FD,(ROW()-2)/3+7),"")</f>
        <v>0</v>
      </c>
      <c r="AA59" s="52">
        <f>IF($A59&lt;&gt;"",INDEX([1]Sizer!$AB:$AB,(ROW()-2)/3+7)*'[1]Dashboard (Model)'!$U$2,"")</f>
        <v>0.05</v>
      </c>
    </row>
    <row r="60" spans="1:27" x14ac:dyDescent="0.2">
      <c r="A60" s="59"/>
      <c r="B60" s="53">
        <f>IF($A59&lt;&gt;"",INDEX([1]Sizer!B:B,(ROW()-3)/3+7),"")</f>
        <v>7.6083013044491044E-3</v>
      </c>
      <c r="C60" s="53">
        <f>IF($A59&lt;&gt;"",INDEX([1]Sizer!C:C,(ROW()-3)/3+7),"")</f>
        <v>0</v>
      </c>
      <c r="D60" s="53">
        <f>IF($A59&lt;&gt;"",INDEX([1]Sizer!D:D,(ROW()-3)/3+7),"")</f>
        <v>2.7154258429156104E-2</v>
      </c>
      <c r="E60" s="53">
        <f>IF($A59&lt;&gt;"",INDEX([1]Sizer!E:E,(ROW()-3)/3+7),"")</f>
        <v>9.9844015882019285E-3</v>
      </c>
      <c r="F60" s="53">
        <f>IF($A59&lt;&gt;"",INDEX([1]Sizer!F:F,(ROW()-3)/3+7),"")</f>
        <v>0</v>
      </c>
      <c r="G60" s="53">
        <f>IF($A59&lt;&gt;"",INDEX([1]Sizer!G:G,(ROW()-3)/3+7),"")</f>
        <v>0</v>
      </c>
      <c r="H60" s="53">
        <f>IF($A59&lt;&gt;"",INDEX([1]Sizer!H:H,(ROW()-3)/3+7),"")</f>
        <v>1.6209646401985116E-2</v>
      </c>
      <c r="I60" s="53">
        <f>IF($A59&lt;&gt;"",INDEX([1]Sizer!I:I,(ROW()-3)/3+7),"")</f>
        <v>-2.1154428432642487E-2</v>
      </c>
      <c r="J60" s="53">
        <f>IF($A59&lt;&gt;"",INDEX([1]Sizer!J:J,(ROW()-3)/3+7),"")</f>
        <v>0</v>
      </c>
      <c r="K60" s="53">
        <f>IF($A59&lt;&gt;"",INDEX([1]Sizer!K:K,(ROW()-3)/3+7),"")</f>
        <v>0</v>
      </c>
      <c r="L60" s="53">
        <f>IF($A59&lt;&gt;"",INDEX([1]Sizer!L:L,(ROW()-3)/3+7),"")</f>
        <v>-3.6859391534391522E-2</v>
      </c>
      <c r="M60" s="53">
        <f>IF($A59&lt;&gt;"",INDEX([1]Sizer!M:M,(ROW()-3)/3+7),"")</f>
        <v>8.4980974372316897E-3</v>
      </c>
      <c r="N60" s="53">
        <f>IF($A59&lt;&gt;"",INDEX([1]Sizer!N:N,(ROW()-3)/3+7),"")</f>
        <v>0</v>
      </c>
      <c r="O60" s="53">
        <f>IF($A59&lt;&gt;"",INDEX([1]Sizer!O:O,(ROW()-3)/3+7),"")</f>
        <v>0</v>
      </c>
      <c r="P60" s="53">
        <f>IF($A59&lt;&gt;"",INDEX([1]Sizer!P:P,(ROW()-3)/3+7),"")</f>
        <v>-1.956127414283575E-2</v>
      </c>
      <c r="Q60" s="53">
        <f>IF($A59&lt;&gt;"",INDEX([1]Sizer!Q:Q,(ROW()-3)/3+7),"")</f>
        <v>-4.7520520126091176E-2</v>
      </c>
      <c r="R60" s="53">
        <f>IF($A59&lt;&gt;"",INDEX([1]Sizer!R:R,(ROW()-3)/3+7),"")</f>
        <v>1.8754595777548917E-2</v>
      </c>
      <c r="S60" s="53">
        <f>IF($A59&lt;&gt;"",INDEX([1]Sizer!S:S,(ROW()-3)/3+7),"")</f>
        <v>-3.9101190167924099E-2</v>
      </c>
      <c r="T60" s="53">
        <f>IF($A59&lt;&gt;"",INDEX([1]Sizer!T:T,(ROW()-3)/3+7),"")</f>
        <v>-1.6102640845070425E-2</v>
      </c>
      <c r="U60" s="53">
        <f>IF($A59&lt;&gt;"",INDEX([1]Sizer!U:U,(ROW()-3)/3+7),"")</f>
        <v>0</v>
      </c>
      <c r="V60" s="53">
        <f>IF($A59&lt;&gt;"",INDEX([1]Sizer!V:V,(ROW()-3)/3+7),"")</f>
        <v>-2.7621511627906981E-2</v>
      </c>
      <c r="W60" s="53">
        <f>IF($A59&lt;&gt;"",INDEX([1]Sizer!W:W,(ROW()-3)/3+7),"")</f>
        <v>0</v>
      </c>
      <c r="X60" s="53">
        <f>IF($A59&lt;&gt;"",INDEX([1]Sizer!X:X,(ROW()-3)/3+7),"")</f>
        <v>0</v>
      </c>
      <c r="Y60" s="53">
        <f>IF($A59&lt;&gt;"",INDEX([1]Sizer!Y:Y,(ROW()-3)/3+7),"")</f>
        <v>0</v>
      </c>
      <c r="Z60" s="53">
        <f>IF($A59&lt;&gt;"",INDEX([1]Sizer!Z:Z,(ROW()-3)/3+7),"")</f>
        <v>0</v>
      </c>
      <c r="AA60" s="53">
        <f>IF($A59&lt;&gt;"",SUM($B60:$Z60),"")</f>
        <v>-0.11971165593828957</v>
      </c>
    </row>
    <row r="61" spans="1:27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</row>
    <row r="62" spans="1:27" x14ac:dyDescent="0.2">
      <c r="A62" s="59">
        <f>IF(INDEX([1]Sizer!$A:$A,(ROW()-2)/3+7)&lt;&gt;"",INDEX([1]Sizer!$A:$A,(ROW()-2)/3+7),"")</f>
        <v>44866</v>
      </c>
      <c r="B62" s="51">
        <f>IF($A62&lt;&gt;"",INDEX([1]Sizer!EF:EF,(ROW()-2)/3+7),"")</f>
        <v>0.5</v>
      </c>
      <c r="C62" s="51">
        <f>IF($A62&lt;&gt;"",INDEX([1]Sizer!EG:EG,(ROW()-2)/3+7),"")</f>
        <v>0.5</v>
      </c>
      <c r="D62" s="51">
        <f>IF($A62&lt;&gt;"",INDEX([1]Sizer!EH:EH,(ROW()-2)/3+7),"")</f>
        <v>0</v>
      </c>
      <c r="E62" s="51">
        <f>IF($A62&lt;&gt;"",INDEX([1]Sizer!EI:EI,(ROW()-2)/3+7),"")</f>
        <v>1</v>
      </c>
      <c r="F62" s="51">
        <f>IF($A62&lt;&gt;"",INDEX([1]Sizer!EJ:EJ,(ROW()-2)/3+7),"")</f>
        <v>0</v>
      </c>
      <c r="G62" s="51">
        <f>IF($A62&lt;&gt;"",INDEX([1]Sizer!EK:EK,(ROW()-2)/3+7),"")</f>
        <v>0</v>
      </c>
      <c r="H62" s="51">
        <f>IF($A62&lt;&gt;"",INDEX([1]Sizer!EL:EL,(ROW()-2)/3+7),"")</f>
        <v>0.5</v>
      </c>
      <c r="I62" s="51">
        <f>IF($A62&lt;&gt;"",INDEX([1]Sizer!EM:EM,(ROW()-2)/3+7),"")</f>
        <v>-0.5</v>
      </c>
      <c r="J62" s="51">
        <f>IF($A62&lt;&gt;"",INDEX([1]Sizer!EN:EN,(ROW()-2)/3+7),"")</f>
        <v>0.5</v>
      </c>
      <c r="K62" s="51">
        <f>IF($A62&lt;&gt;"",INDEX([1]Sizer!EO:EO,(ROW()-2)/3+7),"")</f>
        <v>-0.5</v>
      </c>
      <c r="L62" s="51">
        <f>IF($A62&lt;&gt;"",INDEX([1]Sizer!EP:EP,(ROW()-2)/3+7),"")</f>
        <v>-1.5</v>
      </c>
      <c r="M62" s="51">
        <f>IF($A62&lt;&gt;"",INDEX([1]Sizer!EQ:EQ,(ROW()-2)/3+7),"")</f>
        <v>0</v>
      </c>
      <c r="N62" s="51">
        <f>IF($A62&lt;&gt;"",INDEX([1]Sizer!ER:ER,(ROW()-2)/3+7),"")</f>
        <v>-0.5</v>
      </c>
      <c r="O62" s="51">
        <f>IF($A62&lt;&gt;"",INDEX([1]Sizer!ES:ES,(ROW()-2)/3+7),"")</f>
        <v>0</v>
      </c>
      <c r="P62" s="51">
        <f>IF($A62&lt;&gt;"",INDEX([1]Sizer!ET:ET,(ROW()-2)/3+7),"")</f>
        <v>1</v>
      </c>
      <c r="Q62" s="51">
        <f>IF($A62&lt;&gt;"",INDEX([1]Sizer!EU:EU,(ROW()-2)/3+7),"")</f>
        <v>-0.5</v>
      </c>
      <c r="R62" s="51">
        <f>IF($A62&lt;&gt;"",INDEX([1]Sizer!EV:EV,(ROW()-2)/3+7),"")</f>
        <v>0.5</v>
      </c>
      <c r="S62" s="51">
        <f>IF($A62&lt;&gt;"",INDEX([1]Sizer!EW:EW,(ROW()-2)/3+7),"")</f>
        <v>-0.5</v>
      </c>
      <c r="T62" s="51">
        <f>IF($A62&lt;&gt;"",INDEX([1]Sizer!EX:EX,(ROW()-2)/3+7),"")</f>
        <v>-0.5</v>
      </c>
      <c r="U62" s="51">
        <f>IF($A62&lt;&gt;"",INDEX([1]Sizer!EY:EY,(ROW()-2)/3+7),"")</f>
        <v>-0.5</v>
      </c>
      <c r="V62" s="51">
        <f>IF($A62&lt;&gt;"",INDEX([1]Sizer!EZ:EZ,(ROW()-2)/3+7),"")</f>
        <v>1</v>
      </c>
      <c r="W62" s="51">
        <f>IF($A62&lt;&gt;"",INDEX([1]Sizer!FA:FA,(ROW()-2)/3+7),"")</f>
        <v>0</v>
      </c>
      <c r="X62" s="51">
        <f>IF($A62&lt;&gt;"",INDEX([1]Sizer!FB:FB,(ROW()-2)/3+7),"")</f>
        <v>0</v>
      </c>
      <c r="Y62" s="51">
        <f>IF($A62&lt;&gt;"",INDEX([1]Sizer!FC:FC,(ROW()-2)/3+7),"")</f>
        <v>0</v>
      </c>
      <c r="Z62" s="51">
        <f>IF($A62&lt;&gt;"",INDEX([1]Sizer!FD:FD,(ROW()-2)/3+7),"")</f>
        <v>0</v>
      </c>
      <c r="AA62" s="52">
        <f>IF($A62&lt;&gt;"",INDEX([1]Sizer!$AB:$AB,(ROW()-2)/3+7)*'[1]Dashboard (Model)'!$U$2,"")</f>
        <v>6.5000000000000002E-2</v>
      </c>
    </row>
    <row r="63" spans="1:27" x14ac:dyDescent="0.2">
      <c r="A63" s="59"/>
      <c r="B63" s="53">
        <f>IF($A62&lt;&gt;"",INDEX([1]Sizer!B:B,(ROW()-3)/3+7),"")</f>
        <v>7.6083013044491044E-3</v>
      </c>
      <c r="C63" s="53">
        <f>IF($A62&lt;&gt;"",INDEX([1]Sizer!C:C,(ROW()-3)/3+7),"")</f>
        <v>8.9891799132947991E-3</v>
      </c>
      <c r="D63" s="53">
        <f>IF($A62&lt;&gt;"",INDEX([1]Sizer!D:D,(ROW()-3)/3+7),"")</f>
        <v>0</v>
      </c>
      <c r="E63" s="53">
        <f>IF($A62&lt;&gt;"",INDEX([1]Sizer!E:E,(ROW()-3)/3+7),"")</f>
        <v>9.9844015882019285E-3</v>
      </c>
      <c r="F63" s="53">
        <f>IF($A62&lt;&gt;"",INDEX([1]Sizer!F:F,(ROW()-3)/3+7),"")</f>
        <v>0</v>
      </c>
      <c r="G63" s="53">
        <f>IF($A62&lt;&gt;"",INDEX([1]Sizer!G:G,(ROW()-3)/3+7),"")</f>
        <v>0</v>
      </c>
      <c r="H63" s="53">
        <f>IF($A62&lt;&gt;"",INDEX([1]Sizer!H:H,(ROW()-3)/3+7),"")</f>
        <v>1.6209646401985116E-2</v>
      </c>
      <c r="I63" s="53">
        <f>IF($A62&lt;&gt;"",INDEX([1]Sizer!I:I,(ROW()-3)/3+7),"")</f>
        <v>-2.1154428432642487E-2</v>
      </c>
      <c r="J63" s="53">
        <f>IF($A62&lt;&gt;"",INDEX([1]Sizer!J:J,(ROW()-3)/3+7),"")</f>
        <v>1.7780708553210206E-2</v>
      </c>
      <c r="K63" s="53">
        <f>IF($A62&lt;&gt;"",INDEX([1]Sizer!K:K,(ROW()-3)/3+7),"")</f>
        <v>-0.05</v>
      </c>
      <c r="L63" s="53">
        <f>IF($A62&lt;&gt;"",INDEX([1]Sizer!L:L,(ROW()-3)/3+7),"")</f>
        <v>-0.05</v>
      </c>
      <c r="M63" s="53">
        <f>IF($A62&lt;&gt;"",INDEX([1]Sizer!M:M,(ROW()-3)/3+7),"")</f>
        <v>0</v>
      </c>
      <c r="N63" s="53">
        <f>IF($A62&lt;&gt;"",INDEX([1]Sizer!N:N,(ROW()-3)/3+7),"")</f>
        <v>-2.0333583731455867E-2</v>
      </c>
      <c r="O63" s="53">
        <f>IF($A62&lt;&gt;"",INDEX([1]Sizer!O:O,(ROW()-3)/3+7),"")</f>
        <v>0</v>
      </c>
      <c r="P63" s="53">
        <f>IF($A62&lt;&gt;"",INDEX([1]Sizer!P:P,(ROW()-3)/3+7),"")</f>
        <v>2.5473826586864069E-2</v>
      </c>
      <c r="Q63" s="53">
        <f>IF($A62&lt;&gt;"",INDEX([1]Sizer!Q:Q,(ROW()-3)/3+7),"")</f>
        <v>-1.9898292937992123E-2</v>
      </c>
      <c r="R63" s="53">
        <f>IF($A62&lt;&gt;"",INDEX([1]Sizer!R:R,(ROW()-3)/3+7),"")</f>
        <v>1.1476960332103322E-2</v>
      </c>
      <c r="S63" s="53">
        <f>IF($A62&lt;&gt;"",INDEX([1]Sizer!S:S,(ROW()-3)/3+7),"")</f>
        <v>-2.8984466845878135E-2</v>
      </c>
      <c r="T63" s="53">
        <f>IF($A62&lt;&gt;"",INDEX([1]Sizer!T:T,(ROW()-3)/3+7),"")</f>
        <v>-1.6102640845070425E-2</v>
      </c>
      <c r="U63" s="53">
        <f>IF($A62&lt;&gt;"",INDEX([1]Sizer!U:U,(ROW()-3)/3+7),"")</f>
        <v>-2.2999619596131973E-2</v>
      </c>
      <c r="V63" s="53">
        <f>IF($A62&lt;&gt;"",INDEX([1]Sizer!V:V,(ROW()-3)/3+7),"")</f>
        <v>3.2805948275862071E-2</v>
      </c>
      <c r="W63" s="53">
        <f>IF($A62&lt;&gt;"",INDEX([1]Sizer!W:W,(ROW()-3)/3+7),"")</f>
        <v>0</v>
      </c>
      <c r="X63" s="53">
        <f>IF($A62&lt;&gt;"",INDEX([1]Sizer!X:X,(ROW()-3)/3+7),"")</f>
        <v>0</v>
      </c>
      <c r="Y63" s="53">
        <f>IF($A62&lt;&gt;"",INDEX([1]Sizer!Y:Y,(ROW()-3)/3+7),"")</f>
        <v>0</v>
      </c>
      <c r="Z63" s="53">
        <f>IF($A62&lt;&gt;"",INDEX([1]Sizer!Z:Z,(ROW()-3)/3+7),"")</f>
        <v>0</v>
      </c>
      <c r="AA63" s="53">
        <f>IF($A62&lt;&gt;"",SUM($B63:$Z63),"")</f>
        <v>-9.9144059433200385E-2</v>
      </c>
    </row>
    <row r="64" spans="1:27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</row>
    <row r="65" spans="1:27" x14ac:dyDescent="0.2">
      <c r="A65" s="59">
        <f>IF(INDEX([1]Sizer!$A:$A,(ROW()-2)/3+7)&lt;&gt;"",INDEX([1]Sizer!$A:$A,(ROW()-2)/3+7),"")</f>
        <v>44896</v>
      </c>
      <c r="B65" s="51">
        <f>IF($A65&lt;&gt;"",INDEX([1]Sizer!EF:EF,(ROW()-2)/3+7),"")</f>
        <v>1</v>
      </c>
      <c r="C65" s="51">
        <f>IF($A65&lt;&gt;"",INDEX([1]Sizer!EG:EG,(ROW()-2)/3+7),"")</f>
        <v>1.5</v>
      </c>
      <c r="D65" s="51">
        <f>IF($A65&lt;&gt;"",INDEX([1]Sizer!EH:EH,(ROW()-2)/3+7),"")</f>
        <v>0.5</v>
      </c>
      <c r="E65" s="51">
        <f>IF($A65&lt;&gt;"",INDEX([1]Sizer!EI:EI,(ROW()-2)/3+7),"")</f>
        <v>3</v>
      </c>
      <c r="F65" s="51">
        <f>IF($A65&lt;&gt;"",INDEX([1]Sizer!EJ:EJ,(ROW()-2)/3+7),"")</f>
        <v>0</v>
      </c>
      <c r="G65" s="51">
        <f>IF($A65&lt;&gt;"",INDEX([1]Sizer!EK:EK,(ROW()-2)/3+7),"")</f>
        <v>1</v>
      </c>
      <c r="H65" s="51">
        <f>IF($A65&lt;&gt;"",INDEX([1]Sizer!EL:EL,(ROW()-2)/3+7),"")</f>
        <v>0</v>
      </c>
      <c r="I65" s="51">
        <f>IF($A65&lt;&gt;"",INDEX([1]Sizer!EM:EM,(ROW()-2)/3+7),"")</f>
        <v>-1</v>
      </c>
      <c r="J65" s="51">
        <f>IF($A65&lt;&gt;"",INDEX([1]Sizer!EN:EN,(ROW()-2)/3+7),"")</f>
        <v>0.5</v>
      </c>
      <c r="K65" s="51">
        <f>IF($A65&lt;&gt;"",INDEX([1]Sizer!EO:EO,(ROW()-2)/3+7),"")</f>
        <v>-1</v>
      </c>
      <c r="L65" s="51">
        <f>IF($A65&lt;&gt;"",INDEX([1]Sizer!EP:EP,(ROW()-2)/3+7),"")</f>
        <v>-1.5</v>
      </c>
      <c r="M65" s="51">
        <f>IF($A65&lt;&gt;"",INDEX([1]Sizer!EQ:EQ,(ROW()-2)/3+7),"")</f>
        <v>0</v>
      </c>
      <c r="N65" s="51">
        <f>IF($A65&lt;&gt;"",INDEX([1]Sizer!ER:ER,(ROW()-2)/3+7),"")</f>
        <v>-0.5</v>
      </c>
      <c r="O65" s="51">
        <f>IF($A65&lt;&gt;"",INDEX([1]Sizer!ES:ES,(ROW()-2)/3+7),"")</f>
        <v>0</v>
      </c>
      <c r="P65" s="51">
        <f>IF($A65&lt;&gt;"",INDEX([1]Sizer!ET:ET,(ROW()-2)/3+7),"")</f>
        <v>0</v>
      </c>
      <c r="Q65" s="51">
        <f>IF($A65&lt;&gt;"",INDEX([1]Sizer!EU:EU,(ROW()-2)/3+7),"")</f>
        <v>-1</v>
      </c>
      <c r="R65" s="51">
        <f>IF($A65&lt;&gt;"",INDEX([1]Sizer!EV:EV,(ROW()-2)/3+7),"")</f>
        <v>0</v>
      </c>
      <c r="S65" s="51">
        <f>IF($A65&lt;&gt;"",INDEX([1]Sizer!EW:EW,(ROW()-2)/3+7),"")</f>
        <v>-0.5</v>
      </c>
      <c r="T65" s="51">
        <f>IF($A65&lt;&gt;"",INDEX([1]Sizer!EX:EX,(ROW()-2)/3+7),"")</f>
        <v>-1</v>
      </c>
      <c r="U65" s="51">
        <f>IF($A65&lt;&gt;"",INDEX([1]Sizer!EY:EY,(ROW()-2)/3+7),"")</f>
        <v>-1.5</v>
      </c>
      <c r="V65" s="51">
        <f>IF($A65&lt;&gt;"",INDEX([1]Sizer!EZ:EZ,(ROW()-2)/3+7),"")</f>
        <v>0</v>
      </c>
      <c r="W65" s="51">
        <f>IF($A65&lt;&gt;"",INDEX([1]Sizer!FA:FA,(ROW()-2)/3+7),"")</f>
        <v>0</v>
      </c>
      <c r="X65" s="51">
        <f>IF($A65&lt;&gt;"",INDEX([1]Sizer!FB:FB,(ROW()-2)/3+7),"")</f>
        <v>0</v>
      </c>
      <c r="Y65" s="51">
        <f>IF($A65&lt;&gt;"",INDEX([1]Sizer!FC:FC,(ROW()-2)/3+7),"")</f>
        <v>0</v>
      </c>
      <c r="Z65" s="51">
        <f>IF($A65&lt;&gt;"",INDEX([1]Sizer!FD:FD,(ROW()-2)/3+7),"")</f>
        <v>0</v>
      </c>
      <c r="AA65" s="52">
        <f>IF($A65&lt;&gt;"",INDEX([1]Sizer!$AB:$AB,(ROW()-2)/3+7)*'[1]Dashboard (Model)'!$U$2,"")</f>
        <v>0.04</v>
      </c>
    </row>
    <row r="66" spans="1:27" x14ac:dyDescent="0.2">
      <c r="A66" s="59"/>
      <c r="B66" s="53">
        <f>IF($A65&lt;&gt;"",INDEX([1]Sizer!B:B,(ROW()-3)/3+7),"")</f>
        <v>1.1941277421280403E-2</v>
      </c>
      <c r="C66" s="53">
        <f>IF($A65&lt;&gt;"",INDEX([1]Sizer!C:C,(ROW()-3)/3+7),"")</f>
        <v>1.7799468610973798E-2</v>
      </c>
      <c r="D66" s="53">
        <f>IF($A65&lt;&gt;"",INDEX([1]Sizer!D:D,(ROW()-3)/3+7),"")</f>
        <v>1.3222555769760393E-2</v>
      </c>
      <c r="E66" s="53">
        <f>IF($A65&lt;&gt;"",INDEX([1]Sizer!E:E,(ROW()-3)/3+7),"")</f>
        <v>3.3294798890429952E-2</v>
      </c>
      <c r="F66" s="53">
        <f>IF($A65&lt;&gt;"",INDEX([1]Sizer!F:F,(ROW()-3)/3+7),"")</f>
        <v>0</v>
      </c>
      <c r="G66" s="53">
        <f>IF($A65&lt;&gt;"",INDEX([1]Sizer!G:G,(ROW()-3)/3+7),"")</f>
        <v>1.1845817912657288E-2</v>
      </c>
      <c r="H66" s="53">
        <f>IF($A65&lt;&gt;"",INDEX([1]Sizer!H:H,(ROW()-3)/3+7),"")</f>
        <v>0</v>
      </c>
      <c r="I66" s="53">
        <f>IF($A65&lt;&gt;"",INDEX([1]Sizer!I:I,(ROW()-3)/3+7),"")</f>
        <v>-3.0776346153846151E-2</v>
      </c>
      <c r="J66" s="53">
        <f>IF($A65&lt;&gt;"",INDEX([1]Sizer!J:J,(ROW()-3)/3+7),"")</f>
        <v>1.7780708553210206E-2</v>
      </c>
      <c r="K66" s="53">
        <f>IF($A65&lt;&gt;"",INDEX([1]Sizer!K:K,(ROW()-3)/3+7),"")</f>
        <v>-4.5250801131008482E-2</v>
      </c>
      <c r="L66" s="53">
        <f>IF($A65&lt;&gt;"",INDEX([1]Sizer!L:L,(ROW()-3)/3+7),"")</f>
        <v>-0.05</v>
      </c>
      <c r="M66" s="53">
        <f>IF($A65&lt;&gt;"",INDEX([1]Sizer!M:M,(ROW()-3)/3+7),"")</f>
        <v>0</v>
      </c>
      <c r="N66" s="53">
        <f>IF($A65&lt;&gt;"",INDEX([1]Sizer!N:N,(ROW()-3)/3+7),"")</f>
        <v>-2.0333583731455867E-2</v>
      </c>
      <c r="O66" s="53">
        <f>IF($A65&lt;&gt;"",INDEX([1]Sizer!O:O,(ROW()-3)/3+7),"")</f>
        <v>0</v>
      </c>
      <c r="P66" s="53">
        <f>IF($A65&lt;&gt;"",INDEX([1]Sizer!P:P,(ROW()-3)/3+7),"")</f>
        <v>0</v>
      </c>
      <c r="Q66" s="53">
        <f>IF($A65&lt;&gt;"",INDEX([1]Sizer!Q:Q,(ROW()-3)/3+7),"")</f>
        <v>-2.3149035679845706E-2</v>
      </c>
      <c r="R66" s="53">
        <f>IF($A65&lt;&gt;"",INDEX([1]Sizer!R:R,(ROW()-3)/3+7),"")</f>
        <v>0</v>
      </c>
      <c r="S66" s="53">
        <f>IF($A65&lt;&gt;"",INDEX([1]Sizer!S:S,(ROW()-3)/3+7),"")</f>
        <v>-2.8984466845878135E-2</v>
      </c>
      <c r="T66" s="53">
        <f>IF($A65&lt;&gt;"",INDEX([1]Sizer!T:T,(ROW()-3)/3+7),"")</f>
        <v>-3.7045601851851843E-2</v>
      </c>
      <c r="U66" s="53">
        <f>IF($A65&lt;&gt;"",INDEX([1]Sizer!U:U,(ROW()-3)/3+7),"")</f>
        <v>-4.1293950688073393E-2</v>
      </c>
      <c r="V66" s="53">
        <f>IF($A65&lt;&gt;"",INDEX([1]Sizer!V:V,(ROW()-3)/3+7),"")</f>
        <v>0</v>
      </c>
      <c r="W66" s="53">
        <f>IF($A65&lt;&gt;"",INDEX([1]Sizer!W:W,(ROW()-3)/3+7),"")</f>
        <v>0</v>
      </c>
      <c r="X66" s="53">
        <f>IF($A65&lt;&gt;"",INDEX([1]Sizer!X:X,(ROW()-3)/3+7),"")</f>
        <v>0</v>
      </c>
      <c r="Y66" s="53">
        <f>IF($A65&lt;&gt;"",INDEX([1]Sizer!Y:Y,(ROW()-3)/3+7),"")</f>
        <v>0</v>
      </c>
      <c r="Z66" s="53">
        <f>IF($A65&lt;&gt;"",INDEX([1]Sizer!Z:Z,(ROW()-3)/3+7),"")</f>
        <v>0</v>
      </c>
      <c r="AA66" s="53">
        <f>IF($A65&lt;&gt;"",SUM($B66:$Z66),"")</f>
        <v>-0.17094915892364754</v>
      </c>
    </row>
    <row r="67" spans="1:27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</row>
    <row r="68" spans="1:27" x14ac:dyDescent="0.2">
      <c r="A68" s="59">
        <f>IF(INDEX([1]Sizer!$A:$A,(ROW()-2)/3+7)&lt;&gt;"",INDEX([1]Sizer!$A:$A,(ROW()-2)/3+7),"")</f>
        <v>44929</v>
      </c>
      <c r="B68" s="51">
        <f>IF($A68&lt;&gt;"",INDEX([1]Sizer!EF:EF,(ROW()-2)/3+7),"")</f>
        <v>1</v>
      </c>
      <c r="C68" s="51">
        <f>IF($A68&lt;&gt;"",INDEX([1]Sizer!EG:EG,(ROW()-2)/3+7),"")</f>
        <v>0</v>
      </c>
      <c r="D68" s="51">
        <f>IF($A68&lt;&gt;"",INDEX([1]Sizer!EH:EH,(ROW()-2)/3+7),"")</f>
        <v>1</v>
      </c>
      <c r="E68" s="51">
        <f>IF($A68&lt;&gt;"",INDEX([1]Sizer!EI:EI,(ROW()-2)/3+7),"")</f>
        <v>0.5</v>
      </c>
      <c r="F68" s="51">
        <f>IF($A68&lt;&gt;"",INDEX([1]Sizer!EJ:EJ,(ROW()-2)/3+7),"")</f>
        <v>0</v>
      </c>
      <c r="G68" s="51">
        <f>IF($A68&lt;&gt;"",INDEX([1]Sizer!EK:EK,(ROW()-2)/3+7),"")</f>
        <v>0.5</v>
      </c>
      <c r="H68" s="51">
        <f>IF($A68&lt;&gt;"",INDEX([1]Sizer!EL:EL,(ROW()-2)/3+7),"")</f>
        <v>0</v>
      </c>
      <c r="I68" s="51">
        <f>IF($A68&lt;&gt;"",INDEX([1]Sizer!EM:EM,(ROW()-2)/3+7),"")</f>
        <v>0.5</v>
      </c>
      <c r="J68" s="51">
        <f>IF($A68&lt;&gt;"",INDEX([1]Sizer!EN:EN,(ROW()-2)/3+7),"")</f>
        <v>0.5</v>
      </c>
      <c r="K68" s="51">
        <f>IF($A68&lt;&gt;"",INDEX([1]Sizer!EO:EO,(ROW()-2)/3+7),"")</f>
        <v>-1</v>
      </c>
      <c r="L68" s="51">
        <f>IF($A68&lt;&gt;"",INDEX([1]Sizer!EP:EP,(ROW()-2)/3+7),"")</f>
        <v>-0.5</v>
      </c>
      <c r="M68" s="51">
        <f>IF($A68&lt;&gt;"",INDEX([1]Sizer!EQ:EQ,(ROW()-2)/3+7),"")</f>
        <v>0</v>
      </c>
      <c r="N68" s="51">
        <f>IF($A68&lt;&gt;"",INDEX([1]Sizer!ER:ER,(ROW()-2)/3+7),"")</f>
        <v>-0.5</v>
      </c>
      <c r="O68" s="51">
        <f>IF($A68&lt;&gt;"",INDEX([1]Sizer!ES:ES,(ROW()-2)/3+7),"")</f>
        <v>0</v>
      </c>
      <c r="P68" s="51">
        <f>IF($A68&lt;&gt;"",INDEX([1]Sizer!ET:ET,(ROW()-2)/3+7),"")</f>
        <v>0</v>
      </c>
      <c r="Q68" s="51">
        <f>IF($A68&lt;&gt;"",INDEX([1]Sizer!EU:EU,(ROW()-2)/3+7),"")</f>
        <v>-0.5</v>
      </c>
      <c r="R68" s="51">
        <f>IF($A68&lt;&gt;"",INDEX([1]Sizer!EV:EV,(ROW()-2)/3+7),"")</f>
        <v>0.5</v>
      </c>
      <c r="S68" s="51">
        <f>IF($A68&lt;&gt;"",INDEX([1]Sizer!EW:EW,(ROW()-2)/3+7),"")</f>
        <v>-0.5</v>
      </c>
      <c r="T68" s="51">
        <f>IF($A68&lt;&gt;"",INDEX([1]Sizer!EX:EX,(ROW()-2)/3+7),"")</f>
        <v>-1</v>
      </c>
      <c r="U68" s="51">
        <f>IF($A68&lt;&gt;"",INDEX([1]Sizer!EY:EY,(ROW()-2)/3+7),"")</f>
        <v>-1</v>
      </c>
      <c r="V68" s="51">
        <f>IF($A68&lt;&gt;"",INDEX([1]Sizer!EZ:EZ,(ROW()-2)/3+7),"")</f>
        <v>1</v>
      </c>
      <c r="W68" s="51">
        <f>IF($A68&lt;&gt;"",INDEX([1]Sizer!FA:FA,(ROW()-2)/3+7),"")</f>
        <v>0</v>
      </c>
      <c r="X68" s="51">
        <f>IF($A68&lt;&gt;"",INDEX([1]Sizer!FB:FB,(ROW()-2)/3+7),"")</f>
        <v>0</v>
      </c>
      <c r="Y68" s="51">
        <f>IF($A68&lt;&gt;"",INDEX([1]Sizer!FC:FC,(ROW()-2)/3+7),"")</f>
        <v>0</v>
      </c>
      <c r="Z68" s="51">
        <f>IF($A68&lt;&gt;"",INDEX([1]Sizer!FD:FD,(ROW()-2)/3+7),"")</f>
        <v>0</v>
      </c>
      <c r="AA68" s="52">
        <f>IF($A68&lt;&gt;"",INDEX([1]Sizer!$AB:$AB,(ROW()-2)/3+7)*'[1]Dashboard (Model)'!$U$2,"")</f>
        <v>7.4999999999999997E-2</v>
      </c>
    </row>
    <row r="69" spans="1:27" x14ac:dyDescent="0.2">
      <c r="A69" s="59"/>
      <c r="B69" s="53">
        <f>IF($A68&lt;&gt;"",INDEX([1]Sizer!B:B,(ROW()-3)/3+7),"")</f>
        <v>1.1941277421280403E-2</v>
      </c>
      <c r="C69" s="53">
        <f>IF($A68&lt;&gt;"",INDEX([1]Sizer!C:C,(ROW()-3)/3+7),"")</f>
        <v>0</v>
      </c>
      <c r="D69" s="53">
        <f>IF($A68&lt;&gt;"",INDEX([1]Sizer!D:D,(ROW()-3)/3+7),"")</f>
        <v>0.05</v>
      </c>
      <c r="E69" s="53">
        <f>IF($A68&lt;&gt;"",INDEX([1]Sizer!E:E,(ROW()-3)/3+7),"")</f>
        <v>1.1275433676796662E-2</v>
      </c>
      <c r="F69" s="53">
        <f>IF($A68&lt;&gt;"",INDEX([1]Sizer!F:F,(ROW()-3)/3+7),"")</f>
        <v>0</v>
      </c>
      <c r="G69" s="53">
        <f>IF($A68&lt;&gt;"",INDEX([1]Sizer!G:G,(ROW()-3)/3+7),"")</f>
        <v>1.1148923136445704E-2</v>
      </c>
      <c r="H69" s="53">
        <f>IF($A68&lt;&gt;"",INDEX([1]Sizer!H:H,(ROW()-3)/3+7),"")</f>
        <v>0</v>
      </c>
      <c r="I69" s="53">
        <f>IF($A68&lt;&gt;"",INDEX([1]Sizer!I:I,(ROW()-3)/3+7),"")</f>
        <v>2.7270899053627756E-2</v>
      </c>
      <c r="J69" s="53">
        <f>IF($A68&lt;&gt;"",INDEX([1]Sizer!J:J,(ROW()-3)/3+7),"")</f>
        <v>1.7780708553210206E-2</v>
      </c>
      <c r="K69" s="53">
        <f>IF($A68&lt;&gt;"",INDEX([1]Sizer!K:K,(ROW()-3)/3+7),"")</f>
        <v>-4.5250801131008482E-2</v>
      </c>
      <c r="L69" s="53">
        <f>IF($A68&lt;&gt;"",INDEX([1]Sizer!L:L,(ROW()-3)/3+7),"")</f>
        <v>-3.1550638686131387E-2</v>
      </c>
      <c r="M69" s="53">
        <f>IF($A68&lt;&gt;"",INDEX([1]Sizer!M:M,(ROW()-3)/3+7),"")</f>
        <v>0</v>
      </c>
      <c r="N69" s="53">
        <f>IF($A68&lt;&gt;"",INDEX([1]Sizer!N:N,(ROW()-3)/3+7),"")</f>
        <v>-2.0333583731455867E-2</v>
      </c>
      <c r="O69" s="53">
        <f>IF($A68&lt;&gt;"",INDEX([1]Sizer!O:O,(ROW()-3)/3+7),"")</f>
        <v>0</v>
      </c>
      <c r="P69" s="53">
        <f>IF($A68&lt;&gt;"",INDEX([1]Sizer!P:P,(ROW()-3)/3+7),"")</f>
        <v>0</v>
      </c>
      <c r="Q69" s="53">
        <f>IF($A68&lt;&gt;"",INDEX([1]Sizer!Q:Q,(ROW()-3)/3+7),"")</f>
        <v>-2.1008201701093555E-2</v>
      </c>
      <c r="R69" s="53">
        <f>IF($A68&lt;&gt;"",INDEX([1]Sizer!R:R,(ROW()-3)/3+7),"")</f>
        <v>1.6274237575301206E-2</v>
      </c>
      <c r="S69" s="53">
        <f>IF($A68&lt;&gt;"",INDEX([1]Sizer!S:S,(ROW()-3)/3+7),"")</f>
        <v>-2.8984466845878135E-2</v>
      </c>
      <c r="T69" s="53">
        <f>IF($A68&lt;&gt;"",INDEX([1]Sizer!T:T,(ROW()-3)/3+7),"")</f>
        <v>-3.7045601851851843E-2</v>
      </c>
      <c r="U69" s="53">
        <f>IF($A68&lt;&gt;"",INDEX([1]Sizer!U:U,(ROW()-3)/3+7),"")</f>
        <v>-0.05</v>
      </c>
      <c r="V69" s="53">
        <f>IF($A68&lt;&gt;"",INDEX([1]Sizer!V:V,(ROW()-3)/3+7),"")</f>
        <v>3.7833150984682706E-2</v>
      </c>
      <c r="W69" s="53">
        <f>IF($A68&lt;&gt;"",INDEX([1]Sizer!W:W,(ROW()-3)/3+7),"")</f>
        <v>0</v>
      </c>
      <c r="X69" s="53">
        <f>IF($A68&lt;&gt;"",INDEX([1]Sizer!X:X,(ROW()-3)/3+7),"")</f>
        <v>0</v>
      </c>
      <c r="Y69" s="53">
        <f>IF($A68&lt;&gt;"",INDEX([1]Sizer!Y:Y,(ROW()-3)/3+7),"")</f>
        <v>0</v>
      </c>
      <c r="Z69" s="53">
        <f>IF($A68&lt;&gt;"",INDEX([1]Sizer!Z:Z,(ROW()-3)/3+7),"")</f>
        <v>0</v>
      </c>
      <c r="AA69" s="53">
        <f>IF($A68&lt;&gt;"",SUM($B69:$Z69),"")</f>
        <v>-5.064866354607464E-2</v>
      </c>
    </row>
    <row r="70" spans="1:27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</row>
    <row r="71" spans="1:27" x14ac:dyDescent="0.2">
      <c r="A71" s="59">
        <f>IF(INDEX([1]Sizer!$A:$A,(ROW()-2)/3+7)&lt;&gt;"",INDEX([1]Sizer!$A:$A,(ROW()-2)/3+7),"")</f>
        <v>44958</v>
      </c>
      <c r="B71" s="51">
        <f>IF($A71&lt;&gt;"",INDEX([1]Sizer!EF:EF,(ROW()-2)/3+7),"")</f>
        <v>1.5</v>
      </c>
      <c r="C71" s="51">
        <f>IF($A71&lt;&gt;"",INDEX([1]Sizer!EG:EG,(ROW()-2)/3+7),"")</f>
        <v>1</v>
      </c>
      <c r="D71" s="51">
        <f>IF($A71&lt;&gt;"",INDEX([1]Sizer!EH:EH,(ROW()-2)/3+7),"")</f>
        <v>0</v>
      </c>
      <c r="E71" s="51">
        <f>IF($A71&lt;&gt;"",INDEX([1]Sizer!EI:EI,(ROW()-2)/3+7),"")</f>
        <v>3</v>
      </c>
      <c r="F71" s="51">
        <f>IF($A71&lt;&gt;"",INDEX([1]Sizer!EJ:EJ,(ROW()-2)/3+7),"")</f>
        <v>0</v>
      </c>
      <c r="G71" s="51">
        <f>IF($A71&lt;&gt;"",INDEX([1]Sizer!EK:EK,(ROW()-2)/3+7),"")</f>
        <v>0</v>
      </c>
      <c r="H71" s="51">
        <f>IF($A71&lt;&gt;"",INDEX([1]Sizer!EL:EL,(ROW()-2)/3+7),"")</f>
        <v>0.5</v>
      </c>
      <c r="I71" s="51">
        <f>IF($A71&lt;&gt;"",INDEX([1]Sizer!EM:EM,(ROW()-2)/3+7),"")</f>
        <v>-1</v>
      </c>
      <c r="J71" s="51">
        <f>IF($A71&lt;&gt;"",INDEX([1]Sizer!EN:EN,(ROW()-2)/3+7),"")</f>
        <v>1</v>
      </c>
      <c r="K71" s="51">
        <f>IF($A71&lt;&gt;"",INDEX([1]Sizer!EO:EO,(ROW()-2)/3+7),"")</f>
        <v>-1</v>
      </c>
      <c r="L71" s="51">
        <f>IF($A71&lt;&gt;"",INDEX([1]Sizer!EP:EP,(ROW()-2)/3+7),"")</f>
        <v>0.5</v>
      </c>
      <c r="M71" s="51">
        <f>IF($A71&lt;&gt;"",INDEX([1]Sizer!EQ:EQ,(ROW()-2)/3+7),"")</f>
        <v>0</v>
      </c>
      <c r="N71" s="51">
        <f>IF($A71&lt;&gt;"",INDEX([1]Sizer!ER:ER,(ROW()-2)/3+7),"")</f>
        <v>0</v>
      </c>
      <c r="O71" s="51">
        <f>IF($A71&lt;&gt;"",INDEX([1]Sizer!ES:ES,(ROW()-2)/3+7),"")</f>
        <v>0</v>
      </c>
      <c r="P71" s="51">
        <f>IF($A71&lt;&gt;"",INDEX([1]Sizer!ET:ET,(ROW()-2)/3+7),"")</f>
        <v>-1</v>
      </c>
      <c r="Q71" s="51">
        <f>IF($A71&lt;&gt;"",INDEX([1]Sizer!EU:EU,(ROW()-2)/3+7),"")</f>
        <v>-1</v>
      </c>
      <c r="R71" s="51">
        <f>IF($A71&lt;&gt;"",INDEX([1]Sizer!EV:EV,(ROW()-2)/3+7),"")</f>
        <v>1</v>
      </c>
      <c r="S71" s="51">
        <f>IF($A71&lt;&gt;"",INDEX([1]Sizer!EW:EW,(ROW()-2)/3+7),"")</f>
        <v>0</v>
      </c>
      <c r="T71" s="51">
        <f>IF($A71&lt;&gt;"",INDEX([1]Sizer!EX:EX,(ROW()-2)/3+7),"")</f>
        <v>-1</v>
      </c>
      <c r="U71" s="51">
        <f>IF($A71&lt;&gt;"",INDEX([1]Sizer!EY:EY,(ROW()-2)/3+7),"")</f>
        <v>-1.5</v>
      </c>
      <c r="V71" s="51">
        <f>IF($A71&lt;&gt;"",INDEX([1]Sizer!EZ:EZ,(ROW()-2)/3+7),"")</f>
        <v>-0.5</v>
      </c>
      <c r="W71" s="51">
        <f>IF($A71&lt;&gt;"",INDEX([1]Sizer!FA:FA,(ROW()-2)/3+7),"")</f>
        <v>0</v>
      </c>
      <c r="X71" s="51">
        <f>IF($A71&lt;&gt;"",INDEX([1]Sizer!FB:FB,(ROW()-2)/3+7),"")</f>
        <v>0</v>
      </c>
      <c r="Y71" s="51">
        <f>IF($A71&lt;&gt;"",INDEX([1]Sizer!FC:FC,(ROW()-2)/3+7),"")</f>
        <v>0</v>
      </c>
      <c r="Z71" s="51">
        <f>IF($A71&lt;&gt;"",INDEX([1]Sizer!FD:FD,(ROW()-2)/3+7),"")</f>
        <v>0</v>
      </c>
      <c r="AA71" s="52">
        <f>IF($A71&lt;&gt;"",INDEX([1]Sizer!$AB:$AB,(ROW()-2)/3+7)*'[1]Dashboard (Model)'!$U$2,"")</f>
        <v>3.5000000000000003E-2</v>
      </c>
    </row>
    <row r="72" spans="1:27" x14ac:dyDescent="0.2">
      <c r="A72" s="59"/>
      <c r="B72" s="53">
        <f>IF($A71&lt;&gt;"",INDEX([1]Sizer!B:B,(ROW()-3)/3+7),"")</f>
        <v>1.614407836754421E-2</v>
      </c>
      <c r="C72" s="53">
        <f>IF($A71&lt;&gt;"",INDEX([1]Sizer!C:C,(ROW()-3)/3+7),"")</f>
        <v>1.0009726996298256E-2</v>
      </c>
      <c r="D72" s="53">
        <f>IF($A71&lt;&gt;"",INDEX([1]Sizer!D:D,(ROW()-3)/3+7),"")</f>
        <v>0</v>
      </c>
      <c r="E72" s="53">
        <f>IF($A71&lt;&gt;"",INDEX([1]Sizer!E:E,(ROW()-3)/3+7),"")</f>
        <v>3.0338015894216641E-2</v>
      </c>
      <c r="F72" s="53">
        <f>IF($A71&lt;&gt;"",INDEX([1]Sizer!F:F,(ROW()-3)/3+7),"")</f>
        <v>0</v>
      </c>
      <c r="G72" s="53">
        <f>IF($A71&lt;&gt;"",INDEX([1]Sizer!G:G,(ROW()-3)/3+7),"")</f>
        <v>0</v>
      </c>
      <c r="H72" s="53">
        <f>IF($A71&lt;&gt;"",INDEX([1]Sizer!H:H,(ROW()-3)/3+7),"")</f>
        <v>1.1069236111111111E-2</v>
      </c>
      <c r="I72" s="53">
        <f>IF($A71&lt;&gt;"",INDEX([1]Sizer!I:I,(ROW()-3)/3+7),"")</f>
        <v>-2.3809300314465414E-2</v>
      </c>
      <c r="J72" s="53">
        <f>IF($A71&lt;&gt;"",INDEX([1]Sizer!J:J,(ROW()-3)/3+7),"")</f>
        <v>1.8200378605769233E-2</v>
      </c>
      <c r="K72" s="53">
        <f>IF($A71&lt;&gt;"",INDEX([1]Sizer!K:K,(ROW()-3)/3+7),"")</f>
        <v>-4.5250801131008482E-2</v>
      </c>
      <c r="L72" s="53">
        <f>IF($A71&lt;&gt;"",INDEX([1]Sizer!L:L,(ROW()-3)/3+7),"")</f>
        <v>1.2964653253424659E-2</v>
      </c>
      <c r="M72" s="53">
        <f>IF($A71&lt;&gt;"",INDEX([1]Sizer!M:M,(ROW()-3)/3+7),"")</f>
        <v>0</v>
      </c>
      <c r="N72" s="53">
        <f>IF($A71&lt;&gt;"",INDEX([1]Sizer!N:N,(ROW()-3)/3+7),"")</f>
        <v>0</v>
      </c>
      <c r="O72" s="53">
        <f>IF($A71&lt;&gt;"",INDEX([1]Sizer!O:O,(ROW()-3)/3+7),"")</f>
        <v>0</v>
      </c>
      <c r="P72" s="53">
        <f>IF($A71&lt;&gt;"",INDEX([1]Sizer!P:P,(ROW()-3)/3+7),"")</f>
        <v>-1.1791555053729951E-2</v>
      </c>
      <c r="Q72" s="53">
        <f>IF($A71&lt;&gt;"",INDEX([1]Sizer!Q:Q,(ROW()-3)/3+7),"")</f>
        <v>-1.9924625000000001E-2</v>
      </c>
      <c r="R72" s="53">
        <f>IF($A71&lt;&gt;"",INDEX([1]Sizer!R:R,(ROW()-3)/3+7),"")</f>
        <v>1.3339248590556732E-2</v>
      </c>
      <c r="S72" s="53">
        <f>IF($A71&lt;&gt;"",INDEX([1]Sizer!S:S,(ROW()-3)/3+7),"")</f>
        <v>0</v>
      </c>
      <c r="T72" s="53">
        <f>IF($A71&lt;&gt;"",INDEX([1]Sizer!T:T,(ROW()-3)/3+7),"")</f>
        <v>-3.7045601851851843E-2</v>
      </c>
      <c r="U72" s="53">
        <f>IF($A71&lt;&gt;"",INDEX([1]Sizer!U:U,(ROW()-3)/3+7),"")</f>
        <v>-4.1846117354458368E-2</v>
      </c>
      <c r="V72" s="53">
        <f>IF($A71&lt;&gt;"",INDEX([1]Sizer!V:V,(ROW()-3)/3+7),"")</f>
        <v>-9.1001893028846165E-3</v>
      </c>
      <c r="W72" s="53">
        <f>IF($A71&lt;&gt;"",INDEX([1]Sizer!W:W,(ROW()-3)/3+7),"")</f>
        <v>0</v>
      </c>
      <c r="X72" s="53">
        <f>IF($A71&lt;&gt;"",INDEX([1]Sizer!X:X,(ROW()-3)/3+7),"")</f>
        <v>0</v>
      </c>
      <c r="Y72" s="53">
        <f>IF($A71&lt;&gt;"",INDEX([1]Sizer!Y:Y,(ROW()-3)/3+7),"")</f>
        <v>0</v>
      </c>
      <c r="Z72" s="53">
        <f>IF($A71&lt;&gt;"",INDEX([1]Sizer!Z:Z,(ROW()-3)/3+7),"")</f>
        <v>0</v>
      </c>
      <c r="AA72" s="53">
        <f>IF($A71&lt;&gt;"",SUM($B72:$Z72),"")</f>
        <v>-7.6702852189477838E-2</v>
      </c>
    </row>
    <row r="73" spans="1:27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</row>
    <row r="74" spans="1:27" x14ac:dyDescent="0.2">
      <c r="A74" s="59">
        <f>IF(INDEX([1]Sizer!$A:$A,(ROW()-2)/3+7)&lt;&gt;"",INDEX([1]Sizer!$A:$A,(ROW()-2)/3+7),"")</f>
        <v>44986</v>
      </c>
      <c r="B74" s="51">
        <f>IF($A74&lt;&gt;"",INDEX([1]Sizer!EF:EF,(ROW()-2)/3+7),"")</f>
        <v>1.5</v>
      </c>
      <c r="C74" s="51">
        <f>IF($A74&lt;&gt;"",INDEX([1]Sizer!EG:EG,(ROW()-2)/3+7),"")</f>
        <v>1.5</v>
      </c>
      <c r="D74" s="51">
        <f>IF($A74&lt;&gt;"",INDEX([1]Sizer!EH:EH,(ROW()-2)/3+7),"")</f>
        <v>-0.5</v>
      </c>
      <c r="E74" s="51">
        <f>IF($A74&lt;&gt;"",INDEX([1]Sizer!EI:EI,(ROW()-2)/3+7),"")</f>
        <v>1.5</v>
      </c>
      <c r="F74" s="51">
        <f>IF($A74&lt;&gt;"",INDEX([1]Sizer!EJ:EJ,(ROW()-2)/3+7),"")</f>
        <v>0</v>
      </c>
      <c r="G74" s="51">
        <f>IF($A74&lt;&gt;"",INDEX([1]Sizer!EK:EK,(ROW()-2)/3+7),"")</f>
        <v>0.5</v>
      </c>
      <c r="H74" s="51">
        <f>IF($A74&lt;&gt;"",INDEX([1]Sizer!EL:EL,(ROW()-2)/3+7),"")</f>
        <v>0.5</v>
      </c>
      <c r="I74" s="51">
        <f>IF($A74&lt;&gt;"",INDEX([1]Sizer!EM:EM,(ROW()-2)/3+7),"")</f>
        <v>-0.5</v>
      </c>
      <c r="J74" s="51">
        <f>IF($A74&lt;&gt;"",INDEX([1]Sizer!EN:EN,(ROW()-2)/3+7),"")</f>
        <v>1</v>
      </c>
      <c r="K74" s="51">
        <f>IF($A74&lt;&gt;"",INDEX([1]Sizer!EO:EO,(ROW()-2)/3+7),"")</f>
        <v>-1</v>
      </c>
      <c r="L74" s="51">
        <f>IF($A74&lt;&gt;"",INDEX([1]Sizer!EP:EP,(ROW()-2)/3+7),"")</f>
        <v>1</v>
      </c>
      <c r="M74" s="51">
        <f>IF($A74&lt;&gt;"",INDEX([1]Sizer!EQ:EQ,(ROW()-2)/3+7),"")</f>
        <v>0</v>
      </c>
      <c r="N74" s="51">
        <f>IF($A74&lt;&gt;"",INDEX([1]Sizer!ER:ER,(ROW()-2)/3+7),"")</f>
        <v>0</v>
      </c>
      <c r="O74" s="51">
        <f>IF($A74&lt;&gt;"",INDEX([1]Sizer!ES:ES,(ROW()-2)/3+7),"")</f>
        <v>0</v>
      </c>
      <c r="P74" s="51">
        <f>IF($A74&lt;&gt;"",INDEX([1]Sizer!ET:ET,(ROW()-2)/3+7),"")</f>
        <v>-1</v>
      </c>
      <c r="Q74" s="51">
        <f>IF($A74&lt;&gt;"",INDEX([1]Sizer!EU:EU,(ROW()-2)/3+7),"")</f>
        <v>-1</v>
      </c>
      <c r="R74" s="51">
        <f>IF($A74&lt;&gt;"",INDEX([1]Sizer!EV:EV,(ROW()-2)/3+7),"")</f>
        <v>1.5</v>
      </c>
      <c r="S74" s="51">
        <f>IF($A74&lt;&gt;"",INDEX([1]Sizer!EW:EW,(ROW()-2)/3+7),"")</f>
        <v>0</v>
      </c>
      <c r="T74" s="51">
        <f>IF($A74&lt;&gt;"",INDEX([1]Sizer!EX:EX,(ROW()-2)/3+7),"")</f>
        <v>-0.5</v>
      </c>
      <c r="U74" s="51">
        <f>IF($A74&lt;&gt;"",INDEX([1]Sizer!EY:EY,(ROW()-2)/3+7),"")</f>
        <v>-1.5</v>
      </c>
      <c r="V74" s="51">
        <f>IF($A74&lt;&gt;"",INDEX([1]Sizer!EZ:EZ,(ROW()-2)/3+7),"")</f>
        <v>-1</v>
      </c>
      <c r="W74" s="51">
        <f>IF($A74&lt;&gt;"",INDEX([1]Sizer!FA:FA,(ROW()-2)/3+7),"")</f>
        <v>0</v>
      </c>
      <c r="X74" s="51">
        <f>IF($A74&lt;&gt;"",INDEX([1]Sizer!FB:FB,(ROW()-2)/3+7),"")</f>
        <v>0</v>
      </c>
      <c r="Y74" s="51">
        <f>IF($A74&lt;&gt;"",INDEX([1]Sizer!FC:FC,(ROW()-2)/3+7),"")</f>
        <v>0</v>
      </c>
      <c r="Z74" s="51">
        <f>IF($A74&lt;&gt;"",INDEX([1]Sizer!FD:FD,(ROW()-2)/3+7),"")</f>
        <v>0</v>
      </c>
      <c r="AA74" s="52">
        <f>IF($A74&lt;&gt;"",INDEX([1]Sizer!$AB:$AB,(ROW()-2)/3+7)*'[1]Dashboard (Model)'!$U$2,"")</f>
        <v>3.5000000000000003E-2</v>
      </c>
    </row>
    <row r="75" spans="1:27" x14ac:dyDescent="0.2">
      <c r="A75" s="59"/>
      <c r="B75" s="53">
        <f>IF($A74&lt;&gt;"",INDEX([1]Sizer!B:B,(ROW()-3)/3+7),"")</f>
        <v>1.614407836754421E-2</v>
      </c>
      <c r="C75" s="53">
        <f>IF($A74&lt;&gt;"",INDEX([1]Sizer!C:C,(ROW()-3)/3+7),"")</f>
        <v>1.5129976114649682E-2</v>
      </c>
      <c r="D75" s="53">
        <f>IF($A74&lt;&gt;"",INDEX([1]Sizer!D:D,(ROW()-3)/3+7),"")</f>
        <v>-1.4759805825242717E-2</v>
      </c>
      <c r="E75" s="53">
        <f>IF($A74&lt;&gt;"",INDEX([1]Sizer!E:E,(ROW()-3)/3+7),"")</f>
        <v>1.5062021136063405E-2</v>
      </c>
      <c r="F75" s="53">
        <f>IF($A74&lt;&gt;"",INDEX([1]Sizer!F:F,(ROW()-3)/3+7),"")</f>
        <v>0</v>
      </c>
      <c r="G75" s="53">
        <f>IF($A74&lt;&gt;"",INDEX([1]Sizer!G:G,(ROW()-3)/3+7),"")</f>
        <v>5.8588715893325106E-3</v>
      </c>
      <c r="H75" s="53">
        <f>IF($A74&lt;&gt;"",INDEX([1]Sizer!H:H,(ROW()-3)/3+7),"")</f>
        <v>1.1069236111111111E-2</v>
      </c>
      <c r="I75" s="53">
        <f>IF($A74&lt;&gt;"",INDEX([1]Sizer!I:I,(ROW()-3)/3+7),"")</f>
        <v>-1.2134897828863345E-2</v>
      </c>
      <c r="J75" s="53">
        <f>IF($A74&lt;&gt;"",INDEX([1]Sizer!J:J,(ROW()-3)/3+7),"")</f>
        <v>1.8200378605769233E-2</v>
      </c>
      <c r="K75" s="53">
        <f>IF($A74&lt;&gt;"",INDEX([1]Sizer!K:K,(ROW()-3)/3+7),"")</f>
        <v>-4.5250801131008482E-2</v>
      </c>
      <c r="L75" s="53">
        <f>IF($A74&lt;&gt;"",INDEX([1]Sizer!L:L,(ROW()-3)/3+7),"")</f>
        <v>2.5253488372093021E-2</v>
      </c>
      <c r="M75" s="53">
        <f>IF($A74&lt;&gt;"",INDEX([1]Sizer!M:M,(ROW()-3)/3+7),"")</f>
        <v>0</v>
      </c>
      <c r="N75" s="53">
        <f>IF($A74&lt;&gt;"",INDEX([1]Sizer!N:N,(ROW()-3)/3+7),"")</f>
        <v>0</v>
      </c>
      <c r="O75" s="53">
        <f>IF($A74&lt;&gt;"",INDEX([1]Sizer!O:O,(ROW()-3)/3+7),"")</f>
        <v>0</v>
      </c>
      <c r="P75" s="53">
        <f>IF($A74&lt;&gt;"",INDEX([1]Sizer!P:P,(ROW()-3)/3+7),"")</f>
        <v>-1.1791555053729951E-2</v>
      </c>
      <c r="Q75" s="53">
        <f>IF($A74&lt;&gt;"",INDEX([1]Sizer!Q:Q,(ROW()-3)/3+7),"")</f>
        <v>-1.9924625000000001E-2</v>
      </c>
      <c r="R75" s="53">
        <f>IF($A74&lt;&gt;"",INDEX([1]Sizer!R:R,(ROW()-3)/3+7),"")</f>
        <v>1.6403323262839879E-2</v>
      </c>
      <c r="S75" s="53">
        <f>IF($A74&lt;&gt;"",INDEX([1]Sizer!S:S,(ROW()-3)/3+7),"")</f>
        <v>0</v>
      </c>
      <c r="T75" s="53">
        <f>IF($A74&lt;&gt;"",INDEX([1]Sizer!T:T,(ROW()-3)/3+7),"")</f>
        <v>-1.6538946910356834E-2</v>
      </c>
      <c r="U75" s="53">
        <f>IF($A74&lt;&gt;"",INDEX([1]Sizer!U:U,(ROW()-3)/3+7),"")</f>
        <v>-4.1846117354458368E-2</v>
      </c>
      <c r="V75" s="53">
        <f>IF($A74&lt;&gt;"",INDEX([1]Sizer!V:V,(ROW()-3)/3+7),"")</f>
        <v>-1.7885411764705886E-2</v>
      </c>
      <c r="W75" s="53">
        <f>IF($A74&lt;&gt;"",INDEX([1]Sizer!W:W,(ROW()-3)/3+7),"")</f>
        <v>0</v>
      </c>
      <c r="X75" s="53">
        <f>IF($A74&lt;&gt;"",INDEX([1]Sizer!X:X,(ROW()-3)/3+7),"")</f>
        <v>0</v>
      </c>
      <c r="Y75" s="53">
        <f>IF($A74&lt;&gt;"",INDEX([1]Sizer!Y:Y,(ROW()-3)/3+7),"")</f>
        <v>0</v>
      </c>
      <c r="Z75" s="53">
        <f>IF($A74&lt;&gt;"",INDEX([1]Sizer!Z:Z,(ROW()-3)/3+7),"")</f>
        <v>0</v>
      </c>
      <c r="AA75" s="53">
        <f>IF($A74&lt;&gt;"",SUM($B75:$Z75),"")</f>
        <v>-5.7010787308962529E-2</v>
      </c>
    </row>
    <row r="76" spans="1:27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</row>
    <row r="77" spans="1:27" x14ac:dyDescent="0.2">
      <c r="A77" s="59">
        <f>IF(INDEX([1]Sizer!$A:$A,(ROW()-2)/3+7)&lt;&gt;"",INDEX([1]Sizer!$A:$A,(ROW()-2)/3+7),"")</f>
        <v>45019</v>
      </c>
      <c r="B77" s="51">
        <f>IF($A77&lt;&gt;"",INDEX([1]Sizer!EF:EF,(ROW()-2)/3+7),"")</f>
        <v>0.5</v>
      </c>
      <c r="C77" s="51">
        <f>IF($A77&lt;&gt;"",INDEX([1]Sizer!EG:EG,(ROW()-2)/3+7),"")</f>
        <v>1.5</v>
      </c>
      <c r="D77" s="51">
        <f>IF($A77&lt;&gt;"",INDEX([1]Sizer!EH:EH,(ROW()-2)/3+7),"")</f>
        <v>0.5</v>
      </c>
      <c r="E77" s="51">
        <f>IF($A77&lt;&gt;"",INDEX([1]Sizer!EI:EI,(ROW()-2)/3+7),"")</f>
        <v>3</v>
      </c>
      <c r="F77" s="51">
        <f>IF($A77&lt;&gt;"",INDEX([1]Sizer!EJ:EJ,(ROW()-2)/3+7),"")</f>
        <v>0</v>
      </c>
      <c r="G77" s="51">
        <f>IF($A77&lt;&gt;"",INDEX([1]Sizer!EK:EK,(ROW()-2)/3+7),"")</f>
        <v>0</v>
      </c>
      <c r="H77" s="51">
        <f>IF($A77&lt;&gt;"",INDEX([1]Sizer!EL:EL,(ROW()-2)/3+7),"")</f>
        <v>0.5</v>
      </c>
      <c r="I77" s="51">
        <f>IF($A77&lt;&gt;"",INDEX([1]Sizer!EM:EM,(ROW()-2)/3+7),"")</f>
        <v>0</v>
      </c>
      <c r="J77" s="51">
        <f>IF($A77&lt;&gt;"",INDEX([1]Sizer!EN:EN,(ROW()-2)/3+7),"")</f>
        <v>0</v>
      </c>
      <c r="K77" s="51">
        <f>IF($A77&lt;&gt;"",INDEX([1]Sizer!EO:EO,(ROW()-2)/3+7),"")</f>
        <v>-1</v>
      </c>
      <c r="L77" s="51">
        <f>IF($A77&lt;&gt;"",INDEX([1]Sizer!EP:EP,(ROW()-2)/3+7),"")</f>
        <v>0</v>
      </c>
      <c r="M77" s="51">
        <f>IF($A77&lt;&gt;"",INDEX([1]Sizer!EQ:EQ,(ROW()-2)/3+7),"")</f>
        <v>0</v>
      </c>
      <c r="N77" s="51">
        <f>IF($A77&lt;&gt;"",INDEX([1]Sizer!ER:ER,(ROW()-2)/3+7),"")</f>
        <v>-0.5</v>
      </c>
      <c r="O77" s="51">
        <f>IF($A77&lt;&gt;"",INDEX([1]Sizer!ES:ES,(ROW()-2)/3+7),"")</f>
        <v>0</v>
      </c>
      <c r="P77" s="51">
        <f>IF($A77&lt;&gt;"",INDEX([1]Sizer!ET:ET,(ROW()-2)/3+7),"")</f>
        <v>1</v>
      </c>
      <c r="Q77" s="51">
        <f>IF($A77&lt;&gt;"",INDEX([1]Sizer!EU:EU,(ROW()-2)/3+7),"")</f>
        <v>-1</v>
      </c>
      <c r="R77" s="51">
        <f>IF($A77&lt;&gt;"",INDEX([1]Sizer!EV:EV,(ROW()-2)/3+7),"")</f>
        <v>1.5</v>
      </c>
      <c r="S77" s="51">
        <f>IF($A77&lt;&gt;"",INDEX([1]Sizer!EW:EW,(ROW()-2)/3+7),"")</f>
        <v>1</v>
      </c>
      <c r="T77" s="51">
        <f>IF($A77&lt;&gt;"",INDEX([1]Sizer!EX:EX,(ROW()-2)/3+7),"")</f>
        <v>0</v>
      </c>
      <c r="U77" s="51">
        <f>IF($A77&lt;&gt;"",INDEX([1]Sizer!EY:EY,(ROW()-2)/3+7),"")</f>
        <v>-1</v>
      </c>
      <c r="V77" s="51">
        <f>IF($A77&lt;&gt;"",INDEX([1]Sizer!EZ:EZ,(ROW()-2)/3+7),"")</f>
        <v>0</v>
      </c>
      <c r="W77" s="51">
        <f>IF($A77&lt;&gt;"",INDEX([1]Sizer!FA:FA,(ROW()-2)/3+7),"")</f>
        <v>0</v>
      </c>
      <c r="X77" s="51">
        <f>IF($A77&lt;&gt;"",INDEX([1]Sizer!FB:FB,(ROW()-2)/3+7),"")</f>
        <v>0</v>
      </c>
      <c r="Y77" s="51">
        <f>IF($A77&lt;&gt;"",INDEX([1]Sizer!FC:FC,(ROW()-2)/3+7),"")</f>
        <v>0</v>
      </c>
      <c r="Z77" s="51">
        <f>IF($A77&lt;&gt;"",INDEX([1]Sizer!FD:FD,(ROW()-2)/3+7),"")</f>
        <v>0</v>
      </c>
      <c r="AA77" s="52">
        <f>IF($A77&lt;&gt;"",INDEX([1]Sizer!$AB:$AB,(ROW()-2)/3+7)*'[1]Dashboard (Model)'!$U$2,"")</f>
        <v>0.03</v>
      </c>
    </row>
    <row r="78" spans="1:27" x14ac:dyDescent="0.2">
      <c r="A78" s="59"/>
      <c r="B78" s="53">
        <f>IF($A77&lt;&gt;"",INDEX([1]Sizer!B:B,(ROW()-3)/3+7),"")</f>
        <v>5.3322662210918545E-3</v>
      </c>
      <c r="C78" s="53">
        <f>IF($A77&lt;&gt;"",INDEX([1]Sizer!C:C,(ROW()-3)/3+7),"")</f>
        <v>1.5129976114649682E-2</v>
      </c>
      <c r="D78" s="53">
        <f>IF($A77&lt;&gt;"",INDEX([1]Sizer!D:D,(ROW()-3)/3+7),"")</f>
        <v>1.4047935333073623E-2</v>
      </c>
      <c r="E78" s="53">
        <f>IF($A77&lt;&gt;"",INDEX([1]Sizer!E:E,(ROW()-3)/3+7),"")</f>
        <v>3.0638105352591326E-2</v>
      </c>
      <c r="F78" s="53">
        <f>IF($A77&lt;&gt;"",INDEX([1]Sizer!F:F,(ROW()-3)/3+7),"")</f>
        <v>0</v>
      </c>
      <c r="G78" s="53">
        <f>IF($A77&lt;&gt;"",INDEX([1]Sizer!G:G,(ROW()-3)/3+7),"")</f>
        <v>0</v>
      </c>
      <c r="H78" s="53">
        <f>IF($A77&lt;&gt;"",INDEX([1]Sizer!H:H,(ROW()-3)/3+7),"")</f>
        <v>1.1069236111111111E-2</v>
      </c>
      <c r="I78" s="53">
        <f>IF($A77&lt;&gt;"",INDEX([1]Sizer!I:I,(ROW()-3)/3+7),"")</f>
        <v>0</v>
      </c>
      <c r="J78" s="53">
        <f>IF($A77&lt;&gt;"",INDEX([1]Sizer!J:J,(ROW()-3)/3+7),"")</f>
        <v>0</v>
      </c>
      <c r="K78" s="53">
        <f>IF($A77&lt;&gt;"",INDEX([1]Sizer!K:K,(ROW()-3)/3+7),"")</f>
        <v>-4.5250801131008482E-2</v>
      </c>
      <c r="L78" s="53">
        <f>IF($A77&lt;&gt;"",INDEX([1]Sizer!L:L,(ROW()-3)/3+7),"")</f>
        <v>0</v>
      </c>
      <c r="M78" s="53">
        <f>IF($A77&lt;&gt;"",INDEX([1]Sizer!M:M,(ROW()-3)/3+7),"")</f>
        <v>0</v>
      </c>
      <c r="N78" s="53">
        <f>IF($A77&lt;&gt;"",INDEX([1]Sizer!N:N,(ROW()-3)/3+7),"")</f>
        <v>-1.1088883763837636E-2</v>
      </c>
      <c r="O78" s="53">
        <f>IF($A77&lt;&gt;"",INDEX([1]Sizer!O:O,(ROW()-3)/3+7),"")</f>
        <v>0</v>
      </c>
      <c r="P78" s="53">
        <f>IF($A77&lt;&gt;"",INDEX([1]Sizer!P:P,(ROW()-3)/3+7),"")</f>
        <v>1.1666467162730506E-2</v>
      </c>
      <c r="Q78" s="53">
        <f>IF($A77&lt;&gt;"",INDEX([1]Sizer!Q:Q,(ROW()-3)/3+7),"")</f>
        <v>-1.9924625000000001E-2</v>
      </c>
      <c r="R78" s="53">
        <f>IF($A77&lt;&gt;"",INDEX([1]Sizer!R:R,(ROW()-3)/3+7),"")</f>
        <v>1.6403323262839879E-2</v>
      </c>
      <c r="S78" s="53">
        <f>IF($A77&lt;&gt;"",INDEX([1]Sizer!S:S,(ROW()-3)/3+7),"")</f>
        <v>3.3389861111111099E-2</v>
      </c>
      <c r="T78" s="53">
        <f>IF($A77&lt;&gt;"",INDEX([1]Sizer!T:T,(ROW()-3)/3+7),"")</f>
        <v>0</v>
      </c>
      <c r="U78" s="53">
        <f>IF($A77&lt;&gt;"",INDEX([1]Sizer!U:U,(ROW()-3)/3+7),"")</f>
        <v>-2.3348041437358365E-2</v>
      </c>
      <c r="V78" s="53">
        <f>IF($A77&lt;&gt;"",INDEX([1]Sizer!V:V,(ROW()-3)/3+7),"")</f>
        <v>0</v>
      </c>
      <c r="W78" s="53">
        <f>IF($A77&lt;&gt;"",INDEX([1]Sizer!W:W,(ROW()-3)/3+7),"")</f>
        <v>0</v>
      </c>
      <c r="X78" s="53">
        <f>IF($A77&lt;&gt;"",INDEX([1]Sizer!X:X,(ROW()-3)/3+7),"")</f>
        <v>0</v>
      </c>
      <c r="Y78" s="53">
        <f>IF($A77&lt;&gt;"",INDEX([1]Sizer!Y:Y,(ROW()-3)/3+7),"")</f>
        <v>0</v>
      </c>
      <c r="Z78" s="53">
        <f>IF($A77&lt;&gt;"",INDEX([1]Sizer!Z:Z,(ROW()-3)/3+7),"")</f>
        <v>0</v>
      </c>
      <c r="AA78" s="53">
        <f>IF($A77&lt;&gt;"",SUM($B78:$Z78),"")</f>
        <v>3.8064819336994606E-2</v>
      </c>
    </row>
    <row r="79" spans="1:27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</row>
    <row r="80" spans="1:27" x14ac:dyDescent="0.2">
      <c r="A80" s="59">
        <f>IF(INDEX([1]Sizer!$A:$A,(ROW()-2)/3+7)&lt;&gt;"",INDEX([1]Sizer!$A:$A,(ROW()-2)/3+7),"")</f>
        <v>45047</v>
      </c>
      <c r="B80" s="51">
        <f>IF($A80&lt;&gt;"",INDEX([1]Sizer!EF:EF,(ROW()-2)/3+7),"")</f>
        <v>0</v>
      </c>
      <c r="C80" s="51">
        <f>IF($A80&lt;&gt;"",INDEX([1]Sizer!EG:EG,(ROW()-2)/3+7),"")</f>
        <v>2</v>
      </c>
      <c r="D80" s="51">
        <f>IF($A80&lt;&gt;"",INDEX([1]Sizer!EH:EH,(ROW()-2)/3+7),"")</f>
        <v>0</v>
      </c>
      <c r="E80" s="51">
        <f>IF($A80&lt;&gt;"",INDEX([1]Sizer!EI:EI,(ROW()-2)/3+7),"")</f>
        <v>0.5</v>
      </c>
      <c r="F80" s="51">
        <f>IF($A80&lt;&gt;"",INDEX([1]Sizer!EJ:EJ,(ROW()-2)/3+7),"")</f>
        <v>0.5</v>
      </c>
      <c r="G80" s="51">
        <f>IF($A80&lt;&gt;"",INDEX([1]Sizer!EK:EK,(ROW()-2)/3+7),"")</f>
        <v>1</v>
      </c>
      <c r="H80" s="51">
        <f>IF($A80&lt;&gt;"",INDEX([1]Sizer!EL:EL,(ROW()-2)/3+7),"")</f>
        <v>0</v>
      </c>
      <c r="I80" s="51">
        <f>IF($A80&lt;&gt;"",INDEX([1]Sizer!EM:EM,(ROW()-2)/3+7),"")</f>
        <v>-0.5</v>
      </c>
      <c r="J80" s="51">
        <f>IF($A80&lt;&gt;"",INDEX([1]Sizer!EN:EN,(ROW()-2)/3+7),"")</f>
        <v>0</v>
      </c>
      <c r="K80" s="51">
        <f>IF($A80&lt;&gt;"",INDEX([1]Sizer!EO:EO,(ROW()-2)/3+7),"")</f>
        <v>-0.5</v>
      </c>
      <c r="L80" s="51">
        <f>IF($A80&lt;&gt;"",INDEX([1]Sizer!EP:EP,(ROW()-2)/3+7),"")</f>
        <v>0</v>
      </c>
      <c r="M80" s="51">
        <f>IF($A80&lt;&gt;"",INDEX([1]Sizer!EQ:EQ,(ROW()-2)/3+7),"")</f>
        <v>1</v>
      </c>
      <c r="N80" s="51">
        <f>IF($A80&lt;&gt;"",INDEX([1]Sizer!ER:ER,(ROW()-2)/3+7),"")</f>
        <v>0</v>
      </c>
      <c r="O80" s="51">
        <f>IF($A80&lt;&gt;"",INDEX([1]Sizer!ES:ES,(ROW()-2)/3+7),"")</f>
        <v>0</v>
      </c>
      <c r="P80" s="51">
        <f>IF($A80&lt;&gt;"",INDEX([1]Sizer!ET:ET,(ROW()-2)/3+7),"")</f>
        <v>-1</v>
      </c>
      <c r="Q80" s="51">
        <f>IF($A80&lt;&gt;"",INDEX([1]Sizer!EU:EU,(ROW()-2)/3+7),"")</f>
        <v>1.5</v>
      </c>
      <c r="R80" s="51">
        <f>IF($A80&lt;&gt;"",INDEX([1]Sizer!EV:EV,(ROW()-2)/3+7),"")</f>
        <v>2</v>
      </c>
      <c r="S80" s="51">
        <f>IF($A80&lt;&gt;"",INDEX([1]Sizer!EW:EW,(ROW()-2)/3+7),"")</f>
        <v>2</v>
      </c>
      <c r="T80" s="51">
        <f>IF($A80&lt;&gt;"",INDEX([1]Sizer!EX:EX,(ROW()-2)/3+7),"")</f>
        <v>0</v>
      </c>
      <c r="U80" s="51">
        <f>IF($A80&lt;&gt;"",INDEX([1]Sizer!EY:EY,(ROW()-2)/3+7),"")</f>
        <v>-1</v>
      </c>
      <c r="V80" s="51">
        <f>IF($A80&lt;&gt;"",INDEX([1]Sizer!EZ:EZ,(ROW()-2)/3+7),"")</f>
        <v>-0.5</v>
      </c>
      <c r="W80" s="51">
        <f>IF($A80&lt;&gt;"",INDEX([1]Sizer!FA:FA,(ROW()-2)/3+7),"")</f>
        <v>0</v>
      </c>
      <c r="X80" s="51">
        <f>IF($A80&lt;&gt;"",INDEX([1]Sizer!FB:FB,(ROW()-2)/3+7),"")</f>
        <v>0</v>
      </c>
      <c r="Y80" s="51">
        <f>IF($A80&lt;&gt;"",INDEX([1]Sizer!FC:FC,(ROW()-2)/3+7),"")</f>
        <v>0</v>
      </c>
      <c r="Z80" s="51">
        <f>IF($A80&lt;&gt;"",INDEX([1]Sizer!FD:FD,(ROW()-2)/3+7),"")</f>
        <v>0</v>
      </c>
      <c r="AA80" s="52">
        <f>IF($A80&lt;&gt;"",INDEX([1]Sizer!$AB:$AB,(ROW()-2)/3+7)*'[1]Dashboard (Model)'!$U$2,"")</f>
        <v>0.03</v>
      </c>
    </row>
    <row r="81" spans="1:27" x14ac:dyDescent="0.2">
      <c r="A81" s="59"/>
      <c r="B81" s="53">
        <f>IF($A80&lt;&gt;"",INDEX([1]Sizer!B:B,(ROW()-3)/3+7),"")</f>
        <v>0</v>
      </c>
      <c r="C81" s="53">
        <f>IF($A80&lt;&gt;"",INDEX([1]Sizer!C:C,(ROW()-3)/3+7),"")</f>
        <v>2.1229161471321697E-2</v>
      </c>
      <c r="D81" s="53">
        <f>IF($A80&lt;&gt;"",INDEX([1]Sizer!D:D,(ROW()-3)/3+7),"")</f>
        <v>0</v>
      </c>
      <c r="E81" s="53">
        <f>IF($A80&lt;&gt;"",INDEX([1]Sizer!E:E,(ROW()-3)/3+7),"")</f>
        <v>4.9746639883126364E-3</v>
      </c>
      <c r="F81" s="53">
        <f>IF($A80&lt;&gt;"",INDEX([1]Sizer!F:F,(ROW()-3)/3+7),"")</f>
        <v>8.7988565891472855E-3</v>
      </c>
      <c r="G81" s="53">
        <f>IF($A80&lt;&gt;"",INDEX([1]Sizer!G:G,(ROW()-3)/3+7),"")</f>
        <v>1.1593998978549539E-2</v>
      </c>
      <c r="H81" s="53">
        <f>IF($A80&lt;&gt;"",INDEX([1]Sizer!H:H,(ROW()-3)/3+7),"")</f>
        <v>0</v>
      </c>
      <c r="I81" s="53">
        <f>IF($A80&lt;&gt;"",INDEX([1]Sizer!I:I,(ROW()-3)/3+7),"")</f>
        <v>-1.12753559602649E-2</v>
      </c>
      <c r="J81" s="53">
        <f>IF($A80&lt;&gt;"",INDEX([1]Sizer!J:J,(ROW()-3)/3+7),"")</f>
        <v>0</v>
      </c>
      <c r="K81" s="53">
        <f>IF($A80&lt;&gt;"",INDEX([1]Sizer!K:K,(ROW()-3)/3+7),"")</f>
        <v>-1.4253484721640852E-2</v>
      </c>
      <c r="L81" s="53">
        <f>IF($A80&lt;&gt;"",INDEX([1]Sizer!L:L,(ROW()-3)/3+7),"")</f>
        <v>0</v>
      </c>
      <c r="M81" s="53">
        <f>IF($A80&lt;&gt;"",INDEX([1]Sizer!M:M,(ROW()-3)/3+7),"")</f>
        <v>1.5930561403508771E-2</v>
      </c>
      <c r="N81" s="53">
        <f>IF($A80&lt;&gt;"",INDEX([1]Sizer!N:N,(ROW()-3)/3+7),"")</f>
        <v>0</v>
      </c>
      <c r="O81" s="53">
        <f>IF($A80&lt;&gt;"",INDEX([1]Sizer!O:O,(ROW()-3)/3+7),"")</f>
        <v>0</v>
      </c>
      <c r="P81" s="53">
        <f>IF($A80&lt;&gt;"",INDEX([1]Sizer!P:P,(ROW()-3)/3+7),"")</f>
        <v>-1.1593998978549539E-2</v>
      </c>
      <c r="Q81" s="53">
        <f>IF($A80&lt;&gt;"",INDEX([1]Sizer!Q:Q,(ROW()-3)/3+7),"")</f>
        <v>2.9054244880546077E-2</v>
      </c>
      <c r="R81" s="53">
        <f>IF($A80&lt;&gt;"",INDEX([1]Sizer!R:R,(ROW()-3)/3+7),"")</f>
        <v>8.4463785191616018E-3</v>
      </c>
      <c r="S81" s="53">
        <f>IF($A80&lt;&gt;"",INDEX([1]Sizer!S:S,(ROW()-3)/3+7),"")</f>
        <v>0.05</v>
      </c>
      <c r="T81" s="53">
        <f>IF($A80&lt;&gt;"",INDEX([1]Sizer!T:T,(ROW()-3)/3+7),"")</f>
        <v>0</v>
      </c>
      <c r="U81" s="53">
        <f>IF($A80&lt;&gt;"",INDEX([1]Sizer!U:U,(ROW()-3)/3+7),"")</f>
        <v>-2.3348041437358365E-2</v>
      </c>
      <c r="V81" s="53">
        <f>IF($A80&lt;&gt;"",INDEX([1]Sizer!V:V,(ROW()-3)/3+7),"")</f>
        <v>-8.14630980861244E-3</v>
      </c>
      <c r="W81" s="53">
        <f>IF($A80&lt;&gt;"",INDEX([1]Sizer!W:W,(ROW()-3)/3+7),"")</f>
        <v>0</v>
      </c>
      <c r="X81" s="53">
        <f>IF($A80&lt;&gt;"",INDEX([1]Sizer!X:X,(ROW()-3)/3+7),"")</f>
        <v>0</v>
      </c>
      <c r="Y81" s="53">
        <f>IF($A80&lt;&gt;"",INDEX([1]Sizer!Y:Y,(ROW()-3)/3+7),"")</f>
        <v>0</v>
      </c>
      <c r="Z81" s="53">
        <f>IF($A80&lt;&gt;"",INDEX([1]Sizer!Z:Z,(ROW()-3)/3+7),"")</f>
        <v>0</v>
      </c>
      <c r="AA81" s="53">
        <f>IF($A80&lt;&gt;"",SUM($B81:$Z81),"")</f>
        <v>8.1410674924121518E-2</v>
      </c>
    </row>
    <row r="82" spans="1:27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</row>
    <row r="83" spans="1:27" x14ac:dyDescent="0.2">
      <c r="A83" s="59">
        <f>IF(INDEX([1]Sizer!$A:$A,(ROW()-2)/3+7)&lt;&gt;"",INDEX([1]Sizer!$A:$A,(ROW()-2)/3+7),"")</f>
        <v>45078</v>
      </c>
      <c r="B83" s="51">
        <f>IF($A83&lt;&gt;"",INDEX([1]Sizer!EF:EF,(ROW()-2)/3+7),"")</f>
        <v>0.5</v>
      </c>
      <c r="C83" s="51">
        <f>IF($A83&lt;&gt;"",INDEX([1]Sizer!EG:EG,(ROW()-2)/3+7),"")</f>
        <v>2</v>
      </c>
      <c r="D83" s="51">
        <f>IF($A83&lt;&gt;"",INDEX([1]Sizer!EH:EH,(ROW()-2)/3+7),"")</f>
        <v>0</v>
      </c>
      <c r="E83" s="51">
        <f>IF($A83&lt;&gt;"",INDEX([1]Sizer!EI:EI,(ROW()-2)/3+7),"")</f>
        <v>3</v>
      </c>
      <c r="F83" s="51">
        <f>IF($A83&lt;&gt;"",INDEX([1]Sizer!EJ:EJ,(ROW()-2)/3+7),"")</f>
        <v>1</v>
      </c>
      <c r="G83" s="51">
        <f>IF($A83&lt;&gt;"",INDEX([1]Sizer!EK:EK,(ROW()-2)/3+7),"")</f>
        <v>1.5</v>
      </c>
      <c r="H83" s="51">
        <f>IF($A83&lt;&gt;"",INDEX([1]Sizer!EL:EL,(ROW()-2)/3+7),"")</f>
        <v>-0.5</v>
      </c>
      <c r="I83" s="51">
        <f>IF($A83&lt;&gt;"",INDEX([1]Sizer!EM:EM,(ROW()-2)/3+7),"")</f>
        <v>-1</v>
      </c>
      <c r="J83" s="51">
        <f>IF($A83&lt;&gt;"",INDEX([1]Sizer!EN:EN,(ROW()-2)/3+7),"")</f>
        <v>0</v>
      </c>
      <c r="K83" s="51">
        <f>IF($A83&lt;&gt;"",INDEX([1]Sizer!EO:EO,(ROW()-2)/3+7),"")</f>
        <v>0</v>
      </c>
      <c r="L83" s="51">
        <f>IF($A83&lt;&gt;"",INDEX([1]Sizer!EP:EP,(ROW()-2)/3+7),"")</f>
        <v>-0.5</v>
      </c>
      <c r="M83" s="51">
        <f>IF($A83&lt;&gt;"",INDEX([1]Sizer!EQ:EQ,(ROW()-2)/3+7),"")</f>
        <v>1</v>
      </c>
      <c r="N83" s="51">
        <f>IF($A83&lt;&gt;"",INDEX([1]Sizer!ER:ER,(ROW()-2)/3+7),"")</f>
        <v>0</v>
      </c>
      <c r="O83" s="51">
        <f>IF($A83&lt;&gt;"",INDEX([1]Sizer!ES:ES,(ROW()-2)/3+7),"")</f>
        <v>0</v>
      </c>
      <c r="P83" s="51">
        <f>IF($A83&lt;&gt;"",INDEX([1]Sizer!ET:ET,(ROW()-2)/3+7),"")</f>
        <v>-0.5</v>
      </c>
      <c r="Q83" s="51">
        <f>IF($A83&lt;&gt;"",INDEX([1]Sizer!EU:EU,(ROW()-2)/3+7),"")</f>
        <v>0</v>
      </c>
      <c r="R83" s="51">
        <f>IF($A83&lt;&gt;"",INDEX([1]Sizer!EV:EV,(ROW()-2)/3+7),"")</f>
        <v>2.5</v>
      </c>
      <c r="S83" s="51">
        <f>IF($A83&lt;&gt;"",INDEX([1]Sizer!EW:EW,(ROW()-2)/3+7),"")</f>
        <v>0</v>
      </c>
      <c r="T83" s="51">
        <f>IF($A83&lt;&gt;"",INDEX([1]Sizer!EX:EX,(ROW()-2)/3+7),"")</f>
        <v>0</v>
      </c>
      <c r="U83" s="51">
        <f>IF($A83&lt;&gt;"",INDEX([1]Sizer!EY:EY,(ROW()-2)/3+7),"")</f>
        <v>-0.5</v>
      </c>
      <c r="V83" s="51">
        <f>IF($A83&lt;&gt;"",INDEX([1]Sizer!EZ:EZ,(ROW()-2)/3+7),"")</f>
        <v>2</v>
      </c>
      <c r="W83" s="51">
        <f>IF($A83&lt;&gt;"",INDEX([1]Sizer!FA:FA,(ROW()-2)/3+7),"")</f>
        <v>0</v>
      </c>
      <c r="X83" s="51">
        <f>IF($A83&lt;&gt;"",INDEX([1]Sizer!FB:FB,(ROW()-2)/3+7),"")</f>
        <v>0</v>
      </c>
      <c r="Y83" s="51">
        <f>IF($A83&lt;&gt;"",INDEX([1]Sizer!FC:FC,(ROW()-2)/3+7),"")</f>
        <v>0</v>
      </c>
      <c r="Z83" s="51">
        <f>IF($A83&lt;&gt;"",INDEX([1]Sizer!FD:FD,(ROW()-2)/3+7),"")</f>
        <v>0</v>
      </c>
      <c r="AA83" s="52">
        <f>IF($A83&lt;&gt;"",INDEX([1]Sizer!$AB:$AB,(ROW()-2)/3+7)*'[1]Dashboard (Model)'!$U$2,"")</f>
        <v>2.5000000000000001E-2</v>
      </c>
    </row>
    <row r="84" spans="1:27" x14ac:dyDescent="0.2">
      <c r="A84" s="59"/>
      <c r="B84" s="53">
        <f>IF($A83&lt;&gt;"",INDEX([1]Sizer!B:B,(ROW()-3)/3+7),"")</f>
        <v>4.8394426257753276E-3</v>
      </c>
      <c r="C84" s="53">
        <f>IF($A83&lt;&gt;"",INDEX([1]Sizer!C:C,(ROW()-3)/3+7),"")</f>
        <v>2.1229161471321697E-2</v>
      </c>
      <c r="D84" s="53">
        <f>IF($A83&lt;&gt;"",INDEX([1]Sizer!D:D,(ROW()-3)/3+7),"")</f>
        <v>0</v>
      </c>
      <c r="E84" s="53">
        <f>IF($A83&lt;&gt;"",INDEX([1]Sizer!E:E,(ROW()-3)/3+7),"")</f>
        <v>2.5461361232814627E-2</v>
      </c>
      <c r="F84" s="53">
        <f>IF($A83&lt;&gt;"",INDEX([1]Sizer!F:F,(ROW()-3)/3+7),"")</f>
        <v>1.5904940543601361E-2</v>
      </c>
      <c r="G84" s="53">
        <f>IF($A83&lt;&gt;"",INDEX([1]Sizer!G:G,(ROW()-3)/3+7),"")</f>
        <v>1.5486927954420148E-2</v>
      </c>
      <c r="H84" s="53">
        <f>IF($A83&lt;&gt;"",INDEX([1]Sizer!H:H,(ROW()-3)/3+7),"")</f>
        <v>-9.9251325088339226E-3</v>
      </c>
      <c r="I84" s="53">
        <f>IF($A83&lt;&gt;"",INDEX([1]Sizer!I:I,(ROW()-3)/3+7),"")</f>
        <v>-1.8851090604026847E-2</v>
      </c>
      <c r="J84" s="53">
        <f>IF($A83&lt;&gt;"",INDEX([1]Sizer!J:J,(ROW()-3)/3+7),"")</f>
        <v>0</v>
      </c>
      <c r="K84" s="53">
        <f>IF($A83&lt;&gt;"",INDEX([1]Sizer!K:K,(ROW()-3)/3+7),"")</f>
        <v>0</v>
      </c>
      <c r="L84" s="53">
        <f>IF($A83&lt;&gt;"",INDEX([1]Sizer!L:L,(ROW()-3)/3+7),"")</f>
        <v>-1.0031473214285715E-2</v>
      </c>
      <c r="M84" s="53">
        <f>IF($A83&lt;&gt;"",INDEX([1]Sizer!M:M,(ROW()-3)/3+7),"")</f>
        <v>1.5930561403508771E-2</v>
      </c>
      <c r="N84" s="53">
        <f>IF($A83&lt;&gt;"",INDEX([1]Sizer!N:N,(ROW()-3)/3+7),"")</f>
        <v>0</v>
      </c>
      <c r="O84" s="53">
        <f>IF($A83&lt;&gt;"",INDEX([1]Sizer!O:O,(ROW()-3)/3+7),"")</f>
        <v>0</v>
      </c>
      <c r="P84" s="53">
        <f>IF($A83&lt;&gt;"",INDEX([1]Sizer!P:P,(ROW()-3)/3+7),"")</f>
        <v>-4.3079946319018406E-3</v>
      </c>
      <c r="Q84" s="53">
        <f>IF($A83&lt;&gt;"",INDEX([1]Sizer!Q:Q,(ROW()-3)/3+7),"")</f>
        <v>0</v>
      </c>
      <c r="R84" s="53">
        <f>IF($A83&lt;&gt;"",INDEX([1]Sizer!R:R,(ROW()-3)/3+7),"")</f>
        <v>8.1471530920060337E-3</v>
      </c>
      <c r="S84" s="53">
        <f>IF($A83&lt;&gt;"",INDEX([1]Sizer!S:S,(ROW()-3)/3+7),"")</f>
        <v>0</v>
      </c>
      <c r="T84" s="53">
        <f>IF($A83&lt;&gt;"",INDEX([1]Sizer!T:T,(ROW()-3)/3+7),"")</f>
        <v>0</v>
      </c>
      <c r="U84" s="53">
        <f>IF($A83&lt;&gt;"",INDEX([1]Sizer!U:U,(ROW()-3)/3+7),"")</f>
        <v>-1.2133099352051837E-2</v>
      </c>
      <c r="V84" s="53">
        <f>IF($A83&lt;&gt;"",INDEX([1]Sizer!V:V,(ROW()-3)/3+7),"")</f>
        <v>2.9488845144356957E-2</v>
      </c>
      <c r="W84" s="53">
        <f>IF($A83&lt;&gt;"",INDEX([1]Sizer!W:W,(ROW()-3)/3+7),"")</f>
        <v>0</v>
      </c>
      <c r="X84" s="53">
        <f>IF($A83&lt;&gt;"",INDEX([1]Sizer!X:X,(ROW()-3)/3+7),"")</f>
        <v>0</v>
      </c>
      <c r="Y84" s="53">
        <f>IF($A83&lt;&gt;"",INDEX([1]Sizer!Y:Y,(ROW()-3)/3+7),"")</f>
        <v>0</v>
      </c>
      <c r="Z84" s="53">
        <f>IF($A83&lt;&gt;"",INDEX([1]Sizer!Z:Z,(ROW()-3)/3+7),"")</f>
        <v>0</v>
      </c>
      <c r="AA84" s="53">
        <f>IF($A83&lt;&gt;"",SUM($B84:$Z84),"")</f>
        <v>8.1239603156704768E-2</v>
      </c>
    </row>
    <row r="85" spans="1:27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</row>
    <row r="86" spans="1:27" x14ac:dyDescent="0.2">
      <c r="A86" s="59">
        <f>IF(INDEX([1]Sizer!$A:$A,(ROW()-2)/3+7)&lt;&gt;"",INDEX([1]Sizer!$A:$A,(ROW()-2)/3+7),"")</f>
        <v>45110</v>
      </c>
      <c r="B86" s="51">
        <f>IF($A86&lt;&gt;"",INDEX([1]Sizer!EF:EF,(ROW()-2)/3+7),"")</f>
        <v>1</v>
      </c>
      <c r="C86" s="51">
        <f>IF($A86&lt;&gt;"",INDEX([1]Sizer!EG:EG,(ROW()-2)/3+7),"")</f>
        <v>1.5</v>
      </c>
      <c r="D86" s="51">
        <f>IF($A86&lt;&gt;"",INDEX([1]Sizer!EH:EH,(ROW()-2)/3+7),"")</f>
        <v>0</v>
      </c>
      <c r="E86" s="51">
        <f>IF($A86&lt;&gt;"",INDEX([1]Sizer!EI:EI,(ROW()-2)/3+7),"")</f>
        <v>3</v>
      </c>
      <c r="F86" s="51">
        <f>IF($A86&lt;&gt;"",INDEX([1]Sizer!EJ:EJ,(ROW()-2)/3+7),"")</f>
        <v>1.5</v>
      </c>
      <c r="G86" s="51">
        <f>IF($A86&lt;&gt;"",INDEX([1]Sizer!EK:EK,(ROW()-2)/3+7),"")</f>
        <v>2.5</v>
      </c>
      <c r="H86" s="51">
        <f>IF($A86&lt;&gt;"",INDEX([1]Sizer!EL:EL,(ROW()-2)/3+7),"")</f>
        <v>-0.5</v>
      </c>
      <c r="I86" s="51">
        <f>IF($A86&lt;&gt;"",INDEX([1]Sizer!EM:EM,(ROW()-2)/3+7),"")</f>
        <v>-0.5</v>
      </c>
      <c r="J86" s="51">
        <f>IF($A86&lt;&gt;"",INDEX([1]Sizer!EN:EN,(ROW()-2)/3+7),"")</f>
        <v>1</v>
      </c>
      <c r="K86" s="51">
        <f>IF($A86&lt;&gt;"",INDEX([1]Sizer!EO:EO,(ROW()-2)/3+7),"")</f>
        <v>0</v>
      </c>
      <c r="L86" s="51">
        <f>IF($A86&lt;&gt;"",INDEX([1]Sizer!EP:EP,(ROW()-2)/3+7),"")</f>
        <v>0</v>
      </c>
      <c r="M86" s="51">
        <f>IF($A86&lt;&gt;"",INDEX([1]Sizer!EQ:EQ,(ROW()-2)/3+7),"")</f>
        <v>1.5</v>
      </c>
      <c r="N86" s="51">
        <f>IF($A86&lt;&gt;"",INDEX([1]Sizer!ER:ER,(ROW()-2)/3+7),"")</f>
        <v>0</v>
      </c>
      <c r="O86" s="51">
        <f>IF($A86&lt;&gt;"",INDEX([1]Sizer!ES:ES,(ROW()-2)/3+7),"")</f>
        <v>0</v>
      </c>
      <c r="P86" s="51">
        <f>IF($A86&lt;&gt;"",INDEX([1]Sizer!ET:ET,(ROW()-2)/3+7),"")</f>
        <v>-0.5</v>
      </c>
      <c r="Q86" s="51">
        <f>IF($A86&lt;&gt;"",INDEX([1]Sizer!EU:EU,(ROW()-2)/3+7),"")</f>
        <v>0</v>
      </c>
      <c r="R86" s="51">
        <f>IF($A86&lt;&gt;"",INDEX([1]Sizer!EV:EV,(ROW()-2)/3+7),"")</f>
        <v>2.5</v>
      </c>
      <c r="S86" s="51">
        <f>IF($A86&lt;&gt;"",INDEX([1]Sizer!EW:EW,(ROW()-2)/3+7),"")</f>
        <v>0</v>
      </c>
      <c r="T86" s="51">
        <f>IF($A86&lt;&gt;"",INDEX([1]Sizer!EX:EX,(ROW()-2)/3+7),"")</f>
        <v>0</v>
      </c>
      <c r="U86" s="51">
        <f>IF($A86&lt;&gt;"",INDEX([1]Sizer!EY:EY,(ROW()-2)/3+7),"")</f>
        <v>0</v>
      </c>
      <c r="V86" s="51">
        <f>IF($A86&lt;&gt;"",INDEX([1]Sizer!EZ:EZ,(ROW()-2)/3+7),"")</f>
        <v>0</v>
      </c>
      <c r="W86" s="51">
        <f>IF($A86&lt;&gt;"",INDEX([1]Sizer!FA:FA,(ROW()-2)/3+7),"")</f>
        <v>0</v>
      </c>
      <c r="X86" s="51">
        <f>IF($A86&lt;&gt;"",INDEX([1]Sizer!FB:FB,(ROW()-2)/3+7),"")</f>
        <v>0</v>
      </c>
      <c r="Y86" s="51">
        <f>IF($A86&lt;&gt;"",INDEX([1]Sizer!FC:FC,(ROW()-2)/3+7),"")</f>
        <v>0</v>
      </c>
      <c r="Z86" s="51">
        <f>IF($A86&lt;&gt;"",INDEX([1]Sizer!FD:FD,(ROW()-2)/3+7),"")</f>
        <v>0</v>
      </c>
      <c r="AA86" s="52">
        <f>IF($A86&lt;&gt;"",INDEX([1]Sizer!$AB:$AB,(ROW()-2)/3+7)*'[1]Dashboard (Model)'!$U$2,"")</f>
        <v>0.02</v>
      </c>
    </row>
    <row r="87" spans="1:27" x14ac:dyDescent="0.2">
      <c r="A87" s="59"/>
      <c r="B87" s="53">
        <f>IF($A86&lt;&gt;"",INDEX([1]Sizer!B:B,(ROW()-3)/3+7),"")</f>
        <v>7.2765233644859822E-3</v>
      </c>
      <c r="C87" s="53">
        <f>IF($A86&lt;&gt;"",INDEX([1]Sizer!C:C,(ROW()-3)/3+7),"")</f>
        <v>1.0757940309506261E-2</v>
      </c>
      <c r="D87" s="53">
        <f>IF($A86&lt;&gt;"",INDEX([1]Sizer!D:D,(ROW()-3)/3+7),"")</f>
        <v>0</v>
      </c>
      <c r="E87" s="53">
        <f>IF($A86&lt;&gt;"",INDEX([1]Sizer!E:E,(ROW()-3)/3+7),"")</f>
        <v>2.5461361232814627E-2</v>
      </c>
      <c r="F87" s="53">
        <f>IF($A86&lt;&gt;"",INDEX([1]Sizer!F:F,(ROW()-3)/3+7),"")</f>
        <v>1.786845165238678E-2</v>
      </c>
      <c r="G87" s="53">
        <f>IF($A86&lt;&gt;"",INDEX([1]Sizer!G:G,(ROW()-3)/3+7),"")</f>
        <v>1.9902556237218816E-2</v>
      </c>
      <c r="H87" s="53">
        <f>IF($A86&lt;&gt;"",INDEX([1]Sizer!H:H,(ROW()-3)/3+7),"")</f>
        <v>-9.9251325088339226E-3</v>
      </c>
      <c r="I87" s="53">
        <f>IF($A86&lt;&gt;"",INDEX([1]Sizer!I:I,(ROW()-3)/3+7),"")</f>
        <v>-6.5317785234899331E-3</v>
      </c>
      <c r="J87" s="53">
        <f>IF($A86&lt;&gt;"",INDEX([1]Sizer!J:J,(ROW()-3)/3+7),"")</f>
        <v>9.4424662850489966E-3</v>
      </c>
      <c r="K87" s="53">
        <f>IF($A86&lt;&gt;"",INDEX([1]Sizer!K:K,(ROW()-3)/3+7),"")</f>
        <v>0</v>
      </c>
      <c r="L87" s="53">
        <f>IF($A86&lt;&gt;"",INDEX([1]Sizer!L:L,(ROW()-3)/3+7),"")</f>
        <v>0</v>
      </c>
      <c r="M87" s="53">
        <f>IF($A86&lt;&gt;"",INDEX([1]Sizer!M:M,(ROW()-3)/3+7),"")</f>
        <v>1.4173325242718447E-2</v>
      </c>
      <c r="N87" s="53">
        <f>IF($A86&lt;&gt;"",INDEX([1]Sizer!N:N,(ROW()-3)/3+7),"")</f>
        <v>0</v>
      </c>
      <c r="O87" s="53">
        <f>IF($A86&lt;&gt;"",INDEX([1]Sizer!O:O,(ROW()-3)/3+7),"")</f>
        <v>0</v>
      </c>
      <c r="P87" s="53">
        <f>IF($A86&lt;&gt;"",INDEX([1]Sizer!P:P,(ROW()-3)/3+7),"")</f>
        <v>-4.3079946319018406E-3</v>
      </c>
      <c r="Q87" s="53">
        <f>IF($A86&lt;&gt;"",INDEX([1]Sizer!Q:Q,(ROW()-3)/3+7),"")</f>
        <v>0</v>
      </c>
      <c r="R87" s="53">
        <f>IF($A86&lt;&gt;"",INDEX([1]Sizer!R:R,(ROW()-3)/3+7),"")</f>
        <v>8.1471530920060337E-3</v>
      </c>
      <c r="S87" s="53">
        <f>IF($A86&lt;&gt;"",INDEX([1]Sizer!S:S,(ROW()-3)/3+7),"")</f>
        <v>0</v>
      </c>
      <c r="T87" s="53">
        <f>IF($A86&lt;&gt;"",INDEX([1]Sizer!T:T,(ROW()-3)/3+7),"")</f>
        <v>0</v>
      </c>
      <c r="U87" s="53">
        <f>IF($A86&lt;&gt;"",INDEX([1]Sizer!U:U,(ROW()-3)/3+7),"")</f>
        <v>0</v>
      </c>
      <c r="V87" s="53">
        <f>IF($A86&lt;&gt;"",INDEX([1]Sizer!V:V,(ROW()-3)/3+7),"")</f>
        <v>0</v>
      </c>
      <c r="W87" s="53">
        <f>IF($A86&lt;&gt;"",INDEX([1]Sizer!W:W,(ROW()-3)/3+7),"")</f>
        <v>0</v>
      </c>
      <c r="X87" s="53">
        <f>IF($A86&lt;&gt;"",INDEX([1]Sizer!X:X,(ROW()-3)/3+7),"")</f>
        <v>0</v>
      </c>
      <c r="Y87" s="53">
        <f>IF($A86&lt;&gt;"",INDEX([1]Sizer!Y:Y,(ROW()-3)/3+7),"")</f>
        <v>0</v>
      </c>
      <c r="Z87" s="53">
        <f>IF($A86&lt;&gt;"",INDEX([1]Sizer!Z:Z,(ROW()-3)/3+7),"")</f>
        <v>0</v>
      </c>
      <c r="AA87" s="53">
        <f>IF($A86&lt;&gt;"",SUM($B87:$Z87),"")</f>
        <v>9.2264871751960228E-2</v>
      </c>
    </row>
    <row r="88" spans="1:27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</row>
    <row r="89" spans="1:27" x14ac:dyDescent="0.2">
      <c r="A89" s="59">
        <f>IF(INDEX([1]Sizer!$A:$A,(ROW()-2)/3+7)&lt;&gt;"",INDEX([1]Sizer!$A:$A,(ROW()-2)/3+7),"")</f>
        <v>45139</v>
      </c>
      <c r="B89" s="51">
        <f>IF($A89&lt;&gt;"",INDEX([1]Sizer!EF:EF,(ROW()-2)/3+7),"")</f>
        <v>0</v>
      </c>
      <c r="C89" s="51">
        <f>IF($A89&lt;&gt;"",INDEX([1]Sizer!EG:EG,(ROW()-2)/3+7),"")</f>
        <v>1.5</v>
      </c>
      <c r="D89" s="51">
        <f>IF($A89&lt;&gt;"",INDEX([1]Sizer!EH:EH,(ROW()-2)/3+7),"")</f>
        <v>2</v>
      </c>
      <c r="E89" s="51">
        <f>IF($A89&lt;&gt;"",INDEX([1]Sizer!EI:EI,(ROW()-2)/3+7),"")</f>
        <v>1.5</v>
      </c>
      <c r="F89" s="51">
        <f>IF($A89&lt;&gt;"",INDEX([1]Sizer!EJ:EJ,(ROW()-2)/3+7),"")</f>
        <v>1.5</v>
      </c>
      <c r="G89" s="51">
        <f>IF($A89&lt;&gt;"",INDEX([1]Sizer!EK:EK,(ROW()-2)/3+7),"")</f>
        <v>3</v>
      </c>
      <c r="H89" s="51">
        <f>IF($A89&lt;&gt;"",INDEX([1]Sizer!EL:EL,(ROW()-2)/3+7),"")</f>
        <v>-0.5</v>
      </c>
      <c r="I89" s="51">
        <f>IF($A89&lt;&gt;"",INDEX([1]Sizer!EM:EM,(ROW()-2)/3+7),"")</f>
        <v>0</v>
      </c>
      <c r="J89" s="51">
        <f>IF($A89&lt;&gt;"",INDEX([1]Sizer!EN:EN,(ROW()-2)/3+7),"")</f>
        <v>0</v>
      </c>
      <c r="K89" s="51">
        <f>IF($A89&lt;&gt;"",INDEX([1]Sizer!EO:EO,(ROW()-2)/3+7),"")</f>
        <v>0</v>
      </c>
      <c r="L89" s="51">
        <f>IF($A89&lt;&gt;"",INDEX([1]Sizer!EP:EP,(ROW()-2)/3+7),"")</f>
        <v>0</v>
      </c>
      <c r="M89" s="51">
        <f>IF($A89&lt;&gt;"",INDEX([1]Sizer!EQ:EQ,(ROW()-2)/3+7),"")</f>
        <v>1.5</v>
      </c>
      <c r="N89" s="51">
        <f>IF($A89&lt;&gt;"",INDEX([1]Sizer!ER:ER,(ROW()-2)/3+7),"")</f>
        <v>0</v>
      </c>
      <c r="O89" s="51">
        <f>IF($A89&lt;&gt;"",INDEX([1]Sizer!ES:ES,(ROW()-2)/3+7),"")</f>
        <v>0</v>
      </c>
      <c r="P89" s="51">
        <f>IF($A89&lt;&gt;"",INDEX([1]Sizer!ET:ET,(ROW()-2)/3+7),"")</f>
        <v>1.5</v>
      </c>
      <c r="Q89" s="51">
        <f>IF($A89&lt;&gt;"",INDEX([1]Sizer!EU:EU,(ROW()-2)/3+7),"")</f>
        <v>0</v>
      </c>
      <c r="R89" s="51">
        <f>IF($A89&lt;&gt;"",INDEX([1]Sizer!EV:EV,(ROW()-2)/3+7),"")</f>
        <v>2.5</v>
      </c>
      <c r="S89" s="51">
        <f>IF($A89&lt;&gt;"",INDEX([1]Sizer!EW:EW,(ROW()-2)/3+7),"")</f>
        <v>0</v>
      </c>
      <c r="T89" s="51">
        <f>IF($A89&lt;&gt;"",INDEX([1]Sizer!EX:EX,(ROW()-2)/3+7),"")</f>
        <v>0</v>
      </c>
      <c r="U89" s="51">
        <f>IF($A89&lt;&gt;"",INDEX([1]Sizer!EY:EY,(ROW()-2)/3+7),"")</f>
        <v>0</v>
      </c>
      <c r="V89" s="51">
        <f>IF($A89&lt;&gt;"",INDEX([1]Sizer!EZ:EZ,(ROW()-2)/3+7),"")</f>
        <v>0</v>
      </c>
      <c r="W89" s="51">
        <f>IF($A89&lt;&gt;"",INDEX([1]Sizer!FA:FA,(ROW()-2)/3+7),"")</f>
        <v>0</v>
      </c>
      <c r="X89" s="51">
        <f>IF($A89&lt;&gt;"",INDEX([1]Sizer!FB:FB,(ROW()-2)/3+7),"")</f>
        <v>0</v>
      </c>
      <c r="Y89" s="51">
        <f>IF($A89&lt;&gt;"",INDEX([1]Sizer!FC:FC,(ROW()-2)/3+7),"")</f>
        <v>0</v>
      </c>
      <c r="Z89" s="51">
        <f>IF($A89&lt;&gt;"",INDEX([1]Sizer!FD:FD,(ROW()-2)/3+7),"")</f>
        <v>0</v>
      </c>
      <c r="AA89" s="52">
        <f>IF($A89&lt;&gt;"",INDEX([1]Sizer!$AB:$AB,(ROW()-2)/3+7)*'[1]Dashboard (Model)'!$U$2,"")</f>
        <v>2.5000000000000001E-2</v>
      </c>
    </row>
    <row r="90" spans="1:27" x14ac:dyDescent="0.2">
      <c r="A90" s="59"/>
      <c r="B90" s="53">
        <f>IF($A89&lt;&gt;"",INDEX([1]Sizer!B:B,(ROW()-3)/3+7),"")</f>
        <v>0</v>
      </c>
      <c r="C90" s="53">
        <f>IF($A89&lt;&gt;"",INDEX([1]Sizer!C:C,(ROW()-3)/3+7),"")</f>
        <v>1.0757940309506261E-2</v>
      </c>
      <c r="D90" s="53">
        <f>IF($A89&lt;&gt;"",INDEX([1]Sizer!D:D,(ROW()-3)/3+7),"")</f>
        <v>4.371292607348385E-2</v>
      </c>
      <c r="E90" s="53">
        <f>IF($A89&lt;&gt;"",INDEX([1]Sizer!E:E,(ROW()-3)/3+7),"")</f>
        <v>1.235167194796531E-2</v>
      </c>
      <c r="F90" s="53">
        <f>IF($A89&lt;&gt;"",INDEX([1]Sizer!F:F,(ROW()-3)/3+7),"")</f>
        <v>1.786845165238678E-2</v>
      </c>
      <c r="G90" s="53">
        <f>IF($A89&lt;&gt;"",INDEX([1]Sizer!G:G,(ROW()-3)/3+7),"")</f>
        <v>2.6188339816124468E-2</v>
      </c>
      <c r="H90" s="53">
        <f>IF($A89&lt;&gt;"",INDEX([1]Sizer!H:H,(ROW()-3)/3+7),"")</f>
        <v>-9.9251325088339226E-3</v>
      </c>
      <c r="I90" s="53">
        <f>IF($A89&lt;&gt;"",INDEX([1]Sizer!I:I,(ROW()-3)/3+7),"")</f>
        <v>0</v>
      </c>
      <c r="J90" s="53">
        <f>IF($A89&lt;&gt;"",INDEX([1]Sizer!J:J,(ROW()-3)/3+7),"")</f>
        <v>0</v>
      </c>
      <c r="K90" s="53">
        <f>IF($A89&lt;&gt;"",INDEX([1]Sizer!K:K,(ROW()-3)/3+7),"")</f>
        <v>0</v>
      </c>
      <c r="L90" s="53">
        <f>IF($A89&lt;&gt;"",INDEX([1]Sizer!L:L,(ROW()-3)/3+7),"")</f>
        <v>0</v>
      </c>
      <c r="M90" s="53">
        <f>IF($A89&lt;&gt;"",INDEX([1]Sizer!M:M,(ROW()-3)/3+7),"")</f>
        <v>1.4173325242718447E-2</v>
      </c>
      <c r="N90" s="53">
        <f>IF($A89&lt;&gt;"",INDEX([1]Sizer!N:N,(ROW()-3)/3+7),"")</f>
        <v>0</v>
      </c>
      <c r="O90" s="53">
        <f>IF($A89&lt;&gt;"",INDEX([1]Sizer!O:O,(ROW()-3)/3+7),"")</f>
        <v>0</v>
      </c>
      <c r="P90" s="53">
        <f>IF($A89&lt;&gt;"",INDEX([1]Sizer!P:P,(ROW()-3)/3+7),"")</f>
        <v>1.1876302918537524E-2</v>
      </c>
      <c r="Q90" s="53">
        <f>IF($A89&lt;&gt;"",INDEX([1]Sizer!Q:Q,(ROW()-3)/3+7),"")</f>
        <v>0</v>
      </c>
      <c r="R90" s="53">
        <f>IF($A89&lt;&gt;"",INDEX([1]Sizer!R:R,(ROW()-3)/3+7),"")</f>
        <v>8.1471530920060337E-3</v>
      </c>
      <c r="S90" s="53">
        <f>IF($A89&lt;&gt;"",INDEX([1]Sizer!S:S,(ROW()-3)/3+7),"")</f>
        <v>0</v>
      </c>
      <c r="T90" s="53">
        <f>IF($A89&lt;&gt;"",INDEX([1]Sizer!T:T,(ROW()-3)/3+7),"")</f>
        <v>0</v>
      </c>
      <c r="U90" s="53">
        <f>IF($A89&lt;&gt;"",INDEX([1]Sizer!U:U,(ROW()-3)/3+7),"")</f>
        <v>0</v>
      </c>
      <c r="V90" s="53">
        <f>IF($A89&lt;&gt;"",INDEX([1]Sizer!V:V,(ROW()-3)/3+7),"")</f>
        <v>0</v>
      </c>
      <c r="W90" s="53">
        <f>IF($A89&lt;&gt;"",INDEX([1]Sizer!W:W,(ROW()-3)/3+7),"")</f>
        <v>0</v>
      </c>
      <c r="X90" s="53">
        <f>IF($A89&lt;&gt;"",INDEX([1]Sizer!X:X,(ROW()-3)/3+7),"")</f>
        <v>0</v>
      </c>
      <c r="Y90" s="53">
        <f>IF($A89&lt;&gt;"",INDEX([1]Sizer!Y:Y,(ROW()-3)/3+7),"")</f>
        <v>0</v>
      </c>
      <c r="Z90" s="53">
        <f>IF($A89&lt;&gt;"",INDEX([1]Sizer!Z:Z,(ROW()-3)/3+7),"")</f>
        <v>0</v>
      </c>
      <c r="AA90" s="53">
        <f>IF($A89&lt;&gt;"",SUM($B90:$Z90),"")</f>
        <v>0.13515097854389474</v>
      </c>
    </row>
    <row r="91" spans="1:27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</row>
    <row r="92" spans="1:27" x14ac:dyDescent="0.2">
      <c r="A92" s="59">
        <f>IF(INDEX([1]Sizer!$A:$A,(ROW()-2)/3+7)&lt;&gt;"",INDEX([1]Sizer!$A:$A,(ROW()-2)/3+7),"")</f>
        <v>45170</v>
      </c>
      <c r="B92" s="51">
        <f>IF($A92&lt;&gt;"",INDEX([1]Sizer!EF:EF,(ROW()-2)/3+7),"")</f>
        <v>0</v>
      </c>
      <c r="C92" s="51">
        <f>IF($A92&lt;&gt;"",INDEX([1]Sizer!EG:EG,(ROW()-2)/3+7),"")</f>
        <v>0.5</v>
      </c>
      <c r="D92" s="51">
        <f>IF($A92&lt;&gt;"",INDEX([1]Sizer!EH:EH,(ROW()-2)/3+7),"")</f>
        <v>-0.5</v>
      </c>
      <c r="E92" s="51">
        <f>IF($A92&lt;&gt;"",INDEX([1]Sizer!EI:EI,(ROW()-2)/3+7),"")</f>
        <v>1</v>
      </c>
      <c r="F92" s="51">
        <f>IF($A92&lt;&gt;"",INDEX([1]Sizer!EJ:EJ,(ROW()-2)/3+7),"")</f>
        <v>0</v>
      </c>
      <c r="G92" s="51">
        <f>IF($A92&lt;&gt;"",INDEX([1]Sizer!EK:EK,(ROW()-2)/3+7),"")</f>
        <v>1</v>
      </c>
      <c r="H92" s="51">
        <f>IF($A92&lt;&gt;"",INDEX([1]Sizer!EL:EL,(ROW()-2)/3+7),"")</f>
        <v>0</v>
      </c>
      <c r="I92" s="51">
        <f>IF($A92&lt;&gt;"",INDEX([1]Sizer!EM:EM,(ROW()-2)/3+7),"")</f>
        <v>0</v>
      </c>
      <c r="J92" s="51">
        <f>IF($A92&lt;&gt;"",INDEX([1]Sizer!EN:EN,(ROW()-2)/3+7),"")</f>
        <v>0.5</v>
      </c>
      <c r="K92" s="51">
        <f>IF($A92&lt;&gt;"",INDEX([1]Sizer!EO:EO,(ROW()-2)/3+7),"")</f>
        <v>0</v>
      </c>
      <c r="L92" s="51">
        <f>IF($A92&lt;&gt;"",INDEX([1]Sizer!EP:EP,(ROW()-2)/3+7),"")</f>
        <v>0</v>
      </c>
      <c r="M92" s="51">
        <f>IF($A92&lt;&gt;"",INDEX([1]Sizer!EQ:EQ,(ROW()-2)/3+7),"")</f>
        <v>0</v>
      </c>
      <c r="N92" s="51">
        <f>IF($A92&lt;&gt;"",INDEX([1]Sizer!ER:ER,(ROW()-2)/3+7),"")</f>
        <v>0</v>
      </c>
      <c r="O92" s="51">
        <f>IF($A92&lt;&gt;"",INDEX([1]Sizer!ES:ES,(ROW()-2)/3+7),"")</f>
        <v>0</v>
      </c>
      <c r="P92" s="51">
        <f>IF($A92&lt;&gt;"",INDEX([1]Sizer!ET:ET,(ROW()-2)/3+7),"")</f>
        <v>1.5</v>
      </c>
      <c r="Q92" s="51">
        <f>IF($A92&lt;&gt;"",INDEX([1]Sizer!EU:EU,(ROW()-2)/3+7),"")</f>
        <v>3</v>
      </c>
      <c r="R92" s="51">
        <f>IF($A92&lt;&gt;"",INDEX([1]Sizer!EV:EV,(ROW()-2)/3+7),"")</f>
        <v>3</v>
      </c>
      <c r="S92" s="51">
        <f>IF($A92&lt;&gt;"",INDEX([1]Sizer!EW:EW,(ROW()-2)/3+7),"")</f>
        <v>0</v>
      </c>
      <c r="T92" s="51">
        <f>IF($A92&lt;&gt;"",INDEX([1]Sizer!EX:EX,(ROW()-2)/3+7),"")</f>
        <v>0</v>
      </c>
      <c r="U92" s="51">
        <f>IF($A92&lt;&gt;"",INDEX([1]Sizer!EY:EY,(ROW()-2)/3+7),"")</f>
        <v>0</v>
      </c>
      <c r="V92" s="51">
        <f>IF($A92&lt;&gt;"",INDEX([1]Sizer!EZ:EZ,(ROW()-2)/3+7),"")</f>
        <v>0.5</v>
      </c>
      <c r="W92" s="51">
        <f>IF($A92&lt;&gt;"",INDEX([1]Sizer!FA:FA,(ROW()-2)/3+7),"")</f>
        <v>0</v>
      </c>
      <c r="X92" s="51">
        <f>IF($A92&lt;&gt;"",INDEX([1]Sizer!FB:FB,(ROW()-2)/3+7),"")</f>
        <v>0</v>
      </c>
      <c r="Y92" s="51">
        <f>IF($A92&lt;&gt;"",INDEX([1]Sizer!FC:FC,(ROW()-2)/3+7),"")</f>
        <v>0</v>
      </c>
      <c r="Z92" s="51">
        <f>IF($A92&lt;&gt;"",INDEX([1]Sizer!FD:FD,(ROW()-2)/3+7),"")</f>
        <v>0</v>
      </c>
      <c r="AA92" s="52">
        <f>IF($A92&lt;&gt;"",INDEX([1]Sizer!$AB:$AB,(ROW()-2)/3+7)*'[1]Dashboard (Model)'!$U$2,"")</f>
        <v>0.03</v>
      </c>
    </row>
    <row r="93" spans="1:27" x14ac:dyDescent="0.2">
      <c r="A93" s="59"/>
      <c r="B93" s="53">
        <f>IF($A92&lt;&gt;"",INDEX([1]Sizer!B:B,(ROW()-3)/3+7),"")</f>
        <v>0</v>
      </c>
      <c r="C93" s="53">
        <f>IF($A92&lt;&gt;"",INDEX([1]Sizer!C:C,(ROW()-3)/3+7),"")</f>
        <v>5.3296635667396059E-3</v>
      </c>
      <c r="D93" s="53">
        <f>IF($A92&lt;&gt;"",INDEX([1]Sizer!D:D,(ROW()-3)/3+7),"")</f>
        <v>-1.2978630106571937E-2</v>
      </c>
      <c r="E93" s="53">
        <f>IF($A92&lt;&gt;"",INDEX([1]Sizer!E:E,(ROW()-3)/3+7),"")</f>
        <v>8.9409223003976759E-3</v>
      </c>
      <c r="F93" s="53">
        <f>IF($A92&lt;&gt;"",INDEX([1]Sizer!F:F,(ROW()-3)/3+7),"")</f>
        <v>0</v>
      </c>
      <c r="G93" s="53">
        <f>IF($A92&lt;&gt;"",INDEX([1]Sizer!G:G,(ROW()-3)/3+7),"")</f>
        <v>1.0813124306326303E-2</v>
      </c>
      <c r="H93" s="53">
        <f>IF($A92&lt;&gt;"",INDEX([1]Sizer!H:H,(ROW()-3)/3+7),"")</f>
        <v>0</v>
      </c>
      <c r="I93" s="53">
        <f>IF($A92&lt;&gt;"",INDEX([1]Sizer!I:I,(ROW()-3)/3+7),"")</f>
        <v>0</v>
      </c>
      <c r="J93" s="53">
        <f>IF($A92&lt;&gt;"",INDEX([1]Sizer!J:J,(ROW()-3)/3+7),"")</f>
        <v>6.1662183544303794E-3</v>
      </c>
      <c r="K93" s="53">
        <f>IF($A92&lt;&gt;"",INDEX([1]Sizer!K:K,(ROW()-3)/3+7),"")</f>
        <v>0</v>
      </c>
      <c r="L93" s="53">
        <f>IF($A92&lt;&gt;"",INDEX([1]Sizer!L:L,(ROW()-3)/3+7),"")</f>
        <v>0</v>
      </c>
      <c r="M93" s="53">
        <f>IF($A92&lt;&gt;"",INDEX([1]Sizer!M:M,(ROW()-3)/3+7),"")</f>
        <v>0</v>
      </c>
      <c r="N93" s="53">
        <f>IF($A92&lt;&gt;"",INDEX([1]Sizer!N:N,(ROW()-3)/3+7),"")</f>
        <v>0</v>
      </c>
      <c r="O93" s="53">
        <f>IF($A92&lt;&gt;"",INDEX([1]Sizer!O:O,(ROW()-3)/3+7),"")</f>
        <v>0</v>
      </c>
      <c r="P93" s="53">
        <f>IF($A92&lt;&gt;"",INDEX([1]Sizer!P:P,(ROW()-3)/3+7),"")</f>
        <v>1.1876302918537524E-2</v>
      </c>
      <c r="Q93" s="53">
        <f>IF($A92&lt;&gt;"",INDEX([1]Sizer!Q:Q,(ROW()-3)/3+7),"")</f>
        <v>0.05</v>
      </c>
      <c r="R93" s="53">
        <f>IF($A92&lt;&gt;"",INDEX([1]Sizer!R:R,(ROW()-3)/3+7),"")</f>
        <v>2.2359715670024226E-2</v>
      </c>
      <c r="S93" s="53">
        <f>IF($A92&lt;&gt;"",INDEX([1]Sizer!S:S,(ROW()-3)/3+7),"")</f>
        <v>0</v>
      </c>
      <c r="T93" s="53">
        <f>IF($A92&lt;&gt;"",INDEX([1]Sizer!T:T,(ROW()-3)/3+7),"")</f>
        <v>0</v>
      </c>
      <c r="U93" s="53">
        <f>IF($A92&lt;&gt;"",INDEX([1]Sizer!U:U,(ROW()-3)/3+7),"")</f>
        <v>0</v>
      </c>
      <c r="V93" s="53">
        <f>IF($A92&lt;&gt;"",INDEX([1]Sizer!V:V,(ROW()-3)/3+7),"")</f>
        <v>7.9208333333333335E-3</v>
      </c>
      <c r="W93" s="53">
        <f>IF($A92&lt;&gt;"",INDEX([1]Sizer!W:W,(ROW()-3)/3+7),"")</f>
        <v>0</v>
      </c>
      <c r="X93" s="53">
        <f>IF($A92&lt;&gt;"",INDEX([1]Sizer!X:X,(ROW()-3)/3+7),"")</f>
        <v>0</v>
      </c>
      <c r="Y93" s="53">
        <f>IF($A92&lt;&gt;"",INDEX([1]Sizer!Y:Y,(ROW()-3)/3+7),"")</f>
        <v>0</v>
      </c>
      <c r="Z93" s="53">
        <f>IF($A92&lt;&gt;"",INDEX([1]Sizer!Z:Z,(ROW()-3)/3+7),"")</f>
        <v>0</v>
      </c>
      <c r="AA93" s="53">
        <f>IF($A92&lt;&gt;"",SUM($B93:$Z93),"")</f>
        <v>0.11042815034321711</v>
      </c>
    </row>
    <row r="94" spans="1:27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</row>
    <row r="95" spans="1:27" x14ac:dyDescent="0.2">
      <c r="A95" s="59">
        <f>IF(INDEX([1]Sizer!$A:$A,(ROW()-2)/3+7)&lt;&gt;"",INDEX([1]Sizer!$A:$A,(ROW()-2)/3+7),"")</f>
        <v>45201</v>
      </c>
      <c r="B95" s="51">
        <f>IF($A95&lt;&gt;"",INDEX([1]Sizer!EF:EF,(ROW()-2)/3+7),"")</f>
        <v>0</v>
      </c>
      <c r="C95" s="51">
        <f>IF($A95&lt;&gt;"",INDEX([1]Sizer!EG:EG,(ROW()-2)/3+7),"")</f>
        <v>1.5</v>
      </c>
      <c r="D95" s="51">
        <f>IF($A95&lt;&gt;"",INDEX([1]Sizer!EH:EH,(ROW()-2)/3+7),"")</f>
        <v>-0.5</v>
      </c>
      <c r="E95" s="51">
        <f>IF($A95&lt;&gt;"",INDEX([1]Sizer!EI:EI,(ROW()-2)/3+7),"")</f>
        <v>0</v>
      </c>
      <c r="F95" s="51">
        <f>IF($A95&lt;&gt;"",INDEX([1]Sizer!EJ:EJ,(ROW()-2)/3+7),"")</f>
        <v>1.5</v>
      </c>
      <c r="G95" s="51">
        <f>IF($A95&lt;&gt;"",INDEX([1]Sizer!EK:EK,(ROW()-2)/3+7),"")</f>
        <v>0</v>
      </c>
      <c r="H95" s="51">
        <f>IF($A95&lt;&gt;"",INDEX([1]Sizer!EL:EL,(ROW()-2)/3+7),"")</f>
        <v>-0.5</v>
      </c>
      <c r="I95" s="51">
        <f>IF($A95&lt;&gt;"",INDEX([1]Sizer!EM:EM,(ROW()-2)/3+7),"")</f>
        <v>0</v>
      </c>
      <c r="J95" s="51">
        <f>IF($A95&lt;&gt;"",INDEX([1]Sizer!EN:EN,(ROW()-2)/3+7),"")</f>
        <v>1.5</v>
      </c>
      <c r="K95" s="51">
        <f>IF($A95&lt;&gt;"",INDEX([1]Sizer!EO:EO,(ROW()-2)/3+7),"")</f>
        <v>0</v>
      </c>
      <c r="L95" s="51">
        <f>IF($A95&lt;&gt;"",INDEX([1]Sizer!EP:EP,(ROW()-2)/3+7),"")</f>
        <v>1.5</v>
      </c>
      <c r="M95" s="51">
        <f>IF($A95&lt;&gt;"",INDEX([1]Sizer!EQ:EQ,(ROW()-2)/3+7),"")</f>
        <v>1.5</v>
      </c>
      <c r="N95" s="51">
        <f>IF($A95&lt;&gt;"",INDEX([1]Sizer!ER:ER,(ROW()-2)/3+7),"")</f>
        <v>0</v>
      </c>
      <c r="O95" s="51">
        <f>IF($A95&lt;&gt;"",INDEX([1]Sizer!ES:ES,(ROW()-2)/3+7),"")</f>
        <v>0</v>
      </c>
      <c r="P95" s="51">
        <f>IF($A95&lt;&gt;"",INDEX([1]Sizer!ET:ET,(ROW()-2)/3+7),"")</f>
        <v>-0.5</v>
      </c>
      <c r="Q95" s="51">
        <f>IF($A95&lt;&gt;"",INDEX([1]Sizer!EU:EU,(ROW()-2)/3+7),"")</f>
        <v>0</v>
      </c>
      <c r="R95" s="51">
        <f>IF($A95&lt;&gt;"",INDEX([1]Sizer!EV:EV,(ROW()-2)/3+7),"")</f>
        <v>3</v>
      </c>
      <c r="S95" s="51">
        <f>IF($A95&lt;&gt;"",INDEX([1]Sizer!EW:EW,(ROW()-2)/3+7),"")</f>
        <v>0</v>
      </c>
      <c r="T95" s="51">
        <f>IF($A95&lt;&gt;"",INDEX([1]Sizer!EX:EX,(ROW()-2)/3+7),"")</f>
        <v>0</v>
      </c>
      <c r="U95" s="51">
        <f>IF($A95&lt;&gt;"",INDEX([1]Sizer!EY:EY,(ROW()-2)/3+7),"")</f>
        <v>1.5</v>
      </c>
      <c r="V95" s="51">
        <f>IF($A95&lt;&gt;"",INDEX([1]Sizer!EZ:EZ,(ROW()-2)/3+7),"")</f>
        <v>1.5</v>
      </c>
      <c r="W95" s="51">
        <f>IF($A95&lt;&gt;"",INDEX([1]Sizer!FA:FA,(ROW()-2)/3+7),"")</f>
        <v>0</v>
      </c>
      <c r="X95" s="51">
        <f>IF($A95&lt;&gt;"",INDEX([1]Sizer!FB:FB,(ROW()-2)/3+7),"")</f>
        <v>0</v>
      </c>
      <c r="Y95" s="51">
        <f>IF($A95&lt;&gt;"",INDEX([1]Sizer!FC:FC,(ROW()-2)/3+7),"")</f>
        <v>0</v>
      </c>
      <c r="Z95" s="51">
        <f>IF($A95&lt;&gt;"",INDEX([1]Sizer!FD:FD,(ROW()-2)/3+7),"")</f>
        <v>0</v>
      </c>
      <c r="AA95" s="52">
        <f>IF($A95&lt;&gt;"",INDEX([1]Sizer!$AB:$AB,(ROW()-2)/3+7)*'[1]Dashboard (Model)'!$U$2,"")</f>
        <v>0.03</v>
      </c>
    </row>
    <row r="96" spans="1:27" x14ac:dyDescent="0.2">
      <c r="A96" s="59"/>
      <c r="B96" s="53">
        <f>IF($A95&lt;&gt;"",INDEX([1]Sizer!B:B,(ROW()-3)/3+7),"")</f>
        <v>0</v>
      </c>
      <c r="C96" s="53">
        <f>IF($A95&lt;&gt;"",INDEX([1]Sizer!C:C,(ROW()-3)/3+7),"")</f>
        <v>1.484771706586826E-2</v>
      </c>
      <c r="D96" s="53">
        <f>IF($A95&lt;&gt;"",INDEX([1]Sizer!D:D,(ROW()-3)/3+7),"")</f>
        <v>-1.2978630106571937E-2</v>
      </c>
      <c r="E96" s="53">
        <f>IF($A95&lt;&gt;"",INDEX([1]Sizer!E:E,(ROW()-3)/3+7),"")</f>
        <v>0</v>
      </c>
      <c r="F96" s="53">
        <f>IF($A95&lt;&gt;"",INDEX([1]Sizer!F:F,(ROW()-3)/3+7),"")</f>
        <v>2.3765834664536734E-2</v>
      </c>
      <c r="G96" s="53">
        <f>IF($A95&lt;&gt;"",INDEX([1]Sizer!G:G,(ROW()-3)/3+7),"")</f>
        <v>0</v>
      </c>
      <c r="H96" s="53">
        <f>IF($A95&lt;&gt;"",INDEX([1]Sizer!H:H,(ROW()-3)/3+7),"")</f>
        <v>-1.1444163461538459E-2</v>
      </c>
      <c r="I96" s="53">
        <f>IF($A95&lt;&gt;"",INDEX([1]Sizer!I:I,(ROW()-3)/3+7),"")</f>
        <v>0</v>
      </c>
      <c r="J96" s="53">
        <f>IF($A95&lt;&gt;"",INDEX([1]Sizer!J:J,(ROW()-3)/3+7),"")</f>
        <v>1.8146136566921447E-2</v>
      </c>
      <c r="K96" s="53">
        <f>IF($A95&lt;&gt;"",INDEX([1]Sizer!K:K,(ROW()-3)/3+7),"")</f>
        <v>0</v>
      </c>
      <c r="L96" s="53">
        <f>IF($A95&lt;&gt;"",INDEX([1]Sizer!L:L,(ROW()-3)/3+7),"")</f>
        <v>3.5005676470588228E-2</v>
      </c>
      <c r="M96" s="53">
        <f>IF($A95&lt;&gt;"",INDEX([1]Sizer!M:M,(ROW()-3)/3+7),"")</f>
        <v>2.0140901398916961E-2</v>
      </c>
      <c r="N96" s="53">
        <f>IF($A95&lt;&gt;"",INDEX([1]Sizer!N:N,(ROW()-3)/3+7),"")</f>
        <v>0</v>
      </c>
      <c r="O96" s="53">
        <f>IF($A95&lt;&gt;"",INDEX([1]Sizer!O:O,(ROW()-3)/3+7),"")</f>
        <v>0</v>
      </c>
      <c r="P96" s="53">
        <f>IF($A95&lt;&gt;"",INDEX([1]Sizer!P:P,(ROW()-3)/3+7),"")</f>
        <v>-5.028701199932397E-3</v>
      </c>
      <c r="Q96" s="53">
        <f>IF($A95&lt;&gt;"",INDEX([1]Sizer!Q:Q,(ROW()-3)/3+7),"")</f>
        <v>0</v>
      </c>
      <c r="R96" s="53">
        <f>IF($A95&lt;&gt;"",INDEX([1]Sizer!R:R,(ROW()-3)/3+7),"")</f>
        <v>2.2359715670024226E-2</v>
      </c>
      <c r="S96" s="53">
        <f>IF($A95&lt;&gt;"",INDEX([1]Sizer!S:S,(ROW()-3)/3+7),"")</f>
        <v>0</v>
      </c>
      <c r="T96" s="53">
        <f>IF($A95&lt;&gt;"",INDEX([1]Sizer!T:T,(ROW()-3)/3+7),"")</f>
        <v>0</v>
      </c>
      <c r="U96" s="53">
        <f>IF($A95&lt;&gt;"",INDEX([1]Sizer!U:U,(ROW()-3)/3+7),"")</f>
        <v>3.7968726074011049E-2</v>
      </c>
      <c r="V96" s="53">
        <f>IF($A95&lt;&gt;"",INDEX([1]Sizer!V:V,(ROW()-3)/3+7),"")</f>
        <v>2.5215953389830504E-2</v>
      </c>
      <c r="W96" s="53">
        <f>IF($A95&lt;&gt;"",INDEX([1]Sizer!W:W,(ROW()-3)/3+7),"")</f>
        <v>0</v>
      </c>
      <c r="X96" s="53">
        <f>IF($A95&lt;&gt;"",INDEX([1]Sizer!X:X,(ROW()-3)/3+7),"")</f>
        <v>0</v>
      </c>
      <c r="Y96" s="53">
        <f>IF($A95&lt;&gt;"",INDEX([1]Sizer!Y:Y,(ROW()-3)/3+7),"")</f>
        <v>0</v>
      </c>
      <c r="Z96" s="53">
        <f>IF($A95&lt;&gt;"",INDEX([1]Sizer!Z:Z,(ROW()-3)/3+7),"")</f>
        <v>0</v>
      </c>
      <c r="AA96" s="53">
        <f>IF($A95&lt;&gt;"",SUM($B96:$Z96),"")</f>
        <v>0.16799916653265462</v>
      </c>
    </row>
    <row r="97" spans="1:27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</row>
    <row r="98" spans="1:27" x14ac:dyDescent="0.2">
      <c r="A98" s="59">
        <f>IF(INDEX([1]Sizer!$A:$A,(ROW()-2)/3+7)&lt;&gt;"",INDEX([1]Sizer!$A:$A,(ROW()-2)/3+7),"")</f>
        <v>45201</v>
      </c>
      <c r="B98" s="51">
        <f>IF($A98&lt;&gt;"",INDEX([1]Sizer!EF:EF,(ROW()-2)/3+7),"")</f>
        <v>0</v>
      </c>
      <c r="C98" s="51">
        <f>IF($A98&lt;&gt;"",INDEX([1]Sizer!EG:EG,(ROW()-2)/3+7),"")</f>
        <v>1.5</v>
      </c>
      <c r="D98" s="51">
        <f>IF($A98&lt;&gt;"",INDEX([1]Sizer!EH:EH,(ROW()-2)/3+7),"")</f>
        <v>-0.5</v>
      </c>
      <c r="E98" s="51">
        <f>IF($A98&lt;&gt;"",INDEX([1]Sizer!EI:EI,(ROW()-2)/3+7),"")</f>
        <v>0</v>
      </c>
      <c r="F98" s="51">
        <f>IF($A98&lt;&gt;"",INDEX([1]Sizer!EJ:EJ,(ROW()-2)/3+7),"")</f>
        <v>1.5</v>
      </c>
      <c r="G98" s="51">
        <f>IF($A98&lt;&gt;"",INDEX([1]Sizer!EK:EK,(ROW()-2)/3+7),"")</f>
        <v>0</v>
      </c>
      <c r="H98" s="51">
        <f>IF($A98&lt;&gt;"",INDEX([1]Sizer!EL:EL,(ROW()-2)/3+7),"")</f>
        <v>-0.5</v>
      </c>
      <c r="I98" s="51">
        <f>IF($A98&lt;&gt;"",INDEX([1]Sizer!EM:EM,(ROW()-2)/3+7),"")</f>
        <v>0</v>
      </c>
      <c r="J98" s="51">
        <f>IF($A98&lt;&gt;"",INDEX([1]Sizer!EN:EN,(ROW()-2)/3+7),"")</f>
        <v>1.5</v>
      </c>
      <c r="K98" s="51">
        <f>IF($A98&lt;&gt;"",INDEX([1]Sizer!EO:EO,(ROW()-2)/3+7),"")</f>
        <v>0</v>
      </c>
      <c r="L98" s="51">
        <f>IF($A98&lt;&gt;"",INDEX([1]Sizer!EP:EP,(ROW()-2)/3+7),"")</f>
        <v>1.5</v>
      </c>
      <c r="M98" s="51">
        <f>IF($A98&lt;&gt;"",INDEX([1]Sizer!EQ:EQ,(ROW()-2)/3+7),"")</f>
        <v>1.5</v>
      </c>
      <c r="N98" s="51">
        <f>IF($A98&lt;&gt;"",INDEX([1]Sizer!ER:ER,(ROW()-2)/3+7),"")</f>
        <v>0</v>
      </c>
      <c r="O98" s="51">
        <f>IF($A98&lt;&gt;"",INDEX([1]Sizer!ES:ES,(ROW()-2)/3+7),"")</f>
        <v>0</v>
      </c>
      <c r="P98" s="51">
        <f>IF($A98&lt;&gt;"",INDEX([1]Sizer!ET:ET,(ROW()-2)/3+7),"")</f>
        <v>-0.5</v>
      </c>
      <c r="Q98" s="51">
        <f>IF($A98&lt;&gt;"",INDEX([1]Sizer!EU:EU,(ROW()-2)/3+7),"")</f>
        <v>0</v>
      </c>
      <c r="R98" s="51">
        <f>IF($A98&lt;&gt;"",INDEX([1]Sizer!EV:EV,(ROW()-2)/3+7),"")</f>
        <v>3</v>
      </c>
      <c r="S98" s="51">
        <f>IF($A98&lt;&gt;"",INDEX([1]Sizer!EW:EW,(ROW()-2)/3+7),"")</f>
        <v>0</v>
      </c>
      <c r="T98" s="51">
        <f>IF($A98&lt;&gt;"",INDEX([1]Sizer!EX:EX,(ROW()-2)/3+7),"")</f>
        <v>0</v>
      </c>
      <c r="U98" s="51">
        <f>IF($A98&lt;&gt;"",INDEX([1]Sizer!EY:EY,(ROW()-2)/3+7),"")</f>
        <v>1.5</v>
      </c>
      <c r="V98" s="51">
        <f>IF($A98&lt;&gt;"",INDEX([1]Sizer!EZ:EZ,(ROW()-2)/3+7),"")</f>
        <v>1.5</v>
      </c>
      <c r="W98" s="51">
        <f>IF($A98&lt;&gt;"",INDEX([1]Sizer!FA:FA,(ROW()-2)/3+7),"")</f>
        <v>0</v>
      </c>
      <c r="X98" s="51">
        <f>IF($A98&lt;&gt;"",INDEX([1]Sizer!FB:FB,(ROW()-2)/3+7),"")</f>
        <v>0</v>
      </c>
      <c r="Y98" s="51">
        <f>IF($A98&lt;&gt;"",INDEX([1]Sizer!FC:FC,(ROW()-2)/3+7),"")</f>
        <v>0</v>
      </c>
      <c r="Z98" s="51">
        <f>IF($A98&lt;&gt;"",INDEX([1]Sizer!FD:FD,(ROW()-2)/3+7),"")</f>
        <v>0</v>
      </c>
      <c r="AA98" s="52">
        <f>IF($A98&lt;&gt;"",INDEX([1]Sizer!$AB:$AB,(ROW()-2)/3+7)*'[1]Dashboard (Model)'!$U$2,"")</f>
        <v>0.03</v>
      </c>
    </row>
    <row r="99" spans="1:27" x14ac:dyDescent="0.2">
      <c r="A99" s="59"/>
      <c r="B99" s="53">
        <f>IF($A98&lt;&gt;"",INDEX([1]Sizer!B:B,(ROW()-3)/3+7),"")</f>
        <v>0</v>
      </c>
      <c r="C99" s="53">
        <f>IF($A98&lt;&gt;"",INDEX([1]Sizer!C:C,(ROW()-3)/3+7),"")</f>
        <v>1.484771706586826E-2</v>
      </c>
      <c r="D99" s="53">
        <f>IF($A98&lt;&gt;"",INDEX([1]Sizer!D:D,(ROW()-3)/3+7),"")</f>
        <v>-1.2978630106571937E-2</v>
      </c>
      <c r="E99" s="53">
        <f>IF($A98&lt;&gt;"",INDEX([1]Sizer!E:E,(ROW()-3)/3+7),"")</f>
        <v>0</v>
      </c>
      <c r="F99" s="53">
        <f>IF($A98&lt;&gt;"",INDEX([1]Sizer!F:F,(ROW()-3)/3+7),"")</f>
        <v>2.3765834664536734E-2</v>
      </c>
      <c r="G99" s="53">
        <f>IF($A98&lt;&gt;"",INDEX([1]Sizer!G:G,(ROW()-3)/3+7),"")</f>
        <v>0</v>
      </c>
      <c r="H99" s="53">
        <f>IF($A98&lt;&gt;"",INDEX([1]Sizer!H:H,(ROW()-3)/3+7),"")</f>
        <v>-1.1444163461538459E-2</v>
      </c>
      <c r="I99" s="53">
        <f>IF($A98&lt;&gt;"",INDEX([1]Sizer!I:I,(ROW()-3)/3+7),"")</f>
        <v>0</v>
      </c>
      <c r="J99" s="53">
        <f>IF($A98&lt;&gt;"",INDEX([1]Sizer!J:J,(ROW()-3)/3+7),"")</f>
        <v>1.8146136566921447E-2</v>
      </c>
      <c r="K99" s="53">
        <f>IF($A98&lt;&gt;"",INDEX([1]Sizer!K:K,(ROW()-3)/3+7),"")</f>
        <v>0</v>
      </c>
      <c r="L99" s="53">
        <f>IF($A98&lt;&gt;"",INDEX([1]Sizer!L:L,(ROW()-3)/3+7),"")</f>
        <v>3.5005676470588228E-2</v>
      </c>
      <c r="M99" s="53">
        <f>IF($A98&lt;&gt;"",INDEX([1]Sizer!M:M,(ROW()-3)/3+7),"")</f>
        <v>2.0140901398916961E-2</v>
      </c>
      <c r="N99" s="53">
        <f>IF($A98&lt;&gt;"",INDEX([1]Sizer!N:N,(ROW()-3)/3+7),"")</f>
        <v>0</v>
      </c>
      <c r="O99" s="53">
        <f>IF($A98&lt;&gt;"",INDEX([1]Sizer!O:O,(ROW()-3)/3+7),"")</f>
        <v>0</v>
      </c>
      <c r="P99" s="53">
        <f>IF($A98&lt;&gt;"",INDEX([1]Sizer!P:P,(ROW()-3)/3+7),"")</f>
        <v>-5.028701199932397E-3</v>
      </c>
      <c r="Q99" s="53">
        <f>IF($A98&lt;&gt;"",INDEX([1]Sizer!Q:Q,(ROW()-3)/3+7),"")</f>
        <v>0</v>
      </c>
      <c r="R99" s="53">
        <f>IF($A98&lt;&gt;"",INDEX([1]Sizer!R:R,(ROW()-3)/3+7),"")</f>
        <v>2.2359715670024226E-2</v>
      </c>
      <c r="S99" s="53">
        <f>IF($A98&lt;&gt;"",INDEX([1]Sizer!S:S,(ROW()-3)/3+7),"")</f>
        <v>0</v>
      </c>
      <c r="T99" s="53">
        <f>IF($A98&lt;&gt;"",INDEX([1]Sizer!T:T,(ROW()-3)/3+7),"")</f>
        <v>0</v>
      </c>
      <c r="U99" s="53">
        <f>IF($A98&lt;&gt;"",INDEX([1]Sizer!U:U,(ROW()-3)/3+7),"")</f>
        <v>3.7968726074011049E-2</v>
      </c>
      <c r="V99" s="53">
        <f>IF($A98&lt;&gt;"",INDEX([1]Sizer!V:V,(ROW()-3)/3+7),"")</f>
        <v>2.5215953389830504E-2</v>
      </c>
      <c r="W99" s="53">
        <f>IF($A98&lt;&gt;"",INDEX([1]Sizer!W:W,(ROW()-3)/3+7),"")</f>
        <v>0</v>
      </c>
      <c r="X99" s="53">
        <f>IF($A98&lt;&gt;"",INDEX([1]Sizer!X:X,(ROW()-3)/3+7),"")</f>
        <v>0</v>
      </c>
      <c r="Y99" s="53">
        <f>IF($A98&lt;&gt;"",INDEX([1]Sizer!Y:Y,(ROW()-3)/3+7),"")</f>
        <v>0</v>
      </c>
      <c r="Z99" s="53">
        <f>IF($A98&lt;&gt;"",INDEX([1]Sizer!Z:Z,(ROW()-3)/3+7),"")</f>
        <v>0</v>
      </c>
      <c r="AA99" s="53">
        <f>IF($A98&lt;&gt;"",SUM($B99:$Z99),"")</f>
        <v>0.16799916653265462</v>
      </c>
    </row>
    <row r="100" spans="1:27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</row>
    <row r="101" spans="1:27" x14ac:dyDescent="0.2">
      <c r="A101" s="59">
        <f>IF(INDEX([1]Sizer!$A:$A,(ROW()-2)/3+7)&lt;&gt;"",INDEX([1]Sizer!$A:$A,(ROW()-2)/3+7),"")</f>
        <v>45231</v>
      </c>
      <c r="B101" s="51">
        <f>IF($A101&lt;&gt;"",INDEX([1]Sizer!EF:EF,(ROW()-2)/3+7),"")</f>
        <v>0</v>
      </c>
      <c r="C101" s="51">
        <f>IF($A101&lt;&gt;"",INDEX([1]Sizer!EG:EG,(ROW()-2)/3+7),"")</f>
        <v>1</v>
      </c>
      <c r="D101" s="51">
        <f>IF($A101&lt;&gt;"",INDEX([1]Sizer!EH:EH,(ROW()-2)/3+7),"")</f>
        <v>-0.5</v>
      </c>
      <c r="E101" s="51">
        <f>IF($A101&lt;&gt;"",INDEX([1]Sizer!EI:EI,(ROW()-2)/3+7),"")</f>
        <v>0</v>
      </c>
      <c r="F101" s="51">
        <f>IF($A101&lt;&gt;"",INDEX([1]Sizer!EJ:EJ,(ROW()-2)/3+7),"")</f>
        <v>0</v>
      </c>
      <c r="G101" s="51">
        <f>IF($A101&lt;&gt;"",INDEX([1]Sizer!EK:EK,(ROW()-2)/3+7),"")</f>
        <v>3</v>
      </c>
      <c r="H101" s="51">
        <f>IF($A101&lt;&gt;"",INDEX([1]Sizer!EL:EL,(ROW()-2)/3+7),"")</f>
        <v>-0.5</v>
      </c>
      <c r="I101" s="51">
        <f>IF($A101&lt;&gt;"",INDEX([1]Sizer!EM:EM,(ROW()-2)/3+7),"")</f>
        <v>-0.5</v>
      </c>
      <c r="J101" s="51">
        <f>IF($A101&lt;&gt;"",INDEX([1]Sizer!EN:EN,(ROW()-2)/3+7),"")</f>
        <v>0</v>
      </c>
      <c r="K101" s="51">
        <f>IF($A101&lt;&gt;"",INDEX([1]Sizer!EO:EO,(ROW()-2)/3+7),"")</f>
        <v>0</v>
      </c>
      <c r="L101" s="51">
        <f>IF($A101&lt;&gt;"",INDEX([1]Sizer!EP:EP,(ROW()-2)/3+7),"")</f>
        <v>1</v>
      </c>
      <c r="M101" s="51">
        <f>IF($A101&lt;&gt;"",INDEX([1]Sizer!EQ:EQ,(ROW()-2)/3+7),"")</f>
        <v>0</v>
      </c>
      <c r="N101" s="51">
        <f>IF($A101&lt;&gt;"",INDEX([1]Sizer!ER:ER,(ROW()-2)/3+7),"")</f>
        <v>0</v>
      </c>
      <c r="O101" s="51">
        <f>IF($A101&lt;&gt;"",INDEX([1]Sizer!ES:ES,(ROW()-2)/3+7),"")</f>
        <v>0</v>
      </c>
      <c r="P101" s="51">
        <f>IF($A101&lt;&gt;"",INDEX([1]Sizer!ET:ET,(ROW()-2)/3+7),"")</f>
        <v>3</v>
      </c>
      <c r="Q101" s="51">
        <f>IF($A101&lt;&gt;"",INDEX([1]Sizer!EU:EU,(ROW()-2)/3+7),"")</f>
        <v>2</v>
      </c>
      <c r="R101" s="51">
        <f>IF($A101&lt;&gt;"",INDEX([1]Sizer!EV:EV,(ROW()-2)/3+7),"")</f>
        <v>3</v>
      </c>
      <c r="S101" s="51">
        <f>IF($A101&lt;&gt;"",INDEX([1]Sizer!EW:EW,(ROW()-2)/3+7),"")</f>
        <v>0</v>
      </c>
      <c r="T101" s="51">
        <f>IF($A101&lt;&gt;"",INDEX([1]Sizer!EX:EX,(ROW()-2)/3+7),"")</f>
        <v>0</v>
      </c>
      <c r="U101" s="51">
        <f>IF($A101&lt;&gt;"",INDEX([1]Sizer!EY:EY,(ROW()-2)/3+7),"")</f>
        <v>1</v>
      </c>
      <c r="V101" s="51">
        <f>IF($A101&lt;&gt;"",INDEX([1]Sizer!EZ:EZ,(ROW()-2)/3+7),"")</f>
        <v>1.5</v>
      </c>
      <c r="W101" s="51">
        <f>IF($A101&lt;&gt;"",INDEX([1]Sizer!FA:FA,(ROW()-2)/3+7),"")</f>
        <v>0</v>
      </c>
      <c r="X101" s="51">
        <f>IF($A101&lt;&gt;"",INDEX([1]Sizer!FB:FB,(ROW()-2)/3+7),"")</f>
        <v>0</v>
      </c>
      <c r="Y101" s="51">
        <f>IF($A101&lt;&gt;"",INDEX([1]Sizer!FC:FC,(ROW()-2)/3+7),"")</f>
        <v>0</v>
      </c>
      <c r="Z101" s="51">
        <f>IF($A101&lt;&gt;"",INDEX([1]Sizer!FD:FD,(ROW()-2)/3+7),"")</f>
        <v>0</v>
      </c>
      <c r="AA101" s="52">
        <f>IF($A101&lt;&gt;"",INDEX([1]Sizer!$AB:$AB,(ROW()-2)/3+7)*'[1]Dashboard (Model)'!$U$2,"")</f>
        <v>0.02</v>
      </c>
    </row>
    <row r="102" spans="1:27" x14ac:dyDescent="0.2">
      <c r="A102" s="59"/>
      <c r="B102" s="53">
        <f>IF($A101&lt;&gt;"",INDEX([1]Sizer!B:B,(ROW()-3)/3+7),"")</f>
        <v>0</v>
      </c>
      <c r="C102" s="53">
        <f>IF($A101&lt;&gt;"",INDEX([1]Sizer!C:C,(ROW()-3)/3+7),"")</f>
        <v>6.0711794546607495E-3</v>
      </c>
      <c r="D102" s="53">
        <f>IF($A101&lt;&gt;"",INDEX([1]Sizer!D:D,(ROW()-3)/3+7),"")</f>
        <v>-1.2978630106571937E-2</v>
      </c>
      <c r="E102" s="53">
        <f>IF($A101&lt;&gt;"",INDEX([1]Sizer!E:E,(ROW()-3)/3+7),"")</f>
        <v>0</v>
      </c>
      <c r="F102" s="53">
        <f>IF($A101&lt;&gt;"",INDEX([1]Sizer!F:F,(ROW()-3)/3+7),"")</f>
        <v>0</v>
      </c>
      <c r="G102" s="53">
        <f>IF($A101&lt;&gt;"",INDEX([1]Sizer!G:G,(ROW()-3)/3+7),"")</f>
        <v>2.2728189910979229E-2</v>
      </c>
      <c r="H102" s="53">
        <f>IF($A101&lt;&gt;"",INDEX([1]Sizer!H:H,(ROW()-3)/3+7),"")</f>
        <v>-1.1444163461538459E-2</v>
      </c>
      <c r="I102" s="53">
        <f>IF($A101&lt;&gt;"",INDEX([1]Sizer!I:I,(ROW()-3)/3+7),"")</f>
        <v>-6.7662544169611316E-3</v>
      </c>
      <c r="J102" s="53">
        <f>IF($A101&lt;&gt;"",INDEX([1]Sizer!J:J,(ROW()-3)/3+7),"")</f>
        <v>0</v>
      </c>
      <c r="K102" s="53">
        <f>IF($A101&lt;&gt;"",INDEX([1]Sizer!K:K,(ROW()-3)/3+7),"")</f>
        <v>0</v>
      </c>
      <c r="L102" s="53">
        <f>IF($A101&lt;&gt;"",INDEX([1]Sizer!L:L,(ROW()-3)/3+7),"")</f>
        <v>1.5890871369294606E-2</v>
      </c>
      <c r="M102" s="53">
        <f>IF($A101&lt;&gt;"",INDEX([1]Sizer!M:M,(ROW()-3)/3+7),"")</f>
        <v>0</v>
      </c>
      <c r="N102" s="53">
        <f>IF($A101&lt;&gt;"",INDEX([1]Sizer!N:N,(ROW()-3)/3+7),"")</f>
        <v>0</v>
      </c>
      <c r="O102" s="53">
        <f>IF($A101&lt;&gt;"",INDEX([1]Sizer!O:O,(ROW()-3)/3+7),"")</f>
        <v>0</v>
      </c>
      <c r="P102" s="53">
        <f>IF($A101&lt;&gt;"",INDEX([1]Sizer!P:P,(ROW()-3)/3+7),"")</f>
        <v>1.9626067646053982E-2</v>
      </c>
      <c r="Q102" s="53">
        <f>IF($A101&lt;&gt;"",INDEX([1]Sizer!Q:Q,(ROW()-3)/3+7),"")</f>
        <v>2.2009770114942536E-2</v>
      </c>
      <c r="R102" s="53">
        <f>IF($A101&lt;&gt;"",INDEX([1]Sizer!R:R,(ROW()-3)/3+7),"")</f>
        <v>2.2359715670024226E-2</v>
      </c>
      <c r="S102" s="53">
        <f>IF($A101&lt;&gt;"",INDEX([1]Sizer!S:S,(ROW()-3)/3+7),"")</f>
        <v>0</v>
      </c>
      <c r="T102" s="53">
        <f>IF($A101&lt;&gt;"",INDEX([1]Sizer!T:T,(ROW()-3)/3+7),"")</f>
        <v>0</v>
      </c>
      <c r="U102" s="53">
        <f>IF($A101&lt;&gt;"",INDEX([1]Sizer!U:U,(ROW()-3)/3+7),"")</f>
        <v>1.6131844987363104E-2</v>
      </c>
      <c r="V102" s="53">
        <f>IF($A101&lt;&gt;"",INDEX([1]Sizer!V:V,(ROW()-3)/3+7),"")</f>
        <v>2.5215953389830504E-2</v>
      </c>
      <c r="W102" s="53">
        <f>IF($A101&lt;&gt;"",INDEX([1]Sizer!W:W,(ROW()-3)/3+7),"")</f>
        <v>0</v>
      </c>
      <c r="X102" s="53">
        <f>IF($A101&lt;&gt;"",INDEX([1]Sizer!X:X,(ROW()-3)/3+7),"")</f>
        <v>0</v>
      </c>
      <c r="Y102" s="53">
        <f>IF($A101&lt;&gt;"",INDEX([1]Sizer!Y:Y,(ROW()-3)/3+7),"")</f>
        <v>0</v>
      </c>
      <c r="Z102" s="53">
        <f>IF($A101&lt;&gt;"",INDEX([1]Sizer!Z:Z,(ROW()-3)/3+7),"")</f>
        <v>0</v>
      </c>
      <c r="AA102" s="53">
        <f>IF($A101&lt;&gt;"",SUM($B102:$Z102),"")</f>
        <v>0.11884454455807741</v>
      </c>
    </row>
    <row r="103" spans="1:27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</row>
    <row r="104" spans="1:27" x14ac:dyDescent="0.2">
      <c r="A104" s="59">
        <f>IF(INDEX([1]Sizer!$A:$A,(ROW()-2)/3+7)&lt;&gt;"",INDEX([1]Sizer!$A:$A,(ROW()-2)/3+7),"")</f>
        <v>45261</v>
      </c>
      <c r="B104" s="51">
        <f>IF($A104&lt;&gt;"",INDEX([1]Sizer!EF:EF,(ROW()-2)/3+7),"")</f>
        <v>0</v>
      </c>
      <c r="C104" s="51">
        <f>IF($A104&lt;&gt;"",INDEX([1]Sizer!EG:EG,(ROW()-2)/3+7),"")</f>
        <v>0</v>
      </c>
      <c r="D104" s="51">
        <f>IF($A104&lt;&gt;"",INDEX([1]Sizer!EH:EH,(ROW()-2)/3+7),"")</f>
        <v>2</v>
      </c>
      <c r="E104" s="51">
        <f>IF($A104&lt;&gt;"",INDEX([1]Sizer!EI:EI,(ROW()-2)/3+7),"")</f>
        <v>1</v>
      </c>
      <c r="F104" s="51">
        <f>IF($A104&lt;&gt;"",INDEX([1]Sizer!EJ:EJ,(ROW()-2)/3+7),"")</f>
        <v>0</v>
      </c>
      <c r="G104" s="51">
        <f>IF($A104&lt;&gt;"",INDEX([1]Sizer!EK:EK,(ROW()-2)/3+7),"")</f>
        <v>0</v>
      </c>
      <c r="H104" s="51">
        <f>IF($A104&lt;&gt;"",INDEX([1]Sizer!EL:EL,(ROW()-2)/3+7),"")</f>
        <v>-0.5</v>
      </c>
      <c r="I104" s="51">
        <f>IF($A104&lt;&gt;"",INDEX([1]Sizer!EM:EM,(ROW()-2)/3+7),"")</f>
        <v>0</v>
      </c>
      <c r="J104" s="51">
        <f>IF($A104&lt;&gt;"",INDEX([1]Sizer!EN:EN,(ROW()-2)/3+7),"")</f>
        <v>0</v>
      </c>
      <c r="K104" s="51">
        <f>IF($A104&lt;&gt;"",INDEX([1]Sizer!EO:EO,(ROW()-2)/3+7),"")</f>
        <v>0</v>
      </c>
      <c r="L104" s="51">
        <f>IF($A104&lt;&gt;"",INDEX([1]Sizer!EP:EP,(ROW()-2)/3+7),"")</f>
        <v>1</v>
      </c>
      <c r="M104" s="51">
        <f>IF($A104&lt;&gt;"",INDEX([1]Sizer!EQ:EQ,(ROW()-2)/3+7),"")</f>
        <v>1.5</v>
      </c>
      <c r="N104" s="51">
        <f>IF($A104&lt;&gt;"",INDEX([1]Sizer!ER:ER,(ROW()-2)/3+7),"")</f>
        <v>0</v>
      </c>
      <c r="O104" s="51">
        <f>IF($A104&lt;&gt;"",INDEX([1]Sizer!ES:ES,(ROW()-2)/3+7),"")</f>
        <v>0</v>
      </c>
      <c r="P104" s="51">
        <f>IF($A104&lt;&gt;"",INDEX([1]Sizer!ET:ET,(ROW()-2)/3+7),"")</f>
        <v>0</v>
      </c>
      <c r="Q104" s="51">
        <f>IF($A104&lt;&gt;"",INDEX([1]Sizer!EU:EU,(ROW()-2)/3+7),"")</f>
        <v>2.5</v>
      </c>
      <c r="R104" s="51">
        <f>IF($A104&lt;&gt;"",INDEX([1]Sizer!EV:EV,(ROW()-2)/3+7),"")</f>
        <v>3</v>
      </c>
      <c r="S104" s="51">
        <f>IF($A104&lt;&gt;"",INDEX([1]Sizer!EW:EW,(ROW()-2)/3+7),"")</f>
        <v>0</v>
      </c>
      <c r="T104" s="51">
        <f>IF($A104&lt;&gt;"",INDEX([1]Sizer!EX:EX,(ROW()-2)/3+7),"")</f>
        <v>0</v>
      </c>
      <c r="U104" s="51">
        <f>IF($A104&lt;&gt;"",INDEX([1]Sizer!EY:EY,(ROW()-2)/3+7),"")</f>
        <v>1.5</v>
      </c>
      <c r="V104" s="51">
        <f>IF($A104&lt;&gt;"",INDEX([1]Sizer!EZ:EZ,(ROW()-2)/3+7),"")</f>
        <v>1.5</v>
      </c>
      <c r="W104" s="51">
        <f>IF($A104&lt;&gt;"",INDEX([1]Sizer!FA:FA,(ROW()-2)/3+7),"")</f>
        <v>0</v>
      </c>
      <c r="X104" s="51">
        <f>IF($A104&lt;&gt;"",INDEX([1]Sizer!FB:FB,(ROW()-2)/3+7),"")</f>
        <v>0</v>
      </c>
      <c r="Y104" s="51">
        <f>IF($A104&lt;&gt;"",INDEX([1]Sizer!FC:FC,(ROW()-2)/3+7),"")</f>
        <v>0</v>
      </c>
      <c r="Z104" s="51">
        <f>IF($A104&lt;&gt;"",INDEX([1]Sizer!FD:FD,(ROW()-2)/3+7),"")</f>
        <v>0</v>
      </c>
      <c r="AA104" s="52">
        <f>IF($A104&lt;&gt;"",INDEX([1]Sizer!$AB:$AB,(ROW()-2)/3+7)*'[1]Dashboard (Model)'!$U$2,"")</f>
        <v>0.03</v>
      </c>
    </row>
    <row r="105" spans="1:27" x14ac:dyDescent="0.2">
      <c r="A105" s="59"/>
      <c r="B105" s="53">
        <f>IF($A104&lt;&gt;"",INDEX([1]Sizer!B:B,(ROW()-3)/3+7),"")</f>
        <v>0</v>
      </c>
      <c r="C105" s="53">
        <f>IF($A104&lt;&gt;"",INDEX([1]Sizer!C:C,(ROW()-3)/3+7),"")</f>
        <v>0</v>
      </c>
      <c r="D105" s="53">
        <f>IF($A104&lt;&gt;"",INDEX([1]Sizer!D:D,(ROW()-3)/3+7),"")</f>
        <v>0.05</v>
      </c>
      <c r="E105" s="53">
        <f>IF($A104&lt;&gt;"",INDEX([1]Sizer!E:E,(ROW()-3)/3+7),"")</f>
        <v>8.3344298245614026E-3</v>
      </c>
      <c r="F105" s="53">
        <f>IF($A104&lt;&gt;"",INDEX([1]Sizer!F:F,(ROW()-3)/3+7),"")</f>
        <v>0</v>
      </c>
      <c r="G105" s="53">
        <f>IF($A104&lt;&gt;"",INDEX([1]Sizer!G:G,(ROW()-3)/3+7),"")</f>
        <v>0</v>
      </c>
      <c r="H105" s="53">
        <f>IF($A104&lt;&gt;"",INDEX([1]Sizer!H:H,(ROW()-3)/3+7),"")</f>
        <v>-1.1444163461538459E-2</v>
      </c>
      <c r="I105" s="53">
        <f>IF($A104&lt;&gt;"",INDEX([1]Sizer!I:I,(ROW()-3)/3+7),"")</f>
        <v>0</v>
      </c>
      <c r="J105" s="53">
        <f>IF($A104&lt;&gt;"",INDEX([1]Sizer!J:J,(ROW()-3)/3+7),"")</f>
        <v>0</v>
      </c>
      <c r="K105" s="53">
        <f>IF($A104&lt;&gt;"",INDEX([1]Sizer!K:K,(ROW()-3)/3+7),"")</f>
        <v>0</v>
      </c>
      <c r="L105" s="53">
        <f>IF($A104&lt;&gt;"",INDEX([1]Sizer!L:L,(ROW()-3)/3+7),"")</f>
        <v>1.5890871369294606E-2</v>
      </c>
      <c r="M105" s="53">
        <f>IF($A104&lt;&gt;"",INDEX([1]Sizer!M:M,(ROW()-3)/3+7),"")</f>
        <v>1.9895590972545372E-2</v>
      </c>
      <c r="N105" s="53">
        <f>IF($A104&lt;&gt;"",INDEX([1]Sizer!N:N,(ROW()-3)/3+7),"")</f>
        <v>0</v>
      </c>
      <c r="O105" s="53">
        <f>IF($A104&lt;&gt;"",INDEX([1]Sizer!O:O,(ROW()-3)/3+7),"")</f>
        <v>0</v>
      </c>
      <c r="P105" s="53">
        <f>IF($A104&lt;&gt;"",INDEX([1]Sizer!P:P,(ROW()-3)/3+7),"")</f>
        <v>0</v>
      </c>
      <c r="Q105" s="53">
        <f>IF($A104&lt;&gt;"",INDEX([1]Sizer!Q:Q,(ROW()-3)/3+7),"")</f>
        <v>3.9665669357083218E-2</v>
      </c>
      <c r="R105" s="53">
        <f>IF($A104&lt;&gt;"",INDEX([1]Sizer!R:R,(ROW()-3)/3+7),"")</f>
        <v>2.2359715670024226E-2</v>
      </c>
      <c r="S105" s="53">
        <f>IF($A104&lt;&gt;"",INDEX([1]Sizer!S:S,(ROW()-3)/3+7),"")</f>
        <v>0</v>
      </c>
      <c r="T105" s="53">
        <f>IF($A104&lt;&gt;"",INDEX([1]Sizer!T:T,(ROW()-3)/3+7),"")</f>
        <v>0</v>
      </c>
      <c r="U105" s="53">
        <f>IF($A104&lt;&gt;"",INDEX([1]Sizer!U:U,(ROW()-3)/3+7),"")</f>
        <v>3.0550643086816723E-2</v>
      </c>
      <c r="V105" s="53">
        <f>IF($A104&lt;&gt;"",INDEX([1]Sizer!V:V,(ROW()-3)/3+7),"")</f>
        <v>2.5215953389830504E-2</v>
      </c>
      <c r="W105" s="53">
        <f>IF($A104&lt;&gt;"",INDEX([1]Sizer!W:W,(ROW()-3)/3+7),"")</f>
        <v>0</v>
      </c>
      <c r="X105" s="53">
        <f>IF($A104&lt;&gt;"",INDEX([1]Sizer!X:X,(ROW()-3)/3+7),"")</f>
        <v>0</v>
      </c>
      <c r="Y105" s="53">
        <f>IF($A104&lt;&gt;"",INDEX([1]Sizer!Y:Y,(ROW()-3)/3+7),"")</f>
        <v>0</v>
      </c>
      <c r="Z105" s="53">
        <f>IF($A104&lt;&gt;"",INDEX([1]Sizer!Z:Z,(ROW()-3)/3+7),"")</f>
        <v>0</v>
      </c>
      <c r="AA105" s="53">
        <f>IF($A104&lt;&gt;"",SUM($B105:$Z105),"")</f>
        <v>0.20046871020861762</v>
      </c>
    </row>
    <row r="106" spans="1:27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</row>
    <row r="107" spans="1:27" x14ac:dyDescent="0.2">
      <c r="A107" s="59">
        <f>IF(INDEX([1]Sizer!$A:$A,(ROW()-2)/3+7)&lt;&gt;"",INDEX([1]Sizer!$A:$A,(ROW()-2)/3+7),"")</f>
        <v>45293</v>
      </c>
      <c r="B107" s="51">
        <f>IF($A107&lt;&gt;"",INDEX([1]Sizer!EF:EF,(ROW()-2)/3+7),"")</f>
        <v>0</v>
      </c>
      <c r="C107" s="51">
        <f>IF($A107&lt;&gt;"",INDEX([1]Sizer!EG:EG,(ROW()-2)/3+7),"")</f>
        <v>0</v>
      </c>
      <c r="D107" s="51">
        <f>IF($A107&lt;&gt;"",INDEX([1]Sizer!EH:EH,(ROW()-2)/3+7),"")</f>
        <v>2</v>
      </c>
      <c r="E107" s="51">
        <f>IF($A107&lt;&gt;"",INDEX([1]Sizer!EI:EI,(ROW()-2)/3+7),"")</f>
        <v>1</v>
      </c>
      <c r="F107" s="51">
        <f>IF($A107&lt;&gt;"",INDEX([1]Sizer!EJ:EJ,(ROW()-2)/3+7),"")</f>
        <v>0</v>
      </c>
      <c r="G107" s="51">
        <f>IF($A107&lt;&gt;"",INDEX([1]Sizer!EK:EK,(ROW()-2)/3+7),"")</f>
        <v>2.5</v>
      </c>
      <c r="H107" s="51">
        <f>IF($A107&lt;&gt;"",INDEX([1]Sizer!EL:EL,(ROW()-2)/3+7),"")</f>
        <v>-0.5</v>
      </c>
      <c r="I107" s="51">
        <f>IF($A107&lt;&gt;"",INDEX([1]Sizer!EM:EM,(ROW()-2)/3+7),"")</f>
        <v>0</v>
      </c>
      <c r="J107" s="51">
        <f>IF($A107&lt;&gt;"",INDEX([1]Sizer!EN:EN,(ROW()-2)/3+7),"")</f>
        <v>0</v>
      </c>
      <c r="K107" s="51">
        <f>IF($A107&lt;&gt;"",INDEX([1]Sizer!EO:EO,(ROW()-2)/3+7),"")</f>
        <v>0</v>
      </c>
      <c r="L107" s="51">
        <f>IF($A107&lt;&gt;"",INDEX([1]Sizer!EP:EP,(ROW()-2)/3+7),"")</f>
        <v>0</v>
      </c>
      <c r="M107" s="51">
        <f>IF($A107&lt;&gt;"",INDEX([1]Sizer!EQ:EQ,(ROW()-2)/3+7),"")</f>
        <v>1</v>
      </c>
      <c r="N107" s="51">
        <f>IF($A107&lt;&gt;"",INDEX([1]Sizer!ER:ER,(ROW()-2)/3+7),"")</f>
        <v>0</v>
      </c>
      <c r="O107" s="51">
        <f>IF($A107&lt;&gt;"",INDEX([1]Sizer!ES:ES,(ROW()-2)/3+7),"")</f>
        <v>0</v>
      </c>
      <c r="P107" s="51">
        <f>IF($A107&lt;&gt;"",INDEX([1]Sizer!ET:ET,(ROW()-2)/3+7),"")</f>
        <v>1.5</v>
      </c>
      <c r="Q107" s="51">
        <f>IF($A107&lt;&gt;"",INDEX([1]Sizer!EU:EU,(ROW()-2)/3+7),"")</f>
        <v>0</v>
      </c>
      <c r="R107" s="51">
        <f>IF($A107&lt;&gt;"",INDEX([1]Sizer!EV:EV,(ROW()-2)/3+7),"")</f>
        <v>3</v>
      </c>
      <c r="S107" s="51">
        <f>IF($A107&lt;&gt;"",INDEX([1]Sizer!EW:EW,(ROW()-2)/3+7),"")</f>
        <v>0</v>
      </c>
      <c r="T107" s="51">
        <f>IF($A107&lt;&gt;"",INDEX([1]Sizer!EX:EX,(ROW()-2)/3+7),"")</f>
        <v>0</v>
      </c>
      <c r="U107" s="51">
        <f>IF($A107&lt;&gt;"",INDEX([1]Sizer!EY:EY,(ROW()-2)/3+7),"")</f>
        <v>1</v>
      </c>
      <c r="V107" s="51">
        <f>IF($A107&lt;&gt;"",INDEX([1]Sizer!EZ:EZ,(ROW()-2)/3+7),"")</f>
        <v>1.5</v>
      </c>
      <c r="W107" s="51">
        <f>IF($A107&lt;&gt;"",INDEX([1]Sizer!FA:FA,(ROW()-2)/3+7),"")</f>
        <v>0</v>
      </c>
      <c r="X107" s="51">
        <f>IF($A107&lt;&gt;"",INDEX([1]Sizer!FB:FB,(ROW()-2)/3+7),"")</f>
        <v>0</v>
      </c>
      <c r="Y107" s="51">
        <f>IF($A107&lt;&gt;"",INDEX([1]Sizer!FC:FC,(ROW()-2)/3+7),"")</f>
        <v>0</v>
      </c>
      <c r="Z107" s="51">
        <f>IF($A107&lt;&gt;"",INDEX([1]Sizer!FD:FD,(ROW()-2)/3+7),"")</f>
        <v>0</v>
      </c>
      <c r="AA107" s="52">
        <f>IF($A107&lt;&gt;"",INDEX([1]Sizer!$AB:$AB,(ROW()-2)/3+7)*'[1]Dashboard (Model)'!$U$2,"")</f>
        <v>2.5000000000000001E-2</v>
      </c>
    </row>
    <row r="108" spans="1:27" x14ac:dyDescent="0.2">
      <c r="A108" s="59"/>
      <c r="B108" s="53">
        <f>IF($A107&lt;&gt;"",INDEX([1]Sizer!B:B,(ROW()-3)/3+7),"")</f>
        <v>0</v>
      </c>
      <c r="C108" s="53">
        <f>IF($A107&lt;&gt;"",INDEX([1]Sizer!C:C,(ROW()-3)/3+7),"")</f>
        <v>0</v>
      </c>
      <c r="D108" s="53">
        <f>IF($A107&lt;&gt;"",INDEX([1]Sizer!D:D,(ROW()-3)/3+7),"")</f>
        <v>0.05</v>
      </c>
      <c r="E108" s="53">
        <f>IF($A107&lt;&gt;"",INDEX([1]Sizer!E:E,(ROW()-3)/3+7),"")</f>
        <v>8.3344298245614026E-3</v>
      </c>
      <c r="F108" s="53">
        <f>IF($A107&lt;&gt;"",INDEX([1]Sizer!F:F,(ROW()-3)/3+7),"")</f>
        <v>0</v>
      </c>
      <c r="G108" s="53">
        <f>IF($A107&lt;&gt;"",INDEX([1]Sizer!G:G,(ROW()-3)/3+7),"")</f>
        <v>2.5143908443327055E-2</v>
      </c>
      <c r="H108" s="53">
        <f>IF($A107&lt;&gt;"",INDEX([1]Sizer!H:H,(ROW()-3)/3+7),"")</f>
        <v>-1.1444163461538459E-2</v>
      </c>
      <c r="I108" s="53">
        <f>IF($A107&lt;&gt;"",INDEX([1]Sizer!I:I,(ROW()-3)/3+7),"")</f>
        <v>0</v>
      </c>
      <c r="J108" s="53">
        <f>IF($A107&lt;&gt;"",INDEX([1]Sizer!J:J,(ROW()-3)/3+7),"")</f>
        <v>0</v>
      </c>
      <c r="K108" s="53">
        <f>IF($A107&lt;&gt;"",INDEX([1]Sizer!K:K,(ROW()-3)/3+7),"")</f>
        <v>0</v>
      </c>
      <c r="L108" s="53">
        <f>IF($A107&lt;&gt;"",INDEX([1]Sizer!L:L,(ROW()-3)/3+7),"")</f>
        <v>0</v>
      </c>
      <c r="M108" s="53">
        <f>IF($A107&lt;&gt;"",INDEX([1]Sizer!M:M,(ROW()-3)/3+7),"")</f>
        <v>1.1244963691731086E-2</v>
      </c>
      <c r="N108" s="53">
        <f>IF($A107&lt;&gt;"",INDEX([1]Sizer!N:N,(ROW()-3)/3+7),"")</f>
        <v>0</v>
      </c>
      <c r="O108" s="53">
        <f>IF($A107&lt;&gt;"",INDEX([1]Sizer!O:O,(ROW()-3)/3+7),"")</f>
        <v>0</v>
      </c>
      <c r="P108" s="53">
        <f>IF($A107&lt;&gt;"",INDEX([1]Sizer!P:P,(ROW()-3)/3+7),"")</f>
        <v>1.1917763157894737E-2</v>
      </c>
      <c r="Q108" s="53">
        <f>IF($A107&lt;&gt;"",INDEX([1]Sizer!Q:Q,(ROW()-3)/3+7),"")</f>
        <v>0</v>
      </c>
      <c r="R108" s="53">
        <f>IF($A107&lt;&gt;"",INDEX([1]Sizer!R:R,(ROW()-3)/3+7),"")</f>
        <v>2.2359715670024226E-2</v>
      </c>
      <c r="S108" s="53">
        <f>IF($A107&lt;&gt;"",INDEX([1]Sizer!S:S,(ROW()-3)/3+7),"")</f>
        <v>0</v>
      </c>
      <c r="T108" s="53">
        <f>IF($A107&lt;&gt;"",INDEX([1]Sizer!T:T,(ROW()-3)/3+7),"")</f>
        <v>0</v>
      </c>
      <c r="U108" s="53">
        <f>IF($A107&lt;&gt;"",INDEX([1]Sizer!U:U,(ROW()-3)/3+7),"")</f>
        <v>1.593254231662795E-2</v>
      </c>
      <c r="V108" s="53">
        <f>IF($A107&lt;&gt;"",INDEX([1]Sizer!V:V,(ROW()-3)/3+7),"")</f>
        <v>2.5215953389830504E-2</v>
      </c>
      <c r="W108" s="53">
        <f>IF($A107&lt;&gt;"",INDEX([1]Sizer!W:W,(ROW()-3)/3+7),"")</f>
        <v>0</v>
      </c>
      <c r="X108" s="53">
        <f>IF($A107&lt;&gt;"",INDEX([1]Sizer!X:X,(ROW()-3)/3+7),"")</f>
        <v>0</v>
      </c>
      <c r="Y108" s="53">
        <f>IF($A107&lt;&gt;"",INDEX([1]Sizer!Y:Y,(ROW()-3)/3+7),"")</f>
        <v>0</v>
      </c>
      <c r="Z108" s="53">
        <f>IF($A107&lt;&gt;"",INDEX([1]Sizer!Z:Z,(ROW()-3)/3+7),"")</f>
        <v>0</v>
      </c>
      <c r="AA108" s="53">
        <f>IF($A107&lt;&gt;"",SUM($B108:$Z108),"")</f>
        <v>0.15870511303245852</v>
      </c>
    </row>
    <row r="109" spans="1:27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</row>
    <row r="110" spans="1:27" x14ac:dyDescent="0.2">
      <c r="A110" s="59">
        <f>IF(INDEX([1]Sizer!$A:$A,(ROW()-2)/3+7)&lt;&gt;"",INDEX([1]Sizer!$A:$A,(ROW()-2)/3+7),"")</f>
        <v>45294</v>
      </c>
      <c r="B110" s="51">
        <f>IF($A110&lt;&gt;"",INDEX([1]Sizer!EF:EF,(ROW()-2)/3+7),"")</f>
        <v>0</v>
      </c>
      <c r="C110" s="51">
        <f>IF($A110&lt;&gt;"",INDEX([1]Sizer!EG:EG,(ROW()-2)/3+7),"")</f>
        <v>0</v>
      </c>
      <c r="D110" s="51">
        <f>IF($A110&lt;&gt;"",INDEX([1]Sizer!EH:EH,(ROW()-2)/3+7),"")</f>
        <v>2</v>
      </c>
      <c r="E110" s="51">
        <f>IF($A110&lt;&gt;"",INDEX([1]Sizer!EI:EI,(ROW()-2)/3+7),"")</f>
        <v>1</v>
      </c>
      <c r="F110" s="51">
        <f>IF($A110&lt;&gt;"",INDEX([1]Sizer!EJ:EJ,(ROW()-2)/3+7),"")</f>
        <v>1</v>
      </c>
      <c r="G110" s="51">
        <f>IF($A110&lt;&gt;"",INDEX([1]Sizer!EK:EK,(ROW()-2)/3+7),"")</f>
        <v>3</v>
      </c>
      <c r="H110" s="51">
        <f>IF($A110&lt;&gt;"",INDEX([1]Sizer!EL:EL,(ROW()-2)/3+7),"")</f>
        <v>0</v>
      </c>
      <c r="I110" s="51">
        <f>IF($A110&lt;&gt;"",INDEX([1]Sizer!EM:EM,(ROW()-2)/3+7),"")</f>
        <v>0</v>
      </c>
      <c r="J110" s="51">
        <f>IF($A110&lt;&gt;"",INDEX([1]Sizer!EN:EN,(ROW()-2)/3+7),"")</f>
        <v>0</v>
      </c>
      <c r="K110" s="51">
        <f>IF($A110&lt;&gt;"",INDEX([1]Sizer!EO:EO,(ROW()-2)/3+7),"")</f>
        <v>0</v>
      </c>
      <c r="L110" s="51">
        <f>IF($A110&lt;&gt;"",INDEX([1]Sizer!EP:EP,(ROW()-2)/3+7),"")</f>
        <v>0</v>
      </c>
      <c r="M110" s="51">
        <f>IF($A110&lt;&gt;"",INDEX([1]Sizer!EQ:EQ,(ROW()-2)/3+7),"")</f>
        <v>0</v>
      </c>
      <c r="N110" s="51">
        <f>IF($A110&lt;&gt;"",INDEX([1]Sizer!ER:ER,(ROW()-2)/3+7),"")</f>
        <v>0</v>
      </c>
      <c r="O110" s="51">
        <f>IF($A110&lt;&gt;"",INDEX([1]Sizer!ES:ES,(ROW()-2)/3+7),"")</f>
        <v>0</v>
      </c>
      <c r="P110" s="51">
        <f>IF($A110&lt;&gt;"",INDEX([1]Sizer!ET:ET,(ROW()-2)/3+7),"")</f>
        <v>2</v>
      </c>
      <c r="Q110" s="51">
        <f>IF($A110&lt;&gt;"",INDEX([1]Sizer!EU:EU,(ROW()-2)/3+7),"")</f>
        <v>1</v>
      </c>
      <c r="R110" s="51">
        <f>IF($A110&lt;&gt;"",INDEX([1]Sizer!EV:EV,(ROW()-2)/3+7),"")</f>
        <v>3</v>
      </c>
      <c r="S110" s="51">
        <f>IF($A110&lt;&gt;"",INDEX([1]Sizer!EW:EW,(ROW()-2)/3+7),"")</f>
        <v>0</v>
      </c>
      <c r="T110" s="51">
        <f>IF($A110&lt;&gt;"",INDEX([1]Sizer!EX:EX,(ROW()-2)/3+7),"")</f>
        <v>0</v>
      </c>
      <c r="U110" s="51">
        <f>IF($A110&lt;&gt;"",INDEX([1]Sizer!EY:EY,(ROW()-2)/3+7),"")</f>
        <v>0</v>
      </c>
      <c r="V110" s="51">
        <f>IF($A110&lt;&gt;"",INDEX([1]Sizer!EZ:EZ,(ROW()-2)/3+7),"")</f>
        <v>1</v>
      </c>
      <c r="W110" s="51">
        <f>IF($A110&lt;&gt;"",INDEX([1]Sizer!FA:FA,(ROW()-2)/3+7),"")</f>
        <v>0</v>
      </c>
      <c r="X110" s="51">
        <f>IF($A110&lt;&gt;"",INDEX([1]Sizer!FB:FB,(ROW()-2)/3+7),"")</f>
        <v>0</v>
      </c>
      <c r="Y110" s="51">
        <f>IF($A110&lt;&gt;"",INDEX([1]Sizer!FC:FC,(ROW()-2)/3+7),"")</f>
        <v>0</v>
      </c>
      <c r="Z110" s="51">
        <f>IF($A110&lt;&gt;"",INDEX([1]Sizer!FD:FD,(ROW()-2)/3+7),"")</f>
        <v>0</v>
      </c>
      <c r="AA110" s="52">
        <f>IF($A110&lt;&gt;"",INDEX([1]Sizer!$AB:$AB,(ROW()-2)/3+7)*'[1]Dashboard (Model)'!$U$2,"")</f>
        <v>0.02</v>
      </c>
    </row>
    <row r="111" spans="1:27" x14ac:dyDescent="0.2">
      <c r="A111" s="59"/>
      <c r="B111" s="53">
        <f>IF($A110&lt;&gt;"",INDEX([1]Sizer!B:B,(ROW()-3)/3+7),"")</f>
        <v>0</v>
      </c>
      <c r="C111" s="53">
        <f>IF($A110&lt;&gt;"",INDEX([1]Sizer!C:C,(ROW()-3)/3+7),"")</f>
        <v>0</v>
      </c>
      <c r="D111" s="53">
        <f>IF($A110&lt;&gt;"",INDEX([1]Sizer!D:D,(ROW()-3)/3+7),"")</f>
        <v>0.05</v>
      </c>
      <c r="E111" s="53">
        <f>IF($A110&lt;&gt;"",INDEX([1]Sizer!E:E,(ROW()-3)/3+7),"")</f>
        <v>8.3344298245614026E-3</v>
      </c>
      <c r="F111" s="53">
        <f>IF($A110&lt;&gt;"",INDEX([1]Sizer!F:F,(ROW()-3)/3+7),"")</f>
        <v>1.0397219162995592E-2</v>
      </c>
      <c r="G111" s="53">
        <f>IF($A110&lt;&gt;"",INDEX([1]Sizer!G:G,(ROW()-3)/3+7),"")</f>
        <v>2.4011890631623567E-2</v>
      </c>
      <c r="H111" s="53">
        <f>IF($A110&lt;&gt;"",INDEX([1]Sizer!H:H,(ROW()-3)/3+7),"")</f>
        <v>0</v>
      </c>
      <c r="I111" s="53">
        <f>IF($A110&lt;&gt;"",INDEX([1]Sizer!I:I,(ROW()-3)/3+7),"")</f>
        <v>0</v>
      </c>
      <c r="J111" s="53">
        <f>IF($A110&lt;&gt;"",INDEX([1]Sizer!J:J,(ROW()-3)/3+7),"")</f>
        <v>0</v>
      </c>
      <c r="K111" s="53">
        <f>IF($A110&lt;&gt;"",INDEX([1]Sizer!K:K,(ROW()-3)/3+7),"")</f>
        <v>0</v>
      </c>
      <c r="L111" s="53">
        <f>IF($A110&lt;&gt;"",INDEX([1]Sizer!L:L,(ROW()-3)/3+7),"")</f>
        <v>0</v>
      </c>
      <c r="M111" s="53">
        <f>IF($A110&lt;&gt;"",INDEX([1]Sizer!M:M,(ROW()-3)/3+7),"")</f>
        <v>0</v>
      </c>
      <c r="N111" s="53">
        <f>IF($A110&lt;&gt;"",INDEX([1]Sizer!N:N,(ROW()-3)/3+7),"")</f>
        <v>0</v>
      </c>
      <c r="O111" s="53">
        <f>IF($A110&lt;&gt;"",INDEX([1]Sizer!O:O,(ROW()-3)/3+7),"")</f>
        <v>0</v>
      </c>
      <c r="P111" s="53">
        <f>IF($A110&lt;&gt;"",INDEX([1]Sizer!P:P,(ROW()-3)/3+7),"")</f>
        <v>1.2504205298013245E-2</v>
      </c>
      <c r="Q111" s="53">
        <f>IF($A110&lt;&gt;"",INDEX([1]Sizer!Q:Q,(ROW()-3)/3+7),"")</f>
        <v>9.9927758666313836E-3</v>
      </c>
      <c r="R111" s="53">
        <f>IF($A110&lt;&gt;"",INDEX([1]Sizer!R:R,(ROW()-3)/3+7),"")</f>
        <v>2.2359715670024226E-2</v>
      </c>
      <c r="S111" s="53">
        <f>IF($A110&lt;&gt;"",INDEX([1]Sizer!S:S,(ROW()-3)/3+7),"")</f>
        <v>0</v>
      </c>
      <c r="T111" s="53">
        <f>IF($A110&lt;&gt;"",INDEX([1]Sizer!T:T,(ROW()-3)/3+7),"")</f>
        <v>0</v>
      </c>
      <c r="U111" s="53">
        <f>IF($A110&lt;&gt;"",INDEX([1]Sizer!U:U,(ROW()-3)/3+7),"")</f>
        <v>0</v>
      </c>
      <c r="V111" s="53">
        <f>IF($A110&lt;&gt;"",INDEX([1]Sizer!V:V,(ROW()-3)/3+7),"")</f>
        <v>1.0027270313329792E-2</v>
      </c>
      <c r="W111" s="53">
        <f>IF($A110&lt;&gt;"",INDEX([1]Sizer!W:W,(ROW()-3)/3+7),"")</f>
        <v>0</v>
      </c>
      <c r="X111" s="53">
        <f>IF($A110&lt;&gt;"",INDEX([1]Sizer!X:X,(ROW()-3)/3+7),"")</f>
        <v>0</v>
      </c>
      <c r="Y111" s="53">
        <f>IF($A110&lt;&gt;"",INDEX([1]Sizer!Y:Y,(ROW()-3)/3+7),"")</f>
        <v>0</v>
      </c>
      <c r="Z111" s="53">
        <f>IF($A110&lt;&gt;"",INDEX([1]Sizer!Z:Z,(ROW()-3)/3+7),"")</f>
        <v>0</v>
      </c>
      <c r="AA111" s="53">
        <f>IF($A110&lt;&gt;"",SUM($B111:$Z111),"")</f>
        <v>0.1476275067671792</v>
      </c>
    </row>
    <row r="112" spans="1:27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</row>
    <row r="113" spans="1:27" x14ac:dyDescent="0.2">
      <c r="A113" s="59">
        <f>IF(INDEX([1]Sizer!$A:$A,(ROW()-2)/3+7)&lt;&gt;"",INDEX([1]Sizer!$A:$A,(ROW()-2)/3+7),"")</f>
        <v>45295</v>
      </c>
      <c r="B113" s="51">
        <f>IF($A113&lt;&gt;"",INDEX([1]Sizer!EF:EF,(ROW()-2)/3+7),"")</f>
        <v>0</v>
      </c>
      <c r="C113" s="51">
        <f>IF($A113&lt;&gt;"",INDEX([1]Sizer!EG:EG,(ROW()-2)/3+7),"")</f>
        <v>0</v>
      </c>
      <c r="D113" s="51">
        <f>IF($A113&lt;&gt;"",INDEX([1]Sizer!EH:EH,(ROW()-2)/3+7),"")</f>
        <v>2</v>
      </c>
      <c r="E113" s="51">
        <f>IF($A113&lt;&gt;"",INDEX([1]Sizer!EI:EI,(ROW()-2)/3+7),"")</f>
        <v>0</v>
      </c>
      <c r="F113" s="51">
        <f>IF($A113&lt;&gt;"",INDEX([1]Sizer!EJ:EJ,(ROW()-2)/3+7),"")</f>
        <v>1</v>
      </c>
      <c r="G113" s="51">
        <f>IF($A113&lt;&gt;"",INDEX([1]Sizer!EK:EK,(ROW()-2)/3+7),"")</f>
        <v>2.5</v>
      </c>
      <c r="H113" s="51">
        <f>IF($A113&lt;&gt;"",INDEX([1]Sizer!EL:EL,(ROW()-2)/3+7),"")</f>
        <v>0</v>
      </c>
      <c r="I113" s="51">
        <f>IF($A113&lt;&gt;"",INDEX([1]Sizer!EM:EM,(ROW()-2)/3+7),"")</f>
        <v>1</v>
      </c>
      <c r="J113" s="51">
        <f>IF($A113&lt;&gt;"",INDEX([1]Sizer!EN:EN,(ROW()-2)/3+7),"")</f>
        <v>0</v>
      </c>
      <c r="K113" s="51">
        <f>IF($A113&lt;&gt;"",INDEX([1]Sizer!EO:EO,(ROW()-2)/3+7),"")</f>
        <v>0</v>
      </c>
      <c r="L113" s="51">
        <f>IF($A113&lt;&gt;"",INDEX([1]Sizer!EP:EP,(ROW()-2)/3+7),"")</f>
        <v>0</v>
      </c>
      <c r="M113" s="51">
        <f>IF($A113&lt;&gt;"",INDEX([1]Sizer!EQ:EQ,(ROW()-2)/3+7),"")</f>
        <v>0</v>
      </c>
      <c r="N113" s="51">
        <f>IF($A113&lt;&gt;"",INDEX([1]Sizer!ER:ER,(ROW()-2)/3+7),"")</f>
        <v>0</v>
      </c>
      <c r="O113" s="51">
        <f>IF($A113&lt;&gt;"",INDEX([1]Sizer!ES:ES,(ROW()-2)/3+7),"")</f>
        <v>0</v>
      </c>
      <c r="P113" s="51">
        <f>IF($A113&lt;&gt;"",INDEX([1]Sizer!ET:ET,(ROW()-2)/3+7),"")</f>
        <v>0</v>
      </c>
      <c r="Q113" s="51">
        <f>IF($A113&lt;&gt;"",INDEX([1]Sizer!EU:EU,(ROW()-2)/3+7),"")</f>
        <v>1</v>
      </c>
      <c r="R113" s="51">
        <f>IF($A113&lt;&gt;"",INDEX([1]Sizer!EV:EV,(ROW()-2)/3+7),"")</f>
        <v>3</v>
      </c>
      <c r="S113" s="51">
        <f>IF($A113&lt;&gt;"",INDEX([1]Sizer!EW:EW,(ROW()-2)/3+7),"")</f>
        <v>0</v>
      </c>
      <c r="T113" s="51">
        <f>IF($A113&lt;&gt;"",INDEX([1]Sizer!EX:EX,(ROW()-2)/3+7),"")</f>
        <v>0</v>
      </c>
      <c r="U113" s="51">
        <f>IF($A113&lt;&gt;"",INDEX([1]Sizer!EY:EY,(ROW()-2)/3+7),"")</f>
        <v>1</v>
      </c>
      <c r="V113" s="51">
        <f>IF($A113&lt;&gt;"",INDEX([1]Sizer!EZ:EZ,(ROW()-2)/3+7),"")</f>
        <v>1</v>
      </c>
      <c r="W113" s="51">
        <f>IF($A113&lt;&gt;"",INDEX([1]Sizer!FA:FA,(ROW()-2)/3+7),"")</f>
        <v>0</v>
      </c>
      <c r="X113" s="51">
        <f>IF($A113&lt;&gt;"",INDEX([1]Sizer!FB:FB,(ROW()-2)/3+7),"")</f>
        <v>0</v>
      </c>
      <c r="Y113" s="51">
        <f>IF($A113&lt;&gt;"",INDEX([1]Sizer!FC:FC,(ROW()-2)/3+7),"")</f>
        <v>0</v>
      </c>
      <c r="Z113" s="51">
        <f>IF($A113&lt;&gt;"",INDEX([1]Sizer!FD:FD,(ROW()-2)/3+7),"")</f>
        <v>0</v>
      </c>
      <c r="AA113" s="52">
        <f>IF($A113&lt;&gt;"",INDEX([1]Sizer!$AB:$AB,(ROW()-2)/3+7)*'[1]Dashboard (Model)'!$U$2,"")</f>
        <v>0.03</v>
      </c>
    </row>
    <row r="114" spans="1:27" x14ac:dyDescent="0.2">
      <c r="A114" s="59"/>
      <c r="B114" s="53">
        <f>IF($A113&lt;&gt;"",INDEX([1]Sizer!B:B,(ROW()-3)/3+7),"")</f>
        <v>0</v>
      </c>
      <c r="C114" s="53">
        <f>IF($A113&lt;&gt;"",INDEX([1]Sizer!C:C,(ROW()-3)/3+7),"")</f>
        <v>0</v>
      </c>
      <c r="D114" s="53">
        <f>IF($A113&lt;&gt;"",INDEX([1]Sizer!D:D,(ROW()-3)/3+7),"")</f>
        <v>0.05</v>
      </c>
      <c r="E114" s="53">
        <f>IF($A113&lt;&gt;"",INDEX([1]Sizer!E:E,(ROW()-3)/3+7),"")</f>
        <v>0</v>
      </c>
      <c r="F114" s="53">
        <f>IF($A113&lt;&gt;"",INDEX([1]Sizer!F:F,(ROW()-3)/3+7),"")</f>
        <v>1.0397219162995592E-2</v>
      </c>
      <c r="G114" s="53">
        <f>IF($A113&lt;&gt;"",INDEX([1]Sizer!G:G,(ROW()-3)/3+7),"")</f>
        <v>3.0101029601029609E-2</v>
      </c>
      <c r="H114" s="53">
        <f>IF($A113&lt;&gt;"",INDEX([1]Sizer!H:H,(ROW()-3)/3+7),"")</f>
        <v>0</v>
      </c>
      <c r="I114" s="53">
        <f>IF($A113&lt;&gt;"",INDEX([1]Sizer!I:I,(ROW()-3)/3+7),"")</f>
        <v>2.1978230227094754E-2</v>
      </c>
      <c r="J114" s="53">
        <f>IF($A113&lt;&gt;"",INDEX([1]Sizer!J:J,(ROW()-3)/3+7),"")</f>
        <v>0</v>
      </c>
      <c r="K114" s="53">
        <f>IF($A113&lt;&gt;"",INDEX([1]Sizer!K:K,(ROW()-3)/3+7),"")</f>
        <v>0</v>
      </c>
      <c r="L114" s="53">
        <f>IF($A113&lt;&gt;"",INDEX([1]Sizer!L:L,(ROW()-3)/3+7),"")</f>
        <v>0</v>
      </c>
      <c r="M114" s="53">
        <f>IF($A113&lt;&gt;"",INDEX([1]Sizer!M:M,(ROW()-3)/3+7),"")</f>
        <v>0</v>
      </c>
      <c r="N114" s="53">
        <f>IF($A113&lt;&gt;"",INDEX([1]Sizer!N:N,(ROW()-3)/3+7),"")</f>
        <v>0</v>
      </c>
      <c r="O114" s="53">
        <f>IF($A113&lt;&gt;"",INDEX([1]Sizer!O:O,(ROW()-3)/3+7),"")</f>
        <v>0</v>
      </c>
      <c r="P114" s="53">
        <f>IF($A113&lt;&gt;"",INDEX([1]Sizer!P:P,(ROW()-3)/3+7),"")</f>
        <v>0</v>
      </c>
      <c r="Q114" s="53">
        <f>IF($A113&lt;&gt;"",INDEX([1]Sizer!Q:Q,(ROW()-3)/3+7),"")</f>
        <v>9.9927758666313836E-3</v>
      </c>
      <c r="R114" s="53">
        <f>IF($A113&lt;&gt;"",INDEX([1]Sizer!R:R,(ROW()-3)/3+7),"")</f>
        <v>2.2359715670024226E-2</v>
      </c>
      <c r="S114" s="53">
        <f>IF($A113&lt;&gt;"",INDEX([1]Sizer!S:S,(ROW()-3)/3+7),"")</f>
        <v>0</v>
      </c>
      <c r="T114" s="53">
        <f>IF($A113&lt;&gt;"",INDEX([1]Sizer!T:T,(ROW()-3)/3+7),"")</f>
        <v>0</v>
      </c>
      <c r="U114" s="53">
        <f>IF($A113&lt;&gt;"",INDEX([1]Sizer!U:U,(ROW()-3)/3+7),"")</f>
        <v>1.9329338842975212E-2</v>
      </c>
      <c r="V114" s="53">
        <f>IF($A113&lt;&gt;"",INDEX([1]Sizer!V:V,(ROW()-3)/3+7),"")</f>
        <v>1.0027270313329792E-2</v>
      </c>
      <c r="W114" s="53">
        <f>IF($A113&lt;&gt;"",INDEX([1]Sizer!W:W,(ROW()-3)/3+7),"")</f>
        <v>0</v>
      </c>
      <c r="X114" s="53">
        <f>IF($A113&lt;&gt;"",INDEX([1]Sizer!X:X,(ROW()-3)/3+7),"")</f>
        <v>0</v>
      </c>
      <c r="Y114" s="53">
        <f>IF($A113&lt;&gt;"",INDEX([1]Sizer!Y:Y,(ROW()-3)/3+7),"")</f>
        <v>0</v>
      </c>
      <c r="Z114" s="53">
        <f>IF($A113&lt;&gt;"",INDEX([1]Sizer!Z:Z,(ROW()-3)/3+7),"")</f>
        <v>0</v>
      </c>
      <c r="AA114" s="53">
        <f>IF($A113&lt;&gt;"",SUM($B114:$Z114),"")</f>
        <v>0.17418557968408058</v>
      </c>
    </row>
    <row r="115" spans="1:27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</row>
    <row r="116" spans="1:27" x14ac:dyDescent="0.2">
      <c r="A116" s="59">
        <f>IF(INDEX([1]Sizer!$A:$A,(ROW()-2)/3+7)&lt;&gt;"",INDEX([1]Sizer!$A:$A,(ROW()-2)/3+7),"")</f>
        <v>45296</v>
      </c>
      <c r="B116" s="51">
        <f>IF($A116&lt;&gt;"",INDEX([1]Sizer!EF:EF,(ROW()-2)/3+7),"")</f>
        <v>0</v>
      </c>
      <c r="C116" s="51">
        <f>IF($A116&lt;&gt;"",INDEX([1]Sizer!EG:EG,(ROW()-2)/3+7),"")</f>
        <v>0</v>
      </c>
      <c r="D116" s="51">
        <f>IF($A116&lt;&gt;"",INDEX([1]Sizer!EH:EH,(ROW()-2)/3+7),"")</f>
        <v>2</v>
      </c>
      <c r="E116" s="51">
        <f>IF($A116&lt;&gt;"",INDEX([1]Sizer!EI:EI,(ROW()-2)/3+7),"")</f>
        <v>0</v>
      </c>
      <c r="F116" s="51">
        <f>IF($A116&lt;&gt;"",INDEX([1]Sizer!EJ:EJ,(ROW()-2)/3+7),"")</f>
        <v>1</v>
      </c>
      <c r="G116" s="51">
        <f>IF($A116&lt;&gt;"",INDEX([1]Sizer!EK:EK,(ROW()-2)/3+7),"")</f>
        <v>2.5</v>
      </c>
      <c r="H116" s="51">
        <f>IF($A116&lt;&gt;"",INDEX([1]Sizer!EL:EL,(ROW()-2)/3+7),"")</f>
        <v>0</v>
      </c>
      <c r="I116" s="51">
        <f>IF($A116&lt;&gt;"",INDEX([1]Sizer!EM:EM,(ROW()-2)/3+7),"")</f>
        <v>1</v>
      </c>
      <c r="J116" s="51">
        <f>IF($A116&lt;&gt;"",INDEX([1]Sizer!EN:EN,(ROW()-2)/3+7),"")</f>
        <v>0</v>
      </c>
      <c r="K116" s="51">
        <f>IF($A116&lt;&gt;"",INDEX([1]Sizer!EO:EO,(ROW()-2)/3+7),"")</f>
        <v>0</v>
      </c>
      <c r="L116" s="51">
        <f>IF($A116&lt;&gt;"",INDEX([1]Sizer!EP:EP,(ROW()-2)/3+7),"")</f>
        <v>0</v>
      </c>
      <c r="M116" s="51">
        <f>IF($A116&lt;&gt;"",INDEX([1]Sizer!EQ:EQ,(ROW()-2)/3+7),"")</f>
        <v>0</v>
      </c>
      <c r="N116" s="51">
        <f>IF($A116&lt;&gt;"",INDEX([1]Sizer!ER:ER,(ROW()-2)/3+7),"")</f>
        <v>0</v>
      </c>
      <c r="O116" s="51">
        <f>IF($A116&lt;&gt;"",INDEX([1]Sizer!ES:ES,(ROW()-2)/3+7),"")</f>
        <v>0</v>
      </c>
      <c r="P116" s="51">
        <f>IF($A116&lt;&gt;"",INDEX([1]Sizer!ET:ET,(ROW()-2)/3+7),"")</f>
        <v>0</v>
      </c>
      <c r="Q116" s="51">
        <f>IF($A116&lt;&gt;"",INDEX([1]Sizer!EU:EU,(ROW()-2)/3+7),"")</f>
        <v>1</v>
      </c>
      <c r="R116" s="51">
        <f>IF($A116&lt;&gt;"",INDEX([1]Sizer!EV:EV,(ROW()-2)/3+7),"")</f>
        <v>3</v>
      </c>
      <c r="S116" s="51">
        <f>IF($A116&lt;&gt;"",INDEX([1]Sizer!EW:EW,(ROW()-2)/3+7),"")</f>
        <v>0</v>
      </c>
      <c r="T116" s="51">
        <f>IF($A116&lt;&gt;"",INDEX([1]Sizer!EX:EX,(ROW()-2)/3+7),"")</f>
        <v>0</v>
      </c>
      <c r="U116" s="51">
        <f>IF($A116&lt;&gt;"",INDEX([1]Sizer!EY:EY,(ROW()-2)/3+7),"")</f>
        <v>1</v>
      </c>
      <c r="V116" s="51">
        <f>IF($A116&lt;&gt;"",INDEX([1]Sizer!EZ:EZ,(ROW()-2)/3+7),"")</f>
        <v>1</v>
      </c>
      <c r="W116" s="51">
        <f>IF($A116&lt;&gt;"",INDEX([1]Sizer!FA:FA,(ROW()-2)/3+7),"")</f>
        <v>0</v>
      </c>
      <c r="X116" s="51">
        <f>IF($A116&lt;&gt;"",INDEX([1]Sizer!FB:FB,(ROW()-2)/3+7),"")</f>
        <v>0</v>
      </c>
      <c r="Y116" s="51">
        <f>IF($A116&lt;&gt;"",INDEX([1]Sizer!FC:FC,(ROW()-2)/3+7),"")</f>
        <v>0</v>
      </c>
      <c r="Z116" s="51">
        <f>IF($A116&lt;&gt;"",INDEX([1]Sizer!FD:FD,(ROW()-2)/3+7),"")</f>
        <v>0</v>
      </c>
      <c r="AA116" s="52">
        <f>IF($A116&lt;&gt;"",INDEX([1]Sizer!$AB:$AB,(ROW()-2)/3+7)*'[1]Dashboard (Model)'!$U$2,"")</f>
        <v>0.03</v>
      </c>
    </row>
    <row r="117" spans="1:27" x14ac:dyDescent="0.2">
      <c r="A117" s="59"/>
      <c r="B117" s="53">
        <f>IF($A116&lt;&gt;"",INDEX([1]Sizer!B:B,(ROW()-3)/3+7),"")</f>
        <v>0</v>
      </c>
      <c r="C117" s="53">
        <f>IF($A116&lt;&gt;"",INDEX([1]Sizer!C:C,(ROW()-3)/3+7),"")</f>
        <v>0</v>
      </c>
      <c r="D117" s="53">
        <f>IF($A116&lt;&gt;"",INDEX([1]Sizer!D:D,(ROW()-3)/3+7),"")</f>
        <v>0.05</v>
      </c>
      <c r="E117" s="53">
        <f>IF($A116&lt;&gt;"",INDEX([1]Sizer!E:E,(ROW()-3)/3+7),"")</f>
        <v>0</v>
      </c>
      <c r="F117" s="53">
        <f>IF($A116&lt;&gt;"",INDEX([1]Sizer!F:F,(ROW()-3)/3+7),"")</f>
        <v>1.0397219162995592E-2</v>
      </c>
      <c r="G117" s="53">
        <f>IF($A116&lt;&gt;"",INDEX([1]Sizer!G:G,(ROW()-3)/3+7),"")</f>
        <v>3.0101029601029609E-2</v>
      </c>
      <c r="H117" s="53">
        <f>IF($A116&lt;&gt;"",INDEX([1]Sizer!H:H,(ROW()-3)/3+7),"")</f>
        <v>0</v>
      </c>
      <c r="I117" s="53">
        <f>IF($A116&lt;&gt;"",INDEX([1]Sizer!I:I,(ROW()-3)/3+7),"")</f>
        <v>2.1978230227094754E-2</v>
      </c>
      <c r="J117" s="53">
        <f>IF($A116&lt;&gt;"",INDEX([1]Sizer!J:J,(ROW()-3)/3+7),"")</f>
        <v>0</v>
      </c>
      <c r="K117" s="53">
        <f>IF($A116&lt;&gt;"",INDEX([1]Sizer!K:K,(ROW()-3)/3+7),"")</f>
        <v>0</v>
      </c>
      <c r="L117" s="53">
        <f>IF($A116&lt;&gt;"",INDEX([1]Sizer!L:L,(ROW()-3)/3+7),"")</f>
        <v>0</v>
      </c>
      <c r="M117" s="53">
        <f>IF($A116&lt;&gt;"",INDEX([1]Sizer!M:M,(ROW()-3)/3+7),"")</f>
        <v>0</v>
      </c>
      <c r="N117" s="53">
        <f>IF($A116&lt;&gt;"",INDEX([1]Sizer!N:N,(ROW()-3)/3+7),"")</f>
        <v>0</v>
      </c>
      <c r="O117" s="53">
        <f>IF($A116&lt;&gt;"",INDEX([1]Sizer!O:O,(ROW()-3)/3+7),"")</f>
        <v>0</v>
      </c>
      <c r="P117" s="53">
        <f>IF($A116&lt;&gt;"",INDEX([1]Sizer!P:P,(ROW()-3)/3+7),"")</f>
        <v>0</v>
      </c>
      <c r="Q117" s="53">
        <f>IF($A116&lt;&gt;"",INDEX([1]Sizer!Q:Q,(ROW()-3)/3+7),"")</f>
        <v>9.9927758666313836E-3</v>
      </c>
      <c r="R117" s="53">
        <f>IF($A116&lt;&gt;"",INDEX([1]Sizer!R:R,(ROW()-3)/3+7),"")</f>
        <v>2.2359715670024226E-2</v>
      </c>
      <c r="S117" s="53">
        <f>IF($A116&lt;&gt;"",INDEX([1]Sizer!S:S,(ROW()-3)/3+7),"")</f>
        <v>0</v>
      </c>
      <c r="T117" s="53">
        <f>IF($A116&lt;&gt;"",INDEX([1]Sizer!T:T,(ROW()-3)/3+7),"")</f>
        <v>0</v>
      </c>
      <c r="U117" s="53">
        <f>IF($A116&lt;&gt;"",INDEX([1]Sizer!U:U,(ROW()-3)/3+7),"")</f>
        <v>1.9329338842975212E-2</v>
      </c>
      <c r="V117" s="53">
        <f>IF($A116&lt;&gt;"",INDEX([1]Sizer!V:V,(ROW()-3)/3+7),"")</f>
        <v>1.0027270313329792E-2</v>
      </c>
      <c r="W117" s="53">
        <f>IF($A116&lt;&gt;"",INDEX([1]Sizer!W:W,(ROW()-3)/3+7),"")</f>
        <v>0</v>
      </c>
      <c r="X117" s="53">
        <f>IF($A116&lt;&gt;"",INDEX([1]Sizer!X:X,(ROW()-3)/3+7),"")</f>
        <v>0</v>
      </c>
      <c r="Y117" s="53">
        <f>IF($A116&lt;&gt;"",INDEX([1]Sizer!Y:Y,(ROW()-3)/3+7),"")</f>
        <v>0</v>
      </c>
      <c r="Z117" s="53">
        <f>IF($A116&lt;&gt;"",INDEX([1]Sizer!Z:Z,(ROW()-3)/3+7),"")</f>
        <v>0</v>
      </c>
      <c r="AA117" s="53">
        <f>IF($A116&lt;&gt;"",SUM($B117:$Z117),"")</f>
        <v>0.17418557968408058</v>
      </c>
    </row>
    <row r="118" spans="1:27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</row>
    <row r="119" spans="1:27" x14ac:dyDescent="0.2">
      <c r="A119" s="59">
        <f>IF(INDEX([1]Sizer!$A:$A,(ROW()-2)/3+7)&lt;&gt;"",INDEX([1]Sizer!$A:$A,(ROW()-2)/3+7),"")</f>
        <v>45299</v>
      </c>
      <c r="B119" s="51">
        <f>IF($A119&lt;&gt;"",INDEX([1]Sizer!EF:EF,(ROW()-2)/3+7),"")</f>
        <v>0</v>
      </c>
      <c r="C119" s="51">
        <f>IF($A119&lt;&gt;"",INDEX([1]Sizer!EG:EG,(ROW()-2)/3+7),"")</f>
        <v>0</v>
      </c>
      <c r="D119" s="51">
        <f>IF($A119&lt;&gt;"",INDEX([1]Sizer!EH:EH,(ROW()-2)/3+7),"")</f>
        <v>0</v>
      </c>
      <c r="E119" s="51">
        <f>IF($A119&lt;&gt;"",INDEX([1]Sizer!EI:EI,(ROW()-2)/3+7),"")</f>
        <v>1</v>
      </c>
      <c r="F119" s="51">
        <f>IF($A119&lt;&gt;"",INDEX([1]Sizer!EJ:EJ,(ROW()-2)/3+7),"")</f>
        <v>1</v>
      </c>
      <c r="G119" s="51">
        <f>IF($A119&lt;&gt;"",INDEX([1]Sizer!EK:EK,(ROW()-2)/3+7),"")</f>
        <v>2.5</v>
      </c>
      <c r="H119" s="51">
        <f>IF($A119&lt;&gt;"",INDEX([1]Sizer!EL:EL,(ROW()-2)/3+7),"")</f>
        <v>0</v>
      </c>
      <c r="I119" s="51">
        <f>IF($A119&lt;&gt;"",INDEX([1]Sizer!EM:EM,(ROW()-2)/3+7),"")</f>
        <v>1.5</v>
      </c>
      <c r="J119" s="51">
        <f>IF($A119&lt;&gt;"",INDEX([1]Sizer!EN:EN,(ROW()-2)/3+7),"")</f>
        <v>0</v>
      </c>
      <c r="K119" s="51">
        <f>IF($A119&lt;&gt;"",INDEX([1]Sizer!EO:EO,(ROW()-2)/3+7),"")</f>
        <v>0</v>
      </c>
      <c r="L119" s="51">
        <f>IF($A119&lt;&gt;"",INDEX([1]Sizer!EP:EP,(ROW()-2)/3+7),"")</f>
        <v>0</v>
      </c>
      <c r="M119" s="51">
        <f>IF($A119&lt;&gt;"",INDEX([1]Sizer!EQ:EQ,(ROW()-2)/3+7),"")</f>
        <v>0</v>
      </c>
      <c r="N119" s="51">
        <f>IF($A119&lt;&gt;"",INDEX([1]Sizer!ER:ER,(ROW()-2)/3+7),"")</f>
        <v>0</v>
      </c>
      <c r="O119" s="51">
        <f>IF($A119&lt;&gt;"",INDEX([1]Sizer!ES:ES,(ROW()-2)/3+7),"")</f>
        <v>0</v>
      </c>
      <c r="P119" s="51">
        <f>IF($A119&lt;&gt;"",INDEX([1]Sizer!ET:ET,(ROW()-2)/3+7),"")</f>
        <v>0</v>
      </c>
      <c r="Q119" s="51">
        <f>IF($A119&lt;&gt;"",INDEX([1]Sizer!EU:EU,(ROW()-2)/3+7),"")</f>
        <v>1.5</v>
      </c>
      <c r="R119" s="51">
        <f>IF($A119&lt;&gt;"",INDEX([1]Sizer!EV:EV,(ROW()-2)/3+7),"")</f>
        <v>3</v>
      </c>
      <c r="S119" s="51">
        <f>IF($A119&lt;&gt;"",INDEX([1]Sizer!EW:EW,(ROW()-2)/3+7),"")</f>
        <v>0</v>
      </c>
      <c r="T119" s="51">
        <f>IF($A119&lt;&gt;"",INDEX([1]Sizer!EX:EX,(ROW()-2)/3+7),"")</f>
        <v>0</v>
      </c>
      <c r="U119" s="51">
        <f>IF($A119&lt;&gt;"",INDEX([1]Sizer!EY:EY,(ROW()-2)/3+7),"")</f>
        <v>1</v>
      </c>
      <c r="V119" s="51">
        <f>IF($A119&lt;&gt;"",INDEX([1]Sizer!EZ:EZ,(ROW()-2)/3+7),"")</f>
        <v>1</v>
      </c>
      <c r="W119" s="51">
        <f>IF($A119&lt;&gt;"",INDEX([1]Sizer!FA:FA,(ROW()-2)/3+7),"")</f>
        <v>0</v>
      </c>
      <c r="X119" s="51">
        <f>IF($A119&lt;&gt;"",INDEX([1]Sizer!FB:FB,(ROW()-2)/3+7),"")</f>
        <v>0</v>
      </c>
      <c r="Y119" s="51">
        <f>IF($A119&lt;&gt;"",INDEX([1]Sizer!FC:FC,(ROW()-2)/3+7),"")</f>
        <v>0</v>
      </c>
      <c r="Z119" s="51">
        <f>IF($A119&lt;&gt;"",INDEX([1]Sizer!FD:FD,(ROW()-2)/3+7),"")</f>
        <v>0</v>
      </c>
      <c r="AA119" s="52">
        <f>IF($A119&lt;&gt;"",INDEX([1]Sizer!$AB:$AB,(ROW()-2)/3+7)*'[1]Dashboard (Model)'!$U$2,"")</f>
        <v>0.03</v>
      </c>
    </row>
    <row r="120" spans="1:27" x14ac:dyDescent="0.2">
      <c r="A120" s="59"/>
      <c r="B120" s="53">
        <f>IF($A119&lt;&gt;"",INDEX([1]Sizer!B:B,(ROW()-3)/3+7),"")</f>
        <v>0</v>
      </c>
      <c r="C120" s="53">
        <f>IF($A119&lt;&gt;"",INDEX([1]Sizer!C:C,(ROW()-3)/3+7),"")</f>
        <v>0</v>
      </c>
      <c r="D120" s="53">
        <f>IF($A119&lt;&gt;"",INDEX([1]Sizer!D:D,(ROW()-3)/3+7),"")</f>
        <v>0</v>
      </c>
      <c r="E120" s="53">
        <f>IF($A119&lt;&gt;"",INDEX([1]Sizer!E:E,(ROW()-3)/3+7),"")</f>
        <v>8.2757759273277831E-3</v>
      </c>
      <c r="F120" s="53">
        <f>IF($A119&lt;&gt;"",INDEX([1]Sizer!F:F,(ROW()-3)/3+7),"")</f>
        <v>1.0397219162995592E-2</v>
      </c>
      <c r="G120" s="53">
        <f>IF($A119&lt;&gt;"",INDEX([1]Sizer!G:G,(ROW()-3)/3+7),"")</f>
        <v>3.0101029601029609E-2</v>
      </c>
      <c r="H120" s="53">
        <f>IF($A119&lt;&gt;"",INDEX([1]Sizer!H:H,(ROW()-3)/3+7),"")</f>
        <v>0</v>
      </c>
      <c r="I120" s="53">
        <f>IF($A119&lt;&gt;"",INDEX([1]Sizer!I:I,(ROW()-3)/3+7),"")</f>
        <v>3.2128624608150476E-2</v>
      </c>
      <c r="J120" s="53">
        <f>IF($A119&lt;&gt;"",INDEX([1]Sizer!J:J,(ROW()-3)/3+7),"")</f>
        <v>0</v>
      </c>
      <c r="K120" s="53">
        <f>IF($A119&lt;&gt;"",INDEX([1]Sizer!K:K,(ROW()-3)/3+7),"")</f>
        <v>0</v>
      </c>
      <c r="L120" s="53">
        <f>IF($A119&lt;&gt;"",INDEX([1]Sizer!L:L,(ROW()-3)/3+7),"")</f>
        <v>0</v>
      </c>
      <c r="M120" s="53">
        <f>IF($A119&lt;&gt;"",INDEX([1]Sizer!M:M,(ROW()-3)/3+7),"")</f>
        <v>0</v>
      </c>
      <c r="N120" s="53">
        <f>IF($A119&lt;&gt;"",INDEX([1]Sizer!N:N,(ROW()-3)/3+7),"")</f>
        <v>0</v>
      </c>
      <c r="O120" s="53">
        <f>IF($A119&lt;&gt;"",INDEX([1]Sizer!O:O,(ROW()-3)/3+7),"")</f>
        <v>0</v>
      </c>
      <c r="P120" s="53">
        <f>IF($A119&lt;&gt;"",INDEX([1]Sizer!P:P,(ROW()-3)/3+7),"")</f>
        <v>0</v>
      </c>
      <c r="Q120" s="53">
        <f>IF($A119&lt;&gt;"",INDEX([1]Sizer!Q:Q,(ROW()-3)/3+7),"")</f>
        <v>2.1329929760665979E-2</v>
      </c>
      <c r="R120" s="53">
        <f>IF($A119&lt;&gt;"",INDEX([1]Sizer!R:R,(ROW()-3)/3+7),"")</f>
        <v>2.2359715670024226E-2</v>
      </c>
      <c r="S120" s="53">
        <f>IF($A119&lt;&gt;"",INDEX([1]Sizer!S:S,(ROW()-3)/3+7),"")</f>
        <v>0</v>
      </c>
      <c r="T120" s="53">
        <f>IF($A119&lt;&gt;"",INDEX([1]Sizer!T:T,(ROW()-3)/3+7),"")</f>
        <v>0</v>
      </c>
      <c r="U120" s="53">
        <f>IF($A119&lt;&gt;"",INDEX([1]Sizer!U:U,(ROW()-3)/3+7),"")</f>
        <v>1.9329338842975212E-2</v>
      </c>
      <c r="V120" s="53">
        <f>IF($A119&lt;&gt;"",INDEX([1]Sizer!V:V,(ROW()-3)/3+7),"")</f>
        <v>1.0027270313329792E-2</v>
      </c>
      <c r="W120" s="53">
        <f>IF($A119&lt;&gt;"",INDEX([1]Sizer!W:W,(ROW()-3)/3+7),"")</f>
        <v>0</v>
      </c>
      <c r="X120" s="53">
        <f>IF($A119&lt;&gt;"",INDEX([1]Sizer!X:X,(ROW()-3)/3+7),"")</f>
        <v>0</v>
      </c>
      <c r="Y120" s="53">
        <f>IF($A119&lt;&gt;"",INDEX([1]Sizer!Y:Y,(ROW()-3)/3+7),"")</f>
        <v>0</v>
      </c>
      <c r="Z120" s="53">
        <f>IF($A119&lt;&gt;"",INDEX([1]Sizer!Z:Z,(ROW()-3)/3+7),"")</f>
        <v>0</v>
      </c>
      <c r="AA120" s="53">
        <f>IF($A119&lt;&gt;"",SUM($B120:$Z120),"")</f>
        <v>0.15394890388649868</v>
      </c>
    </row>
    <row r="121" spans="1:27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</row>
    <row r="122" spans="1:27" x14ac:dyDescent="0.2">
      <c r="A122" s="59">
        <f>IF(INDEX([1]Sizer!$A:$A,(ROW()-2)/3+7)&lt;&gt;"",INDEX([1]Sizer!$A:$A,(ROW()-2)/3+7),"")</f>
        <v>45300</v>
      </c>
      <c r="B122" s="51">
        <f>IF($A122&lt;&gt;"",INDEX([1]Sizer!EF:EF,(ROW()-2)/3+7),"")</f>
        <v>0</v>
      </c>
      <c r="C122" s="51">
        <f>IF($A122&lt;&gt;"",INDEX([1]Sizer!EG:EG,(ROW()-2)/3+7),"")</f>
        <v>0</v>
      </c>
      <c r="D122" s="51">
        <f>IF($A122&lt;&gt;"",INDEX([1]Sizer!EH:EH,(ROW()-2)/3+7),"")</f>
        <v>0</v>
      </c>
      <c r="E122" s="51">
        <f>IF($A122&lt;&gt;"",INDEX([1]Sizer!EI:EI,(ROW()-2)/3+7),"")</f>
        <v>1</v>
      </c>
      <c r="F122" s="51">
        <f>IF($A122&lt;&gt;"",INDEX([1]Sizer!EJ:EJ,(ROW()-2)/3+7),"")</f>
        <v>1</v>
      </c>
      <c r="G122" s="51">
        <f>IF($A122&lt;&gt;"",INDEX([1]Sizer!EK:EK,(ROW()-2)/3+7),"")</f>
        <v>2.5</v>
      </c>
      <c r="H122" s="51">
        <f>IF($A122&lt;&gt;"",INDEX([1]Sizer!EL:EL,(ROW()-2)/3+7),"")</f>
        <v>0</v>
      </c>
      <c r="I122" s="51">
        <f>IF($A122&lt;&gt;"",INDEX([1]Sizer!EM:EM,(ROW()-2)/3+7),"")</f>
        <v>1.5</v>
      </c>
      <c r="J122" s="51">
        <f>IF($A122&lt;&gt;"",INDEX([1]Sizer!EN:EN,(ROW()-2)/3+7),"")</f>
        <v>0</v>
      </c>
      <c r="K122" s="51">
        <f>IF($A122&lt;&gt;"",INDEX([1]Sizer!EO:EO,(ROW()-2)/3+7),"")</f>
        <v>0</v>
      </c>
      <c r="L122" s="51">
        <f>IF($A122&lt;&gt;"",INDEX([1]Sizer!EP:EP,(ROW()-2)/3+7),"")</f>
        <v>0</v>
      </c>
      <c r="M122" s="51">
        <f>IF($A122&lt;&gt;"",INDEX([1]Sizer!EQ:EQ,(ROW()-2)/3+7),"")</f>
        <v>0</v>
      </c>
      <c r="N122" s="51">
        <f>IF($A122&lt;&gt;"",INDEX([1]Sizer!ER:ER,(ROW()-2)/3+7),"")</f>
        <v>0</v>
      </c>
      <c r="O122" s="51">
        <f>IF($A122&lt;&gt;"",INDEX([1]Sizer!ES:ES,(ROW()-2)/3+7),"")</f>
        <v>0</v>
      </c>
      <c r="P122" s="51">
        <f>IF($A122&lt;&gt;"",INDEX([1]Sizer!ET:ET,(ROW()-2)/3+7),"")</f>
        <v>0</v>
      </c>
      <c r="Q122" s="51">
        <f>IF($A122&lt;&gt;"",INDEX([1]Sizer!EU:EU,(ROW()-2)/3+7),"")</f>
        <v>1.5</v>
      </c>
      <c r="R122" s="51">
        <f>IF($A122&lt;&gt;"",INDEX([1]Sizer!EV:EV,(ROW()-2)/3+7),"")</f>
        <v>3</v>
      </c>
      <c r="S122" s="51">
        <f>IF($A122&lt;&gt;"",INDEX([1]Sizer!EW:EW,(ROW()-2)/3+7),"")</f>
        <v>0</v>
      </c>
      <c r="T122" s="51">
        <f>IF($A122&lt;&gt;"",INDEX([1]Sizer!EX:EX,(ROW()-2)/3+7),"")</f>
        <v>0</v>
      </c>
      <c r="U122" s="51">
        <f>IF($A122&lt;&gt;"",INDEX([1]Sizer!EY:EY,(ROW()-2)/3+7),"")</f>
        <v>1</v>
      </c>
      <c r="V122" s="51">
        <f>IF($A122&lt;&gt;"",INDEX([1]Sizer!EZ:EZ,(ROW()-2)/3+7),"")</f>
        <v>1</v>
      </c>
      <c r="W122" s="51">
        <f>IF($A122&lt;&gt;"",INDEX([1]Sizer!FA:FA,(ROW()-2)/3+7),"")</f>
        <v>0</v>
      </c>
      <c r="X122" s="51">
        <f>IF($A122&lt;&gt;"",INDEX([1]Sizer!FB:FB,(ROW()-2)/3+7),"")</f>
        <v>0</v>
      </c>
      <c r="Y122" s="51">
        <f>IF($A122&lt;&gt;"",INDEX([1]Sizer!FC:FC,(ROW()-2)/3+7),"")</f>
        <v>0</v>
      </c>
      <c r="Z122" s="51">
        <f>IF($A122&lt;&gt;"",INDEX([1]Sizer!FD:FD,(ROW()-2)/3+7),"")</f>
        <v>0</v>
      </c>
      <c r="AA122" s="52">
        <f>IF($A122&lt;&gt;"",INDEX([1]Sizer!$AB:$AB,(ROW()-2)/3+7)*'[1]Dashboard (Model)'!$U$2,"")</f>
        <v>0.03</v>
      </c>
    </row>
    <row r="123" spans="1:27" x14ac:dyDescent="0.2">
      <c r="A123" s="59"/>
      <c r="B123" s="53">
        <f>IF($A122&lt;&gt;"",INDEX([1]Sizer!B:B,(ROW()-3)/3+7),"")</f>
        <v>0</v>
      </c>
      <c r="C123" s="53">
        <f>IF($A122&lt;&gt;"",INDEX([1]Sizer!C:C,(ROW()-3)/3+7),"")</f>
        <v>0</v>
      </c>
      <c r="D123" s="53">
        <f>IF($A122&lt;&gt;"",INDEX([1]Sizer!D:D,(ROW()-3)/3+7),"")</f>
        <v>0</v>
      </c>
      <c r="E123" s="53">
        <f>IF($A122&lt;&gt;"",INDEX([1]Sizer!E:E,(ROW()-3)/3+7),"")</f>
        <v>8.2757759273277831E-3</v>
      </c>
      <c r="F123" s="53">
        <f>IF($A122&lt;&gt;"",INDEX([1]Sizer!F:F,(ROW()-3)/3+7),"")</f>
        <v>1.0397219162995592E-2</v>
      </c>
      <c r="G123" s="53">
        <f>IF($A122&lt;&gt;"",INDEX([1]Sizer!G:G,(ROW()-3)/3+7),"")</f>
        <v>3.0101029601029609E-2</v>
      </c>
      <c r="H123" s="53">
        <f>IF($A122&lt;&gt;"",INDEX([1]Sizer!H:H,(ROW()-3)/3+7),"")</f>
        <v>0</v>
      </c>
      <c r="I123" s="53">
        <f>IF($A122&lt;&gt;"",INDEX([1]Sizer!I:I,(ROW()-3)/3+7),"")</f>
        <v>3.2128624608150476E-2</v>
      </c>
      <c r="J123" s="53">
        <f>IF($A122&lt;&gt;"",INDEX([1]Sizer!J:J,(ROW()-3)/3+7),"")</f>
        <v>0</v>
      </c>
      <c r="K123" s="53">
        <f>IF($A122&lt;&gt;"",INDEX([1]Sizer!K:K,(ROW()-3)/3+7),"")</f>
        <v>0</v>
      </c>
      <c r="L123" s="53">
        <f>IF($A122&lt;&gt;"",INDEX([1]Sizer!L:L,(ROW()-3)/3+7),"")</f>
        <v>0</v>
      </c>
      <c r="M123" s="53">
        <f>IF($A122&lt;&gt;"",INDEX([1]Sizer!M:M,(ROW()-3)/3+7),"")</f>
        <v>0</v>
      </c>
      <c r="N123" s="53">
        <f>IF($A122&lt;&gt;"",INDEX([1]Sizer!N:N,(ROW()-3)/3+7),"")</f>
        <v>0</v>
      </c>
      <c r="O123" s="53">
        <f>IF($A122&lt;&gt;"",INDEX([1]Sizer!O:O,(ROW()-3)/3+7),"")</f>
        <v>0</v>
      </c>
      <c r="P123" s="53">
        <f>IF($A122&lt;&gt;"",INDEX([1]Sizer!P:P,(ROW()-3)/3+7),"")</f>
        <v>0</v>
      </c>
      <c r="Q123" s="53">
        <f>IF($A122&lt;&gt;"",INDEX([1]Sizer!Q:Q,(ROW()-3)/3+7),"")</f>
        <v>2.1329929760665979E-2</v>
      </c>
      <c r="R123" s="53">
        <f>IF($A122&lt;&gt;"",INDEX([1]Sizer!R:R,(ROW()-3)/3+7),"")</f>
        <v>2.2359715670024226E-2</v>
      </c>
      <c r="S123" s="53">
        <f>IF($A122&lt;&gt;"",INDEX([1]Sizer!S:S,(ROW()-3)/3+7),"")</f>
        <v>0</v>
      </c>
      <c r="T123" s="53">
        <f>IF($A122&lt;&gt;"",INDEX([1]Sizer!T:T,(ROW()-3)/3+7),"")</f>
        <v>0</v>
      </c>
      <c r="U123" s="53">
        <f>IF($A122&lt;&gt;"",INDEX([1]Sizer!U:U,(ROW()-3)/3+7),"")</f>
        <v>1.9329338842975212E-2</v>
      </c>
      <c r="V123" s="53">
        <f>IF($A122&lt;&gt;"",INDEX([1]Sizer!V:V,(ROW()-3)/3+7),"")</f>
        <v>1.0027270313329792E-2</v>
      </c>
      <c r="W123" s="53">
        <f>IF($A122&lt;&gt;"",INDEX([1]Sizer!W:W,(ROW()-3)/3+7),"")</f>
        <v>0</v>
      </c>
      <c r="X123" s="53">
        <f>IF($A122&lt;&gt;"",INDEX([1]Sizer!X:X,(ROW()-3)/3+7),"")</f>
        <v>0</v>
      </c>
      <c r="Y123" s="53">
        <f>IF($A122&lt;&gt;"",INDEX([1]Sizer!Y:Y,(ROW()-3)/3+7),"")</f>
        <v>0</v>
      </c>
      <c r="Z123" s="53">
        <f>IF($A122&lt;&gt;"",INDEX([1]Sizer!Z:Z,(ROW()-3)/3+7),"")</f>
        <v>0</v>
      </c>
      <c r="AA123" s="53">
        <f>IF($A122&lt;&gt;"",SUM($B123:$Z123),"")</f>
        <v>0.15394890388649868</v>
      </c>
    </row>
    <row r="124" spans="1:27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</row>
    <row r="125" spans="1:27" x14ac:dyDescent="0.2">
      <c r="A125" s="59">
        <f>IF(INDEX([1]Sizer!$A:$A,(ROW()-2)/3+7)&lt;&gt;"",INDEX([1]Sizer!$A:$A,(ROW()-2)/3+7),"")</f>
        <v>45301</v>
      </c>
      <c r="B125" s="51">
        <f>IF($A125&lt;&gt;"",INDEX([1]Sizer!EF:EF,(ROW()-2)/3+7),"")</f>
        <v>0</v>
      </c>
      <c r="C125" s="51">
        <f>IF($A125&lt;&gt;"",INDEX([1]Sizer!EG:EG,(ROW()-2)/3+7),"")</f>
        <v>0</v>
      </c>
      <c r="D125" s="51">
        <f>IF($A125&lt;&gt;"",INDEX([1]Sizer!EH:EH,(ROW()-2)/3+7),"")</f>
        <v>0</v>
      </c>
      <c r="E125" s="51">
        <f>IF($A125&lt;&gt;"",INDEX([1]Sizer!EI:EI,(ROW()-2)/3+7),"")</f>
        <v>1</v>
      </c>
      <c r="F125" s="51">
        <f>IF($A125&lt;&gt;"",INDEX([1]Sizer!EJ:EJ,(ROW()-2)/3+7),"")</f>
        <v>1</v>
      </c>
      <c r="G125" s="51">
        <f>IF($A125&lt;&gt;"",INDEX([1]Sizer!EK:EK,(ROW()-2)/3+7),"")</f>
        <v>2.5</v>
      </c>
      <c r="H125" s="51">
        <f>IF($A125&lt;&gt;"",INDEX([1]Sizer!EL:EL,(ROW()-2)/3+7),"")</f>
        <v>0</v>
      </c>
      <c r="I125" s="51">
        <f>IF($A125&lt;&gt;"",INDEX([1]Sizer!EM:EM,(ROW()-2)/3+7),"")</f>
        <v>-1</v>
      </c>
      <c r="J125" s="51">
        <f>IF($A125&lt;&gt;"",INDEX([1]Sizer!EN:EN,(ROW()-2)/3+7),"")</f>
        <v>0</v>
      </c>
      <c r="K125" s="51">
        <f>IF($A125&lt;&gt;"",INDEX([1]Sizer!EO:EO,(ROW()-2)/3+7),"")</f>
        <v>0.5</v>
      </c>
      <c r="L125" s="51">
        <f>IF($A125&lt;&gt;"",INDEX([1]Sizer!EP:EP,(ROW()-2)/3+7),"")</f>
        <v>0</v>
      </c>
      <c r="M125" s="51">
        <f>IF($A125&lt;&gt;"",INDEX([1]Sizer!EQ:EQ,(ROW()-2)/3+7),"")</f>
        <v>1</v>
      </c>
      <c r="N125" s="51">
        <f>IF($A125&lt;&gt;"",INDEX([1]Sizer!ER:ER,(ROW()-2)/3+7),"")</f>
        <v>0</v>
      </c>
      <c r="O125" s="51">
        <f>IF($A125&lt;&gt;"",INDEX([1]Sizer!ES:ES,(ROW()-2)/3+7),"")</f>
        <v>0</v>
      </c>
      <c r="P125" s="51">
        <f>IF($A125&lt;&gt;"",INDEX([1]Sizer!ET:ET,(ROW()-2)/3+7),"")</f>
        <v>0</v>
      </c>
      <c r="Q125" s="51">
        <f>IF($A125&lt;&gt;"",INDEX([1]Sizer!EU:EU,(ROW()-2)/3+7),"")</f>
        <v>0</v>
      </c>
      <c r="R125" s="51">
        <f>IF($A125&lt;&gt;"",INDEX([1]Sizer!EV:EV,(ROW()-2)/3+7),"")</f>
        <v>3</v>
      </c>
      <c r="S125" s="51">
        <f>IF($A125&lt;&gt;"",INDEX([1]Sizer!EW:EW,(ROW()-2)/3+7),"")</f>
        <v>0</v>
      </c>
      <c r="T125" s="51">
        <f>IF($A125&lt;&gt;"",INDEX([1]Sizer!EX:EX,(ROW()-2)/3+7),"")</f>
        <v>0</v>
      </c>
      <c r="U125" s="51">
        <f>IF($A125&lt;&gt;"",INDEX([1]Sizer!EY:EY,(ROW()-2)/3+7),"")</f>
        <v>1</v>
      </c>
      <c r="V125" s="51">
        <f>IF($A125&lt;&gt;"",INDEX([1]Sizer!EZ:EZ,(ROW()-2)/3+7),"")</f>
        <v>1</v>
      </c>
      <c r="W125" s="51">
        <f>IF($A125&lt;&gt;"",INDEX([1]Sizer!FA:FA,(ROW()-2)/3+7),"")</f>
        <v>0</v>
      </c>
      <c r="X125" s="51">
        <f>IF($A125&lt;&gt;"",INDEX([1]Sizer!FB:FB,(ROW()-2)/3+7),"")</f>
        <v>0</v>
      </c>
      <c r="Y125" s="51">
        <f>IF($A125&lt;&gt;"",INDEX([1]Sizer!FC:FC,(ROW()-2)/3+7),"")</f>
        <v>0</v>
      </c>
      <c r="Z125" s="51">
        <f>IF($A125&lt;&gt;"",INDEX([1]Sizer!FD:FD,(ROW()-2)/3+7),"")</f>
        <v>0</v>
      </c>
      <c r="AA125" s="52">
        <f>IF($A125&lt;&gt;"",INDEX([1]Sizer!$AB:$AB,(ROW()-2)/3+7)*'[1]Dashboard (Model)'!$U$2,"")</f>
        <v>0.03</v>
      </c>
    </row>
    <row r="126" spans="1:27" x14ac:dyDescent="0.2">
      <c r="A126" s="59"/>
      <c r="B126" s="53">
        <f>IF($A125&lt;&gt;"",INDEX([1]Sizer!B:B,(ROW()-3)/3+7),"")</f>
        <v>0</v>
      </c>
      <c r="C126" s="53">
        <f>IF($A125&lt;&gt;"",INDEX([1]Sizer!C:C,(ROW()-3)/3+7),"")</f>
        <v>0</v>
      </c>
      <c r="D126" s="53">
        <f>IF($A125&lt;&gt;"",INDEX([1]Sizer!D:D,(ROW()-3)/3+7),"")</f>
        <v>0</v>
      </c>
      <c r="E126" s="53">
        <f>IF($A125&lt;&gt;"",INDEX([1]Sizer!E:E,(ROW()-3)/3+7),"")</f>
        <v>8.2757759273277831E-3</v>
      </c>
      <c r="F126" s="53">
        <f>IF($A125&lt;&gt;"",INDEX([1]Sizer!F:F,(ROW()-3)/3+7),"")</f>
        <v>1.0397219162995592E-2</v>
      </c>
      <c r="G126" s="53">
        <f>IF($A125&lt;&gt;"",INDEX([1]Sizer!G:G,(ROW()-3)/3+7),"")</f>
        <v>3.0101029601029609E-2</v>
      </c>
      <c r="H126" s="53">
        <f>IF($A125&lt;&gt;"",INDEX([1]Sizer!H:H,(ROW()-3)/3+7),"")</f>
        <v>0</v>
      </c>
      <c r="I126" s="53">
        <f>IF($A125&lt;&gt;"",INDEX([1]Sizer!I:I,(ROW()-3)/3+7),"")</f>
        <v>-2.1409058823529406E-2</v>
      </c>
      <c r="J126" s="53">
        <f>IF($A125&lt;&gt;"",INDEX([1]Sizer!J:J,(ROW()-3)/3+7),"")</f>
        <v>0</v>
      </c>
      <c r="K126" s="53">
        <f>IF($A125&lt;&gt;"",INDEX([1]Sizer!K:K,(ROW()-3)/3+7),"")</f>
        <v>1.0883791866028707E-2</v>
      </c>
      <c r="L126" s="53">
        <f>IF($A125&lt;&gt;"",INDEX([1]Sizer!L:L,(ROW()-3)/3+7),"")</f>
        <v>0</v>
      </c>
      <c r="M126" s="53">
        <f>IF($A125&lt;&gt;"",INDEX([1]Sizer!M:M,(ROW()-3)/3+7),"")</f>
        <v>1.3566873757455267E-2</v>
      </c>
      <c r="N126" s="53">
        <f>IF($A125&lt;&gt;"",INDEX([1]Sizer!N:N,(ROW()-3)/3+7),"")</f>
        <v>0</v>
      </c>
      <c r="O126" s="53">
        <f>IF($A125&lt;&gt;"",INDEX([1]Sizer!O:O,(ROW()-3)/3+7),"")</f>
        <v>0</v>
      </c>
      <c r="P126" s="53">
        <f>IF($A125&lt;&gt;"",INDEX([1]Sizer!P:P,(ROW()-3)/3+7),"")</f>
        <v>0</v>
      </c>
      <c r="Q126" s="53">
        <f>IF($A125&lt;&gt;"",INDEX([1]Sizer!Q:Q,(ROW()-3)/3+7),"")</f>
        <v>0</v>
      </c>
      <c r="R126" s="53">
        <f>IF($A125&lt;&gt;"",INDEX([1]Sizer!R:R,(ROW()-3)/3+7),"")</f>
        <v>2.2359715670024226E-2</v>
      </c>
      <c r="S126" s="53">
        <f>IF($A125&lt;&gt;"",INDEX([1]Sizer!S:S,(ROW()-3)/3+7),"")</f>
        <v>0</v>
      </c>
      <c r="T126" s="53">
        <f>IF($A125&lt;&gt;"",INDEX([1]Sizer!T:T,(ROW()-3)/3+7),"")</f>
        <v>0</v>
      </c>
      <c r="U126" s="53">
        <f>IF($A125&lt;&gt;"",INDEX([1]Sizer!U:U,(ROW()-3)/3+7),"")</f>
        <v>1.9329338842975212E-2</v>
      </c>
      <c r="V126" s="53">
        <f>IF($A125&lt;&gt;"",INDEX([1]Sizer!V:V,(ROW()-3)/3+7),"")</f>
        <v>1.0027270313329792E-2</v>
      </c>
      <c r="W126" s="53">
        <f>IF($A125&lt;&gt;"",INDEX([1]Sizer!W:W,(ROW()-3)/3+7),"")</f>
        <v>0</v>
      </c>
      <c r="X126" s="53">
        <f>IF($A125&lt;&gt;"",INDEX([1]Sizer!X:X,(ROW()-3)/3+7),"")</f>
        <v>0</v>
      </c>
      <c r="Y126" s="53">
        <f>IF($A125&lt;&gt;"",INDEX([1]Sizer!Y:Y,(ROW()-3)/3+7),"")</f>
        <v>0</v>
      </c>
      <c r="Z126" s="53">
        <f>IF($A125&lt;&gt;"",INDEX([1]Sizer!Z:Z,(ROW()-3)/3+7),"")</f>
        <v>0</v>
      </c>
      <c r="AA126" s="53">
        <f>IF($A125&lt;&gt;"",SUM($B126:$Z126),"")</f>
        <v>0.1035319563176368</v>
      </c>
    </row>
    <row r="127" spans="1:27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</row>
    <row r="128" spans="1:27" x14ac:dyDescent="0.2">
      <c r="A128" s="59">
        <f>IF(INDEX([1]Sizer!$A:$A,(ROW()-2)/3+7)&lt;&gt;"",INDEX([1]Sizer!$A:$A,(ROW()-2)/3+7),"")</f>
        <v>45302</v>
      </c>
      <c r="B128" s="51">
        <f>IF($A128&lt;&gt;"",INDEX([1]Sizer!EF:EF,(ROW()-2)/3+7),"")</f>
        <v>0</v>
      </c>
      <c r="C128" s="51">
        <f>IF($A128&lt;&gt;"",INDEX([1]Sizer!EG:EG,(ROW()-2)/3+7),"")</f>
        <v>0</v>
      </c>
      <c r="D128" s="51">
        <f>IF($A128&lt;&gt;"",INDEX([1]Sizer!EH:EH,(ROW()-2)/3+7),"")</f>
        <v>0</v>
      </c>
      <c r="E128" s="51">
        <f>IF($A128&lt;&gt;"",INDEX([1]Sizer!EI:EI,(ROW()-2)/3+7),"")</f>
        <v>1</v>
      </c>
      <c r="F128" s="51">
        <f>IF($A128&lt;&gt;"",INDEX([1]Sizer!EJ:EJ,(ROW()-2)/3+7),"")</f>
        <v>1</v>
      </c>
      <c r="G128" s="51">
        <f>IF($A128&lt;&gt;"",INDEX([1]Sizer!EK:EK,(ROW()-2)/3+7),"")</f>
        <v>2.5</v>
      </c>
      <c r="H128" s="51">
        <f>IF($A128&lt;&gt;"",INDEX([1]Sizer!EL:EL,(ROW()-2)/3+7),"")</f>
        <v>0</v>
      </c>
      <c r="I128" s="51">
        <f>IF($A128&lt;&gt;"",INDEX([1]Sizer!EM:EM,(ROW()-2)/3+7),"")</f>
        <v>2</v>
      </c>
      <c r="J128" s="51">
        <f>IF($A128&lt;&gt;"",INDEX([1]Sizer!EN:EN,(ROW()-2)/3+7),"")</f>
        <v>0</v>
      </c>
      <c r="K128" s="51">
        <f>IF($A128&lt;&gt;"",INDEX([1]Sizer!EO:EO,(ROW()-2)/3+7),"")</f>
        <v>0</v>
      </c>
      <c r="L128" s="51">
        <f>IF($A128&lt;&gt;"",INDEX([1]Sizer!EP:EP,(ROW()-2)/3+7),"")</f>
        <v>0</v>
      </c>
      <c r="M128" s="51">
        <f>IF($A128&lt;&gt;"",INDEX([1]Sizer!EQ:EQ,(ROW()-2)/3+7),"")</f>
        <v>1</v>
      </c>
      <c r="N128" s="51">
        <f>IF($A128&lt;&gt;"",INDEX([1]Sizer!ER:ER,(ROW()-2)/3+7),"")</f>
        <v>0</v>
      </c>
      <c r="O128" s="51">
        <f>IF($A128&lt;&gt;"",INDEX([1]Sizer!ES:ES,(ROW()-2)/3+7),"")</f>
        <v>0</v>
      </c>
      <c r="P128" s="51">
        <f>IF($A128&lt;&gt;"",INDEX([1]Sizer!ET:ET,(ROW()-2)/3+7),"")</f>
        <v>0</v>
      </c>
      <c r="Q128" s="51">
        <f>IF($A128&lt;&gt;"",INDEX([1]Sizer!EU:EU,(ROW()-2)/3+7),"")</f>
        <v>0</v>
      </c>
      <c r="R128" s="51">
        <f>IF($A128&lt;&gt;"",INDEX([1]Sizer!EV:EV,(ROW()-2)/3+7),"")</f>
        <v>3</v>
      </c>
      <c r="S128" s="51">
        <f>IF($A128&lt;&gt;"",INDEX([1]Sizer!EW:EW,(ROW()-2)/3+7),"")</f>
        <v>0</v>
      </c>
      <c r="T128" s="51">
        <f>IF($A128&lt;&gt;"",INDEX([1]Sizer!EX:EX,(ROW()-2)/3+7),"")</f>
        <v>0</v>
      </c>
      <c r="U128" s="51">
        <f>IF($A128&lt;&gt;"",INDEX([1]Sizer!EY:EY,(ROW()-2)/3+7),"")</f>
        <v>1</v>
      </c>
      <c r="V128" s="51">
        <f>IF($A128&lt;&gt;"",INDEX([1]Sizer!EZ:EZ,(ROW()-2)/3+7),"")</f>
        <v>1</v>
      </c>
      <c r="W128" s="51">
        <f>IF($A128&lt;&gt;"",INDEX([1]Sizer!FA:FA,(ROW()-2)/3+7),"")</f>
        <v>0</v>
      </c>
      <c r="X128" s="51">
        <f>IF($A128&lt;&gt;"",INDEX([1]Sizer!FB:FB,(ROW()-2)/3+7),"")</f>
        <v>0</v>
      </c>
      <c r="Y128" s="51">
        <f>IF($A128&lt;&gt;"",INDEX([1]Sizer!FC:FC,(ROW()-2)/3+7),"")</f>
        <v>0</v>
      </c>
      <c r="Z128" s="51">
        <f>IF($A128&lt;&gt;"",INDEX([1]Sizer!FD:FD,(ROW()-2)/3+7),"")</f>
        <v>0</v>
      </c>
      <c r="AA128" s="52">
        <f>IF($A128&lt;&gt;"",INDEX([1]Sizer!$AB:$AB,(ROW()-2)/3+7)*'[1]Dashboard (Model)'!$U$2,"")</f>
        <v>0.03</v>
      </c>
    </row>
    <row r="129" spans="1:27" x14ac:dyDescent="0.2">
      <c r="A129" s="59"/>
      <c r="B129" s="53">
        <f>IF($A128&lt;&gt;"",INDEX([1]Sizer!B:B,(ROW()-3)/3+7),"")</f>
        <v>0</v>
      </c>
      <c r="C129" s="53">
        <f>IF($A128&lt;&gt;"",INDEX([1]Sizer!C:C,(ROW()-3)/3+7),"")</f>
        <v>0</v>
      </c>
      <c r="D129" s="53">
        <f>IF($A128&lt;&gt;"",INDEX([1]Sizer!D:D,(ROW()-3)/3+7),"")</f>
        <v>0</v>
      </c>
      <c r="E129" s="53">
        <f>IF($A128&lt;&gt;"",INDEX([1]Sizer!E:E,(ROW()-3)/3+7),"")</f>
        <v>8.2757759273277831E-3</v>
      </c>
      <c r="F129" s="53">
        <f>IF($A128&lt;&gt;"",INDEX([1]Sizer!F:F,(ROW()-3)/3+7),"")</f>
        <v>1.0397219162995592E-2</v>
      </c>
      <c r="G129" s="53">
        <f>IF($A128&lt;&gt;"",INDEX([1]Sizer!G:G,(ROW()-3)/3+7),"")</f>
        <v>3.0101029601029609E-2</v>
      </c>
      <c r="H129" s="53">
        <f>IF($A128&lt;&gt;"",INDEX([1]Sizer!H:H,(ROW()-3)/3+7),"")</f>
        <v>0</v>
      </c>
      <c r="I129" s="53">
        <f>IF($A128&lt;&gt;"",INDEX([1]Sizer!I:I,(ROW()-3)/3+7),"")</f>
        <v>4.2271684867394695E-2</v>
      </c>
      <c r="J129" s="53">
        <f>IF($A128&lt;&gt;"",INDEX([1]Sizer!J:J,(ROW()-3)/3+7),"")</f>
        <v>0</v>
      </c>
      <c r="K129" s="53">
        <f>IF($A128&lt;&gt;"",INDEX([1]Sizer!K:K,(ROW()-3)/3+7),"")</f>
        <v>0</v>
      </c>
      <c r="L129" s="53">
        <f>IF($A128&lt;&gt;"",INDEX([1]Sizer!L:L,(ROW()-3)/3+7),"")</f>
        <v>0</v>
      </c>
      <c r="M129" s="53">
        <f>IF($A128&lt;&gt;"",INDEX([1]Sizer!M:M,(ROW()-3)/3+7),"")</f>
        <v>1.3566873757455267E-2</v>
      </c>
      <c r="N129" s="53">
        <f>IF($A128&lt;&gt;"",INDEX([1]Sizer!N:N,(ROW()-3)/3+7),"")</f>
        <v>0</v>
      </c>
      <c r="O129" s="53">
        <f>IF($A128&lt;&gt;"",INDEX([1]Sizer!O:O,(ROW()-3)/3+7),"")</f>
        <v>0</v>
      </c>
      <c r="P129" s="53">
        <f>IF($A128&lt;&gt;"",INDEX([1]Sizer!P:P,(ROW()-3)/3+7),"")</f>
        <v>0</v>
      </c>
      <c r="Q129" s="53">
        <f>IF($A128&lt;&gt;"",INDEX([1]Sizer!Q:Q,(ROW()-3)/3+7),"")</f>
        <v>0</v>
      </c>
      <c r="R129" s="53">
        <f>IF($A128&lt;&gt;"",INDEX([1]Sizer!R:R,(ROW()-3)/3+7),"")</f>
        <v>2.2359715670024226E-2</v>
      </c>
      <c r="S129" s="53">
        <f>IF($A128&lt;&gt;"",INDEX([1]Sizer!S:S,(ROW()-3)/3+7),"")</f>
        <v>0</v>
      </c>
      <c r="T129" s="53">
        <f>IF($A128&lt;&gt;"",INDEX([1]Sizer!T:T,(ROW()-3)/3+7),"")</f>
        <v>0</v>
      </c>
      <c r="U129" s="53">
        <f>IF($A128&lt;&gt;"",INDEX([1]Sizer!U:U,(ROW()-3)/3+7),"")</f>
        <v>1.9329338842975212E-2</v>
      </c>
      <c r="V129" s="53">
        <f>IF($A128&lt;&gt;"",INDEX([1]Sizer!V:V,(ROW()-3)/3+7),"")</f>
        <v>1.0027270313329792E-2</v>
      </c>
      <c r="W129" s="53">
        <f>IF($A128&lt;&gt;"",INDEX([1]Sizer!W:W,(ROW()-3)/3+7),"")</f>
        <v>0</v>
      </c>
      <c r="X129" s="53">
        <f>IF($A128&lt;&gt;"",INDEX([1]Sizer!X:X,(ROW()-3)/3+7),"")</f>
        <v>0</v>
      </c>
      <c r="Y129" s="53">
        <f>IF($A128&lt;&gt;"",INDEX([1]Sizer!Y:Y,(ROW()-3)/3+7),"")</f>
        <v>0</v>
      </c>
      <c r="Z129" s="53">
        <f>IF($A128&lt;&gt;"",INDEX([1]Sizer!Z:Z,(ROW()-3)/3+7),"")</f>
        <v>0</v>
      </c>
      <c r="AA129" s="53">
        <f>IF($A128&lt;&gt;"",SUM($B129:$Z129),"")</f>
        <v>0.1563289081425322</v>
      </c>
    </row>
    <row r="130" spans="1:27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</row>
    <row r="131" spans="1:27" x14ac:dyDescent="0.2">
      <c r="A131" s="59">
        <f>IF(INDEX([1]Sizer!$A:$A,(ROW()-2)/3+7)&lt;&gt;"",INDEX([1]Sizer!$A:$A,(ROW()-2)/3+7),"")</f>
        <v>45303</v>
      </c>
      <c r="B131" s="51">
        <f>IF($A131&lt;&gt;"",INDEX([1]Sizer!EF:EF,(ROW()-2)/3+7),"")</f>
        <v>0</v>
      </c>
      <c r="C131" s="51">
        <f>IF($A131&lt;&gt;"",INDEX([1]Sizer!EG:EG,(ROW()-2)/3+7),"")</f>
        <v>0</v>
      </c>
      <c r="D131" s="51">
        <f>IF($A131&lt;&gt;"",INDEX([1]Sizer!EH:EH,(ROW()-2)/3+7),"")</f>
        <v>0</v>
      </c>
      <c r="E131" s="51">
        <f>IF($A131&lt;&gt;"",INDEX([1]Sizer!EI:EI,(ROW()-2)/3+7),"")</f>
        <v>1</v>
      </c>
      <c r="F131" s="51">
        <f>IF($A131&lt;&gt;"",INDEX([1]Sizer!EJ:EJ,(ROW()-2)/3+7),"")</f>
        <v>1</v>
      </c>
      <c r="G131" s="51">
        <f>IF($A131&lt;&gt;"",INDEX([1]Sizer!EK:EK,(ROW()-2)/3+7),"")</f>
        <v>2.5</v>
      </c>
      <c r="H131" s="51">
        <f>IF($A131&lt;&gt;"",INDEX([1]Sizer!EL:EL,(ROW()-2)/3+7),"")</f>
        <v>0</v>
      </c>
      <c r="I131" s="51">
        <f>IF($A131&lt;&gt;"",INDEX([1]Sizer!EM:EM,(ROW()-2)/3+7),"")</f>
        <v>-1</v>
      </c>
      <c r="J131" s="51">
        <f>IF($A131&lt;&gt;"",INDEX([1]Sizer!EN:EN,(ROW()-2)/3+7),"")</f>
        <v>0</v>
      </c>
      <c r="K131" s="51">
        <f>IF($A131&lt;&gt;"",INDEX([1]Sizer!EO:EO,(ROW()-2)/3+7),"")</f>
        <v>0</v>
      </c>
      <c r="L131" s="51">
        <f>IF($A131&lt;&gt;"",INDEX([1]Sizer!EP:EP,(ROW()-2)/3+7),"")</f>
        <v>0</v>
      </c>
      <c r="M131" s="51">
        <f>IF($A131&lt;&gt;"",INDEX([1]Sizer!EQ:EQ,(ROW()-2)/3+7),"")</f>
        <v>1</v>
      </c>
      <c r="N131" s="51">
        <f>IF($A131&lt;&gt;"",INDEX([1]Sizer!ER:ER,(ROW()-2)/3+7),"")</f>
        <v>0</v>
      </c>
      <c r="O131" s="51">
        <f>IF($A131&lt;&gt;"",INDEX([1]Sizer!ES:ES,(ROW()-2)/3+7),"")</f>
        <v>0</v>
      </c>
      <c r="P131" s="51">
        <f>IF($A131&lt;&gt;"",INDEX([1]Sizer!ET:ET,(ROW()-2)/3+7),"")</f>
        <v>0</v>
      </c>
      <c r="Q131" s="51">
        <f>IF($A131&lt;&gt;"",INDEX([1]Sizer!EU:EU,(ROW()-2)/3+7),"")</f>
        <v>0</v>
      </c>
      <c r="R131" s="51">
        <f>IF($A131&lt;&gt;"",INDEX([1]Sizer!EV:EV,(ROW()-2)/3+7),"")</f>
        <v>3</v>
      </c>
      <c r="S131" s="51">
        <f>IF($A131&lt;&gt;"",INDEX([1]Sizer!EW:EW,(ROW()-2)/3+7),"")</f>
        <v>3</v>
      </c>
      <c r="T131" s="51">
        <f>IF($A131&lt;&gt;"",INDEX([1]Sizer!EX:EX,(ROW()-2)/3+7),"")</f>
        <v>0</v>
      </c>
      <c r="U131" s="51">
        <f>IF($A131&lt;&gt;"",INDEX([1]Sizer!EY:EY,(ROW()-2)/3+7),"")</f>
        <v>1</v>
      </c>
      <c r="V131" s="51">
        <f>IF($A131&lt;&gt;"",INDEX([1]Sizer!EZ:EZ,(ROW()-2)/3+7),"")</f>
        <v>1</v>
      </c>
      <c r="W131" s="51">
        <f>IF($A131&lt;&gt;"",INDEX([1]Sizer!FA:FA,(ROW()-2)/3+7),"")</f>
        <v>0</v>
      </c>
      <c r="X131" s="51">
        <f>IF($A131&lt;&gt;"",INDEX([1]Sizer!FB:FB,(ROW()-2)/3+7),"")</f>
        <v>0</v>
      </c>
      <c r="Y131" s="51">
        <f>IF($A131&lt;&gt;"",INDEX([1]Sizer!FC:FC,(ROW()-2)/3+7),"")</f>
        <v>0</v>
      </c>
      <c r="Z131" s="51">
        <f>IF($A131&lt;&gt;"",INDEX([1]Sizer!FD:FD,(ROW()-2)/3+7),"")</f>
        <v>0</v>
      </c>
      <c r="AA131" s="52">
        <f>IF($A131&lt;&gt;"",INDEX([1]Sizer!$AB:$AB,(ROW()-2)/3+7)*'[1]Dashboard (Model)'!$U$2,"")</f>
        <v>0.03</v>
      </c>
    </row>
    <row r="132" spans="1:27" x14ac:dyDescent="0.2">
      <c r="A132" s="59"/>
      <c r="B132" s="53">
        <f>IF($A131&lt;&gt;"",INDEX([1]Sizer!B:B,(ROW()-3)/3+7),"")</f>
        <v>0</v>
      </c>
      <c r="C132" s="53">
        <f>IF($A131&lt;&gt;"",INDEX([1]Sizer!C:C,(ROW()-3)/3+7),"")</f>
        <v>0</v>
      </c>
      <c r="D132" s="53">
        <f>IF($A131&lt;&gt;"",INDEX([1]Sizer!D:D,(ROW()-3)/3+7),"")</f>
        <v>0</v>
      </c>
      <c r="E132" s="53">
        <f>IF($A131&lt;&gt;"",INDEX([1]Sizer!E:E,(ROW()-3)/3+7),"")</f>
        <v>8.2757759273277831E-3</v>
      </c>
      <c r="F132" s="53">
        <f>IF($A131&lt;&gt;"",INDEX([1]Sizer!F:F,(ROW()-3)/3+7),"")</f>
        <v>1.0397219162995592E-2</v>
      </c>
      <c r="G132" s="53">
        <f>IF($A131&lt;&gt;"",INDEX([1]Sizer!G:G,(ROW()-3)/3+7),"")</f>
        <v>3.0101029601029609E-2</v>
      </c>
      <c r="H132" s="53">
        <f>IF($A131&lt;&gt;"",INDEX([1]Sizer!H:H,(ROW()-3)/3+7),"")</f>
        <v>0</v>
      </c>
      <c r="I132" s="53">
        <f>IF($A131&lt;&gt;"",INDEX([1]Sizer!I:I,(ROW()-3)/3+7),"")</f>
        <v>-2.1023863636363639E-2</v>
      </c>
      <c r="J132" s="53">
        <f>IF($A131&lt;&gt;"",INDEX([1]Sizer!J:J,(ROW()-3)/3+7),"")</f>
        <v>0</v>
      </c>
      <c r="K132" s="53">
        <f>IF($A131&lt;&gt;"",INDEX([1]Sizer!K:K,(ROW()-3)/3+7),"")</f>
        <v>0</v>
      </c>
      <c r="L132" s="53">
        <f>IF($A131&lt;&gt;"",INDEX([1]Sizer!L:L,(ROW()-3)/3+7),"")</f>
        <v>0</v>
      </c>
      <c r="M132" s="53">
        <f>IF($A131&lt;&gt;"",INDEX([1]Sizer!M:M,(ROW()-3)/3+7),"")</f>
        <v>1.3566873757455267E-2</v>
      </c>
      <c r="N132" s="53">
        <f>IF($A131&lt;&gt;"",INDEX([1]Sizer!N:N,(ROW()-3)/3+7),"")</f>
        <v>0</v>
      </c>
      <c r="O132" s="53">
        <f>IF($A131&lt;&gt;"",INDEX([1]Sizer!O:O,(ROW()-3)/3+7),"")</f>
        <v>0</v>
      </c>
      <c r="P132" s="53">
        <f>IF($A131&lt;&gt;"",INDEX([1]Sizer!P:P,(ROW()-3)/3+7),"")</f>
        <v>0</v>
      </c>
      <c r="Q132" s="53">
        <f>IF($A131&lt;&gt;"",INDEX([1]Sizer!Q:Q,(ROW()-3)/3+7),"")</f>
        <v>0</v>
      </c>
      <c r="R132" s="53">
        <f>IF($A131&lt;&gt;"",INDEX([1]Sizer!R:R,(ROW()-3)/3+7),"")</f>
        <v>2.2359715670024226E-2</v>
      </c>
      <c r="S132" s="53">
        <f>IF($A131&lt;&gt;"",INDEX([1]Sizer!S:S,(ROW()-3)/3+7),"")</f>
        <v>0.05</v>
      </c>
      <c r="T132" s="53">
        <f>IF($A131&lt;&gt;"",INDEX([1]Sizer!T:T,(ROW()-3)/3+7),"")</f>
        <v>0</v>
      </c>
      <c r="U132" s="53">
        <f>IF($A131&lt;&gt;"",INDEX([1]Sizer!U:U,(ROW()-3)/3+7),"")</f>
        <v>1.9329338842975212E-2</v>
      </c>
      <c r="V132" s="53">
        <f>IF($A131&lt;&gt;"",INDEX([1]Sizer!V:V,(ROW()-3)/3+7),"")</f>
        <v>1.0027270313329792E-2</v>
      </c>
      <c r="W132" s="53">
        <f>IF($A131&lt;&gt;"",INDEX([1]Sizer!W:W,(ROW()-3)/3+7),"")</f>
        <v>0</v>
      </c>
      <c r="X132" s="53">
        <f>IF($A131&lt;&gt;"",INDEX([1]Sizer!X:X,(ROW()-3)/3+7),"")</f>
        <v>0</v>
      </c>
      <c r="Y132" s="53">
        <f>IF($A131&lt;&gt;"",INDEX([1]Sizer!Y:Y,(ROW()-3)/3+7),"")</f>
        <v>0</v>
      </c>
      <c r="Z132" s="53">
        <f>IF($A131&lt;&gt;"",INDEX([1]Sizer!Z:Z,(ROW()-3)/3+7),"")</f>
        <v>0</v>
      </c>
      <c r="AA132" s="53">
        <f>IF($A131&lt;&gt;"",SUM($B132:$Z132),"")</f>
        <v>0.14303335963877384</v>
      </c>
    </row>
    <row r="133" spans="1:27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</row>
    <row r="134" spans="1:27" x14ac:dyDescent="0.2">
      <c r="A134" s="59">
        <f>IF(INDEX([1]Sizer!$A:$A,(ROW()-2)/3+7)&lt;&gt;"",INDEX([1]Sizer!$A:$A,(ROW()-2)/3+7),"")</f>
        <v>45306</v>
      </c>
      <c r="B134" s="51">
        <f>IF($A134&lt;&gt;"",INDEX([1]Sizer!EF:EF,(ROW()-2)/3+7),"")</f>
        <v>0</v>
      </c>
      <c r="C134" s="51">
        <f>IF($A134&lt;&gt;"",INDEX([1]Sizer!EG:EG,(ROW()-2)/3+7),"")</f>
        <v>0</v>
      </c>
      <c r="D134" s="51">
        <f>IF($A134&lt;&gt;"",INDEX([1]Sizer!EH:EH,(ROW()-2)/3+7),"")</f>
        <v>0</v>
      </c>
      <c r="E134" s="51">
        <f>IF($A134&lt;&gt;"",INDEX([1]Sizer!EI:EI,(ROW()-2)/3+7),"")</f>
        <v>1</v>
      </c>
      <c r="F134" s="51">
        <f>IF($A134&lt;&gt;"",INDEX([1]Sizer!EJ:EJ,(ROW()-2)/3+7),"")</f>
        <v>1</v>
      </c>
      <c r="G134" s="51">
        <f>IF($A134&lt;&gt;"",INDEX([1]Sizer!EK:EK,(ROW()-2)/3+7),"")</f>
        <v>2.5</v>
      </c>
      <c r="H134" s="51">
        <f>IF($A134&lt;&gt;"",INDEX([1]Sizer!EL:EL,(ROW()-2)/3+7),"")</f>
        <v>0</v>
      </c>
      <c r="I134" s="51">
        <f>IF($A134&lt;&gt;"",INDEX([1]Sizer!EM:EM,(ROW()-2)/3+7),"")</f>
        <v>-1</v>
      </c>
      <c r="J134" s="51">
        <f>IF($A134&lt;&gt;"",INDEX([1]Sizer!EN:EN,(ROW()-2)/3+7),"")</f>
        <v>0</v>
      </c>
      <c r="K134" s="51">
        <f>IF($A134&lt;&gt;"",INDEX([1]Sizer!EO:EO,(ROW()-2)/3+7),"")</f>
        <v>0</v>
      </c>
      <c r="L134" s="51">
        <f>IF($A134&lt;&gt;"",INDEX([1]Sizer!EP:EP,(ROW()-2)/3+7),"")</f>
        <v>0</v>
      </c>
      <c r="M134" s="51">
        <f>IF($A134&lt;&gt;"",INDEX([1]Sizer!EQ:EQ,(ROW()-2)/3+7),"")</f>
        <v>1</v>
      </c>
      <c r="N134" s="51">
        <f>IF($A134&lt;&gt;"",INDEX([1]Sizer!ER:ER,(ROW()-2)/3+7),"")</f>
        <v>0</v>
      </c>
      <c r="O134" s="51">
        <f>IF($A134&lt;&gt;"",INDEX([1]Sizer!ES:ES,(ROW()-2)/3+7),"")</f>
        <v>0</v>
      </c>
      <c r="P134" s="51">
        <f>IF($A134&lt;&gt;"",INDEX([1]Sizer!ET:ET,(ROW()-2)/3+7),"")</f>
        <v>0</v>
      </c>
      <c r="Q134" s="51">
        <f>IF($A134&lt;&gt;"",INDEX([1]Sizer!EU:EU,(ROW()-2)/3+7),"")</f>
        <v>0</v>
      </c>
      <c r="R134" s="51">
        <f>IF($A134&lt;&gt;"",INDEX([1]Sizer!EV:EV,(ROW()-2)/3+7),"")</f>
        <v>3</v>
      </c>
      <c r="S134" s="51">
        <f>IF($A134&lt;&gt;"",INDEX([1]Sizer!EW:EW,(ROW()-2)/3+7),"")</f>
        <v>3</v>
      </c>
      <c r="T134" s="51">
        <f>IF($A134&lt;&gt;"",INDEX([1]Sizer!EX:EX,(ROW()-2)/3+7),"")</f>
        <v>0</v>
      </c>
      <c r="U134" s="51">
        <f>IF($A134&lt;&gt;"",INDEX([1]Sizer!EY:EY,(ROW()-2)/3+7),"")</f>
        <v>1</v>
      </c>
      <c r="V134" s="51">
        <f>IF($A134&lt;&gt;"",INDEX([1]Sizer!EZ:EZ,(ROW()-2)/3+7),"")</f>
        <v>1</v>
      </c>
      <c r="W134" s="51">
        <f>IF($A134&lt;&gt;"",INDEX([1]Sizer!FA:FA,(ROW()-2)/3+7),"")</f>
        <v>0</v>
      </c>
      <c r="X134" s="51">
        <f>IF($A134&lt;&gt;"",INDEX([1]Sizer!FB:FB,(ROW()-2)/3+7),"")</f>
        <v>0</v>
      </c>
      <c r="Y134" s="51">
        <f>IF($A134&lt;&gt;"",INDEX([1]Sizer!FC:FC,(ROW()-2)/3+7),"")</f>
        <v>0</v>
      </c>
      <c r="Z134" s="51">
        <f>IF($A134&lt;&gt;"",INDEX([1]Sizer!FD:FD,(ROW()-2)/3+7),"")</f>
        <v>0</v>
      </c>
      <c r="AA134" s="52">
        <f>IF($A134&lt;&gt;"",INDEX([1]Sizer!$AB:$AB,(ROW()-2)/3+7)*'[1]Dashboard (Model)'!$U$2,"")</f>
        <v>0.03</v>
      </c>
    </row>
    <row r="135" spans="1:27" x14ac:dyDescent="0.2">
      <c r="A135" s="59"/>
      <c r="B135" s="53">
        <f>IF($A134&lt;&gt;"",INDEX([1]Sizer!B:B,(ROW()-3)/3+7),"")</f>
        <v>0</v>
      </c>
      <c r="C135" s="53">
        <f>IF($A134&lt;&gt;"",INDEX([1]Sizer!C:C,(ROW()-3)/3+7),"")</f>
        <v>0</v>
      </c>
      <c r="D135" s="53">
        <f>IF($A134&lt;&gt;"",INDEX([1]Sizer!D:D,(ROW()-3)/3+7),"")</f>
        <v>0</v>
      </c>
      <c r="E135" s="53">
        <f>IF($A134&lt;&gt;"",INDEX([1]Sizer!E:E,(ROW()-3)/3+7),"")</f>
        <v>8.2757759273277831E-3</v>
      </c>
      <c r="F135" s="53">
        <f>IF($A134&lt;&gt;"",INDEX([1]Sizer!F:F,(ROW()-3)/3+7),"")</f>
        <v>1.0397219162995592E-2</v>
      </c>
      <c r="G135" s="53">
        <f>IF($A134&lt;&gt;"",INDEX([1]Sizer!G:G,(ROW()-3)/3+7),"")</f>
        <v>3.0101029601029609E-2</v>
      </c>
      <c r="H135" s="53">
        <f>IF($A134&lt;&gt;"",INDEX([1]Sizer!H:H,(ROW()-3)/3+7),"")</f>
        <v>0</v>
      </c>
      <c r="I135" s="53">
        <f>IF($A134&lt;&gt;"",INDEX([1]Sizer!I:I,(ROW()-3)/3+7),"")</f>
        <v>-2.1023863636363639E-2</v>
      </c>
      <c r="J135" s="53">
        <f>IF($A134&lt;&gt;"",INDEX([1]Sizer!J:J,(ROW()-3)/3+7),"")</f>
        <v>0</v>
      </c>
      <c r="K135" s="53">
        <f>IF($A134&lt;&gt;"",INDEX([1]Sizer!K:K,(ROW()-3)/3+7),"")</f>
        <v>0</v>
      </c>
      <c r="L135" s="53">
        <f>IF($A134&lt;&gt;"",INDEX([1]Sizer!L:L,(ROW()-3)/3+7),"")</f>
        <v>0</v>
      </c>
      <c r="M135" s="53">
        <f>IF($A134&lt;&gt;"",INDEX([1]Sizer!M:M,(ROW()-3)/3+7),"")</f>
        <v>1.3566873757455267E-2</v>
      </c>
      <c r="N135" s="53">
        <f>IF($A134&lt;&gt;"",INDEX([1]Sizer!N:N,(ROW()-3)/3+7),"")</f>
        <v>0</v>
      </c>
      <c r="O135" s="53">
        <f>IF($A134&lt;&gt;"",INDEX([1]Sizer!O:O,(ROW()-3)/3+7),"")</f>
        <v>0</v>
      </c>
      <c r="P135" s="53">
        <f>IF($A134&lt;&gt;"",INDEX([1]Sizer!P:P,(ROW()-3)/3+7),"")</f>
        <v>0</v>
      </c>
      <c r="Q135" s="53">
        <f>IF($A134&lt;&gt;"",INDEX([1]Sizer!Q:Q,(ROW()-3)/3+7),"")</f>
        <v>0</v>
      </c>
      <c r="R135" s="53">
        <f>IF($A134&lt;&gt;"",INDEX([1]Sizer!R:R,(ROW()-3)/3+7),"")</f>
        <v>2.2359715670024226E-2</v>
      </c>
      <c r="S135" s="53">
        <f>IF($A134&lt;&gt;"",INDEX([1]Sizer!S:S,(ROW()-3)/3+7),"")</f>
        <v>0.05</v>
      </c>
      <c r="T135" s="53">
        <f>IF($A134&lt;&gt;"",INDEX([1]Sizer!T:T,(ROW()-3)/3+7),"")</f>
        <v>0</v>
      </c>
      <c r="U135" s="53">
        <f>IF($A134&lt;&gt;"",INDEX([1]Sizer!U:U,(ROW()-3)/3+7),"")</f>
        <v>1.9329338842975212E-2</v>
      </c>
      <c r="V135" s="53">
        <f>IF($A134&lt;&gt;"",INDEX([1]Sizer!V:V,(ROW()-3)/3+7),"")</f>
        <v>1.0027270313329792E-2</v>
      </c>
      <c r="W135" s="53">
        <f>IF($A134&lt;&gt;"",INDEX([1]Sizer!W:W,(ROW()-3)/3+7),"")</f>
        <v>0</v>
      </c>
      <c r="X135" s="53">
        <f>IF($A134&lt;&gt;"",INDEX([1]Sizer!X:X,(ROW()-3)/3+7),"")</f>
        <v>0</v>
      </c>
      <c r="Y135" s="53">
        <f>IF($A134&lt;&gt;"",INDEX([1]Sizer!Y:Y,(ROW()-3)/3+7),"")</f>
        <v>0</v>
      </c>
      <c r="Z135" s="53">
        <f>IF($A134&lt;&gt;"",INDEX([1]Sizer!Z:Z,(ROW()-3)/3+7),"")</f>
        <v>0</v>
      </c>
      <c r="AA135" s="53">
        <f>IF($A134&lt;&gt;"",SUM($B135:$Z135),"")</f>
        <v>0.14303335963877384</v>
      </c>
    </row>
    <row r="136" spans="1:27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</row>
    <row r="137" spans="1:27" x14ac:dyDescent="0.2">
      <c r="A137" s="59">
        <f>IF(INDEX([1]Sizer!$A:$A,(ROW()-2)/3+7)&lt;&gt;"",INDEX([1]Sizer!$A:$A,(ROW()-2)/3+7),"")</f>
        <v>45307</v>
      </c>
      <c r="B137" s="51">
        <f>IF($A137&lt;&gt;"",INDEX([1]Sizer!EF:EF,(ROW()-2)/3+7),"")</f>
        <v>0</v>
      </c>
      <c r="C137" s="51">
        <f>IF($A137&lt;&gt;"",INDEX([1]Sizer!EG:EG,(ROW()-2)/3+7),"")</f>
        <v>0</v>
      </c>
      <c r="D137" s="51">
        <f>IF($A137&lt;&gt;"",INDEX([1]Sizer!EH:EH,(ROW()-2)/3+7),"")</f>
        <v>0</v>
      </c>
      <c r="E137" s="51">
        <f>IF($A137&lt;&gt;"",INDEX([1]Sizer!EI:EI,(ROW()-2)/3+7),"")</f>
        <v>1</v>
      </c>
      <c r="F137" s="51">
        <f>IF($A137&lt;&gt;"",INDEX([1]Sizer!EJ:EJ,(ROW()-2)/3+7),"")</f>
        <v>1</v>
      </c>
      <c r="G137" s="51">
        <f>IF($A137&lt;&gt;"",INDEX([1]Sizer!EK:EK,(ROW()-2)/3+7),"")</f>
        <v>2.5</v>
      </c>
      <c r="H137" s="51">
        <f>IF($A137&lt;&gt;"",INDEX([1]Sizer!EL:EL,(ROW()-2)/3+7),"")</f>
        <v>0</v>
      </c>
      <c r="I137" s="51">
        <f>IF($A137&lt;&gt;"",INDEX([1]Sizer!EM:EM,(ROW()-2)/3+7),"")</f>
        <v>-1</v>
      </c>
      <c r="J137" s="51">
        <f>IF($A137&lt;&gt;"",INDEX([1]Sizer!EN:EN,(ROW()-2)/3+7),"")</f>
        <v>0</v>
      </c>
      <c r="K137" s="51">
        <f>IF($A137&lt;&gt;"",INDEX([1]Sizer!EO:EO,(ROW()-2)/3+7),"")</f>
        <v>0</v>
      </c>
      <c r="L137" s="51">
        <f>IF($A137&lt;&gt;"",INDEX([1]Sizer!EP:EP,(ROW()-2)/3+7),"")</f>
        <v>0</v>
      </c>
      <c r="M137" s="51">
        <f>IF($A137&lt;&gt;"",INDEX([1]Sizer!EQ:EQ,(ROW()-2)/3+7),"")</f>
        <v>1</v>
      </c>
      <c r="N137" s="51">
        <f>IF($A137&lt;&gt;"",INDEX([1]Sizer!ER:ER,(ROW()-2)/3+7),"")</f>
        <v>0</v>
      </c>
      <c r="O137" s="51">
        <f>IF($A137&lt;&gt;"",INDEX([1]Sizer!ES:ES,(ROW()-2)/3+7),"")</f>
        <v>0</v>
      </c>
      <c r="P137" s="51">
        <f>IF($A137&lt;&gt;"",INDEX([1]Sizer!ET:ET,(ROW()-2)/3+7),"")</f>
        <v>0</v>
      </c>
      <c r="Q137" s="51">
        <f>IF($A137&lt;&gt;"",INDEX([1]Sizer!EU:EU,(ROW()-2)/3+7),"")</f>
        <v>0</v>
      </c>
      <c r="R137" s="51">
        <f>IF($A137&lt;&gt;"",INDEX([1]Sizer!EV:EV,(ROW()-2)/3+7),"")</f>
        <v>3</v>
      </c>
      <c r="S137" s="51">
        <f>IF($A137&lt;&gt;"",INDEX([1]Sizer!EW:EW,(ROW()-2)/3+7),"")</f>
        <v>3</v>
      </c>
      <c r="T137" s="51">
        <f>IF($A137&lt;&gt;"",INDEX([1]Sizer!EX:EX,(ROW()-2)/3+7),"")</f>
        <v>0</v>
      </c>
      <c r="U137" s="51">
        <f>IF($A137&lt;&gt;"",INDEX([1]Sizer!EY:EY,(ROW()-2)/3+7),"")</f>
        <v>1</v>
      </c>
      <c r="V137" s="51">
        <f>IF($A137&lt;&gt;"",INDEX([1]Sizer!EZ:EZ,(ROW()-2)/3+7),"")</f>
        <v>1</v>
      </c>
      <c r="W137" s="51">
        <f>IF($A137&lt;&gt;"",INDEX([1]Sizer!FA:FA,(ROW()-2)/3+7),"")</f>
        <v>0</v>
      </c>
      <c r="X137" s="51">
        <f>IF($A137&lt;&gt;"",INDEX([1]Sizer!FB:FB,(ROW()-2)/3+7),"")</f>
        <v>0</v>
      </c>
      <c r="Y137" s="51">
        <f>IF($A137&lt;&gt;"",INDEX([1]Sizer!FC:FC,(ROW()-2)/3+7),"")</f>
        <v>0</v>
      </c>
      <c r="Z137" s="51">
        <f>IF($A137&lt;&gt;"",INDEX([1]Sizer!FD:FD,(ROW()-2)/3+7),"")</f>
        <v>0</v>
      </c>
      <c r="AA137" s="52">
        <f>IF($A137&lt;&gt;"",INDEX([1]Sizer!$AB:$AB,(ROW()-2)/3+7)*'[1]Dashboard (Model)'!$U$2,"")</f>
        <v>0.03</v>
      </c>
    </row>
    <row r="138" spans="1:27" x14ac:dyDescent="0.2">
      <c r="A138" s="59"/>
      <c r="B138" s="53">
        <f>IF($A137&lt;&gt;"",INDEX([1]Sizer!B:B,(ROW()-3)/3+7),"")</f>
        <v>0</v>
      </c>
      <c r="C138" s="53">
        <f>IF($A137&lt;&gt;"",INDEX([1]Sizer!C:C,(ROW()-3)/3+7),"")</f>
        <v>0</v>
      </c>
      <c r="D138" s="53">
        <f>IF($A137&lt;&gt;"",INDEX([1]Sizer!D:D,(ROW()-3)/3+7),"")</f>
        <v>0</v>
      </c>
      <c r="E138" s="53">
        <f>IF($A137&lt;&gt;"",INDEX([1]Sizer!E:E,(ROW()-3)/3+7),"")</f>
        <v>8.2757759273277831E-3</v>
      </c>
      <c r="F138" s="53">
        <f>IF($A137&lt;&gt;"",INDEX([1]Sizer!F:F,(ROW()-3)/3+7),"")</f>
        <v>1.0397219162995592E-2</v>
      </c>
      <c r="G138" s="53">
        <f>IF($A137&lt;&gt;"",INDEX([1]Sizer!G:G,(ROW()-3)/3+7),"")</f>
        <v>3.0101029601029609E-2</v>
      </c>
      <c r="H138" s="53">
        <f>IF($A137&lt;&gt;"",INDEX([1]Sizer!H:H,(ROW()-3)/3+7),"")</f>
        <v>0</v>
      </c>
      <c r="I138" s="53">
        <f>IF($A137&lt;&gt;"",INDEX([1]Sizer!I:I,(ROW()-3)/3+7),"")</f>
        <v>-2.1023863636363639E-2</v>
      </c>
      <c r="J138" s="53">
        <f>IF($A137&lt;&gt;"",INDEX([1]Sizer!J:J,(ROW()-3)/3+7),"")</f>
        <v>0</v>
      </c>
      <c r="K138" s="53">
        <f>IF($A137&lt;&gt;"",INDEX([1]Sizer!K:K,(ROW()-3)/3+7),"")</f>
        <v>0</v>
      </c>
      <c r="L138" s="53">
        <f>IF($A137&lt;&gt;"",INDEX([1]Sizer!L:L,(ROW()-3)/3+7),"")</f>
        <v>0</v>
      </c>
      <c r="M138" s="53">
        <f>IF($A137&lt;&gt;"",INDEX([1]Sizer!M:M,(ROW()-3)/3+7),"")</f>
        <v>1.3566873757455267E-2</v>
      </c>
      <c r="N138" s="53">
        <f>IF($A137&lt;&gt;"",INDEX([1]Sizer!N:N,(ROW()-3)/3+7),"")</f>
        <v>0</v>
      </c>
      <c r="O138" s="53">
        <f>IF($A137&lt;&gt;"",INDEX([1]Sizer!O:O,(ROW()-3)/3+7),"")</f>
        <v>0</v>
      </c>
      <c r="P138" s="53">
        <f>IF($A137&lt;&gt;"",INDEX([1]Sizer!P:P,(ROW()-3)/3+7),"")</f>
        <v>0</v>
      </c>
      <c r="Q138" s="53">
        <f>IF($A137&lt;&gt;"",INDEX([1]Sizer!Q:Q,(ROW()-3)/3+7),"")</f>
        <v>0</v>
      </c>
      <c r="R138" s="53">
        <f>IF($A137&lt;&gt;"",INDEX([1]Sizer!R:R,(ROW()-3)/3+7),"")</f>
        <v>2.2359715670024226E-2</v>
      </c>
      <c r="S138" s="53">
        <f>IF($A137&lt;&gt;"",INDEX([1]Sizer!S:S,(ROW()-3)/3+7),"")</f>
        <v>0.05</v>
      </c>
      <c r="T138" s="53">
        <f>IF($A137&lt;&gt;"",INDEX([1]Sizer!T:T,(ROW()-3)/3+7),"")</f>
        <v>0</v>
      </c>
      <c r="U138" s="53">
        <f>IF($A137&lt;&gt;"",INDEX([1]Sizer!U:U,(ROW()-3)/3+7),"")</f>
        <v>1.9329338842975212E-2</v>
      </c>
      <c r="V138" s="53">
        <f>IF($A137&lt;&gt;"",INDEX([1]Sizer!V:V,(ROW()-3)/3+7),"")</f>
        <v>1.0027270313329792E-2</v>
      </c>
      <c r="W138" s="53">
        <f>IF($A137&lt;&gt;"",INDEX([1]Sizer!W:W,(ROW()-3)/3+7),"")</f>
        <v>0</v>
      </c>
      <c r="X138" s="53">
        <f>IF($A137&lt;&gt;"",INDEX([1]Sizer!X:X,(ROW()-3)/3+7),"")</f>
        <v>0</v>
      </c>
      <c r="Y138" s="53">
        <f>IF($A137&lt;&gt;"",INDEX([1]Sizer!Y:Y,(ROW()-3)/3+7),"")</f>
        <v>0</v>
      </c>
      <c r="Z138" s="53">
        <f>IF($A137&lt;&gt;"",INDEX([1]Sizer!Z:Z,(ROW()-3)/3+7),"")</f>
        <v>0</v>
      </c>
      <c r="AA138" s="53">
        <f>IF($A137&lt;&gt;"",SUM($B138:$Z138),"")</f>
        <v>0.14303335963877384</v>
      </c>
    </row>
    <row r="139" spans="1:27" x14ac:dyDescent="0.2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</row>
    <row r="140" spans="1:27" x14ac:dyDescent="0.2">
      <c r="A140" s="59">
        <f>IF(INDEX([1]Sizer!$A:$A,(ROW()-2)/3+7)&lt;&gt;"",INDEX([1]Sizer!$A:$A,(ROW()-2)/3+7),"")</f>
        <v>45308</v>
      </c>
      <c r="B140" s="51">
        <f>IF($A140&lt;&gt;"",INDEX([1]Sizer!EF:EF,(ROW()-2)/3+7),"")</f>
        <v>0</v>
      </c>
      <c r="C140" s="51">
        <f>IF($A140&lt;&gt;"",INDEX([1]Sizer!EG:EG,(ROW()-2)/3+7),"")</f>
        <v>0</v>
      </c>
      <c r="D140" s="51">
        <f>IF($A140&lt;&gt;"",INDEX([1]Sizer!EH:EH,(ROW()-2)/3+7),"")</f>
        <v>0</v>
      </c>
      <c r="E140" s="51">
        <f>IF($A140&lt;&gt;"",INDEX([1]Sizer!EI:EI,(ROW()-2)/3+7),"")</f>
        <v>1</v>
      </c>
      <c r="F140" s="51">
        <f>IF($A140&lt;&gt;"",INDEX([1]Sizer!EJ:EJ,(ROW()-2)/3+7),"")</f>
        <v>1</v>
      </c>
      <c r="G140" s="51">
        <f>IF($A140&lt;&gt;"",INDEX([1]Sizer!EK:EK,(ROW()-2)/3+7),"")</f>
        <v>2.5</v>
      </c>
      <c r="H140" s="51">
        <f>IF($A140&lt;&gt;"",INDEX([1]Sizer!EL:EL,(ROW()-2)/3+7),"")</f>
        <v>0</v>
      </c>
      <c r="I140" s="51">
        <f>IF($A140&lt;&gt;"",INDEX([1]Sizer!EM:EM,(ROW()-2)/3+7),"")</f>
        <v>-1</v>
      </c>
      <c r="J140" s="51">
        <f>IF($A140&lt;&gt;"",INDEX([1]Sizer!EN:EN,(ROW()-2)/3+7),"")</f>
        <v>0</v>
      </c>
      <c r="K140" s="51">
        <f>IF($A140&lt;&gt;"",INDEX([1]Sizer!EO:EO,(ROW()-2)/3+7),"")</f>
        <v>0</v>
      </c>
      <c r="L140" s="51">
        <f>IF($A140&lt;&gt;"",INDEX([1]Sizer!EP:EP,(ROW()-2)/3+7),"")</f>
        <v>0</v>
      </c>
      <c r="M140" s="51">
        <f>IF($A140&lt;&gt;"",INDEX([1]Sizer!EQ:EQ,(ROW()-2)/3+7),"")</f>
        <v>1</v>
      </c>
      <c r="N140" s="51">
        <f>IF($A140&lt;&gt;"",INDEX([1]Sizer!ER:ER,(ROW()-2)/3+7),"")</f>
        <v>0</v>
      </c>
      <c r="O140" s="51">
        <f>IF($A140&lt;&gt;"",INDEX([1]Sizer!ES:ES,(ROW()-2)/3+7),"")</f>
        <v>0</v>
      </c>
      <c r="P140" s="51">
        <f>IF($A140&lt;&gt;"",INDEX([1]Sizer!ET:ET,(ROW()-2)/3+7),"")</f>
        <v>0</v>
      </c>
      <c r="Q140" s="51">
        <f>IF($A140&lt;&gt;"",INDEX([1]Sizer!EU:EU,(ROW()-2)/3+7),"")</f>
        <v>0</v>
      </c>
      <c r="R140" s="51">
        <f>IF($A140&lt;&gt;"",INDEX([1]Sizer!EV:EV,(ROW()-2)/3+7),"")</f>
        <v>3</v>
      </c>
      <c r="S140" s="51">
        <f>IF($A140&lt;&gt;"",INDEX([1]Sizer!EW:EW,(ROW()-2)/3+7),"")</f>
        <v>3</v>
      </c>
      <c r="T140" s="51">
        <f>IF($A140&lt;&gt;"",INDEX([1]Sizer!EX:EX,(ROW()-2)/3+7),"")</f>
        <v>0</v>
      </c>
      <c r="U140" s="51">
        <f>IF($A140&lt;&gt;"",INDEX([1]Sizer!EY:EY,(ROW()-2)/3+7),"")</f>
        <v>1</v>
      </c>
      <c r="V140" s="51">
        <f>IF($A140&lt;&gt;"",INDEX([1]Sizer!EZ:EZ,(ROW()-2)/3+7),"")</f>
        <v>1</v>
      </c>
      <c r="W140" s="51">
        <f>IF($A140&lt;&gt;"",INDEX([1]Sizer!FA:FA,(ROW()-2)/3+7),"")</f>
        <v>0</v>
      </c>
      <c r="X140" s="51">
        <f>IF($A140&lt;&gt;"",INDEX([1]Sizer!FB:FB,(ROW()-2)/3+7),"")</f>
        <v>0</v>
      </c>
      <c r="Y140" s="51">
        <f>IF($A140&lt;&gt;"",INDEX([1]Sizer!FC:FC,(ROW()-2)/3+7),"")</f>
        <v>0</v>
      </c>
      <c r="Z140" s="51">
        <f>IF($A140&lt;&gt;"",INDEX([1]Sizer!FD:FD,(ROW()-2)/3+7),"")</f>
        <v>0</v>
      </c>
      <c r="AA140" s="52">
        <f>IF($A140&lt;&gt;"",INDEX([1]Sizer!$AB:$AB,(ROW()-2)/3+7)*'[1]Dashboard (Model)'!$U$2,"")</f>
        <v>0.03</v>
      </c>
    </row>
    <row r="141" spans="1:27" x14ac:dyDescent="0.2">
      <c r="A141" s="59"/>
      <c r="B141" s="53">
        <f>IF($A140&lt;&gt;"",INDEX([1]Sizer!B:B,(ROW()-3)/3+7),"")</f>
        <v>0</v>
      </c>
      <c r="C141" s="53">
        <f>IF($A140&lt;&gt;"",INDEX([1]Sizer!C:C,(ROW()-3)/3+7),"")</f>
        <v>0</v>
      </c>
      <c r="D141" s="53">
        <f>IF($A140&lt;&gt;"",INDEX([1]Sizer!D:D,(ROW()-3)/3+7),"")</f>
        <v>0</v>
      </c>
      <c r="E141" s="53">
        <f>IF($A140&lt;&gt;"",INDEX([1]Sizer!E:E,(ROW()-3)/3+7),"")</f>
        <v>8.2757759273277831E-3</v>
      </c>
      <c r="F141" s="53">
        <f>IF($A140&lt;&gt;"",INDEX([1]Sizer!F:F,(ROW()-3)/3+7),"")</f>
        <v>1.0397219162995592E-2</v>
      </c>
      <c r="G141" s="53">
        <f>IF($A140&lt;&gt;"",INDEX([1]Sizer!G:G,(ROW()-3)/3+7),"")</f>
        <v>3.0101029601029609E-2</v>
      </c>
      <c r="H141" s="53">
        <f>IF($A140&lt;&gt;"",INDEX([1]Sizer!H:H,(ROW()-3)/3+7),"")</f>
        <v>0</v>
      </c>
      <c r="I141" s="53">
        <f>IF($A140&lt;&gt;"",INDEX([1]Sizer!I:I,(ROW()-3)/3+7),"")</f>
        <v>-2.1023863636363639E-2</v>
      </c>
      <c r="J141" s="53">
        <f>IF($A140&lt;&gt;"",INDEX([1]Sizer!J:J,(ROW()-3)/3+7),"")</f>
        <v>0</v>
      </c>
      <c r="K141" s="53">
        <f>IF($A140&lt;&gt;"",INDEX([1]Sizer!K:K,(ROW()-3)/3+7),"")</f>
        <v>0</v>
      </c>
      <c r="L141" s="53">
        <f>IF($A140&lt;&gt;"",INDEX([1]Sizer!L:L,(ROW()-3)/3+7),"")</f>
        <v>0</v>
      </c>
      <c r="M141" s="53">
        <f>IF($A140&lt;&gt;"",INDEX([1]Sizer!M:M,(ROW()-3)/3+7),"")</f>
        <v>1.3566873757455267E-2</v>
      </c>
      <c r="N141" s="53">
        <f>IF($A140&lt;&gt;"",INDEX([1]Sizer!N:N,(ROW()-3)/3+7),"")</f>
        <v>0</v>
      </c>
      <c r="O141" s="53">
        <f>IF($A140&lt;&gt;"",INDEX([1]Sizer!O:O,(ROW()-3)/3+7),"")</f>
        <v>0</v>
      </c>
      <c r="P141" s="53">
        <f>IF($A140&lt;&gt;"",INDEX([1]Sizer!P:P,(ROW()-3)/3+7),"")</f>
        <v>0</v>
      </c>
      <c r="Q141" s="53">
        <f>IF($A140&lt;&gt;"",INDEX([1]Sizer!Q:Q,(ROW()-3)/3+7),"")</f>
        <v>0</v>
      </c>
      <c r="R141" s="53">
        <f>IF($A140&lt;&gt;"",INDEX([1]Sizer!R:R,(ROW()-3)/3+7),"")</f>
        <v>2.2359715670024226E-2</v>
      </c>
      <c r="S141" s="53">
        <f>IF($A140&lt;&gt;"",INDEX([1]Sizer!S:S,(ROW()-3)/3+7),"")</f>
        <v>0.05</v>
      </c>
      <c r="T141" s="53">
        <f>IF($A140&lt;&gt;"",INDEX([1]Sizer!T:T,(ROW()-3)/3+7),"")</f>
        <v>0</v>
      </c>
      <c r="U141" s="53">
        <f>IF($A140&lt;&gt;"",INDEX([1]Sizer!U:U,(ROW()-3)/3+7),"")</f>
        <v>1.9329338842975212E-2</v>
      </c>
      <c r="V141" s="53">
        <f>IF($A140&lt;&gt;"",INDEX([1]Sizer!V:V,(ROW()-3)/3+7),"")</f>
        <v>1.0027270313329792E-2</v>
      </c>
      <c r="W141" s="53">
        <f>IF($A140&lt;&gt;"",INDEX([1]Sizer!W:W,(ROW()-3)/3+7),"")</f>
        <v>0</v>
      </c>
      <c r="X141" s="53">
        <f>IF($A140&lt;&gt;"",INDEX([1]Sizer!X:X,(ROW()-3)/3+7),"")</f>
        <v>0</v>
      </c>
      <c r="Y141" s="53">
        <f>IF($A140&lt;&gt;"",INDEX([1]Sizer!Y:Y,(ROW()-3)/3+7),"")</f>
        <v>0</v>
      </c>
      <c r="Z141" s="53">
        <f>IF($A140&lt;&gt;"",INDEX([1]Sizer!Z:Z,(ROW()-3)/3+7),"")</f>
        <v>0</v>
      </c>
      <c r="AA141" s="53">
        <f>IF($A140&lt;&gt;"",SUM($B141:$Z141),"")</f>
        <v>0.14303335963877384</v>
      </c>
    </row>
    <row r="142" spans="1:27" x14ac:dyDescent="0.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</row>
    <row r="143" spans="1:27" x14ac:dyDescent="0.2">
      <c r="A143" s="59">
        <f>IF(INDEX([1]Sizer!$A:$A,(ROW()-2)/3+7)&lt;&gt;"",INDEX([1]Sizer!$A:$A,(ROW()-2)/3+7),"")</f>
        <v>45309</v>
      </c>
      <c r="B143" s="51">
        <f>IF($A143&lt;&gt;"",INDEX([1]Sizer!EF:EF,(ROW()-2)/3+7),"")</f>
        <v>0</v>
      </c>
      <c r="C143" s="51">
        <f>IF($A143&lt;&gt;"",INDEX([1]Sizer!EG:EG,(ROW()-2)/3+7),"")</f>
        <v>0</v>
      </c>
      <c r="D143" s="51">
        <f>IF($A143&lt;&gt;"",INDEX([1]Sizer!EH:EH,(ROW()-2)/3+7),"")</f>
        <v>0</v>
      </c>
      <c r="E143" s="51">
        <f>IF($A143&lt;&gt;"",INDEX([1]Sizer!EI:EI,(ROW()-2)/3+7),"")</f>
        <v>1</v>
      </c>
      <c r="F143" s="51">
        <f>IF($A143&lt;&gt;"",INDEX([1]Sizer!EJ:EJ,(ROW()-2)/3+7),"")</f>
        <v>1</v>
      </c>
      <c r="G143" s="51">
        <f>IF($A143&lt;&gt;"",INDEX([1]Sizer!EK:EK,(ROW()-2)/3+7),"")</f>
        <v>2.5</v>
      </c>
      <c r="H143" s="51">
        <f>IF($A143&lt;&gt;"",INDEX([1]Sizer!EL:EL,(ROW()-2)/3+7),"")</f>
        <v>0</v>
      </c>
      <c r="I143" s="51">
        <f>IF($A143&lt;&gt;"",INDEX([1]Sizer!EM:EM,(ROW()-2)/3+7),"")</f>
        <v>-1</v>
      </c>
      <c r="J143" s="51">
        <f>IF($A143&lt;&gt;"",INDEX([1]Sizer!EN:EN,(ROW()-2)/3+7),"")</f>
        <v>0</v>
      </c>
      <c r="K143" s="51">
        <f>IF($A143&lt;&gt;"",INDEX([1]Sizer!EO:EO,(ROW()-2)/3+7),"")</f>
        <v>0</v>
      </c>
      <c r="L143" s="51">
        <f>IF($A143&lt;&gt;"",INDEX([1]Sizer!EP:EP,(ROW()-2)/3+7),"")</f>
        <v>0</v>
      </c>
      <c r="M143" s="51">
        <f>IF($A143&lt;&gt;"",INDEX([1]Sizer!EQ:EQ,(ROW()-2)/3+7),"")</f>
        <v>1</v>
      </c>
      <c r="N143" s="51">
        <f>IF($A143&lt;&gt;"",INDEX([1]Sizer!ER:ER,(ROW()-2)/3+7),"")</f>
        <v>0</v>
      </c>
      <c r="O143" s="51">
        <f>IF($A143&lt;&gt;"",INDEX([1]Sizer!ES:ES,(ROW()-2)/3+7),"")</f>
        <v>0</v>
      </c>
      <c r="P143" s="51">
        <f>IF($A143&lt;&gt;"",INDEX([1]Sizer!ET:ET,(ROW()-2)/3+7),"")</f>
        <v>0</v>
      </c>
      <c r="Q143" s="51">
        <f>IF($A143&lt;&gt;"",INDEX([1]Sizer!EU:EU,(ROW()-2)/3+7),"")</f>
        <v>0</v>
      </c>
      <c r="R143" s="51">
        <f>IF($A143&lt;&gt;"",INDEX([1]Sizer!EV:EV,(ROW()-2)/3+7),"")</f>
        <v>3</v>
      </c>
      <c r="S143" s="51">
        <f>IF($A143&lt;&gt;"",INDEX([1]Sizer!EW:EW,(ROW()-2)/3+7),"")</f>
        <v>0</v>
      </c>
      <c r="T143" s="51">
        <f>IF($A143&lt;&gt;"",INDEX([1]Sizer!EX:EX,(ROW()-2)/3+7),"")</f>
        <v>0.5</v>
      </c>
      <c r="U143" s="51">
        <f>IF($A143&lt;&gt;"",INDEX([1]Sizer!EY:EY,(ROW()-2)/3+7),"")</f>
        <v>1</v>
      </c>
      <c r="V143" s="51">
        <f>IF($A143&lt;&gt;"",INDEX([1]Sizer!EZ:EZ,(ROW()-2)/3+7),"")</f>
        <v>1</v>
      </c>
      <c r="W143" s="51">
        <f>IF($A143&lt;&gt;"",INDEX([1]Sizer!FA:FA,(ROW()-2)/3+7),"")</f>
        <v>0</v>
      </c>
      <c r="X143" s="51">
        <f>IF($A143&lt;&gt;"",INDEX([1]Sizer!FB:FB,(ROW()-2)/3+7),"")</f>
        <v>0</v>
      </c>
      <c r="Y143" s="51">
        <f>IF($A143&lt;&gt;"",INDEX([1]Sizer!FC:FC,(ROW()-2)/3+7),"")</f>
        <v>0</v>
      </c>
      <c r="Z143" s="51">
        <f>IF($A143&lt;&gt;"",INDEX([1]Sizer!FD:FD,(ROW()-2)/3+7),"")</f>
        <v>0</v>
      </c>
      <c r="AA143" s="52">
        <f>IF($A143&lt;&gt;"",INDEX([1]Sizer!$AB:$AB,(ROW()-2)/3+7)*'[1]Dashboard (Model)'!$U$2,"")</f>
        <v>0.03</v>
      </c>
    </row>
    <row r="144" spans="1:27" x14ac:dyDescent="0.2">
      <c r="A144" s="59"/>
      <c r="B144" s="53">
        <f>IF($A143&lt;&gt;"",INDEX([1]Sizer!B:B,(ROW()-3)/3+7),"")</f>
        <v>0</v>
      </c>
      <c r="C144" s="53">
        <f>IF($A143&lt;&gt;"",INDEX([1]Sizer!C:C,(ROW()-3)/3+7),"")</f>
        <v>0</v>
      </c>
      <c r="D144" s="53">
        <f>IF($A143&lt;&gt;"",INDEX([1]Sizer!D:D,(ROW()-3)/3+7),"")</f>
        <v>0</v>
      </c>
      <c r="E144" s="53">
        <f>IF($A143&lt;&gt;"",INDEX([1]Sizer!E:E,(ROW()-3)/3+7),"")</f>
        <v>8.2757759273277831E-3</v>
      </c>
      <c r="F144" s="53">
        <f>IF($A143&lt;&gt;"",INDEX([1]Sizer!F:F,(ROW()-3)/3+7),"")</f>
        <v>1.0397219162995592E-2</v>
      </c>
      <c r="G144" s="53">
        <f>IF($A143&lt;&gt;"",INDEX([1]Sizer!G:G,(ROW()-3)/3+7),"")</f>
        <v>3.0101029601029609E-2</v>
      </c>
      <c r="H144" s="53">
        <f>IF($A143&lt;&gt;"",INDEX([1]Sizer!H:H,(ROW()-3)/3+7),"")</f>
        <v>0</v>
      </c>
      <c r="I144" s="53">
        <f>IF($A143&lt;&gt;"",INDEX([1]Sizer!I:I,(ROW()-3)/3+7),"")</f>
        <v>-2.1023863636363639E-2</v>
      </c>
      <c r="J144" s="53">
        <f>IF($A143&lt;&gt;"",INDEX([1]Sizer!J:J,(ROW()-3)/3+7),"")</f>
        <v>0</v>
      </c>
      <c r="K144" s="53">
        <f>IF($A143&lt;&gt;"",INDEX([1]Sizer!K:K,(ROW()-3)/3+7),"")</f>
        <v>0</v>
      </c>
      <c r="L144" s="53">
        <f>IF($A143&lt;&gt;"",INDEX([1]Sizer!L:L,(ROW()-3)/3+7),"")</f>
        <v>0</v>
      </c>
      <c r="M144" s="53">
        <f>IF($A143&lt;&gt;"",INDEX([1]Sizer!M:M,(ROW()-3)/3+7),"")</f>
        <v>1.3566873757455267E-2</v>
      </c>
      <c r="N144" s="53">
        <f>IF($A143&lt;&gt;"",INDEX([1]Sizer!N:N,(ROW()-3)/3+7),"")</f>
        <v>0</v>
      </c>
      <c r="O144" s="53">
        <f>IF($A143&lt;&gt;"",INDEX([1]Sizer!O:O,(ROW()-3)/3+7),"")</f>
        <v>0</v>
      </c>
      <c r="P144" s="53">
        <f>IF($A143&lt;&gt;"",INDEX([1]Sizer!P:P,(ROW()-3)/3+7),"")</f>
        <v>0</v>
      </c>
      <c r="Q144" s="53">
        <f>IF($A143&lt;&gt;"",INDEX([1]Sizer!Q:Q,(ROW()-3)/3+7),"")</f>
        <v>0</v>
      </c>
      <c r="R144" s="53">
        <f>IF($A143&lt;&gt;"",INDEX([1]Sizer!R:R,(ROW()-3)/3+7),"")</f>
        <v>2.2359715670024226E-2</v>
      </c>
      <c r="S144" s="53">
        <f>IF($A143&lt;&gt;"",INDEX([1]Sizer!S:S,(ROW()-3)/3+7),"")</f>
        <v>0</v>
      </c>
      <c r="T144" s="53">
        <f>IF($A143&lt;&gt;"",INDEX([1]Sizer!T:T,(ROW()-3)/3+7),"")</f>
        <v>1.5312983266012695E-2</v>
      </c>
      <c r="U144" s="53">
        <f>IF($A143&lt;&gt;"",INDEX([1]Sizer!U:U,(ROW()-3)/3+7),"")</f>
        <v>1.9329338842975212E-2</v>
      </c>
      <c r="V144" s="53">
        <f>IF($A143&lt;&gt;"",INDEX([1]Sizer!V:V,(ROW()-3)/3+7),"")</f>
        <v>1.0027270313329792E-2</v>
      </c>
      <c r="W144" s="53">
        <f>IF($A143&lt;&gt;"",INDEX([1]Sizer!W:W,(ROW()-3)/3+7),"")</f>
        <v>0</v>
      </c>
      <c r="X144" s="53">
        <f>IF($A143&lt;&gt;"",INDEX([1]Sizer!X:X,(ROW()-3)/3+7),"")</f>
        <v>0</v>
      </c>
      <c r="Y144" s="53">
        <f>IF($A143&lt;&gt;"",INDEX([1]Sizer!Y:Y,(ROW()-3)/3+7),"")</f>
        <v>0</v>
      </c>
      <c r="Z144" s="53">
        <f>IF($A143&lt;&gt;"",INDEX([1]Sizer!Z:Z,(ROW()-3)/3+7),"")</f>
        <v>0</v>
      </c>
      <c r="AA144" s="53">
        <f>IF($A143&lt;&gt;"",SUM($B144:$Z144),"")</f>
        <v>0.10834634290478655</v>
      </c>
    </row>
    <row r="145" spans="1:27" x14ac:dyDescent="0.2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</row>
    <row r="146" spans="1:27" x14ac:dyDescent="0.2">
      <c r="A146" s="59">
        <f>IF(INDEX([1]Sizer!$A:$A,(ROW()-2)/3+7)&lt;&gt;"",INDEX([1]Sizer!$A:$A,(ROW()-2)/3+7),"")</f>
        <v>45310</v>
      </c>
      <c r="B146" s="51">
        <f>IF($A146&lt;&gt;"",INDEX([1]Sizer!EF:EF,(ROW()-2)/3+7),"")</f>
        <v>0</v>
      </c>
      <c r="C146" s="51">
        <f>IF($A146&lt;&gt;"",INDEX([1]Sizer!EG:EG,(ROW()-2)/3+7),"")</f>
        <v>0</v>
      </c>
      <c r="D146" s="51">
        <f>IF($A146&lt;&gt;"",INDEX([1]Sizer!EH:EH,(ROW()-2)/3+7),"")</f>
        <v>0</v>
      </c>
      <c r="E146" s="51">
        <f>IF($A146&lt;&gt;"",INDEX([1]Sizer!EI:EI,(ROW()-2)/3+7),"")</f>
        <v>1</v>
      </c>
      <c r="F146" s="51">
        <f>IF($A146&lt;&gt;"",INDEX([1]Sizer!EJ:EJ,(ROW()-2)/3+7),"")</f>
        <v>1</v>
      </c>
      <c r="G146" s="51">
        <f>IF($A146&lt;&gt;"",INDEX([1]Sizer!EK:EK,(ROW()-2)/3+7),"")</f>
        <v>2.5</v>
      </c>
      <c r="H146" s="51">
        <f>IF($A146&lt;&gt;"",INDEX([1]Sizer!EL:EL,(ROW()-2)/3+7),"")</f>
        <v>0</v>
      </c>
      <c r="I146" s="51">
        <f>IF($A146&lt;&gt;"",INDEX([1]Sizer!EM:EM,(ROW()-2)/3+7),"")</f>
        <v>-1</v>
      </c>
      <c r="J146" s="51">
        <f>IF($A146&lt;&gt;"",INDEX([1]Sizer!EN:EN,(ROW()-2)/3+7),"")</f>
        <v>0</v>
      </c>
      <c r="K146" s="51">
        <f>IF($A146&lt;&gt;"",INDEX([1]Sizer!EO:EO,(ROW()-2)/3+7),"")</f>
        <v>0</v>
      </c>
      <c r="L146" s="51">
        <f>IF($A146&lt;&gt;"",INDEX([1]Sizer!EP:EP,(ROW()-2)/3+7),"")</f>
        <v>0</v>
      </c>
      <c r="M146" s="51">
        <f>IF($A146&lt;&gt;"",INDEX([1]Sizer!EQ:EQ,(ROW()-2)/3+7),"")</f>
        <v>1</v>
      </c>
      <c r="N146" s="51">
        <f>IF($A146&lt;&gt;"",INDEX([1]Sizer!ER:ER,(ROW()-2)/3+7),"")</f>
        <v>0</v>
      </c>
      <c r="O146" s="51">
        <f>IF($A146&lt;&gt;"",INDEX([1]Sizer!ES:ES,(ROW()-2)/3+7),"")</f>
        <v>0</v>
      </c>
      <c r="P146" s="51">
        <f>IF($A146&lt;&gt;"",INDEX([1]Sizer!ET:ET,(ROW()-2)/3+7),"")</f>
        <v>0</v>
      </c>
      <c r="Q146" s="51">
        <f>IF($A146&lt;&gt;"",INDEX([1]Sizer!EU:EU,(ROW()-2)/3+7),"")</f>
        <v>0</v>
      </c>
      <c r="R146" s="51">
        <f>IF($A146&lt;&gt;"",INDEX([1]Sizer!EV:EV,(ROW()-2)/3+7),"")</f>
        <v>3</v>
      </c>
      <c r="S146" s="51">
        <f>IF($A146&lt;&gt;"",INDEX([1]Sizer!EW:EW,(ROW()-2)/3+7),"")</f>
        <v>0</v>
      </c>
      <c r="T146" s="51">
        <f>IF($A146&lt;&gt;"",INDEX([1]Sizer!EX:EX,(ROW()-2)/3+7),"")</f>
        <v>0.5</v>
      </c>
      <c r="U146" s="51">
        <f>IF($A146&lt;&gt;"",INDEX([1]Sizer!EY:EY,(ROW()-2)/3+7),"")</f>
        <v>1</v>
      </c>
      <c r="V146" s="51">
        <f>IF($A146&lt;&gt;"",INDEX([1]Sizer!EZ:EZ,(ROW()-2)/3+7),"")</f>
        <v>1</v>
      </c>
      <c r="W146" s="51">
        <f>IF($A146&lt;&gt;"",INDEX([1]Sizer!FA:FA,(ROW()-2)/3+7),"")</f>
        <v>0</v>
      </c>
      <c r="X146" s="51">
        <f>IF($A146&lt;&gt;"",INDEX([1]Sizer!FB:FB,(ROW()-2)/3+7),"")</f>
        <v>0</v>
      </c>
      <c r="Y146" s="51">
        <f>IF($A146&lt;&gt;"",INDEX([1]Sizer!FC:FC,(ROW()-2)/3+7),"")</f>
        <v>0</v>
      </c>
      <c r="Z146" s="51">
        <f>IF($A146&lt;&gt;"",INDEX([1]Sizer!FD:FD,(ROW()-2)/3+7),"")</f>
        <v>0</v>
      </c>
      <c r="AA146" s="52">
        <f>IF($A146&lt;&gt;"",INDEX([1]Sizer!$AB:$AB,(ROW()-2)/3+7)*'[1]Dashboard (Model)'!$U$2,"")</f>
        <v>0.03</v>
      </c>
    </row>
    <row r="147" spans="1:27" x14ac:dyDescent="0.2">
      <c r="A147" s="59"/>
      <c r="B147" s="53">
        <f>IF($A146&lt;&gt;"",INDEX([1]Sizer!B:B,(ROW()-3)/3+7),"")</f>
        <v>0</v>
      </c>
      <c r="C147" s="53">
        <f>IF($A146&lt;&gt;"",INDEX([1]Sizer!C:C,(ROW()-3)/3+7),"")</f>
        <v>0</v>
      </c>
      <c r="D147" s="53">
        <f>IF($A146&lt;&gt;"",INDEX([1]Sizer!D:D,(ROW()-3)/3+7),"")</f>
        <v>0</v>
      </c>
      <c r="E147" s="53">
        <f>IF($A146&lt;&gt;"",INDEX([1]Sizer!E:E,(ROW()-3)/3+7),"")</f>
        <v>8.2757759273277831E-3</v>
      </c>
      <c r="F147" s="53">
        <f>IF($A146&lt;&gt;"",INDEX([1]Sizer!F:F,(ROW()-3)/3+7),"")</f>
        <v>1.0397219162995592E-2</v>
      </c>
      <c r="G147" s="53">
        <f>IF($A146&lt;&gt;"",INDEX([1]Sizer!G:G,(ROW()-3)/3+7),"")</f>
        <v>3.0101029601029609E-2</v>
      </c>
      <c r="H147" s="53">
        <f>IF($A146&lt;&gt;"",INDEX([1]Sizer!H:H,(ROW()-3)/3+7),"")</f>
        <v>0</v>
      </c>
      <c r="I147" s="53">
        <f>IF($A146&lt;&gt;"",INDEX([1]Sizer!I:I,(ROW()-3)/3+7),"")</f>
        <v>-2.1023863636363639E-2</v>
      </c>
      <c r="J147" s="53">
        <f>IF($A146&lt;&gt;"",INDEX([1]Sizer!J:J,(ROW()-3)/3+7),"")</f>
        <v>0</v>
      </c>
      <c r="K147" s="53">
        <f>IF($A146&lt;&gt;"",INDEX([1]Sizer!K:K,(ROW()-3)/3+7),"")</f>
        <v>0</v>
      </c>
      <c r="L147" s="53">
        <f>IF($A146&lt;&gt;"",INDEX([1]Sizer!L:L,(ROW()-3)/3+7),"")</f>
        <v>0</v>
      </c>
      <c r="M147" s="53">
        <f>IF($A146&lt;&gt;"",INDEX([1]Sizer!M:M,(ROW()-3)/3+7),"")</f>
        <v>1.3566873757455267E-2</v>
      </c>
      <c r="N147" s="53">
        <f>IF($A146&lt;&gt;"",INDEX([1]Sizer!N:N,(ROW()-3)/3+7),"")</f>
        <v>0</v>
      </c>
      <c r="O147" s="53">
        <f>IF($A146&lt;&gt;"",INDEX([1]Sizer!O:O,(ROW()-3)/3+7),"")</f>
        <v>0</v>
      </c>
      <c r="P147" s="53">
        <f>IF($A146&lt;&gt;"",INDEX([1]Sizer!P:P,(ROW()-3)/3+7),"")</f>
        <v>0</v>
      </c>
      <c r="Q147" s="53">
        <f>IF($A146&lt;&gt;"",INDEX([1]Sizer!Q:Q,(ROW()-3)/3+7),"")</f>
        <v>0</v>
      </c>
      <c r="R147" s="53">
        <f>IF($A146&lt;&gt;"",INDEX([1]Sizer!R:R,(ROW()-3)/3+7),"")</f>
        <v>2.2359715670024226E-2</v>
      </c>
      <c r="S147" s="53">
        <f>IF($A146&lt;&gt;"",INDEX([1]Sizer!S:S,(ROW()-3)/3+7),"")</f>
        <v>0</v>
      </c>
      <c r="T147" s="53">
        <f>IF($A146&lt;&gt;"",INDEX([1]Sizer!T:T,(ROW()-3)/3+7),"")</f>
        <v>1.5312983266012695E-2</v>
      </c>
      <c r="U147" s="53">
        <f>IF($A146&lt;&gt;"",INDEX([1]Sizer!U:U,(ROW()-3)/3+7),"")</f>
        <v>1.9329338842975212E-2</v>
      </c>
      <c r="V147" s="53">
        <f>IF($A146&lt;&gt;"",INDEX([1]Sizer!V:V,(ROW()-3)/3+7),"")</f>
        <v>1.0027270313329792E-2</v>
      </c>
      <c r="W147" s="53">
        <f>IF($A146&lt;&gt;"",INDEX([1]Sizer!W:W,(ROW()-3)/3+7),"")</f>
        <v>0</v>
      </c>
      <c r="X147" s="53">
        <f>IF($A146&lt;&gt;"",INDEX([1]Sizer!X:X,(ROW()-3)/3+7),"")</f>
        <v>0</v>
      </c>
      <c r="Y147" s="53">
        <f>IF($A146&lt;&gt;"",INDEX([1]Sizer!Y:Y,(ROW()-3)/3+7),"")</f>
        <v>0</v>
      </c>
      <c r="Z147" s="53">
        <f>IF($A146&lt;&gt;"",INDEX([1]Sizer!Z:Z,(ROW()-3)/3+7),"")</f>
        <v>0</v>
      </c>
      <c r="AA147" s="53">
        <f>IF($A146&lt;&gt;"",SUM($B147:$Z147),"")</f>
        <v>0.10834634290478655</v>
      </c>
    </row>
    <row r="148" spans="1:27" x14ac:dyDescent="0.2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</row>
    <row r="149" spans="1:27" x14ac:dyDescent="0.2">
      <c r="A149" s="59">
        <f>IF(INDEX([1]Sizer!$A:$A,(ROW()-2)/3+7)&lt;&gt;"",INDEX([1]Sizer!$A:$A,(ROW()-2)/3+7),"")</f>
        <v>45313</v>
      </c>
      <c r="B149" s="51">
        <f>IF($A149&lt;&gt;"",INDEX([1]Sizer!EF:EF,(ROW()-2)/3+7),"")</f>
        <v>0</v>
      </c>
      <c r="C149" s="51">
        <f>IF($A149&lt;&gt;"",INDEX([1]Sizer!EG:EG,(ROW()-2)/3+7),"")</f>
        <v>0</v>
      </c>
      <c r="D149" s="51">
        <f>IF($A149&lt;&gt;"",INDEX([1]Sizer!EH:EH,(ROW()-2)/3+7),"")</f>
        <v>0</v>
      </c>
      <c r="E149" s="51">
        <f>IF($A149&lt;&gt;"",INDEX([1]Sizer!EI:EI,(ROW()-2)/3+7),"")</f>
        <v>1</v>
      </c>
      <c r="F149" s="51">
        <f>IF($A149&lt;&gt;"",INDEX([1]Sizer!EJ:EJ,(ROW()-2)/3+7),"")</f>
        <v>1</v>
      </c>
      <c r="G149" s="51">
        <f>IF($A149&lt;&gt;"",INDEX([1]Sizer!EK:EK,(ROW()-2)/3+7),"")</f>
        <v>2.5</v>
      </c>
      <c r="H149" s="51">
        <f>IF($A149&lt;&gt;"",INDEX([1]Sizer!EL:EL,(ROW()-2)/3+7),"")</f>
        <v>0</v>
      </c>
      <c r="I149" s="51">
        <f>IF($A149&lt;&gt;"",INDEX([1]Sizer!EM:EM,(ROW()-2)/3+7),"")</f>
        <v>-1</v>
      </c>
      <c r="J149" s="51">
        <f>IF($A149&lt;&gt;"",INDEX([1]Sizer!EN:EN,(ROW()-2)/3+7),"")</f>
        <v>0</v>
      </c>
      <c r="K149" s="51">
        <f>IF($A149&lt;&gt;"",INDEX([1]Sizer!EO:EO,(ROW()-2)/3+7),"")</f>
        <v>0</v>
      </c>
      <c r="L149" s="51">
        <f>IF($A149&lt;&gt;"",INDEX([1]Sizer!EP:EP,(ROW()-2)/3+7),"")</f>
        <v>0</v>
      </c>
      <c r="M149" s="51">
        <f>IF($A149&lt;&gt;"",INDEX([1]Sizer!EQ:EQ,(ROW()-2)/3+7),"")</f>
        <v>1</v>
      </c>
      <c r="N149" s="51">
        <f>IF($A149&lt;&gt;"",INDEX([1]Sizer!ER:ER,(ROW()-2)/3+7),"")</f>
        <v>0</v>
      </c>
      <c r="O149" s="51">
        <f>IF($A149&lt;&gt;"",INDEX([1]Sizer!ES:ES,(ROW()-2)/3+7),"")</f>
        <v>0</v>
      </c>
      <c r="P149" s="51">
        <f>IF($A149&lt;&gt;"",INDEX([1]Sizer!ET:ET,(ROW()-2)/3+7),"")</f>
        <v>0</v>
      </c>
      <c r="Q149" s="51">
        <f>IF($A149&lt;&gt;"",INDEX([1]Sizer!EU:EU,(ROW()-2)/3+7),"")</f>
        <v>0</v>
      </c>
      <c r="R149" s="51">
        <f>IF($A149&lt;&gt;"",INDEX([1]Sizer!EV:EV,(ROW()-2)/3+7),"")</f>
        <v>3</v>
      </c>
      <c r="S149" s="51">
        <f>IF($A149&lt;&gt;"",INDEX([1]Sizer!EW:EW,(ROW()-2)/3+7),"")</f>
        <v>0</v>
      </c>
      <c r="T149" s="51">
        <f>IF($A149&lt;&gt;"",INDEX([1]Sizer!EX:EX,(ROW()-2)/3+7),"")</f>
        <v>0.5</v>
      </c>
      <c r="U149" s="51">
        <f>IF($A149&lt;&gt;"",INDEX([1]Sizer!EY:EY,(ROW()-2)/3+7),"")</f>
        <v>1</v>
      </c>
      <c r="V149" s="51">
        <f>IF($A149&lt;&gt;"",INDEX([1]Sizer!EZ:EZ,(ROW()-2)/3+7),"")</f>
        <v>1</v>
      </c>
      <c r="W149" s="51">
        <f>IF($A149&lt;&gt;"",INDEX([1]Sizer!FA:FA,(ROW()-2)/3+7),"")</f>
        <v>0</v>
      </c>
      <c r="X149" s="51">
        <f>IF($A149&lt;&gt;"",INDEX([1]Sizer!FB:FB,(ROW()-2)/3+7),"")</f>
        <v>0</v>
      </c>
      <c r="Y149" s="51">
        <f>IF($A149&lt;&gt;"",INDEX([1]Sizer!FC:FC,(ROW()-2)/3+7),"")</f>
        <v>0</v>
      </c>
      <c r="Z149" s="51">
        <f>IF($A149&lt;&gt;"",INDEX([1]Sizer!FD:FD,(ROW()-2)/3+7),"")</f>
        <v>0</v>
      </c>
      <c r="AA149" s="52">
        <f>IF($A149&lt;&gt;"",INDEX([1]Sizer!$AB:$AB,(ROW()-2)/3+7)*'[1]Dashboard (Model)'!$U$2,"")</f>
        <v>0.03</v>
      </c>
    </row>
    <row r="150" spans="1:27" x14ac:dyDescent="0.2">
      <c r="A150" s="59"/>
      <c r="B150" s="53">
        <f>IF($A149&lt;&gt;"",INDEX([1]Sizer!B:B,(ROW()-3)/3+7),"")</f>
        <v>0</v>
      </c>
      <c r="C150" s="53">
        <f>IF($A149&lt;&gt;"",INDEX([1]Sizer!C:C,(ROW()-3)/3+7),"")</f>
        <v>0</v>
      </c>
      <c r="D150" s="53">
        <f>IF($A149&lt;&gt;"",INDEX([1]Sizer!D:D,(ROW()-3)/3+7),"")</f>
        <v>0</v>
      </c>
      <c r="E150" s="53">
        <f>IF($A149&lt;&gt;"",INDEX([1]Sizer!E:E,(ROW()-3)/3+7),"")</f>
        <v>8.2757759273277831E-3</v>
      </c>
      <c r="F150" s="53">
        <f>IF($A149&lt;&gt;"",INDEX([1]Sizer!F:F,(ROW()-3)/3+7),"")</f>
        <v>1.0397219162995592E-2</v>
      </c>
      <c r="G150" s="53">
        <f>IF($A149&lt;&gt;"",INDEX([1]Sizer!G:G,(ROW()-3)/3+7),"")</f>
        <v>3.0101029601029609E-2</v>
      </c>
      <c r="H150" s="53">
        <f>IF($A149&lt;&gt;"",INDEX([1]Sizer!H:H,(ROW()-3)/3+7),"")</f>
        <v>0</v>
      </c>
      <c r="I150" s="53">
        <f>IF($A149&lt;&gt;"",INDEX([1]Sizer!I:I,(ROW()-3)/3+7),"")</f>
        <v>-2.1023863636363639E-2</v>
      </c>
      <c r="J150" s="53">
        <f>IF($A149&lt;&gt;"",INDEX([1]Sizer!J:J,(ROW()-3)/3+7),"")</f>
        <v>0</v>
      </c>
      <c r="K150" s="53">
        <f>IF($A149&lt;&gt;"",INDEX([1]Sizer!K:K,(ROW()-3)/3+7),"")</f>
        <v>0</v>
      </c>
      <c r="L150" s="53">
        <f>IF($A149&lt;&gt;"",INDEX([1]Sizer!L:L,(ROW()-3)/3+7),"")</f>
        <v>0</v>
      </c>
      <c r="M150" s="53">
        <f>IF($A149&lt;&gt;"",INDEX([1]Sizer!M:M,(ROW()-3)/3+7),"")</f>
        <v>1.3566873757455267E-2</v>
      </c>
      <c r="N150" s="53">
        <f>IF($A149&lt;&gt;"",INDEX([1]Sizer!N:N,(ROW()-3)/3+7),"")</f>
        <v>0</v>
      </c>
      <c r="O150" s="53">
        <f>IF($A149&lt;&gt;"",INDEX([1]Sizer!O:O,(ROW()-3)/3+7),"")</f>
        <v>0</v>
      </c>
      <c r="P150" s="53">
        <f>IF($A149&lt;&gt;"",INDEX([1]Sizer!P:P,(ROW()-3)/3+7),"")</f>
        <v>0</v>
      </c>
      <c r="Q150" s="53">
        <f>IF($A149&lt;&gt;"",INDEX([1]Sizer!Q:Q,(ROW()-3)/3+7),"")</f>
        <v>0</v>
      </c>
      <c r="R150" s="53">
        <f>IF($A149&lt;&gt;"",INDEX([1]Sizer!R:R,(ROW()-3)/3+7),"")</f>
        <v>2.2359715670024226E-2</v>
      </c>
      <c r="S150" s="53">
        <f>IF($A149&lt;&gt;"",INDEX([1]Sizer!S:S,(ROW()-3)/3+7),"")</f>
        <v>0</v>
      </c>
      <c r="T150" s="53">
        <f>IF($A149&lt;&gt;"",INDEX([1]Sizer!T:T,(ROW()-3)/3+7),"")</f>
        <v>1.5312983266012695E-2</v>
      </c>
      <c r="U150" s="53">
        <f>IF($A149&lt;&gt;"",INDEX([1]Sizer!U:U,(ROW()-3)/3+7),"")</f>
        <v>1.9329338842975212E-2</v>
      </c>
      <c r="V150" s="53">
        <f>IF($A149&lt;&gt;"",INDEX([1]Sizer!V:V,(ROW()-3)/3+7),"")</f>
        <v>1.0027270313329792E-2</v>
      </c>
      <c r="W150" s="53">
        <f>IF($A149&lt;&gt;"",INDEX([1]Sizer!W:W,(ROW()-3)/3+7),"")</f>
        <v>0</v>
      </c>
      <c r="X150" s="53">
        <f>IF($A149&lt;&gt;"",INDEX([1]Sizer!X:X,(ROW()-3)/3+7),"")</f>
        <v>0</v>
      </c>
      <c r="Y150" s="53">
        <f>IF($A149&lt;&gt;"",INDEX([1]Sizer!Y:Y,(ROW()-3)/3+7),"")</f>
        <v>0</v>
      </c>
      <c r="Z150" s="53">
        <f>IF($A149&lt;&gt;"",INDEX([1]Sizer!Z:Z,(ROW()-3)/3+7),"")</f>
        <v>0</v>
      </c>
      <c r="AA150" s="53">
        <f>IF($A149&lt;&gt;"",SUM($B150:$Z150),"")</f>
        <v>0.10834634290478655</v>
      </c>
    </row>
    <row r="151" spans="1:27" x14ac:dyDescent="0.2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</row>
    <row r="152" spans="1:27" x14ac:dyDescent="0.2">
      <c r="A152" s="59">
        <f>IF(INDEX([1]Sizer!$A:$A,(ROW()-2)/3+7)&lt;&gt;"",INDEX([1]Sizer!$A:$A,(ROW()-2)/3+7),"")</f>
        <v>45314</v>
      </c>
      <c r="B152" s="51">
        <f>IF($A152&lt;&gt;"",INDEX([1]Sizer!EF:EF,(ROW()-2)/3+7),"")</f>
        <v>0</v>
      </c>
      <c r="C152" s="51">
        <f>IF($A152&lt;&gt;"",INDEX([1]Sizer!EG:EG,(ROW()-2)/3+7),"")</f>
        <v>0</v>
      </c>
      <c r="D152" s="51">
        <f>IF($A152&lt;&gt;"",INDEX([1]Sizer!EH:EH,(ROW()-2)/3+7),"")</f>
        <v>0</v>
      </c>
      <c r="E152" s="51">
        <f>IF($A152&lt;&gt;"",INDEX([1]Sizer!EI:EI,(ROW()-2)/3+7),"")</f>
        <v>1</v>
      </c>
      <c r="F152" s="51">
        <f>IF($A152&lt;&gt;"",INDEX([1]Sizer!EJ:EJ,(ROW()-2)/3+7),"")</f>
        <v>1</v>
      </c>
      <c r="G152" s="51">
        <f>IF($A152&lt;&gt;"",INDEX([1]Sizer!EK:EK,(ROW()-2)/3+7),"")</f>
        <v>2.5</v>
      </c>
      <c r="H152" s="51">
        <f>IF($A152&lt;&gt;"",INDEX([1]Sizer!EL:EL,(ROW()-2)/3+7),"")</f>
        <v>0</v>
      </c>
      <c r="I152" s="51">
        <f>IF($A152&lt;&gt;"",INDEX([1]Sizer!EM:EM,(ROW()-2)/3+7),"")</f>
        <v>-1</v>
      </c>
      <c r="J152" s="51">
        <f>IF($A152&lt;&gt;"",INDEX([1]Sizer!EN:EN,(ROW()-2)/3+7),"")</f>
        <v>0</v>
      </c>
      <c r="K152" s="51">
        <f>IF($A152&lt;&gt;"",INDEX([1]Sizer!EO:EO,(ROW()-2)/3+7),"")</f>
        <v>0</v>
      </c>
      <c r="L152" s="51">
        <f>IF($A152&lt;&gt;"",INDEX([1]Sizer!EP:EP,(ROW()-2)/3+7),"")</f>
        <v>0</v>
      </c>
      <c r="M152" s="51">
        <f>IF($A152&lt;&gt;"",INDEX([1]Sizer!EQ:EQ,(ROW()-2)/3+7),"")</f>
        <v>0.5</v>
      </c>
      <c r="N152" s="51">
        <f>IF($A152&lt;&gt;"",INDEX([1]Sizer!ER:ER,(ROW()-2)/3+7),"")</f>
        <v>0</v>
      </c>
      <c r="O152" s="51">
        <f>IF($A152&lt;&gt;"",INDEX([1]Sizer!ES:ES,(ROW()-2)/3+7),"")</f>
        <v>0</v>
      </c>
      <c r="P152" s="51">
        <f>IF($A152&lt;&gt;"",INDEX([1]Sizer!ET:ET,(ROW()-2)/3+7),"")</f>
        <v>0</v>
      </c>
      <c r="Q152" s="51">
        <f>IF($A152&lt;&gt;"",INDEX([1]Sizer!EU:EU,(ROW()-2)/3+7),"")</f>
        <v>0</v>
      </c>
      <c r="R152" s="51">
        <f>IF($A152&lt;&gt;"",INDEX([1]Sizer!EV:EV,(ROW()-2)/3+7),"")</f>
        <v>3</v>
      </c>
      <c r="S152" s="51">
        <f>IF($A152&lt;&gt;"",INDEX([1]Sizer!EW:EW,(ROW()-2)/3+7),"")</f>
        <v>0</v>
      </c>
      <c r="T152" s="51">
        <f>IF($A152&lt;&gt;"",INDEX([1]Sizer!EX:EX,(ROW()-2)/3+7),"")</f>
        <v>0.5</v>
      </c>
      <c r="U152" s="51">
        <f>IF($A152&lt;&gt;"",INDEX([1]Sizer!EY:EY,(ROW()-2)/3+7),"")</f>
        <v>1</v>
      </c>
      <c r="V152" s="51">
        <f>IF($A152&lt;&gt;"",INDEX([1]Sizer!EZ:EZ,(ROW()-2)/3+7),"")</f>
        <v>1</v>
      </c>
      <c r="W152" s="51">
        <f>IF($A152&lt;&gt;"",INDEX([1]Sizer!FA:FA,(ROW()-2)/3+7),"")</f>
        <v>0</v>
      </c>
      <c r="X152" s="51">
        <f>IF($A152&lt;&gt;"",INDEX([1]Sizer!FB:FB,(ROW()-2)/3+7),"")</f>
        <v>0</v>
      </c>
      <c r="Y152" s="51">
        <f>IF($A152&lt;&gt;"",INDEX([1]Sizer!FC:FC,(ROW()-2)/3+7),"")</f>
        <v>0</v>
      </c>
      <c r="Z152" s="51">
        <f>IF($A152&lt;&gt;"",INDEX([1]Sizer!FD:FD,(ROW()-2)/3+7),"")</f>
        <v>0</v>
      </c>
      <c r="AA152" s="52">
        <f>IF($A152&lt;&gt;"",INDEX([1]Sizer!$AB:$AB,(ROW()-2)/3+7)*'[1]Dashboard (Model)'!$U$2,"")</f>
        <v>0.03</v>
      </c>
    </row>
    <row r="153" spans="1:27" x14ac:dyDescent="0.2">
      <c r="A153" s="59"/>
      <c r="B153" s="53">
        <f>IF($A152&lt;&gt;"",INDEX([1]Sizer!B:B,(ROW()-3)/3+7),"")</f>
        <v>0</v>
      </c>
      <c r="C153" s="53">
        <f>IF($A152&lt;&gt;"",INDEX([1]Sizer!C:C,(ROW()-3)/3+7),"")</f>
        <v>0</v>
      </c>
      <c r="D153" s="53">
        <f>IF($A152&lt;&gt;"",INDEX([1]Sizer!D:D,(ROW()-3)/3+7),"")</f>
        <v>0</v>
      </c>
      <c r="E153" s="53">
        <f>IF($A152&lt;&gt;"",INDEX([1]Sizer!E:E,(ROW()-3)/3+7),"")</f>
        <v>8.2757759273277831E-3</v>
      </c>
      <c r="F153" s="53">
        <f>IF($A152&lt;&gt;"",INDEX([1]Sizer!F:F,(ROW()-3)/3+7),"")</f>
        <v>1.0397219162995592E-2</v>
      </c>
      <c r="G153" s="53">
        <f>IF($A152&lt;&gt;"",INDEX([1]Sizer!G:G,(ROW()-3)/3+7),"")</f>
        <v>3.0101029601029609E-2</v>
      </c>
      <c r="H153" s="53">
        <f>IF($A152&lt;&gt;"",INDEX([1]Sizer!H:H,(ROW()-3)/3+7),"")</f>
        <v>0</v>
      </c>
      <c r="I153" s="53">
        <f>IF($A152&lt;&gt;"",INDEX([1]Sizer!I:I,(ROW()-3)/3+7),"")</f>
        <v>-2.1023863636363639E-2</v>
      </c>
      <c r="J153" s="53">
        <f>IF($A152&lt;&gt;"",INDEX([1]Sizer!J:J,(ROW()-3)/3+7),"")</f>
        <v>0</v>
      </c>
      <c r="K153" s="53">
        <f>IF($A152&lt;&gt;"",INDEX([1]Sizer!K:K,(ROW()-3)/3+7),"")</f>
        <v>0</v>
      </c>
      <c r="L153" s="53">
        <f>IF($A152&lt;&gt;"",INDEX([1]Sizer!L:L,(ROW()-3)/3+7),"")</f>
        <v>0</v>
      </c>
      <c r="M153" s="53">
        <f>IF($A152&lt;&gt;"",INDEX([1]Sizer!M:M,(ROW()-3)/3+7),"")</f>
        <v>6.8470370850622405E-3</v>
      </c>
      <c r="N153" s="53">
        <f>IF($A152&lt;&gt;"",INDEX([1]Sizer!N:N,(ROW()-3)/3+7),"")</f>
        <v>0</v>
      </c>
      <c r="O153" s="53">
        <f>IF($A152&lt;&gt;"",INDEX([1]Sizer!O:O,(ROW()-3)/3+7),"")</f>
        <v>0</v>
      </c>
      <c r="P153" s="53">
        <f>IF($A152&lt;&gt;"",INDEX([1]Sizer!P:P,(ROW()-3)/3+7),"")</f>
        <v>0</v>
      </c>
      <c r="Q153" s="53">
        <f>IF($A152&lt;&gt;"",INDEX([1]Sizer!Q:Q,(ROW()-3)/3+7),"")</f>
        <v>0</v>
      </c>
      <c r="R153" s="53">
        <f>IF($A152&lt;&gt;"",INDEX([1]Sizer!R:R,(ROW()-3)/3+7),"")</f>
        <v>2.2359715670024226E-2</v>
      </c>
      <c r="S153" s="53">
        <f>IF($A152&lt;&gt;"",INDEX([1]Sizer!S:S,(ROW()-3)/3+7),"")</f>
        <v>0</v>
      </c>
      <c r="T153" s="53">
        <f>IF($A152&lt;&gt;"",INDEX([1]Sizer!T:T,(ROW()-3)/3+7),"")</f>
        <v>1.5312983266012695E-2</v>
      </c>
      <c r="U153" s="53">
        <f>IF($A152&lt;&gt;"",INDEX([1]Sizer!U:U,(ROW()-3)/3+7),"")</f>
        <v>1.9329338842975212E-2</v>
      </c>
      <c r="V153" s="53">
        <f>IF($A152&lt;&gt;"",INDEX([1]Sizer!V:V,(ROW()-3)/3+7),"")</f>
        <v>1.0027270313329792E-2</v>
      </c>
      <c r="W153" s="53">
        <f>IF($A152&lt;&gt;"",INDEX([1]Sizer!W:W,(ROW()-3)/3+7),"")</f>
        <v>0</v>
      </c>
      <c r="X153" s="53">
        <f>IF($A152&lt;&gt;"",INDEX([1]Sizer!X:X,(ROW()-3)/3+7),"")</f>
        <v>0</v>
      </c>
      <c r="Y153" s="53">
        <f>IF($A152&lt;&gt;"",INDEX([1]Sizer!Y:Y,(ROW()-3)/3+7),"")</f>
        <v>0</v>
      </c>
      <c r="Z153" s="53">
        <f>IF($A152&lt;&gt;"",INDEX([1]Sizer!Z:Z,(ROW()-3)/3+7),"")</f>
        <v>0</v>
      </c>
      <c r="AA153" s="53">
        <f>IF($A152&lt;&gt;"",SUM($B153:$Z153),"")</f>
        <v>0.10162650623239351</v>
      </c>
    </row>
    <row r="154" spans="1:27" x14ac:dyDescent="0.2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</row>
    <row r="155" spans="1:27" x14ac:dyDescent="0.2">
      <c r="A155" s="59">
        <f>IF(INDEX([1]Sizer!$A:$A,(ROW()-2)/3+7)&lt;&gt;"",INDEX([1]Sizer!$A:$A,(ROW()-2)/3+7),"")</f>
        <v>45315</v>
      </c>
      <c r="B155" s="51">
        <f>IF($A155&lt;&gt;"",INDEX([1]Sizer!EF:EF,(ROW()-2)/3+7),"")</f>
        <v>0</v>
      </c>
      <c r="C155" s="51">
        <f>IF($A155&lt;&gt;"",INDEX([1]Sizer!EG:EG,(ROW()-2)/3+7),"")</f>
        <v>0</v>
      </c>
      <c r="D155" s="51">
        <f>IF($A155&lt;&gt;"",INDEX([1]Sizer!EH:EH,(ROW()-2)/3+7),"")</f>
        <v>0</v>
      </c>
      <c r="E155" s="51">
        <f>IF($A155&lt;&gt;"",INDEX([1]Sizer!EI:EI,(ROW()-2)/3+7),"")</f>
        <v>1</v>
      </c>
      <c r="F155" s="51">
        <f>IF($A155&lt;&gt;"",INDEX([1]Sizer!EJ:EJ,(ROW()-2)/3+7),"")</f>
        <v>1</v>
      </c>
      <c r="G155" s="51">
        <f>IF($A155&lt;&gt;"",INDEX([1]Sizer!EK:EK,(ROW()-2)/3+7),"")</f>
        <v>2.5</v>
      </c>
      <c r="H155" s="51">
        <f>IF($A155&lt;&gt;"",INDEX([1]Sizer!EL:EL,(ROW()-2)/3+7),"")</f>
        <v>0</v>
      </c>
      <c r="I155" s="51">
        <f>IF($A155&lt;&gt;"",INDEX([1]Sizer!EM:EM,(ROW()-2)/3+7),"")</f>
        <v>-1</v>
      </c>
      <c r="J155" s="51">
        <f>IF($A155&lt;&gt;"",INDEX([1]Sizer!EN:EN,(ROW()-2)/3+7),"")</f>
        <v>0</v>
      </c>
      <c r="K155" s="51">
        <f>IF($A155&lt;&gt;"",INDEX([1]Sizer!EO:EO,(ROW()-2)/3+7),"")</f>
        <v>0</v>
      </c>
      <c r="L155" s="51">
        <f>IF($A155&lt;&gt;"",INDEX([1]Sizer!EP:EP,(ROW()-2)/3+7),"")</f>
        <v>0</v>
      </c>
      <c r="M155" s="51">
        <f>IF($A155&lt;&gt;"",INDEX([1]Sizer!EQ:EQ,(ROW()-2)/3+7),"")</f>
        <v>0.5</v>
      </c>
      <c r="N155" s="51">
        <f>IF($A155&lt;&gt;"",INDEX([1]Sizer!ER:ER,(ROW()-2)/3+7),"")</f>
        <v>0</v>
      </c>
      <c r="O155" s="51">
        <f>IF($A155&lt;&gt;"",INDEX([1]Sizer!ES:ES,(ROW()-2)/3+7),"")</f>
        <v>0</v>
      </c>
      <c r="P155" s="51">
        <f>IF($A155&lt;&gt;"",INDEX([1]Sizer!ET:ET,(ROW()-2)/3+7),"")</f>
        <v>0</v>
      </c>
      <c r="Q155" s="51">
        <f>IF($A155&lt;&gt;"",INDEX([1]Sizer!EU:EU,(ROW()-2)/3+7),"")</f>
        <v>0</v>
      </c>
      <c r="R155" s="51">
        <f>IF($A155&lt;&gt;"",INDEX([1]Sizer!EV:EV,(ROW()-2)/3+7),"")</f>
        <v>3</v>
      </c>
      <c r="S155" s="51">
        <f>IF($A155&lt;&gt;"",INDEX([1]Sizer!EW:EW,(ROW()-2)/3+7),"")</f>
        <v>0</v>
      </c>
      <c r="T155" s="51">
        <f>IF($A155&lt;&gt;"",INDEX([1]Sizer!EX:EX,(ROW()-2)/3+7),"")</f>
        <v>0.5</v>
      </c>
      <c r="U155" s="51">
        <f>IF($A155&lt;&gt;"",INDEX([1]Sizer!EY:EY,(ROW()-2)/3+7),"")</f>
        <v>1</v>
      </c>
      <c r="V155" s="51">
        <f>IF($A155&lt;&gt;"",INDEX([1]Sizer!EZ:EZ,(ROW()-2)/3+7),"")</f>
        <v>1</v>
      </c>
      <c r="W155" s="51">
        <f>IF($A155&lt;&gt;"",INDEX([1]Sizer!FA:FA,(ROW()-2)/3+7),"")</f>
        <v>0</v>
      </c>
      <c r="X155" s="51">
        <f>IF($A155&lt;&gt;"",INDEX([1]Sizer!FB:FB,(ROW()-2)/3+7),"")</f>
        <v>0</v>
      </c>
      <c r="Y155" s="51">
        <f>IF($A155&lt;&gt;"",INDEX([1]Sizer!FC:FC,(ROW()-2)/3+7),"")</f>
        <v>0</v>
      </c>
      <c r="Z155" s="51">
        <f>IF($A155&lt;&gt;"",INDEX([1]Sizer!FD:FD,(ROW()-2)/3+7),"")</f>
        <v>0</v>
      </c>
      <c r="AA155" s="52">
        <f>IF($A155&lt;&gt;"",INDEX([1]Sizer!$AB:$AB,(ROW()-2)/3+7)*'[1]Dashboard (Model)'!$U$2,"")</f>
        <v>0.03</v>
      </c>
    </row>
    <row r="156" spans="1:27" x14ac:dyDescent="0.2">
      <c r="A156" s="59"/>
      <c r="B156" s="53">
        <f>IF($A155&lt;&gt;"",INDEX([1]Sizer!B:B,(ROW()-3)/3+7),"")</f>
        <v>0</v>
      </c>
      <c r="C156" s="53">
        <f>IF($A155&lt;&gt;"",INDEX([1]Sizer!C:C,(ROW()-3)/3+7),"")</f>
        <v>0</v>
      </c>
      <c r="D156" s="53">
        <f>IF($A155&lt;&gt;"",INDEX([1]Sizer!D:D,(ROW()-3)/3+7),"")</f>
        <v>0</v>
      </c>
      <c r="E156" s="53">
        <f>IF($A155&lt;&gt;"",INDEX([1]Sizer!E:E,(ROW()-3)/3+7),"")</f>
        <v>8.2757759273277831E-3</v>
      </c>
      <c r="F156" s="53">
        <f>IF($A155&lt;&gt;"",INDEX([1]Sizer!F:F,(ROW()-3)/3+7),"")</f>
        <v>1.0397219162995592E-2</v>
      </c>
      <c r="G156" s="53">
        <f>IF($A155&lt;&gt;"",INDEX([1]Sizer!G:G,(ROW()-3)/3+7),"")</f>
        <v>3.0101029601029609E-2</v>
      </c>
      <c r="H156" s="53">
        <f>IF($A155&lt;&gt;"",INDEX([1]Sizer!H:H,(ROW()-3)/3+7),"")</f>
        <v>0</v>
      </c>
      <c r="I156" s="53">
        <f>IF($A155&lt;&gt;"",INDEX([1]Sizer!I:I,(ROW()-3)/3+7),"")</f>
        <v>-2.1023863636363639E-2</v>
      </c>
      <c r="J156" s="53">
        <f>IF($A155&lt;&gt;"",INDEX([1]Sizer!J:J,(ROW()-3)/3+7),"")</f>
        <v>0</v>
      </c>
      <c r="K156" s="53">
        <f>IF($A155&lt;&gt;"",INDEX([1]Sizer!K:K,(ROW()-3)/3+7),"")</f>
        <v>0</v>
      </c>
      <c r="L156" s="53">
        <f>IF($A155&lt;&gt;"",INDEX([1]Sizer!L:L,(ROW()-3)/3+7),"")</f>
        <v>0</v>
      </c>
      <c r="M156" s="53">
        <f>IF($A155&lt;&gt;"",INDEX([1]Sizer!M:M,(ROW()-3)/3+7),"")</f>
        <v>6.8470370850622405E-3</v>
      </c>
      <c r="N156" s="53">
        <f>IF($A155&lt;&gt;"",INDEX([1]Sizer!N:N,(ROW()-3)/3+7),"")</f>
        <v>0</v>
      </c>
      <c r="O156" s="53">
        <f>IF($A155&lt;&gt;"",INDEX([1]Sizer!O:O,(ROW()-3)/3+7),"")</f>
        <v>0</v>
      </c>
      <c r="P156" s="53">
        <f>IF($A155&lt;&gt;"",INDEX([1]Sizer!P:P,(ROW()-3)/3+7),"")</f>
        <v>0</v>
      </c>
      <c r="Q156" s="53">
        <f>IF($A155&lt;&gt;"",INDEX([1]Sizer!Q:Q,(ROW()-3)/3+7),"")</f>
        <v>0</v>
      </c>
      <c r="R156" s="53">
        <f>IF($A155&lt;&gt;"",INDEX([1]Sizer!R:R,(ROW()-3)/3+7),"")</f>
        <v>2.2359715670024226E-2</v>
      </c>
      <c r="S156" s="53">
        <f>IF($A155&lt;&gt;"",INDEX([1]Sizer!S:S,(ROW()-3)/3+7),"")</f>
        <v>0</v>
      </c>
      <c r="T156" s="53">
        <f>IF($A155&lt;&gt;"",INDEX([1]Sizer!T:T,(ROW()-3)/3+7),"")</f>
        <v>1.5312983266012695E-2</v>
      </c>
      <c r="U156" s="53">
        <f>IF($A155&lt;&gt;"",INDEX([1]Sizer!U:U,(ROW()-3)/3+7),"")</f>
        <v>1.9329338842975212E-2</v>
      </c>
      <c r="V156" s="53">
        <f>IF($A155&lt;&gt;"",INDEX([1]Sizer!V:V,(ROW()-3)/3+7),"")</f>
        <v>1.0027270313329792E-2</v>
      </c>
      <c r="W156" s="53">
        <f>IF($A155&lt;&gt;"",INDEX([1]Sizer!W:W,(ROW()-3)/3+7),"")</f>
        <v>0</v>
      </c>
      <c r="X156" s="53">
        <f>IF($A155&lt;&gt;"",INDEX([1]Sizer!X:X,(ROW()-3)/3+7),"")</f>
        <v>0</v>
      </c>
      <c r="Y156" s="53">
        <f>IF($A155&lt;&gt;"",INDEX([1]Sizer!Y:Y,(ROW()-3)/3+7),"")</f>
        <v>0</v>
      </c>
      <c r="Z156" s="53">
        <f>IF($A155&lt;&gt;"",INDEX([1]Sizer!Z:Z,(ROW()-3)/3+7),"")</f>
        <v>0</v>
      </c>
      <c r="AA156" s="53">
        <f>IF($A155&lt;&gt;"",SUM($B156:$Z156),"")</f>
        <v>0.10162650623239351</v>
      </c>
    </row>
    <row r="157" spans="1:27" x14ac:dyDescent="0.2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</row>
    <row r="158" spans="1:27" x14ac:dyDescent="0.2">
      <c r="A158" s="59">
        <f>IF(INDEX([1]Sizer!$A:$A,(ROW()-2)/3+7)&lt;&gt;"",INDEX([1]Sizer!$A:$A,(ROW()-2)/3+7),"")</f>
        <v>45316</v>
      </c>
      <c r="B158" s="51">
        <f>IF($A158&lt;&gt;"",INDEX([1]Sizer!EF:EF,(ROW()-2)/3+7),"")</f>
        <v>0</v>
      </c>
      <c r="C158" s="51">
        <f>IF($A158&lt;&gt;"",INDEX([1]Sizer!EG:EG,(ROW()-2)/3+7),"")</f>
        <v>0</v>
      </c>
      <c r="D158" s="51">
        <f>IF($A158&lt;&gt;"",INDEX([1]Sizer!EH:EH,(ROW()-2)/3+7),"")</f>
        <v>0</v>
      </c>
      <c r="E158" s="51">
        <f>IF($A158&lt;&gt;"",INDEX([1]Sizer!EI:EI,(ROW()-2)/3+7),"")</f>
        <v>1</v>
      </c>
      <c r="F158" s="51">
        <f>IF($A158&lt;&gt;"",INDEX([1]Sizer!EJ:EJ,(ROW()-2)/3+7),"")</f>
        <v>1</v>
      </c>
      <c r="G158" s="51">
        <f>IF($A158&lt;&gt;"",INDEX([1]Sizer!EK:EK,(ROW()-2)/3+7),"")</f>
        <v>2.5</v>
      </c>
      <c r="H158" s="51">
        <f>IF($A158&lt;&gt;"",INDEX([1]Sizer!EL:EL,(ROW()-2)/3+7),"")</f>
        <v>0</v>
      </c>
      <c r="I158" s="51">
        <f>IF($A158&lt;&gt;"",INDEX([1]Sizer!EM:EM,(ROW()-2)/3+7),"")</f>
        <v>-1</v>
      </c>
      <c r="J158" s="51">
        <f>IF($A158&lt;&gt;"",INDEX([1]Sizer!EN:EN,(ROW()-2)/3+7),"")</f>
        <v>0</v>
      </c>
      <c r="K158" s="51">
        <f>IF($A158&lt;&gt;"",INDEX([1]Sizer!EO:EO,(ROW()-2)/3+7),"")</f>
        <v>0</v>
      </c>
      <c r="L158" s="51">
        <f>IF($A158&lt;&gt;"",INDEX([1]Sizer!EP:EP,(ROW()-2)/3+7),"")</f>
        <v>0</v>
      </c>
      <c r="M158" s="51">
        <f>IF($A158&lt;&gt;"",INDEX([1]Sizer!EQ:EQ,(ROW()-2)/3+7),"")</f>
        <v>0.5</v>
      </c>
      <c r="N158" s="51">
        <f>IF($A158&lt;&gt;"",INDEX([1]Sizer!ER:ER,(ROW()-2)/3+7),"")</f>
        <v>0</v>
      </c>
      <c r="O158" s="51">
        <f>IF($A158&lt;&gt;"",INDEX([1]Sizer!ES:ES,(ROW()-2)/3+7),"")</f>
        <v>0</v>
      </c>
      <c r="P158" s="51">
        <f>IF($A158&lt;&gt;"",INDEX([1]Sizer!ET:ET,(ROW()-2)/3+7),"")</f>
        <v>0</v>
      </c>
      <c r="Q158" s="51">
        <f>IF($A158&lt;&gt;"",INDEX([1]Sizer!EU:EU,(ROW()-2)/3+7),"")</f>
        <v>0</v>
      </c>
      <c r="R158" s="51">
        <f>IF($A158&lt;&gt;"",INDEX([1]Sizer!EV:EV,(ROW()-2)/3+7),"")</f>
        <v>3</v>
      </c>
      <c r="S158" s="51">
        <f>IF($A158&lt;&gt;"",INDEX([1]Sizer!EW:EW,(ROW()-2)/3+7),"")</f>
        <v>0</v>
      </c>
      <c r="T158" s="51">
        <f>IF($A158&lt;&gt;"",INDEX([1]Sizer!EX:EX,(ROW()-2)/3+7),"")</f>
        <v>0.5</v>
      </c>
      <c r="U158" s="51">
        <f>IF($A158&lt;&gt;"",INDEX([1]Sizer!EY:EY,(ROW()-2)/3+7),"")</f>
        <v>1</v>
      </c>
      <c r="V158" s="51">
        <f>IF($A158&lt;&gt;"",INDEX([1]Sizer!EZ:EZ,(ROW()-2)/3+7),"")</f>
        <v>1</v>
      </c>
      <c r="W158" s="51">
        <f>IF($A158&lt;&gt;"",INDEX([1]Sizer!FA:FA,(ROW()-2)/3+7),"")</f>
        <v>0</v>
      </c>
      <c r="X158" s="51">
        <f>IF($A158&lt;&gt;"",INDEX([1]Sizer!FB:FB,(ROW()-2)/3+7),"")</f>
        <v>0</v>
      </c>
      <c r="Y158" s="51">
        <f>IF($A158&lt;&gt;"",INDEX([1]Sizer!FC:FC,(ROW()-2)/3+7),"")</f>
        <v>0</v>
      </c>
      <c r="Z158" s="51">
        <f>IF($A158&lt;&gt;"",INDEX([1]Sizer!FD:FD,(ROW()-2)/3+7),"")</f>
        <v>0</v>
      </c>
      <c r="AA158" s="52">
        <f>IF($A158&lt;&gt;"",INDEX([1]Sizer!$AB:$AB,(ROW()-2)/3+7)*'[1]Dashboard (Model)'!$U$2,"")</f>
        <v>0.03</v>
      </c>
    </row>
    <row r="159" spans="1:27" x14ac:dyDescent="0.2">
      <c r="A159" s="59"/>
      <c r="B159" s="53">
        <f>IF($A158&lt;&gt;"",INDEX([1]Sizer!B:B,(ROW()-3)/3+7),"")</f>
        <v>0</v>
      </c>
      <c r="C159" s="53">
        <f>IF($A158&lt;&gt;"",INDEX([1]Sizer!C:C,(ROW()-3)/3+7),"")</f>
        <v>0</v>
      </c>
      <c r="D159" s="53">
        <f>IF($A158&lt;&gt;"",INDEX([1]Sizer!D:D,(ROW()-3)/3+7),"")</f>
        <v>0</v>
      </c>
      <c r="E159" s="53">
        <f>IF($A158&lt;&gt;"",INDEX([1]Sizer!E:E,(ROW()-3)/3+7),"")</f>
        <v>8.2757759273277831E-3</v>
      </c>
      <c r="F159" s="53">
        <f>IF($A158&lt;&gt;"",INDEX([1]Sizer!F:F,(ROW()-3)/3+7),"")</f>
        <v>1.0397219162995592E-2</v>
      </c>
      <c r="G159" s="53">
        <f>IF($A158&lt;&gt;"",INDEX([1]Sizer!G:G,(ROW()-3)/3+7),"")</f>
        <v>3.0101029601029609E-2</v>
      </c>
      <c r="H159" s="53">
        <f>IF($A158&lt;&gt;"",INDEX([1]Sizer!H:H,(ROW()-3)/3+7),"")</f>
        <v>0</v>
      </c>
      <c r="I159" s="53">
        <f>IF($A158&lt;&gt;"",INDEX([1]Sizer!I:I,(ROW()-3)/3+7),"")</f>
        <v>-2.1023863636363639E-2</v>
      </c>
      <c r="J159" s="53">
        <f>IF($A158&lt;&gt;"",INDEX([1]Sizer!J:J,(ROW()-3)/3+7),"")</f>
        <v>0</v>
      </c>
      <c r="K159" s="53">
        <f>IF($A158&lt;&gt;"",INDEX([1]Sizer!K:K,(ROW()-3)/3+7),"")</f>
        <v>0</v>
      </c>
      <c r="L159" s="53">
        <f>IF($A158&lt;&gt;"",INDEX([1]Sizer!L:L,(ROW()-3)/3+7),"")</f>
        <v>0</v>
      </c>
      <c r="M159" s="53">
        <f>IF($A158&lt;&gt;"",INDEX([1]Sizer!M:M,(ROW()-3)/3+7),"")</f>
        <v>6.8470370850622405E-3</v>
      </c>
      <c r="N159" s="53">
        <f>IF($A158&lt;&gt;"",INDEX([1]Sizer!N:N,(ROW()-3)/3+7),"")</f>
        <v>0</v>
      </c>
      <c r="O159" s="53">
        <f>IF($A158&lt;&gt;"",INDEX([1]Sizer!O:O,(ROW()-3)/3+7),"")</f>
        <v>0</v>
      </c>
      <c r="P159" s="53">
        <f>IF($A158&lt;&gt;"",INDEX([1]Sizer!P:P,(ROW()-3)/3+7),"")</f>
        <v>0</v>
      </c>
      <c r="Q159" s="53">
        <f>IF($A158&lt;&gt;"",INDEX([1]Sizer!Q:Q,(ROW()-3)/3+7),"")</f>
        <v>0</v>
      </c>
      <c r="R159" s="53">
        <f>IF($A158&lt;&gt;"",INDEX([1]Sizer!R:R,(ROW()-3)/3+7),"")</f>
        <v>2.2359715670024226E-2</v>
      </c>
      <c r="S159" s="53">
        <f>IF($A158&lt;&gt;"",INDEX([1]Sizer!S:S,(ROW()-3)/3+7),"")</f>
        <v>0</v>
      </c>
      <c r="T159" s="53">
        <f>IF($A158&lt;&gt;"",INDEX([1]Sizer!T:T,(ROW()-3)/3+7),"")</f>
        <v>1.5312983266012695E-2</v>
      </c>
      <c r="U159" s="53">
        <f>IF($A158&lt;&gt;"",INDEX([1]Sizer!U:U,(ROW()-3)/3+7),"")</f>
        <v>1.9329338842975212E-2</v>
      </c>
      <c r="V159" s="53">
        <f>IF($A158&lt;&gt;"",INDEX([1]Sizer!V:V,(ROW()-3)/3+7),"")</f>
        <v>1.0027270313329792E-2</v>
      </c>
      <c r="W159" s="53">
        <f>IF($A158&lt;&gt;"",INDEX([1]Sizer!W:W,(ROW()-3)/3+7),"")</f>
        <v>0</v>
      </c>
      <c r="X159" s="53">
        <f>IF($A158&lt;&gt;"",INDEX([1]Sizer!X:X,(ROW()-3)/3+7),"")</f>
        <v>0</v>
      </c>
      <c r="Y159" s="53">
        <f>IF($A158&lt;&gt;"",INDEX([1]Sizer!Y:Y,(ROW()-3)/3+7),"")</f>
        <v>0</v>
      </c>
      <c r="Z159" s="53">
        <f>IF($A158&lt;&gt;"",INDEX([1]Sizer!Z:Z,(ROW()-3)/3+7),"")</f>
        <v>0</v>
      </c>
      <c r="AA159" s="53">
        <f>IF($A158&lt;&gt;"",SUM($B159:$Z159),"")</f>
        <v>0.10162650623239351</v>
      </c>
    </row>
    <row r="160" spans="1:27" x14ac:dyDescent="0.2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</row>
    <row r="161" spans="1:27" x14ac:dyDescent="0.2">
      <c r="A161" s="59">
        <f>IF(INDEX([1]Sizer!$A:$A,(ROW()-2)/3+7)&lt;&gt;"",INDEX([1]Sizer!$A:$A,(ROW()-2)/3+7),"")</f>
        <v>45317</v>
      </c>
      <c r="B161" s="51">
        <f>IF($A161&lt;&gt;"",INDEX([1]Sizer!EF:EF,(ROW()-2)/3+7),"")</f>
        <v>0</v>
      </c>
      <c r="C161" s="51">
        <f>IF($A161&lt;&gt;"",INDEX([1]Sizer!EG:EG,(ROW()-2)/3+7),"")</f>
        <v>0</v>
      </c>
      <c r="D161" s="51">
        <f>IF($A161&lt;&gt;"",INDEX([1]Sizer!EH:EH,(ROW()-2)/3+7),"")</f>
        <v>0</v>
      </c>
      <c r="E161" s="51">
        <f>IF($A161&lt;&gt;"",INDEX([1]Sizer!EI:EI,(ROW()-2)/3+7),"")</f>
        <v>1</v>
      </c>
      <c r="F161" s="51">
        <f>IF($A161&lt;&gt;"",INDEX([1]Sizer!EJ:EJ,(ROW()-2)/3+7),"")</f>
        <v>1</v>
      </c>
      <c r="G161" s="51">
        <f>IF($A161&lt;&gt;"",INDEX([1]Sizer!EK:EK,(ROW()-2)/3+7),"")</f>
        <v>2.5</v>
      </c>
      <c r="H161" s="51">
        <f>IF($A161&lt;&gt;"",INDEX([1]Sizer!EL:EL,(ROW()-2)/3+7),"")</f>
        <v>0</v>
      </c>
      <c r="I161" s="51">
        <f>IF($A161&lt;&gt;"",INDEX([1]Sizer!EM:EM,(ROW()-2)/3+7),"")</f>
        <v>-1</v>
      </c>
      <c r="J161" s="51">
        <f>IF($A161&lt;&gt;"",INDEX([1]Sizer!EN:EN,(ROW()-2)/3+7),"")</f>
        <v>0</v>
      </c>
      <c r="K161" s="51">
        <f>IF($A161&lt;&gt;"",INDEX([1]Sizer!EO:EO,(ROW()-2)/3+7),"")</f>
        <v>0</v>
      </c>
      <c r="L161" s="51">
        <f>IF($A161&lt;&gt;"",INDEX([1]Sizer!EP:EP,(ROW()-2)/3+7),"")</f>
        <v>0</v>
      </c>
      <c r="M161" s="51">
        <f>IF($A161&lt;&gt;"",INDEX([1]Sizer!EQ:EQ,(ROW()-2)/3+7),"")</f>
        <v>0.5</v>
      </c>
      <c r="N161" s="51">
        <f>IF($A161&lt;&gt;"",INDEX([1]Sizer!ER:ER,(ROW()-2)/3+7),"")</f>
        <v>0</v>
      </c>
      <c r="O161" s="51">
        <f>IF($A161&lt;&gt;"",INDEX([1]Sizer!ES:ES,(ROW()-2)/3+7),"")</f>
        <v>0</v>
      </c>
      <c r="P161" s="51">
        <f>IF($A161&lt;&gt;"",INDEX([1]Sizer!ET:ET,(ROW()-2)/3+7),"")</f>
        <v>0</v>
      </c>
      <c r="Q161" s="51">
        <f>IF($A161&lt;&gt;"",INDEX([1]Sizer!EU:EU,(ROW()-2)/3+7),"")</f>
        <v>0</v>
      </c>
      <c r="R161" s="51">
        <f>IF($A161&lt;&gt;"",INDEX([1]Sizer!EV:EV,(ROW()-2)/3+7),"")</f>
        <v>3</v>
      </c>
      <c r="S161" s="51">
        <f>IF($A161&lt;&gt;"",INDEX([1]Sizer!EW:EW,(ROW()-2)/3+7),"")</f>
        <v>0</v>
      </c>
      <c r="T161" s="51">
        <f>IF($A161&lt;&gt;"",INDEX([1]Sizer!EX:EX,(ROW()-2)/3+7),"")</f>
        <v>0.5</v>
      </c>
      <c r="U161" s="51">
        <f>IF($A161&lt;&gt;"",INDEX([1]Sizer!EY:EY,(ROW()-2)/3+7),"")</f>
        <v>1</v>
      </c>
      <c r="V161" s="51">
        <f>IF($A161&lt;&gt;"",INDEX([1]Sizer!EZ:EZ,(ROW()-2)/3+7),"")</f>
        <v>1</v>
      </c>
      <c r="W161" s="51">
        <f>IF($A161&lt;&gt;"",INDEX([1]Sizer!FA:FA,(ROW()-2)/3+7),"")</f>
        <v>0</v>
      </c>
      <c r="X161" s="51">
        <f>IF($A161&lt;&gt;"",INDEX([1]Sizer!FB:FB,(ROW()-2)/3+7),"")</f>
        <v>0</v>
      </c>
      <c r="Y161" s="51">
        <f>IF($A161&lt;&gt;"",INDEX([1]Sizer!FC:FC,(ROW()-2)/3+7),"")</f>
        <v>0</v>
      </c>
      <c r="Z161" s="51">
        <f>IF($A161&lt;&gt;"",INDEX([1]Sizer!FD:FD,(ROW()-2)/3+7),"")</f>
        <v>0</v>
      </c>
      <c r="AA161" s="52">
        <f>IF($A161&lt;&gt;"",INDEX([1]Sizer!$AB:$AB,(ROW()-2)/3+7)*'[1]Dashboard (Model)'!$U$2,"")</f>
        <v>0.03</v>
      </c>
    </row>
    <row r="162" spans="1:27" x14ac:dyDescent="0.2">
      <c r="A162" s="59"/>
      <c r="B162" s="53">
        <f>IF($A161&lt;&gt;"",INDEX([1]Sizer!B:B,(ROW()-3)/3+7),"")</f>
        <v>0</v>
      </c>
      <c r="C162" s="53">
        <f>IF($A161&lt;&gt;"",INDEX([1]Sizer!C:C,(ROW()-3)/3+7),"")</f>
        <v>0</v>
      </c>
      <c r="D162" s="53">
        <f>IF($A161&lt;&gt;"",INDEX([1]Sizer!D:D,(ROW()-3)/3+7),"")</f>
        <v>0</v>
      </c>
      <c r="E162" s="53">
        <f>IF($A161&lt;&gt;"",INDEX([1]Sizer!E:E,(ROW()-3)/3+7),"")</f>
        <v>8.2757759273277831E-3</v>
      </c>
      <c r="F162" s="53">
        <f>IF($A161&lt;&gt;"",INDEX([1]Sizer!F:F,(ROW()-3)/3+7),"")</f>
        <v>1.0397219162995592E-2</v>
      </c>
      <c r="G162" s="53">
        <f>IF($A161&lt;&gt;"",INDEX([1]Sizer!G:G,(ROW()-3)/3+7),"")</f>
        <v>3.0101029601029609E-2</v>
      </c>
      <c r="H162" s="53">
        <f>IF($A161&lt;&gt;"",INDEX([1]Sizer!H:H,(ROW()-3)/3+7),"")</f>
        <v>0</v>
      </c>
      <c r="I162" s="53">
        <f>IF($A161&lt;&gt;"",INDEX([1]Sizer!I:I,(ROW()-3)/3+7),"")</f>
        <v>-2.1023863636363639E-2</v>
      </c>
      <c r="J162" s="53">
        <f>IF($A161&lt;&gt;"",INDEX([1]Sizer!J:J,(ROW()-3)/3+7),"")</f>
        <v>0</v>
      </c>
      <c r="K162" s="53">
        <f>IF($A161&lt;&gt;"",INDEX([1]Sizer!K:K,(ROW()-3)/3+7),"")</f>
        <v>0</v>
      </c>
      <c r="L162" s="53">
        <f>IF($A161&lt;&gt;"",INDEX([1]Sizer!L:L,(ROW()-3)/3+7),"")</f>
        <v>0</v>
      </c>
      <c r="M162" s="53">
        <f>IF($A161&lt;&gt;"",INDEX([1]Sizer!M:M,(ROW()-3)/3+7),"")</f>
        <v>6.8470370850622405E-3</v>
      </c>
      <c r="N162" s="53">
        <f>IF($A161&lt;&gt;"",INDEX([1]Sizer!N:N,(ROW()-3)/3+7),"")</f>
        <v>0</v>
      </c>
      <c r="O162" s="53">
        <f>IF($A161&lt;&gt;"",INDEX([1]Sizer!O:O,(ROW()-3)/3+7),"")</f>
        <v>0</v>
      </c>
      <c r="P162" s="53">
        <f>IF($A161&lt;&gt;"",INDEX([1]Sizer!P:P,(ROW()-3)/3+7),"")</f>
        <v>0</v>
      </c>
      <c r="Q162" s="53">
        <f>IF($A161&lt;&gt;"",INDEX([1]Sizer!Q:Q,(ROW()-3)/3+7),"")</f>
        <v>0</v>
      </c>
      <c r="R162" s="53">
        <f>IF($A161&lt;&gt;"",INDEX([1]Sizer!R:R,(ROW()-3)/3+7),"")</f>
        <v>2.2359715670024226E-2</v>
      </c>
      <c r="S162" s="53">
        <f>IF($A161&lt;&gt;"",INDEX([1]Sizer!S:S,(ROW()-3)/3+7),"")</f>
        <v>0</v>
      </c>
      <c r="T162" s="53">
        <f>IF($A161&lt;&gt;"",INDEX([1]Sizer!T:T,(ROW()-3)/3+7),"")</f>
        <v>1.5312983266012695E-2</v>
      </c>
      <c r="U162" s="53">
        <f>IF($A161&lt;&gt;"",INDEX([1]Sizer!U:U,(ROW()-3)/3+7),"")</f>
        <v>1.9329338842975212E-2</v>
      </c>
      <c r="V162" s="53">
        <f>IF($A161&lt;&gt;"",INDEX([1]Sizer!V:V,(ROW()-3)/3+7),"")</f>
        <v>1.0027270313329792E-2</v>
      </c>
      <c r="W162" s="53">
        <f>IF($A161&lt;&gt;"",INDEX([1]Sizer!W:W,(ROW()-3)/3+7),"")</f>
        <v>0</v>
      </c>
      <c r="X162" s="53">
        <f>IF($A161&lt;&gt;"",INDEX([1]Sizer!X:X,(ROW()-3)/3+7),"")</f>
        <v>0</v>
      </c>
      <c r="Y162" s="53">
        <f>IF($A161&lt;&gt;"",INDEX([1]Sizer!Y:Y,(ROW()-3)/3+7),"")</f>
        <v>0</v>
      </c>
      <c r="Z162" s="53">
        <f>IF($A161&lt;&gt;"",INDEX([1]Sizer!Z:Z,(ROW()-3)/3+7),"")</f>
        <v>0</v>
      </c>
      <c r="AA162" s="53">
        <f>IF($A161&lt;&gt;"",SUM($B162:$Z162),"")</f>
        <v>0.10162650623239351</v>
      </c>
    </row>
    <row r="163" spans="1:27" x14ac:dyDescent="0.2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</row>
    <row r="164" spans="1:27" x14ac:dyDescent="0.2">
      <c r="A164" s="59">
        <f>IF(INDEX([1]Sizer!$A:$A,(ROW()-2)/3+7)&lt;&gt;"",INDEX([1]Sizer!$A:$A,(ROW()-2)/3+7),"")</f>
        <v>45320</v>
      </c>
      <c r="B164" s="51">
        <f>IF($A164&lt;&gt;"",INDEX([1]Sizer!EF:EF,(ROW()-2)/3+7),"")</f>
        <v>0</v>
      </c>
      <c r="C164" s="51">
        <f>IF($A164&lt;&gt;"",INDEX([1]Sizer!EG:EG,(ROW()-2)/3+7),"")</f>
        <v>0</v>
      </c>
      <c r="D164" s="51">
        <f>IF($A164&lt;&gt;"",INDEX([1]Sizer!EH:EH,(ROW()-2)/3+7),"")</f>
        <v>3</v>
      </c>
      <c r="E164" s="51">
        <f>IF($A164&lt;&gt;"",INDEX([1]Sizer!EI:EI,(ROW()-2)/3+7),"")</f>
        <v>1</v>
      </c>
      <c r="F164" s="51">
        <f>IF($A164&lt;&gt;"",INDEX([1]Sizer!EJ:EJ,(ROW()-2)/3+7),"")</f>
        <v>1</v>
      </c>
      <c r="G164" s="51">
        <f>IF($A164&lt;&gt;"",INDEX([1]Sizer!EK:EK,(ROW()-2)/3+7),"")</f>
        <v>2.5</v>
      </c>
      <c r="H164" s="51">
        <f>IF($A164&lt;&gt;"",INDEX([1]Sizer!EL:EL,(ROW()-2)/3+7),"")</f>
        <v>0</v>
      </c>
      <c r="I164" s="51">
        <f>IF($A164&lt;&gt;"",INDEX([1]Sizer!EM:EM,(ROW()-2)/3+7),"")</f>
        <v>-1</v>
      </c>
      <c r="J164" s="51">
        <f>IF($A164&lt;&gt;"",INDEX([1]Sizer!EN:EN,(ROW()-2)/3+7),"")</f>
        <v>0</v>
      </c>
      <c r="K164" s="51">
        <f>IF($A164&lt;&gt;"",INDEX([1]Sizer!EO:EO,(ROW()-2)/3+7),"")</f>
        <v>0</v>
      </c>
      <c r="L164" s="51">
        <f>IF($A164&lt;&gt;"",INDEX([1]Sizer!EP:EP,(ROW()-2)/3+7),"")</f>
        <v>0</v>
      </c>
      <c r="M164" s="51">
        <f>IF($A164&lt;&gt;"",INDEX([1]Sizer!EQ:EQ,(ROW()-2)/3+7),"")</f>
        <v>0.5</v>
      </c>
      <c r="N164" s="51">
        <f>IF($A164&lt;&gt;"",INDEX([1]Sizer!ER:ER,(ROW()-2)/3+7),"")</f>
        <v>0</v>
      </c>
      <c r="O164" s="51">
        <f>IF($A164&lt;&gt;"",INDEX([1]Sizer!ES:ES,(ROW()-2)/3+7),"")</f>
        <v>0</v>
      </c>
      <c r="P164" s="51">
        <f>IF($A164&lt;&gt;"",INDEX([1]Sizer!ET:ET,(ROW()-2)/3+7),"")</f>
        <v>0</v>
      </c>
      <c r="Q164" s="51">
        <f>IF($A164&lt;&gt;"",INDEX([1]Sizer!EU:EU,(ROW()-2)/3+7),"")</f>
        <v>0</v>
      </c>
      <c r="R164" s="51">
        <f>IF($A164&lt;&gt;"",INDEX([1]Sizer!EV:EV,(ROW()-2)/3+7),"")</f>
        <v>3</v>
      </c>
      <c r="S164" s="51">
        <f>IF($A164&lt;&gt;"",INDEX([1]Sizer!EW:EW,(ROW()-2)/3+7),"")</f>
        <v>0</v>
      </c>
      <c r="T164" s="51">
        <f>IF($A164&lt;&gt;"",INDEX([1]Sizer!EX:EX,(ROW()-2)/3+7),"")</f>
        <v>0</v>
      </c>
      <c r="U164" s="51">
        <f>IF($A164&lt;&gt;"",INDEX([1]Sizer!EY:EY,(ROW()-2)/3+7),"")</f>
        <v>1</v>
      </c>
      <c r="V164" s="51">
        <f>IF($A164&lt;&gt;"",INDEX([1]Sizer!EZ:EZ,(ROW()-2)/3+7),"")</f>
        <v>1</v>
      </c>
      <c r="W164" s="51">
        <f>IF($A164&lt;&gt;"",INDEX([1]Sizer!FA:FA,(ROW()-2)/3+7),"")</f>
        <v>0</v>
      </c>
      <c r="X164" s="51">
        <f>IF($A164&lt;&gt;"",INDEX([1]Sizer!FB:FB,(ROW()-2)/3+7),"")</f>
        <v>0</v>
      </c>
      <c r="Y164" s="51">
        <f>IF($A164&lt;&gt;"",INDEX([1]Sizer!FC:FC,(ROW()-2)/3+7),"")</f>
        <v>0</v>
      </c>
      <c r="Z164" s="51">
        <f>IF($A164&lt;&gt;"",INDEX([1]Sizer!FD:FD,(ROW()-2)/3+7),"")</f>
        <v>0</v>
      </c>
      <c r="AA164" s="52">
        <f>IF($A164&lt;&gt;"",INDEX([1]Sizer!$AB:$AB,(ROW()-2)/3+7)*'[1]Dashboard (Model)'!$U$2,"")</f>
        <v>0.03</v>
      </c>
    </row>
    <row r="165" spans="1:27" x14ac:dyDescent="0.2">
      <c r="A165" s="59"/>
      <c r="B165" s="53">
        <f>IF($A164&lt;&gt;"",INDEX([1]Sizer!B:B,(ROW()-3)/3+7),"")</f>
        <v>0</v>
      </c>
      <c r="C165" s="53">
        <f>IF($A164&lt;&gt;"",INDEX([1]Sizer!C:C,(ROW()-3)/3+7),"")</f>
        <v>0</v>
      </c>
      <c r="D165" s="53">
        <f>IF($A164&lt;&gt;"",INDEX([1]Sizer!D:D,(ROW()-3)/3+7),"")</f>
        <v>0.05</v>
      </c>
      <c r="E165" s="53">
        <f>IF($A164&lt;&gt;"",INDEX([1]Sizer!E:E,(ROW()-3)/3+7),"")</f>
        <v>8.2757759273277831E-3</v>
      </c>
      <c r="F165" s="53">
        <f>IF($A164&lt;&gt;"",INDEX([1]Sizer!F:F,(ROW()-3)/3+7),"")</f>
        <v>1.0397219162995592E-2</v>
      </c>
      <c r="G165" s="53">
        <f>IF($A164&lt;&gt;"",INDEX([1]Sizer!G:G,(ROW()-3)/3+7),"")</f>
        <v>3.0101029601029609E-2</v>
      </c>
      <c r="H165" s="53">
        <f>IF($A164&lt;&gt;"",INDEX([1]Sizer!H:H,(ROW()-3)/3+7),"")</f>
        <v>0</v>
      </c>
      <c r="I165" s="53">
        <f>IF($A164&lt;&gt;"",INDEX([1]Sizer!I:I,(ROW()-3)/3+7),"")</f>
        <v>-2.1023863636363639E-2</v>
      </c>
      <c r="J165" s="53">
        <f>IF($A164&lt;&gt;"",INDEX([1]Sizer!J:J,(ROW()-3)/3+7),"")</f>
        <v>0</v>
      </c>
      <c r="K165" s="53">
        <f>IF($A164&lt;&gt;"",INDEX([1]Sizer!K:K,(ROW()-3)/3+7),"")</f>
        <v>0</v>
      </c>
      <c r="L165" s="53">
        <f>IF($A164&lt;&gt;"",INDEX([1]Sizer!L:L,(ROW()-3)/3+7),"")</f>
        <v>0</v>
      </c>
      <c r="M165" s="53">
        <f>IF($A164&lt;&gt;"",INDEX([1]Sizer!M:M,(ROW()-3)/3+7),"")</f>
        <v>6.8470370850622405E-3</v>
      </c>
      <c r="N165" s="53">
        <f>IF($A164&lt;&gt;"",INDEX([1]Sizer!N:N,(ROW()-3)/3+7),"")</f>
        <v>0</v>
      </c>
      <c r="O165" s="53">
        <f>IF($A164&lt;&gt;"",INDEX([1]Sizer!O:O,(ROW()-3)/3+7),"")</f>
        <v>0</v>
      </c>
      <c r="P165" s="53">
        <f>IF($A164&lt;&gt;"",INDEX([1]Sizer!P:P,(ROW()-3)/3+7),"")</f>
        <v>0</v>
      </c>
      <c r="Q165" s="53">
        <f>IF($A164&lt;&gt;"",INDEX([1]Sizer!Q:Q,(ROW()-3)/3+7),"")</f>
        <v>0</v>
      </c>
      <c r="R165" s="53">
        <f>IF($A164&lt;&gt;"",INDEX([1]Sizer!R:R,(ROW()-3)/3+7),"")</f>
        <v>2.2359715670024226E-2</v>
      </c>
      <c r="S165" s="53">
        <f>IF($A164&lt;&gt;"",INDEX([1]Sizer!S:S,(ROW()-3)/3+7),"")</f>
        <v>0</v>
      </c>
      <c r="T165" s="53">
        <f>IF($A164&lt;&gt;"",INDEX([1]Sizer!T:T,(ROW()-3)/3+7),"")</f>
        <v>0</v>
      </c>
      <c r="U165" s="53">
        <f>IF($A164&lt;&gt;"",INDEX([1]Sizer!U:U,(ROW()-3)/3+7),"")</f>
        <v>1.9329338842975212E-2</v>
      </c>
      <c r="V165" s="53">
        <f>IF($A164&lt;&gt;"",INDEX([1]Sizer!V:V,(ROW()-3)/3+7),"")</f>
        <v>1.0027270313329792E-2</v>
      </c>
      <c r="W165" s="53">
        <f>IF($A164&lt;&gt;"",INDEX([1]Sizer!W:W,(ROW()-3)/3+7),"")</f>
        <v>0</v>
      </c>
      <c r="X165" s="53">
        <f>IF($A164&lt;&gt;"",INDEX([1]Sizer!X:X,(ROW()-3)/3+7),"")</f>
        <v>0</v>
      </c>
      <c r="Y165" s="53">
        <f>IF($A164&lt;&gt;"",INDEX([1]Sizer!Y:Y,(ROW()-3)/3+7),"")</f>
        <v>0</v>
      </c>
      <c r="Z165" s="53">
        <f>IF($A164&lt;&gt;"",INDEX([1]Sizer!Z:Z,(ROW()-3)/3+7),"")</f>
        <v>0</v>
      </c>
      <c r="AA165" s="53">
        <f>IF($A164&lt;&gt;"",SUM($B165:$Z165),"")</f>
        <v>0.13631352296638083</v>
      </c>
    </row>
    <row r="166" spans="1:27" x14ac:dyDescent="0.2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</row>
    <row r="167" spans="1:27" x14ac:dyDescent="0.2">
      <c r="A167" s="59">
        <f>IF(INDEX([1]Sizer!$A:$A,(ROW()-2)/3+7)&lt;&gt;"",INDEX([1]Sizer!$A:$A,(ROW()-2)/3+7),"")</f>
        <v>45321</v>
      </c>
      <c r="B167" s="51">
        <f>IF($A167&lt;&gt;"",INDEX([1]Sizer!EF:EF,(ROW()-2)/3+7),"")</f>
        <v>0</v>
      </c>
      <c r="C167" s="51">
        <f>IF($A167&lt;&gt;"",INDEX([1]Sizer!EG:EG,(ROW()-2)/3+7),"")</f>
        <v>0</v>
      </c>
      <c r="D167" s="51">
        <f>IF($A167&lt;&gt;"",INDEX([1]Sizer!EH:EH,(ROW()-2)/3+7),"")</f>
        <v>3</v>
      </c>
      <c r="E167" s="51">
        <f>IF($A167&lt;&gt;"",INDEX([1]Sizer!EI:EI,(ROW()-2)/3+7),"")</f>
        <v>1</v>
      </c>
      <c r="F167" s="51">
        <f>IF($A167&lt;&gt;"",INDEX([1]Sizer!EJ:EJ,(ROW()-2)/3+7),"")</f>
        <v>1</v>
      </c>
      <c r="G167" s="51">
        <f>IF($A167&lt;&gt;"",INDEX([1]Sizer!EK:EK,(ROW()-2)/3+7),"")</f>
        <v>2.5</v>
      </c>
      <c r="H167" s="51">
        <f>IF($A167&lt;&gt;"",INDEX([1]Sizer!EL:EL,(ROW()-2)/3+7),"")</f>
        <v>0</v>
      </c>
      <c r="I167" s="51">
        <f>IF($A167&lt;&gt;"",INDEX([1]Sizer!EM:EM,(ROW()-2)/3+7),"")</f>
        <v>-1</v>
      </c>
      <c r="J167" s="51">
        <f>IF($A167&lt;&gt;"",INDEX([1]Sizer!EN:EN,(ROW()-2)/3+7),"")</f>
        <v>0</v>
      </c>
      <c r="K167" s="51">
        <f>IF($A167&lt;&gt;"",INDEX([1]Sizer!EO:EO,(ROW()-2)/3+7),"")</f>
        <v>0</v>
      </c>
      <c r="L167" s="51">
        <f>IF($A167&lt;&gt;"",INDEX([1]Sizer!EP:EP,(ROW()-2)/3+7),"")</f>
        <v>0</v>
      </c>
      <c r="M167" s="51">
        <f>IF($A167&lt;&gt;"",INDEX([1]Sizer!EQ:EQ,(ROW()-2)/3+7),"")</f>
        <v>0.5</v>
      </c>
      <c r="N167" s="51">
        <f>IF($A167&lt;&gt;"",INDEX([1]Sizer!ER:ER,(ROW()-2)/3+7),"")</f>
        <v>0</v>
      </c>
      <c r="O167" s="51">
        <f>IF($A167&lt;&gt;"",INDEX([1]Sizer!ES:ES,(ROW()-2)/3+7),"")</f>
        <v>0</v>
      </c>
      <c r="P167" s="51">
        <f>IF($A167&lt;&gt;"",INDEX([1]Sizer!ET:ET,(ROW()-2)/3+7),"")</f>
        <v>0</v>
      </c>
      <c r="Q167" s="51">
        <f>IF($A167&lt;&gt;"",INDEX([1]Sizer!EU:EU,(ROW()-2)/3+7),"")</f>
        <v>0</v>
      </c>
      <c r="R167" s="51">
        <f>IF($A167&lt;&gt;"",INDEX([1]Sizer!EV:EV,(ROW()-2)/3+7),"")</f>
        <v>3</v>
      </c>
      <c r="S167" s="51">
        <f>IF($A167&lt;&gt;"",INDEX([1]Sizer!EW:EW,(ROW()-2)/3+7),"")</f>
        <v>0</v>
      </c>
      <c r="T167" s="51">
        <f>IF($A167&lt;&gt;"",INDEX([1]Sizer!EX:EX,(ROW()-2)/3+7),"")</f>
        <v>0</v>
      </c>
      <c r="U167" s="51">
        <f>IF($A167&lt;&gt;"",INDEX([1]Sizer!EY:EY,(ROW()-2)/3+7),"")</f>
        <v>1</v>
      </c>
      <c r="V167" s="51">
        <f>IF($A167&lt;&gt;"",INDEX([1]Sizer!EZ:EZ,(ROW()-2)/3+7),"")</f>
        <v>1</v>
      </c>
      <c r="W167" s="51">
        <f>IF($A167&lt;&gt;"",INDEX([1]Sizer!FA:FA,(ROW()-2)/3+7),"")</f>
        <v>0</v>
      </c>
      <c r="X167" s="51">
        <f>IF($A167&lt;&gt;"",INDEX([1]Sizer!FB:FB,(ROW()-2)/3+7),"")</f>
        <v>0</v>
      </c>
      <c r="Y167" s="51">
        <f>IF($A167&lt;&gt;"",INDEX([1]Sizer!FC:FC,(ROW()-2)/3+7),"")</f>
        <v>0</v>
      </c>
      <c r="Z167" s="51">
        <f>IF($A167&lt;&gt;"",INDEX([1]Sizer!FD:FD,(ROW()-2)/3+7),"")</f>
        <v>0</v>
      </c>
      <c r="AA167" s="52">
        <f>IF($A167&lt;&gt;"",INDEX([1]Sizer!$AB:$AB,(ROW()-2)/3+7)*'[1]Dashboard (Model)'!$U$2,"")</f>
        <v>0.03</v>
      </c>
    </row>
    <row r="168" spans="1:27" x14ac:dyDescent="0.2">
      <c r="A168" s="59"/>
      <c r="B168" s="53">
        <f>IF($A167&lt;&gt;"",INDEX([1]Sizer!B:B,(ROW()-3)/3+7),"")</f>
        <v>0</v>
      </c>
      <c r="C168" s="53">
        <f>IF($A167&lt;&gt;"",INDEX([1]Sizer!C:C,(ROW()-3)/3+7),"")</f>
        <v>0</v>
      </c>
      <c r="D168" s="53">
        <f>IF($A167&lt;&gt;"",INDEX([1]Sizer!D:D,(ROW()-3)/3+7),"")</f>
        <v>0.05</v>
      </c>
      <c r="E168" s="53">
        <f>IF($A167&lt;&gt;"",INDEX([1]Sizer!E:E,(ROW()-3)/3+7),"")</f>
        <v>8.2757759273277831E-3</v>
      </c>
      <c r="F168" s="53">
        <f>IF($A167&lt;&gt;"",INDEX([1]Sizer!F:F,(ROW()-3)/3+7),"")</f>
        <v>1.0397219162995592E-2</v>
      </c>
      <c r="G168" s="53">
        <f>IF($A167&lt;&gt;"",INDEX([1]Sizer!G:G,(ROW()-3)/3+7),"")</f>
        <v>3.0101029601029609E-2</v>
      </c>
      <c r="H168" s="53">
        <f>IF($A167&lt;&gt;"",INDEX([1]Sizer!H:H,(ROW()-3)/3+7),"")</f>
        <v>0</v>
      </c>
      <c r="I168" s="53">
        <f>IF($A167&lt;&gt;"",INDEX([1]Sizer!I:I,(ROW()-3)/3+7),"")</f>
        <v>-2.1023863636363639E-2</v>
      </c>
      <c r="J168" s="53">
        <f>IF($A167&lt;&gt;"",INDEX([1]Sizer!J:J,(ROW()-3)/3+7),"")</f>
        <v>0</v>
      </c>
      <c r="K168" s="53">
        <f>IF($A167&lt;&gt;"",INDEX([1]Sizer!K:K,(ROW()-3)/3+7),"")</f>
        <v>0</v>
      </c>
      <c r="L168" s="53">
        <f>IF($A167&lt;&gt;"",INDEX([1]Sizer!L:L,(ROW()-3)/3+7),"")</f>
        <v>0</v>
      </c>
      <c r="M168" s="53">
        <f>IF($A167&lt;&gt;"",INDEX([1]Sizer!M:M,(ROW()-3)/3+7),"")</f>
        <v>6.8470370850622405E-3</v>
      </c>
      <c r="N168" s="53">
        <f>IF($A167&lt;&gt;"",INDEX([1]Sizer!N:N,(ROW()-3)/3+7),"")</f>
        <v>0</v>
      </c>
      <c r="O168" s="53">
        <f>IF($A167&lt;&gt;"",INDEX([1]Sizer!O:O,(ROW()-3)/3+7),"")</f>
        <v>0</v>
      </c>
      <c r="P168" s="53">
        <f>IF($A167&lt;&gt;"",INDEX([1]Sizer!P:P,(ROW()-3)/3+7),"")</f>
        <v>0</v>
      </c>
      <c r="Q168" s="53">
        <f>IF($A167&lt;&gt;"",INDEX([1]Sizer!Q:Q,(ROW()-3)/3+7),"")</f>
        <v>0</v>
      </c>
      <c r="R168" s="53">
        <f>IF($A167&lt;&gt;"",INDEX([1]Sizer!R:R,(ROW()-3)/3+7),"")</f>
        <v>2.2359715670024226E-2</v>
      </c>
      <c r="S168" s="53">
        <f>IF($A167&lt;&gt;"",INDEX([1]Sizer!S:S,(ROW()-3)/3+7),"")</f>
        <v>0</v>
      </c>
      <c r="T168" s="53">
        <f>IF($A167&lt;&gt;"",INDEX([1]Sizer!T:T,(ROW()-3)/3+7),"")</f>
        <v>0</v>
      </c>
      <c r="U168" s="53">
        <f>IF($A167&lt;&gt;"",INDEX([1]Sizer!U:U,(ROW()-3)/3+7),"")</f>
        <v>1.9329338842975212E-2</v>
      </c>
      <c r="V168" s="53">
        <f>IF($A167&lt;&gt;"",INDEX([1]Sizer!V:V,(ROW()-3)/3+7),"")</f>
        <v>1.0027270313329792E-2</v>
      </c>
      <c r="W168" s="53">
        <f>IF($A167&lt;&gt;"",INDEX([1]Sizer!W:W,(ROW()-3)/3+7),"")</f>
        <v>0</v>
      </c>
      <c r="X168" s="53">
        <f>IF($A167&lt;&gt;"",INDEX([1]Sizer!X:X,(ROW()-3)/3+7),"")</f>
        <v>0</v>
      </c>
      <c r="Y168" s="53">
        <f>IF($A167&lt;&gt;"",INDEX([1]Sizer!Y:Y,(ROW()-3)/3+7),"")</f>
        <v>0</v>
      </c>
      <c r="Z168" s="53">
        <f>IF($A167&lt;&gt;"",INDEX([1]Sizer!Z:Z,(ROW()-3)/3+7),"")</f>
        <v>0</v>
      </c>
      <c r="AA168" s="53">
        <f>IF($A167&lt;&gt;"",SUM($B168:$Z168),"")</f>
        <v>0.13631352296638083</v>
      </c>
    </row>
    <row r="169" spans="1:27" x14ac:dyDescent="0.2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</row>
    <row r="170" spans="1:27" x14ac:dyDescent="0.2">
      <c r="A170" s="59">
        <f>IF(INDEX([1]Sizer!$A:$A,(ROW()-2)/3+7)&lt;&gt;"",INDEX([1]Sizer!$A:$A,(ROW()-2)/3+7),"")</f>
        <v>45322</v>
      </c>
      <c r="B170" s="51">
        <f>IF($A170&lt;&gt;"",INDEX([1]Sizer!EF:EF,(ROW()-2)/3+7),"")</f>
        <v>0</v>
      </c>
      <c r="C170" s="51">
        <f>IF($A170&lt;&gt;"",INDEX([1]Sizer!EG:EG,(ROW()-2)/3+7),"")</f>
        <v>0</v>
      </c>
      <c r="D170" s="51">
        <f>IF($A170&lt;&gt;"",INDEX([1]Sizer!EH:EH,(ROW()-2)/3+7),"")</f>
        <v>0</v>
      </c>
      <c r="E170" s="51">
        <f>IF($A170&lt;&gt;"",INDEX([1]Sizer!EI:EI,(ROW()-2)/3+7),"")</f>
        <v>1</v>
      </c>
      <c r="F170" s="51">
        <f>IF($A170&lt;&gt;"",INDEX([1]Sizer!EJ:EJ,(ROW()-2)/3+7),"")</f>
        <v>1</v>
      </c>
      <c r="G170" s="51">
        <f>IF($A170&lt;&gt;"",INDEX([1]Sizer!EK:EK,(ROW()-2)/3+7),"")</f>
        <v>2.5</v>
      </c>
      <c r="H170" s="51">
        <f>IF($A170&lt;&gt;"",INDEX([1]Sizer!EL:EL,(ROW()-2)/3+7),"")</f>
        <v>0</v>
      </c>
      <c r="I170" s="51">
        <f>IF($A170&lt;&gt;"",INDEX([1]Sizer!EM:EM,(ROW()-2)/3+7),"")</f>
        <v>-1</v>
      </c>
      <c r="J170" s="51">
        <f>IF($A170&lt;&gt;"",INDEX([1]Sizer!EN:EN,(ROW()-2)/3+7),"")</f>
        <v>0.5</v>
      </c>
      <c r="K170" s="51">
        <f>IF($A170&lt;&gt;"",INDEX([1]Sizer!EO:EO,(ROW()-2)/3+7),"")</f>
        <v>0</v>
      </c>
      <c r="L170" s="51">
        <f>IF($A170&lt;&gt;"",INDEX([1]Sizer!EP:EP,(ROW()-2)/3+7),"")</f>
        <v>0</v>
      </c>
      <c r="M170" s="51">
        <f>IF($A170&lt;&gt;"",INDEX([1]Sizer!EQ:EQ,(ROW()-2)/3+7),"")</f>
        <v>0</v>
      </c>
      <c r="N170" s="51">
        <f>IF($A170&lt;&gt;"",INDEX([1]Sizer!ER:ER,(ROW()-2)/3+7),"")</f>
        <v>0</v>
      </c>
      <c r="O170" s="51">
        <f>IF($A170&lt;&gt;"",INDEX([1]Sizer!ES:ES,(ROW()-2)/3+7),"")</f>
        <v>0</v>
      </c>
      <c r="P170" s="51">
        <f>IF($A170&lt;&gt;"",INDEX([1]Sizer!ET:ET,(ROW()-2)/3+7),"")</f>
        <v>3</v>
      </c>
      <c r="Q170" s="51">
        <f>IF($A170&lt;&gt;"",INDEX([1]Sizer!EU:EU,(ROW()-2)/3+7),"")</f>
        <v>0</v>
      </c>
      <c r="R170" s="51">
        <f>IF($A170&lt;&gt;"",INDEX([1]Sizer!EV:EV,(ROW()-2)/3+7),"")</f>
        <v>3</v>
      </c>
      <c r="S170" s="51">
        <f>IF($A170&lt;&gt;"",INDEX([1]Sizer!EW:EW,(ROW()-2)/3+7),"")</f>
        <v>0</v>
      </c>
      <c r="T170" s="51">
        <f>IF($A170&lt;&gt;"",INDEX([1]Sizer!EX:EX,(ROW()-2)/3+7),"")</f>
        <v>0</v>
      </c>
      <c r="U170" s="51">
        <f>IF($A170&lt;&gt;"",INDEX([1]Sizer!EY:EY,(ROW()-2)/3+7),"")</f>
        <v>1</v>
      </c>
      <c r="V170" s="51">
        <f>IF($A170&lt;&gt;"",INDEX([1]Sizer!EZ:EZ,(ROW()-2)/3+7),"")</f>
        <v>1</v>
      </c>
      <c r="W170" s="51">
        <f>IF($A170&lt;&gt;"",INDEX([1]Sizer!FA:FA,(ROW()-2)/3+7),"")</f>
        <v>0</v>
      </c>
      <c r="X170" s="51">
        <f>IF($A170&lt;&gt;"",INDEX([1]Sizer!FB:FB,(ROW()-2)/3+7),"")</f>
        <v>0</v>
      </c>
      <c r="Y170" s="51">
        <f>IF($A170&lt;&gt;"",INDEX([1]Sizer!FC:FC,(ROW()-2)/3+7),"")</f>
        <v>0</v>
      </c>
      <c r="Z170" s="51">
        <f>IF($A170&lt;&gt;"",INDEX([1]Sizer!FD:FD,(ROW()-2)/3+7),"")</f>
        <v>0</v>
      </c>
      <c r="AA170" s="52">
        <f>IF($A170&lt;&gt;"",INDEX([1]Sizer!$AB:$AB,(ROW()-2)/3+7)*'[1]Dashboard (Model)'!$U$2,"")</f>
        <v>0.03</v>
      </c>
    </row>
    <row r="171" spans="1:27" x14ac:dyDescent="0.2">
      <c r="A171" s="59"/>
      <c r="B171" s="53">
        <f>IF($A170&lt;&gt;"",INDEX([1]Sizer!B:B,(ROW()-3)/3+7),"")</f>
        <v>0</v>
      </c>
      <c r="C171" s="53">
        <f>IF($A170&lt;&gt;"",INDEX([1]Sizer!C:C,(ROW()-3)/3+7),"")</f>
        <v>0</v>
      </c>
      <c r="D171" s="53">
        <f>IF($A170&lt;&gt;"",INDEX([1]Sizer!D:D,(ROW()-3)/3+7),"")</f>
        <v>0</v>
      </c>
      <c r="E171" s="53">
        <f>IF($A170&lt;&gt;"",INDEX([1]Sizer!E:E,(ROW()-3)/3+7),"")</f>
        <v>8.2757759273277831E-3</v>
      </c>
      <c r="F171" s="53">
        <f>IF($A170&lt;&gt;"",INDEX([1]Sizer!F:F,(ROW()-3)/3+7),"")</f>
        <v>1.0397219162995592E-2</v>
      </c>
      <c r="G171" s="53">
        <f>IF($A170&lt;&gt;"",INDEX([1]Sizer!G:G,(ROW()-3)/3+7),"")</f>
        <v>3.0101029601029609E-2</v>
      </c>
      <c r="H171" s="53">
        <f>IF($A170&lt;&gt;"",INDEX([1]Sizer!H:H,(ROW()-3)/3+7),"")</f>
        <v>0</v>
      </c>
      <c r="I171" s="53">
        <f>IF($A170&lt;&gt;"",INDEX([1]Sizer!I:I,(ROW()-3)/3+7),"")</f>
        <v>-2.1023863636363639E-2</v>
      </c>
      <c r="J171" s="53">
        <f>IF($A170&lt;&gt;"",INDEX([1]Sizer!J:J,(ROW()-3)/3+7),"")</f>
        <v>6.146374884366328E-3</v>
      </c>
      <c r="K171" s="53">
        <f>IF($A170&lt;&gt;"",INDEX([1]Sizer!K:K,(ROW()-3)/3+7),"")</f>
        <v>0</v>
      </c>
      <c r="L171" s="53">
        <f>IF($A170&lt;&gt;"",INDEX([1]Sizer!L:L,(ROW()-3)/3+7),"")</f>
        <v>0</v>
      </c>
      <c r="M171" s="53">
        <f>IF($A170&lt;&gt;"",INDEX([1]Sizer!M:M,(ROW()-3)/3+7),"")</f>
        <v>0</v>
      </c>
      <c r="N171" s="53">
        <f>IF($A170&lt;&gt;"",INDEX([1]Sizer!N:N,(ROW()-3)/3+7),"")</f>
        <v>0</v>
      </c>
      <c r="O171" s="53">
        <f>IF($A170&lt;&gt;"",INDEX([1]Sizer!O:O,(ROW()-3)/3+7),"")</f>
        <v>0</v>
      </c>
      <c r="P171" s="53">
        <f>IF($A170&lt;&gt;"",INDEX([1]Sizer!P:P,(ROW()-3)/3+7),"")</f>
        <v>2.9056404883381924E-2</v>
      </c>
      <c r="Q171" s="53">
        <f>IF($A170&lt;&gt;"",INDEX([1]Sizer!Q:Q,(ROW()-3)/3+7),"")</f>
        <v>0</v>
      </c>
      <c r="R171" s="53">
        <f>IF($A170&lt;&gt;"",INDEX([1]Sizer!R:R,(ROW()-3)/3+7),"")</f>
        <v>2.2359715670024226E-2</v>
      </c>
      <c r="S171" s="53">
        <f>IF($A170&lt;&gt;"",INDEX([1]Sizer!S:S,(ROW()-3)/3+7),"")</f>
        <v>0</v>
      </c>
      <c r="T171" s="53">
        <f>IF($A170&lt;&gt;"",INDEX([1]Sizer!T:T,(ROW()-3)/3+7),"")</f>
        <v>0</v>
      </c>
      <c r="U171" s="53">
        <f>IF($A170&lt;&gt;"",INDEX([1]Sizer!U:U,(ROW()-3)/3+7),"")</f>
        <v>1.9329338842975212E-2</v>
      </c>
      <c r="V171" s="53">
        <f>IF($A170&lt;&gt;"",INDEX([1]Sizer!V:V,(ROW()-3)/3+7),"")</f>
        <v>1.0027270313329792E-2</v>
      </c>
      <c r="W171" s="53">
        <f>IF($A170&lt;&gt;"",INDEX([1]Sizer!W:W,(ROW()-3)/3+7),"")</f>
        <v>0</v>
      </c>
      <c r="X171" s="53">
        <f>IF($A170&lt;&gt;"",INDEX([1]Sizer!X:X,(ROW()-3)/3+7),"")</f>
        <v>0</v>
      </c>
      <c r="Y171" s="53">
        <f>IF($A170&lt;&gt;"",INDEX([1]Sizer!Y:Y,(ROW()-3)/3+7),"")</f>
        <v>0</v>
      </c>
      <c r="Z171" s="53">
        <f>IF($A170&lt;&gt;"",INDEX([1]Sizer!Z:Z,(ROW()-3)/3+7),"")</f>
        <v>0</v>
      </c>
      <c r="AA171" s="53">
        <f>IF($A170&lt;&gt;"",SUM($B171:$Z171),"")</f>
        <v>0.11466926564906683</v>
      </c>
    </row>
    <row r="172" spans="1:27" x14ac:dyDescent="0.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</row>
    <row r="173" spans="1:27" x14ac:dyDescent="0.2">
      <c r="A173" s="59">
        <f>IF(INDEX([1]Sizer!$A:$A,(ROW()-2)/3+7)&lt;&gt;"",INDEX([1]Sizer!$A:$A,(ROW()-2)/3+7),"")</f>
        <v>45323</v>
      </c>
      <c r="B173" s="51">
        <f>IF($A173&lt;&gt;"",INDEX([1]Sizer!EF:EF,(ROW()-2)/3+7),"")</f>
        <v>0</v>
      </c>
      <c r="C173" s="51">
        <f>IF($A173&lt;&gt;"",INDEX([1]Sizer!EG:EG,(ROW()-2)/3+7),"")</f>
        <v>0</v>
      </c>
      <c r="D173" s="51">
        <f>IF($A173&lt;&gt;"",INDEX([1]Sizer!EH:EH,(ROW()-2)/3+7),"")</f>
        <v>0</v>
      </c>
      <c r="E173" s="51">
        <f>IF($A173&lt;&gt;"",INDEX([1]Sizer!EI:EI,(ROW()-2)/3+7),"")</f>
        <v>1</v>
      </c>
      <c r="F173" s="51">
        <f>IF($A173&lt;&gt;"",INDEX([1]Sizer!EJ:EJ,(ROW()-2)/3+7),"")</f>
        <v>1</v>
      </c>
      <c r="G173" s="51">
        <f>IF($A173&lt;&gt;"",INDEX([1]Sizer!EK:EK,(ROW()-2)/3+7),"")</f>
        <v>2.5</v>
      </c>
      <c r="H173" s="51">
        <f>IF($A173&lt;&gt;"",INDEX([1]Sizer!EL:EL,(ROW()-2)/3+7),"")</f>
        <v>0</v>
      </c>
      <c r="I173" s="51">
        <f>IF($A173&lt;&gt;"",INDEX([1]Sizer!EM:EM,(ROW()-2)/3+7),"")</f>
        <v>-1</v>
      </c>
      <c r="J173" s="51">
        <f>IF($A173&lt;&gt;"",INDEX([1]Sizer!EN:EN,(ROW()-2)/3+7),"")</f>
        <v>0.5</v>
      </c>
      <c r="K173" s="51">
        <f>IF($A173&lt;&gt;"",INDEX([1]Sizer!EO:EO,(ROW()-2)/3+7),"")</f>
        <v>0</v>
      </c>
      <c r="L173" s="51">
        <f>IF($A173&lt;&gt;"",INDEX([1]Sizer!EP:EP,(ROW()-2)/3+7),"")</f>
        <v>0</v>
      </c>
      <c r="M173" s="51">
        <f>IF($A173&lt;&gt;"",INDEX([1]Sizer!EQ:EQ,(ROW()-2)/3+7),"")</f>
        <v>0</v>
      </c>
      <c r="N173" s="51">
        <f>IF($A173&lt;&gt;"",INDEX([1]Sizer!ER:ER,(ROW()-2)/3+7),"")</f>
        <v>0</v>
      </c>
      <c r="O173" s="51">
        <f>IF($A173&lt;&gt;"",INDEX([1]Sizer!ES:ES,(ROW()-2)/3+7),"")</f>
        <v>0</v>
      </c>
      <c r="P173" s="51">
        <f>IF($A173&lt;&gt;"",INDEX([1]Sizer!ET:ET,(ROW()-2)/3+7),"")</f>
        <v>3</v>
      </c>
      <c r="Q173" s="51">
        <f>IF($A173&lt;&gt;"",INDEX([1]Sizer!EU:EU,(ROW()-2)/3+7),"")</f>
        <v>0</v>
      </c>
      <c r="R173" s="51">
        <f>IF($A173&lt;&gt;"",INDEX([1]Sizer!EV:EV,(ROW()-2)/3+7),"")</f>
        <v>3</v>
      </c>
      <c r="S173" s="51">
        <f>IF($A173&lt;&gt;"",INDEX([1]Sizer!EW:EW,(ROW()-2)/3+7),"")</f>
        <v>0</v>
      </c>
      <c r="T173" s="51">
        <f>IF($A173&lt;&gt;"",INDEX([1]Sizer!EX:EX,(ROW()-2)/3+7),"")</f>
        <v>0</v>
      </c>
      <c r="U173" s="51">
        <f>IF($A173&lt;&gt;"",INDEX([1]Sizer!EY:EY,(ROW()-2)/3+7),"")</f>
        <v>1.5</v>
      </c>
      <c r="V173" s="51">
        <f>IF($A173&lt;&gt;"",INDEX([1]Sizer!EZ:EZ,(ROW()-2)/3+7),"")</f>
        <v>1</v>
      </c>
      <c r="W173" s="51">
        <f>IF($A173&lt;&gt;"",INDEX([1]Sizer!FA:FA,(ROW()-2)/3+7),"")</f>
        <v>0</v>
      </c>
      <c r="X173" s="51">
        <f>IF($A173&lt;&gt;"",INDEX([1]Sizer!FB:FB,(ROW()-2)/3+7),"")</f>
        <v>0</v>
      </c>
      <c r="Y173" s="51">
        <f>IF($A173&lt;&gt;"",INDEX([1]Sizer!FC:FC,(ROW()-2)/3+7),"")</f>
        <v>0</v>
      </c>
      <c r="Z173" s="51">
        <f>IF($A173&lt;&gt;"",INDEX([1]Sizer!FD:FD,(ROW()-2)/3+7),"")</f>
        <v>0</v>
      </c>
      <c r="AA173" s="52">
        <f>IF($A173&lt;&gt;"",INDEX([1]Sizer!$AB:$AB,(ROW()-2)/3+7)*'[1]Dashboard (Model)'!$U$2,"")</f>
        <v>0.03</v>
      </c>
    </row>
    <row r="174" spans="1:27" x14ac:dyDescent="0.2">
      <c r="A174" s="59"/>
      <c r="B174" s="53">
        <f>IF($A173&lt;&gt;"",INDEX([1]Sizer!B:B,(ROW()-3)/3+7),"")</f>
        <v>0</v>
      </c>
      <c r="C174" s="53">
        <f>IF($A173&lt;&gt;"",INDEX([1]Sizer!C:C,(ROW()-3)/3+7),"")</f>
        <v>0</v>
      </c>
      <c r="D174" s="53">
        <f>IF($A173&lt;&gt;"",INDEX([1]Sizer!D:D,(ROW()-3)/3+7),"")</f>
        <v>0</v>
      </c>
      <c r="E174" s="53">
        <f>IF($A173&lt;&gt;"",INDEX([1]Sizer!E:E,(ROW()-3)/3+7),"")</f>
        <v>8.2757759273277831E-3</v>
      </c>
      <c r="F174" s="53">
        <f>IF($A173&lt;&gt;"",INDEX([1]Sizer!F:F,(ROW()-3)/3+7),"")</f>
        <v>1.0397219162995592E-2</v>
      </c>
      <c r="G174" s="53">
        <f>IF($A173&lt;&gt;"",INDEX([1]Sizer!G:G,(ROW()-3)/3+7),"")</f>
        <v>3.0101029601029609E-2</v>
      </c>
      <c r="H174" s="53">
        <f>IF($A173&lt;&gt;"",INDEX([1]Sizer!H:H,(ROW()-3)/3+7),"")</f>
        <v>0</v>
      </c>
      <c r="I174" s="53">
        <f>IF($A173&lt;&gt;"",INDEX([1]Sizer!I:I,(ROW()-3)/3+7),"")</f>
        <v>-2.1023863636363639E-2</v>
      </c>
      <c r="J174" s="53">
        <f>IF($A173&lt;&gt;"",INDEX([1]Sizer!J:J,(ROW()-3)/3+7),"")</f>
        <v>6.146374884366328E-3</v>
      </c>
      <c r="K174" s="53">
        <f>IF($A173&lt;&gt;"",INDEX([1]Sizer!K:K,(ROW()-3)/3+7),"")</f>
        <v>0</v>
      </c>
      <c r="L174" s="53">
        <f>IF($A173&lt;&gt;"",INDEX([1]Sizer!L:L,(ROW()-3)/3+7),"")</f>
        <v>0</v>
      </c>
      <c r="M174" s="53">
        <f>IF($A173&lt;&gt;"",INDEX([1]Sizer!M:M,(ROW()-3)/3+7),"")</f>
        <v>0</v>
      </c>
      <c r="N174" s="53">
        <f>IF($A173&lt;&gt;"",INDEX([1]Sizer!N:N,(ROW()-3)/3+7),"")</f>
        <v>0</v>
      </c>
      <c r="O174" s="53">
        <f>IF($A173&lt;&gt;"",INDEX([1]Sizer!O:O,(ROW()-3)/3+7),"")</f>
        <v>0</v>
      </c>
      <c r="P174" s="53">
        <f>IF($A173&lt;&gt;"",INDEX([1]Sizer!P:P,(ROW()-3)/3+7),"")</f>
        <v>2.9056404883381924E-2</v>
      </c>
      <c r="Q174" s="53">
        <f>IF($A173&lt;&gt;"",INDEX([1]Sizer!Q:Q,(ROW()-3)/3+7),"")</f>
        <v>0</v>
      </c>
      <c r="R174" s="53">
        <f>IF($A173&lt;&gt;"",INDEX([1]Sizer!R:R,(ROW()-3)/3+7),"")</f>
        <v>2.2359715670024226E-2</v>
      </c>
      <c r="S174" s="53">
        <f>IF($A173&lt;&gt;"",INDEX([1]Sizer!S:S,(ROW()-3)/3+7),"")</f>
        <v>0</v>
      </c>
      <c r="T174" s="53">
        <f>IF($A173&lt;&gt;"",INDEX([1]Sizer!T:T,(ROW()-3)/3+7),"")</f>
        <v>0</v>
      </c>
      <c r="U174" s="53">
        <f>IF($A173&lt;&gt;"",INDEX([1]Sizer!U:U,(ROW()-3)/3+7),"")</f>
        <v>3.0325786580742989E-2</v>
      </c>
      <c r="V174" s="53">
        <f>IF($A173&lt;&gt;"",INDEX([1]Sizer!V:V,(ROW()-3)/3+7),"")</f>
        <v>1.0027270313329792E-2</v>
      </c>
      <c r="W174" s="53">
        <f>IF($A173&lt;&gt;"",INDEX([1]Sizer!W:W,(ROW()-3)/3+7),"")</f>
        <v>0</v>
      </c>
      <c r="X174" s="53">
        <f>IF($A173&lt;&gt;"",INDEX([1]Sizer!X:X,(ROW()-3)/3+7),"")</f>
        <v>0</v>
      </c>
      <c r="Y174" s="53">
        <f>IF($A173&lt;&gt;"",INDEX([1]Sizer!Y:Y,(ROW()-3)/3+7),"")</f>
        <v>0</v>
      </c>
      <c r="Z174" s="53">
        <f>IF($A173&lt;&gt;"",INDEX([1]Sizer!Z:Z,(ROW()-3)/3+7),"")</f>
        <v>0</v>
      </c>
      <c r="AA174" s="53">
        <f>IF($A173&lt;&gt;"",SUM($B174:$Z174),"")</f>
        <v>0.1256657133868346</v>
      </c>
    </row>
    <row r="175" spans="1:27" x14ac:dyDescent="0.2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</row>
    <row r="176" spans="1:27" x14ac:dyDescent="0.2">
      <c r="A176" s="59">
        <f>IF(INDEX([1]Sizer!$A:$A,(ROW()-2)/3+7)&lt;&gt;"",INDEX([1]Sizer!$A:$A,(ROW()-2)/3+7),"")</f>
        <v>45324</v>
      </c>
      <c r="B176" s="51">
        <f>IF($A176&lt;&gt;"",INDEX([1]Sizer!EF:EF,(ROW()-2)/3+7),"")</f>
        <v>0</v>
      </c>
      <c r="C176" s="51">
        <f>IF($A176&lt;&gt;"",INDEX([1]Sizer!EG:EG,(ROW()-2)/3+7),"")</f>
        <v>0</v>
      </c>
      <c r="D176" s="51">
        <f>IF($A176&lt;&gt;"",INDEX([1]Sizer!EH:EH,(ROW()-2)/3+7),"")</f>
        <v>0</v>
      </c>
      <c r="E176" s="51">
        <f>IF($A176&lt;&gt;"",INDEX([1]Sizer!EI:EI,(ROW()-2)/3+7),"")</f>
        <v>1</v>
      </c>
      <c r="F176" s="51">
        <f>IF($A176&lt;&gt;"",INDEX([1]Sizer!EJ:EJ,(ROW()-2)/3+7),"")</f>
        <v>1</v>
      </c>
      <c r="G176" s="51">
        <f>IF($A176&lt;&gt;"",INDEX([1]Sizer!EK:EK,(ROW()-2)/3+7),"")</f>
        <v>2.5</v>
      </c>
      <c r="H176" s="51">
        <f>IF($A176&lt;&gt;"",INDEX([1]Sizer!EL:EL,(ROW()-2)/3+7),"")</f>
        <v>0</v>
      </c>
      <c r="I176" s="51">
        <f>IF($A176&lt;&gt;"",INDEX([1]Sizer!EM:EM,(ROW()-2)/3+7),"")</f>
        <v>-1</v>
      </c>
      <c r="J176" s="51">
        <f>IF($A176&lt;&gt;"",INDEX([1]Sizer!EN:EN,(ROW()-2)/3+7),"")</f>
        <v>0.5</v>
      </c>
      <c r="K176" s="51">
        <f>IF($A176&lt;&gt;"",INDEX([1]Sizer!EO:EO,(ROW()-2)/3+7),"")</f>
        <v>0</v>
      </c>
      <c r="L176" s="51">
        <f>IF($A176&lt;&gt;"",INDEX([1]Sizer!EP:EP,(ROW()-2)/3+7),"")</f>
        <v>0</v>
      </c>
      <c r="M176" s="51">
        <f>IF($A176&lt;&gt;"",INDEX([1]Sizer!EQ:EQ,(ROW()-2)/3+7),"")</f>
        <v>0</v>
      </c>
      <c r="N176" s="51">
        <f>IF($A176&lt;&gt;"",INDEX([1]Sizer!ER:ER,(ROW()-2)/3+7),"")</f>
        <v>0</v>
      </c>
      <c r="O176" s="51">
        <f>IF($A176&lt;&gt;"",INDEX([1]Sizer!ES:ES,(ROW()-2)/3+7),"")</f>
        <v>0</v>
      </c>
      <c r="P176" s="51">
        <f>IF($A176&lt;&gt;"",INDEX([1]Sizer!ET:ET,(ROW()-2)/3+7),"")</f>
        <v>3</v>
      </c>
      <c r="Q176" s="51">
        <f>IF($A176&lt;&gt;"",INDEX([1]Sizer!EU:EU,(ROW()-2)/3+7),"")</f>
        <v>0</v>
      </c>
      <c r="R176" s="51">
        <f>IF($A176&lt;&gt;"",INDEX([1]Sizer!EV:EV,(ROW()-2)/3+7),"")</f>
        <v>3</v>
      </c>
      <c r="S176" s="51">
        <f>IF($A176&lt;&gt;"",INDEX([1]Sizer!EW:EW,(ROW()-2)/3+7),"")</f>
        <v>0</v>
      </c>
      <c r="T176" s="51">
        <f>IF($A176&lt;&gt;"",INDEX([1]Sizer!EX:EX,(ROW()-2)/3+7),"")</f>
        <v>0</v>
      </c>
      <c r="U176" s="51">
        <f>IF($A176&lt;&gt;"",INDEX([1]Sizer!EY:EY,(ROW()-2)/3+7),"")</f>
        <v>1</v>
      </c>
      <c r="V176" s="51">
        <f>IF($A176&lt;&gt;"",INDEX([1]Sizer!EZ:EZ,(ROW()-2)/3+7),"")</f>
        <v>1</v>
      </c>
      <c r="W176" s="51">
        <f>IF($A176&lt;&gt;"",INDEX([1]Sizer!FA:FA,(ROW()-2)/3+7),"")</f>
        <v>0</v>
      </c>
      <c r="X176" s="51">
        <f>IF($A176&lt;&gt;"",INDEX([1]Sizer!FB:FB,(ROW()-2)/3+7),"")</f>
        <v>0</v>
      </c>
      <c r="Y176" s="51">
        <f>IF($A176&lt;&gt;"",INDEX([1]Sizer!FC:FC,(ROW()-2)/3+7),"")</f>
        <v>0</v>
      </c>
      <c r="Z176" s="51">
        <f>IF($A176&lt;&gt;"",INDEX([1]Sizer!FD:FD,(ROW()-2)/3+7),"")</f>
        <v>0</v>
      </c>
      <c r="AA176" s="52">
        <f>IF($A176&lt;&gt;"",INDEX([1]Sizer!$AB:$AB,(ROW()-2)/3+7)*'[1]Dashboard (Model)'!$U$2,"")</f>
        <v>0.03</v>
      </c>
    </row>
    <row r="177" spans="1:27" x14ac:dyDescent="0.2">
      <c r="A177" s="59"/>
      <c r="B177" s="53">
        <f>IF($A176&lt;&gt;"",INDEX([1]Sizer!B:B,(ROW()-3)/3+7),"")</f>
        <v>0</v>
      </c>
      <c r="C177" s="53">
        <f>IF($A176&lt;&gt;"",INDEX([1]Sizer!C:C,(ROW()-3)/3+7),"")</f>
        <v>0</v>
      </c>
      <c r="D177" s="53">
        <f>IF($A176&lt;&gt;"",INDEX([1]Sizer!D:D,(ROW()-3)/3+7),"")</f>
        <v>0</v>
      </c>
      <c r="E177" s="53">
        <f>IF($A176&lt;&gt;"",INDEX([1]Sizer!E:E,(ROW()-3)/3+7),"")</f>
        <v>8.2757759273277831E-3</v>
      </c>
      <c r="F177" s="53">
        <f>IF($A176&lt;&gt;"",INDEX([1]Sizer!F:F,(ROW()-3)/3+7),"")</f>
        <v>1.0397219162995592E-2</v>
      </c>
      <c r="G177" s="53">
        <f>IF($A176&lt;&gt;"",INDEX([1]Sizer!G:G,(ROW()-3)/3+7),"")</f>
        <v>3.0101029601029609E-2</v>
      </c>
      <c r="H177" s="53">
        <f>IF($A176&lt;&gt;"",INDEX([1]Sizer!H:H,(ROW()-3)/3+7),"")</f>
        <v>0</v>
      </c>
      <c r="I177" s="53">
        <f>IF($A176&lt;&gt;"",INDEX([1]Sizer!I:I,(ROW()-3)/3+7),"")</f>
        <v>-2.1023863636363639E-2</v>
      </c>
      <c r="J177" s="53">
        <f>IF($A176&lt;&gt;"",INDEX([1]Sizer!J:J,(ROW()-3)/3+7),"")</f>
        <v>6.146374884366328E-3</v>
      </c>
      <c r="K177" s="53">
        <f>IF($A176&lt;&gt;"",INDEX([1]Sizer!K:K,(ROW()-3)/3+7),"")</f>
        <v>0</v>
      </c>
      <c r="L177" s="53">
        <f>IF($A176&lt;&gt;"",INDEX([1]Sizer!L:L,(ROW()-3)/3+7),"")</f>
        <v>0</v>
      </c>
      <c r="M177" s="53">
        <f>IF($A176&lt;&gt;"",INDEX([1]Sizer!M:M,(ROW()-3)/3+7),"")</f>
        <v>0</v>
      </c>
      <c r="N177" s="53">
        <f>IF($A176&lt;&gt;"",INDEX([1]Sizer!N:N,(ROW()-3)/3+7),"")</f>
        <v>0</v>
      </c>
      <c r="O177" s="53">
        <f>IF($A176&lt;&gt;"",INDEX([1]Sizer!O:O,(ROW()-3)/3+7),"")</f>
        <v>0</v>
      </c>
      <c r="P177" s="53">
        <f>IF($A176&lt;&gt;"",INDEX([1]Sizer!P:P,(ROW()-3)/3+7),"")</f>
        <v>2.9056404883381924E-2</v>
      </c>
      <c r="Q177" s="53">
        <f>IF($A176&lt;&gt;"",INDEX([1]Sizer!Q:Q,(ROW()-3)/3+7),"")</f>
        <v>0</v>
      </c>
      <c r="R177" s="53">
        <f>IF($A176&lt;&gt;"",INDEX([1]Sizer!R:R,(ROW()-3)/3+7),"")</f>
        <v>2.2359715670024226E-2</v>
      </c>
      <c r="S177" s="53">
        <f>IF($A176&lt;&gt;"",INDEX([1]Sizer!S:S,(ROW()-3)/3+7),"")</f>
        <v>0</v>
      </c>
      <c r="T177" s="53">
        <f>IF($A176&lt;&gt;"",INDEX([1]Sizer!T:T,(ROW()-3)/3+7),"")</f>
        <v>0</v>
      </c>
      <c r="U177" s="53">
        <f>IF($A176&lt;&gt;"",INDEX([1]Sizer!U:U,(ROW()-3)/3+7),"")</f>
        <v>2.024254016832441E-2</v>
      </c>
      <c r="V177" s="53">
        <f>IF($A176&lt;&gt;"",INDEX([1]Sizer!V:V,(ROW()-3)/3+7),"")</f>
        <v>1.0027270313329792E-2</v>
      </c>
      <c r="W177" s="53">
        <f>IF($A176&lt;&gt;"",INDEX([1]Sizer!W:W,(ROW()-3)/3+7),"")</f>
        <v>0</v>
      </c>
      <c r="X177" s="53">
        <f>IF($A176&lt;&gt;"",INDEX([1]Sizer!X:X,(ROW()-3)/3+7),"")</f>
        <v>0</v>
      </c>
      <c r="Y177" s="53">
        <f>IF($A176&lt;&gt;"",INDEX([1]Sizer!Y:Y,(ROW()-3)/3+7),"")</f>
        <v>0</v>
      </c>
      <c r="Z177" s="53">
        <f>IF($A176&lt;&gt;"",INDEX([1]Sizer!Z:Z,(ROW()-3)/3+7),"")</f>
        <v>0</v>
      </c>
      <c r="AA177" s="53">
        <f>IF($A176&lt;&gt;"",SUM($B177:$Z177),"")</f>
        <v>0.11558246697441603</v>
      </c>
    </row>
    <row r="178" spans="1:27" x14ac:dyDescent="0.2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</row>
    <row r="179" spans="1:27" x14ac:dyDescent="0.2">
      <c r="A179" s="59">
        <f>IF(INDEX([1]Sizer!$A:$A,(ROW()-2)/3+7)&lt;&gt;"",INDEX([1]Sizer!$A:$A,(ROW()-2)/3+7),"")</f>
        <v>45327</v>
      </c>
      <c r="B179" s="51">
        <f>IF($A179&lt;&gt;"",INDEX([1]Sizer!EF:EF,(ROW()-2)/3+7),"")</f>
        <v>0</v>
      </c>
      <c r="C179" s="51">
        <f>IF($A179&lt;&gt;"",INDEX([1]Sizer!EG:EG,(ROW()-2)/3+7),"")</f>
        <v>0</v>
      </c>
      <c r="D179" s="51">
        <f>IF($A179&lt;&gt;"",INDEX([1]Sizer!EH:EH,(ROW()-2)/3+7),"")</f>
        <v>0</v>
      </c>
      <c r="E179" s="51">
        <f>IF($A179&lt;&gt;"",INDEX([1]Sizer!EI:EI,(ROW()-2)/3+7),"")</f>
        <v>1</v>
      </c>
      <c r="F179" s="51">
        <f>IF($A179&lt;&gt;"",INDEX([1]Sizer!EJ:EJ,(ROW()-2)/3+7),"")</f>
        <v>1</v>
      </c>
      <c r="G179" s="51">
        <f>IF($A179&lt;&gt;"",INDEX([1]Sizer!EK:EK,(ROW()-2)/3+7),"")</f>
        <v>2</v>
      </c>
      <c r="H179" s="51">
        <f>IF($A179&lt;&gt;"",INDEX([1]Sizer!EL:EL,(ROW()-2)/3+7),"")</f>
        <v>0</v>
      </c>
      <c r="I179" s="51">
        <f>IF($A179&lt;&gt;"",INDEX([1]Sizer!EM:EM,(ROW()-2)/3+7),"")</f>
        <v>-1</v>
      </c>
      <c r="J179" s="51">
        <f>IF($A179&lt;&gt;"",INDEX([1]Sizer!EN:EN,(ROW()-2)/3+7),"")</f>
        <v>0</v>
      </c>
      <c r="K179" s="51">
        <f>IF($A179&lt;&gt;"",INDEX([1]Sizer!EO:EO,(ROW()-2)/3+7),"")</f>
        <v>0</v>
      </c>
      <c r="L179" s="51">
        <f>IF($A179&lt;&gt;"",INDEX([1]Sizer!EP:EP,(ROW()-2)/3+7),"")</f>
        <v>0</v>
      </c>
      <c r="M179" s="51">
        <f>IF($A179&lt;&gt;"",INDEX([1]Sizer!EQ:EQ,(ROW()-2)/3+7),"")</f>
        <v>0.5</v>
      </c>
      <c r="N179" s="51">
        <f>IF($A179&lt;&gt;"",INDEX([1]Sizer!ER:ER,(ROW()-2)/3+7),"")</f>
        <v>0</v>
      </c>
      <c r="O179" s="51">
        <f>IF($A179&lt;&gt;"",INDEX([1]Sizer!ES:ES,(ROW()-2)/3+7),"")</f>
        <v>0</v>
      </c>
      <c r="P179" s="51">
        <f>IF($A179&lt;&gt;"",INDEX([1]Sizer!ET:ET,(ROW()-2)/3+7),"")</f>
        <v>3</v>
      </c>
      <c r="Q179" s="51">
        <f>IF($A179&lt;&gt;"",INDEX([1]Sizer!EU:EU,(ROW()-2)/3+7),"")</f>
        <v>0</v>
      </c>
      <c r="R179" s="51">
        <f>IF($A179&lt;&gt;"",INDEX([1]Sizer!EV:EV,(ROW()-2)/3+7),"")</f>
        <v>3</v>
      </c>
      <c r="S179" s="51">
        <f>IF($A179&lt;&gt;"",INDEX([1]Sizer!EW:EW,(ROW()-2)/3+7),"")</f>
        <v>0</v>
      </c>
      <c r="T179" s="51">
        <f>IF($A179&lt;&gt;"",INDEX([1]Sizer!EX:EX,(ROW()-2)/3+7),"")</f>
        <v>0</v>
      </c>
      <c r="U179" s="51">
        <f>IF($A179&lt;&gt;"",INDEX([1]Sizer!EY:EY,(ROW()-2)/3+7),"")</f>
        <v>1.5</v>
      </c>
      <c r="V179" s="51">
        <f>IF($A179&lt;&gt;"",INDEX([1]Sizer!EZ:EZ,(ROW()-2)/3+7),"")</f>
        <v>1</v>
      </c>
      <c r="W179" s="51">
        <f>IF($A179&lt;&gt;"",INDEX([1]Sizer!FA:FA,(ROW()-2)/3+7),"")</f>
        <v>0</v>
      </c>
      <c r="X179" s="51">
        <f>IF($A179&lt;&gt;"",INDEX([1]Sizer!FB:FB,(ROW()-2)/3+7),"")</f>
        <v>0</v>
      </c>
      <c r="Y179" s="51">
        <f>IF($A179&lt;&gt;"",INDEX([1]Sizer!FC:FC,(ROW()-2)/3+7),"")</f>
        <v>0</v>
      </c>
      <c r="Z179" s="51">
        <f>IF($A179&lt;&gt;"",INDEX([1]Sizer!FD:FD,(ROW()-2)/3+7),"")</f>
        <v>0</v>
      </c>
      <c r="AA179" s="52">
        <f>IF($A179&lt;&gt;"",INDEX([1]Sizer!$AB:$AB,(ROW()-2)/3+7)*'[1]Dashboard (Model)'!$U$2,"")</f>
        <v>0.03</v>
      </c>
    </row>
    <row r="180" spans="1:27" x14ac:dyDescent="0.2">
      <c r="A180" s="59"/>
      <c r="B180" s="53">
        <f>IF($A179&lt;&gt;"",INDEX([1]Sizer!B:B,(ROW()-3)/3+7),"")</f>
        <v>0</v>
      </c>
      <c r="C180" s="53">
        <f>IF($A179&lt;&gt;"",INDEX([1]Sizer!C:C,(ROW()-3)/3+7),"")</f>
        <v>0</v>
      </c>
      <c r="D180" s="53">
        <f>IF($A179&lt;&gt;"",INDEX([1]Sizer!D:D,(ROW()-3)/3+7),"")</f>
        <v>0</v>
      </c>
      <c r="E180" s="53">
        <f>IF($A179&lt;&gt;"",INDEX([1]Sizer!E:E,(ROW()-3)/3+7),"")</f>
        <v>8.2757759273277831E-3</v>
      </c>
      <c r="F180" s="53">
        <f>IF($A179&lt;&gt;"",INDEX([1]Sizer!F:F,(ROW()-3)/3+7),"")</f>
        <v>1.0397219162995592E-2</v>
      </c>
      <c r="G180" s="53">
        <f>IF($A179&lt;&gt;"",INDEX([1]Sizer!G:G,(ROW()-3)/3+7),"")</f>
        <v>2.3574309884238639E-2</v>
      </c>
      <c r="H180" s="53">
        <f>IF($A179&lt;&gt;"",INDEX([1]Sizer!H:H,(ROW()-3)/3+7),"")</f>
        <v>0</v>
      </c>
      <c r="I180" s="53">
        <f>IF($A179&lt;&gt;"",INDEX([1]Sizer!I:I,(ROW()-3)/3+7),"")</f>
        <v>-2.1023863636363639E-2</v>
      </c>
      <c r="J180" s="53">
        <f>IF($A179&lt;&gt;"",INDEX([1]Sizer!J:J,(ROW()-3)/3+7),"")</f>
        <v>0</v>
      </c>
      <c r="K180" s="53">
        <f>IF($A179&lt;&gt;"",INDEX([1]Sizer!K:K,(ROW()-3)/3+7),"")</f>
        <v>0</v>
      </c>
      <c r="L180" s="53">
        <f>IF($A179&lt;&gt;"",INDEX([1]Sizer!L:L,(ROW()-3)/3+7),"")</f>
        <v>0</v>
      </c>
      <c r="M180" s="53">
        <f>IF($A179&lt;&gt;"",INDEX([1]Sizer!M:M,(ROW()-3)/3+7),"")</f>
        <v>6.5888377302140352E-3</v>
      </c>
      <c r="N180" s="53">
        <f>IF($A179&lt;&gt;"",INDEX([1]Sizer!N:N,(ROW()-3)/3+7),"")</f>
        <v>0</v>
      </c>
      <c r="O180" s="53">
        <f>IF($A179&lt;&gt;"",INDEX([1]Sizer!O:O,(ROW()-3)/3+7),"")</f>
        <v>0</v>
      </c>
      <c r="P180" s="53">
        <f>IF($A179&lt;&gt;"",INDEX([1]Sizer!P:P,(ROW()-3)/3+7),"")</f>
        <v>2.9056404883381924E-2</v>
      </c>
      <c r="Q180" s="53">
        <f>IF($A179&lt;&gt;"",INDEX([1]Sizer!Q:Q,(ROW()-3)/3+7),"")</f>
        <v>0</v>
      </c>
      <c r="R180" s="53">
        <f>IF($A179&lt;&gt;"",INDEX([1]Sizer!R:R,(ROW()-3)/3+7),"")</f>
        <v>2.2359715670024226E-2</v>
      </c>
      <c r="S180" s="53">
        <f>IF($A179&lt;&gt;"",INDEX([1]Sizer!S:S,(ROW()-3)/3+7),"")</f>
        <v>0</v>
      </c>
      <c r="T180" s="53">
        <f>IF($A179&lt;&gt;"",INDEX([1]Sizer!T:T,(ROW()-3)/3+7),"")</f>
        <v>0</v>
      </c>
      <c r="U180" s="53">
        <f>IF($A179&lt;&gt;"",INDEX([1]Sizer!U:U,(ROW()-3)/3+7),"")</f>
        <v>3.0523385857033045E-2</v>
      </c>
      <c r="V180" s="53">
        <f>IF($A179&lt;&gt;"",INDEX([1]Sizer!V:V,(ROW()-3)/3+7),"")</f>
        <v>1.0027270313329792E-2</v>
      </c>
      <c r="W180" s="53">
        <f>IF($A179&lt;&gt;"",INDEX([1]Sizer!W:W,(ROW()-3)/3+7),"")</f>
        <v>0</v>
      </c>
      <c r="X180" s="53">
        <f>IF($A179&lt;&gt;"",INDEX([1]Sizer!X:X,(ROW()-3)/3+7),"")</f>
        <v>0</v>
      </c>
      <c r="Y180" s="53">
        <f>IF($A179&lt;&gt;"",INDEX([1]Sizer!Y:Y,(ROW()-3)/3+7),"")</f>
        <v>0</v>
      </c>
      <c r="Z180" s="53">
        <f>IF($A179&lt;&gt;"",INDEX([1]Sizer!Z:Z,(ROW()-3)/3+7),"")</f>
        <v>0</v>
      </c>
      <c r="AA180" s="53">
        <f>IF($A179&lt;&gt;"",SUM($B180:$Z180),"")</f>
        <v>0.1197790557921814</v>
      </c>
    </row>
    <row r="181" spans="1:27" x14ac:dyDescent="0.2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</row>
    <row r="182" spans="1:27" x14ac:dyDescent="0.2">
      <c r="A182" s="59">
        <f>IF(INDEX([1]Sizer!$A:$A,(ROW()-2)/3+7)&lt;&gt;"",INDEX([1]Sizer!$A:$A,(ROW()-2)/3+7),"")</f>
        <v>45328</v>
      </c>
      <c r="B182" s="51">
        <f>IF($A182&lt;&gt;"",INDEX([1]Sizer!EF:EF,(ROW()-2)/3+7),"")</f>
        <v>0</v>
      </c>
      <c r="C182" s="51">
        <f>IF($A182&lt;&gt;"",INDEX([1]Sizer!EG:EG,(ROW()-2)/3+7),"")</f>
        <v>0</v>
      </c>
      <c r="D182" s="51">
        <f>IF($A182&lt;&gt;"",INDEX([1]Sizer!EH:EH,(ROW()-2)/3+7),"")</f>
        <v>0</v>
      </c>
      <c r="E182" s="51">
        <f>IF($A182&lt;&gt;"",INDEX([1]Sizer!EI:EI,(ROW()-2)/3+7),"")</f>
        <v>1</v>
      </c>
      <c r="F182" s="51">
        <f>IF($A182&lt;&gt;"",INDEX([1]Sizer!EJ:EJ,(ROW()-2)/3+7),"")</f>
        <v>1</v>
      </c>
      <c r="G182" s="51">
        <f>IF($A182&lt;&gt;"",INDEX([1]Sizer!EK:EK,(ROW()-2)/3+7),"")</f>
        <v>2</v>
      </c>
      <c r="H182" s="51">
        <f>IF($A182&lt;&gt;"",INDEX([1]Sizer!EL:EL,(ROW()-2)/3+7),"")</f>
        <v>0</v>
      </c>
      <c r="I182" s="51">
        <f>IF($A182&lt;&gt;"",INDEX([1]Sizer!EM:EM,(ROW()-2)/3+7),"")</f>
        <v>-1.5</v>
      </c>
      <c r="J182" s="51">
        <f>IF($A182&lt;&gt;"",INDEX([1]Sizer!EN:EN,(ROW()-2)/3+7),"")</f>
        <v>0</v>
      </c>
      <c r="K182" s="51">
        <f>IF($A182&lt;&gt;"",INDEX([1]Sizer!EO:EO,(ROW()-2)/3+7),"")</f>
        <v>0</v>
      </c>
      <c r="L182" s="51">
        <f>IF($A182&lt;&gt;"",INDEX([1]Sizer!EP:EP,(ROW()-2)/3+7),"")</f>
        <v>0</v>
      </c>
      <c r="M182" s="51">
        <f>IF($A182&lt;&gt;"",INDEX([1]Sizer!EQ:EQ,(ROW()-2)/3+7),"")</f>
        <v>0.5</v>
      </c>
      <c r="N182" s="51">
        <f>IF($A182&lt;&gt;"",INDEX([1]Sizer!ER:ER,(ROW()-2)/3+7),"")</f>
        <v>0</v>
      </c>
      <c r="O182" s="51">
        <f>IF($A182&lt;&gt;"",INDEX([1]Sizer!ES:ES,(ROW()-2)/3+7),"")</f>
        <v>0</v>
      </c>
      <c r="P182" s="51">
        <f>IF($A182&lt;&gt;"",INDEX([1]Sizer!ET:ET,(ROW()-2)/3+7),"")</f>
        <v>3</v>
      </c>
      <c r="Q182" s="51">
        <f>IF($A182&lt;&gt;"",INDEX([1]Sizer!EU:EU,(ROW()-2)/3+7),"")</f>
        <v>0</v>
      </c>
      <c r="R182" s="51">
        <f>IF($A182&lt;&gt;"",INDEX([1]Sizer!EV:EV,(ROW()-2)/3+7),"")</f>
        <v>3</v>
      </c>
      <c r="S182" s="51">
        <f>IF($A182&lt;&gt;"",INDEX([1]Sizer!EW:EW,(ROW()-2)/3+7),"")</f>
        <v>0</v>
      </c>
      <c r="T182" s="51">
        <f>IF($A182&lt;&gt;"",INDEX([1]Sizer!EX:EX,(ROW()-2)/3+7),"")</f>
        <v>0</v>
      </c>
      <c r="U182" s="51">
        <f>IF($A182&lt;&gt;"",INDEX([1]Sizer!EY:EY,(ROW()-2)/3+7),"")</f>
        <v>1</v>
      </c>
      <c r="V182" s="51">
        <f>IF($A182&lt;&gt;"",INDEX([1]Sizer!EZ:EZ,(ROW()-2)/3+7),"")</f>
        <v>1</v>
      </c>
      <c r="W182" s="51">
        <f>IF($A182&lt;&gt;"",INDEX([1]Sizer!FA:FA,(ROW()-2)/3+7),"")</f>
        <v>0</v>
      </c>
      <c r="X182" s="51">
        <f>IF($A182&lt;&gt;"",INDEX([1]Sizer!FB:FB,(ROW()-2)/3+7),"")</f>
        <v>0</v>
      </c>
      <c r="Y182" s="51">
        <f>IF($A182&lt;&gt;"",INDEX([1]Sizer!FC:FC,(ROW()-2)/3+7),"")</f>
        <v>0</v>
      </c>
      <c r="Z182" s="51">
        <f>IF($A182&lt;&gt;"",INDEX([1]Sizer!FD:FD,(ROW()-2)/3+7),"")</f>
        <v>0</v>
      </c>
      <c r="AA182" s="52">
        <f>IF($A182&lt;&gt;"",INDEX([1]Sizer!$AB:$AB,(ROW()-2)/3+7)*'[1]Dashboard (Model)'!$U$2,"")</f>
        <v>0.03</v>
      </c>
    </row>
    <row r="183" spans="1:27" x14ac:dyDescent="0.2">
      <c r="A183" s="59"/>
      <c r="B183" s="53">
        <f>IF($A182&lt;&gt;"",INDEX([1]Sizer!B:B,(ROW()-3)/3+7),"")</f>
        <v>0</v>
      </c>
      <c r="C183" s="53">
        <f>IF($A182&lt;&gt;"",INDEX([1]Sizer!C:C,(ROW()-3)/3+7),"")</f>
        <v>0</v>
      </c>
      <c r="D183" s="53">
        <f>IF($A182&lt;&gt;"",INDEX([1]Sizer!D:D,(ROW()-3)/3+7),"")</f>
        <v>0</v>
      </c>
      <c r="E183" s="53">
        <f>IF($A182&lt;&gt;"",INDEX([1]Sizer!E:E,(ROW()-3)/3+7),"")</f>
        <v>8.2757759273277831E-3</v>
      </c>
      <c r="F183" s="53">
        <f>IF($A182&lt;&gt;"",INDEX([1]Sizer!F:F,(ROW()-3)/3+7),"")</f>
        <v>1.0397219162995592E-2</v>
      </c>
      <c r="G183" s="53">
        <f>IF($A182&lt;&gt;"",INDEX([1]Sizer!G:G,(ROW()-3)/3+7),"")</f>
        <v>2.3574309884238639E-2</v>
      </c>
      <c r="H183" s="53">
        <f>IF($A182&lt;&gt;"",INDEX([1]Sizer!H:H,(ROW()-3)/3+7),"")</f>
        <v>0</v>
      </c>
      <c r="I183" s="53">
        <f>IF($A182&lt;&gt;"",INDEX([1]Sizer!I:I,(ROW()-3)/3+7),"")</f>
        <v>-2.7656052631578949E-2</v>
      </c>
      <c r="J183" s="53">
        <f>IF($A182&lt;&gt;"",INDEX([1]Sizer!J:J,(ROW()-3)/3+7),"")</f>
        <v>0</v>
      </c>
      <c r="K183" s="53">
        <f>IF($A182&lt;&gt;"",INDEX([1]Sizer!K:K,(ROW()-3)/3+7),"")</f>
        <v>0</v>
      </c>
      <c r="L183" s="53">
        <f>IF($A182&lt;&gt;"",INDEX([1]Sizer!L:L,(ROW()-3)/3+7),"")</f>
        <v>0</v>
      </c>
      <c r="M183" s="53">
        <f>IF($A182&lt;&gt;"",INDEX([1]Sizer!M:M,(ROW()-3)/3+7),"")</f>
        <v>6.5888377302140352E-3</v>
      </c>
      <c r="N183" s="53">
        <f>IF($A182&lt;&gt;"",INDEX([1]Sizer!N:N,(ROW()-3)/3+7),"")</f>
        <v>0</v>
      </c>
      <c r="O183" s="53">
        <f>IF($A182&lt;&gt;"",INDEX([1]Sizer!O:O,(ROW()-3)/3+7),"")</f>
        <v>0</v>
      </c>
      <c r="P183" s="53">
        <f>IF($A182&lt;&gt;"",INDEX([1]Sizer!P:P,(ROW()-3)/3+7),"")</f>
        <v>2.9056404883381924E-2</v>
      </c>
      <c r="Q183" s="53">
        <f>IF($A182&lt;&gt;"",INDEX([1]Sizer!Q:Q,(ROW()-3)/3+7),"")</f>
        <v>0</v>
      </c>
      <c r="R183" s="53">
        <f>IF($A182&lt;&gt;"",INDEX([1]Sizer!R:R,(ROW()-3)/3+7),"")</f>
        <v>2.2359715670024226E-2</v>
      </c>
      <c r="S183" s="53">
        <f>IF($A182&lt;&gt;"",INDEX([1]Sizer!S:S,(ROW()-3)/3+7),"")</f>
        <v>0</v>
      </c>
      <c r="T183" s="53">
        <f>IF($A182&lt;&gt;"",INDEX([1]Sizer!T:T,(ROW()-3)/3+7),"")</f>
        <v>0</v>
      </c>
      <c r="U183" s="53">
        <f>IF($A182&lt;&gt;"",INDEX([1]Sizer!U:U,(ROW()-3)/3+7),"")</f>
        <v>2.0430209953343704E-2</v>
      </c>
      <c r="V183" s="53">
        <f>IF($A182&lt;&gt;"",INDEX([1]Sizer!V:V,(ROW()-3)/3+7),"")</f>
        <v>1.0027270313329792E-2</v>
      </c>
      <c r="W183" s="53">
        <f>IF($A182&lt;&gt;"",INDEX([1]Sizer!W:W,(ROW()-3)/3+7),"")</f>
        <v>0</v>
      </c>
      <c r="X183" s="53">
        <f>IF($A182&lt;&gt;"",INDEX([1]Sizer!X:X,(ROW()-3)/3+7),"")</f>
        <v>0</v>
      </c>
      <c r="Y183" s="53">
        <f>IF($A182&lt;&gt;"",INDEX([1]Sizer!Y:Y,(ROW()-3)/3+7),"")</f>
        <v>0</v>
      </c>
      <c r="Z183" s="53">
        <f>IF($A182&lt;&gt;"",INDEX([1]Sizer!Z:Z,(ROW()-3)/3+7),"")</f>
        <v>0</v>
      </c>
      <c r="AA183" s="53">
        <f>IF($A182&lt;&gt;"",SUM($B183:$Z183),"")</f>
        <v>0.10305369089327675</v>
      </c>
    </row>
    <row r="184" spans="1:27" x14ac:dyDescent="0.2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</row>
    <row r="185" spans="1:27" x14ac:dyDescent="0.2">
      <c r="A185" s="59">
        <f>IF(INDEX([1]Sizer!$A:$A,(ROW()-2)/3+7)&lt;&gt;"",INDEX([1]Sizer!$A:$A,(ROW()-2)/3+7),"")</f>
        <v>45329</v>
      </c>
      <c r="B185" s="51">
        <f>IF($A185&lt;&gt;"",INDEX([1]Sizer!EF:EF,(ROW()-2)/3+7),"")</f>
        <v>0</v>
      </c>
      <c r="C185" s="51">
        <f>IF($A185&lt;&gt;"",INDEX([1]Sizer!EG:EG,(ROW()-2)/3+7),"")</f>
        <v>0</v>
      </c>
      <c r="D185" s="51">
        <f>IF($A185&lt;&gt;"",INDEX([1]Sizer!EH:EH,(ROW()-2)/3+7),"")</f>
        <v>0</v>
      </c>
      <c r="E185" s="51">
        <f>IF($A185&lt;&gt;"",INDEX([1]Sizer!EI:EI,(ROW()-2)/3+7),"")</f>
        <v>1</v>
      </c>
      <c r="F185" s="51">
        <f>IF($A185&lt;&gt;"",INDEX([1]Sizer!EJ:EJ,(ROW()-2)/3+7),"")</f>
        <v>1</v>
      </c>
      <c r="G185" s="51">
        <f>IF($A185&lt;&gt;"",INDEX([1]Sizer!EK:EK,(ROW()-2)/3+7),"")</f>
        <v>2</v>
      </c>
      <c r="H185" s="51">
        <f>IF($A185&lt;&gt;"",INDEX([1]Sizer!EL:EL,(ROW()-2)/3+7),"")</f>
        <v>0</v>
      </c>
      <c r="I185" s="51">
        <f>IF($A185&lt;&gt;"",INDEX([1]Sizer!EM:EM,(ROW()-2)/3+7),"")</f>
        <v>-1</v>
      </c>
      <c r="J185" s="51">
        <f>IF($A185&lt;&gt;"",INDEX([1]Sizer!EN:EN,(ROW()-2)/3+7),"")</f>
        <v>0</v>
      </c>
      <c r="K185" s="51">
        <f>IF($A185&lt;&gt;"",INDEX([1]Sizer!EO:EO,(ROW()-2)/3+7),"")</f>
        <v>0</v>
      </c>
      <c r="L185" s="51">
        <f>IF($A185&lt;&gt;"",INDEX([1]Sizer!EP:EP,(ROW()-2)/3+7),"")</f>
        <v>0</v>
      </c>
      <c r="M185" s="51">
        <f>IF($A185&lt;&gt;"",INDEX([1]Sizer!EQ:EQ,(ROW()-2)/3+7),"")</f>
        <v>0.5</v>
      </c>
      <c r="N185" s="51">
        <f>IF($A185&lt;&gt;"",INDEX([1]Sizer!ER:ER,(ROW()-2)/3+7),"")</f>
        <v>0</v>
      </c>
      <c r="O185" s="51">
        <f>IF($A185&lt;&gt;"",INDEX([1]Sizer!ES:ES,(ROW()-2)/3+7),"")</f>
        <v>0</v>
      </c>
      <c r="P185" s="51">
        <f>IF($A185&lt;&gt;"",INDEX([1]Sizer!ET:ET,(ROW()-2)/3+7),"")</f>
        <v>3</v>
      </c>
      <c r="Q185" s="51">
        <f>IF($A185&lt;&gt;"",INDEX([1]Sizer!EU:EU,(ROW()-2)/3+7),"")</f>
        <v>0</v>
      </c>
      <c r="R185" s="51">
        <f>IF($A185&lt;&gt;"",INDEX([1]Sizer!EV:EV,(ROW()-2)/3+7),"")</f>
        <v>3</v>
      </c>
      <c r="S185" s="51">
        <f>IF($A185&lt;&gt;"",INDEX([1]Sizer!EW:EW,(ROW()-2)/3+7),"")</f>
        <v>0</v>
      </c>
      <c r="T185" s="51">
        <f>IF($A185&lt;&gt;"",INDEX([1]Sizer!EX:EX,(ROW()-2)/3+7),"")</f>
        <v>0</v>
      </c>
      <c r="U185" s="51">
        <f>IF($A185&lt;&gt;"",INDEX([1]Sizer!EY:EY,(ROW()-2)/3+7),"")</f>
        <v>1</v>
      </c>
      <c r="V185" s="51">
        <f>IF($A185&lt;&gt;"",INDEX([1]Sizer!EZ:EZ,(ROW()-2)/3+7),"")</f>
        <v>2</v>
      </c>
      <c r="W185" s="51">
        <f>IF($A185&lt;&gt;"",INDEX([1]Sizer!FA:FA,(ROW()-2)/3+7),"")</f>
        <v>0</v>
      </c>
      <c r="X185" s="51">
        <f>IF($A185&lt;&gt;"",INDEX([1]Sizer!FB:FB,(ROW()-2)/3+7),"")</f>
        <v>0</v>
      </c>
      <c r="Y185" s="51">
        <f>IF($A185&lt;&gt;"",INDEX([1]Sizer!FC:FC,(ROW()-2)/3+7),"")</f>
        <v>0</v>
      </c>
      <c r="Z185" s="51">
        <f>IF($A185&lt;&gt;"",INDEX([1]Sizer!FD:FD,(ROW()-2)/3+7),"")</f>
        <v>0</v>
      </c>
      <c r="AA185" s="52">
        <f>IF($A185&lt;&gt;"",INDEX([1]Sizer!$AB:$AB,(ROW()-2)/3+7)*'[1]Dashboard (Model)'!$U$2,"")</f>
        <v>0.03</v>
      </c>
    </row>
    <row r="186" spans="1:27" x14ac:dyDescent="0.2">
      <c r="A186" s="59"/>
      <c r="B186" s="53">
        <f>IF($A185&lt;&gt;"",INDEX([1]Sizer!B:B,(ROW()-3)/3+7),"")</f>
        <v>0</v>
      </c>
      <c r="C186" s="53">
        <f>IF($A185&lt;&gt;"",INDEX([1]Sizer!C:C,(ROW()-3)/3+7),"")</f>
        <v>0</v>
      </c>
      <c r="D186" s="53">
        <f>IF($A185&lt;&gt;"",INDEX([1]Sizer!D:D,(ROW()-3)/3+7),"")</f>
        <v>0</v>
      </c>
      <c r="E186" s="53">
        <f>IF($A185&lt;&gt;"",INDEX([1]Sizer!E:E,(ROW()-3)/3+7),"")</f>
        <v>8.2757759273277831E-3</v>
      </c>
      <c r="F186" s="53">
        <f>IF($A185&lt;&gt;"",INDEX([1]Sizer!F:F,(ROW()-3)/3+7),"")</f>
        <v>1.0397219162995592E-2</v>
      </c>
      <c r="G186" s="53">
        <f>IF($A185&lt;&gt;"",INDEX([1]Sizer!G:G,(ROW()-3)/3+7),"")</f>
        <v>2.3574309884238639E-2</v>
      </c>
      <c r="H186" s="53">
        <f>IF($A185&lt;&gt;"",INDEX([1]Sizer!H:H,(ROW()-3)/3+7),"")</f>
        <v>0</v>
      </c>
      <c r="I186" s="53">
        <f>IF($A185&lt;&gt;"",INDEX([1]Sizer!I:I,(ROW()-3)/3+7),"")</f>
        <v>-1.8334129213483145E-2</v>
      </c>
      <c r="J186" s="53">
        <f>IF($A185&lt;&gt;"",INDEX([1]Sizer!J:J,(ROW()-3)/3+7),"")</f>
        <v>0</v>
      </c>
      <c r="K186" s="53">
        <f>IF($A185&lt;&gt;"",INDEX([1]Sizer!K:K,(ROW()-3)/3+7),"")</f>
        <v>0</v>
      </c>
      <c r="L186" s="53">
        <f>IF($A185&lt;&gt;"",INDEX([1]Sizer!L:L,(ROW()-3)/3+7),"")</f>
        <v>0</v>
      </c>
      <c r="M186" s="53">
        <f>IF($A185&lt;&gt;"",INDEX([1]Sizer!M:M,(ROW()-3)/3+7),"")</f>
        <v>6.5888377302140352E-3</v>
      </c>
      <c r="N186" s="53">
        <f>IF($A185&lt;&gt;"",INDEX([1]Sizer!N:N,(ROW()-3)/3+7),"")</f>
        <v>0</v>
      </c>
      <c r="O186" s="53">
        <f>IF($A185&lt;&gt;"",INDEX([1]Sizer!O:O,(ROW()-3)/3+7),"")</f>
        <v>0</v>
      </c>
      <c r="P186" s="53">
        <f>IF($A185&lt;&gt;"",INDEX([1]Sizer!P:P,(ROW()-3)/3+7),"")</f>
        <v>2.9056404883381924E-2</v>
      </c>
      <c r="Q186" s="53">
        <f>IF($A185&lt;&gt;"",INDEX([1]Sizer!Q:Q,(ROW()-3)/3+7),"")</f>
        <v>0</v>
      </c>
      <c r="R186" s="53">
        <f>IF($A185&lt;&gt;"",INDEX([1]Sizer!R:R,(ROW()-3)/3+7),"")</f>
        <v>2.2359715670024226E-2</v>
      </c>
      <c r="S186" s="53">
        <f>IF($A185&lt;&gt;"",INDEX([1]Sizer!S:S,(ROW()-3)/3+7),"")</f>
        <v>0</v>
      </c>
      <c r="T186" s="53">
        <f>IF($A185&lt;&gt;"",INDEX([1]Sizer!T:T,(ROW()-3)/3+7),"")</f>
        <v>0</v>
      </c>
      <c r="U186" s="53">
        <f>IF($A185&lt;&gt;"",INDEX([1]Sizer!U:U,(ROW()-3)/3+7),"")</f>
        <v>2.0430209953343704E-2</v>
      </c>
      <c r="V186" s="53">
        <f>IF($A185&lt;&gt;"",INDEX([1]Sizer!V:V,(ROW()-3)/3+7),"")</f>
        <v>2.9417239436619717E-2</v>
      </c>
      <c r="W186" s="53">
        <f>IF($A185&lt;&gt;"",INDEX([1]Sizer!W:W,(ROW()-3)/3+7),"")</f>
        <v>0</v>
      </c>
      <c r="X186" s="53">
        <f>IF($A185&lt;&gt;"",INDEX([1]Sizer!X:X,(ROW()-3)/3+7),"")</f>
        <v>0</v>
      </c>
      <c r="Y186" s="53">
        <f>IF($A185&lt;&gt;"",INDEX([1]Sizer!Y:Y,(ROW()-3)/3+7),"")</f>
        <v>0</v>
      </c>
      <c r="Z186" s="53">
        <f>IF($A185&lt;&gt;"",INDEX([1]Sizer!Z:Z,(ROW()-3)/3+7),"")</f>
        <v>0</v>
      </c>
      <c r="AA186" s="53">
        <f>IF($A185&lt;&gt;"",SUM($B186:$Z186),"")</f>
        <v>0.13176558343466246</v>
      </c>
    </row>
    <row r="187" spans="1:27" x14ac:dyDescent="0.2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</row>
    <row r="188" spans="1:27" x14ac:dyDescent="0.2">
      <c r="A188" s="59">
        <f>IF(INDEX([1]Sizer!$A:$A,(ROW()-2)/3+7)&lt;&gt;"",INDEX([1]Sizer!$A:$A,(ROW()-2)/3+7),"")</f>
        <v>45330</v>
      </c>
      <c r="B188" s="51">
        <f>IF($A188&lt;&gt;"",INDEX([1]Sizer!EF:EF,(ROW()-2)/3+7),"")</f>
        <v>0</v>
      </c>
      <c r="C188" s="51">
        <f>IF($A188&lt;&gt;"",INDEX([1]Sizer!EG:EG,(ROW()-2)/3+7),"")</f>
        <v>0</v>
      </c>
      <c r="D188" s="51">
        <f>IF($A188&lt;&gt;"",INDEX([1]Sizer!EH:EH,(ROW()-2)/3+7),"")</f>
        <v>0</v>
      </c>
      <c r="E188" s="51">
        <f>IF($A188&lt;&gt;"",INDEX([1]Sizer!EI:EI,(ROW()-2)/3+7),"")</f>
        <v>1</v>
      </c>
      <c r="F188" s="51">
        <f>IF($A188&lt;&gt;"",INDEX([1]Sizer!EJ:EJ,(ROW()-2)/3+7),"")</f>
        <v>1</v>
      </c>
      <c r="G188" s="51">
        <f>IF($A188&lt;&gt;"",INDEX([1]Sizer!EK:EK,(ROW()-2)/3+7),"")</f>
        <v>2</v>
      </c>
      <c r="H188" s="51">
        <f>IF($A188&lt;&gt;"",INDEX([1]Sizer!EL:EL,(ROW()-2)/3+7),"")</f>
        <v>0</v>
      </c>
      <c r="I188" s="51">
        <f>IF($A188&lt;&gt;"",INDEX([1]Sizer!EM:EM,(ROW()-2)/3+7),"")</f>
        <v>-1.5</v>
      </c>
      <c r="J188" s="51">
        <f>IF($A188&lt;&gt;"",INDEX([1]Sizer!EN:EN,(ROW()-2)/3+7),"")</f>
        <v>0</v>
      </c>
      <c r="K188" s="51">
        <f>IF($A188&lt;&gt;"",INDEX([1]Sizer!EO:EO,(ROW()-2)/3+7),"")</f>
        <v>0</v>
      </c>
      <c r="L188" s="51">
        <f>IF($A188&lt;&gt;"",INDEX([1]Sizer!EP:EP,(ROW()-2)/3+7),"")</f>
        <v>0</v>
      </c>
      <c r="M188" s="51">
        <f>IF($A188&lt;&gt;"",INDEX([1]Sizer!EQ:EQ,(ROW()-2)/3+7),"")</f>
        <v>0.5</v>
      </c>
      <c r="N188" s="51">
        <f>IF($A188&lt;&gt;"",INDEX([1]Sizer!ER:ER,(ROW()-2)/3+7),"")</f>
        <v>0</v>
      </c>
      <c r="O188" s="51">
        <f>IF($A188&lt;&gt;"",INDEX([1]Sizer!ES:ES,(ROW()-2)/3+7),"")</f>
        <v>0</v>
      </c>
      <c r="P188" s="51">
        <f>IF($A188&lt;&gt;"",INDEX([1]Sizer!ET:ET,(ROW()-2)/3+7),"")</f>
        <v>0</v>
      </c>
      <c r="Q188" s="51">
        <f>IF($A188&lt;&gt;"",INDEX([1]Sizer!EU:EU,(ROW()-2)/3+7),"")</f>
        <v>0</v>
      </c>
      <c r="R188" s="51">
        <f>IF($A188&lt;&gt;"",INDEX([1]Sizer!EV:EV,(ROW()-2)/3+7),"")</f>
        <v>3</v>
      </c>
      <c r="S188" s="51">
        <f>IF($A188&lt;&gt;"",INDEX([1]Sizer!EW:EW,(ROW()-2)/3+7),"")</f>
        <v>0</v>
      </c>
      <c r="T188" s="51">
        <f>IF($A188&lt;&gt;"",INDEX([1]Sizer!EX:EX,(ROW()-2)/3+7),"")</f>
        <v>0.5</v>
      </c>
      <c r="U188" s="51">
        <f>IF($A188&lt;&gt;"",INDEX([1]Sizer!EY:EY,(ROW()-2)/3+7),"")</f>
        <v>1</v>
      </c>
      <c r="V188" s="51">
        <f>IF($A188&lt;&gt;"",INDEX([1]Sizer!EZ:EZ,(ROW()-2)/3+7),"")</f>
        <v>3</v>
      </c>
      <c r="W188" s="51">
        <f>IF($A188&lt;&gt;"",INDEX([1]Sizer!FA:FA,(ROW()-2)/3+7),"")</f>
        <v>0</v>
      </c>
      <c r="X188" s="51">
        <f>IF($A188&lt;&gt;"",INDEX([1]Sizer!FB:FB,(ROW()-2)/3+7),"")</f>
        <v>0</v>
      </c>
      <c r="Y188" s="51">
        <f>IF($A188&lt;&gt;"",INDEX([1]Sizer!FC:FC,(ROW()-2)/3+7),"")</f>
        <v>0</v>
      </c>
      <c r="Z188" s="51">
        <f>IF($A188&lt;&gt;"",INDEX([1]Sizer!FD:FD,(ROW()-2)/3+7),"")</f>
        <v>0</v>
      </c>
      <c r="AA188" s="52">
        <f>IF($A188&lt;&gt;"",INDEX([1]Sizer!$AB:$AB,(ROW()-2)/3+7)*'[1]Dashboard (Model)'!$U$2,"")</f>
        <v>0.03</v>
      </c>
    </row>
    <row r="189" spans="1:27" x14ac:dyDescent="0.2">
      <c r="A189" s="59"/>
      <c r="B189" s="53">
        <f>IF($A188&lt;&gt;"",INDEX([1]Sizer!B:B,(ROW()-3)/3+7),"")</f>
        <v>0</v>
      </c>
      <c r="C189" s="53">
        <f>IF($A188&lt;&gt;"",INDEX([1]Sizer!C:C,(ROW()-3)/3+7),"")</f>
        <v>0</v>
      </c>
      <c r="D189" s="53">
        <f>IF($A188&lt;&gt;"",INDEX([1]Sizer!D:D,(ROW()-3)/3+7),"")</f>
        <v>0</v>
      </c>
      <c r="E189" s="53">
        <f>IF($A188&lt;&gt;"",INDEX([1]Sizer!E:E,(ROW()-3)/3+7),"")</f>
        <v>8.2757759273277831E-3</v>
      </c>
      <c r="F189" s="53">
        <f>IF($A188&lt;&gt;"",INDEX([1]Sizer!F:F,(ROW()-3)/3+7),"")</f>
        <v>1.0397219162995592E-2</v>
      </c>
      <c r="G189" s="53">
        <f>IF($A188&lt;&gt;"",INDEX([1]Sizer!G:G,(ROW()-3)/3+7),"")</f>
        <v>2.3574309884238639E-2</v>
      </c>
      <c r="H189" s="53">
        <f>IF($A188&lt;&gt;"",INDEX([1]Sizer!H:H,(ROW()-3)/3+7),"")</f>
        <v>0</v>
      </c>
      <c r="I189" s="53">
        <f>IF($A188&lt;&gt;"",INDEX([1]Sizer!I:I,(ROW()-3)/3+7),"")</f>
        <v>-2.7258710526315785E-2</v>
      </c>
      <c r="J189" s="53">
        <f>IF($A188&lt;&gt;"",INDEX([1]Sizer!J:J,(ROW()-3)/3+7),"")</f>
        <v>0</v>
      </c>
      <c r="K189" s="53">
        <f>IF($A188&lt;&gt;"",INDEX([1]Sizer!K:K,(ROW()-3)/3+7),"")</f>
        <v>0</v>
      </c>
      <c r="L189" s="53">
        <f>IF($A188&lt;&gt;"",INDEX([1]Sizer!L:L,(ROW()-3)/3+7),"")</f>
        <v>0</v>
      </c>
      <c r="M189" s="53">
        <f>IF($A188&lt;&gt;"",INDEX([1]Sizer!M:M,(ROW()-3)/3+7),"")</f>
        <v>6.5888377302140352E-3</v>
      </c>
      <c r="N189" s="53">
        <f>IF($A188&lt;&gt;"",INDEX([1]Sizer!N:N,(ROW()-3)/3+7),"")</f>
        <v>0</v>
      </c>
      <c r="O189" s="53">
        <f>IF($A188&lt;&gt;"",INDEX([1]Sizer!O:O,(ROW()-3)/3+7),"")</f>
        <v>0</v>
      </c>
      <c r="P189" s="53">
        <f>IF($A188&lt;&gt;"",INDEX([1]Sizer!P:P,(ROW()-3)/3+7),"")</f>
        <v>0</v>
      </c>
      <c r="Q189" s="53">
        <f>IF($A188&lt;&gt;"",INDEX([1]Sizer!Q:Q,(ROW()-3)/3+7),"")</f>
        <v>0</v>
      </c>
      <c r="R189" s="53">
        <f>IF($A188&lt;&gt;"",INDEX([1]Sizer!R:R,(ROW()-3)/3+7),"")</f>
        <v>2.2359715670024226E-2</v>
      </c>
      <c r="S189" s="53">
        <f>IF($A188&lt;&gt;"",INDEX([1]Sizer!S:S,(ROW()-3)/3+7),"")</f>
        <v>0</v>
      </c>
      <c r="T189" s="53">
        <f>IF($A188&lt;&gt;"",INDEX([1]Sizer!T:T,(ROW()-3)/3+7),"")</f>
        <v>1.6184859374999999E-2</v>
      </c>
      <c r="U189" s="53">
        <f>IF($A188&lt;&gt;"",INDEX([1]Sizer!U:U,(ROW()-3)/3+7),"")</f>
        <v>2.0430209953343704E-2</v>
      </c>
      <c r="V189" s="53">
        <f>IF($A188&lt;&gt;"",INDEX([1]Sizer!V:V,(ROW()-3)/3+7),"")</f>
        <v>4.4266282051282045E-2</v>
      </c>
      <c r="W189" s="53">
        <f>IF($A188&lt;&gt;"",INDEX([1]Sizer!W:W,(ROW()-3)/3+7),"")</f>
        <v>0</v>
      </c>
      <c r="X189" s="53">
        <f>IF($A188&lt;&gt;"",INDEX([1]Sizer!X:X,(ROW()-3)/3+7),"")</f>
        <v>0</v>
      </c>
      <c r="Y189" s="53">
        <f>IF($A188&lt;&gt;"",INDEX([1]Sizer!Y:Y,(ROW()-3)/3+7),"")</f>
        <v>0</v>
      </c>
      <c r="Z189" s="53">
        <f>IF($A188&lt;&gt;"",INDEX([1]Sizer!Z:Z,(ROW()-3)/3+7),"")</f>
        <v>0</v>
      </c>
      <c r="AA189" s="53">
        <f>IF($A188&lt;&gt;"",SUM($B189:$Z189),"")</f>
        <v>0.12481849922811022</v>
      </c>
    </row>
    <row r="190" spans="1:27" x14ac:dyDescent="0.2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</row>
    <row r="191" spans="1:27" x14ac:dyDescent="0.2">
      <c r="A191" s="59">
        <f>IF(INDEX([1]Sizer!$A:$A,(ROW()-2)/3+7)&lt;&gt;"",INDEX([1]Sizer!$A:$A,(ROW()-2)/3+7),"")</f>
        <v>45331</v>
      </c>
      <c r="B191" s="51">
        <f>IF($A191&lt;&gt;"",INDEX([1]Sizer!EF:EF,(ROW()-2)/3+7),"")</f>
        <v>0</v>
      </c>
      <c r="C191" s="51">
        <f>IF($A191&lt;&gt;"",INDEX([1]Sizer!EG:EG,(ROW()-2)/3+7),"")</f>
        <v>0</v>
      </c>
      <c r="D191" s="51">
        <f>IF($A191&lt;&gt;"",INDEX([1]Sizer!EH:EH,(ROW()-2)/3+7),"")</f>
        <v>-0.5</v>
      </c>
      <c r="E191" s="51">
        <f>IF($A191&lt;&gt;"",INDEX([1]Sizer!EI:EI,(ROW()-2)/3+7),"")</f>
        <v>1</v>
      </c>
      <c r="F191" s="51">
        <f>IF($A191&lt;&gt;"",INDEX([1]Sizer!EJ:EJ,(ROW()-2)/3+7),"")</f>
        <v>1</v>
      </c>
      <c r="G191" s="51">
        <f>IF($A191&lt;&gt;"",INDEX([1]Sizer!EK:EK,(ROW()-2)/3+7),"")</f>
        <v>2</v>
      </c>
      <c r="H191" s="51">
        <f>IF($A191&lt;&gt;"",INDEX([1]Sizer!EL:EL,(ROW()-2)/3+7),"")</f>
        <v>0</v>
      </c>
      <c r="I191" s="51">
        <f>IF($A191&lt;&gt;"",INDEX([1]Sizer!EM:EM,(ROW()-2)/3+7),"")</f>
        <v>-1</v>
      </c>
      <c r="J191" s="51">
        <f>IF($A191&lt;&gt;"",INDEX([1]Sizer!EN:EN,(ROW()-2)/3+7),"")</f>
        <v>0.5</v>
      </c>
      <c r="K191" s="51">
        <f>IF($A191&lt;&gt;"",INDEX([1]Sizer!EO:EO,(ROW()-2)/3+7),"")</f>
        <v>0</v>
      </c>
      <c r="L191" s="51">
        <f>IF($A191&lt;&gt;"",INDEX([1]Sizer!EP:EP,(ROW()-2)/3+7),"")</f>
        <v>0</v>
      </c>
      <c r="M191" s="51">
        <f>IF($A191&lt;&gt;"",INDEX([1]Sizer!EQ:EQ,(ROW()-2)/3+7),"")</f>
        <v>0.5</v>
      </c>
      <c r="N191" s="51">
        <f>IF($A191&lt;&gt;"",INDEX([1]Sizer!ER:ER,(ROW()-2)/3+7),"")</f>
        <v>0</v>
      </c>
      <c r="O191" s="51">
        <f>IF($A191&lt;&gt;"",INDEX([1]Sizer!ES:ES,(ROW()-2)/3+7),"")</f>
        <v>0</v>
      </c>
      <c r="P191" s="51">
        <f>IF($A191&lt;&gt;"",INDEX([1]Sizer!ET:ET,(ROW()-2)/3+7),"")</f>
        <v>0</v>
      </c>
      <c r="Q191" s="51">
        <f>IF($A191&lt;&gt;"",INDEX([1]Sizer!EU:EU,(ROW()-2)/3+7),"")</f>
        <v>0</v>
      </c>
      <c r="R191" s="51">
        <f>IF($A191&lt;&gt;"",INDEX([1]Sizer!EV:EV,(ROW()-2)/3+7),"")</f>
        <v>3</v>
      </c>
      <c r="S191" s="51">
        <f>IF($A191&lt;&gt;"",INDEX([1]Sizer!EW:EW,(ROW()-2)/3+7),"")</f>
        <v>0</v>
      </c>
      <c r="T191" s="51">
        <f>IF($A191&lt;&gt;"",INDEX([1]Sizer!EX:EX,(ROW()-2)/3+7),"")</f>
        <v>0</v>
      </c>
      <c r="U191" s="51">
        <f>IF($A191&lt;&gt;"",INDEX([1]Sizer!EY:EY,(ROW()-2)/3+7),"")</f>
        <v>1</v>
      </c>
      <c r="V191" s="51">
        <f>IF($A191&lt;&gt;"",INDEX([1]Sizer!EZ:EZ,(ROW()-2)/3+7),"")</f>
        <v>3</v>
      </c>
      <c r="W191" s="51">
        <f>IF($A191&lt;&gt;"",INDEX([1]Sizer!FA:FA,(ROW()-2)/3+7),"")</f>
        <v>0</v>
      </c>
      <c r="X191" s="51">
        <f>IF($A191&lt;&gt;"",INDEX([1]Sizer!FB:FB,(ROW()-2)/3+7),"")</f>
        <v>0</v>
      </c>
      <c r="Y191" s="51">
        <f>IF($A191&lt;&gt;"",INDEX([1]Sizer!FC:FC,(ROW()-2)/3+7),"")</f>
        <v>0</v>
      </c>
      <c r="Z191" s="51">
        <f>IF($A191&lt;&gt;"",INDEX([1]Sizer!FD:FD,(ROW()-2)/3+7),"")</f>
        <v>0</v>
      </c>
      <c r="AA191" s="52">
        <f>IF($A191&lt;&gt;"",INDEX([1]Sizer!$AB:$AB,(ROW()-2)/3+7)*'[1]Dashboard (Model)'!$U$2,"")</f>
        <v>0.03</v>
      </c>
    </row>
    <row r="192" spans="1:27" x14ac:dyDescent="0.2">
      <c r="A192" s="59"/>
      <c r="B192" s="53">
        <f>IF($A191&lt;&gt;"",INDEX([1]Sizer!B:B,(ROW()-3)/3+7),"")</f>
        <v>0</v>
      </c>
      <c r="C192" s="53">
        <f>IF($A191&lt;&gt;"",INDEX([1]Sizer!C:C,(ROW()-3)/3+7),"")</f>
        <v>0</v>
      </c>
      <c r="D192" s="53">
        <f>IF($A191&lt;&gt;"",INDEX([1]Sizer!D:D,(ROW()-3)/3+7),"")</f>
        <v>-1.6078959923664118E-2</v>
      </c>
      <c r="E192" s="53">
        <f>IF($A191&lt;&gt;"",INDEX([1]Sizer!E:E,(ROW()-3)/3+7),"")</f>
        <v>8.2757759273277831E-3</v>
      </c>
      <c r="F192" s="53">
        <f>IF($A191&lt;&gt;"",INDEX([1]Sizer!F:F,(ROW()-3)/3+7),"")</f>
        <v>1.0397219162995592E-2</v>
      </c>
      <c r="G192" s="53">
        <f>IF($A191&lt;&gt;"",INDEX([1]Sizer!G:G,(ROW()-3)/3+7),"")</f>
        <v>2.3574309884238639E-2</v>
      </c>
      <c r="H192" s="53">
        <f>IF($A191&lt;&gt;"",INDEX([1]Sizer!H:H,(ROW()-3)/3+7),"")</f>
        <v>0</v>
      </c>
      <c r="I192" s="53">
        <f>IF($A191&lt;&gt;"",INDEX([1]Sizer!I:I,(ROW()-3)/3+7),"")</f>
        <v>-1.7750087780898871E-2</v>
      </c>
      <c r="J192" s="53">
        <f>IF($A191&lt;&gt;"",INDEX([1]Sizer!J:J,(ROW()-3)/3+7),"")</f>
        <v>6.2907229965156785E-3</v>
      </c>
      <c r="K192" s="53">
        <f>IF($A191&lt;&gt;"",INDEX([1]Sizer!K:K,(ROW()-3)/3+7),"")</f>
        <v>0</v>
      </c>
      <c r="L192" s="53">
        <f>IF($A191&lt;&gt;"",INDEX([1]Sizer!L:L,(ROW()-3)/3+7),"")</f>
        <v>0</v>
      </c>
      <c r="M192" s="53">
        <f>IF($A191&lt;&gt;"",INDEX([1]Sizer!M:M,(ROW()-3)/3+7),"")</f>
        <v>6.5888377302140352E-3</v>
      </c>
      <c r="N192" s="53">
        <f>IF($A191&lt;&gt;"",INDEX([1]Sizer!N:N,(ROW()-3)/3+7),"")</f>
        <v>0</v>
      </c>
      <c r="O192" s="53">
        <f>IF($A191&lt;&gt;"",INDEX([1]Sizer!O:O,(ROW()-3)/3+7),"")</f>
        <v>0</v>
      </c>
      <c r="P192" s="53">
        <f>IF($A191&lt;&gt;"",INDEX([1]Sizer!P:P,(ROW()-3)/3+7),"")</f>
        <v>0</v>
      </c>
      <c r="Q192" s="53">
        <f>IF($A191&lt;&gt;"",INDEX([1]Sizer!Q:Q,(ROW()-3)/3+7),"")</f>
        <v>0</v>
      </c>
      <c r="R192" s="53">
        <f>IF($A191&lt;&gt;"",INDEX([1]Sizer!R:R,(ROW()-3)/3+7),"")</f>
        <v>2.2359715670024226E-2</v>
      </c>
      <c r="S192" s="53">
        <f>IF($A191&lt;&gt;"",INDEX([1]Sizer!S:S,(ROW()-3)/3+7),"")</f>
        <v>0</v>
      </c>
      <c r="T192" s="53">
        <f>IF($A191&lt;&gt;"",INDEX([1]Sizer!T:T,(ROW()-3)/3+7),"")</f>
        <v>0</v>
      </c>
      <c r="U192" s="53">
        <f>IF($A191&lt;&gt;"",INDEX([1]Sizer!U:U,(ROW()-3)/3+7),"")</f>
        <v>2.0430209953343704E-2</v>
      </c>
      <c r="V192" s="53">
        <f>IF($A191&lt;&gt;"",INDEX([1]Sizer!V:V,(ROW()-3)/3+7),"")</f>
        <v>4.4266282051282045E-2</v>
      </c>
      <c r="W192" s="53">
        <f>IF($A191&lt;&gt;"",INDEX([1]Sizer!W:W,(ROW()-3)/3+7),"")</f>
        <v>0</v>
      </c>
      <c r="X192" s="53">
        <f>IF($A191&lt;&gt;"",INDEX([1]Sizer!X:X,(ROW()-3)/3+7),"")</f>
        <v>0</v>
      </c>
      <c r="Y192" s="53">
        <f>IF($A191&lt;&gt;"",INDEX([1]Sizer!Y:Y,(ROW()-3)/3+7),"")</f>
        <v>0</v>
      </c>
      <c r="Z192" s="53">
        <f>IF($A191&lt;&gt;"",INDEX([1]Sizer!Z:Z,(ROW()-3)/3+7),"")</f>
        <v>0</v>
      </c>
      <c r="AA192" s="53">
        <f>IF($A191&lt;&gt;"",SUM($B192:$Z192),"")</f>
        <v>0.10835402567137872</v>
      </c>
    </row>
    <row r="193" spans="1:27" x14ac:dyDescent="0.2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</row>
    <row r="194" spans="1:27" x14ac:dyDescent="0.2">
      <c r="A194" s="59">
        <f>IF(INDEX([1]Sizer!$A:$A,(ROW()-2)/3+7)&lt;&gt;"",INDEX([1]Sizer!$A:$A,(ROW()-2)/3+7),"")</f>
        <v>45334</v>
      </c>
      <c r="B194" s="51">
        <f>IF($A194&lt;&gt;"",INDEX([1]Sizer!EF:EF,(ROW()-2)/3+7),"")</f>
        <v>0</v>
      </c>
      <c r="C194" s="51">
        <f>IF($A194&lt;&gt;"",INDEX([1]Sizer!EG:EG,(ROW()-2)/3+7),"")</f>
        <v>0</v>
      </c>
      <c r="D194" s="51">
        <f>IF($A194&lt;&gt;"",INDEX([1]Sizer!EH:EH,(ROW()-2)/3+7),"")</f>
        <v>0</v>
      </c>
      <c r="E194" s="51">
        <f>IF($A194&lt;&gt;"",INDEX([1]Sizer!EI:EI,(ROW()-2)/3+7),"")</f>
        <v>1</v>
      </c>
      <c r="F194" s="51">
        <f>IF($A194&lt;&gt;"",INDEX([1]Sizer!EJ:EJ,(ROW()-2)/3+7),"")</f>
        <v>1</v>
      </c>
      <c r="G194" s="51">
        <f>IF($A194&lt;&gt;"",INDEX([1]Sizer!EK:EK,(ROW()-2)/3+7),"")</f>
        <v>2</v>
      </c>
      <c r="H194" s="51">
        <f>IF($A194&lt;&gt;"",INDEX([1]Sizer!EL:EL,(ROW()-2)/3+7),"")</f>
        <v>0</v>
      </c>
      <c r="I194" s="51">
        <f>IF($A194&lt;&gt;"",INDEX([1]Sizer!EM:EM,(ROW()-2)/3+7),"")</f>
        <v>-1.5</v>
      </c>
      <c r="J194" s="51">
        <f>IF($A194&lt;&gt;"",INDEX([1]Sizer!EN:EN,(ROW()-2)/3+7),"")</f>
        <v>0</v>
      </c>
      <c r="K194" s="51">
        <f>IF($A194&lt;&gt;"",INDEX([1]Sizer!EO:EO,(ROW()-2)/3+7),"")</f>
        <v>1</v>
      </c>
      <c r="L194" s="51">
        <f>IF($A194&lt;&gt;"",INDEX([1]Sizer!EP:EP,(ROW()-2)/3+7),"")</f>
        <v>0</v>
      </c>
      <c r="M194" s="51">
        <f>IF($A194&lt;&gt;"",INDEX([1]Sizer!EQ:EQ,(ROW()-2)/3+7),"")</f>
        <v>0.5</v>
      </c>
      <c r="N194" s="51">
        <f>IF($A194&lt;&gt;"",INDEX([1]Sizer!ER:ER,(ROW()-2)/3+7),"")</f>
        <v>0</v>
      </c>
      <c r="O194" s="51">
        <f>IF($A194&lt;&gt;"",INDEX([1]Sizer!ES:ES,(ROW()-2)/3+7),"")</f>
        <v>0</v>
      </c>
      <c r="P194" s="51">
        <f>IF($A194&lt;&gt;"",INDEX([1]Sizer!ET:ET,(ROW()-2)/3+7),"")</f>
        <v>0</v>
      </c>
      <c r="Q194" s="51">
        <f>IF($A194&lt;&gt;"",INDEX([1]Sizer!EU:EU,(ROW()-2)/3+7),"")</f>
        <v>0</v>
      </c>
      <c r="R194" s="51">
        <f>IF($A194&lt;&gt;"",INDEX([1]Sizer!EV:EV,(ROW()-2)/3+7),"")</f>
        <v>3</v>
      </c>
      <c r="S194" s="51">
        <f>IF($A194&lt;&gt;"",INDEX([1]Sizer!EW:EW,(ROW()-2)/3+7),"")</f>
        <v>0</v>
      </c>
      <c r="T194" s="51">
        <f>IF($A194&lt;&gt;"",INDEX([1]Sizer!EX:EX,(ROW()-2)/3+7),"")</f>
        <v>0</v>
      </c>
      <c r="U194" s="51">
        <f>IF($A194&lt;&gt;"",INDEX([1]Sizer!EY:EY,(ROW()-2)/3+7),"")</f>
        <v>1</v>
      </c>
      <c r="V194" s="51">
        <f>IF($A194&lt;&gt;"",INDEX([1]Sizer!EZ:EZ,(ROW()-2)/3+7),"")</f>
        <v>3</v>
      </c>
      <c r="W194" s="51">
        <f>IF($A194&lt;&gt;"",INDEX([1]Sizer!FA:FA,(ROW()-2)/3+7),"")</f>
        <v>0</v>
      </c>
      <c r="X194" s="51">
        <f>IF($A194&lt;&gt;"",INDEX([1]Sizer!FB:FB,(ROW()-2)/3+7),"")</f>
        <v>0</v>
      </c>
      <c r="Y194" s="51">
        <f>IF($A194&lt;&gt;"",INDEX([1]Sizer!FC:FC,(ROW()-2)/3+7),"")</f>
        <v>0</v>
      </c>
      <c r="Z194" s="51">
        <f>IF($A194&lt;&gt;"",INDEX([1]Sizer!FD:FD,(ROW()-2)/3+7),"")</f>
        <v>0</v>
      </c>
      <c r="AA194" s="52">
        <f>IF($A194&lt;&gt;"",INDEX([1]Sizer!$AB:$AB,(ROW()-2)/3+7)*'[1]Dashboard (Model)'!$U$2,"")</f>
        <v>0.03</v>
      </c>
    </row>
    <row r="195" spans="1:27" x14ac:dyDescent="0.2">
      <c r="A195" s="59"/>
      <c r="B195" s="53">
        <f>IF($A194&lt;&gt;"",INDEX([1]Sizer!B:B,(ROW()-3)/3+7),"")</f>
        <v>0</v>
      </c>
      <c r="C195" s="53">
        <f>IF($A194&lt;&gt;"",INDEX([1]Sizer!C:C,(ROW()-3)/3+7),"")</f>
        <v>0</v>
      </c>
      <c r="D195" s="53">
        <f>IF($A194&lt;&gt;"",INDEX([1]Sizer!D:D,(ROW()-3)/3+7),"")</f>
        <v>0</v>
      </c>
      <c r="E195" s="53">
        <f>IF($A194&lt;&gt;"",INDEX([1]Sizer!E:E,(ROW()-3)/3+7),"")</f>
        <v>8.2757759273277831E-3</v>
      </c>
      <c r="F195" s="53">
        <f>IF($A194&lt;&gt;"",INDEX([1]Sizer!F:F,(ROW()-3)/3+7),"")</f>
        <v>1.0397219162995592E-2</v>
      </c>
      <c r="G195" s="53">
        <f>IF($A194&lt;&gt;"",INDEX([1]Sizer!G:G,(ROW()-3)/3+7),"")</f>
        <v>2.3574309884238639E-2</v>
      </c>
      <c r="H195" s="53">
        <f>IF($A194&lt;&gt;"",INDEX([1]Sizer!H:H,(ROW()-3)/3+7),"")</f>
        <v>0</v>
      </c>
      <c r="I195" s="53">
        <f>IF($A194&lt;&gt;"",INDEX([1]Sizer!I:I,(ROW()-3)/3+7),"")</f>
        <v>-2.8877639632746747E-2</v>
      </c>
      <c r="J195" s="53">
        <f>IF($A194&lt;&gt;"",INDEX([1]Sizer!J:J,(ROW()-3)/3+7),"")</f>
        <v>0</v>
      </c>
      <c r="K195" s="53">
        <f>IF($A194&lt;&gt;"",INDEX([1]Sizer!K:K,(ROW()-3)/3+7),"")</f>
        <v>2.6224127149557058E-2</v>
      </c>
      <c r="L195" s="53">
        <f>IF($A194&lt;&gt;"",INDEX([1]Sizer!L:L,(ROW()-3)/3+7),"")</f>
        <v>0</v>
      </c>
      <c r="M195" s="53">
        <f>IF($A194&lt;&gt;"",INDEX([1]Sizer!M:M,(ROW()-3)/3+7),"")</f>
        <v>6.5888377302140352E-3</v>
      </c>
      <c r="N195" s="53">
        <f>IF($A194&lt;&gt;"",INDEX([1]Sizer!N:N,(ROW()-3)/3+7),"")</f>
        <v>0</v>
      </c>
      <c r="O195" s="53">
        <f>IF($A194&lt;&gt;"",INDEX([1]Sizer!O:O,(ROW()-3)/3+7),"")</f>
        <v>0</v>
      </c>
      <c r="P195" s="53">
        <f>IF($A194&lt;&gt;"",INDEX([1]Sizer!P:P,(ROW()-3)/3+7),"")</f>
        <v>0</v>
      </c>
      <c r="Q195" s="53">
        <f>IF($A194&lt;&gt;"",INDEX([1]Sizer!Q:Q,(ROW()-3)/3+7),"")</f>
        <v>0</v>
      </c>
      <c r="R195" s="53">
        <f>IF($A194&lt;&gt;"",INDEX([1]Sizer!R:R,(ROW()-3)/3+7),"")</f>
        <v>2.2359715670024226E-2</v>
      </c>
      <c r="S195" s="53">
        <f>IF($A194&lt;&gt;"",INDEX([1]Sizer!S:S,(ROW()-3)/3+7),"")</f>
        <v>0</v>
      </c>
      <c r="T195" s="53">
        <f>IF($A194&lt;&gt;"",INDEX([1]Sizer!T:T,(ROW()-3)/3+7),"")</f>
        <v>0</v>
      </c>
      <c r="U195" s="53">
        <f>IF($A194&lt;&gt;"",INDEX([1]Sizer!U:U,(ROW()-3)/3+7),"")</f>
        <v>2.0430209953343704E-2</v>
      </c>
      <c r="V195" s="53">
        <f>IF($A194&lt;&gt;"",INDEX([1]Sizer!V:V,(ROW()-3)/3+7),"")</f>
        <v>4.4266282051282045E-2</v>
      </c>
      <c r="W195" s="53">
        <f>IF($A194&lt;&gt;"",INDEX([1]Sizer!W:W,(ROW()-3)/3+7),"")</f>
        <v>0</v>
      </c>
      <c r="X195" s="53">
        <f>IF($A194&lt;&gt;"",INDEX([1]Sizer!X:X,(ROW()-3)/3+7),"")</f>
        <v>0</v>
      </c>
      <c r="Y195" s="53">
        <f>IF($A194&lt;&gt;"",INDEX([1]Sizer!Y:Y,(ROW()-3)/3+7),"")</f>
        <v>0</v>
      </c>
      <c r="Z195" s="53">
        <f>IF($A194&lt;&gt;"",INDEX([1]Sizer!Z:Z,(ROW()-3)/3+7),"")</f>
        <v>0</v>
      </c>
      <c r="AA195" s="53">
        <f>IF($A194&lt;&gt;"",SUM($B195:$Z195),"")</f>
        <v>0.13323883789623633</v>
      </c>
    </row>
    <row r="196" spans="1:27" x14ac:dyDescent="0.2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</row>
    <row r="197" spans="1:27" x14ac:dyDescent="0.2">
      <c r="A197" s="59">
        <f>IF(INDEX([1]Sizer!$A:$A,(ROW()-2)/3+7)&lt;&gt;"",INDEX([1]Sizer!$A:$A,(ROW()-2)/3+7),"")</f>
        <v>45335</v>
      </c>
      <c r="B197" s="51">
        <f>IF($A197&lt;&gt;"",INDEX([1]Sizer!EF:EF,(ROW()-2)/3+7),"")</f>
        <v>0</v>
      </c>
      <c r="C197" s="51">
        <f>IF($A197&lt;&gt;"",INDEX([1]Sizer!EG:EG,(ROW()-2)/3+7),"")</f>
        <v>0</v>
      </c>
      <c r="D197" s="51">
        <f>IF($A197&lt;&gt;"",INDEX([1]Sizer!EH:EH,(ROW()-2)/3+7),"")</f>
        <v>0</v>
      </c>
      <c r="E197" s="51">
        <f>IF($A197&lt;&gt;"",INDEX([1]Sizer!EI:EI,(ROW()-2)/3+7),"")</f>
        <v>1</v>
      </c>
      <c r="F197" s="51">
        <f>IF($A197&lt;&gt;"",INDEX([1]Sizer!EJ:EJ,(ROW()-2)/3+7),"")</f>
        <v>1</v>
      </c>
      <c r="G197" s="51">
        <f>IF($A197&lt;&gt;"",INDEX([1]Sizer!EK:EK,(ROW()-2)/3+7),"")</f>
        <v>2</v>
      </c>
      <c r="H197" s="51">
        <f>IF($A197&lt;&gt;"",INDEX([1]Sizer!EL:EL,(ROW()-2)/3+7),"")</f>
        <v>0</v>
      </c>
      <c r="I197" s="51">
        <f>IF($A197&lt;&gt;"",INDEX([1]Sizer!EM:EM,(ROW()-2)/3+7),"")</f>
        <v>-1</v>
      </c>
      <c r="J197" s="51">
        <f>IF($A197&lt;&gt;"",INDEX([1]Sizer!EN:EN,(ROW()-2)/3+7),"")</f>
        <v>0</v>
      </c>
      <c r="K197" s="51">
        <f>IF($A197&lt;&gt;"",INDEX([1]Sizer!EO:EO,(ROW()-2)/3+7),"")</f>
        <v>1</v>
      </c>
      <c r="L197" s="51">
        <f>IF($A197&lt;&gt;"",INDEX([1]Sizer!EP:EP,(ROW()-2)/3+7),"")</f>
        <v>0</v>
      </c>
      <c r="M197" s="51">
        <f>IF($A197&lt;&gt;"",INDEX([1]Sizer!EQ:EQ,(ROW()-2)/3+7),"")</f>
        <v>0.5</v>
      </c>
      <c r="N197" s="51">
        <f>IF($A197&lt;&gt;"",INDEX([1]Sizer!ER:ER,(ROW()-2)/3+7),"")</f>
        <v>0</v>
      </c>
      <c r="O197" s="51">
        <f>IF($A197&lt;&gt;"",INDEX([1]Sizer!ES:ES,(ROW()-2)/3+7),"")</f>
        <v>0</v>
      </c>
      <c r="P197" s="51">
        <f>IF($A197&lt;&gt;"",INDEX([1]Sizer!ET:ET,(ROW()-2)/3+7),"")</f>
        <v>0</v>
      </c>
      <c r="Q197" s="51">
        <f>IF($A197&lt;&gt;"",INDEX([1]Sizer!EU:EU,(ROW()-2)/3+7),"")</f>
        <v>0</v>
      </c>
      <c r="R197" s="51">
        <f>IF($A197&lt;&gt;"",INDEX([1]Sizer!EV:EV,(ROW()-2)/3+7),"")</f>
        <v>3</v>
      </c>
      <c r="S197" s="51">
        <f>IF($A197&lt;&gt;"",INDEX([1]Sizer!EW:EW,(ROW()-2)/3+7),"")</f>
        <v>0</v>
      </c>
      <c r="T197" s="51">
        <f>IF($A197&lt;&gt;"",INDEX([1]Sizer!EX:EX,(ROW()-2)/3+7),"")</f>
        <v>0</v>
      </c>
      <c r="U197" s="51">
        <f>IF($A197&lt;&gt;"",INDEX([1]Sizer!EY:EY,(ROW()-2)/3+7),"")</f>
        <v>1</v>
      </c>
      <c r="V197" s="51">
        <f>IF($A197&lt;&gt;"",INDEX([1]Sizer!EZ:EZ,(ROW()-2)/3+7),"")</f>
        <v>3</v>
      </c>
      <c r="W197" s="51">
        <f>IF($A197&lt;&gt;"",INDEX([1]Sizer!FA:FA,(ROW()-2)/3+7),"")</f>
        <v>0</v>
      </c>
      <c r="X197" s="51">
        <f>IF($A197&lt;&gt;"",INDEX([1]Sizer!FB:FB,(ROW()-2)/3+7),"")</f>
        <v>0</v>
      </c>
      <c r="Y197" s="51">
        <f>IF($A197&lt;&gt;"",INDEX([1]Sizer!FC:FC,(ROW()-2)/3+7),"")</f>
        <v>0</v>
      </c>
      <c r="Z197" s="51">
        <f>IF($A197&lt;&gt;"",INDEX([1]Sizer!FD:FD,(ROW()-2)/3+7),"")</f>
        <v>0</v>
      </c>
      <c r="AA197" s="52">
        <f>IF($A197&lt;&gt;"",INDEX([1]Sizer!$AB:$AB,(ROW()-2)/3+7)*'[1]Dashboard (Model)'!$U$2,"")</f>
        <v>0.03</v>
      </c>
    </row>
    <row r="198" spans="1:27" x14ac:dyDescent="0.2">
      <c r="A198" s="59"/>
      <c r="B198" s="53">
        <f>IF($A197&lt;&gt;"",INDEX([1]Sizer!B:B,(ROW()-3)/3+7),"")</f>
        <v>0</v>
      </c>
      <c r="C198" s="53">
        <f>IF($A197&lt;&gt;"",INDEX([1]Sizer!C:C,(ROW()-3)/3+7),"")</f>
        <v>0</v>
      </c>
      <c r="D198" s="53">
        <f>IF($A197&lt;&gt;"",INDEX([1]Sizer!D:D,(ROW()-3)/3+7),"")</f>
        <v>0</v>
      </c>
      <c r="E198" s="53">
        <f>IF($A197&lt;&gt;"",INDEX([1]Sizer!E:E,(ROW()-3)/3+7),"")</f>
        <v>8.2757759273277831E-3</v>
      </c>
      <c r="F198" s="53">
        <f>IF($A197&lt;&gt;"",INDEX([1]Sizer!F:F,(ROW()-3)/3+7),"")</f>
        <v>1.0397219162995592E-2</v>
      </c>
      <c r="G198" s="53">
        <f>IF($A197&lt;&gt;"",INDEX([1]Sizer!G:G,(ROW()-3)/3+7),"")</f>
        <v>2.3574309884238639E-2</v>
      </c>
      <c r="H198" s="53">
        <f>IF($A197&lt;&gt;"",INDEX([1]Sizer!H:H,(ROW()-3)/3+7),"")</f>
        <v>0</v>
      </c>
      <c r="I198" s="53">
        <f>IF($A197&lt;&gt;"",INDEX([1]Sizer!I:I,(ROW()-3)/3+7),"")</f>
        <v>-1.9605774536854553E-2</v>
      </c>
      <c r="J198" s="53">
        <f>IF($A197&lt;&gt;"",INDEX([1]Sizer!J:J,(ROW()-3)/3+7),"")</f>
        <v>0</v>
      </c>
      <c r="K198" s="53">
        <f>IF($A197&lt;&gt;"",INDEX([1]Sizer!K:K,(ROW()-3)/3+7),"")</f>
        <v>2.6224127149557058E-2</v>
      </c>
      <c r="L198" s="53">
        <f>IF($A197&lt;&gt;"",INDEX([1]Sizer!L:L,(ROW()-3)/3+7),"")</f>
        <v>0</v>
      </c>
      <c r="M198" s="53">
        <f>IF($A197&lt;&gt;"",INDEX([1]Sizer!M:M,(ROW()-3)/3+7),"")</f>
        <v>6.5888377302140352E-3</v>
      </c>
      <c r="N198" s="53">
        <f>IF($A197&lt;&gt;"",INDEX([1]Sizer!N:N,(ROW()-3)/3+7),"")</f>
        <v>0</v>
      </c>
      <c r="O198" s="53">
        <f>IF($A197&lt;&gt;"",INDEX([1]Sizer!O:O,(ROW()-3)/3+7),"")</f>
        <v>0</v>
      </c>
      <c r="P198" s="53">
        <f>IF($A197&lt;&gt;"",INDEX([1]Sizer!P:P,(ROW()-3)/3+7),"")</f>
        <v>0</v>
      </c>
      <c r="Q198" s="53">
        <f>IF($A197&lt;&gt;"",INDEX([1]Sizer!Q:Q,(ROW()-3)/3+7),"")</f>
        <v>0</v>
      </c>
      <c r="R198" s="53">
        <f>IF($A197&lt;&gt;"",INDEX([1]Sizer!R:R,(ROW()-3)/3+7),"")</f>
        <v>2.2359715670024226E-2</v>
      </c>
      <c r="S198" s="53">
        <f>IF($A197&lt;&gt;"",INDEX([1]Sizer!S:S,(ROW()-3)/3+7),"")</f>
        <v>0</v>
      </c>
      <c r="T198" s="53">
        <f>IF($A197&lt;&gt;"",INDEX([1]Sizer!T:T,(ROW()-3)/3+7),"")</f>
        <v>0</v>
      </c>
      <c r="U198" s="53">
        <f>IF($A197&lt;&gt;"",INDEX([1]Sizer!U:U,(ROW()-3)/3+7),"")</f>
        <v>2.0430209953343704E-2</v>
      </c>
      <c r="V198" s="53">
        <f>IF($A197&lt;&gt;"",INDEX([1]Sizer!V:V,(ROW()-3)/3+7),"")</f>
        <v>4.4266282051282045E-2</v>
      </c>
      <c r="W198" s="53">
        <f>IF($A197&lt;&gt;"",INDEX([1]Sizer!W:W,(ROW()-3)/3+7),"")</f>
        <v>0</v>
      </c>
      <c r="X198" s="53">
        <f>IF($A197&lt;&gt;"",INDEX([1]Sizer!X:X,(ROW()-3)/3+7),"")</f>
        <v>0</v>
      </c>
      <c r="Y198" s="53">
        <f>IF($A197&lt;&gt;"",INDEX([1]Sizer!Y:Y,(ROW()-3)/3+7),"")</f>
        <v>0</v>
      </c>
      <c r="Z198" s="53">
        <f>IF($A197&lt;&gt;"",INDEX([1]Sizer!Z:Z,(ROW()-3)/3+7),"")</f>
        <v>0</v>
      </c>
      <c r="AA198" s="53">
        <f>IF($A197&lt;&gt;"",SUM($B198:$Z198),"")</f>
        <v>0.14251070299212854</v>
      </c>
    </row>
    <row r="199" spans="1:27" x14ac:dyDescent="0.2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</row>
    <row r="200" spans="1:27" x14ac:dyDescent="0.2">
      <c r="A200" s="59">
        <f>IF(INDEX([1]Sizer!$A:$A,(ROW()-2)/3+7)&lt;&gt;"",INDEX([1]Sizer!$A:$A,(ROW()-2)/3+7),"")</f>
        <v>45336</v>
      </c>
      <c r="B200" s="51">
        <f>IF($A200&lt;&gt;"",INDEX([1]Sizer!EF:EF,(ROW()-2)/3+7),"")</f>
        <v>0</v>
      </c>
      <c r="C200" s="51">
        <f>IF($A200&lt;&gt;"",INDEX([1]Sizer!EG:EG,(ROW()-2)/3+7),"")</f>
        <v>0</v>
      </c>
      <c r="D200" s="51">
        <f>IF($A200&lt;&gt;"",INDEX([1]Sizer!EH:EH,(ROW()-2)/3+7),"")</f>
        <v>0</v>
      </c>
      <c r="E200" s="51">
        <f>IF($A200&lt;&gt;"",INDEX([1]Sizer!EI:EI,(ROW()-2)/3+7),"")</f>
        <v>1</v>
      </c>
      <c r="F200" s="51">
        <f>IF($A200&lt;&gt;"",INDEX([1]Sizer!EJ:EJ,(ROW()-2)/3+7),"")</f>
        <v>1</v>
      </c>
      <c r="G200" s="51">
        <f>IF($A200&lt;&gt;"",INDEX([1]Sizer!EK:EK,(ROW()-2)/3+7),"")</f>
        <v>2</v>
      </c>
      <c r="H200" s="51">
        <f>IF($A200&lt;&gt;"",INDEX([1]Sizer!EL:EL,(ROW()-2)/3+7),"")</f>
        <v>0</v>
      </c>
      <c r="I200" s="51">
        <f>IF($A200&lt;&gt;"",INDEX([1]Sizer!EM:EM,(ROW()-2)/3+7),"")</f>
        <v>-1.5</v>
      </c>
      <c r="J200" s="51">
        <f>IF($A200&lt;&gt;"",INDEX([1]Sizer!EN:EN,(ROW()-2)/3+7),"")</f>
        <v>0</v>
      </c>
      <c r="K200" s="51">
        <f>IF($A200&lt;&gt;"",INDEX([1]Sizer!EO:EO,(ROW()-2)/3+7),"")</f>
        <v>1</v>
      </c>
      <c r="L200" s="51">
        <f>IF($A200&lt;&gt;"",INDEX([1]Sizer!EP:EP,(ROW()-2)/3+7),"")</f>
        <v>0</v>
      </c>
      <c r="M200" s="51">
        <f>IF($A200&lt;&gt;"",INDEX([1]Sizer!EQ:EQ,(ROW()-2)/3+7),"")</f>
        <v>0.5</v>
      </c>
      <c r="N200" s="51">
        <f>IF($A200&lt;&gt;"",INDEX([1]Sizer!ER:ER,(ROW()-2)/3+7),"")</f>
        <v>0</v>
      </c>
      <c r="O200" s="51">
        <f>IF($A200&lt;&gt;"",INDEX([1]Sizer!ES:ES,(ROW()-2)/3+7),"")</f>
        <v>0</v>
      </c>
      <c r="P200" s="51">
        <f>IF($A200&lt;&gt;"",INDEX([1]Sizer!ET:ET,(ROW()-2)/3+7),"")</f>
        <v>0</v>
      </c>
      <c r="Q200" s="51">
        <f>IF($A200&lt;&gt;"",INDEX([1]Sizer!EU:EU,(ROW()-2)/3+7),"")</f>
        <v>0</v>
      </c>
      <c r="R200" s="51">
        <f>IF($A200&lt;&gt;"",INDEX([1]Sizer!EV:EV,(ROW()-2)/3+7),"")</f>
        <v>3</v>
      </c>
      <c r="S200" s="51">
        <f>IF($A200&lt;&gt;"",INDEX([1]Sizer!EW:EW,(ROW()-2)/3+7),"")</f>
        <v>0</v>
      </c>
      <c r="T200" s="51">
        <f>IF($A200&lt;&gt;"",INDEX([1]Sizer!EX:EX,(ROW()-2)/3+7),"")</f>
        <v>0</v>
      </c>
      <c r="U200" s="51">
        <f>IF($A200&lt;&gt;"",INDEX([1]Sizer!EY:EY,(ROW()-2)/3+7),"")</f>
        <v>1</v>
      </c>
      <c r="V200" s="51">
        <f>IF($A200&lt;&gt;"",INDEX([1]Sizer!EZ:EZ,(ROW()-2)/3+7),"")</f>
        <v>3</v>
      </c>
      <c r="W200" s="51">
        <f>IF($A200&lt;&gt;"",INDEX([1]Sizer!FA:FA,(ROW()-2)/3+7),"")</f>
        <v>0</v>
      </c>
      <c r="X200" s="51">
        <f>IF($A200&lt;&gt;"",INDEX([1]Sizer!FB:FB,(ROW()-2)/3+7),"")</f>
        <v>0</v>
      </c>
      <c r="Y200" s="51">
        <f>IF($A200&lt;&gt;"",INDEX([1]Sizer!FC:FC,(ROW()-2)/3+7),"")</f>
        <v>0</v>
      </c>
      <c r="Z200" s="51">
        <f>IF($A200&lt;&gt;"",INDEX([1]Sizer!FD:FD,(ROW()-2)/3+7),"")</f>
        <v>0</v>
      </c>
      <c r="AA200" s="52">
        <f>IF($A200&lt;&gt;"",INDEX([1]Sizer!$AB:$AB,(ROW()-2)/3+7)*'[1]Dashboard (Model)'!$U$2,"")</f>
        <v>0.03</v>
      </c>
    </row>
    <row r="201" spans="1:27" x14ac:dyDescent="0.2">
      <c r="A201" s="59"/>
      <c r="B201" s="53">
        <f>IF($A200&lt;&gt;"",INDEX([1]Sizer!B:B,(ROW()-3)/3+7),"")</f>
        <v>0</v>
      </c>
      <c r="C201" s="53">
        <f>IF($A200&lt;&gt;"",INDEX([1]Sizer!C:C,(ROW()-3)/3+7),"")</f>
        <v>0</v>
      </c>
      <c r="D201" s="53">
        <f>IF($A200&lt;&gt;"",INDEX([1]Sizer!D:D,(ROW()-3)/3+7),"")</f>
        <v>0</v>
      </c>
      <c r="E201" s="53">
        <f>IF($A200&lt;&gt;"",INDEX([1]Sizer!E:E,(ROW()-3)/3+7),"")</f>
        <v>8.2757759273277831E-3</v>
      </c>
      <c r="F201" s="53">
        <f>IF($A200&lt;&gt;"",INDEX([1]Sizer!F:F,(ROW()-3)/3+7),"")</f>
        <v>1.0397219162995592E-2</v>
      </c>
      <c r="G201" s="53">
        <f>IF($A200&lt;&gt;"",INDEX([1]Sizer!G:G,(ROW()-3)/3+7),"")</f>
        <v>2.3574309884238639E-2</v>
      </c>
      <c r="H201" s="53">
        <f>IF($A200&lt;&gt;"",INDEX([1]Sizer!H:H,(ROW()-3)/3+7),"")</f>
        <v>0</v>
      </c>
      <c r="I201" s="53">
        <f>IF($A200&lt;&gt;"",INDEX([1]Sizer!I:I,(ROW()-3)/3+7),"")</f>
        <v>-2.9142983490566033E-2</v>
      </c>
      <c r="J201" s="53">
        <f>IF($A200&lt;&gt;"",INDEX([1]Sizer!J:J,(ROW()-3)/3+7),"")</f>
        <v>0</v>
      </c>
      <c r="K201" s="53">
        <f>IF($A200&lt;&gt;"",INDEX([1]Sizer!K:K,(ROW()-3)/3+7),"")</f>
        <v>2.6224127149557058E-2</v>
      </c>
      <c r="L201" s="53">
        <f>IF($A200&lt;&gt;"",INDEX([1]Sizer!L:L,(ROW()-3)/3+7),"")</f>
        <v>0</v>
      </c>
      <c r="M201" s="53">
        <f>IF($A200&lt;&gt;"",INDEX([1]Sizer!M:M,(ROW()-3)/3+7),"")</f>
        <v>6.5888377302140352E-3</v>
      </c>
      <c r="N201" s="53">
        <f>IF($A200&lt;&gt;"",INDEX([1]Sizer!N:N,(ROW()-3)/3+7),"")</f>
        <v>0</v>
      </c>
      <c r="O201" s="53">
        <f>IF($A200&lt;&gt;"",INDEX([1]Sizer!O:O,(ROW()-3)/3+7),"")</f>
        <v>0</v>
      </c>
      <c r="P201" s="53">
        <f>IF($A200&lt;&gt;"",INDEX([1]Sizer!P:P,(ROW()-3)/3+7),"")</f>
        <v>0</v>
      </c>
      <c r="Q201" s="53">
        <f>IF($A200&lt;&gt;"",INDEX([1]Sizer!Q:Q,(ROW()-3)/3+7),"")</f>
        <v>0</v>
      </c>
      <c r="R201" s="53">
        <f>IF($A200&lt;&gt;"",INDEX([1]Sizer!R:R,(ROW()-3)/3+7),"")</f>
        <v>2.2359715670024226E-2</v>
      </c>
      <c r="S201" s="53">
        <f>IF($A200&lt;&gt;"",INDEX([1]Sizer!S:S,(ROW()-3)/3+7),"")</f>
        <v>0</v>
      </c>
      <c r="T201" s="53">
        <f>IF($A200&lt;&gt;"",INDEX([1]Sizer!T:T,(ROW()-3)/3+7),"")</f>
        <v>0</v>
      </c>
      <c r="U201" s="53">
        <f>IF($A200&lt;&gt;"",INDEX([1]Sizer!U:U,(ROW()-3)/3+7),"")</f>
        <v>2.0430209953343704E-2</v>
      </c>
      <c r="V201" s="53">
        <f>IF($A200&lt;&gt;"",INDEX([1]Sizer!V:V,(ROW()-3)/3+7),"")</f>
        <v>4.4266282051282045E-2</v>
      </c>
      <c r="W201" s="53">
        <f>IF($A200&lt;&gt;"",INDEX([1]Sizer!W:W,(ROW()-3)/3+7),"")</f>
        <v>0</v>
      </c>
      <c r="X201" s="53">
        <f>IF($A200&lt;&gt;"",INDEX([1]Sizer!X:X,(ROW()-3)/3+7),"")</f>
        <v>0</v>
      </c>
      <c r="Y201" s="53">
        <f>IF($A200&lt;&gt;"",INDEX([1]Sizer!Y:Y,(ROW()-3)/3+7),"")</f>
        <v>0</v>
      </c>
      <c r="Z201" s="53">
        <f>IF($A200&lt;&gt;"",INDEX([1]Sizer!Z:Z,(ROW()-3)/3+7),"")</f>
        <v>0</v>
      </c>
      <c r="AA201" s="53">
        <f>IF($A200&lt;&gt;"",SUM($B201:$Z201),"")</f>
        <v>0.13297349403841704</v>
      </c>
    </row>
    <row r="202" spans="1:27" x14ac:dyDescent="0.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</row>
    <row r="203" spans="1:27" x14ac:dyDescent="0.2">
      <c r="A203" s="59">
        <f>IF(INDEX([1]Sizer!$A:$A,(ROW()-2)/3+7)&lt;&gt;"",INDEX([1]Sizer!$A:$A,(ROW()-2)/3+7),"")</f>
        <v>45337</v>
      </c>
      <c r="B203" s="51">
        <f>IF($A203&lt;&gt;"",INDEX([1]Sizer!EF:EF,(ROW()-2)/3+7),"")</f>
        <v>0</v>
      </c>
      <c r="C203" s="51">
        <f>IF($A203&lt;&gt;"",INDEX([1]Sizer!EG:EG,(ROW()-2)/3+7),"")</f>
        <v>0</v>
      </c>
      <c r="D203" s="51">
        <f>IF($A203&lt;&gt;"",INDEX([1]Sizer!EH:EH,(ROW()-2)/3+7),"")</f>
        <v>0</v>
      </c>
      <c r="E203" s="51">
        <f>IF($A203&lt;&gt;"",INDEX([1]Sizer!EI:EI,(ROW()-2)/3+7),"")</f>
        <v>0.5</v>
      </c>
      <c r="F203" s="51">
        <f>IF($A203&lt;&gt;"",INDEX([1]Sizer!EJ:EJ,(ROW()-2)/3+7),"")</f>
        <v>1</v>
      </c>
      <c r="G203" s="51">
        <f>IF($A203&lt;&gt;"",INDEX([1]Sizer!EK:EK,(ROW()-2)/3+7),"")</f>
        <v>2</v>
      </c>
      <c r="H203" s="51">
        <f>IF($A203&lt;&gt;"",INDEX([1]Sizer!EL:EL,(ROW()-2)/3+7),"")</f>
        <v>0</v>
      </c>
      <c r="I203" s="51">
        <f>IF($A203&lt;&gt;"",INDEX([1]Sizer!EM:EM,(ROW()-2)/3+7),"")</f>
        <v>-1</v>
      </c>
      <c r="J203" s="51">
        <f>IF($A203&lt;&gt;"",INDEX([1]Sizer!EN:EN,(ROW()-2)/3+7),"")</f>
        <v>0</v>
      </c>
      <c r="K203" s="51">
        <f>IF($A203&lt;&gt;"",INDEX([1]Sizer!EO:EO,(ROW()-2)/3+7),"")</f>
        <v>0</v>
      </c>
      <c r="L203" s="51">
        <f>IF($A203&lt;&gt;"",INDEX([1]Sizer!EP:EP,(ROW()-2)/3+7),"")</f>
        <v>0</v>
      </c>
      <c r="M203" s="51">
        <f>IF($A203&lt;&gt;"",INDEX([1]Sizer!EQ:EQ,(ROW()-2)/3+7),"")</f>
        <v>0.5</v>
      </c>
      <c r="N203" s="51">
        <f>IF($A203&lt;&gt;"",INDEX([1]Sizer!ER:ER,(ROW()-2)/3+7),"")</f>
        <v>0</v>
      </c>
      <c r="O203" s="51">
        <f>IF($A203&lt;&gt;"",INDEX([1]Sizer!ES:ES,(ROW()-2)/3+7),"")</f>
        <v>0</v>
      </c>
      <c r="P203" s="51">
        <f>IF($A203&lt;&gt;"",INDEX([1]Sizer!ET:ET,(ROW()-2)/3+7),"")</f>
        <v>0</v>
      </c>
      <c r="Q203" s="51">
        <f>IF($A203&lt;&gt;"",INDEX([1]Sizer!EU:EU,(ROW()-2)/3+7),"")</f>
        <v>0</v>
      </c>
      <c r="R203" s="51">
        <f>IF($A203&lt;&gt;"",INDEX([1]Sizer!EV:EV,(ROW()-2)/3+7),"")</f>
        <v>3</v>
      </c>
      <c r="S203" s="51">
        <f>IF($A203&lt;&gt;"",INDEX([1]Sizer!EW:EW,(ROW()-2)/3+7),"")</f>
        <v>0</v>
      </c>
      <c r="T203" s="51">
        <f>IF($A203&lt;&gt;"",INDEX([1]Sizer!EX:EX,(ROW()-2)/3+7),"")</f>
        <v>0.5</v>
      </c>
      <c r="U203" s="51">
        <f>IF($A203&lt;&gt;"",INDEX([1]Sizer!EY:EY,(ROW()-2)/3+7),"")</f>
        <v>1</v>
      </c>
      <c r="V203" s="51">
        <f>IF($A203&lt;&gt;"",INDEX([1]Sizer!EZ:EZ,(ROW()-2)/3+7),"")</f>
        <v>3</v>
      </c>
      <c r="W203" s="51">
        <f>IF($A203&lt;&gt;"",INDEX([1]Sizer!FA:FA,(ROW()-2)/3+7),"")</f>
        <v>0</v>
      </c>
      <c r="X203" s="51">
        <f>IF($A203&lt;&gt;"",INDEX([1]Sizer!FB:FB,(ROW()-2)/3+7),"")</f>
        <v>0</v>
      </c>
      <c r="Y203" s="51">
        <f>IF($A203&lt;&gt;"",INDEX([1]Sizer!FC:FC,(ROW()-2)/3+7),"")</f>
        <v>0</v>
      </c>
      <c r="Z203" s="51">
        <f>IF($A203&lt;&gt;"",INDEX([1]Sizer!FD:FD,(ROW()-2)/3+7),"")</f>
        <v>0</v>
      </c>
      <c r="AA203" s="52">
        <f>IF($A203&lt;&gt;"",INDEX([1]Sizer!$AB:$AB,(ROW()-2)/3+7)*'[1]Dashboard (Model)'!$U$2,"")</f>
        <v>0.03</v>
      </c>
    </row>
    <row r="204" spans="1:27" x14ac:dyDescent="0.2">
      <c r="A204" s="59"/>
      <c r="B204" s="53">
        <f>IF($A203&lt;&gt;"",INDEX([1]Sizer!B:B,(ROW()-3)/3+7),"")</f>
        <v>0</v>
      </c>
      <c r="C204" s="53">
        <f>IF($A203&lt;&gt;"",INDEX([1]Sizer!C:C,(ROW()-3)/3+7),"")</f>
        <v>0</v>
      </c>
      <c r="D204" s="53">
        <f>IF($A203&lt;&gt;"",INDEX([1]Sizer!D:D,(ROW()-3)/3+7),"")</f>
        <v>0</v>
      </c>
      <c r="E204" s="53">
        <f>IF($A203&lt;&gt;"",INDEX([1]Sizer!E:E,(ROW()-3)/3+7),"")</f>
        <v>4.392626280466265E-3</v>
      </c>
      <c r="F204" s="53">
        <f>IF($A203&lt;&gt;"",INDEX([1]Sizer!F:F,(ROW()-3)/3+7),"")</f>
        <v>1.0397219162995592E-2</v>
      </c>
      <c r="G204" s="53">
        <f>IF($A203&lt;&gt;"",INDEX([1]Sizer!G:G,(ROW()-3)/3+7),"")</f>
        <v>2.3574309884238639E-2</v>
      </c>
      <c r="H204" s="53">
        <f>IF($A203&lt;&gt;"",INDEX([1]Sizer!H:H,(ROW()-3)/3+7),"")</f>
        <v>0</v>
      </c>
      <c r="I204" s="53">
        <f>IF($A203&lt;&gt;"",INDEX([1]Sizer!I:I,(ROW()-3)/3+7),"")</f>
        <v>-1.7392342657342654E-2</v>
      </c>
      <c r="J204" s="53">
        <f>IF($A203&lt;&gt;"",INDEX([1]Sizer!J:J,(ROW()-3)/3+7),"")</f>
        <v>0</v>
      </c>
      <c r="K204" s="53">
        <f>IF($A203&lt;&gt;"",INDEX([1]Sizer!K:K,(ROW()-3)/3+7),"")</f>
        <v>0</v>
      </c>
      <c r="L204" s="53">
        <f>IF($A203&lt;&gt;"",INDEX([1]Sizer!L:L,(ROW()-3)/3+7),"")</f>
        <v>0</v>
      </c>
      <c r="M204" s="53">
        <f>IF($A203&lt;&gt;"",INDEX([1]Sizer!M:M,(ROW()-3)/3+7),"")</f>
        <v>6.5888377302140352E-3</v>
      </c>
      <c r="N204" s="53">
        <f>IF($A203&lt;&gt;"",INDEX([1]Sizer!N:N,(ROW()-3)/3+7),"")</f>
        <v>0</v>
      </c>
      <c r="O204" s="53">
        <f>IF($A203&lt;&gt;"",INDEX([1]Sizer!O:O,(ROW()-3)/3+7),"")</f>
        <v>0</v>
      </c>
      <c r="P204" s="53">
        <f>IF($A203&lt;&gt;"",INDEX([1]Sizer!P:P,(ROW()-3)/3+7),"")</f>
        <v>0</v>
      </c>
      <c r="Q204" s="53">
        <f>IF($A203&lt;&gt;"",INDEX([1]Sizer!Q:Q,(ROW()-3)/3+7),"")</f>
        <v>0</v>
      </c>
      <c r="R204" s="53">
        <f>IF($A203&lt;&gt;"",INDEX([1]Sizer!R:R,(ROW()-3)/3+7),"")</f>
        <v>2.2359715670024226E-2</v>
      </c>
      <c r="S204" s="53">
        <f>IF($A203&lt;&gt;"",INDEX([1]Sizer!S:S,(ROW()-3)/3+7),"")</f>
        <v>0</v>
      </c>
      <c r="T204" s="53">
        <f>IF($A203&lt;&gt;"",INDEX([1]Sizer!T:T,(ROW()-3)/3+7),"")</f>
        <v>1.6025161082474221E-2</v>
      </c>
      <c r="U204" s="53">
        <f>IF($A203&lt;&gt;"",INDEX([1]Sizer!U:U,(ROW()-3)/3+7),"")</f>
        <v>2.0430209953343704E-2</v>
      </c>
      <c r="V204" s="53">
        <f>IF($A203&lt;&gt;"",INDEX([1]Sizer!V:V,(ROW()-3)/3+7),"")</f>
        <v>4.4266282051282045E-2</v>
      </c>
      <c r="W204" s="53">
        <f>IF($A203&lt;&gt;"",INDEX([1]Sizer!W:W,(ROW()-3)/3+7),"")</f>
        <v>0</v>
      </c>
      <c r="X204" s="53">
        <f>IF($A203&lt;&gt;"",INDEX([1]Sizer!X:X,(ROW()-3)/3+7),"")</f>
        <v>0</v>
      </c>
      <c r="Y204" s="53">
        <f>IF($A203&lt;&gt;"",INDEX([1]Sizer!Y:Y,(ROW()-3)/3+7),"")</f>
        <v>0</v>
      </c>
      <c r="Z204" s="53">
        <f>IF($A203&lt;&gt;"",INDEX([1]Sizer!Z:Z,(ROW()-3)/3+7),"")</f>
        <v>0</v>
      </c>
      <c r="AA204" s="53">
        <f>IF($A203&lt;&gt;"",SUM($B204:$Z204),"")</f>
        <v>0.13064201915769608</v>
      </c>
    </row>
    <row r="205" spans="1:27" x14ac:dyDescent="0.2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</row>
    <row r="206" spans="1:27" x14ac:dyDescent="0.2">
      <c r="A206" s="59">
        <f>IF(INDEX([1]Sizer!$A:$A,(ROW()-2)/3+7)&lt;&gt;"",INDEX([1]Sizer!$A:$A,(ROW()-2)/3+7),"")</f>
        <v>45338</v>
      </c>
      <c r="B206" s="51">
        <f>IF($A206&lt;&gt;"",INDEX([1]Sizer!EF:EF,(ROW()-2)/3+7),"")</f>
        <v>0</v>
      </c>
      <c r="C206" s="51">
        <f>IF($A206&lt;&gt;"",INDEX([1]Sizer!EG:EG,(ROW()-2)/3+7),"")</f>
        <v>0</v>
      </c>
      <c r="D206" s="51">
        <f>IF($A206&lt;&gt;"",INDEX([1]Sizer!EH:EH,(ROW()-2)/3+7),"")</f>
        <v>0</v>
      </c>
      <c r="E206" s="51">
        <f>IF($A206&lt;&gt;"",INDEX([1]Sizer!EI:EI,(ROW()-2)/3+7),"")</f>
        <v>0.5</v>
      </c>
      <c r="F206" s="51">
        <f>IF($A206&lt;&gt;"",INDEX([1]Sizer!EJ:EJ,(ROW()-2)/3+7),"")</f>
        <v>1</v>
      </c>
      <c r="G206" s="51">
        <f>IF($A206&lt;&gt;"",INDEX([1]Sizer!EK:EK,(ROW()-2)/3+7),"")</f>
        <v>2</v>
      </c>
      <c r="H206" s="51">
        <f>IF($A206&lt;&gt;"",INDEX([1]Sizer!EL:EL,(ROW()-2)/3+7),"")</f>
        <v>0</v>
      </c>
      <c r="I206" s="51">
        <f>IF($A206&lt;&gt;"",INDEX([1]Sizer!EM:EM,(ROW()-2)/3+7),"")</f>
        <v>-1</v>
      </c>
      <c r="J206" s="51">
        <f>IF($A206&lt;&gt;"",INDEX([1]Sizer!EN:EN,(ROW()-2)/3+7),"")</f>
        <v>0</v>
      </c>
      <c r="K206" s="51">
        <f>IF($A206&lt;&gt;"",INDEX([1]Sizer!EO:EO,(ROW()-2)/3+7),"")</f>
        <v>0</v>
      </c>
      <c r="L206" s="51">
        <f>IF($A206&lt;&gt;"",INDEX([1]Sizer!EP:EP,(ROW()-2)/3+7),"")</f>
        <v>0</v>
      </c>
      <c r="M206" s="51">
        <f>IF($A206&lt;&gt;"",INDEX([1]Sizer!EQ:EQ,(ROW()-2)/3+7),"")</f>
        <v>0.5</v>
      </c>
      <c r="N206" s="51">
        <f>IF($A206&lt;&gt;"",INDEX([1]Sizer!ER:ER,(ROW()-2)/3+7),"")</f>
        <v>0</v>
      </c>
      <c r="O206" s="51">
        <f>IF($A206&lt;&gt;"",INDEX([1]Sizer!ES:ES,(ROW()-2)/3+7),"")</f>
        <v>0</v>
      </c>
      <c r="P206" s="51">
        <f>IF($A206&lt;&gt;"",INDEX([1]Sizer!ET:ET,(ROW()-2)/3+7),"")</f>
        <v>0</v>
      </c>
      <c r="Q206" s="51">
        <f>IF($A206&lt;&gt;"",INDEX([1]Sizer!EU:EU,(ROW()-2)/3+7),"")</f>
        <v>0</v>
      </c>
      <c r="R206" s="51">
        <f>IF($A206&lt;&gt;"",INDEX([1]Sizer!EV:EV,(ROW()-2)/3+7),"")</f>
        <v>3</v>
      </c>
      <c r="S206" s="51">
        <f>IF($A206&lt;&gt;"",INDEX([1]Sizer!EW:EW,(ROW()-2)/3+7),"")</f>
        <v>0</v>
      </c>
      <c r="T206" s="51">
        <f>IF($A206&lt;&gt;"",INDEX([1]Sizer!EX:EX,(ROW()-2)/3+7),"")</f>
        <v>1</v>
      </c>
      <c r="U206" s="51">
        <f>IF($A206&lt;&gt;"",INDEX([1]Sizer!EY:EY,(ROW()-2)/3+7),"")</f>
        <v>1</v>
      </c>
      <c r="V206" s="51">
        <f>IF($A206&lt;&gt;"",INDEX([1]Sizer!EZ:EZ,(ROW()-2)/3+7),"")</f>
        <v>3</v>
      </c>
      <c r="W206" s="51">
        <f>IF($A206&lt;&gt;"",INDEX([1]Sizer!FA:FA,(ROW()-2)/3+7),"")</f>
        <v>0</v>
      </c>
      <c r="X206" s="51">
        <f>IF($A206&lt;&gt;"",INDEX([1]Sizer!FB:FB,(ROW()-2)/3+7),"")</f>
        <v>0</v>
      </c>
      <c r="Y206" s="51">
        <f>IF($A206&lt;&gt;"",INDEX([1]Sizer!FC:FC,(ROW()-2)/3+7),"")</f>
        <v>0</v>
      </c>
      <c r="Z206" s="51">
        <f>IF($A206&lt;&gt;"",INDEX([1]Sizer!FD:FD,(ROW()-2)/3+7),"")</f>
        <v>0</v>
      </c>
      <c r="AA206" s="52">
        <f>IF($A206&lt;&gt;"",INDEX([1]Sizer!$AB:$AB,(ROW()-2)/3+7)*'[1]Dashboard (Model)'!$U$2,"")</f>
        <v>0.03</v>
      </c>
    </row>
    <row r="207" spans="1:27" x14ac:dyDescent="0.2">
      <c r="A207" s="59"/>
      <c r="B207" s="53">
        <f>IF($A206&lt;&gt;"",INDEX([1]Sizer!B:B,(ROW()-3)/3+7),"")</f>
        <v>0</v>
      </c>
      <c r="C207" s="53">
        <f>IF($A206&lt;&gt;"",INDEX([1]Sizer!C:C,(ROW()-3)/3+7),"")</f>
        <v>0</v>
      </c>
      <c r="D207" s="53">
        <f>IF($A206&lt;&gt;"",INDEX([1]Sizer!D:D,(ROW()-3)/3+7),"")</f>
        <v>0</v>
      </c>
      <c r="E207" s="53">
        <f>IF($A206&lt;&gt;"",INDEX([1]Sizer!E:E,(ROW()-3)/3+7),"")</f>
        <v>4.392626280466265E-3</v>
      </c>
      <c r="F207" s="53">
        <f>IF($A206&lt;&gt;"",INDEX([1]Sizer!F:F,(ROW()-3)/3+7),"")</f>
        <v>1.0397219162995592E-2</v>
      </c>
      <c r="G207" s="53">
        <f>IF($A206&lt;&gt;"",INDEX([1]Sizer!G:G,(ROW()-3)/3+7),"")</f>
        <v>2.3574309884238639E-2</v>
      </c>
      <c r="H207" s="53">
        <f>IF($A206&lt;&gt;"",INDEX([1]Sizer!H:H,(ROW()-3)/3+7),"")</f>
        <v>0</v>
      </c>
      <c r="I207" s="53">
        <f>IF($A206&lt;&gt;"",INDEX([1]Sizer!I:I,(ROW()-3)/3+7),"")</f>
        <v>-1.7392342657342654E-2</v>
      </c>
      <c r="J207" s="53">
        <f>IF($A206&lt;&gt;"",INDEX([1]Sizer!J:J,(ROW()-3)/3+7),"")</f>
        <v>0</v>
      </c>
      <c r="K207" s="53">
        <f>IF($A206&lt;&gt;"",INDEX([1]Sizer!K:K,(ROW()-3)/3+7),"")</f>
        <v>0</v>
      </c>
      <c r="L207" s="53">
        <f>IF($A206&lt;&gt;"",INDEX([1]Sizer!L:L,(ROW()-3)/3+7),"")</f>
        <v>0</v>
      </c>
      <c r="M207" s="53">
        <f>IF($A206&lt;&gt;"",INDEX([1]Sizer!M:M,(ROW()-3)/3+7),"")</f>
        <v>6.5888377302140352E-3</v>
      </c>
      <c r="N207" s="53">
        <f>IF($A206&lt;&gt;"",INDEX([1]Sizer!N:N,(ROW()-3)/3+7),"")</f>
        <v>0</v>
      </c>
      <c r="O207" s="53">
        <f>IF($A206&lt;&gt;"",INDEX([1]Sizer!O:O,(ROW()-3)/3+7),"")</f>
        <v>0</v>
      </c>
      <c r="P207" s="53">
        <f>IF($A206&lt;&gt;"",INDEX([1]Sizer!P:P,(ROW()-3)/3+7),"")</f>
        <v>0</v>
      </c>
      <c r="Q207" s="53">
        <f>IF($A206&lt;&gt;"",INDEX([1]Sizer!Q:Q,(ROW()-3)/3+7),"")</f>
        <v>0</v>
      </c>
      <c r="R207" s="53">
        <f>IF($A206&lt;&gt;"",INDEX([1]Sizer!R:R,(ROW()-3)/3+7),"")</f>
        <v>2.2359715670024226E-2</v>
      </c>
      <c r="S207" s="53">
        <f>IF($A206&lt;&gt;"",INDEX([1]Sizer!S:S,(ROW()-3)/3+7),"")</f>
        <v>0</v>
      </c>
      <c r="T207" s="53">
        <f>IF($A206&lt;&gt;"",INDEX([1]Sizer!T:T,(ROW()-3)/3+7),"")</f>
        <v>3.1708441558441561E-2</v>
      </c>
      <c r="U207" s="53">
        <f>IF($A206&lt;&gt;"",INDEX([1]Sizer!U:U,(ROW()-3)/3+7),"")</f>
        <v>2.0430209953343704E-2</v>
      </c>
      <c r="V207" s="53">
        <f>IF($A206&lt;&gt;"",INDEX([1]Sizer!V:V,(ROW()-3)/3+7),"")</f>
        <v>4.4266282051282045E-2</v>
      </c>
      <c r="W207" s="53">
        <f>IF($A206&lt;&gt;"",INDEX([1]Sizer!W:W,(ROW()-3)/3+7),"")</f>
        <v>0</v>
      </c>
      <c r="X207" s="53">
        <f>IF($A206&lt;&gt;"",INDEX([1]Sizer!X:X,(ROW()-3)/3+7),"")</f>
        <v>0</v>
      </c>
      <c r="Y207" s="53">
        <f>IF($A206&lt;&gt;"",INDEX([1]Sizer!Y:Y,(ROW()-3)/3+7),"")</f>
        <v>0</v>
      </c>
      <c r="Z207" s="53">
        <f>IF($A206&lt;&gt;"",INDEX([1]Sizer!Z:Z,(ROW()-3)/3+7),"")</f>
        <v>0</v>
      </c>
      <c r="AA207" s="53">
        <f>IF($A206&lt;&gt;"",SUM($B207:$Z207),"")</f>
        <v>0.14632529963366342</v>
      </c>
    </row>
    <row r="208" spans="1:27" x14ac:dyDescent="0.2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</row>
    <row r="209" spans="1:27" x14ac:dyDescent="0.2">
      <c r="A209" s="59">
        <f>IF(INDEX([1]Sizer!$A:$A,(ROW()-2)/3+7)&lt;&gt;"",INDEX([1]Sizer!$A:$A,(ROW()-2)/3+7),"")</f>
        <v>45341</v>
      </c>
      <c r="B209" s="51">
        <f>IF($A209&lt;&gt;"",INDEX([1]Sizer!EF:EF,(ROW()-2)/3+7),"")</f>
        <v>0</v>
      </c>
      <c r="C209" s="51">
        <f>IF($A209&lt;&gt;"",INDEX([1]Sizer!EG:EG,(ROW()-2)/3+7),"")</f>
        <v>0</v>
      </c>
      <c r="D209" s="51">
        <f>IF($A209&lt;&gt;"",INDEX([1]Sizer!EH:EH,(ROW()-2)/3+7),"")</f>
        <v>0</v>
      </c>
      <c r="E209" s="51">
        <f>IF($A209&lt;&gt;"",INDEX([1]Sizer!EI:EI,(ROW()-2)/3+7),"")</f>
        <v>0</v>
      </c>
      <c r="F209" s="51">
        <f>IF($A209&lt;&gt;"",INDEX([1]Sizer!EJ:EJ,(ROW()-2)/3+7),"")</f>
        <v>1</v>
      </c>
      <c r="G209" s="51">
        <f>IF($A209&lt;&gt;"",INDEX([1]Sizer!EK:EK,(ROW()-2)/3+7),"")</f>
        <v>2</v>
      </c>
      <c r="H209" s="51">
        <f>IF($A209&lt;&gt;"",INDEX([1]Sizer!EL:EL,(ROW()-2)/3+7),"")</f>
        <v>0</v>
      </c>
      <c r="I209" s="51">
        <f>IF($A209&lt;&gt;"",INDEX([1]Sizer!EM:EM,(ROW()-2)/3+7),"")</f>
        <v>-1.5</v>
      </c>
      <c r="J209" s="51">
        <f>IF($A209&lt;&gt;"",INDEX([1]Sizer!EN:EN,(ROW()-2)/3+7),"")</f>
        <v>0</v>
      </c>
      <c r="K209" s="51">
        <f>IF($A209&lt;&gt;"",INDEX([1]Sizer!EO:EO,(ROW()-2)/3+7),"")</f>
        <v>1</v>
      </c>
      <c r="L209" s="51">
        <f>IF($A209&lt;&gt;"",INDEX([1]Sizer!EP:EP,(ROW()-2)/3+7),"")</f>
        <v>0</v>
      </c>
      <c r="M209" s="51">
        <f>IF($A209&lt;&gt;"",INDEX([1]Sizer!EQ:EQ,(ROW()-2)/3+7),"")</f>
        <v>0</v>
      </c>
      <c r="N209" s="51">
        <f>IF($A209&lt;&gt;"",INDEX([1]Sizer!ER:ER,(ROW()-2)/3+7),"")</f>
        <v>0</v>
      </c>
      <c r="O209" s="51">
        <f>IF($A209&lt;&gt;"",INDEX([1]Sizer!ES:ES,(ROW()-2)/3+7),"")</f>
        <v>0</v>
      </c>
      <c r="P209" s="51">
        <f>IF($A209&lt;&gt;"",INDEX([1]Sizer!ET:ET,(ROW()-2)/3+7),"")</f>
        <v>0</v>
      </c>
      <c r="Q209" s="51">
        <f>IF($A209&lt;&gt;"",INDEX([1]Sizer!EU:EU,(ROW()-2)/3+7),"")</f>
        <v>0</v>
      </c>
      <c r="R209" s="51">
        <f>IF($A209&lt;&gt;"",INDEX([1]Sizer!EV:EV,(ROW()-2)/3+7),"")</f>
        <v>3</v>
      </c>
      <c r="S209" s="51">
        <f>IF($A209&lt;&gt;"",INDEX([1]Sizer!EW:EW,(ROW()-2)/3+7),"")</f>
        <v>3</v>
      </c>
      <c r="T209" s="51">
        <f>IF($A209&lt;&gt;"",INDEX([1]Sizer!EX:EX,(ROW()-2)/3+7),"")</f>
        <v>1</v>
      </c>
      <c r="U209" s="51">
        <f>IF($A209&lt;&gt;"",INDEX([1]Sizer!EY:EY,(ROW()-2)/3+7),"")</f>
        <v>1</v>
      </c>
      <c r="V209" s="51">
        <f>IF($A209&lt;&gt;"",INDEX([1]Sizer!EZ:EZ,(ROW()-2)/3+7),"")</f>
        <v>1</v>
      </c>
      <c r="W209" s="51">
        <f>IF($A209&lt;&gt;"",INDEX([1]Sizer!FA:FA,(ROW()-2)/3+7),"")</f>
        <v>0</v>
      </c>
      <c r="X209" s="51">
        <f>IF($A209&lt;&gt;"",INDEX([1]Sizer!FB:FB,(ROW()-2)/3+7),"")</f>
        <v>0</v>
      </c>
      <c r="Y209" s="51">
        <f>IF($A209&lt;&gt;"",INDEX([1]Sizer!FC:FC,(ROW()-2)/3+7),"")</f>
        <v>0</v>
      </c>
      <c r="Z209" s="51">
        <f>IF($A209&lt;&gt;"",INDEX([1]Sizer!FD:FD,(ROW()-2)/3+7),"")</f>
        <v>0</v>
      </c>
      <c r="AA209" s="52">
        <f>IF($A209&lt;&gt;"",INDEX([1]Sizer!$AB:$AB,(ROW()-2)/3+7)*'[1]Dashboard (Model)'!$U$2,"")</f>
        <v>0.03</v>
      </c>
    </row>
    <row r="210" spans="1:27" x14ac:dyDescent="0.2">
      <c r="A210" s="59"/>
      <c r="B210" s="53">
        <f>IF($A209&lt;&gt;"",INDEX([1]Sizer!B:B,(ROW()-3)/3+7),"")</f>
        <v>0</v>
      </c>
      <c r="C210" s="53">
        <f>IF($A209&lt;&gt;"",INDEX([1]Sizer!C:C,(ROW()-3)/3+7),"")</f>
        <v>0</v>
      </c>
      <c r="D210" s="53">
        <f>IF($A209&lt;&gt;"",INDEX([1]Sizer!D:D,(ROW()-3)/3+7),"")</f>
        <v>0</v>
      </c>
      <c r="E210" s="53">
        <f>IF($A209&lt;&gt;"",INDEX([1]Sizer!E:E,(ROW()-3)/3+7),"")</f>
        <v>0</v>
      </c>
      <c r="F210" s="53">
        <f>IF($A209&lt;&gt;"",INDEX([1]Sizer!F:F,(ROW()-3)/3+7),"")</f>
        <v>1.0397219162995592E-2</v>
      </c>
      <c r="G210" s="53">
        <f>IF($A209&lt;&gt;"",INDEX([1]Sizer!G:G,(ROW()-3)/3+7),"")</f>
        <v>2.3574309884238639E-2</v>
      </c>
      <c r="H210" s="53">
        <f>IF($A209&lt;&gt;"",INDEX([1]Sizer!H:H,(ROW()-3)/3+7),"")</f>
        <v>0</v>
      </c>
      <c r="I210" s="53">
        <f>IF($A209&lt;&gt;"",INDEX([1]Sizer!I:I,(ROW()-3)/3+7),"")</f>
        <v>-2.7875530273814113E-2</v>
      </c>
      <c r="J210" s="53">
        <f>IF($A209&lt;&gt;"",INDEX([1]Sizer!J:J,(ROW()-3)/3+7),"")</f>
        <v>0</v>
      </c>
      <c r="K210" s="53">
        <f>IF($A209&lt;&gt;"",INDEX([1]Sizer!K:K,(ROW()-3)/3+7),"")</f>
        <v>2.6132049891540127E-2</v>
      </c>
      <c r="L210" s="53">
        <f>IF($A209&lt;&gt;"",INDEX([1]Sizer!L:L,(ROW()-3)/3+7),"")</f>
        <v>0</v>
      </c>
      <c r="M210" s="53">
        <f>IF($A209&lt;&gt;"",INDEX([1]Sizer!M:M,(ROW()-3)/3+7),"")</f>
        <v>0</v>
      </c>
      <c r="N210" s="53">
        <f>IF($A209&lt;&gt;"",INDEX([1]Sizer!N:N,(ROW()-3)/3+7),"")</f>
        <v>0</v>
      </c>
      <c r="O210" s="53">
        <f>IF($A209&lt;&gt;"",INDEX([1]Sizer!O:O,(ROW()-3)/3+7),"")</f>
        <v>0</v>
      </c>
      <c r="P210" s="53">
        <f>IF($A209&lt;&gt;"",INDEX([1]Sizer!P:P,(ROW()-3)/3+7),"")</f>
        <v>0</v>
      </c>
      <c r="Q210" s="53">
        <f>IF($A209&lt;&gt;"",INDEX([1]Sizer!Q:Q,(ROW()-3)/3+7),"")</f>
        <v>0</v>
      </c>
      <c r="R210" s="53">
        <f>IF($A209&lt;&gt;"",INDEX([1]Sizer!R:R,(ROW()-3)/3+7),"")</f>
        <v>2.2359715670024226E-2</v>
      </c>
      <c r="S210" s="53">
        <f>IF($A209&lt;&gt;"",INDEX([1]Sizer!S:S,(ROW()-3)/3+7),"")</f>
        <v>0.05</v>
      </c>
      <c r="T210" s="53">
        <f>IF($A209&lt;&gt;"",INDEX([1]Sizer!T:T,(ROW()-3)/3+7),"")</f>
        <v>3.1708441558441561E-2</v>
      </c>
      <c r="U210" s="53">
        <f>IF($A209&lt;&gt;"",INDEX([1]Sizer!U:U,(ROW()-3)/3+7),"")</f>
        <v>2.0430209953343704E-2</v>
      </c>
      <c r="V210" s="53">
        <f>IF($A209&lt;&gt;"",INDEX([1]Sizer!V:V,(ROW()-3)/3+7),"")</f>
        <v>1.4470720720720722E-2</v>
      </c>
      <c r="W210" s="53">
        <f>IF($A209&lt;&gt;"",INDEX([1]Sizer!W:W,(ROW()-3)/3+7),"")</f>
        <v>0</v>
      </c>
      <c r="X210" s="53">
        <f>IF($A209&lt;&gt;"",INDEX([1]Sizer!X:X,(ROW()-3)/3+7),"")</f>
        <v>0</v>
      </c>
      <c r="Y210" s="53">
        <f>IF($A209&lt;&gt;"",INDEX([1]Sizer!Y:Y,(ROW()-3)/3+7),"")</f>
        <v>0</v>
      </c>
      <c r="Z210" s="53">
        <f>IF($A209&lt;&gt;"",INDEX([1]Sizer!Z:Z,(ROW()-3)/3+7),"")</f>
        <v>0</v>
      </c>
      <c r="AA210" s="53">
        <f>IF($A209&lt;&gt;"",SUM($B210:$Z210),"")</f>
        <v>0.1711971365674905</v>
      </c>
    </row>
    <row r="211" spans="1:27" x14ac:dyDescent="0.2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</row>
    <row r="212" spans="1:27" x14ac:dyDescent="0.2">
      <c r="A212" s="59">
        <f>IF(INDEX([1]Sizer!$A:$A,(ROW()-2)/3+7)&lt;&gt;"",INDEX([1]Sizer!$A:$A,(ROW()-2)/3+7),"")</f>
        <v>45342</v>
      </c>
      <c r="B212" s="51">
        <f>IF($A212&lt;&gt;"",INDEX([1]Sizer!EF:EF,(ROW()-2)/3+7),"")</f>
        <v>0</v>
      </c>
      <c r="C212" s="51">
        <f>IF($A212&lt;&gt;"",INDEX([1]Sizer!EG:EG,(ROW()-2)/3+7),"")</f>
        <v>0</v>
      </c>
      <c r="D212" s="51">
        <f>IF($A212&lt;&gt;"",INDEX([1]Sizer!EH:EH,(ROW()-2)/3+7),"")</f>
        <v>0</v>
      </c>
      <c r="E212" s="51">
        <f>IF($A212&lt;&gt;"",INDEX([1]Sizer!EI:EI,(ROW()-2)/3+7),"")</f>
        <v>0</v>
      </c>
      <c r="F212" s="51">
        <f>IF($A212&lt;&gt;"",INDEX([1]Sizer!EJ:EJ,(ROW()-2)/3+7),"")</f>
        <v>1</v>
      </c>
      <c r="G212" s="51">
        <f>IF($A212&lt;&gt;"",INDEX([1]Sizer!EK:EK,(ROW()-2)/3+7),"")</f>
        <v>2</v>
      </c>
      <c r="H212" s="51">
        <f>IF($A212&lt;&gt;"",INDEX([1]Sizer!EL:EL,(ROW()-2)/3+7),"")</f>
        <v>0</v>
      </c>
      <c r="I212" s="51">
        <f>IF($A212&lt;&gt;"",INDEX([1]Sizer!EM:EM,(ROW()-2)/3+7),"")</f>
        <v>-1.5</v>
      </c>
      <c r="J212" s="51">
        <f>IF($A212&lt;&gt;"",INDEX([1]Sizer!EN:EN,(ROW()-2)/3+7),"")</f>
        <v>0</v>
      </c>
      <c r="K212" s="51">
        <f>IF($A212&lt;&gt;"",INDEX([1]Sizer!EO:EO,(ROW()-2)/3+7),"")</f>
        <v>1</v>
      </c>
      <c r="L212" s="51">
        <f>IF($A212&lt;&gt;"",INDEX([1]Sizer!EP:EP,(ROW()-2)/3+7),"")</f>
        <v>0</v>
      </c>
      <c r="M212" s="51">
        <f>IF($A212&lt;&gt;"",INDEX([1]Sizer!EQ:EQ,(ROW()-2)/3+7),"")</f>
        <v>0</v>
      </c>
      <c r="N212" s="51">
        <f>IF($A212&lt;&gt;"",INDEX([1]Sizer!ER:ER,(ROW()-2)/3+7),"")</f>
        <v>0</v>
      </c>
      <c r="O212" s="51">
        <f>IF($A212&lt;&gt;"",INDEX([1]Sizer!ES:ES,(ROW()-2)/3+7),"")</f>
        <v>0</v>
      </c>
      <c r="P212" s="51">
        <f>IF($A212&lt;&gt;"",INDEX([1]Sizer!ET:ET,(ROW()-2)/3+7),"")</f>
        <v>0</v>
      </c>
      <c r="Q212" s="51">
        <f>IF($A212&lt;&gt;"",INDEX([1]Sizer!EU:EU,(ROW()-2)/3+7),"")</f>
        <v>0</v>
      </c>
      <c r="R212" s="51">
        <f>IF($A212&lt;&gt;"",INDEX([1]Sizer!EV:EV,(ROW()-2)/3+7),"")</f>
        <v>3</v>
      </c>
      <c r="S212" s="51">
        <f>IF($A212&lt;&gt;"",INDEX([1]Sizer!EW:EW,(ROW()-2)/3+7),"")</f>
        <v>3</v>
      </c>
      <c r="T212" s="51">
        <f>IF($A212&lt;&gt;"",INDEX([1]Sizer!EX:EX,(ROW()-2)/3+7),"")</f>
        <v>1</v>
      </c>
      <c r="U212" s="51">
        <f>IF($A212&lt;&gt;"",INDEX([1]Sizer!EY:EY,(ROW()-2)/3+7),"")</f>
        <v>1</v>
      </c>
      <c r="V212" s="51">
        <f>IF($A212&lt;&gt;"",INDEX([1]Sizer!EZ:EZ,(ROW()-2)/3+7),"")</f>
        <v>1</v>
      </c>
      <c r="W212" s="51">
        <f>IF($A212&lt;&gt;"",INDEX([1]Sizer!FA:FA,(ROW()-2)/3+7),"")</f>
        <v>0</v>
      </c>
      <c r="X212" s="51">
        <f>IF($A212&lt;&gt;"",INDEX([1]Sizer!FB:FB,(ROW()-2)/3+7),"")</f>
        <v>0</v>
      </c>
      <c r="Y212" s="51">
        <f>IF($A212&lt;&gt;"",INDEX([1]Sizer!FC:FC,(ROW()-2)/3+7),"")</f>
        <v>0</v>
      </c>
      <c r="Z212" s="51">
        <f>IF($A212&lt;&gt;"",INDEX([1]Sizer!FD:FD,(ROW()-2)/3+7),"")</f>
        <v>0</v>
      </c>
      <c r="AA212" s="52">
        <f>IF($A212&lt;&gt;"",INDEX([1]Sizer!$AB:$AB,(ROW()-2)/3+7)*'[1]Dashboard (Model)'!$U$2,"")</f>
        <v>0.03</v>
      </c>
    </row>
    <row r="213" spans="1:27" x14ac:dyDescent="0.2">
      <c r="A213" s="59"/>
      <c r="B213" s="53">
        <f>IF($A212&lt;&gt;"",INDEX([1]Sizer!B:B,(ROW()-3)/3+7),"")</f>
        <v>0</v>
      </c>
      <c r="C213" s="53">
        <f>IF($A212&lt;&gt;"",INDEX([1]Sizer!C:C,(ROW()-3)/3+7),"")</f>
        <v>0</v>
      </c>
      <c r="D213" s="53">
        <f>IF($A212&lt;&gt;"",INDEX([1]Sizer!D:D,(ROW()-3)/3+7),"")</f>
        <v>0</v>
      </c>
      <c r="E213" s="53">
        <f>IF($A212&lt;&gt;"",INDEX([1]Sizer!E:E,(ROW()-3)/3+7),"")</f>
        <v>0</v>
      </c>
      <c r="F213" s="53">
        <f>IF($A212&lt;&gt;"",INDEX([1]Sizer!F:F,(ROW()-3)/3+7),"")</f>
        <v>1.0397219162995592E-2</v>
      </c>
      <c r="G213" s="53">
        <f>IF($A212&lt;&gt;"",INDEX([1]Sizer!G:G,(ROW()-3)/3+7),"")</f>
        <v>2.3574309884238639E-2</v>
      </c>
      <c r="H213" s="53">
        <f>IF($A212&lt;&gt;"",INDEX([1]Sizer!H:H,(ROW()-3)/3+7),"")</f>
        <v>0</v>
      </c>
      <c r="I213" s="53">
        <f>IF($A212&lt;&gt;"",INDEX([1]Sizer!I:I,(ROW()-3)/3+7),"")</f>
        <v>-2.7875530273814113E-2</v>
      </c>
      <c r="J213" s="53">
        <f>IF($A212&lt;&gt;"",INDEX([1]Sizer!J:J,(ROW()-3)/3+7),"")</f>
        <v>0</v>
      </c>
      <c r="K213" s="53">
        <f>IF($A212&lt;&gt;"",INDEX([1]Sizer!K:K,(ROW()-3)/3+7),"")</f>
        <v>2.6132049891540127E-2</v>
      </c>
      <c r="L213" s="53">
        <f>IF($A212&lt;&gt;"",INDEX([1]Sizer!L:L,(ROW()-3)/3+7),"")</f>
        <v>0</v>
      </c>
      <c r="M213" s="53">
        <f>IF($A212&lt;&gt;"",INDEX([1]Sizer!M:M,(ROW()-3)/3+7),"")</f>
        <v>0</v>
      </c>
      <c r="N213" s="53">
        <f>IF($A212&lt;&gt;"",INDEX([1]Sizer!N:N,(ROW()-3)/3+7),"")</f>
        <v>0</v>
      </c>
      <c r="O213" s="53">
        <f>IF($A212&lt;&gt;"",INDEX([1]Sizer!O:O,(ROW()-3)/3+7),"")</f>
        <v>0</v>
      </c>
      <c r="P213" s="53">
        <f>IF($A212&lt;&gt;"",INDEX([1]Sizer!P:P,(ROW()-3)/3+7),"")</f>
        <v>0</v>
      </c>
      <c r="Q213" s="53">
        <f>IF($A212&lt;&gt;"",INDEX([1]Sizer!Q:Q,(ROW()-3)/3+7),"")</f>
        <v>0</v>
      </c>
      <c r="R213" s="53">
        <f>IF($A212&lt;&gt;"",INDEX([1]Sizer!R:R,(ROW()-3)/3+7),"")</f>
        <v>2.2359715670024226E-2</v>
      </c>
      <c r="S213" s="53">
        <f>IF($A212&lt;&gt;"",INDEX([1]Sizer!S:S,(ROW()-3)/3+7),"")</f>
        <v>0.05</v>
      </c>
      <c r="T213" s="53">
        <f>IF($A212&lt;&gt;"",INDEX([1]Sizer!T:T,(ROW()-3)/3+7),"")</f>
        <v>3.1708441558441561E-2</v>
      </c>
      <c r="U213" s="53">
        <f>IF($A212&lt;&gt;"",INDEX([1]Sizer!U:U,(ROW()-3)/3+7),"")</f>
        <v>2.0430209953343704E-2</v>
      </c>
      <c r="V213" s="53">
        <f>IF($A212&lt;&gt;"",INDEX([1]Sizer!V:V,(ROW()-3)/3+7),"")</f>
        <v>1.4470720720720722E-2</v>
      </c>
      <c r="W213" s="53">
        <f>IF($A212&lt;&gt;"",INDEX([1]Sizer!W:W,(ROW()-3)/3+7),"")</f>
        <v>0</v>
      </c>
      <c r="X213" s="53">
        <f>IF($A212&lt;&gt;"",INDEX([1]Sizer!X:X,(ROW()-3)/3+7),"")</f>
        <v>0</v>
      </c>
      <c r="Y213" s="53">
        <f>IF($A212&lt;&gt;"",INDEX([1]Sizer!Y:Y,(ROW()-3)/3+7),"")</f>
        <v>0</v>
      </c>
      <c r="Z213" s="53">
        <f>IF($A212&lt;&gt;"",INDEX([1]Sizer!Z:Z,(ROW()-3)/3+7),"")</f>
        <v>0</v>
      </c>
      <c r="AA213" s="53">
        <f>IF($A212&lt;&gt;"",SUM($B213:$Z213),"")</f>
        <v>0.1711971365674905</v>
      </c>
    </row>
    <row r="214" spans="1:27" x14ac:dyDescent="0.2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</row>
    <row r="215" spans="1:27" x14ac:dyDescent="0.2">
      <c r="A215" s="59">
        <f>IF(INDEX([1]Sizer!$A:$A,(ROW()-2)/3+7)&lt;&gt;"",INDEX([1]Sizer!$A:$A,(ROW()-2)/3+7),"")</f>
        <v>45343</v>
      </c>
      <c r="B215" s="51">
        <f>IF($A215&lt;&gt;"",INDEX([1]Sizer!EF:EF,(ROW()-2)/3+7),"")</f>
        <v>0</v>
      </c>
      <c r="C215" s="51">
        <f>IF($A215&lt;&gt;"",INDEX([1]Sizer!EG:EG,(ROW()-2)/3+7),"")</f>
        <v>0</v>
      </c>
      <c r="D215" s="51">
        <f>IF($A215&lt;&gt;"",INDEX([1]Sizer!EH:EH,(ROW()-2)/3+7),"")</f>
        <v>0</v>
      </c>
      <c r="E215" s="51">
        <f>IF($A215&lt;&gt;"",INDEX([1]Sizer!EI:EI,(ROW()-2)/3+7),"")</f>
        <v>0</v>
      </c>
      <c r="F215" s="51">
        <f>IF($A215&lt;&gt;"",INDEX([1]Sizer!EJ:EJ,(ROW()-2)/3+7),"")</f>
        <v>1</v>
      </c>
      <c r="G215" s="51">
        <f>IF($A215&lt;&gt;"",INDEX([1]Sizer!EK:EK,(ROW()-2)/3+7),"")</f>
        <v>2</v>
      </c>
      <c r="H215" s="51">
        <f>IF($A215&lt;&gt;"",INDEX([1]Sizer!EL:EL,(ROW()-2)/3+7),"")</f>
        <v>0</v>
      </c>
      <c r="I215" s="51">
        <f>IF($A215&lt;&gt;"",INDEX([1]Sizer!EM:EM,(ROW()-2)/3+7),"")</f>
        <v>-1.5</v>
      </c>
      <c r="J215" s="51">
        <f>IF($A215&lt;&gt;"",INDEX([1]Sizer!EN:EN,(ROW()-2)/3+7),"")</f>
        <v>0</v>
      </c>
      <c r="K215" s="51">
        <f>IF($A215&lt;&gt;"",INDEX([1]Sizer!EO:EO,(ROW()-2)/3+7),"")</f>
        <v>1</v>
      </c>
      <c r="L215" s="51">
        <f>IF($A215&lt;&gt;"",INDEX([1]Sizer!EP:EP,(ROW()-2)/3+7),"")</f>
        <v>0</v>
      </c>
      <c r="M215" s="51">
        <f>IF($A215&lt;&gt;"",INDEX([1]Sizer!EQ:EQ,(ROW()-2)/3+7),"")</f>
        <v>0</v>
      </c>
      <c r="N215" s="51">
        <f>IF($A215&lt;&gt;"",INDEX([1]Sizer!ER:ER,(ROW()-2)/3+7),"")</f>
        <v>0</v>
      </c>
      <c r="O215" s="51">
        <f>IF($A215&lt;&gt;"",INDEX([1]Sizer!ES:ES,(ROW()-2)/3+7),"")</f>
        <v>0</v>
      </c>
      <c r="P215" s="51">
        <f>IF($A215&lt;&gt;"",INDEX([1]Sizer!ET:ET,(ROW()-2)/3+7),"")</f>
        <v>0</v>
      </c>
      <c r="Q215" s="51">
        <f>IF($A215&lt;&gt;"",INDEX([1]Sizer!EU:EU,(ROW()-2)/3+7),"")</f>
        <v>0</v>
      </c>
      <c r="R215" s="51">
        <f>IF($A215&lt;&gt;"",INDEX([1]Sizer!EV:EV,(ROW()-2)/3+7),"")</f>
        <v>3</v>
      </c>
      <c r="S215" s="51">
        <f>IF($A215&lt;&gt;"",INDEX([1]Sizer!EW:EW,(ROW()-2)/3+7),"")</f>
        <v>3</v>
      </c>
      <c r="T215" s="51">
        <f>IF($A215&lt;&gt;"",INDEX([1]Sizer!EX:EX,(ROW()-2)/3+7),"")</f>
        <v>1</v>
      </c>
      <c r="U215" s="51">
        <f>IF($A215&lt;&gt;"",INDEX([1]Sizer!EY:EY,(ROW()-2)/3+7),"")</f>
        <v>1</v>
      </c>
      <c r="V215" s="51">
        <f>IF($A215&lt;&gt;"",INDEX([1]Sizer!EZ:EZ,(ROW()-2)/3+7),"")</f>
        <v>1</v>
      </c>
      <c r="W215" s="51">
        <f>IF($A215&lt;&gt;"",INDEX([1]Sizer!FA:FA,(ROW()-2)/3+7),"")</f>
        <v>0</v>
      </c>
      <c r="X215" s="51">
        <f>IF($A215&lt;&gt;"",INDEX([1]Sizer!FB:FB,(ROW()-2)/3+7),"")</f>
        <v>0</v>
      </c>
      <c r="Y215" s="51">
        <f>IF($A215&lt;&gt;"",INDEX([1]Sizer!FC:FC,(ROW()-2)/3+7),"")</f>
        <v>0</v>
      </c>
      <c r="Z215" s="51">
        <f>IF($A215&lt;&gt;"",INDEX([1]Sizer!FD:FD,(ROW()-2)/3+7),"")</f>
        <v>0</v>
      </c>
      <c r="AA215" s="52">
        <f>IF($A215&lt;&gt;"",INDEX([1]Sizer!$AB:$AB,(ROW()-2)/3+7)*'[1]Dashboard (Model)'!$U$2,"")</f>
        <v>0.03</v>
      </c>
    </row>
    <row r="216" spans="1:27" x14ac:dyDescent="0.2">
      <c r="A216" s="59"/>
      <c r="B216" s="53">
        <f>IF($A215&lt;&gt;"",INDEX([1]Sizer!B:B,(ROW()-3)/3+7),"")</f>
        <v>0</v>
      </c>
      <c r="C216" s="53">
        <f>IF($A215&lt;&gt;"",INDEX([1]Sizer!C:C,(ROW()-3)/3+7),"")</f>
        <v>0</v>
      </c>
      <c r="D216" s="53">
        <f>IF($A215&lt;&gt;"",INDEX([1]Sizer!D:D,(ROW()-3)/3+7),"")</f>
        <v>0</v>
      </c>
      <c r="E216" s="53">
        <f>IF($A215&lt;&gt;"",INDEX([1]Sizer!E:E,(ROW()-3)/3+7),"")</f>
        <v>0</v>
      </c>
      <c r="F216" s="53">
        <f>IF($A215&lt;&gt;"",INDEX([1]Sizer!F:F,(ROW()-3)/3+7),"")</f>
        <v>1.0397219162995592E-2</v>
      </c>
      <c r="G216" s="53">
        <f>IF($A215&lt;&gt;"",INDEX([1]Sizer!G:G,(ROW()-3)/3+7),"")</f>
        <v>2.3574309884238639E-2</v>
      </c>
      <c r="H216" s="53">
        <f>IF($A215&lt;&gt;"",INDEX([1]Sizer!H:H,(ROW()-3)/3+7),"")</f>
        <v>0</v>
      </c>
      <c r="I216" s="53">
        <f>IF($A215&lt;&gt;"",INDEX([1]Sizer!I:I,(ROW()-3)/3+7),"")</f>
        <v>-2.7875530273814113E-2</v>
      </c>
      <c r="J216" s="53">
        <f>IF($A215&lt;&gt;"",INDEX([1]Sizer!J:J,(ROW()-3)/3+7),"")</f>
        <v>0</v>
      </c>
      <c r="K216" s="53">
        <f>IF($A215&lt;&gt;"",INDEX([1]Sizer!K:K,(ROW()-3)/3+7),"")</f>
        <v>2.6132049891540127E-2</v>
      </c>
      <c r="L216" s="53">
        <f>IF($A215&lt;&gt;"",INDEX([1]Sizer!L:L,(ROW()-3)/3+7),"")</f>
        <v>0</v>
      </c>
      <c r="M216" s="53">
        <f>IF($A215&lt;&gt;"",INDEX([1]Sizer!M:M,(ROW()-3)/3+7),"")</f>
        <v>0</v>
      </c>
      <c r="N216" s="53">
        <f>IF($A215&lt;&gt;"",INDEX([1]Sizer!N:N,(ROW()-3)/3+7),"")</f>
        <v>0</v>
      </c>
      <c r="O216" s="53">
        <f>IF($A215&lt;&gt;"",INDEX([1]Sizer!O:O,(ROW()-3)/3+7),"")</f>
        <v>0</v>
      </c>
      <c r="P216" s="53">
        <f>IF($A215&lt;&gt;"",INDEX([1]Sizer!P:P,(ROW()-3)/3+7),"")</f>
        <v>0</v>
      </c>
      <c r="Q216" s="53">
        <f>IF($A215&lt;&gt;"",INDEX([1]Sizer!Q:Q,(ROW()-3)/3+7),"")</f>
        <v>0</v>
      </c>
      <c r="R216" s="53">
        <f>IF($A215&lt;&gt;"",INDEX([1]Sizer!R:R,(ROW()-3)/3+7),"")</f>
        <v>2.2359715670024226E-2</v>
      </c>
      <c r="S216" s="53">
        <f>IF($A215&lt;&gt;"",INDEX([1]Sizer!S:S,(ROW()-3)/3+7),"")</f>
        <v>0.05</v>
      </c>
      <c r="T216" s="53">
        <f>IF($A215&lt;&gt;"",INDEX([1]Sizer!T:T,(ROW()-3)/3+7),"")</f>
        <v>3.1708441558441561E-2</v>
      </c>
      <c r="U216" s="53">
        <f>IF($A215&lt;&gt;"",INDEX([1]Sizer!U:U,(ROW()-3)/3+7),"")</f>
        <v>2.0430209953343704E-2</v>
      </c>
      <c r="V216" s="53">
        <f>IF($A215&lt;&gt;"",INDEX([1]Sizer!V:V,(ROW()-3)/3+7),"")</f>
        <v>1.4470720720720722E-2</v>
      </c>
      <c r="W216" s="53">
        <f>IF($A215&lt;&gt;"",INDEX([1]Sizer!W:W,(ROW()-3)/3+7),"")</f>
        <v>0</v>
      </c>
      <c r="X216" s="53">
        <f>IF($A215&lt;&gt;"",INDEX([1]Sizer!X:X,(ROW()-3)/3+7),"")</f>
        <v>0</v>
      </c>
      <c r="Y216" s="53">
        <f>IF($A215&lt;&gt;"",INDEX([1]Sizer!Y:Y,(ROW()-3)/3+7),"")</f>
        <v>0</v>
      </c>
      <c r="Z216" s="53">
        <f>IF($A215&lt;&gt;"",INDEX([1]Sizer!Z:Z,(ROW()-3)/3+7),"")</f>
        <v>0</v>
      </c>
      <c r="AA216" s="53">
        <f>IF($A215&lt;&gt;"",SUM($B216:$Z216),"")</f>
        <v>0.1711971365674905</v>
      </c>
    </row>
    <row r="217" spans="1:27" x14ac:dyDescent="0.2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</row>
    <row r="218" spans="1:27" x14ac:dyDescent="0.2">
      <c r="A218" s="59">
        <f>IF(INDEX([1]Sizer!$A:$A,(ROW()-2)/3+7)&lt;&gt;"",INDEX([1]Sizer!$A:$A,(ROW()-2)/3+7),"")</f>
        <v>45344</v>
      </c>
      <c r="B218" s="51">
        <f>IF($A218&lt;&gt;"",INDEX([1]Sizer!EF:EF,(ROW()-2)/3+7),"")</f>
        <v>0</v>
      </c>
      <c r="C218" s="51">
        <f>IF($A218&lt;&gt;"",INDEX([1]Sizer!EG:EG,(ROW()-2)/3+7),"")</f>
        <v>0</v>
      </c>
      <c r="D218" s="51">
        <f>IF($A218&lt;&gt;"",INDEX([1]Sizer!EH:EH,(ROW()-2)/3+7),"")</f>
        <v>0</v>
      </c>
      <c r="E218" s="51">
        <f>IF($A218&lt;&gt;"",INDEX([1]Sizer!EI:EI,(ROW()-2)/3+7),"")</f>
        <v>0</v>
      </c>
      <c r="F218" s="51">
        <f>IF($A218&lt;&gt;"",INDEX([1]Sizer!EJ:EJ,(ROW()-2)/3+7),"")</f>
        <v>1</v>
      </c>
      <c r="G218" s="51">
        <f>IF($A218&lt;&gt;"",INDEX([1]Sizer!EK:EK,(ROW()-2)/3+7),"")</f>
        <v>2</v>
      </c>
      <c r="H218" s="51">
        <f>IF($A218&lt;&gt;"",INDEX([1]Sizer!EL:EL,(ROW()-2)/3+7),"")</f>
        <v>0</v>
      </c>
      <c r="I218" s="51">
        <f>IF($A218&lt;&gt;"",INDEX([1]Sizer!EM:EM,(ROW()-2)/3+7),"")</f>
        <v>-1.5</v>
      </c>
      <c r="J218" s="51">
        <f>IF($A218&lt;&gt;"",INDEX([1]Sizer!EN:EN,(ROW()-2)/3+7),"")</f>
        <v>0</v>
      </c>
      <c r="K218" s="51">
        <f>IF($A218&lt;&gt;"",INDEX([1]Sizer!EO:EO,(ROW()-2)/3+7),"")</f>
        <v>1</v>
      </c>
      <c r="L218" s="51">
        <f>IF($A218&lt;&gt;"",INDEX([1]Sizer!EP:EP,(ROW()-2)/3+7),"")</f>
        <v>0</v>
      </c>
      <c r="M218" s="51">
        <f>IF($A218&lt;&gt;"",INDEX([1]Sizer!EQ:EQ,(ROW()-2)/3+7),"")</f>
        <v>0</v>
      </c>
      <c r="N218" s="51">
        <f>IF($A218&lt;&gt;"",INDEX([1]Sizer!ER:ER,(ROW()-2)/3+7),"")</f>
        <v>0</v>
      </c>
      <c r="O218" s="51">
        <f>IF($A218&lt;&gt;"",INDEX([1]Sizer!ES:ES,(ROW()-2)/3+7),"")</f>
        <v>0</v>
      </c>
      <c r="P218" s="51">
        <f>IF($A218&lt;&gt;"",INDEX([1]Sizer!ET:ET,(ROW()-2)/3+7),"")</f>
        <v>0</v>
      </c>
      <c r="Q218" s="51">
        <f>IF($A218&lt;&gt;"",INDEX([1]Sizer!EU:EU,(ROW()-2)/3+7),"")</f>
        <v>0</v>
      </c>
      <c r="R218" s="51">
        <f>IF($A218&lt;&gt;"",INDEX([1]Sizer!EV:EV,(ROW()-2)/3+7),"")</f>
        <v>3</v>
      </c>
      <c r="S218" s="51">
        <f>IF($A218&lt;&gt;"",INDEX([1]Sizer!EW:EW,(ROW()-2)/3+7),"")</f>
        <v>3</v>
      </c>
      <c r="T218" s="51">
        <f>IF($A218&lt;&gt;"",INDEX([1]Sizer!EX:EX,(ROW()-2)/3+7),"")</f>
        <v>1</v>
      </c>
      <c r="U218" s="51">
        <f>IF($A218&lt;&gt;"",INDEX([1]Sizer!EY:EY,(ROW()-2)/3+7),"")</f>
        <v>1</v>
      </c>
      <c r="V218" s="51">
        <f>IF($A218&lt;&gt;"",INDEX([1]Sizer!EZ:EZ,(ROW()-2)/3+7),"")</f>
        <v>1</v>
      </c>
      <c r="W218" s="51">
        <f>IF($A218&lt;&gt;"",INDEX([1]Sizer!FA:FA,(ROW()-2)/3+7),"")</f>
        <v>0</v>
      </c>
      <c r="X218" s="51">
        <f>IF($A218&lt;&gt;"",INDEX([1]Sizer!FB:FB,(ROW()-2)/3+7),"")</f>
        <v>0</v>
      </c>
      <c r="Y218" s="51">
        <f>IF($A218&lt;&gt;"",INDEX([1]Sizer!FC:FC,(ROW()-2)/3+7),"")</f>
        <v>0</v>
      </c>
      <c r="Z218" s="51">
        <f>IF($A218&lt;&gt;"",INDEX([1]Sizer!FD:FD,(ROW()-2)/3+7),"")</f>
        <v>0</v>
      </c>
      <c r="AA218" s="52">
        <f>IF($A218&lt;&gt;"",INDEX([1]Sizer!$AB:$AB,(ROW()-2)/3+7)*'[1]Dashboard (Model)'!$U$2,"")</f>
        <v>0.03</v>
      </c>
    </row>
    <row r="219" spans="1:27" x14ac:dyDescent="0.2">
      <c r="A219" s="59"/>
      <c r="B219" s="53">
        <f>IF($A218&lt;&gt;"",INDEX([1]Sizer!B:B,(ROW()-3)/3+7),"")</f>
        <v>0</v>
      </c>
      <c r="C219" s="53">
        <f>IF($A218&lt;&gt;"",INDEX([1]Sizer!C:C,(ROW()-3)/3+7),"")</f>
        <v>0</v>
      </c>
      <c r="D219" s="53">
        <f>IF($A218&lt;&gt;"",INDEX([1]Sizer!D:D,(ROW()-3)/3+7),"")</f>
        <v>0</v>
      </c>
      <c r="E219" s="53">
        <f>IF($A218&lt;&gt;"",INDEX([1]Sizer!E:E,(ROW()-3)/3+7),"")</f>
        <v>0</v>
      </c>
      <c r="F219" s="53">
        <f>IF($A218&lt;&gt;"",INDEX([1]Sizer!F:F,(ROW()-3)/3+7),"")</f>
        <v>1.0397219162995592E-2</v>
      </c>
      <c r="G219" s="53">
        <f>IF($A218&lt;&gt;"",INDEX([1]Sizer!G:G,(ROW()-3)/3+7),"")</f>
        <v>2.3574309884238639E-2</v>
      </c>
      <c r="H219" s="53">
        <f>IF($A218&lt;&gt;"",INDEX([1]Sizer!H:H,(ROW()-3)/3+7),"")</f>
        <v>0</v>
      </c>
      <c r="I219" s="53">
        <f>IF($A218&lt;&gt;"",INDEX([1]Sizer!I:I,(ROW()-3)/3+7),"")</f>
        <v>-2.7875530273814113E-2</v>
      </c>
      <c r="J219" s="53">
        <f>IF($A218&lt;&gt;"",INDEX([1]Sizer!J:J,(ROW()-3)/3+7),"")</f>
        <v>0</v>
      </c>
      <c r="K219" s="53">
        <f>IF($A218&lt;&gt;"",INDEX([1]Sizer!K:K,(ROW()-3)/3+7),"")</f>
        <v>2.6132049891540127E-2</v>
      </c>
      <c r="L219" s="53">
        <f>IF($A218&lt;&gt;"",INDEX([1]Sizer!L:L,(ROW()-3)/3+7),"")</f>
        <v>0</v>
      </c>
      <c r="M219" s="53">
        <f>IF($A218&lt;&gt;"",INDEX([1]Sizer!M:M,(ROW()-3)/3+7),"")</f>
        <v>0</v>
      </c>
      <c r="N219" s="53">
        <f>IF($A218&lt;&gt;"",INDEX([1]Sizer!N:N,(ROW()-3)/3+7),"")</f>
        <v>0</v>
      </c>
      <c r="O219" s="53">
        <f>IF($A218&lt;&gt;"",INDEX([1]Sizer!O:O,(ROW()-3)/3+7),"")</f>
        <v>0</v>
      </c>
      <c r="P219" s="53">
        <f>IF($A218&lt;&gt;"",INDEX([1]Sizer!P:P,(ROW()-3)/3+7),"")</f>
        <v>0</v>
      </c>
      <c r="Q219" s="53">
        <f>IF($A218&lt;&gt;"",INDEX([1]Sizer!Q:Q,(ROW()-3)/3+7),"")</f>
        <v>0</v>
      </c>
      <c r="R219" s="53">
        <f>IF($A218&lt;&gt;"",INDEX([1]Sizer!R:R,(ROW()-3)/3+7),"")</f>
        <v>2.2359715670024226E-2</v>
      </c>
      <c r="S219" s="53">
        <f>IF($A218&lt;&gt;"",INDEX([1]Sizer!S:S,(ROW()-3)/3+7),"")</f>
        <v>0.05</v>
      </c>
      <c r="T219" s="53">
        <f>IF($A218&lt;&gt;"",INDEX([1]Sizer!T:T,(ROW()-3)/3+7),"")</f>
        <v>3.1708441558441561E-2</v>
      </c>
      <c r="U219" s="53">
        <f>IF($A218&lt;&gt;"",INDEX([1]Sizer!U:U,(ROW()-3)/3+7),"")</f>
        <v>2.0430209953343704E-2</v>
      </c>
      <c r="V219" s="53">
        <f>IF($A218&lt;&gt;"",INDEX([1]Sizer!V:V,(ROW()-3)/3+7),"")</f>
        <v>1.4470720720720722E-2</v>
      </c>
      <c r="W219" s="53">
        <f>IF($A218&lt;&gt;"",INDEX([1]Sizer!W:W,(ROW()-3)/3+7),"")</f>
        <v>0</v>
      </c>
      <c r="X219" s="53">
        <f>IF($A218&lt;&gt;"",INDEX([1]Sizer!X:X,(ROW()-3)/3+7),"")</f>
        <v>0</v>
      </c>
      <c r="Y219" s="53">
        <f>IF($A218&lt;&gt;"",INDEX([1]Sizer!Y:Y,(ROW()-3)/3+7),"")</f>
        <v>0</v>
      </c>
      <c r="Z219" s="53">
        <f>IF($A218&lt;&gt;"",INDEX([1]Sizer!Z:Z,(ROW()-3)/3+7),"")</f>
        <v>0</v>
      </c>
      <c r="AA219" s="53">
        <f>IF($A218&lt;&gt;"",SUM($B219:$Z219),"")</f>
        <v>0.1711971365674905</v>
      </c>
    </row>
    <row r="220" spans="1:27" x14ac:dyDescent="0.2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</row>
    <row r="221" spans="1:27" x14ac:dyDescent="0.2">
      <c r="A221" s="59">
        <f>IF(INDEX([1]Sizer!$A:$A,(ROW()-2)/3+7)&lt;&gt;"",INDEX([1]Sizer!$A:$A,(ROW()-2)/3+7),"")</f>
        <v>45345</v>
      </c>
      <c r="B221" s="51">
        <f>IF($A221&lt;&gt;"",INDEX([1]Sizer!EF:EF,(ROW()-2)/3+7),"")</f>
        <v>0</v>
      </c>
      <c r="C221" s="51">
        <f>IF($A221&lt;&gt;"",INDEX([1]Sizer!EG:EG,(ROW()-2)/3+7),"")</f>
        <v>0</v>
      </c>
      <c r="D221" s="51">
        <f>IF($A221&lt;&gt;"",INDEX([1]Sizer!EH:EH,(ROW()-2)/3+7),"")</f>
        <v>0</v>
      </c>
      <c r="E221" s="51">
        <f>IF($A221&lt;&gt;"",INDEX([1]Sizer!EI:EI,(ROW()-2)/3+7),"")</f>
        <v>0</v>
      </c>
      <c r="F221" s="51">
        <f>IF($A221&lt;&gt;"",INDEX([1]Sizer!EJ:EJ,(ROW()-2)/3+7),"")</f>
        <v>1</v>
      </c>
      <c r="G221" s="51">
        <f>IF($A221&lt;&gt;"",INDEX([1]Sizer!EK:EK,(ROW()-2)/3+7),"")</f>
        <v>2</v>
      </c>
      <c r="H221" s="51">
        <f>IF($A221&lt;&gt;"",INDEX([1]Sizer!EL:EL,(ROW()-2)/3+7),"")</f>
        <v>0</v>
      </c>
      <c r="I221" s="51">
        <f>IF($A221&lt;&gt;"",INDEX([1]Sizer!EM:EM,(ROW()-2)/3+7),"")</f>
        <v>-1.5</v>
      </c>
      <c r="J221" s="51">
        <f>IF($A221&lt;&gt;"",INDEX([1]Sizer!EN:EN,(ROW()-2)/3+7),"")</f>
        <v>0</v>
      </c>
      <c r="K221" s="51">
        <f>IF($A221&lt;&gt;"",INDEX([1]Sizer!EO:EO,(ROW()-2)/3+7),"")</f>
        <v>1</v>
      </c>
      <c r="L221" s="51">
        <f>IF($A221&lt;&gt;"",INDEX([1]Sizer!EP:EP,(ROW()-2)/3+7),"")</f>
        <v>0</v>
      </c>
      <c r="M221" s="51">
        <f>IF($A221&lt;&gt;"",INDEX([1]Sizer!EQ:EQ,(ROW()-2)/3+7),"")</f>
        <v>0</v>
      </c>
      <c r="N221" s="51">
        <f>IF($A221&lt;&gt;"",INDEX([1]Sizer!ER:ER,(ROW()-2)/3+7),"")</f>
        <v>0</v>
      </c>
      <c r="O221" s="51">
        <f>IF($A221&lt;&gt;"",INDEX([1]Sizer!ES:ES,(ROW()-2)/3+7),"")</f>
        <v>0</v>
      </c>
      <c r="P221" s="51">
        <f>IF($A221&lt;&gt;"",INDEX([1]Sizer!ET:ET,(ROW()-2)/3+7),"")</f>
        <v>0</v>
      </c>
      <c r="Q221" s="51">
        <f>IF($A221&lt;&gt;"",INDEX([1]Sizer!EU:EU,(ROW()-2)/3+7),"")</f>
        <v>0</v>
      </c>
      <c r="R221" s="51">
        <f>IF($A221&lt;&gt;"",INDEX([1]Sizer!EV:EV,(ROW()-2)/3+7),"")</f>
        <v>3</v>
      </c>
      <c r="S221" s="51">
        <f>IF($A221&lt;&gt;"",INDEX([1]Sizer!EW:EW,(ROW()-2)/3+7),"")</f>
        <v>3</v>
      </c>
      <c r="T221" s="51">
        <f>IF($A221&lt;&gt;"",INDEX([1]Sizer!EX:EX,(ROW()-2)/3+7),"")</f>
        <v>1</v>
      </c>
      <c r="U221" s="51">
        <f>IF($A221&lt;&gt;"",INDEX([1]Sizer!EY:EY,(ROW()-2)/3+7),"")</f>
        <v>1</v>
      </c>
      <c r="V221" s="51">
        <f>IF($A221&lt;&gt;"",INDEX([1]Sizer!EZ:EZ,(ROW()-2)/3+7),"")</f>
        <v>1</v>
      </c>
      <c r="W221" s="51">
        <f>IF($A221&lt;&gt;"",INDEX([1]Sizer!FA:FA,(ROW()-2)/3+7),"")</f>
        <v>0</v>
      </c>
      <c r="X221" s="51">
        <f>IF($A221&lt;&gt;"",INDEX([1]Sizer!FB:FB,(ROW()-2)/3+7),"")</f>
        <v>0</v>
      </c>
      <c r="Y221" s="51">
        <f>IF($A221&lt;&gt;"",INDEX([1]Sizer!FC:FC,(ROW()-2)/3+7),"")</f>
        <v>0</v>
      </c>
      <c r="Z221" s="51">
        <f>IF($A221&lt;&gt;"",INDEX([1]Sizer!FD:FD,(ROW()-2)/3+7),"")</f>
        <v>0</v>
      </c>
      <c r="AA221" s="52">
        <f>IF($A221&lt;&gt;"",INDEX([1]Sizer!$AB:$AB,(ROW()-2)/3+7)*'[1]Dashboard (Model)'!$U$2,"")</f>
        <v>0.03</v>
      </c>
    </row>
    <row r="222" spans="1:27" x14ac:dyDescent="0.2">
      <c r="A222" s="59"/>
      <c r="B222" s="53">
        <f>IF($A221&lt;&gt;"",INDEX([1]Sizer!B:B,(ROW()-3)/3+7),"")</f>
        <v>0</v>
      </c>
      <c r="C222" s="53">
        <f>IF($A221&lt;&gt;"",INDEX([1]Sizer!C:C,(ROW()-3)/3+7),"")</f>
        <v>0</v>
      </c>
      <c r="D222" s="53">
        <f>IF($A221&lt;&gt;"",INDEX([1]Sizer!D:D,(ROW()-3)/3+7),"")</f>
        <v>0</v>
      </c>
      <c r="E222" s="53">
        <f>IF($A221&lt;&gt;"",INDEX([1]Sizer!E:E,(ROW()-3)/3+7),"")</f>
        <v>0</v>
      </c>
      <c r="F222" s="53">
        <f>IF($A221&lt;&gt;"",INDEX([1]Sizer!F:F,(ROW()-3)/3+7),"")</f>
        <v>1.0397219162995592E-2</v>
      </c>
      <c r="G222" s="53">
        <f>IF($A221&lt;&gt;"",INDEX([1]Sizer!G:G,(ROW()-3)/3+7),"")</f>
        <v>2.3574309884238639E-2</v>
      </c>
      <c r="H222" s="53">
        <f>IF($A221&lt;&gt;"",INDEX([1]Sizer!H:H,(ROW()-3)/3+7),"")</f>
        <v>0</v>
      </c>
      <c r="I222" s="53">
        <f>IF($A221&lt;&gt;"",INDEX([1]Sizer!I:I,(ROW()-3)/3+7),"")</f>
        <v>-2.7875530273814113E-2</v>
      </c>
      <c r="J222" s="53">
        <f>IF($A221&lt;&gt;"",INDEX([1]Sizer!J:J,(ROW()-3)/3+7),"")</f>
        <v>0</v>
      </c>
      <c r="K222" s="53">
        <f>IF($A221&lt;&gt;"",INDEX([1]Sizer!K:K,(ROW()-3)/3+7),"")</f>
        <v>2.6132049891540127E-2</v>
      </c>
      <c r="L222" s="53">
        <f>IF($A221&lt;&gt;"",INDEX([1]Sizer!L:L,(ROW()-3)/3+7),"")</f>
        <v>0</v>
      </c>
      <c r="M222" s="53">
        <f>IF($A221&lt;&gt;"",INDEX([1]Sizer!M:M,(ROW()-3)/3+7),"")</f>
        <v>0</v>
      </c>
      <c r="N222" s="53">
        <f>IF($A221&lt;&gt;"",INDEX([1]Sizer!N:N,(ROW()-3)/3+7),"")</f>
        <v>0</v>
      </c>
      <c r="O222" s="53">
        <f>IF($A221&lt;&gt;"",INDEX([1]Sizer!O:O,(ROW()-3)/3+7),"")</f>
        <v>0</v>
      </c>
      <c r="P222" s="53">
        <f>IF($A221&lt;&gt;"",INDEX([1]Sizer!P:P,(ROW()-3)/3+7),"")</f>
        <v>0</v>
      </c>
      <c r="Q222" s="53">
        <f>IF($A221&lt;&gt;"",INDEX([1]Sizer!Q:Q,(ROW()-3)/3+7),"")</f>
        <v>0</v>
      </c>
      <c r="R222" s="53">
        <f>IF($A221&lt;&gt;"",INDEX([1]Sizer!R:R,(ROW()-3)/3+7),"")</f>
        <v>2.2359715670024226E-2</v>
      </c>
      <c r="S222" s="53">
        <f>IF($A221&lt;&gt;"",INDEX([1]Sizer!S:S,(ROW()-3)/3+7),"")</f>
        <v>0.05</v>
      </c>
      <c r="T222" s="53">
        <f>IF($A221&lt;&gt;"",INDEX([1]Sizer!T:T,(ROW()-3)/3+7),"")</f>
        <v>3.1708441558441561E-2</v>
      </c>
      <c r="U222" s="53">
        <f>IF($A221&lt;&gt;"",INDEX([1]Sizer!U:U,(ROW()-3)/3+7),"")</f>
        <v>2.0430209953343704E-2</v>
      </c>
      <c r="V222" s="53">
        <f>IF($A221&lt;&gt;"",INDEX([1]Sizer!V:V,(ROW()-3)/3+7),"")</f>
        <v>1.4470720720720722E-2</v>
      </c>
      <c r="W222" s="53">
        <f>IF($A221&lt;&gt;"",INDEX([1]Sizer!W:W,(ROW()-3)/3+7),"")</f>
        <v>0</v>
      </c>
      <c r="X222" s="53">
        <f>IF($A221&lt;&gt;"",INDEX([1]Sizer!X:X,(ROW()-3)/3+7),"")</f>
        <v>0</v>
      </c>
      <c r="Y222" s="53">
        <f>IF($A221&lt;&gt;"",INDEX([1]Sizer!Y:Y,(ROW()-3)/3+7),"")</f>
        <v>0</v>
      </c>
      <c r="Z222" s="53">
        <f>IF($A221&lt;&gt;"",INDEX([1]Sizer!Z:Z,(ROW()-3)/3+7),"")</f>
        <v>0</v>
      </c>
      <c r="AA222" s="53">
        <f>IF($A221&lt;&gt;"",SUM($B222:$Z222),"")</f>
        <v>0.1711971365674905</v>
      </c>
    </row>
    <row r="223" spans="1:27" x14ac:dyDescent="0.2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</row>
    <row r="224" spans="1:27" x14ac:dyDescent="0.2">
      <c r="A224" s="59">
        <f>IF(INDEX([1]Sizer!$A:$A,(ROW()-2)/3+7)&lt;&gt;"",INDEX([1]Sizer!$A:$A,(ROW()-2)/3+7),"")</f>
        <v>45348</v>
      </c>
      <c r="B224" s="51">
        <f>IF($A224&lt;&gt;"",INDEX([1]Sizer!EF:EF,(ROW()-2)/3+7),"")</f>
        <v>0</v>
      </c>
      <c r="C224" s="51">
        <f>IF($A224&lt;&gt;"",INDEX([1]Sizer!EG:EG,(ROW()-2)/3+7),"")</f>
        <v>0</v>
      </c>
      <c r="D224" s="51">
        <f>IF($A224&lt;&gt;"",INDEX([1]Sizer!EH:EH,(ROW()-2)/3+7),"")</f>
        <v>0</v>
      </c>
      <c r="E224" s="51">
        <f>IF($A224&lt;&gt;"",INDEX([1]Sizer!EI:EI,(ROW()-2)/3+7),"")</f>
        <v>0</v>
      </c>
      <c r="F224" s="51">
        <f>IF($A224&lt;&gt;"",INDEX([1]Sizer!EJ:EJ,(ROW()-2)/3+7),"")</f>
        <v>1</v>
      </c>
      <c r="G224" s="51">
        <f>IF($A224&lt;&gt;"",INDEX([1]Sizer!EK:EK,(ROW()-2)/3+7),"")</f>
        <v>2</v>
      </c>
      <c r="H224" s="51">
        <f>IF($A224&lt;&gt;"",INDEX([1]Sizer!EL:EL,(ROW()-2)/3+7),"")</f>
        <v>0</v>
      </c>
      <c r="I224" s="51">
        <f>IF($A224&lt;&gt;"",INDEX([1]Sizer!EM:EM,(ROW()-2)/3+7),"")</f>
        <v>-1.5</v>
      </c>
      <c r="J224" s="51">
        <f>IF($A224&lt;&gt;"",INDEX([1]Sizer!EN:EN,(ROW()-2)/3+7),"")</f>
        <v>0.5</v>
      </c>
      <c r="K224" s="51">
        <f>IF($A224&lt;&gt;"",INDEX([1]Sizer!EO:EO,(ROW()-2)/3+7),"")</f>
        <v>0</v>
      </c>
      <c r="L224" s="51">
        <f>IF($A224&lt;&gt;"",INDEX([1]Sizer!EP:EP,(ROW()-2)/3+7),"")</f>
        <v>0</v>
      </c>
      <c r="M224" s="51">
        <f>IF($A224&lt;&gt;"",INDEX([1]Sizer!EQ:EQ,(ROW()-2)/3+7),"")</f>
        <v>0.5</v>
      </c>
      <c r="N224" s="51">
        <f>IF($A224&lt;&gt;"",INDEX([1]Sizer!ER:ER,(ROW()-2)/3+7),"")</f>
        <v>0</v>
      </c>
      <c r="O224" s="51">
        <f>IF($A224&lt;&gt;"",INDEX([1]Sizer!ES:ES,(ROW()-2)/3+7),"")</f>
        <v>0</v>
      </c>
      <c r="P224" s="51">
        <f>IF($A224&lt;&gt;"",INDEX([1]Sizer!ET:ET,(ROW()-2)/3+7),"")</f>
        <v>0</v>
      </c>
      <c r="Q224" s="51">
        <f>IF($A224&lt;&gt;"",INDEX([1]Sizer!EU:EU,(ROW()-2)/3+7),"")</f>
        <v>0</v>
      </c>
      <c r="R224" s="51">
        <f>IF($A224&lt;&gt;"",INDEX([1]Sizer!EV:EV,(ROW()-2)/3+7),"")</f>
        <v>3</v>
      </c>
      <c r="S224" s="51">
        <f>IF($A224&lt;&gt;"",INDEX([1]Sizer!EW:EW,(ROW()-2)/3+7),"")</f>
        <v>0</v>
      </c>
      <c r="T224" s="51">
        <f>IF($A224&lt;&gt;"",INDEX([1]Sizer!EX:EX,(ROW()-2)/3+7),"")</f>
        <v>1</v>
      </c>
      <c r="U224" s="51">
        <f>IF($A224&lt;&gt;"",INDEX([1]Sizer!EY:EY,(ROW()-2)/3+7),"")</f>
        <v>1</v>
      </c>
      <c r="V224" s="51">
        <f>IF($A224&lt;&gt;"",INDEX([1]Sizer!EZ:EZ,(ROW()-2)/3+7),"")</f>
        <v>3</v>
      </c>
      <c r="W224" s="51">
        <f>IF($A224&lt;&gt;"",INDEX([1]Sizer!FA:FA,(ROW()-2)/3+7),"")</f>
        <v>0</v>
      </c>
      <c r="X224" s="51">
        <f>IF($A224&lt;&gt;"",INDEX([1]Sizer!FB:FB,(ROW()-2)/3+7),"")</f>
        <v>0</v>
      </c>
      <c r="Y224" s="51">
        <f>IF($A224&lt;&gt;"",INDEX([1]Sizer!FC:FC,(ROW()-2)/3+7),"")</f>
        <v>0</v>
      </c>
      <c r="Z224" s="51">
        <f>IF($A224&lt;&gt;"",INDEX([1]Sizer!FD:FD,(ROW()-2)/3+7),"")</f>
        <v>0</v>
      </c>
      <c r="AA224" s="52">
        <f>IF($A224&lt;&gt;"",INDEX([1]Sizer!$AB:$AB,(ROW()-2)/3+7)*'[1]Dashboard (Model)'!$U$2,"")</f>
        <v>0.03</v>
      </c>
    </row>
    <row r="225" spans="1:27" x14ac:dyDescent="0.2">
      <c r="A225" s="59"/>
      <c r="B225" s="53">
        <f>IF($A224&lt;&gt;"",INDEX([1]Sizer!B:B,(ROW()-3)/3+7),"")</f>
        <v>0</v>
      </c>
      <c r="C225" s="53">
        <f>IF($A224&lt;&gt;"",INDEX([1]Sizer!C:C,(ROW()-3)/3+7),"")</f>
        <v>0</v>
      </c>
      <c r="D225" s="53">
        <f>IF($A224&lt;&gt;"",INDEX([1]Sizer!D:D,(ROW()-3)/3+7),"")</f>
        <v>0</v>
      </c>
      <c r="E225" s="53">
        <f>IF($A224&lt;&gt;"",INDEX([1]Sizer!E:E,(ROW()-3)/3+7),"")</f>
        <v>0</v>
      </c>
      <c r="F225" s="53">
        <f>IF($A224&lt;&gt;"",INDEX([1]Sizer!F:F,(ROW()-3)/3+7),"")</f>
        <v>1.0397219162995592E-2</v>
      </c>
      <c r="G225" s="53">
        <f>IF($A224&lt;&gt;"",INDEX([1]Sizer!G:G,(ROW()-3)/3+7),"")</f>
        <v>2.3574309884238639E-2</v>
      </c>
      <c r="H225" s="53">
        <f>IF($A224&lt;&gt;"",INDEX([1]Sizer!H:H,(ROW()-3)/3+7),"")</f>
        <v>0</v>
      </c>
      <c r="I225" s="53">
        <f>IF($A224&lt;&gt;"",INDEX([1]Sizer!I:I,(ROW()-3)/3+7),"")</f>
        <v>-2.7875530273814113E-2</v>
      </c>
      <c r="J225" s="53">
        <f>IF($A224&lt;&gt;"",INDEX([1]Sizer!J:J,(ROW()-3)/3+7),"")</f>
        <v>6.6257760532150772E-3</v>
      </c>
      <c r="K225" s="53">
        <f>IF($A224&lt;&gt;"",INDEX([1]Sizer!K:K,(ROW()-3)/3+7),"")</f>
        <v>0</v>
      </c>
      <c r="L225" s="53">
        <f>IF($A224&lt;&gt;"",INDEX([1]Sizer!L:L,(ROW()-3)/3+7),"")</f>
        <v>0</v>
      </c>
      <c r="M225" s="53">
        <f>IF($A224&lt;&gt;"",INDEX([1]Sizer!M:M,(ROW()-3)/3+7),"")</f>
        <v>6.7492377188029347E-3</v>
      </c>
      <c r="N225" s="53">
        <f>IF($A224&lt;&gt;"",INDEX([1]Sizer!N:N,(ROW()-3)/3+7),"")</f>
        <v>0</v>
      </c>
      <c r="O225" s="53">
        <f>IF($A224&lt;&gt;"",INDEX([1]Sizer!O:O,(ROW()-3)/3+7),"")</f>
        <v>0</v>
      </c>
      <c r="P225" s="53">
        <f>IF($A224&lt;&gt;"",INDEX([1]Sizer!P:P,(ROW()-3)/3+7),"")</f>
        <v>0</v>
      </c>
      <c r="Q225" s="53">
        <f>IF($A224&lt;&gt;"",INDEX([1]Sizer!Q:Q,(ROW()-3)/3+7),"")</f>
        <v>0</v>
      </c>
      <c r="R225" s="53">
        <f>IF($A224&lt;&gt;"",INDEX([1]Sizer!R:R,(ROW()-3)/3+7),"")</f>
        <v>2.2359715670024226E-2</v>
      </c>
      <c r="S225" s="53">
        <f>IF($A224&lt;&gt;"",INDEX([1]Sizer!S:S,(ROW()-3)/3+7),"")</f>
        <v>0</v>
      </c>
      <c r="T225" s="53">
        <f>IF($A224&lt;&gt;"",INDEX([1]Sizer!T:T,(ROW()-3)/3+7),"")</f>
        <v>3.1708441558441561E-2</v>
      </c>
      <c r="U225" s="53">
        <f>IF($A224&lt;&gt;"",INDEX([1]Sizer!U:U,(ROW()-3)/3+7),"")</f>
        <v>2.0430209953343704E-2</v>
      </c>
      <c r="V225" s="53">
        <f>IF($A224&lt;&gt;"",INDEX([1]Sizer!V:V,(ROW()-3)/3+7),"")</f>
        <v>4.6569740259740249E-2</v>
      </c>
      <c r="W225" s="53">
        <f>IF($A224&lt;&gt;"",INDEX([1]Sizer!W:W,(ROW()-3)/3+7),"")</f>
        <v>0</v>
      </c>
      <c r="X225" s="53">
        <f>IF($A224&lt;&gt;"",INDEX([1]Sizer!X:X,(ROW()-3)/3+7),"")</f>
        <v>0</v>
      </c>
      <c r="Y225" s="53">
        <f>IF($A224&lt;&gt;"",INDEX([1]Sizer!Y:Y,(ROW()-3)/3+7),"")</f>
        <v>0</v>
      </c>
      <c r="Z225" s="53">
        <f>IF($A224&lt;&gt;"",INDEX([1]Sizer!Z:Z,(ROW()-3)/3+7),"")</f>
        <v>0</v>
      </c>
      <c r="AA225" s="53">
        <f>IF($A224&lt;&gt;"",SUM($B225:$Z225),"")</f>
        <v>0.14053911998698787</v>
      </c>
    </row>
    <row r="226" spans="1:27" x14ac:dyDescent="0.2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</row>
    <row r="227" spans="1:27" x14ac:dyDescent="0.2">
      <c r="A227" s="59">
        <f>IF(INDEX([1]Sizer!$A:$A,(ROW()-2)/3+7)&lt;&gt;"",INDEX([1]Sizer!$A:$A,(ROW()-2)/3+7),"")</f>
        <v>45349</v>
      </c>
      <c r="B227" s="51">
        <f>IF($A227&lt;&gt;"",INDEX([1]Sizer!EF:EF,(ROW()-2)/3+7),"")</f>
        <v>0</v>
      </c>
      <c r="C227" s="51">
        <f>IF($A227&lt;&gt;"",INDEX([1]Sizer!EG:EG,(ROW()-2)/3+7),"")</f>
        <v>0</v>
      </c>
      <c r="D227" s="51">
        <f>IF($A227&lt;&gt;"",INDEX([1]Sizer!EH:EH,(ROW()-2)/3+7),"")</f>
        <v>0</v>
      </c>
      <c r="E227" s="51">
        <f>IF($A227&lt;&gt;"",INDEX([1]Sizer!EI:EI,(ROW()-2)/3+7),"")</f>
        <v>0</v>
      </c>
      <c r="F227" s="51">
        <f>IF($A227&lt;&gt;"",INDEX([1]Sizer!EJ:EJ,(ROW()-2)/3+7),"")</f>
        <v>1</v>
      </c>
      <c r="G227" s="51">
        <f>IF($A227&lt;&gt;"",INDEX([1]Sizer!EK:EK,(ROW()-2)/3+7),"")</f>
        <v>2</v>
      </c>
      <c r="H227" s="51">
        <f>IF($A227&lt;&gt;"",INDEX([1]Sizer!EL:EL,(ROW()-2)/3+7),"")</f>
        <v>0</v>
      </c>
      <c r="I227" s="51">
        <f>IF($A227&lt;&gt;"",INDEX([1]Sizer!EM:EM,(ROW()-2)/3+7),"")</f>
        <v>-1.5</v>
      </c>
      <c r="J227" s="51">
        <f>IF($A227&lt;&gt;"",INDEX([1]Sizer!EN:EN,(ROW()-2)/3+7),"")</f>
        <v>0.5</v>
      </c>
      <c r="K227" s="51">
        <f>IF($A227&lt;&gt;"",INDEX([1]Sizer!EO:EO,(ROW()-2)/3+7),"")</f>
        <v>0</v>
      </c>
      <c r="L227" s="51">
        <f>IF($A227&lt;&gt;"",INDEX([1]Sizer!EP:EP,(ROW()-2)/3+7),"")</f>
        <v>0</v>
      </c>
      <c r="M227" s="51">
        <f>IF($A227&lt;&gt;"",INDEX([1]Sizer!EQ:EQ,(ROW()-2)/3+7),"")</f>
        <v>0.5</v>
      </c>
      <c r="N227" s="51">
        <f>IF($A227&lt;&gt;"",INDEX([1]Sizer!ER:ER,(ROW()-2)/3+7),"")</f>
        <v>0</v>
      </c>
      <c r="O227" s="51">
        <f>IF($A227&lt;&gt;"",INDEX([1]Sizer!ES:ES,(ROW()-2)/3+7),"")</f>
        <v>0</v>
      </c>
      <c r="P227" s="51">
        <f>IF($A227&lt;&gt;"",INDEX([1]Sizer!ET:ET,(ROW()-2)/3+7),"")</f>
        <v>0</v>
      </c>
      <c r="Q227" s="51">
        <f>IF($A227&lt;&gt;"",INDEX([1]Sizer!EU:EU,(ROW()-2)/3+7),"")</f>
        <v>0</v>
      </c>
      <c r="R227" s="51">
        <f>IF($A227&lt;&gt;"",INDEX([1]Sizer!EV:EV,(ROW()-2)/3+7),"")</f>
        <v>3</v>
      </c>
      <c r="S227" s="51">
        <f>IF($A227&lt;&gt;"",INDEX([1]Sizer!EW:EW,(ROW()-2)/3+7),"")</f>
        <v>0</v>
      </c>
      <c r="T227" s="51">
        <f>IF($A227&lt;&gt;"",INDEX([1]Sizer!EX:EX,(ROW()-2)/3+7),"")</f>
        <v>1</v>
      </c>
      <c r="U227" s="51">
        <f>IF($A227&lt;&gt;"",INDEX([1]Sizer!EY:EY,(ROW()-2)/3+7),"")</f>
        <v>1</v>
      </c>
      <c r="V227" s="51">
        <f>IF($A227&lt;&gt;"",INDEX([1]Sizer!EZ:EZ,(ROW()-2)/3+7),"")</f>
        <v>3</v>
      </c>
      <c r="W227" s="51">
        <f>IF($A227&lt;&gt;"",INDEX([1]Sizer!FA:FA,(ROW()-2)/3+7),"")</f>
        <v>0</v>
      </c>
      <c r="X227" s="51">
        <f>IF($A227&lt;&gt;"",INDEX([1]Sizer!FB:FB,(ROW()-2)/3+7),"")</f>
        <v>0</v>
      </c>
      <c r="Y227" s="51">
        <f>IF($A227&lt;&gt;"",INDEX([1]Sizer!FC:FC,(ROW()-2)/3+7),"")</f>
        <v>0</v>
      </c>
      <c r="Z227" s="51">
        <f>IF($A227&lt;&gt;"",INDEX([1]Sizer!FD:FD,(ROW()-2)/3+7),"")</f>
        <v>0</v>
      </c>
      <c r="AA227" s="52">
        <f>IF($A227&lt;&gt;"",INDEX([1]Sizer!$AB:$AB,(ROW()-2)/3+7)*'[1]Dashboard (Model)'!$U$2,"")</f>
        <v>0.03</v>
      </c>
    </row>
    <row r="228" spans="1:27" x14ac:dyDescent="0.2">
      <c r="A228" s="59"/>
      <c r="B228" s="53">
        <f>IF($A227&lt;&gt;"",INDEX([1]Sizer!B:B,(ROW()-3)/3+7),"")</f>
        <v>0</v>
      </c>
      <c r="C228" s="53">
        <f>IF($A227&lt;&gt;"",INDEX([1]Sizer!C:C,(ROW()-3)/3+7),"")</f>
        <v>0</v>
      </c>
      <c r="D228" s="53">
        <f>IF($A227&lt;&gt;"",INDEX([1]Sizer!D:D,(ROW()-3)/3+7),"")</f>
        <v>0</v>
      </c>
      <c r="E228" s="53">
        <f>IF($A227&lt;&gt;"",INDEX([1]Sizer!E:E,(ROW()-3)/3+7),"")</f>
        <v>0</v>
      </c>
      <c r="F228" s="53">
        <f>IF($A227&lt;&gt;"",INDEX([1]Sizer!F:F,(ROW()-3)/3+7),"")</f>
        <v>1.0397219162995592E-2</v>
      </c>
      <c r="G228" s="53">
        <f>IF($A227&lt;&gt;"",INDEX([1]Sizer!G:G,(ROW()-3)/3+7),"")</f>
        <v>2.3574309884238639E-2</v>
      </c>
      <c r="H228" s="53">
        <f>IF($A227&lt;&gt;"",INDEX([1]Sizer!H:H,(ROW()-3)/3+7),"")</f>
        <v>0</v>
      </c>
      <c r="I228" s="53">
        <f>IF($A227&lt;&gt;"",INDEX([1]Sizer!I:I,(ROW()-3)/3+7),"")</f>
        <v>-2.7875530273814113E-2</v>
      </c>
      <c r="J228" s="53">
        <f>IF($A227&lt;&gt;"",INDEX([1]Sizer!J:J,(ROW()-3)/3+7),"")</f>
        <v>6.6257760532150772E-3</v>
      </c>
      <c r="K228" s="53">
        <f>IF($A227&lt;&gt;"",INDEX([1]Sizer!K:K,(ROW()-3)/3+7),"")</f>
        <v>0</v>
      </c>
      <c r="L228" s="53">
        <f>IF($A227&lt;&gt;"",INDEX([1]Sizer!L:L,(ROW()-3)/3+7),"")</f>
        <v>0</v>
      </c>
      <c r="M228" s="53">
        <f>IF($A227&lt;&gt;"",INDEX([1]Sizer!M:M,(ROW()-3)/3+7),"")</f>
        <v>6.7492377188029347E-3</v>
      </c>
      <c r="N228" s="53">
        <f>IF($A227&lt;&gt;"",INDEX([1]Sizer!N:N,(ROW()-3)/3+7),"")</f>
        <v>0</v>
      </c>
      <c r="O228" s="53">
        <f>IF($A227&lt;&gt;"",INDEX([1]Sizer!O:O,(ROW()-3)/3+7),"")</f>
        <v>0</v>
      </c>
      <c r="P228" s="53">
        <f>IF($A227&lt;&gt;"",INDEX([1]Sizer!P:P,(ROW()-3)/3+7),"")</f>
        <v>0</v>
      </c>
      <c r="Q228" s="53">
        <f>IF($A227&lt;&gt;"",INDEX([1]Sizer!Q:Q,(ROW()-3)/3+7),"")</f>
        <v>0</v>
      </c>
      <c r="R228" s="53">
        <f>IF($A227&lt;&gt;"",INDEX([1]Sizer!R:R,(ROW()-3)/3+7),"")</f>
        <v>2.2359715670024226E-2</v>
      </c>
      <c r="S228" s="53">
        <f>IF($A227&lt;&gt;"",INDEX([1]Sizer!S:S,(ROW()-3)/3+7),"")</f>
        <v>0</v>
      </c>
      <c r="T228" s="53">
        <f>IF($A227&lt;&gt;"",INDEX([1]Sizer!T:T,(ROW()-3)/3+7),"")</f>
        <v>3.1708441558441561E-2</v>
      </c>
      <c r="U228" s="53">
        <f>IF($A227&lt;&gt;"",INDEX([1]Sizer!U:U,(ROW()-3)/3+7),"")</f>
        <v>2.0430209953343704E-2</v>
      </c>
      <c r="V228" s="53">
        <f>IF($A227&lt;&gt;"",INDEX([1]Sizer!V:V,(ROW()-3)/3+7),"")</f>
        <v>4.6569740259740249E-2</v>
      </c>
      <c r="W228" s="53">
        <f>IF($A227&lt;&gt;"",INDEX([1]Sizer!W:W,(ROW()-3)/3+7),"")</f>
        <v>0</v>
      </c>
      <c r="X228" s="53">
        <f>IF($A227&lt;&gt;"",INDEX([1]Sizer!X:X,(ROW()-3)/3+7),"")</f>
        <v>0</v>
      </c>
      <c r="Y228" s="53">
        <f>IF($A227&lt;&gt;"",INDEX([1]Sizer!Y:Y,(ROW()-3)/3+7),"")</f>
        <v>0</v>
      </c>
      <c r="Z228" s="53">
        <f>IF($A227&lt;&gt;"",INDEX([1]Sizer!Z:Z,(ROW()-3)/3+7),"")</f>
        <v>0</v>
      </c>
      <c r="AA228" s="53">
        <f>IF($A227&lt;&gt;"",SUM($B228:$Z228),"")</f>
        <v>0.14053911998698787</v>
      </c>
    </row>
    <row r="229" spans="1:27" x14ac:dyDescent="0.2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</row>
    <row r="230" spans="1:27" x14ac:dyDescent="0.2">
      <c r="A230" s="59">
        <f>IF(INDEX([1]Sizer!$A:$A,(ROW()-2)/3+7)&lt;&gt;"",INDEX([1]Sizer!$A:$A,(ROW()-2)/3+7),"")</f>
        <v>45351</v>
      </c>
      <c r="B230" s="51">
        <f>IF($A230&lt;&gt;"",INDEX([1]Sizer!EF:EF,(ROW()-2)/3+7),"")</f>
        <v>0</v>
      </c>
      <c r="C230" s="51">
        <f>IF($A230&lt;&gt;"",INDEX([1]Sizer!EG:EG,(ROW()-2)/3+7),"")</f>
        <v>0</v>
      </c>
      <c r="D230" s="51">
        <f>IF($A230&lt;&gt;"",INDEX([1]Sizer!EH:EH,(ROW()-2)/3+7),"")</f>
        <v>0</v>
      </c>
      <c r="E230" s="51">
        <f>IF($A230&lt;&gt;"",INDEX([1]Sizer!EI:EI,(ROW()-2)/3+7),"")</f>
        <v>0</v>
      </c>
      <c r="F230" s="51">
        <f>IF($A230&lt;&gt;"",INDEX([1]Sizer!EJ:EJ,(ROW()-2)/3+7),"")</f>
        <v>1</v>
      </c>
      <c r="G230" s="51">
        <f>IF($A230&lt;&gt;"",INDEX([1]Sizer!EK:EK,(ROW()-2)/3+7),"")</f>
        <v>2</v>
      </c>
      <c r="H230" s="51">
        <f>IF($A230&lt;&gt;"",INDEX([1]Sizer!EL:EL,(ROW()-2)/3+7),"")</f>
        <v>0</v>
      </c>
      <c r="I230" s="51">
        <f>IF($A230&lt;&gt;"",INDEX([1]Sizer!EM:EM,(ROW()-2)/3+7),"")</f>
        <v>2</v>
      </c>
      <c r="J230" s="51">
        <f>IF($A230&lt;&gt;"",INDEX([1]Sizer!EN:EN,(ROW()-2)/3+7),"")</f>
        <v>0</v>
      </c>
      <c r="K230" s="51">
        <f>IF($A230&lt;&gt;"",INDEX([1]Sizer!EO:EO,(ROW()-2)/3+7),"")</f>
        <v>0</v>
      </c>
      <c r="L230" s="51">
        <f>IF($A230&lt;&gt;"",INDEX([1]Sizer!EP:EP,(ROW()-2)/3+7),"")</f>
        <v>0</v>
      </c>
      <c r="M230" s="51">
        <f>IF($A230&lt;&gt;"",INDEX([1]Sizer!EQ:EQ,(ROW()-2)/3+7),"")</f>
        <v>0.5</v>
      </c>
      <c r="N230" s="51">
        <f>IF($A230&lt;&gt;"",INDEX([1]Sizer!ER:ER,(ROW()-2)/3+7),"")</f>
        <v>0</v>
      </c>
      <c r="O230" s="51">
        <f>IF($A230&lt;&gt;"",INDEX([1]Sizer!ES:ES,(ROW()-2)/3+7),"")</f>
        <v>0</v>
      </c>
      <c r="P230" s="51">
        <f>IF($A230&lt;&gt;"",INDEX([1]Sizer!ET:ET,(ROW()-2)/3+7),"")</f>
        <v>0</v>
      </c>
      <c r="Q230" s="51">
        <f>IF($A230&lt;&gt;"",INDEX([1]Sizer!EU:EU,(ROW()-2)/3+7),"")</f>
        <v>0</v>
      </c>
      <c r="R230" s="51">
        <f>IF($A230&lt;&gt;"",INDEX([1]Sizer!EV:EV,(ROW()-2)/3+7),"")</f>
        <v>3</v>
      </c>
      <c r="S230" s="51">
        <f>IF($A230&lt;&gt;"",INDEX([1]Sizer!EW:EW,(ROW()-2)/3+7),"")</f>
        <v>0</v>
      </c>
      <c r="T230" s="51">
        <f>IF($A230&lt;&gt;"",INDEX([1]Sizer!EX:EX,(ROW()-2)/3+7),"")</f>
        <v>0.5</v>
      </c>
      <c r="U230" s="51">
        <f>IF($A230&lt;&gt;"",INDEX([1]Sizer!EY:EY,(ROW()-2)/3+7),"")</f>
        <v>1</v>
      </c>
      <c r="V230" s="51">
        <f>IF($A230&lt;&gt;"",INDEX([1]Sizer!EZ:EZ,(ROW()-2)/3+7),"")</f>
        <v>1</v>
      </c>
      <c r="W230" s="51">
        <f>IF($A230&lt;&gt;"",INDEX([1]Sizer!FA:FA,(ROW()-2)/3+7),"")</f>
        <v>0</v>
      </c>
      <c r="X230" s="51">
        <f>IF($A230&lt;&gt;"",INDEX([1]Sizer!FB:FB,(ROW()-2)/3+7),"")</f>
        <v>0</v>
      </c>
      <c r="Y230" s="51">
        <f>IF($A230&lt;&gt;"",INDEX([1]Sizer!FC:FC,(ROW()-2)/3+7),"")</f>
        <v>0</v>
      </c>
      <c r="Z230" s="51">
        <f>IF($A230&lt;&gt;"",INDEX([1]Sizer!FD:FD,(ROW()-2)/3+7),"")</f>
        <v>0</v>
      </c>
      <c r="AA230" s="52">
        <f>IF($A230&lt;&gt;"",INDEX([1]Sizer!$AB:$AB,(ROW()-2)/3+7)*'[1]Dashboard (Model)'!$U$2,"")</f>
        <v>0.03</v>
      </c>
    </row>
    <row r="231" spans="1:27" x14ac:dyDescent="0.2">
      <c r="A231" s="59"/>
      <c r="B231" s="53">
        <f>IF($A230&lt;&gt;"",INDEX([1]Sizer!B:B,(ROW()-3)/3+7),"")</f>
        <v>0</v>
      </c>
      <c r="C231" s="53">
        <f>IF($A230&lt;&gt;"",INDEX([1]Sizer!C:C,(ROW()-3)/3+7),"")</f>
        <v>0</v>
      </c>
      <c r="D231" s="53">
        <f>IF($A230&lt;&gt;"",INDEX([1]Sizer!D:D,(ROW()-3)/3+7),"")</f>
        <v>0</v>
      </c>
      <c r="E231" s="53">
        <f>IF($A230&lt;&gt;"",INDEX([1]Sizer!E:E,(ROW()-3)/3+7),"")</f>
        <v>0</v>
      </c>
      <c r="F231" s="53">
        <f>IF($A230&lt;&gt;"",INDEX([1]Sizer!F:F,(ROW()-3)/3+7),"")</f>
        <v>1.0397219162995592E-2</v>
      </c>
      <c r="G231" s="53">
        <f>IF($A230&lt;&gt;"",INDEX([1]Sizer!G:G,(ROW()-3)/3+7),"")</f>
        <v>2.3574309884238639E-2</v>
      </c>
      <c r="H231" s="53">
        <f>IF($A230&lt;&gt;"",INDEX([1]Sizer!H:H,(ROW()-3)/3+7),"")</f>
        <v>0</v>
      </c>
      <c r="I231" s="53">
        <f>IF($A230&lt;&gt;"",INDEX([1]Sizer!I:I,(ROW()-3)/3+7),"")</f>
        <v>3.2720309278350512E-2</v>
      </c>
      <c r="J231" s="53">
        <f>IF($A230&lt;&gt;"",INDEX([1]Sizer!J:J,(ROW()-3)/3+7),"")</f>
        <v>0</v>
      </c>
      <c r="K231" s="53">
        <f>IF($A230&lt;&gt;"",INDEX([1]Sizer!K:K,(ROW()-3)/3+7),"")</f>
        <v>0</v>
      </c>
      <c r="L231" s="53">
        <f>IF($A230&lt;&gt;"",INDEX([1]Sizer!L:L,(ROW()-3)/3+7),"")</f>
        <v>0</v>
      </c>
      <c r="M231" s="53">
        <f>IF($A230&lt;&gt;"",INDEX([1]Sizer!M:M,(ROW()-3)/3+7),"")</f>
        <v>6.7492377188029347E-3</v>
      </c>
      <c r="N231" s="53">
        <f>IF($A230&lt;&gt;"",INDEX([1]Sizer!N:N,(ROW()-3)/3+7),"")</f>
        <v>0</v>
      </c>
      <c r="O231" s="53">
        <f>IF($A230&lt;&gt;"",INDEX([1]Sizer!O:O,(ROW()-3)/3+7),"")</f>
        <v>0</v>
      </c>
      <c r="P231" s="53">
        <f>IF($A230&lt;&gt;"",INDEX([1]Sizer!P:P,(ROW()-3)/3+7),"")</f>
        <v>0</v>
      </c>
      <c r="Q231" s="53">
        <f>IF($A230&lt;&gt;"",INDEX([1]Sizer!Q:Q,(ROW()-3)/3+7),"")</f>
        <v>0</v>
      </c>
      <c r="R231" s="53">
        <f>IF($A230&lt;&gt;"",INDEX([1]Sizer!R:R,(ROW()-3)/3+7),"")</f>
        <v>2.2359715670024226E-2</v>
      </c>
      <c r="S231" s="53">
        <f>IF($A230&lt;&gt;"",INDEX([1]Sizer!S:S,(ROW()-3)/3+7),"")</f>
        <v>0</v>
      </c>
      <c r="T231" s="53">
        <f>IF($A230&lt;&gt;"",INDEX([1]Sizer!T:T,(ROW()-3)/3+7),"")</f>
        <v>1.654206045865184E-2</v>
      </c>
      <c r="U231" s="53">
        <f>IF($A230&lt;&gt;"",INDEX([1]Sizer!U:U,(ROW()-3)/3+7),"")</f>
        <v>2.0430209953343704E-2</v>
      </c>
      <c r="V231" s="53">
        <f>IF($A230&lt;&gt;"",INDEX([1]Sizer!V:V,(ROW()-3)/3+7),"")</f>
        <v>1.6763397887323943E-2</v>
      </c>
      <c r="W231" s="53">
        <f>IF($A230&lt;&gt;"",INDEX([1]Sizer!W:W,(ROW()-3)/3+7),"")</f>
        <v>0</v>
      </c>
      <c r="X231" s="53">
        <f>IF($A230&lt;&gt;"",INDEX([1]Sizer!X:X,(ROW()-3)/3+7),"")</f>
        <v>0</v>
      </c>
      <c r="Y231" s="53">
        <f>IF($A230&lt;&gt;"",INDEX([1]Sizer!Y:Y,(ROW()-3)/3+7),"")</f>
        <v>0</v>
      </c>
      <c r="Z231" s="53">
        <f>IF($A230&lt;&gt;"",INDEX([1]Sizer!Z:Z,(ROW()-3)/3+7),"")</f>
        <v>0</v>
      </c>
      <c r="AA231" s="53">
        <f>IF($A230&lt;&gt;"",SUM($B231:$Z231),"")</f>
        <v>0.14953646001373141</v>
      </c>
    </row>
    <row r="232" spans="1:27" x14ac:dyDescent="0.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</row>
    <row r="233" spans="1:27" x14ac:dyDescent="0.2">
      <c r="A233" s="59">
        <f>IF(INDEX([1]Sizer!$A:$A,(ROW()-2)/3+7)&lt;&gt;"",INDEX([1]Sizer!$A:$A,(ROW()-2)/3+7),"")</f>
        <v>45352</v>
      </c>
      <c r="B233" s="51">
        <f>IF($A233&lt;&gt;"",INDEX([1]Sizer!EF:EF,(ROW()-2)/3+7),"")</f>
        <v>0</v>
      </c>
      <c r="C233" s="51">
        <f>IF($A233&lt;&gt;"",INDEX([1]Sizer!EG:EG,(ROW()-2)/3+7),"")</f>
        <v>0</v>
      </c>
      <c r="D233" s="51">
        <f>IF($A233&lt;&gt;"",INDEX([1]Sizer!EH:EH,(ROW()-2)/3+7),"")</f>
        <v>0</v>
      </c>
      <c r="E233" s="51">
        <f>IF($A233&lt;&gt;"",INDEX([1]Sizer!EI:EI,(ROW()-2)/3+7),"")</f>
        <v>0</v>
      </c>
      <c r="F233" s="51">
        <f>IF($A233&lt;&gt;"",INDEX([1]Sizer!EJ:EJ,(ROW()-2)/3+7),"")</f>
        <v>1</v>
      </c>
      <c r="G233" s="51">
        <f>IF($A233&lt;&gt;"",INDEX([1]Sizer!EK:EK,(ROW()-2)/3+7),"")</f>
        <v>2</v>
      </c>
      <c r="H233" s="51">
        <f>IF($A233&lt;&gt;"",INDEX([1]Sizer!EL:EL,(ROW()-2)/3+7),"")</f>
        <v>0</v>
      </c>
      <c r="I233" s="51">
        <f>IF($A233&lt;&gt;"",INDEX([1]Sizer!EM:EM,(ROW()-2)/3+7),"")</f>
        <v>1.5</v>
      </c>
      <c r="J233" s="51">
        <f>IF($A233&lt;&gt;"",INDEX([1]Sizer!EN:EN,(ROW()-2)/3+7),"")</f>
        <v>0</v>
      </c>
      <c r="K233" s="51">
        <f>IF($A233&lt;&gt;"",INDEX([1]Sizer!EO:EO,(ROW()-2)/3+7),"")</f>
        <v>0</v>
      </c>
      <c r="L233" s="51">
        <f>IF($A233&lt;&gt;"",INDEX([1]Sizer!EP:EP,(ROW()-2)/3+7),"")</f>
        <v>0</v>
      </c>
      <c r="M233" s="51">
        <f>IF($A233&lt;&gt;"",INDEX([1]Sizer!EQ:EQ,(ROW()-2)/3+7),"")</f>
        <v>0.5</v>
      </c>
      <c r="N233" s="51">
        <f>IF($A233&lt;&gt;"",INDEX([1]Sizer!ER:ER,(ROW()-2)/3+7),"")</f>
        <v>0</v>
      </c>
      <c r="O233" s="51">
        <f>IF($A233&lt;&gt;"",INDEX([1]Sizer!ES:ES,(ROW()-2)/3+7),"")</f>
        <v>0</v>
      </c>
      <c r="P233" s="51">
        <f>IF($A233&lt;&gt;"",INDEX([1]Sizer!ET:ET,(ROW()-2)/3+7),"")</f>
        <v>0</v>
      </c>
      <c r="Q233" s="51">
        <f>IF($A233&lt;&gt;"",INDEX([1]Sizer!EU:EU,(ROW()-2)/3+7),"")</f>
        <v>0</v>
      </c>
      <c r="R233" s="51">
        <f>IF($A233&lt;&gt;"",INDEX([1]Sizer!EV:EV,(ROW()-2)/3+7),"")</f>
        <v>3</v>
      </c>
      <c r="S233" s="51">
        <f>IF($A233&lt;&gt;"",INDEX([1]Sizer!EW:EW,(ROW()-2)/3+7),"")</f>
        <v>0</v>
      </c>
      <c r="T233" s="51">
        <f>IF($A233&lt;&gt;"",INDEX([1]Sizer!EX:EX,(ROW()-2)/3+7),"")</f>
        <v>1</v>
      </c>
      <c r="U233" s="51">
        <f>IF($A233&lt;&gt;"",INDEX([1]Sizer!EY:EY,(ROW()-2)/3+7),"")</f>
        <v>1</v>
      </c>
      <c r="V233" s="51">
        <f>IF($A233&lt;&gt;"",INDEX([1]Sizer!EZ:EZ,(ROW()-2)/3+7),"")</f>
        <v>1</v>
      </c>
      <c r="W233" s="51">
        <f>IF($A233&lt;&gt;"",INDEX([1]Sizer!FA:FA,(ROW()-2)/3+7),"")</f>
        <v>0</v>
      </c>
      <c r="X233" s="51">
        <f>IF($A233&lt;&gt;"",INDEX([1]Sizer!FB:FB,(ROW()-2)/3+7),"")</f>
        <v>0</v>
      </c>
      <c r="Y233" s="51">
        <f>IF($A233&lt;&gt;"",INDEX([1]Sizer!FC:FC,(ROW()-2)/3+7),"")</f>
        <v>0</v>
      </c>
      <c r="Z233" s="51">
        <f>IF($A233&lt;&gt;"",INDEX([1]Sizer!FD:FD,(ROW()-2)/3+7),"")</f>
        <v>0</v>
      </c>
      <c r="AA233" s="52">
        <f>IF($A233&lt;&gt;"",INDEX([1]Sizer!$AB:$AB,(ROW()-2)/3+7)*'[1]Dashboard (Model)'!$U$2,"")</f>
        <v>0.03</v>
      </c>
    </row>
    <row r="234" spans="1:27" x14ac:dyDescent="0.2">
      <c r="A234" s="59"/>
      <c r="B234" s="53">
        <f>IF($A233&lt;&gt;"",INDEX([1]Sizer!B:B,(ROW()-3)/3+7),"")</f>
        <v>0</v>
      </c>
      <c r="C234" s="53">
        <f>IF($A233&lt;&gt;"",INDEX([1]Sizer!C:C,(ROW()-3)/3+7),"")</f>
        <v>0</v>
      </c>
      <c r="D234" s="53">
        <f>IF($A233&lt;&gt;"",INDEX([1]Sizer!D:D,(ROW()-3)/3+7),"")</f>
        <v>0</v>
      </c>
      <c r="E234" s="53">
        <f>IF($A233&lt;&gt;"",INDEX([1]Sizer!E:E,(ROW()-3)/3+7),"")</f>
        <v>0</v>
      </c>
      <c r="F234" s="53">
        <f>IF($A233&lt;&gt;"",INDEX([1]Sizer!F:F,(ROW()-3)/3+7),"")</f>
        <v>1.0397219162995592E-2</v>
      </c>
      <c r="G234" s="53">
        <f>IF($A233&lt;&gt;"",INDEX([1]Sizer!G:G,(ROW()-3)/3+7),"")</f>
        <v>2.3574309884238639E-2</v>
      </c>
      <c r="H234" s="53">
        <f>IF($A233&lt;&gt;"",INDEX([1]Sizer!H:H,(ROW()-3)/3+7),"")</f>
        <v>0</v>
      </c>
      <c r="I234" s="53">
        <f>IF($A233&lt;&gt;"",INDEX([1]Sizer!I:I,(ROW()-3)/3+7),"")</f>
        <v>2.4400902061855662E-2</v>
      </c>
      <c r="J234" s="53">
        <f>IF($A233&lt;&gt;"",INDEX([1]Sizer!J:J,(ROW()-3)/3+7),"")</f>
        <v>0</v>
      </c>
      <c r="K234" s="53">
        <f>IF($A233&lt;&gt;"",INDEX([1]Sizer!K:K,(ROW()-3)/3+7),"")</f>
        <v>0</v>
      </c>
      <c r="L234" s="53">
        <f>IF($A233&lt;&gt;"",INDEX([1]Sizer!L:L,(ROW()-3)/3+7),"")</f>
        <v>0</v>
      </c>
      <c r="M234" s="53">
        <f>IF($A233&lt;&gt;"",INDEX([1]Sizer!M:M,(ROW()-3)/3+7),"")</f>
        <v>6.7492377188029347E-3</v>
      </c>
      <c r="N234" s="53">
        <f>IF($A233&lt;&gt;"",INDEX([1]Sizer!N:N,(ROW()-3)/3+7),"")</f>
        <v>0</v>
      </c>
      <c r="O234" s="53">
        <f>IF($A233&lt;&gt;"",INDEX([1]Sizer!O:O,(ROW()-3)/3+7),"")</f>
        <v>0</v>
      </c>
      <c r="P234" s="53">
        <f>IF($A233&lt;&gt;"",INDEX([1]Sizer!P:P,(ROW()-3)/3+7),"")</f>
        <v>0</v>
      </c>
      <c r="Q234" s="53">
        <f>IF($A233&lt;&gt;"",INDEX([1]Sizer!Q:Q,(ROW()-3)/3+7),"")</f>
        <v>0</v>
      </c>
      <c r="R234" s="53">
        <f>IF($A233&lt;&gt;"",INDEX([1]Sizer!R:R,(ROW()-3)/3+7),"")</f>
        <v>2.2359715670024226E-2</v>
      </c>
      <c r="S234" s="53">
        <f>IF($A233&lt;&gt;"",INDEX([1]Sizer!S:S,(ROW()-3)/3+7),"")</f>
        <v>0</v>
      </c>
      <c r="T234" s="53">
        <f>IF($A233&lt;&gt;"",INDEX([1]Sizer!T:T,(ROW()-3)/3+7),"")</f>
        <v>3.3172915206727389E-2</v>
      </c>
      <c r="U234" s="53">
        <f>IF($A233&lt;&gt;"",INDEX([1]Sizer!U:U,(ROW()-3)/3+7),"")</f>
        <v>2.0430209953343704E-2</v>
      </c>
      <c r="V234" s="53">
        <f>IF($A233&lt;&gt;"",INDEX([1]Sizer!V:V,(ROW()-3)/3+7),"")</f>
        <v>1.6763397887323943E-2</v>
      </c>
      <c r="W234" s="53">
        <f>IF($A233&lt;&gt;"",INDEX([1]Sizer!W:W,(ROW()-3)/3+7),"")</f>
        <v>0</v>
      </c>
      <c r="X234" s="53">
        <f>IF($A233&lt;&gt;"",INDEX([1]Sizer!X:X,(ROW()-3)/3+7),"")</f>
        <v>0</v>
      </c>
      <c r="Y234" s="53">
        <f>IF($A233&lt;&gt;"",INDEX([1]Sizer!Y:Y,(ROW()-3)/3+7),"")</f>
        <v>0</v>
      </c>
      <c r="Z234" s="53">
        <f>IF($A233&lt;&gt;"",INDEX([1]Sizer!Z:Z,(ROW()-3)/3+7),"")</f>
        <v>0</v>
      </c>
      <c r="AA234" s="53">
        <f>IF($A233&lt;&gt;"",SUM($B234:$Z234),"")</f>
        <v>0.15784790754531211</v>
      </c>
    </row>
    <row r="235" spans="1:27" x14ac:dyDescent="0.2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</row>
    <row r="236" spans="1:27" x14ac:dyDescent="0.2">
      <c r="A236" s="59">
        <f>IF(INDEX([1]Sizer!$A:$A,(ROW()-2)/3+7)&lt;&gt;"",INDEX([1]Sizer!$A:$A,(ROW()-2)/3+7),"")</f>
        <v>45355</v>
      </c>
      <c r="B236" s="51">
        <f>IF($A236&lt;&gt;"",INDEX([1]Sizer!EF:EF,(ROW()-2)/3+7),"")</f>
        <v>0</v>
      </c>
      <c r="C236" s="51">
        <f>IF($A236&lt;&gt;"",INDEX([1]Sizer!EG:EG,(ROW()-2)/3+7),"")</f>
        <v>0</v>
      </c>
      <c r="D236" s="51">
        <f>IF($A236&lt;&gt;"",INDEX([1]Sizer!EH:EH,(ROW()-2)/3+7),"")</f>
        <v>0</v>
      </c>
      <c r="E236" s="51">
        <f>IF($A236&lt;&gt;"",INDEX([1]Sizer!EI:EI,(ROW()-2)/3+7),"")</f>
        <v>0</v>
      </c>
      <c r="F236" s="51">
        <f>IF($A236&lt;&gt;"",INDEX([1]Sizer!EJ:EJ,(ROW()-2)/3+7),"")</f>
        <v>1</v>
      </c>
      <c r="G236" s="51">
        <f>IF($A236&lt;&gt;"",INDEX([1]Sizer!EK:EK,(ROW()-2)/3+7),"")</f>
        <v>2</v>
      </c>
      <c r="H236" s="51">
        <f>IF($A236&lt;&gt;"",INDEX([1]Sizer!EL:EL,(ROW()-2)/3+7),"")</f>
        <v>0</v>
      </c>
      <c r="I236" s="51">
        <f>IF($A236&lt;&gt;"",INDEX([1]Sizer!EM:EM,(ROW()-2)/3+7),"")</f>
        <v>1</v>
      </c>
      <c r="J236" s="51">
        <f>IF($A236&lt;&gt;"",INDEX([1]Sizer!EN:EN,(ROW()-2)/3+7),"")</f>
        <v>0</v>
      </c>
      <c r="K236" s="51">
        <f>IF($A236&lt;&gt;"",INDEX([1]Sizer!EO:EO,(ROW()-2)/3+7),"")</f>
        <v>0</v>
      </c>
      <c r="L236" s="51">
        <f>IF($A236&lt;&gt;"",INDEX([1]Sizer!EP:EP,(ROW()-2)/3+7),"")</f>
        <v>0</v>
      </c>
      <c r="M236" s="51">
        <f>IF($A236&lt;&gt;"",INDEX([1]Sizer!EQ:EQ,(ROW()-2)/3+7),"")</f>
        <v>0</v>
      </c>
      <c r="N236" s="51">
        <f>IF($A236&lt;&gt;"",INDEX([1]Sizer!ER:ER,(ROW()-2)/3+7),"")</f>
        <v>0</v>
      </c>
      <c r="O236" s="51">
        <f>IF($A236&lt;&gt;"",INDEX([1]Sizer!ES:ES,(ROW()-2)/3+7),"")</f>
        <v>0</v>
      </c>
      <c r="P236" s="51">
        <f>IF($A236&lt;&gt;"",INDEX([1]Sizer!ET:ET,(ROW()-2)/3+7),"")</f>
        <v>0</v>
      </c>
      <c r="Q236" s="51">
        <f>IF($A236&lt;&gt;"",INDEX([1]Sizer!EU:EU,(ROW()-2)/3+7),"")</f>
        <v>2</v>
      </c>
      <c r="R236" s="51">
        <f>IF($A236&lt;&gt;"",INDEX([1]Sizer!EV:EV,(ROW()-2)/3+7),"")</f>
        <v>3</v>
      </c>
      <c r="S236" s="51">
        <f>IF($A236&lt;&gt;"",INDEX([1]Sizer!EW:EW,(ROW()-2)/3+7),"")</f>
        <v>0</v>
      </c>
      <c r="T236" s="51">
        <f>IF($A236&lt;&gt;"",INDEX([1]Sizer!EX:EX,(ROW()-2)/3+7),"")</f>
        <v>1</v>
      </c>
      <c r="U236" s="51">
        <f>IF($A236&lt;&gt;"",INDEX([1]Sizer!EY:EY,(ROW()-2)/3+7),"")</f>
        <v>1</v>
      </c>
      <c r="V236" s="51">
        <f>IF($A236&lt;&gt;"",INDEX([1]Sizer!EZ:EZ,(ROW()-2)/3+7),"")</f>
        <v>1</v>
      </c>
      <c r="W236" s="51">
        <f>IF($A236&lt;&gt;"",INDEX([1]Sizer!FA:FA,(ROW()-2)/3+7),"")</f>
        <v>0</v>
      </c>
      <c r="X236" s="51">
        <f>IF($A236&lt;&gt;"",INDEX([1]Sizer!FB:FB,(ROW()-2)/3+7),"")</f>
        <v>0</v>
      </c>
      <c r="Y236" s="51">
        <f>IF($A236&lt;&gt;"",INDEX([1]Sizer!FC:FC,(ROW()-2)/3+7),"")</f>
        <v>0</v>
      </c>
      <c r="Z236" s="51">
        <f>IF($A236&lt;&gt;"",INDEX([1]Sizer!FD:FD,(ROW()-2)/3+7),"")</f>
        <v>0</v>
      </c>
      <c r="AA236" s="52">
        <f>IF($A236&lt;&gt;"",INDEX([1]Sizer!$AB:$AB,(ROW()-2)/3+7)*'[1]Dashboard (Model)'!$U$2,"")</f>
        <v>0.03</v>
      </c>
    </row>
    <row r="237" spans="1:27" x14ac:dyDescent="0.2">
      <c r="A237" s="59"/>
      <c r="B237" s="53">
        <f>IF($A236&lt;&gt;"",INDEX([1]Sizer!B:B,(ROW()-3)/3+7),"")</f>
        <v>0</v>
      </c>
      <c r="C237" s="53">
        <f>IF($A236&lt;&gt;"",INDEX([1]Sizer!C:C,(ROW()-3)/3+7),"")</f>
        <v>0</v>
      </c>
      <c r="D237" s="53">
        <f>IF($A236&lt;&gt;"",INDEX([1]Sizer!D:D,(ROW()-3)/3+7),"")</f>
        <v>0</v>
      </c>
      <c r="E237" s="53">
        <f>IF($A236&lt;&gt;"",INDEX([1]Sizer!E:E,(ROW()-3)/3+7),"")</f>
        <v>0</v>
      </c>
      <c r="F237" s="53">
        <f>IF($A236&lt;&gt;"",INDEX([1]Sizer!F:F,(ROW()-3)/3+7),"")</f>
        <v>1.0397219162995592E-2</v>
      </c>
      <c r="G237" s="53">
        <f>IF($A236&lt;&gt;"",INDEX([1]Sizer!G:G,(ROW()-3)/3+7),"")</f>
        <v>2.3574309884238639E-2</v>
      </c>
      <c r="H237" s="53">
        <f>IF($A236&lt;&gt;"",INDEX([1]Sizer!H:H,(ROW()-3)/3+7),"")</f>
        <v>0</v>
      </c>
      <c r="I237" s="53">
        <f>IF($A236&lt;&gt;"",INDEX([1]Sizer!I:I,(ROW()-3)/3+7),"")</f>
        <v>1.6148247422680412E-2</v>
      </c>
      <c r="J237" s="53">
        <f>IF($A236&lt;&gt;"",INDEX([1]Sizer!J:J,(ROW()-3)/3+7),"")</f>
        <v>0</v>
      </c>
      <c r="K237" s="53">
        <f>IF($A236&lt;&gt;"",INDEX([1]Sizer!K:K,(ROW()-3)/3+7),"")</f>
        <v>0</v>
      </c>
      <c r="L237" s="53">
        <f>IF($A236&lt;&gt;"",INDEX([1]Sizer!L:L,(ROW()-3)/3+7),"")</f>
        <v>0</v>
      </c>
      <c r="M237" s="53">
        <f>IF($A236&lt;&gt;"",INDEX([1]Sizer!M:M,(ROW()-3)/3+7),"")</f>
        <v>0</v>
      </c>
      <c r="N237" s="53">
        <f>IF($A236&lt;&gt;"",INDEX([1]Sizer!N:N,(ROW()-3)/3+7),"")</f>
        <v>0</v>
      </c>
      <c r="O237" s="53">
        <f>IF($A236&lt;&gt;"",INDEX([1]Sizer!O:O,(ROW()-3)/3+7),"")</f>
        <v>0</v>
      </c>
      <c r="P237" s="53">
        <f>IF($A236&lt;&gt;"",INDEX([1]Sizer!P:P,(ROW()-3)/3+7),"")</f>
        <v>0</v>
      </c>
      <c r="Q237" s="53">
        <f>IF($A236&lt;&gt;"",INDEX([1]Sizer!Q:Q,(ROW()-3)/3+7),"")</f>
        <v>3.1901832993890031E-2</v>
      </c>
      <c r="R237" s="53">
        <f>IF($A236&lt;&gt;"",INDEX([1]Sizer!R:R,(ROW()-3)/3+7),"")</f>
        <v>2.2359715670024226E-2</v>
      </c>
      <c r="S237" s="53">
        <f>IF($A236&lt;&gt;"",INDEX([1]Sizer!S:S,(ROW()-3)/3+7),"")</f>
        <v>0</v>
      </c>
      <c r="T237" s="53">
        <f>IF($A236&lt;&gt;"",INDEX([1]Sizer!T:T,(ROW()-3)/3+7),"")</f>
        <v>3.3172915206727389E-2</v>
      </c>
      <c r="U237" s="53">
        <f>IF($A236&lt;&gt;"",INDEX([1]Sizer!U:U,(ROW()-3)/3+7),"")</f>
        <v>2.0430209953343704E-2</v>
      </c>
      <c r="V237" s="53">
        <f>IF($A236&lt;&gt;"",INDEX([1]Sizer!V:V,(ROW()-3)/3+7),"")</f>
        <v>1.6763397887323943E-2</v>
      </c>
      <c r="W237" s="53">
        <f>IF($A236&lt;&gt;"",INDEX([1]Sizer!W:W,(ROW()-3)/3+7),"")</f>
        <v>0</v>
      </c>
      <c r="X237" s="53">
        <f>IF($A236&lt;&gt;"",INDEX([1]Sizer!X:X,(ROW()-3)/3+7),"")</f>
        <v>0</v>
      </c>
      <c r="Y237" s="53">
        <f>IF($A236&lt;&gt;"",INDEX([1]Sizer!Y:Y,(ROW()-3)/3+7),"")</f>
        <v>0</v>
      </c>
      <c r="Z237" s="53">
        <f>IF($A236&lt;&gt;"",INDEX([1]Sizer!Z:Z,(ROW()-3)/3+7),"")</f>
        <v>0</v>
      </c>
      <c r="AA237" s="53">
        <f>IF($A236&lt;&gt;"",SUM($B237:$Z237),"")</f>
        <v>0.17474784818122394</v>
      </c>
    </row>
    <row r="238" spans="1:27" x14ac:dyDescent="0.2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</row>
    <row r="239" spans="1:27" x14ac:dyDescent="0.2">
      <c r="A239" s="59">
        <f>IF(INDEX([1]Sizer!$A:$A,(ROW()-2)/3+7)&lt;&gt;"",INDEX([1]Sizer!$A:$A,(ROW()-2)/3+7),"")</f>
        <v>45356</v>
      </c>
      <c r="B239" s="51">
        <f>IF($A239&lt;&gt;"",INDEX([1]Sizer!EF:EF,(ROW()-2)/3+7),"")</f>
        <v>0</v>
      </c>
      <c r="C239" s="51">
        <f>IF($A239&lt;&gt;"",INDEX([1]Sizer!EG:EG,(ROW()-2)/3+7),"")</f>
        <v>0</v>
      </c>
      <c r="D239" s="51">
        <f>IF($A239&lt;&gt;"",INDEX([1]Sizer!EH:EH,(ROW()-2)/3+7),"")</f>
        <v>0</v>
      </c>
      <c r="E239" s="51">
        <f>IF($A239&lt;&gt;"",INDEX([1]Sizer!EI:EI,(ROW()-2)/3+7),"")</f>
        <v>0</v>
      </c>
      <c r="F239" s="51">
        <f>IF($A239&lt;&gt;"",INDEX([1]Sizer!EJ:EJ,(ROW()-2)/3+7),"")</f>
        <v>0</v>
      </c>
      <c r="G239" s="51">
        <f>IF($A239&lt;&gt;"",INDEX([1]Sizer!EK:EK,(ROW()-2)/3+7),"")</f>
        <v>2</v>
      </c>
      <c r="H239" s="51">
        <f>IF($A239&lt;&gt;"",INDEX([1]Sizer!EL:EL,(ROW()-2)/3+7),"")</f>
        <v>-0.5</v>
      </c>
      <c r="I239" s="51">
        <f>IF($A239&lt;&gt;"",INDEX([1]Sizer!EM:EM,(ROW()-2)/3+7),"")</f>
        <v>1</v>
      </c>
      <c r="J239" s="51">
        <f>IF($A239&lt;&gt;"",INDEX([1]Sizer!EN:EN,(ROW()-2)/3+7),"")</f>
        <v>0</v>
      </c>
      <c r="K239" s="51">
        <f>IF($A239&lt;&gt;"",INDEX([1]Sizer!EO:EO,(ROW()-2)/3+7),"")</f>
        <v>0.5</v>
      </c>
      <c r="L239" s="51">
        <f>IF($A239&lt;&gt;"",INDEX([1]Sizer!EP:EP,(ROW()-2)/3+7),"")</f>
        <v>0</v>
      </c>
      <c r="M239" s="51">
        <f>IF($A239&lt;&gt;"",INDEX([1]Sizer!EQ:EQ,(ROW()-2)/3+7),"")</f>
        <v>0.5</v>
      </c>
      <c r="N239" s="51">
        <f>IF($A239&lt;&gt;"",INDEX([1]Sizer!ER:ER,(ROW()-2)/3+7),"")</f>
        <v>0</v>
      </c>
      <c r="O239" s="51">
        <f>IF($A239&lt;&gt;"",INDEX([1]Sizer!ES:ES,(ROW()-2)/3+7),"")</f>
        <v>0</v>
      </c>
      <c r="P239" s="51">
        <f>IF($A239&lt;&gt;"",INDEX([1]Sizer!ET:ET,(ROW()-2)/3+7),"")</f>
        <v>0</v>
      </c>
      <c r="Q239" s="51">
        <f>IF($A239&lt;&gt;"",INDEX([1]Sizer!EU:EU,(ROW()-2)/3+7),"")</f>
        <v>2</v>
      </c>
      <c r="R239" s="51">
        <f>IF($A239&lt;&gt;"",INDEX([1]Sizer!EV:EV,(ROW()-2)/3+7),"")</f>
        <v>3</v>
      </c>
      <c r="S239" s="51">
        <f>IF($A239&lt;&gt;"",INDEX([1]Sizer!EW:EW,(ROW()-2)/3+7),"")</f>
        <v>0</v>
      </c>
      <c r="T239" s="51">
        <f>IF($A239&lt;&gt;"",INDEX([1]Sizer!EX:EX,(ROW()-2)/3+7),"")</f>
        <v>0</v>
      </c>
      <c r="U239" s="51">
        <f>IF($A239&lt;&gt;"",INDEX([1]Sizer!EY:EY,(ROW()-2)/3+7),"")</f>
        <v>1</v>
      </c>
      <c r="V239" s="51">
        <f>IF($A239&lt;&gt;"",INDEX([1]Sizer!EZ:EZ,(ROW()-2)/3+7),"")</f>
        <v>1</v>
      </c>
      <c r="W239" s="51">
        <f>IF($A239&lt;&gt;"",INDEX([1]Sizer!FA:FA,(ROW()-2)/3+7),"")</f>
        <v>0</v>
      </c>
      <c r="X239" s="51">
        <f>IF($A239&lt;&gt;"",INDEX([1]Sizer!FB:FB,(ROW()-2)/3+7),"")</f>
        <v>0</v>
      </c>
      <c r="Y239" s="51">
        <f>IF($A239&lt;&gt;"",INDEX([1]Sizer!FC:FC,(ROW()-2)/3+7),"")</f>
        <v>0</v>
      </c>
      <c r="Z239" s="51">
        <f>IF($A239&lt;&gt;"",INDEX([1]Sizer!FD:FD,(ROW()-2)/3+7),"")</f>
        <v>0</v>
      </c>
      <c r="AA239" s="52">
        <f>IF($A239&lt;&gt;"",INDEX([1]Sizer!$AB:$AB,(ROW()-2)/3+7)*'[1]Dashboard (Model)'!$U$2,"")</f>
        <v>0.03</v>
      </c>
    </row>
    <row r="240" spans="1:27" x14ac:dyDescent="0.2">
      <c r="A240" s="59"/>
      <c r="B240" s="53">
        <f>IF($A239&lt;&gt;"",INDEX([1]Sizer!B:B,(ROW()-3)/3+7),"")</f>
        <v>0</v>
      </c>
      <c r="C240" s="53">
        <f>IF($A239&lt;&gt;"",INDEX([1]Sizer!C:C,(ROW()-3)/3+7),"")</f>
        <v>0</v>
      </c>
      <c r="D240" s="53">
        <f>IF($A239&lt;&gt;"",INDEX([1]Sizer!D:D,(ROW()-3)/3+7),"")</f>
        <v>0</v>
      </c>
      <c r="E240" s="53">
        <f>IF($A239&lt;&gt;"",INDEX([1]Sizer!E:E,(ROW()-3)/3+7),"")</f>
        <v>0</v>
      </c>
      <c r="F240" s="53">
        <f>IF($A239&lt;&gt;"",INDEX([1]Sizer!F:F,(ROW()-3)/3+7),"")</f>
        <v>0</v>
      </c>
      <c r="G240" s="53">
        <f>IF($A239&lt;&gt;"",INDEX([1]Sizer!G:G,(ROW()-3)/3+7),"")</f>
        <v>2.3574309884238639E-2</v>
      </c>
      <c r="H240" s="53">
        <f>IF($A239&lt;&gt;"",INDEX([1]Sizer!H:H,(ROW()-3)/3+7),"")</f>
        <v>-1.066265666965085E-2</v>
      </c>
      <c r="I240" s="53">
        <f>IF($A239&lt;&gt;"",INDEX([1]Sizer!I:I,(ROW()-3)/3+7),"")</f>
        <v>1.6148247422680412E-2</v>
      </c>
      <c r="J240" s="53">
        <f>IF($A239&lt;&gt;"",INDEX([1]Sizer!J:J,(ROW()-3)/3+7),"")</f>
        <v>0</v>
      </c>
      <c r="K240" s="53">
        <f>IF($A239&lt;&gt;"",INDEX([1]Sizer!K:K,(ROW()-3)/3+7),"")</f>
        <v>7.5214319545311012E-3</v>
      </c>
      <c r="L240" s="53">
        <f>IF($A239&lt;&gt;"",INDEX([1]Sizer!L:L,(ROW()-3)/3+7),"")</f>
        <v>0</v>
      </c>
      <c r="M240" s="53">
        <f>IF($A239&lt;&gt;"",INDEX([1]Sizer!M:M,(ROW()-3)/3+7),"")</f>
        <v>6.8175085861476824E-3</v>
      </c>
      <c r="N240" s="53">
        <f>IF($A239&lt;&gt;"",INDEX([1]Sizer!N:N,(ROW()-3)/3+7),"")</f>
        <v>0</v>
      </c>
      <c r="O240" s="53">
        <f>IF($A239&lt;&gt;"",INDEX([1]Sizer!O:O,(ROW()-3)/3+7),"")</f>
        <v>0</v>
      </c>
      <c r="P240" s="53">
        <f>IF($A239&lt;&gt;"",INDEX([1]Sizer!P:P,(ROW()-3)/3+7),"")</f>
        <v>0</v>
      </c>
      <c r="Q240" s="53">
        <f>IF($A239&lt;&gt;"",INDEX([1]Sizer!Q:Q,(ROW()-3)/3+7),"")</f>
        <v>3.1901832993890031E-2</v>
      </c>
      <c r="R240" s="53">
        <f>IF($A239&lt;&gt;"",INDEX([1]Sizer!R:R,(ROW()-3)/3+7),"")</f>
        <v>2.2359715670024226E-2</v>
      </c>
      <c r="S240" s="53">
        <f>IF($A239&lt;&gt;"",INDEX([1]Sizer!S:S,(ROW()-3)/3+7),"")</f>
        <v>0</v>
      </c>
      <c r="T240" s="53">
        <f>IF($A239&lt;&gt;"",INDEX([1]Sizer!T:T,(ROW()-3)/3+7),"")</f>
        <v>0</v>
      </c>
      <c r="U240" s="53">
        <f>IF($A239&lt;&gt;"",INDEX([1]Sizer!U:U,(ROW()-3)/3+7),"")</f>
        <v>2.0430209953343704E-2</v>
      </c>
      <c r="V240" s="53">
        <f>IF($A239&lt;&gt;"",INDEX([1]Sizer!V:V,(ROW()-3)/3+7),"")</f>
        <v>1.6763397887323943E-2</v>
      </c>
      <c r="W240" s="53">
        <f>IF($A239&lt;&gt;"",INDEX([1]Sizer!W:W,(ROW()-3)/3+7),"")</f>
        <v>0</v>
      </c>
      <c r="X240" s="53">
        <f>IF($A239&lt;&gt;"",INDEX([1]Sizer!X:X,(ROW()-3)/3+7),"")</f>
        <v>0</v>
      </c>
      <c r="Y240" s="53">
        <f>IF($A239&lt;&gt;"",INDEX([1]Sizer!Y:Y,(ROW()-3)/3+7),"")</f>
        <v>0</v>
      </c>
      <c r="Z240" s="53">
        <f>IF($A239&lt;&gt;"",INDEX([1]Sizer!Z:Z,(ROW()-3)/3+7),"")</f>
        <v>0</v>
      </c>
      <c r="AA240" s="53">
        <f>IF($A239&lt;&gt;"",SUM($B240:$Z240),"")</f>
        <v>0.13485399768252887</v>
      </c>
    </row>
    <row r="241" spans="1:27" x14ac:dyDescent="0.2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</row>
    <row r="242" spans="1:27" x14ac:dyDescent="0.2">
      <c r="A242" s="59">
        <f>IF(INDEX([1]Sizer!$A:$A,(ROW()-2)/3+7)&lt;&gt;"",INDEX([1]Sizer!$A:$A,(ROW()-2)/3+7),"")</f>
        <v>45357</v>
      </c>
      <c r="B242" s="51">
        <f>IF($A242&lt;&gt;"",INDEX([1]Sizer!EF:EF,(ROW()-2)/3+7),"")</f>
        <v>0</v>
      </c>
      <c r="C242" s="51">
        <f>IF($A242&lt;&gt;"",INDEX([1]Sizer!EG:EG,(ROW()-2)/3+7),"")</f>
        <v>0</v>
      </c>
      <c r="D242" s="51">
        <f>IF($A242&lt;&gt;"",INDEX([1]Sizer!EH:EH,(ROW()-2)/3+7),"")</f>
        <v>0</v>
      </c>
      <c r="E242" s="51">
        <f>IF($A242&lt;&gt;"",INDEX([1]Sizer!EI:EI,(ROW()-2)/3+7),"")</f>
        <v>0</v>
      </c>
      <c r="F242" s="51">
        <f>IF($A242&lt;&gt;"",INDEX([1]Sizer!EJ:EJ,(ROW()-2)/3+7),"")</f>
        <v>0</v>
      </c>
      <c r="G242" s="51">
        <f>IF($A242&lt;&gt;"",INDEX([1]Sizer!EK:EK,(ROW()-2)/3+7),"")</f>
        <v>2</v>
      </c>
      <c r="H242" s="51">
        <f>IF($A242&lt;&gt;"",INDEX([1]Sizer!EL:EL,(ROW()-2)/3+7),"")</f>
        <v>-0.5</v>
      </c>
      <c r="I242" s="51">
        <f>IF($A242&lt;&gt;"",INDEX([1]Sizer!EM:EM,(ROW()-2)/3+7),"")</f>
        <v>0</v>
      </c>
      <c r="J242" s="51">
        <f>IF($A242&lt;&gt;"",INDEX([1]Sizer!EN:EN,(ROW()-2)/3+7),"")</f>
        <v>0</v>
      </c>
      <c r="K242" s="51">
        <f>IF($A242&lt;&gt;"",INDEX([1]Sizer!EO:EO,(ROW()-2)/3+7),"")</f>
        <v>0.5</v>
      </c>
      <c r="L242" s="51">
        <f>IF($A242&lt;&gt;"",INDEX([1]Sizer!EP:EP,(ROW()-2)/3+7),"")</f>
        <v>0</v>
      </c>
      <c r="M242" s="51">
        <f>IF($A242&lt;&gt;"",INDEX([1]Sizer!EQ:EQ,(ROW()-2)/3+7),"")</f>
        <v>0.5</v>
      </c>
      <c r="N242" s="51">
        <f>IF($A242&lt;&gt;"",INDEX([1]Sizer!ER:ER,(ROW()-2)/3+7),"")</f>
        <v>0</v>
      </c>
      <c r="O242" s="51">
        <f>IF($A242&lt;&gt;"",INDEX([1]Sizer!ES:ES,(ROW()-2)/3+7),"")</f>
        <v>0</v>
      </c>
      <c r="P242" s="51">
        <f>IF($A242&lt;&gt;"",INDEX([1]Sizer!ET:ET,(ROW()-2)/3+7),"")</f>
        <v>3</v>
      </c>
      <c r="Q242" s="51">
        <f>IF($A242&lt;&gt;"",INDEX([1]Sizer!EU:EU,(ROW()-2)/3+7),"")</f>
        <v>1.5</v>
      </c>
      <c r="R242" s="51">
        <f>IF($A242&lt;&gt;"",INDEX([1]Sizer!EV:EV,(ROW()-2)/3+7),"")</f>
        <v>3</v>
      </c>
      <c r="S242" s="51">
        <f>IF($A242&lt;&gt;"",INDEX([1]Sizer!EW:EW,(ROW()-2)/3+7),"")</f>
        <v>0</v>
      </c>
      <c r="T242" s="51">
        <f>IF($A242&lt;&gt;"",INDEX([1]Sizer!EX:EX,(ROW()-2)/3+7),"")</f>
        <v>0</v>
      </c>
      <c r="U242" s="51">
        <f>IF($A242&lt;&gt;"",INDEX([1]Sizer!EY:EY,(ROW()-2)/3+7),"")</f>
        <v>1</v>
      </c>
      <c r="V242" s="51">
        <f>IF($A242&lt;&gt;"",INDEX([1]Sizer!EZ:EZ,(ROW()-2)/3+7),"")</f>
        <v>1.5</v>
      </c>
      <c r="W242" s="51">
        <f>IF($A242&lt;&gt;"",INDEX([1]Sizer!FA:FA,(ROW()-2)/3+7),"")</f>
        <v>0</v>
      </c>
      <c r="X242" s="51">
        <f>IF($A242&lt;&gt;"",INDEX([1]Sizer!FB:FB,(ROW()-2)/3+7),"")</f>
        <v>0</v>
      </c>
      <c r="Y242" s="51">
        <f>IF($A242&lt;&gt;"",INDEX([1]Sizer!FC:FC,(ROW()-2)/3+7),"")</f>
        <v>0</v>
      </c>
      <c r="Z242" s="51">
        <f>IF($A242&lt;&gt;"",INDEX([1]Sizer!FD:FD,(ROW()-2)/3+7),"")</f>
        <v>0</v>
      </c>
      <c r="AA242" s="52">
        <f>IF($A242&lt;&gt;"",INDEX([1]Sizer!$AB:$AB,(ROW()-2)/3+7)*'[1]Dashboard (Model)'!$U$2,"")</f>
        <v>0.03</v>
      </c>
    </row>
    <row r="243" spans="1:27" x14ac:dyDescent="0.2">
      <c r="A243" s="59"/>
      <c r="B243" s="53">
        <f>IF($A242&lt;&gt;"",INDEX([1]Sizer!B:B,(ROW()-3)/3+7),"")</f>
        <v>0</v>
      </c>
      <c r="C243" s="53">
        <f>IF($A242&lt;&gt;"",INDEX([1]Sizer!C:C,(ROW()-3)/3+7),"")</f>
        <v>0</v>
      </c>
      <c r="D243" s="53">
        <f>IF($A242&lt;&gt;"",INDEX([1]Sizer!D:D,(ROW()-3)/3+7),"")</f>
        <v>0</v>
      </c>
      <c r="E243" s="53">
        <f>IF($A242&lt;&gt;"",INDEX([1]Sizer!E:E,(ROW()-3)/3+7),"")</f>
        <v>0</v>
      </c>
      <c r="F243" s="53">
        <f>IF($A242&lt;&gt;"",INDEX([1]Sizer!F:F,(ROW()-3)/3+7),"")</f>
        <v>0</v>
      </c>
      <c r="G243" s="53">
        <f>IF($A242&lt;&gt;"",INDEX([1]Sizer!G:G,(ROW()-3)/3+7),"")</f>
        <v>2.3574309884238639E-2</v>
      </c>
      <c r="H243" s="53">
        <f>IF($A242&lt;&gt;"",INDEX([1]Sizer!H:H,(ROW()-3)/3+7),"")</f>
        <v>-1.066265666965085E-2</v>
      </c>
      <c r="I243" s="53">
        <f>IF($A242&lt;&gt;"",INDEX([1]Sizer!I:I,(ROW()-3)/3+7),"")</f>
        <v>0</v>
      </c>
      <c r="J243" s="53">
        <f>IF($A242&lt;&gt;"",INDEX([1]Sizer!J:J,(ROW()-3)/3+7),"")</f>
        <v>0</v>
      </c>
      <c r="K243" s="53">
        <f>IF($A242&lt;&gt;"",INDEX([1]Sizer!K:K,(ROW()-3)/3+7),"")</f>
        <v>7.5214319545311012E-3</v>
      </c>
      <c r="L243" s="53">
        <f>IF($A242&lt;&gt;"",INDEX([1]Sizer!L:L,(ROW()-3)/3+7),"")</f>
        <v>0</v>
      </c>
      <c r="M243" s="53">
        <f>IF($A242&lt;&gt;"",INDEX([1]Sizer!M:M,(ROW()-3)/3+7),"")</f>
        <v>6.8175085861476824E-3</v>
      </c>
      <c r="N243" s="53">
        <f>IF($A242&lt;&gt;"",INDEX([1]Sizer!N:N,(ROW()-3)/3+7),"")</f>
        <v>0</v>
      </c>
      <c r="O243" s="53">
        <f>IF($A242&lt;&gt;"",INDEX([1]Sizer!O:O,(ROW()-3)/3+7),"")</f>
        <v>0</v>
      </c>
      <c r="P243" s="53">
        <f>IF($A242&lt;&gt;"",INDEX([1]Sizer!P:P,(ROW()-3)/3+7),"")</f>
        <v>2.5272477876106193E-2</v>
      </c>
      <c r="Q243" s="53">
        <f>IF($A242&lt;&gt;"",INDEX([1]Sizer!Q:Q,(ROW()-3)/3+7),"")</f>
        <v>2.4661398963730569E-2</v>
      </c>
      <c r="R243" s="53">
        <f>IF($A242&lt;&gt;"",INDEX([1]Sizer!R:R,(ROW()-3)/3+7),"")</f>
        <v>2.2359715670024226E-2</v>
      </c>
      <c r="S243" s="53">
        <f>IF($A242&lt;&gt;"",INDEX([1]Sizer!S:S,(ROW()-3)/3+7),"")</f>
        <v>0</v>
      </c>
      <c r="T243" s="53">
        <f>IF($A242&lt;&gt;"",INDEX([1]Sizer!T:T,(ROW()-3)/3+7),"")</f>
        <v>0</v>
      </c>
      <c r="U243" s="53">
        <f>IF($A242&lt;&gt;"",INDEX([1]Sizer!U:U,(ROW()-3)/3+7),"")</f>
        <v>2.0430209953343704E-2</v>
      </c>
      <c r="V243" s="53">
        <f>IF($A242&lt;&gt;"",INDEX([1]Sizer!V:V,(ROW()-3)/3+7),"")</f>
        <v>2.571856988472622E-2</v>
      </c>
      <c r="W243" s="53">
        <f>IF($A242&lt;&gt;"",INDEX([1]Sizer!W:W,(ROW()-3)/3+7),"")</f>
        <v>0</v>
      </c>
      <c r="X243" s="53">
        <f>IF($A242&lt;&gt;"",INDEX([1]Sizer!X:X,(ROW()-3)/3+7),"")</f>
        <v>0</v>
      </c>
      <c r="Y243" s="53">
        <f>IF($A242&lt;&gt;"",INDEX([1]Sizer!Y:Y,(ROW()-3)/3+7),"")</f>
        <v>0</v>
      </c>
      <c r="Z243" s="53">
        <f>IF($A242&lt;&gt;"",INDEX([1]Sizer!Z:Z,(ROW()-3)/3+7),"")</f>
        <v>0</v>
      </c>
      <c r="AA243" s="53">
        <f>IF($A242&lt;&gt;"",SUM($B243:$Z243),"")</f>
        <v>0.14569296610319749</v>
      </c>
    </row>
    <row r="244" spans="1:27" x14ac:dyDescent="0.2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</row>
    <row r="245" spans="1:27" x14ac:dyDescent="0.2">
      <c r="A245" s="59">
        <f>IF(INDEX([1]Sizer!$A:$A,(ROW()-2)/3+7)&lt;&gt;"",INDEX([1]Sizer!$A:$A,(ROW()-2)/3+7),"")</f>
        <v>45358</v>
      </c>
      <c r="B245" s="51">
        <f>IF($A245&lt;&gt;"",INDEX([1]Sizer!EF:EF,(ROW()-2)/3+7),"")</f>
        <v>0</v>
      </c>
      <c r="C245" s="51">
        <f>IF($A245&lt;&gt;"",INDEX([1]Sizer!EG:EG,(ROW()-2)/3+7),"")</f>
        <v>0</v>
      </c>
      <c r="D245" s="51">
        <f>IF($A245&lt;&gt;"",INDEX([1]Sizer!EH:EH,(ROW()-2)/3+7),"")</f>
        <v>0</v>
      </c>
      <c r="E245" s="51">
        <f>IF($A245&lt;&gt;"",INDEX([1]Sizer!EI:EI,(ROW()-2)/3+7),"")</f>
        <v>0</v>
      </c>
      <c r="F245" s="51">
        <f>IF($A245&lt;&gt;"",INDEX([1]Sizer!EJ:EJ,(ROW()-2)/3+7),"")</f>
        <v>0</v>
      </c>
      <c r="G245" s="51">
        <f>IF($A245&lt;&gt;"",INDEX([1]Sizer!EK:EK,(ROW()-2)/3+7),"")</f>
        <v>2</v>
      </c>
      <c r="H245" s="51">
        <f>IF($A245&lt;&gt;"",INDEX([1]Sizer!EL:EL,(ROW()-2)/3+7),"")</f>
        <v>-0.5</v>
      </c>
      <c r="I245" s="51">
        <f>IF($A245&lt;&gt;"",INDEX([1]Sizer!EM:EM,(ROW()-2)/3+7),"")</f>
        <v>0</v>
      </c>
      <c r="J245" s="51">
        <f>IF($A245&lt;&gt;"",INDEX([1]Sizer!EN:EN,(ROW()-2)/3+7),"")</f>
        <v>0</v>
      </c>
      <c r="K245" s="51">
        <f>IF($A245&lt;&gt;"",INDEX([1]Sizer!EO:EO,(ROW()-2)/3+7),"")</f>
        <v>0.5</v>
      </c>
      <c r="L245" s="51">
        <f>IF($A245&lt;&gt;"",INDEX([1]Sizer!EP:EP,(ROW()-2)/3+7),"")</f>
        <v>0</v>
      </c>
      <c r="M245" s="51">
        <f>IF($A245&lt;&gt;"",INDEX([1]Sizer!EQ:EQ,(ROW()-2)/3+7),"")</f>
        <v>0.5</v>
      </c>
      <c r="N245" s="51">
        <f>IF($A245&lt;&gt;"",INDEX([1]Sizer!ER:ER,(ROW()-2)/3+7),"")</f>
        <v>0</v>
      </c>
      <c r="O245" s="51">
        <f>IF($A245&lt;&gt;"",INDEX([1]Sizer!ES:ES,(ROW()-2)/3+7),"")</f>
        <v>0</v>
      </c>
      <c r="P245" s="51">
        <f>IF($A245&lt;&gt;"",INDEX([1]Sizer!ET:ET,(ROW()-2)/3+7),"")</f>
        <v>3</v>
      </c>
      <c r="Q245" s="51">
        <f>IF($A245&lt;&gt;"",INDEX([1]Sizer!EU:EU,(ROW()-2)/3+7),"")</f>
        <v>1.5</v>
      </c>
      <c r="R245" s="51">
        <f>IF($A245&lt;&gt;"",INDEX([1]Sizer!EV:EV,(ROW()-2)/3+7),"")</f>
        <v>3</v>
      </c>
      <c r="S245" s="51">
        <f>IF($A245&lt;&gt;"",INDEX([1]Sizer!EW:EW,(ROW()-2)/3+7),"")</f>
        <v>0</v>
      </c>
      <c r="T245" s="51">
        <f>IF($A245&lt;&gt;"",INDEX([1]Sizer!EX:EX,(ROW()-2)/3+7),"")</f>
        <v>0</v>
      </c>
      <c r="U245" s="51">
        <f>IF($A245&lt;&gt;"",INDEX([1]Sizer!EY:EY,(ROW()-2)/3+7),"")</f>
        <v>1</v>
      </c>
      <c r="V245" s="51">
        <f>IF($A245&lt;&gt;"",INDEX([1]Sizer!EZ:EZ,(ROW()-2)/3+7),"")</f>
        <v>1.5</v>
      </c>
      <c r="W245" s="51">
        <f>IF($A245&lt;&gt;"",INDEX([1]Sizer!FA:FA,(ROW()-2)/3+7),"")</f>
        <v>0</v>
      </c>
      <c r="X245" s="51">
        <f>IF($A245&lt;&gt;"",INDEX([1]Sizer!FB:FB,(ROW()-2)/3+7),"")</f>
        <v>0</v>
      </c>
      <c r="Y245" s="51">
        <f>IF($A245&lt;&gt;"",INDEX([1]Sizer!FC:FC,(ROW()-2)/3+7),"")</f>
        <v>0</v>
      </c>
      <c r="Z245" s="51">
        <f>IF($A245&lt;&gt;"",INDEX([1]Sizer!FD:FD,(ROW()-2)/3+7),"")</f>
        <v>0</v>
      </c>
      <c r="AA245" s="52">
        <f>IF($A245&lt;&gt;"",INDEX([1]Sizer!$AB:$AB,(ROW()-2)/3+7)*'[1]Dashboard (Model)'!$U$2,"")</f>
        <v>0.03</v>
      </c>
    </row>
    <row r="246" spans="1:27" x14ac:dyDescent="0.2">
      <c r="A246" s="59"/>
      <c r="B246" s="53">
        <f>IF($A245&lt;&gt;"",INDEX([1]Sizer!B:B,(ROW()-3)/3+7),"")</f>
        <v>0</v>
      </c>
      <c r="C246" s="53">
        <f>IF($A245&lt;&gt;"",INDEX([1]Sizer!C:C,(ROW()-3)/3+7),"")</f>
        <v>0</v>
      </c>
      <c r="D246" s="53">
        <f>IF($A245&lt;&gt;"",INDEX([1]Sizer!D:D,(ROW()-3)/3+7),"")</f>
        <v>0</v>
      </c>
      <c r="E246" s="53">
        <f>IF($A245&lt;&gt;"",INDEX([1]Sizer!E:E,(ROW()-3)/3+7),"")</f>
        <v>0</v>
      </c>
      <c r="F246" s="53">
        <f>IF($A245&lt;&gt;"",INDEX([1]Sizer!F:F,(ROW()-3)/3+7),"")</f>
        <v>0</v>
      </c>
      <c r="G246" s="53">
        <f>IF($A245&lt;&gt;"",INDEX([1]Sizer!G:G,(ROW()-3)/3+7),"")</f>
        <v>2.3574309884238639E-2</v>
      </c>
      <c r="H246" s="53">
        <f>IF($A245&lt;&gt;"",INDEX([1]Sizer!H:H,(ROW()-3)/3+7),"")</f>
        <v>-1.066265666965085E-2</v>
      </c>
      <c r="I246" s="53">
        <f>IF($A245&lt;&gt;"",INDEX([1]Sizer!I:I,(ROW()-3)/3+7),"")</f>
        <v>0</v>
      </c>
      <c r="J246" s="53">
        <f>IF($A245&lt;&gt;"",INDEX([1]Sizer!J:J,(ROW()-3)/3+7),"")</f>
        <v>0</v>
      </c>
      <c r="K246" s="53">
        <f>IF($A245&lt;&gt;"",INDEX([1]Sizer!K:K,(ROW()-3)/3+7),"")</f>
        <v>7.5214319545311012E-3</v>
      </c>
      <c r="L246" s="53">
        <f>IF($A245&lt;&gt;"",INDEX([1]Sizer!L:L,(ROW()-3)/3+7),"")</f>
        <v>0</v>
      </c>
      <c r="M246" s="53">
        <f>IF($A245&lt;&gt;"",INDEX([1]Sizer!M:M,(ROW()-3)/3+7),"")</f>
        <v>6.8175085861476824E-3</v>
      </c>
      <c r="N246" s="53">
        <f>IF($A245&lt;&gt;"",INDEX([1]Sizer!N:N,(ROW()-3)/3+7),"")</f>
        <v>0</v>
      </c>
      <c r="O246" s="53">
        <f>IF($A245&lt;&gt;"",INDEX([1]Sizer!O:O,(ROW()-3)/3+7),"")</f>
        <v>0</v>
      </c>
      <c r="P246" s="53">
        <f>IF($A245&lt;&gt;"",INDEX([1]Sizer!P:P,(ROW()-3)/3+7),"")</f>
        <v>2.5272477876106193E-2</v>
      </c>
      <c r="Q246" s="53">
        <f>IF($A245&lt;&gt;"",INDEX([1]Sizer!Q:Q,(ROW()-3)/3+7),"")</f>
        <v>2.4661398963730569E-2</v>
      </c>
      <c r="R246" s="53">
        <f>IF($A245&lt;&gt;"",INDEX([1]Sizer!R:R,(ROW()-3)/3+7),"")</f>
        <v>2.2359715670024226E-2</v>
      </c>
      <c r="S246" s="53">
        <f>IF($A245&lt;&gt;"",INDEX([1]Sizer!S:S,(ROW()-3)/3+7),"")</f>
        <v>0</v>
      </c>
      <c r="T246" s="53">
        <f>IF($A245&lt;&gt;"",INDEX([1]Sizer!T:T,(ROW()-3)/3+7),"")</f>
        <v>0</v>
      </c>
      <c r="U246" s="53">
        <f>IF($A245&lt;&gt;"",INDEX([1]Sizer!U:U,(ROW()-3)/3+7),"")</f>
        <v>2.0430209953343704E-2</v>
      </c>
      <c r="V246" s="53">
        <f>IF($A245&lt;&gt;"",INDEX([1]Sizer!V:V,(ROW()-3)/3+7),"")</f>
        <v>2.571856988472622E-2</v>
      </c>
      <c r="W246" s="53">
        <f>IF($A245&lt;&gt;"",INDEX([1]Sizer!W:W,(ROW()-3)/3+7),"")</f>
        <v>0</v>
      </c>
      <c r="X246" s="53">
        <f>IF($A245&lt;&gt;"",INDEX([1]Sizer!X:X,(ROW()-3)/3+7),"")</f>
        <v>0</v>
      </c>
      <c r="Y246" s="53">
        <f>IF($A245&lt;&gt;"",INDEX([1]Sizer!Y:Y,(ROW()-3)/3+7),"")</f>
        <v>0</v>
      </c>
      <c r="Z246" s="53">
        <f>IF($A245&lt;&gt;"",INDEX([1]Sizer!Z:Z,(ROW()-3)/3+7),"")</f>
        <v>0</v>
      </c>
      <c r="AA246" s="53">
        <f>IF($A245&lt;&gt;"",SUM($B246:$Z246),"")</f>
        <v>0.14569296610319749</v>
      </c>
    </row>
    <row r="247" spans="1:27" x14ac:dyDescent="0.2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</row>
    <row r="248" spans="1:27" x14ac:dyDescent="0.2">
      <c r="A248" s="59">
        <f>IF(INDEX([1]Sizer!$A:$A,(ROW()-2)/3+7)&lt;&gt;"",INDEX([1]Sizer!$A:$A,(ROW()-2)/3+7),"")</f>
        <v>45359</v>
      </c>
      <c r="B248" s="51">
        <f>IF($A248&lt;&gt;"",INDEX([1]Sizer!EF:EF,(ROW()-2)/3+7),"")</f>
        <v>0</v>
      </c>
      <c r="C248" s="51">
        <f>IF($A248&lt;&gt;"",INDEX([1]Sizer!EG:EG,(ROW()-2)/3+7),"")</f>
        <v>0</v>
      </c>
      <c r="D248" s="51">
        <f>IF($A248&lt;&gt;"",INDEX([1]Sizer!EH:EH,(ROW()-2)/3+7),"")</f>
        <v>2</v>
      </c>
      <c r="E248" s="51">
        <f>IF($A248&lt;&gt;"",INDEX([1]Sizer!EI:EI,(ROW()-2)/3+7),"")</f>
        <v>0</v>
      </c>
      <c r="F248" s="51">
        <f>IF($A248&lt;&gt;"",INDEX([1]Sizer!EJ:EJ,(ROW()-2)/3+7),"")</f>
        <v>0</v>
      </c>
      <c r="G248" s="51">
        <f>IF($A248&lt;&gt;"",INDEX([1]Sizer!EK:EK,(ROW()-2)/3+7),"")</f>
        <v>2</v>
      </c>
      <c r="H248" s="51">
        <f>IF($A248&lt;&gt;"",INDEX([1]Sizer!EL:EL,(ROW()-2)/3+7),"")</f>
        <v>-0.5</v>
      </c>
      <c r="I248" s="51">
        <f>IF($A248&lt;&gt;"",INDEX([1]Sizer!EM:EM,(ROW()-2)/3+7),"")</f>
        <v>0</v>
      </c>
      <c r="J248" s="51">
        <f>IF($A248&lt;&gt;"",INDEX([1]Sizer!EN:EN,(ROW()-2)/3+7),"")</f>
        <v>0</v>
      </c>
      <c r="K248" s="51">
        <f>IF($A248&lt;&gt;"",INDEX([1]Sizer!EO:EO,(ROW()-2)/3+7),"")</f>
        <v>0</v>
      </c>
      <c r="L248" s="51">
        <f>IF($A248&lt;&gt;"",INDEX([1]Sizer!EP:EP,(ROW()-2)/3+7),"")</f>
        <v>0</v>
      </c>
      <c r="M248" s="51">
        <f>IF($A248&lt;&gt;"",INDEX([1]Sizer!EQ:EQ,(ROW()-2)/3+7),"")</f>
        <v>0.5</v>
      </c>
      <c r="N248" s="51">
        <f>IF($A248&lt;&gt;"",INDEX([1]Sizer!ER:ER,(ROW()-2)/3+7),"")</f>
        <v>0</v>
      </c>
      <c r="O248" s="51">
        <f>IF($A248&lt;&gt;"",INDEX([1]Sizer!ES:ES,(ROW()-2)/3+7),"")</f>
        <v>0</v>
      </c>
      <c r="P248" s="51">
        <f>IF($A248&lt;&gt;"",INDEX([1]Sizer!ET:ET,(ROW()-2)/3+7),"")</f>
        <v>2.5</v>
      </c>
      <c r="Q248" s="51">
        <f>IF($A248&lt;&gt;"",INDEX([1]Sizer!EU:EU,(ROW()-2)/3+7),"")</f>
        <v>1</v>
      </c>
      <c r="R248" s="51">
        <f>IF($A248&lt;&gt;"",INDEX([1]Sizer!EV:EV,(ROW()-2)/3+7),"")</f>
        <v>3</v>
      </c>
      <c r="S248" s="51">
        <f>IF($A248&lt;&gt;"",INDEX([1]Sizer!EW:EW,(ROW()-2)/3+7),"")</f>
        <v>0</v>
      </c>
      <c r="T248" s="51">
        <f>IF($A248&lt;&gt;"",INDEX([1]Sizer!EX:EX,(ROW()-2)/3+7),"")</f>
        <v>0</v>
      </c>
      <c r="U248" s="51">
        <f>IF($A248&lt;&gt;"",INDEX([1]Sizer!EY:EY,(ROW()-2)/3+7),"")</f>
        <v>1</v>
      </c>
      <c r="V248" s="51">
        <f>IF($A248&lt;&gt;"",INDEX([1]Sizer!EZ:EZ,(ROW()-2)/3+7),"")</f>
        <v>2</v>
      </c>
      <c r="W248" s="51">
        <f>IF($A248&lt;&gt;"",INDEX([1]Sizer!FA:FA,(ROW()-2)/3+7),"")</f>
        <v>0</v>
      </c>
      <c r="X248" s="51">
        <f>IF($A248&lt;&gt;"",INDEX([1]Sizer!FB:FB,(ROW()-2)/3+7),"")</f>
        <v>0</v>
      </c>
      <c r="Y248" s="51">
        <f>IF($A248&lt;&gt;"",INDEX([1]Sizer!FC:FC,(ROW()-2)/3+7),"")</f>
        <v>0</v>
      </c>
      <c r="Z248" s="51">
        <f>IF($A248&lt;&gt;"",INDEX([1]Sizer!FD:FD,(ROW()-2)/3+7),"")</f>
        <v>0</v>
      </c>
      <c r="AA248" s="52">
        <f>IF($A248&lt;&gt;"",INDEX([1]Sizer!$AB:$AB,(ROW()-2)/3+7)*'[1]Dashboard (Model)'!$U$2,"")</f>
        <v>2.5000000000000001E-2</v>
      </c>
    </row>
    <row r="249" spans="1:27" x14ac:dyDescent="0.2">
      <c r="A249" s="59"/>
      <c r="B249" s="53">
        <f>IF($A248&lt;&gt;"",INDEX([1]Sizer!B:B,(ROW()-3)/3+7),"")</f>
        <v>0</v>
      </c>
      <c r="C249" s="53">
        <f>IF($A248&lt;&gt;"",INDEX([1]Sizer!C:C,(ROW()-3)/3+7),"")</f>
        <v>0</v>
      </c>
      <c r="D249" s="53">
        <f>IF($A248&lt;&gt;"",INDEX([1]Sizer!D:D,(ROW()-3)/3+7),"")</f>
        <v>0.05</v>
      </c>
      <c r="E249" s="53">
        <f>IF($A248&lt;&gt;"",INDEX([1]Sizer!E:E,(ROW()-3)/3+7),"")</f>
        <v>0</v>
      </c>
      <c r="F249" s="53">
        <f>IF($A248&lt;&gt;"",INDEX([1]Sizer!F:F,(ROW()-3)/3+7),"")</f>
        <v>0</v>
      </c>
      <c r="G249" s="53">
        <f>IF($A248&lt;&gt;"",INDEX([1]Sizer!G:G,(ROW()-3)/3+7),"")</f>
        <v>2.3574309884238639E-2</v>
      </c>
      <c r="H249" s="53">
        <f>IF($A248&lt;&gt;"",INDEX([1]Sizer!H:H,(ROW()-3)/3+7),"")</f>
        <v>-1.066265666965085E-2</v>
      </c>
      <c r="I249" s="53">
        <f>IF($A248&lt;&gt;"",INDEX([1]Sizer!I:I,(ROW()-3)/3+7),"")</f>
        <v>0</v>
      </c>
      <c r="J249" s="53">
        <f>IF($A248&lt;&gt;"",INDEX([1]Sizer!J:J,(ROW()-3)/3+7),"")</f>
        <v>0</v>
      </c>
      <c r="K249" s="53">
        <f>IF($A248&lt;&gt;"",INDEX([1]Sizer!K:K,(ROW()-3)/3+7),"")</f>
        <v>0</v>
      </c>
      <c r="L249" s="53">
        <f>IF($A248&lt;&gt;"",INDEX([1]Sizer!L:L,(ROW()-3)/3+7),"")</f>
        <v>0</v>
      </c>
      <c r="M249" s="53">
        <f>IF($A248&lt;&gt;"",INDEX([1]Sizer!M:M,(ROW()-3)/3+7),"")</f>
        <v>6.8175085861476824E-3</v>
      </c>
      <c r="N249" s="53">
        <f>IF($A248&lt;&gt;"",INDEX([1]Sizer!N:N,(ROW()-3)/3+7),"")</f>
        <v>0</v>
      </c>
      <c r="O249" s="53">
        <f>IF($A248&lt;&gt;"",INDEX([1]Sizer!O:O,(ROW()-3)/3+7),"")</f>
        <v>0</v>
      </c>
      <c r="P249" s="53">
        <f>IF($A248&lt;&gt;"",INDEX([1]Sizer!P:P,(ROW()-3)/3+7),"")</f>
        <v>1.7608985765124555E-2</v>
      </c>
      <c r="Q249" s="53">
        <f>IF($A248&lt;&gt;"",INDEX([1]Sizer!Q:Q,(ROW()-3)/3+7),"")</f>
        <v>1.3501023192360163E-2</v>
      </c>
      <c r="R249" s="53">
        <f>IF($A248&lt;&gt;"",INDEX([1]Sizer!R:R,(ROW()-3)/3+7),"")</f>
        <v>2.2359715670024226E-2</v>
      </c>
      <c r="S249" s="53">
        <f>IF($A248&lt;&gt;"",INDEX([1]Sizer!S:S,(ROW()-3)/3+7),"")</f>
        <v>0</v>
      </c>
      <c r="T249" s="53">
        <f>IF($A248&lt;&gt;"",INDEX([1]Sizer!T:T,(ROW()-3)/3+7),"")</f>
        <v>0</v>
      </c>
      <c r="U249" s="53">
        <f>IF($A248&lt;&gt;"",INDEX([1]Sizer!U:U,(ROW()-3)/3+7),"")</f>
        <v>2.0430209953343704E-2</v>
      </c>
      <c r="V249" s="53">
        <f>IF($A248&lt;&gt;"",INDEX([1]Sizer!V:V,(ROW()-3)/3+7),"")</f>
        <v>2.7489583333333331E-2</v>
      </c>
      <c r="W249" s="53">
        <f>IF($A248&lt;&gt;"",INDEX([1]Sizer!W:W,(ROW()-3)/3+7),"")</f>
        <v>0</v>
      </c>
      <c r="X249" s="53">
        <f>IF($A248&lt;&gt;"",INDEX([1]Sizer!X:X,(ROW()-3)/3+7),"")</f>
        <v>0</v>
      </c>
      <c r="Y249" s="53">
        <f>IF($A248&lt;&gt;"",INDEX([1]Sizer!Y:Y,(ROW()-3)/3+7),"")</f>
        <v>0</v>
      </c>
      <c r="Z249" s="53">
        <f>IF($A248&lt;&gt;"",INDEX([1]Sizer!Z:Z,(ROW()-3)/3+7),"")</f>
        <v>0</v>
      </c>
      <c r="AA249" s="53">
        <f>IF($A248&lt;&gt;"",SUM($B249:$Z249),"")</f>
        <v>0.17111867971492145</v>
      </c>
    </row>
    <row r="250" spans="1:27" x14ac:dyDescent="0.2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</row>
    <row r="251" spans="1:27" x14ac:dyDescent="0.2">
      <c r="A251" s="59">
        <f>IF(INDEX([1]Sizer!$A:$A,(ROW()-2)/3+7)&lt;&gt;"",INDEX([1]Sizer!$A:$A,(ROW()-2)/3+7),"")</f>
        <v>45362</v>
      </c>
      <c r="B251" s="51">
        <f>IF($A251&lt;&gt;"",INDEX([1]Sizer!EF:EF,(ROW()-2)/3+7),"")</f>
        <v>0</v>
      </c>
      <c r="C251" s="51">
        <f>IF($A251&lt;&gt;"",INDEX([1]Sizer!EG:EG,(ROW()-2)/3+7),"")</f>
        <v>0</v>
      </c>
      <c r="D251" s="51">
        <f>IF($A251&lt;&gt;"",INDEX([1]Sizer!EH:EH,(ROW()-2)/3+7),"")</f>
        <v>2</v>
      </c>
      <c r="E251" s="51">
        <f>IF($A251&lt;&gt;"",INDEX([1]Sizer!EI:EI,(ROW()-2)/3+7),"")</f>
        <v>0</v>
      </c>
      <c r="F251" s="51">
        <f>IF($A251&lt;&gt;"",INDEX([1]Sizer!EJ:EJ,(ROW()-2)/3+7),"")</f>
        <v>0</v>
      </c>
      <c r="G251" s="51">
        <f>IF($A251&lt;&gt;"",INDEX([1]Sizer!EK:EK,(ROW()-2)/3+7),"")</f>
        <v>1.5</v>
      </c>
      <c r="H251" s="51">
        <f>IF($A251&lt;&gt;"",INDEX([1]Sizer!EL:EL,(ROW()-2)/3+7),"")</f>
        <v>0</v>
      </c>
      <c r="I251" s="51">
        <f>IF($A251&lt;&gt;"",INDEX([1]Sizer!EM:EM,(ROW()-2)/3+7),"")</f>
        <v>0</v>
      </c>
      <c r="J251" s="51">
        <f>IF($A251&lt;&gt;"",INDEX([1]Sizer!EN:EN,(ROW()-2)/3+7),"")</f>
        <v>0</v>
      </c>
      <c r="K251" s="51">
        <f>IF($A251&lt;&gt;"",INDEX([1]Sizer!EO:EO,(ROW()-2)/3+7),"")</f>
        <v>0</v>
      </c>
      <c r="L251" s="51">
        <f>IF($A251&lt;&gt;"",INDEX([1]Sizer!EP:EP,(ROW()-2)/3+7),"")</f>
        <v>0</v>
      </c>
      <c r="M251" s="51">
        <f>IF($A251&lt;&gt;"",INDEX([1]Sizer!EQ:EQ,(ROW()-2)/3+7),"")</f>
        <v>0</v>
      </c>
      <c r="N251" s="51">
        <f>IF($A251&lt;&gt;"",INDEX([1]Sizer!ER:ER,(ROW()-2)/3+7),"")</f>
        <v>0</v>
      </c>
      <c r="O251" s="51">
        <f>IF($A251&lt;&gt;"",INDEX([1]Sizer!ES:ES,(ROW()-2)/3+7),"")</f>
        <v>0</v>
      </c>
      <c r="P251" s="51">
        <f>IF($A251&lt;&gt;"",INDEX([1]Sizer!ET:ET,(ROW()-2)/3+7),"")</f>
        <v>2.5</v>
      </c>
      <c r="Q251" s="51">
        <f>IF($A251&lt;&gt;"",INDEX([1]Sizer!EU:EU,(ROW()-2)/3+7),"")</f>
        <v>1</v>
      </c>
      <c r="R251" s="51">
        <f>IF($A251&lt;&gt;"",INDEX([1]Sizer!EV:EV,(ROW()-2)/3+7),"")</f>
        <v>3</v>
      </c>
      <c r="S251" s="51">
        <f>IF($A251&lt;&gt;"",INDEX([1]Sizer!EW:EW,(ROW()-2)/3+7),"")</f>
        <v>0</v>
      </c>
      <c r="T251" s="51">
        <f>IF($A251&lt;&gt;"",INDEX([1]Sizer!EX:EX,(ROW()-2)/3+7),"")</f>
        <v>1</v>
      </c>
      <c r="U251" s="51">
        <f>IF($A251&lt;&gt;"",INDEX([1]Sizer!EY:EY,(ROW()-2)/3+7),"")</f>
        <v>1</v>
      </c>
      <c r="V251" s="51">
        <f>IF($A251&lt;&gt;"",INDEX([1]Sizer!EZ:EZ,(ROW()-2)/3+7),"")</f>
        <v>1.5</v>
      </c>
      <c r="W251" s="51">
        <f>IF($A251&lt;&gt;"",INDEX([1]Sizer!FA:FA,(ROW()-2)/3+7),"")</f>
        <v>0</v>
      </c>
      <c r="X251" s="51">
        <f>IF($A251&lt;&gt;"",INDEX([1]Sizer!FB:FB,(ROW()-2)/3+7),"")</f>
        <v>0</v>
      </c>
      <c r="Y251" s="51">
        <f>IF($A251&lt;&gt;"",INDEX([1]Sizer!FC:FC,(ROW()-2)/3+7),"")</f>
        <v>0</v>
      </c>
      <c r="Z251" s="51">
        <f>IF($A251&lt;&gt;"",INDEX([1]Sizer!FD:FD,(ROW()-2)/3+7),"")</f>
        <v>0</v>
      </c>
      <c r="AA251" s="52">
        <f>IF($A251&lt;&gt;"",INDEX([1]Sizer!$AB:$AB,(ROW()-2)/3+7)*'[1]Dashboard (Model)'!$U$2,"")</f>
        <v>0.03</v>
      </c>
    </row>
    <row r="252" spans="1:27" x14ac:dyDescent="0.2">
      <c r="A252" s="59"/>
      <c r="B252" s="53">
        <f>IF($A251&lt;&gt;"",INDEX([1]Sizer!B:B,(ROW()-3)/3+7),"")</f>
        <v>0</v>
      </c>
      <c r="C252" s="53">
        <f>IF($A251&lt;&gt;"",INDEX([1]Sizer!C:C,(ROW()-3)/3+7),"")</f>
        <v>0</v>
      </c>
      <c r="D252" s="53">
        <f>IF($A251&lt;&gt;"",INDEX([1]Sizer!D:D,(ROW()-3)/3+7),"")</f>
        <v>0.05</v>
      </c>
      <c r="E252" s="53">
        <f>IF($A251&lt;&gt;"",INDEX([1]Sizer!E:E,(ROW()-3)/3+7),"")</f>
        <v>0</v>
      </c>
      <c r="F252" s="53">
        <f>IF($A251&lt;&gt;"",INDEX([1]Sizer!F:F,(ROW()-3)/3+7),"")</f>
        <v>0</v>
      </c>
      <c r="G252" s="53">
        <f>IF($A251&lt;&gt;"",INDEX([1]Sizer!G:G,(ROW()-3)/3+7),"")</f>
        <v>1.8551837185146719E-2</v>
      </c>
      <c r="H252" s="53">
        <f>IF($A251&lt;&gt;"",INDEX([1]Sizer!H:H,(ROW()-3)/3+7),"")</f>
        <v>0</v>
      </c>
      <c r="I252" s="53">
        <f>IF($A251&lt;&gt;"",INDEX([1]Sizer!I:I,(ROW()-3)/3+7),"")</f>
        <v>0</v>
      </c>
      <c r="J252" s="53">
        <f>IF($A251&lt;&gt;"",INDEX([1]Sizer!J:J,(ROW()-3)/3+7),"")</f>
        <v>0</v>
      </c>
      <c r="K252" s="53">
        <f>IF($A251&lt;&gt;"",INDEX([1]Sizer!K:K,(ROW()-3)/3+7),"")</f>
        <v>0</v>
      </c>
      <c r="L252" s="53">
        <f>IF($A251&lt;&gt;"",INDEX([1]Sizer!L:L,(ROW()-3)/3+7),"")</f>
        <v>0</v>
      </c>
      <c r="M252" s="53">
        <f>IF($A251&lt;&gt;"",INDEX([1]Sizer!M:M,(ROW()-3)/3+7),"")</f>
        <v>0</v>
      </c>
      <c r="N252" s="53">
        <f>IF($A251&lt;&gt;"",INDEX([1]Sizer!N:N,(ROW()-3)/3+7),"")</f>
        <v>0</v>
      </c>
      <c r="O252" s="53">
        <f>IF($A251&lt;&gt;"",INDEX([1]Sizer!O:O,(ROW()-3)/3+7),"")</f>
        <v>0</v>
      </c>
      <c r="P252" s="53">
        <f>IF($A251&lt;&gt;"",INDEX([1]Sizer!P:P,(ROW()-3)/3+7),"")</f>
        <v>1.7608985765124555E-2</v>
      </c>
      <c r="Q252" s="53">
        <f>IF($A251&lt;&gt;"",INDEX([1]Sizer!Q:Q,(ROW()-3)/3+7),"")</f>
        <v>1.3501023192360163E-2</v>
      </c>
      <c r="R252" s="53">
        <f>IF($A251&lt;&gt;"",INDEX([1]Sizer!R:R,(ROW()-3)/3+7),"")</f>
        <v>2.2359715670024226E-2</v>
      </c>
      <c r="S252" s="53">
        <f>IF($A251&lt;&gt;"",INDEX([1]Sizer!S:S,(ROW()-3)/3+7),"")</f>
        <v>0</v>
      </c>
      <c r="T252" s="53">
        <f>IF($A251&lt;&gt;"",INDEX([1]Sizer!T:T,(ROW()-3)/3+7),"")</f>
        <v>3.2802169421487608E-2</v>
      </c>
      <c r="U252" s="53">
        <f>IF($A251&lt;&gt;"",INDEX([1]Sizer!U:U,(ROW()-3)/3+7),"")</f>
        <v>2.0430209953343704E-2</v>
      </c>
      <c r="V252" s="53">
        <f>IF($A251&lt;&gt;"",INDEX([1]Sizer!V:V,(ROW()-3)/3+7),"")</f>
        <v>2.4806640625000001E-2</v>
      </c>
      <c r="W252" s="53">
        <f>IF($A251&lt;&gt;"",INDEX([1]Sizer!W:W,(ROW()-3)/3+7),"")</f>
        <v>0</v>
      </c>
      <c r="X252" s="53">
        <f>IF($A251&lt;&gt;"",INDEX([1]Sizer!X:X,(ROW()-3)/3+7),"")</f>
        <v>0</v>
      </c>
      <c r="Y252" s="53">
        <f>IF($A251&lt;&gt;"",INDEX([1]Sizer!Y:Y,(ROW()-3)/3+7),"")</f>
        <v>0</v>
      </c>
      <c r="Z252" s="53">
        <f>IF($A251&lt;&gt;"",INDEX([1]Sizer!Z:Z,(ROW()-3)/3+7),"")</f>
        <v>0</v>
      </c>
      <c r="AA252" s="53">
        <f>IF($A251&lt;&gt;"",SUM($B252:$Z252),"")</f>
        <v>0.20006058181248698</v>
      </c>
    </row>
    <row r="253" spans="1:27" x14ac:dyDescent="0.2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</row>
    <row r="254" spans="1:27" x14ac:dyDescent="0.2">
      <c r="A254" s="59">
        <f>IF(INDEX([1]Sizer!$A:$A,(ROW()-2)/3+7)&lt;&gt;"",INDEX([1]Sizer!$A:$A,(ROW()-2)/3+7),"")</f>
        <v>45363</v>
      </c>
      <c r="B254" s="51">
        <f>IF($A254&lt;&gt;"",INDEX([1]Sizer!EF:EF,(ROW()-2)/3+7),"")</f>
        <v>0</v>
      </c>
      <c r="C254" s="51">
        <f>IF($A254&lt;&gt;"",INDEX([1]Sizer!EG:EG,(ROW()-2)/3+7),"")</f>
        <v>1</v>
      </c>
      <c r="D254" s="51">
        <f>IF($A254&lt;&gt;"",INDEX([1]Sizer!EH:EH,(ROW()-2)/3+7),"")</f>
        <v>1.5</v>
      </c>
      <c r="E254" s="51">
        <f>IF($A254&lt;&gt;"",INDEX([1]Sizer!EI:EI,(ROW()-2)/3+7),"")</f>
        <v>0</v>
      </c>
      <c r="F254" s="51">
        <f>IF($A254&lt;&gt;"",INDEX([1]Sizer!EJ:EJ,(ROW()-2)/3+7),"")</f>
        <v>0</v>
      </c>
      <c r="G254" s="51">
        <f>IF($A254&lt;&gt;"",INDEX([1]Sizer!EK:EK,(ROW()-2)/3+7),"")</f>
        <v>2</v>
      </c>
      <c r="H254" s="51">
        <f>IF($A254&lt;&gt;"",INDEX([1]Sizer!EL:EL,(ROW()-2)/3+7),"")</f>
        <v>0</v>
      </c>
      <c r="I254" s="51">
        <f>IF($A254&lt;&gt;"",INDEX([1]Sizer!EM:EM,(ROW()-2)/3+7),"")</f>
        <v>-0.5</v>
      </c>
      <c r="J254" s="51">
        <f>IF($A254&lt;&gt;"",INDEX([1]Sizer!EN:EN,(ROW()-2)/3+7),"")</f>
        <v>0</v>
      </c>
      <c r="K254" s="51">
        <f>IF($A254&lt;&gt;"",INDEX([1]Sizer!EO:EO,(ROW()-2)/3+7),"")</f>
        <v>0</v>
      </c>
      <c r="L254" s="51">
        <f>IF($A254&lt;&gt;"",INDEX([1]Sizer!EP:EP,(ROW()-2)/3+7),"")</f>
        <v>0</v>
      </c>
      <c r="M254" s="51">
        <f>IF($A254&lt;&gt;"",INDEX([1]Sizer!EQ:EQ,(ROW()-2)/3+7),"")</f>
        <v>0</v>
      </c>
      <c r="N254" s="51">
        <f>IF($A254&lt;&gt;"",INDEX([1]Sizer!ER:ER,(ROW()-2)/3+7),"")</f>
        <v>0</v>
      </c>
      <c r="O254" s="51">
        <f>IF($A254&lt;&gt;"",INDEX([1]Sizer!ES:ES,(ROW()-2)/3+7),"")</f>
        <v>0</v>
      </c>
      <c r="P254" s="51">
        <f>IF($A254&lt;&gt;"",INDEX([1]Sizer!ET:ET,(ROW()-2)/3+7),"")</f>
        <v>2.5</v>
      </c>
      <c r="Q254" s="51">
        <f>IF($A254&lt;&gt;"",INDEX([1]Sizer!EU:EU,(ROW()-2)/3+7),"")</f>
        <v>1.5</v>
      </c>
      <c r="R254" s="51">
        <f>IF($A254&lt;&gt;"",INDEX([1]Sizer!EV:EV,(ROW()-2)/3+7),"")</f>
        <v>3</v>
      </c>
      <c r="S254" s="51">
        <f>IF($A254&lt;&gt;"",INDEX([1]Sizer!EW:EW,(ROW()-2)/3+7),"")</f>
        <v>0</v>
      </c>
      <c r="T254" s="51">
        <f>IF($A254&lt;&gt;"",INDEX([1]Sizer!EX:EX,(ROW()-2)/3+7),"")</f>
        <v>0</v>
      </c>
      <c r="U254" s="51">
        <f>IF($A254&lt;&gt;"",INDEX([1]Sizer!EY:EY,(ROW()-2)/3+7),"")</f>
        <v>1</v>
      </c>
      <c r="V254" s="51">
        <f>IF($A254&lt;&gt;"",INDEX([1]Sizer!EZ:EZ,(ROW()-2)/3+7),"")</f>
        <v>1.5</v>
      </c>
      <c r="W254" s="51">
        <f>IF($A254&lt;&gt;"",INDEX([1]Sizer!FA:FA,(ROW()-2)/3+7),"")</f>
        <v>0</v>
      </c>
      <c r="X254" s="51">
        <f>IF($A254&lt;&gt;"",INDEX([1]Sizer!FB:FB,(ROW()-2)/3+7),"")</f>
        <v>0</v>
      </c>
      <c r="Y254" s="51">
        <f>IF($A254&lt;&gt;"",INDEX([1]Sizer!FC:FC,(ROW()-2)/3+7),"")</f>
        <v>0</v>
      </c>
      <c r="Z254" s="51">
        <f>IF($A254&lt;&gt;"",INDEX([1]Sizer!FD:FD,(ROW()-2)/3+7),"")</f>
        <v>0</v>
      </c>
      <c r="AA254" s="52">
        <f>IF($A254&lt;&gt;"",INDEX([1]Sizer!$AB:$AB,(ROW()-2)/3+7)*'[1]Dashboard (Model)'!$U$2,"")</f>
        <v>2.5000000000000001E-2</v>
      </c>
    </row>
    <row r="255" spans="1:27" x14ac:dyDescent="0.2">
      <c r="A255" s="59"/>
      <c r="B255" s="53">
        <f>IF($A254&lt;&gt;"",INDEX([1]Sizer!B:B,(ROW()-3)/3+7),"")</f>
        <v>0</v>
      </c>
      <c r="C255" s="53">
        <f>IF($A254&lt;&gt;"",INDEX([1]Sizer!C:C,(ROW()-3)/3+7),"")</f>
        <v>6.9660777385159023E-3</v>
      </c>
      <c r="D255" s="53">
        <f>IF($A254&lt;&gt;"",INDEX([1]Sizer!D:D,(ROW()-3)/3+7),"")</f>
        <v>4.1590717299578063E-2</v>
      </c>
      <c r="E255" s="53">
        <f>IF($A254&lt;&gt;"",INDEX([1]Sizer!E:E,(ROW()-3)/3+7),"")</f>
        <v>0</v>
      </c>
      <c r="F255" s="53">
        <f>IF($A254&lt;&gt;"",INDEX([1]Sizer!F:F,(ROW()-3)/3+7),"")</f>
        <v>0</v>
      </c>
      <c r="G255" s="53">
        <f>IF($A254&lt;&gt;"",INDEX([1]Sizer!G:G,(ROW()-3)/3+7),"")</f>
        <v>2.0095820591233438E-2</v>
      </c>
      <c r="H255" s="53">
        <f>IF($A254&lt;&gt;"",INDEX([1]Sizer!H:H,(ROW()-3)/3+7),"")</f>
        <v>0</v>
      </c>
      <c r="I255" s="53">
        <f>IF($A254&lt;&gt;"",INDEX([1]Sizer!I:I,(ROW()-3)/3+7),"")</f>
        <v>-6.7745704467353949E-3</v>
      </c>
      <c r="J255" s="53">
        <f>IF($A254&lt;&gt;"",INDEX([1]Sizer!J:J,(ROW()-3)/3+7),"")</f>
        <v>0</v>
      </c>
      <c r="K255" s="53">
        <f>IF($A254&lt;&gt;"",INDEX([1]Sizer!K:K,(ROW()-3)/3+7),"")</f>
        <v>0</v>
      </c>
      <c r="L255" s="53">
        <f>IF($A254&lt;&gt;"",INDEX([1]Sizer!L:L,(ROW()-3)/3+7),"")</f>
        <v>0</v>
      </c>
      <c r="M255" s="53">
        <f>IF($A254&lt;&gt;"",INDEX([1]Sizer!M:M,(ROW()-3)/3+7),"")</f>
        <v>0</v>
      </c>
      <c r="N255" s="53">
        <f>IF($A254&lt;&gt;"",INDEX([1]Sizer!N:N,(ROW()-3)/3+7),"")</f>
        <v>0</v>
      </c>
      <c r="O255" s="53">
        <f>IF($A254&lt;&gt;"",INDEX([1]Sizer!O:O,(ROW()-3)/3+7),"")</f>
        <v>0</v>
      </c>
      <c r="P255" s="53">
        <f>IF($A254&lt;&gt;"",INDEX([1]Sizer!P:P,(ROW()-3)/3+7),"")</f>
        <v>1.7608985765124555E-2</v>
      </c>
      <c r="Q255" s="53">
        <f>IF($A254&lt;&gt;"",INDEX([1]Sizer!Q:Q,(ROW()-3)/3+7),"")</f>
        <v>2.0457281217571777E-2</v>
      </c>
      <c r="R255" s="53">
        <f>IF($A254&lt;&gt;"",INDEX([1]Sizer!R:R,(ROW()-3)/3+7),"")</f>
        <v>2.2359715670024226E-2</v>
      </c>
      <c r="S255" s="53">
        <f>IF($A254&lt;&gt;"",INDEX([1]Sizer!S:S,(ROW()-3)/3+7),"")</f>
        <v>0</v>
      </c>
      <c r="T255" s="53">
        <f>IF($A254&lt;&gt;"",INDEX([1]Sizer!T:T,(ROW()-3)/3+7),"")</f>
        <v>0</v>
      </c>
      <c r="U255" s="53">
        <f>IF($A254&lt;&gt;"",INDEX([1]Sizer!U:U,(ROW()-3)/3+7),"")</f>
        <v>2.0430209953343704E-2</v>
      </c>
      <c r="V255" s="53">
        <f>IF($A254&lt;&gt;"",INDEX([1]Sizer!V:V,(ROW()-3)/3+7),"")</f>
        <v>2.4806640625000001E-2</v>
      </c>
      <c r="W255" s="53">
        <f>IF($A254&lt;&gt;"",INDEX([1]Sizer!W:W,(ROW()-3)/3+7),"")</f>
        <v>0</v>
      </c>
      <c r="X255" s="53">
        <f>IF($A254&lt;&gt;"",INDEX([1]Sizer!X:X,(ROW()-3)/3+7),"")</f>
        <v>0</v>
      </c>
      <c r="Y255" s="53">
        <f>IF($A254&lt;&gt;"",INDEX([1]Sizer!Y:Y,(ROW()-3)/3+7),"")</f>
        <v>0</v>
      </c>
      <c r="Z255" s="53">
        <f>IF($A254&lt;&gt;"",INDEX([1]Sizer!Z:Z,(ROW()-3)/3+7),"")</f>
        <v>0</v>
      </c>
      <c r="AA255" s="53">
        <f>IF($A254&lt;&gt;"",SUM($B255:$Z255),"")</f>
        <v>0.16754087841365628</v>
      </c>
    </row>
    <row r="256" spans="1:27" x14ac:dyDescent="0.2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</row>
    <row r="257" spans="1:27" x14ac:dyDescent="0.2">
      <c r="A257" s="59">
        <f>IF(INDEX([1]Sizer!$A:$A,(ROW()-2)/3+7)&lt;&gt;"",INDEX([1]Sizer!$A:$A,(ROW()-2)/3+7),"")</f>
        <v>45364</v>
      </c>
      <c r="B257" s="51">
        <f>IF($A257&lt;&gt;"",INDEX([1]Sizer!EF:EF,(ROW()-2)/3+7),"")</f>
        <v>0</v>
      </c>
      <c r="C257" s="51">
        <f>IF($A257&lt;&gt;"",INDEX([1]Sizer!EG:EG,(ROW()-2)/3+7),"")</f>
        <v>0</v>
      </c>
      <c r="D257" s="51">
        <f>IF($A257&lt;&gt;"",INDEX([1]Sizer!EH:EH,(ROW()-2)/3+7),"")</f>
        <v>2</v>
      </c>
      <c r="E257" s="51">
        <f>IF($A257&lt;&gt;"",INDEX([1]Sizer!EI:EI,(ROW()-2)/3+7),"")</f>
        <v>0</v>
      </c>
      <c r="F257" s="51">
        <f>IF($A257&lt;&gt;"",INDEX([1]Sizer!EJ:EJ,(ROW()-2)/3+7),"")</f>
        <v>0</v>
      </c>
      <c r="G257" s="51">
        <f>IF($A257&lt;&gt;"",INDEX([1]Sizer!EK:EK,(ROW()-2)/3+7),"")</f>
        <v>2</v>
      </c>
      <c r="H257" s="51">
        <f>IF($A257&lt;&gt;"",INDEX([1]Sizer!EL:EL,(ROW()-2)/3+7),"")</f>
        <v>0</v>
      </c>
      <c r="I257" s="51">
        <f>IF($A257&lt;&gt;"",INDEX([1]Sizer!EM:EM,(ROW()-2)/3+7),"")</f>
        <v>0</v>
      </c>
      <c r="J257" s="51">
        <f>IF($A257&lt;&gt;"",INDEX([1]Sizer!EN:EN,(ROW()-2)/3+7),"")</f>
        <v>0</v>
      </c>
      <c r="K257" s="51">
        <f>IF($A257&lt;&gt;"",INDEX([1]Sizer!EO:EO,(ROW()-2)/3+7),"")</f>
        <v>0</v>
      </c>
      <c r="L257" s="51">
        <f>IF($A257&lt;&gt;"",INDEX([1]Sizer!EP:EP,(ROW()-2)/3+7),"")</f>
        <v>0</v>
      </c>
      <c r="M257" s="51">
        <f>IF($A257&lt;&gt;"",INDEX([1]Sizer!EQ:EQ,(ROW()-2)/3+7),"")</f>
        <v>0</v>
      </c>
      <c r="N257" s="51">
        <f>IF($A257&lt;&gt;"",INDEX([1]Sizer!ER:ER,(ROW()-2)/3+7),"")</f>
        <v>0</v>
      </c>
      <c r="O257" s="51">
        <f>IF($A257&lt;&gt;"",INDEX([1]Sizer!ES:ES,(ROW()-2)/3+7),"")</f>
        <v>0</v>
      </c>
      <c r="P257" s="51">
        <f>IF($A257&lt;&gt;"",INDEX([1]Sizer!ET:ET,(ROW()-2)/3+7),"")</f>
        <v>2.5</v>
      </c>
      <c r="Q257" s="51">
        <f>IF($A257&lt;&gt;"",INDEX([1]Sizer!EU:EU,(ROW()-2)/3+7),"")</f>
        <v>1.5</v>
      </c>
      <c r="R257" s="51">
        <f>IF($A257&lt;&gt;"",INDEX([1]Sizer!EV:EV,(ROW()-2)/3+7),"")</f>
        <v>3</v>
      </c>
      <c r="S257" s="51">
        <f>IF($A257&lt;&gt;"",INDEX([1]Sizer!EW:EW,(ROW()-2)/3+7),"")</f>
        <v>0</v>
      </c>
      <c r="T257" s="51">
        <f>IF($A257&lt;&gt;"",INDEX([1]Sizer!EX:EX,(ROW()-2)/3+7),"")</f>
        <v>1</v>
      </c>
      <c r="U257" s="51">
        <f>IF($A257&lt;&gt;"",INDEX([1]Sizer!EY:EY,(ROW()-2)/3+7),"")</f>
        <v>1</v>
      </c>
      <c r="V257" s="51">
        <f>IF($A257&lt;&gt;"",INDEX([1]Sizer!EZ:EZ,(ROW()-2)/3+7),"")</f>
        <v>1.5</v>
      </c>
      <c r="W257" s="51">
        <f>IF($A257&lt;&gt;"",INDEX([1]Sizer!FA:FA,(ROW()-2)/3+7),"")</f>
        <v>0</v>
      </c>
      <c r="X257" s="51">
        <f>IF($A257&lt;&gt;"",INDEX([1]Sizer!FB:FB,(ROW()-2)/3+7),"")</f>
        <v>0</v>
      </c>
      <c r="Y257" s="51">
        <f>IF($A257&lt;&gt;"",INDEX([1]Sizer!FC:FC,(ROW()-2)/3+7),"")</f>
        <v>0</v>
      </c>
      <c r="Z257" s="51">
        <f>IF($A257&lt;&gt;"",INDEX([1]Sizer!FD:FD,(ROW()-2)/3+7),"")</f>
        <v>0</v>
      </c>
      <c r="AA257" s="52">
        <f>IF($A257&lt;&gt;"",INDEX([1]Sizer!$AB:$AB,(ROW()-2)/3+7)*'[1]Dashboard (Model)'!$U$2,"")</f>
        <v>0.02</v>
      </c>
    </row>
    <row r="258" spans="1:27" x14ac:dyDescent="0.2">
      <c r="A258" s="59"/>
      <c r="B258" s="53">
        <f>IF($A257&lt;&gt;"",INDEX([1]Sizer!B:B,(ROW()-3)/3+7),"")</f>
        <v>0</v>
      </c>
      <c r="C258" s="53">
        <f>IF($A257&lt;&gt;"",INDEX([1]Sizer!C:C,(ROW()-3)/3+7),"")</f>
        <v>0</v>
      </c>
      <c r="D258" s="53">
        <f>IF($A257&lt;&gt;"",INDEX([1]Sizer!D:D,(ROW()-3)/3+7),"")</f>
        <v>4.4881209503239747E-2</v>
      </c>
      <c r="E258" s="53">
        <f>IF($A257&lt;&gt;"",INDEX([1]Sizer!E:E,(ROW()-3)/3+7),"")</f>
        <v>0</v>
      </c>
      <c r="F258" s="53">
        <f>IF($A257&lt;&gt;"",INDEX([1]Sizer!F:F,(ROW()-3)/3+7),"")</f>
        <v>0</v>
      </c>
      <c r="G258" s="53">
        <f>IF($A257&lt;&gt;"",INDEX([1]Sizer!G:G,(ROW()-3)/3+7),"")</f>
        <v>2.0095820591233438E-2</v>
      </c>
      <c r="H258" s="53">
        <f>IF($A257&lt;&gt;"",INDEX([1]Sizer!H:H,(ROW()-3)/3+7),"")</f>
        <v>0</v>
      </c>
      <c r="I258" s="53">
        <f>IF($A257&lt;&gt;"",INDEX([1]Sizer!I:I,(ROW()-3)/3+7),"")</f>
        <v>0</v>
      </c>
      <c r="J258" s="53">
        <f>IF($A257&lt;&gt;"",INDEX([1]Sizer!J:J,(ROW()-3)/3+7),"")</f>
        <v>0</v>
      </c>
      <c r="K258" s="53">
        <f>IF($A257&lt;&gt;"",INDEX([1]Sizer!K:K,(ROW()-3)/3+7),"")</f>
        <v>0</v>
      </c>
      <c r="L258" s="53">
        <f>IF($A257&lt;&gt;"",INDEX([1]Sizer!L:L,(ROW()-3)/3+7),"")</f>
        <v>0</v>
      </c>
      <c r="M258" s="53">
        <f>IF($A257&lt;&gt;"",INDEX([1]Sizer!M:M,(ROW()-3)/3+7),"")</f>
        <v>0</v>
      </c>
      <c r="N258" s="53">
        <f>IF($A257&lt;&gt;"",INDEX([1]Sizer!N:N,(ROW()-3)/3+7),"")</f>
        <v>0</v>
      </c>
      <c r="O258" s="53">
        <f>IF($A257&lt;&gt;"",INDEX([1]Sizer!O:O,(ROW()-3)/3+7),"")</f>
        <v>0</v>
      </c>
      <c r="P258" s="53">
        <f>IF($A257&lt;&gt;"",INDEX([1]Sizer!P:P,(ROW()-3)/3+7),"")</f>
        <v>1.7608985765124555E-2</v>
      </c>
      <c r="Q258" s="53">
        <f>IF($A257&lt;&gt;"",INDEX([1]Sizer!Q:Q,(ROW()-3)/3+7),"")</f>
        <v>2.0457281217571777E-2</v>
      </c>
      <c r="R258" s="53">
        <f>IF($A257&lt;&gt;"",INDEX([1]Sizer!R:R,(ROW()-3)/3+7),"")</f>
        <v>2.2359715670024226E-2</v>
      </c>
      <c r="S258" s="53">
        <f>IF($A257&lt;&gt;"",INDEX([1]Sizer!S:S,(ROW()-3)/3+7),"")</f>
        <v>0</v>
      </c>
      <c r="T258" s="53">
        <f>IF($A257&lt;&gt;"",INDEX([1]Sizer!T:T,(ROW()-3)/3+7),"")</f>
        <v>2.1950704225352117E-2</v>
      </c>
      <c r="U258" s="53">
        <f>IF($A257&lt;&gt;"",INDEX([1]Sizer!U:U,(ROW()-3)/3+7),"")</f>
        <v>2.0430209953343704E-2</v>
      </c>
      <c r="V258" s="53">
        <f>IF($A257&lt;&gt;"",INDEX([1]Sizer!V:V,(ROW()-3)/3+7),"")</f>
        <v>2.4806640625000001E-2</v>
      </c>
      <c r="W258" s="53">
        <f>IF($A257&lt;&gt;"",INDEX([1]Sizer!W:W,(ROW()-3)/3+7),"")</f>
        <v>0</v>
      </c>
      <c r="X258" s="53">
        <f>IF($A257&lt;&gt;"",INDEX([1]Sizer!X:X,(ROW()-3)/3+7),"")</f>
        <v>0</v>
      </c>
      <c r="Y258" s="53">
        <f>IF($A257&lt;&gt;"",INDEX([1]Sizer!Y:Y,(ROW()-3)/3+7),"")</f>
        <v>0</v>
      </c>
      <c r="Z258" s="53">
        <f>IF($A257&lt;&gt;"",INDEX([1]Sizer!Z:Z,(ROW()-3)/3+7),"")</f>
        <v>0</v>
      </c>
      <c r="AA258" s="53">
        <f>IF($A257&lt;&gt;"",SUM($B258:$Z258),"")</f>
        <v>0.19259056755088955</v>
      </c>
    </row>
    <row r="259" spans="1:27" x14ac:dyDescent="0.2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</row>
    <row r="260" spans="1:27" x14ac:dyDescent="0.2">
      <c r="A260" s="59">
        <f>IF(INDEX([1]Sizer!$A:$A,(ROW()-2)/3+7)&lt;&gt;"",INDEX([1]Sizer!$A:$A,(ROW()-2)/3+7),"")</f>
        <v>45365</v>
      </c>
      <c r="B260" s="51">
        <f>IF($A260&lt;&gt;"",INDEX([1]Sizer!EF:EF,(ROW()-2)/3+7),"")</f>
        <v>0</v>
      </c>
      <c r="C260" s="51">
        <f>IF($A260&lt;&gt;"",INDEX([1]Sizer!EG:EG,(ROW()-2)/3+7),"")</f>
        <v>0</v>
      </c>
      <c r="D260" s="51">
        <f>IF($A260&lt;&gt;"",INDEX([1]Sizer!EH:EH,(ROW()-2)/3+7),"")</f>
        <v>2</v>
      </c>
      <c r="E260" s="51">
        <f>IF($A260&lt;&gt;"",INDEX([1]Sizer!EI:EI,(ROW()-2)/3+7),"")</f>
        <v>0</v>
      </c>
      <c r="F260" s="51">
        <f>IF($A260&lt;&gt;"",INDEX([1]Sizer!EJ:EJ,(ROW()-2)/3+7),"")</f>
        <v>0</v>
      </c>
      <c r="G260" s="51">
        <f>IF($A260&lt;&gt;"",INDEX([1]Sizer!EK:EK,(ROW()-2)/3+7),"")</f>
        <v>2</v>
      </c>
      <c r="H260" s="51">
        <f>IF($A260&lt;&gt;"",INDEX([1]Sizer!EL:EL,(ROW()-2)/3+7),"")</f>
        <v>-0.5</v>
      </c>
      <c r="I260" s="51">
        <f>IF($A260&lt;&gt;"",INDEX([1]Sizer!EM:EM,(ROW()-2)/3+7),"")</f>
        <v>0</v>
      </c>
      <c r="J260" s="51">
        <f>IF($A260&lt;&gt;"",INDEX([1]Sizer!EN:EN,(ROW()-2)/3+7),"")</f>
        <v>0</v>
      </c>
      <c r="K260" s="51">
        <f>IF($A260&lt;&gt;"",INDEX([1]Sizer!EO:EO,(ROW()-2)/3+7),"")</f>
        <v>0</v>
      </c>
      <c r="L260" s="51">
        <f>IF($A260&lt;&gt;"",INDEX([1]Sizer!EP:EP,(ROW()-2)/3+7),"")</f>
        <v>0</v>
      </c>
      <c r="M260" s="51">
        <f>IF($A260&lt;&gt;"",INDEX([1]Sizer!EQ:EQ,(ROW()-2)/3+7),"")</f>
        <v>0.5</v>
      </c>
      <c r="N260" s="51">
        <f>IF($A260&lt;&gt;"",INDEX([1]Sizer!ER:ER,(ROW()-2)/3+7),"")</f>
        <v>0</v>
      </c>
      <c r="O260" s="51">
        <f>IF($A260&lt;&gt;"",INDEX([1]Sizer!ES:ES,(ROW()-2)/3+7),"")</f>
        <v>0</v>
      </c>
      <c r="P260" s="51">
        <f>IF($A260&lt;&gt;"",INDEX([1]Sizer!ET:ET,(ROW()-2)/3+7),"")</f>
        <v>2.5</v>
      </c>
      <c r="Q260" s="51">
        <f>IF($A260&lt;&gt;"",INDEX([1]Sizer!EU:EU,(ROW()-2)/3+7),"")</f>
        <v>1</v>
      </c>
      <c r="R260" s="51">
        <f>IF($A260&lt;&gt;"",INDEX([1]Sizer!EV:EV,(ROW()-2)/3+7),"")</f>
        <v>3</v>
      </c>
      <c r="S260" s="51">
        <f>IF($A260&lt;&gt;"",INDEX([1]Sizer!EW:EW,(ROW()-2)/3+7),"")</f>
        <v>0</v>
      </c>
      <c r="T260" s="51">
        <f>IF($A260&lt;&gt;"",INDEX([1]Sizer!EX:EX,(ROW()-2)/3+7),"")</f>
        <v>0</v>
      </c>
      <c r="U260" s="51">
        <f>IF($A260&lt;&gt;"",INDEX([1]Sizer!EY:EY,(ROW()-2)/3+7),"")</f>
        <v>1</v>
      </c>
      <c r="V260" s="51">
        <f>IF($A260&lt;&gt;"",INDEX([1]Sizer!EZ:EZ,(ROW()-2)/3+7),"")</f>
        <v>2</v>
      </c>
      <c r="W260" s="51">
        <f>IF($A260&lt;&gt;"",INDEX([1]Sizer!FA:FA,(ROW()-2)/3+7),"")</f>
        <v>0</v>
      </c>
      <c r="X260" s="51">
        <f>IF($A260&lt;&gt;"",INDEX([1]Sizer!FB:FB,(ROW()-2)/3+7),"")</f>
        <v>0</v>
      </c>
      <c r="Y260" s="51">
        <f>IF($A260&lt;&gt;"",INDEX([1]Sizer!FC:FC,(ROW()-2)/3+7),"")</f>
        <v>0</v>
      </c>
      <c r="Z260" s="51">
        <f>IF($A260&lt;&gt;"",INDEX([1]Sizer!FD:FD,(ROW()-2)/3+7),"")</f>
        <v>0</v>
      </c>
      <c r="AA260" s="52">
        <f>IF($A260&lt;&gt;"",INDEX([1]Sizer!$AB:$AB,(ROW()-2)/3+7)*'[1]Dashboard (Model)'!$U$2,"")</f>
        <v>0.03</v>
      </c>
    </row>
    <row r="261" spans="1:27" x14ac:dyDescent="0.2">
      <c r="A261" s="59"/>
      <c r="B261" s="53">
        <f>IF($A260&lt;&gt;"",INDEX([1]Sizer!B:B,(ROW()-3)/3+7),"")</f>
        <v>0</v>
      </c>
      <c r="C261" s="53">
        <f>IF($A260&lt;&gt;"",INDEX([1]Sizer!C:C,(ROW()-3)/3+7),"")</f>
        <v>0</v>
      </c>
      <c r="D261" s="53">
        <f>IF($A260&lt;&gt;"",INDEX([1]Sizer!D:D,(ROW()-3)/3+7),"")</f>
        <v>4.4881209503239747E-2</v>
      </c>
      <c r="E261" s="53">
        <f>IF($A260&lt;&gt;"",INDEX([1]Sizer!E:E,(ROW()-3)/3+7),"")</f>
        <v>0</v>
      </c>
      <c r="F261" s="53">
        <f>IF($A260&lt;&gt;"",INDEX([1]Sizer!F:F,(ROW()-3)/3+7),"")</f>
        <v>0</v>
      </c>
      <c r="G261" s="53">
        <f>IF($A260&lt;&gt;"",INDEX([1]Sizer!G:G,(ROW()-3)/3+7),"")</f>
        <v>2.0095820591233438E-2</v>
      </c>
      <c r="H261" s="53">
        <f>IF($A260&lt;&gt;"",INDEX([1]Sizer!H:H,(ROW()-3)/3+7),"")</f>
        <v>-1.0419681088314004E-2</v>
      </c>
      <c r="I261" s="53">
        <f>IF($A260&lt;&gt;"",INDEX([1]Sizer!I:I,(ROW()-3)/3+7),"")</f>
        <v>0</v>
      </c>
      <c r="J261" s="53">
        <f>IF($A260&lt;&gt;"",INDEX([1]Sizer!J:J,(ROW()-3)/3+7),"")</f>
        <v>0</v>
      </c>
      <c r="K261" s="53">
        <f>IF($A260&lt;&gt;"",INDEX([1]Sizer!K:K,(ROW()-3)/3+7),"")</f>
        <v>0</v>
      </c>
      <c r="L261" s="53">
        <f>IF($A260&lt;&gt;"",INDEX([1]Sizer!L:L,(ROW()-3)/3+7),"")</f>
        <v>0</v>
      </c>
      <c r="M261" s="53">
        <f>IF($A260&lt;&gt;"",INDEX([1]Sizer!M:M,(ROW()-3)/3+7),"")</f>
        <v>7.0026753597122295E-3</v>
      </c>
      <c r="N261" s="53">
        <f>IF($A260&lt;&gt;"",INDEX([1]Sizer!N:N,(ROW()-3)/3+7),"")</f>
        <v>0</v>
      </c>
      <c r="O261" s="53">
        <f>IF($A260&lt;&gt;"",INDEX([1]Sizer!O:O,(ROW()-3)/3+7),"")</f>
        <v>0</v>
      </c>
      <c r="P261" s="53">
        <f>IF($A260&lt;&gt;"",INDEX([1]Sizer!P:P,(ROW()-3)/3+7),"")</f>
        <v>1.7608985765124555E-2</v>
      </c>
      <c r="Q261" s="53">
        <f>IF($A260&lt;&gt;"",INDEX([1]Sizer!Q:Q,(ROW()-3)/3+7),"")</f>
        <v>1.6072187822497419E-2</v>
      </c>
      <c r="R261" s="53">
        <f>IF($A260&lt;&gt;"",INDEX([1]Sizer!R:R,(ROW()-3)/3+7),"")</f>
        <v>2.2359715670024226E-2</v>
      </c>
      <c r="S261" s="53">
        <f>IF($A260&lt;&gt;"",INDEX([1]Sizer!S:S,(ROW()-3)/3+7),"")</f>
        <v>0</v>
      </c>
      <c r="T261" s="53">
        <f>IF($A260&lt;&gt;"",INDEX([1]Sizer!T:T,(ROW()-3)/3+7),"")</f>
        <v>0</v>
      </c>
      <c r="U261" s="53">
        <f>IF($A260&lt;&gt;"",INDEX([1]Sizer!U:U,(ROW()-3)/3+7),"")</f>
        <v>2.0430209953343704E-2</v>
      </c>
      <c r="V261" s="53">
        <f>IF($A260&lt;&gt;"",INDEX([1]Sizer!V:V,(ROW()-3)/3+7),"")</f>
        <v>3.349236559139785E-2</v>
      </c>
      <c r="W261" s="53">
        <f>IF($A260&lt;&gt;"",INDEX([1]Sizer!W:W,(ROW()-3)/3+7),"")</f>
        <v>0</v>
      </c>
      <c r="X261" s="53">
        <f>IF($A260&lt;&gt;"",INDEX([1]Sizer!X:X,(ROW()-3)/3+7),"")</f>
        <v>0</v>
      </c>
      <c r="Y261" s="53">
        <f>IF($A260&lt;&gt;"",INDEX([1]Sizer!Y:Y,(ROW()-3)/3+7),"")</f>
        <v>0</v>
      </c>
      <c r="Z261" s="53">
        <f>IF($A260&lt;&gt;"",INDEX([1]Sizer!Z:Z,(ROW()-3)/3+7),"")</f>
        <v>0</v>
      </c>
      <c r="AA261" s="53">
        <f>IF($A260&lt;&gt;"",SUM($B261:$Z261),"")</f>
        <v>0.17152348916825919</v>
      </c>
    </row>
    <row r="262" spans="1:27" x14ac:dyDescent="0.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</row>
    <row r="263" spans="1:27" x14ac:dyDescent="0.2">
      <c r="A263" s="59">
        <f>IF(INDEX([1]Sizer!$A:$A,(ROW()-2)/3+7)&lt;&gt;"",INDEX([1]Sizer!$A:$A,(ROW()-2)/3+7),"")</f>
        <v>45366</v>
      </c>
      <c r="B263" s="51">
        <f>IF($A263&lt;&gt;"",INDEX([1]Sizer!EF:EF,(ROW()-2)/3+7),"")</f>
        <v>0</v>
      </c>
      <c r="C263" s="51">
        <f>IF($A263&lt;&gt;"",INDEX([1]Sizer!EG:EG,(ROW()-2)/3+7),"")</f>
        <v>0</v>
      </c>
      <c r="D263" s="51">
        <f>IF($A263&lt;&gt;"",INDEX([1]Sizer!EH:EH,(ROW()-2)/3+7),"")</f>
        <v>2</v>
      </c>
      <c r="E263" s="51">
        <f>IF($A263&lt;&gt;"",INDEX([1]Sizer!EI:EI,(ROW()-2)/3+7),"")</f>
        <v>0</v>
      </c>
      <c r="F263" s="51">
        <f>IF($A263&lt;&gt;"",INDEX([1]Sizer!EJ:EJ,(ROW()-2)/3+7),"")</f>
        <v>0</v>
      </c>
      <c r="G263" s="51">
        <f>IF($A263&lt;&gt;"",INDEX([1]Sizer!EK:EK,(ROW()-2)/3+7),"")</f>
        <v>2</v>
      </c>
      <c r="H263" s="51">
        <f>IF($A263&lt;&gt;"",INDEX([1]Sizer!EL:EL,(ROW()-2)/3+7),"")</f>
        <v>-0.5</v>
      </c>
      <c r="I263" s="51">
        <f>IF($A263&lt;&gt;"",INDEX([1]Sizer!EM:EM,(ROW()-2)/3+7),"")</f>
        <v>0</v>
      </c>
      <c r="J263" s="51">
        <f>IF($A263&lt;&gt;"",INDEX([1]Sizer!EN:EN,(ROW()-2)/3+7),"")</f>
        <v>0</v>
      </c>
      <c r="K263" s="51">
        <f>IF($A263&lt;&gt;"",INDEX([1]Sizer!EO:EO,(ROW()-2)/3+7),"")</f>
        <v>0</v>
      </c>
      <c r="L263" s="51">
        <f>IF($A263&lt;&gt;"",INDEX([1]Sizer!EP:EP,(ROW()-2)/3+7),"")</f>
        <v>0</v>
      </c>
      <c r="M263" s="51">
        <f>IF($A263&lt;&gt;"",INDEX([1]Sizer!EQ:EQ,(ROW()-2)/3+7),"")</f>
        <v>0.5</v>
      </c>
      <c r="N263" s="51">
        <f>IF($A263&lt;&gt;"",INDEX([1]Sizer!ER:ER,(ROW()-2)/3+7),"")</f>
        <v>0</v>
      </c>
      <c r="O263" s="51">
        <f>IF($A263&lt;&gt;"",INDEX([1]Sizer!ES:ES,(ROW()-2)/3+7),"")</f>
        <v>0</v>
      </c>
      <c r="P263" s="51">
        <f>IF($A263&lt;&gt;"",INDEX([1]Sizer!ET:ET,(ROW()-2)/3+7),"")</f>
        <v>2.5</v>
      </c>
      <c r="Q263" s="51">
        <f>IF($A263&lt;&gt;"",INDEX([1]Sizer!EU:EU,(ROW()-2)/3+7),"")</f>
        <v>1</v>
      </c>
      <c r="R263" s="51">
        <f>IF($A263&lt;&gt;"",INDEX([1]Sizer!EV:EV,(ROW()-2)/3+7),"")</f>
        <v>3</v>
      </c>
      <c r="S263" s="51">
        <f>IF($A263&lt;&gt;"",INDEX([1]Sizer!EW:EW,(ROW()-2)/3+7),"")</f>
        <v>0</v>
      </c>
      <c r="T263" s="51">
        <f>IF($A263&lt;&gt;"",INDEX([1]Sizer!EX:EX,(ROW()-2)/3+7),"")</f>
        <v>0</v>
      </c>
      <c r="U263" s="51">
        <f>IF($A263&lt;&gt;"",INDEX([1]Sizer!EY:EY,(ROW()-2)/3+7),"")</f>
        <v>1</v>
      </c>
      <c r="V263" s="51">
        <f>IF($A263&lt;&gt;"",INDEX([1]Sizer!EZ:EZ,(ROW()-2)/3+7),"")</f>
        <v>2</v>
      </c>
      <c r="W263" s="51">
        <f>IF($A263&lt;&gt;"",INDEX([1]Sizer!FA:FA,(ROW()-2)/3+7),"")</f>
        <v>0</v>
      </c>
      <c r="X263" s="51">
        <f>IF($A263&lt;&gt;"",INDEX([1]Sizer!FB:FB,(ROW()-2)/3+7),"")</f>
        <v>0</v>
      </c>
      <c r="Y263" s="51">
        <f>IF($A263&lt;&gt;"",INDEX([1]Sizer!FC:FC,(ROW()-2)/3+7),"")</f>
        <v>0</v>
      </c>
      <c r="Z263" s="51">
        <f>IF($A263&lt;&gt;"",INDEX([1]Sizer!FD:FD,(ROW()-2)/3+7),"")</f>
        <v>0</v>
      </c>
      <c r="AA263" s="52">
        <f>IF($A263&lt;&gt;"",INDEX([1]Sizer!$AB:$AB,(ROW()-2)/3+7)*'[1]Dashboard (Model)'!$U$2,"")</f>
        <v>0.03</v>
      </c>
    </row>
    <row r="264" spans="1:27" x14ac:dyDescent="0.2">
      <c r="A264" s="59"/>
      <c r="B264" s="53">
        <f>IF($A263&lt;&gt;"",INDEX([1]Sizer!B:B,(ROW()-3)/3+7),"")</f>
        <v>0</v>
      </c>
      <c r="C264" s="53">
        <f>IF($A263&lt;&gt;"",INDEX([1]Sizer!C:C,(ROW()-3)/3+7),"")</f>
        <v>0</v>
      </c>
      <c r="D264" s="53">
        <f>IF($A263&lt;&gt;"",INDEX([1]Sizer!D:D,(ROW()-3)/3+7),"")</f>
        <v>4.4881209503239747E-2</v>
      </c>
      <c r="E264" s="53">
        <f>IF($A263&lt;&gt;"",INDEX([1]Sizer!E:E,(ROW()-3)/3+7),"")</f>
        <v>0</v>
      </c>
      <c r="F264" s="53">
        <f>IF($A263&lt;&gt;"",INDEX([1]Sizer!F:F,(ROW()-3)/3+7),"")</f>
        <v>0</v>
      </c>
      <c r="G264" s="53">
        <f>IF($A263&lt;&gt;"",INDEX([1]Sizer!G:G,(ROW()-3)/3+7),"")</f>
        <v>2.0095820591233438E-2</v>
      </c>
      <c r="H264" s="53">
        <f>IF($A263&lt;&gt;"",INDEX([1]Sizer!H:H,(ROW()-3)/3+7),"")</f>
        <v>-1.0419681088314004E-2</v>
      </c>
      <c r="I264" s="53">
        <f>IF($A263&lt;&gt;"",INDEX([1]Sizer!I:I,(ROW()-3)/3+7),"")</f>
        <v>0</v>
      </c>
      <c r="J264" s="53">
        <f>IF($A263&lt;&gt;"",INDEX([1]Sizer!J:J,(ROW()-3)/3+7),"")</f>
        <v>0</v>
      </c>
      <c r="K264" s="53">
        <f>IF($A263&lt;&gt;"",INDEX([1]Sizer!K:K,(ROW()-3)/3+7),"")</f>
        <v>0</v>
      </c>
      <c r="L264" s="53">
        <f>IF($A263&lt;&gt;"",INDEX([1]Sizer!L:L,(ROW()-3)/3+7),"")</f>
        <v>0</v>
      </c>
      <c r="M264" s="53">
        <f>IF($A263&lt;&gt;"",INDEX([1]Sizer!M:M,(ROW()-3)/3+7),"")</f>
        <v>7.0026753597122295E-3</v>
      </c>
      <c r="N264" s="53">
        <f>IF($A263&lt;&gt;"",INDEX([1]Sizer!N:N,(ROW()-3)/3+7),"")</f>
        <v>0</v>
      </c>
      <c r="O264" s="53">
        <f>IF($A263&lt;&gt;"",INDEX([1]Sizer!O:O,(ROW()-3)/3+7),"")</f>
        <v>0</v>
      </c>
      <c r="P264" s="53">
        <f>IF($A263&lt;&gt;"",INDEX([1]Sizer!P:P,(ROW()-3)/3+7),"")</f>
        <v>1.7608985765124555E-2</v>
      </c>
      <c r="Q264" s="53">
        <f>IF($A263&lt;&gt;"",INDEX([1]Sizer!Q:Q,(ROW()-3)/3+7),"")</f>
        <v>1.6072187822497419E-2</v>
      </c>
      <c r="R264" s="53">
        <f>IF($A263&lt;&gt;"",INDEX([1]Sizer!R:R,(ROW()-3)/3+7),"")</f>
        <v>2.2359715670024226E-2</v>
      </c>
      <c r="S264" s="53">
        <f>IF($A263&lt;&gt;"",INDEX([1]Sizer!S:S,(ROW()-3)/3+7),"")</f>
        <v>0</v>
      </c>
      <c r="T264" s="53">
        <f>IF($A263&lt;&gt;"",INDEX([1]Sizer!T:T,(ROW()-3)/3+7),"")</f>
        <v>0</v>
      </c>
      <c r="U264" s="53">
        <f>IF($A263&lt;&gt;"",INDEX([1]Sizer!U:U,(ROW()-3)/3+7),"")</f>
        <v>2.0430209953343704E-2</v>
      </c>
      <c r="V264" s="53">
        <f>IF($A263&lt;&gt;"",INDEX([1]Sizer!V:V,(ROW()-3)/3+7),"")</f>
        <v>3.349236559139785E-2</v>
      </c>
      <c r="W264" s="53">
        <f>IF($A263&lt;&gt;"",INDEX([1]Sizer!W:W,(ROW()-3)/3+7),"")</f>
        <v>0</v>
      </c>
      <c r="X264" s="53">
        <f>IF($A263&lt;&gt;"",INDEX([1]Sizer!X:X,(ROW()-3)/3+7),"")</f>
        <v>0</v>
      </c>
      <c r="Y264" s="53">
        <f>IF($A263&lt;&gt;"",INDEX([1]Sizer!Y:Y,(ROW()-3)/3+7),"")</f>
        <v>0</v>
      </c>
      <c r="Z264" s="53">
        <f>IF($A263&lt;&gt;"",INDEX([1]Sizer!Z:Z,(ROW()-3)/3+7),"")</f>
        <v>0</v>
      </c>
      <c r="AA264" s="53">
        <f>IF($A263&lt;&gt;"",SUM($B264:$Z264),"")</f>
        <v>0.17152348916825919</v>
      </c>
    </row>
    <row r="265" spans="1:27" x14ac:dyDescent="0.2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</row>
    <row r="266" spans="1:27" x14ac:dyDescent="0.2">
      <c r="A266" s="59">
        <f>IF(INDEX([1]Sizer!$A:$A,(ROW()-2)/3+7)&lt;&gt;"",INDEX([1]Sizer!$A:$A,(ROW()-2)/3+7),"")</f>
        <v>45369</v>
      </c>
      <c r="B266" s="51">
        <f>IF($A266&lt;&gt;"",INDEX([1]Sizer!EF:EF,(ROW()-2)/3+7),"")</f>
        <v>0</v>
      </c>
      <c r="C266" s="51">
        <f>IF($A266&lt;&gt;"",INDEX([1]Sizer!EG:EG,(ROW()-2)/3+7),"")</f>
        <v>0</v>
      </c>
      <c r="D266" s="51">
        <f>IF($A266&lt;&gt;"",INDEX([1]Sizer!EH:EH,(ROW()-2)/3+7),"")</f>
        <v>2</v>
      </c>
      <c r="E266" s="51">
        <f>IF($A266&lt;&gt;"",INDEX([1]Sizer!EI:EI,(ROW()-2)/3+7),"")</f>
        <v>0</v>
      </c>
      <c r="F266" s="51">
        <f>IF($A266&lt;&gt;"",INDEX([1]Sizer!EJ:EJ,(ROW()-2)/3+7),"")</f>
        <v>0</v>
      </c>
      <c r="G266" s="51">
        <f>IF($A266&lt;&gt;"",INDEX([1]Sizer!EK:EK,(ROW()-2)/3+7),"")</f>
        <v>2</v>
      </c>
      <c r="H266" s="51">
        <f>IF($A266&lt;&gt;"",INDEX([1]Sizer!EL:EL,(ROW()-2)/3+7),"")</f>
        <v>-0.5</v>
      </c>
      <c r="I266" s="51">
        <f>IF($A266&lt;&gt;"",INDEX([1]Sizer!EM:EM,(ROW()-2)/3+7),"")</f>
        <v>0</v>
      </c>
      <c r="J266" s="51">
        <f>IF($A266&lt;&gt;"",INDEX([1]Sizer!EN:EN,(ROW()-2)/3+7),"")</f>
        <v>0</v>
      </c>
      <c r="K266" s="51">
        <f>IF($A266&lt;&gt;"",INDEX([1]Sizer!EO:EO,(ROW()-2)/3+7),"")</f>
        <v>0</v>
      </c>
      <c r="L266" s="51">
        <f>IF($A266&lt;&gt;"",INDEX([1]Sizer!EP:EP,(ROW()-2)/3+7),"")</f>
        <v>0</v>
      </c>
      <c r="M266" s="51">
        <f>IF($A266&lt;&gt;"",INDEX([1]Sizer!EQ:EQ,(ROW()-2)/3+7),"")</f>
        <v>0.5</v>
      </c>
      <c r="N266" s="51">
        <f>IF($A266&lt;&gt;"",INDEX([1]Sizer!ER:ER,(ROW()-2)/3+7),"")</f>
        <v>0</v>
      </c>
      <c r="O266" s="51">
        <f>IF($A266&lt;&gt;"",INDEX([1]Sizer!ES:ES,(ROW()-2)/3+7),"")</f>
        <v>0</v>
      </c>
      <c r="P266" s="51">
        <f>IF($A266&lt;&gt;"",INDEX([1]Sizer!ET:ET,(ROW()-2)/3+7),"")</f>
        <v>2.5</v>
      </c>
      <c r="Q266" s="51">
        <f>IF($A266&lt;&gt;"",INDEX([1]Sizer!EU:EU,(ROW()-2)/3+7),"")</f>
        <v>1</v>
      </c>
      <c r="R266" s="51">
        <f>IF($A266&lt;&gt;"",INDEX([1]Sizer!EV:EV,(ROW()-2)/3+7),"")</f>
        <v>3</v>
      </c>
      <c r="S266" s="51">
        <f>IF($A266&lt;&gt;"",INDEX([1]Sizer!EW:EW,(ROW()-2)/3+7),"")</f>
        <v>0</v>
      </c>
      <c r="T266" s="51">
        <f>IF($A266&lt;&gt;"",INDEX([1]Sizer!EX:EX,(ROW()-2)/3+7),"")</f>
        <v>0</v>
      </c>
      <c r="U266" s="51">
        <f>IF($A266&lt;&gt;"",INDEX([1]Sizer!EY:EY,(ROW()-2)/3+7),"")</f>
        <v>1</v>
      </c>
      <c r="V266" s="51">
        <f>IF($A266&lt;&gt;"",INDEX([1]Sizer!EZ:EZ,(ROW()-2)/3+7),"")</f>
        <v>1.5</v>
      </c>
      <c r="W266" s="51">
        <f>IF($A266&lt;&gt;"",INDEX([1]Sizer!FA:FA,(ROW()-2)/3+7),"")</f>
        <v>0</v>
      </c>
      <c r="X266" s="51">
        <f>IF($A266&lt;&gt;"",INDEX([1]Sizer!FB:FB,(ROW()-2)/3+7),"")</f>
        <v>0</v>
      </c>
      <c r="Y266" s="51">
        <f>IF($A266&lt;&gt;"",INDEX([1]Sizer!FC:FC,(ROW()-2)/3+7),"")</f>
        <v>0</v>
      </c>
      <c r="Z266" s="51">
        <f>IF($A266&lt;&gt;"",INDEX([1]Sizer!FD:FD,(ROW()-2)/3+7),"")</f>
        <v>0</v>
      </c>
      <c r="AA266" s="52">
        <f>IF($A266&lt;&gt;"",INDEX([1]Sizer!$AB:$AB,(ROW()-2)/3+7)*'[1]Dashboard (Model)'!$U$2,"")</f>
        <v>0.03</v>
      </c>
    </row>
    <row r="267" spans="1:27" x14ac:dyDescent="0.2">
      <c r="A267" s="59"/>
      <c r="B267" s="53">
        <f>IF($A266&lt;&gt;"",INDEX([1]Sizer!B:B,(ROW()-3)/3+7),"")</f>
        <v>0</v>
      </c>
      <c r="C267" s="53">
        <f>IF($A266&lt;&gt;"",INDEX([1]Sizer!C:C,(ROW()-3)/3+7),"")</f>
        <v>0</v>
      </c>
      <c r="D267" s="53">
        <f>IF($A266&lt;&gt;"",INDEX([1]Sizer!D:D,(ROW()-3)/3+7),"")</f>
        <v>4.4881209503239747E-2</v>
      </c>
      <c r="E267" s="53">
        <f>IF($A266&lt;&gt;"",INDEX([1]Sizer!E:E,(ROW()-3)/3+7),"")</f>
        <v>0</v>
      </c>
      <c r="F267" s="53">
        <f>IF($A266&lt;&gt;"",INDEX([1]Sizer!F:F,(ROW()-3)/3+7),"")</f>
        <v>0</v>
      </c>
      <c r="G267" s="53">
        <f>IF($A266&lt;&gt;"",INDEX([1]Sizer!G:G,(ROW()-3)/3+7),"")</f>
        <v>2.0095820591233438E-2</v>
      </c>
      <c r="H267" s="53">
        <f>IF($A266&lt;&gt;"",INDEX([1]Sizer!H:H,(ROW()-3)/3+7),"")</f>
        <v>-1.0419681088314004E-2</v>
      </c>
      <c r="I267" s="53">
        <f>IF($A266&lt;&gt;"",INDEX([1]Sizer!I:I,(ROW()-3)/3+7),"")</f>
        <v>0</v>
      </c>
      <c r="J267" s="53">
        <f>IF($A266&lt;&gt;"",INDEX([1]Sizer!J:J,(ROW()-3)/3+7),"")</f>
        <v>0</v>
      </c>
      <c r="K267" s="53">
        <f>IF($A266&lt;&gt;"",INDEX([1]Sizer!K:K,(ROW()-3)/3+7),"")</f>
        <v>0</v>
      </c>
      <c r="L267" s="53">
        <f>IF($A266&lt;&gt;"",INDEX([1]Sizer!L:L,(ROW()-3)/3+7),"")</f>
        <v>0</v>
      </c>
      <c r="M267" s="53">
        <f>IF($A266&lt;&gt;"",INDEX([1]Sizer!M:M,(ROW()-3)/3+7),"")</f>
        <v>7.0026753597122295E-3</v>
      </c>
      <c r="N267" s="53">
        <f>IF($A266&lt;&gt;"",INDEX([1]Sizer!N:N,(ROW()-3)/3+7),"")</f>
        <v>0</v>
      </c>
      <c r="O267" s="53">
        <f>IF($A266&lt;&gt;"",INDEX([1]Sizer!O:O,(ROW()-3)/3+7),"")</f>
        <v>0</v>
      </c>
      <c r="P267" s="53">
        <f>IF($A266&lt;&gt;"",INDEX([1]Sizer!P:P,(ROW()-3)/3+7),"")</f>
        <v>1.7608985765124555E-2</v>
      </c>
      <c r="Q267" s="53">
        <f>IF($A266&lt;&gt;"",INDEX([1]Sizer!Q:Q,(ROW()-3)/3+7),"")</f>
        <v>1.6072187822497419E-2</v>
      </c>
      <c r="R267" s="53">
        <f>IF($A266&lt;&gt;"",INDEX([1]Sizer!R:R,(ROW()-3)/3+7),"")</f>
        <v>2.2359715670024226E-2</v>
      </c>
      <c r="S267" s="53">
        <f>IF($A266&lt;&gt;"",INDEX([1]Sizer!S:S,(ROW()-3)/3+7),"")</f>
        <v>0</v>
      </c>
      <c r="T267" s="53">
        <f>IF($A266&lt;&gt;"",INDEX([1]Sizer!T:T,(ROW()-3)/3+7),"")</f>
        <v>0</v>
      </c>
      <c r="U267" s="53">
        <f>IF($A266&lt;&gt;"",INDEX([1]Sizer!U:U,(ROW()-3)/3+7),"")</f>
        <v>2.0430209953343704E-2</v>
      </c>
      <c r="V267" s="53">
        <f>IF($A266&lt;&gt;"",INDEX([1]Sizer!V:V,(ROW()-3)/3+7),"")</f>
        <v>2.4626242071881604E-2</v>
      </c>
      <c r="W267" s="53">
        <f>IF($A266&lt;&gt;"",INDEX([1]Sizer!W:W,(ROW()-3)/3+7),"")</f>
        <v>0</v>
      </c>
      <c r="X267" s="53">
        <f>IF($A266&lt;&gt;"",INDEX([1]Sizer!X:X,(ROW()-3)/3+7),"")</f>
        <v>0</v>
      </c>
      <c r="Y267" s="53">
        <f>IF($A266&lt;&gt;"",INDEX([1]Sizer!Y:Y,(ROW()-3)/3+7),"")</f>
        <v>0</v>
      </c>
      <c r="Z267" s="53">
        <f>IF($A266&lt;&gt;"",INDEX([1]Sizer!Z:Z,(ROW()-3)/3+7),"")</f>
        <v>0</v>
      </c>
      <c r="AA267" s="53">
        <f>IF($A266&lt;&gt;"",SUM($B267:$Z267),"")</f>
        <v>0.16265736564874295</v>
      </c>
    </row>
    <row r="268" spans="1:27" x14ac:dyDescent="0.2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</row>
    <row r="269" spans="1:27" x14ac:dyDescent="0.2">
      <c r="A269" s="59">
        <f>IF(INDEX([1]Sizer!$A:$A,(ROW()-2)/3+7)&lt;&gt;"",INDEX([1]Sizer!$A:$A,(ROW()-2)/3+7),"")</f>
        <v>45370</v>
      </c>
      <c r="B269" s="51">
        <f>IF($A269&lt;&gt;"",INDEX([1]Sizer!EF:EF,(ROW()-2)/3+7),"")</f>
        <v>0</v>
      </c>
      <c r="C269" s="51">
        <f>IF($A269&lt;&gt;"",INDEX([1]Sizer!EG:EG,(ROW()-2)/3+7),"")</f>
        <v>1.5</v>
      </c>
      <c r="D269" s="51">
        <f>IF($A269&lt;&gt;"",INDEX([1]Sizer!EH:EH,(ROW()-2)/3+7),"")</f>
        <v>0</v>
      </c>
      <c r="E269" s="51">
        <f>IF($A269&lt;&gt;"",INDEX([1]Sizer!EI:EI,(ROW()-2)/3+7),"")</f>
        <v>0.5</v>
      </c>
      <c r="F269" s="51">
        <f>IF($A269&lt;&gt;"",INDEX([1]Sizer!EJ:EJ,(ROW()-2)/3+7),"")</f>
        <v>0</v>
      </c>
      <c r="G269" s="51">
        <f>IF($A269&lt;&gt;"",INDEX([1]Sizer!EK:EK,(ROW()-2)/3+7),"")</f>
        <v>2</v>
      </c>
      <c r="H269" s="51">
        <f>IF($A269&lt;&gt;"",INDEX([1]Sizer!EL:EL,(ROW()-2)/3+7),"")</f>
        <v>-0.5</v>
      </c>
      <c r="I269" s="51">
        <f>IF($A269&lt;&gt;"",INDEX([1]Sizer!EM:EM,(ROW()-2)/3+7),"")</f>
        <v>0</v>
      </c>
      <c r="J269" s="51">
        <f>IF($A269&lt;&gt;"",INDEX([1]Sizer!EN:EN,(ROW()-2)/3+7),"")</f>
        <v>0</v>
      </c>
      <c r="K269" s="51">
        <f>IF($A269&lt;&gt;"",INDEX([1]Sizer!EO:EO,(ROW()-2)/3+7),"")</f>
        <v>0</v>
      </c>
      <c r="L269" s="51">
        <f>IF($A269&lt;&gt;"",INDEX([1]Sizer!EP:EP,(ROW()-2)/3+7),"")</f>
        <v>0</v>
      </c>
      <c r="M269" s="51">
        <f>IF($A269&lt;&gt;"",INDEX([1]Sizer!EQ:EQ,(ROW()-2)/3+7),"")</f>
        <v>0.5</v>
      </c>
      <c r="N269" s="51">
        <f>IF($A269&lt;&gt;"",INDEX([1]Sizer!ER:ER,(ROW()-2)/3+7),"")</f>
        <v>0</v>
      </c>
      <c r="O269" s="51">
        <f>IF($A269&lt;&gt;"",INDEX([1]Sizer!ES:ES,(ROW()-2)/3+7),"")</f>
        <v>0</v>
      </c>
      <c r="P269" s="51">
        <f>IF($A269&lt;&gt;"",INDEX([1]Sizer!ET:ET,(ROW()-2)/3+7),"")</f>
        <v>3</v>
      </c>
      <c r="Q269" s="51">
        <f>IF($A269&lt;&gt;"",INDEX([1]Sizer!EU:EU,(ROW()-2)/3+7),"")</f>
        <v>0</v>
      </c>
      <c r="R269" s="51">
        <f>IF($A269&lt;&gt;"",INDEX([1]Sizer!EV:EV,(ROW()-2)/3+7),"")</f>
        <v>3</v>
      </c>
      <c r="S269" s="51">
        <f>IF($A269&lt;&gt;"",INDEX([1]Sizer!EW:EW,(ROW()-2)/3+7),"")</f>
        <v>0</v>
      </c>
      <c r="T269" s="51">
        <f>IF($A269&lt;&gt;"",INDEX([1]Sizer!EX:EX,(ROW()-2)/3+7),"")</f>
        <v>0</v>
      </c>
      <c r="U269" s="51">
        <f>IF($A269&lt;&gt;"",INDEX([1]Sizer!EY:EY,(ROW()-2)/3+7),"")</f>
        <v>1</v>
      </c>
      <c r="V269" s="51">
        <f>IF($A269&lt;&gt;"",INDEX([1]Sizer!EZ:EZ,(ROW()-2)/3+7),"")</f>
        <v>1.5</v>
      </c>
      <c r="W269" s="51">
        <f>IF($A269&lt;&gt;"",INDEX([1]Sizer!FA:FA,(ROW()-2)/3+7),"")</f>
        <v>0</v>
      </c>
      <c r="X269" s="51">
        <f>IF($A269&lt;&gt;"",INDEX([1]Sizer!FB:FB,(ROW()-2)/3+7),"")</f>
        <v>0</v>
      </c>
      <c r="Y269" s="51">
        <f>IF($A269&lt;&gt;"",INDEX([1]Sizer!FC:FC,(ROW()-2)/3+7),"")</f>
        <v>0</v>
      </c>
      <c r="Z269" s="51">
        <f>IF($A269&lt;&gt;"",INDEX([1]Sizer!FD:FD,(ROW()-2)/3+7),"")</f>
        <v>0</v>
      </c>
      <c r="AA269" s="52">
        <f>IF($A269&lt;&gt;"",INDEX([1]Sizer!$AB:$AB,(ROW()-2)/3+7)*'[1]Dashboard (Model)'!$U$2,"")</f>
        <v>0.03</v>
      </c>
    </row>
    <row r="270" spans="1:27" x14ac:dyDescent="0.2">
      <c r="A270" s="59"/>
      <c r="B270" s="53">
        <f>IF($A269&lt;&gt;"",INDEX([1]Sizer!B:B,(ROW()-3)/3+7),"")</f>
        <v>0</v>
      </c>
      <c r="C270" s="53">
        <f>IF($A269&lt;&gt;"",INDEX([1]Sizer!C:C,(ROW()-3)/3+7),"")</f>
        <v>1.2459931930693068E-2</v>
      </c>
      <c r="D270" s="53">
        <f>IF($A269&lt;&gt;"",INDEX([1]Sizer!D:D,(ROW()-3)/3+7),"")</f>
        <v>0</v>
      </c>
      <c r="E270" s="53">
        <f>IF($A269&lt;&gt;"",INDEX([1]Sizer!E:E,(ROW()-3)/3+7),"")</f>
        <v>5.1572173435784864E-3</v>
      </c>
      <c r="F270" s="53">
        <f>IF($A269&lt;&gt;"",INDEX([1]Sizer!F:F,(ROW()-3)/3+7),"")</f>
        <v>0</v>
      </c>
      <c r="G270" s="53">
        <f>IF($A269&lt;&gt;"",INDEX([1]Sizer!G:G,(ROW()-3)/3+7),"")</f>
        <v>2.0095820591233438E-2</v>
      </c>
      <c r="H270" s="53">
        <f>IF($A269&lt;&gt;"",INDEX([1]Sizer!H:H,(ROW()-3)/3+7),"")</f>
        <v>-1.0419681088314004E-2</v>
      </c>
      <c r="I270" s="53">
        <f>IF($A269&lt;&gt;"",INDEX([1]Sizer!I:I,(ROW()-3)/3+7),"")</f>
        <v>0</v>
      </c>
      <c r="J270" s="53">
        <f>IF($A269&lt;&gt;"",INDEX([1]Sizer!J:J,(ROW()-3)/3+7),"")</f>
        <v>0</v>
      </c>
      <c r="K270" s="53">
        <f>IF($A269&lt;&gt;"",INDEX([1]Sizer!K:K,(ROW()-3)/3+7),"")</f>
        <v>0</v>
      </c>
      <c r="L270" s="53">
        <f>IF($A269&lt;&gt;"",INDEX([1]Sizer!L:L,(ROW()-3)/3+7),"")</f>
        <v>0</v>
      </c>
      <c r="M270" s="53">
        <f>IF($A269&lt;&gt;"",INDEX([1]Sizer!M:M,(ROW()-3)/3+7),"")</f>
        <v>7.0026753597122295E-3</v>
      </c>
      <c r="N270" s="53">
        <f>IF($A269&lt;&gt;"",INDEX([1]Sizer!N:N,(ROW()-3)/3+7),"")</f>
        <v>0</v>
      </c>
      <c r="O270" s="53">
        <f>IF($A269&lt;&gt;"",INDEX([1]Sizer!O:O,(ROW()-3)/3+7),"")</f>
        <v>0</v>
      </c>
      <c r="P270" s="53">
        <f>IF($A269&lt;&gt;"",INDEX([1]Sizer!P:P,(ROW()-3)/3+7),"")</f>
        <v>2.4317934782608699E-2</v>
      </c>
      <c r="Q270" s="53">
        <f>IF($A269&lt;&gt;"",INDEX([1]Sizer!Q:Q,(ROW()-3)/3+7),"")</f>
        <v>0</v>
      </c>
      <c r="R270" s="53">
        <f>IF($A269&lt;&gt;"",INDEX([1]Sizer!R:R,(ROW()-3)/3+7),"")</f>
        <v>2.2359715670024226E-2</v>
      </c>
      <c r="S270" s="53">
        <f>IF($A269&lt;&gt;"",INDEX([1]Sizer!S:S,(ROW()-3)/3+7),"")</f>
        <v>0</v>
      </c>
      <c r="T270" s="53">
        <f>IF($A269&lt;&gt;"",INDEX([1]Sizer!T:T,(ROW()-3)/3+7),"")</f>
        <v>0</v>
      </c>
      <c r="U270" s="53">
        <f>IF($A269&lt;&gt;"",INDEX([1]Sizer!U:U,(ROW()-3)/3+7),"")</f>
        <v>2.0430209953343704E-2</v>
      </c>
      <c r="V270" s="53">
        <f>IF($A269&lt;&gt;"",INDEX([1]Sizer!V:V,(ROW()-3)/3+7),"")</f>
        <v>2.4626242071881604E-2</v>
      </c>
      <c r="W270" s="53">
        <f>IF($A269&lt;&gt;"",INDEX([1]Sizer!W:W,(ROW()-3)/3+7),"")</f>
        <v>0</v>
      </c>
      <c r="X270" s="53">
        <f>IF($A269&lt;&gt;"",INDEX([1]Sizer!X:X,(ROW()-3)/3+7),"")</f>
        <v>0</v>
      </c>
      <c r="Y270" s="53">
        <f>IF($A269&lt;&gt;"",INDEX([1]Sizer!Y:Y,(ROW()-3)/3+7),"")</f>
        <v>0</v>
      </c>
      <c r="Z270" s="53">
        <f>IF($A269&lt;&gt;"",INDEX([1]Sizer!Z:Z,(ROW()-3)/3+7),"")</f>
        <v>0</v>
      </c>
      <c r="AA270" s="53">
        <f>IF($A269&lt;&gt;"",SUM($B270:$Z270),"")</f>
        <v>0.12603006661476146</v>
      </c>
    </row>
    <row r="271" spans="1:27" x14ac:dyDescent="0.2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</row>
    <row r="272" spans="1:27" x14ac:dyDescent="0.2">
      <c r="A272" s="59">
        <f>IF(INDEX([1]Sizer!$A:$A,(ROW()-2)/3+7)&lt;&gt;"",INDEX([1]Sizer!$A:$A,(ROW()-2)/3+7),"")</f>
        <v>45371</v>
      </c>
      <c r="B272" s="51">
        <f>IF($A272&lt;&gt;"",INDEX([1]Sizer!EF:EF,(ROW()-2)/3+7),"")</f>
        <v>0</v>
      </c>
      <c r="C272" s="51">
        <f>IF($A272&lt;&gt;"",INDEX([1]Sizer!EG:EG,(ROW()-2)/3+7),"")</f>
        <v>1.5</v>
      </c>
      <c r="D272" s="51">
        <f>IF($A272&lt;&gt;"",INDEX([1]Sizer!EH:EH,(ROW()-2)/3+7),"")</f>
        <v>0</v>
      </c>
      <c r="E272" s="51">
        <f>IF($A272&lt;&gt;"",INDEX([1]Sizer!EI:EI,(ROW()-2)/3+7),"")</f>
        <v>0</v>
      </c>
      <c r="F272" s="51">
        <f>IF($A272&lt;&gt;"",INDEX([1]Sizer!EJ:EJ,(ROW()-2)/3+7),"")</f>
        <v>0.5</v>
      </c>
      <c r="G272" s="51">
        <f>IF($A272&lt;&gt;"",INDEX([1]Sizer!EK:EK,(ROW()-2)/3+7),"")</f>
        <v>2</v>
      </c>
      <c r="H272" s="51">
        <f>IF($A272&lt;&gt;"",INDEX([1]Sizer!EL:EL,(ROW()-2)/3+7),"")</f>
        <v>-0.5</v>
      </c>
      <c r="I272" s="51">
        <f>IF($A272&lt;&gt;"",INDEX([1]Sizer!EM:EM,(ROW()-2)/3+7),"")</f>
        <v>0</v>
      </c>
      <c r="J272" s="51">
        <f>IF($A272&lt;&gt;"",INDEX([1]Sizer!EN:EN,(ROW()-2)/3+7),"")</f>
        <v>0</v>
      </c>
      <c r="K272" s="51">
        <f>IF($A272&lt;&gt;"",INDEX([1]Sizer!EO:EO,(ROW()-2)/3+7),"")</f>
        <v>0</v>
      </c>
      <c r="L272" s="51">
        <f>IF($A272&lt;&gt;"",INDEX([1]Sizer!EP:EP,(ROW()-2)/3+7),"")</f>
        <v>0</v>
      </c>
      <c r="M272" s="51">
        <f>IF($A272&lt;&gt;"",INDEX([1]Sizer!EQ:EQ,(ROW()-2)/3+7),"")</f>
        <v>0.5</v>
      </c>
      <c r="N272" s="51">
        <f>IF($A272&lt;&gt;"",INDEX([1]Sizer!ER:ER,(ROW()-2)/3+7),"")</f>
        <v>0</v>
      </c>
      <c r="O272" s="51">
        <f>IF($A272&lt;&gt;"",INDEX([1]Sizer!ES:ES,(ROW()-2)/3+7),"")</f>
        <v>0</v>
      </c>
      <c r="P272" s="51">
        <f>IF($A272&lt;&gt;"",INDEX([1]Sizer!ET:ET,(ROW()-2)/3+7),"")</f>
        <v>3</v>
      </c>
      <c r="Q272" s="51">
        <f>IF($A272&lt;&gt;"",INDEX([1]Sizer!EU:EU,(ROW()-2)/3+7),"")</f>
        <v>0</v>
      </c>
      <c r="R272" s="51">
        <f>IF($A272&lt;&gt;"",INDEX([1]Sizer!EV:EV,(ROW()-2)/3+7),"")</f>
        <v>3</v>
      </c>
      <c r="S272" s="51">
        <f>IF($A272&lt;&gt;"",INDEX([1]Sizer!EW:EW,(ROW()-2)/3+7),"")</f>
        <v>0</v>
      </c>
      <c r="T272" s="51">
        <f>IF($A272&lt;&gt;"",INDEX([1]Sizer!EX:EX,(ROW()-2)/3+7),"")</f>
        <v>0</v>
      </c>
      <c r="U272" s="51">
        <f>IF($A272&lt;&gt;"",INDEX([1]Sizer!EY:EY,(ROW()-2)/3+7),"")</f>
        <v>1</v>
      </c>
      <c r="V272" s="51">
        <f>IF($A272&lt;&gt;"",INDEX([1]Sizer!EZ:EZ,(ROW()-2)/3+7),"")</f>
        <v>1.5</v>
      </c>
      <c r="W272" s="51">
        <f>IF($A272&lt;&gt;"",INDEX([1]Sizer!FA:FA,(ROW()-2)/3+7),"")</f>
        <v>0</v>
      </c>
      <c r="X272" s="51">
        <f>IF($A272&lt;&gt;"",INDEX([1]Sizer!FB:FB,(ROW()-2)/3+7),"")</f>
        <v>0</v>
      </c>
      <c r="Y272" s="51">
        <f>IF($A272&lt;&gt;"",INDEX([1]Sizer!FC:FC,(ROW()-2)/3+7),"")</f>
        <v>0</v>
      </c>
      <c r="Z272" s="51">
        <f>IF($A272&lt;&gt;"",INDEX([1]Sizer!FD:FD,(ROW()-2)/3+7),"")</f>
        <v>0</v>
      </c>
      <c r="AA272" s="52">
        <f>IF($A272&lt;&gt;"",INDEX([1]Sizer!$AB:$AB,(ROW()-2)/3+7)*'[1]Dashboard (Model)'!$U$2,"")</f>
        <v>0.03</v>
      </c>
    </row>
    <row r="273" spans="1:27" x14ac:dyDescent="0.2">
      <c r="A273" s="59"/>
      <c r="B273" s="53">
        <f>IF($A272&lt;&gt;"",INDEX([1]Sizer!B:B,(ROW()-3)/3+7),"")</f>
        <v>0</v>
      </c>
      <c r="C273" s="53">
        <f>IF($A272&lt;&gt;"",INDEX([1]Sizer!C:C,(ROW()-3)/3+7),"")</f>
        <v>1.2459931930693068E-2</v>
      </c>
      <c r="D273" s="53">
        <f>IF($A272&lt;&gt;"",INDEX([1]Sizer!D:D,(ROW()-3)/3+7),"")</f>
        <v>0</v>
      </c>
      <c r="E273" s="53">
        <f>IF($A272&lt;&gt;"",INDEX([1]Sizer!E:E,(ROW()-3)/3+7),"")</f>
        <v>0</v>
      </c>
      <c r="F273" s="53">
        <f>IF($A272&lt;&gt;"",INDEX([1]Sizer!F:F,(ROW()-3)/3+7),"")</f>
        <v>8.1080357142857152E-3</v>
      </c>
      <c r="G273" s="53">
        <f>IF($A272&lt;&gt;"",INDEX([1]Sizer!G:G,(ROW()-3)/3+7),"")</f>
        <v>2.0095820591233438E-2</v>
      </c>
      <c r="H273" s="53">
        <f>IF($A272&lt;&gt;"",INDEX([1]Sizer!H:H,(ROW()-3)/3+7),"")</f>
        <v>-1.0419681088314004E-2</v>
      </c>
      <c r="I273" s="53">
        <f>IF($A272&lt;&gt;"",INDEX([1]Sizer!I:I,(ROW()-3)/3+7),"")</f>
        <v>0</v>
      </c>
      <c r="J273" s="53">
        <f>IF($A272&lt;&gt;"",INDEX([1]Sizer!J:J,(ROW()-3)/3+7),"")</f>
        <v>0</v>
      </c>
      <c r="K273" s="53">
        <f>IF($A272&lt;&gt;"",INDEX([1]Sizer!K:K,(ROW()-3)/3+7),"")</f>
        <v>0</v>
      </c>
      <c r="L273" s="53">
        <f>IF($A272&lt;&gt;"",INDEX([1]Sizer!L:L,(ROW()-3)/3+7),"")</f>
        <v>0</v>
      </c>
      <c r="M273" s="53">
        <f>IF($A272&lt;&gt;"",INDEX([1]Sizer!M:M,(ROW()-3)/3+7),"")</f>
        <v>7.0026753597122295E-3</v>
      </c>
      <c r="N273" s="53">
        <f>IF($A272&lt;&gt;"",INDEX([1]Sizer!N:N,(ROW()-3)/3+7),"")</f>
        <v>0</v>
      </c>
      <c r="O273" s="53">
        <f>IF($A272&lt;&gt;"",INDEX([1]Sizer!O:O,(ROW()-3)/3+7),"")</f>
        <v>0</v>
      </c>
      <c r="P273" s="53">
        <f>IF($A272&lt;&gt;"",INDEX([1]Sizer!P:P,(ROW()-3)/3+7),"")</f>
        <v>2.4317934782608699E-2</v>
      </c>
      <c r="Q273" s="53">
        <f>IF($A272&lt;&gt;"",INDEX([1]Sizer!Q:Q,(ROW()-3)/3+7),"")</f>
        <v>0</v>
      </c>
      <c r="R273" s="53">
        <f>IF($A272&lt;&gt;"",INDEX([1]Sizer!R:R,(ROW()-3)/3+7),"")</f>
        <v>2.2359715670024226E-2</v>
      </c>
      <c r="S273" s="53">
        <f>IF($A272&lt;&gt;"",INDEX([1]Sizer!S:S,(ROW()-3)/3+7),"")</f>
        <v>0</v>
      </c>
      <c r="T273" s="53">
        <f>IF($A272&lt;&gt;"",INDEX([1]Sizer!T:T,(ROW()-3)/3+7),"")</f>
        <v>0</v>
      </c>
      <c r="U273" s="53">
        <f>IF($A272&lt;&gt;"",INDEX([1]Sizer!U:U,(ROW()-3)/3+7),"")</f>
        <v>2.0430209953343704E-2</v>
      </c>
      <c r="V273" s="53">
        <f>IF($A272&lt;&gt;"",INDEX([1]Sizer!V:V,(ROW()-3)/3+7),"")</f>
        <v>2.4626242071881604E-2</v>
      </c>
      <c r="W273" s="53">
        <f>IF($A272&lt;&gt;"",INDEX([1]Sizer!W:W,(ROW()-3)/3+7),"")</f>
        <v>0</v>
      </c>
      <c r="X273" s="53">
        <f>IF($A272&lt;&gt;"",INDEX([1]Sizer!X:X,(ROW()-3)/3+7),"")</f>
        <v>0</v>
      </c>
      <c r="Y273" s="53">
        <f>IF($A272&lt;&gt;"",INDEX([1]Sizer!Y:Y,(ROW()-3)/3+7),"")</f>
        <v>0</v>
      </c>
      <c r="Z273" s="53">
        <f>IF($A272&lt;&gt;"",INDEX([1]Sizer!Z:Z,(ROW()-3)/3+7),"")</f>
        <v>0</v>
      </c>
      <c r="AA273" s="53">
        <f>IF($A272&lt;&gt;"",SUM($B273:$Z273),"")</f>
        <v>0.12898088498546867</v>
      </c>
    </row>
    <row r="274" spans="1:27" x14ac:dyDescent="0.2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</row>
    <row r="275" spans="1:27" x14ac:dyDescent="0.2">
      <c r="A275" s="59">
        <f>IF(INDEX([1]Sizer!$A:$A,(ROW()-2)/3+7)&lt;&gt;"",INDEX([1]Sizer!$A:$A,(ROW()-2)/3+7),"")</f>
        <v>45372</v>
      </c>
      <c r="B275" s="51">
        <f>IF($A275&lt;&gt;"",INDEX([1]Sizer!EF:EF,(ROW()-2)/3+7),"")</f>
        <v>0</v>
      </c>
      <c r="C275" s="51">
        <f>IF($A275&lt;&gt;"",INDEX([1]Sizer!EG:EG,(ROW()-2)/3+7),"")</f>
        <v>2</v>
      </c>
      <c r="D275" s="51">
        <f>IF($A275&lt;&gt;"",INDEX([1]Sizer!EH:EH,(ROW()-2)/3+7),"")</f>
        <v>0</v>
      </c>
      <c r="E275" s="51">
        <f>IF($A275&lt;&gt;"",INDEX([1]Sizer!EI:EI,(ROW()-2)/3+7),"")</f>
        <v>0</v>
      </c>
      <c r="F275" s="51">
        <f>IF($A275&lt;&gt;"",INDEX([1]Sizer!EJ:EJ,(ROW()-2)/3+7),"")</f>
        <v>0.5</v>
      </c>
      <c r="G275" s="51">
        <f>IF($A275&lt;&gt;"",INDEX([1]Sizer!EK:EK,(ROW()-2)/3+7),"")</f>
        <v>2</v>
      </c>
      <c r="H275" s="51">
        <f>IF($A275&lt;&gt;"",INDEX([1]Sizer!EL:EL,(ROW()-2)/3+7),"")</f>
        <v>-0.5</v>
      </c>
      <c r="I275" s="51">
        <f>IF($A275&lt;&gt;"",INDEX([1]Sizer!EM:EM,(ROW()-2)/3+7),"")</f>
        <v>0</v>
      </c>
      <c r="J275" s="51">
        <f>IF($A275&lt;&gt;"",INDEX([1]Sizer!EN:EN,(ROW()-2)/3+7),"")</f>
        <v>0</v>
      </c>
      <c r="K275" s="51">
        <f>IF($A275&lt;&gt;"",INDEX([1]Sizer!EO:EO,(ROW()-2)/3+7),"")</f>
        <v>0</v>
      </c>
      <c r="L275" s="51">
        <f>IF($A275&lt;&gt;"",INDEX([1]Sizer!EP:EP,(ROW()-2)/3+7),"")</f>
        <v>0</v>
      </c>
      <c r="M275" s="51">
        <f>IF($A275&lt;&gt;"",INDEX([1]Sizer!EQ:EQ,(ROW()-2)/3+7),"")</f>
        <v>0.5</v>
      </c>
      <c r="N275" s="51">
        <f>IF($A275&lt;&gt;"",INDEX([1]Sizer!ER:ER,(ROW()-2)/3+7),"")</f>
        <v>0</v>
      </c>
      <c r="O275" s="51">
        <f>IF($A275&lt;&gt;"",INDEX([1]Sizer!ES:ES,(ROW()-2)/3+7),"")</f>
        <v>0</v>
      </c>
      <c r="P275" s="51">
        <f>IF($A275&lt;&gt;"",INDEX([1]Sizer!ET:ET,(ROW()-2)/3+7),"")</f>
        <v>2</v>
      </c>
      <c r="Q275" s="51">
        <f>IF($A275&lt;&gt;"",INDEX([1]Sizer!EU:EU,(ROW()-2)/3+7),"")</f>
        <v>0</v>
      </c>
      <c r="R275" s="51">
        <f>IF($A275&lt;&gt;"",INDEX([1]Sizer!EV:EV,(ROW()-2)/3+7),"")</f>
        <v>3</v>
      </c>
      <c r="S275" s="51">
        <f>IF($A275&lt;&gt;"",INDEX([1]Sizer!EW:EW,(ROW()-2)/3+7),"")</f>
        <v>0</v>
      </c>
      <c r="T275" s="51">
        <f>IF($A275&lt;&gt;"",INDEX([1]Sizer!EX:EX,(ROW()-2)/3+7),"")</f>
        <v>0</v>
      </c>
      <c r="U275" s="51">
        <f>IF($A275&lt;&gt;"",INDEX([1]Sizer!EY:EY,(ROW()-2)/3+7),"")</f>
        <v>1</v>
      </c>
      <c r="V275" s="51">
        <f>IF($A275&lt;&gt;"",INDEX([1]Sizer!EZ:EZ,(ROW()-2)/3+7),"")</f>
        <v>1.5</v>
      </c>
      <c r="W275" s="51">
        <f>IF($A275&lt;&gt;"",INDEX([1]Sizer!FA:FA,(ROW()-2)/3+7),"")</f>
        <v>0</v>
      </c>
      <c r="X275" s="51">
        <f>IF($A275&lt;&gt;"",INDEX([1]Sizer!FB:FB,(ROW()-2)/3+7),"")</f>
        <v>0</v>
      </c>
      <c r="Y275" s="51">
        <f>IF($A275&lt;&gt;"",INDEX([1]Sizer!FC:FC,(ROW()-2)/3+7),"")</f>
        <v>0</v>
      </c>
      <c r="Z275" s="51">
        <f>IF($A275&lt;&gt;"",INDEX([1]Sizer!FD:FD,(ROW()-2)/3+7),"")</f>
        <v>0</v>
      </c>
      <c r="AA275" s="52">
        <f>IF($A275&lt;&gt;"",INDEX([1]Sizer!$AB:$AB,(ROW()-2)/3+7)*'[1]Dashboard (Model)'!$U$2,"")</f>
        <v>0.03</v>
      </c>
    </row>
    <row r="276" spans="1:27" x14ac:dyDescent="0.2">
      <c r="A276" s="59"/>
      <c r="B276" s="53">
        <f>IF($A275&lt;&gt;"",INDEX([1]Sizer!B:B,(ROW()-3)/3+7),"")</f>
        <v>0</v>
      </c>
      <c r="C276" s="53">
        <f>IF($A275&lt;&gt;"",INDEX([1]Sizer!C:C,(ROW()-3)/3+7),"")</f>
        <v>1.6587140854940435E-2</v>
      </c>
      <c r="D276" s="53">
        <f>IF($A275&lt;&gt;"",INDEX([1]Sizer!D:D,(ROW()-3)/3+7),"")</f>
        <v>0</v>
      </c>
      <c r="E276" s="53">
        <f>IF($A275&lt;&gt;"",INDEX([1]Sizer!E:E,(ROW()-3)/3+7),"")</f>
        <v>0</v>
      </c>
      <c r="F276" s="53">
        <f>IF($A275&lt;&gt;"",INDEX([1]Sizer!F:F,(ROW()-3)/3+7),"")</f>
        <v>8.1080357142857152E-3</v>
      </c>
      <c r="G276" s="53">
        <f>IF($A275&lt;&gt;"",INDEX([1]Sizer!G:G,(ROW()-3)/3+7),"")</f>
        <v>2.0095820591233438E-2</v>
      </c>
      <c r="H276" s="53">
        <f>IF($A275&lt;&gt;"",INDEX([1]Sizer!H:H,(ROW()-3)/3+7),"")</f>
        <v>-1.0419681088314004E-2</v>
      </c>
      <c r="I276" s="53">
        <f>IF($A275&lt;&gt;"",INDEX([1]Sizer!I:I,(ROW()-3)/3+7),"")</f>
        <v>0</v>
      </c>
      <c r="J276" s="53">
        <f>IF($A275&lt;&gt;"",INDEX([1]Sizer!J:J,(ROW()-3)/3+7),"")</f>
        <v>0</v>
      </c>
      <c r="K276" s="53">
        <f>IF($A275&lt;&gt;"",INDEX([1]Sizer!K:K,(ROW()-3)/3+7),"")</f>
        <v>0</v>
      </c>
      <c r="L276" s="53">
        <f>IF($A275&lt;&gt;"",INDEX([1]Sizer!L:L,(ROW()-3)/3+7),"")</f>
        <v>0</v>
      </c>
      <c r="M276" s="53">
        <f>IF($A275&lt;&gt;"",INDEX([1]Sizer!M:M,(ROW()-3)/3+7),"")</f>
        <v>7.0026753597122295E-3</v>
      </c>
      <c r="N276" s="53">
        <f>IF($A275&lt;&gt;"",INDEX([1]Sizer!N:N,(ROW()-3)/3+7),"")</f>
        <v>0</v>
      </c>
      <c r="O276" s="53">
        <f>IF($A275&lt;&gt;"",INDEX([1]Sizer!O:O,(ROW()-3)/3+7),"")</f>
        <v>0</v>
      </c>
      <c r="P276" s="53">
        <f>IF($A275&lt;&gt;"",INDEX([1]Sizer!P:P,(ROW()-3)/3+7),"")</f>
        <v>1.6523455497382201E-2</v>
      </c>
      <c r="Q276" s="53">
        <f>IF($A275&lt;&gt;"",INDEX([1]Sizer!Q:Q,(ROW()-3)/3+7),"")</f>
        <v>0</v>
      </c>
      <c r="R276" s="53">
        <f>IF($A275&lt;&gt;"",INDEX([1]Sizer!R:R,(ROW()-3)/3+7),"")</f>
        <v>2.2359715670024226E-2</v>
      </c>
      <c r="S276" s="53">
        <f>IF($A275&lt;&gt;"",INDEX([1]Sizer!S:S,(ROW()-3)/3+7),"")</f>
        <v>0</v>
      </c>
      <c r="T276" s="53">
        <f>IF($A275&lt;&gt;"",INDEX([1]Sizer!T:T,(ROW()-3)/3+7),"")</f>
        <v>0</v>
      </c>
      <c r="U276" s="53">
        <f>IF($A275&lt;&gt;"",INDEX([1]Sizer!U:U,(ROW()-3)/3+7),"")</f>
        <v>2.0430209953343704E-2</v>
      </c>
      <c r="V276" s="53">
        <f>IF($A275&lt;&gt;"",INDEX([1]Sizer!V:V,(ROW()-3)/3+7),"")</f>
        <v>2.4626242071881604E-2</v>
      </c>
      <c r="W276" s="53">
        <f>IF($A275&lt;&gt;"",INDEX([1]Sizer!W:W,(ROW()-3)/3+7),"")</f>
        <v>0</v>
      </c>
      <c r="X276" s="53">
        <f>IF($A275&lt;&gt;"",INDEX([1]Sizer!X:X,(ROW()-3)/3+7),"")</f>
        <v>0</v>
      </c>
      <c r="Y276" s="53">
        <f>IF($A275&lt;&gt;"",INDEX([1]Sizer!Y:Y,(ROW()-3)/3+7),"")</f>
        <v>0</v>
      </c>
      <c r="Z276" s="53">
        <f>IF($A275&lt;&gt;"",INDEX([1]Sizer!Z:Z,(ROW()-3)/3+7),"")</f>
        <v>0</v>
      </c>
      <c r="AA276" s="53">
        <f>IF($A275&lt;&gt;"",SUM($B276:$Z276),"")</f>
        <v>0.12531361462448953</v>
      </c>
    </row>
    <row r="277" spans="1:27" x14ac:dyDescent="0.2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</row>
    <row r="278" spans="1:27" x14ac:dyDescent="0.2">
      <c r="A278" s="59">
        <f>IF(INDEX([1]Sizer!$A:$A,(ROW()-2)/3+7)&lt;&gt;"",INDEX([1]Sizer!$A:$A,(ROW()-2)/3+7),"")</f>
        <v>45373</v>
      </c>
      <c r="B278" s="51">
        <f>IF($A278&lt;&gt;"",INDEX([1]Sizer!EF:EF,(ROW()-2)/3+7),"")</f>
        <v>0</v>
      </c>
      <c r="C278" s="51">
        <f>IF($A278&lt;&gt;"",INDEX([1]Sizer!EG:EG,(ROW()-2)/3+7),"")</f>
        <v>2.5</v>
      </c>
      <c r="D278" s="51">
        <f>IF($A278&lt;&gt;"",INDEX([1]Sizer!EH:EH,(ROW()-2)/3+7),"")</f>
        <v>0</v>
      </c>
      <c r="E278" s="51">
        <f>IF($A278&lt;&gt;"",INDEX([1]Sizer!EI:EI,(ROW()-2)/3+7),"")</f>
        <v>0.5</v>
      </c>
      <c r="F278" s="51">
        <f>IF($A278&lt;&gt;"",INDEX([1]Sizer!EJ:EJ,(ROW()-2)/3+7),"")</f>
        <v>0</v>
      </c>
      <c r="G278" s="51">
        <f>IF($A278&lt;&gt;"",INDEX([1]Sizer!EK:EK,(ROW()-2)/3+7),"")</f>
        <v>2</v>
      </c>
      <c r="H278" s="51">
        <f>IF($A278&lt;&gt;"",INDEX([1]Sizer!EL:EL,(ROW()-2)/3+7),"")</f>
        <v>-0.5</v>
      </c>
      <c r="I278" s="51">
        <f>IF($A278&lt;&gt;"",INDEX([1]Sizer!EM:EM,(ROW()-2)/3+7),"")</f>
        <v>-1.5</v>
      </c>
      <c r="J278" s="51">
        <f>IF($A278&lt;&gt;"",INDEX([1]Sizer!EN:EN,(ROW()-2)/3+7),"")</f>
        <v>0</v>
      </c>
      <c r="K278" s="51">
        <f>IF($A278&lt;&gt;"",INDEX([1]Sizer!EO:EO,(ROW()-2)/3+7),"")</f>
        <v>0</v>
      </c>
      <c r="L278" s="51">
        <f>IF($A278&lt;&gt;"",INDEX([1]Sizer!EP:EP,(ROW()-2)/3+7),"")</f>
        <v>0</v>
      </c>
      <c r="M278" s="51">
        <f>IF($A278&lt;&gt;"",INDEX([1]Sizer!EQ:EQ,(ROW()-2)/3+7),"")</f>
        <v>0.5</v>
      </c>
      <c r="N278" s="51">
        <f>IF($A278&lt;&gt;"",INDEX([1]Sizer!ER:ER,(ROW()-2)/3+7),"")</f>
        <v>0</v>
      </c>
      <c r="O278" s="51">
        <f>IF($A278&lt;&gt;"",INDEX([1]Sizer!ES:ES,(ROW()-2)/3+7),"")</f>
        <v>0</v>
      </c>
      <c r="P278" s="51">
        <f>IF($A278&lt;&gt;"",INDEX([1]Sizer!ET:ET,(ROW()-2)/3+7),"")</f>
        <v>2.5</v>
      </c>
      <c r="Q278" s="51">
        <f>IF($A278&lt;&gt;"",INDEX([1]Sizer!EU:EU,(ROW()-2)/3+7),"")</f>
        <v>0</v>
      </c>
      <c r="R278" s="51">
        <f>IF($A278&lt;&gt;"",INDEX([1]Sizer!EV:EV,(ROW()-2)/3+7),"")</f>
        <v>3</v>
      </c>
      <c r="S278" s="51">
        <f>IF($A278&lt;&gt;"",INDEX([1]Sizer!EW:EW,(ROW()-2)/3+7),"")</f>
        <v>0</v>
      </c>
      <c r="T278" s="51">
        <f>IF($A278&lt;&gt;"",INDEX([1]Sizer!EX:EX,(ROW()-2)/3+7),"")</f>
        <v>0</v>
      </c>
      <c r="U278" s="51">
        <f>IF($A278&lt;&gt;"",INDEX([1]Sizer!EY:EY,(ROW()-2)/3+7),"")</f>
        <v>1</v>
      </c>
      <c r="V278" s="51">
        <f>IF($A278&lt;&gt;"",INDEX([1]Sizer!EZ:EZ,(ROW()-2)/3+7),"")</f>
        <v>1.5</v>
      </c>
      <c r="W278" s="51">
        <f>IF($A278&lt;&gt;"",INDEX([1]Sizer!FA:FA,(ROW()-2)/3+7),"")</f>
        <v>0</v>
      </c>
      <c r="X278" s="51">
        <f>IF($A278&lt;&gt;"",INDEX([1]Sizer!FB:FB,(ROW()-2)/3+7),"")</f>
        <v>0</v>
      </c>
      <c r="Y278" s="51">
        <f>IF($A278&lt;&gt;"",INDEX([1]Sizer!FC:FC,(ROW()-2)/3+7),"")</f>
        <v>0</v>
      </c>
      <c r="Z278" s="51">
        <f>IF($A278&lt;&gt;"",INDEX([1]Sizer!FD:FD,(ROW()-2)/3+7),"")</f>
        <v>0</v>
      </c>
      <c r="AA278" s="52">
        <f>IF($A278&lt;&gt;"",INDEX([1]Sizer!$AB:$AB,(ROW()-2)/3+7)*'[1]Dashboard (Model)'!$U$2,"")</f>
        <v>0.03</v>
      </c>
    </row>
    <row r="279" spans="1:27" x14ac:dyDescent="0.2">
      <c r="A279" s="59"/>
      <c r="B279" s="53">
        <f>IF($A278&lt;&gt;"",INDEX([1]Sizer!B:B,(ROW()-3)/3+7),"")</f>
        <v>0</v>
      </c>
      <c r="C279" s="53">
        <f>IF($A278&lt;&gt;"",INDEX([1]Sizer!C:C,(ROW()-3)/3+7),"")</f>
        <v>2.1427771433591005E-2</v>
      </c>
      <c r="D279" s="53">
        <f>IF($A278&lt;&gt;"",INDEX([1]Sizer!D:D,(ROW()-3)/3+7),"")</f>
        <v>0</v>
      </c>
      <c r="E279" s="53">
        <f>IF($A278&lt;&gt;"",INDEX([1]Sizer!E:E,(ROW()-3)/3+7),"")</f>
        <v>5.3600032959789067E-3</v>
      </c>
      <c r="F279" s="53">
        <f>IF($A278&lt;&gt;"",INDEX([1]Sizer!F:F,(ROW()-3)/3+7),"")</f>
        <v>0</v>
      </c>
      <c r="G279" s="53">
        <f>IF($A278&lt;&gt;"",INDEX([1]Sizer!G:G,(ROW()-3)/3+7),"")</f>
        <v>2.0095820591233438E-2</v>
      </c>
      <c r="H279" s="53">
        <f>IF($A278&lt;&gt;"",INDEX([1]Sizer!H:H,(ROW()-3)/3+7),"")</f>
        <v>-1.0419681088314004E-2</v>
      </c>
      <c r="I279" s="53">
        <f>IF($A278&lt;&gt;"",INDEX([1]Sizer!I:I,(ROW()-3)/3+7),"")</f>
        <v>-2.5516082635983262E-2</v>
      </c>
      <c r="J279" s="53">
        <f>IF($A278&lt;&gt;"",INDEX([1]Sizer!J:J,(ROW()-3)/3+7),"")</f>
        <v>0</v>
      </c>
      <c r="K279" s="53">
        <f>IF($A278&lt;&gt;"",INDEX([1]Sizer!K:K,(ROW()-3)/3+7),"")</f>
        <v>0</v>
      </c>
      <c r="L279" s="53">
        <f>IF($A278&lt;&gt;"",INDEX([1]Sizer!L:L,(ROW()-3)/3+7),"")</f>
        <v>0</v>
      </c>
      <c r="M279" s="53">
        <f>IF($A278&lt;&gt;"",INDEX([1]Sizer!M:M,(ROW()-3)/3+7),"")</f>
        <v>7.0026753597122295E-3</v>
      </c>
      <c r="N279" s="53">
        <f>IF($A278&lt;&gt;"",INDEX([1]Sizer!N:N,(ROW()-3)/3+7),"")</f>
        <v>0</v>
      </c>
      <c r="O279" s="53">
        <f>IF($A278&lt;&gt;"",INDEX([1]Sizer!O:O,(ROW()-3)/3+7),"")</f>
        <v>0</v>
      </c>
      <c r="P279" s="53">
        <f>IF($A278&lt;&gt;"",INDEX([1]Sizer!P:P,(ROW()-3)/3+7),"")</f>
        <v>2.1043284161490684E-2</v>
      </c>
      <c r="Q279" s="53">
        <f>IF($A278&lt;&gt;"",INDEX([1]Sizer!Q:Q,(ROW()-3)/3+7),"")</f>
        <v>0</v>
      </c>
      <c r="R279" s="53">
        <f>IF($A278&lt;&gt;"",INDEX([1]Sizer!R:R,(ROW()-3)/3+7),"")</f>
        <v>2.2359715670024226E-2</v>
      </c>
      <c r="S279" s="53">
        <f>IF($A278&lt;&gt;"",INDEX([1]Sizer!S:S,(ROW()-3)/3+7),"")</f>
        <v>0</v>
      </c>
      <c r="T279" s="53">
        <f>IF($A278&lt;&gt;"",INDEX([1]Sizer!T:T,(ROW()-3)/3+7),"")</f>
        <v>0</v>
      </c>
      <c r="U279" s="53">
        <f>IF($A278&lt;&gt;"",INDEX([1]Sizer!U:U,(ROW()-3)/3+7),"")</f>
        <v>2.0430209953343704E-2</v>
      </c>
      <c r="V279" s="53">
        <f>IF($A278&lt;&gt;"",INDEX([1]Sizer!V:V,(ROW()-3)/3+7),"")</f>
        <v>2.4626242071881604E-2</v>
      </c>
      <c r="W279" s="53">
        <f>IF($A278&lt;&gt;"",INDEX([1]Sizer!W:W,(ROW()-3)/3+7),"")</f>
        <v>0</v>
      </c>
      <c r="X279" s="53">
        <f>IF($A278&lt;&gt;"",INDEX([1]Sizer!X:X,(ROW()-3)/3+7),"")</f>
        <v>0</v>
      </c>
      <c r="Y279" s="53">
        <f>IF($A278&lt;&gt;"",INDEX([1]Sizer!Y:Y,(ROW()-3)/3+7),"")</f>
        <v>0</v>
      </c>
      <c r="Z279" s="53">
        <f>IF($A278&lt;&gt;"",INDEX([1]Sizer!Z:Z,(ROW()-3)/3+7),"")</f>
        <v>0</v>
      </c>
      <c r="AA279" s="53">
        <f>IF($A278&lt;&gt;"",SUM($B279:$Z279),"")</f>
        <v>0.10640995881295853</v>
      </c>
    </row>
    <row r="280" spans="1:27" x14ac:dyDescent="0.2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</row>
    <row r="281" spans="1:27" x14ac:dyDescent="0.2">
      <c r="A281" s="59">
        <f>IF(INDEX([1]Sizer!$A:$A,(ROW()-2)/3+7)&lt;&gt;"",INDEX([1]Sizer!$A:$A,(ROW()-2)/3+7),"")</f>
        <v>45373</v>
      </c>
      <c r="B281" s="51">
        <f>IF($A281&lt;&gt;"",INDEX([1]Sizer!EF:EF,(ROW()-2)/3+7),"")</f>
        <v>0</v>
      </c>
      <c r="C281" s="51">
        <f>IF($A281&lt;&gt;"",INDEX([1]Sizer!EG:EG,(ROW()-2)/3+7),"")</f>
        <v>2.5</v>
      </c>
      <c r="D281" s="51">
        <f>IF($A281&lt;&gt;"",INDEX([1]Sizer!EH:EH,(ROW()-2)/3+7),"")</f>
        <v>0</v>
      </c>
      <c r="E281" s="51">
        <f>IF($A281&lt;&gt;"",INDEX([1]Sizer!EI:EI,(ROW()-2)/3+7),"")</f>
        <v>0.5</v>
      </c>
      <c r="F281" s="51">
        <f>IF($A281&lt;&gt;"",INDEX([1]Sizer!EJ:EJ,(ROW()-2)/3+7),"")</f>
        <v>0</v>
      </c>
      <c r="G281" s="51">
        <f>IF($A281&lt;&gt;"",INDEX([1]Sizer!EK:EK,(ROW()-2)/3+7),"")</f>
        <v>2</v>
      </c>
      <c r="H281" s="51">
        <f>IF($A281&lt;&gt;"",INDEX([1]Sizer!EL:EL,(ROW()-2)/3+7),"")</f>
        <v>-0.5</v>
      </c>
      <c r="I281" s="51">
        <f>IF($A281&lt;&gt;"",INDEX([1]Sizer!EM:EM,(ROW()-2)/3+7),"")</f>
        <v>-1.5</v>
      </c>
      <c r="J281" s="51">
        <f>IF($A281&lt;&gt;"",INDEX([1]Sizer!EN:EN,(ROW()-2)/3+7),"")</f>
        <v>0</v>
      </c>
      <c r="K281" s="51">
        <f>IF($A281&lt;&gt;"",INDEX([1]Sizer!EO:EO,(ROW()-2)/3+7),"")</f>
        <v>0</v>
      </c>
      <c r="L281" s="51">
        <f>IF($A281&lt;&gt;"",INDEX([1]Sizer!EP:EP,(ROW()-2)/3+7),"")</f>
        <v>0</v>
      </c>
      <c r="M281" s="51">
        <f>IF($A281&lt;&gt;"",INDEX([1]Sizer!EQ:EQ,(ROW()-2)/3+7),"")</f>
        <v>0.5</v>
      </c>
      <c r="N281" s="51">
        <f>IF($A281&lt;&gt;"",INDEX([1]Sizer!ER:ER,(ROW()-2)/3+7),"")</f>
        <v>0</v>
      </c>
      <c r="O281" s="51">
        <f>IF($A281&lt;&gt;"",INDEX([1]Sizer!ES:ES,(ROW()-2)/3+7),"")</f>
        <v>0</v>
      </c>
      <c r="P281" s="51">
        <f>IF($A281&lt;&gt;"",INDEX([1]Sizer!ET:ET,(ROW()-2)/3+7),"")</f>
        <v>2.5</v>
      </c>
      <c r="Q281" s="51">
        <f>IF($A281&lt;&gt;"",INDEX([1]Sizer!EU:EU,(ROW()-2)/3+7),"")</f>
        <v>0</v>
      </c>
      <c r="R281" s="51">
        <f>IF($A281&lt;&gt;"",INDEX([1]Sizer!EV:EV,(ROW()-2)/3+7),"")</f>
        <v>3</v>
      </c>
      <c r="S281" s="51">
        <f>IF($A281&lt;&gt;"",INDEX([1]Sizer!EW:EW,(ROW()-2)/3+7),"")</f>
        <v>0</v>
      </c>
      <c r="T281" s="51">
        <f>IF($A281&lt;&gt;"",INDEX([1]Sizer!EX:EX,(ROW()-2)/3+7),"")</f>
        <v>0</v>
      </c>
      <c r="U281" s="51">
        <f>IF($A281&lt;&gt;"",INDEX([1]Sizer!EY:EY,(ROW()-2)/3+7),"")</f>
        <v>1</v>
      </c>
      <c r="V281" s="51">
        <f>IF($A281&lt;&gt;"",INDEX([1]Sizer!EZ:EZ,(ROW()-2)/3+7),"")</f>
        <v>1.5</v>
      </c>
      <c r="W281" s="51">
        <f>IF($A281&lt;&gt;"",INDEX([1]Sizer!FA:FA,(ROW()-2)/3+7),"")</f>
        <v>0</v>
      </c>
      <c r="X281" s="51">
        <f>IF($A281&lt;&gt;"",INDEX([1]Sizer!FB:FB,(ROW()-2)/3+7),"")</f>
        <v>0</v>
      </c>
      <c r="Y281" s="51">
        <f>IF($A281&lt;&gt;"",INDEX([1]Sizer!FC:FC,(ROW()-2)/3+7),"")</f>
        <v>0</v>
      </c>
      <c r="Z281" s="51">
        <f>IF($A281&lt;&gt;"",INDEX([1]Sizer!FD:FD,(ROW()-2)/3+7),"")</f>
        <v>0</v>
      </c>
      <c r="AA281" s="52">
        <f>IF($A281&lt;&gt;"",INDEX([1]Sizer!$AB:$AB,(ROW()-2)/3+7)*'[1]Dashboard (Model)'!$U$2,"")</f>
        <v>0.03</v>
      </c>
    </row>
    <row r="282" spans="1:27" x14ac:dyDescent="0.2">
      <c r="A282" s="59"/>
      <c r="B282" s="53">
        <f>IF($A281&lt;&gt;"",INDEX([1]Sizer!B:B,(ROW()-3)/3+7),"")</f>
        <v>0</v>
      </c>
      <c r="C282" s="53">
        <f>IF($A281&lt;&gt;"",INDEX([1]Sizer!C:C,(ROW()-3)/3+7),"")</f>
        <v>2.1427771433591005E-2</v>
      </c>
      <c r="D282" s="53">
        <f>IF($A281&lt;&gt;"",INDEX([1]Sizer!D:D,(ROW()-3)/3+7),"")</f>
        <v>0</v>
      </c>
      <c r="E282" s="53">
        <f>IF($A281&lt;&gt;"",INDEX([1]Sizer!E:E,(ROW()-3)/3+7),"")</f>
        <v>5.3600032959789067E-3</v>
      </c>
      <c r="F282" s="53">
        <f>IF($A281&lt;&gt;"",INDEX([1]Sizer!F:F,(ROW()-3)/3+7),"")</f>
        <v>0</v>
      </c>
      <c r="G282" s="53">
        <f>IF($A281&lt;&gt;"",INDEX([1]Sizer!G:G,(ROW()-3)/3+7),"")</f>
        <v>2.0095820591233438E-2</v>
      </c>
      <c r="H282" s="53">
        <f>IF($A281&lt;&gt;"",INDEX([1]Sizer!H:H,(ROW()-3)/3+7),"")</f>
        <v>-1.0419681088314004E-2</v>
      </c>
      <c r="I282" s="53">
        <f>IF($A281&lt;&gt;"",INDEX([1]Sizer!I:I,(ROW()-3)/3+7),"")</f>
        <v>-2.5516082635983262E-2</v>
      </c>
      <c r="J282" s="53">
        <f>IF($A281&lt;&gt;"",INDEX([1]Sizer!J:J,(ROW()-3)/3+7),"")</f>
        <v>0</v>
      </c>
      <c r="K282" s="53">
        <f>IF($A281&lt;&gt;"",INDEX([1]Sizer!K:K,(ROW()-3)/3+7),"")</f>
        <v>0</v>
      </c>
      <c r="L282" s="53">
        <f>IF($A281&lt;&gt;"",INDEX([1]Sizer!L:L,(ROW()-3)/3+7),"")</f>
        <v>0</v>
      </c>
      <c r="M282" s="53">
        <f>IF($A281&lt;&gt;"",INDEX([1]Sizer!M:M,(ROW()-3)/3+7),"")</f>
        <v>7.0026753597122295E-3</v>
      </c>
      <c r="N282" s="53">
        <f>IF($A281&lt;&gt;"",INDEX([1]Sizer!N:N,(ROW()-3)/3+7),"")</f>
        <v>0</v>
      </c>
      <c r="O282" s="53">
        <f>IF($A281&lt;&gt;"",INDEX([1]Sizer!O:O,(ROW()-3)/3+7),"")</f>
        <v>0</v>
      </c>
      <c r="P282" s="53">
        <f>IF($A281&lt;&gt;"",INDEX([1]Sizer!P:P,(ROW()-3)/3+7),"")</f>
        <v>2.1043284161490684E-2</v>
      </c>
      <c r="Q282" s="53">
        <f>IF($A281&lt;&gt;"",INDEX([1]Sizer!Q:Q,(ROW()-3)/3+7),"")</f>
        <v>0</v>
      </c>
      <c r="R282" s="53">
        <f>IF($A281&lt;&gt;"",INDEX([1]Sizer!R:R,(ROW()-3)/3+7),"")</f>
        <v>2.2359715670024226E-2</v>
      </c>
      <c r="S282" s="53">
        <f>IF($A281&lt;&gt;"",INDEX([1]Sizer!S:S,(ROW()-3)/3+7),"")</f>
        <v>0</v>
      </c>
      <c r="T282" s="53">
        <f>IF($A281&lt;&gt;"",INDEX([1]Sizer!T:T,(ROW()-3)/3+7),"")</f>
        <v>0</v>
      </c>
      <c r="U282" s="53">
        <f>IF($A281&lt;&gt;"",INDEX([1]Sizer!U:U,(ROW()-3)/3+7),"")</f>
        <v>2.0430209953343704E-2</v>
      </c>
      <c r="V282" s="53">
        <f>IF($A281&lt;&gt;"",INDEX([1]Sizer!V:V,(ROW()-3)/3+7),"")</f>
        <v>2.4626242071881604E-2</v>
      </c>
      <c r="W282" s="53">
        <f>IF($A281&lt;&gt;"",INDEX([1]Sizer!W:W,(ROW()-3)/3+7),"")</f>
        <v>0</v>
      </c>
      <c r="X282" s="53">
        <f>IF($A281&lt;&gt;"",INDEX([1]Sizer!X:X,(ROW()-3)/3+7),"")</f>
        <v>0</v>
      </c>
      <c r="Y282" s="53">
        <f>IF($A281&lt;&gt;"",INDEX([1]Sizer!Y:Y,(ROW()-3)/3+7),"")</f>
        <v>0</v>
      </c>
      <c r="Z282" s="53">
        <f>IF($A281&lt;&gt;"",INDEX([1]Sizer!Z:Z,(ROW()-3)/3+7),"")</f>
        <v>0</v>
      </c>
      <c r="AA282" s="53">
        <f>IF($A281&lt;&gt;"",SUM($B282:$Z282),"")</f>
        <v>0.10640995881295853</v>
      </c>
    </row>
    <row r="283" spans="1:27" x14ac:dyDescent="0.2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</row>
    <row r="284" spans="1:27" x14ac:dyDescent="0.2">
      <c r="A284" s="59">
        <f>IF(INDEX([1]Sizer!$A:$A,(ROW()-2)/3+7)&lt;&gt;"",INDEX([1]Sizer!$A:$A,(ROW()-2)/3+7),"")</f>
        <v>45376</v>
      </c>
      <c r="B284" s="51">
        <f>IF($A284&lt;&gt;"",INDEX([1]Sizer!EF:EF,(ROW()-2)/3+7),"")</f>
        <v>0</v>
      </c>
      <c r="C284" s="51">
        <f>IF($A284&lt;&gt;"",INDEX([1]Sizer!EG:EG,(ROW()-2)/3+7),"")</f>
        <v>0</v>
      </c>
      <c r="D284" s="51">
        <f>IF($A284&lt;&gt;"",INDEX([1]Sizer!EH:EH,(ROW()-2)/3+7),"")</f>
        <v>0</v>
      </c>
      <c r="E284" s="51">
        <f>IF($A284&lt;&gt;"",INDEX([1]Sizer!EI:EI,(ROW()-2)/3+7),"")</f>
        <v>0.5</v>
      </c>
      <c r="F284" s="51">
        <f>IF($A284&lt;&gt;"",INDEX([1]Sizer!EJ:EJ,(ROW()-2)/3+7),"")</f>
        <v>0.5</v>
      </c>
      <c r="G284" s="51">
        <f>IF($A284&lt;&gt;"",INDEX([1]Sizer!EK:EK,(ROW()-2)/3+7),"")</f>
        <v>2</v>
      </c>
      <c r="H284" s="51">
        <f>IF($A284&lt;&gt;"",INDEX([1]Sizer!EL:EL,(ROW()-2)/3+7),"")</f>
        <v>-0.5</v>
      </c>
      <c r="I284" s="51">
        <f>IF($A284&lt;&gt;"",INDEX([1]Sizer!EM:EM,(ROW()-2)/3+7),"")</f>
        <v>-1.5</v>
      </c>
      <c r="J284" s="51">
        <f>IF($A284&lt;&gt;"",INDEX([1]Sizer!EN:EN,(ROW()-2)/3+7),"")</f>
        <v>0</v>
      </c>
      <c r="K284" s="51">
        <f>IF($A284&lt;&gt;"",INDEX([1]Sizer!EO:EO,(ROW()-2)/3+7),"")</f>
        <v>0</v>
      </c>
      <c r="L284" s="51">
        <f>IF($A284&lt;&gt;"",INDEX([1]Sizer!EP:EP,(ROW()-2)/3+7),"")</f>
        <v>0</v>
      </c>
      <c r="M284" s="51">
        <f>IF($A284&lt;&gt;"",INDEX([1]Sizer!EQ:EQ,(ROW()-2)/3+7),"")</f>
        <v>0.5</v>
      </c>
      <c r="N284" s="51">
        <f>IF($A284&lt;&gt;"",INDEX([1]Sizer!ER:ER,(ROW()-2)/3+7),"")</f>
        <v>0</v>
      </c>
      <c r="O284" s="51">
        <f>IF($A284&lt;&gt;"",INDEX([1]Sizer!ES:ES,(ROW()-2)/3+7),"")</f>
        <v>0</v>
      </c>
      <c r="P284" s="51">
        <f>IF($A284&lt;&gt;"",INDEX([1]Sizer!ET:ET,(ROW()-2)/3+7),"")</f>
        <v>3</v>
      </c>
      <c r="Q284" s="51">
        <f>IF($A284&lt;&gt;"",INDEX([1]Sizer!EU:EU,(ROW()-2)/3+7),"")</f>
        <v>0</v>
      </c>
      <c r="R284" s="51">
        <f>IF($A284&lt;&gt;"",INDEX([1]Sizer!EV:EV,(ROW()-2)/3+7),"")</f>
        <v>3</v>
      </c>
      <c r="S284" s="51">
        <f>IF($A284&lt;&gt;"",INDEX([1]Sizer!EW:EW,(ROW()-2)/3+7),"")</f>
        <v>0</v>
      </c>
      <c r="T284" s="51">
        <f>IF($A284&lt;&gt;"",INDEX([1]Sizer!EX:EX,(ROW()-2)/3+7),"")</f>
        <v>0</v>
      </c>
      <c r="U284" s="51">
        <f>IF($A284&lt;&gt;"",INDEX([1]Sizer!EY:EY,(ROW()-2)/3+7),"")</f>
        <v>1</v>
      </c>
      <c r="V284" s="51">
        <f>IF($A284&lt;&gt;"",INDEX([1]Sizer!EZ:EZ,(ROW()-2)/3+7),"")</f>
        <v>1</v>
      </c>
      <c r="W284" s="51">
        <f>IF($A284&lt;&gt;"",INDEX([1]Sizer!FA:FA,(ROW()-2)/3+7),"")</f>
        <v>0</v>
      </c>
      <c r="X284" s="51">
        <f>IF($A284&lt;&gt;"",INDEX([1]Sizer!FB:FB,(ROW()-2)/3+7),"")</f>
        <v>0</v>
      </c>
      <c r="Y284" s="51">
        <f>IF($A284&lt;&gt;"",INDEX([1]Sizer!FC:FC,(ROW()-2)/3+7),"")</f>
        <v>0</v>
      </c>
      <c r="Z284" s="51">
        <f>IF($A284&lt;&gt;"",INDEX([1]Sizer!FD:FD,(ROW()-2)/3+7),"")</f>
        <v>0</v>
      </c>
      <c r="AA284" s="52">
        <f>IF($A284&lt;&gt;"",INDEX([1]Sizer!$AB:$AB,(ROW()-2)/3+7)*'[1]Dashboard (Model)'!$U$2,"")</f>
        <v>0.03</v>
      </c>
    </row>
    <row r="285" spans="1:27" x14ac:dyDescent="0.2">
      <c r="A285" s="59"/>
      <c r="B285" s="53">
        <f>IF($A284&lt;&gt;"",INDEX([1]Sizer!B:B,(ROW()-3)/3+7),"")</f>
        <v>0</v>
      </c>
      <c r="C285" s="53">
        <f>IF($A284&lt;&gt;"",INDEX([1]Sizer!C:C,(ROW()-3)/3+7),"")</f>
        <v>0</v>
      </c>
      <c r="D285" s="53">
        <f>IF($A284&lt;&gt;"",INDEX([1]Sizer!D:D,(ROW()-3)/3+7),"")</f>
        <v>0</v>
      </c>
      <c r="E285" s="53">
        <f>IF($A284&lt;&gt;"",INDEX([1]Sizer!E:E,(ROW()-3)/3+7),"")</f>
        <v>5.3600032959789067E-3</v>
      </c>
      <c r="F285" s="53">
        <f>IF($A284&lt;&gt;"",INDEX([1]Sizer!F:F,(ROW()-3)/3+7),"")</f>
        <v>8.3037663006177102E-3</v>
      </c>
      <c r="G285" s="53">
        <f>IF($A284&lt;&gt;"",INDEX([1]Sizer!G:G,(ROW()-3)/3+7),"")</f>
        <v>2.0095820591233438E-2</v>
      </c>
      <c r="H285" s="53">
        <f>IF($A284&lt;&gt;"",INDEX([1]Sizer!H:H,(ROW()-3)/3+7),"")</f>
        <v>-1.0419681088314004E-2</v>
      </c>
      <c r="I285" s="53">
        <f>IF($A284&lt;&gt;"",INDEX([1]Sizer!I:I,(ROW()-3)/3+7),"")</f>
        <v>-2.5516082635983262E-2</v>
      </c>
      <c r="J285" s="53">
        <f>IF($A284&lt;&gt;"",INDEX([1]Sizer!J:J,(ROW()-3)/3+7),"")</f>
        <v>0</v>
      </c>
      <c r="K285" s="53">
        <f>IF($A284&lt;&gt;"",INDEX([1]Sizer!K:K,(ROW()-3)/3+7),"")</f>
        <v>0</v>
      </c>
      <c r="L285" s="53">
        <f>IF($A284&lt;&gt;"",INDEX([1]Sizer!L:L,(ROW()-3)/3+7),"")</f>
        <v>0</v>
      </c>
      <c r="M285" s="53">
        <f>IF($A284&lt;&gt;"",INDEX([1]Sizer!M:M,(ROW()-3)/3+7),"")</f>
        <v>7.0026753597122295E-3</v>
      </c>
      <c r="N285" s="53">
        <f>IF($A284&lt;&gt;"",INDEX([1]Sizer!N:N,(ROW()-3)/3+7),"")</f>
        <v>0</v>
      </c>
      <c r="O285" s="53">
        <f>IF($A284&lt;&gt;"",INDEX([1]Sizer!O:O,(ROW()-3)/3+7),"")</f>
        <v>0</v>
      </c>
      <c r="P285" s="53">
        <f>IF($A284&lt;&gt;"",INDEX([1]Sizer!P:P,(ROW()-3)/3+7),"")</f>
        <v>2.5040194894791312E-2</v>
      </c>
      <c r="Q285" s="53">
        <f>IF($A284&lt;&gt;"",INDEX([1]Sizer!Q:Q,(ROW()-3)/3+7),"")</f>
        <v>0</v>
      </c>
      <c r="R285" s="53">
        <f>IF($A284&lt;&gt;"",INDEX([1]Sizer!R:R,(ROW()-3)/3+7),"")</f>
        <v>2.2359715670024226E-2</v>
      </c>
      <c r="S285" s="53">
        <f>IF($A284&lt;&gt;"",INDEX([1]Sizer!S:S,(ROW()-3)/3+7),"")</f>
        <v>0</v>
      </c>
      <c r="T285" s="53">
        <f>IF($A284&lt;&gt;"",INDEX([1]Sizer!T:T,(ROW()-3)/3+7),"")</f>
        <v>0</v>
      </c>
      <c r="U285" s="53">
        <f>IF($A284&lt;&gt;"",INDEX([1]Sizer!U:U,(ROW()-3)/3+7),"")</f>
        <v>2.0430209953343704E-2</v>
      </c>
      <c r="V285" s="53">
        <f>IF($A284&lt;&gt;"",INDEX([1]Sizer!V:V,(ROW()-3)/3+7),"")</f>
        <v>1.6862142857142864E-2</v>
      </c>
      <c r="W285" s="53">
        <f>IF($A284&lt;&gt;"",INDEX([1]Sizer!W:W,(ROW()-3)/3+7),"")</f>
        <v>0</v>
      </c>
      <c r="X285" s="53">
        <f>IF($A284&lt;&gt;"",INDEX([1]Sizer!X:X,(ROW()-3)/3+7),"")</f>
        <v>0</v>
      </c>
      <c r="Y285" s="53">
        <f>IF($A284&lt;&gt;"",INDEX([1]Sizer!Y:Y,(ROW()-3)/3+7),"")</f>
        <v>0</v>
      </c>
      <c r="Z285" s="53">
        <f>IF($A284&lt;&gt;"",INDEX([1]Sizer!Z:Z,(ROW()-3)/3+7),"")</f>
        <v>0</v>
      </c>
      <c r="AA285" s="53">
        <f>IF($A284&lt;&gt;"",SUM($B285:$Z285),"")</f>
        <v>8.9518765198547123E-2</v>
      </c>
    </row>
    <row r="286" spans="1:27" x14ac:dyDescent="0.2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</row>
    <row r="287" spans="1:27" x14ac:dyDescent="0.2">
      <c r="A287" s="59">
        <f>IF(INDEX([1]Sizer!$A:$A,(ROW()-2)/3+7)&lt;&gt;"",INDEX([1]Sizer!$A:$A,(ROW()-2)/3+7),"")</f>
        <v>45377</v>
      </c>
      <c r="B287" s="51">
        <f>IF($A287&lt;&gt;"",INDEX([1]Sizer!EF:EF,(ROW()-2)/3+7),"")</f>
        <v>0</v>
      </c>
      <c r="C287" s="51">
        <f>IF($A287&lt;&gt;"",INDEX([1]Sizer!EG:EG,(ROW()-2)/3+7),"")</f>
        <v>0</v>
      </c>
      <c r="D287" s="51">
        <f>IF($A287&lt;&gt;"",INDEX([1]Sizer!EH:EH,(ROW()-2)/3+7),"")</f>
        <v>0</v>
      </c>
      <c r="E287" s="51">
        <f>IF($A287&lt;&gt;"",INDEX([1]Sizer!EI:EI,(ROW()-2)/3+7),"")</f>
        <v>0.5</v>
      </c>
      <c r="F287" s="51">
        <f>IF($A287&lt;&gt;"",INDEX([1]Sizer!EJ:EJ,(ROW()-2)/3+7),"")</f>
        <v>0.5</v>
      </c>
      <c r="G287" s="51">
        <f>IF($A287&lt;&gt;"",INDEX([1]Sizer!EK:EK,(ROW()-2)/3+7),"")</f>
        <v>2</v>
      </c>
      <c r="H287" s="51">
        <f>IF($A287&lt;&gt;"",INDEX([1]Sizer!EL:EL,(ROW()-2)/3+7),"")</f>
        <v>-0.5</v>
      </c>
      <c r="I287" s="51">
        <f>IF($A287&lt;&gt;"",INDEX([1]Sizer!EM:EM,(ROW()-2)/3+7),"")</f>
        <v>-1.5</v>
      </c>
      <c r="J287" s="51">
        <f>IF($A287&lt;&gt;"",INDEX([1]Sizer!EN:EN,(ROW()-2)/3+7),"")</f>
        <v>0</v>
      </c>
      <c r="K287" s="51">
        <f>IF($A287&lt;&gt;"",INDEX([1]Sizer!EO:EO,(ROW()-2)/3+7),"")</f>
        <v>0</v>
      </c>
      <c r="L287" s="51">
        <f>IF($A287&lt;&gt;"",INDEX([1]Sizer!EP:EP,(ROW()-2)/3+7),"")</f>
        <v>0</v>
      </c>
      <c r="M287" s="51">
        <f>IF($A287&lt;&gt;"",INDEX([1]Sizer!EQ:EQ,(ROW()-2)/3+7),"")</f>
        <v>0.5</v>
      </c>
      <c r="N287" s="51">
        <f>IF($A287&lt;&gt;"",INDEX([1]Sizer!ER:ER,(ROW()-2)/3+7),"")</f>
        <v>0</v>
      </c>
      <c r="O287" s="51">
        <f>IF($A287&lt;&gt;"",INDEX([1]Sizer!ES:ES,(ROW()-2)/3+7),"")</f>
        <v>0</v>
      </c>
      <c r="P287" s="51">
        <f>IF($A287&lt;&gt;"",INDEX([1]Sizer!ET:ET,(ROW()-2)/3+7),"")</f>
        <v>3</v>
      </c>
      <c r="Q287" s="51">
        <f>IF($A287&lt;&gt;"",INDEX([1]Sizer!EU:EU,(ROW()-2)/3+7),"")</f>
        <v>0</v>
      </c>
      <c r="R287" s="51">
        <f>IF($A287&lt;&gt;"",INDEX([1]Sizer!EV:EV,(ROW()-2)/3+7),"")</f>
        <v>3</v>
      </c>
      <c r="S287" s="51">
        <f>IF($A287&lt;&gt;"",INDEX([1]Sizer!EW:EW,(ROW()-2)/3+7),"")</f>
        <v>0</v>
      </c>
      <c r="T287" s="51">
        <f>IF($A287&lt;&gt;"",INDEX([1]Sizer!EX:EX,(ROW()-2)/3+7),"")</f>
        <v>0</v>
      </c>
      <c r="U287" s="51">
        <f>IF($A287&lt;&gt;"",INDEX([1]Sizer!EY:EY,(ROW()-2)/3+7),"")</f>
        <v>1</v>
      </c>
      <c r="V287" s="51">
        <f>IF($A287&lt;&gt;"",INDEX([1]Sizer!EZ:EZ,(ROW()-2)/3+7),"")</f>
        <v>1.5</v>
      </c>
      <c r="W287" s="51">
        <f>IF($A287&lt;&gt;"",INDEX([1]Sizer!FA:FA,(ROW()-2)/3+7),"")</f>
        <v>0</v>
      </c>
      <c r="X287" s="51">
        <f>IF($A287&lt;&gt;"",INDEX([1]Sizer!FB:FB,(ROW()-2)/3+7),"")</f>
        <v>0</v>
      </c>
      <c r="Y287" s="51">
        <f>IF($A287&lt;&gt;"",INDEX([1]Sizer!FC:FC,(ROW()-2)/3+7),"")</f>
        <v>0</v>
      </c>
      <c r="Z287" s="51">
        <f>IF($A287&lt;&gt;"",INDEX([1]Sizer!FD:FD,(ROW()-2)/3+7),"")</f>
        <v>0</v>
      </c>
      <c r="AA287" s="52">
        <f>IF($A287&lt;&gt;"",INDEX([1]Sizer!$AB:$AB,(ROW()-2)/3+7)*'[1]Dashboard (Model)'!$U$2,"")</f>
        <v>0.03</v>
      </c>
    </row>
    <row r="288" spans="1:27" x14ac:dyDescent="0.2">
      <c r="A288" s="59"/>
      <c r="B288" s="53">
        <f>IF($A287&lt;&gt;"",INDEX([1]Sizer!B:B,(ROW()-3)/3+7),"")</f>
        <v>0</v>
      </c>
      <c r="C288" s="53">
        <f>IF($A287&lt;&gt;"",INDEX([1]Sizer!C:C,(ROW()-3)/3+7),"")</f>
        <v>0</v>
      </c>
      <c r="D288" s="53">
        <f>IF($A287&lt;&gt;"",INDEX([1]Sizer!D:D,(ROW()-3)/3+7),"")</f>
        <v>0</v>
      </c>
      <c r="E288" s="53">
        <f>IF($A287&lt;&gt;"",INDEX([1]Sizer!E:E,(ROW()-3)/3+7),"")</f>
        <v>5.3600032959789067E-3</v>
      </c>
      <c r="F288" s="53">
        <f>IF($A287&lt;&gt;"",INDEX([1]Sizer!F:F,(ROW()-3)/3+7),"")</f>
        <v>8.3037663006177102E-3</v>
      </c>
      <c r="G288" s="53">
        <f>IF($A287&lt;&gt;"",INDEX([1]Sizer!G:G,(ROW()-3)/3+7),"")</f>
        <v>2.0095820591233438E-2</v>
      </c>
      <c r="H288" s="53">
        <f>IF($A287&lt;&gt;"",INDEX([1]Sizer!H:H,(ROW()-3)/3+7),"")</f>
        <v>-1.0419681088314004E-2</v>
      </c>
      <c r="I288" s="53">
        <f>IF($A287&lt;&gt;"",INDEX([1]Sizer!I:I,(ROW()-3)/3+7),"")</f>
        <v>-2.5516082635983262E-2</v>
      </c>
      <c r="J288" s="53">
        <f>IF($A287&lt;&gt;"",INDEX([1]Sizer!J:J,(ROW()-3)/3+7),"")</f>
        <v>0</v>
      </c>
      <c r="K288" s="53">
        <f>IF($A287&lt;&gt;"",INDEX([1]Sizer!K:K,(ROW()-3)/3+7),"")</f>
        <v>0</v>
      </c>
      <c r="L288" s="53">
        <f>IF($A287&lt;&gt;"",INDEX([1]Sizer!L:L,(ROW()-3)/3+7),"")</f>
        <v>0</v>
      </c>
      <c r="M288" s="53">
        <f>IF($A287&lt;&gt;"",INDEX([1]Sizer!M:M,(ROW()-3)/3+7),"")</f>
        <v>7.0026753597122295E-3</v>
      </c>
      <c r="N288" s="53">
        <f>IF($A287&lt;&gt;"",INDEX([1]Sizer!N:N,(ROW()-3)/3+7),"")</f>
        <v>0</v>
      </c>
      <c r="O288" s="53">
        <f>IF($A287&lt;&gt;"",INDEX([1]Sizer!O:O,(ROW()-3)/3+7),"")</f>
        <v>0</v>
      </c>
      <c r="P288" s="53">
        <f>IF($A287&lt;&gt;"",INDEX([1]Sizer!P:P,(ROW()-3)/3+7),"")</f>
        <v>2.5040194894791312E-2</v>
      </c>
      <c r="Q288" s="53">
        <f>IF($A287&lt;&gt;"",INDEX([1]Sizer!Q:Q,(ROW()-3)/3+7),"")</f>
        <v>0</v>
      </c>
      <c r="R288" s="53">
        <f>IF($A287&lt;&gt;"",INDEX([1]Sizer!R:R,(ROW()-3)/3+7),"")</f>
        <v>2.2359715670024226E-2</v>
      </c>
      <c r="S288" s="53">
        <f>IF($A287&lt;&gt;"",INDEX([1]Sizer!S:S,(ROW()-3)/3+7),"")</f>
        <v>0</v>
      </c>
      <c r="T288" s="53">
        <f>IF($A287&lt;&gt;"",INDEX([1]Sizer!T:T,(ROW()-3)/3+7),"")</f>
        <v>0</v>
      </c>
      <c r="U288" s="53">
        <f>IF($A287&lt;&gt;"",INDEX([1]Sizer!U:U,(ROW()-3)/3+7),"")</f>
        <v>2.0430209953343704E-2</v>
      </c>
      <c r="V288" s="53">
        <f>IF($A287&lt;&gt;"",INDEX([1]Sizer!V:V,(ROW()-3)/3+7),"")</f>
        <v>2.5131390845070427E-2</v>
      </c>
      <c r="W288" s="53">
        <f>IF($A287&lt;&gt;"",INDEX([1]Sizer!W:W,(ROW()-3)/3+7),"")</f>
        <v>0</v>
      </c>
      <c r="X288" s="53">
        <f>IF($A287&lt;&gt;"",INDEX([1]Sizer!X:X,(ROW()-3)/3+7),"")</f>
        <v>0</v>
      </c>
      <c r="Y288" s="53">
        <f>IF($A287&lt;&gt;"",INDEX([1]Sizer!Y:Y,(ROW()-3)/3+7),"")</f>
        <v>0</v>
      </c>
      <c r="Z288" s="53">
        <f>IF($A287&lt;&gt;"",INDEX([1]Sizer!Z:Z,(ROW()-3)/3+7),"")</f>
        <v>0</v>
      </c>
      <c r="AA288" s="53">
        <f>IF($A287&lt;&gt;"",SUM($B288:$Z288),"")</f>
        <v>9.7788013186474676E-2</v>
      </c>
    </row>
    <row r="289" spans="1:27" x14ac:dyDescent="0.2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</row>
    <row r="290" spans="1:27" x14ac:dyDescent="0.2">
      <c r="A290" s="59">
        <f>IF(INDEX([1]Sizer!$A:$A,(ROW()-2)/3+7)&lt;&gt;"",INDEX([1]Sizer!$A:$A,(ROW()-2)/3+7),"")</f>
        <v>45379</v>
      </c>
      <c r="B290" s="51">
        <f>IF($A290&lt;&gt;"",INDEX([1]Sizer!EF:EF,(ROW()-2)/3+7),"")</f>
        <v>0</v>
      </c>
      <c r="C290" s="51">
        <f>IF($A290&lt;&gt;"",INDEX([1]Sizer!EG:EG,(ROW()-2)/3+7),"")</f>
        <v>0</v>
      </c>
      <c r="D290" s="51">
        <f>IF($A290&lt;&gt;"",INDEX([1]Sizer!EH:EH,(ROW()-2)/3+7),"")</f>
        <v>0</v>
      </c>
      <c r="E290" s="51">
        <f>IF($A290&lt;&gt;"",INDEX([1]Sizer!EI:EI,(ROW()-2)/3+7),"")</f>
        <v>0.5</v>
      </c>
      <c r="F290" s="51">
        <f>IF($A290&lt;&gt;"",INDEX([1]Sizer!EJ:EJ,(ROW()-2)/3+7),"")</f>
        <v>0.5</v>
      </c>
      <c r="G290" s="51">
        <f>IF($A290&lt;&gt;"",INDEX([1]Sizer!EK:EK,(ROW()-2)/3+7),"")</f>
        <v>2</v>
      </c>
      <c r="H290" s="51">
        <f>IF($A290&lt;&gt;"",INDEX([1]Sizer!EL:EL,(ROW()-2)/3+7),"")</f>
        <v>-0.5</v>
      </c>
      <c r="I290" s="51">
        <f>IF($A290&lt;&gt;"",INDEX([1]Sizer!EM:EM,(ROW()-2)/3+7),"")</f>
        <v>-1.5</v>
      </c>
      <c r="J290" s="51">
        <f>IF($A290&lt;&gt;"",INDEX([1]Sizer!EN:EN,(ROW()-2)/3+7),"")</f>
        <v>0</v>
      </c>
      <c r="K290" s="51">
        <f>IF($A290&lt;&gt;"",INDEX([1]Sizer!EO:EO,(ROW()-2)/3+7),"")</f>
        <v>0.5</v>
      </c>
      <c r="L290" s="51">
        <f>IF($A290&lt;&gt;"",INDEX([1]Sizer!EP:EP,(ROW()-2)/3+7),"")</f>
        <v>0</v>
      </c>
      <c r="M290" s="51">
        <f>IF($A290&lt;&gt;"",INDEX([1]Sizer!EQ:EQ,(ROW()-2)/3+7),"")</f>
        <v>0.5</v>
      </c>
      <c r="N290" s="51">
        <f>IF($A290&lt;&gt;"",INDEX([1]Sizer!ER:ER,(ROW()-2)/3+7),"")</f>
        <v>0</v>
      </c>
      <c r="O290" s="51">
        <f>IF($A290&lt;&gt;"",INDEX([1]Sizer!ES:ES,(ROW()-2)/3+7),"")</f>
        <v>0</v>
      </c>
      <c r="P290" s="51">
        <f>IF($A290&lt;&gt;"",INDEX([1]Sizer!ET:ET,(ROW()-2)/3+7),"")</f>
        <v>0</v>
      </c>
      <c r="Q290" s="51">
        <f>IF($A290&lt;&gt;"",INDEX([1]Sizer!EU:EU,(ROW()-2)/3+7),"")</f>
        <v>0</v>
      </c>
      <c r="R290" s="51">
        <f>IF($A290&lt;&gt;"",INDEX([1]Sizer!EV:EV,(ROW()-2)/3+7),"")</f>
        <v>3</v>
      </c>
      <c r="S290" s="51">
        <f>IF($A290&lt;&gt;"",INDEX([1]Sizer!EW:EW,(ROW()-2)/3+7),"")</f>
        <v>0</v>
      </c>
      <c r="T290" s="51">
        <f>IF($A290&lt;&gt;"",INDEX([1]Sizer!EX:EX,(ROW()-2)/3+7),"")</f>
        <v>0</v>
      </c>
      <c r="U290" s="51">
        <f>IF($A290&lt;&gt;"",INDEX([1]Sizer!EY:EY,(ROW()-2)/3+7),"")</f>
        <v>1</v>
      </c>
      <c r="V290" s="51">
        <f>IF($A290&lt;&gt;"",INDEX([1]Sizer!EZ:EZ,(ROW()-2)/3+7),"")</f>
        <v>1.5</v>
      </c>
      <c r="W290" s="51">
        <f>IF($A290&lt;&gt;"",INDEX([1]Sizer!FA:FA,(ROW()-2)/3+7),"")</f>
        <v>0</v>
      </c>
      <c r="X290" s="51">
        <f>IF($A290&lt;&gt;"",INDEX([1]Sizer!FB:FB,(ROW()-2)/3+7),"")</f>
        <v>0</v>
      </c>
      <c r="Y290" s="51">
        <f>IF($A290&lt;&gt;"",INDEX([1]Sizer!FC:FC,(ROW()-2)/3+7),"")</f>
        <v>0</v>
      </c>
      <c r="Z290" s="51">
        <f>IF($A290&lt;&gt;"",INDEX([1]Sizer!FD:FD,(ROW()-2)/3+7),"")</f>
        <v>0</v>
      </c>
      <c r="AA290" s="52">
        <f>IF($A290&lt;&gt;"",INDEX([1]Sizer!$AB:$AB,(ROW()-2)/3+7)*'[1]Dashboard (Model)'!$U$2,"")</f>
        <v>0.06</v>
      </c>
    </row>
    <row r="291" spans="1:27" x14ac:dyDescent="0.2">
      <c r="A291" s="59"/>
      <c r="B291" s="53">
        <f>IF($A290&lt;&gt;"",INDEX([1]Sizer!B:B,(ROW()-3)/3+7),"")</f>
        <v>0</v>
      </c>
      <c r="C291" s="53">
        <f>IF($A290&lt;&gt;"",INDEX([1]Sizer!C:C,(ROW()-3)/3+7),"")</f>
        <v>0</v>
      </c>
      <c r="D291" s="53">
        <f>IF($A290&lt;&gt;"",INDEX([1]Sizer!D:D,(ROW()-3)/3+7),"")</f>
        <v>0</v>
      </c>
      <c r="E291" s="53">
        <f>IF($A290&lt;&gt;"",INDEX([1]Sizer!E:E,(ROW()-3)/3+7),"")</f>
        <v>5.3600032959789067E-3</v>
      </c>
      <c r="F291" s="53">
        <f>IF($A290&lt;&gt;"",INDEX([1]Sizer!F:F,(ROW()-3)/3+7),"")</f>
        <v>8.3037663006177102E-3</v>
      </c>
      <c r="G291" s="53">
        <f>IF($A290&lt;&gt;"",INDEX([1]Sizer!G:G,(ROW()-3)/3+7),"")</f>
        <v>2.0095820591233438E-2</v>
      </c>
      <c r="H291" s="53">
        <f>IF($A290&lt;&gt;"",INDEX([1]Sizer!H:H,(ROW()-3)/3+7),"")</f>
        <v>-1.0419681088314004E-2</v>
      </c>
      <c r="I291" s="53">
        <f>IF($A290&lt;&gt;"",INDEX([1]Sizer!I:I,(ROW()-3)/3+7),"")</f>
        <v>-2.5516082635983262E-2</v>
      </c>
      <c r="J291" s="53">
        <f>IF($A290&lt;&gt;"",INDEX([1]Sizer!J:J,(ROW()-3)/3+7),"")</f>
        <v>0</v>
      </c>
      <c r="K291" s="53">
        <f>IF($A290&lt;&gt;"",INDEX([1]Sizer!K:K,(ROW()-3)/3+7),"")</f>
        <v>1.6535579937304076E-2</v>
      </c>
      <c r="L291" s="53">
        <f>IF($A290&lt;&gt;"",INDEX([1]Sizer!L:L,(ROW()-3)/3+7),"")</f>
        <v>0</v>
      </c>
      <c r="M291" s="53">
        <f>IF($A290&lt;&gt;"",INDEX([1]Sizer!M:M,(ROW()-3)/3+7),"")</f>
        <v>7.0026753597122295E-3</v>
      </c>
      <c r="N291" s="53">
        <f>IF($A290&lt;&gt;"",INDEX([1]Sizer!N:N,(ROW()-3)/3+7),"")</f>
        <v>0</v>
      </c>
      <c r="O291" s="53">
        <f>IF($A290&lt;&gt;"",INDEX([1]Sizer!O:O,(ROW()-3)/3+7),"")</f>
        <v>0</v>
      </c>
      <c r="P291" s="53">
        <f>IF($A290&lt;&gt;"",INDEX([1]Sizer!P:P,(ROW()-3)/3+7),"")</f>
        <v>0</v>
      </c>
      <c r="Q291" s="53">
        <f>IF($A290&lt;&gt;"",INDEX([1]Sizer!Q:Q,(ROW()-3)/3+7),"")</f>
        <v>0</v>
      </c>
      <c r="R291" s="53">
        <f>IF($A290&lt;&gt;"",INDEX([1]Sizer!R:R,(ROW()-3)/3+7),"")</f>
        <v>2.2359715670024226E-2</v>
      </c>
      <c r="S291" s="53">
        <f>IF($A290&lt;&gt;"",INDEX([1]Sizer!S:S,(ROW()-3)/3+7),"")</f>
        <v>0</v>
      </c>
      <c r="T291" s="53">
        <f>IF($A290&lt;&gt;"",INDEX([1]Sizer!T:T,(ROW()-3)/3+7),"")</f>
        <v>0</v>
      </c>
      <c r="U291" s="53">
        <f>IF($A290&lt;&gt;"",INDEX([1]Sizer!U:U,(ROW()-3)/3+7),"")</f>
        <v>2.0430209953343704E-2</v>
      </c>
      <c r="V291" s="53">
        <f>IF($A290&lt;&gt;"",INDEX([1]Sizer!V:V,(ROW()-3)/3+7),"")</f>
        <v>2.5131390845070427E-2</v>
      </c>
      <c r="W291" s="53">
        <f>IF($A290&lt;&gt;"",INDEX([1]Sizer!W:W,(ROW()-3)/3+7),"")</f>
        <v>0</v>
      </c>
      <c r="X291" s="53">
        <f>IF($A290&lt;&gt;"",INDEX([1]Sizer!X:X,(ROW()-3)/3+7),"")</f>
        <v>0</v>
      </c>
      <c r="Y291" s="53">
        <f>IF($A290&lt;&gt;"",INDEX([1]Sizer!Y:Y,(ROW()-3)/3+7),"")</f>
        <v>0</v>
      </c>
      <c r="Z291" s="53">
        <f>IF($A290&lt;&gt;"",INDEX([1]Sizer!Z:Z,(ROW()-3)/3+7),"")</f>
        <v>0</v>
      </c>
      <c r="AA291" s="53">
        <f>IF($A290&lt;&gt;"",SUM($B291:$Z291),"")</f>
        <v>8.9283398228987454E-2</v>
      </c>
    </row>
    <row r="292" spans="1:27" x14ac:dyDescent="0.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</row>
    <row r="293" spans="1:27" x14ac:dyDescent="0.2">
      <c r="A293" s="59">
        <f>IF(INDEX([1]Sizer!$A:$A,(ROW()-2)/3+7)&lt;&gt;"",INDEX([1]Sizer!$A:$A,(ROW()-2)/3+7),"")</f>
        <v>45383</v>
      </c>
      <c r="B293" s="51">
        <f>IF($A293&lt;&gt;"",INDEX([1]Sizer!EF:EF,(ROW()-2)/3+7),"")</f>
        <v>0</v>
      </c>
      <c r="C293" s="51">
        <f>IF($A293&lt;&gt;"",INDEX([1]Sizer!EG:EG,(ROW()-2)/3+7),"")</f>
        <v>0</v>
      </c>
      <c r="D293" s="51">
        <f>IF($A293&lt;&gt;"",INDEX([1]Sizer!EH:EH,(ROW()-2)/3+7),"")</f>
        <v>0</v>
      </c>
      <c r="E293" s="51">
        <f>IF($A293&lt;&gt;"",INDEX([1]Sizer!EI:EI,(ROW()-2)/3+7),"")</f>
        <v>0.5</v>
      </c>
      <c r="F293" s="51">
        <f>IF($A293&lt;&gt;"",INDEX([1]Sizer!EJ:EJ,(ROW()-2)/3+7),"")</f>
        <v>0.5</v>
      </c>
      <c r="G293" s="51">
        <f>IF($A293&lt;&gt;"",INDEX([1]Sizer!EK:EK,(ROW()-2)/3+7),"")</f>
        <v>2</v>
      </c>
      <c r="H293" s="51">
        <f>IF($A293&lt;&gt;"",INDEX([1]Sizer!EL:EL,(ROW()-2)/3+7),"")</f>
        <v>-0.5</v>
      </c>
      <c r="I293" s="51">
        <f>IF($A293&lt;&gt;"",INDEX([1]Sizer!EM:EM,(ROW()-2)/3+7),"")</f>
        <v>-1.5</v>
      </c>
      <c r="J293" s="51">
        <f>IF($A293&lt;&gt;"",INDEX([1]Sizer!EN:EN,(ROW()-2)/3+7),"")</f>
        <v>0</v>
      </c>
      <c r="K293" s="51">
        <f>IF($A293&lt;&gt;"",INDEX([1]Sizer!EO:EO,(ROW()-2)/3+7),"")</f>
        <v>0.5</v>
      </c>
      <c r="L293" s="51">
        <f>IF($A293&lt;&gt;"",INDEX([1]Sizer!EP:EP,(ROW()-2)/3+7),"")</f>
        <v>0</v>
      </c>
      <c r="M293" s="51">
        <f>IF($A293&lt;&gt;"",INDEX([1]Sizer!EQ:EQ,(ROW()-2)/3+7),"")</f>
        <v>0.5</v>
      </c>
      <c r="N293" s="51">
        <f>IF($A293&lt;&gt;"",INDEX([1]Sizer!ER:ER,(ROW()-2)/3+7),"")</f>
        <v>0</v>
      </c>
      <c r="O293" s="51">
        <f>IF($A293&lt;&gt;"",INDEX([1]Sizer!ES:ES,(ROW()-2)/3+7),"")</f>
        <v>0</v>
      </c>
      <c r="P293" s="51">
        <f>IF($A293&lt;&gt;"",INDEX([1]Sizer!ET:ET,(ROW()-2)/3+7),"")</f>
        <v>0</v>
      </c>
      <c r="Q293" s="51">
        <f>IF($A293&lt;&gt;"",INDEX([1]Sizer!EU:EU,(ROW()-2)/3+7),"")</f>
        <v>0</v>
      </c>
      <c r="R293" s="51">
        <f>IF($A293&lt;&gt;"",INDEX([1]Sizer!EV:EV,(ROW()-2)/3+7),"")</f>
        <v>3</v>
      </c>
      <c r="S293" s="51">
        <f>IF($A293&lt;&gt;"",INDEX([1]Sizer!EW:EW,(ROW()-2)/3+7),"")</f>
        <v>0</v>
      </c>
      <c r="T293" s="51">
        <f>IF($A293&lt;&gt;"",INDEX([1]Sizer!EX:EX,(ROW()-2)/3+7),"")</f>
        <v>0</v>
      </c>
      <c r="U293" s="51">
        <f>IF($A293&lt;&gt;"",INDEX([1]Sizer!EY:EY,(ROW()-2)/3+7),"")</f>
        <v>1</v>
      </c>
      <c r="V293" s="51">
        <f>IF($A293&lt;&gt;"",INDEX([1]Sizer!EZ:EZ,(ROW()-2)/3+7),"")</f>
        <v>1</v>
      </c>
      <c r="W293" s="51">
        <f>IF($A293&lt;&gt;"",INDEX([1]Sizer!FA:FA,(ROW()-2)/3+7),"")</f>
        <v>0</v>
      </c>
      <c r="X293" s="51">
        <f>IF($A293&lt;&gt;"",INDEX([1]Sizer!FB:FB,(ROW()-2)/3+7),"")</f>
        <v>0</v>
      </c>
      <c r="Y293" s="51">
        <f>IF($A293&lt;&gt;"",INDEX([1]Sizer!FC:FC,(ROW()-2)/3+7),"")</f>
        <v>0</v>
      </c>
      <c r="Z293" s="51">
        <f>IF($A293&lt;&gt;"",INDEX([1]Sizer!FD:FD,(ROW()-2)/3+7),"")</f>
        <v>0</v>
      </c>
      <c r="AA293" s="52">
        <f>IF($A293&lt;&gt;"",INDEX([1]Sizer!$AB:$AB,(ROW()-2)/3+7)*'[1]Dashboard (Model)'!$U$2,"")</f>
        <v>0.06</v>
      </c>
    </row>
    <row r="294" spans="1:27" x14ac:dyDescent="0.2">
      <c r="A294" s="59"/>
      <c r="B294" s="53">
        <f>IF($A293&lt;&gt;"",INDEX([1]Sizer!B:B,(ROW()-3)/3+7),"")</f>
        <v>0</v>
      </c>
      <c r="C294" s="53">
        <f>IF($A293&lt;&gt;"",INDEX([1]Sizer!C:C,(ROW()-3)/3+7),"")</f>
        <v>0</v>
      </c>
      <c r="D294" s="53">
        <f>IF($A293&lt;&gt;"",INDEX([1]Sizer!D:D,(ROW()-3)/3+7),"")</f>
        <v>0</v>
      </c>
      <c r="E294" s="53">
        <f>IF($A293&lt;&gt;"",INDEX([1]Sizer!E:E,(ROW()-3)/3+7),"")</f>
        <v>5.3600032959789067E-3</v>
      </c>
      <c r="F294" s="53">
        <f>IF($A293&lt;&gt;"",INDEX([1]Sizer!F:F,(ROW()-3)/3+7),"")</f>
        <v>8.3037663006177102E-3</v>
      </c>
      <c r="G294" s="53">
        <f>IF($A293&lt;&gt;"",INDEX([1]Sizer!G:G,(ROW()-3)/3+7),"")</f>
        <v>2.0095820591233438E-2</v>
      </c>
      <c r="H294" s="53">
        <f>IF($A293&lt;&gt;"",INDEX([1]Sizer!H:H,(ROW()-3)/3+7),"")</f>
        <v>-1.0419681088314004E-2</v>
      </c>
      <c r="I294" s="53">
        <f>IF($A293&lt;&gt;"",INDEX([1]Sizer!I:I,(ROW()-3)/3+7),"")</f>
        <v>-2.5516082635983262E-2</v>
      </c>
      <c r="J294" s="53">
        <f>IF($A293&lt;&gt;"",INDEX([1]Sizer!J:J,(ROW()-3)/3+7),"")</f>
        <v>0</v>
      </c>
      <c r="K294" s="53">
        <f>IF($A293&lt;&gt;"",INDEX([1]Sizer!K:K,(ROW()-3)/3+7),"")</f>
        <v>1.6535579937304076E-2</v>
      </c>
      <c r="L294" s="53">
        <f>IF($A293&lt;&gt;"",INDEX([1]Sizer!L:L,(ROW()-3)/3+7),"")</f>
        <v>0</v>
      </c>
      <c r="M294" s="53">
        <f>IF($A293&lt;&gt;"",INDEX([1]Sizer!M:M,(ROW()-3)/3+7),"")</f>
        <v>7.0026753597122295E-3</v>
      </c>
      <c r="N294" s="53">
        <f>IF($A293&lt;&gt;"",INDEX([1]Sizer!N:N,(ROW()-3)/3+7),"")</f>
        <v>0</v>
      </c>
      <c r="O294" s="53">
        <f>IF($A293&lt;&gt;"",INDEX([1]Sizer!O:O,(ROW()-3)/3+7),"")</f>
        <v>0</v>
      </c>
      <c r="P294" s="53">
        <f>IF($A293&lt;&gt;"",INDEX([1]Sizer!P:P,(ROW()-3)/3+7),"")</f>
        <v>0</v>
      </c>
      <c r="Q294" s="53">
        <f>IF($A293&lt;&gt;"",INDEX([1]Sizer!Q:Q,(ROW()-3)/3+7),"")</f>
        <v>0</v>
      </c>
      <c r="R294" s="53">
        <f>IF($A293&lt;&gt;"",INDEX([1]Sizer!R:R,(ROW()-3)/3+7),"")</f>
        <v>2.2359715670024226E-2</v>
      </c>
      <c r="S294" s="53">
        <f>IF($A293&lt;&gt;"",INDEX([1]Sizer!S:S,(ROW()-3)/3+7),"")</f>
        <v>0</v>
      </c>
      <c r="T294" s="53">
        <f>IF($A293&lt;&gt;"",INDEX([1]Sizer!T:T,(ROW()-3)/3+7),"")</f>
        <v>0</v>
      </c>
      <c r="U294" s="53">
        <f>IF($A293&lt;&gt;"",INDEX([1]Sizer!U:U,(ROW()-3)/3+7),"")</f>
        <v>2.0430209953343704E-2</v>
      </c>
      <c r="V294" s="53">
        <f>IF($A293&lt;&gt;"",INDEX([1]Sizer!V:V,(ROW()-3)/3+7),"")</f>
        <v>3.2317244897959181E-2</v>
      </c>
      <c r="W294" s="53">
        <f>IF($A293&lt;&gt;"",INDEX([1]Sizer!W:W,(ROW()-3)/3+7),"")</f>
        <v>0</v>
      </c>
      <c r="X294" s="53">
        <f>IF($A293&lt;&gt;"",INDEX([1]Sizer!X:X,(ROW()-3)/3+7),"")</f>
        <v>0</v>
      </c>
      <c r="Y294" s="53">
        <f>IF($A293&lt;&gt;"",INDEX([1]Sizer!Y:Y,(ROW()-3)/3+7),"")</f>
        <v>0</v>
      </c>
      <c r="Z294" s="53">
        <f>IF($A293&lt;&gt;"",INDEX([1]Sizer!Z:Z,(ROW()-3)/3+7),"")</f>
        <v>0</v>
      </c>
      <c r="AA294" s="53">
        <f>IF($A293&lt;&gt;"",SUM($B294:$Z294),"")</f>
        <v>9.6469252281876194E-2</v>
      </c>
    </row>
    <row r="295" spans="1:27" x14ac:dyDescent="0.2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</row>
    <row r="296" spans="1:27" x14ac:dyDescent="0.2">
      <c r="A296" s="59">
        <f>IF(INDEX([1]Sizer!$A:$A,(ROW()-2)/3+7)&lt;&gt;"",INDEX([1]Sizer!$A:$A,(ROW()-2)/3+7),"")</f>
        <v>45384</v>
      </c>
      <c r="B296" s="51">
        <f>IF($A296&lt;&gt;"",INDEX([1]Sizer!EF:EF,(ROW()-2)/3+7),"")</f>
        <v>0</v>
      </c>
      <c r="C296" s="51">
        <f>IF($A296&lt;&gt;"",INDEX([1]Sizer!EG:EG,(ROW()-2)/3+7),"")</f>
        <v>0</v>
      </c>
      <c r="D296" s="51">
        <f>IF($A296&lt;&gt;"",INDEX([1]Sizer!EH:EH,(ROW()-2)/3+7),"")</f>
        <v>0</v>
      </c>
      <c r="E296" s="51">
        <f>IF($A296&lt;&gt;"",INDEX([1]Sizer!EI:EI,(ROW()-2)/3+7),"")</f>
        <v>0.5</v>
      </c>
      <c r="F296" s="51">
        <f>IF($A296&lt;&gt;"",INDEX([1]Sizer!EJ:EJ,(ROW()-2)/3+7),"")</f>
        <v>0.5</v>
      </c>
      <c r="G296" s="51">
        <f>IF($A296&lt;&gt;"",INDEX([1]Sizer!EK:EK,(ROW()-2)/3+7),"")</f>
        <v>2</v>
      </c>
      <c r="H296" s="51">
        <f>IF($A296&lt;&gt;"",INDEX([1]Sizer!EL:EL,(ROW()-2)/3+7),"")</f>
        <v>-0.5</v>
      </c>
      <c r="I296" s="51">
        <f>IF($A296&lt;&gt;"",INDEX([1]Sizer!EM:EM,(ROW()-2)/3+7),"")</f>
        <v>-1.5</v>
      </c>
      <c r="J296" s="51">
        <f>IF($A296&lt;&gt;"",INDEX([1]Sizer!EN:EN,(ROW()-2)/3+7),"")</f>
        <v>0</v>
      </c>
      <c r="K296" s="51">
        <f>IF($A296&lt;&gt;"",INDEX([1]Sizer!EO:EO,(ROW()-2)/3+7),"")</f>
        <v>0.5</v>
      </c>
      <c r="L296" s="51">
        <f>IF($A296&lt;&gt;"",INDEX([1]Sizer!EP:EP,(ROW()-2)/3+7),"")</f>
        <v>0</v>
      </c>
      <c r="M296" s="51">
        <f>IF($A296&lt;&gt;"",INDEX([1]Sizer!EQ:EQ,(ROW()-2)/3+7),"")</f>
        <v>0.5</v>
      </c>
      <c r="N296" s="51">
        <f>IF($A296&lt;&gt;"",INDEX([1]Sizer!ER:ER,(ROW()-2)/3+7),"")</f>
        <v>0</v>
      </c>
      <c r="O296" s="51">
        <f>IF($A296&lt;&gt;"",INDEX([1]Sizer!ES:ES,(ROW()-2)/3+7),"")</f>
        <v>0</v>
      </c>
      <c r="P296" s="51">
        <f>IF($A296&lt;&gt;"",INDEX([1]Sizer!ET:ET,(ROW()-2)/3+7),"")</f>
        <v>0</v>
      </c>
      <c r="Q296" s="51">
        <f>IF($A296&lt;&gt;"",INDEX([1]Sizer!EU:EU,(ROW()-2)/3+7),"")</f>
        <v>0</v>
      </c>
      <c r="R296" s="51">
        <f>IF($A296&lt;&gt;"",INDEX([1]Sizer!EV:EV,(ROW()-2)/3+7),"")</f>
        <v>3</v>
      </c>
      <c r="S296" s="51">
        <f>IF($A296&lt;&gt;"",INDEX([1]Sizer!EW:EW,(ROW()-2)/3+7),"")</f>
        <v>0</v>
      </c>
      <c r="T296" s="51">
        <f>IF($A296&lt;&gt;"",INDEX([1]Sizer!EX:EX,(ROW()-2)/3+7),"")</f>
        <v>0</v>
      </c>
      <c r="U296" s="51">
        <f>IF($A296&lt;&gt;"",INDEX([1]Sizer!EY:EY,(ROW()-2)/3+7),"")</f>
        <v>1</v>
      </c>
      <c r="V296" s="51">
        <f>IF($A296&lt;&gt;"",INDEX([1]Sizer!EZ:EZ,(ROW()-2)/3+7),"")</f>
        <v>1</v>
      </c>
      <c r="W296" s="51">
        <f>IF($A296&lt;&gt;"",INDEX([1]Sizer!FA:FA,(ROW()-2)/3+7),"")</f>
        <v>0</v>
      </c>
      <c r="X296" s="51">
        <f>IF($A296&lt;&gt;"",INDEX([1]Sizer!FB:FB,(ROW()-2)/3+7),"")</f>
        <v>0</v>
      </c>
      <c r="Y296" s="51">
        <f>IF($A296&lt;&gt;"",INDEX([1]Sizer!FC:FC,(ROW()-2)/3+7),"")</f>
        <v>0</v>
      </c>
      <c r="Z296" s="51">
        <f>IF($A296&lt;&gt;"",INDEX([1]Sizer!FD:FD,(ROW()-2)/3+7),"")</f>
        <v>0</v>
      </c>
      <c r="AA296" s="52">
        <f>IF($A296&lt;&gt;"",INDEX([1]Sizer!$AB:$AB,(ROW()-2)/3+7)*'[1]Dashboard (Model)'!$U$2,"")</f>
        <v>0.05</v>
      </c>
    </row>
    <row r="297" spans="1:27" x14ac:dyDescent="0.2">
      <c r="A297" s="59"/>
      <c r="B297" s="53">
        <f>IF($A296&lt;&gt;"",INDEX([1]Sizer!B:B,(ROW()-3)/3+7),"")</f>
        <v>0</v>
      </c>
      <c r="C297" s="53">
        <f>IF($A296&lt;&gt;"",INDEX([1]Sizer!C:C,(ROW()-3)/3+7),"")</f>
        <v>0</v>
      </c>
      <c r="D297" s="53">
        <f>IF($A296&lt;&gt;"",INDEX([1]Sizer!D:D,(ROW()-3)/3+7),"")</f>
        <v>0</v>
      </c>
      <c r="E297" s="53">
        <f>IF($A296&lt;&gt;"",INDEX([1]Sizer!E:E,(ROW()-3)/3+7),"")</f>
        <v>5.3600032959789067E-3</v>
      </c>
      <c r="F297" s="53">
        <f>IF($A296&lt;&gt;"",INDEX([1]Sizer!F:F,(ROW()-3)/3+7),"")</f>
        <v>8.3037663006177102E-3</v>
      </c>
      <c r="G297" s="53">
        <f>IF($A296&lt;&gt;"",INDEX([1]Sizer!G:G,(ROW()-3)/3+7),"")</f>
        <v>2.0095820591233438E-2</v>
      </c>
      <c r="H297" s="53">
        <f>IF($A296&lt;&gt;"",INDEX([1]Sizer!H:H,(ROW()-3)/3+7),"")</f>
        <v>-1.0419681088314004E-2</v>
      </c>
      <c r="I297" s="53">
        <f>IF($A296&lt;&gt;"",INDEX([1]Sizer!I:I,(ROW()-3)/3+7),"")</f>
        <v>-2.5516082635983262E-2</v>
      </c>
      <c r="J297" s="53">
        <f>IF($A296&lt;&gt;"",INDEX([1]Sizer!J:J,(ROW()-3)/3+7),"")</f>
        <v>0</v>
      </c>
      <c r="K297" s="53">
        <f>IF($A296&lt;&gt;"",INDEX([1]Sizer!K:K,(ROW()-3)/3+7),"")</f>
        <v>1.6535579937304076E-2</v>
      </c>
      <c r="L297" s="53">
        <f>IF($A296&lt;&gt;"",INDEX([1]Sizer!L:L,(ROW()-3)/3+7),"")</f>
        <v>0</v>
      </c>
      <c r="M297" s="53">
        <f>IF($A296&lt;&gt;"",INDEX([1]Sizer!M:M,(ROW()-3)/3+7),"")</f>
        <v>7.0026753597122295E-3</v>
      </c>
      <c r="N297" s="53">
        <f>IF($A296&lt;&gt;"",INDEX([1]Sizer!N:N,(ROW()-3)/3+7),"")</f>
        <v>0</v>
      </c>
      <c r="O297" s="53">
        <f>IF($A296&lt;&gt;"",INDEX([1]Sizer!O:O,(ROW()-3)/3+7),"")</f>
        <v>0</v>
      </c>
      <c r="P297" s="53">
        <f>IF($A296&lt;&gt;"",INDEX([1]Sizer!P:P,(ROW()-3)/3+7),"")</f>
        <v>0</v>
      </c>
      <c r="Q297" s="53">
        <f>IF($A296&lt;&gt;"",INDEX([1]Sizer!Q:Q,(ROW()-3)/3+7),"")</f>
        <v>0</v>
      </c>
      <c r="R297" s="53">
        <f>IF($A296&lt;&gt;"",INDEX([1]Sizer!R:R,(ROW()-3)/3+7),"")</f>
        <v>2.2359715670024226E-2</v>
      </c>
      <c r="S297" s="53">
        <f>IF($A296&lt;&gt;"",INDEX([1]Sizer!S:S,(ROW()-3)/3+7),"")</f>
        <v>0</v>
      </c>
      <c r="T297" s="53">
        <f>IF($A296&lt;&gt;"",INDEX([1]Sizer!T:T,(ROW()-3)/3+7),"")</f>
        <v>0</v>
      </c>
      <c r="U297" s="53">
        <f>IF($A296&lt;&gt;"",INDEX([1]Sizer!U:U,(ROW()-3)/3+7),"")</f>
        <v>2.0430209953343704E-2</v>
      </c>
      <c r="V297" s="53">
        <f>IF($A296&lt;&gt;"",INDEX([1]Sizer!V:V,(ROW()-3)/3+7),"")</f>
        <v>3.2317244897959181E-2</v>
      </c>
      <c r="W297" s="53">
        <f>IF($A296&lt;&gt;"",INDEX([1]Sizer!W:W,(ROW()-3)/3+7),"")</f>
        <v>0</v>
      </c>
      <c r="X297" s="53">
        <f>IF($A296&lt;&gt;"",INDEX([1]Sizer!X:X,(ROW()-3)/3+7),"")</f>
        <v>0</v>
      </c>
      <c r="Y297" s="53">
        <f>IF($A296&lt;&gt;"",INDEX([1]Sizer!Y:Y,(ROW()-3)/3+7),"")</f>
        <v>0</v>
      </c>
      <c r="Z297" s="53">
        <f>IF($A296&lt;&gt;"",INDEX([1]Sizer!Z:Z,(ROW()-3)/3+7),"")</f>
        <v>0</v>
      </c>
      <c r="AA297" s="53">
        <f>IF($A296&lt;&gt;"",SUM($B297:$Z297),"")</f>
        <v>9.6469252281876194E-2</v>
      </c>
    </row>
    <row r="298" spans="1:27" x14ac:dyDescent="0.2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</row>
    <row r="299" spans="1:27" x14ac:dyDescent="0.2">
      <c r="A299" s="59">
        <f>IF(INDEX([1]Sizer!$A:$A,(ROW()-2)/3+7)&lt;&gt;"",INDEX([1]Sizer!$A:$A,(ROW()-2)/3+7),"")</f>
        <v>45386</v>
      </c>
      <c r="B299" s="51">
        <f>IF($A299&lt;&gt;"",INDEX([1]Sizer!EF:EF,(ROW()-2)/3+7),"")</f>
        <v>0</v>
      </c>
      <c r="C299" s="51">
        <f>IF($A299&lt;&gt;"",INDEX([1]Sizer!EG:EG,(ROW()-2)/3+7),"")</f>
        <v>0</v>
      </c>
      <c r="D299" s="51">
        <f>IF($A299&lt;&gt;"",INDEX([1]Sizer!EH:EH,(ROW()-2)/3+7),"")</f>
        <v>0</v>
      </c>
      <c r="E299" s="51">
        <f>IF($A299&lt;&gt;"",INDEX([1]Sizer!EI:EI,(ROW()-2)/3+7),"")</f>
        <v>0.5</v>
      </c>
      <c r="F299" s="51">
        <f>IF($A299&lt;&gt;"",INDEX([1]Sizer!EJ:EJ,(ROW()-2)/3+7),"")</f>
        <v>0.5</v>
      </c>
      <c r="G299" s="51">
        <f>IF($A299&lt;&gt;"",INDEX([1]Sizer!EK:EK,(ROW()-2)/3+7),"")</f>
        <v>1</v>
      </c>
      <c r="H299" s="51">
        <f>IF($A299&lt;&gt;"",INDEX([1]Sizer!EL:EL,(ROW()-2)/3+7),"")</f>
        <v>-0.5</v>
      </c>
      <c r="I299" s="51">
        <f>IF($A299&lt;&gt;"",INDEX([1]Sizer!EM:EM,(ROW()-2)/3+7),"")</f>
        <v>-1.5</v>
      </c>
      <c r="J299" s="51">
        <f>IF($A299&lt;&gt;"",INDEX([1]Sizer!EN:EN,(ROW()-2)/3+7),"")</f>
        <v>0</v>
      </c>
      <c r="K299" s="51">
        <f>IF($A299&lt;&gt;"",INDEX([1]Sizer!EO:EO,(ROW()-2)/3+7),"")</f>
        <v>0</v>
      </c>
      <c r="L299" s="51">
        <f>IF($A299&lt;&gt;"",INDEX([1]Sizer!EP:EP,(ROW()-2)/3+7),"")</f>
        <v>0</v>
      </c>
      <c r="M299" s="51">
        <f>IF($A299&lt;&gt;"",INDEX([1]Sizer!EQ:EQ,(ROW()-2)/3+7),"")</f>
        <v>1</v>
      </c>
      <c r="N299" s="51">
        <f>IF($A299&lt;&gt;"",INDEX([1]Sizer!ER:ER,(ROW()-2)/3+7),"")</f>
        <v>0</v>
      </c>
      <c r="O299" s="51">
        <f>IF($A299&lt;&gt;"",INDEX([1]Sizer!ES:ES,(ROW()-2)/3+7),"")</f>
        <v>0</v>
      </c>
      <c r="P299" s="51">
        <f>IF($A299&lt;&gt;"",INDEX([1]Sizer!ET:ET,(ROW()-2)/3+7),"")</f>
        <v>3</v>
      </c>
      <c r="Q299" s="51">
        <f>IF($A299&lt;&gt;"",INDEX([1]Sizer!EU:EU,(ROW()-2)/3+7),"")</f>
        <v>0</v>
      </c>
      <c r="R299" s="51">
        <f>IF($A299&lt;&gt;"",INDEX([1]Sizer!EV:EV,(ROW()-2)/3+7),"")</f>
        <v>3</v>
      </c>
      <c r="S299" s="51">
        <f>IF($A299&lt;&gt;"",INDEX([1]Sizer!EW:EW,(ROW()-2)/3+7),"")</f>
        <v>0</v>
      </c>
      <c r="T299" s="51">
        <f>IF($A299&lt;&gt;"",INDEX([1]Sizer!EX:EX,(ROW()-2)/3+7),"")</f>
        <v>0</v>
      </c>
      <c r="U299" s="51">
        <f>IF($A299&lt;&gt;"",INDEX([1]Sizer!EY:EY,(ROW()-2)/3+7),"")</f>
        <v>1</v>
      </c>
      <c r="V299" s="51">
        <f>IF($A299&lt;&gt;"",INDEX([1]Sizer!EZ:EZ,(ROW()-2)/3+7),"")</f>
        <v>1.5</v>
      </c>
      <c r="W299" s="51">
        <f>IF($A299&lt;&gt;"",INDEX([1]Sizer!FA:FA,(ROW()-2)/3+7),"")</f>
        <v>0</v>
      </c>
      <c r="X299" s="51">
        <f>IF($A299&lt;&gt;"",INDEX([1]Sizer!FB:FB,(ROW()-2)/3+7),"")</f>
        <v>0</v>
      </c>
      <c r="Y299" s="51">
        <f>IF($A299&lt;&gt;"",INDEX([1]Sizer!FC:FC,(ROW()-2)/3+7),"")</f>
        <v>0</v>
      </c>
      <c r="Z299" s="51">
        <f>IF($A299&lt;&gt;"",INDEX([1]Sizer!FD:FD,(ROW()-2)/3+7),"")</f>
        <v>0</v>
      </c>
      <c r="AA299" s="52">
        <f>IF($A299&lt;&gt;"",INDEX([1]Sizer!$AB:$AB,(ROW()-2)/3+7)*'[1]Dashboard (Model)'!$U$2,"")</f>
        <v>0.03</v>
      </c>
    </row>
    <row r="300" spans="1:27" x14ac:dyDescent="0.2">
      <c r="A300" s="59"/>
      <c r="B300" s="53">
        <f>IF($A299&lt;&gt;"",INDEX([1]Sizer!B:B,(ROW()-3)/3+7),"")</f>
        <v>0</v>
      </c>
      <c r="C300" s="53">
        <f>IF($A299&lt;&gt;"",INDEX([1]Sizer!C:C,(ROW()-3)/3+7),"")</f>
        <v>0</v>
      </c>
      <c r="D300" s="53">
        <f>IF($A299&lt;&gt;"",INDEX([1]Sizer!D:D,(ROW()-3)/3+7),"")</f>
        <v>0</v>
      </c>
      <c r="E300" s="53">
        <f>IF($A299&lt;&gt;"",INDEX([1]Sizer!E:E,(ROW()-3)/3+7),"")</f>
        <v>5.3600032959789067E-3</v>
      </c>
      <c r="F300" s="53">
        <f>IF($A299&lt;&gt;"",INDEX([1]Sizer!F:F,(ROW()-3)/3+7),"")</f>
        <v>8.3037663006177102E-3</v>
      </c>
      <c r="G300" s="53">
        <f>IF($A299&lt;&gt;"",INDEX([1]Sizer!G:G,(ROW()-3)/3+7),"")</f>
        <v>1.2442801556420234E-2</v>
      </c>
      <c r="H300" s="53">
        <f>IF($A299&lt;&gt;"",INDEX([1]Sizer!H:H,(ROW()-3)/3+7),"")</f>
        <v>-1.0419681088314004E-2</v>
      </c>
      <c r="I300" s="53">
        <f>IF($A299&lt;&gt;"",INDEX([1]Sizer!I:I,(ROW()-3)/3+7),"")</f>
        <v>-2.5516082635983262E-2</v>
      </c>
      <c r="J300" s="53">
        <f>IF($A299&lt;&gt;"",INDEX([1]Sizer!J:J,(ROW()-3)/3+7),"")</f>
        <v>0</v>
      </c>
      <c r="K300" s="53">
        <f>IF($A299&lt;&gt;"",INDEX([1]Sizer!K:K,(ROW()-3)/3+7),"")</f>
        <v>0</v>
      </c>
      <c r="L300" s="53">
        <f>IF($A299&lt;&gt;"",INDEX([1]Sizer!L:L,(ROW()-3)/3+7),"")</f>
        <v>0</v>
      </c>
      <c r="M300" s="53">
        <f>IF($A299&lt;&gt;"",INDEX([1]Sizer!M:M,(ROW()-3)/3+7),"")</f>
        <v>1.4430505415162454E-2</v>
      </c>
      <c r="N300" s="53">
        <f>IF($A299&lt;&gt;"",INDEX([1]Sizer!N:N,(ROW()-3)/3+7),"")</f>
        <v>0</v>
      </c>
      <c r="O300" s="53">
        <f>IF($A299&lt;&gt;"",INDEX([1]Sizer!O:O,(ROW()-3)/3+7),"")</f>
        <v>0</v>
      </c>
      <c r="P300" s="53">
        <f>IF($A299&lt;&gt;"",INDEX([1]Sizer!P:P,(ROW()-3)/3+7),"")</f>
        <v>2.5406250000000002E-2</v>
      </c>
      <c r="Q300" s="53">
        <f>IF($A299&lt;&gt;"",INDEX([1]Sizer!Q:Q,(ROW()-3)/3+7),"")</f>
        <v>0</v>
      </c>
      <c r="R300" s="53">
        <f>IF($A299&lt;&gt;"",INDEX([1]Sizer!R:R,(ROW()-3)/3+7),"")</f>
        <v>2.2359715670024226E-2</v>
      </c>
      <c r="S300" s="53">
        <f>IF($A299&lt;&gt;"",INDEX([1]Sizer!S:S,(ROW()-3)/3+7),"")</f>
        <v>0</v>
      </c>
      <c r="T300" s="53">
        <f>IF($A299&lt;&gt;"",INDEX([1]Sizer!T:T,(ROW()-3)/3+7),"")</f>
        <v>0</v>
      </c>
      <c r="U300" s="53">
        <f>IF($A299&lt;&gt;"",INDEX([1]Sizer!U:U,(ROW()-3)/3+7),"")</f>
        <v>2.0430209953343704E-2</v>
      </c>
      <c r="V300" s="53">
        <f>IF($A299&lt;&gt;"",INDEX([1]Sizer!V:V,(ROW()-3)/3+7),"")</f>
        <v>2.4390000000000002E-2</v>
      </c>
      <c r="W300" s="53">
        <f>IF($A299&lt;&gt;"",INDEX([1]Sizer!W:W,(ROW()-3)/3+7),"")</f>
        <v>0</v>
      </c>
      <c r="X300" s="53">
        <f>IF($A299&lt;&gt;"",INDEX([1]Sizer!X:X,(ROW()-3)/3+7),"")</f>
        <v>0</v>
      </c>
      <c r="Y300" s="53">
        <f>IF($A299&lt;&gt;"",INDEX([1]Sizer!Y:Y,(ROW()-3)/3+7),"")</f>
        <v>0</v>
      </c>
      <c r="Z300" s="53">
        <f>IF($A299&lt;&gt;"",INDEX([1]Sizer!Z:Z,(ROW()-3)/3+7),"")</f>
        <v>0</v>
      </c>
      <c r="AA300" s="53">
        <f>IF($A299&lt;&gt;"",SUM($B300:$Z300),"")</f>
        <v>9.7187488467249977E-2</v>
      </c>
    </row>
    <row r="301" spans="1:27" x14ac:dyDescent="0.2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</row>
    <row r="302" spans="1:27" x14ac:dyDescent="0.2">
      <c r="A302" s="59">
        <f>IF(INDEX([1]Sizer!$A:$A,(ROW()-2)/3+7)&lt;&gt;"",INDEX([1]Sizer!$A:$A,(ROW()-2)/3+7),"")</f>
        <v>45387</v>
      </c>
      <c r="B302" s="51">
        <f>IF($A302&lt;&gt;"",INDEX([1]Sizer!EF:EF,(ROW()-2)/3+7),"")</f>
        <v>0</v>
      </c>
      <c r="C302" s="51">
        <f>IF($A302&lt;&gt;"",INDEX([1]Sizer!EG:EG,(ROW()-2)/3+7),"")</f>
        <v>2</v>
      </c>
      <c r="D302" s="51">
        <f>IF($A302&lt;&gt;"",INDEX([1]Sizer!EH:EH,(ROW()-2)/3+7),"")</f>
        <v>0</v>
      </c>
      <c r="E302" s="51">
        <f>IF($A302&lt;&gt;"",INDEX([1]Sizer!EI:EI,(ROW()-2)/3+7),"")</f>
        <v>0.5</v>
      </c>
      <c r="F302" s="51">
        <f>IF($A302&lt;&gt;"",INDEX([1]Sizer!EJ:EJ,(ROW()-2)/3+7),"")</f>
        <v>0</v>
      </c>
      <c r="G302" s="51">
        <f>IF($A302&lt;&gt;"",INDEX([1]Sizer!EK:EK,(ROW()-2)/3+7),"")</f>
        <v>1</v>
      </c>
      <c r="H302" s="51">
        <f>IF($A302&lt;&gt;"",INDEX([1]Sizer!EL:EL,(ROW()-2)/3+7),"")</f>
        <v>-0.5</v>
      </c>
      <c r="I302" s="51">
        <f>IF($A302&lt;&gt;"",INDEX([1]Sizer!EM:EM,(ROW()-2)/3+7),"")</f>
        <v>-1.5</v>
      </c>
      <c r="J302" s="51">
        <f>IF($A302&lt;&gt;"",INDEX([1]Sizer!EN:EN,(ROW()-2)/3+7),"")</f>
        <v>0</v>
      </c>
      <c r="K302" s="51">
        <f>IF($A302&lt;&gt;"",INDEX([1]Sizer!EO:EO,(ROW()-2)/3+7),"")</f>
        <v>0</v>
      </c>
      <c r="L302" s="51">
        <f>IF($A302&lt;&gt;"",INDEX([1]Sizer!EP:EP,(ROW()-2)/3+7),"")</f>
        <v>0</v>
      </c>
      <c r="M302" s="51">
        <f>IF($A302&lt;&gt;"",INDEX([1]Sizer!EQ:EQ,(ROW()-2)/3+7),"")</f>
        <v>1</v>
      </c>
      <c r="N302" s="51">
        <f>IF($A302&lt;&gt;"",INDEX([1]Sizer!ER:ER,(ROW()-2)/3+7),"")</f>
        <v>0</v>
      </c>
      <c r="O302" s="51">
        <f>IF($A302&lt;&gt;"",INDEX([1]Sizer!ES:ES,(ROW()-2)/3+7),"")</f>
        <v>0</v>
      </c>
      <c r="P302" s="51">
        <f>IF($A302&lt;&gt;"",INDEX([1]Sizer!ET:ET,(ROW()-2)/3+7),"")</f>
        <v>2.5</v>
      </c>
      <c r="Q302" s="51">
        <f>IF($A302&lt;&gt;"",INDEX([1]Sizer!EU:EU,(ROW()-2)/3+7),"")</f>
        <v>0</v>
      </c>
      <c r="R302" s="51">
        <f>IF($A302&lt;&gt;"",INDEX([1]Sizer!EV:EV,(ROW()-2)/3+7),"")</f>
        <v>3</v>
      </c>
      <c r="S302" s="51">
        <f>IF($A302&lt;&gt;"",INDEX([1]Sizer!EW:EW,(ROW()-2)/3+7),"")</f>
        <v>0</v>
      </c>
      <c r="T302" s="51">
        <f>IF($A302&lt;&gt;"",INDEX([1]Sizer!EX:EX,(ROW()-2)/3+7),"")</f>
        <v>0</v>
      </c>
      <c r="U302" s="51">
        <f>IF($A302&lt;&gt;"",INDEX([1]Sizer!EY:EY,(ROW()-2)/3+7),"")</f>
        <v>1</v>
      </c>
      <c r="V302" s="51">
        <f>IF($A302&lt;&gt;"",INDEX([1]Sizer!EZ:EZ,(ROW()-2)/3+7),"")</f>
        <v>1.5</v>
      </c>
      <c r="W302" s="51">
        <f>IF($A302&lt;&gt;"",INDEX([1]Sizer!FA:FA,(ROW()-2)/3+7),"")</f>
        <v>0</v>
      </c>
      <c r="X302" s="51">
        <f>IF($A302&lt;&gt;"",INDEX([1]Sizer!FB:FB,(ROW()-2)/3+7),"")</f>
        <v>0</v>
      </c>
      <c r="Y302" s="51">
        <f>IF($A302&lt;&gt;"",INDEX([1]Sizer!FC:FC,(ROW()-2)/3+7),"")</f>
        <v>0</v>
      </c>
      <c r="Z302" s="51">
        <f>IF($A302&lt;&gt;"",INDEX([1]Sizer!FD:FD,(ROW()-2)/3+7),"")</f>
        <v>0</v>
      </c>
      <c r="AA302" s="52">
        <f>IF($A302&lt;&gt;"",INDEX([1]Sizer!$AB:$AB,(ROW()-2)/3+7)*'[1]Dashboard (Model)'!$U$2,"")</f>
        <v>0.03</v>
      </c>
    </row>
    <row r="303" spans="1:27" x14ac:dyDescent="0.2">
      <c r="A303" s="59"/>
      <c r="B303" s="53">
        <f>IF($A302&lt;&gt;"",INDEX([1]Sizer!B:B,(ROW()-3)/3+7),"")</f>
        <v>0</v>
      </c>
      <c r="C303" s="53">
        <f>IF($A302&lt;&gt;"",INDEX([1]Sizer!C:C,(ROW()-3)/3+7),"")</f>
        <v>1.6832583682008368E-2</v>
      </c>
      <c r="D303" s="53">
        <f>IF($A302&lt;&gt;"",INDEX([1]Sizer!D:D,(ROW()-3)/3+7),"")</f>
        <v>0</v>
      </c>
      <c r="E303" s="53">
        <f>IF($A302&lt;&gt;"",INDEX([1]Sizer!E:E,(ROW()-3)/3+7),"")</f>
        <v>5.3600032959789067E-3</v>
      </c>
      <c r="F303" s="53">
        <f>IF($A302&lt;&gt;"",INDEX([1]Sizer!F:F,(ROW()-3)/3+7),"")</f>
        <v>0</v>
      </c>
      <c r="G303" s="53">
        <f>IF($A302&lt;&gt;"",INDEX([1]Sizer!G:G,(ROW()-3)/3+7),"")</f>
        <v>1.2442801556420234E-2</v>
      </c>
      <c r="H303" s="53">
        <f>IF($A302&lt;&gt;"",INDEX([1]Sizer!H:H,(ROW()-3)/3+7),"")</f>
        <v>-1.0419681088314004E-2</v>
      </c>
      <c r="I303" s="53">
        <f>IF($A302&lt;&gt;"",INDEX([1]Sizer!I:I,(ROW()-3)/3+7),"")</f>
        <v>-2.5516082635983262E-2</v>
      </c>
      <c r="J303" s="53">
        <f>IF($A302&lt;&gt;"",INDEX([1]Sizer!J:J,(ROW()-3)/3+7),"")</f>
        <v>0</v>
      </c>
      <c r="K303" s="53">
        <f>IF($A302&lt;&gt;"",INDEX([1]Sizer!K:K,(ROW()-3)/3+7),"")</f>
        <v>0</v>
      </c>
      <c r="L303" s="53">
        <f>IF($A302&lt;&gt;"",INDEX([1]Sizer!L:L,(ROW()-3)/3+7),"")</f>
        <v>0</v>
      </c>
      <c r="M303" s="53">
        <f>IF($A302&lt;&gt;"",INDEX([1]Sizer!M:M,(ROW()-3)/3+7),"")</f>
        <v>1.4430505415162454E-2</v>
      </c>
      <c r="N303" s="53">
        <f>IF($A302&lt;&gt;"",INDEX([1]Sizer!N:N,(ROW()-3)/3+7),"")</f>
        <v>0</v>
      </c>
      <c r="O303" s="53">
        <f>IF($A302&lt;&gt;"",INDEX([1]Sizer!O:O,(ROW()-3)/3+7),"")</f>
        <v>0</v>
      </c>
      <c r="P303" s="53">
        <f>IF($A302&lt;&gt;"",INDEX([1]Sizer!P:P,(ROW()-3)/3+7),"")</f>
        <v>2.1304435127978819E-2</v>
      </c>
      <c r="Q303" s="53">
        <f>IF($A302&lt;&gt;"",INDEX([1]Sizer!Q:Q,(ROW()-3)/3+7),"")</f>
        <v>0</v>
      </c>
      <c r="R303" s="53">
        <f>IF($A302&lt;&gt;"",INDEX([1]Sizer!R:R,(ROW()-3)/3+7),"")</f>
        <v>2.2359715670024226E-2</v>
      </c>
      <c r="S303" s="53">
        <f>IF($A302&lt;&gt;"",INDEX([1]Sizer!S:S,(ROW()-3)/3+7),"")</f>
        <v>0</v>
      </c>
      <c r="T303" s="53">
        <f>IF($A302&lt;&gt;"",INDEX([1]Sizer!T:T,(ROW()-3)/3+7),"")</f>
        <v>0</v>
      </c>
      <c r="U303" s="53">
        <f>IF($A302&lt;&gt;"",INDEX([1]Sizer!U:U,(ROW()-3)/3+7),"")</f>
        <v>2.0430209953343704E-2</v>
      </c>
      <c r="V303" s="53">
        <f>IF($A302&lt;&gt;"",INDEX([1]Sizer!V:V,(ROW()-3)/3+7),"")</f>
        <v>2.4390000000000002E-2</v>
      </c>
      <c r="W303" s="53">
        <f>IF($A302&lt;&gt;"",INDEX([1]Sizer!W:W,(ROW()-3)/3+7),"")</f>
        <v>0</v>
      </c>
      <c r="X303" s="53">
        <f>IF($A302&lt;&gt;"",INDEX([1]Sizer!X:X,(ROW()-3)/3+7),"")</f>
        <v>0</v>
      </c>
      <c r="Y303" s="53">
        <f>IF($A302&lt;&gt;"",INDEX([1]Sizer!Y:Y,(ROW()-3)/3+7),"")</f>
        <v>0</v>
      </c>
      <c r="Z303" s="53">
        <f>IF($A302&lt;&gt;"",INDEX([1]Sizer!Z:Z,(ROW()-3)/3+7),"")</f>
        <v>0</v>
      </c>
      <c r="AA303" s="53">
        <f>IF($A302&lt;&gt;"",SUM($B303:$Z303),"")</f>
        <v>0.10161449097661945</v>
      </c>
    </row>
    <row r="304" spans="1:27" x14ac:dyDescent="0.2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</row>
    <row r="305" spans="1:27" x14ac:dyDescent="0.2">
      <c r="A305" s="59">
        <f>IF(INDEX([1]Sizer!$A:$A,(ROW()-2)/3+7)&lt;&gt;"",INDEX([1]Sizer!$A:$A,(ROW()-2)/3+7),"")</f>
        <v>45390</v>
      </c>
      <c r="B305" s="51">
        <f>IF($A305&lt;&gt;"",INDEX([1]Sizer!EF:EF,(ROW()-2)/3+7),"")</f>
        <v>0</v>
      </c>
      <c r="C305" s="51">
        <f>IF($A305&lt;&gt;"",INDEX([1]Sizer!EG:EG,(ROW()-2)/3+7),"")</f>
        <v>2</v>
      </c>
      <c r="D305" s="51">
        <f>IF($A305&lt;&gt;"",INDEX([1]Sizer!EH:EH,(ROW()-2)/3+7),"")</f>
        <v>0</v>
      </c>
      <c r="E305" s="51">
        <f>IF($A305&lt;&gt;"",INDEX([1]Sizer!EI:EI,(ROW()-2)/3+7),"")</f>
        <v>0.5</v>
      </c>
      <c r="F305" s="51">
        <f>IF($A305&lt;&gt;"",INDEX([1]Sizer!EJ:EJ,(ROW()-2)/3+7),"")</f>
        <v>0</v>
      </c>
      <c r="G305" s="51">
        <f>IF($A305&lt;&gt;"",INDEX([1]Sizer!EK:EK,(ROW()-2)/3+7),"")</f>
        <v>1</v>
      </c>
      <c r="H305" s="51">
        <f>IF($A305&lt;&gt;"",INDEX([1]Sizer!EL:EL,(ROW()-2)/3+7),"")</f>
        <v>-0.5</v>
      </c>
      <c r="I305" s="51">
        <f>IF($A305&lt;&gt;"",INDEX([1]Sizer!EM:EM,(ROW()-2)/3+7),"")</f>
        <v>-1.5</v>
      </c>
      <c r="J305" s="51">
        <f>IF($A305&lt;&gt;"",INDEX([1]Sizer!EN:EN,(ROW()-2)/3+7),"")</f>
        <v>0</v>
      </c>
      <c r="K305" s="51">
        <f>IF($A305&lt;&gt;"",INDEX([1]Sizer!EO:EO,(ROW()-2)/3+7),"")</f>
        <v>0</v>
      </c>
      <c r="L305" s="51">
        <f>IF($A305&lt;&gt;"",INDEX([1]Sizer!EP:EP,(ROW()-2)/3+7),"")</f>
        <v>0</v>
      </c>
      <c r="M305" s="51">
        <f>IF($A305&lt;&gt;"",INDEX([1]Sizer!EQ:EQ,(ROW()-2)/3+7),"")</f>
        <v>1</v>
      </c>
      <c r="N305" s="51">
        <f>IF($A305&lt;&gt;"",INDEX([1]Sizer!ER:ER,(ROW()-2)/3+7),"")</f>
        <v>0</v>
      </c>
      <c r="O305" s="51">
        <f>IF($A305&lt;&gt;"",INDEX([1]Sizer!ES:ES,(ROW()-2)/3+7),"")</f>
        <v>0</v>
      </c>
      <c r="P305" s="51">
        <f>IF($A305&lt;&gt;"",INDEX([1]Sizer!ET:ET,(ROW()-2)/3+7),"")</f>
        <v>2.5</v>
      </c>
      <c r="Q305" s="51">
        <f>IF($A305&lt;&gt;"",INDEX([1]Sizer!EU:EU,(ROW()-2)/3+7),"")</f>
        <v>0</v>
      </c>
      <c r="R305" s="51">
        <f>IF($A305&lt;&gt;"",INDEX([1]Sizer!EV:EV,(ROW()-2)/3+7),"")</f>
        <v>3</v>
      </c>
      <c r="S305" s="51">
        <f>IF($A305&lt;&gt;"",INDEX([1]Sizer!EW:EW,(ROW()-2)/3+7),"")</f>
        <v>0</v>
      </c>
      <c r="T305" s="51">
        <f>IF($A305&lt;&gt;"",INDEX([1]Sizer!EX:EX,(ROW()-2)/3+7),"")</f>
        <v>0</v>
      </c>
      <c r="U305" s="51">
        <f>IF($A305&lt;&gt;"",INDEX([1]Sizer!EY:EY,(ROW()-2)/3+7),"")</f>
        <v>1</v>
      </c>
      <c r="V305" s="51">
        <f>IF($A305&lt;&gt;"",INDEX([1]Sizer!EZ:EZ,(ROW()-2)/3+7),"")</f>
        <v>1.5</v>
      </c>
      <c r="W305" s="51">
        <f>IF($A305&lt;&gt;"",INDEX([1]Sizer!FA:FA,(ROW()-2)/3+7),"")</f>
        <v>0</v>
      </c>
      <c r="X305" s="51">
        <f>IF($A305&lt;&gt;"",INDEX([1]Sizer!FB:FB,(ROW()-2)/3+7),"")</f>
        <v>0</v>
      </c>
      <c r="Y305" s="51">
        <f>IF($A305&lt;&gt;"",INDEX([1]Sizer!FC:FC,(ROW()-2)/3+7),"")</f>
        <v>0</v>
      </c>
      <c r="Z305" s="51">
        <f>IF($A305&lt;&gt;"",INDEX([1]Sizer!FD:FD,(ROW()-2)/3+7),"")</f>
        <v>0</v>
      </c>
      <c r="AA305" s="52">
        <f>IF($A305&lt;&gt;"",INDEX([1]Sizer!$AB:$AB,(ROW()-2)/3+7)*'[1]Dashboard (Model)'!$U$2,"")</f>
        <v>0.03</v>
      </c>
    </row>
    <row r="306" spans="1:27" x14ac:dyDescent="0.2">
      <c r="A306" s="59"/>
      <c r="B306" s="53">
        <f>IF($A305&lt;&gt;"",INDEX([1]Sizer!B:B,(ROW()-3)/3+7),"")</f>
        <v>0</v>
      </c>
      <c r="C306" s="53">
        <f>IF($A305&lt;&gt;"",INDEX([1]Sizer!C:C,(ROW()-3)/3+7),"")</f>
        <v>1.6832583682008368E-2</v>
      </c>
      <c r="D306" s="53">
        <f>IF($A305&lt;&gt;"",INDEX([1]Sizer!D:D,(ROW()-3)/3+7),"")</f>
        <v>0</v>
      </c>
      <c r="E306" s="53">
        <f>IF($A305&lt;&gt;"",INDEX([1]Sizer!E:E,(ROW()-3)/3+7),"")</f>
        <v>5.3600032959789067E-3</v>
      </c>
      <c r="F306" s="53">
        <f>IF($A305&lt;&gt;"",INDEX([1]Sizer!F:F,(ROW()-3)/3+7),"")</f>
        <v>0</v>
      </c>
      <c r="G306" s="53">
        <f>IF($A305&lt;&gt;"",INDEX([1]Sizer!G:G,(ROW()-3)/3+7),"")</f>
        <v>1.2442801556420234E-2</v>
      </c>
      <c r="H306" s="53">
        <f>IF($A305&lt;&gt;"",INDEX([1]Sizer!H:H,(ROW()-3)/3+7),"")</f>
        <v>-1.0419681088314004E-2</v>
      </c>
      <c r="I306" s="53">
        <f>IF($A305&lt;&gt;"",INDEX([1]Sizer!I:I,(ROW()-3)/3+7),"")</f>
        <v>-2.5516082635983262E-2</v>
      </c>
      <c r="J306" s="53">
        <f>IF($A305&lt;&gt;"",INDEX([1]Sizer!J:J,(ROW()-3)/3+7),"")</f>
        <v>0</v>
      </c>
      <c r="K306" s="53">
        <f>IF($A305&lt;&gt;"",INDEX([1]Sizer!K:K,(ROW()-3)/3+7),"")</f>
        <v>0</v>
      </c>
      <c r="L306" s="53">
        <f>IF($A305&lt;&gt;"",INDEX([1]Sizer!L:L,(ROW()-3)/3+7),"")</f>
        <v>0</v>
      </c>
      <c r="M306" s="53">
        <f>IF($A305&lt;&gt;"",INDEX([1]Sizer!M:M,(ROW()-3)/3+7),"")</f>
        <v>1.4430505415162454E-2</v>
      </c>
      <c r="N306" s="53">
        <f>IF($A305&lt;&gt;"",INDEX([1]Sizer!N:N,(ROW()-3)/3+7),"")</f>
        <v>0</v>
      </c>
      <c r="O306" s="53">
        <f>IF($A305&lt;&gt;"",INDEX([1]Sizer!O:O,(ROW()-3)/3+7),"")</f>
        <v>0</v>
      </c>
      <c r="P306" s="53">
        <f>IF($A305&lt;&gt;"",INDEX([1]Sizer!P:P,(ROW()-3)/3+7),"")</f>
        <v>2.1304435127978819E-2</v>
      </c>
      <c r="Q306" s="53">
        <f>IF($A305&lt;&gt;"",INDEX([1]Sizer!Q:Q,(ROW()-3)/3+7),"")</f>
        <v>0</v>
      </c>
      <c r="R306" s="53">
        <f>IF($A305&lt;&gt;"",INDEX([1]Sizer!R:R,(ROW()-3)/3+7),"")</f>
        <v>2.2359715670024226E-2</v>
      </c>
      <c r="S306" s="53">
        <f>IF($A305&lt;&gt;"",INDEX([1]Sizer!S:S,(ROW()-3)/3+7),"")</f>
        <v>0</v>
      </c>
      <c r="T306" s="53">
        <f>IF($A305&lt;&gt;"",INDEX([1]Sizer!T:T,(ROW()-3)/3+7),"")</f>
        <v>0</v>
      </c>
      <c r="U306" s="53">
        <f>IF($A305&lt;&gt;"",INDEX([1]Sizer!U:U,(ROW()-3)/3+7),"")</f>
        <v>2.0430209953343704E-2</v>
      </c>
      <c r="V306" s="53">
        <f>IF($A305&lt;&gt;"",INDEX([1]Sizer!V:V,(ROW()-3)/3+7),"")</f>
        <v>2.4390000000000002E-2</v>
      </c>
      <c r="W306" s="53">
        <f>IF($A305&lt;&gt;"",INDEX([1]Sizer!W:W,(ROW()-3)/3+7),"")</f>
        <v>0</v>
      </c>
      <c r="X306" s="53">
        <f>IF($A305&lt;&gt;"",INDEX([1]Sizer!X:X,(ROW()-3)/3+7),"")</f>
        <v>0</v>
      </c>
      <c r="Y306" s="53">
        <f>IF($A305&lt;&gt;"",INDEX([1]Sizer!Y:Y,(ROW()-3)/3+7),"")</f>
        <v>0</v>
      </c>
      <c r="Z306" s="53">
        <f>IF($A305&lt;&gt;"",INDEX([1]Sizer!Z:Z,(ROW()-3)/3+7),"")</f>
        <v>0</v>
      </c>
      <c r="AA306" s="53">
        <f>IF($A305&lt;&gt;"",SUM($B306:$Z306),"")</f>
        <v>0.10161449097661945</v>
      </c>
    </row>
    <row r="307" spans="1:27" x14ac:dyDescent="0.2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</row>
    <row r="308" spans="1:27" x14ac:dyDescent="0.2">
      <c r="A308" s="59">
        <f>IF(INDEX([1]Sizer!$A:$A,(ROW()-2)/3+7)&lt;&gt;"",INDEX([1]Sizer!$A:$A,(ROW()-2)/3+7),"")</f>
        <v>45391</v>
      </c>
      <c r="B308" s="51">
        <f>IF($A308&lt;&gt;"",INDEX([1]Sizer!EF:EF,(ROW()-2)/3+7),"")</f>
        <v>0</v>
      </c>
      <c r="C308" s="51">
        <f>IF($A308&lt;&gt;"",INDEX([1]Sizer!EG:EG,(ROW()-2)/3+7),"")</f>
        <v>2</v>
      </c>
      <c r="D308" s="51">
        <f>IF($A308&lt;&gt;"",INDEX([1]Sizer!EH:EH,(ROW()-2)/3+7),"")</f>
        <v>0</v>
      </c>
      <c r="E308" s="51">
        <f>IF($A308&lt;&gt;"",INDEX([1]Sizer!EI:EI,(ROW()-2)/3+7),"")</f>
        <v>0.5</v>
      </c>
      <c r="F308" s="51">
        <f>IF($A308&lt;&gt;"",INDEX([1]Sizer!EJ:EJ,(ROW()-2)/3+7),"")</f>
        <v>0</v>
      </c>
      <c r="G308" s="51">
        <f>IF($A308&lt;&gt;"",INDEX([1]Sizer!EK:EK,(ROW()-2)/3+7),"")</f>
        <v>1</v>
      </c>
      <c r="H308" s="51">
        <f>IF($A308&lt;&gt;"",INDEX([1]Sizer!EL:EL,(ROW()-2)/3+7),"")</f>
        <v>-0.5</v>
      </c>
      <c r="I308" s="51">
        <f>IF($A308&lt;&gt;"",INDEX([1]Sizer!EM:EM,(ROW()-2)/3+7),"")</f>
        <v>-1.5</v>
      </c>
      <c r="J308" s="51">
        <f>IF($A308&lt;&gt;"",INDEX([1]Sizer!EN:EN,(ROW()-2)/3+7),"")</f>
        <v>0</v>
      </c>
      <c r="K308" s="51">
        <f>IF($A308&lt;&gt;"",INDEX([1]Sizer!EO:EO,(ROW()-2)/3+7),"")</f>
        <v>0</v>
      </c>
      <c r="L308" s="51">
        <f>IF($A308&lt;&gt;"",INDEX([1]Sizer!EP:EP,(ROW()-2)/3+7),"")</f>
        <v>0</v>
      </c>
      <c r="M308" s="51">
        <f>IF($A308&lt;&gt;"",INDEX([1]Sizer!EQ:EQ,(ROW()-2)/3+7),"")</f>
        <v>1</v>
      </c>
      <c r="N308" s="51">
        <f>IF($A308&lt;&gt;"",INDEX([1]Sizer!ER:ER,(ROW()-2)/3+7),"")</f>
        <v>0</v>
      </c>
      <c r="O308" s="51">
        <f>IF($A308&lt;&gt;"",INDEX([1]Sizer!ES:ES,(ROW()-2)/3+7),"")</f>
        <v>0</v>
      </c>
      <c r="P308" s="51">
        <f>IF($A308&lt;&gt;"",INDEX([1]Sizer!ET:ET,(ROW()-2)/3+7),"")</f>
        <v>2</v>
      </c>
      <c r="Q308" s="51">
        <f>IF($A308&lt;&gt;"",INDEX([1]Sizer!EU:EU,(ROW()-2)/3+7),"")</f>
        <v>0</v>
      </c>
      <c r="R308" s="51">
        <f>IF($A308&lt;&gt;"",INDEX([1]Sizer!EV:EV,(ROW()-2)/3+7),"")</f>
        <v>3</v>
      </c>
      <c r="S308" s="51">
        <f>IF($A308&lt;&gt;"",INDEX([1]Sizer!EW:EW,(ROW()-2)/3+7),"")</f>
        <v>0</v>
      </c>
      <c r="T308" s="51">
        <f>IF($A308&lt;&gt;"",INDEX([1]Sizer!EX:EX,(ROW()-2)/3+7),"")</f>
        <v>0</v>
      </c>
      <c r="U308" s="51">
        <f>IF($A308&lt;&gt;"",INDEX([1]Sizer!EY:EY,(ROW()-2)/3+7),"")</f>
        <v>1</v>
      </c>
      <c r="V308" s="51">
        <f>IF($A308&lt;&gt;"",INDEX([1]Sizer!EZ:EZ,(ROW()-2)/3+7),"")</f>
        <v>1.5</v>
      </c>
      <c r="W308" s="51">
        <f>IF($A308&lt;&gt;"",INDEX([1]Sizer!FA:FA,(ROW()-2)/3+7),"")</f>
        <v>0</v>
      </c>
      <c r="X308" s="51">
        <f>IF($A308&lt;&gt;"",INDEX([1]Sizer!FB:FB,(ROW()-2)/3+7),"")</f>
        <v>0</v>
      </c>
      <c r="Y308" s="51">
        <f>IF($A308&lt;&gt;"",INDEX([1]Sizer!FC:FC,(ROW()-2)/3+7),"")</f>
        <v>0</v>
      </c>
      <c r="Z308" s="51">
        <f>IF($A308&lt;&gt;"",INDEX([1]Sizer!FD:FD,(ROW()-2)/3+7),"")</f>
        <v>0</v>
      </c>
      <c r="AA308" s="52">
        <f>IF($A308&lt;&gt;"",INDEX([1]Sizer!$AB:$AB,(ROW()-2)/3+7)*'[1]Dashboard (Model)'!$U$2,"")</f>
        <v>0.03</v>
      </c>
    </row>
    <row r="309" spans="1:27" x14ac:dyDescent="0.2">
      <c r="A309" s="59"/>
      <c r="B309" s="53">
        <f>IF($A308&lt;&gt;"",INDEX([1]Sizer!B:B,(ROW()-3)/3+7),"")</f>
        <v>0</v>
      </c>
      <c r="C309" s="53">
        <f>IF($A308&lt;&gt;"",INDEX([1]Sizer!C:C,(ROW()-3)/3+7),"")</f>
        <v>1.6832583682008368E-2</v>
      </c>
      <c r="D309" s="53">
        <f>IF($A308&lt;&gt;"",INDEX([1]Sizer!D:D,(ROW()-3)/3+7),"")</f>
        <v>0</v>
      </c>
      <c r="E309" s="53">
        <f>IF($A308&lt;&gt;"",INDEX([1]Sizer!E:E,(ROW()-3)/3+7),"")</f>
        <v>5.3600032959789067E-3</v>
      </c>
      <c r="F309" s="53">
        <f>IF($A308&lt;&gt;"",INDEX([1]Sizer!F:F,(ROW()-3)/3+7),"")</f>
        <v>0</v>
      </c>
      <c r="G309" s="53">
        <f>IF($A308&lt;&gt;"",INDEX([1]Sizer!G:G,(ROW()-3)/3+7),"")</f>
        <v>1.2442801556420234E-2</v>
      </c>
      <c r="H309" s="53">
        <f>IF($A308&lt;&gt;"",INDEX([1]Sizer!H:H,(ROW()-3)/3+7),"")</f>
        <v>-1.0419681088314004E-2</v>
      </c>
      <c r="I309" s="53">
        <f>IF($A308&lt;&gt;"",INDEX([1]Sizer!I:I,(ROW()-3)/3+7),"")</f>
        <v>-2.5516082635983262E-2</v>
      </c>
      <c r="J309" s="53">
        <f>IF($A308&lt;&gt;"",INDEX([1]Sizer!J:J,(ROW()-3)/3+7),"")</f>
        <v>0</v>
      </c>
      <c r="K309" s="53">
        <f>IF($A308&lt;&gt;"",INDEX([1]Sizer!K:K,(ROW()-3)/3+7),"")</f>
        <v>0</v>
      </c>
      <c r="L309" s="53">
        <f>IF($A308&lt;&gt;"",INDEX([1]Sizer!L:L,(ROW()-3)/3+7),"")</f>
        <v>0</v>
      </c>
      <c r="M309" s="53">
        <f>IF($A308&lt;&gt;"",INDEX([1]Sizer!M:M,(ROW()-3)/3+7),"")</f>
        <v>1.4430505415162454E-2</v>
      </c>
      <c r="N309" s="53">
        <f>IF($A308&lt;&gt;"",INDEX([1]Sizer!N:N,(ROW()-3)/3+7),"")</f>
        <v>0</v>
      </c>
      <c r="O309" s="53">
        <f>IF($A308&lt;&gt;"",INDEX([1]Sizer!O:O,(ROW()-3)/3+7),"")</f>
        <v>0</v>
      </c>
      <c r="P309" s="53">
        <f>IF($A308&lt;&gt;"",INDEX([1]Sizer!P:P,(ROW()-3)/3+7),"")</f>
        <v>1.721916696718355E-2</v>
      </c>
      <c r="Q309" s="53">
        <f>IF($A308&lt;&gt;"",INDEX([1]Sizer!Q:Q,(ROW()-3)/3+7),"")</f>
        <v>0</v>
      </c>
      <c r="R309" s="53">
        <f>IF($A308&lt;&gt;"",INDEX([1]Sizer!R:R,(ROW()-3)/3+7),"")</f>
        <v>2.2359715670024226E-2</v>
      </c>
      <c r="S309" s="53">
        <f>IF($A308&lt;&gt;"",INDEX([1]Sizer!S:S,(ROW()-3)/3+7),"")</f>
        <v>0</v>
      </c>
      <c r="T309" s="53">
        <f>IF($A308&lt;&gt;"",INDEX([1]Sizer!T:T,(ROW()-3)/3+7),"")</f>
        <v>0</v>
      </c>
      <c r="U309" s="53">
        <f>IF($A308&lt;&gt;"",INDEX([1]Sizer!U:U,(ROW()-3)/3+7),"")</f>
        <v>2.0430209953343704E-2</v>
      </c>
      <c r="V309" s="53">
        <f>IF($A308&lt;&gt;"",INDEX([1]Sizer!V:V,(ROW()-3)/3+7),"")</f>
        <v>2.4390000000000002E-2</v>
      </c>
      <c r="W309" s="53">
        <f>IF($A308&lt;&gt;"",INDEX([1]Sizer!W:W,(ROW()-3)/3+7),"")</f>
        <v>0</v>
      </c>
      <c r="X309" s="53">
        <f>IF($A308&lt;&gt;"",INDEX([1]Sizer!X:X,(ROW()-3)/3+7),"")</f>
        <v>0</v>
      </c>
      <c r="Y309" s="53">
        <f>IF($A308&lt;&gt;"",INDEX([1]Sizer!Y:Y,(ROW()-3)/3+7),"")</f>
        <v>0</v>
      </c>
      <c r="Z309" s="53">
        <f>IF($A308&lt;&gt;"",INDEX([1]Sizer!Z:Z,(ROW()-3)/3+7),"")</f>
        <v>0</v>
      </c>
      <c r="AA309" s="53">
        <f>IF($A308&lt;&gt;"",SUM($B309:$Z309),"")</f>
        <v>9.7529222815824185E-2</v>
      </c>
    </row>
    <row r="310" spans="1:27" x14ac:dyDescent="0.2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</row>
    <row r="311" spans="1:27" x14ac:dyDescent="0.2">
      <c r="A311" s="59">
        <f>IF(INDEX([1]Sizer!$A:$A,(ROW()-2)/3+7)&lt;&gt;"",INDEX([1]Sizer!$A:$A,(ROW()-2)/3+7),"")</f>
        <v>45392</v>
      </c>
      <c r="B311" s="51">
        <f>IF($A311&lt;&gt;"",INDEX([1]Sizer!EF:EF,(ROW()-2)/3+7),"")</f>
        <v>0</v>
      </c>
      <c r="C311" s="51">
        <f>IF($A311&lt;&gt;"",INDEX([1]Sizer!EG:EG,(ROW()-2)/3+7),"")</f>
        <v>2</v>
      </c>
      <c r="D311" s="51">
        <f>IF($A311&lt;&gt;"",INDEX([1]Sizer!EH:EH,(ROW()-2)/3+7),"")</f>
        <v>0</v>
      </c>
      <c r="E311" s="51">
        <f>IF($A311&lt;&gt;"",INDEX([1]Sizer!EI:EI,(ROW()-2)/3+7),"")</f>
        <v>0.5</v>
      </c>
      <c r="F311" s="51">
        <f>IF($A311&lt;&gt;"",INDEX([1]Sizer!EJ:EJ,(ROW()-2)/3+7),"")</f>
        <v>0</v>
      </c>
      <c r="G311" s="51">
        <f>IF($A311&lt;&gt;"",INDEX([1]Sizer!EK:EK,(ROW()-2)/3+7),"")</f>
        <v>1</v>
      </c>
      <c r="H311" s="51">
        <f>IF($A311&lt;&gt;"",INDEX([1]Sizer!EL:EL,(ROW()-2)/3+7),"")</f>
        <v>-0.5</v>
      </c>
      <c r="I311" s="51">
        <f>IF($A311&lt;&gt;"",INDEX([1]Sizer!EM:EM,(ROW()-2)/3+7),"")</f>
        <v>-2</v>
      </c>
      <c r="J311" s="51">
        <f>IF($A311&lt;&gt;"",INDEX([1]Sizer!EN:EN,(ROW()-2)/3+7),"")</f>
        <v>0</v>
      </c>
      <c r="K311" s="51">
        <f>IF($A311&lt;&gt;"",INDEX([1]Sizer!EO:EO,(ROW()-2)/3+7),"")</f>
        <v>0</v>
      </c>
      <c r="L311" s="51">
        <f>IF($A311&lt;&gt;"",INDEX([1]Sizer!EP:EP,(ROW()-2)/3+7),"")</f>
        <v>0</v>
      </c>
      <c r="M311" s="51">
        <f>IF($A311&lt;&gt;"",INDEX([1]Sizer!EQ:EQ,(ROW()-2)/3+7),"")</f>
        <v>1</v>
      </c>
      <c r="N311" s="51">
        <f>IF($A311&lt;&gt;"",INDEX([1]Sizer!ER:ER,(ROW()-2)/3+7),"")</f>
        <v>0</v>
      </c>
      <c r="O311" s="51">
        <f>IF($A311&lt;&gt;"",INDEX([1]Sizer!ES:ES,(ROW()-2)/3+7),"")</f>
        <v>0</v>
      </c>
      <c r="P311" s="51">
        <f>IF($A311&lt;&gt;"",INDEX([1]Sizer!ET:ET,(ROW()-2)/3+7),"")</f>
        <v>2.5</v>
      </c>
      <c r="Q311" s="51">
        <f>IF($A311&lt;&gt;"",INDEX([1]Sizer!EU:EU,(ROW()-2)/3+7),"")</f>
        <v>0</v>
      </c>
      <c r="R311" s="51">
        <f>IF($A311&lt;&gt;"",INDEX([1]Sizer!EV:EV,(ROW()-2)/3+7),"")</f>
        <v>3</v>
      </c>
      <c r="S311" s="51">
        <f>IF($A311&lt;&gt;"",INDEX([1]Sizer!EW:EW,(ROW()-2)/3+7),"")</f>
        <v>0</v>
      </c>
      <c r="T311" s="51">
        <f>IF($A311&lt;&gt;"",INDEX([1]Sizer!EX:EX,(ROW()-2)/3+7),"")</f>
        <v>0</v>
      </c>
      <c r="U311" s="51">
        <f>IF($A311&lt;&gt;"",INDEX([1]Sizer!EY:EY,(ROW()-2)/3+7),"")</f>
        <v>1</v>
      </c>
      <c r="V311" s="51">
        <f>IF($A311&lt;&gt;"",INDEX([1]Sizer!EZ:EZ,(ROW()-2)/3+7),"")</f>
        <v>1.5</v>
      </c>
      <c r="W311" s="51">
        <f>IF($A311&lt;&gt;"",INDEX([1]Sizer!FA:FA,(ROW()-2)/3+7),"")</f>
        <v>0</v>
      </c>
      <c r="X311" s="51">
        <f>IF($A311&lt;&gt;"",INDEX([1]Sizer!FB:FB,(ROW()-2)/3+7),"")</f>
        <v>0</v>
      </c>
      <c r="Y311" s="51">
        <f>IF($A311&lt;&gt;"",INDEX([1]Sizer!FC:FC,(ROW()-2)/3+7),"")</f>
        <v>0</v>
      </c>
      <c r="Z311" s="51">
        <f>IF($A311&lt;&gt;"",INDEX([1]Sizer!FD:FD,(ROW()-2)/3+7),"")</f>
        <v>0</v>
      </c>
      <c r="AA311" s="52">
        <f>IF($A311&lt;&gt;"",INDEX([1]Sizer!$AB:$AB,(ROW()-2)/3+7)*'[1]Dashboard (Model)'!$U$2,"")</f>
        <v>0.03</v>
      </c>
    </row>
    <row r="312" spans="1:27" x14ac:dyDescent="0.2">
      <c r="A312" s="59"/>
      <c r="B312" s="53">
        <f>IF($A311&lt;&gt;"",INDEX([1]Sizer!B:B,(ROW()-3)/3+7),"")</f>
        <v>0</v>
      </c>
      <c r="C312" s="53">
        <f>IF($A311&lt;&gt;"",INDEX([1]Sizer!C:C,(ROW()-3)/3+7),"")</f>
        <v>1.6832583682008368E-2</v>
      </c>
      <c r="D312" s="53">
        <f>IF($A311&lt;&gt;"",INDEX([1]Sizer!D:D,(ROW()-3)/3+7),"")</f>
        <v>0</v>
      </c>
      <c r="E312" s="53">
        <f>IF($A311&lt;&gt;"",INDEX([1]Sizer!E:E,(ROW()-3)/3+7),"")</f>
        <v>5.3600032959789067E-3</v>
      </c>
      <c r="F312" s="53">
        <f>IF($A311&lt;&gt;"",INDEX([1]Sizer!F:F,(ROW()-3)/3+7),"")</f>
        <v>0</v>
      </c>
      <c r="G312" s="53">
        <f>IF($A311&lt;&gt;"",INDEX([1]Sizer!G:G,(ROW()-3)/3+7),"")</f>
        <v>1.2442801556420234E-2</v>
      </c>
      <c r="H312" s="53">
        <f>IF($A311&lt;&gt;"",INDEX([1]Sizer!H:H,(ROW()-3)/3+7),"")</f>
        <v>-1.0419681088314004E-2</v>
      </c>
      <c r="I312" s="53">
        <f>IF($A311&lt;&gt;"",INDEX([1]Sizer!I:I,(ROW()-3)/3+7),"")</f>
        <v>-3.3003092783505147E-2</v>
      </c>
      <c r="J312" s="53">
        <f>IF($A311&lt;&gt;"",INDEX([1]Sizer!J:J,(ROW()-3)/3+7),"")</f>
        <v>0</v>
      </c>
      <c r="K312" s="53">
        <f>IF($A311&lt;&gt;"",INDEX([1]Sizer!K:K,(ROW()-3)/3+7),"")</f>
        <v>0</v>
      </c>
      <c r="L312" s="53">
        <f>IF($A311&lt;&gt;"",INDEX([1]Sizer!L:L,(ROW()-3)/3+7),"")</f>
        <v>0</v>
      </c>
      <c r="M312" s="53">
        <f>IF($A311&lt;&gt;"",INDEX([1]Sizer!M:M,(ROW()-3)/3+7),"")</f>
        <v>1.4430505415162454E-2</v>
      </c>
      <c r="N312" s="53">
        <f>IF($A311&lt;&gt;"",INDEX([1]Sizer!N:N,(ROW()-3)/3+7),"")</f>
        <v>0</v>
      </c>
      <c r="O312" s="53">
        <f>IF($A311&lt;&gt;"",INDEX([1]Sizer!O:O,(ROW()-3)/3+7),"")</f>
        <v>0</v>
      </c>
      <c r="P312" s="53">
        <f>IF($A311&lt;&gt;"",INDEX([1]Sizer!P:P,(ROW()-3)/3+7),"")</f>
        <v>2.1120469739619979E-2</v>
      </c>
      <c r="Q312" s="53">
        <f>IF($A311&lt;&gt;"",INDEX([1]Sizer!Q:Q,(ROW()-3)/3+7),"")</f>
        <v>0</v>
      </c>
      <c r="R312" s="53">
        <f>IF($A311&lt;&gt;"",INDEX([1]Sizer!R:R,(ROW()-3)/3+7),"")</f>
        <v>2.2359715670024226E-2</v>
      </c>
      <c r="S312" s="53">
        <f>IF($A311&lt;&gt;"",INDEX([1]Sizer!S:S,(ROW()-3)/3+7),"")</f>
        <v>0</v>
      </c>
      <c r="T312" s="53">
        <f>IF($A311&lt;&gt;"",INDEX([1]Sizer!T:T,(ROW()-3)/3+7),"")</f>
        <v>0</v>
      </c>
      <c r="U312" s="53">
        <f>IF($A311&lt;&gt;"",INDEX([1]Sizer!U:U,(ROW()-3)/3+7),"")</f>
        <v>2.0430209953343704E-2</v>
      </c>
      <c r="V312" s="53">
        <f>IF($A311&lt;&gt;"",INDEX([1]Sizer!V:V,(ROW()-3)/3+7),"")</f>
        <v>2.4390000000000002E-2</v>
      </c>
      <c r="W312" s="53">
        <f>IF($A311&lt;&gt;"",INDEX([1]Sizer!W:W,(ROW()-3)/3+7),"")</f>
        <v>0</v>
      </c>
      <c r="X312" s="53">
        <f>IF($A311&lt;&gt;"",INDEX([1]Sizer!X:X,(ROW()-3)/3+7),"")</f>
        <v>0</v>
      </c>
      <c r="Y312" s="53">
        <f>IF($A311&lt;&gt;"",INDEX([1]Sizer!Y:Y,(ROW()-3)/3+7),"")</f>
        <v>0</v>
      </c>
      <c r="Z312" s="53">
        <f>IF($A311&lt;&gt;"",INDEX([1]Sizer!Z:Z,(ROW()-3)/3+7),"")</f>
        <v>0</v>
      </c>
      <c r="AA312" s="53">
        <f>IF($A311&lt;&gt;"",SUM($B312:$Z312),"")</f>
        <v>9.3943515440738729E-2</v>
      </c>
    </row>
    <row r="313" spans="1:27" x14ac:dyDescent="0.2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</row>
    <row r="314" spans="1:27" x14ac:dyDescent="0.2">
      <c r="A314" s="59">
        <f>IF(INDEX([1]Sizer!$A:$A,(ROW()-2)/3+7)&lt;&gt;"",INDEX([1]Sizer!$A:$A,(ROW()-2)/3+7),"")</f>
        <v>45393</v>
      </c>
      <c r="B314" s="51">
        <f>IF($A314&lt;&gt;"",INDEX([1]Sizer!EF:EF,(ROW()-2)/3+7),"")</f>
        <v>0</v>
      </c>
      <c r="C314" s="51">
        <f>IF($A314&lt;&gt;"",INDEX([1]Sizer!EG:EG,(ROW()-2)/3+7),"")</f>
        <v>2</v>
      </c>
      <c r="D314" s="51">
        <f>IF($A314&lt;&gt;"",INDEX([1]Sizer!EH:EH,(ROW()-2)/3+7),"")</f>
        <v>0</v>
      </c>
      <c r="E314" s="51">
        <f>IF($A314&lt;&gt;"",INDEX([1]Sizer!EI:EI,(ROW()-2)/3+7),"")</f>
        <v>0.5</v>
      </c>
      <c r="F314" s="51">
        <f>IF($A314&lt;&gt;"",INDEX([1]Sizer!EJ:EJ,(ROW()-2)/3+7),"")</f>
        <v>0</v>
      </c>
      <c r="G314" s="51">
        <f>IF($A314&lt;&gt;"",INDEX([1]Sizer!EK:EK,(ROW()-2)/3+7),"")</f>
        <v>1</v>
      </c>
      <c r="H314" s="51">
        <f>IF($A314&lt;&gt;"",INDEX([1]Sizer!EL:EL,(ROW()-2)/3+7),"")</f>
        <v>-0.5</v>
      </c>
      <c r="I314" s="51">
        <f>IF($A314&lt;&gt;"",INDEX([1]Sizer!EM:EM,(ROW()-2)/3+7),"")</f>
        <v>-1.5</v>
      </c>
      <c r="J314" s="51">
        <f>IF($A314&lt;&gt;"",INDEX([1]Sizer!EN:EN,(ROW()-2)/3+7),"")</f>
        <v>0</v>
      </c>
      <c r="K314" s="51">
        <f>IF($A314&lt;&gt;"",INDEX([1]Sizer!EO:EO,(ROW()-2)/3+7),"")</f>
        <v>0</v>
      </c>
      <c r="L314" s="51">
        <f>IF($A314&lt;&gt;"",INDEX([1]Sizer!EP:EP,(ROW()-2)/3+7),"")</f>
        <v>0</v>
      </c>
      <c r="M314" s="51">
        <f>IF($A314&lt;&gt;"",INDEX([1]Sizer!EQ:EQ,(ROW()-2)/3+7),"")</f>
        <v>1</v>
      </c>
      <c r="N314" s="51">
        <f>IF($A314&lt;&gt;"",INDEX([1]Sizer!ER:ER,(ROW()-2)/3+7),"")</f>
        <v>0</v>
      </c>
      <c r="O314" s="51">
        <f>IF($A314&lt;&gt;"",INDEX([1]Sizer!ES:ES,(ROW()-2)/3+7),"")</f>
        <v>0</v>
      </c>
      <c r="P314" s="51">
        <f>IF($A314&lt;&gt;"",INDEX([1]Sizer!ET:ET,(ROW()-2)/3+7),"")</f>
        <v>2.5</v>
      </c>
      <c r="Q314" s="51">
        <f>IF($A314&lt;&gt;"",INDEX([1]Sizer!EU:EU,(ROW()-2)/3+7),"")</f>
        <v>0</v>
      </c>
      <c r="R314" s="51">
        <f>IF($A314&lt;&gt;"",INDEX([1]Sizer!EV:EV,(ROW()-2)/3+7),"")</f>
        <v>3</v>
      </c>
      <c r="S314" s="51">
        <f>IF($A314&lt;&gt;"",INDEX([1]Sizer!EW:EW,(ROW()-2)/3+7),"")</f>
        <v>0</v>
      </c>
      <c r="T314" s="51">
        <f>IF($A314&lt;&gt;"",INDEX([1]Sizer!EX:EX,(ROW()-2)/3+7),"")</f>
        <v>0</v>
      </c>
      <c r="U314" s="51">
        <f>IF($A314&lt;&gt;"",INDEX([1]Sizer!EY:EY,(ROW()-2)/3+7),"")</f>
        <v>1</v>
      </c>
      <c r="V314" s="51">
        <f>IF($A314&lt;&gt;"",INDEX([1]Sizer!EZ:EZ,(ROW()-2)/3+7),"")</f>
        <v>1.5</v>
      </c>
      <c r="W314" s="51">
        <f>IF($A314&lt;&gt;"",INDEX([1]Sizer!FA:FA,(ROW()-2)/3+7),"")</f>
        <v>0</v>
      </c>
      <c r="X314" s="51">
        <f>IF($A314&lt;&gt;"",INDEX([1]Sizer!FB:FB,(ROW()-2)/3+7),"")</f>
        <v>0</v>
      </c>
      <c r="Y314" s="51">
        <f>IF($A314&lt;&gt;"",INDEX([1]Sizer!FC:FC,(ROW()-2)/3+7),"")</f>
        <v>0</v>
      </c>
      <c r="Z314" s="51">
        <f>IF($A314&lt;&gt;"",INDEX([1]Sizer!FD:FD,(ROW()-2)/3+7),"")</f>
        <v>0</v>
      </c>
      <c r="AA314" s="52">
        <f>IF($A314&lt;&gt;"",INDEX([1]Sizer!$AB:$AB,(ROW()-2)/3+7)*'[1]Dashboard (Model)'!$U$2,"")</f>
        <v>0.03</v>
      </c>
    </row>
    <row r="315" spans="1:27" x14ac:dyDescent="0.2">
      <c r="A315" s="59"/>
      <c r="B315" s="53">
        <f>IF($A314&lt;&gt;"",INDEX([1]Sizer!B:B,(ROW()-3)/3+7),"")</f>
        <v>0</v>
      </c>
      <c r="C315" s="53">
        <f>IF($A314&lt;&gt;"",INDEX([1]Sizer!C:C,(ROW()-3)/3+7),"")</f>
        <v>1.6832583682008368E-2</v>
      </c>
      <c r="D315" s="53">
        <f>IF($A314&lt;&gt;"",INDEX([1]Sizer!D:D,(ROW()-3)/3+7),"")</f>
        <v>0</v>
      </c>
      <c r="E315" s="53">
        <f>IF($A314&lt;&gt;"",INDEX([1]Sizer!E:E,(ROW()-3)/3+7),"")</f>
        <v>5.3600032959789067E-3</v>
      </c>
      <c r="F315" s="53">
        <f>IF($A314&lt;&gt;"",INDEX([1]Sizer!F:F,(ROW()-3)/3+7),"")</f>
        <v>0</v>
      </c>
      <c r="G315" s="53">
        <f>IF($A314&lt;&gt;"",INDEX([1]Sizer!G:G,(ROW()-3)/3+7),"")</f>
        <v>1.2442801556420234E-2</v>
      </c>
      <c r="H315" s="53">
        <f>IF($A314&lt;&gt;"",INDEX([1]Sizer!H:H,(ROW()-3)/3+7),"")</f>
        <v>-1.0419681088314004E-2</v>
      </c>
      <c r="I315" s="53">
        <f>IF($A314&lt;&gt;"",INDEX([1]Sizer!I:I,(ROW()-3)/3+7),"")</f>
        <v>-2.535882352941177E-2</v>
      </c>
      <c r="J315" s="53">
        <f>IF($A314&lt;&gt;"",INDEX([1]Sizer!J:J,(ROW()-3)/3+7),"")</f>
        <v>0</v>
      </c>
      <c r="K315" s="53">
        <f>IF($A314&lt;&gt;"",INDEX([1]Sizer!K:K,(ROW()-3)/3+7),"")</f>
        <v>0</v>
      </c>
      <c r="L315" s="53">
        <f>IF($A314&lt;&gt;"",INDEX([1]Sizer!L:L,(ROW()-3)/3+7),"")</f>
        <v>0</v>
      </c>
      <c r="M315" s="53">
        <f>IF($A314&lt;&gt;"",INDEX([1]Sizer!M:M,(ROW()-3)/3+7),"")</f>
        <v>1.4430505415162454E-2</v>
      </c>
      <c r="N315" s="53">
        <f>IF($A314&lt;&gt;"",INDEX([1]Sizer!N:N,(ROW()-3)/3+7),"")</f>
        <v>0</v>
      </c>
      <c r="O315" s="53">
        <f>IF($A314&lt;&gt;"",INDEX([1]Sizer!O:O,(ROW()-3)/3+7),"")</f>
        <v>0</v>
      </c>
      <c r="P315" s="53">
        <f>IF($A314&lt;&gt;"",INDEX([1]Sizer!P:P,(ROW()-3)/3+7),"")</f>
        <v>2.1120469739619979E-2</v>
      </c>
      <c r="Q315" s="53">
        <f>IF($A314&lt;&gt;"",INDEX([1]Sizer!Q:Q,(ROW()-3)/3+7),"")</f>
        <v>0</v>
      </c>
      <c r="R315" s="53">
        <f>IF($A314&lt;&gt;"",INDEX([1]Sizer!R:R,(ROW()-3)/3+7),"")</f>
        <v>2.2359715670024226E-2</v>
      </c>
      <c r="S315" s="53">
        <f>IF($A314&lt;&gt;"",INDEX([1]Sizer!S:S,(ROW()-3)/3+7),"")</f>
        <v>0</v>
      </c>
      <c r="T315" s="53">
        <f>IF($A314&lt;&gt;"",INDEX([1]Sizer!T:T,(ROW()-3)/3+7),"")</f>
        <v>0</v>
      </c>
      <c r="U315" s="53">
        <f>IF($A314&lt;&gt;"",INDEX([1]Sizer!U:U,(ROW()-3)/3+7),"")</f>
        <v>2.0430209953343704E-2</v>
      </c>
      <c r="V315" s="53">
        <f>IF($A314&lt;&gt;"",INDEX([1]Sizer!V:V,(ROW()-3)/3+7),"")</f>
        <v>2.4390000000000002E-2</v>
      </c>
      <c r="W315" s="53">
        <f>IF($A314&lt;&gt;"",INDEX([1]Sizer!W:W,(ROW()-3)/3+7),"")</f>
        <v>0</v>
      </c>
      <c r="X315" s="53">
        <f>IF($A314&lt;&gt;"",INDEX([1]Sizer!X:X,(ROW()-3)/3+7),"")</f>
        <v>0</v>
      </c>
      <c r="Y315" s="53">
        <f>IF($A314&lt;&gt;"",INDEX([1]Sizer!Y:Y,(ROW()-3)/3+7),"")</f>
        <v>0</v>
      </c>
      <c r="Z315" s="53">
        <f>IF($A314&lt;&gt;"",INDEX([1]Sizer!Z:Z,(ROW()-3)/3+7),"")</f>
        <v>0</v>
      </c>
      <c r="AA315" s="53">
        <f>IF($A314&lt;&gt;"",SUM($B315:$Z315),"")</f>
        <v>0.1015877846948321</v>
      </c>
    </row>
    <row r="316" spans="1:27" x14ac:dyDescent="0.2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</row>
    <row r="317" spans="1:27" x14ac:dyDescent="0.2">
      <c r="A317" s="59">
        <f>IF(INDEX([1]Sizer!$A:$A,(ROW()-2)/3+7)&lt;&gt;"",INDEX([1]Sizer!$A:$A,(ROW()-2)/3+7),"")</f>
        <v>45394</v>
      </c>
      <c r="B317" s="51">
        <f>IF($A317&lt;&gt;"",INDEX([1]Sizer!EF:EF,(ROW()-2)/3+7),"")</f>
        <v>0</v>
      </c>
      <c r="C317" s="51">
        <f>IF($A317&lt;&gt;"",INDEX([1]Sizer!EG:EG,(ROW()-2)/3+7),"")</f>
        <v>2.5</v>
      </c>
      <c r="D317" s="51">
        <f>IF($A317&lt;&gt;"",INDEX([1]Sizer!EH:EH,(ROW()-2)/3+7),"")</f>
        <v>0</v>
      </c>
      <c r="E317" s="51">
        <f>IF($A317&lt;&gt;"",INDEX([1]Sizer!EI:EI,(ROW()-2)/3+7),"")</f>
        <v>0.5</v>
      </c>
      <c r="F317" s="51">
        <f>IF($A317&lt;&gt;"",INDEX([1]Sizer!EJ:EJ,(ROW()-2)/3+7),"")</f>
        <v>0</v>
      </c>
      <c r="G317" s="51">
        <f>IF($A317&lt;&gt;"",INDEX([1]Sizer!EK:EK,(ROW()-2)/3+7),"")</f>
        <v>1</v>
      </c>
      <c r="H317" s="51">
        <f>IF($A317&lt;&gt;"",INDEX([1]Sizer!EL:EL,(ROW()-2)/3+7),"")</f>
        <v>-0.5</v>
      </c>
      <c r="I317" s="51">
        <f>IF($A317&lt;&gt;"",INDEX([1]Sizer!EM:EM,(ROW()-2)/3+7),"")</f>
        <v>-1.5</v>
      </c>
      <c r="J317" s="51">
        <f>IF($A317&lt;&gt;"",INDEX([1]Sizer!EN:EN,(ROW()-2)/3+7),"")</f>
        <v>0</v>
      </c>
      <c r="K317" s="51">
        <f>IF($A317&lt;&gt;"",INDEX([1]Sizer!EO:EO,(ROW()-2)/3+7),"")</f>
        <v>0</v>
      </c>
      <c r="L317" s="51">
        <f>IF($A317&lt;&gt;"",INDEX([1]Sizer!EP:EP,(ROW()-2)/3+7),"")</f>
        <v>0</v>
      </c>
      <c r="M317" s="51">
        <f>IF($A317&lt;&gt;"",INDEX([1]Sizer!EQ:EQ,(ROW()-2)/3+7),"")</f>
        <v>1</v>
      </c>
      <c r="N317" s="51">
        <f>IF($A317&lt;&gt;"",INDEX([1]Sizer!ER:ER,(ROW()-2)/3+7),"")</f>
        <v>0</v>
      </c>
      <c r="O317" s="51">
        <f>IF($A317&lt;&gt;"",INDEX([1]Sizer!ES:ES,(ROW()-2)/3+7),"")</f>
        <v>0</v>
      </c>
      <c r="P317" s="51">
        <f>IF($A317&lt;&gt;"",INDEX([1]Sizer!ET:ET,(ROW()-2)/3+7),"")</f>
        <v>2.5</v>
      </c>
      <c r="Q317" s="51">
        <f>IF($A317&lt;&gt;"",INDEX([1]Sizer!EU:EU,(ROW()-2)/3+7),"")</f>
        <v>0</v>
      </c>
      <c r="R317" s="51">
        <f>IF($A317&lt;&gt;"",INDEX([1]Sizer!EV:EV,(ROW()-2)/3+7),"")</f>
        <v>3</v>
      </c>
      <c r="S317" s="51">
        <f>IF($A317&lt;&gt;"",INDEX([1]Sizer!EW:EW,(ROW()-2)/3+7),"")</f>
        <v>0</v>
      </c>
      <c r="T317" s="51">
        <f>IF($A317&lt;&gt;"",INDEX([1]Sizer!EX:EX,(ROW()-2)/3+7),"")</f>
        <v>0</v>
      </c>
      <c r="U317" s="51">
        <f>IF($A317&lt;&gt;"",INDEX([1]Sizer!EY:EY,(ROW()-2)/3+7),"")</f>
        <v>1</v>
      </c>
      <c r="V317" s="51">
        <f>IF($A317&lt;&gt;"",INDEX([1]Sizer!EZ:EZ,(ROW()-2)/3+7),"")</f>
        <v>1.5</v>
      </c>
      <c r="W317" s="51">
        <f>IF($A317&lt;&gt;"",INDEX([1]Sizer!FA:FA,(ROW()-2)/3+7),"")</f>
        <v>0</v>
      </c>
      <c r="X317" s="51">
        <f>IF($A317&lt;&gt;"",INDEX([1]Sizer!FB:FB,(ROW()-2)/3+7),"")</f>
        <v>0</v>
      </c>
      <c r="Y317" s="51">
        <f>IF($A317&lt;&gt;"",INDEX([1]Sizer!FC:FC,(ROW()-2)/3+7),"")</f>
        <v>0</v>
      </c>
      <c r="Z317" s="51">
        <f>IF($A317&lt;&gt;"",INDEX([1]Sizer!FD:FD,(ROW()-2)/3+7),"")</f>
        <v>0</v>
      </c>
      <c r="AA317" s="52">
        <f>IF($A317&lt;&gt;"",INDEX([1]Sizer!$AB:$AB,(ROW()-2)/3+7)*'[1]Dashboard (Model)'!$U$2,"")</f>
        <v>0.03</v>
      </c>
    </row>
    <row r="318" spans="1:27" x14ac:dyDescent="0.2">
      <c r="A318" s="59"/>
      <c r="B318" s="53">
        <f>IF($A317&lt;&gt;"",INDEX([1]Sizer!B:B,(ROW()-3)/3+7),"")</f>
        <v>0</v>
      </c>
      <c r="C318" s="53">
        <f>IF($A317&lt;&gt;"",INDEX([1]Sizer!C:C,(ROW()-3)/3+7),"")</f>
        <v>2.1881184440559438E-2</v>
      </c>
      <c r="D318" s="53">
        <f>IF($A317&lt;&gt;"",INDEX([1]Sizer!D:D,(ROW()-3)/3+7),"")</f>
        <v>0</v>
      </c>
      <c r="E318" s="53">
        <f>IF($A317&lt;&gt;"",INDEX([1]Sizer!E:E,(ROW()-3)/3+7),"")</f>
        <v>5.3600032959789067E-3</v>
      </c>
      <c r="F318" s="53">
        <f>IF($A317&lt;&gt;"",INDEX([1]Sizer!F:F,(ROW()-3)/3+7),"")</f>
        <v>0</v>
      </c>
      <c r="G318" s="53">
        <f>IF($A317&lt;&gt;"",INDEX([1]Sizer!G:G,(ROW()-3)/3+7),"")</f>
        <v>1.2442801556420234E-2</v>
      </c>
      <c r="H318" s="53">
        <f>IF($A317&lt;&gt;"",INDEX([1]Sizer!H:H,(ROW()-3)/3+7),"")</f>
        <v>-1.0419681088314004E-2</v>
      </c>
      <c r="I318" s="53">
        <f>IF($A317&lt;&gt;"",INDEX([1]Sizer!I:I,(ROW()-3)/3+7),"")</f>
        <v>-2.535882352941177E-2</v>
      </c>
      <c r="J318" s="53">
        <f>IF($A317&lt;&gt;"",INDEX([1]Sizer!J:J,(ROW()-3)/3+7),"")</f>
        <v>0</v>
      </c>
      <c r="K318" s="53">
        <f>IF($A317&lt;&gt;"",INDEX([1]Sizer!K:K,(ROW()-3)/3+7),"")</f>
        <v>0</v>
      </c>
      <c r="L318" s="53">
        <f>IF($A317&lt;&gt;"",INDEX([1]Sizer!L:L,(ROW()-3)/3+7),"")</f>
        <v>0</v>
      </c>
      <c r="M318" s="53">
        <f>IF($A317&lt;&gt;"",INDEX([1]Sizer!M:M,(ROW()-3)/3+7),"")</f>
        <v>1.4430505415162454E-2</v>
      </c>
      <c r="N318" s="53">
        <f>IF($A317&lt;&gt;"",INDEX([1]Sizer!N:N,(ROW()-3)/3+7),"")</f>
        <v>0</v>
      </c>
      <c r="O318" s="53">
        <f>IF($A317&lt;&gt;"",INDEX([1]Sizer!O:O,(ROW()-3)/3+7),"")</f>
        <v>0</v>
      </c>
      <c r="P318" s="53">
        <f>IF($A317&lt;&gt;"",INDEX([1]Sizer!P:P,(ROW()-3)/3+7),"")</f>
        <v>2.1120469739619979E-2</v>
      </c>
      <c r="Q318" s="53">
        <f>IF($A317&lt;&gt;"",INDEX([1]Sizer!Q:Q,(ROW()-3)/3+7),"")</f>
        <v>0</v>
      </c>
      <c r="R318" s="53">
        <f>IF($A317&lt;&gt;"",INDEX([1]Sizer!R:R,(ROW()-3)/3+7),"")</f>
        <v>2.2359715670024226E-2</v>
      </c>
      <c r="S318" s="53">
        <f>IF($A317&lt;&gt;"",INDEX([1]Sizer!S:S,(ROW()-3)/3+7),"")</f>
        <v>0</v>
      </c>
      <c r="T318" s="53">
        <f>IF($A317&lt;&gt;"",INDEX([1]Sizer!T:T,(ROW()-3)/3+7),"")</f>
        <v>0</v>
      </c>
      <c r="U318" s="53">
        <f>IF($A317&lt;&gt;"",INDEX([1]Sizer!U:U,(ROW()-3)/3+7),"")</f>
        <v>2.0430209953343704E-2</v>
      </c>
      <c r="V318" s="53">
        <f>IF($A317&lt;&gt;"",INDEX([1]Sizer!V:V,(ROW()-3)/3+7),"")</f>
        <v>2.4390000000000002E-2</v>
      </c>
      <c r="W318" s="53">
        <f>IF($A317&lt;&gt;"",INDEX([1]Sizer!W:W,(ROW()-3)/3+7),"")</f>
        <v>0</v>
      </c>
      <c r="X318" s="53">
        <f>IF($A317&lt;&gt;"",INDEX([1]Sizer!X:X,(ROW()-3)/3+7),"")</f>
        <v>0</v>
      </c>
      <c r="Y318" s="53">
        <f>IF($A317&lt;&gt;"",INDEX([1]Sizer!Y:Y,(ROW()-3)/3+7),"")</f>
        <v>0</v>
      </c>
      <c r="Z318" s="53">
        <f>IF($A317&lt;&gt;"",INDEX([1]Sizer!Z:Z,(ROW()-3)/3+7),"")</f>
        <v>0</v>
      </c>
      <c r="AA318" s="53">
        <f>IF($A317&lt;&gt;"",SUM($B318:$Z318),"")</f>
        <v>0.10663638545338316</v>
      </c>
    </row>
    <row r="319" spans="1:27" x14ac:dyDescent="0.2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</row>
    <row r="320" spans="1:27" x14ac:dyDescent="0.2">
      <c r="A320" s="59">
        <f>IF(INDEX([1]Sizer!$A:$A,(ROW()-2)/3+7)&lt;&gt;"",INDEX([1]Sizer!$A:$A,(ROW()-2)/3+7),"")</f>
        <v>45397</v>
      </c>
      <c r="B320" s="51">
        <f>IF($A320&lt;&gt;"",INDEX([1]Sizer!EF:EF,(ROW()-2)/3+7),"")</f>
        <v>0</v>
      </c>
      <c r="C320" s="51">
        <f>IF($A320&lt;&gt;"",INDEX([1]Sizer!EG:EG,(ROW()-2)/3+7),"")</f>
        <v>2.5</v>
      </c>
      <c r="D320" s="51">
        <f>IF($A320&lt;&gt;"",INDEX([1]Sizer!EH:EH,(ROW()-2)/3+7),"")</f>
        <v>0</v>
      </c>
      <c r="E320" s="51">
        <f>IF($A320&lt;&gt;"",INDEX([1]Sizer!EI:EI,(ROW()-2)/3+7),"")</f>
        <v>0.5</v>
      </c>
      <c r="F320" s="51">
        <f>IF($A320&lt;&gt;"",INDEX([1]Sizer!EJ:EJ,(ROW()-2)/3+7),"")</f>
        <v>0</v>
      </c>
      <c r="G320" s="51">
        <f>IF($A320&lt;&gt;"",INDEX([1]Sizer!EK:EK,(ROW()-2)/3+7),"")</f>
        <v>1</v>
      </c>
      <c r="H320" s="51">
        <f>IF($A320&lt;&gt;"",INDEX([1]Sizer!EL:EL,(ROW()-2)/3+7),"")</f>
        <v>-0.5</v>
      </c>
      <c r="I320" s="51">
        <f>IF($A320&lt;&gt;"",INDEX([1]Sizer!EM:EM,(ROW()-2)/3+7),"")</f>
        <v>-1.5</v>
      </c>
      <c r="J320" s="51">
        <f>IF($A320&lt;&gt;"",INDEX([1]Sizer!EN:EN,(ROW()-2)/3+7),"")</f>
        <v>0</v>
      </c>
      <c r="K320" s="51">
        <f>IF($A320&lt;&gt;"",INDEX([1]Sizer!EO:EO,(ROW()-2)/3+7),"")</f>
        <v>0</v>
      </c>
      <c r="L320" s="51">
        <f>IF($A320&lt;&gt;"",INDEX([1]Sizer!EP:EP,(ROW()-2)/3+7),"")</f>
        <v>0</v>
      </c>
      <c r="M320" s="51">
        <f>IF($A320&lt;&gt;"",INDEX([1]Sizer!EQ:EQ,(ROW()-2)/3+7),"")</f>
        <v>1</v>
      </c>
      <c r="N320" s="51">
        <f>IF($A320&lt;&gt;"",INDEX([1]Sizer!ER:ER,(ROW()-2)/3+7),"")</f>
        <v>0</v>
      </c>
      <c r="O320" s="51">
        <f>IF($A320&lt;&gt;"",INDEX([1]Sizer!ES:ES,(ROW()-2)/3+7),"")</f>
        <v>0</v>
      </c>
      <c r="P320" s="51">
        <f>IF($A320&lt;&gt;"",INDEX([1]Sizer!ET:ET,(ROW()-2)/3+7),"")</f>
        <v>2.5</v>
      </c>
      <c r="Q320" s="51">
        <f>IF($A320&lt;&gt;"",INDEX([1]Sizer!EU:EU,(ROW()-2)/3+7),"")</f>
        <v>0</v>
      </c>
      <c r="R320" s="51">
        <f>IF($A320&lt;&gt;"",INDEX([1]Sizer!EV:EV,(ROW()-2)/3+7),"")</f>
        <v>3</v>
      </c>
      <c r="S320" s="51">
        <f>IF($A320&lt;&gt;"",INDEX([1]Sizer!EW:EW,(ROW()-2)/3+7),"")</f>
        <v>0</v>
      </c>
      <c r="T320" s="51">
        <f>IF($A320&lt;&gt;"",INDEX([1]Sizer!EX:EX,(ROW()-2)/3+7),"")</f>
        <v>0</v>
      </c>
      <c r="U320" s="51">
        <f>IF($A320&lt;&gt;"",INDEX([1]Sizer!EY:EY,(ROW()-2)/3+7),"")</f>
        <v>1</v>
      </c>
      <c r="V320" s="51">
        <f>IF($A320&lt;&gt;"",INDEX([1]Sizer!EZ:EZ,(ROW()-2)/3+7),"")</f>
        <v>1.5</v>
      </c>
      <c r="W320" s="51">
        <f>IF($A320&lt;&gt;"",INDEX([1]Sizer!FA:FA,(ROW()-2)/3+7),"")</f>
        <v>0</v>
      </c>
      <c r="X320" s="51">
        <f>IF($A320&lt;&gt;"",INDEX([1]Sizer!FB:FB,(ROW()-2)/3+7),"")</f>
        <v>0</v>
      </c>
      <c r="Y320" s="51">
        <f>IF($A320&lt;&gt;"",INDEX([1]Sizer!FC:FC,(ROW()-2)/3+7),"")</f>
        <v>0</v>
      </c>
      <c r="Z320" s="51">
        <f>IF($A320&lt;&gt;"",INDEX([1]Sizer!FD:FD,(ROW()-2)/3+7),"")</f>
        <v>0</v>
      </c>
      <c r="AA320" s="52">
        <f>IF($A320&lt;&gt;"",INDEX([1]Sizer!$AB:$AB,(ROW()-2)/3+7)*'[1]Dashboard (Model)'!$U$2,"")</f>
        <v>0.03</v>
      </c>
    </row>
    <row r="321" spans="1:27" x14ac:dyDescent="0.2">
      <c r="A321" s="59"/>
      <c r="B321" s="53">
        <f>IF($A320&lt;&gt;"",INDEX([1]Sizer!B:B,(ROW()-3)/3+7),"")</f>
        <v>0</v>
      </c>
      <c r="C321" s="53">
        <f>IF($A320&lt;&gt;"",INDEX([1]Sizer!C:C,(ROW()-3)/3+7),"")</f>
        <v>2.1881184440559438E-2</v>
      </c>
      <c r="D321" s="53">
        <f>IF($A320&lt;&gt;"",INDEX([1]Sizer!D:D,(ROW()-3)/3+7),"")</f>
        <v>0</v>
      </c>
      <c r="E321" s="53">
        <f>IF($A320&lt;&gt;"",INDEX([1]Sizer!E:E,(ROW()-3)/3+7),"")</f>
        <v>5.3600032959789067E-3</v>
      </c>
      <c r="F321" s="53">
        <f>IF($A320&lt;&gt;"",INDEX([1]Sizer!F:F,(ROW()-3)/3+7),"")</f>
        <v>0</v>
      </c>
      <c r="G321" s="53">
        <f>IF($A320&lt;&gt;"",INDEX([1]Sizer!G:G,(ROW()-3)/3+7),"")</f>
        <v>1.2442801556420234E-2</v>
      </c>
      <c r="H321" s="53">
        <f>IF($A320&lt;&gt;"",INDEX([1]Sizer!H:H,(ROW()-3)/3+7),"")</f>
        <v>-1.0419681088314004E-2</v>
      </c>
      <c r="I321" s="53">
        <f>IF($A320&lt;&gt;"",INDEX([1]Sizer!I:I,(ROW()-3)/3+7),"")</f>
        <v>-2.535882352941177E-2</v>
      </c>
      <c r="J321" s="53">
        <f>IF($A320&lt;&gt;"",INDEX([1]Sizer!J:J,(ROW()-3)/3+7),"")</f>
        <v>0</v>
      </c>
      <c r="K321" s="53">
        <f>IF($A320&lt;&gt;"",INDEX([1]Sizer!K:K,(ROW()-3)/3+7),"")</f>
        <v>0</v>
      </c>
      <c r="L321" s="53">
        <f>IF($A320&lt;&gt;"",INDEX([1]Sizer!L:L,(ROW()-3)/3+7),"")</f>
        <v>0</v>
      </c>
      <c r="M321" s="53">
        <f>IF($A320&lt;&gt;"",INDEX([1]Sizer!M:M,(ROW()-3)/3+7),"")</f>
        <v>1.4430505415162454E-2</v>
      </c>
      <c r="N321" s="53">
        <f>IF($A320&lt;&gt;"",INDEX([1]Sizer!N:N,(ROW()-3)/3+7),"")</f>
        <v>0</v>
      </c>
      <c r="O321" s="53">
        <f>IF($A320&lt;&gt;"",INDEX([1]Sizer!O:O,(ROW()-3)/3+7),"")</f>
        <v>0</v>
      </c>
      <c r="P321" s="53">
        <f>IF($A320&lt;&gt;"",INDEX([1]Sizer!P:P,(ROW()-3)/3+7),"")</f>
        <v>2.1120469739619979E-2</v>
      </c>
      <c r="Q321" s="53">
        <f>IF($A320&lt;&gt;"",INDEX([1]Sizer!Q:Q,(ROW()-3)/3+7),"")</f>
        <v>0</v>
      </c>
      <c r="R321" s="53">
        <f>IF($A320&lt;&gt;"",INDEX([1]Sizer!R:R,(ROW()-3)/3+7),"")</f>
        <v>2.2359715670024226E-2</v>
      </c>
      <c r="S321" s="53">
        <f>IF($A320&lt;&gt;"",INDEX([1]Sizer!S:S,(ROW()-3)/3+7),"")</f>
        <v>0</v>
      </c>
      <c r="T321" s="53">
        <f>IF($A320&lt;&gt;"",INDEX([1]Sizer!T:T,(ROW()-3)/3+7),"")</f>
        <v>0</v>
      </c>
      <c r="U321" s="53">
        <f>IF($A320&lt;&gt;"",INDEX([1]Sizer!U:U,(ROW()-3)/3+7),"")</f>
        <v>2.0430209953343704E-2</v>
      </c>
      <c r="V321" s="53">
        <f>IF($A320&lt;&gt;"",INDEX([1]Sizer!V:V,(ROW()-3)/3+7),"")</f>
        <v>2.4390000000000002E-2</v>
      </c>
      <c r="W321" s="53">
        <f>IF($A320&lt;&gt;"",INDEX([1]Sizer!W:W,(ROW()-3)/3+7),"")</f>
        <v>0</v>
      </c>
      <c r="X321" s="53">
        <f>IF($A320&lt;&gt;"",INDEX([1]Sizer!X:X,(ROW()-3)/3+7),"")</f>
        <v>0</v>
      </c>
      <c r="Y321" s="53">
        <f>IF($A320&lt;&gt;"",INDEX([1]Sizer!Y:Y,(ROW()-3)/3+7),"")</f>
        <v>0</v>
      </c>
      <c r="Z321" s="53">
        <f>IF($A320&lt;&gt;"",INDEX([1]Sizer!Z:Z,(ROW()-3)/3+7),"")</f>
        <v>0</v>
      </c>
      <c r="AA321" s="53">
        <f>IF($A320&lt;&gt;"",SUM($B321:$Z321),"")</f>
        <v>0.10663638545338316</v>
      </c>
    </row>
    <row r="322" spans="1:27" x14ac:dyDescent="0.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</row>
    <row r="323" spans="1:27" x14ac:dyDescent="0.2">
      <c r="A323" s="59">
        <f>IF(INDEX([1]Sizer!$A:$A,(ROW()-2)/3+7)&lt;&gt;"",INDEX([1]Sizer!$A:$A,(ROW()-2)/3+7),"")</f>
        <v>45398</v>
      </c>
      <c r="B323" s="51">
        <f>IF($A323&lt;&gt;"",INDEX([1]Sizer!EF:EF,(ROW()-2)/3+7),"")</f>
        <v>0</v>
      </c>
      <c r="C323" s="51">
        <f>IF($A323&lt;&gt;"",INDEX([1]Sizer!EG:EG,(ROW()-2)/3+7),"")</f>
        <v>3</v>
      </c>
      <c r="D323" s="51">
        <f>IF($A323&lt;&gt;"",INDEX([1]Sizer!EH:EH,(ROW()-2)/3+7),"")</f>
        <v>0</v>
      </c>
      <c r="E323" s="51">
        <f>IF($A323&lt;&gt;"",INDEX([1]Sizer!EI:EI,(ROW()-2)/3+7),"")</f>
        <v>0.5</v>
      </c>
      <c r="F323" s="51">
        <f>IF($A323&lt;&gt;"",INDEX([1]Sizer!EJ:EJ,(ROW()-2)/3+7),"")</f>
        <v>0</v>
      </c>
      <c r="G323" s="51">
        <f>IF($A323&lt;&gt;"",INDEX([1]Sizer!EK:EK,(ROW()-2)/3+7),"")</f>
        <v>1</v>
      </c>
      <c r="H323" s="51">
        <f>IF($A323&lt;&gt;"",INDEX([1]Sizer!EL:EL,(ROW()-2)/3+7),"")</f>
        <v>-0.5</v>
      </c>
      <c r="I323" s="51">
        <f>IF($A323&lt;&gt;"",INDEX([1]Sizer!EM:EM,(ROW()-2)/3+7),"")</f>
        <v>-1.5</v>
      </c>
      <c r="J323" s="51">
        <f>IF($A323&lt;&gt;"",INDEX([1]Sizer!EN:EN,(ROW()-2)/3+7),"")</f>
        <v>0.5</v>
      </c>
      <c r="K323" s="51">
        <f>IF($A323&lt;&gt;"",INDEX([1]Sizer!EO:EO,(ROW()-2)/3+7),"")</f>
        <v>0</v>
      </c>
      <c r="L323" s="51">
        <f>IF($A323&lt;&gt;"",INDEX([1]Sizer!EP:EP,(ROW()-2)/3+7),"")</f>
        <v>0</v>
      </c>
      <c r="M323" s="51">
        <f>IF($A323&lt;&gt;"",INDEX([1]Sizer!EQ:EQ,(ROW()-2)/3+7),"")</f>
        <v>1</v>
      </c>
      <c r="N323" s="51">
        <f>IF($A323&lt;&gt;"",INDEX([1]Sizer!ER:ER,(ROW()-2)/3+7),"")</f>
        <v>0</v>
      </c>
      <c r="O323" s="51">
        <f>IF($A323&lt;&gt;"",INDEX([1]Sizer!ES:ES,(ROW()-2)/3+7),"")</f>
        <v>0</v>
      </c>
      <c r="P323" s="51">
        <f>IF($A323&lt;&gt;"",INDEX([1]Sizer!ET:ET,(ROW()-2)/3+7),"")</f>
        <v>0</v>
      </c>
      <c r="Q323" s="51">
        <f>IF($A323&lt;&gt;"",INDEX([1]Sizer!EU:EU,(ROW()-2)/3+7),"")</f>
        <v>0</v>
      </c>
      <c r="R323" s="51">
        <f>IF($A323&lt;&gt;"",INDEX([1]Sizer!EV:EV,(ROW()-2)/3+7),"")</f>
        <v>3</v>
      </c>
      <c r="S323" s="51">
        <f>IF($A323&lt;&gt;"",INDEX([1]Sizer!EW:EW,(ROW()-2)/3+7),"")</f>
        <v>0</v>
      </c>
      <c r="T323" s="51">
        <f>IF($A323&lt;&gt;"",INDEX([1]Sizer!EX:EX,(ROW()-2)/3+7),"")</f>
        <v>0</v>
      </c>
      <c r="U323" s="51">
        <f>IF($A323&lt;&gt;"",INDEX([1]Sizer!EY:EY,(ROW()-2)/3+7),"")</f>
        <v>1</v>
      </c>
      <c r="V323" s="51">
        <f>IF($A323&lt;&gt;"",INDEX([1]Sizer!EZ:EZ,(ROW()-2)/3+7),"")</f>
        <v>1.5</v>
      </c>
      <c r="W323" s="51">
        <f>IF($A323&lt;&gt;"",INDEX([1]Sizer!FA:FA,(ROW()-2)/3+7),"")</f>
        <v>0</v>
      </c>
      <c r="X323" s="51">
        <f>IF($A323&lt;&gt;"",INDEX([1]Sizer!FB:FB,(ROW()-2)/3+7),"")</f>
        <v>0</v>
      </c>
      <c r="Y323" s="51">
        <f>IF($A323&lt;&gt;"",INDEX([1]Sizer!FC:FC,(ROW()-2)/3+7),"")</f>
        <v>0</v>
      </c>
      <c r="Z323" s="51">
        <f>IF($A323&lt;&gt;"",INDEX([1]Sizer!FD:FD,(ROW()-2)/3+7),"")</f>
        <v>0</v>
      </c>
      <c r="AA323" s="52">
        <f>IF($A323&lt;&gt;"",INDEX([1]Sizer!$AB:$AB,(ROW()-2)/3+7)*'[1]Dashboard (Model)'!$U$2,"")</f>
        <v>0.03</v>
      </c>
    </row>
    <row r="324" spans="1:27" x14ac:dyDescent="0.2">
      <c r="A324" s="59"/>
      <c r="B324" s="53">
        <f>IF($A323&lt;&gt;"",INDEX([1]Sizer!B:B,(ROW()-3)/3+7),"")</f>
        <v>0</v>
      </c>
      <c r="C324" s="53">
        <f>IF($A323&lt;&gt;"",INDEX([1]Sizer!C:C,(ROW()-3)/3+7),"")</f>
        <v>2.7275515013966481E-2</v>
      </c>
      <c r="D324" s="53">
        <f>IF($A323&lt;&gt;"",INDEX([1]Sizer!D:D,(ROW()-3)/3+7),"")</f>
        <v>0</v>
      </c>
      <c r="E324" s="53">
        <f>IF($A323&lt;&gt;"",INDEX([1]Sizer!E:E,(ROW()-3)/3+7),"")</f>
        <v>5.3600032959789067E-3</v>
      </c>
      <c r="F324" s="53">
        <f>IF($A323&lt;&gt;"",INDEX([1]Sizer!F:F,(ROW()-3)/3+7),"")</f>
        <v>0</v>
      </c>
      <c r="G324" s="53">
        <f>IF($A323&lt;&gt;"",INDEX([1]Sizer!G:G,(ROW()-3)/3+7),"")</f>
        <v>1.2442801556420234E-2</v>
      </c>
      <c r="H324" s="53">
        <f>IF($A323&lt;&gt;"",INDEX([1]Sizer!H:H,(ROW()-3)/3+7),"")</f>
        <v>-1.0419681088314004E-2</v>
      </c>
      <c r="I324" s="53">
        <f>IF($A323&lt;&gt;"",INDEX([1]Sizer!I:I,(ROW()-3)/3+7),"")</f>
        <v>-2.535882352941177E-2</v>
      </c>
      <c r="J324" s="53">
        <f>IF($A323&lt;&gt;"",INDEX([1]Sizer!J:J,(ROW()-3)/3+7),"")</f>
        <v>5.7720839244546898E-3</v>
      </c>
      <c r="K324" s="53">
        <f>IF($A323&lt;&gt;"",INDEX([1]Sizer!K:K,(ROW()-3)/3+7),"")</f>
        <v>0</v>
      </c>
      <c r="L324" s="53">
        <f>IF($A323&lt;&gt;"",INDEX([1]Sizer!L:L,(ROW()-3)/3+7),"")</f>
        <v>0</v>
      </c>
      <c r="M324" s="53">
        <f>IF($A323&lt;&gt;"",INDEX([1]Sizer!M:M,(ROW()-3)/3+7),"")</f>
        <v>1.4430505415162454E-2</v>
      </c>
      <c r="N324" s="53">
        <f>IF($A323&lt;&gt;"",INDEX([1]Sizer!N:N,(ROW()-3)/3+7),"")</f>
        <v>0</v>
      </c>
      <c r="O324" s="53">
        <f>IF($A323&lt;&gt;"",INDEX([1]Sizer!O:O,(ROW()-3)/3+7),"")</f>
        <v>0</v>
      </c>
      <c r="P324" s="53">
        <f>IF($A323&lt;&gt;"",INDEX([1]Sizer!P:P,(ROW()-3)/3+7),"")</f>
        <v>0</v>
      </c>
      <c r="Q324" s="53">
        <f>IF($A323&lt;&gt;"",INDEX([1]Sizer!Q:Q,(ROW()-3)/3+7),"")</f>
        <v>0</v>
      </c>
      <c r="R324" s="53">
        <f>IF($A323&lt;&gt;"",INDEX([1]Sizer!R:R,(ROW()-3)/3+7),"")</f>
        <v>2.2359715670024226E-2</v>
      </c>
      <c r="S324" s="53">
        <f>IF($A323&lt;&gt;"",INDEX([1]Sizer!S:S,(ROW()-3)/3+7),"")</f>
        <v>0</v>
      </c>
      <c r="T324" s="53">
        <f>IF($A323&lt;&gt;"",INDEX([1]Sizer!T:T,(ROW()-3)/3+7),"")</f>
        <v>0</v>
      </c>
      <c r="U324" s="53">
        <f>IF($A323&lt;&gt;"",INDEX([1]Sizer!U:U,(ROW()-3)/3+7),"")</f>
        <v>2.0430209953343704E-2</v>
      </c>
      <c r="V324" s="53">
        <f>IF($A323&lt;&gt;"",INDEX([1]Sizer!V:V,(ROW()-3)/3+7),"")</f>
        <v>2.4390000000000002E-2</v>
      </c>
      <c r="W324" s="53">
        <f>IF($A323&lt;&gt;"",INDEX([1]Sizer!W:W,(ROW()-3)/3+7),"")</f>
        <v>0</v>
      </c>
      <c r="X324" s="53">
        <f>IF($A323&lt;&gt;"",INDEX([1]Sizer!X:X,(ROW()-3)/3+7),"")</f>
        <v>0</v>
      </c>
      <c r="Y324" s="53">
        <f>IF($A323&lt;&gt;"",INDEX([1]Sizer!Y:Y,(ROW()-3)/3+7),"")</f>
        <v>0</v>
      </c>
      <c r="Z324" s="53">
        <f>IF($A323&lt;&gt;"",INDEX([1]Sizer!Z:Z,(ROW()-3)/3+7),"")</f>
        <v>0</v>
      </c>
      <c r="AA324" s="53">
        <f>IF($A323&lt;&gt;"",SUM($B324:$Z324),"")</f>
        <v>9.6682330211624923E-2</v>
      </c>
    </row>
    <row r="325" spans="1:27" x14ac:dyDescent="0.2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</row>
    <row r="326" spans="1:27" x14ac:dyDescent="0.2">
      <c r="A326" s="59">
        <f>IF(INDEX([1]Sizer!$A:$A,(ROW()-2)/3+7)&lt;&gt;"",INDEX([1]Sizer!$A:$A,(ROW()-2)/3+7),"")</f>
        <v>45399</v>
      </c>
      <c r="B326" s="51">
        <f>IF($A326&lt;&gt;"",INDEX([1]Sizer!EF:EF,(ROW()-2)/3+7),"")</f>
        <v>0</v>
      </c>
      <c r="C326" s="51">
        <f>IF($A326&lt;&gt;"",INDEX([1]Sizer!EG:EG,(ROW()-2)/3+7),"")</f>
        <v>0</v>
      </c>
      <c r="D326" s="51">
        <f>IF($A326&lt;&gt;"",INDEX([1]Sizer!EH:EH,(ROW()-2)/3+7),"")</f>
        <v>0</v>
      </c>
      <c r="E326" s="51">
        <f>IF($A326&lt;&gt;"",INDEX([1]Sizer!EI:EI,(ROW()-2)/3+7),"")</f>
        <v>0.5</v>
      </c>
      <c r="F326" s="51">
        <f>IF($A326&lt;&gt;"",INDEX([1]Sizer!EJ:EJ,(ROW()-2)/3+7),"")</f>
        <v>0</v>
      </c>
      <c r="G326" s="51">
        <f>IF($A326&lt;&gt;"",INDEX([1]Sizer!EK:EK,(ROW()-2)/3+7),"")</f>
        <v>1</v>
      </c>
      <c r="H326" s="51">
        <f>IF($A326&lt;&gt;"",INDEX([1]Sizer!EL:EL,(ROW()-2)/3+7),"")</f>
        <v>-0.5</v>
      </c>
      <c r="I326" s="51">
        <f>IF($A326&lt;&gt;"",INDEX([1]Sizer!EM:EM,(ROW()-2)/3+7),"")</f>
        <v>-1.5</v>
      </c>
      <c r="J326" s="51">
        <f>IF($A326&lt;&gt;"",INDEX([1]Sizer!EN:EN,(ROW()-2)/3+7),"")</f>
        <v>0.5</v>
      </c>
      <c r="K326" s="51">
        <f>IF($A326&lt;&gt;"",INDEX([1]Sizer!EO:EO,(ROW()-2)/3+7),"")</f>
        <v>0</v>
      </c>
      <c r="L326" s="51">
        <f>IF($A326&lt;&gt;"",INDEX([1]Sizer!EP:EP,(ROW()-2)/3+7),"")</f>
        <v>0</v>
      </c>
      <c r="M326" s="51">
        <f>IF($A326&lt;&gt;"",INDEX([1]Sizer!EQ:EQ,(ROW()-2)/3+7),"")</f>
        <v>1</v>
      </c>
      <c r="N326" s="51">
        <f>IF($A326&lt;&gt;"",INDEX([1]Sizer!ER:ER,(ROW()-2)/3+7),"")</f>
        <v>0</v>
      </c>
      <c r="O326" s="51">
        <f>IF($A326&lt;&gt;"",INDEX([1]Sizer!ES:ES,(ROW()-2)/3+7),"")</f>
        <v>0</v>
      </c>
      <c r="P326" s="51">
        <f>IF($A326&lt;&gt;"",INDEX([1]Sizer!ET:ET,(ROW()-2)/3+7),"")</f>
        <v>0.5</v>
      </c>
      <c r="Q326" s="51">
        <f>IF($A326&lt;&gt;"",INDEX([1]Sizer!EU:EU,(ROW()-2)/3+7),"")</f>
        <v>0</v>
      </c>
      <c r="R326" s="51">
        <f>IF($A326&lt;&gt;"",INDEX([1]Sizer!EV:EV,(ROW()-2)/3+7),"")</f>
        <v>3</v>
      </c>
      <c r="S326" s="51">
        <f>IF($A326&lt;&gt;"",INDEX([1]Sizer!EW:EW,(ROW()-2)/3+7),"")</f>
        <v>0</v>
      </c>
      <c r="T326" s="51">
        <f>IF($A326&lt;&gt;"",INDEX([1]Sizer!EX:EX,(ROW()-2)/3+7),"")</f>
        <v>0</v>
      </c>
      <c r="U326" s="51">
        <f>IF($A326&lt;&gt;"",INDEX([1]Sizer!EY:EY,(ROW()-2)/3+7),"")</f>
        <v>1</v>
      </c>
      <c r="V326" s="51">
        <f>IF($A326&lt;&gt;"",INDEX([1]Sizer!EZ:EZ,(ROW()-2)/3+7),"")</f>
        <v>1.5</v>
      </c>
      <c r="W326" s="51">
        <f>IF($A326&lt;&gt;"",INDEX([1]Sizer!FA:FA,(ROW()-2)/3+7),"")</f>
        <v>0</v>
      </c>
      <c r="X326" s="51">
        <f>IF($A326&lt;&gt;"",INDEX([1]Sizer!FB:FB,(ROW()-2)/3+7),"")</f>
        <v>0</v>
      </c>
      <c r="Y326" s="51">
        <f>IF($A326&lt;&gt;"",INDEX([1]Sizer!FC:FC,(ROW()-2)/3+7),"")</f>
        <v>0</v>
      </c>
      <c r="Z326" s="51">
        <f>IF($A326&lt;&gt;"",INDEX([1]Sizer!FD:FD,(ROW()-2)/3+7),"")</f>
        <v>0</v>
      </c>
      <c r="AA326" s="52">
        <f>IF($A326&lt;&gt;"",INDEX([1]Sizer!$AB:$AB,(ROW()-2)/3+7)*'[1]Dashboard (Model)'!$U$2,"")</f>
        <v>7.0000000000000007E-2</v>
      </c>
    </row>
    <row r="327" spans="1:27" x14ac:dyDescent="0.2">
      <c r="A327" s="59"/>
      <c r="B327" s="53">
        <f>IF($A326&lt;&gt;"",INDEX([1]Sizer!B:B,(ROW()-3)/3+7),"")</f>
        <v>0</v>
      </c>
      <c r="C327" s="53">
        <f>IF($A326&lt;&gt;"",INDEX([1]Sizer!C:C,(ROW()-3)/3+7),"")</f>
        <v>0</v>
      </c>
      <c r="D327" s="53">
        <f>IF($A326&lt;&gt;"",INDEX([1]Sizer!D:D,(ROW()-3)/3+7),"")</f>
        <v>0</v>
      </c>
      <c r="E327" s="53">
        <f>IF($A326&lt;&gt;"",INDEX([1]Sizer!E:E,(ROW()-3)/3+7),"")</f>
        <v>5.3600032959789067E-3</v>
      </c>
      <c r="F327" s="53">
        <f>IF($A326&lt;&gt;"",INDEX([1]Sizer!F:F,(ROW()-3)/3+7),"")</f>
        <v>0</v>
      </c>
      <c r="G327" s="53">
        <f>IF($A326&lt;&gt;"",INDEX([1]Sizer!G:G,(ROW()-3)/3+7),"")</f>
        <v>1.2442801556420234E-2</v>
      </c>
      <c r="H327" s="53">
        <f>IF($A326&lt;&gt;"",INDEX([1]Sizer!H:H,(ROW()-3)/3+7),"")</f>
        <v>-1.0419681088314004E-2</v>
      </c>
      <c r="I327" s="53">
        <f>IF($A326&lt;&gt;"",INDEX([1]Sizer!I:I,(ROW()-3)/3+7),"")</f>
        <v>-2.535882352941177E-2</v>
      </c>
      <c r="J327" s="53">
        <f>IF($A326&lt;&gt;"",INDEX([1]Sizer!J:J,(ROW()-3)/3+7),"")</f>
        <v>5.7720839244546898E-3</v>
      </c>
      <c r="K327" s="53">
        <f>IF($A326&lt;&gt;"",INDEX([1]Sizer!K:K,(ROW()-3)/3+7),"")</f>
        <v>0</v>
      </c>
      <c r="L327" s="53">
        <f>IF($A326&lt;&gt;"",INDEX([1]Sizer!L:L,(ROW()-3)/3+7),"")</f>
        <v>0</v>
      </c>
      <c r="M327" s="53">
        <f>IF($A326&lt;&gt;"",INDEX([1]Sizer!M:M,(ROW()-3)/3+7),"")</f>
        <v>1.4430505415162454E-2</v>
      </c>
      <c r="N327" s="53">
        <f>IF($A326&lt;&gt;"",INDEX([1]Sizer!N:N,(ROW()-3)/3+7),"")</f>
        <v>0</v>
      </c>
      <c r="O327" s="53">
        <f>IF($A326&lt;&gt;"",INDEX([1]Sizer!O:O,(ROW()-3)/3+7),"")</f>
        <v>0</v>
      </c>
      <c r="P327" s="53">
        <f>IF($A326&lt;&gt;"",INDEX([1]Sizer!P:P,(ROW()-3)/3+7),"")</f>
        <v>1.0300725427708823E-2</v>
      </c>
      <c r="Q327" s="53">
        <f>IF($A326&lt;&gt;"",INDEX([1]Sizer!Q:Q,(ROW()-3)/3+7),"")</f>
        <v>0</v>
      </c>
      <c r="R327" s="53">
        <f>IF($A326&lt;&gt;"",INDEX([1]Sizer!R:R,(ROW()-3)/3+7),"")</f>
        <v>2.2359715670024226E-2</v>
      </c>
      <c r="S327" s="53">
        <f>IF($A326&lt;&gt;"",INDEX([1]Sizer!S:S,(ROW()-3)/3+7),"")</f>
        <v>0</v>
      </c>
      <c r="T327" s="53">
        <f>IF($A326&lt;&gt;"",INDEX([1]Sizer!T:T,(ROW()-3)/3+7),"")</f>
        <v>0</v>
      </c>
      <c r="U327" s="53">
        <f>IF($A326&lt;&gt;"",INDEX([1]Sizer!U:U,(ROW()-3)/3+7),"")</f>
        <v>2.0430209953343704E-2</v>
      </c>
      <c r="V327" s="53">
        <f>IF($A326&lt;&gt;"",INDEX([1]Sizer!V:V,(ROW()-3)/3+7),"")</f>
        <v>2.4390000000000002E-2</v>
      </c>
      <c r="W327" s="53">
        <f>IF($A326&lt;&gt;"",INDEX([1]Sizer!W:W,(ROW()-3)/3+7),"")</f>
        <v>0</v>
      </c>
      <c r="X327" s="53">
        <f>IF($A326&lt;&gt;"",INDEX([1]Sizer!X:X,(ROW()-3)/3+7),"")</f>
        <v>0</v>
      </c>
      <c r="Y327" s="53">
        <f>IF($A326&lt;&gt;"",INDEX([1]Sizer!Y:Y,(ROW()-3)/3+7),"")</f>
        <v>0</v>
      </c>
      <c r="Z327" s="53">
        <f>IF($A326&lt;&gt;"",INDEX([1]Sizer!Z:Z,(ROW()-3)/3+7),"")</f>
        <v>0</v>
      </c>
      <c r="AA327" s="53">
        <f>IF($A326&lt;&gt;"",SUM($B327:$Z327),"")</f>
        <v>7.9707540625367279E-2</v>
      </c>
    </row>
    <row r="328" spans="1:27" x14ac:dyDescent="0.2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</row>
    <row r="329" spans="1:27" x14ac:dyDescent="0.2">
      <c r="A329" s="59">
        <f>IF(INDEX([1]Sizer!$A:$A,(ROW()-2)/3+7)&lt;&gt;"",INDEX([1]Sizer!$A:$A,(ROW()-2)/3+7),"")</f>
        <v>45400</v>
      </c>
      <c r="B329" s="51">
        <f>IF($A329&lt;&gt;"",INDEX([1]Sizer!EF:EF,(ROW()-2)/3+7),"")</f>
        <v>0</v>
      </c>
      <c r="C329" s="51">
        <f>IF($A329&lt;&gt;"",INDEX([1]Sizer!EG:EG,(ROW()-2)/3+7),"")</f>
        <v>0</v>
      </c>
      <c r="D329" s="51">
        <f>IF($A329&lt;&gt;"",INDEX([1]Sizer!EH:EH,(ROW()-2)/3+7),"")</f>
        <v>0</v>
      </c>
      <c r="E329" s="51">
        <f>IF($A329&lt;&gt;"",INDEX([1]Sizer!EI:EI,(ROW()-2)/3+7),"")</f>
        <v>0.5</v>
      </c>
      <c r="F329" s="51">
        <f>IF($A329&lt;&gt;"",INDEX([1]Sizer!EJ:EJ,(ROW()-2)/3+7),"")</f>
        <v>0</v>
      </c>
      <c r="G329" s="51">
        <f>IF($A329&lt;&gt;"",INDEX([1]Sizer!EK:EK,(ROW()-2)/3+7),"")</f>
        <v>1</v>
      </c>
      <c r="H329" s="51">
        <f>IF($A329&lt;&gt;"",INDEX([1]Sizer!EL:EL,(ROW()-2)/3+7),"")</f>
        <v>-0.5</v>
      </c>
      <c r="I329" s="51">
        <f>IF($A329&lt;&gt;"",INDEX([1]Sizer!EM:EM,(ROW()-2)/3+7),"")</f>
        <v>-1.5</v>
      </c>
      <c r="J329" s="51">
        <f>IF($A329&lt;&gt;"",INDEX([1]Sizer!EN:EN,(ROW()-2)/3+7),"")</f>
        <v>0.5</v>
      </c>
      <c r="K329" s="51">
        <f>IF($A329&lt;&gt;"",INDEX([1]Sizer!EO:EO,(ROW()-2)/3+7),"")</f>
        <v>0</v>
      </c>
      <c r="L329" s="51">
        <f>IF($A329&lt;&gt;"",INDEX([1]Sizer!EP:EP,(ROW()-2)/3+7),"")</f>
        <v>0</v>
      </c>
      <c r="M329" s="51">
        <f>IF($A329&lt;&gt;"",INDEX([1]Sizer!EQ:EQ,(ROW()-2)/3+7),"")</f>
        <v>1</v>
      </c>
      <c r="N329" s="51">
        <f>IF($A329&lt;&gt;"",INDEX([1]Sizer!ER:ER,(ROW()-2)/3+7),"")</f>
        <v>0</v>
      </c>
      <c r="O329" s="51">
        <f>IF($A329&lt;&gt;"",INDEX([1]Sizer!ES:ES,(ROW()-2)/3+7),"")</f>
        <v>0</v>
      </c>
      <c r="P329" s="51">
        <f>IF($A329&lt;&gt;"",INDEX([1]Sizer!ET:ET,(ROW()-2)/3+7),"")</f>
        <v>0.5</v>
      </c>
      <c r="Q329" s="51">
        <f>IF($A329&lt;&gt;"",INDEX([1]Sizer!EU:EU,(ROW()-2)/3+7),"")</f>
        <v>0</v>
      </c>
      <c r="R329" s="51">
        <f>IF($A329&lt;&gt;"",INDEX([1]Sizer!EV:EV,(ROW()-2)/3+7),"")</f>
        <v>3</v>
      </c>
      <c r="S329" s="51">
        <f>IF($A329&lt;&gt;"",INDEX([1]Sizer!EW:EW,(ROW()-2)/3+7),"")</f>
        <v>0</v>
      </c>
      <c r="T329" s="51">
        <f>IF($A329&lt;&gt;"",INDEX([1]Sizer!EX:EX,(ROW()-2)/3+7),"")</f>
        <v>0</v>
      </c>
      <c r="U329" s="51">
        <f>IF($A329&lt;&gt;"",INDEX([1]Sizer!EY:EY,(ROW()-2)/3+7),"")</f>
        <v>1</v>
      </c>
      <c r="V329" s="51">
        <f>IF($A329&lt;&gt;"",INDEX([1]Sizer!EZ:EZ,(ROW()-2)/3+7),"")</f>
        <v>1.5</v>
      </c>
      <c r="W329" s="51">
        <f>IF($A329&lt;&gt;"",INDEX([1]Sizer!FA:FA,(ROW()-2)/3+7),"")</f>
        <v>0</v>
      </c>
      <c r="X329" s="51">
        <f>IF($A329&lt;&gt;"",INDEX([1]Sizer!FB:FB,(ROW()-2)/3+7),"")</f>
        <v>0</v>
      </c>
      <c r="Y329" s="51">
        <f>IF($A329&lt;&gt;"",INDEX([1]Sizer!FC:FC,(ROW()-2)/3+7),"")</f>
        <v>0</v>
      </c>
      <c r="Z329" s="51">
        <f>IF($A329&lt;&gt;"",INDEX([1]Sizer!FD:FD,(ROW()-2)/3+7),"")</f>
        <v>0</v>
      </c>
      <c r="AA329" s="52">
        <f>IF($A329&lt;&gt;"",INDEX([1]Sizer!$AB:$AB,(ROW()-2)/3+7)*'[1]Dashboard (Model)'!$U$2,"")</f>
        <v>5.5E-2</v>
      </c>
    </row>
    <row r="330" spans="1:27" x14ac:dyDescent="0.2">
      <c r="A330" s="59"/>
      <c r="B330" s="53">
        <f>IF($A329&lt;&gt;"",INDEX([1]Sizer!B:B,(ROW()-3)/3+7),"")</f>
        <v>0</v>
      </c>
      <c r="C330" s="53">
        <f>IF($A329&lt;&gt;"",INDEX([1]Sizer!C:C,(ROW()-3)/3+7),"")</f>
        <v>0</v>
      </c>
      <c r="D330" s="53">
        <f>IF($A329&lt;&gt;"",INDEX([1]Sizer!D:D,(ROW()-3)/3+7),"")</f>
        <v>0</v>
      </c>
      <c r="E330" s="53">
        <f>IF($A329&lt;&gt;"",INDEX([1]Sizer!E:E,(ROW()-3)/3+7),"")</f>
        <v>5.3600032959789067E-3</v>
      </c>
      <c r="F330" s="53">
        <f>IF($A329&lt;&gt;"",INDEX([1]Sizer!F:F,(ROW()-3)/3+7),"")</f>
        <v>0</v>
      </c>
      <c r="G330" s="53">
        <f>IF($A329&lt;&gt;"",INDEX([1]Sizer!G:G,(ROW()-3)/3+7),"")</f>
        <v>1.2442801556420234E-2</v>
      </c>
      <c r="H330" s="53">
        <f>IF($A329&lt;&gt;"",INDEX([1]Sizer!H:H,(ROW()-3)/3+7),"")</f>
        <v>-1.0419681088314004E-2</v>
      </c>
      <c r="I330" s="53">
        <f>IF($A329&lt;&gt;"",INDEX([1]Sizer!I:I,(ROW()-3)/3+7),"")</f>
        <v>-2.535882352941177E-2</v>
      </c>
      <c r="J330" s="53">
        <f>IF($A329&lt;&gt;"",INDEX([1]Sizer!J:J,(ROW()-3)/3+7),"")</f>
        <v>5.7720839244546898E-3</v>
      </c>
      <c r="K330" s="53">
        <f>IF($A329&lt;&gt;"",INDEX([1]Sizer!K:K,(ROW()-3)/3+7),"")</f>
        <v>0</v>
      </c>
      <c r="L330" s="53">
        <f>IF($A329&lt;&gt;"",INDEX([1]Sizer!L:L,(ROW()-3)/3+7),"")</f>
        <v>0</v>
      </c>
      <c r="M330" s="53">
        <f>IF($A329&lt;&gt;"",INDEX([1]Sizer!M:M,(ROW()-3)/3+7),"")</f>
        <v>1.4430505415162454E-2</v>
      </c>
      <c r="N330" s="53">
        <f>IF($A329&lt;&gt;"",INDEX([1]Sizer!N:N,(ROW()-3)/3+7),"")</f>
        <v>0</v>
      </c>
      <c r="O330" s="53">
        <f>IF($A329&lt;&gt;"",INDEX([1]Sizer!O:O,(ROW()-3)/3+7),"")</f>
        <v>0</v>
      </c>
      <c r="P330" s="53">
        <f>IF($A329&lt;&gt;"",INDEX([1]Sizer!P:P,(ROW()-3)/3+7),"")</f>
        <v>1.0300725427708823E-2</v>
      </c>
      <c r="Q330" s="53">
        <f>IF($A329&lt;&gt;"",INDEX([1]Sizer!Q:Q,(ROW()-3)/3+7),"")</f>
        <v>0</v>
      </c>
      <c r="R330" s="53">
        <f>IF($A329&lt;&gt;"",INDEX([1]Sizer!R:R,(ROW()-3)/3+7),"")</f>
        <v>2.2359715670024226E-2</v>
      </c>
      <c r="S330" s="53">
        <f>IF($A329&lt;&gt;"",INDEX([1]Sizer!S:S,(ROW()-3)/3+7),"")</f>
        <v>0</v>
      </c>
      <c r="T330" s="53">
        <f>IF($A329&lt;&gt;"",INDEX([1]Sizer!T:T,(ROW()-3)/3+7),"")</f>
        <v>0</v>
      </c>
      <c r="U330" s="53">
        <f>IF($A329&lt;&gt;"",INDEX([1]Sizer!U:U,(ROW()-3)/3+7),"")</f>
        <v>2.0430209953343704E-2</v>
      </c>
      <c r="V330" s="53">
        <f>IF($A329&lt;&gt;"",INDEX([1]Sizer!V:V,(ROW()-3)/3+7),"")</f>
        <v>2.4390000000000002E-2</v>
      </c>
      <c r="W330" s="53">
        <f>IF($A329&lt;&gt;"",INDEX([1]Sizer!W:W,(ROW()-3)/3+7),"")</f>
        <v>0</v>
      </c>
      <c r="X330" s="53">
        <f>IF($A329&lt;&gt;"",INDEX([1]Sizer!X:X,(ROW()-3)/3+7),"")</f>
        <v>0</v>
      </c>
      <c r="Y330" s="53">
        <f>IF($A329&lt;&gt;"",INDEX([1]Sizer!Y:Y,(ROW()-3)/3+7),"")</f>
        <v>0</v>
      </c>
      <c r="Z330" s="53">
        <f>IF($A329&lt;&gt;"",INDEX([1]Sizer!Z:Z,(ROW()-3)/3+7),"")</f>
        <v>0</v>
      </c>
      <c r="AA330" s="53">
        <f>IF($A329&lt;&gt;"",SUM($B330:$Z330),"")</f>
        <v>7.9707540625367279E-2</v>
      </c>
    </row>
    <row r="331" spans="1:27" x14ac:dyDescent="0.2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</row>
    <row r="332" spans="1:27" x14ac:dyDescent="0.2">
      <c r="A332" s="59">
        <f>IF(INDEX([1]Sizer!$A:$A,(ROW()-2)/3+7)&lt;&gt;"",INDEX([1]Sizer!$A:$A,(ROW()-2)/3+7),"")</f>
        <v>45401</v>
      </c>
      <c r="B332" s="51">
        <f>IF($A332&lt;&gt;"",INDEX([1]Sizer!EF:EF,(ROW()-2)/3+7),"")</f>
        <v>0</v>
      </c>
      <c r="C332" s="51">
        <f>IF($A332&lt;&gt;"",INDEX([1]Sizer!EG:EG,(ROW()-2)/3+7),"")</f>
        <v>0</v>
      </c>
      <c r="D332" s="51">
        <f>IF($A332&lt;&gt;"",INDEX([1]Sizer!EH:EH,(ROW()-2)/3+7),"")</f>
        <v>0</v>
      </c>
      <c r="E332" s="51">
        <f>IF($A332&lt;&gt;"",INDEX([1]Sizer!EI:EI,(ROW()-2)/3+7),"")</f>
        <v>0.5</v>
      </c>
      <c r="F332" s="51">
        <f>IF($A332&lt;&gt;"",INDEX([1]Sizer!EJ:EJ,(ROW()-2)/3+7),"")</f>
        <v>0</v>
      </c>
      <c r="G332" s="51">
        <f>IF($A332&lt;&gt;"",INDEX([1]Sizer!EK:EK,(ROW()-2)/3+7),"")</f>
        <v>1</v>
      </c>
      <c r="H332" s="51">
        <f>IF($A332&lt;&gt;"",INDEX([1]Sizer!EL:EL,(ROW()-2)/3+7),"")</f>
        <v>-0.5</v>
      </c>
      <c r="I332" s="51">
        <f>IF($A332&lt;&gt;"",INDEX([1]Sizer!EM:EM,(ROW()-2)/3+7),"")</f>
        <v>-1.5</v>
      </c>
      <c r="J332" s="51">
        <f>IF($A332&lt;&gt;"",INDEX([1]Sizer!EN:EN,(ROW()-2)/3+7),"")</f>
        <v>0.5</v>
      </c>
      <c r="K332" s="51">
        <f>IF($A332&lt;&gt;"",INDEX([1]Sizer!EO:EO,(ROW()-2)/3+7),"")</f>
        <v>0</v>
      </c>
      <c r="L332" s="51">
        <f>IF($A332&lt;&gt;"",INDEX([1]Sizer!EP:EP,(ROW()-2)/3+7),"")</f>
        <v>0</v>
      </c>
      <c r="M332" s="51">
        <f>IF($A332&lt;&gt;"",INDEX([1]Sizer!EQ:EQ,(ROW()-2)/3+7),"")</f>
        <v>1</v>
      </c>
      <c r="N332" s="51">
        <f>IF($A332&lt;&gt;"",INDEX([1]Sizer!ER:ER,(ROW()-2)/3+7),"")</f>
        <v>0</v>
      </c>
      <c r="O332" s="51">
        <f>IF($A332&lt;&gt;"",INDEX([1]Sizer!ES:ES,(ROW()-2)/3+7),"")</f>
        <v>0</v>
      </c>
      <c r="P332" s="51">
        <f>IF($A332&lt;&gt;"",INDEX([1]Sizer!ET:ET,(ROW()-2)/3+7),"")</f>
        <v>0.5</v>
      </c>
      <c r="Q332" s="51">
        <f>IF($A332&lt;&gt;"",INDEX([1]Sizer!EU:EU,(ROW()-2)/3+7),"")</f>
        <v>0</v>
      </c>
      <c r="R332" s="51">
        <f>IF($A332&lt;&gt;"",INDEX([1]Sizer!EV:EV,(ROW()-2)/3+7),"")</f>
        <v>3</v>
      </c>
      <c r="S332" s="51">
        <f>IF($A332&lt;&gt;"",INDEX([1]Sizer!EW:EW,(ROW()-2)/3+7),"")</f>
        <v>0</v>
      </c>
      <c r="T332" s="51">
        <f>IF($A332&lt;&gt;"",INDEX([1]Sizer!EX:EX,(ROW()-2)/3+7),"")</f>
        <v>0</v>
      </c>
      <c r="U332" s="51">
        <f>IF($A332&lt;&gt;"",INDEX([1]Sizer!EY:EY,(ROW()-2)/3+7),"")</f>
        <v>1</v>
      </c>
      <c r="V332" s="51">
        <f>IF($A332&lt;&gt;"",INDEX([1]Sizer!EZ:EZ,(ROW()-2)/3+7),"")</f>
        <v>1.5</v>
      </c>
      <c r="W332" s="51">
        <f>IF($A332&lt;&gt;"",INDEX([1]Sizer!FA:FA,(ROW()-2)/3+7),"")</f>
        <v>0</v>
      </c>
      <c r="X332" s="51">
        <f>IF($A332&lt;&gt;"",INDEX([1]Sizer!FB:FB,(ROW()-2)/3+7),"")</f>
        <v>0</v>
      </c>
      <c r="Y332" s="51">
        <f>IF($A332&lt;&gt;"",INDEX([1]Sizer!FC:FC,(ROW()-2)/3+7),"")</f>
        <v>0</v>
      </c>
      <c r="Z332" s="51">
        <f>IF($A332&lt;&gt;"",INDEX([1]Sizer!FD:FD,(ROW()-2)/3+7),"")</f>
        <v>0</v>
      </c>
      <c r="AA332" s="52">
        <f>IF($A332&lt;&gt;"",INDEX([1]Sizer!$AB:$AB,(ROW()-2)/3+7)*'[1]Dashboard (Model)'!$U$2,"")</f>
        <v>5.5E-2</v>
      </c>
    </row>
    <row r="333" spans="1:27" x14ac:dyDescent="0.2">
      <c r="A333" s="59"/>
      <c r="B333" s="53">
        <f>IF($A332&lt;&gt;"",INDEX([1]Sizer!B:B,(ROW()-3)/3+7),"")</f>
        <v>0</v>
      </c>
      <c r="C333" s="53">
        <f>IF($A332&lt;&gt;"",INDEX([1]Sizer!C:C,(ROW()-3)/3+7),"")</f>
        <v>0</v>
      </c>
      <c r="D333" s="53">
        <f>IF($A332&lt;&gt;"",INDEX([1]Sizer!D:D,(ROW()-3)/3+7),"")</f>
        <v>0</v>
      </c>
      <c r="E333" s="53">
        <f>IF($A332&lt;&gt;"",INDEX([1]Sizer!E:E,(ROW()-3)/3+7),"")</f>
        <v>5.3600032959789067E-3</v>
      </c>
      <c r="F333" s="53">
        <f>IF($A332&lt;&gt;"",INDEX([1]Sizer!F:F,(ROW()-3)/3+7),"")</f>
        <v>0</v>
      </c>
      <c r="G333" s="53">
        <f>IF($A332&lt;&gt;"",INDEX([1]Sizer!G:G,(ROW()-3)/3+7),"")</f>
        <v>1.2442801556420234E-2</v>
      </c>
      <c r="H333" s="53">
        <f>IF($A332&lt;&gt;"",INDEX([1]Sizer!H:H,(ROW()-3)/3+7),"")</f>
        <v>-1.0419681088314004E-2</v>
      </c>
      <c r="I333" s="53">
        <f>IF($A332&lt;&gt;"",INDEX([1]Sizer!I:I,(ROW()-3)/3+7),"")</f>
        <v>-2.535882352941177E-2</v>
      </c>
      <c r="J333" s="53">
        <f>IF($A332&lt;&gt;"",INDEX([1]Sizer!J:J,(ROW()-3)/3+7),"")</f>
        <v>5.7720839244546898E-3</v>
      </c>
      <c r="K333" s="53">
        <f>IF($A332&lt;&gt;"",INDEX([1]Sizer!K:K,(ROW()-3)/3+7),"")</f>
        <v>0</v>
      </c>
      <c r="L333" s="53">
        <f>IF($A332&lt;&gt;"",INDEX([1]Sizer!L:L,(ROW()-3)/3+7),"")</f>
        <v>0</v>
      </c>
      <c r="M333" s="53">
        <f>IF($A332&lt;&gt;"",INDEX([1]Sizer!M:M,(ROW()-3)/3+7),"")</f>
        <v>1.4430505415162454E-2</v>
      </c>
      <c r="N333" s="53">
        <f>IF($A332&lt;&gt;"",INDEX([1]Sizer!N:N,(ROW()-3)/3+7),"")</f>
        <v>0</v>
      </c>
      <c r="O333" s="53">
        <f>IF($A332&lt;&gt;"",INDEX([1]Sizer!O:O,(ROW()-3)/3+7),"")</f>
        <v>0</v>
      </c>
      <c r="P333" s="53">
        <f>IF($A332&lt;&gt;"",INDEX([1]Sizer!P:P,(ROW()-3)/3+7),"")</f>
        <v>1.0300725427708823E-2</v>
      </c>
      <c r="Q333" s="53">
        <f>IF($A332&lt;&gt;"",INDEX([1]Sizer!Q:Q,(ROW()-3)/3+7),"")</f>
        <v>0</v>
      </c>
      <c r="R333" s="53">
        <f>IF($A332&lt;&gt;"",INDEX([1]Sizer!R:R,(ROW()-3)/3+7),"")</f>
        <v>2.2359715670024226E-2</v>
      </c>
      <c r="S333" s="53">
        <f>IF($A332&lt;&gt;"",INDEX([1]Sizer!S:S,(ROW()-3)/3+7),"")</f>
        <v>0</v>
      </c>
      <c r="T333" s="53">
        <f>IF($A332&lt;&gt;"",INDEX([1]Sizer!T:T,(ROW()-3)/3+7),"")</f>
        <v>0</v>
      </c>
      <c r="U333" s="53">
        <f>IF($A332&lt;&gt;"",INDEX([1]Sizer!U:U,(ROW()-3)/3+7),"")</f>
        <v>2.0430209953343704E-2</v>
      </c>
      <c r="V333" s="53">
        <f>IF($A332&lt;&gt;"",INDEX([1]Sizer!V:V,(ROW()-3)/3+7),"")</f>
        <v>2.4390000000000002E-2</v>
      </c>
      <c r="W333" s="53">
        <f>IF($A332&lt;&gt;"",INDEX([1]Sizer!W:W,(ROW()-3)/3+7),"")</f>
        <v>0</v>
      </c>
      <c r="X333" s="53">
        <f>IF($A332&lt;&gt;"",INDEX([1]Sizer!X:X,(ROW()-3)/3+7),"")</f>
        <v>0</v>
      </c>
      <c r="Y333" s="53">
        <f>IF($A332&lt;&gt;"",INDEX([1]Sizer!Y:Y,(ROW()-3)/3+7),"")</f>
        <v>0</v>
      </c>
      <c r="Z333" s="53">
        <f>IF($A332&lt;&gt;"",INDEX([1]Sizer!Z:Z,(ROW()-3)/3+7),"")</f>
        <v>0</v>
      </c>
      <c r="AA333" s="53">
        <f>IF($A332&lt;&gt;"",SUM($B333:$Z333),"")</f>
        <v>7.9707540625367279E-2</v>
      </c>
    </row>
    <row r="334" spans="1:27" x14ac:dyDescent="0.2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</row>
    <row r="335" spans="1:27" x14ac:dyDescent="0.2">
      <c r="A335" s="59">
        <f>IF(INDEX([1]Sizer!$A:$A,(ROW()-2)/3+7)&lt;&gt;"",INDEX([1]Sizer!$A:$A,(ROW()-2)/3+7),"")</f>
        <v>45404</v>
      </c>
      <c r="B335" s="51">
        <f>IF($A335&lt;&gt;"",INDEX([1]Sizer!EF:EF,(ROW()-2)/3+7),"")</f>
        <v>0</v>
      </c>
      <c r="C335" s="51">
        <f>IF($A335&lt;&gt;"",INDEX([1]Sizer!EG:EG,(ROW()-2)/3+7),"")</f>
        <v>0</v>
      </c>
      <c r="D335" s="51">
        <f>IF($A335&lt;&gt;"",INDEX([1]Sizer!EH:EH,(ROW()-2)/3+7),"")</f>
        <v>0</v>
      </c>
      <c r="E335" s="51">
        <f>IF($A335&lt;&gt;"",INDEX([1]Sizer!EI:EI,(ROW()-2)/3+7),"")</f>
        <v>0.5</v>
      </c>
      <c r="F335" s="51">
        <f>IF($A335&lt;&gt;"",INDEX([1]Sizer!EJ:EJ,(ROW()-2)/3+7),"")</f>
        <v>0</v>
      </c>
      <c r="G335" s="51">
        <f>IF($A335&lt;&gt;"",INDEX([1]Sizer!EK:EK,(ROW()-2)/3+7),"")</f>
        <v>1</v>
      </c>
      <c r="H335" s="51">
        <f>IF($A335&lt;&gt;"",INDEX([1]Sizer!EL:EL,(ROW()-2)/3+7),"")</f>
        <v>0</v>
      </c>
      <c r="I335" s="51">
        <f>IF($A335&lt;&gt;"",INDEX([1]Sizer!EM:EM,(ROW()-2)/3+7),"")</f>
        <v>-1.5</v>
      </c>
      <c r="J335" s="51">
        <f>IF($A335&lt;&gt;"",INDEX([1]Sizer!EN:EN,(ROW()-2)/3+7),"")</f>
        <v>0.5</v>
      </c>
      <c r="K335" s="51">
        <f>IF($A335&lt;&gt;"",INDEX([1]Sizer!EO:EO,(ROW()-2)/3+7),"")</f>
        <v>0</v>
      </c>
      <c r="L335" s="51">
        <f>IF($A335&lt;&gt;"",INDEX([1]Sizer!EP:EP,(ROW()-2)/3+7),"")</f>
        <v>0</v>
      </c>
      <c r="M335" s="51">
        <f>IF($A335&lt;&gt;"",INDEX([1]Sizer!EQ:EQ,(ROW()-2)/3+7),"")</f>
        <v>1</v>
      </c>
      <c r="N335" s="51">
        <f>IF($A335&lt;&gt;"",INDEX([1]Sizer!ER:ER,(ROW()-2)/3+7),"")</f>
        <v>0</v>
      </c>
      <c r="O335" s="51">
        <f>IF($A335&lt;&gt;"",INDEX([1]Sizer!ES:ES,(ROW()-2)/3+7),"")</f>
        <v>0</v>
      </c>
      <c r="P335" s="51">
        <f>IF($A335&lt;&gt;"",INDEX([1]Sizer!ET:ET,(ROW()-2)/3+7),"")</f>
        <v>0.5</v>
      </c>
      <c r="Q335" s="51">
        <f>IF($A335&lt;&gt;"",INDEX([1]Sizer!EU:EU,(ROW()-2)/3+7),"")</f>
        <v>0</v>
      </c>
      <c r="R335" s="51">
        <f>IF($A335&lt;&gt;"",INDEX([1]Sizer!EV:EV,(ROW()-2)/3+7),"")</f>
        <v>3</v>
      </c>
      <c r="S335" s="51">
        <f>IF($A335&lt;&gt;"",INDEX([1]Sizer!EW:EW,(ROW()-2)/3+7),"")</f>
        <v>0</v>
      </c>
      <c r="T335" s="51">
        <f>IF($A335&lt;&gt;"",INDEX([1]Sizer!EX:EX,(ROW()-2)/3+7),"")</f>
        <v>0</v>
      </c>
      <c r="U335" s="51">
        <f>IF($A335&lt;&gt;"",INDEX([1]Sizer!EY:EY,(ROW()-2)/3+7),"")</f>
        <v>1</v>
      </c>
      <c r="V335" s="51">
        <f>IF($A335&lt;&gt;"",INDEX([1]Sizer!EZ:EZ,(ROW()-2)/3+7),"")</f>
        <v>1.5</v>
      </c>
      <c r="W335" s="51">
        <f>IF($A335&lt;&gt;"",INDEX([1]Sizer!FA:FA,(ROW()-2)/3+7),"")</f>
        <v>0</v>
      </c>
      <c r="X335" s="51">
        <f>IF($A335&lt;&gt;"",INDEX([1]Sizer!FB:FB,(ROW()-2)/3+7),"")</f>
        <v>0</v>
      </c>
      <c r="Y335" s="51">
        <f>IF($A335&lt;&gt;"",INDEX([1]Sizer!FC:FC,(ROW()-2)/3+7),"")</f>
        <v>0</v>
      </c>
      <c r="Z335" s="51">
        <f>IF($A335&lt;&gt;"",INDEX([1]Sizer!FD:FD,(ROW()-2)/3+7),"")</f>
        <v>0</v>
      </c>
      <c r="AA335" s="52">
        <f>IF($A335&lt;&gt;"",INDEX([1]Sizer!$AB:$AB,(ROW()-2)/3+7)*'[1]Dashboard (Model)'!$U$2,"")</f>
        <v>0.05</v>
      </c>
    </row>
    <row r="336" spans="1:27" x14ac:dyDescent="0.2">
      <c r="A336" s="59"/>
      <c r="B336" s="53">
        <f>IF($A335&lt;&gt;"",INDEX([1]Sizer!B:B,(ROW()-3)/3+7),"")</f>
        <v>0</v>
      </c>
      <c r="C336" s="53">
        <f>IF($A335&lt;&gt;"",INDEX([1]Sizer!C:C,(ROW()-3)/3+7),"")</f>
        <v>0</v>
      </c>
      <c r="D336" s="53">
        <f>IF($A335&lt;&gt;"",INDEX([1]Sizer!D:D,(ROW()-3)/3+7),"")</f>
        <v>0</v>
      </c>
      <c r="E336" s="53">
        <f>IF($A335&lt;&gt;"",INDEX([1]Sizer!E:E,(ROW()-3)/3+7),"")</f>
        <v>5.3600032959789067E-3</v>
      </c>
      <c r="F336" s="53">
        <f>IF($A335&lt;&gt;"",INDEX([1]Sizer!F:F,(ROW()-3)/3+7),"")</f>
        <v>0</v>
      </c>
      <c r="G336" s="53">
        <f>IF($A335&lt;&gt;"",INDEX([1]Sizer!G:G,(ROW()-3)/3+7),"")</f>
        <v>1.2442801556420234E-2</v>
      </c>
      <c r="H336" s="53">
        <f>IF($A335&lt;&gt;"",INDEX([1]Sizer!H:H,(ROW()-3)/3+7),"")</f>
        <v>0</v>
      </c>
      <c r="I336" s="53">
        <f>IF($A335&lt;&gt;"",INDEX([1]Sizer!I:I,(ROW()-3)/3+7),"")</f>
        <v>-2.535882352941177E-2</v>
      </c>
      <c r="J336" s="53">
        <f>IF($A335&lt;&gt;"",INDEX([1]Sizer!J:J,(ROW()-3)/3+7),"")</f>
        <v>5.7720839244546898E-3</v>
      </c>
      <c r="K336" s="53">
        <f>IF($A335&lt;&gt;"",INDEX([1]Sizer!K:K,(ROW()-3)/3+7),"")</f>
        <v>0</v>
      </c>
      <c r="L336" s="53">
        <f>IF($A335&lt;&gt;"",INDEX([1]Sizer!L:L,(ROW()-3)/3+7),"")</f>
        <v>0</v>
      </c>
      <c r="M336" s="53">
        <f>IF($A335&lt;&gt;"",INDEX([1]Sizer!M:M,(ROW()-3)/3+7),"")</f>
        <v>1.4430505415162454E-2</v>
      </c>
      <c r="N336" s="53">
        <f>IF($A335&lt;&gt;"",INDEX([1]Sizer!N:N,(ROW()-3)/3+7),"")</f>
        <v>0</v>
      </c>
      <c r="O336" s="53">
        <f>IF($A335&lt;&gt;"",INDEX([1]Sizer!O:O,(ROW()-3)/3+7),"")</f>
        <v>0</v>
      </c>
      <c r="P336" s="53">
        <f>IF($A335&lt;&gt;"",INDEX([1]Sizer!P:P,(ROW()-3)/3+7),"")</f>
        <v>1.0300725427708823E-2</v>
      </c>
      <c r="Q336" s="53">
        <f>IF($A335&lt;&gt;"",INDEX([1]Sizer!Q:Q,(ROW()-3)/3+7),"")</f>
        <v>0</v>
      </c>
      <c r="R336" s="53">
        <f>IF($A335&lt;&gt;"",INDEX([1]Sizer!R:R,(ROW()-3)/3+7),"")</f>
        <v>2.2359715670024226E-2</v>
      </c>
      <c r="S336" s="53">
        <f>IF($A335&lt;&gt;"",INDEX([1]Sizer!S:S,(ROW()-3)/3+7),"")</f>
        <v>0</v>
      </c>
      <c r="T336" s="53">
        <f>IF($A335&lt;&gt;"",INDEX([1]Sizer!T:T,(ROW()-3)/3+7),"")</f>
        <v>0</v>
      </c>
      <c r="U336" s="53">
        <f>IF($A335&lt;&gt;"",INDEX([1]Sizer!U:U,(ROW()-3)/3+7),"")</f>
        <v>2.0430209953343704E-2</v>
      </c>
      <c r="V336" s="53">
        <f>IF($A335&lt;&gt;"",INDEX([1]Sizer!V:V,(ROW()-3)/3+7),"")</f>
        <v>2.4390000000000002E-2</v>
      </c>
      <c r="W336" s="53">
        <f>IF($A335&lt;&gt;"",INDEX([1]Sizer!W:W,(ROW()-3)/3+7),"")</f>
        <v>0</v>
      </c>
      <c r="X336" s="53">
        <f>IF($A335&lt;&gt;"",INDEX([1]Sizer!X:X,(ROW()-3)/3+7),"")</f>
        <v>0</v>
      </c>
      <c r="Y336" s="53">
        <f>IF($A335&lt;&gt;"",INDEX([1]Sizer!Y:Y,(ROW()-3)/3+7),"")</f>
        <v>0</v>
      </c>
      <c r="Z336" s="53">
        <f>IF($A335&lt;&gt;"",INDEX([1]Sizer!Z:Z,(ROW()-3)/3+7),"")</f>
        <v>0</v>
      </c>
      <c r="AA336" s="53">
        <f>IF($A335&lt;&gt;"",SUM($B336:$Z336),"")</f>
        <v>9.012722171368126E-2</v>
      </c>
    </row>
    <row r="337" spans="1:27" x14ac:dyDescent="0.2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</row>
    <row r="338" spans="1:27" x14ac:dyDescent="0.2">
      <c r="A338" s="59">
        <f>IF(INDEX([1]Sizer!$A:$A,(ROW()-2)/3+7)&lt;&gt;"",INDEX([1]Sizer!$A:$A,(ROW()-2)/3+7),"")</f>
        <v>45405</v>
      </c>
      <c r="B338" s="51">
        <f>IF($A338&lt;&gt;"",INDEX([1]Sizer!EF:EF,(ROW()-2)/3+7),"")</f>
        <v>0</v>
      </c>
      <c r="C338" s="51">
        <f>IF($A338&lt;&gt;"",INDEX([1]Sizer!EG:EG,(ROW()-2)/3+7),"")</f>
        <v>0</v>
      </c>
      <c r="D338" s="51">
        <f>IF($A338&lt;&gt;"",INDEX([1]Sizer!EH:EH,(ROW()-2)/3+7),"")</f>
        <v>0</v>
      </c>
      <c r="E338" s="51">
        <f>IF($A338&lt;&gt;"",INDEX([1]Sizer!EI:EI,(ROW()-2)/3+7),"")</f>
        <v>0.5</v>
      </c>
      <c r="F338" s="51">
        <f>IF($A338&lt;&gt;"",INDEX([1]Sizer!EJ:EJ,(ROW()-2)/3+7),"")</f>
        <v>0</v>
      </c>
      <c r="G338" s="51">
        <f>IF($A338&lt;&gt;"",INDEX([1]Sizer!EK:EK,(ROW()-2)/3+7),"")</f>
        <v>1</v>
      </c>
      <c r="H338" s="51">
        <f>IF($A338&lt;&gt;"",INDEX([1]Sizer!EL:EL,(ROW()-2)/3+7),"")</f>
        <v>0</v>
      </c>
      <c r="I338" s="51">
        <f>IF($A338&lt;&gt;"",INDEX([1]Sizer!EM:EM,(ROW()-2)/3+7),"")</f>
        <v>-1.5</v>
      </c>
      <c r="J338" s="51">
        <f>IF($A338&lt;&gt;"",INDEX([1]Sizer!EN:EN,(ROW()-2)/3+7),"")</f>
        <v>0.5</v>
      </c>
      <c r="K338" s="51">
        <f>IF($A338&lt;&gt;"",INDEX([1]Sizer!EO:EO,(ROW()-2)/3+7),"")</f>
        <v>0</v>
      </c>
      <c r="L338" s="51">
        <f>IF($A338&lt;&gt;"",INDEX([1]Sizer!EP:EP,(ROW()-2)/3+7),"")</f>
        <v>0</v>
      </c>
      <c r="M338" s="51">
        <f>IF($A338&lt;&gt;"",INDEX([1]Sizer!EQ:EQ,(ROW()-2)/3+7),"")</f>
        <v>1</v>
      </c>
      <c r="N338" s="51">
        <f>IF($A338&lt;&gt;"",INDEX([1]Sizer!ER:ER,(ROW()-2)/3+7),"")</f>
        <v>0</v>
      </c>
      <c r="O338" s="51">
        <f>IF($A338&lt;&gt;"",INDEX([1]Sizer!ES:ES,(ROW()-2)/3+7),"")</f>
        <v>0</v>
      </c>
      <c r="P338" s="51">
        <f>IF($A338&lt;&gt;"",INDEX([1]Sizer!ET:ET,(ROW()-2)/3+7),"")</f>
        <v>0.5</v>
      </c>
      <c r="Q338" s="51">
        <f>IF($A338&lt;&gt;"",INDEX([1]Sizer!EU:EU,(ROW()-2)/3+7),"")</f>
        <v>0</v>
      </c>
      <c r="R338" s="51">
        <f>IF($A338&lt;&gt;"",INDEX([1]Sizer!EV:EV,(ROW()-2)/3+7),"")</f>
        <v>3</v>
      </c>
      <c r="S338" s="51">
        <f>IF($A338&lt;&gt;"",INDEX([1]Sizer!EW:EW,(ROW()-2)/3+7),"")</f>
        <v>0</v>
      </c>
      <c r="T338" s="51">
        <f>IF($A338&lt;&gt;"",INDEX([1]Sizer!EX:EX,(ROW()-2)/3+7),"")</f>
        <v>0</v>
      </c>
      <c r="U338" s="51">
        <f>IF($A338&lt;&gt;"",INDEX([1]Sizer!EY:EY,(ROW()-2)/3+7),"")</f>
        <v>1</v>
      </c>
      <c r="V338" s="51">
        <f>IF($A338&lt;&gt;"",INDEX([1]Sizer!EZ:EZ,(ROW()-2)/3+7),"")</f>
        <v>1.5</v>
      </c>
      <c r="W338" s="51">
        <f>IF($A338&lt;&gt;"",INDEX([1]Sizer!FA:FA,(ROW()-2)/3+7),"")</f>
        <v>0</v>
      </c>
      <c r="X338" s="51">
        <f>IF($A338&lt;&gt;"",INDEX([1]Sizer!FB:FB,(ROW()-2)/3+7),"")</f>
        <v>0</v>
      </c>
      <c r="Y338" s="51">
        <f>IF($A338&lt;&gt;"",INDEX([1]Sizer!FC:FC,(ROW()-2)/3+7),"")</f>
        <v>0</v>
      </c>
      <c r="Z338" s="51">
        <f>IF($A338&lt;&gt;"",INDEX([1]Sizer!FD:FD,(ROW()-2)/3+7),"")</f>
        <v>0</v>
      </c>
      <c r="AA338" s="52">
        <f>IF($A338&lt;&gt;"",INDEX([1]Sizer!$AB:$AB,(ROW()-2)/3+7)*'[1]Dashboard (Model)'!$U$2,"")</f>
        <v>0.05</v>
      </c>
    </row>
    <row r="339" spans="1:27" x14ac:dyDescent="0.2">
      <c r="A339" s="59"/>
      <c r="B339" s="53">
        <f>IF($A338&lt;&gt;"",INDEX([1]Sizer!B:B,(ROW()-3)/3+7),"")</f>
        <v>0</v>
      </c>
      <c r="C339" s="53">
        <f>IF($A338&lt;&gt;"",INDEX([1]Sizer!C:C,(ROW()-3)/3+7),"")</f>
        <v>0</v>
      </c>
      <c r="D339" s="53">
        <f>IF($A338&lt;&gt;"",INDEX([1]Sizer!D:D,(ROW()-3)/3+7),"")</f>
        <v>0</v>
      </c>
      <c r="E339" s="53">
        <f>IF($A338&lt;&gt;"",INDEX([1]Sizer!E:E,(ROW()-3)/3+7),"")</f>
        <v>5.3600032959789067E-3</v>
      </c>
      <c r="F339" s="53">
        <f>IF($A338&lt;&gt;"",INDEX([1]Sizer!F:F,(ROW()-3)/3+7),"")</f>
        <v>0</v>
      </c>
      <c r="G339" s="53">
        <f>IF($A338&lt;&gt;"",INDEX([1]Sizer!G:G,(ROW()-3)/3+7),"")</f>
        <v>1.2442801556420234E-2</v>
      </c>
      <c r="H339" s="53">
        <f>IF($A338&lt;&gt;"",INDEX([1]Sizer!H:H,(ROW()-3)/3+7),"")</f>
        <v>0</v>
      </c>
      <c r="I339" s="53">
        <f>IF($A338&lt;&gt;"",INDEX([1]Sizer!I:I,(ROW()-3)/3+7),"")</f>
        <v>-2.535882352941177E-2</v>
      </c>
      <c r="J339" s="53">
        <f>IF($A338&lt;&gt;"",INDEX([1]Sizer!J:J,(ROW()-3)/3+7),"")</f>
        <v>5.7720839244546898E-3</v>
      </c>
      <c r="K339" s="53">
        <f>IF($A338&lt;&gt;"",INDEX([1]Sizer!K:K,(ROW()-3)/3+7),"")</f>
        <v>0</v>
      </c>
      <c r="L339" s="53">
        <f>IF($A338&lt;&gt;"",INDEX([1]Sizer!L:L,(ROW()-3)/3+7),"")</f>
        <v>0</v>
      </c>
      <c r="M339" s="53">
        <f>IF($A338&lt;&gt;"",INDEX([1]Sizer!M:M,(ROW()-3)/3+7),"")</f>
        <v>1.4430505415162454E-2</v>
      </c>
      <c r="N339" s="53">
        <f>IF($A338&lt;&gt;"",INDEX([1]Sizer!N:N,(ROW()-3)/3+7),"")</f>
        <v>0</v>
      </c>
      <c r="O339" s="53">
        <f>IF($A338&lt;&gt;"",INDEX([1]Sizer!O:O,(ROW()-3)/3+7),"")</f>
        <v>0</v>
      </c>
      <c r="P339" s="53">
        <f>IF($A338&lt;&gt;"",INDEX([1]Sizer!P:P,(ROW()-3)/3+7),"")</f>
        <v>1.0300725427708823E-2</v>
      </c>
      <c r="Q339" s="53">
        <f>IF($A338&lt;&gt;"",INDEX([1]Sizer!Q:Q,(ROW()-3)/3+7),"")</f>
        <v>0</v>
      </c>
      <c r="R339" s="53">
        <f>IF($A338&lt;&gt;"",INDEX([1]Sizer!R:R,(ROW()-3)/3+7),"")</f>
        <v>2.2359715670024226E-2</v>
      </c>
      <c r="S339" s="53">
        <f>IF($A338&lt;&gt;"",INDEX([1]Sizer!S:S,(ROW()-3)/3+7),"")</f>
        <v>0</v>
      </c>
      <c r="T339" s="53">
        <f>IF($A338&lt;&gt;"",INDEX([1]Sizer!T:T,(ROW()-3)/3+7),"")</f>
        <v>0</v>
      </c>
      <c r="U339" s="53">
        <f>IF($A338&lt;&gt;"",INDEX([1]Sizer!U:U,(ROW()-3)/3+7),"")</f>
        <v>2.0430209953343704E-2</v>
      </c>
      <c r="V339" s="53">
        <f>IF($A338&lt;&gt;"",INDEX([1]Sizer!V:V,(ROW()-3)/3+7),"")</f>
        <v>2.4390000000000002E-2</v>
      </c>
      <c r="W339" s="53">
        <f>IF($A338&lt;&gt;"",INDEX([1]Sizer!W:W,(ROW()-3)/3+7),"")</f>
        <v>0</v>
      </c>
      <c r="X339" s="53">
        <f>IF($A338&lt;&gt;"",INDEX([1]Sizer!X:X,(ROW()-3)/3+7),"")</f>
        <v>0</v>
      </c>
      <c r="Y339" s="53">
        <f>IF($A338&lt;&gt;"",INDEX([1]Sizer!Y:Y,(ROW()-3)/3+7),"")</f>
        <v>0</v>
      </c>
      <c r="Z339" s="53">
        <f>IF($A338&lt;&gt;"",INDEX([1]Sizer!Z:Z,(ROW()-3)/3+7),"")</f>
        <v>0</v>
      </c>
      <c r="AA339" s="53">
        <f>IF($A338&lt;&gt;"",SUM($B339:$Z339),"")</f>
        <v>9.012722171368126E-2</v>
      </c>
    </row>
    <row r="340" spans="1:27" x14ac:dyDescent="0.2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</row>
    <row r="341" spans="1:27" x14ac:dyDescent="0.2">
      <c r="A341" s="59">
        <f>IF(INDEX([1]Sizer!$A:$A,(ROW()-2)/3+7)&lt;&gt;"",INDEX([1]Sizer!$A:$A,(ROW()-2)/3+7),"")</f>
        <v>45406</v>
      </c>
      <c r="B341" s="51">
        <f>IF($A341&lt;&gt;"",INDEX([1]Sizer!EF:EF,(ROW()-2)/3+7),"")</f>
        <v>0</v>
      </c>
      <c r="C341" s="51">
        <f>IF($A341&lt;&gt;"",INDEX([1]Sizer!EG:EG,(ROW()-2)/3+7),"")</f>
        <v>3</v>
      </c>
      <c r="D341" s="51">
        <f>IF($A341&lt;&gt;"",INDEX([1]Sizer!EH:EH,(ROW()-2)/3+7),"")</f>
        <v>0</v>
      </c>
      <c r="E341" s="51">
        <f>IF($A341&lt;&gt;"",INDEX([1]Sizer!EI:EI,(ROW()-2)/3+7),"")</f>
        <v>0</v>
      </c>
      <c r="F341" s="51">
        <f>IF($A341&lt;&gt;"",INDEX([1]Sizer!EJ:EJ,(ROW()-2)/3+7),"")</f>
        <v>0</v>
      </c>
      <c r="G341" s="51">
        <f>IF($A341&lt;&gt;"",INDEX([1]Sizer!EK:EK,(ROW()-2)/3+7),"")</f>
        <v>1</v>
      </c>
      <c r="H341" s="51">
        <f>IF($A341&lt;&gt;"",INDEX([1]Sizer!EL:EL,(ROW()-2)/3+7),"")</f>
        <v>0</v>
      </c>
      <c r="I341" s="51">
        <f>IF($A341&lt;&gt;"",INDEX([1]Sizer!EM:EM,(ROW()-2)/3+7),"")</f>
        <v>-1.5</v>
      </c>
      <c r="J341" s="51">
        <f>IF($A341&lt;&gt;"",INDEX([1]Sizer!EN:EN,(ROW()-2)/3+7),"")</f>
        <v>0.5</v>
      </c>
      <c r="K341" s="51">
        <f>IF($A341&lt;&gt;"",INDEX([1]Sizer!EO:EO,(ROW()-2)/3+7),"")</f>
        <v>0</v>
      </c>
      <c r="L341" s="51">
        <f>IF($A341&lt;&gt;"",INDEX([1]Sizer!EP:EP,(ROW()-2)/3+7),"")</f>
        <v>0</v>
      </c>
      <c r="M341" s="51">
        <f>IF($A341&lt;&gt;"",INDEX([1]Sizer!EQ:EQ,(ROW()-2)/3+7),"")</f>
        <v>1</v>
      </c>
      <c r="N341" s="51">
        <f>IF($A341&lt;&gt;"",INDEX([1]Sizer!ER:ER,(ROW()-2)/3+7),"")</f>
        <v>0</v>
      </c>
      <c r="O341" s="51">
        <f>IF($A341&lt;&gt;"",INDEX([1]Sizer!ES:ES,(ROW()-2)/3+7),"")</f>
        <v>0</v>
      </c>
      <c r="P341" s="51">
        <f>IF($A341&lt;&gt;"",INDEX([1]Sizer!ET:ET,(ROW()-2)/3+7),"")</f>
        <v>0.5</v>
      </c>
      <c r="Q341" s="51">
        <f>IF($A341&lt;&gt;"",INDEX([1]Sizer!EU:EU,(ROW()-2)/3+7),"")</f>
        <v>0</v>
      </c>
      <c r="R341" s="51">
        <f>IF($A341&lt;&gt;"",INDEX([1]Sizer!EV:EV,(ROW()-2)/3+7),"")</f>
        <v>3</v>
      </c>
      <c r="S341" s="51">
        <f>IF($A341&lt;&gt;"",INDEX([1]Sizer!EW:EW,(ROW()-2)/3+7),"")</f>
        <v>0</v>
      </c>
      <c r="T341" s="51">
        <f>IF($A341&lt;&gt;"",INDEX([1]Sizer!EX:EX,(ROW()-2)/3+7),"")</f>
        <v>0</v>
      </c>
      <c r="U341" s="51">
        <f>IF($A341&lt;&gt;"",INDEX([1]Sizer!EY:EY,(ROW()-2)/3+7),"")</f>
        <v>1</v>
      </c>
      <c r="V341" s="51">
        <f>IF($A341&lt;&gt;"",INDEX([1]Sizer!EZ:EZ,(ROW()-2)/3+7),"")</f>
        <v>1.5</v>
      </c>
      <c r="W341" s="51">
        <f>IF($A341&lt;&gt;"",INDEX([1]Sizer!FA:FA,(ROW()-2)/3+7),"")</f>
        <v>0</v>
      </c>
      <c r="X341" s="51">
        <f>IF($A341&lt;&gt;"",INDEX([1]Sizer!FB:FB,(ROW()-2)/3+7),"")</f>
        <v>0</v>
      </c>
      <c r="Y341" s="51">
        <f>IF($A341&lt;&gt;"",INDEX([1]Sizer!FC:FC,(ROW()-2)/3+7),"")</f>
        <v>0</v>
      </c>
      <c r="Z341" s="51">
        <f>IF($A341&lt;&gt;"",INDEX([1]Sizer!FD:FD,(ROW()-2)/3+7),"")</f>
        <v>0</v>
      </c>
      <c r="AA341" s="52">
        <f>IF($A341&lt;&gt;"",INDEX([1]Sizer!$AB:$AB,(ROW()-2)/3+7)*'[1]Dashboard (Model)'!$U$2,"")</f>
        <v>0.03</v>
      </c>
    </row>
    <row r="342" spans="1:27" x14ac:dyDescent="0.2">
      <c r="A342" s="59"/>
      <c r="B342" s="53">
        <f>IF($A341&lt;&gt;"",INDEX([1]Sizer!B:B,(ROW()-3)/3+7),"")</f>
        <v>0</v>
      </c>
      <c r="C342" s="53">
        <f>IF($A341&lt;&gt;"",INDEX([1]Sizer!C:C,(ROW()-3)/3+7),"")</f>
        <v>2.6717445537596633E-2</v>
      </c>
      <c r="D342" s="53">
        <f>IF($A341&lt;&gt;"",INDEX([1]Sizer!D:D,(ROW()-3)/3+7),"")</f>
        <v>0</v>
      </c>
      <c r="E342" s="53">
        <f>IF($A341&lt;&gt;"",INDEX([1]Sizer!E:E,(ROW()-3)/3+7),"")</f>
        <v>0</v>
      </c>
      <c r="F342" s="53">
        <f>IF($A341&lt;&gt;"",INDEX([1]Sizer!F:F,(ROW()-3)/3+7),"")</f>
        <v>0</v>
      </c>
      <c r="G342" s="53">
        <f>IF($A341&lt;&gt;"",INDEX([1]Sizer!G:G,(ROW()-3)/3+7),"")</f>
        <v>1.2442801556420234E-2</v>
      </c>
      <c r="H342" s="53">
        <f>IF($A341&lt;&gt;"",INDEX([1]Sizer!H:H,(ROW()-3)/3+7),"")</f>
        <v>0</v>
      </c>
      <c r="I342" s="53">
        <f>IF($A341&lt;&gt;"",INDEX([1]Sizer!I:I,(ROW()-3)/3+7),"")</f>
        <v>-2.535882352941177E-2</v>
      </c>
      <c r="J342" s="53">
        <f>IF($A341&lt;&gt;"",INDEX([1]Sizer!J:J,(ROW()-3)/3+7),"")</f>
        <v>5.7720839244546898E-3</v>
      </c>
      <c r="K342" s="53">
        <f>IF($A341&lt;&gt;"",INDEX([1]Sizer!K:K,(ROW()-3)/3+7),"")</f>
        <v>0</v>
      </c>
      <c r="L342" s="53">
        <f>IF($A341&lt;&gt;"",INDEX([1]Sizer!L:L,(ROW()-3)/3+7),"")</f>
        <v>0</v>
      </c>
      <c r="M342" s="53">
        <f>IF($A341&lt;&gt;"",INDEX([1]Sizer!M:M,(ROW()-3)/3+7),"")</f>
        <v>1.4430505415162454E-2</v>
      </c>
      <c r="N342" s="53">
        <f>IF($A341&lt;&gt;"",INDEX([1]Sizer!N:N,(ROW()-3)/3+7),"")</f>
        <v>0</v>
      </c>
      <c r="O342" s="53">
        <f>IF($A341&lt;&gt;"",INDEX([1]Sizer!O:O,(ROW()-3)/3+7),"")</f>
        <v>0</v>
      </c>
      <c r="P342" s="53">
        <f>IF($A341&lt;&gt;"",INDEX([1]Sizer!P:P,(ROW()-3)/3+7),"")</f>
        <v>1.0300725427708823E-2</v>
      </c>
      <c r="Q342" s="53">
        <f>IF($A341&lt;&gt;"",INDEX([1]Sizer!Q:Q,(ROW()-3)/3+7),"")</f>
        <v>0</v>
      </c>
      <c r="R342" s="53">
        <f>IF($A341&lt;&gt;"",INDEX([1]Sizer!R:R,(ROW()-3)/3+7),"")</f>
        <v>2.2359715670024226E-2</v>
      </c>
      <c r="S342" s="53">
        <f>IF($A341&lt;&gt;"",INDEX([1]Sizer!S:S,(ROW()-3)/3+7),"")</f>
        <v>0</v>
      </c>
      <c r="T342" s="53">
        <f>IF($A341&lt;&gt;"",INDEX([1]Sizer!T:T,(ROW()-3)/3+7),"")</f>
        <v>0</v>
      </c>
      <c r="U342" s="53">
        <f>IF($A341&lt;&gt;"",INDEX([1]Sizer!U:U,(ROW()-3)/3+7),"")</f>
        <v>2.0430209953343704E-2</v>
      </c>
      <c r="V342" s="53">
        <f>IF($A341&lt;&gt;"",INDEX([1]Sizer!V:V,(ROW()-3)/3+7),"")</f>
        <v>2.4390000000000002E-2</v>
      </c>
      <c r="W342" s="53">
        <f>IF($A341&lt;&gt;"",INDEX([1]Sizer!W:W,(ROW()-3)/3+7),"")</f>
        <v>0</v>
      </c>
      <c r="X342" s="53">
        <f>IF($A341&lt;&gt;"",INDEX([1]Sizer!X:X,(ROW()-3)/3+7),"")</f>
        <v>0</v>
      </c>
      <c r="Y342" s="53">
        <f>IF($A341&lt;&gt;"",INDEX([1]Sizer!Y:Y,(ROW()-3)/3+7),"")</f>
        <v>0</v>
      </c>
      <c r="Z342" s="53">
        <f>IF($A341&lt;&gt;"",INDEX([1]Sizer!Z:Z,(ROW()-3)/3+7),"")</f>
        <v>0</v>
      </c>
      <c r="AA342" s="53">
        <f>IF($A341&lt;&gt;"",SUM($B342:$Z342),"")</f>
        <v>0.11148466395529899</v>
      </c>
    </row>
    <row r="343" spans="1:27" x14ac:dyDescent="0.2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</row>
    <row r="344" spans="1:27" x14ac:dyDescent="0.2">
      <c r="A344" s="59">
        <f>IF(INDEX([1]Sizer!$A:$A,(ROW()-2)/3+7)&lt;&gt;"",INDEX([1]Sizer!$A:$A,(ROW()-2)/3+7),"")</f>
        <v>45407</v>
      </c>
      <c r="B344" s="51">
        <f>IF($A344&lt;&gt;"",INDEX([1]Sizer!EF:EF,(ROW()-2)/3+7),"")</f>
        <v>0</v>
      </c>
      <c r="C344" s="51">
        <f>IF($A344&lt;&gt;"",INDEX([1]Sizer!EG:EG,(ROW()-2)/3+7),"")</f>
        <v>3</v>
      </c>
      <c r="D344" s="51">
        <f>IF($A344&lt;&gt;"",INDEX([1]Sizer!EH:EH,(ROW()-2)/3+7),"")</f>
        <v>0</v>
      </c>
      <c r="E344" s="51">
        <f>IF($A344&lt;&gt;"",INDEX([1]Sizer!EI:EI,(ROW()-2)/3+7),"")</f>
        <v>0</v>
      </c>
      <c r="F344" s="51">
        <f>IF($A344&lt;&gt;"",INDEX([1]Sizer!EJ:EJ,(ROW()-2)/3+7),"")</f>
        <v>0</v>
      </c>
      <c r="G344" s="51">
        <f>IF($A344&lt;&gt;"",INDEX([1]Sizer!EK:EK,(ROW()-2)/3+7),"")</f>
        <v>1</v>
      </c>
      <c r="H344" s="51">
        <f>IF($A344&lt;&gt;"",INDEX([1]Sizer!EL:EL,(ROW()-2)/3+7),"")</f>
        <v>0</v>
      </c>
      <c r="I344" s="51">
        <f>IF($A344&lt;&gt;"",INDEX([1]Sizer!EM:EM,(ROW()-2)/3+7),"")</f>
        <v>-1.5</v>
      </c>
      <c r="J344" s="51">
        <f>IF($A344&lt;&gt;"",INDEX([1]Sizer!EN:EN,(ROW()-2)/3+7),"")</f>
        <v>0.5</v>
      </c>
      <c r="K344" s="51">
        <f>IF($A344&lt;&gt;"",INDEX([1]Sizer!EO:EO,(ROW()-2)/3+7),"")</f>
        <v>0</v>
      </c>
      <c r="L344" s="51">
        <f>IF($A344&lt;&gt;"",INDEX([1]Sizer!EP:EP,(ROW()-2)/3+7),"")</f>
        <v>0</v>
      </c>
      <c r="M344" s="51">
        <f>IF($A344&lt;&gt;"",INDEX([1]Sizer!EQ:EQ,(ROW()-2)/3+7),"")</f>
        <v>1</v>
      </c>
      <c r="N344" s="51">
        <f>IF($A344&lt;&gt;"",INDEX([1]Sizer!ER:ER,(ROW()-2)/3+7),"")</f>
        <v>0</v>
      </c>
      <c r="O344" s="51">
        <f>IF($A344&lt;&gt;"",INDEX([1]Sizer!ES:ES,(ROW()-2)/3+7),"")</f>
        <v>0</v>
      </c>
      <c r="P344" s="51">
        <f>IF($A344&lt;&gt;"",INDEX([1]Sizer!ET:ET,(ROW()-2)/3+7),"")</f>
        <v>0.5</v>
      </c>
      <c r="Q344" s="51">
        <f>IF($A344&lt;&gt;"",INDEX([1]Sizer!EU:EU,(ROW()-2)/3+7),"")</f>
        <v>0</v>
      </c>
      <c r="R344" s="51">
        <f>IF($A344&lt;&gt;"",INDEX([1]Sizer!EV:EV,(ROW()-2)/3+7),"")</f>
        <v>3</v>
      </c>
      <c r="S344" s="51">
        <f>IF($A344&lt;&gt;"",INDEX([1]Sizer!EW:EW,(ROW()-2)/3+7),"")</f>
        <v>0</v>
      </c>
      <c r="T344" s="51">
        <f>IF($A344&lt;&gt;"",INDEX([1]Sizer!EX:EX,(ROW()-2)/3+7),"")</f>
        <v>0</v>
      </c>
      <c r="U344" s="51">
        <f>IF($A344&lt;&gt;"",INDEX([1]Sizer!EY:EY,(ROW()-2)/3+7),"")</f>
        <v>1</v>
      </c>
      <c r="V344" s="51">
        <f>IF($A344&lt;&gt;"",INDEX([1]Sizer!EZ:EZ,(ROW()-2)/3+7),"")</f>
        <v>1.5</v>
      </c>
      <c r="W344" s="51">
        <f>IF($A344&lt;&gt;"",INDEX([1]Sizer!FA:FA,(ROW()-2)/3+7),"")</f>
        <v>0</v>
      </c>
      <c r="X344" s="51">
        <f>IF($A344&lt;&gt;"",INDEX([1]Sizer!FB:FB,(ROW()-2)/3+7),"")</f>
        <v>0</v>
      </c>
      <c r="Y344" s="51">
        <f>IF($A344&lt;&gt;"",INDEX([1]Sizer!FC:FC,(ROW()-2)/3+7),"")</f>
        <v>0</v>
      </c>
      <c r="Z344" s="51">
        <f>IF($A344&lt;&gt;"",INDEX([1]Sizer!FD:FD,(ROW()-2)/3+7),"")</f>
        <v>0</v>
      </c>
      <c r="AA344" s="52">
        <f>IF($A344&lt;&gt;"",INDEX([1]Sizer!$AB:$AB,(ROW()-2)/3+7)*'[1]Dashboard (Model)'!$U$2,"")</f>
        <v>0.03</v>
      </c>
    </row>
    <row r="345" spans="1:27" x14ac:dyDescent="0.2">
      <c r="A345" s="59"/>
      <c r="B345" s="53">
        <f>IF($A344&lt;&gt;"",INDEX([1]Sizer!B:B,(ROW()-3)/3+7),"")</f>
        <v>0</v>
      </c>
      <c r="C345" s="53">
        <f>IF($A344&lt;&gt;"",INDEX([1]Sizer!C:C,(ROW()-3)/3+7),"")</f>
        <v>2.6717445537596633E-2</v>
      </c>
      <c r="D345" s="53">
        <f>IF($A344&lt;&gt;"",INDEX([1]Sizer!D:D,(ROW()-3)/3+7),"")</f>
        <v>0</v>
      </c>
      <c r="E345" s="53">
        <f>IF($A344&lt;&gt;"",INDEX([1]Sizer!E:E,(ROW()-3)/3+7),"")</f>
        <v>0</v>
      </c>
      <c r="F345" s="53">
        <f>IF($A344&lt;&gt;"",INDEX([1]Sizer!F:F,(ROW()-3)/3+7),"")</f>
        <v>0</v>
      </c>
      <c r="G345" s="53">
        <f>IF($A344&lt;&gt;"",INDEX([1]Sizer!G:G,(ROW()-3)/3+7),"")</f>
        <v>1.2442801556420234E-2</v>
      </c>
      <c r="H345" s="53">
        <f>IF($A344&lt;&gt;"",INDEX([1]Sizer!H:H,(ROW()-3)/3+7),"")</f>
        <v>0</v>
      </c>
      <c r="I345" s="53">
        <f>IF($A344&lt;&gt;"",INDEX([1]Sizer!I:I,(ROW()-3)/3+7),"")</f>
        <v>-2.535882352941177E-2</v>
      </c>
      <c r="J345" s="53">
        <f>IF($A344&lt;&gt;"",INDEX([1]Sizer!J:J,(ROW()-3)/3+7),"")</f>
        <v>5.7720839244546898E-3</v>
      </c>
      <c r="K345" s="53">
        <f>IF($A344&lt;&gt;"",INDEX([1]Sizer!K:K,(ROW()-3)/3+7),"")</f>
        <v>0</v>
      </c>
      <c r="L345" s="53">
        <f>IF($A344&lt;&gt;"",INDEX([1]Sizer!L:L,(ROW()-3)/3+7),"")</f>
        <v>0</v>
      </c>
      <c r="M345" s="53">
        <f>IF($A344&lt;&gt;"",INDEX([1]Sizer!M:M,(ROW()-3)/3+7),"")</f>
        <v>1.4430505415162454E-2</v>
      </c>
      <c r="N345" s="53">
        <f>IF($A344&lt;&gt;"",INDEX([1]Sizer!N:N,(ROW()-3)/3+7),"")</f>
        <v>0</v>
      </c>
      <c r="O345" s="53">
        <f>IF($A344&lt;&gt;"",INDEX([1]Sizer!O:O,(ROW()-3)/3+7),"")</f>
        <v>0</v>
      </c>
      <c r="P345" s="53">
        <f>IF($A344&lt;&gt;"",INDEX([1]Sizer!P:P,(ROW()-3)/3+7),"")</f>
        <v>1.0300725427708823E-2</v>
      </c>
      <c r="Q345" s="53">
        <f>IF($A344&lt;&gt;"",INDEX([1]Sizer!Q:Q,(ROW()-3)/3+7),"")</f>
        <v>0</v>
      </c>
      <c r="R345" s="53">
        <f>IF($A344&lt;&gt;"",INDEX([1]Sizer!R:R,(ROW()-3)/3+7),"")</f>
        <v>2.2359715670024226E-2</v>
      </c>
      <c r="S345" s="53">
        <f>IF($A344&lt;&gt;"",INDEX([1]Sizer!S:S,(ROW()-3)/3+7),"")</f>
        <v>0</v>
      </c>
      <c r="T345" s="53">
        <f>IF($A344&lt;&gt;"",INDEX([1]Sizer!T:T,(ROW()-3)/3+7),"")</f>
        <v>0</v>
      </c>
      <c r="U345" s="53">
        <f>IF($A344&lt;&gt;"",INDEX([1]Sizer!U:U,(ROW()-3)/3+7),"")</f>
        <v>2.0430209953343704E-2</v>
      </c>
      <c r="V345" s="53">
        <f>IF($A344&lt;&gt;"",INDEX([1]Sizer!V:V,(ROW()-3)/3+7),"")</f>
        <v>2.4390000000000002E-2</v>
      </c>
      <c r="W345" s="53">
        <f>IF($A344&lt;&gt;"",INDEX([1]Sizer!W:W,(ROW()-3)/3+7),"")</f>
        <v>0</v>
      </c>
      <c r="X345" s="53">
        <f>IF($A344&lt;&gt;"",INDEX([1]Sizer!X:X,(ROW()-3)/3+7),"")</f>
        <v>0</v>
      </c>
      <c r="Y345" s="53">
        <f>IF($A344&lt;&gt;"",INDEX([1]Sizer!Y:Y,(ROW()-3)/3+7),"")</f>
        <v>0</v>
      </c>
      <c r="Z345" s="53">
        <f>IF($A344&lt;&gt;"",INDEX([1]Sizer!Z:Z,(ROW()-3)/3+7),"")</f>
        <v>0</v>
      </c>
      <c r="AA345" s="53">
        <f>IF($A344&lt;&gt;"",SUM($B345:$Z345),"")</f>
        <v>0.11148466395529899</v>
      </c>
    </row>
    <row r="346" spans="1:27" x14ac:dyDescent="0.2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</row>
    <row r="347" spans="1:27" x14ac:dyDescent="0.2">
      <c r="A347" s="59">
        <f>IF(INDEX([1]Sizer!$A:$A,(ROW()-2)/3+7)&lt;&gt;"",INDEX([1]Sizer!$A:$A,(ROW()-2)/3+7),"")</f>
        <v>45408</v>
      </c>
      <c r="B347" s="51">
        <f>IF($A347&lt;&gt;"",INDEX([1]Sizer!EF:EF,(ROW()-2)/3+7),"")</f>
        <v>0</v>
      </c>
      <c r="C347" s="51">
        <f>IF($A347&lt;&gt;"",INDEX([1]Sizer!EG:EG,(ROW()-2)/3+7),"")</f>
        <v>3</v>
      </c>
      <c r="D347" s="51">
        <f>IF($A347&lt;&gt;"",INDEX([1]Sizer!EH:EH,(ROW()-2)/3+7),"")</f>
        <v>0</v>
      </c>
      <c r="E347" s="51">
        <f>IF($A347&lt;&gt;"",INDEX([1]Sizer!EI:EI,(ROW()-2)/3+7),"")</f>
        <v>0</v>
      </c>
      <c r="F347" s="51">
        <f>IF($A347&lt;&gt;"",INDEX([1]Sizer!EJ:EJ,(ROW()-2)/3+7),"")</f>
        <v>0</v>
      </c>
      <c r="G347" s="51">
        <f>IF($A347&lt;&gt;"",INDEX([1]Sizer!EK:EK,(ROW()-2)/3+7),"")</f>
        <v>1</v>
      </c>
      <c r="H347" s="51">
        <f>IF($A347&lt;&gt;"",INDEX([1]Sizer!EL:EL,(ROW()-2)/3+7),"")</f>
        <v>0</v>
      </c>
      <c r="I347" s="51">
        <f>IF($A347&lt;&gt;"",INDEX([1]Sizer!EM:EM,(ROW()-2)/3+7),"")</f>
        <v>-2</v>
      </c>
      <c r="J347" s="51">
        <f>IF($A347&lt;&gt;"",INDEX([1]Sizer!EN:EN,(ROW()-2)/3+7),"")</f>
        <v>0.5</v>
      </c>
      <c r="K347" s="51">
        <f>IF($A347&lt;&gt;"",INDEX([1]Sizer!EO:EO,(ROW()-2)/3+7),"")</f>
        <v>0</v>
      </c>
      <c r="L347" s="51">
        <f>IF($A347&lt;&gt;"",INDEX([1]Sizer!EP:EP,(ROW()-2)/3+7),"")</f>
        <v>0.5</v>
      </c>
      <c r="M347" s="51">
        <f>IF($A347&lt;&gt;"",INDEX([1]Sizer!EQ:EQ,(ROW()-2)/3+7),"")</f>
        <v>1</v>
      </c>
      <c r="N347" s="51">
        <f>IF($A347&lt;&gt;"",INDEX([1]Sizer!ER:ER,(ROW()-2)/3+7),"")</f>
        <v>0</v>
      </c>
      <c r="O347" s="51">
        <f>IF($A347&lt;&gt;"",INDEX([1]Sizer!ES:ES,(ROW()-2)/3+7),"")</f>
        <v>0</v>
      </c>
      <c r="P347" s="51">
        <f>IF($A347&lt;&gt;"",INDEX([1]Sizer!ET:ET,(ROW()-2)/3+7),"")</f>
        <v>0</v>
      </c>
      <c r="Q347" s="51">
        <f>IF($A347&lt;&gt;"",INDEX([1]Sizer!EU:EU,(ROW()-2)/3+7),"")</f>
        <v>-0.5</v>
      </c>
      <c r="R347" s="51">
        <f>IF($A347&lt;&gt;"",INDEX([1]Sizer!EV:EV,(ROW()-2)/3+7),"")</f>
        <v>3</v>
      </c>
      <c r="S347" s="51">
        <f>IF($A347&lt;&gt;"",INDEX([1]Sizer!EW:EW,(ROW()-2)/3+7),"")</f>
        <v>0</v>
      </c>
      <c r="T347" s="51">
        <f>IF($A347&lt;&gt;"",INDEX([1]Sizer!EX:EX,(ROW()-2)/3+7),"")</f>
        <v>0</v>
      </c>
      <c r="U347" s="51">
        <f>IF($A347&lt;&gt;"",INDEX([1]Sizer!EY:EY,(ROW()-2)/3+7),"")</f>
        <v>1</v>
      </c>
      <c r="V347" s="51">
        <f>IF($A347&lt;&gt;"",INDEX([1]Sizer!EZ:EZ,(ROW()-2)/3+7),"")</f>
        <v>1</v>
      </c>
      <c r="W347" s="51">
        <f>IF($A347&lt;&gt;"",INDEX([1]Sizer!FA:FA,(ROW()-2)/3+7),"")</f>
        <v>0</v>
      </c>
      <c r="X347" s="51">
        <f>IF($A347&lt;&gt;"",INDEX([1]Sizer!FB:FB,(ROW()-2)/3+7),"")</f>
        <v>0</v>
      </c>
      <c r="Y347" s="51">
        <f>IF($A347&lt;&gt;"",INDEX([1]Sizer!FC:FC,(ROW()-2)/3+7),"")</f>
        <v>0</v>
      </c>
      <c r="Z347" s="51">
        <f>IF($A347&lt;&gt;"",INDEX([1]Sizer!FD:FD,(ROW()-2)/3+7),"")</f>
        <v>0</v>
      </c>
      <c r="AA347" s="52">
        <f>IF($A347&lt;&gt;"",INDEX([1]Sizer!$AB:$AB,(ROW()-2)/3+7)*'[1]Dashboard (Model)'!$U$2,"")</f>
        <v>0.03</v>
      </c>
    </row>
    <row r="348" spans="1:27" x14ac:dyDescent="0.2">
      <c r="A348" s="59"/>
      <c r="B348" s="53">
        <f>IF($A347&lt;&gt;"",INDEX([1]Sizer!B:B,(ROW()-3)/3+7),"")</f>
        <v>0</v>
      </c>
      <c r="C348" s="53">
        <f>IF($A347&lt;&gt;"",INDEX([1]Sizer!C:C,(ROW()-3)/3+7),"")</f>
        <v>2.6717445537596633E-2</v>
      </c>
      <c r="D348" s="53">
        <f>IF($A347&lt;&gt;"",INDEX([1]Sizer!D:D,(ROW()-3)/3+7),"")</f>
        <v>0</v>
      </c>
      <c r="E348" s="53">
        <f>IF($A347&lt;&gt;"",INDEX([1]Sizer!E:E,(ROW()-3)/3+7),"")</f>
        <v>0</v>
      </c>
      <c r="F348" s="53">
        <f>IF($A347&lt;&gt;"",INDEX([1]Sizer!F:F,(ROW()-3)/3+7),"")</f>
        <v>0</v>
      </c>
      <c r="G348" s="53">
        <f>IF($A347&lt;&gt;"",INDEX([1]Sizer!G:G,(ROW()-3)/3+7),"")</f>
        <v>1.2442801556420234E-2</v>
      </c>
      <c r="H348" s="53">
        <f>IF($A347&lt;&gt;"",INDEX([1]Sizer!H:H,(ROW()-3)/3+7),"")</f>
        <v>0</v>
      </c>
      <c r="I348" s="53">
        <f>IF($A347&lt;&gt;"",INDEX([1]Sizer!I:I,(ROW()-3)/3+7),"")</f>
        <v>-3.9087819253438114E-2</v>
      </c>
      <c r="J348" s="53">
        <f>IF($A347&lt;&gt;"",INDEX([1]Sizer!J:J,(ROW()-3)/3+7),"")</f>
        <v>5.7720839244546898E-3</v>
      </c>
      <c r="K348" s="53">
        <f>IF($A347&lt;&gt;"",INDEX([1]Sizer!K:K,(ROW()-3)/3+7),"")</f>
        <v>0</v>
      </c>
      <c r="L348" s="53">
        <f>IF($A347&lt;&gt;"",INDEX([1]Sizer!L:L,(ROW()-3)/3+7),"")</f>
        <v>1.0591833475298126E-2</v>
      </c>
      <c r="M348" s="53">
        <f>IF($A347&lt;&gt;"",INDEX([1]Sizer!M:M,(ROW()-3)/3+7),"")</f>
        <v>1.4430505415162454E-2</v>
      </c>
      <c r="N348" s="53">
        <f>IF($A347&lt;&gt;"",INDEX([1]Sizer!N:N,(ROW()-3)/3+7),"")</f>
        <v>0</v>
      </c>
      <c r="O348" s="53">
        <f>IF($A347&lt;&gt;"",INDEX([1]Sizer!O:O,(ROW()-3)/3+7),"")</f>
        <v>0</v>
      </c>
      <c r="P348" s="53">
        <f>IF($A347&lt;&gt;"",INDEX([1]Sizer!P:P,(ROW()-3)/3+7),"")</f>
        <v>0</v>
      </c>
      <c r="Q348" s="53">
        <f>IF($A347&lt;&gt;"",INDEX([1]Sizer!Q:Q,(ROW()-3)/3+7),"")</f>
        <v>-8.1834896347482717E-3</v>
      </c>
      <c r="R348" s="53">
        <f>IF($A347&lt;&gt;"",INDEX([1]Sizer!R:R,(ROW()-3)/3+7),"")</f>
        <v>2.2359715670024226E-2</v>
      </c>
      <c r="S348" s="53">
        <f>IF($A347&lt;&gt;"",INDEX([1]Sizer!S:S,(ROW()-3)/3+7),"")</f>
        <v>0</v>
      </c>
      <c r="T348" s="53">
        <f>IF($A347&lt;&gt;"",INDEX([1]Sizer!T:T,(ROW()-3)/3+7),"")</f>
        <v>0</v>
      </c>
      <c r="U348" s="53">
        <f>IF($A347&lt;&gt;"",INDEX([1]Sizer!U:U,(ROW()-3)/3+7),"")</f>
        <v>2.0430209953343704E-2</v>
      </c>
      <c r="V348" s="53">
        <f>IF($A347&lt;&gt;"",INDEX([1]Sizer!V:V,(ROW()-3)/3+7),"")</f>
        <v>1.5351620370370371E-2</v>
      </c>
      <c r="W348" s="53">
        <f>IF($A347&lt;&gt;"",INDEX([1]Sizer!W:W,(ROW()-3)/3+7),"")</f>
        <v>0</v>
      </c>
      <c r="X348" s="53">
        <f>IF($A347&lt;&gt;"",INDEX([1]Sizer!X:X,(ROW()-3)/3+7),"")</f>
        <v>0</v>
      </c>
      <c r="Y348" s="53">
        <f>IF($A347&lt;&gt;"",INDEX([1]Sizer!Y:Y,(ROW()-3)/3+7),"")</f>
        <v>0</v>
      </c>
      <c r="Z348" s="53">
        <f>IF($A347&lt;&gt;"",INDEX([1]Sizer!Z:Z,(ROW()-3)/3+7),"")</f>
        <v>0</v>
      </c>
      <c r="AA348" s="53">
        <f>IF($A347&lt;&gt;"",SUM($B348:$Z348),"")</f>
        <v>8.0824907014484054E-2</v>
      </c>
    </row>
    <row r="349" spans="1:27" x14ac:dyDescent="0.2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</row>
    <row r="350" spans="1:27" x14ac:dyDescent="0.2">
      <c r="A350" s="59">
        <f>IF(INDEX([1]Sizer!$A:$A,(ROW()-2)/3+7)&lt;&gt;"",INDEX([1]Sizer!$A:$A,(ROW()-2)/3+7),"")</f>
        <v>45411</v>
      </c>
      <c r="B350" s="51">
        <f>IF($A350&lt;&gt;"",INDEX([1]Sizer!EF:EF,(ROW()-2)/3+7),"")</f>
        <v>0</v>
      </c>
      <c r="C350" s="51">
        <f>IF($A350&lt;&gt;"",INDEX([1]Sizer!EG:EG,(ROW()-2)/3+7),"")</f>
        <v>3</v>
      </c>
      <c r="D350" s="51">
        <f>IF($A350&lt;&gt;"",INDEX([1]Sizer!EH:EH,(ROW()-2)/3+7),"")</f>
        <v>0</v>
      </c>
      <c r="E350" s="51">
        <f>IF($A350&lt;&gt;"",INDEX([1]Sizer!EI:EI,(ROW()-2)/3+7),"")</f>
        <v>0</v>
      </c>
      <c r="F350" s="51">
        <f>IF($A350&lt;&gt;"",INDEX([1]Sizer!EJ:EJ,(ROW()-2)/3+7),"")</f>
        <v>0</v>
      </c>
      <c r="G350" s="51">
        <f>IF($A350&lt;&gt;"",INDEX([1]Sizer!EK:EK,(ROW()-2)/3+7),"")</f>
        <v>1.5</v>
      </c>
      <c r="H350" s="51">
        <f>IF($A350&lt;&gt;"",INDEX([1]Sizer!EL:EL,(ROW()-2)/3+7),"")</f>
        <v>0</v>
      </c>
      <c r="I350" s="51">
        <f>IF($A350&lt;&gt;"",INDEX([1]Sizer!EM:EM,(ROW()-2)/3+7),"")</f>
        <v>-1.5</v>
      </c>
      <c r="J350" s="51">
        <f>IF($A350&lt;&gt;"",INDEX([1]Sizer!EN:EN,(ROW()-2)/3+7),"")</f>
        <v>0.5</v>
      </c>
      <c r="K350" s="51">
        <f>IF($A350&lt;&gt;"",INDEX([1]Sizer!EO:EO,(ROW()-2)/3+7),"")</f>
        <v>0</v>
      </c>
      <c r="L350" s="51">
        <f>IF($A350&lt;&gt;"",INDEX([1]Sizer!EP:EP,(ROW()-2)/3+7),"")</f>
        <v>0.5</v>
      </c>
      <c r="M350" s="51">
        <f>IF($A350&lt;&gt;"",INDEX([1]Sizer!EQ:EQ,(ROW()-2)/3+7),"")</f>
        <v>1</v>
      </c>
      <c r="N350" s="51">
        <f>IF($A350&lt;&gt;"",INDEX([1]Sizer!ER:ER,(ROW()-2)/3+7),"")</f>
        <v>0</v>
      </c>
      <c r="O350" s="51">
        <f>IF($A350&lt;&gt;"",INDEX([1]Sizer!ES:ES,(ROW()-2)/3+7),"")</f>
        <v>0</v>
      </c>
      <c r="P350" s="51">
        <f>IF($A350&lt;&gt;"",INDEX([1]Sizer!ET:ET,(ROW()-2)/3+7),"")</f>
        <v>0</v>
      </c>
      <c r="Q350" s="51">
        <f>IF($A350&lt;&gt;"",INDEX([1]Sizer!EU:EU,(ROW()-2)/3+7),"")</f>
        <v>-0.5</v>
      </c>
      <c r="R350" s="51">
        <f>IF($A350&lt;&gt;"",INDEX([1]Sizer!EV:EV,(ROW()-2)/3+7),"")</f>
        <v>3</v>
      </c>
      <c r="S350" s="51">
        <f>IF($A350&lt;&gt;"",INDEX([1]Sizer!EW:EW,(ROW()-2)/3+7),"")</f>
        <v>0</v>
      </c>
      <c r="T350" s="51">
        <f>IF($A350&lt;&gt;"",INDEX([1]Sizer!EX:EX,(ROW()-2)/3+7),"")</f>
        <v>0</v>
      </c>
      <c r="U350" s="51">
        <f>IF($A350&lt;&gt;"",INDEX([1]Sizer!EY:EY,(ROW()-2)/3+7),"")</f>
        <v>1</v>
      </c>
      <c r="V350" s="51">
        <f>IF($A350&lt;&gt;"",INDEX([1]Sizer!EZ:EZ,(ROW()-2)/3+7),"")</f>
        <v>1.5</v>
      </c>
      <c r="W350" s="51">
        <f>IF($A350&lt;&gt;"",INDEX([1]Sizer!FA:FA,(ROW()-2)/3+7),"")</f>
        <v>0</v>
      </c>
      <c r="X350" s="51">
        <f>IF($A350&lt;&gt;"",INDEX([1]Sizer!FB:FB,(ROW()-2)/3+7),"")</f>
        <v>0</v>
      </c>
      <c r="Y350" s="51">
        <f>IF($A350&lt;&gt;"",INDEX([1]Sizer!FC:FC,(ROW()-2)/3+7),"")</f>
        <v>0</v>
      </c>
      <c r="Z350" s="51">
        <f>IF($A350&lt;&gt;"",INDEX([1]Sizer!FD:FD,(ROW()-2)/3+7),"")</f>
        <v>0</v>
      </c>
      <c r="AA350" s="52">
        <f>IF($A350&lt;&gt;"",INDEX([1]Sizer!$AB:$AB,(ROW()-2)/3+7)*'[1]Dashboard (Model)'!$U$2,"")</f>
        <v>0.03</v>
      </c>
    </row>
    <row r="351" spans="1:27" x14ac:dyDescent="0.2">
      <c r="A351" s="59"/>
      <c r="B351" s="53">
        <f>IF($A350&lt;&gt;"",INDEX([1]Sizer!B:B,(ROW()-3)/3+7),"")</f>
        <v>0</v>
      </c>
      <c r="C351" s="53">
        <f>IF($A350&lt;&gt;"",INDEX([1]Sizer!C:C,(ROW()-3)/3+7),"")</f>
        <v>2.6717445537596633E-2</v>
      </c>
      <c r="D351" s="53">
        <f>IF($A350&lt;&gt;"",INDEX([1]Sizer!D:D,(ROW()-3)/3+7),"")</f>
        <v>0</v>
      </c>
      <c r="E351" s="53">
        <f>IF($A350&lt;&gt;"",INDEX([1]Sizer!E:E,(ROW()-3)/3+7),"")</f>
        <v>0</v>
      </c>
      <c r="F351" s="53">
        <f>IF($A350&lt;&gt;"",INDEX([1]Sizer!F:F,(ROW()-3)/3+7),"")</f>
        <v>0</v>
      </c>
      <c r="G351" s="53">
        <f>IF($A350&lt;&gt;"",INDEX([1]Sizer!G:G,(ROW()-3)/3+7),"")</f>
        <v>1.8592810009960162E-2</v>
      </c>
      <c r="H351" s="53">
        <f>IF($A350&lt;&gt;"",INDEX([1]Sizer!H:H,(ROW()-3)/3+7),"")</f>
        <v>0</v>
      </c>
      <c r="I351" s="53">
        <f>IF($A350&lt;&gt;"",INDEX([1]Sizer!I:I,(ROW()-3)/3+7),"")</f>
        <v>-2.8762991140215716E-2</v>
      </c>
      <c r="J351" s="53">
        <f>IF($A350&lt;&gt;"",INDEX([1]Sizer!J:J,(ROW()-3)/3+7),"")</f>
        <v>5.7720839244546898E-3</v>
      </c>
      <c r="K351" s="53">
        <f>IF($A350&lt;&gt;"",INDEX([1]Sizer!K:K,(ROW()-3)/3+7),"")</f>
        <v>0</v>
      </c>
      <c r="L351" s="53">
        <f>IF($A350&lt;&gt;"",INDEX([1]Sizer!L:L,(ROW()-3)/3+7),"")</f>
        <v>1.0591833475298126E-2</v>
      </c>
      <c r="M351" s="53">
        <f>IF($A350&lt;&gt;"",INDEX([1]Sizer!M:M,(ROW()-3)/3+7),"")</f>
        <v>1.4430505415162454E-2</v>
      </c>
      <c r="N351" s="53">
        <f>IF($A350&lt;&gt;"",INDEX([1]Sizer!N:N,(ROW()-3)/3+7),"")</f>
        <v>0</v>
      </c>
      <c r="O351" s="53">
        <f>IF($A350&lt;&gt;"",INDEX([1]Sizer!O:O,(ROW()-3)/3+7),"")</f>
        <v>0</v>
      </c>
      <c r="P351" s="53">
        <f>IF($A350&lt;&gt;"",INDEX([1]Sizer!P:P,(ROW()-3)/3+7),"")</f>
        <v>0</v>
      </c>
      <c r="Q351" s="53">
        <f>IF($A350&lt;&gt;"",INDEX([1]Sizer!Q:Q,(ROW()-3)/3+7),"")</f>
        <v>-8.1834896347482717E-3</v>
      </c>
      <c r="R351" s="53">
        <f>IF($A350&lt;&gt;"",INDEX([1]Sizer!R:R,(ROW()-3)/3+7),"")</f>
        <v>2.2359715670024226E-2</v>
      </c>
      <c r="S351" s="53">
        <f>IF($A350&lt;&gt;"",INDEX([1]Sizer!S:S,(ROW()-3)/3+7),"")</f>
        <v>0</v>
      </c>
      <c r="T351" s="53">
        <f>IF($A350&lt;&gt;"",INDEX([1]Sizer!T:T,(ROW()-3)/3+7),"")</f>
        <v>0</v>
      </c>
      <c r="U351" s="53">
        <f>IF($A350&lt;&gt;"",INDEX([1]Sizer!U:U,(ROW()-3)/3+7),"")</f>
        <v>2.0430209953343704E-2</v>
      </c>
      <c r="V351" s="53">
        <f>IF($A350&lt;&gt;"",INDEX([1]Sizer!V:V,(ROW()-3)/3+7),"")</f>
        <v>2.2890473635806256E-2</v>
      </c>
      <c r="W351" s="53">
        <f>IF($A350&lt;&gt;"",INDEX([1]Sizer!W:W,(ROW()-3)/3+7),"")</f>
        <v>0</v>
      </c>
      <c r="X351" s="53">
        <f>IF($A350&lt;&gt;"",INDEX([1]Sizer!X:X,(ROW()-3)/3+7),"")</f>
        <v>0</v>
      </c>
      <c r="Y351" s="53">
        <f>IF($A350&lt;&gt;"",INDEX([1]Sizer!Y:Y,(ROW()-3)/3+7),"")</f>
        <v>0</v>
      </c>
      <c r="Z351" s="53">
        <f>IF($A350&lt;&gt;"",INDEX([1]Sizer!Z:Z,(ROW()-3)/3+7),"")</f>
        <v>0</v>
      </c>
      <c r="AA351" s="53">
        <f>IF($A350&lt;&gt;"",SUM($B351:$Z351),"")</f>
        <v>0.10483859684668229</v>
      </c>
    </row>
    <row r="352" spans="1:27" x14ac:dyDescent="0.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</row>
    <row r="353" spans="1:27" x14ac:dyDescent="0.2">
      <c r="A353" s="59">
        <f>IF(INDEX([1]Sizer!$A:$A,(ROW()-2)/3+7)&lt;&gt;"",INDEX([1]Sizer!$A:$A,(ROW()-2)/3+7),"")</f>
        <v>45412</v>
      </c>
      <c r="B353" s="51">
        <f>IF($A353&lt;&gt;"",INDEX([1]Sizer!EF:EF,(ROW()-2)/3+7),"")</f>
        <v>0</v>
      </c>
      <c r="C353" s="51">
        <f>IF($A353&lt;&gt;"",INDEX([1]Sizer!EG:EG,(ROW()-2)/3+7),"")</f>
        <v>3</v>
      </c>
      <c r="D353" s="51">
        <f>IF($A353&lt;&gt;"",INDEX([1]Sizer!EH:EH,(ROW()-2)/3+7),"")</f>
        <v>0</v>
      </c>
      <c r="E353" s="51">
        <f>IF($A353&lt;&gt;"",INDEX([1]Sizer!EI:EI,(ROW()-2)/3+7),"")</f>
        <v>0</v>
      </c>
      <c r="F353" s="51">
        <f>IF($A353&lt;&gt;"",INDEX([1]Sizer!EJ:EJ,(ROW()-2)/3+7),"")</f>
        <v>0</v>
      </c>
      <c r="G353" s="51">
        <f>IF($A353&lt;&gt;"",INDEX([1]Sizer!EK:EK,(ROW()-2)/3+7),"")</f>
        <v>1.5</v>
      </c>
      <c r="H353" s="51">
        <f>IF($A353&lt;&gt;"",INDEX([1]Sizer!EL:EL,(ROW()-2)/3+7),"")</f>
        <v>0</v>
      </c>
      <c r="I353" s="51">
        <f>IF($A353&lt;&gt;"",INDEX([1]Sizer!EM:EM,(ROW()-2)/3+7),"")</f>
        <v>-1.5</v>
      </c>
      <c r="J353" s="51">
        <f>IF($A353&lt;&gt;"",INDEX([1]Sizer!EN:EN,(ROW()-2)/3+7),"")</f>
        <v>0.5</v>
      </c>
      <c r="K353" s="51">
        <f>IF($A353&lt;&gt;"",INDEX([1]Sizer!EO:EO,(ROW()-2)/3+7),"")</f>
        <v>0</v>
      </c>
      <c r="L353" s="51">
        <f>IF($A353&lt;&gt;"",INDEX([1]Sizer!EP:EP,(ROW()-2)/3+7),"")</f>
        <v>0.5</v>
      </c>
      <c r="M353" s="51">
        <f>IF($A353&lt;&gt;"",INDEX([1]Sizer!EQ:EQ,(ROW()-2)/3+7),"")</f>
        <v>1</v>
      </c>
      <c r="N353" s="51">
        <f>IF($A353&lt;&gt;"",INDEX([1]Sizer!ER:ER,(ROW()-2)/3+7),"")</f>
        <v>0</v>
      </c>
      <c r="O353" s="51">
        <f>IF($A353&lt;&gt;"",INDEX([1]Sizer!ES:ES,(ROW()-2)/3+7),"")</f>
        <v>0</v>
      </c>
      <c r="P353" s="51">
        <f>IF($A353&lt;&gt;"",INDEX([1]Sizer!ET:ET,(ROW()-2)/3+7),"")</f>
        <v>0</v>
      </c>
      <c r="Q353" s="51">
        <f>IF($A353&lt;&gt;"",INDEX([1]Sizer!EU:EU,(ROW()-2)/3+7),"")</f>
        <v>-0.5</v>
      </c>
      <c r="R353" s="51">
        <f>IF($A353&lt;&gt;"",INDEX([1]Sizer!EV:EV,(ROW()-2)/3+7),"")</f>
        <v>3</v>
      </c>
      <c r="S353" s="51">
        <f>IF($A353&lt;&gt;"",INDEX([1]Sizer!EW:EW,(ROW()-2)/3+7),"")</f>
        <v>0</v>
      </c>
      <c r="T353" s="51">
        <f>IF($A353&lt;&gt;"",INDEX([1]Sizer!EX:EX,(ROW()-2)/3+7),"")</f>
        <v>0</v>
      </c>
      <c r="U353" s="51">
        <f>IF($A353&lt;&gt;"",INDEX([1]Sizer!EY:EY,(ROW()-2)/3+7),"")</f>
        <v>1</v>
      </c>
      <c r="V353" s="51">
        <f>IF($A353&lt;&gt;"",INDEX([1]Sizer!EZ:EZ,(ROW()-2)/3+7),"")</f>
        <v>1</v>
      </c>
      <c r="W353" s="51">
        <f>IF($A353&lt;&gt;"",INDEX([1]Sizer!FA:FA,(ROW()-2)/3+7),"")</f>
        <v>0</v>
      </c>
      <c r="X353" s="51">
        <f>IF($A353&lt;&gt;"",INDEX([1]Sizer!FB:FB,(ROW()-2)/3+7),"")</f>
        <v>0</v>
      </c>
      <c r="Y353" s="51">
        <f>IF($A353&lt;&gt;"",INDEX([1]Sizer!FC:FC,(ROW()-2)/3+7),"")</f>
        <v>0</v>
      </c>
      <c r="Z353" s="51">
        <f>IF($A353&lt;&gt;"",INDEX([1]Sizer!FD:FD,(ROW()-2)/3+7),"")</f>
        <v>0</v>
      </c>
      <c r="AA353" s="52">
        <f>IF($A353&lt;&gt;"",INDEX([1]Sizer!$AB:$AB,(ROW()-2)/3+7)*'[1]Dashboard (Model)'!$U$2,"")</f>
        <v>0.03</v>
      </c>
    </row>
    <row r="354" spans="1:27" x14ac:dyDescent="0.2">
      <c r="A354" s="59"/>
      <c r="B354" s="53">
        <f>IF($A353&lt;&gt;"",INDEX([1]Sizer!B:B,(ROW()-3)/3+7),"")</f>
        <v>0</v>
      </c>
      <c r="C354" s="53">
        <f>IF($A353&lt;&gt;"",INDEX([1]Sizer!C:C,(ROW()-3)/3+7),"")</f>
        <v>2.6717445537596633E-2</v>
      </c>
      <c r="D354" s="53">
        <f>IF($A353&lt;&gt;"",INDEX([1]Sizer!D:D,(ROW()-3)/3+7),"")</f>
        <v>0</v>
      </c>
      <c r="E354" s="53">
        <f>IF($A353&lt;&gt;"",INDEX([1]Sizer!E:E,(ROW()-3)/3+7),"")</f>
        <v>0</v>
      </c>
      <c r="F354" s="53">
        <f>IF($A353&lt;&gt;"",INDEX([1]Sizer!F:F,(ROW()-3)/3+7),"")</f>
        <v>0</v>
      </c>
      <c r="G354" s="53">
        <f>IF($A353&lt;&gt;"",INDEX([1]Sizer!G:G,(ROW()-3)/3+7),"")</f>
        <v>1.8592810009960162E-2</v>
      </c>
      <c r="H354" s="53">
        <f>IF($A353&lt;&gt;"",INDEX([1]Sizer!H:H,(ROW()-3)/3+7),"")</f>
        <v>0</v>
      </c>
      <c r="I354" s="53">
        <f>IF($A353&lt;&gt;"",INDEX([1]Sizer!I:I,(ROW()-3)/3+7),"")</f>
        <v>-2.8762991140215716E-2</v>
      </c>
      <c r="J354" s="53">
        <f>IF($A353&lt;&gt;"",INDEX([1]Sizer!J:J,(ROW()-3)/3+7),"")</f>
        <v>5.7720839244546898E-3</v>
      </c>
      <c r="K354" s="53">
        <f>IF($A353&lt;&gt;"",INDEX([1]Sizer!K:K,(ROW()-3)/3+7),"")</f>
        <v>0</v>
      </c>
      <c r="L354" s="53">
        <f>IF($A353&lt;&gt;"",INDEX([1]Sizer!L:L,(ROW()-3)/3+7),"")</f>
        <v>1.0591833475298126E-2</v>
      </c>
      <c r="M354" s="53">
        <f>IF($A353&lt;&gt;"",INDEX([1]Sizer!M:M,(ROW()-3)/3+7),"")</f>
        <v>1.4430505415162454E-2</v>
      </c>
      <c r="N354" s="53">
        <f>IF($A353&lt;&gt;"",INDEX([1]Sizer!N:N,(ROW()-3)/3+7),"")</f>
        <v>0</v>
      </c>
      <c r="O354" s="53">
        <f>IF($A353&lt;&gt;"",INDEX([1]Sizer!O:O,(ROW()-3)/3+7),"")</f>
        <v>0</v>
      </c>
      <c r="P354" s="53">
        <f>IF($A353&lt;&gt;"",INDEX([1]Sizer!P:P,(ROW()-3)/3+7),"")</f>
        <v>0</v>
      </c>
      <c r="Q354" s="53">
        <f>IF($A353&lt;&gt;"",INDEX([1]Sizer!Q:Q,(ROW()-3)/3+7),"")</f>
        <v>-8.1834896347482717E-3</v>
      </c>
      <c r="R354" s="53">
        <f>IF($A353&lt;&gt;"",INDEX([1]Sizer!R:R,(ROW()-3)/3+7),"")</f>
        <v>2.2359715670024226E-2</v>
      </c>
      <c r="S354" s="53">
        <f>IF($A353&lt;&gt;"",INDEX([1]Sizer!S:S,(ROW()-3)/3+7),"")</f>
        <v>0</v>
      </c>
      <c r="T354" s="53">
        <f>IF($A353&lt;&gt;"",INDEX([1]Sizer!T:T,(ROW()-3)/3+7),"")</f>
        <v>0</v>
      </c>
      <c r="U354" s="53">
        <f>IF($A353&lt;&gt;"",INDEX([1]Sizer!U:U,(ROW()-3)/3+7),"")</f>
        <v>2.0430209953343704E-2</v>
      </c>
      <c r="V354" s="53">
        <f>IF($A353&lt;&gt;"",INDEX([1]Sizer!V:V,(ROW()-3)/3+7),"")</f>
        <v>1.5357197200243458E-2</v>
      </c>
      <c r="W354" s="53">
        <f>IF($A353&lt;&gt;"",INDEX([1]Sizer!W:W,(ROW()-3)/3+7),"")</f>
        <v>0</v>
      </c>
      <c r="X354" s="53">
        <f>IF($A353&lt;&gt;"",INDEX([1]Sizer!X:X,(ROW()-3)/3+7),"")</f>
        <v>0</v>
      </c>
      <c r="Y354" s="53">
        <f>IF($A353&lt;&gt;"",INDEX([1]Sizer!Y:Y,(ROW()-3)/3+7),"")</f>
        <v>0</v>
      </c>
      <c r="Z354" s="53">
        <f>IF($A353&lt;&gt;"",INDEX([1]Sizer!Z:Z,(ROW()-3)/3+7),"")</f>
        <v>0</v>
      </c>
      <c r="AA354" s="53">
        <f>IF($A353&lt;&gt;"",SUM($B354:$Z354),"")</f>
        <v>9.7305320411119486E-2</v>
      </c>
    </row>
    <row r="355" spans="1:27" x14ac:dyDescent="0.2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</row>
    <row r="356" spans="1:27" x14ac:dyDescent="0.2">
      <c r="A356" s="59">
        <f>IF(INDEX([1]Sizer!$A:$A,(ROW()-2)/3+7)&lt;&gt;"",INDEX([1]Sizer!$A:$A,(ROW()-2)/3+7),"")</f>
        <v>45413</v>
      </c>
      <c r="B356" s="51">
        <f>IF($A356&lt;&gt;"",INDEX([1]Sizer!EF:EF,(ROW()-2)/3+7),"")</f>
        <v>0</v>
      </c>
      <c r="C356" s="51">
        <f>IF($A356&lt;&gt;"",INDEX([1]Sizer!EG:EG,(ROW()-2)/3+7),"")</f>
        <v>2.5</v>
      </c>
      <c r="D356" s="51">
        <f>IF($A356&lt;&gt;"",INDEX([1]Sizer!EH:EH,(ROW()-2)/3+7),"")</f>
        <v>0</v>
      </c>
      <c r="E356" s="51">
        <f>IF($A356&lt;&gt;"",INDEX([1]Sizer!EI:EI,(ROW()-2)/3+7),"")</f>
        <v>0</v>
      </c>
      <c r="F356" s="51">
        <f>IF($A356&lt;&gt;"",INDEX([1]Sizer!EJ:EJ,(ROW()-2)/3+7),"")</f>
        <v>0</v>
      </c>
      <c r="G356" s="51">
        <f>IF($A356&lt;&gt;"",INDEX([1]Sizer!EK:EK,(ROW()-2)/3+7),"")</f>
        <v>1.5</v>
      </c>
      <c r="H356" s="51">
        <f>IF($A356&lt;&gt;"",INDEX([1]Sizer!EL:EL,(ROW()-2)/3+7),"")</f>
        <v>-0.5</v>
      </c>
      <c r="I356" s="51">
        <f>IF($A356&lt;&gt;"",INDEX([1]Sizer!EM:EM,(ROW()-2)/3+7),"")</f>
        <v>-1.5</v>
      </c>
      <c r="J356" s="51">
        <f>IF($A356&lt;&gt;"",INDEX([1]Sizer!EN:EN,(ROW()-2)/3+7),"")</f>
        <v>0</v>
      </c>
      <c r="K356" s="51">
        <f>IF($A356&lt;&gt;"",INDEX([1]Sizer!EO:EO,(ROW()-2)/3+7),"")</f>
        <v>0</v>
      </c>
      <c r="L356" s="51">
        <f>IF($A356&lt;&gt;"",INDEX([1]Sizer!EP:EP,(ROW()-2)/3+7),"")</f>
        <v>0.5</v>
      </c>
      <c r="M356" s="51">
        <f>IF($A356&lt;&gt;"",INDEX([1]Sizer!EQ:EQ,(ROW()-2)/3+7),"")</f>
        <v>1</v>
      </c>
      <c r="N356" s="51">
        <f>IF($A356&lt;&gt;"",INDEX([1]Sizer!ER:ER,(ROW()-2)/3+7),"")</f>
        <v>0</v>
      </c>
      <c r="O356" s="51">
        <f>IF($A356&lt;&gt;"",INDEX([1]Sizer!ES:ES,(ROW()-2)/3+7),"")</f>
        <v>0</v>
      </c>
      <c r="P356" s="51">
        <f>IF($A356&lt;&gt;"",INDEX([1]Sizer!ET:ET,(ROW()-2)/3+7),"")</f>
        <v>2.5</v>
      </c>
      <c r="Q356" s="51">
        <f>IF($A356&lt;&gt;"",INDEX([1]Sizer!EU:EU,(ROW()-2)/3+7),"")</f>
        <v>-0.5</v>
      </c>
      <c r="R356" s="51">
        <f>IF($A356&lt;&gt;"",INDEX([1]Sizer!EV:EV,(ROW()-2)/3+7),"")</f>
        <v>3</v>
      </c>
      <c r="S356" s="51">
        <f>IF($A356&lt;&gt;"",INDEX([1]Sizer!EW:EW,(ROW()-2)/3+7),"")</f>
        <v>0</v>
      </c>
      <c r="T356" s="51">
        <f>IF($A356&lt;&gt;"",INDEX([1]Sizer!EX:EX,(ROW()-2)/3+7),"")</f>
        <v>0</v>
      </c>
      <c r="U356" s="51">
        <f>IF($A356&lt;&gt;"",INDEX([1]Sizer!EY:EY,(ROW()-2)/3+7),"")</f>
        <v>1</v>
      </c>
      <c r="V356" s="51">
        <f>IF($A356&lt;&gt;"",INDEX([1]Sizer!EZ:EZ,(ROW()-2)/3+7),"")</f>
        <v>1</v>
      </c>
      <c r="W356" s="51">
        <f>IF($A356&lt;&gt;"",INDEX([1]Sizer!FA:FA,(ROW()-2)/3+7),"")</f>
        <v>0</v>
      </c>
      <c r="X356" s="51">
        <f>IF($A356&lt;&gt;"",INDEX([1]Sizer!FB:FB,(ROW()-2)/3+7),"")</f>
        <v>0</v>
      </c>
      <c r="Y356" s="51">
        <f>IF($A356&lt;&gt;"",INDEX([1]Sizer!FC:FC,(ROW()-2)/3+7),"")</f>
        <v>0</v>
      </c>
      <c r="Z356" s="51">
        <f>IF($A356&lt;&gt;"",INDEX([1]Sizer!FD:FD,(ROW()-2)/3+7),"")</f>
        <v>0</v>
      </c>
      <c r="AA356" s="52">
        <f>IF($A356&lt;&gt;"",INDEX([1]Sizer!$AB:$AB,(ROW()-2)/3+7)*'[1]Dashboard (Model)'!$U$2,"")</f>
        <v>0.03</v>
      </c>
    </row>
    <row r="357" spans="1:27" x14ac:dyDescent="0.2">
      <c r="A357" s="59"/>
      <c r="B357" s="53">
        <f>IF($A356&lt;&gt;"",INDEX([1]Sizer!B:B,(ROW()-3)/3+7),"")</f>
        <v>0</v>
      </c>
      <c r="C357" s="53">
        <f>IF($A356&lt;&gt;"",INDEX([1]Sizer!C:C,(ROW()-3)/3+7),"")</f>
        <v>2.2046765886871513E-2</v>
      </c>
      <c r="D357" s="53">
        <f>IF($A356&lt;&gt;"",INDEX([1]Sizer!D:D,(ROW()-3)/3+7),"")</f>
        <v>0</v>
      </c>
      <c r="E357" s="53">
        <f>IF($A356&lt;&gt;"",INDEX([1]Sizer!E:E,(ROW()-3)/3+7),"")</f>
        <v>0</v>
      </c>
      <c r="F357" s="53">
        <f>IF($A356&lt;&gt;"",INDEX([1]Sizer!F:F,(ROW()-3)/3+7),"")</f>
        <v>0</v>
      </c>
      <c r="G357" s="53">
        <f>IF($A356&lt;&gt;"",INDEX([1]Sizer!G:G,(ROW()-3)/3+7),"")</f>
        <v>1.8592810009960162E-2</v>
      </c>
      <c r="H357" s="53">
        <f>IF($A356&lt;&gt;"",INDEX([1]Sizer!H:H,(ROW()-3)/3+7),"")</f>
        <v>-9.7516505791505823E-3</v>
      </c>
      <c r="I357" s="53">
        <f>IF($A356&lt;&gt;"",INDEX([1]Sizer!I:I,(ROW()-3)/3+7),"")</f>
        <v>-2.8762991140215716E-2</v>
      </c>
      <c r="J357" s="53">
        <f>IF($A356&lt;&gt;"",INDEX([1]Sizer!J:J,(ROW()-3)/3+7),"")</f>
        <v>0</v>
      </c>
      <c r="K357" s="53">
        <f>IF($A356&lt;&gt;"",INDEX([1]Sizer!K:K,(ROW()-3)/3+7),"")</f>
        <v>0</v>
      </c>
      <c r="L357" s="53">
        <f>IF($A356&lt;&gt;"",INDEX([1]Sizer!L:L,(ROW()-3)/3+7),"")</f>
        <v>1.0591833475298126E-2</v>
      </c>
      <c r="M357" s="53">
        <f>IF($A356&lt;&gt;"",INDEX([1]Sizer!M:M,(ROW()-3)/3+7),"")</f>
        <v>1.4430505415162454E-2</v>
      </c>
      <c r="N357" s="53">
        <f>IF($A356&lt;&gt;"",INDEX([1]Sizer!N:N,(ROW()-3)/3+7),"")</f>
        <v>0</v>
      </c>
      <c r="O357" s="53">
        <f>IF($A356&lt;&gt;"",INDEX([1]Sizer!O:O,(ROW()-3)/3+7),"")</f>
        <v>0</v>
      </c>
      <c r="P357" s="53">
        <f>IF($A356&lt;&gt;"",INDEX([1]Sizer!P:P,(ROW()-3)/3+7),"")</f>
        <v>2.2016017259414232E-2</v>
      </c>
      <c r="Q357" s="53">
        <f>IF($A356&lt;&gt;"",INDEX([1]Sizer!Q:Q,(ROW()-3)/3+7),"")</f>
        <v>-8.1834896347482717E-3</v>
      </c>
      <c r="R357" s="53">
        <f>IF($A356&lt;&gt;"",INDEX([1]Sizer!R:R,(ROW()-3)/3+7),"")</f>
        <v>2.2359715670024226E-2</v>
      </c>
      <c r="S357" s="53">
        <f>IF($A356&lt;&gt;"",INDEX([1]Sizer!S:S,(ROW()-3)/3+7),"")</f>
        <v>0</v>
      </c>
      <c r="T357" s="53">
        <f>IF($A356&lt;&gt;"",INDEX([1]Sizer!T:T,(ROW()-3)/3+7),"")</f>
        <v>0</v>
      </c>
      <c r="U357" s="53">
        <f>IF($A356&lt;&gt;"",INDEX([1]Sizer!U:U,(ROW()-3)/3+7),"")</f>
        <v>2.0430209953343704E-2</v>
      </c>
      <c r="V357" s="53">
        <f>IF($A356&lt;&gt;"",INDEX([1]Sizer!V:V,(ROW()-3)/3+7),"")</f>
        <v>1.5357197200243458E-2</v>
      </c>
      <c r="W357" s="53">
        <f>IF($A356&lt;&gt;"",INDEX([1]Sizer!W:W,(ROW()-3)/3+7),"")</f>
        <v>0</v>
      </c>
      <c r="X357" s="53">
        <f>IF($A356&lt;&gt;"",INDEX([1]Sizer!X:X,(ROW()-3)/3+7),"")</f>
        <v>0</v>
      </c>
      <c r="Y357" s="53">
        <f>IF($A356&lt;&gt;"",INDEX([1]Sizer!Y:Y,(ROW()-3)/3+7),"")</f>
        <v>0</v>
      </c>
      <c r="Z357" s="53">
        <f>IF($A356&lt;&gt;"",INDEX([1]Sizer!Z:Z,(ROW()-3)/3+7),"")</f>
        <v>0</v>
      </c>
      <c r="AA357" s="53">
        <f>IF($A356&lt;&gt;"",SUM($B357:$Z357),"")</f>
        <v>9.9126923516203308E-2</v>
      </c>
    </row>
    <row r="358" spans="1:27" x14ac:dyDescent="0.2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</row>
    <row r="359" spans="1:27" x14ac:dyDescent="0.2">
      <c r="A359" s="59">
        <f>IF(INDEX([1]Sizer!$A:$A,(ROW()-2)/3+7)&lt;&gt;"",INDEX([1]Sizer!$A:$A,(ROW()-2)/3+7),"")</f>
        <v>45414</v>
      </c>
      <c r="B359" s="51">
        <f>IF($A359&lt;&gt;"",INDEX([1]Sizer!EF:EF,(ROW()-2)/3+7),"")</f>
        <v>0</v>
      </c>
      <c r="C359" s="51">
        <f>IF($A359&lt;&gt;"",INDEX([1]Sizer!EG:EG,(ROW()-2)/3+7),"")</f>
        <v>2.5</v>
      </c>
      <c r="D359" s="51">
        <f>IF($A359&lt;&gt;"",INDEX([1]Sizer!EH:EH,(ROW()-2)/3+7),"")</f>
        <v>0</v>
      </c>
      <c r="E359" s="51">
        <f>IF($A359&lt;&gt;"",INDEX([1]Sizer!EI:EI,(ROW()-2)/3+7),"")</f>
        <v>0</v>
      </c>
      <c r="F359" s="51">
        <f>IF($A359&lt;&gt;"",INDEX([1]Sizer!EJ:EJ,(ROW()-2)/3+7),"")</f>
        <v>0</v>
      </c>
      <c r="G359" s="51">
        <f>IF($A359&lt;&gt;"",INDEX([1]Sizer!EK:EK,(ROW()-2)/3+7),"")</f>
        <v>1.5</v>
      </c>
      <c r="H359" s="51">
        <f>IF($A359&lt;&gt;"",INDEX([1]Sizer!EL:EL,(ROW()-2)/3+7),"")</f>
        <v>0</v>
      </c>
      <c r="I359" s="51">
        <f>IF($A359&lt;&gt;"",INDEX([1]Sizer!EM:EM,(ROW()-2)/3+7),"")</f>
        <v>0</v>
      </c>
      <c r="J359" s="51">
        <f>IF($A359&lt;&gt;"",INDEX([1]Sizer!EN:EN,(ROW()-2)/3+7),"")</f>
        <v>0</v>
      </c>
      <c r="K359" s="51">
        <f>IF($A359&lt;&gt;"",INDEX([1]Sizer!EO:EO,(ROW()-2)/3+7),"")</f>
        <v>0</v>
      </c>
      <c r="L359" s="51">
        <f>IF($A359&lt;&gt;"",INDEX([1]Sizer!EP:EP,(ROW()-2)/3+7),"")</f>
        <v>0.5</v>
      </c>
      <c r="M359" s="51">
        <f>IF($A359&lt;&gt;"",INDEX([1]Sizer!EQ:EQ,(ROW()-2)/3+7),"")</f>
        <v>1</v>
      </c>
      <c r="N359" s="51">
        <f>IF($A359&lt;&gt;"",INDEX([1]Sizer!ER:ER,(ROW()-2)/3+7),"")</f>
        <v>0</v>
      </c>
      <c r="O359" s="51">
        <f>IF($A359&lt;&gt;"",INDEX([1]Sizer!ES:ES,(ROW()-2)/3+7),"")</f>
        <v>0</v>
      </c>
      <c r="P359" s="51">
        <f>IF($A359&lt;&gt;"",INDEX([1]Sizer!ET:ET,(ROW()-2)/3+7),"")</f>
        <v>2</v>
      </c>
      <c r="Q359" s="51">
        <f>IF($A359&lt;&gt;"",INDEX([1]Sizer!EU:EU,(ROW()-2)/3+7),"")</f>
        <v>-0.5</v>
      </c>
      <c r="R359" s="51">
        <f>IF($A359&lt;&gt;"",INDEX([1]Sizer!EV:EV,(ROW()-2)/3+7),"")</f>
        <v>3</v>
      </c>
      <c r="S359" s="51">
        <f>IF($A359&lt;&gt;"",INDEX([1]Sizer!EW:EW,(ROW()-2)/3+7),"")</f>
        <v>0</v>
      </c>
      <c r="T359" s="51">
        <f>IF($A359&lt;&gt;"",INDEX([1]Sizer!EX:EX,(ROW()-2)/3+7),"")</f>
        <v>0</v>
      </c>
      <c r="U359" s="51">
        <f>IF($A359&lt;&gt;"",INDEX([1]Sizer!EY:EY,(ROW()-2)/3+7),"")</f>
        <v>1</v>
      </c>
      <c r="V359" s="51">
        <f>IF($A359&lt;&gt;"",INDEX([1]Sizer!EZ:EZ,(ROW()-2)/3+7),"")</f>
        <v>1</v>
      </c>
      <c r="W359" s="51">
        <f>IF($A359&lt;&gt;"",INDEX([1]Sizer!FA:FA,(ROW()-2)/3+7),"")</f>
        <v>0</v>
      </c>
      <c r="X359" s="51">
        <f>IF($A359&lt;&gt;"",INDEX([1]Sizer!FB:FB,(ROW()-2)/3+7),"")</f>
        <v>0</v>
      </c>
      <c r="Y359" s="51">
        <f>IF($A359&lt;&gt;"",INDEX([1]Sizer!FC:FC,(ROW()-2)/3+7),"")</f>
        <v>0</v>
      </c>
      <c r="Z359" s="51">
        <f>IF($A359&lt;&gt;"",INDEX([1]Sizer!FD:FD,(ROW()-2)/3+7),"")</f>
        <v>0</v>
      </c>
      <c r="AA359" s="52">
        <f>IF($A359&lt;&gt;"",INDEX([1]Sizer!$AB:$AB,(ROW()-2)/3+7)*'[1]Dashboard (Model)'!$U$2,"")</f>
        <v>0.03</v>
      </c>
    </row>
    <row r="360" spans="1:27" x14ac:dyDescent="0.2">
      <c r="A360" s="59"/>
      <c r="B360" s="53">
        <f>IF($A359&lt;&gt;"",INDEX([1]Sizer!B:B,(ROW()-3)/3+7),"")</f>
        <v>0</v>
      </c>
      <c r="C360" s="53">
        <f>IF($A359&lt;&gt;"",INDEX([1]Sizer!C:C,(ROW()-3)/3+7),"")</f>
        <v>2.2046765886871513E-2</v>
      </c>
      <c r="D360" s="53">
        <f>IF($A359&lt;&gt;"",INDEX([1]Sizer!D:D,(ROW()-3)/3+7),"")</f>
        <v>0</v>
      </c>
      <c r="E360" s="53">
        <f>IF($A359&lt;&gt;"",INDEX([1]Sizer!E:E,(ROW()-3)/3+7),"")</f>
        <v>0</v>
      </c>
      <c r="F360" s="53">
        <f>IF($A359&lt;&gt;"",INDEX([1]Sizer!F:F,(ROW()-3)/3+7),"")</f>
        <v>0</v>
      </c>
      <c r="G360" s="53">
        <f>IF($A359&lt;&gt;"",INDEX([1]Sizer!G:G,(ROW()-3)/3+7),"")</f>
        <v>1.8592810009960162E-2</v>
      </c>
      <c r="H360" s="53">
        <f>IF($A359&lt;&gt;"",INDEX([1]Sizer!H:H,(ROW()-3)/3+7),"")</f>
        <v>0</v>
      </c>
      <c r="I360" s="53">
        <f>IF($A359&lt;&gt;"",INDEX([1]Sizer!I:I,(ROW()-3)/3+7),"")</f>
        <v>0</v>
      </c>
      <c r="J360" s="53">
        <f>IF($A359&lt;&gt;"",INDEX([1]Sizer!J:J,(ROW()-3)/3+7),"")</f>
        <v>0</v>
      </c>
      <c r="K360" s="53">
        <f>IF($A359&lt;&gt;"",INDEX([1]Sizer!K:K,(ROW()-3)/3+7),"")</f>
        <v>0</v>
      </c>
      <c r="L360" s="53">
        <f>IF($A359&lt;&gt;"",INDEX([1]Sizer!L:L,(ROW()-3)/3+7),"")</f>
        <v>1.0591833475298126E-2</v>
      </c>
      <c r="M360" s="53">
        <f>IF($A359&lt;&gt;"",INDEX([1]Sizer!M:M,(ROW()-3)/3+7),"")</f>
        <v>1.4430505415162454E-2</v>
      </c>
      <c r="N360" s="53">
        <f>IF($A359&lt;&gt;"",INDEX([1]Sizer!N:N,(ROW()-3)/3+7),"")</f>
        <v>0</v>
      </c>
      <c r="O360" s="53">
        <f>IF($A359&lt;&gt;"",INDEX([1]Sizer!O:O,(ROW()-3)/3+7),"")</f>
        <v>0</v>
      </c>
      <c r="P360" s="53">
        <f>IF($A359&lt;&gt;"",INDEX([1]Sizer!P:P,(ROW()-3)/3+7),"")</f>
        <v>1.769164926931106E-2</v>
      </c>
      <c r="Q360" s="53">
        <f>IF($A359&lt;&gt;"",INDEX([1]Sizer!Q:Q,(ROW()-3)/3+7),"")</f>
        <v>-8.1834896347482717E-3</v>
      </c>
      <c r="R360" s="53">
        <f>IF($A359&lt;&gt;"",INDEX([1]Sizer!R:R,(ROW()-3)/3+7),"")</f>
        <v>2.2359715670024226E-2</v>
      </c>
      <c r="S360" s="53">
        <f>IF($A359&lt;&gt;"",INDEX([1]Sizer!S:S,(ROW()-3)/3+7),"")</f>
        <v>0</v>
      </c>
      <c r="T360" s="53">
        <f>IF($A359&lt;&gt;"",INDEX([1]Sizer!T:T,(ROW()-3)/3+7),"")</f>
        <v>0</v>
      </c>
      <c r="U360" s="53">
        <f>IF($A359&lt;&gt;"",INDEX([1]Sizer!U:U,(ROW()-3)/3+7),"")</f>
        <v>2.0430209953343704E-2</v>
      </c>
      <c r="V360" s="53">
        <f>IF($A359&lt;&gt;"",INDEX([1]Sizer!V:V,(ROW()-3)/3+7),"")</f>
        <v>1.5357197200243458E-2</v>
      </c>
      <c r="W360" s="53">
        <f>IF($A359&lt;&gt;"",INDEX([1]Sizer!W:W,(ROW()-3)/3+7),"")</f>
        <v>0</v>
      </c>
      <c r="X360" s="53">
        <f>IF($A359&lt;&gt;"",INDEX([1]Sizer!X:X,(ROW()-3)/3+7),"")</f>
        <v>0</v>
      </c>
      <c r="Y360" s="53">
        <f>IF($A359&lt;&gt;"",INDEX([1]Sizer!Y:Y,(ROW()-3)/3+7),"")</f>
        <v>0</v>
      </c>
      <c r="Z360" s="53">
        <f>IF($A359&lt;&gt;"",INDEX([1]Sizer!Z:Z,(ROW()-3)/3+7),"")</f>
        <v>0</v>
      </c>
      <c r="AA360" s="53">
        <f>IF($A359&lt;&gt;"",SUM($B360:$Z360),"")</f>
        <v>0.13331719724546645</v>
      </c>
    </row>
    <row r="361" spans="1:27" x14ac:dyDescent="0.2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</row>
    <row r="362" spans="1:27" x14ac:dyDescent="0.2">
      <c r="A362" s="59">
        <f>IF(INDEX([1]Sizer!$A:$A,(ROW()-2)/3+7)&lt;&gt;"",INDEX([1]Sizer!$A:$A,(ROW()-2)/3+7),"")</f>
        <v>45415</v>
      </c>
      <c r="B362" s="51">
        <f>IF($A362&lt;&gt;"",INDEX([1]Sizer!EF:EF,(ROW()-2)/3+7),"")</f>
        <v>0</v>
      </c>
      <c r="C362" s="51">
        <f>IF($A362&lt;&gt;"",INDEX([1]Sizer!EG:EG,(ROW()-2)/3+7),"")</f>
        <v>2.5</v>
      </c>
      <c r="D362" s="51">
        <f>IF($A362&lt;&gt;"",INDEX([1]Sizer!EH:EH,(ROW()-2)/3+7),"")</f>
        <v>0</v>
      </c>
      <c r="E362" s="51">
        <f>IF($A362&lt;&gt;"",INDEX([1]Sizer!EI:EI,(ROW()-2)/3+7),"")</f>
        <v>0</v>
      </c>
      <c r="F362" s="51">
        <f>IF($A362&lt;&gt;"",INDEX([1]Sizer!EJ:EJ,(ROW()-2)/3+7),"")</f>
        <v>0</v>
      </c>
      <c r="G362" s="51">
        <f>IF($A362&lt;&gt;"",INDEX([1]Sizer!EK:EK,(ROW()-2)/3+7),"")</f>
        <v>1.5</v>
      </c>
      <c r="H362" s="51">
        <f>IF($A362&lt;&gt;"",INDEX([1]Sizer!EL:EL,(ROW()-2)/3+7),"")</f>
        <v>0</v>
      </c>
      <c r="I362" s="51">
        <f>IF($A362&lt;&gt;"",INDEX([1]Sizer!EM:EM,(ROW()-2)/3+7),"")</f>
        <v>0</v>
      </c>
      <c r="J362" s="51">
        <f>IF($A362&lt;&gt;"",INDEX([1]Sizer!EN:EN,(ROW()-2)/3+7),"")</f>
        <v>0</v>
      </c>
      <c r="K362" s="51">
        <f>IF($A362&lt;&gt;"",INDEX([1]Sizer!EO:EO,(ROW()-2)/3+7),"")</f>
        <v>0</v>
      </c>
      <c r="L362" s="51">
        <f>IF($A362&lt;&gt;"",INDEX([1]Sizer!EP:EP,(ROW()-2)/3+7),"")</f>
        <v>0.5</v>
      </c>
      <c r="M362" s="51">
        <f>IF($A362&lt;&gt;"",INDEX([1]Sizer!EQ:EQ,(ROW()-2)/3+7),"")</f>
        <v>1</v>
      </c>
      <c r="N362" s="51">
        <f>IF($A362&lt;&gt;"",INDEX([1]Sizer!ER:ER,(ROW()-2)/3+7),"")</f>
        <v>0</v>
      </c>
      <c r="O362" s="51">
        <f>IF($A362&lt;&gt;"",INDEX([1]Sizer!ES:ES,(ROW()-2)/3+7),"")</f>
        <v>0</v>
      </c>
      <c r="P362" s="51">
        <f>IF($A362&lt;&gt;"",INDEX([1]Sizer!ET:ET,(ROW()-2)/3+7),"")</f>
        <v>2</v>
      </c>
      <c r="Q362" s="51">
        <f>IF($A362&lt;&gt;"",INDEX([1]Sizer!EU:EU,(ROW()-2)/3+7),"")</f>
        <v>-0.5</v>
      </c>
      <c r="R362" s="51">
        <f>IF($A362&lt;&gt;"",INDEX([1]Sizer!EV:EV,(ROW()-2)/3+7),"")</f>
        <v>3</v>
      </c>
      <c r="S362" s="51">
        <f>IF($A362&lt;&gt;"",INDEX([1]Sizer!EW:EW,(ROW()-2)/3+7),"")</f>
        <v>0</v>
      </c>
      <c r="T362" s="51">
        <f>IF($A362&lt;&gt;"",INDEX([1]Sizer!EX:EX,(ROW()-2)/3+7),"")</f>
        <v>0</v>
      </c>
      <c r="U362" s="51">
        <f>IF($A362&lt;&gt;"",INDEX([1]Sizer!EY:EY,(ROW()-2)/3+7),"")</f>
        <v>1</v>
      </c>
      <c r="V362" s="51">
        <f>IF($A362&lt;&gt;"",INDEX([1]Sizer!EZ:EZ,(ROW()-2)/3+7),"")</f>
        <v>1</v>
      </c>
      <c r="W362" s="51">
        <f>IF($A362&lt;&gt;"",INDEX([1]Sizer!FA:FA,(ROW()-2)/3+7),"")</f>
        <v>0</v>
      </c>
      <c r="X362" s="51">
        <f>IF($A362&lt;&gt;"",INDEX([1]Sizer!FB:FB,(ROW()-2)/3+7),"")</f>
        <v>0</v>
      </c>
      <c r="Y362" s="51">
        <f>IF($A362&lt;&gt;"",INDEX([1]Sizer!FC:FC,(ROW()-2)/3+7),"")</f>
        <v>0</v>
      </c>
      <c r="Z362" s="51">
        <f>IF($A362&lt;&gt;"",INDEX([1]Sizer!FD:FD,(ROW()-2)/3+7),"")</f>
        <v>0</v>
      </c>
      <c r="AA362" s="52">
        <f>IF($A362&lt;&gt;"",INDEX([1]Sizer!$AB:$AB,(ROW()-2)/3+7)*'[1]Dashboard (Model)'!$U$2,"")</f>
        <v>0.03</v>
      </c>
    </row>
    <row r="363" spans="1:27" x14ac:dyDescent="0.2">
      <c r="A363" s="59"/>
      <c r="B363" s="53">
        <f>IF($A362&lt;&gt;"",INDEX([1]Sizer!B:B,(ROW()-3)/3+7),"")</f>
        <v>0</v>
      </c>
      <c r="C363" s="53">
        <f>IF($A362&lt;&gt;"",INDEX([1]Sizer!C:C,(ROW()-3)/3+7),"")</f>
        <v>2.2046765886871513E-2</v>
      </c>
      <c r="D363" s="53">
        <f>IF($A362&lt;&gt;"",INDEX([1]Sizer!D:D,(ROW()-3)/3+7),"")</f>
        <v>0</v>
      </c>
      <c r="E363" s="53">
        <f>IF($A362&lt;&gt;"",INDEX([1]Sizer!E:E,(ROW()-3)/3+7),"")</f>
        <v>0</v>
      </c>
      <c r="F363" s="53">
        <f>IF($A362&lt;&gt;"",INDEX([1]Sizer!F:F,(ROW()-3)/3+7),"")</f>
        <v>0</v>
      </c>
      <c r="G363" s="53">
        <f>IF($A362&lt;&gt;"",INDEX([1]Sizer!G:G,(ROW()-3)/3+7),"")</f>
        <v>1.8592810009960162E-2</v>
      </c>
      <c r="H363" s="53">
        <f>IF($A362&lt;&gt;"",INDEX([1]Sizer!H:H,(ROW()-3)/3+7),"")</f>
        <v>0</v>
      </c>
      <c r="I363" s="53">
        <f>IF($A362&lt;&gt;"",INDEX([1]Sizer!I:I,(ROW()-3)/3+7),"")</f>
        <v>0</v>
      </c>
      <c r="J363" s="53">
        <f>IF($A362&lt;&gt;"",INDEX([1]Sizer!J:J,(ROW()-3)/3+7),"")</f>
        <v>0</v>
      </c>
      <c r="K363" s="53">
        <f>IF($A362&lt;&gt;"",INDEX([1]Sizer!K:K,(ROW()-3)/3+7),"")</f>
        <v>0</v>
      </c>
      <c r="L363" s="53">
        <f>IF($A362&lt;&gt;"",INDEX([1]Sizer!L:L,(ROW()-3)/3+7),"")</f>
        <v>1.0591833475298126E-2</v>
      </c>
      <c r="M363" s="53">
        <f>IF($A362&lt;&gt;"",INDEX([1]Sizer!M:M,(ROW()-3)/3+7),"")</f>
        <v>1.4430505415162454E-2</v>
      </c>
      <c r="N363" s="53">
        <f>IF($A362&lt;&gt;"",INDEX([1]Sizer!N:N,(ROW()-3)/3+7),"")</f>
        <v>0</v>
      </c>
      <c r="O363" s="53">
        <f>IF($A362&lt;&gt;"",INDEX([1]Sizer!O:O,(ROW()-3)/3+7),"")</f>
        <v>0</v>
      </c>
      <c r="P363" s="53">
        <f>IF($A362&lt;&gt;"",INDEX([1]Sizer!P:P,(ROW()-3)/3+7),"")</f>
        <v>1.769164926931106E-2</v>
      </c>
      <c r="Q363" s="53">
        <f>IF($A362&lt;&gt;"",INDEX([1]Sizer!Q:Q,(ROW()-3)/3+7),"")</f>
        <v>-8.1834896347482717E-3</v>
      </c>
      <c r="R363" s="53">
        <f>IF($A362&lt;&gt;"",INDEX([1]Sizer!R:R,(ROW()-3)/3+7),"")</f>
        <v>2.2359715670024226E-2</v>
      </c>
      <c r="S363" s="53">
        <f>IF($A362&lt;&gt;"",INDEX([1]Sizer!S:S,(ROW()-3)/3+7),"")</f>
        <v>0</v>
      </c>
      <c r="T363" s="53">
        <f>IF($A362&lt;&gt;"",INDEX([1]Sizer!T:T,(ROW()-3)/3+7),"")</f>
        <v>0</v>
      </c>
      <c r="U363" s="53">
        <f>IF($A362&lt;&gt;"",INDEX([1]Sizer!U:U,(ROW()-3)/3+7),"")</f>
        <v>2.0430209953343704E-2</v>
      </c>
      <c r="V363" s="53">
        <f>IF($A362&lt;&gt;"",INDEX([1]Sizer!V:V,(ROW()-3)/3+7),"")</f>
        <v>1.5357197200243458E-2</v>
      </c>
      <c r="W363" s="53">
        <f>IF($A362&lt;&gt;"",INDEX([1]Sizer!W:W,(ROW()-3)/3+7),"")</f>
        <v>0</v>
      </c>
      <c r="X363" s="53">
        <f>IF($A362&lt;&gt;"",INDEX([1]Sizer!X:X,(ROW()-3)/3+7),"")</f>
        <v>0</v>
      </c>
      <c r="Y363" s="53">
        <f>IF($A362&lt;&gt;"",INDEX([1]Sizer!Y:Y,(ROW()-3)/3+7),"")</f>
        <v>0</v>
      </c>
      <c r="Z363" s="53">
        <f>IF($A362&lt;&gt;"",INDEX([1]Sizer!Z:Z,(ROW()-3)/3+7),"")</f>
        <v>0</v>
      </c>
      <c r="AA363" s="53">
        <f>IF($A362&lt;&gt;"",SUM($B363:$Z363),"")</f>
        <v>0.13331719724546645</v>
      </c>
    </row>
    <row r="364" spans="1:27" x14ac:dyDescent="0.2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</row>
    <row r="365" spans="1:27" x14ac:dyDescent="0.2">
      <c r="A365" s="59">
        <f>IF(INDEX([1]Sizer!$A:$A,(ROW()-2)/3+7)&lt;&gt;"",INDEX([1]Sizer!$A:$A,(ROW()-2)/3+7),"")</f>
        <v>45418</v>
      </c>
      <c r="B365" s="51">
        <f>IF($A365&lt;&gt;"",INDEX([1]Sizer!EF:EF,(ROW()-2)/3+7),"")</f>
        <v>0</v>
      </c>
      <c r="C365" s="51">
        <f>IF($A365&lt;&gt;"",INDEX([1]Sizer!EG:EG,(ROW()-2)/3+7),"")</f>
        <v>2</v>
      </c>
      <c r="D365" s="51">
        <f>IF($A365&lt;&gt;"",INDEX([1]Sizer!EH:EH,(ROW()-2)/3+7),"")</f>
        <v>2</v>
      </c>
      <c r="E365" s="51">
        <f>IF($A365&lt;&gt;"",INDEX([1]Sizer!EI:EI,(ROW()-2)/3+7),"")</f>
        <v>0</v>
      </c>
      <c r="F365" s="51">
        <f>IF($A365&lt;&gt;"",INDEX([1]Sizer!EJ:EJ,(ROW()-2)/3+7),"")</f>
        <v>0</v>
      </c>
      <c r="G365" s="51">
        <f>IF($A365&lt;&gt;"",INDEX([1]Sizer!EK:EK,(ROW()-2)/3+7),"")</f>
        <v>1.5</v>
      </c>
      <c r="H365" s="51">
        <f>IF($A365&lt;&gt;"",INDEX([1]Sizer!EL:EL,(ROW()-2)/3+7),"")</f>
        <v>0</v>
      </c>
      <c r="I365" s="51">
        <f>IF($A365&lt;&gt;"",INDEX([1]Sizer!EM:EM,(ROW()-2)/3+7),"")</f>
        <v>0</v>
      </c>
      <c r="J365" s="51">
        <f>IF($A365&lt;&gt;"",INDEX([1]Sizer!EN:EN,(ROW()-2)/3+7),"")</f>
        <v>0</v>
      </c>
      <c r="K365" s="51">
        <f>IF($A365&lt;&gt;"",INDEX([1]Sizer!EO:EO,(ROW()-2)/3+7),"")</f>
        <v>0</v>
      </c>
      <c r="L365" s="51">
        <f>IF($A365&lt;&gt;"",INDEX([1]Sizer!EP:EP,(ROW()-2)/3+7),"")</f>
        <v>0</v>
      </c>
      <c r="M365" s="51">
        <f>IF($A365&lt;&gt;"",INDEX([1]Sizer!EQ:EQ,(ROW()-2)/3+7),"")</f>
        <v>1</v>
      </c>
      <c r="N365" s="51">
        <f>IF($A365&lt;&gt;"",INDEX([1]Sizer!ER:ER,(ROW()-2)/3+7),"")</f>
        <v>0</v>
      </c>
      <c r="O365" s="51">
        <f>IF($A365&lt;&gt;"",INDEX([1]Sizer!ES:ES,(ROW()-2)/3+7),"")</f>
        <v>0</v>
      </c>
      <c r="P365" s="51">
        <f>IF($A365&lt;&gt;"",INDEX([1]Sizer!ET:ET,(ROW()-2)/3+7),"")</f>
        <v>2</v>
      </c>
      <c r="Q365" s="51">
        <f>IF($A365&lt;&gt;"",INDEX([1]Sizer!EU:EU,(ROW()-2)/3+7),"")</f>
        <v>-0.5</v>
      </c>
      <c r="R365" s="51">
        <f>IF($A365&lt;&gt;"",INDEX([1]Sizer!EV:EV,(ROW()-2)/3+7),"")</f>
        <v>3</v>
      </c>
      <c r="S365" s="51">
        <f>IF($A365&lt;&gt;"",INDEX([1]Sizer!EW:EW,(ROW()-2)/3+7),"")</f>
        <v>0</v>
      </c>
      <c r="T365" s="51">
        <f>IF($A365&lt;&gt;"",INDEX([1]Sizer!EX:EX,(ROW()-2)/3+7),"")</f>
        <v>0</v>
      </c>
      <c r="U365" s="51">
        <f>IF($A365&lt;&gt;"",INDEX([1]Sizer!EY:EY,(ROW()-2)/3+7),"")</f>
        <v>1</v>
      </c>
      <c r="V365" s="51">
        <f>IF($A365&lt;&gt;"",INDEX([1]Sizer!EZ:EZ,(ROW()-2)/3+7),"")</f>
        <v>1</v>
      </c>
      <c r="W365" s="51">
        <f>IF($A365&lt;&gt;"",INDEX([1]Sizer!FA:FA,(ROW()-2)/3+7),"")</f>
        <v>0</v>
      </c>
      <c r="X365" s="51">
        <f>IF($A365&lt;&gt;"",INDEX([1]Sizer!FB:FB,(ROW()-2)/3+7),"")</f>
        <v>0</v>
      </c>
      <c r="Y365" s="51">
        <f>IF($A365&lt;&gt;"",INDEX([1]Sizer!FC:FC,(ROW()-2)/3+7),"")</f>
        <v>0</v>
      </c>
      <c r="Z365" s="51">
        <f>IF($A365&lt;&gt;"",INDEX([1]Sizer!FD:FD,(ROW()-2)/3+7),"")</f>
        <v>0</v>
      </c>
      <c r="AA365" s="52">
        <f>IF($A365&lt;&gt;"",INDEX([1]Sizer!$AB:$AB,(ROW()-2)/3+7)*'[1]Dashboard (Model)'!$U$2,"")</f>
        <v>0.03</v>
      </c>
    </row>
    <row r="366" spans="1:27" x14ac:dyDescent="0.2">
      <c r="A366" s="59"/>
      <c r="B366" s="53">
        <f>IF($A365&lt;&gt;"",INDEX([1]Sizer!B:B,(ROW()-3)/3+7),"")</f>
        <v>0</v>
      </c>
      <c r="C366" s="53">
        <f>IF($A365&lt;&gt;"",INDEX([1]Sizer!C:C,(ROW()-3)/3+7),"")</f>
        <v>1.7735517970401696E-2</v>
      </c>
      <c r="D366" s="53">
        <f>IF($A365&lt;&gt;"",INDEX([1]Sizer!D:D,(ROW()-3)/3+7),"")</f>
        <v>0.05</v>
      </c>
      <c r="E366" s="53">
        <f>IF($A365&lt;&gt;"",INDEX([1]Sizer!E:E,(ROW()-3)/3+7),"")</f>
        <v>0</v>
      </c>
      <c r="F366" s="53">
        <f>IF($A365&lt;&gt;"",INDEX([1]Sizer!F:F,(ROW()-3)/3+7),"")</f>
        <v>0</v>
      </c>
      <c r="G366" s="53">
        <f>IF($A365&lt;&gt;"",INDEX([1]Sizer!G:G,(ROW()-3)/3+7),"")</f>
        <v>1.8592810009960162E-2</v>
      </c>
      <c r="H366" s="53">
        <f>IF($A365&lt;&gt;"",INDEX([1]Sizer!H:H,(ROW()-3)/3+7),"")</f>
        <v>0</v>
      </c>
      <c r="I366" s="53">
        <f>IF($A365&lt;&gt;"",INDEX([1]Sizer!I:I,(ROW()-3)/3+7),"")</f>
        <v>0</v>
      </c>
      <c r="J366" s="53">
        <f>IF($A365&lt;&gt;"",INDEX([1]Sizer!J:J,(ROW()-3)/3+7),"")</f>
        <v>0</v>
      </c>
      <c r="K366" s="53">
        <f>IF($A365&lt;&gt;"",INDEX([1]Sizer!K:K,(ROW()-3)/3+7),"")</f>
        <v>0</v>
      </c>
      <c r="L366" s="53">
        <f>IF($A365&lt;&gt;"",INDEX([1]Sizer!L:L,(ROW()-3)/3+7),"")</f>
        <v>0</v>
      </c>
      <c r="M366" s="53">
        <f>IF($A365&lt;&gt;"",INDEX([1]Sizer!M:M,(ROW()-3)/3+7),"")</f>
        <v>1.4430505415162454E-2</v>
      </c>
      <c r="N366" s="53">
        <f>IF($A365&lt;&gt;"",INDEX([1]Sizer!N:N,(ROW()-3)/3+7),"")</f>
        <v>0</v>
      </c>
      <c r="O366" s="53">
        <f>IF($A365&lt;&gt;"",INDEX([1]Sizer!O:O,(ROW()-3)/3+7),"")</f>
        <v>0</v>
      </c>
      <c r="P366" s="53">
        <f>IF($A365&lt;&gt;"",INDEX([1]Sizer!P:P,(ROW()-3)/3+7),"")</f>
        <v>1.769164926931106E-2</v>
      </c>
      <c r="Q366" s="53">
        <f>IF($A365&lt;&gt;"",INDEX([1]Sizer!Q:Q,(ROW()-3)/3+7),"")</f>
        <v>-8.1834896347482717E-3</v>
      </c>
      <c r="R366" s="53">
        <f>IF($A365&lt;&gt;"",INDEX([1]Sizer!R:R,(ROW()-3)/3+7),"")</f>
        <v>2.2359715670024226E-2</v>
      </c>
      <c r="S366" s="53">
        <f>IF($A365&lt;&gt;"",INDEX([1]Sizer!S:S,(ROW()-3)/3+7),"")</f>
        <v>0</v>
      </c>
      <c r="T366" s="53">
        <f>IF($A365&lt;&gt;"",INDEX([1]Sizer!T:T,(ROW()-3)/3+7),"")</f>
        <v>0</v>
      </c>
      <c r="U366" s="53">
        <f>IF($A365&lt;&gt;"",INDEX([1]Sizer!U:U,(ROW()-3)/3+7),"")</f>
        <v>2.0430209953343704E-2</v>
      </c>
      <c r="V366" s="53">
        <f>IF($A365&lt;&gt;"",INDEX([1]Sizer!V:V,(ROW()-3)/3+7),"")</f>
        <v>1.5357197200243458E-2</v>
      </c>
      <c r="W366" s="53">
        <f>IF($A365&lt;&gt;"",INDEX([1]Sizer!W:W,(ROW()-3)/3+7),"")</f>
        <v>0</v>
      </c>
      <c r="X366" s="53">
        <f>IF($A365&lt;&gt;"",INDEX([1]Sizer!X:X,(ROW()-3)/3+7),"")</f>
        <v>0</v>
      </c>
      <c r="Y366" s="53">
        <f>IF($A365&lt;&gt;"",INDEX([1]Sizer!Y:Y,(ROW()-3)/3+7),"")</f>
        <v>0</v>
      </c>
      <c r="Z366" s="53">
        <f>IF($A365&lt;&gt;"",INDEX([1]Sizer!Z:Z,(ROW()-3)/3+7),"")</f>
        <v>0</v>
      </c>
      <c r="AA366" s="53">
        <f>IF($A365&lt;&gt;"",SUM($B366:$Z366),"")</f>
        <v>0.1684141158536985</v>
      </c>
    </row>
    <row r="367" spans="1:27" x14ac:dyDescent="0.2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</row>
    <row r="368" spans="1:27" x14ac:dyDescent="0.2">
      <c r="A368" s="59">
        <f>IF(INDEX([1]Sizer!$A:$A,(ROW()-2)/3+7)&lt;&gt;"",INDEX([1]Sizer!$A:$A,(ROW()-2)/3+7),"")</f>
        <v>45419</v>
      </c>
      <c r="B368" s="51">
        <f>IF($A368&lt;&gt;"",INDEX([1]Sizer!EF:EF,(ROW()-2)/3+7),"")</f>
        <v>0</v>
      </c>
      <c r="C368" s="51">
        <f>IF($A368&lt;&gt;"",INDEX([1]Sizer!EG:EG,(ROW()-2)/3+7),"")</f>
        <v>2</v>
      </c>
      <c r="D368" s="51">
        <f>IF($A368&lt;&gt;"",INDEX([1]Sizer!EH:EH,(ROW()-2)/3+7),"")</f>
        <v>2</v>
      </c>
      <c r="E368" s="51">
        <f>IF($A368&lt;&gt;"",INDEX([1]Sizer!EI:EI,(ROW()-2)/3+7),"")</f>
        <v>0</v>
      </c>
      <c r="F368" s="51">
        <f>IF($A368&lt;&gt;"",INDEX([1]Sizer!EJ:EJ,(ROW()-2)/3+7),"")</f>
        <v>0</v>
      </c>
      <c r="G368" s="51">
        <f>IF($A368&lt;&gt;"",INDEX([1]Sizer!EK:EK,(ROW()-2)/3+7),"")</f>
        <v>1.5</v>
      </c>
      <c r="H368" s="51">
        <f>IF($A368&lt;&gt;"",INDEX([1]Sizer!EL:EL,(ROW()-2)/3+7),"")</f>
        <v>0</v>
      </c>
      <c r="I368" s="51">
        <f>IF($A368&lt;&gt;"",INDEX([1]Sizer!EM:EM,(ROW()-2)/3+7),"")</f>
        <v>0</v>
      </c>
      <c r="J368" s="51">
        <f>IF($A368&lt;&gt;"",INDEX([1]Sizer!EN:EN,(ROW()-2)/3+7),"")</f>
        <v>0</v>
      </c>
      <c r="K368" s="51">
        <f>IF($A368&lt;&gt;"",INDEX([1]Sizer!EO:EO,(ROW()-2)/3+7),"")</f>
        <v>0</v>
      </c>
      <c r="L368" s="51">
        <f>IF($A368&lt;&gt;"",INDEX([1]Sizer!EP:EP,(ROW()-2)/3+7),"")</f>
        <v>0</v>
      </c>
      <c r="M368" s="51">
        <f>IF($A368&lt;&gt;"",INDEX([1]Sizer!EQ:EQ,(ROW()-2)/3+7),"")</f>
        <v>1</v>
      </c>
      <c r="N368" s="51">
        <f>IF($A368&lt;&gt;"",INDEX([1]Sizer!ER:ER,(ROW()-2)/3+7),"")</f>
        <v>0</v>
      </c>
      <c r="O368" s="51">
        <f>IF($A368&lt;&gt;"",INDEX([1]Sizer!ES:ES,(ROW()-2)/3+7),"")</f>
        <v>0</v>
      </c>
      <c r="P368" s="51">
        <f>IF($A368&lt;&gt;"",INDEX([1]Sizer!ET:ET,(ROW()-2)/3+7),"")</f>
        <v>2</v>
      </c>
      <c r="Q368" s="51">
        <f>IF($A368&lt;&gt;"",INDEX([1]Sizer!EU:EU,(ROW()-2)/3+7),"")</f>
        <v>-0.5</v>
      </c>
      <c r="R368" s="51">
        <f>IF($A368&lt;&gt;"",INDEX([1]Sizer!EV:EV,(ROW()-2)/3+7),"")</f>
        <v>3</v>
      </c>
      <c r="S368" s="51">
        <f>IF($A368&lt;&gt;"",INDEX([1]Sizer!EW:EW,(ROW()-2)/3+7),"")</f>
        <v>0</v>
      </c>
      <c r="T368" s="51">
        <f>IF($A368&lt;&gt;"",INDEX([1]Sizer!EX:EX,(ROW()-2)/3+7),"")</f>
        <v>0</v>
      </c>
      <c r="U368" s="51">
        <f>IF($A368&lt;&gt;"",INDEX([1]Sizer!EY:EY,(ROW()-2)/3+7),"")</f>
        <v>1</v>
      </c>
      <c r="V368" s="51">
        <f>IF($A368&lt;&gt;"",INDEX([1]Sizer!EZ:EZ,(ROW()-2)/3+7),"")</f>
        <v>1.5</v>
      </c>
      <c r="W368" s="51">
        <f>IF($A368&lt;&gt;"",INDEX([1]Sizer!FA:FA,(ROW()-2)/3+7),"")</f>
        <v>0</v>
      </c>
      <c r="X368" s="51">
        <f>IF($A368&lt;&gt;"",INDEX([1]Sizer!FB:FB,(ROW()-2)/3+7),"")</f>
        <v>0</v>
      </c>
      <c r="Y368" s="51">
        <f>IF($A368&lt;&gt;"",INDEX([1]Sizer!FC:FC,(ROW()-2)/3+7),"")</f>
        <v>0</v>
      </c>
      <c r="Z368" s="51">
        <f>IF($A368&lt;&gt;"",INDEX([1]Sizer!FD:FD,(ROW()-2)/3+7),"")</f>
        <v>0</v>
      </c>
      <c r="AA368" s="52">
        <f>IF($A368&lt;&gt;"",INDEX([1]Sizer!$AB:$AB,(ROW()-2)/3+7)*'[1]Dashboard (Model)'!$U$2,"")</f>
        <v>0.03</v>
      </c>
    </row>
    <row r="369" spans="1:27" x14ac:dyDescent="0.2">
      <c r="A369" s="59"/>
      <c r="B369" s="53">
        <f>IF($A368&lt;&gt;"",INDEX([1]Sizer!B:B,(ROW()-3)/3+7),"")</f>
        <v>0</v>
      </c>
      <c r="C369" s="53">
        <f>IF($A368&lt;&gt;"",INDEX([1]Sizer!C:C,(ROW()-3)/3+7),"")</f>
        <v>1.7735517970401696E-2</v>
      </c>
      <c r="D369" s="53">
        <f>IF($A368&lt;&gt;"",INDEX([1]Sizer!D:D,(ROW()-3)/3+7),"")</f>
        <v>0.05</v>
      </c>
      <c r="E369" s="53">
        <f>IF($A368&lt;&gt;"",INDEX([1]Sizer!E:E,(ROW()-3)/3+7),"")</f>
        <v>0</v>
      </c>
      <c r="F369" s="53">
        <f>IF($A368&lt;&gt;"",INDEX([1]Sizer!F:F,(ROW()-3)/3+7),"")</f>
        <v>0</v>
      </c>
      <c r="G369" s="53">
        <f>IF($A368&lt;&gt;"",INDEX([1]Sizer!G:G,(ROW()-3)/3+7),"")</f>
        <v>1.8592810009960162E-2</v>
      </c>
      <c r="H369" s="53">
        <f>IF($A368&lt;&gt;"",INDEX([1]Sizer!H:H,(ROW()-3)/3+7),"")</f>
        <v>0</v>
      </c>
      <c r="I369" s="53">
        <f>IF($A368&lt;&gt;"",INDEX([1]Sizer!I:I,(ROW()-3)/3+7),"")</f>
        <v>0</v>
      </c>
      <c r="J369" s="53">
        <f>IF($A368&lt;&gt;"",INDEX([1]Sizer!J:J,(ROW()-3)/3+7),"")</f>
        <v>0</v>
      </c>
      <c r="K369" s="53">
        <f>IF($A368&lt;&gt;"",INDEX([1]Sizer!K:K,(ROW()-3)/3+7),"")</f>
        <v>0</v>
      </c>
      <c r="L369" s="53">
        <f>IF($A368&lt;&gt;"",INDEX([1]Sizer!L:L,(ROW()-3)/3+7),"")</f>
        <v>0</v>
      </c>
      <c r="M369" s="53">
        <f>IF($A368&lt;&gt;"",INDEX([1]Sizer!M:M,(ROW()-3)/3+7),"")</f>
        <v>1.4430505415162454E-2</v>
      </c>
      <c r="N369" s="53">
        <f>IF($A368&lt;&gt;"",INDEX([1]Sizer!N:N,(ROW()-3)/3+7),"")</f>
        <v>0</v>
      </c>
      <c r="O369" s="53">
        <f>IF($A368&lt;&gt;"",INDEX([1]Sizer!O:O,(ROW()-3)/3+7),"")</f>
        <v>0</v>
      </c>
      <c r="P369" s="53">
        <f>IF($A368&lt;&gt;"",INDEX([1]Sizer!P:P,(ROW()-3)/3+7),"")</f>
        <v>1.769164926931106E-2</v>
      </c>
      <c r="Q369" s="53">
        <f>IF($A368&lt;&gt;"",INDEX([1]Sizer!Q:Q,(ROW()-3)/3+7),"")</f>
        <v>-8.1834896347482717E-3</v>
      </c>
      <c r="R369" s="53">
        <f>IF($A368&lt;&gt;"",INDEX([1]Sizer!R:R,(ROW()-3)/3+7),"")</f>
        <v>2.2359715670024226E-2</v>
      </c>
      <c r="S369" s="53">
        <f>IF($A368&lt;&gt;"",INDEX([1]Sizer!S:S,(ROW()-3)/3+7),"")</f>
        <v>0</v>
      </c>
      <c r="T369" s="53">
        <f>IF($A368&lt;&gt;"",INDEX([1]Sizer!T:T,(ROW()-3)/3+7),"")</f>
        <v>0</v>
      </c>
      <c r="U369" s="53">
        <f>IF($A368&lt;&gt;"",INDEX([1]Sizer!U:U,(ROW()-3)/3+7),"")</f>
        <v>2.0430209953343704E-2</v>
      </c>
      <c r="V369" s="53">
        <f>IF($A368&lt;&gt;"",INDEX([1]Sizer!V:V,(ROW()-3)/3+7),"")</f>
        <v>2.2462264573991024E-2</v>
      </c>
      <c r="W369" s="53">
        <f>IF($A368&lt;&gt;"",INDEX([1]Sizer!W:W,(ROW()-3)/3+7),"")</f>
        <v>0</v>
      </c>
      <c r="X369" s="53">
        <f>IF($A368&lt;&gt;"",INDEX([1]Sizer!X:X,(ROW()-3)/3+7),"")</f>
        <v>0</v>
      </c>
      <c r="Y369" s="53">
        <f>IF($A368&lt;&gt;"",INDEX([1]Sizer!Y:Y,(ROW()-3)/3+7),"")</f>
        <v>0</v>
      </c>
      <c r="Z369" s="53">
        <f>IF($A368&lt;&gt;"",INDEX([1]Sizer!Z:Z,(ROW()-3)/3+7),"")</f>
        <v>0</v>
      </c>
      <c r="AA369" s="53">
        <f>IF($A368&lt;&gt;"",SUM($B369:$Z369),"")</f>
        <v>0.17551918322744609</v>
      </c>
    </row>
    <row r="370" spans="1:27" x14ac:dyDescent="0.2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</row>
    <row r="371" spans="1:27" x14ac:dyDescent="0.2">
      <c r="A371" s="59">
        <f>IF(INDEX([1]Sizer!$A:$A,(ROW()-2)/3+7)&lt;&gt;"",INDEX([1]Sizer!$A:$A,(ROW()-2)/3+7),"")</f>
        <v>45420</v>
      </c>
      <c r="B371" s="51">
        <f>IF($A371&lt;&gt;"",INDEX([1]Sizer!EF:EF,(ROW()-2)/3+7),"")</f>
        <v>0</v>
      </c>
      <c r="C371" s="51">
        <f>IF($A371&lt;&gt;"",INDEX([1]Sizer!EG:EG,(ROW()-2)/3+7),"")</f>
        <v>2</v>
      </c>
      <c r="D371" s="51">
        <f>IF($A371&lt;&gt;"",INDEX([1]Sizer!EH:EH,(ROW()-2)/3+7),"")</f>
        <v>2</v>
      </c>
      <c r="E371" s="51">
        <f>IF($A371&lt;&gt;"",INDEX([1]Sizer!EI:EI,(ROW()-2)/3+7),"")</f>
        <v>0</v>
      </c>
      <c r="F371" s="51">
        <f>IF($A371&lt;&gt;"",INDEX([1]Sizer!EJ:EJ,(ROW()-2)/3+7),"")</f>
        <v>0</v>
      </c>
      <c r="G371" s="51">
        <f>IF($A371&lt;&gt;"",INDEX([1]Sizer!EK:EK,(ROW()-2)/3+7),"")</f>
        <v>1.5</v>
      </c>
      <c r="H371" s="51">
        <f>IF($A371&lt;&gt;"",INDEX([1]Sizer!EL:EL,(ROW()-2)/3+7),"")</f>
        <v>0</v>
      </c>
      <c r="I371" s="51">
        <f>IF($A371&lt;&gt;"",INDEX([1]Sizer!EM:EM,(ROW()-2)/3+7),"")</f>
        <v>0</v>
      </c>
      <c r="J371" s="51">
        <f>IF($A371&lt;&gt;"",INDEX([1]Sizer!EN:EN,(ROW()-2)/3+7),"")</f>
        <v>0</v>
      </c>
      <c r="K371" s="51">
        <f>IF($A371&lt;&gt;"",INDEX([1]Sizer!EO:EO,(ROW()-2)/3+7),"")</f>
        <v>0</v>
      </c>
      <c r="L371" s="51">
        <f>IF($A371&lt;&gt;"",INDEX([1]Sizer!EP:EP,(ROW()-2)/3+7),"")</f>
        <v>0</v>
      </c>
      <c r="M371" s="51">
        <f>IF($A371&lt;&gt;"",INDEX([1]Sizer!EQ:EQ,(ROW()-2)/3+7),"")</f>
        <v>1</v>
      </c>
      <c r="N371" s="51">
        <f>IF($A371&lt;&gt;"",INDEX([1]Sizer!ER:ER,(ROW()-2)/3+7),"")</f>
        <v>0</v>
      </c>
      <c r="O371" s="51">
        <f>IF($A371&lt;&gt;"",INDEX([1]Sizer!ES:ES,(ROW()-2)/3+7),"")</f>
        <v>0</v>
      </c>
      <c r="P371" s="51">
        <f>IF($A371&lt;&gt;"",INDEX([1]Sizer!ET:ET,(ROW()-2)/3+7),"")</f>
        <v>2</v>
      </c>
      <c r="Q371" s="51">
        <f>IF($A371&lt;&gt;"",INDEX([1]Sizer!EU:EU,(ROW()-2)/3+7),"")</f>
        <v>-0.5</v>
      </c>
      <c r="R371" s="51">
        <f>IF($A371&lt;&gt;"",INDEX([1]Sizer!EV:EV,(ROW()-2)/3+7),"")</f>
        <v>3</v>
      </c>
      <c r="S371" s="51">
        <f>IF($A371&lt;&gt;"",INDEX([1]Sizer!EW:EW,(ROW()-2)/3+7),"")</f>
        <v>0</v>
      </c>
      <c r="T371" s="51">
        <f>IF($A371&lt;&gt;"",INDEX([1]Sizer!EX:EX,(ROW()-2)/3+7),"")</f>
        <v>0</v>
      </c>
      <c r="U371" s="51">
        <f>IF($A371&lt;&gt;"",INDEX([1]Sizer!EY:EY,(ROW()-2)/3+7),"")</f>
        <v>1.5</v>
      </c>
      <c r="V371" s="51">
        <f>IF($A371&lt;&gt;"",INDEX([1]Sizer!EZ:EZ,(ROW()-2)/3+7),"")</f>
        <v>1.5</v>
      </c>
      <c r="W371" s="51">
        <f>IF($A371&lt;&gt;"",INDEX([1]Sizer!FA:FA,(ROW()-2)/3+7),"")</f>
        <v>0</v>
      </c>
      <c r="X371" s="51">
        <f>IF($A371&lt;&gt;"",INDEX([1]Sizer!FB:FB,(ROW()-2)/3+7),"")</f>
        <v>0</v>
      </c>
      <c r="Y371" s="51">
        <f>IF($A371&lt;&gt;"",INDEX([1]Sizer!FC:FC,(ROW()-2)/3+7),"")</f>
        <v>0</v>
      </c>
      <c r="Z371" s="51">
        <f>IF($A371&lt;&gt;"",INDEX([1]Sizer!FD:FD,(ROW()-2)/3+7),"")</f>
        <v>0</v>
      </c>
      <c r="AA371" s="52">
        <f>IF($A371&lt;&gt;"",INDEX([1]Sizer!$AB:$AB,(ROW()-2)/3+7)*'[1]Dashboard (Model)'!$U$2,"")</f>
        <v>0.03</v>
      </c>
    </row>
    <row r="372" spans="1:27" x14ac:dyDescent="0.2">
      <c r="A372" s="59"/>
      <c r="B372" s="53">
        <f>IF($A371&lt;&gt;"",INDEX([1]Sizer!B:B,(ROW()-3)/3+7),"")</f>
        <v>0</v>
      </c>
      <c r="C372" s="53">
        <f>IF($A371&lt;&gt;"",INDEX([1]Sizer!C:C,(ROW()-3)/3+7),"")</f>
        <v>1.7735517970401696E-2</v>
      </c>
      <c r="D372" s="53">
        <f>IF($A371&lt;&gt;"",INDEX([1]Sizer!D:D,(ROW()-3)/3+7),"")</f>
        <v>0.05</v>
      </c>
      <c r="E372" s="53">
        <f>IF($A371&lt;&gt;"",INDEX([1]Sizer!E:E,(ROW()-3)/3+7),"")</f>
        <v>0</v>
      </c>
      <c r="F372" s="53">
        <f>IF($A371&lt;&gt;"",INDEX([1]Sizer!F:F,(ROW()-3)/3+7),"")</f>
        <v>0</v>
      </c>
      <c r="G372" s="53">
        <f>IF($A371&lt;&gt;"",INDEX([1]Sizer!G:G,(ROW()-3)/3+7),"")</f>
        <v>1.8592810009960162E-2</v>
      </c>
      <c r="H372" s="53">
        <f>IF($A371&lt;&gt;"",INDEX([1]Sizer!H:H,(ROW()-3)/3+7),"")</f>
        <v>0</v>
      </c>
      <c r="I372" s="53">
        <f>IF($A371&lt;&gt;"",INDEX([1]Sizer!I:I,(ROW()-3)/3+7),"")</f>
        <v>0</v>
      </c>
      <c r="J372" s="53">
        <f>IF($A371&lt;&gt;"",INDEX([1]Sizer!J:J,(ROW()-3)/3+7),"")</f>
        <v>0</v>
      </c>
      <c r="K372" s="53">
        <f>IF($A371&lt;&gt;"",INDEX([1]Sizer!K:K,(ROW()-3)/3+7),"")</f>
        <v>0</v>
      </c>
      <c r="L372" s="53">
        <f>IF($A371&lt;&gt;"",INDEX([1]Sizer!L:L,(ROW()-3)/3+7),"")</f>
        <v>0</v>
      </c>
      <c r="M372" s="53">
        <f>IF($A371&lt;&gt;"",INDEX([1]Sizer!M:M,(ROW()-3)/3+7),"")</f>
        <v>1.4430505415162454E-2</v>
      </c>
      <c r="N372" s="53">
        <f>IF($A371&lt;&gt;"",INDEX([1]Sizer!N:N,(ROW()-3)/3+7),"")</f>
        <v>0</v>
      </c>
      <c r="O372" s="53">
        <f>IF($A371&lt;&gt;"",INDEX([1]Sizer!O:O,(ROW()-3)/3+7),"")</f>
        <v>0</v>
      </c>
      <c r="P372" s="53">
        <f>IF($A371&lt;&gt;"",INDEX([1]Sizer!P:P,(ROW()-3)/3+7),"")</f>
        <v>1.769164926931106E-2</v>
      </c>
      <c r="Q372" s="53">
        <f>IF($A371&lt;&gt;"",INDEX([1]Sizer!Q:Q,(ROW()-3)/3+7),"")</f>
        <v>-8.1834896347482717E-3</v>
      </c>
      <c r="R372" s="53">
        <f>IF($A371&lt;&gt;"",INDEX([1]Sizer!R:R,(ROW()-3)/3+7),"")</f>
        <v>2.2359715670024226E-2</v>
      </c>
      <c r="S372" s="53">
        <f>IF($A371&lt;&gt;"",INDEX([1]Sizer!S:S,(ROW()-3)/3+7),"")</f>
        <v>0</v>
      </c>
      <c r="T372" s="53">
        <f>IF($A371&lt;&gt;"",INDEX([1]Sizer!T:T,(ROW()-3)/3+7),"")</f>
        <v>0</v>
      </c>
      <c r="U372" s="53">
        <f>IF($A371&lt;&gt;"",INDEX([1]Sizer!U:U,(ROW()-3)/3+7),"")</f>
        <v>3.2018263859045985E-2</v>
      </c>
      <c r="V372" s="53">
        <f>IF($A371&lt;&gt;"",INDEX([1]Sizer!V:V,(ROW()-3)/3+7),"")</f>
        <v>2.2462264573991024E-2</v>
      </c>
      <c r="W372" s="53">
        <f>IF($A371&lt;&gt;"",INDEX([1]Sizer!W:W,(ROW()-3)/3+7),"")</f>
        <v>0</v>
      </c>
      <c r="X372" s="53">
        <f>IF($A371&lt;&gt;"",INDEX([1]Sizer!X:X,(ROW()-3)/3+7),"")</f>
        <v>0</v>
      </c>
      <c r="Y372" s="53">
        <f>IF($A371&lt;&gt;"",INDEX([1]Sizer!Y:Y,(ROW()-3)/3+7),"")</f>
        <v>0</v>
      </c>
      <c r="Z372" s="53">
        <f>IF($A371&lt;&gt;"",INDEX([1]Sizer!Z:Z,(ROW()-3)/3+7),"")</f>
        <v>0</v>
      </c>
      <c r="AA372" s="53">
        <f>IF($A371&lt;&gt;"",SUM($B372:$Z372),"")</f>
        <v>0.18710723713314836</v>
      </c>
    </row>
    <row r="373" spans="1:27" x14ac:dyDescent="0.2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</row>
    <row r="374" spans="1:27" x14ac:dyDescent="0.2">
      <c r="A374" s="59">
        <f>IF(INDEX([1]Sizer!$A:$A,(ROW()-2)/3+7)&lt;&gt;"",INDEX([1]Sizer!$A:$A,(ROW()-2)/3+7),"")</f>
        <v>45421</v>
      </c>
      <c r="B374" s="51">
        <f>IF($A374&lt;&gt;"",INDEX([1]Sizer!EF:EF,(ROW()-2)/3+7),"")</f>
        <v>0</v>
      </c>
      <c r="C374" s="51">
        <f>IF($A374&lt;&gt;"",INDEX([1]Sizer!EG:EG,(ROW()-2)/3+7),"")</f>
        <v>2</v>
      </c>
      <c r="D374" s="51">
        <f>IF($A374&lt;&gt;"",INDEX([1]Sizer!EH:EH,(ROW()-2)/3+7),"")</f>
        <v>2</v>
      </c>
      <c r="E374" s="51">
        <f>IF($A374&lt;&gt;"",INDEX([1]Sizer!EI:EI,(ROW()-2)/3+7),"")</f>
        <v>0</v>
      </c>
      <c r="F374" s="51">
        <f>IF($A374&lt;&gt;"",INDEX([1]Sizer!EJ:EJ,(ROW()-2)/3+7),"")</f>
        <v>0</v>
      </c>
      <c r="G374" s="51">
        <f>IF($A374&lt;&gt;"",INDEX([1]Sizer!EK:EK,(ROW()-2)/3+7),"")</f>
        <v>1.5</v>
      </c>
      <c r="H374" s="51">
        <f>IF($A374&lt;&gt;"",INDEX([1]Sizer!EL:EL,(ROW()-2)/3+7),"")</f>
        <v>0</v>
      </c>
      <c r="I374" s="51">
        <f>IF($A374&lt;&gt;"",INDEX([1]Sizer!EM:EM,(ROW()-2)/3+7),"")</f>
        <v>0</v>
      </c>
      <c r="J374" s="51">
        <f>IF($A374&lt;&gt;"",INDEX([1]Sizer!EN:EN,(ROW()-2)/3+7),"")</f>
        <v>0</v>
      </c>
      <c r="K374" s="51">
        <f>IF($A374&lt;&gt;"",INDEX([1]Sizer!EO:EO,(ROW()-2)/3+7),"")</f>
        <v>0</v>
      </c>
      <c r="L374" s="51">
        <f>IF($A374&lt;&gt;"",INDEX([1]Sizer!EP:EP,(ROW()-2)/3+7),"")</f>
        <v>0</v>
      </c>
      <c r="M374" s="51">
        <f>IF($A374&lt;&gt;"",INDEX([1]Sizer!EQ:EQ,(ROW()-2)/3+7),"")</f>
        <v>1</v>
      </c>
      <c r="N374" s="51">
        <f>IF($A374&lt;&gt;"",INDEX([1]Sizer!ER:ER,(ROW()-2)/3+7),"")</f>
        <v>0</v>
      </c>
      <c r="O374" s="51">
        <f>IF($A374&lt;&gt;"",INDEX([1]Sizer!ES:ES,(ROW()-2)/3+7),"")</f>
        <v>0</v>
      </c>
      <c r="P374" s="51">
        <f>IF($A374&lt;&gt;"",INDEX([1]Sizer!ET:ET,(ROW()-2)/3+7),"")</f>
        <v>2</v>
      </c>
      <c r="Q374" s="51">
        <f>IF($A374&lt;&gt;"",INDEX([1]Sizer!EU:EU,(ROW()-2)/3+7),"")</f>
        <v>-0.5</v>
      </c>
      <c r="R374" s="51">
        <f>IF($A374&lt;&gt;"",INDEX([1]Sizer!EV:EV,(ROW()-2)/3+7),"")</f>
        <v>3</v>
      </c>
      <c r="S374" s="51">
        <f>IF($A374&lt;&gt;"",INDEX([1]Sizer!EW:EW,(ROW()-2)/3+7),"")</f>
        <v>0</v>
      </c>
      <c r="T374" s="51">
        <f>IF($A374&lt;&gt;"",INDEX([1]Sizer!EX:EX,(ROW()-2)/3+7),"")</f>
        <v>0</v>
      </c>
      <c r="U374" s="51">
        <f>IF($A374&lt;&gt;"",INDEX([1]Sizer!EY:EY,(ROW()-2)/3+7),"")</f>
        <v>1.5</v>
      </c>
      <c r="V374" s="51">
        <f>IF($A374&lt;&gt;"",INDEX([1]Sizer!EZ:EZ,(ROW()-2)/3+7),"")</f>
        <v>1.5</v>
      </c>
      <c r="W374" s="51">
        <f>IF($A374&lt;&gt;"",INDEX([1]Sizer!FA:FA,(ROW()-2)/3+7),"")</f>
        <v>0</v>
      </c>
      <c r="X374" s="51">
        <f>IF($A374&lt;&gt;"",INDEX([1]Sizer!FB:FB,(ROW()-2)/3+7),"")</f>
        <v>0</v>
      </c>
      <c r="Y374" s="51">
        <f>IF($A374&lt;&gt;"",INDEX([1]Sizer!FC:FC,(ROW()-2)/3+7),"")</f>
        <v>0</v>
      </c>
      <c r="Z374" s="51">
        <f>IF($A374&lt;&gt;"",INDEX([1]Sizer!FD:FD,(ROW()-2)/3+7),"")</f>
        <v>0</v>
      </c>
      <c r="AA374" s="52">
        <f>IF($A374&lt;&gt;"",INDEX([1]Sizer!$AB:$AB,(ROW()-2)/3+7)*'[1]Dashboard (Model)'!$U$2,"")</f>
        <v>0.03</v>
      </c>
    </row>
    <row r="375" spans="1:27" x14ac:dyDescent="0.2">
      <c r="A375" s="59"/>
      <c r="B375" s="53">
        <f>IF($A374&lt;&gt;"",INDEX([1]Sizer!B:B,(ROW()-3)/3+7),"")</f>
        <v>0</v>
      </c>
      <c r="C375" s="53">
        <f>IF($A374&lt;&gt;"",INDEX([1]Sizer!C:C,(ROW()-3)/3+7),"")</f>
        <v>1.7735517970401696E-2</v>
      </c>
      <c r="D375" s="53">
        <f>IF($A374&lt;&gt;"",INDEX([1]Sizer!D:D,(ROW()-3)/3+7),"")</f>
        <v>0.05</v>
      </c>
      <c r="E375" s="53">
        <f>IF($A374&lt;&gt;"",INDEX([1]Sizer!E:E,(ROW()-3)/3+7),"")</f>
        <v>0</v>
      </c>
      <c r="F375" s="53">
        <f>IF($A374&lt;&gt;"",INDEX([1]Sizer!F:F,(ROW()-3)/3+7),"")</f>
        <v>0</v>
      </c>
      <c r="G375" s="53">
        <f>IF($A374&lt;&gt;"",INDEX([1]Sizer!G:G,(ROW()-3)/3+7),"")</f>
        <v>1.8592810009960162E-2</v>
      </c>
      <c r="H375" s="53">
        <f>IF($A374&lt;&gt;"",INDEX([1]Sizer!H:H,(ROW()-3)/3+7),"")</f>
        <v>0</v>
      </c>
      <c r="I375" s="53">
        <f>IF($A374&lt;&gt;"",INDEX([1]Sizer!I:I,(ROW()-3)/3+7),"")</f>
        <v>0</v>
      </c>
      <c r="J375" s="53">
        <f>IF($A374&lt;&gt;"",INDEX([1]Sizer!J:J,(ROW()-3)/3+7),"")</f>
        <v>0</v>
      </c>
      <c r="K375" s="53">
        <f>IF($A374&lt;&gt;"",INDEX([1]Sizer!K:K,(ROW()-3)/3+7),"")</f>
        <v>0</v>
      </c>
      <c r="L375" s="53">
        <f>IF($A374&lt;&gt;"",INDEX([1]Sizer!L:L,(ROW()-3)/3+7),"")</f>
        <v>0</v>
      </c>
      <c r="M375" s="53">
        <f>IF($A374&lt;&gt;"",INDEX([1]Sizer!M:M,(ROW()-3)/3+7),"")</f>
        <v>1.4430505415162454E-2</v>
      </c>
      <c r="N375" s="53">
        <f>IF($A374&lt;&gt;"",INDEX([1]Sizer!N:N,(ROW()-3)/3+7),"")</f>
        <v>0</v>
      </c>
      <c r="O375" s="53">
        <f>IF($A374&lt;&gt;"",INDEX([1]Sizer!O:O,(ROW()-3)/3+7),"")</f>
        <v>0</v>
      </c>
      <c r="P375" s="53">
        <f>IF($A374&lt;&gt;"",INDEX([1]Sizer!P:P,(ROW()-3)/3+7),"")</f>
        <v>1.769164926931106E-2</v>
      </c>
      <c r="Q375" s="53">
        <f>IF($A374&lt;&gt;"",INDEX([1]Sizer!Q:Q,(ROW()-3)/3+7),"")</f>
        <v>-8.1834896347482717E-3</v>
      </c>
      <c r="R375" s="53">
        <f>IF($A374&lt;&gt;"",INDEX([1]Sizer!R:R,(ROW()-3)/3+7),"")</f>
        <v>2.2359715670024226E-2</v>
      </c>
      <c r="S375" s="53">
        <f>IF($A374&lt;&gt;"",INDEX([1]Sizer!S:S,(ROW()-3)/3+7),"")</f>
        <v>0</v>
      </c>
      <c r="T375" s="53">
        <f>IF($A374&lt;&gt;"",INDEX([1]Sizer!T:T,(ROW()-3)/3+7),"")</f>
        <v>0</v>
      </c>
      <c r="U375" s="53">
        <f>IF($A374&lt;&gt;"",INDEX([1]Sizer!U:U,(ROW()-3)/3+7),"")</f>
        <v>3.2018263859045985E-2</v>
      </c>
      <c r="V375" s="53">
        <f>IF($A374&lt;&gt;"",INDEX([1]Sizer!V:V,(ROW()-3)/3+7),"")</f>
        <v>2.2462264573991024E-2</v>
      </c>
      <c r="W375" s="53">
        <f>IF($A374&lt;&gt;"",INDEX([1]Sizer!W:W,(ROW()-3)/3+7),"")</f>
        <v>0</v>
      </c>
      <c r="X375" s="53">
        <f>IF($A374&lt;&gt;"",INDEX([1]Sizer!X:X,(ROW()-3)/3+7),"")</f>
        <v>0</v>
      </c>
      <c r="Y375" s="53">
        <f>IF($A374&lt;&gt;"",INDEX([1]Sizer!Y:Y,(ROW()-3)/3+7),"")</f>
        <v>0</v>
      </c>
      <c r="Z375" s="53">
        <f>IF($A374&lt;&gt;"",INDEX([1]Sizer!Z:Z,(ROW()-3)/3+7),"")</f>
        <v>0</v>
      </c>
      <c r="AA375" s="53">
        <f>IF($A374&lt;&gt;"",SUM($B375:$Z375),"")</f>
        <v>0.18710723713314836</v>
      </c>
    </row>
    <row r="376" spans="1:27" x14ac:dyDescent="0.2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</row>
    <row r="377" spans="1:27" x14ac:dyDescent="0.2">
      <c r="A377" s="59">
        <f>IF(INDEX([1]Sizer!$A:$A,(ROW()-2)/3+7)&lt;&gt;"",INDEX([1]Sizer!$A:$A,(ROW()-2)/3+7),"")</f>
        <v>45422</v>
      </c>
      <c r="B377" s="51">
        <f>IF($A377&lt;&gt;"",INDEX([1]Sizer!EF:EF,(ROW()-2)/3+7),"")</f>
        <v>0</v>
      </c>
      <c r="C377" s="51">
        <f>IF($A377&lt;&gt;"",INDEX([1]Sizer!EG:EG,(ROW()-2)/3+7),"")</f>
        <v>2</v>
      </c>
      <c r="D377" s="51">
        <f>IF($A377&lt;&gt;"",INDEX([1]Sizer!EH:EH,(ROW()-2)/3+7),"")</f>
        <v>2</v>
      </c>
      <c r="E377" s="51">
        <f>IF($A377&lt;&gt;"",INDEX([1]Sizer!EI:EI,(ROW()-2)/3+7),"")</f>
        <v>0</v>
      </c>
      <c r="F377" s="51">
        <f>IF($A377&lt;&gt;"",INDEX([1]Sizer!EJ:EJ,(ROW()-2)/3+7),"")</f>
        <v>0</v>
      </c>
      <c r="G377" s="51">
        <f>IF($A377&lt;&gt;"",INDEX([1]Sizer!EK:EK,(ROW()-2)/3+7),"")</f>
        <v>1.5</v>
      </c>
      <c r="H377" s="51">
        <f>IF($A377&lt;&gt;"",INDEX([1]Sizer!EL:EL,(ROW()-2)/3+7),"")</f>
        <v>0</v>
      </c>
      <c r="I377" s="51">
        <f>IF($A377&lt;&gt;"",INDEX([1]Sizer!EM:EM,(ROW()-2)/3+7),"")</f>
        <v>0</v>
      </c>
      <c r="J377" s="51">
        <f>IF($A377&lt;&gt;"",INDEX([1]Sizer!EN:EN,(ROW()-2)/3+7),"")</f>
        <v>0</v>
      </c>
      <c r="K377" s="51">
        <f>IF($A377&lt;&gt;"",INDEX([1]Sizer!EO:EO,(ROW()-2)/3+7),"")</f>
        <v>0</v>
      </c>
      <c r="L377" s="51">
        <f>IF($A377&lt;&gt;"",INDEX([1]Sizer!EP:EP,(ROW()-2)/3+7),"")</f>
        <v>0</v>
      </c>
      <c r="M377" s="51">
        <f>IF($A377&lt;&gt;"",INDEX([1]Sizer!EQ:EQ,(ROW()-2)/3+7),"")</f>
        <v>1</v>
      </c>
      <c r="N377" s="51">
        <f>IF($A377&lt;&gt;"",INDEX([1]Sizer!ER:ER,(ROW()-2)/3+7),"")</f>
        <v>0</v>
      </c>
      <c r="O377" s="51">
        <f>IF($A377&lt;&gt;"",INDEX([1]Sizer!ES:ES,(ROW()-2)/3+7),"")</f>
        <v>0</v>
      </c>
      <c r="P377" s="51">
        <f>IF($A377&lt;&gt;"",INDEX([1]Sizer!ET:ET,(ROW()-2)/3+7),"")</f>
        <v>2</v>
      </c>
      <c r="Q377" s="51">
        <f>IF($A377&lt;&gt;"",INDEX([1]Sizer!EU:EU,(ROW()-2)/3+7),"")</f>
        <v>-0.5</v>
      </c>
      <c r="R377" s="51">
        <f>IF($A377&lt;&gt;"",INDEX([1]Sizer!EV:EV,(ROW()-2)/3+7),"")</f>
        <v>3</v>
      </c>
      <c r="S377" s="51">
        <f>IF($A377&lt;&gt;"",INDEX([1]Sizer!EW:EW,(ROW()-2)/3+7),"")</f>
        <v>0</v>
      </c>
      <c r="T377" s="51">
        <f>IF($A377&lt;&gt;"",INDEX([1]Sizer!EX:EX,(ROW()-2)/3+7),"")</f>
        <v>0</v>
      </c>
      <c r="U377" s="51">
        <f>IF($A377&lt;&gt;"",INDEX([1]Sizer!EY:EY,(ROW()-2)/3+7),"")</f>
        <v>1.5</v>
      </c>
      <c r="V377" s="51">
        <f>IF($A377&lt;&gt;"",INDEX([1]Sizer!EZ:EZ,(ROW()-2)/3+7),"")</f>
        <v>1.5</v>
      </c>
      <c r="W377" s="51">
        <f>IF($A377&lt;&gt;"",INDEX([1]Sizer!FA:FA,(ROW()-2)/3+7),"")</f>
        <v>0</v>
      </c>
      <c r="X377" s="51">
        <f>IF($A377&lt;&gt;"",INDEX([1]Sizer!FB:FB,(ROW()-2)/3+7),"")</f>
        <v>0</v>
      </c>
      <c r="Y377" s="51">
        <f>IF($A377&lt;&gt;"",INDEX([1]Sizer!FC:FC,(ROW()-2)/3+7),"")</f>
        <v>0</v>
      </c>
      <c r="Z377" s="51">
        <f>IF($A377&lt;&gt;"",INDEX([1]Sizer!FD:FD,(ROW()-2)/3+7),"")</f>
        <v>0</v>
      </c>
      <c r="AA377" s="52">
        <f>IF($A377&lt;&gt;"",INDEX([1]Sizer!$AB:$AB,(ROW()-2)/3+7)*'[1]Dashboard (Model)'!$U$2,"")</f>
        <v>0.03</v>
      </c>
    </row>
    <row r="378" spans="1:27" x14ac:dyDescent="0.2">
      <c r="A378" s="59"/>
      <c r="B378" s="53">
        <f>IF($A377&lt;&gt;"",INDEX([1]Sizer!B:B,(ROW()-3)/3+7),"")</f>
        <v>0</v>
      </c>
      <c r="C378" s="53">
        <f>IF($A377&lt;&gt;"",INDEX([1]Sizer!C:C,(ROW()-3)/3+7),"")</f>
        <v>1.7735517970401696E-2</v>
      </c>
      <c r="D378" s="53">
        <f>IF($A377&lt;&gt;"",INDEX([1]Sizer!D:D,(ROW()-3)/3+7),"")</f>
        <v>0.05</v>
      </c>
      <c r="E378" s="53">
        <f>IF($A377&lt;&gt;"",INDEX([1]Sizer!E:E,(ROW()-3)/3+7),"")</f>
        <v>0</v>
      </c>
      <c r="F378" s="53">
        <f>IF($A377&lt;&gt;"",INDEX([1]Sizer!F:F,(ROW()-3)/3+7),"")</f>
        <v>0</v>
      </c>
      <c r="G378" s="53">
        <f>IF($A377&lt;&gt;"",INDEX([1]Sizer!G:G,(ROW()-3)/3+7),"")</f>
        <v>1.8592810009960162E-2</v>
      </c>
      <c r="H378" s="53">
        <f>IF($A377&lt;&gt;"",INDEX([1]Sizer!H:H,(ROW()-3)/3+7),"")</f>
        <v>0</v>
      </c>
      <c r="I378" s="53">
        <f>IF($A377&lt;&gt;"",INDEX([1]Sizer!I:I,(ROW()-3)/3+7),"")</f>
        <v>0</v>
      </c>
      <c r="J378" s="53">
        <f>IF($A377&lt;&gt;"",INDEX([1]Sizer!J:J,(ROW()-3)/3+7),"")</f>
        <v>0</v>
      </c>
      <c r="K378" s="53">
        <f>IF($A377&lt;&gt;"",INDEX([1]Sizer!K:K,(ROW()-3)/3+7),"")</f>
        <v>0</v>
      </c>
      <c r="L378" s="53">
        <f>IF($A377&lt;&gt;"",INDEX([1]Sizer!L:L,(ROW()-3)/3+7),"")</f>
        <v>0</v>
      </c>
      <c r="M378" s="53">
        <f>IF($A377&lt;&gt;"",INDEX([1]Sizer!M:M,(ROW()-3)/3+7),"")</f>
        <v>1.4430505415162454E-2</v>
      </c>
      <c r="N378" s="53">
        <f>IF($A377&lt;&gt;"",INDEX([1]Sizer!N:N,(ROW()-3)/3+7),"")</f>
        <v>0</v>
      </c>
      <c r="O378" s="53">
        <f>IF($A377&lt;&gt;"",INDEX([1]Sizer!O:O,(ROW()-3)/3+7),"")</f>
        <v>0</v>
      </c>
      <c r="P378" s="53">
        <f>IF($A377&lt;&gt;"",INDEX([1]Sizer!P:P,(ROW()-3)/3+7),"")</f>
        <v>1.769164926931106E-2</v>
      </c>
      <c r="Q378" s="53">
        <f>IF($A377&lt;&gt;"",INDEX([1]Sizer!Q:Q,(ROW()-3)/3+7),"")</f>
        <v>-8.1834896347482717E-3</v>
      </c>
      <c r="R378" s="53">
        <f>IF($A377&lt;&gt;"",INDEX([1]Sizer!R:R,(ROW()-3)/3+7),"")</f>
        <v>2.2359715670024226E-2</v>
      </c>
      <c r="S378" s="53">
        <f>IF($A377&lt;&gt;"",INDEX([1]Sizer!S:S,(ROW()-3)/3+7),"")</f>
        <v>0</v>
      </c>
      <c r="T378" s="53">
        <f>IF($A377&lt;&gt;"",INDEX([1]Sizer!T:T,(ROW()-3)/3+7),"")</f>
        <v>0</v>
      </c>
      <c r="U378" s="53">
        <f>IF($A377&lt;&gt;"",INDEX([1]Sizer!U:U,(ROW()-3)/3+7),"")</f>
        <v>3.2018263859045985E-2</v>
      </c>
      <c r="V378" s="53">
        <f>IF($A377&lt;&gt;"",INDEX([1]Sizer!V:V,(ROW()-3)/3+7),"")</f>
        <v>2.2462264573991024E-2</v>
      </c>
      <c r="W378" s="53">
        <f>IF($A377&lt;&gt;"",INDEX([1]Sizer!W:W,(ROW()-3)/3+7),"")</f>
        <v>0</v>
      </c>
      <c r="X378" s="53">
        <f>IF($A377&lt;&gt;"",INDEX([1]Sizer!X:X,(ROW()-3)/3+7),"")</f>
        <v>0</v>
      </c>
      <c r="Y378" s="53">
        <f>IF($A377&lt;&gt;"",INDEX([1]Sizer!Y:Y,(ROW()-3)/3+7),"")</f>
        <v>0</v>
      </c>
      <c r="Z378" s="53">
        <f>IF($A377&lt;&gt;"",INDEX([1]Sizer!Z:Z,(ROW()-3)/3+7),"")</f>
        <v>0</v>
      </c>
      <c r="AA378" s="53">
        <f>IF($A377&lt;&gt;"",SUM($B378:$Z378),"")</f>
        <v>0.18710723713314836</v>
      </c>
    </row>
    <row r="379" spans="1:27" x14ac:dyDescent="0.2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</row>
    <row r="380" spans="1:27" x14ac:dyDescent="0.2">
      <c r="A380" s="59">
        <f>IF(INDEX([1]Sizer!$A:$A,(ROW()-2)/3+7)&lt;&gt;"",INDEX([1]Sizer!$A:$A,(ROW()-2)/3+7),"")</f>
        <v>45425</v>
      </c>
      <c r="B380" s="51">
        <f>IF($A380&lt;&gt;"",INDEX([1]Sizer!EF:EF,(ROW()-2)/3+7),"")</f>
        <v>0</v>
      </c>
      <c r="C380" s="51">
        <f>IF($A380&lt;&gt;"",INDEX([1]Sizer!EG:EG,(ROW()-2)/3+7),"")</f>
        <v>0</v>
      </c>
      <c r="D380" s="51">
        <f>IF($A380&lt;&gt;"",INDEX([1]Sizer!EH:EH,(ROW()-2)/3+7),"")</f>
        <v>2</v>
      </c>
      <c r="E380" s="51">
        <f>IF($A380&lt;&gt;"",INDEX([1]Sizer!EI:EI,(ROW()-2)/3+7),"")</f>
        <v>0</v>
      </c>
      <c r="F380" s="51">
        <f>IF($A380&lt;&gt;"",INDEX([1]Sizer!EJ:EJ,(ROW()-2)/3+7),"")</f>
        <v>0</v>
      </c>
      <c r="G380" s="51">
        <f>IF($A380&lt;&gt;"",INDEX([1]Sizer!EK:EK,(ROW()-2)/3+7),"")</f>
        <v>1.5</v>
      </c>
      <c r="H380" s="51">
        <f>IF($A380&lt;&gt;"",INDEX([1]Sizer!EL:EL,(ROW()-2)/3+7),"")</f>
        <v>0</v>
      </c>
      <c r="I380" s="51">
        <f>IF($A380&lt;&gt;"",INDEX([1]Sizer!EM:EM,(ROW()-2)/3+7),"")</f>
        <v>0</v>
      </c>
      <c r="J380" s="51">
        <f>IF($A380&lt;&gt;"",INDEX([1]Sizer!EN:EN,(ROW()-2)/3+7),"")</f>
        <v>0</v>
      </c>
      <c r="K380" s="51">
        <f>IF($A380&lt;&gt;"",INDEX([1]Sizer!EO:EO,(ROW()-2)/3+7),"")</f>
        <v>0</v>
      </c>
      <c r="L380" s="51">
        <f>IF($A380&lt;&gt;"",INDEX([1]Sizer!EP:EP,(ROW()-2)/3+7),"")</f>
        <v>0</v>
      </c>
      <c r="M380" s="51">
        <f>IF($A380&lt;&gt;"",INDEX([1]Sizer!EQ:EQ,(ROW()-2)/3+7),"")</f>
        <v>1</v>
      </c>
      <c r="N380" s="51">
        <f>IF($A380&lt;&gt;"",INDEX([1]Sizer!ER:ER,(ROW()-2)/3+7),"")</f>
        <v>0</v>
      </c>
      <c r="O380" s="51">
        <f>IF($A380&lt;&gt;"",INDEX([1]Sizer!ES:ES,(ROW()-2)/3+7),"")</f>
        <v>0</v>
      </c>
      <c r="P380" s="51">
        <f>IF($A380&lt;&gt;"",INDEX([1]Sizer!ET:ET,(ROW()-2)/3+7),"")</f>
        <v>1</v>
      </c>
      <c r="Q380" s="51">
        <f>IF($A380&lt;&gt;"",INDEX([1]Sizer!EU:EU,(ROW()-2)/3+7),"")</f>
        <v>1</v>
      </c>
      <c r="R380" s="51">
        <f>IF($A380&lt;&gt;"",INDEX([1]Sizer!EV:EV,(ROW()-2)/3+7),"")</f>
        <v>3</v>
      </c>
      <c r="S380" s="51">
        <f>IF($A380&lt;&gt;"",INDEX([1]Sizer!EW:EW,(ROW()-2)/3+7),"")</f>
        <v>0</v>
      </c>
      <c r="T380" s="51">
        <f>IF($A380&lt;&gt;"",INDEX([1]Sizer!EX:EX,(ROW()-2)/3+7),"")</f>
        <v>0</v>
      </c>
      <c r="U380" s="51">
        <f>IF($A380&lt;&gt;"",INDEX([1]Sizer!EY:EY,(ROW()-2)/3+7),"")</f>
        <v>1.5</v>
      </c>
      <c r="V380" s="51">
        <f>IF($A380&lt;&gt;"",INDEX([1]Sizer!EZ:EZ,(ROW()-2)/3+7),"")</f>
        <v>2</v>
      </c>
      <c r="W380" s="51">
        <f>IF($A380&lt;&gt;"",INDEX([1]Sizer!FA:FA,(ROW()-2)/3+7),"")</f>
        <v>0</v>
      </c>
      <c r="X380" s="51">
        <f>IF($A380&lt;&gt;"",INDEX([1]Sizer!FB:FB,(ROW()-2)/3+7),"")</f>
        <v>0</v>
      </c>
      <c r="Y380" s="51">
        <f>IF($A380&lt;&gt;"",INDEX([1]Sizer!FC:FC,(ROW()-2)/3+7),"")</f>
        <v>0</v>
      </c>
      <c r="Z380" s="51">
        <f>IF($A380&lt;&gt;"",INDEX([1]Sizer!FD:FD,(ROW()-2)/3+7),"")</f>
        <v>0</v>
      </c>
      <c r="AA380" s="52">
        <f>IF($A380&lt;&gt;"",INDEX([1]Sizer!$AB:$AB,(ROW()-2)/3+7)*'[1]Dashboard (Model)'!$U$2,"")</f>
        <v>0.03</v>
      </c>
    </row>
    <row r="381" spans="1:27" x14ac:dyDescent="0.2">
      <c r="A381" s="59"/>
      <c r="B381" s="53">
        <f>IF($A380&lt;&gt;"",INDEX([1]Sizer!B:B,(ROW()-3)/3+7),"")</f>
        <v>0</v>
      </c>
      <c r="C381" s="53">
        <f>IF($A380&lt;&gt;"",INDEX([1]Sizer!C:C,(ROW()-3)/3+7),"")</f>
        <v>0</v>
      </c>
      <c r="D381" s="53">
        <f>IF($A380&lt;&gt;"",INDEX([1]Sizer!D:D,(ROW()-3)/3+7),"")</f>
        <v>0.05</v>
      </c>
      <c r="E381" s="53">
        <f>IF($A380&lt;&gt;"",INDEX([1]Sizer!E:E,(ROW()-3)/3+7),"")</f>
        <v>0</v>
      </c>
      <c r="F381" s="53">
        <f>IF($A380&lt;&gt;"",INDEX([1]Sizer!F:F,(ROW()-3)/3+7),"")</f>
        <v>0</v>
      </c>
      <c r="G381" s="53">
        <f>IF($A380&lt;&gt;"",INDEX([1]Sizer!G:G,(ROW()-3)/3+7),"")</f>
        <v>1.8592810009960162E-2</v>
      </c>
      <c r="H381" s="53">
        <f>IF($A380&lt;&gt;"",INDEX([1]Sizer!H:H,(ROW()-3)/3+7),"")</f>
        <v>0</v>
      </c>
      <c r="I381" s="53">
        <f>IF($A380&lt;&gt;"",INDEX([1]Sizer!I:I,(ROW()-3)/3+7),"")</f>
        <v>0</v>
      </c>
      <c r="J381" s="53">
        <f>IF($A380&lt;&gt;"",INDEX([1]Sizer!J:J,(ROW()-3)/3+7),"")</f>
        <v>0</v>
      </c>
      <c r="K381" s="53">
        <f>IF($A380&lt;&gt;"",INDEX([1]Sizer!K:K,(ROW()-3)/3+7),"")</f>
        <v>0</v>
      </c>
      <c r="L381" s="53">
        <f>IF($A380&lt;&gt;"",INDEX([1]Sizer!L:L,(ROW()-3)/3+7),"")</f>
        <v>0</v>
      </c>
      <c r="M381" s="53">
        <f>IF($A380&lt;&gt;"",INDEX([1]Sizer!M:M,(ROW()-3)/3+7),"")</f>
        <v>1.4430505415162454E-2</v>
      </c>
      <c r="N381" s="53">
        <f>IF($A380&lt;&gt;"",INDEX([1]Sizer!N:N,(ROW()-3)/3+7),"")</f>
        <v>0</v>
      </c>
      <c r="O381" s="53">
        <f>IF($A380&lt;&gt;"",INDEX([1]Sizer!O:O,(ROW()-3)/3+7),"")</f>
        <v>0</v>
      </c>
      <c r="P381" s="53">
        <f>IF($A380&lt;&gt;"",INDEX([1]Sizer!P:P,(ROW()-3)/3+7),"")</f>
        <v>9.0301153001464147E-3</v>
      </c>
      <c r="Q381" s="53">
        <f>IF($A380&lt;&gt;"",INDEX([1]Sizer!Q:Q,(ROW()-3)/3+7),"")</f>
        <v>1.6430419580419582E-2</v>
      </c>
      <c r="R381" s="53">
        <f>IF($A380&lt;&gt;"",INDEX([1]Sizer!R:R,(ROW()-3)/3+7),"")</f>
        <v>2.2359715670024226E-2</v>
      </c>
      <c r="S381" s="53">
        <f>IF($A380&lt;&gt;"",INDEX([1]Sizer!S:S,(ROW()-3)/3+7),"")</f>
        <v>0</v>
      </c>
      <c r="T381" s="53">
        <f>IF($A380&lt;&gt;"",INDEX([1]Sizer!T:T,(ROW()-3)/3+7),"")</f>
        <v>0</v>
      </c>
      <c r="U381" s="53">
        <f>IF($A380&lt;&gt;"",INDEX([1]Sizer!U:U,(ROW()-3)/3+7),"")</f>
        <v>3.2018263859045985E-2</v>
      </c>
      <c r="V381" s="53">
        <f>IF($A380&lt;&gt;"",INDEX([1]Sizer!V:V,(ROW()-3)/3+7),"")</f>
        <v>2.9552317920459995E-2</v>
      </c>
      <c r="W381" s="53">
        <f>IF($A380&lt;&gt;"",INDEX([1]Sizer!W:W,(ROW()-3)/3+7),"")</f>
        <v>0</v>
      </c>
      <c r="X381" s="53">
        <f>IF($A380&lt;&gt;"",INDEX([1]Sizer!X:X,(ROW()-3)/3+7),"")</f>
        <v>0</v>
      </c>
      <c r="Y381" s="53">
        <f>IF($A380&lt;&gt;"",INDEX([1]Sizer!Y:Y,(ROW()-3)/3+7),"")</f>
        <v>0</v>
      </c>
      <c r="Z381" s="53">
        <f>IF($A380&lt;&gt;"",INDEX([1]Sizer!Z:Z,(ROW()-3)/3+7),"")</f>
        <v>0</v>
      </c>
      <c r="AA381" s="53">
        <f>IF($A380&lt;&gt;"",SUM($B381:$Z381),"")</f>
        <v>0.19241414775521881</v>
      </c>
    </row>
    <row r="382" spans="1:27" x14ac:dyDescent="0.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</row>
    <row r="383" spans="1:27" x14ac:dyDescent="0.2">
      <c r="A383" s="59">
        <f>IF(INDEX([1]Sizer!$A:$A,(ROW()-2)/3+7)&lt;&gt;"",INDEX([1]Sizer!$A:$A,(ROW()-2)/3+7),"")</f>
        <v>45426</v>
      </c>
      <c r="B383" s="51">
        <f>IF($A383&lt;&gt;"",INDEX([1]Sizer!EF:EF,(ROW()-2)/3+7),"")</f>
        <v>0</v>
      </c>
      <c r="C383" s="51">
        <f>IF($A383&lt;&gt;"",INDEX([1]Sizer!EG:EG,(ROW()-2)/3+7),"")</f>
        <v>0</v>
      </c>
      <c r="D383" s="51">
        <f>IF($A383&lt;&gt;"",INDEX([1]Sizer!EH:EH,(ROW()-2)/3+7),"")</f>
        <v>2</v>
      </c>
      <c r="E383" s="51">
        <f>IF($A383&lt;&gt;"",INDEX([1]Sizer!EI:EI,(ROW()-2)/3+7),"")</f>
        <v>0</v>
      </c>
      <c r="F383" s="51">
        <f>IF($A383&lt;&gt;"",INDEX([1]Sizer!EJ:EJ,(ROW()-2)/3+7),"")</f>
        <v>0</v>
      </c>
      <c r="G383" s="51">
        <f>IF($A383&lt;&gt;"",INDEX([1]Sizer!EK:EK,(ROW()-2)/3+7),"")</f>
        <v>1.5</v>
      </c>
      <c r="H383" s="51">
        <f>IF($A383&lt;&gt;"",INDEX([1]Sizer!EL:EL,(ROW()-2)/3+7),"")</f>
        <v>0</v>
      </c>
      <c r="I383" s="51">
        <f>IF($A383&lt;&gt;"",INDEX([1]Sizer!EM:EM,(ROW()-2)/3+7),"")</f>
        <v>-0.5</v>
      </c>
      <c r="J383" s="51">
        <f>IF($A383&lt;&gt;"",INDEX([1]Sizer!EN:EN,(ROW()-2)/3+7),"")</f>
        <v>0</v>
      </c>
      <c r="K383" s="51">
        <f>IF($A383&lt;&gt;"",INDEX([1]Sizer!EO:EO,(ROW()-2)/3+7),"")</f>
        <v>0</v>
      </c>
      <c r="L383" s="51">
        <f>IF($A383&lt;&gt;"",INDEX([1]Sizer!EP:EP,(ROW()-2)/3+7),"")</f>
        <v>0</v>
      </c>
      <c r="M383" s="51">
        <f>IF($A383&lt;&gt;"",INDEX([1]Sizer!EQ:EQ,(ROW()-2)/3+7),"")</f>
        <v>1</v>
      </c>
      <c r="N383" s="51">
        <f>IF($A383&lt;&gt;"",INDEX([1]Sizer!ER:ER,(ROW()-2)/3+7),"")</f>
        <v>0</v>
      </c>
      <c r="O383" s="51">
        <f>IF($A383&lt;&gt;"",INDEX([1]Sizer!ES:ES,(ROW()-2)/3+7),"")</f>
        <v>0</v>
      </c>
      <c r="P383" s="51">
        <f>IF($A383&lt;&gt;"",INDEX([1]Sizer!ET:ET,(ROW()-2)/3+7),"")</f>
        <v>1</v>
      </c>
      <c r="Q383" s="51">
        <f>IF($A383&lt;&gt;"",INDEX([1]Sizer!EU:EU,(ROW()-2)/3+7),"")</f>
        <v>1</v>
      </c>
      <c r="R383" s="51">
        <f>IF($A383&lt;&gt;"",INDEX([1]Sizer!EV:EV,(ROW()-2)/3+7),"")</f>
        <v>3</v>
      </c>
      <c r="S383" s="51">
        <f>IF($A383&lt;&gt;"",INDEX([1]Sizer!EW:EW,(ROW()-2)/3+7),"")</f>
        <v>0</v>
      </c>
      <c r="T383" s="51">
        <f>IF($A383&lt;&gt;"",INDEX([1]Sizer!EX:EX,(ROW()-2)/3+7),"")</f>
        <v>0</v>
      </c>
      <c r="U383" s="51">
        <f>IF($A383&lt;&gt;"",INDEX([1]Sizer!EY:EY,(ROW()-2)/3+7),"")</f>
        <v>1.5</v>
      </c>
      <c r="V383" s="51">
        <f>IF($A383&lt;&gt;"",INDEX([1]Sizer!EZ:EZ,(ROW()-2)/3+7),"")</f>
        <v>2</v>
      </c>
      <c r="W383" s="51">
        <f>IF($A383&lt;&gt;"",INDEX([1]Sizer!FA:FA,(ROW()-2)/3+7),"")</f>
        <v>0</v>
      </c>
      <c r="X383" s="51">
        <f>IF($A383&lt;&gt;"",INDEX([1]Sizer!FB:FB,(ROW()-2)/3+7),"")</f>
        <v>0</v>
      </c>
      <c r="Y383" s="51">
        <f>IF($A383&lt;&gt;"",INDEX([1]Sizer!FC:FC,(ROW()-2)/3+7),"")</f>
        <v>0</v>
      </c>
      <c r="Z383" s="51">
        <f>IF($A383&lt;&gt;"",INDEX([1]Sizer!FD:FD,(ROW()-2)/3+7),"")</f>
        <v>0</v>
      </c>
      <c r="AA383" s="52">
        <f>IF($A383&lt;&gt;"",INDEX([1]Sizer!$AB:$AB,(ROW()-2)/3+7)*'[1]Dashboard (Model)'!$U$2,"")</f>
        <v>0.03</v>
      </c>
    </row>
    <row r="384" spans="1:27" x14ac:dyDescent="0.2">
      <c r="A384" s="59"/>
      <c r="B384" s="53">
        <f>IF($A383&lt;&gt;"",INDEX([1]Sizer!B:B,(ROW()-3)/3+7),"")</f>
        <v>0</v>
      </c>
      <c r="C384" s="53">
        <f>IF($A383&lt;&gt;"",INDEX([1]Sizer!C:C,(ROW()-3)/3+7),"")</f>
        <v>0</v>
      </c>
      <c r="D384" s="53">
        <f>IF($A383&lt;&gt;"",INDEX([1]Sizer!D:D,(ROW()-3)/3+7),"")</f>
        <v>0.05</v>
      </c>
      <c r="E384" s="53">
        <f>IF($A383&lt;&gt;"",INDEX([1]Sizer!E:E,(ROW()-3)/3+7),"")</f>
        <v>0</v>
      </c>
      <c r="F384" s="53">
        <f>IF($A383&lt;&gt;"",INDEX([1]Sizer!F:F,(ROW()-3)/3+7),"")</f>
        <v>0</v>
      </c>
      <c r="G384" s="53">
        <f>IF($A383&lt;&gt;"",INDEX([1]Sizer!G:G,(ROW()-3)/3+7),"")</f>
        <v>1.8592810009960162E-2</v>
      </c>
      <c r="H384" s="53">
        <f>IF($A383&lt;&gt;"",INDEX([1]Sizer!H:H,(ROW()-3)/3+7),"")</f>
        <v>0</v>
      </c>
      <c r="I384" s="53">
        <f>IF($A383&lt;&gt;"",INDEX([1]Sizer!I:I,(ROW()-3)/3+7),"")</f>
        <v>-8.6294741379310345E-3</v>
      </c>
      <c r="J384" s="53">
        <f>IF($A383&lt;&gt;"",INDEX([1]Sizer!J:J,(ROW()-3)/3+7),"")</f>
        <v>0</v>
      </c>
      <c r="K384" s="53">
        <f>IF($A383&lt;&gt;"",INDEX([1]Sizer!K:K,(ROW()-3)/3+7),"")</f>
        <v>0</v>
      </c>
      <c r="L384" s="53">
        <f>IF($A383&lt;&gt;"",INDEX([1]Sizer!L:L,(ROW()-3)/3+7),"")</f>
        <v>0</v>
      </c>
      <c r="M384" s="53">
        <f>IF($A383&lt;&gt;"",INDEX([1]Sizer!M:M,(ROW()-3)/3+7),"")</f>
        <v>1.4430505415162454E-2</v>
      </c>
      <c r="N384" s="53">
        <f>IF($A383&lt;&gt;"",INDEX([1]Sizer!N:N,(ROW()-3)/3+7),"")</f>
        <v>0</v>
      </c>
      <c r="O384" s="53">
        <f>IF($A383&lt;&gt;"",INDEX([1]Sizer!O:O,(ROW()-3)/3+7),"")</f>
        <v>0</v>
      </c>
      <c r="P384" s="53">
        <f>IF($A383&lt;&gt;"",INDEX([1]Sizer!P:P,(ROW()-3)/3+7),"")</f>
        <v>9.0301153001464147E-3</v>
      </c>
      <c r="Q384" s="53">
        <f>IF($A383&lt;&gt;"",INDEX([1]Sizer!Q:Q,(ROW()-3)/3+7),"")</f>
        <v>1.6430419580419582E-2</v>
      </c>
      <c r="R384" s="53">
        <f>IF($A383&lt;&gt;"",INDEX([1]Sizer!R:R,(ROW()-3)/3+7),"")</f>
        <v>2.2359715670024226E-2</v>
      </c>
      <c r="S384" s="53">
        <f>IF($A383&lt;&gt;"",INDEX([1]Sizer!S:S,(ROW()-3)/3+7),"")</f>
        <v>0</v>
      </c>
      <c r="T384" s="53">
        <f>IF($A383&lt;&gt;"",INDEX([1]Sizer!T:T,(ROW()-3)/3+7),"")</f>
        <v>0</v>
      </c>
      <c r="U384" s="53">
        <f>IF($A383&lt;&gt;"",INDEX([1]Sizer!U:U,(ROW()-3)/3+7),"")</f>
        <v>3.2018263859045985E-2</v>
      </c>
      <c r="V384" s="53">
        <f>IF($A383&lt;&gt;"",INDEX([1]Sizer!V:V,(ROW()-3)/3+7),"")</f>
        <v>2.9552317920459995E-2</v>
      </c>
      <c r="W384" s="53">
        <f>IF($A383&lt;&gt;"",INDEX([1]Sizer!W:W,(ROW()-3)/3+7),"")</f>
        <v>0</v>
      </c>
      <c r="X384" s="53">
        <f>IF($A383&lt;&gt;"",INDEX([1]Sizer!X:X,(ROW()-3)/3+7),"")</f>
        <v>0</v>
      </c>
      <c r="Y384" s="53">
        <f>IF($A383&lt;&gt;"",INDEX([1]Sizer!Y:Y,(ROW()-3)/3+7),"")</f>
        <v>0</v>
      </c>
      <c r="Z384" s="53">
        <f>IF($A383&lt;&gt;"",INDEX([1]Sizer!Z:Z,(ROW()-3)/3+7),"")</f>
        <v>0</v>
      </c>
      <c r="AA384" s="53">
        <f>IF($A383&lt;&gt;"",SUM($B384:$Z384),"")</f>
        <v>0.18378467361728779</v>
      </c>
    </row>
    <row r="385" spans="1:27" x14ac:dyDescent="0.2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</row>
    <row r="386" spans="1:27" x14ac:dyDescent="0.2">
      <c r="A386" s="59">
        <f>IF(INDEX([1]Sizer!$A:$A,(ROW()-2)/3+7)&lt;&gt;"",INDEX([1]Sizer!$A:$A,(ROW()-2)/3+7),"")</f>
        <v>45427</v>
      </c>
      <c r="B386" s="51">
        <f>IF($A386&lt;&gt;"",INDEX([1]Sizer!EF:EF,(ROW()-2)/3+7),"")</f>
        <v>0</v>
      </c>
      <c r="C386" s="51">
        <f>IF($A386&lt;&gt;"",INDEX([1]Sizer!EG:EG,(ROW()-2)/3+7),"")</f>
        <v>0</v>
      </c>
      <c r="D386" s="51">
        <f>IF($A386&lt;&gt;"",INDEX([1]Sizer!EH:EH,(ROW()-2)/3+7),"")</f>
        <v>2</v>
      </c>
      <c r="E386" s="51">
        <f>IF($A386&lt;&gt;"",INDEX([1]Sizer!EI:EI,(ROW()-2)/3+7),"")</f>
        <v>0</v>
      </c>
      <c r="F386" s="51">
        <f>IF($A386&lt;&gt;"",INDEX([1]Sizer!EJ:EJ,(ROW()-2)/3+7),"")</f>
        <v>0</v>
      </c>
      <c r="G386" s="51">
        <f>IF($A386&lt;&gt;"",INDEX([1]Sizer!EK:EK,(ROW()-2)/3+7),"")</f>
        <v>1.5</v>
      </c>
      <c r="H386" s="51">
        <f>IF($A386&lt;&gt;"",INDEX([1]Sizer!EL:EL,(ROW()-2)/3+7),"")</f>
        <v>0</v>
      </c>
      <c r="I386" s="51">
        <f>IF($A386&lt;&gt;"",INDEX([1]Sizer!EM:EM,(ROW()-2)/3+7),"")</f>
        <v>-0.5</v>
      </c>
      <c r="J386" s="51">
        <f>IF($A386&lt;&gt;"",INDEX([1]Sizer!EN:EN,(ROW()-2)/3+7),"")</f>
        <v>0</v>
      </c>
      <c r="K386" s="51">
        <f>IF($A386&lt;&gt;"",INDEX([1]Sizer!EO:EO,(ROW()-2)/3+7),"")</f>
        <v>0</v>
      </c>
      <c r="L386" s="51">
        <f>IF($A386&lt;&gt;"",INDEX([1]Sizer!EP:EP,(ROW()-2)/3+7),"")</f>
        <v>0</v>
      </c>
      <c r="M386" s="51">
        <f>IF($A386&lt;&gt;"",INDEX([1]Sizer!EQ:EQ,(ROW()-2)/3+7),"")</f>
        <v>1</v>
      </c>
      <c r="N386" s="51">
        <f>IF($A386&lt;&gt;"",INDEX([1]Sizer!ER:ER,(ROW()-2)/3+7),"")</f>
        <v>0</v>
      </c>
      <c r="O386" s="51">
        <f>IF($A386&lt;&gt;"",INDEX([1]Sizer!ES:ES,(ROW()-2)/3+7),"")</f>
        <v>0</v>
      </c>
      <c r="P386" s="51">
        <f>IF($A386&lt;&gt;"",INDEX([1]Sizer!ET:ET,(ROW()-2)/3+7),"")</f>
        <v>1</v>
      </c>
      <c r="Q386" s="51">
        <f>IF($A386&lt;&gt;"",INDEX([1]Sizer!EU:EU,(ROW()-2)/3+7),"")</f>
        <v>1</v>
      </c>
      <c r="R386" s="51">
        <f>IF($A386&lt;&gt;"",INDEX([1]Sizer!EV:EV,(ROW()-2)/3+7),"")</f>
        <v>3</v>
      </c>
      <c r="S386" s="51">
        <f>IF($A386&lt;&gt;"",INDEX([1]Sizer!EW:EW,(ROW()-2)/3+7),"")</f>
        <v>0</v>
      </c>
      <c r="T386" s="51">
        <f>IF($A386&lt;&gt;"",INDEX([1]Sizer!EX:EX,(ROW()-2)/3+7),"")</f>
        <v>0</v>
      </c>
      <c r="U386" s="51">
        <f>IF($A386&lt;&gt;"",INDEX([1]Sizer!EY:EY,(ROW()-2)/3+7),"")</f>
        <v>1.5</v>
      </c>
      <c r="V386" s="51">
        <f>IF($A386&lt;&gt;"",INDEX([1]Sizer!EZ:EZ,(ROW()-2)/3+7),"")</f>
        <v>1.5</v>
      </c>
      <c r="W386" s="51">
        <f>IF($A386&lt;&gt;"",INDEX([1]Sizer!FA:FA,(ROW()-2)/3+7),"")</f>
        <v>0</v>
      </c>
      <c r="X386" s="51">
        <f>IF($A386&lt;&gt;"",INDEX([1]Sizer!FB:FB,(ROW()-2)/3+7),"")</f>
        <v>0</v>
      </c>
      <c r="Y386" s="51">
        <f>IF($A386&lt;&gt;"",INDEX([1]Sizer!FC:FC,(ROW()-2)/3+7),"")</f>
        <v>0</v>
      </c>
      <c r="Z386" s="51">
        <f>IF($A386&lt;&gt;"",INDEX([1]Sizer!FD:FD,(ROW()-2)/3+7),"")</f>
        <v>0</v>
      </c>
      <c r="AA386" s="52">
        <f>IF($A386&lt;&gt;"",INDEX([1]Sizer!$AB:$AB,(ROW()-2)/3+7)*'[1]Dashboard (Model)'!$U$2,"")</f>
        <v>0.03</v>
      </c>
    </row>
    <row r="387" spans="1:27" x14ac:dyDescent="0.2">
      <c r="A387" s="59"/>
      <c r="B387" s="53">
        <f>IF($A386&lt;&gt;"",INDEX([1]Sizer!B:B,(ROW()-3)/3+7),"")</f>
        <v>0</v>
      </c>
      <c r="C387" s="53">
        <f>IF($A386&lt;&gt;"",INDEX([1]Sizer!C:C,(ROW()-3)/3+7),"")</f>
        <v>0</v>
      </c>
      <c r="D387" s="53">
        <f>IF($A386&lt;&gt;"",INDEX([1]Sizer!D:D,(ROW()-3)/3+7),"")</f>
        <v>0.05</v>
      </c>
      <c r="E387" s="53">
        <f>IF($A386&lt;&gt;"",INDEX([1]Sizer!E:E,(ROW()-3)/3+7),"")</f>
        <v>0</v>
      </c>
      <c r="F387" s="53">
        <f>IF($A386&lt;&gt;"",INDEX([1]Sizer!F:F,(ROW()-3)/3+7),"")</f>
        <v>0</v>
      </c>
      <c r="G387" s="53">
        <f>IF($A386&lt;&gt;"",INDEX([1]Sizer!G:G,(ROW()-3)/3+7),"")</f>
        <v>1.8592810009960162E-2</v>
      </c>
      <c r="H387" s="53">
        <f>IF($A386&lt;&gt;"",INDEX([1]Sizer!H:H,(ROW()-3)/3+7),"")</f>
        <v>0</v>
      </c>
      <c r="I387" s="53">
        <f>IF($A386&lt;&gt;"",INDEX([1]Sizer!I:I,(ROW()-3)/3+7),"")</f>
        <v>-8.6294741379310345E-3</v>
      </c>
      <c r="J387" s="53">
        <f>IF($A386&lt;&gt;"",INDEX([1]Sizer!J:J,(ROW()-3)/3+7),"")</f>
        <v>0</v>
      </c>
      <c r="K387" s="53">
        <f>IF($A386&lt;&gt;"",INDEX([1]Sizer!K:K,(ROW()-3)/3+7),"")</f>
        <v>0</v>
      </c>
      <c r="L387" s="53">
        <f>IF($A386&lt;&gt;"",INDEX([1]Sizer!L:L,(ROW()-3)/3+7),"")</f>
        <v>0</v>
      </c>
      <c r="M387" s="53">
        <f>IF($A386&lt;&gt;"",INDEX([1]Sizer!M:M,(ROW()-3)/3+7),"")</f>
        <v>1.4430505415162454E-2</v>
      </c>
      <c r="N387" s="53">
        <f>IF($A386&lt;&gt;"",INDEX([1]Sizer!N:N,(ROW()-3)/3+7),"")</f>
        <v>0</v>
      </c>
      <c r="O387" s="53">
        <f>IF($A386&lt;&gt;"",INDEX([1]Sizer!O:O,(ROW()-3)/3+7),"")</f>
        <v>0</v>
      </c>
      <c r="P387" s="53">
        <f>IF($A386&lt;&gt;"",INDEX([1]Sizer!P:P,(ROW()-3)/3+7),"")</f>
        <v>9.0301153001464147E-3</v>
      </c>
      <c r="Q387" s="53">
        <f>IF($A386&lt;&gt;"",INDEX([1]Sizer!Q:Q,(ROW()-3)/3+7),"")</f>
        <v>1.6430419580419582E-2</v>
      </c>
      <c r="R387" s="53">
        <f>IF($A386&lt;&gt;"",INDEX([1]Sizer!R:R,(ROW()-3)/3+7),"")</f>
        <v>2.2359715670024226E-2</v>
      </c>
      <c r="S387" s="53">
        <f>IF($A386&lt;&gt;"",INDEX([1]Sizer!S:S,(ROW()-3)/3+7),"")</f>
        <v>0</v>
      </c>
      <c r="T387" s="53">
        <f>IF($A386&lt;&gt;"",INDEX([1]Sizer!T:T,(ROW()-3)/3+7),"")</f>
        <v>0</v>
      </c>
      <c r="U387" s="53">
        <f>IF($A386&lt;&gt;"",INDEX([1]Sizer!U:U,(ROW()-3)/3+7),"")</f>
        <v>3.2018263859045985E-2</v>
      </c>
      <c r="V387" s="53">
        <f>IF($A386&lt;&gt;"",INDEX([1]Sizer!V:V,(ROW()-3)/3+7),"")</f>
        <v>2.2442021403802463E-2</v>
      </c>
      <c r="W387" s="53">
        <f>IF($A386&lt;&gt;"",INDEX([1]Sizer!W:W,(ROW()-3)/3+7),"")</f>
        <v>0</v>
      </c>
      <c r="X387" s="53">
        <f>IF($A386&lt;&gt;"",INDEX([1]Sizer!X:X,(ROW()-3)/3+7),"")</f>
        <v>0</v>
      </c>
      <c r="Y387" s="53">
        <f>IF($A386&lt;&gt;"",INDEX([1]Sizer!Y:Y,(ROW()-3)/3+7),"")</f>
        <v>0</v>
      </c>
      <c r="Z387" s="53">
        <f>IF($A386&lt;&gt;"",INDEX([1]Sizer!Z:Z,(ROW()-3)/3+7),"")</f>
        <v>0</v>
      </c>
      <c r="AA387" s="53">
        <f>IF($A386&lt;&gt;"",SUM($B387:$Z387),"")</f>
        <v>0.17667437710063028</v>
      </c>
    </row>
    <row r="388" spans="1:27" x14ac:dyDescent="0.2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</row>
    <row r="389" spans="1:27" x14ac:dyDescent="0.2">
      <c r="A389" s="59">
        <f>IF(INDEX([1]Sizer!$A:$A,(ROW()-2)/3+7)&lt;&gt;"",INDEX([1]Sizer!$A:$A,(ROW()-2)/3+7),"")</f>
        <v>45428</v>
      </c>
      <c r="B389" s="51">
        <f>IF($A389&lt;&gt;"",INDEX([1]Sizer!EF:EF,(ROW()-2)/3+7),"")</f>
        <v>0</v>
      </c>
      <c r="C389" s="51">
        <f>IF($A389&lt;&gt;"",INDEX([1]Sizer!EG:EG,(ROW()-2)/3+7),"")</f>
        <v>0</v>
      </c>
      <c r="D389" s="51">
        <f>IF($A389&lt;&gt;"",INDEX([1]Sizer!EH:EH,(ROW()-2)/3+7),"")</f>
        <v>2</v>
      </c>
      <c r="E389" s="51">
        <f>IF($A389&lt;&gt;"",INDEX([1]Sizer!EI:EI,(ROW()-2)/3+7),"")</f>
        <v>0</v>
      </c>
      <c r="F389" s="51">
        <f>IF($A389&lt;&gt;"",INDEX([1]Sizer!EJ:EJ,(ROW()-2)/3+7),"")</f>
        <v>0</v>
      </c>
      <c r="G389" s="51">
        <f>IF($A389&lt;&gt;"",INDEX([1]Sizer!EK:EK,(ROW()-2)/3+7),"")</f>
        <v>1.5</v>
      </c>
      <c r="H389" s="51">
        <f>IF($A389&lt;&gt;"",INDEX([1]Sizer!EL:EL,(ROW()-2)/3+7),"")</f>
        <v>0</v>
      </c>
      <c r="I389" s="51">
        <f>IF($A389&lt;&gt;"",INDEX([1]Sizer!EM:EM,(ROW()-2)/3+7),"")</f>
        <v>-0.5</v>
      </c>
      <c r="J389" s="51">
        <f>IF($A389&lt;&gt;"",INDEX([1]Sizer!EN:EN,(ROW()-2)/3+7),"")</f>
        <v>0</v>
      </c>
      <c r="K389" s="51">
        <f>IF($A389&lt;&gt;"",INDEX([1]Sizer!EO:EO,(ROW()-2)/3+7),"")</f>
        <v>0</v>
      </c>
      <c r="L389" s="51">
        <f>IF($A389&lt;&gt;"",INDEX([1]Sizer!EP:EP,(ROW()-2)/3+7),"")</f>
        <v>0.5</v>
      </c>
      <c r="M389" s="51">
        <f>IF($A389&lt;&gt;"",INDEX([1]Sizer!EQ:EQ,(ROW()-2)/3+7),"")</f>
        <v>0</v>
      </c>
      <c r="N389" s="51">
        <f>IF($A389&lt;&gt;"",INDEX([1]Sizer!ER:ER,(ROW()-2)/3+7),"")</f>
        <v>0</v>
      </c>
      <c r="O389" s="51">
        <f>IF($A389&lt;&gt;"",INDEX([1]Sizer!ES:ES,(ROW()-2)/3+7),"")</f>
        <v>0</v>
      </c>
      <c r="P389" s="51">
        <f>IF($A389&lt;&gt;"",INDEX([1]Sizer!ET:ET,(ROW()-2)/3+7),"")</f>
        <v>1</v>
      </c>
      <c r="Q389" s="51">
        <f>IF($A389&lt;&gt;"",INDEX([1]Sizer!EU:EU,(ROW()-2)/3+7),"")</f>
        <v>1</v>
      </c>
      <c r="R389" s="51">
        <f>IF($A389&lt;&gt;"",INDEX([1]Sizer!EV:EV,(ROW()-2)/3+7),"")</f>
        <v>3</v>
      </c>
      <c r="S389" s="51">
        <f>IF($A389&lt;&gt;"",INDEX([1]Sizer!EW:EW,(ROW()-2)/3+7),"")</f>
        <v>0</v>
      </c>
      <c r="T389" s="51">
        <f>IF($A389&lt;&gt;"",INDEX([1]Sizer!EX:EX,(ROW()-2)/3+7),"")</f>
        <v>0</v>
      </c>
      <c r="U389" s="51">
        <f>IF($A389&lt;&gt;"",INDEX([1]Sizer!EY:EY,(ROW()-2)/3+7),"")</f>
        <v>1.5</v>
      </c>
      <c r="V389" s="51">
        <f>IF($A389&lt;&gt;"",INDEX([1]Sizer!EZ:EZ,(ROW()-2)/3+7),"")</f>
        <v>1.5</v>
      </c>
      <c r="W389" s="51">
        <f>IF($A389&lt;&gt;"",INDEX([1]Sizer!FA:FA,(ROW()-2)/3+7),"")</f>
        <v>0</v>
      </c>
      <c r="X389" s="51">
        <f>IF($A389&lt;&gt;"",INDEX([1]Sizer!FB:FB,(ROW()-2)/3+7),"")</f>
        <v>0</v>
      </c>
      <c r="Y389" s="51">
        <f>IF($A389&lt;&gt;"",INDEX([1]Sizer!FC:FC,(ROW()-2)/3+7),"")</f>
        <v>0</v>
      </c>
      <c r="Z389" s="51">
        <f>IF($A389&lt;&gt;"",INDEX([1]Sizer!FD:FD,(ROW()-2)/3+7),"")</f>
        <v>0</v>
      </c>
      <c r="AA389" s="52">
        <f>IF($A389&lt;&gt;"",INDEX([1]Sizer!$AB:$AB,(ROW()-2)/3+7)*'[1]Dashboard (Model)'!$U$2,"")</f>
        <v>0.03</v>
      </c>
    </row>
    <row r="390" spans="1:27" x14ac:dyDescent="0.2">
      <c r="A390" s="59"/>
      <c r="B390" s="53">
        <f>IF($A389&lt;&gt;"",INDEX([1]Sizer!B:B,(ROW()-3)/3+7),"")</f>
        <v>0</v>
      </c>
      <c r="C390" s="53">
        <f>IF($A389&lt;&gt;"",INDEX([1]Sizer!C:C,(ROW()-3)/3+7),"")</f>
        <v>0</v>
      </c>
      <c r="D390" s="53">
        <f>IF($A389&lt;&gt;"",INDEX([1]Sizer!D:D,(ROW()-3)/3+7),"")</f>
        <v>0.05</v>
      </c>
      <c r="E390" s="53">
        <f>IF($A389&lt;&gt;"",INDEX([1]Sizer!E:E,(ROW()-3)/3+7),"")</f>
        <v>0</v>
      </c>
      <c r="F390" s="53">
        <f>IF($A389&lt;&gt;"",INDEX([1]Sizer!F:F,(ROW()-3)/3+7),"")</f>
        <v>0</v>
      </c>
      <c r="G390" s="53">
        <f>IF($A389&lt;&gt;"",INDEX([1]Sizer!G:G,(ROW()-3)/3+7),"")</f>
        <v>1.8592810009960162E-2</v>
      </c>
      <c r="H390" s="53">
        <f>IF($A389&lt;&gt;"",INDEX([1]Sizer!H:H,(ROW()-3)/3+7),"")</f>
        <v>0</v>
      </c>
      <c r="I390" s="53">
        <f>IF($A389&lt;&gt;"",INDEX([1]Sizer!I:I,(ROW()-3)/3+7),"")</f>
        <v>-8.6294741379310345E-3</v>
      </c>
      <c r="J390" s="53">
        <f>IF($A389&lt;&gt;"",INDEX([1]Sizer!J:J,(ROW()-3)/3+7),"")</f>
        <v>0</v>
      </c>
      <c r="K390" s="53">
        <f>IF($A389&lt;&gt;"",INDEX([1]Sizer!K:K,(ROW()-3)/3+7),"")</f>
        <v>0</v>
      </c>
      <c r="L390" s="53">
        <f>IF($A389&lt;&gt;"",INDEX([1]Sizer!L:L,(ROW()-3)/3+7),"")</f>
        <v>1.1485500000000001E-2</v>
      </c>
      <c r="M390" s="53">
        <f>IF($A389&lt;&gt;"",INDEX([1]Sizer!M:M,(ROW()-3)/3+7),"")</f>
        <v>0</v>
      </c>
      <c r="N390" s="53">
        <f>IF($A389&lt;&gt;"",INDEX([1]Sizer!N:N,(ROW()-3)/3+7),"")</f>
        <v>0</v>
      </c>
      <c r="O390" s="53">
        <f>IF($A389&lt;&gt;"",INDEX([1]Sizer!O:O,(ROW()-3)/3+7),"")</f>
        <v>0</v>
      </c>
      <c r="P390" s="53">
        <f>IF($A389&lt;&gt;"",INDEX([1]Sizer!P:P,(ROW()-3)/3+7),"")</f>
        <v>9.0301153001464147E-3</v>
      </c>
      <c r="Q390" s="53">
        <f>IF($A389&lt;&gt;"",INDEX([1]Sizer!Q:Q,(ROW()-3)/3+7),"")</f>
        <v>1.6430419580419582E-2</v>
      </c>
      <c r="R390" s="53">
        <f>IF($A389&lt;&gt;"",INDEX([1]Sizer!R:R,(ROW()-3)/3+7),"")</f>
        <v>2.2359715670024226E-2</v>
      </c>
      <c r="S390" s="53">
        <f>IF($A389&lt;&gt;"",INDEX([1]Sizer!S:S,(ROW()-3)/3+7),"")</f>
        <v>0</v>
      </c>
      <c r="T390" s="53">
        <f>IF($A389&lt;&gt;"",INDEX([1]Sizer!T:T,(ROW()-3)/3+7),"")</f>
        <v>0</v>
      </c>
      <c r="U390" s="53">
        <f>IF($A389&lt;&gt;"",INDEX([1]Sizer!U:U,(ROW()-3)/3+7),"")</f>
        <v>3.2018263859045985E-2</v>
      </c>
      <c r="V390" s="53">
        <f>IF($A389&lt;&gt;"",INDEX([1]Sizer!V:V,(ROW()-3)/3+7),"")</f>
        <v>2.2442021403802463E-2</v>
      </c>
      <c r="W390" s="53">
        <f>IF($A389&lt;&gt;"",INDEX([1]Sizer!W:W,(ROW()-3)/3+7),"")</f>
        <v>0</v>
      </c>
      <c r="X390" s="53">
        <f>IF($A389&lt;&gt;"",INDEX([1]Sizer!X:X,(ROW()-3)/3+7),"")</f>
        <v>0</v>
      </c>
      <c r="Y390" s="53">
        <f>IF($A389&lt;&gt;"",INDEX([1]Sizer!Y:Y,(ROW()-3)/3+7),"")</f>
        <v>0</v>
      </c>
      <c r="Z390" s="53">
        <f>IF($A389&lt;&gt;"",INDEX([1]Sizer!Z:Z,(ROW()-3)/3+7),"")</f>
        <v>0</v>
      </c>
      <c r="AA390" s="53">
        <f>IF($A389&lt;&gt;"",SUM($B390:$Z390),"")</f>
        <v>0.17372937168546781</v>
      </c>
    </row>
    <row r="391" spans="1:27" x14ac:dyDescent="0.2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</row>
    <row r="392" spans="1:27" x14ac:dyDescent="0.2">
      <c r="A392" s="59">
        <f>IF(INDEX([1]Sizer!$A:$A,(ROW()-2)/3+7)&lt;&gt;"",INDEX([1]Sizer!$A:$A,(ROW()-2)/3+7),"")</f>
        <v>45429</v>
      </c>
      <c r="B392" s="51">
        <f>IF($A392&lt;&gt;"",INDEX([1]Sizer!EF:EF,(ROW()-2)/3+7),"")</f>
        <v>0</v>
      </c>
      <c r="C392" s="51">
        <f>IF($A392&lt;&gt;"",INDEX([1]Sizer!EG:EG,(ROW()-2)/3+7),"")</f>
        <v>0</v>
      </c>
      <c r="D392" s="51">
        <f>IF($A392&lt;&gt;"",INDEX([1]Sizer!EH:EH,(ROW()-2)/3+7),"")</f>
        <v>2.5</v>
      </c>
      <c r="E392" s="51">
        <f>IF($A392&lt;&gt;"",INDEX([1]Sizer!EI:EI,(ROW()-2)/3+7),"")</f>
        <v>0</v>
      </c>
      <c r="F392" s="51">
        <f>IF($A392&lt;&gt;"",INDEX([1]Sizer!EJ:EJ,(ROW()-2)/3+7),"")</f>
        <v>0</v>
      </c>
      <c r="G392" s="51">
        <f>IF($A392&lt;&gt;"",INDEX([1]Sizer!EK:EK,(ROW()-2)/3+7),"")</f>
        <v>1.5</v>
      </c>
      <c r="H392" s="51">
        <f>IF($A392&lt;&gt;"",INDEX([1]Sizer!EL:EL,(ROW()-2)/3+7),"")</f>
        <v>0</v>
      </c>
      <c r="I392" s="51">
        <f>IF($A392&lt;&gt;"",INDEX([1]Sizer!EM:EM,(ROW()-2)/3+7),"")</f>
        <v>-0.5</v>
      </c>
      <c r="J392" s="51">
        <f>IF($A392&lt;&gt;"",INDEX([1]Sizer!EN:EN,(ROW()-2)/3+7),"")</f>
        <v>0</v>
      </c>
      <c r="K392" s="51">
        <f>IF($A392&lt;&gt;"",INDEX([1]Sizer!EO:EO,(ROW()-2)/3+7),"")</f>
        <v>0</v>
      </c>
      <c r="L392" s="51">
        <f>IF($A392&lt;&gt;"",INDEX([1]Sizer!EP:EP,(ROW()-2)/3+7),"")</f>
        <v>0.5</v>
      </c>
      <c r="M392" s="51">
        <f>IF($A392&lt;&gt;"",INDEX([1]Sizer!EQ:EQ,(ROW()-2)/3+7),"")</f>
        <v>0</v>
      </c>
      <c r="N392" s="51">
        <f>IF($A392&lt;&gt;"",INDEX([1]Sizer!ER:ER,(ROW()-2)/3+7),"")</f>
        <v>0</v>
      </c>
      <c r="O392" s="51">
        <f>IF($A392&lt;&gt;"",INDEX([1]Sizer!ES:ES,(ROW()-2)/3+7),"")</f>
        <v>0</v>
      </c>
      <c r="P392" s="51">
        <f>IF($A392&lt;&gt;"",INDEX([1]Sizer!ET:ET,(ROW()-2)/3+7),"")</f>
        <v>1</v>
      </c>
      <c r="Q392" s="51">
        <f>IF($A392&lt;&gt;"",INDEX([1]Sizer!EU:EU,(ROW()-2)/3+7),"")</f>
        <v>1</v>
      </c>
      <c r="R392" s="51">
        <f>IF($A392&lt;&gt;"",INDEX([1]Sizer!EV:EV,(ROW()-2)/3+7),"")</f>
        <v>3</v>
      </c>
      <c r="S392" s="51">
        <f>IF($A392&lt;&gt;"",INDEX([1]Sizer!EW:EW,(ROW()-2)/3+7),"")</f>
        <v>0</v>
      </c>
      <c r="T392" s="51">
        <f>IF($A392&lt;&gt;"",INDEX([1]Sizer!EX:EX,(ROW()-2)/3+7),"")</f>
        <v>-1</v>
      </c>
      <c r="U392" s="51">
        <f>IF($A392&lt;&gt;"",INDEX([1]Sizer!EY:EY,(ROW()-2)/3+7),"")</f>
        <v>1.5</v>
      </c>
      <c r="V392" s="51">
        <f>IF($A392&lt;&gt;"",INDEX([1]Sizer!EZ:EZ,(ROW()-2)/3+7),"")</f>
        <v>1.5</v>
      </c>
      <c r="W392" s="51">
        <f>IF($A392&lt;&gt;"",INDEX([1]Sizer!FA:FA,(ROW()-2)/3+7),"")</f>
        <v>0</v>
      </c>
      <c r="X392" s="51">
        <f>IF($A392&lt;&gt;"",INDEX([1]Sizer!FB:FB,(ROW()-2)/3+7),"")</f>
        <v>0</v>
      </c>
      <c r="Y392" s="51">
        <f>IF($A392&lt;&gt;"",INDEX([1]Sizer!FC:FC,(ROW()-2)/3+7),"")</f>
        <v>0</v>
      </c>
      <c r="Z392" s="51">
        <f>IF($A392&lt;&gt;"",INDEX([1]Sizer!FD:FD,(ROW()-2)/3+7),"")</f>
        <v>0</v>
      </c>
      <c r="AA392" s="52">
        <f>IF($A392&lt;&gt;"",INDEX([1]Sizer!$AB:$AB,(ROW()-2)/3+7)*'[1]Dashboard (Model)'!$U$2,"")</f>
        <v>0.03</v>
      </c>
    </row>
    <row r="393" spans="1:27" x14ac:dyDescent="0.2">
      <c r="A393" s="59"/>
      <c r="B393" s="53">
        <f>IF($A392&lt;&gt;"",INDEX([1]Sizer!B:B,(ROW()-3)/3+7),"")</f>
        <v>0</v>
      </c>
      <c r="C393" s="53">
        <f>IF($A392&lt;&gt;"",INDEX([1]Sizer!C:C,(ROW()-3)/3+7),"")</f>
        <v>0</v>
      </c>
      <c r="D393" s="53">
        <f>IF($A392&lt;&gt;"",INDEX([1]Sizer!D:D,(ROW()-3)/3+7),"")</f>
        <v>0.05</v>
      </c>
      <c r="E393" s="53">
        <f>IF($A392&lt;&gt;"",INDEX([1]Sizer!E:E,(ROW()-3)/3+7),"")</f>
        <v>0</v>
      </c>
      <c r="F393" s="53">
        <f>IF($A392&lt;&gt;"",INDEX([1]Sizer!F:F,(ROW()-3)/3+7),"")</f>
        <v>0</v>
      </c>
      <c r="G393" s="53">
        <f>IF($A392&lt;&gt;"",INDEX([1]Sizer!G:G,(ROW()-3)/3+7),"")</f>
        <v>1.8592810009960162E-2</v>
      </c>
      <c r="H393" s="53">
        <f>IF($A392&lt;&gt;"",INDEX([1]Sizer!H:H,(ROW()-3)/3+7),"")</f>
        <v>0</v>
      </c>
      <c r="I393" s="53">
        <f>IF($A392&lt;&gt;"",INDEX([1]Sizer!I:I,(ROW()-3)/3+7),"")</f>
        <v>-8.6294741379310345E-3</v>
      </c>
      <c r="J393" s="53">
        <f>IF($A392&lt;&gt;"",INDEX([1]Sizer!J:J,(ROW()-3)/3+7),"")</f>
        <v>0</v>
      </c>
      <c r="K393" s="53">
        <f>IF($A392&lt;&gt;"",INDEX([1]Sizer!K:K,(ROW()-3)/3+7),"")</f>
        <v>0</v>
      </c>
      <c r="L393" s="53">
        <f>IF($A392&lt;&gt;"",INDEX([1]Sizer!L:L,(ROW()-3)/3+7),"")</f>
        <v>1.1485500000000001E-2</v>
      </c>
      <c r="M393" s="53">
        <f>IF($A392&lt;&gt;"",INDEX([1]Sizer!M:M,(ROW()-3)/3+7),"")</f>
        <v>0</v>
      </c>
      <c r="N393" s="53">
        <f>IF($A392&lt;&gt;"",INDEX([1]Sizer!N:N,(ROW()-3)/3+7),"")</f>
        <v>0</v>
      </c>
      <c r="O393" s="53">
        <f>IF($A392&lt;&gt;"",INDEX([1]Sizer!O:O,(ROW()-3)/3+7),"")</f>
        <v>0</v>
      </c>
      <c r="P393" s="53">
        <f>IF($A392&lt;&gt;"",INDEX([1]Sizer!P:P,(ROW()-3)/3+7),"")</f>
        <v>9.0301153001464147E-3</v>
      </c>
      <c r="Q393" s="53">
        <f>IF($A392&lt;&gt;"",INDEX([1]Sizer!Q:Q,(ROW()-3)/3+7),"")</f>
        <v>1.6430419580419582E-2</v>
      </c>
      <c r="R393" s="53">
        <f>IF($A392&lt;&gt;"",INDEX([1]Sizer!R:R,(ROW()-3)/3+7),"")</f>
        <v>2.2359715670024226E-2</v>
      </c>
      <c r="S393" s="53">
        <f>IF($A392&lt;&gt;"",INDEX([1]Sizer!S:S,(ROW()-3)/3+7),"")</f>
        <v>0</v>
      </c>
      <c r="T393" s="53">
        <f>IF($A392&lt;&gt;"",INDEX([1]Sizer!T:T,(ROW()-3)/3+7),"")</f>
        <v>-3.1780124020887736E-2</v>
      </c>
      <c r="U393" s="53">
        <f>IF($A392&lt;&gt;"",INDEX([1]Sizer!U:U,(ROW()-3)/3+7),"")</f>
        <v>3.2018263859045985E-2</v>
      </c>
      <c r="V393" s="53">
        <f>IF($A392&lt;&gt;"",INDEX([1]Sizer!V:V,(ROW()-3)/3+7),"")</f>
        <v>2.2442021403802463E-2</v>
      </c>
      <c r="W393" s="53">
        <f>IF($A392&lt;&gt;"",INDEX([1]Sizer!W:W,(ROW()-3)/3+7),"")</f>
        <v>0</v>
      </c>
      <c r="X393" s="53">
        <f>IF($A392&lt;&gt;"",INDEX([1]Sizer!X:X,(ROW()-3)/3+7),"")</f>
        <v>0</v>
      </c>
      <c r="Y393" s="53">
        <f>IF($A392&lt;&gt;"",INDEX([1]Sizer!Y:Y,(ROW()-3)/3+7),"")</f>
        <v>0</v>
      </c>
      <c r="Z393" s="53">
        <f>IF($A392&lt;&gt;"",INDEX([1]Sizer!Z:Z,(ROW()-3)/3+7),"")</f>
        <v>0</v>
      </c>
      <c r="AA393" s="53">
        <f>IF($A392&lt;&gt;"",SUM($B393:$Z393),"")</f>
        <v>0.14194924766458009</v>
      </c>
    </row>
    <row r="394" spans="1:27" x14ac:dyDescent="0.2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</row>
    <row r="395" spans="1:27" x14ac:dyDescent="0.2">
      <c r="A395" s="59">
        <f>IF(INDEX([1]Sizer!$A:$A,(ROW()-2)/3+7)&lt;&gt;"",INDEX([1]Sizer!$A:$A,(ROW()-2)/3+7),"")</f>
        <v>45433</v>
      </c>
      <c r="B395" s="51">
        <f>IF($A395&lt;&gt;"",INDEX([1]Sizer!EF:EF,(ROW()-2)/3+7),"")</f>
        <v>0</v>
      </c>
      <c r="C395" s="51">
        <f>IF($A395&lt;&gt;"",INDEX([1]Sizer!EG:EG,(ROW()-2)/3+7),"")</f>
        <v>0</v>
      </c>
      <c r="D395" s="51">
        <f>IF($A395&lt;&gt;"",INDEX([1]Sizer!EH:EH,(ROW()-2)/3+7),"")</f>
        <v>2</v>
      </c>
      <c r="E395" s="51">
        <f>IF($A395&lt;&gt;"",INDEX([1]Sizer!EI:EI,(ROW()-2)/3+7),"")</f>
        <v>0</v>
      </c>
      <c r="F395" s="51">
        <f>IF($A395&lt;&gt;"",INDEX([1]Sizer!EJ:EJ,(ROW()-2)/3+7),"")</f>
        <v>0</v>
      </c>
      <c r="G395" s="51">
        <f>IF($A395&lt;&gt;"",INDEX([1]Sizer!EK:EK,(ROW()-2)/3+7),"")</f>
        <v>1.5</v>
      </c>
      <c r="H395" s="51">
        <f>IF($A395&lt;&gt;"",INDEX([1]Sizer!EL:EL,(ROW()-2)/3+7),"")</f>
        <v>0</v>
      </c>
      <c r="I395" s="51">
        <f>IF($A395&lt;&gt;"",INDEX([1]Sizer!EM:EM,(ROW()-2)/3+7),"")</f>
        <v>0</v>
      </c>
      <c r="J395" s="51">
        <f>IF($A395&lt;&gt;"",INDEX([1]Sizer!EN:EN,(ROW()-2)/3+7),"")</f>
        <v>0.5</v>
      </c>
      <c r="K395" s="51">
        <f>IF($A395&lt;&gt;"",INDEX([1]Sizer!EO:EO,(ROW()-2)/3+7),"")</f>
        <v>0</v>
      </c>
      <c r="L395" s="51">
        <f>IF($A395&lt;&gt;"",INDEX([1]Sizer!EP:EP,(ROW()-2)/3+7),"")</f>
        <v>0.5</v>
      </c>
      <c r="M395" s="51">
        <f>IF($A395&lt;&gt;"",INDEX([1]Sizer!EQ:EQ,(ROW()-2)/3+7),"")</f>
        <v>0</v>
      </c>
      <c r="N395" s="51">
        <f>IF($A395&lt;&gt;"",INDEX([1]Sizer!ER:ER,(ROW()-2)/3+7),"")</f>
        <v>0</v>
      </c>
      <c r="O395" s="51">
        <f>IF($A395&lt;&gt;"",INDEX([1]Sizer!ES:ES,(ROW()-2)/3+7),"")</f>
        <v>0</v>
      </c>
      <c r="P395" s="51">
        <f>IF($A395&lt;&gt;"",INDEX([1]Sizer!ET:ET,(ROW()-2)/3+7),"")</f>
        <v>0</v>
      </c>
      <c r="Q395" s="51">
        <f>IF($A395&lt;&gt;"",INDEX([1]Sizer!EU:EU,(ROW()-2)/3+7),"")</f>
        <v>1</v>
      </c>
      <c r="R395" s="51">
        <f>IF($A395&lt;&gt;"",INDEX([1]Sizer!EV:EV,(ROW()-2)/3+7),"")</f>
        <v>3</v>
      </c>
      <c r="S395" s="51">
        <f>IF($A395&lt;&gt;"",INDEX([1]Sizer!EW:EW,(ROW()-2)/3+7),"")</f>
        <v>0</v>
      </c>
      <c r="T395" s="51">
        <f>IF($A395&lt;&gt;"",INDEX([1]Sizer!EX:EX,(ROW()-2)/3+7),"")</f>
        <v>-1</v>
      </c>
      <c r="U395" s="51">
        <f>IF($A395&lt;&gt;"",INDEX([1]Sizer!EY:EY,(ROW()-2)/3+7),"")</f>
        <v>1.5</v>
      </c>
      <c r="V395" s="51">
        <f>IF($A395&lt;&gt;"",INDEX([1]Sizer!EZ:EZ,(ROW()-2)/3+7),"")</f>
        <v>1.5</v>
      </c>
      <c r="W395" s="51">
        <f>IF($A395&lt;&gt;"",INDEX([1]Sizer!FA:FA,(ROW()-2)/3+7),"")</f>
        <v>0</v>
      </c>
      <c r="X395" s="51">
        <f>IF($A395&lt;&gt;"",INDEX([1]Sizer!FB:FB,(ROW()-2)/3+7),"")</f>
        <v>0</v>
      </c>
      <c r="Y395" s="51">
        <f>IF($A395&lt;&gt;"",INDEX([1]Sizer!FC:FC,(ROW()-2)/3+7),"")</f>
        <v>0</v>
      </c>
      <c r="Z395" s="51">
        <f>IF($A395&lt;&gt;"",INDEX([1]Sizer!FD:FD,(ROW()-2)/3+7),"")</f>
        <v>0</v>
      </c>
      <c r="AA395" s="52">
        <f>IF($A395&lt;&gt;"",INDEX([1]Sizer!$AB:$AB,(ROW()-2)/3+7)*'[1]Dashboard (Model)'!$U$2,"")</f>
        <v>0.05</v>
      </c>
    </row>
    <row r="396" spans="1:27" x14ac:dyDescent="0.2">
      <c r="A396" s="59"/>
      <c r="B396" s="53">
        <f>IF($A395&lt;&gt;"",INDEX([1]Sizer!B:B,(ROW()-3)/3+7),"")</f>
        <v>0</v>
      </c>
      <c r="C396" s="53">
        <f>IF($A395&lt;&gt;"",INDEX([1]Sizer!C:C,(ROW()-3)/3+7),"")</f>
        <v>0</v>
      </c>
      <c r="D396" s="53">
        <f>IF($A395&lt;&gt;"",INDEX([1]Sizer!D:D,(ROW()-3)/3+7),"")</f>
        <v>0.05</v>
      </c>
      <c r="E396" s="53">
        <f>IF($A395&lt;&gt;"",INDEX([1]Sizer!E:E,(ROW()-3)/3+7),"")</f>
        <v>0</v>
      </c>
      <c r="F396" s="53">
        <f>IF($A395&lt;&gt;"",INDEX([1]Sizer!F:F,(ROW()-3)/3+7),"")</f>
        <v>0</v>
      </c>
      <c r="G396" s="53">
        <f>IF($A395&lt;&gt;"",INDEX([1]Sizer!G:G,(ROW()-3)/3+7),"")</f>
        <v>1.8592810009960162E-2</v>
      </c>
      <c r="H396" s="53">
        <f>IF($A395&lt;&gt;"",INDEX([1]Sizer!H:H,(ROW()-3)/3+7),"")</f>
        <v>0</v>
      </c>
      <c r="I396" s="53">
        <f>IF($A395&lt;&gt;"",INDEX([1]Sizer!I:I,(ROW()-3)/3+7),"")</f>
        <v>0</v>
      </c>
      <c r="J396" s="53">
        <f>IF($A395&lt;&gt;"",INDEX([1]Sizer!J:J,(ROW()-3)/3+7),"")</f>
        <v>1.0400735294117645E-2</v>
      </c>
      <c r="K396" s="53">
        <f>IF($A395&lt;&gt;"",INDEX([1]Sizer!K:K,(ROW()-3)/3+7),"")</f>
        <v>0</v>
      </c>
      <c r="L396" s="53">
        <f>IF($A395&lt;&gt;"",INDEX([1]Sizer!L:L,(ROW()-3)/3+7),"")</f>
        <v>1.1485500000000001E-2</v>
      </c>
      <c r="M396" s="53">
        <f>IF($A395&lt;&gt;"",INDEX([1]Sizer!M:M,(ROW()-3)/3+7),"")</f>
        <v>0</v>
      </c>
      <c r="N396" s="53">
        <f>IF($A395&lt;&gt;"",INDEX([1]Sizer!N:N,(ROW()-3)/3+7),"")</f>
        <v>0</v>
      </c>
      <c r="O396" s="53">
        <f>IF($A395&lt;&gt;"",INDEX([1]Sizer!O:O,(ROW()-3)/3+7),"")</f>
        <v>0</v>
      </c>
      <c r="P396" s="53">
        <f>IF($A395&lt;&gt;"",INDEX([1]Sizer!P:P,(ROW()-3)/3+7),"")</f>
        <v>0</v>
      </c>
      <c r="Q396" s="53">
        <f>IF($A395&lt;&gt;"",INDEX([1]Sizer!Q:Q,(ROW()-3)/3+7),"")</f>
        <v>1.6430419580419582E-2</v>
      </c>
      <c r="R396" s="53">
        <f>IF($A395&lt;&gt;"",INDEX([1]Sizer!R:R,(ROW()-3)/3+7),"")</f>
        <v>2.2359715670024226E-2</v>
      </c>
      <c r="S396" s="53">
        <f>IF($A395&lt;&gt;"",INDEX([1]Sizer!S:S,(ROW()-3)/3+7),"")</f>
        <v>0</v>
      </c>
      <c r="T396" s="53">
        <f>IF($A395&lt;&gt;"",INDEX([1]Sizer!T:T,(ROW()-3)/3+7),"")</f>
        <v>-3.1780124020887736E-2</v>
      </c>
      <c r="U396" s="53">
        <f>IF($A395&lt;&gt;"",INDEX([1]Sizer!U:U,(ROW()-3)/3+7),"")</f>
        <v>3.2018263859045985E-2</v>
      </c>
      <c r="V396" s="53">
        <f>IF($A395&lt;&gt;"",INDEX([1]Sizer!V:V,(ROW()-3)/3+7),"")</f>
        <v>2.2442021403802463E-2</v>
      </c>
      <c r="W396" s="53">
        <f>IF($A395&lt;&gt;"",INDEX([1]Sizer!W:W,(ROW()-3)/3+7),"")</f>
        <v>0</v>
      </c>
      <c r="X396" s="53">
        <f>IF($A395&lt;&gt;"",INDEX([1]Sizer!X:X,(ROW()-3)/3+7),"")</f>
        <v>0</v>
      </c>
      <c r="Y396" s="53">
        <f>IF($A395&lt;&gt;"",INDEX([1]Sizer!Y:Y,(ROW()-3)/3+7),"")</f>
        <v>0</v>
      </c>
      <c r="Z396" s="53">
        <f>IF($A395&lt;&gt;"",INDEX([1]Sizer!Z:Z,(ROW()-3)/3+7),"")</f>
        <v>0</v>
      </c>
      <c r="AA396" s="53">
        <f>IF($A395&lt;&gt;"",SUM($B396:$Z396),"")</f>
        <v>0.15194934179648234</v>
      </c>
    </row>
    <row r="397" spans="1:27" x14ac:dyDescent="0.2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</row>
    <row r="398" spans="1:27" x14ac:dyDescent="0.2">
      <c r="A398" s="59">
        <f>IF(INDEX([1]Sizer!$A:$A,(ROW()-2)/3+7)&lt;&gt;"",INDEX([1]Sizer!$A:$A,(ROW()-2)/3+7),"")</f>
        <v>45434</v>
      </c>
      <c r="B398" s="51">
        <f>IF($A398&lt;&gt;"",INDEX([1]Sizer!EF:EF,(ROW()-2)/3+7),"")</f>
        <v>0</v>
      </c>
      <c r="C398" s="51">
        <f>IF($A398&lt;&gt;"",INDEX([1]Sizer!EG:EG,(ROW()-2)/3+7),"")</f>
        <v>0</v>
      </c>
      <c r="D398" s="51">
        <f>IF($A398&lt;&gt;"",INDEX([1]Sizer!EH:EH,(ROW()-2)/3+7),"")</f>
        <v>0</v>
      </c>
      <c r="E398" s="51">
        <f>IF($A398&lt;&gt;"",INDEX([1]Sizer!EI:EI,(ROW()-2)/3+7),"")</f>
        <v>0</v>
      </c>
      <c r="F398" s="51">
        <f>IF($A398&lt;&gt;"",INDEX([1]Sizer!EJ:EJ,(ROW()-2)/3+7),"")</f>
        <v>0</v>
      </c>
      <c r="G398" s="51">
        <f>IF($A398&lt;&gt;"",INDEX([1]Sizer!EK:EK,(ROW()-2)/3+7),"")</f>
        <v>1.5</v>
      </c>
      <c r="H398" s="51">
        <f>IF($A398&lt;&gt;"",INDEX([1]Sizer!EL:EL,(ROW()-2)/3+7),"")</f>
        <v>0</v>
      </c>
      <c r="I398" s="51">
        <f>IF($A398&lt;&gt;"",INDEX([1]Sizer!EM:EM,(ROW()-2)/3+7),"")</f>
        <v>0</v>
      </c>
      <c r="J398" s="51">
        <f>IF($A398&lt;&gt;"",INDEX([1]Sizer!EN:EN,(ROW()-2)/3+7),"")</f>
        <v>0.5</v>
      </c>
      <c r="K398" s="51">
        <f>IF($A398&lt;&gt;"",INDEX([1]Sizer!EO:EO,(ROW()-2)/3+7),"")</f>
        <v>0</v>
      </c>
      <c r="L398" s="51">
        <f>IF($A398&lt;&gt;"",INDEX([1]Sizer!EP:EP,(ROW()-2)/3+7),"")</f>
        <v>1</v>
      </c>
      <c r="M398" s="51">
        <f>IF($A398&lt;&gt;"",INDEX([1]Sizer!EQ:EQ,(ROW()-2)/3+7),"")</f>
        <v>0</v>
      </c>
      <c r="N398" s="51">
        <f>IF($A398&lt;&gt;"",INDEX([1]Sizer!ER:ER,(ROW()-2)/3+7),"")</f>
        <v>0</v>
      </c>
      <c r="O398" s="51">
        <f>IF($A398&lt;&gt;"",INDEX([1]Sizer!ES:ES,(ROW()-2)/3+7),"")</f>
        <v>0</v>
      </c>
      <c r="P398" s="51">
        <f>IF($A398&lt;&gt;"",INDEX([1]Sizer!ET:ET,(ROW()-2)/3+7),"")</f>
        <v>1</v>
      </c>
      <c r="Q398" s="51">
        <f>IF($A398&lt;&gt;"",INDEX([1]Sizer!EU:EU,(ROW()-2)/3+7),"")</f>
        <v>1.5</v>
      </c>
      <c r="R398" s="51">
        <f>IF($A398&lt;&gt;"",INDEX([1]Sizer!EV:EV,(ROW()-2)/3+7),"")</f>
        <v>3</v>
      </c>
      <c r="S398" s="51">
        <f>IF($A398&lt;&gt;"",INDEX([1]Sizer!EW:EW,(ROW()-2)/3+7),"")</f>
        <v>0</v>
      </c>
      <c r="T398" s="51">
        <f>IF($A398&lt;&gt;"",INDEX([1]Sizer!EX:EX,(ROW()-2)/3+7),"")</f>
        <v>-1</v>
      </c>
      <c r="U398" s="51">
        <f>IF($A398&lt;&gt;"",INDEX([1]Sizer!EY:EY,(ROW()-2)/3+7),"")</f>
        <v>2</v>
      </c>
      <c r="V398" s="51">
        <f>IF($A398&lt;&gt;"",INDEX([1]Sizer!EZ:EZ,(ROW()-2)/3+7),"")</f>
        <v>2</v>
      </c>
      <c r="W398" s="51">
        <f>IF($A398&lt;&gt;"",INDEX([1]Sizer!FA:FA,(ROW()-2)/3+7),"")</f>
        <v>0</v>
      </c>
      <c r="X398" s="51">
        <f>IF($A398&lt;&gt;"",INDEX([1]Sizer!FB:FB,(ROW()-2)/3+7),"")</f>
        <v>0</v>
      </c>
      <c r="Y398" s="51">
        <f>IF($A398&lt;&gt;"",INDEX([1]Sizer!FC:FC,(ROW()-2)/3+7),"")</f>
        <v>0</v>
      </c>
      <c r="Z398" s="51">
        <f>IF($A398&lt;&gt;"",INDEX([1]Sizer!FD:FD,(ROW()-2)/3+7),"")</f>
        <v>0</v>
      </c>
      <c r="AA398" s="52">
        <f>IF($A398&lt;&gt;"",INDEX([1]Sizer!$AB:$AB,(ROW()-2)/3+7)*'[1]Dashboard (Model)'!$U$2,"")</f>
        <v>0.03</v>
      </c>
    </row>
    <row r="399" spans="1:27" x14ac:dyDescent="0.2">
      <c r="A399" s="59"/>
      <c r="B399" s="53">
        <f>IF($A398&lt;&gt;"",INDEX([1]Sizer!B:B,(ROW()-3)/3+7),"")</f>
        <v>0</v>
      </c>
      <c r="C399" s="53">
        <f>IF($A398&lt;&gt;"",INDEX([1]Sizer!C:C,(ROW()-3)/3+7),"")</f>
        <v>0</v>
      </c>
      <c r="D399" s="53">
        <f>IF($A398&lt;&gt;"",INDEX([1]Sizer!D:D,(ROW()-3)/3+7),"")</f>
        <v>0</v>
      </c>
      <c r="E399" s="53">
        <f>IF($A398&lt;&gt;"",INDEX([1]Sizer!E:E,(ROW()-3)/3+7),"")</f>
        <v>0</v>
      </c>
      <c r="F399" s="53">
        <f>IF($A398&lt;&gt;"",INDEX([1]Sizer!F:F,(ROW()-3)/3+7),"")</f>
        <v>0</v>
      </c>
      <c r="G399" s="53">
        <f>IF($A398&lt;&gt;"",INDEX([1]Sizer!G:G,(ROW()-3)/3+7),"")</f>
        <v>1.8592810009960162E-2</v>
      </c>
      <c r="H399" s="53">
        <f>IF($A398&lt;&gt;"",INDEX([1]Sizer!H:H,(ROW()-3)/3+7),"")</f>
        <v>0</v>
      </c>
      <c r="I399" s="53">
        <f>IF($A398&lt;&gt;"",INDEX([1]Sizer!I:I,(ROW()-3)/3+7),"")</f>
        <v>0</v>
      </c>
      <c r="J399" s="53">
        <f>IF($A398&lt;&gt;"",INDEX([1]Sizer!J:J,(ROW()-3)/3+7),"")</f>
        <v>1.0400735294117645E-2</v>
      </c>
      <c r="K399" s="53">
        <f>IF($A398&lt;&gt;"",INDEX([1]Sizer!K:K,(ROW()-3)/3+7),"")</f>
        <v>0</v>
      </c>
      <c r="L399" s="53">
        <f>IF($A398&lt;&gt;"",INDEX([1]Sizer!L:L,(ROW()-3)/3+7),"")</f>
        <v>2.2724791666666661E-2</v>
      </c>
      <c r="M399" s="53">
        <f>IF($A398&lt;&gt;"",INDEX([1]Sizer!M:M,(ROW()-3)/3+7),"")</f>
        <v>0</v>
      </c>
      <c r="N399" s="53">
        <f>IF($A398&lt;&gt;"",INDEX([1]Sizer!N:N,(ROW()-3)/3+7),"")</f>
        <v>0</v>
      </c>
      <c r="O399" s="53">
        <f>IF($A398&lt;&gt;"",INDEX([1]Sizer!O:O,(ROW()-3)/3+7),"")</f>
        <v>0</v>
      </c>
      <c r="P399" s="53">
        <f>IF($A398&lt;&gt;"",INDEX([1]Sizer!P:P,(ROW()-3)/3+7),"")</f>
        <v>9.0280577524370041E-3</v>
      </c>
      <c r="Q399" s="53">
        <f>IF($A398&lt;&gt;"",INDEX([1]Sizer!Q:Q,(ROW()-3)/3+7),"")</f>
        <v>2.4542774999999992E-2</v>
      </c>
      <c r="R399" s="53">
        <f>IF($A398&lt;&gt;"",INDEX([1]Sizer!R:R,(ROW()-3)/3+7),"")</f>
        <v>2.2359715670024226E-2</v>
      </c>
      <c r="S399" s="53">
        <f>IF($A398&lt;&gt;"",INDEX([1]Sizer!S:S,(ROW()-3)/3+7),"")</f>
        <v>0</v>
      </c>
      <c r="T399" s="53">
        <f>IF($A398&lt;&gt;"",INDEX([1]Sizer!T:T,(ROW()-3)/3+7),"")</f>
        <v>-3.1780124020887736E-2</v>
      </c>
      <c r="U399" s="53">
        <f>IF($A398&lt;&gt;"",INDEX([1]Sizer!U:U,(ROW()-3)/3+7),"")</f>
        <v>4.3057499999999992E-2</v>
      </c>
      <c r="V399" s="53">
        <f>IF($A398&lt;&gt;"",INDEX([1]Sizer!V:V,(ROW()-3)/3+7),"")</f>
        <v>3.0598148609899005E-2</v>
      </c>
      <c r="W399" s="53">
        <f>IF($A398&lt;&gt;"",INDEX([1]Sizer!W:W,(ROW()-3)/3+7),"")</f>
        <v>0</v>
      </c>
      <c r="X399" s="53">
        <f>IF($A398&lt;&gt;"",INDEX([1]Sizer!X:X,(ROW()-3)/3+7),"")</f>
        <v>0</v>
      </c>
      <c r="Y399" s="53">
        <f>IF($A398&lt;&gt;"",INDEX([1]Sizer!Y:Y,(ROW()-3)/3+7),"")</f>
        <v>0</v>
      </c>
      <c r="Z399" s="53">
        <f>IF($A398&lt;&gt;"",INDEX([1]Sizer!Z:Z,(ROW()-3)/3+7),"")</f>
        <v>0</v>
      </c>
      <c r="AA399" s="53">
        <f>IF($A398&lt;&gt;"",SUM($B399:$Z399),"")</f>
        <v>0.14952440998221697</v>
      </c>
    </row>
    <row r="400" spans="1:27" x14ac:dyDescent="0.2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</row>
    <row r="401" spans="1:27" x14ac:dyDescent="0.2">
      <c r="A401" s="59">
        <f>IF(INDEX([1]Sizer!$A:$A,(ROW()-2)/3+7)&lt;&gt;"",INDEX([1]Sizer!$A:$A,(ROW()-2)/3+7),"")</f>
        <v>45435</v>
      </c>
      <c r="B401" s="51">
        <f>IF($A401&lt;&gt;"",INDEX([1]Sizer!EF:EF,(ROW()-2)/3+7),"")</f>
        <v>0</v>
      </c>
      <c r="C401" s="51">
        <f>IF($A401&lt;&gt;"",INDEX([1]Sizer!EG:EG,(ROW()-2)/3+7),"")</f>
        <v>0</v>
      </c>
      <c r="D401" s="51">
        <f>IF($A401&lt;&gt;"",INDEX([1]Sizer!EH:EH,(ROW()-2)/3+7),"")</f>
        <v>-0.5</v>
      </c>
      <c r="E401" s="51">
        <f>IF($A401&lt;&gt;"",INDEX([1]Sizer!EI:EI,(ROW()-2)/3+7),"")</f>
        <v>0.5</v>
      </c>
      <c r="F401" s="51">
        <f>IF($A401&lt;&gt;"",INDEX([1]Sizer!EJ:EJ,(ROW()-2)/3+7),"")</f>
        <v>0</v>
      </c>
      <c r="G401" s="51">
        <f>IF($A401&lt;&gt;"",INDEX([1]Sizer!EK:EK,(ROW()-2)/3+7),"")</f>
        <v>1.5</v>
      </c>
      <c r="H401" s="51">
        <f>IF($A401&lt;&gt;"",INDEX([1]Sizer!EL:EL,(ROW()-2)/3+7),"")</f>
        <v>0</v>
      </c>
      <c r="I401" s="51">
        <f>IF($A401&lt;&gt;"",INDEX([1]Sizer!EM:EM,(ROW()-2)/3+7),"")</f>
        <v>0</v>
      </c>
      <c r="J401" s="51">
        <f>IF($A401&lt;&gt;"",INDEX([1]Sizer!EN:EN,(ROW()-2)/3+7),"")</f>
        <v>0</v>
      </c>
      <c r="K401" s="51">
        <f>IF($A401&lt;&gt;"",INDEX([1]Sizer!EO:EO,(ROW()-2)/3+7),"")</f>
        <v>0</v>
      </c>
      <c r="L401" s="51">
        <f>IF($A401&lt;&gt;"",INDEX([1]Sizer!EP:EP,(ROW()-2)/3+7),"")</f>
        <v>0.5</v>
      </c>
      <c r="M401" s="51">
        <f>IF($A401&lt;&gt;"",INDEX([1]Sizer!EQ:EQ,(ROW()-2)/3+7),"")</f>
        <v>0</v>
      </c>
      <c r="N401" s="51">
        <f>IF($A401&lt;&gt;"",INDEX([1]Sizer!ER:ER,(ROW()-2)/3+7),"")</f>
        <v>0</v>
      </c>
      <c r="O401" s="51">
        <f>IF($A401&lt;&gt;"",INDEX([1]Sizer!ES:ES,(ROW()-2)/3+7),"")</f>
        <v>0</v>
      </c>
      <c r="P401" s="51">
        <f>IF($A401&lt;&gt;"",INDEX([1]Sizer!ET:ET,(ROW()-2)/3+7),"")</f>
        <v>2</v>
      </c>
      <c r="Q401" s="51">
        <f>IF($A401&lt;&gt;"",INDEX([1]Sizer!EU:EU,(ROW()-2)/3+7),"")</f>
        <v>1</v>
      </c>
      <c r="R401" s="51">
        <f>IF($A401&lt;&gt;"",INDEX([1]Sizer!EV:EV,(ROW()-2)/3+7),"")</f>
        <v>3</v>
      </c>
      <c r="S401" s="51">
        <f>IF($A401&lt;&gt;"",INDEX([1]Sizer!EW:EW,(ROW()-2)/3+7),"")</f>
        <v>0</v>
      </c>
      <c r="T401" s="51">
        <f>IF($A401&lt;&gt;"",INDEX([1]Sizer!EX:EX,(ROW()-2)/3+7),"")</f>
        <v>-1</v>
      </c>
      <c r="U401" s="51">
        <f>IF($A401&lt;&gt;"",INDEX([1]Sizer!EY:EY,(ROW()-2)/3+7),"")</f>
        <v>1.5</v>
      </c>
      <c r="V401" s="51">
        <f>IF($A401&lt;&gt;"",INDEX([1]Sizer!EZ:EZ,(ROW()-2)/3+7),"")</f>
        <v>2</v>
      </c>
      <c r="W401" s="51">
        <f>IF($A401&lt;&gt;"",INDEX([1]Sizer!FA:FA,(ROW()-2)/3+7),"")</f>
        <v>0</v>
      </c>
      <c r="X401" s="51">
        <f>IF($A401&lt;&gt;"",INDEX([1]Sizer!FB:FB,(ROW()-2)/3+7),"")</f>
        <v>0</v>
      </c>
      <c r="Y401" s="51">
        <f>IF($A401&lt;&gt;"",INDEX([1]Sizer!FC:FC,(ROW()-2)/3+7),"")</f>
        <v>0</v>
      </c>
      <c r="Z401" s="51">
        <f>IF($A401&lt;&gt;"",INDEX([1]Sizer!FD:FD,(ROW()-2)/3+7),"")</f>
        <v>0</v>
      </c>
      <c r="AA401" s="52">
        <f>IF($A401&lt;&gt;"",INDEX([1]Sizer!$AB:$AB,(ROW()-2)/3+7)*'[1]Dashboard (Model)'!$U$2,"")</f>
        <v>0.04</v>
      </c>
    </row>
    <row r="402" spans="1:27" x14ac:dyDescent="0.2">
      <c r="A402" s="59"/>
      <c r="B402" s="53">
        <f>IF($A401&lt;&gt;"",INDEX([1]Sizer!B:B,(ROW()-3)/3+7),"")</f>
        <v>0</v>
      </c>
      <c r="C402" s="53">
        <f>IF($A401&lt;&gt;"",INDEX([1]Sizer!C:C,(ROW()-3)/3+7),"")</f>
        <v>0</v>
      </c>
      <c r="D402" s="53">
        <f>IF($A401&lt;&gt;"",INDEX([1]Sizer!D:D,(ROW()-3)/3+7),"")</f>
        <v>-2.1551158173395101E-2</v>
      </c>
      <c r="E402" s="53">
        <f>IF($A401&lt;&gt;"",INDEX([1]Sizer!E:E,(ROW()-3)/3+7),"")</f>
        <v>7.0714006514657991E-3</v>
      </c>
      <c r="F402" s="53">
        <f>IF($A401&lt;&gt;"",INDEX([1]Sizer!F:F,(ROW()-3)/3+7),"")</f>
        <v>0</v>
      </c>
      <c r="G402" s="53">
        <f>IF($A401&lt;&gt;"",INDEX([1]Sizer!G:G,(ROW()-3)/3+7),"")</f>
        <v>1.8592810009960162E-2</v>
      </c>
      <c r="H402" s="53">
        <f>IF($A401&lt;&gt;"",INDEX([1]Sizer!H:H,(ROW()-3)/3+7),"")</f>
        <v>0</v>
      </c>
      <c r="I402" s="53">
        <f>IF($A401&lt;&gt;"",INDEX([1]Sizer!I:I,(ROW()-3)/3+7),"")</f>
        <v>0</v>
      </c>
      <c r="J402" s="53">
        <f>IF($A401&lt;&gt;"",INDEX([1]Sizer!J:J,(ROW()-3)/3+7),"")</f>
        <v>0</v>
      </c>
      <c r="K402" s="53">
        <f>IF($A401&lt;&gt;"",INDEX([1]Sizer!K:K,(ROW()-3)/3+7),"")</f>
        <v>0</v>
      </c>
      <c r="L402" s="53">
        <f>IF($A401&lt;&gt;"",INDEX([1]Sizer!L:L,(ROW()-3)/3+7),"")</f>
        <v>1.5075833333333333E-2</v>
      </c>
      <c r="M402" s="53">
        <f>IF($A401&lt;&gt;"",INDEX([1]Sizer!M:M,(ROW()-3)/3+7),"")</f>
        <v>0</v>
      </c>
      <c r="N402" s="53">
        <f>IF($A401&lt;&gt;"",INDEX([1]Sizer!N:N,(ROW()-3)/3+7),"")</f>
        <v>0</v>
      </c>
      <c r="O402" s="53">
        <f>IF($A401&lt;&gt;"",INDEX([1]Sizer!O:O,(ROW()-3)/3+7),"")</f>
        <v>0</v>
      </c>
      <c r="P402" s="53">
        <f>IF($A401&lt;&gt;"",INDEX([1]Sizer!P:P,(ROW()-3)/3+7),"")</f>
        <v>2.3764860426929393E-2</v>
      </c>
      <c r="Q402" s="53">
        <f>IF($A401&lt;&gt;"",INDEX([1]Sizer!Q:Q,(ROW()-3)/3+7),"")</f>
        <v>2.1508454425363276E-2</v>
      </c>
      <c r="R402" s="53">
        <f>IF($A401&lt;&gt;"",INDEX([1]Sizer!R:R,(ROW()-3)/3+7),"")</f>
        <v>2.2359715670024226E-2</v>
      </c>
      <c r="S402" s="53">
        <f>IF($A401&lt;&gt;"",INDEX([1]Sizer!S:S,(ROW()-3)/3+7),"")</f>
        <v>0</v>
      </c>
      <c r="T402" s="53">
        <f>IF($A401&lt;&gt;"",INDEX([1]Sizer!T:T,(ROW()-3)/3+7),"")</f>
        <v>-3.1780124020887736E-2</v>
      </c>
      <c r="U402" s="53">
        <f>IF($A401&lt;&gt;"",INDEX([1]Sizer!U:U,(ROW()-3)/3+7),"")</f>
        <v>4.2997975352112673E-2</v>
      </c>
      <c r="V402" s="53">
        <f>IF($A401&lt;&gt;"",INDEX([1]Sizer!V:V,(ROW()-3)/3+7),"")</f>
        <v>3.0598148609899005E-2</v>
      </c>
      <c r="W402" s="53">
        <f>IF($A401&lt;&gt;"",INDEX([1]Sizer!W:W,(ROW()-3)/3+7),"")</f>
        <v>0</v>
      </c>
      <c r="X402" s="53">
        <f>IF($A401&lt;&gt;"",INDEX([1]Sizer!X:X,(ROW()-3)/3+7),"")</f>
        <v>0</v>
      </c>
      <c r="Y402" s="53">
        <f>IF($A401&lt;&gt;"",INDEX([1]Sizer!Y:Y,(ROW()-3)/3+7),"")</f>
        <v>0</v>
      </c>
      <c r="Z402" s="53">
        <f>IF($A401&lt;&gt;"",INDEX([1]Sizer!Z:Z,(ROW()-3)/3+7),"")</f>
        <v>0</v>
      </c>
      <c r="AA402" s="53">
        <f>IF($A401&lt;&gt;"",SUM($B402:$Z402),"")</f>
        <v>0.12863791628480503</v>
      </c>
    </row>
    <row r="403" spans="1:27" x14ac:dyDescent="0.2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</row>
    <row r="404" spans="1:27" x14ac:dyDescent="0.2">
      <c r="A404" s="59">
        <f>IF(INDEX([1]Sizer!$A:$A,(ROW()-2)/3+7)&lt;&gt;"",INDEX([1]Sizer!$A:$A,(ROW()-2)/3+7),"")</f>
        <v>45436</v>
      </c>
      <c r="B404" s="51">
        <f>IF($A404&lt;&gt;"",INDEX([1]Sizer!EF:EF,(ROW()-2)/3+7),"")</f>
        <v>0</v>
      </c>
      <c r="C404" s="51">
        <f>IF($A404&lt;&gt;"",INDEX([1]Sizer!EG:EG,(ROW()-2)/3+7),"")</f>
        <v>0</v>
      </c>
      <c r="D404" s="51">
        <f>IF($A404&lt;&gt;"",INDEX([1]Sizer!EH:EH,(ROW()-2)/3+7),"")</f>
        <v>-0.5</v>
      </c>
      <c r="E404" s="51">
        <f>IF($A404&lt;&gt;"",INDEX([1]Sizer!EI:EI,(ROW()-2)/3+7),"")</f>
        <v>0.5</v>
      </c>
      <c r="F404" s="51">
        <f>IF($A404&lt;&gt;"",INDEX([1]Sizer!EJ:EJ,(ROW()-2)/3+7),"")</f>
        <v>0</v>
      </c>
      <c r="G404" s="51">
        <f>IF($A404&lt;&gt;"",INDEX([1]Sizer!EK:EK,(ROW()-2)/3+7),"")</f>
        <v>1.5</v>
      </c>
      <c r="H404" s="51">
        <f>IF($A404&lt;&gt;"",INDEX([1]Sizer!EL:EL,(ROW()-2)/3+7),"")</f>
        <v>0</v>
      </c>
      <c r="I404" s="51">
        <f>IF($A404&lt;&gt;"",INDEX([1]Sizer!EM:EM,(ROW()-2)/3+7),"")</f>
        <v>0</v>
      </c>
      <c r="J404" s="51">
        <f>IF($A404&lt;&gt;"",INDEX([1]Sizer!EN:EN,(ROW()-2)/3+7),"")</f>
        <v>0</v>
      </c>
      <c r="K404" s="51">
        <f>IF($A404&lt;&gt;"",INDEX([1]Sizer!EO:EO,(ROW()-2)/3+7),"")</f>
        <v>0</v>
      </c>
      <c r="L404" s="51">
        <f>IF($A404&lt;&gt;"",INDEX([1]Sizer!EP:EP,(ROW()-2)/3+7),"")</f>
        <v>0.5</v>
      </c>
      <c r="M404" s="51">
        <f>IF($A404&lt;&gt;"",INDEX([1]Sizer!EQ:EQ,(ROW()-2)/3+7),"")</f>
        <v>0</v>
      </c>
      <c r="N404" s="51">
        <f>IF($A404&lt;&gt;"",INDEX([1]Sizer!ER:ER,(ROW()-2)/3+7),"")</f>
        <v>0</v>
      </c>
      <c r="O404" s="51">
        <f>IF($A404&lt;&gt;"",INDEX([1]Sizer!ES:ES,(ROW()-2)/3+7),"")</f>
        <v>0</v>
      </c>
      <c r="P404" s="51">
        <f>IF($A404&lt;&gt;"",INDEX([1]Sizer!ET:ET,(ROW()-2)/3+7),"")</f>
        <v>2</v>
      </c>
      <c r="Q404" s="51">
        <f>IF($A404&lt;&gt;"",INDEX([1]Sizer!EU:EU,(ROW()-2)/3+7),"")</f>
        <v>1</v>
      </c>
      <c r="R404" s="51">
        <f>IF($A404&lt;&gt;"",INDEX([1]Sizer!EV:EV,(ROW()-2)/3+7),"")</f>
        <v>3</v>
      </c>
      <c r="S404" s="51">
        <f>IF($A404&lt;&gt;"",INDEX([1]Sizer!EW:EW,(ROW()-2)/3+7),"")</f>
        <v>0</v>
      </c>
      <c r="T404" s="51">
        <f>IF($A404&lt;&gt;"",INDEX([1]Sizer!EX:EX,(ROW()-2)/3+7),"")</f>
        <v>-1</v>
      </c>
      <c r="U404" s="51">
        <f>IF($A404&lt;&gt;"",INDEX([1]Sizer!EY:EY,(ROW()-2)/3+7),"")</f>
        <v>1.5</v>
      </c>
      <c r="V404" s="51">
        <f>IF($A404&lt;&gt;"",INDEX([1]Sizer!EZ:EZ,(ROW()-2)/3+7),"")</f>
        <v>1</v>
      </c>
      <c r="W404" s="51">
        <f>IF($A404&lt;&gt;"",INDEX([1]Sizer!FA:FA,(ROW()-2)/3+7),"")</f>
        <v>0</v>
      </c>
      <c r="X404" s="51">
        <f>IF($A404&lt;&gt;"",INDEX([1]Sizer!FB:FB,(ROW()-2)/3+7),"")</f>
        <v>0</v>
      </c>
      <c r="Y404" s="51">
        <f>IF($A404&lt;&gt;"",INDEX([1]Sizer!FC:FC,(ROW()-2)/3+7),"")</f>
        <v>0</v>
      </c>
      <c r="Z404" s="51">
        <f>IF($A404&lt;&gt;"",INDEX([1]Sizer!FD:FD,(ROW()-2)/3+7),"")</f>
        <v>0</v>
      </c>
      <c r="AA404" s="52">
        <f>IF($A404&lt;&gt;"",INDEX([1]Sizer!$AB:$AB,(ROW()-2)/3+7)*'[1]Dashboard (Model)'!$U$2,"")</f>
        <v>0.05</v>
      </c>
    </row>
    <row r="405" spans="1:27" x14ac:dyDescent="0.2">
      <c r="A405" s="59"/>
      <c r="B405" s="53">
        <f>IF($A404&lt;&gt;"",INDEX([1]Sizer!B:B,(ROW()-3)/3+7),"")</f>
        <v>0</v>
      </c>
      <c r="C405" s="53">
        <f>IF($A404&lt;&gt;"",INDEX([1]Sizer!C:C,(ROW()-3)/3+7),"")</f>
        <v>0</v>
      </c>
      <c r="D405" s="53">
        <f>IF($A404&lt;&gt;"",INDEX([1]Sizer!D:D,(ROW()-3)/3+7),"")</f>
        <v>-2.1551158173395101E-2</v>
      </c>
      <c r="E405" s="53">
        <f>IF($A404&lt;&gt;"",INDEX([1]Sizer!E:E,(ROW()-3)/3+7),"")</f>
        <v>7.0714006514657991E-3</v>
      </c>
      <c r="F405" s="53">
        <f>IF($A404&lt;&gt;"",INDEX([1]Sizer!F:F,(ROW()-3)/3+7),"")</f>
        <v>0</v>
      </c>
      <c r="G405" s="53">
        <f>IF($A404&lt;&gt;"",INDEX([1]Sizer!G:G,(ROW()-3)/3+7),"")</f>
        <v>1.8592810009960162E-2</v>
      </c>
      <c r="H405" s="53">
        <f>IF($A404&lt;&gt;"",INDEX([1]Sizer!H:H,(ROW()-3)/3+7),"")</f>
        <v>0</v>
      </c>
      <c r="I405" s="53">
        <f>IF($A404&lt;&gt;"",INDEX([1]Sizer!I:I,(ROW()-3)/3+7),"")</f>
        <v>0</v>
      </c>
      <c r="J405" s="53">
        <f>IF($A404&lt;&gt;"",INDEX([1]Sizer!J:J,(ROW()-3)/3+7),"")</f>
        <v>0</v>
      </c>
      <c r="K405" s="53">
        <f>IF($A404&lt;&gt;"",INDEX([1]Sizer!K:K,(ROW()-3)/3+7),"")</f>
        <v>0</v>
      </c>
      <c r="L405" s="53">
        <f>IF($A404&lt;&gt;"",INDEX([1]Sizer!L:L,(ROW()-3)/3+7),"")</f>
        <v>1.5075833333333333E-2</v>
      </c>
      <c r="M405" s="53">
        <f>IF($A404&lt;&gt;"",INDEX([1]Sizer!M:M,(ROW()-3)/3+7),"")</f>
        <v>0</v>
      </c>
      <c r="N405" s="53">
        <f>IF($A404&lt;&gt;"",INDEX([1]Sizer!N:N,(ROW()-3)/3+7),"")</f>
        <v>0</v>
      </c>
      <c r="O405" s="53">
        <f>IF($A404&lt;&gt;"",INDEX([1]Sizer!O:O,(ROW()-3)/3+7),"")</f>
        <v>0</v>
      </c>
      <c r="P405" s="53">
        <f>IF($A404&lt;&gt;"",INDEX([1]Sizer!P:P,(ROW()-3)/3+7),"")</f>
        <v>2.3764860426929393E-2</v>
      </c>
      <c r="Q405" s="53">
        <f>IF($A404&lt;&gt;"",INDEX([1]Sizer!Q:Q,(ROW()-3)/3+7),"")</f>
        <v>2.1508454425363276E-2</v>
      </c>
      <c r="R405" s="53">
        <f>IF($A404&lt;&gt;"",INDEX([1]Sizer!R:R,(ROW()-3)/3+7),"")</f>
        <v>2.2359715670024226E-2</v>
      </c>
      <c r="S405" s="53">
        <f>IF($A404&lt;&gt;"",INDEX([1]Sizer!S:S,(ROW()-3)/3+7),"")</f>
        <v>0</v>
      </c>
      <c r="T405" s="53">
        <f>IF($A404&lt;&gt;"",INDEX([1]Sizer!T:T,(ROW()-3)/3+7),"")</f>
        <v>-3.1780124020887736E-2</v>
      </c>
      <c r="U405" s="53">
        <f>IF($A404&lt;&gt;"",INDEX([1]Sizer!U:U,(ROW()-3)/3+7),"")</f>
        <v>4.2997975352112673E-2</v>
      </c>
      <c r="V405" s="53">
        <f>IF($A404&lt;&gt;"",INDEX([1]Sizer!V:V,(ROW()-3)/3+7),"")</f>
        <v>2.5434765625000005E-2</v>
      </c>
      <c r="W405" s="53">
        <f>IF($A404&lt;&gt;"",INDEX([1]Sizer!W:W,(ROW()-3)/3+7),"")</f>
        <v>0</v>
      </c>
      <c r="X405" s="53">
        <f>IF($A404&lt;&gt;"",INDEX([1]Sizer!X:X,(ROW()-3)/3+7),"")</f>
        <v>0</v>
      </c>
      <c r="Y405" s="53">
        <f>IF($A404&lt;&gt;"",INDEX([1]Sizer!Y:Y,(ROW()-3)/3+7),"")</f>
        <v>0</v>
      </c>
      <c r="Z405" s="53">
        <f>IF($A404&lt;&gt;"",INDEX([1]Sizer!Z:Z,(ROW()-3)/3+7),"")</f>
        <v>0</v>
      </c>
      <c r="AA405" s="53">
        <f>IF($A404&lt;&gt;"",SUM($B405:$Z405),"")</f>
        <v>0.12347453329990603</v>
      </c>
    </row>
    <row r="406" spans="1:27" x14ac:dyDescent="0.2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</row>
    <row r="407" spans="1:27" x14ac:dyDescent="0.2">
      <c r="A407" s="59">
        <f>IF(INDEX([1]Sizer!$A:$A,(ROW()-2)/3+7)&lt;&gt;"",INDEX([1]Sizer!$A:$A,(ROW()-2)/3+7),"")</f>
        <v>45440</v>
      </c>
      <c r="B407" s="51">
        <f>IF($A407&lt;&gt;"",INDEX([1]Sizer!EF:EF,(ROW()-2)/3+7),"")</f>
        <v>0</v>
      </c>
      <c r="C407" s="51">
        <f>IF($A407&lt;&gt;"",INDEX([1]Sizer!EG:EG,(ROW()-2)/3+7),"")</f>
        <v>0</v>
      </c>
      <c r="D407" s="51">
        <f>IF($A407&lt;&gt;"",INDEX([1]Sizer!EH:EH,(ROW()-2)/3+7),"")</f>
        <v>-0.5</v>
      </c>
      <c r="E407" s="51">
        <f>IF($A407&lt;&gt;"",INDEX([1]Sizer!EI:EI,(ROW()-2)/3+7),"")</f>
        <v>0.5</v>
      </c>
      <c r="F407" s="51">
        <f>IF($A407&lt;&gt;"",INDEX([1]Sizer!EJ:EJ,(ROW()-2)/3+7),"")</f>
        <v>0</v>
      </c>
      <c r="G407" s="51">
        <f>IF($A407&lt;&gt;"",INDEX([1]Sizer!EK:EK,(ROW()-2)/3+7),"")</f>
        <v>1.5</v>
      </c>
      <c r="H407" s="51">
        <f>IF($A407&lt;&gt;"",INDEX([1]Sizer!EL:EL,(ROW()-2)/3+7),"")</f>
        <v>0</v>
      </c>
      <c r="I407" s="51">
        <f>IF($A407&lt;&gt;"",INDEX([1]Sizer!EM:EM,(ROW()-2)/3+7),"")</f>
        <v>0</v>
      </c>
      <c r="J407" s="51">
        <f>IF($A407&lt;&gt;"",INDEX([1]Sizer!EN:EN,(ROW()-2)/3+7),"")</f>
        <v>0</v>
      </c>
      <c r="K407" s="51">
        <f>IF($A407&lt;&gt;"",INDEX([1]Sizer!EO:EO,(ROW()-2)/3+7),"")</f>
        <v>0</v>
      </c>
      <c r="L407" s="51">
        <f>IF($A407&lt;&gt;"",INDEX([1]Sizer!EP:EP,(ROW()-2)/3+7),"")</f>
        <v>0.5</v>
      </c>
      <c r="M407" s="51">
        <f>IF($A407&lt;&gt;"",INDEX([1]Sizer!EQ:EQ,(ROW()-2)/3+7),"")</f>
        <v>0</v>
      </c>
      <c r="N407" s="51">
        <f>IF($A407&lt;&gt;"",INDEX([1]Sizer!ER:ER,(ROW()-2)/3+7),"")</f>
        <v>0</v>
      </c>
      <c r="O407" s="51">
        <f>IF($A407&lt;&gt;"",INDEX([1]Sizer!ES:ES,(ROW()-2)/3+7),"")</f>
        <v>0</v>
      </c>
      <c r="P407" s="51">
        <f>IF($A407&lt;&gt;"",INDEX([1]Sizer!ET:ET,(ROW()-2)/3+7),"")</f>
        <v>1.5</v>
      </c>
      <c r="Q407" s="51">
        <f>IF($A407&lt;&gt;"",INDEX([1]Sizer!EU:EU,(ROW()-2)/3+7),"")</f>
        <v>1</v>
      </c>
      <c r="R407" s="51">
        <f>IF($A407&lt;&gt;"",INDEX([1]Sizer!EV:EV,(ROW()-2)/3+7),"")</f>
        <v>3</v>
      </c>
      <c r="S407" s="51">
        <f>IF($A407&lt;&gt;"",INDEX([1]Sizer!EW:EW,(ROW()-2)/3+7),"")</f>
        <v>0</v>
      </c>
      <c r="T407" s="51">
        <f>IF($A407&lt;&gt;"",INDEX([1]Sizer!EX:EX,(ROW()-2)/3+7),"")</f>
        <v>-1</v>
      </c>
      <c r="U407" s="51">
        <f>IF($A407&lt;&gt;"",INDEX([1]Sizer!EY:EY,(ROW()-2)/3+7),"")</f>
        <v>1.5</v>
      </c>
      <c r="V407" s="51">
        <f>IF($A407&lt;&gt;"",INDEX([1]Sizer!EZ:EZ,(ROW()-2)/3+7),"")</f>
        <v>1</v>
      </c>
      <c r="W407" s="51">
        <f>IF($A407&lt;&gt;"",INDEX([1]Sizer!FA:FA,(ROW()-2)/3+7),"")</f>
        <v>0</v>
      </c>
      <c r="X407" s="51">
        <f>IF($A407&lt;&gt;"",INDEX([1]Sizer!FB:FB,(ROW()-2)/3+7),"")</f>
        <v>0</v>
      </c>
      <c r="Y407" s="51">
        <f>IF($A407&lt;&gt;"",INDEX([1]Sizer!FC:FC,(ROW()-2)/3+7),"")</f>
        <v>0</v>
      </c>
      <c r="Z407" s="51">
        <f>IF($A407&lt;&gt;"",INDEX([1]Sizer!FD:FD,(ROW()-2)/3+7),"")</f>
        <v>0</v>
      </c>
      <c r="AA407" s="52">
        <f>IF($A407&lt;&gt;"",INDEX([1]Sizer!$AB:$AB,(ROW()-2)/3+7)*'[1]Dashboard (Model)'!$U$2,"")</f>
        <v>0.05</v>
      </c>
    </row>
    <row r="408" spans="1:27" x14ac:dyDescent="0.2">
      <c r="A408" s="59"/>
      <c r="B408" s="53">
        <f>IF($A407&lt;&gt;"",INDEX([1]Sizer!B:B,(ROW()-3)/3+7),"")</f>
        <v>0</v>
      </c>
      <c r="C408" s="53">
        <f>IF($A407&lt;&gt;"",INDEX([1]Sizer!C:C,(ROW()-3)/3+7),"")</f>
        <v>0</v>
      </c>
      <c r="D408" s="53">
        <f>IF($A407&lt;&gt;"",INDEX([1]Sizer!D:D,(ROW()-3)/3+7),"")</f>
        <v>-2.1551158173395101E-2</v>
      </c>
      <c r="E408" s="53">
        <f>IF($A407&lt;&gt;"",INDEX([1]Sizer!E:E,(ROW()-3)/3+7),"")</f>
        <v>7.0714006514657991E-3</v>
      </c>
      <c r="F408" s="53">
        <f>IF($A407&lt;&gt;"",INDEX([1]Sizer!F:F,(ROW()-3)/3+7),"")</f>
        <v>0</v>
      </c>
      <c r="G408" s="53">
        <f>IF($A407&lt;&gt;"",INDEX([1]Sizer!G:G,(ROW()-3)/3+7),"")</f>
        <v>1.8592810009960162E-2</v>
      </c>
      <c r="H408" s="53">
        <f>IF($A407&lt;&gt;"",INDEX([1]Sizer!H:H,(ROW()-3)/3+7),"")</f>
        <v>0</v>
      </c>
      <c r="I408" s="53">
        <f>IF($A407&lt;&gt;"",INDEX([1]Sizer!I:I,(ROW()-3)/3+7),"")</f>
        <v>0</v>
      </c>
      <c r="J408" s="53">
        <f>IF($A407&lt;&gt;"",INDEX([1]Sizer!J:J,(ROW()-3)/3+7),"")</f>
        <v>0</v>
      </c>
      <c r="K408" s="53">
        <f>IF($A407&lt;&gt;"",INDEX([1]Sizer!K:K,(ROW()-3)/3+7),"")</f>
        <v>0</v>
      </c>
      <c r="L408" s="53">
        <f>IF($A407&lt;&gt;"",INDEX([1]Sizer!L:L,(ROW()-3)/3+7),"")</f>
        <v>1.5075833333333333E-2</v>
      </c>
      <c r="M408" s="53">
        <f>IF($A407&lt;&gt;"",INDEX([1]Sizer!M:M,(ROW()-3)/3+7),"")</f>
        <v>0</v>
      </c>
      <c r="N408" s="53">
        <f>IF($A407&lt;&gt;"",INDEX([1]Sizer!N:N,(ROW()-3)/3+7),"")</f>
        <v>0</v>
      </c>
      <c r="O408" s="53">
        <f>IF($A407&lt;&gt;"",INDEX([1]Sizer!O:O,(ROW()-3)/3+7),"")</f>
        <v>0</v>
      </c>
      <c r="P408" s="53">
        <f>IF($A407&lt;&gt;"",INDEX([1]Sizer!P:P,(ROW()-3)/3+7),"")</f>
        <v>2.1611347358997317E-2</v>
      </c>
      <c r="Q408" s="53">
        <f>IF($A407&lt;&gt;"",INDEX([1]Sizer!Q:Q,(ROW()-3)/3+7),"")</f>
        <v>2.1508454425363276E-2</v>
      </c>
      <c r="R408" s="53">
        <f>IF($A407&lt;&gt;"",INDEX([1]Sizer!R:R,(ROW()-3)/3+7),"")</f>
        <v>2.2359715670024226E-2</v>
      </c>
      <c r="S408" s="53">
        <f>IF($A407&lt;&gt;"",INDEX([1]Sizer!S:S,(ROW()-3)/3+7),"")</f>
        <v>0</v>
      </c>
      <c r="T408" s="53">
        <f>IF($A407&lt;&gt;"",INDEX([1]Sizer!T:T,(ROW()-3)/3+7),"")</f>
        <v>-3.1780124020887736E-2</v>
      </c>
      <c r="U408" s="53">
        <f>IF($A407&lt;&gt;"",INDEX([1]Sizer!U:U,(ROW()-3)/3+7),"")</f>
        <v>4.2997975352112673E-2</v>
      </c>
      <c r="V408" s="53">
        <f>IF($A407&lt;&gt;"",INDEX([1]Sizer!V:V,(ROW()-3)/3+7),"")</f>
        <v>2.5434765625000005E-2</v>
      </c>
      <c r="W408" s="53">
        <f>IF($A407&lt;&gt;"",INDEX([1]Sizer!W:W,(ROW()-3)/3+7),"")</f>
        <v>0</v>
      </c>
      <c r="X408" s="53">
        <f>IF($A407&lt;&gt;"",INDEX([1]Sizer!X:X,(ROW()-3)/3+7),"")</f>
        <v>0</v>
      </c>
      <c r="Y408" s="53">
        <f>IF($A407&lt;&gt;"",INDEX([1]Sizer!Y:Y,(ROW()-3)/3+7),"")</f>
        <v>0</v>
      </c>
      <c r="Z408" s="53">
        <f>IF($A407&lt;&gt;"",INDEX([1]Sizer!Z:Z,(ROW()-3)/3+7),"")</f>
        <v>0</v>
      </c>
      <c r="AA408" s="53">
        <f>IF($A407&lt;&gt;"",SUM($B408:$Z408),"")</f>
        <v>0.12132102023197396</v>
      </c>
    </row>
    <row r="409" spans="1:27" x14ac:dyDescent="0.2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</row>
    <row r="410" spans="1:27" x14ac:dyDescent="0.2">
      <c r="A410" s="59">
        <f>IF(INDEX([1]Sizer!$A:$A,(ROW()-2)/3+7)&lt;&gt;"",INDEX([1]Sizer!$A:$A,(ROW()-2)/3+7),"")</f>
        <v>45441</v>
      </c>
      <c r="B410" s="51">
        <f>IF($A410&lt;&gt;"",INDEX([1]Sizer!EF:EF,(ROW()-2)/3+7),"")</f>
        <v>0</v>
      </c>
      <c r="C410" s="51">
        <f>IF($A410&lt;&gt;"",INDEX([1]Sizer!EG:EG,(ROW()-2)/3+7),"")</f>
        <v>0</v>
      </c>
      <c r="D410" s="51">
        <f>IF($A410&lt;&gt;"",INDEX([1]Sizer!EH:EH,(ROW()-2)/3+7),"")</f>
        <v>-0.5</v>
      </c>
      <c r="E410" s="51">
        <f>IF($A410&lt;&gt;"",INDEX([1]Sizer!EI:EI,(ROW()-2)/3+7),"")</f>
        <v>0.5</v>
      </c>
      <c r="F410" s="51">
        <f>IF($A410&lt;&gt;"",INDEX([1]Sizer!EJ:EJ,(ROW()-2)/3+7),"")</f>
        <v>0</v>
      </c>
      <c r="G410" s="51">
        <f>IF($A410&lt;&gt;"",INDEX([1]Sizer!EK:EK,(ROW()-2)/3+7),"")</f>
        <v>1.5</v>
      </c>
      <c r="H410" s="51">
        <f>IF($A410&lt;&gt;"",INDEX([1]Sizer!EL:EL,(ROW()-2)/3+7),"")</f>
        <v>0</v>
      </c>
      <c r="I410" s="51">
        <f>IF($A410&lt;&gt;"",INDEX([1]Sizer!EM:EM,(ROW()-2)/3+7),"")</f>
        <v>1.5</v>
      </c>
      <c r="J410" s="51">
        <f>IF($A410&lt;&gt;"",INDEX([1]Sizer!EN:EN,(ROW()-2)/3+7),"")</f>
        <v>0.5</v>
      </c>
      <c r="K410" s="51">
        <f>IF($A410&lt;&gt;"",INDEX([1]Sizer!EO:EO,(ROW()-2)/3+7),"")</f>
        <v>0</v>
      </c>
      <c r="L410" s="51">
        <f>IF($A410&lt;&gt;"",INDEX([1]Sizer!EP:EP,(ROW()-2)/3+7),"")</f>
        <v>0.5</v>
      </c>
      <c r="M410" s="51">
        <f>IF($A410&lt;&gt;"",INDEX([1]Sizer!EQ:EQ,(ROW()-2)/3+7),"")</f>
        <v>0</v>
      </c>
      <c r="N410" s="51">
        <f>IF($A410&lt;&gt;"",INDEX([1]Sizer!ER:ER,(ROW()-2)/3+7),"")</f>
        <v>0</v>
      </c>
      <c r="O410" s="51">
        <f>IF($A410&lt;&gt;"",INDEX([1]Sizer!ES:ES,(ROW()-2)/3+7),"")</f>
        <v>0</v>
      </c>
      <c r="P410" s="51">
        <f>IF($A410&lt;&gt;"",INDEX([1]Sizer!ET:ET,(ROW()-2)/3+7),"")</f>
        <v>0</v>
      </c>
      <c r="Q410" s="51">
        <f>IF($A410&lt;&gt;"",INDEX([1]Sizer!EU:EU,(ROW()-2)/3+7),"")</f>
        <v>-1</v>
      </c>
      <c r="R410" s="51">
        <f>IF($A410&lt;&gt;"",INDEX([1]Sizer!EV:EV,(ROW()-2)/3+7),"")</f>
        <v>3</v>
      </c>
      <c r="S410" s="51">
        <f>IF($A410&lt;&gt;"",INDEX([1]Sizer!EW:EW,(ROW()-2)/3+7),"")</f>
        <v>0</v>
      </c>
      <c r="T410" s="51">
        <f>IF($A410&lt;&gt;"",INDEX([1]Sizer!EX:EX,(ROW()-2)/3+7),"")</f>
        <v>-1</v>
      </c>
      <c r="U410" s="51">
        <f>IF($A410&lt;&gt;"",INDEX([1]Sizer!EY:EY,(ROW()-2)/3+7),"")</f>
        <v>2</v>
      </c>
      <c r="V410" s="51">
        <f>IF($A410&lt;&gt;"",INDEX([1]Sizer!EZ:EZ,(ROW()-2)/3+7),"")</f>
        <v>1</v>
      </c>
      <c r="W410" s="51">
        <f>IF($A410&lt;&gt;"",INDEX([1]Sizer!FA:FA,(ROW()-2)/3+7),"")</f>
        <v>0</v>
      </c>
      <c r="X410" s="51">
        <f>IF($A410&lt;&gt;"",INDEX([1]Sizer!FB:FB,(ROW()-2)/3+7),"")</f>
        <v>0</v>
      </c>
      <c r="Y410" s="51">
        <f>IF($A410&lt;&gt;"",INDEX([1]Sizer!FC:FC,(ROW()-2)/3+7),"")</f>
        <v>0</v>
      </c>
      <c r="Z410" s="51">
        <f>IF($A410&lt;&gt;"",INDEX([1]Sizer!FD:FD,(ROW()-2)/3+7),"")</f>
        <v>0</v>
      </c>
      <c r="AA410" s="52">
        <f>IF($A410&lt;&gt;"",INDEX([1]Sizer!$AB:$AB,(ROW()-2)/3+7)*'[1]Dashboard (Model)'!$U$2,"")</f>
        <v>0.11</v>
      </c>
    </row>
    <row r="411" spans="1:27" x14ac:dyDescent="0.2">
      <c r="A411" s="59"/>
      <c r="B411" s="53">
        <f>IF($A410&lt;&gt;"",INDEX([1]Sizer!B:B,(ROW()-3)/3+7),"")</f>
        <v>0</v>
      </c>
      <c r="C411" s="53">
        <f>IF($A410&lt;&gt;"",INDEX([1]Sizer!C:C,(ROW()-3)/3+7),"")</f>
        <v>0</v>
      </c>
      <c r="D411" s="53">
        <f>IF($A410&lt;&gt;"",INDEX([1]Sizer!D:D,(ROW()-3)/3+7),"")</f>
        <v>-2.1551158173395101E-2</v>
      </c>
      <c r="E411" s="53">
        <f>IF($A410&lt;&gt;"",INDEX([1]Sizer!E:E,(ROW()-3)/3+7),"")</f>
        <v>7.0714006514657991E-3</v>
      </c>
      <c r="F411" s="53">
        <f>IF($A410&lt;&gt;"",INDEX([1]Sizer!F:F,(ROW()-3)/3+7),"")</f>
        <v>0</v>
      </c>
      <c r="G411" s="53">
        <f>IF($A410&lt;&gt;"",INDEX([1]Sizer!G:G,(ROW()-3)/3+7),"")</f>
        <v>1.8592810009960162E-2</v>
      </c>
      <c r="H411" s="53">
        <f>IF($A410&lt;&gt;"",INDEX([1]Sizer!H:H,(ROW()-3)/3+7),"")</f>
        <v>0</v>
      </c>
      <c r="I411" s="53">
        <f>IF($A410&lt;&gt;"",INDEX([1]Sizer!I:I,(ROW()-3)/3+7),"")</f>
        <v>0.05</v>
      </c>
      <c r="J411" s="53">
        <f>IF($A410&lt;&gt;"",INDEX([1]Sizer!J:J,(ROW()-3)/3+7),"")</f>
        <v>2.1825054611650477E-2</v>
      </c>
      <c r="K411" s="53">
        <f>IF($A410&lt;&gt;"",INDEX([1]Sizer!K:K,(ROW()-3)/3+7),"")</f>
        <v>0</v>
      </c>
      <c r="L411" s="53">
        <f>IF($A410&lt;&gt;"",INDEX([1]Sizer!L:L,(ROW()-3)/3+7),"")</f>
        <v>1.5075833333333333E-2</v>
      </c>
      <c r="M411" s="53">
        <f>IF($A410&lt;&gt;"",INDEX([1]Sizer!M:M,(ROW()-3)/3+7),"")</f>
        <v>0</v>
      </c>
      <c r="N411" s="53">
        <f>IF($A410&lt;&gt;"",INDEX([1]Sizer!N:N,(ROW()-3)/3+7),"")</f>
        <v>0</v>
      </c>
      <c r="O411" s="53">
        <f>IF($A410&lt;&gt;"",INDEX([1]Sizer!O:O,(ROW()-3)/3+7),"")</f>
        <v>0</v>
      </c>
      <c r="P411" s="53">
        <f>IF($A410&lt;&gt;"",INDEX([1]Sizer!P:P,(ROW()-3)/3+7),"")</f>
        <v>0</v>
      </c>
      <c r="Q411" s="53">
        <f>IF($A410&lt;&gt;"",INDEX([1]Sizer!Q:Q,(ROW()-3)/3+7),"")</f>
        <v>-0.05</v>
      </c>
      <c r="R411" s="53">
        <f>IF($A410&lt;&gt;"",INDEX([1]Sizer!R:R,(ROW()-3)/3+7),"")</f>
        <v>2.2359715670024226E-2</v>
      </c>
      <c r="S411" s="53">
        <f>IF($A410&lt;&gt;"",INDEX([1]Sizer!S:S,(ROW()-3)/3+7),"")</f>
        <v>0</v>
      </c>
      <c r="T411" s="53">
        <f>IF($A410&lt;&gt;"",INDEX([1]Sizer!T:T,(ROW()-3)/3+7),"")</f>
        <v>-3.1780124020887736E-2</v>
      </c>
      <c r="U411" s="53">
        <f>IF($A410&lt;&gt;"",INDEX([1]Sizer!U:U,(ROW()-3)/3+7),"")</f>
        <v>0.05</v>
      </c>
      <c r="V411" s="53">
        <f>IF($A410&lt;&gt;"",INDEX([1]Sizer!V:V,(ROW()-3)/3+7),"")</f>
        <v>2.5434765625000005E-2</v>
      </c>
      <c r="W411" s="53">
        <f>IF($A410&lt;&gt;"",INDEX([1]Sizer!W:W,(ROW()-3)/3+7),"")</f>
        <v>0</v>
      </c>
      <c r="X411" s="53">
        <f>IF($A410&lt;&gt;"",INDEX([1]Sizer!X:X,(ROW()-3)/3+7),"")</f>
        <v>0</v>
      </c>
      <c r="Y411" s="53">
        <f>IF($A410&lt;&gt;"",INDEX([1]Sizer!Y:Y,(ROW()-3)/3+7),"")</f>
        <v>0</v>
      </c>
      <c r="Z411" s="53">
        <f>IF($A410&lt;&gt;"",INDEX([1]Sizer!Z:Z,(ROW()-3)/3+7),"")</f>
        <v>0</v>
      </c>
      <c r="AA411" s="53">
        <f>IF($A410&lt;&gt;"",SUM($B411:$Z411),"")</f>
        <v>0.10702829770715115</v>
      </c>
    </row>
    <row r="412" spans="1:27" x14ac:dyDescent="0.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</row>
    <row r="413" spans="1:27" x14ac:dyDescent="0.2">
      <c r="A413" s="59">
        <f>IF(INDEX([1]Sizer!$A:$A,(ROW()-2)/3+7)&lt;&gt;"",INDEX([1]Sizer!$A:$A,(ROW()-2)/3+7),"")</f>
        <v>45442</v>
      </c>
      <c r="B413" s="51">
        <f>IF($A413&lt;&gt;"",INDEX([1]Sizer!EF:EF,(ROW()-2)/3+7),"")</f>
        <v>0</v>
      </c>
      <c r="C413" s="51">
        <f>IF($A413&lt;&gt;"",INDEX([1]Sizer!EG:EG,(ROW()-2)/3+7),"")</f>
        <v>0.5</v>
      </c>
      <c r="D413" s="51">
        <f>IF($A413&lt;&gt;"",INDEX([1]Sizer!EH:EH,(ROW()-2)/3+7),"")</f>
        <v>0</v>
      </c>
      <c r="E413" s="51">
        <f>IF($A413&lt;&gt;"",INDEX([1]Sizer!EI:EI,(ROW()-2)/3+7),"")</f>
        <v>0.5</v>
      </c>
      <c r="F413" s="51">
        <f>IF($A413&lt;&gt;"",INDEX([1]Sizer!EJ:EJ,(ROW()-2)/3+7),"")</f>
        <v>0</v>
      </c>
      <c r="G413" s="51">
        <f>IF($A413&lt;&gt;"",INDEX([1]Sizer!EK:EK,(ROW()-2)/3+7),"")</f>
        <v>1.5</v>
      </c>
      <c r="H413" s="51">
        <f>IF($A413&lt;&gt;"",INDEX([1]Sizer!EL:EL,(ROW()-2)/3+7),"")</f>
        <v>0</v>
      </c>
      <c r="I413" s="51">
        <f>IF($A413&lt;&gt;"",INDEX([1]Sizer!EM:EM,(ROW()-2)/3+7),"")</f>
        <v>1</v>
      </c>
      <c r="J413" s="51">
        <f>IF($A413&lt;&gt;"",INDEX([1]Sizer!EN:EN,(ROW()-2)/3+7),"")</f>
        <v>0</v>
      </c>
      <c r="K413" s="51">
        <f>IF($A413&lt;&gt;"",INDEX([1]Sizer!EO:EO,(ROW()-2)/3+7),"")</f>
        <v>0</v>
      </c>
      <c r="L413" s="51">
        <f>IF($A413&lt;&gt;"",INDEX([1]Sizer!EP:EP,(ROW()-2)/3+7),"")</f>
        <v>1</v>
      </c>
      <c r="M413" s="51">
        <f>IF($A413&lt;&gt;"",INDEX([1]Sizer!EQ:EQ,(ROW()-2)/3+7),"")</f>
        <v>0</v>
      </c>
      <c r="N413" s="51">
        <f>IF($A413&lt;&gt;"",INDEX([1]Sizer!ER:ER,(ROW()-2)/3+7),"")</f>
        <v>0</v>
      </c>
      <c r="O413" s="51">
        <f>IF($A413&lt;&gt;"",INDEX([1]Sizer!ES:ES,(ROW()-2)/3+7),"")</f>
        <v>0</v>
      </c>
      <c r="P413" s="51">
        <f>IF($A413&lt;&gt;"",INDEX([1]Sizer!ET:ET,(ROW()-2)/3+7),"")</f>
        <v>0</v>
      </c>
      <c r="Q413" s="51">
        <f>IF($A413&lt;&gt;"",INDEX([1]Sizer!EU:EU,(ROW()-2)/3+7),"")</f>
        <v>-1</v>
      </c>
      <c r="R413" s="51">
        <f>IF($A413&lt;&gt;"",INDEX([1]Sizer!EV:EV,(ROW()-2)/3+7),"")</f>
        <v>3</v>
      </c>
      <c r="S413" s="51">
        <f>IF($A413&lt;&gt;"",INDEX([1]Sizer!EW:EW,(ROW()-2)/3+7),"")</f>
        <v>0</v>
      </c>
      <c r="T413" s="51">
        <f>IF($A413&lt;&gt;"",INDEX([1]Sizer!EX:EX,(ROW()-2)/3+7),"")</f>
        <v>-1</v>
      </c>
      <c r="U413" s="51">
        <f>IF($A413&lt;&gt;"",INDEX([1]Sizer!EY:EY,(ROW()-2)/3+7),"")</f>
        <v>2.5</v>
      </c>
      <c r="V413" s="51">
        <f>IF($A413&lt;&gt;"",INDEX([1]Sizer!EZ:EZ,(ROW()-2)/3+7),"")</f>
        <v>1</v>
      </c>
      <c r="W413" s="51">
        <f>IF($A413&lt;&gt;"",INDEX([1]Sizer!FA:FA,(ROW()-2)/3+7),"")</f>
        <v>0</v>
      </c>
      <c r="X413" s="51">
        <f>IF($A413&lt;&gt;"",INDEX([1]Sizer!FB:FB,(ROW()-2)/3+7),"")</f>
        <v>0</v>
      </c>
      <c r="Y413" s="51">
        <f>IF($A413&lt;&gt;"",INDEX([1]Sizer!FC:FC,(ROW()-2)/3+7),"")</f>
        <v>0</v>
      </c>
      <c r="Z413" s="51">
        <f>IF($A413&lt;&gt;"",INDEX([1]Sizer!FD:FD,(ROW()-2)/3+7),"")</f>
        <v>0</v>
      </c>
      <c r="AA413" s="52">
        <f>IF($A413&lt;&gt;"",INDEX([1]Sizer!$AB:$AB,(ROW()-2)/3+7)*'[1]Dashboard (Model)'!$U$2,"")</f>
        <v>0.08</v>
      </c>
    </row>
    <row r="414" spans="1:27" x14ac:dyDescent="0.2">
      <c r="A414" s="59"/>
      <c r="B414" s="53">
        <f>IF($A413&lt;&gt;"",INDEX([1]Sizer!B:B,(ROW()-3)/3+7),"")</f>
        <v>0</v>
      </c>
      <c r="C414" s="53">
        <f>IF($A413&lt;&gt;"",INDEX([1]Sizer!C:C,(ROW()-3)/3+7),"")</f>
        <v>1.1492962184873952E-2</v>
      </c>
      <c r="D414" s="53">
        <f>IF($A413&lt;&gt;"",INDEX([1]Sizer!D:D,(ROW()-3)/3+7),"")</f>
        <v>0</v>
      </c>
      <c r="E414" s="53">
        <f>IF($A413&lt;&gt;"",INDEX([1]Sizer!E:E,(ROW()-3)/3+7),"")</f>
        <v>7.0714006514657991E-3</v>
      </c>
      <c r="F414" s="53">
        <f>IF($A413&lt;&gt;"",INDEX([1]Sizer!F:F,(ROW()-3)/3+7),"")</f>
        <v>0</v>
      </c>
      <c r="G414" s="53">
        <f>IF($A413&lt;&gt;"",INDEX([1]Sizer!G:G,(ROW()-3)/3+7),"")</f>
        <v>1.8592810009960162E-2</v>
      </c>
      <c r="H414" s="53">
        <f>IF($A413&lt;&gt;"",INDEX([1]Sizer!H:H,(ROW()-3)/3+7),"")</f>
        <v>0</v>
      </c>
      <c r="I414" s="53">
        <f>IF($A413&lt;&gt;"",INDEX([1]Sizer!I:I,(ROW()-3)/3+7),"")</f>
        <v>4.5588750000000004E-2</v>
      </c>
      <c r="J414" s="53">
        <f>IF($A413&lt;&gt;"",INDEX([1]Sizer!J:J,(ROW()-3)/3+7),"")</f>
        <v>0</v>
      </c>
      <c r="K414" s="53">
        <f>IF($A413&lt;&gt;"",INDEX([1]Sizer!K:K,(ROW()-3)/3+7),"")</f>
        <v>0</v>
      </c>
      <c r="L414" s="53">
        <f>IF($A413&lt;&gt;"",INDEX([1]Sizer!L:L,(ROW()-3)/3+7),"")</f>
        <v>0.05</v>
      </c>
      <c r="M414" s="53">
        <f>IF($A413&lt;&gt;"",INDEX([1]Sizer!M:M,(ROW()-3)/3+7),"")</f>
        <v>0</v>
      </c>
      <c r="N414" s="53">
        <f>IF($A413&lt;&gt;"",INDEX([1]Sizer!N:N,(ROW()-3)/3+7),"")</f>
        <v>0</v>
      </c>
      <c r="O414" s="53">
        <f>IF($A413&lt;&gt;"",INDEX([1]Sizer!O:O,(ROW()-3)/3+7),"")</f>
        <v>0</v>
      </c>
      <c r="P414" s="53">
        <f>IF($A413&lt;&gt;"",INDEX([1]Sizer!P:P,(ROW()-3)/3+7),"")</f>
        <v>0</v>
      </c>
      <c r="Q414" s="53">
        <f>IF($A413&lt;&gt;"",INDEX([1]Sizer!Q:Q,(ROW()-3)/3+7),"")</f>
        <v>-0.05</v>
      </c>
      <c r="R414" s="53">
        <f>IF($A413&lt;&gt;"",INDEX([1]Sizer!R:R,(ROW()-3)/3+7),"")</f>
        <v>2.2359715670024226E-2</v>
      </c>
      <c r="S414" s="53">
        <f>IF($A413&lt;&gt;"",INDEX([1]Sizer!S:S,(ROW()-3)/3+7),"")</f>
        <v>0</v>
      </c>
      <c r="T414" s="53">
        <f>IF($A413&lt;&gt;"",INDEX([1]Sizer!T:T,(ROW()-3)/3+7),"")</f>
        <v>-3.1780124020887736E-2</v>
      </c>
      <c r="U414" s="53">
        <f>IF($A413&lt;&gt;"",INDEX([1]Sizer!U:U,(ROW()-3)/3+7),"")</f>
        <v>0.05</v>
      </c>
      <c r="V414" s="53">
        <f>IF($A413&lt;&gt;"",INDEX([1]Sizer!V:V,(ROW()-3)/3+7),"")</f>
        <v>2.5434765625000005E-2</v>
      </c>
      <c r="W414" s="53">
        <f>IF($A413&lt;&gt;"",INDEX([1]Sizer!W:W,(ROW()-3)/3+7),"")</f>
        <v>0</v>
      </c>
      <c r="X414" s="53">
        <f>IF($A413&lt;&gt;"",INDEX([1]Sizer!X:X,(ROW()-3)/3+7),"")</f>
        <v>0</v>
      </c>
      <c r="Y414" s="53">
        <f>IF($A413&lt;&gt;"",INDEX([1]Sizer!Y:Y,(ROW()-3)/3+7),"")</f>
        <v>0</v>
      </c>
      <c r="Z414" s="53">
        <f>IF($A413&lt;&gt;"",INDEX([1]Sizer!Z:Z,(ROW()-3)/3+7),"")</f>
        <v>0</v>
      </c>
      <c r="AA414" s="53">
        <f>IF($A413&lt;&gt;"",SUM($B414:$Z414),"")</f>
        <v>0.14876028012043643</v>
      </c>
    </row>
    <row r="415" spans="1:27" x14ac:dyDescent="0.2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</row>
    <row r="416" spans="1:27" x14ac:dyDescent="0.2">
      <c r="A416" s="59">
        <f>IF(INDEX([1]Sizer!$A:$A,(ROW()-2)/3+7)&lt;&gt;"",INDEX([1]Sizer!$A:$A,(ROW()-2)/3+7),"")</f>
        <v>45443</v>
      </c>
      <c r="B416" s="51">
        <f>IF($A416&lt;&gt;"",INDEX([1]Sizer!EF:EF,(ROW()-2)/3+7),"")</f>
        <v>0</v>
      </c>
      <c r="C416" s="51">
        <f>IF($A416&lt;&gt;"",INDEX([1]Sizer!EG:EG,(ROW()-2)/3+7),"")</f>
        <v>0.5</v>
      </c>
      <c r="D416" s="51">
        <f>IF($A416&lt;&gt;"",INDEX([1]Sizer!EH:EH,(ROW()-2)/3+7),"")</f>
        <v>0</v>
      </c>
      <c r="E416" s="51">
        <f>IF($A416&lt;&gt;"",INDEX([1]Sizer!EI:EI,(ROW()-2)/3+7),"")</f>
        <v>0.5</v>
      </c>
      <c r="F416" s="51">
        <f>IF($A416&lt;&gt;"",INDEX([1]Sizer!EJ:EJ,(ROW()-2)/3+7),"")</f>
        <v>0</v>
      </c>
      <c r="G416" s="51">
        <f>IF($A416&lt;&gt;"",INDEX([1]Sizer!EK:EK,(ROW()-2)/3+7),"")</f>
        <v>1.5</v>
      </c>
      <c r="H416" s="51">
        <f>IF($A416&lt;&gt;"",INDEX([1]Sizer!EL:EL,(ROW()-2)/3+7),"")</f>
        <v>0</v>
      </c>
      <c r="I416" s="51">
        <f>IF($A416&lt;&gt;"",INDEX([1]Sizer!EM:EM,(ROW()-2)/3+7),"")</f>
        <v>1.5</v>
      </c>
      <c r="J416" s="51">
        <f>IF($A416&lt;&gt;"",INDEX([1]Sizer!EN:EN,(ROW()-2)/3+7),"")</f>
        <v>0</v>
      </c>
      <c r="K416" s="51">
        <f>IF($A416&lt;&gt;"",INDEX([1]Sizer!EO:EO,(ROW()-2)/3+7),"")</f>
        <v>0</v>
      </c>
      <c r="L416" s="51">
        <f>IF($A416&lt;&gt;"",INDEX([1]Sizer!EP:EP,(ROW()-2)/3+7),"")</f>
        <v>0.5</v>
      </c>
      <c r="M416" s="51">
        <f>IF($A416&lt;&gt;"",INDEX([1]Sizer!EQ:EQ,(ROW()-2)/3+7),"")</f>
        <v>0</v>
      </c>
      <c r="N416" s="51">
        <f>IF($A416&lt;&gt;"",INDEX([1]Sizer!ER:ER,(ROW()-2)/3+7),"")</f>
        <v>0</v>
      </c>
      <c r="O416" s="51">
        <f>IF($A416&lt;&gt;"",INDEX([1]Sizer!ES:ES,(ROW()-2)/3+7),"")</f>
        <v>0</v>
      </c>
      <c r="P416" s="51">
        <f>IF($A416&lt;&gt;"",INDEX([1]Sizer!ET:ET,(ROW()-2)/3+7),"")</f>
        <v>0</v>
      </c>
      <c r="Q416" s="51">
        <f>IF($A416&lt;&gt;"",INDEX([1]Sizer!EU:EU,(ROW()-2)/3+7),"")</f>
        <v>-1</v>
      </c>
      <c r="R416" s="51">
        <f>IF($A416&lt;&gt;"",INDEX([1]Sizer!EV:EV,(ROW()-2)/3+7),"")</f>
        <v>3</v>
      </c>
      <c r="S416" s="51">
        <f>IF($A416&lt;&gt;"",INDEX([1]Sizer!EW:EW,(ROW()-2)/3+7),"")</f>
        <v>0</v>
      </c>
      <c r="T416" s="51">
        <f>IF($A416&lt;&gt;"",INDEX([1]Sizer!EX:EX,(ROW()-2)/3+7),"")</f>
        <v>-1</v>
      </c>
      <c r="U416" s="51">
        <f>IF($A416&lt;&gt;"",INDEX([1]Sizer!EY:EY,(ROW()-2)/3+7),"")</f>
        <v>1</v>
      </c>
      <c r="V416" s="51">
        <f>IF($A416&lt;&gt;"",INDEX([1]Sizer!EZ:EZ,(ROW()-2)/3+7),"")</f>
        <v>1</v>
      </c>
      <c r="W416" s="51">
        <f>IF($A416&lt;&gt;"",INDEX([1]Sizer!FA:FA,(ROW()-2)/3+7),"")</f>
        <v>0</v>
      </c>
      <c r="X416" s="51">
        <f>IF($A416&lt;&gt;"",INDEX([1]Sizer!FB:FB,(ROW()-2)/3+7),"")</f>
        <v>0</v>
      </c>
      <c r="Y416" s="51">
        <f>IF($A416&lt;&gt;"",INDEX([1]Sizer!FC:FC,(ROW()-2)/3+7),"")</f>
        <v>0</v>
      </c>
      <c r="Z416" s="51">
        <f>IF($A416&lt;&gt;"",INDEX([1]Sizer!FD:FD,(ROW()-2)/3+7),"")</f>
        <v>0</v>
      </c>
      <c r="AA416" s="52">
        <f>IF($A416&lt;&gt;"",INDEX([1]Sizer!$AB:$AB,(ROW()-2)/3+7)*'[1]Dashboard (Model)'!$U$2,"")</f>
        <v>8.5000000000000006E-2</v>
      </c>
    </row>
    <row r="417" spans="1:27" x14ac:dyDescent="0.2">
      <c r="A417" s="59"/>
      <c r="B417" s="53">
        <f>IF($A416&lt;&gt;"",INDEX([1]Sizer!B:B,(ROW()-3)/3+7),"")</f>
        <v>0</v>
      </c>
      <c r="C417" s="53">
        <f>IF($A416&lt;&gt;"",INDEX([1]Sizer!C:C,(ROW()-3)/3+7),"")</f>
        <v>1.1492962184873952E-2</v>
      </c>
      <c r="D417" s="53">
        <f>IF($A416&lt;&gt;"",INDEX([1]Sizer!D:D,(ROW()-3)/3+7),"")</f>
        <v>0</v>
      </c>
      <c r="E417" s="53">
        <f>IF($A416&lt;&gt;"",INDEX([1]Sizer!E:E,(ROW()-3)/3+7),"")</f>
        <v>7.0714006514657991E-3</v>
      </c>
      <c r="F417" s="53">
        <f>IF($A416&lt;&gt;"",INDEX([1]Sizer!F:F,(ROW()-3)/3+7),"")</f>
        <v>0</v>
      </c>
      <c r="G417" s="53">
        <f>IF($A416&lt;&gt;"",INDEX([1]Sizer!G:G,(ROW()-3)/3+7),"")</f>
        <v>1.8592810009960162E-2</v>
      </c>
      <c r="H417" s="53">
        <f>IF($A416&lt;&gt;"",INDEX([1]Sizer!H:H,(ROW()-3)/3+7),"")</f>
        <v>0</v>
      </c>
      <c r="I417" s="53">
        <f>IF($A416&lt;&gt;"",INDEX([1]Sizer!I:I,(ROW()-3)/3+7),"")</f>
        <v>0.05</v>
      </c>
      <c r="J417" s="53">
        <f>IF($A416&lt;&gt;"",INDEX([1]Sizer!J:J,(ROW()-3)/3+7),"")</f>
        <v>0</v>
      </c>
      <c r="K417" s="53">
        <f>IF($A416&lt;&gt;"",INDEX([1]Sizer!K:K,(ROW()-3)/3+7),"")</f>
        <v>0</v>
      </c>
      <c r="L417" s="53">
        <f>IF($A416&lt;&gt;"",INDEX([1]Sizer!L:L,(ROW()-3)/3+7),"")</f>
        <v>3.2676613849765251E-2</v>
      </c>
      <c r="M417" s="53">
        <f>IF($A416&lt;&gt;"",INDEX([1]Sizer!M:M,(ROW()-3)/3+7),"")</f>
        <v>0</v>
      </c>
      <c r="N417" s="53">
        <f>IF($A416&lt;&gt;"",INDEX([1]Sizer!N:N,(ROW()-3)/3+7),"")</f>
        <v>0</v>
      </c>
      <c r="O417" s="53">
        <f>IF($A416&lt;&gt;"",INDEX([1]Sizer!O:O,(ROW()-3)/3+7),"")</f>
        <v>0</v>
      </c>
      <c r="P417" s="53">
        <f>IF($A416&lt;&gt;"",INDEX([1]Sizer!P:P,(ROW()-3)/3+7),"")</f>
        <v>0</v>
      </c>
      <c r="Q417" s="53">
        <f>IF($A416&lt;&gt;"",INDEX([1]Sizer!Q:Q,(ROW()-3)/3+7),"")</f>
        <v>-0.05</v>
      </c>
      <c r="R417" s="53">
        <f>IF($A416&lt;&gt;"",INDEX([1]Sizer!R:R,(ROW()-3)/3+7),"")</f>
        <v>2.2359715670024226E-2</v>
      </c>
      <c r="S417" s="53">
        <f>IF($A416&lt;&gt;"",INDEX([1]Sizer!S:S,(ROW()-3)/3+7),"")</f>
        <v>0</v>
      </c>
      <c r="T417" s="53">
        <f>IF($A416&lt;&gt;"",INDEX([1]Sizer!T:T,(ROW()-3)/3+7),"")</f>
        <v>-3.1780124020887736E-2</v>
      </c>
      <c r="U417" s="53">
        <f>IF($A416&lt;&gt;"",INDEX([1]Sizer!U:U,(ROW()-3)/3+7),"")</f>
        <v>0.05</v>
      </c>
      <c r="V417" s="53">
        <f>IF($A416&lt;&gt;"",INDEX([1]Sizer!V:V,(ROW()-3)/3+7),"")</f>
        <v>2.5434765625000005E-2</v>
      </c>
      <c r="W417" s="53">
        <f>IF($A416&lt;&gt;"",INDEX([1]Sizer!W:W,(ROW()-3)/3+7),"")</f>
        <v>0</v>
      </c>
      <c r="X417" s="53">
        <f>IF($A416&lt;&gt;"",INDEX([1]Sizer!X:X,(ROW()-3)/3+7),"")</f>
        <v>0</v>
      </c>
      <c r="Y417" s="53">
        <f>IF($A416&lt;&gt;"",INDEX([1]Sizer!Y:Y,(ROW()-3)/3+7),"")</f>
        <v>0</v>
      </c>
      <c r="Z417" s="53">
        <f>IF($A416&lt;&gt;"",INDEX([1]Sizer!Z:Z,(ROW()-3)/3+7),"")</f>
        <v>0</v>
      </c>
      <c r="AA417" s="53">
        <f>IF($A416&lt;&gt;"",SUM($B417:$Z417),"")</f>
        <v>0.13584814397020165</v>
      </c>
    </row>
    <row r="418" spans="1:27" x14ac:dyDescent="0.2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</row>
    <row r="419" spans="1:27" x14ac:dyDescent="0.2">
      <c r="A419" s="59">
        <f>IF(INDEX([1]Sizer!$A:$A,(ROW()-2)/3+7)&lt;&gt;"",INDEX([1]Sizer!$A:$A,(ROW()-2)/3+7),"")</f>
        <v>45446</v>
      </c>
      <c r="B419" s="51">
        <f>IF($A419&lt;&gt;"",INDEX([1]Sizer!EF:EF,(ROW()-2)/3+7),"")</f>
        <v>0</v>
      </c>
      <c r="C419" s="51">
        <f>IF($A419&lt;&gt;"",INDEX([1]Sizer!EG:EG,(ROW()-2)/3+7),"")</f>
        <v>0</v>
      </c>
      <c r="D419" s="51">
        <f>IF($A419&lt;&gt;"",INDEX([1]Sizer!EH:EH,(ROW()-2)/3+7),"")</f>
        <v>-0.5</v>
      </c>
      <c r="E419" s="51">
        <f>IF($A419&lt;&gt;"",INDEX([1]Sizer!EI:EI,(ROW()-2)/3+7),"")</f>
        <v>0.5</v>
      </c>
      <c r="F419" s="51">
        <f>IF($A419&lt;&gt;"",INDEX([1]Sizer!EJ:EJ,(ROW()-2)/3+7),"")</f>
        <v>0</v>
      </c>
      <c r="G419" s="51">
        <f>IF($A419&lt;&gt;"",INDEX([1]Sizer!EK:EK,(ROW()-2)/3+7),"")</f>
        <v>1.5</v>
      </c>
      <c r="H419" s="51">
        <f>IF($A419&lt;&gt;"",INDEX([1]Sizer!EL:EL,(ROW()-2)/3+7),"")</f>
        <v>0</v>
      </c>
      <c r="I419" s="51">
        <f>IF($A419&lt;&gt;"",INDEX([1]Sizer!EM:EM,(ROW()-2)/3+7),"")</f>
        <v>1.5</v>
      </c>
      <c r="J419" s="51">
        <f>IF($A419&lt;&gt;"",INDEX([1]Sizer!EN:EN,(ROW()-2)/3+7),"")</f>
        <v>0.5</v>
      </c>
      <c r="K419" s="51">
        <f>IF($A419&lt;&gt;"",INDEX([1]Sizer!EO:EO,(ROW()-2)/3+7),"")</f>
        <v>0</v>
      </c>
      <c r="L419" s="51">
        <f>IF($A419&lt;&gt;"",INDEX([1]Sizer!EP:EP,(ROW()-2)/3+7),"")</f>
        <v>0.5</v>
      </c>
      <c r="M419" s="51">
        <f>IF($A419&lt;&gt;"",INDEX([1]Sizer!EQ:EQ,(ROW()-2)/3+7),"")</f>
        <v>0</v>
      </c>
      <c r="N419" s="51">
        <f>IF($A419&lt;&gt;"",INDEX([1]Sizer!ER:ER,(ROW()-2)/3+7),"")</f>
        <v>0</v>
      </c>
      <c r="O419" s="51">
        <f>IF($A419&lt;&gt;"",INDEX([1]Sizer!ES:ES,(ROW()-2)/3+7),"")</f>
        <v>0</v>
      </c>
      <c r="P419" s="51">
        <f>IF($A419&lt;&gt;"",INDEX([1]Sizer!ET:ET,(ROW()-2)/3+7),"")</f>
        <v>0</v>
      </c>
      <c r="Q419" s="51">
        <f>IF($A419&lt;&gt;"",INDEX([1]Sizer!EU:EU,(ROW()-2)/3+7),"")</f>
        <v>-1</v>
      </c>
      <c r="R419" s="51">
        <f>IF($A419&lt;&gt;"",INDEX([1]Sizer!EV:EV,(ROW()-2)/3+7),"")</f>
        <v>3</v>
      </c>
      <c r="S419" s="51">
        <f>IF($A419&lt;&gt;"",INDEX([1]Sizer!EW:EW,(ROW()-2)/3+7),"")</f>
        <v>0</v>
      </c>
      <c r="T419" s="51">
        <f>IF($A419&lt;&gt;"",INDEX([1]Sizer!EX:EX,(ROW()-2)/3+7),"")</f>
        <v>-1</v>
      </c>
      <c r="U419" s="51">
        <f>IF($A419&lt;&gt;"",INDEX([1]Sizer!EY:EY,(ROW()-2)/3+7),"")</f>
        <v>1</v>
      </c>
      <c r="V419" s="51">
        <f>IF($A419&lt;&gt;"",INDEX([1]Sizer!EZ:EZ,(ROW()-2)/3+7),"")</f>
        <v>1</v>
      </c>
      <c r="W419" s="51">
        <f>IF($A419&lt;&gt;"",INDEX([1]Sizer!FA:FA,(ROW()-2)/3+7),"")</f>
        <v>0</v>
      </c>
      <c r="X419" s="51">
        <f>IF($A419&lt;&gt;"",INDEX([1]Sizer!FB:FB,(ROW()-2)/3+7),"")</f>
        <v>0</v>
      </c>
      <c r="Y419" s="51">
        <f>IF($A419&lt;&gt;"",INDEX([1]Sizer!FC:FC,(ROW()-2)/3+7),"")</f>
        <v>0</v>
      </c>
      <c r="Z419" s="51">
        <f>IF($A419&lt;&gt;"",INDEX([1]Sizer!FD:FD,(ROW()-2)/3+7),"")</f>
        <v>0</v>
      </c>
      <c r="AA419" s="52">
        <f>IF($A419&lt;&gt;"",INDEX([1]Sizer!$AB:$AB,(ROW()-2)/3+7)*'[1]Dashboard (Model)'!$U$2,"")</f>
        <v>0.08</v>
      </c>
    </row>
    <row r="420" spans="1:27" x14ac:dyDescent="0.2">
      <c r="A420" s="59"/>
      <c r="B420" s="53">
        <f>IF($A419&lt;&gt;"",INDEX([1]Sizer!B:B,(ROW()-3)/3+7),"")</f>
        <v>0</v>
      </c>
      <c r="C420" s="53">
        <f>IF($A419&lt;&gt;"",INDEX([1]Sizer!C:C,(ROW()-3)/3+7),"")</f>
        <v>0</v>
      </c>
      <c r="D420" s="53">
        <f>IF($A419&lt;&gt;"",INDEX([1]Sizer!D:D,(ROW()-3)/3+7),"")</f>
        <v>-4.4533511348464623E-2</v>
      </c>
      <c r="E420" s="53">
        <f>IF($A419&lt;&gt;"",INDEX([1]Sizer!E:E,(ROW()-3)/3+7),"")</f>
        <v>7.0714006514657991E-3</v>
      </c>
      <c r="F420" s="53">
        <f>IF($A419&lt;&gt;"",INDEX([1]Sizer!F:F,(ROW()-3)/3+7),"")</f>
        <v>0</v>
      </c>
      <c r="G420" s="53">
        <f>IF($A419&lt;&gt;"",INDEX([1]Sizer!G:G,(ROW()-3)/3+7),"")</f>
        <v>1.8592810009960162E-2</v>
      </c>
      <c r="H420" s="53">
        <f>IF($A419&lt;&gt;"",INDEX([1]Sizer!H:H,(ROW()-3)/3+7),"")</f>
        <v>0</v>
      </c>
      <c r="I420" s="53">
        <f>IF($A419&lt;&gt;"",INDEX([1]Sizer!I:I,(ROW()-3)/3+7),"")</f>
        <v>0.05</v>
      </c>
      <c r="J420" s="53">
        <f>IF($A419&lt;&gt;"",INDEX([1]Sizer!J:J,(ROW()-3)/3+7),"")</f>
        <v>1.3917883668530417E-2</v>
      </c>
      <c r="K420" s="53">
        <f>IF($A419&lt;&gt;"",INDEX([1]Sizer!K:K,(ROW()-3)/3+7),"")</f>
        <v>0</v>
      </c>
      <c r="L420" s="53">
        <f>IF($A419&lt;&gt;"",INDEX([1]Sizer!L:L,(ROW()-3)/3+7),"")</f>
        <v>3.2676613849765251E-2</v>
      </c>
      <c r="M420" s="53">
        <f>IF($A419&lt;&gt;"",INDEX([1]Sizer!M:M,(ROW()-3)/3+7),"")</f>
        <v>0</v>
      </c>
      <c r="N420" s="53">
        <f>IF($A419&lt;&gt;"",INDEX([1]Sizer!N:N,(ROW()-3)/3+7),"")</f>
        <v>0</v>
      </c>
      <c r="O420" s="53">
        <f>IF($A419&lt;&gt;"",INDEX([1]Sizer!O:O,(ROW()-3)/3+7),"")</f>
        <v>0</v>
      </c>
      <c r="P420" s="53">
        <f>IF($A419&lt;&gt;"",INDEX([1]Sizer!P:P,(ROW()-3)/3+7),"")</f>
        <v>0</v>
      </c>
      <c r="Q420" s="53">
        <f>IF($A419&lt;&gt;"",INDEX([1]Sizer!Q:Q,(ROW()-3)/3+7),"")</f>
        <v>-0.05</v>
      </c>
      <c r="R420" s="53">
        <f>IF($A419&lt;&gt;"",INDEX([1]Sizer!R:R,(ROW()-3)/3+7),"")</f>
        <v>2.2359715670024226E-2</v>
      </c>
      <c r="S420" s="53">
        <f>IF($A419&lt;&gt;"",INDEX([1]Sizer!S:S,(ROW()-3)/3+7),"")</f>
        <v>0</v>
      </c>
      <c r="T420" s="53">
        <f>IF($A419&lt;&gt;"",INDEX([1]Sizer!T:T,(ROW()-3)/3+7),"")</f>
        <v>-3.1780124020887736E-2</v>
      </c>
      <c r="U420" s="53">
        <f>IF($A419&lt;&gt;"",INDEX([1]Sizer!U:U,(ROW()-3)/3+7),"")</f>
        <v>0.05</v>
      </c>
      <c r="V420" s="53">
        <f>IF($A419&lt;&gt;"",INDEX([1]Sizer!V:V,(ROW()-3)/3+7),"")</f>
        <v>2.5434765625000005E-2</v>
      </c>
      <c r="W420" s="53">
        <f>IF($A419&lt;&gt;"",INDEX([1]Sizer!W:W,(ROW()-3)/3+7),"")</f>
        <v>0</v>
      </c>
      <c r="X420" s="53">
        <f>IF($A419&lt;&gt;"",INDEX([1]Sizer!X:X,(ROW()-3)/3+7),"")</f>
        <v>0</v>
      </c>
      <c r="Y420" s="53">
        <f>IF($A419&lt;&gt;"",INDEX([1]Sizer!Y:Y,(ROW()-3)/3+7),"")</f>
        <v>0</v>
      </c>
      <c r="Z420" s="53">
        <f>IF($A419&lt;&gt;"",INDEX([1]Sizer!Z:Z,(ROW()-3)/3+7),"")</f>
        <v>0</v>
      </c>
      <c r="AA420" s="53">
        <f>IF($A419&lt;&gt;"",SUM($B420:$Z420),"")</f>
        <v>9.3739554105393502E-2</v>
      </c>
    </row>
    <row r="421" spans="1:27" x14ac:dyDescent="0.2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</row>
    <row r="422" spans="1:27" x14ac:dyDescent="0.2">
      <c r="A422" s="59">
        <f>IF(INDEX([1]Sizer!$A:$A,(ROW()-2)/3+7)&lt;&gt;"",INDEX([1]Sizer!$A:$A,(ROW()-2)/3+7),"")</f>
        <v>45447</v>
      </c>
      <c r="B422" s="51">
        <f>IF($A422&lt;&gt;"",INDEX([1]Sizer!EF:EF,(ROW()-2)/3+7),"")</f>
        <v>0</v>
      </c>
      <c r="C422" s="51">
        <f>IF($A422&lt;&gt;"",INDEX([1]Sizer!EG:EG,(ROW()-2)/3+7),"")</f>
        <v>0</v>
      </c>
      <c r="D422" s="51">
        <f>IF($A422&lt;&gt;"",INDEX([1]Sizer!EH:EH,(ROW()-2)/3+7),"")</f>
        <v>-0.5</v>
      </c>
      <c r="E422" s="51">
        <f>IF($A422&lt;&gt;"",INDEX([1]Sizer!EI:EI,(ROW()-2)/3+7),"")</f>
        <v>0.5</v>
      </c>
      <c r="F422" s="51">
        <f>IF($A422&lt;&gt;"",INDEX([1]Sizer!EJ:EJ,(ROW()-2)/3+7),"")</f>
        <v>0</v>
      </c>
      <c r="G422" s="51">
        <f>IF($A422&lt;&gt;"",INDEX([1]Sizer!EK:EK,(ROW()-2)/3+7),"")</f>
        <v>1.5</v>
      </c>
      <c r="H422" s="51">
        <f>IF($A422&lt;&gt;"",INDEX([1]Sizer!EL:EL,(ROW()-2)/3+7),"")</f>
        <v>0</v>
      </c>
      <c r="I422" s="51">
        <f>IF($A422&lt;&gt;"",INDEX([1]Sizer!EM:EM,(ROW()-2)/3+7),"")</f>
        <v>1.5</v>
      </c>
      <c r="J422" s="51">
        <f>IF($A422&lt;&gt;"",INDEX([1]Sizer!EN:EN,(ROW()-2)/3+7),"")</f>
        <v>0.5</v>
      </c>
      <c r="K422" s="51">
        <f>IF($A422&lt;&gt;"",INDEX([1]Sizer!EO:EO,(ROW()-2)/3+7),"")</f>
        <v>0</v>
      </c>
      <c r="L422" s="51">
        <f>IF($A422&lt;&gt;"",INDEX([1]Sizer!EP:EP,(ROW()-2)/3+7),"")</f>
        <v>0.5</v>
      </c>
      <c r="M422" s="51">
        <f>IF($A422&lt;&gt;"",INDEX([1]Sizer!EQ:EQ,(ROW()-2)/3+7),"")</f>
        <v>0</v>
      </c>
      <c r="N422" s="51">
        <f>IF($A422&lt;&gt;"",INDEX([1]Sizer!ER:ER,(ROW()-2)/3+7),"")</f>
        <v>0</v>
      </c>
      <c r="O422" s="51">
        <f>IF($A422&lt;&gt;"",INDEX([1]Sizer!ES:ES,(ROW()-2)/3+7),"")</f>
        <v>0</v>
      </c>
      <c r="P422" s="51">
        <f>IF($A422&lt;&gt;"",INDEX([1]Sizer!ET:ET,(ROW()-2)/3+7),"")</f>
        <v>0</v>
      </c>
      <c r="Q422" s="51">
        <f>IF($A422&lt;&gt;"",INDEX([1]Sizer!EU:EU,(ROW()-2)/3+7),"")</f>
        <v>-1</v>
      </c>
      <c r="R422" s="51">
        <f>IF($A422&lt;&gt;"",INDEX([1]Sizer!EV:EV,(ROW()-2)/3+7),"")</f>
        <v>3</v>
      </c>
      <c r="S422" s="51">
        <f>IF($A422&lt;&gt;"",INDEX([1]Sizer!EW:EW,(ROW()-2)/3+7),"")</f>
        <v>0</v>
      </c>
      <c r="T422" s="51">
        <f>IF($A422&lt;&gt;"",INDEX([1]Sizer!EX:EX,(ROW()-2)/3+7),"")</f>
        <v>-1</v>
      </c>
      <c r="U422" s="51">
        <f>IF($A422&lt;&gt;"",INDEX([1]Sizer!EY:EY,(ROW()-2)/3+7),"")</f>
        <v>1</v>
      </c>
      <c r="V422" s="51">
        <f>IF($A422&lt;&gt;"",INDEX([1]Sizer!EZ:EZ,(ROW()-2)/3+7),"")</f>
        <v>1</v>
      </c>
      <c r="W422" s="51">
        <f>IF($A422&lt;&gt;"",INDEX([1]Sizer!FA:FA,(ROW()-2)/3+7),"")</f>
        <v>0</v>
      </c>
      <c r="X422" s="51">
        <f>IF($A422&lt;&gt;"",INDEX([1]Sizer!FB:FB,(ROW()-2)/3+7),"")</f>
        <v>0</v>
      </c>
      <c r="Y422" s="51">
        <f>IF($A422&lt;&gt;"",INDEX([1]Sizer!FC:FC,(ROW()-2)/3+7),"")</f>
        <v>0</v>
      </c>
      <c r="Z422" s="51">
        <f>IF($A422&lt;&gt;"",INDEX([1]Sizer!FD:FD,(ROW()-2)/3+7),"")</f>
        <v>0</v>
      </c>
      <c r="AA422" s="52">
        <f>IF($A422&lt;&gt;"",INDEX([1]Sizer!$AB:$AB,(ROW()-2)/3+7)*'[1]Dashboard (Model)'!$U$2,"")</f>
        <v>7.4999999999999997E-2</v>
      </c>
    </row>
    <row r="423" spans="1:27" x14ac:dyDescent="0.2">
      <c r="A423" s="59"/>
      <c r="B423" s="53">
        <f>IF($A422&lt;&gt;"",INDEX([1]Sizer!B:B,(ROW()-3)/3+7),"")</f>
        <v>0</v>
      </c>
      <c r="C423" s="53">
        <f>IF($A422&lt;&gt;"",INDEX([1]Sizer!C:C,(ROW()-3)/3+7),"")</f>
        <v>0</v>
      </c>
      <c r="D423" s="53">
        <f>IF($A422&lt;&gt;"",INDEX([1]Sizer!D:D,(ROW()-3)/3+7),"")</f>
        <v>-4.4533511348464623E-2</v>
      </c>
      <c r="E423" s="53">
        <f>IF($A422&lt;&gt;"",INDEX([1]Sizer!E:E,(ROW()-3)/3+7),"")</f>
        <v>7.0714006514657991E-3</v>
      </c>
      <c r="F423" s="53">
        <f>IF($A422&lt;&gt;"",INDEX([1]Sizer!F:F,(ROW()-3)/3+7),"")</f>
        <v>0</v>
      </c>
      <c r="G423" s="53">
        <f>IF($A422&lt;&gt;"",INDEX([1]Sizer!G:G,(ROW()-3)/3+7),"")</f>
        <v>1.8592810009960162E-2</v>
      </c>
      <c r="H423" s="53">
        <f>IF($A422&lt;&gt;"",INDEX([1]Sizer!H:H,(ROW()-3)/3+7),"")</f>
        <v>0</v>
      </c>
      <c r="I423" s="53">
        <f>IF($A422&lt;&gt;"",INDEX([1]Sizer!I:I,(ROW()-3)/3+7),"")</f>
        <v>0.05</v>
      </c>
      <c r="J423" s="53">
        <f>IF($A422&lt;&gt;"",INDEX([1]Sizer!J:J,(ROW()-3)/3+7),"")</f>
        <v>1.3917883668530417E-2</v>
      </c>
      <c r="K423" s="53">
        <f>IF($A422&lt;&gt;"",INDEX([1]Sizer!K:K,(ROW()-3)/3+7),"")</f>
        <v>0</v>
      </c>
      <c r="L423" s="53">
        <f>IF($A422&lt;&gt;"",INDEX([1]Sizer!L:L,(ROW()-3)/3+7),"")</f>
        <v>3.2676613849765251E-2</v>
      </c>
      <c r="M423" s="53">
        <f>IF($A422&lt;&gt;"",INDEX([1]Sizer!M:M,(ROW()-3)/3+7),"")</f>
        <v>0</v>
      </c>
      <c r="N423" s="53">
        <f>IF($A422&lt;&gt;"",INDEX([1]Sizer!N:N,(ROW()-3)/3+7),"")</f>
        <v>0</v>
      </c>
      <c r="O423" s="53">
        <f>IF($A422&lt;&gt;"",INDEX([1]Sizer!O:O,(ROW()-3)/3+7),"")</f>
        <v>0</v>
      </c>
      <c r="P423" s="53">
        <f>IF($A422&lt;&gt;"",INDEX([1]Sizer!P:P,(ROW()-3)/3+7),"")</f>
        <v>0</v>
      </c>
      <c r="Q423" s="53">
        <f>IF($A422&lt;&gt;"",INDEX([1]Sizer!Q:Q,(ROW()-3)/3+7),"")</f>
        <v>-0.05</v>
      </c>
      <c r="R423" s="53">
        <f>IF($A422&lt;&gt;"",INDEX([1]Sizer!R:R,(ROW()-3)/3+7),"")</f>
        <v>2.2359715670024226E-2</v>
      </c>
      <c r="S423" s="53">
        <f>IF($A422&lt;&gt;"",INDEX([1]Sizer!S:S,(ROW()-3)/3+7),"")</f>
        <v>0</v>
      </c>
      <c r="T423" s="53">
        <f>IF($A422&lt;&gt;"",INDEX([1]Sizer!T:T,(ROW()-3)/3+7),"")</f>
        <v>-3.1780124020887736E-2</v>
      </c>
      <c r="U423" s="53">
        <f>IF($A422&lt;&gt;"",INDEX([1]Sizer!U:U,(ROW()-3)/3+7),"")</f>
        <v>0.05</v>
      </c>
      <c r="V423" s="53">
        <f>IF($A422&lt;&gt;"",INDEX([1]Sizer!V:V,(ROW()-3)/3+7),"")</f>
        <v>2.5434765625000005E-2</v>
      </c>
      <c r="W423" s="53">
        <f>IF($A422&lt;&gt;"",INDEX([1]Sizer!W:W,(ROW()-3)/3+7),"")</f>
        <v>0</v>
      </c>
      <c r="X423" s="53">
        <f>IF($A422&lt;&gt;"",INDEX([1]Sizer!X:X,(ROW()-3)/3+7),"")</f>
        <v>0</v>
      </c>
      <c r="Y423" s="53">
        <f>IF($A422&lt;&gt;"",INDEX([1]Sizer!Y:Y,(ROW()-3)/3+7),"")</f>
        <v>0</v>
      </c>
      <c r="Z423" s="53">
        <f>IF($A422&lt;&gt;"",INDEX([1]Sizer!Z:Z,(ROW()-3)/3+7),"")</f>
        <v>0</v>
      </c>
      <c r="AA423" s="53">
        <f>IF($A422&lt;&gt;"",SUM($B423:$Z423),"")</f>
        <v>9.3739554105393502E-2</v>
      </c>
    </row>
    <row r="424" spans="1:27" x14ac:dyDescent="0.2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</row>
    <row r="425" spans="1:27" x14ac:dyDescent="0.2">
      <c r="A425" s="59">
        <f>IF(INDEX([1]Sizer!$A:$A,(ROW()-2)/3+7)&lt;&gt;"",INDEX([1]Sizer!$A:$A,(ROW()-2)/3+7),"")</f>
        <v>45448</v>
      </c>
      <c r="B425" s="51">
        <f>IF($A425&lt;&gt;"",INDEX([1]Sizer!EF:EF,(ROW()-2)/3+7),"")</f>
        <v>0</v>
      </c>
      <c r="C425" s="51">
        <f>IF($A425&lt;&gt;"",INDEX([1]Sizer!EG:EG,(ROW()-2)/3+7),"")</f>
        <v>0</v>
      </c>
      <c r="D425" s="51">
        <f>IF($A425&lt;&gt;"",INDEX([1]Sizer!EH:EH,(ROW()-2)/3+7),"")</f>
        <v>0</v>
      </c>
      <c r="E425" s="51">
        <f>IF($A425&lt;&gt;"",INDEX([1]Sizer!EI:EI,(ROW()-2)/3+7),"")</f>
        <v>0.5</v>
      </c>
      <c r="F425" s="51">
        <f>IF($A425&lt;&gt;"",INDEX([1]Sizer!EJ:EJ,(ROW()-2)/3+7),"")</f>
        <v>0.5</v>
      </c>
      <c r="G425" s="51">
        <f>IF($A425&lt;&gt;"",INDEX([1]Sizer!EK:EK,(ROW()-2)/3+7),"")</f>
        <v>1.5</v>
      </c>
      <c r="H425" s="51">
        <f>IF($A425&lt;&gt;"",INDEX([1]Sizer!EL:EL,(ROW()-2)/3+7),"")</f>
        <v>0</v>
      </c>
      <c r="I425" s="51">
        <f>IF($A425&lt;&gt;"",INDEX([1]Sizer!EM:EM,(ROW()-2)/3+7),"")</f>
        <v>1.5</v>
      </c>
      <c r="J425" s="51">
        <f>IF($A425&lt;&gt;"",INDEX([1]Sizer!EN:EN,(ROW()-2)/3+7),"")</f>
        <v>0</v>
      </c>
      <c r="K425" s="51">
        <f>IF($A425&lt;&gt;"",INDEX([1]Sizer!EO:EO,(ROW()-2)/3+7),"")</f>
        <v>0</v>
      </c>
      <c r="L425" s="51">
        <f>IF($A425&lt;&gt;"",INDEX([1]Sizer!EP:EP,(ROW()-2)/3+7),"")</f>
        <v>1</v>
      </c>
      <c r="M425" s="51">
        <f>IF($A425&lt;&gt;"",INDEX([1]Sizer!EQ:EQ,(ROW()-2)/3+7),"")</f>
        <v>0</v>
      </c>
      <c r="N425" s="51">
        <f>IF($A425&lt;&gt;"",INDEX([1]Sizer!ER:ER,(ROW()-2)/3+7),"")</f>
        <v>0</v>
      </c>
      <c r="O425" s="51">
        <f>IF($A425&lt;&gt;"",INDEX([1]Sizer!ES:ES,(ROW()-2)/3+7),"")</f>
        <v>0</v>
      </c>
      <c r="P425" s="51">
        <f>IF($A425&lt;&gt;"",INDEX([1]Sizer!ET:ET,(ROW()-2)/3+7),"")</f>
        <v>0</v>
      </c>
      <c r="Q425" s="51">
        <f>IF($A425&lt;&gt;"",INDEX([1]Sizer!EU:EU,(ROW()-2)/3+7),"")</f>
        <v>-1</v>
      </c>
      <c r="R425" s="51">
        <f>IF($A425&lt;&gt;"",INDEX([1]Sizer!EV:EV,(ROW()-2)/3+7),"")</f>
        <v>3</v>
      </c>
      <c r="S425" s="51">
        <f>IF($A425&lt;&gt;"",INDEX([1]Sizer!EW:EW,(ROW()-2)/3+7),"")</f>
        <v>0</v>
      </c>
      <c r="T425" s="51">
        <f>IF($A425&lt;&gt;"",INDEX([1]Sizer!EX:EX,(ROW()-2)/3+7),"")</f>
        <v>-1</v>
      </c>
      <c r="U425" s="51">
        <f>IF($A425&lt;&gt;"",INDEX([1]Sizer!EY:EY,(ROW()-2)/3+7),"")</f>
        <v>1</v>
      </c>
      <c r="V425" s="51">
        <f>IF($A425&lt;&gt;"",INDEX([1]Sizer!EZ:EZ,(ROW()-2)/3+7),"")</f>
        <v>1</v>
      </c>
      <c r="W425" s="51">
        <f>IF($A425&lt;&gt;"",INDEX([1]Sizer!FA:FA,(ROW()-2)/3+7),"")</f>
        <v>0</v>
      </c>
      <c r="X425" s="51">
        <f>IF($A425&lt;&gt;"",INDEX([1]Sizer!FB:FB,(ROW()-2)/3+7),"")</f>
        <v>0</v>
      </c>
      <c r="Y425" s="51">
        <f>IF($A425&lt;&gt;"",INDEX([1]Sizer!FC:FC,(ROW()-2)/3+7),"")</f>
        <v>0</v>
      </c>
      <c r="Z425" s="51">
        <f>IF($A425&lt;&gt;"",INDEX([1]Sizer!FD:FD,(ROW()-2)/3+7),"")</f>
        <v>0</v>
      </c>
      <c r="AA425" s="52">
        <f>IF($A425&lt;&gt;"",INDEX([1]Sizer!$AB:$AB,(ROW()-2)/3+7)*'[1]Dashboard (Model)'!$U$2,"")</f>
        <v>0.06</v>
      </c>
    </row>
    <row r="426" spans="1:27" x14ac:dyDescent="0.2">
      <c r="A426" s="59"/>
      <c r="B426" s="53">
        <f>IF($A425&lt;&gt;"",INDEX([1]Sizer!B:B,(ROW()-3)/3+7),"")</f>
        <v>0</v>
      </c>
      <c r="C426" s="53">
        <f>IF($A425&lt;&gt;"",INDEX([1]Sizer!C:C,(ROW()-3)/3+7),"")</f>
        <v>0</v>
      </c>
      <c r="D426" s="53">
        <f>IF($A425&lt;&gt;"",INDEX([1]Sizer!D:D,(ROW()-3)/3+7),"")</f>
        <v>0</v>
      </c>
      <c r="E426" s="53">
        <f>IF($A425&lt;&gt;"",INDEX([1]Sizer!E:E,(ROW()-3)/3+7),"")</f>
        <v>7.0714006514657991E-3</v>
      </c>
      <c r="F426" s="53">
        <f>IF($A425&lt;&gt;"",INDEX([1]Sizer!F:F,(ROW()-3)/3+7),"")</f>
        <v>1.7847667844522973E-2</v>
      </c>
      <c r="G426" s="53">
        <f>IF($A425&lt;&gt;"",INDEX([1]Sizer!G:G,(ROW()-3)/3+7),"")</f>
        <v>1.8592810009960162E-2</v>
      </c>
      <c r="H426" s="53">
        <f>IF($A425&lt;&gt;"",INDEX([1]Sizer!H:H,(ROW()-3)/3+7),"")</f>
        <v>0</v>
      </c>
      <c r="I426" s="53">
        <f>IF($A425&lt;&gt;"",INDEX([1]Sizer!I:I,(ROW()-3)/3+7),"")</f>
        <v>0.05</v>
      </c>
      <c r="J426" s="53">
        <f>IF($A425&lt;&gt;"",INDEX([1]Sizer!J:J,(ROW()-3)/3+7),"")</f>
        <v>0</v>
      </c>
      <c r="K426" s="53">
        <f>IF($A425&lt;&gt;"",INDEX([1]Sizer!K:K,(ROW()-3)/3+7),"")</f>
        <v>0</v>
      </c>
      <c r="L426" s="53">
        <f>IF($A425&lt;&gt;"",INDEX([1]Sizer!L:L,(ROW()-3)/3+7),"")</f>
        <v>4.612684931506851E-2</v>
      </c>
      <c r="M426" s="53">
        <f>IF($A425&lt;&gt;"",INDEX([1]Sizer!M:M,(ROW()-3)/3+7),"")</f>
        <v>0</v>
      </c>
      <c r="N426" s="53">
        <f>IF($A425&lt;&gt;"",INDEX([1]Sizer!N:N,(ROW()-3)/3+7),"")</f>
        <v>0</v>
      </c>
      <c r="O426" s="53">
        <f>IF($A425&lt;&gt;"",INDEX([1]Sizer!O:O,(ROW()-3)/3+7),"")</f>
        <v>0</v>
      </c>
      <c r="P426" s="53">
        <f>IF($A425&lt;&gt;"",INDEX([1]Sizer!P:P,(ROW()-3)/3+7),"")</f>
        <v>0</v>
      </c>
      <c r="Q426" s="53">
        <f>IF($A425&lt;&gt;"",INDEX([1]Sizer!Q:Q,(ROW()-3)/3+7),"")</f>
        <v>-0.05</v>
      </c>
      <c r="R426" s="53">
        <f>IF($A425&lt;&gt;"",INDEX([1]Sizer!R:R,(ROW()-3)/3+7),"")</f>
        <v>2.2359715670024226E-2</v>
      </c>
      <c r="S426" s="53">
        <f>IF($A425&lt;&gt;"",INDEX([1]Sizer!S:S,(ROW()-3)/3+7),"")</f>
        <v>0</v>
      </c>
      <c r="T426" s="53">
        <f>IF($A425&lt;&gt;"",INDEX([1]Sizer!T:T,(ROW()-3)/3+7),"")</f>
        <v>-3.1780124020887736E-2</v>
      </c>
      <c r="U426" s="53">
        <f>IF($A425&lt;&gt;"",INDEX([1]Sizer!U:U,(ROW()-3)/3+7),"")</f>
        <v>0.05</v>
      </c>
      <c r="V426" s="53">
        <f>IF($A425&lt;&gt;"",INDEX([1]Sizer!V:V,(ROW()-3)/3+7),"")</f>
        <v>2.5434765625000005E-2</v>
      </c>
      <c r="W426" s="53">
        <f>IF($A425&lt;&gt;"",INDEX([1]Sizer!W:W,(ROW()-3)/3+7),"")</f>
        <v>0</v>
      </c>
      <c r="X426" s="53">
        <f>IF($A425&lt;&gt;"",INDEX([1]Sizer!X:X,(ROW()-3)/3+7),"")</f>
        <v>0</v>
      </c>
      <c r="Y426" s="53">
        <f>IF($A425&lt;&gt;"",INDEX([1]Sizer!Y:Y,(ROW()-3)/3+7),"")</f>
        <v>0</v>
      </c>
      <c r="Z426" s="53">
        <f>IF($A425&lt;&gt;"",INDEX([1]Sizer!Z:Z,(ROW()-3)/3+7),"")</f>
        <v>0</v>
      </c>
      <c r="AA426" s="53">
        <f>IF($A425&lt;&gt;"",SUM($B426:$Z426),"")</f>
        <v>0.15565308509515394</v>
      </c>
    </row>
    <row r="427" spans="1:27" x14ac:dyDescent="0.2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</row>
    <row r="428" spans="1:27" x14ac:dyDescent="0.2">
      <c r="A428" s="59">
        <f>IF(INDEX([1]Sizer!$A:$A,(ROW()-2)/3+7)&lt;&gt;"",INDEX([1]Sizer!$A:$A,(ROW()-2)/3+7),"")</f>
        <v>45449</v>
      </c>
      <c r="B428" s="51">
        <f>IF($A428&lt;&gt;"",INDEX([1]Sizer!EF:EF,(ROW()-2)/3+7),"")</f>
        <v>0</v>
      </c>
      <c r="C428" s="51">
        <f>IF($A428&lt;&gt;"",INDEX([1]Sizer!EG:EG,(ROW()-2)/3+7),"")</f>
        <v>0</v>
      </c>
      <c r="D428" s="51">
        <f>IF($A428&lt;&gt;"",INDEX([1]Sizer!EH:EH,(ROW()-2)/3+7),"")</f>
        <v>0</v>
      </c>
      <c r="E428" s="51">
        <f>IF($A428&lt;&gt;"",INDEX([1]Sizer!EI:EI,(ROW()-2)/3+7),"")</f>
        <v>0.5</v>
      </c>
      <c r="F428" s="51">
        <f>IF($A428&lt;&gt;"",INDEX([1]Sizer!EJ:EJ,(ROW()-2)/3+7),"")</f>
        <v>1</v>
      </c>
      <c r="G428" s="51">
        <f>IF($A428&lt;&gt;"",INDEX([1]Sizer!EK:EK,(ROW()-2)/3+7),"")</f>
        <v>1.5</v>
      </c>
      <c r="H428" s="51">
        <f>IF($A428&lt;&gt;"",INDEX([1]Sizer!EL:EL,(ROW()-2)/3+7),"")</f>
        <v>0</v>
      </c>
      <c r="I428" s="51">
        <f>IF($A428&lt;&gt;"",INDEX([1]Sizer!EM:EM,(ROW()-2)/3+7),"")</f>
        <v>1.5</v>
      </c>
      <c r="J428" s="51">
        <f>IF($A428&lt;&gt;"",INDEX([1]Sizer!EN:EN,(ROW()-2)/3+7),"")</f>
        <v>0</v>
      </c>
      <c r="K428" s="51">
        <f>IF($A428&lt;&gt;"",INDEX([1]Sizer!EO:EO,(ROW()-2)/3+7),"")</f>
        <v>0</v>
      </c>
      <c r="L428" s="51">
        <f>IF($A428&lt;&gt;"",INDEX([1]Sizer!EP:EP,(ROW()-2)/3+7),"")</f>
        <v>0.5</v>
      </c>
      <c r="M428" s="51">
        <f>IF($A428&lt;&gt;"",INDEX([1]Sizer!EQ:EQ,(ROW()-2)/3+7),"")</f>
        <v>0</v>
      </c>
      <c r="N428" s="51">
        <f>IF($A428&lt;&gt;"",INDEX([1]Sizer!ER:ER,(ROW()-2)/3+7),"")</f>
        <v>0</v>
      </c>
      <c r="O428" s="51">
        <f>IF($A428&lt;&gt;"",INDEX([1]Sizer!ES:ES,(ROW()-2)/3+7),"")</f>
        <v>0</v>
      </c>
      <c r="P428" s="51">
        <f>IF($A428&lt;&gt;"",INDEX([1]Sizer!ET:ET,(ROW()-2)/3+7),"")</f>
        <v>0</v>
      </c>
      <c r="Q428" s="51">
        <f>IF($A428&lt;&gt;"",INDEX([1]Sizer!EU:EU,(ROW()-2)/3+7),"")</f>
        <v>-1</v>
      </c>
      <c r="R428" s="51">
        <f>IF($A428&lt;&gt;"",INDEX([1]Sizer!EV:EV,(ROW()-2)/3+7),"")</f>
        <v>3</v>
      </c>
      <c r="S428" s="51">
        <f>IF($A428&lt;&gt;"",INDEX([1]Sizer!EW:EW,(ROW()-2)/3+7),"")</f>
        <v>0</v>
      </c>
      <c r="T428" s="51">
        <f>IF($A428&lt;&gt;"",INDEX([1]Sizer!EX:EX,(ROW()-2)/3+7),"")</f>
        <v>-1</v>
      </c>
      <c r="U428" s="51">
        <f>IF($A428&lt;&gt;"",INDEX([1]Sizer!EY:EY,(ROW()-2)/3+7),"")</f>
        <v>1</v>
      </c>
      <c r="V428" s="51">
        <f>IF($A428&lt;&gt;"",INDEX([1]Sizer!EZ:EZ,(ROW()-2)/3+7),"")</f>
        <v>1</v>
      </c>
      <c r="W428" s="51">
        <f>IF($A428&lt;&gt;"",INDEX([1]Sizer!FA:FA,(ROW()-2)/3+7),"")</f>
        <v>0</v>
      </c>
      <c r="X428" s="51">
        <f>IF($A428&lt;&gt;"",INDEX([1]Sizer!FB:FB,(ROW()-2)/3+7),"")</f>
        <v>0</v>
      </c>
      <c r="Y428" s="51">
        <f>IF($A428&lt;&gt;"",INDEX([1]Sizer!FC:FC,(ROW()-2)/3+7),"")</f>
        <v>0</v>
      </c>
      <c r="Z428" s="51">
        <f>IF($A428&lt;&gt;"",INDEX([1]Sizer!FD:FD,(ROW()-2)/3+7),"")</f>
        <v>0</v>
      </c>
      <c r="AA428" s="52">
        <f>IF($A428&lt;&gt;"",INDEX([1]Sizer!$AB:$AB,(ROW()-2)/3+7)*'[1]Dashboard (Model)'!$U$2,"")</f>
        <v>5.5E-2</v>
      </c>
    </row>
    <row r="429" spans="1:27" x14ac:dyDescent="0.2">
      <c r="A429" s="59"/>
      <c r="B429" s="53">
        <f>IF($A428&lt;&gt;"",INDEX([1]Sizer!B:B,(ROW()-3)/3+7),"")</f>
        <v>0</v>
      </c>
      <c r="C429" s="53">
        <f>IF($A428&lt;&gt;"",INDEX([1]Sizer!C:C,(ROW()-3)/3+7),"")</f>
        <v>0</v>
      </c>
      <c r="D429" s="53">
        <f>IF($A428&lt;&gt;"",INDEX([1]Sizer!D:D,(ROW()-3)/3+7),"")</f>
        <v>0</v>
      </c>
      <c r="E429" s="53">
        <f>IF($A428&lt;&gt;"",INDEX([1]Sizer!E:E,(ROW()-3)/3+7),"")</f>
        <v>7.0714006514657991E-3</v>
      </c>
      <c r="F429" s="53">
        <f>IF($A428&lt;&gt;"",INDEX([1]Sizer!F:F,(ROW()-3)/3+7),"")</f>
        <v>3.2968127208480566E-2</v>
      </c>
      <c r="G429" s="53">
        <f>IF($A428&lt;&gt;"",INDEX([1]Sizer!G:G,(ROW()-3)/3+7),"")</f>
        <v>1.8592810009960162E-2</v>
      </c>
      <c r="H429" s="53">
        <f>IF($A428&lt;&gt;"",INDEX([1]Sizer!H:H,(ROW()-3)/3+7),"")</f>
        <v>0</v>
      </c>
      <c r="I429" s="53">
        <f>IF($A428&lt;&gt;"",INDEX([1]Sizer!I:I,(ROW()-3)/3+7),"")</f>
        <v>0.05</v>
      </c>
      <c r="J429" s="53">
        <f>IF($A428&lt;&gt;"",INDEX([1]Sizer!J:J,(ROW()-3)/3+7),"")</f>
        <v>0</v>
      </c>
      <c r="K429" s="53">
        <f>IF($A428&lt;&gt;"",INDEX([1]Sizer!K:K,(ROW()-3)/3+7),"")</f>
        <v>0</v>
      </c>
      <c r="L429" s="53">
        <f>IF($A428&lt;&gt;"",INDEX([1]Sizer!L:L,(ROW()-3)/3+7),"")</f>
        <v>2.1697627906976748E-2</v>
      </c>
      <c r="M429" s="53">
        <f>IF($A428&lt;&gt;"",INDEX([1]Sizer!M:M,(ROW()-3)/3+7),"")</f>
        <v>0</v>
      </c>
      <c r="N429" s="53">
        <f>IF($A428&lt;&gt;"",INDEX([1]Sizer!N:N,(ROW()-3)/3+7),"")</f>
        <v>0</v>
      </c>
      <c r="O429" s="53">
        <f>IF($A428&lt;&gt;"",INDEX([1]Sizer!O:O,(ROW()-3)/3+7),"")</f>
        <v>0</v>
      </c>
      <c r="P429" s="53">
        <f>IF($A428&lt;&gt;"",INDEX([1]Sizer!P:P,(ROW()-3)/3+7),"")</f>
        <v>0</v>
      </c>
      <c r="Q429" s="53">
        <f>IF($A428&lt;&gt;"",INDEX([1]Sizer!Q:Q,(ROW()-3)/3+7),"")</f>
        <v>-0.05</v>
      </c>
      <c r="R429" s="53">
        <f>IF($A428&lt;&gt;"",INDEX([1]Sizer!R:R,(ROW()-3)/3+7),"")</f>
        <v>2.2359715670024226E-2</v>
      </c>
      <c r="S429" s="53">
        <f>IF($A428&lt;&gt;"",INDEX([1]Sizer!S:S,(ROW()-3)/3+7),"")</f>
        <v>0</v>
      </c>
      <c r="T429" s="53">
        <f>IF($A428&lt;&gt;"",INDEX([1]Sizer!T:T,(ROW()-3)/3+7),"")</f>
        <v>-3.1780124020887736E-2</v>
      </c>
      <c r="U429" s="53">
        <f>IF($A428&lt;&gt;"",INDEX([1]Sizer!U:U,(ROW()-3)/3+7),"")</f>
        <v>0.05</v>
      </c>
      <c r="V429" s="53">
        <f>IF($A428&lt;&gt;"",INDEX([1]Sizer!V:V,(ROW()-3)/3+7),"")</f>
        <v>2.5434765625000005E-2</v>
      </c>
      <c r="W429" s="53">
        <f>IF($A428&lt;&gt;"",INDEX([1]Sizer!W:W,(ROW()-3)/3+7),"")</f>
        <v>0</v>
      </c>
      <c r="X429" s="53">
        <f>IF($A428&lt;&gt;"",INDEX([1]Sizer!X:X,(ROW()-3)/3+7),"")</f>
        <v>0</v>
      </c>
      <c r="Y429" s="53">
        <f>IF($A428&lt;&gt;"",INDEX([1]Sizer!Y:Y,(ROW()-3)/3+7),"")</f>
        <v>0</v>
      </c>
      <c r="Z429" s="53">
        <f>IF($A428&lt;&gt;"",INDEX([1]Sizer!Z:Z,(ROW()-3)/3+7),"")</f>
        <v>0</v>
      </c>
      <c r="AA429" s="53">
        <f>IF($A428&lt;&gt;"",SUM($B429:$Z429),"")</f>
        <v>0.14634432305101977</v>
      </c>
    </row>
    <row r="430" spans="1:27" x14ac:dyDescent="0.2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</row>
    <row r="431" spans="1:27" x14ac:dyDescent="0.2">
      <c r="A431" s="59">
        <f>IF(INDEX([1]Sizer!$A:$A,(ROW()-2)/3+7)&lt;&gt;"",INDEX([1]Sizer!$A:$A,(ROW()-2)/3+7),"")</f>
        <v>45450</v>
      </c>
      <c r="B431" s="51">
        <f>IF($A431&lt;&gt;"",INDEX([1]Sizer!EF:EF,(ROW()-2)/3+7),"")</f>
        <v>0</v>
      </c>
      <c r="C431" s="51">
        <f>IF($A431&lt;&gt;"",INDEX([1]Sizer!EG:EG,(ROW()-2)/3+7),"")</f>
        <v>0</v>
      </c>
      <c r="D431" s="51">
        <f>IF($A431&lt;&gt;"",INDEX([1]Sizer!EH:EH,(ROW()-2)/3+7),"")</f>
        <v>-0.5</v>
      </c>
      <c r="E431" s="51">
        <f>IF($A431&lt;&gt;"",INDEX([1]Sizer!EI:EI,(ROW()-2)/3+7),"")</f>
        <v>0.5</v>
      </c>
      <c r="F431" s="51">
        <f>IF($A431&lt;&gt;"",INDEX([1]Sizer!EJ:EJ,(ROW()-2)/3+7),"")</f>
        <v>1</v>
      </c>
      <c r="G431" s="51">
        <f>IF($A431&lt;&gt;"",INDEX([1]Sizer!EK:EK,(ROW()-2)/3+7),"")</f>
        <v>1.5</v>
      </c>
      <c r="H431" s="51">
        <f>IF($A431&lt;&gt;"",INDEX([1]Sizer!EL:EL,(ROW()-2)/3+7),"")</f>
        <v>0</v>
      </c>
      <c r="I431" s="51">
        <f>IF($A431&lt;&gt;"",INDEX([1]Sizer!EM:EM,(ROW()-2)/3+7),"")</f>
        <v>1.5</v>
      </c>
      <c r="J431" s="51">
        <f>IF($A431&lt;&gt;"",INDEX([1]Sizer!EN:EN,(ROW()-2)/3+7),"")</f>
        <v>0</v>
      </c>
      <c r="K431" s="51">
        <f>IF($A431&lt;&gt;"",INDEX([1]Sizer!EO:EO,(ROW()-2)/3+7),"")</f>
        <v>0</v>
      </c>
      <c r="L431" s="51">
        <f>IF($A431&lt;&gt;"",INDEX([1]Sizer!EP:EP,(ROW()-2)/3+7),"")</f>
        <v>0.5</v>
      </c>
      <c r="M431" s="51">
        <f>IF($A431&lt;&gt;"",INDEX([1]Sizer!EQ:EQ,(ROW()-2)/3+7),"")</f>
        <v>0</v>
      </c>
      <c r="N431" s="51">
        <f>IF($A431&lt;&gt;"",INDEX([1]Sizer!ER:ER,(ROW()-2)/3+7),"")</f>
        <v>0</v>
      </c>
      <c r="O431" s="51">
        <f>IF($A431&lt;&gt;"",INDEX([1]Sizer!ES:ES,(ROW()-2)/3+7),"")</f>
        <v>0</v>
      </c>
      <c r="P431" s="51">
        <f>IF($A431&lt;&gt;"",INDEX([1]Sizer!ET:ET,(ROW()-2)/3+7),"")</f>
        <v>0</v>
      </c>
      <c r="Q431" s="51">
        <f>IF($A431&lt;&gt;"",INDEX([1]Sizer!EU:EU,(ROW()-2)/3+7),"")</f>
        <v>-1</v>
      </c>
      <c r="R431" s="51">
        <f>IF($A431&lt;&gt;"",INDEX([1]Sizer!EV:EV,(ROW()-2)/3+7),"")</f>
        <v>3</v>
      </c>
      <c r="S431" s="51">
        <f>IF($A431&lt;&gt;"",INDEX([1]Sizer!EW:EW,(ROW()-2)/3+7),"")</f>
        <v>0</v>
      </c>
      <c r="T431" s="51">
        <f>IF($A431&lt;&gt;"",INDEX([1]Sizer!EX:EX,(ROW()-2)/3+7),"")</f>
        <v>-1</v>
      </c>
      <c r="U431" s="51">
        <f>IF($A431&lt;&gt;"",INDEX([1]Sizer!EY:EY,(ROW()-2)/3+7),"")</f>
        <v>1</v>
      </c>
      <c r="V431" s="51">
        <f>IF($A431&lt;&gt;"",INDEX([1]Sizer!EZ:EZ,(ROW()-2)/3+7),"")</f>
        <v>1</v>
      </c>
      <c r="W431" s="51">
        <f>IF($A431&lt;&gt;"",INDEX([1]Sizer!FA:FA,(ROW()-2)/3+7),"")</f>
        <v>0</v>
      </c>
      <c r="X431" s="51">
        <f>IF($A431&lt;&gt;"",INDEX([1]Sizer!FB:FB,(ROW()-2)/3+7),"")</f>
        <v>0</v>
      </c>
      <c r="Y431" s="51">
        <f>IF($A431&lt;&gt;"",INDEX([1]Sizer!FC:FC,(ROW()-2)/3+7),"")</f>
        <v>0</v>
      </c>
      <c r="Z431" s="51">
        <f>IF($A431&lt;&gt;"",INDEX([1]Sizer!FD:FD,(ROW()-2)/3+7),"")</f>
        <v>0</v>
      </c>
      <c r="AA431" s="52">
        <f>IF($A431&lt;&gt;"",INDEX([1]Sizer!$AB:$AB,(ROW()-2)/3+7)*'[1]Dashboard (Model)'!$U$2,"")</f>
        <v>0.05</v>
      </c>
    </row>
    <row r="432" spans="1:27" x14ac:dyDescent="0.2">
      <c r="A432" s="59"/>
      <c r="B432" s="53">
        <f>IF($A431&lt;&gt;"",INDEX([1]Sizer!B:B,(ROW()-3)/3+7),"")</f>
        <v>0</v>
      </c>
      <c r="C432" s="53">
        <f>IF($A431&lt;&gt;"",INDEX([1]Sizer!C:C,(ROW()-3)/3+7),"")</f>
        <v>0</v>
      </c>
      <c r="D432" s="53">
        <f>IF($A431&lt;&gt;"",INDEX([1]Sizer!D:D,(ROW()-3)/3+7),"")</f>
        <v>-2.7760660807291667E-2</v>
      </c>
      <c r="E432" s="53">
        <f>IF($A431&lt;&gt;"",INDEX([1]Sizer!E:E,(ROW()-3)/3+7),"")</f>
        <v>7.0714006514657991E-3</v>
      </c>
      <c r="F432" s="53">
        <f>IF($A431&lt;&gt;"",INDEX([1]Sizer!F:F,(ROW()-3)/3+7),"")</f>
        <v>3.2968127208480566E-2</v>
      </c>
      <c r="G432" s="53">
        <f>IF($A431&lt;&gt;"",INDEX([1]Sizer!G:G,(ROW()-3)/3+7),"")</f>
        <v>1.8592810009960162E-2</v>
      </c>
      <c r="H432" s="53">
        <f>IF($A431&lt;&gt;"",INDEX([1]Sizer!H:H,(ROW()-3)/3+7),"")</f>
        <v>0</v>
      </c>
      <c r="I432" s="53">
        <f>IF($A431&lt;&gt;"",INDEX([1]Sizer!I:I,(ROW()-3)/3+7),"")</f>
        <v>0.05</v>
      </c>
      <c r="J432" s="53">
        <f>IF($A431&lt;&gt;"",INDEX([1]Sizer!J:J,(ROW()-3)/3+7),"")</f>
        <v>0</v>
      </c>
      <c r="K432" s="53">
        <f>IF($A431&lt;&gt;"",INDEX([1]Sizer!K:K,(ROW()-3)/3+7),"")</f>
        <v>0</v>
      </c>
      <c r="L432" s="53">
        <f>IF($A431&lt;&gt;"",INDEX([1]Sizer!L:L,(ROW()-3)/3+7),"")</f>
        <v>2.1697627906976748E-2</v>
      </c>
      <c r="M432" s="53">
        <f>IF($A431&lt;&gt;"",INDEX([1]Sizer!M:M,(ROW()-3)/3+7),"")</f>
        <v>0</v>
      </c>
      <c r="N432" s="53">
        <f>IF($A431&lt;&gt;"",INDEX([1]Sizer!N:N,(ROW()-3)/3+7),"")</f>
        <v>0</v>
      </c>
      <c r="O432" s="53">
        <f>IF($A431&lt;&gt;"",INDEX([1]Sizer!O:O,(ROW()-3)/3+7),"")</f>
        <v>0</v>
      </c>
      <c r="P432" s="53">
        <f>IF($A431&lt;&gt;"",INDEX([1]Sizer!P:P,(ROW()-3)/3+7),"")</f>
        <v>0</v>
      </c>
      <c r="Q432" s="53">
        <f>IF($A431&lt;&gt;"",INDEX([1]Sizer!Q:Q,(ROW()-3)/3+7),"")</f>
        <v>-0.05</v>
      </c>
      <c r="R432" s="53">
        <f>IF($A431&lt;&gt;"",INDEX([1]Sizer!R:R,(ROW()-3)/3+7),"")</f>
        <v>2.2359715670024226E-2</v>
      </c>
      <c r="S432" s="53">
        <f>IF($A431&lt;&gt;"",INDEX([1]Sizer!S:S,(ROW()-3)/3+7),"")</f>
        <v>0</v>
      </c>
      <c r="T432" s="53">
        <f>IF($A431&lt;&gt;"",INDEX([1]Sizer!T:T,(ROW()-3)/3+7),"")</f>
        <v>-3.1780124020887736E-2</v>
      </c>
      <c r="U432" s="53">
        <f>IF($A431&lt;&gt;"",INDEX([1]Sizer!U:U,(ROW()-3)/3+7),"")</f>
        <v>0.05</v>
      </c>
      <c r="V432" s="53">
        <f>IF($A431&lt;&gt;"",INDEX([1]Sizer!V:V,(ROW()-3)/3+7),"")</f>
        <v>2.5434765625000005E-2</v>
      </c>
      <c r="W432" s="53">
        <f>IF($A431&lt;&gt;"",INDEX([1]Sizer!W:W,(ROW()-3)/3+7),"")</f>
        <v>0</v>
      </c>
      <c r="X432" s="53">
        <f>IF($A431&lt;&gt;"",INDEX([1]Sizer!X:X,(ROW()-3)/3+7),"")</f>
        <v>0</v>
      </c>
      <c r="Y432" s="53">
        <f>IF($A431&lt;&gt;"",INDEX([1]Sizer!Y:Y,(ROW()-3)/3+7),"")</f>
        <v>0</v>
      </c>
      <c r="Z432" s="53">
        <f>IF($A431&lt;&gt;"",INDEX([1]Sizer!Z:Z,(ROW()-3)/3+7),"")</f>
        <v>0</v>
      </c>
      <c r="AA432" s="53">
        <f>IF($A431&lt;&gt;"",SUM($B432:$Z432),"")</f>
        <v>0.11858366224372809</v>
      </c>
    </row>
    <row r="433" spans="1:27" x14ac:dyDescent="0.2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</row>
    <row r="434" spans="1:27" x14ac:dyDescent="0.2">
      <c r="A434" s="59">
        <f>IF(INDEX([1]Sizer!$A:$A,(ROW()-2)/3+7)&lt;&gt;"",INDEX([1]Sizer!$A:$A,(ROW()-2)/3+7),"")</f>
        <v>45453</v>
      </c>
      <c r="B434" s="51">
        <f>IF($A434&lt;&gt;"",INDEX([1]Sizer!EF:EF,(ROW()-2)/3+7),"")</f>
        <v>0</v>
      </c>
      <c r="C434" s="51">
        <f>IF($A434&lt;&gt;"",INDEX([1]Sizer!EG:EG,(ROW()-2)/3+7),"")</f>
        <v>0</v>
      </c>
      <c r="D434" s="51">
        <f>IF($A434&lt;&gt;"",INDEX([1]Sizer!EH:EH,(ROW()-2)/3+7),"")</f>
        <v>-0.5</v>
      </c>
      <c r="E434" s="51">
        <f>IF($A434&lt;&gt;"",INDEX([1]Sizer!EI:EI,(ROW()-2)/3+7),"")</f>
        <v>0.5</v>
      </c>
      <c r="F434" s="51">
        <f>IF($A434&lt;&gt;"",INDEX([1]Sizer!EJ:EJ,(ROW()-2)/3+7),"")</f>
        <v>1</v>
      </c>
      <c r="G434" s="51">
        <f>IF($A434&lt;&gt;"",INDEX([1]Sizer!EK:EK,(ROW()-2)/3+7),"")</f>
        <v>1.5</v>
      </c>
      <c r="H434" s="51">
        <f>IF($A434&lt;&gt;"",INDEX([1]Sizer!EL:EL,(ROW()-2)/3+7),"")</f>
        <v>0</v>
      </c>
      <c r="I434" s="51">
        <f>IF($A434&lt;&gt;"",INDEX([1]Sizer!EM:EM,(ROW()-2)/3+7),"")</f>
        <v>1.5</v>
      </c>
      <c r="J434" s="51">
        <f>IF($A434&lt;&gt;"",INDEX([1]Sizer!EN:EN,(ROW()-2)/3+7),"")</f>
        <v>0</v>
      </c>
      <c r="K434" s="51">
        <f>IF($A434&lt;&gt;"",INDEX([1]Sizer!EO:EO,(ROW()-2)/3+7),"")</f>
        <v>0</v>
      </c>
      <c r="L434" s="51">
        <f>IF($A434&lt;&gt;"",INDEX([1]Sizer!EP:EP,(ROW()-2)/3+7),"")</f>
        <v>1</v>
      </c>
      <c r="M434" s="51">
        <f>IF($A434&lt;&gt;"",INDEX([1]Sizer!EQ:EQ,(ROW()-2)/3+7),"")</f>
        <v>0</v>
      </c>
      <c r="N434" s="51">
        <f>IF($A434&lt;&gt;"",INDEX([1]Sizer!ER:ER,(ROW()-2)/3+7),"")</f>
        <v>0</v>
      </c>
      <c r="O434" s="51">
        <f>IF($A434&lt;&gt;"",INDEX([1]Sizer!ES:ES,(ROW()-2)/3+7),"")</f>
        <v>0</v>
      </c>
      <c r="P434" s="51">
        <f>IF($A434&lt;&gt;"",INDEX([1]Sizer!ET:ET,(ROW()-2)/3+7),"")</f>
        <v>0</v>
      </c>
      <c r="Q434" s="51">
        <f>IF($A434&lt;&gt;"",INDEX([1]Sizer!EU:EU,(ROW()-2)/3+7),"")</f>
        <v>-1</v>
      </c>
      <c r="R434" s="51">
        <f>IF($A434&lt;&gt;"",INDEX([1]Sizer!EV:EV,(ROW()-2)/3+7),"")</f>
        <v>3</v>
      </c>
      <c r="S434" s="51">
        <f>IF($A434&lt;&gt;"",INDEX([1]Sizer!EW:EW,(ROW()-2)/3+7),"")</f>
        <v>0</v>
      </c>
      <c r="T434" s="51">
        <f>IF($A434&lt;&gt;"",INDEX([1]Sizer!EX:EX,(ROW()-2)/3+7),"")</f>
        <v>-1</v>
      </c>
      <c r="U434" s="51">
        <f>IF($A434&lt;&gt;"",INDEX([1]Sizer!EY:EY,(ROW()-2)/3+7),"")</f>
        <v>0.5</v>
      </c>
      <c r="V434" s="51">
        <f>IF($A434&lt;&gt;"",INDEX([1]Sizer!EZ:EZ,(ROW()-2)/3+7),"")</f>
        <v>1</v>
      </c>
      <c r="W434" s="51">
        <f>IF($A434&lt;&gt;"",INDEX([1]Sizer!FA:FA,(ROW()-2)/3+7),"")</f>
        <v>0</v>
      </c>
      <c r="X434" s="51">
        <f>IF($A434&lt;&gt;"",INDEX([1]Sizer!FB:FB,(ROW()-2)/3+7),"")</f>
        <v>0</v>
      </c>
      <c r="Y434" s="51">
        <f>IF($A434&lt;&gt;"",INDEX([1]Sizer!FC:FC,(ROW()-2)/3+7),"")</f>
        <v>0</v>
      </c>
      <c r="Z434" s="51">
        <f>IF($A434&lt;&gt;"",INDEX([1]Sizer!FD:FD,(ROW()-2)/3+7),"")</f>
        <v>0</v>
      </c>
      <c r="AA434" s="52">
        <f>IF($A434&lt;&gt;"",INDEX([1]Sizer!$AB:$AB,(ROW()-2)/3+7)*'[1]Dashboard (Model)'!$U$2,"")</f>
        <v>6.5000000000000002E-2</v>
      </c>
    </row>
    <row r="435" spans="1:27" x14ac:dyDescent="0.2">
      <c r="A435" s="59"/>
      <c r="B435" s="53">
        <f>IF($A434&lt;&gt;"",INDEX([1]Sizer!B:B,(ROW()-3)/3+7),"")</f>
        <v>0</v>
      </c>
      <c r="C435" s="53">
        <f>IF($A434&lt;&gt;"",INDEX([1]Sizer!C:C,(ROW()-3)/3+7),"")</f>
        <v>0</v>
      </c>
      <c r="D435" s="53">
        <f>IF($A434&lt;&gt;"",INDEX([1]Sizer!D:D,(ROW()-3)/3+7),"")</f>
        <v>-2.7760660807291667E-2</v>
      </c>
      <c r="E435" s="53">
        <f>IF($A434&lt;&gt;"",INDEX([1]Sizer!E:E,(ROW()-3)/3+7),"")</f>
        <v>7.0714006514657991E-3</v>
      </c>
      <c r="F435" s="53">
        <f>IF($A434&lt;&gt;"",INDEX([1]Sizer!F:F,(ROW()-3)/3+7),"")</f>
        <v>3.2968127208480566E-2</v>
      </c>
      <c r="G435" s="53">
        <f>IF($A434&lt;&gt;"",INDEX([1]Sizer!G:G,(ROW()-3)/3+7),"")</f>
        <v>1.8592810009960162E-2</v>
      </c>
      <c r="H435" s="53">
        <f>IF($A434&lt;&gt;"",INDEX([1]Sizer!H:H,(ROW()-3)/3+7),"")</f>
        <v>0</v>
      </c>
      <c r="I435" s="53">
        <f>IF($A434&lt;&gt;"",INDEX([1]Sizer!I:I,(ROW()-3)/3+7),"")</f>
        <v>0.05</v>
      </c>
      <c r="J435" s="53">
        <f>IF($A434&lt;&gt;"",INDEX([1]Sizer!J:J,(ROW()-3)/3+7),"")</f>
        <v>0</v>
      </c>
      <c r="K435" s="53">
        <f>IF($A434&lt;&gt;"",INDEX([1]Sizer!K:K,(ROW()-3)/3+7),"")</f>
        <v>0</v>
      </c>
      <c r="L435" s="53">
        <f>IF($A434&lt;&gt;"",INDEX([1]Sizer!L:L,(ROW()-3)/3+7),"")</f>
        <v>0.05</v>
      </c>
      <c r="M435" s="53">
        <f>IF($A434&lt;&gt;"",INDEX([1]Sizer!M:M,(ROW()-3)/3+7),"")</f>
        <v>0</v>
      </c>
      <c r="N435" s="53">
        <f>IF($A434&lt;&gt;"",INDEX([1]Sizer!N:N,(ROW()-3)/3+7),"")</f>
        <v>0</v>
      </c>
      <c r="O435" s="53">
        <f>IF($A434&lt;&gt;"",INDEX([1]Sizer!O:O,(ROW()-3)/3+7),"")</f>
        <v>0</v>
      </c>
      <c r="P435" s="53">
        <f>IF($A434&lt;&gt;"",INDEX([1]Sizer!P:P,(ROW()-3)/3+7),"")</f>
        <v>0</v>
      </c>
      <c r="Q435" s="53">
        <f>IF($A434&lt;&gt;"",INDEX([1]Sizer!Q:Q,(ROW()-3)/3+7),"")</f>
        <v>-0.05</v>
      </c>
      <c r="R435" s="53">
        <f>IF($A434&lt;&gt;"",INDEX([1]Sizer!R:R,(ROW()-3)/3+7),"")</f>
        <v>2.2359715670024226E-2</v>
      </c>
      <c r="S435" s="53">
        <f>IF($A434&lt;&gt;"",INDEX([1]Sizer!S:S,(ROW()-3)/3+7),"")</f>
        <v>0</v>
      </c>
      <c r="T435" s="53">
        <f>IF($A434&lt;&gt;"",INDEX([1]Sizer!T:T,(ROW()-3)/3+7),"")</f>
        <v>-3.1780124020887736E-2</v>
      </c>
      <c r="U435" s="53">
        <f>IF($A434&lt;&gt;"",INDEX([1]Sizer!U:U,(ROW()-3)/3+7),"")</f>
        <v>2.5810709459459461E-2</v>
      </c>
      <c r="V435" s="53">
        <f>IF($A434&lt;&gt;"",INDEX([1]Sizer!V:V,(ROW()-3)/3+7),"")</f>
        <v>2.5434765625000005E-2</v>
      </c>
      <c r="W435" s="53">
        <f>IF($A434&lt;&gt;"",INDEX([1]Sizer!W:W,(ROW()-3)/3+7),"")</f>
        <v>0</v>
      </c>
      <c r="X435" s="53">
        <f>IF($A434&lt;&gt;"",INDEX([1]Sizer!X:X,(ROW()-3)/3+7),"")</f>
        <v>0</v>
      </c>
      <c r="Y435" s="53">
        <f>IF($A434&lt;&gt;"",INDEX([1]Sizer!Y:Y,(ROW()-3)/3+7),"")</f>
        <v>0</v>
      </c>
      <c r="Z435" s="53">
        <f>IF($A434&lt;&gt;"",INDEX([1]Sizer!Z:Z,(ROW()-3)/3+7),"")</f>
        <v>0</v>
      </c>
      <c r="AA435" s="53">
        <f>IF($A434&lt;&gt;"",SUM($B435:$Z435),"")</f>
        <v>0.12269674379621083</v>
      </c>
    </row>
    <row r="436" spans="1:27" x14ac:dyDescent="0.2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</row>
    <row r="437" spans="1:27" x14ac:dyDescent="0.2">
      <c r="A437" s="59">
        <f>IF(INDEX([1]Sizer!$A:$A,(ROW()-2)/3+7)&lt;&gt;"",INDEX([1]Sizer!$A:$A,(ROW()-2)/3+7),"")</f>
        <v>45454</v>
      </c>
      <c r="B437" s="51">
        <f>IF($A437&lt;&gt;"",INDEX([1]Sizer!EF:EF,(ROW()-2)/3+7),"")</f>
        <v>0</v>
      </c>
      <c r="C437" s="51">
        <f>IF($A437&lt;&gt;"",INDEX([1]Sizer!EG:EG,(ROW()-2)/3+7),"")</f>
        <v>0.5</v>
      </c>
      <c r="D437" s="51">
        <f>IF($A437&lt;&gt;"",INDEX([1]Sizer!EH:EH,(ROW()-2)/3+7),"")</f>
        <v>-0.5</v>
      </c>
      <c r="E437" s="51">
        <f>IF($A437&lt;&gt;"",INDEX([1]Sizer!EI:EI,(ROW()-2)/3+7),"")</f>
        <v>0.5</v>
      </c>
      <c r="F437" s="51">
        <f>IF($A437&lt;&gt;"",INDEX([1]Sizer!EJ:EJ,(ROW()-2)/3+7),"")</f>
        <v>1</v>
      </c>
      <c r="G437" s="51">
        <f>IF($A437&lt;&gt;"",INDEX([1]Sizer!EK:EK,(ROW()-2)/3+7),"")</f>
        <v>1.5</v>
      </c>
      <c r="H437" s="51">
        <f>IF($A437&lt;&gt;"",INDEX([1]Sizer!EL:EL,(ROW()-2)/3+7),"")</f>
        <v>0</v>
      </c>
      <c r="I437" s="51">
        <f>IF($A437&lt;&gt;"",INDEX([1]Sizer!EM:EM,(ROW()-2)/3+7),"")</f>
        <v>-1.5</v>
      </c>
      <c r="J437" s="51">
        <f>IF($A437&lt;&gt;"",INDEX([1]Sizer!EN:EN,(ROW()-2)/3+7),"")</f>
        <v>0</v>
      </c>
      <c r="K437" s="51">
        <f>IF($A437&lt;&gt;"",INDEX([1]Sizer!EO:EO,(ROW()-2)/3+7),"")</f>
        <v>0</v>
      </c>
      <c r="L437" s="51">
        <f>IF($A437&lt;&gt;"",INDEX([1]Sizer!EP:EP,(ROW()-2)/3+7),"")</f>
        <v>0.5</v>
      </c>
      <c r="M437" s="51">
        <f>IF($A437&lt;&gt;"",INDEX([1]Sizer!EQ:EQ,(ROW()-2)/3+7),"")</f>
        <v>0</v>
      </c>
      <c r="N437" s="51">
        <f>IF($A437&lt;&gt;"",INDEX([1]Sizer!ER:ER,(ROW()-2)/3+7),"")</f>
        <v>0</v>
      </c>
      <c r="O437" s="51">
        <f>IF($A437&lt;&gt;"",INDEX([1]Sizer!ES:ES,(ROW()-2)/3+7),"")</f>
        <v>0</v>
      </c>
      <c r="P437" s="51">
        <f>IF($A437&lt;&gt;"",INDEX([1]Sizer!ET:ET,(ROW()-2)/3+7),"")</f>
        <v>0</v>
      </c>
      <c r="Q437" s="51">
        <f>IF($A437&lt;&gt;"",INDEX([1]Sizer!EU:EU,(ROW()-2)/3+7),"")</f>
        <v>-1</v>
      </c>
      <c r="R437" s="51">
        <f>IF($A437&lt;&gt;"",INDEX([1]Sizer!EV:EV,(ROW()-2)/3+7),"")</f>
        <v>3</v>
      </c>
      <c r="S437" s="51">
        <f>IF($A437&lt;&gt;"",INDEX([1]Sizer!EW:EW,(ROW()-2)/3+7),"")</f>
        <v>0</v>
      </c>
      <c r="T437" s="51">
        <f>IF($A437&lt;&gt;"",INDEX([1]Sizer!EX:EX,(ROW()-2)/3+7),"")</f>
        <v>-1</v>
      </c>
      <c r="U437" s="51">
        <f>IF($A437&lt;&gt;"",INDEX([1]Sizer!EY:EY,(ROW()-2)/3+7),"")</f>
        <v>0.5</v>
      </c>
      <c r="V437" s="51">
        <f>IF($A437&lt;&gt;"",INDEX([1]Sizer!EZ:EZ,(ROW()-2)/3+7),"")</f>
        <v>1</v>
      </c>
      <c r="W437" s="51">
        <f>IF($A437&lt;&gt;"",INDEX([1]Sizer!FA:FA,(ROW()-2)/3+7),"")</f>
        <v>0</v>
      </c>
      <c r="X437" s="51">
        <f>IF($A437&lt;&gt;"",INDEX([1]Sizer!FB:FB,(ROW()-2)/3+7),"")</f>
        <v>0</v>
      </c>
      <c r="Y437" s="51">
        <f>IF($A437&lt;&gt;"",INDEX([1]Sizer!FC:FC,(ROW()-2)/3+7),"")</f>
        <v>0</v>
      </c>
      <c r="Z437" s="51">
        <f>IF($A437&lt;&gt;"",INDEX([1]Sizer!FD:FD,(ROW()-2)/3+7),"")</f>
        <v>0</v>
      </c>
      <c r="AA437" s="52">
        <f>IF($A437&lt;&gt;"",INDEX([1]Sizer!$AB:$AB,(ROW()-2)/3+7)*'[1]Dashboard (Model)'!$U$2,"")</f>
        <v>0.09</v>
      </c>
    </row>
    <row r="438" spans="1:27" x14ac:dyDescent="0.2">
      <c r="A438" s="59"/>
      <c r="B438" s="53">
        <f>IF($A437&lt;&gt;"",INDEX([1]Sizer!B:B,(ROW()-3)/3+7),"")</f>
        <v>0</v>
      </c>
      <c r="C438" s="53">
        <f>IF($A437&lt;&gt;"",INDEX([1]Sizer!C:C,(ROW()-3)/3+7),"")</f>
        <v>1.3983694698033709E-2</v>
      </c>
      <c r="D438" s="53">
        <f>IF($A437&lt;&gt;"",INDEX([1]Sizer!D:D,(ROW()-3)/3+7),"")</f>
        <v>-2.7760660807291667E-2</v>
      </c>
      <c r="E438" s="53">
        <f>IF($A437&lt;&gt;"",INDEX([1]Sizer!E:E,(ROW()-3)/3+7),"")</f>
        <v>7.0714006514657991E-3</v>
      </c>
      <c r="F438" s="53">
        <f>IF($A437&lt;&gt;"",INDEX([1]Sizer!F:F,(ROW()-3)/3+7),"")</f>
        <v>3.2968127208480566E-2</v>
      </c>
      <c r="G438" s="53">
        <f>IF($A437&lt;&gt;"",INDEX([1]Sizer!G:G,(ROW()-3)/3+7),"")</f>
        <v>1.8592810009960162E-2</v>
      </c>
      <c r="H438" s="53">
        <f>IF($A437&lt;&gt;"",INDEX([1]Sizer!H:H,(ROW()-3)/3+7),"")</f>
        <v>0</v>
      </c>
      <c r="I438" s="53">
        <f>IF($A437&lt;&gt;"",INDEX([1]Sizer!I:I,(ROW()-3)/3+7),"")</f>
        <v>-0.05</v>
      </c>
      <c r="J438" s="53">
        <f>IF($A437&lt;&gt;"",INDEX([1]Sizer!J:J,(ROW()-3)/3+7),"")</f>
        <v>0</v>
      </c>
      <c r="K438" s="53">
        <f>IF($A437&lt;&gt;"",INDEX([1]Sizer!K:K,(ROW()-3)/3+7),"")</f>
        <v>0</v>
      </c>
      <c r="L438" s="53">
        <f>IF($A437&lt;&gt;"",INDEX([1]Sizer!L:L,(ROW()-3)/3+7),"")</f>
        <v>3.6875520833333335E-2</v>
      </c>
      <c r="M438" s="53">
        <f>IF($A437&lt;&gt;"",INDEX([1]Sizer!M:M,(ROW()-3)/3+7),"")</f>
        <v>0</v>
      </c>
      <c r="N438" s="53">
        <f>IF($A437&lt;&gt;"",INDEX([1]Sizer!N:N,(ROW()-3)/3+7),"")</f>
        <v>0</v>
      </c>
      <c r="O438" s="53">
        <f>IF($A437&lt;&gt;"",INDEX([1]Sizer!O:O,(ROW()-3)/3+7),"")</f>
        <v>0</v>
      </c>
      <c r="P438" s="53">
        <f>IF($A437&lt;&gt;"",INDEX([1]Sizer!P:P,(ROW()-3)/3+7),"")</f>
        <v>0</v>
      </c>
      <c r="Q438" s="53">
        <f>IF($A437&lt;&gt;"",INDEX([1]Sizer!Q:Q,(ROW()-3)/3+7),"")</f>
        <v>-0.05</v>
      </c>
      <c r="R438" s="53">
        <f>IF($A437&lt;&gt;"",INDEX([1]Sizer!R:R,(ROW()-3)/3+7),"")</f>
        <v>2.2359715670024226E-2</v>
      </c>
      <c r="S438" s="53">
        <f>IF($A437&lt;&gt;"",INDEX([1]Sizer!S:S,(ROW()-3)/3+7),"")</f>
        <v>0</v>
      </c>
      <c r="T438" s="53">
        <f>IF($A437&lt;&gt;"",INDEX([1]Sizer!T:T,(ROW()-3)/3+7),"")</f>
        <v>-3.1780124020887736E-2</v>
      </c>
      <c r="U438" s="53">
        <f>IF($A437&lt;&gt;"",INDEX([1]Sizer!U:U,(ROW()-3)/3+7),"")</f>
        <v>2.5810709459459461E-2</v>
      </c>
      <c r="V438" s="53">
        <f>IF($A437&lt;&gt;"",INDEX([1]Sizer!V:V,(ROW()-3)/3+7),"")</f>
        <v>2.5434765625000005E-2</v>
      </c>
      <c r="W438" s="53">
        <f>IF($A437&lt;&gt;"",INDEX([1]Sizer!W:W,(ROW()-3)/3+7),"")</f>
        <v>0</v>
      </c>
      <c r="X438" s="53">
        <f>IF($A437&lt;&gt;"",INDEX([1]Sizer!X:X,(ROW()-3)/3+7),"")</f>
        <v>0</v>
      </c>
      <c r="Y438" s="53">
        <f>IF($A437&lt;&gt;"",INDEX([1]Sizer!Y:Y,(ROW()-3)/3+7),"")</f>
        <v>0</v>
      </c>
      <c r="Z438" s="53">
        <f>IF($A437&lt;&gt;"",INDEX([1]Sizer!Z:Z,(ROW()-3)/3+7),"")</f>
        <v>0</v>
      </c>
      <c r="AA438" s="53">
        <f>IF($A437&lt;&gt;"",SUM($B438:$Z438),"")</f>
        <v>2.3555959327577855E-2</v>
      </c>
    </row>
    <row r="439" spans="1:27" x14ac:dyDescent="0.2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</row>
    <row r="440" spans="1:27" x14ac:dyDescent="0.2">
      <c r="A440" s="59">
        <f>IF(INDEX([1]Sizer!$A:$A,(ROW()-2)/3+7)&lt;&gt;"",INDEX([1]Sizer!$A:$A,(ROW()-2)/3+7),"")</f>
        <v>45455</v>
      </c>
      <c r="B440" s="51">
        <f>IF($A440&lt;&gt;"",INDEX([1]Sizer!EF:EF,(ROW()-2)/3+7),"")</f>
        <v>0</v>
      </c>
      <c r="C440" s="51">
        <f>IF($A440&lt;&gt;"",INDEX([1]Sizer!EG:EG,(ROW()-2)/3+7),"")</f>
        <v>0.5</v>
      </c>
      <c r="D440" s="51">
        <f>IF($A440&lt;&gt;"",INDEX([1]Sizer!EH:EH,(ROW()-2)/3+7),"")</f>
        <v>-0.5</v>
      </c>
      <c r="E440" s="51">
        <f>IF($A440&lt;&gt;"",INDEX([1]Sizer!EI:EI,(ROW()-2)/3+7),"")</f>
        <v>0.5</v>
      </c>
      <c r="F440" s="51">
        <f>IF($A440&lt;&gt;"",INDEX([1]Sizer!EJ:EJ,(ROW()-2)/3+7),"")</f>
        <v>1</v>
      </c>
      <c r="G440" s="51">
        <f>IF($A440&lt;&gt;"",INDEX([1]Sizer!EK:EK,(ROW()-2)/3+7),"")</f>
        <v>1.5</v>
      </c>
      <c r="H440" s="51">
        <f>IF($A440&lt;&gt;"",INDEX([1]Sizer!EL:EL,(ROW()-2)/3+7),"")</f>
        <v>0</v>
      </c>
      <c r="I440" s="51">
        <f>IF($A440&lt;&gt;"",INDEX([1]Sizer!EM:EM,(ROW()-2)/3+7),"")</f>
        <v>-1.5</v>
      </c>
      <c r="J440" s="51">
        <f>IF($A440&lt;&gt;"",INDEX([1]Sizer!EN:EN,(ROW()-2)/3+7),"")</f>
        <v>0</v>
      </c>
      <c r="K440" s="51">
        <f>IF($A440&lt;&gt;"",INDEX([1]Sizer!EO:EO,(ROW()-2)/3+7),"")</f>
        <v>0</v>
      </c>
      <c r="L440" s="51">
        <f>IF($A440&lt;&gt;"",INDEX([1]Sizer!EP:EP,(ROW()-2)/3+7),"")</f>
        <v>0.5</v>
      </c>
      <c r="M440" s="51">
        <f>IF($A440&lt;&gt;"",INDEX([1]Sizer!EQ:EQ,(ROW()-2)/3+7),"")</f>
        <v>0</v>
      </c>
      <c r="N440" s="51">
        <f>IF($A440&lt;&gt;"",INDEX([1]Sizer!ER:ER,(ROW()-2)/3+7),"")</f>
        <v>0</v>
      </c>
      <c r="O440" s="51">
        <f>IF($A440&lt;&gt;"",INDEX([1]Sizer!ES:ES,(ROW()-2)/3+7),"")</f>
        <v>0</v>
      </c>
      <c r="P440" s="51">
        <f>IF($A440&lt;&gt;"",INDEX([1]Sizer!ET:ET,(ROW()-2)/3+7),"")</f>
        <v>0</v>
      </c>
      <c r="Q440" s="51">
        <f>IF($A440&lt;&gt;"",INDEX([1]Sizer!EU:EU,(ROW()-2)/3+7),"")</f>
        <v>-1</v>
      </c>
      <c r="R440" s="51">
        <f>IF($A440&lt;&gt;"",INDEX([1]Sizer!EV:EV,(ROW()-2)/3+7),"")</f>
        <v>3</v>
      </c>
      <c r="S440" s="51">
        <f>IF($A440&lt;&gt;"",INDEX([1]Sizer!EW:EW,(ROW()-2)/3+7),"")</f>
        <v>0</v>
      </c>
      <c r="T440" s="51">
        <f>IF($A440&lt;&gt;"",INDEX([1]Sizer!EX:EX,(ROW()-2)/3+7),"")</f>
        <v>-1</v>
      </c>
      <c r="U440" s="51">
        <f>IF($A440&lt;&gt;"",INDEX([1]Sizer!EY:EY,(ROW()-2)/3+7),"")</f>
        <v>0.5</v>
      </c>
      <c r="V440" s="51">
        <f>IF($A440&lt;&gt;"",INDEX([1]Sizer!EZ:EZ,(ROW()-2)/3+7),"")</f>
        <v>1</v>
      </c>
      <c r="W440" s="51">
        <f>IF($A440&lt;&gt;"",INDEX([1]Sizer!FA:FA,(ROW()-2)/3+7),"")</f>
        <v>0</v>
      </c>
      <c r="X440" s="51">
        <f>IF($A440&lt;&gt;"",INDEX([1]Sizer!FB:FB,(ROW()-2)/3+7),"")</f>
        <v>0</v>
      </c>
      <c r="Y440" s="51">
        <f>IF($A440&lt;&gt;"",INDEX([1]Sizer!FC:FC,(ROW()-2)/3+7),"")</f>
        <v>0</v>
      </c>
      <c r="Z440" s="51">
        <f>IF($A440&lt;&gt;"",INDEX([1]Sizer!FD:FD,(ROW()-2)/3+7),"")</f>
        <v>0</v>
      </c>
      <c r="AA440" s="52">
        <f>IF($A440&lt;&gt;"",INDEX([1]Sizer!$AB:$AB,(ROW()-2)/3+7)*'[1]Dashboard (Model)'!$U$2,"")</f>
        <v>0.05</v>
      </c>
    </row>
    <row r="441" spans="1:27" x14ac:dyDescent="0.2">
      <c r="A441" s="59"/>
      <c r="B441" s="53">
        <f>IF($A440&lt;&gt;"",INDEX([1]Sizer!B:B,(ROW()-3)/3+7),"")</f>
        <v>0</v>
      </c>
      <c r="C441" s="53">
        <f>IF($A440&lt;&gt;"",INDEX([1]Sizer!C:C,(ROW()-3)/3+7),"")</f>
        <v>1.3983694698033709E-2</v>
      </c>
      <c r="D441" s="53">
        <f>IF($A440&lt;&gt;"",INDEX([1]Sizer!D:D,(ROW()-3)/3+7),"")</f>
        <v>-2.7760660807291667E-2</v>
      </c>
      <c r="E441" s="53">
        <f>IF($A440&lt;&gt;"",INDEX([1]Sizer!E:E,(ROW()-3)/3+7),"")</f>
        <v>7.0714006514657991E-3</v>
      </c>
      <c r="F441" s="53">
        <f>IF($A440&lt;&gt;"",INDEX([1]Sizer!F:F,(ROW()-3)/3+7),"")</f>
        <v>3.2968127208480566E-2</v>
      </c>
      <c r="G441" s="53">
        <f>IF($A440&lt;&gt;"",INDEX([1]Sizer!G:G,(ROW()-3)/3+7),"")</f>
        <v>1.8592810009960162E-2</v>
      </c>
      <c r="H441" s="53">
        <f>IF($A440&lt;&gt;"",INDEX([1]Sizer!H:H,(ROW()-3)/3+7),"")</f>
        <v>0</v>
      </c>
      <c r="I441" s="53">
        <f>IF($A440&lt;&gt;"",INDEX([1]Sizer!I:I,(ROW()-3)/3+7),"")</f>
        <v>-0.05</v>
      </c>
      <c r="J441" s="53">
        <f>IF($A440&lt;&gt;"",INDEX([1]Sizer!J:J,(ROW()-3)/3+7),"")</f>
        <v>0</v>
      </c>
      <c r="K441" s="53">
        <f>IF($A440&lt;&gt;"",INDEX([1]Sizer!K:K,(ROW()-3)/3+7),"")</f>
        <v>0</v>
      </c>
      <c r="L441" s="53">
        <f>IF($A440&lt;&gt;"",INDEX([1]Sizer!L:L,(ROW()-3)/3+7),"")</f>
        <v>3.6875520833333335E-2</v>
      </c>
      <c r="M441" s="53">
        <f>IF($A440&lt;&gt;"",INDEX([1]Sizer!M:M,(ROW()-3)/3+7),"")</f>
        <v>0</v>
      </c>
      <c r="N441" s="53">
        <f>IF($A440&lt;&gt;"",INDEX([1]Sizer!N:N,(ROW()-3)/3+7),"")</f>
        <v>0</v>
      </c>
      <c r="O441" s="53">
        <f>IF($A440&lt;&gt;"",INDEX([1]Sizer!O:O,(ROW()-3)/3+7),"")</f>
        <v>0</v>
      </c>
      <c r="P441" s="53">
        <f>IF($A440&lt;&gt;"",INDEX([1]Sizer!P:P,(ROW()-3)/3+7),"")</f>
        <v>0</v>
      </c>
      <c r="Q441" s="53">
        <f>IF($A440&lt;&gt;"",INDEX([1]Sizer!Q:Q,(ROW()-3)/3+7),"")</f>
        <v>-0.05</v>
      </c>
      <c r="R441" s="53">
        <f>IF($A440&lt;&gt;"",INDEX([1]Sizer!R:R,(ROW()-3)/3+7),"")</f>
        <v>2.2359715670024226E-2</v>
      </c>
      <c r="S441" s="53">
        <f>IF($A440&lt;&gt;"",INDEX([1]Sizer!S:S,(ROW()-3)/3+7),"")</f>
        <v>0</v>
      </c>
      <c r="T441" s="53">
        <f>IF($A440&lt;&gt;"",INDEX([1]Sizer!T:T,(ROW()-3)/3+7),"")</f>
        <v>-3.1780124020887736E-2</v>
      </c>
      <c r="U441" s="53">
        <f>IF($A440&lt;&gt;"",INDEX([1]Sizer!U:U,(ROW()-3)/3+7),"")</f>
        <v>2.5810709459459461E-2</v>
      </c>
      <c r="V441" s="53">
        <f>IF($A440&lt;&gt;"",INDEX([1]Sizer!V:V,(ROW()-3)/3+7),"")</f>
        <v>2.5434765625000005E-2</v>
      </c>
      <c r="W441" s="53">
        <f>IF($A440&lt;&gt;"",INDEX([1]Sizer!W:W,(ROW()-3)/3+7),"")</f>
        <v>0</v>
      </c>
      <c r="X441" s="53">
        <f>IF($A440&lt;&gt;"",INDEX([1]Sizer!X:X,(ROW()-3)/3+7),"")</f>
        <v>0</v>
      </c>
      <c r="Y441" s="53">
        <f>IF($A440&lt;&gt;"",INDEX([1]Sizer!Y:Y,(ROW()-3)/3+7),"")</f>
        <v>0</v>
      </c>
      <c r="Z441" s="53">
        <f>IF($A440&lt;&gt;"",INDEX([1]Sizer!Z:Z,(ROW()-3)/3+7),"")</f>
        <v>0</v>
      </c>
      <c r="AA441" s="53">
        <f>IF($A440&lt;&gt;"",SUM($B441:$Z441),"")</f>
        <v>2.3555959327577855E-2</v>
      </c>
    </row>
    <row r="442" spans="1:27" x14ac:dyDescent="0.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</row>
    <row r="443" spans="1:27" x14ac:dyDescent="0.2">
      <c r="A443" s="59">
        <f>IF(INDEX([1]Sizer!$A:$A,(ROW()-2)/3+7)&lt;&gt;"",INDEX([1]Sizer!$A:$A,(ROW()-2)/3+7),"")</f>
        <v>45456</v>
      </c>
      <c r="B443" s="51">
        <f>IF($A443&lt;&gt;"",INDEX([1]Sizer!EF:EF,(ROW()-2)/3+7),"")</f>
        <v>0</v>
      </c>
      <c r="C443" s="51">
        <f>IF($A443&lt;&gt;"",INDEX([1]Sizer!EG:EG,(ROW()-2)/3+7),"")</f>
        <v>0.5</v>
      </c>
      <c r="D443" s="51">
        <f>IF($A443&lt;&gt;"",INDEX([1]Sizer!EH:EH,(ROW()-2)/3+7),"")</f>
        <v>-0.5</v>
      </c>
      <c r="E443" s="51">
        <f>IF($A443&lt;&gt;"",INDEX([1]Sizer!EI:EI,(ROW()-2)/3+7),"")</f>
        <v>0.5</v>
      </c>
      <c r="F443" s="51">
        <f>IF($A443&lt;&gt;"",INDEX([1]Sizer!EJ:EJ,(ROW()-2)/3+7),"")</f>
        <v>1</v>
      </c>
      <c r="G443" s="51">
        <f>IF($A443&lt;&gt;"",INDEX([1]Sizer!EK:EK,(ROW()-2)/3+7),"")</f>
        <v>1.5</v>
      </c>
      <c r="H443" s="51">
        <f>IF($A443&lt;&gt;"",INDEX([1]Sizer!EL:EL,(ROW()-2)/3+7),"")</f>
        <v>0</v>
      </c>
      <c r="I443" s="51">
        <f>IF($A443&lt;&gt;"",INDEX([1]Sizer!EM:EM,(ROW()-2)/3+7),"")</f>
        <v>-1.5</v>
      </c>
      <c r="J443" s="51">
        <f>IF($A443&lt;&gt;"",INDEX([1]Sizer!EN:EN,(ROW()-2)/3+7),"")</f>
        <v>0.5</v>
      </c>
      <c r="K443" s="51">
        <f>IF($A443&lt;&gt;"",INDEX([1]Sizer!EO:EO,(ROW()-2)/3+7),"")</f>
        <v>0</v>
      </c>
      <c r="L443" s="51">
        <f>IF($A443&lt;&gt;"",INDEX([1]Sizer!EP:EP,(ROW()-2)/3+7),"")</f>
        <v>0</v>
      </c>
      <c r="M443" s="51">
        <f>IF($A443&lt;&gt;"",INDEX([1]Sizer!EQ:EQ,(ROW()-2)/3+7),"")</f>
        <v>0</v>
      </c>
      <c r="N443" s="51">
        <f>IF($A443&lt;&gt;"",INDEX([1]Sizer!ER:ER,(ROW()-2)/3+7),"")</f>
        <v>0</v>
      </c>
      <c r="O443" s="51">
        <f>IF($A443&lt;&gt;"",INDEX([1]Sizer!ES:ES,(ROW()-2)/3+7),"")</f>
        <v>0</v>
      </c>
      <c r="P443" s="51">
        <f>IF($A443&lt;&gt;"",INDEX([1]Sizer!ET:ET,(ROW()-2)/3+7),"")</f>
        <v>0</v>
      </c>
      <c r="Q443" s="51">
        <f>IF($A443&lt;&gt;"",INDEX([1]Sizer!EU:EU,(ROW()-2)/3+7),"")</f>
        <v>-1</v>
      </c>
      <c r="R443" s="51">
        <f>IF($A443&lt;&gt;"",INDEX([1]Sizer!EV:EV,(ROW()-2)/3+7),"")</f>
        <v>3</v>
      </c>
      <c r="S443" s="51">
        <f>IF($A443&lt;&gt;"",INDEX([1]Sizer!EW:EW,(ROW()-2)/3+7),"")</f>
        <v>0</v>
      </c>
      <c r="T443" s="51">
        <f>IF($A443&lt;&gt;"",INDEX([1]Sizer!EX:EX,(ROW()-2)/3+7),"")</f>
        <v>-1</v>
      </c>
      <c r="U443" s="51">
        <f>IF($A443&lt;&gt;"",INDEX([1]Sizer!EY:EY,(ROW()-2)/3+7),"")</f>
        <v>0.5</v>
      </c>
      <c r="V443" s="51">
        <f>IF($A443&lt;&gt;"",INDEX([1]Sizer!EZ:EZ,(ROW()-2)/3+7),"")</f>
        <v>1</v>
      </c>
      <c r="W443" s="51">
        <f>IF($A443&lt;&gt;"",INDEX([1]Sizer!FA:FA,(ROW()-2)/3+7),"")</f>
        <v>0</v>
      </c>
      <c r="X443" s="51">
        <f>IF($A443&lt;&gt;"",INDEX([1]Sizer!FB:FB,(ROW()-2)/3+7),"")</f>
        <v>0</v>
      </c>
      <c r="Y443" s="51">
        <f>IF($A443&lt;&gt;"",INDEX([1]Sizer!FC:FC,(ROW()-2)/3+7),"")</f>
        <v>0</v>
      </c>
      <c r="Z443" s="51">
        <f>IF($A443&lt;&gt;"",INDEX([1]Sizer!FD:FD,(ROW()-2)/3+7),"")</f>
        <v>0</v>
      </c>
      <c r="AA443" s="52">
        <f>IF($A443&lt;&gt;"",INDEX([1]Sizer!$AB:$AB,(ROW()-2)/3+7)*'[1]Dashboard (Model)'!$U$2,"")</f>
        <v>6.5000000000000002E-2</v>
      </c>
    </row>
    <row r="444" spans="1:27" x14ac:dyDescent="0.2">
      <c r="A444" s="59"/>
      <c r="B444" s="53">
        <f>IF($A443&lt;&gt;"",INDEX([1]Sizer!B:B,(ROW()-3)/3+7),"")</f>
        <v>0</v>
      </c>
      <c r="C444" s="53">
        <f>IF($A443&lt;&gt;"",INDEX([1]Sizer!C:C,(ROW()-3)/3+7),"")</f>
        <v>1.3983694698033709E-2</v>
      </c>
      <c r="D444" s="53">
        <f>IF($A443&lt;&gt;"",INDEX([1]Sizer!D:D,(ROW()-3)/3+7),"")</f>
        <v>-2.7760660807291667E-2</v>
      </c>
      <c r="E444" s="53">
        <f>IF($A443&lt;&gt;"",INDEX([1]Sizer!E:E,(ROW()-3)/3+7),"")</f>
        <v>7.0714006514657991E-3</v>
      </c>
      <c r="F444" s="53">
        <f>IF($A443&lt;&gt;"",INDEX([1]Sizer!F:F,(ROW()-3)/3+7),"")</f>
        <v>3.2968127208480566E-2</v>
      </c>
      <c r="G444" s="53">
        <f>IF($A443&lt;&gt;"",INDEX([1]Sizer!G:G,(ROW()-3)/3+7),"")</f>
        <v>1.8592810009960162E-2</v>
      </c>
      <c r="H444" s="53">
        <f>IF($A443&lt;&gt;"",INDEX([1]Sizer!H:H,(ROW()-3)/3+7),"")</f>
        <v>0</v>
      </c>
      <c r="I444" s="53">
        <f>IF($A443&lt;&gt;"",INDEX([1]Sizer!I:I,(ROW()-3)/3+7),"")</f>
        <v>-0.05</v>
      </c>
      <c r="J444" s="53">
        <f>IF($A443&lt;&gt;"",INDEX([1]Sizer!J:J,(ROW()-3)/3+7),"")</f>
        <v>9.4896519769357458E-3</v>
      </c>
      <c r="K444" s="53">
        <f>IF($A443&lt;&gt;"",INDEX([1]Sizer!K:K,(ROW()-3)/3+7),"")</f>
        <v>0</v>
      </c>
      <c r="L444" s="53">
        <f>IF($A443&lt;&gt;"",INDEX([1]Sizer!L:L,(ROW()-3)/3+7),"")</f>
        <v>0</v>
      </c>
      <c r="M444" s="53">
        <f>IF($A443&lt;&gt;"",INDEX([1]Sizer!M:M,(ROW()-3)/3+7),"")</f>
        <v>0</v>
      </c>
      <c r="N444" s="53">
        <f>IF($A443&lt;&gt;"",INDEX([1]Sizer!N:N,(ROW()-3)/3+7),"")</f>
        <v>0</v>
      </c>
      <c r="O444" s="53">
        <f>IF($A443&lt;&gt;"",INDEX([1]Sizer!O:O,(ROW()-3)/3+7),"")</f>
        <v>0</v>
      </c>
      <c r="P444" s="53">
        <f>IF($A443&lt;&gt;"",INDEX([1]Sizer!P:P,(ROW()-3)/3+7),"")</f>
        <v>0</v>
      </c>
      <c r="Q444" s="53">
        <f>IF($A443&lt;&gt;"",INDEX([1]Sizer!Q:Q,(ROW()-3)/3+7),"")</f>
        <v>-0.05</v>
      </c>
      <c r="R444" s="53">
        <f>IF($A443&lt;&gt;"",INDEX([1]Sizer!R:R,(ROW()-3)/3+7),"")</f>
        <v>2.2359715670024226E-2</v>
      </c>
      <c r="S444" s="53">
        <f>IF($A443&lt;&gt;"",INDEX([1]Sizer!S:S,(ROW()-3)/3+7),"")</f>
        <v>0</v>
      </c>
      <c r="T444" s="53">
        <f>IF($A443&lt;&gt;"",INDEX([1]Sizer!T:T,(ROW()-3)/3+7),"")</f>
        <v>-3.1780124020887736E-2</v>
      </c>
      <c r="U444" s="53">
        <f>IF($A443&lt;&gt;"",INDEX([1]Sizer!U:U,(ROW()-3)/3+7),"")</f>
        <v>2.5810709459459461E-2</v>
      </c>
      <c r="V444" s="53">
        <f>IF($A443&lt;&gt;"",INDEX([1]Sizer!V:V,(ROW()-3)/3+7),"")</f>
        <v>2.5434765625000005E-2</v>
      </c>
      <c r="W444" s="53">
        <f>IF($A443&lt;&gt;"",INDEX([1]Sizer!W:W,(ROW()-3)/3+7),"")</f>
        <v>0</v>
      </c>
      <c r="X444" s="53">
        <f>IF($A443&lt;&gt;"",INDEX([1]Sizer!X:X,(ROW()-3)/3+7),"")</f>
        <v>0</v>
      </c>
      <c r="Y444" s="53">
        <f>IF($A443&lt;&gt;"",INDEX([1]Sizer!Y:Y,(ROW()-3)/3+7),"")</f>
        <v>0</v>
      </c>
      <c r="Z444" s="53">
        <f>IF($A443&lt;&gt;"",INDEX([1]Sizer!Z:Z,(ROW()-3)/3+7),"")</f>
        <v>0</v>
      </c>
      <c r="AA444" s="53">
        <f>IF($A443&lt;&gt;"",SUM($B444:$Z444),"")</f>
        <v>-3.8299095288197305E-3</v>
      </c>
    </row>
    <row r="445" spans="1:27" x14ac:dyDescent="0.2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</row>
    <row r="446" spans="1:27" x14ac:dyDescent="0.2">
      <c r="A446" s="59">
        <f>IF(INDEX([1]Sizer!$A:$A,(ROW()-2)/3+7)&lt;&gt;"",INDEX([1]Sizer!$A:$A,(ROW()-2)/3+7),"")</f>
        <v>45457</v>
      </c>
      <c r="B446" s="51">
        <f>IF($A446&lt;&gt;"",INDEX([1]Sizer!EF:EF,(ROW()-2)/3+7),"")</f>
        <v>0</v>
      </c>
      <c r="C446" s="51">
        <f>IF($A446&lt;&gt;"",INDEX([1]Sizer!EG:EG,(ROW()-2)/3+7),"")</f>
        <v>0</v>
      </c>
      <c r="D446" s="51">
        <f>IF($A446&lt;&gt;"",INDEX([1]Sizer!EH:EH,(ROW()-2)/3+7),"")</f>
        <v>-0.5</v>
      </c>
      <c r="E446" s="51">
        <f>IF($A446&lt;&gt;"",INDEX([1]Sizer!EI:EI,(ROW()-2)/3+7),"")</f>
        <v>0.5</v>
      </c>
      <c r="F446" s="51">
        <f>IF($A446&lt;&gt;"",INDEX([1]Sizer!EJ:EJ,(ROW()-2)/3+7),"")</f>
        <v>1</v>
      </c>
      <c r="G446" s="51">
        <f>IF($A446&lt;&gt;"",INDEX([1]Sizer!EK:EK,(ROW()-2)/3+7),"")</f>
        <v>1.5</v>
      </c>
      <c r="H446" s="51">
        <f>IF($A446&lt;&gt;"",INDEX([1]Sizer!EL:EL,(ROW()-2)/3+7),"")</f>
        <v>0</v>
      </c>
      <c r="I446" s="51">
        <f>IF($A446&lt;&gt;"",INDEX([1]Sizer!EM:EM,(ROW()-2)/3+7),"")</f>
        <v>-1.5</v>
      </c>
      <c r="J446" s="51">
        <f>IF($A446&lt;&gt;"",INDEX([1]Sizer!EN:EN,(ROW()-2)/3+7),"")</f>
        <v>0.5</v>
      </c>
      <c r="K446" s="51">
        <f>IF($A446&lt;&gt;"",INDEX([1]Sizer!EO:EO,(ROW()-2)/3+7),"")</f>
        <v>-0.5</v>
      </c>
      <c r="L446" s="51">
        <f>IF($A446&lt;&gt;"",INDEX([1]Sizer!EP:EP,(ROW()-2)/3+7),"")</f>
        <v>0</v>
      </c>
      <c r="M446" s="51">
        <f>IF($A446&lt;&gt;"",INDEX([1]Sizer!EQ:EQ,(ROW()-2)/3+7),"")</f>
        <v>0</v>
      </c>
      <c r="N446" s="51">
        <f>IF($A446&lt;&gt;"",INDEX([1]Sizer!ER:ER,(ROW()-2)/3+7),"")</f>
        <v>0</v>
      </c>
      <c r="O446" s="51">
        <f>IF($A446&lt;&gt;"",INDEX([1]Sizer!ES:ES,(ROW()-2)/3+7),"")</f>
        <v>0</v>
      </c>
      <c r="P446" s="51">
        <f>IF($A446&lt;&gt;"",INDEX([1]Sizer!ET:ET,(ROW()-2)/3+7),"")</f>
        <v>3</v>
      </c>
      <c r="Q446" s="51">
        <f>IF($A446&lt;&gt;"",INDEX([1]Sizer!EU:EU,(ROW()-2)/3+7),"")</f>
        <v>-1</v>
      </c>
      <c r="R446" s="51">
        <f>IF($A446&lt;&gt;"",INDEX([1]Sizer!EV:EV,(ROW()-2)/3+7),"")</f>
        <v>3</v>
      </c>
      <c r="S446" s="51">
        <f>IF($A446&lt;&gt;"",INDEX([1]Sizer!EW:EW,(ROW()-2)/3+7),"")</f>
        <v>0</v>
      </c>
      <c r="T446" s="51">
        <f>IF($A446&lt;&gt;"",INDEX([1]Sizer!EX:EX,(ROW()-2)/3+7),"")</f>
        <v>-0.5</v>
      </c>
      <c r="U446" s="51">
        <f>IF($A446&lt;&gt;"",INDEX([1]Sizer!EY:EY,(ROW()-2)/3+7),"")</f>
        <v>0.5</v>
      </c>
      <c r="V446" s="51">
        <f>IF($A446&lt;&gt;"",INDEX([1]Sizer!EZ:EZ,(ROW()-2)/3+7),"")</f>
        <v>1</v>
      </c>
      <c r="W446" s="51">
        <f>IF($A446&lt;&gt;"",INDEX([1]Sizer!FA:FA,(ROW()-2)/3+7),"")</f>
        <v>0</v>
      </c>
      <c r="X446" s="51">
        <f>IF($A446&lt;&gt;"",INDEX([1]Sizer!FB:FB,(ROW()-2)/3+7),"")</f>
        <v>0</v>
      </c>
      <c r="Y446" s="51">
        <f>IF($A446&lt;&gt;"",INDEX([1]Sizer!FC:FC,(ROW()-2)/3+7),"")</f>
        <v>0</v>
      </c>
      <c r="Z446" s="51">
        <f>IF($A446&lt;&gt;"",INDEX([1]Sizer!FD:FD,(ROW()-2)/3+7),"")</f>
        <v>0</v>
      </c>
      <c r="AA446" s="52">
        <f>IF($A446&lt;&gt;"",INDEX([1]Sizer!$AB:$AB,(ROW()-2)/3+7)*'[1]Dashboard (Model)'!$U$2,"")</f>
        <v>0.03</v>
      </c>
    </row>
    <row r="447" spans="1:27" x14ac:dyDescent="0.2">
      <c r="A447" s="59"/>
      <c r="B447" s="53">
        <f>IF($A446&lt;&gt;"",INDEX([1]Sizer!B:B,(ROW()-3)/3+7),"")</f>
        <v>0</v>
      </c>
      <c r="C447" s="53">
        <f>IF($A446&lt;&gt;"",INDEX([1]Sizer!C:C,(ROW()-3)/3+7),"")</f>
        <v>0</v>
      </c>
      <c r="D447" s="53">
        <f>IF($A446&lt;&gt;"",INDEX([1]Sizer!D:D,(ROW()-3)/3+7),"")</f>
        <v>-2.7760660807291667E-2</v>
      </c>
      <c r="E447" s="53">
        <f>IF($A446&lt;&gt;"",INDEX([1]Sizer!E:E,(ROW()-3)/3+7),"")</f>
        <v>7.0714006514657991E-3</v>
      </c>
      <c r="F447" s="53">
        <f>IF($A446&lt;&gt;"",INDEX([1]Sizer!F:F,(ROW()-3)/3+7),"")</f>
        <v>3.2968127208480566E-2</v>
      </c>
      <c r="G447" s="53">
        <f>IF($A446&lt;&gt;"",INDEX([1]Sizer!G:G,(ROW()-3)/3+7),"")</f>
        <v>1.8592810009960162E-2</v>
      </c>
      <c r="H447" s="53">
        <f>IF($A446&lt;&gt;"",INDEX([1]Sizer!H:H,(ROW()-3)/3+7),"")</f>
        <v>0</v>
      </c>
      <c r="I447" s="53">
        <f>IF($A446&lt;&gt;"",INDEX([1]Sizer!I:I,(ROW()-3)/3+7),"")</f>
        <v>-0.05</v>
      </c>
      <c r="J447" s="53">
        <f>IF($A446&lt;&gt;"",INDEX([1]Sizer!J:J,(ROW()-3)/3+7),"")</f>
        <v>9.4896519769357458E-3</v>
      </c>
      <c r="K447" s="53">
        <f>IF($A446&lt;&gt;"",INDEX([1]Sizer!K:K,(ROW()-3)/3+7),"")</f>
        <v>-9.5626309357541902E-3</v>
      </c>
      <c r="L447" s="53">
        <f>IF($A446&lt;&gt;"",INDEX([1]Sizer!L:L,(ROW()-3)/3+7),"")</f>
        <v>0</v>
      </c>
      <c r="M447" s="53">
        <f>IF($A446&lt;&gt;"",INDEX([1]Sizer!M:M,(ROW()-3)/3+7),"")</f>
        <v>0</v>
      </c>
      <c r="N447" s="53">
        <f>IF($A446&lt;&gt;"",INDEX([1]Sizer!N:N,(ROW()-3)/3+7),"")</f>
        <v>0</v>
      </c>
      <c r="O447" s="53">
        <f>IF($A446&lt;&gt;"",INDEX([1]Sizer!O:O,(ROW()-3)/3+7),"")</f>
        <v>0</v>
      </c>
      <c r="P447" s="53">
        <f>IF($A446&lt;&gt;"",INDEX([1]Sizer!P:P,(ROW()-3)/3+7),"")</f>
        <v>2.9866275899672841E-2</v>
      </c>
      <c r="Q447" s="53">
        <f>IF($A446&lt;&gt;"",INDEX([1]Sizer!Q:Q,(ROW()-3)/3+7),"")</f>
        <v>-0.05</v>
      </c>
      <c r="R447" s="53">
        <f>IF($A446&lt;&gt;"",INDEX([1]Sizer!R:R,(ROW()-3)/3+7),"")</f>
        <v>2.2359715670024226E-2</v>
      </c>
      <c r="S447" s="53">
        <f>IF($A446&lt;&gt;"",INDEX([1]Sizer!S:S,(ROW()-3)/3+7),"")</f>
        <v>0</v>
      </c>
      <c r="T447" s="53">
        <f>IF($A446&lt;&gt;"",INDEX([1]Sizer!T:T,(ROW()-3)/3+7),"")</f>
        <v>-1.7127814258911817E-2</v>
      </c>
      <c r="U447" s="53">
        <f>IF($A446&lt;&gt;"",INDEX([1]Sizer!U:U,(ROW()-3)/3+7),"")</f>
        <v>2.5810709459459461E-2</v>
      </c>
      <c r="V447" s="53">
        <f>IF($A446&lt;&gt;"",INDEX([1]Sizer!V:V,(ROW()-3)/3+7),"")</f>
        <v>2.5434765625000005E-2</v>
      </c>
      <c r="W447" s="53">
        <f>IF($A446&lt;&gt;"",INDEX([1]Sizer!W:W,(ROW()-3)/3+7),"")</f>
        <v>0</v>
      </c>
      <c r="X447" s="53">
        <f>IF($A446&lt;&gt;"",INDEX([1]Sizer!X:X,(ROW()-3)/3+7),"")</f>
        <v>0</v>
      </c>
      <c r="Y447" s="53">
        <f>IF($A446&lt;&gt;"",INDEX([1]Sizer!Y:Y,(ROW()-3)/3+7),"")</f>
        <v>0</v>
      </c>
      <c r="Z447" s="53">
        <f>IF($A446&lt;&gt;"",INDEX([1]Sizer!Z:Z,(ROW()-3)/3+7),"")</f>
        <v>0</v>
      </c>
      <c r="AA447" s="53">
        <f>IF($A446&lt;&gt;"",SUM($B447:$Z447),"")</f>
        <v>1.7142350499041129E-2</v>
      </c>
    </row>
    <row r="448" spans="1:27" x14ac:dyDescent="0.2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</row>
    <row r="449" spans="1:27" x14ac:dyDescent="0.2">
      <c r="A449" s="59">
        <f>IF(INDEX([1]Sizer!$A:$A,(ROW()-2)/3+7)&lt;&gt;"",INDEX([1]Sizer!$A:$A,(ROW()-2)/3+7),"")</f>
        <v>45460</v>
      </c>
      <c r="B449" s="51">
        <f>IF($A449&lt;&gt;"",INDEX([1]Sizer!EF:EF,(ROW()-2)/3+7),"")</f>
        <v>0</v>
      </c>
      <c r="C449" s="51">
        <f>IF($A449&lt;&gt;"",INDEX([1]Sizer!EG:EG,(ROW()-2)/3+7),"")</f>
        <v>0</v>
      </c>
      <c r="D449" s="51">
        <f>IF($A449&lt;&gt;"",INDEX([1]Sizer!EH:EH,(ROW()-2)/3+7),"")</f>
        <v>-0.5</v>
      </c>
      <c r="E449" s="51">
        <f>IF($A449&lt;&gt;"",INDEX([1]Sizer!EI:EI,(ROW()-2)/3+7),"")</f>
        <v>0.5</v>
      </c>
      <c r="F449" s="51">
        <f>IF($A449&lt;&gt;"",INDEX([1]Sizer!EJ:EJ,(ROW()-2)/3+7),"")</f>
        <v>1</v>
      </c>
      <c r="G449" s="51">
        <f>IF($A449&lt;&gt;"",INDEX([1]Sizer!EK:EK,(ROW()-2)/3+7),"")</f>
        <v>1.5</v>
      </c>
      <c r="H449" s="51">
        <f>IF($A449&lt;&gt;"",INDEX([1]Sizer!EL:EL,(ROW()-2)/3+7),"")</f>
        <v>0</v>
      </c>
      <c r="I449" s="51">
        <f>IF($A449&lt;&gt;"",INDEX([1]Sizer!EM:EM,(ROW()-2)/3+7),"")</f>
        <v>-1.5</v>
      </c>
      <c r="J449" s="51">
        <f>IF($A449&lt;&gt;"",INDEX([1]Sizer!EN:EN,(ROW()-2)/3+7),"")</f>
        <v>0.5</v>
      </c>
      <c r="K449" s="51">
        <f>IF($A449&lt;&gt;"",INDEX([1]Sizer!EO:EO,(ROW()-2)/3+7),"")</f>
        <v>-0.5</v>
      </c>
      <c r="L449" s="51">
        <f>IF($A449&lt;&gt;"",INDEX([1]Sizer!EP:EP,(ROW()-2)/3+7),"")</f>
        <v>0</v>
      </c>
      <c r="M449" s="51">
        <f>IF($A449&lt;&gt;"",INDEX([1]Sizer!EQ:EQ,(ROW()-2)/3+7),"")</f>
        <v>0</v>
      </c>
      <c r="N449" s="51">
        <f>IF($A449&lt;&gt;"",INDEX([1]Sizer!ER:ER,(ROW()-2)/3+7),"")</f>
        <v>0</v>
      </c>
      <c r="O449" s="51">
        <f>IF($A449&lt;&gt;"",INDEX([1]Sizer!ES:ES,(ROW()-2)/3+7),"")</f>
        <v>0</v>
      </c>
      <c r="P449" s="51">
        <f>IF($A449&lt;&gt;"",INDEX([1]Sizer!ET:ET,(ROW()-2)/3+7),"")</f>
        <v>3</v>
      </c>
      <c r="Q449" s="51">
        <f>IF($A449&lt;&gt;"",INDEX([1]Sizer!EU:EU,(ROW()-2)/3+7),"")</f>
        <v>-1</v>
      </c>
      <c r="R449" s="51">
        <f>IF($A449&lt;&gt;"",INDEX([1]Sizer!EV:EV,(ROW()-2)/3+7),"")</f>
        <v>3</v>
      </c>
      <c r="S449" s="51">
        <f>IF($A449&lt;&gt;"",INDEX([1]Sizer!EW:EW,(ROW()-2)/3+7),"")</f>
        <v>0</v>
      </c>
      <c r="T449" s="51">
        <f>IF($A449&lt;&gt;"",INDEX([1]Sizer!EX:EX,(ROW()-2)/3+7),"")</f>
        <v>-1</v>
      </c>
      <c r="U449" s="51">
        <f>IF($A449&lt;&gt;"",INDEX([1]Sizer!EY:EY,(ROW()-2)/3+7),"")</f>
        <v>0.5</v>
      </c>
      <c r="V449" s="51">
        <f>IF($A449&lt;&gt;"",INDEX([1]Sizer!EZ:EZ,(ROW()-2)/3+7),"")</f>
        <v>1</v>
      </c>
      <c r="W449" s="51">
        <f>IF($A449&lt;&gt;"",INDEX([1]Sizer!FA:FA,(ROW()-2)/3+7),"")</f>
        <v>0</v>
      </c>
      <c r="X449" s="51">
        <f>IF($A449&lt;&gt;"",INDEX([1]Sizer!FB:FB,(ROW()-2)/3+7),"")</f>
        <v>0</v>
      </c>
      <c r="Y449" s="51">
        <f>IF($A449&lt;&gt;"",INDEX([1]Sizer!FC:FC,(ROW()-2)/3+7),"")</f>
        <v>0</v>
      </c>
      <c r="Z449" s="51">
        <f>IF($A449&lt;&gt;"",INDEX([1]Sizer!FD:FD,(ROW()-2)/3+7),"")</f>
        <v>0</v>
      </c>
      <c r="AA449" s="52">
        <f>IF($A449&lt;&gt;"",INDEX([1]Sizer!$AB:$AB,(ROW()-2)/3+7)*'[1]Dashboard (Model)'!$U$2,"")</f>
        <v>0.05</v>
      </c>
    </row>
    <row r="450" spans="1:27" x14ac:dyDescent="0.2">
      <c r="A450" s="59"/>
      <c r="B450" s="53">
        <f>IF($A449&lt;&gt;"",INDEX([1]Sizer!B:B,(ROW()-3)/3+7),"")</f>
        <v>0</v>
      </c>
      <c r="C450" s="53">
        <f>IF($A449&lt;&gt;"",INDEX([1]Sizer!C:C,(ROW()-3)/3+7),"")</f>
        <v>0</v>
      </c>
      <c r="D450" s="53">
        <f>IF($A449&lt;&gt;"",INDEX([1]Sizer!D:D,(ROW()-3)/3+7),"")</f>
        <v>-2.7760660807291667E-2</v>
      </c>
      <c r="E450" s="53">
        <f>IF($A449&lt;&gt;"",INDEX([1]Sizer!E:E,(ROW()-3)/3+7),"")</f>
        <v>7.0714006514657991E-3</v>
      </c>
      <c r="F450" s="53">
        <f>IF($A449&lt;&gt;"",INDEX([1]Sizer!F:F,(ROW()-3)/3+7),"")</f>
        <v>3.2968127208480566E-2</v>
      </c>
      <c r="G450" s="53">
        <f>IF($A449&lt;&gt;"",INDEX([1]Sizer!G:G,(ROW()-3)/3+7),"")</f>
        <v>1.8592810009960162E-2</v>
      </c>
      <c r="H450" s="53">
        <f>IF($A449&lt;&gt;"",INDEX([1]Sizer!H:H,(ROW()-3)/3+7),"")</f>
        <v>0</v>
      </c>
      <c r="I450" s="53">
        <f>IF($A449&lt;&gt;"",INDEX([1]Sizer!I:I,(ROW()-3)/3+7),"")</f>
        <v>-0.05</v>
      </c>
      <c r="J450" s="53">
        <f>IF($A449&lt;&gt;"",INDEX([1]Sizer!J:J,(ROW()-3)/3+7),"")</f>
        <v>9.4896519769357458E-3</v>
      </c>
      <c r="K450" s="53">
        <f>IF($A449&lt;&gt;"",INDEX([1]Sizer!K:K,(ROW()-3)/3+7),"")</f>
        <v>-9.5626309357541902E-3</v>
      </c>
      <c r="L450" s="53">
        <f>IF($A449&lt;&gt;"",INDEX([1]Sizer!L:L,(ROW()-3)/3+7),"")</f>
        <v>0</v>
      </c>
      <c r="M450" s="53">
        <f>IF($A449&lt;&gt;"",INDEX([1]Sizer!M:M,(ROW()-3)/3+7),"")</f>
        <v>0</v>
      </c>
      <c r="N450" s="53">
        <f>IF($A449&lt;&gt;"",INDEX([1]Sizer!N:N,(ROW()-3)/3+7),"")</f>
        <v>0</v>
      </c>
      <c r="O450" s="53">
        <f>IF($A449&lt;&gt;"",INDEX([1]Sizer!O:O,(ROW()-3)/3+7),"")</f>
        <v>0</v>
      </c>
      <c r="P450" s="53">
        <f>IF($A449&lt;&gt;"",INDEX([1]Sizer!P:P,(ROW()-3)/3+7),"")</f>
        <v>2.9866275899672841E-2</v>
      </c>
      <c r="Q450" s="53">
        <f>IF($A449&lt;&gt;"",INDEX([1]Sizer!Q:Q,(ROW()-3)/3+7),"")</f>
        <v>-0.05</v>
      </c>
      <c r="R450" s="53">
        <f>IF($A449&lt;&gt;"",INDEX([1]Sizer!R:R,(ROW()-3)/3+7),"")</f>
        <v>2.2359715670024226E-2</v>
      </c>
      <c r="S450" s="53">
        <f>IF($A449&lt;&gt;"",INDEX([1]Sizer!S:S,(ROW()-3)/3+7),"")</f>
        <v>0</v>
      </c>
      <c r="T450" s="53">
        <f>IF($A449&lt;&gt;"",INDEX([1]Sizer!T:T,(ROW()-3)/3+7),"")</f>
        <v>-0.05</v>
      </c>
      <c r="U450" s="53">
        <f>IF($A449&lt;&gt;"",INDEX([1]Sizer!U:U,(ROW()-3)/3+7),"")</f>
        <v>2.5810709459459461E-2</v>
      </c>
      <c r="V450" s="53">
        <f>IF($A449&lt;&gt;"",INDEX([1]Sizer!V:V,(ROW()-3)/3+7),"")</f>
        <v>2.5434765625000005E-2</v>
      </c>
      <c r="W450" s="53">
        <f>IF($A449&lt;&gt;"",INDEX([1]Sizer!W:W,(ROW()-3)/3+7),"")</f>
        <v>0</v>
      </c>
      <c r="X450" s="53">
        <f>IF($A449&lt;&gt;"",INDEX([1]Sizer!X:X,(ROW()-3)/3+7),"")</f>
        <v>0</v>
      </c>
      <c r="Y450" s="53">
        <f>IF($A449&lt;&gt;"",INDEX([1]Sizer!Y:Y,(ROW()-3)/3+7),"")</f>
        <v>0</v>
      </c>
      <c r="Z450" s="53">
        <f>IF($A449&lt;&gt;"",INDEX([1]Sizer!Z:Z,(ROW()-3)/3+7),"")</f>
        <v>0</v>
      </c>
      <c r="AA450" s="53">
        <f>IF($A449&lt;&gt;"",SUM($B450:$Z450),"")</f>
        <v>-1.5729835242047064E-2</v>
      </c>
    </row>
    <row r="451" spans="1:27" x14ac:dyDescent="0.2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</row>
    <row r="452" spans="1:27" x14ac:dyDescent="0.2">
      <c r="A452" s="59">
        <f>IF(INDEX([1]Sizer!$A:$A,(ROW()-2)/3+7)&lt;&gt;"",INDEX([1]Sizer!$A:$A,(ROW()-2)/3+7),"")</f>
        <v>45461</v>
      </c>
      <c r="B452" s="51">
        <f>IF($A452&lt;&gt;"",INDEX([1]Sizer!EF:EF,(ROW()-2)/3+7),"")</f>
        <v>0</v>
      </c>
      <c r="C452" s="51">
        <f>IF($A452&lt;&gt;"",INDEX([1]Sizer!EG:EG,(ROW()-2)/3+7),"")</f>
        <v>0</v>
      </c>
      <c r="D452" s="51">
        <f>IF($A452&lt;&gt;"",INDEX([1]Sizer!EH:EH,(ROW()-2)/3+7),"")</f>
        <v>-0.5</v>
      </c>
      <c r="E452" s="51">
        <f>IF($A452&lt;&gt;"",INDEX([1]Sizer!EI:EI,(ROW()-2)/3+7),"")</f>
        <v>0.5</v>
      </c>
      <c r="F452" s="51">
        <f>IF($A452&lt;&gt;"",INDEX([1]Sizer!EJ:EJ,(ROW()-2)/3+7),"")</f>
        <v>1</v>
      </c>
      <c r="G452" s="51">
        <f>IF($A452&lt;&gt;"",INDEX([1]Sizer!EK:EK,(ROW()-2)/3+7),"")</f>
        <v>1.5</v>
      </c>
      <c r="H452" s="51">
        <f>IF($A452&lt;&gt;"",INDEX([1]Sizer!EL:EL,(ROW()-2)/3+7),"")</f>
        <v>0</v>
      </c>
      <c r="I452" s="51">
        <f>IF($A452&lt;&gt;"",INDEX([1]Sizer!EM:EM,(ROW()-2)/3+7),"")</f>
        <v>-1.5</v>
      </c>
      <c r="J452" s="51">
        <f>IF($A452&lt;&gt;"",INDEX([1]Sizer!EN:EN,(ROW()-2)/3+7),"")</f>
        <v>0.5</v>
      </c>
      <c r="K452" s="51">
        <f>IF($A452&lt;&gt;"",INDEX([1]Sizer!EO:EO,(ROW()-2)/3+7),"")</f>
        <v>-0.5</v>
      </c>
      <c r="L452" s="51">
        <f>IF($A452&lt;&gt;"",INDEX([1]Sizer!EP:EP,(ROW()-2)/3+7),"")</f>
        <v>0</v>
      </c>
      <c r="M452" s="51">
        <f>IF($A452&lt;&gt;"",INDEX([1]Sizer!EQ:EQ,(ROW()-2)/3+7),"")</f>
        <v>0</v>
      </c>
      <c r="N452" s="51">
        <f>IF($A452&lt;&gt;"",INDEX([1]Sizer!ER:ER,(ROW()-2)/3+7),"")</f>
        <v>0</v>
      </c>
      <c r="O452" s="51">
        <f>IF($A452&lt;&gt;"",INDEX([1]Sizer!ES:ES,(ROW()-2)/3+7),"")</f>
        <v>0</v>
      </c>
      <c r="P452" s="51">
        <f>IF($A452&lt;&gt;"",INDEX([1]Sizer!ET:ET,(ROW()-2)/3+7),"")</f>
        <v>3</v>
      </c>
      <c r="Q452" s="51">
        <f>IF($A452&lt;&gt;"",INDEX([1]Sizer!EU:EU,(ROW()-2)/3+7),"")</f>
        <v>-1</v>
      </c>
      <c r="R452" s="51">
        <f>IF($A452&lt;&gt;"",INDEX([1]Sizer!EV:EV,(ROW()-2)/3+7),"")</f>
        <v>3</v>
      </c>
      <c r="S452" s="51">
        <f>IF($A452&lt;&gt;"",INDEX([1]Sizer!EW:EW,(ROW()-2)/3+7),"")</f>
        <v>0</v>
      </c>
      <c r="T452" s="51">
        <f>IF($A452&lt;&gt;"",INDEX([1]Sizer!EX:EX,(ROW()-2)/3+7),"")</f>
        <v>-0.5</v>
      </c>
      <c r="U452" s="51">
        <f>IF($A452&lt;&gt;"",INDEX([1]Sizer!EY:EY,(ROW()-2)/3+7),"")</f>
        <v>0.5</v>
      </c>
      <c r="V452" s="51">
        <f>IF($A452&lt;&gt;"",INDEX([1]Sizer!EZ:EZ,(ROW()-2)/3+7),"")</f>
        <v>1</v>
      </c>
      <c r="W452" s="51">
        <f>IF($A452&lt;&gt;"",INDEX([1]Sizer!FA:FA,(ROW()-2)/3+7),"")</f>
        <v>0</v>
      </c>
      <c r="X452" s="51">
        <f>IF($A452&lt;&gt;"",INDEX([1]Sizer!FB:FB,(ROW()-2)/3+7),"")</f>
        <v>0</v>
      </c>
      <c r="Y452" s="51">
        <f>IF($A452&lt;&gt;"",INDEX([1]Sizer!FC:FC,(ROW()-2)/3+7),"")</f>
        <v>0</v>
      </c>
      <c r="Z452" s="51">
        <f>IF($A452&lt;&gt;"",INDEX([1]Sizer!FD:FD,(ROW()-2)/3+7),"")</f>
        <v>0</v>
      </c>
      <c r="AA452" s="52">
        <f>IF($A452&lt;&gt;"",INDEX([1]Sizer!$AB:$AB,(ROW()-2)/3+7)*'[1]Dashboard (Model)'!$U$2,"")</f>
        <v>0.03</v>
      </c>
    </row>
    <row r="453" spans="1:27" x14ac:dyDescent="0.2">
      <c r="A453" s="59"/>
      <c r="B453" s="53">
        <f>IF($A452&lt;&gt;"",INDEX([1]Sizer!B:B,(ROW()-3)/3+7),"")</f>
        <v>0</v>
      </c>
      <c r="C453" s="53">
        <f>IF($A452&lt;&gt;"",INDEX([1]Sizer!C:C,(ROW()-3)/3+7),"")</f>
        <v>0</v>
      </c>
      <c r="D453" s="53">
        <f>IF($A452&lt;&gt;"",INDEX([1]Sizer!D:D,(ROW()-3)/3+7),"")</f>
        <v>-2.7760660807291667E-2</v>
      </c>
      <c r="E453" s="53">
        <f>IF($A452&lt;&gt;"",INDEX([1]Sizer!E:E,(ROW()-3)/3+7),"")</f>
        <v>7.0714006514657991E-3</v>
      </c>
      <c r="F453" s="53">
        <f>IF($A452&lt;&gt;"",INDEX([1]Sizer!F:F,(ROW()-3)/3+7),"")</f>
        <v>3.2968127208480566E-2</v>
      </c>
      <c r="G453" s="53">
        <f>IF($A452&lt;&gt;"",INDEX([1]Sizer!G:G,(ROW()-3)/3+7),"")</f>
        <v>1.8592810009960162E-2</v>
      </c>
      <c r="H453" s="53">
        <f>IF($A452&lt;&gt;"",INDEX([1]Sizer!H:H,(ROW()-3)/3+7),"")</f>
        <v>0</v>
      </c>
      <c r="I453" s="53">
        <f>IF($A452&lt;&gt;"",INDEX([1]Sizer!I:I,(ROW()-3)/3+7),"")</f>
        <v>-0.05</v>
      </c>
      <c r="J453" s="53">
        <f>IF($A452&lt;&gt;"",INDEX([1]Sizer!J:J,(ROW()-3)/3+7),"")</f>
        <v>9.4896519769357458E-3</v>
      </c>
      <c r="K453" s="53">
        <f>IF($A452&lt;&gt;"",INDEX([1]Sizer!K:K,(ROW()-3)/3+7),"")</f>
        <v>-9.5626309357541902E-3</v>
      </c>
      <c r="L453" s="53">
        <f>IF($A452&lt;&gt;"",INDEX([1]Sizer!L:L,(ROW()-3)/3+7),"")</f>
        <v>0</v>
      </c>
      <c r="M453" s="53">
        <f>IF($A452&lt;&gt;"",INDEX([1]Sizer!M:M,(ROW()-3)/3+7),"")</f>
        <v>0</v>
      </c>
      <c r="N453" s="53">
        <f>IF($A452&lt;&gt;"",INDEX([1]Sizer!N:N,(ROW()-3)/3+7),"")</f>
        <v>0</v>
      </c>
      <c r="O453" s="53">
        <f>IF($A452&lt;&gt;"",INDEX([1]Sizer!O:O,(ROW()-3)/3+7),"")</f>
        <v>0</v>
      </c>
      <c r="P453" s="53">
        <f>IF($A452&lt;&gt;"",INDEX([1]Sizer!P:P,(ROW()-3)/3+7),"")</f>
        <v>2.9866275899672841E-2</v>
      </c>
      <c r="Q453" s="53">
        <f>IF($A452&lt;&gt;"",INDEX([1]Sizer!Q:Q,(ROW()-3)/3+7),"")</f>
        <v>-0.05</v>
      </c>
      <c r="R453" s="53">
        <f>IF($A452&lt;&gt;"",INDEX([1]Sizer!R:R,(ROW()-3)/3+7),"")</f>
        <v>2.2359715670024226E-2</v>
      </c>
      <c r="S453" s="53">
        <f>IF($A452&lt;&gt;"",INDEX([1]Sizer!S:S,(ROW()-3)/3+7),"")</f>
        <v>0</v>
      </c>
      <c r="T453" s="53">
        <f>IF($A452&lt;&gt;"",INDEX([1]Sizer!T:T,(ROW()-3)/3+7),"")</f>
        <v>-1.7406739409499355E-2</v>
      </c>
      <c r="U453" s="53">
        <f>IF($A452&lt;&gt;"",INDEX([1]Sizer!U:U,(ROW()-3)/3+7),"")</f>
        <v>2.5810709459459461E-2</v>
      </c>
      <c r="V453" s="53">
        <f>IF($A452&lt;&gt;"",INDEX([1]Sizer!V:V,(ROW()-3)/3+7),"")</f>
        <v>2.5434765625000005E-2</v>
      </c>
      <c r="W453" s="53">
        <f>IF($A452&lt;&gt;"",INDEX([1]Sizer!W:W,(ROW()-3)/3+7),"")</f>
        <v>0</v>
      </c>
      <c r="X453" s="53">
        <f>IF($A452&lt;&gt;"",INDEX([1]Sizer!X:X,(ROW()-3)/3+7),"")</f>
        <v>0</v>
      </c>
      <c r="Y453" s="53">
        <f>IF($A452&lt;&gt;"",INDEX([1]Sizer!Y:Y,(ROW()-3)/3+7),"")</f>
        <v>0</v>
      </c>
      <c r="Z453" s="53">
        <f>IF($A452&lt;&gt;"",INDEX([1]Sizer!Z:Z,(ROW()-3)/3+7),"")</f>
        <v>0</v>
      </c>
      <c r="AA453" s="53">
        <f>IF($A452&lt;&gt;"",SUM($B453:$Z453),"")</f>
        <v>1.6863425348453587E-2</v>
      </c>
    </row>
    <row r="454" spans="1:27" x14ac:dyDescent="0.2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</row>
    <row r="455" spans="1:27" x14ac:dyDescent="0.2">
      <c r="A455" s="59">
        <f>IF(INDEX([1]Sizer!$A:$A,(ROW()-2)/3+7)&lt;&gt;"",INDEX([1]Sizer!$A:$A,(ROW()-2)/3+7),"")</f>
        <v>45462</v>
      </c>
      <c r="B455" s="51">
        <f>IF($A455&lt;&gt;"",INDEX([1]Sizer!EF:EF,(ROW()-2)/3+7),"")</f>
        <v>0</v>
      </c>
      <c r="C455" s="51">
        <f>IF($A455&lt;&gt;"",INDEX([1]Sizer!EG:EG,(ROW()-2)/3+7),"")</f>
        <v>0</v>
      </c>
      <c r="D455" s="51">
        <f>IF($A455&lt;&gt;"",INDEX([1]Sizer!EH:EH,(ROW()-2)/3+7),"")</f>
        <v>-0.5</v>
      </c>
      <c r="E455" s="51">
        <f>IF($A455&lt;&gt;"",INDEX([1]Sizer!EI:EI,(ROW()-2)/3+7),"")</f>
        <v>0.5</v>
      </c>
      <c r="F455" s="51">
        <f>IF($A455&lt;&gt;"",INDEX([1]Sizer!EJ:EJ,(ROW()-2)/3+7),"")</f>
        <v>1</v>
      </c>
      <c r="G455" s="51">
        <f>IF($A455&lt;&gt;"",INDEX([1]Sizer!EK:EK,(ROW()-2)/3+7),"")</f>
        <v>1.5</v>
      </c>
      <c r="H455" s="51">
        <f>IF($A455&lt;&gt;"",INDEX([1]Sizer!EL:EL,(ROW()-2)/3+7),"")</f>
        <v>0</v>
      </c>
      <c r="I455" s="51">
        <f>IF($A455&lt;&gt;"",INDEX([1]Sizer!EM:EM,(ROW()-2)/3+7),"")</f>
        <v>-1.5</v>
      </c>
      <c r="J455" s="51">
        <f>IF($A455&lt;&gt;"",INDEX([1]Sizer!EN:EN,(ROW()-2)/3+7),"")</f>
        <v>0.5</v>
      </c>
      <c r="K455" s="51">
        <f>IF($A455&lt;&gt;"",INDEX([1]Sizer!EO:EO,(ROW()-2)/3+7),"")</f>
        <v>-0.5</v>
      </c>
      <c r="L455" s="51">
        <f>IF($A455&lt;&gt;"",INDEX([1]Sizer!EP:EP,(ROW()-2)/3+7),"")</f>
        <v>0</v>
      </c>
      <c r="M455" s="51">
        <f>IF($A455&lt;&gt;"",INDEX([1]Sizer!EQ:EQ,(ROW()-2)/3+7),"")</f>
        <v>0</v>
      </c>
      <c r="N455" s="51">
        <f>IF($A455&lt;&gt;"",INDEX([1]Sizer!ER:ER,(ROW()-2)/3+7),"")</f>
        <v>0</v>
      </c>
      <c r="O455" s="51">
        <f>IF($A455&lt;&gt;"",INDEX([1]Sizer!ES:ES,(ROW()-2)/3+7),"")</f>
        <v>0</v>
      </c>
      <c r="P455" s="51">
        <f>IF($A455&lt;&gt;"",INDEX([1]Sizer!ET:ET,(ROW()-2)/3+7),"")</f>
        <v>3</v>
      </c>
      <c r="Q455" s="51">
        <f>IF($A455&lt;&gt;"",INDEX([1]Sizer!EU:EU,(ROW()-2)/3+7),"")</f>
        <v>-1</v>
      </c>
      <c r="R455" s="51">
        <f>IF($A455&lt;&gt;"",INDEX([1]Sizer!EV:EV,(ROW()-2)/3+7),"")</f>
        <v>3</v>
      </c>
      <c r="S455" s="51">
        <f>IF($A455&lt;&gt;"",INDEX([1]Sizer!EW:EW,(ROW()-2)/3+7),"")</f>
        <v>0</v>
      </c>
      <c r="T455" s="51">
        <f>IF($A455&lt;&gt;"",INDEX([1]Sizer!EX:EX,(ROW()-2)/3+7),"")</f>
        <v>-1</v>
      </c>
      <c r="U455" s="51">
        <f>IF($A455&lt;&gt;"",INDEX([1]Sizer!EY:EY,(ROW()-2)/3+7),"")</f>
        <v>0.5</v>
      </c>
      <c r="V455" s="51">
        <f>IF($A455&lt;&gt;"",INDEX([1]Sizer!EZ:EZ,(ROW()-2)/3+7),"")</f>
        <v>1</v>
      </c>
      <c r="W455" s="51">
        <f>IF($A455&lt;&gt;"",INDEX([1]Sizer!FA:FA,(ROW()-2)/3+7),"")</f>
        <v>0</v>
      </c>
      <c r="X455" s="51">
        <f>IF($A455&lt;&gt;"",INDEX([1]Sizer!FB:FB,(ROW()-2)/3+7),"")</f>
        <v>0</v>
      </c>
      <c r="Y455" s="51">
        <f>IF($A455&lt;&gt;"",INDEX([1]Sizer!FC:FC,(ROW()-2)/3+7),"")</f>
        <v>0</v>
      </c>
      <c r="Z455" s="51">
        <f>IF($A455&lt;&gt;"",INDEX([1]Sizer!FD:FD,(ROW()-2)/3+7),"")</f>
        <v>0</v>
      </c>
      <c r="AA455" s="52">
        <f>IF($A455&lt;&gt;"",INDEX([1]Sizer!$AB:$AB,(ROW()-2)/3+7)*'[1]Dashboard (Model)'!$U$2,"")</f>
        <v>0.05</v>
      </c>
    </row>
    <row r="456" spans="1:27" x14ac:dyDescent="0.2">
      <c r="A456" s="59"/>
      <c r="B456" s="53">
        <f>IF($A455&lt;&gt;"",INDEX([1]Sizer!B:B,(ROW()-3)/3+7),"")</f>
        <v>0</v>
      </c>
      <c r="C456" s="53">
        <f>IF($A455&lt;&gt;"",INDEX([1]Sizer!C:C,(ROW()-3)/3+7),"")</f>
        <v>0</v>
      </c>
      <c r="D456" s="53">
        <f>IF($A455&lt;&gt;"",INDEX([1]Sizer!D:D,(ROW()-3)/3+7),"")</f>
        <v>-2.7760660807291667E-2</v>
      </c>
      <c r="E456" s="53">
        <f>IF($A455&lt;&gt;"",INDEX([1]Sizer!E:E,(ROW()-3)/3+7),"")</f>
        <v>7.0714006514657991E-3</v>
      </c>
      <c r="F456" s="53">
        <f>IF($A455&lt;&gt;"",INDEX([1]Sizer!F:F,(ROW()-3)/3+7),"")</f>
        <v>3.2968127208480566E-2</v>
      </c>
      <c r="G456" s="53">
        <f>IF($A455&lt;&gt;"",INDEX([1]Sizer!G:G,(ROW()-3)/3+7),"")</f>
        <v>1.8592810009960162E-2</v>
      </c>
      <c r="H456" s="53">
        <f>IF($A455&lt;&gt;"",INDEX([1]Sizer!H:H,(ROW()-3)/3+7),"")</f>
        <v>0</v>
      </c>
      <c r="I456" s="53">
        <f>IF($A455&lt;&gt;"",INDEX([1]Sizer!I:I,(ROW()-3)/3+7),"")</f>
        <v>-0.05</v>
      </c>
      <c r="J456" s="53">
        <f>IF($A455&lt;&gt;"",INDEX([1]Sizer!J:J,(ROW()-3)/3+7),"")</f>
        <v>9.4896519769357458E-3</v>
      </c>
      <c r="K456" s="53">
        <f>IF($A455&lt;&gt;"",INDEX([1]Sizer!K:K,(ROW()-3)/3+7),"")</f>
        <v>-9.5626309357541902E-3</v>
      </c>
      <c r="L456" s="53">
        <f>IF($A455&lt;&gt;"",INDEX([1]Sizer!L:L,(ROW()-3)/3+7),"")</f>
        <v>0</v>
      </c>
      <c r="M456" s="53">
        <f>IF($A455&lt;&gt;"",INDEX([1]Sizer!M:M,(ROW()-3)/3+7),"")</f>
        <v>0</v>
      </c>
      <c r="N456" s="53">
        <f>IF($A455&lt;&gt;"",INDEX([1]Sizer!N:N,(ROW()-3)/3+7),"")</f>
        <v>0</v>
      </c>
      <c r="O456" s="53">
        <f>IF($A455&lt;&gt;"",INDEX([1]Sizer!O:O,(ROW()-3)/3+7),"")</f>
        <v>0</v>
      </c>
      <c r="P456" s="53">
        <f>IF($A455&lt;&gt;"",INDEX([1]Sizer!P:P,(ROW()-3)/3+7),"")</f>
        <v>2.9866275899672841E-2</v>
      </c>
      <c r="Q456" s="53">
        <f>IF($A455&lt;&gt;"",INDEX([1]Sizer!Q:Q,(ROW()-3)/3+7),"")</f>
        <v>-0.05</v>
      </c>
      <c r="R456" s="53">
        <f>IF($A455&lt;&gt;"",INDEX([1]Sizer!R:R,(ROW()-3)/3+7),"")</f>
        <v>2.2359715670024226E-2</v>
      </c>
      <c r="S456" s="53">
        <f>IF($A455&lt;&gt;"",INDEX([1]Sizer!S:S,(ROW()-3)/3+7),"")</f>
        <v>0</v>
      </c>
      <c r="T456" s="53">
        <f>IF($A455&lt;&gt;"",INDEX([1]Sizer!T:T,(ROW()-3)/3+7),"")</f>
        <v>-0.05</v>
      </c>
      <c r="U456" s="53">
        <f>IF($A455&lt;&gt;"",INDEX([1]Sizer!U:U,(ROW()-3)/3+7),"")</f>
        <v>2.5810709459459461E-2</v>
      </c>
      <c r="V456" s="53">
        <f>IF($A455&lt;&gt;"",INDEX([1]Sizer!V:V,(ROW()-3)/3+7),"")</f>
        <v>2.5434765625000005E-2</v>
      </c>
      <c r="W456" s="53">
        <f>IF($A455&lt;&gt;"",INDEX([1]Sizer!W:W,(ROW()-3)/3+7),"")</f>
        <v>0</v>
      </c>
      <c r="X456" s="53">
        <f>IF($A455&lt;&gt;"",INDEX([1]Sizer!X:X,(ROW()-3)/3+7),"")</f>
        <v>0</v>
      </c>
      <c r="Y456" s="53">
        <f>IF($A455&lt;&gt;"",INDEX([1]Sizer!Y:Y,(ROW()-3)/3+7),"")</f>
        <v>0</v>
      </c>
      <c r="Z456" s="53">
        <f>IF($A455&lt;&gt;"",INDEX([1]Sizer!Z:Z,(ROW()-3)/3+7),"")</f>
        <v>0</v>
      </c>
      <c r="AA456" s="53">
        <f>IF($A455&lt;&gt;"",SUM($B456:$Z456),"")</f>
        <v>-1.5729835242047064E-2</v>
      </c>
    </row>
    <row r="457" spans="1:27" x14ac:dyDescent="0.2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</row>
    <row r="458" spans="1:27" x14ac:dyDescent="0.2">
      <c r="A458" s="59">
        <f>IF(INDEX([1]Sizer!$A:$A,(ROW()-2)/3+7)&lt;&gt;"",INDEX([1]Sizer!$A:$A,(ROW()-2)/3+7),"")</f>
        <v>45463</v>
      </c>
      <c r="B458" s="51">
        <f>IF($A458&lt;&gt;"",INDEX([1]Sizer!EF:EF,(ROW()-2)/3+7),"")</f>
        <v>0</v>
      </c>
      <c r="C458" s="51">
        <f>IF($A458&lt;&gt;"",INDEX([1]Sizer!EG:EG,(ROW()-2)/3+7),"")</f>
        <v>0.5</v>
      </c>
      <c r="D458" s="51">
        <f>IF($A458&lt;&gt;"",INDEX([1]Sizer!EH:EH,(ROW()-2)/3+7),"")</f>
        <v>-0.5</v>
      </c>
      <c r="E458" s="51">
        <f>IF($A458&lt;&gt;"",INDEX([1]Sizer!EI:EI,(ROW()-2)/3+7),"")</f>
        <v>0</v>
      </c>
      <c r="F458" s="51">
        <f>IF($A458&lt;&gt;"",INDEX([1]Sizer!EJ:EJ,(ROW()-2)/3+7),"")</f>
        <v>1</v>
      </c>
      <c r="G458" s="51">
        <f>IF($A458&lt;&gt;"",INDEX([1]Sizer!EK:EK,(ROW()-2)/3+7),"")</f>
        <v>2</v>
      </c>
      <c r="H458" s="51">
        <f>IF($A458&lt;&gt;"",INDEX([1]Sizer!EL:EL,(ROW()-2)/3+7),"")</f>
        <v>0</v>
      </c>
      <c r="I458" s="51">
        <f>IF($A458&lt;&gt;"",INDEX([1]Sizer!EM:EM,(ROW()-2)/3+7),"")</f>
        <v>-1.5</v>
      </c>
      <c r="J458" s="51">
        <f>IF($A458&lt;&gt;"",INDEX([1]Sizer!EN:EN,(ROW()-2)/3+7),"")</f>
        <v>0</v>
      </c>
      <c r="K458" s="51">
        <f>IF($A458&lt;&gt;"",INDEX([1]Sizer!EO:EO,(ROW()-2)/3+7),"")</f>
        <v>-0.5</v>
      </c>
      <c r="L458" s="51">
        <f>IF($A458&lt;&gt;"",INDEX([1]Sizer!EP:EP,(ROW()-2)/3+7),"")</f>
        <v>0.5</v>
      </c>
      <c r="M458" s="51">
        <f>IF($A458&lt;&gt;"",INDEX([1]Sizer!EQ:EQ,(ROW()-2)/3+7),"")</f>
        <v>0</v>
      </c>
      <c r="N458" s="51">
        <f>IF($A458&lt;&gt;"",INDEX([1]Sizer!ER:ER,(ROW()-2)/3+7),"")</f>
        <v>0</v>
      </c>
      <c r="O458" s="51">
        <f>IF($A458&lt;&gt;"",INDEX([1]Sizer!ES:ES,(ROW()-2)/3+7),"")</f>
        <v>0</v>
      </c>
      <c r="P458" s="51">
        <f>IF($A458&lt;&gt;"",INDEX([1]Sizer!ET:ET,(ROW()-2)/3+7),"")</f>
        <v>3</v>
      </c>
      <c r="Q458" s="51">
        <f>IF($A458&lt;&gt;"",INDEX([1]Sizer!EU:EU,(ROW()-2)/3+7),"")</f>
        <v>-1</v>
      </c>
      <c r="R458" s="51">
        <f>IF($A458&lt;&gt;"",INDEX([1]Sizer!EV:EV,(ROW()-2)/3+7),"")</f>
        <v>3</v>
      </c>
      <c r="S458" s="51">
        <f>IF($A458&lt;&gt;"",INDEX([1]Sizer!EW:EW,(ROW()-2)/3+7),"")</f>
        <v>0</v>
      </c>
      <c r="T458" s="51">
        <f>IF($A458&lt;&gt;"",INDEX([1]Sizer!EX:EX,(ROW()-2)/3+7),"")</f>
        <v>-1</v>
      </c>
      <c r="U458" s="51">
        <f>IF($A458&lt;&gt;"",INDEX([1]Sizer!EY:EY,(ROW()-2)/3+7),"")</f>
        <v>0.5</v>
      </c>
      <c r="V458" s="51">
        <f>IF($A458&lt;&gt;"",INDEX([1]Sizer!EZ:EZ,(ROW()-2)/3+7),"")</f>
        <v>1</v>
      </c>
      <c r="W458" s="51">
        <f>IF($A458&lt;&gt;"",INDEX([1]Sizer!FA:FA,(ROW()-2)/3+7),"")</f>
        <v>0</v>
      </c>
      <c r="X458" s="51">
        <f>IF($A458&lt;&gt;"",INDEX([1]Sizer!FB:FB,(ROW()-2)/3+7),"")</f>
        <v>0</v>
      </c>
      <c r="Y458" s="51">
        <f>IF($A458&lt;&gt;"",INDEX([1]Sizer!FC:FC,(ROW()-2)/3+7),"")</f>
        <v>0</v>
      </c>
      <c r="Z458" s="51">
        <f>IF($A458&lt;&gt;"",INDEX([1]Sizer!FD:FD,(ROW()-2)/3+7),"")</f>
        <v>0</v>
      </c>
      <c r="AA458" s="52">
        <f>IF($A458&lt;&gt;"",INDEX([1]Sizer!$AB:$AB,(ROW()-2)/3+7)*'[1]Dashboard (Model)'!$U$2,"")</f>
        <v>3.5000000000000003E-2</v>
      </c>
    </row>
    <row r="459" spans="1:27" x14ac:dyDescent="0.2">
      <c r="A459" s="59"/>
      <c r="B459" s="53">
        <f>IF($A458&lt;&gt;"",INDEX([1]Sizer!B:B,(ROW()-3)/3+7),"")</f>
        <v>0</v>
      </c>
      <c r="C459" s="53">
        <f>IF($A458&lt;&gt;"",INDEX([1]Sizer!C:C,(ROW()-3)/3+7),"")</f>
        <v>5.5446008663366329E-3</v>
      </c>
      <c r="D459" s="53">
        <f>IF($A458&lt;&gt;"",INDEX([1]Sizer!D:D,(ROW()-3)/3+7),"")</f>
        <v>-2.7760660807291667E-2</v>
      </c>
      <c r="E459" s="53">
        <f>IF($A458&lt;&gt;"",INDEX([1]Sizer!E:E,(ROW()-3)/3+7),"")</f>
        <v>0</v>
      </c>
      <c r="F459" s="53">
        <f>IF($A458&lt;&gt;"",INDEX([1]Sizer!F:F,(ROW()-3)/3+7),"")</f>
        <v>3.2968127208480566E-2</v>
      </c>
      <c r="G459" s="53">
        <f>IF($A458&lt;&gt;"",INDEX([1]Sizer!G:G,(ROW()-3)/3+7),"")</f>
        <v>2.9711286120322117E-2</v>
      </c>
      <c r="H459" s="53">
        <f>IF($A458&lt;&gt;"",INDEX([1]Sizer!H:H,(ROW()-3)/3+7),"")</f>
        <v>0</v>
      </c>
      <c r="I459" s="53">
        <f>IF($A458&lt;&gt;"",INDEX([1]Sizer!I:I,(ROW()-3)/3+7),"")</f>
        <v>-0.05</v>
      </c>
      <c r="J459" s="53">
        <f>IF($A458&lt;&gt;"",INDEX([1]Sizer!J:J,(ROW()-3)/3+7),"")</f>
        <v>0</v>
      </c>
      <c r="K459" s="53">
        <f>IF($A458&lt;&gt;"",INDEX([1]Sizer!K:K,(ROW()-3)/3+7),"")</f>
        <v>-9.5626309357541902E-3</v>
      </c>
      <c r="L459" s="53">
        <f>IF($A458&lt;&gt;"",INDEX([1]Sizer!L:L,(ROW()-3)/3+7),"")</f>
        <v>1.4654328271028036E-2</v>
      </c>
      <c r="M459" s="53">
        <f>IF($A458&lt;&gt;"",INDEX([1]Sizer!M:M,(ROW()-3)/3+7),"")</f>
        <v>0</v>
      </c>
      <c r="N459" s="53">
        <f>IF($A458&lt;&gt;"",INDEX([1]Sizer!N:N,(ROW()-3)/3+7),"")</f>
        <v>0</v>
      </c>
      <c r="O459" s="53">
        <f>IF($A458&lt;&gt;"",INDEX([1]Sizer!O:O,(ROW()-3)/3+7),"")</f>
        <v>0</v>
      </c>
      <c r="P459" s="53">
        <f>IF($A458&lt;&gt;"",INDEX([1]Sizer!P:P,(ROW()-3)/3+7),"")</f>
        <v>2.9866275899672841E-2</v>
      </c>
      <c r="Q459" s="53">
        <f>IF($A458&lt;&gt;"",INDEX([1]Sizer!Q:Q,(ROW()-3)/3+7),"")</f>
        <v>-0.05</v>
      </c>
      <c r="R459" s="53">
        <f>IF($A458&lt;&gt;"",INDEX([1]Sizer!R:R,(ROW()-3)/3+7),"")</f>
        <v>2.2359715670024226E-2</v>
      </c>
      <c r="S459" s="53">
        <f>IF($A458&lt;&gt;"",INDEX([1]Sizer!S:S,(ROW()-3)/3+7),"")</f>
        <v>0</v>
      </c>
      <c r="T459" s="53">
        <f>IF($A458&lt;&gt;"",INDEX([1]Sizer!T:T,(ROW()-3)/3+7),"")</f>
        <v>-0.05</v>
      </c>
      <c r="U459" s="53">
        <f>IF($A458&lt;&gt;"",INDEX([1]Sizer!U:U,(ROW()-3)/3+7),"")</f>
        <v>2.5810709459459461E-2</v>
      </c>
      <c r="V459" s="53">
        <f>IF($A458&lt;&gt;"",INDEX([1]Sizer!V:V,(ROW()-3)/3+7),"")</f>
        <v>2.5434765625000005E-2</v>
      </c>
      <c r="W459" s="53">
        <f>IF($A458&lt;&gt;"",INDEX([1]Sizer!W:W,(ROW()-3)/3+7),"")</f>
        <v>0</v>
      </c>
      <c r="X459" s="53">
        <f>IF($A458&lt;&gt;"",INDEX([1]Sizer!X:X,(ROW()-3)/3+7),"")</f>
        <v>0</v>
      </c>
      <c r="Y459" s="53">
        <f>IF($A458&lt;&gt;"",INDEX([1]Sizer!Y:Y,(ROW()-3)/3+7),"")</f>
        <v>0</v>
      </c>
      <c r="Z459" s="53">
        <f>IF($A458&lt;&gt;"",INDEX([1]Sizer!Z:Z,(ROW()-3)/3+7),"")</f>
        <v>0</v>
      </c>
      <c r="AA459" s="53">
        <f>IF($A458&lt;&gt;"",SUM($B459:$Z459),"")</f>
        <v>-9.7348262272198283E-4</v>
      </c>
    </row>
    <row r="460" spans="1:27" x14ac:dyDescent="0.2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</row>
    <row r="461" spans="1:27" x14ac:dyDescent="0.2">
      <c r="A461" s="59">
        <f>IF(INDEX([1]Sizer!$A:$A,(ROW()-2)/3+7)&lt;&gt;"",INDEX([1]Sizer!$A:$A,(ROW()-2)/3+7),"")</f>
        <v>45464</v>
      </c>
      <c r="B461" s="51">
        <f>IF($A461&lt;&gt;"",INDEX([1]Sizer!EF:EF,(ROW()-2)/3+7),"")</f>
        <v>0</v>
      </c>
      <c r="C461" s="51">
        <f>IF($A461&lt;&gt;"",INDEX([1]Sizer!EG:EG,(ROW()-2)/3+7),"")</f>
        <v>0.5</v>
      </c>
      <c r="D461" s="51">
        <f>IF($A461&lt;&gt;"",INDEX([1]Sizer!EH:EH,(ROW()-2)/3+7),"")</f>
        <v>-0.5</v>
      </c>
      <c r="E461" s="51">
        <f>IF($A461&lt;&gt;"",INDEX([1]Sizer!EI:EI,(ROW()-2)/3+7),"")</f>
        <v>0</v>
      </c>
      <c r="F461" s="51">
        <f>IF($A461&lt;&gt;"",INDEX([1]Sizer!EJ:EJ,(ROW()-2)/3+7),"")</f>
        <v>1</v>
      </c>
      <c r="G461" s="51">
        <f>IF($A461&lt;&gt;"",INDEX([1]Sizer!EK:EK,(ROW()-2)/3+7),"")</f>
        <v>2</v>
      </c>
      <c r="H461" s="51">
        <f>IF($A461&lt;&gt;"",INDEX([1]Sizer!EL:EL,(ROW()-2)/3+7),"")</f>
        <v>0</v>
      </c>
      <c r="I461" s="51">
        <f>IF($A461&lt;&gt;"",INDEX([1]Sizer!EM:EM,(ROW()-2)/3+7),"")</f>
        <v>-1.5</v>
      </c>
      <c r="J461" s="51">
        <f>IF($A461&lt;&gt;"",INDEX([1]Sizer!EN:EN,(ROW()-2)/3+7),"")</f>
        <v>0</v>
      </c>
      <c r="K461" s="51">
        <f>IF($A461&lt;&gt;"",INDEX([1]Sizer!EO:EO,(ROW()-2)/3+7),"")</f>
        <v>-0.5</v>
      </c>
      <c r="L461" s="51">
        <f>IF($A461&lt;&gt;"",INDEX([1]Sizer!EP:EP,(ROW()-2)/3+7),"")</f>
        <v>0.5</v>
      </c>
      <c r="M461" s="51">
        <f>IF($A461&lt;&gt;"",INDEX([1]Sizer!EQ:EQ,(ROW()-2)/3+7),"")</f>
        <v>0</v>
      </c>
      <c r="N461" s="51">
        <f>IF($A461&lt;&gt;"",INDEX([1]Sizer!ER:ER,(ROW()-2)/3+7),"")</f>
        <v>0</v>
      </c>
      <c r="O461" s="51">
        <f>IF($A461&lt;&gt;"",INDEX([1]Sizer!ES:ES,(ROW()-2)/3+7),"")</f>
        <v>0</v>
      </c>
      <c r="P461" s="51">
        <f>IF($A461&lt;&gt;"",INDEX([1]Sizer!ET:ET,(ROW()-2)/3+7),"")</f>
        <v>3</v>
      </c>
      <c r="Q461" s="51">
        <f>IF($A461&lt;&gt;"",INDEX([1]Sizer!EU:EU,(ROW()-2)/3+7),"")</f>
        <v>-0.5</v>
      </c>
      <c r="R461" s="51">
        <f>IF($A461&lt;&gt;"",INDEX([1]Sizer!EV:EV,(ROW()-2)/3+7),"")</f>
        <v>3</v>
      </c>
      <c r="S461" s="51">
        <f>IF($A461&lt;&gt;"",INDEX([1]Sizer!EW:EW,(ROW()-2)/3+7),"")</f>
        <v>0</v>
      </c>
      <c r="T461" s="51">
        <f>IF($A461&lt;&gt;"",INDEX([1]Sizer!EX:EX,(ROW()-2)/3+7),"")</f>
        <v>-1</v>
      </c>
      <c r="U461" s="51">
        <f>IF($A461&lt;&gt;"",INDEX([1]Sizer!EY:EY,(ROW()-2)/3+7),"")</f>
        <v>0.5</v>
      </c>
      <c r="V461" s="51">
        <f>IF($A461&lt;&gt;"",INDEX([1]Sizer!EZ:EZ,(ROW()-2)/3+7),"")</f>
        <v>1</v>
      </c>
      <c r="W461" s="51">
        <f>IF($A461&lt;&gt;"",INDEX([1]Sizer!FA:FA,(ROW()-2)/3+7),"")</f>
        <v>0</v>
      </c>
      <c r="X461" s="51">
        <f>IF($A461&lt;&gt;"",INDEX([1]Sizer!FB:FB,(ROW()-2)/3+7),"")</f>
        <v>0</v>
      </c>
      <c r="Y461" s="51">
        <f>IF($A461&lt;&gt;"",INDEX([1]Sizer!FC:FC,(ROW()-2)/3+7),"")</f>
        <v>0</v>
      </c>
      <c r="Z461" s="51">
        <f>IF($A461&lt;&gt;"",INDEX([1]Sizer!FD:FD,(ROW()-2)/3+7),"")</f>
        <v>0</v>
      </c>
      <c r="AA461" s="52">
        <f>IF($A461&lt;&gt;"",INDEX([1]Sizer!$AB:$AB,(ROW()-2)/3+7)*'[1]Dashboard (Model)'!$U$2,"")</f>
        <v>0.03</v>
      </c>
    </row>
    <row r="462" spans="1:27" x14ac:dyDescent="0.2">
      <c r="A462" s="59"/>
      <c r="B462" s="53">
        <f>IF($A461&lt;&gt;"",INDEX([1]Sizer!B:B,(ROW()-3)/3+7),"")</f>
        <v>0</v>
      </c>
      <c r="C462" s="53">
        <f>IF($A461&lt;&gt;"",INDEX([1]Sizer!C:C,(ROW()-3)/3+7),"")</f>
        <v>5.5446008663366329E-3</v>
      </c>
      <c r="D462" s="53">
        <f>IF($A461&lt;&gt;"",INDEX([1]Sizer!D:D,(ROW()-3)/3+7),"")</f>
        <v>-2.7760660807291667E-2</v>
      </c>
      <c r="E462" s="53">
        <f>IF($A461&lt;&gt;"",INDEX([1]Sizer!E:E,(ROW()-3)/3+7),"")</f>
        <v>0</v>
      </c>
      <c r="F462" s="53">
        <f>IF($A461&lt;&gt;"",INDEX([1]Sizer!F:F,(ROW()-3)/3+7),"")</f>
        <v>3.2968127208480566E-2</v>
      </c>
      <c r="G462" s="53">
        <f>IF($A461&lt;&gt;"",INDEX([1]Sizer!G:G,(ROW()-3)/3+7),"")</f>
        <v>2.9711286120322117E-2</v>
      </c>
      <c r="H462" s="53">
        <f>IF($A461&lt;&gt;"",INDEX([1]Sizer!H:H,(ROW()-3)/3+7),"")</f>
        <v>0</v>
      </c>
      <c r="I462" s="53">
        <f>IF($A461&lt;&gt;"",INDEX([1]Sizer!I:I,(ROW()-3)/3+7),"")</f>
        <v>-0.05</v>
      </c>
      <c r="J462" s="53">
        <f>IF($A461&lt;&gt;"",INDEX([1]Sizer!J:J,(ROW()-3)/3+7),"")</f>
        <v>0</v>
      </c>
      <c r="K462" s="53">
        <f>IF($A461&lt;&gt;"",INDEX([1]Sizer!K:K,(ROW()-3)/3+7),"")</f>
        <v>-9.5626309357541902E-3</v>
      </c>
      <c r="L462" s="53">
        <f>IF($A461&lt;&gt;"",INDEX([1]Sizer!L:L,(ROW()-3)/3+7),"")</f>
        <v>1.4654328271028036E-2</v>
      </c>
      <c r="M462" s="53">
        <f>IF($A461&lt;&gt;"",INDEX([1]Sizer!M:M,(ROW()-3)/3+7),"")</f>
        <v>0</v>
      </c>
      <c r="N462" s="53">
        <f>IF($A461&lt;&gt;"",INDEX([1]Sizer!N:N,(ROW()-3)/3+7),"")</f>
        <v>0</v>
      </c>
      <c r="O462" s="53">
        <f>IF($A461&lt;&gt;"",INDEX([1]Sizer!O:O,(ROW()-3)/3+7),"")</f>
        <v>0</v>
      </c>
      <c r="P462" s="53">
        <f>IF($A461&lt;&gt;"",INDEX([1]Sizer!P:P,(ROW()-3)/3+7),"")</f>
        <v>2.9866275899672841E-2</v>
      </c>
      <c r="Q462" s="53">
        <f>IF($A461&lt;&gt;"",INDEX([1]Sizer!Q:Q,(ROW()-3)/3+7),"")</f>
        <v>-8.8723229132025294E-3</v>
      </c>
      <c r="R462" s="53">
        <f>IF($A461&lt;&gt;"",INDEX([1]Sizer!R:R,(ROW()-3)/3+7),"")</f>
        <v>2.2359715670024226E-2</v>
      </c>
      <c r="S462" s="53">
        <f>IF($A461&lt;&gt;"",INDEX([1]Sizer!S:S,(ROW()-3)/3+7),"")</f>
        <v>0</v>
      </c>
      <c r="T462" s="53">
        <f>IF($A461&lt;&gt;"",INDEX([1]Sizer!T:T,(ROW()-3)/3+7),"")</f>
        <v>-0.05</v>
      </c>
      <c r="U462" s="53">
        <f>IF($A461&lt;&gt;"",INDEX([1]Sizer!U:U,(ROW()-3)/3+7),"")</f>
        <v>2.5810709459459461E-2</v>
      </c>
      <c r="V462" s="53">
        <f>IF($A461&lt;&gt;"",INDEX([1]Sizer!V:V,(ROW()-3)/3+7),"")</f>
        <v>2.5434765625000005E-2</v>
      </c>
      <c r="W462" s="53">
        <f>IF($A461&lt;&gt;"",INDEX([1]Sizer!W:W,(ROW()-3)/3+7),"")</f>
        <v>0</v>
      </c>
      <c r="X462" s="53">
        <f>IF($A461&lt;&gt;"",INDEX([1]Sizer!X:X,(ROW()-3)/3+7),"")</f>
        <v>0</v>
      </c>
      <c r="Y462" s="53">
        <f>IF($A461&lt;&gt;"",INDEX([1]Sizer!Y:Y,(ROW()-3)/3+7),"")</f>
        <v>0</v>
      </c>
      <c r="Z462" s="53">
        <f>IF($A461&lt;&gt;"",INDEX([1]Sizer!Z:Z,(ROW()-3)/3+7),"")</f>
        <v>0</v>
      </c>
      <c r="AA462" s="53">
        <f>IF($A461&lt;&gt;"",SUM($B462:$Z462),"")</f>
        <v>4.0154194464075491E-2</v>
      </c>
    </row>
    <row r="463" spans="1:27" x14ac:dyDescent="0.2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</row>
    <row r="464" spans="1:27" x14ac:dyDescent="0.2">
      <c r="A464" s="59">
        <f>IF(INDEX([1]Sizer!$A:$A,(ROW()-2)/3+7)&lt;&gt;"",INDEX([1]Sizer!$A:$A,(ROW()-2)/3+7),"")</f>
        <v>45467</v>
      </c>
      <c r="B464" s="51">
        <f>IF($A464&lt;&gt;"",INDEX([1]Sizer!EF:EF,(ROW()-2)/3+7),"")</f>
        <v>0</v>
      </c>
      <c r="C464" s="51">
        <f>IF($A464&lt;&gt;"",INDEX([1]Sizer!EG:EG,(ROW()-2)/3+7),"")</f>
        <v>0.5</v>
      </c>
      <c r="D464" s="51">
        <f>IF($A464&lt;&gt;"",INDEX([1]Sizer!EH:EH,(ROW()-2)/3+7),"")</f>
        <v>-0.5</v>
      </c>
      <c r="E464" s="51">
        <f>IF($A464&lt;&gt;"",INDEX([1]Sizer!EI:EI,(ROW()-2)/3+7),"")</f>
        <v>0</v>
      </c>
      <c r="F464" s="51">
        <f>IF($A464&lt;&gt;"",INDEX([1]Sizer!EJ:EJ,(ROW()-2)/3+7),"")</f>
        <v>1</v>
      </c>
      <c r="G464" s="51">
        <f>IF($A464&lt;&gt;"",INDEX([1]Sizer!EK:EK,(ROW()-2)/3+7),"")</f>
        <v>2</v>
      </c>
      <c r="H464" s="51">
        <f>IF($A464&lt;&gt;"",INDEX([1]Sizer!EL:EL,(ROW()-2)/3+7),"")</f>
        <v>0</v>
      </c>
      <c r="I464" s="51">
        <f>IF($A464&lt;&gt;"",INDEX([1]Sizer!EM:EM,(ROW()-2)/3+7),"")</f>
        <v>-1.5</v>
      </c>
      <c r="J464" s="51">
        <f>IF($A464&lt;&gt;"",INDEX([1]Sizer!EN:EN,(ROW()-2)/3+7),"")</f>
        <v>0</v>
      </c>
      <c r="K464" s="51">
        <f>IF($A464&lt;&gt;"",INDEX([1]Sizer!EO:EO,(ROW()-2)/3+7),"")</f>
        <v>-0.5</v>
      </c>
      <c r="L464" s="51">
        <f>IF($A464&lt;&gt;"",INDEX([1]Sizer!EP:EP,(ROW()-2)/3+7),"")</f>
        <v>0.5</v>
      </c>
      <c r="M464" s="51">
        <f>IF($A464&lt;&gt;"",INDEX([1]Sizer!EQ:EQ,(ROW()-2)/3+7),"")</f>
        <v>0</v>
      </c>
      <c r="N464" s="51">
        <f>IF($A464&lt;&gt;"",INDEX([1]Sizer!ER:ER,(ROW()-2)/3+7),"")</f>
        <v>0</v>
      </c>
      <c r="O464" s="51">
        <f>IF($A464&lt;&gt;"",INDEX([1]Sizer!ES:ES,(ROW()-2)/3+7),"")</f>
        <v>0</v>
      </c>
      <c r="P464" s="51">
        <f>IF($A464&lt;&gt;"",INDEX([1]Sizer!ET:ET,(ROW()-2)/3+7),"")</f>
        <v>0</v>
      </c>
      <c r="Q464" s="51">
        <f>IF($A464&lt;&gt;"",INDEX([1]Sizer!EU:EU,(ROW()-2)/3+7),"")</f>
        <v>2.5</v>
      </c>
      <c r="R464" s="51">
        <f>IF($A464&lt;&gt;"",INDEX([1]Sizer!EV:EV,(ROW()-2)/3+7),"")</f>
        <v>3</v>
      </c>
      <c r="S464" s="51">
        <f>IF($A464&lt;&gt;"",INDEX([1]Sizer!EW:EW,(ROW()-2)/3+7),"")</f>
        <v>0</v>
      </c>
      <c r="T464" s="51">
        <f>IF($A464&lt;&gt;"",INDEX([1]Sizer!EX:EX,(ROW()-2)/3+7),"")</f>
        <v>-1</v>
      </c>
      <c r="U464" s="51">
        <f>IF($A464&lt;&gt;"",INDEX([1]Sizer!EY:EY,(ROW()-2)/3+7),"")</f>
        <v>0.5</v>
      </c>
      <c r="V464" s="51">
        <f>IF($A464&lt;&gt;"",INDEX([1]Sizer!EZ:EZ,(ROW()-2)/3+7),"")</f>
        <v>1</v>
      </c>
      <c r="W464" s="51">
        <f>IF($A464&lt;&gt;"",INDEX([1]Sizer!FA:FA,(ROW()-2)/3+7),"")</f>
        <v>0</v>
      </c>
      <c r="X464" s="51">
        <f>IF($A464&lt;&gt;"",INDEX([1]Sizer!FB:FB,(ROW()-2)/3+7),"")</f>
        <v>0</v>
      </c>
      <c r="Y464" s="51">
        <f>IF($A464&lt;&gt;"",INDEX([1]Sizer!FC:FC,(ROW()-2)/3+7),"")</f>
        <v>0</v>
      </c>
      <c r="Z464" s="51">
        <f>IF($A464&lt;&gt;"",INDEX([1]Sizer!FD:FD,(ROW()-2)/3+7),"")</f>
        <v>0</v>
      </c>
      <c r="AA464" s="52">
        <f>IF($A464&lt;&gt;"",INDEX([1]Sizer!$AB:$AB,(ROW()-2)/3+7)*'[1]Dashboard (Model)'!$U$2,"")</f>
        <v>0.03</v>
      </c>
    </row>
    <row r="465" spans="1:27" x14ac:dyDescent="0.2">
      <c r="A465" s="59"/>
      <c r="B465" s="53">
        <f>IF($A464&lt;&gt;"",INDEX([1]Sizer!B:B,(ROW()-3)/3+7),"")</f>
        <v>0</v>
      </c>
      <c r="C465" s="53">
        <f>IF($A464&lt;&gt;"",INDEX([1]Sizer!C:C,(ROW()-3)/3+7),"")</f>
        <v>5.5446008663366329E-3</v>
      </c>
      <c r="D465" s="53">
        <f>IF($A464&lt;&gt;"",INDEX([1]Sizer!D:D,(ROW()-3)/3+7),"")</f>
        <v>-2.7760660807291667E-2</v>
      </c>
      <c r="E465" s="53">
        <f>IF($A464&lt;&gt;"",INDEX([1]Sizer!E:E,(ROW()-3)/3+7),"")</f>
        <v>0</v>
      </c>
      <c r="F465" s="53">
        <f>IF($A464&lt;&gt;"",INDEX([1]Sizer!F:F,(ROW()-3)/3+7),"")</f>
        <v>3.2968127208480566E-2</v>
      </c>
      <c r="G465" s="53">
        <f>IF($A464&lt;&gt;"",INDEX([1]Sizer!G:G,(ROW()-3)/3+7),"")</f>
        <v>2.9711286120322117E-2</v>
      </c>
      <c r="H465" s="53">
        <f>IF($A464&lt;&gt;"",INDEX([1]Sizer!H:H,(ROW()-3)/3+7),"")</f>
        <v>0</v>
      </c>
      <c r="I465" s="53">
        <f>IF($A464&lt;&gt;"",INDEX([1]Sizer!I:I,(ROW()-3)/3+7),"")</f>
        <v>-0.05</v>
      </c>
      <c r="J465" s="53">
        <f>IF($A464&lt;&gt;"",INDEX([1]Sizer!J:J,(ROW()-3)/3+7),"")</f>
        <v>0</v>
      </c>
      <c r="K465" s="53">
        <f>IF($A464&lt;&gt;"",INDEX([1]Sizer!K:K,(ROW()-3)/3+7),"")</f>
        <v>-9.5626309357541902E-3</v>
      </c>
      <c r="L465" s="53">
        <f>IF($A464&lt;&gt;"",INDEX([1]Sizer!L:L,(ROW()-3)/3+7),"")</f>
        <v>1.4654328271028036E-2</v>
      </c>
      <c r="M465" s="53">
        <f>IF($A464&lt;&gt;"",INDEX([1]Sizer!M:M,(ROW()-3)/3+7),"")</f>
        <v>0</v>
      </c>
      <c r="N465" s="53">
        <f>IF($A464&lt;&gt;"",INDEX([1]Sizer!N:N,(ROW()-3)/3+7),"")</f>
        <v>0</v>
      </c>
      <c r="O465" s="53">
        <f>IF($A464&lt;&gt;"",INDEX([1]Sizer!O:O,(ROW()-3)/3+7),"")</f>
        <v>0</v>
      </c>
      <c r="P465" s="53">
        <f>IF($A464&lt;&gt;"",INDEX([1]Sizer!P:P,(ROW()-3)/3+7),"")</f>
        <v>0</v>
      </c>
      <c r="Q465" s="53">
        <f>IF($A464&lt;&gt;"",INDEX([1]Sizer!Q:Q,(ROW()-3)/3+7),"")</f>
        <v>4.4011849519390127E-2</v>
      </c>
      <c r="R465" s="53">
        <f>IF($A464&lt;&gt;"",INDEX([1]Sizer!R:R,(ROW()-3)/3+7),"")</f>
        <v>2.2359715670024226E-2</v>
      </c>
      <c r="S465" s="53">
        <f>IF($A464&lt;&gt;"",INDEX([1]Sizer!S:S,(ROW()-3)/3+7),"")</f>
        <v>0</v>
      </c>
      <c r="T465" s="53">
        <f>IF($A464&lt;&gt;"",INDEX([1]Sizer!T:T,(ROW()-3)/3+7),"")</f>
        <v>-0.05</v>
      </c>
      <c r="U465" s="53">
        <f>IF($A464&lt;&gt;"",INDEX([1]Sizer!U:U,(ROW()-3)/3+7),"")</f>
        <v>2.5810709459459461E-2</v>
      </c>
      <c r="V465" s="53">
        <f>IF($A464&lt;&gt;"",INDEX([1]Sizer!V:V,(ROW()-3)/3+7),"")</f>
        <v>2.5434765625000005E-2</v>
      </c>
      <c r="W465" s="53">
        <f>IF($A464&lt;&gt;"",INDEX([1]Sizer!W:W,(ROW()-3)/3+7),"")</f>
        <v>0</v>
      </c>
      <c r="X465" s="53">
        <f>IF($A464&lt;&gt;"",INDEX([1]Sizer!X:X,(ROW()-3)/3+7),"")</f>
        <v>0</v>
      </c>
      <c r="Y465" s="53">
        <f>IF($A464&lt;&gt;"",INDEX([1]Sizer!Y:Y,(ROW()-3)/3+7),"")</f>
        <v>0</v>
      </c>
      <c r="Z465" s="53">
        <f>IF($A464&lt;&gt;"",INDEX([1]Sizer!Z:Z,(ROW()-3)/3+7),"")</f>
        <v>0</v>
      </c>
      <c r="AA465" s="53">
        <f>IF($A464&lt;&gt;"",SUM($B465:$Z465),"")</f>
        <v>6.3172090996995306E-2</v>
      </c>
    </row>
    <row r="466" spans="1:27" x14ac:dyDescent="0.2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</row>
    <row r="467" spans="1:27" x14ac:dyDescent="0.2">
      <c r="A467" s="59">
        <f>IF(INDEX([1]Sizer!$A:$A,(ROW()-2)/3+7)&lt;&gt;"",INDEX([1]Sizer!$A:$A,(ROW()-2)/3+7),"")</f>
        <v>45468</v>
      </c>
      <c r="B467" s="51">
        <f>IF($A467&lt;&gt;"",INDEX([1]Sizer!EF:EF,(ROW()-2)/3+7),"")</f>
        <v>0</v>
      </c>
      <c r="C467" s="51">
        <f>IF($A467&lt;&gt;"",INDEX([1]Sizer!EG:EG,(ROW()-2)/3+7),"")</f>
        <v>0.5</v>
      </c>
      <c r="D467" s="51">
        <f>IF($A467&lt;&gt;"",INDEX([1]Sizer!EH:EH,(ROW()-2)/3+7),"")</f>
        <v>-0.5</v>
      </c>
      <c r="E467" s="51">
        <f>IF($A467&lt;&gt;"",INDEX([1]Sizer!EI:EI,(ROW()-2)/3+7),"")</f>
        <v>0.5</v>
      </c>
      <c r="F467" s="51">
        <f>IF($A467&lt;&gt;"",INDEX([1]Sizer!EJ:EJ,(ROW()-2)/3+7),"")</f>
        <v>1</v>
      </c>
      <c r="G467" s="51">
        <f>IF($A467&lt;&gt;"",INDEX([1]Sizer!EK:EK,(ROW()-2)/3+7),"")</f>
        <v>2</v>
      </c>
      <c r="H467" s="51">
        <f>IF($A467&lt;&gt;"",INDEX([1]Sizer!EL:EL,(ROW()-2)/3+7),"")</f>
        <v>0</v>
      </c>
      <c r="I467" s="51">
        <f>IF($A467&lt;&gt;"",INDEX([1]Sizer!EM:EM,(ROW()-2)/3+7),"")</f>
        <v>-1.5</v>
      </c>
      <c r="J467" s="51">
        <f>IF($A467&lt;&gt;"",INDEX([1]Sizer!EN:EN,(ROW()-2)/3+7),"")</f>
        <v>0</v>
      </c>
      <c r="K467" s="51">
        <f>IF($A467&lt;&gt;"",INDEX([1]Sizer!EO:EO,(ROW()-2)/3+7),"")</f>
        <v>-0.5</v>
      </c>
      <c r="L467" s="51">
        <f>IF($A467&lt;&gt;"",INDEX([1]Sizer!EP:EP,(ROW()-2)/3+7),"")</f>
        <v>0.5</v>
      </c>
      <c r="M467" s="51">
        <f>IF($A467&lt;&gt;"",INDEX([1]Sizer!EQ:EQ,(ROW()-2)/3+7),"")</f>
        <v>0</v>
      </c>
      <c r="N467" s="51">
        <f>IF($A467&lt;&gt;"",INDEX([1]Sizer!ER:ER,(ROW()-2)/3+7),"")</f>
        <v>0</v>
      </c>
      <c r="O467" s="51">
        <f>IF($A467&lt;&gt;"",INDEX([1]Sizer!ES:ES,(ROW()-2)/3+7),"")</f>
        <v>0</v>
      </c>
      <c r="P467" s="51">
        <f>IF($A467&lt;&gt;"",INDEX([1]Sizer!ET:ET,(ROW()-2)/3+7),"")</f>
        <v>0</v>
      </c>
      <c r="Q467" s="51">
        <f>IF($A467&lt;&gt;"",INDEX([1]Sizer!EU:EU,(ROW()-2)/3+7),"")</f>
        <v>-0.5</v>
      </c>
      <c r="R467" s="51">
        <f>IF($A467&lt;&gt;"",INDEX([1]Sizer!EV:EV,(ROW()-2)/3+7),"")</f>
        <v>3</v>
      </c>
      <c r="S467" s="51">
        <f>IF($A467&lt;&gt;"",INDEX([1]Sizer!EW:EW,(ROW()-2)/3+7),"")</f>
        <v>0</v>
      </c>
      <c r="T467" s="51">
        <f>IF($A467&lt;&gt;"",INDEX([1]Sizer!EX:EX,(ROW()-2)/3+7),"")</f>
        <v>-1</v>
      </c>
      <c r="U467" s="51">
        <f>IF($A467&lt;&gt;"",INDEX([1]Sizer!EY:EY,(ROW()-2)/3+7),"")</f>
        <v>0.5</v>
      </c>
      <c r="V467" s="51">
        <f>IF($A467&lt;&gt;"",INDEX([1]Sizer!EZ:EZ,(ROW()-2)/3+7),"")</f>
        <v>1</v>
      </c>
      <c r="W467" s="51">
        <f>IF($A467&lt;&gt;"",INDEX([1]Sizer!FA:FA,(ROW()-2)/3+7),"")</f>
        <v>0</v>
      </c>
      <c r="X467" s="51">
        <f>IF($A467&lt;&gt;"",INDEX([1]Sizer!FB:FB,(ROW()-2)/3+7),"")</f>
        <v>0</v>
      </c>
      <c r="Y467" s="51">
        <f>IF($A467&lt;&gt;"",INDEX([1]Sizer!FC:FC,(ROW()-2)/3+7),"")</f>
        <v>0</v>
      </c>
      <c r="Z467" s="51">
        <f>IF($A467&lt;&gt;"",INDEX([1]Sizer!FD:FD,(ROW()-2)/3+7),"")</f>
        <v>0</v>
      </c>
      <c r="AA467" s="52">
        <f>IF($A467&lt;&gt;"",INDEX([1]Sizer!$AB:$AB,(ROW()-2)/3+7)*'[1]Dashboard (Model)'!$U$2,"")</f>
        <v>0.06</v>
      </c>
    </row>
    <row r="468" spans="1:27" x14ac:dyDescent="0.2">
      <c r="A468" s="59"/>
      <c r="B468" s="53">
        <f>IF($A467&lt;&gt;"",INDEX([1]Sizer!B:B,(ROW()-3)/3+7),"")</f>
        <v>0</v>
      </c>
      <c r="C468" s="53">
        <f>IF($A467&lt;&gt;"",INDEX([1]Sizer!C:C,(ROW()-3)/3+7),"")</f>
        <v>5.5446008663366329E-3</v>
      </c>
      <c r="D468" s="53">
        <f>IF($A467&lt;&gt;"",INDEX([1]Sizer!D:D,(ROW()-3)/3+7),"")</f>
        <v>-2.7760660807291667E-2</v>
      </c>
      <c r="E468" s="53">
        <f>IF($A467&lt;&gt;"",INDEX([1]Sizer!E:E,(ROW()-3)/3+7),"")</f>
        <v>9.248405645582854E-3</v>
      </c>
      <c r="F468" s="53">
        <f>IF($A467&lt;&gt;"",INDEX([1]Sizer!F:F,(ROW()-3)/3+7),"")</f>
        <v>3.2968127208480566E-2</v>
      </c>
      <c r="G468" s="53">
        <f>IF($A467&lt;&gt;"",INDEX([1]Sizer!G:G,(ROW()-3)/3+7),"")</f>
        <v>2.9711286120322117E-2</v>
      </c>
      <c r="H468" s="53">
        <f>IF($A467&lt;&gt;"",INDEX([1]Sizer!H:H,(ROW()-3)/3+7),"")</f>
        <v>0</v>
      </c>
      <c r="I468" s="53">
        <f>IF($A467&lt;&gt;"",INDEX([1]Sizer!I:I,(ROW()-3)/3+7),"")</f>
        <v>-0.05</v>
      </c>
      <c r="J468" s="53">
        <f>IF($A467&lt;&gt;"",INDEX([1]Sizer!J:J,(ROW()-3)/3+7),"")</f>
        <v>0</v>
      </c>
      <c r="K468" s="53">
        <f>IF($A467&lt;&gt;"",INDEX([1]Sizer!K:K,(ROW()-3)/3+7),"")</f>
        <v>-9.5626309357541902E-3</v>
      </c>
      <c r="L468" s="53">
        <f>IF($A467&lt;&gt;"",INDEX([1]Sizer!L:L,(ROW()-3)/3+7),"")</f>
        <v>1.4654328271028036E-2</v>
      </c>
      <c r="M468" s="53">
        <f>IF($A467&lt;&gt;"",INDEX([1]Sizer!M:M,(ROW()-3)/3+7),"")</f>
        <v>0</v>
      </c>
      <c r="N468" s="53">
        <f>IF($A467&lt;&gt;"",INDEX([1]Sizer!N:N,(ROW()-3)/3+7),"")</f>
        <v>0</v>
      </c>
      <c r="O468" s="53">
        <f>IF($A467&lt;&gt;"",INDEX([1]Sizer!O:O,(ROW()-3)/3+7),"")</f>
        <v>0</v>
      </c>
      <c r="P468" s="53">
        <f>IF($A467&lt;&gt;"",INDEX([1]Sizer!P:P,(ROW()-3)/3+7),"")</f>
        <v>0</v>
      </c>
      <c r="Q468" s="53">
        <f>IF($A467&lt;&gt;"",INDEX([1]Sizer!Q:Q,(ROW()-3)/3+7),"")</f>
        <v>-1.7639282153539382E-2</v>
      </c>
      <c r="R468" s="53">
        <f>IF($A467&lt;&gt;"",INDEX([1]Sizer!R:R,(ROW()-3)/3+7),"")</f>
        <v>2.2359715670024226E-2</v>
      </c>
      <c r="S468" s="53">
        <f>IF($A467&lt;&gt;"",INDEX([1]Sizer!S:S,(ROW()-3)/3+7),"")</f>
        <v>0</v>
      </c>
      <c r="T468" s="53">
        <f>IF($A467&lt;&gt;"",INDEX([1]Sizer!T:T,(ROW()-3)/3+7),"")</f>
        <v>-0.05</v>
      </c>
      <c r="U468" s="53">
        <f>IF($A467&lt;&gt;"",INDEX([1]Sizer!U:U,(ROW()-3)/3+7),"")</f>
        <v>2.5810709459459461E-2</v>
      </c>
      <c r="V468" s="53">
        <f>IF($A467&lt;&gt;"",INDEX([1]Sizer!V:V,(ROW()-3)/3+7),"")</f>
        <v>2.5434765625000005E-2</v>
      </c>
      <c r="W468" s="53">
        <f>IF($A467&lt;&gt;"",INDEX([1]Sizer!W:W,(ROW()-3)/3+7),"")</f>
        <v>0</v>
      </c>
      <c r="X468" s="53">
        <f>IF($A467&lt;&gt;"",INDEX([1]Sizer!X:X,(ROW()-3)/3+7),"")</f>
        <v>0</v>
      </c>
      <c r="Y468" s="53">
        <f>IF($A467&lt;&gt;"",INDEX([1]Sizer!Y:Y,(ROW()-3)/3+7),"")</f>
        <v>0</v>
      </c>
      <c r="Z468" s="53">
        <f>IF($A467&lt;&gt;"",INDEX([1]Sizer!Z:Z,(ROW()-3)/3+7),"")</f>
        <v>0</v>
      </c>
      <c r="AA468" s="53">
        <f>IF($A467&lt;&gt;"",SUM($B468:$Z468),"")</f>
        <v>1.0769364969648657E-2</v>
      </c>
    </row>
    <row r="469" spans="1:27" x14ac:dyDescent="0.2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</row>
    <row r="470" spans="1:27" x14ac:dyDescent="0.2">
      <c r="A470" s="59">
        <f>IF(INDEX([1]Sizer!$A:$A,(ROW()-2)/3+7)&lt;&gt;"",INDEX([1]Sizer!$A:$A,(ROW()-2)/3+7),"")</f>
        <v>45469</v>
      </c>
      <c r="B470" s="51">
        <f>IF($A470&lt;&gt;"",INDEX([1]Sizer!EF:EF,(ROW()-2)/3+7),"")</f>
        <v>0</v>
      </c>
      <c r="C470" s="51">
        <f>IF($A470&lt;&gt;"",INDEX([1]Sizer!EG:EG,(ROW()-2)/3+7),"")</f>
        <v>0.5</v>
      </c>
      <c r="D470" s="51">
        <f>IF($A470&lt;&gt;"",INDEX([1]Sizer!EH:EH,(ROW()-2)/3+7),"")</f>
        <v>-0.5</v>
      </c>
      <c r="E470" s="51">
        <f>IF($A470&lt;&gt;"",INDEX([1]Sizer!EI:EI,(ROW()-2)/3+7),"")</f>
        <v>0</v>
      </c>
      <c r="F470" s="51">
        <f>IF($A470&lt;&gt;"",INDEX([1]Sizer!EJ:EJ,(ROW()-2)/3+7),"")</f>
        <v>1</v>
      </c>
      <c r="G470" s="51">
        <f>IF($A470&lt;&gt;"",INDEX([1]Sizer!EK:EK,(ROW()-2)/3+7),"")</f>
        <v>2</v>
      </c>
      <c r="H470" s="51">
        <f>IF($A470&lt;&gt;"",INDEX([1]Sizer!EL:EL,(ROW()-2)/3+7),"")</f>
        <v>0</v>
      </c>
      <c r="I470" s="51">
        <f>IF($A470&lt;&gt;"",INDEX([1]Sizer!EM:EM,(ROW()-2)/3+7),"")</f>
        <v>-1.5</v>
      </c>
      <c r="J470" s="51">
        <f>IF($A470&lt;&gt;"",INDEX([1]Sizer!EN:EN,(ROW()-2)/3+7),"")</f>
        <v>0.5</v>
      </c>
      <c r="K470" s="51">
        <f>IF($A470&lt;&gt;"",INDEX([1]Sizer!EO:EO,(ROW()-2)/3+7),"")</f>
        <v>-0.5</v>
      </c>
      <c r="L470" s="51">
        <f>IF($A470&lt;&gt;"",INDEX([1]Sizer!EP:EP,(ROW()-2)/3+7),"")</f>
        <v>0.5</v>
      </c>
      <c r="M470" s="51">
        <f>IF($A470&lt;&gt;"",INDEX([1]Sizer!EQ:EQ,(ROW()-2)/3+7),"")</f>
        <v>0</v>
      </c>
      <c r="N470" s="51">
        <f>IF($A470&lt;&gt;"",INDEX([1]Sizer!ER:ER,(ROW()-2)/3+7),"")</f>
        <v>0</v>
      </c>
      <c r="O470" s="51">
        <f>IF($A470&lt;&gt;"",INDEX([1]Sizer!ES:ES,(ROW()-2)/3+7),"")</f>
        <v>0</v>
      </c>
      <c r="P470" s="51">
        <f>IF($A470&lt;&gt;"",INDEX([1]Sizer!ET:ET,(ROW()-2)/3+7),"")</f>
        <v>0</v>
      </c>
      <c r="Q470" s="51">
        <f>IF($A470&lt;&gt;"",INDEX([1]Sizer!EU:EU,(ROW()-2)/3+7),"")</f>
        <v>-0.5</v>
      </c>
      <c r="R470" s="51">
        <f>IF($A470&lt;&gt;"",INDEX([1]Sizer!EV:EV,(ROW()-2)/3+7),"")</f>
        <v>3</v>
      </c>
      <c r="S470" s="51">
        <f>IF($A470&lt;&gt;"",INDEX([1]Sizer!EW:EW,(ROW()-2)/3+7),"")</f>
        <v>0</v>
      </c>
      <c r="T470" s="51">
        <f>IF($A470&lt;&gt;"",INDEX([1]Sizer!EX:EX,(ROW()-2)/3+7),"")</f>
        <v>-1</v>
      </c>
      <c r="U470" s="51">
        <f>IF($A470&lt;&gt;"",INDEX([1]Sizer!EY:EY,(ROW()-2)/3+7),"")</f>
        <v>0.5</v>
      </c>
      <c r="V470" s="51">
        <f>IF($A470&lt;&gt;"",INDEX([1]Sizer!EZ:EZ,(ROW()-2)/3+7),"")</f>
        <v>1</v>
      </c>
      <c r="W470" s="51">
        <f>IF($A470&lt;&gt;"",INDEX([1]Sizer!FA:FA,(ROW()-2)/3+7),"")</f>
        <v>0</v>
      </c>
      <c r="X470" s="51">
        <f>IF($A470&lt;&gt;"",INDEX([1]Sizer!FB:FB,(ROW()-2)/3+7),"")</f>
        <v>0</v>
      </c>
      <c r="Y470" s="51">
        <f>IF($A470&lt;&gt;"",INDEX([1]Sizer!FC:FC,(ROW()-2)/3+7),"")</f>
        <v>0</v>
      </c>
      <c r="Z470" s="51">
        <f>IF($A470&lt;&gt;"",INDEX([1]Sizer!FD:FD,(ROW()-2)/3+7),"")</f>
        <v>0</v>
      </c>
      <c r="AA470" s="52">
        <f>IF($A470&lt;&gt;"",INDEX([1]Sizer!$AB:$AB,(ROW()-2)/3+7)*'[1]Dashboard (Model)'!$U$2,"")</f>
        <v>7.0000000000000007E-2</v>
      </c>
    </row>
    <row r="471" spans="1:27" x14ac:dyDescent="0.2">
      <c r="A471" s="59"/>
      <c r="B471" s="53">
        <f>IF($A470&lt;&gt;"",INDEX([1]Sizer!B:B,(ROW()-3)/3+7),"")</f>
        <v>0</v>
      </c>
      <c r="C471" s="53">
        <f>IF($A470&lt;&gt;"",INDEX([1]Sizer!C:C,(ROW()-3)/3+7),"")</f>
        <v>5.5446008663366329E-3</v>
      </c>
      <c r="D471" s="53">
        <f>IF($A470&lt;&gt;"",INDEX([1]Sizer!D:D,(ROW()-3)/3+7),"")</f>
        <v>-2.7760660807291667E-2</v>
      </c>
      <c r="E471" s="53">
        <f>IF($A470&lt;&gt;"",INDEX([1]Sizer!E:E,(ROW()-3)/3+7),"")</f>
        <v>0</v>
      </c>
      <c r="F471" s="53">
        <f>IF($A470&lt;&gt;"",INDEX([1]Sizer!F:F,(ROW()-3)/3+7),"")</f>
        <v>3.2968127208480566E-2</v>
      </c>
      <c r="G471" s="53">
        <f>IF($A470&lt;&gt;"",INDEX([1]Sizer!G:G,(ROW()-3)/3+7),"")</f>
        <v>2.9711286120322117E-2</v>
      </c>
      <c r="H471" s="53">
        <f>IF($A470&lt;&gt;"",INDEX([1]Sizer!H:H,(ROW()-3)/3+7),"")</f>
        <v>0</v>
      </c>
      <c r="I471" s="53">
        <f>IF($A470&lt;&gt;"",INDEX([1]Sizer!I:I,(ROW()-3)/3+7),"")</f>
        <v>-0.05</v>
      </c>
      <c r="J471" s="53">
        <f>IF($A470&lt;&gt;"",INDEX([1]Sizer!J:J,(ROW()-3)/3+7),"")</f>
        <v>1.1122649000713776E-2</v>
      </c>
      <c r="K471" s="53">
        <f>IF($A470&lt;&gt;"",INDEX([1]Sizer!K:K,(ROW()-3)/3+7),"")</f>
        <v>-9.5626309357541902E-3</v>
      </c>
      <c r="L471" s="53">
        <f>IF($A470&lt;&gt;"",INDEX([1]Sizer!L:L,(ROW()-3)/3+7),"")</f>
        <v>1.4654328271028036E-2</v>
      </c>
      <c r="M471" s="53">
        <f>IF($A470&lt;&gt;"",INDEX([1]Sizer!M:M,(ROW()-3)/3+7),"")</f>
        <v>0</v>
      </c>
      <c r="N471" s="53">
        <f>IF($A470&lt;&gt;"",INDEX([1]Sizer!N:N,(ROW()-3)/3+7),"")</f>
        <v>0</v>
      </c>
      <c r="O471" s="53">
        <f>IF($A470&lt;&gt;"",INDEX([1]Sizer!O:O,(ROW()-3)/3+7),"")</f>
        <v>0</v>
      </c>
      <c r="P471" s="53">
        <f>IF($A470&lt;&gt;"",INDEX([1]Sizer!P:P,(ROW()-3)/3+7),"")</f>
        <v>0</v>
      </c>
      <c r="Q471" s="53">
        <f>IF($A470&lt;&gt;"",INDEX([1]Sizer!Q:Q,(ROW()-3)/3+7),"")</f>
        <v>-1.7639282153539382E-2</v>
      </c>
      <c r="R471" s="53">
        <f>IF($A470&lt;&gt;"",INDEX([1]Sizer!R:R,(ROW()-3)/3+7),"")</f>
        <v>2.2359715670024226E-2</v>
      </c>
      <c r="S471" s="53">
        <f>IF($A470&lt;&gt;"",INDEX([1]Sizer!S:S,(ROW()-3)/3+7),"")</f>
        <v>0</v>
      </c>
      <c r="T471" s="53">
        <f>IF($A470&lt;&gt;"",INDEX([1]Sizer!T:T,(ROW()-3)/3+7),"")</f>
        <v>-0.05</v>
      </c>
      <c r="U471" s="53">
        <f>IF($A470&lt;&gt;"",INDEX([1]Sizer!U:U,(ROW()-3)/3+7),"")</f>
        <v>2.5810709459459461E-2</v>
      </c>
      <c r="V471" s="53">
        <f>IF($A470&lt;&gt;"",INDEX([1]Sizer!V:V,(ROW()-3)/3+7),"")</f>
        <v>2.5434765625000005E-2</v>
      </c>
      <c r="W471" s="53">
        <f>IF($A470&lt;&gt;"",INDEX([1]Sizer!W:W,(ROW()-3)/3+7),"")</f>
        <v>0</v>
      </c>
      <c r="X471" s="53">
        <f>IF($A470&lt;&gt;"",INDEX([1]Sizer!X:X,(ROW()-3)/3+7),"")</f>
        <v>0</v>
      </c>
      <c r="Y471" s="53">
        <f>IF($A470&lt;&gt;"",INDEX([1]Sizer!Y:Y,(ROW()-3)/3+7),"")</f>
        <v>0</v>
      </c>
      <c r="Z471" s="53">
        <f>IF($A470&lt;&gt;"",INDEX([1]Sizer!Z:Z,(ROW()-3)/3+7),"")</f>
        <v>0</v>
      </c>
      <c r="AA471" s="53">
        <f>IF($A470&lt;&gt;"",SUM($B471:$Z471),"")</f>
        <v>1.2643608324779579E-2</v>
      </c>
    </row>
    <row r="472" spans="1:27" x14ac:dyDescent="0.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</row>
    <row r="473" spans="1:27" x14ac:dyDescent="0.2">
      <c r="A473" s="59">
        <f>IF(INDEX([1]Sizer!$A:$A,(ROW()-2)/3+7)&lt;&gt;"",INDEX([1]Sizer!$A:$A,(ROW()-2)/3+7),"")</f>
        <v>45471</v>
      </c>
      <c r="B473" s="51">
        <f>IF($A473&lt;&gt;"",INDEX([1]Sizer!EF:EF,(ROW()-2)/3+7),"")</f>
        <v>0</v>
      </c>
      <c r="C473" s="51">
        <f>IF($A473&lt;&gt;"",INDEX([1]Sizer!EG:EG,(ROW()-2)/3+7),"")</f>
        <v>0.5</v>
      </c>
      <c r="D473" s="51">
        <f>IF($A473&lt;&gt;"",INDEX([1]Sizer!EH:EH,(ROW()-2)/3+7),"")</f>
        <v>-0.5</v>
      </c>
      <c r="E473" s="51">
        <f>IF($A473&lt;&gt;"",INDEX([1]Sizer!EI:EI,(ROW()-2)/3+7),"")</f>
        <v>0</v>
      </c>
      <c r="F473" s="51">
        <f>IF($A473&lt;&gt;"",INDEX([1]Sizer!EJ:EJ,(ROW()-2)/3+7),"")</f>
        <v>1</v>
      </c>
      <c r="G473" s="51">
        <f>IF($A473&lt;&gt;"",INDEX([1]Sizer!EK:EK,(ROW()-2)/3+7),"")</f>
        <v>1.5</v>
      </c>
      <c r="H473" s="51">
        <f>IF($A473&lt;&gt;"",INDEX([1]Sizer!EL:EL,(ROW()-2)/3+7),"")</f>
        <v>0</v>
      </c>
      <c r="I473" s="51">
        <f>IF($A473&lt;&gt;"",INDEX([1]Sizer!EM:EM,(ROW()-2)/3+7),"")</f>
        <v>-1.5</v>
      </c>
      <c r="J473" s="51">
        <f>IF($A473&lt;&gt;"",INDEX([1]Sizer!EN:EN,(ROW()-2)/3+7),"")</f>
        <v>0.5</v>
      </c>
      <c r="K473" s="51">
        <f>IF($A473&lt;&gt;"",INDEX([1]Sizer!EO:EO,(ROW()-2)/3+7),"")</f>
        <v>-0.5</v>
      </c>
      <c r="L473" s="51">
        <f>IF($A473&lt;&gt;"",INDEX([1]Sizer!EP:EP,(ROW()-2)/3+7),"")</f>
        <v>0</v>
      </c>
      <c r="M473" s="51">
        <f>IF($A473&lt;&gt;"",INDEX([1]Sizer!EQ:EQ,(ROW()-2)/3+7),"")</f>
        <v>0</v>
      </c>
      <c r="N473" s="51">
        <f>IF($A473&lt;&gt;"",INDEX([1]Sizer!ER:ER,(ROW()-2)/3+7),"")</f>
        <v>0</v>
      </c>
      <c r="O473" s="51">
        <f>IF($A473&lt;&gt;"",INDEX([1]Sizer!ES:ES,(ROW()-2)/3+7),"")</f>
        <v>0</v>
      </c>
      <c r="P473" s="51">
        <f>IF($A473&lt;&gt;"",INDEX([1]Sizer!ET:ET,(ROW()-2)/3+7),"")</f>
        <v>0.5</v>
      </c>
      <c r="Q473" s="51">
        <f>IF($A473&lt;&gt;"",INDEX([1]Sizer!EU:EU,(ROW()-2)/3+7),"")</f>
        <v>-0.5</v>
      </c>
      <c r="R473" s="51">
        <f>IF($A473&lt;&gt;"",INDEX([1]Sizer!EV:EV,(ROW()-2)/3+7),"")</f>
        <v>3</v>
      </c>
      <c r="S473" s="51">
        <f>IF($A473&lt;&gt;"",INDEX([1]Sizer!EW:EW,(ROW()-2)/3+7),"")</f>
        <v>0</v>
      </c>
      <c r="T473" s="51">
        <f>IF($A473&lt;&gt;"",INDEX([1]Sizer!EX:EX,(ROW()-2)/3+7),"")</f>
        <v>-1</v>
      </c>
      <c r="U473" s="51">
        <f>IF($A473&lt;&gt;"",INDEX([1]Sizer!EY:EY,(ROW()-2)/3+7),"")</f>
        <v>0.5</v>
      </c>
      <c r="V473" s="51">
        <f>IF($A473&lt;&gt;"",INDEX([1]Sizer!EZ:EZ,(ROW()-2)/3+7),"")</f>
        <v>1</v>
      </c>
      <c r="W473" s="51">
        <f>IF($A473&lt;&gt;"",INDEX([1]Sizer!FA:FA,(ROW()-2)/3+7),"")</f>
        <v>0</v>
      </c>
      <c r="X473" s="51">
        <f>IF($A473&lt;&gt;"",INDEX([1]Sizer!FB:FB,(ROW()-2)/3+7),"")</f>
        <v>0</v>
      </c>
      <c r="Y473" s="51">
        <f>IF($A473&lt;&gt;"",INDEX([1]Sizer!FC:FC,(ROW()-2)/3+7),"")</f>
        <v>0</v>
      </c>
      <c r="Z473" s="51">
        <f>IF($A473&lt;&gt;"",INDEX([1]Sizer!FD:FD,(ROW()-2)/3+7),"")</f>
        <v>0</v>
      </c>
      <c r="AA473" s="52">
        <f>IF($A473&lt;&gt;"",INDEX([1]Sizer!$AB:$AB,(ROW()-2)/3+7)*'[1]Dashboard (Model)'!$U$2,"")</f>
        <v>0.06</v>
      </c>
    </row>
    <row r="474" spans="1:27" x14ac:dyDescent="0.2">
      <c r="A474" s="59"/>
      <c r="B474" s="53">
        <f>IF($A473&lt;&gt;"",INDEX([1]Sizer!B:B,(ROW()-3)/3+7),"")</f>
        <v>0</v>
      </c>
      <c r="C474" s="53">
        <f>IF($A473&lt;&gt;"",INDEX([1]Sizer!C:C,(ROW()-3)/3+7),"")</f>
        <v>5.5446008663366329E-3</v>
      </c>
      <c r="D474" s="53">
        <f>IF($A473&lt;&gt;"",INDEX([1]Sizer!D:D,(ROW()-3)/3+7),"")</f>
        <v>-2.7760660807291667E-2</v>
      </c>
      <c r="E474" s="53">
        <f>IF($A473&lt;&gt;"",INDEX([1]Sizer!E:E,(ROW()-3)/3+7),"")</f>
        <v>0</v>
      </c>
      <c r="F474" s="53">
        <f>IF($A473&lt;&gt;"",INDEX([1]Sizer!F:F,(ROW()-3)/3+7),"")</f>
        <v>3.2968127208480566E-2</v>
      </c>
      <c r="G474" s="53">
        <f>IF($A473&lt;&gt;"",INDEX([1]Sizer!G:G,(ROW()-3)/3+7),"")</f>
        <v>3.7848550380228142E-2</v>
      </c>
      <c r="H474" s="53">
        <f>IF($A473&lt;&gt;"",INDEX([1]Sizer!H:H,(ROW()-3)/3+7),"")</f>
        <v>0</v>
      </c>
      <c r="I474" s="53">
        <f>IF($A473&lt;&gt;"",INDEX([1]Sizer!I:I,(ROW()-3)/3+7),"")</f>
        <v>-0.05</v>
      </c>
      <c r="J474" s="53">
        <f>IF($A473&lt;&gt;"",INDEX([1]Sizer!J:J,(ROW()-3)/3+7),"")</f>
        <v>1.1122649000713776E-2</v>
      </c>
      <c r="K474" s="53">
        <f>IF($A473&lt;&gt;"",INDEX([1]Sizer!K:K,(ROW()-3)/3+7),"")</f>
        <v>-9.5626309357541902E-3</v>
      </c>
      <c r="L474" s="53">
        <f>IF($A473&lt;&gt;"",INDEX([1]Sizer!L:L,(ROW()-3)/3+7),"")</f>
        <v>0</v>
      </c>
      <c r="M474" s="53">
        <f>IF($A473&lt;&gt;"",INDEX([1]Sizer!M:M,(ROW()-3)/3+7),"")</f>
        <v>0</v>
      </c>
      <c r="N474" s="53">
        <f>IF($A473&lt;&gt;"",INDEX([1]Sizer!N:N,(ROW()-3)/3+7),"")</f>
        <v>0</v>
      </c>
      <c r="O474" s="53">
        <f>IF($A473&lt;&gt;"",INDEX([1]Sizer!O:O,(ROW()-3)/3+7),"")</f>
        <v>0</v>
      </c>
      <c r="P474" s="53">
        <f>IF($A473&lt;&gt;"",INDEX([1]Sizer!P:P,(ROW()-3)/3+7),"")</f>
        <v>9.5243810548977393E-3</v>
      </c>
      <c r="Q474" s="53">
        <f>IF($A473&lt;&gt;"",INDEX([1]Sizer!Q:Q,(ROW()-3)/3+7),"")</f>
        <v>-1.7639282153539382E-2</v>
      </c>
      <c r="R474" s="53">
        <f>IF($A473&lt;&gt;"",INDEX([1]Sizer!R:R,(ROW()-3)/3+7),"")</f>
        <v>2.2359715670024226E-2</v>
      </c>
      <c r="S474" s="53">
        <f>IF($A473&lt;&gt;"",INDEX([1]Sizer!S:S,(ROW()-3)/3+7),"")</f>
        <v>0</v>
      </c>
      <c r="T474" s="53">
        <f>IF($A473&lt;&gt;"",INDEX([1]Sizer!T:T,(ROW()-3)/3+7),"")</f>
        <v>-0.05</v>
      </c>
      <c r="U474" s="53">
        <f>IF($A473&lt;&gt;"",INDEX([1]Sizer!U:U,(ROW()-3)/3+7),"")</f>
        <v>2.5810709459459461E-2</v>
      </c>
      <c r="V474" s="53">
        <f>IF($A473&lt;&gt;"",INDEX([1]Sizer!V:V,(ROW()-3)/3+7),"")</f>
        <v>2.5434765625000005E-2</v>
      </c>
      <c r="W474" s="53">
        <f>IF($A473&lt;&gt;"",INDEX([1]Sizer!W:W,(ROW()-3)/3+7),"")</f>
        <v>0</v>
      </c>
      <c r="X474" s="53">
        <f>IF($A473&lt;&gt;"",INDEX([1]Sizer!X:X,(ROW()-3)/3+7),"")</f>
        <v>0</v>
      </c>
      <c r="Y474" s="53">
        <f>IF($A473&lt;&gt;"",INDEX([1]Sizer!Y:Y,(ROW()-3)/3+7),"")</f>
        <v>0</v>
      </c>
      <c r="Z474" s="53">
        <f>IF($A473&lt;&gt;"",INDEX([1]Sizer!Z:Z,(ROW()-3)/3+7),"")</f>
        <v>0</v>
      </c>
      <c r="AA474" s="53">
        <f>IF($A473&lt;&gt;"",SUM($B474:$Z474),"")</f>
        <v>1.5650925368555307E-2</v>
      </c>
    </row>
    <row r="475" spans="1:27" x14ac:dyDescent="0.2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</row>
    <row r="476" spans="1:27" x14ac:dyDescent="0.2">
      <c r="A476" s="59">
        <f>IF(INDEX([1]Sizer!$A:$A,(ROW()-2)/3+7)&lt;&gt;"",INDEX([1]Sizer!$A:$A,(ROW()-2)/3+7),"")</f>
        <v>45474</v>
      </c>
      <c r="B476" s="51">
        <f>IF($A476&lt;&gt;"",INDEX([1]Sizer!EF:EF,(ROW()-2)/3+7),"")</f>
        <v>0</v>
      </c>
      <c r="C476" s="51">
        <f>IF($A476&lt;&gt;"",INDEX([1]Sizer!EG:EG,(ROW()-2)/3+7),"")</f>
        <v>0.5</v>
      </c>
      <c r="D476" s="51">
        <f>IF($A476&lt;&gt;"",INDEX([1]Sizer!EH:EH,(ROW()-2)/3+7),"")</f>
        <v>-0.5</v>
      </c>
      <c r="E476" s="51">
        <f>IF($A476&lt;&gt;"",INDEX([1]Sizer!EI:EI,(ROW()-2)/3+7),"")</f>
        <v>0</v>
      </c>
      <c r="F476" s="51">
        <f>IF($A476&lt;&gt;"",INDEX([1]Sizer!EJ:EJ,(ROW()-2)/3+7),"")</f>
        <v>1</v>
      </c>
      <c r="G476" s="51">
        <f>IF($A476&lt;&gt;"",INDEX([1]Sizer!EK:EK,(ROW()-2)/3+7),"")</f>
        <v>1.5</v>
      </c>
      <c r="H476" s="51">
        <f>IF($A476&lt;&gt;"",INDEX([1]Sizer!EL:EL,(ROW()-2)/3+7),"")</f>
        <v>0</v>
      </c>
      <c r="I476" s="51">
        <f>IF($A476&lt;&gt;"",INDEX([1]Sizer!EM:EM,(ROW()-2)/3+7),"")</f>
        <v>-1.5</v>
      </c>
      <c r="J476" s="51">
        <f>IF($A476&lt;&gt;"",INDEX([1]Sizer!EN:EN,(ROW()-2)/3+7),"")</f>
        <v>0.5</v>
      </c>
      <c r="K476" s="51">
        <f>IF($A476&lt;&gt;"",INDEX([1]Sizer!EO:EO,(ROW()-2)/3+7),"")</f>
        <v>-0.5</v>
      </c>
      <c r="L476" s="51">
        <f>IF($A476&lt;&gt;"",INDEX([1]Sizer!EP:EP,(ROW()-2)/3+7),"")</f>
        <v>0</v>
      </c>
      <c r="M476" s="51">
        <f>IF($A476&lt;&gt;"",INDEX([1]Sizer!EQ:EQ,(ROW()-2)/3+7),"")</f>
        <v>0</v>
      </c>
      <c r="N476" s="51">
        <f>IF($A476&lt;&gt;"",INDEX([1]Sizer!ER:ER,(ROW()-2)/3+7),"")</f>
        <v>0</v>
      </c>
      <c r="O476" s="51">
        <f>IF($A476&lt;&gt;"",INDEX([1]Sizer!ES:ES,(ROW()-2)/3+7),"")</f>
        <v>0</v>
      </c>
      <c r="P476" s="51">
        <f>IF($A476&lt;&gt;"",INDEX([1]Sizer!ET:ET,(ROW()-2)/3+7),"")</f>
        <v>0.5</v>
      </c>
      <c r="Q476" s="51">
        <f>IF($A476&lt;&gt;"",INDEX([1]Sizer!EU:EU,(ROW()-2)/3+7),"")</f>
        <v>-0.5</v>
      </c>
      <c r="R476" s="51">
        <f>IF($A476&lt;&gt;"",INDEX([1]Sizer!EV:EV,(ROW()-2)/3+7),"")</f>
        <v>3</v>
      </c>
      <c r="S476" s="51">
        <f>IF($A476&lt;&gt;"",INDEX([1]Sizer!EW:EW,(ROW()-2)/3+7),"")</f>
        <v>0</v>
      </c>
      <c r="T476" s="51">
        <f>IF($A476&lt;&gt;"",INDEX([1]Sizer!EX:EX,(ROW()-2)/3+7),"")</f>
        <v>-1</v>
      </c>
      <c r="U476" s="51">
        <f>IF($A476&lt;&gt;"",INDEX([1]Sizer!EY:EY,(ROW()-2)/3+7),"")</f>
        <v>0.5</v>
      </c>
      <c r="V476" s="51">
        <f>IF($A476&lt;&gt;"",INDEX([1]Sizer!EZ:EZ,(ROW()-2)/3+7),"")</f>
        <v>1</v>
      </c>
      <c r="W476" s="51">
        <f>IF($A476&lt;&gt;"",INDEX([1]Sizer!FA:FA,(ROW()-2)/3+7),"")</f>
        <v>0</v>
      </c>
      <c r="X476" s="51">
        <f>IF($A476&lt;&gt;"",INDEX([1]Sizer!FB:FB,(ROW()-2)/3+7),"")</f>
        <v>0</v>
      </c>
      <c r="Y476" s="51">
        <f>IF($A476&lt;&gt;"",INDEX([1]Sizer!FC:FC,(ROW()-2)/3+7),"")</f>
        <v>0</v>
      </c>
      <c r="Z476" s="51">
        <f>IF($A476&lt;&gt;"",INDEX([1]Sizer!FD:FD,(ROW()-2)/3+7),"")</f>
        <v>0</v>
      </c>
      <c r="AA476" s="52">
        <f>IF($A476&lt;&gt;"",INDEX([1]Sizer!$AB:$AB,(ROW()-2)/3+7)*'[1]Dashboard (Model)'!$U$2,"")</f>
        <v>0.03</v>
      </c>
    </row>
    <row r="477" spans="1:27" x14ac:dyDescent="0.2">
      <c r="A477" s="59"/>
      <c r="B477" s="53">
        <f>IF($A476&lt;&gt;"",INDEX([1]Sizer!B:B,(ROW()-3)/3+7),"")</f>
        <v>0</v>
      </c>
      <c r="C477" s="53">
        <f>IF($A476&lt;&gt;"",INDEX([1]Sizer!C:C,(ROW()-3)/3+7),"")</f>
        <v>5.5446008663366329E-3</v>
      </c>
      <c r="D477" s="53">
        <f>IF($A476&lt;&gt;"",INDEX([1]Sizer!D:D,(ROW()-3)/3+7),"")</f>
        <v>-2.7760660807291667E-2</v>
      </c>
      <c r="E477" s="53">
        <f>IF($A476&lt;&gt;"",INDEX([1]Sizer!E:E,(ROW()-3)/3+7),"")</f>
        <v>0</v>
      </c>
      <c r="F477" s="53">
        <f>IF($A476&lt;&gt;"",INDEX([1]Sizer!F:F,(ROW()-3)/3+7),"")</f>
        <v>3.2968127208480566E-2</v>
      </c>
      <c r="G477" s="53">
        <f>IF($A476&lt;&gt;"",INDEX([1]Sizer!G:G,(ROW()-3)/3+7),"")</f>
        <v>3.7848550380228142E-2</v>
      </c>
      <c r="H477" s="53">
        <f>IF($A476&lt;&gt;"",INDEX([1]Sizer!H:H,(ROW()-3)/3+7),"")</f>
        <v>0</v>
      </c>
      <c r="I477" s="53">
        <f>IF($A476&lt;&gt;"",INDEX([1]Sizer!I:I,(ROW()-3)/3+7),"")</f>
        <v>-0.05</v>
      </c>
      <c r="J477" s="53">
        <f>IF($A476&lt;&gt;"",INDEX([1]Sizer!J:J,(ROW()-3)/3+7),"")</f>
        <v>1.1122649000713776E-2</v>
      </c>
      <c r="K477" s="53">
        <f>IF($A476&lt;&gt;"",INDEX([1]Sizer!K:K,(ROW()-3)/3+7),"")</f>
        <v>-9.5626309357541902E-3</v>
      </c>
      <c r="L477" s="53">
        <f>IF($A476&lt;&gt;"",INDEX([1]Sizer!L:L,(ROW()-3)/3+7),"")</f>
        <v>0</v>
      </c>
      <c r="M477" s="53">
        <f>IF($A476&lt;&gt;"",INDEX([1]Sizer!M:M,(ROW()-3)/3+7),"")</f>
        <v>0</v>
      </c>
      <c r="N477" s="53">
        <f>IF($A476&lt;&gt;"",INDEX([1]Sizer!N:N,(ROW()-3)/3+7),"")</f>
        <v>0</v>
      </c>
      <c r="O477" s="53">
        <f>IF($A476&lt;&gt;"",INDEX([1]Sizer!O:O,(ROW()-3)/3+7),"")</f>
        <v>0</v>
      </c>
      <c r="P477" s="53">
        <f>IF($A476&lt;&gt;"",INDEX([1]Sizer!P:P,(ROW()-3)/3+7),"")</f>
        <v>9.5243810548977393E-3</v>
      </c>
      <c r="Q477" s="53">
        <f>IF($A476&lt;&gt;"",INDEX([1]Sizer!Q:Q,(ROW()-3)/3+7),"")</f>
        <v>-1.7639282153539382E-2</v>
      </c>
      <c r="R477" s="53">
        <f>IF($A476&lt;&gt;"",INDEX([1]Sizer!R:R,(ROW()-3)/3+7),"")</f>
        <v>2.2359715670024226E-2</v>
      </c>
      <c r="S477" s="53">
        <f>IF($A476&lt;&gt;"",INDEX([1]Sizer!S:S,(ROW()-3)/3+7),"")</f>
        <v>0</v>
      </c>
      <c r="T477" s="53">
        <f>IF($A476&lt;&gt;"",INDEX([1]Sizer!T:T,(ROW()-3)/3+7),"")</f>
        <v>-0.05</v>
      </c>
      <c r="U477" s="53">
        <f>IF($A476&lt;&gt;"",INDEX([1]Sizer!U:U,(ROW()-3)/3+7),"")</f>
        <v>2.5810709459459461E-2</v>
      </c>
      <c r="V477" s="53">
        <f>IF($A476&lt;&gt;"",INDEX([1]Sizer!V:V,(ROW()-3)/3+7),"")</f>
        <v>2.5434765625000005E-2</v>
      </c>
      <c r="W477" s="53">
        <f>IF($A476&lt;&gt;"",INDEX([1]Sizer!W:W,(ROW()-3)/3+7),"")</f>
        <v>0</v>
      </c>
      <c r="X477" s="53">
        <f>IF($A476&lt;&gt;"",INDEX([1]Sizer!X:X,(ROW()-3)/3+7),"")</f>
        <v>0</v>
      </c>
      <c r="Y477" s="53">
        <f>IF($A476&lt;&gt;"",INDEX([1]Sizer!Y:Y,(ROW()-3)/3+7),"")</f>
        <v>0</v>
      </c>
      <c r="Z477" s="53">
        <f>IF($A476&lt;&gt;"",INDEX([1]Sizer!Z:Z,(ROW()-3)/3+7),"")</f>
        <v>0</v>
      </c>
      <c r="AA477" s="53">
        <f>IF($A476&lt;&gt;"",SUM($B477:$Z477),"")</f>
        <v>1.5650925368555307E-2</v>
      </c>
    </row>
    <row r="478" spans="1:27" x14ac:dyDescent="0.2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</row>
    <row r="479" spans="1:27" x14ac:dyDescent="0.2">
      <c r="A479" s="59">
        <f>IF(INDEX([1]Sizer!$A:$A,(ROW()-2)/3+7)&lt;&gt;"",INDEX([1]Sizer!$A:$A,(ROW()-2)/3+7),"")</f>
        <v>45475</v>
      </c>
      <c r="B479" s="51">
        <f>IF($A479&lt;&gt;"",INDEX([1]Sizer!EF:EF,(ROW()-2)/3+7),"")</f>
        <v>0</v>
      </c>
      <c r="C479" s="51">
        <f>IF($A479&lt;&gt;"",INDEX([1]Sizer!EG:EG,(ROW()-2)/3+7),"")</f>
        <v>0.5</v>
      </c>
      <c r="D479" s="51">
        <f>IF($A479&lt;&gt;"",INDEX([1]Sizer!EH:EH,(ROW()-2)/3+7),"")</f>
        <v>-0.5</v>
      </c>
      <c r="E479" s="51">
        <f>IF($A479&lt;&gt;"",INDEX([1]Sizer!EI:EI,(ROW()-2)/3+7),"")</f>
        <v>0</v>
      </c>
      <c r="F479" s="51">
        <f>IF($A479&lt;&gt;"",INDEX([1]Sizer!EJ:EJ,(ROW()-2)/3+7),"")</f>
        <v>1</v>
      </c>
      <c r="G479" s="51">
        <f>IF($A479&lt;&gt;"",INDEX([1]Sizer!EK:EK,(ROW()-2)/3+7),"")</f>
        <v>1.5</v>
      </c>
      <c r="H479" s="51">
        <f>IF($A479&lt;&gt;"",INDEX([1]Sizer!EL:EL,(ROW()-2)/3+7),"")</f>
        <v>0</v>
      </c>
      <c r="I479" s="51">
        <f>IF($A479&lt;&gt;"",INDEX([1]Sizer!EM:EM,(ROW()-2)/3+7),"")</f>
        <v>-1.5</v>
      </c>
      <c r="J479" s="51">
        <f>IF($A479&lt;&gt;"",INDEX([1]Sizer!EN:EN,(ROW()-2)/3+7),"")</f>
        <v>0</v>
      </c>
      <c r="K479" s="51">
        <f>IF($A479&lt;&gt;"",INDEX([1]Sizer!EO:EO,(ROW()-2)/3+7),"")</f>
        <v>-0.5</v>
      </c>
      <c r="L479" s="51">
        <f>IF($A479&lt;&gt;"",INDEX([1]Sizer!EP:EP,(ROW()-2)/3+7),"")</f>
        <v>0.5</v>
      </c>
      <c r="M479" s="51">
        <f>IF($A479&lt;&gt;"",INDEX([1]Sizer!EQ:EQ,(ROW()-2)/3+7),"")</f>
        <v>0</v>
      </c>
      <c r="N479" s="51">
        <f>IF($A479&lt;&gt;"",INDEX([1]Sizer!ER:ER,(ROW()-2)/3+7),"")</f>
        <v>0</v>
      </c>
      <c r="O479" s="51">
        <f>IF($A479&lt;&gt;"",INDEX([1]Sizer!ES:ES,(ROW()-2)/3+7),"")</f>
        <v>0</v>
      </c>
      <c r="P479" s="51">
        <f>IF($A479&lt;&gt;"",INDEX([1]Sizer!ET:ET,(ROW()-2)/3+7),"")</f>
        <v>3</v>
      </c>
      <c r="Q479" s="51">
        <f>IF($A479&lt;&gt;"",INDEX([1]Sizer!EU:EU,(ROW()-2)/3+7),"")</f>
        <v>-0.5</v>
      </c>
      <c r="R479" s="51">
        <f>IF($A479&lt;&gt;"",INDEX([1]Sizer!EV:EV,(ROW()-2)/3+7),"")</f>
        <v>3</v>
      </c>
      <c r="S479" s="51">
        <f>IF($A479&lt;&gt;"",INDEX([1]Sizer!EW:EW,(ROW()-2)/3+7),"")</f>
        <v>0</v>
      </c>
      <c r="T479" s="51">
        <f>IF($A479&lt;&gt;"",INDEX([1]Sizer!EX:EX,(ROW()-2)/3+7),"")</f>
        <v>-1</v>
      </c>
      <c r="U479" s="51">
        <f>IF($A479&lt;&gt;"",INDEX([1]Sizer!EY:EY,(ROW()-2)/3+7),"")</f>
        <v>0.5</v>
      </c>
      <c r="V479" s="51">
        <f>IF($A479&lt;&gt;"",INDEX([1]Sizer!EZ:EZ,(ROW()-2)/3+7),"")</f>
        <v>1</v>
      </c>
      <c r="W479" s="51">
        <f>IF($A479&lt;&gt;"",INDEX([1]Sizer!FA:FA,(ROW()-2)/3+7),"")</f>
        <v>0</v>
      </c>
      <c r="X479" s="51">
        <f>IF($A479&lt;&gt;"",INDEX([1]Sizer!FB:FB,(ROW()-2)/3+7),"")</f>
        <v>0</v>
      </c>
      <c r="Y479" s="51">
        <f>IF($A479&lt;&gt;"",INDEX([1]Sizer!FC:FC,(ROW()-2)/3+7),"")</f>
        <v>0</v>
      </c>
      <c r="Z479" s="51">
        <f>IF($A479&lt;&gt;"",INDEX([1]Sizer!FD:FD,(ROW()-2)/3+7),"")</f>
        <v>0</v>
      </c>
      <c r="AA479" s="52">
        <f>IF($A479&lt;&gt;"",INDEX([1]Sizer!$AB:$AB,(ROW()-2)/3+7)*'[1]Dashboard (Model)'!$U$2,"")</f>
        <v>0.03</v>
      </c>
    </row>
    <row r="480" spans="1:27" x14ac:dyDescent="0.2">
      <c r="A480" s="59"/>
      <c r="B480" s="53">
        <f>IF($A479&lt;&gt;"",INDEX([1]Sizer!B:B,(ROW()-3)/3+7),"")</f>
        <v>0</v>
      </c>
      <c r="C480" s="53">
        <f>IF($A479&lt;&gt;"",INDEX([1]Sizer!C:C,(ROW()-3)/3+7),"")</f>
        <v>5.5446008663366329E-3</v>
      </c>
      <c r="D480" s="53">
        <f>IF($A479&lt;&gt;"",INDEX([1]Sizer!D:D,(ROW()-3)/3+7),"")</f>
        <v>-2.7760660807291667E-2</v>
      </c>
      <c r="E480" s="53">
        <f>IF($A479&lt;&gt;"",INDEX([1]Sizer!E:E,(ROW()-3)/3+7),"")</f>
        <v>0</v>
      </c>
      <c r="F480" s="53">
        <f>IF($A479&lt;&gt;"",INDEX([1]Sizer!F:F,(ROW()-3)/3+7),"")</f>
        <v>3.2968127208480566E-2</v>
      </c>
      <c r="G480" s="53">
        <f>IF($A479&lt;&gt;"",INDEX([1]Sizer!G:G,(ROW()-3)/3+7),"")</f>
        <v>3.7848550380228142E-2</v>
      </c>
      <c r="H480" s="53">
        <f>IF($A479&lt;&gt;"",INDEX([1]Sizer!H:H,(ROW()-3)/3+7),"")</f>
        <v>0</v>
      </c>
      <c r="I480" s="53">
        <f>IF($A479&lt;&gt;"",INDEX([1]Sizer!I:I,(ROW()-3)/3+7),"")</f>
        <v>-0.05</v>
      </c>
      <c r="J480" s="53">
        <f>IF($A479&lt;&gt;"",INDEX([1]Sizer!J:J,(ROW()-3)/3+7),"")</f>
        <v>0</v>
      </c>
      <c r="K480" s="53">
        <f>IF($A479&lt;&gt;"",INDEX([1]Sizer!K:K,(ROW()-3)/3+7),"")</f>
        <v>-9.5626309357541902E-3</v>
      </c>
      <c r="L480" s="53">
        <f>IF($A479&lt;&gt;"",INDEX([1]Sizer!L:L,(ROW()-3)/3+7),"")</f>
        <v>1.2754130434782612E-2</v>
      </c>
      <c r="M480" s="53">
        <f>IF($A479&lt;&gt;"",INDEX([1]Sizer!M:M,(ROW()-3)/3+7),"")</f>
        <v>0</v>
      </c>
      <c r="N480" s="53">
        <f>IF($A479&lt;&gt;"",INDEX([1]Sizer!N:N,(ROW()-3)/3+7),"")</f>
        <v>0</v>
      </c>
      <c r="O480" s="53">
        <f>IF($A479&lt;&gt;"",INDEX([1]Sizer!O:O,(ROW()-3)/3+7),"")</f>
        <v>0</v>
      </c>
      <c r="P480" s="53">
        <f>IF($A479&lt;&gt;"",INDEX([1]Sizer!P:P,(ROW()-3)/3+7),"")</f>
        <v>2.8216298539365872E-2</v>
      </c>
      <c r="Q480" s="53">
        <f>IF($A479&lt;&gt;"",INDEX([1]Sizer!Q:Q,(ROW()-3)/3+7),"")</f>
        <v>-1.7639282153539382E-2</v>
      </c>
      <c r="R480" s="53">
        <f>IF($A479&lt;&gt;"",INDEX([1]Sizer!R:R,(ROW()-3)/3+7),"")</f>
        <v>2.2359715670024226E-2</v>
      </c>
      <c r="S480" s="53">
        <f>IF($A479&lt;&gt;"",INDEX([1]Sizer!S:S,(ROW()-3)/3+7),"")</f>
        <v>0</v>
      </c>
      <c r="T480" s="53">
        <f>IF($A479&lt;&gt;"",INDEX([1]Sizer!T:T,(ROW()-3)/3+7),"")</f>
        <v>-0.05</v>
      </c>
      <c r="U480" s="53">
        <f>IF($A479&lt;&gt;"",INDEX([1]Sizer!U:U,(ROW()-3)/3+7),"")</f>
        <v>2.5810709459459461E-2</v>
      </c>
      <c r="V480" s="53">
        <f>IF($A479&lt;&gt;"",INDEX([1]Sizer!V:V,(ROW()-3)/3+7),"")</f>
        <v>2.5434765625000005E-2</v>
      </c>
      <c r="W480" s="53">
        <f>IF($A479&lt;&gt;"",INDEX([1]Sizer!W:W,(ROW()-3)/3+7),"")</f>
        <v>0</v>
      </c>
      <c r="X480" s="53">
        <f>IF($A479&lt;&gt;"",INDEX([1]Sizer!X:X,(ROW()-3)/3+7),"")</f>
        <v>0</v>
      </c>
      <c r="Y480" s="53">
        <f>IF($A479&lt;&gt;"",INDEX([1]Sizer!Y:Y,(ROW()-3)/3+7),"")</f>
        <v>0</v>
      </c>
      <c r="Z480" s="53">
        <f>IF($A479&lt;&gt;"",INDEX([1]Sizer!Z:Z,(ROW()-3)/3+7),"")</f>
        <v>0</v>
      </c>
      <c r="AA480" s="53">
        <f>IF($A479&lt;&gt;"",SUM($B480:$Z480),"")</f>
        <v>3.5974324287092276E-2</v>
      </c>
    </row>
    <row r="481" spans="1:27" x14ac:dyDescent="0.2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</row>
    <row r="482" spans="1:27" x14ac:dyDescent="0.2">
      <c r="A482" s="59">
        <f>IF(INDEX([1]Sizer!$A:$A,(ROW()-2)/3+7)&lt;&gt;"",INDEX([1]Sizer!$A:$A,(ROW()-2)/3+7),"")</f>
        <v>45476</v>
      </c>
      <c r="B482" s="51">
        <f>IF($A482&lt;&gt;"",INDEX([1]Sizer!EF:EF,(ROW()-2)/3+7),"")</f>
        <v>0</v>
      </c>
      <c r="C482" s="51">
        <f>IF($A482&lt;&gt;"",INDEX([1]Sizer!EG:EG,(ROW()-2)/3+7),"")</f>
        <v>0</v>
      </c>
      <c r="D482" s="51">
        <f>IF($A482&lt;&gt;"",INDEX([1]Sizer!EH:EH,(ROW()-2)/3+7),"")</f>
        <v>-0.5</v>
      </c>
      <c r="E482" s="51">
        <f>IF($A482&lt;&gt;"",INDEX([1]Sizer!EI:EI,(ROW()-2)/3+7),"")</f>
        <v>0</v>
      </c>
      <c r="F482" s="51">
        <f>IF($A482&lt;&gt;"",INDEX([1]Sizer!EJ:EJ,(ROW()-2)/3+7),"")</f>
        <v>1</v>
      </c>
      <c r="G482" s="51">
        <f>IF($A482&lt;&gt;"",INDEX([1]Sizer!EK:EK,(ROW()-2)/3+7),"")</f>
        <v>1.5</v>
      </c>
      <c r="H482" s="51">
        <f>IF($A482&lt;&gt;"",INDEX([1]Sizer!EL:EL,(ROW()-2)/3+7),"")</f>
        <v>3</v>
      </c>
      <c r="I482" s="51">
        <f>IF($A482&lt;&gt;"",INDEX([1]Sizer!EM:EM,(ROW()-2)/3+7),"")</f>
        <v>-1.5</v>
      </c>
      <c r="J482" s="51">
        <f>IF($A482&lt;&gt;"",INDEX([1]Sizer!EN:EN,(ROW()-2)/3+7),"")</f>
        <v>0.5</v>
      </c>
      <c r="K482" s="51">
        <f>IF($A482&lt;&gt;"",INDEX([1]Sizer!EO:EO,(ROW()-2)/3+7),"")</f>
        <v>-0.5</v>
      </c>
      <c r="L482" s="51">
        <f>IF($A482&lt;&gt;"",INDEX([1]Sizer!EP:EP,(ROW()-2)/3+7),"")</f>
        <v>0</v>
      </c>
      <c r="M482" s="51">
        <f>IF($A482&lt;&gt;"",INDEX([1]Sizer!EQ:EQ,(ROW()-2)/3+7),"")</f>
        <v>0</v>
      </c>
      <c r="N482" s="51">
        <f>IF($A482&lt;&gt;"",INDEX([1]Sizer!ER:ER,(ROW()-2)/3+7),"")</f>
        <v>0</v>
      </c>
      <c r="O482" s="51">
        <f>IF($A482&lt;&gt;"",INDEX([1]Sizer!ES:ES,(ROW()-2)/3+7),"")</f>
        <v>0</v>
      </c>
      <c r="P482" s="51">
        <f>IF($A482&lt;&gt;"",INDEX([1]Sizer!ET:ET,(ROW()-2)/3+7),"")</f>
        <v>0.5</v>
      </c>
      <c r="Q482" s="51">
        <f>IF($A482&lt;&gt;"",INDEX([1]Sizer!EU:EU,(ROW()-2)/3+7),"")</f>
        <v>-0.5</v>
      </c>
      <c r="R482" s="51">
        <f>IF($A482&lt;&gt;"",INDEX([1]Sizer!EV:EV,(ROW()-2)/3+7),"")</f>
        <v>3</v>
      </c>
      <c r="S482" s="51">
        <f>IF($A482&lt;&gt;"",INDEX([1]Sizer!EW:EW,(ROW()-2)/3+7),"")</f>
        <v>0</v>
      </c>
      <c r="T482" s="51">
        <f>IF($A482&lt;&gt;"",INDEX([1]Sizer!EX:EX,(ROW()-2)/3+7),"")</f>
        <v>-1</v>
      </c>
      <c r="U482" s="51">
        <f>IF($A482&lt;&gt;"",INDEX([1]Sizer!EY:EY,(ROW()-2)/3+7),"")</f>
        <v>0.5</v>
      </c>
      <c r="V482" s="51">
        <f>IF($A482&lt;&gt;"",INDEX([1]Sizer!EZ:EZ,(ROW()-2)/3+7),"")</f>
        <v>1</v>
      </c>
      <c r="W482" s="51">
        <f>IF($A482&lt;&gt;"",INDEX([1]Sizer!FA:FA,(ROW()-2)/3+7),"")</f>
        <v>0</v>
      </c>
      <c r="X482" s="51">
        <f>IF($A482&lt;&gt;"",INDEX([1]Sizer!FB:FB,(ROW()-2)/3+7),"")</f>
        <v>0</v>
      </c>
      <c r="Y482" s="51">
        <f>IF($A482&lt;&gt;"",INDEX([1]Sizer!FC:FC,(ROW()-2)/3+7),"")</f>
        <v>0</v>
      </c>
      <c r="Z482" s="51">
        <f>IF($A482&lt;&gt;"",INDEX([1]Sizer!FD:FD,(ROW()-2)/3+7),"")</f>
        <v>0</v>
      </c>
      <c r="AA482" s="52">
        <f>IF($A482&lt;&gt;"",INDEX([1]Sizer!$AB:$AB,(ROW()-2)/3+7)*'[1]Dashboard (Model)'!$U$2,"")</f>
        <v>0.03</v>
      </c>
    </row>
    <row r="483" spans="1:27" x14ac:dyDescent="0.2">
      <c r="A483" s="59"/>
      <c r="B483" s="53">
        <f>IF($A482&lt;&gt;"",INDEX([1]Sizer!B:B,(ROW()-3)/3+7),"")</f>
        <v>0</v>
      </c>
      <c r="C483" s="53">
        <f>IF($A482&lt;&gt;"",INDEX([1]Sizer!C:C,(ROW()-3)/3+7),"")</f>
        <v>0</v>
      </c>
      <c r="D483" s="53">
        <f>IF($A482&lt;&gt;"",INDEX([1]Sizer!D:D,(ROW()-3)/3+7),"")</f>
        <v>-2.7760660807291667E-2</v>
      </c>
      <c r="E483" s="53">
        <f>IF($A482&lt;&gt;"",INDEX([1]Sizer!E:E,(ROW()-3)/3+7),"")</f>
        <v>0</v>
      </c>
      <c r="F483" s="53">
        <f>IF($A482&lt;&gt;"",INDEX([1]Sizer!F:F,(ROW()-3)/3+7),"")</f>
        <v>3.2968127208480566E-2</v>
      </c>
      <c r="G483" s="53">
        <f>IF($A482&lt;&gt;"",INDEX([1]Sizer!G:G,(ROW()-3)/3+7),"")</f>
        <v>3.7848550380228142E-2</v>
      </c>
      <c r="H483" s="53">
        <f>IF($A482&lt;&gt;"",INDEX([1]Sizer!H:H,(ROW()-3)/3+7),"")</f>
        <v>0.05</v>
      </c>
      <c r="I483" s="53">
        <f>IF($A482&lt;&gt;"",INDEX([1]Sizer!I:I,(ROW()-3)/3+7),"")</f>
        <v>-0.05</v>
      </c>
      <c r="J483" s="53">
        <f>IF($A482&lt;&gt;"",INDEX([1]Sizer!J:J,(ROW()-3)/3+7),"")</f>
        <v>4.6362426350535953E-3</v>
      </c>
      <c r="K483" s="53">
        <f>IF($A482&lt;&gt;"",INDEX([1]Sizer!K:K,(ROW()-3)/3+7),"")</f>
        <v>-9.5626309357541902E-3</v>
      </c>
      <c r="L483" s="53">
        <f>IF($A482&lt;&gt;"",INDEX([1]Sizer!L:L,(ROW()-3)/3+7),"")</f>
        <v>0</v>
      </c>
      <c r="M483" s="53">
        <f>IF($A482&lt;&gt;"",INDEX([1]Sizer!M:M,(ROW()-3)/3+7),"")</f>
        <v>0</v>
      </c>
      <c r="N483" s="53">
        <f>IF($A482&lt;&gt;"",INDEX([1]Sizer!N:N,(ROW()-3)/3+7),"")</f>
        <v>0</v>
      </c>
      <c r="O483" s="53">
        <f>IF($A482&lt;&gt;"",INDEX([1]Sizer!O:O,(ROW()-3)/3+7),"")</f>
        <v>0</v>
      </c>
      <c r="P483" s="53">
        <f>IF($A482&lt;&gt;"",INDEX([1]Sizer!P:P,(ROW()-3)/3+7),"")</f>
        <v>4.6667202572347266E-3</v>
      </c>
      <c r="Q483" s="53">
        <f>IF($A482&lt;&gt;"",INDEX([1]Sizer!Q:Q,(ROW()-3)/3+7),"")</f>
        <v>-1.7639282153539382E-2</v>
      </c>
      <c r="R483" s="53">
        <f>IF($A482&lt;&gt;"",INDEX([1]Sizer!R:R,(ROW()-3)/3+7),"")</f>
        <v>2.2359715670024226E-2</v>
      </c>
      <c r="S483" s="53">
        <f>IF($A482&lt;&gt;"",INDEX([1]Sizer!S:S,(ROW()-3)/3+7),"")</f>
        <v>0</v>
      </c>
      <c r="T483" s="53">
        <f>IF($A482&lt;&gt;"",INDEX([1]Sizer!T:T,(ROW()-3)/3+7),"")</f>
        <v>-0.05</v>
      </c>
      <c r="U483" s="53">
        <f>IF($A482&lt;&gt;"",INDEX([1]Sizer!U:U,(ROW()-3)/3+7),"")</f>
        <v>2.5810709459459461E-2</v>
      </c>
      <c r="V483" s="53">
        <f>IF($A482&lt;&gt;"",INDEX([1]Sizer!V:V,(ROW()-3)/3+7),"")</f>
        <v>2.5434765625000005E-2</v>
      </c>
      <c r="W483" s="53">
        <f>IF($A482&lt;&gt;"",INDEX([1]Sizer!W:W,(ROW()-3)/3+7),"")</f>
        <v>0</v>
      </c>
      <c r="X483" s="53">
        <f>IF($A482&lt;&gt;"",INDEX([1]Sizer!X:X,(ROW()-3)/3+7),"")</f>
        <v>0</v>
      </c>
      <c r="Y483" s="53">
        <f>IF($A482&lt;&gt;"",INDEX([1]Sizer!Y:Y,(ROW()-3)/3+7),"")</f>
        <v>0</v>
      </c>
      <c r="Z483" s="53">
        <f>IF($A482&lt;&gt;"",INDEX([1]Sizer!Z:Z,(ROW()-3)/3+7),"")</f>
        <v>0</v>
      </c>
      <c r="AA483" s="53">
        <f>IF($A482&lt;&gt;"",SUM($B483:$Z483),"")</f>
        <v>4.8762257338895477E-2</v>
      </c>
    </row>
    <row r="484" spans="1:27" x14ac:dyDescent="0.2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</row>
    <row r="485" spans="1:27" x14ac:dyDescent="0.2">
      <c r="A485" s="59">
        <f>IF(INDEX([1]Sizer!$A:$A,(ROW()-2)/3+7)&lt;&gt;"",INDEX([1]Sizer!$A:$A,(ROW()-2)/3+7),"")</f>
        <v>45477</v>
      </c>
      <c r="B485" s="51">
        <f>IF($A485&lt;&gt;"",INDEX([1]Sizer!EF:EF,(ROW()-2)/3+7),"")</f>
        <v>0</v>
      </c>
      <c r="C485" s="51">
        <f>IF($A485&lt;&gt;"",INDEX([1]Sizer!EG:EG,(ROW()-2)/3+7),"")</f>
        <v>0</v>
      </c>
      <c r="D485" s="51">
        <f>IF($A485&lt;&gt;"",INDEX([1]Sizer!EH:EH,(ROW()-2)/3+7),"")</f>
        <v>-0.5</v>
      </c>
      <c r="E485" s="51">
        <f>IF($A485&lt;&gt;"",INDEX([1]Sizer!EI:EI,(ROW()-2)/3+7),"")</f>
        <v>0</v>
      </c>
      <c r="F485" s="51">
        <f>IF($A485&lt;&gt;"",INDEX([1]Sizer!EJ:EJ,(ROW()-2)/3+7),"")</f>
        <v>1</v>
      </c>
      <c r="G485" s="51">
        <f>IF($A485&lt;&gt;"",INDEX([1]Sizer!EK:EK,(ROW()-2)/3+7),"")</f>
        <v>1.5</v>
      </c>
      <c r="H485" s="51">
        <f>IF($A485&lt;&gt;"",INDEX([1]Sizer!EL:EL,(ROW()-2)/3+7),"")</f>
        <v>1</v>
      </c>
      <c r="I485" s="51">
        <f>IF($A485&lt;&gt;"",INDEX([1]Sizer!EM:EM,(ROW()-2)/3+7),"")</f>
        <v>-1.5</v>
      </c>
      <c r="J485" s="51">
        <f>IF($A485&lt;&gt;"",INDEX([1]Sizer!EN:EN,(ROW()-2)/3+7),"")</f>
        <v>0</v>
      </c>
      <c r="K485" s="51">
        <f>IF($A485&lt;&gt;"",INDEX([1]Sizer!EO:EO,(ROW()-2)/3+7),"")</f>
        <v>-0.5</v>
      </c>
      <c r="L485" s="51">
        <f>IF($A485&lt;&gt;"",INDEX([1]Sizer!EP:EP,(ROW()-2)/3+7),"")</f>
        <v>0</v>
      </c>
      <c r="M485" s="51">
        <f>IF($A485&lt;&gt;"",INDEX([1]Sizer!EQ:EQ,(ROW()-2)/3+7),"")</f>
        <v>0</v>
      </c>
      <c r="N485" s="51">
        <f>IF($A485&lt;&gt;"",INDEX([1]Sizer!ER:ER,(ROW()-2)/3+7),"")</f>
        <v>0</v>
      </c>
      <c r="O485" s="51">
        <f>IF($A485&lt;&gt;"",INDEX([1]Sizer!ES:ES,(ROW()-2)/3+7),"")</f>
        <v>0</v>
      </c>
      <c r="P485" s="51">
        <f>IF($A485&lt;&gt;"",INDEX([1]Sizer!ET:ET,(ROW()-2)/3+7),"")</f>
        <v>0.5</v>
      </c>
      <c r="Q485" s="51">
        <f>IF($A485&lt;&gt;"",INDEX([1]Sizer!EU:EU,(ROW()-2)/3+7),"")</f>
        <v>2.5</v>
      </c>
      <c r="R485" s="51">
        <f>IF($A485&lt;&gt;"",INDEX([1]Sizer!EV:EV,(ROW()-2)/3+7),"")</f>
        <v>3</v>
      </c>
      <c r="S485" s="51">
        <f>IF($A485&lt;&gt;"",INDEX([1]Sizer!EW:EW,(ROW()-2)/3+7),"")</f>
        <v>0</v>
      </c>
      <c r="T485" s="51">
        <f>IF($A485&lt;&gt;"",INDEX([1]Sizer!EX:EX,(ROW()-2)/3+7),"")</f>
        <v>-1</v>
      </c>
      <c r="U485" s="51">
        <f>IF($A485&lt;&gt;"",INDEX([1]Sizer!EY:EY,(ROW()-2)/3+7),"")</f>
        <v>0.5</v>
      </c>
      <c r="V485" s="51">
        <f>IF($A485&lt;&gt;"",INDEX([1]Sizer!EZ:EZ,(ROW()-2)/3+7),"")</f>
        <v>1</v>
      </c>
      <c r="W485" s="51">
        <f>IF($A485&lt;&gt;"",INDEX([1]Sizer!FA:FA,(ROW()-2)/3+7),"")</f>
        <v>0</v>
      </c>
      <c r="X485" s="51">
        <f>IF($A485&lt;&gt;"",INDEX([1]Sizer!FB:FB,(ROW()-2)/3+7),"")</f>
        <v>0</v>
      </c>
      <c r="Y485" s="51">
        <f>IF($A485&lt;&gt;"",INDEX([1]Sizer!FC:FC,(ROW()-2)/3+7),"")</f>
        <v>0</v>
      </c>
      <c r="Z485" s="51">
        <f>IF($A485&lt;&gt;"",INDEX([1]Sizer!FD:FD,(ROW()-2)/3+7),"")</f>
        <v>0</v>
      </c>
      <c r="AA485" s="52">
        <f>IF($A485&lt;&gt;"",INDEX([1]Sizer!$AB:$AB,(ROW()-2)/3+7)*'[1]Dashboard (Model)'!$U$2,"")</f>
        <v>0.03</v>
      </c>
    </row>
    <row r="486" spans="1:27" x14ac:dyDescent="0.2">
      <c r="A486" s="59"/>
      <c r="B486" s="53">
        <f>IF($A485&lt;&gt;"",INDEX([1]Sizer!B:B,(ROW()-3)/3+7),"")</f>
        <v>0</v>
      </c>
      <c r="C486" s="53">
        <f>IF($A485&lt;&gt;"",INDEX([1]Sizer!C:C,(ROW()-3)/3+7),"")</f>
        <v>0</v>
      </c>
      <c r="D486" s="53">
        <f>IF($A485&lt;&gt;"",INDEX([1]Sizer!D:D,(ROW()-3)/3+7),"")</f>
        <v>-2.7760660807291667E-2</v>
      </c>
      <c r="E486" s="53">
        <f>IF($A485&lt;&gt;"",INDEX([1]Sizer!E:E,(ROW()-3)/3+7),"")</f>
        <v>0</v>
      </c>
      <c r="F486" s="53">
        <f>IF($A485&lt;&gt;"",INDEX([1]Sizer!F:F,(ROW()-3)/3+7),"")</f>
        <v>3.2968127208480566E-2</v>
      </c>
      <c r="G486" s="53">
        <f>IF($A485&lt;&gt;"",INDEX([1]Sizer!G:G,(ROW()-3)/3+7),"")</f>
        <v>3.7848550380228142E-2</v>
      </c>
      <c r="H486" s="53">
        <f>IF($A485&lt;&gt;"",INDEX([1]Sizer!H:H,(ROW()-3)/3+7),"")</f>
        <v>2.1189857142857146E-2</v>
      </c>
      <c r="I486" s="53">
        <f>IF($A485&lt;&gt;"",INDEX([1]Sizer!I:I,(ROW()-3)/3+7),"")</f>
        <v>-0.05</v>
      </c>
      <c r="J486" s="53">
        <f>IF($A485&lt;&gt;"",INDEX([1]Sizer!J:J,(ROW()-3)/3+7),"")</f>
        <v>0</v>
      </c>
      <c r="K486" s="53">
        <f>IF($A485&lt;&gt;"",INDEX([1]Sizer!K:K,(ROW()-3)/3+7),"")</f>
        <v>-9.5626309357541902E-3</v>
      </c>
      <c r="L486" s="53">
        <f>IF($A485&lt;&gt;"",INDEX([1]Sizer!L:L,(ROW()-3)/3+7),"")</f>
        <v>0</v>
      </c>
      <c r="M486" s="53">
        <f>IF($A485&lt;&gt;"",INDEX([1]Sizer!M:M,(ROW()-3)/3+7),"")</f>
        <v>0</v>
      </c>
      <c r="N486" s="53">
        <f>IF($A485&lt;&gt;"",INDEX([1]Sizer!N:N,(ROW()-3)/3+7),"")</f>
        <v>0</v>
      </c>
      <c r="O486" s="53">
        <f>IF($A485&lt;&gt;"",INDEX([1]Sizer!O:O,(ROW()-3)/3+7),"")</f>
        <v>0</v>
      </c>
      <c r="P486" s="53">
        <f>IF($A485&lt;&gt;"",INDEX([1]Sizer!P:P,(ROW()-3)/3+7),"")</f>
        <v>4.6667202572347266E-3</v>
      </c>
      <c r="Q486" s="53">
        <f>IF($A485&lt;&gt;"",INDEX([1]Sizer!Q:Q,(ROW()-3)/3+7),"")</f>
        <v>4.4402283612726655E-2</v>
      </c>
      <c r="R486" s="53">
        <f>IF($A485&lt;&gt;"",INDEX([1]Sizer!R:R,(ROW()-3)/3+7),"")</f>
        <v>2.2359715670024226E-2</v>
      </c>
      <c r="S486" s="53">
        <f>IF($A485&lt;&gt;"",INDEX([1]Sizer!S:S,(ROW()-3)/3+7),"")</f>
        <v>0</v>
      </c>
      <c r="T486" s="53">
        <f>IF($A485&lt;&gt;"",INDEX([1]Sizer!T:T,(ROW()-3)/3+7),"")</f>
        <v>-0.05</v>
      </c>
      <c r="U486" s="53">
        <f>IF($A485&lt;&gt;"",INDEX([1]Sizer!U:U,(ROW()-3)/3+7),"")</f>
        <v>2.5810709459459461E-2</v>
      </c>
      <c r="V486" s="53">
        <f>IF($A485&lt;&gt;"",INDEX([1]Sizer!V:V,(ROW()-3)/3+7),"")</f>
        <v>2.5434765625000005E-2</v>
      </c>
      <c r="W486" s="53">
        <f>IF($A485&lt;&gt;"",INDEX([1]Sizer!W:W,(ROW()-3)/3+7),"")</f>
        <v>0</v>
      </c>
      <c r="X486" s="53">
        <f>IF($A485&lt;&gt;"",INDEX([1]Sizer!X:X,(ROW()-3)/3+7),"")</f>
        <v>0</v>
      </c>
      <c r="Y486" s="53">
        <f>IF($A485&lt;&gt;"",INDEX([1]Sizer!Y:Y,(ROW()-3)/3+7),"")</f>
        <v>0</v>
      </c>
      <c r="Z486" s="53">
        <f>IF($A485&lt;&gt;"",INDEX([1]Sizer!Z:Z,(ROW()-3)/3+7),"")</f>
        <v>0</v>
      </c>
      <c r="AA486" s="53">
        <f>IF($A485&lt;&gt;"",SUM($B486:$Z486),"")</f>
        <v>7.7357437612965069E-2</v>
      </c>
    </row>
    <row r="487" spans="1:27" x14ac:dyDescent="0.2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</row>
    <row r="488" spans="1:27" x14ac:dyDescent="0.2">
      <c r="A488" s="59">
        <f>IF(INDEX([1]Sizer!$A:$A,(ROW()-2)/3+7)&lt;&gt;"",INDEX([1]Sizer!$A:$A,(ROW()-2)/3+7),"")</f>
        <v>45478</v>
      </c>
      <c r="B488" s="51">
        <f>IF($A488&lt;&gt;"",INDEX([1]Sizer!EF:EF,(ROW()-2)/3+7),"")</f>
        <v>0</v>
      </c>
      <c r="C488" s="51">
        <f>IF($A488&lt;&gt;"",INDEX([1]Sizer!EG:EG,(ROW()-2)/3+7),"")</f>
        <v>1</v>
      </c>
      <c r="D488" s="51">
        <f>IF($A488&lt;&gt;"",INDEX([1]Sizer!EH:EH,(ROW()-2)/3+7),"")</f>
        <v>-0.5</v>
      </c>
      <c r="E488" s="51">
        <f>IF($A488&lt;&gt;"",INDEX([1]Sizer!EI:EI,(ROW()-2)/3+7),"")</f>
        <v>0</v>
      </c>
      <c r="F488" s="51">
        <f>IF($A488&lt;&gt;"",INDEX([1]Sizer!EJ:EJ,(ROW()-2)/3+7),"")</f>
        <v>0.5</v>
      </c>
      <c r="G488" s="51">
        <f>IF($A488&lt;&gt;"",INDEX([1]Sizer!EK:EK,(ROW()-2)/3+7),"")</f>
        <v>1</v>
      </c>
      <c r="H488" s="51">
        <f>IF($A488&lt;&gt;"",INDEX([1]Sizer!EL:EL,(ROW()-2)/3+7),"")</f>
        <v>0.5</v>
      </c>
      <c r="I488" s="51">
        <f>IF($A488&lt;&gt;"",INDEX([1]Sizer!EM:EM,(ROW()-2)/3+7),"")</f>
        <v>-1.5</v>
      </c>
      <c r="J488" s="51">
        <f>IF($A488&lt;&gt;"",INDEX([1]Sizer!EN:EN,(ROW()-2)/3+7),"")</f>
        <v>0</v>
      </c>
      <c r="K488" s="51">
        <f>IF($A488&lt;&gt;"",INDEX([1]Sizer!EO:EO,(ROW()-2)/3+7),"")</f>
        <v>-1</v>
      </c>
      <c r="L488" s="51">
        <f>IF($A488&lt;&gt;"",INDEX([1]Sizer!EP:EP,(ROW()-2)/3+7),"")</f>
        <v>0</v>
      </c>
      <c r="M488" s="51">
        <f>IF($A488&lt;&gt;"",INDEX([1]Sizer!EQ:EQ,(ROW()-2)/3+7),"")</f>
        <v>0</v>
      </c>
      <c r="N488" s="51">
        <f>IF($A488&lt;&gt;"",INDEX([1]Sizer!ER:ER,(ROW()-2)/3+7),"")</f>
        <v>-0.5</v>
      </c>
      <c r="O488" s="51">
        <f>IF($A488&lt;&gt;"",INDEX([1]Sizer!ES:ES,(ROW()-2)/3+7),"")</f>
        <v>0</v>
      </c>
      <c r="P488" s="51">
        <f>IF($A488&lt;&gt;"",INDEX([1]Sizer!ET:ET,(ROW()-2)/3+7),"")</f>
        <v>0.5</v>
      </c>
      <c r="Q488" s="51">
        <f>IF($A488&lt;&gt;"",INDEX([1]Sizer!EU:EU,(ROW()-2)/3+7),"")</f>
        <v>2.5</v>
      </c>
      <c r="R488" s="51">
        <f>IF($A488&lt;&gt;"",INDEX([1]Sizer!EV:EV,(ROW()-2)/3+7),"")</f>
        <v>3</v>
      </c>
      <c r="S488" s="51">
        <f>IF($A488&lt;&gt;"",INDEX([1]Sizer!EW:EW,(ROW()-2)/3+7),"")</f>
        <v>0</v>
      </c>
      <c r="T488" s="51">
        <f>IF($A488&lt;&gt;"",INDEX([1]Sizer!EX:EX,(ROW()-2)/3+7),"")</f>
        <v>-1</v>
      </c>
      <c r="U488" s="51">
        <f>IF($A488&lt;&gt;"",INDEX([1]Sizer!EY:EY,(ROW()-2)/3+7),"")</f>
        <v>0</v>
      </c>
      <c r="V488" s="51">
        <f>IF($A488&lt;&gt;"",INDEX([1]Sizer!EZ:EZ,(ROW()-2)/3+7),"")</f>
        <v>1</v>
      </c>
      <c r="W488" s="51">
        <f>IF($A488&lt;&gt;"",INDEX([1]Sizer!FA:FA,(ROW()-2)/3+7),"")</f>
        <v>0</v>
      </c>
      <c r="X488" s="51">
        <f>IF($A488&lt;&gt;"",INDEX([1]Sizer!FB:FB,(ROW()-2)/3+7),"")</f>
        <v>0</v>
      </c>
      <c r="Y488" s="51">
        <f>IF($A488&lt;&gt;"",INDEX([1]Sizer!FC:FC,(ROW()-2)/3+7),"")</f>
        <v>0</v>
      </c>
      <c r="Z488" s="51">
        <f>IF($A488&lt;&gt;"",INDEX([1]Sizer!FD:FD,(ROW()-2)/3+7),"")</f>
        <v>0</v>
      </c>
      <c r="AA488" s="52">
        <f>IF($A488&lt;&gt;"",INDEX([1]Sizer!$AB:$AB,(ROW()-2)/3+7)*'[1]Dashboard (Model)'!$U$2,"")</f>
        <v>7.0000000000000007E-2</v>
      </c>
    </row>
    <row r="489" spans="1:27" x14ac:dyDescent="0.2">
      <c r="A489" s="59"/>
      <c r="B489" s="53">
        <f>IF($A488&lt;&gt;"",INDEX([1]Sizer!B:B,(ROW()-3)/3+7),"")</f>
        <v>0</v>
      </c>
      <c r="C489" s="53">
        <f>IF($A488&lt;&gt;"",INDEX([1]Sizer!C:C,(ROW()-3)/3+7),"")</f>
        <v>2.0982400849858359E-2</v>
      </c>
      <c r="D489" s="53">
        <f>IF($A488&lt;&gt;"",INDEX([1]Sizer!D:D,(ROW()-3)/3+7),"")</f>
        <v>-2.7760660807291667E-2</v>
      </c>
      <c r="E489" s="53">
        <f>IF($A488&lt;&gt;"",INDEX([1]Sizer!E:E,(ROW()-3)/3+7),"")</f>
        <v>0</v>
      </c>
      <c r="F489" s="53">
        <f>IF($A488&lt;&gt;"",INDEX([1]Sizer!F:F,(ROW()-3)/3+7),"")</f>
        <v>2.0140822569680486E-2</v>
      </c>
      <c r="G489" s="53">
        <f>IF($A488&lt;&gt;"",INDEX([1]Sizer!G:G,(ROW()-3)/3+7),"")</f>
        <v>3.0262665985699697E-2</v>
      </c>
      <c r="H489" s="53">
        <f>IF($A488&lt;&gt;"",INDEX([1]Sizer!H:H,(ROW()-3)/3+7),"")</f>
        <v>2.4586846473029042E-2</v>
      </c>
      <c r="I489" s="53">
        <f>IF($A488&lt;&gt;"",INDEX([1]Sizer!I:I,(ROW()-3)/3+7),"")</f>
        <v>-0.05</v>
      </c>
      <c r="J489" s="53">
        <f>IF($A488&lt;&gt;"",INDEX([1]Sizer!J:J,(ROW()-3)/3+7),"")</f>
        <v>0</v>
      </c>
      <c r="K489" s="53">
        <f>IF($A488&lt;&gt;"",INDEX([1]Sizer!K:K,(ROW()-3)/3+7),"")</f>
        <v>-0.05</v>
      </c>
      <c r="L489" s="53">
        <f>IF($A488&lt;&gt;"",INDEX([1]Sizer!L:L,(ROW()-3)/3+7),"")</f>
        <v>0</v>
      </c>
      <c r="M489" s="53">
        <f>IF($A488&lt;&gt;"",INDEX([1]Sizer!M:M,(ROW()-3)/3+7),"")</f>
        <v>0</v>
      </c>
      <c r="N489" s="53">
        <f>IF($A488&lt;&gt;"",INDEX([1]Sizer!N:N,(ROW()-3)/3+7),"")</f>
        <v>-2.4782225010455877E-2</v>
      </c>
      <c r="O489" s="53">
        <f>IF($A488&lt;&gt;"",INDEX([1]Sizer!O:O,(ROW()-3)/3+7),"")</f>
        <v>0</v>
      </c>
      <c r="P489" s="53">
        <f>IF($A488&lt;&gt;"",INDEX([1]Sizer!P:P,(ROW()-3)/3+7),"")</f>
        <v>4.6667202572347266E-3</v>
      </c>
      <c r="Q489" s="53">
        <f>IF($A488&lt;&gt;"",INDEX([1]Sizer!Q:Q,(ROW()-3)/3+7),"")</f>
        <v>4.4402283612726655E-2</v>
      </c>
      <c r="R489" s="53">
        <f>IF($A488&lt;&gt;"",INDEX([1]Sizer!R:R,(ROW()-3)/3+7),"")</f>
        <v>2.2359715670024226E-2</v>
      </c>
      <c r="S489" s="53">
        <f>IF($A488&lt;&gt;"",INDEX([1]Sizer!S:S,(ROW()-3)/3+7),"")</f>
        <v>0</v>
      </c>
      <c r="T489" s="53">
        <f>IF($A488&lt;&gt;"",INDEX([1]Sizer!T:T,(ROW()-3)/3+7),"")</f>
        <v>-0.05</v>
      </c>
      <c r="U489" s="53">
        <f>IF($A488&lt;&gt;"",INDEX([1]Sizer!U:U,(ROW()-3)/3+7),"")</f>
        <v>0</v>
      </c>
      <c r="V489" s="53">
        <f>IF($A488&lt;&gt;"",INDEX([1]Sizer!V:V,(ROW()-3)/3+7),"")</f>
        <v>2.5434765625000005E-2</v>
      </c>
      <c r="W489" s="53">
        <f>IF($A488&lt;&gt;"",INDEX([1]Sizer!W:W,(ROW()-3)/3+7),"")</f>
        <v>0</v>
      </c>
      <c r="X489" s="53">
        <f>IF($A488&lt;&gt;"",INDEX([1]Sizer!X:X,(ROW()-3)/3+7),"")</f>
        <v>0</v>
      </c>
      <c r="Y489" s="53">
        <f>IF($A488&lt;&gt;"",INDEX([1]Sizer!Y:Y,(ROW()-3)/3+7),"")</f>
        <v>0</v>
      </c>
      <c r="Z489" s="53">
        <f>IF($A488&lt;&gt;"",INDEX([1]Sizer!Z:Z,(ROW()-3)/3+7),"")</f>
        <v>0</v>
      </c>
      <c r="AA489" s="53">
        <f>IF($A488&lt;&gt;"",SUM($B489:$Z489),"")</f>
        <v>-9.7066647744943578E-3</v>
      </c>
    </row>
    <row r="490" spans="1:27" x14ac:dyDescent="0.2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</row>
    <row r="491" spans="1:27" x14ac:dyDescent="0.2">
      <c r="A491" s="59">
        <f>IF(INDEX([1]Sizer!$A:$A,(ROW()-2)/3+7)&lt;&gt;"",INDEX([1]Sizer!$A:$A,(ROW()-2)/3+7),"")</f>
        <v>45481</v>
      </c>
      <c r="B491" s="51">
        <f>IF($A491&lt;&gt;"",INDEX([1]Sizer!EF:EF,(ROW()-2)/3+7),"")</f>
        <v>0</v>
      </c>
      <c r="C491" s="51">
        <f>IF($A491&lt;&gt;"",INDEX([1]Sizer!EG:EG,(ROW()-2)/3+7),"")</f>
        <v>1</v>
      </c>
      <c r="D491" s="51">
        <f>IF($A491&lt;&gt;"",INDEX([1]Sizer!EH:EH,(ROW()-2)/3+7),"")</f>
        <v>-0.5</v>
      </c>
      <c r="E491" s="51">
        <f>IF($A491&lt;&gt;"",INDEX([1]Sizer!EI:EI,(ROW()-2)/3+7),"")</f>
        <v>0</v>
      </c>
      <c r="F491" s="51">
        <f>IF($A491&lt;&gt;"",INDEX([1]Sizer!EJ:EJ,(ROW()-2)/3+7),"")</f>
        <v>0.5</v>
      </c>
      <c r="G491" s="51">
        <f>IF($A491&lt;&gt;"",INDEX([1]Sizer!EK:EK,(ROW()-2)/3+7),"")</f>
        <v>1</v>
      </c>
      <c r="H491" s="51">
        <f>IF($A491&lt;&gt;"",INDEX([1]Sizer!EL:EL,(ROW()-2)/3+7),"")</f>
        <v>0.5</v>
      </c>
      <c r="I491" s="51">
        <f>IF($A491&lt;&gt;"",INDEX([1]Sizer!EM:EM,(ROW()-2)/3+7),"")</f>
        <v>-1.5</v>
      </c>
      <c r="J491" s="51">
        <f>IF($A491&lt;&gt;"",INDEX([1]Sizer!EN:EN,(ROW()-2)/3+7),"")</f>
        <v>0</v>
      </c>
      <c r="K491" s="51">
        <f>IF($A491&lt;&gt;"",INDEX([1]Sizer!EO:EO,(ROW()-2)/3+7),"")</f>
        <v>-1</v>
      </c>
      <c r="L491" s="51">
        <f>IF($A491&lt;&gt;"",INDEX([1]Sizer!EP:EP,(ROW()-2)/3+7),"")</f>
        <v>0</v>
      </c>
      <c r="M491" s="51">
        <f>IF($A491&lt;&gt;"",INDEX([1]Sizer!EQ:EQ,(ROW()-2)/3+7),"")</f>
        <v>0</v>
      </c>
      <c r="N491" s="51">
        <f>IF($A491&lt;&gt;"",INDEX([1]Sizer!ER:ER,(ROW()-2)/3+7),"")</f>
        <v>-0.5</v>
      </c>
      <c r="O491" s="51">
        <f>IF($A491&lt;&gt;"",INDEX([1]Sizer!ES:ES,(ROW()-2)/3+7),"")</f>
        <v>0</v>
      </c>
      <c r="P491" s="51">
        <f>IF($A491&lt;&gt;"",INDEX([1]Sizer!ET:ET,(ROW()-2)/3+7),"")</f>
        <v>0.5</v>
      </c>
      <c r="Q491" s="51">
        <f>IF($A491&lt;&gt;"",INDEX([1]Sizer!EU:EU,(ROW()-2)/3+7),"")</f>
        <v>2.5</v>
      </c>
      <c r="R491" s="51">
        <f>IF($A491&lt;&gt;"",INDEX([1]Sizer!EV:EV,(ROW()-2)/3+7),"")</f>
        <v>3</v>
      </c>
      <c r="S491" s="51">
        <f>IF($A491&lt;&gt;"",INDEX([1]Sizer!EW:EW,(ROW()-2)/3+7),"")</f>
        <v>0</v>
      </c>
      <c r="T491" s="51">
        <f>IF($A491&lt;&gt;"",INDEX([1]Sizer!EX:EX,(ROW()-2)/3+7),"")</f>
        <v>-1</v>
      </c>
      <c r="U491" s="51">
        <f>IF($A491&lt;&gt;"",INDEX([1]Sizer!EY:EY,(ROW()-2)/3+7),"")</f>
        <v>0</v>
      </c>
      <c r="V491" s="51">
        <f>IF($A491&lt;&gt;"",INDEX([1]Sizer!EZ:EZ,(ROW()-2)/3+7),"")</f>
        <v>1</v>
      </c>
      <c r="W491" s="51">
        <f>IF($A491&lt;&gt;"",INDEX([1]Sizer!FA:FA,(ROW()-2)/3+7),"")</f>
        <v>0</v>
      </c>
      <c r="X491" s="51">
        <f>IF($A491&lt;&gt;"",INDEX([1]Sizer!FB:FB,(ROW()-2)/3+7),"")</f>
        <v>0</v>
      </c>
      <c r="Y491" s="51">
        <f>IF($A491&lt;&gt;"",INDEX([1]Sizer!FC:FC,(ROW()-2)/3+7),"")</f>
        <v>0</v>
      </c>
      <c r="Z491" s="51">
        <f>IF($A491&lt;&gt;"",INDEX([1]Sizer!FD:FD,(ROW()-2)/3+7),"")</f>
        <v>0</v>
      </c>
      <c r="AA491" s="52">
        <f>IF($A491&lt;&gt;"",INDEX([1]Sizer!$AB:$AB,(ROW()-2)/3+7)*'[1]Dashboard (Model)'!$U$2,"")</f>
        <v>0.03</v>
      </c>
    </row>
    <row r="492" spans="1:27" x14ac:dyDescent="0.2">
      <c r="A492" s="59"/>
      <c r="B492" s="53">
        <f>IF($A491&lt;&gt;"",INDEX([1]Sizer!B:B,(ROW()-3)/3+7),"")</f>
        <v>0</v>
      </c>
      <c r="C492" s="53">
        <f>IF($A491&lt;&gt;"",INDEX([1]Sizer!C:C,(ROW()-3)/3+7),"")</f>
        <v>2.0982400849858359E-2</v>
      </c>
      <c r="D492" s="53">
        <f>IF($A491&lt;&gt;"",INDEX([1]Sizer!D:D,(ROW()-3)/3+7),"")</f>
        <v>-2.7760660807291667E-2</v>
      </c>
      <c r="E492" s="53">
        <f>IF($A491&lt;&gt;"",INDEX([1]Sizer!E:E,(ROW()-3)/3+7),"")</f>
        <v>0</v>
      </c>
      <c r="F492" s="53">
        <f>IF($A491&lt;&gt;"",INDEX([1]Sizer!F:F,(ROW()-3)/3+7),"")</f>
        <v>2.0140822569680486E-2</v>
      </c>
      <c r="G492" s="53">
        <f>IF($A491&lt;&gt;"",INDEX([1]Sizer!G:G,(ROW()-3)/3+7),"")</f>
        <v>3.0262665985699697E-2</v>
      </c>
      <c r="H492" s="53">
        <f>IF($A491&lt;&gt;"",INDEX([1]Sizer!H:H,(ROW()-3)/3+7),"")</f>
        <v>2.4586846473029042E-2</v>
      </c>
      <c r="I492" s="53">
        <f>IF($A491&lt;&gt;"",INDEX([1]Sizer!I:I,(ROW()-3)/3+7),"")</f>
        <v>-0.05</v>
      </c>
      <c r="J492" s="53">
        <f>IF($A491&lt;&gt;"",INDEX([1]Sizer!J:J,(ROW()-3)/3+7),"")</f>
        <v>0</v>
      </c>
      <c r="K492" s="53">
        <f>IF($A491&lt;&gt;"",INDEX([1]Sizer!K:K,(ROW()-3)/3+7),"")</f>
        <v>-0.05</v>
      </c>
      <c r="L492" s="53">
        <f>IF($A491&lt;&gt;"",INDEX([1]Sizer!L:L,(ROW()-3)/3+7),"")</f>
        <v>0</v>
      </c>
      <c r="M492" s="53">
        <f>IF($A491&lt;&gt;"",INDEX([1]Sizer!M:M,(ROW()-3)/3+7),"")</f>
        <v>0</v>
      </c>
      <c r="N492" s="53">
        <f>IF($A491&lt;&gt;"",INDEX([1]Sizer!N:N,(ROW()-3)/3+7),"")</f>
        <v>-2.4782225010455877E-2</v>
      </c>
      <c r="O492" s="53">
        <f>IF($A491&lt;&gt;"",INDEX([1]Sizer!O:O,(ROW()-3)/3+7),"")</f>
        <v>0</v>
      </c>
      <c r="P492" s="53">
        <f>IF($A491&lt;&gt;"",INDEX([1]Sizer!P:P,(ROW()-3)/3+7),"")</f>
        <v>4.6667202572347266E-3</v>
      </c>
      <c r="Q492" s="53">
        <f>IF($A491&lt;&gt;"",INDEX([1]Sizer!Q:Q,(ROW()-3)/3+7),"")</f>
        <v>4.4402283612726655E-2</v>
      </c>
      <c r="R492" s="53">
        <f>IF($A491&lt;&gt;"",INDEX([1]Sizer!R:R,(ROW()-3)/3+7),"")</f>
        <v>2.2359715670024226E-2</v>
      </c>
      <c r="S492" s="53">
        <f>IF($A491&lt;&gt;"",INDEX([1]Sizer!S:S,(ROW()-3)/3+7),"")</f>
        <v>0</v>
      </c>
      <c r="T492" s="53">
        <f>IF($A491&lt;&gt;"",INDEX([1]Sizer!T:T,(ROW()-3)/3+7),"")</f>
        <v>-0.05</v>
      </c>
      <c r="U492" s="53">
        <f>IF($A491&lt;&gt;"",INDEX([1]Sizer!U:U,(ROW()-3)/3+7),"")</f>
        <v>0</v>
      </c>
      <c r="V492" s="53">
        <f>IF($A491&lt;&gt;"",INDEX([1]Sizer!V:V,(ROW()-3)/3+7),"")</f>
        <v>2.5434765625000005E-2</v>
      </c>
      <c r="W492" s="53">
        <f>IF($A491&lt;&gt;"",INDEX([1]Sizer!W:W,(ROW()-3)/3+7),"")</f>
        <v>0</v>
      </c>
      <c r="X492" s="53">
        <f>IF($A491&lt;&gt;"",INDEX([1]Sizer!X:X,(ROW()-3)/3+7),"")</f>
        <v>0</v>
      </c>
      <c r="Y492" s="53">
        <f>IF($A491&lt;&gt;"",INDEX([1]Sizer!Y:Y,(ROW()-3)/3+7),"")</f>
        <v>0</v>
      </c>
      <c r="Z492" s="53">
        <f>IF($A491&lt;&gt;"",INDEX([1]Sizer!Z:Z,(ROW()-3)/3+7),"")</f>
        <v>0</v>
      </c>
      <c r="AA492" s="53">
        <f>IF($A491&lt;&gt;"",SUM($B492:$Z492),"")</f>
        <v>-9.7066647744943578E-3</v>
      </c>
    </row>
    <row r="493" spans="1:27" x14ac:dyDescent="0.2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</row>
    <row r="494" spans="1:27" x14ac:dyDescent="0.2">
      <c r="A494" s="59">
        <f>IF(INDEX([1]Sizer!$A:$A,(ROW()-2)/3+7)&lt;&gt;"",INDEX([1]Sizer!$A:$A,(ROW()-2)/3+7),"")</f>
        <v>45482</v>
      </c>
      <c r="B494" s="51">
        <f>IF($A494&lt;&gt;"",INDEX([1]Sizer!EF:EF,(ROW()-2)/3+7),"")</f>
        <v>0</v>
      </c>
      <c r="C494" s="51">
        <f>IF($A494&lt;&gt;"",INDEX([1]Sizer!EG:EG,(ROW()-2)/3+7),"")</f>
        <v>1</v>
      </c>
      <c r="D494" s="51">
        <f>IF($A494&lt;&gt;"",INDEX([1]Sizer!EH:EH,(ROW()-2)/3+7),"")</f>
        <v>-0.5</v>
      </c>
      <c r="E494" s="51">
        <f>IF($A494&lt;&gt;"",INDEX([1]Sizer!EI:EI,(ROW()-2)/3+7),"")</f>
        <v>0</v>
      </c>
      <c r="F494" s="51">
        <f>IF($A494&lt;&gt;"",INDEX([1]Sizer!EJ:EJ,(ROW()-2)/3+7),"")</f>
        <v>0.5</v>
      </c>
      <c r="G494" s="51">
        <f>IF($A494&lt;&gt;"",INDEX([1]Sizer!EK:EK,(ROW()-2)/3+7),"")</f>
        <v>1</v>
      </c>
      <c r="H494" s="51">
        <f>IF($A494&lt;&gt;"",INDEX([1]Sizer!EL:EL,(ROW()-2)/3+7),"")</f>
        <v>0.5</v>
      </c>
      <c r="I494" s="51">
        <f>IF($A494&lt;&gt;"",INDEX([1]Sizer!EM:EM,(ROW()-2)/3+7),"")</f>
        <v>0</v>
      </c>
      <c r="J494" s="51">
        <f>IF($A494&lt;&gt;"",INDEX([1]Sizer!EN:EN,(ROW()-2)/3+7),"")</f>
        <v>0</v>
      </c>
      <c r="K494" s="51">
        <f>IF($A494&lt;&gt;"",INDEX([1]Sizer!EO:EO,(ROW()-2)/3+7),"")</f>
        <v>-1</v>
      </c>
      <c r="L494" s="51">
        <f>IF($A494&lt;&gt;"",INDEX([1]Sizer!EP:EP,(ROW()-2)/3+7),"")</f>
        <v>0</v>
      </c>
      <c r="M494" s="51">
        <f>IF($A494&lt;&gt;"",INDEX([1]Sizer!EQ:EQ,(ROW()-2)/3+7),"")</f>
        <v>0</v>
      </c>
      <c r="N494" s="51">
        <f>IF($A494&lt;&gt;"",INDEX([1]Sizer!ER:ER,(ROW()-2)/3+7),"")</f>
        <v>-0.5</v>
      </c>
      <c r="O494" s="51">
        <f>IF($A494&lt;&gt;"",INDEX([1]Sizer!ES:ES,(ROW()-2)/3+7),"")</f>
        <v>0</v>
      </c>
      <c r="P494" s="51">
        <f>IF($A494&lt;&gt;"",INDEX([1]Sizer!ET:ET,(ROW()-2)/3+7),"")</f>
        <v>1.5</v>
      </c>
      <c r="Q494" s="51">
        <f>IF($A494&lt;&gt;"",INDEX([1]Sizer!EU:EU,(ROW()-2)/3+7),"")</f>
        <v>1.5</v>
      </c>
      <c r="R494" s="51">
        <f>IF($A494&lt;&gt;"",INDEX([1]Sizer!EV:EV,(ROW()-2)/3+7),"")</f>
        <v>3</v>
      </c>
      <c r="S494" s="51">
        <f>IF($A494&lt;&gt;"",INDEX([1]Sizer!EW:EW,(ROW()-2)/3+7),"")</f>
        <v>0</v>
      </c>
      <c r="T494" s="51">
        <f>IF($A494&lt;&gt;"",INDEX([1]Sizer!EX:EX,(ROW()-2)/3+7),"")</f>
        <v>-1</v>
      </c>
      <c r="U494" s="51">
        <f>IF($A494&lt;&gt;"",INDEX([1]Sizer!EY:EY,(ROW()-2)/3+7),"")</f>
        <v>0</v>
      </c>
      <c r="V494" s="51">
        <f>IF($A494&lt;&gt;"",INDEX([1]Sizer!EZ:EZ,(ROW()-2)/3+7),"")</f>
        <v>1</v>
      </c>
      <c r="W494" s="51">
        <f>IF($A494&lt;&gt;"",INDEX([1]Sizer!FA:FA,(ROW()-2)/3+7),"")</f>
        <v>0</v>
      </c>
      <c r="X494" s="51">
        <f>IF($A494&lt;&gt;"",INDEX([1]Sizer!FB:FB,(ROW()-2)/3+7),"")</f>
        <v>0</v>
      </c>
      <c r="Y494" s="51">
        <f>IF($A494&lt;&gt;"",INDEX([1]Sizer!FC:FC,(ROW()-2)/3+7),"")</f>
        <v>0</v>
      </c>
      <c r="Z494" s="51">
        <f>IF($A494&lt;&gt;"",INDEX([1]Sizer!FD:FD,(ROW()-2)/3+7),"")</f>
        <v>0</v>
      </c>
      <c r="AA494" s="52">
        <f>IF($A494&lt;&gt;"",INDEX([1]Sizer!$AB:$AB,(ROW()-2)/3+7)*'[1]Dashboard (Model)'!$U$2,"")</f>
        <v>3.5000000000000003E-2</v>
      </c>
    </row>
    <row r="495" spans="1:27" x14ac:dyDescent="0.2">
      <c r="A495" s="59"/>
      <c r="B495" s="53">
        <f>IF($A494&lt;&gt;"",INDEX([1]Sizer!B:B,(ROW()-3)/3+7),"")</f>
        <v>0</v>
      </c>
      <c r="C495" s="53">
        <f>IF($A494&lt;&gt;"",INDEX([1]Sizer!C:C,(ROW()-3)/3+7),"")</f>
        <v>2.0982400849858359E-2</v>
      </c>
      <c r="D495" s="53">
        <f>IF($A494&lt;&gt;"",INDEX([1]Sizer!D:D,(ROW()-3)/3+7),"")</f>
        <v>-2.7760660807291667E-2</v>
      </c>
      <c r="E495" s="53">
        <f>IF($A494&lt;&gt;"",INDEX([1]Sizer!E:E,(ROW()-3)/3+7),"")</f>
        <v>0</v>
      </c>
      <c r="F495" s="53">
        <f>IF($A494&lt;&gt;"",INDEX([1]Sizer!F:F,(ROW()-3)/3+7),"")</f>
        <v>2.0140822569680486E-2</v>
      </c>
      <c r="G495" s="53">
        <f>IF($A494&lt;&gt;"",INDEX([1]Sizer!G:G,(ROW()-3)/3+7),"")</f>
        <v>3.0262665985699697E-2</v>
      </c>
      <c r="H495" s="53">
        <f>IF($A494&lt;&gt;"",INDEX([1]Sizer!H:H,(ROW()-3)/3+7),"")</f>
        <v>2.4586846473029042E-2</v>
      </c>
      <c r="I495" s="53">
        <f>IF($A494&lt;&gt;"",INDEX([1]Sizer!I:I,(ROW()-3)/3+7),"")</f>
        <v>0</v>
      </c>
      <c r="J495" s="53">
        <f>IF($A494&lt;&gt;"",INDEX([1]Sizer!J:J,(ROW()-3)/3+7),"")</f>
        <v>0</v>
      </c>
      <c r="K495" s="53">
        <f>IF($A494&lt;&gt;"",INDEX([1]Sizer!K:K,(ROW()-3)/3+7),"")</f>
        <v>-0.05</v>
      </c>
      <c r="L495" s="53">
        <f>IF($A494&lt;&gt;"",INDEX([1]Sizer!L:L,(ROW()-3)/3+7),"")</f>
        <v>0</v>
      </c>
      <c r="M495" s="53">
        <f>IF($A494&lt;&gt;"",INDEX([1]Sizer!M:M,(ROW()-3)/3+7),"")</f>
        <v>0</v>
      </c>
      <c r="N495" s="53">
        <f>IF($A494&lt;&gt;"",INDEX([1]Sizer!N:N,(ROW()-3)/3+7),"")</f>
        <v>-2.4782225010455877E-2</v>
      </c>
      <c r="O495" s="53">
        <f>IF($A494&lt;&gt;"",INDEX([1]Sizer!O:O,(ROW()-3)/3+7),"")</f>
        <v>0</v>
      </c>
      <c r="P495" s="53">
        <f>IF($A494&lt;&gt;"",INDEX([1]Sizer!P:P,(ROW()-3)/3+7),"")</f>
        <v>1.5836540570175438E-2</v>
      </c>
      <c r="Q495" s="53">
        <f>IF($A494&lt;&gt;"",INDEX([1]Sizer!Q:Q,(ROW()-3)/3+7),"")</f>
        <v>2.9861319779462443E-2</v>
      </c>
      <c r="R495" s="53">
        <f>IF($A494&lt;&gt;"",INDEX([1]Sizer!R:R,(ROW()-3)/3+7),"")</f>
        <v>2.2359715670024226E-2</v>
      </c>
      <c r="S495" s="53">
        <f>IF($A494&lt;&gt;"",INDEX([1]Sizer!S:S,(ROW()-3)/3+7),"")</f>
        <v>0</v>
      </c>
      <c r="T495" s="53">
        <f>IF($A494&lt;&gt;"",INDEX([1]Sizer!T:T,(ROW()-3)/3+7),"")</f>
        <v>-0.05</v>
      </c>
      <c r="U495" s="53">
        <f>IF($A494&lt;&gt;"",INDEX([1]Sizer!U:U,(ROW()-3)/3+7),"")</f>
        <v>0</v>
      </c>
      <c r="V495" s="53">
        <f>IF($A494&lt;&gt;"",INDEX([1]Sizer!V:V,(ROW()-3)/3+7),"")</f>
        <v>2.5434765625000005E-2</v>
      </c>
      <c r="W495" s="53">
        <f>IF($A494&lt;&gt;"",INDEX([1]Sizer!W:W,(ROW()-3)/3+7),"")</f>
        <v>0</v>
      </c>
      <c r="X495" s="53">
        <f>IF($A494&lt;&gt;"",INDEX([1]Sizer!X:X,(ROW()-3)/3+7),"")</f>
        <v>0</v>
      </c>
      <c r="Y495" s="53">
        <f>IF($A494&lt;&gt;"",INDEX([1]Sizer!Y:Y,(ROW()-3)/3+7),"")</f>
        <v>0</v>
      </c>
      <c r="Z495" s="53">
        <f>IF($A494&lt;&gt;"",INDEX([1]Sizer!Z:Z,(ROW()-3)/3+7),"")</f>
        <v>0</v>
      </c>
      <c r="AA495" s="53">
        <f>IF($A494&lt;&gt;"",SUM($B495:$Z495),"")</f>
        <v>3.6922191705182142E-2</v>
      </c>
    </row>
    <row r="496" spans="1:27" x14ac:dyDescent="0.2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</row>
    <row r="497" spans="1:27" x14ac:dyDescent="0.2">
      <c r="A497" s="59">
        <f>IF(INDEX([1]Sizer!$A:$A,(ROW()-2)/3+7)&lt;&gt;"",INDEX([1]Sizer!$A:$A,(ROW()-2)/3+7),"")</f>
        <v>45483</v>
      </c>
      <c r="B497" s="51">
        <f>IF($A497&lt;&gt;"",INDEX([1]Sizer!EF:EF,(ROW()-2)/3+7),"")</f>
        <v>0</v>
      </c>
      <c r="C497" s="51">
        <f>IF($A497&lt;&gt;"",INDEX([1]Sizer!EG:EG,(ROW()-2)/3+7),"")</f>
        <v>1</v>
      </c>
      <c r="D497" s="51">
        <f>IF($A497&lt;&gt;"",INDEX([1]Sizer!EH:EH,(ROW()-2)/3+7),"")</f>
        <v>-0.5</v>
      </c>
      <c r="E497" s="51">
        <f>IF($A497&lt;&gt;"",INDEX([1]Sizer!EI:EI,(ROW()-2)/3+7),"")</f>
        <v>0</v>
      </c>
      <c r="F497" s="51">
        <f>IF($A497&lt;&gt;"",INDEX([1]Sizer!EJ:EJ,(ROW()-2)/3+7),"")</f>
        <v>0.5</v>
      </c>
      <c r="G497" s="51">
        <f>IF($A497&lt;&gt;"",INDEX([1]Sizer!EK:EK,(ROW()-2)/3+7),"")</f>
        <v>1</v>
      </c>
      <c r="H497" s="51">
        <f>IF($A497&lt;&gt;"",INDEX([1]Sizer!EL:EL,(ROW()-2)/3+7),"")</f>
        <v>0.5</v>
      </c>
      <c r="I497" s="51">
        <f>IF($A497&lt;&gt;"",INDEX([1]Sizer!EM:EM,(ROW()-2)/3+7),"")</f>
        <v>0</v>
      </c>
      <c r="J497" s="51">
        <f>IF($A497&lt;&gt;"",INDEX([1]Sizer!EN:EN,(ROW()-2)/3+7),"")</f>
        <v>0</v>
      </c>
      <c r="K497" s="51">
        <f>IF($A497&lt;&gt;"",INDEX([1]Sizer!EO:EO,(ROW()-2)/3+7),"")</f>
        <v>-1</v>
      </c>
      <c r="L497" s="51">
        <f>IF($A497&lt;&gt;"",INDEX([1]Sizer!EP:EP,(ROW()-2)/3+7),"")</f>
        <v>0</v>
      </c>
      <c r="M497" s="51">
        <f>IF($A497&lt;&gt;"",INDEX([1]Sizer!EQ:EQ,(ROW()-2)/3+7),"")</f>
        <v>0</v>
      </c>
      <c r="N497" s="51">
        <f>IF($A497&lt;&gt;"",INDEX([1]Sizer!ER:ER,(ROW()-2)/3+7),"")</f>
        <v>-0.5</v>
      </c>
      <c r="O497" s="51">
        <f>IF($A497&lt;&gt;"",INDEX([1]Sizer!ES:ES,(ROW()-2)/3+7),"")</f>
        <v>0</v>
      </c>
      <c r="P497" s="51">
        <f>IF($A497&lt;&gt;"",INDEX([1]Sizer!ET:ET,(ROW()-2)/3+7),"")</f>
        <v>1.5</v>
      </c>
      <c r="Q497" s="51">
        <f>IF($A497&lt;&gt;"",INDEX([1]Sizer!EU:EU,(ROW()-2)/3+7),"")</f>
        <v>1.5</v>
      </c>
      <c r="R497" s="51">
        <f>IF($A497&lt;&gt;"",INDEX([1]Sizer!EV:EV,(ROW()-2)/3+7),"")</f>
        <v>3</v>
      </c>
      <c r="S497" s="51">
        <f>IF($A497&lt;&gt;"",INDEX([1]Sizer!EW:EW,(ROW()-2)/3+7),"")</f>
        <v>0</v>
      </c>
      <c r="T497" s="51">
        <f>IF($A497&lt;&gt;"",INDEX([1]Sizer!EX:EX,(ROW()-2)/3+7),"")</f>
        <v>-1</v>
      </c>
      <c r="U497" s="51">
        <f>IF($A497&lt;&gt;"",INDEX([1]Sizer!EY:EY,(ROW()-2)/3+7),"")</f>
        <v>0</v>
      </c>
      <c r="V497" s="51">
        <f>IF($A497&lt;&gt;"",INDEX([1]Sizer!EZ:EZ,(ROW()-2)/3+7),"")</f>
        <v>2.5</v>
      </c>
      <c r="W497" s="51">
        <f>IF($A497&lt;&gt;"",INDEX([1]Sizer!FA:FA,(ROW()-2)/3+7),"")</f>
        <v>0</v>
      </c>
      <c r="X497" s="51">
        <f>IF($A497&lt;&gt;"",INDEX([1]Sizer!FB:FB,(ROW()-2)/3+7),"")</f>
        <v>0</v>
      </c>
      <c r="Y497" s="51">
        <f>IF($A497&lt;&gt;"",INDEX([1]Sizer!FC:FC,(ROW()-2)/3+7),"")</f>
        <v>0</v>
      </c>
      <c r="Z497" s="51">
        <f>IF($A497&lt;&gt;"",INDEX([1]Sizer!FD:FD,(ROW()-2)/3+7),"")</f>
        <v>0</v>
      </c>
      <c r="AA497" s="52">
        <f>IF($A497&lt;&gt;"",INDEX([1]Sizer!$AB:$AB,(ROW()-2)/3+7)*'[1]Dashboard (Model)'!$U$2,"")</f>
        <v>0.03</v>
      </c>
    </row>
    <row r="498" spans="1:27" x14ac:dyDescent="0.2">
      <c r="A498" s="59"/>
      <c r="B498" s="53">
        <f>IF($A497&lt;&gt;"",INDEX([1]Sizer!B:B,(ROW()-3)/3+7),"")</f>
        <v>0</v>
      </c>
      <c r="C498" s="53">
        <f>IF($A497&lt;&gt;"",INDEX([1]Sizer!C:C,(ROW()-3)/3+7),"")</f>
        <v>2.0982400849858359E-2</v>
      </c>
      <c r="D498" s="53">
        <f>IF($A497&lt;&gt;"",INDEX([1]Sizer!D:D,(ROW()-3)/3+7),"")</f>
        <v>-2.7760660807291667E-2</v>
      </c>
      <c r="E498" s="53">
        <f>IF($A497&lt;&gt;"",INDEX([1]Sizer!E:E,(ROW()-3)/3+7),"")</f>
        <v>0</v>
      </c>
      <c r="F498" s="53">
        <f>IF($A497&lt;&gt;"",INDEX([1]Sizer!F:F,(ROW()-3)/3+7),"")</f>
        <v>2.0140822569680486E-2</v>
      </c>
      <c r="G498" s="53">
        <f>IF($A497&lt;&gt;"",INDEX([1]Sizer!G:G,(ROW()-3)/3+7),"")</f>
        <v>3.0262665985699697E-2</v>
      </c>
      <c r="H498" s="53">
        <f>IF($A497&lt;&gt;"",INDEX([1]Sizer!H:H,(ROW()-3)/3+7),"")</f>
        <v>2.4586846473029042E-2</v>
      </c>
      <c r="I498" s="53">
        <f>IF($A497&lt;&gt;"",INDEX([1]Sizer!I:I,(ROW()-3)/3+7),"")</f>
        <v>0</v>
      </c>
      <c r="J498" s="53">
        <f>IF($A497&lt;&gt;"",INDEX([1]Sizer!J:J,(ROW()-3)/3+7),"")</f>
        <v>0</v>
      </c>
      <c r="K498" s="53">
        <f>IF($A497&lt;&gt;"",INDEX([1]Sizer!K:K,(ROW()-3)/3+7),"")</f>
        <v>-0.05</v>
      </c>
      <c r="L498" s="53">
        <f>IF($A497&lt;&gt;"",INDEX([1]Sizer!L:L,(ROW()-3)/3+7),"")</f>
        <v>0</v>
      </c>
      <c r="M498" s="53">
        <f>IF($A497&lt;&gt;"",INDEX([1]Sizer!M:M,(ROW()-3)/3+7),"")</f>
        <v>0</v>
      </c>
      <c r="N498" s="53">
        <f>IF($A497&lt;&gt;"",INDEX([1]Sizer!N:N,(ROW()-3)/3+7),"")</f>
        <v>-2.4782225010455877E-2</v>
      </c>
      <c r="O498" s="53">
        <f>IF($A497&lt;&gt;"",INDEX([1]Sizer!O:O,(ROW()-3)/3+7),"")</f>
        <v>0</v>
      </c>
      <c r="P498" s="53">
        <f>IF($A497&lt;&gt;"",INDEX([1]Sizer!P:P,(ROW()-3)/3+7),"")</f>
        <v>1.5836540570175438E-2</v>
      </c>
      <c r="Q498" s="53">
        <f>IF($A497&lt;&gt;"",INDEX([1]Sizer!Q:Q,(ROW()-3)/3+7),"")</f>
        <v>2.9861319779462443E-2</v>
      </c>
      <c r="R498" s="53">
        <f>IF($A497&lt;&gt;"",INDEX([1]Sizer!R:R,(ROW()-3)/3+7),"")</f>
        <v>2.2359715670024226E-2</v>
      </c>
      <c r="S498" s="53">
        <f>IF($A497&lt;&gt;"",INDEX([1]Sizer!S:S,(ROW()-3)/3+7),"")</f>
        <v>0</v>
      </c>
      <c r="T498" s="53">
        <f>IF($A497&lt;&gt;"",INDEX([1]Sizer!T:T,(ROW()-3)/3+7),"")</f>
        <v>-0.05</v>
      </c>
      <c r="U498" s="53">
        <f>IF($A497&lt;&gt;"",INDEX([1]Sizer!U:U,(ROW()-3)/3+7),"")</f>
        <v>0</v>
      </c>
      <c r="V498" s="53">
        <f>IF($A497&lt;&gt;"",INDEX([1]Sizer!V:V,(ROW()-3)/3+7),"")</f>
        <v>4.2755269019876627E-2</v>
      </c>
      <c r="W498" s="53">
        <f>IF($A497&lt;&gt;"",INDEX([1]Sizer!W:W,(ROW()-3)/3+7),"")</f>
        <v>0</v>
      </c>
      <c r="X498" s="53">
        <f>IF($A497&lt;&gt;"",INDEX([1]Sizer!X:X,(ROW()-3)/3+7),"")</f>
        <v>0</v>
      </c>
      <c r="Y498" s="53">
        <f>IF($A497&lt;&gt;"",INDEX([1]Sizer!Y:Y,(ROW()-3)/3+7),"")</f>
        <v>0</v>
      </c>
      <c r="Z498" s="53">
        <f>IF($A497&lt;&gt;"",INDEX([1]Sizer!Z:Z,(ROW()-3)/3+7),"")</f>
        <v>0</v>
      </c>
      <c r="AA498" s="53">
        <f>IF($A497&lt;&gt;"",SUM($B498:$Z498),"")</f>
        <v>5.4242695100058767E-2</v>
      </c>
    </row>
    <row r="499" spans="1:27" x14ac:dyDescent="0.2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</row>
    <row r="500" spans="1:27" x14ac:dyDescent="0.2">
      <c r="A500" s="59">
        <f>IF(INDEX([1]Sizer!$A:$A,(ROW()-2)/3+7)&lt;&gt;"",INDEX([1]Sizer!$A:$A,(ROW()-2)/3+7),"")</f>
        <v>45485</v>
      </c>
      <c r="B500" s="51">
        <f>IF($A500&lt;&gt;"",INDEX([1]Sizer!EF:EF,(ROW()-2)/3+7),"")</f>
        <v>0</v>
      </c>
      <c r="C500" s="51">
        <f>IF($A500&lt;&gt;"",INDEX([1]Sizer!EG:EG,(ROW()-2)/3+7),"")</f>
        <v>1</v>
      </c>
      <c r="D500" s="51">
        <f>IF($A500&lt;&gt;"",INDEX([1]Sizer!EH:EH,(ROW()-2)/3+7),"")</f>
        <v>-0.5</v>
      </c>
      <c r="E500" s="51">
        <f>IF($A500&lt;&gt;"",INDEX([1]Sizer!EI:EI,(ROW()-2)/3+7),"")</f>
        <v>0</v>
      </c>
      <c r="F500" s="51">
        <f>IF($A500&lt;&gt;"",INDEX([1]Sizer!EJ:EJ,(ROW()-2)/3+7),"")</f>
        <v>0.5</v>
      </c>
      <c r="G500" s="51">
        <f>IF($A500&lt;&gt;"",INDEX([1]Sizer!EK:EK,(ROW()-2)/3+7),"")</f>
        <v>1</v>
      </c>
      <c r="H500" s="51">
        <f>IF($A500&lt;&gt;"",INDEX([1]Sizer!EL:EL,(ROW()-2)/3+7),"")</f>
        <v>0</v>
      </c>
      <c r="I500" s="51">
        <f>IF($A500&lt;&gt;"",INDEX([1]Sizer!EM:EM,(ROW()-2)/3+7),"")</f>
        <v>0.5</v>
      </c>
      <c r="J500" s="51">
        <f>IF($A500&lt;&gt;"",INDEX([1]Sizer!EN:EN,(ROW()-2)/3+7),"")</f>
        <v>0</v>
      </c>
      <c r="K500" s="51">
        <f>IF($A500&lt;&gt;"",INDEX([1]Sizer!EO:EO,(ROW()-2)/3+7),"")</f>
        <v>-0.5</v>
      </c>
      <c r="L500" s="51">
        <f>IF($A500&lt;&gt;"",INDEX([1]Sizer!EP:EP,(ROW()-2)/3+7),"")</f>
        <v>0</v>
      </c>
      <c r="M500" s="51">
        <f>IF($A500&lt;&gt;"",INDEX([1]Sizer!EQ:EQ,(ROW()-2)/3+7),"")</f>
        <v>0</v>
      </c>
      <c r="N500" s="51">
        <f>IF($A500&lt;&gt;"",INDEX([1]Sizer!ER:ER,(ROW()-2)/3+7),"")</f>
        <v>-0.5</v>
      </c>
      <c r="O500" s="51">
        <f>IF($A500&lt;&gt;"",INDEX([1]Sizer!ES:ES,(ROW()-2)/3+7),"")</f>
        <v>0</v>
      </c>
      <c r="P500" s="51">
        <f>IF($A500&lt;&gt;"",INDEX([1]Sizer!ET:ET,(ROW()-2)/3+7),"")</f>
        <v>0.5</v>
      </c>
      <c r="Q500" s="51">
        <f>IF($A500&lt;&gt;"",INDEX([1]Sizer!EU:EU,(ROW()-2)/3+7),"")</f>
        <v>1</v>
      </c>
      <c r="R500" s="51">
        <f>IF($A500&lt;&gt;"",INDEX([1]Sizer!EV:EV,(ROW()-2)/3+7),"")</f>
        <v>3</v>
      </c>
      <c r="S500" s="51">
        <f>IF($A500&lt;&gt;"",INDEX([1]Sizer!EW:EW,(ROW()-2)/3+7),"")</f>
        <v>0</v>
      </c>
      <c r="T500" s="51">
        <f>IF($A500&lt;&gt;"",INDEX([1]Sizer!EX:EX,(ROW()-2)/3+7),"")</f>
        <v>-1</v>
      </c>
      <c r="U500" s="51">
        <f>IF($A500&lt;&gt;"",INDEX([1]Sizer!EY:EY,(ROW()-2)/3+7),"")</f>
        <v>0</v>
      </c>
      <c r="V500" s="51">
        <f>IF($A500&lt;&gt;"",INDEX([1]Sizer!EZ:EZ,(ROW()-2)/3+7),"")</f>
        <v>2.5</v>
      </c>
      <c r="W500" s="51">
        <f>IF($A500&lt;&gt;"",INDEX([1]Sizer!FA:FA,(ROW()-2)/3+7),"")</f>
        <v>0</v>
      </c>
      <c r="X500" s="51">
        <f>IF($A500&lt;&gt;"",INDEX([1]Sizer!FB:FB,(ROW()-2)/3+7),"")</f>
        <v>0</v>
      </c>
      <c r="Y500" s="51">
        <f>IF($A500&lt;&gt;"",INDEX([1]Sizer!FC:FC,(ROW()-2)/3+7),"")</f>
        <v>0</v>
      </c>
      <c r="Z500" s="51">
        <f>IF($A500&lt;&gt;"",INDEX([1]Sizer!FD:FD,(ROW()-2)/3+7),"")</f>
        <v>0</v>
      </c>
      <c r="AA500" s="52">
        <f>IF($A500&lt;&gt;"",INDEX([1]Sizer!$AB:$AB,(ROW()-2)/3+7)*'[1]Dashboard (Model)'!$U$2,"")</f>
        <v>0.04</v>
      </c>
    </row>
    <row r="501" spans="1:27" x14ac:dyDescent="0.2">
      <c r="A501" s="59"/>
      <c r="B501" s="53">
        <f>IF($A500&lt;&gt;"",INDEX([1]Sizer!B:B,(ROW()-3)/3+7),"")</f>
        <v>0</v>
      </c>
      <c r="C501" s="53">
        <f>IF($A500&lt;&gt;"",INDEX([1]Sizer!C:C,(ROW()-3)/3+7),"")</f>
        <v>2.0982400849858359E-2</v>
      </c>
      <c r="D501" s="53">
        <f>IF($A500&lt;&gt;"",INDEX([1]Sizer!D:D,(ROW()-3)/3+7),"")</f>
        <v>-2.7760660807291667E-2</v>
      </c>
      <c r="E501" s="53">
        <f>IF($A500&lt;&gt;"",INDEX([1]Sizer!E:E,(ROW()-3)/3+7),"")</f>
        <v>0</v>
      </c>
      <c r="F501" s="53">
        <f>IF($A500&lt;&gt;"",INDEX([1]Sizer!F:F,(ROW()-3)/3+7),"")</f>
        <v>2.0140822569680486E-2</v>
      </c>
      <c r="G501" s="53">
        <f>IF($A500&lt;&gt;"",INDEX([1]Sizer!G:G,(ROW()-3)/3+7),"")</f>
        <v>3.0262665985699697E-2</v>
      </c>
      <c r="H501" s="53">
        <f>IF($A500&lt;&gt;"",INDEX([1]Sizer!H:H,(ROW()-3)/3+7),"")</f>
        <v>0</v>
      </c>
      <c r="I501" s="53">
        <f>IF($A500&lt;&gt;"",INDEX([1]Sizer!I:I,(ROW()-3)/3+7),"")</f>
        <v>1.1636267605633804E-2</v>
      </c>
      <c r="J501" s="53">
        <f>IF($A500&lt;&gt;"",INDEX([1]Sizer!J:J,(ROW()-3)/3+7),"")</f>
        <v>0</v>
      </c>
      <c r="K501" s="53">
        <f>IF($A500&lt;&gt;"",INDEX([1]Sizer!K:K,(ROW()-3)/3+7),"")</f>
        <v>-1.905824682814302E-2</v>
      </c>
      <c r="L501" s="53">
        <f>IF($A500&lt;&gt;"",INDEX([1]Sizer!L:L,(ROW()-3)/3+7),"")</f>
        <v>0</v>
      </c>
      <c r="M501" s="53">
        <f>IF($A500&lt;&gt;"",INDEX([1]Sizer!M:M,(ROW()-3)/3+7),"")</f>
        <v>0</v>
      </c>
      <c r="N501" s="53">
        <f>IF($A500&lt;&gt;"",INDEX([1]Sizer!N:N,(ROW()-3)/3+7),"")</f>
        <v>-2.4782225010455877E-2</v>
      </c>
      <c r="O501" s="53">
        <f>IF($A500&lt;&gt;"",INDEX([1]Sizer!O:O,(ROW()-3)/3+7),"")</f>
        <v>0</v>
      </c>
      <c r="P501" s="53">
        <f>IF($A500&lt;&gt;"",INDEX([1]Sizer!P:P,(ROW()-3)/3+7),"")</f>
        <v>6.3006673021925629E-3</v>
      </c>
      <c r="Q501" s="53">
        <f>IF($A500&lt;&gt;"",INDEX([1]Sizer!Q:Q,(ROW()-3)/3+7),"")</f>
        <v>2.3021246952281433E-2</v>
      </c>
      <c r="R501" s="53">
        <f>IF($A500&lt;&gt;"",INDEX([1]Sizer!R:R,(ROW()-3)/3+7),"")</f>
        <v>2.2359715670024226E-2</v>
      </c>
      <c r="S501" s="53">
        <f>IF($A500&lt;&gt;"",INDEX([1]Sizer!S:S,(ROW()-3)/3+7),"")</f>
        <v>0</v>
      </c>
      <c r="T501" s="53">
        <f>IF($A500&lt;&gt;"",INDEX([1]Sizer!T:T,(ROW()-3)/3+7),"")</f>
        <v>-0.05</v>
      </c>
      <c r="U501" s="53">
        <f>IF($A500&lt;&gt;"",INDEX([1]Sizer!U:U,(ROW()-3)/3+7),"")</f>
        <v>0</v>
      </c>
      <c r="V501" s="53">
        <f>IF($A500&lt;&gt;"",INDEX([1]Sizer!V:V,(ROW()-3)/3+7),"")</f>
        <v>4.2755269019876627E-2</v>
      </c>
      <c r="W501" s="53">
        <f>IF($A500&lt;&gt;"",INDEX([1]Sizer!W:W,(ROW()-3)/3+7),"")</f>
        <v>0</v>
      </c>
      <c r="X501" s="53">
        <f>IF($A500&lt;&gt;"",INDEX([1]Sizer!X:X,(ROW()-3)/3+7),"")</f>
        <v>0</v>
      </c>
      <c r="Y501" s="53">
        <f>IF($A500&lt;&gt;"",INDEX([1]Sizer!Y:Y,(ROW()-3)/3+7),"")</f>
        <v>0</v>
      </c>
      <c r="Z501" s="53">
        <f>IF($A500&lt;&gt;"",INDEX([1]Sizer!Z:Z,(ROW()-3)/3+7),"")</f>
        <v>0</v>
      </c>
      <c r="AA501" s="53">
        <f>IF($A500&lt;&gt;"",SUM($B501:$Z501),"")</f>
        <v>5.5857923309356627E-2</v>
      </c>
    </row>
    <row r="502" spans="1:27" x14ac:dyDescent="0.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</row>
    <row r="503" spans="1:27" x14ac:dyDescent="0.2">
      <c r="A503" s="59">
        <f>IF(INDEX([1]Sizer!$A:$A,(ROW()-2)/3+7)&lt;&gt;"",INDEX([1]Sizer!$A:$A,(ROW()-2)/3+7),"")</f>
        <v>45488</v>
      </c>
      <c r="B503" s="51">
        <f>IF($A503&lt;&gt;"",INDEX([1]Sizer!EF:EF,(ROW()-2)/3+7),"")</f>
        <v>0</v>
      </c>
      <c r="C503" s="51">
        <f>IF($A503&lt;&gt;"",INDEX([1]Sizer!EG:EG,(ROW()-2)/3+7),"")</f>
        <v>1</v>
      </c>
      <c r="D503" s="51">
        <f>IF($A503&lt;&gt;"",INDEX([1]Sizer!EH:EH,(ROW()-2)/3+7),"")</f>
        <v>2.5</v>
      </c>
      <c r="E503" s="51">
        <f>IF($A503&lt;&gt;"",INDEX([1]Sizer!EI:EI,(ROW()-2)/3+7),"")</f>
        <v>0</v>
      </c>
      <c r="F503" s="51">
        <f>IF($A503&lt;&gt;"",INDEX([1]Sizer!EJ:EJ,(ROW()-2)/3+7),"")</f>
        <v>0.5</v>
      </c>
      <c r="G503" s="51">
        <f>IF($A503&lt;&gt;"",INDEX([1]Sizer!EK:EK,(ROW()-2)/3+7),"")</f>
        <v>1</v>
      </c>
      <c r="H503" s="51">
        <f>IF($A503&lt;&gt;"",INDEX([1]Sizer!EL:EL,(ROW()-2)/3+7),"")</f>
        <v>0</v>
      </c>
      <c r="I503" s="51">
        <f>IF($A503&lt;&gt;"",INDEX([1]Sizer!EM:EM,(ROW()-2)/3+7),"")</f>
        <v>-0.5</v>
      </c>
      <c r="J503" s="51">
        <f>IF($A503&lt;&gt;"",INDEX([1]Sizer!EN:EN,(ROW()-2)/3+7),"")</f>
        <v>0</v>
      </c>
      <c r="K503" s="51">
        <f>IF($A503&lt;&gt;"",INDEX([1]Sizer!EO:EO,(ROW()-2)/3+7),"")</f>
        <v>0</v>
      </c>
      <c r="L503" s="51">
        <f>IF($A503&lt;&gt;"",INDEX([1]Sizer!EP:EP,(ROW()-2)/3+7),"")</f>
        <v>0</v>
      </c>
      <c r="M503" s="51">
        <f>IF($A503&lt;&gt;"",INDEX([1]Sizer!EQ:EQ,(ROW()-2)/3+7),"")</f>
        <v>0</v>
      </c>
      <c r="N503" s="51">
        <f>IF($A503&lt;&gt;"",INDEX([1]Sizer!ER:ER,(ROW()-2)/3+7),"")</f>
        <v>-0.5</v>
      </c>
      <c r="O503" s="51">
        <f>IF($A503&lt;&gt;"",INDEX([1]Sizer!ES:ES,(ROW()-2)/3+7),"")</f>
        <v>0</v>
      </c>
      <c r="P503" s="51">
        <f>IF($A503&lt;&gt;"",INDEX([1]Sizer!ET:ET,(ROW()-2)/3+7),"")</f>
        <v>1</v>
      </c>
      <c r="Q503" s="51">
        <f>IF($A503&lt;&gt;"",INDEX([1]Sizer!EU:EU,(ROW()-2)/3+7),"")</f>
        <v>0.5</v>
      </c>
      <c r="R503" s="51">
        <f>IF($A503&lt;&gt;"",INDEX([1]Sizer!EV:EV,(ROW()-2)/3+7),"")</f>
        <v>3</v>
      </c>
      <c r="S503" s="51">
        <f>IF($A503&lt;&gt;"",INDEX([1]Sizer!EW:EW,(ROW()-2)/3+7),"")</f>
        <v>0</v>
      </c>
      <c r="T503" s="51">
        <f>IF($A503&lt;&gt;"",INDEX([1]Sizer!EX:EX,(ROW()-2)/3+7),"")</f>
        <v>-1</v>
      </c>
      <c r="U503" s="51">
        <f>IF($A503&lt;&gt;"",INDEX([1]Sizer!EY:EY,(ROW()-2)/3+7),"")</f>
        <v>0</v>
      </c>
      <c r="V503" s="51">
        <f>IF($A503&lt;&gt;"",INDEX([1]Sizer!EZ:EZ,(ROW()-2)/3+7),"")</f>
        <v>2</v>
      </c>
      <c r="W503" s="51">
        <f>IF($A503&lt;&gt;"",INDEX([1]Sizer!FA:FA,(ROW()-2)/3+7),"")</f>
        <v>0</v>
      </c>
      <c r="X503" s="51">
        <f>IF($A503&lt;&gt;"",INDEX([1]Sizer!FB:FB,(ROW()-2)/3+7),"")</f>
        <v>0</v>
      </c>
      <c r="Y503" s="51">
        <f>IF($A503&lt;&gt;"",INDEX([1]Sizer!FC:FC,(ROW()-2)/3+7),"")</f>
        <v>0</v>
      </c>
      <c r="Z503" s="51">
        <f>IF($A503&lt;&gt;"",INDEX([1]Sizer!FD:FD,(ROW()-2)/3+7),"")</f>
        <v>0</v>
      </c>
      <c r="AA503" s="52">
        <f>IF($A503&lt;&gt;"",INDEX([1]Sizer!$AB:$AB,(ROW()-2)/3+7)*'[1]Dashboard (Model)'!$U$2,"")</f>
        <v>0.03</v>
      </c>
    </row>
    <row r="504" spans="1:27" x14ac:dyDescent="0.2">
      <c r="A504" s="59"/>
      <c r="B504" s="53">
        <f>IF($A503&lt;&gt;"",INDEX([1]Sizer!B:B,(ROW()-3)/3+7),"")</f>
        <v>0</v>
      </c>
      <c r="C504" s="53">
        <f>IF($A503&lt;&gt;"",INDEX([1]Sizer!C:C,(ROW()-3)/3+7),"")</f>
        <v>2.0982400849858359E-2</v>
      </c>
      <c r="D504" s="53">
        <f>IF($A503&lt;&gt;"",INDEX([1]Sizer!D:D,(ROW()-3)/3+7),"")</f>
        <v>0.05</v>
      </c>
      <c r="E504" s="53">
        <f>IF($A503&lt;&gt;"",INDEX([1]Sizer!E:E,(ROW()-3)/3+7),"")</f>
        <v>0</v>
      </c>
      <c r="F504" s="53">
        <f>IF($A503&lt;&gt;"",INDEX([1]Sizer!F:F,(ROW()-3)/3+7),"")</f>
        <v>2.0140822569680486E-2</v>
      </c>
      <c r="G504" s="53">
        <f>IF($A503&lt;&gt;"",INDEX([1]Sizer!G:G,(ROW()-3)/3+7),"")</f>
        <v>3.0262665985699697E-2</v>
      </c>
      <c r="H504" s="53">
        <f>IF($A503&lt;&gt;"",INDEX([1]Sizer!H:H,(ROW()-3)/3+7),"")</f>
        <v>0</v>
      </c>
      <c r="I504" s="53">
        <f>IF($A503&lt;&gt;"",INDEX([1]Sizer!I:I,(ROW()-3)/3+7),"")</f>
        <v>-9.5632211538461548E-3</v>
      </c>
      <c r="J504" s="53">
        <f>IF($A503&lt;&gt;"",INDEX([1]Sizer!J:J,(ROW()-3)/3+7),"")</f>
        <v>0</v>
      </c>
      <c r="K504" s="53">
        <f>IF($A503&lt;&gt;"",INDEX([1]Sizer!K:K,(ROW()-3)/3+7),"")</f>
        <v>0</v>
      </c>
      <c r="L504" s="53">
        <f>IF($A503&lt;&gt;"",INDEX([1]Sizer!L:L,(ROW()-3)/3+7),"")</f>
        <v>0</v>
      </c>
      <c r="M504" s="53">
        <f>IF($A503&lt;&gt;"",INDEX([1]Sizer!M:M,(ROW()-3)/3+7),"")</f>
        <v>0</v>
      </c>
      <c r="N504" s="53">
        <f>IF($A503&lt;&gt;"",INDEX([1]Sizer!N:N,(ROW()-3)/3+7),"")</f>
        <v>-2.4782225010455877E-2</v>
      </c>
      <c r="O504" s="53">
        <f>IF($A503&lt;&gt;"",INDEX([1]Sizer!O:O,(ROW()-3)/3+7),"")</f>
        <v>0</v>
      </c>
      <c r="P504" s="53">
        <f>IF($A503&lt;&gt;"",INDEX([1]Sizer!P:P,(ROW()-3)/3+7),"")</f>
        <v>9.5945880764036276E-3</v>
      </c>
      <c r="Q504" s="53">
        <f>IF($A503&lt;&gt;"",INDEX([1]Sizer!Q:Q,(ROW()-3)/3+7),"")</f>
        <v>8.7029663983199165E-3</v>
      </c>
      <c r="R504" s="53">
        <f>IF($A503&lt;&gt;"",INDEX([1]Sizer!R:R,(ROW()-3)/3+7),"")</f>
        <v>2.2359715670024226E-2</v>
      </c>
      <c r="S504" s="53">
        <f>IF($A503&lt;&gt;"",INDEX([1]Sizer!S:S,(ROW()-3)/3+7),"")</f>
        <v>0</v>
      </c>
      <c r="T504" s="53">
        <f>IF($A503&lt;&gt;"",INDEX([1]Sizer!T:T,(ROW()-3)/3+7),"")</f>
        <v>-0.05</v>
      </c>
      <c r="U504" s="53">
        <f>IF($A503&lt;&gt;"",INDEX([1]Sizer!U:U,(ROW()-3)/3+7),"")</f>
        <v>0</v>
      </c>
      <c r="V504" s="53">
        <f>IF($A503&lt;&gt;"",INDEX([1]Sizer!V:V,(ROW()-3)/3+7),"")</f>
        <v>3.4060787671232884E-2</v>
      </c>
      <c r="W504" s="53">
        <f>IF($A503&lt;&gt;"",INDEX([1]Sizer!W:W,(ROW()-3)/3+7),"")</f>
        <v>0</v>
      </c>
      <c r="X504" s="53">
        <f>IF($A503&lt;&gt;"",INDEX([1]Sizer!X:X,(ROW()-3)/3+7),"")</f>
        <v>0</v>
      </c>
      <c r="Y504" s="53">
        <f>IF($A503&lt;&gt;"",INDEX([1]Sizer!Y:Y,(ROW()-3)/3+7),"")</f>
        <v>0</v>
      </c>
      <c r="Z504" s="53">
        <f>IF($A503&lt;&gt;"",INDEX([1]Sizer!Z:Z,(ROW()-3)/3+7),"")</f>
        <v>0</v>
      </c>
      <c r="AA504" s="53">
        <f>IF($A503&lt;&gt;"",SUM($B504:$Z504),"")</f>
        <v>0.11175850105691716</v>
      </c>
    </row>
    <row r="505" spans="1:27" x14ac:dyDescent="0.2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</row>
    <row r="506" spans="1:27" x14ac:dyDescent="0.2">
      <c r="A506" s="59">
        <f>IF(INDEX([1]Sizer!$A:$A,(ROW()-2)/3+7)&lt;&gt;"",INDEX([1]Sizer!$A:$A,(ROW()-2)/3+7),"")</f>
        <v>45489</v>
      </c>
      <c r="B506" s="51">
        <f>IF($A506&lt;&gt;"",INDEX([1]Sizer!EF:EF,(ROW()-2)/3+7),"")</f>
        <v>0</v>
      </c>
      <c r="C506" s="51">
        <f>IF($A506&lt;&gt;"",INDEX([1]Sizer!EG:EG,(ROW()-2)/3+7),"")</f>
        <v>1</v>
      </c>
      <c r="D506" s="51">
        <f>IF($A506&lt;&gt;"",INDEX([1]Sizer!EH:EH,(ROW()-2)/3+7),"")</f>
        <v>2.5</v>
      </c>
      <c r="E506" s="51">
        <f>IF($A506&lt;&gt;"",INDEX([1]Sizer!EI:EI,(ROW()-2)/3+7),"")</f>
        <v>0</v>
      </c>
      <c r="F506" s="51">
        <f>IF($A506&lt;&gt;"",INDEX([1]Sizer!EJ:EJ,(ROW()-2)/3+7),"")</f>
        <v>0.5</v>
      </c>
      <c r="G506" s="51">
        <f>IF($A506&lt;&gt;"",INDEX([1]Sizer!EK:EK,(ROW()-2)/3+7),"")</f>
        <v>1</v>
      </c>
      <c r="H506" s="51">
        <f>IF($A506&lt;&gt;"",INDEX([1]Sizer!EL:EL,(ROW()-2)/3+7),"")</f>
        <v>0</v>
      </c>
      <c r="I506" s="51">
        <f>IF($A506&lt;&gt;"",INDEX([1]Sizer!EM:EM,(ROW()-2)/3+7),"")</f>
        <v>-0.5</v>
      </c>
      <c r="J506" s="51">
        <f>IF($A506&lt;&gt;"",INDEX([1]Sizer!EN:EN,(ROW()-2)/3+7),"")</f>
        <v>0</v>
      </c>
      <c r="K506" s="51">
        <f>IF($A506&lt;&gt;"",INDEX([1]Sizer!EO:EO,(ROW()-2)/3+7),"")</f>
        <v>0</v>
      </c>
      <c r="L506" s="51">
        <f>IF($A506&lt;&gt;"",INDEX([1]Sizer!EP:EP,(ROW()-2)/3+7),"")</f>
        <v>0</v>
      </c>
      <c r="M506" s="51">
        <f>IF($A506&lt;&gt;"",INDEX([1]Sizer!EQ:EQ,(ROW()-2)/3+7),"")</f>
        <v>0</v>
      </c>
      <c r="N506" s="51">
        <f>IF($A506&lt;&gt;"",INDEX([1]Sizer!ER:ER,(ROW()-2)/3+7),"")</f>
        <v>-0.5</v>
      </c>
      <c r="O506" s="51">
        <f>IF($A506&lt;&gt;"",INDEX([1]Sizer!ES:ES,(ROW()-2)/3+7),"")</f>
        <v>0</v>
      </c>
      <c r="P506" s="51">
        <f>IF($A506&lt;&gt;"",INDEX([1]Sizer!ET:ET,(ROW()-2)/3+7),"")</f>
        <v>1</v>
      </c>
      <c r="Q506" s="51">
        <f>IF($A506&lt;&gt;"",INDEX([1]Sizer!EU:EU,(ROW()-2)/3+7),"")</f>
        <v>0.5</v>
      </c>
      <c r="R506" s="51">
        <f>IF($A506&lt;&gt;"",INDEX([1]Sizer!EV:EV,(ROW()-2)/3+7),"")</f>
        <v>3</v>
      </c>
      <c r="S506" s="51">
        <f>IF($A506&lt;&gt;"",INDEX([1]Sizer!EW:EW,(ROW()-2)/3+7),"")</f>
        <v>0</v>
      </c>
      <c r="T506" s="51">
        <f>IF($A506&lt;&gt;"",INDEX([1]Sizer!EX:EX,(ROW()-2)/3+7),"")</f>
        <v>-1</v>
      </c>
      <c r="U506" s="51">
        <f>IF($A506&lt;&gt;"",INDEX([1]Sizer!EY:EY,(ROW()-2)/3+7),"")</f>
        <v>0</v>
      </c>
      <c r="V506" s="51">
        <f>IF($A506&lt;&gt;"",INDEX([1]Sizer!EZ:EZ,(ROW()-2)/3+7),"")</f>
        <v>2</v>
      </c>
      <c r="W506" s="51">
        <f>IF($A506&lt;&gt;"",INDEX([1]Sizer!FA:FA,(ROW()-2)/3+7),"")</f>
        <v>0</v>
      </c>
      <c r="X506" s="51">
        <f>IF($A506&lt;&gt;"",INDEX([1]Sizer!FB:FB,(ROW()-2)/3+7),"")</f>
        <v>0</v>
      </c>
      <c r="Y506" s="51">
        <f>IF($A506&lt;&gt;"",INDEX([1]Sizer!FC:FC,(ROW()-2)/3+7),"")</f>
        <v>0</v>
      </c>
      <c r="Z506" s="51">
        <f>IF($A506&lt;&gt;"",INDEX([1]Sizer!FD:FD,(ROW()-2)/3+7),"")</f>
        <v>0</v>
      </c>
      <c r="AA506" s="52">
        <f>IF($A506&lt;&gt;"",INDEX([1]Sizer!$AB:$AB,(ROW()-2)/3+7)*'[1]Dashboard (Model)'!$U$2,"")</f>
        <v>0.03</v>
      </c>
    </row>
    <row r="507" spans="1:27" x14ac:dyDescent="0.2">
      <c r="A507" s="59"/>
      <c r="B507" s="53">
        <f>IF($A506&lt;&gt;"",INDEX([1]Sizer!B:B,(ROW()-3)/3+7),"")</f>
        <v>0</v>
      </c>
      <c r="C507" s="53">
        <f>IF($A506&lt;&gt;"",INDEX([1]Sizer!C:C,(ROW()-3)/3+7),"")</f>
        <v>2.0982400849858359E-2</v>
      </c>
      <c r="D507" s="53">
        <f>IF($A506&lt;&gt;"",INDEX([1]Sizer!D:D,(ROW()-3)/3+7),"")</f>
        <v>0.05</v>
      </c>
      <c r="E507" s="53">
        <f>IF($A506&lt;&gt;"",INDEX([1]Sizer!E:E,(ROW()-3)/3+7),"")</f>
        <v>0</v>
      </c>
      <c r="F507" s="53">
        <f>IF($A506&lt;&gt;"",INDEX([1]Sizer!F:F,(ROW()-3)/3+7),"")</f>
        <v>2.0140822569680486E-2</v>
      </c>
      <c r="G507" s="53">
        <f>IF($A506&lt;&gt;"",INDEX([1]Sizer!G:G,(ROW()-3)/3+7),"")</f>
        <v>3.0262665985699697E-2</v>
      </c>
      <c r="H507" s="53">
        <f>IF($A506&lt;&gt;"",INDEX([1]Sizer!H:H,(ROW()-3)/3+7),"")</f>
        <v>0</v>
      </c>
      <c r="I507" s="53">
        <f>IF($A506&lt;&gt;"",INDEX([1]Sizer!I:I,(ROW()-3)/3+7),"")</f>
        <v>-9.5632211538461548E-3</v>
      </c>
      <c r="J507" s="53">
        <f>IF($A506&lt;&gt;"",INDEX([1]Sizer!J:J,(ROW()-3)/3+7),"")</f>
        <v>0</v>
      </c>
      <c r="K507" s="53">
        <f>IF($A506&lt;&gt;"",INDEX([1]Sizer!K:K,(ROW()-3)/3+7),"")</f>
        <v>0</v>
      </c>
      <c r="L507" s="53">
        <f>IF($A506&lt;&gt;"",INDEX([1]Sizer!L:L,(ROW()-3)/3+7),"")</f>
        <v>0</v>
      </c>
      <c r="M507" s="53">
        <f>IF($A506&lt;&gt;"",INDEX([1]Sizer!M:M,(ROW()-3)/3+7),"")</f>
        <v>0</v>
      </c>
      <c r="N507" s="53">
        <f>IF($A506&lt;&gt;"",INDEX([1]Sizer!N:N,(ROW()-3)/3+7),"")</f>
        <v>-2.4782225010455877E-2</v>
      </c>
      <c r="O507" s="53">
        <f>IF($A506&lt;&gt;"",INDEX([1]Sizer!O:O,(ROW()-3)/3+7),"")</f>
        <v>0</v>
      </c>
      <c r="P507" s="53">
        <f>IF($A506&lt;&gt;"",INDEX([1]Sizer!P:P,(ROW()-3)/3+7),"")</f>
        <v>9.5945880764036276E-3</v>
      </c>
      <c r="Q507" s="53">
        <f>IF($A506&lt;&gt;"",INDEX([1]Sizer!Q:Q,(ROW()-3)/3+7),"")</f>
        <v>8.7029663983199165E-3</v>
      </c>
      <c r="R507" s="53">
        <f>IF($A506&lt;&gt;"",INDEX([1]Sizer!R:R,(ROW()-3)/3+7),"")</f>
        <v>2.2359715670024226E-2</v>
      </c>
      <c r="S507" s="53">
        <f>IF($A506&lt;&gt;"",INDEX([1]Sizer!S:S,(ROW()-3)/3+7),"")</f>
        <v>0</v>
      </c>
      <c r="T507" s="53">
        <f>IF($A506&lt;&gt;"",INDEX([1]Sizer!T:T,(ROW()-3)/3+7),"")</f>
        <v>-0.05</v>
      </c>
      <c r="U507" s="53">
        <f>IF($A506&lt;&gt;"",INDEX([1]Sizer!U:U,(ROW()-3)/3+7),"")</f>
        <v>0</v>
      </c>
      <c r="V507" s="53">
        <f>IF($A506&lt;&gt;"",INDEX([1]Sizer!V:V,(ROW()-3)/3+7),"")</f>
        <v>3.4060787671232884E-2</v>
      </c>
      <c r="W507" s="53">
        <f>IF($A506&lt;&gt;"",INDEX([1]Sizer!W:W,(ROW()-3)/3+7),"")</f>
        <v>0</v>
      </c>
      <c r="X507" s="53">
        <f>IF($A506&lt;&gt;"",INDEX([1]Sizer!X:X,(ROW()-3)/3+7),"")</f>
        <v>0</v>
      </c>
      <c r="Y507" s="53">
        <f>IF($A506&lt;&gt;"",INDEX([1]Sizer!Y:Y,(ROW()-3)/3+7),"")</f>
        <v>0</v>
      </c>
      <c r="Z507" s="53">
        <f>IF($A506&lt;&gt;"",INDEX([1]Sizer!Z:Z,(ROW()-3)/3+7),"")</f>
        <v>0</v>
      </c>
      <c r="AA507" s="53">
        <f>IF($A506&lt;&gt;"",SUM($B507:$Z507),"")</f>
        <v>0.11175850105691716</v>
      </c>
    </row>
    <row r="508" spans="1:27" x14ac:dyDescent="0.2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</row>
    <row r="509" spans="1:27" x14ac:dyDescent="0.2">
      <c r="A509" s="59">
        <f>IF(INDEX([1]Sizer!$A:$A,(ROW()-2)/3+7)&lt;&gt;"",INDEX([1]Sizer!$A:$A,(ROW()-2)/3+7),"")</f>
        <v>45490</v>
      </c>
      <c r="B509" s="51">
        <f>IF($A509&lt;&gt;"",INDEX([1]Sizer!EF:EF,(ROW()-2)/3+7),"")</f>
        <v>0</v>
      </c>
      <c r="C509" s="51">
        <f>IF($A509&lt;&gt;"",INDEX([1]Sizer!EG:EG,(ROW()-2)/3+7),"")</f>
        <v>1</v>
      </c>
      <c r="D509" s="51">
        <f>IF($A509&lt;&gt;"",INDEX([1]Sizer!EH:EH,(ROW()-2)/3+7),"")</f>
        <v>3</v>
      </c>
      <c r="E509" s="51">
        <f>IF($A509&lt;&gt;"",INDEX([1]Sizer!EI:EI,(ROW()-2)/3+7),"")</f>
        <v>0</v>
      </c>
      <c r="F509" s="51">
        <f>IF($A509&lt;&gt;"",INDEX([1]Sizer!EJ:EJ,(ROW()-2)/3+7),"")</f>
        <v>0.5</v>
      </c>
      <c r="G509" s="51">
        <f>IF($A509&lt;&gt;"",INDEX([1]Sizer!EK:EK,(ROW()-2)/3+7),"")</f>
        <v>1</v>
      </c>
      <c r="H509" s="51">
        <f>IF($A509&lt;&gt;"",INDEX([1]Sizer!EL:EL,(ROW()-2)/3+7),"")</f>
        <v>0</v>
      </c>
      <c r="I509" s="51">
        <f>IF($A509&lt;&gt;"",INDEX([1]Sizer!EM:EM,(ROW()-2)/3+7),"")</f>
        <v>-0.5</v>
      </c>
      <c r="J509" s="51">
        <f>IF($A509&lt;&gt;"",INDEX([1]Sizer!EN:EN,(ROW()-2)/3+7),"")</f>
        <v>0</v>
      </c>
      <c r="K509" s="51">
        <f>IF($A509&lt;&gt;"",INDEX([1]Sizer!EO:EO,(ROW()-2)/3+7),"")</f>
        <v>-0.5</v>
      </c>
      <c r="L509" s="51">
        <f>IF($A509&lt;&gt;"",INDEX([1]Sizer!EP:EP,(ROW()-2)/3+7),"")</f>
        <v>0.5</v>
      </c>
      <c r="M509" s="51">
        <f>IF($A509&lt;&gt;"",INDEX([1]Sizer!EQ:EQ,(ROW()-2)/3+7),"")</f>
        <v>0</v>
      </c>
      <c r="N509" s="51">
        <f>IF($A509&lt;&gt;"",INDEX([1]Sizer!ER:ER,(ROW()-2)/3+7),"")</f>
        <v>-0.5</v>
      </c>
      <c r="O509" s="51">
        <f>IF($A509&lt;&gt;"",INDEX([1]Sizer!ES:ES,(ROW()-2)/3+7),"")</f>
        <v>0</v>
      </c>
      <c r="P509" s="51">
        <f>IF($A509&lt;&gt;"",INDEX([1]Sizer!ET:ET,(ROW()-2)/3+7),"")</f>
        <v>0.5</v>
      </c>
      <c r="Q509" s="51">
        <f>IF($A509&lt;&gt;"",INDEX([1]Sizer!EU:EU,(ROW()-2)/3+7),"")</f>
        <v>0</v>
      </c>
      <c r="R509" s="51">
        <f>IF($A509&lt;&gt;"",INDEX([1]Sizer!EV:EV,(ROW()-2)/3+7),"")</f>
        <v>3</v>
      </c>
      <c r="S509" s="51">
        <f>IF($A509&lt;&gt;"",INDEX([1]Sizer!EW:EW,(ROW()-2)/3+7),"")</f>
        <v>0</v>
      </c>
      <c r="T509" s="51">
        <f>IF($A509&lt;&gt;"",INDEX([1]Sizer!EX:EX,(ROW()-2)/3+7),"")</f>
        <v>-1</v>
      </c>
      <c r="U509" s="51">
        <f>IF($A509&lt;&gt;"",INDEX([1]Sizer!EY:EY,(ROW()-2)/3+7),"")</f>
        <v>0</v>
      </c>
      <c r="V509" s="51">
        <f>IF($A509&lt;&gt;"",INDEX([1]Sizer!EZ:EZ,(ROW()-2)/3+7),"")</f>
        <v>1.5</v>
      </c>
      <c r="W509" s="51">
        <f>IF($A509&lt;&gt;"",INDEX([1]Sizer!FA:FA,(ROW()-2)/3+7),"")</f>
        <v>0</v>
      </c>
      <c r="X509" s="51">
        <f>IF($A509&lt;&gt;"",INDEX([1]Sizer!FB:FB,(ROW()-2)/3+7),"")</f>
        <v>0</v>
      </c>
      <c r="Y509" s="51">
        <f>IF($A509&lt;&gt;"",INDEX([1]Sizer!FC:FC,(ROW()-2)/3+7),"")</f>
        <v>0</v>
      </c>
      <c r="Z509" s="51">
        <f>IF($A509&lt;&gt;"",INDEX([1]Sizer!FD:FD,(ROW()-2)/3+7),"")</f>
        <v>0</v>
      </c>
      <c r="AA509" s="52">
        <f>IF($A509&lt;&gt;"",INDEX([1]Sizer!$AB:$AB,(ROW()-2)/3+7)*'[1]Dashboard (Model)'!$U$2,"")</f>
        <v>0.03</v>
      </c>
    </row>
    <row r="510" spans="1:27" x14ac:dyDescent="0.2">
      <c r="A510" s="59"/>
      <c r="B510" s="53">
        <f>IF($A509&lt;&gt;"",INDEX([1]Sizer!B:B,(ROW()-3)/3+7),"")</f>
        <v>0</v>
      </c>
      <c r="C510" s="53">
        <f>IF($A509&lt;&gt;"",INDEX([1]Sizer!C:C,(ROW()-3)/3+7),"")</f>
        <v>2.0982400849858359E-2</v>
      </c>
      <c r="D510" s="53">
        <f>IF($A509&lt;&gt;"",INDEX([1]Sizer!D:D,(ROW()-3)/3+7),"")</f>
        <v>0.05</v>
      </c>
      <c r="E510" s="53">
        <f>IF($A509&lt;&gt;"",INDEX([1]Sizer!E:E,(ROW()-3)/3+7),"")</f>
        <v>0</v>
      </c>
      <c r="F510" s="53">
        <f>IF($A509&lt;&gt;"",INDEX([1]Sizer!F:F,(ROW()-3)/3+7),"")</f>
        <v>2.0140822569680486E-2</v>
      </c>
      <c r="G510" s="53">
        <f>IF($A509&lt;&gt;"",INDEX([1]Sizer!G:G,(ROW()-3)/3+7),"")</f>
        <v>3.0262665985699697E-2</v>
      </c>
      <c r="H510" s="53">
        <f>IF($A509&lt;&gt;"",INDEX([1]Sizer!H:H,(ROW()-3)/3+7),"")</f>
        <v>0</v>
      </c>
      <c r="I510" s="53">
        <f>IF($A509&lt;&gt;"",INDEX([1]Sizer!I:I,(ROW()-3)/3+7),"")</f>
        <v>-9.5632211538461548E-3</v>
      </c>
      <c r="J510" s="53">
        <f>IF($A509&lt;&gt;"",INDEX([1]Sizer!J:J,(ROW()-3)/3+7),"")</f>
        <v>0</v>
      </c>
      <c r="K510" s="53">
        <f>IF($A509&lt;&gt;"",INDEX([1]Sizer!K:K,(ROW()-3)/3+7),"")</f>
        <v>-8.8148371104815864E-3</v>
      </c>
      <c r="L510" s="53">
        <f>IF($A509&lt;&gt;"",INDEX([1]Sizer!L:L,(ROW()-3)/3+7),"")</f>
        <v>1.2509095477386933E-2</v>
      </c>
      <c r="M510" s="53">
        <f>IF($A509&lt;&gt;"",INDEX([1]Sizer!M:M,(ROW()-3)/3+7),"")</f>
        <v>0</v>
      </c>
      <c r="N510" s="53">
        <f>IF($A509&lt;&gt;"",INDEX([1]Sizer!N:N,(ROW()-3)/3+7),"")</f>
        <v>-2.4782225010455877E-2</v>
      </c>
      <c r="O510" s="53">
        <f>IF($A509&lt;&gt;"",INDEX([1]Sizer!O:O,(ROW()-3)/3+7),"")</f>
        <v>0</v>
      </c>
      <c r="P510" s="53">
        <f>IF($A509&lt;&gt;"",INDEX([1]Sizer!P:P,(ROW()-3)/3+7),"")</f>
        <v>4.8326732673267319E-3</v>
      </c>
      <c r="Q510" s="53">
        <f>IF($A509&lt;&gt;"",INDEX([1]Sizer!Q:Q,(ROW()-3)/3+7),"")</f>
        <v>0</v>
      </c>
      <c r="R510" s="53">
        <f>IF($A509&lt;&gt;"",INDEX([1]Sizer!R:R,(ROW()-3)/3+7),"")</f>
        <v>2.2359715670024226E-2</v>
      </c>
      <c r="S510" s="53">
        <f>IF($A509&lt;&gt;"",INDEX([1]Sizer!S:S,(ROW()-3)/3+7),"")</f>
        <v>0</v>
      </c>
      <c r="T510" s="53">
        <f>IF($A509&lt;&gt;"",INDEX([1]Sizer!T:T,(ROW()-3)/3+7),"")</f>
        <v>-0.05</v>
      </c>
      <c r="U510" s="53">
        <f>IF($A509&lt;&gt;"",INDEX([1]Sizer!U:U,(ROW()-3)/3+7),"")</f>
        <v>0</v>
      </c>
      <c r="V510" s="53">
        <f>IF($A509&lt;&gt;"",INDEX([1]Sizer!V:V,(ROW()-3)/3+7),"")</f>
        <v>2.5730188809261294E-2</v>
      </c>
      <c r="W510" s="53">
        <f>IF($A509&lt;&gt;"",INDEX([1]Sizer!W:W,(ROW()-3)/3+7),"")</f>
        <v>0</v>
      </c>
      <c r="X510" s="53">
        <f>IF($A509&lt;&gt;"",INDEX([1]Sizer!X:X,(ROW()-3)/3+7),"")</f>
        <v>0</v>
      </c>
      <c r="Y510" s="53">
        <f>IF($A509&lt;&gt;"",INDEX([1]Sizer!Y:Y,(ROW()-3)/3+7),"")</f>
        <v>0</v>
      </c>
      <c r="Z510" s="53">
        <f>IF($A509&lt;&gt;"",INDEX([1]Sizer!Z:Z,(ROW()-3)/3+7),"")</f>
        <v>0</v>
      </c>
      <c r="AA510" s="53">
        <f>IF($A509&lt;&gt;"",SUM($B510:$Z510),"")</f>
        <v>9.3657279354454115E-2</v>
      </c>
    </row>
    <row r="511" spans="1:27" x14ac:dyDescent="0.2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</row>
    <row r="512" spans="1:27" x14ac:dyDescent="0.2">
      <c r="A512" s="59">
        <f>IF(INDEX([1]Sizer!$A:$A,(ROW()-2)/3+7)&lt;&gt;"",INDEX([1]Sizer!$A:$A,(ROW()-2)/3+7),"")</f>
        <v>45491</v>
      </c>
      <c r="B512" s="51">
        <f>IF($A512&lt;&gt;"",INDEX([1]Sizer!EF:EF,(ROW()-2)/3+7),"")</f>
        <v>0</v>
      </c>
      <c r="C512" s="51">
        <f>IF($A512&lt;&gt;"",INDEX([1]Sizer!EG:EG,(ROW()-2)/3+7),"")</f>
        <v>1</v>
      </c>
      <c r="D512" s="51">
        <f>IF($A512&lt;&gt;"",INDEX([1]Sizer!EH:EH,(ROW()-2)/3+7),"")</f>
        <v>3</v>
      </c>
      <c r="E512" s="51">
        <f>IF($A512&lt;&gt;"",INDEX([1]Sizer!EI:EI,(ROW()-2)/3+7),"")</f>
        <v>0</v>
      </c>
      <c r="F512" s="51">
        <f>IF($A512&lt;&gt;"",INDEX([1]Sizer!EJ:EJ,(ROW()-2)/3+7),"")</f>
        <v>0.5</v>
      </c>
      <c r="G512" s="51">
        <f>IF($A512&lt;&gt;"",INDEX([1]Sizer!EK:EK,(ROW()-2)/3+7),"")</f>
        <v>1</v>
      </c>
      <c r="H512" s="51">
        <f>IF($A512&lt;&gt;"",INDEX([1]Sizer!EL:EL,(ROW()-2)/3+7),"")</f>
        <v>0</v>
      </c>
      <c r="I512" s="51">
        <f>IF($A512&lt;&gt;"",INDEX([1]Sizer!EM:EM,(ROW()-2)/3+7),"")</f>
        <v>-0.5</v>
      </c>
      <c r="J512" s="51">
        <f>IF($A512&lt;&gt;"",INDEX([1]Sizer!EN:EN,(ROW()-2)/3+7),"")</f>
        <v>0.5</v>
      </c>
      <c r="K512" s="51">
        <f>IF($A512&lt;&gt;"",INDEX([1]Sizer!EO:EO,(ROW()-2)/3+7),"")</f>
        <v>-0.5</v>
      </c>
      <c r="L512" s="51">
        <f>IF($A512&lt;&gt;"",INDEX([1]Sizer!EP:EP,(ROW()-2)/3+7),"")</f>
        <v>0</v>
      </c>
      <c r="M512" s="51">
        <f>IF($A512&lt;&gt;"",INDEX([1]Sizer!EQ:EQ,(ROW()-2)/3+7),"")</f>
        <v>0</v>
      </c>
      <c r="N512" s="51">
        <f>IF($A512&lt;&gt;"",INDEX([1]Sizer!ER:ER,(ROW()-2)/3+7),"")</f>
        <v>-0.5</v>
      </c>
      <c r="O512" s="51">
        <f>IF($A512&lt;&gt;"",INDEX([1]Sizer!ES:ES,(ROW()-2)/3+7),"")</f>
        <v>0</v>
      </c>
      <c r="P512" s="51">
        <f>IF($A512&lt;&gt;"",INDEX([1]Sizer!ET:ET,(ROW()-2)/3+7),"")</f>
        <v>0.5</v>
      </c>
      <c r="Q512" s="51">
        <f>IF($A512&lt;&gt;"",INDEX([1]Sizer!EU:EU,(ROW()-2)/3+7),"")</f>
        <v>0</v>
      </c>
      <c r="R512" s="51">
        <f>IF($A512&lt;&gt;"",INDEX([1]Sizer!EV:EV,(ROW()-2)/3+7),"")</f>
        <v>3</v>
      </c>
      <c r="S512" s="51">
        <f>IF($A512&lt;&gt;"",INDEX([1]Sizer!EW:EW,(ROW()-2)/3+7),"")</f>
        <v>0</v>
      </c>
      <c r="T512" s="51">
        <f>IF($A512&lt;&gt;"",INDEX([1]Sizer!EX:EX,(ROW()-2)/3+7),"")</f>
        <v>-1</v>
      </c>
      <c r="U512" s="51">
        <f>IF($A512&lt;&gt;"",INDEX([1]Sizer!EY:EY,(ROW()-2)/3+7),"")</f>
        <v>0</v>
      </c>
      <c r="V512" s="51">
        <f>IF($A512&lt;&gt;"",INDEX([1]Sizer!EZ:EZ,(ROW()-2)/3+7),"")</f>
        <v>2</v>
      </c>
      <c r="W512" s="51">
        <f>IF($A512&lt;&gt;"",INDEX([1]Sizer!FA:FA,(ROW()-2)/3+7),"")</f>
        <v>0</v>
      </c>
      <c r="X512" s="51">
        <f>IF($A512&lt;&gt;"",INDEX([1]Sizer!FB:FB,(ROW()-2)/3+7),"")</f>
        <v>0</v>
      </c>
      <c r="Y512" s="51">
        <f>IF($A512&lt;&gt;"",INDEX([1]Sizer!FC:FC,(ROW()-2)/3+7),"")</f>
        <v>0</v>
      </c>
      <c r="Z512" s="51">
        <f>IF($A512&lt;&gt;"",INDEX([1]Sizer!FD:FD,(ROW()-2)/3+7),"")</f>
        <v>0</v>
      </c>
      <c r="AA512" s="52">
        <f>IF($A512&lt;&gt;"",INDEX([1]Sizer!$AB:$AB,(ROW()-2)/3+7)*'[1]Dashboard (Model)'!$U$2,"")</f>
        <v>0.03</v>
      </c>
    </row>
    <row r="513" spans="1:27" x14ac:dyDescent="0.2">
      <c r="A513" s="59"/>
      <c r="B513" s="53">
        <f>IF($A512&lt;&gt;"",INDEX([1]Sizer!B:B,(ROW()-3)/3+7),"")</f>
        <v>0</v>
      </c>
      <c r="C513" s="53">
        <f>IF($A512&lt;&gt;"",INDEX([1]Sizer!C:C,(ROW()-3)/3+7),"")</f>
        <v>2.0982400849858359E-2</v>
      </c>
      <c r="D513" s="53">
        <f>IF($A512&lt;&gt;"",INDEX([1]Sizer!D:D,(ROW()-3)/3+7),"")</f>
        <v>0.05</v>
      </c>
      <c r="E513" s="53">
        <f>IF($A512&lt;&gt;"",INDEX([1]Sizer!E:E,(ROW()-3)/3+7),"")</f>
        <v>0</v>
      </c>
      <c r="F513" s="53">
        <f>IF($A512&lt;&gt;"",INDEX([1]Sizer!F:F,(ROW()-3)/3+7),"")</f>
        <v>2.0140822569680486E-2</v>
      </c>
      <c r="G513" s="53">
        <f>IF($A512&lt;&gt;"",INDEX([1]Sizer!G:G,(ROW()-3)/3+7),"")</f>
        <v>3.0262665985699697E-2</v>
      </c>
      <c r="H513" s="53">
        <f>IF($A512&lt;&gt;"",INDEX([1]Sizer!H:H,(ROW()-3)/3+7),"")</f>
        <v>0</v>
      </c>
      <c r="I513" s="53">
        <f>IF($A512&lt;&gt;"",INDEX([1]Sizer!I:I,(ROW()-3)/3+7),"")</f>
        <v>-9.5632211538461548E-3</v>
      </c>
      <c r="J513" s="53">
        <f>IF($A512&lt;&gt;"",INDEX([1]Sizer!J:J,(ROW()-3)/3+7),"")</f>
        <v>5.035768529769136E-3</v>
      </c>
      <c r="K513" s="53">
        <f>IF($A512&lt;&gt;"",INDEX([1]Sizer!K:K,(ROW()-3)/3+7),"")</f>
        <v>-8.8148371104815864E-3</v>
      </c>
      <c r="L513" s="53">
        <f>IF($A512&lt;&gt;"",INDEX([1]Sizer!L:L,(ROW()-3)/3+7),"")</f>
        <v>0</v>
      </c>
      <c r="M513" s="53">
        <f>IF($A512&lt;&gt;"",INDEX([1]Sizer!M:M,(ROW()-3)/3+7),"")</f>
        <v>0</v>
      </c>
      <c r="N513" s="53">
        <f>IF($A512&lt;&gt;"",INDEX([1]Sizer!N:N,(ROW()-3)/3+7),"")</f>
        <v>-2.4782225010455877E-2</v>
      </c>
      <c r="O513" s="53">
        <f>IF($A512&lt;&gt;"",INDEX([1]Sizer!O:O,(ROW()-3)/3+7),"")</f>
        <v>0</v>
      </c>
      <c r="P513" s="53">
        <f>IF($A512&lt;&gt;"",INDEX([1]Sizer!P:P,(ROW()-3)/3+7),"")</f>
        <v>4.8326732673267319E-3</v>
      </c>
      <c r="Q513" s="53">
        <f>IF($A512&lt;&gt;"",INDEX([1]Sizer!Q:Q,(ROW()-3)/3+7),"")</f>
        <v>0</v>
      </c>
      <c r="R513" s="53">
        <f>IF($A512&lt;&gt;"",INDEX([1]Sizer!R:R,(ROW()-3)/3+7),"")</f>
        <v>2.2359715670024226E-2</v>
      </c>
      <c r="S513" s="53">
        <f>IF($A512&lt;&gt;"",INDEX([1]Sizer!S:S,(ROW()-3)/3+7),"")</f>
        <v>0</v>
      </c>
      <c r="T513" s="53">
        <f>IF($A512&lt;&gt;"",INDEX([1]Sizer!T:T,(ROW()-3)/3+7),"")</f>
        <v>-0.05</v>
      </c>
      <c r="U513" s="53">
        <f>IF($A512&lt;&gt;"",INDEX([1]Sizer!U:U,(ROW()-3)/3+7),"")</f>
        <v>0</v>
      </c>
      <c r="V513" s="53">
        <f>IF($A512&lt;&gt;"",INDEX([1]Sizer!V:V,(ROW()-3)/3+7),"")</f>
        <v>3.3832142857142852E-2</v>
      </c>
      <c r="W513" s="53">
        <f>IF($A512&lt;&gt;"",INDEX([1]Sizer!W:W,(ROW()-3)/3+7),"")</f>
        <v>0</v>
      </c>
      <c r="X513" s="53">
        <f>IF($A512&lt;&gt;"",INDEX([1]Sizer!X:X,(ROW()-3)/3+7),"")</f>
        <v>0</v>
      </c>
      <c r="Y513" s="53">
        <f>IF($A512&lt;&gt;"",INDEX([1]Sizer!Y:Y,(ROW()-3)/3+7),"")</f>
        <v>0</v>
      </c>
      <c r="Z513" s="53">
        <f>IF($A512&lt;&gt;"",INDEX([1]Sizer!Z:Z,(ROW()-3)/3+7),"")</f>
        <v>0</v>
      </c>
      <c r="AA513" s="53">
        <f>IF($A512&lt;&gt;"",SUM($B513:$Z513),"")</f>
        <v>9.4285906454717877E-2</v>
      </c>
    </row>
    <row r="514" spans="1:27" x14ac:dyDescent="0.2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</row>
    <row r="515" spans="1:27" x14ac:dyDescent="0.2">
      <c r="A515" s="59">
        <f>IF(INDEX([1]Sizer!$A:$A,(ROW()-2)/3+7)&lt;&gt;"",INDEX([1]Sizer!$A:$A,(ROW()-2)/3+7),"")</f>
        <v>45492</v>
      </c>
      <c r="B515" s="51">
        <f>IF($A515&lt;&gt;"",INDEX([1]Sizer!EF:EF,(ROW()-2)/3+7),"")</f>
        <v>0.5</v>
      </c>
      <c r="C515" s="51">
        <f>IF($A515&lt;&gt;"",INDEX([1]Sizer!EG:EG,(ROW()-2)/3+7),"")</f>
        <v>1.5</v>
      </c>
      <c r="D515" s="51">
        <f>IF($A515&lt;&gt;"",INDEX([1]Sizer!EH:EH,(ROW()-2)/3+7),"")</f>
        <v>3</v>
      </c>
      <c r="E515" s="51">
        <f>IF($A515&lt;&gt;"",INDEX([1]Sizer!EI:EI,(ROW()-2)/3+7),"")</f>
        <v>0</v>
      </c>
      <c r="F515" s="51">
        <f>IF($A515&lt;&gt;"",INDEX([1]Sizer!EJ:EJ,(ROW()-2)/3+7),"")</f>
        <v>0.5</v>
      </c>
      <c r="G515" s="51">
        <f>IF($A515&lt;&gt;"",INDEX([1]Sizer!EK:EK,(ROW()-2)/3+7),"")</f>
        <v>1</v>
      </c>
      <c r="H515" s="51">
        <f>IF($A515&lt;&gt;"",INDEX([1]Sizer!EL:EL,(ROW()-2)/3+7),"")</f>
        <v>0</v>
      </c>
      <c r="I515" s="51">
        <f>IF($A515&lt;&gt;"",INDEX([1]Sizer!EM:EM,(ROW()-2)/3+7),"")</f>
        <v>-0.5</v>
      </c>
      <c r="J515" s="51">
        <f>IF($A515&lt;&gt;"",INDEX([1]Sizer!EN:EN,(ROW()-2)/3+7),"")</f>
        <v>0</v>
      </c>
      <c r="K515" s="51">
        <f>IF($A515&lt;&gt;"",INDEX([1]Sizer!EO:EO,(ROW()-2)/3+7),"")</f>
        <v>-0.5</v>
      </c>
      <c r="L515" s="51">
        <f>IF($A515&lt;&gt;"",INDEX([1]Sizer!EP:EP,(ROW()-2)/3+7),"")</f>
        <v>0</v>
      </c>
      <c r="M515" s="51">
        <f>IF($A515&lt;&gt;"",INDEX([1]Sizer!EQ:EQ,(ROW()-2)/3+7),"")</f>
        <v>0</v>
      </c>
      <c r="N515" s="51">
        <f>IF($A515&lt;&gt;"",INDEX([1]Sizer!ER:ER,(ROW()-2)/3+7),"")</f>
        <v>-0.5</v>
      </c>
      <c r="O515" s="51">
        <f>IF($A515&lt;&gt;"",INDEX([1]Sizer!ES:ES,(ROW()-2)/3+7),"")</f>
        <v>0</v>
      </c>
      <c r="P515" s="51">
        <f>IF($A515&lt;&gt;"",INDEX([1]Sizer!ET:ET,(ROW()-2)/3+7),"")</f>
        <v>0.5</v>
      </c>
      <c r="Q515" s="51">
        <f>IF($A515&lt;&gt;"",INDEX([1]Sizer!EU:EU,(ROW()-2)/3+7),"")</f>
        <v>0</v>
      </c>
      <c r="R515" s="51">
        <f>IF($A515&lt;&gt;"",INDEX([1]Sizer!EV:EV,(ROW()-2)/3+7),"")</f>
        <v>3</v>
      </c>
      <c r="S515" s="51">
        <f>IF($A515&lt;&gt;"",INDEX([1]Sizer!EW:EW,(ROW()-2)/3+7),"")</f>
        <v>0</v>
      </c>
      <c r="T515" s="51">
        <f>IF($A515&lt;&gt;"",INDEX([1]Sizer!EX:EX,(ROW()-2)/3+7),"")</f>
        <v>-1</v>
      </c>
      <c r="U515" s="51">
        <f>IF($A515&lt;&gt;"",INDEX([1]Sizer!EY:EY,(ROW()-2)/3+7),"")</f>
        <v>0</v>
      </c>
      <c r="V515" s="51">
        <f>IF($A515&lt;&gt;"",INDEX([1]Sizer!EZ:EZ,(ROW()-2)/3+7),"")</f>
        <v>1</v>
      </c>
      <c r="W515" s="51">
        <f>IF($A515&lt;&gt;"",INDEX([1]Sizer!FA:FA,(ROW()-2)/3+7),"")</f>
        <v>0</v>
      </c>
      <c r="X515" s="51">
        <f>IF($A515&lt;&gt;"",INDEX([1]Sizer!FB:FB,(ROW()-2)/3+7),"")</f>
        <v>0</v>
      </c>
      <c r="Y515" s="51">
        <f>IF($A515&lt;&gt;"",INDEX([1]Sizer!FC:FC,(ROW()-2)/3+7),"")</f>
        <v>0</v>
      </c>
      <c r="Z515" s="51">
        <f>IF($A515&lt;&gt;"",INDEX([1]Sizer!FD:FD,(ROW()-2)/3+7),"")</f>
        <v>0</v>
      </c>
      <c r="AA515" s="52">
        <f>IF($A515&lt;&gt;"",INDEX([1]Sizer!$AB:$AB,(ROW()-2)/3+7)*'[1]Dashboard (Model)'!$U$2,"")</f>
        <v>4.4999999999999998E-2</v>
      </c>
    </row>
    <row r="516" spans="1:27" x14ac:dyDescent="0.2">
      <c r="A516" s="59"/>
      <c r="B516" s="53">
        <f>IF($A515&lt;&gt;"",INDEX([1]Sizer!B:B,(ROW()-3)/3+7),"")</f>
        <v>7.0823596605744119E-3</v>
      </c>
      <c r="C516" s="53">
        <f>IF($A515&lt;&gt;"",INDEX([1]Sizer!C:C,(ROW()-3)/3+7),"")</f>
        <v>2.0071676797040167E-2</v>
      </c>
      <c r="D516" s="53">
        <f>IF($A515&lt;&gt;"",INDEX([1]Sizer!D:D,(ROW()-3)/3+7),"")</f>
        <v>0.05</v>
      </c>
      <c r="E516" s="53">
        <f>IF($A515&lt;&gt;"",INDEX([1]Sizer!E:E,(ROW()-3)/3+7),"")</f>
        <v>0</v>
      </c>
      <c r="F516" s="53">
        <f>IF($A515&lt;&gt;"",INDEX([1]Sizer!F:F,(ROW()-3)/3+7),"")</f>
        <v>2.0140822569680486E-2</v>
      </c>
      <c r="G516" s="53">
        <f>IF($A515&lt;&gt;"",INDEX([1]Sizer!G:G,(ROW()-3)/3+7),"")</f>
        <v>3.0262665985699697E-2</v>
      </c>
      <c r="H516" s="53">
        <f>IF($A515&lt;&gt;"",INDEX([1]Sizer!H:H,(ROW()-3)/3+7),"")</f>
        <v>0</v>
      </c>
      <c r="I516" s="53">
        <f>IF($A515&lt;&gt;"",INDEX([1]Sizer!I:I,(ROW()-3)/3+7),"")</f>
        <v>-9.5632211538461548E-3</v>
      </c>
      <c r="J516" s="53">
        <f>IF($A515&lt;&gt;"",INDEX([1]Sizer!J:J,(ROW()-3)/3+7),"")</f>
        <v>0</v>
      </c>
      <c r="K516" s="53">
        <f>IF($A515&lt;&gt;"",INDEX([1]Sizer!K:K,(ROW()-3)/3+7),"")</f>
        <v>-8.8148371104815864E-3</v>
      </c>
      <c r="L516" s="53">
        <f>IF($A515&lt;&gt;"",INDEX([1]Sizer!L:L,(ROW()-3)/3+7),"")</f>
        <v>0</v>
      </c>
      <c r="M516" s="53">
        <f>IF($A515&lt;&gt;"",INDEX([1]Sizer!M:M,(ROW()-3)/3+7),"")</f>
        <v>0</v>
      </c>
      <c r="N516" s="53">
        <f>IF($A515&lt;&gt;"",INDEX([1]Sizer!N:N,(ROW()-3)/3+7),"")</f>
        <v>-2.4782225010455877E-2</v>
      </c>
      <c r="O516" s="53">
        <f>IF($A515&lt;&gt;"",INDEX([1]Sizer!O:O,(ROW()-3)/3+7),"")</f>
        <v>0</v>
      </c>
      <c r="P516" s="53">
        <f>IF($A515&lt;&gt;"",INDEX([1]Sizer!P:P,(ROW()-3)/3+7),"")</f>
        <v>4.8326732673267319E-3</v>
      </c>
      <c r="Q516" s="53">
        <f>IF($A515&lt;&gt;"",INDEX([1]Sizer!Q:Q,(ROW()-3)/3+7),"")</f>
        <v>0</v>
      </c>
      <c r="R516" s="53">
        <f>IF($A515&lt;&gt;"",INDEX([1]Sizer!R:R,(ROW()-3)/3+7),"")</f>
        <v>2.2359715670024226E-2</v>
      </c>
      <c r="S516" s="53">
        <f>IF($A515&lt;&gt;"",INDEX([1]Sizer!S:S,(ROW()-3)/3+7),"")</f>
        <v>0</v>
      </c>
      <c r="T516" s="53">
        <f>IF($A515&lt;&gt;"",INDEX([1]Sizer!T:T,(ROW()-3)/3+7),"")</f>
        <v>-0.05</v>
      </c>
      <c r="U516" s="53">
        <f>IF($A515&lt;&gt;"",INDEX([1]Sizer!U:U,(ROW()-3)/3+7),"")</f>
        <v>0</v>
      </c>
      <c r="V516" s="53">
        <f>IF($A515&lt;&gt;"",INDEX([1]Sizer!V:V,(ROW()-3)/3+7),"")</f>
        <v>2.5486988255033555E-2</v>
      </c>
      <c r="W516" s="53">
        <f>IF($A515&lt;&gt;"",INDEX([1]Sizer!W:W,(ROW()-3)/3+7),"")</f>
        <v>0</v>
      </c>
      <c r="X516" s="53">
        <f>IF($A515&lt;&gt;"",INDEX([1]Sizer!X:X,(ROW()-3)/3+7),"")</f>
        <v>0</v>
      </c>
      <c r="Y516" s="53">
        <f>IF($A515&lt;&gt;"",INDEX([1]Sizer!Y:Y,(ROW()-3)/3+7),"")</f>
        <v>0</v>
      </c>
      <c r="Z516" s="53">
        <f>IF($A515&lt;&gt;"",INDEX([1]Sizer!Z:Z,(ROW()-3)/3+7),"")</f>
        <v>0</v>
      </c>
      <c r="AA516" s="53">
        <f>IF($A515&lt;&gt;"",SUM($B516:$Z516),"")</f>
        <v>8.7076618930595651E-2</v>
      </c>
    </row>
    <row r="517" spans="1:27" x14ac:dyDescent="0.2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</row>
    <row r="518" spans="1:27" x14ac:dyDescent="0.2">
      <c r="A518" s="59">
        <f>IF(INDEX([1]Sizer!$A:$A,(ROW()-2)/3+7)&lt;&gt;"",INDEX([1]Sizer!$A:$A,(ROW()-2)/3+7),"")</f>
        <v>45495</v>
      </c>
      <c r="B518" s="51">
        <f>IF($A518&lt;&gt;"",INDEX([1]Sizer!EF:EF,(ROW()-2)/3+7),"")</f>
        <v>0</v>
      </c>
      <c r="C518" s="51">
        <f>IF($A518&lt;&gt;"",INDEX([1]Sizer!EG:EG,(ROW()-2)/3+7),"")</f>
        <v>2</v>
      </c>
      <c r="D518" s="51">
        <f>IF($A518&lt;&gt;"",INDEX([1]Sizer!EH:EH,(ROW()-2)/3+7),"")</f>
        <v>0</v>
      </c>
      <c r="E518" s="51">
        <f>IF($A518&lt;&gt;"",INDEX([1]Sizer!EI:EI,(ROW()-2)/3+7),"")</f>
        <v>0</v>
      </c>
      <c r="F518" s="51">
        <f>IF($A518&lt;&gt;"",INDEX([1]Sizer!EJ:EJ,(ROW()-2)/3+7),"")</f>
        <v>0.5</v>
      </c>
      <c r="G518" s="51">
        <f>IF($A518&lt;&gt;"",INDEX([1]Sizer!EK:EK,(ROW()-2)/3+7),"")</f>
        <v>1</v>
      </c>
      <c r="H518" s="51">
        <f>IF($A518&lt;&gt;"",INDEX([1]Sizer!EL:EL,(ROW()-2)/3+7),"")</f>
        <v>0</v>
      </c>
      <c r="I518" s="51">
        <f>IF($A518&lt;&gt;"",INDEX([1]Sizer!EM:EM,(ROW()-2)/3+7),"")</f>
        <v>0.5</v>
      </c>
      <c r="J518" s="51">
        <f>IF($A518&lt;&gt;"",INDEX([1]Sizer!EN:EN,(ROW()-2)/3+7),"")</f>
        <v>0</v>
      </c>
      <c r="K518" s="51">
        <f>IF($A518&lt;&gt;"",INDEX([1]Sizer!EO:EO,(ROW()-2)/3+7),"")</f>
        <v>-0.5</v>
      </c>
      <c r="L518" s="51">
        <f>IF($A518&lt;&gt;"",INDEX([1]Sizer!EP:EP,(ROW()-2)/3+7),"")</f>
        <v>0</v>
      </c>
      <c r="M518" s="51">
        <f>IF($A518&lt;&gt;"",INDEX([1]Sizer!EQ:EQ,(ROW()-2)/3+7),"")</f>
        <v>0</v>
      </c>
      <c r="N518" s="51">
        <f>IF($A518&lt;&gt;"",INDEX([1]Sizer!ER:ER,(ROW()-2)/3+7),"")</f>
        <v>-0.5</v>
      </c>
      <c r="O518" s="51">
        <f>IF($A518&lt;&gt;"",INDEX([1]Sizer!ES:ES,(ROW()-2)/3+7),"")</f>
        <v>0</v>
      </c>
      <c r="P518" s="51">
        <f>IF($A518&lt;&gt;"",INDEX([1]Sizer!ET:ET,(ROW()-2)/3+7),"")</f>
        <v>0.5</v>
      </c>
      <c r="Q518" s="51">
        <f>IF($A518&lt;&gt;"",INDEX([1]Sizer!EU:EU,(ROW()-2)/3+7),"")</f>
        <v>1</v>
      </c>
      <c r="R518" s="51">
        <f>IF($A518&lt;&gt;"",INDEX([1]Sizer!EV:EV,(ROW()-2)/3+7),"")</f>
        <v>3</v>
      </c>
      <c r="S518" s="51">
        <f>IF($A518&lt;&gt;"",INDEX([1]Sizer!EW:EW,(ROW()-2)/3+7),"")</f>
        <v>0</v>
      </c>
      <c r="T518" s="51">
        <f>IF($A518&lt;&gt;"",INDEX([1]Sizer!EX:EX,(ROW()-2)/3+7),"")</f>
        <v>-1</v>
      </c>
      <c r="U518" s="51">
        <f>IF($A518&lt;&gt;"",INDEX([1]Sizer!EY:EY,(ROW()-2)/3+7),"")</f>
        <v>0</v>
      </c>
      <c r="V518" s="51">
        <f>IF($A518&lt;&gt;"",INDEX([1]Sizer!EZ:EZ,(ROW()-2)/3+7),"")</f>
        <v>1</v>
      </c>
      <c r="W518" s="51">
        <f>IF($A518&lt;&gt;"",INDEX([1]Sizer!FA:FA,(ROW()-2)/3+7),"")</f>
        <v>0</v>
      </c>
      <c r="X518" s="51">
        <f>IF($A518&lt;&gt;"",INDEX([1]Sizer!FB:FB,(ROW()-2)/3+7),"")</f>
        <v>0</v>
      </c>
      <c r="Y518" s="51">
        <f>IF($A518&lt;&gt;"",INDEX([1]Sizer!FC:FC,(ROW()-2)/3+7),"")</f>
        <v>0</v>
      </c>
      <c r="Z518" s="51">
        <f>IF($A518&lt;&gt;"",INDEX([1]Sizer!FD:FD,(ROW()-2)/3+7),"")</f>
        <v>0</v>
      </c>
      <c r="AA518" s="52">
        <f>IF($A518&lt;&gt;"",INDEX([1]Sizer!$AB:$AB,(ROW()-2)/3+7)*'[1]Dashboard (Model)'!$U$2,"")</f>
        <v>4.4999999999999998E-2</v>
      </c>
    </row>
    <row r="519" spans="1:27" x14ac:dyDescent="0.2">
      <c r="A519" s="59"/>
      <c r="B519" s="53">
        <f>IF($A518&lt;&gt;"",INDEX([1]Sizer!B:B,(ROW()-3)/3+7),"")</f>
        <v>0</v>
      </c>
      <c r="C519" s="53">
        <f>IF($A518&lt;&gt;"",INDEX([1]Sizer!C:C,(ROW()-3)/3+7),"")</f>
        <v>2.6763245091164095E-2</v>
      </c>
      <c r="D519" s="53">
        <f>IF($A518&lt;&gt;"",INDEX([1]Sizer!D:D,(ROW()-3)/3+7),"")</f>
        <v>0</v>
      </c>
      <c r="E519" s="53">
        <f>IF($A518&lt;&gt;"",INDEX([1]Sizer!E:E,(ROW()-3)/3+7),"")</f>
        <v>0</v>
      </c>
      <c r="F519" s="53">
        <f>IF($A518&lt;&gt;"",INDEX([1]Sizer!F:F,(ROW()-3)/3+7),"")</f>
        <v>2.0140822569680486E-2</v>
      </c>
      <c r="G519" s="53">
        <f>IF($A518&lt;&gt;"",INDEX([1]Sizer!G:G,(ROW()-3)/3+7),"")</f>
        <v>3.0262665985699697E-2</v>
      </c>
      <c r="H519" s="53">
        <f>IF($A518&lt;&gt;"",INDEX([1]Sizer!H:H,(ROW()-3)/3+7),"")</f>
        <v>0</v>
      </c>
      <c r="I519" s="53">
        <f>IF($A518&lt;&gt;"",INDEX([1]Sizer!I:I,(ROW()-3)/3+7),"")</f>
        <v>1.3306969142259414E-2</v>
      </c>
      <c r="J519" s="53">
        <f>IF($A518&lt;&gt;"",INDEX([1]Sizer!J:J,(ROW()-3)/3+7),"")</f>
        <v>0</v>
      </c>
      <c r="K519" s="53">
        <f>IF($A518&lt;&gt;"",INDEX([1]Sizer!K:K,(ROW()-3)/3+7),"")</f>
        <v>-8.8148371104815864E-3</v>
      </c>
      <c r="L519" s="53">
        <f>IF($A518&lt;&gt;"",INDEX([1]Sizer!L:L,(ROW()-3)/3+7),"")</f>
        <v>0</v>
      </c>
      <c r="M519" s="53">
        <f>IF($A518&lt;&gt;"",INDEX([1]Sizer!M:M,(ROW()-3)/3+7),"")</f>
        <v>0</v>
      </c>
      <c r="N519" s="53">
        <f>IF($A518&lt;&gt;"",INDEX([1]Sizer!N:N,(ROW()-3)/3+7),"")</f>
        <v>-2.4782225010455877E-2</v>
      </c>
      <c r="O519" s="53">
        <f>IF($A518&lt;&gt;"",INDEX([1]Sizer!O:O,(ROW()-3)/3+7),"")</f>
        <v>0</v>
      </c>
      <c r="P519" s="53">
        <f>IF($A518&lt;&gt;"",INDEX([1]Sizer!P:P,(ROW()-3)/3+7),"")</f>
        <v>4.8326732673267319E-3</v>
      </c>
      <c r="Q519" s="53">
        <f>IF($A518&lt;&gt;"",INDEX([1]Sizer!Q:Q,(ROW()-3)/3+7),"")</f>
        <v>2.6238836369886557E-2</v>
      </c>
      <c r="R519" s="53">
        <f>IF($A518&lt;&gt;"",INDEX([1]Sizer!R:R,(ROW()-3)/3+7),"")</f>
        <v>2.2359715670024226E-2</v>
      </c>
      <c r="S519" s="53">
        <f>IF($A518&lt;&gt;"",INDEX([1]Sizer!S:S,(ROW()-3)/3+7),"")</f>
        <v>0</v>
      </c>
      <c r="T519" s="53">
        <f>IF($A518&lt;&gt;"",INDEX([1]Sizer!T:T,(ROW()-3)/3+7),"")</f>
        <v>-0.05</v>
      </c>
      <c r="U519" s="53">
        <f>IF($A518&lt;&gt;"",INDEX([1]Sizer!U:U,(ROW()-3)/3+7),"")</f>
        <v>0</v>
      </c>
      <c r="V519" s="53">
        <f>IF($A518&lt;&gt;"",INDEX([1]Sizer!V:V,(ROW()-3)/3+7),"")</f>
        <v>2.5486988255033555E-2</v>
      </c>
      <c r="W519" s="53">
        <f>IF($A518&lt;&gt;"",INDEX([1]Sizer!W:W,(ROW()-3)/3+7),"")</f>
        <v>0</v>
      </c>
      <c r="X519" s="53">
        <f>IF($A518&lt;&gt;"",INDEX([1]Sizer!X:X,(ROW()-3)/3+7),"")</f>
        <v>0</v>
      </c>
      <c r="Y519" s="53">
        <f>IF($A518&lt;&gt;"",INDEX([1]Sizer!Y:Y,(ROW()-3)/3+7),"")</f>
        <v>0</v>
      </c>
      <c r="Z519" s="53">
        <f>IF($A518&lt;&gt;"",INDEX([1]Sizer!Z:Z,(ROW()-3)/3+7),"")</f>
        <v>0</v>
      </c>
      <c r="AA519" s="53">
        <f>IF($A518&lt;&gt;"",SUM($B519:$Z519),"")</f>
        <v>8.5794854230137302E-2</v>
      </c>
    </row>
    <row r="520" spans="1:27" x14ac:dyDescent="0.2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</row>
    <row r="521" spans="1:27" x14ac:dyDescent="0.2">
      <c r="A521" s="59">
        <f>IF(INDEX([1]Sizer!$A:$A,(ROW()-2)/3+7)&lt;&gt;"",INDEX([1]Sizer!$A:$A,(ROW()-2)/3+7),"")</f>
        <v>45496</v>
      </c>
      <c r="B521" s="51">
        <f>IF($A521&lt;&gt;"",INDEX([1]Sizer!EF:EF,(ROW()-2)/3+7),"")</f>
        <v>0</v>
      </c>
      <c r="C521" s="51">
        <f>IF($A521&lt;&gt;"",INDEX([1]Sizer!EG:EG,(ROW()-2)/3+7),"")</f>
        <v>2</v>
      </c>
      <c r="D521" s="51">
        <f>IF($A521&lt;&gt;"",INDEX([1]Sizer!EH:EH,(ROW()-2)/3+7),"")</f>
        <v>0</v>
      </c>
      <c r="E521" s="51">
        <f>IF($A521&lt;&gt;"",INDEX([1]Sizer!EI:EI,(ROW()-2)/3+7),"")</f>
        <v>0</v>
      </c>
      <c r="F521" s="51">
        <f>IF($A521&lt;&gt;"",INDEX([1]Sizer!EJ:EJ,(ROW()-2)/3+7),"")</f>
        <v>0.5</v>
      </c>
      <c r="G521" s="51">
        <f>IF($A521&lt;&gt;"",INDEX([1]Sizer!EK:EK,(ROW()-2)/3+7),"")</f>
        <v>1</v>
      </c>
      <c r="H521" s="51">
        <f>IF($A521&lt;&gt;"",INDEX([1]Sizer!EL:EL,(ROW()-2)/3+7),"")</f>
        <v>0</v>
      </c>
      <c r="I521" s="51">
        <f>IF($A521&lt;&gt;"",INDEX([1]Sizer!EM:EM,(ROW()-2)/3+7),"")</f>
        <v>0.5</v>
      </c>
      <c r="J521" s="51">
        <f>IF($A521&lt;&gt;"",INDEX([1]Sizer!EN:EN,(ROW()-2)/3+7),"")</f>
        <v>0</v>
      </c>
      <c r="K521" s="51">
        <f>IF($A521&lt;&gt;"",INDEX([1]Sizer!EO:EO,(ROW()-2)/3+7),"")</f>
        <v>-0.5</v>
      </c>
      <c r="L521" s="51">
        <f>IF($A521&lt;&gt;"",INDEX([1]Sizer!EP:EP,(ROW()-2)/3+7),"")</f>
        <v>0</v>
      </c>
      <c r="M521" s="51">
        <f>IF($A521&lt;&gt;"",INDEX([1]Sizer!EQ:EQ,(ROW()-2)/3+7),"")</f>
        <v>0</v>
      </c>
      <c r="N521" s="51">
        <f>IF($A521&lt;&gt;"",INDEX([1]Sizer!ER:ER,(ROW()-2)/3+7),"")</f>
        <v>-0.5</v>
      </c>
      <c r="O521" s="51">
        <f>IF($A521&lt;&gt;"",INDEX([1]Sizer!ES:ES,(ROW()-2)/3+7),"")</f>
        <v>0</v>
      </c>
      <c r="P521" s="51">
        <f>IF($A521&lt;&gt;"",INDEX([1]Sizer!ET:ET,(ROW()-2)/3+7),"")</f>
        <v>0.5</v>
      </c>
      <c r="Q521" s="51">
        <f>IF($A521&lt;&gt;"",INDEX([1]Sizer!EU:EU,(ROW()-2)/3+7),"")</f>
        <v>1</v>
      </c>
      <c r="R521" s="51">
        <f>IF($A521&lt;&gt;"",INDEX([1]Sizer!EV:EV,(ROW()-2)/3+7),"")</f>
        <v>3</v>
      </c>
      <c r="S521" s="51">
        <f>IF($A521&lt;&gt;"",INDEX([1]Sizer!EW:EW,(ROW()-2)/3+7),"")</f>
        <v>0</v>
      </c>
      <c r="T521" s="51">
        <f>IF($A521&lt;&gt;"",INDEX([1]Sizer!EX:EX,(ROW()-2)/3+7),"")</f>
        <v>-1</v>
      </c>
      <c r="U521" s="51">
        <f>IF($A521&lt;&gt;"",INDEX([1]Sizer!EY:EY,(ROW()-2)/3+7),"")</f>
        <v>0</v>
      </c>
      <c r="V521" s="51">
        <f>IF($A521&lt;&gt;"",INDEX([1]Sizer!EZ:EZ,(ROW()-2)/3+7),"")</f>
        <v>1</v>
      </c>
      <c r="W521" s="51">
        <f>IF($A521&lt;&gt;"",INDEX([1]Sizer!FA:FA,(ROW()-2)/3+7),"")</f>
        <v>0</v>
      </c>
      <c r="X521" s="51">
        <f>IF($A521&lt;&gt;"",INDEX([1]Sizer!FB:FB,(ROW()-2)/3+7),"")</f>
        <v>0</v>
      </c>
      <c r="Y521" s="51">
        <f>IF($A521&lt;&gt;"",INDEX([1]Sizer!FC:FC,(ROW()-2)/3+7),"")</f>
        <v>0</v>
      </c>
      <c r="Z521" s="51">
        <f>IF($A521&lt;&gt;"",INDEX([1]Sizer!FD:FD,(ROW()-2)/3+7),"")</f>
        <v>0</v>
      </c>
      <c r="AA521" s="52">
        <f>IF($A521&lt;&gt;"",INDEX([1]Sizer!$AB:$AB,(ROW()-2)/3+7)*'[1]Dashboard (Model)'!$U$2,"")</f>
        <v>0.03</v>
      </c>
    </row>
    <row r="522" spans="1:27" x14ac:dyDescent="0.2">
      <c r="A522" s="59"/>
      <c r="B522" s="53">
        <f>IF($A521&lt;&gt;"",INDEX([1]Sizer!B:B,(ROW()-3)/3+7),"")</f>
        <v>0</v>
      </c>
      <c r="C522" s="53">
        <f>IF($A521&lt;&gt;"",INDEX([1]Sizer!C:C,(ROW()-3)/3+7),"")</f>
        <v>2.6763245091164095E-2</v>
      </c>
      <c r="D522" s="53">
        <f>IF($A521&lt;&gt;"",INDEX([1]Sizer!D:D,(ROW()-3)/3+7),"")</f>
        <v>0</v>
      </c>
      <c r="E522" s="53">
        <f>IF($A521&lt;&gt;"",INDEX([1]Sizer!E:E,(ROW()-3)/3+7),"")</f>
        <v>0</v>
      </c>
      <c r="F522" s="53">
        <f>IF($A521&lt;&gt;"",INDEX([1]Sizer!F:F,(ROW()-3)/3+7),"")</f>
        <v>2.0140822569680486E-2</v>
      </c>
      <c r="G522" s="53">
        <f>IF($A521&lt;&gt;"",INDEX([1]Sizer!G:G,(ROW()-3)/3+7),"")</f>
        <v>3.0262665985699697E-2</v>
      </c>
      <c r="H522" s="53">
        <f>IF($A521&lt;&gt;"",INDEX([1]Sizer!H:H,(ROW()-3)/3+7),"")</f>
        <v>0</v>
      </c>
      <c r="I522" s="53">
        <f>IF($A521&lt;&gt;"",INDEX([1]Sizer!I:I,(ROW()-3)/3+7),"")</f>
        <v>1.3306969142259414E-2</v>
      </c>
      <c r="J522" s="53">
        <f>IF($A521&lt;&gt;"",INDEX([1]Sizer!J:J,(ROW()-3)/3+7),"")</f>
        <v>0</v>
      </c>
      <c r="K522" s="53">
        <f>IF($A521&lt;&gt;"",INDEX([1]Sizer!K:K,(ROW()-3)/3+7),"")</f>
        <v>-8.8148371104815864E-3</v>
      </c>
      <c r="L522" s="53">
        <f>IF($A521&lt;&gt;"",INDEX([1]Sizer!L:L,(ROW()-3)/3+7),"")</f>
        <v>0</v>
      </c>
      <c r="M522" s="53">
        <f>IF($A521&lt;&gt;"",INDEX([1]Sizer!M:M,(ROW()-3)/3+7),"")</f>
        <v>0</v>
      </c>
      <c r="N522" s="53">
        <f>IF($A521&lt;&gt;"",INDEX([1]Sizer!N:N,(ROW()-3)/3+7),"")</f>
        <v>-2.4782225010455877E-2</v>
      </c>
      <c r="O522" s="53">
        <f>IF($A521&lt;&gt;"",INDEX([1]Sizer!O:O,(ROW()-3)/3+7),"")</f>
        <v>0</v>
      </c>
      <c r="P522" s="53">
        <f>IF($A521&lt;&gt;"",INDEX([1]Sizer!P:P,(ROW()-3)/3+7),"")</f>
        <v>4.8326732673267319E-3</v>
      </c>
      <c r="Q522" s="53">
        <f>IF($A521&lt;&gt;"",INDEX([1]Sizer!Q:Q,(ROW()-3)/3+7),"")</f>
        <v>2.6238836369886557E-2</v>
      </c>
      <c r="R522" s="53">
        <f>IF($A521&lt;&gt;"",INDEX([1]Sizer!R:R,(ROW()-3)/3+7),"")</f>
        <v>2.2359715670024226E-2</v>
      </c>
      <c r="S522" s="53">
        <f>IF($A521&lt;&gt;"",INDEX([1]Sizer!S:S,(ROW()-3)/3+7),"")</f>
        <v>0</v>
      </c>
      <c r="T522" s="53">
        <f>IF($A521&lt;&gt;"",INDEX([1]Sizer!T:T,(ROW()-3)/3+7),"")</f>
        <v>-0.05</v>
      </c>
      <c r="U522" s="53">
        <f>IF($A521&lt;&gt;"",INDEX([1]Sizer!U:U,(ROW()-3)/3+7),"")</f>
        <v>0</v>
      </c>
      <c r="V522" s="53">
        <f>IF($A521&lt;&gt;"",INDEX([1]Sizer!V:V,(ROW()-3)/3+7),"")</f>
        <v>2.5486988255033555E-2</v>
      </c>
      <c r="W522" s="53">
        <f>IF($A521&lt;&gt;"",INDEX([1]Sizer!W:W,(ROW()-3)/3+7),"")</f>
        <v>0</v>
      </c>
      <c r="X522" s="53">
        <f>IF($A521&lt;&gt;"",INDEX([1]Sizer!X:X,(ROW()-3)/3+7),"")</f>
        <v>0</v>
      </c>
      <c r="Y522" s="53">
        <f>IF($A521&lt;&gt;"",INDEX([1]Sizer!Y:Y,(ROW()-3)/3+7),"")</f>
        <v>0</v>
      </c>
      <c r="Z522" s="53">
        <f>IF($A521&lt;&gt;"",INDEX([1]Sizer!Z:Z,(ROW()-3)/3+7),"")</f>
        <v>0</v>
      </c>
      <c r="AA522" s="53">
        <f>IF($A521&lt;&gt;"",SUM($B522:$Z522),"")</f>
        <v>8.5794854230137302E-2</v>
      </c>
    </row>
    <row r="523" spans="1:27" x14ac:dyDescent="0.2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</row>
    <row r="524" spans="1:27" x14ac:dyDescent="0.2">
      <c r="A524" s="59">
        <f>IF(INDEX([1]Sizer!$A:$A,(ROW()-2)/3+7)&lt;&gt;"",INDEX([1]Sizer!$A:$A,(ROW()-2)/3+7),"")</f>
        <v>45497</v>
      </c>
      <c r="B524" s="51">
        <f>IF($A524&lt;&gt;"",INDEX([1]Sizer!EF:EF,(ROW()-2)/3+7),"")</f>
        <v>0</v>
      </c>
      <c r="C524" s="51">
        <f>IF($A524&lt;&gt;"",INDEX([1]Sizer!EG:EG,(ROW()-2)/3+7),"")</f>
        <v>1</v>
      </c>
      <c r="D524" s="51">
        <f>IF($A524&lt;&gt;"",INDEX([1]Sizer!EH:EH,(ROW()-2)/3+7),"")</f>
        <v>0</v>
      </c>
      <c r="E524" s="51">
        <f>IF($A524&lt;&gt;"",INDEX([1]Sizer!EI:EI,(ROW()-2)/3+7),"")</f>
        <v>0</v>
      </c>
      <c r="F524" s="51">
        <f>IF($A524&lt;&gt;"",INDEX([1]Sizer!EJ:EJ,(ROW()-2)/3+7),"")</f>
        <v>0.5</v>
      </c>
      <c r="G524" s="51">
        <f>IF($A524&lt;&gt;"",INDEX([1]Sizer!EK:EK,(ROW()-2)/3+7),"")</f>
        <v>1</v>
      </c>
      <c r="H524" s="51">
        <f>IF($A524&lt;&gt;"",INDEX([1]Sizer!EL:EL,(ROW()-2)/3+7),"")</f>
        <v>0.5</v>
      </c>
      <c r="I524" s="51">
        <f>IF($A524&lt;&gt;"",INDEX([1]Sizer!EM:EM,(ROW()-2)/3+7),"")</f>
        <v>1</v>
      </c>
      <c r="J524" s="51">
        <f>IF($A524&lt;&gt;"",INDEX([1]Sizer!EN:EN,(ROW()-2)/3+7),"")</f>
        <v>0</v>
      </c>
      <c r="K524" s="51">
        <f>IF($A524&lt;&gt;"",INDEX([1]Sizer!EO:EO,(ROW()-2)/3+7),"")</f>
        <v>-0.5</v>
      </c>
      <c r="L524" s="51">
        <f>IF($A524&lt;&gt;"",INDEX([1]Sizer!EP:EP,(ROW()-2)/3+7),"")</f>
        <v>0</v>
      </c>
      <c r="M524" s="51">
        <f>IF($A524&lt;&gt;"",INDEX([1]Sizer!EQ:EQ,(ROW()-2)/3+7),"")</f>
        <v>0</v>
      </c>
      <c r="N524" s="51">
        <f>IF($A524&lt;&gt;"",INDEX([1]Sizer!ER:ER,(ROW()-2)/3+7),"")</f>
        <v>-0.5</v>
      </c>
      <c r="O524" s="51">
        <f>IF($A524&lt;&gt;"",INDEX([1]Sizer!ES:ES,(ROW()-2)/3+7),"")</f>
        <v>0</v>
      </c>
      <c r="P524" s="51">
        <f>IF($A524&lt;&gt;"",INDEX([1]Sizer!ET:ET,(ROW()-2)/3+7),"")</f>
        <v>0</v>
      </c>
      <c r="Q524" s="51">
        <f>IF($A524&lt;&gt;"",INDEX([1]Sizer!EU:EU,(ROW()-2)/3+7),"")</f>
        <v>1</v>
      </c>
      <c r="R524" s="51">
        <f>IF($A524&lt;&gt;"",INDEX([1]Sizer!EV:EV,(ROW()-2)/3+7),"")</f>
        <v>3</v>
      </c>
      <c r="S524" s="51">
        <f>IF($A524&lt;&gt;"",INDEX([1]Sizer!EW:EW,(ROW()-2)/3+7),"")</f>
        <v>0</v>
      </c>
      <c r="T524" s="51">
        <f>IF($A524&lt;&gt;"",INDEX([1]Sizer!EX:EX,(ROW()-2)/3+7),"")</f>
        <v>-1</v>
      </c>
      <c r="U524" s="51">
        <f>IF($A524&lt;&gt;"",INDEX([1]Sizer!EY:EY,(ROW()-2)/3+7),"")</f>
        <v>0</v>
      </c>
      <c r="V524" s="51">
        <f>IF($A524&lt;&gt;"",INDEX([1]Sizer!EZ:EZ,(ROW()-2)/3+7),"")</f>
        <v>1</v>
      </c>
      <c r="W524" s="51">
        <f>IF($A524&lt;&gt;"",INDEX([1]Sizer!FA:FA,(ROW()-2)/3+7),"")</f>
        <v>0</v>
      </c>
      <c r="X524" s="51">
        <f>IF($A524&lt;&gt;"",INDEX([1]Sizer!FB:FB,(ROW()-2)/3+7),"")</f>
        <v>0</v>
      </c>
      <c r="Y524" s="51">
        <f>IF($A524&lt;&gt;"",INDEX([1]Sizer!FC:FC,(ROW()-2)/3+7),"")</f>
        <v>0</v>
      </c>
      <c r="Z524" s="51">
        <f>IF($A524&lt;&gt;"",INDEX([1]Sizer!FD:FD,(ROW()-2)/3+7),"")</f>
        <v>0</v>
      </c>
      <c r="AA524" s="52">
        <f>IF($A524&lt;&gt;"",INDEX([1]Sizer!$AB:$AB,(ROW()-2)/3+7)*'[1]Dashboard (Model)'!$U$2,"")</f>
        <v>5.5E-2</v>
      </c>
    </row>
    <row r="525" spans="1:27" x14ac:dyDescent="0.2">
      <c r="A525" s="59"/>
      <c r="B525" s="53">
        <f>IF($A524&lt;&gt;"",INDEX([1]Sizer!B:B,(ROW()-3)/3+7),"")</f>
        <v>0</v>
      </c>
      <c r="C525" s="53">
        <f>IF($A524&lt;&gt;"",INDEX([1]Sizer!C:C,(ROW()-3)/3+7),"")</f>
        <v>1.7300361570247932E-2</v>
      </c>
      <c r="D525" s="53">
        <f>IF($A524&lt;&gt;"",INDEX([1]Sizer!D:D,(ROW()-3)/3+7),"")</f>
        <v>0</v>
      </c>
      <c r="E525" s="53">
        <f>IF($A524&lt;&gt;"",INDEX([1]Sizer!E:E,(ROW()-3)/3+7),"")</f>
        <v>0</v>
      </c>
      <c r="F525" s="53">
        <f>IF($A524&lt;&gt;"",INDEX([1]Sizer!F:F,(ROW()-3)/3+7),"")</f>
        <v>2.0140822569680486E-2</v>
      </c>
      <c r="G525" s="53">
        <f>IF($A524&lt;&gt;"",INDEX([1]Sizer!G:G,(ROW()-3)/3+7),"")</f>
        <v>3.0262665985699697E-2</v>
      </c>
      <c r="H525" s="53">
        <f>IF($A524&lt;&gt;"",INDEX([1]Sizer!H:H,(ROW()-3)/3+7),"")</f>
        <v>1.9269273012552299E-2</v>
      </c>
      <c r="I525" s="53">
        <f>IF($A524&lt;&gt;"",INDEX([1]Sizer!I:I,(ROW()-3)/3+7),"")</f>
        <v>3.1893048822714674E-2</v>
      </c>
      <c r="J525" s="53">
        <f>IF($A524&lt;&gt;"",INDEX([1]Sizer!J:J,(ROW()-3)/3+7),"")</f>
        <v>0</v>
      </c>
      <c r="K525" s="53">
        <f>IF($A524&lt;&gt;"",INDEX([1]Sizer!K:K,(ROW()-3)/3+7),"")</f>
        <v>-8.8148371104815864E-3</v>
      </c>
      <c r="L525" s="53">
        <f>IF($A524&lt;&gt;"",INDEX([1]Sizer!L:L,(ROW()-3)/3+7),"")</f>
        <v>0</v>
      </c>
      <c r="M525" s="53">
        <f>IF($A524&lt;&gt;"",INDEX([1]Sizer!M:M,(ROW()-3)/3+7),"")</f>
        <v>0</v>
      </c>
      <c r="N525" s="53">
        <f>IF($A524&lt;&gt;"",INDEX([1]Sizer!N:N,(ROW()-3)/3+7),"")</f>
        <v>-2.4782225010455877E-2</v>
      </c>
      <c r="O525" s="53">
        <f>IF($A524&lt;&gt;"",INDEX([1]Sizer!O:O,(ROW()-3)/3+7),"")</f>
        <v>0</v>
      </c>
      <c r="P525" s="53">
        <f>IF($A524&lt;&gt;"",INDEX([1]Sizer!P:P,(ROW()-3)/3+7),"")</f>
        <v>0</v>
      </c>
      <c r="Q525" s="53">
        <f>IF($A524&lt;&gt;"",INDEX([1]Sizer!Q:Q,(ROW()-3)/3+7),"")</f>
        <v>2.6238836369886557E-2</v>
      </c>
      <c r="R525" s="53">
        <f>IF($A524&lt;&gt;"",INDEX([1]Sizer!R:R,(ROW()-3)/3+7),"")</f>
        <v>2.2359715670024226E-2</v>
      </c>
      <c r="S525" s="53">
        <f>IF($A524&lt;&gt;"",INDEX([1]Sizer!S:S,(ROW()-3)/3+7),"")</f>
        <v>0</v>
      </c>
      <c r="T525" s="53">
        <f>IF($A524&lt;&gt;"",INDEX([1]Sizer!T:T,(ROW()-3)/3+7),"")</f>
        <v>-0.05</v>
      </c>
      <c r="U525" s="53">
        <f>IF($A524&lt;&gt;"",INDEX([1]Sizer!U:U,(ROW()-3)/3+7),"")</f>
        <v>0</v>
      </c>
      <c r="V525" s="53">
        <f>IF($A524&lt;&gt;"",INDEX([1]Sizer!V:V,(ROW()-3)/3+7),"")</f>
        <v>2.5486988255033555E-2</v>
      </c>
      <c r="W525" s="53">
        <f>IF($A524&lt;&gt;"",INDEX([1]Sizer!W:W,(ROW()-3)/3+7),"")</f>
        <v>0</v>
      </c>
      <c r="X525" s="53">
        <f>IF($A524&lt;&gt;"",INDEX([1]Sizer!X:X,(ROW()-3)/3+7),"")</f>
        <v>0</v>
      </c>
      <c r="Y525" s="53">
        <f>IF($A524&lt;&gt;"",INDEX([1]Sizer!Y:Y,(ROW()-3)/3+7),"")</f>
        <v>0</v>
      </c>
      <c r="Z525" s="53">
        <f>IF($A524&lt;&gt;"",INDEX([1]Sizer!Z:Z,(ROW()-3)/3+7),"")</f>
        <v>0</v>
      </c>
      <c r="AA525" s="53">
        <f>IF($A524&lt;&gt;"",SUM($B525:$Z525),"")</f>
        <v>0.10935465013490195</v>
      </c>
    </row>
    <row r="526" spans="1:27" x14ac:dyDescent="0.2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</row>
    <row r="527" spans="1:27" x14ac:dyDescent="0.2">
      <c r="A527" s="59">
        <f>IF(INDEX([1]Sizer!$A:$A,(ROW()-2)/3+7)&lt;&gt;"",INDEX([1]Sizer!$A:$A,(ROW()-2)/3+7),"")</f>
        <v>45498</v>
      </c>
      <c r="B527" s="51">
        <f>IF($A527&lt;&gt;"",INDEX([1]Sizer!EF:EF,(ROW()-2)/3+7),"")</f>
        <v>0</v>
      </c>
      <c r="C527" s="51">
        <f>IF($A527&lt;&gt;"",INDEX([1]Sizer!EG:EG,(ROW()-2)/3+7),"")</f>
        <v>1</v>
      </c>
      <c r="D527" s="51">
        <f>IF($A527&lt;&gt;"",INDEX([1]Sizer!EH:EH,(ROW()-2)/3+7),"")</f>
        <v>3</v>
      </c>
      <c r="E527" s="51">
        <f>IF($A527&lt;&gt;"",INDEX([1]Sizer!EI:EI,(ROW()-2)/3+7),"")</f>
        <v>0</v>
      </c>
      <c r="F527" s="51">
        <f>IF($A527&lt;&gt;"",INDEX([1]Sizer!EJ:EJ,(ROW()-2)/3+7),"")</f>
        <v>0.5</v>
      </c>
      <c r="G527" s="51">
        <f>IF($A527&lt;&gt;"",INDEX([1]Sizer!EK:EK,(ROW()-2)/3+7),"")</f>
        <v>1</v>
      </c>
      <c r="H527" s="51">
        <f>IF($A527&lt;&gt;"",INDEX([1]Sizer!EL:EL,(ROW()-2)/3+7),"")</f>
        <v>0.5</v>
      </c>
      <c r="I527" s="51">
        <f>IF($A527&lt;&gt;"",INDEX([1]Sizer!EM:EM,(ROW()-2)/3+7),"")</f>
        <v>-0.5</v>
      </c>
      <c r="J527" s="51">
        <f>IF($A527&lt;&gt;"",INDEX([1]Sizer!EN:EN,(ROW()-2)/3+7),"")</f>
        <v>0</v>
      </c>
      <c r="K527" s="51">
        <f>IF($A527&lt;&gt;"",INDEX([1]Sizer!EO:EO,(ROW()-2)/3+7),"")</f>
        <v>-0.5</v>
      </c>
      <c r="L527" s="51">
        <f>IF($A527&lt;&gt;"",INDEX([1]Sizer!EP:EP,(ROW()-2)/3+7),"")</f>
        <v>0</v>
      </c>
      <c r="M527" s="51">
        <f>IF($A527&lt;&gt;"",INDEX([1]Sizer!EQ:EQ,(ROW()-2)/3+7),"")</f>
        <v>0</v>
      </c>
      <c r="N527" s="51">
        <f>IF($A527&lt;&gt;"",INDEX([1]Sizer!ER:ER,(ROW()-2)/3+7),"")</f>
        <v>-0.5</v>
      </c>
      <c r="O527" s="51">
        <f>IF($A527&lt;&gt;"",INDEX([1]Sizer!ES:ES,(ROW()-2)/3+7),"")</f>
        <v>0</v>
      </c>
      <c r="P527" s="51">
        <f>IF($A527&lt;&gt;"",INDEX([1]Sizer!ET:ET,(ROW()-2)/3+7),"")</f>
        <v>0.5</v>
      </c>
      <c r="Q527" s="51">
        <f>IF($A527&lt;&gt;"",INDEX([1]Sizer!EU:EU,(ROW()-2)/3+7),"")</f>
        <v>0</v>
      </c>
      <c r="R527" s="51">
        <f>IF($A527&lt;&gt;"",INDEX([1]Sizer!EV:EV,(ROW()-2)/3+7),"")</f>
        <v>3</v>
      </c>
      <c r="S527" s="51">
        <f>IF($A527&lt;&gt;"",INDEX([1]Sizer!EW:EW,(ROW()-2)/3+7),"")</f>
        <v>0</v>
      </c>
      <c r="T527" s="51">
        <f>IF($A527&lt;&gt;"",INDEX([1]Sizer!EX:EX,(ROW()-2)/3+7),"")</f>
        <v>-1</v>
      </c>
      <c r="U527" s="51">
        <f>IF($A527&lt;&gt;"",INDEX([1]Sizer!EY:EY,(ROW()-2)/3+7),"")</f>
        <v>0</v>
      </c>
      <c r="V527" s="51">
        <f>IF($A527&lt;&gt;"",INDEX([1]Sizer!EZ:EZ,(ROW()-2)/3+7),"")</f>
        <v>1</v>
      </c>
      <c r="W527" s="51">
        <f>IF($A527&lt;&gt;"",INDEX([1]Sizer!FA:FA,(ROW()-2)/3+7),"")</f>
        <v>0</v>
      </c>
      <c r="X527" s="51">
        <f>IF($A527&lt;&gt;"",INDEX([1]Sizer!FB:FB,(ROW()-2)/3+7),"")</f>
        <v>0</v>
      </c>
      <c r="Y527" s="51">
        <f>IF($A527&lt;&gt;"",INDEX([1]Sizer!FC:FC,(ROW()-2)/3+7),"")</f>
        <v>0</v>
      </c>
      <c r="Z527" s="51">
        <f>IF($A527&lt;&gt;"",INDEX([1]Sizer!FD:FD,(ROW()-2)/3+7),"")</f>
        <v>0</v>
      </c>
      <c r="AA527" s="52">
        <f>IF($A527&lt;&gt;"",INDEX([1]Sizer!$AB:$AB,(ROW()-2)/3+7)*'[1]Dashboard (Model)'!$U$2,"")</f>
        <v>0.03</v>
      </c>
    </row>
    <row r="528" spans="1:27" x14ac:dyDescent="0.2">
      <c r="A528" s="59"/>
      <c r="B528" s="53">
        <f>IF($A527&lt;&gt;"",INDEX([1]Sizer!B:B,(ROW()-3)/3+7),"")</f>
        <v>0</v>
      </c>
      <c r="C528" s="53">
        <f>IF($A527&lt;&gt;"",INDEX([1]Sizer!C:C,(ROW()-3)/3+7),"")</f>
        <v>1.7300361570247932E-2</v>
      </c>
      <c r="D528" s="53">
        <f>IF($A527&lt;&gt;"",INDEX([1]Sizer!D:D,(ROW()-3)/3+7),"")</f>
        <v>0.05</v>
      </c>
      <c r="E528" s="53">
        <f>IF($A527&lt;&gt;"",INDEX([1]Sizer!E:E,(ROW()-3)/3+7),"")</f>
        <v>0</v>
      </c>
      <c r="F528" s="53">
        <f>IF($A527&lt;&gt;"",INDEX([1]Sizer!F:F,(ROW()-3)/3+7),"")</f>
        <v>2.0140822569680486E-2</v>
      </c>
      <c r="G528" s="53">
        <f>IF($A527&lt;&gt;"",INDEX([1]Sizer!G:G,(ROW()-3)/3+7),"")</f>
        <v>3.0262665985699697E-2</v>
      </c>
      <c r="H528" s="53">
        <f>IF($A527&lt;&gt;"",INDEX([1]Sizer!H:H,(ROW()-3)/3+7),"")</f>
        <v>1.9269273012552299E-2</v>
      </c>
      <c r="I528" s="53">
        <f>IF($A527&lt;&gt;"",INDEX([1]Sizer!I:I,(ROW()-3)/3+7),"")</f>
        <v>-8.8392745844875324E-3</v>
      </c>
      <c r="J528" s="53">
        <f>IF($A527&lt;&gt;"",INDEX([1]Sizer!J:J,(ROW()-3)/3+7),"")</f>
        <v>0</v>
      </c>
      <c r="K528" s="53">
        <f>IF($A527&lt;&gt;"",INDEX([1]Sizer!K:K,(ROW()-3)/3+7),"")</f>
        <v>-8.8148371104815864E-3</v>
      </c>
      <c r="L528" s="53">
        <f>IF($A527&lt;&gt;"",INDEX([1]Sizer!L:L,(ROW()-3)/3+7),"")</f>
        <v>0</v>
      </c>
      <c r="M528" s="53">
        <f>IF($A527&lt;&gt;"",INDEX([1]Sizer!M:M,(ROW()-3)/3+7),"")</f>
        <v>0</v>
      </c>
      <c r="N528" s="53">
        <f>IF($A527&lt;&gt;"",INDEX([1]Sizer!N:N,(ROW()-3)/3+7),"")</f>
        <v>-2.4782225010455877E-2</v>
      </c>
      <c r="O528" s="53">
        <f>IF($A527&lt;&gt;"",INDEX([1]Sizer!O:O,(ROW()-3)/3+7),"")</f>
        <v>0</v>
      </c>
      <c r="P528" s="53">
        <f>IF($A527&lt;&gt;"",INDEX([1]Sizer!P:P,(ROW()-3)/3+7),"")</f>
        <v>4.8513540478905348E-3</v>
      </c>
      <c r="Q528" s="53">
        <f>IF($A527&lt;&gt;"",INDEX([1]Sizer!Q:Q,(ROW()-3)/3+7),"")</f>
        <v>0</v>
      </c>
      <c r="R528" s="53">
        <f>IF($A527&lt;&gt;"",INDEX([1]Sizer!R:R,(ROW()-3)/3+7),"")</f>
        <v>2.2359715670024226E-2</v>
      </c>
      <c r="S528" s="53">
        <f>IF($A527&lt;&gt;"",INDEX([1]Sizer!S:S,(ROW()-3)/3+7),"")</f>
        <v>0</v>
      </c>
      <c r="T528" s="53">
        <f>IF($A527&lt;&gt;"",INDEX([1]Sizer!T:T,(ROW()-3)/3+7),"")</f>
        <v>-0.05</v>
      </c>
      <c r="U528" s="53">
        <f>IF($A527&lt;&gt;"",INDEX([1]Sizer!U:U,(ROW()-3)/3+7),"")</f>
        <v>0</v>
      </c>
      <c r="V528" s="53">
        <f>IF($A527&lt;&gt;"",INDEX([1]Sizer!V:V,(ROW()-3)/3+7),"")</f>
        <v>2.5486988255033555E-2</v>
      </c>
      <c r="W528" s="53">
        <f>IF($A527&lt;&gt;"",INDEX([1]Sizer!W:W,(ROW()-3)/3+7),"")</f>
        <v>0</v>
      </c>
      <c r="X528" s="53">
        <f>IF($A527&lt;&gt;"",INDEX([1]Sizer!X:X,(ROW()-3)/3+7),"")</f>
        <v>0</v>
      </c>
      <c r="Y528" s="53">
        <f>IF($A527&lt;&gt;"",INDEX([1]Sizer!Y:Y,(ROW()-3)/3+7),"")</f>
        <v>0</v>
      </c>
      <c r="Z528" s="53">
        <f>IF($A527&lt;&gt;"",INDEX([1]Sizer!Z:Z,(ROW()-3)/3+7),"")</f>
        <v>0</v>
      </c>
      <c r="AA528" s="53">
        <f>IF($A527&lt;&gt;"",SUM($B528:$Z528),"")</f>
        <v>9.7234844405703735E-2</v>
      </c>
    </row>
    <row r="529" spans="1:27" x14ac:dyDescent="0.2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</row>
    <row r="530" spans="1:27" x14ac:dyDescent="0.2">
      <c r="A530" s="59">
        <f>IF(INDEX([1]Sizer!$A:$A,(ROW()-2)/3+7)&lt;&gt;"",INDEX([1]Sizer!$A:$A,(ROW()-2)/3+7),"")</f>
        <v>45499</v>
      </c>
      <c r="B530" s="51">
        <f>IF($A530&lt;&gt;"",INDEX([1]Sizer!EF:EF,(ROW()-2)/3+7),"")</f>
        <v>0</v>
      </c>
      <c r="C530" s="51">
        <f>IF($A530&lt;&gt;"",INDEX([1]Sizer!EG:EG,(ROW()-2)/3+7),"")</f>
        <v>1</v>
      </c>
      <c r="D530" s="51">
        <f>IF($A530&lt;&gt;"",INDEX([1]Sizer!EH:EH,(ROW()-2)/3+7),"")</f>
        <v>3</v>
      </c>
      <c r="E530" s="51">
        <f>IF($A530&lt;&gt;"",INDEX([1]Sizer!EI:EI,(ROW()-2)/3+7),"")</f>
        <v>0</v>
      </c>
      <c r="F530" s="51">
        <f>IF($A530&lt;&gt;"",INDEX([1]Sizer!EJ:EJ,(ROW()-2)/3+7),"")</f>
        <v>0.5</v>
      </c>
      <c r="G530" s="51">
        <f>IF($A530&lt;&gt;"",INDEX([1]Sizer!EK:EK,(ROW()-2)/3+7),"")</f>
        <v>1</v>
      </c>
      <c r="H530" s="51">
        <f>IF($A530&lt;&gt;"",INDEX([1]Sizer!EL:EL,(ROW()-2)/3+7),"")</f>
        <v>0</v>
      </c>
      <c r="I530" s="51">
        <f>IF($A530&lt;&gt;"",INDEX([1]Sizer!EM:EM,(ROW()-2)/3+7),"")</f>
        <v>-0.5</v>
      </c>
      <c r="J530" s="51">
        <f>IF($A530&lt;&gt;"",INDEX([1]Sizer!EN:EN,(ROW()-2)/3+7),"")</f>
        <v>0</v>
      </c>
      <c r="K530" s="51">
        <f>IF($A530&lt;&gt;"",INDEX([1]Sizer!EO:EO,(ROW()-2)/3+7),"")</f>
        <v>-0.5</v>
      </c>
      <c r="L530" s="51">
        <f>IF($A530&lt;&gt;"",INDEX([1]Sizer!EP:EP,(ROW()-2)/3+7),"")</f>
        <v>0</v>
      </c>
      <c r="M530" s="51">
        <f>IF($A530&lt;&gt;"",INDEX([1]Sizer!EQ:EQ,(ROW()-2)/3+7),"")</f>
        <v>0</v>
      </c>
      <c r="N530" s="51">
        <f>IF($A530&lt;&gt;"",INDEX([1]Sizer!ER:ER,(ROW()-2)/3+7),"")</f>
        <v>-0.5</v>
      </c>
      <c r="O530" s="51">
        <f>IF($A530&lt;&gt;"",INDEX([1]Sizer!ES:ES,(ROW()-2)/3+7),"")</f>
        <v>0</v>
      </c>
      <c r="P530" s="51">
        <f>IF($A530&lt;&gt;"",INDEX([1]Sizer!ET:ET,(ROW()-2)/3+7),"")</f>
        <v>0.5</v>
      </c>
      <c r="Q530" s="51">
        <f>IF($A530&lt;&gt;"",INDEX([1]Sizer!EU:EU,(ROW()-2)/3+7),"")</f>
        <v>1.5</v>
      </c>
      <c r="R530" s="51">
        <f>IF($A530&lt;&gt;"",INDEX([1]Sizer!EV:EV,(ROW()-2)/3+7),"")</f>
        <v>3</v>
      </c>
      <c r="S530" s="51">
        <f>IF($A530&lt;&gt;"",INDEX([1]Sizer!EW:EW,(ROW()-2)/3+7),"")</f>
        <v>0</v>
      </c>
      <c r="T530" s="51">
        <f>IF($A530&lt;&gt;"",INDEX([1]Sizer!EX:EX,(ROW()-2)/3+7),"")</f>
        <v>-1</v>
      </c>
      <c r="U530" s="51">
        <f>IF($A530&lt;&gt;"",INDEX([1]Sizer!EY:EY,(ROW()-2)/3+7),"")</f>
        <v>0</v>
      </c>
      <c r="V530" s="51">
        <f>IF($A530&lt;&gt;"",INDEX([1]Sizer!EZ:EZ,(ROW()-2)/3+7),"")</f>
        <v>1</v>
      </c>
      <c r="W530" s="51">
        <f>IF($A530&lt;&gt;"",INDEX([1]Sizer!FA:FA,(ROW()-2)/3+7),"")</f>
        <v>0</v>
      </c>
      <c r="X530" s="51">
        <f>IF($A530&lt;&gt;"",INDEX([1]Sizer!FB:FB,(ROW()-2)/3+7),"")</f>
        <v>0</v>
      </c>
      <c r="Y530" s="51">
        <f>IF($A530&lt;&gt;"",INDEX([1]Sizer!FC:FC,(ROW()-2)/3+7),"")</f>
        <v>0</v>
      </c>
      <c r="Z530" s="51">
        <f>IF($A530&lt;&gt;"",INDEX([1]Sizer!FD:FD,(ROW()-2)/3+7),"")</f>
        <v>0</v>
      </c>
      <c r="AA530" s="52">
        <f>IF($A530&lt;&gt;"",INDEX([1]Sizer!$AB:$AB,(ROW()-2)/3+7)*'[1]Dashboard (Model)'!$U$2,"")</f>
        <v>0.03</v>
      </c>
    </row>
    <row r="531" spans="1:27" x14ac:dyDescent="0.2">
      <c r="A531" s="59"/>
      <c r="B531" s="53">
        <f>IF($A530&lt;&gt;"",INDEX([1]Sizer!B:B,(ROW()-3)/3+7),"")</f>
        <v>0</v>
      </c>
      <c r="C531" s="53">
        <f>IF($A530&lt;&gt;"",INDEX([1]Sizer!C:C,(ROW()-3)/3+7),"")</f>
        <v>1.7300361570247932E-2</v>
      </c>
      <c r="D531" s="53">
        <f>IF($A530&lt;&gt;"",INDEX([1]Sizer!D:D,(ROW()-3)/3+7),"")</f>
        <v>0.05</v>
      </c>
      <c r="E531" s="53">
        <f>IF($A530&lt;&gt;"",INDEX([1]Sizer!E:E,(ROW()-3)/3+7),"")</f>
        <v>0</v>
      </c>
      <c r="F531" s="53">
        <f>IF($A530&lt;&gt;"",INDEX([1]Sizer!F:F,(ROW()-3)/3+7),"")</f>
        <v>2.0140822569680486E-2</v>
      </c>
      <c r="G531" s="53">
        <f>IF($A530&lt;&gt;"",INDEX([1]Sizer!G:G,(ROW()-3)/3+7),"")</f>
        <v>3.0262665985699697E-2</v>
      </c>
      <c r="H531" s="53">
        <f>IF($A530&lt;&gt;"",INDEX([1]Sizer!H:H,(ROW()-3)/3+7),"")</f>
        <v>0</v>
      </c>
      <c r="I531" s="53">
        <f>IF($A530&lt;&gt;"",INDEX([1]Sizer!I:I,(ROW()-3)/3+7),"")</f>
        <v>-8.8392745844875324E-3</v>
      </c>
      <c r="J531" s="53">
        <f>IF($A530&lt;&gt;"",INDEX([1]Sizer!J:J,(ROW()-3)/3+7),"")</f>
        <v>0</v>
      </c>
      <c r="K531" s="53">
        <f>IF($A530&lt;&gt;"",INDEX([1]Sizer!K:K,(ROW()-3)/3+7),"")</f>
        <v>-8.8148371104815864E-3</v>
      </c>
      <c r="L531" s="53">
        <f>IF($A530&lt;&gt;"",INDEX([1]Sizer!L:L,(ROW()-3)/3+7),"")</f>
        <v>0</v>
      </c>
      <c r="M531" s="53">
        <f>IF($A530&lt;&gt;"",INDEX([1]Sizer!M:M,(ROW()-3)/3+7),"")</f>
        <v>0</v>
      </c>
      <c r="N531" s="53">
        <f>IF($A530&lt;&gt;"",INDEX([1]Sizer!N:N,(ROW()-3)/3+7),"")</f>
        <v>-2.4782225010455877E-2</v>
      </c>
      <c r="O531" s="53">
        <f>IF($A530&lt;&gt;"",INDEX([1]Sizer!O:O,(ROW()-3)/3+7),"")</f>
        <v>0</v>
      </c>
      <c r="P531" s="53">
        <f>IF($A530&lt;&gt;"",INDEX([1]Sizer!P:P,(ROW()-3)/3+7),"")</f>
        <v>4.8513540478905348E-3</v>
      </c>
      <c r="Q531" s="53">
        <f>IF($A530&lt;&gt;"",INDEX([1]Sizer!Q:Q,(ROW()-3)/3+7),"")</f>
        <v>2.6408943514644349E-2</v>
      </c>
      <c r="R531" s="53">
        <f>IF($A530&lt;&gt;"",INDEX([1]Sizer!R:R,(ROW()-3)/3+7),"")</f>
        <v>2.2359715670024226E-2</v>
      </c>
      <c r="S531" s="53">
        <f>IF($A530&lt;&gt;"",INDEX([1]Sizer!S:S,(ROW()-3)/3+7),"")</f>
        <v>0</v>
      </c>
      <c r="T531" s="53">
        <f>IF($A530&lt;&gt;"",INDEX([1]Sizer!T:T,(ROW()-3)/3+7),"")</f>
        <v>-0.05</v>
      </c>
      <c r="U531" s="53">
        <f>IF($A530&lt;&gt;"",INDEX([1]Sizer!U:U,(ROW()-3)/3+7),"")</f>
        <v>0</v>
      </c>
      <c r="V531" s="53">
        <f>IF($A530&lt;&gt;"",INDEX([1]Sizer!V:V,(ROW()-3)/3+7),"")</f>
        <v>2.5486988255033555E-2</v>
      </c>
      <c r="W531" s="53">
        <f>IF($A530&lt;&gt;"",INDEX([1]Sizer!W:W,(ROW()-3)/3+7),"")</f>
        <v>0</v>
      </c>
      <c r="X531" s="53">
        <f>IF($A530&lt;&gt;"",INDEX([1]Sizer!X:X,(ROW()-3)/3+7),"")</f>
        <v>0</v>
      </c>
      <c r="Y531" s="53">
        <f>IF($A530&lt;&gt;"",INDEX([1]Sizer!Y:Y,(ROW()-3)/3+7),"")</f>
        <v>0</v>
      </c>
      <c r="Z531" s="53">
        <f>IF($A530&lt;&gt;"",INDEX([1]Sizer!Z:Z,(ROW()-3)/3+7),"")</f>
        <v>0</v>
      </c>
      <c r="AA531" s="53">
        <f>IF($A530&lt;&gt;"",SUM($B531:$Z531),"")</f>
        <v>0.10437451490779578</v>
      </c>
    </row>
    <row r="532" spans="1:27" x14ac:dyDescent="0.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</row>
    <row r="533" spans="1:27" x14ac:dyDescent="0.2">
      <c r="A533" s="59">
        <f>IF(INDEX([1]Sizer!$A:$A,(ROW()-2)/3+7)&lt;&gt;"",INDEX([1]Sizer!$A:$A,(ROW()-2)/3+7),"")</f>
        <v>45502</v>
      </c>
      <c r="B533" s="51">
        <f>IF($A533&lt;&gt;"",INDEX([1]Sizer!EF:EF,(ROW()-2)/3+7),"")</f>
        <v>0</v>
      </c>
      <c r="C533" s="51">
        <f>IF($A533&lt;&gt;"",INDEX([1]Sizer!EG:EG,(ROW()-2)/3+7),"")</f>
        <v>1</v>
      </c>
      <c r="D533" s="51">
        <f>IF($A533&lt;&gt;"",INDEX([1]Sizer!EH:EH,(ROW()-2)/3+7),"")</f>
        <v>3</v>
      </c>
      <c r="E533" s="51">
        <f>IF($A533&lt;&gt;"",INDEX([1]Sizer!EI:EI,(ROW()-2)/3+7),"")</f>
        <v>0</v>
      </c>
      <c r="F533" s="51">
        <f>IF($A533&lt;&gt;"",INDEX([1]Sizer!EJ:EJ,(ROW()-2)/3+7),"")</f>
        <v>0.5</v>
      </c>
      <c r="G533" s="51">
        <f>IF($A533&lt;&gt;"",INDEX([1]Sizer!EK:EK,(ROW()-2)/3+7),"")</f>
        <v>1</v>
      </c>
      <c r="H533" s="51">
        <f>IF($A533&lt;&gt;"",INDEX([1]Sizer!EL:EL,(ROW()-2)/3+7),"")</f>
        <v>0</v>
      </c>
      <c r="I533" s="51">
        <f>IF($A533&lt;&gt;"",INDEX([1]Sizer!EM:EM,(ROW()-2)/3+7),"")</f>
        <v>-1</v>
      </c>
      <c r="J533" s="51">
        <f>IF($A533&lt;&gt;"",INDEX([1]Sizer!EN:EN,(ROW()-2)/3+7),"")</f>
        <v>0</v>
      </c>
      <c r="K533" s="51">
        <f>IF($A533&lt;&gt;"",INDEX([1]Sizer!EO:EO,(ROW()-2)/3+7),"")</f>
        <v>-0.5</v>
      </c>
      <c r="L533" s="51">
        <f>IF($A533&lt;&gt;"",INDEX([1]Sizer!EP:EP,(ROW()-2)/3+7),"")</f>
        <v>0</v>
      </c>
      <c r="M533" s="51">
        <f>IF($A533&lt;&gt;"",INDEX([1]Sizer!EQ:EQ,(ROW()-2)/3+7),"")</f>
        <v>0</v>
      </c>
      <c r="N533" s="51">
        <f>IF($A533&lt;&gt;"",INDEX([1]Sizer!ER:ER,(ROW()-2)/3+7),"")</f>
        <v>-0.5</v>
      </c>
      <c r="O533" s="51">
        <f>IF($A533&lt;&gt;"",INDEX([1]Sizer!ES:ES,(ROW()-2)/3+7),"")</f>
        <v>0</v>
      </c>
      <c r="P533" s="51">
        <f>IF($A533&lt;&gt;"",INDEX([1]Sizer!ET:ET,(ROW()-2)/3+7),"")</f>
        <v>0.5</v>
      </c>
      <c r="Q533" s="51">
        <f>IF($A533&lt;&gt;"",INDEX([1]Sizer!EU:EU,(ROW()-2)/3+7),"")</f>
        <v>1.5</v>
      </c>
      <c r="R533" s="51">
        <f>IF($A533&lt;&gt;"",INDEX([1]Sizer!EV:EV,(ROW()-2)/3+7),"")</f>
        <v>3</v>
      </c>
      <c r="S533" s="51">
        <f>IF($A533&lt;&gt;"",INDEX([1]Sizer!EW:EW,(ROW()-2)/3+7),"")</f>
        <v>0</v>
      </c>
      <c r="T533" s="51">
        <f>IF($A533&lt;&gt;"",INDEX([1]Sizer!EX:EX,(ROW()-2)/3+7),"")</f>
        <v>-1</v>
      </c>
      <c r="U533" s="51">
        <f>IF($A533&lt;&gt;"",INDEX([1]Sizer!EY:EY,(ROW()-2)/3+7),"")</f>
        <v>0</v>
      </c>
      <c r="V533" s="51">
        <f>IF($A533&lt;&gt;"",INDEX([1]Sizer!EZ:EZ,(ROW()-2)/3+7),"")</f>
        <v>1</v>
      </c>
      <c r="W533" s="51">
        <f>IF($A533&lt;&gt;"",INDEX([1]Sizer!FA:FA,(ROW()-2)/3+7),"")</f>
        <v>0</v>
      </c>
      <c r="X533" s="51">
        <f>IF($A533&lt;&gt;"",INDEX([1]Sizer!FB:FB,(ROW()-2)/3+7),"")</f>
        <v>0</v>
      </c>
      <c r="Y533" s="51">
        <f>IF($A533&lt;&gt;"",INDEX([1]Sizer!FC:FC,(ROW()-2)/3+7),"")</f>
        <v>0</v>
      </c>
      <c r="Z533" s="51">
        <f>IF($A533&lt;&gt;"",INDEX([1]Sizer!FD:FD,(ROW()-2)/3+7),"")</f>
        <v>0</v>
      </c>
      <c r="AA533" s="52">
        <f>IF($A533&lt;&gt;"",INDEX([1]Sizer!$AB:$AB,(ROW()-2)/3+7)*'[1]Dashboard (Model)'!$U$2,"")</f>
        <v>0.03</v>
      </c>
    </row>
    <row r="534" spans="1:27" x14ac:dyDescent="0.2">
      <c r="A534" s="59"/>
      <c r="B534" s="53">
        <f>IF($A533&lt;&gt;"",INDEX([1]Sizer!B:B,(ROW()-3)/3+7),"")</f>
        <v>0</v>
      </c>
      <c r="C534" s="53">
        <f>IF($A533&lt;&gt;"",INDEX([1]Sizer!C:C,(ROW()-3)/3+7),"")</f>
        <v>1.7300361570247932E-2</v>
      </c>
      <c r="D534" s="53">
        <f>IF($A533&lt;&gt;"",INDEX([1]Sizer!D:D,(ROW()-3)/3+7),"")</f>
        <v>0.05</v>
      </c>
      <c r="E534" s="53">
        <f>IF($A533&lt;&gt;"",INDEX([1]Sizer!E:E,(ROW()-3)/3+7),"")</f>
        <v>0</v>
      </c>
      <c r="F534" s="53">
        <f>IF($A533&lt;&gt;"",INDEX([1]Sizer!F:F,(ROW()-3)/3+7),"")</f>
        <v>2.0140822569680486E-2</v>
      </c>
      <c r="G534" s="53">
        <f>IF($A533&lt;&gt;"",INDEX([1]Sizer!G:G,(ROW()-3)/3+7),"")</f>
        <v>3.0262665985699697E-2</v>
      </c>
      <c r="H534" s="53">
        <f>IF($A533&lt;&gt;"",INDEX([1]Sizer!H:H,(ROW()-3)/3+7),"")</f>
        <v>0</v>
      </c>
      <c r="I534" s="53">
        <f>IF($A533&lt;&gt;"",INDEX([1]Sizer!I:I,(ROW()-3)/3+7),"")</f>
        <v>-1.7477195121951221E-2</v>
      </c>
      <c r="J534" s="53">
        <f>IF($A533&lt;&gt;"",INDEX([1]Sizer!J:J,(ROW()-3)/3+7),"")</f>
        <v>0</v>
      </c>
      <c r="K534" s="53">
        <f>IF($A533&lt;&gt;"",INDEX([1]Sizer!K:K,(ROW()-3)/3+7),"")</f>
        <v>-8.8148371104815864E-3</v>
      </c>
      <c r="L534" s="53">
        <f>IF($A533&lt;&gt;"",INDEX([1]Sizer!L:L,(ROW()-3)/3+7),"")</f>
        <v>0</v>
      </c>
      <c r="M534" s="53">
        <f>IF($A533&lt;&gt;"",INDEX([1]Sizer!M:M,(ROW()-3)/3+7),"")</f>
        <v>0</v>
      </c>
      <c r="N534" s="53">
        <f>IF($A533&lt;&gt;"",INDEX([1]Sizer!N:N,(ROW()-3)/3+7),"")</f>
        <v>-2.4782225010455877E-2</v>
      </c>
      <c r="O534" s="53">
        <f>IF($A533&lt;&gt;"",INDEX([1]Sizer!O:O,(ROW()-3)/3+7),"")</f>
        <v>0</v>
      </c>
      <c r="P534" s="53">
        <f>IF($A533&lt;&gt;"",INDEX([1]Sizer!P:P,(ROW()-3)/3+7),"")</f>
        <v>4.8513540478905348E-3</v>
      </c>
      <c r="Q534" s="53">
        <f>IF($A533&lt;&gt;"",INDEX([1]Sizer!Q:Q,(ROW()-3)/3+7),"")</f>
        <v>2.6408943514644349E-2</v>
      </c>
      <c r="R534" s="53">
        <f>IF($A533&lt;&gt;"",INDEX([1]Sizer!R:R,(ROW()-3)/3+7),"")</f>
        <v>2.2359715670024226E-2</v>
      </c>
      <c r="S534" s="53">
        <f>IF($A533&lt;&gt;"",INDEX([1]Sizer!S:S,(ROW()-3)/3+7),"")</f>
        <v>0</v>
      </c>
      <c r="T534" s="53">
        <f>IF($A533&lt;&gt;"",INDEX([1]Sizer!T:T,(ROW()-3)/3+7),"")</f>
        <v>-0.05</v>
      </c>
      <c r="U534" s="53">
        <f>IF($A533&lt;&gt;"",INDEX([1]Sizer!U:U,(ROW()-3)/3+7),"")</f>
        <v>0</v>
      </c>
      <c r="V534" s="53">
        <f>IF($A533&lt;&gt;"",INDEX([1]Sizer!V:V,(ROW()-3)/3+7),"")</f>
        <v>2.5486988255033555E-2</v>
      </c>
      <c r="W534" s="53">
        <f>IF($A533&lt;&gt;"",INDEX([1]Sizer!W:W,(ROW()-3)/3+7),"")</f>
        <v>0</v>
      </c>
      <c r="X534" s="53">
        <f>IF($A533&lt;&gt;"",INDEX([1]Sizer!X:X,(ROW()-3)/3+7),"")</f>
        <v>0</v>
      </c>
      <c r="Y534" s="53">
        <f>IF($A533&lt;&gt;"",INDEX([1]Sizer!Y:Y,(ROW()-3)/3+7),"")</f>
        <v>0</v>
      </c>
      <c r="Z534" s="53">
        <f>IF($A533&lt;&gt;"",INDEX([1]Sizer!Z:Z,(ROW()-3)/3+7),"")</f>
        <v>0</v>
      </c>
      <c r="AA534" s="53">
        <f>IF($A533&lt;&gt;"",SUM($B534:$Z534),"")</f>
        <v>9.5736594370332079E-2</v>
      </c>
    </row>
    <row r="535" spans="1:27" x14ac:dyDescent="0.2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</row>
    <row r="536" spans="1:27" x14ac:dyDescent="0.2">
      <c r="A536" s="59">
        <f>IF(INDEX([1]Sizer!$A:$A,(ROW()-2)/3+7)&lt;&gt;"",INDEX([1]Sizer!$A:$A,(ROW()-2)/3+7),"")</f>
        <v>45503</v>
      </c>
      <c r="B536" s="51">
        <f>IF($A536&lt;&gt;"",INDEX([1]Sizer!EF:EF,(ROW()-2)/3+7),"")</f>
        <v>0</v>
      </c>
      <c r="C536" s="51">
        <f>IF($A536&lt;&gt;"",INDEX([1]Sizer!EG:EG,(ROW()-2)/3+7),"")</f>
        <v>1</v>
      </c>
      <c r="D536" s="51">
        <f>IF($A536&lt;&gt;"",INDEX([1]Sizer!EH:EH,(ROW()-2)/3+7),"")</f>
        <v>2.5</v>
      </c>
      <c r="E536" s="51">
        <f>IF($A536&lt;&gt;"",INDEX([1]Sizer!EI:EI,(ROW()-2)/3+7),"")</f>
        <v>0</v>
      </c>
      <c r="F536" s="51">
        <f>IF($A536&lt;&gt;"",INDEX([1]Sizer!EJ:EJ,(ROW()-2)/3+7),"")</f>
        <v>0.5</v>
      </c>
      <c r="G536" s="51">
        <f>IF($A536&lt;&gt;"",INDEX([1]Sizer!EK:EK,(ROW()-2)/3+7),"")</f>
        <v>1</v>
      </c>
      <c r="H536" s="51">
        <f>IF($A536&lt;&gt;"",INDEX([1]Sizer!EL:EL,(ROW()-2)/3+7),"")</f>
        <v>0</v>
      </c>
      <c r="I536" s="51">
        <f>IF($A536&lt;&gt;"",INDEX([1]Sizer!EM:EM,(ROW()-2)/3+7),"")</f>
        <v>-0.5</v>
      </c>
      <c r="J536" s="51">
        <f>IF($A536&lt;&gt;"",INDEX([1]Sizer!EN:EN,(ROW()-2)/3+7),"")</f>
        <v>0</v>
      </c>
      <c r="K536" s="51">
        <f>IF($A536&lt;&gt;"",INDEX([1]Sizer!EO:EO,(ROW()-2)/3+7),"")</f>
        <v>0</v>
      </c>
      <c r="L536" s="51">
        <f>IF($A536&lt;&gt;"",INDEX([1]Sizer!EP:EP,(ROW()-2)/3+7),"")</f>
        <v>0</v>
      </c>
      <c r="M536" s="51">
        <f>IF($A536&lt;&gt;"",INDEX([1]Sizer!EQ:EQ,(ROW()-2)/3+7),"")</f>
        <v>0</v>
      </c>
      <c r="N536" s="51">
        <f>IF($A536&lt;&gt;"",INDEX([1]Sizer!ER:ER,(ROW()-2)/3+7),"")</f>
        <v>-0.5</v>
      </c>
      <c r="O536" s="51">
        <f>IF($A536&lt;&gt;"",INDEX([1]Sizer!ES:ES,(ROW()-2)/3+7),"")</f>
        <v>0</v>
      </c>
      <c r="P536" s="51">
        <f>IF($A536&lt;&gt;"",INDEX([1]Sizer!ET:ET,(ROW()-2)/3+7),"")</f>
        <v>0.5</v>
      </c>
      <c r="Q536" s="51">
        <f>IF($A536&lt;&gt;"",INDEX([1]Sizer!EU:EU,(ROW()-2)/3+7),"")</f>
        <v>1.5</v>
      </c>
      <c r="R536" s="51">
        <f>IF($A536&lt;&gt;"",INDEX([1]Sizer!EV:EV,(ROW()-2)/3+7),"")</f>
        <v>3</v>
      </c>
      <c r="S536" s="51">
        <f>IF($A536&lt;&gt;"",INDEX([1]Sizer!EW:EW,(ROW()-2)/3+7),"")</f>
        <v>0</v>
      </c>
      <c r="T536" s="51">
        <f>IF($A536&lt;&gt;"",INDEX([1]Sizer!EX:EX,(ROW()-2)/3+7),"")</f>
        <v>-1</v>
      </c>
      <c r="U536" s="51">
        <f>IF($A536&lt;&gt;"",INDEX([1]Sizer!EY:EY,(ROW()-2)/3+7),"")</f>
        <v>0</v>
      </c>
      <c r="V536" s="51">
        <f>IF($A536&lt;&gt;"",INDEX([1]Sizer!EZ:EZ,(ROW()-2)/3+7),"")</f>
        <v>2.5</v>
      </c>
      <c r="W536" s="51">
        <f>IF($A536&lt;&gt;"",INDEX([1]Sizer!FA:FA,(ROW()-2)/3+7),"")</f>
        <v>0</v>
      </c>
      <c r="X536" s="51">
        <f>IF($A536&lt;&gt;"",INDEX([1]Sizer!FB:FB,(ROW()-2)/3+7),"")</f>
        <v>0</v>
      </c>
      <c r="Y536" s="51">
        <f>IF($A536&lt;&gt;"",INDEX([1]Sizer!FC:FC,(ROW()-2)/3+7),"")</f>
        <v>0</v>
      </c>
      <c r="Z536" s="51">
        <f>IF($A536&lt;&gt;"",INDEX([1]Sizer!FD:FD,(ROW()-2)/3+7),"")</f>
        <v>0</v>
      </c>
      <c r="AA536" s="52">
        <f>IF($A536&lt;&gt;"",INDEX([1]Sizer!$AB:$AB,(ROW()-2)/3+7)*'[1]Dashboard (Model)'!$U$2,"")</f>
        <v>0.03</v>
      </c>
    </row>
    <row r="537" spans="1:27" x14ac:dyDescent="0.2">
      <c r="A537" s="59"/>
      <c r="B537" s="53">
        <f>IF($A536&lt;&gt;"",INDEX([1]Sizer!B:B,(ROW()-3)/3+7),"")</f>
        <v>0</v>
      </c>
      <c r="C537" s="53">
        <f>IF($A536&lt;&gt;"",INDEX([1]Sizer!C:C,(ROW()-3)/3+7),"")</f>
        <v>1.7300361570247932E-2</v>
      </c>
      <c r="D537" s="53">
        <f>IF($A536&lt;&gt;"",INDEX([1]Sizer!D:D,(ROW()-3)/3+7),"")</f>
        <v>0.05</v>
      </c>
      <c r="E537" s="53">
        <f>IF($A536&lt;&gt;"",INDEX([1]Sizer!E:E,(ROW()-3)/3+7),"")</f>
        <v>0</v>
      </c>
      <c r="F537" s="53">
        <f>IF($A536&lt;&gt;"",INDEX([1]Sizer!F:F,(ROW()-3)/3+7),"")</f>
        <v>2.0140822569680486E-2</v>
      </c>
      <c r="G537" s="53">
        <f>IF($A536&lt;&gt;"",INDEX([1]Sizer!G:G,(ROW()-3)/3+7),"")</f>
        <v>3.0262665985699697E-2</v>
      </c>
      <c r="H537" s="53">
        <f>IF($A536&lt;&gt;"",INDEX([1]Sizer!H:H,(ROW()-3)/3+7),"")</f>
        <v>0</v>
      </c>
      <c r="I537" s="53">
        <f>IF($A536&lt;&gt;"",INDEX([1]Sizer!I:I,(ROW()-3)/3+7),"")</f>
        <v>-9.5779344073647875E-3</v>
      </c>
      <c r="J537" s="53">
        <f>IF($A536&lt;&gt;"",INDEX([1]Sizer!J:J,(ROW()-3)/3+7),"")</f>
        <v>0</v>
      </c>
      <c r="K537" s="53">
        <f>IF($A536&lt;&gt;"",INDEX([1]Sizer!K:K,(ROW()-3)/3+7),"")</f>
        <v>0</v>
      </c>
      <c r="L537" s="53">
        <f>IF($A536&lt;&gt;"",INDEX([1]Sizer!L:L,(ROW()-3)/3+7),"")</f>
        <v>0</v>
      </c>
      <c r="M537" s="53">
        <f>IF($A536&lt;&gt;"",INDEX([1]Sizer!M:M,(ROW()-3)/3+7),"")</f>
        <v>0</v>
      </c>
      <c r="N537" s="53">
        <f>IF($A536&lt;&gt;"",INDEX([1]Sizer!N:N,(ROW()-3)/3+7),"")</f>
        <v>-2.4782225010455877E-2</v>
      </c>
      <c r="O537" s="53">
        <f>IF($A536&lt;&gt;"",INDEX([1]Sizer!O:O,(ROW()-3)/3+7),"")</f>
        <v>0</v>
      </c>
      <c r="P537" s="53">
        <f>IF($A536&lt;&gt;"",INDEX([1]Sizer!P:P,(ROW()-3)/3+7),"")</f>
        <v>4.8513540478905348E-3</v>
      </c>
      <c r="Q537" s="53">
        <f>IF($A536&lt;&gt;"",INDEX([1]Sizer!Q:Q,(ROW()-3)/3+7),"")</f>
        <v>2.6408943514644349E-2</v>
      </c>
      <c r="R537" s="53">
        <f>IF($A536&lt;&gt;"",INDEX([1]Sizer!R:R,(ROW()-3)/3+7),"")</f>
        <v>2.2359715670024226E-2</v>
      </c>
      <c r="S537" s="53">
        <f>IF($A536&lt;&gt;"",INDEX([1]Sizer!S:S,(ROW()-3)/3+7),"")</f>
        <v>0</v>
      </c>
      <c r="T537" s="53">
        <f>IF($A536&lt;&gt;"",INDEX([1]Sizer!T:T,(ROW()-3)/3+7),"")</f>
        <v>-0.05</v>
      </c>
      <c r="U537" s="53">
        <f>IF($A536&lt;&gt;"",INDEX([1]Sizer!U:U,(ROW()-3)/3+7),"")</f>
        <v>0</v>
      </c>
      <c r="V537" s="53">
        <f>IF($A536&lt;&gt;"",INDEX([1]Sizer!V:V,(ROW()-3)/3+7),"")</f>
        <v>4.2150025320729242E-2</v>
      </c>
      <c r="W537" s="53">
        <f>IF($A536&lt;&gt;"",INDEX([1]Sizer!W:W,(ROW()-3)/3+7),"")</f>
        <v>0</v>
      </c>
      <c r="X537" s="53">
        <f>IF($A536&lt;&gt;"",INDEX([1]Sizer!X:X,(ROW()-3)/3+7),"")</f>
        <v>0</v>
      </c>
      <c r="Y537" s="53">
        <f>IF($A536&lt;&gt;"",INDEX([1]Sizer!Y:Y,(ROW()-3)/3+7),"")</f>
        <v>0</v>
      </c>
      <c r="Z537" s="53">
        <f>IF($A536&lt;&gt;"",INDEX([1]Sizer!Z:Z,(ROW()-3)/3+7),"")</f>
        <v>0</v>
      </c>
      <c r="AA537" s="53">
        <f>IF($A536&lt;&gt;"",SUM($B537:$Z537),"")</f>
        <v>0.12911372926109579</v>
      </c>
    </row>
    <row r="538" spans="1:27" x14ac:dyDescent="0.2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</row>
    <row r="539" spans="1:27" x14ac:dyDescent="0.2">
      <c r="A539" s="59">
        <f>IF(INDEX([1]Sizer!$A:$A,(ROW()-2)/3+7)&lt;&gt;"",INDEX([1]Sizer!$A:$A,(ROW()-2)/3+7),"")</f>
        <v>45504</v>
      </c>
      <c r="B539" s="51">
        <f>IF($A539&lt;&gt;"",INDEX([1]Sizer!EF:EF,(ROW()-2)/3+7),"")</f>
        <v>0</v>
      </c>
      <c r="C539" s="51">
        <f>IF($A539&lt;&gt;"",INDEX([1]Sizer!EG:EG,(ROW()-2)/3+7),"")</f>
        <v>1</v>
      </c>
      <c r="D539" s="51">
        <f>IF($A539&lt;&gt;"",INDEX([1]Sizer!EH:EH,(ROW()-2)/3+7),"")</f>
        <v>2.5</v>
      </c>
      <c r="E539" s="51">
        <f>IF($A539&lt;&gt;"",INDEX([1]Sizer!EI:EI,(ROW()-2)/3+7),"")</f>
        <v>0</v>
      </c>
      <c r="F539" s="51">
        <f>IF($A539&lt;&gt;"",INDEX([1]Sizer!EJ:EJ,(ROW()-2)/3+7),"")</f>
        <v>0.5</v>
      </c>
      <c r="G539" s="51">
        <f>IF($A539&lt;&gt;"",INDEX([1]Sizer!EK:EK,(ROW()-2)/3+7),"")</f>
        <v>1</v>
      </c>
      <c r="H539" s="51">
        <f>IF($A539&lt;&gt;"",INDEX([1]Sizer!EL:EL,(ROW()-2)/3+7),"")</f>
        <v>0</v>
      </c>
      <c r="I539" s="51">
        <f>IF($A539&lt;&gt;"",INDEX([1]Sizer!EM:EM,(ROW()-2)/3+7),"")</f>
        <v>-1</v>
      </c>
      <c r="J539" s="51">
        <f>IF($A539&lt;&gt;"",INDEX([1]Sizer!EN:EN,(ROW()-2)/3+7),"")</f>
        <v>0</v>
      </c>
      <c r="K539" s="51">
        <f>IF($A539&lt;&gt;"",INDEX([1]Sizer!EO:EO,(ROW()-2)/3+7),"")</f>
        <v>-0.5</v>
      </c>
      <c r="L539" s="51">
        <f>IF($A539&lt;&gt;"",INDEX([1]Sizer!EP:EP,(ROW()-2)/3+7),"")</f>
        <v>0</v>
      </c>
      <c r="M539" s="51">
        <f>IF($A539&lt;&gt;"",INDEX([1]Sizer!EQ:EQ,(ROW()-2)/3+7),"")</f>
        <v>0</v>
      </c>
      <c r="N539" s="51">
        <f>IF($A539&lt;&gt;"",INDEX([1]Sizer!ER:ER,(ROW()-2)/3+7),"")</f>
        <v>-0.5</v>
      </c>
      <c r="O539" s="51">
        <f>IF($A539&lt;&gt;"",INDEX([1]Sizer!ES:ES,(ROW()-2)/3+7),"")</f>
        <v>0</v>
      </c>
      <c r="P539" s="51">
        <f>IF($A539&lt;&gt;"",INDEX([1]Sizer!ET:ET,(ROW()-2)/3+7),"")</f>
        <v>0.5</v>
      </c>
      <c r="Q539" s="51">
        <f>IF($A539&lt;&gt;"",INDEX([1]Sizer!EU:EU,(ROW()-2)/3+7),"")</f>
        <v>1</v>
      </c>
      <c r="R539" s="51">
        <f>IF($A539&lt;&gt;"",INDEX([1]Sizer!EV:EV,(ROW()-2)/3+7),"")</f>
        <v>3</v>
      </c>
      <c r="S539" s="51">
        <f>IF($A539&lt;&gt;"",INDEX([1]Sizer!EW:EW,(ROW()-2)/3+7),"")</f>
        <v>0</v>
      </c>
      <c r="T539" s="51">
        <f>IF($A539&lt;&gt;"",INDEX([1]Sizer!EX:EX,(ROW()-2)/3+7),"")</f>
        <v>-1</v>
      </c>
      <c r="U539" s="51">
        <f>IF($A539&lt;&gt;"",INDEX([1]Sizer!EY:EY,(ROW()-2)/3+7),"")</f>
        <v>-0.5</v>
      </c>
      <c r="V539" s="51">
        <f>IF($A539&lt;&gt;"",INDEX([1]Sizer!EZ:EZ,(ROW()-2)/3+7),"")</f>
        <v>3</v>
      </c>
      <c r="W539" s="51">
        <f>IF($A539&lt;&gt;"",INDEX([1]Sizer!FA:FA,(ROW()-2)/3+7),"")</f>
        <v>0</v>
      </c>
      <c r="X539" s="51">
        <f>IF($A539&lt;&gt;"",INDEX([1]Sizer!FB:FB,(ROW()-2)/3+7),"")</f>
        <v>0</v>
      </c>
      <c r="Y539" s="51">
        <f>IF($A539&lt;&gt;"",INDEX([1]Sizer!FC:FC,(ROW()-2)/3+7),"")</f>
        <v>0</v>
      </c>
      <c r="Z539" s="51">
        <f>IF($A539&lt;&gt;"",INDEX([1]Sizer!FD:FD,(ROW()-2)/3+7),"")</f>
        <v>0</v>
      </c>
      <c r="AA539" s="52">
        <f>IF($A539&lt;&gt;"",INDEX([1]Sizer!$AB:$AB,(ROW()-2)/3+7)*'[1]Dashboard (Model)'!$U$2,"")</f>
        <v>0.03</v>
      </c>
    </row>
    <row r="540" spans="1:27" x14ac:dyDescent="0.2">
      <c r="A540" s="59"/>
      <c r="B540" s="53">
        <f>IF($A539&lt;&gt;"",INDEX([1]Sizer!B:B,(ROW()-3)/3+7),"")</f>
        <v>0</v>
      </c>
      <c r="C540" s="53">
        <f>IF($A539&lt;&gt;"",INDEX([1]Sizer!C:C,(ROW()-3)/3+7),"")</f>
        <v>1.7300361570247932E-2</v>
      </c>
      <c r="D540" s="53">
        <f>IF($A539&lt;&gt;"",INDEX([1]Sizer!D:D,(ROW()-3)/3+7),"")</f>
        <v>0.05</v>
      </c>
      <c r="E540" s="53">
        <f>IF($A539&lt;&gt;"",INDEX([1]Sizer!E:E,(ROW()-3)/3+7),"")</f>
        <v>0</v>
      </c>
      <c r="F540" s="53">
        <f>IF($A539&lt;&gt;"",INDEX([1]Sizer!F:F,(ROW()-3)/3+7),"")</f>
        <v>2.0140822569680486E-2</v>
      </c>
      <c r="G540" s="53">
        <f>IF($A539&lt;&gt;"",INDEX([1]Sizer!G:G,(ROW()-3)/3+7),"")</f>
        <v>3.0262665985699697E-2</v>
      </c>
      <c r="H540" s="53">
        <f>IF($A539&lt;&gt;"",INDEX([1]Sizer!H:H,(ROW()-3)/3+7),"")</f>
        <v>0</v>
      </c>
      <c r="I540" s="53">
        <f>IF($A539&lt;&gt;"",INDEX([1]Sizer!I:I,(ROW()-3)/3+7),"")</f>
        <v>-1.7559721254355402E-2</v>
      </c>
      <c r="J540" s="53">
        <f>IF($A539&lt;&gt;"",INDEX([1]Sizer!J:J,(ROW()-3)/3+7),"")</f>
        <v>0</v>
      </c>
      <c r="K540" s="53">
        <f>IF($A539&lt;&gt;"",INDEX([1]Sizer!K:K,(ROW()-3)/3+7),"")</f>
        <v>-1.3807232876712329E-2</v>
      </c>
      <c r="L540" s="53">
        <f>IF($A539&lt;&gt;"",INDEX([1]Sizer!L:L,(ROW()-3)/3+7),"")</f>
        <v>0</v>
      </c>
      <c r="M540" s="53">
        <f>IF($A539&lt;&gt;"",INDEX([1]Sizer!M:M,(ROW()-3)/3+7),"")</f>
        <v>0</v>
      </c>
      <c r="N540" s="53">
        <f>IF($A539&lt;&gt;"",INDEX([1]Sizer!N:N,(ROW()-3)/3+7),"")</f>
        <v>-2.4782225010455877E-2</v>
      </c>
      <c r="O540" s="53">
        <f>IF($A539&lt;&gt;"",INDEX([1]Sizer!O:O,(ROW()-3)/3+7),"")</f>
        <v>0</v>
      </c>
      <c r="P540" s="53">
        <f>IF($A539&lt;&gt;"",INDEX([1]Sizer!P:P,(ROW()-3)/3+7),"")</f>
        <v>4.8513540478905348E-3</v>
      </c>
      <c r="Q540" s="53">
        <f>IF($A539&lt;&gt;"",INDEX([1]Sizer!Q:Q,(ROW()-3)/3+7),"")</f>
        <v>1.7342188575361319E-2</v>
      </c>
      <c r="R540" s="53">
        <f>IF($A539&lt;&gt;"",INDEX([1]Sizer!R:R,(ROW()-3)/3+7),"")</f>
        <v>2.2359715670024226E-2</v>
      </c>
      <c r="S540" s="53">
        <f>IF($A539&lt;&gt;"",INDEX([1]Sizer!S:S,(ROW()-3)/3+7),"")</f>
        <v>0</v>
      </c>
      <c r="T540" s="53">
        <f>IF($A539&lt;&gt;"",INDEX([1]Sizer!T:T,(ROW()-3)/3+7),"")</f>
        <v>-0.05</v>
      </c>
      <c r="U540" s="53">
        <f>IF($A539&lt;&gt;"",INDEX([1]Sizer!U:U,(ROW()-3)/3+7),"")</f>
        <v>-1.0695331069609508E-2</v>
      </c>
      <c r="V540" s="53">
        <f>IF($A539&lt;&gt;"",INDEX([1]Sizer!V:V,(ROW()-3)/3+7),"")</f>
        <v>0.05</v>
      </c>
      <c r="W540" s="53">
        <f>IF($A539&lt;&gt;"",INDEX([1]Sizer!W:W,(ROW()-3)/3+7),"")</f>
        <v>0</v>
      </c>
      <c r="X540" s="53">
        <f>IF($A539&lt;&gt;"",INDEX([1]Sizer!X:X,(ROW()-3)/3+7),"")</f>
        <v>0</v>
      </c>
      <c r="Y540" s="53">
        <f>IF($A539&lt;&gt;"",INDEX([1]Sizer!Y:Y,(ROW()-3)/3+7),"")</f>
        <v>0</v>
      </c>
      <c r="Z540" s="53">
        <f>IF($A539&lt;&gt;"",INDEX([1]Sizer!Z:Z,(ROW()-3)/3+7),"")</f>
        <v>0</v>
      </c>
      <c r="AA540" s="53">
        <f>IF($A539&lt;&gt;"",SUM($B540:$Z540),"")</f>
        <v>9.5412598207771093E-2</v>
      </c>
    </row>
    <row r="541" spans="1:27" x14ac:dyDescent="0.2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</row>
    <row r="542" spans="1:27" x14ac:dyDescent="0.2">
      <c r="A542" s="59">
        <f>IF(INDEX([1]Sizer!$A:$A,(ROW()-2)/3+7)&lt;&gt;"",INDEX([1]Sizer!$A:$A,(ROW()-2)/3+7),"")</f>
        <v>45505</v>
      </c>
      <c r="B542" s="51">
        <f>IF($A542&lt;&gt;"",INDEX([1]Sizer!EF:EF,(ROW()-2)/3+7),"")</f>
        <v>0</v>
      </c>
      <c r="C542" s="51">
        <f>IF($A542&lt;&gt;"",INDEX([1]Sizer!EG:EG,(ROW()-2)/3+7),"")</f>
        <v>1</v>
      </c>
      <c r="D542" s="51">
        <f>IF($A542&lt;&gt;"",INDEX([1]Sizer!EH:EH,(ROW()-2)/3+7),"")</f>
        <v>2.5</v>
      </c>
      <c r="E542" s="51">
        <f>IF($A542&lt;&gt;"",INDEX([1]Sizer!EI:EI,(ROW()-2)/3+7),"")</f>
        <v>0</v>
      </c>
      <c r="F542" s="51">
        <f>IF($A542&lt;&gt;"",INDEX([1]Sizer!EJ:EJ,(ROW()-2)/3+7),"")</f>
        <v>0.5</v>
      </c>
      <c r="G542" s="51">
        <f>IF($A542&lt;&gt;"",INDEX([1]Sizer!EK:EK,(ROW()-2)/3+7),"")</f>
        <v>1</v>
      </c>
      <c r="H542" s="51">
        <f>IF($A542&lt;&gt;"",INDEX([1]Sizer!EL:EL,(ROW()-2)/3+7),"")</f>
        <v>0</v>
      </c>
      <c r="I542" s="51">
        <f>IF($A542&lt;&gt;"",INDEX([1]Sizer!EM:EM,(ROW()-2)/3+7),"")</f>
        <v>-1</v>
      </c>
      <c r="J542" s="51">
        <f>IF($A542&lt;&gt;"",INDEX([1]Sizer!EN:EN,(ROW()-2)/3+7),"")</f>
        <v>0</v>
      </c>
      <c r="K542" s="51">
        <f>IF($A542&lt;&gt;"",INDEX([1]Sizer!EO:EO,(ROW()-2)/3+7),"")</f>
        <v>-0.5</v>
      </c>
      <c r="L542" s="51">
        <f>IF($A542&lt;&gt;"",INDEX([1]Sizer!EP:EP,(ROW()-2)/3+7),"")</f>
        <v>0</v>
      </c>
      <c r="M542" s="51">
        <f>IF($A542&lt;&gt;"",INDEX([1]Sizer!EQ:EQ,(ROW()-2)/3+7),"")</f>
        <v>0</v>
      </c>
      <c r="N542" s="51">
        <f>IF($A542&lt;&gt;"",INDEX([1]Sizer!ER:ER,(ROW()-2)/3+7),"")</f>
        <v>-0.5</v>
      </c>
      <c r="O542" s="51">
        <f>IF($A542&lt;&gt;"",INDEX([1]Sizer!ES:ES,(ROW()-2)/3+7),"")</f>
        <v>0</v>
      </c>
      <c r="P542" s="51">
        <f>IF($A542&lt;&gt;"",INDEX([1]Sizer!ET:ET,(ROW()-2)/3+7),"")</f>
        <v>1</v>
      </c>
      <c r="Q542" s="51">
        <f>IF($A542&lt;&gt;"",INDEX([1]Sizer!EU:EU,(ROW()-2)/3+7),"")</f>
        <v>1.5</v>
      </c>
      <c r="R542" s="51">
        <f>IF($A542&lt;&gt;"",INDEX([1]Sizer!EV:EV,(ROW()-2)/3+7),"")</f>
        <v>3</v>
      </c>
      <c r="S542" s="51">
        <f>IF($A542&lt;&gt;"",INDEX([1]Sizer!EW:EW,(ROW()-2)/3+7),"")</f>
        <v>0</v>
      </c>
      <c r="T542" s="51">
        <f>IF($A542&lt;&gt;"",INDEX([1]Sizer!EX:EX,(ROW()-2)/3+7),"")</f>
        <v>-1</v>
      </c>
      <c r="U542" s="51">
        <f>IF($A542&lt;&gt;"",INDEX([1]Sizer!EY:EY,(ROW()-2)/3+7),"")</f>
        <v>-0.5</v>
      </c>
      <c r="V542" s="51">
        <f>IF($A542&lt;&gt;"",INDEX([1]Sizer!EZ:EZ,(ROW()-2)/3+7),"")</f>
        <v>2.5</v>
      </c>
      <c r="W542" s="51">
        <f>IF($A542&lt;&gt;"",INDEX([1]Sizer!FA:FA,(ROW()-2)/3+7),"")</f>
        <v>0</v>
      </c>
      <c r="X542" s="51">
        <f>IF($A542&lt;&gt;"",INDEX([1]Sizer!FB:FB,(ROW()-2)/3+7),"")</f>
        <v>0</v>
      </c>
      <c r="Y542" s="51">
        <f>IF($A542&lt;&gt;"",INDEX([1]Sizer!FC:FC,(ROW()-2)/3+7),"")</f>
        <v>0</v>
      </c>
      <c r="Z542" s="51">
        <f>IF($A542&lt;&gt;"",INDEX([1]Sizer!FD:FD,(ROW()-2)/3+7),"")</f>
        <v>0</v>
      </c>
      <c r="AA542" s="52">
        <f>IF($A542&lt;&gt;"",INDEX([1]Sizer!$AB:$AB,(ROW()-2)/3+7)*'[1]Dashboard (Model)'!$U$2,"")</f>
        <v>0.03</v>
      </c>
    </row>
    <row r="543" spans="1:27" x14ac:dyDescent="0.2">
      <c r="A543" s="59"/>
      <c r="B543" s="53">
        <f>IF($A542&lt;&gt;"",INDEX([1]Sizer!B:B,(ROW()-3)/3+7),"")</f>
        <v>0</v>
      </c>
      <c r="C543" s="53">
        <f>IF($A542&lt;&gt;"",INDEX([1]Sizer!C:C,(ROW()-3)/3+7),"")</f>
        <v>1.7300361570247932E-2</v>
      </c>
      <c r="D543" s="53">
        <f>IF($A542&lt;&gt;"",INDEX([1]Sizer!D:D,(ROW()-3)/3+7),"")</f>
        <v>0.05</v>
      </c>
      <c r="E543" s="53">
        <f>IF($A542&lt;&gt;"",INDEX([1]Sizer!E:E,(ROW()-3)/3+7),"")</f>
        <v>0</v>
      </c>
      <c r="F543" s="53">
        <f>IF($A542&lt;&gt;"",INDEX([1]Sizer!F:F,(ROW()-3)/3+7),"")</f>
        <v>2.0140822569680486E-2</v>
      </c>
      <c r="G543" s="53">
        <f>IF($A542&lt;&gt;"",INDEX([1]Sizer!G:G,(ROW()-3)/3+7),"")</f>
        <v>3.0262665985699697E-2</v>
      </c>
      <c r="H543" s="53">
        <f>IF($A542&lt;&gt;"",INDEX([1]Sizer!H:H,(ROW()-3)/3+7),"")</f>
        <v>0</v>
      </c>
      <c r="I543" s="53">
        <f>IF($A542&lt;&gt;"",INDEX([1]Sizer!I:I,(ROW()-3)/3+7),"")</f>
        <v>-1.7559721254355402E-2</v>
      </c>
      <c r="J543" s="53">
        <f>IF($A542&lt;&gt;"",INDEX([1]Sizer!J:J,(ROW()-3)/3+7),"")</f>
        <v>0</v>
      </c>
      <c r="K543" s="53">
        <f>IF($A542&lt;&gt;"",INDEX([1]Sizer!K:K,(ROW()-3)/3+7),"")</f>
        <v>-1.3807232876712329E-2</v>
      </c>
      <c r="L543" s="53">
        <f>IF($A542&lt;&gt;"",INDEX([1]Sizer!L:L,(ROW()-3)/3+7),"")</f>
        <v>0</v>
      </c>
      <c r="M543" s="53">
        <f>IF($A542&lt;&gt;"",INDEX([1]Sizer!M:M,(ROW()-3)/3+7),"")</f>
        <v>0</v>
      </c>
      <c r="N543" s="53">
        <f>IF($A542&lt;&gt;"",INDEX([1]Sizer!N:N,(ROW()-3)/3+7),"")</f>
        <v>-2.4782225010455877E-2</v>
      </c>
      <c r="O543" s="53">
        <f>IF($A542&lt;&gt;"",INDEX([1]Sizer!O:O,(ROW()-3)/3+7),"")</f>
        <v>0</v>
      </c>
      <c r="P543" s="53">
        <f>IF($A542&lt;&gt;"",INDEX([1]Sizer!P:P,(ROW()-3)/3+7),"")</f>
        <v>9.9164909197422355E-3</v>
      </c>
      <c r="Q543" s="53">
        <f>IF($A542&lt;&gt;"",INDEX([1]Sizer!Q:Q,(ROW()-3)/3+7),"")</f>
        <v>2.5900552533151981E-2</v>
      </c>
      <c r="R543" s="53">
        <f>IF($A542&lt;&gt;"",INDEX([1]Sizer!R:R,(ROW()-3)/3+7),"")</f>
        <v>2.2359715670024226E-2</v>
      </c>
      <c r="S543" s="53">
        <f>IF($A542&lt;&gt;"",INDEX([1]Sizer!S:S,(ROW()-3)/3+7),"")</f>
        <v>0</v>
      </c>
      <c r="T543" s="53">
        <f>IF($A542&lt;&gt;"",INDEX([1]Sizer!T:T,(ROW()-3)/3+7),"")</f>
        <v>-0.05</v>
      </c>
      <c r="U543" s="53">
        <f>IF($A542&lt;&gt;"",INDEX([1]Sizer!U:U,(ROW()-3)/3+7),"")</f>
        <v>-1.0695331069609508E-2</v>
      </c>
      <c r="V543" s="53">
        <f>IF($A542&lt;&gt;"",INDEX([1]Sizer!V:V,(ROW()-3)/3+7),"")</f>
        <v>4.1353705211726377E-2</v>
      </c>
      <c r="W543" s="53">
        <f>IF($A542&lt;&gt;"",INDEX([1]Sizer!W:W,(ROW()-3)/3+7),"")</f>
        <v>0</v>
      </c>
      <c r="X543" s="53">
        <f>IF($A542&lt;&gt;"",INDEX([1]Sizer!X:X,(ROW()-3)/3+7),"")</f>
        <v>0</v>
      </c>
      <c r="Y543" s="53">
        <f>IF($A542&lt;&gt;"",INDEX([1]Sizer!Y:Y,(ROW()-3)/3+7),"")</f>
        <v>0</v>
      </c>
      <c r="Z543" s="53">
        <f>IF($A542&lt;&gt;"",INDEX([1]Sizer!Z:Z,(ROW()-3)/3+7),"")</f>
        <v>0</v>
      </c>
      <c r="AA543" s="53">
        <f>IF($A542&lt;&gt;"",SUM($B543:$Z543),"")</f>
        <v>0.10038980424913985</v>
      </c>
    </row>
    <row r="544" spans="1:27" x14ac:dyDescent="0.2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</row>
    <row r="545" spans="1:27" x14ac:dyDescent="0.2">
      <c r="A545" s="59">
        <f>IF(INDEX([1]Sizer!$A:$A,(ROW()-2)/3+7)&lt;&gt;"",INDEX([1]Sizer!$A:$A,(ROW()-2)/3+7),"")</f>
        <v>45506</v>
      </c>
      <c r="B545" s="51">
        <f>IF($A545&lt;&gt;"",INDEX([1]Sizer!EF:EF,(ROW()-2)/3+7),"")</f>
        <v>0</v>
      </c>
      <c r="C545" s="51">
        <f>IF($A545&lt;&gt;"",INDEX([1]Sizer!EG:EG,(ROW()-2)/3+7),"")</f>
        <v>1</v>
      </c>
      <c r="D545" s="51">
        <f>IF($A545&lt;&gt;"",INDEX([1]Sizer!EH:EH,(ROW()-2)/3+7),"")</f>
        <v>2.5</v>
      </c>
      <c r="E545" s="51">
        <f>IF($A545&lt;&gt;"",INDEX([1]Sizer!EI:EI,(ROW()-2)/3+7),"")</f>
        <v>0</v>
      </c>
      <c r="F545" s="51">
        <f>IF($A545&lt;&gt;"",INDEX([1]Sizer!EJ:EJ,(ROW()-2)/3+7),"")</f>
        <v>0</v>
      </c>
      <c r="G545" s="51">
        <f>IF($A545&lt;&gt;"",INDEX([1]Sizer!EK:EK,(ROW()-2)/3+7),"")</f>
        <v>1</v>
      </c>
      <c r="H545" s="51">
        <f>IF($A545&lt;&gt;"",INDEX([1]Sizer!EL:EL,(ROW()-2)/3+7),"")</f>
        <v>0</v>
      </c>
      <c r="I545" s="51">
        <f>IF($A545&lt;&gt;"",INDEX([1]Sizer!EM:EM,(ROW()-2)/3+7),"")</f>
        <v>-1.5</v>
      </c>
      <c r="J545" s="51">
        <f>IF($A545&lt;&gt;"",INDEX([1]Sizer!EN:EN,(ROW()-2)/3+7),"")</f>
        <v>0</v>
      </c>
      <c r="K545" s="51">
        <f>IF($A545&lt;&gt;"",INDEX([1]Sizer!EO:EO,(ROW()-2)/3+7),"")</f>
        <v>-0.5</v>
      </c>
      <c r="L545" s="51">
        <f>IF($A545&lt;&gt;"",INDEX([1]Sizer!EP:EP,(ROW()-2)/3+7),"")</f>
        <v>0.5</v>
      </c>
      <c r="M545" s="51">
        <f>IF($A545&lt;&gt;"",INDEX([1]Sizer!EQ:EQ,(ROW()-2)/3+7),"")</f>
        <v>0</v>
      </c>
      <c r="N545" s="51">
        <f>IF($A545&lt;&gt;"",INDEX([1]Sizer!ER:ER,(ROW()-2)/3+7),"")</f>
        <v>-0.5</v>
      </c>
      <c r="O545" s="51">
        <f>IF($A545&lt;&gt;"",INDEX([1]Sizer!ES:ES,(ROW()-2)/3+7),"")</f>
        <v>0</v>
      </c>
      <c r="P545" s="51">
        <f>IF($A545&lt;&gt;"",INDEX([1]Sizer!ET:ET,(ROW()-2)/3+7),"")</f>
        <v>1</v>
      </c>
      <c r="Q545" s="51">
        <f>IF($A545&lt;&gt;"",INDEX([1]Sizer!EU:EU,(ROW()-2)/3+7),"")</f>
        <v>1.5</v>
      </c>
      <c r="R545" s="51">
        <f>IF($A545&lt;&gt;"",INDEX([1]Sizer!EV:EV,(ROW()-2)/3+7),"")</f>
        <v>3</v>
      </c>
      <c r="S545" s="51">
        <f>IF($A545&lt;&gt;"",INDEX([1]Sizer!EW:EW,(ROW()-2)/3+7),"")</f>
        <v>0</v>
      </c>
      <c r="T545" s="51">
        <f>IF($A545&lt;&gt;"",INDEX([1]Sizer!EX:EX,(ROW()-2)/3+7),"")</f>
        <v>-1</v>
      </c>
      <c r="U545" s="51">
        <f>IF($A545&lt;&gt;"",INDEX([1]Sizer!EY:EY,(ROW()-2)/3+7),"")</f>
        <v>-0.5</v>
      </c>
      <c r="V545" s="51">
        <f>IF($A545&lt;&gt;"",INDEX([1]Sizer!EZ:EZ,(ROW()-2)/3+7),"")</f>
        <v>2.5</v>
      </c>
      <c r="W545" s="51">
        <f>IF($A545&lt;&gt;"",INDEX([1]Sizer!FA:FA,(ROW()-2)/3+7),"")</f>
        <v>0</v>
      </c>
      <c r="X545" s="51">
        <f>IF($A545&lt;&gt;"",INDEX([1]Sizer!FB:FB,(ROW()-2)/3+7),"")</f>
        <v>0</v>
      </c>
      <c r="Y545" s="51">
        <f>IF($A545&lt;&gt;"",INDEX([1]Sizer!FC:FC,(ROW()-2)/3+7),"")</f>
        <v>0</v>
      </c>
      <c r="Z545" s="51">
        <f>IF($A545&lt;&gt;"",INDEX([1]Sizer!FD:FD,(ROW()-2)/3+7),"")</f>
        <v>0</v>
      </c>
      <c r="AA545" s="52">
        <f>IF($A545&lt;&gt;"",INDEX([1]Sizer!$AB:$AB,(ROW()-2)/3+7)*'[1]Dashboard (Model)'!$U$2,"")</f>
        <v>0.03</v>
      </c>
    </row>
    <row r="546" spans="1:27" x14ac:dyDescent="0.2">
      <c r="A546" s="59"/>
      <c r="B546" s="53">
        <f>IF($A545&lt;&gt;"",INDEX([1]Sizer!B:B,(ROW()-3)/3+7),"")</f>
        <v>0</v>
      </c>
      <c r="C546" s="53">
        <f>IF($A545&lt;&gt;"",INDEX([1]Sizer!C:C,(ROW()-3)/3+7),"")</f>
        <v>1.7300361570247932E-2</v>
      </c>
      <c r="D546" s="53">
        <f>IF($A545&lt;&gt;"",INDEX([1]Sizer!D:D,(ROW()-3)/3+7),"")</f>
        <v>0.05</v>
      </c>
      <c r="E546" s="53">
        <f>IF($A545&lt;&gt;"",INDEX([1]Sizer!E:E,(ROW()-3)/3+7),"")</f>
        <v>0</v>
      </c>
      <c r="F546" s="53">
        <f>IF($A545&lt;&gt;"",INDEX([1]Sizer!F:F,(ROW()-3)/3+7),"")</f>
        <v>0</v>
      </c>
      <c r="G546" s="53">
        <f>IF($A545&lt;&gt;"",INDEX([1]Sizer!G:G,(ROW()-3)/3+7),"")</f>
        <v>3.0262665985699697E-2</v>
      </c>
      <c r="H546" s="53">
        <f>IF($A545&lt;&gt;"",INDEX([1]Sizer!H:H,(ROW()-3)/3+7),"")</f>
        <v>0</v>
      </c>
      <c r="I546" s="53">
        <f>IF($A545&lt;&gt;"",INDEX([1]Sizer!I:I,(ROW()-3)/3+7),"")</f>
        <v>-2.666767061281337E-2</v>
      </c>
      <c r="J546" s="53">
        <f>IF($A545&lt;&gt;"",INDEX([1]Sizer!J:J,(ROW()-3)/3+7),"")</f>
        <v>0</v>
      </c>
      <c r="K546" s="53">
        <f>IF($A545&lt;&gt;"",INDEX([1]Sizer!K:K,(ROW()-3)/3+7),"")</f>
        <v>-1.3807232876712329E-2</v>
      </c>
      <c r="L546" s="53">
        <f>IF($A545&lt;&gt;"",INDEX([1]Sizer!L:L,(ROW()-3)/3+7),"")</f>
        <v>1.3227901554404144E-2</v>
      </c>
      <c r="M546" s="53">
        <f>IF($A545&lt;&gt;"",INDEX([1]Sizer!M:M,(ROW()-3)/3+7),"")</f>
        <v>0</v>
      </c>
      <c r="N546" s="53">
        <f>IF($A545&lt;&gt;"",INDEX([1]Sizer!N:N,(ROW()-3)/3+7),"")</f>
        <v>-2.4782225010455877E-2</v>
      </c>
      <c r="O546" s="53">
        <f>IF($A545&lt;&gt;"",INDEX([1]Sizer!O:O,(ROW()-3)/3+7),"")</f>
        <v>0</v>
      </c>
      <c r="P546" s="53">
        <f>IF($A545&lt;&gt;"",INDEX([1]Sizer!P:P,(ROW()-3)/3+7),"")</f>
        <v>9.9164909197422355E-3</v>
      </c>
      <c r="Q546" s="53">
        <f>IF($A545&lt;&gt;"",INDEX([1]Sizer!Q:Q,(ROW()-3)/3+7),"")</f>
        <v>2.5900552533151981E-2</v>
      </c>
      <c r="R546" s="53">
        <f>IF($A545&lt;&gt;"",INDEX([1]Sizer!R:R,(ROW()-3)/3+7),"")</f>
        <v>2.2359715670024226E-2</v>
      </c>
      <c r="S546" s="53">
        <f>IF($A545&lt;&gt;"",INDEX([1]Sizer!S:S,(ROW()-3)/3+7),"")</f>
        <v>0</v>
      </c>
      <c r="T546" s="53">
        <f>IF($A545&lt;&gt;"",INDEX([1]Sizer!T:T,(ROW()-3)/3+7),"")</f>
        <v>-0.05</v>
      </c>
      <c r="U546" s="53">
        <f>IF($A545&lt;&gt;"",INDEX([1]Sizer!U:U,(ROW()-3)/3+7),"")</f>
        <v>-1.0695331069609508E-2</v>
      </c>
      <c r="V546" s="53">
        <f>IF($A545&lt;&gt;"",INDEX([1]Sizer!V:V,(ROW()-3)/3+7),"")</f>
        <v>4.1353705211726377E-2</v>
      </c>
      <c r="W546" s="53">
        <f>IF($A545&lt;&gt;"",INDEX([1]Sizer!W:W,(ROW()-3)/3+7),"")</f>
        <v>0</v>
      </c>
      <c r="X546" s="53">
        <f>IF($A545&lt;&gt;"",INDEX([1]Sizer!X:X,(ROW()-3)/3+7),"")</f>
        <v>0</v>
      </c>
      <c r="Y546" s="53">
        <f>IF($A545&lt;&gt;"",INDEX([1]Sizer!Y:Y,(ROW()-3)/3+7),"")</f>
        <v>0</v>
      </c>
      <c r="Z546" s="53">
        <f>IF($A545&lt;&gt;"",INDEX([1]Sizer!Z:Z,(ROW()-3)/3+7),"")</f>
        <v>0</v>
      </c>
      <c r="AA546" s="53">
        <f>IF($A545&lt;&gt;"",SUM($B546:$Z546),"")</f>
        <v>8.4368933875405505E-2</v>
      </c>
    </row>
    <row r="547" spans="1:27" x14ac:dyDescent="0.2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</row>
    <row r="548" spans="1:27" x14ac:dyDescent="0.2">
      <c r="A548" s="59">
        <f>IF(INDEX([1]Sizer!$A:$A,(ROW()-2)/3+7)&lt;&gt;"",INDEX([1]Sizer!$A:$A,(ROW()-2)/3+7),"")</f>
        <v>45509</v>
      </c>
      <c r="B548" s="51">
        <f>IF($A548&lt;&gt;"",INDEX([1]Sizer!EF:EF,(ROW()-2)/3+7),"")</f>
        <v>0</v>
      </c>
      <c r="C548" s="51">
        <f>IF($A548&lt;&gt;"",INDEX([1]Sizer!EG:EG,(ROW()-2)/3+7),"")</f>
        <v>1</v>
      </c>
      <c r="D548" s="51">
        <f>IF($A548&lt;&gt;"",INDEX([1]Sizer!EH:EH,(ROW()-2)/3+7),"")</f>
        <v>2.5</v>
      </c>
      <c r="E548" s="51">
        <f>IF($A548&lt;&gt;"",INDEX([1]Sizer!EI:EI,(ROW()-2)/3+7),"")</f>
        <v>0</v>
      </c>
      <c r="F548" s="51">
        <f>IF($A548&lt;&gt;"",INDEX([1]Sizer!EJ:EJ,(ROW()-2)/3+7),"")</f>
        <v>0.5</v>
      </c>
      <c r="G548" s="51">
        <f>IF($A548&lt;&gt;"",INDEX([1]Sizer!EK:EK,(ROW()-2)/3+7),"")</f>
        <v>0</v>
      </c>
      <c r="H548" s="51">
        <f>IF($A548&lt;&gt;"",INDEX([1]Sizer!EL:EL,(ROW()-2)/3+7),"")</f>
        <v>0</v>
      </c>
      <c r="I548" s="51">
        <f>IF($A548&lt;&gt;"",INDEX([1]Sizer!EM:EM,(ROW()-2)/3+7),"")</f>
        <v>-2</v>
      </c>
      <c r="J548" s="51">
        <f>IF($A548&lt;&gt;"",INDEX([1]Sizer!EN:EN,(ROW()-2)/3+7),"")</f>
        <v>0</v>
      </c>
      <c r="K548" s="51">
        <f>IF($A548&lt;&gt;"",INDEX([1]Sizer!EO:EO,(ROW()-2)/3+7),"")</f>
        <v>-0.5</v>
      </c>
      <c r="L548" s="51">
        <f>IF($A548&lt;&gt;"",INDEX([1]Sizer!EP:EP,(ROW()-2)/3+7),"")</f>
        <v>1</v>
      </c>
      <c r="M548" s="51">
        <f>IF($A548&lt;&gt;"",INDEX([1]Sizer!EQ:EQ,(ROW()-2)/3+7),"")</f>
        <v>0</v>
      </c>
      <c r="N548" s="51">
        <f>IF($A548&lt;&gt;"",INDEX([1]Sizer!ER:ER,(ROW()-2)/3+7),"")</f>
        <v>-0.5</v>
      </c>
      <c r="O548" s="51">
        <f>IF($A548&lt;&gt;"",INDEX([1]Sizer!ES:ES,(ROW()-2)/3+7),"")</f>
        <v>0</v>
      </c>
      <c r="P548" s="51">
        <f>IF($A548&lt;&gt;"",INDEX([1]Sizer!ET:ET,(ROW()-2)/3+7),"")</f>
        <v>1</v>
      </c>
      <c r="Q548" s="51">
        <f>IF($A548&lt;&gt;"",INDEX([1]Sizer!EU:EU,(ROW()-2)/3+7),"")</f>
        <v>1.5</v>
      </c>
      <c r="R548" s="51">
        <f>IF($A548&lt;&gt;"",INDEX([1]Sizer!EV:EV,(ROW()-2)/3+7),"")</f>
        <v>3</v>
      </c>
      <c r="S548" s="51">
        <f>IF($A548&lt;&gt;"",INDEX([1]Sizer!EW:EW,(ROW()-2)/3+7),"")</f>
        <v>0</v>
      </c>
      <c r="T548" s="51">
        <f>IF($A548&lt;&gt;"",INDEX([1]Sizer!EX:EX,(ROW()-2)/3+7),"")</f>
        <v>-1.5</v>
      </c>
      <c r="U548" s="51">
        <f>IF($A548&lt;&gt;"",INDEX([1]Sizer!EY:EY,(ROW()-2)/3+7),"")</f>
        <v>-0.5</v>
      </c>
      <c r="V548" s="51">
        <f>IF($A548&lt;&gt;"",INDEX([1]Sizer!EZ:EZ,(ROW()-2)/3+7),"")</f>
        <v>3</v>
      </c>
      <c r="W548" s="51">
        <f>IF($A548&lt;&gt;"",INDEX([1]Sizer!FA:FA,(ROW()-2)/3+7),"")</f>
        <v>0</v>
      </c>
      <c r="X548" s="51">
        <f>IF($A548&lt;&gt;"",INDEX([1]Sizer!FB:FB,(ROW()-2)/3+7),"")</f>
        <v>0</v>
      </c>
      <c r="Y548" s="51">
        <f>IF($A548&lt;&gt;"",INDEX([1]Sizer!FC:FC,(ROW()-2)/3+7),"")</f>
        <v>0</v>
      </c>
      <c r="Z548" s="51">
        <f>IF($A548&lt;&gt;"",INDEX([1]Sizer!FD:FD,(ROW()-2)/3+7),"")</f>
        <v>0</v>
      </c>
      <c r="AA548" s="52">
        <f>IF($A548&lt;&gt;"",INDEX([1]Sizer!$AB:$AB,(ROW()-2)/3+7)*'[1]Dashboard (Model)'!$U$2,"")</f>
        <v>0.03</v>
      </c>
    </row>
    <row r="549" spans="1:27" x14ac:dyDescent="0.2">
      <c r="A549" s="59"/>
      <c r="B549" s="53">
        <f>IF($A548&lt;&gt;"",INDEX([1]Sizer!B:B,(ROW()-3)/3+7),"")</f>
        <v>0</v>
      </c>
      <c r="C549" s="53">
        <f>IF($A548&lt;&gt;"",INDEX([1]Sizer!C:C,(ROW()-3)/3+7),"")</f>
        <v>1.7300361570247932E-2</v>
      </c>
      <c r="D549" s="53">
        <f>IF($A548&lt;&gt;"",INDEX([1]Sizer!D:D,(ROW()-3)/3+7),"")</f>
        <v>0.05</v>
      </c>
      <c r="E549" s="53">
        <f>IF($A548&lt;&gt;"",INDEX([1]Sizer!E:E,(ROW()-3)/3+7),"")</f>
        <v>0</v>
      </c>
      <c r="F549" s="53">
        <f>IF($A548&lt;&gt;"",INDEX([1]Sizer!F:F,(ROW()-3)/3+7),"")</f>
        <v>8.6539423076923087E-3</v>
      </c>
      <c r="G549" s="53">
        <f>IF($A548&lt;&gt;"",INDEX([1]Sizer!G:G,(ROW()-3)/3+7),"")</f>
        <v>0</v>
      </c>
      <c r="H549" s="53">
        <f>IF($A548&lt;&gt;"",INDEX([1]Sizer!H:H,(ROW()-3)/3+7),"")</f>
        <v>0</v>
      </c>
      <c r="I549" s="53">
        <f>IF($A548&lt;&gt;"",INDEX([1]Sizer!I:I,(ROW()-3)/3+7),"")</f>
        <v>-3.7895157894736839E-2</v>
      </c>
      <c r="J549" s="53">
        <f>IF($A548&lt;&gt;"",INDEX([1]Sizer!J:J,(ROW()-3)/3+7),"")</f>
        <v>0</v>
      </c>
      <c r="K549" s="53">
        <f>IF($A548&lt;&gt;"",INDEX([1]Sizer!K:K,(ROW()-3)/3+7),"")</f>
        <v>-1.3807232876712329E-2</v>
      </c>
      <c r="L549" s="53">
        <f>IF($A548&lt;&gt;"",INDEX([1]Sizer!L:L,(ROW()-3)/3+7),"")</f>
        <v>2.5390539778070337E-2</v>
      </c>
      <c r="M549" s="53">
        <f>IF($A548&lt;&gt;"",INDEX([1]Sizer!M:M,(ROW()-3)/3+7),"")</f>
        <v>0</v>
      </c>
      <c r="N549" s="53">
        <f>IF($A548&lt;&gt;"",INDEX([1]Sizer!N:N,(ROW()-3)/3+7),"")</f>
        <v>-2.4782225010455877E-2</v>
      </c>
      <c r="O549" s="53">
        <f>IF($A548&lt;&gt;"",INDEX([1]Sizer!O:O,(ROW()-3)/3+7),"")</f>
        <v>0</v>
      </c>
      <c r="P549" s="53">
        <f>IF($A548&lt;&gt;"",INDEX([1]Sizer!P:P,(ROW()-3)/3+7),"")</f>
        <v>9.9164909197422355E-3</v>
      </c>
      <c r="Q549" s="53">
        <f>IF($A548&lt;&gt;"",INDEX([1]Sizer!Q:Q,(ROW()-3)/3+7),"")</f>
        <v>2.5900552533151981E-2</v>
      </c>
      <c r="R549" s="53">
        <f>IF($A548&lt;&gt;"",INDEX([1]Sizer!R:R,(ROW()-3)/3+7),"")</f>
        <v>2.2359715670024226E-2</v>
      </c>
      <c r="S549" s="53">
        <f>IF($A548&lt;&gt;"",INDEX([1]Sizer!S:S,(ROW()-3)/3+7),"")</f>
        <v>0</v>
      </c>
      <c r="T549" s="53">
        <f>IF($A548&lt;&gt;"",INDEX([1]Sizer!T:T,(ROW()-3)/3+7),"")</f>
        <v>-4.3926735357917565E-2</v>
      </c>
      <c r="U549" s="53">
        <f>IF($A548&lt;&gt;"",INDEX([1]Sizer!U:U,(ROW()-3)/3+7),"")</f>
        <v>-1.0695331069609508E-2</v>
      </c>
      <c r="V549" s="53">
        <f>IF($A548&lt;&gt;"",INDEX([1]Sizer!V:V,(ROW()-3)/3+7),"")</f>
        <v>4.9390792682926822E-2</v>
      </c>
      <c r="W549" s="53">
        <f>IF($A548&lt;&gt;"",INDEX([1]Sizer!W:W,(ROW()-3)/3+7),"")</f>
        <v>0</v>
      </c>
      <c r="X549" s="53">
        <f>IF($A548&lt;&gt;"",INDEX([1]Sizer!X:X,(ROW()-3)/3+7),"")</f>
        <v>0</v>
      </c>
      <c r="Y549" s="53">
        <f>IF($A548&lt;&gt;"",INDEX([1]Sizer!Y:Y,(ROW()-3)/3+7),"")</f>
        <v>0</v>
      </c>
      <c r="Z549" s="53">
        <f>IF($A548&lt;&gt;"",INDEX([1]Sizer!Z:Z,(ROW()-3)/3+7),"")</f>
        <v>0</v>
      </c>
      <c r="AA549" s="53">
        <f>IF($A548&lt;&gt;"",SUM($B549:$Z549),"")</f>
        <v>7.7805713252423719E-2</v>
      </c>
    </row>
    <row r="550" spans="1:27" x14ac:dyDescent="0.2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</row>
    <row r="551" spans="1:27" x14ac:dyDescent="0.2">
      <c r="A551" s="59">
        <f>IF(INDEX([1]Sizer!$A:$A,(ROW()-2)/3+7)&lt;&gt;"",INDEX([1]Sizer!$A:$A,(ROW()-2)/3+7),"")</f>
        <v>45510</v>
      </c>
      <c r="B551" s="51">
        <f>IF($A551&lt;&gt;"",INDEX([1]Sizer!EF:EF,(ROW()-2)/3+7),"")</f>
        <v>0</v>
      </c>
      <c r="C551" s="51">
        <f>IF($A551&lt;&gt;"",INDEX([1]Sizer!EG:EG,(ROW()-2)/3+7),"")</f>
        <v>1</v>
      </c>
      <c r="D551" s="51">
        <f>IF($A551&lt;&gt;"",INDEX([1]Sizer!EH:EH,(ROW()-2)/3+7),"")</f>
        <v>2.5</v>
      </c>
      <c r="E551" s="51">
        <f>IF($A551&lt;&gt;"",INDEX([1]Sizer!EI:EI,(ROW()-2)/3+7),"")</f>
        <v>0</v>
      </c>
      <c r="F551" s="51">
        <f>IF($A551&lt;&gt;"",INDEX([1]Sizer!EJ:EJ,(ROW()-2)/3+7),"")</f>
        <v>0.5</v>
      </c>
      <c r="G551" s="51">
        <f>IF($A551&lt;&gt;"",INDEX([1]Sizer!EK:EK,(ROW()-2)/3+7),"")</f>
        <v>0.5</v>
      </c>
      <c r="H551" s="51">
        <f>IF($A551&lt;&gt;"",INDEX([1]Sizer!EL:EL,(ROW()-2)/3+7),"")</f>
        <v>0</v>
      </c>
      <c r="I551" s="51">
        <f>IF($A551&lt;&gt;"",INDEX([1]Sizer!EM:EM,(ROW()-2)/3+7),"")</f>
        <v>-1.5</v>
      </c>
      <c r="J551" s="51">
        <f>IF($A551&lt;&gt;"",INDEX([1]Sizer!EN:EN,(ROW()-2)/3+7),"")</f>
        <v>0</v>
      </c>
      <c r="K551" s="51">
        <f>IF($A551&lt;&gt;"",INDEX([1]Sizer!EO:EO,(ROW()-2)/3+7),"")</f>
        <v>-0.5</v>
      </c>
      <c r="L551" s="51">
        <f>IF($A551&lt;&gt;"",INDEX([1]Sizer!EP:EP,(ROW()-2)/3+7),"")</f>
        <v>0</v>
      </c>
      <c r="M551" s="51">
        <f>IF($A551&lt;&gt;"",INDEX([1]Sizer!EQ:EQ,(ROW()-2)/3+7),"")</f>
        <v>0</v>
      </c>
      <c r="N551" s="51">
        <f>IF($A551&lt;&gt;"",INDEX([1]Sizer!ER:ER,(ROW()-2)/3+7),"")</f>
        <v>-0.5</v>
      </c>
      <c r="O551" s="51">
        <f>IF($A551&lt;&gt;"",INDEX([1]Sizer!ES:ES,(ROW()-2)/3+7),"")</f>
        <v>0</v>
      </c>
      <c r="P551" s="51">
        <f>IF($A551&lt;&gt;"",INDEX([1]Sizer!ET:ET,(ROW()-2)/3+7),"")</f>
        <v>1</v>
      </c>
      <c r="Q551" s="51">
        <f>IF($A551&lt;&gt;"",INDEX([1]Sizer!EU:EU,(ROW()-2)/3+7),"")</f>
        <v>1.5</v>
      </c>
      <c r="R551" s="51">
        <f>IF($A551&lt;&gt;"",INDEX([1]Sizer!EV:EV,(ROW()-2)/3+7),"")</f>
        <v>3</v>
      </c>
      <c r="S551" s="51">
        <f>IF($A551&lt;&gt;"",INDEX([1]Sizer!EW:EW,(ROW()-2)/3+7),"")</f>
        <v>0</v>
      </c>
      <c r="T551" s="51">
        <f>IF($A551&lt;&gt;"",INDEX([1]Sizer!EX:EX,(ROW()-2)/3+7),"")</f>
        <v>-1.5</v>
      </c>
      <c r="U551" s="51">
        <f>IF($A551&lt;&gt;"",INDEX([1]Sizer!EY:EY,(ROW()-2)/3+7),"")</f>
        <v>-0.5</v>
      </c>
      <c r="V551" s="51">
        <f>IF($A551&lt;&gt;"",INDEX([1]Sizer!EZ:EZ,(ROW()-2)/3+7),"")</f>
        <v>3</v>
      </c>
      <c r="W551" s="51">
        <f>IF($A551&lt;&gt;"",INDEX([1]Sizer!FA:FA,(ROW()-2)/3+7),"")</f>
        <v>0</v>
      </c>
      <c r="X551" s="51">
        <f>IF($A551&lt;&gt;"",INDEX([1]Sizer!FB:FB,(ROW()-2)/3+7),"")</f>
        <v>0</v>
      </c>
      <c r="Y551" s="51">
        <f>IF($A551&lt;&gt;"",INDEX([1]Sizer!FC:FC,(ROW()-2)/3+7),"")</f>
        <v>0</v>
      </c>
      <c r="Z551" s="51">
        <f>IF($A551&lt;&gt;"",INDEX([1]Sizer!FD:FD,(ROW()-2)/3+7),"")</f>
        <v>0</v>
      </c>
      <c r="AA551" s="52">
        <f>IF($A551&lt;&gt;"",INDEX([1]Sizer!$AB:$AB,(ROW()-2)/3+7)*'[1]Dashboard (Model)'!$U$2,"")</f>
        <v>0.03</v>
      </c>
    </row>
    <row r="552" spans="1:27" x14ac:dyDescent="0.2">
      <c r="A552" s="59"/>
      <c r="B552" s="53">
        <f>IF($A551&lt;&gt;"",INDEX([1]Sizer!B:B,(ROW()-3)/3+7),"")</f>
        <v>0</v>
      </c>
      <c r="C552" s="53">
        <f>IF($A551&lt;&gt;"",INDEX([1]Sizer!C:C,(ROW()-3)/3+7),"")</f>
        <v>1.7300361570247932E-2</v>
      </c>
      <c r="D552" s="53">
        <f>IF($A551&lt;&gt;"",INDEX([1]Sizer!D:D,(ROW()-3)/3+7),"")</f>
        <v>0.05</v>
      </c>
      <c r="E552" s="53">
        <f>IF($A551&lt;&gt;"",INDEX([1]Sizer!E:E,(ROW()-3)/3+7),"")</f>
        <v>0</v>
      </c>
      <c r="F552" s="53">
        <f>IF($A551&lt;&gt;"",INDEX([1]Sizer!F:F,(ROW()-3)/3+7),"")</f>
        <v>8.6539423076923087E-3</v>
      </c>
      <c r="G552" s="53">
        <f>IF($A551&lt;&gt;"",INDEX([1]Sizer!G:G,(ROW()-3)/3+7),"")</f>
        <v>6.3457505140507194E-3</v>
      </c>
      <c r="H552" s="53">
        <f>IF($A551&lt;&gt;"",INDEX([1]Sizer!H:H,(ROW()-3)/3+7),"")</f>
        <v>0</v>
      </c>
      <c r="I552" s="53">
        <f>IF($A551&lt;&gt;"",INDEX([1]Sizer!I:I,(ROW()-3)/3+7),"")</f>
        <v>-2.9340158450704229E-2</v>
      </c>
      <c r="J552" s="53">
        <f>IF($A551&lt;&gt;"",INDEX([1]Sizer!J:J,(ROW()-3)/3+7),"")</f>
        <v>0</v>
      </c>
      <c r="K552" s="53">
        <f>IF($A551&lt;&gt;"",INDEX([1]Sizer!K:K,(ROW()-3)/3+7),"")</f>
        <v>-1.3807232876712329E-2</v>
      </c>
      <c r="L552" s="53">
        <f>IF($A551&lt;&gt;"",INDEX([1]Sizer!L:L,(ROW()-3)/3+7),"")</f>
        <v>0</v>
      </c>
      <c r="M552" s="53">
        <f>IF($A551&lt;&gt;"",INDEX([1]Sizer!M:M,(ROW()-3)/3+7),"")</f>
        <v>0</v>
      </c>
      <c r="N552" s="53">
        <f>IF($A551&lt;&gt;"",INDEX([1]Sizer!N:N,(ROW()-3)/3+7),"")</f>
        <v>-2.4782225010455877E-2</v>
      </c>
      <c r="O552" s="53">
        <f>IF($A551&lt;&gt;"",INDEX([1]Sizer!O:O,(ROW()-3)/3+7),"")</f>
        <v>0</v>
      </c>
      <c r="P552" s="53">
        <f>IF($A551&lt;&gt;"",INDEX([1]Sizer!P:P,(ROW()-3)/3+7),"")</f>
        <v>9.9164909197422355E-3</v>
      </c>
      <c r="Q552" s="53">
        <f>IF($A551&lt;&gt;"",INDEX([1]Sizer!Q:Q,(ROW()-3)/3+7),"")</f>
        <v>2.5900552533151981E-2</v>
      </c>
      <c r="R552" s="53">
        <f>IF($A551&lt;&gt;"",INDEX([1]Sizer!R:R,(ROW()-3)/3+7),"")</f>
        <v>2.2359715670024226E-2</v>
      </c>
      <c r="S552" s="53">
        <f>IF($A551&lt;&gt;"",INDEX([1]Sizer!S:S,(ROW()-3)/3+7),"")</f>
        <v>0</v>
      </c>
      <c r="T552" s="53">
        <f>IF($A551&lt;&gt;"",INDEX([1]Sizer!T:T,(ROW()-3)/3+7),"")</f>
        <v>-4.3926735357917565E-2</v>
      </c>
      <c r="U552" s="53">
        <f>IF($A551&lt;&gt;"",INDEX([1]Sizer!U:U,(ROW()-3)/3+7),"")</f>
        <v>-1.0695331069609508E-2</v>
      </c>
      <c r="V552" s="53">
        <f>IF($A551&lt;&gt;"",INDEX([1]Sizer!V:V,(ROW()-3)/3+7),"")</f>
        <v>4.9390792682926822E-2</v>
      </c>
      <c r="W552" s="53">
        <f>IF($A551&lt;&gt;"",INDEX([1]Sizer!W:W,(ROW()-3)/3+7),"")</f>
        <v>0</v>
      </c>
      <c r="X552" s="53">
        <f>IF($A551&lt;&gt;"",INDEX([1]Sizer!X:X,(ROW()-3)/3+7),"")</f>
        <v>0</v>
      </c>
      <c r="Y552" s="53">
        <f>IF($A551&lt;&gt;"",INDEX([1]Sizer!Y:Y,(ROW()-3)/3+7),"")</f>
        <v>0</v>
      </c>
      <c r="Z552" s="53">
        <f>IF($A551&lt;&gt;"",INDEX([1]Sizer!Z:Z,(ROW()-3)/3+7),"")</f>
        <v>0</v>
      </c>
      <c r="AA552" s="53">
        <f>IF($A551&lt;&gt;"",SUM($B552:$Z552),"")</f>
        <v>6.7315923432436725E-2</v>
      </c>
    </row>
    <row r="553" spans="1:27" x14ac:dyDescent="0.2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</row>
    <row r="554" spans="1:27" x14ac:dyDescent="0.2">
      <c r="A554" s="59">
        <f>IF(INDEX([1]Sizer!$A:$A,(ROW()-2)/3+7)&lt;&gt;"",INDEX([1]Sizer!$A:$A,(ROW()-2)/3+7),"")</f>
        <v>45512</v>
      </c>
      <c r="B554" s="51">
        <f>IF($A554&lt;&gt;"",INDEX([1]Sizer!EF:EF,(ROW()-2)/3+7),"")</f>
        <v>0</v>
      </c>
      <c r="C554" s="51">
        <f>IF($A554&lt;&gt;"",INDEX([1]Sizer!EG:EG,(ROW()-2)/3+7),"")</f>
        <v>1</v>
      </c>
      <c r="D554" s="51">
        <f>IF($A554&lt;&gt;"",INDEX([1]Sizer!EH:EH,(ROW()-2)/3+7),"")</f>
        <v>2.5</v>
      </c>
      <c r="E554" s="51">
        <f>IF($A554&lt;&gt;"",INDEX([1]Sizer!EI:EI,(ROW()-2)/3+7),"")</f>
        <v>0</v>
      </c>
      <c r="F554" s="51">
        <f>IF($A554&lt;&gt;"",INDEX([1]Sizer!EJ:EJ,(ROW()-2)/3+7),"")</f>
        <v>0.5</v>
      </c>
      <c r="G554" s="51">
        <f>IF($A554&lt;&gt;"",INDEX([1]Sizer!EK:EK,(ROW()-2)/3+7),"")</f>
        <v>0</v>
      </c>
      <c r="H554" s="51">
        <f>IF($A554&lt;&gt;"",INDEX([1]Sizer!EL:EL,(ROW()-2)/3+7),"")</f>
        <v>0.5</v>
      </c>
      <c r="I554" s="51">
        <f>IF($A554&lt;&gt;"",INDEX([1]Sizer!EM:EM,(ROW()-2)/3+7),"")</f>
        <v>-1.5</v>
      </c>
      <c r="J554" s="51">
        <f>IF($A554&lt;&gt;"",INDEX([1]Sizer!EN:EN,(ROW()-2)/3+7),"")</f>
        <v>0</v>
      </c>
      <c r="K554" s="51">
        <f>IF($A554&lt;&gt;"",INDEX([1]Sizer!EO:EO,(ROW()-2)/3+7),"")</f>
        <v>-0.5</v>
      </c>
      <c r="L554" s="51">
        <f>IF($A554&lt;&gt;"",INDEX([1]Sizer!EP:EP,(ROW()-2)/3+7),"")</f>
        <v>0</v>
      </c>
      <c r="M554" s="51">
        <f>IF($A554&lt;&gt;"",INDEX([1]Sizer!EQ:EQ,(ROW()-2)/3+7),"")</f>
        <v>0</v>
      </c>
      <c r="N554" s="51">
        <f>IF($A554&lt;&gt;"",INDEX([1]Sizer!ER:ER,(ROW()-2)/3+7),"")</f>
        <v>-0.5</v>
      </c>
      <c r="O554" s="51">
        <f>IF($A554&lt;&gt;"",INDEX([1]Sizer!ES:ES,(ROW()-2)/3+7),"")</f>
        <v>0</v>
      </c>
      <c r="P554" s="51">
        <f>IF($A554&lt;&gt;"",INDEX([1]Sizer!ET:ET,(ROW()-2)/3+7),"")</f>
        <v>1</v>
      </c>
      <c r="Q554" s="51">
        <f>IF($A554&lt;&gt;"",INDEX([1]Sizer!EU:EU,(ROW()-2)/3+7),"")</f>
        <v>1.5</v>
      </c>
      <c r="R554" s="51">
        <f>IF($A554&lt;&gt;"",INDEX([1]Sizer!EV:EV,(ROW()-2)/3+7),"")</f>
        <v>3</v>
      </c>
      <c r="S554" s="51">
        <f>IF($A554&lt;&gt;"",INDEX([1]Sizer!EW:EW,(ROW()-2)/3+7),"")</f>
        <v>0</v>
      </c>
      <c r="T554" s="51">
        <f>IF($A554&lt;&gt;"",INDEX([1]Sizer!EX:EX,(ROW()-2)/3+7),"")</f>
        <v>-1.5</v>
      </c>
      <c r="U554" s="51">
        <f>IF($A554&lt;&gt;"",INDEX([1]Sizer!EY:EY,(ROW()-2)/3+7),"")</f>
        <v>0</v>
      </c>
      <c r="V554" s="51">
        <f>IF($A554&lt;&gt;"",INDEX([1]Sizer!EZ:EZ,(ROW()-2)/3+7),"")</f>
        <v>3</v>
      </c>
      <c r="W554" s="51">
        <f>IF($A554&lt;&gt;"",INDEX([1]Sizer!FA:FA,(ROW()-2)/3+7),"")</f>
        <v>0</v>
      </c>
      <c r="X554" s="51">
        <f>IF($A554&lt;&gt;"",INDEX([1]Sizer!FB:FB,(ROW()-2)/3+7),"")</f>
        <v>0</v>
      </c>
      <c r="Y554" s="51">
        <f>IF($A554&lt;&gt;"",INDEX([1]Sizer!FC:FC,(ROW()-2)/3+7),"")</f>
        <v>0</v>
      </c>
      <c r="Z554" s="51">
        <f>IF($A554&lt;&gt;"",INDEX([1]Sizer!FD:FD,(ROW()-2)/3+7),"")</f>
        <v>0</v>
      </c>
      <c r="AA554" s="52">
        <f>IF($A554&lt;&gt;"",INDEX([1]Sizer!$AB:$AB,(ROW()-2)/3+7)*'[1]Dashboard (Model)'!$U$2,"")</f>
        <v>0.03</v>
      </c>
    </row>
    <row r="555" spans="1:27" x14ac:dyDescent="0.2">
      <c r="A555" s="59"/>
      <c r="B555" s="53">
        <f>IF($A554&lt;&gt;"",INDEX([1]Sizer!B:B,(ROW()-3)/3+7),"")</f>
        <v>0</v>
      </c>
      <c r="C555" s="53">
        <f>IF($A554&lt;&gt;"",INDEX([1]Sizer!C:C,(ROW()-3)/3+7),"")</f>
        <v>1.7300361570247932E-2</v>
      </c>
      <c r="D555" s="53">
        <f>IF($A554&lt;&gt;"",INDEX([1]Sizer!D:D,(ROW()-3)/3+7),"")</f>
        <v>0.05</v>
      </c>
      <c r="E555" s="53">
        <f>IF($A554&lt;&gt;"",INDEX([1]Sizer!E:E,(ROW()-3)/3+7),"")</f>
        <v>0</v>
      </c>
      <c r="F555" s="53">
        <f>IF($A554&lt;&gt;"",INDEX([1]Sizer!F:F,(ROW()-3)/3+7),"")</f>
        <v>8.6539423076923087E-3</v>
      </c>
      <c r="G555" s="53">
        <f>IF($A554&lt;&gt;"",INDEX([1]Sizer!G:G,(ROW()-3)/3+7),"")</f>
        <v>0</v>
      </c>
      <c r="H555" s="53">
        <f>IF($A554&lt;&gt;"",INDEX([1]Sizer!H:H,(ROW()-3)/3+7),"")</f>
        <v>1.0679482758620688E-2</v>
      </c>
      <c r="I555" s="53">
        <f>IF($A554&lt;&gt;"",INDEX([1]Sizer!I:I,(ROW()-3)/3+7),"")</f>
        <v>-2.9340158450704229E-2</v>
      </c>
      <c r="J555" s="53">
        <f>IF($A554&lt;&gt;"",INDEX([1]Sizer!J:J,(ROW()-3)/3+7),"")</f>
        <v>0</v>
      </c>
      <c r="K555" s="53">
        <f>IF($A554&lt;&gt;"",INDEX([1]Sizer!K:K,(ROW()-3)/3+7),"")</f>
        <v>-1.3807232876712329E-2</v>
      </c>
      <c r="L555" s="53">
        <f>IF($A554&lt;&gt;"",INDEX([1]Sizer!L:L,(ROW()-3)/3+7),"")</f>
        <v>0</v>
      </c>
      <c r="M555" s="53">
        <f>IF($A554&lt;&gt;"",INDEX([1]Sizer!M:M,(ROW()-3)/3+7),"")</f>
        <v>0</v>
      </c>
      <c r="N555" s="53">
        <f>IF($A554&lt;&gt;"",INDEX([1]Sizer!N:N,(ROW()-3)/3+7),"")</f>
        <v>-2.4782225010455877E-2</v>
      </c>
      <c r="O555" s="53">
        <f>IF($A554&lt;&gt;"",INDEX([1]Sizer!O:O,(ROW()-3)/3+7),"")</f>
        <v>0</v>
      </c>
      <c r="P555" s="53">
        <f>IF($A554&lt;&gt;"",INDEX([1]Sizer!P:P,(ROW()-3)/3+7),"")</f>
        <v>9.9164909197422355E-3</v>
      </c>
      <c r="Q555" s="53">
        <f>IF($A554&lt;&gt;"",INDEX([1]Sizer!Q:Q,(ROW()-3)/3+7),"")</f>
        <v>2.5900552533151981E-2</v>
      </c>
      <c r="R555" s="53">
        <f>IF($A554&lt;&gt;"",INDEX([1]Sizer!R:R,(ROW()-3)/3+7),"")</f>
        <v>2.2359715670024226E-2</v>
      </c>
      <c r="S555" s="53">
        <f>IF($A554&lt;&gt;"",INDEX([1]Sizer!S:S,(ROW()-3)/3+7),"")</f>
        <v>0</v>
      </c>
      <c r="T555" s="53">
        <f>IF($A554&lt;&gt;"",INDEX([1]Sizer!T:T,(ROW()-3)/3+7),"")</f>
        <v>-4.3926735357917565E-2</v>
      </c>
      <c r="U555" s="53">
        <f>IF($A554&lt;&gt;"",INDEX([1]Sizer!U:U,(ROW()-3)/3+7),"")</f>
        <v>0</v>
      </c>
      <c r="V555" s="53">
        <f>IF($A554&lt;&gt;"",INDEX([1]Sizer!V:V,(ROW()-3)/3+7),"")</f>
        <v>4.9390792682926822E-2</v>
      </c>
      <c r="W555" s="53">
        <f>IF($A554&lt;&gt;"",INDEX([1]Sizer!W:W,(ROW()-3)/3+7),"")</f>
        <v>0</v>
      </c>
      <c r="X555" s="53">
        <f>IF($A554&lt;&gt;"",INDEX([1]Sizer!X:X,(ROW()-3)/3+7),"")</f>
        <v>0</v>
      </c>
      <c r="Y555" s="53">
        <f>IF($A554&lt;&gt;"",INDEX([1]Sizer!Y:Y,(ROW()-3)/3+7),"")</f>
        <v>0</v>
      </c>
      <c r="Z555" s="53">
        <f>IF($A554&lt;&gt;"",INDEX([1]Sizer!Z:Z,(ROW()-3)/3+7),"")</f>
        <v>0</v>
      </c>
      <c r="AA555" s="53">
        <f>IF($A554&lt;&gt;"",SUM($B555:$Z555),"")</f>
        <v>8.2344986746616194E-2</v>
      </c>
    </row>
    <row r="556" spans="1:27" x14ac:dyDescent="0.2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</row>
    <row r="557" spans="1:27" x14ac:dyDescent="0.2">
      <c r="A557" s="59">
        <f>IF(INDEX([1]Sizer!$A:$A,(ROW()-2)/3+7)&lt;&gt;"",INDEX([1]Sizer!$A:$A,(ROW()-2)/3+7),"")</f>
        <v>45513</v>
      </c>
      <c r="B557" s="51">
        <f>IF($A557&lt;&gt;"",INDEX([1]Sizer!EF:EF,(ROW()-2)/3+7),"")</f>
        <v>0</v>
      </c>
      <c r="C557" s="51">
        <f>IF($A557&lt;&gt;"",INDEX([1]Sizer!EG:EG,(ROW()-2)/3+7),"")</f>
        <v>1</v>
      </c>
      <c r="D557" s="51">
        <f>IF($A557&lt;&gt;"",INDEX([1]Sizer!EH:EH,(ROW()-2)/3+7),"")</f>
        <v>2.5</v>
      </c>
      <c r="E557" s="51">
        <f>IF($A557&lt;&gt;"",INDEX([1]Sizer!EI:EI,(ROW()-2)/3+7),"")</f>
        <v>0</v>
      </c>
      <c r="F557" s="51">
        <f>IF($A557&lt;&gt;"",INDEX([1]Sizer!EJ:EJ,(ROW()-2)/3+7),"")</f>
        <v>0.5</v>
      </c>
      <c r="G557" s="51">
        <f>IF($A557&lt;&gt;"",INDEX([1]Sizer!EK:EK,(ROW()-2)/3+7),"")</f>
        <v>0</v>
      </c>
      <c r="H557" s="51">
        <f>IF($A557&lt;&gt;"",INDEX([1]Sizer!EL:EL,(ROW()-2)/3+7),"")</f>
        <v>0.5</v>
      </c>
      <c r="I557" s="51">
        <f>IF($A557&lt;&gt;"",INDEX([1]Sizer!EM:EM,(ROW()-2)/3+7),"")</f>
        <v>-2</v>
      </c>
      <c r="J557" s="51">
        <f>IF($A557&lt;&gt;"",INDEX([1]Sizer!EN:EN,(ROW()-2)/3+7),"")</f>
        <v>0</v>
      </c>
      <c r="K557" s="51">
        <f>IF($A557&lt;&gt;"",INDEX([1]Sizer!EO:EO,(ROW()-2)/3+7),"")</f>
        <v>-0.5</v>
      </c>
      <c r="L557" s="51">
        <f>IF($A557&lt;&gt;"",INDEX([1]Sizer!EP:EP,(ROW()-2)/3+7),"")</f>
        <v>0</v>
      </c>
      <c r="M557" s="51">
        <f>IF($A557&lt;&gt;"",INDEX([1]Sizer!EQ:EQ,(ROW()-2)/3+7),"")</f>
        <v>0</v>
      </c>
      <c r="N557" s="51">
        <f>IF($A557&lt;&gt;"",INDEX([1]Sizer!ER:ER,(ROW()-2)/3+7),"")</f>
        <v>-0.5</v>
      </c>
      <c r="O557" s="51">
        <f>IF($A557&lt;&gt;"",INDEX([1]Sizer!ES:ES,(ROW()-2)/3+7),"")</f>
        <v>0</v>
      </c>
      <c r="P557" s="51">
        <f>IF($A557&lt;&gt;"",INDEX([1]Sizer!ET:ET,(ROW()-2)/3+7),"")</f>
        <v>1</v>
      </c>
      <c r="Q557" s="51">
        <f>IF($A557&lt;&gt;"",INDEX([1]Sizer!EU:EU,(ROW()-2)/3+7),"")</f>
        <v>1.5</v>
      </c>
      <c r="R557" s="51">
        <f>IF($A557&lt;&gt;"",INDEX([1]Sizer!EV:EV,(ROW()-2)/3+7),"")</f>
        <v>3</v>
      </c>
      <c r="S557" s="51">
        <f>IF($A557&lt;&gt;"",INDEX([1]Sizer!EW:EW,(ROW()-2)/3+7),"")</f>
        <v>0</v>
      </c>
      <c r="T557" s="51">
        <f>IF($A557&lt;&gt;"",INDEX([1]Sizer!EX:EX,(ROW()-2)/3+7),"")</f>
        <v>-1.5</v>
      </c>
      <c r="U557" s="51">
        <f>IF($A557&lt;&gt;"",INDEX([1]Sizer!EY:EY,(ROW()-2)/3+7),"")</f>
        <v>0</v>
      </c>
      <c r="V557" s="51">
        <f>IF($A557&lt;&gt;"",INDEX([1]Sizer!EZ:EZ,(ROW()-2)/3+7),"")</f>
        <v>2.5</v>
      </c>
      <c r="W557" s="51">
        <f>IF($A557&lt;&gt;"",INDEX([1]Sizer!FA:FA,(ROW()-2)/3+7),"")</f>
        <v>0</v>
      </c>
      <c r="X557" s="51">
        <f>IF($A557&lt;&gt;"",INDEX([1]Sizer!FB:FB,(ROW()-2)/3+7),"")</f>
        <v>0</v>
      </c>
      <c r="Y557" s="51">
        <f>IF($A557&lt;&gt;"",INDEX([1]Sizer!FC:FC,(ROW()-2)/3+7),"")</f>
        <v>0</v>
      </c>
      <c r="Z557" s="51">
        <f>IF($A557&lt;&gt;"",INDEX([1]Sizer!FD:FD,(ROW()-2)/3+7),"")</f>
        <v>0</v>
      </c>
      <c r="AA557" s="52">
        <f>IF($A557&lt;&gt;"",INDEX([1]Sizer!$AB:$AB,(ROW()-2)/3+7)*'[1]Dashboard (Model)'!$U$2,"")</f>
        <v>3.5000000000000003E-2</v>
      </c>
    </row>
    <row r="558" spans="1:27" x14ac:dyDescent="0.2">
      <c r="A558" s="59"/>
      <c r="B558" s="53">
        <f>IF($A557&lt;&gt;"",INDEX([1]Sizer!B:B,(ROW()-3)/3+7),"")</f>
        <v>0</v>
      </c>
      <c r="C558" s="53">
        <f>IF($A557&lt;&gt;"",INDEX([1]Sizer!C:C,(ROW()-3)/3+7),"")</f>
        <v>1.7300361570247932E-2</v>
      </c>
      <c r="D558" s="53">
        <f>IF($A557&lt;&gt;"",INDEX([1]Sizer!D:D,(ROW()-3)/3+7),"")</f>
        <v>0.05</v>
      </c>
      <c r="E558" s="53">
        <f>IF($A557&lt;&gt;"",INDEX([1]Sizer!E:E,(ROW()-3)/3+7),"")</f>
        <v>0</v>
      </c>
      <c r="F558" s="53">
        <f>IF($A557&lt;&gt;"",INDEX([1]Sizer!F:F,(ROW()-3)/3+7),"")</f>
        <v>8.6539423076923087E-3</v>
      </c>
      <c r="G558" s="53">
        <f>IF($A557&lt;&gt;"",INDEX([1]Sizer!G:G,(ROW()-3)/3+7),"")</f>
        <v>0</v>
      </c>
      <c r="H558" s="53">
        <f>IF($A557&lt;&gt;"",INDEX([1]Sizer!H:H,(ROW()-3)/3+7),"")</f>
        <v>1.0679482758620688E-2</v>
      </c>
      <c r="I558" s="53">
        <f>IF($A557&lt;&gt;"",INDEX([1]Sizer!I:I,(ROW()-3)/3+7),"")</f>
        <v>-4.5541408450704229E-2</v>
      </c>
      <c r="J558" s="53">
        <f>IF($A557&lt;&gt;"",INDEX([1]Sizer!J:J,(ROW()-3)/3+7),"")</f>
        <v>0</v>
      </c>
      <c r="K558" s="53">
        <f>IF($A557&lt;&gt;"",INDEX([1]Sizer!K:K,(ROW()-3)/3+7),"")</f>
        <v>-1.3807232876712329E-2</v>
      </c>
      <c r="L558" s="53">
        <f>IF($A557&lt;&gt;"",INDEX([1]Sizer!L:L,(ROW()-3)/3+7),"")</f>
        <v>0</v>
      </c>
      <c r="M558" s="53">
        <f>IF($A557&lt;&gt;"",INDEX([1]Sizer!M:M,(ROW()-3)/3+7),"")</f>
        <v>0</v>
      </c>
      <c r="N558" s="53">
        <f>IF($A557&lt;&gt;"",INDEX([1]Sizer!N:N,(ROW()-3)/3+7),"")</f>
        <v>-2.4782225010455877E-2</v>
      </c>
      <c r="O558" s="53">
        <f>IF($A557&lt;&gt;"",INDEX([1]Sizer!O:O,(ROW()-3)/3+7),"")</f>
        <v>0</v>
      </c>
      <c r="P558" s="53">
        <f>IF($A557&lt;&gt;"",INDEX([1]Sizer!P:P,(ROW()-3)/3+7),"")</f>
        <v>9.9164909197422355E-3</v>
      </c>
      <c r="Q558" s="53">
        <f>IF($A557&lt;&gt;"",INDEX([1]Sizer!Q:Q,(ROW()-3)/3+7),"")</f>
        <v>2.5900552533151981E-2</v>
      </c>
      <c r="R558" s="53">
        <f>IF($A557&lt;&gt;"",INDEX([1]Sizer!R:R,(ROW()-3)/3+7),"")</f>
        <v>2.2359715670024226E-2</v>
      </c>
      <c r="S558" s="53">
        <f>IF($A557&lt;&gt;"",INDEX([1]Sizer!S:S,(ROW()-3)/3+7),"")</f>
        <v>0</v>
      </c>
      <c r="T558" s="53">
        <f>IF($A557&lt;&gt;"",INDEX([1]Sizer!T:T,(ROW()-3)/3+7),"")</f>
        <v>-4.3926735357917565E-2</v>
      </c>
      <c r="U558" s="53">
        <f>IF($A557&lt;&gt;"",INDEX([1]Sizer!U:U,(ROW()-3)/3+7),"")</f>
        <v>0</v>
      </c>
      <c r="V558" s="53">
        <f>IF($A557&lt;&gt;"",INDEX([1]Sizer!V:V,(ROW()-3)/3+7),"")</f>
        <v>4.6457471264367826E-2</v>
      </c>
      <c r="W558" s="53">
        <f>IF($A557&lt;&gt;"",INDEX([1]Sizer!W:W,(ROW()-3)/3+7),"")</f>
        <v>0</v>
      </c>
      <c r="X558" s="53">
        <f>IF($A557&lt;&gt;"",INDEX([1]Sizer!X:X,(ROW()-3)/3+7),"")</f>
        <v>0</v>
      </c>
      <c r="Y558" s="53">
        <f>IF($A557&lt;&gt;"",INDEX([1]Sizer!Y:Y,(ROW()-3)/3+7),"")</f>
        <v>0</v>
      </c>
      <c r="Z558" s="53">
        <f>IF($A557&lt;&gt;"",INDEX([1]Sizer!Z:Z,(ROW()-3)/3+7),"")</f>
        <v>0</v>
      </c>
      <c r="AA558" s="53">
        <f>IF($A557&lt;&gt;"",SUM($B558:$Z558),"")</f>
        <v>6.3210415328057198E-2</v>
      </c>
    </row>
    <row r="559" spans="1:27" x14ac:dyDescent="0.2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</row>
    <row r="560" spans="1:27" x14ac:dyDescent="0.2">
      <c r="A560" s="59">
        <f>IF(INDEX([1]Sizer!$A:$A,(ROW()-2)/3+7)&lt;&gt;"",INDEX([1]Sizer!$A:$A,(ROW()-2)/3+7),"")</f>
        <v>45516</v>
      </c>
      <c r="B560" s="51">
        <f>IF($A560&lt;&gt;"",INDEX([1]Sizer!EF:EF,(ROW()-2)/3+7),"")</f>
        <v>0</v>
      </c>
      <c r="C560" s="51">
        <f>IF($A560&lt;&gt;"",INDEX([1]Sizer!EG:EG,(ROW()-2)/3+7),"")</f>
        <v>1</v>
      </c>
      <c r="D560" s="51">
        <f>IF($A560&lt;&gt;"",INDEX([1]Sizer!EH:EH,(ROW()-2)/3+7),"")</f>
        <v>2.5</v>
      </c>
      <c r="E560" s="51">
        <f>IF($A560&lt;&gt;"",INDEX([1]Sizer!EI:EI,(ROW()-2)/3+7),"")</f>
        <v>0</v>
      </c>
      <c r="F560" s="51">
        <f>IF($A560&lt;&gt;"",INDEX([1]Sizer!EJ:EJ,(ROW()-2)/3+7),"")</f>
        <v>0</v>
      </c>
      <c r="G560" s="51">
        <f>IF($A560&lt;&gt;"",INDEX([1]Sizer!EK:EK,(ROW()-2)/3+7),"")</f>
        <v>0.5</v>
      </c>
      <c r="H560" s="51">
        <f>IF($A560&lt;&gt;"",INDEX([1]Sizer!EL:EL,(ROW()-2)/3+7),"")</f>
        <v>1</v>
      </c>
      <c r="I560" s="51">
        <f>IF($A560&lt;&gt;"",INDEX([1]Sizer!EM:EM,(ROW()-2)/3+7),"")</f>
        <v>-1.5</v>
      </c>
      <c r="J560" s="51">
        <f>IF($A560&lt;&gt;"",INDEX([1]Sizer!EN:EN,(ROW()-2)/3+7),"")</f>
        <v>0</v>
      </c>
      <c r="K560" s="51">
        <f>IF($A560&lt;&gt;"",INDEX([1]Sizer!EO:EO,(ROW()-2)/3+7),"")</f>
        <v>0</v>
      </c>
      <c r="L560" s="51">
        <f>IF($A560&lt;&gt;"",INDEX([1]Sizer!EP:EP,(ROW()-2)/3+7),"")</f>
        <v>0</v>
      </c>
      <c r="M560" s="51">
        <f>IF($A560&lt;&gt;"",INDEX([1]Sizer!EQ:EQ,(ROW()-2)/3+7),"")</f>
        <v>0</v>
      </c>
      <c r="N560" s="51">
        <f>IF($A560&lt;&gt;"",INDEX([1]Sizer!ER:ER,(ROW()-2)/3+7),"")</f>
        <v>-0.5</v>
      </c>
      <c r="O560" s="51">
        <f>IF($A560&lt;&gt;"",INDEX([1]Sizer!ES:ES,(ROW()-2)/3+7),"")</f>
        <v>0</v>
      </c>
      <c r="P560" s="51">
        <f>IF($A560&lt;&gt;"",INDEX([1]Sizer!ET:ET,(ROW()-2)/3+7),"")</f>
        <v>1</v>
      </c>
      <c r="Q560" s="51">
        <f>IF($A560&lt;&gt;"",INDEX([1]Sizer!EU:EU,(ROW()-2)/3+7),"")</f>
        <v>1.5</v>
      </c>
      <c r="R560" s="51">
        <f>IF($A560&lt;&gt;"",INDEX([1]Sizer!EV:EV,(ROW()-2)/3+7),"")</f>
        <v>3</v>
      </c>
      <c r="S560" s="51">
        <f>IF($A560&lt;&gt;"",INDEX([1]Sizer!EW:EW,(ROW()-2)/3+7),"")</f>
        <v>0</v>
      </c>
      <c r="T560" s="51">
        <f>IF($A560&lt;&gt;"",INDEX([1]Sizer!EX:EX,(ROW()-2)/3+7),"")</f>
        <v>-1.5</v>
      </c>
      <c r="U560" s="51">
        <f>IF($A560&lt;&gt;"",INDEX([1]Sizer!EY:EY,(ROW()-2)/3+7),"")</f>
        <v>0</v>
      </c>
      <c r="V560" s="51">
        <f>IF($A560&lt;&gt;"",INDEX([1]Sizer!EZ:EZ,(ROW()-2)/3+7),"")</f>
        <v>2.5</v>
      </c>
      <c r="W560" s="51">
        <f>IF($A560&lt;&gt;"",INDEX([1]Sizer!FA:FA,(ROW()-2)/3+7),"")</f>
        <v>0</v>
      </c>
      <c r="X560" s="51">
        <f>IF($A560&lt;&gt;"",INDEX([1]Sizer!FB:FB,(ROW()-2)/3+7),"")</f>
        <v>0</v>
      </c>
      <c r="Y560" s="51">
        <f>IF($A560&lt;&gt;"",INDEX([1]Sizer!FC:FC,(ROW()-2)/3+7),"")</f>
        <v>0</v>
      </c>
      <c r="Z560" s="51">
        <f>IF($A560&lt;&gt;"",INDEX([1]Sizer!FD:FD,(ROW()-2)/3+7),"")</f>
        <v>0</v>
      </c>
      <c r="AA560" s="52">
        <f>IF($A560&lt;&gt;"",INDEX([1]Sizer!$AB:$AB,(ROW()-2)/3+7)*'[1]Dashboard (Model)'!$U$2,"")</f>
        <v>0.03</v>
      </c>
    </row>
    <row r="561" spans="1:27" x14ac:dyDescent="0.2">
      <c r="A561" s="59"/>
      <c r="B561" s="53">
        <f>IF($A560&lt;&gt;"",INDEX([1]Sizer!B:B,(ROW()-3)/3+7),"")</f>
        <v>0</v>
      </c>
      <c r="C561" s="53">
        <f>IF($A560&lt;&gt;"",INDEX([1]Sizer!C:C,(ROW()-3)/3+7),"")</f>
        <v>1.7300361570247932E-2</v>
      </c>
      <c r="D561" s="53">
        <f>IF($A560&lt;&gt;"",INDEX([1]Sizer!D:D,(ROW()-3)/3+7),"")</f>
        <v>0.05</v>
      </c>
      <c r="E561" s="53">
        <f>IF($A560&lt;&gt;"",INDEX([1]Sizer!E:E,(ROW()-3)/3+7),"")</f>
        <v>0</v>
      </c>
      <c r="F561" s="53">
        <f>IF($A560&lt;&gt;"",INDEX([1]Sizer!F:F,(ROW()-3)/3+7),"")</f>
        <v>0</v>
      </c>
      <c r="G561" s="53">
        <f>IF($A560&lt;&gt;"",INDEX([1]Sizer!G:G,(ROW()-3)/3+7),"")</f>
        <v>6.5888802950975706E-3</v>
      </c>
      <c r="H561" s="53">
        <f>IF($A560&lt;&gt;"",INDEX([1]Sizer!H:H,(ROW()-3)/3+7),"")</f>
        <v>1.9921193696934809E-2</v>
      </c>
      <c r="I561" s="53">
        <f>IF($A560&lt;&gt;"",INDEX([1]Sizer!I:I,(ROW()-3)/3+7),"")</f>
        <v>-2.9041756993006991E-2</v>
      </c>
      <c r="J561" s="53">
        <f>IF($A560&lt;&gt;"",INDEX([1]Sizer!J:J,(ROW()-3)/3+7),"")</f>
        <v>0</v>
      </c>
      <c r="K561" s="53">
        <f>IF($A560&lt;&gt;"",INDEX([1]Sizer!K:K,(ROW()-3)/3+7),"")</f>
        <v>0</v>
      </c>
      <c r="L561" s="53">
        <f>IF($A560&lt;&gt;"",INDEX([1]Sizer!L:L,(ROW()-3)/3+7),"")</f>
        <v>0</v>
      </c>
      <c r="M561" s="53">
        <f>IF($A560&lt;&gt;"",INDEX([1]Sizer!M:M,(ROW()-3)/3+7),"")</f>
        <v>0</v>
      </c>
      <c r="N561" s="53">
        <f>IF($A560&lt;&gt;"",INDEX([1]Sizer!N:N,(ROW()-3)/3+7),"")</f>
        <v>-2.4782225010455877E-2</v>
      </c>
      <c r="O561" s="53">
        <f>IF($A560&lt;&gt;"",INDEX([1]Sizer!O:O,(ROW()-3)/3+7),"")</f>
        <v>0</v>
      </c>
      <c r="P561" s="53">
        <f>IF($A560&lt;&gt;"",INDEX([1]Sizer!P:P,(ROW()-3)/3+7),"")</f>
        <v>9.9164909197422355E-3</v>
      </c>
      <c r="Q561" s="53">
        <f>IF($A560&lt;&gt;"",INDEX([1]Sizer!Q:Q,(ROW()-3)/3+7),"")</f>
        <v>2.5900552533151981E-2</v>
      </c>
      <c r="R561" s="53">
        <f>IF($A560&lt;&gt;"",INDEX([1]Sizer!R:R,(ROW()-3)/3+7),"")</f>
        <v>2.2359715670024226E-2</v>
      </c>
      <c r="S561" s="53">
        <f>IF($A560&lt;&gt;"",INDEX([1]Sizer!S:S,(ROW()-3)/3+7),"")</f>
        <v>0</v>
      </c>
      <c r="T561" s="53">
        <f>IF($A560&lt;&gt;"",INDEX([1]Sizer!T:T,(ROW()-3)/3+7),"")</f>
        <v>-4.3926735357917565E-2</v>
      </c>
      <c r="U561" s="53">
        <f>IF($A560&lt;&gt;"",INDEX([1]Sizer!U:U,(ROW()-3)/3+7),"")</f>
        <v>0</v>
      </c>
      <c r="V561" s="53">
        <f>IF($A560&lt;&gt;"",INDEX([1]Sizer!V:V,(ROW()-3)/3+7),"")</f>
        <v>4.6457471264367826E-2</v>
      </c>
      <c r="W561" s="53">
        <f>IF($A560&lt;&gt;"",INDEX([1]Sizer!W:W,(ROW()-3)/3+7),"")</f>
        <v>0</v>
      </c>
      <c r="X561" s="53">
        <f>IF($A560&lt;&gt;"",INDEX([1]Sizer!X:X,(ROW()-3)/3+7),"")</f>
        <v>0</v>
      </c>
      <c r="Y561" s="53">
        <f>IF($A560&lt;&gt;"",INDEX([1]Sizer!Y:Y,(ROW()-3)/3+7),"")</f>
        <v>0</v>
      </c>
      <c r="Z561" s="53">
        <f>IF($A560&lt;&gt;"",INDEX([1]Sizer!Z:Z,(ROW()-3)/3+7),"")</f>
        <v>0</v>
      </c>
      <c r="AA561" s="53">
        <f>IF($A560&lt;&gt;"",SUM($B561:$Z561),"")</f>
        <v>0.10069394858818614</v>
      </c>
    </row>
    <row r="562" spans="1:27" x14ac:dyDescent="0.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</row>
    <row r="563" spans="1:27" x14ac:dyDescent="0.2">
      <c r="A563" s="59">
        <f>IF(INDEX([1]Sizer!$A:$A,(ROW()-2)/3+7)&lt;&gt;"",INDEX([1]Sizer!$A:$A,(ROW()-2)/3+7),"")</f>
        <v>45517</v>
      </c>
      <c r="B563" s="51">
        <f>IF($A563&lt;&gt;"",INDEX([1]Sizer!EF:EF,(ROW()-2)/3+7),"")</f>
        <v>0</v>
      </c>
      <c r="C563" s="51">
        <f>IF($A563&lt;&gt;"",INDEX([1]Sizer!EG:EG,(ROW()-2)/3+7),"")</f>
        <v>1</v>
      </c>
      <c r="D563" s="51">
        <f>IF($A563&lt;&gt;"",INDEX([1]Sizer!EH:EH,(ROW()-2)/3+7),"")</f>
        <v>2.5</v>
      </c>
      <c r="E563" s="51">
        <f>IF($A563&lt;&gt;"",INDEX([1]Sizer!EI:EI,(ROW()-2)/3+7),"")</f>
        <v>0</v>
      </c>
      <c r="F563" s="51">
        <f>IF($A563&lt;&gt;"",INDEX([1]Sizer!EJ:EJ,(ROW()-2)/3+7),"")</f>
        <v>0.5</v>
      </c>
      <c r="G563" s="51">
        <f>IF($A563&lt;&gt;"",INDEX([1]Sizer!EK:EK,(ROW()-2)/3+7),"")</f>
        <v>0</v>
      </c>
      <c r="H563" s="51">
        <f>IF($A563&lt;&gt;"",INDEX([1]Sizer!EL:EL,(ROW()-2)/3+7),"")</f>
        <v>0.5</v>
      </c>
      <c r="I563" s="51">
        <f>IF($A563&lt;&gt;"",INDEX([1]Sizer!EM:EM,(ROW()-2)/3+7),"")</f>
        <v>-1.5</v>
      </c>
      <c r="J563" s="51">
        <f>IF($A563&lt;&gt;"",INDEX([1]Sizer!EN:EN,(ROW()-2)/3+7),"")</f>
        <v>0</v>
      </c>
      <c r="K563" s="51">
        <f>IF($A563&lt;&gt;"",INDEX([1]Sizer!EO:EO,(ROW()-2)/3+7),"")</f>
        <v>0</v>
      </c>
      <c r="L563" s="51">
        <f>IF($A563&lt;&gt;"",INDEX([1]Sizer!EP:EP,(ROW()-2)/3+7),"")</f>
        <v>0</v>
      </c>
      <c r="M563" s="51">
        <f>IF($A563&lt;&gt;"",INDEX([1]Sizer!EQ:EQ,(ROW()-2)/3+7),"")</f>
        <v>0</v>
      </c>
      <c r="N563" s="51">
        <f>IF($A563&lt;&gt;"",INDEX([1]Sizer!ER:ER,(ROW()-2)/3+7),"")</f>
        <v>-0.5</v>
      </c>
      <c r="O563" s="51">
        <f>IF($A563&lt;&gt;"",INDEX([1]Sizer!ES:ES,(ROW()-2)/3+7),"")</f>
        <v>0</v>
      </c>
      <c r="P563" s="51">
        <f>IF($A563&lt;&gt;"",INDEX([1]Sizer!ET:ET,(ROW()-2)/3+7),"")</f>
        <v>2</v>
      </c>
      <c r="Q563" s="51">
        <f>IF($A563&lt;&gt;"",INDEX([1]Sizer!EU:EU,(ROW()-2)/3+7),"")</f>
        <v>1</v>
      </c>
      <c r="R563" s="51">
        <f>IF($A563&lt;&gt;"",INDEX([1]Sizer!EV:EV,(ROW()-2)/3+7),"")</f>
        <v>3</v>
      </c>
      <c r="S563" s="51">
        <f>IF($A563&lt;&gt;"",INDEX([1]Sizer!EW:EW,(ROW()-2)/3+7),"")</f>
        <v>0</v>
      </c>
      <c r="T563" s="51">
        <f>IF($A563&lt;&gt;"",INDEX([1]Sizer!EX:EX,(ROW()-2)/3+7),"")</f>
        <v>-1.5</v>
      </c>
      <c r="U563" s="51">
        <f>IF($A563&lt;&gt;"",INDEX([1]Sizer!EY:EY,(ROW()-2)/3+7),"")</f>
        <v>0</v>
      </c>
      <c r="V563" s="51">
        <f>IF($A563&lt;&gt;"",INDEX([1]Sizer!EZ:EZ,(ROW()-2)/3+7),"")</f>
        <v>2.5</v>
      </c>
      <c r="W563" s="51">
        <f>IF($A563&lt;&gt;"",INDEX([1]Sizer!FA:FA,(ROW()-2)/3+7),"")</f>
        <v>0</v>
      </c>
      <c r="X563" s="51">
        <f>IF($A563&lt;&gt;"",INDEX([1]Sizer!FB:FB,(ROW()-2)/3+7),"")</f>
        <v>0</v>
      </c>
      <c r="Y563" s="51">
        <f>IF($A563&lt;&gt;"",INDEX([1]Sizer!FC:FC,(ROW()-2)/3+7),"")</f>
        <v>0</v>
      </c>
      <c r="Z563" s="51">
        <f>IF($A563&lt;&gt;"",INDEX([1]Sizer!FD:FD,(ROW()-2)/3+7),"")</f>
        <v>0</v>
      </c>
      <c r="AA563" s="52">
        <f>IF($A563&lt;&gt;"",INDEX([1]Sizer!$AB:$AB,(ROW()-2)/3+7)*'[1]Dashboard (Model)'!$U$2,"")</f>
        <v>0.03</v>
      </c>
    </row>
    <row r="564" spans="1:27" x14ac:dyDescent="0.2">
      <c r="A564" s="59"/>
      <c r="B564" s="53">
        <f>IF($A563&lt;&gt;"",INDEX([1]Sizer!B:B,(ROW()-3)/3+7),"")</f>
        <v>0</v>
      </c>
      <c r="C564" s="53">
        <f>IF($A563&lt;&gt;"",INDEX([1]Sizer!C:C,(ROW()-3)/3+7),"")</f>
        <v>1.7300361570247932E-2</v>
      </c>
      <c r="D564" s="53">
        <f>IF($A563&lt;&gt;"",INDEX([1]Sizer!D:D,(ROW()-3)/3+7),"")</f>
        <v>0.05</v>
      </c>
      <c r="E564" s="53">
        <f>IF($A563&lt;&gt;"",INDEX([1]Sizer!E:E,(ROW()-3)/3+7),"")</f>
        <v>0</v>
      </c>
      <c r="F564" s="53">
        <f>IF($A563&lt;&gt;"",INDEX([1]Sizer!F:F,(ROW()-3)/3+7),"")</f>
        <v>8.7703396651641983E-3</v>
      </c>
      <c r="G564" s="53">
        <f>IF($A563&lt;&gt;"",INDEX([1]Sizer!G:G,(ROW()-3)/3+7),"")</f>
        <v>0</v>
      </c>
      <c r="H564" s="53">
        <f>IF($A563&lt;&gt;"",INDEX([1]Sizer!H:H,(ROW()-3)/3+7),"")</f>
        <v>9.7988039568345318E-3</v>
      </c>
      <c r="I564" s="53">
        <f>IF($A563&lt;&gt;"",INDEX([1]Sizer!I:I,(ROW()-3)/3+7),"")</f>
        <v>-2.9041756993006991E-2</v>
      </c>
      <c r="J564" s="53">
        <f>IF($A563&lt;&gt;"",INDEX([1]Sizer!J:J,(ROW()-3)/3+7),"")</f>
        <v>0</v>
      </c>
      <c r="K564" s="53">
        <f>IF($A563&lt;&gt;"",INDEX([1]Sizer!K:K,(ROW()-3)/3+7),"")</f>
        <v>0</v>
      </c>
      <c r="L564" s="53">
        <f>IF($A563&lt;&gt;"",INDEX([1]Sizer!L:L,(ROW()-3)/3+7),"")</f>
        <v>0</v>
      </c>
      <c r="M564" s="53">
        <f>IF($A563&lt;&gt;"",INDEX([1]Sizer!M:M,(ROW()-3)/3+7),"")</f>
        <v>0</v>
      </c>
      <c r="N564" s="53">
        <f>IF($A563&lt;&gt;"",INDEX([1]Sizer!N:N,(ROW()-3)/3+7),"")</f>
        <v>-2.4782225010455877E-2</v>
      </c>
      <c r="O564" s="53">
        <f>IF($A563&lt;&gt;"",INDEX([1]Sizer!O:O,(ROW()-3)/3+7),"")</f>
        <v>0</v>
      </c>
      <c r="P564" s="53">
        <f>IF($A563&lt;&gt;"",INDEX([1]Sizer!P:P,(ROW()-3)/3+7),"")</f>
        <v>1.9728897338403044E-2</v>
      </c>
      <c r="Q564" s="53">
        <f>IF($A563&lt;&gt;"",INDEX([1]Sizer!Q:Q,(ROW()-3)/3+7),"")</f>
        <v>1.6882971800433841E-2</v>
      </c>
      <c r="R564" s="53">
        <f>IF($A563&lt;&gt;"",INDEX([1]Sizer!R:R,(ROW()-3)/3+7),"")</f>
        <v>2.2359715670024226E-2</v>
      </c>
      <c r="S564" s="53">
        <f>IF($A563&lt;&gt;"",INDEX([1]Sizer!S:S,(ROW()-3)/3+7),"")</f>
        <v>0</v>
      </c>
      <c r="T564" s="53">
        <f>IF($A563&lt;&gt;"",INDEX([1]Sizer!T:T,(ROW()-3)/3+7),"")</f>
        <v>-4.3926735357917565E-2</v>
      </c>
      <c r="U564" s="53">
        <f>IF($A563&lt;&gt;"",INDEX([1]Sizer!U:U,(ROW()-3)/3+7),"")</f>
        <v>0</v>
      </c>
      <c r="V564" s="53">
        <f>IF($A563&lt;&gt;"",INDEX([1]Sizer!V:V,(ROW()-3)/3+7),"")</f>
        <v>4.6457471264367826E-2</v>
      </c>
      <c r="W564" s="53">
        <f>IF($A563&lt;&gt;"",INDEX([1]Sizer!W:W,(ROW()-3)/3+7),"")</f>
        <v>0</v>
      </c>
      <c r="X564" s="53">
        <f>IF($A563&lt;&gt;"",INDEX([1]Sizer!X:X,(ROW()-3)/3+7),"")</f>
        <v>0</v>
      </c>
      <c r="Y564" s="53">
        <f>IF($A563&lt;&gt;"",INDEX([1]Sizer!Y:Y,(ROW()-3)/3+7),"")</f>
        <v>0</v>
      </c>
      <c r="Z564" s="53">
        <f>IF($A563&lt;&gt;"",INDEX([1]Sizer!Z:Z,(ROW()-3)/3+7),"")</f>
        <v>0</v>
      </c>
      <c r="AA564" s="53">
        <f>IF($A563&lt;&gt;"",SUM($B564:$Z564),"")</f>
        <v>9.3547843904095179E-2</v>
      </c>
    </row>
    <row r="565" spans="1:27" x14ac:dyDescent="0.2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</row>
    <row r="566" spans="1:27" x14ac:dyDescent="0.2">
      <c r="A566" s="59">
        <f>IF(INDEX([1]Sizer!$A:$A,(ROW()-2)/3+7)&lt;&gt;"",INDEX([1]Sizer!$A:$A,(ROW()-2)/3+7),"")</f>
        <v>45518</v>
      </c>
      <c r="B566" s="51">
        <f>IF($A566&lt;&gt;"",INDEX([1]Sizer!EF:EF,(ROW()-2)/3+7),"")</f>
        <v>0</v>
      </c>
      <c r="C566" s="51">
        <f>IF($A566&lt;&gt;"",INDEX([1]Sizer!EG:EG,(ROW()-2)/3+7),"")</f>
        <v>1</v>
      </c>
      <c r="D566" s="51">
        <f>IF($A566&lt;&gt;"",INDEX([1]Sizer!EH:EH,(ROW()-2)/3+7),"")</f>
        <v>2.5</v>
      </c>
      <c r="E566" s="51">
        <f>IF($A566&lt;&gt;"",INDEX([1]Sizer!EI:EI,(ROW()-2)/3+7),"")</f>
        <v>0</v>
      </c>
      <c r="F566" s="51">
        <f>IF($A566&lt;&gt;"",INDEX([1]Sizer!EJ:EJ,(ROW()-2)/3+7),"")</f>
        <v>0.5</v>
      </c>
      <c r="G566" s="51">
        <f>IF($A566&lt;&gt;"",INDEX([1]Sizer!EK:EK,(ROW()-2)/3+7),"")</f>
        <v>0.5</v>
      </c>
      <c r="H566" s="51">
        <f>IF($A566&lt;&gt;"",INDEX([1]Sizer!EL:EL,(ROW()-2)/3+7),"")</f>
        <v>0</v>
      </c>
      <c r="I566" s="51">
        <f>IF($A566&lt;&gt;"",INDEX([1]Sizer!EM:EM,(ROW()-2)/3+7),"")</f>
        <v>-1.5</v>
      </c>
      <c r="J566" s="51">
        <f>IF($A566&lt;&gt;"",INDEX([1]Sizer!EN:EN,(ROW()-2)/3+7),"")</f>
        <v>0</v>
      </c>
      <c r="K566" s="51">
        <f>IF($A566&lt;&gt;"",INDEX([1]Sizer!EO:EO,(ROW()-2)/3+7),"")</f>
        <v>0</v>
      </c>
      <c r="L566" s="51">
        <f>IF($A566&lt;&gt;"",INDEX([1]Sizer!EP:EP,(ROW()-2)/3+7),"")</f>
        <v>0</v>
      </c>
      <c r="M566" s="51">
        <f>IF($A566&lt;&gt;"",INDEX([1]Sizer!EQ:EQ,(ROW()-2)/3+7),"")</f>
        <v>0</v>
      </c>
      <c r="N566" s="51">
        <f>IF($A566&lt;&gt;"",INDEX([1]Sizer!ER:ER,(ROW()-2)/3+7),"")</f>
        <v>-0.5</v>
      </c>
      <c r="O566" s="51">
        <f>IF($A566&lt;&gt;"",INDEX([1]Sizer!ES:ES,(ROW()-2)/3+7),"")</f>
        <v>0</v>
      </c>
      <c r="P566" s="51">
        <f>IF($A566&lt;&gt;"",INDEX([1]Sizer!ET:ET,(ROW()-2)/3+7),"")</f>
        <v>2</v>
      </c>
      <c r="Q566" s="51">
        <f>IF($A566&lt;&gt;"",INDEX([1]Sizer!EU:EU,(ROW()-2)/3+7),"")</f>
        <v>1</v>
      </c>
      <c r="R566" s="51">
        <f>IF($A566&lt;&gt;"",INDEX([1]Sizer!EV:EV,(ROW()-2)/3+7),"")</f>
        <v>3</v>
      </c>
      <c r="S566" s="51">
        <f>IF($A566&lt;&gt;"",INDEX([1]Sizer!EW:EW,(ROW()-2)/3+7),"")</f>
        <v>0</v>
      </c>
      <c r="T566" s="51">
        <f>IF($A566&lt;&gt;"",INDEX([1]Sizer!EX:EX,(ROW()-2)/3+7),"")</f>
        <v>-1.5</v>
      </c>
      <c r="U566" s="51">
        <f>IF($A566&lt;&gt;"",INDEX([1]Sizer!EY:EY,(ROW()-2)/3+7),"")</f>
        <v>0</v>
      </c>
      <c r="V566" s="51">
        <f>IF($A566&lt;&gt;"",INDEX([1]Sizer!EZ:EZ,(ROW()-2)/3+7),"")</f>
        <v>2.5</v>
      </c>
      <c r="W566" s="51">
        <f>IF($A566&lt;&gt;"",INDEX([1]Sizer!FA:FA,(ROW()-2)/3+7),"")</f>
        <v>0</v>
      </c>
      <c r="X566" s="51">
        <f>IF($A566&lt;&gt;"",INDEX([1]Sizer!FB:FB,(ROW()-2)/3+7),"")</f>
        <v>0</v>
      </c>
      <c r="Y566" s="51">
        <f>IF($A566&lt;&gt;"",INDEX([1]Sizer!FC:FC,(ROW()-2)/3+7),"")</f>
        <v>0</v>
      </c>
      <c r="Z566" s="51">
        <f>IF($A566&lt;&gt;"",INDEX([1]Sizer!FD:FD,(ROW()-2)/3+7),"")</f>
        <v>0</v>
      </c>
      <c r="AA566" s="52">
        <f>IF($A566&lt;&gt;"",INDEX([1]Sizer!$AB:$AB,(ROW()-2)/3+7)*'[1]Dashboard (Model)'!$U$2,"")</f>
        <v>0.03</v>
      </c>
    </row>
    <row r="567" spans="1:27" x14ac:dyDescent="0.2">
      <c r="A567" s="59"/>
      <c r="B567" s="53">
        <f>IF($A566&lt;&gt;"",INDEX([1]Sizer!B:B,(ROW()-3)/3+7),"")</f>
        <v>0</v>
      </c>
      <c r="C567" s="53">
        <f>IF($A566&lt;&gt;"",INDEX([1]Sizer!C:C,(ROW()-3)/3+7),"")</f>
        <v>1.7300361570247932E-2</v>
      </c>
      <c r="D567" s="53">
        <f>IF($A566&lt;&gt;"",INDEX([1]Sizer!D:D,(ROW()-3)/3+7),"")</f>
        <v>0.05</v>
      </c>
      <c r="E567" s="53">
        <f>IF($A566&lt;&gt;"",INDEX([1]Sizer!E:E,(ROW()-3)/3+7),"")</f>
        <v>0</v>
      </c>
      <c r="F567" s="53">
        <f>IF($A566&lt;&gt;"",INDEX([1]Sizer!F:F,(ROW()-3)/3+7),"")</f>
        <v>8.7703396651641983E-3</v>
      </c>
      <c r="G567" s="53">
        <f>IF($A566&lt;&gt;"",INDEX([1]Sizer!G:G,(ROW()-3)/3+7),"")</f>
        <v>6.6087509077705142E-3</v>
      </c>
      <c r="H567" s="53">
        <f>IF($A566&lt;&gt;"",INDEX([1]Sizer!H:H,(ROW()-3)/3+7),"")</f>
        <v>0</v>
      </c>
      <c r="I567" s="53">
        <f>IF($A566&lt;&gt;"",INDEX([1]Sizer!I:I,(ROW()-3)/3+7),"")</f>
        <v>-2.9041756993006991E-2</v>
      </c>
      <c r="J567" s="53">
        <f>IF($A566&lt;&gt;"",INDEX([1]Sizer!J:J,(ROW()-3)/3+7),"")</f>
        <v>0</v>
      </c>
      <c r="K567" s="53">
        <f>IF($A566&lt;&gt;"",INDEX([1]Sizer!K:K,(ROW()-3)/3+7),"")</f>
        <v>0</v>
      </c>
      <c r="L567" s="53">
        <f>IF($A566&lt;&gt;"",INDEX([1]Sizer!L:L,(ROW()-3)/3+7),"")</f>
        <v>0</v>
      </c>
      <c r="M567" s="53">
        <f>IF($A566&lt;&gt;"",INDEX([1]Sizer!M:M,(ROW()-3)/3+7),"")</f>
        <v>0</v>
      </c>
      <c r="N567" s="53">
        <f>IF($A566&lt;&gt;"",INDEX([1]Sizer!N:N,(ROW()-3)/3+7),"")</f>
        <v>-2.4782225010455877E-2</v>
      </c>
      <c r="O567" s="53">
        <f>IF($A566&lt;&gt;"",INDEX([1]Sizer!O:O,(ROW()-3)/3+7),"")</f>
        <v>0</v>
      </c>
      <c r="P567" s="53">
        <f>IF($A566&lt;&gt;"",INDEX([1]Sizer!P:P,(ROW()-3)/3+7),"")</f>
        <v>1.9728897338403044E-2</v>
      </c>
      <c r="Q567" s="53">
        <f>IF($A566&lt;&gt;"",INDEX([1]Sizer!Q:Q,(ROW()-3)/3+7),"")</f>
        <v>1.6882971800433841E-2</v>
      </c>
      <c r="R567" s="53">
        <f>IF($A566&lt;&gt;"",INDEX([1]Sizer!R:R,(ROW()-3)/3+7),"")</f>
        <v>2.2359715670024226E-2</v>
      </c>
      <c r="S567" s="53">
        <f>IF($A566&lt;&gt;"",INDEX([1]Sizer!S:S,(ROW()-3)/3+7),"")</f>
        <v>0</v>
      </c>
      <c r="T567" s="53">
        <f>IF($A566&lt;&gt;"",INDEX([1]Sizer!T:T,(ROW()-3)/3+7),"")</f>
        <v>-4.3926735357917565E-2</v>
      </c>
      <c r="U567" s="53">
        <f>IF($A566&lt;&gt;"",INDEX([1]Sizer!U:U,(ROW()-3)/3+7),"")</f>
        <v>0</v>
      </c>
      <c r="V567" s="53">
        <f>IF($A566&lt;&gt;"",INDEX([1]Sizer!V:V,(ROW()-3)/3+7),"")</f>
        <v>4.6457471264367826E-2</v>
      </c>
      <c r="W567" s="53">
        <f>IF($A566&lt;&gt;"",INDEX([1]Sizer!W:W,(ROW()-3)/3+7),"")</f>
        <v>0</v>
      </c>
      <c r="X567" s="53">
        <f>IF($A566&lt;&gt;"",INDEX([1]Sizer!X:X,(ROW()-3)/3+7),"")</f>
        <v>0</v>
      </c>
      <c r="Y567" s="53">
        <f>IF($A566&lt;&gt;"",INDEX([1]Sizer!Y:Y,(ROW()-3)/3+7),"")</f>
        <v>0</v>
      </c>
      <c r="Z567" s="53">
        <f>IF($A566&lt;&gt;"",INDEX([1]Sizer!Z:Z,(ROW()-3)/3+7),"")</f>
        <v>0</v>
      </c>
      <c r="AA567" s="53">
        <f>IF($A566&lt;&gt;"",SUM($B567:$Z567),"")</f>
        <v>9.035779085503115E-2</v>
      </c>
    </row>
    <row r="568" spans="1:27" x14ac:dyDescent="0.2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</row>
    <row r="569" spans="1:27" x14ac:dyDescent="0.2">
      <c r="A569" s="59">
        <f>IF(INDEX([1]Sizer!$A:$A,(ROW()-2)/3+7)&lt;&gt;"",INDEX([1]Sizer!$A:$A,(ROW()-2)/3+7),"")</f>
        <v>45519</v>
      </c>
      <c r="B569" s="51">
        <f>IF($A569&lt;&gt;"",INDEX([1]Sizer!EF:EF,(ROW()-2)/3+7),"")</f>
        <v>0</v>
      </c>
      <c r="C569" s="51">
        <f>IF($A569&lt;&gt;"",INDEX([1]Sizer!EG:EG,(ROW()-2)/3+7),"")</f>
        <v>1</v>
      </c>
      <c r="D569" s="51">
        <f>IF($A569&lt;&gt;"",INDEX([1]Sizer!EH:EH,(ROW()-2)/3+7),"")</f>
        <v>2.5</v>
      </c>
      <c r="E569" s="51">
        <f>IF($A569&lt;&gt;"",INDEX([1]Sizer!EI:EI,(ROW()-2)/3+7),"")</f>
        <v>0</v>
      </c>
      <c r="F569" s="51">
        <f>IF($A569&lt;&gt;"",INDEX([1]Sizer!EJ:EJ,(ROW()-2)/3+7),"")</f>
        <v>0.5</v>
      </c>
      <c r="G569" s="51">
        <f>IF($A569&lt;&gt;"",INDEX([1]Sizer!EK:EK,(ROW()-2)/3+7),"")</f>
        <v>0.5</v>
      </c>
      <c r="H569" s="51">
        <f>IF($A569&lt;&gt;"",INDEX([1]Sizer!EL:EL,(ROW()-2)/3+7),"")</f>
        <v>0</v>
      </c>
      <c r="I569" s="51">
        <f>IF($A569&lt;&gt;"",INDEX([1]Sizer!EM:EM,(ROW()-2)/3+7),"")</f>
        <v>-2</v>
      </c>
      <c r="J569" s="51">
        <f>IF($A569&lt;&gt;"",INDEX([1]Sizer!EN:EN,(ROW()-2)/3+7),"")</f>
        <v>0</v>
      </c>
      <c r="K569" s="51">
        <f>IF($A569&lt;&gt;"",INDEX([1]Sizer!EO:EO,(ROW()-2)/3+7),"")</f>
        <v>0</v>
      </c>
      <c r="L569" s="51">
        <f>IF($A569&lt;&gt;"",INDEX([1]Sizer!EP:EP,(ROW()-2)/3+7),"")</f>
        <v>0</v>
      </c>
      <c r="M569" s="51">
        <f>IF($A569&lt;&gt;"",INDEX([1]Sizer!EQ:EQ,(ROW()-2)/3+7),"")</f>
        <v>-0.5</v>
      </c>
      <c r="N569" s="51">
        <f>IF($A569&lt;&gt;"",INDEX([1]Sizer!ER:ER,(ROW()-2)/3+7),"")</f>
        <v>-0.5</v>
      </c>
      <c r="O569" s="51">
        <f>IF($A569&lt;&gt;"",INDEX([1]Sizer!ES:ES,(ROW()-2)/3+7),"")</f>
        <v>0</v>
      </c>
      <c r="P569" s="51">
        <f>IF($A569&lt;&gt;"",INDEX([1]Sizer!ET:ET,(ROW()-2)/3+7),"")</f>
        <v>2</v>
      </c>
      <c r="Q569" s="51">
        <f>IF($A569&lt;&gt;"",INDEX([1]Sizer!EU:EU,(ROW()-2)/3+7),"")</f>
        <v>1</v>
      </c>
      <c r="R569" s="51">
        <f>IF($A569&lt;&gt;"",INDEX([1]Sizer!EV:EV,(ROW()-2)/3+7),"")</f>
        <v>3</v>
      </c>
      <c r="S569" s="51">
        <f>IF($A569&lt;&gt;"",INDEX([1]Sizer!EW:EW,(ROW()-2)/3+7),"")</f>
        <v>0</v>
      </c>
      <c r="T569" s="51">
        <f>IF($A569&lt;&gt;"",INDEX([1]Sizer!EX:EX,(ROW()-2)/3+7),"")</f>
        <v>-1</v>
      </c>
      <c r="U569" s="51">
        <f>IF($A569&lt;&gt;"",INDEX([1]Sizer!EY:EY,(ROW()-2)/3+7),"")</f>
        <v>0</v>
      </c>
      <c r="V569" s="51">
        <f>IF($A569&lt;&gt;"",INDEX([1]Sizer!EZ:EZ,(ROW()-2)/3+7),"")</f>
        <v>2.5</v>
      </c>
      <c r="W569" s="51">
        <f>IF($A569&lt;&gt;"",INDEX([1]Sizer!FA:FA,(ROW()-2)/3+7),"")</f>
        <v>0</v>
      </c>
      <c r="X569" s="51">
        <f>IF($A569&lt;&gt;"",INDEX([1]Sizer!FB:FB,(ROW()-2)/3+7),"")</f>
        <v>0</v>
      </c>
      <c r="Y569" s="51">
        <f>IF($A569&lt;&gt;"",INDEX([1]Sizer!FC:FC,(ROW()-2)/3+7),"")</f>
        <v>0</v>
      </c>
      <c r="Z569" s="51">
        <f>IF($A569&lt;&gt;"",INDEX([1]Sizer!FD:FD,(ROW()-2)/3+7),"")</f>
        <v>0</v>
      </c>
      <c r="AA569" s="52">
        <f>IF($A569&lt;&gt;"",INDEX([1]Sizer!$AB:$AB,(ROW()-2)/3+7)*'[1]Dashboard (Model)'!$U$2,"")</f>
        <v>0.03</v>
      </c>
    </row>
    <row r="570" spans="1:27" x14ac:dyDescent="0.2">
      <c r="A570" s="59"/>
      <c r="B570" s="53">
        <f>IF($A569&lt;&gt;"",INDEX([1]Sizer!B:B,(ROW()-3)/3+7),"")</f>
        <v>0</v>
      </c>
      <c r="C570" s="53">
        <f>IF($A569&lt;&gt;"",INDEX([1]Sizer!C:C,(ROW()-3)/3+7),"")</f>
        <v>1.7300361570247932E-2</v>
      </c>
      <c r="D570" s="53">
        <f>IF($A569&lt;&gt;"",INDEX([1]Sizer!D:D,(ROW()-3)/3+7),"")</f>
        <v>0.05</v>
      </c>
      <c r="E570" s="53">
        <f>IF($A569&lt;&gt;"",INDEX([1]Sizer!E:E,(ROW()-3)/3+7),"")</f>
        <v>0</v>
      </c>
      <c r="F570" s="53">
        <f>IF($A569&lt;&gt;"",INDEX([1]Sizer!F:F,(ROW()-3)/3+7),"")</f>
        <v>8.7703396651641983E-3</v>
      </c>
      <c r="G570" s="53">
        <f>IF($A569&lt;&gt;"",INDEX([1]Sizer!G:G,(ROW()-3)/3+7),"")</f>
        <v>6.6087509077705142E-3</v>
      </c>
      <c r="H570" s="53">
        <f>IF($A569&lt;&gt;"",INDEX([1]Sizer!H:H,(ROW()-3)/3+7),"")</f>
        <v>0</v>
      </c>
      <c r="I570" s="53">
        <f>IF($A569&lt;&gt;"",INDEX([1]Sizer!I:I,(ROW()-3)/3+7),"")</f>
        <v>-3.8348333333333325E-2</v>
      </c>
      <c r="J570" s="53">
        <f>IF($A569&lt;&gt;"",INDEX([1]Sizer!J:J,(ROW()-3)/3+7),"")</f>
        <v>0</v>
      </c>
      <c r="K570" s="53">
        <f>IF($A569&lt;&gt;"",INDEX([1]Sizer!K:K,(ROW()-3)/3+7),"")</f>
        <v>0</v>
      </c>
      <c r="L570" s="53">
        <f>IF($A569&lt;&gt;"",INDEX([1]Sizer!L:L,(ROW()-3)/3+7),"")</f>
        <v>0</v>
      </c>
      <c r="M570" s="53">
        <f>IF($A569&lt;&gt;"",INDEX([1]Sizer!M:M,(ROW()-3)/3+7),"")</f>
        <v>-7.3550346297282902E-3</v>
      </c>
      <c r="N570" s="53">
        <f>IF($A569&lt;&gt;"",INDEX([1]Sizer!N:N,(ROW()-3)/3+7),"")</f>
        <v>-2.4782225010455877E-2</v>
      </c>
      <c r="O570" s="53">
        <f>IF($A569&lt;&gt;"",INDEX([1]Sizer!O:O,(ROW()-3)/3+7),"")</f>
        <v>0</v>
      </c>
      <c r="P570" s="53">
        <f>IF($A569&lt;&gt;"",INDEX([1]Sizer!P:P,(ROW()-3)/3+7),"")</f>
        <v>1.9728897338403044E-2</v>
      </c>
      <c r="Q570" s="53">
        <f>IF($A569&lt;&gt;"",INDEX([1]Sizer!Q:Q,(ROW()-3)/3+7),"")</f>
        <v>1.6882971800433841E-2</v>
      </c>
      <c r="R570" s="53">
        <f>IF($A569&lt;&gt;"",INDEX([1]Sizer!R:R,(ROW()-3)/3+7),"")</f>
        <v>2.2359715670024226E-2</v>
      </c>
      <c r="S570" s="53">
        <f>IF($A569&lt;&gt;"",INDEX([1]Sizer!S:S,(ROW()-3)/3+7),"")</f>
        <v>0</v>
      </c>
      <c r="T570" s="53">
        <f>IF($A569&lt;&gt;"",INDEX([1]Sizer!T:T,(ROW()-3)/3+7),"")</f>
        <v>-2.946723585912487E-2</v>
      </c>
      <c r="U570" s="53">
        <f>IF($A569&lt;&gt;"",INDEX([1]Sizer!U:U,(ROW()-3)/3+7),"")</f>
        <v>0</v>
      </c>
      <c r="V570" s="53">
        <f>IF($A569&lt;&gt;"",INDEX([1]Sizer!V:V,(ROW()-3)/3+7),"")</f>
        <v>4.6457471264367826E-2</v>
      </c>
      <c r="W570" s="53">
        <f>IF($A569&lt;&gt;"",INDEX([1]Sizer!W:W,(ROW()-3)/3+7),"")</f>
        <v>0</v>
      </c>
      <c r="X570" s="53">
        <f>IF($A569&lt;&gt;"",INDEX([1]Sizer!X:X,(ROW()-3)/3+7),"")</f>
        <v>0</v>
      </c>
      <c r="Y570" s="53">
        <f>IF($A569&lt;&gt;"",INDEX([1]Sizer!Y:Y,(ROW()-3)/3+7),"")</f>
        <v>0</v>
      </c>
      <c r="Z570" s="53">
        <f>IF($A569&lt;&gt;"",INDEX([1]Sizer!Z:Z,(ROW()-3)/3+7),"")</f>
        <v>0</v>
      </c>
      <c r="AA570" s="53">
        <f>IF($A569&lt;&gt;"",SUM($B570:$Z570),"")</f>
        <v>8.8155679383769225E-2</v>
      </c>
    </row>
    <row r="571" spans="1:27" x14ac:dyDescent="0.2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</row>
    <row r="572" spans="1:27" x14ac:dyDescent="0.2">
      <c r="A572" s="59">
        <f>IF(INDEX([1]Sizer!$A:$A,(ROW()-2)/3+7)&lt;&gt;"",INDEX([1]Sizer!$A:$A,(ROW()-2)/3+7),"")</f>
        <v>45520</v>
      </c>
      <c r="B572" s="51">
        <f>IF($A572&lt;&gt;"",INDEX([1]Sizer!EF:EF,(ROW()-2)/3+7),"")</f>
        <v>0</v>
      </c>
      <c r="C572" s="51">
        <f>IF($A572&lt;&gt;"",INDEX([1]Sizer!EG:EG,(ROW()-2)/3+7),"")</f>
        <v>1</v>
      </c>
      <c r="D572" s="51">
        <f>IF($A572&lt;&gt;"",INDEX([1]Sizer!EH:EH,(ROW()-2)/3+7),"")</f>
        <v>3</v>
      </c>
      <c r="E572" s="51">
        <f>IF($A572&lt;&gt;"",INDEX([1]Sizer!EI:EI,(ROW()-2)/3+7),"")</f>
        <v>0</v>
      </c>
      <c r="F572" s="51">
        <f>IF($A572&lt;&gt;"",INDEX([1]Sizer!EJ:EJ,(ROW()-2)/3+7),"")</f>
        <v>0.5</v>
      </c>
      <c r="G572" s="51">
        <f>IF($A572&lt;&gt;"",INDEX([1]Sizer!EK:EK,(ROW()-2)/3+7),"")</f>
        <v>0.5</v>
      </c>
      <c r="H572" s="51">
        <f>IF($A572&lt;&gt;"",INDEX([1]Sizer!EL:EL,(ROW()-2)/3+7),"")</f>
        <v>0</v>
      </c>
      <c r="I572" s="51">
        <f>IF($A572&lt;&gt;"",INDEX([1]Sizer!EM:EM,(ROW()-2)/3+7),"")</f>
        <v>-2</v>
      </c>
      <c r="J572" s="51">
        <f>IF($A572&lt;&gt;"",INDEX([1]Sizer!EN:EN,(ROW()-2)/3+7),"")</f>
        <v>0</v>
      </c>
      <c r="K572" s="51">
        <f>IF($A572&lt;&gt;"",INDEX([1]Sizer!EO:EO,(ROW()-2)/3+7),"")</f>
        <v>0</v>
      </c>
      <c r="L572" s="51">
        <f>IF($A572&lt;&gt;"",INDEX([1]Sizer!EP:EP,(ROW()-2)/3+7),"")</f>
        <v>0</v>
      </c>
      <c r="M572" s="51">
        <f>IF($A572&lt;&gt;"",INDEX([1]Sizer!EQ:EQ,(ROW()-2)/3+7),"")</f>
        <v>-0.5</v>
      </c>
      <c r="N572" s="51">
        <f>IF($A572&lt;&gt;"",INDEX([1]Sizer!ER:ER,(ROW()-2)/3+7),"")</f>
        <v>-0.5</v>
      </c>
      <c r="O572" s="51">
        <f>IF($A572&lt;&gt;"",INDEX([1]Sizer!ES:ES,(ROW()-2)/3+7),"")</f>
        <v>0</v>
      </c>
      <c r="P572" s="51">
        <f>IF($A572&lt;&gt;"",INDEX([1]Sizer!ET:ET,(ROW()-2)/3+7),"")</f>
        <v>1</v>
      </c>
      <c r="Q572" s="51">
        <f>IF($A572&lt;&gt;"",INDEX([1]Sizer!EU:EU,(ROW()-2)/3+7),"")</f>
        <v>1</v>
      </c>
      <c r="R572" s="51">
        <f>IF($A572&lt;&gt;"",INDEX([1]Sizer!EV:EV,(ROW()-2)/3+7),"")</f>
        <v>3</v>
      </c>
      <c r="S572" s="51">
        <f>IF($A572&lt;&gt;"",INDEX([1]Sizer!EW:EW,(ROW()-2)/3+7),"")</f>
        <v>0</v>
      </c>
      <c r="T572" s="51">
        <f>IF($A572&lt;&gt;"",INDEX([1]Sizer!EX:EX,(ROW()-2)/3+7),"")</f>
        <v>-1</v>
      </c>
      <c r="U572" s="51">
        <f>IF($A572&lt;&gt;"",INDEX([1]Sizer!EY:EY,(ROW()-2)/3+7),"")</f>
        <v>-0.5</v>
      </c>
      <c r="V572" s="51">
        <f>IF($A572&lt;&gt;"",INDEX([1]Sizer!EZ:EZ,(ROW()-2)/3+7),"")</f>
        <v>2.5</v>
      </c>
      <c r="W572" s="51">
        <f>IF($A572&lt;&gt;"",INDEX([1]Sizer!FA:FA,(ROW()-2)/3+7),"")</f>
        <v>0</v>
      </c>
      <c r="X572" s="51">
        <f>IF($A572&lt;&gt;"",INDEX([1]Sizer!FB:FB,(ROW()-2)/3+7),"")</f>
        <v>0</v>
      </c>
      <c r="Y572" s="51">
        <f>IF($A572&lt;&gt;"",INDEX([1]Sizer!FC:FC,(ROW()-2)/3+7),"")</f>
        <v>0</v>
      </c>
      <c r="Z572" s="51">
        <f>IF($A572&lt;&gt;"",INDEX([1]Sizer!FD:FD,(ROW()-2)/3+7),"")</f>
        <v>0</v>
      </c>
      <c r="AA572" s="52">
        <f>IF($A572&lt;&gt;"",INDEX([1]Sizer!$AB:$AB,(ROW()-2)/3+7)*'[1]Dashboard (Model)'!$U$2,"")</f>
        <v>0.03</v>
      </c>
    </row>
    <row r="573" spans="1:27" x14ac:dyDescent="0.2">
      <c r="A573" s="59"/>
      <c r="B573" s="53">
        <f>IF($A572&lt;&gt;"",INDEX([1]Sizer!B:B,(ROW()-3)/3+7),"")</f>
        <v>0</v>
      </c>
      <c r="C573" s="53">
        <f>IF($A572&lt;&gt;"",INDEX([1]Sizer!C:C,(ROW()-3)/3+7),"")</f>
        <v>1.7300361570247932E-2</v>
      </c>
      <c r="D573" s="53">
        <f>IF($A572&lt;&gt;"",INDEX([1]Sizer!D:D,(ROW()-3)/3+7),"")</f>
        <v>0.05</v>
      </c>
      <c r="E573" s="53">
        <f>IF($A572&lt;&gt;"",INDEX([1]Sizer!E:E,(ROW()-3)/3+7),"")</f>
        <v>0</v>
      </c>
      <c r="F573" s="53">
        <f>IF($A572&lt;&gt;"",INDEX([1]Sizer!F:F,(ROW()-3)/3+7),"")</f>
        <v>8.7703396651641983E-3</v>
      </c>
      <c r="G573" s="53">
        <f>IF($A572&lt;&gt;"",INDEX([1]Sizer!G:G,(ROW()-3)/3+7),"")</f>
        <v>6.6087509077705142E-3</v>
      </c>
      <c r="H573" s="53">
        <f>IF($A572&lt;&gt;"",INDEX([1]Sizer!H:H,(ROW()-3)/3+7),"")</f>
        <v>0</v>
      </c>
      <c r="I573" s="53">
        <f>IF($A572&lt;&gt;"",INDEX([1]Sizer!I:I,(ROW()-3)/3+7),"")</f>
        <v>-3.8348333333333325E-2</v>
      </c>
      <c r="J573" s="53">
        <f>IF($A572&lt;&gt;"",INDEX([1]Sizer!J:J,(ROW()-3)/3+7),"")</f>
        <v>0</v>
      </c>
      <c r="K573" s="53">
        <f>IF($A572&lt;&gt;"",INDEX([1]Sizer!K:K,(ROW()-3)/3+7),"")</f>
        <v>0</v>
      </c>
      <c r="L573" s="53">
        <f>IF($A572&lt;&gt;"",INDEX([1]Sizer!L:L,(ROW()-3)/3+7),"")</f>
        <v>0</v>
      </c>
      <c r="M573" s="53">
        <f>IF($A572&lt;&gt;"",INDEX([1]Sizer!M:M,(ROW()-3)/3+7),"")</f>
        <v>-7.3550346297282902E-3</v>
      </c>
      <c r="N573" s="53">
        <f>IF($A572&lt;&gt;"",INDEX([1]Sizer!N:N,(ROW()-3)/3+7),"")</f>
        <v>-2.4782225010455877E-2</v>
      </c>
      <c r="O573" s="53">
        <f>IF($A572&lt;&gt;"",INDEX([1]Sizer!O:O,(ROW()-3)/3+7),"")</f>
        <v>0</v>
      </c>
      <c r="P573" s="53">
        <f>IF($A572&lt;&gt;"",INDEX([1]Sizer!P:P,(ROW()-3)/3+7),"")</f>
        <v>1.026118721461187E-2</v>
      </c>
      <c r="Q573" s="53">
        <f>IF($A572&lt;&gt;"",INDEX([1]Sizer!Q:Q,(ROW()-3)/3+7),"")</f>
        <v>1.6882971800433841E-2</v>
      </c>
      <c r="R573" s="53">
        <f>IF($A572&lt;&gt;"",INDEX([1]Sizer!R:R,(ROW()-3)/3+7),"")</f>
        <v>2.2359715670024226E-2</v>
      </c>
      <c r="S573" s="53">
        <f>IF($A572&lt;&gt;"",INDEX([1]Sizer!S:S,(ROW()-3)/3+7),"")</f>
        <v>0</v>
      </c>
      <c r="T573" s="53">
        <f>IF($A572&lt;&gt;"",INDEX([1]Sizer!T:T,(ROW()-3)/3+7),"")</f>
        <v>-2.946723585912487E-2</v>
      </c>
      <c r="U573" s="53">
        <f>IF($A572&lt;&gt;"",INDEX([1]Sizer!U:U,(ROW()-3)/3+7),"")</f>
        <v>-9.0979757085020239E-3</v>
      </c>
      <c r="V573" s="53">
        <f>IF($A572&lt;&gt;"",INDEX([1]Sizer!V:V,(ROW()-3)/3+7),"")</f>
        <v>4.6457471264367826E-2</v>
      </c>
      <c r="W573" s="53">
        <f>IF($A572&lt;&gt;"",INDEX([1]Sizer!W:W,(ROW()-3)/3+7),"")</f>
        <v>0</v>
      </c>
      <c r="X573" s="53">
        <f>IF($A572&lt;&gt;"",INDEX([1]Sizer!X:X,(ROW()-3)/3+7),"")</f>
        <v>0</v>
      </c>
      <c r="Y573" s="53">
        <f>IF($A572&lt;&gt;"",INDEX([1]Sizer!Y:Y,(ROW()-3)/3+7),"")</f>
        <v>0</v>
      </c>
      <c r="Z573" s="53">
        <f>IF($A572&lt;&gt;"",INDEX([1]Sizer!Z:Z,(ROW()-3)/3+7),"")</f>
        <v>0</v>
      </c>
      <c r="AA573" s="53">
        <f>IF($A572&lt;&gt;"",SUM($B573:$Z573),"")</f>
        <v>6.958999355147602E-2</v>
      </c>
    </row>
    <row r="574" spans="1:27" x14ac:dyDescent="0.2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</row>
    <row r="575" spans="1:27" x14ac:dyDescent="0.2">
      <c r="A575" s="59">
        <f>IF(INDEX([1]Sizer!$A:$A,(ROW()-2)/3+7)&lt;&gt;"",INDEX([1]Sizer!$A:$A,(ROW()-2)/3+7),"")</f>
        <v>45523</v>
      </c>
      <c r="B575" s="51">
        <f>IF($A575&lt;&gt;"",INDEX([1]Sizer!EF:EF,(ROW()-2)/3+7),"")</f>
        <v>0</v>
      </c>
      <c r="C575" s="51">
        <f>IF($A575&lt;&gt;"",INDEX([1]Sizer!EG:EG,(ROW()-2)/3+7),"")</f>
        <v>1.5</v>
      </c>
      <c r="D575" s="51">
        <f>IF($A575&lt;&gt;"",INDEX([1]Sizer!EH:EH,(ROW()-2)/3+7),"")</f>
        <v>3</v>
      </c>
      <c r="E575" s="51">
        <f>IF($A575&lt;&gt;"",INDEX([1]Sizer!EI:EI,(ROW()-2)/3+7),"")</f>
        <v>0</v>
      </c>
      <c r="F575" s="51">
        <f>IF($A575&lt;&gt;"",INDEX([1]Sizer!EJ:EJ,(ROW()-2)/3+7),"")</f>
        <v>0.5</v>
      </c>
      <c r="G575" s="51">
        <f>IF($A575&lt;&gt;"",INDEX([1]Sizer!EK:EK,(ROW()-2)/3+7),"")</f>
        <v>0.5</v>
      </c>
      <c r="H575" s="51">
        <f>IF($A575&lt;&gt;"",INDEX([1]Sizer!EL:EL,(ROW()-2)/3+7),"")</f>
        <v>0</v>
      </c>
      <c r="I575" s="51">
        <f>IF($A575&lt;&gt;"",INDEX([1]Sizer!EM:EM,(ROW()-2)/3+7),"")</f>
        <v>-2</v>
      </c>
      <c r="J575" s="51">
        <f>IF($A575&lt;&gt;"",INDEX([1]Sizer!EN:EN,(ROW()-2)/3+7),"")</f>
        <v>0</v>
      </c>
      <c r="K575" s="51">
        <f>IF($A575&lt;&gt;"",INDEX([1]Sizer!EO:EO,(ROW()-2)/3+7),"")</f>
        <v>0</v>
      </c>
      <c r="L575" s="51">
        <f>IF($A575&lt;&gt;"",INDEX([1]Sizer!EP:EP,(ROW()-2)/3+7),"")</f>
        <v>0</v>
      </c>
      <c r="M575" s="51">
        <f>IF($A575&lt;&gt;"",INDEX([1]Sizer!EQ:EQ,(ROW()-2)/3+7),"")</f>
        <v>-0.5</v>
      </c>
      <c r="N575" s="51">
        <f>IF($A575&lt;&gt;"",INDEX([1]Sizer!ER:ER,(ROW()-2)/3+7),"")</f>
        <v>-0.5</v>
      </c>
      <c r="O575" s="51">
        <f>IF($A575&lt;&gt;"",INDEX([1]Sizer!ES:ES,(ROW()-2)/3+7),"")</f>
        <v>0</v>
      </c>
      <c r="P575" s="51">
        <f>IF($A575&lt;&gt;"",INDEX([1]Sizer!ET:ET,(ROW()-2)/3+7),"")</f>
        <v>1</v>
      </c>
      <c r="Q575" s="51">
        <f>IF($A575&lt;&gt;"",INDEX([1]Sizer!EU:EU,(ROW()-2)/3+7),"")</f>
        <v>1</v>
      </c>
      <c r="R575" s="51">
        <f>IF($A575&lt;&gt;"",INDEX([1]Sizer!EV:EV,(ROW()-2)/3+7),"")</f>
        <v>3</v>
      </c>
      <c r="S575" s="51">
        <f>IF($A575&lt;&gt;"",INDEX([1]Sizer!EW:EW,(ROW()-2)/3+7),"")</f>
        <v>0</v>
      </c>
      <c r="T575" s="51">
        <f>IF($A575&lt;&gt;"",INDEX([1]Sizer!EX:EX,(ROW()-2)/3+7),"")</f>
        <v>-1</v>
      </c>
      <c r="U575" s="51">
        <f>IF($A575&lt;&gt;"",INDEX([1]Sizer!EY:EY,(ROW()-2)/3+7),"")</f>
        <v>-0.5</v>
      </c>
      <c r="V575" s="51">
        <f>IF($A575&lt;&gt;"",INDEX([1]Sizer!EZ:EZ,(ROW()-2)/3+7),"")</f>
        <v>2.5</v>
      </c>
      <c r="W575" s="51">
        <f>IF($A575&lt;&gt;"",INDEX([1]Sizer!FA:FA,(ROW()-2)/3+7),"")</f>
        <v>0</v>
      </c>
      <c r="X575" s="51">
        <f>IF($A575&lt;&gt;"",INDEX([1]Sizer!FB:FB,(ROW()-2)/3+7),"")</f>
        <v>0</v>
      </c>
      <c r="Y575" s="51">
        <f>IF($A575&lt;&gt;"",INDEX([1]Sizer!FC:FC,(ROW()-2)/3+7),"")</f>
        <v>0</v>
      </c>
      <c r="Z575" s="51">
        <f>IF($A575&lt;&gt;"",INDEX([1]Sizer!FD:FD,(ROW()-2)/3+7),"")</f>
        <v>0</v>
      </c>
      <c r="AA575" s="52">
        <f>IF($A575&lt;&gt;"",INDEX([1]Sizer!$AB:$AB,(ROW()-2)/3+7)*'[1]Dashboard (Model)'!$U$2,"")</f>
        <v>0.03</v>
      </c>
    </row>
    <row r="576" spans="1:27" x14ac:dyDescent="0.2">
      <c r="A576" s="59"/>
      <c r="B576" s="53">
        <f>IF($A575&lt;&gt;"",INDEX([1]Sizer!B:B,(ROW()-3)/3+7),"")</f>
        <v>0</v>
      </c>
      <c r="C576" s="53">
        <f>IF($A575&lt;&gt;"",INDEX([1]Sizer!C:C,(ROW()-3)/3+7),"")</f>
        <v>1.5209358808290153E-2</v>
      </c>
      <c r="D576" s="53">
        <f>IF($A575&lt;&gt;"",INDEX([1]Sizer!D:D,(ROW()-3)/3+7),"")</f>
        <v>0.05</v>
      </c>
      <c r="E576" s="53">
        <f>IF($A575&lt;&gt;"",INDEX([1]Sizer!E:E,(ROW()-3)/3+7),"")</f>
        <v>0</v>
      </c>
      <c r="F576" s="53">
        <f>IF($A575&lt;&gt;"",INDEX([1]Sizer!F:F,(ROW()-3)/3+7),"")</f>
        <v>8.7703396651641983E-3</v>
      </c>
      <c r="G576" s="53">
        <f>IF($A575&lt;&gt;"",INDEX([1]Sizer!G:G,(ROW()-3)/3+7),"")</f>
        <v>6.6087509077705142E-3</v>
      </c>
      <c r="H576" s="53">
        <f>IF($A575&lt;&gt;"",INDEX([1]Sizer!H:H,(ROW()-3)/3+7),"")</f>
        <v>0</v>
      </c>
      <c r="I576" s="53">
        <f>IF($A575&lt;&gt;"",INDEX([1]Sizer!I:I,(ROW()-3)/3+7),"")</f>
        <v>-3.8348333333333325E-2</v>
      </c>
      <c r="J576" s="53">
        <f>IF($A575&lt;&gt;"",INDEX([1]Sizer!J:J,(ROW()-3)/3+7),"")</f>
        <v>0</v>
      </c>
      <c r="K576" s="53">
        <f>IF($A575&lt;&gt;"",INDEX([1]Sizer!K:K,(ROW()-3)/3+7),"")</f>
        <v>0</v>
      </c>
      <c r="L576" s="53">
        <f>IF($A575&lt;&gt;"",INDEX([1]Sizer!L:L,(ROW()-3)/3+7),"")</f>
        <v>0</v>
      </c>
      <c r="M576" s="53">
        <f>IF($A575&lt;&gt;"",INDEX([1]Sizer!M:M,(ROW()-3)/3+7),"")</f>
        <v>-7.3550346297282902E-3</v>
      </c>
      <c r="N576" s="53">
        <f>IF($A575&lt;&gt;"",INDEX([1]Sizer!N:N,(ROW()-3)/3+7),"")</f>
        <v>-2.4782225010455877E-2</v>
      </c>
      <c r="O576" s="53">
        <f>IF($A575&lt;&gt;"",INDEX([1]Sizer!O:O,(ROW()-3)/3+7),"")</f>
        <v>0</v>
      </c>
      <c r="P576" s="53">
        <f>IF($A575&lt;&gt;"",INDEX([1]Sizer!P:P,(ROW()-3)/3+7),"")</f>
        <v>1.026118721461187E-2</v>
      </c>
      <c r="Q576" s="53">
        <f>IF($A575&lt;&gt;"",INDEX([1]Sizer!Q:Q,(ROW()-3)/3+7),"")</f>
        <v>1.6882971800433841E-2</v>
      </c>
      <c r="R576" s="53">
        <f>IF($A575&lt;&gt;"",INDEX([1]Sizer!R:R,(ROW()-3)/3+7),"")</f>
        <v>2.2359715670024226E-2</v>
      </c>
      <c r="S576" s="53">
        <f>IF($A575&lt;&gt;"",INDEX([1]Sizer!S:S,(ROW()-3)/3+7),"")</f>
        <v>0</v>
      </c>
      <c r="T576" s="53">
        <f>IF($A575&lt;&gt;"",INDEX([1]Sizer!T:T,(ROW()-3)/3+7),"")</f>
        <v>-2.946723585912487E-2</v>
      </c>
      <c r="U576" s="53">
        <f>IF($A575&lt;&gt;"",INDEX([1]Sizer!U:U,(ROW()-3)/3+7),"")</f>
        <v>-9.0979757085020239E-3</v>
      </c>
      <c r="V576" s="53">
        <f>IF($A575&lt;&gt;"",INDEX([1]Sizer!V:V,(ROW()-3)/3+7),"")</f>
        <v>4.6457471264367826E-2</v>
      </c>
      <c r="W576" s="53">
        <f>IF($A575&lt;&gt;"",INDEX([1]Sizer!W:W,(ROW()-3)/3+7),"")</f>
        <v>0</v>
      </c>
      <c r="X576" s="53">
        <f>IF($A575&lt;&gt;"",INDEX([1]Sizer!X:X,(ROW()-3)/3+7),"")</f>
        <v>0</v>
      </c>
      <c r="Y576" s="53">
        <f>IF($A575&lt;&gt;"",INDEX([1]Sizer!Y:Y,(ROW()-3)/3+7),"")</f>
        <v>0</v>
      </c>
      <c r="Z576" s="53">
        <f>IF($A575&lt;&gt;"",INDEX([1]Sizer!Z:Z,(ROW()-3)/3+7),"")</f>
        <v>0</v>
      </c>
      <c r="AA576" s="53">
        <f>IF($A575&lt;&gt;"",SUM($B576:$Z576),"")</f>
        <v>6.7498990789518237E-2</v>
      </c>
    </row>
    <row r="577" spans="1:27" x14ac:dyDescent="0.2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</row>
    <row r="578" spans="1:27" x14ac:dyDescent="0.2">
      <c r="A578" s="59">
        <f>IF(INDEX([1]Sizer!$A:$A,(ROW()-2)/3+7)&lt;&gt;"",INDEX([1]Sizer!$A:$A,(ROW()-2)/3+7),"")</f>
        <v>45524</v>
      </c>
      <c r="B578" s="51">
        <f>IF($A578&lt;&gt;"",INDEX([1]Sizer!EF:EF,(ROW()-2)/3+7),"")</f>
        <v>0</v>
      </c>
      <c r="C578" s="51">
        <f>IF($A578&lt;&gt;"",INDEX([1]Sizer!EG:EG,(ROW()-2)/3+7),"")</f>
        <v>1</v>
      </c>
      <c r="D578" s="51">
        <f>IF($A578&lt;&gt;"",INDEX([1]Sizer!EH:EH,(ROW()-2)/3+7),"")</f>
        <v>3</v>
      </c>
      <c r="E578" s="51">
        <f>IF($A578&lt;&gt;"",INDEX([1]Sizer!EI:EI,(ROW()-2)/3+7),"")</f>
        <v>0</v>
      </c>
      <c r="F578" s="51">
        <f>IF($A578&lt;&gt;"",INDEX([1]Sizer!EJ:EJ,(ROW()-2)/3+7),"")</f>
        <v>0.5</v>
      </c>
      <c r="G578" s="51">
        <f>IF($A578&lt;&gt;"",INDEX([1]Sizer!EK:EK,(ROW()-2)/3+7),"")</f>
        <v>0.5</v>
      </c>
      <c r="H578" s="51">
        <f>IF($A578&lt;&gt;"",INDEX([1]Sizer!EL:EL,(ROW()-2)/3+7),"")</f>
        <v>0</v>
      </c>
      <c r="I578" s="51">
        <f>IF($A578&lt;&gt;"",INDEX([1]Sizer!EM:EM,(ROW()-2)/3+7),"")</f>
        <v>-2</v>
      </c>
      <c r="J578" s="51">
        <f>IF($A578&lt;&gt;"",INDEX([1]Sizer!EN:EN,(ROW()-2)/3+7),"")</f>
        <v>0</v>
      </c>
      <c r="K578" s="51">
        <f>IF($A578&lt;&gt;"",INDEX([1]Sizer!EO:EO,(ROW()-2)/3+7),"")</f>
        <v>0</v>
      </c>
      <c r="L578" s="51">
        <f>IF($A578&lt;&gt;"",INDEX([1]Sizer!EP:EP,(ROW()-2)/3+7),"")</f>
        <v>0</v>
      </c>
      <c r="M578" s="51">
        <f>IF($A578&lt;&gt;"",INDEX([1]Sizer!EQ:EQ,(ROW()-2)/3+7),"")</f>
        <v>-0.5</v>
      </c>
      <c r="N578" s="51">
        <f>IF($A578&lt;&gt;"",INDEX([1]Sizer!ER:ER,(ROW()-2)/3+7),"")</f>
        <v>-0.5</v>
      </c>
      <c r="O578" s="51">
        <f>IF($A578&lt;&gt;"",INDEX([1]Sizer!ES:ES,(ROW()-2)/3+7),"")</f>
        <v>0</v>
      </c>
      <c r="P578" s="51">
        <f>IF($A578&lt;&gt;"",INDEX([1]Sizer!ET:ET,(ROW()-2)/3+7),"")</f>
        <v>1</v>
      </c>
      <c r="Q578" s="51">
        <f>IF($A578&lt;&gt;"",INDEX([1]Sizer!EU:EU,(ROW()-2)/3+7),"")</f>
        <v>1</v>
      </c>
      <c r="R578" s="51">
        <f>IF($A578&lt;&gt;"",INDEX([1]Sizer!EV:EV,(ROW()-2)/3+7),"")</f>
        <v>3</v>
      </c>
      <c r="S578" s="51">
        <f>IF($A578&lt;&gt;"",INDEX([1]Sizer!EW:EW,(ROW()-2)/3+7),"")</f>
        <v>0</v>
      </c>
      <c r="T578" s="51">
        <f>IF($A578&lt;&gt;"",INDEX([1]Sizer!EX:EX,(ROW()-2)/3+7),"")</f>
        <v>-1</v>
      </c>
      <c r="U578" s="51">
        <f>IF($A578&lt;&gt;"",INDEX([1]Sizer!EY:EY,(ROW()-2)/3+7),"")</f>
        <v>-0.5</v>
      </c>
      <c r="V578" s="51">
        <f>IF($A578&lt;&gt;"",INDEX([1]Sizer!EZ:EZ,(ROW()-2)/3+7),"")</f>
        <v>2</v>
      </c>
      <c r="W578" s="51">
        <f>IF($A578&lt;&gt;"",INDEX([1]Sizer!FA:FA,(ROW()-2)/3+7),"")</f>
        <v>0</v>
      </c>
      <c r="X578" s="51">
        <f>IF($A578&lt;&gt;"",INDEX([1]Sizer!FB:FB,(ROW()-2)/3+7),"")</f>
        <v>0</v>
      </c>
      <c r="Y578" s="51">
        <f>IF($A578&lt;&gt;"",INDEX([1]Sizer!FC:FC,(ROW()-2)/3+7),"")</f>
        <v>0</v>
      </c>
      <c r="Z578" s="51">
        <f>IF($A578&lt;&gt;"",INDEX([1]Sizer!FD:FD,(ROW()-2)/3+7),"")</f>
        <v>0</v>
      </c>
      <c r="AA578" s="52">
        <f>IF($A578&lt;&gt;"",INDEX([1]Sizer!$AB:$AB,(ROW()-2)/3+7)*'[1]Dashboard (Model)'!$U$2,"")</f>
        <v>4.4999999999999998E-2</v>
      </c>
    </row>
    <row r="579" spans="1:27" x14ac:dyDescent="0.2">
      <c r="A579" s="59"/>
      <c r="B579" s="53">
        <f>IF($A578&lt;&gt;"",INDEX([1]Sizer!B:B,(ROW()-3)/3+7),"")</f>
        <v>0</v>
      </c>
      <c r="C579" s="53">
        <f>IF($A578&lt;&gt;"",INDEX([1]Sizer!C:C,(ROW()-3)/3+7),"")</f>
        <v>1.5292880273871209E-2</v>
      </c>
      <c r="D579" s="53">
        <f>IF($A578&lt;&gt;"",INDEX([1]Sizer!D:D,(ROW()-3)/3+7),"")</f>
        <v>0.05</v>
      </c>
      <c r="E579" s="53">
        <f>IF($A578&lt;&gt;"",INDEX([1]Sizer!E:E,(ROW()-3)/3+7),"")</f>
        <v>0</v>
      </c>
      <c r="F579" s="53">
        <f>IF($A578&lt;&gt;"",INDEX([1]Sizer!F:F,(ROW()-3)/3+7),"")</f>
        <v>8.7703396651641983E-3</v>
      </c>
      <c r="G579" s="53">
        <f>IF($A578&lt;&gt;"",INDEX([1]Sizer!G:G,(ROW()-3)/3+7),"")</f>
        <v>6.6087509077705142E-3</v>
      </c>
      <c r="H579" s="53">
        <f>IF($A578&lt;&gt;"",INDEX([1]Sizer!H:H,(ROW()-3)/3+7),"")</f>
        <v>0</v>
      </c>
      <c r="I579" s="53">
        <f>IF($A578&lt;&gt;"",INDEX([1]Sizer!I:I,(ROW()-3)/3+7),"")</f>
        <v>-3.8348333333333325E-2</v>
      </c>
      <c r="J579" s="53">
        <f>IF($A578&lt;&gt;"",INDEX([1]Sizer!J:J,(ROW()-3)/3+7),"")</f>
        <v>0</v>
      </c>
      <c r="K579" s="53">
        <f>IF($A578&lt;&gt;"",INDEX([1]Sizer!K:K,(ROW()-3)/3+7),"")</f>
        <v>0</v>
      </c>
      <c r="L579" s="53">
        <f>IF($A578&lt;&gt;"",INDEX([1]Sizer!L:L,(ROW()-3)/3+7),"")</f>
        <v>0</v>
      </c>
      <c r="M579" s="53">
        <f>IF($A578&lt;&gt;"",INDEX([1]Sizer!M:M,(ROW()-3)/3+7),"")</f>
        <v>-7.3550346297282902E-3</v>
      </c>
      <c r="N579" s="53">
        <f>IF($A578&lt;&gt;"",INDEX([1]Sizer!N:N,(ROW()-3)/3+7),"")</f>
        <v>-2.4782225010455877E-2</v>
      </c>
      <c r="O579" s="53">
        <f>IF($A578&lt;&gt;"",INDEX([1]Sizer!O:O,(ROW()-3)/3+7),"")</f>
        <v>0</v>
      </c>
      <c r="P579" s="53">
        <f>IF($A578&lt;&gt;"",INDEX([1]Sizer!P:P,(ROW()-3)/3+7),"")</f>
        <v>1.026118721461187E-2</v>
      </c>
      <c r="Q579" s="53">
        <f>IF($A578&lt;&gt;"",INDEX([1]Sizer!Q:Q,(ROW()-3)/3+7),"")</f>
        <v>1.6882971800433841E-2</v>
      </c>
      <c r="R579" s="53">
        <f>IF($A578&lt;&gt;"",INDEX([1]Sizer!R:R,(ROW()-3)/3+7),"")</f>
        <v>2.2359715670024226E-2</v>
      </c>
      <c r="S579" s="53">
        <f>IF($A578&lt;&gt;"",INDEX([1]Sizer!S:S,(ROW()-3)/3+7),"")</f>
        <v>0</v>
      </c>
      <c r="T579" s="53">
        <f>IF($A578&lt;&gt;"",INDEX([1]Sizer!T:T,(ROW()-3)/3+7),"")</f>
        <v>-2.946723585912487E-2</v>
      </c>
      <c r="U579" s="53">
        <f>IF($A578&lt;&gt;"",INDEX([1]Sizer!U:U,(ROW()-3)/3+7),"")</f>
        <v>-9.0979757085020239E-3</v>
      </c>
      <c r="V579" s="53">
        <f>IF($A578&lt;&gt;"",INDEX([1]Sizer!V:V,(ROW()-3)/3+7),"")</f>
        <v>4.6929429301533231E-2</v>
      </c>
      <c r="W579" s="53">
        <f>IF($A578&lt;&gt;"",INDEX([1]Sizer!W:W,(ROW()-3)/3+7),"")</f>
        <v>0</v>
      </c>
      <c r="X579" s="53">
        <f>IF($A578&lt;&gt;"",INDEX([1]Sizer!X:X,(ROW()-3)/3+7),"")</f>
        <v>0</v>
      </c>
      <c r="Y579" s="53">
        <f>IF($A578&lt;&gt;"",INDEX([1]Sizer!Y:Y,(ROW()-3)/3+7),"")</f>
        <v>0</v>
      </c>
      <c r="Z579" s="53">
        <f>IF($A578&lt;&gt;"",INDEX([1]Sizer!Z:Z,(ROW()-3)/3+7),"")</f>
        <v>0</v>
      </c>
      <c r="AA579" s="53">
        <f>IF($A578&lt;&gt;"",SUM($B579:$Z579),"")</f>
        <v>6.8054470292264718E-2</v>
      </c>
    </row>
    <row r="580" spans="1:27" x14ac:dyDescent="0.2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</row>
    <row r="581" spans="1:27" x14ac:dyDescent="0.2">
      <c r="A581" s="59">
        <f>IF(INDEX([1]Sizer!$A:$A,(ROW()-2)/3+7)&lt;&gt;"",INDEX([1]Sizer!$A:$A,(ROW()-2)/3+7),"")</f>
        <v>45525</v>
      </c>
      <c r="B581" s="51">
        <f>IF($A581&lt;&gt;"",INDEX([1]Sizer!EF:EF,(ROW()-2)/3+7),"")</f>
        <v>0</v>
      </c>
      <c r="C581" s="51">
        <f>IF($A581&lt;&gt;"",INDEX([1]Sizer!EG:EG,(ROW()-2)/3+7),"")</f>
        <v>1</v>
      </c>
      <c r="D581" s="51">
        <f>IF($A581&lt;&gt;"",INDEX([1]Sizer!EH:EH,(ROW()-2)/3+7),"")</f>
        <v>3</v>
      </c>
      <c r="E581" s="51">
        <f>IF($A581&lt;&gt;"",INDEX([1]Sizer!EI:EI,(ROW()-2)/3+7),"")</f>
        <v>0</v>
      </c>
      <c r="F581" s="51">
        <f>IF($A581&lt;&gt;"",INDEX([1]Sizer!EJ:EJ,(ROW()-2)/3+7),"")</f>
        <v>0.5</v>
      </c>
      <c r="G581" s="51">
        <f>IF($A581&lt;&gt;"",INDEX([1]Sizer!EK:EK,(ROW()-2)/3+7),"")</f>
        <v>0.5</v>
      </c>
      <c r="H581" s="51">
        <f>IF($A581&lt;&gt;"",INDEX([1]Sizer!EL:EL,(ROW()-2)/3+7),"")</f>
        <v>0</v>
      </c>
      <c r="I581" s="51">
        <f>IF($A581&lt;&gt;"",INDEX([1]Sizer!EM:EM,(ROW()-2)/3+7),"")</f>
        <v>-2</v>
      </c>
      <c r="J581" s="51">
        <f>IF($A581&lt;&gt;"",INDEX([1]Sizer!EN:EN,(ROW()-2)/3+7),"")</f>
        <v>0</v>
      </c>
      <c r="K581" s="51">
        <f>IF($A581&lt;&gt;"",INDEX([1]Sizer!EO:EO,(ROW()-2)/3+7),"")</f>
        <v>0</v>
      </c>
      <c r="L581" s="51">
        <f>IF($A581&lt;&gt;"",INDEX([1]Sizer!EP:EP,(ROW()-2)/3+7),"")</f>
        <v>0</v>
      </c>
      <c r="M581" s="51">
        <f>IF($A581&lt;&gt;"",INDEX([1]Sizer!EQ:EQ,(ROW()-2)/3+7),"")</f>
        <v>-0.5</v>
      </c>
      <c r="N581" s="51">
        <f>IF($A581&lt;&gt;"",INDEX([1]Sizer!ER:ER,(ROW()-2)/3+7),"")</f>
        <v>-0.5</v>
      </c>
      <c r="O581" s="51">
        <f>IF($A581&lt;&gt;"",INDEX([1]Sizer!ES:ES,(ROW()-2)/3+7),"")</f>
        <v>0</v>
      </c>
      <c r="P581" s="51">
        <f>IF($A581&lt;&gt;"",INDEX([1]Sizer!ET:ET,(ROW()-2)/3+7),"")</f>
        <v>1</v>
      </c>
      <c r="Q581" s="51">
        <f>IF($A581&lt;&gt;"",INDEX([1]Sizer!EU:EU,(ROW()-2)/3+7),"")</f>
        <v>1</v>
      </c>
      <c r="R581" s="51">
        <f>IF($A581&lt;&gt;"",INDEX([1]Sizer!EV:EV,(ROW()-2)/3+7),"")</f>
        <v>3</v>
      </c>
      <c r="S581" s="51">
        <f>IF($A581&lt;&gt;"",INDEX([1]Sizer!EW:EW,(ROW()-2)/3+7),"")</f>
        <v>0</v>
      </c>
      <c r="T581" s="51">
        <f>IF($A581&lt;&gt;"",INDEX([1]Sizer!EX:EX,(ROW()-2)/3+7),"")</f>
        <v>-1</v>
      </c>
      <c r="U581" s="51">
        <f>IF($A581&lt;&gt;"",INDEX([1]Sizer!EY:EY,(ROW()-2)/3+7),"")</f>
        <v>-0.5</v>
      </c>
      <c r="V581" s="51">
        <f>IF($A581&lt;&gt;"",INDEX([1]Sizer!EZ:EZ,(ROW()-2)/3+7),"")</f>
        <v>2.5</v>
      </c>
      <c r="W581" s="51">
        <f>IF($A581&lt;&gt;"",INDEX([1]Sizer!FA:FA,(ROW()-2)/3+7),"")</f>
        <v>0</v>
      </c>
      <c r="X581" s="51">
        <f>IF($A581&lt;&gt;"",INDEX([1]Sizer!FB:FB,(ROW()-2)/3+7),"")</f>
        <v>0</v>
      </c>
      <c r="Y581" s="51">
        <f>IF($A581&lt;&gt;"",INDEX([1]Sizer!FC:FC,(ROW()-2)/3+7),"")</f>
        <v>0</v>
      </c>
      <c r="Z581" s="51">
        <f>IF($A581&lt;&gt;"",INDEX([1]Sizer!FD:FD,(ROW()-2)/3+7),"")</f>
        <v>0</v>
      </c>
      <c r="AA581" s="52">
        <f>IF($A581&lt;&gt;"",INDEX([1]Sizer!$AB:$AB,(ROW()-2)/3+7)*'[1]Dashboard (Model)'!$U$2,"")</f>
        <v>3.5000000000000003E-2</v>
      </c>
    </row>
    <row r="582" spans="1:27" x14ac:dyDescent="0.2">
      <c r="A582" s="59"/>
      <c r="B582" s="53">
        <f>IF($A581&lt;&gt;"",INDEX([1]Sizer!B:B,(ROW()-3)/3+7),"")</f>
        <v>0</v>
      </c>
      <c r="C582" s="53">
        <f>IF($A581&lt;&gt;"",INDEX([1]Sizer!C:C,(ROW()-3)/3+7),"")</f>
        <v>1.5292880273871209E-2</v>
      </c>
      <c r="D582" s="53">
        <f>IF($A581&lt;&gt;"",INDEX([1]Sizer!D:D,(ROW()-3)/3+7),"")</f>
        <v>0.05</v>
      </c>
      <c r="E582" s="53">
        <f>IF($A581&lt;&gt;"",INDEX([1]Sizer!E:E,(ROW()-3)/3+7),"")</f>
        <v>0</v>
      </c>
      <c r="F582" s="53">
        <f>IF($A581&lt;&gt;"",INDEX([1]Sizer!F:F,(ROW()-3)/3+7),"")</f>
        <v>8.7703396651641983E-3</v>
      </c>
      <c r="G582" s="53">
        <f>IF($A581&lt;&gt;"",INDEX([1]Sizer!G:G,(ROW()-3)/3+7),"")</f>
        <v>6.6087509077705142E-3</v>
      </c>
      <c r="H582" s="53">
        <f>IF($A581&lt;&gt;"",INDEX([1]Sizer!H:H,(ROW()-3)/3+7),"")</f>
        <v>0</v>
      </c>
      <c r="I582" s="53">
        <f>IF($A581&lt;&gt;"",INDEX([1]Sizer!I:I,(ROW()-3)/3+7),"")</f>
        <v>-3.8348333333333325E-2</v>
      </c>
      <c r="J582" s="53">
        <f>IF($A581&lt;&gt;"",INDEX([1]Sizer!J:J,(ROW()-3)/3+7),"")</f>
        <v>0</v>
      </c>
      <c r="K582" s="53">
        <f>IF($A581&lt;&gt;"",INDEX([1]Sizer!K:K,(ROW()-3)/3+7),"")</f>
        <v>0</v>
      </c>
      <c r="L582" s="53">
        <f>IF($A581&lt;&gt;"",INDEX([1]Sizer!L:L,(ROW()-3)/3+7),"")</f>
        <v>0</v>
      </c>
      <c r="M582" s="53">
        <f>IF($A581&lt;&gt;"",INDEX([1]Sizer!M:M,(ROW()-3)/3+7),"")</f>
        <v>-7.3550346297282902E-3</v>
      </c>
      <c r="N582" s="53">
        <f>IF($A581&lt;&gt;"",INDEX([1]Sizer!N:N,(ROW()-3)/3+7),"")</f>
        <v>-2.4782225010455877E-2</v>
      </c>
      <c r="O582" s="53">
        <f>IF($A581&lt;&gt;"",INDEX([1]Sizer!O:O,(ROW()-3)/3+7),"")</f>
        <v>0</v>
      </c>
      <c r="P582" s="53">
        <f>IF($A581&lt;&gt;"",INDEX([1]Sizer!P:P,(ROW()-3)/3+7),"")</f>
        <v>1.026118721461187E-2</v>
      </c>
      <c r="Q582" s="53">
        <f>IF($A581&lt;&gt;"",INDEX([1]Sizer!Q:Q,(ROW()-3)/3+7),"")</f>
        <v>1.6882971800433841E-2</v>
      </c>
      <c r="R582" s="53">
        <f>IF($A581&lt;&gt;"",INDEX([1]Sizer!R:R,(ROW()-3)/3+7),"")</f>
        <v>2.2359715670024226E-2</v>
      </c>
      <c r="S582" s="53">
        <f>IF($A581&lt;&gt;"",INDEX([1]Sizer!S:S,(ROW()-3)/3+7),"")</f>
        <v>0</v>
      </c>
      <c r="T582" s="53">
        <f>IF($A581&lt;&gt;"",INDEX([1]Sizer!T:T,(ROW()-3)/3+7),"")</f>
        <v>-2.946723585912487E-2</v>
      </c>
      <c r="U582" s="53">
        <f>IF($A581&lt;&gt;"",INDEX([1]Sizer!U:U,(ROW()-3)/3+7),"")</f>
        <v>-9.0979757085020239E-3</v>
      </c>
      <c r="V582" s="53">
        <f>IF($A581&lt;&gt;"",INDEX([1]Sizer!V:V,(ROW()-3)/3+7),"")</f>
        <v>4.6570248969190237E-2</v>
      </c>
      <c r="W582" s="53">
        <f>IF($A581&lt;&gt;"",INDEX([1]Sizer!W:W,(ROW()-3)/3+7),"")</f>
        <v>0</v>
      </c>
      <c r="X582" s="53">
        <f>IF($A581&lt;&gt;"",INDEX([1]Sizer!X:X,(ROW()-3)/3+7),"")</f>
        <v>0</v>
      </c>
      <c r="Y582" s="53">
        <f>IF($A581&lt;&gt;"",INDEX([1]Sizer!Y:Y,(ROW()-3)/3+7),"")</f>
        <v>0</v>
      </c>
      <c r="Z582" s="53">
        <f>IF($A581&lt;&gt;"",INDEX([1]Sizer!Z:Z,(ROW()-3)/3+7),"")</f>
        <v>0</v>
      </c>
      <c r="AA582" s="53">
        <f>IF($A581&lt;&gt;"",SUM($B582:$Z582),"")</f>
        <v>6.7695289959921717E-2</v>
      </c>
    </row>
    <row r="583" spans="1:27" x14ac:dyDescent="0.2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</row>
    <row r="584" spans="1:27" x14ac:dyDescent="0.2">
      <c r="A584" s="59">
        <f>IF(INDEX([1]Sizer!$A:$A,(ROW()-2)/3+7)&lt;&gt;"",INDEX([1]Sizer!$A:$A,(ROW()-2)/3+7),"")</f>
        <v>45526</v>
      </c>
      <c r="B584" s="51">
        <f>IF($A584&lt;&gt;"",INDEX([1]Sizer!EF:EF,(ROW()-2)/3+7),"")</f>
        <v>0.5</v>
      </c>
      <c r="C584" s="51">
        <f>IF($A584&lt;&gt;"",INDEX([1]Sizer!EG:EG,(ROW()-2)/3+7),"")</f>
        <v>1</v>
      </c>
      <c r="D584" s="51">
        <f>IF($A584&lt;&gt;"",INDEX([1]Sizer!EH:EH,(ROW()-2)/3+7),"")</f>
        <v>3</v>
      </c>
      <c r="E584" s="51">
        <f>IF($A584&lt;&gt;"",INDEX([1]Sizer!EI:EI,(ROW()-2)/3+7),"")</f>
        <v>0</v>
      </c>
      <c r="F584" s="51">
        <f>IF($A584&lt;&gt;"",INDEX([1]Sizer!EJ:EJ,(ROW()-2)/3+7),"")</f>
        <v>0.5</v>
      </c>
      <c r="G584" s="51">
        <f>IF($A584&lt;&gt;"",INDEX([1]Sizer!EK:EK,(ROW()-2)/3+7),"")</f>
        <v>0</v>
      </c>
      <c r="H584" s="51">
        <f>IF($A584&lt;&gt;"",INDEX([1]Sizer!EL:EL,(ROW()-2)/3+7),"")</f>
        <v>0</v>
      </c>
      <c r="I584" s="51">
        <f>IF($A584&lt;&gt;"",INDEX([1]Sizer!EM:EM,(ROW()-2)/3+7),"")</f>
        <v>-2</v>
      </c>
      <c r="J584" s="51">
        <f>IF($A584&lt;&gt;"",INDEX([1]Sizer!EN:EN,(ROW()-2)/3+7),"")</f>
        <v>0</v>
      </c>
      <c r="K584" s="51">
        <f>IF($A584&lt;&gt;"",INDEX([1]Sizer!EO:EO,(ROW()-2)/3+7),"")</f>
        <v>0</v>
      </c>
      <c r="L584" s="51">
        <f>IF($A584&lt;&gt;"",INDEX([1]Sizer!EP:EP,(ROW()-2)/3+7),"")</f>
        <v>0</v>
      </c>
      <c r="M584" s="51">
        <f>IF($A584&lt;&gt;"",INDEX([1]Sizer!EQ:EQ,(ROW()-2)/3+7),"")</f>
        <v>-0.5</v>
      </c>
      <c r="N584" s="51">
        <f>IF($A584&lt;&gt;"",INDEX([1]Sizer!ER:ER,(ROW()-2)/3+7),"")</f>
        <v>-0.5</v>
      </c>
      <c r="O584" s="51">
        <f>IF($A584&lt;&gt;"",INDEX([1]Sizer!ES:ES,(ROW()-2)/3+7),"")</f>
        <v>0</v>
      </c>
      <c r="P584" s="51">
        <f>IF($A584&lt;&gt;"",INDEX([1]Sizer!ET:ET,(ROW()-2)/3+7),"")</f>
        <v>1.5</v>
      </c>
      <c r="Q584" s="51">
        <f>IF($A584&lt;&gt;"",INDEX([1]Sizer!EU:EU,(ROW()-2)/3+7),"")</f>
        <v>1</v>
      </c>
      <c r="R584" s="51">
        <f>IF($A584&lt;&gt;"",INDEX([1]Sizer!EV:EV,(ROW()-2)/3+7),"")</f>
        <v>3</v>
      </c>
      <c r="S584" s="51">
        <f>IF($A584&lt;&gt;"",INDEX([1]Sizer!EW:EW,(ROW()-2)/3+7),"")</f>
        <v>0</v>
      </c>
      <c r="T584" s="51">
        <f>IF($A584&lt;&gt;"",INDEX([1]Sizer!EX:EX,(ROW()-2)/3+7),"")</f>
        <v>-1</v>
      </c>
      <c r="U584" s="51">
        <f>IF($A584&lt;&gt;"",INDEX([1]Sizer!EY:EY,(ROW()-2)/3+7),"")</f>
        <v>-0.5</v>
      </c>
      <c r="V584" s="51">
        <f>IF($A584&lt;&gt;"",INDEX([1]Sizer!EZ:EZ,(ROW()-2)/3+7),"")</f>
        <v>2.5</v>
      </c>
      <c r="W584" s="51">
        <f>IF($A584&lt;&gt;"",INDEX([1]Sizer!FA:FA,(ROW()-2)/3+7),"")</f>
        <v>0</v>
      </c>
      <c r="X584" s="51">
        <f>IF($A584&lt;&gt;"",INDEX([1]Sizer!FB:FB,(ROW()-2)/3+7),"")</f>
        <v>0</v>
      </c>
      <c r="Y584" s="51">
        <f>IF($A584&lt;&gt;"",INDEX([1]Sizer!FC:FC,(ROW()-2)/3+7),"")</f>
        <v>0</v>
      </c>
      <c r="Z584" s="51">
        <f>IF($A584&lt;&gt;"",INDEX([1]Sizer!FD:FD,(ROW()-2)/3+7),"")</f>
        <v>0</v>
      </c>
      <c r="AA584" s="52">
        <f>IF($A584&lt;&gt;"",INDEX([1]Sizer!$AB:$AB,(ROW()-2)/3+7)*'[1]Dashboard (Model)'!$U$2,"")</f>
        <v>0.03</v>
      </c>
    </row>
    <row r="585" spans="1:27" x14ac:dyDescent="0.2">
      <c r="A585" s="59"/>
      <c r="B585" s="53">
        <f>IF($A584&lt;&gt;"",INDEX([1]Sizer!B:B,(ROW()-3)/3+7),"")</f>
        <v>4.882188581314879E-3</v>
      </c>
      <c r="C585" s="53">
        <f>IF($A584&lt;&gt;"",INDEX([1]Sizer!C:C,(ROW()-3)/3+7),"")</f>
        <v>1.5292880273871209E-2</v>
      </c>
      <c r="D585" s="53">
        <f>IF($A584&lt;&gt;"",INDEX([1]Sizer!D:D,(ROW()-3)/3+7),"")</f>
        <v>0.05</v>
      </c>
      <c r="E585" s="53">
        <f>IF($A584&lt;&gt;"",INDEX([1]Sizer!E:E,(ROW()-3)/3+7),"")</f>
        <v>0</v>
      </c>
      <c r="F585" s="53">
        <f>IF($A584&lt;&gt;"",INDEX([1]Sizer!F:F,(ROW()-3)/3+7),"")</f>
        <v>8.7703396651641983E-3</v>
      </c>
      <c r="G585" s="53">
        <f>IF($A584&lt;&gt;"",INDEX([1]Sizer!G:G,(ROW()-3)/3+7),"")</f>
        <v>0</v>
      </c>
      <c r="H585" s="53">
        <f>IF($A584&lt;&gt;"",INDEX([1]Sizer!H:H,(ROW()-3)/3+7),"")</f>
        <v>0</v>
      </c>
      <c r="I585" s="53">
        <f>IF($A584&lt;&gt;"",INDEX([1]Sizer!I:I,(ROW()-3)/3+7),"")</f>
        <v>-3.8348333333333325E-2</v>
      </c>
      <c r="J585" s="53">
        <f>IF($A584&lt;&gt;"",INDEX([1]Sizer!J:J,(ROW()-3)/3+7),"")</f>
        <v>0</v>
      </c>
      <c r="K585" s="53">
        <f>IF($A584&lt;&gt;"",INDEX([1]Sizer!K:K,(ROW()-3)/3+7),"")</f>
        <v>0</v>
      </c>
      <c r="L585" s="53">
        <f>IF($A584&lt;&gt;"",INDEX([1]Sizer!L:L,(ROW()-3)/3+7),"")</f>
        <v>0</v>
      </c>
      <c r="M585" s="53">
        <f>IF($A584&lt;&gt;"",INDEX([1]Sizer!M:M,(ROW()-3)/3+7),"")</f>
        <v>-7.3550346297282902E-3</v>
      </c>
      <c r="N585" s="53">
        <f>IF($A584&lt;&gt;"",INDEX([1]Sizer!N:N,(ROW()-3)/3+7),"")</f>
        <v>-2.4782225010455877E-2</v>
      </c>
      <c r="O585" s="53">
        <f>IF($A584&lt;&gt;"",INDEX([1]Sizer!O:O,(ROW()-3)/3+7),"")</f>
        <v>0</v>
      </c>
      <c r="P585" s="53">
        <f>IF($A584&lt;&gt;"",INDEX([1]Sizer!P:P,(ROW()-3)/3+7),"")</f>
        <v>1.5694688542825363E-2</v>
      </c>
      <c r="Q585" s="53">
        <f>IF($A584&lt;&gt;"",INDEX([1]Sizer!Q:Q,(ROW()-3)/3+7),"")</f>
        <v>1.6882971800433841E-2</v>
      </c>
      <c r="R585" s="53">
        <f>IF($A584&lt;&gt;"",INDEX([1]Sizer!R:R,(ROW()-3)/3+7),"")</f>
        <v>2.2359715670024226E-2</v>
      </c>
      <c r="S585" s="53">
        <f>IF($A584&lt;&gt;"",INDEX([1]Sizer!S:S,(ROW()-3)/3+7),"")</f>
        <v>0</v>
      </c>
      <c r="T585" s="53">
        <f>IF($A584&lt;&gt;"",INDEX([1]Sizer!T:T,(ROW()-3)/3+7),"")</f>
        <v>-2.946723585912487E-2</v>
      </c>
      <c r="U585" s="53">
        <f>IF($A584&lt;&gt;"",INDEX([1]Sizer!U:U,(ROW()-3)/3+7),"")</f>
        <v>-9.0979757085020239E-3</v>
      </c>
      <c r="V585" s="53">
        <f>IF($A584&lt;&gt;"",INDEX([1]Sizer!V:V,(ROW()-3)/3+7),"")</f>
        <v>4.6570248969190237E-2</v>
      </c>
      <c r="W585" s="53">
        <f>IF($A584&lt;&gt;"",INDEX([1]Sizer!W:W,(ROW()-3)/3+7),"")</f>
        <v>0</v>
      </c>
      <c r="X585" s="53">
        <f>IF($A584&lt;&gt;"",INDEX([1]Sizer!X:X,(ROW()-3)/3+7),"")</f>
        <v>0</v>
      </c>
      <c r="Y585" s="53">
        <f>IF($A584&lt;&gt;"",INDEX([1]Sizer!Y:Y,(ROW()-3)/3+7),"")</f>
        <v>0</v>
      </c>
      <c r="Z585" s="53">
        <f>IF($A584&lt;&gt;"",INDEX([1]Sizer!Z:Z,(ROW()-3)/3+7),"")</f>
        <v>0</v>
      </c>
      <c r="AA585" s="53">
        <f>IF($A584&lt;&gt;"",SUM($B585:$Z585),"")</f>
        <v>7.1402228961679595E-2</v>
      </c>
    </row>
    <row r="586" spans="1:27" x14ac:dyDescent="0.2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</row>
    <row r="587" spans="1:27" x14ac:dyDescent="0.2">
      <c r="A587" s="59">
        <f>IF(INDEX([1]Sizer!$A:$A,(ROW()-2)/3+7)&lt;&gt;"",INDEX([1]Sizer!$A:$A,(ROW()-2)/3+7),"")</f>
        <v>45527</v>
      </c>
      <c r="B587" s="51">
        <f>IF($A587&lt;&gt;"",INDEX([1]Sizer!EF:EF,(ROW()-2)/3+7),"")</f>
        <v>1</v>
      </c>
      <c r="C587" s="51">
        <f>IF($A587&lt;&gt;"",INDEX([1]Sizer!EG:EG,(ROW()-2)/3+7),"")</f>
        <v>1</v>
      </c>
      <c r="D587" s="51">
        <f>IF($A587&lt;&gt;"",INDEX([1]Sizer!EH:EH,(ROW()-2)/3+7),"")</f>
        <v>3</v>
      </c>
      <c r="E587" s="51">
        <f>IF($A587&lt;&gt;"",INDEX([1]Sizer!EI:EI,(ROW()-2)/3+7),"")</f>
        <v>0</v>
      </c>
      <c r="F587" s="51">
        <f>IF($A587&lt;&gt;"",INDEX([1]Sizer!EJ:EJ,(ROW()-2)/3+7),"")</f>
        <v>0.5</v>
      </c>
      <c r="G587" s="51">
        <f>IF($A587&lt;&gt;"",INDEX([1]Sizer!EK:EK,(ROW()-2)/3+7),"")</f>
        <v>0</v>
      </c>
      <c r="H587" s="51">
        <f>IF($A587&lt;&gt;"",INDEX([1]Sizer!EL:EL,(ROW()-2)/3+7),"")</f>
        <v>0</v>
      </c>
      <c r="I587" s="51">
        <f>IF($A587&lt;&gt;"",INDEX([1]Sizer!EM:EM,(ROW()-2)/3+7),"")</f>
        <v>-2</v>
      </c>
      <c r="J587" s="51">
        <f>IF($A587&lt;&gt;"",INDEX([1]Sizer!EN:EN,(ROW()-2)/3+7),"")</f>
        <v>0</v>
      </c>
      <c r="K587" s="51">
        <f>IF($A587&lt;&gt;"",INDEX([1]Sizer!EO:EO,(ROW()-2)/3+7),"")</f>
        <v>0</v>
      </c>
      <c r="L587" s="51">
        <f>IF($A587&lt;&gt;"",INDEX([1]Sizer!EP:EP,(ROW()-2)/3+7),"")</f>
        <v>0</v>
      </c>
      <c r="M587" s="51">
        <f>IF($A587&lt;&gt;"",INDEX([1]Sizer!EQ:EQ,(ROW()-2)/3+7),"")</f>
        <v>-0.5</v>
      </c>
      <c r="N587" s="51">
        <f>IF($A587&lt;&gt;"",INDEX([1]Sizer!ER:ER,(ROW()-2)/3+7),"")</f>
        <v>-0.5</v>
      </c>
      <c r="O587" s="51">
        <f>IF($A587&lt;&gt;"",INDEX([1]Sizer!ES:ES,(ROW()-2)/3+7),"")</f>
        <v>0</v>
      </c>
      <c r="P587" s="51">
        <f>IF($A587&lt;&gt;"",INDEX([1]Sizer!ET:ET,(ROW()-2)/3+7),"")</f>
        <v>1.5</v>
      </c>
      <c r="Q587" s="51">
        <f>IF($A587&lt;&gt;"",INDEX([1]Sizer!EU:EU,(ROW()-2)/3+7),"")</f>
        <v>1</v>
      </c>
      <c r="R587" s="51">
        <f>IF($A587&lt;&gt;"",INDEX([1]Sizer!EV:EV,(ROW()-2)/3+7),"")</f>
        <v>3</v>
      </c>
      <c r="S587" s="51">
        <f>IF($A587&lt;&gt;"",INDEX([1]Sizer!EW:EW,(ROW()-2)/3+7),"")</f>
        <v>0</v>
      </c>
      <c r="T587" s="51">
        <f>IF($A587&lt;&gt;"",INDEX([1]Sizer!EX:EX,(ROW()-2)/3+7),"")</f>
        <v>-1</v>
      </c>
      <c r="U587" s="51">
        <f>IF($A587&lt;&gt;"",INDEX([1]Sizer!EY:EY,(ROW()-2)/3+7),"")</f>
        <v>-0.5</v>
      </c>
      <c r="V587" s="51">
        <f>IF($A587&lt;&gt;"",INDEX([1]Sizer!EZ:EZ,(ROW()-2)/3+7),"")</f>
        <v>2.5</v>
      </c>
      <c r="W587" s="51">
        <f>IF($A587&lt;&gt;"",INDEX([1]Sizer!FA:FA,(ROW()-2)/3+7),"")</f>
        <v>0</v>
      </c>
      <c r="X587" s="51">
        <f>IF($A587&lt;&gt;"",INDEX([1]Sizer!FB:FB,(ROW()-2)/3+7),"")</f>
        <v>0</v>
      </c>
      <c r="Y587" s="51">
        <f>IF($A587&lt;&gt;"",INDEX([1]Sizer!FC:FC,(ROW()-2)/3+7),"")</f>
        <v>0</v>
      </c>
      <c r="Z587" s="51">
        <f>IF($A587&lt;&gt;"",INDEX([1]Sizer!FD:FD,(ROW()-2)/3+7),"")</f>
        <v>0</v>
      </c>
      <c r="AA587" s="52">
        <f>IF($A587&lt;&gt;"",INDEX([1]Sizer!$AB:$AB,(ROW()-2)/3+7)*'[1]Dashboard (Model)'!$U$2,"")</f>
        <v>0.03</v>
      </c>
    </row>
    <row r="588" spans="1:27" x14ac:dyDescent="0.2">
      <c r="A588" s="59"/>
      <c r="B588" s="53">
        <f>IF($A587&lt;&gt;"",INDEX([1]Sizer!B:B,(ROW()-3)/3+7),"")</f>
        <v>9.4921317987370132E-3</v>
      </c>
      <c r="C588" s="53">
        <f>IF($A587&lt;&gt;"",INDEX([1]Sizer!C:C,(ROW()-3)/3+7),"")</f>
        <v>1.5292880273871209E-2</v>
      </c>
      <c r="D588" s="53">
        <f>IF($A587&lt;&gt;"",INDEX([1]Sizer!D:D,(ROW()-3)/3+7),"")</f>
        <v>0.05</v>
      </c>
      <c r="E588" s="53">
        <f>IF($A587&lt;&gt;"",INDEX([1]Sizer!E:E,(ROW()-3)/3+7),"")</f>
        <v>0</v>
      </c>
      <c r="F588" s="53">
        <f>IF($A587&lt;&gt;"",INDEX([1]Sizer!F:F,(ROW()-3)/3+7),"")</f>
        <v>8.7703396651641983E-3</v>
      </c>
      <c r="G588" s="53">
        <f>IF($A587&lt;&gt;"",INDEX([1]Sizer!G:G,(ROW()-3)/3+7),"")</f>
        <v>0</v>
      </c>
      <c r="H588" s="53">
        <f>IF($A587&lt;&gt;"",INDEX([1]Sizer!H:H,(ROW()-3)/3+7),"")</f>
        <v>0</v>
      </c>
      <c r="I588" s="53">
        <f>IF($A587&lt;&gt;"",INDEX([1]Sizer!I:I,(ROW()-3)/3+7),"")</f>
        <v>-3.8348333333333325E-2</v>
      </c>
      <c r="J588" s="53">
        <f>IF($A587&lt;&gt;"",INDEX([1]Sizer!J:J,(ROW()-3)/3+7),"")</f>
        <v>0</v>
      </c>
      <c r="K588" s="53">
        <f>IF($A587&lt;&gt;"",INDEX([1]Sizer!K:K,(ROW()-3)/3+7),"")</f>
        <v>0</v>
      </c>
      <c r="L588" s="53">
        <f>IF($A587&lt;&gt;"",INDEX([1]Sizer!L:L,(ROW()-3)/3+7),"")</f>
        <v>0</v>
      </c>
      <c r="M588" s="53">
        <f>IF($A587&lt;&gt;"",INDEX([1]Sizer!M:M,(ROW()-3)/3+7),"")</f>
        <v>-7.3550346297282902E-3</v>
      </c>
      <c r="N588" s="53">
        <f>IF($A587&lt;&gt;"",INDEX([1]Sizer!N:N,(ROW()-3)/3+7),"")</f>
        <v>-2.4782225010455877E-2</v>
      </c>
      <c r="O588" s="53">
        <f>IF($A587&lt;&gt;"",INDEX([1]Sizer!O:O,(ROW()-3)/3+7),"")</f>
        <v>0</v>
      </c>
      <c r="P588" s="53">
        <f>IF($A587&lt;&gt;"",INDEX([1]Sizer!P:P,(ROW()-3)/3+7),"")</f>
        <v>1.5694688542825363E-2</v>
      </c>
      <c r="Q588" s="53">
        <f>IF($A587&lt;&gt;"",INDEX([1]Sizer!Q:Q,(ROW()-3)/3+7),"")</f>
        <v>1.6882971800433841E-2</v>
      </c>
      <c r="R588" s="53">
        <f>IF($A587&lt;&gt;"",INDEX([1]Sizer!R:R,(ROW()-3)/3+7),"")</f>
        <v>2.2359715670024226E-2</v>
      </c>
      <c r="S588" s="53">
        <f>IF($A587&lt;&gt;"",INDEX([1]Sizer!S:S,(ROW()-3)/3+7),"")</f>
        <v>0</v>
      </c>
      <c r="T588" s="53">
        <f>IF($A587&lt;&gt;"",INDEX([1]Sizer!T:T,(ROW()-3)/3+7),"")</f>
        <v>-2.946723585912487E-2</v>
      </c>
      <c r="U588" s="53">
        <f>IF($A587&lt;&gt;"",INDEX([1]Sizer!U:U,(ROW()-3)/3+7),"")</f>
        <v>-9.0979757085020239E-3</v>
      </c>
      <c r="V588" s="53">
        <f>IF($A587&lt;&gt;"",INDEX([1]Sizer!V:V,(ROW()-3)/3+7),"")</f>
        <v>4.6570248969190237E-2</v>
      </c>
      <c r="W588" s="53">
        <f>IF($A587&lt;&gt;"",INDEX([1]Sizer!W:W,(ROW()-3)/3+7),"")</f>
        <v>0</v>
      </c>
      <c r="X588" s="53">
        <f>IF($A587&lt;&gt;"",INDEX([1]Sizer!X:X,(ROW()-3)/3+7),"")</f>
        <v>0</v>
      </c>
      <c r="Y588" s="53">
        <f>IF($A587&lt;&gt;"",INDEX([1]Sizer!Y:Y,(ROW()-3)/3+7),"")</f>
        <v>0</v>
      </c>
      <c r="Z588" s="53">
        <f>IF($A587&lt;&gt;"",INDEX([1]Sizer!Z:Z,(ROW()-3)/3+7),"")</f>
        <v>0</v>
      </c>
      <c r="AA588" s="53">
        <f>IF($A587&lt;&gt;"",SUM($B588:$Z588),"")</f>
        <v>7.6012172179101709E-2</v>
      </c>
    </row>
    <row r="589" spans="1:27" x14ac:dyDescent="0.2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</row>
    <row r="590" spans="1:27" x14ac:dyDescent="0.2">
      <c r="A590" s="59">
        <f>IF(INDEX([1]Sizer!$A:$A,(ROW()-2)/3+7)&lt;&gt;"",INDEX([1]Sizer!$A:$A,(ROW()-2)/3+7),"")</f>
        <v>45530</v>
      </c>
      <c r="B590" s="51">
        <f>IF($A590&lt;&gt;"",INDEX([1]Sizer!EF:EF,(ROW()-2)/3+7),"")</f>
        <v>0.5</v>
      </c>
      <c r="C590" s="51">
        <f>IF($A590&lt;&gt;"",INDEX([1]Sizer!EG:EG,(ROW()-2)/3+7),"")</f>
        <v>1</v>
      </c>
      <c r="D590" s="51">
        <f>IF($A590&lt;&gt;"",INDEX([1]Sizer!EH:EH,(ROW()-2)/3+7),"")</f>
        <v>3</v>
      </c>
      <c r="E590" s="51">
        <f>IF($A590&lt;&gt;"",INDEX([1]Sizer!EI:EI,(ROW()-2)/3+7),"")</f>
        <v>0</v>
      </c>
      <c r="F590" s="51">
        <f>IF($A590&lt;&gt;"",INDEX([1]Sizer!EJ:EJ,(ROW()-2)/3+7),"")</f>
        <v>0.5</v>
      </c>
      <c r="G590" s="51">
        <f>IF($A590&lt;&gt;"",INDEX([1]Sizer!EK:EK,(ROW()-2)/3+7),"")</f>
        <v>0</v>
      </c>
      <c r="H590" s="51">
        <f>IF($A590&lt;&gt;"",INDEX([1]Sizer!EL:EL,(ROW()-2)/3+7),"")</f>
        <v>0</v>
      </c>
      <c r="I590" s="51">
        <f>IF($A590&lt;&gt;"",INDEX([1]Sizer!EM:EM,(ROW()-2)/3+7),"")</f>
        <v>-2</v>
      </c>
      <c r="J590" s="51">
        <f>IF($A590&lt;&gt;"",INDEX([1]Sizer!EN:EN,(ROW()-2)/3+7),"")</f>
        <v>0</v>
      </c>
      <c r="K590" s="51">
        <f>IF($A590&lt;&gt;"",INDEX([1]Sizer!EO:EO,(ROW()-2)/3+7),"")</f>
        <v>0</v>
      </c>
      <c r="L590" s="51">
        <f>IF($A590&lt;&gt;"",INDEX([1]Sizer!EP:EP,(ROW()-2)/3+7),"")</f>
        <v>0</v>
      </c>
      <c r="M590" s="51">
        <f>IF($A590&lt;&gt;"",INDEX([1]Sizer!EQ:EQ,(ROW()-2)/3+7),"")</f>
        <v>-0.5</v>
      </c>
      <c r="N590" s="51">
        <f>IF($A590&lt;&gt;"",INDEX([1]Sizer!ER:ER,(ROW()-2)/3+7),"")</f>
        <v>-0.5</v>
      </c>
      <c r="O590" s="51">
        <f>IF($A590&lt;&gt;"",INDEX([1]Sizer!ES:ES,(ROW()-2)/3+7),"")</f>
        <v>0</v>
      </c>
      <c r="P590" s="51">
        <f>IF($A590&lt;&gt;"",INDEX([1]Sizer!ET:ET,(ROW()-2)/3+7),"")</f>
        <v>1</v>
      </c>
      <c r="Q590" s="51">
        <f>IF($A590&lt;&gt;"",INDEX([1]Sizer!EU:EU,(ROW()-2)/3+7),"")</f>
        <v>1</v>
      </c>
      <c r="R590" s="51">
        <f>IF($A590&lt;&gt;"",INDEX([1]Sizer!EV:EV,(ROW()-2)/3+7),"")</f>
        <v>3</v>
      </c>
      <c r="S590" s="51">
        <f>IF($A590&lt;&gt;"",INDEX([1]Sizer!EW:EW,(ROW()-2)/3+7),"")</f>
        <v>0</v>
      </c>
      <c r="T590" s="51">
        <f>IF($A590&lt;&gt;"",INDEX([1]Sizer!EX:EX,(ROW()-2)/3+7),"")</f>
        <v>-1</v>
      </c>
      <c r="U590" s="51">
        <f>IF($A590&lt;&gt;"",INDEX([1]Sizer!EY:EY,(ROW()-2)/3+7),"")</f>
        <v>-0.5</v>
      </c>
      <c r="V590" s="51">
        <f>IF($A590&lt;&gt;"",INDEX([1]Sizer!EZ:EZ,(ROW()-2)/3+7),"")</f>
        <v>2</v>
      </c>
      <c r="W590" s="51">
        <f>IF($A590&lt;&gt;"",INDEX([1]Sizer!FA:FA,(ROW()-2)/3+7),"")</f>
        <v>0</v>
      </c>
      <c r="X590" s="51">
        <f>IF($A590&lt;&gt;"",INDEX([1]Sizer!FB:FB,(ROW()-2)/3+7),"")</f>
        <v>0</v>
      </c>
      <c r="Y590" s="51">
        <f>IF($A590&lt;&gt;"",INDEX([1]Sizer!FC:FC,(ROW()-2)/3+7),"")</f>
        <v>0</v>
      </c>
      <c r="Z590" s="51">
        <f>IF($A590&lt;&gt;"",INDEX([1]Sizer!FD:FD,(ROW()-2)/3+7),"")</f>
        <v>0</v>
      </c>
      <c r="AA590" s="52">
        <f>IF($A590&lt;&gt;"",INDEX([1]Sizer!$AB:$AB,(ROW()-2)/3+7)*'[1]Dashboard (Model)'!$U$2,"")</f>
        <v>4.4999999999999998E-2</v>
      </c>
    </row>
    <row r="591" spans="1:27" x14ac:dyDescent="0.2">
      <c r="A591" s="59"/>
      <c r="B591" s="53">
        <f>IF($A590&lt;&gt;"",INDEX([1]Sizer!B:B,(ROW()-3)/3+7),"")</f>
        <v>7.2778861053719021E-3</v>
      </c>
      <c r="C591" s="53">
        <f>IF($A590&lt;&gt;"",INDEX([1]Sizer!C:C,(ROW()-3)/3+7),"")</f>
        <v>1.5292880273871209E-2</v>
      </c>
      <c r="D591" s="53">
        <f>IF($A590&lt;&gt;"",INDEX([1]Sizer!D:D,(ROW()-3)/3+7),"")</f>
        <v>0.05</v>
      </c>
      <c r="E591" s="53">
        <f>IF($A590&lt;&gt;"",INDEX([1]Sizer!E:E,(ROW()-3)/3+7),"")</f>
        <v>0</v>
      </c>
      <c r="F591" s="53">
        <f>IF($A590&lt;&gt;"",INDEX([1]Sizer!F:F,(ROW()-3)/3+7),"")</f>
        <v>8.7703396651641983E-3</v>
      </c>
      <c r="G591" s="53">
        <f>IF($A590&lt;&gt;"",INDEX([1]Sizer!G:G,(ROW()-3)/3+7),"")</f>
        <v>0</v>
      </c>
      <c r="H591" s="53">
        <f>IF($A590&lt;&gt;"",INDEX([1]Sizer!H:H,(ROW()-3)/3+7),"")</f>
        <v>0</v>
      </c>
      <c r="I591" s="53">
        <f>IF($A590&lt;&gt;"",INDEX([1]Sizer!I:I,(ROW()-3)/3+7),"")</f>
        <v>-3.8348333333333325E-2</v>
      </c>
      <c r="J591" s="53">
        <f>IF($A590&lt;&gt;"",INDEX([1]Sizer!J:J,(ROW()-3)/3+7),"")</f>
        <v>0</v>
      </c>
      <c r="K591" s="53">
        <f>IF($A590&lt;&gt;"",INDEX([1]Sizer!K:K,(ROW()-3)/3+7),"")</f>
        <v>0</v>
      </c>
      <c r="L591" s="53">
        <f>IF($A590&lt;&gt;"",INDEX([1]Sizer!L:L,(ROW()-3)/3+7),"")</f>
        <v>0</v>
      </c>
      <c r="M591" s="53">
        <f>IF($A590&lt;&gt;"",INDEX([1]Sizer!M:M,(ROW()-3)/3+7),"")</f>
        <v>-7.3550346297282902E-3</v>
      </c>
      <c r="N591" s="53">
        <f>IF($A590&lt;&gt;"",INDEX([1]Sizer!N:N,(ROW()-3)/3+7),"")</f>
        <v>-2.4782225010455877E-2</v>
      </c>
      <c r="O591" s="53">
        <f>IF($A590&lt;&gt;"",INDEX([1]Sizer!O:O,(ROW()-3)/3+7),"")</f>
        <v>0</v>
      </c>
      <c r="P591" s="53">
        <f>IF($A590&lt;&gt;"",INDEX([1]Sizer!P:P,(ROW()-3)/3+7),"")</f>
        <v>1.5500536303630364E-2</v>
      </c>
      <c r="Q591" s="53">
        <f>IF($A590&lt;&gt;"",INDEX([1]Sizer!Q:Q,(ROW()-3)/3+7),"")</f>
        <v>1.6882971800433841E-2</v>
      </c>
      <c r="R591" s="53">
        <f>IF($A590&lt;&gt;"",INDEX([1]Sizer!R:R,(ROW()-3)/3+7),"")</f>
        <v>2.2359715670024226E-2</v>
      </c>
      <c r="S591" s="53">
        <f>IF($A590&lt;&gt;"",INDEX([1]Sizer!S:S,(ROW()-3)/3+7),"")</f>
        <v>0</v>
      </c>
      <c r="T591" s="53">
        <f>IF($A590&lt;&gt;"",INDEX([1]Sizer!T:T,(ROW()-3)/3+7),"")</f>
        <v>-2.946723585912487E-2</v>
      </c>
      <c r="U591" s="53">
        <f>IF($A590&lt;&gt;"",INDEX([1]Sizer!U:U,(ROW()-3)/3+7),"")</f>
        <v>-9.0979757085020239E-3</v>
      </c>
      <c r="V591" s="53">
        <f>IF($A590&lt;&gt;"",INDEX([1]Sizer!V:V,(ROW()-3)/3+7),"")</f>
        <v>4.7236925182991572E-2</v>
      </c>
      <c r="W591" s="53">
        <f>IF($A590&lt;&gt;"",INDEX([1]Sizer!W:W,(ROW()-3)/3+7),"")</f>
        <v>0</v>
      </c>
      <c r="X591" s="53">
        <f>IF($A590&lt;&gt;"",INDEX([1]Sizer!X:X,(ROW()-3)/3+7),"")</f>
        <v>0</v>
      </c>
      <c r="Y591" s="53">
        <f>IF($A590&lt;&gt;"",INDEX([1]Sizer!Y:Y,(ROW()-3)/3+7),"")</f>
        <v>0</v>
      </c>
      <c r="Z591" s="53">
        <f>IF($A590&lt;&gt;"",INDEX([1]Sizer!Z:Z,(ROW()-3)/3+7),"")</f>
        <v>0</v>
      </c>
      <c r="AA591" s="53">
        <f>IF($A590&lt;&gt;"",SUM($B591:$Z591),"")</f>
        <v>7.4270450460342946E-2</v>
      </c>
    </row>
    <row r="592" spans="1:27" x14ac:dyDescent="0.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</row>
    <row r="593" spans="1:27" x14ac:dyDescent="0.2">
      <c r="A593" s="59">
        <f>IF(INDEX([1]Sizer!$A:$A,(ROW()-2)/3+7)&lt;&gt;"",INDEX([1]Sizer!$A:$A,(ROW()-2)/3+7),"")</f>
        <v>45531</v>
      </c>
      <c r="B593" s="51">
        <f>IF($A593&lt;&gt;"",INDEX([1]Sizer!EF:EF,(ROW()-2)/3+7),"")</f>
        <v>0.5</v>
      </c>
      <c r="C593" s="51">
        <f>IF($A593&lt;&gt;"",INDEX([1]Sizer!EG:EG,(ROW()-2)/3+7),"")</f>
        <v>1</v>
      </c>
      <c r="D593" s="51">
        <f>IF($A593&lt;&gt;"",INDEX([1]Sizer!EH:EH,(ROW()-2)/3+7),"")</f>
        <v>3</v>
      </c>
      <c r="E593" s="51">
        <f>IF($A593&lt;&gt;"",INDEX([1]Sizer!EI:EI,(ROW()-2)/3+7),"")</f>
        <v>0</v>
      </c>
      <c r="F593" s="51">
        <f>IF($A593&lt;&gt;"",INDEX([1]Sizer!EJ:EJ,(ROW()-2)/3+7),"")</f>
        <v>0</v>
      </c>
      <c r="G593" s="51">
        <f>IF($A593&lt;&gt;"",INDEX([1]Sizer!EK:EK,(ROW()-2)/3+7),"")</f>
        <v>0</v>
      </c>
      <c r="H593" s="51">
        <f>IF($A593&lt;&gt;"",INDEX([1]Sizer!EL:EL,(ROW()-2)/3+7),"")</f>
        <v>0</v>
      </c>
      <c r="I593" s="51">
        <f>IF($A593&lt;&gt;"",INDEX([1]Sizer!EM:EM,(ROW()-2)/3+7),"")</f>
        <v>-2</v>
      </c>
      <c r="J593" s="51">
        <f>IF($A593&lt;&gt;"",INDEX([1]Sizer!EN:EN,(ROW()-2)/3+7),"")</f>
        <v>0.5</v>
      </c>
      <c r="K593" s="51">
        <f>IF($A593&lt;&gt;"",INDEX([1]Sizer!EO:EO,(ROW()-2)/3+7),"")</f>
        <v>0</v>
      </c>
      <c r="L593" s="51">
        <f>IF($A593&lt;&gt;"",INDEX([1]Sizer!EP:EP,(ROW()-2)/3+7),"")</f>
        <v>0</v>
      </c>
      <c r="M593" s="51">
        <f>IF($A593&lt;&gt;"",INDEX([1]Sizer!EQ:EQ,(ROW()-2)/3+7),"")</f>
        <v>-0.5</v>
      </c>
      <c r="N593" s="51">
        <f>IF($A593&lt;&gt;"",INDEX([1]Sizer!ER:ER,(ROW()-2)/3+7),"")</f>
        <v>-0.5</v>
      </c>
      <c r="O593" s="51">
        <f>IF($A593&lt;&gt;"",INDEX([1]Sizer!ES:ES,(ROW()-2)/3+7),"")</f>
        <v>0</v>
      </c>
      <c r="P593" s="51">
        <f>IF($A593&lt;&gt;"",INDEX([1]Sizer!ET:ET,(ROW()-2)/3+7),"")</f>
        <v>1</v>
      </c>
      <c r="Q593" s="51">
        <f>IF($A593&lt;&gt;"",INDEX([1]Sizer!EU:EU,(ROW()-2)/3+7),"")</f>
        <v>1</v>
      </c>
      <c r="R593" s="51">
        <f>IF($A593&lt;&gt;"",INDEX([1]Sizer!EV:EV,(ROW()-2)/3+7),"")</f>
        <v>3</v>
      </c>
      <c r="S593" s="51">
        <f>IF($A593&lt;&gt;"",INDEX([1]Sizer!EW:EW,(ROW()-2)/3+7),"")</f>
        <v>0</v>
      </c>
      <c r="T593" s="51">
        <f>IF($A593&lt;&gt;"",INDEX([1]Sizer!EX:EX,(ROW()-2)/3+7),"")</f>
        <v>-1</v>
      </c>
      <c r="U593" s="51">
        <f>IF($A593&lt;&gt;"",INDEX([1]Sizer!EY:EY,(ROW()-2)/3+7),"")</f>
        <v>-0.5</v>
      </c>
      <c r="V593" s="51">
        <f>IF($A593&lt;&gt;"",INDEX([1]Sizer!EZ:EZ,(ROW()-2)/3+7),"")</f>
        <v>2</v>
      </c>
      <c r="W593" s="51">
        <f>IF($A593&lt;&gt;"",INDEX([1]Sizer!FA:FA,(ROW()-2)/3+7),"")</f>
        <v>0</v>
      </c>
      <c r="X593" s="51">
        <f>IF($A593&lt;&gt;"",INDEX([1]Sizer!FB:FB,(ROW()-2)/3+7),"")</f>
        <v>0</v>
      </c>
      <c r="Y593" s="51">
        <f>IF($A593&lt;&gt;"",INDEX([1]Sizer!FC:FC,(ROW()-2)/3+7),"")</f>
        <v>0</v>
      </c>
      <c r="Z593" s="51">
        <f>IF($A593&lt;&gt;"",INDEX([1]Sizer!FD:FD,(ROW()-2)/3+7),"")</f>
        <v>0</v>
      </c>
      <c r="AA593" s="52">
        <f>IF($A593&lt;&gt;"",INDEX([1]Sizer!$AB:$AB,(ROW()-2)/3+7)*'[1]Dashboard (Model)'!$U$2,"")</f>
        <v>0.03</v>
      </c>
    </row>
    <row r="594" spans="1:27" x14ac:dyDescent="0.2">
      <c r="A594" s="59"/>
      <c r="B594" s="53">
        <f>IF($A593&lt;&gt;"",INDEX([1]Sizer!B:B,(ROW()-3)/3+7),"")</f>
        <v>7.2778861053719021E-3</v>
      </c>
      <c r="C594" s="53">
        <f>IF($A593&lt;&gt;"",INDEX([1]Sizer!C:C,(ROW()-3)/3+7),"")</f>
        <v>1.5292880273871209E-2</v>
      </c>
      <c r="D594" s="53">
        <f>IF($A593&lt;&gt;"",INDEX([1]Sizer!D:D,(ROW()-3)/3+7),"")</f>
        <v>0.05</v>
      </c>
      <c r="E594" s="53">
        <f>IF($A593&lt;&gt;"",INDEX([1]Sizer!E:E,(ROW()-3)/3+7),"")</f>
        <v>0</v>
      </c>
      <c r="F594" s="53">
        <f>IF($A593&lt;&gt;"",INDEX([1]Sizer!F:F,(ROW()-3)/3+7),"")</f>
        <v>0</v>
      </c>
      <c r="G594" s="53">
        <f>IF($A593&lt;&gt;"",INDEX([1]Sizer!G:G,(ROW()-3)/3+7),"")</f>
        <v>0</v>
      </c>
      <c r="H594" s="53">
        <f>IF($A593&lt;&gt;"",INDEX([1]Sizer!H:H,(ROW()-3)/3+7),"")</f>
        <v>0</v>
      </c>
      <c r="I594" s="53">
        <f>IF($A593&lt;&gt;"",INDEX([1]Sizer!I:I,(ROW()-3)/3+7),"")</f>
        <v>-3.8348333333333325E-2</v>
      </c>
      <c r="J594" s="53">
        <f>IF($A593&lt;&gt;"",INDEX([1]Sizer!J:J,(ROW()-3)/3+7),"")</f>
        <v>4.1838298662704313E-3</v>
      </c>
      <c r="K594" s="53">
        <f>IF($A593&lt;&gt;"",INDEX([1]Sizer!K:K,(ROW()-3)/3+7),"")</f>
        <v>0</v>
      </c>
      <c r="L594" s="53">
        <f>IF($A593&lt;&gt;"",INDEX([1]Sizer!L:L,(ROW()-3)/3+7),"")</f>
        <v>0</v>
      </c>
      <c r="M594" s="53">
        <f>IF($A593&lt;&gt;"",INDEX([1]Sizer!M:M,(ROW()-3)/3+7),"")</f>
        <v>-7.3550346297282902E-3</v>
      </c>
      <c r="N594" s="53">
        <f>IF($A593&lt;&gt;"",INDEX([1]Sizer!N:N,(ROW()-3)/3+7),"")</f>
        <v>-2.4782225010455877E-2</v>
      </c>
      <c r="O594" s="53">
        <f>IF($A593&lt;&gt;"",INDEX([1]Sizer!O:O,(ROW()-3)/3+7),"")</f>
        <v>0</v>
      </c>
      <c r="P594" s="53">
        <f>IF($A593&lt;&gt;"",INDEX([1]Sizer!P:P,(ROW()-3)/3+7),"")</f>
        <v>1.5500536303630364E-2</v>
      </c>
      <c r="Q594" s="53">
        <f>IF($A593&lt;&gt;"",INDEX([1]Sizer!Q:Q,(ROW()-3)/3+7),"")</f>
        <v>1.6882971800433841E-2</v>
      </c>
      <c r="R594" s="53">
        <f>IF($A593&lt;&gt;"",INDEX([1]Sizer!R:R,(ROW()-3)/3+7),"")</f>
        <v>2.2359715670024226E-2</v>
      </c>
      <c r="S594" s="53">
        <f>IF($A593&lt;&gt;"",INDEX([1]Sizer!S:S,(ROW()-3)/3+7),"")</f>
        <v>0</v>
      </c>
      <c r="T594" s="53">
        <f>IF($A593&lt;&gt;"",INDEX([1]Sizer!T:T,(ROW()-3)/3+7),"")</f>
        <v>-2.946723585912487E-2</v>
      </c>
      <c r="U594" s="53">
        <f>IF($A593&lt;&gt;"",INDEX([1]Sizer!U:U,(ROW()-3)/3+7),"")</f>
        <v>-9.0979757085020239E-3</v>
      </c>
      <c r="V594" s="53">
        <f>IF($A593&lt;&gt;"",INDEX([1]Sizer!V:V,(ROW()-3)/3+7),"")</f>
        <v>4.7236925182991572E-2</v>
      </c>
      <c r="W594" s="53">
        <f>IF($A593&lt;&gt;"",INDEX([1]Sizer!W:W,(ROW()-3)/3+7),"")</f>
        <v>0</v>
      </c>
      <c r="X594" s="53">
        <f>IF($A593&lt;&gt;"",INDEX([1]Sizer!X:X,(ROW()-3)/3+7),"")</f>
        <v>0</v>
      </c>
      <c r="Y594" s="53">
        <f>IF($A593&lt;&gt;"",INDEX([1]Sizer!Y:Y,(ROW()-3)/3+7),"")</f>
        <v>0</v>
      </c>
      <c r="Z594" s="53">
        <f>IF($A593&lt;&gt;"",INDEX([1]Sizer!Z:Z,(ROW()-3)/3+7),"")</f>
        <v>0</v>
      </c>
      <c r="AA594" s="53">
        <f>IF($A593&lt;&gt;"",SUM($B594:$Z594),"")</f>
        <v>6.9683940661449173E-2</v>
      </c>
    </row>
    <row r="595" spans="1:27" x14ac:dyDescent="0.2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</row>
    <row r="596" spans="1:27" x14ac:dyDescent="0.2">
      <c r="A596" s="59">
        <f>IF(INDEX([1]Sizer!$A:$A,(ROW()-2)/3+7)&lt;&gt;"",INDEX([1]Sizer!$A:$A,(ROW()-2)/3+7),"")</f>
        <v>45532</v>
      </c>
      <c r="B596" s="51">
        <f>IF($A596&lt;&gt;"",INDEX([1]Sizer!EF:EF,(ROW()-2)/3+7),"")</f>
        <v>1</v>
      </c>
      <c r="C596" s="51">
        <f>IF($A596&lt;&gt;"",INDEX([1]Sizer!EG:EG,(ROW()-2)/3+7),"")</f>
        <v>0.5</v>
      </c>
      <c r="D596" s="51">
        <f>IF($A596&lt;&gt;"",INDEX([1]Sizer!EH:EH,(ROW()-2)/3+7),"")</f>
        <v>3</v>
      </c>
      <c r="E596" s="51">
        <f>IF($A596&lt;&gt;"",INDEX([1]Sizer!EI:EI,(ROW()-2)/3+7),"")</f>
        <v>0</v>
      </c>
      <c r="F596" s="51">
        <f>IF($A596&lt;&gt;"",INDEX([1]Sizer!EJ:EJ,(ROW()-2)/3+7),"")</f>
        <v>0</v>
      </c>
      <c r="G596" s="51">
        <f>IF($A596&lt;&gt;"",INDEX([1]Sizer!EK:EK,(ROW()-2)/3+7),"")</f>
        <v>0</v>
      </c>
      <c r="H596" s="51">
        <f>IF($A596&lt;&gt;"",INDEX([1]Sizer!EL:EL,(ROW()-2)/3+7),"")</f>
        <v>0</v>
      </c>
      <c r="I596" s="51">
        <f>IF($A596&lt;&gt;"",INDEX([1]Sizer!EM:EM,(ROW()-2)/3+7),"")</f>
        <v>-2</v>
      </c>
      <c r="J596" s="51">
        <f>IF($A596&lt;&gt;"",INDEX([1]Sizer!EN:EN,(ROW()-2)/3+7),"")</f>
        <v>0.5</v>
      </c>
      <c r="K596" s="51">
        <f>IF($A596&lt;&gt;"",INDEX([1]Sizer!EO:EO,(ROW()-2)/3+7),"")</f>
        <v>0</v>
      </c>
      <c r="L596" s="51">
        <f>IF($A596&lt;&gt;"",INDEX([1]Sizer!EP:EP,(ROW()-2)/3+7),"")</f>
        <v>0</v>
      </c>
      <c r="M596" s="51">
        <f>IF($A596&lt;&gt;"",INDEX([1]Sizer!EQ:EQ,(ROW()-2)/3+7),"")</f>
        <v>-0.5</v>
      </c>
      <c r="N596" s="51">
        <f>IF($A596&lt;&gt;"",INDEX([1]Sizer!ER:ER,(ROW()-2)/3+7),"")</f>
        <v>-0.5</v>
      </c>
      <c r="O596" s="51">
        <f>IF($A596&lt;&gt;"",INDEX([1]Sizer!ES:ES,(ROW()-2)/3+7),"")</f>
        <v>0</v>
      </c>
      <c r="P596" s="51">
        <f>IF($A596&lt;&gt;"",INDEX([1]Sizer!ET:ET,(ROW()-2)/3+7),"")</f>
        <v>1</v>
      </c>
      <c r="Q596" s="51">
        <f>IF($A596&lt;&gt;"",INDEX([1]Sizer!EU:EU,(ROW()-2)/3+7),"")</f>
        <v>1</v>
      </c>
      <c r="R596" s="51">
        <f>IF($A596&lt;&gt;"",INDEX([1]Sizer!EV:EV,(ROW()-2)/3+7),"")</f>
        <v>3</v>
      </c>
      <c r="S596" s="51">
        <f>IF($A596&lt;&gt;"",INDEX([1]Sizer!EW:EW,(ROW()-2)/3+7),"")</f>
        <v>0</v>
      </c>
      <c r="T596" s="51">
        <f>IF($A596&lt;&gt;"",INDEX([1]Sizer!EX:EX,(ROW()-2)/3+7),"")</f>
        <v>-1</v>
      </c>
      <c r="U596" s="51">
        <f>IF($A596&lt;&gt;"",INDEX([1]Sizer!EY:EY,(ROW()-2)/3+7),"")</f>
        <v>-0.5</v>
      </c>
      <c r="V596" s="51">
        <f>IF($A596&lt;&gt;"",INDEX([1]Sizer!EZ:EZ,(ROW()-2)/3+7),"")</f>
        <v>2.5</v>
      </c>
      <c r="W596" s="51">
        <f>IF($A596&lt;&gt;"",INDEX([1]Sizer!FA:FA,(ROW()-2)/3+7),"")</f>
        <v>0</v>
      </c>
      <c r="X596" s="51">
        <f>IF($A596&lt;&gt;"",INDEX([1]Sizer!FB:FB,(ROW()-2)/3+7),"")</f>
        <v>0</v>
      </c>
      <c r="Y596" s="51">
        <f>IF($A596&lt;&gt;"",INDEX([1]Sizer!FC:FC,(ROW()-2)/3+7),"")</f>
        <v>0</v>
      </c>
      <c r="Z596" s="51">
        <f>IF($A596&lt;&gt;"",INDEX([1]Sizer!FD:FD,(ROW()-2)/3+7),"")</f>
        <v>0</v>
      </c>
      <c r="AA596" s="52">
        <f>IF($A596&lt;&gt;"",INDEX([1]Sizer!$AB:$AB,(ROW()-2)/3+7)*'[1]Dashboard (Model)'!$U$2,"")</f>
        <v>0.04</v>
      </c>
    </row>
    <row r="597" spans="1:27" x14ac:dyDescent="0.2">
      <c r="A597" s="59"/>
      <c r="B597" s="53">
        <f>IF($A596&lt;&gt;"",INDEX([1]Sizer!B:B,(ROW()-3)/3+7),"")</f>
        <v>1.283322031599647E-2</v>
      </c>
      <c r="C597" s="53">
        <f>IF($A596&lt;&gt;"",INDEX([1]Sizer!C:C,(ROW()-3)/3+7),"")</f>
        <v>7.0249257609502581E-3</v>
      </c>
      <c r="D597" s="53">
        <f>IF($A596&lt;&gt;"",INDEX([1]Sizer!D:D,(ROW()-3)/3+7),"")</f>
        <v>0.05</v>
      </c>
      <c r="E597" s="53">
        <f>IF($A596&lt;&gt;"",INDEX([1]Sizer!E:E,(ROW()-3)/3+7),"")</f>
        <v>0</v>
      </c>
      <c r="F597" s="53">
        <f>IF($A596&lt;&gt;"",INDEX([1]Sizer!F:F,(ROW()-3)/3+7),"")</f>
        <v>0</v>
      </c>
      <c r="G597" s="53">
        <f>IF($A596&lt;&gt;"",INDEX([1]Sizer!G:G,(ROW()-3)/3+7),"")</f>
        <v>0</v>
      </c>
      <c r="H597" s="53">
        <f>IF($A596&lt;&gt;"",INDEX([1]Sizer!H:H,(ROW()-3)/3+7),"")</f>
        <v>0</v>
      </c>
      <c r="I597" s="53">
        <f>IF($A596&lt;&gt;"",INDEX([1]Sizer!I:I,(ROW()-3)/3+7),"")</f>
        <v>-3.8348333333333325E-2</v>
      </c>
      <c r="J597" s="53">
        <f>IF($A596&lt;&gt;"",INDEX([1]Sizer!J:J,(ROW()-3)/3+7),"")</f>
        <v>4.1838298662704313E-3</v>
      </c>
      <c r="K597" s="53">
        <f>IF($A596&lt;&gt;"",INDEX([1]Sizer!K:K,(ROW()-3)/3+7),"")</f>
        <v>0</v>
      </c>
      <c r="L597" s="53">
        <f>IF($A596&lt;&gt;"",INDEX([1]Sizer!L:L,(ROW()-3)/3+7),"")</f>
        <v>0</v>
      </c>
      <c r="M597" s="53">
        <f>IF($A596&lt;&gt;"",INDEX([1]Sizer!M:M,(ROW()-3)/3+7),"")</f>
        <v>-7.3550346297282902E-3</v>
      </c>
      <c r="N597" s="53">
        <f>IF($A596&lt;&gt;"",INDEX([1]Sizer!N:N,(ROW()-3)/3+7),"")</f>
        <v>-2.4782225010455877E-2</v>
      </c>
      <c r="O597" s="53">
        <f>IF($A596&lt;&gt;"",INDEX([1]Sizer!O:O,(ROW()-3)/3+7),"")</f>
        <v>0</v>
      </c>
      <c r="P597" s="53">
        <f>IF($A596&lt;&gt;"",INDEX([1]Sizer!P:P,(ROW()-3)/3+7),"")</f>
        <v>1.5500536303630364E-2</v>
      </c>
      <c r="Q597" s="53">
        <f>IF($A596&lt;&gt;"",INDEX([1]Sizer!Q:Q,(ROW()-3)/3+7),"")</f>
        <v>1.6882971800433841E-2</v>
      </c>
      <c r="R597" s="53">
        <f>IF($A596&lt;&gt;"",INDEX([1]Sizer!R:R,(ROW()-3)/3+7),"")</f>
        <v>2.2359715670024226E-2</v>
      </c>
      <c r="S597" s="53">
        <f>IF($A596&lt;&gt;"",INDEX([1]Sizer!S:S,(ROW()-3)/3+7),"")</f>
        <v>0</v>
      </c>
      <c r="T597" s="53">
        <f>IF($A596&lt;&gt;"",INDEX([1]Sizer!T:T,(ROW()-3)/3+7),"")</f>
        <v>-2.946723585912487E-2</v>
      </c>
      <c r="U597" s="53">
        <f>IF($A596&lt;&gt;"",INDEX([1]Sizer!U:U,(ROW()-3)/3+7),"")</f>
        <v>-9.0979757085020239E-3</v>
      </c>
      <c r="V597" s="53">
        <f>IF($A596&lt;&gt;"",INDEX([1]Sizer!V:V,(ROW()-3)/3+7),"")</f>
        <v>0.05</v>
      </c>
      <c r="W597" s="53">
        <f>IF($A596&lt;&gt;"",INDEX([1]Sizer!W:W,(ROW()-3)/3+7),"")</f>
        <v>0</v>
      </c>
      <c r="X597" s="53">
        <f>IF($A596&lt;&gt;"",INDEX([1]Sizer!X:X,(ROW()-3)/3+7),"")</f>
        <v>0</v>
      </c>
      <c r="Y597" s="53">
        <f>IF($A596&lt;&gt;"",INDEX([1]Sizer!Y:Y,(ROW()-3)/3+7),"")</f>
        <v>0</v>
      </c>
      <c r="Z597" s="53">
        <f>IF($A596&lt;&gt;"",INDEX([1]Sizer!Z:Z,(ROW()-3)/3+7),"")</f>
        <v>0</v>
      </c>
      <c r="AA597" s="53">
        <f>IF($A596&lt;&gt;"",SUM($B597:$Z597),"")</f>
        <v>6.9734395176161215E-2</v>
      </c>
    </row>
    <row r="598" spans="1:27" x14ac:dyDescent="0.2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</row>
    <row r="599" spans="1:27" x14ac:dyDescent="0.2">
      <c r="A599" s="59">
        <f>IF(INDEX([1]Sizer!$A:$A,(ROW()-2)/3+7)&lt;&gt;"",INDEX([1]Sizer!$A:$A,(ROW()-2)/3+7),"")</f>
        <v>45533</v>
      </c>
      <c r="B599" s="51">
        <f>IF($A599&lt;&gt;"",INDEX([1]Sizer!EF:EF,(ROW()-2)/3+7),"")</f>
        <v>1.5</v>
      </c>
      <c r="C599" s="51">
        <f>IF($A599&lt;&gt;"",INDEX([1]Sizer!EG:EG,(ROW()-2)/3+7),"")</f>
        <v>0.5</v>
      </c>
      <c r="D599" s="51">
        <f>IF($A599&lt;&gt;"",INDEX([1]Sizer!EH:EH,(ROW()-2)/3+7),"")</f>
        <v>3</v>
      </c>
      <c r="E599" s="51">
        <f>IF($A599&lt;&gt;"",INDEX([1]Sizer!EI:EI,(ROW()-2)/3+7),"")</f>
        <v>0</v>
      </c>
      <c r="F599" s="51">
        <f>IF($A599&lt;&gt;"",INDEX([1]Sizer!EJ:EJ,(ROW()-2)/3+7),"")</f>
        <v>0</v>
      </c>
      <c r="G599" s="51">
        <f>IF($A599&lt;&gt;"",INDEX([1]Sizer!EK:EK,(ROW()-2)/3+7),"")</f>
        <v>0</v>
      </c>
      <c r="H599" s="51">
        <f>IF($A599&lt;&gt;"",INDEX([1]Sizer!EL:EL,(ROW()-2)/3+7),"")</f>
        <v>0</v>
      </c>
      <c r="I599" s="51">
        <f>IF($A599&lt;&gt;"",INDEX([1]Sizer!EM:EM,(ROW()-2)/3+7),"")</f>
        <v>-2</v>
      </c>
      <c r="J599" s="51">
        <f>IF($A599&lt;&gt;"",INDEX([1]Sizer!EN:EN,(ROW()-2)/3+7),"")</f>
        <v>0.5</v>
      </c>
      <c r="K599" s="51">
        <f>IF($A599&lt;&gt;"",INDEX([1]Sizer!EO:EO,(ROW()-2)/3+7),"")</f>
        <v>0</v>
      </c>
      <c r="L599" s="51">
        <f>IF($A599&lt;&gt;"",INDEX([1]Sizer!EP:EP,(ROW()-2)/3+7),"")</f>
        <v>0</v>
      </c>
      <c r="M599" s="51">
        <f>IF($A599&lt;&gt;"",INDEX([1]Sizer!EQ:EQ,(ROW()-2)/3+7),"")</f>
        <v>-0.5</v>
      </c>
      <c r="N599" s="51">
        <f>IF($A599&lt;&gt;"",INDEX([1]Sizer!ER:ER,(ROW()-2)/3+7),"")</f>
        <v>-0.5</v>
      </c>
      <c r="O599" s="51">
        <f>IF($A599&lt;&gt;"",INDEX([1]Sizer!ES:ES,(ROW()-2)/3+7),"")</f>
        <v>0</v>
      </c>
      <c r="P599" s="51">
        <f>IF($A599&lt;&gt;"",INDEX([1]Sizer!ET:ET,(ROW()-2)/3+7),"")</f>
        <v>1</v>
      </c>
      <c r="Q599" s="51">
        <f>IF($A599&lt;&gt;"",INDEX([1]Sizer!EU:EU,(ROW()-2)/3+7),"")</f>
        <v>1</v>
      </c>
      <c r="R599" s="51">
        <f>IF($A599&lt;&gt;"",INDEX([1]Sizer!EV:EV,(ROW()-2)/3+7),"")</f>
        <v>3</v>
      </c>
      <c r="S599" s="51">
        <f>IF($A599&lt;&gt;"",INDEX([1]Sizer!EW:EW,(ROW()-2)/3+7),"")</f>
        <v>0</v>
      </c>
      <c r="T599" s="51">
        <f>IF($A599&lt;&gt;"",INDEX([1]Sizer!EX:EX,(ROW()-2)/3+7),"")</f>
        <v>-1</v>
      </c>
      <c r="U599" s="51">
        <f>IF($A599&lt;&gt;"",INDEX([1]Sizer!EY:EY,(ROW()-2)/3+7),"")</f>
        <v>-0.5</v>
      </c>
      <c r="V599" s="51">
        <f>IF($A599&lt;&gt;"",INDEX([1]Sizer!EZ:EZ,(ROW()-2)/3+7),"")</f>
        <v>2</v>
      </c>
      <c r="W599" s="51">
        <f>IF($A599&lt;&gt;"",INDEX([1]Sizer!FA:FA,(ROW()-2)/3+7),"")</f>
        <v>0</v>
      </c>
      <c r="X599" s="51">
        <f>IF($A599&lt;&gt;"",INDEX([1]Sizer!FB:FB,(ROW()-2)/3+7),"")</f>
        <v>0</v>
      </c>
      <c r="Y599" s="51">
        <f>IF($A599&lt;&gt;"",INDEX([1]Sizer!FC:FC,(ROW()-2)/3+7),"")</f>
        <v>0</v>
      </c>
      <c r="Z599" s="51">
        <f>IF($A599&lt;&gt;"",INDEX([1]Sizer!FD:FD,(ROW()-2)/3+7),"")</f>
        <v>0</v>
      </c>
      <c r="AA599" s="52">
        <f>IF($A599&lt;&gt;"",INDEX([1]Sizer!$AB:$AB,(ROW()-2)/3+7)*'[1]Dashboard (Model)'!$U$2,"")</f>
        <v>0.04</v>
      </c>
    </row>
    <row r="600" spans="1:27" x14ac:dyDescent="0.2">
      <c r="A600" s="59"/>
      <c r="B600" s="53">
        <f>IF($A599&lt;&gt;"",INDEX([1]Sizer!B:B,(ROW()-3)/3+7),"")</f>
        <v>1.8857241424628732E-2</v>
      </c>
      <c r="C600" s="53">
        <f>IF($A599&lt;&gt;"",INDEX([1]Sizer!C:C,(ROW()-3)/3+7),"")</f>
        <v>7.0249257609502581E-3</v>
      </c>
      <c r="D600" s="53">
        <f>IF($A599&lt;&gt;"",INDEX([1]Sizer!D:D,(ROW()-3)/3+7),"")</f>
        <v>0.05</v>
      </c>
      <c r="E600" s="53">
        <f>IF($A599&lt;&gt;"",INDEX([1]Sizer!E:E,(ROW()-3)/3+7),"")</f>
        <v>0</v>
      </c>
      <c r="F600" s="53">
        <f>IF($A599&lt;&gt;"",INDEX([1]Sizer!F:F,(ROW()-3)/3+7),"")</f>
        <v>0</v>
      </c>
      <c r="G600" s="53">
        <f>IF($A599&lt;&gt;"",INDEX([1]Sizer!G:G,(ROW()-3)/3+7),"")</f>
        <v>0</v>
      </c>
      <c r="H600" s="53">
        <f>IF($A599&lt;&gt;"",INDEX([1]Sizer!H:H,(ROW()-3)/3+7),"")</f>
        <v>0</v>
      </c>
      <c r="I600" s="53">
        <f>IF($A599&lt;&gt;"",INDEX([1]Sizer!I:I,(ROW()-3)/3+7),"")</f>
        <v>-3.8348333333333325E-2</v>
      </c>
      <c r="J600" s="53">
        <f>IF($A599&lt;&gt;"",INDEX([1]Sizer!J:J,(ROW()-3)/3+7),"")</f>
        <v>4.1838298662704313E-3</v>
      </c>
      <c r="K600" s="53">
        <f>IF($A599&lt;&gt;"",INDEX([1]Sizer!K:K,(ROW()-3)/3+7),"")</f>
        <v>0</v>
      </c>
      <c r="L600" s="53">
        <f>IF($A599&lt;&gt;"",INDEX([1]Sizer!L:L,(ROW()-3)/3+7),"")</f>
        <v>0</v>
      </c>
      <c r="M600" s="53">
        <f>IF($A599&lt;&gt;"",INDEX([1]Sizer!M:M,(ROW()-3)/3+7),"")</f>
        <v>-7.3550346297282902E-3</v>
      </c>
      <c r="N600" s="53">
        <f>IF($A599&lt;&gt;"",INDEX([1]Sizer!N:N,(ROW()-3)/3+7),"")</f>
        <v>-2.4782225010455877E-2</v>
      </c>
      <c r="O600" s="53">
        <f>IF($A599&lt;&gt;"",INDEX([1]Sizer!O:O,(ROW()-3)/3+7),"")</f>
        <v>0</v>
      </c>
      <c r="P600" s="53">
        <f>IF($A599&lt;&gt;"",INDEX([1]Sizer!P:P,(ROW()-3)/3+7),"")</f>
        <v>1.5500536303630364E-2</v>
      </c>
      <c r="Q600" s="53">
        <f>IF($A599&lt;&gt;"",INDEX([1]Sizer!Q:Q,(ROW()-3)/3+7),"")</f>
        <v>1.6882971800433841E-2</v>
      </c>
      <c r="R600" s="53">
        <f>IF($A599&lt;&gt;"",INDEX([1]Sizer!R:R,(ROW()-3)/3+7),"")</f>
        <v>2.2359715670024226E-2</v>
      </c>
      <c r="S600" s="53">
        <f>IF($A599&lt;&gt;"",INDEX([1]Sizer!S:S,(ROW()-3)/3+7),"")</f>
        <v>0</v>
      </c>
      <c r="T600" s="53">
        <f>IF($A599&lt;&gt;"",INDEX([1]Sizer!T:T,(ROW()-3)/3+7),"")</f>
        <v>-2.946723585912487E-2</v>
      </c>
      <c r="U600" s="53">
        <f>IF($A599&lt;&gt;"",INDEX([1]Sizer!U:U,(ROW()-3)/3+7),"")</f>
        <v>-9.0979757085020239E-3</v>
      </c>
      <c r="V600" s="53">
        <f>IF($A599&lt;&gt;"",INDEX([1]Sizer!V:V,(ROW()-3)/3+7),"")</f>
        <v>4.1817049180327866E-2</v>
      </c>
      <c r="W600" s="53">
        <f>IF($A599&lt;&gt;"",INDEX([1]Sizer!W:W,(ROW()-3)/3+7),"")</f>
        <v>0</v>
      </c>
      <c r="X600" s="53">
        <f>IF($A599&lt;&gt;"",INDEX([1]Sizer!X:X,(ROW()-3)/3+7),"")</f>
        <v>0</v>
      </c>
      <c r="Y600" s="53">
        <f>IF($A599&lt;&gt;"",INDEX([1]Sizer!Y:Y,(ROW()-3)/3+7),"")</f>
        <v>0</v>
      </c>
      <c r="Z600" s="53">
        <f>IF($A599&lt;&gt;"",INDEX([1]Sizer!Z:Z,(ROW()-3)/3+7),"")</f>
        <v>0</v>
      </c>
      <c r="AA600" s="53">
        <f>IF($A599&lt;&gt;"",SUM($B600:$Z600),"")</f>
        <v>6.7575465465121359E-2</v>
      </c>
    </row>
    <row r="601" spans="1:27" x14ac:dyDescent="0.2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</row>
    <row r="602" spans="1:27" x14ac:dyDescent="0.2">
      <c r="A602" s="59">
        <f>IF(INDEX([1]Sizer!$A:$A,(ROW()-2)/3+7)&lt;&gt;"",INDEX([1]Sizer!$A:$A,(ROW()-2)/3+7),"")</f>
        <v>45534</v>
      </c>
      <c r="B602" s="51">
        <f>IF($A602&lt;&gt;"",INDEX([1]Sizer!EF:EF,(ROW()-2)/3+7),"")</f>
        <v>0</v>
      </c>
      <c r="C602" s="51">
        <f>IF($A602&lt;&gt;"",INDEX([1]Sizer!EG:EG,(ROW()-2)/3+7),"")</f>
        <v>1</v>
      </c>
      <c r="D602" s="51">
        <f>IF($A602&lt;&gt;"",INDEX([1]Sizer!EH:EH,(ROW()-2)/3+7),"")</f>
        <v>3</v>
      </c>
      <c r="E602" s="51">
        <f>IF($A602&lt;&gt;"",INDEX([1]Sizer!EI:EI,(ROW()-2)/3+7),"")</f>
        <v>0</v>
      </c>
      <c r="F602" s="51">
        <f>IF($A602&lt;&gt;"",INDEX([1]Sizer!EJ:EJ,(ROW()-2)/3+7),"")</f>
        <v>0.5</v>
      </c>
      <c r="G602" s="51">
        <f>IF($A602&lt;&gt;"",INDEX([1]Sizer!EK:EK,(ROW()-2)/3+7),"")</f>
        <v>0</v>
      </c>
      <c r="H602" s="51">
        <f>IF($A602&lt;&gt;"",INDEX([1]Sizer!EL:EL,(ROW()-2)/3+7),"")</f>
        <v>0</v>
      </c>
      <c r="I602" s="51">
        <f>IF($A602&lt;&gt;"",INDEX([1]Sizer!EM:EM,(ROW()-2)/3+7),"")</f>
        <v>-2</v>
      </c>
      <c r="J602" s="51">
        <f>IF($A602&lt;&gt;"",INDEX([1]Sizer!EN:EN,(ROW()-2)/3+7),"")</f>
        <v>0.5</v>
      </c>
      <c r="K602" s="51">
        <f>IF($A602&lt;&gt;"",INDEX([1]Sizer!EO:EO,(ROW()-2)/3+7),"")</f>
        <v>0</v>
      </c>
      <c r="L602" s="51">
        <f>IF($A602&lt;&gt;"",INDEX([1]Sizer!EP:EP,(ROW()-2)/3+7),"")</f>
        <v>0</v>
      </c>
      <c r="M602" s="51">
        <f>IF($A602&lt;&gt;"",INDEX([1]Sizer!EQ:EQ,(ROW()-2)/3+7),"")</f>
        <v>-0.5</v>
      </c>
      <c r="N602" s="51">
        <f>IF($A602&lt;&gt;"",INDEX([1]Sizer!ER:ER,(ROW()-2)/3+7),"")</f>
        <v>-0.5</v>
      </c>
      <c r="O602" s="51">
        <f>IF($A602&lt;&gt;"",INDEX([1]Sizer!ES:ES,(ROW()-2)/3+7),"")</f>
        <v>0</v>
      </c>
      <c r="P602" s="51">
        <f>IF($A602&lt;&gt;"",INDEX([1]Sizer!ET:ET,(ROW()-2)/3+7),"")</f>
        <v>1</v>
      </c>
      <c r="Q602" s="51">
        <f>IF($A602&lt;&gt;"",INDEX([1]Sizer!EU:EU,(ROW()-2)/3+7),"")</f>
        <v>1</v>
      </c>
      <c r="R602" s="51">
        <f>IF($A602&lt;&gt;"",INDEX([1]Sizer!EV:EV,(ROW()-2)/3+7),"")</f>
        <v>3</v>
      </c>
      <c r="S602" s="51">
        <f>IF($A602&lt;&gt;"",INDEX([1]Sizer!EW:EW,(ROW()-2)/3+7),"")</f>
        <v>0</v>
      </c>
      <c r="T602" s="51">
        <f>IF($A602&lt;&gt;"",INDEX([1]Sizer!EX:EX,(ROW()-2)/3+7),"")</f>
        <v>-1</v>
      </c>
      <c r="U602" s="51">
        <f>IF($A602&lt;&gt;"",INDEX([1]Sizer!EY:EY,(ROW()-2)/3+7),"")</f>
        <v>-0.5</v>
      </c>
      <c r="V602" s="51">
        <f>IF($A602&lt;&gt;"",INDEX([1]Sizer!EZ:EZ,(ROW()-2)/3+7),"")</f>
        <v>2.5</v>
      </c>
      <c r="W602" s="51">
        <f>IF($A602&lt;&gt;"",INDEX([1]Sizer!FA:FA,(ROW()-2)/3+7),"")</f>
        <v>0</v>
      </c>
      <c r="X602" s="51">
        <f>IF($A602&lt;&gt;"",INDEX([1]Sizer!FB:FB,(ROW()-2)/3+7),"")</f>
        <v>0</v>
      </c>
      <c r="Y602" s="51">
        <f>IF($A602&lt;&gt;"",INDEX([1]Sizer!FC:FC,(ROW()-2)/3+7),"")</f>
        <v>0</v>
      </c>
      <c r="Z602" s="51">
        <f>IF($A602&lt;&gt;"",INDEX([1]Sizer!FD:FD,(ROW()-2)/3+7),"")</f>
        <v>0</v>
      </c>
      <c r="AA602" s="52">
        <f>IF($A602&lt;&gt;"",INDEX([1]Sizer!$AB:$AB,(ROW()-2)/3+7)*'[1]Dashboard (Model)'!$U$2,"")</f>
        <v>0.04</v>
      </c>
    </row>
    <row r="603" spans="1:27" x14ac:dyDescent="0.2">
      <c r="A603" s="59"/>
      <c r="B603" s="53">
        <f>IF($A602&lt;&gt;"",INDEX([1]Sizer!B:B,(ROW()-3)/3+7),"")</f>
        <v>0</v>
      </c>
      <c r="C603" s="53">
        <f>IF($A602&lt;&gt;"",INDEX([1]Sizer!C:C,(ROW()-3)/3+7),"")</f>
        <v>1.4071624629080119E-2</v>
      </c>
      <c r="D603" s="53">
        <f>IF($A602&lt;&gt;"",INDEX([1]Sizer!D:D,(ROW()-3)/3+7),"")</f>
        <v>0.05</v>
      </c>
      <c r="E603" s="53">
        <f>IF($A602&lt;&gt;"",INDEX([1]Sizer!E:E,(ROW()-3)/3+7),"")</f>
        <v>0</v>
      </c>
      <c r="F603" s="53">
        <f>IF($A602&lt;&gt;"",INDEX([1]Sizer!F:F,(ROW()-3)/3+7),"")</f>
        <v>1.1885056390977445E-2</v>
      </c>
      <c r="G603" s="53">
        <f>IF($A602&lt;&gt;"",INDEX([1]Sizer!G:G,(ROW()-3)/3+7),"")</f>
        <v>0</v>
      </c>
      <c r="H603" s="53">
        <f>IF($A602&lt;&gt;"",INDEX([1]Sizer!H:H,(ROW()-3)/3+7),"")</f>
        <v>0</v>
      </c>
      <c r="I603" s="53">
        <f>IF($A602&lt;&gt;"",INDEX([1]Sizer!I:I,(ROW()-3)/3+7),"")</f>
        <v>-3.8348333333333325E-2</v>
      </c>
      <c r="J603" s="53">
        <f>IF($A602&lt;&gt;"",INDEX([1]Sizer!J:J,(ROW()-3)/3+7),"")</f>
        <v>4.1838298662704313E-3</v>
      </c>
      <c r="K603" s="53">
        <f>IF($A602&lt;&gt;"",INDEX([1]Sizer!K:K,(ROW()-3)/3+7),"")</f>
        <v>0</v>
      </c>
      <c r="L603" s="53">
        <f>IF($A602&lt;&gt;"",INDEX([1]Sizer!L:L,(ROW()-3)/3+7),"")</f>
        <v>0</v>
      </c>
      <c r="M603" s="53">
        <f>IF($A602&lt;&gt;"",INDEX([1]Sizer!M:M,(ROW()-3)/3+7),"")</f>
        <v>-7.3550346297282902E-3</v>
      </c>
      <c r="N603" s="53">
        <f>IF($A602&lt;&gt;"",INDEX([1]Sizer!N:N,(ROW()-3)/3+7),"")</f>
        <v>-2.4782225010455877E-2</v>
      </c>
      <c r="O603" s="53">
        <f>IF($A602&lt;&gt;"",INDEX([1]Sizer!O:O,(ROW()-3)/3+7),"")</f>
        <v>0</v>
      </c>
      <c r="P603" s="53">
        <f>IF($A602&lt;&gt;"",INDEX([1]Sizer!P:P,(ROW()-3)/3+7),"")</f>
        <v>1.5500536303630364E-2</v>
      </c>
      <c r="Q603" s="53">
        <f>IF($A602&lt;&gt;"",INDEX([1]Sizer!Q:Q,(ROW()-3)/3+7),"")</f>
        <v>1.6882971800433841E-2</v>
      </c>
      <c r="R603" s="53">
        <f>IF($A602&lt;&gt;"",INDEX([1]Sizer!R:R,(ROW()-3)/3+7),"")</f>
        <v>2.2359715670024226E-2</v>
      </c>
      <c r="S603" s="53">
        <f>IF($A602&lt;&gt;"",INDEX([1]Sizer!S:S,(ROW()-3)/3+7),"")</f>
        <v>0</v>
      </c>
      <c r="T603" s="53">
        <f>IF($A602&lt;&gt;"",INDEX([1]Sizer!T:T,(ROW()-3)/3+7),"")</f>
        <v>-2.946723585912487E-2</v>
      </c>
      <c r="U603" s="53">
        <f>IF($A602&lt;&gt;"",INDEX([1]Sizer!U:U,(ROW()-3)/3+7),"")</f>
        <v>-9.0979757085020239E-3</v>
      </c>
      <c r="V603" s="53">
        <f>IF($A602&lt;&gt;"",INDEX([1]Sizer!V:V,(ROW()-3)/3+7),"")</f>
        <v>0.05</v>
      </c>
      <c r="W603" s="53">
        <f>IF($A602&lt;&gt;"",INDEX([1]Sizer!W:W,(ROW()-3)/3+7),"")</f>
        <v>0</v>
      </c>
      <c r="X603" s="53">
        <f>IF($A602&lt;&gt;"",INDEX([1]Sizer!X:X,(ROW()-3)/3+7),"")</f>
        <v>0</v>
      </c>
      <c r="Y603" s="53">
        <f>IF($A602&lt;&gt;"",INDEX([1]Sizer!Y:Y,(ROW()-3)/3+7),"")</f>
        <v>0</v>
      </c>
      <c r="Z603" s="53">
        <f>IF($A602&lt;&gt;"",INDEX([1]Sizer!Z:Z,(ROW()-3)/3+7),"")</f>
        <v>0</v>
      </c>
      <c r="AA603" s="53">
        <f>IF($A602&lt;&gt;"",SUM($B603:$Z603),"")</f>
        <v>7.5832930119272057E-2</v>
      </c>
    </row>
    <row r="604" spans="1:27" x14ac:dyDescent="0.2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</row>
    <row r="605" spans="1:27" x14ac:dyDescent="0.2">
      <c r="A605" s="59">
        <f>IF(INDEX([1]Sizer!$A:$A,(ROW()-2)/3+7)&lt;&gt;"",INDEX([1]Sizer!$A:$A,(ROW()-2)/3+7),"")</f>
        <v>45537</v>
      </c>
      <c r="B605" s="51">
        <f>IF($A605&lt;&gt;"",INDEX([1]Sizer!EF:EF,(ROW()-2)/3+7),"")</f>
        <v>0</v>
      </c>
      <c r="C605" s="51">
        <f>IF($A605&lt;&gt;"",INDEX([1]Sizer!EG:EG,(ROW()-2)/3+7),"")</f>
        <v>1</v>
      </c>
      <c r="D605" s="51">
        <f>IF($A605&lt;&gt;"",INDEX([1]Sizer!EH:EH,(ROW()-2)/3+7),"")</f>
        <v>3</v>
      </c>
      <c r="E605" s="51">
        <f>IF($A605&lt;&gt;"",INDEX([1]Sizer!EI:EI,(ROW()-2)/3+7),"")</f>
        <v>0</v>
      </c>
      <c r="F605" s="51">
        <f>IF($A605&lt;&gt;"",INDEX([1]Sizer!EJ:EJ,(ROW()-2)/3+7),"")</f>
        <v>0</v>
      </c>
      <c r="G605" s="51">
        <f>IF($A605&lt;&gt;"",INDEX([1]Sizer!EK:EK,(ROW()-2)/3+7),"")</f>
        <v>0.5</v>
      </c>
      <c r="H605" s="51">
        <f>IF($A605&lt;&gt;"",INDEX([1]Sizer!EL:EL,(ROW()-2)/3+7),"")</f>
        <v>0</v>
      </c>
      <c r="I605" s="51">
        <f>IF($A605&lt;&gt;"",INDEX([1]Sizer!EM:EM,(ROW()-2)/3+7),"")</f>
        <v>-2</v>
      </c>
      <c r="J605" s="51">
        <f>IF($A605&lt;&gt;"",INDEX([1]Sizer!EN:EN,(ROW()-2)/3+7),"")</f>
        <v>0.5</v>
      </c>
      <c r="K605" s="51">
        <f>IF($A605&lt;&gt;"",INDEX([1]Sizer!EO:EO,(ROW()-2)/3+7),"")</f>
        <v>0</v>
      </c>
      <c r="L605" s="51">
        <f>IF($A605&lt;&gt;"",INDEX([1]Sizer!EP:EP,(ROW()-2)/3+7),"")</f>
        <v>0</v>
      </c>
      <c r="M605" s="51">
        <f>IF($A605&lt;&gt;"",INDEX([1]Sizer!EQ:EQ,(ROW()-2)/3+7),"")</f>
        <v>-0.5</v>
      </c>
      <c r="N605" s="51">
        <f>IF($A605&lt;&gt;"",INDEX([1]Sizer!ER:ER,(ROW()-2)/3+7),"")</f>
        <v>-0.5</v>
      </c>
      <c r="O605" s="51">
        <f>IF($A605&lt;&gt;"",INDEX([1]Sizer!ES:ES,(ROW()-2)/3+7),"")</f>
        <v>0</v>
      </c>
      <c r="P605" s="51">
        <f>IF($A605&lt;&gt;"",INDEX([1]Sizer!ET:ET,(ROW()-2)/3+7),"")</f>
        <v>1</v>
      </c>
      <c r="Q605" s="51">
        <f>IF($A605&lt;&gt;"",INDEX([1]Sizer!EU:EU,(ROW()-2)/3+7),"")</f>
        <v>1</v>
      </c>
      <c r="R605" s="51">
        <f>IF($A605&lt;&gt;"",INDEX([1]Sizer!EV:EV,(ROW()-2)/3+7),"")</f>
        <v>3</v>
      </c>
      <c r="S605" s="51">
        <f>IF($A605&lt;&gt;"",INDEX([1]Sizer!EW:EW,(ROW()-2)/3+7),"")</f>
        <v>0</v>
      </c>
      <c r="T605" s="51">
        <f>IF($A605&lt;&gt;"",INDEX([1]Sizer!EX:EX,(ROW()-2)/3+7),"")</f>
        <v>-1</v>
      </c>
      <c r="U605" s="51">
        <f>IF($A605&lt;&gt;"",INDEX([1]Sizer!EY:EY,(ROW()-2)/3+7),"")</f>
        <v>-0.5</v>
      </c>
      <c r="V605" s="51">
        <f>IF($A605&lt;&gt;"",INDEX([1]Sizer!EZ:EZ,(ROW()-2)/3+7),"")</f>
        <v>2</v>
      </c>
      <c r="W605" s="51">
        <f>IF($A605&lt;&gt;"",INDEX([1]Sizer!FA:FA,(ROW()-2)/3+7),"")</f>
        <v>0</v>
      </c>
      <c r="X605" s="51">
        <f>IF($A605&lt;&gt;"",INDEX([1]Sizer!FB:FB,(ROW()-2)/3+7),"")</f>
        <v>0</v>
      </c>
      <c r="Y605" s="51">
        <f>IF($A605&lt;&gt;"",INDEX([1]Sizer!FC:FC,(ROW()-2)/3+7),"")</f>
        <v>0</v>
      </c>
      <c r="Z605" s="51">
        <f>IF($A605&lt;&gt;"",INDEX([1]Sizer!FD:FD,(ROW()-2)/3+7),"")</f>
        <v>0</v>
      </c>
      <c r="AA605" s="52">
        <f>IF($A605&lt;&gt;"",INDEX([1]Sizer!$AB:$AB,(ROW()-2)/3+7)*'[1]Dashboard (Model)'!$U$2,"")</f>
        <v>4.4999999999999998E-2</v>
      </c>
    </row>
    <row r="606" spans="1:27" x14ac:dyDescent="0.2">
      <c r="A606" s="59"/>
      <c r="B606" s="53">
        <f>IF($A605&lt;&gt;"",INDEX([1]Sizer!B:B,(ROW()-3)/3+7),"")</f>
        <v>0</v>
      </c>
      <c r="C606" s="53">
        <f>IF($A605&lt;&gt;"",INDEX([1]Sizer!C:C,(ROW()-3)/3+7),"")</f>
        <v>1.4071624629080119E-2</v>
      </c>
      <c r="D606" s="53">
        <f>IF($A605&lt;&gt;"",INDEX([1]Sizer!D:D,(ROW()-3)/3+7),"")</f>
        <v>0.05</v>
      </c>
      <c r="E606" s="53">
        <f>IF($A605&lt;&gt;"",INDEX([1]Sizer!E:E,(ROW()-3)/3+7),"")</f>
        <v>0</v>
      </c>
      <c r="F606" s="53">
        <f>IF($A605&lt;&gt;"",INDEX([1]Sizer!F:F,(ROW()-3)/3+7),"")</f>
        <v>0</v>
      </c>
      <c r="G606" s="53">
        <f>IF($A605&lt;&gt;"",INDEX([1]Sizer!G:G,(ROW()-3)/3+7),"")</f>
        <v>1.0913049768518517E-2</v>
      </c>
      <c r="H606" s="53">
        <f>IF($A605&lt;&gt;"",INDEX([1]Sizer!H:H,(ROW()-3)/3+7),"")</f>
        <v>0</v>
      </c>
      <c r="I606" s="53">
        <f>IF($A605&lt;&gt;"",INDEX([1]Sizer!I:I,(ROW()-3)/3+7),"")</f>
        <v>-3.8348333333333325E-2</v>
      </c>
      <c r="J606" s="53">
        <f>IF($A605&lt;&gt;"",INDEX([1]Sizer!J:J,(ROW()-3)/3+7),"")</f>
        <v>4.1838298662704313E-3</v>
      </c>
      <c r="K606" s="53">
        <f>IF($A605&lt;&gt;"",INDEX([1]Sizer!K:K,(ROW()-3)/3+7),"")</f>
        <v>0</v>
      </c>
      <c r="L606" s="53">
        <f>IF($A605&lt;&gt;"",INDEX([1]Sizer!L:L,(ROW()-3)/3+7),"")</f>
        <v>0</v>
      </c>
      <c r="M606" s="53">
        <f>IF($A605&lt;&gt;"",INDEX([1]Sizer!M:M,(ROW()-3)/3+7),"")</f>
        <v>-7.3550346297282902E-3</v>
      </c>
      <c r="N606" s="53">
        <f>IF($A605&lt;&gt;"",INDEX([1]Sizer!N:N,(ROW()-3)/3+7),"")</f>
        <v>-2.4782225010455877E-2</v>
      </c>
      <c r="O606" s="53">
        <f>IF($A605&lt;&gt;"",INDEX([1]Sizer!O:O,(ROW()-3)/3+7),"")</f>
        <v>0</v>
      </c>
      <c r="P606" s="53">
        <f>IF($A605&lt;&gt;"",INDEX([1]Sizer!P:P,(ROW()-3)/3+7),"")</f>
        <v>1.5500536303630364E-2</v>
      </c>
      <c r="Q606" s="53">
        <f>IF($A605&lt;&gt;"",INDEX([1]Sizer!Q:Q,(ROW()-3)/3+7),"")</f>
        <v>1.6882971800433841E-2</v>
      </c>
      <c r="R606" s="53">
        <f>IF($A605&lt;&gt;"",INDEX([1]Sizer!R:R,(ROW()-3)/3+7),"")</f>
        <v>2.2359715670024226E-2</v>
      </c>
      <c r="S606" s="53">
        <f>IF($A605&lt;&gt;"",INDEX([1]Sizer!S:S,(ROW()-3)/3+7),"")</f>
        <v>0</v>
      </c>
      <c r="T606" s="53">
        <f>IF($A605&lt;&gt;"",INDEX([1]Sizer!T:T,(ROW()-3)/3+7),"")</f>
        <v>-2.946723585912487E-2</v>
      </c>
      <c r="U606" s="53">
        <f>IF($A605&lt;&gt;"",INDEX([1]Sizer!U:U,(ROW()-3)/3+7),"")</f>
        <v>-9.0979757085020239E-3</v>
      </c>
      <c r="V606" s="53">
        <f>IF($A605&lt;&gt;"",INDEX([1]Sizer!V:V,(ROW()-3)/3+7),"")</f>
        <v>4.67547520661157E-2</v>
      </c>
      <c r="W606" s="53">
        <f>IF($A605&lt;&gt;"",INDEX([1]Sizer!W:W,(ROW()-3)/3+7),"")</f>
        <v>0</v>
      </c>
      <c r="X606" s="53">
        <f>IF($A605&lt;&gt;"",INDEX([1]Sizer!X:X,(ROW()-3)/3+7),"")</f>
        <v>0</v>
      </c>
      <c r="Y606" s="53">
        <f>IF($A605&lt;&gt;"",INDEX([1]Sizer!Y:Y,(ROW()-3)/3+7),"")</f>
        <v>0</v>
      </c>
      <c r="Z606" s="53">
        <f>IF($A605&lt;&gt;"",INDEX([1]Sizer!Z:Z,(ROW()-3)/3+7),"")</f>
        <v>0</v>
      </c>
      <c r="AA606" s="53">
        <f>IF($A605&lt;&gt;"",SUM($B606:$Z606),"")</f>
        <v>7.1615675562928804E-2</v>
      </c>
    </row>
    <row r="607" spans="1:27" x14ac:dyDescent="0.2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</row>
    <row r="608" spans="1:27" x14ac:dyDescent="0.2">
      <c r="A608" s="59">
        <f>IF(INDEX([1]Sizer!$A:$A,(ROW()-2)/3+7)&lt;&gt;"",INDEX([1]Sizer!$A:$A,(ROW()-2)/3+7),"")</f>
        <v>45538</v>
      </c>
      <c r="B608" s="51">
        <f>IF($A608&lt;&gt;"",INDEX([1]Sizer!EF:EF,(ROW()-2)/3+7),"")</f>
        <v>0</v>
      </c>
      <c r="C608" s="51">
        <f>IF($A608&lt;&gt;"",INDEX([1]Sizer!EG:EG,(ROW()-2)/3+7),"")</f>
        <v>1</v>
      </c>
      <c r="D608" s="51">
        <f>IF($A608&lt;&gt;"",INDEX([1]Sizer!EH:EH,(ROW()-2)/3+7),"")</f>
        <v>3</v>
      </c>
      <c r="E608" s="51">
        <f>IF($A608&lt;&gt;"",INDEX([1]Sizer!EI:EI,(ROW()-2)/3+7),"")</f>
        <v>0</v>
      </c>
      <c r="F608" s="51">
        <f>IF($A608&lt;&gt;"",INDEX([1]Sizer!EJ:EJ,(ROW()-2)/3+7),"")</f>
        <v>0</v>
      </c>
      <c r="G608" s="51">
        <f>IF($A608&lt;&gt;"",INDEX([1]Sizer!EK:EK,(ROW()-2)/3+7),"")</f>
        <v>0.5</v>
      </c>
      <c r="H608" s="51">
        <f>IF($A608&lt;&gt;"",INDEX([1]Sizer!EL:EL,(ROW()-2)/3+7),"")</f>
        <v>0</v>
      </c>
      <c r="I608" s="51">
        <f>IF($A608&lt;&gt;"",INDEX([1]Sizer!EM:EM,(ROW()-2)/3+7),"")</f>
        <v>-2</v>
      </c>
      <c r="J608" s="51">
        <f>IF($A608&lt;&gt;"",INDEX([1]Sizer!EN:EN,(ROW()-2)/3+7),"")</f>
        <v>0.5</v>
      </c>
      <c r="K608" s="51">
        <f>IF($A608&lt;&gt;"",INDEX([1]Sizer!EO:EO,(ROW()-2)/3+7),"")</f>
        <v>0</v>
      </c>
      <c r="L608" s="51">
        <f>IF($A608&lt;&gt;"",INDEX([1]Sizer!EP:EP,(ROW()-2)/3+7),"")</f>
        <v>0</v>
      </c>
      <c r="M608" s="51">
        <f>IF($A608&lt;&gt;"",INDEX([1]Sizer!EQ:EQ,(ROW()-2)/3+7),"")</f>
        <v>-0.5</v>
      </c>
      <c r="N608" s="51">
        <f>IF($A608&lt;&gt;"",INDEX([1]Sizer!ER:ER,(ROW()-2)/3+7),"")</f>
        <v>-0.5</v>
      </c>
      <c r="O608" s="51">
        <f>IF($A608&lt;&gt;"",INDEX([1]Sizer!ES:ES,(ROW()-2)/3+7),"")</f>
        <v>0</v>
      </c>
      <c r="P608" s="51">
        <f>IF($A608&lt;&gt;"",INDEX([1]Sizer!ET:ET,(ROW()-2)/3+7),"")</f>
        <v>1</v>
      </c>
      <c r="Q608" s="51">
        <f>IF($A608&lt;&gt;"",INDEX([1]Sizer!EU:EU,(ROW()-2)/3+7),"")</f>
        <v>1</v>
      </c>
      <c r="R608" s="51">
        <f>IF($A608&lt;&gt;"",INDEX([1]Sizer!EV:EV,(ROW()-2)/3+7),"")</f>
        <v>3</v>
      </c>
      <c r="S608" s="51">
        <f>IF($A608&lt;&gt;"",INDEX([1]Sizer!EW:EW,(ROW()-2)/3+7),"")</f>
        <v>0</v>
      </c>
      <c r="T608" s="51">
        <f>IF($A608&lt;&gt;"",INDEX([1]Sizer!EX:EX,(ROW()-2)/3+7),"")</f>
        <v>-1</v>
      </c>
      <c r="U608" s="51">
        <f>IF($A608&lt;&gt;"",INDEX([1]Sizer!EY:EY,(ROW()-2)/3+7),"")</f>
        <v>0</v>
      </c>
      <c r="V608" s="51">
        <f>IF($A608&lt;&gt;"",INDEX([1]Sizer!EZ:EZ,(ROW()-2)/3+7),"")</f>
        <v>2</v>
      </c>
      <c r="W608" s="51">
        <f>IF($A608&lt;&gt;"",INDEX([1]Sizer!FA:FA,(ROW()-2)/3+7),"")</f>
        <v>0</v>
      </c>
      <c r="X608" s="51">
        <f>IF($A608&lt;&gt;"",INDEX([1]Sizer!FB:FB,(ROW()-2)/3+7),"")</f>
        <v>0</v>
      </c>
      <c r="Y608" s="51">
        <f>IF($A608&lt;&gt;"",INDEX([1]Sizer!FC:FC,(ROW()-2)/3+7),"")</f>
        <v>0</v>
      </c>
      <c r="Z608" s="51">
        <f>IF($A608&lt;&gt;"",INDEX([1]Sizer!FD:FD,(ROW()-2)/3+7),"")</f>
        <v>0</v>
      </c>
      <c r="AA608" s="52">
        <f>IF($A608&lt;&gt;"",INDEX([1]Sizer!$AB:$AB,(ROW()-2)/3+7)*'[1]Dashboard (Model)'!$U$2,"")</f>
        <v>0.03</v>
      </c>
    </row>
    <row r="609" spans="1:27" x14ac:dyDescent="0.2">
      <c r="A609" s="59"/>
      <c r="B609" s="53">
        <f>IF($A608&lt;&gt;"",INDEX([1]Sizer!B:B,(ROW()-3)/3+7),"")</f>
        <v>0</v>
      </c>
      <c r="C609" s="53">
        <f>IF($A608&lt;&gt;"",INDEX([1]Sizer!C:C,(ROW()-3)/3+7),"")</f>
        <v>1.4071624629080119E-2</v>
      </c>
      <c r="D609" s="53">
        <f>IF($A608&lt;&gt;"",INDEX([1]Sizer!D:D,(ROW()-3)/3+7),"")</f>
        <v>0.05</v>
      </c>
      <c r="E609" s="53">
        <f>IF($A608&lt;&gt;"",INDEX([1]Sizer!E:E,(ROW()-3)/3+7),"")</f>
        <v>0</v>
      </c>
      <c r="F609" s="53">
        <f>IF($A608&lt;&gt;"",INDEX([1]Sizer!F:F,(ROW()-3)/3+7),"")</f>
        <v>0</v>
      </c>
      <c r="G609" s="53">
        <f>IF($A608&lt;&gt;"",INDEX([1]Sizer!G:G,(ROW()-3)/3+7),"")</f>
        <v>1.0913049768518517E-2</v>
      </c>
      <c r="H609" s="53">
        <f>IF($A608&lt;&gt;"",INDEX([1]Sizer!H:H,(ROW()-3)/3+7),"")</f>
        <v>0</v>
      </c>
      <c r="I609" s="53">
        <f>IF($A608&lt;&gt;"",INDEX([1]Sizer!I:I,(ROW()-3)/3+7),"")</f>
        <v>-3.8348333333333325E-2</v>
      </c>
      <c r="J609" s="53">
        <f>IF($A608&lt;&gt;"",INDEX([1]Sizer!J:J,(ROW()-3)/3+7),"")</f>
        <v>4.1838298662704313E-3</v>
      </c>
      <c r="K609" s="53">
        <f>IF($A608&lt;&gt;"",INDEX([1]Sizer!K:K,(ROW()-3)/3+7),"")</f>
        <v>0</v>
      </c>
      <c r="L609" s="53">
        <f>IF($A608&lt;&gt;"",INDEX([1]Sizer!L:L,(ROW()-3)/3+7),"")</f>
        <v>0</v>
      </c>
      <c r="M609" s="53">
        <f>IF($A608&lt;&gt;"",INDEX([1]Sizer!M:M,(ROW()-3)/3+7),"")</f>
        <v>-7.3550346297282902E-3</v>
      </c>
      <c r="N609" s="53">
        <f>IF($A608&lt;&gt;"",INDEX([1]Sizer!N:N,(ROW()-3)/3+7),"")</f>
        <v>-2.4782225010455877E-2</v>
      </c>
      <c r="O609" s="53">
        <f>IF($A608&lt;&gt;"",INDEX([1]Sizer!O:O,(ROW()-3)/3+7),"")</f>
        <v>0</v>
      </c>
      <c r="P609" s="53">
        <f>IF($A608&lt;&gt;"",INDEX([1]Sizer!P:P,(ROW()-3)/3+7),"")</f>
        <v>1.5500536303630364E-2</v>
      </c>
      <c r="Q609" s="53">
        <f>IF($A608&lt;&gt;"",INDEX([1]Sizer!Q:Q,(ROW()-3)/3+7),"")</f>
        <v>1.6882971800433841E-2</v>
      </c>
      <c r="R609" s="53">
        <f>IF($A608&lt;&gt;"",INDEX([1]Sizer!R:R,(ROW()-3)/3+7),"")</f>
        <v>2.2359715670024226E-2</v>
      </c>
      <c r="S609" s="53">
        <f>IF($A608&lt;&gt;"",INDEX([1]Sizer!S:S,(ROW()-3)/3+7),"")</f>
        <v>0</v>
      </c>
      <c r="T609" s="53">
        <f>IF($A608&lt;&gt;"",INDEX([1]Sizer!T:T,(ROW()-3)/3+7),"")</f>
        <v>-2.946723585912487E-2</v>
      </c>
      <c r="U609" s="53">
        <f>IF($A608&lt;&gt;"",INDEX([1]Sizer!U:U,(ROW()-3)/3+7),"")</f>
        <v>0</v>
      </c>
      <c r="V609" s="53">
        <f>IF($A608&lt;&gt;"",INDEX([1]Sizer!V:V,(ROW()-3)/3+7),"")</f>
        <v>4.67547520661157E-2</v>
      </c>
      <c r="W609" s="53">
        <f>IF($A608&lt;&gt;"",INDEX([1]Sizer!W:W,(ROW()-3)/3+7),"")</f>
        <v>0</v>
      </c>
      <c r="X609" s="53">
        <f>IF($A608&lt;&gt;"",INDEX([1]Sizer!X:X,(ROW()-3)/3+7),"")</f>
        <v>0</v>
      </c>
      <c r="Y609" s="53">
        <f>IF($A608&lt;&gt;"",INDEX([1]Sizer!Y:Y,(ROW()-3)/3+7),"")</f>
        <v>0</v>
      </c>
      <c r="Z609" s="53">
        <f>IF($A608&lt;&gt;"",INDEX([1]Sizer!Z:Z,(ROW()-3)/3+7),"")</f>
        <v>0</v>
      </c>
      <c r="AA609" s="53">
        <f>IF($A608&lt;&gt;"",SUM($B609:$Z609),"")</f>
        <v>8.0713651271430834E-2</v>
      </c>
    </row>
    <row r="610" spans="1:27" x14ac:dyDescent="0.2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</row>
    <row r="611" spans="1:27" x14ac:dyDescent="0.2">
      <c r="A611" s="59">
        <f>IF(INDEX([1]Sizer!$A:$A,(ROW()-2)/3+7)&lt;&gt;"",INDEX([1]Sizer!$A:$A,(ROW()-2)/3+7),"")</f>
        <v>45539</v>
      </c>
      <c r="B611" s="51">
        <f>IF($A611&lt;&gt;"",INDEX([1]Sizer!EF:EF,(ROW()-2)/3+7),"")</f>
        <v>0</v>
      </c>
      <c r="C611" s="51">
        <f>IF($A611&lt;&gt;"",INDEX([1]Sizer!EG:EG,(ROW()-2)/3+7),"")</f>
        <v>1</v>
      </c>
      <c r="D611" s="51">
        <f>IF($A611&lt;&gt;"",INDEX([1]Sizer!EH:EH,(ROW()-2)/3+7),"")</f>
        <v>2.5</v>
      </c>
      <c r="E611" s="51">
        <f>IF($A611&lt;&gt;"",INDEX([1]Sizer!EI:EI,(ROW()-2)/3+7),"")</f>
        <v>0</v>
      </c>
      <c r="F611" s="51">
        <f>IF($A611&lt;&gt;"",INDEX([1]Sizer!EJ:EJ,(ROW()-2)/3+7),"")</f>
        <v>0</v>
      </c>
      <c r="G611" s="51">
        <f>IF($A611&lt;&gt;"",INDEX([1]Sizer!EK:EK,(ROW()-2)/3+7),"")</f>
        <v>-0.5</v>
      </c>
      <c r="H611" s="51">
        <f>IF($A611&lt;&gt;"",INDEX([1]Sizer!EL:EL,(ROW()-2)/3+7),"")</f>
        <v>1</v>
      </c>
      <c r="I611" s="51">
        <f>IF($A611&lt;&gt;"",INDEX([1]Sizer!EM:EM,(ROW()-2)/3+7),"")</f>
        <v>-1</v>
      </c>
      <c r="J611" s="51">
        <f>IF($A611&lt;&gt;"",INDEX([1]Sizer!EN:EN,(ROW()-2)/3+7),"")</f>
        <v>0</v>
      </c>
      <c r="K611" s="51">
        <f>IF($A611&lt;&gt;"",INDEX([1]Sizer!EO:EO,(ROW()-2)/3+7),"")</f>
        <v>1.5</v>
      </c>
      <c r="L611" s="51">
        <f>IF($A611&lt;&gt;"",INDEX([1]Sizer!EP:EP,(ROW()-2)/3+7),"")</f>
        <v>0</v>
      </c>
      <c r="M611" s="51">
        <f>IF($A611&lt;&gt;"",INDEX([1]Sizer!EQ:EQ,(ROW()-2)/3+7),"")</f>
        <v>-0.5</v>
      </c>
      <c r="N611" s="51">
        <f>IF($A611&lt;&gt;"",INDEX([1]Sizer!ER:ER,(ROW()-2)/3+7),"")</f>
        <v>-0.5</v>
      </c>
      <c r="O611" s="51">
        <f>IF($A611&lt;&gt;"",INDEX([1]Sizer!ES:ES,(ROW()-2)/3+7),"")</f>
        <v>0</v>
      </c>
      <c r="P611" s="51">
        <f>IF($A611&lt;&gt;"",INDEX([1]Sizer!ET:ET,(ROW()-2)/3+7),"")</f>
        <v>1</v>
      </c>
      <c r="Q611" s="51">
        <f>IF($A611&lt;&gt;"",INDEX([1]Sizer!EU:EU,(ROW()-2)/3+7),"")</f>
        <v>1.5</v>
      </c>
      <c r="R611" s="51">
        <f>IF($A611&lt;&gt;"",INDEX([1]Sizer!EV:EV,(ROW()-2)/3+7),"")</f>
        <v>3</v>
      </c>
      <c r="S611" s="51">
        <f>IF($A611&lt;&gt;"",INDEX([1]Sizer!EW:EW,(ROW()-2)/3+7),"")</f>
        <v>0</v>
      </c>
      <c r="T611" s="51">
        <f>IF($A611&lt;&gt;"",INDEX([1]Sizer!EX:EX,(ROW()-2)/3+7),"")</f>
        <v>-0.5</v>
      </c>
      <c r="U611" s="51">
        <f>IF($A611&lt;&gt;"",INDEX([1]Sizer!EY:EY,(ROW()-2)/3+7),"")</f>
        <v>0</v>
      </c>
      <c r="V611" s="51">
        <f>IF($A611&lt;&gt;"",INDEX([1]Sizer!EZ:EZ,(ROW()-2)/3+7),"")</f>
        <v>2</v>
      </c>
      <c r="W611" s="51">
        <f>IF($A611&lt;&gt;"",INDEX([1]Sizer!FA:FA,(ROW()-2)/3+7),"")</f>
        <v>0</v>
      </c>
      <c r="X611" s="51">
        <f>IF($A611&lt;&gt;"",INDEX([1]Sizer!FB:FB,(ROW()-2)/3+7),"")</f>
        <v>0</v>
      </c>
      <c r="Y611" s="51">
        <f>IF($A611&lt;&gt;"",INDEX([1]Sizer!FC:FC,(ROW()-2)/3+7),"")</f>
        <v>0</v>
      </c>
      <c r="Z611" s="51">
        <f>IF($A611&lt;&gt;"",INDEX([1]Sizer!FD:FD,(ROW()-2)/3+7),"")</f>
        <v>0</v>
      </c>
      <c r="AA611" s="52">
        <f>IF($A611&lt;&gt;"",INDEX([1]Sizer!$AB:$AB,(ROW()-2)/3+7)*'[1]Dashboard (Model)'!$U$2,"")</f>
        <v>0.03</v>
      </c>
    </row>
    <row r="612" spans="1:27" x14ac:dyDescent="0.2">
      <c r="A612" s="59"/>
      <c r="B612" s="53">
        <f>IF($A611&lt;&gt;"",INDEX([1]Sizer!B:B,(ROW()-3)/3+7),"")</f>
        <v>0</v>
      </c>
      <c r="C612" s="53">
        <f>IF($A611&lt;&gt;"",INDEX([1]Sizer!C:C,(ROW()-3)/3+7),"")</f>
        <v>1.4071624629080119E-2</v>
      </c>
      <c r="D612" s="53">
        <f>IF($A611&lt;&gt;"",INDEX([1]Sizer!D:D,(ROW()-3)/3+7),"")</f>
        <v>0.05</v>
      </c>
      <c r="E612" s="53">
        <f>IF($A611&lt;&gt;"",INDEX([1]Sizer!E:E,(ROW()-3)/3+7),"")</f>
        <v>0</v>
      </c>
      <c r="F612" s="53">
        <f>IF($A611&lt;&gt;"",INDEX([1]Sizer!F:F,(ROW()-3)/3+7),"")</f>
        <v>0</v>
      </c>
      <c r="G612" s="53">
        <f>IF($A611&lt;&gt;"",INDEX([1]Sizer!G:G,(ROW()-3)/3+7),"")</f>
        <v>-7.2475368502715283E-3</v>
      </c>
      <c r="H612" s="53">
        <f>IF($A611&lt;&gt;"",INDEX([1]Sizer!H:H,(ROW()-3)/3+7),"")</f>
        <v>1.7141422018348625E-2</v>
      </c>
      <c r="I612" s="53">
        <f>IF($A611&lt;&gt;"",INDEX([1]Sizer!I:I,(ROW()-3)/3+7),"")</f>
        <v>-2.0206362653208364E-2</v>
      </c>
      <c r="J612" s="53">
        <f>IF($A611&lt;&gt;"",INDEX([1]Sizer!J:J,(ROW()-3)/3+7),"")</f>
        <v>0</v>
      </c>
      <c r="K612" s="53">
        <f>IF($A611&lt;&gt;"",INDEX([1]Sizer!K:K,(ROW()-3)/3+7),"")</f>
        <v>2.945994218640505E-2</v>
      </c>
      <c r="L612" s="53">
        <f>IF($A611&lt;&gt;"",INDEX([1]Sizer!L:L,(ROW()-3)/3+7),"")</f>
        <v>0</v>
      </c>
      <c r="M612" s="53">
        <f>IF($A611&lt;&gt;"",INDEX([1]Sizer!M:M,(ROW()-3)/3+7),"")</f>
        <v>-7.3550346297282902E-3</v>
      </c>
      <c r="N612" s="53">
        <f>IF($A611&lt;&gt;"",INDEX([1]Sizer!N:N,(ROW()-3)/3+7),"")</f>
        <v>-2.4782225010455877E-2</v>
      </c>
      <c r="O612" s="53">
        <f>IF($A611&lt;&gt;"",INDEX([1]Sizer!O:O,(ROW()-3)/3+7),"")</f>
        <v>0</v>
      </c>
      <c r="P612" s="53">
        <f>IF($A611&lt;&gt;"",INDEX([1]Sizer!P:P,(ROW()-3)/3+7),"")</f>
        <v>1.5500536303630364E-2</v>
      </c>
      <c r="Q612" s="53">
        <f>IF($A611&lt;&gt;"",INDEX([1]Sizer!Q:Q,(ROW()-3)/3+7),"")</f>
        <v>2.4363568530860625E-2</v>
      </c>
      <c r="R612" s="53">
        <f>IF($A611&lt;&gt;"",INDEX([1]Sizer!R:R,(ROW()-3)/3+7),"")</f>
        <v>2.2359715670024226E-2</v>
      </c>
      <c r="S612" s="53">
        <f>IF($A611&lt;&gt;"",INDEX([1]Sizer!S:S,(ROW()-3)/3+7),"")</f>
        <v>0</v>
      </c>
      <c r="T612" s="53">
        <f>IF($A611&lt;&gt;"",INDEX([1]Sizer!T:T,(ROW()-3)/3+7),"")</f>
        <v>-1.3745083374203042E-2</v>
      </c>
      <c r="U612" s="53">
        <f>IF($A611&lt;&gt;"",INDEX([1]Sizer!U:U,(ROW()-3)/3+7),"")</f>
        <v>0</v>
      </c>
      <c r="V612" s="53">
        <f>IF($A611&lt;&gt;"",INDEX([1]Sizer!V:V,(ROW()-3)/3+7),"")</f>
        <v>4.67547520661157E-2</v>
      </c>
      <c r="W612" s="53">
        <f>IF($A611&lt;&gt;"",INDEX([1]Sizer!W:W,(ROW()-3)/3+7),"")</f>
        <v>0</v>
      </c>
      <c r="X612" s="53">
        <f>IF($A611&lt;&gt;"",INDEX([1]Sizer!X:X,(ROW()-3)/3+7),"")</f>
        <v>0</v>
      </c>
      <c r="Y612" s="53">
        <f>IF($A611&lt;&gt;"",INDEX([1]Sizer!Y:Y,(ROW()-3)/3+7),"")</f>
        <v>0</v>
      </c>
      <c r="Z612" s="53">
        <f>IF($A611&lt;&gt;"",INDEX([1]Sizer!Z:Z,(ROW()-3)/3+7),"")</f>
        <v>0</v>
      </c>
      <c r="AA612" s="53">
        <f>IF($A611&lt;&gt;"",SUM($B612:$Z612),"")</f>
        <v>0.1463153188865976</v>
      </c>
    </row>
    <row r="613" spans="1:27" x14ac:dyDescent="0.2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</row>
    <row r="614" spans="1:27" x14ac:dyDescent="0.2">
      <c r="A614" s="59">
        <f>IF(INDEX([1]Sizer!$A:$A,(ROW()-2)/3+7)&lt;&gt;"",INDEX([1]Sizer!$A:$A,(ROW()-2)/3+7),"")</f>
        <v>45540</v>
      </c>
      <c r="B614" s="51">
        <f>IF($A614&lt;&gt;"",INDEX([1]Sizer!EF:EF,(ROW()-2)/3+7),"")</f>
        <v>0</v>
      </c>
      <c r="C614" s="51">
        <f>IF($A614&lt;&gt;"",INDEX([1]Sizer!EG:EG,(ROW()-2)/3+7),"")</f>
        <v>1</v>
      </c>
      <c r="D614" s="51">
        <f>IF($A614&lt;&gt;"",INDEX([1]Sizer!EH:EH,(ROW()-2)/3+7),"")</f>
        <v>3</v>
      </c>
      <c r="E614" s="51">
        <f>IF($A614&lt;&gt;"",INDEX([1]Sizer!EI:EI,(ROW()-2)/3+7),"")</f>
        <v>0</v>
      </c>
      <c r="F614" s="51">
        <f>IF($A614&lt;&gt;"",INDEX([1]Sizer!EJ:EJ,(ROW()-2)/3+7),"")</f>
        <v>0.5</v>
      </c>
      <c r="G614" s="51">
        <f>IF($A614&lt;&gt;"",INDEX([1]Sizer!EK:EK,(ROW()-2)/3+7),"")</f>
        <v>-0.5</v>
      </c>
      <c r="H614" s="51">
        <f>IF($A614&lt;&gt;"",INDEX([1]Sizer!EL:EL,(ROW()-2)/3+7),"")</f>
        <v>0</v>
      </c>
      <c r="I614" s="51">
        <f>IF($A614&lt;&gt;"",INDEX([1]Sizer!EM:EM,(ROW()-2)/3+7),"")</f>
        <v>-2</v>
      </c>
      <c r="J614" s="51">
        <f>IF($A614&lt;&gt;"",INDEX([1]Sizer!EN:EN,(ROW()-2)/3+7),"")</f>
        <v>0.5</v>
      </c>
      <c r="K614" s="51">
        <f>IF($A614&lt;&gt;"",INDEX([1]Sizer!EO:EO,(ROW()-2)/3+7),"")</f>
        <v>0</v>
      </c>
      <c r="L614" s="51">
        <f>IF($A614&lt;&gt;"",INDEX([1]Sizer!EP:EP,(ROW()-2)/3+7),"")</f>
        <v>0</v>
      </c>
      <c r="M614" s="51">
        <f>IF($A614&lt;&gt;"",INDEX([1]Sizer!EQ:EQ,(ROW()-2)/3+7),"")</f>
        <v>-0.5</v>
      </c>
      <c r="N614" s="51">
        <f>IF($A614&lt;&gt;"",INDEX([1]Sizer!ER:ER,(ROW()-2)/3+7),"")</f>
        <v>-0.5</v>
      </c>
      <c r="O614" s="51">
        <f>IF($A614&lt;&gt;"",INDEX([1]Sizer!ES:ES,(ROW()-2)/3+7),"")</f>
        <v>0</v>
      </c>
      <c r="P614" s="51">
        <f>IF($A614&lt;&gt;"",INDEX([1]Sizer!ET:ET,(ROW()-2)/3+7),"")</f>
        <v>1</v>
      </c>
      <c r="Q614" s="51">
        <f>IF($A614&lt;&gt;"",INDEX([1]Sizer!EU:EU,(ROW()-2)/3+7),"")</f>
        <v>0.5</v>
      </c>
      <c r="R614" s="51">
        <f>IF($A614&lt;&gt;"",INDEX([1]Sizer!EV:EV,(ROW()-2)/3+7),"")</f>
        <v>3</v>
      </c>
      <c r="S614" s="51">
        <f>IF($A614&lt;&gt;"",INDEX([1]Sizer!EW:EW,(ROW()-2)/3+7),"")</f>
        <v>0</v>
      </c>
      <c r="T614" s="51">
        <f>IF($A614&lt;&gt;"",INDEX([1]Sizer!EX:EX,(ROW()-2)/3+7),"")</f>
        <v>-1</v>
      </c>
      <c r="U614" s="51">
        <f>IF($A614&lt;&gt;"",INDEX([1]Sizer!EY:EY,(ROW()-2)/3+7),"")</f>
        <v>0</v>
      </c>
      <c r="V614" s="51">
        <f>IF($A614&lt;&gt;"",INDEX([1]Sizer!EZ:EZ,(ROW()-2)/3+7),"")</f>
        <v>2</v>
      </c>
      <c r="W614" s="51">
        <f>IF($A614&lt;&gt;"",INDEX([1]Sizer!FA:FA,(ROW()-2)/3+7),"")</f>
        <v>0</v>
      </c>
      <c r="X614" s="51">
        <f>IF($A614&lt;&gt;"",INDEX([1]Sizer!FB:FB,(ROW()-2)/3+7),"")</f>
        <v>0</v>
      </c>
      <c r="Y614" s="51">
        <f>IF($A614&lt;&gt;"",INDEX([1]Sizer!FC:FC,(ROW()-2)/3+7),"")</f>
        <v>0</v>
      </c>
      <c r="Z614" s="51">
        <f>IF($A614&lt;&gt;"",INDEX([1]Sizer!FD:FD,(ROW()-2)/3+7),"")</f>
        <v>0</v>
      </c>
      <c r="AA614" s="52">
        <f>IF($A614&lt;&gt;"",INDEX([1]Sizer!$AB:$AB,(ROW()-2)/3+7)*'[1]Dashboard (Model)'!$U$2,"")</f>
        <v>0.05</v>
      </c>
    </row>
    <row r="615" spans="1:27" x14ac:dyDescent="0.2">
      <c r="A615" s="59"/>
      <c r="B615" s="53">
        <f>IF($A614&lt;&gt;"",INDEX([1]Sizer!B:B,(ROW()-3)/3+7),"")</f>
        <v>0</v>
      </c>
      <c r="C615" s="53">
        <f>IF($A614&lt;&gt;"",INDEX([1]Sizer!C:C,(ROW()-3)/3+7),"")</f>
        <v>1.4071624629080119E-2</v>
      </c>
      <c r="D615" s="53">
        <f>IF($A614&lt;&gt;"",INDEX([1]Sizer!D:D,(ROW()-3)/3+7),"")</f>
        <v>0.05</v>
      </c>
      <c r="E615" s="53">
        <f>IF($A614&lt;&gt;"",INDEX([1]Sizer!E:E,(ROW()-3)/3+7),"")</f>
        <v>0</v>
      </c>
      <c r="F615" s="53">
        <f>IF($A614&lt;&gt;"",INDEX([1]Sizer!F:F,(ROW()-3)/3+7),"")</f>
        <v>1.5081851971557859E-2</v>
      </c>
      <c r="G615" s="53">
        <f>IF($A614&lt;&gt;"",INDEX([1]Sizer!G:G,(ROW()-3)/3+7),"")</f>
        <v>-7.2475368502715283E-3</v>
      </c>
      <c r="H615" s="53">
        <f>IF($A614&lt;&gt;"",INDEX([1]Sizer!H:H,(ROW()-3)/3+7),"")</f>
        <v>0</v>
      </c>
      <c r="I615" s="53">
        <f>IF($A614&lt;&gt;"",INDEX([1]Sizer!I:I,(ROW()-3)/3+7),"")</f>
        <v>-0.05</v>
      </c>
      <c r="J615" s="53">
        <f>IF($A614&lt;&gt;"",INDEX([1]Sizer!J:J,(ROW()-3)/3+7),"")</f>
        <v>6.8622426470588242E-3</v>
      </c>
      <c r="K615" s="53">
        <f>IF($A614&lt;&gt;"",INDEX([1]Sizer!K:K,(ROW()-3)/3+7),"")</f>
        <v>0</v>
      </c>
      <c r="L615" s="53">
        <f>IF($A614&lt;&gt;"",INDEX([1]Sizer!L:L,(ROW()-3)/3+7),"")</f>
        <v>0</v>
      </c>
      <c r="M615" s="53">
        <f>IF($A614&lt;&gt;"",INDEX([1]Sizer!M:M,(ROW()-3)/3+7),"")</f>
        <v>-7.3550346297282902E-3</v>
      </c>
      <c r="N615" s="53">
        <f>IF($A614&lt;&gt;"",INDEX([1]Sizer!N:N,(ROW()-3)/3+7),"")</f>
        <v>-2.4782225010455877E-2</v>
      </c>
      <c r="O615" s="53">
        <f>IF($A614&lt;&gt;"",INDEX([1]Sizer!O:O,(ROW()-3)/3+7),"")</f>
        <v>0</v>
      </c>
      <c r="P615" s="53">
        <f>IF($A614&lt;&gt;"",INDEX([1]Sizer!P:P,(ROW()-3)/3+7),"")</f>
        <v>1.5500536303630364E-2</v>
      </c>
      <c r="Q615" s="53">
        <f>IF($A614&lt;&gt;"",INDEX([1]Sizer!Q:Q,(ROW()-3)/3+7),"")</f>
        <v>1.3211565685164217E-2</v>
      </c>
      <c r="R615" s="53">
        <f>IF($A614&lt;&gt;"",INDEX([1]Sizer!R:R,(ROW()-3)/3+7),"")</f>
        <v>2.2359715670024226E-2</v>
      </c>
      <c r="S615" s="53">
        <f>IF($A614&lt;&gt;"",INDEX([1]Sizer!S:S,(ROW()-3)/3+7),"")</f>
        <v>0</v>
      </c>
      <c r="T615" s="53">
        <f>IF($A614&lt;&gt;"",INDEX([1]Sizer!T:T,(ROW()-3)/3+7),"")</f>
        <v>-4.3939030131826755E-2</v>
      </c>
      <c r="U615" s="53">
        <f>IF($A614&lt;&gt;"",INDEX([1]Sizer!U:U,(ROW()-3)/3+7),"")</f>
        <v>0</v>
      </c>
      <c r="V615" s="53">
        <f>IF($A614&lt;&gt;"",INDEX([1]Sizer!V:V,(ROW()-3)/3+7),"")</f>
        <v>4.67547520661157E-2</v>
      </c>
      <c r="W615" s="53">
        <f>IF($A614&lt;&gt;"",INDEX([1]Sizer!W:W,(ROW()-3)/3+7),"")</f>
        <v>0</v>
      </c>
      <c r="X615" s="53">
        <f>IF($A614&lt;&gt;"",INDEX([1]Sizer!X:X,(ROW()-3)/3+7),"")</f>
        <v>0</v>
      </c>
      <c r="Y615" s="53">
        <f>IF($A614&lt;&gt;"",INDEX([1]Sizer!Y:Y,(ROW()-3)/3+7),"")</f>
        <v>0</v>
      </c>
      <c r="Z615" s="53">
        <f>IF($A614&lt;&gt;"",INDEX([1]Sizer!Z:Z,(ROW()-3)/3+7),"")</f>
        <v>0</v>
      </c>
      <c r="AA615" s="53">
        <f>IF($A614&lt;&gt;"",SUM($B615:$Z615),"")</f>
        <v>5.0518462350348847E-2</v>
      </c>
    </row>
    <row r="616" spans="1:27" x14ac:dyDescent="0.2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</row>
    <row r="617" spans="1:27" x14ac:dyDescent="0.2">
      <c r="A617" s="59">
        <f>IF(INDEX([1]Sizer!$A:$A,(ROW()-2)/3+7)&lt;&gt;"",INDEX([1]Sizer!$A:$A,(ROW()-2)/3+7),"")</f>
        <v>45541</v>
      </c>
      <c r="B617" s="51">
        <f>IF($A617&lt;&gt;"",INDEX([1]Sizer!EF:EF,(ROW()-2)/3+7),"")</f>
        <v>0</v>
      </c>
      <c r="C617" s="51">
        <f>IF($A617&lt;&gt;"",INDEX([1]Sizer!EG:EG,(ROW()-2)/3+7),"")</f>
        <v>1</v>
      </c>
      <c r="D617" s="51">
        <f>IF($A617&lt;&gt;"",INDEX([1]Sizer!EH:EH,(ROW()-2)/3+7),"")</f>
        <v>3</v>
      </c>
      <c r="E617" s="51">
        <f>IF($A617&lt;&gt;"",INDEX([1]Sizer!EI:EI,(ROW()-2)/3+7),"")</f>
        <v>0</v>
      </c>
      <c r="F617" s="51">
        <f>IF($A617&lt;&gt;"",INDEX([1]Sizer!EJ:EJ,(ROW()-2)/3+7),"")</f>
        <v>0</v>
      </c>
      <c r="G617" s="51">
        <f>IF($A617&lt;&gt;"",INDEX([1]Sizer!EK:EK,(ROW()-2)/3+7),"")</f>
        <v>-0.5</v>
      </c>
      <c r="H617" s="51">
        <f>IF($A617&lt;&gt;"",INDEX([1]Sizer!EL:EL,(ROW()-2)/3+7),"")</f>
        <v>0</v>
      </c>
      <c r="I617" s="51">
        <f>IF($A617&lt;&gt;"",INDEX([1]Sizer!EM:EM,(ROW()-2)/3+7),"")</f>
        <v>-2</v>
      </c>
      <c r="J617" s="51">
        <f>IF($A617&lt;&gt;"",INDEX([1]Sizer!EN:EN,(ROW()-2)/3+7),"")</f>
        <v>0.5</v>
      </c>
      <c r="K617" s="51">
        <f>IF($A617&lt;&gt;"",INDEX([1]Sizer!EO:EO,(ROW()-2)/3+7),"")</f>
        <v>0.5</v>
      </c>
      <c r="L617" s="51">
        <f>IF($A617&lt;&gt;"",INDEX([1]Sizer!EP:EP,(ROW()-2)/3+7),"")</f>
        <v>0</v>
      </c>
      <c r="M617" s="51">
        <f>IF($A617&lt;&gt;"",INDEX([1]Sizer!EQ:EQ,(ROW()-2)/3+7),"")</f>
        <v>-0.5</v>
      </c>
      <c r="N617" s="51">
        <f>IF($A617&lt;&gt;"",INDEX([1]Sizer!ER:ER,(ROW()-2)/3+7),"")</f>
        <v>-0.5</v>
      </c>
      <c r="O617" s="51">
        <f>IF($A617&lt;&gt;"",INDEX([1]Sizer!ES:ES,(ROW()-2)/3+7),"")</f>
        <v>0</v>
      </c>
      <c r="P617" s="51">
        <f>IF($A617&lt;&gt;"",INDEX([1]Sizer!ET:ET,(ROW()-2)/3+7),"")</f>
        <v>1</v>
      </c>
      <c r="Q617" s="51">
        <f>IF($A617&lt;&gt;"",INDEX([1]Sizer!EU:EU,(ROW()-2)/3+7),"")</f>
        <v>0.5</v>
      </c>
      <c r="R617" s="51">
        <f>IF($A617&lt;&gt;"",INDEX([1]Sizer!EV:EV,(ROW()-2)/3+7),"")</f>
        <v>3</v>
      </c>
      <c r="S617" s="51">
        <f>IF($A617&lt;&gt;"",INDEX([1]Sizer!EW:EW,(ROW()-2)/3+7),"")</f>
        <v>0</v>
      </c>
      <c r="T617" s="51">
        <f>IF($A617&lt;&gt;"",INDEX([1]Sizer!EX:EX,(ROW()-2)/3+7),"")</f>
        <v>-1</v>
      </c>
      <c r="U617" s="51">
        <f>IF($A617&lt;&gt;"",INDEX([1]Sizer!EY:EY,(ROW()-2)/3+7),"")</f>
        <v>0</v>
      </c>
      <c r="V617" s="51">
        <f>IF($A617&lt;&gt;"",INDEX([1]Sizer!EZ:EZ,(ROW()-2)/3+7),"")</f>
        <v>2</v>
      </c>
      <c r="W617" s="51">
        <f>IF($A617&lt;&gt;"",INDEX([1]Sizer!FA:FA,(ROW()-2)/3+7),"")</f>
        <v>0</v>
      </c>
      <c r="X617" s="51">
        <f>IF($A617&lt;&gt;"",INDEX([1]Sizer!FB:FB,(ROW()-2)/3+7),"")</f>
        <v>0</v>
      </c>
      <c r="Y617" s="51">
        <f>IF($A617&lt;&gt;"",INDEX([1]Sizer!FC:FC,(ROW()-2)/3+7),"")</f>
        <v>0</v>
      </c>
      <c r="Z617" s="51">
        <f>IF($A617&lt;&gt;"",INDEX([1]Sizer!FD:FD,(ROW()-2)/3+7),"")</f>
        <v>0</v>
      </c>
      <c r="AA617" s="52">
        <f>IF($A617&lt;&gt;"",INDEX([1]Sizer!$AB:$AB,(ROW()-2)/3+7)*'[1]Dashboard (Model)'!$U$2,"")</f>
        <v>0.05</v>
      </c>
    </row>
    <row r="618" spans="1:27" x14ac:dyDescent="0.2">
      <c r="A618" s="59"/>
      <c r="B618" s="53">
        <f>IF($A617&lt;&gt;"",INDEX([1]Sizer!B:B,(ROW()-3)/3+7),"")</f>
        <v>0</v>
      </c>
      <c r="C618" s="53">
        <f>IF($A617&lt;&gt;"",INDEX([1]Sizer!C:C,(ROW()-3)/3+7),"")</f>
        <v>1.4071624629080119E-2</v>
      </c>
      <c r="D618" s="53">
        <f>IF($A617&lt;&gt;"",INDEX([1]Sizer!D:D,(ROW()-3)/3+7),"")</f>
        <v>0.05</v>
      </c>
      <c r="E618" s="53">
        <f>IF($A617&lt;&gt;"",INDEX([1]Sizer!E:E,(ROW()-3)/3+7),"")</f>
        <v>0</v>
      </c>
      <c r="F618" s="53">
        <f>IF($A617&lt;&gt;"",INDEX([1]Sizer!F:F,(ROW()-3)/3+7),"")</f>
        <v>0</v>
      </c>
      <c r="G618" s="53">
        <f>IF($A617&lt;&gt;"",INDEX([1]Sizer!G:G,(ROW()-3)/3+7),"")</f>
        <v>-7.2475368502715283E-3</v>
      </c>
      <c r="H618" s="53">
        <f>IF($A617&lt;&gt;"",INDEX([1]Sizer!H:H,(ROW()-3)/3+7),"")</f>
        <v>0</v>
      </c>
      <c r="I618" s="53">
        <f>IF($A617&lt;&gt;"",INDEX([1]Sizer!I:I,(ROW()-3)/3+7),"")</f>
        <v>-0.05</v>
      </c>
      <c r="J618" s="53">
        <f>IF($A617&lt;&gt;"",INDEX([1]Sizer!J:J,(ROW()-3)/3+7),"")</f>
        <v>6.8622426470588242E-3</v>
      </c>
      <c r="K618" s="53">
        <f>IF($A617&lt;&gt;"",INDEX([1]Sizer!K:K,(ROW()-3)/3+7),"")</f>
        <v>1.5918370824812546E-2</v>
      </c>
      <c r="L618" s="53">
        <f>IF($A617&lt;&gt;"",INDEX([1]Sizer!L:L,(ROW()-3)/3+7),"")</f>
        <v>0</v>
      </c>
      <c r="M618" s="53">
        <f>IF($A617&lt;&gt;"",INDEX([1]Sizer!M:M,(ROW()-3)/3+7),"")</f>
        <v>-7.3550346297282902E-3</v>
      </c>
      <c r="N618" s="53">
        <f>IF($A617&lt;&gt;"",INDEX([1]Sizer!N:N,(ROW()-3)/3+7),"")</f>
        <v>-2.4782225010455877E-2</v>
      </c>
      <c r="O618" s="53">
        <f>IF($A617&lt;&gt;"",INDEX([1]Sizer!O:O,(ROW()-3)/3+7),"")</f>
        <v>0</v>
      </c>
      <c r="P618" s="53">
        <f>IF($A617&lt;&gt;"",INDEX([1]Sizer!P:P,(ROW()-3)/3+7),"")</f>
        <v>1.5500536303630364E-2</v>
      </c>
      <c r="Q618" s="53">
        <f>IF($A617&lt;&gt;"",INDEX([1]Sizer!Q:Q,(ROW()-3)/3+7),"")</f>
        <v>1.3211565685164217E-2</v>
      </c>
      <c r="R618" s="53">
        <f>IF($A617&lt;&gt;"",INDEX([1]Sizer!R:R,(ROW()-3)/3+7),"")</f>
        <v>2.2359715670024226E-2</v>
      </c>
      <c r="S618" s="53">
        <f>IF($A617&lt;&gt;"",INDEX([1]Sizer!S:S,(ROW()-3)/3+7),"")</f>
        <v>0</v>
      </c>
      <c r="T618" s="53">
        <f>IF($A617&lt;&gt;"",INDEX([1]Sizer!T:T,(ROW()-3)/3+7),"")</f>
        <v>-4.3939030131826755E-2</v>
      </c>
      <c r="U618" s="53">
        <f>IF($A617&lt;&gt;"",INDEX([1]Sizer!U:U,(ROW()-3)/3+7),"")</f>
        <v>0</v>
      </c>
      <c r="V618" s="53">
        <f>IF($A617&lt;&gt;"",INDEX([1]Sizer!V:V,(ROW()-3)/3+7),"")</f>
        <v>4.67547520661157E-2</v>
      </c>
      <c r="W618" s="53">
        <f>IF($A617&lt;&gt;"",INDEX([1]Sizer!W:W,(ROW()-3)/3+7),"")</f>
        <v>0</v>
      </c>
      <c r="X618" s="53">
        <f>IF($A617&lt;&gt;"",INDEX([1]Sizer!X:X,(ROW()-3)/3+7),"")</f>
        <v>0</v>
      </c>
      <c r="Y618" s="53">
        <f>IF($A617&lt;&gt;"",INDEX([1]Sizer!Y:Y,(ROW()-3)/3+7),"")</f>
        <v>0</v>
      </c>
      <c r="Z618" s="53">
        <f>IF($A617&lt;&gt;"",INDEX([1]Sizer!Z:Z,(ROW()-3)/3+7),"")</f>
        <v>0</v>
      </c>
      <c r="AA618" s="53">
        <f>IF($A617&lt;&gt;"",SUM($B618:$Z618),"")</f>
        <v>5.1354981203603545E-2</v>
      </c>
    </row>
    <row r="619" spans="1:27" x14ac:dyDescent="0.2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</row>
    <row r="620" spans="1:27" x14ac:dyDescent="0.2">
      <c r="A620" s="59">
        <f>IF(INDEX([1]Sizer!$A:$A,(ROW()-2)/3+7)&lt;&gt;"",INDEX([1]Sizer!$A:$A,(ROW()-2)/3+7),"")</f>
        <v>45544</v>
      </c>
      <c r="B620" s="51">
        <f>IF($A620&lt;&gt;"",INDEX([1]Sizer!EF:EF,(ROW()-2)/3+7),"")</f>
        <v>0</v>
      </c>
      <c r="C620" s="51">
        <f>IF($A620&lt;&gt;"",INDEX([1]Sizer!EG:EG,(ROW()-2)/3+7),"")</f>
        <v>1</v>
      </c>
      <c r="D620" s="51">
        <f>IF($A620&lt;&gt;"",INDEX([1]Sizer!EH:EH,(ROW()-2)/3+7),"")</f>
        <v>3</v>
      </c>
      <c r="E620" s="51">
        <f>IF($A620&lt;&gt;"",INDEX([1]Sizer!EI:EI,(ROW()-2)/3+7),"")</f>
        <v>0</v>
      </c>
      <c r="F620" s="51">
        <f>IF($A620&lt;&gt;"",INDEX([1]Sizer!EJ:EJ,(ROW()-2)/3+7),"")</f>
        <v>0</v>
      </c>
      <c r="G620" s="51">
        <f>IF($A620&lt;&gt;"",INDEX([1]Sizer!EK:EK,(ROW()-2)/3+7),"")</f>
        <v>-0.5</v>
      </c>
      <c r="H620" s="51">
        <f>IF($A620&lt;&gt;"",INDEX([1]Sizer!EL:EL,(ROW()-2)/3+7),"")</f>
        <v>0</v>
      </c>
      <c r="I620" s="51">
        <f>IF($A620&lt;&gt;"",INDEX([1]Sizer!EM:EM,(ROW()-2)/3+7),"")</f>
        <v>-2</v>
      </c>
      <c r="J620" s="51">
        <f>IF($A620&lt;&gt;"",INDEX([1]Sizer!EN:EN,(ROW()-2)/3+7),"")</f>
        <v>0.5</v>
      </c>
      <c r="K620" s="51">
        <f>IF($A620&lt;&gt;"",INDEX([1]Sizer!EO:EO,(ROW()-2)/3+7),"")</f>
        <v>0.5</v>
      </c>
      <c r="L620" s="51">
        <f>IF($A620&lt;&gt;"",INDEX([1]Sizer!EP:EP,(ROW()-2)/3+7),"")</f>
        <v>0</v>
      </c>
      <c r="M620" s="51">
        <f>IF($A620&lt;&gt;"",INDEX([1]Sizer!EQ:EQ,(ROW()-2)/3+7),"")</f>
        <v>-0.5</v>
      </c>
      <c r="N620" s="51">
        <f>IF($A620&lt;&gt;"",INDEX([1]Sizer!ER:ER,(ROW()-2)/3+7),"")</f>
        <v>-0.5</v>
      </c>
      <c r="O620" s="51">
        <f>IF($A620&lt;&gt;"",INDEX([1]Sizer!ES:ES,(ROW()-2)/3+7),"")</f>
        <v>0</v>
      </c>
      <c r="P620" s="51">
        <f>IF($A620&lt;&gt;"",INDEX([1]Sizer!ET:ET,(ROW()-2)/3+7),"")</f>
        <v>1</v>
      </c>
      <c r="Q620" s="51">
        <f>IF($A620&lt;&gt;"",INDEX([1]Sizer!EU:EU,(ROW()-2)/3+7),"")</f>
        <v>1</v>
      </c>
      <c r="R620" s="51">
        <f>IF($A620&lt;&gt;"",INDEX([1]Sizer!EV:EV,(ROW()-2)/3+7),"")</f>
        <v>3</v>
      </c>
      <c r="S620" s="51">
        <f>IF($A620&lt;&gt;"",INDEX([1]Sizer!EW:EW,(ROW()-2)/3+7),"")</f>
        <v>0</v>
      </c>
      <c r="T620" s="51">
        <f>IF($A620&lt;&gt;"",INDEX([1]Sizer!EX:EX,(ROW()-2)/3+7),"")</f>
        <v>-1</v>
      </c>
      <c r="U620" s="51">
        <f>IF($A620&lt;&gt;"",INDEX([1]Sizer!EY:EY,(ROW()-2)/3+7),"")</f>
        <v>-1</v>
      </c>
      <c r="V620" s="51">
        <f>IF($A620&lt;&gt;"",INDEX([1]Sizer!EZ:EZ,(ROW()-2)/3+7),"")</f>
        <v>2</v>
      </c>
      <c r="W620" s="51">
        <f>IF($A620&lt;&gt;"",INDEX([1]Sizer!FA:FA,(ROW()-2)/3+7),"")</f>
        <v>0</v>
      </c>
      <c r="X620" s="51">
        <f>IF($A620&lt;&gt;"",INDEX([1]Sizer!FB:FB,(ROW()-2)/3+7),"")</f>
        <v>0</v>
      </c>
      <c r="Y620" s="51">
        <f>IF($A620&lt;&gt;"",INDEX([1]Sizer!FC:FC,(ROW()-2)/3+7),"")</f>
        <v>0</v>
      </c>
      <c r="Z620" s="51">
        <f>IF($A620&lt;&gt;"",INDEX([1]Sizer!FD:FD,(ROW()-2)/3+7),"")</f>
        <v>0</v>
      </c>
      <c r="AA620" s="52">
        <f>IF($A620&lt;&gt;"",INDEX([1]Sizer!$AB:$AB,(ROW()-2)/3+7)*'[1]Dashboard (Model)'!$U$2,"")</f>
        <v>0.05</v>
      </c>
    </row>
    <row r="621" spans="1:27" x14ac:dyDescent="0.2">
      <c r="A621" s="59"/>
      <c r="B621" s="53">
        <f>IF($A620&lt;&gt;"",INDEX([1]Sizer!B:B,(ROW()-3)/3+7),"")</f>
        <v>0</v>
      </c>
      <c r="C621" s="53">
        <f>IF($A620&lt;&gt;"",INDEX([1]Sizer!C:C,(ROW()-3)/3+7),"")</f>
        <v>1.4071624629080119E-2</v>
      </c>
      <c r="D621" s="53">
        <f>IF($A620&lt;&gt;"",INDEX([1]Sizer!D:D,(ROW()-3)/3+7),"")</f>
        <v>0.05</v>
      </c>
      <c r="E621" s="53">
        <f>IF($A620&lt;&gt;"",INDEX([1]Sizer!E:E,(ROW()-3)/3+7),"")</f>
        <v>0</v>
      </c>
      <c r="F621" s="53">
        <f>IF($A620&lt;&gt;"",INDEX([1]Sizer!F:F,(ROW()-3)/3+7),"")</f>
        <v>0</v>
      </c>
      <c r="G621" s="53">
        <f>IF($A620&lt;&gt;"",INDEX([1]Sizer!G:G,(ROW()-3)/3+7),"")</f>
        <v>-7.2475368502715283E-3</v>
      </c>
      <c r="H621" s="53">
        <f>IF($A620&lt;&gt;"",INDEX([1]Sizer!H:H,(ROW()-3)/3+7),"")</f>
        <v>0</v>
      </c>
      <c r="I621" s="53">
        <f>IF($A620&lt;&gt;"",INDEX([1]Sizer!I:I,(ROW()-3)/3+7),"")</f>
        <v>-0.05</v>
      </c>
      <c r="J621" s="53">
        <f>IF($A620&lt;&gt;"",INDEX([1]Sizer!J:J,(ROW()-3)/3+7),"")</f>
        <v>6.8622426470588242E-3</v>
      </c>
      <c r="K621" s="53">
        <f>IF($A620&lt;&gt;"",INDEX([1]Sizer!K:K,(ROW()-3)/3+7),"")</f>
        <v>1.5918370824812546E-2</v>
      </c>
      <c r="L621" s="53">
        <f>IF($A620&lt;&gt;"",INDEX([1]Sizer!L:L,(ROW()-3)/3+7),"")</f>
        <v>0</v>
      </c>
      <c r="M621" s="53">
        <f>IF($A620&lt;&gt;"",INDEX([1]Sizer!M:M,(ROW()-3)/3+7),"")</f>
        <v>-7.3550346297282902E-3</v>
      </c>
      <c r="N621" s="53">
        <f>IF($A620&lt;&gt;"",INDEX([1]Sizer!N:N,(ROW()-3)/3+7),"")</f>
        <v>-2.4782225010455877E-2</v>
      </c>
      <c r="O621" s="53">
        <f>IF($A620&lt;&gt;"",INDEX([1]Sizer!O:O,(ROW()-3)/3+7),"")</f>
        <v>0</v>
      </c>
      <c r="P621" s="53">
        <f>IF($A620&lt;&gt;"",INDEX([1]Sizer!P:P,(ROW()-3)/3+7),"")</f>
        <v>1.5500536303630364E-2</v>
      </c>
      <c r="Q621" s="53">
        <f>IF($A620&lt;&gt;"",INDEX([1]Sizer!Q:Q,(ROW()-3)/3+7),"")</f>
        <v>2.5856248260506535E-2</v>
      </c>
      <c r="R621" s="53">
        <f>IF($A620&lt;&gt;"",INDEX([1]Sizer!R:R,(ROW()-3)/3+7),"")</f>
        <v>2.2359715670024226E-2</v>
      </c>
      <c r="S621" s="53">
        <f>IF($A620&lt;&gt;"",INDEX([1]Sizer!S:S,(ROW()-3)/3+7),"")</f>
        <v>0</v>
      </c>
      <c r="T621" s="53">
        <f>IF($A620&lt;&gt;"",INDEX([1]Sizer!T:T,(ROW()-3)/3+7),"")</f>
        <v>-4.3939030131826755E-2</v>
      </c>
      <c r="U621" s="53">
        <f>IF($A620&lt;&gt;"",INDEX([1]Sizer!U:U,(ROW()-3)/3+7),"")</f>
        <v>-2.9948903932946483E-2</v>
      </c>
      <c r="V621" s="53">
        <f>IF($A620&lt;&gt;"",INDEX([1]Sizer!V:V,(ROW()-3)/3+7),"")</f>
        <v>4.67547520661157E-2</v>
      </c>
      <c r="W621" s="53">
        <f>IF($A620&lt;&gt;"",INDEX([1]Sizer!W:W,(ROW()-3)/3+7),"")</f>
        <v>0</v>
      </c>
      <c r="X621" s="53">
        <f>IF($A620&lt;&gt;"",INDEX([1]Sizer!X:X,(ROW()-3)/3+7),"")</f>
        <v>0</v>
      </c>
      <c r="Y621" s="53">
        <f>IF($A620&lt;&gt;"",INDEX([1]Sizer!Y:Y,(ROW()-3)/3+7),"")</f>
        <v>0</v>
      </c>
      <c r="Z621" s="53">
        <f>IF($A620&lt;&gt;"",INDEX([1]Sizer!Z:Z,(ROW()-3)/3+7),"")</f>
        <v>0</v>
      </c>
      <c r="AA621" s="53">
        <f>IF($A620&lt;&gt;"",SUM($B621:$Z621),"")</f>
        <v>3.4050759845999375E-2</v>
      </c>
    </row>
    <row r="622" spans="1:27" x14ac:dyDescent="0.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</row>
    <row r="623" spans="1:27" x14ac:dyDescent="0.2">
      <c r="A623" s="59">
        <f>IF(INDEX([1]Sizer!$A:$A,(ROW()-2)/3+7)&lt;&gt;"",INDEX([1]Sizer!$A:$A,(ROW()-2)/3+7),"")</f>
        <v>45545</v>
      </c>
      <c r="B623" s="51">
        <f>IF($A623&lt;&gt;"",INDEX([1]Sizer!EF:EF,(ROW()-2)/3+7),"")</f>
        <v>0</v>
      </c>
      <c r="C623" s="51">
        <f>IF($A623&lt;&gt;"",INDEX([1]Sizer!EG:EG,(ROW()-2)/3+7),"")</f>
        <v>0.5</v>
      </c>
      <c r="D623" s="51">
        <f>IF($A623&lt;&gt;"",INDEX([1]Sizer!EH:EH,(ROW()-2)/3+7),"")</f>
        <v>3</v>
      </c>
      <c r="E623" s="51">
        <f>IF($A623&lt;&gt;"",INDEX([1]Sizer!EI:EI,(ROW()-2)/3+7),"")</f>
        <v>0</v>
      </c>
      <c r="F623" s="51">
        <f>IF($A623&lt;&gt;"",INDEX([1]Sizer!EJ:EJ,(ROW()-2)/3+7),"")</f>
        <v>0</v>
      </c>
      <c r="G623" s="51">
        <f>IF($A623&lt;&gt;"",INDEX([1]Sizer!EK:EK,(ROW()-2)/3+7),"")</f>
        <v>-0.5</v>
      </c>
      <c r="H623" s="51">
        <f>IF($A623&lt;&gt;"",INDEX([1]Sizer!EL:EL,(ROW()-2)/3+7),"")</f>
        <v>0</v>
      </c>
      <c r="I623" s="51">
        <f>IF($A623&lt;&gt;"",INDEX([1]Sizer!EM:EM,(ROW()-2)/3+7),"")</f>
        <v>-2</v>
      </c>
      <c r="J623" s="51">
        <f>IF($A623&lt;&gt;"",INDEX([1]Sizer!EN:EN,(ROW()-2)/3+7),"")</f>
        <v>0.5</v>
      </c>
      <c r="K623" s="51">
        <f>IF($A623&lt;&gt;"",INDEX([1]Sizer!EO:EO,(ROW()-2)/3+7),"")</f>
        <v>0.5</v>
      </c>
      <c r="L623" s="51">
        <f>IF($A623&lt;&gt;"",INDEX([1]Sizer!EP:EP,(ROW()-2)/3+7),"")</f>
        <v>-0.5</v>
      </c>
      <c r="M623" s="51">
        <f>IF($A623&lt;&gt;"",INDEX([1]Sizer!EQ:EQ,(ROW()-2)/3+7),"")</f>
        <v>-0.5</v>
      </c>
      <c r="N623" s="51">
        <f>IF($A623&lt;&gt;"",INDEX([1]Sizer!ER:ER,(ROW()-2)/3+7),"")</f>
        <v>-0.5</v>
      </c>
      <c r="O623" s="51">
        <f>IF($A623&lt;&gt;"",INDEX([1]Sizer!ES:ES,(ROW()-2)/3+7),"")</f>
        <v>0</v>
      </c>
      <c r="P623" s="51">
        <f>IF($A623&lt;&gt;"",INDEX([1]Sizer!ET:ET,(ROW()-2)/3+7),"")</f>
        <v>1</v>
      </c>
      <c r="Q623" s="51">
        <f>IF($A623&lt;&gt;"",INDEX([1]Sizer!EU:EU,(ROW()-2)/3+7),"")</f>
        <v>0.5</v>
      </c>
      <c r="R623" s="51">
        <f>IF($A623&lt;&gt;"",INDEX([1]Sizer!EV:EV,(ROW()-2)/3+7),"")</f>
        <v>3</v>
      </c>
      <c r="S623" s="51">
        <f>IF($A623&lt;&gt;"",INDEX([1]Sizer!EW:EW,(ROW()-2)/3+7),"")</f>
        <v>0</v>
      </c>
      <c r="T623" s="51">
        <f>IF($A623&lt;&gt;"",INDEX([1]Sizer!EX:EX,(ROW()-2)/3+7),"")</f>
        <v>-1</v>
      </c>
      <c r="U623" s="51">
        <f>IF($A623&lt;&gt;"",INDEX([1]Sizer!EY:EY,(ROW()-2)/3+7),"")</f>
        <v>-0.5</v>
      </c>
      <c r="V623" s="51">
        <f>IF($A623&lt;&gt;"",INDEX([1]Sizer!EZ:EZ,(ROW()-2)/3+7),"")</f>
        <v>2</v>
      </c>
      <c r="W623" s="51">
        <f>IF($A623&lt;&gt;"",INDEX([1]Sizer!FA:FA,(ROW()-2)/3+7),"")</f>
        <v>0</v>
      </c>
      <c r="X623" s="51">
        <f>IF($A623&lt;&gt;"",INDEX([1]Sizer!FB:FB,(ROW()-2)/3+7),"")</f>
        <v>0</v>
      </c>
      <c r="Y623" s="51">
        <f>IF($A623&lt;&gt;"",INDEX([1]Sizer!FC:FC,(ROW()-2)/3+7),"")</f>
        <v>0</v>
      </c>
      <c r="Z623" s="51">
        <f>IF($A623&lt;&gt;"",INDEX([1]Sizer!FD:FD,(ROW()-2)/3+7),"")</f>
        <v>0</v>
      </c>
      <c r="AA623" s="52">
        <f>IF($A623&lt;&gt;"",INDEX([1]Sizer!$AB:$AB,(ROW()-2)/3+7)*'[1]Dashboard (Model)'!$U$2,"")</f>
        <v>7.0000000000000007E-2</v>
      </c>
    </row>
    <row r="624" spans="1:27" x14ac:dyDescent="0.2">
      <c r="A624" s="59"/>
      <c r="B624" s="53">
        <f>IF($A623&lt;&gt;"",INDEX([1]Sizer!B:B,(ROW()-3)/3+7),"")</f>
        <v>0</v>
      </c>
      <c r="C624" s="53">
        <f>IF($A623&lt;&gt;"",INDEX([1]Sizer!C:C,(ROW()-3)/3+7),"")</f>
        <v>1.2420011556240373E-2</v>
      </c>
      <c r="D624" s="53">
        <f>IF($A623&lt;&gt;"",INDEX([1]Sizer!D:D,(ROW()-3)/3+7),"")</f>
        <v>0.05</v>
      </c>
      <c r="E624" s="53">
        <f>IF($A623&lt;&gt;"",INDEX([1]Sizer!E:E,(ROW()-3)/3+7),"")</f>
        <v>0</v>
      </c>
      <c r="F624" s="53">
        <f>IF($A623&lt;&gt;"",INDEX([1]Sizer!F:F,(ROW()-3)/3+7),"")</f>
        <v>0</v>
      </c>
      <c r="G624" s="53">
        <f>IF($A623&lt;&gt;"",INDEX([1]Sizer!G:G,(ROW()-3)/3+7),"")</f>
        <v>-7.2475368502715283E-3</v>
      </c>
      <c r="H624" s="53">
        <f>IF($A623&lt;&gt;"",INDEX([1]Sizer!H:H,(ROW()-3)/3+7),"")</f>
        <v>0</v>
      </c>
      <c r="I624" s="53">
        <f>IF($A623&lt;&gt;"",INDEX([1]Sizer!I:I,(ROW()-3)/3+7),"")</f>
        <v>-0.05</v>
      </c>
      <c r="J624" s="53">
        <f>IF($A623&lt;&gt;"",INDEX([1]Sizer!J:J,(ROW()-3)/3+7),"")</f>
        <v>6.8622426470588242E-3</v>
      </c>
      <c r="K624" s="53">
        <f>IF($A623&lt;&gt;"",INDEX([1]Sizer!K:K,(ROW()-3)/3+7),"")</f>
        <v>1.5918370824812546E-2</v>
      </c>
      <c r="L624" s="53">
        <f>IF($A623&lt;&gt;"",INDEX([1]Sizer!L:L,(ROW()-3)/3+7),"")</f>
        <v>-2.6107165991902846E-2</v>
      </c>
      <c r="M624" s="53">
        <f>IF($A623&lt;&gt;"",INDEX([1]Sizer!M:M,(ROW()-3)/3+7),"")</f>
        <v>-7.3550346297282902E-3</v>
      </c>
      <c r="N624" s="53">
        <f>IF($A623&lt;&gt;"",INDEX([1]Sizer!N:N,(ROW()-3)/3+7),"")</f>
        <v>-2.4782225010455877E-2</v>
      </c>
      <c r="O624" s="53">
        <f>IF($A623&lt;&gt;"",INDEX([1]Sizer!O:O,(ROW()-3)/3+7),"")</f>
        <v>0</v>
      </c>
      <c r="P624" s="53">
        <f>IF($A623&lt;&gt;"",INDEX([1]Sizer!P:P,(ROW()-3)/3+7),"")</f>
        <v>1.5500536303630364E-2</v>
      </c>
      <c r="Q624" s="53">
        <f>IF($A623&lt;&gt;"",INDEX([1]Sizer!Q:Q,(ROW()-3)/3+7),"")</f>
        <v>1.7992382812500006E-2</v>
      </c>
      <c r="R624" s="53">
        <f>IF($A623&lt;&gt;"",INDEX([1]Sizer!R:R,(ROW()-3)/3+7),"")</f>
        <v>2.2359715670024226E-2</v>
      </c>
      <c r="S624" s="53">
        <f>IF($A623&lt;&gt;"",INDEX([1]Sizer!S:S,(ROW()-3)/3+7),"")</f>
        <v>0</v>
      </c>
      <c r="T624" s="53">
        <f>IF($A623&lt;&gt;"",INDEX([1]Sizer!T:T,(ROW()-3)/3+7),"")</f>
        <v>-4.3939030131826755E-2</v>
      </c>
      <c r="U624" s="53">
        <f>IF($A623&lt;&gt;"",INDEX([1]Sizer!U:U,(ROW()-3)/3+7),"")</f>
        <v>-2.0909435797665379E-2</v>
      </c>
      <c r="V624" s="53">
        <f>IF($A623&lt;&gt;"",INDEX([1]Sizer!V:V,(ROW()-3)/3+7),"")</f>
        <v>4.67547520661157E-2</v>
      </c>
      <c r="W624" s="53">
        <f>IF($A623&lt;&gt;"",INDEX([1]Sizer!W:W,(ROW()-3)/3+7),"")</f>
        <v>0</v>
      </c>
      <c r="X624" s="53">
        <f>IF($A623&lt;&gt;"",INDEX([1]Sizer!X:X,(ROW()-3)/3+7),"")</f>
        <v>0</v>
      </c>
      <c r="Y624" s="53">
        <f>IF($A623&lt;&gt;"",INDEX([1]Sizer!Y:Y,(ROW()-3)/3+7),"")</f>
        <v>0</v>
      </c>
      <c r="Z624" s="53">
        <f>IF($A623&lt;&gt;"",INDEX([1]Sizer!Z:Z,(ROW()-3)/3+7),"")</f>
        <v>0</v>
      </c>
      <c r="AA624" s="53">
        <f>IF($A623&lt;&gt;"",SUM($B624:$Z624),"")</f>
        <v>7.4675834685313733E-3</v>
      </c>
    </row>
    <row r="625" spans="1:27" x14ac:dyDescent="0.2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</row>
    <row r="626" spans="1:27" x14ac:dyDescent="0.2">
      <c r="A626" s="59">
        <f>IF(INDEX([1]Sizer!$A:$A,(ROW()-2)/3+7)&lt;&gt;"",INDEX([1]Sizer!$A:$A,(ROW()-2)/3+7),"")</f>
        <v>45546</v>
      </c>
      <c r="B626" s="51">
        <f>IF($A626&lt;&gt;"",INDEX([1]Sizer!EF:EF,(ROW()-2)/3+7),"")</f>
        <v>0</v>
      </c>
      <c r="C626" s="51">
        <f>IF($A626&lt;&gt;"",INDEX([1]Sizer!EG:EG,(ROW()-2)/3+7),"")</f>
        <v>0.5</v>
      </c>
      <c r="D626" s="51">
        <f>IF($A626&lt;&gt;"",INDEX([1]Sizer!EH:EH,(ROW()-2)/3+7),"")</f>
        <v>3</v>
      </c>
      <c r="E626" s="51">
        <f>IF($A626&lt;&gt;"",INDEX([1]Sizer!EI:EI,(ROW()-2)/3+7),"")</f>
        <v>0</v>
      </c>
      <c r="F626" s="51">
        <f>IF($A626&lt;&gt;"",INDEX([1]Sizer!EJ:EJ,(ROW()-2)/3+7),"")</f>
        <v>0</v>
      </c>
      <c r="G626" s="51">
        <f>IF($A626&lt;&gt;"",INDEX([1]Sizer!EK:EK,(ROW()-2)/3+7),"")</f>
        <v>-0.5</v>
      </c>
      <c r="H626" s="51">
        <f>IF($A626&lt;&gt;"",INDEX([1]Sizer!EL:EL,(ROW()-2)/3+7),"")</f>
        <v>0</v>
      </c>
      <c r="I626" s="51">
        <f>IF($A626&lt;&gt;"",INDEX([1]Sizer!EM:EM,(ROW()-2)/3+7),"")</f>
        <v>-2</v>
      </c>
      <c r="J626" s="51">
        <f>IF($A626&lt;&gt;"",INDEX([1]Sizer!EN:EN,(ROW()-2)/3+7),"")</f>
        <v>0.5</v>
      </c>
      <c r="K626" s="51">
        <f>IF($A626&lt;&gt;"",INDEX([1]Sizer!EO:EO,(ROW()-2)/3+7),"")</f>
        <v>0.5</v>
      </c>
      <c r="L626" s="51">
        <f>IF($A626&lt;&gt;"",INDEX([1]Sizer!EP:EP,(ROW()-2)/3+7),"")</f>
        <v>-0.5</v>
      </c>
      <c r="M626" s="51">
        <f>IF($A626&lt;&gt;"",INDEX([1]Sizer!EQ:EQ,(ROW()-2)/3+7),"")</f>
        <v>-0.5</v>
      </c>
      <c r="N626" s="51">
        <f>IF($A626&lt;&gt;"",INDEX([1]Sizer!ER:ER,(ROW()-2)/3+7),"")</f>
        <v>-0.5</v>
      </c>
      <c r="O626" s="51">
        <f>IF($A626&lt;&gt;"",INDEX([1]Sizer!ES:ES,(ROW()-2)/3+7),"")</f>
        <v>0</v>
      </c>
      <c r="P626" s="51">
        <f>IF($A626&lt;&gt;"",INDEX([1]Sizer!ET:ET,(ROW()-2)/3+7),"")</f>
        <v>1</v>
      </c>
      <c r="Q626" s="51">
        <f>IF($A626&lt;&gt;"",INDEX([1]Sizer!EU:EU,(ROW()-2)/3+7),"")</f>
        <v>0.5</v>
      </c>
      <c r="R626" s="51">
        <f>IF($A626&lt;&gt;"",INDEX([1]Sizer!EV:EV,(ROW()-2)/3+7),"")</f>
        <v>3</v>
      </c>
      <c r="S626" s="51">
        <f>IF($A626&lt;&gt;"",INDEX([1]Sizer!EW:EW,(ROW()-2)/3+7),"")</f>
        <v>0</v>
      </c>
      <c r="T626" s="51">
        <f>IF($A626&lt;&gt;"",INDEX([1]Sizer!EX:EX,(ROW()-2)/3+7),"")</f>
        <v>-1</v>
      </c>
      <c r="U626" s="51">
        <f>IF($A626&lt;&gt;"",INDEX([1]Sizer!EY:EY,(ROW()-2)/3+7),"")</f>
        <v>-0.5</v>
      </c>
      <c r="V626" s="51">
        <f>IF($A626&lt;&gt;"",INDEX([1]Sizer!EZ:EZ,(ROW()-2)/3+7),"")</f>
        <v>0.5</v>
      </c>
      <c r="W626" s="51">
        <f>IF($A626&lt;&gt;"",INDEX([1]Sizer!FA:FA,(ROW()-2)/3+7),"")</f>
        <v>0</v>
      </c>
      <c r="X626" s="51">
        <f>IF($A626&lt;&gt;"",INDEX([1]Sizer!FB:FB,(ROW()-2)/3+7),"")</f>
        <v>0</v>
      </c>
      <c r="Y626" s="51">
        <f>IF($A626&lt;&gt;"",INDEX([1]Sizer!FC:FC,(ROW()-2)/3+7),"")</f>
        <v>0</v>
      </c>
      <c r="Z626" s="51">
        <f>IF($A626&lt;&gt;"",INDEX([1]Sizer!FD:FD,(ROW()-2)/3+7),"")</f>
        <v>0</v>
      </c>
      <c r="AA626" s="52">
        <f>IF($A626&lt;&gt;"",INDEX([1]Sizer!$AB:$AB,(ROW()-2)/3+7)*'[1]Dashboard (Model)'!$U$2,"")</f>
        <v>0.1</v>
      </c>
    </row>
    <row r="627" spans="1:27" x14ac:dyDescent="0.2">
      <c r="A627" s="59"/>
      <c r="B627" s="53">
        <f>IF($A626&lt;&gt;"",INDEX([1]Sizer!B:B,(ROW()-3)/3+7),"")</f>
        <v>0</v>
      </c>
      <c r="C627" s="53">
        <f>IF($A626&lt;&gt;"",INDEX([1]Sizer!C:C,(ROW()-3)/3+7),"")</f>
        <v>1.2420011556240373E-2</v>
      </c>
      <c r="D627" s="53">
        <f>IF($A626&lt;&gt;"",INDEX([1]Sizer!D:D,(ROW()-3)/3+7),"")</f>
        <v>0.05</v>
      </c>
      <c r="E627" s="53">
        <f>IF($A626&lt;&gt;"",INDEX([1]Sizer!E:E,(ROW()-3)/3+7),"")</f>
        <v>0</v>
      </c>
      <c r="F627" s="53">
        <f>IF($A626&lt;&gt;"",INDEX([1]Sizer!F:F,(ROW()-3)/3+7),"")</f>
        <v>0</v>
      </c>
      <c r="G627" s="53">
        <f>IF($A626&lt;&gt;"",INDEX([1]Sizer!G:G,(ROW()-3)/3+7),"")</f>
        <v>-7.2475368502715283E-3</v>
      </c>
      <c r="H627" s="53">
        <f>IF($A626&lt;&gt;"",INDEX([1]Sizer!H:H,(ROW()-3)/3+7),"")</f>
        <v>0</v>
      </c>
      <c r="I627" s="53">
        <f>IF($A626&lt;&gt;"",INDEX([1]Sizer!I:I,(ROW()-3)/3+7),"")</f>
        <v>-0.05</v>
      </c>
      <c r="J627" s="53">
        <f>IF($A626&lt;&gt;"",INDEX([1]Sizer!J:J,(ROW()-3)/3+7),"")</f>
        <v>6.8622426470588242E-3</v>
      </c>
      <c r="K627" s="53">
        <f>IF($A626&lt;&gt;"",INDEX([1]Sizer!K:K,(ROW()-3)/3+7),"")</f>
        <v>1.5918370824812546E-2</v>
      </c>
      <c r="L627" s="53">
        <f>IF($A626&lt;&gt;"",INDEX([1]Sizer!L:L,(ROW()-3)/3+7),"")</f>
        <v>-2.6107165991902846E-2</v>
      </c>
      <c r="M627" s="53">
        <f>IF($A626&lt;&gt;"",INDEX([1]Sizer!M:M,(ROW()-3)/3+7),"")</f>
        <v>-7.3550346297282902E-3</v>
      </c>
      <c r="N627" s="53">
        <f>IF($A626&lt;&gt;"",INDEX([1]Sizer!N:N,(ROW()-3)/3+7),"")</f>
        <v>-2.4782225010455877E-2</v>
      </c>
      <c r="O627" s="53">
        <f>IF($A626&lt;&gt;"",INDEX([1]Sizer!O:O,(ROW()-3)/3+7),"")</f>
        <v>0</v>
      </c>
      <c r="P627" s="53">
        <f>IF($A626&lt;&gt;"",INDEX([1]Sizer!P:P,(ROW()-3)/3+7),"")</f>
        <v>1.5500536303630364E-2</v>
      </c>
      <c r="Q627" s="53">
        <f>IF($A626&lt;&gt;"",INDEX([1]Sizer!Q:Q,(ROW()-3)/3+7),"")</f>
        <v>1.7992382812500006E-2</v>
      </c>
      <c r="R627" s="53">
        <f>IF($A626&lt;&gt;"",INDEX([1]Sizer!R:R,(ROW()-3)/3+7),"")</f>
        <v>2.2359715670024226E-2</v>
      </c>
      <c r="S627" s="53">
        <f>IF($A626&lt;&gt;"",INDEX([1]Sizer!S:S,(ROW()-3)/3+7),"")</f>
        <v>0</v>
      </c>
      <c r="T627" s="53">
        <f>IF($A626&lt;&gt;"",INDEX([1]Sizer!T:T,(ROW()-3)/3+7),"")</f>
        <v>-4.3939030131826755E-2</v>
      </c>
      <c r="U627" s="53">
        <f>IF($A626&lt;&gt;"",INDEX([1]Sizer!U:U,(ROW()-3)/3+7),"")</f>
        <v>-2.0909435797665379E-2</v>
      </c>
      <c r="V627" s="53">
        <f>IF($A626&lt;&gt;"",INDEX([1]Sizer!V:V,(ROW()-3)/3+7),"")</f>
        <v>2.5758053221288518E-2</v>
      </c>
      <c r="W627" s="53">
        <f>IF($A626&lt;&gt;"",INDEX([1]Sizer!W:W,(ROW()-3)/3+7),"")</f>
        <v>0</v>
      </c>
      <c r="X627" s="53">
        <f>IF($A626&lt;&gt;"",INDEX([1]Sizer!X:X,(ROW()-3)/3+7),"")</f>
        <v>0</v>
      </c>
      <c r="Y627" s="53">
        <f>IF($A626&lt;&gt;"",INDEX([1]Sizer!Y:Y,(ROW()-3)/3+7),"")</f>
        <v>0</v>
      </c>
      <c r="Z627" s="53">
        <f>IF($A626&lt;&gt;"",INDEX([1]Sizer!Z:Z,(ROW()-3)/3+7),"")</f>
        <v>0</v>
      </c>
      <c r="AA627" s="53">
        <f>IF($A626&lt;&gt;"",SUM($B627:$Z627),"")</f>
        <v>-1.3529115376295808E-2</v>
      </c>
    </row>
    <row r="628" spans="1:27" x14ac:dyDescent="0.2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</row>
    <row r="629" spans="1:27" x14ac:dyDescent="0.2">
      <c r="A629" s="59">
        <f>IF(INDEX([1]Sizer!$A:$A,(ROW()-2)/3+7)&lt;&gt;"",INDEX([1]Sizer!$A:$A,(ROW()-2)/3+7),"")</f>
        <v>45547</v>
      </c>
      <c r="B629" s="51">
        <f>IF($A629&lt;&gt;"",INDEX([1]Sizer!EF:EF,(ROW()-2)/3+7),"")</f>
        <v>0</v>
      </c>
      <c r="C629" s="51">
        <f>IF($A629&lt;&gt;"",INDEX([1]Sizer!EG:EG,(ROW()-2)/3+7),"")</f>
        <v>0.5</v>
      </c>
      <c r="D629" s="51">
        <f>IF($A629&lt;&gt;"",INDEX([1]Sizer!EH:EH,(ROW()-2)/3+7),"")</f>
        <v>3</v>
      </c>
      <c r="E629" s="51">
        <f>IF($A629&lt;&gt;"",INDEX([1]Sizer!EI:EI,(ROW()-2)/3+7),"")</f>
        <v>0</v>
      </c>
      <c r="F629" s="51">
        <f>IF($A629&lt;&gt;"",INDEX([1]Sizer!EJ:EJ,(ROW()-2)/3+7),"")</f>
        <v>0</v>
      </c>
      <c r="G629" s="51">
        <f>IF($A629&lt;&gt;"",INDEX([1]Sizer!EK:EK,(ROW()-2)/3+7),"")</f>
        <v>-0.5</v>
      </c>
      <c r="H629" s="51">
        <f>IF($A629&lt;&gt;"",INDEX([1]Sizer!EL:EL,(ROW()-2)/3+7),"")</f>
        <v>0</v>
      </c>
      <c r="I629" s="51">
        <f>IF($A629&lt;&gt;"",INDEX([1]Sizer!EM:EM,(ROW()-2)/3+7),"")</f>
        <v>-2</v>
      </c>
      <c r="J629" s="51">
        <f>IF($A629&lt;&gt;"",INDEX([1]Sizer!EN:EN,(ROW()-2)/3+7),"")</f>
        <v>0.5</v>
      </c>
      <c r="K629" s="51">
        <f>IF($A629&lt;&gt;"",INDEX([1]Sizer!EO:EO,(ROW()-2)/3+7),"")</f>
        <v>0.5</v>
      </c>
      <c r="L629" s="51">
        <f>IF($A629&lt;&gt;"",INDEX([1]Sizer!EP:EP,(ROW()-2)/3+7),"")</f>
        <v>-0.5</v>
      </c>
      <c r="M629" s="51">
        <f>IF($A629&lt;&gt;"",INDEX([1]Sizer!EQ:EQ,(ROW()-2)/3+7),"")</f>
        <v>-0.5</v>
      </c>
      <c r="N629" s="51">
        <f>IF($A629&lt;&gt;"",INDEX([1]Sizer!ER:ER,(ROW()-2)/3+7),"")</f>
        <v>-0.5</v>
      </c>
      <c r="O629" s="51">
        <f>IF($A629&lt;&gt;"",INDEX([1]Sizer!ES:ES,(ROW()-2)/3+7),"")</f>
        <v>0</v>
      </c>
      <c r="P629" s="51">
        <f>IF($A629&lt;&gt;"",INDEX([1]Sizer!ET:ET,(ROW()-2)/3+7),"")</f>
        <v>1</v>
      </c>
      <c r="Q629" s="51">
        <f>IF($A629&lt;&gt;"",INDEX([1]Sizer!EU:EU,(ROW()-2)/3+7),"")</f>
        <v>0.5</v>
      </c>
      <c r="R629" s="51">
        <f>IF($A629&lt;&gt;"",INDEX([1]Sizer!EV:EV,(ROW()-2)/3+7),"")</f>
        <v>3</v>
      </c>
      <c r="S629" s="51">
        <f>IF($A629&lt;&gt;"",INDEX([1]Sizer!EW:EW,(ROW()-2)/3+7),"")</f>
        <v>0</v>
      </c>
      <c r="T629" s="51">
        <f>IF($A629&lt;&gt;"",INDEX([1]Sizer!EX:EX,(ROW()-2)/3+7),"")</f>
        <v>-1</v>
      </c>
      <c r="U629" s="51">
        <f>IF($A629&lt;&gt;"",INDEX([1]Sizer!EY:EY,(ROW()-2)/3+7),"")</f>
        <v>-0.5</v>
      </c>
      <c r="V629" s="51">
        <f>IF($A629&lt;&gt;"",INDEX([1]Sizer!EZ:EZ,(ROW()-2)/3+7),"")</f>
        <v>0.5</v>
      </c>
      <c r="W629" s="51">
        <f>IF($A629&lt;&gt;"",INDEX([1]Sizer!FA:FA,(ROW()-2)/3+7),"")</f>
        <v>0</v>
      </c>
      <c r="X629" s="51">
        <f>IF($A629&lt;&gt;"",INDEX([1]Sizer!FB:FB,(ROW()-2)/3+7),"")</f>
        <v>0</v>
      </c>
      <c r="Y629" s="51">
        <f>IF($A629&lt;&gt;"",INDEX([1]Sizer!FC:FC,(ROW()-2)/3+7),"")</f>
        <v>0</v>
      </c>
      <c r="Z629" s="51">
        <f>IF($A629&lt;&gt;"",INDEX([1]Sizer!FD:FD,(ROW()-2)/3+7),"")</f>
        <v>0</v>
      </c>
      <c r="AA629" s="52">
        <f>IF($A629&lt;&gt;"",INDEX([1]Sizer!$AB:$AB,(ROW()-2)/3+7)*'[1]Dashboard (Model)'!$U$2,"")</f>
        <v>8.5000000000000006E-2</v>
      </c>
    </row>
    <row r="630" spans="1:27" x14ac:dyDescent="0.2">
      <c r="A630" s="59"/>
      <c r="B630" s="53">
        <f>IF($A629&lt;&gt;"",INDEX([1]Sizer!B:B,(ROW()-3)/3+7),"")</f>
        <v>0</v>
      </c>
      <c r="C630" s="53">
        <f>IF($A629&lt;&gt;"",INDEX([1]Sizer!C:C,(ROW()-3)/3+7),"")</f>
        <v>1.2420011556240373E-2</v>
      </c>
      <c r="D630" s="53">
        <f>IF($A629&lt;&gt;"",INDEX([1]Sizer!D:D,(ROW()-3)/3+7),"")</f>
        <v>0.05</v>
      </c>
      <c r="E630" s="53">
        <f>IF($A629&lt;&gt;"",INDEX([1]Sizer!E:E,(ROW()-3)/3+7),"")</f>
        <v>0</v>
      </c>
      <c r="F630" s="53">
        <f>IF($A629&lt;&gt;"",INDEX([1]Sizer!F:F,(ROW()-3)/3+7),"")</f>
        <v>0</v>
      </c>
      <c r="G630" s="53">
        <f>IF($A629&lt;&gt;"",INDEX([1]Sizer!G:G,(ROW()-3)/3+7),"")</f>
        <v>-7.2475368502715283E-3</v>
      </c>
      <c r="H630" s="53">
        <f>IF($A629&lt;&gt;"",INDEX([1]Sizer!H:H,(ROW()-3)/3+7),"")</f>
        <v>0</v>
      </c>
      <c r="I630" s="53">
        <f>IF($A629&lt;&gt;"",INDEX([1]Sizer!I:I,(ROW()-3)/3+7),"")</f>
        <v>-0.05</v>
      </c>
      <c r="J630" s="53">
        <f>IF($A629&lt;&gt;"",INDEX([1]Sizer!J:J,(ROW()-3)/3+7),"")</f>
        <v>6.8622426470588242E-3</v>
      </c>
      <c r="K630" s="53">
        <f>IF($A629&lt;&gt;"",INDEX([1]Sizer!K:K,(ROW()-3)/3+7),"")</f>
        <v>1.5918370824812546E-2</v>
      </c>
      <c r="L630" s="53">
        <f>IF($A629&lt;&gt;"",INDEX([1]Sizer!L:L,(ROW()-3)/3+7),"")</f>
        <v>-2.6107165991902846E-2</v>
      </c>
      <c r="M630" s="53">
        <f>IF($A629&lt;&gt;"",INDEX([1]Sizer!M:M,(ROW()-3)/3+7),"")</f>
        <v>-7.3550346297282902E-3</v>
      </c>
      <c r="N630" s="53">
        <f>IF($A629&lt;&gt;"",INDEX([1]Sizer!N:N,(ROW()-3)/3+7),"")</f>
        <v>-2.4782225010455877E-2</v>
      </c>
      <c r="O630" s="53">
        <f>IF($A629&lt;&gt;"",INDEX([1]Sizer!O:O,(ROW()-3)/3+7),"")</f>
        <v>0</v>
      </c>
      <c r="P630" s="53">
        <f>IF($A629&lt;&gt;"",INDEX([1]Sizer!P:P,(ROW()-3)/3+7),"")</f>
        <v>1.5500536303630364E-2</v>
      </c>
      <c r="Q630" s="53">
        <f>IF($A629&lt;&gt;"",INDEX([1]Sizer!Q:Q,(ROW()-3)/3+7),"")</f>
        <v>1.7992382812500006E-2</v>
      </c>
      <c r="R630" s="53">
        <f>IF($A629&lt;&gt;"",INDEX([1]Sizer!R:R,(ROW()-3)/3+7),"")</f>
        <v>2.2359715670024226E-2</v>
      </c>
      <c r="S630" s="53">
        <f>IF($A629&lt;&gt;"",INDEX([1]Sizer!S:S,(ROW()-3)/3+7),"")</f>
        <v>0</v>
      </c>
      <c r="T630" s="53">
        <f>IF($A629&lt;&gt;"",INDEX([1]Sizer!T:T,(ROW()-3)/3+7),"")</f>
        <v>-4.3939030131826755E-2</v>
      </c>
      <c r="U630" s="53">
        <f>IF($A629&lt;&gt;"",INDEX([1]Sizer!U:U,(ROW()-3)/3+7),"")</f>
        <v>-2.0909435797665379E-2</v>
      </c>
      <c r="V630" s="53">
        <f>IF($A629&lt;&gt;"",INDEX([1]Sizer!V:V,(ROW()-3)/3+7),"")</f>
        <v>2.5758053221288518E-2</v>
      </c>
      <c r="W630" s="53">
        <f>IF($A629&lt;&gt;"",INDEX([1]Sizer!W:W,(ROW()-3)/3+7),"")</f>
        <v>0</v>
      </c>
      <c r="X630" s="53">
        <f>IF($A629&lt;&gt;"",INDEX([1]Sizer!X:X,(ROW()-3)/3+7),"")</f>
        <v>0</v>
      </c>
      <c r="Y630" s="53">
        <f>IF($A629&lt;&gt;"",INDEX([1]Sizer!Y:Y,(ROW()-3)/3+7),"")</f>
        <v>0</v>
      </c>
      <c r="Z630" s="53">
        <f>IF($A629&lt;&gt;"",INDEX([1]Sizer!Z:Z,(ROW()-3)/3+7),"")</f>
        <v>0</v>
      </c>
      <c r="AA630" s="53">
        <f>IF($A629&lt;&gt;"",SUM($B630:$Z630),"")</f>
        <v>-1.3529115376295808E-2</v>
      </c>
    </row>
    <row r="631" spans="1:27" x14ac:dyDescent="0.2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</row>
    <row r="632" spans="1:27" x14ac:dyDescent="0.2">
      <c r="A632" s="59">
        <f>IF(INDEX([1]Sizer!$A:$A,(ROW()-2)/3+7)&lt;&gt;"",INDEX([1]Sizer!$A:$A,(ROW()-2)/3+7),"")</f>
        <v>45548</v>
      </c>
      <c r="B632" s="51">
        <f>IF($A632&lt;&gt;"",INDEX([1]Sizer!EF:EF,(ROW()-2)/3+7),"")</f>
        <v>0</v>
      </c>
      <c r="C632" s="51">
        <f>IF($A632&lt;&gt;"",INDEX([1]Sizer!EG:EG,(ROW()-2)/3+7),"")</f>
        <v>0.5</v>
      </c>
      <c r="D632" s="51">
        <f>IF($A632&lt;&gt;"",INDEX([1]Sizer!EH:EH,(ROW()-2)/3+7),"")</f>
        <v>3</v>
      </c>
      <c r="E632" s="51">
        <f>IF($A632&lt;&gt;"",INDEX([1]Sizer!EI:EI,(ROW()-2)/3+7),"")</f>
        <v>0</v>
      </c>
      <c r="F632" s="51">
        <f>IF($A632&lt;&gt;"",INDEX([1]Sizer!EJ:EJ,(ROW()-2)/3+7),"")</f>
        <v>0</v>
      </c>
      <c r="G632" s="51">
        <f>IF($A632&lt;&gt;"",INDEX([1]Sizer!EK:EK,(ROW()-2)/3+7),"")</f>
        <v>-0.5</v>
      </c>
      <c r="H632" s="51">
        <f>IF($A632&lt;&gt;"",INDEX([1]Sizer!EL:EL,(ROW()-2)/3+7),"")</f>
        <v>0</v>
      </c>
      <c r="I632" s="51">
        <f>IF($A632&lt;&gt;"",INDEX([1]Sizer!EM:EM,(ROW()-2)/3+7),"")</f>
        <v>-2</v>
      </c>
      <c r="J632" s="51">
        <f>IF($A632&lt;&gt;"",INDEX([1]Sizer!EN:EN,(ROW()-2)/3+7),"")</f>
        <v>0.5</v>
      </c>
      <c r="K632" s="51">
        <f>IF($A632&lt;&gt;"",INDEX([1]Sizer!EO:EO,(ROW()-2)/3+7),"")</f>
        <v>1.5</v>
      </c>
      <c r="L632" s="51">
        <f>IF($A632&lt;&gt;"",INDEX([1]Sizer!EP:EP,(ROW()-2)/3+7),"")</f>
        <v>-0.5</v>
      </c>
      <c r="M632" s="51">
        <f>IF($A632&lt;&gt;"",INDEX([1]Sizer!EQ:EQ,(ROW()-2)/3+7),"")</f>
        <v>-0.5</v>
      </c>
      <c r="N632" s="51">
        <f>IF($A632&lt;&gt;"",INDEX([1]Sizer!ER:ER,(ROW()-2)/3+7),"")</f>
        <v>-0.5</v>
      </c>
      <c r="O632" s="51">
        <f>IF($A632&lt;&gt;"",INDEX([1]Sizer!ES:ES,(ROW()-2)/3+7),"")</f>
        <v>0</v>
      </c>
      <c r="P632" s="51">
        <f>IF($A632&lt;&gt;"",INDEX([1]Sizer!ET:ET,(ROW()-2)/3+7),"")</f>
        <v>1</v>
      </c>
      <c r="Q632" s="51">
        <f>IF($A632&lt;&gt;"",INDEX([1]Sizer!EU:EU,(ROW()-2)/3+7),"")</f>
        <v>0.5</v>
      </c>
      <c r="R632" s="51">
        <f>IF($A632&lt;&gt;"",INDEX([1]Sizer!EV:EV,(ROW()-2)/3+7),"")</f>
        <v>3</v>
      </c>
      <c r="S632" s="51">
        <f>IF($A632&lt;&gt;"",INDEX([1]Sizer!EW:EW,(ROW()-2)/3+7),"")</f>
        <v>0</v>
      </c>
      <c r="T632" s="51">
        <f>IF($A632&lt;&gt;"",INDEX([1]Sizer!EX:EX,(ROW()-2)/3+7),"")</f>
        <v>-1</v>
      </c>
      <c r="U632" s="51">
        <f>IF($A632&lt;&gt;"",INDEX([1]Sizer!EY:EY,(ROW()-2)/3+7),"")</f>
        <v>-0.5</v>
      </c>
      <c r="V632" s="51">
        <f>IF($A632&lt;&gt;"",INDEX([1]Sizer!EZ:EZ,(ROW()-2)/3+7),"")</f>
        <v>0.5</v>
      </c>
      <c r="W632" s="51">
        <f>IF($A632&lt;&gt;"",INDEX([1]Sizer!FA:FA,(ROW()-2)/3+7),"")</f>
        <v>0</v>
      </c>
      <c r="X632" s="51">
        <f>IF($A632&lt;&gt;"",INDEX([1]Sizer!FB:FB,(ROW()-2)/3+7),"")</f>
        <v>0</v>
      </c>
      <c r="Y632" s="51">
        <f>IF($A632&lt;&gt;"",INDEX([1]Sizer!FC:FC,(ROW()-2)/3+7),"")</f>
        <v>0</v>
      </c>
      <c r="Z632" s="51">
        <f>IF($A632&lt;&gt;"",INDEX([1]Sizer!FD:FD,(ROW()-2)/3+7),"")</f>
        <v>0</v>
      </c>
      <c r="AA632" s="52">
        <f>IF($A632&lt;&gt;"",INDEX([1]Sizer!$AB:$AB,(ROW()-2)/3+7)*'[1]Dashboard (Model)'!$U$2,"")</f>
        <v>5.5E-2</v>
      </c>
    </row>
    <row r="633" spans="1:27" x14ac:dyDescent="0.2">
      <c r="A633" s="59"/>
      <c r="B633" s="53">
        <f>IF($A632&lt;&gt;"",INDEX([1]Sizer!B:B,(ROW()-3)/3+7),"")</f>
        <v>0</v>
      </c>
      <c r="C633" s="53">
        <f>IF($A632&lt;&gt;"",INDEX([1]Sizer!C:C,(ROW()-3)/3+7),"")</f>
        <v>1.2420011556240373E-2</v>
      </c>
      <c r="D633" s="53">
        <f>IF($A632&lt;&gt;"",INDEX([1]Sizer!D:D,(ROW()-3)/3+7),"")</f>
        <v>0.05</v>
      </c>
      <c r="E633" s="53">
        <f>IF($A632&lt;&gt;"",INDEX([1]Sizer!E:E,(ROW()-3)/3+7),"")</f>
        <v>0</v>
      </c>
      <c r="F633" s="53">
        <f>IF($A632&lt;&gt;"",INDEX([1]Sizer!F:F,(ROW()-3)/3+7),"")</f>
        <v>0</v>
      </c>
      <c r="G633" s="53">
        <f>IF($A632&lt;&gt;"",INDEX([1]Sizer!G:G,(ROW()-3)/3+7),"")</f>
        <v>-7.2475368502715283E-3</v>
      </c>
      <c r="H633" s="53">
        <f>IF($A632&lt;&gt;"",INDEX([1]Sizer!H:H,(ROW()-3)/3+7),"")</f>
        <v>0</v>
      </c>
      <c r="I633" s="53">
        <f>IF($A632&lt;&gt;"",INDEX([1]Sizer!I:I,(ROW()-3)/3+7),"")</f>
        <v>-0.05</v>
      </c>
      <c r="J633" s="53">
        <f>IF($A632&lt;&gt;"",INDEX([1]Sizer!J:J,(ROW()-3)/3+7),"")</f>
        <v>6.8622426470588242E-3</v>
      </c>
      <c r="K633" s="53">
        <f>IF($A632&lt;&gt;"",INDEX([1]Sizer!K:K,(ROW()-3)/3+7),"")</f>
        <v>0.05</v>
      </c>
      <c r="L633" s="53">
        <f>IF($A632&lt;&gt;"",INDEX([1]Sizer!L:L,(ROW()-3)/3+7),"")</f>
        <v>-2.6107165991902846E-2</v>
      </c>
      <c r="M633" s="53">
        <f>IF($A632&lt;&gt;"",INDEX([1]Sizer!M:M,(ROW()-3)/3+7),"")</f>
        <v>-7.3550346297282902E-3</v>
      </c>
      <c r="N633" s="53">
        <f>IF($A632&lt;&gt;"",INDEX([1]Sizer!N:N,(ROW()-3)/3+7),"")</f>
        <v>-2.4782225010455877E-2</v>
      </c>
      <c r="O633" s="53">
        <f>IF($A632&lt;&gt;"",INDEX([1]Sizer!O:O,(ROW()-3)/3+7),"")</f>
        <v>0</v>
      </c>
      <c r="P633" s="53">
        <f>IF($A632&lt;&gt;"",INDEX([1]Sizer!P:P,(ROW()-3)/3+7),"")</f>
        <v>1.5500536303630364E-2</v>
      </c>
      <c r="Q633" s="53">
        <f>IF($A632&lt;&gt;"",INDEX([1]Sizer!Q:Q,(ROW()-3)/3+7),"")</f>
        <v>1.7992382812500006E-2</v>
      </c>
      <c r="R633" s="53">
        <f>IF($A632&lt;&gt;"",INDEX([1]Sizer!R:R,(ROW()-3)/3+7),"")</f>
        <v>2.2359715670024226E-2</v>
      </c>
      <c r="S633" s="53">
        <f>IF($A632&lt;&gt;"",INDEX([1]Sizer!S:S,(ROW()-3)/3+7),"")</f>
        <v>0</v>
      </c>
      <c r="T633" s="53">
        <f>IF($A632&lt;&gt;"",INDEX([1]Sizer!T:T,(ROW()-3)/3+7),"")</f>
        <v>-4.3939030131826755E-2</v>
      </c>
      <c r="U633" s="53">
        <f>IF($A632&lt;&gt;"",INDEX([1]Sizer!U:U,(ROW()-3)/3+7),"")</f>
        <v>-2.0909435797665379E-2</v>
      </c>
      <c r="V633" s="53">
        <f>IF($A632&lt;&gt;"",INDEX([1]Sizer!V:V,(ROW()-3)/3+7),"")</f>
        <v>2.5758053221288518E-2</v>
      </c>
      <c r="W633" s="53">
        <f>IF($A632&lt;&gt;"",INDEX([1]Sizer!W:W,(ROW()-3)/3+7),"")</f>
        <v>0</v>
      </c>
      <c r="X633" s="53">
        <f>IF($A632&lt;&gt;"",INDEX([1]Sizer!X:X,(ROW()-3)/3+7),"")</f>
        <v>0</v>
      </c>
      <c r="Y633" s="53">
        <f>IF($A632&lt;&gt;"",INDEX([1]Sizer!Y:Y,(ROW()-3)/3+7),"")</f>
        <v>0</v>
      </c>
      <c r="Z633" s="53">
        <f>IF($A632&lt;&gt;"",INDEX([1]Sizer!Z:Z,(ROW()-3)/3+7),"")</f>
        <v>0</v>
      </c>
      <c r="AA633" s="53">
        <f>IF($A632&lt;&gt;"",SUM($B633:$Z633),"")</f>
        <v>2.0552513798891645E-2</v>
      </c>
    </row>
    <row r="634" spans="1:27" x14ac:dyDescent="0.2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</row>
    <row r="635" spans="1:27" x14ac:dyDescent="0.2">
      <c r="A635" s="59">
        <f>IF(INDEX([1]Sizer!$A:$A,(ROW()-2)/3+7)&lt;&gt;"",INDEX([1]Sizer!$A:$A,(ROW()-2)/3+7),"")</f>
        <v>45551</v>
      </c>
      <c r="B635" s="51">
        <f>IF($A635&lt;&gt;"",INDEX([1]Sizer!EF:EF,(ROW()-2)/3+7),"")</f>
        <v>0</v>
      </c>
      <c r="C635" s="51">
        <f>IF($A635&lt;&gt;"",INDEX([1]Sizer!EG:EG,(ROW()-2)/3+7),"")</f>
        <v>0.5</v>
      </c>
      <c r="D635" s="51">
        <f>IF($A635&lt;&gt;"",INDEX([1]Sizer!EH:EH,(ROW()-2)/3+7),"")</f>
        <v>3</v>
      </c>
      <c r="E635" s="51">
        <f>IF($A635&lt;&gt;"",INDEX([1]Sizer!EI:EI,(ROW()-2)/3+7),"")</f>
        <v>0</v>
      </c>
      <c r="F635" s="51">
        <f>IF($A635&lt;&gt;"",INDEX([1]Sizer!EJ:EJ,(ROW()-2)/3+7),"")</f>
        <v>0</v>
      </c>
      <c r="G635" s="51">
        <f>IF($A635&lt;&gt;"",INDEX([1]Sizer!EK:EK,(ROW()-2)/3+7),"")</f>
        <v>-0.5</v>
      </c>
      <c r="H635" s="51">
        <f>IF($A635&lt;&gt;"",INDEX([1]Sizer!EL:EL,(ROW()-2)/3+7),"")</f>
        <v>0</v>
      </c>
      <c r="I635" s="51">
        <f>IF($A635&lt;&gt;"",INDEX([1]Sizer!EM:EM,(ROW()-2)/3+7),"")</f>
        <v>-2</v>
      </c>
      <c r="J635" s="51">
        <f>IF($A635&lt;&gt;"",INDEX([1]Sizer!EN:EN,(ROW()-2)/3+7),"")</f>
        <v>0.5</v>
      </c>
      <c r="K635" s="51">
        <f>IF($A635&lt;&gt;"",INDEX([1]Sizer!EO:EO,(ROW()-2)/3+7),"")</f>
        <v>1.5</v>
      </c>
      <c r="L635" s="51">
        <f>IF($A635&lt;&gt;"",INDEX([1]Sizer!EP:EP,(ROW()-2)/3+7),"")</f>
        <v>-0.5</v>
      </c>
      <c r="M635" s="51">
        <f>IF($A635&lt;&gt;"",INDEX([1]Sizer!EQ:EQ,(ROW()-2)/3+7),"")</f>
        <v>-0.5</v>
      </c>
      <c r="N635" s="51">
        <f>IF($A635&lt;&gt;"",INDEX([1]Sizer!ER:ER,(ROW()-2)/3+7),"")</f>
        <v>-0.5</v>
      </c>
      <c r="O635" s="51">
        <f>IF($A635&lt;&gt;"",INDEX([1]Sizer!ES:ES,(ROW()-2)/3+7),"")</f>
        <v>0</v>
      </c>
      <c r="P635" s="51">
        <f>IF($A635&lt;&gt;"",INDEX([1]Sizer!ET:ET,(ROW()-2)/3+7),"")</f>
        <v>1</v>
      </c>
      <c r="Q635" s="51">
        <f>IF($A635&lt;&gt;"",INDEX([1]Sizer!EU:EU,(ROW()-2)/3+7),"")</f>
        <v>0.5</v>
      </c>
      <c r="R635" s="51">
        <f>IF($A635&lt;&gt;"",INDEX([1]Sizer!EV:EV,(ROW()-2)/3+7),"")</f>
        <v>3</v>
      </c>
      <c r="S635" s="51">
        <f>IF($A635&lt;&gt;"",INDEX([1]Sizer!EW:EW,(ROW()-2)/3+7),"")</f>
        <v>0</v>
      </c>
      <c r="T635" s="51">
        <f>IF($A635&lt;&gt;"",INDEX([1]Sizer!EX:EX,(ROW()-2)/3+7),"")</f>
        <v>-1</v>
      </c>
      <c r="U635" s="51">
        <f>IF($A635&lt;&gt;"",INDEX([1]Sizer!EY:EY,(ROW()-2)/3+7),"")</f>
        <v>-0.5</v>
      </c>
      <c r="V635" s="51">
        <f>IF($A635&lt;&gt;"",INDEX([1]Sizer!EZ:EZ,(ROW()-2)/3+7),"")</f>
        <v>1.5</v>
      </c>
      <c r="W635" s="51">
        <f>IF($A635&lt;&gt;"",INDEX([1]Sizer!FA:FA,(ROW()-2)/3+7),"")</f>
        <v>0</v>
      </c>
      <c r="X635" s="51">
        <f>IF($A635&lt;&gt;"",INDEX([1]Sizer!FB:FB,(ROW()-2)/3+7),"")</f>
        <v>0</v>
      </c>
      <c r="Y635" s="51">
        <f>IF($A635&lt;&gt;"",INDEX([1]Sizer!FC:FC,(ROW()-2)/3+7),"")</f>
        <v>0</v>
      </c>
      <c r="Z635" s="51">
        <f>IF($A635&lt;&gt;"",INDEX([1]Sizer!FD:FD,(ROW()-2)/3+7),"")</f>
        <v>0</v>
      </c>
      <c r="AA635" s="52">
        <f>IF($A635&lt;&gt;"",INDEX([1]Sizer!$AB:$AB,(ROW()-2)/3+7)*'[1]Dashboard (Model)'!$U$2,"")</f>
        <v>0.05</v>
      </c>
    </row>
    <row r="636" spans="1:27" x14ac:dyDescent="0.2">
      <c r="A636" s="59"/>
      <c r="B636" s="53">
        <f>IF($A635&lt;&gt;"",INDEX([1]Sizer!B:B,(ROW()-3)/3+7),"")</f>
        <v>0</v>
      </c>
      <c r="C636" s="53">
        <f>IF($A635&lt;&gt;"",INDEX([1]Sizer!C:C,(ROW()-3)/3+7),"")</f>
        <v>1.2420011556240373E-2</v>
      </c>
      <c r="D636" s="53">
        <f>IF($A635&lt;&gt;"",INDEX([1]Sizer!D:D,(ROW()-3)/3+7),"")</f>
        <v>0.05</v>
      </c>
      <c r="E636" s="53">
        <f>IF($A635&lt;&gt;"",INDEX([1]Sizer!E:E,(ROW()-3)/3+7),"")</f>
        <v>0</v>
      </c>
      <c r="F636" s="53">
        <f>IF($A635&lt;&gt;"",INDEX([1]Sizer!F:F,(ROW()-3)/3+7),"")</f>
        <v>0</v>
      </c>
      <c r="G636" s="53">
        <f>IF($A635&lt;&gt;"",INDEX([1]Sizer!G:G,(ROW()-3)/3+7),"")</f>
        <v>-7.2475368502715283E-3</v>
      </c>
      <c r="H636" s="53">
        <f>IF($A635&lt;&gt;"",INDEX([1]Sizer!H:H,(ROW()-3)/3+7),"")</f>
        <v>0</v>
      </c>
      <c r="I636" s="53">
        <f>IF($A635&lt;&gt;"",INDEX([1]Sizer!I:I,(ROW()-3)/3+7),"")</f>
        <v>-0.05</v>
      </c>
      <c r="J636" s="53">
        <f>IF($A635&lt;&gt;"",INDEX([1]Sizer!J:J,(ROW()-3)/3+7),"")</f>
        <v>6.8622426470588242E-3</v>
      </c>
      <c r="K636" s="53">
        <f>IF($A635&lt;&gt;"",INDEX([1]Sizer!K:K,(ROW()-3)/3+7),"")</f>
        <v>0.05</v>
      </c>
      <c r="L636" s="53">
        <f>IF($A635&lt;&gt;"",INDEX([1]Sizer!L:L,(ROW()-3)/3+7),"")</f>
        <v>-2.6107165991902846E-2</v>
      </c>
      <c r="M636" s="53">
        <f>IF($A635&lt;&gt;"",INDEX([1]Sizer!M:M,(ROW()-3)/3+7),"")</f>
        <v>-7.3550346297282902E-3</v>
      </c>
      <c r="N636" s="53">
        <f>IF($A635&lt;&gt;"",INDEX([1]Sizer!N:N,(ROW()-3)/3+7),"")</f>
        <v>-2.4782225010455877E-2</v>
      </c>
      <c r="O636" s="53">
        <f>IF($A635&lt;&gt;"",INDEX([1]Sizer!O:O,(ROW()-3)/3+7),"")</f>
        <v>0</v>
      </c>
      <c r="P636" s="53">
        <f>IF($A635&lt;&gt;"",INDEX([1]Sizer!P:P,(ROW()-3)/3+7),"")</f>
        <v>1.5500536303630364E-2</v>
      </c>
      <c r="Q636" s="53">
        <f>IF($A635&lt;&gt;"",INDEX([1]Sizer!Q:Q,(ROW()-3)/3+7),"")</f>
        <v>1.7992382812500006E-2</v>
      </c>
      <c r="R636" s="53">
        <f>IF($A635&lt;&gt;"",INDEX([1]Sizer!R:R,(ROW()-3)/3+7),"")</f>
        <v>2.2359715670024226E-2</v>
      </c>
      <c r="S636" s="53">
        <f>IF($A635&lt;&gt;"",INDEX([1]Sizer!S:S,(ROW()-3)/3+7),"")</f>
        <v>0</v>
      </c>
      <c r="T636" s="53">
        <f>IF($A635&lt;&gt;"",INDEX([1]Sizer!T:T,(ROW()-3)/3+7),"")</f>
        <v>-4.3939030131826755E-2</v>
      </c>
      <c r="U636" s="53">
        <f>IF($A635&lt;&gt;"",INDEX([1]Sizer!U:U,(ROW()-3)/3+7),"")</f>
        <v>-2.0909435797665379E-2</v>
      </c>
      <c r="V636" s="53">
        <f>IF($A635&lt;&gt;"",INDEX([1]Sizer!V:V,(ROW()-3)/3+7),"")</f>
        <v>3.7366952054794525E-2</v>
      </c>
      <c r="W636" s="53">
        <f>IF($A635&lt;&gt;"",INDEX([1]Sizer!W:W,(ROW()-3)/3+7),"")</f>
        <v>0</v>
      </c>
      <c r="X636" s="53">
        <f>IF($A635&lt;&gt;"",INDEX([1]Sizer!X:X,(ROW()-3)/3+7),"")</f>
        <v>0</v>
      </c>
      <c r="Y636" s="53">
        <f>IF($A635&lt;&gt;"",INDEX([1]Sizer!Y:Y,(ROW()-3)/3+7),"")</f>
        <v>0</v>
      </c>
      <c r="Z636" s="53">
        <f>IF($A635&lt;&gt;"",INDEX([1]Sizer!Z:Z,(ROW()-3)/3+7),"")</f>
        <v>0</v>
      </c>
      <c r="AA636" s="53">
        <f>IF($A635&lt;&gt;"",SUM($B636:$Z636),"")</f>
        <v>3.2161412632397648E-2</v>
      </c>
    </row>
    <row r="637" spans="1:27" x14ac:dyDescent="0.2">
      <c r="A637" s="25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2"/>
    </row>
    <row r="638" spans="1:27" x14ac:dyDescent="0.2">
      <c r="A638" s="59">
        <f>IF(INDEX([1]Sizer!$A:$A,(ROW()-2)/3+7)&lt;&gt;"",INDEX([1]Sizer!$A:$A,(ROW()-2)/3+7),"")</f>
        <v>45552</v>
      </c>
      <c r="B638" s="51">
        <f>IF($A638&lt;&gt;"",INDEX([1]Sizer!EF:EF,(ROW()-2)/3+7),"")</f>
        <v>0</v>
      </c>
      <c r="C638" s="51">
        <f>IF($A638&lt;&gt;"",INDEX([1]Sizer!EG:EG,(ROW()-2)/3+7),"")</f>
        <v>0.5</v>
      </c>
      <c r="D638" s="51">
        <f>IF($A638&lt;&gt;"",INDEX([1]Sizer!EH:EH,(ROW()-2)/3+7),"")</f>
        <v>3</v>
      </c>
      <c r="E638" s="51">
        <f>IF($A638&lt;&gt;"",INDEX([1]Sizer!EI:EI,(ROW()-2)/3+7),"")</f>
        <v>0</v>
      </c>
      <c r="F638" s="51">
        <f>IF($A638&lt;&gt;"",INDEX([1]Sizer!EJ:EJ,(ROW()-2)/3+7),"")</f>
        <v>0</v>
      </c>
      <c r="G638" s="51">
        <f>IF($A638&lt;&gt;"",INDEX([1]Sizer!EK:EK,(ROW()-2)/3+7),"")</f>
        <v>-0.5</v>
      </c>
      <c r="H638" s="51">
        <f>IF($A638&lt;&gt;"",INDEX([1]Sizer!EL:EL,(ROW()-2)/3+7),"")</f>
        <v>0</v>
      </c>
      <c r="I638" s="51">
        <f>IF($A638&lt;&gt;"",INDEX([1]Sizer!EM:EM,(ROW()-2)/3+7),"")</f>
        <v>-2</v>
      </c>
      <c r="J638" s="51">
        <f>IF($A638&lt;&gt;"",INDEX([1]Sizer!EN:EN,(ROW()-2)/3+7),"")</f>
        <v>0.5</v>
      </c>
      <c r="K638" s="51">
        <f>IF($A638&lt;&gt;"",INDEX([1]Sizer!EO:EO,(ROW()-2)/3+7),"")</f>
        <v>1.5</v>
      </c>
      <c r="L638" s="51">
        <f>IF($A638&lt;&gt;"",INDEX([1]Sizer!EP:EP,(ROW()-2)/3+7),"")</f>
        <v>-0.5</v>
      </c>
      <c r="M638" s="51">
        <f>IF($A638&lt;&gt;"",INDEX([1]Sizer!EQ:EQ,(ROW()-2)/3+7),"")</f>
        <v>-0.5</v>
      </c>
      <c r="N638" s="51">
        <f>IF($A638&lt;&gt;"",INDEX([1]Sizer!ER:ER,(ROW()-2)/3+7),"")</f>
        <v>-0.5</v>
      </c>
      <c r="O638" s="51">
        <f>IF($A638&lt;&gt;"",INDEX([1]Sizer!ES:ES,(ROW()-2)/3+7),"")</f>
        <v>0</v>
      </c>
      <c r="P638" s="51">
        <f>IF($A638&lt;&gt;"",INDEX([1]Sizer!ET:ET,(ROW()-2)/3+7),"")</f>
        <v>1</v>
      </c>
      <c r="Q638" s="51">
        <f>IF($A638&lt;&gt;"",INDEX([1]Sizer!EU:EU,(ROW()-2)/3+7),"")</f>
        <v>0.5</v>
      </c>
      <c r="R638" s="51">
        <f>IF($A638&lt;&gt;"",INDEX([1]Sizer!EV:EV,(ROW()-2)/3+7),"")</f>
        <v>3</v>
      </c>
      <c r="S638" s="51">
        <f>IF($A638&lt;&gt;"",INDEX([1]Sizer!EW:EW,(ROW()-2)/3+7),"")</f>
        <v>0</v>
      </c>
      <c r="T638" s="51">
        <f>IF($A638&lt;&gt;"",INDEX([1]Sizer!EX:EX,(ROW()-2)/3+7),"")</f>
        <v>-0.5</v>
      </c>
      <c r="U638" s="51">
        <f>IF($A638&lt;&gt;"",INDEX([1]Sizer!EY:EY,(ROW()-2)/3+7),"")</f>
        <v>-0.5</v>
      </c>
      <c r="V638" s="51">
        <f>IF($A638&lt;&gt;"",INDEX([1]Sizer!EZ:EZ,(ROW()-2)/3+7),"")</f>
        <v>1.5</v>
      </c>
      <c r="W638" s="51">
        <f>IF($A638&lt;&gt;"",INDEX([1]Sizer!FA:FA,(ROW()-2)/3+7),"")</f>
        <v>0</v>
      </c>
      <c r="X638" s="51">
        <f>IF($A638&lt;&gt;"",INDEX([1]Sizer!FB:FB,(ROW()-2)/3+7),"")</f>
        <v>0</v>
      </c>
      <c r="Y638" s="51">
        <f>IF($A638&lt;&gt;"",INDEX([1]Sizer!FC:FC,(ROW()-2)/3+7),"")</f>
        <v>0</v>
      </c>
      <c r="Z638" s="51">
        <f>IF($A638&lt;&gt;"",INDEX([1]Sizer!FD:FD,(ROW()-2)/3+7),"")</f>
        <v>0</v>
      </c>
      <c r="AA638" s="52">
        <f>IF($A638&lt;&gt;"",INDEX([1]Sizer!$AB:$AB,(ROW()-2)/3+7)*'[1]Dashboard (Model)'!$U$2,"")</f>
        <v>0.03</v>
      </c>
    </row>
    <row r="639" spans="1:27" x14ac:dyDescent="0.2">
      <c r="A639" s="59"/>
      <c r="B639" s="53">
        <f>IF($A638&lt;&gt;"",INDEX([1]Sizer!B:B,(ROW()-3)/3+7),"")</f>
        <v>0</v>
      </c>
      <c r="C639" s="53">
        <f>IF($A638&lt;&gt;"",INDEX([1]Sizer!C:C,(ROW()-3)/3+7),"")</f>
        <v>1.2420011556240373E-2</v>
      </c>
      <c r="D639" s="53">
        <f>IF($A638&lt;&gt;"",INDEX([1]Sizer!D:D,(ROW()-3)/3+7),"")</f>
        <v>0.05</v>
      </c>
      <c r="E639" s="53">
        <f>IF($A638&lt;&gt;"",INDEX([1]Sizer!E:E,(ROW()-3)/3+7),"")</f>
        <v>0</v>
      </c>
      <c r="F639" s="53">
        <f>IF($A638&lt;&gt;"",INDEX([1]Sizer!F:F,(ROW()-3)/3+7),"")</f>
        <v>0</v>
      </c>
      <c r="G639" s="53">
        <f>IF($A638&lt;&gt;"",INDEX([1]Sizer!G:G,(ROW()-3)/3+7),"")</f>
        <v>-7.2475368502715283E-3</v>
      </c>
      <c r="H639" s="53">
        <f>IF($A638&lt;&gt;"",INDEX([1]Sizer!H:H,(ROW()-3)/3+7),"")</f>
        <v>0</v>
      </c>
      <c r="I639" s="53">
        <f>IF($A638&lt;&gt;"",INDEX([1]Sizer!I:I,(ROW()-3)/3+7),"")</f>
        <v>-0.05</v>
      </c>
      <c r="J639" s="53">
        <f>IF($A638&lt;&gt;"",INDEX([1]Sizer!J:J,(ROW()-3)/3+7),"")</f>
        <v>6.8622426470588242E-3</v>
      </c>
      <c r="K639" s="53">
        <f>IF($A638&lt;&gt;"",INDEX([1]Sizer!K:K,(ROW()-3)/3+7),"")</f>
        <v>0.05</v>
      </c>
      <c r="L639" s="53">
        <f>IF($A638&lt;&gt;"",INDEX([1]Sizer!L:L,(ROW()-3)/3+7),"")</f>
        <v>-2.6107165991902846E-2</v>
      </c>
      <c r="M639" s="53">
        <f>IF($A638&lt;&gt;"",INDEX([1]Sizer!M:M,(ROW()-3)/3+7),"")</f>
        <v>-7.3550346297282902E-3</v>
      </c>
      <c r="N639" s="53">
        <f>IF($A638&lt;&gt;"",INDEX([1]Sizer!N:N,(ROW()-3)/3+7),"")</f>
        <v>-2.4782225010455877E-2</v>
      </c>
      <c r="O639" s="53">
        <f>IF($A638&lt;&gt;"",INDEX([1]Sizer!O:O,(ROW()-3)/3+7),"")</f>
        <v>0</v>
      </c>
      <c r="P639" s="53">
        <f>IF($A638&lt;&gt;"",INDEX([1]Sizer!P:P,(ROW()-3)/3+7),"")</f>
        <v>1.5500536303630364E-2</v>
      </c>
      <c r="Q639" s="53">
        <f>IF($A638&lt;&gt;"",INDEX([1]Sizer!Q:Q,(ROW()-3)/3+7),"")</f>
        <v>1.7992382812500006E-2</v>
      </c>
      <c r="R639" s="53">
        <f>IF($A638&lt;&gt;"",INDEX([1]Sizer!R:R,(ROW()-3)/3+7),"")</f>
        <v>2.2359715670024226E-2</v>
      </c>
      <c r="S639" s="53">
        <f>IF($A638&lt;&gt;"",INDEX([1]Sizer!S:S,(ROW()-3)/3+7),"")</f>
        <v>0</v>
      </c>
      <c r="T639" s="53">
        <f>IF($A638&lt;&gt;"",INDEX([1]Sizer!T:T,(ROW()-3)/3+7),"")</f>
        <v>-1.3711479719579369E-2</v>
      </c>
      <c r="U639" s="53">
        <f>IF($A638&lt;&gt;"",INDEX([1]Sizer!U:U,(ROW()-3)/3+7),"")</f>
        <v>-2.0909435797665379E-2</v>
      </c>
      <c r="V639" s="53">
        <f>IF($A638&lt;&gt;"",INDEX([1]Sizer!V:V,(ROW()-3)/3+7),"")</f>
        <v>3.7366952054794525E-2</v>
      </c>
      <c r="W639" s="53">
        <f>IF($A638&lt;&gt;"",INDEX([1]Sizer!W:W,(ROW()-3)/3+7),"")</f>
        <v>0</v>
      </c>
      <c r="X639" s="53">
        <f>IF($A638&lt;&gt;"",INDEX([1]Sizer!X:X,(ROW()-3)/3+7),"")</f>
        <v>0</v>
      </c>
      <c r="Y639" s="53">
        <f>IF($A638&lt;&gt;"",INDEX([1]Sizer!Y:Y,(ROW()-3)/3+7),"")</f>
        <v>0</v>
      </c>
      <c r="Z639" s="53">
        <f>IF($A638&lt;&gt;"",INDEX([1]Sizer!Z:Z,(ROW()-3)/3+7),"")</f>
        <v>0</v>
      </c>
      <c r="AA639" s="53">
        <f>IF($A638&lt;&gt;"",SUM($B639:$Z639),"")</f>
        <v>6.2388963044645043E-2</v>
      </c>
    </row>
    <row r="640" spans="1:27" x14ac:dyDescent="0.2">
      <c r="A640" s="25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</row>
    <row r="641" spans="1:27" x14ac:dyDescent="0.2">
      <c r="A641" s="59">
        <f>IF(INDEX([1]Sizer!$A:$A,(ROW()-2)/3+7)&lt;&gt;"",INDEX([1]Sizer!$A:$A,(ROW()-2)/3+7),"")</f>
        <v>45553</v>
      </c>
      <c r="B641" s="51">
        <f>IF($A641&lt;&gt;"",INDEX([1]Sizer!EF:EF,(ROW()-2)/3+7),"")</f>
        <v>0</v>
      </c>
      <c r="C641" s="51">
        <f>IF($A641&lt;&gt;"",INDEX([1]Sizer!EG:EG,(ROW()-2)/3+7),"")</f>
        <v>0.5</v>
      </c>
      <c r="D641" s="51">
        <f>IF($A641&lt;&gt;"",INDEX([1]Sizer!EH:EH,(ROW()-2)/3+7),"")</f>
        <v>3</v>
      </c>
      <c r="E641" s="51">
        <f>IF($A641&lt;&gt;"",INDEX([1]Sizer!EI:EI,(ROW()-2)/3+7),"")</f>
        <v>0</v>
      </c>
      <c r="F641" s="51">
        <f>IF($A641&lt;&gt;"",INDEX([1]Sizer!EJ:EJ,(ROW()-2)/3+7),"")</f>
        <v>0</v>
      </c>
      <c r="G641" s="51">
        <f>IF($A641&lt;&gt;"",INDEX([1]Sizer!EK:EK,(ROW()-2)/3+7),"")</f>
        <v>-0.5</v>
      </c>
      <c r="H641" s="51">
        <f>IF($A641&lt;&gt;"",INDEX([1]Sizer!EL:EL,(ROW()-2)/3+7),"")</f>
        <v>0</v>
      </c>
      <c r="I641" s="51">
        <f>IF($A641&lt;&gt;"",INDEX([1]Sizer!EM:EM,(ROW()-2)/3+7),"")</f>
        <v>-2</v>
      </c>
      <c r="J641" s="51">
        <f>IF($A641&lt;&gt;"",INDEX([1]Sizer!EN:EN,(ROW()-2)/3+7),"")</f>
        <v>0.5</v>
      </c>
      <c r="K641" s="51">
        <f>IF($A641&lt;&gt;"",INDEX([1]Sizer!EO:EO,(ROW()-2)/3+7),"")</f>
        <v>1.5</v>
      </c>
      <c r="L641" s="51">
        <f>IF($A641&lt;&gt;"",INDEX([1]Sizer!EP:EP,(ROW()-2)/3+7),"")</f>
        <v>-0.5</v>
      </c>
      <c r="M641" s="51">
        <f>IF($A641&lt;&gt;"",INDEX([1]Sizer!EQ:EQ,(ROW()-2)/3+7),"")</f>
        <v>-0.5</v>
      </c>
      <c r="N641" s="51">
        <f>IF($A641&lt;&gt;"",INDEX([1]Sizer!ER:ER,(ROW()-2)/3+7),"")</f>
        <v>-0.5</v>
      </c>
      <c r="O641" s="51">
        <f>IF($A641&lt;&gt;"",INDEX([1]Sizer!ES:ES,(ROW()-2)/3+7),"")</f>
        <v>0</v>
      </c>
      <c r="P641" s="51">
        <f>IF($A641&lt;&gt;"",INDEX([1]Sizer!ET:ET,(ROW()-2)/3+7),"")</f>
        <v>1</v>
      </c>
      <c r="Q641" s="51">
        <f>IF($A641&lt;&gt;"",INDEX([1]Sizer!EU:EU,(ROW()-2)/3+7),"")</f>
        <v>0.5</v>
      </c>
      <c r="R641" s="51">
        <f>IF($A641&lt;&gt;"",INDEX([1]Sizer!EV:EV,(ROW()-2)/3+7),"")</f>
        <v>3</v>
      </c>
      <c r="S641" s="51">
        <f>IF($A641&lt;&gt;"",INDEX([1]Sizer!EW:EW,(ROW()-2)/3+7),"")</f>
        <v>0</v>
      </c>
      <c r="T641" s="51">
        <f>IF($A641&lt;&gt;"",INDEX([1]Sizer!EX:EX,(ROW()-2)/3+7),"")</f>
        <v>-0.5</v>
      </c>
      <c r="U641" s="51">
        <f>IF($A641&lt;&gt;"",INDEX([1]Sizer!EY:EY,(ROW()-2)/3+7),"")</f>
        <v>-0.5</v>
      </c>
      <c r="V641" s="51">
        <f>IF($A641&lt;&gt;"",INDEX([1]Sizer!EZ:EZ,(ROW()-2)/3+7),"")</f>
        <v>1.5</v>
      </c>
      <c r="W641" s="51">
        <f>IF($A641&lt;&gt;"",INDEX([1]Sizer!FA:FA,(ROW()-2)/3+7),"")</f>
        <v>0</v>
      </c>
      <c r="X641" s="51">
        <f>IF($A641&lt;&gt;"",INDEX([1]Sizer!FB:FB,(ROW()-2)/3+7),"")</f>
        <v>0</v>
      </c>
      <c r="Y641" s="51">
        <f>IF($A641&lt;&gt;"",INDEX([1]Sizer!FC:FC,(ROW()-2)/3+7),"")</f>
        <v>0</v>
      </c>
      <c r="Z641" s="51">
        <f>IF($A641&lt;&gt;"",INDEX([1]Sizer!FD:FD,(ROW()-2)/3+7),"")</f>
        <v>0</v>
      </c>
      <c r="AA641" s="52">
        <f>IF($A641&lt;&gt;"",INDEX([1]Sizer!$AB:$AB,(ROW()-2)/3+7)*'[1]Dashboard (Model)'!$U$2,"")</f>
        <v>0.03</v>
      </c>
    </row>
    <row r="642" spans="1:27" x14ac:dyDescent="0.2">
      <c r="A642" s="59"/>
      <c r="B642" s="53">
        <f>IF($A641&lt;&gt;"",INDEX([1]Sizer!B:B,(ROW()-3)/3+7),"")</f>
        <v>0</v>
      </c>
      <c r="C642" s="53">
        <f>IF($A641&lt;&gt;"",INDEX([1]Sizer!C:C,(ROW()-3)/3+7),"")</f>
        <v>1.2420011556240373E-2</v>
      </c>
      <c r="D642" s="53">
        <f>IF($A641&lt;&gt;"",INDEX([1]Sizer!D:D,(ROW()-3)/3+7),"")</f>
        <v>0.05</v>
      </c>
      <c r="E642" s="53">
        <f>IF($A641&lt;&gt;"",INDEX([1]Sizer!E:E,(ROW()-3)/3+7),"")</f>
        <v>0</v>
      </c>
      <c r="F642" s="53">
        <f>IF($A641&lt;&gt;"",INDEX([1]Sizer!F:F,(ROW()-3)/3+7),"")</f>
        <v>0</v>
      </c>
      <c r="G642" s="53">
        <f>IF($A641&lt;&gt;"",INDEX([1]Sizer!G:G,(ROW()-3)/3+7),"")</f>
        <v>-7.2475368502715283E-3</v>
      </c>
      <c r="H642" s="53">
        <f>IF($A641&lt;&gt;"",INDEX([1]Sizer!H:H,(ROW()-3)/3+7),"")</f>
        <v>0</v>
      </c>
      <c r="I642" s="53">
        <f>IF($A641&lt;&gt;"",INDEX([1]Sizer!I:I,(ROW()-3)/3+7),"")</f>
        <v>-0.05</v>
      </c>
      <c r="J642" s="53">
        <f>IF($A641&lt;&gt;"",INDEX([1]Sizer!J:J,(ROW()-3)/3+7),"")</f>
        <v>6.8622426470588242E-3</v>
      </c>
      <c r="K642" s="53">
        <f>IF($A641&lt;&gt;"",INDEX([1]Sizer!K:K,(ROW()-3)/3+7),"")</f>
        <v>0.05</v>
      </c>
      <c r="L642" s="53">
        <f>IF($A641&lt;&gt;"",INDEX([1]Sizer!L:L,(ROW()-3)/3+7),"")</f>
        <v>-2.6107165991902846E-2</v>
      </c>
      <c r="M642" s="53">
        <f>IF($A641&lt;&gt;"",INDEX([1]Sizer!M:M,(ROW()-3)/3+7),"")</f>
        <v>-7.3550346297282902E-3</v>
      </c>
      <c r="N642" s="53">
        <f>IF($A641&lt;&gt;"",INDEX([1]Sizer!N:N,(ROW()-3)/3+7),"")</f>
        <v>-2.4782225010455877E-2</v>
      </c>
      <c r="O642" s="53">
        <f>IF($A641&lt;&gt;"",INDEX([1]Sizer!O:O,(ROW()-3)/3+7),"")</f>
        <v>0</v>
      </c>
      <c r="P642" s="53">
        <f>IF($A641&lt;&gt;"",INDEX([1]Sizer!P:P,(ROW()-3)/3+7),"")</f>
        <v>1.5500536303630364E-2</v>
      </c>
      <c r="Q642" s="53">
        <f>IF($A641&lt;&gt;"",INDEX([1]Sizer!Q:Q,(ROW()-3)/3+7),"")</f>
        <v>1.7992382812500006E-2</v>
      </c>
      <c r="R642" s="53">
        <f>IF($A641&lt;&gt;"",INDEX([1]Sizer!R:R,(ROW()-3)/3+7),"")</f>
        <v>2.2359715670024226E-2</v>
      </c>
      <c r="S642" s="53">
        <f>IF($A641&lt;&gt;"",INDEX([1]Sizer!S:S,(ROW()-3)/3+7),"")</f>
        <v>0</v>
      </c>
      <c r="T642" s="53">
        <f>IF($A641&lt;&gt;"",INDEX([1]Sizer!T:T,(ROW()-3)/3+7),"")</f>
        <v>-1.3711479719579369E-2</v>
      </c>
      <c r="U642" s="53">
        <f>IF($A641&lt;&gt;"",INDEX([1]Sizer!U:U,(ROW()-3)/3+7),"")</f>
        <v>-2.0909435797665379E-2</v>
      </c>
      <c r="V642" s="53">
        <f>IF($A641&lt;&gt;"",INDEX([1]Sizer!V:V,(ROW()-3)/3+7),"")</f>
        <v>3.7366952054794525E-2</v>
      </c>
      <c r="W642" s="53">
        <f>IF($A641&lt;&gt;"",INDEX([1]Sizer!W:W,(ROW()-3)/3+7),"")</f>
        <v>0</v>
      </c>
      <c r="X642" s="53">
        <f>IF($A641&lt;&gt;"",INDEX([1]Sizer!X:X,(ROW()-3)/3+7),"")</f>
        <v>0</v>
      </c>
      <c r="Y642" s="53">
        <f>IF($A641&lt;&gt;"",INDEX([1]Sizer!Y:Y,(ROW()-3)/3+7),"")</f>
        <v>0</v>
      </c>
      <c r="Z642" s="53">
        <f>IF($A641&lt;&gt;"",INDEX([1]Sizer!Z:Z,(ROW()-3)/3+7),"")</f>
        <v>0</v>
      </c>
      <c r="AA642" s="53">
        <f>IF($A641&lt;&gt;"",SUM($B642:$Z642),"")</f>
        <v>6.2388963044645043E-2</v>
      </c>
    </row>
    <row r="643" spans="1:27" x14ac:dyDescent="0.2">
      <c r="A643" s="25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2"/>
    </row>
    <row r="644" spans="1:27" x14ac:dyDescent="0.2">
      <c r="A644" s="59">
        <f>IF(INDEX([1]Sizer!$A:$A,(ROW()-2)/3+7)&lt;&gt;"",INDEX([1]Sizer!$A:$A,(ROW()-2)/3+7),"")</f>
        <v>45554</v>
      </c>
      <c r="B644" s="51">
        <f>IF($A644&lt;&gt;"",INDEX([1]Sizer!EF:EF,(ROW()-2)/3+7),"")</f>
        <v>0</v>
      </c>
      <c r="C644" s="51">
        <f>IF($A644&lt;&gt;"",INDEX([1]Sizer!EG:EG,(ROW()-2)/3+7),"")</f>
        <v>0.5</v>
      </c>
      <c r="D644" s="51">
        <f>IF($A644&lt;&gt;"",INDEX([1]Sizer!EH:EH,(ROW()-2)/3+7),"")</f>
        <v>2.5</v>
      </c>
      <c r="E644" s="51">
        <f>IF($A644&lt;&gt;"",INDEX([1]Sizer!EI:EI,(ROW()-2)/3+7),"")</f>
        <v>0</v>
      </c>
      <c r="F644" s="51">
        <f>IF($A644&lt;&gt;"",INDEX([1]Sizer!EJ:EJ,(ROW()-2)/3+7),"")</f>
        <v>0</v>
      </c>
      <c r="G644" s="51">
        <f>IF($A644&lt;&gt;"",INDEX([1]Sizer!EK:EK,(ROW()-2)/3+7),"")</f>
        <v>-0.5</v>
      </c>
      <c r="H644" s="51">
        <f>IF($A644&lt;&gt;"",INDEX([1]Sizer!EL:EL,(ROW()-2)/3+7),"")</f>
        <v>0</v>
      </c>
      <c r="I644" s="51">
        <f>IF($A644&lt;&gt;"",INDEX([1]Sizer!EM:EM,(ROW()-2)/3+7),"")</f>
        <v>-2</v>
      </c>
      <c r="J644" s="51">
        <f>IF($A644&lt;&gt;"",INDEX([1]Sizer!EN:EN,(ROW()-2)/3+7),"")</f>
        <v>0.5</v>
      </c>
      <c r="K644" s="51">
        <f>IF($A644&lt;&gt;"",INDEX([1]Sizer!EO:EO,(ROW()-2)/3+7),"")</f>
        <v>1</v>
      </c>
      <c r="L644" s="51">
        <f>IF($A644&lt;&gt;"",INDEX([1]Sizer!EP:EP,(ROW()-2)/3+7),"")</f>
        <v>-0.5</v>
      </c>
      <c r="M644" s="51">
        <f>IF($A644&lt;&gt;"",INDEX([1]Sizer!EQ:EQ,(ROW()-2)/3+7),"")</f>
        <v>-0.5</v>
      </c>
      <c r="N644" s="51">
        <f>IF($A644&lt;&gt;"",INDEX([1]Sizer!ER:ER,(ROW()-2)/3+7),"")</f>
        <v>-0.5</v>
      </c>
      <c r="O644" s="51">
        <f>IF($A644&lt;&gt;"",INDEX([1]Sizer!ES:ES,(ROW()-2)/3+7),"")</f>
        <v>0</v>
      </c>
      <c r="P644" s="51">
        <f>IF($A644&lt;&gt;"",INDEX([1]Sizer!ET:ET,(ROW()-2)/3+7),"")</f>
        <v>1</v>
      </c>
      <c r="Q644" s="51">
        <f>IF($A644&lt;&gt;"",INDEX([1]Sizer!EU:EU,(ROW()-2)/3+7),"")</f>
        <v>0</v>
      </c>
      <c r="R644" s="51">
        <f>IF($A644&lt;&gt;"",INDEX([1]Sizer!EV:EV,(ROW()-2)/3+7),"")</f>
        <v>3</v>
      </c>
      <c r="S644" s="51">
        <f>IF($A644&lt;&gt;"",INDEX([1]Sizer!EW:EW,(ROW()-2)/3+7),"")</f>
        <v>0</v>
      </c>
      <c r="T644" s="51">
        <f>IF($A644&lt;&gt;"",INDEX([1]Sizer!EX:EX,(ROW()-2)/3+7),"")</f>
        <v>-0.5</v>
      </c>
      <c r="U644" s="51">
        <f>IF($A644&lt;&gt;"",INDEX([1]Sizer!EY:EY,(ROW()-2)/3+7),"")</f>
        <v>1</v>
      </c>
      <c r="V644" s="51">
        <f>IF($A644&lt;&gt;"",INDEX([1]Sizer!EZ:EZ,(ROW()-2)/3+7),"")</f>
        <v>2</v>
      </c>
      <c r="W644" s="51">
        <f>IF($A644&lt;&gt;"",INDEX([1]Sizer!FA:FA,(ROW()-2)/3+7),"")</f>
        <v>0</v>
      </c>
      <c r="X644" s="51">
        <f>IF($A644&lt;&gt;"",INDEX([1]Sizer!FB:FB,(ROW()-2)/3+7),"")</f>
        <v>0</v>
      </c>
      <c r="Y644" s="51">
        <f>IF($A644&lt;&gt;"",INDEX([1]Sizer!FC:FC,(ROW()-2)/3+7),"")</f>
        <v>0</v>
      </c>
      <c r="Z644" s="51">
        <f>IF($A644&lt;&gt;"",INDEX([1]Sizer!FD:FD,(ROW()-2)/3+7),"")</f>
        <v>0</v>
      </c>
      <c r="AA644" s="52">
        <f>IF($A644&lt;&gt;"",INDEX([1]Sizer!$AB:$AB,(ROW()-2)/3+7)*'[1]Dashboard (Model)'!$U$2,"")</f>
        <v>0.05</v>
      </c>
    </row>
    <row r="645" spans="1:27" x14ac:dyDescent="0.2">
      <c r="A645" s="59"/>
      <c r="B645" s="53">
        <f>IF($A644&lt;&gt;"",INDEX([1]Sizer!B:B,(ROW()-3)/3+7),"")</f>
        <v>0</v>
      </c>
      <c r="C645" s="53">
        <f>IF($A644&lt;&gt;"",INDEX([1]Sizer!C:C,(ROW()-3)/3+7),"")</f>
        <v>1.2420011556240373E-2</v>
      </c>
      <c r="D645" s="53">
        <f>IF($A644&lt;&gt;"",INDEX([1]Sizer!D:D,(ROW()-3)/3+7),"")</f>
        <v>0.05</v>
      </c>
      <c r="E645" s="53">
        <f>IF($A644&lt;&gt;"",INDEX([1]Sizer!E:E,(ROW()-3)/3+7),"")</f>
        <v>0</v>
      </c>
      <c r="F645" s="53">
        <f>IF($A644&lt;&gt;"",INDEX([1]Sizer!F:F,(ROW()-3)/3+7),"")</f>
        <v>0</v>
      </c>
      <c r="G645" s="53">
        <f>IF($A644&lt;&gt;"",INDEX([1]Sizer!G:G,(ROW()-3)/3+7),"")</f>
        <v>-7.2475368502715283E-3</v>
      </c>
      <c r="H645" s="53">
        <f>IF($A644&lt;&gt;"",INDEX([1]Sizer!H:H,(ROW()-3)/3+7),"")</f>
        <v>0</v>
      </c>
      <c r="I645" s="53">
        <f>IF($A644&lt;&gt;"",INDEX([1]Sizer!I:I,(ROW()-3)/3+7),"")</f>
        <v>-0.05</v>
      </c>
      <c r="J645" s="53">
        <f>IF($A644&lt;&gt;"",INDEX([1]Sizer!J:J,(ROW()-3)/3+7),"")</f>
        <v>6.8622426470588242E-3</v>
      </c>
      <c r="K645" s="53">
        <f>IF($A644&lt;&gt;"",INDEX([1]Sizer!K:K,(ROW()-3)/3+7),"")</f>
        <v>4.9671059857221297E-2</v>
      </c>
      <c r="L645" s="53">
        <f>IF($A644&lt;&gt;"",INDEX([1]Sizer!L:L,(ROW()-3)/3+7),"")</f>
        <v>-2.6107165991902846E-2</v>
      </c>
      <c r="M645" s="53">
        <f>IF($A644&lt;&gt;"",INDEX([1]Sizer!M:M,(ROW()-3)/3+7),"")</f>
        <v>-7.3550346297282902E-3</v>
      </c>
      <c r="N645" s="53">
        <f>IF($A644&lt;&gt;"",INDEX([1]Sizer!N:N,(ROW()-3)/3+7),"")</f>
        <v>-2.4782225010455877E-2</v>
      </c>
      <c r="O645" s="53">
        <f>IF($A644&lt;&gt;"",INDEX([1]Sizer!O:O,(ROW()-3)/3+7),"")</f>
        <v>0</v>
      </c>
      <c r="P645" s="53">
        <f>IF($A644&lt;&gt;"",INDEX([1]Sizer!P:P,(ROW()-3)/3+7),"")</f>
        <v>1.5500536303630364E-2</v>
      </c>
      <c r="Q645" s="53">
        <f>IF($A644&lt;&gt;"",INDEX([1]Sizer!Q:Q,(ROW()-3)/3+7),"")</f>
        <v>0</v>
      </c>
      <c r="R645" s="53">
        <f>IF($A644&lt;&gt;"",INDEX([1]Sizer!R:R,(ROW()-3)/3+7),"")</f>
        <v>2.2359715670024226E-2</v>
      </c>
      <c r="S645" s="53">
        <f>IF($A644&lt;&gt;"",INDEX([1]Sizer!S:S,(ROW()-3)/3+7),"")</f>
        <v>0</v>
      </c>
      <c r="T645" s="53">
        <f>IF($A644&lt;&gt;"",INDEX([1]Sizer!T:T,(ROW()-3)/3+7),"")</f>
        <v>-1.3711479719579369E-2</v>
      </c>
      <c r="U645" s="53">
        <f>IF($A644&lt;&gt;"",INDEX([1]Sizer!U:U,(ROW()-3)/3+7),"")</f>
        <v>2.8751112523839797E-2</v>
      </c>
      <c r="V645" s="53">
        <f>IF($A644&lt;&gt;"",INDEX([1]Sizer!V:V,(ROW()-3)/3+7),"")</f>
        <v>4.9892989133432618E-2</v>
      </c>
      <c r="W645" s="53">
        <f>IF($A644&lt;&gt;"",INDEX([1]Sizer!W:W,(ROW()-3)/3+7),"")</f>
        <v>0</v>
      </c>
      <c r="X645" s="53">
        <f>IF($A644&lt;&gt;"",INDEX([1]Sizer!X:X,(ROW()-3)/3+7),"")</f>
        <v>0</v>
      </c>
      <c r="Y645" s="53">
        <f>IF($A644&lt;&gt;"",INDEX([1]Sizer!Y:Y,(ROW()-3)/3+7),"")</f>
        <v>0</v>
      </c>
      <c r="Z645" s="53">
        <f>IF($A644&lt;&gt;"",INDEX([1]Sizer!Z:Z,(ROW()-3)/3+7),"")</f>
        <v>0</v>
      </c>
      <c r="AA645" s="53">
        <f>IF($A644&lt;&gt;"",SUM($B645:$Z645),"")</f>
        <v>0.10625422548950961</v>
      </c>
    </row>
    <row r="646" spans="1:27" x14ac:dyDescent="0.2">
      <c r="A646" s="25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</row>
    <row r="647" spans="1:27" x14ac:dyDescent="0.2">
      <c r="A647" s="59">
        <f>IF(INDEX([1]Sizer!$A:$A,(ROW()-2)/3+7)&lt;&gt;"",INDEX([1]Sizer!$A:$A,(ROW()-2)/3+7),"")</f>
        <v>45555</v>
      </c>
      <c r="B647" s="51">
        <f>IF($A647&lt;&gt;"",INDEX([1]Sizer!EF:EF,(ROW()-2)/3+7),"")</f>
        <v>1</v>
      </c>
      <c r="C647" s="51">
        <f>IF($A647&lt;&gt;"",INDEX([1]Sizer!EG:EG,(ROW()-2)/3+7),"")</f>
        <v>0.5</v>
      </c>
      <c r="D647" s="51">
        <f>IF($A647&lt;&gt;"",INDEX([1]Sizer!EH:EH,(ROW()-2)/3+7),"")</f>
        <v>2.5</v>
      </c>
      <c r="E647" s="51">
        <f>IF($A647&lt;&gt;"",INDEX([1]Sizer!EI:EI,(ROW()-2)/3+7),"")</f>
        <v>0</v>
      </c>
      <c r="F647" s="51">
        <f>IF($A647&lt;&gt;"",INDEX([1]Sizer!EJ:EJ,(ROW()-2)/3+7),"")</f>
        <v>0</v>
      </c>
      <c r="G647" s="51">
        <f>IF($A647&lt;&gt;"",INDEX([1]Sizer!EK:EK,(ROW()-2)/3+7),"")</f>
        <v>-0.5</v>
      </c>
      <c r="H647" s="51">
        <f>IF($A647&lt;&gt;"",INDEX([1]Sizer!EL:EL,(ROW()-2)/3+7),"")</f>
        <v>0</v>
      </c>
      <c r="I647" s="51">
        <f>IF($A647&lt;&gt;"",INDEX([1]Sizer!EM:EM,(ROW()-2)/3+7),"")</f>
        <v>-2</v>
      </c>
      <c r="J647" s="51">
        <f>IF($A647&lt;&gt;"",INDEX([1]Sizer!EN:EN,(ROW()-2)/3+7),"")</f>
        <v>0</v>
      </c>
      <c r="K647" s="51">
        <f>IF($A647&lt;&gt;"",INDEX([1]Sizer!EO:EO,(ROW()-2)/3+7),"")</f>
        <v>1</v>
      </c>
      <c r="L647" s="51">
        <f>IF($A647&lt;&gt;"",INDEX([1]Sizer!EP:EP,(ROW()-2)/3+7),"")</f>
        <v>-0.5</v>
      </c>
      <c r="M647" s="51">
        <f>IF($A647&lt;&gt;"",INDEX([1]Sizer!EQ:EQ,(ROW()-2)/3+7),"")</f>
        <v>-0.5</v>
      </c>
      <c r="N647" s="51">
        <f>IF($A647&lt;&gt;"",INDEX([1]Sizer!ER:ER,(ROW()-2)/3+7),"")</f>
        <v>-0.5</v>
      </c>
      <c r="O647" s="51">
        <f>IF($A647&lt;&gt;"",INDEX([1]Sizer!ES:ES,(ROW()-2)/3+7),"")</f>
        <v>0</v>
      </c>
      <c r="P647" s="51">
        <f>IF($A647&lt;&gt;"",INDEX([1]Sizer!ET:ET,(ROW()-2)/3+7),"")</f>
        <v>1</v>
      </c>
      <c r="Q647" s="51">
        <f>IF($A647&lt;&gt;"",INDEX([1]Sizer!EU:EU,(ROW()-2)/3+7),"")</f>
        <v>0</v>
      </c>
      <c r="R647" s="51">
        <f>IF($A647&lt;&gt;"",INDEX([1]Sizer!EV:EV,(ROW()-2)/3+7),"")</f>
        <v>3</v>
      </c>
      <c r="S647" s="51">
        <f>IF($A647&lt;&gt;"",INDEX([1]Sizer!EW:EW,(ROW()-2)/3+7),"")</f>
        <v>0</v>
      </c>
      <c r="T647" s="51">
        <f>IF($A647&lt;&gt;"",INDEX([1]Sizer!EX:EX,(ROW()-2)/3+7),"")</f>
        <v>-0.5</v>
      </c>
      <c r="U647" s="51">
        <f>IF($A647&lt;&gt;"",INDEX([1]Sizer!EY:EY,(ROW()-2)/3+7),"")</f>
        <v>1</v>
      </c>
      <c r="V647" s="51">
        <f>IF($A647&lt;&gt;"",INDEX([1]Sizer!EZ:EZ,(ROW()-2)/3+7),"")</f>
        <v>2</v>
      </c>
      <c r="W647" s="51">
        <f>IF($A647&lt;&gt;"",INDEX([1]Sizer!FA:FA,(ROW()-2)/3+7),"")</f>
        <v>0</v>
      </c>
      <c r="X647" s="51">
        <f>IF($A647&lt;&gt;"",INDEX([1]Sizer!FB:FB,(ROW()-2)/3+7),"")</f>
        <v>0</v>
      </c>
      <c r="Y647" s="51">
        <f>IF($A647&lt;&gt;"",INDEX([1]Sizer!FC:FC,(ROW()-2)/3+7),"")</f>
        <v>0</v>
      </c>
      <c r="Z647" s="51">
        <f>IF($A647&lt;&gt;"",INDEX([1]Sizer!FD:FD,(ROW()-2)/3+7),"")</f>
        <v>0</v>
      </c>
      <c r="AA647" s="52">
        <f>IF($A647&lt;&gt;"",INDEX([1]Sizer!$AB:$AB,(ROW()-2)/3+7)*'[1]Dashboard (Model)'!$U$2,"")</f>
        <v>0.03</v>
      </c>
    </row>
    <row r="648" spans="1:27" x14ac:dyDescent="0.2">
      <c r="A648" s="59"/>
      <c r="B648" s="53">
        <f>IF($A647&lt;&gt;"",INDEX([1]Sizer!B:B,(ROW()-3)/3+7),"")</f>
        <v>9.6256613756613759E-3</v>
      </c>
      <c r="C648" s="53">
        <f>IF($A647&lt;&gt;"",INDEX([1]Sizer!C:C,(ROW()-3)/3+7),"")</f>
        <v>1.2420011556240373E-2</v>
      </c>
      <c r="D648" s="53">
        <f>IF($A647&lt;&gt;"",INDEX([1]Sizer!D:D,(ROW()-3)/3+7),"")</f>
        <v>0.05</v>
      </c>
      <c r="E648" s="53">
        <f>IF($A647&lt;&gt;"",INDEX([1]Sizer!E:E,(ROW()-3)/3+7),"")</f>
        <v>0</v>
      </c>
      <c r="F648" s="53">
        <f>IF($A647&lt;&gt;"",INDEX([1]Sizer!F:F,(ROW()-3)/3+7),"")</f>
        <v>0</v>
      </c>
      <c r="G648" s="53">
        <f>IF($A647&lt;&gt;"",INDEX([1]Sizer!G:G,(ROW()-3)/3+7),"")</f>
        <v>-7.2475368502715283E-3</v>
      </c>
      <c r="H648" s="53">
        <f>IF($A647&lt;&gt;"",INDEX([1]Sizer!H:H,(ROW()-3)/3+7),"")</f>
        <v>0</v>
      </c>
      <c r="I648" s="53">
        <f>IF($A647&lt;&gt;"",INDEX([1]Sizer!I:I,(ROW()-3)/3+7),"")</f>
        <v>-0.05</v>
      </c>
      <c r="J648" s="53">
        <f>IF($A647&lt;&gt;"",INDEX([1]Sizer!J:J,(ROW()-3)/3+7),"")</f>
        <v>0</v>
      </c>
      <c r="K648" s="53">
        <f>IF($A647&lt;&gt;"",INDEX([1]Sizer!K:K,(ROW()-3)/3+7),"")</f>
        <v>4.9671059857221297E-2</v>
      </c>
      <c r="L648" s="53">
        <f>IF($A647&lt;&gt;"",INDEX([1]Sizer!L:L,(ROW()-3)/3+7),"")</f>
        <v>-2.6107165991902846E-2</v>
      </c>
      <c r="M648" s="53">
        <f>IF($A647&lt;&gt;"",INDEX([1]Sizer!M:M,(ROW()-3)/3+7),"")</f>
        <v>-7.3550346297282902E-3</v>
      </c>
      <c r="N648" s="53">
        <f>IF($A647&lt;&gt;"",INDEX([1]Sizer!N:N,(ROW()-3)/3+7),"")</f>
        <v>-2.4782225010455877E-2</v>
      </c>
      <c r="O648" s="53">
        <f>IF($A647&lt;&gt;"",INDEX([1]Sizer!O:O,(ROW()-3)/3+7),"")</f>
        <v>0</v>
      </c>
      <c r="P648" s="53">
        <f>IF($A647&lt;&gt;"",INDEX([1]Sizer!P:P,(ROW()-3)/3+7),"")</f>
        <v>1.5500536303630364E-2</v>
      </c>
      <c r="Q648" s="53">
        <f>IF($A647&lt;&gt;"",INDEX([1]Sizer!Q:Q,(ROW()-3)/3+7),"")</f>
        <v>0</v>
      </c>
      <c r="R648" s="53">
        <f>IF($A647&lt;&gt;"",INDEX([1]Sizer!R:R,(ROW()-3)/3+7),"")</f>
        <v>2.2359715670024226E-2</v>
      </c>
      <c r="S648" s="53">
        <f>IF($A647&lt;&gt;"",INDEX([1]Sizer!S:S,(ROW()-3)/3+7),"")</f>
        <v>0</v>
      </c>
      <c r="T648" s="53">
        <f>IF($A647&lt;&gt;"",INDEX([1]Sizer!T:T,(ROW()-3)/3+7),"")</f>
        <v>-1.3711479719579369E-2</v>
      </c>
      <c r="U648" s="53">
        <f>IF($A647&lt;&gt;"",INDEX([1]Sizer!U:U,(ROW()-3)/3+7),"")</f>
        <v>2.8751112523839797E-2</v>
      </c>
      <c r="V648" s="53">
        <f>IF($A647&lt;&gt;"",INDEX([1]Sizer!V:V,(ROW()-3)/3+7),"")</f>
        <v>4.9892989133432618E-2</v>
      </c>
      <c r="W648" s="53">
        <f>IF($A647&lt;&gt;"",INDEX([1]Sizer!W:W,(ROW()-3)/3+7),"")</f>
        <v>0</v>
      </c>
      <c r="X648" s="53">
        <f>IF($A647&lt;&gt;"",INDEX([1]Sizer!X:X,(ROW()-3)/3+7),"")</f>
        <v>0</v>
      </c>
      <c r="Y648" s="53">
        <f>IF($A647&lt;&gt;"",INDEX([1]Sizer!Y:Y,(ROW()-3)/3+7),"")</f>
        <v>0</v>
      </c>
      <c r="Z648" s="53">
        <f>IF($A647&lt;&gt;"",INDEX([1]Sizer!Z:Z,(ROW()-3)/3+7),"")</f>
        <v>0</v>
      </c>
      <c r="AA648" s="53">
        <f>IF($A647&lt;&gt;"",SUM($B648:$Z648),"")</f>
        <v>0.10901764421811214</v>
      </c>
    </row>
    <row r="649" spans="1:27" x14ac:dyDescent="0.2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</row>
    <row r="650" spans="1:27" x14ac:dyDescent="0.2">
      <c r="A650" s="59">
        <f>IF(INDEX([1]Sizer!$A:$A,(ROW()-2)/3+7)&lt;&gt;"",INDEX([1]Sizer!$A:$A,(ROW()-2)/3+7),"")</f>
        <v>45558</v>
      </c>
      <c r="B650" s="51">
        <f>IF($A650&lt;&gt;"",INDEX([1]Sizer!EF:EF,(ROW()-2)/3+7),"")</f>
        <v>0.5</v>
      </c>
      <c r="C650" s="51">
        <f>IF($A650&lt;&gt;"",INDEX([1]Sizer!EG:EG,(ROW()-2)/3+7),"")</f>
        <v>1.5</v>
      </c>
      <c r="D650" s="51">
        <f>IF($A650&lt;&gt;"",INDEX([1]Sizer!EH:EH,(ROW()-2)/3+7),"")</f>
        <v>2.5</v>
      </c>
      <c r="E650" s="51">
        <f>IF($A650&lt;&gt;"",INDEX([1]Sizer!EI:EI,(ROW()-2)/3+7),"")</f>
        <v>0</v>
      </c>
      <c r="F650" s="51">
        <f>IF($A650&lt;&gt;"",INDEX([1]Sizer!EJ:EJ,(ROW()-2)/3+7),"")</f>
        <v>0</v>
      </c>
      <c r="G650" s="51">
        <f>IF($A650&lt;&gt;"",INDEX([1]Sizer!EK:EK,(ROW()-2)/3+7),"")</f>
        <v>-0.5</v>
      </c>
      <c r="H650" s="51">
        <f>IF($A650&lt;&gt;"",INDEX([1]Sizer!EL:EL,(ROW()-2)/3+7),"")</f>
        <v>0</v>
      </c>
      <c r="I650" s="51">
        <f>IF($A650&lt;&gt;"",INDEX([1]Sizer!EM:EM,(ROW()-2)/3+7),"")</f>
        <v>-2</v>
      </c>
      <c r="J650" s="51">
        <f>IF($A650&lt;&gt;"",INDEX([1]Sizer!EN:EN,(ROW()-2)/3+7),"")</f>
        <v>0</v>
      </c>
      <c r="K650" s="51">
        <f>IF($A650&lt;&gt;"",INDEX([1]Sizer!EO:EO,(ROW()-2)/3+7),"")</f>
        <v>1.5</v>
      </c>
      <c r="L650" s="51">
        <f>IF($A650&lt;&gt;"",INDEX([1]Sizer!EP:EP,(ROW()-2)/3+7),"")</f>
        <v>-0.5</v>
      </c>
      <c r="M650" s="51">
        <f>IF($A650&lt;&gt;"",INDEX([1]Sizer!EQ:EQ,(ROW()-2)/3+7),"")</f>
        <v>-0.5</v>
      </c>
      <c r="N650" s="51">
        <f>IF($A650&lt;&gt;"",INDEX([1]Sizer!ER:ER,(ROW()-2)/3+7),"")</f>
        <v>-0.5</v>
      </c>
      <c r="O650" s="51">
        <f>IF($A650&lt;&gt;"",INDEX([1]Sizer!ES:ES,(ROW()-2)/3+7),"")</f>
        <v>0</v>
      </c>
      <c r="P650" s="51">
        <f>IF($A650&lt;&gt;"",INDEX([1]Sizer!ET:ET,(ROW()-2)/3+7),"")</f>
        <v>1</v>
      </c>
      <c r="Q650" s="51">
        <f>IF($A650&lt;&gt;"",INDEX([1]Sizer!EU:EU,(ROW()-2)/3+7),"")</f>
        <v>0</v>
      </c>
      <c r="R650" s="51">
        <f>IF($A650&lt;&gt;"",INDEX([1]Sizer!EV:EV,(ROW()-2)/3+7),"")</f>
        <v>3</v>
      </c>
      <c r="S650" s="51">
        <f>IF($A650&lt;&gt;"",INDEX([1]Sizer!EW:EW,(ROW()-2)/3+7),"")</f>
        <v>0</v>
      </c>
      <c r="T650" s="51">
        <f>IF($A650&lt;&gt;"",INDEX([1]Sizer!EX:EX,(ROW()-2)/3+7),"")</f>
        <v>-0.5</v>
      </c>
      <c r="U650" s="51">
        <f>IF($A650&lt;&gt;"",INDEX([1]Sizer!EY:EY,(ROW()-2)/3+7),"")</f>
        <v>1</v>
      </c>
      <c r="V650" s="51">
        <f>IF($A650&lt;&gt;"",INDEX([1]Sizer!EZ:EZ,(ROW()-2)/3+7),"")</f>
        <v>2</v>
      </c>
      <c r="W650" s="51">
        <f>IF($A650&lt;&gt;"",INDEX([1]Sizer!FA:FA,(ROW()-2)/3+7),"")</f>
        <v>0</v>
      </c>
      <c r="X650" s="51">
        <f>IF($A650&lt;&gt;"",INDEX([1]Sizer!FB:FB,(ROW()-2)/3+7),"")</f>
        <v>0</v>
      </c>
      <c r="Y650" s="51">
        <f>IF($A650&lt;&gt;"",INDEX([1]Sizer!FC:FC,(ROW()-2)/3+7),"")</f>
        <v>0</v>
      </c>
      <c r="Z650" s="51">
        <f>IF($A650&lt;&gt;"",INDEX([1]Sizer!FD:FD,(ROW()-2)/3+7),"")</f>
        <v>0</v>
      </c>
      <c r="AA650" s="52">
        <f>IF($A650&lt;&gt;"",INDEX([1]Sizer!$AB:$AB,(ROW()-2)/3+7)*'[1]Dashboard (Model)'!$U$2,"")</f>
        <v>0.03</v>
      </c>
    </row>
    <row r="651" spans="1:27" x14ac:dyDescent="0.2">
      <c r="A651" s="59"/>
      <c r="B651" s="53">
        <f>IF($A650&lt;&gt;"",INDEX([1]Sizer!B:B,(ROW()-3)/3+7),"")</f>
        <v>4.6544163223140493E-3</v>
      </c>
      <c r="C651" s="53">
        <f>IF($A650&lt;&gt;"",INDEX([1]Sizer!C:C,(ROW()-3)/3+7),"")</f>
        <v>1.553612068965517E-2</v>
      </c>
      <c r="D651" s="53">
        <f>IF($A650&lt;&gt;"",INDEX([1]Sizer!D:D,(ROW()-3)/3+7),"")</f>
        <v>0.05</v>
      </c>
      <c r="E651" s="53">
        <f>IF($A650&lt;&gt;"",INDEX([1]Sizer!E:E,(ROW()-3)/3+7),"")</f>
        <v>0</v>
      </c>
      <c r="F651" s="53">
        <f>IF($A650&lt;&gt;"",INDEX([1]Sizer!F:F,(ROW()-3)/3+7),"")</f>
        <v>0</v>
      </c>
      <c r="G651" s="53">
        <f>IF($A650&lt;&gt;"",INDEX([1]Sizer!G:G,(ROW()-3)/3+7),"")</f>
        <v>-7.2475368502715283E-3</v>
      </c>
      <c r="H651" s="53">
        <f>IF($A650&lt;&gt;"",INDEX([1]Sizer!H:H,(ROW()-3)/3+7),"")</f>
        <v>0</v>
      </c>
      <c r="I651" s="53">
        <f>IF($A650&lt;&gt;"",INDEX([1]Sizer!I:I,(ROW()-3)/3+7),"")</f>
        <v>-0.05</v>
      </c>
      <c r="J651" s="53">
        <f>IF($A650&lt;&gt;"",INDEX([1]Sizer!J:J,(ROW()-3)/3+7),"")</f>
        <v>0</v>
      </c>
      <c r="K651" s="53">
        <f>IF($A650&lt;&gt;"",INDEX([1]Sizer!K:K,(ROW()-3)/3+7),"")</f>
        <v>4.3742475728155338E-2</v>
      </c>
      <c r="L651" s="53">
        <f>IF($A650&lt;&gt;"",INDEX([1]Sizer!L:L,(ROW()-3)/3+7),"")</f>
        <v>-2.6107165991902846E-2</v>
      </c>
      <c r="M651" s="53">
        <f>IF($A650&lt;&gt;"",INDEX([1]Sizer!M:M,(ROW()-3)/3+7),"")</f>
        <v>-7.3550346297282902E-3</v>
      </c>
      <c r="N651" s="53">
        <f>IF($A650&lt;&gt;"",INDEX([1]Sizer!N:N,(ROW()-3)/3+7),"")</f>
        <v>-2.4782225010455877E-2</v>
      </c>
      <c r="O651" s="53">
        <f>IF($A650&lt;&gt;"",INDEX([1]Sizer!O:O,(ROW()-3)/3+7),"")</f>
        <v>0</v>
      </c>
      <c r="P651" s="53">
        <f>IF($A650&lt;&gt;"",INDEX([1]Sizer!P:P,(ROW()-3)/3+7),"")</f>
        <v>1.5500536303630364E-2</v>
      </c>
      <c r="Q651" s="53">
        <f>IF($A650&lt;&gt;"",INDEX([1]Sizer!Q:Q,(ROW()-3)/3+7),"")</f>
        <v>0</v>
      </c>
      <c r="R651" s="53">
        <f>IF($A650&lt;&gt;"",INDEX([1]Sizer!R:R,(ROW()-3)/3+7),"")</f>
        <v>2.2359715670024226E-2</v>
      </c>
      <c r="S651" s="53">
        <f>IF($A650&lt;&gt;"",INDEX([1]Sizer!S:S,(ROW()-3)/3+7),"")</f>
        <v>0</v>
      </c>
      <c r="T651" s="53">
        <f>IF($A650&lt;&gt;"",INDEX([1]Sizer!T:T,(ROW()-3)/3+7),"")</f>
        <v>-1.3711479719579369E-2</v>
      </c>
      <c r="U651" s="53">
        <f>IF($A650&lt;&gt;"",INDEX([1]Sizer!U:U,(ROW()-3)/3+7),"")</f>
        <v>2.8751112523839797E-2</v>
      </c>
      <c r="V651" s="53">
        <f>IF($A650&lt;&gt;"",INDEX([1]Sizer!V:V,(ROW()-3)/3+7),"")</f>
        <v>4.9892989133432618E-2</v>
      </c>
      <c r="W651" s="53">
        <f>IF($A650&lt;&gt;"",INDEX([1]Sizer!W:W,(ROW()-3)/3+7),"")</f>
        <v>0</v>
      </c>
      <c r="X651" s="53">
        <f>IF($A650&lt;&gt;"",INDEX([1]Sizer!X:X,(ROW()-3)/3+7),"")</f>
        <v>0</v>
      </c>
      <c r="Y651" s="53">
        <f>IF($A650&lt;&gt;"",INDEX([1]Sizer!Y:Y,(ROW()-3)/3+7),"")</f>
        <v>0</v>
      </c>
      <c r="Z651" s="53">
        <f>IF($A650&lt;&gt;"",INDEX([1]Sizer!Z:Z,(ROW()-3)/3+7),"")</f>
        <v>0</v>
      </c>
      <c r="AA651" s="53">
        <f>IF($A650&lt;&gt;"",SUM($B651:$Z651),"")</f>
        <v>0.10123392416911364</v>
      </c>
    </row>
    <row r="652" spans="1:27" x14ac:dyDescent="0.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</row>
    <row r="653" spans="1:27" x14ac:dyDescent="0.2">
      <c r="A653" s="59">
        <f>IF(INDEX([1]Sizer!$A:$A,(ROW()-2)/3+7)&lt;&gt;"",INDEX([1]Sizer!$A:$A,(ROW()-2)/3+7),"")</f>
        <v>45559</v>
      </c>
      <c r="B653" s="51">
        <f>IF($A653&lt;&gt;"",INDEX([1]Sizer!EF:EF,(ROW()-2)/3+7),"")</f>
        <v>0.5</v>
      </c>
      <c r="C653" s="51">
        <f>IF($A653&lt;&gt;"",INDEX([1]Sizer!EG:EG,(ROW()-2)/3+7),"")</f>
        <v>1.5</v>
      </c>
      <c r="D653" s="51">
        <f>IF($A653&lt;&gt;"",INDEX([1]Sizer!EH:EH,(ROW()-2)/3+7),"")</f>
        <v>2.5</v>
      </c>
      <c r="E653" s="51">
        <f>IF($A653&lt;&gt;"",INDEX([1]Sizer!EI:EI,(ROW()-2)/3+7),"")</f>
        <v>0</v>
      </c>
      <c r="F653" s="51">
        <f>IF($A653&lt;&gt;"",INDEX([1]Sizer!EJ:EJ,(ROW()-2)/3+7),"")</f>
        <v>0</v>
      </c>
      <c r="G653" s="51">
        <f>IF($A653&lt;&gt;"",INDEX([1]Sizer!EK:EK,(ROW()-2)/3+7),"")</f>
        <v>-0.5</v>
      </c>
      <c r="H653" s="51">
        <f>IF($A653&lt;&gt;"",INDEX([1]Sizer!EL:EL,(ROW()-2)/3+7),"")</f>
        <v>0</v>
      </c>
      <c r="I653" s="51">
        <f>IF($A653&lt;&gt;"",INDEX([1]Sizer!EM:EM,(ROW()-2)/3+7),"")</f>
        <v>-2</v>
      </c>
      <c r="J653" s="51">
        <f>IF($A653&lt;&gt;"",INDEX([1]Sizer!EN:EN,(ROW()-2)/3+7),"")</f>
        <v>0</v>
      </c>
      <c r="K653" s="51">
        <f>IF($A653&lt;&gt;"",INDEX([1]Sizer!EO:EO,(ROW()-2)/3+7),"")</f>
        <v>1.5</v>
      </c>
      <c r="L653" s="51">
        <f>IF($A653&lt;&gt;"",INDEX([1]Sizer!EP:EP,(ROW()-2)/3+7),"")</f>
        <v>-0.5</v>
      </c>
      <c r="M653" s="51">
        <f>IF($A653&lt;&gt;"",INDEX([1]Sizer!EQ:EQ,(ROW()-2)/3+7),"")</f>
        <v>-0.5</v>
      </c>
      <c r="N653" s="51">
        <f>IF($A653&lt;&gt;"",INDEX([1]Sizer!ER:ER,(ROW()-2)/3+7),"")</f>
        <v>-0.5</v>
      </c>
      <c r="O653" s="51">
        <f>IF($A653&lt;&gt;"",INDEX([1]Sizer!ES:ES,(ROW()-2)/3+7),"")</f>
        <v>0</v>
      </c>
      <c r="P653" s="51">
        <f>IF($A653&lt;&gt;"",INDEX([1]Sizer!ET:ET,(ROW()-2)/3+7),"")</f>
        <v>1</v>
      </c>
      <c r="Q653" s="51">
        <f>IF($A653&lt;&gt;"",INDEX([1]Sizer!EU:EU,(ROW()-2)/3+7),"")</f>
        <v>0</v>
      </c>
      <c r="R653" s="51">
        <f>IF($A653&lt;&gt;"",INDEX([1]Sizer!EV:EV,(ROW()-2)/3+7),"")</f>
        <v>3</v>
      </c>
      <c r="S653" s="51">
        <f>IF($A653&lt;&gt;"",INDEX([1]Sizer!EW:EW,(ROW()-2)/3+7),"")</f>
        <v>0</v>
      </c>
      <c r="T653" s="51">
        <f>IF($A653&lt;&gt;"",INDEX([1]Sizer!EX:EX,(ROW()-2)/3+7),"")</f>
        <v>-0.5</v>
      </c>
      <c r="U653" s="51">
        <f>IF($A653&lt;&gt;"",INDEX([1]Sizer!EY:EY,(ROW()-2)/3+7),"")</f>
        <v>1</v>
      </c>
      <c r="V653" s="51">
        <f>IF($A653&lt;&gt;"",INDEX([1]Sizer!EZ:EZ,(ROW()-2)/3+7),"")</f>
        <v>2</v>
      </c>
      <c r="W653" s="51">
        <f>IF($A653&lt;&gt;"",INDEX([1]Sizer!FA:FA,(ROW()-2)/3+7),"")</f>
        <v>0</v>
      </c>
      <c r="X653" s="51">
        <f>IF($A653&lt;&gt;"",INDEX([1]Sizer!FB:FB,(ROW()-2)/3+7),"")</f>
        <v>0</v>
      </c>
      <c r="Y653" s="51">
        <f>IF($A653&lt;&gt;"",INDEX([1]Sizer!FC:FC,(ROW()-2)/3+7),"")</f>
        <v>0</v>
      </c>
      <c r="Z653" s="51">
        <f>IF($A653&lt;&gt;"",INDEX([1]Sizer!FD:FD,(ROW()-2)/3+7),"")</f>
        <v>0</v>
      </c>
      <c r="AA653" s="52">
        <f>IF($A653&lt;&gt;"",INDEX([1]Sizer!$AB:$AB,(ROW()-2)/3+7)*'[1]Dashboard (Model)'!$U$2,"")</f>
        <v>0.03</v>
      </c>
    </row>
    <row r="654" spans="1:27" x14ac:dyDescent="0.2">
      <c r="A654" s="59"/>
      <c r="B654" s="53">
        <f>IF($A653&lt;&gt;"",INDEX([1]Sizer!B:B,(ROW()-3)/3+7),"")</f>
        <v>4.6544163223140493E-3</v>
      </c>
      <c r="C654" s="53">
        <f>IF($A653&lt;&gt;"",INDEX([1]Sizer!C:C,(ROW()-3)/3+7),"")</f>
        <v>1.553612068965517E-2</v>
      </c>
      <c r="D654" s="53">
        <f>IF($A653&lt;&gt;"",INDEX([1]Sizer!D:D,(ROW()-3)/3+7),"")</f>
        <v>0.05</v>
      </c>
      <c r="E654" s="53">
        <f>IF($A653&lt;&gt;"",INDEX([1]Sizer!E:E,(ROW()-3)/3+7),"")</f>
        <v>0</v>
      </c>
      <c r="F654" s="53">
        <f>IF($A653&lt;&gt;"",INDEX([1]Sizer!F:F,(ROW()-3)/3+7),"")</f>
        <v>0</v>
      </c>
      <c r="G654" s="53">
        <f>IF($A653&lt;&gt;"",INDEX([1]Sizer!G:G,(ROW()-3)/3+7),"")</f>
        <v>-7.2475368502715283E-3</v>
      </c>
      <c r="H654" s="53">
        <f>IF($A653&lt;&gt;"",INDEX([1]Sizer!H:H,(ROW()-3)/3+7),"")</f>
        <v>0</v>
      </c>
      <c r="I654" s="53">
        <f>IF($A653&lt;&gt;"",INDEX([1]Sizer!I:I,(ROW()-3)/3+7),"")</f>
        <v>-0.05</v>
      </c>
      <c r="J654" s="53">
        <f>IF($A653&lt;&gt;"",INDEX([1]Sizer!J:J,(ROW()-3)/3+7),"")</f>
        <v>0</v>
      </c>
      <c r="K654" s="53">
        <f>IF($A653&lt;&gt;"",INDEX([1]Sizer!K:K,(ROW()-3)/3+7),"")</f>
        <v>4.3742475728155338E-2</v>
      </c>
      <c r="L654" s="53">
        <f>IF($A653&lt;&gt;"",INDEX([1]Sizer!L:L,(ROW()-3)/3+7),"")</f>
        <v>-2.6107165991902846E-2</v>
      </c>
      <c r="M654" s="53">
        <f>IF($A653&lt;&gt;"",INDEX([1]Sizer!M:M,(ROW()-3)/3+7),"")</f>
        <v>-7.3550346297282902E-3</v>
      </c>
      <c r="N654" s="53">
        <f>IF($A653&lt;&gt;"",INDEX([1]Sizer!N:N,(ROW()-3)/3+7),"")</f>
        <v>-2.4782225010455877E-2</v>
      </c>
      <c r="O654" s="53">
        <f>IF($A653&lt;&gt;"",INDEX([1]Sizer!O:O,(ROW()-3)/3+7),"")</f>
        <v>0</v>
      </c>
      <c r="P654" s="53">
        <f>IF($A653&lt;&gt;"",INDEX([1]Sizer!P:P,(ROW()-3)/3+7),"")</f>
        <v>1.5500536303630364E-2</v>
      </c>
      <c r="Q654" s="53">
        <f>IF($A653&lt;&gt;"",INDEX([1]Sizer!Q:Q,(ROW()-3)/3+7),"")</f>
        <v>0</v>
      </c>
      <c r="R654" s="53">
        <f>IF($A653&lt;&gt;"",INDEX([1]Sizer!R:R,(ROW()-3)/3+7),"")</f>
        <v>2.2359715670024226E-2</v>
      </c>
      <c r="S654" s="53">
        <f>IF($A653&lt;&gt;"",INDEX([1]Sizer!S:S,(ROW()-3)/3+7),"")</f>
        <v>0</v>
      </c>
      <c r="T654" s="53">
        <f>IF($A653&lt;&gt;"",INDEX([1]Sizer!T:T,(ROW()-3)/3+7),"")</f>
        <v>-1.3711479719579369E-2</v>
      </c>
      <c r="U654" s="53">
        <f>IF($A653&lt;&gt;"",INDEX([1]Sizer!U:U,(ROW()-3)/3+7),"")</f>
        <v>2.8751112523839797E-2</v>
      </c>
      <c r="V654" s="53">
        <f>IF($A653&lt;&gt;"",INDEX([1]Sizer!V:V,(ROW()-3)/3+7),"")</f>
        <v>4.9892989133432618E-2</v>
      </c>
      <c r="W654" s="53">
        <f>IF($A653&lt;&gt;"",INDEX([1]Sizer!W:W,(ROW()-3)/3+7),"")</f>
        <v>0</v>
      </c>
      <c r="X654" s="53">
        <f>IF($A653&lt;&gt;"",INDEX([1]Sizer!X:X,(ROW()-3)/3+7),"")</f>
        <v>0</v>
      </c>
      <c r="Y654" s="53">
        <f>IF($A653&lt;&gt;"",INDEX([1]Sizer!Y:Y,(ROW()-3)/3+7),"")</f>
        <v>0</v>
      </c>
      <c r="Z654" s="53">
        <f>IF($A653&lt;&gt;"",INDEX([1]Sizer!Z:Z,(ROW()-3)/3+7),"")</f>
        <v>0</v>
      </c>
      <c r="AA654" s="53">
        <f>IF($A653&lt;&gt;"",SUM($B654:$Z654),"")</f>
        <v>0.10123392416911364</v>
      </c>
    </row>
    <row r="655" spans="1:27" x14ac:dyDescent="0.2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</row>
    <row r="656" spans="1:27" x14ac:dyDescent="0.2">
      <c r="A656" s="59">
        <f>IF(INDEX([1]Sizer!$A:$A,(ROW()-2)/3+7)&lt;&gt;"",INDEX([1]Sizer!$A:$A,(ROW()-2)/3+7),"")</f>
        <v>45560</v>
      </c>
      <c r="B656" s="51">
        <f>IF($A656&lt;&gt;"",INDEX([1]Sizer!EF:EF,(ROW()-2)/3+7),"")</f>
        <v>0.5</v>
      </c>
      <c r="C656" s="51">
        <f>IF($A656&lt;&gt;"",INDEX([1]Sizer!EG:EG,(ROW()-2)/3+7),"")</f>
        <v>1.5</v>
      </c>
      <c r="D656" s="51">
        <f>IF($A656&lt;&gt;"",INDEX([1]Sizer!EH:EH,(ROW()-2)/3+7),"")</f>
        <v>2.5</v>
      </c>
      <c r="E656" s="51">
        <f>IF($A656&lt;&gt;"",INDEX([1]Sizer!EI:EI,(ROW()-2)/3+7),"")</f>
        <v>0</v>
      </c>
      <c r="F656" s="51">
        <f>IF($A656&lt;&gt;"",INDEX([1]Sizer!EJ:EJ,(ROW()-2)/3+7),"")</f>
        <v>0</v>
      </c>
      <c r="G656" s="51">
        <f>IF($A656&lt;&gt;"",INDEX([1]Sizer!EK:EK,(ROW()-2)/3+7),"")</f>
        <v>-0.5</v>
      </c>
      <c r="H656" s="51">
        <f>IF($A656&lt;&gt;"",INDEX([1]Sizer!EL:EL,(ROW()-2)/3+7),"")</f>
        <v>0</v>
      </c>
      <c r="I656" s="51">
        <f>IF($A656&lt;&gt;"",INDEX([1]Sizer!EM:EM,(ROW()-2)/3+7),"")</f>
        <v>-2</v>
      </c>
      <c r="J656" s="51">
        <f>IF($A656&lt;&gt;"",INDEX([1]Sizer!EN:EN,(ROW()-2)/3+7),"")</f>
        <v>0</v>
      </c>
      <c r="K656" s="51">
        <f>IF($A656&lt;&gt;"",INDEX([1]Sizer!EO:EO,(ROW()-2)/3+7),"")</f>
        <v>1.5</v>
      </c>
      <c r="L656" s="51">
        <f>IF($A656&lt;&gt;"",INDEX([1]Sizer!EP:EP,(ROW()-2)/3+7),"")</f>
        <v>-0.5</v>
      </c>
      <c r="M656" s="51">
        <f>IF($A656&lt;&gt;"",INDEX([1]Sizer!EQ:EQ,(ROW()-2)/3+7),"")</f>
        <v>-0.5</v>
      </c>
      <c r="N656" s="51">
        <f>IF($A656&lt;&gt;"",INDEX([1]Sizer!ER:ER,(ROW()-2)/3+7),"")</f>
        <v>-0.5</v>
      </c>
      <c r="O656" s="51">
        <f>IF($A656&lt;&gt;"",INDEX([1]Sizer!ES:ES,(ROW()-2)/3+7),"")</f>
        <v>0</v>
      </c>
      <c r="P656" s="51">
        <f>IF($A656&lt;&gt;"",INDEX([1]Sizer!ET:ET,(ROW()-2)/3+7),"")</f>
        <v>1</v>
      </c>
      <c r="Q656" s="51">
        <f>IF($A656&lt;&gt;"",INDEX([1]Sizer!EU:EU,(ROW()-2)/3+7),"")</f>
        <v>0</v>
      </c>
      <c r="R656" s="51">
        <f>IF($A656&lt;&gt;"",INDEX([1]Sizer!EV:EV,(ROW()-2)/3+7),"")</f>
        <v>3</v>
      </c>
      <c r="S656" s="51">
        <f>IF($A656&lt;&gt;"",INDEX([1]Sizer!EW:EW,(ROW()-2)/3+7),"")</f>
        <v>0</v>
      </c>
      <c r="T656" s="51">
        <f>IF($A656&lt;&gt;"",INDEX([1]Sizer!EX:EX,(ROW()-2)/3+7),"")</f>
        <v>-0.5</v>
      </c>
      <c r="U656" s="51">
        <f>IF($A656&lt;&gt;"",INDEX([1]Sizer!EY:EY,(ROW()-2)/3+7),"")</f>
        <v>1</v>
      </c>
      <c r="V656" s="51">
        <f>IF($A656&lt;&gt;"",INDEX([1]Sizer!EZ:EZ,(ROW()-2)/3+7),"")</f>
        <v>2</v>
      </c>
      <c r="W656" s="51">
        <f>IF($A656&lt;&gt;"",INDEX([1]Sizer!FA:FA,(ROW()-2)/3+7),"")</f>
        <v>0</v>
      </c>
      <c r="X656" s="51">
        <f>IF($A656&lt;&gt;"",INDEX([1]Sizer!FB:FB,(ROW()-2)/3+7),"")</f>
        <v>0</v>
      </c>
      <c r="Y656" s="51">
        <f>IF($A656&lt;&gt;"",INDEX([1]Sizer!FC:FC,(ROW()-2)/3+7),"")</f>
        <v>0</v>
      </c>
      <c r="Z656" s="51">
        <f>IF($A656&lt;&gt;"",INDEX([1]Sizer!FD:FD,(ROW()-2)/3+7),"")</f>
        <v>0</v>
      </c>
      <c r="AA656" s="52">
        <f>IF($A656&lt;&gt;"",INDEX([1]Sizer!$AB:$AB,(ROW()-2)/3+7)*'[1]Dashboard (Model)'!$U$2,"")</f>
        <v>0.03</v>
      </c>
    </row>
    <row r="657" spans="1:27" x14ac:dyDescent="0.2">
      <c r="A657" s="59"/>
      <c r="B657" s="53">
        <f>IF($A656&lt;&gt;"",INDEX([1]Sizer!B:B,(ROW()-3)/3+7),"")</f>
        <v>4.6544163223140493E-3</v>
      </c>
      <c r="C657" s="53">
        <f>IF($A656&lt;&gt;"",INDEX([1]Sizer!C:C,(ROW()-3)/3+7),"")</f>
        <v>1.553612068965517E-2</v>
      </c>
      <c r="D657" s="53">
        <f>IF($A656&lt;&gt;"",INDEX([1]Sizer!D:D,(ROW()-3)/3+7),"")</f>
        <v>0.05</v>
      </c>
      <c r="E657" s="53">
        <f>IF($A656&lt;&gt;"",INDEX([1]Sizer!E:E,(ROW()-3)/3+7),"")</f>
        <v>0</v>
      </c>
      <c r="F657" s="53">
        <f>IF($A656&lt;&gt;"",INDEX([1]Sizer!F:F,(ROW()-3)/3+7),"")</f>
        <v>0</v>
      </c>
      <c r="G657" s="53">
        <f>IF($A656&lt;&gt;"",INDEX([1]Sizer!G:G,(ROW()-3)/3+7),"")</f>
        <v>-7.2475368502715283E-3</v>
      </c>
      <c r="H657" s="53">
        <f>IF($A656&lt;&gt;"",INDEX([1]Sizer!H:H,(ROW()-3)/3+7),"")</f>
        <v>0</v>
      </c>
      <c r="I657" s="53">
        <f>IF($A656&lt;&gt;"",INDEX([1]Sizer!I:I,(ROW()-3)/3+7),"")</f>
        <v>-0.05</v>
      </c>
      <c r="J657" s="53">
        <f>IF($A656&lt;&gt;"",INDEX([1]Sizer!J:J,(ROW()-3)/3+7),"")</f>
        <v>0</v>
      </c>
      <c r="K657" s="53">
        <f>IF($A656&lt;&gt;"",INDEX([1]Sizer!K:K,(ROW()-3)/3+7),"")</f>
        <v>4.3742475728155338E-2</v>
      </c>
      <c r="L657" s="53">
        <f>IF($A656&lt;&gt;"",INDEX([1]Sizer!L:L,(ROW()-3)/3+7),"")</f>
        <v>-2.6107165991902846E-2</v>
      </c>
      <c r="M657" s="53">
        <f>IF($A656&lt;&gt;"",INDEX([1]Sizer!M:M,(ROW()-3)/3+7),"")</f>
        <v>-7.3550346297282902E-3</v>
      </c>
      <c r="N657" s="53">
        <f>IF($A656&lt;&gt;"",INDEX([1]Sizer!N:N,(ROW()-3)/3+7),"")</f>
        <v>-2.4782225010455877E-2</v>
      </c>
      <c r="O657" s="53">
        <f>IF($A656&lt;&gt;"",INDEX([1]Sizer!O:O,(ROW()-3)/3+7),"")</f>
        <v>0</v>
      </c>
      <c r="P657" s="53">
        <f>IF($A656&lt;&gt;"",INDEX([1]Sizer!P:P,(ROW()-3)/3+7),"")</f>
        <v>1.5500536303630364E-2</v>
      </c>
      <c r="Q657" s="53">
        <f>IF($A656&lt;&gt;"",INDEX([1]Sizer!Q:Q,(ROW()-3)/3+7),"")</f>
        <v>0</v>
      </c>
      <c r="R657" s="53">
        <f>IF($A656&lt;&gt;"",INDEX([1]Sizer!R:R,(ROW()-3)/3+7),"")</f>
        <v>2.2359715670024226E-2</v>
      </c>
      <c r="S657" s="53">
        <f>IF($A656&lt;&gt;"",INDEX([1]Sizer!S:S,(ROW()-3)/3+7),"")</f>
        <v>0</v>
      </c>
      <c r="T657" s="53">
        <f>IF($A656&lt;&gt;"",INDEX([1]Sizer!T:T,(ROW()-3)/3+7),"")</f>
        <v>-1.3711479719579369E-2</v>
      </c>
      <c r="U657" s="53">
        <f>IF($A656&lt;&gt;"",INDEX([1]Sizer!U:U,(ROW()-3)/3+7),"")</f>
        <v>2.8751112523839797E-2</v>
      </c>
      <c r="V657" s="53">
        <f>IF($A656&lt;&gt;"",INDEX([1]Sizer!V:V,(ROW()-3)/3+7),"")</f>
        <v>4.9892989133432618E-2</v>
      </c>
      <c r="W657" s="53">
        <f>IF($A656&lt;&gt;"",INDEX([1]Sizer!W:W,(ROW()-3)/3+7),"")</f>
        <v>0</v>
      </c>
      <c r="X657" s="53">
        <f>IF($A656&lt;&gt;"",INDEX([1]Sizer!X:X,(ROW()-3)/3+7),"")</f>
        <v>0</v>
      </c>
      <c r="Y657" s="53">
        <f>IF($A656&lt;&gt;"",INDEX([1]Sizer!Y:Y,(ROW()-3)/3+7),"")</f>
        <v>0</v>
      </c>
      <c r="Z657" s="53">
        <f>IF($A656&lt;&gt;"",INDEX([1]Sizer!Z:Z,(ROW()-3)/3+7),"")</f>
        <v>0</v>
      </c>
      <c r="AA657" s="53">
        <f>IF($A656&lt;&gt;"",SUM($B657:$Z657),"")</f>
        <v>0.10123392416911364</v>
      </c>
    </row>
    <row r="658" spans="1:27" x14ac:dyDescent="0.2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</row>
    <row r="659" spans="1:27" x14ac:dyDescent="0.2">
      <c r="A659" s="59">
        <f>IF(INDEX([1]Sizer!$A:$A,(ROW()-2)/3+7)&lt;&gt;"",INDEX([1]Sizer!$A:$A,(ROW()-2)/3+7),"")</f>
        <v>45561</v>
      </c>
      <c r="B659" s="51">
        <f>IF($A659&lt;&gt;"",INDEX([1]Sizer!EF:EF,(ROW()-2)/3+7),"")</f>
        <v>0.5</v>
      </c>
      <c r="C659" s="51">
        <f>IF($A659&lt;&gt;"",INDEX([1]Sizer!EG:EG,(ROW()-2)/3+7),"")</f>
        <v>1.5</v>
      </c>
      <c r="D659" s="51">
        <f>IF($A659&lt;&gt;"",INDEX([1]Sizer!EH:EH,(ROW()-2)/3+7),"")</f>
        <v>2.5</v>
      </c>
      <c r="E659" s="51">
        <f>IF($A659&lt;&gt;"",INDEX([1]Sizer!EI:EI,(ROW()-2)/3+7),"")</f>
        <v>0</v>
      </c>
      <c r="F659" s="51">
        <f>IF($A659&lt;&gt;"",INDEX([1]Sizer!EJ:EJ,(ROW()-2)/3+7),"")</f>
        <v>0</v>
      </c>
      <c r="G659" s="51">
        <f>IF($A659&lt;&gt;"",INDEX([1]Sizer!EK:EK,(ROW()-2)/3+7),"")</f>
        <v>-0.5</v>
      </c>
      <c r="H659" s="51">
        <f>IF($A659&lt;&gt;"",INDEX([1]Sizer!EL:EL,(ROW()-2)/3+7),"")</f>
        <v>0</v>
      </c>
      <c r="I659" s="51">
        <f>IF($A659&lt;&gt;"",INDEX([1]Sizer!EM:EM,(ROW()-2)/3+7),"")</f>
        <v>-2</v>
      </c>
      <c r="J659" s="51">
        <f>IF($A659&lt;&gt;"",INDEX([1]Sizer!EN:EN,(ROW()-2)/3+7),"")</f>
        <v>0</v>
      </c>
      <c r="K659" s="51">
        <f>IF($A659&lt;&gt;"",INDEX([1]Sizer!EO:EO,(ROW()-2)/3+7),"")</f>
        <v>1.5</v>
      </c>
      <c r="L659" s="51">
        <f>IF($A659&lt;&gt;"",INDEX([1]Sizer!EP:EP,(ROW()-2)/3+7),"")</f>
        <v>-0.5</v>
      </c>
      <c r="M659" s="51">
        <f>IF($A659&lt;&gt;"",INDEX([1]Sizer!EQ:EQ,(ROW()-2)/3+7),"")</f>
        <v>-0.5</v>
      </c>
      <c r="N659" s="51">
        <f>IF($A659&lt;&gt;"",INDEX([1]Sizer!ER:ER,(ROW()-2)/3+7),"")</f>
        <v>-0.5</v>
      </c>
      <c r="O659" s="51">
        <f>IF($A659&lt;&gt;"",INDEX([1]Sizer!ES:ES,(ROW()-2)/3+7),"")</f>
        <v>0</v>
      </c>
      <c r="P659" s="51">
        <f>IF($A659&lt;&gt;"",INDEX([1]Sizer!ET:ET,(ROW()-2)/3+7),"")</f>
        <v>1</v>
      </c>
      <c r="Q659" s="51">
        <f>IF($A659&lt;&gt;"",INDEX([1]Sizer!EU:EU,(ROW()-2)/3+7),"")</f>
        <v>0</v>
      </c>
      <c r="R659" s="51">
        <f>IF($A659&lt;&gt;"",INDEX([1]Sizer!EV:EV,(ROW()-2)/3+7),"")</f>
        <v>3</v>
      </c>
      <c r="S659" s="51">
        <f>IF($A659&lt;&gt;"",INDEX([1]Sizer!EW:EW,(ROW()-2)/3+7),"")</f>
        <v>0</v>
      </c>
      <c r="T659" s="51">
        <f>IF($A659&lt;&gt;"",INDEX([1]Sizer!EX:EX,(ROW()-2)/3+7),"")</f>
        <v>-0.5</v>
      </c>
      <c r="U659" s="51">
        <f>IF($A659&lt;&gt;"",INDEX([1]Sizer!EY:EY,(ROW()-2)/3+7),"")</f>
        <v>1</v>
      </c>
      <c r="V659" s="51">
        <f>IF($A659&lt;&gt;"",INDEX([1]Sizer!EZ:EZ,(ROW()-2)/3+7),"")</f>
        <v>2</v>
      </c>
      <c r="W659" s="51">
        <f>IF($A659&lt;&gt;"",INDEX([1]Sizer!FA:FA,(ROW()-2)/3+7),"")</f>
        <v>0</v>
      </c>
      <c r="X659" s="51">
        <f>IF($A659&lt;&gt;"",INDEX([1]Sizer!FB:FB,(ROW()-2)/3+7),"")</f>
        <v>0</v>
      </c>
      <c r="Y659" s="51">
        <f>IF($A659&lt;&gt;"",INDEX([1]Sizer!FC:FC,(ROW()-2)/3+7),"")</f>
        <v>0</v>
      </c>
      <c r="Z659" s="51">
        <f>IF($A659&lt;&gt;"",INDEX([1]Sizer!FD:FD,(ROW()-2)/3+7),"")</f>
        <v>0</v>
      </c>
      <c r="AA659" s="52">
        <f>IF($A659&lt;&gt;"",INDEX([1]Sizer!$AB:$AB,(ROW()-2)/3+7)*'[1]Dashboard (Model)'!$U$2,"")</f>
        <v>0.03</v>
      </c>
    </row>
    <row r="660" spans="1:27" x14ac:dyDescent="0.2">
      <c r="A660" s="59"/>
      <c r="B660" s="53">
        <f>IF($A659&lt;&gt;"",INDEX([1]Sizer!B:B,(ROW()-3)/3+7),"")</f>
        <v>4.6544163223140493E-3</v>
      </c>
      <c r="C660" s="53">
        <f>IF($A659&lt;&gt;"",INDEX([1]Sizer!C:C,(ROW()-3)/3+7),"")</f>
        <v>1.553612068965517E-2</v>
      </c>
      <c r="D660" s="53">
        <f>IF($A659&lt;&gt;"",INDEX([1]Sizer!D:D,(ROW()-3)/3+7),"")</f>
        <v>0.05</v>
      </c>
      <c r="E660" s="53">
        <f>IF($A659&lt;&gt;"",INDEX([1]Sizer!E:E,(ROW()-3)/3+7),"")</f>
        <v>0</v>
      </c>
      <c r="F660" s="53">
        <f>IF($A659&lt;&gt;"",INDEX([1]Sizer!F:F,(ROW()-3)/3+7),"")</f>
        <v>0</v>
      </c>
      <c r="G660" s="53">
        <f>IF($A659&lt;&gt;"",INDEX([1]Sizer!G:G,(ROW()-3)/3+7),"")</f>
        <v>-7.2475368502715283E-3</v>
      </c>
      <c r="H660" s="53">
        <f>IF($A659&lt;&gt;"",INDEX([1]Sizer!H:H,(ROW()-3)/3+7),"")</f>
        <v>0</v>
      </c>
      <c r="I660" s="53">
        <f>IF($A659&lt;&gt;"",INDEX([1]Sizer!I:I,(ROW()-3)/3+7),"")</f>
        <v>-0.05</v>
      </c>
      <c r="J660" s="53">
        <f>IF($A659&lt;&gt;"",INDEX([1]Sizer!J:J,(ROW()-3)/3+7),"")</f>
        <v>0</v>
      </c>
      <c r="K660" s="53">
        <f>IF($A659&lt;&gt;"",INDEX([1]Sizer!K:K,(ROW()-3)/3+7),"")</f>
        <v>4.3742475728155338E-2</v>
      </c>
      <c r="L660" s="53">
        <f>IF($A659&lt;&gt;"",INDEX([1]Sizer!L:L,(ROW()-3)/3+7),"")</f>
        <v>-2.6107165991902846E-2</v>
      </c>
      <c r="M660" s="53">
        <f>IF($A659&lt;&gt;"",INDEX([1]Sizer!M:M,(ROW()-3)/3+7),"")</f>
        <v>-7.3550346297282902E-3</v>
      </c>
      <c r="N660" s="53">
        <f>IF($A659&lt;&gt;"",INDEX([1]Sizer!N:N,(ROW()-3)/3+7),"")</f>
        <v>-2.4782225010455877E-2</v>
      </c>
      <c r="O660" s="53">
        <f>IF($A659&lt;&gt;"",INDEX([1]Sizer!O:O,(ROW()-3)/3+7),"")</f>
        <v>0</v>
      </c>
      <c r="P660" s="53">
        <f>IF($A659&lt;&gt;"",INDEX([1]Sizer!P:P,(ROW()-3)/3+7),"")</f>
        <v>1.5500536303630364E-2</v>
      </c>
      <c r="Q660" s="53">
        <f>IF($A659&lt;&gt;"",INDEX([1]Sizer!Q:Q,(ROW()-3)/3+7),"")</f>
        <v>0</v>
      </c>
      <c r="R660" s="53">
        <f>IF($A659&lt;&gt;"",INDEX([1]Sizer!R:R,(ROW()-3)/3+7),"")</f>
        <v>2.2359715670024226E-2</v>
      </c>
      <c r="S660" s="53">
        <f>IF($A659&lt;&gt;"",INDEX([1]Sizer!S:S,(ROW()-3)/3+7),"")</f>
        <v>0</v>
      </c>
      <c r="T660" s="53">
        <f>IF($A659&lt;&gt;"",INDEX([1]Sizer!T:T,(ROW()-3)/3+7),"")</f>
        <v>-1.3711479719579369E-2</v>
      </c>
      <c r="U660" s="53">
        <f>IF($A659&lt;&gt;"",INDEX([1]Sizer!U:U,(ROW()-3)/3+7),"")</f>
        <v>2.8751112523839797E-2</v>
      </c>
      <c r="V660" s="53">
        <f>IF($A659&lt;&gt;"",INDEX([1]Sizer!V:V,(ROW()-3)/3+7),"")</f>
        <v>4.9892989133432618E-2</v>
      </c>
      <c r="W660" s="53">
        <f>IF($A659&lt;&gt;"",INDEX([1]Sizer!W:W,(ROW()-3)/3+7),"")</f>
        <v>0</v>
      </c>
      <c r="X660" s="53">
        <f>IF($A659&lt;&gt;"",INDEX([1]Sizer!X:X,(ROW()-3)/3+7),"")</f>
        <v>0</v>
      </c>
      <c r="Y660" s="53">
        <f>IF($A659&lt;&gt;"",INDEX([1]Sizer!Y:Y,(ROW()-3)/3+7),"")</f>
        <v>0</v>
      </c>
      <c r="Z660" s="53">
        <f>IF($A659&lt;&gt;"",INDEX([1]Sizer!Z:Z,(ROW()-3)/3+7),"")</f>
        <v>0</v>
      </c>
      <c r="AA660" s="53">
        <f>IF($A659&lt;&gt;"",SUM($B660:$Z660),"")</f>
        <v>0.10123392416911364</v>
      </c>
    </row>
    <row r="661" spans="1:27" x14ac:dyDescent="0.2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</row>
    <row r="662" spans="1:27" x14ac:dyDescent="0.2">
      <c r="A662" s="59">
        <f>IF(INDEX([1]Sizer!$A:$A,(ROW()-2)/3+7)&lt;&gt;"",INDEX([1]Sizer!$A:$A,(ROW()-2)/3+7),"")</f>
        <v>45562</v>
      </c>
      <c r="B662" s="51">
        <f>IF($A662&lt;&gt;"",INDEX([1]Sizer!EF:EF,(ROW()-2)/3+7),"")</f>
        <v>0.5</v>
      </c>
      <c r="C662" s="51">
        <f>IF($A662&lt;&gt;"",INDEX([1]Sizer!EG:EG,(ROW()-2)/3+7),"")</f>
        <v>1</v>
      </c>
      <c r="D662" s="51">
        <f>IF($A662&lt;&gt;"",INDEX([1]Sizer!EH:EH,(ROW()-2)/3+7),"")</f>
        <v>3</v>
      </c>
      <c r="E662" s="51">
        <f>IF($A662&lt;&gt;"",INDEX([1]Sizer!EI:EI,(ROW()-2)/3+7),"")</f>
        <v>0</v>
      </c>
      <c r="F662" s="51">
        <f>IF($A662&lt;&gt;"",INDEX([1]Sizer!EJ:EJ,(ROW()-2)/3+7),"")</f>
        <v>0</v>
      </c>
      <c r="G662" s="51">
        <f>IF($A662&lt;&gt;"",INDEX([1]Sizer!EK:EK,(ROW()-2)/3+7),"")</f>
        <v>-0.5</v>
      </c>
      <c r="H662" s="51">
        <f>IF($A662&lt;&gt;"",INDEX([1]Sizer!EL:EL,(ROW()-2)/3+7),"")</f>
        <v>0</v>
      </c>
      <c r="I662" s="51">
        <f>IF($A662&lt;&gt;"",INDEX([1]Sizer!EM:EM,(ROW()-2)/3+7),"")</f>
        <v>-2</v>
      </c>
      <c r="J662" s="51">
        <f>IF($A662&lt;&gt;"",INDEX([1]Sizer!EN:EN,(ROW()-2)/3+7),"")</f>
        <v>0</v>
      </c>
      <c r="K662" s="51">
        <f>IF($A662&lt;&gt;"",INDEX([1]Sizer!EO:EO,(ROW()-2)/3+7),"")</f>
        <v>1.5</v>
      </c>
      <c r="L662" s="51">
        <f>IF($A662&lt;&gt;"",INDEX([1]Sizer!EP:EP,(ROW()-2)/3+7),"")</f>
        <v>-0.5</v>
      </c>
      <c r="M662" s="51">
        <f>IF($A662&lt;&gt;"",INDEX([1]Sizer!EQ:EQ,(ROW()-2)/3+7),"")</f>
        <v>-0.5</v>
      </c>
      <c r="N662" s="51">
        <f>IF($A662&lt;&gt;"",INDEX([1]Sizer!ER:ER,(ROW()-2)/3+7),"")</f>
        <v>-0.5</v>
      </c>
      <c r="O662" s="51">
        <f>IF($A662&lt;&gt;"",INDEX([1]Sizer!ES:ES,(ROW()-2)/3+7),"")</f>
        <v>0</v>
      </c>
      <c r="P662" s="51">
        <f>IF($A662&lt;&gt;"",INDEX([1]Sizer!ET:ET,(ROW()-2)/3+7),"")</f>
        <v>1</v>
      </c>
      <c r="Q662" s="51">
        <f>IF($A662&lt;&gt;"",INDEX([1]Sizer!EU:EU,(ROW()-2)/3+7),"")</f>
        <v>0</v>
      </c>
      <c r="R662" s="51">
        <f>IF($A662&lt;&gt;"",INDEX([1]Sizer!EV:EV,(ROW()-2)/3+7),"")</f>
        <v>3</v>
      </c>
      <c r="S662" s="51">
        <f>IF($A662&lt;&gt;"",INDEX([1]Sizer!EW:EW,(ROW()-2)/3+7),"")</f>
        <v>0</v>
      </c>
      <c r="T662" s="51">
        <f>IF($A662&lt;&gt;"",INDEX([1]Sizer!EX:EX,(ROW()-2)/3+7),"")</f>
        <v>-0.5</v>
      </c>
      <c r="U662" s="51">
        <f>IF($A662&lt;&gt;"",INDEX([1]Sizer!EY:EY,(ROW()-2)/3+7),"")</f>
        <v>0.5</v>
      </c>
      <c r="V662" s="51">
        <f>IF($A662&lt;&gt;"",INDEX([1]Sizer!EZ:EZ,(ROW()-2)/3+7),"")</f>
        <v>1.5</v>
      </c>
      <c r="W662" s="51">
        <f>IF($A662&lt;&gt;"",INDEX([1]Sizer!FA:FA,(ROW()-2)/3+7),"")</f>
        <v>0</v>
      </c>
      <c r="X662" s="51">
        <f>IF($A662&lt;&gt;"",INDEX([1]Sizer!FB:FB,(ROW()-2)/3+7),"")</f>
        <v>0</v>
      </c>
      <c r="Y662" s="51">
        <f>IF($A662&lt;&gt;"",INDEX([1]Sizer!FC:FC,(ROW()-2)/3+7),"")</f>
        <v>0</v>
      </c>
      <c r="Z662" s="51">
        <f>IF($A662&lt;&gt;"",INDEX([1]Sizer!FD:FD,(ROW()-2)/3+7),"")</f>
        <v>0</v>
      </c>
      <c r="AA662" s="52">
        <f>IF($A662&lt;&gt;"",INDEX([1]Sizer!$AB:$AB,(ROW()-2)/3+7)*'[1]Dashboard (Model)'!$U$2,"")</f>
        <v>5.5E-2</v>
      </c>
    </row>
    <row r="663" spans="1:27" x14ac:dyDescent="0.2">
      <c r="A663" s="59"/>
      <c r="B663" s="53">
        <f>IF($A662&lt;&gt;"",INDEX([1]Sizer!B:B,(ROW()-3)/3+7),"")</f>
        <v>4.6544163223140493E-3</v>
      </c>
      <c r="C663" s="53">
        <f>IF($A662&lt;&gt;"",INDEX([1]Sizer!C:C,(ROW()-3)/3+7),"")</f>
        <v>1.9106528631821679E-2</v>
      </c>
      <c r="D663" s="53">
        <f>IF($A662&lt;&gt;"",INDEX([1]Sizer!D:D,(ROW()-3)/3+7),"")</f>
        <v>0.05</v>
      </c>
      <c r="E663" s="53">
        <f>IF($A662&lt;&gt;"",INDEX([1]Sizer!E:E,(ROW()-3)/3+7),"")</f>
        <v>0</v>
      </c>
      <c r="F663" s="53">
        <f>IF($A662&lt;&gt;"",INDEX([1]Sizer!F:F,(ROW()-3)/3+7),"")</f>
        <v>0</v>
      </c>
      <c r="G663" s="53">
        <f>IF($A662&lt;&gt;"",INDEX([1]Sizer!G:G,(ROW()-3)/3+7),"")</f>
        <v>-7.2475368502715283E-3</v>
      </c>
      <c r="H663" s="53">
        <f>IF($A662&lt;&gt;"",INDEX([1]Sizer!H:H,(ROW()-3)/3+7),"")</f>
        <v>0</v>
      </c>
      <c r="I663" s="53">
        <f>IF($A662&lt;&gt;"",INDEX([1]Sizer!I:I,(ROW()-3)/3+7),"")</f>
        <v>-0.05</v>
      </c>
      <c r="J663" s="53">
        <f>IF($A662&lt;&gt;"",INDEX([1]Sizer!J:J,(ROW()-3)/3+7),"")</f>
        <v>0</v>
      </c>
      <c r="K663" s="53">
        <f>IF($A662&lt;&gt;"",INDEX([1]Sizer!K:K,(ROW()-3)/3+7),"")</f>
        <v>4.3742475728155338E-2</v>
      </c>
      <c r="L663" s="53">
        <f>IF($A662&lt;&gt;"",INDEX([1]Sizer!L:L,(ROW()-3)/3+7),"")</f>
        <v>-2.6107165991902846E-2</v>
      </c>
      <c r="M663" s="53">
        <f>IF($A662&lt;&gt;"",INDEX([1]Sizer!M:M,(ROW()-3)/3+7),"")</f>
        <v>-7.3550346297282902E-3</v>
      </c>
      <c r="N663" s="53">
        <f>IF($A662&lt;&gt;"",INDEX([1]Sizer!N:N,(ROW()-3)/3+7),"")</f>
        <v>-2.4782225010455877E-2</v>
      </c>
      <c r="O663" s="53">
        <f>IF($A662&lt;&gt;"",INDEX([1]Sizer!O:O,(ROW()-3)/3+7),"")</f>
        <v>0</v>
      </c>
      <c r="P663" s="53">
        <f>IF($A662&lt;&gt;"",INDEX([1]Sizer!P:P,(ROW()-3)/3+7),"")</f>
        <v>1.5500536303630364E-2</v>
      </c>
      <c r="Q663" s="53">
        <f>IF($A662&lt;&gt;"",INDEX([1]Sizer!Q:Q,(ROW()-3)/3+7),"")</f>
        <v>0</v>
      </c>
      <c r="R663" s="53">
        <f>IF($A662&lt;&gt;"",INDEX([1]Sizer!R:R,(ROW()-3)/3+7),"")</f>
        <v>2.2359715670024226E-2</v>
      </c>
      <c r="S663" s="53">
        <f>IF($A662&lt;&gt;"",INDEX([1]Sizer!S:S,(ROW()-3)/3+7),"")</f>
        <v>0</v>
      </c>
      <c r="T663" s="53">
        <f>IF($A662&lt;&gt;"",INDEX([1]Sizer!T:T,(ROW()-3)/3+7),"")</f>
        <v>-1.3711479719579369E-2</v>
      </c>
      <c r="U663" s="53">
        <f>IF($A662&lt;&gt;"",INDEX([1]Sizer!U:U,(ROW()-3)/3+7),"")</f>
        <v>1.581271867048346E-2</v>
      </c>
      <c r="V663" s="53">
        <f>IF($A662&lt;&gt;"",INDEX([1]Sizer!V:V,(ROW()-3)/3+7),"")</f>
        <v>4.0309611486486485E-2</v>
      </c>
      <c r="W663" s="53">
        <f>IF($A662&lt;&gt;"",INDEX([1]Sizer!W:W,(ROW()-3)/3+7),"")</f>
        <v>0</v>
      </c>
      <c r="X663" s="53">
        <f>IF($A662&lt;&gt;"",INDEX([1]Sizer!X:X,(ROW()-3)/3+7),"")</f>
        <v>0</v>
      </c>
      <c r="Y663" s="53">
        <f>IF($A662&lt;&gt;"",INDEX([1]Sizer!Y:Y,(ROW()-3)/3+7),"")</f>
        <v>0</v>
      </c>
      <c r="Z663" s="53">
        <f>IF($A662&lt;&gt;"",INDEX([1]Sizer!Z:Z,(ROW()-3)/3+7),"")</f>
        <v>0</v>
      </c>
      <c r="AA663" s="53">
        <f>IF($A662&lt;&gt;"",SUM($B663:$Z663),"")</f>
        <v>8.228256061097769E-2</v>
      </c>
    </row>
    <row r="664" spans="1:27" x14ac:dyDescent="0.2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</row>
    <row r="665" spans="1:27" x14ac:dyDescent="0.2">
      <c r="A665" s="59">
        <f>IF(INDEX([1]Sizer!$A:$A,(ROW()-2)/3+7)&lt;&gt;"",INDEX([1]Sizer!$A:$A,(ROW()-2)/3+7),"")</f>
        <v>45565</v>
      </c>
      <c r="B665" s="51">
        <f>IF($A665&lt;&gt;"",INDEX([1]Sizer!EF:EF,(ROW()-2)/3+7),"")</f>
        <v>0.5</v>
      </c>
      <c r="C665" s="51">
        <f>IF($A665&lt;&gt;"",INDEX([1]Sizer!EG:EG,(ROW()-2)/3+7),"")</f>
        <v>0.5</v>
      </c>
      <c r="D665" s="51">
        <f>IF($A665&lt;&gt;"",INDEX([1]Sizer!EH:EH,(ROW()-2)/3+7),"")</f>
        <v>3</v>
      </c>
      <c r="E665" s="51">
        <f>IF($A665&lt;&gt;"",INDEX([1]Sizer!EI:EI,(ROW()-2)/3+7),"")</f>
        <v>0</v>
      </c>
      <c r="F665" s="51">
        <f>IF($A665&lt;&gt;"",INDEX([1]Sizer!EJ:EJ,(ROW()-2)/3+7),"")</f>
        <v>0</v>
      </c>
      <c r="G665" s="51">
        <f>IF($A665&lt;&gt;"",INDEX([1]Sizer!EK:EK,(ROW()-2)/3+7),"")</f>
        <v>-0.5</v>
      </c>
      <c r="H665" s="51">
        <f>IF($A665&lt;&gt;"",INDEX([1]Sizer!EL:EL,(ROW()-2)/3+7),"")</f>
        <v>0</v>
      </c>
      <c r="I665" s="51">
        <f>IF($A665&lt;&gt;"",INDEX([1]Sizer!EM:EM,(ROW()-2)/3+7),"")</f>
        <v>-2</v>
      </c>
      <c r="J665" s="51">
        <f>IF($A665&lt;&gt;"",INDEX([1]Sizer!EN:EN,(ROW()-2)/3+7),"")</f>
        <v>0</v>
      </c>
      <c r="K665" s="51">
        <f>IF($A665&lt;&gt;"",INDEX([1]Sizer!EO:EO,(ROW()-2)/3+7),"")</f>
        <v>1.5</v>
      </c>
      <c r="L665" s="51">
        <f>IF($A665&lt;&gt;"",INDEX([1]Sizer!EP:EP,(ROW()-2)/3+7),"")</f>
        <v>-0.5</v>
      </c>
      <c r="M665" s="51">
        <f>IF($A665&lt;&gt;"",INDEX([1]Sizer!EQ:EQ,(ROW()-2)/3+7),"")</f>
        <v>-0.5</v>
      </c>
      <c r="N665" s="51">
        <f>IF($A665&lt;&gt;"",INDEX([1]Sizer!ER:ER,(ROW()-2)/3+7),"")</f>
        <v>-0.5</v>
      </c>
      <c r="O665" s="51">
        <f>IF($A665&lt;&gt;"",INDEX([1]Sizer!ES:ES,(ROW()-2)/3+7),"")</f>
        <v>0</v>
      </c>
      <c r="P665" s="51">
        <f>IF($A665&lt;&gt;"",INDEX([1]Sizer!ET:ET,(ROW()-2)/3+7),"")</f>
        <v>0.5</v>
      </c>
      <c r="Q665" s="51">
        <f>IF($A665&lt;&gt;"",INDEX([1]Sizer!EU:EU,(ROW()-2)/3+7),"")</f>
        <v>0</v>
      </c>
      <c r="R665" s="51">
        <f>IF($A665&lt;&gt;"",INDEX([1]Sizer!EV:EV,(ROW()-2)/3+7),"")</f>
        <v>3</v>
      </c>
      <c r="S665" s="51">
        <f>IF($A665&lt;&gt;"",INDEX([1]Sizer!EW:EW,(ROW()-2)/3+7),"")</f>
        <v>0</v>
      </c>
      <c r="T665" s="51">
        <f>IF($A665&lt;&gt;"",INDEX([1]Sizer!EX:EX,(ROW()-2)/3+7),"")</f>
        <v>-0.5</v>
      </c>
      <c r="U665" s="51">
        <f>IF($A665&lt;&gt;"",INDEX([1]Sizer!EY:EY,(ROW()-2)/3+7),"")</f>
        <v>0.5</v>
      </c>
      <c r="V665" s="51">
        <f>IF($A665&lt;&gt;"",INDEX([1]Sizer!EZ:EZ,(ROW()-2)/3+7),"")</f>
        <v>2</v>
      </c>
      <c r="W665" s="51">
        <f>IF($A665&lt;&gt;"",INDEX([1]Sizer!FA:FA,(ROW()-2)/3+7),"")</f>
        <v>0</v>
      </c>
      <c r="X665" s="51">
        <f>IF($A665&lt;&gt;"",INDEX([1]Sizer!FB:FB,(ROW()-2)/3+7),"")</f>
        <v>0</v>
      </c>
      <c r="Y665" s="51">
        <f>IF($A665&lt;&gt;"",INDEX([1]Sizer!FC:FC,(ROW()-2)/3+7),"")</f>
        <v>0</v>
      </c>
      <c r="Z665" s="51">
        <f>IF($A665&lt;&gt;"",INDEX([1]Sizer!FD:FD,(ROW()-2)/3+7),"")</f>
        <v>0</v>
      </c>
      <c r="AA665" s="52">
        <f>IF($A665&lt;&gt;"",INDEX([1]Sizer!$AB:$AB,(ROW()-2)/3+7)*'[1]Dashboard (Model)'!$U$2,"")</f>
        <v>6.5000000000000002E-2</v>
      </c>
    </row>
    <row r="666" spans="1:27" x14ac:dyDescent="0.2">
      <c r="A666" s="59"/>
      <c r="B666" s="53">
        <f>IF($A665&lt;&gt;"",INDEX([1]Sizer!B:B,(ROW()-3)/3+7),"")</f>
        <v>4.6544163223140493E-3</v>
      </c>
      <c r="C666" s="53">
        <f>IF($A665&lt;&gt;"",INDEX([1]Sizer!C:C,(ROW()-3)/3+7),"")</f>
        <v>1.1304604007633589E-2</v>
      </c>
      <c r="D666" s="53">
        <f>IF($A665&lt;&gt;"",INDEX([1]Sizer!D:D,(ROW()-3)/3+7),"")</f>
        <v>0.05</v>
      </c>
      <c r="E666" s="53">
        <f>IF($A665&lt;&gt;"",INDEX([1]Sizer!E:E,(ROW()-3)/3+7),"")</f>
        <v>0</v>
      </c>
      <c r="F666" s="53">
        <f>IF($A665&lt;&gt;"",INDEX([1]Sizer!F:F,(ROW()-3)/3+7),"")</f>
        <v>0</v>
      </c>
      <c r="G666" s="53">
        <f>IF($A665&lt;&gt;"",INDEX([1]Sizer!G:G,(ROW()-3)/3+7),"")</f>
        <v>-7.2475368502715283E-3</v>
      </c>
      <c r="H666" s="53">
        <f>IF($A665&lt;&gt;"",INDEX([1]Sizer!H:H,(ROW()-3)/3+7),"")</f>
        <v>0</v>
      </c>
      <c r="I666" s="53">
        <f>IF($A665&lt;&gt;"",INDEX([1]Sizer!I:I,(ROW()-3)/3+7),"")</f>
        <v>-0.05</v>
      </c>
      <c r="J666" s="53">
        <f>IF($A665&lt;&gt;"",INDEX([1]Sizer!J:J,(ROW()-3)/3+7),"")</f>
        <v>0</v>
      </c>
      <c r="K666" s="53">
        <f>IF($A665&lt;&gt;"",INDEX([1]Sizer!K:K,(ROW()-3)/3+7),"")</f>
        <v>4.3742475728155338E-2</v>
      </c>
      <c r="L666" s="53">
        <f>IF($A665&lt;&gt;"",INDEX([1]Sizer!L:L,(ROW()-3)/3+7),"")</f>
        <v>-2.6107165991902846E-2</v>
      </c>
      <c r="M666" s="53">
        <f>IF($A665&lt;&gt;"",INDEX([1]Sizer!M:M,(ROW()-3)/3+7),"")</f>
        <v>-7.3550346297282902E-3</v>
      </c>
      <c r="N666" s="53">
        <f>IF($A665&lt;&gt;"",INDEX([1]Sizer!N:N,(ROW()-3)/3+7),"")</f>
        <v>-2.4782225010455877E-2</v>
      </c>
      <c r="O666" s="53">
        <f>IF($A665&lt;&gt;"",INDEX([1]Sizer!O:O,(ROW()-3)/3+7),"")</f>
        <v>0</v>
      </c>
      <c r="P666" s="53">
        <f>IF($A665&lt;&gt;"",INDEX([1]Sizer!P:P,(ROW()-3)/3+7),"")</f>
        <v>1.1302447052089297E-2</v>
      </c>
      <c r="Q666" s="53">
        <f>IF($A665&lt;&gt;"",INDEX([1]Sizer!Q:Q,(ROW()-3)/3+7),"")</f>
        <v>0</v>
      </c>
      <c r="R666" s="53">
        <f>IF($A665&lt;&gt;"",INDEX([1]Sizer!R:R,(ROW()-3)/3+7),"")</f>
        <v>2.2359715670024226E-2</v>
      </c>
      <c r="S666" s="53">
        <f>IF($A665&lt;&gt;"",INDEX([1]Sizer!S:S,(ROW()-3)/3+7),"")</f>
        <v>0</v>
      </c>
      <c r="T666" s="53">
        <f>IF($A665&lt;&gt;"",INDEX([1]Sizer!T:T,(ROW()-3)/3+7),"")</f>
        <v>-1.3711479719579369E-2</v>
      </c>
      <c r="U666" s="53">
        <f>IF($A665&lt;&gt;"",INDEX([1]Sizer!U:U,(ROW()-3)/3+7),"")</f>
        <v>1.581271867048346E-2</v>
      </c>
      <c r="V666" s="53">
        <f>IF($A665&lt;&gt;"",INDEX([1]Sizer!V:V,(ROW()-3)/3+7),"")</f>
        <v>0.05</v>
      </c>
      <c r="W666" s="53">
        <f>IF($A665&lt;&gt;"",INDEX([1]Sizer!W:W,(ROW()-3)/3+7),"")</f>
        <v>0</v>
      </c>
      <c r="X666" s="53">
        <f>IF($A665&lt;&gt;"",INDEX([1]Sizer!X:X,(ROW()-3)/3+7),"")</f>
        <v>0</v>
      </c>
      <c r="Y666" s="53">
        <f>IF($A665&lt;&gt;"",INDEX([1]Sizer!Y:Y,(ROW()-3)/3+7),"")</f>
        <v>0</v>
      </c>
      <c r="Z666" s="53">
        <f>IF($A665&lt;&gt;"",INDEX([1]Sizer!Z:Z,(ROW()-3)/3+7),"")</f>
        <v>0</v>
      </c>
      <c r="AA666" s="53">
        <f>IF($A665&lt;&gt;"",SUM($B666:$Z666),"")</f>
        <v>7.9972935248762061E-2</v>
      </c>
    </row>
    <row r="667" spans="1:27" x14ac:dyDescent="0.2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</row>
    <row r="668" spans="1:27" x14ac:dyDescent="0.2">
      <c r="A668" s="59">
        <f>IF(INDEX([1]Sizer!$A:$A,(ROW()-2)/3+7)&lt;&gt;"",INDEX([1]Sizer!$A:$A,(ROW()-2)/3+7),"")</f>
        <v>45566</v>
      </c>
      <c r="B668" s="51">
        <f>IF($A668&lt;&gt;"",INDEX([1]Sizer!EF:EF,(ROW()-2)/3+7),"")</f>
        <v>0.5</v>
      </c>
      <c r="C668" s="51">
        <f>IF($A668&lt;&gt;"",INDEX([1]Sizer!EG:EG,(ROW()-2)/3+7),"")</f>
        <v>1</v>
      </c>
      <c r="D668" s="51">
        <f>IF($A668&lt;&gt;"",INDEX([1]Sizer!EH:EH,(ROW()-2)/3+7),"")</f>
        <v>3</v>
      </c>
      <c r="E668" s="51">
        <f>IF($A668&lt;&gt;"",INDEX([1]Sizer!EI:EI,(ROW()-2)/3+7),"")</f>
        <v>0</v>
      </c>
      <c r="F668" s="51">
        <f>IF($A668&lt;&gt;"",INDEX([1]Sizer!EJ:EJ,(ROW()-2)/3+7),"")</f>
        <v>0</v>
      </c>
      <c r="G668" s="51">
        <f>IF($A668&lt;&gt;"",INDEX([1]Sizer!EK:EK,(ROW()-2)/3+7),"")</f>
        <v>-0.5</v>
      </c>
      <c r="H668" s="51">
        <f>IF($A668&lt;&gt;"",INDEX([1]Sizer!EL:EL,(ROW()-2)/3+7),"")</f>
        <v>0</v>
      </c>
      <c r="I668" s="51">
        <f>IF($A668&lt;&gt;"",INDEX([1]Sizer!EM:EM,(ROW()-2)/3+7),"")</f>
        <v>-2</v>
      </c>
      <c r="J668" s="51">
        <f>IF($A668&lt;&gt;"",INDEX([1]Sizer!EN:EN,(ROW()-2)/3+7),"")</f>
        <v>0</v>
      </c>
      <c r="K668" s="51">
        <f>IF($A668&lt;&gt;"",INDEX([1]Sizer!EO:EO,(ROW()-2)/3+7),"")</f>
        <v>1.5</v>
      </c>
      <c r="L668" s="51">
        <f>IF($A668&lt;&gt;"",INDEX([1]Sizer!EP:EP,(ROW()-2)/3+7),"")</f>
        <v>-0.5</v>
      </c>
      <c r="M668" s="51">
        <f>IF($A668&lt;&gt;"",INDEX([1]Sizer!EQ:EQ,(ROW()-2)/3+7),"")</f>
        <v>-0.5</v>
      </c>
      <c r="N668" s="51">
        <f>IF($A668&lt;&gt;"",INDEX([1]Sizer!ER:ER,(ROW()-2)/3+7),"")</f>
        <v>-0.5</v>
      </c>
      <c r="O668" s="51">
        <f>IF($A668&lt;&gt;"",INDEX([1]Sizer!ES:ES,(ROW()-2)/3+7),"")</f>
        <v>0</v>
      </c>
      <c r="P668" s="51">
        <f>IF($A668&lt;&gt;"",INDEX([1]Sizer!ET:ET,(ROW()-2)/3+7),"")</f>
        <v>0.5</v>
      </c>
      <c r="Q668" s="51">
        <f>IF($A668&lt;&gt;"",INDEX([1]Sizer!EU:EU,(ROW()-2)/3+7),"")</f>
        <v>0</v>
      </c>
      <c r="R668" s="51">
        <f>IF($A668&lt;&gt;"",INDEX([1]Sizer!EV:EV,(ROW()-2)/3+7),"")</f>
        <v>3</v>
      </c>
      <c r="S668" s="51">
        <f>IF($A668&lt;&gt;"",INDEX([1]Sizer!EW:EW,(ROW()-2)/3+7),"")</f>
        <v>0</v>
      </c>
      <c r="T668" s="51">
        <f>IF($A668&lt;&gt;"",INDEX([1]Sizer!EX:EX,(ROW()-2)/3+7),"")</f>
        <v>-0.5</v>
      </c>
      <c r="U668" s="51">
        <f>IF($A668&lt;&gt;"",INDEX([1]Sizer!EY:EY,(ROW()-2)/3+7),"")</f>
        <v>1</v>
      </c>
      <c r="V668" s="51">
        <f>IF($A668&lt;&gt;"",INDEX([1]Sizer!EZ:EZ,(ROW()-2)/3+7),"")</f>
        <v>1.5</v>
      </c>
      <c r="W668" s="51">
        <f>IF($A668&lt;&gt;"",INDEX([1]Sizer!FA:FA,(ROW()-2)/3+7),"")</f>
        <v>0</v>
      </c>
      <c r="X668" s="51">
        <f>IF($A668&lt;&gt;"",INDEX([1]Sizer!FB:FB,(ROW()-2)/3+7),"")</f>
        <v>0</v>
      </c>
      <c r="Y668" s="51">
        <f>IF($A668&lt;&gt;"",INDEX([1]Sizer!FC:FC,(ROW()-2)/3+7),"")</f>
        <v>0</v>
      </c>
      <c r="Z668" s="51">
        <f>IF($A668&lt;&gt;"",INDEX([1]Sizer!FD:FD,(ROW()-2)/3+7),"")</f>
        <v>0</v>
      </c>
      <c r="AA668" s="52">
        <f>IF($A668&lt;&gt;"",INDEX([1]Sizer!$AB:$AB,(ROW()-2)/3+7)*'[1]Dashboard (Model)'!$U$2,"")</f>
        <v>0.06</v>
      </c>
    </row>
    <row r="669" spans="1:27" x14ac:dyDescent="0.2">
      <c r="A669" s="59"/>
      <c r="B669" s="53">
        <f>IF($A668&lt;&gt;"",INDEX([1]Sizer!B:B,(ROW()-3)/3+7),"")</f>
        <v>4.6544163223140493E-3</v>
      </c>
      <c r="C669" s="53">
        <f>IF($A668&lt;&gt;"",INDEX([1]Sizer!C:C,(ROW()-3)/3+7),"")</f>
        <v>2.1271660305343512E-2</v>
      </c>
      <c r="D669" s="53">
        <f>IF($A668&lt;&gt;"",INDEX([1]Sizer!D:D,(ROW()-3)/3+7),"")</f>
        <v>0.05</v>
      </c>
      <c r="E669" s="53">
        <f>IF($A668&lt;&gt;"",INDEX([1]Sizer!E:E,(ROW()-3)/3+7),"")</f>
        <v>0</v>
      </c>
      <c r="F669" s="53">
        <f>IF($A668&lt;&gt;"",INDEX([1]Sizer!F:F,(ROW()-3)/3+7),"")</f>
        <v>0</v>
      </c>
      <c r="G669" s="53">
        <f>IF($A668&lt;&gt;"",INDEX([1]Sizer!G:G,(ROW()-3)/3+7),"")</f>
        <v>-7.2475368502715283E-3</v>
      </c>
      <c r="H669" s="53">
        <f>IF($A668&lt;&gt;"",INDEX([1]Sizer!H:H,(ROW()-3)/3+7),"")</f>
        <v>0</v>
      </c>
      <c r="I669" s="53">
        <f>IF($A668&lt;&gt;"",INDEX([1]Sizer!I:I,(ROW()-3)/3+7),"")</f>
        <v>-0.05</v>
      </c>
      <c r="J669" s="53">
        <f>IF($A668&lt;&gt;"",INDEX([1]Sizer!J:J,(ROW()-3)/3+7),"")</f>
        <v>0</v>
      </c>
      <c r="K669" s="53">
        <f>IF($A668&lt;&gt;"",INDEX([1]Sizer!K:K,(ROW()-3)/3+7),"")</f>
        <v>4.3742475728155338E-2</v>
      </c>
      <c r="L669" s="53">
        <f>IF($A668&lt;&gt;"",INDEX([1]Sizer!L:L,(ROW()-3)/3+7),"")</f>
        <v>-2.6107165991902846E-2</v>
      </c>
      <c r="M669" s="53">
        <f>IF($A668&lt;&gt;"",INDEX([1]Sizer!M:M,(ROW()-3)/3+7),"")</f>
        <v>-7.3550346297282902E-3</v>
      </c>
      <c r="N669" s="53">
        <f>IF($A668&lt;&gt;"",INDEX([1]Sizer!N:N,(ROW()-3)/3+7),"")</f>
        <v>-2.4782225010455877E-2</v>
      </c>
      <c r="O669" s="53">
        <f>IF($A668&lt;&gt;"",INDEX([1]Sizer!O:O,(ROW()-3)/3+7),"")</f>
        <v>0</v>
      </c>
      <c r="P669" s="53">
        <f>IF($A668&lt;&gt;"",INDEX([1]Sizer!P:P,(ROW()-3)/3+7),"")</f>
        <v>1.1302447052089297E-2</v>
      </c>
      <c r="Q669" s="53">
        <f>IF($A668&lt;&gt;"",INDEX([1]Sizer!Q:Q,(ROW()-3)/3+7),"")</f>
        <v>0</v>
      </c>
      <c r="R669" s="53">
        <f>IF($A668&lt;&gt;"",INDEX([1]Sizer!R:R,(ROW()-3)/3+7),"")</f>
        <v>2.2359715670024226E-2</v>
      </c>
      <c r="S669" s="53">
        <f>IF($A668&lt;&gt;"",INDEX([1]Sizer!S:S,(ROW()-3)/3+7),"")</f>
        <v>0</v>
      </c>
      <c r="T669" s="53">
        <f>IF($A668&lt;&gt;"",INDEX([1]Sizer!T:T,(ROW()-3)/3+7),"")</f>
        <v>-1.3711479719579369E-2</v>
      </c>
      <c r="U669" s="53">
        <f>IF($A668&lt;&gt;"",INDEX([1]Sizer!U:U,(ROW()-3)/3+7),"")</f>
        <v>3.347252252252253E-2</v>
      </c>
      <c r="V669" s="53">
        <f>IF($A668&lt;&gt;"",INDEX([1]Sizer!V:V,(ROW()-3)/3+7),"")</f>
        <v>4.4348872679045089E-2</v>
      </c>
      <c r="W669" s="53">
        <f>IF($A668&lt;&gt;"",INDEX([1]Sizer!W:W,(ROW()-3)/3+7),"")</f>
        <v>0</v>
      </c>
      <c r="X669" s="53">
        <f>IF($A668&lt;&gt;"",INDEX([1]Sizer!X:X,(ROW()-3)/3+7),"")</f>
        <v>0</v>
      </c>
      <c r="Y669" s="53">
        <f>IF($A668&lt;&gt;"",INDEX([1]Sizer!Y:Y,(ROW()-3)/3+7),"")</f>
        <v>0</v>
      </c>
      <c r="Z669" s="53">
        <f>IF($A668&lt;&gt;"",INDEX([1]Sizer!Z:Z,(ROW()-3)/3+7),"")</f>
        <v>0</v>
      </c>
      <c r="AA669" s="53">
        <f>IF($A668&lt;&gt;"",SUM($B669:$Z669),"")</f>
        <v>0.10194866807755612</v>
      </c>
    </row>
    <row r="670" spans="1:27" x14ac:dyDescent="0.2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</row>
    <row r="671" spans="1:27" x14ac:dyDescent="0.2">
      <c r="A671" s="59">
        <f>IF(INDEX([1]Sizer!$A:$A,(ROW()-2)/3+7)&lt;&gt;"",INDEX([1]Sizer!$A:$A,(ROW()-2)/3+7),"")</f>
        <v>45567</v>
      </c>
      <c r="B671" s="51">
        <f>IF($A671&lt;&gt;"",INDEX([1]Sizer!EF:EF,(ROW()-2)/3+7),"")</f>
        <v>0.5</v>
      </c>
      <c r="C671" s="51">
        <f>IF($A671&lt;&gt;"",INDEX([1]Sizer!EG:EG,(ROW()-2)/3+7),"")</f>
        <v>1</v>
      </c>
      <c r="D671" s="51">
        <f>IF($A671&lt;&gt;"",INDEX([1]Sizer!EH:EH,(ROW()-2)/3+7),"")</f>
        <v>3</v>
      </c>
      <c r="E671" s="51">
        <f>IF($A671&lt;&gt;"",INDEX([1]Sizer!EI:EI,(ROW()-2)/3+7),"")</f>
        <v>0</v>
      </c>
      <c r="F671" s="51">
        <f>IF($A671&lt;&gt;"",INDEX([1]Sizer!EJ:EJ,(ROW()-2)/3+7),"")</f>
        <v>0</v>
      </c>
      <c r="G671" s="51">
        <f>IF($A671&lt;&gt;"",INDEX([1]Sizer!EK:EK,(ROW()-2)/3+7),"")</f>
        <v>-0.5</v>
      </c>
      <c r="H671" s="51">
        <f>IF($A671&lt;&gt;"",INDEX([1]Sizer!EL:EL,(ROW()-2)/3+7),"")</f>
        <v>0</v>
      </c>
      <c r="I671" s="51">
        <f>IF($A671&lt;&gt;"",INDEX([1]Sizer!EM:EM,(ROW()-2)/3+7),"")</f>
        <v>-2</v>
      </c>
      <c r="J671" s="51">
        <f>IF($A671&lt;&gt;"",INDEX([1]Sizer!EN:EN,(ROW()-2)/3+7),"")</f>
        <v>0</v>
      </c>
      <c r="K671" s="51">
        <f>IF($A671&lt;&gt;"",INDEX([1]Sizer!EO:EO,(ROW()-2)/3+7),"")</f>
        <v>1.5</v>
      </c>
      <c r="L671" s="51">
        <f>IF($A671&lt;&gt;"",INDEX([1]Sizer!EP:EP,(ROW()-2)/3+7),"")</f>
        <v>-0.5</v>
      </c>
      <c r="M671" s="51">
        <f>IF($A671&lt;&gt;"",INDEX([1]Sizer!EQ:EQ,(ROW()-2)/3+7),"")</f>
        <v>-0.5</v>
      </c>
      <c r="N671" s="51">
        <f>IF($A671&lt;&gt;"",INDEX([1]Sizer!ER:ER,(ROW()-2)/3+7),"")</f>
        <v>-0.5</v>
      </c>
      <c r="O671" s="51">
        <f>IF($A671&lt;&gt;"",INDEX([1]Sizer!ES:ES,(ROW()-2)/3+7),"")</f>
        <v>0</v>
      </c>
      <c r="P671" s="51">
        <f>IF($A671&lt;&gt;"",INDEX([1]Sizer!ET:ET,(ROW()-2)/3+7),"")</f>
        <v>0.5</v>
      </c>
      <c r="Q671" s="51">
        <f>IF($A671&lt;&gt;"",INDEX([1]Sizer!EU:EU,(ROW()-2)/3+7),"")</f>
        <v>0</v>
      </c>
      <c r="R671" s="51">
        <f>IF($A671&lt;&gt;"",INDEX([1]Sizer!EV:EV,(ROW()-2)/3+7),"")</f>
        <v>3</v>
      </c>
      <c r="S671" s="51">
        <f>IF($A671&lt;&gt;"",INDEX([1]Sizer!EW:EW,(ROW()-2)/3+7),"")</f>
        <v>0</v>
      </c>
      <c r="T671" s="51">
        <f>IF($A671&lt;&gt;"",INDEX([1]Sizer!EX:EX,(ROW()-2)/3+7),"")</f>
        <v>-0.5</v>
      </c>
      <c r="U671" s="51">
        <f>IF($A671&lt;&gt;"",INDEX([1]Sizer!EY:EY,(ROW()-2)/3+7),"")</f>
        <v>1</v>
      </c>
      <c r="V671" s="51">
        <f>IF($A671&lt;&gt;"",INDEX([1]Sizer!EZ:EZ,(ROW()-2)/3+7),"")</f>
        <v>1.5</v>
      </c>
      <c r="W671" s="51">
        <f>IF($A671&lt;&gt;"",INDEX([1]Sizer!FA:FA,(ROW()-2)/3+7),"")</f>
        <v>0</v>
      </c>
      <c r="X671" s="51">
        <f>IF($A671&lt;&gt;"",INDEX([1]Sizer!FB:FB,(ROW()-2)/3+7),"")</f>
        <v>0</v>
      </c>
      <c r="Y671" s="51">
        <f>IF($A671&lt;&gt;"",INDEX([1]Sizer!FC:FC,(ROW()-2)/3+7),"")</f>
        <v>0</v>
      </c>
      <c r="Z671" s="51">
        <f>IF($A671&lt;&gt;"",INDEX([1]Sizer!FD:FD,(ROW()-2)/3+7),"")</f>
        <v>0</v>
      </c>
      <c r="AA671" s="52">
        <f>IF($A671&lt;&gt;"",INDEX([1]Sizer!$AB:$AB,(ROW()-2)/3+7)*'[1]Dashboard (Model)'!$U$2,"")</f>
        <v>0.03</v>
      </c>
    </row>
    <row r="672" spans="1:27" x14ac:dyDescent="0.2">
      <c r="A672" s="59"/>
      <c r="B672" s="53">
        <f>IF($A671&lt;&gt;"",INDEX([1]Sizer!B:B,(ROW()-3)/3+7),"")</f>
        <v>4.6544163223140493E-3</v>
      </c>
      <c r="C672" s="53">
        <f>IF($A671&lt;&gt;"",INDEX([1]Sizer!C:C,(ROW()-3)/3+7),"")</f>
        <v>2.1271660305343512E-2</v>
      </c>
      <c r="D672" s="53">
        <f>IF($A671&lt;&gt;"",INDEX([1]Sizer!D:D,(ROW()-3)/3+7),"")</f>
        <v>0.05</v>
      </c>
      <c r="E672" s="53">
        <f>IF($A671&lt;&gt;"",INDEX([1]Sizer!E:E,(ROW()-3)/3+7),"")</f>
        <v>0</v>
      </c>
      <c r="F672" s="53">
        <f>IF($A671&lt;&gt;"",INDEX([1]Sizer!F:F,(ROW()-3)/3+7),"")</f>
        <v>0</v>
      </c>
      <c r="G672" s="53">
        <f>IF($A671&lt;&gt;"",INDEX([1]Sizer!G:G,(ROW()-3)/3+7),"")</f>
        <v>-7.2475368502715283E-3</v>
      </c>
      <c r="H672" s="53">
        <f>IF($A671&lt;&gt;"",INDEX([1]Sizer!H:H,(ROW()-3)/3+7),"")</f>
        <v>0</v>
      </c>
      <c r="I672" s="53">
        <f>IF($A671&lt;&gt;"",INDEX([1]Sizer!I:I,(ROW()-3)/3+7),"")</f>
        <v>-0.05</v>
      </c>
      <c r="J672" s="53">
        <f>IF($A671&lt;&gt;"",INDEX([1]Sizer!J:J,(ROW()-3)/3+7),"")</f>
        <v>0</v>
      </c>
      <c r="K672" s="53">
        <f>IF($A671&lt;&gt;"",INDEX([1]Sizer!K:K,(ROW()-3)/3+7),"")</f>
        <v>4.3742475728155338E-2</v>
      </c>
      <c r="L672" s="53">
        <f>IF($A671&lt;&gt;"",INDEX([1]Sizer!L:L,(ROW()-3)/3+7),"")</f>
        <v>-2.6107165991902846E-2</v>
      </c>
      <c r="M672" s="53">
        <f>IF($A671&lt;&gt;"",INDEX([1]Sizer!M:M,(ROW()-3)/3+7),"")</f>
        <v>-7.3550346297282902E-3</v>
      </c>
      <c r="N672" s="53">
        <f>IF($A671&lt;&gt;"",INDEX([1]Sizer!N:N,(ROW()-3)/3+7),"")</f>
        <v>-2.4782225010455877E-2</v>
      </c>
      <c r="O672" s="53">
        <f>IF($A671&lt;&gt;"",INDEX([1]Sizer!O:O,(ROW()-3)/3+7),"")</f>
        <v>0</v>
      </c>
      <c r="P672" s="53">
        <f>IF($A671&lt;&gt;"",INDEX([1]Sizer!P:P,(ROW()-3)/3+7),"")</f>
        <v>1.1302447052089297E-2</v>
      </c>
      <c r="Q672" s="53">
        <f>IF($A671&lt;&gt;"",INDEX([1]Sizer!Q:Q,(ROW()-3)/3+7),"")</f>
        <v>0</v>
      </c>
      <c r="R672" s="53">
        <f>IF($A671&lt;&gt;"",INDEX([1]Sizer!R:R,(ROW()-3)/3+7),"")</f>
        <v>2.2359715670024226E-2</v>
      </c>
      <c r="S672" s="53">
        <f>IF($A671&lt;&gt;"",INDEX([1]Sizer!S:S,(ROW()-3)/3+7),"")</f>
        <v>0</v>
      </c>
      <c r="T672" s="53">
        <f>IF($A671&lt;&gt;"",INDEX([1]Sizer!T:T,(ROW()-3)/3+7),"")</f>
        <v>-1.3711479719579369E-2</v>
      </c>
      <c r="U672" s="53">
        <f>IF($A671&lt;&gt;"",INDEX([1]Sizer!U:U,(ROW()-3)/3+7),"")</f>
        <v>3.347252252252253E-2</v>
      </c>
      <c r="V672" s="53">
        <f>IF($A671&lt;&gt;"",INDEX([1]Sizer!V:V,(ROW()-3)/3+7),"")</f>
        <v>4.4348872679045089E-2</v>
      </c>
      <c r="W672" s="53">
        <f>IF($A671&lt;&gt;"",INDEX([1]Sizer!W:W,(ROW()-3)/3+7),"")</f>
        <v>0</v>
      </c>
      <c r="X672" s="53">
        <f>IF($A671&lt;&gt;"",INDEX([1]Sizer!X:X,(ROW()-3)/3+7),"")</f>
        <v>0</v>
      </c>
      <c r="Y672" s="53">
        <f>IF($A671&lt;&gt;"",INDEX([1]Sizer!Y:Y,(ROW()-3)/3+7),"")</f>
        <v>0</v>
      </c>
      <c r="Z672" s="53">
        <f>IF($A671&lt;&gt;"",INDEX([1]Sizer!Z:Z,(ROW()-3)/3+7),"")</f>
        <v>0</v>
      </c>
      <c r="AA672" s="53">
        <f>IF($A671&lt;&gt;"",SUM($B672:$Z672),"")</f>
        <v>0.10194866807755612</v>
      </c>
    </row>
    <row r="673" spans="1:27" x14ac:dyDescent="0.2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</row>
    <row r="674" spans="1:27" x14ac:dyDescent="0.2">
      <c r="A674" s="59">
        <f>IF(INDEX([1]Sizer!$A:$A,(ROW()-2)/3+7)&lt;&gt;"",INDEX([1]Sizer!$A:$A,(ROW()-2)/3+7),"")</f>
        <v>45568</v>
      </c>
      <c r="B674" s="51">
        <f>IF($A674&lt;&gt;"",INDEX([1]Sizer!EF:EF,(ROW()-2)/3+7),"")</f>
        <v>0.5</v>
      </c>
      <c r="C674" s="51">
        <f>IF($A674&lt;&gt;"",INDEX([1]Sizer!EG:EG,(ROW()-2)/3+7),"")</f>
        <v>1</v>
      </c>
      <c r="D674" s="51">
        <f>IF($A674&lt;&gt;"",INDEX([1]Sizer!EH:EH,(ROW()-2)/3+7),"")</f>
        <v>3</v>
      </c>
      <c r="E674" s="51">
        <f>IF($A674&lt;&gt;"",INDEX([1]Sizer!EI:EI,(ROW()-2)/3+7),"")</f>
        <v>0</v>
      </c>
      <c r="F674" s="51">
        <f>IF($A674&lt;&gt;"",INDEX([1]Sizer!EJ:EJ,(ROW()-2)/3+7),"")</f>
        <v>0</v>
      </c>
      <c r="G674" s="51">
        <f>IF($A674&lt;&gt;"",INDEX([1]Sizer!EK:EK,(ROW()-2)/3+7),"")</f>
        <v>-0.5</v>
      </c>
      <c r="H674" s="51">
        <f>IF($A674&lt;&gt;"",INDEX([1]Sizer!EL:EL,(ROW()-2)/3+7),"")</f>
        <v>0</v>
      </c>
      <c r="I674" s="51">
        <f>IF($A674&lt;&gt;"",INDEX([1]Sizer!EM:EM,(ROW()-2)/3+7),"")</f>
        <v>-2</v>
      </c>
      <c r="J674" s="51">
        <f>IF($A674&lt;&gt;"",INDEX([1]Sizer!EN:EN,(ROW()-2)/3+7),"")</f>
        <v>0</v>
      </c>
      <c r="K674" s="51">
        <f>IF($A674&lt;&gt;"",INDEX([1]Sizer!EO:EO,(ROW()-2)/3+7),"")</f>
        <v>1.5</v>
      </c>
      <c r="L674" s="51">
        <f>IF($A674&lt;&gt;"",INDEX([1]Sizer!EP:EP,(ROW()-2)/3+7),"")</f>
        <v>-0.5</v>
      </c>
      <c r="M674" s="51">
        <f>IF($A674&lt;&gt;"",INDEX([1]Sizer!EQ:EQ,(ROW()-2)/3+7),"")</f>
        <v>-0.5</v>
      </c>
      <c r="N674" s="51">
        <f>IF($A674&lt;&gt;"",INDEX([1]Sizer!ER:ER,(ROW()-2)/3+7),"")</f>
        <v>-0.5</v>
      </c>
      <c r="O674" s="51">
        <f>IF($A674&lt;&gt;"",INDEX([1]Sizer!ES:ES,(ROW()-2)/3+7),"")</f>
        <v>0</v>
      </c>
      <c r="P674" s="51">
        <f>IF($A674&lt;&gt;"",INDEX([1]Sizer!ET:ET,(ROW()-2)/3+7),"")</f>
        <v>0.5</v>
      </c>
      <c r="Q674" s="51">
        <f>IF($A674&lt;&gt;"",INDEX([1]Sizer!EU:EU,(ROW()-2)/3+7),"")</f>
        <v>0</v>
      </c>
      <c r="R674" s="51">
        <f>IF($A674&lt;&gt;"",INDEX([1]Sizer!EV:EV,(ROW()-2)/3+7),"")</f>
        <v>3</v>
      </c>
      <c r="S674" s="51">
        <f>IF($A674&lt;&gt;"",INDEX([1]Sizer!EW:EW,(ROW()-2)/3+7),"")</f>
        <v>0</v>
      </c>
      <c r="T674" s="51">
        <f>IF($A674&lt;&gt;"",INDEX([1]Sizer!EX:EX,(ROW()-2)/3+7),"")</f>
        <v>-0.5</v>
      </c>
      <c r="U674" s="51">
        <f>IF($A674&lt;&gt;"",INDEX([1]Sizer!EY:EY,(ROW()-2)/3+7),"")</f>
        <v>1</v>
      </c>
      <c r="V674" s="51">
        <f>IF($A674&lt;&gt;"",INDEX([1]Sizer!EZ:EZ,(ROW()-2)/3+7),"")</f>
        <v>1.5</v>
      </c>
      <c r="W674" s="51">
        <f>IF($A674&lt;&gt;"",INDEX([1]Sizer!FA:FA,(ROW()-2)/3+7),"")</f>
        <v>0</v>
      </c>
      <c r="X674" s="51">
        <f>IF($A674&lt;&gt;"",INDEX([1]Sizer!FB:FB,(ROW()-2)/3+7),"")</f>
        <v>0</v>
      </c>
      <c r="Y674" s="51">
        <f>IF($A674&lt;&gt;"",INDEX([1]Sizer!FC:FC,(ROW()-2)/3+7),"")</f>
        <v>0</v>
      </c>
      <c r="Z674" s="51">
        <f>IF($A674&lt;&gt;"",INDEX([1]Sizer!FD:FD,(ROW()-2)/3+7),"")</f>
        <v>0</v>
      </c>
      <c r="AA674" s="52">
        <f>IF($A674&lt;&gt;"",INDEX([1]Sizer!$AB:$AB,(ROW()-2)/3+7)*'[1]Dashboard (Model)'!$U$2,"")</f>
        <v>0.03</v>
      </c>
    </row>
    <row r="675" spans="1:27" x14ac:dyDescent="0.2">
      <c r="A675" s="59"/>
      <c r="B675" s="53">
        <f>IF($A674&lt;&gt;"",INDEX([1]Sizer!B:B,(ROW()-3)/3+7),"")</f>
        <v>4.6544163223140493E-3</v>
      </c>
      <c r="C675" s="53">
        <f>IF($A674&lt;&gt;"",INDEX([1]Sizer!C:C,(ROW()-3)/3+7),"")</f>
        <v>2.1271660305343512E-2</v>
      </c>
      <c r="D675" s="53">
        <f>IF($A674&lt;&gt;"",INDEX([1]Sizer!D:D,(ROW()-3)/3+7),"")</f>
        <v>0.05</v>
      </c>
      <c r="E675" s="53">
        <f>IF($A674&lt;&gt;"",INDEX([1]Sizer!E:E,(ROW()-3)/3+7),"")</f>
        <v>0</v>
      </c>
      <c r="F675" s="53">
        <f>IF($A674&lt;&gt;"",INDEX([1]Sizer!F:F,(ROW()-3)/3+7),"")</f>
        <v>0</v>
      </c>
      <c r="G675" s="53">
        <f>IF($A674&lt;&gt;"",INDEX([1]Sizer!G:G,(ROW()-3)/3+7),"")</f>
        <v>-7.2475368502715283E-3</v>
      </c>
      <c r="H675" s="53">
        <f>IF($A674&lt;&gt;"",INDEX([1]Sizer!H:H,(ROW()-3)/3+7),"")</f>
        <v>0</v>
      </c>
      <c r="I675" s="53">
        <f>IF($A674&lt;&gt;"",INDEX([1]Sizer!I:I,(ROW()-3)/3+7),"")</f>
        <v>-0.05</v>
      </c>
      <c r="J675" s="53">
        <f>IF($A674&lt;&gt;"",INDEX([1]Sizer!J:J,(ROW()-3)/3+7),"")</f>
        <v>0</v>
      </c>
      <c r="K675" s="53">
        <f>IF($A674&lt;&gt;"",INDEX([1]Sizer!K:K,(ROW()-3)/3+7),"")</f>
        <v>4.3742475728155338E-2</v>
      </c>
      <c r="L675" s="53">
        <f>IF($A674&lt;&gt;"",INDEX([1]Sizer!L:L,(ROW()-3)/3+7),"")</f>
        <v>-2.6107165991902846E-2</v>
      </c>
      <c r="M675" s="53">
        <f>IF($A674&lt;&gt;"",INDEX([1]Sizer!M:M,(ROW()-3)/3+7),"")</f>
        <v>-7.3550346297282902E-3</v>
      </c>
      <c r="N675" s="53">
        <f>IF($A674&lt;&gt;"",INDEX([1]Sizer!N:N,(ROW()-3)/3+7),"")</f>
        <v>-2.4782225010455877E-2</v>
      </c>
      <c r="O675" s="53">
        <f>IF($A674&lt;&gt;"",INDEX([1]Sizer!O:O,(ROW()-3)/3+7),"")</f>
        <v>0</v>
      </c>
      <c r="P675" s="53">
        <f>IF($A674&lt;&gt;"",INDEX([1]Sizer!P:P,(ROW()-3)/3+7),"")</f>
        <v>1.1302447052089297E-2</v>
      </c>
      <c r="Q675" s="53">
        <f>IF($A674&lt;&gt;"",INDEX([1]Sizer!Q:Q,(ROW()-3)/3+7),"")</f>
        <v>0</v>
      </c>
      <c r="R675" s="53">
        <f>IF($A674&lt;&gt;"",INDEX([1]Sizer!R:R,(ROW()-3)/3+7),"")</f>
        <v>2.2359715670024226E-2</v>
      </c>
      <c r="S675" s="53">
        <f>IF($A674&lt;&gt;"",INDEX([1]Sizer!S:S,(ROW()-3)/3+7),"")</f>
        <v>0</v>
      </c>
      <c r="T675" s="53">
        <f>IF($A674&lt;&gt;"",INDEX([1]Sizer!T:T,(ROW()-3)/3+7),"")</f>
        <v>-1.3711479719579369E-2</v>
      </c>
      <c r="U675" s="53">
        <f>IF($A674&lt;&gt;"",INDEX([1]Sizer!U:U,(ROW()-3)/3+7),"")</f>
        <v>3.347252252252253E-2</v>
      </c>
      <c r="V675" s="53">
        <f>IF($A674&lt;&gt;"",INDEX([1]Sizer!V:V,(ROW()-3)/3+7),"")</f>
        <v>4.4348872679045089E-2</v>
      </c>
      <c r="W675" s="53">
        <f>IF($A674&lt;&gt;"",INDEX([1]Sizer!W:W,(ROW()-3)/3+7),"")</f>
        <v>0</v>
      </c>
      <c r="X675" s="53">
        <f>IF($A674&lt;&gt;"",INDEX([1]Sizer!X:X,(ROW()-3)/3+7),"")</f>
        <v>0</v>
      </c>
      <c r="Y675" s="53">
        <f>IF($A674&lt;&gt;"",INDEX([1]Sizer!Y:Y,(ROW()-3)/3+7),"")</f>
        <v>0</v>
      </c>
      <c r="Z675" s="53">
        <f>IF($A674&lt;&gt;"",INDEX([1]Sizer!Z:Z,(ROW()-3)/3+7),"")</f>
        <v>0</v>
      </c>
      <c r="AA675" s="53">
        <f>IF($A674&lt;&gt;"",SUM($B675:$Z675),"")</f>
        <v>0.10194866807755612</v>
      </c>
    </row>
    <row r="676" spans="1:27" x14ac:dyDescent="0.2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</row>
    <row r="677" spans="1:27" x14ac:dyDescent="0.2">
      <c r="A677" s="59">
        <f>IF(INDEX([1]Sizer!$A:$A,(ROW()-2)/3+7)&lt;&gt;"",INDEX([1]Sizer!$A:$A,(ROW()-2)/3+7),"")</f>
        <v>45569</v>
      </c>
      <c r="B677" s="51">
        <f>IF($A677&lt;&gt;"",INDEX([1]Sizer!EF:EF,(ROW()-2)/3+7),"")</f>
        <v>0.5</v>
      </c>
      <c r="C677" s="51">
        <f>IF($A677&lt;&gt;"",INDEX([1]Sizer!EG:EG,(ROW()-2)/3+7),"")</f>
        <v>2</v>
      </c>
      <c r="D677" s="51">
        <f>IF($A677&lt;&gt;"",INDEX([1]Sizer!EH:EH,(ROW()-2)/3+7),"")</f>
        <v>2.5</v>
      </c>
      <c r="E677" s="51">
        <f>IF($A677&lt;&gt;"",INDEX([1]Sizer!EI:EI,(ROW()-2)/3+7),"")</f>
        <v>0</v>
      </c>
      <c r="F677" s="51">
        <f>IF($A677&lt;&gt;"",INDEX([1]Sizer!EJ:EJ,(ROW()-2)/3+7),"")</f>
        <v>0</v>
      </c>
      <c r="G677" s="51">
        <f>IF($A677&lt;&gt;"",INDEX([1]Sizer!EK:EK,(ROW()-2)/3+7),"")</f>
        <v>-0.5</v>
      </c>
      <c r="H677" s="51">
        <f>IF($A677&lt;&gt;"",INDEX([1]Sizer!EL:EL,(ROW()-2)/3+7),"")</f>
        <v>0</v>
      </c>
      <c r="I677" s="51">
        <f>IF($A677&lt;&gt;"",INDEX([1]Sizer!EM:EM,(ROW()-2)/3+7),"")</f>
        <v>-2</v>
      </c>
      <c r="J677" s="51">
        <f>IF($A677&lt;&gt;"",INDEX([1]Sizer!EN:EN,(ROW()-2)/3+7),"")</f>
        <v>0</v>
      </c>
      <c r="K677" s="51">
        <f>IF($A677&lt;&gt;"",INDEX([1]Sizer!EO:EO,(ROW()-2)/3+7),"")</f>
        <v>1.5</v>
      </c>
      <c r="L677" s="51">
        <f>IF($A677&lt;&gt;"",INDEX([1]Sizer!EP:EP,(ROW()-2)/3+7),"")</f>
        <v>-0.5</v>
      </c>
      <c r="M677" s="51">
        <f>IF($A677&lt;&gt;"",INDEX([1]Sizer!EQ:EQ,(ROW()-2)/3+7),"")</f>
        <v>-0.5</v>
      </c>
      <c r="N677" s="51">
        <f>IF($A677&lt;&gt;"",INDEX([1]Sizer!ER:ER,(ROW()-2)/3+7),"")</f>
        <v>-0.5</v>
      </c>
      <c r="O677" s="51">
        <f>IF($A677&lt;&gt;"",INDEX([1]Sizer!ES:ES,(ROW()-2)/3+7),"")</f>
        <v>0</v>
      </c>
      <c r="P677" s="51">
        <f>IF($A677&lt;&gt;"",INDEX([1]Sizer!ET:ET,(ROW()-2)/3+7),"")</f>
        <v>0.5</v>
      </c>
      <c r="Q677" s="51">
        <f>IF($A677&lt;&gt;"",INDEX([1]Sizer!EU:EU,(ROW()-2)/3+7),"")</f>
        <v>0</v>
      </c>
      <c r="R677" s="51">
        <f>IF($A677&lt;&gt;"",INDEX([1]Sizer!EV:EV,(ROW()-2)/3+7),"")</f>
        <v>3</v>
      </c>
      <c r="S677" s="51">
        <f>IF($A677&lt;&gt;"",INDEX([1]Sizer!EW:EW,(ROW()-2)/3+7),"")</f>
        <v>0</v>
      </c>
      <c r="T677" s="51">
        <f>IF($A677&lt;&gt;"",INDEX([1]Sizer!EX:EX,(ROW()-2)/3+7),"")</f>
        <v>-0.5</v>
      </c>
      <c r="U677" s="51">
        <f>IF($A677&lt;&gt;"",INDEX([1]Sizer!EY:EY,(ROW()-2)/3+7),"")</f>
        <v>1</v>
      </c>
      <c r="V677" s="51">
        <f>IF($A677&lt;&gt;"",INDEX([1]Sizer!EZ:EZ,(ROW()-2)/3+7),"")</f>
        <v>0.5</v>
      </c>
      <c r="W677" s="51">
        <f>IF($A677&lt;&gt;"",INDEX([1]Sizer!FA:FA,(ROW()-2)/3+7),"")</f>
        <v>0</v>
      </c>
      <c r="X677" s="51">
        <f>IF($A677&lt;&gt;"",INDEX([1]Sizer!FB:FB,(ROW()-2)/3+7),"")</f>
        <v>0</v>
      </c>
      <c r="Y677" s="51">
        <f>IF($A677&lt;&gt;"",INDEX([1]Sizer!FC:FC,(ROW()-2)/3+7),"")</f>
        <v>0</v>
      </c>
      <c r="Z677" s="51">
        <f>IF($A677&lt;&gt;"",INDEX([1]Sizer!FD:FD,(ROW()-2)/3+7),"")</f>
        <v>0</v>
      </c>
      <c r="AA677" s="52">
        <f>IF($A677&lt;&gt;"",INDEX([1]Sizer!$AB:$AB,(ROW()-2)/3+7)*'[1]Dashboard (Model)'!$U$2,"")</f>
        <v>0.05</v>
      </c>
    </row>
    <row r="678" spans="1:27" x14ac:dyDescent="0.2">
      <c r="A678" s="59"/>
      <c r="B678" s="53">
        <f>IF($A677&lt;&gt;"",INDEX([1]Sizer!B:B,(ROW()-3)/3+7),"")</f>
        <v>4.6544163223140493E-3</v>
      </c>
      <c r="C678" s="53">
        <f>IF($A677&lt;&gt;"",INDEX([1]Sizer!C:C,(ROW()-3)/3+7),"")</f>
        <v>3.6133474576271189E-2</v>
      </c>
      <c r="D678" s="53">
        <f>IF($A677&lt;&gt;"",INDEX([1]Sizer!D:D,(ROW()-3)/3+7),"")</f>
        <v>0.05</v>
      </c>
      <c r="E678" s="53">
        <f>IF($A677&lt;&gt;"",INDEX([1]Sizer!E:E,(ROW()-3)/3+7),"")</f>
        <v>0</v>
      </c>
      <c r="F678" s="53">
        <f>IF($A677&lt;&gt;"",INDEX([1]Sizer!F:F,(ROW()-3)/3+7),"")</f>
        <v>0</v>
      </c>
      <c r="G678" s="53">
        <f>IF($A677&lt;&gt;"",INDEX([1]Sizer!G:G,(ROW()-3)/3+7),"")</f>
        <v>-7.2475368502715283E-3</v>
      </c>
      <c r="H678" s="53">
        <f>IF($A677&lt;&gt;"",INDEX([1]Sizer!H:H,(ROW()-3)/3+7),"")</f>
        <v>0</v>
      </c>
      <c r="I678" s="53">
        <f>IF($A677&lt;&gt;"",INDEX([1]Sizer!I:I,(ROW()-3)/3+7),"")</f>
        <v>-0.05</v>
      </c>
      <c r="J678" s="53">
        <f>IF($A677&lt;&gt;"",INDEX([1]Sizer!J:J,(ROW()-3)/3+7),"")</f>
        <v>0</v>
      </c>
      <c r="K678" s="53">
        <f>IF($A677&lt;&gt;"",INDEX([1]Sizer!K:K,(ROW()-3)/3+7),"")</f>
        <v>4.3742475728155338E-2</v>
      </c>
      <c r="L678" s="53">
        <f>IF($A677&lt;&gt;"",INDEX([1]Sizer!L:L,(ROW()-3)/3+7),"")</f>
        <v>-2.6107165991902846E-2</v>
      </c>
      <c r="M678" s="53">
        <f>IF($A677&lt;&gt;"",INDEX([1]Sizer!M:M,(ROW()-3)/3+7),"")</f>
        <v>-7.3550346297282902E-3</v>
      </c>
      <c r="N678" s="53">
        <f>IF($A677&lt;&gt;"",INDEX([1]Sizer!N:N,(ROW()-3)/3+7),"")</f>
        <v>-2.4782225010455877E-2</v>
      </c>
      <c r="O678" s="53">
        <f>IF($A677&lt;&gt;"",INDEX([1]Sizer!O:O,(ROW()-3)/3+7),"")</f>
        <v>0</v>
      </c>
      <c r="P678" s="53">
        <f>IF($A677&lt;&gt;"",INDEX([1]Sizer!P:P,(ROW()-3)/3+7),"")</f>
        <v>1.1302447052089297E-2</v>
      </c>
      <c r="Q678" s="53">
        <f>IF($A677&lt;&gt;"",INDEX([1]Sizer!Q:Q,(ROW()-3)/3+7),"")</f>
        <v>0</v>
      </c>
      <c r="R678" s="53">
        <f>IF($A677&lt;&gt;"",INDEX([1]Sizer!R:R,(ROW()-3)/3+7),"")</f>
        <v>2.2359715670024226E-2</v>
      </c>
      <c r="S678" s="53">
        <f>IF($A677&lt;&gt;"",INDEX([1]Sizer!S:S,(ROW()-3)/3+7),"")</f>
        <v>0</v>
      </c>
      <c r="T678" s="53">
        <f>IF($A677&lt;&gt;"",INDEX([1]Sizer!T:T,(ROW()-3)/3+7),"")</f>
        <v>-1.3711479719579369E-2</v>
      </c>
      <c r="U678" s="53">
        <f>IF($A677&lt;&gt;"",INDEX([1]Sizer!U:U,(ROW()-3)/3+7),"")</f>
        <v>3.347252252252253E-2</v>
      </c>
      <c r="V678" s="53">
        <f>IF($A677&lt;&gt;"",INDEX([1]Sizer!V:V,(ROW()-3)/3+7),"")</f>
        <v>1.2277814136125652E-2</v>
      </c>
      <c r="W678" s="53">
        <f>IF($A677&lt;&gt;"",INDEX([1]Sizer!W:W,(ROW()-3)/3+7),"")</f>
        <v>0</v>
      </c>
      <c r="X678" s="53">
        <f>IF($A677&lt;&gt;"",INDEX([1]Sizer!X:X,(ROW()-3)/3+7),"")</f>
        <v>0</v>
      </c>
      <c r="Y678" s="53">
        <f>IF($A677&lt;&gt;"",INDEX([1]Sizer!Y:Y,(ROW()-3)/3+7),"")</f>
        <v>0</v>
      </c>
      <c r="Z678" s="53">
        <f>IF($A677&lt;&gt;"",INDEX([1]Sizer!Z:Z,(ROW()-3)/3+7),"")</f>
        <v>0</v>
      </c>
      <c r="AA678" s="53">
        <f>IF($A677&lt;&gt;"",SUM($B678:$Z678),"")</f>
        <v>8.4739423805564387E-2</v>
      </c>
    </row>
    <row r="679" spans="1:27" x14ac:dyDescent="0.2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</row>
    <row r="680" spans="1:27" x14ac:dyDescent="0.2">
      <c r="A680" s="59">
        <f>IF(INDEX([1]Sizer!$A:$A,(ROW()-2)/3+7)&lt;&gt;"",INDEX([1]Sizer!$A:$A,(ROW()-2)/3+7),"")</f>
        <v>45572</v>
      </c>
      <c r="B680" s="51">
        <f>IF($A680&lt;&gt;"",INDEX([1]Sizer!EF:EF,(ROW()-2)/3+7),"")</f>
        <v>0.5</v>
      </c>
      <c r="C680" s="51">
        <f>IF($A680&lt;&gt;"",INDEX([1]Sizer!EG:EG,(ROW()-2)/3+7),"")</f>
        <v>2</v>
      </c>
      <c r="D680" s="51">
        <f>IF($A680&lt;&gt;"",INDEX([1]Sizer!EH:EH,(ROW()-2)/3+7),"")</f>
        <v>2.5</v>
      </c>
      <c r="E680" s="51">
        <f>IF($A680&lt;&gt;"",INDEX([1]Sizer!EI:EI,(ROW()-2)/3+7),"")</f>
        <v>0.5</v>
      </c>
      <c r="F680" s="51">
        <f>IF($A680&lt;&gt;"",INDEX([1]Sizer!EJ:EJ,(ROW()-2)/3+7),"")</f>
        <v>0</v>
      </c>
      <c r="G680" s="51">
        <f>IF($A680&lt;&gt;"",INDEX([1]Sizer!EK:EK,(ROW()-2)/3+7),"")</f>
        <v>-0.5</v>
      </c>
      <c r="H680" s="51">
        <f>IF($A680&lt;&gt;"",INDEX([1]Sizer!EL:EL,(ROW()-2)/3+7),"")</f>
        <v>0</v>
      </c>
      <c r="I680" s="51">
        <f>IF($A680&lt;&gt;"",INDEX([1]Sizer!EM:EM,(ROW()-2)/3+7),"")</f>
        <v>-2</v>
      </c>
      <c r="J680" s="51">
        <f>IF($A680&lt;&gt;"",INDEX([1]Sizer!EN:EN,(ROW()-2)/3+7),"")</f>
        <v>0</v>
      </c>
      <c r="K680" s="51">
        <f>IF($A680&lt;&gt;"",INDEX([1]Sizer!EO:EO,(ROW()-2)/3+7),"")</f>
        <v>1.5</v>
      </c>
      <c r="L680" s="51">
        <f>IF($A680&lt;&gt;"",INDEX([1]Sizer!EP:EP,(ROW()-2)/3+7),"")</f>
        <v>-0.5</v>
      </c>
      <c r="M680" s="51">
        <f>IF($A680&lt;&gt;"",INDEX([1]Sizer!EQ:EQ,(ROW()-2)/3+7),"")</f>
        <v>-0.5</v>
      </c>
      <c r="N680" s="51">
        <f>IF($A680&lt;&gt;"",INDEX([1]Sizer!ER:ER,(ROW()-2)/3+7),"")</f>
        <v>-0.5</v>
      </c>
      <c r="O680" s="51">
        <f>IF($A680&lt;&gt;"",INDEX([1]Sizer!ES:ES,(ROW()-2)/3+7),"")</f>
        <v>0</v>
      </c>
      <c r="P680" s="51">
        <f>IF($A680&lt;&gt;"",INDEX([1]Sizer!ET:ET,(ROW()-2)/3+7),"")</f>
        <v>0.5</v>
      </c>
      <c r="Q680" s="51">
        <f>IF($A680&lt;&gt;"",INDEX([1]Sizer!EU:EU,(ROW()-2)/3+7),"")</f>
        <v>0</v>
      </c>
      <c r="R680" s="51">
        <f>IF($A680&lt;&gt;"",INDEX([1]Sizer!EV:EV,(ROW()-2)/3+7),"")</f>
        <v>3</v>
      </c>
      <c r="S680" s="51">
        <f>IF($A680&lt;&gt;"",INDEX([1]Sizer!EW:EW,(ROW()-2)/3+7),"")</f>
        <v>0</v>
      </c>
      <c r="T680" s="51">
        <f>IF($A680&lt;&gt;"",INDEX([1]Sizer!EX:EX,(ROW()-2)/3+7),"")</f>
        <v>-0.5</v>
      </c>
      <c r="U680" s="51">
        <f>IF($A680&lt;&gt;"",INDEX([1]Sizer!EY:EY,(ROW()-2)/3+7),"")</f>
        <v>1</v>
      </c>
      <c r="V680" s="51">
        <f>IF($A680&lt;&gt;"",INDEX([1]Sizer!EZ:EZ,(ROW()-2)/3+7),"")</f>
        <v>0</v>
      </c>
      <c r="W680" s="51">
        <f>IF($A680&lt;&gt;"",INDEX([1]Sizer!FA:FA,(ROW()-2)/3+7),"")</f>
        <v>0</v>
      </c>
      <c r="X680" s="51">
        <f>IF($A680&lt;&gt;"",INDEX([1]Sizer!FB:FB,(ROW()-2)/3+7),"")</f>
        <v>0</v>
      </c>
      <c r="Y680" s="51">
        <f>IF($A680&lt;&gt;"",INDEX([1]Sizer!FC:FC,(ROW()-2)/3+7),"")</f>
        <v>0</v>
      </c>
      <c r="Z680" s="51">
        <f>IF($A680&lt;&gt;"",INDEX([1]Sizer!FD:FD,(ROW()-2)/3+7),"")</f>
        <v>0</v>
      </c>
      <c r="AA680" s="52">
        <f>IF($A680&lt;&gt;"",INDEX([1]Sizer!$AB:$AB,(ROW()-2)/3+7)*'[1]Dashboard (Model)'!$U$2,"")</f>
        <v>4.4999999999999998E-2</v>
      </c>
    </row>
    <row r="681" spans="1:27" x14ac:dyDescent="0.2">
      <c r="A681" s="59"/>
      <c r="B681" s="53">
        <f>IF($A680&lt;&gt;"",INDEX([1]Sizer!B:B,(ROW()-3)/3+7),"")</f>
        <v>4.6544163223140493E-3</v>
      </c>
      <c r="C681" s="53">
        <f>IF($A680&lt;&gt;"",INDEX([1]Sizer!C:C,(ROW()-3)/3+7),"")</f>
        <v>3.6133474576271189E-2</v>
      </c>
      <c r="D681" s="53">
        <f>IF($A680&lt;&gt;"",INDEX([1]Sizer!D:D,(ROW()-3)/3+7),"")</f>
        <v>0.05</v>
      </c>
      <c r="E681" s="53">
        <f>IF($A680&lt;&gt;"",INDEX([1]Sizer!E:E,(ROW()-3)/3+7),"")</f>
        <v>7.7671288743882544E-3</v>
      </c>
      <c r="F681" s="53">
        <f>IF($A680&lt;&gt;"",INDEX([1]Sizer!F:F,(ROW()-3)/3+7),"")</f>
        <v>0</v>
      </c>
      <c r="G681" s="53">
        <f>IF($A680&lt;&gt;"",INDEX([1]Sizer!G:G,(ROW()-3)/3+7),"")</f>
        <v>-7.2475368502715283E-3</v>
      </c>
      <c r="H681" s="53">
        <f>IF($A680&lt;&gt;"",INDEX([1]Sizer!H:H,(ROW()-3)/3+7),"")</f>
        <v>0</v>
      </c>
      <c r="I681" s="53">
        <f>IF($A680&lt;&gt;"",INDEX([1]Sizer!I:I,(ROW()-3)/3+7),"")</f>
        <v>-0.05</v>
      </c>
      <c r="J681" s="53">
        <f>IF($A680&lt;&gt;"",INDEX([1]Sizer!J:J,(ROW()-3)/3+7),"")</f>
        <v>0</v>
      </c>
      <c r="K681" s="53">
        <f>IF($A680&lt;&gt;"",INDEX([1]Sizer!K:K,(ROW()-3)/3+7),"")</f>
        <v>4.3742475728155338E-2</v>
      </c>
      <c r="L681" s="53">
        <f>IF($A680&lt;&gt;"",INDEX([1]Sizer!L:L,(ROW()-3)/3+7),"")</f>
        <v>-2.6107165991902846E-2</v>
      </c>
      <c r="M681" s="53">
        <f>IF($A680&lt;&gt;"",INDEX([1]Sizer!M:M,(ROW()-3)/3+7),"")</f>
        <v>-7.3550346297282902E-3</v>
      </c>
      <c r="N681" s="53">
        <f>IF($A680&lt;&gt;"",INDEX([1]Sizer!N:N,(ROW()-3)/3+7),"")</f>
        <v>-2.4782225010455877E-2</v>
      </c>
      <c r="O681" s="53">
        <f>IF($A680&lt;&gt;"",INDEX([1]Sizer!O:O,(ROW()-3)/3+7),"")</f>
        <v>0</v>
      </c>
      <c r="P681" s="53">
        <f>IF($A680&lt;&gt;"",INDEX([1]Sizer!P:P,(ROW()-3)/3+7),"")</f>
        <v>1.1302447052089297E-2</v>
      </c>
      <c r="Q681" s="53">
        <f>IF($A680&lt;&gt;"",INDEX([1]Sizer!Q:Q,(ROW()-3)/3+7),"")</f>
        <v>0</v>
      </c>
      <c r="R681" s="53">
        <f>IF($A680&lt;&gt;"",INDEX([1]Sizer!R:R,(ROW()-3)/3+7),"")</f>
        <v>2.2359715670024226E-2</v>
      </c>
      <c r="S681" s="53">
        <f>IF($A680&lt;&gt;"",INDEX([1]Sizer!S:S,(ROW()-3)/3+7),"")</f>
        <v>0</v>
      </c>
      <c r="T681" s="53">
        <f>IF($A680&lt;&gt;"",INDEX([1]Sizer!T:T,(ROW()-3)/3+7),"")</f>
        <v>-1.3711479719579369E-2</v>
      </c>
      <c r="U681" s="53">
        <f>IF($A680&lt;&gt;"",INDEX([1]Sizer!U:U,(ROW()-3)/3+7),"")</f>
        <v>3.347252252252253E-2</v>
      </c>
      <c r="V681" s="53">
        <f>IF($A680&lt;&gt;"",INDEX([1]Sizer!V:V,(ROW()-3)/3+7),"")</f>
        <v>0</v>
      </c>
      <c r="W681" s="53">
        <f>IF($A680&lt;&gt;"",INDEX([1]Sizer!W:W,(ROW()-3)/3+7),"")</f>
        <v>0</v>
      </c>
      <c r="X681" s="53">
        <f>IF($A680&lt;&gt;"",INDEX([1]Sizer!X:X,(ROW()-3)/3+7),"")</f>
        <v>0</v>
      </c>
      <c r="Y681" s="53">
        <f>IF($A680&lt;&gt;"",INDEX([1]Sizer!Y:Y,(ROW()-3)/3+7),"")</f>
        <v>0</v>
      </c>
      <c r="Z681" s="53">
        <f>IF($A680&lt;&gt;"",INDEX([1]Sizer!Z:Z,(ROW()-3)/3+7),"")</f>
        <v>0</v>
      </c>
      <c r="AA681" s="53">
        <f>IF($A680&lt;&gt;"",SUM($B681:$Z681),"")</f>
        <v>8.0228738543826977E-2</v>
      </c>
    </row>
    <row r="682" spans="1:27" x14ac:dyDescent="0.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</row>
    <row r="683" spans="1:27" x14ac:dyDescent="0.2">
      <c r="A683" s="59">
        <f>IF(INDEX([1]Sizer!$A:$A,(ROW()-2)/3+7)&lt;&gt;"",INDEX([1]Sizer!$A:$A,(ROW()-2)/3+7),"")</f>
        <v>45573</v>
      </c>
      <c r="B683" s="51">
        <f>IF($A683&lt;&gt;"",INDEX([1]Sizer!EF:EF,(ROW()-2)/3+7),"")</f>
        <v>1</v>
      </c>
      <c r="C683" s="51">
        <f>IF($A683&lt;&gt;"",INDEX([1]Sizer!EG:EG,(ROW()-2)/3+7),"")</f>
        <v>1</v>
      </c>
      <c r="D683" s="51">
        <f>IF($A683&lt;&gt;"",INDEX([1]Sizer!EH:EH,(ROW()-2)/3+7),"")</f>
        <v>3</v>
      </c>
      <c r="E683" s="51">
        <f>IF($A683&lt;&gt;"",INDEX([1]Sizer!EI:EI,(ROW()-2)/3+7),"")</f>
        <v>0.5</v>
      </c>
      <c r="F683" s="51">
        <f>IF($A683&lt;&gt;"",INDEX([1]Sizer!EJ:EJ,(ROW()-2)/3+7),"")</f>
        <v>0</v>
      </c>
      <c r="G683" s="51">
        <f>IF($A683&lt;&gt;"",INDEX([1]Sizer!EK:EK,(ROW()-2)/3+7),"")</f>
        <v>-0.5</v>
      </c>
      <c r="H683" s="51">
        <f>IF($A683&lt;&gt;"",INDEX([1]Sizer!EL:EL,(ROW()-2)/3+7),"")</f>
        <v>0</v>
      </c>
      <c r="I683" s="51">
        <f>IF($A683&lt;&gt;"",INDEX([1]Sizer!EM:EM,(ROW()-2)/3+7),"")</f>
        <v>-2</v>
      </c>
      <c r="J683" s="51">
        <f>IF($A683&lt;&gt;"",INDEX([1]Sizer!EN:EN,(ROW()-2)/3+7),"")</f>
        <v>0</v>
      </c>
      <c r="K683" s="51">
        <f>IF($A683&lt;&gt;"",INDEX([1]Sizer!EO:EO,(ROW()-2)/3+7),"")</f>
        <v>1.5</v>
      </c>
      <c r="L683" s="51">
        <f>IF($A683&lt;&gt;"",INDEX([1]Sizer!EP:EP,(ROW()-2)/3+7),"")</f>
        <v>-0.5</v>
      </c>
      <c r="M683" s="51">
        <f>IF($A683&lt;&gt;"",INDEX([1]Sizer!EQ:EQ,(ROW()-2)/3+7),"")</f>
        <v>-0.5</v>
      </c>
      <c r="N683" s="51">
        <f>IF($A683&lt;&gt;"",INDEX([1]Sizer!ER:ER,(ROW()-2)/3+7),"")</f>
        <v>-0.5</v>
      </c>
      <c r="O683" s="51">
        <f>IF($A683&lt;&gt;"",INDEX([1]Sizer!ES:ES,(ROW()-2)/3+7),"")</f>
        <v>0</v>
      </c>
      <c r="P683" s="51">
        <f>IF($A683&lt;&gt;"",INDEX([1]Sizer!ET:ET,(ROW()-2)/3+7),"")</f>
        <v>0.5</v>
      </c>
      <c r="Q683" s="51">
        <f>IF($A683&lt;&gt;"",INDEX([1]Sizer!EU:EU,(ROW()-2)/3+7),"")</f>
        <v>0</v>
      </c>
      <c r="R683" s="51">
        <f>IF($A683&lt;&gt;"",INDEX([1]Sizer!EV:EV,(ROW()-2)/3+7),"")</f>
        <v>3</v>
      </c>
      <c r="S683" s="51">
        <f>IF($A683&lt;&gt;"",INDEX([1]Sizer!EW:EW,(ROW()-2)/3+7),"")</f>
        <v>0</v>
      </c>
      <c r="T683" s="51">
        <f>IF($A683&lt;&gt;"",INDEX([1]Sizer!EX:EX,(ROW()-2)/3+7),"")</f>
        <v>-0.5</v>
      </c>
      <c r="U683" s="51">
        <f>IF($A683&lt;&gt;"",INDEX([1]Sizer!EY:EY,(ROW()-2)/3+7),"")</f>
        <v>-1</v>
      </c>
      <c r="V683" s="51">
        <f>IF($A683&lt;&gt;"",INDEX([1]Sizer!EZ:EZ,(ROW()-2)/3+7),"")</f>
        <v>0.5</v>
      </c>
      <c r="W683" s="51">
        <f>IF($A683&lt;&gt;"",INDEX([1]Sizer!FA:FA,(ROW()-2)/3+7),"")</f>
        <v>0</v>
      </c>
      <c r="X683" s="51">
        <f>IF($A683&lt;&gt;"",INDEX([1]Sizer!FB:FB,(ROW()-2)/3+7),"")</f>
        <v>0</v>
      </c>
      <c r="Y683" s="51">
        <f>IF($A683&lt;&gt;"",INDEX([1]Sizer!FC:FC,(ROW()-2)/3+7),"")</f>
        <v>0</v>
      </c>
      <c r="Z683" s="51">
        <f>IF($A683&lt;&gt;"",INDEX([1]Sizer!FD:FD,(ROW()-2)/3+7),"")</f>
        <v>0</v>
      </c>
      <c r="AA683" s="52">
        <f>IF($A683&lt;&gt;"",INDEX([1]Sizer!$AB:$AB,(ROW()-2)/3+7)*'[1]Dashboard (Model)'!$U$2,"")</f>
        <v>0.06</v>
      </c>
    </row>
    <row r="684" spans="1:27" x14ac:dyDescent="0.2">
      <c r="A684" s="59"/>
      <c r="B684" s="53">
        <f>IF($A683&lt;&gt;"",INDEX([1]Sizer!B:B,(ROW()-3)/3+7),"")</f>
        <v>1.9363544474393528E-2</v>
      </c>
      <c r="C684" s="53">
        <f>IF($A683&lt;&gt;"",INDEX([1]Sizer!C:C,(ROW()-3)/3+7),"")</f>
        <v>2.0853047895500722E-2</v>
      </c>
      <c r="D684" s="53">
        <f>IF($A683&lt;&gt;"",INDEX([1]Sizer!D:D,(ROW()-3)/3+7),"")</f>
        <v>0.05</v>
      </c>
      <c r="E684" s="53">
        <f>IF($A683&lt;&gt;"",INDEX([1]Sizer!E:E,(ROW()-3)/3+7),"")</f>
        <v>7.7671288743882544E-3</v>
      </c>
      <c r="F684" s="53">
        <f>IF($A683&lt;&gt;"",INDEX([1]Sizer!F:F,(ROW()-3)/3+7),"")</f>
        <v>0</v>
      </c>
      <c r="G684" s="53">
        <f>IF($A683&lt;&gt;"",INDEX([1]Sizer!G:G,(ROW()-3)/3+7),"")</f>
        <v>-7.2475368502715283E-3</v>
      </c>
      <c r="H684" s="53">
        <f>IF($A683&lt;&gt;"",INDEX([1]Sizer!H:H,(ROW()-3)/3+7),"")</f>
        <v>0</v>
      </c>
      <c r="I684" s="53">
        <f>IF($A683&lt;&gt;"",INDEX([1]Sizer!I:I,(ROW()-3)/3+7),"")</f>
        <v>-0.05</v>
      </c>
      <c r="J684" s="53">
        <f>IF($A683&lt;&gt;"",INDEX([1]Sizer!J:J,(ROW()-3)/3+7),"")</f>
        <v>0</v>
      </c>
      <c r="K684" s="53">
        <f>IF($A683&lt;&gt;"",INDEX([1]Sizer!K:K,(ROW()-3)/3+7),"")</f>
        <v>4.3742475728155338E-2</v>
      </c>
      <c r="L684" s="53">
        <f>IF($A683&lt;&gt;"",INDEX([1]Sizer!L:L,(ROW()-3)/3+7),"")</f>
        <v>-2.6107165991902846E-2</v>
      </c>
      <c r="M684" s="53">
        <f>IF($A683&lt;&gt;"",INDEX([1]Sizer!M:M,(ROW()-3)/3+7),"")</f>
        <v>-7.3550346297282902E-3</v>
      </c>
      <c r="N684" s="53">
        <f>IF($A683&lt;&gt;"",INDEX([1]Sizer!N:N,(ROW()-3)/3+7),"")</f>
        <v>-2.4782225010455877E-2</v>
      </c>
      <c r="O684" s="53">
        <f>IF($A683&lt;&gt;"",INDEX([1]Sizer!O:O,(ROW()-3)/3+7),"")</f>
        <v>0</v>
      </c>
      <c r="P684" s="53">
        <f>IF($A683&lt;&gt;"",INDEX([1]Sizer!P:P,(ROW()-3)/3+7),"")</f>
        <v>1.1302447052089297E-2</v>
      </c>
      <c r="Q684" s="53">
        <f>IF($A683&lt;&gt;"",INDEX([1]Sizer!Q:Q,(ROW()-3)/3+7),"")</f>
        <v>0</v>
      </c>
      <c r="R684" s="53">
        <f>IF($A683&lt;&gt;"",INDEX([1]Sizer!R:R,(ROW()-3)/3+7),"")</f>
        <v>2.2359715670024226E-2</v>
      </c>
      <c r="S684" s="53">
        <f>IF($A683&lt;&gt;"",INDEX([1]Sizer!S:S,(ROW()-3)/3+7),"")</f>
        <v>0</v>
      </c>
      <c r="T684" s="53">
        <f>IF($A683&lt;&gt;"",INDEX([1]Sizer!T:T,(ROW()-3)/3+7),"")</f>
        <v>-1.3711479719579369E-2</v>
      </c>
      <c r="U684" s="53">
        <f>IF($A683&lt;&gt;"",INDEX([1]Sizer!U:U,(ROW()-3)/3+7),"")</f>
        <v>-3.3866234531526221E-2</v>
      </c>
      <c r="V684" s="53">
        <f>IF($A683&lt;&gt;"",INDEX([1]Sizer!V:V,(ROW()-3)/3+7),"")</f>
        <v>1.4966406249999998E-2</v>
      </c>
      <c r="W684" s="53">
        <f>IF($A683&lt;&gt;"",INDEX([1]Sizer!W:W,(ROW()-3)/3+7),"")</f>
        <v>0</v>
      </c>
      <c r="X684" s="53">
        <f>IF($A683&lt;&gt;"",INDEX([1]Sizer!X:X,(ROW()-3)/3+7),"")</f>
        <v>0</v>
      </c>
      <c r="Y684" s="53">
        <f>IF($A683&lt;&gt;"",INDEX([1]Sizer!Y:Y,(ROW()-3)/3+7),"")</f>
        <v>0</v>
      </c>
      <c r="Z684" s="53">
        <f>IF($A683&lt;&gt;"",INDEX([1]Sizer!Z:Z,(ROW()-3)/3+7),"")</f>
        <v>0</v>
      </c>
      <c r="AA684" s="53">
        <f>IF($A683&lt;&gt;"",SUM($B684:$Z684),"")</f>
        <v>2.728508921108724E-2</v>
      </c>
    </row>
    <row r="685" spans="1:27" x14ac:dyDescent="0.2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</row>
    <row r="686" spans="1:27" x14ac:dyDescent="0.2">
      <c r="A686" s="59">
        <f>IF(INDEX([1]Sizer!$A:$A,(ROW()-2)/3+7)&lt;&gt;"",INDEX([1]Sizer!$A:$A,(ROW()-2)/3+7),"")</f>
        <v>45574</v>
      </c>
      <c r="B686" s="51">
        <f>IF($A686&lt;&gt;"",INDEX([1]Sizer!EF:EF,(ROW()-2)/3+7),"")</f>
        <v>1</v>
      </c>
      <c r="C686" s="51">
        <f>IF($A686&lt;&gt;"",INDEX([1]Sizer!EG:EG,(ROW()-2)/3+7),"")</f>
        <v>1</v>
      </c>
      <c r="D686" s="51">
        <f>IF($A686&lt;&gt;"",INDEX([1]Sizer!EH:EH,(ROW()-2)/3+7),"")</f>
        <v>3</v>
      </c>
      <c r="E686" s="51">
        <f>IF($A686&lt;&gt;"",INDEX([1]Sizer!EI:EI,(ROW()-2)/3+7),"")</f>
        <v>0.5</v>
      </c>
      <c r="F686" s="51">
        <f>IF($A686&lt;&gt;"",INDEX([1]Sizer!EJ:EJ,(ROW()-2)/3+7),"")</f>
        <v>0</v>
      </c>
      <c r="G686" s="51">
        <f>IF($A686&lt;&gt;"",INDEX([1]Sizer!EK:EK,(ROW()-2)/3+7),"")</f>
        <v>-0.5</v>
      </c>
      <c r="H686" s="51">
        <f>IF($A686&lt;&gt;"",INDEX([1]Sizer!EL:EL,(ROW()-2)/3+7),"")</f>
        <v>0</v>
      </c>
      <c r="I686" s="51">
        <f>IF($A686&lt;&gt;"",INDEX([1]Sizer!EM:EM,(ROW()-2)/3+7),"")</f>
        <v>-2</v>
      </c>
      <c r="J686" s="51">
        <f>IF($A686&lt;&gt;"",INDEX([1]Sizer!EN:EN,(ROW()-2)/3+7),"")</f>
        <v>0</v>
      </c>
      <c r="K686" s="51">
        <f>IF($A686&lt;&gt;"",INDEX([1]Sizer!EO:EO,(ROW()-2)/3+7),"")</f>
        <v>1.5</v>
      </c>
      <c r="L686" s="51">
        <f>IF($A686&lt;&gt;"",INDEX([1]Sizer!EP:EP,(ROW()-2)/3+7),"")</f>
        <v>-0.5</v>
      </c>
      <c r="M686" s="51">
        <f>IF($A686&lt;&gt;"",INDEX([1]Sizer!EQ:EQ,(ROW()-2)/3+7),"")</f>
        <v>-0.5</v>
      </c>
      <c r="N686" s="51">
        <f>IF($A686&lt;&gt;"",INDEX([1]Sizer!ER:ER,(ROW()-2)/3+7),"")</f>
        <v>-0.5</v>
      </c>
      <c r="O686" s="51">
        <f>IF($A686&lt;&gt;"",INDEX([1]Sizer!ES:ES,(ROW()-2)/3+7),"")</f>
        <v>0</v>
      </c>
      <c r="P686" s="51">
        <f>IF($A686&lt;&gt;"",INDEX([1]Sizer!ET:ET,(ROW()-2)/3+7),"")</f>
        <v>0.5</v>
      </c>
      <c r="Q686" s="51">
        <f>IF($A686&lt;&gt;"",INDEX([1]Sizer!EU:EU,(ROW()-2)/3+7),"")</f>
        <v>0</v>
      </c>
      <c r="R686" s="51">
        <f>IF($A686&lt;&gt;"",INDEX([1]Sizer!EV:EV,(ROW()-2)/3+7),"")</f>
        <v>3</v>
      </c>
      <c r="S686" s="51">
        <f>IF($A686&lt;&gt;"",INDEX([1]Sizer!EW:EW,(ROW()-2)/3+7),"")</f>
        <v>0</v>
      </c>
      <c r="T686" s="51">
        <f>IF($A686&lt;&gt;"",INDEX([1]Sizer!EX:EX,(ROW()-2)/3+7),"")</f>
        <v>-0.5</v>
      </c>
      <c r="U686" s="51">
        <f>IF($A686&lt;&gt;"",INDEX([1]Sizer!EY:EY,(ROW()-2)/3+7),"")</f>
        <v>-1</v>
      </c>
      <c r="V686" s="51">
        <f>IF($A686&lt;&gt;"",INDEX([1]Sizer!EZ:EZ,(ROW()-2)/3+7),"")</f>
        <v>0.5</v>
      </c>
      <c r="W686" s="51">
        <f>IF($A686&lt;&gt;"",INDEX([1]Sizer!FA:FA,(ROW()-2)/3+7),"")</f>
        <v>0</v>
      </c>
      <c r="X686" s="51">
        <f>IF($A686&lt;&gt;"",INDEX([1]Sizer!FB:FB,(ROW()-2)/3+7),"")</f>
        <v>0</v>
      </c>
      <c r="Y686" s="51">
        <f>IF($A686&lt;&gt;"",INDEX([1]Sizer!FC:FC,(ROW()-2)/3+7),"")</f>
        <v>0</v>
      </c>
      <c r="Z686" s="51">
        <f>IF($A686&lt;&gt;"",INDEX([1]Sizer!FD:FD,(ROW()-2)/3+7),"")</f>
        <v>0</v>
      </c>
      <c r="AA686" s="52">
        <f>IF($A686&lt;&gt;"",INDEX([1]Sizer!$AB:$AB,(ROW()-2)/3+7)*'[1]Dashboard (Model)'!$U$2,"")</f>
        <v>0.05</v>
      </c>
    </row>
    <row r="687" spans="1:27" x14ac:dyDescent="0.2">
      <c r="A687" s="59"/>
      <c r="B687" s="53">
        <f>IF($A686&lt;&gt;"",INDEX([1]Sizer!B:B,(ROW()-3)/3+7),"")</f>
        <v>1.9363544474393528E-2</v>
      </c>
      <c r="C687" s="53">
        <f>IF($A686&lt;&gt;"",INDEX([1]Sizer!C:C,(ROW()-3)/3+7),"")</f>
        <v>2.0853047895500722E-2</v>
      </c>
      <c r="D687" s="53">
        <f>IF($A686&lt;&gt;"",INDEX([1]Sizer!D:D,(ROW()-3)/3+7),"")</f>
        <v>0.05</v>
      </c>
      <c r="E687" s="53">
        <f>IF($A686&lt;&gt;"",INDEX([1]Sizer!E:E,(ROW()-3)/3+7),"")</f>
        <v>7.7671288743882544E-3</v>
      </c>
      <c r="F687" s="53">
        <f>IF($A686&lt;&gt;"",INDEX([1]Sizer!F:F,(ROW()-3)/3+7),"")</f>
        <v>0</v>
      </c>
      <c r="G687" s="53">
        <f>IF($A686&lt;&gt;"",INDEX([1]Sizer!G:G,(ROW()-3)/3+7),"")</f>
        <v>-7.2475368502715283E-3</v>
      </c>
      <c r="H687" s="53">
        <f>IF($A686&lt;&gt;"",INDEX([1]Sizer!H:H,(ROW()-3)/3+7),"")</f>
        <v>0</v>
      </c>
      <c r="I687" s="53">
        <f>IF($A686&lt;&gt;"",INDEX([1]Sizer!I:I,(ROW()-3)/3+7),"")</f>
        <v>-0.05</v>
      </c>
      <c r="J687" s="53">
        <f>IF($A686&lt;&gt;"",INDEX([1]Sizer!J:J,(ROW()-3)/3+7),"")</f>
        <v>0</v>
      </c>
      <c r="K687" s="53">
        <f>IF($A686&lt;&gt;"",INDEX([1]Sizer!K:K,(ROW()-3)/3+7),"")</f>
        <v>4.3742475728155338E-2</v>
      </c>
      <c r="L687" s="53">
        <f>IF($A686&lt;&gt;"",INDEX([1]Sizer!L:L,(ROW()-3)/3+7),"")</f>
        <v>-2.6107165991902846E-2</v>
      </c>
      <c r="M687" s="53">
        <f>IF($A686&lt;&gt;"",INDEX([1]Sizer!M:M,(ROW()-3)/3+7),"")</f>
        <v>-7.3550346297282902E-3</v>
      </c>
      <c r="N687" s="53">
        <f>IF($A686&lt;&gt;"",INDEX([1]Sizer!N:N,(ROW()-3)/3+7),"")</f>
        <v>-2.4782225010455877E-2</v>
      </c>
      <c r="O687" s="53">
        <f>IF($A686&lt;&gt;"",INDEX([1]Sizer!O:O,(ROW()-3)/3+7),"")</f>
        <v>0</v>
      </c>
      <c r="P687" s="53">
        <f>IF($A686&lt;&gt;"",INDEX([1]Sizer!P:P,(ROW()-3)/3+7),"")</f>
        <v>1.1302447052089297E-2</v>
      </c>
      <c r="Q687" s="53">
        <f>IF($A686&lt;&gt;"",INDEX([1]Sizer!Q:Q,(ROW()-3)/3+7),"")</f>
        <v>0</v>
      </c>
      <c r="R687" s="53">
        <f>IF($A686&lt;&gt;"",INDEX([1]Sizer!R:R,(ROW()-3)/3+7),"")</f>
        <v>2.2359715670024226E-2</v>
      </c>
      <c r="S687" s="53">
        <f>IF($A686&lt;&gt;"",INDEX([1]Sizer!S:S,(ROW()-3)/3+7),"")</f>
        <v>0</v>
      </c>
      <c r="T687" s="53">
        <f>IF($A686&lt;&gt;"",INDEX([1]Sizer!T:T,(ROW()-3)/3+7),"")</f>
        <v>-1.3711479719579369E-2</v>
      </c>
      <c r="U687" s="53">
        <f>IF($A686&lt;&gt;"",INDEX([1]Sizer!U:U,(ROW()-3)/3+7),"")</f>
        <v>-3.3866234531526221E-2</v>
      </c>
      <c r="V687" s="53">
        <f>IF($A686&lt;&gt;"",INDEX([1]Sizer!V:V,(ROW()-3)/3+7),"")</f>
        <v>1.4966406249999998E-2</v>
      </c>
      <c r="W687" s="53">
        <f>IF($A686&lt;&gt;"",INDEX([1]Sizer!W:W,(ROW()-3)/3+7),"")</f>
        <v>0</v>
      </c>
      <c r="X687" s="53">
        <f>IF($A686&lt;&gt;"",INDEX([1]Sizer!X:X,(ROW()-3)/3+7),"")</f>
        <v>0</v>
      </c>
      <c r="Y687" s="53">
        <f>IF($A686&lt;&gt;"",INDEX([1]Sizer!Y:Y,(ROW()-3)/3+7),"")</f>
        <v>0</v>
      </c>
      <c r="Z687" s="53">
        <f>IF($A686&lt;&gt;"",INDEX([1]Sizer!Z:Z,(ROW()-3)/3+7),"")</f>
        <v>0</v>
      </c>
      <c r="AA687" s="53">
        <f>IF($A686&lt;&gt;"",SUM($B687:$Z687),"")</f>
        <v>2.728508921108724E-2</v>
      </c>
    </row>
    <row r="688" spans="1:27" x14ac:dyDescent="0.2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</row>
    <row r="689" spans="1:27" x14ac:dyDescent="0.2">
      <c r="A689" s="59">
        <f>IF(INDEX([1]Sizer!$A:$A,(ROW()-2)/3+7)&lt;&gt;"",INDEX([1]Sizer!$A:$A,(ROW()-2)/3+7),"")</f>
        <v>45575</v>
      </c>
      <c r="B689" s="51">
        <f>IF($A689&lt;&gt;"",INDEX([1]Sizer!EF:EF,(ROW()-2)/3+7),"")</f>
        <v>0</v>
      </c>
      <c r="C689" s="51">
        <f>IF($A689&lt;&gt;"",INDEX([1]Sizer!EG:EG,(ROW()-2)/3+7),"")</f>
        <v>1</v>
      </c>
      <c r="D689" s="51">
        <f>IF($A689&lt;&gt;"",INDEX([1]Sizer!EH:EH,(ROW()-2)/3+7),"")</f>
        <v>3</v>
      </c>
      <c r="E689" s="51">
        <f>IF($A689&lt;&gt;"",INDEX([1]Sizer!EI:EI,(ROW()-2)/3+7),"")</f>
        <v>0.5</v>
      </c>
      <c r="F689" s="51">
        <f>IF($A689&lt;&gt;"",INDEX([1]Sizer!EJ:EJ,(ROW()-2)/3+7),"")</f>
        <v>0.5</v>
      </c>
      <c r="G689" s="51">
        <f>IF($A689&lt;&gt;"",INDEX([1]Sizer!EK:EK,(ROW()-2)/3+7),"")</f>
        <v>-0.5</v>
      </c>
      <c r="H689" s="51">
        <f>IF($A689&lt;&gt;"",INDEX([1]Sizer!EL:EL,(ROW()-2)/3+7),"")</f>
        <v>0</v>
      </c>
      <c r="I689" s="51">
        <f>IF($A689&lt;&gt;"",INDEX([1]Sizer!EM:EM,(ROW()-2)/3+7),"")</f>
        <v>-2</v>
      </c>
      <c r="J689" s="51">
        <f>IF($A689&lt;&gt;"",INDEX([1]Sizer!EN:EN,(ROW()-2)/3+7),"")</f>
        <v>0</v>
      </c>
      <c r="K689" s="51">
        <f>IF($A689&lt;&gt;"",INDEX([1]Sizer!EO:EO,(ROW()-2)/3+7),"")</f>
        <v>1.5</v>
      </c>
      <c r="L689" s="51">
        <f>IF($A689&lt;&gt;"",INDEX([1]Sizer!EP:EP,(ROW()-2)/3+7),"")</f>
        <v>-0.5</v>
      </c>
      <c r="M689" s="51">
        <f>IF($A689&lt;&gt;"",INDEX([1]Sizer!EQ:EQ,(ROW()-2)/3+7),"")</f>
        <v>-0.5</v>
      </c>
      <c r="N689" s="51">
        <f>IF($A689&lt;&gt;"",INDEX([1]Sizer!ER:ER,(ROW()-2)/3+7),"")</f>
        <v>-0.5</v>
      </c>
      <c r="O689" s="51">
        <f>IF($A689&lt;&gt;"",INDEX([1]Sizer!ES:ES,(ROW()-2)/3+7),"")</f>
        <v>0</v>
      </c>
      <c r="P689" s="51">
        <f>IF($A689&lt;&gt;"",INDEX([1]Sizer!ET:ET,(ROW()-2)/3+7),"")</f>
        <v>0.5</v>
      </c>
      <c r="Q689" s="51">
        <f>IF($A689&lt;&gt;"",INDEX([1]Sizer!EU:EU,(ROW()-2)/3+7),"")</f>
        <v>0</v>
      </c>
      <c r="R689" s="51">
        <f>IF($A689&lt;&gt;"",INDEX([1]Sizer!EV:EV,(ROW()-2)/3+7),"")</f>
        <v>3</v>
      </c>
      <c r="S689" s="51">
        <f>IF($A689&lt;&gt;"",INDEX([1]Sizer!EW:EW,(ROW()-2)/3+7),"")</f>
        <v>0</v>
      </c>
      <c r="T689" s="51">
        <f>IF($A689&lt;&gt;"",INDEX([1]Sizer!EX:EX,(ROW()-2)/3+7),"")</f>
        <v>-0.5</v>
      </c>
      <c r="U689" s="51">
        <f>IF($A689&lt;&gt;"",INDEX([1]Sizer!EY:EY,(ROW()-2)/3+7),"")</f>
        <v>-1</v>
      </c>
      <c r="V689" s="51">
        <f>IF($A689&lt;&gt;"",INDEX([1]Sizer!EZ:EZ,(ROW()-2)/3+7),"")</f>
        <v>0.5</v>
      </c>
      <c r="W689" s="51">
        <f>IF($A689&lt;&gt;"",INDEX([1]Sizer!FA:FA,(ROW()-2)/3+7),"")</f>
        <v>0</v>
      </c>
      <c r="X689" s="51">
        <f>IF($A689&lt;&gt;"",INDEX([1]Sizer!FB:FB,(ROW()-2)/3+7),"")</f>
        <v>0</v>
      </c>
      <c r="Y689" s="51">
        <f>IF($A689&lt;&gt;"",INDEX([1]Sizer!FC:FC,(ROW()-2)/3+7),"")</f>
        <v>0</v>
      </c>
      <c r="Z689" s="51">
        <f>IF($A689&lt;&gt;"",INDEX([1]Sizer!FD:FD,(ROW()-2)/3+7),"")</f>
        <v>0</v>
      </c>
      <c r="AA689" s="52">
        <f>IF($A689&lt;&gt;"",INDEX([1]Sizer!$AB:$AB,(ROW()-2)/3+7)*'[1]Dashboard (Model)'!$U$2,"")</f>
        <v>0.05</v>
      </c>
    </row>
    <row r="690" spans="1:27" x14ac:dyDescent="0.2">
      <c r="A690" s="59"/>
      <c r="B690" s="53">
        <f>IF($A689&lt;&gt;"",INDEX([1]Sizer!B:B,(ROW()-3)/3+7),"")</f>
        <v>0</v>
      </c>
      <c r="C690" s="53">
        <f>IF($A689&lt;&gt;"",INDEX([1]Sizer!C:C,(ROW()-3)/3+7),"")</f>
        <v>2.0853047895500722E-2</v>
      </c>
      <c r="D690" s="53">
        <f>IF($A689&lt;&gt;"",INDEX([1]Sizer!D:D,(ROW()-3)/3+7),"")</f>
        <v>0.05</v>
      </c>
      <c r="E690" s="53">
        <f>IF($A689&lt;&gt;"",INDEX([1]Sizer!E:E,(ROW()-3)/3+7),"")</f>
        <v>7.7671288743882544E-3</v>
      </c>
      <c r="F690" s="53">
        <f>IF($A689&lt;&gt;"",INDEX([1]Sizer!F:F,(ROW()-3)/3+7),"")</f>
        <v>1.5538639312358094E-2</v>
      </c>
      <c r="G690" s="53">
        <f>IF($A689&lt;&gt;"",INDEX([1]Sizer!G:G,(ROW()-3)/3+7),"")</f>
        <v>-7.2475368502715283E-3</v>
      </c>
      <c r="H690" s="53">
        <f>IF($A689&lt;&gt;"",INDEX([1]Sizer!H:H,(ROW()-3)/3+7),"")</f>
        <v>0</v>
      </c>
      <c r="I690" s="53">
        <f>IF($A689&lt;&gt;"",INDEX([1]Sizer!I:I,(ROW()-3)/3+7),"")</f>
        <v>-0.05</v>
      </c>
      <c r="J690" s="53">
        <f>IF($A689&lt;&gt;"",INDEX([1]Sizer!J:J,(ROW()-3)/3+7),"")</f>
        <v>0</v>
      </c>
      <c r="K690" s="53">
        <f>IF($A689&lt;&gt;"",INDEX([1]Sizer!K:K,(ROW()-3)/3+7),"")</f>
        <v>4.3742475728155338E-2</v>
      </c>
      <c r="L690" s="53">
        <f>IF($A689&lt;&gt;"",INDEX([1]Sizer!L:L,(ROW()-3)/3+7),"")</f>
        <v>-2.6107165991902846E-2</v>
      </c>
      <c r="M690" s="53">
        <f>IF($A689&lt;&gt;"",INDEX([1]Sizer!M:M,(ROW()-3)/3+7),"")</f>
        <v>-7.3550346297282902E-3</v>
      </c>
      <c r="N690" s="53">
        <f>IF($A689&lt;&gt;"",INDEX([1]Sizer!N:N,(ROW()-3)/3+7),"")</f>
        <v>-2.4782225010455877E-2</v>
      </c>
      <c r="O690" s="53">
        <f>IF($A689&lt;&gt;"",INDEX([1]Sizer!O:O,(ROW()-3)/3+7),"")</f>
        <v>0</v>
      </c>
      <c r="P690" s="53">
        <f>IF($A689&lt;&gt;"",INDEX([1]Sizer!P:P,(ROW()-3)/3+7),"")</f>
        <v>1.1302447052089297E-2</v>
      </c>
      <c r="Q690" s="53">
        <f>IF($A689&lt;&gt;"",INDEX([1]Sizer!Q:Q,(ROW()-3)/3+7),"")</f>
        <v>0</v>
      </c>
      <c r="R690" s="53">
        <f>IF($A689&lt;&gt;"",INDEX([1]Sizer!R:R,(ROW()-3)/3+7),"")</f>
        <v>2.2359715670024226E-2</v>
      </c>
      <c r="S690" s="53">
        <f>IF($A689&lt;&gt;"",INDEX([1]Sizer!S:S,(ROW()-3)/3+7),"")</f>
        <v>0</v>
      </c>
      <c r="T690" s="53">
        <f>IF($A689&lt;&gt;"",INDEX([1]Sizer!T:T,(ROW()-3)/3+7),"")</f>
        <v>-1.3711479719579369E-2</v>
      </c>
      <c r="U690" s="53">
        <f>IF($A689&lt;&gt;"",INDEX([1]Sizer!U:U,(ROW()-3)/3+7),"")</f>
        <v>-3.3866234531526221E-2</v>
      </c>
      <c r="V690" s="53">
        <f>IF($A689&lt;&gt;"",INDEX([1]Sizer!V:V,(ROW()-3)/3+7),"")</f>
        <v>1.4966406249999998E-2</v>
      </c>
      <c r="W690" s="53">
        <f>IF($A689&lt;&gt;"",INDEX([1]Sizer!W:W,(ROW()-3)/3+7),"")</f>
        <v>0</v>
      </c>
      <c r="X690" s="53">
        <f>IF($A689&lt;&gt;"",INDEX([1]Sizer!X:X,(ROW()-3)/3+7),"")</f>
        <v>0</v>
      </c>
      <c r="Y690" s="53">
        <f>IF($A689&lt;&gt;"",INDEX([1]Sizer!Y:Y,(ROW()-3)/3+7),"")</f>
        <v>0</v>
      </c>
      <c r="Z690" s="53">
        <f>IF($A689&lt;&gt;"",INDEX([1]Sizer!Z:Z,(ROW()-3)/3+7),"")</f>
        <v>0</v>
      </c>
      <c r="AA690" s="53">
        <f>IF($A689&lt;&gt;"",SUM($B690:$Z690),"")</f>
        <v>2.346018404905181E-2</v>
      </c>
    </row>
    <row r="691" spans="1:27" x14ac:dyDescent="0.2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</row>
    <row r="692" spans="1:27" x14ac:dyDescent="0.2">
      <c r="A692" s="59">
        <f>IF(INDEX([1]Sizer!$A:$A,(ROW()-2)/3+7)&lt;&gt;"",INDEX([1]Sizer!$A:$A,(ROW()-2)/3+7),"")</f>
        <v>45576</v>
      </c>
      <c r="B692" s="51">
        <f>IF($A692&lt;&gt;"",INDEX([1]Sizer!EF:EF,(ROW()-2)/3+7),"")</f>
        <v>0</v>
      </c>
      <c r="C692" s="51">
        <f>IF($A692&lt;&gt;"",INDEX([1]Sizer!EG:EG,(ROW()-2)/3+7),"")</f>
        <v>1</v>
      </c>
      <c r="D692" s="51">
        <f>IF($A692&lt;&gt;"",INDEX([1]Sizer!EH:EH,(ROW()-2)/3+7),"")</f>
        <v>3</v>
      </c>
      <c r="E692" s="51">
        <f>IF($A692&lt;&gt;"",INDEX([1]Sizer!EI:EI,(ROW()-2)/3+7),"")</f>
        <v>0.5</v>
      </c>
      <c r="F692" s="51">
        <f>IF($A692&lt;&gt;"",INDEX([1]Sizer!EJ:EJ,(ROW()-2)/3+7),"")</f>
        <v>0.5</v>
      </c>
      <c r="G692" s="51">
        <f>IF($A692&lt;&gt;"",INDEX([1]Sizer!EK:EK,(ROW()-2)/3+7),"")</f>
        <v>-0.5</v>
      </c>
      <c r="H692" s="51">
        <f>IF($A692&lt;&gt;"",INDEX([1]Sizer!EL:EL,(ROW()-2)/3+7),"")</f>
        <v>0</v>
      </c>
      <c r="I692" s="51">
        <f>IF($A692&lt;&gt;"",INDEX([1]Sizer!EM:EM,(ROW()-2)/3+7),"")</f>
        <v>-2</v>
      </c>
      <c r="J692" s="51">
        <f>IF($A692&lt;&gt;"",INDEX([1]Sizer!EN:EN,(ROW()-2)/3+7),"")</f>
        <v>0</v>
      </c>
      <c r="K692" s="51">
        <f>IF($A692&lt;&gt;"",INDEX([1]Sizer!EO:EO,(ROW()-2)/3+7),"")</f>
        <v>1</v>
      </c>
      <c r="L692" s="51">
        <f>IF($A692&lt;&gt;"",INDEX([1]Sizer!EP:EP,(ROW()-2)/3+7),"")</f>
        <v>-0.5</v>
      </c>
      <c r="M692" s="51">
        <f>IF($A692&lt;&gt;"",INDEX([1]Sizer!EQ:EQ,(ROW()-2)/3+7),"")</f>
        <v>-0.5</v>
      </c>
      <c r="N692" s="51">
        <f>IF($A692&lt;&gt;"",INDEX([1]Sizer!ER:ER,(ROW()-2)/3+7),"")</f>
        <v>-0.5</v>
      </c>
      <c r="O692" s="51">
        <f>IF($A692&lt;&gt;"",INDEX([1]Sizer!ES:ES,(ROW()-2)/3+7),"")</f>
        <v>0</v>
      </c>
      <c r="P692" s="51">
        <f>IF($A692&lt;&gt;"",INDEX([1]Sizer!ET:ET,(ROW()-2)/3+7),"")</f>
        <v>0.5</v>
      </c>
      <c r="Q692" s="51">
        <f>IF($A692&lt;&gt;"",INDEX([1]Sizer!EU:EU,(ROW()-2)/3+7),"")</f>
        <v>0</v>
      </c>
      <c r="R692" s="51">
        <f>IF($A692&lt;&gt;"",INDEX([1]Sizer!EV:EV,(ROW()-2)/3+7),"")</f>
        <v>3</v>
      </c>
      <c r="S692" s="51">
        <f>IF($A692&lt;&gt;"",INDEX([1]Sizer!EW:EW,(ROW()-2)/3+7),"")</f>
        <v>0</v>
      </c>
      <c r="T692" s="51">
        <f>IF($A692&lt;&gt;"",INDEX([1]Sizer!EX:EX,(ROW()-2)/3+7),"")</f>
        <v>-0.5</v>
      </c>
      <c r="U692" s="51">
        <f>IF($A692&lt;&gt;"",INDEX([1]Sizer!EY:EY,(ROW()-2)/3+7),"")</f>
        <v>-1</v>
      </c>
      <c r="V692" s="51">
        <f>IF($A692&lt;&gt;"",INDEX([1]Sizer!EZ:EZ,(ROW()-2)/3+7),"")</f>
        <v>0.5</v>
      </c>
      <c r="W692" s="51">
        <f>IF($A692&lt;&gt;"",INDEX([1]Sizer!FA:FA,(ROW()-2)/3+7),"")</f>
        <v>0</v>
      </c>
      <c r="X692" s="51">
        <f>IF($A692&lt;&gt;"",INDEX([1]Sizer!FB:FB,(ROW()-2)/3+7),"")</f>
        <v>0</v>
      </c>
      <c r="Y692" s="51">
        <f>IF($A692&lt;&gt;"",INDEX([1]Sizer!FC:FC,(ROW()-2)/3+7),"")</f>
        <v>0</v>
      </c>
      <c r="Z692" s="51">
        <f>IF($A692&lt;&gt;"",INDEX([1]Sizer!FD:FD,(ROW()-2)/3+7),"")</f>
        <v>0</v>
      </c>
      <c r="AA692" s="52">
        <f>IF($A692&lt;&gt;"",INDEX([1]Sizer!$AB:$AB,(ROW()-2)/3+7)*'[1]Dashboard (Model)'!$U$2,"")</f>
        <v>7.0000000000000007E-2</v>
      </c>
    </row>
    <row r="693" spans="1:27" x14ac:dyDescent="0.2">
      <c r="A693" s="59"/>
      <c r="B693" s="53">
        <f>IF($A692&lt;&gt;"",INDEX([1]Sizer!B:B,(ROW()-3)/3+7),"")</f>
        <v>0</v>
      </c>
      <c r="C693" s="53">
        <f>IF($A692&lt;&gt;"",INDEX([1]Sizer!C:C,(ROW()-3)/3+7),"")</f>
        <v>2.0853047895500722E-2</v>
      </c>
      <c r="D693" s="53">
        <f>IF($A692&lt;&gt;"",INDEX([1]Sizer!D:D,(ROW()-3)/3+7),"")</f>
        <v>0.05</v>
      </c>
      <c r="E693" s="53">
        <f>IF($A692&lt;&gt;"",INDEX([1]Sizer!E:E,(ROW()-3)/3+7),"")</f>
        <v>7.7671288743882544E-3</v>
      </c>
      <c r="F693" s="53">
        <f>IF($A692&lt;&gt;"",INDEX([1]Sizer!F:F,(ROW()-3)/3+7),"")</f>
        <v>1.5538639312358094E-2</v>
      </c>
      <c r="G693" s="53">
        <f>IF($A692&lt;&gt;"",INDEX([1]Sizer!G:G,(ROW()-3)/3+7),"")</f>
        <v>-7.2475368502715283E-3</v>
      </c>
      <c r="H693" s="53">
        <f>IF($A692&lt;&gt;"",INDEX([1]Sizer!H:H,(ROW()-3)/3+7),"")</f>
        <v>0</v>
      </c>
      <c r="I693" s="53">
        <f>IF($A692&lt;&gt;"",INDEX([1]Sizer!I:I,(ROW()-3)/3+7),"")</f>
        <v>-0.05</v>
      </c>
      <c r="J693" s="53">
        <f>IF($A692&lt;&gt;"",INDEX([1]Sizer!J:J,(ROW()-3)/3+7),"")</f>
        <v>0</v>
      </c>
      <c r="K693" s="53">
        <f>IF($A692&lt;&gt;"",INDEX([1]Sizer!K:K,(ROW()-3)/3+7),"")</f>
        <v>4.6823554863274497E-2</v>
      </c>
      <c r="L693" s="53">
        <f>IF($A692&lt;&gt;"",INDEX([1]Sizer!L:L,(ROW()-3)/3+7),"")</f>
        <v>-2.6107165991902846E-2</v>
      </c>
      <c r="M693" s="53">
        <f>IF($A692&lt;&gt;"",INDEX([1]Sizer!M:M,(ROW()-3)/3+7),"")</f>
        <v>-7.3550346297282902E-3</v>
      </c>
      <c r="N693" s="53">
        <f>IF($A692&lt;&gt;"",INDEX([1]Sizer!N:N,(ROW()-3)/3+7),"")</f>
        <v>-2.4782225010455877E-2</v>
      </c>
      <c r="O693" s="53">
        <f>IF($A692&lt;&gt;"",INDEX([1]Sizer!O:O,(ROW()-3)/3+7),"")</f>
        <v>0</v>
      </c>
      <c r="P693" s="53">
        <f>IF($A692&lt;&gt;"",INDEX([1]Sizer!P:P,(ROW()-3)/3+7),"")</f>
        <v>1.1302447052089297E-2</v>
      </c>
      <c r="Q693" s="53">
        <f>IF($A692&lt;&gt;"",INDEX([1]Sizer!Q:Q,(ROW()-3)/3+7),"")</f>
        <v>0</v>
      </c>
      <c r="R693" s="53">
        <f>IF($A692&lt;&gt;"",INDEX([1]Sizer!R:R,(ROW()-3)/3+7),"")</f>
        <v>2.2359715670024226E-2</v>
      </c>
      <c r="S693" s="53">
        <f>IF($A692&lt;&gt;"",INDEX([1]Sizer!S:S,(ROW()-3)/3+7),"")</f>
        <v>0</v>
      </c>
      <c r="T693" s="53">
        <f>IF($A692&lt;&gt;"",INDEX([1]Sizer!T:T,(ROW()-3)/3+7),"")</f>
        <v>-1.3711479719579369E-2</v>
      </c>
      <c r="U693" s="53">
        <f>IF($A692&lt;&gt;"",INDEX([1]Sizer!U:U,(ROW()-3)/3+7),"")</f>
        <v>-3.3866234531526221E-2</v>
      </c>
      <c r="V693" s="53">
        <f>IF($A692&lt;&gt;"",INDEX([1]Sizer!V:V,(ROW()-3)/3+7),"")</f>
        <v>1.4966406249999998E-2</v>
      </c>
      <c r="W693" s="53">
        <f>IF($A692&lt;&gt;"",INDEX([1]Sizer!W:W,(ROW()-3)/3+7),"")</f>
        <v>0</v>
      </c>
      <c r="X693" s="53">
        <f>IF($A692&lt;&gt;"",INDEX([1]Sizer!X:X,(ROW()-3)/3+7),"")</f>
        <v>0</v>
      </c>
      <c r="Y693" s="53">
        <f>IF($A692&lt;&gt;"",INDEX([1]Sizer!Y:Y,(ROW()-3)/3+7),"")</f>
        <v>0</v>
      </c>
      <c r="Z693" s="53">
        <f>IF($A692&lt;&gt;"",INDEX([1]Sizer!Z:Z,(ROW()-3)/3+7),"")</f>
        <v>0</v>
      </c>
      <c r="AA693" s="53">
        <f>IF($A692&lt;&gt;"",SUM($B693:$Z693),"")</f>
        <v>2.6541263184170962E-2</v>
      </c>
    </row>
    <row r="694" spans="1:27" x14ac:dyDescent="0.2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</row>
    <row r="695" spans="1:27" x14ac:dyDescent="0.2">
      <c r="A695" s="59">
        <f>IF(INDEX([1]Sizer!$A:$A,(ROW()-2)/3+7)&lt;&gt;"",INDEX([1]Sizer!$A:$A,(ROW()-2)/3+7),"")</f>
        <v>45579</v>
      </c>
      <c r="B695" s="51">
        <f>IF($A695&lt;&gt;"",INDEX([1]Sizer!EF:EF,(ROW()-2)/3+7),"")</f>
        <v>0</v>
      </c>
      <c r="C695" s="51">
        <f>IF($A695&lt;&gt;"",INDEX([1]Sizer!EG:EG,(ROW()-2)/3+7),"")</f>
        <v>1</v>
      </c>
      <c r="D695" s="51">
        <f>IF($A695&lt;&gt;"",INDEX([1]Sizer!EH:EH,(ROW()-2)/3+7),"")</f>
        <v>3</v>
      </c>
      <c r="E695" s="51">
        <f>IF($A695&lt;&gt;"",INDEX([1]Sizer!EI:EI,(ROW()-2)/3+7),"")</f>
        <v>0.5</v>
      </c>
      <c r="F695" s="51">
        <f>IF($A695&lt;&gt;"",INDEX([1]Sizer!EJ:EJ,(ROW()-2)/3+7),"")</f>
        <v>0.5</v>
      </c>
      <c r="G695" s="51">
        <f>IF($A695&lt;&gt;"",INDEX([1]Sizer!EK:EK,(ROW()-2)/3+7),"")</f>
        <v>-0.5</v>
      </c>
      <c r="H695" s="51">
        <f>IF($A695&lt;&gt;"",INDEX([1]Sizer!EL:EL,(ROW()-2)/3+7),"")</f>
        <v>0</v>
      </c>
      <c r="I695" s="51">
        <f>IF($A695&lt;&gt;"",INDEX([1]Sizer!EM:EM,(ROW()-2)/3+7),"")</f>
        <v>-2</v>
      </c>
      <c r="J695" s="51">
        <f>IF($A695&lt;&gt;"",INDEX([1]Sizer!EN:EN,(ROW()-2)/3+7),"")</f>
        <v>0</v>
      </c>
      <c r="K695" s="51">
        <f>IF($A695&lt;&gt;"",INDEX([1]Sizer!EO:EO,(ROW()-2)/3+7),"")</f>
        <v>1</v>
      </c>
      <c r="L695" s="51">
        <f>IF($A695&lt;&gt;"",INDEX([1]Sizer!EP:EP,(ROW()-2)/3+7),"")</f>
        <v>-0.5</v>
      </c>
      <c r="M695" s="51">
        <f>IF($A695&lt;&gt;"",INDEX([1]Sizer!EQ:EQ,(ROW()-2)/3+7),"")</f>
        <v>-0.5</v>
      </c>
      <c r="N695" s="51">
        <f>IF($A695&lt;&gt;"",INDEX([1]Sizer!ER:ER,(ROW()-2)/3+7),"")</f>
        <v>-0.5</v>
      </c>
      <c r="O695" s="51">
        <f>IF($A695&lt;&gt;"",INDEX([1]Sizer!ES:ES,(ROW()-2)/3+7),"")</f>
        <v>0</v>
      </c>
      <c r="P695" s="51">
        <f>IF($A695&lt;&gt;"",INDEX([1]Sizer!ET:ET,(ROW()-2)/3+7),"")</f>
        <v>0.5</v>
      </c>
      <c r="Q695" s="51">
        <f>IF($A695&lt;&gt;"",INDEX([1]Sizer!EU:EU,(ROW()-2)/3+7),"")</f>
        <v>0</v>
      </c>
      <c r="R695" s="51">
        <f>IF($A695&lt;&gt;"",INDEX([1]Sizer!EV:EV,(ROW()-2)/3+7),"")</f>
        <v>3</v>
      </c>
      <c r="S695" s="51">
        <f>IF($A695&lt;&gt;"",INDEX([1]Sizer!EW:EW,(ROW()-2)/3+7),"")</f>
        <v>0</v>
      </c>
      <c r="T695" s="51">
        <f>IF($A695&lt;&gt;"",INDEX([1]Sizer!EX:EX,(ROW()-2)/3+7),"")</f>
        <v>-0.5</v>
      </c>
      <c r="U695" s="51">
        <f>IF($A695&lt;&gt;"",INDEX([1]Sizer!EY:EY,(ROW()-2)/3+7),"")</f>
        <v>-1</v>
      </c>
      <c r="V695" s="51">
        <f>IF($A695&lt;&gt;"",INDEX([1]Sizer!EZ:EZ,(ROW()-2)/3+7),"")</f>
        <v>0.5</v>
      </c>
      <c r="W695" s="51">
        <f>IF($A695&lt;&gt;"",INDEX([1]Sizer!FA:FA,(ROW()-2)/3+7),"")</f>
        <v>0</v>
      </c>
      <c r="X695" s="51">
        <f>IF($A695&lt;&gt;"",INDEX([1]Sizer!FB:FB,(ROW()-2)/3+7),"")</f>
        <v>0</v>
      </c>
      <c r="Y695" s="51">
        <f>IF($A695&lt;&gt;"",INDEX([1]Sizer!FC:FC,(ROW()-2)/3+7),"")</f>
        <v>0</v>
      </c>
      <c r="Z695" s="51">
        <f>IF($A695&lt;&gt;"",INDEX([1]Sizer!FD:FD,(ROW()-2)/3+7),"")</f>
        <v>0</v>
      </c>
      <c r="AA695" s="52">
        <f>IF($A695&lt;&gt;"",INDEX([1]Sizer!$AB:$AB,(ROW()-2)/3+7)*'[1]Dashboard (Model)'!$U$2,"")</f>
        <v>0.05</v>
      </c>
    </row>
    <row r="696" spans="1:27" x14ac:dyDescent="0.2">
      <c r="A696" s="59"/>
      <c r="B696" s="53">
        <f>IF($A695&lt;&gt;"",INDEX([1]Sizer!B:B,(ROW()-3)/3+7),"")</f>
        <v>0</v>
      </c>
      <c r="C696" s="53">
        <f>IF($A695&lt;&gt;"",INDEX([1]Sizer!C:C,(ROW()-3)/3+7),"")</f>
        <v>2.0853047895500722E-2</v>
      </c>
      <c r="D696" s="53">
        <f>IF($A695&lt;&gt;"",INDEX([1]Sizer!D:D,(ROW()-3)/3+7),"")</f>
        <v>0.05</v>
      </c>
      <c r="E696" s="53">
        <f>IF($A695&lt;&gt;"",INDEX([1]Sizer!E:E,(ROW()-3)/3+7),"")</f>
        <v>7.7671288743882544E-3</v>
      </c>
      <c r="F696" s="53">
        <f>IF($A695&lt;&gt;"",INDEX([1]Sizer!F:F,(ROW()-3)/3+7),"")</f>
        <v>1.5538639312358094E-2</v>
      </c>
      <c r="G696" s="53">
        <f>IF($A695&lt;&gt;"",INDEX([1]Sizer!G:G,(ROW()-3)/3+7),"")</f>
        <v>-7.2475368502715283E-3</v>
      </c>
      <c r="H696" s="53">
        <f>IF($A695&lt;&gt;"",INDEX([1]Sizer!H:H,(ROW()-3)/3+7),"")</f>
        <v>0</v>
      </c>
      <c r="I696" s="53">
        <f>IF($A695&lt;&gt;"",INDEX([1]Sizer!I:I,(ROW()-3)/3+7),"")</f>
        <v>-0.05</v>
      </c>
      <c r="J696" s="53">
        <f>IF($A695&lt;&gt;"",INDEX([1]Sizer!J:J,(ROW()-3)/3+7),"")</f>
        <v>0</v>
      </c>
      <c r="K696" s="53">
        <f>IF($A695&lt;&gt;"",INDEX([1]Sizer!K:K,(ROW()-3)/3+7),"")</f>
        <v>4.6823554863274497E-2</v>
      </c>
      <c r="L696" s="53">
        <f>IF($A695&lt;&gt;"",INDEX([1]Sizer!L:L,(ROW()-3)/3+7),"")</f>
        <v>-2.6107165991902846E-2</v>
      </c>
      <c r="M696" s="53">
        <f>IF($A695&lt;&gt;"",INDEX([1]Sizer!M:M,(ROW()-3)/3+7),"")</f>
        <v>-7.3550346297282902E-3</v>
      </c>
      <c r="N696" s="53">
        <f>IF($A695&lt;&gt;"",INDEX([1]Sizer!N:N,(ROW()-3)/3+7),"")</f>
        <v>-2.4782225010455877E-2</v>
      </c>
      <c r="O696" s="53">
        <f>IF($A695&lt;&gt;"",INDEX([1]Sizer!O:O,(ROW()-3)/3+7),"")</f>
        <v>0</v>
      </c>
      <c r="P696" s="53">
        <f>IF($A695&lt;&gt;"",INDEX([1]Sizer!P:P,(ROW()-3)/3+7),"")</f>
        <v>1.1302447052089297E-2</v>
      </c>
      <c r="Q696" s="53">
        <f>IF($A695&lt;&gt;"",INDEX([1]Sizer!Q:Q,(ROW()-3)/3+7),"")</f>
        <v>0</v>
      </c>
      <c r="R696" s="53">
        <f>IF($A695&lt;&gt;"",INDEX([1]Sizer!R:R,(ROW()-3)/3+7),"")</f>
        <v>2.2359715670024226E-2</v>
      </c>
      <c r="S696" s="53">
        <f>IF($A695&lt;&gt;"",INDEX([1]Sizer!S:S,(ROW()-3)/3+7),"")</f>
        <v>0</v>
      </c>
      <c r="T696" s="53">
        <f>IF($A695&lt;&gt;"",INDEX([1]Sizer!T:T,(ROW()-3)/3+7),"")</f>
        <v>-1.3711479719579369E-2</v>
      </c>
      <c r="U696" s="53">
        <f>IF($A695&lt;&gt;"",INDEX([1]Sizer!U:U,(ROW()-3)/3+7),"")</f>
        <v>-3.3866234531526221E-2</v>
      </c>
      <c r="V696" s="53">
        <f>IF($A695&lt;&gt;"",INDEX([1]Sizer!V:V,(ROW()-3)/3+7),"")</f>
        <v>1.4966406249999998E-2</v>
      </c>
      <c r="W696" s="53">
        <f>IF($A695&lt;&gt;"",INDEX([1]Sizer!W:W,(ROW()-3)/3+7),"")</f>
        <v>0</v>
      </c>
      <c r="X696" s="53">
        <f>IF($A695&lt;&gt;"",INDEX([1]Sizer!X:X,(ROW()-3)/3+7),"")</f>
        <v>0</v>
      </c>
      <c r="Y696" s="53">
        <f>IF($A695&lt;&gt;"",INDEX([1]Sizer!Y:Y,(ROW()-3)/3+7),"")</f>
        <v>0</v>
      </c>
      <c r="Z696" s="53">
        <f>IF($A695&lt;&gt;"",INDEX([1]Sizer!Z:Z,(ROW()-3)/3+7),"")</f>
        <v>0</v>
      </c>
      <c r="AA696" s="53">
        <f>IF($A695&lt;&gt;"",SUM($B696:$Z696),"")</f>
        <v>2.6541263184170962E-2</v>
      </c>
    </row>
    <row r="697" spans="1:27" x14ac:dyDescent="0.2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</row>
    <row r="698" spans="1:27" x14ac:dyDescent="0.2">
      <c r="A698" s="59">
        <f>IF(INDEX([1]Sizer!$A:$A,(ROW()-2)/3+7)&lt;&gt;"",INDEX([1]Sizer!$A:$A,(ROW()-2)/3+7),"")</f>
        <v>45580</v>
      </c>
      <c r="B698" s="51">
        <f>IF($A698&lt;&gt;"",INDEX([1]Sizer!EF:EF,(ROW()-2)/3+7),"")</f>
        <v>0.5</v>
      </c>
      <c r="C698" s="51">
        <f>IF($A698&lt;&gt;"",INDEX([1]Sizer!EG:EG,(ROW()-2)/3+7),"")</f>
        <v>0</v>
      </c>
      <c r="D698" s="51">
        <f>IF($A698&lt;&gt;"",INDEX([1]Sizer!EH:EH,(ROW()-2)/3+7),"")</f>
        <v>0</v>
      </c>
      <c r="E698" s="51">
        <f>IF($A698&lt;&gt;"",INDEX([1]Sizer!EI:EI,(ROW()-2)/3+7),"")</f>
        <v>0.5</v>
      </c>
      <c r="F698" s="51">
        <f>IF($A698&lt;&gt;"",INDEX([1]Sizer!EJ:EJ,(ROW()-2)/3+7),"")</f>
        <v>0</v>
      </c>
      <c r="G698" s="51">
        <f>IF($A698&lt;&gt;"",INDEX([1]Sizer!EK:EK,(ROW()-2)/3+7),"")</f>
        <v>0</v>
      </c>
      <c r="H698" s="51">
        <f>IF($A698&lt;&gt;"",INDEX([1]Sizer!EL:EL,(ROW()-2)/3+7),"")</f>
        <v>3</v>
      </c>
      <c r="I698" s="51">
        <f>IF($A698&lt;&gt;"",INDEX([1]Sizer!EM:EM,(ROW()-2)/3+7),"")</f>
        <v>-0.5</v>
      </c>
      <c r="J698" s="51">
        <f>IF($A698&lt;&gt;"",INDEX([1]Sizer!EN:EN,(ROW()-2)/3+7),"")</f>
        <v>0.5</v>
      </c>
      <c r="K698" s="51">
        <f>IF($A698&lt;&gt;"",INDEX([1]Sizer!EO:EO,(ROW()-2)/3+7),"")</f>
        <v>0</v>
      </c>
      <c r="L698" s="51">
        <f>IF($A698&lt;&gt;"",INDEX([1]Sizer!EP:EP,(ROW()-2)/3+7),"")</f>
        <v>0</v>
      </c>
      <c r="M698" s="51">
        <f>IF($A698&lt;&gt;"",INDEX([1]Sizer!EQ:EQ,(ROW()-2)/3+7),"")</f>
        <v>0</v>
      </c>
      <c r="N698" s="51">
        <f>IF($A698&lt;&gt;"",INDEX([1]Sizer!ER:ER,(ROW()-2)/3+7),"")</f>
        <v>0</v>
      </c>
      <c r="O698" s="51">
        <f>IF($A698&lt;&gt;"",INDEX([1]Sizer!ES:ES,(ROW()-2)/3+7),"")</f>
        <v>0</v>
      </c>
      <c r="P698" s="51">
        <f>IF($A698&lt;&gt;"",INDEX([1]Sizer!ET:ET,(ROW()-2)/3+7),"")</f>
        <v>0.5</v>
      </c>
      <c r="Q698" s="51">
        <f>IF($A698&lt;&gt;"",INDEX([1]Sizer!EU:EU,(ROW()-2)/3+7),"")</f>
        <v>0</v>
      </c>
      <c r="R698" s="51">
        <f>IF($A698&lt;&gt;"",INDEX([1]Sizer!EV:EV,(ROW()-2)/3+7),"")</f>
        <v>3</v>
      </c>
      <c r="S698" s="51">
        <f>IF($A698&lt;&gt;"",INDEX([1]Sizer!EW:EW,(ROW()-2)/3+7),"")</f>
        <v>0</v>
      </c>
      <c r="T698" s="51">
        <f>IF($A698&lt;&gt;"",INDEX([1]Sizer!EX:EX,(ROW()-2)/3+7),"")</f>
        <v>0</v>
      </c>
      <c r="U698" s="51">
        <f>IF($A698&lt;&gt;"",INDEX([1]Sizer!EY:EY,(ROW()-2)/3+7),"")</f>
        <v>-0.5</v>
      </c>
      <c r="V698" s="51">
        <f>IF($A698&lt;&gt;"",INDEX([1]Sizer!EZ:EZ,(ROW()-2)/3+7),"")</f>
        <v>0</v>
      </c>
      <c r="W698" s="51">
        <f>IF($A698&lt;&gt;"",INDEX([1]Sizer!FA:FA,(ROW()-2)/3+7),"")</f>
        <v>0</v>
      </c>
      <c r="X698" s="51">
        <f>IF($A698&lt;&gt;"",INDEX([1]Sizer!FB:FB,(ROW()-2)/3+7),"")</f>
        <v>0</v>
      </c>
      <c r="Y698" s="51">
        <f>IF($A698&lt;&gt;"",INDEX([1]Sizer!FC:FC,(ROW()-2)/3+7),"")</f>
        <v>0</v>
      </c>
      <c r="Z698" s="51">
        <f>IF($A698&lt;&gt;"",INDEX([1]Sizer!FD:FD,(ROW()-2)/3+7),"")</f>
        <v>0</v>
      </c>
      <c r="AA698" s="52">
        <f>IF($A698&lt;&gt;"",INDEX([1]Sizer!$AB:$AB,(ROW()-2)/3+7)*'[1]Dashboard (Model)'!$U$2,"")</f>
        <v>0.12</v>
      </c>
    </row>
    <row r="699" spans="1:27" x14ac:dyDescent="0.2">
      <c r="A699" s="59"/>
      <c r="B699" s="53">
        <f>IF($A698&lt;&gt;"",INDEX([1]Sizer!B:B,(ROW()-3)/3+7),"")</f>
        <v>1.8953825857519795E-2</v>
      </c>
      <c r="C699" s="53">
        <f>IF($A698&lt;&gt;"",INDEX([1]Sizer!C:C,(ROW()-3)/3+7),"")</f>
        <v>0</v>
      </c>
      <c r="D699" s="53">
        <f>IF($A698&lt;&gt;"",INDEX([1]Sizer!D:D,(ROW()-3)/3+7),"")</f>
        <v>0</v>
      </c>
      <c r="E699" s="53">
        <f>IF($A698&lt;&gt;"",INDEX([1]Sizer!E:E,(ROW()-3)/3+7),"")</f>
        <v>7.7671288743882544E-3</v>
      </c>
      <c r="F699" s="53">
        <f>IF($A698&lt;&gt;"",INDEX([1]Sizer!F:F,(ROW()-3)/3+7),"")</f>
        <v>0</v>
      </c>
      <c r="G699" s="53">
        <f>IF($A698&lt;&gt;"",INDEX([1]Sizer!G:G,(ROW()-3)/3+7),"")</f>
        <v>0</v>
      </c>
      <c r="H699" s="53">
        <f>IF($A698&lt;&gt;"",INDEX([1]Sizer!H:H,(ROW()-3)/3+7),"")</f>
        <v>0.05</v>
      </c>
      <c r="I699" s="53">
        <f>IF($A698&lt;&gt;"",INDEX([1]Sizer!I:I,(ROW()-3)/3+7),"")</f>
        <v>-4.032842105263159E-2</v>
      </c>
      <c r="J699" s="53">
        <f>IF($A698&lt;&gt;"",INDEX([1]Sizer!J:J,(ROW()-3)/3+7),"")</f>
        <v>1.743567961165049E-2</v>
      </c>
      <c r="K699" s="53">
        <f>IF($A698&lt;&gt;"",INDEX([1]Sizer!K:K,(ROW()-3)/3+7),"")</f>
        <v>0</v>
      </c>
      <c r="L699" s="53">
        <f>IF($A698&lt;&gt;"",INDEX([1]Sizer!L:L,(ROW()-3)/3+7),"")</f>
        <v>0</v>
      </c>
      <c r="M699" s="53">
        <f>IF($A698&lt;&gt;"",INDEX([1]Sizer!M:M,(ROW()-3)/3+7),"")</f>
        <v>0</v>
      </c>
      <c r="N699" s="53">
        <f>IF($A698&lt;&gt;"",INDEX([1]Sizer!N:N,(ROW()-3)/3+7),"")</f>
        <v>0</v>
      </c>
      <c r="O699" s="53">
        <f>IF($A698&lt;&gt;"",INDEX([1]Sizer!O:O,(ROW()-3)/3+7),"")</f>
        <v>0</v>
      </c>
      <c r="P699" s="53">
        <f>IF($A698&lt;&gt;"",INDEX([1]Sizer!P:P,(ROW()-3)/3+7),"")</f>
        <v>1.1302447052089297E-2</v>
      </c>
      <c r="Q699" s="53">
        <f>IF($A698&lt;&gt;"",INDEX([1]Sizer!Q:Q,(ROW()-3)/3+7),"")</f>
        <v>0</v>
      </c>
      <c r="R699" s="53">
        <f>IF($A698&lt;&gt;"",INDEX([1]Sizer!R:R,(ROW()-3)/3+7),"")</f>
        <v>2.2359715670024226E-2</v>
      </c>
      <c r="S699" s="53">
        <f>IF($A698&lt;&gt;"",INDEX([1]Sizer!S:S,(ROW()-3)/3+7),"")</f>
        <v>0</v>
      </c>
      <c r="T699" s="53">
        <f>IF($A698&lt;&gt;"",INDEX([1]Sizer!T:T,(ROW()-3)/3+7),"")</f>
        <v>0</v>
      </c>
      <c r="U699" s="53">
        <f>IF($A698&lt;&gt;"",INDEX([1]Sizer!U:U,(ROW()-3)/3+7),"")</f>
        <v>-3.4765880217785858E-2</v>
      </c>
      <c r="V699" s="53">
        <f>IF($A698&lt;&gt;"",INDEX([1]Sizer!V:V,(ROW()-3)/3+7),"")</f>
        <v>0</v>
      </c>
      <c r="W699" s="53">
        <f>IF($A698&lt;&gt;"",INDEX([1]Sizer!W:W,(ROW()-3)/3+7),"")</f>
        <v>0</v>
      </c>
      <c r="X699" s="53">
        <f>IF($A698&lt;&gt;"",INDEX([1]Sizer!X:X,(ROW()-3)/3+7),"")</f>
        <v>0</v>
      </c>
      <c r="Y699" s="53">
        <f>IF($A698&lt;&gt;"",INDEX([1]Sizer!Y:Y,(ROW()-3)/3+7),"")</f>
        <v>0</v>
      </c>
      <c r="Z699" s="53">
        <f>IF($A698&lt;&gt;"",INDEX([1]Sizer!Z:Z,(ROW()-3)/3+7),"")</f>
        <v>0</v>
      </c>
      <c r="AA699" s="53">
        <f>IF($A698&lt;&gt;"",SUM($B699:$Z699),"")</f>
        <v>5.2724495795254608E-2</v>
      </c>
    </row>
    <row r="700" spans="1:27" x14ac:dyDescent="0.2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</row>
    <row r="701" spans="1:27" x14ac:dyDescent="0.2">
      <c r="A701" s="59">
        <f>IF(INDEX([1]Sizer!$A:$A,(ROW()-2)/3+7)&lt;&gt;"",INDEX([1]Sizer!$A:$A,(ROW()-2)/3+7),"")</f>
        <v>45581</v>
      </c>
      <c r="B701" s="51">
        <f>IF($A701&lt;&gt;"",INDEX([1]Sizer!EF:EF,(ROW()-2)/3+7),"")</f>
        <v>0.5</v>
      </c>
      <c r="C701" s="51">
        <f>IF($A701&lt;&gt;"",INDEX([1]Sizer!EG:EG,(ROW()-2)/3+7),"")</f>
        <v>0</v>
      </c>
      <c r="D701" s="51">
        <f>IF($A701&lt;&gt;"",INDEX([1]Sizer!EH:EH,(ROW()-2)/3+7),"")</f>
        <v>0</v>
      </c>
      <c r="E701" s="51">
        <f>IF($A701&lt;&gt;"",INDEX([1]Sizer!EI:EI,(ROW()-2)/3+7),"")</f>
        <v>0.5</v>
      </c>
      <c r="F701" s="51">
        <f>IF($A701&lt;&gt;"",INDEX([1]Sizer!EJ:EJ,(ROW()-2)/3+7),"")</f>
        <v>0</v>
      </c>
      <c r="G701" s="51">
        <f>IF($A701&lt;&gt;"",INDEX([1]Sizer!EK:EK,(ROW()-2)/3+7),"")</f>
        <v>0</v>
      </c>
      <c r="H701" s="51">
        <f>IF($A701&lt;&gt;"",INDEX([1]Sizer!EL:EL,(ROW()-2)/3+7),"")</f>
        <v>3</v>
      </c>
      <c r="I701" s="51">
        <f>IF($A701&lt;&gt;"",INDEX([1]Sizer!EM:EM,(ROW()-2)/3+7),"")</f>
        <v>-0.5</v>
      </c>
      <c r="J701" s="51">
        <f>IF($A701&lt;&gt;"",INDEX([1]Sizer!EN:EN,(ROW()-2)/3+7),"")</f>
        <v>0.5</v>
      </c>
      <c r="K701" s="51">
        <f>IF($A701&lt;&gt;"",INDEX([1]Sizer!EO:EO,(ROW()-2)/3+7),"")</f>
        <v>0</v>
      </c>
      <c r="L701" s="51">
        <f>IF($A701&lt;&gt;"",INDEX([1]Sizer!EP:EP,(ROW()-2)/3+7),"")</f>
        <v>0</v>
      </c>
      <c r="M701" s="51">
        <f>IF($A701&lt;&gt;"",INDEX([1]Sizer!EQ:EQ,(ROW()-2)/3+7),"")</f>
        <v>0</v>
      </c>
      <c r="N701" s="51">
        <f>IF($A701&lt;&gt;"",INDEX([1]Sizer!ER:ER,(ROW()-2)/3+7),"")</f>
        <v>0</v>
      </c>
      <c r="O701" s="51">
        <f>IF($A701&lt;&gt;"",INDEX([1]Sizer!ES:ES,(ROW()-2)/3+7),"")</f>
        <v>0</v>
      </c>
      <c r="P701" s="51">
        <f>IF($A701&lt;&gt;"",INDEX([1]Sizer!ET:ET,(ROW()-2)/3+7),"")</f>
        <v>0.5</v>
      </c>
      <c r="Q701" s="51">
        <f>IF($A701&lt;&gt;"",INDEX([1]Sizer!EU:EU,(ROW()-2)/3+7),"")</f>
        <v>0</v>
      </c>
      <c r="R701" s="51">
        <f>IF($A701&lt;&gt;"",INDEX([1]Sizer!EV:EV,(ROW()-2)/3+7),"")</f>
        <v>3</v>
      </c>
      <c r="S701" s="51">
        <f>IF($A701&lt;&gt;"",INDEX([1]Sizer!EW:EW,(ROW()-2)/3+7),"")</f>
        <v>0</v>
      </c>
      <c r="T701" s="51">
        <f>IF($A701&lt;&gt;"",INDEX([1]Sizer!EX:EX,(ROW()-2)/3+7),"")</f>
        <v>0</v>
      </c>
      <c r="U701" s="51">
        <f>IF($A701&lt;&gt;"",INDEX([1]Sizer!EY:EY,(ROW()-2)/3+7),"")</f>
        <v>-0.5</v>
      </c>
      <c r="V701" s="51">
        <f>IF($A701&lt;&gt;"",INDEX([1]Sizer!EZ:EZ,(ROW()-2)/3+7),"")</f>
        <v>0</v>
      </c>
      <c r="W701" s="51">
        <f>IF($A701&lt;&gt;"",INDEX([1]Sizer!FA:FA,(ROW()-2)/3+7),"")</f>
        <v>0</v>
      </c>
      <c r="X701" s="51">
        <f>IF($A701&lt;&gt;"",INDEX([1]Sizer!FB:FB,(ROW()-2)/3+7),"")</f>
        <v>0</v>
      </c>
      <c r="Y701" s="51">
        <f>IF($A701&lt;&gt;"",INDEX([1]Sizer!FC:FC,(ROW()-2)/3+7),"")</f>
        <v>0</v>
      </c>
      <c r="Z701" s="51">
        <f>IF($A701&lt;&gt;"",INDEX([1]Sizer!FD:FD,(ROW()-2)/3+7),"")</f>
        <v>0</v>
      </c>
      <c r="AA701" s="52">
        <f>IF($A701&lt;&gt;"",INDEX([1]Sizer!$AB:$AB,(ROW()-2)/3+7)*'[1]Dashboard (Model)'!$U$2,"")</f>
        <v>0.05</v>
      </c>
    </row>
    <row r="702" spans="1:27" x14ac:dyDescent="0.2">
      <c r="A702" s="59"/>
      <c r="B702" s="53">
        <f>IF($A701&lt;&gt;"",INDEX([1]Sizer!B:B,(ROW()-3)/3+7),"")</f>
        <v>1.8953825857519795E-2</v>
      </c>
      <c r="C702" s="53">
        <f>IF($A701&lt;&gt;"",INDEX([1]Sizer!C:C,(ROW()-3)/3+7),"")</f>
        <v>0</v>
      </c>
      <c r="D702" s="53">
        <f>IF($A701&lt;&gt;"",INDEX([1]Sizer!D:D,(ROW()-3)/3+7),"")</f>
        <v>0</v>
      </c>
      <c r="E702" s="53">
        <f>IF($A701&lt;&gt;"",INDEX([1]Sizer!E:E,(ROW()-3)/3+7),"")</f>
        <v>7.7671288743882544E-3</v>
      </c>
      <c r="F702" s="53">
        <f>IF($A701&lt;&gt;"",INDEX([1]Sizer!F:F,(ROW()-3)/3+7),"")</f>
        <v>0</v>
      </c>
      <c r="G702" s="53">
        <f>IF($A701&lt;&gt;"",INDEX([1]Sizer!G:G,(ROW()-3)/3+7),"")</f>
        <v>0</v>
      </c>
      <c r="H702" s="53">
        <f>IF($A701&lt;&gt;"",INDEX([1]Sizer!H:H,(ROW()-3)/3+7),"")</f>
        <v>0.05</v>
      </c>
      <c r="I702" s="53">
        <f>IF($A701&lt;&gt;"",INDEX([1]Sizer!I:I,(ROW()-3)/3+7),"")</f>
        <v>-4.032842105263159E-2</v>
      </c>
      <c r="J702" s="53">
        <f>IF($A701&lt;&gt;"",INDEX([1]Sizer!J:J,(ROW()-3)/3+7),"")</f>
        <v>1.743567961165049E-2</v>
      </c>
      <c r="K702" s="53">
        <f>IF($A701&lt;&gt;"",INDEX([1]Sizer!K:K,(ROW()-3)/3+7),"")</f>
        <v>0</v>
      </c>
      <c r="L702" s="53">
        <f>IF($A701&lt;&gt;"",INDEX([1]Sizer!L:L,(ROW()-3)/3+7),"")</f>
        <v>0</v>
      </c>
      <c r="M702" s="53">
        <f>IF($A701&lt;&gt;"",INDEX([1]Sizer!M:M,(ROW()-3)/3+7),"")</f>
        <v>0</v>
      </c>
      <c r="N702" s="53">
        <f>IF($A701&lt;&gt;"",INDEX([1]Sizer!N:N,(ROW()-3)/3+7),"")</f>
        <v>0</v>
      </c>
      <c r="O702" s="53">
        <f>IF($A701&lt;&gt;"",INDEX([1]Sizer!O:O,(ROW()-3)/3+7),"")</f>
        <v>0</v>
      </c>
      <c r="P702" s="53">
        <f>IF($A701&lt;&gt;"",INDEX([1]Sizer!P:P,(ROW()-3)/3+7),"")</f>
        <v>1.1302447052089297E-2</v>
      </c>
      <c r="Q702" s="53">
        <f>IF($A701&lt;&gt;"",INDEX([1]Sizer!Q:Q,(ROW()-3)/3+7),"")</f>
        <v>0</v>
      </c>
      <c r="R702" s="53">
        <f>IF($A701&lt;&gt;"",INDEX([1]Sizer!R:R,(ROW()-3)/3+7),"")</f>
        <v>2.2359715670024226E-2</v>
      </c>
      <c r="S702" s="53">
        <f>IF($A701&lt;&gt;"",INDEX([1]Sizer!S:S,(ROW()-3)/3+7),"")</f>
        <v>0</v>
      </c>
      <c r="T702" s="53">
        <f>IF($A701&lt;&gt;"",INDEX([1]Sizer!T:T,(ROW()-3)/3+7),"")</f>
        <v>0</v>
      </c>
      <c r="U702" s="53">
        <f>IF($A701&lt;&gt;"",INDEX([1]Sizer!U:U,(ROW()-3)/3+7),"")</f>
        <v>-3.4765880217785858E-2</v>
      </c>
      <c r="V702" s="53">
        <f>IF($A701&lt;&gt;"",INDEX([1]Sizer!V:V,(ROW()-3)/3+7),"")</f>
        <v>0</v>
      </c>
      <c r="W702" s="53">
        <f>IF($A701&lt;&gt;"",INDEX([1]Sizer!W:W,(ROW()-3)/3+7),"")</f>
        <v>0</v>
      </c>
      <c r="X702" s="53">
        <f>IF($A701&lt;&gt;"",INDEX([1]Sizer!X:X,(ROW()-3)/3+7),"")</f>
        <v>0</v>
      </c>
      <c r="Y702" s="53">
        <f>IF($A701&lt;&gt;"",INDEX([1]Sizer!Y:Y,(ROW()-3)/3+7),"")</f>
        <v>0</v>
      </c>
      <c r="Z702" s="53">
        <f>IF($A701&lt;&gt;"",INDEX([1]Sizer!Z:Z,(ROW()-3)/3+7),"")</f>
        <v>0</v>
      </c>
      <c r="AA702" s="53">
        <f>IF($A701&lt;&gt;"",SUM($B702:$Z702),"")</f>
        <v>5.2724495795254608E-2</v>
      </c>
    </row>
    <row r="703" spans="1:27" x14ac:dyDescent="0.2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</row>
    <row r="704" spans="1:27" x14ac:dyDescent="0.2">
      <c r="A704" s="59">
        <f>IF(INDEX([1]Sizer!$A:$A,(ROW()-2)/3+7)&lt;&gt;"",INDEX([1]Sizer!$A:$A,(ROW()-2)/3+7),"")</f>
        <v>45582</v>
      </c>
      <c r="B704" s="51">
        <f>IF($A704&lt;&gt;"",INDEX([1]Sizer!EF:EF,(ROW()-2)/3+7),"")</f>
        <v>0</v>
      </c>
      <c r="C704" s="51">
        <f>IF($A704&lt;&gt;"",INDEX([1]Sizer!EG:EG,(ROW()-2)/3+7),"")</f>
        <v>1</v>
      </c>
      <c r="D704" s="51">
        <f>IF($A704&lt;&gt;"",INDEX([1]Sizer!EH:EH,(ROW()-2)/3+7),"")</f>
        <v>0</v>
      </c>
      <c r="E704" s="51">
        <f>IF($A704&lt;&gt;"",INDEX([1]Sizer!EI:EI,(ROW()-2)/3+7),"")</f>
        <v>0.5</v>
      </c>
      <c r="F704" s="51">
        <f>IF($A704&lt;&gt;"",INDEX([1]Sizer!EJ:EJ,(ROW()-2)/3+7),"")</f>
        <v>0.5</v>
      </c>
      <c r="G704" s="51">
        <f>IF($A704&lt;&gt;"",INDEX([1]Sizer!EK:EK,(ROW()-2)/3+7),"")</f>
        <v>-0.5</v>
      </c>
      <c r="H704" s="51">
        <f>IF($A704&lt;&gt;"",INDEX([1]Sizer!EL:EL,(ROW()-2)/3+7),"")</f>
        <v>0</v>
      </c>
      <c r="I704" s="51">
        <f>IF($A704&lt;&gt;"",INDEX([1]Sizer!EM:EM,(ROW()-2)/3+7),"")</f>
        <v>-2</v>
      </c>
      <c r="J704" s="51">
        <f>IF($A704&lt;&gt;"",INDEX([1]Sizer!EN:EN,(ROW()-2)/3+7),"")</f>
        <v>0</v>
      </c>
      <c r="K704" s="51">
        <f>IF($A704&lt;&gt;"",INDEX([1]Sizer!EO:EO,(ROW()-2)/3+7),"")</f>
        <v>1</v>
      </c>
      <c r="L704" s="51">
        <f>IF($A704&lt;&gt;"",INDEX([1]Sizer!EP:EP,(ROW()-2)/3+7),"")</f>
        <v>-0.5</v>
      </c>
      <c r="M704" s="51">
        <f>IF($A704&lt;&gt;"",INDEX([1]Sizer!EQ:EQ,(ROW()-2)/3+7),"")</f>
        <v>-0.5</v>
      </c>
      <c r="N704" s="51">
        <f>IF($A704&lt;&gt;"",INDEX([1]Sizer!ER:ER,(ROW()-2)/3+7),"")</f>
        <v>-0.5</v>
      </c>
      <c r="O704" s="51">
        <f>IF($A704&lt;&gt;"",INDEX([1]Sizer!ES:ES,(ROW()-2)/3+7),"")</f>
        <v>0</v>
      </c>
      <c r="P704" s="51">
        <f>IF($A704&lt;&gt;"",INDEX([1]Sizer!ET:ET,(ROW()-2)/3+7),"")</f>
        <v>0.5</v>
      </c>
      <c r="Q704" s="51">
        <f>IF($A704&lt;&gt;"",INDEX([1]Sizer!EU:EU,(ROW()-2)/3+7),"")</f>
        <v>0</v>
      </c>
      <c r="R704" s="51">
        <f>IF($A704&lt;&gt;"",INDEX([1]Sizer!EV:EV,(ROW()-2)/3+7),"")</f>
        <v>3</v>
      </c>
      <c r="S704" s="51">
        <f>IF($A704&lt;&gt;"",INDEX([1]Sizer!EW:EW,(ROW()-2)/3+7),"")</f>
        <v>0</v>
      </c>
      <c r="T704" s="51">
        <f>IF($A704&lt;&gt;"",INDEX([1]Sizer!EX:EX,(ROW()-2)/3+7),"")</f>
        <v>0</v>
      </c>
      <c r="U704" s="51">
        <f>IF($A704&lt;&gt;"",INDEX([1]Sizer!EY:EY,(ROW()-2)/3+7),"")</f>
        <v>-1</v>
      </c>
      <c r="V704" s="51">
        <f>IF($A704&lt;&gt;"",INDEX([1]Sizer!EZ:EZ,(ROW()-2)/3+7),"")</f>
        <v>0.5</v>
      </c>
      <c r="W704" s="51">
        <f>IF($A704&lt;&gt;"",INDEX([1]Sizer!FA:FA,(ROW()-2)/3+7),"")</f>
        <v>0</v>
      </c>
      <c r="X704" s="51">
        <f>IF($A704&lt;&gt;"",INDEX([1]Sizer!FB:FB,(ROW()-2)/3+7),"")</f>
        <v>0</v>
      </c>
      <c r="Y704" s="51">
        <f>IF($A704&lt;&gt;"",INDEX([1]Sizer!FC:FC,(ROW()-2)/3+7),"")</f>
        <v>0</v>
      </c>
      <c r="Z704" s="51">
        <f>IF($A704&lt;&gt;"",INDEX([1]Sizer!FD:FD,(ROW()-2)/3+7),"")</f>
        <v>0</v>
      </c>
      <c r="AA704" s="52">
        <f>IF($A704&lt;&gt;"",INDEX([1]Sizer!$AB:$AB,(ROW()-2)/3+7)*'[1]Dashboard (Model)'!$U$2,"")</f>
        <v>8.5000000000000006E-2</v>
      </c>
    </row>
    <row r="705" spans="1:27" x14ac:dyDescent="0.2">
      <c r="A705" s="59"/>
      <c r="B705" s="53">
        <f>IF($A704&lt;&gt;"",INDEX([1]Sizer!B:B,(ROW()-3)/3+7),"")</f>
        <v>0</v>
      </c>
      <c r="C705" s="53">
        <f>IF($A704&lt;&gt;"",INDEX([1]Sizer!C:C,(ROW()-3)/3+7),"")</f>
        <v>2.9980602983465131E-2</v>
      </c>
      <c r="D705" s="53">
        <f>IF($A704&lt;&gt;"",INDEX([1]Sizer!D:D,(ROW()-3)/3+7),"")</f>
        <v>0</v>
      </c>
      <c r="E705" s="53">
        <f>IF($A704&lt;&gt;"",INDEX([1]Sizer!E:E,(ROW()-3)/3+7),"")</f>
        <v>7.7671288743882544E-3</v>
      </c>
      <c r="F705" s="53">
        <f>IF($A704&lt;&gt;"",INDEX([1]Sizer!F:F,(ROW()-3)/3+7),"")</f>
        <v>2.6211828252671276E-2</v>
      </c>
      <c r="G705" s="53">
        <f>IF($A704&lt;&gt;"",INDEX([1]Sizer!G:G,(ROW()-3)/3+7),"")</f>
        <v>-2.0025459183673468E-2</v>
      </c>
      <c r="H705" s="53">
        <f>IF($A704&lt;&gt;"",INDEX([1]Sizer!H:H,(ROW()-3)/3+7),"")</f>
        <v>0</v>
      </c>
      <c r="I705" s="53">
        <f>IF($A704&lt;&gt;"",INDEX([1]Sizer!I:I,(ROW()-3)/3+7),"")</f>
        <v>-0.05</v>
      </c>
      <c r="J705" s="53">
        <f>IF($A704&lt;&gt;"",INDEX([1]Sizer!J:J,(ROW()-3)/3+7),"")</f>
        <v>0</v>
      </c>
      <c r="K705" s="53">
        <f>IF($A704&lt;&gt;"",INDEX([1]Sizer!K:K,(ROW()-3)/3+7),"")</f>
        <v>0.05</v>
      </c>
      <c r="L705" s="53">
        <f>IF($A704&lt;&gt;"",INDEX([1]Sizer!L:L,(ROW()-3)/3+7),"")</f>
        <v>-3.0955328644596197E-2</v>
      </c>
      <c r="M705" s="53">
        <f>IF($A704&lt;&gt;"",INDEX([1]Sizer!M:M,(ROW()-3)/3+7),"")</f>
        <v>-2.1496401417525776E-2</v>
      </c>
      <c r="N705" s="53">
        <f>IF($A704&lt;&gt;"",INDEX([1]Sizer!N:N,(ROW()-3)/3+7),"")</f>
        <v>-2.8408050919618528E-2</v>
      </c>
      <c r="O705" s="53">
        <f>IF($A704&lt;&gt;"",INDEX([1]Sizer!O:O,(ROW()-3)/3+7),"")</f>
        <v>0</v>
      </c>
      <c r="P705" s="53">
        <f>IF($A704&lt;&gt;"",INDEX([1]Sizer!P:P,(ROW()-3)/3+7),"")</f>
        <v>1.1302447052089297E-2</v>
      </c>
      <c r="Q705" s="53">
        <f>IF($A704&lt;&gt;"",INDEX([1]Sizer!Q:Q,(ROW()-3)/3+7),"")</f>
        <v>0</v>
      </c>
      <c r="R705" s="53">
        <f>IF($A704&lt;&gt;"",INDEX([1]Sizer!R:R,(ROW()-3)/3+7),"")</f>
        <v>2.2359715670024226E-2</v>
      </c>
      <c r="S705" s="53">
        <f>IF($A704&lt;&gt;"",INDEX([1]Sizer!S:S,(ROW()-3)/3+7),"")</f>
        <v>0</v>
      </c>
      <c r="T705" s="53">
        <f>IF($A704&lt;&gt;"",INDEX([1]Sizer!T:T,(ROW()-3)/3+7),"")</f>
        <v>0</v>
      </c>
      <c r="U705" s="53">
        <f>IF($A704&lt;&gt;"",INDEX([1]Sizer!U:U,(ROW()-3)/3+7),"")</f>
        <v>-4.9705624255065542E-2</v>
      </c>
      <c r="V705" s="53">
        <f>IF($A704&lt;&gt;"",INDEX([1]Sizer!V:V,(ROW()-3)/3+7),"")</f>
        <v>2.1235878780934921E-2</v>
      </c>
      <c r="W705" s="53">
        <f>IF($A704&lt;&gt;"",INDEX([1]Sizer!W:W,(ROW()-3)/3+7),"")</f>
        <v>0</v>
      </c>
      <c r="X705" s="53">
        <f>IF($A704&lt;&gt;"",INDEX([1]Sizer!X:X,(ROW()-3)/3+7),"")</f>
        <v>0</v>
      </c>
      <c r="Y705" s="53">
        <f>IF($A704&lt;&gt;"",INDEX([1]Sizer!Y:Y,(ROW()-3)/3+7),"")</f>
        <v>0</v>
      </c>
      <c r="Z705" s="53">
        <f>IF($A704&lt;&gt;"",INDEX([1]Sizer!Z:Z,(ROW()-3)/3+7),"")</f>
        <v>0</v>
      </c>
      <c r="AA705" s="53">
        <f>IF($A704&lt;&gt;"",SUM($B705:$Z705),"")</f>
        <v>-3.1733262806906408E-2</v>
      </c>
    </row>
    <row r="706" spans="1:27" x14ac:dyDescent="0.2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</row>
    <row r="707" spans="1:27" x14ac:dyDescent="0.2">
      <c r="A707" s="59">
        <f>IF(INDEX([1]Sizer!$A:$A,(ROW()-2)/3+7)&lt;&gt;"",INDEX([1]Sizer!$A:$A,(ROW()-2)/3+7),"")</f>
        <v>45583</v>
      </c>
      <c r="B707" s="51">
        <f>IF($A707&lt;&gt;"",INDEX([1]Sizer!EF:EF,(ROW()-2)/3+7),"")</f>
        <v>0</v>
      </c>
      <c r="C707" s="51">
        <f>IF($A707&lt;&gt;"",INDEX([1]Sizer!EG:EG,(ROW()-2)/3+7),"")</f>
        <v>1</v>
      </c>
      <c r="D707" s="51">
        <f>IF($A707&lt;&gt;"",INDEX([1]Sizer!EH:EH,(ROW()-2)/3+7),"")</f>
        <v>0</v>
      </c>
      <c r="E707" s="51">
        <f>IF($A707&lt;&gt;"",INDEX([1]Sizer!EI:EI,(ROW()-2)/3+7),"")</f>
        <v>0.5</v>
      </c>
      <c r="F707" s="51">
        <f>IF($A707&lt;&gt;"",INDEX([1]Sizer!EJ:EJ,(ROW()-2)/3+7),"")</f>
        <v>0.5</v>
      </c>
      <c r="G707" s="51">
        <f>IF($A707&lt;&gt;"",INDEX([1]Sizer!EK:EK,(ROW()-2)/3+7),"")</f>
        <v>-0.5</v>
      </c>
      <c r="H707" s="51">
        <f>IF($A707&lt;&gt;"",INDEX([1]Sizer!EL:EL,(ROW()-2)/3+7),"")</f>
        <v>0</v>
      </c>
      <c r="I707" s="51">
        <f>IF($A707&lt;&gt;"",INDEX([1]Sizer!EM:EM,(ROW()-2)/3+7),"")</f>
        <v>-2</v>
      </c>
      <c r="J707" s="51">
        <f>IF($A707&lt;&gt;"",INDEX([1]Sizer!EN:EN,(ROW()-2)/3+7),"")</f>
        <v>0</v>
      </c>
      <c r="K707" s="51">
        <f>IF($A707&lt;&gt;"",INDEX([1]Sizer!EO:EO,(ROW()-2)/3+7),"")</f>
        <v>1</v>
      </c>
      <c r="L707" s="51">
        <f>IF($A707&lt;&gt;"",INDEX([1]Sizer!EP:EP,(ROW()-2)/3+7),"")</f>
        <v>-0.5</v>
      </c>
      <c r="M707" s="51">
        <f>IF($A707&lt;&gt;"",INDEX([1]Sizer!EQ:EQ,(ROW()-2)/3+7),"")</f>
        <v>-0.5</v>
      </c>
      <c r="N707" s="51">
        <f>IF($A707&lt;&gt;"",INDEX([1]Sizer!ER:ER,(ROW()-2)/3+7),"")</f>
        <v>-0.5</v>
      </c>
      <c r="O707" s="51">
        <f>IF($A707&lt;&gt;"",INDEX([1]Sizer!ES:ES,(ROW()-2)/3+7),"")</f>
        <v>0</v>
      </c>
      <c r="P707" s="51">
        <f>IF($A707&lt;&gt;"",INDEX([1]Sizer!ET:ET,(ROW()-2)/3+7),"")</f>
        <v>0.5</v>
      </c>
      <c r="Q707" s="51">
        <f>IF($A707&lt;&gt;"",INDEX([1]Sizer!EU:EU,(ROW()-2)/3+7),"")</f>
        <v>0</v>
      </c>
      <c r="R707" s="51">
        <f>IF($A707&lt;&gt;"",INDEX([1]Sizer!EV:EV,(ROW()-2)/3+7),"")</f>
        <v>3</v>
      </c>
      <c r="S707" s="51">
        <f>IF($A707&lt;&gt;"",INDEX([1]Sizer!EW:EW,(ROW()-2)/3+7),"")</f>
        <v>0</v>
      </c>
      <c r="T707" s="51">
        <f>IF($A707&lt;&gt;"",INDEX([1]Sizer!EX:EX,(ROW()-2)/3+7),"")</f>
        <v>0</v>
      </c>
      <c r="U707" s="51">
        <f>IF($A707&lt;&gt;"",INDEX([1]Sizer!EY:EY,(ROW()-2)/3+7),"")</f>
        <v>-1</v>
      </c>
      <c r="V707" s="51">
        <f>IF($A707&lt;&gt;"",INDEX([1]Sizer!EZ:EZ,(ROW()-2)/3+7),"")</f>
        <v>0.5</v>
      </c>
      <c r="W707" s="51">
        <f>IF($A707&lt;&gt;"",INDEX([1]Sizer!FA:FA,(ROW()-2)/3+7),"")</f>
        <v>0</v>
      </c>
      <c r="X707" s="51">
        <f>IF($A707&lt;&gt;"",INDEX([1]Sizer!FB:FB,(ROW()-2)/3+7),"")</f>
        <v>0</v>
      </c>
      <c r="Y707" s="51">
        <f>IF($A707&lt;&gt;"",INDEX([1]Sizer!FC:FC,(ROW()-2)/3+7),"")</f>
        <v>0</v>
      </c>
      <c r="Z707" s="51">
        <f>IF($A707&lt;&gt;"",INDEX([1]Sizer!FD:FD,(ROW()-2)/3+7),"")</f>
        <v>0</v>
      </c>
      <c r="AA707" s="52">
        <f>IF($A707&lt;&gt;"",INDEX([1]Sizer!$AB:$AB,(ROW()-2)/3+7)*'[1]Dashboard (Model)'!$U$2,"")</f>
        <v>0.03</v>
      </c>
    </row>
    <row r="708" spans="1:27" x14ac:dyDescent="0.2">
      <c r="A708" s="59"/>
      <c r="B708" s="53">
        <f>IF($A707&lt;&gt;"",INDEX([1]Sizer!B:B,(ROW()-3)/3+7),"")</f>
        <v>0</v>
      </c>
      <c r="C708" s="53">
        <f>IF($A707&lt;&gt;"",INDEX([1]Sizer!C:C,(ROW()-3)/3+7),"")</f>
        <v>2.9980602983465131E-2</v>
      </c>
      <c r="D708" s="53">
        <f>IF($A707&lt;&gt;"",INDEX([1]Sizer!D:D,(ROW()-3)/3+7),"")</f>
        <v>0</v>
      </c>
      <c r="E708" s="53">
        <f>IF($A707&lt;&gt;"",INDEX([1]Sizer!E:E,(ROW()-3)/3+7),"")</f>
        <v>7.7671288743882544E-3</v>
      </c>
      <c r="F708" s="53">
        <f>IF($A707&lt;&gt;"",INDEX([1]Sizer!F:F,(ROW()-3)/3+7),"")</f>
        <v>2.6211828252671276E-2</v>
      </c>
      <c r="G708" s="53">
        <f>IF($A707&lt;&gt;"",INDEX([1]Sizer!G:G,(ROW()-3)/3+7),"")</f>
        <v>-2.0025459183673468E-2</v>
      </c>
      <c r="H708" s="53">
        <f>IF($A707&lt;&gt;"",INDEX([1]Sizer!H:H,(ROW()-3)/3+7),"")</f>
        <v>0</v>
      </c>
      <c r="I708" s="53">
        <f>IF($A707&lt;&gt;"",INDEX([1]Sizer!I:I,(ROW()-3)/3+7),"")</f>
        <v>-0.05</v>
      </c>
      <c r="J708" s="53">
        <f>IF($A707&lt;&gt;"",INDEX([1]Sizer!J:J,(ROW()-3)/3+7),"")</f>
        <v>0</v>
      </c>
      <c r="K708" s="53">
        <f>IF($A707&lt;&gt;"",INDEX([1]Sizer!K:K,(ROW()-3)/3+7),"")</f>
        <v>0.05</v>
      </c>
      <c r="L708" s="53">
        <f>IF($A707&lt;&gt;"",INDEX([1]Sizer!L:L,(ROW()-3)/3+7),"")</f>
        <v>-3.0955328644596197E-2</v>
      </c>
      <c r="M708" s="53">
        <f>IF($A707&lt;&gt;"",INDEX([1]Sizer!M:M,(ROW()-3)/3+7),"")</f>
        <v>-2.1496401417525776E-2</v>
      </c>
      <c r="N708" s="53">
        <f>IF($A707&lt;&gt;"",INDEX([1]Sizer!N:N,(ROW()-3)/3+7),"")</f>
        <v>-2.8408050919618528E-2</v>
      </c>
      <c r="O708" s="53">
        <f>IF($A707&lt;&gt;"",INDEX([1]Sizer!O:O,(ROW()-3)/3+7),"")</f>
        <v>0</v>
      </c>
      <c r="P708" s="53">
        <f>IF($A707&lt;&gt;"",INDEX([1]Sizer!P:P,(ROW()-3)/3+7),"")</f>
        <v>1.1302447052089297E-2</v>
      </c>
      <c r="Q708" s="53">
        <f>IF($A707&lt;&gt;"",INDEX([1]Sizer!Q:Q,(ROW()-3)/3+7),"")</f>
        <v>0</v>
      </c>
      <c r="R708" s="53">
        <f>IF($A707&lt;&gt;"",INDEX([1]Sizer!R:R,(ROW()-3)/3+7),"")</f>
        <v>2.2359715670024226E-2</v>
      </c>
      <c r="S708" s="53">
        <f>IF($A707&lt;&gt;"",INDEX([1]Sizer!S:S,(ROW()-3)/3+7),"")</f>
        <v>0</v>
      </c>
      <c r="T708" s="53">
        <f>IF($A707&lt;&gt;"",INDEX([1]Sizer!T:T,(ROW()-3)/3+7),"")</f>
        <v>0</v>
      </c>
      <c r="U708" s="53">
        <f>IF($A707&lt;&gt;"",INDEX([1]Sizer!U:U,(ROW()-3)/3+7),"")</f>
        <v>-4.9705624255065542E-2</v>
      </c>
      <c r="V708" s="53">
        <f>IF($A707&lt;&gt;"",INDEX([1]Sizer!V:V,(ROW()-3)/3+7),"")</f>
        <v>2.1235878780934921E-2</v>
      </c>
      <c r="W708" s="53">
        <f>IF($A707&lt;&gt;"",INDEX([1]Sizer!W:W,(ROW()-3)/3+7),"")</f>
        <v>0</v>
      </c>
      <c r="X708" s="53">
        <f>IF($A707&lt;&gt;"",INDEX([1]Sizer!X:X,(ROW()-3)/3+7),"")</f>
        <v>0</v>
      </c>
      <c r="Y708" s="53">
        <f>IF($A707&lt;&gt;"",INDEX([1]Sizer!Y:Y,(ROW()-3)/3+7),"")</f>
        <v>0</v>
      </c>
      <c r="Z708" s="53">
        <f>IF($A707&lt;&gt;"",INDEX([1]Sizer!Z:Z,(ROW()-3)/3+7),"")</f>
        <v>0</v>
      </c>
      <c r="AA708" s="53">
        <f>IF($A707&lt;&gt;"",SUM($B708:$Z708),"")</f>
        <v>-3.1733262806906408E-2</v>
      </c>
    </row>
    <row r="709" spans="1:27" x14ac:dyDescent="0.2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</row>
    <row r="710" spans="1:27" x14ac:dyDescent="0.2">
      <c r="A710" s="59">
        <f>IF(INDEX([1]Sizer!$A:$A,(ROW()-2)/3+7)&lt;&gt;"",INDEX([1]Sizer!$A:$A,(ROW()-2)/3+7),"")</f>
        <v>45586</v>
      </c>
      <c r="B710" s="51">
        <f>IF($A710&lt;&gt;"",INDEX([1]Sizer!EF:EF,(ROW()-2)/3+7),"")</f>
        <v>0</v>
      </c>
      <c r="C710" s="51">
        <f>IF($A710&lt;&gt;"",INDEX([1]Sizer!EG:EG,(ROW()-2)/3+7),"")</f>
        <v>1</v>
      </c>
      <c r="D710" s="51">
        <f>IF($A710&lt;&gt;"",INDEX([1]Sizer!EH:EH,(ROW()-2)/3+7),"")</f>
        <v>0</v>
      </c>
      <c r="E710" s="51">
        <f>IF($A710&lt;&gt;"",INDEX([1]Sizer!EI:EI,(ROW()-2)/3+7),"")</f>
        <v>0.5</v>
      </c>
      <c r="F710" s="51">
        <f>IF($A710&lt;&gt;"",INDEX([1]Sizer!EJ:EJ,(ROW()-2)/3+7),"")</f>
        <v>0.5</v>
      </c>
      <c r="G710" s="51">
        <f>IF($A710&lt;&gt;"",INDEX([1]Sizer!EK:EK,(ROW()-2)/3+7),"")</f>
        <v>-0.5</v>
      </c>
      <c r="H710" s="51">
        <f>IF($A710&lt;&gt;"",INDEX([1]Sizer!EL:EL,(ROW()-2)/3+7),"")</f>
        <v>0</v>
      </c>
      <c r="I710" s="51">
        <f>IF($A710&lt;&gt;"",INDEX([1]Sizer!EM:EM,(ROW()-2)/3+7),"")</f>
        <v>-2</v>
      </c>
      <c r="J710" s="51">
        <f>IF($A710&lt;&gt;"",INDEX([1]Sizer!EN:EN,(ROW()-2)/3+7),"")</f>
        <v>0</v>
      </c>
      <c r="K710" s="51">
        <f>IF($A710&lt;&gt;"",INDEX([1]Sizer!EO:EO,(ROW()-2)/3+7),"")</f>
        <v>1</v>
      </c>
      <c r="L710" s="51">
        <f>IF($A710&lt;&gt;"",INDEX([1]Sizer!EP:EP,(ROW()-2)/3+7),"")</f>
        <v>-0.5</v>
      </c>
      <c r="M710" s="51">
        <f>IF($A710&lt;&gt;"",INDEX([1]Sizer!EQ:EQ,(ROW()-2)/3+7),"")</f>
        <v>-0.5</v>
      </c>
      <c r="N710" s="51">
        <f>IF($A710&lt;&gt;"",INDEX([1]Sizer!ER:ER,(ROW()-2)/3+7),"")</f>
        <v>-0.5</v>
      </c>
      <c r="O710" s="51">
        <f>IF($A710&lt;&gt;"",INDEX([1]Sizer!ES:ES,(ROW()-2)/3+7),"")</f>
        <v>0</v>
      </c>
      <c r="P710" s="51">
        <f>IF($A710&lt;&gt;"",INDEX([1]Sizer!ET:ET,(ROW()-2)/3+7),"")</f>
        <v>0.5</v>
      </c>
      <c r="Q710" s="51">
        <f>IF($A710&lt;&gt;"",INDEX([1]Sizer!EU:EU,(ROW()-2)/3+7),"")</f>
        <v>0</v>
      </c>
      <c r="R710" s="51">
        <f>IF($A710&lt;&gt;"",INDEX([1]Sizer!EV:EV,(ROW()-2)/3+7),"")</f>
        <v>3</v>
      </c>
      <c r="S710" s="51">
        <f>IF($A710&lt;&gt;"",INDEX([1]Sizer!EW:EW,(ROW()-2)/3+7),"")</f>
        <v>0</v>
      </c>
      <c r="T710" s="51">
        <f>IF($A710&lt;&gt;"",INDEX([1]Sizer!EX:EX,(ROW()-2)/3+7),"")</f>
        <v>0</v>
      </c>
      <c r="U710" s="51">
        <f>IF($A710&lt;&gt;"",INDEX([1]Sizer!EY:EY,(ROW()-2)/3+7),"")</f>
        <v>-1</v>
      </c>
      <c r="V710" s="51">
        <f>IF($A710&lt;&gt;"",INDEX([1]Sizer!EZ:EZ,(ROW()-2)/3+7),"")</f>
        <v>0.5</v>
      </c>
      <c r="W710" s="51">
        <f>IF($A710&lt;&gt;"",INDEX([1]Sizer!FA:FA,(ROW()-2)/3+7),"")</f>
        <v>0</v>
      </c>
      <c r="X710" s="51">
        <f>IF($A710&lt;&gt;"",INDEX([1]Sizer!FB:FB,(ROW()-2)/3+7),"")</f>
        <v>0</v>
      </c>
      <c r="Y710" s="51">
        <f>IF($A710&lt;&gt;"",INDEX([1]Sizer!FC:FC,(ROW()-2)/3+7),"")</f>
        <v>0</v>
      </c>
      <c r="Z710" s="51">
        <f>IF($A710&lt;&gt;"",INDEX([1]Sizer!FD:FD,(ROW()-2)/3+7),"")</f>
        <v>0</v>
      </c>
      <c r="AA710" s="52">
        <f>IF($A710&lt;&gt;"",INDEX([1]Sizer!$AB:$AB,(ROW()-2)/3+7)*'[1]Dashboard (Model)'!$U$2,"")</f>
        <v>0.03</v>
      </c>
    </row>
    <row r="711" spans="1:27" x14ac:dyDescent="0.2">
      <c r="A711" s="59"/>
      <c r="B711" s="53">
        <f>IF($A710&lt;&gt;"",INDEX([1]Sizer!B:B,(ROW()-3)/3+7),"")</f>
        <v>0</v>
      </c>
      <c r="C711" s="53">
        <f>IF($A710&lt;&gt;"",INDEX([1]Sizer!C:C,(ROW()-3)/3+7),"")</f>
        <v>2.9980602983465131E-2</v>
      </c>
      <c r="D711" s="53">
        <f>IF($A710&lt;&gt;"",INDEX([1]Sizer!D:D,(ROW()-3)/3+7),"")</f>
        <v>0</v>
      </c>
      <c r="E711" s="53">
        <f>IF($A710&lt;&gt;"",INDEX([1]Sizer!E:E,(ROW()-3)/3+7),"")</f>
        <v>7.7671288743882544E-3</v>
      </c>
      <c r="F711" s="53">
        <f>IF($A710&lt;&gt;"",INDEX([1]Sizer!F:F,(ROW()-3)/3+7),"")</f>
        <v>2.6211828252671276E-2</v>
      </c>
      <c r="G711" s="53">
        <f>IF($A710&lt;&gt;"",INDEX([1]Sizer!G:G,(ROW()-3)/3+7),"")</f>
        <v>-2.0025459183673468E-2</v>
      </c>
      <c r="H711" s="53">
        <f>IF($A710&lt;&gt;"",INDEX([1]Sizer!H:H,(ROW()-3)/3+7),"")</f>
        <v>0</v>
      </c>
      <c r="I711" s="53">
        <f>IF($A710&lt;&gt;"",INDEX([1]Sizer!I:I,(ROW()-3)/3+7),"")</f>
        <v>-0.05</v>
      </c>
      <c r="J711" s="53">
        <f>IF($A710&lt;&gt;"",INDEX([1]Sizer!J:J,(ROW()-3)/3+7),"")</f>
        <v>0</v>
      </c>
      <c r="K711" s="53">
        <f>IF($A710&lt;&gt;"",INDEX([1]Sizer!K:K,(ROW()-3)/3+7),"")</f>
        <v>0.05</v>
      </c>
      <c r="L711" s="53">
        <f>IF($A710&lt;&gt;"",INDEX([1]Sizer!L:L,(ROW()-3)/3+7),"")</f>
        <v>-3.0955328644596197E-2</v>
      </c>
      <c r="M711" s="53">
        <f>IF($A710&lt;&gt;"",INDEX([1]Sizer!M:M,(ROW()-3)/3+7),"")</f>
        <v>-2.1496401417525776E-2</v>
      </c>
      <c r="N711" s="53">
        <f>IF($A710&lt;&gt;"",INDEX([1]Sizer!N:N,(ROW()-3)/3+7),"")</f>
        <v>-2.8408050919618528E-2</v>
      </c>
      <c r="O711" s="53">
        <f>IF($A710&lt;&gt;"",INDEX([1]Sizer!O:O,(ROW()-3)/3+7),"")</f>
        <v>0</v>
      </c>
      <c r="P711" s="53">
        <f>IF($A710&lt;&gt;"",INDEX([1]Sizer!P:P,(ROW()-3)/3+7),"")</f>
        <v>1.1302447052089297E-2</v>
      </c>
      <c r="Q711" s="53">
        <f>IF($A710&lt;&gt;"",INDEX([1]Sizer!Q:Q,(ROW()-3)/3+7),"")</f>
        <v>0</v>
      </c>
      <c r="R711" s="53">
        <f>IF($A710&lt;&gt;"",INDEX([1]Sizer!R:R,(ROW()-3)/3+7),"")</f>
        <v>2.2359715670024226E-2</v>
      </c>
      <c r="S711" s="53">
        <f>IF($A710&lt;&gt;"",INDEX([1]Sizer!S:S,(ROW()-3)/3+7),"")</f>
        <v>0</v>
      </c>
      <c r="T711" s="53">
        <f>IF($A710&lt;&gt;"",INDEX([1]Sizer!T:T,(ROW()-3)/3+7),"")</f>
        <v>0</v>
      </c>
      <c r="U711" s="53">
        <f>IF($A710&lt;&gt;"",INDEX([1]Sizer!U:U,(ROW()-3)/3+7),"")</f>
        <v>-4.9705624255065542E-2</v>
      </c>
      <c r="V711" s="53">
        <f>IF($A710&lt;&gt;"",INDEX([1]Sizer!V:V,(ROW()-3)/3+7),"")</f>
        <v>2.1235878780934921E-2</v>
      </c>
      <c r="W711" s="53">
        <f>IF($A710&lt;&gt;"",INDEX([1]Sizer!W:W,(ROW()-3)/3+7),"")</f>
        <v>0</v>
      </c>
      <c r="X711" s="53">
        <f>IF($A710&lt;&gt;"",INDEX([1]Sizer!X:X,(ROW()-3)/3+7),"")</f>
        <v>0</v>
      </c>
      <c r="Y711" s="53">
        <f>IF($A710&lt;&gt;"",INDEX([1]Sizer!Y:Y,(ROW()-3)/3+7),"")</f>
        <v>0</v>
      </c>
      <c r="Z711" s="53">
        <f>IF($A710&lt;&gt;"",INDEX([1]Sizer!Z:Z,(ROW()-3)/3+7),"")</f>
        <v>0</v>
      </c>
      <c r="AA711" s="53">
        <f>IF($A710&lt;&gt;"",SUM($B711:$Z711),"")</f>
        <v>-3.1733262806906408E-2</v>
      </c>
    </row>
    <row r="712" spans="1:27" x14ac:dyDescent="0.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</row>
    <row r="713" spans="1:27" x14ac:dyDescent="0.2">
      <c r="A713" s="59">
        <f>IF(INDEX([1]Sizer!$A:$A,(ROW()-2)/3+7)&lt;&gt;"",INDEX([1]Sizer!$A:$A,(ROW()-2)/3+7),"")</f>
        <v>45587</v>
      </c>
      <c r="B713" s="51">
        <f>IF($A713&lt;&gt;"",INDEX([1]Sizer!EF:EF,(ROW()-2)/3+7),"")</f>
        <v>0</v>
      </c>
      <c r="C713" s="51">
        <f>IF($A713&lt;&gt;"",INDEX([1]Sizer!EG:EG,(ROW()-2)/3+7),"")</f>
        <v>1</v>
      </c>
      <c r="D713" s="51">
        <f>IF($A713&lt;&gt;"",INDEX([1]Sizer!EH:EH,(ROW()-2)/3+7),"")</f>
        <v>0</v>
      </c>
      <c r="E713" s="51">
        <f>IF($A713&lt;&gt;"",INDEX([1]Sizer!EI:EI,(ROW()-2)/3+7),"")</f>
        <v>0.5</v>
      </c>
      <c r="F713" s="51">
        <f>IF($A713&lt;&gt;"",INDEX([1]Sizer!EJ:EJ,(ROW()-2)/3+7),"")</f>
        <v>0.5</v>
      </c>
      <c r="G713" s="51">
        <f>IF($A713&lt;&gt;"",INDEX([1]Sizer!EK:EK,(ROW()-2)/3+7),"")</f>
        <v>-0.5</v>
      </c>
      <c r="H713" s="51">
        <f>IF($A713&lt;&gt;"",INDEX([1]Sizer!EL:EL,(ROW()-2)/3+7),"")</f>
        <v>0</v>
      </c>
      <c r="I713" s="51">
        <f>IF($A713&lt;&gt;"",INDEX([1]Sizer!EM:EM,(ROW()-2)/3+7),"")</f>
        <v>-2</v>
      </c>
      <c r="J713" s="51">
        <f>IF($A713&lt;&gt;"",INDEX([1]Sizer!EN:EN,(ROW()-2)/3+7),"")</f>
        <v>0</v>
      </c>
      <c r="K713" s="51">
        <f>IF($A713&lt;&gt;"",INDEX([1]Sizer!EO:EO,(ROW()-2)/3+7),"")</f>
        <v>1</v>
      </c>
      <c r="L713" s="51">
        <f>IF($A713&lt;&gt;"",INDEX([1]Sizer!EP:EP,(ROW()-2)/3+7),"")</f>
        <v>-0.5</v>
      </c>
      <c r="M713" s="51">
        <f>IF($A713&lt;&gt;"",INDEX([1]Sizer!EQ:EQ,(ROW()-2)/3+7),"")</f>
        <v>-0.5</v>
      </c>
      <c r="N713" s="51">
        <f>IF($A713&lt;&gt;"",INDEX([1]Sizer!ER:ER,(ROW()-2)/3+7),"")</f>
        <v>-0.5</v>
      </c>
      <c r="O713" s="51">
        <f>IF($A713&lt;&gt;"",INDEX([1]Sizer!ES:ES,(ROW()-2)/3+7),"")</f>
        <v>0</v>
      </c>
      <c r="P713" s="51">
        <f>IF($A713&lt;&gt;"",INDEX([1]Sizer!ET:ET,(ROW()-2)/3+7),"")</f>
        <v>0.5</v>
      </c>
      <c r="Q713" s="51">
        <f>IF($A713&lt;&gt;"",INDEX([1]Sizer!EU:EU,(ROW()-2)/3+7),"")</f>
        <v>0</v>
      </c>
      <c r="R713" s="51">
        <f>IF($A713&lt;&gt;"",INDEX([1]Sizer!EV:EV,(ROW()-2)/3+7),"")</f>
        <v>3</v>
      </c>
      <c r="S713" s="51">
        <f>IF($A713&lt;&gt;"",INDEX([1]Sizer!EW:EW,(ROW()-2)/3+7),"")</f>
        <v>0</v>
      </c>
      <c r="T713" s="51">
        <f>IF($A713&lt;&gt;"",INDEX([1]Sizer!EX:EX,(ROW()-2)/3+7),"")</f>
        <v>0</v>
      </c>
      <c r="U713" s="51">
        <f>IF($A713&lt;&gt;"",INDEX([1]Sizer!EY:EY,(ROW()-2)/3+7),"")</f>
        <v>-1</v>
      </c>
      <c r="V713" s="51">
        <f>IF($A713&lt;&gt;"",INDEX([1]Sizer!EZ:EZ,(ROW()-2)/3+7),"")</f>
        <v>0.5</v>
      </c>
      <c r="W713" s="51">
        <f>IF($A713&lt;&gt;"",INDEX([1]Sizer!FA:FA,(ROW()-2)/3+7),"")</f>
        <v>0</v>
      </c>
      <c r="X713" s="51">
        <f>IF($A713&lt;&gt;"",INDEX([1]Sizer!FB:FB,(ROW()-2)/3+7),"")</f>
        <v>0</v>
      </c>
      <c r="Y713" s="51">
        <f>IF($A713&lt;&gt;"",INDEX([1]Sizer!FC:FC,(ROW()-2)/3+7),"")</f>
        <v>0</v>
      </c>
      <c r="Z713" s="51">
        <f>IF($A713&lt;&gt;"",INDEX([1]Sizer!FD:FD,(ROW()-2)/3+7),"")</f>
        <v>0</v>
      </c>
      <c r="AA713" s="52">
        <f>IF($A713&lt;&gt;"",INDEX([1]Sizer!$AB:$AB,(ROW()-2)/3+7)*'[1]Dashboard (Model)'!$U$2,"")</f>
        <v>0.05</v>
      </c>
    </row>
    <row r="714" spans="1:27" x14ac:dyDescent="0.2">
      <c r="A714" s="59"/>
      <c r="B714" s="53">
        <f>IF($A713&lt;&gt;"",INDEX([1]Sizer!B:B,(ROW()-3)/3+7),"")</f>
        <v>0</v>
      </c>
      <c r="C714" s="53">
        <f>IF($A713&lt;&gt;"",INDEX([1]Sizer!C:C,(ROW()-3)/3+7),"")</f>
        <v>2.9980602983465131E-2</v>
      </c>
      <c r="D714" s="53">
        <f>IF($A713&lt;&gt;"",INDEX([1]Sizer!D:D,(ROW()-3)/3+7),"")</f>
        <v>0</v>
      </c>
      <c r="E714" s="53">
        <f>IF($A713&lt;&gt;"",INDEX([1]Sizer!E:E,(ROW()-3)/3+7),"")</f>
        <v>7.7671288743882544E-3</v>
      </c>
      <c r="F714" s="53">
        <f>IF($A713&lt;&gt;"",INDEX([1]Sizer!F:F,(ROW()-3)/3+7),"")</f>
        <v>2.6211828252671276E-2</v>
      </c>
      <c r="G714" s="53">
        <f>IF($A713&lt;&gt;"",INDEX([1]Sizer!G:G,(ROW()-3)/3+7),"")</f>
        <v>-2.0025459183673468E-2</v>
      </c>
      <c r="H714" s="53">
        <f>IF($A713&lt;&gt;"",INDEX([1]Sizer!H:H,(ROW()-3)/3+7),"")</f>
        <v>0</v>
      </c>
      <c r="I714" s="53">
        <f>IF($A713&lt;&gt;"",INDEX([1]Sizer!I:I,(ROW()-3)/3+7),"")</f>
        <v>-0.05</v>
      </c>
      <c r="J714" s="53">
        <f>IF($A713&lt;&gt;"",INDEX([1]Sizer!J:J,(ROW()-3)/3+7),"")</f>
        <v>0</v>
      </c>
      <c r="K714" s="53">
        <f>IF($A713&lt;&gt;"",INDEX([1]Sizer!K:K,(ROW()-3)/3+7),"")</f>
        <v>0.05</v>
      </c>
      <c r="L714" s="53">
        <f>IF($A713&lt;&gt;"",INDEX([1]Sizer!L:L,(ROW()-3)/3+7),"")</f>
        <v>-3.0955328644596197E-2</v>
      </c>
      <c r="M714" s="53">
        <f>IF($A713&lt;&gt;"",INDEX([1]Sizer!M:M,(ROW()-3)/3+7),"")</f>
        <v>-2.1496401417525776E-2</v>
      </c>
      <c r="N714" s="53">
        <f>IF($A713&lt;&gt;"",INDEX([1]Sizer!N:N,(ROW()-3)/3+7),"")</f>
        <v>-2.8408050919618528E-2</v>
      </c>
      <c r="O714" s="53">
        <f>IF($A713&lt;&gt;"",INDEX([1]Sizer!O:O,(ROW()-3)/3+7),"")</f>
        <v>0</v>
      </c>
      <c r="P714" s="53">
        <f>IF($A713&lt;&gt;"",INDEX([1]Sizer!P:P,(ROW()-3)/3+7),"")</f>
        <v>1.1302447052089297E-2</v>
      </c>
      <c r="Q714" s="53">
        <f>IF($A713&lt;&gt;"",INDEX([1]Sizer!Q:Q,(ROW()-3)/3+7),"")</f>
        <v>0</v>
      </c>
      <c r="R714" s="53">
        <f>IF($A713&lt;&gt;"",INDEX([1]Sizer!R:R,(ROW()-3)/3+7),"")</f>
        <v>2.2359715670024226E-2</v>
      </c>
      <c r="S714" s="53">
        <f>IF($A713&lt;&gt;"",INDEX([1]Sizer!S:S,(ROW()-3)/3+7),"")</f>
        <v>0</v>
      </c>
      <c r="T714" s="53">
        <f>IF($A713&lt;&gt;"",INDEX([1]Sizer!T:T,(ROW()-3)/3+7),"")</f>
        <v>0</v>
      </c>
      <c r="U714" s="53">
        <f>IF($A713&lt;&gt;"",INDEX([1]Sizer!U:U,(ROW()-3)/3+7),"")</f>
        <v>-4.9705624255065542E-2</v>
      </c>
      <c r="V714" s="53">
        <f>IF($A713&lt;&gt;"",INDEX([1]Sizer!V:V,(ROW()-3)/3+7),"")</f>
        <v>2.1235878780934921E-2</v>
      </c>
      <c r="W714" s="53">
        <f>IF($A713&lt;&gt;"",INDEX([1]Sizer!W:W,(ROW()-3)/3+7),"")</f>
        <v>0</v>
      </c>
      <c r="X714" s="53">
        <f>IF($A713&lt;&gt;"",INDEX([1]Sizer!X:X,(ROW()-3)/3+7),"")</f>
        <v>0</v>
      </c>
      <c r="Y714" s="53">
        <f>IF($A713&lt;&gt;"",INDEX([1]Sizer!Y:Y,(ROW()-3)/3+7),"")</f>
        <v>0</v>
      </c>
      <c r="Z714" s="53">
        <f>IF($A713&lt;&gt;"",INDEX([1]Sizer!Z:Z,(ROW()-3)/3+7),"")</f>
        <v>0</v>
      </c>
      <c r="AA714" s="53">
        <f>IF($A713&lt;&gt;"",SUM($B714:$Z714),"")</f>
        <v>-3.1733262806906408E-2</v>
      </c>
    </row>
    <row r="715" spans="1:27" x14ac:dyDescent="0.2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</row>
    <row r="716" spans="1:27" x14ac:dyDescent="0.2">
      <c r="A716" s="59">
        <f>IF(INDEX([1]Sizer!$A:$A,(ROW()-2)/3+7)&lt;&gt;"",INDEX([1]Sizer!$A:$A,(ROW()-2)/3+7),"")</f>
        <v>45588</v>
      </c>
      <c r="B716" s="51">
        <f>IF($A716&lt;&gt;"",INDEX([1]Sizer!EF:EF,(ROW()-2)/3+7),"")</f>
        <v>0</v>
      </c>
      <c r="C716" s="51">
        <f>IF($A716&lt;&gt;"",INDEX([1]Sizer!EG:EG,(ROW()-2)/3+7),"")</f>
        <v>1</v>
      </c>
      <c r="D716" s="51">
        <f>IF($A716&lt;&gt;"",INDEX([1]Sizer!EH:EH,(ROW()-2)/3+7),"")</f>
        <v>0</v>
      </c>
      <c r="E716" s="51">
        <f>IF($A716&lt;&gt;"",INDEX([1]Sizer!EI:EI,(ROW()-2)/3+7),"")</f>
        <v>0.5</v>
      </c>
      <c r="F716" s="51">
        <f>IF($A716&lt;&gt;"",INDEX([1]Sizer!EJ:EJ,(ROW()-2)/3+7),"")</f>
        <v>0.5</v>
      </c>
      <c r="G716" s="51">
        <f>IF($A716&lt;&gt;"",INDEX([1]Sizer!EK:EK,(ROW()-2)/3+7),"")</f>
        <v>-0.5</v>
      </c>
      <c r="H716" s="51">
        <f>IF($A716&lt;&gt;"",INDEX([1]Sizer!EL:EL,(ROW()-2)/3+7),"")</f>
        <v>0</v>
      </c>
      <c r="I716" s="51">
        <f>IF($A716&lt;&gt;"",INDEX([1]Sizer!EM:EM,(ROW()-2)/3+7),"")</f>
        <v>-2</v>
      </c>
      <c r="J716" s="51">
        <f>IF($A716&lt;&gt;"",INDEX([1]Sizer!EN:EN,(ROW()-2)/3+7),"")</f>
        <v>0</v>
      </c>
      <c r="K716" s="51">
        <f>IF($A716&lt;&gt;"",INDEX([1]Sizer!EO:EO,(ROW()-2)/3+7),"")</f>
        <v>1</v>
      </c>
      <c r="L716" s="51">
        <f>IF($A716&lt;&gt;"",INDEX([1]Sizer!EP:EP,(ROW()-2)/3+7),"")</f>
        <v>-0.5</v>
      </c>
      <c r="M716" s="51">
        <f>IF($A716&lt;&gt;"",INDEX([1]Sizer!EQ:EQ,(ROW()-2)/3+7),"")</f>
        <v>-0.5</v>
      </c>
      <c r="N716" s="51">
        <f>IF($A716&lt;&gt;"",INDEX([1]Sizer!ER:ER,(ROW()-2)/3+7),"")</f>
        <v>-0.5</v>
      </c>
      <c r="O716" s="51">
        <f>IF($A716&lt;&gt;"",INDEX([1]Sizer!ES:ES,(ROW()-2)/3+7),"")</f>
        <v>0</v>
      </c>
      <c r="P716" s="51">
        <f>IF($A716&lt;&gt;"",INDEX([1]Sizer!ET:ET,(ROW()-2)/3+7),"")</f>
        <v>0.5</v>
      </c>
      <c r="Q716" s="51">
        <f>IF($A716&lt;&gt;"",INDEX([1]Sizer!EU:EU,(ROW()-2)/3+7),"")</f>
        <v>0</v>
      </c>
      <c r="R716" s="51">
        <f>IF($A716&lt;&gt;"",INDEX([1]Sizer!EV:EV,(ROW()-2)/3+7),"")</f>
        <v>3</v>
      </c>
      <c r="S716" s="51">
        <f>IF($A716&lt;&gt;"",INDEX([1]Sizer!EW:EW,(ROW()-2)/3+7),"")</f>
        <v>0</v>
      </c>
      <c r="T716" s="51">
        <f>IF($A716&lt;&gt;"",INDEX([1]Sizer!EX:EX,(ROW()-2)/3+7),"")</f>
        <v>0</v>
      </c>
      <c r="U716" s="51">
        <f>IF($A716&lt;&gt;"",INDEX([1]Sizer!EY:EY,(ROW()-2)/3+7),"")</f>
        <v>-1</v>
      </c>
      <c r="V716" s="51">
        <f>IF($A716&lt;&gt;"",INDEX([1]Sizer!EZ:EZ,(ROW()-2)/3+7),"")</f>
        <v>0.5</v>
      </c>
      <c r="W716" s="51">
        <f>IF($A716&lt;&gt;"",INDEX([1]Sizer!FA:FA,(ROW()-2)/3+7),"")</f>
        <v>0</v>
      </c>
      <c r="X716" s="51">
        <f>IF($A716&lt;&gt;"",INDEX([1]Sizer!FB:FB,(ROW()-2)/3+7),"")</f>
        <v>0</v>
      </c>
      <c r="Y716" s="51">
        <f>IF($A716&lt;&gt;"",INDEX([1]Sizer!FC:FC,(ROW()-2)/3+7),"")</f>
        <v>0</v>
      </c>
      <c r="Z716" s="51">
        <f>IF($A716&lt;&gt;"",INDEX([1]Sizer!FD:FD,(ROW()-2)/3+7),"")</f>
        <v>0</v>
      </c>
      <c r="AA716" s="52">
        <f>IF($A716&lt;&gt;"",INDEX([1]Sizer!$AB:$AB,(ROW()-2)/3+7)*'[1]Dashboard (Model)'!$U$2,"")</f>
        <v>0.05</v>
      </c>
    </row>
    <row r="717" spans="1:27" x14ac:dyDescent="0.2">
      <c r="A717" s="59"/>
      <c r="B717" s="53">
        <f>IF($A716&lt;&gt;"",INDEX([1]Sizer!B:B,(ROW()-3)/3+7),"")</f>
        <v>0</v>
      </c>
      <c r="C717" s="53">
        <f>IF($A716&lt;&gt;"",INDEX([1]Sizer!C:C,(ROW()-3)/3+7),"")</f>
        <v>2.9980602983465131E-2</v>
      </c>
      <c r="D717" s="53">
        <f>IF($A716&lt;&gt;"",INDEX([1]Sizer!D:D,(ROW()-3)/3+7),"")</f>
        <v>0</v>
      </c>
      <c r="E717" s="53">
        <f>IF($A716&lt;&gt;"",INDEX([1]Sizer!E:E,(ROW()-3)/3+7),"")</f>
        <v>7.7671288743882544E-3</v>
      </c>
      <c r="F717" s="53">
        <f>IF($A716&lt;&gt;"",INDEX([1]Sizer!F:F,(ROW()-3)/3+7),"")</f>
        <v>2.6211828252671276E-2</v>
      </c>
      <c r="G717" s="53">
        <f>IF($A716&lt;&gt;"",INDEX([1]Sizer!G:G,(ROW()-3)/3+7),"")</f>
        <v>-2.0025459183673468E-2</v>
      </c>
      <c r="H717" s="53">
        <f>IF($A716&lt;&gt;"",INDEX([1]Sizer!H:H,(ROW()-3)/3+7),"")</f>
        <v>0</v>
      </c>
      <c r="I717" s="53">
        <f>IF($A716&lt;&gt;"",INDEX([1]Sizer!I:I,(ROW()-3)/3+7),"")</f>
        <v>-0.05</v>
      </c>
      <c r="J717" s="53">
        <f>IF($A716&lt;&gt;"",INDEX([1]Sizer!J:J,(ROW()-3)/3+7),"")</f>
        <v>0</v>
      </c>
      <c r="K717" s="53">
        <f>IF($A716&lt;&gt;"",INDEX([1]Sizer!K:K,(ROW()-3)/3+7),"")</f>
        <v>0.05</v>
      </c>
      <c r="L717" s="53">
        <f>IF($A716&lt;&gt;"",INDEX([1]Sizer!L:L,(ROW()-3)/3+7),"")</f>
        <v>-3.0955328644596197E-2</v>
      </c>
      <c r="M717" s="53">
        <f>IF($A716&lt;&gt;"",INDEX([1]Sizer!M:M,(ROW()-3)/3+7),"")</f>
        <v>-2.1496401417525776E-2</v>
      </c>
      <c r="N717" s="53">
        <f>IF($A716&lt;&gt;"",INDEX([1]Sizer!N:N,(ROW()-3)/3+7),"")</f>
        <v>-2.8408050919618528E-2</v>
      </c>
      <c r="O717" s="53">
        <f>IF($A716&lt;&gt;"",INDEX([1]Sizer!O:O,(ROW()-3)/3+7),"")</f>
        <v>0</v>
      </c>
      <c r="P717" s="53">
        <f>IF($A716&lt;&gt;"",INDEX([1]Sizer!P:P,(ROW()-3)/3+7),"")</f>
        <v>1.1302447052089297E-2</v>
      </c>
      <c r="Q717" s="53">
        <f>IF($A716&lt;&gt;"",INDEX([1]Sizer!Q:Q,(ROW()-3)/3+7),"")</f>
        <v>0</v>
      </c>
      <c r="R717" s="53">
        <f>IF($A716&lt;&gt;"",INDEX([1]Sizer!R:R,(ROW()-3)/3+7),"")</f>
        <v>2.2359715670024226E-2</v>
      </c>
      <c r="S717" s="53">
        <f>IF($A716&lt;&gt;"",INDEX([1]Sizer!S:S,(ROW()-3)/3+7),"")</f>
        <v>0</v>
      </c>
      <c r="T717" s="53">
        <f>IF($A716&lt;&gt;"",INDEX([1]Sizer!T:T,(ROW()-3)/3+7),"")</f>
        <v>0</v>
      </c>
      <c r="U717" s="53">
        <f>IF($A716&lt;&gt;"",INDEX([1]Sizer!U:U,(ROW()-3)/3+7),"")</f>
        <v>-4.9705624255065542E-2</v>
      </c>
      <c r="V717" s="53">
        <f>IF($A716&lt;&gt;"",INDEX([1]Sizer!V:V,(ROW()-3)/3+7),"")</f>
        <v>2.1235878780934921E-2</v>
      </c>
      <c r="W717" s="53">
        <f>IF($A716&lt;&gt;"",INDEX([1]Sizer!W:W,(ROW()-3)/3+7),"")</f>
        <v>0</v>
      </c>
      <c r="X717" s="53">
        <f>IF($A716&lt;&gt;"",INDEX([1]Sizer!X:X,(ROW()-3)/3+7),"")</f>
        <v>0</v>
      </c>
      <c r="Y717" s="53">
        <f>IF($A716&lt;&gt;"",INDEX([1]Sizer!Y:Y,(ROW()-3)/3+7),"")</f>
        <v>0</v>
      </c>
      <c r="Z717" s="53">
        <f>IF($A716&lt;&gt;"",INDEX([1]Sizer!Z:Z,(ROW()-3)/3+7),"")</f>
        <v>0</v>
      </c>
      <c r="AA717" s="53">
        <f>IF($A716&lt;&gt;"",SUM($B717:$Z717),"")</f>
        <v>-3.1733262806906408E-2</v>
      </c>
    </row>
    <row r="718" spans="1:27" x14ac:dyDescent="0.2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</row>
    <row r="719" spans="1:27" x14ac:dyDescent="0.2">
      <c r="A719" s="59">
        <f>IF(INDEX([1]Sizer!$A:$A,(ROW()-2)/3+7)&lt;&gt;"",INDEX([1]Sizer!$A:$A,(ROW()-2)/3+7),"")</f>
        <v>45589</v>
      </c>
      <c r="B719" s="51">
        <f>IF($A719&lt;&gt;"",INDEX([1]Sizer!EF:EF,(ROW()-2)/3+7),"")</f>
        <v>0</v>
      </c>
      <c r="C719" s="51">
        <f>IF($A719&lt;&gt;"",INDEX([1]Sizer!EG:EG,(ROW()-2)/3+7),"")</f>
        <v>1</v>
      </c>
      <c r="D719" s="51">
        <f>IF($A719&lt;&gt;"",INDEX([1]Sizer!EH:EH,(ROW()-2)/3+7),"")</f>
        <v>0</v>
      </c>
      <c r="E719" s="51">
        <f>IF($A719&lt;&gt;"",INDEX([1]Sizer!EI:EI,(ROW()-2)/3+7),"")</f>
        <v>0.5</v>
      </c>
      <c r="F719" s="51">
        <f>IF($A719&lt;&gt;"",INDEX([1]Sizer!EJ:EJ,(ROW()-2)/3+7),"")</f>
        <v>0.5</v>
      </c>
      <c r="G719" s="51">
        <f>IF($A719&lt;&gt;"",INDEX([1]Sizer!EK:EK,(ROW()-2)/3+7),"")</f>
        <v>-0.5</v>
      </c>
      <c r="H719" s="51">
        <f>IF($A719&lt;&gt;"",INDEX([1]Sizer!EL:EL,(ROW()-2)/3+7),"")</f>
        <v>0</v>
      </c>
      <c r="I719" s="51">
        <f>IF($A719&lt;&gt;"",INDEX([1]Sizer!EM:EM,(ROW()-2)/3+7),"")</f>
        <v>-2</v>
      </c>
      <c r="J719" s="51">
        <f>IF($A719&lt;&gt;"",INDEX([1]Sizer!EN:EN,(ROW()-2)/3+7),"")</f>
        <v>0</v>
      </c>
      <c r="K719" s="51">
        <f>IF($A719&lt;&gt;"",INDEX([1]Sizer!EO:EO,(ROW()-2)/3+7),"")</f>
        <v>1</v>
      </c>
      <c r="L719" s="51">
        <f>IF($A719&lt;&gt;"",INDEX([1]Sizer!EP:EP,(ROW()-2)/3+7),"")</f>
        <v>-0.5</v>
      </c>
      <c r="M719" s="51">
        <f>IF($A719&lt;&gt;"",INDEX([1]Sizer!EQ:EQ,(ROW()-2)/3+7),"")</f>
        <v>-0.5</v>
      </c>
      <c r="N719" s="51">
        <f>IF($A719&lt;&gt;"",INDEX([1]Sizer!ER:ER,(ROW()-2)/3+7),"")</f>
        <v>-0.5</v>
      </c>
      <c r="O719" s="51">
        <f>IF($A719&lt;&gt;"",INDEX([1]Sizer!ES:ES,(ROW()-2)/3+7),"")</f>
        <v>0</v>
      </c>
      <c r="P719" s="51">
        <f>IF($A719&lt;&gt;"",INDEX([1]Sizer!ET:ET,(ROW()-2)/3+7),"")</f>
        <v>0.5</v>
      </c>
      <c r="Q719" s="51">
        <f>IF($A719&lt;&gt;"",INDEX([1]Sizer!EU:EU,(ROW()-2)/3+7),"")</f>
        <v>0</v>
      </c>
      <c r="R719" s="51">
        <f>IF($A719&lt;&gt;"",INDEX([1]Sizer!EV:EV,(ROW()-2)/3+7),"")</f>
        <v>3</v>
      </c>
      <c r="S719" s="51">
        <f>IF($A719&lt;&gt;"",INDEX([1]Sizer!EW:EW,(ROW()-2)/3+7),"")</f>
        <v>0</v>
      </c>
      <c r="T719" s="51">
        <f>IF($A719&lt;&gt;"",INDEX([1]Sizer!EX:EX,(ROW()-2)/3+7),"")</f>
        <v>0</v>
      </c>
      <c r="U719" s="51">
        <f>IF($A719&lt;&gt;"",INDEX([1]Sizer!EY:EY,(ROW()-2)/3+7),"")</f>
        <v>-1</v>
      </c>
      <c r="V719" s="51">
        <f>IF($A719&lt;&gt;"",INDEX([1]Sizer!EZ:EZ,(ROW()-2)/3+7),"")</f>
        <v>0.5</v>
      </c>
      <c r="W719" s="51">
        <f>IF($A719&lt;&gt;"",INDEX([1]Sizer!FA:FA,(ROW()-2)/3+7),"")</f>
        <v>0</v>
      </c>
      <c r="X719" s="51">
        <f>IF($A719&lt;&gt;"",INDEX([1]Sizer!FB:FB,(ROW()-2)/3+7),"")</f>
        <v>0</v>
      </c>
      <c r="Y719" s="51">
        <f>IF($A719&lt;&gt;"",INDEX([1]Sizer!FC:FC,(ROW()-2)/3+7),"")</f>
        <v>0</v>
      </c>
      <c r="Z719" s="51">
        <f>IF($A719&lt;&gt;"",INDEX([1]Sizer!FD:FD,(ROW()-2)/3+7),"")</f>
        <v>0</v>
      </c>
      <c r="AA719" s="52">
        <f>IF($A719&lt;&gt;"",INDEX([1]Sizer!$AB:$AB,(ROW()-2)/3+7)*'[1]Dashboard (Model)'!$U$2,"")</f>
        <v>0.05</v>
      </c>
    </row>
    <row r="720" spans="1:27" x14ac:dyDescent="0.2">
      <c r="A720" s="59"/>
      <c r="B720" s="53">
        <f>IF($A719&lt;&gt;"",INDEX([1]Sizer!B:B,(ROW()-3)/3+7),"")</f>
        <v>0</v>
      </c>
      <c r="C720" s="53">
        <f>IF($A719&lt;&gt;"",INDEX([1]Sizer!C:C,(ROW()-3)/3+7),"")</f>
        <v>2.9980602983465131E-2</v>
      </c>
      <c r="D720" s="53">
        <f>IF($A719&lt;&gt;"",INDEX([1]Sizer!D:D,(ROW()-3)/3+7),"")</f>
        <v>0</v>
      </c>
      <c r="E720" s="53">
        <f>IF($A719&lt;&gt;"",INDEX([1]Sizer!E:E,(ROW()-3)/3+7),"")</f>
        <v>7.7671288743882544E-3</v>
      </c>
      <c r="F720" s="53">
        <f>IF($A719&lt;&gt;"",INDEX([1]Sizer!F:F,(ROW()-3)/3+7),"")</f>
        <v>2.6211828252671276E-2</v>
      </c>
      <c r="G720" s="53">
        <f>IF($A719&lt;&gt;"",INDEX([1]Sizer!G:G,(ROW()-3)/3+7),"")</f>
        <v>-2.0025459183673468E-2</v>
      </c>
      <c r="H720" s="53">
        <f>IF($A719&lt;&gt;"",INDEX([1]Sizer!H:H,(ROW()-3)/3+7),"")</f>
        <v>0</v>
      </c>
      <c r="I720" s="53">
        <f>IF($A719&lt;&gt;"",INDEX([1]Sizer!I:I,(ROW()-3)/3+7),"")</f>
        <v>-0.05</v>
      </c>
      <c r="J720" s="53">
        <f>IF($A719&lt;&gt;"",INDEX([1]Sizer!J:J,(ROW()-3)/3+7),"")</f>
        <v>0</v>
      </c>
      <c r="K720" s="53">
        <f>IF($A719&lt;&gt;"",INDEX([1]Sizer!K:K,(ROW()-3)/3+7),"")</f>
        <v>0.05</v>
      </c>
      <c r="L720" s="53">
        <f>IF($A719&lt;&gt;"",INDEX([1]Sizer!L:L,(ROW()-3)/3+7),"")</f>
        <v>-3.0955328644596197E-2</v>
      </c>
      <c r="M720" s="53">
        <f>IF($A719&lt;&gt;"",INDEX([1]Sizer!M:M,(ROW()-3)/3+7),"")</f>
        <v>-2.1496401417525776E-2</v>
      </c>
      <c r="N720" s="53">
        <f>IF($A719&lt;&gt;"",INDEX([1]Sizer!N:N,(ROW()-3)/3+7),"")</f>
        <v>-2.8408050919618528E-2</v>
      </c>
      <c r="O720" s="53">
        <f>IF($A719&lt;&gt;"",INDEX([1]Sizer!O:O,(ROW()-3)/3+7),"")</f>
        <v>0</v>
      </c>
      <c r="P720" s="53">
        <f>IF($A719&lt;&gt;"",INDEX([1]Sizer!P:P,(ROW()-3)/3+7),"")</f>
        <v>1.1302447052089297E-2</v>
      </c>
      <c r="Q720" s="53">
        <f>IF($A719&lt;&gt;"",INDEX([1]Sizer!Q:Q,(ROW()-3)/3+7),"")</f>
        <v>0</v>
      </c>
      <c r="R720" s="53">
        <f>IF($A719&lt;&gt;"",INDEX([1]Sizer!R:R,(ROW()-3)/3+7),"")</f>
        <v>2.2359715670024226E-2</v>
      </c>
      <c r="S720" s="53">
        <f>IF($A719&lt;&gt;"",INDEX([1]Sizer!S:S,(ROW()-3)/3+7),"")</f>
        <v>0</v>
      </c>
      <c r="T720" s="53">
        <f>IF($A719&lt;&gt;"",INDEX([1]Sizer!T:T,(ROW()-3)/3+7),"")</f>
        <v>0</v>
      </c>
      <c r="U720" s="53">
        <f>IF($A719&lt;&gt;"",INDEX([1]Sizer!U:U,(ROW()-3)/3+7),"")</f>
        <v>-4.9705624255065542E-2</v>
      </c>
      <c r="V720" s="53">
        <f>IF($A719&lt;&gt;"",INDEX([1]Sizer!V:V,(ROW()-3)/3+7),"")</f>
        <v>2.1235878780934921E-2</v>
      </c>
      <c r="W720" s="53">
        <f>IF($A719&lt;&gt;"",INDEX([1]Sizer!W:W,(ROW()-3)/3+7),"")</f>
        <v>0</v>
      </c>
      <c r="X720" s="53">
        <f>IF($A719&lt;&gt;"",INDEX([1]Sizer!X:X,(ROW()-3)/3+7),"")</f>
        <v>0</v>
      </c>
      <c r="Y720" s="53">
        <f>IF($A719&lt;&gt;"",INDEX([1]Sizer!Y:Y,(ROW()-3)/3+7),"")</f>
        <v>0</v>
      </c>
      <c r="Z720" s="53">
        <f>IF($A719&lt;&gt;"",INDEX([1]Sizer!Z:Z,(ROW()-3)/3+7),"")</f>
        <v>0</v>
      </c>
      <c r="AA720" s="53">
        <f>IF($A719&lt;&gt;"",SUM($B720:$Z720),"")</f>
        <v>-3.1733262806906408E-2</v>
      </c>
    </row>
    <row r="721" spans="1:27" x14ac:dyDescent="0.2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</row>
    <row r="722" spans="1:27" x14ac:dyDescent="0.2">
      <c r="A722" s="59">
        <f>IF(INDEX([1]Sizer!$A:$A,(ROW()-2)/3+7)&lt;&gt;"",INDEX([1]Sizer!$A:$A,(ROW()-2)/3+7),"")</f>
        <v>45590</v>
      </c>
      <c r="B722" s="51">
        <f>IF($A722&lt;&gt;"",INDEX([1]Sizer!EF:EF,(ROW()-2)/3+7),"")</f>
        <v>0</v>
      </c>
      <c r="C722" s="51">
        <f>IF($A722&lt;&gt;"",INDEX([1]Sizer!EG:EG,(ROW()-2)/3+7),"")</f>
        <v>1</v>
      </c>
      <c r="D722" s="51">
        <f>IF($A722&lt;&gt;"",INDEX([1]Sizer!EH:EH,(ROW()-2)/3+7),"")</f>
        <v>0</v>
      </c>
      <c r="E722" s="51">
        <f>IF($A722&lt;&gt;"",INDEX([1]Sizer!EI:EI,(ROW()-2)/3+7),"")</f>
        <v>0.5</v>
      </c>
      <c r="F722" s="51">
        <f>IF($A722&lt;&gt;"",INDEX([1]Sizer!EJ:EJ,(ROW()-2)/3+7),"")</f>
        <v>0.5</v>
      </c>
      <c r="G722" s="51">
        <f>IF($A722&lt;&gt;"",INDEX([1]Sizer!EK:EK,(ROW()-2)/3+7),"")</f>
        <v>-0.5</v>
      </c>
      <c r="H722" s="51">
        <f>IF($A722&lt;&gt;"",INDEX([1]Sizer!EL:EL,(ROW()-2)/3+7),"")</f>
        <v>0</v>
      </c>
      <c r="I722" s="51">
        <f>IF($A722&lt;&gt;"",INDEX([1]Sizer!EM:EM,(ROW()-2)/3+7),"")</f>
        <v>-2</v>
      </c>
      <c r="J722" s="51">
        <f>IF($A722&lt;&gt;"",INDEX([1]Sizer!EN:EN,(ROW()-2)/3+7),"")</f>
        <v>0</v>
      </c>
      <c r="K722" s="51">
        <f>IF($A722&lt;&gt;"",INDEX([1]Sizer!EO:EO,(ROW()-2)/3+7),"")</f>
        <v>1</v>
      </c>
      <c r="L722" s="51">
        <f>IF($A722&lt;&gt;"",INDEX([1]Sizer!EP:EP,(ROW()-2)/3+7),"")</f>
        <v>-0.5</v>
      </c>
      <c r="M722" s="51">
        <f>IF($A722&lt;&gt;"",INDEX([1]Sizer!EQ:EQ,(ROW()-2)/3+7),"")</f>
        <v>-0.5</v>
      </c>
      <c r="N722" s="51">
        <f>IF($A722&lt;&gt;"",INDEX([1]Sizer!ER:ER,(ROW()-2)/3+7),"")</f>
        <v>-0.5</v>
      </c>
      <c r="O722" s="51">
        <f>IF($A722&lt;&gt;"",INDEX([1]Sizer!ES:ES,(ROW()-2)/3+7),"")</f>
        <v>0</v>
      </c>
      <c r="P722" s="51">
        <f>IF($A722&lt;&gt;"",INDEX([1]Sizer!ET:ET,(ROW()-2)/3+7),"")</f>
        <v>0.5</v>
      </c>
      <c r="Q722" s="51">
        <f>IF($A722&lt;&gt;"",INDEX([1]Sizer!EU:EU,(ROW()-2)/3+7),"")</f>
        <v>0</v>
      </c>
      <c r="R722" s="51">
        <f>IF($A722&lt;&gt;"",INDEX([1]Sizer!EV:EV,(ROW()-2)/3+7),"")</f>
        <v>3</v>
      </c>
      <c r="S722" s="51">
        <f>IF($A722&lt;&gt;"",INDEX([1]Sizer!EW:EW,(ROW()-2)/3+7),"")</f>
        <v>0</v>
      </c>
      <c r="T722" s="51">
        <f>IF($A722&lt;&gt;"",INDEX([1]Sizer!EX:EX,(ROW()-2)/3+7),"")</f>
        <v>0</v>
      </c>
      <c r="U722" s="51">
        <f>IF($A722&lt;&gt;"",INDEX([1]Sizer!EY:EY,(ROW()-2)/3+7),"")</f>
        <v>-1</v>
      </c>
      <c r="V722" s="51">
        <f>IF($A722&lt;&gt;"",INDEX([1]Sizer!EZ:EZ,(ROW()-2)/3+7),"")</f>
        <v>0.5</v>
      </c>
      <c r="W722" s="51">
        <f>IF($A722&lt;&gt;"",INDEX([1]Sizer!FA:FA,(ROW()-2)/3+7),"")</f>
        <v>0</v>
      </c>
      <c r="X722" s="51">
        <f>IF($A722&lt;&gt;"",INDEX([1]Sizer!FB:FB,(ROW()-2)/3+7),"")</f>
        <v>0</v>
      </c>
      <c r="Y722" s="51">
        <f>IF($A722&lt;&gt;"",INDEX([1]Sizer!FC:FC,(ROW()-2)/3+7),"")</f>
        <v>0</v>
      </c>
      <c r="Z722" s="51">
        <f>IF($A722&lt;&gt;"",INDEX([1]Sizer!FD:FD,(ROW()-2)/3+7),"")</f>
        <v>0</v>
      </c>
      <c r="AA722" s="52">
        <f>IF($A722&lt;&gt;"",INDEX([1]Sizer!$AB:$AB,(ROW()-2)/3+7)*'[1]Dashboard (Model)'!$U$2,"")</f>
        <v>0.05</v>
      </c>
    </row>
    <row r="723" spans="1:27" x14ac:dyDescent="0.2">
      <c r="A723" s="59"/>
      <c r="B723" s="53">
        <f>IF($A722&lt;&gt;"",INDEX([1]Sizer!B:B,(ROW()-3)/3+7),"")</f>
        <v>0</v>
      </c>
      <c r="C723" s="53">
        <f>IF($A722&lt;&gt;"",INDEX([1]Sizer!C:C,(ROW()-3)/3+7),"")</f>
        <v>2.9980602983465131E-2</v>
      </c>
      <c r="D723" s="53">
        <f>IF($A722&lt;&gt;"",INDEX([1]Sizer!D:D,(ROW()-3)/3+7),"")</f>
        <v>0</v>
      </c>
      <c r="E723" s="53">
        <f>IF($A722&lt;&gt;"",INDEX([1]Sizer!E:E,(ROW()-3)/3+7),"")</f>
        <v>7.7671288743882544E-3</v>
      </c>
      <c r="F723" s="53">
        <f>IF($A722&lt;&gt;"",INDEX([1]Sizer!F:F,(ROW()-3)/3+7),"")</f>
        <v>2.6211828252671276E-2</v>
      </c>
      <c r="G723" s="53">
        <f>IF($A722&lt;&gt;"",INDEX([1]Sizer!G:G,(ROW()-3)/3+7),"")</f>
        <v>-2.0025459183673468E-2</v>
      </c>
      <c r="H723" s="53">
        <f>IF($A722&lt;&gt;"",INDEX([1]Sizer!H:H,(ROW()-3)/3+7),"")</f>
        <v>0</v>
      </c>
      <c r="I723" s="53">
        <f>IF($A722&lt;&gt;"",INDEX([1]Sizer!I:I,(ROW()-3)/3+7),"")</f>
        <v>-0.05</v>
      </c>
      <c r="J723" s="53">
        <f>IF($A722&lt;&gt;"",INDEX([1]Sizer!J:J,(ROW()-3)/3+7),"")</f>
        <v>0</v>
      </c>
      <c r="K723" s="53">
        <f>IF($A722&lt;&gt;"",INDEX([1]Sizer!K:K,(ROW()-3)/3+7),"")</f>
        <v>0.05</v>
      </c>
      <c r="L723" s="53">
        <f>IF($A722&lt;&gt;"",INDEX([1]Sizer!L:L,(ROW()-3)/3+7),"")</f>
        <v>-3.0955328644596197E-2</v>
      </c>
      <c r="M723" s="53">
        <f>IF($A722&lt;&gt;"",INDEX([1]Sizer!M:M,(ROW()-3)/3+7),"")</f>
        <v>-2.1496401417525776E-2</v>
      </c>
      <c r="N723" s="53">
        <f>IF($A722&lt;&gt;"",INDEX([1]Sizer!N:N,(ROW()-3)/3+7),"")</f>
        <v>-2.8408050919618528E-2</v>
      </c>
      <c r="O723" s="53">
        <f>IF($A722&lt;&gt;"",INDEX([1]Sizer!O:O,(ROW()-3)/3+7),"")</f>
        <v>0</v>
      </c>
      <c r="P723" s="53">
        <f>IF($A722&lt;&gt;"",INDEX([1]Sizer!P:P,(ROW()-3)/3+7),"")</f>
        <v>1.1302447052089297E-2</v>
      </c>
      <c r="Q723" s="53">
        <f>IF($A722&lt;&gt;"",INDEX([1]Sizer!Q:Q,(ROW()-3)/3+7),"")</f>
        <v>0</v>
      </c>
      <c r="R723" s="53">
        <f>IF($A722&lt;&gt;"",INDEX([1]Sizer!R:R,(ROW()-3)/3+7),"")</f>
        <v>2.2359715670024226E-2</v>
      </c>
      <c r="S723" s="53">
        <f>IF($A722&lt;&gt;"",INDEX([1]Sizer!S:S,(ROW()-3)/3+7),"")</f>
        <v>0</v>
      </c>
      <c r="T723" s="53">
        <f>IF($A722&lt;&gt;"",INDEX([1]Sizer!T:T,(ROW()-3)/3+7),"")</f>
        <v>0</v>
      </c>
      <c r="U723" s="53">
        <f>IF($A722&lt;&gt;"",INDEX([1]Sizer!U:U,(ROW()-3)/3+7),"")</f>
        <v>-4.9705624255065542E-2</v>
      </c>
      <c r="V723" s="53">
        <f>IF($A722&lt;&gt;"",INDEX([1]Sizer!V:V,(ROW()-3)/3+7),"")</f>
        <v>2.1235878780934921E-2</v>
      </c>
      <c r="W723" s="53">
        <f>IF($A722&lt;&gt;"",INDEX([1]Sizer!W:W,(ROW()-3)/3+7),"")</f>
        <v>0</v>
      </c>
      <c r="X723" s="53">
        <f>IF($A722&lt;&gt;"",INDEX([1]Sizer!X:X,(ROW()-3)/3+7),"")</f>
        <v>0</v>
      </c>
      <c r="Y723" s="53">
        <f>IF($A722&lt;&gt;"",INDEX([1]Sizer!Y:Y,(ROW()-3)/3+7),"")</f>
        <v>0</v>
      </c>
      <c r="Z723" s="53">
        <f>IF($A722&lt;&gt;"",INDEX([1]Sizer!Z:Z,(ROW()-3)/3+7),"")</f>
        <v>0</v>
      </c>
      <c r="AA723" s="53">
        <f>IF($A722&lt;&gt;"",SUM($B723:$Z723),"")</f>
        <v>-3.1733262806906408E-2</v>
      </c>
    </row>
    <row r="724" spans="1:27" x14ac:dyDescent="0.2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</row>
    <row r="725" spans="1:27" x14ac:dyDescent="0.2">
      <c r="A725" s="59">
        <f>IF(INDEX([1]Sizer!$A:$A,(ROW()-2)/3+7)&lt;&gt;"",INDEX([1]Sizer!$A:$A,(ROW()-2)/3+7),"")</f>
        <v>45593</v>
      </c>
      <c r="B725" s="51">
        <f>IF($A725&lt;&gt;"",INDEX([1]Sizer!EF:EF,(ROW()-2)/3+7),"")</f>
        <v>0</v>
      </c>
      <c r="C725" s="51">
        <f>IF($A725&lt;&gt;"",INDEX([1]Sizer!EG:EG,(ROW()-2)/3+7),"")</f>
        <v>1</v>
      </c>
      <c r="D725" s="51">
        <f>IF($A725&lt;&gt;"",INDEX([1]Sizer!EH:EH,(ROW()-2)/3+7),"")</f>
        <v>0</v>
      </c>
      <c r="E725" s="51">
        <f>IF($A725&lt;&gt;"",INDEX([1]Sizer!EI:EI,(ROW()-2)/3+7),"")</f>
        <v>0.5</v>
      </c>
      <c r="F725" s="51">
        <f>IF($A725&lt;&gt;"",INDEX([1]Sizer!EJ:EJ,(ROW()-2)/3+7),"")</f>
        <v>0.5</v>
      </c>
      <c r="G725" s="51">
        <f>IF($A725&lt;&gt;"",INDEX([1]Sizer!EK:EK,(ROW()-2)/3+7),"")</f>
        <v>-0.5</v>
      </c>
      <c r="H725" s="51">
        <f>IF($A725&lt;&gt;"",INDEX([1]Sizer!EL:EL,(ROW()-2)/3+7),"")</f>
        <v>0</v>
      </c>
      <c r="I725" s="51">
        <f>IF($A725&lt;&gt;"",INDEX([1]Sizer!EM:EM,(ROW()-2)/3+7),"")</f>
        <v>-2</v>
      </c>
      <c r="J725" s="51">
        <f>IF($A725&lt;&gt;"",INDEX([1]Sizer!EN:EN,(ROW()-2)/3+7),"")</f>
        <v>0</v>
      </c>
      <c r="K725" s="51">
        <f>IF($A725&lt;&gt;"",INDEX([1]Sizer!EO:EO,(ROW()-2)/3+7),"")</f>
        <v>1</v>
      </c>
      <c r="L725" s="51">
        <f>IF($A725&lt;&gt;"",INDEX([1]Sizer!EP:EP,(ROW()-2)/3+7),"")</f>
        <v>-0.5</v>
      </c>
      <c r="M725" s="51">
        <f>IF($A725&lt;&gt;"",INDEX([1]Sizer!EQ:EQ,(ROW()-2)/3+7),"")</f>
        <v>-0.5</v>
      </c>
      <c r="N725" s="51">
        <f>IF($A725&lt;&gt;"",INDEX([1]Sizer!ER:ER,(ROW()-2)/3+7),"")</f>
        <v>-0.5</v>
      </c>
      <c r="O725" s="51">
        <f>IF($A725&lt;&gt;"",INDEX([1]Sizer!ES:ES,(ROW()-2)/3+7),"")</f>
        <v>0</v>
      </c>
      <c r="P725" s="51">
        <f>IF($A725&lt;&gt;"",INDEX([1]Sizer!ET:ET,(ROW()-2)/3+7),"")</f>
        <v>0.5</v>
      </c>
      <c r="Q725" s="51">
        <f>IF($A725&lt;&gt;"",INDEX([1]Sizer!EU:EU,(ROW()-2)/3+7),"")</f>
        <v>-0.5</v>
      </c>
      <c r="R725" s="51">
        <f>IF($A725&lt;&gt;"",INDEX([1]Sizer!EV:EV,(ROW()-2)/3+7),"")</f>
        <v>3</v>
      </c>
      <c r="S725" s="51">
        <f>IF($A725&lt;&gt;"",INDEX([1]Sizer!EW:EW,(ROW()-2)/3+7),"")</f>
        <v>0</v>
      </c>
      <c r="T725" s="51">
        <f>IF($A725&lt;&gt;"",INDEX([1]Sizer!EX:EX,(ROW()-2)/3+7),"")</f>
        <v>0</v>
      </c>
      <c r="U725" s="51">
        <f>IF($A725&lt;&gt;"",INDEX([1]Sizer!EY:EY,(ROW()-2)/3+7),"")</f>
        <v>-1</v>
      </c>
      <c r="V725" s="51">
        <f>IF($A725&lt;&gt;"",INDEX([1]Sizer!EZ:EZ,(ROW()-2)/3+7),"")</f>
        <v>0.5</v>
      </c>
      <c r="W725" s="51">
        <f>IF($A725&lt;&gt;"",INDEX([1]Sizer!FA:FA,(ROW()-2)/3+7),"")</f>
        <v>0</v>
      </c>
      <c r="X725" s="51">
        <f>IF($A725&lt;&gt;"",INDEX([1]Sizer!FB:FB,(ROW()-2)/3+7),"")</f>
        <v>0</v>
      </c>
      <c r="Y725" s="51">
        <f>IF($A725&lt;&gt;"",INDEX([1]Sizer!FC:FC,(ROW()-2)/3+7),"")</f>
        <v>0</v>
      </c>
      <c r="Z725" s="51">
        <f>IF($A725&lt;&gt;"",INDEX([1]Sizer!FD:FD,(ROW()-2)/3+7),"")</f>
        <v>0</v>
      </c>
      <c r="AA725" s="52">
        <f>IF($A725&lt;&gt;"",INDEX([1]Sizer!$AB:$AB,(ROW()-2)/3+7)*'[1]Dashboard (Model)'!$U$2,"")</f>
        <v>0.05</v>
      </c>
    </row>
    <row r="726" spans="1:27" x14ac:dyDescent="0.2">
      <c r="A726" s="59"/>
      <c r="B726" s="53">
        <f>IF($A725&lt;&gt;"",INDEX([1]Sizer!B:B,(ROW()-3)/3+7),"")</f>
        <v>0</v>
      </c>
      <c r="C726" s="53">
        <f>IF($A725&lt;&gt;"",INDEX([1]Sizer!C:C,(ROW()-3)/3+7),"")</f>
        <v>2.9980602983465131E-2</v>
      </c>
      <c r="D726" s="53">
        <f>IF($A725&lt;&gt;"",INDEX([1]Sizer!D:D,(ROW()-3)/3+7),"")</f>
        <v>0</v>
      </c>
      <c r="E726" s="53">
        <f>IF($A725&lt;&gt;"",INDEX([1]Sizer!E:E,(ROW()-3)/3+7),"")</f>
        <v>7.7671288743882544E-3</v>
      </c>
      <c r="F726" s="53">
        <f>IF($A725&lt;&gt;"",INDEX([1]Sizer!F:F,(ROW()-3)/3+7),"")</f>
        <v>2.6211828252671276E-2</v>
      </c>
      <c r="G726" s="53">
        <f>IF($A725&lt;&gt;"",INDEX([1]Sizer!G:G,(ROW()-3)/3+7),"")</f>
        <v>-2.0025459183673468E-2</v>
      </c>
      <c r="H726" s="53">
        <f>IF($A725&lt;&gt;"",INDEX([1]Sizer!H:H,(ROW()-3)/3+7),"")</f>
        <v>0</v>
      </c>
      <c r="I726" s="53">
        <f>IF($A725&lt;&gt;"",INDEX([1]Sizer!I:I,(ROW()-3)/3+7),"")</f>
        <v>-0.05</v>
      </c>
      <c r="J726" s="53">
        <f>IF($A725&lt;&gt;"",INDEX([1]Sizer!J:J,(ROW()-3)/3+7),"")</f>
        <v>0</v>
      </c>
      <c r="K726" s="53">
        <f>IF($A725&lt;&gt;"",INDEX([1]Sizer!K:K,(ROW()-3)/3+7),"")</f>
        <v>0.05</v>
      </c>
      <c r="L726" s="53">
        <f>IF($A725&lt;&gt;"",INDEX([1]Sizer!L:L,(ROW()-3)/3+7),"")</f>
        <v>-3.0955328644596197E-2</v>
      </c>
      <c r="M726" s="53">
        <f>IF($A725&lt;&gt;"",INDEX([1]Sizer!M:M,(ROW()-3)/3+7),"")</f>
        <v>-2.1496401417525776E-2</v>
      </c>
      <c r="N726" s="53">
        <f>IF($A725&lt;&gt;"",INDEX([1]Sizer!N:N,(ROW()-3)/3+7),"")</f>
        <v>-2.8408050919618528E-2</v>
      </c>
      <c r="O726" s="53">
        <f>IF($A725&lt;&gt;"",INDEX([1]Sizer!O:O,(ROW()-3)/3+7),"")</f>
        <v>0</v>
      </c>
      <c r="P726" s="53">
        <f>IF($A725&lt;&gt;"",INDEX([1]Sizer!P:P,(ROW()-3)/3+7),"")</f>
        <v>1.1302447052089297E-2</v>
      </c>
      <c r="Q726" s="53">
        <f>IF($A725&lt;&gt;"",INDEX([1]Sizer!Q:Q,(ROW()-3)/3+7),"")</f>
        <v>-1.2899381602679718E-2</v>
      </c>
      <c r="R726" s="53">
        <f>IF($A725&lt;&gt;"",INDEX([1]Sizer!R:R,(ROW()-3)/3+7),"")</f>
        <v>2.2359715670024226E-2</v>
      </c>
      <c r="S726" s="53">
        <f>IF($A725&lt;&gt;"",INDEX([1]Sizer!S:S,(ROW()-3)/3+7),"")</f>
        <v>0</v>
      </c>
      <c r="T726" s="53">
        <f>IF($A725&lt;&gt;"",INDEX([1]Sizer!T:T,(ROW()-3)/3+7),"")</f>
        <v>0</v>
      </c>
      <c r="U726" s="53">
        <f>IF($A725&lt;&gt;"",INDEX([1]Sizer!U:U,(ROW()-3)/3+7),"")</f>
        <v>-4.9705624255065542E-2</v>
      </c>
      <c r="V726" s="53">
        <f>IF($A725&lt;&gt;"",INDEX([1]Sizer!V:V,(ROW()-3)/3+7),"")</f>
        <v>2.1235878780934921E-2</v>
      </c>
      <c r="W726" s="53">
        <f>IF($A725&lt;&gt;"",INDEX([1]Sizer!W:W,(ROW()-3)/3+7),"")</f>
        <v>0</v>
      </c>
      <c r="X726" s="53">
        <f>IF($A725&lt;&gt;"",INDEX([1]Sizer!X:X,(ROW()-3)/3+7),"")</f>
        <v>0</v>
      </c>
      <c r="Y726" s="53">
        <f>IF($A725&lt;&gt;"",INDEX([1]Sizer!Y:Y,(ROW()-3)/3+7),"")</f>
        <v>0</v>
      </c>
      <c r="Z726" s="53">
        <f>IF($A725&lt;&gt;"",INDEX([1]Sizer!Z:Z,(ROW()-3)/3+7),"")</f>
        <v>0</v>
      </c>
      <c r="AA726" s="53">
        <f>IF($A725&lt;&gt;"",SUM($B726:$Z726),"")</f>
        <v>-4.4632644409586135E-2</v>
      </c>
    </row>
    <row r="727" spans="1:27" x14ac:dyDescent="0.2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</row>
    <row r="728" spans="1:27" x14ac:dyDescent="0.2">
      <c r="A728" s="59">
        <f>IF(INDEX([1]Sizer!$A:$A,(ROW()-2)/3+7)&lt;&gt;"",INDEX([1]Sizer!$A:$A,(ROW()-2)/3+7),"")</f>
        <v>45594</v>
      </c>
      <c r="B728" s="51">
        <f>IF($A728&lt;&gt;"",INDEX([1]Sizer!EF:EF,(ROW()-2)/3+7),"")</f>
        <v>0</v>
      </c>
      <c r="C728" s="51">
        <f>IF($A728&lt;&gt;"",INDEX([1]Sizer!EG:EG,(ROW()-2)/3+7),"")</f>
        <v>1</v>
      </c>
      <c r="D728" s="51">
        <f>IF($A728&lt;&gt;"",INDEX([1]Sizer!EH:EH,(ROW()-2)/3+7),"")</f>
        <v>0</v>
      </c>
      <c r="E728" s="51">
        <f>IF($A728&lt;&gt;"",INDEX([1]Sizer!EI:EI,(ROW()-2)/3+7),"")</f>
        <v>0.5</v>
      </c>
      <c r="F728" s="51">
        <f>IF($A728&lt;&gt;"",INDEX([1]Sizer!EJ:EJ,(ROW()-2)/3+7),"")</f>
        <v>0.5</v>
      </c>
      <c r="G728" s="51">
        <f>IF($A728&lt;&gt;"",INDEX([1]Sizer!EK:EK,(ROW()-2)/3+7),"")</f>
        <v>-0.5</v>
      </c>
      <c r="H728" s="51">
        <f>IF($A728&lt;&gt;"",INDEX([1]Sizer!EL:EL,(ROW()-2)/3+7),"")</f>
        <v>0</v>
      </c>
      <c r="I728" s="51">
        <f>IF($A728&lt;&gt;"",INDEX([1]Sizer!EM:EM,(ROW()-2)/3+7),"")</f>
        <v>-2</v>
      </c>
      <c r="J728" s="51">
        <f>IF($A728&lt;&gt;"",INDEX([1]Sizer!EN:EN,(ROW()-2)/3+7),"")</f>
        <v>0</v>
      </c>
      <c r="K728" s="51">
        <f>IF($A728&lt;&gt;"",INDEX([1]Sizer!EO:EO,(ROW()-2)/3+7),"")</f>
        <v>1</v>
      </c>
      <c r="L728" s="51">
        <f>IF($A728&lt;&gt;"",INDEX([1]Sizer!EP:EP,(ROW()-2)/3+7),"")</f>
        <v>-0.5</v>
      </c>
      <c r="M728" s="51">
        <f>IF($A728&lt;&gt;"",INDEX([1]Sizer!EQ:EQ,(ROW()-2)/3+7),"")</f>
        <v>-0.5</v>
      </c>
      <c r="N728" s="51">
        <f>IF($A728&lt;&gt;"",INDEX([1]Sizer!ER:ER,(ROW()-2)/3+7),"")</f>
        <v>-0.5</v>
      </c>
      <c r="O728" s="51">
        <f>IF($A728&lt;&gt;"",INDEX([1]Sizer!ES:ES,(ROW()-2)/3+7),"")</f>
        <v>0</v>
      </c>
      <c r="P728" s="51">
        <f>IF($A728&lt;&gt;"",INDEX([1]Sizer!ET:ET,(ROW()-2)/3+7),"")</f>
        <v>0.5</v>
      </c>
      <c r="Q728" s="51">
        <f>IF($A728&lt;&gt;"",INDEX([1]Sizer!EU:EU,(ROW()-2)/3+7),"")</f>
        <v>-0.5</v>
      </c>
      <c r="R728" s="51">
        <f>IF($A728&lt;&gt;"",INDEX([1]Sizer!EV:EV,(ROW()-2)/3+7),"")</f>
        <v>3</v>
      </c>
      <c r="S728" s="51">
        <f>IF($A728&lt;&gt;"",INDEX([1]Sizer!EW:EW,(ROW()-2)/3+7),"")</f>
        <v>0</v>
      </c>
      <c r="T728" s="51">
        <f>IF($A728&lt;&gt;"",INDEX([1]Sizer!EX:EX,(ROW()-2)/3+7),"")</f>
        <v>0</v>
      </c>
      <c r="U728" s="51">
        <f>IF($A728&lt;&gt;"",INDEX([1]Sizer!EY:EY,(ROW()-2)/3+7),"")</f>
        <v>-1</v>
      </c>
      <c r="V728" s="51">
        <f>IF($A728&lt;&gt;"",INDEX([1]Sizer!EZ:EZ,(ROW()-2)/3+7),"")</f>
        <v>0.5</v>
      </c>
      <c r="W728" s="51">
        <f>IF($A728&lt;&gt;"",INDEX([1]Sizer!FA:FA,(ROW()-2)/3+7),"")</f>
        <v>0</v>
      </c>
      <c r="X728" s="51">
        <f>IF($A728&lt;&gt;"",INDEX([1]Sizer!FB:FB,(ROW()-2)/3+7),"")</f>
        <v>0</v>
      </c>
      <c r="Y728" s="51">
        <f>IF($A728&lt;&gt;"",INDEX([1]Sizer!FC:FC,(ROW()-2)/3+7),"")</f>
        <v>0</v>
      </c>
      <c r="Z728" s="51">
        <f>IF($A728&lt;&gt;"",INDEX([1]Sizer!FD:FD,(ROW()-2)/3+7),"")</f>
        <v>0</v>
      </c>
      <c r="AA728" s="52">
        <f>IF($A728&lt;&gt;"",INDEX([1]Sizer!$AB:$AB,(ROW()-2)/3+7)*'[1]Dashboard (Model)'!$U$2,"")</f>
        <v>0.05</v>
      </c>
    </row>
    <row r="729" spans="1:27" x14ac:dyDescent="0.2">
      <c r="A729" s="59"/>
      <c r="B729" s="53">
        <f>IF($A728&lt;&gt;"",INDEX([1]Sizer!B:B,(ROW()-3)/3+7),"")</f>
        <v>0</v>
      </c>
      <c r="C729" s="53">
        <f>IF($A728&lt;&gt;"",INDEX([1]Sizer!C:C,(ROW()-3)/3+7),"")</f>
        <v>2.9980602983465131E-2</v>
      </c>
      <c r="D729" s="53">
        <f>IF($A728&lt;&gt;"",INDEX([1]Sizer!D:D,(ROW()-3)/3+7),"")</f>
        <v>0</v>
      </c>
      <c r="E729" s="53">
        <f>IF($A728&lt;&gt;"",INDEX([1]Sizer!E:E,(ROW()-3)/3+7),"")</f>
        <v>7.7671288743882544E-3</v>
      </c>
      <c r="F729" s="53">
        <f>IF($A728&lt;&gt;"",INDEX([1]Sizer!F:F,(ROW()-3)/3+7),"")</f>
        <v>2.6211828252671276E-2</v>
      </c>
      <c r="G729" s="53">
        <f>IF($A728&lt;&gt;"",INDEX([1]Sizer!G:G,(ROW()-3)/3+7),"")</f>
        <v>-2.0025459183673468E-2</v>
      </c>
      <c r="H729" s="53">
        <f>IF($A728&lt;&gt;"",INDEX([1]Sizer!H:H,(ROW()-3)/3+7),"")</f>
        <v>0</v>
      </c>
      <c r="I729" s="53">
        <f>IF($A728&lt;&gt;"",INDEX([1]Sizer!I:I,(ROW()-3)/3+7),"")</f>
        <v>-0.05</v>
      </c>
      <c r="J729" s="53">
        <f>IF($A728&lt;&gt;"",INDEX([1]Sizer!J:J,(ROW()-3)/3+7),"")</f>
        <v>0</v>
      </c>
      <c r="K729" s="53">
        <f>IF($A728&lt;&gt;"",INDEX([1]Sizer!K:K,(ROW()-3)/3+7),"")</f>
        <v>0.05</v>
      </c>
      <c r="L729" s="53">
        <f>IF($A728&lt;&gt;"",INDEX([1]Sizer!L:L,(ROW()-3)/3+7),"")</f>
        <v>-3.0955328644596197E-2</v>
      </c>
      <c r="M729" s="53">
        <f>IF($A728&lt;&gt;"",INDEX([1]Sizer!M:M,(ROW()-3)/3+7),"")</f>
        <v>-2.1496401417525776E-2</v>
      </c>
      <c r="N729" s="53">
        <f>IF($A728&lt;&gt;"",INDEX([1]Sizer!N:N,(ROW()-3)/3+7),"")</f>
        <v>-2.8408050919618528E-2</v>
      </c>
      <c r="O729" s="53">
        <f>IF($A728&lt;&gt;"",INDEX([1]Sizer!O:O,(ROW()-3)/3+7),"")</f>
        <v>0</v>
      </c>
      <c r="P729" s="53">
        <f>IF($A728&lt;&gt;"",INDEX([1]Sizer!P:P,(ROW()-3)/3+7),"")</f>
        <v>1.1302447052089297E-2</v>
      </c>
      <c r="Q729" s="53">
        <f>IF($A728&lt;&gt;"",INDEX([1]Sizer!Q:Q,(ROW()-3)/3+7),"")</f>
        <v>-1.2899381602679718E-2</v>
      </c>
      <c r="R729" s="53">
        <f>IF($A728&lt;&gt;"",INDEX([1]Sizer!R:R,(ROW()-3)/3+7),"")</f>
        <v>2.2359715670024226E-2</v>
      </c>
      <c r="S729" s="53">
        <f>IF($A728&lt;&gt;"",INDEX([1]Sizer!S:S,(ROW()-3)/3+7),"")</f>
        <v>0</v>
      </c>
      <c r="T729" s="53">
        <f>IF($A728&lt;&gt;"",INDEX([1]Sizer!T:T,(ROW()-3)/3+7),"")</f>
        <v>0</v>
      </c>
      <c r="U729" s="53">
        <f>IF($A728&lt;&gt;"",INDEX([1]Sizer!U:U,(ROW()-3)/3+7),"")</f>
        <v>-4.9705624255065542E-2</v>
      </c>
      <c r="V729" s="53">
        <f>IF($A728&lt;&gt;"",INDEX([1]Sizer!V:V,(ROW()-3)/3+7),"")</f>
        <v>2.1235878780934921E-2</v>
      </c>
      <c r="W729" s="53">
        <f>IF($A728&lt;&gt;"",INDEX([1]Sizer!W:W,(ROW()-3)/3+7),"")</f>
        <v>0</v>
      </c>
      <c r="X729" s="53">
        <f>IF($A728&lt;&gt;"",INDEX([1]Sizer!X:X,(ROW()-3)/3+7),"")</f>
        <v>0</v>
      </c>
      <c r="Y729" s="53">
        <f>IF($A728&lt;&gt;"",INDEX([1]Sizer!Y:Y,(ROW()-3)/3+7),"")</f>
        <v>0</v>
      </c>
      <c r="Z729" s="53">
        <f>IF($A728&lt;&gt;"",INDEX([1]Sizer!Z:Z,(ROW()-3)/3+7),"")</f>
        <v>0</v>
      </c>
      <c r="AA729" s="53">
        <f>IF($A728&lt;&gt;"",SUM($B729:$Z729),"")</f>
        <v>-4.4632644409586135E-2</v>
      </c>
    </row>
    <row r="730" spans="1:27" x14ac:dyDescent="0.2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</row>
    <row r="731" spans="1:27" x14ac:dyDescent="0.2">
      <c r="A731" s="59">
        <f>IF(INDEX([1]Sizer!$A:$A,(ROW()-2)/3+7)&lt;&gt;"",INDEX([1]Sizer!$A:$A,(ROW()-2)/3+7),"")</f>
        <v>45595</v>
      </c>
      <c r="B731" s="51">
        <f>IF($A731&lt;&gt;"",INDEX([1]Sizer!EF:EF,(ROW()-2)/3+7),"")</f>
        <v>0</v>
      </c>
      <c r="C731" s="51">
        <f>IF($A731&lt;&gt;"",INDEX([1]Sizer!EG:EG,(ROW()-2)/3+7),"")</f>
        <v>1</v>
      </c>
      <c r="D731" s="51">
        <f>IF($A731&lt;&gt;"",INDEX([1]Sizer!EH:EH,(ROW()-2)/3+7),"")</f>
        <v>0</v>
      </c>
      <c r="E731" s="51">
        <f>IF($A731&lt;&gt;"",INDEX([1]Sizer!EI:EI,(ROW()-2)/3+7),"")</f>
        <v>0</v>
      </c>
      <c r="F731" s="51">
        <f>IF($A731&lt;&gt;"",INDEX([1]Sizer!EJ:EJ,(ROW()-2)/3+7),"")</f>
        <v>0.5</v>
      </c>
      <c r="G731" s="51">
        <f>IF($A731&lt;&gt;"",INDEX([1]Sizer!EK:EK,(ROW()-2)/3+7),"")</f>
        <v>-0.5</v>
      </c>
      <c r="H731" s="51">
        <f>IF($A731&lt;&gt;"",INDEX([1]Sizer!EL:EL,(ROW()-2)/3+7),"")</f>
        <v>0</v>
      </c>
      <c r="I731" s="51">
        <f>IF($A731&lt;&gt;"",INDEX([1]Sizer!EM:EM,(ROW()-2)/3+7),"")</f>
        <v>-2</v>
      </c>
      <c r="J731" s="51">
        <f>IF($A731&lt;&gt;"",INDEX([1]Sizer!EN:EN,(ROW()-2)/3+7),"")</f>
        <v>0.5</v>
      </c>
      <c r="K731" s="51">
        <f>IF($A731&lt;&gt;"",INDEX([1]Sizer!EO:EO,(ROW()-2)/3+7),"")</f>
        <v>1</v>
      </c>
      <c r="L731" s="51">
        <f>IF($A731&lt;&gt;"",INDEX([1]Sizer!EP:EP,(ROW()-2)/3+7),"")</f>
        <v>-0.5</v>
      </c>
      <c r="M731" s="51">
        <f>IF($A731&lt;&gt;"",INDEX([1]Sizer!EQ:EQ,(ROW()-2)/3+7),"")</f>
        <v>-0.5</v>
      </c>
      <c r="N731" s="51">
        <f>IF($A731&lt;&gt;"",INDEX([1]Sizer!ER:ER,(ROW()-2)/3+7),"")</f>
        <v>-0.5</v>
      </c>
      <c r="O731" s="51">
        <f>IF($A731&lt;&gt;"",INDEX([1]Sizer!ES:ES,(ROW()-2)/3+7),"")</f>
        <v>0</v>
      </c>
      <c r="P731" s="51">
        <f>IF($A731&lt;&gt;"",INDEX([1]Sizer!ET:ET,(ROW()-2)/3+7),"")</f>
        <v>0.5</v>
      </c>
      <c r="Q731" s="51">
        <f>IF($A731&lt;&gt;"",INDEX([1]Sizer!EU:EU,(ROW()-2)/3+7),"")</f>
        <v>-0.5</v>
      </c>
      <c r="R731" s="51">
        <f>IF($A731&lt;&gt;"",INDEX([1]Sizer!EV:EV,(ROW()-2)/3+7),"")</f>
        <v>3</v>
      </c>
      <c r="S731" s="51">
        <f>IF($A731&lt;&gt;"",INDEX([1]Sizer!EW:EW,(ROW()-2)/3+7),"")</f>
        <v>0</v>
      </c>
      <c r="T731" s="51">
        <f>IF($A731&lt;&gt;"",INDEX([1]Sizer!EX:EX,(ROW()-2)/3+7),"")</f>
        <v>0</v>
      </c>
      <c r="U731" s="51">
        <f>IF($A731&lt;&gt;"",INDEX([1]Sizer!EY:EY,(ROW()-2)/3+7),"")</f>
        <v>2</v>
      </c>
      <c r="V731" s="51">
        <f>IF($A731&lt;&gt;"",INDEX([1]Sizer!EZ:EZ,(ROW()-2)/3+7),"")</f>
        <v>0.5</v>
      </c>
      <c r="W731" s="51">
        <f>IF($A731&lt;&gt;"",INDEX([1]Sizer!FA:FA,(ROW()-2)/3+7),"")</f>
        <v>0</v>
      </c>
      <c r="X731" s="51">
        <f>IF($A731&lt;&gt;"",INDEX([1]Sizer!FB:FB,(ROW()-2)/3+7),"")</f>
        <v>0</v>
      </c>
      <c r="Y731" s="51">
        <f>IF($A731&lt;&gt;"",INDEX([1]Sizer!FC:FC,(ROW()-2)/3+7),"")</f>
        <v>0</v>
      </c>
      <c r="Z731" s="51">
        <f>IF($A731&lt;&gt;"",INDEX([1]Sizer!FD:FD,(ROW()-2)/3+7),"")</f>
        <v>0</v>
      </c>
      <c r="AA731" s="52">
        <f>IF($A731&lt;&gt;"",INDEX([1]Sizer!$AB:$AB,(ROW()-2)/3+7)*'[1]Dashboard (Model)'!$U$2,"")</f>
        <v>0.05</v>
      </c>
    </row>
    <row r="732" spans="1:27" x14ac:dyDescent="0.2">
      <c r="A732" s="59"/>
      <c r="B732" s="53">
        <f>IF($A731&lt;&gt;"",INDEX([1]Sizer!B:B,(ROW()-3)/3+7),"")</f>
        <v>0</v>
      </c>
      <c r="C732" s="53">
        <f>IF($A731&lt;&gt;"",INDEX([1]Sizer!C:C,(ROW()-3)/3+7),"")</f>
        <v>2.9980602983465131E-2</v>
      </c>
      <c r="D732" s="53">
        <f>IF($A731&lt;&gt;"",INDEX([1]Sizer!D:D,(ROW()-3)/3+7),"")</f>
        <v>0</v>
      </c>
      <c r="E732" s="53">
        <f>IF($A731&lt;&gt;"",INDEX([1]Sizer!E:E,(ROW()-3)/3+7),"")</f>
        <v>0</v>
      </c>
      <c r="F732" s="53">
        <f>IF($A731&lt;&gt;"",INDEX([1]Sizer!F:F,(ROW()-3)/3+7),"")</f>
        <v>2.6211828252671276E-2</v>
      </c>
      <c r="G732" s="53">
        <f>IF($A731&lt;&gt;"",INDEX([1]Sizer!G:G,(ROW()-3)/3+7),"")</f>
        <v>-2.0025459183673468E-2</v>
      </c>
      <c r="H732" s="53">
        <f>IF($A731&lt;&gt;"",INDEX([1]Sizer!H:H,(ROW()-3)/3+7),"")</f>
        <v>0</v>
      </c>
      <c r="I732" s="53">
        <f>IF($A731&lt;&gt;"",INDEX([1]Sizer!I:I,(ROW()-3)/3+7),"")</f>
        <v>-0.05</v>
      </c>
      <c r="J732" s="53">
        <f>IF($A731&lt;&gt;"",INDEX([1]Sizer!J:J,(ROW()-3)/3+7),"")</f>
        <v>7.0567254495159069E-3</v>
      </c>
      <c r="K732" s="53">
        <f>IF($A731&lt;&gt;"",INDEX([1]Sizer!K:K,(ROW()-3)/3+7),"")</f>
        <v>0.05</v>
      </c>
      <c r="L732" s="53">
        <f>IF($A731&lt;&gt;"",INDEX([1]Sizer!L:L,(ROW()-3)/3+7),"")</f>
        <v>-3.0955328644596197E-2</v>
      </c>
      <c r="M732" s="53">
        <f>IF($A731&lt;&gt;"",INDEX([1]Sizer!M:M,(ROW()-3)/3+7),"")</f>
        <v>-2.1496401417525776E-2</v>
      </c>
      <c r="N732" s="53">
        <f>IF($A731&lt;&gt;"",INDEX([1]Sizer!N:N,(ROW()-3)/3+7),"")</f>
        <v>-2.8408050919618528E-2</v>
      </c>
      <c r="O732" s="53">
        <f>IF($A731&lt;&gt;"",INDEX([1]Sizer!O:O,(ROW()-3)/3+7),"")</f>
        <v>0</v>
      </c>
      <c r="P732" s="53">
        <f>IF($A731&lt;&gt;"",INDEX([1]Sizer!P:P,(ROW()-3)/3+7),"")</f>
        <v>1.1302447052089297E-2</v>
      </c>
      <c r="Q732" s="53">
        <f>IF($A731&lt;&gt;"",INDEX([1]Sizer!Q:Q,(ROW()-3)/3+7),"")</f>
        <v>-1.2899381602679718E-2</v>
      </c>
      <c r="R732" s="53">
        <f>IF($A731&lt;&gt;"",INDEX([1]Sizer!R:R,(ROW()-3)/3+7),"")</f>
        <v>2.2359715670024226E-2</v>
      </c>
      <c r="S732" s="53">
        <f>IF($A731&lt;&gt;"",INDEX([1]Sizer!S:S,(ROW()-3)/3+7),"")</f>
        <v>0</v>
      </c>
      <c r="T732" s="53">
        <f>IF($A731&lt;&gt;"",INDEX([1]Sizer!T:T,(ROW()-3)/3+7),"")</f>
        <v>0</v>
      </c>
      <c r="U732" s="53">
        <f>IF($A731&lt;&gt;"",INDEX([1]Sizer!U:U,(ROW()-3)/3+7),"")</f>
        <v>0.05</v>
      </c>
      <c r="V732" s="53">
        <f>IF($A731&lt;&gt;"",INDEX([1]Sizer!V:V,(ROW()-3)/3+7),"")</f>
        <v>2.1235878780934921E-2</v>
      </c>
      <c r="W732" s="53">
        <f>IF($A731&lt;&gt;"",INDEX([1]Sizer!W:W,(ROW()-3)/3+7),"")</f>
        <v>0</v>
      </c>
      <c r="X732" s="53">
        <f>IF($A731&lt;&gt;"",INDEX([1]Sizer!X:X,(ROW()-3)/3+7),"")</f>
        <v>0</v>
      </c>
      <c r="Y732" s="53">
        <f>IF($A731&lt;&gt;"",INDEX([1]Sizer!Y:Y,(ROW()-3)/3+7),"")</f>
        <v>0</v>
      </c>
      <c r="Z732" s="53">
        <f>IF($A731&lt;&gt;"",INDEX([1]Sizer!Z:Z,(ROW()-3)/3+7),"")</f>
        <v>0</v>
      </c>
      <c r="AA732" s="53">
        <f>IF($A731&lt;&gt;"",SUM($B732:$Z732),"")</f>
        <v>5.4362576420607066E-2</v>
      </c>
    </row>
    <row r="733" spans="1:27" x14ac:dyDescent="0.2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</row>
    <row r="734" spans="1:27" x14ac:dyDescent="0.2">
      <c r="A734" s="59">
        <f>IF(INDEX([1]Sizer!$A:$A,(ROW()-2)/3+7)&lt;&gt;"",INDEX([1]Sizer!$A:$A,(ROW()-2)/3+7),"")</f>
        <v>45596</v>
      </c>
      <c r="B734" s="51">
        <f>IF($A734&lt;&gt;"",INDEX([1]Sizer!EF:EF,(ROW()-2)/3+7),"")</f>
        <v>0</v>
      </c>
      <c r="C734" s="51">
        <f>IF($A734&lt;&gt;"",INDEX([1]Sizer!EG:EG,(ROW()-2)/3+7),"")</f>
        <v>1</v>
      </c>
      <c r="D734" s="51">
        <f>IF($A734&lt;&gt;"",INDEX([1]Sizer!EH:EH,(ROW()-2)/3+7),"")</f>
        <v>0</v>
      </c>
      <c r="E734" s="51">
        <f>IF($A734&lt;&gt;"",INDEX([1]Sizer!EI:EI,(ROW()-2)/3+7),"")</f>
        <v>0.5</v>
      </c>
      <c r="F734" s="51">
        <f>IF($A734&lt;&gt;"",INDEX([1]Sizer!EJ:EJ,(ROW()-2)/3+7),"")</f>
        <v>0.5</v>
      </c>
      <c r="G734" s="51">
        <f>IF($A734&lt;&gt;"",INDEX([1]Sizer!EK:EK,(ROW()-2)/3+7),"")</f>
        <v>-0.5</v>
      </c>
      <c r="H734" s="51">
        <f>IF($A734&lt;&gt;"",INDEX([1]Sizer!EL:EL,(ROW()-2)/3+7),"")</f>
        <v>0</v>
      </c>
      <c r="I734" s="51">
        <f>IF($A734&lt;&gt;"",INDEX([1]Sizer!EM:EM,(ROW()-2)/3+7),"")</f>
        <v>-2</v>
      </c>
      <c r="J734" s="51">
        <f>IF($A734&lt;&gt;"",INDEX([1]Sizer!EN:EN,(ROW()-2)/3+7),"")</f>
        <v>0.5</v>
      </c>
      <c r="K734" s="51">
        <f>IF($A734&lt;&gt;"",INDEX([1]Sizer!EO:EO,(ROW()-2)/3+7),"")</f>
        <v>1</v>
      </c>
      <c r="L734" s="51">
        <f>IF($A734&lt;&gt;"",INDEX([1]Sizer!EP:EP,(ROW()-2)/3+7),"")</f>
        <v>-0.5</v>
      </c>
      <c r="M734" s="51">
        <f>IF($A734&lt;&gt;"",INDEX([1]Sizer!EQ:EQ,(ROW()-2)/3+7),"")</f>
        <v>-0.5</v>
      </c>
      <c r="N734" s="51">
        <f>IF($A734&lt;&gt;"",INDEX([1]Sizer!ER:ER,(ROW()-2)/3+7),"")</f>
        <v>-0.5</v>
      </c>
      <c r="O734" s="51">
        <f>IF($A734&lt;&gt;"",INDEX([1]Sizer!ES:ES,(ROW()-2)/3+7),"")</f>
        <v>0</v>
      </c>
      <c r="P734" s="51">
        <f>IF($A734&lt;&gt;"",INDEX([1]Sizer!ET:ET,(ROW()-2)/3+7),"")</f>
        <v>0</v>
      </c>
      <c r="Q734" s="51">
        <f>IF($A734&lt;&gt;"",INDEX([1]Sizer!EU:EU,(ROW()-2)/3+7),"")</f>
        <v>-0.5</v>
      </c>
      <c r="R734" s="51">
        <f>IF($A734&lt;&gt;"",INDEX([1]Sizer!EV:EV,(ROW()-2)/3+7),"")</f>
        <v>3</v>
      </c>
      <c r="S734" s="51">
        <f>IF($A734&lt;&gt;"",INDEX([1]Sizer!EW:EW,(ROW()-2)/3+7),"")</f>
        <v>0</v>
      </c>
      <c r="T734" s="51">
        <f>IF($A734&lt;&gt;"",INDEX([1]Sizer!EX:EX,(ROW()-2)/3+7),"")</f>
        <v>0</v>
      </c>
      <c r="U734" s="51">
        <f>IF($A734&lt;&gt;"",INDEX([1]Sizer!EY:EY,(ROW()-2)/3+7),"")</f>
        <v>2</v>
      </c>
      <c r="V734" s="51">
        <f>IF($A734&lt;&gt;"",INDEX([1]Sizer!EZ:EZ,(ROW()-2)/3+7),"")</f>
        <v>0.5</v>
      </c>
      <c r="W734" s="51">
        <f>IF($A734&lt;&gt;"",INDEX([1]Sizer!FA:FA,(ROW()-2)/3+7),"")</f>
        <v>0</v>
      </c>
      <c r="X734" s="51">
        <f>IF($A734&lt;&gt;"",INDEX([1]Sizer!FB:FB,(ROW()-2)/3+7),"")</f>
        <v>0</v>
      </c>
      <c r="Y734" s="51">
        <f>IF($A734&lt;&gt;"",INDEX([1]Sizer!FC:FC,(ROW()-2)/3+7),"")</f>
        <v>0</v>
      </c>
      <c r="Z734" s="51">
        <f>IF($A734&lt;&gt;"",INDEX([1]Sizer!FD:FD,(ROW()-2)/3+7),"")</f>
        <v>0</v>
      </c>
      <c r="AA734" s="52">
        <f>IF($A734&lt;&gt;"",INDEX([1]Sizer!$AB:$AB,(ROW()-2)/3+7)*'[1]Dashboard (Model)'!$U$2,"")</f>
        <v>0.05</v>
      </c>
    </row>
    <row r="735" spans="1:27" x14ac:dyDescent="0.2">
      <c r="A735" s="59"/>
      <c r="B735" s="53">
        <f>IF($A734&lt;&gt;"",INDEX([1]Sizer!B:B,(ROW()-3)/3+7),"")</f>
        <v>0</v>
      </c>
      <c r="C735" s="53">
        <f>IF($A734&lt;&gt;"",INDEX([1]Sizer!C:C,(ROW()-3)/3+7),"")</f>
        <v>2.9980602983465131E-2</v>
      </c>
      <c r="D735" s="53">
        <f>IF($A734&lt;&gt;"",INDEX([1]Sizer!D:D,(ROW()-3)/3+7),"")</f>
        <v>0</v>
      </c>
      <c r="E735" s="53">
        <f>IF($A734&lt;&gt;"",INDEX([1]Sizer!E:E,(ROW()-3)/3+7),"")</f>
        <v>8.9353372562796414E-3</v>
      </c>
      <c r="F735" s="53">
        <f>IF($A734&lt;&gt;"",INDEX([1]Sizer!F:F,(ROW()-3)/3+7),"")</f>
        <v>2.6211828252671276E-2</v>
      </c>
      <c r="G735" s="53">
        <f>IF($A734&lt;&gt;"",INDEX([1]Sizer!G:G,(ROW()-3)/3+7),"")</f>
        <v>-2.0025459183673468E-2</v>
      </c>
      <c r="H735" s="53">
        <f>IF($A734&lt;&gt;"",INDEX([1]Sizer!H:H,(ROW()-3)/3+7),"")</f>
        <v>0</v>
      </c>
      <c r="I735" s="53">
        <f>IF($A734&lt;&gt;"",INDEX([1]Sizer!I:I,(ROW()-3)/3+7),"")</f>
        <v>-0.05</v>
      </c>
      <c r="J735" s="53">
        <f>IF($A734&lt;&gt;"",INDEX([1]Sizer!J:J,(ROW()-3)/3+7),"")</f>
        <v>7.0567254495159069E-3</v>
      </c>
      <c r="K735" s="53">
        <f>IF($A734&lt;&gt;"",INDEX([1]Sizer!K:K,(ROW()-3)/3+7),"")</f>
        <v>0.05</v>
      </c>
      <c r="L735" s="53">
        <f>IF($A734&lt;&gt;"",INDEX([1]Sizer!L:L,(ROW()-3)/3+7),"")</f>
        <v>-3.0955328644596197E-2</v>
      </c>
      <c r="M735" s="53">
        <f>IF($A734&lt;&gt;"",INDEX([1]Sizer!M:M,(ROW()-3)/3+7),"")</f>
        <v>-2.1496401417525776E-2</v>
      </c>
      <c r="N735" s="53">
        <f>IF($A734&lt;&gt;"",INDEX([1]Sizer!N:N,(ROW()-3)/3+7),"")</f>
        <v>-2.8408050919618528E-2</v>
      </c>
      <c r="O735" s="53">
        <f>IF($A734&lt;&gt;"",INDEX([1]Sizer!O:O,(ROW()-3)/3+7),"")</f>
        <v>0</v>
      </c>
      <c r="P735" s="53">
        <f>IF($A734&lt;&gt;"",INDEX([1]Sizer!P:P,(ROW()-3)/3+7),"")</f>
        <v>0</v>
      </c>
      <c r="Q735" s="53">
        <f>IF($A734&lt;&gt;"",INDEX([1]Sizer!Q:Q,(ROW()-3)/3+7),"")</f>
        <v>-1.2899381602679718E-2</v>
      </c>
      <c r="R735" s="53">
        <f>IF($A734&lt;&gt;"",INDEX([1]Sizer!R:R,(ROW()-3)/3+7),"")</f>
        <v>2.2359715670024226E-2</v>
      </c>
      <c r="S735" s="53">
        <f>IF($A734&lt;&gt;"",INDEX([1]Sizer!S:S,(ROW()-3)/3+7),"")</f>
        <v>0</v>
      </c>
      <c r="T735" s="53">
        <f>IF($A734&lt;&gt;"",INDEX([1]Sizer!T:T,(ROW()-3)/3+7),"")</f>
        <v>0</v>
      </c>
      <c r="U735" s="53">
        <f>IF($A734&lt;&gt;"",INDEX([1]Sizer!U:U,(ROW()-3)/3+7),"")</f>
        <v>0.05</v>
      </c>
      <c r="V735" s="53">
        <f>IF($A734&lt;&gt;"",INDEX([1]Sizer!V:V,(ROW()-3)/3+7),"")</f>
        <v>2.1235878780934921E-2</v>
      </c>
      <c r="W735" s="53">
        <f>IF($A734&lt;&gt;"",INDEX([1]Sizer!W:W,(ROW()-3)/3+7),"")</f>
        <v>0</v>
      </c>
      <c r="X735" s="53">
        <f>IF($A734&lt;&gt;"",INDEX([1]Sizer!X:X,(ROW()-3)/3+7),"")</f>
        <v>0</v>
      </c>
      <c r="Y735" s="53">
        <f>IF($A734&lt;&gt;"",INDEX([1]Sizer!Y:Y,(ROW()-3)/3+7),"")</f>
        <v>0</v>
      </c>
      <c r="Z735" s="53">
        <f>IF($A734&lt;&gt;"",INDEX([1]Sizer!Z:Z,(ROW()-3)/3+7),"")</f>
        <v>0</v>
      </c>
      <c r="AA735" s="53">
        <f>IF($A734&lt;&gt;"",SUM($B735:$Z735),"")</f>
        <v>5.1995466624797419E-2</v>
      </c>
    </row>
    <row r="736" spans="1:27" x14ac:dyDescent="0.2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</row>
    <row r="737" spans="1:27" x14ac:dyDescent="0.2">
      <c r="A737" s="59">
        <f>IF(INDEX([1]Sizer!$A:$A,(ROW()-2)/3+7)&lt;&gt;"",INDEX([1]Sizer!$A:$A,(ROW()-2)/3+7),"")</f>
        <v>45597</v>
      </c>
      <c r="B737" s="51">
        <f>IF($A737&lt;&gt;"",INDEX([1]Sizer!EF:EF,(ROW()-2)/3+7),"")</f>
        <v>0</v>
      </c>
      <c r="C737" s="51">
        <f>IF($A737&lt;&gt;"",INDEX([1]Sizer!EG:EG,(ROW()-2)/3+7),"")</f>
        <v>1</v>
      </c>
      <c r="D737" s="51">
        <f>IF($A737&lt;&gt;"",INDEX([1]Sizer!EH:EH,(ROW()-2)/3+7),"")</f>
        <v>0</v>
      </c>
      <c r="E737" s="51">
        <f>IF($A737&lt;&gt;"",INDEX([1]Sizer!EI:EI,(ROW()-2)/3+7),"")</f>
        <v>0.5</v>
      </c>
      <c r="F737" s="51">
        <f>IF($A737&lt;&gt;"",INDEX([1]Sizer!EJ:EJ,(ROW()-2)/3+7),"")</f>
        <v>0.5</v>
      </c>
      <c r="G737" s="51">
        <f>IF($A737&lt;&gt;"",INDEX([1]Sizer!EK:EK,(ROW()-2)/3+7),"")</f>
        <v>-0.5</v>
      </c>
      <c r="H737" s="51">
        <f>IF($A737&lt;&gt;"",INDEX([1]Sizer!EL:EL,(ROW()-2)/3+7),"")</f>
        <v>0</v>
      </c>
      <c r="I737" s="51">
        <f>IF($A737&lt;&gt;"",INDEX([1]Sizer!EM:EM,(ROW()-2)/3+7),"")</f>
        <v>-2</v>
      </c>
      <c r="J737" s="51">
        <f>IF($A737&lt;&gt;"",INDEX([1]Sizer!EN:EN,(ROW()-2)/3+7),"")</f>
        <v>0.5</v>
      </c>
      <c r="K737" s="51">
        <f>IF($A737&lt;&gt;"",INDEX([1]Sizer!EO:EO,(ROW()-2)/3+7),"")</f>
        <v>1</v>
      </c>
      <c r="L737" s="51">
        <f>IF($A737&lt;&gt;"",INDEX([1]Sizer!EP:EP,(ROW()-2)/3+7),"")</f>
        <v>-0.5</v>
      </c>
      <c r="M737" s="51">
        <f>IF($A737&lt;&gt;"",INDEX([1]Sizer!EQ:EQ,(ROW()-2)/3+7),"")</f>
        <v>-0.5</v>
      </c>
      <c r="N737" s="51">
        <f>IF($A737&lt;&gt;"",INDEX([1]Sizer!ER:ER,(ROW()-2)/3+7),"")</f>
        <v>-0.5</v>
      </c>
      <c r="O737" s="51">
        <f>IF($A737&lt;&gt;"",INDEX([1]Sizer!ES:ES,(ROW()-2)/3+7),"")</f>
        <v>0</v>
      </c>
      <c r="P737" s="51">
        <f>IF($A737&lt;&gt;"",INDEX([1]Sizer!ET:ET,(ROW()-2)/3+7),"")</f>
        <v>0</v>
      </c>
      <c r="Q737" s="51">
        <f>IF($A737&lt;&gt;"",INDEX([1]Sizer!EU:EU,(ROW()-2)/3+7),"")</f>
        <v>-0.5</v>
      </c>
      <c r="R737" s="51">
        <f>IF($A737&lt;&gt;"",INDEX([1]Sizer!EV:EV,(ROW()-2)/3+7),"")</f>
        <v>3</v>
      </c>
      <c r="S737" s="51">
        <f>IF($A737&lt;&gt;"",INDEX([1]Sizer!EW:EW,(ROW()-2)/3+7),"")</f>
        <v>0</v>
      </c>
      <c r="T737" s="51">
        <f>IF($A737&lt;&gt;"",INDEX([1]Sizer!EX:EX,(ROW()-2)/3+7),"")</f>
        <v>0</v>
      </c>
      <c r="U737" s="51">
        <f>IF($A737&lt;&gt;"",INDEX([1]Sizer!EY:EY,(ROW()-2)/3+7),"")</f>
        <v>2</v>
      </c>
      <c r="V737" s="51">
        <f>IF($A737&lt;&gt;"",INDEX([1]Sizer!EZ:EZ,(ROW()-2)/3+7),"")</f>
        <v>0.5</v>
      </c>
      <c r="W737" s="51">
        <f>IF($A737&lt;&gt;"",INDEX([1]Sizer!FA:FA,(ROW()-2)/3+7),"")</f>
        <v>0</v>
      </c>
      <c r="X737" s="51">
        <f>IF($A737&lt;&gt;"",INDEX([1]Sizer!FB:FB,(ROW()-2)/3+7),"")</f>
        <v>0</v>
      </c>
      <c r="Y737" s="51">
        <f>IF($A737&lt;&gt;"",INDEX([1]Sizer!FC:FC,(ROW()-2)/3+7),"")</f>
        <v>0</v>
      </c>
      <c r="Z737" s="51">
        <f>IF($A737&lt;&gt;"",INDEX([1]Sizer!FD:FD,(ROW()-2)/3+7),"")</f>
        <v>0</v>
      </c>
      <c r="AA737" s="52">
        <f>IF($A737&lt;&gt;"",INDEX([1]Sizer!$AB:$AB,(ROW()-2)/3+7)*'[1]Dashboard (Model)'!$U$2,"")</f>
        <v>0.05</v>
      </c>
    </row>
    <row r="738" spans="1:27" x14ac:dyDescent="0.2">
      <c r="A738" s="59"/>
      <c r="B738" s="53">
        <f>IF($A737&lt;&gt;"",INDEX([1]Sizer!B:B,(ROW()-3)/3+7),"")</f>
        <v>0</v>
      </c>
      <c r="C738" s="53">
        <f>IF($A737&lt;&gt;"",INDEX([1]Sizer!C:C,(ROW()-3)/3+7),"")</f>
        <v>2.9980602983465131E-2</v>
      </c>
      <c r="D738" s="53">
        <f>IF($A737&lt;&gt;"",INDEX([1]Sizer!D:D,(ROW()-3)/3+7),"")</f>
        <v>0</v>
      </c>
      <c r="E738" s="53">
        <f>IF($A737&lt;&gt;"",INDEX([1]Sizer!E:E,(ROW()-3)/3+7),"")</f>
        <v>8.9353372562796414E-3</v>
      </c>
      <c r="F738" s="53">
        <f>IF($A737&lt;&gt;"",INDEX([1]Sizer!F:F,(ROW()-3)/3+7),"")</f>
        <v>2.6211828252671276E-2</v>
      </c>
      <c r="G738" s="53">
        <f>IF($A737&lt;&gt;"",INDEX([1]Sizer!G:G,(ROW()-3)/3+7),"")</f>
        <v>-2.0025459183673468E-2</v>
      </c>
      <c r="H738" s="53">
        <f>IF($A737&lt;&gt;"",INDEX([1]Sizer!H:H,(ROW()-3)/3+7),"")</f>
        <v>0</v>
      </c>
      <c r="I738" s="53">
        <f>IF($A737&lt;&gt;"",INDEX([1]Sizer!I:I,(ROW()-3)/3+7),"")</f>
        <v>-0.05</v>
      </c>
      <c r="J738" s="53">
        <f>IF($A737&lt;&gt;"",INDEX([1]Sizer!J:J,(ROW()-3)/3+7),"")</f>
        <v>7.0567254495159069E-3</v>
      </c>
      <c r="K738" s="53">
        <f>IF($A737&lt;&gt;"",INDEX([1]Sizer!K:K,(ROW()-3)/3+7),"")</f>
        <v>0.05</v>
      </c>
      <c r="L738" s="53">
        <f>IF($A737&lt;&gt;"",INDEX([1]Sizer!L:L,(ROW()-3)/3+7),"")</f>
        <v>-3.0955328644596197E-2</v>
      </c>
      <c r="M738" s="53">
        <f>IF($A737&lt;&gt;"",INDEX([1]Sizer!M:M,(ROW()-3)/3+7),"")</f>
        <v>-2.1496401417525776E-2</v>
      </c>
      <c r="N738" s="53">
        <f>IF($A737&lt;&gt;"",INDEX([1]Sizer!N:N,(ROW()-3)/3+7),"")</f>
        <v>-2.8408050919618528E-2</v>
      </c>
      <c r="O738" s="53">
        <f>IF($A737&lt;&gt;"",INDEX([1]Sizer!O:O,(ROW()-3)/3+7),"")</f>
        <v>0</v>
      </c>
      <c r="P738" s="53">
        <f>IF($A737&lt;&gt;"",INDEX([1]Sizer!P:P,(ROW()-3)/3+7),"")</f>
        <v>0</v>
      </c>
      <c r="Q738" s="53">
        <f>IF($A737&lt;&gt;"",INDEX([1]Sizer!Q:Q,(ROW()-3)/3+7),"")</f>
        <v>-1.2899381602679718E-2</v>
      </c>
      <c r="R738" s="53">
        <f>IF($A737&lt;&gt;"",INDEX([1]Sizer!R:R,(ROW()-3)/3+7),"")</f>
        <v>2.2359715670024226E-2</v>
      </c>
      <c r="S738" s="53">
        <f>IF($A737&lt;&gt;"",INDEX([1]Sizer!S:S,(ROW()-3)/3+7),"")</f>
        <v>0</v>
      </c>
      <c r="T738" s="53">
        <f>IF($A737&lt;&gt;"",INDEX([1]Sizer!T:T,(ROW()-3)/3+7),"")</f>
        <v>0</v>
      </c>
      <c r="U738" s="53">
        <f>IF($A737&lt;&gt;"",INDEX([1]Sizer!U:U,(ROW()-3)/3+7),"")</f>
        <v>0.05</v>
      </c>
      <c r="V738" s="53">
        <f>IF($A737&lt;&gt;"",INDEX([1]Sizer!V:V,(ROW()-3)/3+7),"")</f>
        <v>2.1235878780934921E-2</v>
      </c>
      <c r="W738" s="53">
        <f>IF($A737&lt;&gt;"",INDEX([1]Sizer!W:W,(ROW()-3)/3+7),"")</f>
        <v>0</v>
      </c>
      <c r="X738" s="53">
        <f>IF($A737&lt;&gt;"",INDEX([1]Sizer!X:X,(ROW()-3)/3+7),"")</f>
        <v>0</v>
      </c>
      <c r="Y738" s="53">
        <f>IF($A737&lt;&gt;"",INDEX([1]Sizer!Y:Y,(ROW()-3)/3+7),"")</f>
        <v>0</v>
      </c>
      <c r="Z738" s="53">
        <f>IF($A737&lt;&gt;"",INDEX([1]Sizer!Z:Z,(ROW()-3)/3+7),"")</f>
        <v>0</v>
      </c>
      <c r="AA738" s="53">
        <f>IF($A737&lt;&gt;"",SUM($B738:$Z738),"")</f>
        <v>5.1995466624797419E-2</v>
      </c>
    </row>
    <row r="739" spans="1:27" x14ac:dyDescent="0.2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</row>
    <row r="740" spans="1:27" x14ac:dyDescent="0.2">
      <c r="A740" s="59">
        <f>IF(INDEX([1]Sizer!$A:$A,(ROW()-2)/3+7)&lt;&gt;"",INDEX([1]Sizer!$A:$A,(ROW()-2)/3+7),"")</f>
        <v>45600</v>
      </c>
      <c r="B740" s="51">
        <f>IF($A740&lt;&gt;"",INDEX([1]Sizer!EF:EF,(ROW()-2)/3+7),"")</f>
        <v>0</v>
      </c>
      <c r="C740" s="51">
        <f>IF($A740&lt;&gt;"",INDEX([1]Sizer!EG:EG,(ROW()-2)/3+7),"")</f>
        <v>1</v>
      </c>
      <c r="D740" s="51">
        <f>IF($A740&lt;&gt;"",INDEX([1]Sizer!EH:EH,(ROW()-2)/3+7),"")</f>
        <v>0</v>
      </c>
      <c r="E740" s="51">
        <f>IF($A740&lt;&gt;"",INDEX([1]Sizer!EI:EI,(ROW()-2)/3+7),"")</f>
        <v>0.5</v>
      </c>
      <c r="F740" s="51">
        <f>IF($A740&lt;&gt;"",INDEX([1]Sizer!EJ:EJ,(ROW()-2)/3+7),"")</f>
        <v>0.5</v>
      </c>
      <c r="G740" s="51">
        <f>IF($A740&lt;&gt;"",INDEX([1]Sizer!EK:EK,(ROW()-2)/3+7),"")</f>
        <v>-0.5</v>
      </c>
      <c r="H740" s="51">
        <f>IF($A740&lt;&gt;"",INDEX([1]Sizer!EL:EL,(ROW()-2)/3+7),"")</f>
        <v>0</v>
      </c>
      <c r="I740" s="51">
        <f>IF($A740&lt;&gt;"",INDEX([1]Sizer!EM:EM,(ROW()-2)/3+7),"")</f>
        <v>-2</v>
      </c>
      <c r="J740" s="51">
        <f>IF($A740&lt;&gt;"",INDEX([1]Sizer!EN:EN,(ROW()-2)/3+7),"")</f>
        <v>0.5</v>
      </c>
      <c r="K740" s="51">
        <f>IF($A740&lt;&gt;"",INDEX([1]Sizer!EO:EO,(ROW()-2)/3+7),"")</f>
        <v>1</v>
      </c>
      <c r="L740" s="51">
        <f>IF($A740&lt;&gt;"",INDEX([1]Sizer!EP:EP,(ROW()-2)/3+7),"")</f>
        <v>-0.5</v>
      </c>
      <c r="M740" s="51">
        <f>IF($A740&lt;&gt;"",INDEX([1]Sizer!EQ:EQ,(ROW()-2)/3+7),"")</f>
        <v>-0.5</v>
      </c>
      <c r="N740" s="51">
        <f>IF($A740&lt;&gt;"",INDEX([1]Sizer!ER:ER,(ROW()-2)/3+7),"")</f>
        <v>-0.5</v>
      </c>
      <c r="O740" s="51">
        <f>IF($A740&lt;&gt;"",INDEX([1]Sizer!ES:ES,(ROW()-2)/3+7),"")</f>
        <v>0</v>
      </c>
      <c r="P740" s="51">
        <f>IF($A740&lt;&gt;"",INDEX([1]Sizer!ET:ET,(ROW()-2)/3+7),"")</f>
        <v>0</v>
      </c>
      <c r="Q740" s="51">
        <f>IF($A740&lt;&gt;"",INDEX([1]Sizer!EU:EU,(ROW()-2)/3+7),"")</f>
        <v>-0.5</v>
      </c>
      <c r="R740" s="51">
        <f>IF($A740&lt;&gt;"",INDEX([1]Sizer!EV:EV,(ROW()-2)/3+7),"")</f>
        <v>3</v>
      </c>
      <c r="S740" s="51">
        <f>IF($A740&lt;&gt;"",INDEX([1]Sizer!EW:EW,(ROW()-2)/3+7),"")</f>
        <v>0</v>
      </c>
      <c r="T740" s="51">
        <f>IF($A740&lt;&gt;"",INDEX([1]Sizer!EX:EX,(ROW()-2)/3+7),"")</f>
        <v>0</v>
      </c>
      <c r="U740" s="51">
        <f>IF($A740&lt;&gt;"",INDEX([1]Sizer!EY:EY,(ROW()-2)/3+7),"")</f>
        <v>2</v>
      </c>
      <c r="V740" s="51">
        <f>IF($A740&lt;&gt;"",INDEX([1]Sizer!EZ:EZ,(ROW()-2)/3+7),"")</f>
        <v>0.5</v>
      </c>
      <c r="W740" s="51">
        <f>IF($A740&lt;&gt;"",INDEX([1]Sizer!FA:FA,(ROW()-2)/3+7),"")</f>
        <v>0</v>
      </c>
      <c r="X740" s="51">
        <f>IF($A740&lt;&gt;"",INDEX([1]Sizer!FB:FB,(ROW()-2)/3+7),"")</f>
        <v>0</v>
      </c>
      <c r="Y740" s="51">
        <f>IF($A740&lt;&gt;"",INDEX([1]Sizer!FC:FC,(ROW()-2)/3+7),"")</f>
        <v>0</v>
      </c>
      <c r="Z740" s="51">
        <f>IF($A740&lt;&gt;"",INDEX([1]Sizer!FD:FD,(ROW()-2)/3+7),"")</f>
        <v>0</v>
      </c>
      <c r="AA740" s="52">
        <f>IF($A740&lt;&gt;"",INDEX([1]Sizer!$AB:$AB,(ROW()-2)/3+7)*'[1]Dashboard (Model)'!$U$2,"")</f>
        <v>0.05</v>
      </c>
    </row>
    <row r="741" spans="1:27" x14ac:dyDescent="0.2">
      <c r="A741" s="59"/>
      <c r="B741" s="53">
        <f>IF($A740&lt;&gt;"",INDEX([1]Sizer!B:B,(ROW()-3)/3+7),"")</f>
        <v>0</v>
      </c>
      <c r="C741" s="53">
        <f>IF($A740&lt;&gt;"",INDEX([1]Sizer!C:C,(ROW()-3)/3+7),"")</f>
        <v>2.9980602983465131E-2</v>
      </c>
      <c r="D741" s="53">
        <f>IF($A740&lt;&gt;"",INDEX([1]Sizer!D:D,(ROW()-3)/3+7),"")</f>
        <v>0</v>
      </c>
      <c r="E741" s="53">
        <f>IF($A740&lt;&gt;"",INDEX([1]Sizer!E:E,(ROW()-3)/3+7),"")</f>
        <v>8.9353372562796414E-3</v>
      </c>
      <c r="F741" s="53">
        <f>IF($A740&lt;&gt;"",INDEX([1]Sizer!F:F,(ROW()-3)/3+7),"")</f>
        <v>2.6211828252671276E-2</v>
      </c>
      <c r="G741" s="53">
        <f>IF($A740&lt;&gt;"",INDEX([1]Sizer!G:G,(ROW()-3)/3+7),"")</f>
        <v>-2.0025459183673468E-2</v>
      </c>
      <c r="H741" s="53">
        <f>IF($A740&lt;&gt;"",INDEX([1]Sizer!H:H,(ROW()-3)/3+7),"")</f>
        <v>0</v>
      </c>
      <c r="I741" s="53">
        <f>IF($A740&lt;&gt;"",INDEX([1]Sizer!I:I,(ROW()-3)/3+7),"")</f>
        <v>-0.05</v>
      </c>
      <c r="J741" s="53">
        <f>IF($A740&lt;&gt;"",INDEX([1]Sizer!J:J,(ROW()-3)/3+7),"")</f>
        <v>7.0567254495159069E-3</v>
      </c>
      <c r="K741" s="53">
        <f>IF($A740&lt;&gt;"",INDEX([1]Sizer!K:K,(ROW()-3)/3+7),"")</f>
        <v>0.05</v>
      </c>
      <c r="L741" s="53">
        <f>IF($A740&lt;&gt;"",INDEX([1]Sizer!L:L,(ROW()-3)/3+7),"")</f>
        <v>-3.0955328644596197E-2</v>
      </c>
      <c r="M741" s="53">
        <f>IF($A740&lt;&gt;"",INDEX([1]Sizer!M:M,(ROW()-3)/3+7),"")</f>
        <v>-2.1496401417525776E-2</v>
      </c>
      <c r="N741" s="53">
        <f>IF($A740&lt;&gt;"",INDEX([1]Sizer!N:N,(ROW()-3)/3+7),"")</f>
        <v>-2.8408050919618528E-2</v>
      </c>
      <c r="O741" s="53">
        <f>IF($A740&lt;&gt;"",INDEX([1]Sizer!O:O,(ROW()-3)/3+7),"")</f>
        <v>0</v>
      </c>
      <c r="P741" s="53">
        <f>IF($A740&lt;&gt;"",INDEX([1]Sizer!P:P,(ROW()-3)/3+7),"")</f>
        <v>0</v>
      </c>
      <c r="Q741" s="53">
        <f>IF($A740&lt;&gt;"",INDEX([1]Sizer!Q:Q,(ROW()-3)/3+7),"")</f>
        <v>-1.2899381602679718E-2</v>
      </c>
      <c r="R741" s="53">
        <f>IF($A740&lt;&gt;"",INDEX([1]Sizer!R:R,(ROW()-3)/3+7),"")</f>
        <v>2.2359715670024226E-2</v>
      </c>
      <c r="S741" s="53">
        <f>IF($A740&lt;&gt;"",INDEX([1]Sizer!S:S,(ROW()-3)/3+7),"")</f>
        <v>0</v>
      </c>
      <c r="T741" s="53">
        <f>IF($A740&lt;&gt;"",INDEX([1]Sizer!T:T,(ROW()-3)/3+7),"")</f>
        <v>0</v>
      </c>
      <c r="U741" s="53">
        <f>IF($A740&lt;&gt;"",INDEX([1]Sizer!U:U,(ROW()-3)/3+7),"")</f>
        <v>0.05</v>
      </c>
      <c r="V741" s="53">
        <f>IF($A740&lt;&gt;"",INDEX([1]Sizer!V:V,(ROW()-3)/3+7),"")</f>
        <v>2.1235878780934921E-2</v>
      </c>
      <c r="W741" s="53">
        <f>IF($A740&lt;&gt;"",INDEX([1]Sizer!W:W,(ROW()-3)/3+7),"")</f>
        <v>0</v>
      </c>
      <c r="X741" s="53">
        <f>IF($A740&lt;&gt;"",INDEX([1]Sizer!X:X,(ROW()-3)/3+7),"")</f>
        <v>0</v>
      </c>
      <c r="Y741" s="53">
        <f>IF($A740&lt;&gt;"",INDEX([1]Sizer!Y:Y,(ROW()-3)/3+7),"")</f>
        <v>0</v>
      </c>
      <c r="Z741" s="53">
        <f>IF($A740&lt;&gt;"",INDEX([1]Sizer!Z:Z,(ROW()-3)/3+7),"")</f>
        <v>0</v>
      </c>
      <c r="AA741" s="53">
        <f>IF($A740&lt;&gt;"",SUM($B741:$Z741),"")</f>
        <v>5.1995466624797419E-2</v>
      </c>
    </row>
    <row r="742" spans="1:27" x14ac:dyDescent="0.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</row>
    <row r="743" spans="1:27" x14ac:dyDescent="0.2">
      <c r="A743" s="59">
        <f>IF(INDEX([1]Sizer!$A:$A,(ROW()-2)/3+7)&lt;&gt;"",INDEX([1]Sizer!$A:$A,(ROW()-2)/3+7),"")</f>
        <v>45601</v>
      </c>
      <c r="B743" s="51">
        <f>IF($A743&lt;&gt;"",INDEX([1]Sizer!EF:EF,(ROW()-2)/3+7),"")</f>
        <v>0</v>
      </c>
      <c r="C743" s="51">
        <f>IF($A743&lt;&gt;"",INDEX([1]Sizer!EG:EG,(ROW()-2)/3+7),"")</f>
        <v>1</v>
      </c>
      <c r="D743" s="51">
        <f>IF($A743&lt;&gt;"",INDEX([1]Sizer!EH:EH,(ROW()-2)/3+7),"")</f>
        <v>0</v>
      </c>
      <c r="E743" s="51">
        <f>IF($A743&lt;&gt;"",INDEX([1]Sizer!EI:EI,(ROW()-2)/3+7),"")</f>
        <v>0.5</v>
      </c>
      <c r="F743" s="51">
        <f>IF($A743&lt;&gt;"",INDEX([1]Sizer!EJ:EJ,(ROW()-2)/3+7),"")</f>
        <v>0.5</v>
      </c>
      <c r="G743" s="51">
        <f>IF($A743&lt;&gt;"",INDEX([1]Sizer!EK:EK,(ROW()-2)/3+7),"")</f>
        <v>-0.5</v>
      </c>
      <c r="H743" s="51">
        <f>IF($A743&lt;&gt;"",INDEX([1]Sizer!EL:EL,(ROW()-2)/3+7),"")</f>
        <v>0</v>
      </c>
      <c r="I743" s="51">
        <f>IF($A743&lt;&gt;"",INDEX([1]Sizer!EM:EM,(ROW()-2)/3+7),"")</f>
        <v>-2</v>
      </c>
      <c r="J743" s="51">
        <f>IF($A743&lt;&gt;"",INDEX([1]Sizer!EN:EN,(ROW()-2)/3+7),"")</f>
        <v>0.5</v>
      </c>
      <c r="K743" s="51">
        <f>IF($A743&lt;&gt;"",INDEX([1]Sizer!EO:EO,(ROW()-2)/3+7),"")</f>
        <v>1</v>
      </c>
      <c r="L743" s="51">
        <f>IF($A743&lt;&gt;"",INDEX([1]Sizer!EP:EP,(ROW()-2)/3+7),"")</f>
        <v>-0.5</v>
      </c>
      <c r="M743" s="51">
        <f>IF($A743&lt;&gt;"",INDEX([1]Sizer!EQ:EQ,(ROW()-2)/3+7),"")</f>
        <v>-0.5</v>
      </c>
      <c r="N743" s="51">
        <f>IF($A743&lt;&gt;"",INDEX([1]Sizer!ER:ER,(ROW()-2)/3+7),"")</f>
        <v>-0.5</v>
      </c>
      <c r="O743" s="51">
        <f>IF($A743&lt;&gt;"",INDEX([1]Sizer!ES:ES,(ROW()-2)/3+7),"")</f>
        <v>0</v>
      </c>
      <c r="P743" s="51">
        <f>IF($A743&lt;&gt;"",INDEX([1]Sizer!ET:ET,(ROW()-2)/3+7),"")</f>
        <v>0</v>
      </c>
      <c r="Q743" s="51">
        <f>IF($A743&lt;&gt;"",INDEX([1]Sizer!EU:EU,(ROW()-2)/3+7),"")</f>
        <v>-0.5</v>
      </c>
      <c r="R743" s="51">
        <f>IF($A743&lt;&gt;"",INDEX([1]Sizer!EV:EV,(ROW()-2)/3+7),"")</f>
        <v>3</v>
      </c>
      <c r="S743" s="51">
        <f>IF($A743&lt;&gt;"",INDEX([1]Sizer!EW:EW,(ROW()-2)/3+7),"")</f>
        <v>0</v>
      </c>
      <c r="T743" s="51">
        <f>IF($A743&lt;&gt;"",INDEX([1]Sizer!EX:EX,(ROW()-2)/3+7),"")</f>
        <v>0</v>
      </c>
      <c r="U743" s="51">
        <f>IF($A743&lt;&gt;"",INDEX([1]Sizer!EY:EY,(ROW()-2)/3+7),"")</f>
        <v>2</v>
      </c>
      <c r="V743" s="51">
        <f>IF($A743&lt;&gt;"",INDEX([1]Sizer!EZ:EZ,(ROW()-2)/3+7),"")</f>
        <v>0.5</v>
      </c>
      <c r="W743" s="51">
        <f>IF($A743&lt;&gt;"",INDEX([1]Sizer!FA:FA,(ROW()-2)/3+7),"")</f>
        <v>0</v>
      </c>
      <c r="X743" s="51">
        <f>IF($A743&lt;&gt;"",INDEX([1]Sizer!FB:FB,(ROW()-2)/3+7),"")</f>
        <v>0</v>
      </c>
      <c r="Y743" s="51">
        <f>IF($A743&lt;&gt;"",INDEX([1]Sizer!FC:FC,(ROW()-2)/3+7),"")</f>
        <v>0</v>
      </c>
      <c r="Z743" s="51">
        <f>IF($A743&lt;&gt;"",INDEX([1]Sizer!FD:FD,(ROW()-2)/3+7),"")</f>
        <v>0</v>
      </c>
      <c r="AA743" s="52">
        <f>IF($A743&lt;&gt;"",INDEX([1]Sizer!$AB:$AB,(ROW()-2)/3+7)*'[1]Dashboard (Model)'!$U$2,"")</f>
        <v>0.05</v>
      </c>
    </row>
    <row r="744" spans="1:27" x14ac:dyDescent="0.2">
      <c r="A744" s="59"/>
      <c r="B744" s="53">
        <f>IF($A743&lt;&gt;"",INDEX([1]Sizer!B:B,(ROW()-3)/3+7),"")</f>
        <v>0</v>
      </c>
      <c r="C744" s="53">
        <f>IF($A743&lt;&gt;"",INDEX([1]Sizer!C:C,(ROW()-3)/3+7),"")</f>
        <v>2.9980602983465131E-2</v>
      </c>
      <c r="D744" s="53">
        <f>IF($A743&lt;&gt;"",INDEX([1]Sizer!D:D,(ROW()-3)/3+7),"")</f>
        <v>0</v>
      </c>
      <c r="E744" s="53">
        <f>IF($A743&lt;&gt;"",INDEX([1]Sizer!E:E,(ROW()-3)/3+7),"")</f>
        <v>8.9353372562796414E-3</v>
      </c>
      <c r="F744" s="53">
        <f>IF($A743&lt;&gt;"",INDEX([1]Sizer!F:F,(ROW()-3)/3+7),"")</f>
        <v>2.6211828252671276E-2</v>
      </c>
      <c r="G744" s="53">
        <f>IF($A743&lt;&gt;"",INDEX([1]Sizer!G:G,(ROW()-3)/3+7),"")</f>
        <v>-2.0025459183673468E-2</v>
      </c>
      <c r="H744" s="53">
        <f>IF($A743&lt;&gt;"",INDEX([1]Sizer!H:H,(ROW()-3)/3+7),"")</f>
        <v>0</v>
      </c>
      <c r="I744" s="53">
        <f>IF($A743&lt;&gt;"",INDEX([1]Sizer!I:I,(ROW()-3)/3+7),"")</f>
        <v>-0.05</v>
      </c>
      <c r="J744" s="53">
        <f>IF($A743&lt;&gt;"",INDEX([1]Sizer!J:J,(ROW()-3)/3+7),"")</f>
        <v>7.0567254495159069E-3</v>
      </c>
      <c r="K744" s="53">
        <f>IF($A743&lt;&gt;"",INDEX([1]Sizer!K:K,(ROW()-3)/3+7),"")</f>
        <v>0.05</v>
      </c>
      <c r="L744" s="53">
        <f>IF($A743&lt;&gt;"",INDEX([1]Sizer!L:L,(ROW()-3)/3+7),"")</f>
        <v>-3.0955328644596197E-2</v>
      </c>
      <c r="M744" s="53">
        <f>IF($A743&lt;&gt;"",INDEX([1]Sizer!M:M,(ROW()-3)/3+7),"")</f>
        <v>-2.1496401417525776E-2</v>
      </c>
      <c r="N744" s="53">
        <f>IF($A743&lt;&gt;"",INDEX([1]Sizer!N:N,(ROW()-3)/3+7),"")</f>
        <v>-2.8408050919618528E-2</v>
      </c>
      <c r="O744" s="53">
        <f>IF($A743&lt;&gt;"",INDEX([1]Sizer!O:O,(ROW()-3)/3+7),"")</f>
        <v>0</v>
      </c>
      <c r="P744" s="53">
        <f>IF($A743&lt;&gt;"",INDEX([1]Sizer!P:P,(ROW()-3)/3+7),"")</f>
        <v>0</v>
      </c>
      <c r="Q744" s="53">
        <f>IF($A743&lt;&gt;"",INDEX([1]Sizer!Q:Q,(ROW()-3)/3+7),"")</f>
        <v>-1.2899381602679718E-2</v>
      </c>
      <c r="R744" s="53">
        <f>IF($A743&lt;&gt;"",INDEX([1]Sizer!R:R,(ROW()-3)/3+7),"")</f>
        <v>2.2359715670024226E-2</v>
      </c>
      <c r="S744" s="53">
        <f>IF($A743&lt;&gt;"",INDEX([1]Sizer!S:S,(ROW()-3)/3+7),"")</f>
        <v>0</v>
      </c>
      <c r="T744" s="53">
        <f>IF($A743&lt;&gt;"",INDEX([1]Sizer!T:T,(ROW()-3)/3+7),"")</f>
        <v>0</v>
      </c>
      <c r="U744" s="53">
        <f>IF($A743&lt;&gt;"",INDEX([1]Sizer!U:U,(ROW()-3)/3+7),"")</f>
        <v>0.05</v>
      </c>
      <c r="V744" s="53">
        <f>IF($A743&lt;&gt;"",INDEX([1]Sizer!V:V,(ROW()-3)/3+7),"")</f>
        <v>2.1235878780934921E-2</v>
      </c>
      <c r="W744" s="53">
        <f>IF($A743&lt;&gt;"",INDEX([1]Sizer!W:W,(ROW()-3)/3+7),"")</f>
        <v>0</v>
      </c>
      <c r="X744" s="53">
        <f>IF($A743&lt;&gt;"",INDEX([1]Sizer!X:X,(ROW()-3)/3+7),"")</f>
        <v>0</v>
      </c>
      <c r="Y744" s="53">
        <f>IF($A743&lt;&gt;"",INDEX([1]Sizer!Y:Y,(ROW()-3)/3+7),"")</f>
        <v>0</v>
      </c>
      <c r="Z744" s="53">
        <f>IF($A743&lt;&gt;"",INDEX([1]Sizer!Z:Z,(ROW()-3)/3+7),"")</f>
        <v>0</v>
      </c>
      <c r="AA744" s="53">
        <f>IF($A743&lt;&gt;"",SUM($B744:$Z744),"")</f>
        <v>5.1995466624797419E-2</v>
      </c>
    </row>
    <row r="745" spans="1:27" x14ac:dyDescent="0.2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</row>
    <row r="746" spans="1:27" x14ac:dyDescent="0.2">
      <c r="A746" s="59">
        <f>IF(INDEX([1]Sizer!$A:$A,(ROW()-2)/3+7)&lt;&gt;"",INDEX([1]Sizer!$A:$A,(ROW()-2)/3+7),"")</f>
        <v>45602</v>
      </c>
      <c r="B746" s="51">
        <f>IF($A746&lt;&gt;"",INDEX([1]Sizer!EF:EF,(ROW()-2)/3+7),"")</f>
        <v>0</v>
      </c>
      <c r="C746" s="51">
        <f>IF($A746&lt;&gt;"",INDEX([1]Sizer!EG:EG,(ROW()-2)/3+7),"")</f>
        <v>1</v>
      </c>
      <c r="D746" s="51">
        <f>IF($A746&lt;&gt;"",INDEX([1]Sizer!EH:EH,(ROW()-2)/3+7),"")</f>
        <v>0</v>
      </c>
      <c r="E746" s="51">
        <f>IF($A746&lt;&gt;"",INDEX([1]Sizer!EI:EI,(ROW()-2)/3+7),"")</f>
        <v>0.5</v>
      </c>
      <c r="F746" s="51">
        <f>IF($A746&lt;&gt;"",INDEX([1]Sizer!EJ:EJ,(ROW()-2)/3+7),"")</f>
        <v>0.5</v>
      </c>
      <c r="G746" s="51">
        <f>IF($A746&lt;&gt;"",INDEX([1]Sizer!EK:EK,(ROW()-2)/3+7),"")</f>
        <v>-0.5</v>
      </c>
      <c r="H746" s="51">
        <f>IF($A746&lt;&gt;"",INDEX([1]Sizer!EL:EL,(ROW()-2)/3+7),"")</f>
        <v>0</v>
      </c>
      <c r="I746" s="51">
        <f>IF($A746&lt;&gt;"",INDEX([1]Sizer!EM:EM,(ROW()-2)/3+7),"")</f>
        <v>-2</v>
      </c>
      <c r="J746" s="51">
        <f>IF($A746&lt;&gt;"",INDEX([1]Sizer!EN:EN,(ROW()-2)/3+7),"")</f>
        <v>0.5</v>
      </c>
      <c r="K746" s="51">
        <f>IF($A746&lt;&gt;"",INDEX([1]Sizer!EO:EO,(ROW()-2)/3+7),"")</f>
        <v>1</v>
      </c>
      <c r="L746" s="51">
        <f>IF($A746&lt;&gt;"",INDEX([1]Sizer!EP:EP,(ROW()-2)/3+7),"")</f>
        <v>-0.5</v>
      </c>
      <c r="M746" s="51">
        <f>IF($A746&lt;&gt;"",INDEX([1]Sizer!EQ:EQ,(ROW()-2)/3+7),"")</f>
        <v>-0.5</v>
      </c>
      <c r="N746" s="51">
        <f>IF($A746&lt;&gt;"",INDEX([1]Sizer!ER:ER,(ROW()-2)/3+7),"")</f>
        <v>-0.5</v>
      </c>
      <c r="O746" s="51">
        <f>IF($A746&lt;&gt;"",INDEX([1]Sizer!ES:ES,(ROW()-2)/3+7),"")</f>
        <v>0</v>
      </c>
      <c r="P746" s="51">
        <f>IF($A746&lt;&gt;"",INDEX([1]Sizer!ET:ET,(ROW()-2)/3+7),"")</f>
        <v>0</v>
      </c>
      <c r="Q746" s="51">
        <f>IF($A746&lt;&gt;"",INDEX([1]Sizer!EU:EU,(ROW()-2)/3+7),"")</f>
        <v>-0.5</v>
      </c>
      <c r="R746" s="51">
        <f>IF($A746&lt;&gt;"",INDEX([1]Sizer!EV:EV,(ROW()-2)/3+7),"")</f>
        <v>3</v>
      </c>
      <c r="S746" s="51">
        <f>IF($A746&lt;&gt;"",INDEX([1]Sizer!EW:EW,(ROW()-2)/3+7),"")</f>
        <v>0</v>
      </c>
      <c r="T746" s="51">
        <f>IF($A746&lt;&gt;"",INDEX([1]Sizer!EX:EX,(ROW()-2)/3+7),"")</f>
        <v>0</v>
      </c>
      <c r="U746" s="51">
        <f>IF($A746&lt;&gt;"",INDEX([1]Sizer!EY:EY,(ROW()-2)/3+7),"")</f>
        <v>2</v>
      </c>
      <c r="V746" s="51">
        <f>IF($A746&lt;&gt;"",INDEX([1]Sizer!EZ:EZ,(ROW()-2)/3+7),"")</f>
        <v>0.5</v>
      </c>
      <c r="W746" s="51">
        <f>IF($A746&lt;&gt;"",INDEX([1]Sizer!FA:FA,(ROW()-2)/3+7),"")</f>
        <v>0</v>
      </c>
      <c r="X746" s="51">
        <f>IF($A746&lt;&gt;"",INDEX([1]Sizer!FB:FB,(ROW()-2)/3+7),"")</f>
        <v>0</v>
      </c>
      <c r="Y746" s="51">
        <f>IF($A746&lt;&gt;"",INDEX([1]Sizer!FC:FC,(ROW()-2)/3+7),"")</f>
        <v>0</v>
      </c>
      <c r="Z746" s="51">
        <f>IF($A746&lt;&gt;"",INDEX([1]Sizer!FD:FD,(ROW()-2)/3+7),"")</f>
        <v>0</v>
      </c>
      <c r="AA746" s="52">
        <f>IF($A746&lt;&gt;"",INDEX([1]Sizer!$AB:$AB,(ROW()-2)/3+7)*'[1]Dashboard (Model)'!$U$2,"")</f>
        <v>0.05</v>
      </c>
    </row>
    <row r="747" spans="1:27" x14ac:dyDescent="0.2">
      <c r="A747" s="59"/>
      <c r="B747" s="53">
        <f>IF($A746&lt;&gt;"",INDEX([1]Sizer!B:B,(ROW()-3)/3+7),"")</f>
        <v>0</v>
      </c>
      <c r="C747" s="53">
        <f>IF($A746&lt;&gt;"",INDEX([1]Sizer!C:C,(ROW()-3)/3+7),"")</f>
        <v>2.9980602983465131E-2</v>
      </c>
      <c r="D747" s="53">
        <f>IF($A746&lt;&gt;"",INDEX([1]Sizer!D:D,(ROW()-3)/3+7),"")</f>
        <v>0</v>
      </c>
      <c r="E747" s="53">
        <f>IF($A746&lt;&gt;"",INDEX([1]Sizer!E:E,(ROW()-3)/3+7),"")</f>
        <v>8.9353372562796414E-3</v>
      </c>
      <c r="F747" s="53">
        <f>IF($A746&lt;&gt;"",INDEX([1]Sizer!F:F,(ROW()-3)/3+7),"")</f>
        <v>2.6211828252671276E-2</v>
      </c>
      <c r="G747" s="53">
        <f>IF($A746&lt;&gt;"",INDEX([1]Sizer!G:G,(ROW()-3)/3+7),"")</f>
        <v>-2.0025459183673468E-2</v>
      </c>
      <c r="H747" s="53">
        <f>IF($A746&lt;&gt;"",INDEX([1]Sizer!H:H,(ROW()-3)/3+7),"")</f>
        <v>0</v>
      </c>
      <c r="I747" s="53">
        <f>IF($A746&lt;&gt;"",INDEX([1]Sizer!I:I,(ROW()-3)/3+7),"")</f>
        <v>-0.05</v>
      </c>
      <c r="J747" s="53">
        <f>IF($A746&lt;&gt;"",INDEX([1]Sizer!J:J,(ROW()-3)/3+7),"")</f>
        <v>7.0567254495159069E-3</v>
      </c>
      <c r="K747" s="53">
        <f>IF($A746&lt;&gt;"",INDEX([1]Sizer!K:K,(ROW()-3)/3+7),"")</f>
        <v>0.05</v>
      </c>
      <c r="L747" s="53">
        <f>IF($A746&lt;&gt;"",INDEX([1]Sizer!L:L,(ROW()-3)/3+7),"")</f>
        <v>-3.0955328644596197E-2</v>
      </c>
      <c r="M747" s="53">
        <f>IF($A746&lt;&gt;"",INDEX([1]Sizer!M:M,(ROW()-3)/3+7),"")</f>
        <v>-2.1496401417525776E-2</v>
      </c>
      <c r="N747" s="53">
        <f>IF($A746&lt;&gt;"",INDEX([1]Sizer!N:N,(ROW()-3)/3+7),"")</f>
        <v>-2.8408050919618528E-2</v>
      </c>
      <c r="O747" s="53">
        <f>IF($A746&lt;&gt;"",INDEX([1]Sizer!O:O,(ROW()-3)/3+7),"")</f>
        <v>0</v>
      </c>
      <c r="P747" s="53">
        <f>IF($A746&lt;&gt;"",INDEX([1]Sizer!P:P,(ROW()-3)/3+7),"")</f>
        <v>0</v>
      </c>
      <c r="Q747" s="53">
        <f>IF($A746&lt;&gt;"",INDEX([1]Sizer!Q:Q,(ROW()-3)/3+7),"")</f>
        <v>-1.2899381602679718E-2</v>
      </c>
      <c r="R747" s="53">
        <f>IF($A746&lt;&gt;"",INDEX([1]Sizer!R:R,(ROW()-3)/3+7),"")</f>
        <v>2.2359715670024226E-2</v>
      </c>
      <c r="S747" s="53">
        <f>IF($A746&lt;&gt;"",INDEX([1]Sizer!S:S,(ROW()-3)/3+7),"")</f>
        <v>0</v>
      </c>
      <c r="T747" s="53">
        <f>IF($A746&lt;&gt;"",INDEX([1]Sizer!T:T,(ROW()-3)/3+7),"")</f>
        <v>0</v>
      </c>
      <c r="U747" s="53">
        <f>IF($A746&lt;&gt;"",INDEX([1]Sizer!U:U,(ROW()-3)/3+7),"")</f>
        <v>0.05</v>
      </c>
      <c r="V747" s="53">
        <f>IF($A746&lt;&gt;"",INDEX([1]Sizer!V:V,(ROW()-3)/3+7),"")</f>
        <v>2.1235878780934921E-2</v>
      </c>
      <c r="W747" s="53">
        <f>IF($A746&lt;&gt;"",INDEX([1]Sizer!W:W,(ROW()-3)/3+7),"")</f>
        <v>0</v>
      </c>
      <c r="X747" s="53">
        <f>IF($A746&lt;&gt;"",INDEX([1]Sizer!X:X,(ROW()-3)/3+7),"")</f>
        <v>0</v>
      </c>
      <c r="Y747" s="53">
        <f>IF($A746&lt;&gt;"",INDEX([1]Sizer!Y:Y,(ROW()-3)/3+7),"")</f>
        <v>0</v>
      </c>
      <c r="Z747" s="53">
        <f>IF($A746&lt;&gt;"",INDEX([1]Sizer!Z:Z,(ROW()-3)/3+7),"")</f>
        <v>0</v>
      </c>
      <c r="AA747" s="53">
        <f>IF($A746&lt;&gt;"",SUM($B747:$Z747),"")</f>
        <v>5.1995466624797419E-2</v>
      </c>
    </row>
    <row r="748" spans="1:27" x14ac:dyDescent="0.2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</row>
    <row r="749" spans="1:27" x14ac:dyDescent="0.2">
      <c r="A749" s="59">
        <f>IF(INDEX([1]Sizer!$A:$A,(ROW()-2)/3+7)&lt;&gt;"",INDEX([1]Sizer!$A:$A,(ROW()-2)/3+7),"")</f>
        <v>45603</v>
      </c>
      <c r="B749" s="51">
        <f>IF($A749&lt;&gt;"",INDEX([1]Sizer!EF:EF,(ROW()-2)/3+7),"")</f>
        <v>0</v>
      </c>
      <c r="C749" s="51">
        <f>IF($A749&lt;&gt;"",INDEX([1]Sizer!EG:EG,(ROW()-2)/3+7),"")</f>
        <v>1</v>
      </c>
      <c r="D749" s="51">
        <f>IF($A749&lt;&gt;"",INDEX([1]Sizer!EH:EH,(ROW()-2)/3+7),"")</f>
        <v>0</v>
      </c>
      <c r="E749" s="51">
        <f>IF($A749&lt;&gt;"",INDEX([1]Sizer!EI:EI,(ROW()-2)/3+7),"")</f>
        <v>0.5</v>
      </c>
      <c r="F749" s="51">
        <f>IF($A749&lt;&gt;"",INDEX([1]Sizer!EJ:EJ,(ROW()-2)/3+7),"")</f>
        <v>0.5</v>
      </c>
      <c r="G749" s="51">
        <f>IF($A749&lt;&gt;"",INDEX([1]Sizer!EK:EK,(ROW()-2)/3+7),"")</f>
        <v>-0.5</v>
      </c>
      <c r="H749" s="51">
        <f>IF($A749&lt;&gt;"",INDEX([1]Sizer!EL:EL,(ROW()-2)/3+7),"")</f>
        <v>0</v>
      </c>
      <c r="I749" s="51">
        <f>IF($A749&lt;&gt;"",INDEX([1]Sizer!EM:EM,(ROW()-2)/3+7),"")</f>
        <v>-2</v>
      </c>
      <c r="J749" s="51">
        <f>IF($A749&lt;&gt;"",INDEX([1]Sizer!EN:EN,(ROW()-2)/3+7),"")</f>
        <v>0.5</v>
      </c>
      <c r="K749" s="51">
        <f>IF($A749&lt;&gt;"",INDEX([1]Sizer!EO:EO,(ROW()-2)/3+7),"")</f>
        <v>1</v>
      </c>
      <c r="L749" s="51">
        <f>IF($A749&lt;&gt;"",INDEX([1]Sizer!EP:EP,(ROW()-2)/3+7),"")</f>
        <v>-0.5</v>
      </c>
      <c r="M749" s="51">
        <f>IF($A749&lt;&gt;"",INDEX([1]Sizer!EQ:EQ,(ROW()-2)/3+7),"")</f>
        <v>-0.5</v>
      </c>
      <c r="N749" s="51">
        <f>IF($A749&lt;&gt;"",INDEX([1]Sizer!ER:ER,(ROW()-2)/3+7),"")</f>
        <v>-0.5</v>
      </c>
      <c r="O749" s="51">
        <f>IF($A749&lt;&gt;"",INDEX([1]Sizer!ES:ES,(ROW()-2)/3+7),"")</f>
        <v>0</v>
      </c>
      <c r="P749" s="51">
        <f>IF($A749&lt;&gt;"",INDEX([1]Sizer!ET:ET,(ROW()-2)/3+7),"")</f>
        <v>0</v>
      </c>
      <c r="Q749" s="51">
        <f>IF($A749&lt;&gt;"",INDEX([1]Sizer!EU:EU,(ROW()-2)/3+7),"")</f>
        <v>-0.5</v>
      </c>
      <c r="R749" s="51">
        <f>IF($A749&lt;&gt;"",INDEX([1]Sizer!EV:EV,(ROW()-2)/3+7),"")</f>
        <v>3</v>
      </c>
      <c r="S749" s="51">
        <f>IF($A749&lt;&gt;"",INDEX([1]Sizer!EW:EW,(ROW()-2)/3+7),"")</f>
        <v>0</v>
      </c>
      <c r="T749" s="51">
        <f>IF($A749&lt;&gt;"",INDEX([1]Sizer!EX:EX,(ROW()-2)/3+7),"")</f>
        <v>0</v>
      </c>
      <c r="U749" s="51">
        <f>IF($A749&lt;&gt;"",INDEX([1]Sizer!EY:EY,(ROW()-2)/3+7),"")</f>
        <v>2</v>
      </c>
      <c r="V749" s="51">
        <f>IF($A749&lt;&gt;"",INDEX([1]Sizer!EZ:EZ,(ROW()-2)/3+7),"")</f>
        <v>0.5</v>
      </c>
      <c r="W749" s="51">
        <f>IF($A749&lt;&gt;"",INDEX([1]Sizer!FA:FA,(ROW()-2)/3+7),"")</f>
        <v>0</v>
      </c>
      <c r="X749" s="51">
        <f>IF($A749&lt;&gt;"",INDEX([1]Sizer!FB:FB,(ROW()-2)/3+7),"")</f>
        <v>0</v>
      </c>
      <c r="Y749" s="51">
        <f>IF($A749&lt;&gt;"",INDEX([1]Sizer!FC:FC,(ROW()-2)/3+7),"")</f>
        <v>0</v>
      </c>
      <c r="Z749" s="51">
        <f>IF($A749&lt;&gt;"",INDEX([1]Sizer!FD:FD,(ROW()-2)/3+7),"")</f>
        <v>0</v>
      </c>
      <c r="AA749" s="52">
        <f>IF($A749&lt;&gt;"",INDEX([1]Sizer!$AB:$AB,(ROW()-2)/3+7)*'[1]Dashboard (Model)'!$U$2,"")</f>
        <v>0.05</v>
      </c>
    </row>
    <row r="750" spans="1:27" x14ac:dyDescent="0.2">
      <c r="A750" s="59"/>
      <c r="B750" s="53">
        <f>IF($A749&lt;&gt;"",INDEX([1]Sizer!B:B,(ROW()-3)/3+7),"")</f>
        <v>0</v>
      </c>
      <c r="C750" s="53">
        <f>IF($A749&lt;&gt;"",INDEX([1]Sizer!C:C,(ROW()-3)/3+7),"")</f>
        <v>2.9980602983465131E-2</v>
      </c>
      <c r="D750" s="53">
        <f>IF($A749&lt;&gt;"",INDEX([1]Sizer!D:D,(ROW()-3)/3+7),"")</f>
        <v>0</v>
      </c>
      <c r="E750" s="53">
        <f>IF($A749&lt;&gt;"",INDEX([1]Sizer!E:E,(ROW()-3)/3+7),"")</f>
        <v>8.9353372562796414E-3</v>
      </c>
      <c r="F750" s="53">
        <f>IF($A749&lt;&gt;"",INDEX([1]Sizer!F:F,(ROW()-3)/3+7),"")</f>
        <v>2.6211828252671276E-2</v>
      </c>
      <c r="G750" s="53">
        <f>IF($A749&lt;&gt;"",INDEX([1]Sizer!G:G,(ROW()-3)/3+7),"")</f>
        <v>-2.0025459183673468E-2</v>
      </c>
      <c r="H750" s="53">
        <f>IF($A749&lt;&gt;"",INDEX([1]Sizer!H:H,(ROW()-3)/3+7),"")</f>
        <v>0</v>
      </c>
      <c r="I750" s="53">
        <f>IF($A749&lt;&gt;"",INDEX([1]Sizer!I:I,(ROW()-3)/3+7),"")</f>
        <v>-0.05</v>
      </c>
      <c r="J750" s="53">
        <f>IF($A749&lt;&gt;"",INDEX([1]Sizer!J:J,(ROW()-3)/3+7),"")</f>
        <v>7.0567254495159069E-3</v>
      </c>
      <c r="K750" s="53">
        <f>IF($A749&lt;&gt;"",INDEX([1]Sizer!K:K,(ROW()-3)/3+7),"")</f>
        <v>0.05</v>
      </c>
      <c r="L750" s="53">
        <f>IF($A749&lt;&gt;"",INDEX([1]Sizer!L:L,(ROW()-3)/3+7),"")</f>
        <v>-3.0955328644596197E-2</v>
      </c>
      <c r="M750" s="53">
        <f>IF($A749&lt;&gt;"",INDEX([1]Sizer!M:M,(ROW()-3)/3+7),"")</f>
        <v>-2.1496401417525776E-2</v>
      </c>
      <c r="N750" s="53">
        <f>IF($A749&lt;&gt;"",INDEX([1]Sizer!N:N,(ROW()-3)/3+7),"")</f>
        <v>-2.8408050919618528E-2</v>
      </c>
      <c r="O750" s="53">
        <f>IF($A749&lt;&gt;"",INDEX([1]Sizer!O:O,(ROW()-3)/3+7),"")</f>
        <v>0</v>
      </c>
      <c r="P750" s="53">
        <f>IF($A749&lt;&gt;"",INDEX([1]Sizer!P:P,(ROW()-3)/3+7),"")</f>
        <v>0</v>
      </c>
      <c r="Q750" s="53">
        <f>IF($A749&lt;&gt;"",INDEX([1]Sizer!Q:Q,(ROW()-3)/3+7),"")</f>
        <v>-1.2899381602679718E-2</v>
      </c>
      <c r="R750" s="53">
        <f>IF($A749&lt;&gt;"",INDEX([1]Sizer!R:R,(ROW()-3)/3+7),"")</f>
        <v>2.2359715670024226E-2</v>
      </c>
      <c r="S750" s="53">
        <f>IF($A749&lt;&gt;"",INDEX([1]Sizer!S:S,(ROW()-3)/3+7),"")</f>
        <v>0</v>
      </c>
      <c r="T750" s="53">
        <f>IF($A749&lt;&gt;"",INDEX([1]Sizer!T:T,(ROW()-3)/3+7),"")</f>
        <v>0</v>
      </c>
      <c r="U750" s="53">
        <f>IF($A749&lt;&gt;"",INDEX([1]Sizer!U:U,(ROW()-3)/3+7),"")</f>
        <v>0.05</v>
      </c>
      <c r="V750" s="53">
        <f>IF($A749&lt;&gt;"",INDEX([1]Sizer!V:V,(ROW()-3)/3+7),"")</f>
        <v>2.1235878780934921E-2</v>
      </c>
      <c r="W750" s="53">
        <f>IF($A749&lt;&gt;"",INDEX([1]Sizer!W:W,(ROW()-3)/3+7),"")</f>
        <v>0</v>
      </c>
      <c r="X750" s="53">
        <f>IF($A749&lt;&gt;"",INDEX([1]Sizer!X:X,(ROW()-3)/3+7),"")</f>
        <v>0</v>
      </c>
      <c r="Y750" s="53">
        <f>IF($A749&lt;&gt;"",INDEX([1]Sizer!Y:Y,(ROW()-3)/3+7),"")</f>
        <v>0</v>
      </c>
      <c r="Z750" s="53">
        <f>IF($A749&lt;&gt;"",INDEX([1]Sizer!Z:Z,(ROW()-3)/3+7),"")</f>
        <v>0</v>
      </c>
      <c r="AA750" s="53">
        <f>IF($A749&lt;&gt;"",SUM($B750:$Z750),"")</f>
        <v>5.1995466624797419E-2</v>
      </c>
    </row>
  </sheetData>
  <mergeCells count="250">
    <mergeCell ref="A50:A51"/>
    <mergeCell ref="A53:A54"/>
    <mergeCell ref="A56:A57"/>
    <mergeCell ref="A59:A60"/>
    <mergeCell ref="A62:A63"/>
    <mergeCell ref="A47:A48"/>
    <mergeCell ref="A17:A18"/>
    <mergeCell ref="A2:A3"/>
    <mergeCell ref="A5:A6"/>
    <mergeCell ref="A8:A9"/>
    <mergeCell ref="A11:A12"/>
    <mergeCell ref="A14:A15"/>
    <mergeCell ref="A38:A39"/>
    <mergeCell ref="A41:A42"/>
    <mergeCell ref="A44:A45"/>
    <mergeCell ref="A20:A21"/>
    <mergeCell ref="A23:A24"/>
    <mergeCell ref="A26:A27"/>
    <mergeCell ref="A29:A30"/>
    <mergeCell ref="A32:A33"/>
    <mergeCell ref="A35:A36"/>
    <mergeCell ref="A80:A81"/>
    <mergeCell ref="A83:A84"/>
    <mergeCell ref="A86:A87"/>
    <mergeCell ref="A89:A90"/>
    <mergeCell ref="A92:A93"/>
    <mergeCell ref="A65:A66"/>
    <mergeCell ref="A68:A69"/>
    <mergeCell ref="A71:A72"/>
    <mergeCell ref="A74:A75"/>
    <mergeCell ref="A77:A78"/>
    <mergeCell ref="A110:A111"/>
    <mergeCell ref="A113:A114"/>
    <mergeCell ref="A116:A117"/>
    <mergeCell ref="A119:A120"/>
    <mergeCell ref="A122:A123"/>
    <mergeCell ref="A95:A96"/>
    <mergeCell ref="A98:A99"/>
    <mergeCell ref="A101:A102"/>
    <mergeCell ref="A104:A105"/>
    <mergeCell ref="A107:A108"/>
    <mergeCell ref="A140:A141"/>
    <mergeCell ref="A143:A144"/>
    <mergeCell ref="A146:A147"/>
    <mergeCell ref="A149:A150"/>
    <mergeCell ref="A152:A153"/>
    <mergeCell ref="A125:A126"/>
    <mergeCell ref="A128:A129"/>
    <mergeCell ref="A131:A132"/>
    <mergeCell ref="A134:A135"/>
    <mergeCell ref="A137:A138"/>
    <mergeCell ref="A170:A171"/>
    <mergeCell ref="A173:A174"/>
    <mergeCell ref="A176:A177"/>
    <mergeCell ref="A179:A180"/>
    <mergeCell ref="A182:A183"/>
    <mergeCell ref="A155:A156"/>
    <mergeCell ref="A158:A159"/>
    <mergeCell ref="A161:A162"/>
    <mergeCell ref="A164:A165"/>
    <mergeCell ref="A167:A168"/>
    <mergeCell ref="A200:A201"/>
    <mergeCell ref="A203:A204"/>
    <mergeCell ref="A206:A207"/>
    <mergeCell ref="A209:A210"/>
    <mergeCell ref="A212:A213"/>
    <mergeCell ref="A185:A186"/>
    <mergeCell ref="A188:A189"/>
    <mergeCell ref="A191:A192"/>
    <mergeCell ref="A194:A195"/>
    <mergeCell ref="A197:A198"/>
    <mergeCell ref="A230:A231"/>
    <mergeCell ref="A233:A234"/>
    <mergeCell ref="A236:A237"/>
    <mergeCell ref="A239:A240"/>
    <mergeCell ref="A242:A243"/>
    <mergeCell ref="A215:A216"/>
    <mergeCell ref="A218:A219"/>
    <mergeCell ref="A221:A222"/>
    <mergeCell ref="A224:A225"/>
    <mergeCell ref="A227:A228"/>
    <mergeCell ref="A260:A261"/>
    <mergeCell ref="A263:A264"/>
    <mergeCell ref="A266:A267"/>
    <mergeCell ref="A269:A270"/>
    <mergeCell ref="A272:A273"/>
    <mergeCell ref="A245:A246"/>
    <mergeCell ref="A248:A249"/>
    <mergeCell ref="A251:A252"/>
    <mergeCell ref="A254:A255"/>
    <mergeCell ref="A257:A258"/>
    <mergeCell ref="A290:A291"/>
    <mergeCell ref="A293:A294"/>
    <mergeCell ref="A296:A297"/>
    <mergeCell ref="A299:A300"/>
    <mergeCell ref="A302:A303"/>
    <mergeCell ref="A275:A276"/>
    <mergeCell ref="A278:A279"/>
    <mergeCell ref="A281:A282"/>
    <mergeCell ref="A284:A285"/>
    <mergeCell ref="A287:A288"/>
    <mergeCell ref="A320:A321"/>
    <mergeCell ref="A323:A324"/>
    <mergeCell ref="A326:A327"/>
    <mergeCell ref="A329:A330"/>
    <mergeCell ref="A332:A333"/>
    <mergeCell ref="A305:A306"/>
    <mergeCell ref="A308:A309"/>
    <mergeCell ref="A311:A312"/>
    <mergeCell ref="A314:A315"/>
    <mergeCell ref="A317:A318"/>
    <mergeCell ref="A350:A351"/>
    <mergeCell ref="A353:A354"/>
    <mergeCell ref="A356:A357"/>
    <mergeCell ref="A359:A360"/>
    <mergeCell ref="A362:A363"/>
    <mergeCell ref="A335:A336"/>
    <mergeCell ref="A338:A339"/>
    <mergeCell ref="A341:A342"/>
    <mergeCell ref="A344:A345"/>
    <mergeCell ref="A347:A348"/>
    <mergeCell ref="A380:A381"/>
    <mergeCell ref="A383:A384"/>
    <mergeCell ref="A386:A387"/>
    <mergeCell ref="A389:A390"/>
    <mergeCell ref="A392:A393"/>
    <mergeCell ref="A365:A366"/>
    <mergeCell ref="A368:A369"/>
    <mergeCell ref="A371:A372"/>
    <mergeCell ref="A374:A375"/>
    <mergeCell ref="A377:A378"/>
    <mergeCell ref="A410:A411"/>
    <mergeCell ref="A413:A414"/>
    <mergeCell ref="A416:A417"/>
    <mergeCell ref="A419:A420"/>
    <mergeCell ref="A422:A423"/>
    <mergeCell ref="A395:A396"/>
    <mergeCell ref="A398:A399"/>
    <mergeCell ref="A401:A402"/>
    <mergeCell ref="A404:A405"/>
    <mergeCell ref="A407:A408"/>
    <mergeCell ref="A440:A441"/>
    <mergeCell ref="A443:A444"/>
    <mergeCell ref="A446:A447"/>
    <mergeCell ref="A449:A450"/>
    <mergeCell ref="A452:A453"/>
    <mergeCell ref="A425:A426"/>
    <mergeCell ref="A428:A429"/>
    <mergeCell ref="A431:A432"/>
    <mergeCell ref="A434:A435"/>
    <mergeCell ref="A437:A438"/>
    <mergeCell ref="A470:A471"/>
    <mergeCell ref="A473:A474"/>
    <mergeCell ref="A476:A477"/>
    <mergeCell ref="A479:A480"/>
    <mergeCell ref="A482:A483"/>
    <mergeCell ref="A455:A456"/>
    <mergeCell ref="A458:A459"/>
    <mergeCell ref="A461:A462"/>
    <mergeCell ref="A464:A465"/>
    <mergeCell ref="A467:A468"/>
    <mergeCell ref="A500:A501"/>
    <mergeCell ref="A503:A504"/>
    <mergeCell ref="A506:A507"/>
    <mergeCell ref="A509:A510"/>
    <mergeCell ref="A512:A513"/>
    <mergeCell ref="A485:A486"/>
    <mergeCell ref="A488:A489"/>
    <mergeCell ref="A491:A492"/>
    <mergeCell ref="A494:A495"/>
    <mergeCell ref="A497:A498"/>
    <mergeCell ref="A530:A531"/>
    <mergeCell ref="A533:A534"/>
    <mergeCell ref="A536:A537"/>
    <mergeCell ref="A539:A540"/>
    <mergeCell ref="A542:A543"/>
    <mergeCell ref="A515:A516"/>
    <mergeCell ref="A518:A519"/>
    <mergeCell ref="A521:A522"/>
    <mergeCell ref="A524:A525"/>
    <mergeCell ref="A527:A528"/>
    <mergeCell ref="A560:A561"/>
    <mergeCell ref="A563:A564"/>
    <mergeCell ref="A566:A567"/>
    <mergeCell ref="A569:A570"/>
    <mergeCell ref="A572:A573"/>
    <mergeCell ref="A545:A546"/>
    <mergeCell ref="A548:A549"/>
    <mergeCell ref="A551:A552"/>
    <mergeCell ref="A554:A555"/>
    <mergeCell ref="A557:A558"/>
    <mergeCell ref="A590:A591"/>
    <mergeCell ref="A593:A594"/>
    <mergeCell ref="A596:A597"/>
    <mergeCell ref="A599:A600"/>
    <mergeCell ref="A602:A603"/>
    <mergeCell ref="A575:A576"/>
    <mergeCell ref="A578:A579"/>
    <mergeCell ref="A581:A582"/>
    <mergeCell ref="A584:A585"/>
    <mergeCell ref="A587:A588"/>
    <mergeCell ref="A620:A621"/>
    <mergeCell ref="A623:A624"/>
    <mergeCell ref="A626:A627"/>
    <mergeCell ref="A629:A630"/>
    <mergeCell ref="A632:A633"/>
    <mergeCell ref="A605:A606"/>
    <mergeCell ref="A608:A609"/>
    <mergeCell ref="A611:A612"/>
    <mergeCell ref="A614:A615"/>
    <mergeCell ref="A617:A618"/>
    <mergeCell ref="A650:A651"/>
    <mergeCell ref="A653:A654"/>
    <mergeCell ref="A656:A657"/>
    <mergeCell ref="A659:A660"/>
    <mergeCell ref="A662:A663"/>
    <mergeCell ref="A635:A636"/>
    <mergeCell ref="A638:A639"/>
    <mergeCell ref="A641:A642"/>
    <mergeCell ref="A644:A645"/>
    <mergeCell ref="A647:A648"/>
    <mergeCell ref="A680:A681"/>
    <mergeCell ref="A683:A684"/>
    <mergeCell ref="A686:A687"/>
    <mergeCell ref="A689:A690"/>
    <mergeCell ref="A692:A693"/>
    <mergeCell ref="A665:A666"/>
    <mergeCell ref="A668:A669"/>
    <mergeCell ref="A671:A672"/>
    <mergeCell ref="A674:A675"/>
    <mergeCell ref="A677:A678"/>
    <mergeCell ref="A710:A711"/>
    <mergeCell ref="A713:A714"/>
    <mergeCell ref="A716:A717"/>
    <mergeCell ref="A719:A720"/>
    <mergeCell ref="A722:A723"/>
    <mergeCell ref="A695:A696"/>
    <mergeCell ref="A698:A699"/>
    <mergeCell ref="A701:A702"/>
    <mergeCell ref="A704:A705"/>
    <mergeCell ref="A707:A708"/>
    <mergeCell ref="A740:A741"/>
    <mergeCell ref="A743:A744"/>
    <mergeCell ref="A746:A747"/>
    <mergeCell ref="A749:A750"/>
    <mergeCell ref="A725:A726"/>
    <mergeCell ref="A728:A729"/>
    <mergeCell ref="A731:A732"/>
    <mergeCell ref="A734:A735"/>
    <mergeCell ref="A737:A738"/>
  </mergeCells>
  <conditionalFormatting sqref="B50:Z50">
    <cfRule type="expression" dxfId="1175" priority="1176">
      <formula>$A50&lt;&gt;""</formula>
    </cfRule>
  </conditionalFormatting>
  <conditionalFormatting sqref="A50:A51">
    <cfRule type="expression" dxfId="1174" priority="1175">
      <formula>$A50&lt;&gt;""</formula>
    </cfRule>
  </conditionalFormatting>
  <conditionalFormatting sqref="B51:Z51">
    <cfRule type="expression" dxfId="1173" priority="1174">
      <formula>$A50&lt;&gt;""</formula>
    </cfRule>
  </conditionalFormatting>
  <conditionalFormatting sqref="AA50">
    <cfRule type="expression" dxfId="1172" priority="1173">
      <formula>$A50&lt;&gt;""</formula>
    </cfRule>
  </conditionalFormatting>
  <conditionalFormatting sqref="AA51">
    <cfRule type="expression" dxfId="1171" priority="1172">
      <formula>$A50&lt;&gt;""</formula>
    </cfRule>
  </conditionalFormatting>
  <conditionalFormatting sqref="B53:Z53">
    <cfRule type="expression" dxfId="1170" priority="1171">
      <formula>$A53&lt;&gt;""</formula>
    </cfRule>
  </conditionalFormatting>
  <conditionalFormatting sqref="A53:A54">
    <cfRule type="expression" dxfId="1169" priority="1170">
      <formula>$A53&lt;&gt;""</formula>
    </cfRule>
  </conditionalFormatting>
  <conditionalFormatting sqref="B54:Z54">
    <cfRule type="expression" dxfId="1168" priority="1169">
      <formula>$A53&lt;&gt;""</formula>
    </cfRule>
  </conditionalFormatting>
  <conditionalFormatting sqref="AA53">
    <cfRule type="expression" dxfId="1167" priority="1168">
      <formula>$A53&lt;&gt;""</formula>
    </cfRule>
  </conditionalFormatting>
  <conditionalFormatting sqref="AA54">
    <cfRule type="expression" dxfId="1166" priority="1167">
      <formula>$A53&lt;&gt;""</formula>
    </cfRule>
  </conditionalFormatting>
  <conditionalFormatting sqref="B56:Z56">
    <cfRule type="expression" dxfId="1165" priority="1166">
      <formula>$A56&lt;&gt;""</formula>
    </cfRule>
  </conditionalFormatting>
  <conditionalFormatting sqref="A56:A57">
    <cfRule type="expression" dxfId="1164" priority="1165">
      <formula>$A56&lt;&gt;""</formula>
    </cfRule>
  </conditionalFormatting>
  <conditionalFormatting sqref="B57:Z57">
    <cfRule type="expression" dxfId="1163" priority="1164">
      <formula>$A56&lt;&gt;""</formula>
    </cfRule>
  </conditionalFormatting>
  <conditionalFormatting sqref="AA56">
    <cfRule type="expression" dxfId="1162" priority="1163">
      <formula>$A56&lt;&gt;""</formula>
    </cfRule>
  </conditionalFormatting>
  <conditionalFormatting sqref="AA57">
    <cfRule type="expression" dxfId="1161" priority="1162">
      <formula>$A56&lt;&gt;""</formula>
    </cfRule>
  </conditionalFormatting>
  <conditionalFormatting sqref="B59:Z59">
    <cfRule type="expression" dxfId="1160" priority="1161">
      <formula>$A59&lt;&gt;""</formula>
    </cfRule>
  </conditionalFormatting>
  <conditionalFormatting sqref="A59:A60">
    <cfRule type="expression" dxfId="1159" priority="1160">
      <formula>$A59&lt;&gt;""</formula>
    </cfRule>
  </conditionalFormatting>
  <conditionalFormatting sqref="B60:Z60">
    <cfRule type="expression" dxfId="1158" priority="1159">
      <formula>$A59&lt;&gt;""</formula>
    </cfRule>
  </conditionalFormatting>
  <conditionalFormatting sqref="AA59">
    <cfRule type="expression" dxfId="1157" priority="1158">
      <formula>$A59&lt;&gt;""</formula>
    </cfRule>
  </conditionalFormatting>
  <conditionalFormatting sqref="AA60">
    <cfRule type="expression" dxfId="1156" priority="1157">
      <formula>$A59&lt;&gt;""</formula>
    </cfRule>
  </conditionalFormatting>
  <conditionalFormatting sqref="B62:Z62">
    <cfRule type="expression" dxfId="1155" priority="1156">
      <formula>$A62&lt;&gt;""</formula>
    </cfRule>
  </conditionalFormatting>
  <conditionalFormatting sqref="A62:A63">
    <cfRule type="expression" dxfId="1154" priority="1155">
      <formula>$A62&lt;&gt;""</formula>
    </cfRule>
  </conditionalFormatting>
  <conditionalFormatting sqref="B63:Z63">
    <cfRule type="expression" dxfId="1153" priority="1154">
      <formula>$A62&lt;&gt;""</formula>
    </cfRule>
  </conditionalFormatting>
  <conditionalFormatting sqref="AA62">
    <cfRule type="expression" dxfId="1152" priority="1153">
      <formula>$A62&lt;&gt;""</formula>
    </cfRule>
  </conditionalFormatting>
  <conditionalFormatting sqref="AA63">
    <cfRule type="expression" dxfId="1151" priority="1152">
      <formula>$A62&lt;&gt;""</formula>
    </cfRule>
  </conditionalFormatting>
  <conditionalFormatting sqref="B65:Z65">
    <cfRule type="expression" dxfId="1150" priority="1151">
      <formula>$A65&lt;&gt;""</formula>
    </cfRule>
  </conditionalFormatting>
  <conditionalFormatting sqref="A65:A66">
    <cfRule type="expression" dxfId="1149" priority="1150">
      <formula>$A65&lt;&gt;""</formula>
    </cfRule>
  </conditionalFormatting>
  <conditionalFormatting sqref="B66:Z66">
    <cfRule type="expression" dxfId="1148" priority="1149">
      <formula>$A65&lt;&gt;""</formula>
    </cfRule>
  </conditionalFormatting>
  <conditionalFormatting sqref="AA65">
    <cfRule type="expression" dxfId="1147" priority="1148">
      <formula>$A65&lt;&gt;""</formula>
    </cfRule>
  </conditionalFormatting>
  <conditionalFormatting sqref="AA66">
    <cfRule type="expression" dxfId="1146" priority="1147">
      <formula>$A65&lt;&gt;""</formula>
    </cfRule>
  </conditionalFormatting>
  <conditionalFormatting sqref="B68:Z68">
    <cfRule type="expression" dxfId="1145" priority="1146">
      <formula>$A68&lt;&gt;""</formula>
    </cfRule>
  </conditionalFormatting>
  <conditionalFormatting sqref="A68:A69">
    <cfRule type="expression" dxfId="1144" priority="1145">
      <formula>$A68&lt;&gt;""</formula>
    </cfRule>
  </conditionalFormatting>
  <conditionalFormatting sqref="B69:Z69">
    <cfRule type="expression" dxfId="1143" priority="1144">
      <formula>$A68&lt;&gt;""</formula>
    </cfRule>
  </conditionalFormatting>
  <conditionalFormatting sqref="AA68">
    <cfRule type="expression" dxfId="1142" priority="1143">
      <formula>$A68&lt;&gt;""</formula>
    </cfRule>
  </conditionalFormatting>
  <conditionalFormatting sqref="AA69">
    <cfRule type="expression" dxfId="1141" priority="1142">
      <formula>$A68&lt;&gt;""</formula>
    </cfRule>
  </conditionalFormatting>
  <conditionalFormatting sqref="B71:Z71">
    <cfRule type="expression" dxfId="1140" priority="1141">
      <formula>$A71&lt;&gt;""</formula>
    </cfRule>
  </conditionalFormatting>
  <conditionalFormatting sqref="A71:A72">
    <cfRule type="expression" dxfId="1139" priority="1140">
      <formula>$A71&lt;&gt;""</formula>
    </cfRule>
  </conditionalFormatting>
  <conditionalFormatting sqref="B72:Z72">
    <cfRule type="expression" dxfId="1138" priority="1139">
      <formula>$A71&lt;&gt;""</formula>
    </cfRule>
  </conditionalFormatting>
  <conditionalFormatting sqref="AA71">
    <cfRule type="expression" dxfId="1137" priority="1138">
      <formula>$A71&lt;&gt;""</formula>
    </cfRule>
  </conditionalFormatting>
  <conditionalFormatting sqref="AA72">
    <cfRule type="expression" dxfId="1136" priority="1137">
      <formula>$A71&lt;&gt;""</formula>
    </cfRule>
  </conditionalFormatting>
  <conditionalFormatting sqref="B74:Z74">
    <cfRule type="expression" dxfId="1135" priority="1136">
      <formula>$A74&lt;&gt;""</formula>
    </cfRule>
  </conditionalFormatting>
  <conditionalFormatting sqref="A74:A75">
    <cfRule type="expression" dxfId="1134" priority="1135">
      <formula>$A74&lt;&gt;""</formula>
    </cfRule>
  </conditionalFormatting>
  <conditionalFormatting sqref="B75:Z75">
    <cfRule type="expression" dxfId="1133" priority="1134">
      <formula>$A74&lt;&gt;""</formula>
    </cfRule>
  </conditionalFormatting>
  <conditionalFormatting sqref="AA74">
    <cfRule type="expression" dxfId="1132" priority="1133">
      <formula>$A74&lt;&gt;""</formula>
    </cfRule>
  </conditionalFormatting>
  <conditionalFormatting sqref="AA75">
    <cfRule type="expression" dxfId="1131" priority="1132">
      <formula>$A74&lt;&gt;""</formula>
    </cfRule>
  </conditionalFormatting>
  <conditionalFormatting sqref="B77:Z77">
    <cfRule type="expression" dxfId="1130" priority="1131">
      <formula>$A77&lt;&gt;""</formula>
    </cfRule>
  </conditionalFormatting>
  <conditionalFormatting sqref="A77:A78">
    <cfRule type="expression" dxfId="1129" priority="1130">
      <formula>$A77&lt;&gt;""</formula>
    </cfRule>
  </conditionalFormatting>
  <conditionalFormatting sqref="B78:Z78">
    <cfRule type="expression" dxfId="1128" priority="1129">
      <formula>$A77&lt;&gt;""</formula>
    </cfRule>
  </conditionalFormatting>
  <conditionalFormatting sqref="AA77">
    <cfRule type="expression" dxfId="1127" priority="1128">
      <formula>$A77&lt;&gt;""</formula>
    </cfRule>
  </conditionalFormatting>
  <conditionalFormatting sqref="AA78">
    <cfRule type="expression" dxfId="1126" priority="1127">
      <formula>$A77&lt;&gt;""</formula>
    </cfRule>
  </conditionalFormatting>
  <conditionalFormatting sqref="B80:Z80">
    <cfRule type="expression" dxfId="1125" priority="1126">
      <formula>$A80&lt;&gt;""</formula>
    </cfRule>
  </conditionalFormatting>
  <conditionalFormatting sqref="A80:A81">
    <cfRule type="expression" dxfId="1124" priority="1125">
      <formula>$A80&lt;&gt;""</formula>
    </cfRule>
  </conditionalFormatting>
  <conditionalFormatting sqref="B81:Z81">
    <cfRule type="expression" dxfId="1123" priority="1124">
      <formula>$A80&lt;&gt;""</formula>
    </cfRule>
  </conditionalFormatting>
  <conditionalFormatting sqref="AA80">
    <cfRule type="expression" dxfId="1122" priority="1123">
      <formula>$A80&lt;&gt;""</formula>
    </cfRule>
  </conditionalFormatting>
  <conditionalFormatting sqref="AA81">
    <cfRule type="expression" dxfId="1121" priority="1122">
      <formula>$A80&lt;&gt;""</formula>
    </cfRule>
  </conditionalFormatting>
  <conditionalFormatting sqref="B83:Z83">
    <cfRule type="expression" dxfId="1120" priority="1121">
      <formula>$A83&lt;&gt;""</formula>
    </cfRule>
  </conditionalFormatting>
  <conditionalFormatting sqref="A83:A84">
    <cfRule type="expression" dxfId="1119" priority="1120">
      <formula>$A83&lt;&gt;""</formula>
    </cfRule>
  </conditionalFormatting>
  <conditionalFormatting sqref="B84:Z84">
    <cfRule type="expression" dxfId="1118" priority="1119">
      <formula>$A83&lt;&gt;""</formula>
    </cfRule>
  </conditionalFormatting>
  <conditionalFormatting sqref="AA83">
    <cfRule type="expression" dxfId="1117" priority="1118">
      <formula>$A83&lt;&gt;""</formula>
    </cfRule>
  </conditionalFormatting>
  <conditionalFormatting sqref="AA84">
    <cfRule type="expression" dxfId="1116" priority="1117">
      <formula>$A83&lt;&gt;""</formula>
    </cfRule>
  </conditionalFormatting>
  <conditionalFormatting sqref="B86:Z86">
    <cfRule type="expression" dxfId="1115" priority="1116">
      <formula>$A86&lt;&gt;""</formula>
    </cfRule>
  </conditionalFormatting>
  <conditionalFormatting sqref="A86:A87">
    <cfRule type="expression" dxfId="1114" priority="1115">
      <formula>$A86&lt;&gt;""</formula>
    </cfRule>
  </conditionalFormatting>
  <conditionalFormatting sqref="B87:Z87">
    <cfRule type="expression" dxfId="1113" priority="1114">
      <formula>$A86&lt;&gt;""</formula>
    </cfRule>
  </conditionalFormatting>
  <conditionalFormatting sqref="AA86">
    <cfRule type="expression" dxfId="1112" priority="1113">
      <formula>$A86&lt;&gt;""</formula>
    </cfRule>
  </conditionalFormatting>
  <conditionalFormatting sqref="AA87">
    <cfRule type="expression" dxfId="1111" priority="1112">
      <formula>$A86&lt;&gt;""</formula>
    </cfRule>
  </conditionalFormatting>
  <conditionalFormatting sqref="B89:Z89">
    <cfRule type="expression" dxfId="1110" priority="1111">
      <formula>$A89&lt;&gt;""</formula>
    </cfRule>
  </conditionalFormatting>
  <conditionalFormatting sqref="A89:A90">
    <cfRule type="expression" dxfId="1109" priority="1110">
      <formula>$A89&lt;&gt;""</formula>
    </cfRule>
  </conditionalFormatting>
  <conditionalFormatting sqref="B90:Z90">
    <cfRule type="expression" dxfId="1108" priority="1109">
      <formula>$A89&lt;&gt;""</formula>
    </cfRule>
  </conditionalFormatting>
  <conditionalFormatting sqref="AA89">
    <cfRule type="expression" dxfId="1107" priority="1108">
      <formula>$A89&lt;&gt;""</formula>
    </cfRule>
  </conditionalFormatting>
  <conditionalFormatting sqref="AA90">
    <cfRule type="expression" dxfId="1106" priority="1107">
      <formula>$A89&lt;&gt;""</formula>
    </cfRule>
  </conditionalFormatting>
  <conditionalFormatting sqref="B92:Z92">
    <cfRule type="expression" dxfId="1105" priority="1106">
      <formula>$A92&lt;&gt;""</formula>
    </cfRule>
  </conditionalFormatting>
  <conditionalFormatting sqref="A92:A93">
    <cfRule type="expression" dxfId="1104" priority="1105">
      <formula>$A92&lt;&gt;""</formula>
    </cfRule>
  </conditionalFormatting>
  <conditionalFormatting sqref="B93:Z93">
    <cfRule type="expression" dxfId="1103" priority="1104">
      <formula>$A92&lt;&gt;""</formula>
    </cfRule>
  </conditionalFormatting>
  <conditionalFormatting sqref="AA92">
    <cfRule type="expression" dxfId="1102" priority="1103">
      <formula>$A92&lt;&gt;""</formula>
    </cfRule>
  </conditionalFormatting>
  <conditionalFormatting sqref="AA93">
    <cfRule type="expression" dxfId="1101" priority="1102">
      <formula>$A92&lt;&gt;""</formula>
    </cfRule>
  </conditionalFormatting>
  <conditionalFormatting sqref="B95:Z95">
    <cfRule type="expression" dxfId="1100" priority="1101">
      <formula>$A95&lt;&gt;""</formula>
    </cfRule>
  </conditionalFormatting>
  <conditionalFormatting sqref="A95:A96">
    <cfRule type="expression" dxfId="1099" priority="1100">
      <formula>$A95&lt;&gt;""</formula>
    </cfRule>
  </conditionalFormatting>
  <conditionalFormatting sqref="B96:Z96">
    <cfRule type="expression" dxfId="1098" priority="1099">
      <formula>$A95&lt;&gt;""</formula>
    </cfRule>
  </conditionalFormatting>
  <conditionalFormatting sqref="AA95">
    <cfRule type="expression" dxfId="1097" priority="1098">
      <formula>$A95&lt;&gt;""</formula>
    </cfRule>
  </conditionalFormatting>
  <conditionalFormatting sqref="AA96">
    <cfRule type="expression" dxfId="1096" priority="1097">
      <formula>$A95&lt;&gt;""</formula>
    </cfRule>
  </conditionalFormatting>
  <conditionalFormatting sqref="B98:Z98">
    <cfRule type="expression" dxfId="1095" priority="1096">
      <formula>$A98&lt;&gt;""</formula>
    </cfRule>
  </conditionalFormatting>
  <conditionalFormatting sqref="A98:A99">
    <cfRule type="expression" dxfId="1094" priority="1095">
      <formula>$A98&lt;&gt;""</formula>
    </cfRule>
  </conditionalFormatting>
  <conditionalFormatting sqref="B99:Z99">
    <cfRule type="expression" dxfId="1093" priority="1094">
      <formula>$A98&lt;&gt;""</formula>
    </cfRule>
  </conditionalFormatting>
  <conditionalFormatting sqref="AA98">
    <cfRule type="expression" dxfId="1092" priority="1093">
      <formula>$A98&lt;&gt;""</formula>
    </cfRule>
  </conditionalFormatting>
  <conditionalFormatting sqref="AA99">
    <cfRule type="expression" dxfId="1091" priority="1092">
      <formula>$A98&lt;&gt;""</formula>
    </cfRule>
  </conditionalFormatting>
  <conditionalFormatting sqref="B101:Z101">
    <cfRule type="expression" dxfId="1090" priority="1091">
      <formula>$A101&lt;&gt;""</formula>
    </cfRule>
  </conditionalFormatting>
  <conditionalFormatting sqref="A101:A102">
    <cfRule type="expression" dxfId="1089" priority="1090">
      <formula>$A101&lt;&gt;""</formula>
    </cfRule>
  </conditionalFormatting>
  <conditionalFormatting sqref="B102:Z102">
    <cfRule type="expression" dxfId="1088" priority="1089">
      <formula>$A101&lt;&gt;""</formula>
    </cfRule>
  </conditionalFormatting>
  <conditionalFormatting sqref="AA101">
    <cfRule type="expression" dxfId="1087" priority="1088">
      <formula>$A101&lt;&gt;""</formula>
    </cfRule>
  </conditionalFormatting>
  <conditionalFormatting sqref="AA102">
    <cfRule type="expression" dxfId="1086" priority="1087">
      <formula>$A101&lt;&gt;""</formula>
    </cfRule>
  </conditionalFormatting>
  <conditionalFormatting sqref="B104:Z104">
    <cfRule type="expression" dxfId="1085" priority="1086">
      <formula>$A104&lt;&gt;""</formula>
    </cfRule>
  </conditionalFormatting>
  <conditionalFormatting sqref="A104:A105">
    <cfRule type="expression" dxfId="1084" priority="1085">
      <formula>$A104&lt;&gt;""</formula>
    </cfRule>
  </conditionalFormatting>
  <conditionalFormatting sqref="B105:Z105">
    <cfRule type="expression" dxfId="1083" priority="1084">
      <formula>$A104&lt;&gt;""</formula>
    </cfRule>
  </conditionalFormatting>
  <conditionalFormatting sqref="AA104">
    <cfRule type="expression" dxfId="1082" priority="1083">
      <formula>$A104&lt;&gt;""</formula>
    </cfRule>
  </conditionalFormatting>
  <conditionalFormatting sqref="AA105">
    <cfRule type="expression" dxfId="1081" priority="1082">
      <formula>$A104&lt;&gt;""</formula>
    </cfRule>
  </conditionalFormatting>
  <conditionalFormatting sqref="B107:Z107">
    <cfRule type="expression" dxfId="1080" priority="1081">
      <formula>$A107&lt;&gt;""</formula>
    </cfRule>
  </conditionalFormatting>
  <conditionalFormatting sqref="A107:A108">
    <cfRule type="expression" dxfId="1079" priority="1080">
      <formula>$A107&lt;&gt;""</formula>
    </cfRule>
  </conditionalFormatting>
  <conditionalFormatting sqref="B108:Z108">
    <cfRule type="expression" dxfId="1078" priority="1079">
      <formula>$A107&lt;&gt;""</formula>
    </cfRule>
  </conditionalFormatting>
  <conditionalFormatting sqref="AA107">
    <cfRule type="expression" dxfId="1077" priority="1078">
      <formula>$A107&lt;&gt;""</formula>
    </cfRule>
  </conditionalFormatting>
  <conditionalFormatting sqref="AA108">
    <cfRule type="expression" dxfId="1076" priority="1077">
      <formula>$A107&lt;&gt;""</formula>
    </cfRule>
  </conditionalFormatting>
  <conditionalFormatting sqref="B110:Z110">
    <cfRule type="expression" dxfId="1075" priority="1076">
      <formula>$A110&lt;&gt;""</formula>
    </cfRule>
  </conditionalFormatting>
  <conditionalFormatting sqref="A110:A111">
    <cfRule type="expression" dxfId="1074" priority="1075">
      <formula>$A110&lt;&gt;""</formula>
    </cfRule>
  </conditionalFormatting>
  <conditionalFormatting sqref="B111:Z111">
    <cfRule type="expression" dxfId="1073" priority="1074">
      <formula>$A110&lt;&gt;""</formula>
    </cfRule>
  </conditionalFormatting>
  <conditionalFormatting sqref="AA110">
    <cfRule type="expression" dxfId="1072" priority="1073">
      <formula>$A110&lt;&gt;""</formula>
    </cfRule>
  </conditionalFormatting>
  <conditionalFormatting sqref="AA111">
    <cfRule type="expression" dxfId="1071" priority="1072">
      <formula>$A110&lt;&gt;""</formula>
    </cfRule>
  </conditionalFormatting>
  <conditionalFormatting sqref="B113:Z113">
    <cfRule type="expression" dxfId="1070" priority="1071">
      <formula>$A113&lt;&gt;""</formula>
    </cfRule>
  </conditionalFormatting>
  <conditionalFormatting sqref="A113:A114">
    <cfRule type="expression" dxfId="1069" priority="1070">
      <formula>$A113&lt;&gt;""</formula>
    </cfRule>
  </conditionalFormatting>
  <conditionalFormatting sqref="B114:Z114">
    <cfRule type="expression" dxfId="1068" priority="1069">
      <formula>$A113&lt;&gt;""</formula>
    </cfRule>
  </conditionalFormatting>
  <conditionalFormatting sqref="AA113">
    <cfRule type="expression" dxfId="1067" priority="1068">
      <formula>$A113&lt;&gt;""</formula>
    </cfRule>
  </conditionalFormatting>
  <conditionalFormatting sqref="AA114">
    <cfRule type="expression" dxfId="1066" priority="1067">
      <formula>$A113&lt;&gt;""</formula>
    </cfRule>
  </conditionalFormatting>
  <conditionalFormatting sqref="B116:Z116">
    <cfRule type="expression" dxfId="1065" priority="1066">
      <formula>$A116&lt;&gt;""</formula>
    </cfRule>
  </conditionalFormatting>
  <conditionalFormatting sqref="A116:A117">
    <cfRule type="expression" dxfId="1064" priority="1065">
      <formula>$A116&lt;&gt;""</formula>
    </cfRule>
  </conditionalFormatting>
  <conditionalFormatting sqref="B117:Z117">
    <cfRule type="expression" dxfId="1063" priority="1064">
      <formula>$A116&lt;&gt;""</formula>
    </cfRule>
  </conditionalFormatting>
  <conditionalFormatting sqref="AA116">
    <cfRule type="expression" dxfId="1062" priority="1063">
      <formula>$A116&lt;&gt;""</formula>
    </cfRule>
  </conditionalFormatting>
  <conditionalFormatting sqref="AA117">
    <cfRule type="expression" dxfId="1061" priority="1062">
      <formula>$A116&lt;&gt;""</formula>
    </cfRule>
  </conditionalFormatting>
  <conditionalFormatting sqref="B119:Z119">
    <cfRule type="expression" dxfId="1060" priority="1061">
      <formula>$A119&lt;&gt;""</formula>
    </cfRule>
  </conditionalFormatting>
  <conditionalFormatting sqref="A119:A120">
    <cfRule type="expression" dxfId="1059" priority="1060">
      <formula>$A119&lt;&gt;""</formula>
    </cfRule>
  </conditionalFormatting>
  <conditionalFormatting sqref="B120:Z120">
    <cfRule type="expression" dxfId="1058" priority="1059">
      <formula>$A119&lt;&gt;""</formula>
    </cfRule>
  </conditionalFormatting>
  <conditionalFormatting sqref="AA119">
    <cfRule type="expression" dxfId="1057" priority="1058">
      <formula>$A119&lt;&gt;""</formula>
    </cfRule>
  </conditionalFormatting>
  <conditionalFormatting sqref="AA120">
    <cfRule type="expression" dxfId="1056" priority="1057">
      <formula>$A119&lt;&gt;""</formula>
    </cfRule>
  </conditionalFormatting>
  <conditionalFormatting sqref="B122:Z122">
    <cfRule type="expression" dxfId="1055" priority="1056">
      <formula>$A122&lt;&gt;""</formula>
    </cfRule>
  </conditionalFormatting>
  <conditionalFormatting sqref="A122:A123">
    <cfRule type="expression" dxfId="1054" priority="1055">
      <formula>$A122&lt;&gt;""</formula>
    </cfRule>
  </conditionalFormatting>
  <conditionalFormatting sqref="B123:Z123">
    <cfRule type="expression" dxfId="1053" priority="1054">
      <formula>$A122&lt;&gt;""</formula>
    </cfRule>
  </conditionalFormatting>
  <conditionalFormatting sqref="AA122">
    <cfRule type="expression" dxfId="1052" priority="1053">
      <formula>$A122&lt;&gt;""</formula>
    </cfRule>
  </conditionalFormatting>
  <conditionalFormatting sqref="AA123">
    <cfRule type="expression" dxfId="1051" priority="1052">
      <formula>$A122&lt;&gt;""</formula>
    </cfRule>
  </conditionalFormatting>
  <conditionalFormatting sqref="B125:Z125">
    <cfRule type="expression" dxfId="1050" priority="1051">
      <formula>$A125&lt;&gt;""</formula>
    </cfRule>
  </conditionalFormatting>
  <conditionalFormatting sqref="A125:A126">
    <cfRule type="expression" dxfId="1049" priority="1050">
      <formula>$A125&lt;&gt;""</formula>
    </cfRule>
  </conditionalFormatting>
  <conditionalFormatting sqref="B126:Z126">
    <cfRule type="expression" dxfId="1048" priority="1049">
      <formula>$A125&lt;&gt;""</formula>
    </cfRule>
  </conditionalFormatting>
  <conditionalFormatting sqref="AA125">
    <cfRule type="expression" dxfId="1047" priority="1048">
      <formula>$A125&lt;&gt;""</formula>
    </cfRule>
  </conditionalFormatting>
  <conditionalFormatting sqref="AA126">
    <cfRule type="expression" dxfId="1046" priority="1047">
      <formula>$A125&lt;&gt;""</formula>
    </cfRule>
  </conditionalFormatting>
  <conditionalFormatting sqref="B128:Z128">
    <cfRule type="expression" dxfId="1045" priority="1046">
      <formula>$A128&lt;&gt;""</formula>
    </cfRule>
  </conditionalFormatting>
  <conditionalFormatting sqref="A128:A129">
    <cfRule type="expression" dxfId="1044" priority="1045">
      <formula>$A128&lt;&gt;""</formula>
    </cfRule>
  </conditionalFormatting>
  <conditionalFormatting sqref="B129:Z129">
    <cfRule type="expression" dxfId="1043" priority="1044">
      <formula>$A128&lt;&gt;""</formula>
    </cfRule>
  </conditionalFormatting>
  <conditionalFormatting sqref="AA128">
    <cfRule type="expression" dxfId="1042" priority="1043">
      <formula>$A128&lt;&gt;""</formula>
    </cfRule>
  </conditionalFormatting>
  <conditionalFormatting sqref="AA129">
    <cfRule type="expression" dxfId="1041" priority="1042">
      <formula>$A128&lt;&gt;""</formula>
    </cfRule>
  </conditionalFormatting>
  <conditionalFormatting sqref="B131:Z131">
    <cfRule type="expression" dxfId="1040" priority="1041">
      <formula>$A131&lt;&gt;""</formula>
    </cfRule>
  </conditionalFormatting>
  <conditionalFormatting sqref="A131:A132">
    <cfRule type="expression" dxfId="1039" priority="1040">
      <formula>$A131&lt;&gt;""</formula>
    </cfRule>
  </conditionalFormatting>
  <conditionalFormatting sqref="B132:Z132">
    <cfRule type="expression" dxfId="1038" priority="1039">
      <formula>$A131&lt;&gt;""</formula>
    </cfRule>
  </conditionalFormatting>
  <conditionalFormatting sqref="AA131">
    <cfRule type="expression" dxfId="1037" priority="1038">
      <formula>$A131&lt;&gt;""</formula>
    </cfRule>
  </conditionalFormatting>
  <conditionalFormatting sqref="AA132">
    <cfRule type="expression" dxfId="1036" priority="1037">
      <formula>$A131&lt;&gt;""</formula>
    </cfRule>
  </conditionalFormatting>
  <conditionalFormatting sqref="B134:Z134">
    <cfRule type="expression" dxfId="1035" priority="1036">
      <formula>$A134&lt;&gt;""</formula>
    </cfRule>
  </conditionalFormatting>
  <conditionalFormatting sqref="A134:A135">
    <cfRule type="expression" dxfId="1034" priority="1035">
      <formula>$A134&lt;&gt;""</formula>
    </cfRule>
  </conditionalFormatting>
  <conditionalFormatting sqref="B135:Z135">
    <cfRule type="expression" dxfId="1033" priority="1034">
      <formula>$A134&lt;&gt;""</formula>
    </cfRule>
  </conditionalFormatting>
  <conditionalFormatting sqref="AA134">
    <cfRule type="expression" dxfId="1032" priority="1033">
      <formula>$A134&lt;&gt;""</formula>
    </cfRule>
  </conditionalFormatting>
  <conditionalFormatting sqref="AA135">
    <cfRule type="expression" dxfId="1031" priority="1032">
      <formula>$A134&lt;&gt;""</formula>
    </cfRule>
  </conditionalFormatting>
  <conditionalFormatting sqref="B137:Z137">
    <cfRule type="expression" dxfId="1030" priority="1031">
      <formula>$A137&lt;&gt;""</formula>
    </cfRule>
  </conditionalFormatting>
  <conditionalFormatting sqref="A137:A138">
    <cfRule type="expression" dxfId="1029" priority="1030">
      <formula>$A137&lt;&gt;""</formula>
    </cfRule>
  </conditionalFormatting>
  <conditionalFormatting sqref="B138:Z138">
    <cfRule type="expression" dxfId="1028" priority="1029">
      <formula>$A137&lt;&gt;""</formula>
    </cfRule>
  </conditionalFormatting>
  <conditionalFormatting sqref="AA137">
    <cfRule type="expression" dxfId="1027" priority="1028">
      <formula>$A137&lt;&gt;""</formula>
    </cfRule>
  </conditionalFormatting>
  <conditionalFormatting sqref="AA138">
    <cfRule type="expression" dxfId="1026" priority="1027">
      <formula>$A137&lt;&gt;""</formula>
    </cfRule>
  </conditionalFormatting>
  <conditionalFormatting sqref="B140:Z140">
    <cfRule type="expression" dxfId="1025" priority="1026">
      <formula>$A140&lt;&gt;""</formula>
    </cfRule>
  </conditionalFormatting>
  <conditionalFormatting sqref="A140:A141">
    <cfRule type="expression" dxfId="1024" priority="1025">
      <formula>$A140&lt;&gt;""</formula>
    </cfRule>
  </conditionalFormatting>
  <conditionalFormatting sqref="B141:Z141">
    <cfRule type="expression" dxfId="1023" priority="1024">
      <formula>$A140&lt;&gt;""</formula>
    </cfRule>
  </conditionalFormatting>
  <conditionalFormatting sqref="AA140">
    <cfRule type="expression" dxfId="1022" priority="1023">
      <formula>$A140&lt;&gt;""</formula>
    </cfRule>
  </conditionalFormatting>
  <conditionalFormatting sqref="AA141">
    <cfRule type="expression" dxfId="1021" priority="1022">
      <formula>$A140&lt;&gt;""</formula>
    </cfRule>
  </conditionalFormatting>
  <conditionalFormatting sqref="B143:Z143">
    <cfRule type="expression" dxfId="1020" priority="1021">
      <formula>$A143&lt;&gt;""</formula>
    </cfRule>
  </conditionalFormatting>
  <conditionalFormatting sqref="A143:A144">
    <cfRule type="expression" dxfId="1019" priority="1020">
      <formula>$A143&lt;&gt;""</formula>
    </cfRule>
  </conditionalFormatting>
  <conditionalFormatting sqref="B144:Z144">
    <cfRule type="expression" dxfId="1018" priority="1019">
      <formula>$A143&lt;&gt;""</formula>
    </cfRule>
  </conditionalFormatting>
  <conditionalFormatting sqref="AA143">
    <cfRule type="expression" dxfId="1017" priority="1018">
      <formula>$A143&lt;&gt;""</formula>
    </cfRule>
  </conditionalFormatting>
  <conditionalFormatting sqref="AA144">
    <cfRule type="expression" dxfId="1016" priority="1017">
      <formula>$A143&lt;&gt;""</formula>
    </cfRule>
  </conditionalFormatting>
  <conditionalFormatting sqref="B146:Z146">
    <cfRule type="expression" dxfId="1015" priority="1016">
      <formula>$A146&lt;&gt;""</formula>
    </cfRule>
  </conditionalFormatting>
  <conditionalFormatting sqref="A146:A147">
    <cfRule type="expression" dxfId="1014" priority="1015">
      <formula>$A146&lt;&gt;""</formula>
    </cfRule>
  </conditionalFormatting>
  <conditionalFormatting sqref="B147:Z147">
    <cfRule type="expression" dxfId="1013" priority="1014">
      <formula>$A146&lt;&gt;""</formula>
    </cfRule>
  </conditionalFormatting>
  <conditionalFormatting sqref="AA146">
    <cfRule type="expression" dxfId="1012" priority="1013">
      <formula>$A146&lt;&gt;""</formula>
    </cfRule>
  </conditionalFormatting>
  <conditionalFormatting sqref="AA147">
    <cfRule type="expression" dxfId="1011" priority="1012">
      <formula>$A146&lt;&gt;""</formula>
    </cfRule>
  </conditionalFormatting>
  <conditionalFormatting sqref="B149:Z149">
    <cfRule type="expression" dxfId="1010" priority="1011">
      <formula>$A149&lt;&gt;""</formula>
    </cfRule>
  </conditionalFormatting>
  <conditionalFormatting sqref="A149:A150">
    <cfRule type="expression" dxfId="1009" priority="1010">
      <formula>$A149&lt;&gt;""</formula>
    </cfRule>
  </conditionalFormatting>
  <conditionalFormatting sqref="B150:Z150">
    <cfRule type="expression" dxfId="1008" priority="1009">
      <formula>$A149&lt;&gt;""</formula>
    </cfRule>
  </conditionalFormatting>
  <conditionalFormatting sqref="AA149">
    <cfRule type="expression" dxfId="1007" priority="1008">
      <formula>$A149&lt;&gt;""</formula>
    </cfRule>
  </conditionalFormatting>
  <conditionalFormatting sqref="AA150">
    <cfRule type="expression" dxfId="1006" priority="1007">
      <formula>$A149&lt;&gt;""</formula>
    </cfRule>
  </conditionalFormatting>
  <conditionalFormatting sqref="B152:Z152">
    <cfRule type="expression" dxfId="1005" priority="1006">
      <formula>$A152&lt;&gt;""</formula>
    </cfRule>
  </conditionalFormatting>
  <conditionalFormatting sqref="A152:A153">
    <cfRule type="expression" dxfId="1004" priority="1005">
      <formula>$A152&lt;&gt;""</formula>
    </cfRule>
  </conditionalFormatting>
  <conditionalFormatting sqref="B153:Z153">
    <cfRule type="expression" dxfId="1003" priority="1004">
      <formula>$A152&lt;&gt;""</formula>
    </cfRule>
  </conditionalFormatting>
  <conditionalFormatting sqref="AA152">
    <cfRule type="expression" dxfId="1002" priority="1003">
      <formula>$A152&lt;&gt;""</formula>
    </cfRule>
  </conditionalFormatting>
  <conditionalFormatting sqref="AA153">
    <cfRule type="expression" dxfId="1001" priority="1002">
      <formula>$A152&lt;&gt;""</formula>
    </cfRule>
  </conditionalFormatting>
  <conditionalFormatting sqref="B155:Z155">
    <cfRule type="expression" dxfId="1000" priority="1001">
      <formula>$A155&lt;&gt;""</formula>
    </cfRule>
  </conditionalFormatting>
  <conditionalFormatting sqref="A155:A156">
    <cfRule type="expression" dxfId="999" priority="1000">
      <formula>$A155&lt;&gt;""</formula>
    </cfRule>
  </conditionalFormatting>
  <conditionalFormatting sqref="B156:Z156">
    <cfRule type="expression" dxfId="998" priority="999">
      <formula>$A155&lt;&gt;""</formula>
    </cfRule>
  </conditionalFormatting>
  <conditionalFormatting sqref="AA155">
    <cfRule type="expression" dxfId="997" priority="998">
      <formula>$A155&lt;&gt;""</formula>
    </cfRule>
  </conditionalFormatting>
  <conditionalFormatting sqref="AA156">
    <cfRule type="expression" dxfId="996" priority="997">
      <formula>$A155&lt;&gt;""</formula>
    </cfRule>
  </conditionalFormatting>
  <conditionalFormatting sqref="B158:Z158">
    <cfRule type="expression" dxfId="995" priority="996">
      <formula>$A158&lt;&gt;""</formula>
    </cfRule>
  </conditionalFormatting>
  <conditionalFormatting sqref="A158:A159">
    <cfRule type="expression" dxfId="994" priority="995">
      <formula>$A158&lt;&gt;""</formula>
    </cfRule>
  </conditionalFormatting>
  <conditionalFormatting sqref="B159:Z159">
    <cfRule type="expression" dxfId="993" priority="994">
      <formula>$A158&lt;&gt;""</formula>
    </cfRule>
  </conditionalFormatting>
  <conditionalFormatting sqref="AA158">
    <cfRule type="expression" dxfId="992" priority="993">
      <formula>$A158&lt;&gt;""</formula>
    </cfRule>
  </conditionalFormatting>
  <conditionalFormatting sqref="AA159">
    <cfRule type="expression" dxfId="991" priority="992">
      <formula>$A158&lt;&gt;""</formula>
    </cfRule>
  </conditionalFormatting>
  <conditionalFormatting sqref="B161:Z161">
    <cfRule type="expression" dxfId="990" priority="991">
      <formula>$A161&lt;&gt;""</formula>
    </cfRule>
  </conditionalFormatting>
  <conditionalFormatting sqref="A161:A162">
    <cfRule type="expression" dxfId="989" priority="990">
      <formula>$A161&lt;&gt;""</formula>
    </cfRule>
  </conditionalFormatting>
  <conditionalFormatting sqref="B162:Z162">
    <cfRule type="expression" dxfId="988" priority="989">
      <formula>$A161&lt;&gt;""</formula>
    </cfRule>
  </conditionalFormatting>
  <conditionalFormatting sqref="AA161">
    <cfRule type="expression" dxfId="987" priority="988">
      <formula>$A161&lt;&gt;""</formula>
    </cfRule>
  </conditionalFormatting>
  <conditionalFormatting sqref="AA162">
    <cfRule type="expression" dxfId="986" priority="987">
      <formula>$A161&lt;&gt;""</formula>
    </cfRule>
  </conditionalFormatting>
  <conditionalFormatting sqref="B164:Z164">
    <cfRule type="expression" dxfId="985" priority="986">
      <formula>$A164&lt;&gt;""</formula>
    </cfRule>
  </conditionalFormatting>
  <conditionalFormatting sqref="A164:A165">
    <cfRule type="expression" dxfId="984" priority="985">
      <formula>$A164&lt;&gt;""</formula>
    </cfRule>
  </conditionalFormatting>
  <conditionalFormatting sqref="B165:Z165">
    <cfRule type="expression" dxfId="983" priority="984">
      <formula>$A164&lt;&gt;""</formula>
    </cfRule>
  </conditionalFormatting>
  <conditionalFormatting sqref="AA164">
    <cfRule type="expression" dxfId="982" priority="983">
      <formula>$A164&lt;&gt;""</formula>
    </cfRule>
  </conditionalFormatting>
  <conditionalFormatting sqref="AA165">
    <cfRule type="expression" dxfId="981" priority="982">
      <formula>$A164&lt;&gt;""</formula>
    </cfRule>
  </conditionalFormatting>
  <conditionalFormatting sqref="B167:Z167">
    <cfRule type="expression" dxfId="980" priority="981">
      <formula>$A167&lt;&gt;""</formula>
    </cfRule>
  </conditionalFormatting>
  <conditionalFormatting sqref="A167:A168">
    <cfRule type="expression" dxfId="979" priority="980">
      <formula>$A167&lt;&gt;""</formula>
    </cfRule>
  </conditionalFormatting>
  <conditionalFormatting sqref="B168:Z168">
    <cfRule type="expression" dxfId="978" priority="979">
      <formula>$A167&lt;&gt;""</formula>
    </cfRule>
  </conditionalFormatting>
  <conditionalFormatting sqref="AA167">
    <cfRule type="expression" dxfId="977" priority="978">
      <formula>$A167&lt;&gt;""</formula>
    </cfRule>
  </conditionalFormatting>
  <conditionalFormatting sqref="AA168">
    <cfRule type="expression" dxfId="976" priority="977">
      <formula>$A167&lt;&gt;""</formula>
    </cfRule>
  </conditionalFormatting>
  <conditionalFormatting sqref="B170:Z170">
    <cfRule type="expression" dxfId="975" priority="976">
      <formula>$A170&lt;&gt;""</formula>
    </cfRule>
  </conditionalFormatting>
  <conditionalFormatting sqref="A170:A171">
    <cfRule type="expression" dxfId="974" priority="975">
      <formula>$A170&lt;&gt;""</formula>
    </cfRule>
  </conditionalFormatting>
  <conditionalFormatting sqref="B171:Z171">
    <cfRule type="expression" dxfId="973" priority="974">
      <formula>$A170&lt;&gt;""</formula>
    </cfRule>
  </conditionalFormatting>
  <conditionalFormatting sqref="AA170">
    <cfRule type="expression" dxfId="972" priority="973">
      <formula>$A170&lt;&gt;""</formula>
    </cfRule>
  </conditionalFormatting>
  <conditionalFormatting sqref="AA171">
    <cfRule type="expression" dxfId="971" priority="972">
      <formula>$A170&lt;&gt;""</formula>
    </cfRule>
  </conditionalFormatting>
  <conditionalFormatting sqref="B173:Z173">
    <cfRule type="expression" dxfId="970" priority="971">
      <formula>$A173&lt;&gt;""</formula>
    </cfRule>
  </conditionalFormatting>
  <conditionalFormatting sqref="A173:A174">
    <cfRule type="expression" dxfId="969" priority="970">
      <formula>$A173&lt;&gt;""</formula>
    </cfRule>
  </conditionalFormatting>
  <conditionalFormatting sqref="B174:Z174">
    <cfRule type="expression" dxfId="968" priority="969">
      <formula>$A173&lt;&gt;""</formula>
    </cfRule>
  </conditionalFormatting>
  <conditionalFormatting sqref="AA173">
    <cfRule type="expression" dxfId="967" priority="968">
      <formula>$A173&lt;&gt;""</formula>
    </cfRule>
  </conditionalFormatting>
  <conditionalFormatting sqref="AA174">
    <cfRule type="expression" dxfId="966" priority="967">
      <formula>$A173&lt;&gt;""</formula>
    </cfRule>
  </conditionalFormatting>
  <conditionalFormatting sqref="B176:Z176">
    <cfRule type="expression" dxfId="965" priority="966">
      <formula>$A176&lt;&gt;""</formula>
    </cfRule>
  </conditionalFormatting>
  <conditionalFormatting sqref="A176:A177">
    <cfRule type="expression" dxfId="964" priority="965">
      <formula>$A176&lt;&gt;""</formula>
    </cfRule>
  </conditionalFormatting>
  <conditionalFormatting sqref="B177:Z177">
    <cfRule type="expression" dxfId="963" priority="964">
      <formula>$A176&lt;&gt;""</formula>
    </cfRule>
  </conditionalFormatting>
  <conditionalFormatting sqref="AA176">
    <cfRule type="expression" dxfId="962" priority="963">
      <formula>$A176&lt;&gt;""</formula>
    </cfRule>
  </conditionalFormatting>
  <conditionalFormatting sqref="AA177">
    <cfRule type="expression" dxfId="961" priority="962">
      <formula>$A176&lt;&gt;""</formula>
    </cfRule>
  </conditionalFormatting>
  <conditionalFormatting sqref="B179:Z179">
    <cfRule type="expression" dxfId="960" priority="961">
      <formula>$A179&lt;&gt;""</formula>
    </cfRule>
  </conditionalFormatting>
  <conditionalFormatting sqref="A179:A180">
    <cfRule type="expression" dxfId="959" priority="960">
      <formula>$A179&lt;&gt;""</formula>
    </cfRule>
  </conditionalFormatting>
  <conditionalFormatting sqref="B180:Z180">
    <cfRule type="expression" dxfId="958" priority="959">
      <formula>$A179&lt;&gt;""</formula>
    </cfRule>
  </conditionalFormatting>
  <conditionalFormatting sqref="AA179">
    <cfRule type="expression" dxfId="957" priority="958">
      <formula>$A179&lt;&gt;""</formula>
    </cfRule>
  </conditionalFormatting>
  <conditionalFormatting sqref="AA180">
    <cfRule type="expression" dxfId="956" priority="957">
      <formula>$A179&lt;&gt;""</formula>
    </cfRule>
  </conditionalFormatting>
  <conditionalFormatting sqref="B182:Z182">
    <cfRule type="expression" dxfId="955" priority="956">
      <formula>$A182&lt;&gt;""</formula>
    </cfRule>
  </conditionalFormatting>
  <conditionalFormatting sqref="A182:A183">
    <cfRule type="expression" dxfId="954" priority="955">
      <formula>$A182&lt;&gt;""</formula>
    </cfRule>
  </conditionalFormatting>
  <conditionalFormatting sqref="B183:Z183">
    <cfRule type="expression" dxfId="953" priority="954">
      <formula>$A182&lt;&gt;""</formula>
    </cfRule>
  </conditionalFormatting>
  <conditionalFormatting sqref="AA182">
    <cfRule type="expression" dxfId="952" priority="953">
      <formula>$A182&lt;&gt;""</formula>
    </cfRule>
  </conditionalFormatting>
  <conditionalFormatting sqref="AA183">
    <cfRule type="expression" dxfId="951" priority="952">
      <formula>$A182&lt;&gt;""</formula>
    </cfRule>
  </conditionalFormatting>
  <conditionalFormatting sqref="B185:Z185">
    <cfRule type="expression" dxfId="950" priority="951">
      <formula>$A185&lt;&gt;""</formula>
    </cfRule>
  </conditionalFormatting>
  <conditionalFormatting sqref="A185:A186">
    <cfRule type="expression" dxfId="949" priority="950">
      <formula>$A185&lt;&gt;""</formula>
    </cfRule>
  </conditionalFormatting>
  <conditionalFormatting sqref="B186:Z186">
    <cfRule type="expression" dxfId="948" priority="949">
      <formula>$A185&lt;&gt;""</formula>
    </cfRule>
  </conditionalFormatting>
  <conditionalFormatting sqref="AA185">
    <cfRule type="expression" dxfId="947" priority="948">
      <formula>$A185&lt;&gt;""</formula>
    </cfRule>
  </conditionalFormatting>
  <conditionalFormatting sqref="AA186">
    <cfRule type="expression" dxfId="946" priority="947">
      <formula>$A185&lt;&gt;""</formula>
    </cfRule>
  </conditionalFormatting>
  <conditionalFormatting sqref="B188:Z188">
    <cfRule type="expression" dxfId="945" priority="946">
      <formula>$A188&lt;&gt;""</formula>
    </cfRule>
  </conditionalFormatting>
  <conditionalFormatting sqref="A188:A189">
    <cfRule type="expression" dxfId="944" priority="945">
      <formula>$A188&lt;&gt;""</formula>
    </cfRule>
  </conditionalFormatting>
  <conditionalFormatting sqref="B189:Z189">
    <cfRule type="expression" dxfId="943" priority="944">
      <formula>$A188&lt;&gt;""</formula>
    </cfRule>
  </conditionalFormatting>
  <conditionalFormatting sqref="AA188">
    <cfRule type="expression" dxfId="942" priority="943">
      <formula>$A188&lt;&gt;""</formula>
    </cfRule>
  </conditionalFormatting>
  <conditionalFormatting sqref="AA189">
    <cfRule type="expression" dxfId="941" priority="942">
      <formula>$A188&lt;&gt;""</formula>
    </cfRule>
  </conditionalFormatting>
  <conditionalFormatting sqref="B191:Z191">
    <cfRule type="expression" dxfId="940" priority="941">
      <formula>$A191&lt;&gt;""</formula>
    </cfRule>
  </conditionalFormatting>
  <conditionalFormatting sqref="A191:A192">
    <cfRule type="expression" dxfId="939" priority="940">
      <formula>$A191&lt;&gt;""</formula>
    </cfRule>
  </conditionalFormatting>
  <conditionalFormatting sqref="B192:Z192">
    <cfRule type="expression" dxfId="938" priority="939">
      <formula>$A191&lt;&gt;""</formula>
    </cfRule>
  </conditionalFormatting>
  <conditionalFormatting sqref="AA191">
    <cfRule type="expression" dxfId="937" priority="938">
      <formula>$A191&lt;&gt;""</formula>
    </cfRule>
  </conditionalFormatting>
  <conditionalFormatting sqref="AA192">
    <cfRule type="expression" dxfId="936" priority="937">
      <formula>$A191&lt;&gt;""</formula>
    </cfRule>
  </conditionalFormatting>
  <conditionalFormatting sqref="B194:Z194">
    <cfRule type="expression" dxfId="935" priority="936">
      <formula>$A194&lt;&gt;""</formula>
    </cfRule>
  </conditionalFormatting>
  <conditionalFormatting sqref="A194:A195">
    <cfRule type="expression" dxfId="934" priority="935">
      <formula>$A194&lt;&gt;""</formula>
    </cfRule>
  </conditionalFormatting>
  <conditionalFormatting sqref="B195:Z195">
    <cfRule type="expression" dxfId="933" priority="934">
      <formula>$A194&lt;&gt;""</formula>
    </cfRule>
  </conditionalFormatting>
  <conditionalFormatting sqref="AA194">
    <cfRule type="expression" dxfId="932" priority="933">
      <formula>$A194&lt;&gt;""</formula>
    </cfRule>
  </conditionalFormatting>
  <conditionalFormatting sqref="AA195">
    <cfRule type="expression" dxfId="931" priority="932">
      <formula>$A194&lt;&gt;""</formula>
    </cfRule>
  </conditionalFormatting>
  <conditionalFormatting sqref="B197:Z197">
    <cfRule type="expression" dxfId="930" priority="931">
      <formula>$A197&lt;&gt;""</formula>
    </cfRule>
  </conditionalFormatting>
  <conditionalFormatting sqref="A197:A198">
    <cfRule type="expression" dxfId="929" priority="930">
      <formula>$A197&lt;&gt;""</formula>
    </cfRule>
  </conditionalFormatting>
  <conditionalFormatting sqref="B198:Z198">
    <cfRule type="expression" dxfId="928" priority="929">
      <formula>$A197&lt;&gt;""</formula>
    </cfRule>
  </conditionalFormatting>
  <conditionalFormatting sqref="AA197">
    <cfRule type="expression" dxfId="927" priority="928">
      <formula>$A197&lt;&gt;""</formula>
    </cfRule>
  </conditionalFormatting>
  <conditionalFormatting sqref="AA198">
    <cfRule type="expression" dxfId="926" priority="927">
      <formula>$A197&lt;&gt;""</formula>
    </cfRule>
  </conditionalFormatting>
  <conditionalFormatting sqref="B200:Z200">
    <cfRule type="expression" dxfId="925" priority="926">
      <formula>$A200&lt;&gt;""</formula>
    </cfRule>
  </conditionalFormatting>
  <conditionalFormatting sqref="A200:A201">
    <cfRule type="expression" dxfId="924" priority="925">
      <formula>$A200&lt;&gt;""</formula>
    </cfRule>
  </conditionalFormatting>
  <conditionalFormatting sqref="B201:Z201">
    <cfRule type="expression" dxfId="923" priority="924">
      <formula>$A200&lt;&gt;""</formula>
    </cfRule>
  </conditionalFormatting>
  <conditionalFormatting sqref="AA200">
    <cfRule type="expression" dxfId="922" priority="923">
      <formula>$A200&lt;&gt;""</formula>
    </cfRule>
  </conditionalFormatting>
  <conditionalFormatting sqref="AA201">
    <cfRule type="expression" dxfId="921" priority="922">
      <formula>$A200&lt;&gt;""</formula>
    </cfRule>
  </conditionalFormatting>
  <conditionalFormatting sqref="B203:Z203">
    <cfRule type="expression" dxfId="920" priority="921">
      <formula>$A203&lt;&gt;""</formula>
    </cfRule>
  </conditionalFormatting>
  <conditionalFormatting sqref="A203:A204">
    <cfRule type="expression" dxfId="919" priority="920">
      <formula>$A203&lt;&gt;""</formula>
    </cfRule>
  </conditionalFormatting>
  <conditionalFormatting sqref="B204:Z204">
    <cfRule type="expression" dxfId="918" priority="919">
      <formula>$A203&lt;&gt;""</formula>
    </cfRule>
  </conditionalFormatting>
  <conditionalFormatting sqref="AA203">
    <cfRule type="expression" dxfId="917" priority="918">
      <formula>$A203&lt;&gt;""</formula>
    </cfRule>
  </conditionalFormatting>
  <conditionalFormatting sqref="AA204">
    <cfRule type="expression" dxfId="916" priority="917">
      <formula>$A203&lt;&gt;""</formula>
    </cfRule>
  </conditionalFormatting>
  <conditionalFormatting sqref="B206:Z206">
    <cfRule type="expression" dxfId="915" priority="916">
      <formula>$A206&lt;&gt;""</formula>
    </cfRule>
  </conditionalFormatting>
  <conditionalFormatting sqref="A206:A207">
    <cfRule type="expression" dxfId="914" priority="915">
      <formula>$A206&lt;&gt;""</formula>
    </cfRule>
  </conditionalFormatting>
  <conditionalFormatting sqref="B207:Z207">
    <cfRule type="expression" dxfId="913" priority="914">
      <formula>$A206&lt;&gt;""</formula>
    </cfRule>
  </conditionalFormatting>
  <conditionalFormatting sqref="AA206">
    <cfRule type="expression" dxfId="912" priority="913">
      <formula>$A206&lt;&gt;""</formula>
    </cfRule>
  </conditionalFormatting>
  <conditionalFormatting sqref="AA207">
    <cfRule type="expression" dxfId="911" priority="912">
      <formula>$A206&lt;&gt;""</formula>
    </cfRule>
  </conditionalFormatting>
  <conditionalFormatting sqref="B209:Z209">
    <cfRule type="expression" dxfId="910" priority="911">
      <formula>$A209&lt;&gt;""</formula>
    </cfRule>
  </conditionalFormatting>
  <conditionalFormatting sqref="A209:A210">
    <cfRule type="expression" dxfId="909" priority="910">
      <formula>$A209&lt;&gt;""</formula>
    </cfRule>
  </conditionalFormatting>
  <conditionalFormatting sqref="B210:Z210">
    <cfRule type="expression" dxfId="908" priority="909">
      <formula>$A209&lt;&gt;""</formula>
    </cfRule>
  </conditionalFormatting>
  <conditionalFormatting sqref="AA209">
    <cfRule type="expression" dxfId="907" priority="908">
      <formula>$A209&lt;&gt;""</formula>
    </cfRule>
  </conditionalFormatting>
  <conditionalFormatting sqref="AA210">
    <cfRule type="expression" dxfId="906" priority="907">
      <formula>$A209&lt;&gt;""</formula>
    </cfRule>
  </conditionalFormatting>
  <conditionalFormatting sqref="B212:Z212">
    <cfRule type="expression" dxfId="905" priority="906">
      <formula>$A212&lt;&gt;""</formula>
    </cfRule>
  </conditionalFormatting>
  <conditionalFormatting sqref="A212:A213">
    <cfRule type="expression" dxfId="904" priority="905">
      <formula>$A212&lt;&gt;""</formula>
    </cfRule>
  </conditionalFormatting>
  <conditionalFormatting sqref="B213:Z213">
    <cfRule type="expression" dxfId="903" priority="904">
      <formula>$A212&lt;&gt;""</formula>
    </cfRule>
  </conditionalFormatting>
  <conditionalFormatting sqref="AA212">
    <cfRule type="expression" dxfId="902" priority="903">
      <formula>$A212&lt;&gt;""</formula>
    </cfRule>
  </conditionalFormatting>
  <conditionalFormatting sqref="AA213">
    <cfRule type="expression" dxfId="901" priority="902">
      <formula>$A212&lt;&gt;""</formula>
    </cfRule>
  </conditionalFormatting>
  <conditionalFormatting sqref="B215:Z215">
    <cfRule type="expression" dxfId="900" priority="901">
      <formula>$A215&lt;&gt;""</formula>
    </cfRule>
  </conditionalFormatting>
  <conditionalFormatting sqref="A215:A216">
    <cfRule type="expression" dxfId="899" priority="900">
      <formula>$A215&lt;&gt;""</formula>
    </cfRule>
  </conditionalFormatting>
  <conditionalFormatting sqref="B216:Z216">
    <cfRule type="expression" dxfId="898" priority="899">
      <formula>$A215&lt;&gt;""</formula>
    </cfRule>
  </conditionalFormatting>
  <conditionalFormatting sqref="AA215">
    <cfRule type="expression" dxfId="897" priority="898">
      <formula>$A215&lt;&gt;""</formula>
    </cfRule>
  </conditionalFormatting>
  <conditionalFormatting sqref="AA216">
    <cfRule type="expression" dxfId="896" priority="897">
      <formula>$A215&lt;&gt;""</formula>
    </cfRule>
  </conditionalFormatting>
  <conditionalFormatting sqref="B218:Z218">
    <cfRule type="expression" dxfId="895" priority="896">
      <formula>$A218&lt;&gt;""</formula>
    </cfRule>
  </conditionalFormatting>
  <conditionalFormatting sqref="A218:A219">
    <cfRule type="expression" dxfId="894" priority="895">
      <formula>$A218&lt;&gt;""</formula>
    </cfRule>
  </conditionalFormatting>
  <conditionalFormatting sqref="B219:Z219">
    <cfRule type="expression" dxfId="893" priority="894">
      <formula>$A218&lt;&gt;""</formula>
    </cfRule>
  </conditionalFormatting>
  <conditionalFormatting sqref="AA218">
    <cfRule type="expression" dxfId="892" priority="893">
      <formula>$A218&lt;&gt;""</formula>
    </cfRule>
  </conditionalFormatting>
  <conditionalFormatting sqref="AA219">
    <cfRule type="expression" dxfId="891" priority="892">
      <formula>$A218&lt;&gt;""</formula>
    </cfRule>
  </conditionalFormatting>
  <conditionalFormatting sqref="B221:Z221">
    <cfRule type="expression" dxfId="890" priority="891">
      <formula>$A221&lt;&gt;""</formula>
    </cfRule>
  </conditionalFormatting>
  <conditionalFormatting sqref="A221:A222">
    <cfRule type="expression" dxfId="889" priority="890">
      <formula>$A221&lt;&gt;""</formula>
    </cfRule>
  </conditionalFormatting>
  <conditionalFormatting sqref="B222:Z222">
    <cfRule type="expression" dxfId="888" priority="889">
      <formula>$A221&lt;&gt;""</formula>
    </cfRule>
  </conditionalFormatting>
  <conditionalFormatting sqref="AA221">
    <cfRule type="expression" dxfId="887" priority="888">
      <formula>$A221&lt;&gt;""</formula>
    </cfRule>
  </conditionalFormatting>
  <conditionalFormatting sqref="AA222">
    <cfRule type="expression" dxfId="886" priority="887">
      <formula>$A221&lt;&gt;""</formula>
    </cfRule>
  </conditionalFormatting>
  <conditionalFormatting sqref="B224:Z224">
    <cfRule type="expression" dxfId="885" priority="886">
      <formula>$A224&lt;&gt;""</formula>
    </cfRule>
  </conditionalFormatting>
  <conditionalFormatting sqref="A224:A225">
    <cfRule type="expression" dxfId="884" priority="885">
      <formula>$A224&lt;&gt;""</formula>
    </cfRule>
  </conditionalFormatting>
  <conditionalFormatting sqref="B225:Z225">
    <cfRule type="expression" dxfId="883" priority="884">
      <formula>$A224&lt;&gt;""</formula>
    </cfRule>
  </conditionalFormatting>
  <conditionalFormatting sqref="AA224">
    <cfRule type="expression" dxfId="882" priority="883">
      <formula>$A224&lt;&gt;""</formula>
    </cfRule>
  </conditionalFormatting>
  <conditionalFormatting sqref="AA225">
    <cfRule type="expression" dxfId="881" priority="882">
      <formula>$A224&lt;&gt;""</formula>
    </cfRule>
  </conditionalFormatting>
  <conditionalFormatting sqref="B227:Z227">
    <cfRule type="expression" dxfId="880" priority="881">
      <formula>$A227&lt;&gt;""</formula>
    </cfRule>
  </conditionalFormatting>
  <conditionalFormatting sqref="A227:A228">
    <cfRule type="expression" dxfId="879" priority="880">
      <formula>$A227&lt;&gt;""</formula>
    </cfRule>
  </conditionalFormatting>
  <conditionalFormatting sqref="B228:Z228">
    <cfRule type="expression" dxfId="878" priority="879">
      <formula>$A227&lt;&gt;""</formula>
    </cfRule>
  </conditionalFormatting>
  <conditionalFormatting sqref="AA227">
    <cfRule type="expression" dxfId="877" priority="878">
      <formula>$A227&lt;&gt;""</formula>
    </cfRule>
  </conditionalFormatting>
  <conditionalFormatting sqref="AA228">
    <cfRule type="expression" dxfId="876" priority="877">
      <formula>$A227&lt;&gt;""</formula>
    </cfRule>
  </conditionalFormatting>
  <conditionalFormatting sqref="B230:Z230">
    <cfRule type="expression" dxfId="875" priority="876">
      <formula>$A230&lt;&gt;""</formula>
    </cfRule>
  </conditionalFormatting>
  <conditionalFormatting sqref="A230:A231">
    <cfRule type="expression" dxfId="874" priority="875">
      <formula>$A230&lt;&gt;""</formula>
    </cfRule>
  </conditionalFormatting>
  <conditionalFormatting sqref="B231:Z231">
    <cfRule type="expression" dxfId="873" priority="874">
      <formula>$A230&lt;&gt;""</formula>
    </cfRule>
  </conditionalFormatting>
  <conditionalFormatting sqref="AA230">
    <cfRule type="expression" dxfId="872" priority="873">
      <formula>$A230&lt;&gt;""</formula>
    </cfRule>
  </conditionalFormatting>
  <conditionalFormatting sqref="AA231">
    <cfRule type="expression" dxfId="871" priority="872">
      <formula>$A230&lt;&gt;""</formula>
    </cfRule>
  </conditionalFormatting>
  <conditionalFormatting sqref="B233:Z233">
    <cfRule type="expression" dxfId="870" priority="871">
      <formula>$A233&lt;&gt;""</formula>
    </cfRule>
  </conditionalFormatting>
  <conditionalFormatting sqref="A233:A234">
    <cfRule type="expression" dxfId="869" priority="870">
      <formula>$A233&lt;&gt;""</formula>
    </cfRule>
  </conditionalFormatting>
  <conditionalFormatting sqref="B234:Z234">
    <cfRule type="expression" dxfId="868" priority="869">
      <formula>$A233&lt;&gt;""</formula>
    </cfRule>
  </conditionalFormatting>
  <conditionalFormatting sqref="AA233">
    <cfRule type="expression" dxfId="867" priority="868">
      <formula>$A233&lt;&gt;""</formula>
    </cfRule>
  </conditionalFormatting>
  <conditionalFormatting sqref="AA234">
    <cfRule type="expression" dxfId="866" priority="867">
      <formula>$A233&lt;&gt;""</formula>
    </cfRule>
  </conditionalFormatting>
  <conditionalFormatting sqref="B236:Z236">
    <cfRule type="expression" dxfId="865" priority="866">
      <formula>$A236&lt;&gt;""</formula>
    </cfRule>
  </conditionalFormatting>
  <conditionalFormatting sqref="A236:A237">
    <cfRule type="expression" dxfId="864" priority="865">
      <formula>$A236&lt;&gt;""</formula>
    </cfRule>
  </conditionalFormatting>
  <conditionalFormatting sqref="B237:Z237">
    <cfRule type="expression" dxfId="863" priority="864">
      <formula>$A236&lt;&gt;""</formula>
    </cfRule>
  </conditionalFormatting>
  <conditionalFormatting sqref="AA236">
    <cfRule type="expression" dxfId="862" priority="863">
      <formula>$A236&lt;&gt;""</formula>
    </cfRule>
  </conditionalFormatting>
  <conditionalFormatting sqref="AA237">
    <cfRule type="expression" dxfId="861" priority="862">
      <formula>$A236&lt;&gt;""</formula>
    </cfRule>
  </conditionalFormatting>
  <conditionalFormatting sqref="B239:Z239">
    <cfRule type="expression" dxfId="860" priority="861">
      <formula>$A239&lt;&gt;""</formula>
    </cfRule>
  </conditionalFormatting>
  <conditionalFormatting sqref="A239:A240">
    <cfRule type="expression" dxfId="859" priority="860">
      <formula>$A239&lt;&gt;""</formula>
    </cfRule>
  </conditionalFormatting>
  <conditionalFormatting sqref="B240:Z240">
    <cfRule type="expression" dxfId="858" priority="859">
      <formula>$A239&lt;&gt;""</formula>
    </cfRule>
  </conditionalFormatting>
  <conditionalFormatting sqref="AA239">
    <cfRule type="expression" dxfId="857" priority="858">
      <formula>$A239&lt;&gt;""</formula>
    </cfRule>
  </conditionalFormatting>
  <conditionalFormatting sqref="AA240">
    <cfRule type="expression" dxfId="856" priority="857">
      <formula>$A239&lt;&gt;""</formula>
    </cfRule>
  </conditionalFormatting>
  <conditionalFormatting sqref="B242:Z242">
    <cfRule type="expression" dxfId="855" priority="856">
      <formula>$A242&lt;&gt;""</formula>
    </cfRule>
  </conditionalFormatting>
  <conditionalFormatting sqref="A242:A243">
    <cfRule type="expression" dxfId="854" priority="855">
      <formula>$A242&lt;&gt;""</formula>
    </cfRule>
  </conditionalFormatting>
  <conditionalFormatting sqref="B243:Z243">
    <cfRule type="expression" dxfId="853" priority="854">
      <formula>$A242&lt;&gt;""</formula>
    </cfRule>
  </conditionalFormatting>
  <conditionalFormatting sqref="AA242">
    <cfRule type="expression" dxfId="852" priority="853">
      <formula>$A242&lt;&gt;""</formula>
    </cfRule>
  </conditionalFormatting>
  <conditionalFormatting sqref="AA243">
    <cfRule type="expression" dxfId="851" priority="852">
      <formula>$A242&lt;&gt;""</formula>
    </cfRule>
  </conditionalFormatting>
  <conditionalFormatting sqref="B245:Z245">
    <cfRule type="expression" dxfId="850" priority="851">
      <formula>$A245&lt;&gt;""</formula>
    </cfRule>
  </conditionalFormatting>
  <conditionalFormatting sqref="A245:A246">
    <cfRule type="expression" dxfId="849" priority="850">
      <formula>$A245&lt;&gt;""</formula>
    </cfRule>
  </conditionalFormatting>
  <conditionalFormatting sqref="B246:Z246">
    <cfRule type="expression" dxfId="848" priority="849">
      <formula>$A245&lt;&gt;""</formula>
    </cfRule>
  </conditionalFormatting>
  <conditionalFormatting sqref="AA245">
    <cfRule type="expression" dxfId="847" priority="848">
      <formula>$A245&lt;&gt;""</formula>
    </cfRule>
  </conditionalFormatting>
  <conditionalFormatting sqref="AA246">
    <cfRule type="expression" dxfId="846" priority="847">
      <formula>$A245&lt;&gt;""</formula>
    </cfRule>
  </conditionalFormatting>
  <conditionalFormatting sqref="B248:Z248">
    <cfRule type="expression" dxfId="845" priority="846">
      <formula>$A248&lt;&gt;""</formula>
    </cfRule>
  </conditionalFormatting>
  <conditionalFormatting sqref="A248:A249">
    <cfRule type="expression" dxfId="844" priority="845">
      <formula>$A248&lt;&gt;""</formula>
    </cfRule>
  </conditionalFormatting>
  <conditionalFormatting sqref="B249:Z249">
    <cfRule type="expression" dxfId="843" priority="844">
      <formula>$A248&lt;&gt;""</formula>
    </cfRule>
  </conditionalFormatting>
  <conditionalFormatting sqref="AA248">
    <cfRule type="expression" dxfId="842" priority="843">
      <formula>$A248&lt;&gt;""</formula>
    </cfRule>
  </conditionalFormatting>
  <conditionalFormatting sqref="AA249">
    <cfRule type="expression" dxfId="841" priority="842">
      <formula>$A248&lt;&gt;""</formula>
    </cfRule>
  </conditionalFormatting>
  <conditionalFormatting sqref="B251:Z251">
    <cfRule type="expression" dxfId="840" priority="841">
      <formula>$A251&lt;&gt;""</formula>
    </cfRule>
  </conditionalFormatting>
  <conditionalFormatting sqref="A251:A252">
    <cfRule type="expression" dxfId="839" priority="840">
      <formula>$A251&lt;&gt;""</formula>
    </cfRule>
  </conditionalFormatting>
  <conditionalFormatting sqref="B252:Z252">
    <cfRule type="expression" dxfId="838" priority="839">
      <formula>$A251&lt;&gt;""</formula>
    </cfRule>
  </conditionalFormatting>
  <conditionalFormatting sqref="AA251">
    <cfRule type="expression" dxfId="837" priority="838">
      <formula>$A251&lt;&gt;""</formula>
    </cfRule>
  </conditionalFormatting>
  <conditionalFormatting sqref="AA252">
    <cfRule type="expression" dxfId="836" priority="837">
      <formula>$A251&lt;&gt;""</formula>
    </cfRule>
  </conditionalFormatting>
  <conditionalFormatting sqref="B254:Z254">
    <cfRule type="expression" dxfId="835" priority="836">
      <formula>$A254&lt;&gt;""</formula>
    </cfRule>
  </conditionalFormatting>
  <conditionalFormatting sqref="A254:A255">
    <cfRule type="expression" dxfId="834" priority="835">
      <formula>$A254&lt;&gt;""</formula>
    </cfRule>
  </conditionalFormatting>
  <conditionalFormatting sqref="B255:Z255">
    <cfRule type="expression" dxfId="833" priority="834">
      <formula>$A254&lt;&gt;""</formula>
    </cfRule>
  </conditionalFormatting>
  <conditionalFormatting sqref="AA254">
    <cfRule type="expression" dxfId="832" priority="833">
      <formula>$A254&lt;&gt;""</formula>
    </cfRule>
  </conditionalFormatting>
  <conditionalFormatting sqref="AA255">
    <cfRule type="expression" dxfId="831" priority="832">
      <formula>$A254&lt;&gt;""</formula>
    </cfRule>
  </conditionalFormatting>
  <conditionalFormatting sqref="B257:Z257">
    <cfRule type="expression" dxfId="830" priority="831">
      <formula>$A257&lt;&gt;""</formula>
    </cfRule>
  </conditionalFormatting>
  <conditionalFormatting sqref="A257:A258">
    <cfRule type="expression" dxfId="829" priority="830">
      <formula>$A257&lt;&gt;""</formula>
    </cfRule>
  </conditionalFormatting>
  <conditionalFormatting sqref="B258:Z258">
    <cfRule type="expression" dxfId="828" priority="829">
      <formula>$A257&lt;&gt;""</formula>
    </cfRule>
  </conditionalFormatting>
  <conditionalFormatting sqref="AA257">
    <cfRule type="expression" dxfId="827" priority="828">
      <formula>$A257&lt;&gt;""</formula>
    </cfRule>
  </conditionalFormatting>
  <conditionalFormatting sqref="AA258">
    <cfRule type="expression" dxfId="826" priority="827">
      <formula>$A257&lt;&gt;""</formula>
    </cfRule>
  </conditionalFormatting>
  <conditionalFormatting sqref="B260:Z260">
    <cfRule type="expression" dxfId="825" priority="826">
      <formula>$A260&lt;&gt;""</formula>
    </cfRule>
  </conditionalFormatting>
  <conditionalFormatting sqref="A260:A261">
    <cfRule type="expression" dxfId="824" priority="825">
      <formula>$A260&lt;&gt;""</formula>
    </cfRule>
  </conditionalFormatting>
  <conditionalFormatting sqref="B261:Z261">
    <cfRule type="expression" dxfId="823" priority="824">
      <formula>$A260&lt;&gt;""</formula>
    </cfRule>
  </conditionalFormatting>
  <conditionalFormatting sqref="AA260">
    <cfRule type="expression" dxfId="822" priority="823">
      <formula>$A260&lt;&gt;""</formula>
    </cfRule>
  </conditionalFormatting>
  <conditionalFormatting sqref="AA261">
    <cfRule type="expression" dxfId="821" priority="822">
      <formula>$A260&lt;&gt;""</formula>
    </cfRule>
  </conditionalFormatting>
  <conditionalFormatting sqref="B263:Z263">
    <cfRule type="expression" dxfId="820" priority="821">
      <formula>$A263&lt;&gt;""</formula>
    </cfRule>
  </conditionalFormatting>
  <conditionalFormatting sqref="A263:A264">
    <cfRule type="expression" dxfId="819" priority="820">
      <formula>$A263&lt;&gt;""</formula>
    </cfRule>
  </conditionalFormatting>
  <conditionalFormatting sqref="B264:Z264">
    <cfRule type="expression" dxfId="818" priority="819">
      <formula>$A263&lt;&gt;""</formula>
    </cfRule>
  </conditionalFormatting>
  <conditionalFormatting sqref="AA263">
    <cfRule type="expression" dxfId="817" priority="818">
      <formula>$A263&lt;&gt;""</formula>
    </cfRule>
  </conditionalFormatting>
  <conditionalFormatting sqref="AA264">
    <cfRule type="expression" dxfId="816" priority="817">
      <formula>$A263&lt;&gt;""</formula>
    </cfRule>
  </conditionalFormatting>
  <conditionalFormatting sqref="B266:Z266">
    <cfRule type="expression" dxfId="815" priority="816">
      <formula>$A266&lt;&gt;""</formula>
    </cfRule>
  </conditionalFormatting>
  <conditionalFormatting sqref="A266:A267">
    <cfRule type="expression" dxfId="814" priority="815">
      <formula>$A266&lt;&gt;""</formula>
    </cfRule>
  </conditionalFormatting>
  <conditionalFormatting sqref="B267:Z267">
    <cfRule type="expression" dxfId="813" priority="814">
      <formula>$A266&lt;&gt;""</formula>
    </cfRule>
  </conditionalFormatting>
  <conditionalFormatting sqref="AA266">
    <cfRule type="expression" dxfId="812" priority="813">
      <formula>$A266&lt;&gt;""</formula>
    </cfRule>
  </conditionalFormatting>
  <conditionalFormatting sqref="AA267">
    <cfRule type="expression" dxfId="811" priority="812">
      <formula>$A266&lt;&gt;""</formula>
    </cfRule>
  </conditionalFormatting>
  <conditionalFormatting sqref="B269:Z269">
    <cfRule type="expression" dxfId="810" priority="811">
      <formula>$A269&lt;&gt;""</formula>
    </cfRule>
  </conditionalFormatting>
  <conditionalFormatting sqref="A269:A270">
    <cfRule type="expression" dxfId="809" priority="810">
      <formula>$A269&lt;&gt;""</formula>
    </cfRule>
  </conditionalFormatting>
  <conditionalFormatting sqref="B270:Z270">
    <cfRule type="expression" dxfId="808" priority="809">
      <formula>$A269&lt;&gt;""</formula>
    </cfRule>
  </conditionalFormatting>
  <conditionalFormatting sqref="AA269">
    <cfRule type="expression" dxfId="807" priority="808">
      <formula>$A269&lt;&gt;""</formula>
    </cfRule>
  </conditionalFormatting>
  <conditionalFormatting sqref="AA270">
    <cfRule type="expression" dxfId="806" priority="807">
      <formula>$A269&lt;&gt;""</formula>
    </cfRule>
  </conditionalFormatting>
  <conditionalFormatting sqref="B272:Z272">
    <cfRule type="expression" dxfId="805" priority="806">
      <formula>$A272&lt;&gt;""</formula>
    </cfRule>
  </conditionalFormatting>
  <conditionalFormatting sqref="A272:A273">
    <cfRule type="expression" dxfId="804" priority="805">
      <formula>$A272&lt;&gt;""</formula>
    </cfRule>
  </conditionalFormatting>
  <conditionalFormatting sqref="B273:Z273">
    <cfRule type="expression" dxfId="803" priority="804">
      <formula>$A272&lt;&gt;""</formula>
    </cfRule>
  </conditionalFormatting>
  <conditionalFormatting sqref="AA272">
    <cfRule type="expression" dxfId="802" priority="803">
      <formula>$A272&lt;&gt;""</formula>
    </cfRule>
  </conditionalFormatting>
  <conditionalFormatting sqref="AA273">
    <cfRule type="expression" dxfId="801" priority="802">
      <formula>$A272&lt;&gt;""</formula>
    </cfRule>
  </conditionalFormatting>
  <conditionalFormatting sqref="B275:Z275">
    <cfRule type="expression" dxfId="800" priority="801">
      <formula>$A275&lt;&gt;""</formula>
    </cfRule>
  </conditionalFormatting>
  <conditionalFormatting sqref="A275:A276">
    <cfRule type="expression" dxfId="799" priority="800">
      <formula>$A275&lt;&gt;""</formula>
    </cfRule>
  </conditionalFormatting>
  <conditionalFormatting sqref="B276:Z276">
    <cfRule type="expression" dxfId="798" priority="799">
      <formula>$A275&lt;&gt;""</formula>
    </cfRule>
  </conditionalFormatting>
  <conditionalFormatting sqref="AA275">
    <cfRule type="expression" dxfId="797" priority="798">
      <formula>$A275&lt;&gt;""</formula>
    </cfRule>
  </conditionalFormatting>
  <conditionalFormatting sqref="AA276">
    <cfRule type="expression" dxfId="796" priority="797">
      <formula>$A275&lt;&gt;""</formula>
    </cfRule>
  </conditionalFormatting>
  <conditionalFormatting sqref="B278:Z278">
    <cfRule type="expression" dxfId="795" priority="796">
      <formula>$A278&lt;&gt;""</formula>
    </cfRule>
  </conditionalFormatting>
  <conditionalFormatting sqref="A278:A279">
    <cfRule type="expression" dxfId="794" priority="795">
      <formula>$A278&lt;&gt;""</formula>
    </cfRule>
  </conditionalFormatting>
  <conditionalFormatting sqref="B279:Z279">
    <cfRule type="expression" dxfId="793" priority="794">
      <formula>$A278&lt;&gt;""</formula>
    </cfRule>
  </conditionalFormatting>
  <conditionalFormatting sqref="AA278">
    <cfRule type="expression" dxfId="792" priority="793">
      <formula>$A278&lt;&gt;""</formula>
    </cfRule>
  </conditionalFormatting>
  <conditionalFormatting sqref="AA279">
    <cfRule type="expression" dxfId="791" priority="792">
      <formula>$A278&lt;&gt;""</formula>
    </cfRule>
  </conditionalFormatting>
  <conditionalFormatting sqref="B281:Z281">
    <cfRule type="expression" dxfId="790" priority="791">
      <formula>$A281&lt;&gt;""</formula>
    </cfRule>
  </conditionalFormatting>
  <conditionalFormatting sqref="A281:A282">
    <cfRule type="expression" dxfId="789" priority="790">
      <formula>$A281&lt;&gt;""</formula>
    </cfRule>
  </conditionalFormatting>
  <conditionalFormatting sqref="B282:Z282">
    <cfRule type="expression" dxfId="788" priority="789">
      <formula>$A281&lt;&gt;""</formula>
    </cfRule>
  </conditionalFormatting>
  <conditionalFormatting sqref="AA281">
    <cfRule type="expression" dxfId="787" priority="788">
      <formula>$A281&lt;&gt;""</formula>
    </cfRule>
  </conditionalFormatting>
  <conditionalFormatting sqref="AA282">
    <cfRule type="expression" dxfId="786" priority="787">
      <formula>$A281&lt;&gt;""</formula>
    </cfRule>
  </conditionalFormatting>
  <conditionalFormatting sqref="B284:Z284">
    <cfRule type="expression" dxfId="785" priority="786">
      <formula>$A284&lt;&gt;""</formula>
    </cfRule>
  </conditionalFormatting>
  <conditionalFormatting sqref="A284:A285">
    <cfRule type="expression" dxfId="784" priority="785">
      <formula>$A284&lt;&gt;""</formula>
    </cfRule>
  </conditionalFormatting>
  <conditionalFormatting sqref="B285:Z285">
    <cfRule type="expression" dxfId="783" priority="784">
      <formula>$A284&lt;&gt;""</formula>
    </cfRule>
  </conditionalFormatting>
  <conditionalFormatting sqref="AA284">
    <cfRule type="expression" dxfId="782" priority="783">
      <formula>$A284&lt;&gt;""</formula>
    </cfRule>
  </conditionalFormatting>
  <conditionalFormatting sqref="AA285">
    <cfRule type="expression" dxfId="781" priority="782">
      <formula>$A284&lt;&gt;""</formula>
    </cfRule>
  </conditionalFormatting>
  <conditionalFormatting sqref="B287:Z287">
    <cfRule type="expression" dxfId="780" priority="781">
      <formula>$A287&lt;&gt;""</formula>
    </cfRule>
  </conditionalFormatting>
  <conditionalFormatting sqref="A287:A288">
    <cfRule type="expression" dxfId="779" priority="780">
      <formula>$A287&lt;&gt;""</formula>
    </cfRule>
  </conditionalFormatting>
  <conditionalFormatting sqref="B288:Z288">
    <cfRule type="expression" dxfId="778" priority="779">
      <formula>$A287&lt;&gt;""</formula>
    </cfRule>
  </conditionalFormatting>
  <conditionalFormatting sqref="AA287">
    <cfRule type="expression" dxfId="777" priority="778">
      <formula>$A287&lt;&gt;""</formula>
    </cfRule>
  </conditionalFormatting>
  <conditionalFormatting sqref="AA288">
    <cfRule type="expression" dxfId="776" priority="777">
      <formula>$A287&lt;&gt;""</formula>
    </cfRule>
  </conditionalFormatting>
  <conditionalFormatting sqref="B290:Z290">
    <cfRule type="expression" dxfId="775" priority="776">
      <formula>$A290&lt;&gt;""</formula>
    </cfRule>
  </conditionalFormatting>
  <conditionalFormatting sqref="A290:A291">
    <cfRule type="expression" dxfId="774" priority="775">
      <formula>$A290&lt;&gt;""</formula>
    </cfRule>
  </conditionalFormatting>
  <conditionalFormatting sqref="B291:Z291">
    <cfRule type="expression" dxfId="773" priority="774">
      <formula>$A290&lt;&gt;""</formula>
    </cfRule>
  </conditionalFormatting>
  <conditionalFormatting sqref="AA290">
    <cfRule type="expression" dxfId="772" priority="773">
      <formula>$A290&lt;&gt;""</formula>
    </cfRule>
  </conditionalFormatting>
  <conditionalFormatting sqref="AA291">
    <cfRule type="expression" dxfId="771" priority="772">
      <formula>$A290&lt;&gt;""</formula>
    </cfRule>
  </conditionalFormatting>
  <conditionalFormatting sqref="B293:Z293">
    <cfRule type="expression" dxfId="770" priority="771">
      <formula>$A293&lt;&gt;""</formula>
    </cfRule>
  </conditionalFormatting>
  <conditionalFormatting sqref="A293:A294">
    <cfRule type="expression" dxfId="769" priority="770">
      <formula>$A293&lt;&gt;""</formula>
    </cfRule>
  </conditionalFormatting>
  <conditionalFormatting sqref="B294:Z294">
    <cfRule type="expression" dxfId="768" priority="769">
      <formula>$A293&lt;&gt;""</formula>
    </cfRule>
  </conditionalFormatting>
  <conditionalFormatting sqref="AA293">
    <cfRule type="expression" dxfId="767" priority="768">
      <formula>$A293&lt;&gt;""</formula>
    </cfRule>
  </conditionalFormatting>
  <conditionalFormatting sqref="AA294">
    <cfRule type="expression" dxfId="766" priority="767">
      <formula>$A293&lt;&gt;""</formula>
    </cfRule>
  </conditionalFormatting>
  <conditionalFormatting sqref="B296:Z296">
    <cfRule type="expression" dxfId="765" priority="766">
      <formula>$A296&lt;&gt;""</formula>
    </cfRule>
  </conditionalFormatting>
  <conditionalFormatting sqref="A296:A297">
    <cfRule type="expression" dxfId="764" priority="765">
      <formula>$A296&lt;&gt;""</formula>
    </cfRule>
  </conditionalFormatting>
  <conditionalFormatting sqref="B297:Z297">
    <cfRule type="expression" dxfId="763" priority="764">
      <formula>$A296&lt;&gt;""</formula>
    </cfRule>
  </conditionalFormatting>
  <conditionalFormatting sqref="AA296">
    <cfRule type="expression" dxfId="762" priority="763">
      <formula>$A296&lt;&gt;""</formula>
    </cfRule>
  </conditionalFormatting>
  <conditionalFormatting sqref="AA297">
    <cfRule type="expression" dxfId="761" priority="762">
      <formula>$A296&lt;&gt;""</formula>
    </cfRule>
  </conditionalFormatting>
  <conditionalFormatting sqref="B299:Z299">
    <cfRule type="expression" dxfId="760" priority="761">
      <formula>$A299&lt;&gt;""</formula>
    </cfRule>
  </conditionalFormatting>
  <conditionalFormatting sqref="A299:A300">
    <cfRule type="expression" dxfId="759" priority="760">
      <formula>$A299&lt;&gt;""</formula>
    </cfRule>
  </conditionalFormatting>
  <conditionalFormatting sqref="B300:Z300">
    <cfRule type="expression" dxfId="758" priority="759">
      <formula>$A299&lt;&gt;""</formula>
    </cfRule>
  </conditionalFormatting>
  <conditionalFormatting sqref="AA299">
    <cfRule type="expression" dxfId="757" priority="758">
      <formula>$A299&lt;&gt;""</formula>
    </cfRule>
  </conditionalFormatting>
  <conditionalFormatting sqref="AA300">
    <cfRule type="expression" dxfId="756" priority="757">
      <formula>$A299&lt;&gt;""</formula>
    </cfRule>
  </conditionalFormatting>
  <conditionalFormatting sqref="B302:Z302">
    <cfRule type="expression" dxfId="755" priority="756">
      <formula>$A302&lt;&gt;""</formula>
    </cfRule>
  </conditionalFormatting>
  <conditionalFormatting sqref="A302:A303">
    <cfRule type="expression" dxfId="754" priority="755">
      <formula>$A302&lt;&gt;""</formula>
    </cfRule>
  </conditionalFormatting>
  <conditionalFormatting sqref="B303:Z303">
    <cfRule type="expression" dxfId="753" priority="754">
      <formula>$A302&lt;&gt;""</formula>
    </cfRule>
  </conditionalFormatting>
  <conditionalFormatting sqref="AA302">
    <cfRule type="expression" dxfId="752" priority="753">
      <formula>$A302&lt;&gt;""</formula>
    </cfRule>
  </conditionalFormatting>
  <conditionalFormatting sqref="AA303">
    <cfRule type="expression" dxfId="751" priority="752">
      <formula>$A302&lt;&gt;""</formula>
    </cfRule>
  </conditionalFormatting>
  <conditionalFormatting sqref="B305:Z305">
    <cfRule type="expression" dxfId="750" priority="751">
      <formula>$A305&lt;&gt;""</formula>
    </cfRule>
  </conditionalFormatting>
  <conditionalFormatting sqref="A305:A306">
    <cfRule type="expression" dxfId="749" priority="750">
      <formula>$A305&lt;&gt;""</formula>
    </cfRule>
  </conditionalFormatting>
  <conditionalFormatting sqref="B306:Z306">
    <cfRule type="expression" dxfId="748" priority="749">
      <formula>$A305&lt;&gt;""</formula>
    </cfRule>
  </conditionalFormatting>
  <conditionalFormatting sqref="AA305">
    <cfRule type="expression" dxfId="747" priority="748">
      <formula>$A305&lt;&gt;""</formula>
    </cfRule>
  </conditionalFormatting>
  <conditionalFormatting sqref="AA306">
    <cfRule type="expression" dxfId="746" priority="747">
      <formula>$A305&lt;&gt;""</formula>
    </cfRule>
  </conditionalFormatting>
  <conditionalFormatting sqref="B308:Z308">
    <cfRule type="expression" dxfId="745" priority="746">
      <formula>$A308&lt;&gt;""</formula>
    </cfRule>
  </conditionalFormatting>
  <conditionalFormatting sqref="A308:A309">
    <cfRule type="expression" dxfId="744" priority="745">
      <formula>$A308&lt;&gt;""</formula>
    </cfRule>
  </conditionalFormatting>
  <conditionalFormatting sqref="B309:Z309">
    <cfRule type="expression" dxfId="743" priority="744">
      <formula>$A308&lt;&gt;""</formula>
    </cfRule>
  </conditionalFormatting>
  <conditionalFormatting sqref="AA308">
    <cfRule type="expression" dxfId="742" priority="743">
      <formula>$A308&lt;&gt;""</formula>
    </cfRule>
  </conditionalFormatting>
  <conditionalFormatting sqref="AA309">
    <cfRule type="expression" dxfId="741" priority="742">
      <formula>$A308&lt;&gt;""</formula>
    </cfRule>
  </conditionalFormatting>
  <conditionalFormatting sqref="B311:Z311">
    <cfRule type="expression" dxfId="740" priority="741">
      <formula>$A311&lt;&gt;""</formula>
    </cfRule>
  </conditionalFormatting>
  <conditionalFormatting sqref="A311:A312">
    <cfRule type="expression" dxfId="739" priority="740">
      <formula>$A311&lt;&gt;""</formula>
    </cfRule>
  </conditionalFormatting>
  <conditionalFormatting sqref="B312:Z312">
    <cfRule type="expression" dxfId="738" priority="739">
      <formula>$A311&lt;&gt;""</formula>
    </cfRule>
  </conditionalFormatting>
  <conditionalFormatting sqref="AA311">
    <cfRule type="expression" dxfId="737" priority="738">
      <formula>$A311&lt;&gt;""</formula>
    </cfRule>
  </conditionalFormatting>
  <conditionalFormatting sqref="AA312">
    <cfRule type="expression" dxfId="736" priority="737">
      <formula>$A311&lt;&gt;""</formula>
    </cfRule>
  </conditionalFormatting>
  <conditionalFormatting sqref="B314:Z314">
    <cfRule type="expression" dxfId="735" priority="736">
      <formula>$A314&lt;&gt;""</formula>
    </cfRule>
  </conditionalFormatting>
  <conditionalFormatting sqref="A314:A315">
    <cfRule type="expression" dxfId="734" priority="735">
      <formula>$A314&lt;&gt;""</formula>
    </cfRule>
  </conditionalFormatting>
  <conditionalFormatting sqref="B315:Z315">
    <cfRule type="expression" dxfId="733" priority="734">
      <formula>$A314&lt;&gt;""</formula>
    </cfRule>
  </conditionalFormatting>
  <conditionalFormatting sqref="AA314">
    <cfRule type="expression" dxfId="732" priority="733">
      <formula>$A314&lt;&gt;""</formula>
    </cfRule>
  </conditionalFormatting>
  <conditionalFormatting sqref="AA315">
    <cfRule type="expression" dxfId="731" priority="732">
      <formula>$A314&lt;&gt;""</formula>
    </cfRule>
  </conditionalFormatting>
  <conditionalFormatting sqref="B317:Z317">
    <cfRule type="expression" dxfId="730" priority="731">
      <formula>$A317&lt;&gt;""</formula>
    </cfRule>
  </conditionalFormatting>
  <conditionalFormatting sqref="A317:A318">
    <cfRule type="expression" dxfId="729" priority="730">
      <formula>$A317&lt;&gt;""</formula>
    </cfRule>
  </conditionalFormatting>
  <conditionalFormatting sqref="B318:Z318">
    <cfRule type="expression" dxfId="728" priority="729">
      <formula>$A317&lt;&gt;""</formula>
    </cfRule>
  </conditionalFormatting>
  <conditionalFormatting sqref="AA317">
    <cfRule type="expression" dxfId="727" priority="728">
      <formula>$A317&lt;&gt;""</formula>
    </cfRule>
  </conditionalFormatting>
  <conditionalFormatting sqref="AA318">
    <cfRule type="expression" dxfId="726" priority="727">
      <formula>$A317&lt;&gt;""</formula>
    </cfRule>
  </conditionalFormatting>
  <conditionalFormatting sqref="B320:Z320">
    <cfRule type="expression" dxfId="725" priority="726">
      <formula>$A320&lt;&gt;""</formula>
    </cfRule>
  </conditionalFormatting>
  <conditionalFormatting sqref="A320:A321">
    <cfRule type="expression" dxfId="724" priority="725">
      <formula>$A320&lt;&gt;""</formula>
    </cfRule>
  </conditionalFormatting>
  <conditionalFormatting sqref="B321:Z321">
    <cfRule type="expression" dxfId="723" priority="724">
      <formula>$A320&lt;&gt;""</formula>
    </cfRule>
  </conditionalFormatting>
  <conditionalFormatting sqref="AA320">
    <cfRule type="expression" dxfId="722" priority="723">
      <formula>$A320&lt;&gt;""</formula>
    </cfRule>
  </conditionalFormatting>
  <conditionalFormatting sqref="AA321">
    <cfRule type="expression" dxfId="721" priority="722">
      <formula>$A320&lt;&gt;""</formula>
    </cfRule>
  </conditionalFormatting>
  <conditionalFormatting sqref="B323:Z323">
    <cfRule type="expression" dxfId="720" priority="721">
      <formula>$A323&lt;&gt;""</formula>
    </cfRule>
  </conditionalFormatting>
  <conditionalFormatting sqref="A323:A324">
    <cfRule type="expression" dxfId="719" priority="720">
      <formula>$A323&lt;&gt;""</formula>
    </cfRule>
  </conditionalFormatting>
  <conditionalFormatting sqref="B324:Z324">
    <cfRule type="expression" dxfId="718" priority="719">
      <formula>$A323&lt;&gt;""</formula>
    </cfRule>
  </conditionalFormatting>
  <conditionalFormatting sqref="AA323">
    <cfRule type="expression" dxfId="717" priority="718">
      <formula>$A323&lt;&gt;""</formula>
    </cfRule>
  </conditionalFormatting>
  <conditionalFormatting sqref="AA324">
    <cfRule type="expression" dxfId="716" priority="717">
      <formula>$A323&lt;&gt;""</formula>
    </cfRule>
  </conditionalFormatting>
  <conditionalFormatting sqref="B326:Z326">
    <cfRule type="expression" dxfId="715" priority="716">
      <formula>$A326&lt;&gt;""</formula>
    </cfRule>
  </conditionalFormatting>
  <conditionalFormatting sqref="A326:A327">
    <cfRule type="expression" dxfId="714" priority="715">
      <formula>$A326&lt;&gt;""</formula>
    </cfRule>
  </conditionalFormatting>
  <conditionalFormatting sqref="B327:Z327">
    <cfRule type="expression" dxfId="713" priority="714">
      <formula>$A326&lt;&gt;""</formula>
    </cfRule>
  </conditionalFormatting>
  <conditionalFormatting sqref="AA326">
    <cfRule type="expression" dxfId="712" priority="713">
      <formula>$A326&lt;&gt;""</formula>
    </cfRule>
  </conditionalFormatting>
  <conditionalFormatting sqref="AA327">
    <cfRule type="expression" dxfId="711" priority="712">
      <formula>$A326&lt;&gt;""</formula>
    </cfRule>
  </conditionalFormatting>
  <conditionalFormatting sqref="B329:Z329">
    <cfRule type="expression" dxfId="710" priority="711">
      <formula>$A329&lt;&gt;""</formula>
    </cfRule>
  </conditionalFormatting>
  <conditionalFormatting sqref="A329:A330">
    <cfRule type="expression" dxfId="709" priority="710">
      <formula>$A329&lt;&gt;""</formula>
    </cfRule>
  </conditionalFormatting>
  <conditionalFormatting sqref="B330:Z330">
    <cfRule type="expression" dxfId="708" priority="709">
      <formula>$A329&lt;&gt;""</formula>
    </cfRule>
  </conditionalFormatting>
  <conditionalFormatting sqref="AA329">
    <cfRule type="expression" dxfId="707" priority="708">
      <formula>$A329&lt;&gt;""</formula>
    </cfRule>
  </conditionalFormatting>
  <conditionalFormatting sqref="AA330">
    <cfRule type="expression" dxfId="706" priority="707">
      <formula>$A329&lt;&gt;""</formula>
    </cfRule>
  </conditionalFormatting>
  <conditionalFormatting sqref="B332:Z332">
    <cfRule type="expression" dxfId="705" priority="706">
      <formula>$A332&lt;&gt;""</formula>
    </cfRule>
  </conditionalFormatting>
  <conditionalFormatting sqref="A332:A333">
    <cfRule type="expression" dxfId="704" priority="705">
      <formula>$A332&lt;&gt;""</formula>
    </cfRule>
  </conditionalFormatting>
  <conditionalFormatting sqref="B333:Z333">
    <cfRule type="expression" dxfId="703" priority="704">
      <formula>$A332&lt;&gt;""</formula>
    </cfRule>
  </conditionalFormatting>
  <conditionalFormatting sqref="AA332">
    <cfRule type="expression" dxfId="702" priority="703">
      <formula>$A332&lt;&gt;""</formula>
    </cfRule>
  </conditionalFormatting>
  <conditionalFormatting sqref="AA333">
    <cfRule type="expression" dxfId="701" priority="702">
      <formula>$A332&lt;&gt;""</formula>
    </cfRule>
  </conditionalFormatting>
  <conditionalFormatting sqref="B335:Z335">
    <cfRule type="expression" dxfId="700" priority="701">
      <formula>$A335&lt;&gt;""</formula>
    </cfRule>
  </conditionalFormatting>
  <conditionalFormatting sqref="A335:A336">
    <cfRule type="expression" dxfId="699" priority="700">
      <formula>$A335&lt;&gt;""</formula>
    </cfRule>
  </conditionalFormatting>
  <conditionalFormatting sqref="B336:Z336">
    <cfRule type="expression" dxfId="698" priority="699">
      <formula>$A335&lt;&gt;""</formula>
    </cfRule>
  </conditionalFormatting>
  <conditionalFormatting sqref="AA335">
    <cfRule type="expression" dxfId="697" priority="698">
      <formula>$A335&lt;&gt;""</formula>
    </cfRule>
  </conditionalFormatting>
  <conditionalFormatting sqref="AA336">
    <cfRule type="expression" dxfId="696" priority="697">
      <formula>$A335&lt;&gt;""</formula>
    </cfRule>
  </conditionalFormatting>
  <conditionalFormatting sqref="B338:Z338">
    <cfRule type="expression" dxfId="695" priority="696">
      <formula>$A338&lt;&gt;""</formula>
    </cfRule>
  </conditionalFormatting>
  <conditionalFormatting sqref="A338:A339">
    <cfRule type="expression" dxfId="694" priority="695">
      <formula>$A338&lt;&gt;""</formula>
    </cfRule>
  </conditionalFormatting>
  <conditionalFormatting sqref="B339:Z339">
    <cfRule type="expression" dxfId="693" priority="694">
      <formula>$A338&lt;&gt;""</formula>
    </cfRule>
  </conditionalFormatting>
  <conditionalFormatting sqref="AA338">
    <cfRule type="expression" dxfId="692" priority="693">
      <formula>$A338&lt;&gt;""</formula>
    </cfRule>
  </conditionalFormatting>
  <conditionalFormatting sqref="AA339">
    <cfRule type="expression" dxfId="691" priority="692">
      <formula>$A338&lt;&gt;""</formula>
    </cfRule>
  </conditionalFormatting>
  <conditionalFormatting sqref="B341:Z341">
    <cfRule type="expression" dxfId="690" priority="691">
      <formula>$A341&lt;&gt;""</formula>
    </cfRule>
  </conditionalFormatting>
  <conditionalFormatting sqref="A341:A342">
    <cfRule type="expression" dxfId="689" priority="690">
      <formula>$A341&lt;&gt;""</formula>
    </cfRule>
  </conditionalFormatting>
  <conditionalFormatting sqref="B342:Z342">
    <cfRule type="expression" dxfId="688" priority="689">
      <formula>$A341&lt;&gt;""</formula>
    </cfRule>
  </conditionalFormatting>
  <conditionalFormatting sqref="AA341">
    <cfRule type="expression" dxfId="687" priority="688">
      <formula>$A341&lt;&gt;""</formula>
    </cfRule>
  </conditionalFormatting>
  <conditionalFormatting sqref="AA342">
    <cfRule type="expression" dxfId="686" priority="687">
      <formula>$A341&lt;&gt;""</formula>
    </cfRule>
  </conditionalFormatting>
  <conditionalFormatting sqref="B344:Z344">
    <cfRule type="expression" dxfId="685" priority="686">
      <formula>$A344&lt;&gt;""</formula>
    </cfRule>
  </conditionalFormatting>
  <conditionalFormatting sqref="A344:A345">
    <cfRule type="expression" dxfId="684" priority="685">
      <formula>$A344&lt;&gt;""</formula>
    </cfRule>
  </conditionalFormatting>
  <conditionalFormatting sqref="B345:Z345">
    <cfRule type="expression" dxfId="683" priority="684">
      <formula>$A344&lt;&gt;""</formula>
    </cfRule>
  </conditionalFormatting>
  <conditionalFormatting sqref="AA344">
    <cfRule type="expression" dxfId="682" priority="683">
      <formula>$A344&lt;&gt;""</formula>
    </cfRule>
  </conditionalFormatting>
  <conditionalFormatting sqref="AA345">
    <cfRule type="expression" dxfId="681" priority="682">
      <formula>$A344&lt;&gt;""</formula>
    </cfRule>
  </conditionalFormatting>
  <conditionalFormatting sqref="B347:Z347">
    <cfRule type="expression" dxfId="680" priority="681">
      <formula>$A347&lt;&gt;""</formula>
    </cfRule>
  </conditionalFormatting>
  <conditionalFormatting sqref="A347:A348">
    <cfRule type="expression" dxfId="679" priority="680">
      <formula>$A347&lt;&gt;""</formula>
    </cfRule>
  </conditionalFormatting>
  <conditionalFormatting sqref="B348:Z348">
    <cfRule type="expression" dxfId="678" priority="679">
      <formula>$A347&lt;&gt;""</formula>
    </cfRule>
  </conditionalFormatting>
  <conditionalFormatting sqref="AA347">
    <cfRule type="expression" dxfId="677" priority="678">
      <formula>$A347&lt;&gt;""</formula>
    </cfRule>
  </conditionalFormatting>
  <conditionalFormatting sqref="AA348">
    <cfRule type="expression" dxfId="676" priority="677">
      <formula>$A347&lt;&gt;""</formula>
    </cfRule>
  </conditionalFormatting>
  <conditionalFormatting sqref="B350:Z350">
    <cfRule type="expression" dxfId="675" priority="676">
      <formula>$A350&lt;&gt;""</formula>
    </cfRule>
  </conditionalFormatting>
  <conditionalFormatting sqref="A350:A351">
    <cfRule type="expression" dxfId="674" priority="675">
      <formula>$A350&lt;&gt;""</formula>
    </cfRule>
  </conditionalFormatting>
  <conditionalFormatting sqref="B351:Z351">
    <cfRule type="expression" dxfId="673" priority="674">
      <formula>$A350&lt;&gt;""</formula>
    </cfRule>
  </conditionalFormatting>
  <conditionalFormatting sqref="AA350">
    <cfRule type="expression" dxfId="672" priority="673">
      <formula>$A350&lt;&gt;""</formula>
    </cfRule>
  </conditionalFormatting>
  <conditionalFormatting sqref="AA351">
    <cfRule type="expression" dxfId="671" priority="672">
      <formula>$A350&lt;&gt;""</formula>
    </cfRule>
  </conditionalFormatting>
  <conditionalFormatting sqref="B353:Z353">
    <cfRule type="expression" dxfId="670" priority="671">
      <formula>$A353&lt;&gt;""</formula>
    </cfRule>
  </conditionalFormatting>
  <conditionalFormatting sqref="A353:A354">
    <cfRule type="expression" dxfId="669" priority="670">
      <formula>$A353&lt;&gt;""</formula>
    </cfRule>
  </conditionalFormatting>
  <conditionalFormatting sqref="B354:Z354">
    <cfRule type="expression" dxfId="668" priority="669">
      <formula>$A353&lt;&gt;""</formula>
    </cfRule>
  </conditionalFormatting>
  <conditionalFormatting sqref="AA353">
    <cfRule type="expression" dxfId="667" priority="668">
      <formula>$A353&lt;&gt;""</formula>
    </cfRule>
  </conditionalFormatting>
  <conditionalFormatting sqref="AA354">
    <cfRule type="expression" dxfId="666" priority="667">
      <formula>$A353&lt;&gt;""</formula>
    </cfRule>
  </conditionalFormatting>
  <conditionalFormatting sqref="B356:Z356">
    <cfRule type="expression" dxfId="665" priority="666">
      <formula>$A356&lt;&gt;""</formula>
    </cfRule>
  </conditionalFormatting>
  <conditionalFormatting sqref="A356:A357">
    <cfRule type="expression" dxfId="664" priority="665">
      <formula>$A356&lt;&gt;""</formula>
    </cfRule>
  </conditionalFormatting>
  <conditionalFormatting sqref="B357:Z357">
    <cfRule type="expression" dxfId="663" priority="664">
      <formula>$A356&lt;&gt;""</formula>
    </cfRule>
  </conditionalFormatting>
  <conditionalFormatting sqref="AA356">
    <cfRule type="expression" dxfId="662" priority="663">
      <formula>$A356&lt;&gt;""</formula>
    </cfRule>
  </conditionalFormatting>
  <conditionalFormatting sqref="AA357">
    <cfRule type="expression" dxfId="661" priority="662">
      <formula>$A356&lt;&gt;""</formula>
    </cfRule>
  </conditionalFormatting>
  <conditionalFormatting sqref="B359:Z359">
    <cfRule type="expression" dxfId="660" priority="661">
      <formula>$A359&lt;&gt;""</formula>
    </cfRule>
  </conditionalFormatting>
  <conditionalFormatting sqref="A359:A360">
    <cfRule type="expression" dxfId="659" priority="660">
      <formula>$A359&lt;&gt;""</formula>
    </cfRule>
  </conditionalFormatting>
  <conditionalFormatting sqref="B360:Z360">
    <cfRule type="expression" dxfId="658" priority="659">
      <formula>$A359&lt;&gt;""</formula>
    </cfRule>
  </conditionalFormatting>
  <conditionalFormatting sqref="AA359">
    <cfRule type="expression" dxfId="657" priority="658">
      <formula>$A359&lt;&gt;""</formula>
    </cfRule>
  </conditionalFormatting>
  <conditionalFormatting sqref="AA360">
    <cfRule type="expression" dxfId="656" priority="657">
      <formula>$A359&lt;&gt;""</formula>
    </cfRule>
  </conditionalFormatting>
  <conditionalFormatting sqref="AA411">
    <cfRule type="expression" dxfId="655" priority="572">
      <formula>$A410&lt;&gt;""</formula>
    </cfRule>
  </conditionalFormatting>
  <conditionalFormatting sqref="B362:Z362">
    <cfRule type="expression" dxfId="654" priority="656">
      <formula>$A362&lt;&gt;""</formula>
    </cfRule>
  </conditionalFormatting>
  <conditionalFormatting sqref="A362:A363">
    <cfRule type="expression" dxfId="653" priority="655">
      <formula>$A362&lt;&gt;""</formula>
    </cfRule>
  </conditionalFormatting>
  <conditionalFormatting sqref="B363:Z363">
    <cfRule type="expression" dxfId="652" priority="654">
      <formula>$A362&lt;&gt;""</formula>
    </cfRule>
  </conditionalFormatting>
  <conditionalFormatting sqref="AA362">
    <cfRule type="expression" dxfId="651" priority="653">
      <formula>$A362&lt;&gt;""</formula>
    </cfRule>
  </conditionalFormatting>
  <conditionalFormatting sqref="AA363">
    <cfRule type="expression" dxfId="650" priority="652">
      <formula>$A362&lt;&gt;""</formula>
    </cfRule>
  </conditionalFormatting>
  <conditionalFormatting sqref="B365:Z365">
    <cfRule type="expression" dxfId="649" priority="651">
      <formula>$A365&lt;&gt;""</formula>
    </cfRule>
  </conditionalFormatting>
  <conditionalFormatting sqref="A365:A366">
    <cfRule type="expression" dxfId="648" priority="650">
      <formula>$A365&lt;&gt;""</formula>
    </cfRule>
  </conditionalFormatting>
  <conditionalFormatting sqref="B366:Z366">
    <cfRule type="expression" dxfId="647" priority="649">
      <formula>$A365&lt;&gt;""</formula>
    </cfRule>
  </conditionalFormatting>
  <conditionalFormatting sqref="AA365">
    <cfRule type="expression" dxfId="646" priority="648">
      <formula>$A365&lt;&gt;""</formula>
    </cfRule>
  </conditionalFormatting>
  <conditionalFormatting sqref="AA366">
    <cfRule type="expression" dxfId="645" priority="647">
      <formula>$A365&lt;&gt;""</formula>
    </cfRule>
  </conditionalFormatting>
  <conditionalFormatting sqref="B368:Z368">
    <cfRule type="expression" dxfId="644" priority="646">
      <formula>$A368&lt;&gt;""</formula>
    </cfRule>
  </conditionalFormatting>
  <conditionalFormatting sqref="A368:A369">
    <cfRule type="expression" dxfId="643" priority="645">
      <formula>$A368&lt;&gt;""</formula>
    </cfRule>
  </conditionalFormatting>
  <conditionalFormatting sqref="B369:Z369">
    <cfRule type="expression" dxfId="642" priority="644">
      <formula>$A368&lt;&gt;""</formula>
    </cfRule>
  </conditionalFormatting>
  <conditionalFormatting sqref="AA368">
    <cfRule type="expression" dxfId="641" priority="643">
      <formula>$A368&lt;&gt;""</formula>
    </cfRule>
  </conditionalFormatting>
  <conditionalFormatting sqref="AA369">
    <cfRule type="expression" dxfId="640" priority="642">
      <formula>$A368&lt;&gt;""</formula>
    </cfRule>
  </conditionalFormatting>
  <conditionalFormatting sqref="B371:Z371">
    <cfRule type="expression" dxfId="639" priority="641">
      <formula>$A371&lt;&gt;""</formula>
    </cfRule>
  </conditionalFormatting>
  <conditionalFormatting sqref="A371:A372">
    <cfRule type="expression" dxfId="638" priority="640">
      <formula>$A371&lt;&gt;""</formula>
    </cfRule>
  </conditionalFormatting>
  <conditionalFormatting sqref="B372:Z372">
    <cfRule type="expression" dxfId="637" priority="639">
      <formula>$A371&lt;&gt;""</formula>
    </cfRule>
  </conditionalFormatting>
  <conditionalFormatting sqref="AA371">
    <cfRule type="expression" dxfId="636" priority="638">
      <formula>$A371&lt;&gt;""</formula>
    </cfRule>
  </conditionalFormatting>
  <conditionalFormatting sqref="AA372">
    <cfRule type="expression" dxfId="635" priority="637">
      <formula>$A371&lt;&gt;""</formula>
    </cfRule>
  </conditionalFormatting>
  <conditionalFormatting sqref="B374:Z374">
    <cfRule type="expression" dxfId="634" priority="636">
      <formula>$A374&lt;&gt;""</formula>
    </cfRule>
  </conditionalFormatting>
  <conditionalFormatting sqref="A374:A375">
    <cfRule type="expression" dxfId="633" priority="635">
      <formula>$A374&lt;&gt;""</formula>
    </cfRule>
  </conditionalFormatting>
  <conditionalFormatting sqref="B375:Z375">
    <cfRule type="expression" dxfId="632" priority="634">
      <formula>$A374&lt;&gt;""</formula>
    </cfRule>
  </conditionalFormatting>
  <conditionalFormatting sqref="AA374">
    <cfRule type="expression" dxfId="631" priority="633">
      <formula>$A374&lt;&gt;""</formula>
    </cfRule>
  </conditionalFormatting>
  <conditionalFormatting sqref="AA375">
    <cfRule type="expression" dxfId="630" priority="632">
      <formula>$A374&lt;&gt;""</formula>
    </cfRule>
  </conditionalFormatting>
  <conditionalFormatting sqref="B377:Z377">
    <cfRule type="expression" dxfId="629" priority="631">
      <formula>$A377&lt;&gt;""</formula>
    </cfRule>
  </conditionalFormatting>
  <conditionalFormatting sqref="A377:A378">
    <cfRule type="expression" dxfId="628" priority="630">
      <formula>$A377&lt;&gt;""</formula>
    </cfRule>
  </conditionalFormatting>
  <conditionalFormatting sqref="B378:Z378">
    <cfRule type="expression" dxfId="627" priority="629">
      <formula>$A377&lt;&gt;""</formula>
    </cfRule>
  </conditionalFormatting>
  <conditionalFormatting sqref="AA377">
    <cfRule type="expression" dxfId="626" priority="628">
      <formula>$A377&lt;&gt;""</formula>
    </cfRule>
  </conditionalFormatting>
  <conditionalFormatting sqref="AA378">
    <cfRule type="expression" dxfId="625" priority="627">
      <formula>$A377&lt;&gt;""</formula>
    </cfRule>
  </conditionalFormatting>
  <conditionalFormatting sqref="B380:Z380">
    <cfRule type="expression" dxfId="624" priority="626">
      <formula>$A380&lt;&gt;""</formula>
    </cfRule>
  </conditionalFormatting>
  <conditionalFormatting sqref="A380:A381">
    <cfRule type="expression" dxfId="623" priority="625">
      <formula>$A380&lt;&gt;""</formula>
    </cfRule>
  </conditionalFormatting>
  <conditionalFormatting sqref="B381:Z381">
    <cfRule type="expression" dxfId="622" priority="624">
      <formula>$A380&lt;&gt;""</formula>
    </cfRule>
  </conditionalFormatting>
  <conditionalFormatting sqref="AA380">
    <cfRule type="expression" dxfId="621" priority="623">
      <formula>$A380&lt;&gt;""</formula>
    </cfRule>
  </conditionalFormatting>
  <conditionalFormatting sqref="AA381">
    <cfRule type="expression" dxfId="620" priority="622">
      <formula>$A380&lt;&gt;""</formula>
    </cfRule>
  </conditionalFormatting>
  <conditionalFormatting sqref="B383:Z383">
    <cfRule type="expression" dxfId="619" priority="621">
      <formula>$A383&lt;&gt;""</formula>
    </cfRule>
  </conditionalFormatting>
  <conditionalFormatting sqref="A383:A384">
    <cfRule type="expression" dxfId="618" priority="620">
      <formula>$A383&lt;&gt;""</formula>
    </cfRule>
  </conditionalFormatting>
  <conditionalFormatting sqref="B384:Z384">
    <cfRule type="expression" dxfId="617" priority="619">
      <formula>$A383&lt;&gt;""</formula>
    </cfRule>
  </conditionalFormatting>
  <conditionalFormatting sqref="AA383">
    <cfRule type="expression" dxfId="616" priority="618">
      <formula>$A383&lt;&gt;""</formula>
    </cfRule>
  </conditionalFormatting>
  <conditionalFormatting sqref="AA384">
    <cfRule type="expression" dxfId="615" priority="617">
      <formula>$A383&lt;&gt;""</formula>
    </cfRule>
  </conditionalFormatting>
  <conditionalFormatting sqref="B386:Z386">
    <cfRule type="expression" dxfId="614" priority="616">
      <formula>$A386&lt;&gt;""</formula>
    </cfRule>
  </conditionalFormatting>
  <conditionalFormatting sqref="A386:A387">
    <cfRule type="expression" dxfId="613" priority="615">
      <formula>$A386&lt;&gt;""</formula>
    </cfRule>
  </conditionalFormatting>
  <conditionalFormatting sqref="B387:Z387">
    <cfRule type="expression" dxfId="612" priority="614">
      <formula>$A386&lt;&gt;""</formula>
    </cfRule>
  </conditionalFormatting>
  <conditionalFormatting sqref="AA386">
    <cfRule type="expression" dxfId="611" priority="613">
      <formula>$A386&lt;&gt;""</formula>
    </cfRule>
  </conditionalFormatting>
  <conditionalFormatting sqref="AA387">
    <cfRule type="expression" dxfId="610" priority="612">
      <formula>$A386&lt;&gt;""</formula>
    </cfRule>
  </conditionalFormatting>
  <conditionalFormatting sqref="B389:Z389">
    <cfRule type="expression" dxfId="609" priority="611">
      <formula>$A389&lt;&gt;""</formula>
    </cfRule>
  </conditionalFormatting>
  <conditionalFormatting sqref="A389:A390">
    <cfRule type="expression" dxfId="608" priority="610">
      <formula>$A389&lt;&gt;""</formula>
    </cfRule>
  </conditionalFormatting>
  <conditionalFormatting sqref="B390:Z390">
    <cfRule type="expression" dxfId="607" priority="609">
      <formula>$A389&lt;&gt;""</formula>
    </cfRule>
  </conditionalFormatting>
  <conditionalFormatting sqref="AA389">
    <cfRule type="expression" dxfId="606" priority="608">
      <formula>$A389&lt;&gt;""</formula>
    </cfRule>
  </conditionalFormatting>
  <conditionalFormatting sqref="AA390">
    <cfRule type="expression" dxfId="605" priority="607">
      <formula>$A389&lt;&gt;""</formula>
    </cfRule>
  </conditionalFormatting>
  <conditionalFormatting sqref="B392:Z392">
    <cfRule type="expression" dxfId="604" priority="606">
      <formula>$A392&lt;&gt;""</formula>
    </cfRule>
  </conditionalFormatting>
  <conditionalFormatting sqref="A392:A393">
    <cfRule type="expression" dxfId="603" priority="605">
      <formula>$A392&lt;&gt;""</formula>
    </cfRule>
  </conditionalFormatting>
  <conditionalFormatting sqref="B393:Z393">
    <cfRule type="expression" dxfId="602" priority="604">
      <formula>$A392&lt;&gt;""</formula>
    </cfRule>
  </conditionalFormatting>
  <conditionalFormatting sqref="AA392">
    <cfRule type="expression" dxfId="601" priority="603">
      <formula>$A392&lt;&gt;""</formula>
    </cfRule>
  </conditionalFormatting>
  <conditionalFormatting sqref="AA393">
    <cfRule type="expression" dxfId="600" priority="602">
      <formula>$A392&lt;&gt;""</formula>
    </cfRule>
  </conditionalFormatting>
  <conditionalFormatting sqref="B395:Z395">
    <cfRule type="expression" dxfId="599" priority="601">
      <formula>$A395&lt;&gt;""</formula>
    </cfRule>
  </conditionalFormatting>
  <conditionalFormatting sqref="A395:A396">
    <cfRule type="expression" dxfId="598" priority="600">
      <formula>$A395&lt;&gt;""</formula>
    </cfRule>
  </conditionalFormatting>
  <conditionalFormatting sqref="B396:Z396">
    <cfRule type="expression" dxfId="597" priority="599">
      <formula>$A395&lt;&gt;""</formula>
    </cfRule>
  </conditionalFormatting>
  <conditionalFormatting sqref="AA395">
    <cfRule type="expression" dxfId="596" priority="598">
      <formula>$A395&lt;&gt;""</formula>
    </cfRule>
  </conditionalFormatting>
  <conditionalFormatting sqref="AA396">
    <cfRule type="expression" dxfId="595" priority="597">
      <formula>$A395&lt;&gt;""</formula>
    </cfRule>
  </conditionalFormatting>
  <conditionalFormatting sqref="B398:Z398">
    <cfRule type="expression" dxfId="594" priority="596">
      <formula>$A398&lt;&gt;""</formula>
    </cfRule>
  </conditionalFormatting>
  <conditionalFormatting sqref="A398:A399">
    <cfRule type="expression" dxfId="593" priority="595">
      <formula>$A398&lt;&gt;""</formula>
    </cfRule>
  </conditionalFormatting>
  <conditionalFormatting sqref="B399:Z399">
    <cfRule type="expression" dxfId="592" priority="594">
      <formula>$A398&lt;&gt;""</formula>
    </cfRule>
  </conditionalFormatting>
  <conditionalFormatting sqref="AA398">
    <cfRule type="expression" dxfId="591" priority="593">
      <formula>$A398&lt;&gt;""</formula>
    </cfRule>
  </conditionalFormatting>
  <conditionalFormatting sqref="AA399">
    <cfRule type="expression" dxfId="590" priority="592">
      <formula>$A398&lt;&gt;""</formula>
    </cfRule>
  </conditionalFormatting>
  <conditionalFormatting sqref="B401:Z401">
    <cfRule type="expression" dxfId="589" priority="591">
      <formula>$A401&lt;&gt;""</formula>
    </cfRule>
  </conditionalFormatting>
  <conditionalFormatting sqref="A401:A402">
    <cfRule type="expression" dxfId="588" priority="590">
      <formula>$A401&lt;&gt;""</formula>
    </cfRule>
  </conditionalFormatting>
  <conditionalFormatting sqref="B402:Z402">
    <cfRule type="expression" dxfId="587" priority="589">
      <formula>$A401&lt;&gt;""</formula>
    </cfRule>
  </conditionalFormatting>
  <conditionalFormatting sqref="AA401">
    <cfRule type="expression" dxfId="586" priority="588">
      <formula>$A401&lt;&gt;""</formula>
    </cfRule>
  </conditionalFormatting>
  <conditionalFormatting sqref="AA402">
    <cfRule type="expression" dxfId="585" priority="587">
      <formula>$A401&lt;&gt;""</formula>
    </cfRule>
  </conditionalFormatting>
  <conditionalFormatting sqref="B404:Z404">
    <cfRule type="expression" dxfId="584" priority="586">
      <formula>$A404&lt;&gt;""</formula>
    </cfRule>
  </conditionalFormatting>
  <conditionalFormatting sqref="A404:A405">
    <cfRule type="expression" dxfId="583" priority="585">
      <formula>$A404&lt;&gt;""</formula>
    </cfRule>
  </conditionalFormatting>
  <conditionalFormatting sqref="B405:Z405">
    <cfRule type="expression" dxfId="582" priority="584">
      <formula>$A404&lt;&gt;""</formula>
    </cfRule>
  </conditionalFormatting>
  <conditionalFormatting sqref="AA404">
    <cfRule type="expression" dxfId="581" priority="583">
      <formula>$A404&lt;&gt;""</formula>
    </cfRule>
  </conditionalFormatting>
  <conditionalFormatting sqref="AA405">
    <cfRule type="expression" dxfId="580" priority="582">
      <formula>$A404&lt;&gt;""</formula>
    </cfRule>
  </conditionalFormatting>
  <conditionalFormatting sqref="B407:Z407">
    <cfRule type="expression" dxfId="579" priority="581">
      <formula>$A407&lt;&gt;""</formula>
    </cfRule>
  </conditionalFormatting>
  <conditionalFormatting sqref="A407:A408">
    <cfRule type="expression" dxfId="578" priority="580">
      <formula>$A407&lt;&gt;""</formula>
    </cfRule>
  </conditionalFormatting>
  <conditionalFormatting sqref="B408:Z408">
    <cfRule type="expression" dxfId="577" priority="579">
      <formula>$A407&lt;&gt;""</formula>
    </cfRule>
  </conditionalFormatting>
  <conditionalFormatting sqref="AA407">
    <cfRule type="expression" dxfId="576" priority="578">
      <formula>$A407&lt;&gt;""</formula>
    </cfRule>
  </conditionalFormatting>
  <conditionalFormatting sqref="AA408">
    <cfRule type="expression" dxfId="575" priority="577">
      <formula>$A407&lt;&gt;""</formula>
    </cfRule>
  </conditionalFormatting>
  <conditionalFormatting sqref="B410:Z410">
    <cfRule type="expression" dxfId="574" priority="576">
      <formula>$A410&lt;&gt;""</formula>
    </cfRule>
  </conditionalFormatting>
  <conditionalFormatting sqref="A410:A411">
    <cfRule type="expression" dxfId="573" priority="575">
      <formula>$A410&lt;&gt;""</formula>
    </cfRule>
  </conditionalFormatting>
  <conditionalFormatting sqref="B411:Z411">
    <cfRule type="expression" dxfId="572" priority="574">
      <formula>$A410&lt;&gt;""</formula>
    </cfRule>
  </conditionalFormatting>
  <conditionalFormatting sqref="AA410">
    <cfRule type="expression" dxfId="571" priority="573">
      <formula>$A410&lt;&gt;""</formula>
    </cfRule>
  </conditionalFormatting>
  <conditionalFormatting sqref="AA414">
    <cfRule type="expression" dxfId="570" priority="567">
      <formula>$A413&lt;&gt;""</formula>
    </cfRule>
  </conditionalFormatting>
  <conditionalFormatting sqref="B413:Z413">
    <cfRule type="expression" dxfId="569" priority="571">
      <formula>$A413&lt;&gt;""</formula>
    </cfRule>
  </conditionalFormatting>
  <conditionalFormatting sqref="A413:A414">
    <cfRule type="expression" dxfId="568" priority="570">
      <formula>$A413&lt;&gt;""</formula>
    </cfRule>
  </conditionalFormatting>
  <conditionalFormatting sqref="B414:Z414">
    <cfRule type="expression" dxfId="567" priority="569">
      <formula>$A413&lt;&gt;""</formula>
    </cfRule>
  </conditionalFormatting>
  <conditionalFormatting sqref="AA413">
    <cfRule type="expression" dxfId="566" priority="568">
      <formula>$A413&lt;&gt;""</formula>
    </cfRule>
  </conditionalFormatting>
  <conditionalFormatting sqref="AA417">
    <cfRule type="expression" dxfId="565" priority="562">
      <formula>$A416&lt;&gt;""</formula>
    </cfRule>
  </conditionalFormatting>
  <conditionalFormatting sqref="B416:Z416">
    <cfRule type="expression" dxfId="564" priority="566">
      <formula>$A416&lt;&gt;""</formula>
    </cfRule>
  </conditionalFormatting>
  <conditionalFormatting sqref="A416:A417">
    <cfRule type="expression" dxfId="563" priority="565">
      <formula>$A416&lt;&gt;""</formula>
    </cfRule>
  </conditionalFormatting>
  <conditionalFormatting sqref="B417:Z417">
    <cfRule type="expression" dxfId="562" priority="564">
      <formula>$A416&lt;&gt;""</formula>
    </cfRule>
  </conditionalFormatting>
  <conditionalFormatting sqref="AA416">
    <cfRule type="expression" dxfId="561" priority="563">
      <formula>$A416&lt;&gt;""</formula>
    </cfRule>
  </conditionalFormatting>
  <conditionalFormatting sqref="AA420">
    <cfRule type="expression" dxfId="560" priority="557">
      <formula>$A419&lt;&gt;""</formula>
    </cfRule>
  </conditionalFormatting>
  <conditionalFormatting sqref="B419:Z419">
    <cfRule type="expression" dxfId="559" priority="561">
      <formula>$A419&lt;&gt;""</formula>
    </cfRule>
  </conditionalFormatting>
  <conditionalFormatting sqref="A419:A420">
    <cfRule type="expression" dxfId="558" priority="560">
      <formula>$A419&lt;&gt;""</formula>
    </cfRule>
  </conditionalFormatting>
  <conditionalFormatting sqref="B420:Z420">
    <cfRule type="expression" dxfId="557" priority="559">
      <formula>$A419&lt;&gt;""</formula>
    </cfRule>
  </conditionalFormatting>
  <conditionalFormatting sqref="AA419">
    <cfRule type="expression" dxfId="556" priority="558">
      <formula>$A419&lt;&gt;""</formula>
    </cfRule>
  </conditionalFormatting>
  <conditionalFormatting sqref="AA423">
    <cfRule type="expression" dxfId="555" priority="552">
      <formula>$A422&lt;&gt;""</formula>
    </cfRule>
  </conditionalFormatting>
  <conditionalFormatting sqref="B422:Z422">
    <cfRule type="expression" dxfId="554" priority="556">
      <formula>$A422&lt;&gt;""</formula>
    </cfRule>
  </conditionalFormatting>
  <conditionalFormatting sqref="A422:A423">
    <cfRule type="expression" dxfId="553" priority="555">
      <formula>$A422&lt;&gt;""</formula>
    </cfRule>
  </conditionalFormatting>
  <conditionalFormatting sqref="B423:Z423">
    <cfRule type="expression" dxfId="552" priority="554">
      <formula>$A422&lt;&gt;""</formula>
    </cfRule>
  </conditionalFormatting>
  <conditionalFormatting sqref="AA422">
    <cfRule type="expression" dxfId="551" priority="553">
      <formula>$A422&lt;&gt;""</formula>
    </cfRule>
  </conditionalFormatting>
  <conditionalFormatting sqref="AA426">
    <cfRule type="expression" dxfId="550" priority="547">
      <formula>$A425&lt;&gt;""</formula>
    </cfRule>
  </conditionalFormatting>
  <conditionalFormatting sqref="B425:Z425">
    <cfRule type="expression" dxfId="549" priority="551">
      <formula>$A425&lt;&gt;""</formula>
    </cfRule>
  </conditionalFormatting>
  <conditionalFormatting sqref="A425:A426">
    <cfRule type="expression" dxfId="548" priority="550">
      <formula>$A425&lt;&gt;""</formula>
    </cfRule>
  </conditionalFormatting>
  <conditionalFormatting sqref="B426:Z426">
    <cfRule type="expression" dxfId="547" priority="549">
      <formula>$A425&lt;&gt;""</formula>
    </cfRule>
  </conditionalFormatting>
  <conditionalFormatting sqref="AA425">
    <cfRule type="expression" dxfId="546" priority="548">
      <formula>$A425&lt;&gt;""</formula>
    </cfRule>
  </conditionalFormatting>
  <conditionalFormatting sqref="AA429">
    <cfRule type="expression" dxfId="545" priority="542">
      <formula>$A428&lt;&gt;""</formula>
    </cfRule>
  </conditionalFormatting>
  <conditionalFormatting sqref="B428:Z428">
    <cfRule type="expression" dxfId="544" priority="546">
      <formula>$A428&lt;&gt;""</formula>
    </cfRule>
  </conditionalFormatting>
  <conditionalFormatting sqref="A428:A429">
    <cfRule type="expression" dxfId="543" priority="545">
      <formula>$A428&lt;&gt;""</formula>
    </cfRule>
  </conditionalFormatting>
  <conditionalFormatting sqref="B429:Z429">
    <cfRule type="expression" dxfId="542" priority="544">
      <formula>$A428&lt;&gt;""</formula>
    </cfRule>
  </conditionalFormatting>
  <conditionalFormatting sqref="AA428">
    <cfRule type="expression" dxfId="541" priority="543">
      <formula>$A428&lt;&gt;""</formula>
    </cfRule>
  </conditionalFormatting>
  <conditionalFormatting sqref="AA432">
    <cfRule type="expression" dxfId="540" priority="537">
      <formula>$A431&lt;&gt;""</formula>
    </cfRule>
  </conditionalFormatting>
  <conditionalFormatting sqref="B431:Z431">
    <cfRule type="expression" dxfId="539" priority="541">
      <formula>$A431&lt;&gt;""</formula>
    </cfRule>
  </conditionalFormatting>
  <conditionalFormatting sqref="A431:A432">
    <cfRule type="expression" dxfId="538" priority="540">
      <formula>$A431&lt;&gt;""</formula>
    </cfRule>
  </conditionalFormatting>
  <conditionalFormatting sqref="B432:Z432">
    <cfRule type="expression" dxfId="537" priority="539">
      <formula>$A431&lt;&gt;""</formula>
    </cfRule>
  </conditionalFormatting>
  <conditionalFormatting sqref="AA431">
    <cfRule type="expression" dxfId="536" priority="538">
      <formula>$A431&lt;&gt;""</formula>
    </cfRule>
  </conditionalFormatting>
  <conditionalFormatting sqref="AA435">
    <cfRule type="expression" dxfId="535" priority="532">
      <formula>$A434&lt;&gt;""</formula>
    </cfRule>
  </conditionalFormatting>
  <conditionalFormatting sqref="B434:Z434">
    <cfRule type="expression" dxfId="534" priority="536">
      <formula>$A434&lt;&gt;""</formula>
    </cfRule>
  </conditionalFormatting>
  <conditionalFormatting sqref="A434:A435">
    <cfRule type="expression" dxfId="533" priority="535">
      <formula>$A434&lt;&gt;""</formula>
    </cfRule>
  </conditionalFormatting>
  <conditionalFormatting sqref="B435:Z435">
    <cfRule type="expression" dxfId="532" priority="534">
      <formula>$A434&lt;&gt;""</formula>
    </cfRule>
  </conditionalFormatting>
  <conditionalFormatting sqref="AA434">
    <cfRule type="expression" dxfId="531" priority="533">
      <formula>$A434&lt;&gt;""</formula>
    </cfRule>
  </conditionalFormatting>
  <conditionalFormatting sqref="AA438">
    <cfRule type="expression" dxfId="530" priority="527">
      <formula>$A437&lt;&gt;""</formula>
    </cfRule>
  </conditionalFormatting>
  <conditionalFormatting sqref="B437:Z437">
    <cfRule type="expression" dxfId="529" priority="531">
      <formula>$A437&lt;&gt;""</formula>
    </cfRule>
  </conditionalFormatting>
  <conditionalFormatting sqref="A437:A438">
    <cfRule type="expression" dxfId="528" priority="530">
      <formula>$A437&lt;&gt;""</formula>
    </cfRule>
  </conditionalFormatting>
  <conditionalFormatting sqref="B438:Z438">
    <cfRule type="expression" dxfId="527" priority="529">
      <formula>$A437&lt;&gt;""</formula>
    </cfRule>
  </conditionalFormatting>
  <conditionalFormatting sqref="AA437">
    <cfRule type="expression" dxfId="526" priority="528">
      <formula>$A437&lt;&gt;""</formula>
    </cfRule>
  </conditionalFormatting>
  <conditionalFormatting sqref="AA441">
    <cfRule type="expression" dxfId="525" priority="522">
      <formula>$A440&lt;&gt;""</formula>
    </cfRule>
  </conditionalFormatting>
  <conditionalFormatting sqref="B440:Z440">
    <cfRule type="expression" dxfId="524" priority="526">
      <formula>$A440&lt;&gt;""</formula>
    </cfRule>
  </conditionalFormatting>
  <conditionalFormatting sqref="A440:A441">
    <cfRule type="expression" dxfId="523" priority="525">
      <formula>$A440&lt;&gt;""</formula>
    </cfRule>
  </conditionalFormatting>
  <conditionalFormatting sqref="B441:Z441">
    <cfRule type="expression" dxfId="522" priority="524">
      <formula>$A440&lt;&gt;""</formula>
    </cfRule>
  </conditionalFormatting>
  <conditionalFormatting sqref="AA440">
    <cfRule type="expression" dxfId="521" priority="523">
      <formula>$A440&lt;&gt;""</formula>
    </cfRule>
  </conditionalFormatting>
  <conditionalFormatting sqref="AA444">
    <cfRule type="expression" dxfId="520" priority="517">
      <formula>$A443&lt;&gt;""</formula>
    </cfRule>
  </conditionalFormatting>
  <conditionalFormatting sqref="B443:Z443">
    <cfRule type="expression" dxfId="519" priority="521">
      <formula>$A443&lt;&gt;""</formula>
    </cfRule>
  </conditionalFormatting>
  <conditionalFormatting sqref="A443:A444">
    <cfRule type="expression" dxfId="518" priority="520">
      <formula>$A443&lt;&gt;""</formula>
    </cfRule>
  </conditionalFormatting>
  <conditionalFormatting sqref="B444:Z444">
    <cfRule type="expression" dxfId="517" priority="519">
      <formula>$A443&lt;&gt;""</formula>
    </cfRule>
  </conditionalFormatting>
  <conditionalFormatting sqref="AA443">
    <cfRule type="expression" dxfId="516" priority="518">
      <formula>$A443&lt;&gt;""</formula>
    </cfRule>
  </conditionalFormatting>
  <conditionalFormatting sqref="AA447">
    <cfRule type="expression" dxfId="515" priority="512">
      <formula>$A446&lt;&gt;""</formula>
    </cfRule>
  </conditionalFormatting>
  <conditionalFormatting sqref="B446:Z446">
    <cfRule type="expression" dxfId="514" priority="516">
      <formula>$A446&lt;&gt;""</formula>
    </cfRule>
  </conditionalFormatting>
  <conditionalFormatting sqref="A446:A447">
    <cfRule type="expression" dxfId="513" priority="515">
      <formula>$A446&lt;&gt;""</formula>
    </cfRule>
  </conditionalFormatting>
  <conditionalFormatting sqref="B447:Z447">
    <cfRule type="expression" dxfId="512" priority="514">
      <formula>$A446&lt;&gt;""</formula>
    </cfRule>
  </conditionalFormatting>
  <conditionalFormatting sqref="AA446">
    <cfRule type="expression" dxfId="511" priority="513">
      <formula>$A446&lt;&gt;""</formula>
    </cfRule>
  </conditionalFormatting>
  <conditionalFormatting sqref="AA450">
    <cfRule type="expression" dxfId="510" priority="507">
      <formula>$A449&lt;&gt;""</formula>
    </cfRule>
  </conditionalFormatting>
  <conditionalFormatting sqref="B449:Z449">
    <cfRule type="expression" dxfId="509" priority="511">
      <formula>$A449&lt;&gt;""</formula>
    </cfRule>
  </conditionalFormatting>
  <conditionalFormatting sqref="A449:A450">
    <cfRule type="expression" dxfId="508" priority="510">
      <formula>$A449&lt;&gt;""</formula>
    </cfRule>
  </conditionalFormatting>
  <conditionalFormatting sqref="B450:Z450">
    <cfRule type="expression" dxfId="507" priority="509">
      <formula>$A449&lt;&gt;""</formula>
    </cfRule>
  </conditionalFormatting>
  <conditionalFormatting sqref="AA449">
    <cfRule type="expression" dxfId="506" priority="508">
      <formula>$A449&lt;&gt;""</formula>
    </cfRule>
  </conditionalFormatting>
  <conditionalFormatting sqref="AA453">
    <cfRule type="expression" dxfId="505" priority="502">
      <formula>$A452&lt;&gt;""</formula>
    </cfRule>
  </conditionalFormatting>
  <conditionalFormatting sqref="B452:Z452">
    <cfRule type="expression" dxfId="504" priority="506">
      <formula>$A452&lt;&gt;""</formula>
    </cfRule>
  </conditionalFormatting>
  <conditionalFormatting sqref="A452:A453">
    <cfRule type="expression" dxfId="503" priority="505">
      <formula>$A452&lt;&gt;""</formula>
    </cfRule>
  </conditionalFormatting>
  <conditionalFormatting sqref="B453:Z453">
    <cfRule type="expression" dxfId="502" priority="504">
      <formula>$A452&lt;&gt;""</formula>
    </cfRule>
  </conditionalFormatting>
  <conditionalFormatting sqref="AA452">
    <cfRule type="expression" dxfId="501" priority="503">
      <formula>$A452&lt;&gt;""</formula>
    </cfRule>
  </conditionalFormatting>
  <conditionalFormatting sqref="AA456">
    <cfRule type="expression" dxfId="500" priority="497">
      <formula>$A455&lt;&gt;""</formula>
    </cfRule>
  </conditionalFormatting>
  <conditionalFormatting sqref="B455:Z455">
    <cfRule type="expression" dxfId="499" priority="501">
      <formula>$A455&lt;&gt;""</formula>
    </cfRule>
  </conditionalFormatting>
  <conditionalFormatting sqref="A455:A456">
    <cfRule type="expression" dxfId="498" priority="500">
      <formula>$A455&lt;&gt;""</formula>
    </cfRule>
  </conditionalFormatting>
  <conditionalFormatting sqref="B456:Z456">
    <cfRule type="expression" dxfId="497" priority="499">
      <formula>$A455&lt;&gt;""</formula>
    </cfRule>
  </conditionalFormatting>
  <conditionalFormatting sqref="AA455">
    <cfRule type="expression" dxfId="496" priority="498">
      <formula>$A455&lt;&gt;""</formula>
    </cfRule>
  </conditionalFormatting>
  <conditionalFormatting sqref="AA459">
    <cfRule type="expression" dxfId="495" priority="492">
      <formula>$A458&lt;&gt;""</formula>
    </cfRule>
  </conditionalFormatting>
  <conditionalFormatting sqref="B458:Z458">
    <cfRule type="expression" dxfId="494" priority="496">
      <formula>$A458&lt;&gt;""</formula>
    </cfRule>
  </conditionalFormatting>
  <conditionalFormatting sqref="A458:A459">
    <cfRule type="expression" dxfId="493" priority="495">
      <formula>$A458&lt;&gt;""</formula>
    </cfRule>
  </conditionalFormatting>
  <conditionalFormatting sqref="B459:Z459">
    <cfRule type="expression" dxfId="492" priority="494">
      <formula>$A458&lt;&gt;""</formula>
    </cfRule>
  </conditionalFormatting>
  <conditionalFormatting sqref="AA458">
    <cfRule type="expression" dxfId="491" priority="493">
      <formula>$A458&lt;&gt;""</formula>
    </cfRule>
  </conditionalFormatting>
  <conditionalFormatting sqref="AA462">
    <cfRule type="expression" dxfId="490" priority="487">
      <formula>$A461&lt;&gt;""</formula>
    </cfRule>
  </conditionalFormatting>
  <conditionalFormatting sqref="B461:Z461">
    <cfRule type="expression" dxfId="489" priority="491">
      <formula>$A461&lt;&gt;""</formula>
    </cfRule>
  </conditionalFormatting>
  <conditionalFormatting sqref="A461:A462">
    <cfRule type="expression" dxfId="488" priority="490">
      <formula>$A461&lt;&gt;""</formula>
    </cfRule>
  </conditionalFormatting>
  <conditionalFormatting sqref="B462:Z462">
    <cfRule type="expression" dxfId="487" priority="489">
      <formula>$A461&lt;&gt;""</formula>
    </cfRule>
  </conditionalFormatting>
  <conditionalFormatting sqref="AA461">
    <cfRule type="expression" dxfId="486" priority="488">
      <formula>$A461&lt;&gt;""</formula>
    </cfRule>
  </conditionalFormatting>
  <conditionalFormatting sqref="AA465">
    <cfRule type="expression" dxfId="485" priority="482">
      <formula>$A464&lt;&gt;""</formula>
    </cfRule>
  </conditionalFormatting>
  <conditionalFormatting sqref="B464:Z464">
    <cfRule type="expression" dxfId="484" priority="486">
      <formula>$A464&lt;&gt;""</formula>
    </cfRule>
  </conditionalFormatting>
  <conditionalFormatting sqref="A464:A465">
    <cfRule type="expression" dxfId="483" priority="485">
      <formula>$A464&lt;&gt;""</formula>
    </cfRule>
  </conditionalFormatting>
  <conditionalFormatting sqref="B465:Z465">
    <cfRule type="expression" dxfId="482" priority="484">
      <formula>$A464&lt;&gt;""</formula>
    </cfRule>
  </conditionalFormatting>
  <conditionalFormatting sqref="AA464">
    <cfRule type="expression" dxfId="481" priority="483">
      <formula>$A464&lt;&gt;""</formula>
    </cfRule>
  </conditionalFormatting>
  <conditionalFormatting sqref="AA468">
    <cfRule type="expression" dxfId="480" priority="477">
      <formula>$A467&lt;&gt;""</formula>
    </cfRule>
  </conditionalFormatting>
  <conditionalFormatting sqref="B467:Z467">
    <cfRule type="expression" dxfId="479" priority="481">
      <formula>$A467&lt;&gt;""</formula>
    </cfRule>
  </conditionalFormatting>
  <conditionalFormatting sqref="A467:A468">
    <cfRule type="expression" dxfId="478" priority="480">
      <formula>$A467&lt;&gt;""</formula>
    </cfRule>
  </conditionalFormatting>
  <conditionalFormatting sqref="B468:Z468">
    <cfRule type="expression" dxfId="477" priority="479">
      <formula>$A467&lt;&gt;""</formula>
    </cfRule>
  </conditionalFormatting>
  <conditionalFormatting sqref="AA467">
    <cfRule type="expression" dxfId="476" priority="478">
      <formula>$A467&lt;&gt;""</formula>
    </cfRule>
  </conditionalFormatting>
  <conditionalFormatting sqref="AA471">
    <cfRule type="expression" dxfId="475" priority="472">
      <formula>$A470&lt;&gt;""</formula>
    </cfRule>
  </conditionalFormatting>
  <conditionalFormatting sqref="B470:Z470">
    <cfRule type="expression" dxfId="474" priority="476">
      <formula>$A470&lt;&gt;""</formula>
    </cfRule>
  </conditionalFormatting>
  <conditionalFormatting sqref="A470:A471">
    <cfRule type="expression" dxfId="473" priority="475">
      <formula>$A470&lt;&gt;""</formula>
    </cfRule>
  </conditionalFormatting>
  <conditionalFormatting sqref="B471:Z471">
    <cfRule type="expression" dxfId="472" priority="474">
      <formula>$A470&lt;&gt;""</formula>
    </cfRule>
  </conditionalFormatting>
  <conditionalFormatting sqref="AA470">
    <cfRule type="expression" dxfId="471" priority="473">
      <formula>$A470&lt;&gt;""</formula>
    </cfRule>
  </conditionalFormatting>
  <conditionalFormatting sqref="AA474">
    <cfRule type="expression" dxfId="470" priority="467">
      <formula>$A473&lt;&gt;""</formula>
    </cfRule>
  </conditionalFormatting>
  <conditionalFormatting sqref="B473:Z473">
    <cfRule type="expression" dxfId="469" priority="471">
      <formula>$A473&lt;&gt;""</formula>
    </cfRule>
  </conditionalFormatting>
  <conditionalFormatting sqref="A473:A474">
    <cfRule type="expression" dxfId="468" priority="470">
      <formula>$A473&lt;&gt;""</formula>
    </cfRule>
  </conditionalFormatting>
  <conditionalFormatting sqref="B474:Z474">
    <cfRule type="expression" dxfId="467" priority="469">
      <formula>$A473&lt;&gt;""</formula>
    </cfRule>
  </conditionalFormatting>
  <conditionalFormatting sqref="AA473">
    <cfRule type="expression" dxfId="466" priority="468">
      <formula>$A473&lt;&gt;""</formula>
    </cfRule>
  </conditionalFormatting>
  <conditionalFormatting sqref="AA477">
    <cfRule type="expression" dxfId="465" priority="462">
      <formula>$A476&lt;&gt;""</formula>
    </cfRule>
  </conditionalFormatting>
  <conditionalFormatting sqref="B476:Z476">
    <cfRule type="expression" dxfId="464" priority="466">
      <formula>$A476&lt;&gt;""</formula>
    </cfRule>
  </conditionalFormatting>
  <conditionalFormatting sqref="A476:A477">
    <cfRule type="expression" dxfId="463" priority="465">
      <formula>$A476&lt;&gt;""</formula>
    </cfRule>
  </conditionalFormatting>
  <conditionalFormatting sqref="B477:Z477">
    <cfRule type="expression" dxfId="462" priority="464">
      <formula>$A476&lt;&gt;""</formula>
    </cfRule>
  </conditionalFormatting>
  <conditionalFormatting sqref="AA476">
    <cfRule type="expression" dxfId="461" priority="463">
      <formula>$A476&lt;&gt;""</formula>
    </cfRule>
  </conditionalFormatting>
  <conditionalFormatting sqref="AA480">
    <cfRule type="expression" dxfId="460" priority="457">
      <formula>$A479&lt;&gt;""</formula>
    </cfRule>
  </conditionalFormatting>
  <conditionalFormatting sqref="B479:Z479">
    <cfRule type="expression" dxfId="459" priority="461">
      <formula>$A479&lt;&gt;""</formula>
    </cfRule>
  </conditionalFormatting>
  <conditionalFormatting sqref="A479:A480">
    <cfRule type="expression" dxfId="458" priority="460">
      <formula>$A479&lt;&gt;""</formula>
    </cfRule>
  </conditionalFormatting>
  <conditionalFormatting sqref="B480:Z480">
    <cfRule type="expression" dxfId="457" priority="459">
      <formula>$A479&lt;&gt;""</formula>
    </cfRule>
  </conditionalFormatting>
  <conditionalFormatting sqref="AA479">
    <cfRule type="expression" dxfId="456" priority="458">
      <formula>$A479&lt;&gt;""</formula>
    </cfRule>
  </conditionalFormatting>
  <conditionalFormatting sqref="AA483">
    <cfRule type="expression" dxfId="455" priority="452">
      <formula>$A482&lt;&gt;""</formula>
    </cfRule>
  </conditionalFormatting>
  <conditionalFormatting sqref="B482:Z482">
    <cfRule type="expression" dxfId="454" priority="456">
      <formula>$A482&lt;&gt;""</formula>
    </cfRule>
  </conditionalFormatting>
  <conditionalFormatting sqref="A482:A483">
    <cfRule type="expression" dxfId="453" priority="455">
      <formula>$A482&lt;&gt;""</formula>
    </cfRule>
  </conditionalFormatting>
  <conditionalFormatting sqref="B483:Z483">
    <cfRule type="expression" dxfId="452" priority="454">
      <formula>$A482&lt;&gt;""</formula>
    </cfRule>
  </conditionalFormatting>
  <conditionalFormatting sqref="AA482">
    <cfRule type="expression" dxfId="451" priority="453">
      <formula>$A482&lt;&gt;""</formula>
    </cfRule>
  </conditionalFormatting>
  <conditionalFormatting sqref="AA486">
    <cfRule type="expression" dxfId="450" priority="447">
      <formula>$A485&lt;&gt;""</formula>
    </cfRule>
  </conditionalFormatting>
  <conditionalFormatting sqref="B485:Z485">
    <cfRule type="expression" dxfId="449" priority="451">
      <formula>$A485&lt;&gt;""</formula>
    </cfRule>
  </conditionalFormatting>
  <conditionalFormatting sqref="A485:A486">
    <cfRule type="expression" dxfId="448" priority="450">
      <formula>$A485&lt;&gt;""</formula>
    </cfRule>
  </conditionalFormatting>
  <conditionalFormatting sqref="B486:Z486">
    <cfRule type="expression" dxfId="447" priority="449">
      <formula>$A485&lt;&gt;""</formula>
    </cfRule>
  </conditionalFormatting>
  <conditionalFormatting sqref="AA485">
    <cfRule type="expression" dxfId="446" priority="448">
      <formula>$A485&lt;&gt;""</formula>
    </cfRule>
  </conditionalFormatting>
  <conditionalFormatting sqref="AA489">
    <cfRule type="expression" dxfId="445" priority="442">
      <formula>$A488&lt;&gt;""</formula>
    </cfRule>
  </conditionalFormatting>
  <conditionalFormatting sqref="B488:Z488">
    <cfRule type="expression" dxfId="444" priority="446">
      <formula>$A488&lt;&gt;""</formula>
    </cfRule>
  </conditionalFormatting>
  <conditionalFormatting sqref="A488:A489">
    <cfRule type="expression" dxfId="443" priority="445">
      <formula>$A488&lt;&gt;""</formula>
    </cfRule>
  </conditionalFormatting>
  <conditionalFormatting sqref="B489:Z489">
    <cfRule type="expression" dxfId="442" priority="444">
      <formula>$A488&lt;&gt;""</formula>
    </cfRule>
  </conditionalFormatting>
  <conditionalFormatting sqref="AA488">
    <cfRule type="expression" dxfId="441" priority="443">
      <formula>$A488&lt;&gt;""</formula>
    </cfRule>
  </conditionalFormatting>
  <conditionalFormatting sqref="AA492">
    <cfRule type="expression" dxfId="440" priority="437">
      <formula>$A491&lt;&gt;""</formula>
    </cfRule>
  </conditionalFormatting>
  <conditionalFormatting sqref="B491:Z491">
    <cfRule type="expression" dxfId="439" priority="441">
      <formula>$A491&lt;&gt;""</formula>
    </cfRule>
  </conditionalFormatting>
  <conditionalFormatting sqref="A491:A492">
    <cfRule type="expression" dxfId="438" priority="440">
      <formula>$A491&lt;&gt;""</formula>
    </cfRule>
  </conditionalFormatting>
  <conditionalFormatting sqref="B492:Z492">
    <cfRule type="expression" dxfId="437" priority="439">
      <formula>$A491&lt;&gt;""</formula>
    </cfRule>
  </conditionalFormatting>
  <conditionalFormatting sqref="AA491">
    <cfRule type="expression" dxfId="436" priority="438">
      <formula>$A491&lt;&gt;""</formula>
    </cfRule>
  </conditionalFormatting>
  <conditionalFormatting sqref="AA495">
    <cfRule type="expression" dxfId="435" priority="432">
      <formula>$A494&lt;&gt;""</formula>
    </cfRule>
  </conditionalFormatting>
  <conditionalFormatting sqref="B494:Z494">
    <cfRule type="expression" dxfId="434" priority="436">
      <formula>$A494&lt;&gt;""</formula>
    </cfRule>
  </conditionalFormatting>
  <conditionalFormatting sqref="A494:A495">
    <cfRule type="expression" dxfId="433" priority="435">
      <formula>$A494&lt;&gt;""</formula>
    </cfRule>
  </conditionalFormatting>
  <conditionalFormatting sqref="B495:Z495">
    <cfRule type="expression" dxfId="432" priority="434">
      <formula>$A494&lt;&gt;""</formula>
    </cfRule>
  </conditionalFormatting>
  <conditionalFormatting sqref="AA494">
    <cfRule type="expression" dxfId="431" priority="433">
      <formula>$A494&lt;&gt;""</formula>
    </cfRule>
  </conditionalFormatting>
  <conditionalFormatting sqref="AA498">
    <cfRule type="expression" dxfId="430" priority="427">
      <formula>$A497&lt;&gt;""</formula>
    </cfRule>
  </conditionalFormatting>
  <conditionalFormatting sqref="B497:Z497">
    <cfRule type="expression" dxfId="429" priority="431">
      <formula>$A497&lt;&gt;""</formula>
    </cfRule>
  </conditionalFormatting>
  <conditionalFormatting sqref="A497:A498">
    <cfRule type="expression" dxfId="428" priority="430">
      <formula>$A497&lt;&gt;""</formula>
    </cfRule>
  </conditionalFormatting>
  <conditionalFormatting sqref="B498:Z498">
    <cfRule type="expression" dxfId="427" priority="429">
      <formula>$A497&lt;&gt;""</formula>
    </cfRule>
  </conditionalFormatting>
  <conditionalFormatting sqref="AA497">
    <cfRule type="expression" dxfId="426" priority="428">
      <formula>$A497&lt;&gt;""</formula>
    </cfRule>
  </conditionalFormatting>
  <conditionalFormatting sqref="AA501">
    <cfRule type="expression" dxfId="425" priority="422">
      <formula>$A500&lt;&gt;""</formula>
    </cfRule>
  </conditionalFormatting>
  <conditionalFormatting sqref="B500:Z500">
    <cfRule type="expression" dxfId="424" priority="426">
      <formula>$A500&lt;&gt;""</formula>
    </cfRule>
  </conditionalFormatting>
  <conditionalFormatting sqref="A500:A501">
    <cfRule type="expression" dxfId="423" priority="425">
      <formula>$A500&lt;&gt;""</formula>
    </cfRule>
  </conditionalFormatting>
  <conditionalFormatting sqref="B501:Z501">
    <cfRule type="expression" dxfId="422" priority="424">
      <formula>$A500&lt;&gt;""</formula>
    </cfRule>
  </conditionalFormatting>
  <conditionalFormatting sqref="AA500">
    <cfRule type="expression" dxfId="421" priority="423">
      <formula>$A500&lt;&gt;""</formula>
    </cfRule>
  </conditionalFormatting>
  <conditionalFormatting sqref="AA504">
    <cfRule type="expression" dxfId="420" priority="417">
      <formula>$A503&lt;&gt;""</formula>
    </cfRule>
  </conditionalFormatting>
  <conditionalFormatting sqref="B503:Z503">
    <cfRule type="expression" dxfId="419" priority="421">
      <formula>$A503&lt;&gt;""</formula>
    </cfRule>
  </conditionalFormatting>
  <conditionalFormatting sqref="A503:A504">
    <cfRule type="expression" dxfId="418" priority="420">
      <formula>$A503&lt;&gt;""</formula>
    </cfRule>
  </conditionalFormatting>
  <conditionalFormatting sqref="B504:Z504">
    <cfRule type="expression" dxfId="417" priority="419">
      <formula>$A503&lt;&gt;""</formula>
    </cfRule>
  </conditionalFormatting>
  <conditionalFormatting sqref="AA503">
    <cfRule type="expression" dxfId="416" priority="418">
      <formula>$A503&lt;&gt;""</formula>
    </cfRule>
  </conditionalFormatting>
  <conditionalFormatting sqref="AA507">
    <cfRule type="expression" dxfId="415" priority="412">
      <formula>$A506&lt;&gt;""</formula>
    </cfRule>
  </conditionalFormatting>
  <conditionalFormatting sqref="B506:Z506">
    <cfRule type="expression" dxfId="414" priority="416">
      <formula>$A506&lt;&gt;""</formula>
    </cfRule>
  </conditionalFormatting>
  <conditionalFormatting sqref="A506:A507">
    <cfRule type="expression" dxfId="413" priority="415">
      <formula>$A506&lt;&gt;""</formula>
    </cfRule>
  </conditionalFormatting>
  <conditionalFormatting sqref="B507:Z507">
    <cfRule type="expression" dxfId="412" priority="414">
      <formula>$A506&lt;&gt;""</formula>
    </cfRule>
  </conditionalFormatting>
  <conditionalFormatting sqref="AA506">
    <cfRule type="expression" dxfId="411" priority="413">
      <formula>$A506&lt;&gt;""</formula>
    </cfRule>
  </conditionalFormatting>
  <conditionalFormatting sqref="AA510">
    <cfRule type="expression" dxfId="410" priority="407">
      <formula>$A509&lt;&gt;""</formula>
    </cfRule>
  </conditionalFormatting>
  <conditionalFormatting sqref="B509:Z509">
    <cfRule type="expression" dxfId="409" priority="411">
      <formula>$A509&lt;&gt;""</formula>
    </cfRule>
  </conditionalFormatting>
  <conditionalFormatting sqref="A509:A510">
    <cfRule type="expression" dxfId="408" priority="410">
      <formula>$A509&lt;&gt;""</formula>
    </cfRule>
  </conditionalFormatting>
  <conditionalFormatting sqref="B510:Z510">
    <cfRule type="expression" dxfId="407" priority="409">
      <formula>$A509&lt;&gt;""</formula>
    </cfRule>
  </conditionalFormatting>
  <conditionalFormatting sqref="AA509">
    <cfRule type="expression" dxfId="406" priority="408">
      <formula>$A509&lt;&gt;""</formula>
    </cfRule>
  </conditionalFormatting>
  <conditionalFormatting sqref="AA513">
    <cfRule type="expression" dxfId="405" priority="402">
      <formula>$A512&lt;&gt;""</formula>
    </cfRule>
  </conditionalFormatting>
  <conditionalFormatting sqref="B512:Z512">
    <cfRule type="expression" dxfId="404" priority="406">
      <formula>$A512&lt;&gt;""</formula>
    </cfRule>
  </conditionalFormatting>
  <conditionalFormatting sqref="A512:A513">
    <cfRule type="expression" dxfId="403" priority="405">
      <formula>$A512&lt;&gt;""</formula>
    </cfRule>
  </conditionalFormatting>
  <conditionalFormatting sqref="B513:Z513">
    <cfRule type="expression" dxfId="402" priority="404">
      <formula>$A512&lt;&gt;""</formula>
    </cfRule>
  </conditionalFormatting>
  <conditionalFormatting sqref="AA512">
    <cfRule type="expression" dxfId="401" priority="403">
      <formula>$A512&lt;&gt;""</formula>
    </cfRule>
  </conditionalFormatting>
  <conditionalFormatting sqref="AA516">
    <cfRule type="expression" dxfId="400" priority="397">
      <formula>$A515&lt;&gt;""</formula>
    </cfRule>
  </conditionalFormatting>
  <conditionalFormatting sqref="B515:Z515">
    <cfRule type="expression" dxfId="399" priority="401">
      <formula>$A515&lt;&gt;""</formula>
    </cfRule>
  </conditionalFormatting>
  <conditionalFormatting sqref="A515:A516">
    <cfRule type="expression" dxfId="398" priority="400">
      <formula>$A515&lt;&gt;""</formula>
    </cfRule>
  </conditionalFormatting>
  <conditionalFormatting sqref="B516:Z516">
    <cfRule type="expression" dxfId="397" priority="399">
      <formula>$A515&lt;&gt;""</formula>
    </cfRule>
  </conditionalFormatting>
  <conditionalFormatting sqref="AA515">
    <cfRule type="expression" dxfId="396" priority="398">
      <formula>$A515&lt;&gt;""</formula>
    </cfRule>
  </conditionalFormatting>
  <conditionalFormatting sqref="AA519">
    <cfRule type="expression" dxfId="395" priority="392">
      <formula>$A518&lt;&gt;""</formula>
    </cfRule>
  </conditionalFormatting>
  <conditionalFormatting sqref="B518:Z518">
    <cfRule type="expression" dxfId="394" priority="396">
      <formula>$A518&lt;&gt;""</formula>
    </cfRule>
  </conditionalFormatting>
  <conditionalFormatting sqref="A518:A519">
    <cfRule type="expression" dxfId="393" priority="395">
      <formula>$A518&lt;&gt;""</formula>
    </cfRule>
  </conditionalFormatting>
  <conditionalFormatting sqref="B519:Z519">
    <cfRule type="expression" dxfId="392" priority="394">
      <formula>$A518&lt;&gt;""</formula>
    </cfRule>
  </conditionalFormatting>
  <conditionalFormatting sqref="AA518">
    <cfRule type="expression" dxfId="391" priority="393">
      <formula>$A518&lt;&gt;""</formula>
    </cfRule>
  </conditionalFormatting>
  <conditionalFormatting sqref="AA522">
    <cfRule type="expression" dxfId="390" priority="387">
      <formula>$A521&lt;&gt;""</formula>
    </cfRule>
  </conditionalFormatting>
  <conditionalFormatting sqref="B521:Z521">
    <cfRule type="expression" dxfId="389" priority="391">
      <formula>$A521&lt;&gt;""</formula>
    </cfRule>
  </conditionalFormatting>
  <conditionalFormatting sqref="A521:A522">
    <cfRule type="expression" dxfId="388" priority="390">
      <formula>$A521&lt;&gt;""</formula>
    </cfRule>
  </conditionalFormatting>
  <conditionalFormatting sqref="B522:Z522">
    <cfRule type="expression" dxfId="387" priority="389">
      <formula>$A521&lt;&gt;""</formula>
    </cfRule>
  </conditionalFormatting>
  <conditionalFormatting sqref="AA521">
    <cfRule type="expression" dxfId="386" priority="388">
      <formula>$A521&lt;&gt;""</formula>
    </cfRule>
  </conditionalFormatting>
  <conditionalFormatting sqref="AA525">
    <cfRule type="expression" dxfId="385" priority="382">
      <formula>$A524&lt;&gt;""</formula>
    </cfRule>
  </conditionalFormatting>
  <conditionalFormatting sqref="B524:Z524">
    <cfRule type="expression" dxfId="384" priority="386">
      <formula>$A524&lt;&gt;""</formula>
    </cfRule>
  </conditionalFormatting>
  <conditionalFormatting sqref="A524:A525">
    <cfRule type="expression" dxfId="383" priority="385">
      <formula>$A524&lt;&gt;""</formula>
    </cfRule>
  </conditionalFormatting>
  <conditionalFormatting sqref="B525:Z525">
    <cfRule type="expression" dxfId="382" priority="384">
      <formula>$A524&lt;&gt;""</formula>
    </cfRule>
  </conditionalFormatting>
  <conditionalFormatting sqref="AA524">
    <cfRule type="expression" dxfId="381" priority="383">
      <formula>$A524&lt;&gt;""</formula>
    </cfRule>
  </conditionalFormatting>
  <conditionalFormatting sqref="AA528">
    <cfRule type="expression" dxfId="380" priority="377">
      <formula>$A527&lt;&gt;""</formula>
    </cfRule>
  </conditionalFormatting>
  <conditionalFormatting sqref="B527:Z527">
    <cfRule type="expression" dxfId="379" priority="381">
      <formula>$A527&lt;&gt;""</formula>
    </cfRule>
  </conditionalFormatting>
  <conditionalFormatting sqref="A527:A528">
    <cfRule type="expression" dxfId="378" priority="380">
      <formula>$A527&lt;&gt;""</formula>
    </cfRule>
  </conditionalFormatting>
  <conditionalFormatting sqref="B528:Z528">
    <cfRule type="expression" dxfId="377" priority="379">
      <formula>$A527&lt;&gt;""</formula>
    </cfRule>
  </conditionalFormatting>
  <conditionalFormatting sqref="AA527">
    <cfRule type="expression" dxfId="376" priority="378">
      <formula>$A527&lt;&gt;""</formula>
    </cfRule>
  </conditionalFormatting>
  <conditionalFormatting sqref="AA531">
    <cfRule type="expression" dxfId="375" priority="372">
      <formula>$A530&lt;&gt;""</formula>
    </cfRule>
  </conditionalFormatting>
  <conditionalFormatting sqref="B530:Z530">
    <cfRule type="expression" dxfId="374" priority="376">
      <formula>$A530&lt;&gt;""</formula>
    </cfRule>
  </conditionalFormatting>
  <conditionalFormatting sqref="A530:A531">
    <cfRule type="expression" dxfId="373" priority="375">
      <formula>$A530&lt;&gt;""</formula>
    </cfRule>
  </conditionalFormatting>
  <conditionalFormatting sqref="B531:Z531">
    <cfRule type="expression" dxfId="372" priority="374">
      <formula>$A530&lt;&gt;""</formula>
    </cfRule>
  </conditionalFormatting>
  <conditionalFormatting sqref="AA530">
    <cfRule type="expression" dxfId="371" priority="373">
      <formula>$A530&lt;&gt;""</formula>
    </cfRule>
  </conditionalFormatting>
  <conditionalFormatting sqref="AA534">
    <cfRule type="expression" dxfId="370" priority="367">
      <formula>$A533&lt;&gt;""</formula>
    </cfRule>
  </conditionalFormatting>
  <conditionalFormatting sqref="B533:Z533">
    <cfRule type="expression" dxfId="369" priority="371">
      <formula>$A533&lt;&gt;""</formula>
    </cfRule>
  </conditionalFormatting>
  <conditionalFormatting sqref="A533:A534">
    <cfRule type="expression" dxfId="368" priority="370">
      <formula>$A533&lt;&gt;""</formula>
    </cfRule>
  </conditionalFormatting>
  <conditionalFormatting sqref="B534:Z534">
    <cfRule type="expression" dxfId="367" priority="369">
      <formula>$A533&lt;&gt;""</formula>
    </cfRule>
  </conditionalFormatting>
  <conditionalFormatting sqref="AA533">
    <cfRule type="expression" dxfId="366" priority="368">
      <formula>$A533&lt;&gt;""</formula>
    </cfRule>
  </conditionalFormatting>
  <conditionalFormatting sqref="AA537">
    <cfRule type="expression" dxfId="365" priority="362">
      <formula>$A536&lt;&gt;""</formula>
    </cfRule>
  </conditionalFormatting>
  <conditionalFormatting sqref="B536:Z536">
    <cfRule type="expression" dxfId="364" priority="366">
      <formula>$A536&lt;&gt;""</formula>
    </cfRule>
  </conditionalFormatting>
  <conditionalFormatting sqref="A536:A537">
    <cfRule type="expression" dxfId="363" priority="365">
      <formula>$A536&lt;&gt;""</formula>
    </cfRule>
  </conditionalFormatting>
  <conditionalFormatting sqref="B537:Z537">
    <cfRule type="expression" dxfId="362" priority="364">
      <formula>$A536&lt;&gt;""</formula>
    </cfRule>
  </conditionalFormatting>
  <conditionalFormatting sqref="AA536">
    <cfRule type="expression" dxfId="361" priority="363">
      <formula>$A536&lt;&gt;""</formula>
    </cfRule>
  </conditionalFormatting>
  <conditionalFormatting sqref="AA540">
    <cfRule type="expression" dxfId="360" priority="357">
      <formula>$A539&lt;&gt;""</formula>
    </cfRule>
  </conditionalFormatting>
  <conditionalFormatting sqref="B539:Z539">
    <cfRule type="expression" dxfId="359" priority="361">
      <formula>$A539&lt;&gt;""</formula>
    </cfRule>
  </conditionalFormatting>
  <conditionalFormatting sqref="A539:A540">
    <cfRule type="expression" dxfId="358" priority="360">
      <formula>$A539&lt;&gt;""</formula>
    </cfRule>
  </conditionalFormatting>
  <conditionalFormatting sqref="B540:Z540">
    <cfRule type="expression" dxfId="357" priority="359">
      <formula>$A539&lt;&gt;""</formula>
    </cfRule>
  </conditionalFormatting>
  <conditionalFormatting sqref="AA539">
    <cfRule type="expression" dxfId="356" priority="358">
      <formula>$A539&lt;&gt;""</formula>
    </cfRule>
  </conditionalFormatting>
  <conditionalFormatting sqref="AA543">
    <cfRule type="expression" dxfId="355" priority="352">
      <formula>$A542&lt;&gt;""</formula>
    </cfRule>
  </conditionalFormatting>
  <conditionalFormatting sqref="B542:Z542">
    <cfRule type="expression" dxfId="354" priority="356">
      <formula>$A542&lt;&gt;""</formula>
    </cfRule>
  </conditionalFormatting>
  <conditionalFormatting sqref="A542:A543">
    <cfRule type="expression" dxfId="353" priority="355">
      <formula>$A542&lt;&gt;""</formula>
    </cfRule>
  </conditionalFormatting>
  <conditionalFormatting sqref="B543:Z543">
    <cfRule type="expression" dxfId="352" priority="354">
      <formula>$A542&lt;&gt;""</formula>
    </cfRule>
  </conditionalFormatting>
  <conditionalFormatting sqref="AA542">
    <cfRule type="expression" dxfId="351" priority="353">
      <formula>$A542&lt;&gt;""</formula>
    </cfRule>
  </conditionalFormatting>
  <conditionalFormatting sqref="AA546">
    <cfRule type="expression" dxfId="350" priority="347">
      <formula>$A545&lt;&gt;""</formula>
    </cfRule>
  </conditionalFormatting>
  <conditionalFormatting sqref="B545:Z545">
    <cfRule type="expression" dxfId="349" priority="351">
      <formula>$A545&lt;&gt;""</formula>
    </cfRule>
  </conditionalFormatting>
  <conditionalFormatting sqref="A545:A546">
    <cfRule type="expression" dxfId="348" priority="350">
      <formula>$A545&lt;&gt;""</formula>
    </cfRule>
  </conditionalFormatting>
  <conditionalFormatting sqref="B546:Z546">
    <cfRule type="expression" dxfId="347" priority="349">
      <formula>$A545&lt;&gt;""</formula>
    </cfRule>
  </conditionalFormatting>
  <conditionalFormatting sqref="AA545">
    <cfRule type="expression" dxfId="346" priority="348">
      <formula>$A545&lt;&gt;""</formula>
    </cfRule>
  </conditionalFormatting>
  <conditionalFormatting sqref="AA549">
    <cfRule type="expression" dxfId="345" priority="342">
      <formula>$A548&lt;&gt;""</formula>
    </cfRule>
  </conditionalFormatting>
  <conditionalFormatting sqref="B548:Z548">
    <cfRule type="expression" dxfId="344" priority="346">
      <formula>$A548&lt;&gt;""</formula>
    </cfRule>
  </conditionalFormatting>
  <conditionalFormatting sqref="A548:A549">
    <cfRule type="expression" dxfId="343" priority="345">
      <formula>$A548&lt;&gt;""</formula>
    </cfRule>
  </conditionalFormatting>
  <conditionalFormatting sqref="B549:Z549">
    <cfRule type="expression" dxfId="342" priority="344">
      <formula>$A548&lt;&gt;""</formula>
    </cfRule>
  </conditionalFormatting>
  <conditionalFormatting sqref="AA548">
    <cfRule type="expression" dxfId="341" priority="343">
      <formula>$A548&lt;&gt;""</formula>
    </cfRule>
  </conditionalFormatting>
  <conditionalFormatting sqref="AA552">
    <cfRule type="expression" dxfId="340" priority="337">
      <formula>$A551&lt;&gt;""</formula>
    </cfRule>
  </conditionalFormatting>
  <conditionalFormatting sqref="B551:Z551">
    <cfRule type="expression" dxfId="339" priority="341">
      <formula>$A551&lt;&gt;""</formula>
    </cfRule>
  </conditionalFormatting>
  <conditionalFormatting sqref="A551:A552">
    <cfRule type="expression" dxfId="338" priority="340">
      <formula>$A551&lt;&gt;""</formula>
    </cfRule>
  </conditionalFormatting>
  <conditionalFormatting sqref="B552:Z552">
    <cfRule type="expression" dxfId="337" priority="339">
      <formula>$A551&lt;&gt;""</formula>
    </cfRule>
  </conditionalFormatting>
  <conditionalFormatting sqref="AA551">
    <cfRule type="expression" dxfId="336" priority="338">
      <formula>$A551&lt;&gt;""</formula>
    </cfRule>
  </conditionalFormatting>
  <conditionalFormatting sqref="AA555">
    <cfRule type="expression" dxfId="335" priority="332">
      <formula>$A554&lt;&gt;""</formula>
    </cfRule>
  </conditionalFormatting>
  <conditionalFormatting sqref="B554:Z554">
    <cfRule type="expression" dxfId="334" priority="336">
      <formula>$A554&lt;&gt;""</formula>
    </cfRule>
  </conditionalFormatting>
  <conditionalFormatting sqref="A554:A555">
    <cfRule type="expression" dxfId="333" priority="335">
      <formula>$A554&lt;&gt;""</formula>
    </cfRule>
  </conditionalFormatting>
  <conditionalFormatting sqref="B555:Z555">
    <cfRule type="expression" dxfId="332" priority="334">
      <formula>$A554&lt;&gt;""</formula>
    </cfRule>
  </conditionalFormatting>
  <conditionalFormatting sqref="AA554">
    <cfRule type="expression" dxfId="331" priority="333">
      <formula>$A554&lt;&gt;""</formula>
    </cfRule>
  </conditionalFormatting>
  <conditionalFormatting sqref="AA558">
    <cfRule type="expression" dxfId="330" priority="327">
      <formula>$A557&lt;&gt;""</formula>
    </cfRule>
  </conditionalFormatting>
  <conditionalFormatting sqref="B557:Z557">
    <cfRule type="expression" dxfId="329" priority="331">
      <formula>$A557&lt;&gt;""</formula>
    </cfRule>
  </conditionalFormatting>
  <conditionalFormatting sqref="A557:A558">
    <cfRule type="expression" dxfId="328" priority="330">
      <formula>$A557&lt;&gt;""</formula>
    </cfRule>
  </conditionalFormatting>
  <conditionalFormatting sqref="B558:Z558">
    <cfRule type="expression" dxfId="327" priority="329">
      <formula>$A557&lt;&gt;""</formula>
    </cfRule>
  </conditionalFormatting>
  <conditionalFormatting sqref="AA557">
    <cfRule type="expression" dxfId="326" priority="328">
      <formula>$A557&lt;&gt;""</formula>
    </cfRule>
  </conditionalFormatting>
  <conditionalFormatting sqref="AA561">
    <cfRule type="expression" dxfId="325" priority="322">
      <formula>$A560&lt;&gt;""</formula>
    </cfRule>
  </conditionalFormatting>
  <conditionalFormatting sqref="B560:Z560">
    <cfRule type="expression" dxfId="324" priority="326">
      <formula>$A560&lt;&gt;""</formula>
    </cfRule>
  </conditionalFormatting>
  <conditionalFormatting sqref="A560:A561">
    <cfRule type="expression" dxfId="323" priority="325">
      <formula>$A560&lt;&gt;""</formula>
    </cfRule>
  </conditionalFormatting>
  <conditionalFormatting sqref="B561:Z561">
    <cfRule type="expression" dxfId="322" priority="324">
      <formula>$A560&lt;&gt;""</formula>
    </cfRule>
  </conditionalFormatting>
  <conditionalFormatting sqref="AA560">
    <cfRule type="expression" dxfId="321" priority="323">
      <formula>$A560&lt;&gt;""</formula>
    </cfRule>
  </conditionalFormatting>
  <conditionalFormatting sqref="AA564">
    <cfRule type="expression" dxfId="320" priority="317">
      <formula>$A563&lt;&gt;""</formula>
    </cfRule>
  </conditionalFormatting>
  <conditionalFormatting sqref="B563:Z563">
    <cfRule type="expression" dxfId="319" priority="321">
      <formula>$A563&lt;&gt;""</formula>
    </cfRule>
  </conditionalFormatting>
  <conditionalFormatting sqref="A563:A564">
    <cfRule type="expression" dxfId="318" priority="320">
      <formula>$A563&lt;&gt;""</formula>
    </cfRule>
  </conditionalFormatting>
  <conditionalFormatting sqref="B564:Z564">
    <cfRule type="expression" dxfId="317" priority="319">
      <formula>$A563&lt;&gt;""</formula>
    </cfRule>
  </conditionalFormatting>
  <conditionalFormatting sqref="AA563">
    <cfRule type="expression" dxfId="316" priority="318">
      <formula>$A563&lt;&gt;""</formula>
    </cfRule>
  </conditionalFormatting>
  <conditionalFormatting sqref="AA567">
    <cfRule type="expression" dxfId="315" priority="312">
      <formula>$A566&lt;&gt;""</formula>
    </cfRule>
  </conditionalFormatting>
  <conditionalFormatting sqref="B566:Z566">
    <cfRule type="expression" dxfId="314" priority="316">
      <formula>$A566&lt;&gt;""</formula>
    </cfRule>
  </conditionalFormatting>
  <conditionalFormatting sqref="A566:A567">
    <cfRule type="expression" dxfId="313" priority="315">
      <formula>$A566&lt;&gt;""</formula>
    </cfRule>
  </conditionalFormatting>
  <conditionalFormatting sqref="B567:Z567">
    <cfRule type="expression" dxfId="312" priority="314">
      <formula>$A566&lt;&gt;""</formula>
    </cfRule>
  </conditionalFormatting>
  <conditionalFormatting sqref="AA566">
    <cfRule type="expression" dxfId="311" priority="313">
      <formula>$A566&lt;&gt;""</formula>
    </cfRule>
  </conditionalFormatting>
  <conditionalFormatting sqref="AA570">
    <cfRule type="expression" dxfId="310" priority="307">
      <formula>$A569&lt;&gt;""</formula>
    </cfRule>
  </conditionalFormatting>
  <conditionalFormatting sqref="B569:Z569">
    <cfRule type="expression" dxfId="309" priority="311">
      <formula>$A569&lt;&gt;""</formula>
    </cfRule>
  </conditionalFormatting>
  <conditionalFormatting sqref="A569:A570">
    <cfRule type="expression" dxfId="308" priority="310">
      <formula>$A569&lt;&gt;""</formula>
    </cfRule>
  </conditionalFormatting>
  <conditionalFormatting sqref="B570:Z570">
    <cfRule type="expression" dxfId="307" priority="309">
      <formula>$A569&lt;&gt;""</formula>
    </cfRule>
  </conditionalFormatting>
  <conditionalFormatting sqref="AA569">
    <cfRule type="expression" dxfId="306" priority="308">
      <formula>$A569&lt;&gt;""</formula>
    </cfRule>
  </conditionalFormatting>
  <conditionalFormatting sqref="AA573">
    <cfRule type="expression" dxfId="305" priority="302">
      <formula>$A572&lt;&gt;""</formula>
    </cfRule>
  </conditionalFormatting>
  <conditionalFormatting sqref="B572:Z572">
    <cfRule type="expression" dxfId="304" priority="306">
      <formula>$A572&lt;&gt;""</formula>
    </cfRule>
  </conditionalFormatting>
  <conditionalFormatting sqref="A572:A573">
    <cfRule type="expression" dxfId="303" priority="305">
      <formula>$A572&lt;&gt;""</formula>
    </cfRule>
  </conditionalFormatting>
  <conditionalFormatting sqref="B573:Z573">
    <cfRule type="expression" dxfId="302" priority="304">
      <formula>$A572&lt;&gt;""</formula>
    </cfRule>
  </conditionalFormatting>
  <conditionalFormatting sqref="AA572">
    <cfRule type="expression" dxfId="301" priority="303">
      <formula>$A572&lt;&gt;""</formula>
    </cfRule>
  </conditionalFormatting>
  <conditionalFormatting sqref="AA576">
    <cfRule type="expression" dxfId="300" priority="297">
      <formula>$A575&lt;&gt;""</formula>
    </cfRule>
  </conditionalFormatting>
  <conditionalFormatting sqref="B575:Z575">
    <cfRule type="expression" dxfId="299" priority="301">
      <formula>$A575&lt;&gt;""</formula>
    </cfRule>
  </conditionalFormatting>
  <conditionalFormatting sqref="A575:A576">
    <cfRule type="expression" dxfId="298" priority="300">
      <formula>$A575&lt;&gt;""</formula>
    </cfRule>
  </conditionalFormatting>
  <conditionalFormatting sqref="B576:Z576">
    <cfRule type="expression" dxfId="297" priority="299">
      <formula>$A575&lt;&gt;""</formula>
    </cfRule>
  </conditionalFormatting>
  <conditionalFormatting sqref="AA575">
    <cfRule type="expression" dxfId="296" priority="298">
      <formula>$A575&lt;&gt;""</formula>
    </cfRule>
  </conditionalFormatting>
  <conditionalFormatting sqref="AA579">
    <cfRule type="expression" dxfId="295" priority="292">
      <formula>$A578&lt;&gt;""</formula>
    </cfRule>
  </conditionalFormatting>
  <conditionalFormatting sqref="B578:Z578">
    <cfRule type="expression" dxfId="294" priority="296">
      <formula>$A578&lt;&gt;""</formula>
    </cfRule>
  </conditionalFormatting>
  <conditionalFormatting sqref="A578:A579">
    <cfRule type="expression" dxfId="293" priority="295">
      <formula>$A578&lt;&gt;""</formula>
    </cfRule>
  </conditionalFormatting>
  <conditionalFormatting sqref="B579:Z579">
    <cfRule type="expression" dxfId="292" priority="294">
      <formula>$A578&lt;&gt;""</formula>
    </cfRule>
  </conditionalFormatting>
  <conditionalFormatting sqref="AA578">
    <cfRule type="expression" dxfId="291" priority="293">
      <formula>$A578&lt;&gt;""</formula>
    </cfRule>
  </conditionalFormatting>
  <conditionalFormatting sqref="AA582">
    <cfRule type="expression" dxfId="290" priority="287">
      <formula>$A581&lt;&gt;""</formula>
    </cfRule>
  </conditionalFormatting>
  <conditionalFormatting sqref="B581:Z581">
    <cfRule type="expression" dxfId="289" priority="291">
      <formula>$A581&lt;&gt;""</formula>
    </cfRule>
  </conditionalFormatting>
  <conditionalFormatting sqref="A581:A582">
    <cfRule type="expression" dxfId="288" priority="290">
      <formula>$A581&lt;&gt;""</formula>
    </cfRule>
  </conditionalFormatting>
  <conditionalFormatting sqref="B582:Z582">
    <cfRule type="expression" dxfId="287" priority="289">
      <formula>$A581&lt;&gt;""</formula>
    </cfRule>
  </conditionalFormatting>
  <conditionalFormatting sqref="AA581">
    <cfRule type="expression" dxfId="286" priority="288">
      <formula>$A581&lt;&gt;""</formula>
    </cfRule>
  </conditionalFormatting>
  <conditionalFormatting sqref="AA585">
    <cfRule type="expression" dxfId="285" priority="282">
      <formula>$A584&lt;&gt;""</formula>
    </cfRule>
  </conditionalFormatting>
  <conditionalFormatting sqref="B584:Z584">
    <cfRule type="expression" dxfId="284" priority="286">
      <formula>$A584&lt;&gt;""</formula>
    </cfRule>
  </conditionalFormatting>
  <conditionalFormatting sqref="A584:A585">
    <cfRule type="expression" dxfId="283" priority="285">
      <formula>$A584&lt;&gt;""</formula>
    </cfRule>
  </conditionalFormatting>
  <conditionalFormatting sqref="B585:Z585">
    <cfRule type="expression" dxfId="282" priority="284">
      <formula>$A584&lt;&gt;""</formula>
    </cfRule>
  </conditionalFormatting>
  <conditionalFormatting sqref="AA584">
    <cfRule type="expression" dxfId="281" priority="283">
      <formula>$A584&lt;&gt;""</formula>
    </cfRule>
  </conditionalFormatting>
  <conditionalFormatting sqref="AA588">
    <cfRule type="expression" dxfId="280" priority="277">
      <formula>$A587&lt;&gt;""</formula>
    </cfRule>
  </conditionalFormatting>
  <conditionalFormatting sqref="B587:Z587">
    <cfRule type="expression" dxfId="279" priority="281">
      <formula>$A587&lt;&gt;""</formula>
    </cfRule>
  </conditionalFormatting>
  <conditionalFormatting sqref="A587:A588">
    <cfRule type="expression" dxfId="278" priority="280">
      <formula>$A587&lt;&gt;""</formula>
    </cfRule>
  </conditionalFormatting>
  <conditionalFormatting sqref="B588:Z588">
    <cfRule type="expression" dxfId="277" priority="279">
      <formula>$A587&lt;&gt;""</formula>
    </cfRule>
  </conditionalFormatting>
  <conditionalFormatting sqref="AA587">
    <cfRule type="expression" dxfId="276" priority="278">
      <formula>$A587&lt;&gt;""</formula>
    </cfRule>
  </conditionalFormatting>
  <conditionalFormatting sqref="AA591">
    <cfRule type="expression" dxfId="275" priority="272">
      <formula>$A590&lt;&gt;""</formula>
    </cfRule>
  </conditionalFormatting>
  <conditionalFormatting sqref="B590:Z590">
    <cfRule type="expression" dxfId="274" priority="276">
      <formula>$A590&lt;&gt;""</formula>
    </cfRule>
  </conditionalFormatting>
  <conditionalFormatting sqref="A590:A591">
    <cfRule type="expression" dxfId="273" priority="275">
      <formula>$A590&lt;&gt;""</formula>
    </cfRule>
  </conditionalFormatting>
  <conditionalFormatting sqref="B591:Z591">
    <cfRule type="expression" dxfId="272" priority="274">
      <formula>$A590&lt;&gt;""</formula>
    </cfRule>
  </conditionalFormatting>
  <conditionalFormatting sqref="AA590">
    <cfRule type="expression" dxfId="271" priority="273">
      <formula>$A590&lt;&gt;""</formula>
    </cfRule>
  </conditionalFormatting>
  <conditionalFormatting sqref="AA594">
    <cfRule type="expression" dxfId="270" priority="267">
      <formula>$A593&lt;&gt;""</formula>
    </cfRule>
  </conditionalFormatting>
  <conditionalFormatting sqref="B593:Z593">
    <cfRule type="expression" dxfId="269" priority="271">
      <formula>$A593&lt;&gt;""</formula>
    </cfRule>
  </conditionalFormatting>
  <conditionalFormatting sqref="A593:A594">
    <cfRule type="expression" dxfId="268" priority="270">
      <formula>$A593&lt;&gt;""</formula>
    </cfRule>
  </conditionalFormatting>
  <conditionalFormatting sqref="B594:Z594">
    <cfRule type="expression" dxfId="267" priority="269">
      <formula>$A593&lt;&gt;""</formula>
    </cfRule>
  </conditionalFormatting>
  <conditionalFormatting sqref="AA593">
    <cfRule type="expression" dxfId="266" priority="268">
      <formula>$A593&lt;&gt;""</formula>
    </cfRule>
  </conditionalFormatting>
  <conditionalFormatting sqref="AA597">
    <cfRule type="expression" dxfId="265" priority="262">
      <formula>$A596&lt;&gt;""</formula>
    </cfRule>
  </conditionalFormatting>
  <conditionalFormatting sqref="B596:Z596">
    <cfRule type="expression" dxfId="264" priority="266">
      <formula>$A596&lt;&gt;""</formula>
    </cfRule>
  </conditionalFormatting>
  <conditionalFormatting sqref="A596:A597">
    <cfRule type="expression" dxfId="263" priority="265">
      <formula>$A596&lt;&gt;""</formula>
    </cfRule>
  </conditionalFormatting>
  <conditionalFormatting sqref="B597:Z597">
    <cfRule type="expression" dxfId="262" priority="264">
      <formula>$A596&lt;&gt;""</formula>
    </cfRule>
  </conditionalFormatting>
  <conditionalFormatting sqref="AA596">
    <cfRule type="expression" dxfId="261" priority="263">
      <formula>$A596&lt;&gt;""</formula>
    </cfRule>
  </conditionalFormatting>
  <conditionalFormatting sqref="AA600">
    <cfRule type="expression" dxfId="260" priority="257">
      <formula>$A599&lt;&gt;""</formula>
    </cfRule>
  </conditionalFormatting>
  <conditionalFormatting sqref="B599:Z599">
    <cfRule type="expression" dxfId="259" priority="261">
      <formula>$A599&lt;&gt;""</formula>
    </cfRule>
  </conditionalFormatting>
  <conditionalFormatting sqref="A599:A600">
    <cfRule type="expression" dxfId="258" priority="260">
      <formula>$A599&lt;&gt;""</formula>
    </cfRule>
  </conditionalFormatting>
  <conditionalFormatting sqref="B600:Z600">
    <cfRule type="expression" dxfId="257" priority="259">
      <formula>$A599&lt;&gt;""</formula>
    </cfRule>
  </conditionalFormatting>
  <conditionalFormatting sqref="AA599">
    <cfRule type="expression" dxfId="256" priority="258">
      <formula>$A599&lt;&gt;""</formula>
    </cfRule>
  </conditionalFormatting>
  <conditionalFormatting sqref="AA603">
    <cfRule type="expression" dxfId="255" priority="252">
      <formula>$A602&lt;&gt;""</formula>
    </cfRule>
  </conditionalFormatting>
  <conditionalFormatting sqref="B602:Z602">
    <cfRule type="expression" dxfId="254" priority="256">
      <formula>$A602&lt;&gt;""</formula>
    </cfRule>
  </conditionalFormatting>
  <conditionalFormatting sqref="A602:A603">
    <cfRule type="expression" dxfId="253" priority="255">
      <formula>$A602&lt;&gt;""</formula>
    </cfRule>
  </conditionalFormatting>
  <conditionalFormatting sqref="B603:Z603">
    <cfRule type="expression" dxfId="252" priority="254">
      <formula>$A602&lt;&gt;""</formula>
    </cfRule>
  </conditionalFormatting>
  <conditionalFormatting sqref="AA602">
    <cfRule type="expression" dxfId="251" priority="253">
      <formula>$A602&lt;&gt;""</formula>
    </cfRule>
  </conditionalFormatting>
  <conditionalFormatting sqref="AA606">
    <cfRule type="expression" dxfId="250" priority="247">
      <formula>$A605&lt;&gt;""</formula>
    </cfRule>
  </conditionalFormatting>
  <conditionalFormatting sqref="B605:Z605">
    <cfRule type="expression" dxfId="249" priority="251">
      <formula>$A605&lt;&gt;""</formula>
    </cfRule>
  </conditionalFormatting>
  <conditionalFormatting sqref="A605:A606">
    <cfRule type="expression" dxfId="248" priority="250">
      <formula>$A605&lt;&gt;""</formula>
    </cfRule>
  </conditionalFormatting>
  <conditionalFormatting sqref="B606:Z606">
    <cfRule type="expression" dxfId="247" priority="249">
      <formula>$A605&lt;&gt;""</formula>
    </cfRule>
  </conditionalFormatting>
  <conditionalFormatting sqref="AA605">
    <cfRule type="expression" dxfId="246" priority="248">
      <formula>$A605&lt;&gt;""</formula>
    </cfRule>
  </conditionalFormatting>
  <conditionalFormatting sqref="AA609">
    <cfRule type="expression" dxfId="245" priority="242">
      <formula>$A608&lt;&gt;""</formula>
    </cfRule>
  </conditionalFormatting>
  <conditionalFormatting sqref="B608:Z608">
    <cfRule type="expression" dxfId="244" priority="246">
      <formula>$A608&lt;&gt;""</formula>
    </cfRule>
  </conditionalFormatting>
  <conditionalFormatting sqref="A608:A609">
    <cfRule type="expression" dxfId="243" priority="245">
      <formula>$A608&lt;&gt;""</formula>
    </cfRule>
  </conditionalFormatting>
  <conditionalFormatting sqref="B609:Z609">
    <cfRule type="expression" dxfId="242" priority="244">
      <formula>$A608&lt;&gt;""</formula>
    </cfRule>
  </conditionalFormatting>
  <conditionalFormatting sqref="AA608">
    <cfRule type="expression" dxfId="241" priority="243">
      <formula>$A608&lt;&gt;""</formula>
    </cfRule>
  </conditionalFormatting>
  <conditionalFormatting sqref="AA612">
    <cfRule type="expression" dxfId="240" priority="237">
      <formula>$A611&lt;&gt;""</formula>
    </cfRule>
  </conditionalFormatting>
  <conditionalFormatting sqref="B611:Z611">
    <cfRule type="expression" dxfId="239" priority="241">
      <formula>$A611&lt;&gt;""</formula>
    </cfRule>
  </conditionalFormatting>
  <conditionalFormatting sqref="A611:A612">
    <cfRule type="expression" dxfId="238" priority="240">
      <formula>$A611&lt;&gt;""</formula>
    </cfRule>
  </conditionalFormatting>
  <conditionalFormatting sqref="B612:Z612">
    <cfRule type="expression" dxfId="237" priority="239">
      <formula>$A611&lt;&gt;""</formula>
    </cfRule>
  </conditionalFormatting>
  <conditionalFormatting sqref="AA611">
    <cfRule type="expression" dxfId="236" priority="238">
      <formula>$A611&lt;&gt;""</formula>
    </cfRule>
  </conditionalFormatting>
  <conditionalFormatting sqref="AA615">
    <cfRule type="expression" dxfId="235" priority="232">
      <formula>$A614&lt;&gt;""</formula>
    </cfRule>
  </conditionalFormatting>
  <conditionalFormatting sqref="B614:Z614">
    <cfRule type="expression" dxfId="234" priority="236">
      <formula>$A614&lt;&gt;""</formula>
    </cfRule>
  </conditionalFormatting>
  <conditionalFormatting sqref="A614:A615">
    <cfRule type="expression" dxfId="233" priority="235">
      <formula>$A614&lt;&gt;""</formula>
    </cfRule>
  </conditionalFormatting>
  <conditionalFormatting sqref="B615:Z615">
    <cfRule type="expression" dxfId="232" priority="234">
      <formula>$A614&lt;&gt;""</formula>
    </cfRule>
  </conditionalFormatting>
  <conditionalFormatting sqref="AA614">
    <cfRule type="expression" dxfId="231" priority="233">
      <formula>$A614&lt;&gt;""</formula>
    </cfRule>
  </conditionalFormatting>
  <conditionalFormatting sqref="AA618">
    <cfRule type="expression" dxfId="230" priority="227">
      <formula>$A617&lt;&gt;""</formula>
    </cfRule>
  </conditionalFormatting>
  <conditionalFormatting sqref="B617:Z617">
    <cfRule type="expression" dxfId="229" priority="231">
      <formula>$A617&lt;&gt;""</formula>
    </cfRule>
  </conditionalFormatting>
  <conditionalFormatting sqref="A617:A618">
    <cfRule type="expression" dxfId="228" priority="230">
      <formula>$A617&lt;&gt;""</formula>
    </cfRule>
  </conditionalFormatting>
  <conditionalFormatting sqref="B618:Z618">
    <cfRule type="expression" dxfId="227" priority="229">
      <formula>$A617&lt;&gt;""</formula>
    </cfRule>
  </conditionalFormatting>
  <conditionalFormatting sqref="AA617">
    <cfRule type="expression" dxfId="226" priority="228">
      <formula>$A617&lt;&gt;""</formula>
    </cfRule>
  </conditionalFormatting>
  <conditionalFormatting sqref="AA621">
    <cfRule type="expression" dxfId="225" priority="222">
      <formula>$A620&lt;&gt;""</formula>
    </cfRule>
  </conditionalFormatting>
  <conditionalFormatting sqref="B620:Z620">
    <cfRule type="expression" dxfId="224" priority="226">
      <formula>$A620&lt;&gt;""</formula>
    </cfRule>
  </conditionalFormatting>
  <conditionalFormatting sqref="A620:A621">
    <cfRule type="expression" dxfId="223" priority="225">
      <formula>$A620&lt;&gt;""</formula>
    </cfRule>
  </conditionalFormatting>
  <conditionalFormatting sqref="B621:Z621">
    <cfRule type="expression" dxfId="222" priority="224">
      <formula>$A620&lt;&gt;""</formula>
    </cfRule>
  </conditionalFormatting>
  <conditionalFormatting sqref="AA620">
    <cfRule type="expression" dxfId="221" priority="223">
      <formula>$A620&lt;&gt;""</formula>
    </cfRule>
  </conditionalFormatting>
  <conditionalFormatting sqref="AA624">
    <cfRule type="expression" dxfId="220" priority="217">
      <formula>$A623&lt;&gt;""</formula>
    </cfRule>
  </conditionalFormatting>
  <conditionalFormatting sqref="B623:Z623">
    <cfRule type="expression" dxfId="219" priority="221">
      <formula>$A623&lt;&gt;""</formula>
    </cfRule>
  </conditionalFormatting>
  <conditionalFormatting sqref="A623:A625 A628 A631 A634">
    <cfRule type="expression" dxfId="218" priority="220">
      <formula>$A623&lt;&gt;""</formula>
    </cfRule>
  </conditionalFormatting>
  <conditionalFormatting sqref="B624:Z624">
    <cfRule type="expression" dxfId="217" priority="219">
      <formula>$A623&lt;&gt;""</formula>
    </cfRule>
  </conditionalFormatting>
  <conditionalFormatting sqref="AA623">
    <cfRule type="expression" dxfId="216" priority="218">
      <formula>$A623&lt;&gt;""</formula>
    </cfRule>
  </conditionalFormatting>
  <conditionalFormatting sqref="AA627">
    <cfRule type="expression" dxfId="215" priority="212">
      <formula>$A626&lt;&gt;""</formula>
    </cfRule>
  </conditionalFormatting>
  <conditionalFormatting sqref="B626:Z626">
    <cfRule type="expression" dxfId="214" priority="216">
      <formula>$A626&lt;&gt;""</formula>
    </cfRule>
  </conditionalFormatting>
  <conditionalFormatting sqref="A626:A627">
    <cfRule type="expression" dxfId="213" priority="215">
      <formula>$A626&lt;&gt;""</formula>
    </cfRule>
  </conditionalFormatting>
  <conditionalFormatting sqref="B627:Z627">
    <cfRule type="expression" dxfId="212" priority="214">
      <formula>$A626&lt;&gt;""</formula>
    </cfRule>
  </conditionalFormatting>
  <conditionalFormatting sqref="AA626">
    <cfRule type="expression" dxfId="211" priority="213">
      <formula>$A626&lt;&gt;""</formula>
    </cfRule>
  </conditionalFormatting>
  <conditionalFormatting sqref="AA630">
    <cfRule type="expression" dxfId="210" priority="207">
      <formula>$A629&lt;&gt;""</formula>
    </cfRule>
  </conditionalFormatting>
  <conditionalFormatting sqref="B629:Z629">
    <cfRule type="expression" dxfId="209" priority="211">
      <formula>$A629&lt;&gt;""</formula>
    </cfRule>
  </conditionalFormatting>
  <conditionalFormatting sqref="A629:A630">
    <cfRule type="expression" dxfId="208" priority="210">
      <formula>$A629&lt;&gt;""</formula>
    </cfRule>
  </conditionalFormatting>
  <conditionalFormatting sqref="B630:Z630">
    <cfRule type="expression" dxfId="207" priority="209">
      <formula>$A629&lt;&gt;""</formula>
    </cfRule>
  </conditionalFormatting>
  <conditionalFormatting sqref="AA629">
    <cfRule type="expression" dxfId="206" priority="208">
      <formula>$A629&lt;&gt;""</formula>
    </cfRule>
  </conditionalFormatting>
  <conditionalFormatting sqref="AA633">
    <cfRule type="expression" dxfId="205" priority="202">
      <formula>$A632&lt;&gt;""</formula>
    </cfRule>
  </conditionalFormatting>
  <conditionalFormatting sqref="B632:Z632">
    <cfRule type="expression" dxfId="204" priority="206">
      <formula>$A632&lt;&gt;""</formula>
    </cfRule>
  </conditionalFormatting>
  <conditionalFormatting sqref="A632:A633">
    <cfRule type="expression" dxfId="203" priority="205">
      <formula>$A632&lt;&gt;""</formula>
    </cfRule>
  </conditionalFormatting>
  <conditionalFormatting sqref="B633:Z633">
    <cfRule type="expression" dxfId="202" priority="204">
      <formula>$A632&lt;&gt;""</formula>
    </cfRule>
  </conditionalFormatting>
  <conditionalFormatting sqref="AA632">
    <cfRule type="expression" dxfId="201" priority="203">
      <formula>$A632&lt;&gt;""</formula>
    </cfRule>
  </conditionalFormatting>
  <conditionalFormatting sqref="AA636 AA646">
    <cfRule type="expression" dxfId="200" priority="197">
      <formula>$A635&lt;&gt;""</formula>
    </cfRule>
  </conditionalFormatting>
  <conditionalFormatting sqref="B635:Z635 B643:Z643">
    <cfRule type="expression" dxfId="199" priority="201">
      <formula>$A635&lt;&gt;""</formula>
    </cfRule>
  </conditionalFormatting>
  <conditionalFormatting sqref="A635:A636 A643 A646">
    <cfRule type="expression" dxfId="198" priority="200">
      <formula>$A635&lt;&gt;""</formula>
    </cfRule>
  </conditionalFormatting>
  <conditionalFormatting sqref="B636:Z636 B646:Z646">
    <cfRule type="expression" dxfId="197" priority="199">
      <formula>$A635&lt;&gt;""</formula>
    </cfRule>
  </conditionalFormatting>
  <conditionalFormatting sqref="AA635 AA643">
    <cfRule type="expression" dxfId="196" priority="198">
      <formula>$A635&lt;&gt;""</formula>
    </cfRule>
  </conditionalFormatting>
  <conditionalFormatting sqref="B637:Z637">
    <cfRule type="expression" dxfId="195" priority="196">
      <formula>$A637&lt;&gt;""</formula>
    </cfRule>
  </conditionalFormatting>
  <conditionalFormatting sqref="A637">
    <cfRule type="expression" dxfId="194" priority="195">
      <formula>$A637&lt;&gt;""</formula>
    </cfRule>
  </conditionalFormatting>
  <conditionalFormatting sqref="AA637">
    <cfRule type="expression" dxfId="193" priority="194">
      <formula>$A637&lt;&gt;""</formula>
    </cfRule>
  </conditionalFormatting>
  <conditionalFormatting sqref="AA640">
    <cfRule type="expression" dxfId="192" priority="191">
      <formula>$A639&lt;&gt;""</formula>
    </cfRule>
  </conditionalFormatting>
  <conditionalFormatting sqref="A640">
    <cfRule type="expression" dxfId="191" priority="193">
      <formula>$A640&lt;&gt;""</formula>
    </cfRule>
  </conditionalFormatting>
  <conditionalFormatting sqref="B640:Z640">
    <cfRule type="expression" dxfId="190" priority="192">
      <formula>$A639&lt;&gt;""</formula>
    </cfRule>
  </conditionalFormatting>
  <conditionalFormatting sqref="AA639">
    <cfRule type="expression" dxfId="189" priority="186">
      <formula>$A638&lt;&gt;""</formula>
    </cfRule>
  </conditionalFormatting>
  <conditionalFormatting sqref="B638:Z638">
    <cfRule type="expression" dxfId="188" priority="190">
      <formula>$A638&lt;&gt;""</formula>
    </cfRule>
  </conditionalFormatting>
  <conditionalFormatting sqref="A638:A639">
    <cfRule type="expression" dxfId="187" priority="189">
      <formula>$A638&lt;&gt;""</formula>
    </cfRule>
  </conditionalFormatting>
  <conditionalFormatting sqref="B639:Z639">
    <cfRule type="expression" dxfId="186" priority="188">
      <formula>$A638&lt;&gt;""</formula>
    </cfRule>
  </conditionalFormatting>
  <conditionalFormatting sqref="AA638">
    <cfRule type="expression" dxfId="185" priority="187">
      <formula>$A638&lt;&gt;""</formula>
    </cfRule>
  </conditionalFormatting>
  <conditionalFormatting sqref="AA642">
    <cfRule type="expression" dxfId="184" priority="181">
      <formula>$A641&lt;&gt;""</formula>
    </cfRule>
  </conditionalFormatting>
  <conditionalFormatting sqref="B641:Z641">
    <cfRule type="expression" dxfId="183" priority="185">
      <formula>$A641&lt;&gt;""</formula>
    </cfRule>
  </conditionalFormatting>
  <conditionalFormatting sqref="A641:A642">
    <cfRule type="expression" dxfId="182" priority="184">
      <formula>$A641&lt;&gt;""</formula>
    </cfRule>
  </conditionalFormatting>
  <conditionalFormatting sqref="B642:Z642">
    <cfRule type="expression" dxfId="181" priority="183">
      <formula>$A641&lt;&gt;""</formula>
    </cfRule>
  </conditionalFormatting>
  <conditionalFormatting sqref="AA641">
    <cfRule type="expression" dxfId="180" priority="182">
      <formula>$A641&lt;&gt;""</formula>
    </cfRule>
  </conditionalFormatting>
  <conditionalFormatting sqref="AA645">
    <cfRule type="expression" dxfId="179" priority="176">
      <formula>$A644&lt;&gt;""</formula>
    </cfRule>
  </conditionalFormatting>
  <conditionalFormatting sqref="B644:Z644">
    <cfRule type="expression" dxfId="178" priority="180">
      <formula>$A644&lt;&gt;""</formula>
    </cfRule>
  </conditionalFormatting>
  <conditionalFormatting sqref="A644:A645">
    <cfRule type="expression" dxfId="177" priority="179">
      <formula>$A644&lt;&gt;""</formula>
    </cfRule>
  </conditionalFormatting>
  <conditionalFormatting sqref="B645:Z645">
    <cfRule type="expression" dxfId="176" priority="178">
      <formula>$A644&lt;&gt;""</formula>
    </cfRule>
  </conditionalFormatting>
  <conditionalFormatting sqref="AA644">
    <cfRule type="expression" dxfId="175" priority="177">
      <formula>$A644&lt;&gt;""</formula>
    </cfRule>
  </conditionalFormatting>
  <conditionalFormatting sqref="AA648">
    <cfRule type="expression" dxfId="174" priority="171">
      <formula>$A647&lt;&gt;""</formula>
    </cfRule>
  </conditionalFormatting>
  <conditionalFormatting sqref="B647:Z647">
    <cfRule type="expression" dxfId="173" priority="175">
      <formula>$A647&lt;&gt;""</formula>
    </cfRule>
  </conditionalFormatting>
  <conditionalFormatting sqref="A647:A648">
    <cfRule type="expression" dxfId="172" priority="174">
      <formula>$A647&lt;&gt;""</formula>
    </cfRule>
  </conditionalFormatting>
  <conditionalFormatting sqref="B648:Z648">
    <cfRule type="expression" dxfId="171" priority="173">
      <formula>$A647&lt;&gt;""</formula>
    </cfRule>
  </conditionalFormatting>
  <conditionalFormatting sqref="AA647">
    <cfRule type="expression" dxfId="170" priority="172">
      <formula>$A647&lt;&gt;""</formula>
    </cfRule>
  </conditionalFormatting>
  <conditionalFormatting sqref="AA651">
    <cfRule type="expression" dxfId="169" priority="166">
      <formula>$A650&lt;&gt;""</formula>
    </cfRule>
  </conditionalFormatting>
  <conditionalFormatting sqref="B650:Z650">
    <cfRule type="expression" dxfId="168" priority="170">
      <formula>$A650&lt;&gt;""</formula>
    </cfRule>
  </conditionalFormatting>
  <conditionalFormatting sqref="A650:A651">
    <cfRule type="expression" dxfId="167" priority="169">
      <formula>$A650&lt;&gt;""</formula>
    </cfRule>
  </conditionalFormatting>
  <conditionalFormatting sqref="B651:Z651">
    <cfRule type="expression" dxfId="166" priority="168">
      <formula>$A650&lt;&gt;""</formula>
    </cfRule>
  </conditionalFormatting>
  <conditionalFormatting sqref="AA650">
    <cfRule type="expression" dxfId="165" priority="167">
      <formula>$A650&lt;&gt;""</formula>
    </cfRule>
  </conditionalFormatting>
  <conditionalFormatting sqref="AA654">
    <cfRule type="expression" dxfId="164" priority="161">
      <formula>$A653&lt;&gt;""</formula>
    </cfRule>
  </conditionalFormatting>
  <conditionalFormatting sqref="B653:Z653">
    <cfRule type="expression" dxfId="163" priority="165">
      <formula>$A653&lt;&gt;""</formula>
    </cfRule>
  </conditionalFormatting>
  <conditionalFormatting sqref="A653:A654">
    <cfRule type="expression" dxfId="162" priority="164">
      <formula>$A653&lt;&gt;""</formula>
    </cfRule>
  </conditionalFormatting>
  <conditionalFormatting sqref="B654:Z654">
    <cfRule type="expression" dxfId="161" priority="163">
      <formula>$A653&lt;&gt;""</formula>
    </cfRule>
  </conditionalFormatting>
  <conditionalFormatting sqref="AA653">
    <cfRule type="expression" dxfId="160" priority="162">
      <formula>$A653&lt;&gt;""</formula>
    </cfRule>
  </conditionalFormatting>
  <conditionalFormatting sqref="AA657">
    <cfRule type="expression" dxfId="159" priority="156">
      <formula>$A656&lt;&gt;""</formula>
    </cfRule>
  </conditionalFormatting>
  <conditionalFormatting sqref="B656:Z656">
    <cfRule type="expression" dxfId="158" priority="160">
      <formula>$A656&lt;&gt;""</formula>
    </cfRule>
  </conditionalFormatting>
  <conditionalFormatting sqref="A656:A657">
    <cfRule type="expression" dxfId="157" priority="159">
      <formula>$A656&lt;&gt;""</formula>
    </cfRule>
  </conditionalFormatting>
  <conditionalFormatting sqref="B657:Z657">
    <cfRule type="expression" dxfId="156" priority="158">
      <formula>$A656&lt;&gt;""</formula>
    </cfRule>
  </conditionalFormatting>
  <conditionalFormatting sqref="AA656">
    <cfRule type="expression" dxfId="155" priority="157">
      <formula>$A656&lt;&gt;""</formula>
    </cfRule>
  </conditionalFormatting>
  <conditionalFormatting sqref="AA660">
    <cfRule type="expression" dxfId="154" priority="151">
      <formula>$A659&lt;&gt;""</formula>
    </cfRule>
  </conditionalFormatting>
  <conditionalFormatting sqref="B659:Z659">
    <cfRule type="expression" dxfId="153" priority="155">
      <formula>$A659&lt;&gt;""</formula>
    </cfRule>
  </conditionalFormatting>
  <conditionalFormatting sqref="A659:A660">
    <cfRule type="expression" dxfId="152" priority="154">
      <formula>$A659&lt;&gt;""</formula>
    </cfRule>
  </conditionalFormatting>
  <conditionalFormatting sqref="B660:Z660">
    <cfRule type="expression" dxfId="151" priority="153">
      <formula>$A659&lt;&gt;""</formula>
    </cfRule>
  </conditionalFormatting>
  <conditionalFormatting sqref="AA659">
    <cfRule type="expression" dxfId="150" priority="152">
      <formula>$A659&lt;&gt;""</formula>
    </cfRule>
  </conditionalFormatting>
  <conditionalFormatting sqref="AA663">
    <cfRule type="expression" dxfId="149" priority="146">
      <formula>$A662&lt;&gt;""</formula>
    </cfRule>
  </conditionalFormatting>
  <conditionalFormatting sqref="B662:Z662">
    <cfRule type="expression" dxfId="148" priority="150">
      <formula>$A662&lt;&gt;""</formula>
    </cfRule>
  </conditionalFormatting>
  <conditionalFormatting sqref="A662:A663">
    <cfRule type="expression" dxfId="147" priority="149">
      <formula>$A662&lt;&gt;""</formula>
    </cfRule>
  </conditionalFormatting>
  <conditionalFormatting sqref="B663:Z663">
    <cfRule type="expression" dxfId="146" priority="148">
      <formula>$A662&lt;&gt;""</formula>
    </cfRule>
  </conditionalFormatting>
  <conditionalFormatting sqref="AA662">
    <cfRule type="expression" dxfId="145" priority="147">
      <formula>$A662&lt;&gt;""</formula>
    </cfRule>
  </conditionalFormatting>
  <conditionalFormatting sqref="AA666">
    <cfRule type="expression" dxfId="144" priority="141">
      <formula>$A665&lt;&gt;""</formula>
    </cfRule>
  </conditionalFormatting>
  <conditionalFormatting sqref="B665:Z665">
    <cfRule type="expression" dxfId="143" priority="145">
      <formula>$A665&lt;&gt;""</formula>
    </cfRule>
  </conditionalFormatting>
  <conditionalFormatting sqref="A665:A666">
    <cfRule type="expression" dxfId="142" priority="144">
      <formula>$A665&lt;&gt;""</formula>
    </cfRule>
  </conditionalFormatting>
  <conditionalFormatting sqref="B666:Z666">
    <cfRule type="expression" dxfId="141" priority="143">
      <formula>$A665&lt;&gt;""</formula>
    </cfRule>
  </conditionalFormatting>
  <conditionalFormatting sqref="AA665">
    <cfRule type="expression" dxfId="140" priority="142">
      <formula>$A665&lt;&gt;""</formula>
    </cfRule>
  </conditionalFormatting>
  <conditionalFormatting sqref="AA669">
    <cfRule type="expression" dxfId="139" priority="136">
      <formula>$A668&lt;&gt;""</formula>
    </cfRule>
  </conditionalFormatting>
  <conditionalFormatting sqref="B668:Z668">
    <cfRule type="expression" dxfId="138" priority="140">
      <formula>$A668&lt;&gt;""</formula>
    </cfRule>
  </conditionalFormatting>
  <conditionalFormatting sqref="A668:A669">
    <cfRule type="expression" dxfId="137" priority="139">
      <formula>$A668&lt;&gt;""</formula>
    </cfRule>
  </conditionalFormatting>
  <conditionalFormatting sqref="B669:Z669">
    <cfRule type="expression" dxfId="136" priority="138">
      <formula>$A668&lt;&gt;""</formula>
    </cfRule>
  </conditionalFormatting>
  <conditionalFormatting sqref="AA668">
    <cfRule type="expression" dxfId="135" priority="137">
      <formula>$A668&lt;&gt;""</formula>
    </cfRule>
  </conditionalFormatting>
  <conditionalFormatting sqref="AA672">
    <cfRule type="expression" dxfId="134" priority="131">
      <formula>$A671&lt;&gt;""</formula>
    </cfRule>
  </conditionalFormatting>
  <conditionalFormatting sqref="B671:Z671">
    <cfRule type="expression" dxfId="133" priority="135">
      <formula>$A671&lt;&gt;""</formula>
    </cfRule>
  </conditionalFormatting>
  <conditionalFormatting sqref="A671:A672">
    <cfRule type="expression" dxfId="132" priority="134">
      <formula>$A671&lt;&gt;""</formula>
    </cfRule>
  </conditionalFormatting>
  <conditionalFormatting sqref="B672:Z672">
    <cfRule type="expression" dxfId="131" priority="133">
      <formula>$A671&lt;&gt;""</formula>
    </cfRule>
  </conditionalFormatting>
  <conditionalFormatting sqref="AA671">
    <cfRule type="expression" dxfId="130" priority="132">
      <formula>$A671&lt;&gt;""</formula>
    </cfRule>
  </conditionalFormatting>
  <conditionalFormatting sqref="AA675">
    <cfRule type="expression" dxfId="129" priority="126">
      <formula>$A674&lt;&gt;""</formula>
    </cfRule>
  </conditionalFormatting>
  <conditionalFormatting sqref="B674:Z674">
    <cfRule type="expression" dxfId="128" priority="130">
      <formula>$A674&lt;&gt;""</formula>
    </cfRule>
  </conditionalFormatting>
  <conditionalFormatting sqref="A674:A675">
    <cfRule type="expression" dxfId="127" priority="129">
      <formula>$A674&lt;&gt;""</formula>
    </cfRule>
  </conditionalFormatting>
  <conditionalFormatting sqref="B675:Z675">
    <cfRule type="expression" dxfId="126" priority="128">
      <formula>$A674&lt;&gt;""</formula>
    </cfRule>
  </conditionalFormatting>
  <conditionalFormatting sqref="AA674">
    <cfRule type="expression" dxfId="125" priority="127">
      <formula>$A674&lt;&gt;""</formula>
    </cfRule>
  </conditionalFormatting>
  <conditionalFormatting sqref="AA678">
    <cfRule type="expression" dxfId="124" priority="121">
      <formula>$A677&lt;&gt;""</formula>
    </cfRule>
  </conditionalFormatting>
  <conditionalFormatting sqref="B677:Z677">
    <cfRule type="expression" dxfId="123" priority="125">
      <formula>$A677&lt;&gt;""</formula>
    </cfRule>
  </conditionalFormatting>
  <conditionalFormatting sqref="A677:A678">
    <cfRule type="expression" dxfId="122" priority="124">
      <formula>$A677&lt;&gt;""</formula>
    </cfRule>
  </conditionalFormatting>
  <conditionalFormatting sqref="B678:Z678">
    <cfRule type="expression" dxfId="121" priority="123">
      <formula>$A677&lt;&gt;""</formula>
    </cfRule>
  </conditionalFormatting>
  <conditionalFormatting sqref="AA677">
    <cfRule type="expression" dxfId="120" priority="122">
      <formula>$A677&lt;&gt;""</formula>
    </cfRule>
  </conditionalFormatting>
  <conditionalFormatting sqref="AA681">
    <cfRule type="expression" dxfId="119" priority="116">
      <formula>$A680&lt;&gt;""</formula>
    </cfRule>
  </conditionalFormatting>
  <conditionalFormatting sqref="B680:Z680">
    <cfRule type="expression" dxfId="118" priority="120">
      <formula>$A680&lt;&gt;""</formula>
    </cfRule>
  </conditionalFormatting>
  <conditionalFormatting sqref="A680:A681">
    <cfRule type="expression" dxfId="117" priority="119">
      <formula>$A680&lt;&gt;""</formula>
    </cfRule>
  </conditionalFormatting>
  <conditionalFormatting sqref="B681:Z681">
    <cfRule type="expression" dxfId="116" priority="118">
      <formula>$A680&lt;&gt;""</formula>
    </cfRule>
  </conditionalFormatting>
  <conditionalFormatting sqref="AA680">
    <cfRule type="expression" dxfId="115" priority="117">
      <formula>$A680&lt;&gt;""</formula>
    </cfRule>
  </conditionalFormatting>
  <conditionalFormatting sqref="AA684">
    <cfRule type="expression" dxfId="114" priority="111">
      <formula>$A683&lt;&gt;""</formula>
    </cfRule>
  </conditionalFormatting>
  <conditionalFormatting sqref="B683:Z683">
    <cfRule type="expression" dxfId="113" priority="115">
      <formula>$A683&lt;&gt;""</formula>
    </cfRule>
  </conditionalFormatting>
  <conditionalFormatting sqref="A683:A684">
    <cfRule type="expression" dxfId="112" priority="114">
      <formula>$A683&lt;&gt;""</formula>
    </cfRule>
  </conditionalFormatting>
  <conditionalFormatting sqref="B684:Z684">
    <cfRule type="expression" dxfId="111" priority="113">
      <formula>$A683&lt;&gt;""</formula>
    </cfRule>
  </conditionalFormatting>
  <conditionalFormatting sqref="AA683">
    <cfRule type="expression" dxfId="110" priority="112">
      <formula>$A683&lt;&gt;""</formula>
    </cfRule>
  </conditionalFormatting>
  <conditionalFormatting sqref="AA687">
    <cfRule type="expression" dxfId="109" priority="106">
      <formula>$A686&lt;&gt;""</formula>
    </cfRule>
  </conditionalFormatting>
  <conditionalFormatting sqref="B686:Z686">
    <cfRule type="expression" dxfId="108" priority="110">
      <formula>$A686&lt;&gt;""</formula>
    </cfRule>
  </conditionalFormatting>
  <conditionalFormatting sqref="A686:A687">
    <cfRule type="expression" dxfId="107" priority="109">
      <formula>$A686&lt;&gt;""</formula>
    </cfRule>
  </conditionalFormatting>
  <conditionalFormatting sqref="B687:Z687">
    <cfRule type="expression" dxfId="106" priority="108">
      <formula>$A686&lt;&gt;""</formula>
    </cfRule>
  </conditionalFormatting>
  <conditionalFormatting sqref="AA686">
    <cfRule type="expression" dxfId="105" priority="107">
      <formula>$A686&lt;&gt;""</formula>
    </cfRule>
  </conditionalFormatting>
  <conditionalFormatting sqref="AA690">
    <cfRule type="expression" dxfId="104" priority="101">
      <formula>$A689&lt;&gt;""</formula>
    </cfRule>
  </conditionalFormatting>
  <conditionalFormatting sqref="B689:Z689">
    <cfRule type="expression" dxfId="103" priority="105">
      <formula>$A689&lt;&gt;""</formula>
    </cfRule>
  </conditionalFormatting>
  <conditionalFormatting sqref="A689:A690">
    <cfRule type="expression" dxfId="102" priority="104">
      <formula>$A689&lt;&gt;""</formula>
    </cfRule>
  </conditionalFormatting>
  <conditionalFormatting sqref="B690:Z690">
    <cfRule type="expression" dxfId="101" priority="103">
      <formula>$A689&lt;&gt;""</formula>
    </cfRule>
  </conditionalFormatting>
  <conditionalFormatting sqref="AA689">
    <cfRule type="expression" dxfId="100" priority="102">
      <formula>$A689&lt;&gt;""</formula>
    </cfRule>
  </conditionalFormatting>
  <conditionalFormatting sqref="AA693">
    <cfRule type="expression" dxfId="99" priority="96">
      <formula>$A692&lt;&gt;""</formula>
    </cfRule>
  </conditionalFormatting>
  <conditionalFormatting sqref="B692:Z692">
    <cfRule type="expression" dxfId="98" priority="100">
      <formula>$A692&lt;&gt;""</formula>
    </cfRule>
  </conditionalFormatting>
  <conditionalFormatting sqref="A692:A693">
    <cfRule type="expression" dxfId="97" priority="99">
      <formula>$A692&lt;&gt;""</formula>
    </cfRule>
  </conditionalFormatting>
  <conditionalFormatting sqref="B693:Z693">
    <cfRule type="expression" dxfId="96" priority="98">
      <formula>$A692&lt;&gt;""</formula>
    </cfRule>
  </conditionalFormatting>
  <conditionalFormatting sqref="AA692">
    <cfRule type="expression" dxfId="95" priority="97">
      <formula>$A692&lt;&gt;""</formula>
    </cfRule>
  </conditionalFormatting>
  <conditionalFormatting sqref="AA696">
    <cfRule type="expression" dxfId="94" priority="91">
      <formula>$A695&lt;&gt;""</formula>
    </cfRule>
  </conditionalFormatting>
  <conditionalFormatting sqref="B695:Z695">
    <cfRule type="expression" dxfId="93" priority="95">
      <formula>$A695&lt;&gt;""</formula>
    </cfRule>
  </conditionalFormatting>
  <conditionalFormatting sqref="A695:A696">
    <cfRule type="expression" dxfId="92" priority="94">
      <formula>$A695&lt;&gt;""</formula>
    </cfRule>
  </conditionalFormatting>
  <conditionalFormatting sqref="B696:Z696">
    <cfRule type="expression" dxfId="91" priority="93">
      <formula>$A695&lt;&gt;""</formula>
    </cfRule>
  </conditionalFormatting>
  <conditionalFormatting sqref="AA695">
    <cfRule type="expression" dxfId="90" priority="92">
      <formula>$A695&lt;&gt;""</formula>
    </cfRule>
  </conditionalFormatting>
  <conditionalFormatting sqref="AA699">
    <cfRule type="expression" dxfId="89" priority="86">
      <formula>$A698&lt;&gt;""</formula>
    </cfRule>
  </conditionalFormatting>
  <conditionalFormatting sqref="B698:Z698">
    <cfRule type="expression" dxfId="88" priority="90">
      <formula>$A698&lt;&gt;""</formula>
    </cfRule>
  </conditionalFormatting>
  <conditionalFormatting sqref="A698:A699">
    <cfRule type="expression" dxfId="87" priority="89">
      <formula>$A698&lt;&gt;""</formula>
    </cfRule>
  </conditionalFormatting>
  <conditionalFormatting sqref="B699:Z699">
    <cfRule type="expression" dxfId="86" priority="88">
      <formula>$A698&lt;&gt;""</formula>
    </cfRule>
  </conditionalFormatting>
  <conditionalFormatting sqref="AA698">
    <cfRule type="expression" dxfId="85" priority="87">
      <formula>$A698&lt;&gt;""</formula>
    </cfRule>
  </conditionalFormatting>
  <conditionalFormatting sqref="AA702">
    <cfRule type="expression" dxfId="84" priority="81">
      <formula>$A701&lt;&gt;""</formula>
    </cfRule>
  </conditionalFormatting>
  <conditionalFormatting sqref="B701:Z701">
    <cfRule type="expression" dxfId="83" priority="85">
      <formula>$A701&lt;&gt;""</formula>
    </cfRule>
  </conditionalFormatting>
  <conditionalFormatting sqref="A701:A702">
    <cfRule type="expression" dxfId="82" priority="84">
      <formula>$A701&lt;&gt;""</formula>
    </cfRule>
  </conditionalFormatting>
  <conditionalFormatting sqref="B702:Z702">
    <cfRule type="expression" dxfId="81" priority="83">
      <formula>$A701&lt;&gt;""</formula>
    </cfRule>
  </conditionalFormatting>
  <conditionalFormatting sqref="AA701">
    <cfRule type="expression" dxfId="80" priority="82">
      <formula>$A701&lt;&gt;""</formula>
    </cfRule>
  </conditionalFormatting>
  <conditionalFormatting sqref="AA705">
    <cfRule type="expression" dxfId="79" priority="76">
      <formula>$A704&lt;&gt;""</formula>
    </cfRule>
  </conditionalFormatting>
  <conditionalFormatting sqref="B704:Z704">
    <cfRule type="expression" dxfId="78" priority="80">
      <formula>$A704&lt;&gt;""</formula>
    </cfRule>
  </conditionalFormatting>
  <conditionalFormatting sqref="A704:A705">
    <cfRule type="expression" dxfId="77" priority="79">
      <formula>$A704&lt;&gt;""</formula>
    </cfRule>
  </conditionalFormatting>
  <conditionalFormatting sqref="B705:Z705">
    <cfRule type="expression" dxfId="76" priority="78">
      <formula>$A704&lt;&gt;""</formula>
    </cfRule>
  </conditionalFormatting>
  <conditionalFormatting sqref="AA704">
    <cfRule type="expression" dxfId="75" priority="77">
      <formula>$A704&lt;&gt;""</formula>
    </cfRule>
  </conditionalFormatting>
  <conditionalFormatting sqref="AA708">
    <cfRule type="expression" dxfId="74" priority="71">
      <formula>$A707&lt;&gt;""</formula>
    </cfRule>
  </conditionalFormatting>
  <conditionalFormatting sqref="B707:Z707">
    <cfRule type="expression" dxfId="73" priority="75">
      <formula>$A707&lt;&gt;""</formula>
    </cfRule>
  </conditionalFormatting>
  <conditionalFormatting sqref="A707:A708">
    <cfRule type="expression" dxfId="72" priority="74">
      <formula>$A707&lt;&gt;""</formula>
    </cfRule>
  </conditionalFormatting>
  <conditionalFormatting sqref="B708:Z708">
    <cfRule type="expression" dxfId="71" priority="73">
      <formula>$A707&lt;&gt;""</formula>
    </cfRule>
  </conditionalFormatting>
  <conditionalFormatting sqref="AA707">
    <cfRule type="expression" dxfId="70" priority="72">
      <formula>$A707&lt;&gt;""</formula>
    </cfRule>
  </conditionalFormatting>
  <conditionalFormatting sqref="AA711">
    <cfRule type="expression" dxfId="69" priority="66">
      <formula>$A710&lt;&gt;""</formula>
    </cfRule>
  </conditionalFormatting>
  <conditionalFormatting sqref="B710:Z710">
    <cfRule type="expression" dxfId="68" priority="70">
      <formula>$A710&lt;&gt;""</formula>
    </cfRule>
  </conditionalFormatting>
  <conditionalFormatting sqref="A710:A711">
    <cfRule type="expression" dxfId="67" priority="69">
      <formula>$A710&lt;&gt;""</formula>
    </cfRule>
  </conditionalFormatting>
  <conditionalFormatting sqref="B711:Z711">
    <cfRule type="expression" dxfId="66" priority="68">
      <formula>$A710&lt;&gt;""</formula>
    </cfRule>
  </conditionalFormatting>
  <conditionalFormatting sqref="AA710">
    <cfRule type="expression" dxfId="65" priority="67">
      <formula>$A710&lt;&gt;""</formula>
    </cfRule>
  </conditionalFormatting>
  <conditionalFormatting sqref="AA714">
    <cfRule type="expression" dxfId="64" priority="61">
      <formula>$A713&lt;&gt;""</formula>
    </cfRule>
  </conditionalFormatting>
  <conditionalFormatting sqref="B713:Z713">
    <cfRule type="expression" dxfId="63" priority="65">
      <formula>$A713&lt;&gt;""</formula>
    </cfRule>
  </conditionalFormatting>
  <conditionalFormatting sqref="A713:A714">
    <cfRule type="expression" dxfId="62" priority="64">
      <formula>$A713&lt;&gt;""</formula>
    </cfRule>
  </conditionalFormatting>
  <conditionalFormatting sqref="B714:Z714">
    <cfRule type="expression" dxfId="61" priority="63">
      <formula>$A713&lt;&gt;""</formula>
    </cfRule>
  </conditionalFormatting>
  <conditionalFormatting sqref="AA713">
    <cfRule type="expression" dxfId="60" priority="62">
      <formula>$A713&lt;&gt;""</formula>
    </cfRule>
  </conditionalFormatting>
  <conditionalFormatting sqref="AA717">
    <cfRule type="expression" dxfId="59" priority="56">
      <formula>$A716&lt;&gt;""</formula>
    </cfRule>
  </conditionalFormatting>
  <conditionalFormatting sqref="B716:Z716">
    <cfRule type="expression" dxfId="58" priority="60">
      <formula>$A716&lt;&gt;""</formula>
    </cfRule>
  </conditionalFormatting>
  <conditionalFormatting sqref="A716:A717">
    <cfRule type="expression" dxfId="57" priority="59">
      <formula>$A716&lt;&gt;""</formula>
    </cfRule>
  </conditionalFormatting>
  <conditionalFormatting sqref="B717:Z717">
    <cfRule type="expression" dxfId="56" priority="58">
      <formula>$A716&lt;&gt;""</formula>
    </cfRule>
  </conditionalFormatting>
  <conditionalFormatting sqref="AA716">
    <cfRule type="expression" dxfId="55" priority="57">
      <formula>$A716&lt;&gt;""</formula>
    </cfRule>
  </conditionalFormatting>
  <conditionalFormatting sqref="AA720">
    <cfRule type="expression" dxfId="54" priority="51">
      <formula>$A719&lt;&gt;""</formula>
    </cfRule>
  </conditionalFormatting>
  <conditionalFormatting sqref="B719:Z719">
    <cfRule type="expression" dxfId="53" priority="55">
      <formula>$A719&lt;&gt;""</formula>
    </cfRule>
  </conditionalFormatting>
  <conditionalFormatting sqref="A719:A720">
    <cfRule type="expression" dxfId="52" priority="54">
      <formula>$A719&lt;&gt;""</formula>
    </cfRule>
  </conditionalFormatting>
  <conditionalFormatting sqref="B720:Z720">
    <cfRule type="expression" dxfId="51" priority="53">
      <formula>$A719&lt;&gt;""</formula>
    </cfRule>
  </conditionalFormatting>
  <conditionalFormatting sqref="AA719">
    <cfRule type="expression" dxfId="50" priority="52">
      <formula>$A719&lt;&gt;""</formula>
    </cfRule>
  </conditionalFormatting>
  <conditionalFormatting sqref="AA723">
    <cfRule type="expression" dxfId="49" priority="46">
      <formula>$A722&lt;&gt;""</formula>
    </cfRule>
  </conditionalFormatting>
  <conditionalFormatting sqref="B722:Z722">
    <cfRule type="expression" dxfId="48" priority="50">
      <formula>$A722&lt;&gt;""</formula>
    </cfRule>
  </conditionalFormatting>
  <conditionalFormatting sqref="A722:A723">
    <cfRule type="expression" dxfId="47" priority="49">
      <formula>$A722&lt;&gt;""</formula>
    </cfRule>
  </conditionalFormatting>
  <conditionalFormatting sqref="B723:Z723">
    <cfRule type="expression" dxfId="46" priority="48">
      <formula>$A722&lt;&gt;""</formula>
    </cfRule>
  </conditionalFormatting>
  <conditionalFormatting sqref="AA722">
    <cfRule type="expression" dxfId="45" priority="47">
      <formula>$A722&lt;&gt;""</formula>
    </cfRule>
  </conditionalFormatting>
  <conditionalFormatting sqref="AA726">
    <cfRule type="expression" dxfId="44" priority="41">
      <formula>$A725&lt;&gt;""</formula>
    </cfRule>
  </conditionalFormatting>
  <conditionalFormatting sqref="B725:Z725">
    <cfRule type="expression" dxfId="43" priority="45">
      <formula>$A725&lt;&gt;""</formula>
    </cfRule>
  </conditionalFormatting>
  <conditionalFormatting sqref="A725:A726">
    <cfRule type="expression" dxfId="42" priority="44">
      <formula>$A725&lt;&gt;""</formula>
    </cfRule>
  </conditionalFormatting>
  <conditionalFormatting sqref="B726:Z726">
    <cfRule type="expression" dxfId="41" priority="43">
      <formula>$A725&lt;&gt;""</formula>
    </cfRule>
  </conditionalFormatting>
  <conditionalFormatting sqref="AA725">
    <cfRule type="expression" dxfId="40" priority="42">
      <formula>$A725&lt;&gt;""</formula>
    </cfRule>
  </conditionalFormatting>
  <conditionalFormatting sqref="AA729">
    <cfRule type="expression" dxfId="39" priority="36">
      <formula>$A728&lt;&gt;""</formula>
    </cfRule>
  </conditionalFormatting>
  <conditionalFormatting sqref="B728:Z728">
    <cfRule type="expression" dxfId="38" priority="40">
      <formula>$A728&lt;&gt;""</formula>
    </cfRule>
  </conditionalFormatting>
  <conditionalFormatting sqref="A728:A729">
    <cfRule type="expression" dxfId="37" priority="39">
      <formula>$A728&lt;&gt;""</formula>
    </cfRule>
  </conditionalFormatting>
  <conditionalFormatting sqref="B729:Z729">
    <cfRule type="expression" dxfId="36" priority="38">
      <formula>$A728&lt;&gt;""</formula>
    </cfRule>
  </conditionalFormatting>
  <conditionalFormatting sqref="AA728">
    <cfRule type="expression" dxfId="35" priority="37">
      <formula>$A728&lt;&gt;""</formula>
    </cfRule>
  </conditionalFormatting>
  <conditionalFormatting sqref="AA732">
    <cfRule type="expression" dxfId="34" priority="31">
      <formula>$A731&lt;&gt;""</formula>
    </cfRule>
  </conditionalFormatting>
  <conditionalFormatting sqref="B731:Z731">
    <cfRule type="expression" dxfId="33" priority="35">
      <formula>$A731&lt;&gt;""</formula>
    </cfRule>
  </conditionalFormatting>
  <conditionalFormatting sqref="A731:A732">
    <cfRule type="expression" dxfId="32" priority="34">
      <formula>$A731&lt;&gt;""</formula>
    </cfRule>
  </conditionalFormatting>
  <conditionalFormatting sqref="B732:Z732">
    <cfRule type="expression" dxfId="31" priority="33">
      <formula>$A731&lt;&gt;""</formula>
    </cfRule>
  </conditionalFormatting>
  <conditionalFormatting sqref="AA731">
    <cfRule type="expression" dxfId="30" priority="32">
      <formula>$A731&lt;&gt;""</formula>
    </cfRule>
  </conditionalFormatting>
  <conditionalFormatting sqref="AA735">
    <cfRule type="expression" dxfId="29" priority="26">
      <formula>$A734&lt;&gt;""</formula>
    </cfRule>
  </conditionalFormatting>
  <conditionalFormatting sqref="B734:Z734">
    <cfRule type="expression" dxfId="28" priority="30">
      <formula>$A734&lt;&gt;""</formula>
    </cfRule>
  </conditionalFormatting>
  <conditionalFormatting sqref="A734:A735">
    <cfRule type="expression" dxfId="27" priority="29">
      <formula>$A734&lt;&gt;""</formula>
    </cfRule>
  </conditionalFormatting>
  <conditionalFormatting sqref="B735:Z735">
    <cfRule type="expression" dxfId="26" priority="28">
      <formula>$A734&lt;&gt;""</formula>
    </cfRule>
  </conditionalFormatting>
  <conditionalFormatting sqref="AA734">
    <cfRule type="expression" dxfId="25" priority="27">
      <formula>$A734&lt;&gt;""</formula>
    </cfRule>
  </conditionalFormatting>
  <conditionalFormatting sqref="AA738">
    <cfRule type="expression" dxfId="24" priority="21">
      <formula>$A737&lt;&gt;""</formula>
    </cfRule>
  </conditionalFormatting>
  <conditionalFormatting sqref="B737:Z737">
    <cfRule type="expression" dxfId="23" priority="25">
      <formula>$A737&lt;&gt;""</formula>
    </cfRule>
  </conditionalFormatting>
  <conditionalFormatting sqref="A737:A738">
    <cfRule type="expression" dxfId="22" priority="24">
      <formula>$A737&lt;&gt;""</formula>
    </cfRule>
  </conditionalFormatting>
  <conditionalFormatting sqref="B738:Z738">
    <cfRule type="expression" dxfId="21" priority="23">
      <formula>$A737&lt;&gt;""</formula>
    </cfRule>
  </conditionalFormatting>
  <conditionalFormatting sqref="AA737">
    <cfRule type="expression" dxfId="20" priority="22">
      <formula>$A737&lt;&gt;""</formula>
    </cfRule>
  </conditionalFormatting>
  <conditionalFormatting sqref="AA741">
    <cfRule type="expression" dxfId="19" priority="16">
      <formula>$A740&lt;&gt;""</formula>
    </cfRule>
  </conditionalFormatting>
  <conditionalFormatting sqref="B740:Z740">
    <cfRule type="expression" dxfId="18" priority="20">
      <formula>$A740&lt;&gt;""</formula>
    </cfRule>
  </conditionalFormatting>
  <conditionalFormatting sqref="A740:A741">
    <cfRule type="expression" dxfId="17" priority="19">
      <formula>$A740&lt;&gt;""</formula>
    </cfRule>
  </conditionalFormatting>
  <conditionalFormatting sqref="B741:Z741">
    <cfRule type="expression" dxfId="16" priority="18">
      <formula>$A740&lt;&gt;""</formula>
    </cfRule>
  </conditionalFormatting>
  <conditionalFormatting sqref="AA740">
    <cfRule type="expression" dxfId="15" priority="17">
      <formula>$A740&lt;&gt;""</formula>
    </cfRule>
  </conditionalFormatting>
  <conditionalFormatting sqref="AA744">
    <cfRule type="expression" dxfId="14" priority="11">
      <formula>$A743&lt;&gt;""</formula>
    </cfRule>
  </conditionalFormatting>
  <conditionalFormatting sqref="B743:Z743">
    <cfRule type="expression" dxfId="13" priority="15">
      <formula>$A743&lt;&gt;""</formula>
    </cfRule>
  </conditionalFormatting>
  <conditionalFormatting sqref="A743:A744">
    <cfRule type="expression" dxfId="12" priority="14">
      <formula>$A743&lt;&gt;""</formula>
    </cfRule>
  </conditionalFormatting>
  <conditionalFormatting sqref="B744:Z744">
    <cfRule type="expression" dxfId="11" priority="13">
      <formula>$A743&lt;&gt;""</formula>
    </cfRule>
  </conditionalFormatting>
  <conditionalFormatting sqref="AA743">
    <cfRule type="expression" dxfId="10" priority="12">
      <formula>$A743&lt;&gt;""</formula>
    </cfRule>
  </conditionalFormatting>
  <conditionalFormatting sqref="AA747">
    <cfRule type="expression" dxfId="9" priority="6">
      <formula>$A746&lt;&gt;""</formula>
    </cfRule>
  </conditionalFormatting>
  <conditionalFormatting sqref="B746:Z746">
    <cfRule type="expression" dxfId="8" priority="10">
      <formula>$A746&lt;&gt;""</formula>
    </cfRule>
  </conditionalFormatting>
  <conditionalFormatting sqref="A746:A747">
    <cfRule type="expression" dxfId="7" priority="9">
      <formula>$A746&lt;&gt;""</formula>
    </cfRule>
  </conditionalFormatting>
  <conditionalFormatting sqref="B747:Z747">
    <cfRule type="expression" dxfId="6" priority="8">
      <formula>$A746&lt;&gt;""</formula>
    </cfRule>
  </conditionalFormatting>
  <conditionalFormatting sqref="AA746">
    <cfRule type="expression" dxfId="5" priority="7">
      <formula>$A746&lt;&gt;""</formula>
    </cfRule>
  </conditionalFormatting>
  <conditionalFormatting sqref="AA750">
    <cfRule type="expression" dxfId="4" priority="1">
      <formula>$A749&lt;&gt;""</formula>
    </cfRule>
  </conditionalFormatting>
  <conditionalFormatting sqref="B749:Z749">
    <cfRule type="expression" dxfId="3" priority="5">
      <formula>$A749&lt;&gt;""</formula>
    </cfRule>
  </conditionalFormatting>
  <conditionalFormatting sqref="A749:A750">
    <cfRule type="expression" dxfId="2" priority="4">
      <formula>$A749&lt;&gt;""</formula>
    </cfRule>
  </conditionalFormatting>
  <conditionalFormatting sqref="B750:Z750">
    <cfRule type="expression" dxfId="1" priority="3">
      <formula>$A749&lt;&gt;""</formula>
    </cfRule>
  </conditionalFormatting>
  <conditionalFormatting sqref="AA749">
    <cfRule type="expression" dxfId="0" priority="2">
      <formula>$A749&lt;&gt;""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4"/>
  <sheetViews>
    <sheetView workbookViewId="0">
      <selection activeCell="C63" sqref="C63"/>
    </sheetView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6" x14ac:dyDescent="0.2">
      <c r="A1" s="22"/>
      <c r="B1" s="23" t="s">
        <v>0</v>
      </c>
      <c r="C1" s="24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3" t="s">
        <v>20</v>
      </c>
      <c r="W1" s="23" t="s">
        <v>21</v>
      </c>
      <c r="X1" s="23" t="s">
        <v>22</v>
      </c>
      <c r="Y1" s="23" t="s">
        <v>23</v>
      </c>
      <c r="Z1" s="23" t="s">
        <v>24</v>
      </c>
    </row>
    <row r="2" spans="1:26" x14ac:dyDescent="0.2">
      <c r="A2" s="25">
        <v>44273</v>
      </c>
      <c r="B2" s="26">
        <v>4.2000000000000003E-2</v>
      </c>
      <c r="C2" s="26">
        <v>1.4500000000000001E-2</v>
      </c>
      <c r="D2" s="26">
        <v>0.1</v>
      </c>
      <c r="E2" s="26">
        <v>9.2999999999999992E-3</v>
      </c>
      <c r="F2" s="26">
        <v>3.8800000000000001E-2</v>
      </c>
      <c r="G2" s="26">
        <v>2.4899999999999999E-2</v>
      </c>
      <c r="H2" s="26">
        <v>3.5299999999999998E-2</v>
      </c>
      <c r="I2" s="26">
        <v>4.48E-2</v>
      </c>
      <c r="J2" s="26">
        <v>9.0899999999999995E-2</v>
      </c>
      <c r="K2" s="26">
        <v>9.4000000000000004E-3</v>
      </c>
      <c r="L2" s="26">
        <v>2.0500000000000001E-2</v>
      </c>
      <c r="M2" s="26">
        <v>5.4800000000000001E-2</v>
      </c>
      <c r="N2" s="26">
        <v>1.7600000000000001E-2</v>
      </c>
      <c r="O2" s="26">
        <v>6.54E-2</v>
      </c>
      <c r="P2" s="26">
        <v>1.8499999999999999E-2</v>
      </c>
      <c r="Q2" s="26">
        <v>4.9200000000000001E-2</v>
      </c>
      <c r="R2" s="26">
        <v>4.0399999999999998E-2</v>
      </c>
      <c r="S2" s="26">
        <v>8.1900000000000001E-2</v>
      </c>
      <c r="T2" s="26">
        <v>7.7299999999999994E-2</v>
      </c>
      <c r="U2" s="26">
        <v>6.4500000000000002E-2</v>
      </c>
      <c r="V2" s="26">
        <v>0.1</v>
      </c>
      <c r="W2" s="26">
        <v>0</v>
      </c>
      <c r="X2" s="26">
        <v>0</v>
      </c>
      <c r="Y2" s="26">
        <v>0</v>
      </c>
      <c r="Z2" s="26">
        <v>0</v>
      </c>
    </row>
    <row r="3" spans="1:26" x14ac:dyDescent="0.2">
      <c r="A3" s="27">
        <v>44652</v>
      </c>
      <c r="B3" s="26">
        <v>4.6972559682442454E-2</v>
      </c>
      <c r="C3" s="26">
        <v>1.6459511594589249E-2</v>
      </c>
      <c r="D3" s="26">
        <v>0.1</v>
      </c>
      <c r="E3" s="26">
        <v>9.5967482640211717E-3</v>
      </c>
      <c r="F3" s="26">
        <v>3.8462908933662929E-2</v>
      </c>
      <c r="G3" s="26">
        <v>2.7566334262071484E-2</v>
      </c>
      <c r="H3" s="26">
        <v>3.8500347038825711E-2</v>
      </c>
      <c r="I3" s="26">
        <v>5.0617145361651024E-2</v>
      </c>
      <c r="J3" s="26">
        <v>0.1</v>
      </c>
      <c r="K3" s="26">
        <v>9.7001432947491275E-3</v>
      </c>
      <c r="L3" s="26">
        <v>1.9596027575341568E-2</v>
      </c>
      <c r="M3" s="26">
        <v>6.2794451972842641E-2</v>
      </c>
      <c r="N3" s="26">
        <v>1.9443415421484162E-2</v>
      </c>
      <c r="O3" s="26">
        <v>0</v>
      </c>
      <c r="P3" s="26">
        <v>2.026518429320066E-2</v>
      </c>
      <c r="Q3" s="26">
        <v>5.2352393151765118E-2</v>
      </c>
      <c r="R3" s="26">
        <v>4.5991266281407546E-2</v>
      </c>
      <c r="S3" s="26">
        <v>8.7133828098766242E-2</v>
      </c>
      <c r="T3" s="26">
        <v>7.7869674639793413E-2</v>
      </c>
      <c r="U3" s="26">
        <v>7.6678060133385864E-2</v>
      </c>
      <c r="V3" s="26">
        <v>0.1</v>
      </c>
      <c r="W3" s="26">
        <v>0</v>
      </c>
      <c r="X3" s="26">
        <v>0</v>
      </c>
      <c r="Y3" s="26">
        <v>0</v>
      </c>
      <c r="Z3" s="26">
        <v>0</v>
      </c>
    </row>
    <row r="4" spans="1:26" x14ac:dyDescent="0.2">
      <c r="A4" s="27">
        <v>45019</v>
      </c>
      <c r="B4" s="26">
        <v>4.82E-2</v>
      </c>
      <c r="C4" s="26">
        <v>1.66E-2</v>
      </c>
      <c r="D4" s="26">
        <v>0.1</v>
      </c>
      <c r="E4" s="26">
        <v>9.8999999999999991E-3</v>
      </c>
      <c r="F4" s="26">
        <v>4.07E-2</v>
      </c>
      <c r="G4" s="26">
        <v>2.6599999999999999E-2</v>
      </c>
      <c r="H4" s="26">
        <v>4.0100000000000004E-2</v>
      </c>
      <c r="I4" s="26">
        <v>5.1300000000000005E-2</v>
      </c>
      <c r="J4" s="26">
        <v>9.8000000000000004E-2</v>
      </c>
      <c r="K4" s="26">
        <v>8.7999999999999988E-3</v>
      </c>
      <c r="L4" s="26">
        <v>1.8700000000000001E-2</v>
      </c>
      <c r="M4" s="26">
        <v>6.2100000000000002E-2</v>
      </c>
      <c r="N4" s="26">
        <v>1.89E-2</v>
      </c>
      <c r="O4" s="26">
        <v>0</v>
      </c>
      <c r="P4" s="26">
        <v>1.9699999999999999E-2</v>
      </c>
      <c r="Q4" s="26">
        <v>4.9800000000000004E-2</v>
      </c>
      <c r="R4" s="26">
        <v>4.7700000000000006E-2</v>
      </c>
      <c r="S4" s="26">
        <v>8.8700000000000001E-2</v>
      </c>
      <c r="T4" s="26">
        <v>7.85E-2</v>
      </c>
      <c r="U4" s="26">
        <v>7.5700000000000003E-2</v>
      </c>
      <c r="V4" s="26">
        <v>0.1</v>
      </c>
      <c r="W4" s="26">
        <v>0</v>
      </c>
      <c r="X4" s="26">
        <v>0</v>
      </c>
      <c r="Y4" s="26">
        <v>0</v>
      </c>
      <c r="Z4" s="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100"/>
  <sheetViews>
    <sheetView topLeftCell="A49" workbookViewId="0">
      <selection activeCell="K100" sqref="K100"/>
    </sheetView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(Analyst)'!A:A,5*(ROW()-2)+1)&lt;&gt;"",INDEX('Size (Analyst)'!A:A,5*(ROW()-2)+1),"")</f>
        <v>44273</v>
      </c>
      <c r="B2">
        <f>IF($A2&lt;&gt;"",INDEX('Size (Analyst)'!B:B,5*(ROW()-2)+3),"")</f>
        <v>0</v>
      </c>
      <c r="C2">
        <f>IF($A2&lt;&gt;"",INDEX('Size (Analyst)'!C:C,5*(ROW()-2)+3),"")</f>
        <v>0</v>
      </c>
      <c r="D2">
        <f>IF($A2&lt;&gt;"",INDEX('Size (Analyst)'!D:D,5*(ROW()-2)+3),"")</f>
        <v>-0.03</v>
      </c>
      <c r="E2">
        <f>IF($A2&lt;&gt;"",INDEX('Size (Analyst)'!E:E,5*(ROW()-2)+3),"")</f>
        <v>-1.7999999999999999E-2</v>
      </c>
      <c r="F2">
        <f>IF($A2&lt;&gt;"",INDEX('Size (Analyst)'!F:F,5*(ROW()-2)+3),"")</f>
        <v>-1.2E-2</v>
      </c>
      <c r="G2">
        <f>IF($A2&lt;&gt;"",INDEX('Size (Analyst)'!G:G,5*(ROW()-2)+3),"")</f>
        <v>-1.0999999999999999E-2</v>
      </c>
      <c r="H2">
        <f>IF($A2&lt;&gt;"",INDEX('Size (Analyst)'!H:H,5*(ROW()-2)+3),"")</f>
        <v>1.7999999999999999E-2</v>
      </c>
      <c r="I2">
        <f>IF($A2&lt;&gt;"",INDEX('Size (Analyst)'!I:I,5*(ROW()-2)+3),"")</f>
        <v>0</v>
      </c>
      <c r="J2">
        <f>IF($A2&lt;&gt;"",INDEX('Size (Analyst)'!J:J,5*(ROW()-2)+3),"")</f>
        <v>-7.0000000000000001E-3</v>
      </c>
      <c r="K2">
        <f>IF($A2&lt;&gt;"",INDEX('Size (Analyst)'!K:K,5*(ROW()-2)+3),"")</f>
        <v>0</v>
      </c>
      <c r="L2">
        <f>IF($A2&lt;&gt;"",INDEX('Size (Analyst)'!L:L,5*(ROW()-2)+3),"")</f>
        <v>0</v>
      </c>
      <c r="M2">
        <f>IF($A2&lt;&gt;"",INDEX('Size (Analyst)'!M:M,5*(ROW()-2)+3),"")</f>
        <v>-0.01</v>
      </c>
      <c r="N2">
        <f>IF($A2&lt;&gt;"",INDEX('Size (Analyst)'!N:N,5*(ROW()-2)+3),"")</f>
        <v>-1.6E-2</v>
      </c>
      <c r="O2">
        <f>IF($A2&lt;&gt;"",INDEX('Size (Analyst)'!O:O,5*(ROW()-2)+3),"")</f>
        <v>8.0000000000000002E-3</v>
      </c>
      <c r="P2">
        <f>IF($A2&lt;&gt;"",INDEX('Size (Analyst)'!P:P,5*(ROW()-2)+3),"")</f>
        <v>0</v>
      </c>
      <c r="Q2">
        <f>IF($A2&lt;&gt;"",INDEX('Size (Analyst)'!Q:Q,5*(ROW()-2)+3),"")</f>
        <v>-2.1999999999999999E-2</v>
      </c>
      <c r="R2">
        <f>IF($A2&lt;&gt;"",INDEX('Size (Analyst)'!R:R,5*(ROW()-2)+3),"")</f>
        <v>6.0000000000000001E-3</v>
      </c>
      <c r="S2">
        <f>IF($A2&lt;&gt;"",INDEX('Size (Analyst)'!S:S,5*(ROW()-2)+3),"")</f>
        <v>0</v>
      </c>
      <c r="T2">
        <f>IF($A2&lt;&gt;"",INDEX('Size (Analyst)'!T:T,5*(ROW()-2)+3),"")</f>
        <v>0</v>
      </c>
      <c r="U2">
        <f>IF($A2&lt;&gt;"",INDEX('Size (Analyst)'!U:U,5*(ROW()-2)+3),"")</f>
        <v>-3.3000000000000002E-2</v>
      </c>
      <c r="V2">
        <f>IF($A2&lt;&gt;"",INDEX('Size (Analyst)'!V:V,5*(ROW()-2)+3),"")</f>
        <v>0</v>
      </c>
      <c r="W2">
        <f>IF($A2&lt;&gt;"",INDEX('Size (Analyst)'!W:W,5*(ROW()-2)+3),"")</f>
        <v>0</v>
      </c>
      <c r="X2">
        <f>IF($A2&lt;&gt;"",INDEX('Size (Analyst)'!X:X,5*(ROW()-2)+3),"")</f>
        <v>9.5000000000000001E-2</v>
      </c>
      <c r="Y2">
        <f>IF($A2&lt;&gt;"",INDEX('Size (Analyst)'!Y:Y,5*(ROW()-2)+3),"")</f>
        <v>0</v>
      </c>
      <c r="Z2">
        <f>IF($A2&lt;&gt;"",INDEX('Size (Analyst)'!Z:Z,5*(ROW()-2)+3),"")</f>
        <v>0</v>
      </c>
    </row>
    <row r="3" spans="1:26" x14ac:dyDescent="0.2">
      <c r="A3" s="13">
        <f>IF(INDEX('Size (Analyst)'!A:A,5*(ROW()-2)+1)&lt;&gt;"",INDEX('Size (Analyst)'!A:A,5*(ROW()-2)+1),"")</f>
        <v>44278</v>
      </c>
      <c r="B3">
        <f>IF($A3&lt;&gt;"",INDEX('Size (Analyst)'!B:B,5*(ROW()-2)+3),"")</f>
        <v>0</v>
      </c>
      <c r="C3">
        <f>IF($A3&lt;&gt;"",INDEX('Size (Analyst)'!C:C,5*(ROW()-2)+3),"")</f>
        <v>0</v>
      </c>
      <c r="D3">
        <f>IF($A3&lt;&gt;"",INDEX('Size (Analyst)'!D:D,5*(ROW()-2)+3),"")</f>
        <v>-0.03</v>
      </c>
      <c r="E3">
        <f>IF($A3&lt;&gt;"",INDEX('Size (Analyst)'!E:E,5*(ROW()-2)+3),"")</f>
        <v>-1.7999999999999999E-2</v>
      </c>
      <c r="F3">
        <f>IF($A3&lt;&gt;"",INDEX('Size (Analyst)'!F:F,5*(ROW()-2)+3),"")</f>
        <v>-1.2E-2</v>
      </c>
      <c r="G3">
        <f>IF($A3&lt;&gt;"",INDEX('Size (Analyst)'!G:G,5*(ROW()-2)+3),"")</f>
        <v>-1.0999999999999999E-2</v>
      </c>
      <c r="H3">
        <f>IF($A3&lt;&gt;"",INDEX('Size (Analyst)'!H:H,5*(ROW()-2)+3),"")</f>
        <v>1.7999999999999999E-2</v>
      </c>
      <c r="I3">
        <f>IF($A3&lt;&gt;"",INDEX('Size (Analyst)'!I:I,5*(ROW()-2)+3),"")</f>
        <v>0</v>
      </c>
      <c r="J3">
        <f>IF($A3&lt;&gt;"",INDEX('Size (Analyst)'!J:J,5*(ROW()-2)+3),"")</f>
        <v>-7.0000000000000001E-3</v>
      </c>
      <c r="K3">
        <f>IF($A3&lt;&gt;"",INDEX('Size (Analyst)'!K:K,5*(ROW()-2)+3),"")</f>
        <v>0</v>
      </c>
      <c r="L3">
        <f>IF($A3&lt;&gt;"",INDEX('Size (Analyst)'!L:L,5*(ROW()-2)+3),"")</f>
        <v>0</v>
      </c>
      <c r="M3">
        <f>IF($A3&lt;&gt;"",INDEX('Size (Analyst)'!M:M,5*(ROW()-2)+3),"")</f>
        <v>-0.01</v>
      </c>
      <c r="N3">
        <f>IF($A3&lt;&gt;"",INDEX('Size (Analyst)'!N:N,5*(ROW()-2)+3),"")</f>
        <v>-1.6E-2</v>
      </c>
      <c r="O3">
        <f>IF($A3&lt;&gt;"",INDEX('Size (Analyst)'!O:O,5*(ROW()-2)+3),"")</f>
        <v>8.0000000000000002E-3</v>
      </c>
      <c r="P3">
        <f>IF($A3&lt;&gt;"",INDEX('Size (Analyst)'!P:P,5*(ROW()-2)+3),"")</f>
        <v>0</v>
      </c>
      <c r="Q3">
        <f>IF($A3&lt;&gt;"",INDEX('Size (Analyst)'!Q:Q,5*(ROW()-2)+3),"")</f>
        <v>-2.1999999999999999E-2</v>
      </c>
      <c r="R3">
        <f>IF($A3&lt;&gt;"",INDEX('Size (Analyst)'!R:R,5*(ROW()-2)+3),"")</f>
        <v>0</v>
      </c>
      <c r="S3">
        <f>IF($A3&lt;&gt;"",INDEX('Size (Analyst)'!S:S,5*(ROW()-2)+3),"")</f>
        <v>0</v>
      </c>
      <c r="T3">
        <f>IF($A3&lt;&gt;"",INDEX('Size (Analyst)'!T:T,5*(ROW()-2)+3),"")</f>
        <v>0</v>
      </c>
      <c r="U3">
        <f>IF($A3&lt;&gt;"",INDEX('Size (Analyst)'!U:U,5*(ROW()-2)+3),"")</f>
        <v>-3.3000000000000002E-2</v>
      </c>
      <c r="V3">
        <f>IF($A3&lt;&gt;"",INDEX('Size (Analyst)'!V:V,5*(ROW()-2)+3),"")</f>
        <v>0</v>
      </c>
      <c r="W3">
        <f>IF($A3&lt;&gt;"",INDEX('Size (Analyst)'!W:W,5*(ROW()-2)+3),"")</f>
        <v>0</v>
      </c>
      <c r="X3">
        <f>IF($A3&lt;&gt;"",INDEX('Size (Analyst)'!X:X,5*(ROW()-2)+3),"")</f>
        <v>9.5000000000000001E-2</v>
      </c>
      <c r="Y3">
        <f>IF($A3&lt;&gt;"",INDEX('Size (Analyst)'!Y:Y,5*(ROW()-2)+3),"")</f>
        <v>0</v>
      </c>
      <c r="Z3">
        <f>IF($A3&lt;&gt;"",INDEX('Size (Analyst)'!Z:Z,5*(ROW()-2)+3),"")</f>
        <v>0</v>
      </c>
    </row>
    <row r="4" spans="1:26" x14ac:dyDescent="0.2">
      <c r="A4" s="13">
        <f>IF(INDEX('Size (Analyst)'!A:A,5*(ROW()-2)+1)&lt;&gt;"",INDEX('Size (Analyst)'!A:A,5*(ROW()-2)+1),"")</f>
        <v>44470</v>
      </c>
      <c r="B4">
        <f>IF($A4&lt;&gt;"",INDEX('Size (Analyst)'!B:B,5*(ROW()-2)+3),"")</f>
        <v>7.8377339016218218E-3</v>
      </c>
      <c r="C4">
        <f>IF($A4&lt;&gt;"",INDEX('Size (Analyst)'!C:C,5*(ROW()-2)+3),"")</f>
        <v>8.2961013753327425E-3</v>
      </c>
      <c r="D4">
        <f>IF($A4&lt;&gt;"",INDEX('Size (Analyst)'!D:D,5*(ROW()-2)+3),"")</f>
        <v>0</v>
      </c>
      <c r="E4">
        <f>IF($A4&lt;&gt;"",INDEX('Size (Analyst)'!E:E,5*(ROW()-2)+3),"")</f>
        <v>0</v>
      </c>
      <c r="F4">
        <f>IF($A4&lt;&gt;"",INDEX('Size (Analyst)'!F:F,5*(ROW()-2)+3),"")</f>
        <v>0</v>
      </c>
      <c r="G4">
        <f>IF($A4&lt;&gt;"",INDEX('Size (Analyst)'!G:G,5*(ROW()-2)+3),"")</f>
        <v>0</v>
      </c>
      <c r="H4">
        <f>IF($A4&lt;&gt;"",INDEX('Size (Analyst)'!H:H,5*(ROW()-2)+3),"")</f>
        <v>1.7999999999999999E-2</v>
      </c>
      <c r="I4">
        <f>IF($A4&lt;&gt;"",INDEX('Size (Analyst)'!I:I,5*(ROW()-2)+3),"")</f>
        <v>2.0152264843565824E-2</v>
      </c>
      <c r="J4">
        <f>IF($A4&lt;&gt;"",INDEX('Size (Analyst)'!J:J,5*(ROW()-2)+3),"")</f>
        <v>0</v>
      </c>
      <c r="K4">
        <f>IF($A4&lt;&gt;"",INDEX('Size (Analyst)'!K:K,5*(ROW()-2)+3),"")</f>
        <v>0</v>
      </c>
      <c r="L4">
        <f>IF($A4&lt;&gt;"",INDEX('Size (Analyst)'!L:L,5*(ROW()-2)+3),"")</f>
        <v>0</v>
      </c>
      <c r="M4">
        <f>IF($A4&lt;&gt;"",INDEX('Size (Analyst)'!M:M,5*(ROW()-2)+3),"")</f>
        <v>-3.0129211248457997E-2</v>
      </c>
      <c r="N4">
        <f>IF($A4&lt;&gt;"",INDEX('Size (Analyst)'!N:N,5*(ROW()-2)+3),"")</f>
        <v>-1.6E-2</v>
      </c>
      <c r="O4">
        <f>IF($A4&lt;&gt;"",INDEX('Size (Analyst)'!O:O,5*(ROW()-2)+3),"")</f>
        <v>2.6319245233225576E-2</v>
      </c>
      <c r="P4">
        <f>IF($A4&lt;&gt;"",INDEX('Size (Analyst)'!P:P,5*(ROW()-2)+3),"")</f>
        <v>0</v>
      </c>
      <c r="Q4">
        <f>IF($A4&lt;&gt;"",INDEX('Size (Analyst)'!Q:Q,5*(ROW()-2)+3),"")</f>
        <v>0</v>
      </c>
      <c r="R4">
        <f>IF($A4&lt;&gt;"",INDEX('Size (Analyst)'!R:R,5*(ROW()-2)+3),"")</f>
        <v>7.7017684763302187E-3</v>
      </c>
      <c r="S4">
        <f>IF($A4&lt;&gt;"",INDEX('Size (Analyst)'!S:S,5*(ROW()-2)+3),"")</f>
        <v>0</v>
      </c>
      <c r="T4">
        <f>IF($A4&lt;&gt;"",INDEX('Size (Analyst)'!T:T,5*(ROW()-2)+3),"")</f>
        <v>0</v>
      </c>
      <c r="U4">
        <f>IF($A4&lt;&gt;"",INDEX('Size (Analyst)'!U:U,5*(ROW()-2)+3),"")</f>
        <v>-3.3000000000000002E-2</v>
      </c>
      <c r="V4">
        <f>IF($A4&lt;&gt;"",INDEX('Size (Analyst)'!V:V,5*(ROW()-2)+3),"")</f>
        <v>1.7795194194968181E-2</v>
      </c>
      <c r="W4">
        <f>IF($A4&lt;&gt;"",INDEX('Size (Analyst)'!W:W,5*(ROW()-2)+3),"")</f>
        <v>0</v>
      </c>
      <c r="X4">
        <f>IF($A4&lt;&gt;"",INDEX('Size (Analyst)'!X:X,5*(ROW()-2)+3),"")</f>
        <v>0.05</v>
      </c>
      <c r="Y4">
        <f>IF($A4&lt;&gt;"",INDEX('Size (Analyst)'!Y:Y,5*(ROW()-2)+3),"")</f>
        <v>0</v>
      </c>
      <c r="Z4">
        <f>IF($A4&lt;&gt;"",INDEX('Size (Analyst)'!Z:Z,5*(ROW()-2)+3),"")</f>
        <v>0</v>
      </c>
    </row>
    <row r="5" spans="1:26" x14ac:dyDescent="0.2">
      <c r="A5" s="13">
        <f>IF(INDEX('Size (Analyst)'!A:A,5*(ROW()-2)+1)&lt;&gt;"",INDEX('Size (Analyst)'!A:A,5*(ROW()-2)+1),"")</f>
        <v>44475</v>
      </c>
      <c r="B5">
        <f>IF($A5&lt;&gt;"",INDEX('Size (Analyst)'!B:B,5*(ROW()-2)+3),"")</f>
        <v>7.8377339016218218E-3</v>
      </c>
      <c r="C5">
        <f>IF($A5&lt;&gt;"",INDEX('Size (Analyst)'!C:C,5*(ROW()-2)+3),"")</f>
        <v>8.2961013753327425E-3</v>
      </c>
      <c r="D5">
        <f>IF($A5&lt;&gt;"",INDEX('Size (Analyst)'!D:D,5*(ROW()-2)+3),"")</f>
        <v>0</v>
      </c>
      <c r="E5">
        <f>IF($A5&lt;&gt;"",INDEX('Size (Analyst)'!E:E,5*(ROW()-2)+3),"")</f>
        <v>-0.02</v>
      </c>
      <c r="F5">
        <f>IF($A5&lt;&gt;"",INDEX('Size (Analyst)'!F:F,5*(ROW()-2)+3),"")</f>
        <v>0</v>
      </c>
      <c r="G5">
        <f>IF($A5&lt;&gt;"",INDEX('Size (Analyst)'!G:G,5*(ROW()-2)+3),"")</f>
        <v>0</v>
      </c>
      <c r="H5">
        <f>IF($A5&lt;&gt;"",INDEX('Size (Analyst)'!H:H,5*(ROW()-2)+3),"")</f>
        <v>1.7999999999999999E-2</v>
      </c>
      <c r="I5">
        <f>IF($A5&lt;&gt;"",INDEX('Size (Analyst)'!I:I,5*(ROW()-2)+3),"")</f>
        <v>2.0152264843565824E-2</v>
      </c>
      <c r="J5">
        <f>IF($A5&lt;&gt;"",INDEX('Size (Analyst)'!J:J,5*(ROW()-2)+3),"")</f>
        <v>0</v>
      </c>
      <c r="K5">
        <f>IF($A5&lt;&gt;"",INDEX('Size (Analyst)'!K:K,5*(ROW()-2)+3),"")</f>
        <v>0</v>
      </c>
      <c r="L5">
        <f>IF($A5&lt;&gt;"",INDEX('Size (Analyst)'!L:L,5*(ROW()-2)+3),"")</f>
        <v>0</v>
      </c>
      <c r="M5">
        <f>IF($A5&lt;&gt;"",INDEX('Size (Analyst)'!M:M,5*(ROW()-2)+3),"")</f>
        <v>-3.0129211248457997E-2</v>
      </c>
      <c r="N5">
        <f>IF($A5&lt;&gt;"",INDEX('Size (Analyst)'!N:N,5*(ROW()-2)+3),"")</f>
        <v>-1.6E-2</v>
      </c>
      <c r="O5">
        <f>IF($A5&lt;&gt;"",INDEX('Size (Analyst)'!O:O,5*(ROW()-2)+3),"")</f>
        <v>2.6319245233225576E-2</v>
      </c>
      <c r="P5">
        <f>IF($A5&lt;&gt;"",INDEX('Size (Analyst)'!P:P,5*(ROW()-2)+3),"")</f>
        <v>0</v>
      </c>
      <c r="Q5">
        <f>IF($A5&lt;&gt;"",INDEX('Size (Analyst)'!Q:Q,5*(ROW()-2)+3),"")</f>
        <v>0</v>
      </c>
      <c r="R5">
        <f>IF($A5&lt;&gt;"",INDEX('Size (Analyst)'!R:R,5*(ROW()-2)+3),"")</f>
        <v>7.7017684763302187E-3</v>
      </c>
      <c r="S5">
        <f>IF($A5&lt;&gt;"",INDEX('Size (Analyst)'!S:S,5*(ROW()-2)+3),"")</f>
        <v>0</v>
      </c>
      <c r="T5">
        <f>IF($A5&lt;&gt;"",INDEX('Size (Analyst)'!T:T,5*(ROW()-2)+3),"")</f>
        <v>0</v>
      </c>
      <c r="U5">
        <f>IF($A5&lt;&gt;"",INDEX('Size (Analyst)'!U:U,5*(ROW()-2)+3),"")</f>
        <v>-3.3000000000000002E-2</v>
      </c>
      <c r="V5">
        <f>IF($A5&lt;&gt;"",INDEX('Size (Analyst)'!V:V,5*(ROW()-2)+3),"")</f>
        <v>1.7795194194968181E-2</v>
      </c>
      <c r="W5">
        <f>IF($A5&lt;&gt;"",INDEX('Size (Analyst)'!W:W,5*(ROW()-2)+3),"")</f>
        <v>0</v>
      </c>
      <c r="X5">
        <f>IF($A5&lt;&gt;"",INDEX('Size (Analyst)'!X:X,5*(ROW()-2)+3),"")</f>
        <v>0.05</v>
      </c>
      <c r="Y5">
        <f>IF($A5&lt;&gt;"",INDEX('Size (Analyst)'!Y:Y,5*(ROW()-2)+3),"")</f>
        <v>0</v>
      </c>
      <c r="Z5">
        <f>IF($A5&lt;&gt;"",INDEX('Size (Analyst)'!Z:Z,5*(ROW()-2)+3),"")</f>
        <v>0</v>
      </c>
    </row>
    <row r="6" spans="1:26" x14ac:dyDescent="0.2">
      <c r="A6" s="13">
        <f>IF(INDEX('Size (Analyst)'!A:A,5*(ROW()-2)+1)&lt;&gt;"",INDEX('Size (Analyst)'!A:A,5*(ROW()-2)+1),"")</f>
        <v>44483</v>
      </c>
      <c r="B6">
        <f>IF($A6&lt;&gt;"",INDEX('Size (Analyst)'!B:B,5*(ROW()-2)+3),"")</f>
        <v>7.8377339016218218E-3</v>
      </c>
      <c r="C6">
        <f>IF($A6&lt;&gt;"",INDEX('Size (Analyst)'!C:C,5*(ROW()-2)+3),"")</f>
        <v>8.2961013753327425E-3</v>
      </c>
      <c r="D6">
        <f>IF($A6&lt;&gt;"",INDEX('Size (Analyst)'!D:D,5*(ROW()-2)+3),"")</f>
        <v>0</v>
      </c>
      <c r="E6">
        <f>IF($A6&lt;&gt;"",INDEX('Size (Analyst)'!E:E,5*(ROW()-2)+3),"")</f>
        <v>-0.02</v>
      </c>
      <c r="F6">
        <f>IF($A6&lt;&gt;"",INDEX('Size (Analyst)'!F:F,5*(ROW()-2)+3),"")</f>
        <v>0</v>
      </c>
      <c r="G6">
        <f>IF($A6&lt;&gt;"",INDEX('Size (Analyst)'!G:G,5*(ROW()-2)+3),"")</f>
        <v>0</v>
      </c>
      <c r="H6">
        <f>IF($A6&lt;&gt;"",INDEX('Size (Analyst)'!H:H,5*(ROW()-2)+3),"")</f>
        <v>1.7999999999999999E-2</v>
      </c>
      <c r="I6">
        <f>IF($A6&lt;&gt;"",INDEX('Size (Analyst)'!I:I,5*(ROW()-2)+3),"")</f>
        <v>2.0152264843565824E-2</v>
      </c>
      <c r="J6">
        <f>IF($A6&lt;&gt;"",INDEX('Size (Analyst)'!J:J,5*(ROW()-2)+3),"")</f>
        <v>0</v>
      </c>
      <c r="K6">
        <f>IF($A6&lt;&gt;"",INDEX('Size (Analyst)'!K:K,5*(ROW()-2)+3),"")</f>
        <v>0</v>
      </c>
      <c r="L6">
        <f>IF($A6&lt;&gt;"",INDEX('Size (Analyst)'!L:L,5*(ROW()-2)+3),"")</f>
        <v>0</v>
      </c>
      <c r="M6">
        <f>IF($A6&lt;&gt;"",INDEX('Size (Analyst)'!M:M,5*(ROW()-2)+3),"")</f>
        <v>-3.0129211248457997E-2</v>
      </c>
      <c r="N6">
        <f>IF($A6&lt;&gt;"",INDEX('Size (Analyst)'!N:N,5*(ROW()-2)+3),"")</f>
        <v>-1.6E-2</v>
      </c>
      <c r="O6">
        <f>IF($A6&lt;&gt;"",INDEX('Size (Analyst)'!O:O,5*(ROW()-2)+3),"")</f>
        <v>2.6319245233225576E-2</v>
      </c>
      <c r="P6">
        <f>IF($A6&lt;&gt;"",INDEX('Size (Analyst)'!P:P,5*(ROW()-2)+3),"")</f>
        <v>0</v>
      </c>
      <c r="Q6">
        <f>IF($A6&lt;&gt;"",INDEX('Size (Analyst)'!Q:Q,5*(ROW()-2)+3),"")</f>
        <v>0</v>
      </c>
      <c r="R6">
        <f>IF($A6&lt;&gt;"",INDEX('Size (Analyst)'!R:R,5*(ROW()-2)+3),"")</f>
        <v>0</v>
      </c>
      <c r="S6">
        <f>IF($A6&lt;&gt;"",INDEX('Size (Analyst)'!S:S,5*(ROW()-2)+3),"")</f>
        <v>0</v>
      </c>
      <c r="T6">
        <f>IF($A6&lt;&gt;"",INDEX('Size (Analyst)'!T:T,5*(ROW()-2)+3),"")</f>
        <v>0</v>
      </c>
      <c r="U6">
        <f>IF($A6&lt;&gt;"",INDEX('Size (Analyst)'!U:U,5*(ROW()-2)+3),"")</f>
        <v>-3.3000000000000002E-2</v>
      </c>
      <c r="V6">
        <f>IF($A6&lt;&gt;"",INDEX('Size (Analyst)'!V:V,5*(ROW()-2)+3),"")</f>
        <v>1.7795194194968181E-2</v>
      </c>
      <c r="W6">
        <f>IF($A6&lt;&gt;"",INDEX('Size (Analyst)'!W:W,5*(ROW()-2)+3),"")</f>
        <v>0</v>
      </c>
      <c r="X6">
        <f>IF($A6&lt;&gt;"",INDEX('Size (Analyst)'!X:X,5*(ROW()-2)+3),"")</f>
        <v>0.05</v>
      </c>
      <c r="Y6">
        <f>IF($A6&lt;&gt;"",INDEX('Size (Analyst)'!Y:Y,5*(ROW()-2)+3),"")</f>
        <v>0</v>
      </c>
      <c r="Z6">
        <f>IF($A6&lt;&gt;"",INDEX('Size (Analyst)'!Z:Z,5*(ROW()-2)+3),"")</f>
        <v>0</v>
      </c>
    </row>
    <row r="7" spans="1:26" x14ac:dyDescent="0.2">
      <c r="A7" s="13">
        <f>IF(INDEX('Size (Analyst)'!A:A,5*(ROW()-2)+1)&lt;&gt;"",INDEX('Size (Analyst)'!A:A,5*(ROW()-2)+1),"")</f>
        <v>44491</v>
      </c>
      <c r="B7">
        <f>IF($A7&lt;&gt;"",INDEX('Size (Analyst)'!B:B,5*(ROW()-2)+3),"")</f>
        <v>0</v>
      </c>
      <c r="C7">
        <f>IF($A7&lt;&gt;"",INDEX('Size (Analyst)'!C:C,5*(ROW()-2)+3),"")</f>
        <v>8.2961013753327425E-3</v>
      </c>
      <c r="D7">
        <f>IF($A7&lt;&gt;"",INDEX('Size (Analyst)'!D:D,5*(ROW()-2)+3),"")</f>
        <v>0</v>
      </c>
      <c r="E7">
        <f>IF($A7&lt;&gt;"",INDEX('Size (Analyst)'!E:E,5*(ROW()-2)+3),"")</f>
        <v>-0.02</v>
      </c>
      <c r="F7">
        <f>IF($A7&lt;&gt;"",INDEX('Size (Analyst)'!F:F,5*(ROW()-2)+3),"")</f>
        <v>0</v>
      </c>
      <c r="G7">
        <f>IF($A7&lt;&gt;"",INDEX('Size (Analyst)'!G:G,5*(ROW()-2)+3),"")</f>
        <v>0</v>
      </c>
      <c r="H7">
        <f>IF($A7&lt;&gt;"",INDEX('Size (Analyst)'!H:H,5*(ROW()-2)+3),"")</f>
        <v>1.7999999999999999E-2</v>
      </c>
      <c r="I7">
        <f>IF($A7&lt;&gt;"",INDEX('Size (Analyst)'!I:I,5*(ROW()-2)+3),"")</f>
        <v>2.0152264843565824E-2</v>
      </c>
      <c r="J7">
        <f>IF($A7&lt;&gt;"",INDEX('Size (Analyst)'!J:J,5*(ROW()-2)+3),"")</f>
        <v>0</v>
      </c>
      <c r="K7">
        <f>IF($A7&lt;&gt;"",INDEX('Size (Analyst)'!K:K,5*(ROW()-2)+3),"")</f>
        <v>0</v>
      </c>
      <c r="L7">
        <f>IF($A7&lt;&gt;"",INDEX('Size (Analyst)'!L:L,5*(ROW()-2)+3),"")</f>
        <v>0</v>
      </c>
      <c r="M7">
        <f>IF($A7&lt;&gt;"",INDEX('Size (Analyst)'!M:M,5*(ROW()-2)+3),"")</f>
        <v>-3.0129211248457997E-2</v>
      </c>
      <c r="N7">
        <f>IF($A7&lt;&gt;"",INDEX('Size (Analyst)'!N:N,5*(ROW()-2)+3),"")</f>
        <v>-1.6E-2</v>
      </c>
      <c r="O7">
        <f>IF($A7&lt;&gt;"",INDEX('Size (Analyst)'!O:O,5*(ROW()-2)+3),"")</f>
        <v>2.6319245233225576E-2</v>
      </c>
      <c r="P7">
        <f>IF($A7&lt;&gt;"",INDEX('Size (Analyst)'!P:P,5*(ROW()-2)+3),"")</f>
        <v>0</v>
      </c>
      <c r="Q7">
        <f>IF($A7&lt;&gt;"",INDEX('Size (Analyst)'!Q:Q,5*(ROW()-2)+3),"")</f>
        <v>0</v>
      </c>
      <c r="R7">
        <f>IF($A7&lt;&gt;"",INDEX('Size (Analyst)'!R:R,5*(ROW()-2)+3),"")</f>
        <v>0</v>
      </c>
      <c r="S7">
        <f>IF($A7&lt;&gt;"",INDEX('Size (Analyst)'!S:S,5*(ROW()-2)+3),"")</f>
        <v>0</v>
      </c>
      <c r="T7">
        <f>IF($A7&lt;&gt;"",INDEX('Size (Analyst)'!T:T,5*(ROW()-2)+3),"")</f>
        <v>0</v>
      </c>
      <c r="U7">
        <f>IF($A7&lt;&gt;"",INDEX('Size (Analyst)'!U:U,5*(ROW()-2)+3),"")</f>
        <v>-3.3000000000000002E-2</v>
      </c>
      <c r="V7">
        <f>IF($A7&lt;&gt;"",INDEX('Size (Analyst)'!V:V,5*(ROW()-2)+3),"")</f>
        <v>1.7795194194968181E-2</v>
      </c>
      <c r="W7">
        <f>IF($A7&lt;&gt;"",INDEX('Size (Analyst)'!W:W,5*(ROW()-2)+3),"")</f>
        <v>0</v>
      </c>
      <c r="X7">
        <f>IF($A7&lt;&gt;"",INDEX('Size (Analyst)'!X:X,5*(ROW()-2)+3),"")</f>
        <v>0.05</v>
      </c>
      <c r="Y7">
        <f>IF($A7&lt;&gt;"",INDEX('Size (Analyst)'!Y:Y,5*(ROW()-2)+3),"")</f>
        <v>0</v>
      </c>
      <c r="Z7">
        <f>IF($A7&lt;&gt;"",INDEX('Size (Analyst)'!Z:Z,5*(ROW()-2)+3),"")</f>
        <v>0</v>
      </c>
    </row>
    <row r="8" spans="1:26" x14ac:dyDescent="0.2">
      <c r="A8" s="13">
        <f>IF(INDEX('Size (Analyst)'!A:A,5*(ROW()-2)+1)&lt;&gt;"",INDEX('Size (Analyst)'!A:A,5*(ROW()-2)+1),"")</f>
        <v>44498</v>
      </c>
      <c r="B8">
        <f>IF($A8&lt;&gt;"",INDEX('Size (Analyst)'!B:B,5*(ROW()-2)+3),"")</f>
        <v>0</v>
      </c>
      <c r="C8">
        <f>IF($A8&lt;&gt;"",INDEX('Size (Analyst)'!C:C,5*(ROW()-2)+3),"")</f>
        <v>0</v>
      </c>
      <c r="D8">
        <f>IF($A8&lt;&gt;"",INDEX('Size (Analyst)'!D:D,5*(ROW()-2)+3),"")</f>
        <v>0</v>
      </c>
      <c r="E8">
        <f>IF($A8&lt;&gt;"",INDEX('Size (Analyst)'!E:E,5*(ROW()-2)+3),"")</f>
        <v>-0.02</v>
      </c>
      <c r="F8">
        <f>IF($A8&lt;&gt;"",INDEX('Size (Analyst)'!F:F,5*(ROW()-2)+3),"")</f>
        <v>0</v>
      </c>
      <c r="G8">
        <f>IF($A8&lt;&gt;"",INDEX('Size (Analyst)'!G:G,5*(ROW()-2)+3),"")</f>
        <v>1.3864391247214764E-2</v>
      </c>
      <c r="H8">
        <f>IF($A8&lt;&gt;"",INDEX('Size (Analyst)'!H:H,5*(ROW()-2)+3),"")</f>
        <v>0</v>
      </c>
      <c r="I8">
        <f>IF($A8&lt;&gt;"",INDEX('Size (Analyst)'!I:I,5*(ROW()-2)+3),"")</f>
        <v>0</v>
      </c>
      <c r="J8">
        <f>IF($A8&lt;&gt;"",INDEX('Size (Analyst)'!J:J,5*(ROW()-2)+3),"")</f>
        <v>0</v>
      </c>
      <c r="K8">
        <f>IF($A8&lt;&gt;"",INDEX('Size (Analyst)'!K:K,5*(ROW()-2)+3),"")</f>
        <v>0</v>
      </c>
      <c r="L8">
        <f>IF($A8&lt;&gt;"",INDEX('Size (Analyst)'!L:L,5*(ROW()-2)+3),"")</f>
        <v>0</v>
      </c>
      <c r="M8">
        <f>IF($A8&lt;&gt;"",INDEX('Size (Analyst)'!M:M,5*(ROW()-2)+3),"")</f>
        <v>-3.0129211248457997E-2</v>
      </c>
      <c r="N8">
        <f>IF($A8&lt;&gt;"",INDEX('Size (Analyst)'!N:N,5*(ROW()-2)+3),"")</f>
        <v>-1.6E-2</v>
      </c>
      <c r="O8">
        <f>IF($A8&lt;&gt;"",INDEX('Size (Analyst)'!O:O,5*(ROW()-2)+3),"")</f>
        <v>2.6319245233225576E-2</v>
      </c>
      <c r="P8">
        <f>IF($A8&lt;&gt;"",INDEX('Size (Analyst)'!P:P,5*(ROW()-2)+3),"")</f>
        <v>0</v>
      </c>
      <c r="Q8">
        <f>IF($A8&lt;&gt;"",INDEX('Size (Analyst)'!Q:Q,5*(ROW()-2)+3),"")</f>
        <v>0</v>
      </c>
      <c r="R8">
        <f>IF($A8&lt;&gt;"",INDEX('Size (Analyst)'!R:R,5*(ROW()-2)+3),"")</f>
        <v>0</v>
      </c>
      <c r="S8">
        <f>IF($A8&lt;&gt;"",INDEX('Size (Analyst)'!S:S,5*(ROW()-2)+3),"")</f>
        <v>2.4860513051673978E-2</v>
      </c>
      <c r="T8">
        <f>IF($A8&lt;&gt;"",INDEX('Size (Analyst)'!T:T,5*(ROW()-2)+3),"")</f>
        <v>3.4078816986855408E-2</v>
      </c>
      <c r="U8">
        <f>IF($A8&lt;&gt;"",INDEX('Size (Analyst)'!U:U,5*(ROW()-2)+3),"")</f>
        <v>-3.3000000000000002E-2</v>
      </c>
      <c r="V8">
        <f>IF($A8&lt;&gt;"",INDEX('Size (Analyst)'!V:V,5*(ROW()-2)+3),"")</f>
        <v>1.7795194194968181E-2</v>
      </c>
      <c r="W8">
        <f>IF($A8&lt;&gt;"",INDEX('Size (Analyst)'!W:W,5*(ROW()-2)+3),"")</f>
        <v>0</v>
      </c>
      <c r="X8">
        <f>IF($A8&lt;&gt;"",INDEX('Size (Analyst)'!X:X,5*(ROW()-2)+3),"")</f>
        <v>0.05</v>
      </c>
      <c r="Y8">
        <f>IF($A8&lt;&gt;"",INDEX('Size (Analyst)'!Y:Y,5*(ROW()-2)+3),"")</f>
        <v>0</v>
      </c>
      <c r="Z8">
        <f>IF($A8&lt;&gt;"",INDEX('Size (Analyst)'!Z:Z,5*(ROW()-2)+3),"")</f>
        <v>0</v>
      </c>
    </row>
    <row r="9" spans="1:26" x14ac:dyDescent="0.2">
      <c r="A9" s="13">
        <f>IF(INDEX('Size (Analyst)'!A:A,5*(ROW()-2)+1)&lt;&gt;"",INDEX('Size (Analyst)'!A:A,5*(ROW()-2)+1),"")</f>
        <v>44508</v>
      </c>
      <c r="B9">
        <f>IF($A9&lt;&gt;"",INDEX('Size (Analyst)'!B:B,5*(ROW()-2)+3),"")</f>
        <v>0</v>
      </c>
      <c r="C9">
        <f>IF($A9&lt;&gt;"",INDEX('Size (Analyst)'!C:C,5*(ROW()-2)+3),"")</f>
        <v>0</v>
      </c>
      <c r="D9">
        <f>IF($A9&lt;&gt;"",INDEX('Size (Analyst)'!D:D,5*(ROW()-2)+3),"")</f>
        <v>0</v>
      </c>
      <c r="E9">
        <f>IF($A9&lt;&gt;"",INDEX('Size (Analyst)'!E:E,5*(ROW()-2)+3),"")</f>
        <v>-0.02</v>
      </c>
      <c r="F9">
        <f>IF($A9&lt;&gt;"",INDEX('Size (Analyst)'!F:F,5*(ROW()-2)+3),"")</f>
        <v>0</v>
      </c>
      <c r="G9">
        <f>IF($A9&lt;&gt;"",INDEX('Size (Analyst)'!G:G,5*(ROW()-2)+3),"")</f>
        <v>1.3864391247214764E-2</v>
      </c>
      <c r="H9">
        <f>IF($A9&lt;&gt;"",INDEX('Size (Analyst)'!H:H,5*(ROW()-2)+3),"")</f>
        <v>0</v>
      </c>
      <c r="I9">
        <f>IF($A9&lt;&gt;"",INDEX('Size (Analyst)'!I:I,5*(ROW()-2)+3),"")</f>
        <v>0</v>
      </c>
      <c r="J9">
        <f>IF($A9&lt;&gt;"",INDEX('Size (Analyst)'!J:J,5*(ROW()-2)+3),"")</f>
        <v>1.2366323972550707E-2</v>
      </c>
      <c r="K9">
        <f>IF($A9&lt;&gt;"",INDEX('Size (Analyst)'!K:K,5*(ROW()-2)+3),"")</f>
        <v>2.2759780181369781E-2</v>
      </c>
      <c r="L9">
        <f>IF($A9&lt;&gt;"",INDEX('Size (Analyst)'!L:L,5*(ROW()-2)+3),"")</f>
        <v>0</v>
      </c>
      <c r="M9">
        <f>IF($A9&lt;&gt;"",INDEX('Size (Analyst)'!M:M,5*(ROW()-2)+3),"")</f>
        <v>-3.0129211248457997E-2</v>
      </c>
      <c r="N9">
        <f>IF($A9&lt;&gt;"",INDEX('Size (Analyst)'!N:N,5*(ROW()-2)+3),"")</f>
        <v>-1.6E-2</v>
      </c>
      <c r="O9">
        <f>IF($A9&lt;&gt;"",INDEX('Size (Analyst)'!O:O,5*(ROW()-2)+3),"")</f>
        <v>2.6319245233225576E-2</v>
      </c>
      <c r="P9">
        <f>IF($A9&lt;&gt;"",INDEX('Size (Analyst)'!P:P,5*(ROW()-2)+3),"")</f>
        <v>0</v>
      </c>
      <c r="Q9">
        <f>IF($A9&lt;&gt;"",INDEX('Size (Analyst)'!Q:Q,5*(ROW()-2)+3),"")</f>
        <v>0</v>
      </c>
      <c r="R9">
        <f>IF($A9&lt;&gt;"",INDEX('Size (Analyst)'!R:R,5*(ROW()-2)+3),"")</f>
        <v>0</v>
      </c>
      <c r="S9">
        <f>IF($A9&lt;&gt;"",INDEX('Size (Analyst)'!S:S,5*(ROW()-2)+3),"")</f>
        <v>2.4860513051673978E-2</v>
      </c>
      <c r="T9">
        <f>IF($A9&lt;&gt;"",INDEX('Size (Analyst)'!T:T,5*(ROW()-2)+3),"")</f>
        <v>3.4078816986855408E-2</v>
      </c>
      <c r="U9">
        <f>IF($A9&lt;&gt;"",INDEX('Size (Analyst)'!U:U,5*(ROW()-2)+3),"")</f>
        <v>-3.3000000000000002E-2</v>
      </c>
      <c r="V9">
        <f>IF($A9&lt;&gt;"",INDEX('Size (Analyst)'!V:V,5*(ROW()-2)+3),"")</f>
        <v>1.7795194194968181E-2</v>
      </c>
      <c r="W9">
        <f>IF($A9&lt;&gt;"",INDEX('Size (Analyst)'!W:W,5*(ROW()-2)+3),"")</f>
        <v>0</v>
      </c>
      <c r="X9">
        <f>IF($A9&lt;&gt;"",INDEX('Size (Analyst)'!X:X,5*(ROW()-2)+3),"")</f>
        <v>0.05</v>
      </c>
      <c r="Y9">
        <f>IF($A9&lt;&gt;"",INDEX('Size (Analyst)'!Y:Y,5*(ROW()-2)+3),"")</f>
        <v>0</v>
      </c>
      <c r="Z9">
        <f>IF($A9&lt;&gt;"",INDEX('Size (Analyst)'!Z:Z,5*(ROW()-2)+3),"")</f>
        <v>0</v>
      </c>
    </row>
    <row r="10" spans="1:26" x14ac:dyDescent="0.2">
      <c r="A10" s="13">
        <f>IF(INDEX('Size (Analyst)'!A:A,5*(ROW()-2)+1)&lt;&gt;"",INDEX('Size (Analyst)'!A:A,5*(ROW()-2)+1),"")</f>
        <v>44523</v>
      </c>
      <c r="B10">
        <f>IF($A10&lt;&gt;"",INDEX('Size (Analyst)'!B:B,5*(ROW()-2)+3),"")</f>
        <v>0</v>
      </c>
      <c r="C10">
        <f>IF($A10&lt;&gt;"",INDEX('Size (Analyst)'!C:C,5*(ROW()-2)+3),"")</f>
        <v>0</v>
      </c>
      <c r="D10">
        <f>IF($A10&lt;&gt;"",INDEX('Size (Analyst)'!D:D,5*(ROW()-2)+3),"")</f>
        <v>0</v>
      </c>
      <c r="E10">
        <f>IF($A10&lt;&gt;"",INDEX('Size (Analyst)'!E:E,5*(ROW()-2)+3),"")</f>
        <v>-0.02</v>
      </c>
      <c r="F10">
        <f>IF($A10&lt;&gt;"",INDEX('Size (Analyst)'!F:F,5*(ROW()-2)+3),"")</f>
        <v>0</v>
      </c>
      <c r="G10">
        <f>IF($A10&lt;&gt;"",INDEX('Size (Analyst)'!G:G,5*(ROW()-2)+3),"")</f>
        <v>1.3864391247214764E-2</v>
      </c>
      <c r="H10">
        <f>IF($A10&lt;&gt;"",INDEX('Size (Analyst)'!H:H,5*(ROW()-2)+3),"")</f>
        <v>0</v>
      </c>
      <c r="I10">
        <f>IF($A10&lt;&gt;"",INDEX('Size (Analyst)'!I:I,5*(ROW()-2)+3),"")</f>
        <v>0</v>
      </c>
      <c r="J10">
        <f>IF($A10&lt;&gt;"",INDEX('Size (Analyst)'!J:J,5*(ROW()-2)+3),"")</f>
        <v>0</v>
      </c>
      <c r="K10">
        <f>IF($A10&lt;&gt;"",INDEX('Size (Analyst)'!K:K,5*(ROW()-2)+3),"")</f>
        <v>2.2759780181369781E-2</v>
      </c>
      <c r="L10">
        <f>IF($A10&lt;&gt;"",INDEX('Size (Analyst)'!L:L,5*(ROW()-2)+3),"")</f>
        <v>0</v>
      </c>
      <c r="M10">
        <f>IF($A10&lt;&gt;"",INDEX('Size (Analyst)'!M:M,5*(ROW()-2)+3),"")</f>
        <v>-3.0129211248457997E-2</v>
      </c>
      <c r="N10">
        <f>IF($A10&lt;&gt;"",INDEX('Size (Analyst)'!N:N,5*(ROW()-2)+3),"")</f>
        <v>-1.6E-2</v>
      </c>
      <c r="O10">
        <f>IF($A10&lt;&gt;"",INDEX('Size (Analyst)'!O:O,5*(ROW()-2)+3),"")</f>
        <v>2.6319245233225576E-2</v>
      </c>
      <c r="P10">
        <f>IF($A10&lt;&gt;"",INDEX('Size (Analyst)'!P:P,5*(ROW()-2)+3),"")</f>
        <v>0</v>
      </c>
      <c r="Q10">
        <f>IF($A10&lt;&gt;"",INDEX('Size (Analyst)'!Q:Q,5*(ROW()-2)+3),"")</f>
        <v>0</v>
      </c>
      <c r="R10">
        <f>IF($A10&lt;&gt;"",INDEX('Size (Analyst)'!R:R,5*(ROW()-2)+3),"")</f>
        <v>0</v>
      </c>
      <c r="S10">
        <f>IF($A10&lt;&gt;"",INDEX('Size (Analyst)'!S:S,5*(ROW()-2)+3),"")</f>
        <v>2.4860513051673978E-2</v>
      </c>
      <c r="T10">
        <f>IF($A10&lt;&gt;"",INDEX('Size (Analyst)'!T:T,5*(ROW()-2)+3),"")</f>
        <v>3.4078816986855408E-2</v>
      </c>
      <c r="U10">
        <f>IF($A10&lt;&gt;"",INDEX('Size (Analyst)'!U:U,5*(ROW()-2)+3),"")</f>
        <v>-3.3000000000000002E-2</v>
      </c>
      <c r="V10">
        <f>IF($A10&lt;&gt;"",INDEX('Size (Analyst)'!V:V,5*(ROW()-2)+3),"")</f>
        <v>1.7795194194968181E-2</v>
      </c>
      <c r="W10">
        <f>IF($A10&lt;&gt;"",INDEX('Size (Analyst)'!W:W,5*(ROW()-2)+3),"")</f>
        <v>0</v>
      </c>
      <c r="X10">
        <f>IF($A10&lt;&gt;"",INDEX('Size (Analyst)'!X:X,5*(ROW()-2)+3),"")</f>
        <v>0.05</v>
      </c>
      <c r="Y10">
        <f>IF($A10&lt;&gt;"",INDEX('Size (Analyst)'!Y:Y,5*(ROW()-2)+3),"")</f>
        <v>0</v>
      </c>
      <c r="Z10">
        <f>IF($A10&lt;&gt;"",INDEX('Size (Analyst)'!Z:Z,5*(ROW()-2)+3),"")</f>
        <v>0</v>
      </c>
    </row>
    <row r="11" spans="1:26" x14ac:dyDescent="0.2">
      <c r="A11" s="13">
        <f>IF(INDEX('Size (Analyst)'!A:A,5*(ROW()-2)+1)&lt;&gt;"",INDEX('Size (Analyst)'!A:A,5*(ROW()-2)+1),"")</f>
        <v>44525</v>
      </c>
      <c r="B11">
        <f>IF($A11&lt;&gt;"",INDEX('Size (Analyst)'!B:B,5*(ROW()-2)+3),"")</f>
        <v>0</v>
      </c>
      <c r="C11">
        <f>IF($A11&lt;&gt;"",INDEX('Size (Analyst)'!C:C,5*(ROW()-2)+3),"")</f>
        <v>0</v>
      </c>
      <c r="D11">
        <f>IF($A11&lt;&gt;"",INDEX('Size (Analyst)'!D:D,5*(ROW()-2)+3),"")</f>
        <v>0</v>
      </c>
      <c r="E11">
        <f>IF($A11&lt;&gt;"",INDEX('Size (Analyst)'!E:E,5*(ROW()-2)+3),"")</f>
        <v>-0.02</v>
      </c>
      <c r="F11">
        <f>IF($A11&lt;&gt;"",INDEX('Size (Analyst)'!F:F,5*(ROW()-2)+3),"")</f>
        <v>0</v>
      </c>
      <c r="G11">
        <f>IF($A11&lt;&gt;"",INDEX('Size (Analyst)'!G:G,5*(ROW()-2)+3),"")</f>
        <v>1.3864391247214764E-2</v>
      </c>
      <c r="H11">
        <f>IF($A11&lt;&gt;"",INDEX('Size (Analyst)'!H:H,5*(ROW()-2)+3),"")</f>
        <v>0</v>
      </c>
      <c r="I11">
        <f>IF($A11&lt;&gt;"",INDEX('Size (Analyst)'!I:I,5*(ROW()-2)+3),"")</f>
        <v>0</v>
      </c>
      <c r="J11">
        <f>IF($A11&lt;&gt;"",INDEX('Size (Analyst)'!J:J,5*(ROW()-2)+3),"")</f>
        <v>0</v>
      </c>
      <c r="K11">
        <f>IF($A11&lt;&gt;"",INDEX('Size (Analyst)'!K:K,5*(ROW()-2)+3),"")</f>
        <v>2.2759780181369781E-2</v>
      </c>
      <c r="L11">
        <f>IF($A11&lt;&gt;"",INDEX('Size (Analyst)'!L:L,5*(ROW()-2)+3),"")</f>
        <v>0</v>
      </c>
      <c r="M11">
        <f>IF($A11&lt;&gt;"",INDEX('Size (Analyst)'!M:M,5*(ROW()-2)+3),"")</f>
        <v>-3.0129211248457997E-2</v>
      </c>
      <c r="N11">
        <f>IF($A11&lt;&gt;"",INDEX('Size (Analyst)'!N:N,5*(ROW()-2)+3),"")</f>
        <v>-1.6E-2</v>
      </c>
      <c r="O11">
        <f>IF($A11&lt;&gt;"",INDEX('Size (Analyst)'!O:O,5*(ROW()-2)+3),"")</f>
        <v>2.6319245233225576E-2</v>
      </c>
      <c r="P11">
        <f>IF($A11&lt;&gt;"",INDEX('Size (Analyst)'!P:P,5*(ROW()-2)+3),"")</f>
        <v>0</v>
      </c>
      <c r="Q11">
        <f>IF($A11&lt;&gt;"",INDEX('Size (Analyst)'!Q:Q,5*(ROW()-2)+3),"")</f>
        <v>0</v>
      </c>
      <c r="R11">
        <f>IF($A11&lt;&gt;"",INDEX('Size (Analyst)'!R:R,5*(ROW()-2)+3),"")</f>
        <v>0</v>
      </c>
      <c r="S11">
        <f>IF($A11&lt;&gt;"",INDEX('Size (Analyst)'!S:S,5*(ROW()-2)+3),"")</f>
        <v>0</v>
      </c>
      <c r="T11">
        <f>IF($A11&lt;&gt;"",INDEX('Size (Analyst)'!T:T,5*(ROW()-2)+3),"")</f>
        <v>3.4078816986855408E-2</v>
      </c>
      <c r="U11">
        <f>IF($A11&lt;&gt;"",INDEX('Size (Analyst)'!U:U,5*(ROW()-2)+3),"")</f>
        <v>-3.3000000000000002E-2</v>
      </c>
      <c r="V11">
        <f>IF($A11&lt;&gt;"",INDEX('Size (Analyst)'!V:V,5*(ROW()-2)+3),"")</f>
        <v>1.7795194194968181E-2</v>
      </c>
      <c r="W11">
        <f>IF($A11&lt;&gt;"",INDEX('Size (Analyst)'!W:W,5*(ROW()-2)+3),"")</f>
        <v>0</v>
      </c>
      <c r="X11">
        <f>IF($A11&lt;&gt;"",INDEX('Size (Analyst)'!X:X,5*(ROW()-2)+3),"")</f>
        <v>0.05</v>
      </c>
      <c r="Y11">
        <f>IF($A11&lt;&gt;"",INDEX('Size (Analyst)'!Y:Y,5*(ROW()-2)+3),"")</f>
        <v>0</v>
      </c>
      <c r="Z11">
        <f>IF($A11&lt;&gt;"",INDEX('Size (Analyst)'!Z:Z,5*(ROW()-2)+3),"")</f>
        <v>0</v>
      </c>
    </row>
    <row r="12" spans="1:26" x14ac:dyDescent="0.2">
      <c r="A12" s="13">
        <f>IF(INDEX('Size (Analyst)'!A:A,5*(ROW()-2)+1)&lt;&gt;"",INDEX('Size (Analyst)'!A:A,5*(ROW()-2)+1),"")</f>
        <v>44526</v>
      </c>
      <c r="B12">
        <f>IF($A12&lt;&gt;"",INDEX('Size (Analyst)'!B:B,5*(ROW()-2)+3),"")</f>
        <v>0</v>
      </c>
      <c r="C12">
        <f>IF($A12&lt;&gt;"",INDEX('Size (Analyst)'!C:C,5*(ROW()-2)+3),"")</f>
        <v>0</v>
      </c>
      <c r="D12">
        <f>IF($A12&lt;&gt;"",INDEX('Size (Analyst)'!D:D,5*(ROW()-2)+3),"")</f>
        <v>0</v>
      </c>
      <c r="E12">
        <f>IF($A12&lt;&gt;"",INDEX('Size (Analyst)'!E:E,5*(ROW()-2)+3),"")</f>
        <v>-0.02</v>
      </c>
      <c r="F12">
        <f>IF($A12&lt;&gt;"",INDEX('Size (Analyst)'!F:F,5*(ROW()-2)+3),"")</f>
        <v>0</v>
      </c>
      <c r="G12">
        <f>IF($A12&lt;&gt;"",INDEX('Size (Analyst)'!G:G,5*(ROW()-2)+3),"")</f>
        <v>1.3864391247214764E-2</v>
      </c>
      <c r="H12">
        <f>IF($A12&lt;&gt;"",INDEX('Size (Analyst)'!H:H,5*(ROW()-2)+3),"")</f>
        <v>0</v>
      </c>
      <c r="I12">
        <f>IF($A12&lt;&gt;"",INDEX('Size (Analyst)'!I:I,5*(ROW()-2)+3),"")</f>
        <v>0</v>
      </c>
      <c r="J12">
        <f>IF($A12&lt;&gt;"",INDEX('Size (Analyst)'!J:J,5*(ROW()-2)+3),"")</f>
        <v>0</v>
      </c>
      <c r="K12">
        <f>IF($A12&lt;&gt;"",INDEX('Size (Analyst)'!K:K,5*(ROW()-2)+3),"")</f>
        <v>2.2759780181369781E-2</v>
      </c>
      <c r="L12">
        <f>IF($A12&lt;&gt;"",INDEX('Size (Analyst)'!L:L,5*(ROW()-2)+3),"")</f>
        <v>0</v>
      </c>
      <c r="M12">
        <f>IF($A12&lt;&gt;"",INDEX('Size (Analyst)'!M:M,5*(ROW()-2)+3),"")</f>
        <v>-3.0129211248457997E-2</v>
      </c>
      <c r="N12">
        <f>IF($A12&lt;&gt;"",INDEX('Size (Analyst)'!N:N,5*(ROW()-2)+3),"")</f>
        <v>-1.6E-2</v>
      </c>
      <c r="O12">
        <f>IF($A12&lt;&gt;"",INDEX('Size (Analyst)'!O:O,5*(ROW()-2)+3),"")</f>
        <v>0</v>
      </c>
      <c r="P12">
        <f>IF($A12&lt;&gt;"",INDEX('Size (Analyst)'!P:P,5*(ROW()-2)+3),"")</f>
        <v>-9.5667900376793773E-3</v>
      </c>
      <c r="Q12">
        <f>IF($A12&lt;&gt;"",INDEX('Size (Analyst)'!Q:Q,5*(ROW()-2)+3),"")</f>
        <v>0</v>
      </c>
      <c r="R12">
        <f>IF($A12&lt;&gt;"",INDEX('Size (Analyst)'!R:R,5*(ROW()-2)+3),"")</f>
        <v>0</v>
      </c>
      <c r="S12">
        <f>IF($A12&lt;&gt;"",INDEX('Size (Analyst)'!S:S,5*(ROW()-2)+3),"")</f>
        <v>0</v>
      </c>
      <c r="T12">
        <f>IF($A12&lt;&gt;"",INDEX('Size (Analyst)'!T:T,5*(ROW()-2)+3),"")</f>
        <v>3.4078816986855408E-2</v>
      </c>
      <c r="U12">
        <f>IF($A12&lt;&gt;"",INDEX('Size (Analyst)'!U:U,5*(ROW()-2)+3),"")</f>
        <v>-3.3000000000000002E-2</v>
      </c>
      <c r="V12">
        <f>IF($A12&lt;&gt;"",INDEX('Size (Analyst)'!V:V,5*(ROW()-2)+3),"")</f>
        <v>1.7795194194968181E-2</v>
      </c>
      <c r="W12">
        <f>IF($A12&lt;&gt;"",INDEX('Size (Analyst)'!W:W,5*(ROW()-2)+3),"")</f>
        <v>0</v>
      </c>
      <c r="X12">
        <f>IF($A12&lt;&gt;"",INDEX('Size (Analyst)'!X:X,5*(ROW()-2)+3),"")</f>
        <v>0.05</v>
      </c>
      <c r="Y12">
        <f>IF($A12&lt;&gt;"",INDEX('Size (Analyst)'!Y:Y,5*(ROW()-2)+3),"")</f>
        <v>0</v>
      </c>
      <c r="Z12">
        <f>IF($A12&lt;&gt;"",INDEX('Size (Analyst)'!Z:Z,5*(ROW()-2)+3),"")</f>
        <v>0</v>
      </c>
    </row>
    <row r="13" spans="1:26" x14ac:dyDescent="0.2">
      <c r="A13" s="13">
        <f>IF(INDEX('Size (Analyst)'!A:A,5*(ROW()-2)+1)&lt;&gt;"",INDEX('Size (Analyst)'!A:A,5*(ROW()-2)+1),"")</f>
        <v>44537</v>
      </c>
      <c r="B13">
        <f>IF($A13&lt;&gt;"",INDEX('Size (Analyst)'!B:B,5*(ROW()-2)+3),"")</f>
        <v>0</v>
      </c>
      <c r="C13">
        <f>IF($A13&lt;&gt;"",INDEX('Size (Analyst)'!C:C,5*(ROW()-2)+3),"")</f>
        <v>0</v>
      </c>
      <c r="D13">
        <f>IF($A13&lt;&gt;"",INDEX('Size (Analyst)'!D:D,5*(ROW()-2)+3),"")</f>
        <v>0</v>
      </c>
      <c r="E13">
        <f>IF($A13&lt;&gt;"",INDEX('Size (Analyst)'!E:E,5*(ROW()-2)+3),"")</f>
        <v>0</v>
      </c>
      <c r="F13">
        <f>IF($A13&lt;&gt;"",INDEX('Size (Analyst)'!F:F,5*(ROW()-2)+3),"")</f>
        <v>0</v>
      </c>
      <c r="G13">
        <f>IF($A13&lt;&gt;"",INDEX('Size (Analyst)'!G:G,5*(ROW()-2)+3),"")</f>
        <v>1.3864391247214764E-2</v>
      </c>
      <c r="H13">
        <f>IF($A13&lt;&gt;"",INDEX('Size (Analyst)'!H:H,5*(ROW()-2)+3),"")</f>
        <v>0</v>
      </c>
      <c r="I13">
        <f>IF($A13&lt;&gt;"",INDEX('Size (Analyst)'!I:I,5*(ROW()-2)+3),"")</f>
        <v>0</v>
      </c>
      <c r="J13">
        <f>IF($A13&lt;&gt;"",INDEX('Size (Analyst)'!J:J,5*(ROW()-2)+3),"")</f>
        <v>0</v>
      </c>
      <c r="K13">
        <f>IF($A13&lt;&gt;"",INDEX('Size (Analyst)'!K:K,5*(ROW()-2)+3),"")</f>
        <v>2.2759780181369781E-2</v>
      </c>
      <c r="L13">
        <f>IF($A13&lt;&gt;"",INDEX('Size (Analyst)'!L:L,5*(ROW()-2)+3),"")</f>
        <v>0</v>
      </c>
      <c r="M13">
        <f>IF($A13&lt;&gt;"",INDEX('Size (Analyst)'!M:M,5*(ROW()-2)+3),"")</f>
        <v>-3.0129211248457997E-2</v>
      </c>
      <c r="N13">
        <f>IF($A13&lt;&gt;"",INDEX('Size (Analyst)'!N:N,5*(ROW()-2)+3),"")</f>
        <v>-1.6E-2</v>
      </c>
      <c r="O13">
        <f>IF($A13&lt;&gt;"",INDEX('Size (Analyst)'!O:O,5*(ROW()-2)+3),"")</f>
        <v>0</v>
      </c>
      <c r="P13">
        <f>IF($A13&lt;&gt;"",INDEX('Size (Analyst)'!P:P,5*(ROW()-2)+3),"")</f>
        <v>0</v>
      </c>
      <c r="Q13">
        <f>IF($A13&lt;&gt;"",INDEX('Size (Analyst)'!Q:Q,5*(ROW()-2)+3),"")</f>
        <v>0</v>
      </c>
      <c r="R13">
        <f>IF($A13&lt;&gt;"",INDEX('Size (Analyst)'!R:R,5*(ROW()-2)+3),"")</f>
        <v>0</v>
      </c>
      <c r="S13">
        <f>IF($A13&lt;&gt;"",INDEX('Size (Analyst)'!S:S,5*(ROW()-2)+3),"")</f>
        <v>0</v>
      </c>
      <c r="T13">
        <f>IF($A13&lt;&gt;"",INDEX('Size (Analyst)'!T:T,5*(ROW()-2)+3),"")</f>
        <v>3.4078816986855408E-2</v>
      </c>
      <c r="U13">
        <f>IF($A13&lt;&gt;"",INDEX('Size (Analyst)'!U:U,5*(ROW()-2)+3),"")</f>
        <v>0</v>
      </c>
      <c r="V13">
        <f>IF($A13&lt;&gt;"",INDEX('Size (Analyst)'!V:V,5*(ROW()-2)+3),"")</f>
        <v>1.7795194194968181E-2</v>
      </c>
      <c r="W13">
        <f>IF($A13&lt;&gt;"",INDEX('Size (Analyst)'!W:W,5*(ROW()-2)+3),"")</f>
        <v>0</v>
      </c>
      <c r="X13">
        <f>IF($A13&lt;&gt;"",INDEX('Size (Analyst)'!X:X,5*(ROW()-2)+3),"")</f>
        <v>0.05</v>
      </c>
      <c r="Y13">
        <f>IF($A13&lt;&gt;"",INDEX('Size (Analyst)'!Y:Y,5*(ROW()-2)+3),"")</f>
        <v>0</v>
      </c>
      <c r="Z13">
        <f>IF($A13&lt;&gt;"",INDEX('Size (Analyst)'!Z:Z,5*(ROW()-2)+3),"")</f>
        <v>0</v>
      </c>
    </row>
    <row r="14" spans="1:26" x14ac:dyDescent="0.2">
      <c r="A14" s="13">
        <f>IF(INDEX('Size (Analyst)'!A:A,5*(ROW()-2)+1)&lt;&gt;"",INDEX('Size (Analyst)'!A:A,5*(ROW()-2)+1),"")</f>
        <v>44565</v>
      </c>
      <c r="B14">
        <f>IF($A14&lt;&gt;"",INDEX('Size (Analyst)'!B:B,5*(ROW()-2)+3),"")</f>
        <v>0</v>
      </c>
      <c r="C14">
        <f>IF($A14&lt;&gt;"",INDEX('Size (Analyst)'!C:C,5*(ROW()-2)+3),"")</f>
        <v>9.3090134461016449E-3</v>
      </c>
      <c r="D14">
        <f>IF($A14&lt;&gt;"",INDEX('Size (Analyst)'!D:D,5*(ROW()-2)+3),"")</f>
        <v>0</v>
      </c>
      <c r="E14">
        <f>IF($A14&lt;&gt;"",INDEX('Size (Analyst)'!E:E,5*(ROW()-2)+3),"")</f>
        <v>0</v>
      </c>
      <c r="F14">
        <f>IF($A14&lt;&gt;"",INDEX('Size (Analyst)'!F:F,5*(ROW()-2)+3),"")</f>
        <v>0</v>
      </c>
      <c r="G14">
        <f>IF($A14&lt;&gt;"",INDEX('Size (Analyst)'!G:G,5*(ROW()-2)+3),"")</f>
        <v>3.1043604927325129E-2</v>
      </c>
      <c r="H14">
        <f>IF($A14&lt;&gt;"",INDEX('Size (Analyst)'!H:H,5*(ROW()-2)+3),"")</f>
        <v>0</v>
      </c>
      <c r="I14">
        <f>IF($A14&lt;&gt;"",INDEX('Size (Analyst)'!I:I,5*(ROW()-2)+3),"")</f>
        <v>0</v>
      </c>
      <c r="J14">
        <f>IF($A14&lt;&gt;"",INDEX('Size (Analyst)'!J:J,5*(ROW()-2)+3),"")</f>
        <v>0</v>
      </c>
      <c r="K14">
        <f>IF($A14&lt;&gt;"",INDEX('Size (Analyst)'!K:K,5*(ROW()-2)+3),"")</f>
        <v>2.2759780181369781E-2</v>
      </c>
      <c r="L14">
        <f>IF($A14&lt;&gt;"",INDEX('Size (Analyst)'!L:L,5*(ROW()-2)+3),"")</f>
        <v>0</v>
      </c>
      <c r="M14">
        <f>IF($A14&lt;&gt;"",INDEX('Size (Analyst)'!M:M,5*(ROW()-2)+3),"")</f>
        <v>0</v>
      </c>
      <c r="N14">
        <f>IF($A14&lt;&gt;"",INDEX('Size (Analyst)'!N:N,5*(ROW()-2)+3),"")</f>
        <v>-1.6E-2</v>
      </c>
      <c r="O14">
        <f>IF($A14&lt;&gt;"",INDEX('Size (Analyst)'!O:O,5*(ROW()-2)+3),"")</f>
        <v>1.0543255994034646E-2</v>
      </c>
      <c r="P14">
        <f>IF($A14&lt;&gt;"",INDEX('Size (Analyst)'!P:P,5*(ROW()-2)+3),"")</f>
        <v>1.0103398285054693E-2</v>
      </c>
      <c r="Q14">
        <f>IF($A14&lt;&gt;"",INDEX('Size (Analyst)'!Q:Q,5*(ROW()-2)+3),"")</f>
        <v>0</v>
      </c>
      <c r="R14">
        <f>IF($A14&lt;&gt;"",INDEX('Size (Analyst)'!R:R,5*(ROW()-2)+3),"")</f>
        <v>0</v>
      </c>
      <c r="S14">
        <f>IF($A14&lt;&gt;"",INDEX('Size (Analyst)'!S:S,5*(ROW()-2)+3),"")</f>
        <v>0</v>
      </c>
      <c r="T14">
        <f>IF($A14&lt;&gt;"",INDEX('Size (Analyst)'!T:T,5*(ROW()-2)+3),"")</f>
        <v>3.4078816986855408E-2</v>
      </c>
      <c r="U14">
        <f>IF($A14&lt;&gt;"",INDEX('Size (Analyst)'!U:U,5*(ROW()-2)+3),"")</f>
        <v>0</v>
      </c>
      <c r="V14">
        <f>IF($A14&lt;&gt;"",INDEX('Size (Analyst)'!V:V,5*(ROW()-2)+3),"")</f>
        <v>0</v>
      </c>
      <c r="W14">
        <f>IF($A14&lt;&gt;"",INDEX('Size (Analyst)'!W:W,5*(ROW()-2)+3),"")</f>
        <v>0</v>
      </c>
      <c r="X14">
        <f>IF($A14&lt;&gt;"",INDEX('Size (Analyst)'!X:X,5*(ROW()-2)+3),"")</f>
        <v>0.05</v>
      </c>
      <c r="Y14">
        <f>IF($A14&lt;&gt;"",INDEX('Size (Analyst)'!Y:Y,5*(ROW()-2)+3),"")</f>
        <v>-2.9287358840048603E-2</v>
      </c>
      <c r="Z14">
        <f>IF($A14&lt;&gt;"",INDEX('Size (Analyst)'!Z:Z,5*(ROW()-2)+3),"")</f>
        <v>-2.6170407019167459E-2</v>
      </c>
    </row>
    <row r="15" spans="1:26" x14ac:dyDescent="0.2">
      <c r="A15" s="13">
        <f>IF(INDEX('Size (Analyst)'!A:A,5*(ROW()-2)+1)&lt;&gt;"",INDEX('Size (Analyst)'!A:A,5*(ROW()-2)+1),"")</f>
        <v>44585</v>
      </c>
      <c r="B15">
        <f>IF($A15&lt;&gt;"",INDEX('Size (Analyst)'!B:B,5*(ROW()-2)+3),"")</f>
        <v>0</v>
      </c>
      <c r="C15">
        <f>IF($A15&lt;&gt;"",INDEX('Size (Analyst)'!C:C,5*(ROW()-2)+3),"")</f>
        <v>0</v>
      </c>
      <c r="D15">
        <f>IF($A15&lt;&gt;"",INDEX('Size (Analyst)'!D:D,5*(ROW()-2)+3),"")</f>
        <v>0</v>
      </c>
      <c r="E15">
        <f>IF($A15&lt;&gt;"",INDEX('Size (Analyst)'!E:E,5*(ROW()-2)+3),"")</f>
        <v>0</v>
      </c>
      <c r="F15">
        <f>IF($A15&lt;&gt;"",INDEX('Size (Analyst)'!F:F,5*(ROW()-2)+3),"")</f>
        <v>0</v>
      </c>
      <c r="G15">
        <f>IF($A15&lt;&gt;"",INDEX('Size (Analyst)'!G:G,5*(ROW()-2)+3),"")</f>
        <v>0</v>
      </c>
      <c r="H15">
        <f>IF($A15&lt;&gt;"",INDEX('Size (Analyst)'!H:H,5*(ROW()-2)+3),"")</f>
        <v>0</v>
      </c>
      <c r="I15">
        <f>IF($A15&lt;&gt;"",INDEX('Size (Analyst)'!I:I,5*(ROW()-2)+3),"")</f>
        <v>0</v>
      </c>
      <c r="J15">
        <f>IF($A15&lt;&gt;"",INDEX('Size (Analyst)'!J:J,5*(ROW()-2)+3),"")</f>
        <v>0</v>
      </c>
      <c r="K15">
        <f>IF($A15&lt;&gt;"",INDEX('Size (Analyst)'!K:K,5*(ROW()-2)+3),"")</f>
        <v>2.2759780181369781E-2</v>
      </c>
      <c r="L15">
        <f>IF($A15&lt;&gt;"",INDEX('Size (Analyst)'!L:L,5*(ROW()-2)+3),"")</f>
        <v>0</v>
      </c>
      <c r="M15">
        <f>IF($A15&lt;&gt;"",INDEX('Size (Analyst)'!M:M,5*(ROW()-2)+3),"")</f>
        <v>0</v>
      </c>
      <c r="N15">
        <f>IF($A15&lt;&gt;"",INDEX('Size (Analyst)'!N:N,5*(ROW()-2)+3),"")</f>
        <v>-1.6E-2</v>
      </c>
      <c r="O15">
        <f>IF($A15&lt;&gt;"",INDEX('Size (Analyst)'!O:O,5*(ROW()-2)+3),"")</f>
        <v>0</v>
      </c>
      <c r="P15">
        <f>IF($A15&lt;&gt;"",INDEX('Size (Analyst)'!P:P,5*(ROW()-2)+3),"")</f>
        <v>0</v>
      </c>
      <c r="Q15">
        <f>IF($A15&lt;&gt;"",INDEX('Size (Analyst)'!Q:Q,5*(ROW()-2)+3),"")</f>
        <v>0</v>
      </c>
      <c r="R15">
        <f>IF($A15&lt;&gt;"",INDEX('Size (Analyst)'!R:R,5*(ROW()-2)+3),"")</f>
        <v>0</v>
      </c>
      <c r="S15">
        <f>IF($A15&lt;&gt;"",INDEX('Size (Analyst)'!S:S,5*(ROW()-2)+3),"")</f>
        <v>0</v>
      </c>
      <c r="T15">
        <f>IF($A15&lt;&gt;"",INDEX('Size (Analyst)'!T:T,5*(ROW()-2)+3),"")</f>
        <v>3.4078816986855408E-2</v>
      </c>
      <c r="U15">
        <f>IF($A15&lt;&gt;"",INDEX('Size (Analyst)'!U:U,5*(ROW()-2)+3),"")</f>
        <v>0</v>
      </c>
      <c r="V15">
        <f>IF($A15&lt;&gt;"",INDEX('Size (Analyst)'!V:V,5*(ROW()-2)+3),"")</f>
        <v>0</v>
      </c>
      <c r="W15">
        <f>IF($A15&lt;&gt;"",INDEX('Size (Analyst)'!W:W,5*(ROW()-2)+3),"")</f>
        <v>0</v>
      </c>
      <c r="X15">
        <f>IF($A15&lt;&gt;"",INDEX('Size (Analyst)'!X:X,5*(ROW()-2)+3),"")</f>
        <v>0.05</v>
      </c>
      <c r="Y15">
        <f>IF($A15&lt;&gt;"",INDEX('Size (Analyst)'!Y:Y,5*(ROW()-2)+3),"")</f>
        <v>-2.9287358840048603E-2</v>
      </c>
      <c r="Z15">
        <f>IF($A15&lt;&gt;"",INDEX('Size (Analyst)'!Z:Z,5*(ROW()-2)+3),"")</f>
        <v>-2.6170407019167459E-2</v>
      </c>
    </row>
    <row r="16" spans="1:26" x14ac:dyDescent="0.2">
      <c r="A16" s="13">
        <f>IF(INDEX('Size (Analyst)'!A:A,5*(ROW()-2)+1)&lt;&gt;"",INDEX('Size (Analyst)'!A:A,5*(ROW()-2)+1),"")</f>
        <v>44588</v>
      </c>
      <c r="B16">
        <f>IF($A16&lt;&gt;"",INDEX('Size (Analyst)'!B:B,5*(ROW()-2)+3),"")</f>
        <v>0</v>
      </c>
      <c r="C16">
        <f>IF($A16&lt;&gt;"",INDEX('Size (Analyst)'!C:C,5*(ROW()-2)+3),"")</f>
        <v>0</v>
      </c>
      <c r="D16">
        <f>IF($A16&lt;&gt;"",INDEX('Size (Analyst)'!D:D,5*(ROW()-2)+3),"")</f>
        <v>0</v>
      </c>
      <c r="E16">
        <f>IF($A16&lt;&gt;"",INDEX('Size (Analyst)'!E:E,5*(ROW()-2)+3),"")</f>
        <v>0</v>
      </c>
      <c r="F16">
        <f>IF($A16&lt;&gt;"",INDEX('Size (Analyst)'!F:F,5*(ROW()-2)+3),"")</f>
        <v>0</v>
      </c>
      <c r="G16">
        <f>IF($A16&lt;&gt;"",INDEX('Size (Analyst)'!G:G,5*(ROW()-2)+3),"")</f>
        <v>0</v>
      </c>
      <c r="H16">
        <f>IF($A16&lt;&gt;"",INDEX('Size (Analyst)'!H:H,5*(ROW()-2)+3),"")</f>
        <v>0</v>
      </c>
      <c r="I16">
        <f>IF($A16&lt;&gt;"",INDEX('Size (Analyst)'!I:I,5*(ROW()-2)+3),"")</f>
        <v>0</v>
      </c>
      <c r="J16">
        <f>IF($A16&lt;&gt;"",INDEX('Size (Analyst)'!J:J,5*(ROW()-2)+3),"")</f>
        <v>0</v>
      </c>
      <c r="K16">
        <f>IF($A16&lt;&gt;"",INDEX('Size (Analyst)'!K:K,5*(ROW()-2)+3),"")</f>
        <v>2.2759780181369781E-2</v>
      </c>
      <c r="L16">
        <f>IF($A16&lt;&gt;"",INDEX('Size (Analyst)'!L:L,5*(ROW()-2)+3),"")</f>
        <v>0</v>
      </c>
      <c r="M16">
        <f>IF($A16&lt;&gt;"",INDEX('Size (Analyst)'!M:M,5*(ROW()-2)+3),"")</f>
        <v>0</v>
      </c>
      <c r="N16">
        <f>IF($A16&lt;&gt;"",INDEX('Size (Analyst)'!N:N,5*(ROW()-2)+3),"")</f>
        <v>-1.6E-2</v>
      </c>
      <c r="O16">
        <f>IF($A16&lt;&gt;"",INDEX('Size (Analyst)'!O:O,5*(ROW()-2)+3),"")</f>
        <v>0</v>
      </c>
      <c r="P16">
        <f>IF($A16&lt;&gt;"",INDEX('Size (Analyst)'!P:P,5*(ROW()-2)+3),"")</f>
        <v>0</v>
      </c>
      <c r="Q16">
        <f>IF($A16&lt;&gt;"",INDEX('Size (Analyst)'!Q:Q,5*(ROW()-2)+3),"")</f>
        <v>0</v>
      </c>
      <c r="R16">
        <f>IF($A16&lt;&gt;"",INDEX('Size (Analyst)'!R:R,5*(ROW()-2)+3),"")</f>
        <v>0</v>
      </c>
      <c r="S16">
        <f>IF($A16&lt;&gt;"",INDEX('Size (Analyst)'!S:S,5*(ROW()-2)+3),"")</f>
        <v>0</v>
      </c>
      <c r="T16">
        <f>IF($A16&lt;&gt;"",INDEX('Size (Analyst)'!T:T,5*(ROW()-2)+3),"")</f>
        <v>3.4078816986855408E-2</v>
      </c>
      <c r="U16">
        <f>IF($A16&lt;&gt;"",INDEX('Size (Analyst)'!U:U,5*(ROW()-2)+3),"")</f>
        <v>0</v>
      </c>
      <c r="V16">
        <f>IF($A16&lt;&gt;"",INDEX('Size (Analyst)'!V:V,5*(ROW()-2)+3),"")</f>
        <v>0</v>
      </c>
      <c r="W16">
        <f>IF($A16&lt;&gt;"",INDEX('Size (Analyst)'!W:W,5*(ROW()-2)+3),"")</f>
        <v>0</v>
      </c>
      <c r="X16">
        <f>IF($A16&lt;&gt;"",INDEX('Size (Analyst)'!X:X,5*(ROW()-2)+3),"")</f>
        <v>0.05</v>
      </c>
      <c r="Y16">
        <f>IF($A16&lt;&gt;"",INDEX('Size (Analyst)'!Y:Y,5*(ROW()-2)+3),"")</f>
        <v>-4.7796907344612706E-2</v>
      </c>
      <c r="Z16">
        <f>IF($A16&lt;&gt;"",INDEX('Size (Analyst)'!Z:Z,5*(ROW()-2)+3),"")</f>
        <v>-2.6170407019167459E-2</v>
      </c>
    </row>
    <row r="17" spans="1:26" x14ac:dyDescent="0.2">
      <c r="A17" s="13">
        <f>IF(INDEX('Size (Analyst)'!A:A,5*(ROW()-2)+1)&lt;&gt;"",INDEX('Size (Analyst)'!A:A,5*(ROW()-2)+1),"")</f>
        <v>44593</v>
      </c>
      <c r="B17">
        <f>IF($A17&lt;&gt;"",INDEX('Size (Analyst)'!B:B,5*(ROW()-2)+3),"")</f>
        <v>0</v>
      </c>
      <c r="C17">
        <f>IF($A17&lt;&gt;"",INDEX('Size (Analyst)'!C:C,5*(ROW()-2)+3),"")</f>
        <v>0</v>
      </c>
      <c r="D17">
        <f>IF($A17&lt;&gt;"",INDEX('Size (Analyst)'!D:D,5*(ROW()-2)+3),"")</f>
        <v>0</v>
      </c>
      <c r="E17">
        <f>IF($A17&lt;&gt;"",INDEX('Size (Analyst)'!E:E,5*(ROW()-2)+3),"")</f>
        <v>0</v>
      </c>
      <c r="F17">
        <f>IF($A17&lt;&gt;"",INDEX('Size (Analyst)'!F:F,5*(ROW()-2)+3),"")</f>
        <v>0</v>
      </c>
      <c r="G17">
        <f>IF($A17&lt;&gt;"",INDEX('Size (Analyst)'!G:G,5*(ROW()-2)+3),"")</f>
        <v>0</v>
      </c>
      <c r="H17">
        <f>IF($A17&lt;&gt;"",INDEX('Size (Analyst)'!H:H,5*(ROW()-2)+3),"")</f>
        <v>0</v>
      </c>
      <c r="I17">
        <f>IF($A17&lt;&gt;"",INDEX('Size (Analyst)'!I:I,5*(ROW()-2)+3),"")</f>
        <v>0</v>
      </c>
      <c r="J17">
        <f>IF($A17&lt;&gt;"",INDEX('Size (Analyst)'!J:J,5*(ROW()-2)+3),"")</f>
        <v>0</v>
      </c>
      <c r="K17">
        <f>IF($A17&lt;&gt;"",INDEX('Size (Analyst)'!K:K,5*(ROW()-2)+3),"")</f>
        <v>0</v>
      </c>
      <c r="L17">
        <f>IF($A17&lt;&gt;"",INDEX('Size (Analyst)'!L:L,5*(ROW()-2)+3),"")</f>
        <v>0</v>
      </c>
      <c r="M17">
        <f>IF($A17&lt;&gt;"",INDEX('Size (Analyst)'!M:M,5*(ROW()-2)+3),"")</f>
        <v>1.5256621078408724E-2</v>
      </c>
      <c r="N17">
        <f>IF($A17&lt;&gt;"",INDEX('Size (Analyst)'!N:N,5*(ROW()-2)+3),"")</f>
        <v>-1.6E-2</v>
      </c>
      <c r="O17">
        <f>IF($A17&lt;&gt;"",INDEX('Size (Analyst)'!O:O,5*(ROW()-2)+3),"")</f>
        <v>0</v>
      </c>
      <c r="P17">
        <f>IF($A17&lt;&gt;"",INDEX('Size (Analyst)'!P:P,5*(ROW()-2)+3),"")</f>
        <v>9.3405858391558943E-3</v>
      </c>
      <c r="Q17">
        <f>IF($A17&lt;&gt;"",INDEX('Size (Analyst)'!Q:Q,5*(ROW()-2)+3),"")</f>
        <v>2.0553300550869874E-2</v>
      </c>
      <c r="R17">
        <f>IF($A17&lt;&gt;"",INDEX('Size (Analyst)'!R:R,5*(ROW()-2)+3),"")</f>
        <v>0</v>
      </c>
      <c r="S17">
        <f>IF($A17&lt;&gt;"",INDEX('Size (Analyst)'!S:S,5*(ROW()-2)+3),"")</f>
        <v>0</v>
      </c>
      <c r="T17">
        <f>IF($A17&lt;&gt;"",INDEX('Size (Analyst)'!T:T,5*(ROW()-2)+3),"")</f>
        <v>3.4078816986855408E-2</v>
      </c>
      <c r="U17">
        <f>IF($A17&lt;&gt;"",INDEX('Size (Analyst)'!U:U,5*(ROW()-2)+3),"")</f>
        <v>0</v>
      </c>
      <c r="V17">
        <f>IF($A17&lt;&gt;"",INDEX('Size (Analyst)'!V:V,5*(ROW()-2)+3),"")</f>
        <v>0</v>
      </c>
      <c r="W17">
        <f>IF($A17&lt;&gt;"",INDEX('Size (Analyst)'!W:W,5*(ROW()-2)+3),"")</f>
        <v>0</v>
      </c>
      <c r="X17">
        <f>IF($A17&lt;&gt;"",INDEX('Size (Analyst)'!X:X,5*(ROW()-2)+3),"")</f>
        <v>0.05</v>
      </c>
      <c r="Y17">
        <f>IF($A17&lt;&gt;"",INDEX('Size (Analyst)'!Y:Y,5*(ROW()-2)+3),"")</f>
        <v>-4.7796907344612706E-2</v>
      </c>
      <c r="Z17">
        <f>IF($A17&lt;&gt;"",INDEX('Size (Analyst)'!Z:Z,5*(ROW()-2)+3),"")</f>
        <v>-2.6170407019167459E-2</v>
      </c>
    </row>
    <row r="18" spans="1:26" x14ac:dyDescent="0.2">
      <c r="A18" s="13">
        <f>IF(INDEX('Size (Analyst)'!A:A,5*(ROW()-2)+1)&lt;&gt;"",INDEX('Size (Analyst)'!A:A,5*(ROW()-2)+1),"")</f>
        <v>44594</v>
      </c>
      <c r="B18">
        <f>IF($A18&lt;&gt;"",INDEX('Size (Analyst)'!B:B,5*(ROW()-2)+3),"")</f>
        <v>0</v>
      </c>
      <c r="C18">
        <f>IF($A18&lt;&gt;"",INDEX('Size (Analyst)'!C:C,5*(ROW()-2)+3),"")</f>
        <v>0</v>
      </c>
      <c r="D18">
        <f>IF($A18&lt;&gt;"",INDEX('Size (Analyst)'!D:D,5*(ROW()-2)+3),"")</f>
        <v>0</v>
      </c>
      <c r="E18">
        <f>IF($A18&lt;&gt;"",INDEX('Size (Analyst)'!E:E,5*(ROW()-2)+3),"")</f>
        <v>-9.9517350157728706E-3</v>
      </c>
      <c r="F18">
        <f>IF($A18&lt;&gt;"",INDEX('Size (Analyst)'!F:F,5*(ROW()-2)+3),"")</f>
        <v>0</v>
      </c>
      <c r="G18">
        <f>IF($A18&lt;&gt;"",INDEX('Size (Analyst)'!G:G,5*(ROW()-2)+3),"")</f>
        <v>0</v>
      </c>
      <c r="H18">
        <f>IF($A18&lt;&gt;"",INDEX('Size (Analyst)'!H:H,5*(ROW()-2)+3),"")</f>
        <v>0</v>
      </c>
      <c r="I18">
        <f>IF($A18&lt;&gt;"",INDEX('Size (Analyst)'!I:I,5*(ROW()-2)+3),"")</f>
        <v>0</v>
      </c>
      <c r="J18">
        <f>IF($A18&lt;&gt;"",INDEX('Size (Analyst)'!J:J,5*(ROW()-2)+3),"")</f>
        <v>0</v>
      </c>
      <c r="K18">
        <f>IF($A18&lt;&gt;"",INDEX('Size (Analyst)'!K:K,5*(ROW()-2)+3),"")</f>
        <v>0</v>
      </c>
      <c r="L18">
        <f>IF($A18&lt;&gt;"",INDEX('Size (Analyst)'!L:L,5*(ROW()-2)+3),"")</f>
        <v>0</v>
      </c>
      <c r="M18">
        <f>IF($A18&lt;&gt;"",INDEX('Size (Analyst)'!M:M,5*(ROW()-2)+3),"")</f>
        <v>1.5256621078408724E-2</v>
      </c>
      <c r="N18">
        <f>IF($A18&lt;&gt;"",INDEX('Size (Analyst)'!N:N,5*(ROW()-2)+3),"")</f>
        <v>-1.6E-2</v>
      </c>
      <c r="O18">
        <f>IF($A18&lt;&gt;"",INDEX('Size (Analyst)'!O:O,5*(ROW()-2)+3),"")</f>
        <v>0</v>
      </c>
      <c r="P18">
        <f>IF($A18&lt;&gt;"",INDEX('Size (Analyst)'!P:P,5*(ROW()-2)+3),"")</f>
        <v>9.3405858391558943E-3</v>
      </c>
      <c r="Q18">
        <f>IF($A18&lt;&gt;"",INDEX('Size (Analyst)'!Q:Q,5*(ROW()-2)+3),"")</f>
        <v>2.0553300550869874E-2</v>
      </c>
      <c r="R18">
        <f>IF($A18&lt;&gt;"",INDEX('Size (Analyst)'!R:R,5*(ROW()-2)+3),"")</f>
        <v>0</v>
      </c>
      <c r="S18">
        <f>IF($A18&lt;&gt;"",INDEX('Size (Analyst)'!S:S,5*(ROW()-2)+3),"")</f>
        <v>0</v>
      </c>
      <c r="T18">
        <f>IF($A18&lt;&gt;"",INDEX('Size (Analyst)'!T:T,5*(ROW()-2)+3),"")</f>
        <v>3.4078816986855408E-2</v>
      </c>
      <c r="U18">
        <f>IF($A18&lt;&gt;"",INDEX('Size (Analyst)'!U:U,5*(ROW()-2)+3),"")</f>
        <v>0</v>
      </c>
      <c r="V18">
        <f>IF($A18&lt;&gt;"",INDEX('Size (Analyst)'!V:V,5*(ROW()-2)+3),"")</f>
        <v>0</v>
      </c>
      <c r="W18">
        <f>IF($A18&lt;&gt;"",INDEX('Size (Analyst)'!W:W,5*(ROW()-2)+3),"")</f>
        <v>0</v>
      </c>
      <c r="X18">
        <f>IF($A18&lt;&gt;"",INDEX('Size (Analyst)'!X:X,5*(ROW()-2)+3),"")</f>
        <v>0.05</v>
      </c>
      <c r="Y18">
        <f>IF($A18&lt;&gt;"",INDEX('Size (Analyst)'!Y:Y,5*(ROW()-2)+3),"")</f>
        <v>-4.7796907344612706E-2</v>
      </c>
      <c r="Z18">
        <f>IF($A18&lt;&gt;"",INDEX('Size (Analyst)'!Z:Z,5*(ROW()-2)+3),"")</f>
        <v>-2.6170407019167459E-2</v>
      </c>
    </row>
    <row r="19" spans="1:26" x14ac:dyDescent="0.2">
      <c r="A19" s="13">
        <f>IF(INDEX('Size (Analyst)'!A:A,5*(ROW()-2)+1)&lt;&gt;"",INDEX('Size (Analyst)'!A:A,5*(ROW()-2)+1),"")</f>
        <v>44599</v>
      </c>
      <c r="B19">
        <f>IF($A19&lt;&gt;"",INDEX('Size (Analyst)'!B:B,5*(ROW()-2)+3),"")</f>
        <v>0</v>
      </c>
      <c r="C19">
        <f>IF($A19&lt;&gt;"",INDEX('Size (Analyst)'!C:C,5*(ROW()-2)+3),"")</f>
        <v>0</v>
      </c>
      <c r="D19">
        <f>IF($A19&lt;&gt;"",INDEX('Size (Analyst)'!D:D,5*(ROW()-2)+3),"")</f>
        <v>0</v>
      </c>
      <c r="E19">
        <f>IF($A19&lt;&gt;"",INDEX('Size (Analyst)'!E:E,5*(ROW()-2)+3),"")</f>
        <v>-9.9517350157728706E-3</v>
      </c>
      <c r="F19">
        <f>IF($A19&lt;&gt;"",INDEX('Size (Analyst)'!F:F,5*(ROW()-2)+3),"")</f>
        <v>0</v>
      </c>
      <c r="G19">
        <f>IF($A19&lt;&gt;"",INDEX('Size (Analyst)'!G:G,5*(ROW()-2)+3),"")</f>
        <v>0</v>
      </c>
      <c r="H19">
        <f>IF($A19&lt;&gt;"",INDEX('Size (Analyst)'!H:H,5*(ROW()-2)+3),"")</f>
        <v>0</v>
      </c>
      <c r="I19">
        <f>IF($A19&lt;&gt;"",INDEX('Size (Analyst)'!I:I,5*(ROW()-2)+3),"")</f>
        <v>0</v>
      </c>
      <c r="J19">
        <f>IF($A19&lt;&gt;"",INDEX('Size (Analyst)'!J:J,5*(ROW()-2)+3),"")</f>
        <v>0</v>
      </c>
      <c r="K19">
        <f>IF($A19&lt;&gt;"",INDEX('Size (Analyst)'!K:K,5*(ROW()-2)+3),"")</f>
        <v>0</v>
      </c>
      <c r="L19">
        <f>IF($A19&lt;&gt;"",INDEX('Size (Analyst)'!L:L,5*(ROW()-2)+3),"")</f>
        <v>0</v>
      </c>
      <c r="M19">
        <f>IF($A19&lt;&gt;"",INDEX('Size (Analyst)'!M:M,5*(ROW()-2)+3),"")</f>
        <v>1.5256621078408724E-2</v>
      </c>
      <c r="N19">
        <f>IF($A19&lt;&gt;"",INDEX('Size (Analyst)'!N:N,5*(ROW()-2)+3),"")</f>
        <v>-1.6E-2</v>
      </c>
      <c r="O19">
        <f>IF($A19&lt;&gt;"",INDEX('Size (Analyst)'!O:O,5*(ROW()-2)+3),"")</f>
        <v>0</v>
      </c>
      <c r="P19">
        <f>IF($A19&lt;&gt;"",INDEX('Size (Analyst)'!P:P,5*(ROW()-2)+3),"")</f>
        <v>9.3405858391558943E-3</v>
      </c>
      <c r="Q19">
        <f>IF($A19&lt;&gt;"",INDEX('Size (Analyst)'!Q:Q,5*(ROW()-2)+3),"")</f>
        <v>2.0553300550869874E-2</v>
      </c>
      <c r="R19">
        <f>IF($A19&lt;&gt;"",INDEX('Size (Analyst)'!R:R,5*(ROW()-2)+3),"")</f>
        <v>0</v>
      </c>
      <c r="S19">
        <f>IF($A19&lt;&gt;"",INDEX('Size (Analyst)'!S:S,5*(ROW()-2)+3),"")</f>
        <v>0</v>
      </c>
      <c r="T19">
        <f>IF($A19&lt;&gt;"",INDEX('Size (Analyst)'!T:T,5*(ROW()-2)+3),"")</f>
        <v>3.4078816986855408E-2</v>
      </c>
      <c r="U19">
        <f>IF($A19&lt;&gt;"",INDEX('Size (Analyst)'!U:U,5*(ROW()-2)+3),"")</f>
        <v>0</v>
      </c>
      <c r="V19">
        <f>IF($A19&lt;&gt;"",INDEX('Size (Analyst)'!V:V,5*(ROW()-2)+3),"")</f>
        <v>0</v>
      </c>
      <c r="W19">
        <f>IF($A19&lt;&gt;"",INDEX('Size (Analyst)'!W:W,5*(ROW()-2)+3),"")</f>
        <v>0</v>
      </c>
      <c r="X19">
        <f>IF($A19&lt;&gt;"",INDEX('Size (Analyst)'!X:X,5*(ROW()-2)+3),"")</f>
        <v>0.05</v>
      </c>
      <c r="Y19">
        <f>IF($A19&lt;&gt;"",INDEX('Size (Analyst)'!Y:Y,5*(ROW()-2)+3),"")</f>
        <v>0</v>
      </c>
      <c r="Z19">
        <f>IF($A19&lt;&gt;"",INDEX('Size (Analyst)'!Z:Z,5*(ROW()-2)+3),"")</f>
        <v>-2.6170407019167459E-2</v>
      </c>
    </row>
    <row r="20" spans="1:26" x14ac:dyDescent="0.2">
      <c r="A20" s="13">
        <f>IF(INDEX('Size (Analyst)'!A:A,5*(ROW()-2)+1)&lt;&gt;"",INDEX('Size (Analyst)'!A:A,5*(ROW()-2)+1),"")</f>
        <v>44606</v>
      </c>
      <c r="B20">
        <f>IF($A20&lt;&gt;"",INDEX('Size (Analyst)'!B:B,5*(ROW()-2)+3),"")</f>
        <v>0</v>
      </c>
      <c r="C20">
        <f>IF($A20&lt;&gt;"",INDEX('Size (Analyst)'!C:C,5*(ROW()-2)+3),"")</f>
        <v>0</v>
      </c>
      <c r="D20">
        <f>IF($A20&lt;&gt;"",INDEX('Size (Analyst)'!D:D,5*(ROW()-2)+3),"")</f>
        <v>0</v>
      </c>
      <c r="E20">
        <f>IF($A20&lt;&gt;"",INDEX('Size (Analyst)'!E:E,5*(ROW()-2)+3),"")</f>
        <v>-9.9517350157728706E-3</v>
      </c>
      <c r="F20">
        <f>IF($A20&lt;&gt;"",INDEX('Size (Analyst)'!F:F,5*(ROW()-2)+3),"")</f>
        <v>0</v>
      </c>
      <c r="G20">
        <f>IF($A20&lt;&gt;"",INDEX('Size (Analyst)'!G:G,5*(ROW()-2)+3),"")</f>
        <v>0</v>
      </c>
      <c r="H20">
        <f>IF($A20&lt;&gt;"",INDEX('Size (Analyst)'!H:H,5*(ROW()-2)+3),"")</f>
        <v>0</v>
      </c>
      <c r="I20">
        <f>IF($A20&lt;&gt;"",INDEX('Size (Analyst)'!I:I,5*(ROW()-2)+3),"")</f>
        <v>0</v>
      </c>
      <c r="J20">
        <f>IF($A20&lt;&gt;"",INDEX('Size (Analyst)'!J:J,5*(ROW()-2)+3),"")</f>
        <v>-1.2920467856404601E-2</v>
      </c>
      <c r="K20">
        <f>IF($A20&lt;&gt;"",INDEX('Size (Analyst)'!K:K,5*(ROW()-2)+3),"")</f>
        <v>0</v>
      </c>
      <c r="L20">
        <f>IF($A20&lt;&gt;"",INDEX('Size (Analyst)'!L:L,5*(ROW()-2)+3),"")</f>
        <v>0</v>
      </c>
      <c r="M20">
        <f>IF($A20&lt;&gt;"",INDEX('Size (Analyst)'!M:M,5*(ROW()-2)+3),"")</f>
        <v>1.5256621078408724E-2</v>
      </c>
      <c r="N20">
        <f>IF($A20&lt;&gt;"",INDEX('Size (Analyst)'!N:N,5*(ROW()-2)+3),"")</f>
        <v>-1.6E-2</v>
      </c>
      <c r="O20">
        <f>IF($A20&lt;&gt;"",INDEX('Size (Analyst)'!O:O,5*(ROW()-2)+3),"")</f>
        <v>0</v>
      </c>
      <c r="P20">
        <f>IF($A20&lt;&gt;"",INDEX('Size (Analyst)'!P:P,5*(ROW()-2)+3),"")</f>
        <v>9.3405858391558943E-3</v>
      </c>
      <c r="Q20">
        <f>IF($A20&lt;&gt;"",INDEX('Size (Analyst)'!Q:Q,5*(ROW()-2)+3),"")</f>
        <v>2.0553300550869874E-2</v>
      </c>
      <c r="R20">
        <f>IF($A20&lt;&gt;"",INDEX('Size (Analyst)'!R:R,5*(ROW()-2)+3),"")</f>
        <v>0</v>
      </c>
      <c r="S20">
        <f>IF($A20&lt;&gt;"",INDEX('Size (Analyst)'!S:S,5*(ROW()-2)+3),"")</f>
        <v>0</v>
      </c>
      <c r="T20">
        <f>IF($A20&lt;&gt;"",INDEX('Size (Analyst)'!T:T,5*(ROW()-2)+3),"")</f>
        <v>3.4078816986855408E-2</v>
      </c>
      <c r="U20">
        <f>IF($A20&lt;&gt;"",INDEX('Size (Analyst)'!U:U,5*(ROW()-2)+3),"")</f>
        <v>0</v>
      </c>
      <c r="V20">
        <f>IF($A20&lt;&gt;"",INDEX('Size (Analyst)'!V:V,5*(ROW()-2)+3),"")</f>
        <v>0</v>
      </c>
      <c r="W20">
        <f>IF($A20&lt;&gt;"",INDEX('Size (Analyst)'!W:W,5*(ROW()-2)+3),"")</f>
        <v>0</v>
      </c>
      <c r="X20">
        <f>IF($A20&lt;&gt;"",INDEX('Size (Analyst)'!X:X,5*(ROW()-2)+3),"")</f>
        <v>0.05</v>
      </c>
      <c r="Y20">
        <f>IF($A20&lt;&gt;"",INDEX('Size (Analyst)'!Y:Y,5*(ROW()-2)+3),"")</f>
        <v>0</v>
      </c>
      <c r="Z20">
        <f>IF($A20&lt;&gt;"",INDEX('Size (Analyst)'!Z:Z,5*(ROW()-2)+3),"")</f>
        <v>-2.6170407019167459E-2</v>
      </c>
    </row>
    <row r="21" spans="1:26" x14ac:dyDescent="0.2">
      <c r="A21" s="13">
        <f>IF(INDEX('Size (Analyst)'!A:A,5*(ROW()-2)+1)&lt;&gt;"",INDEX('Size (Analyst)'!A:A,5*(ROW()-2)+1),"")</f>
        <v>44607</v>
      </c>
      <c r="B21">
        <f>IF($A21&lt;&gt;"",INDEX('Size (Analyst)'!B:B,5*(ROW()-2)+3),"")</f>
        <v>0</v>
      </c>
      <c r="C21">
        <f>IF($A21&lt;&gt;"",INDEX('Size (Analyst)'!C:C,5*(ROW()-2)+3),"")</f>
        <v>-9.4722011223853514E-3</v>
      </c>
      <c r="D21">
        <f>IF($A21&lt;&gt;"",INDEX('Size (Analyst)'!D:D,5*(ROW()-2)+3),"")</f>
        <v>0</v>
      </c>
      <c r="E21">
        <f>IF($A21&lt;&gt;"",INDEX('Size (Analyst)'!E:E,5*(ROW()-2)+3),"")</f>
        <v>-9.9517350157728706E-3</v>
      </c>
      <c r="F21">
        <f>IF($A21&lt;&gt;"",INDEX('Size (Analyst)'!F:F,5*(ROW()-2)+3),"")</f>
        <v>0</v>
      </c>
      <c r="G21">
        <f>IF($A21&lt;&gt;"",INDEX('Size (Analyst)'!G:G,5*(ROW()-2)+3),"")</f>
        <v>0</v>
      </c>
      <c r="H21">
        <f>IF($A21&lt;&gt;"",INDEX('Size (Analyst)'!H:H,5*(ROW()-2)+3),"")</f>
        <v>0</v>
      </c>
      <c r="I21">
        <f>IF($A21&lt;&gt;"",INDEX('Size (Analyst)'!I:I,5*(ROW()-2)+3),"")</f>
        <v>0</v>
      </c>
      <c r="J21">
        <f>IF($A21&lt;&gt;"",INDEX('Size (Analyst)'!J:J,5*(ROW()-2)+3),"")</f>
        <v>-1.2920467856404601E-2</v>
      </c>
      <c r="K21">
        <f>IF($A21&lt;&gt;"",INDEX('Size (Analyst)'!K:K,5*(ROW()-2)+3),"")</f>
        <v>0</v>
      </c>
      <c r="L21">
        <f>IF($A21&lt;&gt;"",INDEX('Size (Analyst)'!L:L,5*(ROW()-2)+3),"")</f>
        <v>0</v>
      </c>
      <c r="M21">
        <f>IF($A21&lt;&gt;"",INDEX('Size (Analyst)'!M:M,5*(ROW()-2)+3),"")</f>
        <v>1.5256621078408724E-2</v>
      </c>
      <c r="N21">
        <f>IF($A21&lt;&gt;"",INDEX('Size (Analyst)'!N:N,5*(ROW()-2)+3),"")</f>
        <v>-1.6E-2</v>
      </c>
      <c r="O21">
        <f>IF($A21&lt;&gt;"",INDEX('Size (Analyst)'!O:O,5*(ROW()-2)+3),"")</f>
        <v>0</v>
      </c>
      <c r="P21">
        <f>IF($A21&lt;&gt;"",INDEX('Size (Analyst)'!P:P,5*(ROW()-2)+3),"")</f>
        <v>9.3405858391558943E-3</v>
      </c>
      <c r="Q21">
        <f>IF($A21&lt;&gt;"",INDEX('Size (Analyst)'!Q:Q,5*(ROW()-2)+3),"")</f>
        <v>2.0553300550869874E-2</v>
      </c>
      <c r="R21">
        <f>IF($A21&lt;&gt;"",INDEX('Size (Analyst)'!R:R,5*(ROW()-2)+3),"")</f>
        <v>0</v>
      </c>
      <c r="S21">
        <f>IF($A21&lt;&gt;"",INDEX('Size (Analyst)'!S:S,5*(ROW()-2)+3),"")</f>
        <v>0</v>
      </c>
      <c r="T21">
        <f>IF($A21&lt;&gt;"",INDEX('Size (Analyst)'!T:T,5*(ROW()-2)+3),"")</f>
        <v>3.4078816986855408E-2</v>
      </c>
      <c r="U21">
        <f>IF($A21&lt;&gt;"",INDEX('Size (Analyst)'!U:U,5*(ROW()-2)+3),"")</f>
        <v>0</v>
      </c>
      <c r="V21">
        <f>IF($A21&lt;&gt;"",INDEX('Size (Analyst)'!V:V,5*(ROW()-2)+3),"")</f>
        <v>0</v>
      </c>
      <c r="W21">
        <f>IF($A21&lt;&gt;"",INDEX('Size (Analyst)'!W:W,5*(ROW()-2)+3),"")</f>
        <v>0</v>
      </c>
      <c r="X21">
        <f>IF($A21&lt;&gt;"",INDEX('Size (Analyst)'!X:X,5*(ROW()-2)+3),"")</f>
        <v>0.05</v>
      </c>
      <c r="Y21">
        <f>IF($A21&lt;&gt;"",INDEX('Size (Analyst)'!Y:Y,5*(ROW()-2)+3),"")</f>
        <v>0</v>
      </c>
      <c r="Z21">
        <f>IF($A21&lt;&gt;"",INDEX('Size (Analyst)'!Z:Z,5*(ROW()-2)+3),"")</f>
        <v>-2.6170407019167459E-2</v>
      </c>
    </row>
    <row r="22" spans="1:26" x14ac:dyDescent="0.2">
      <c r="A22" s="13">
        <f>IF(INDEX('Size (Analyst)'!A:A,5*(ROW()-2)+1)&lt;&gt;"",INDEX('Size (Analyst)'!A:A,5*(ROW()-2)+1),"")</f>
        <v>44608</v>
      </c>
      <c r="B22">
        <f>IF($A22&lt;&gt;"",INDEX('Size (Analyst)'!B:B,5*(ROW()-2)+3),"")</f>
        <v>0</v>
      </c>
      <c r="C22">
        <f>IF($A22&lt;&gt;"",INDEX('Size (Analyst)'!C:C,5*(ROW()-2)+3),"")</f>
        <v>-9.4722011223853514E-3</v>
      </c>
      <c r="D22">
        <f>IF($A22&lt;&gt;"",INDEX('Size (Analyst)'!D:D,5*(ROW()-2)+3),"")</f>
        <v>0</v>
      </c>
      <c r="E22">
        <f>IF($A22&lt;&gt;"",INDEX('Size (Analyst)'!E:E,5*(ROW()-2)+3),"")</f>
        <v>-9.9517350157728706E-3</v>
      </c>
      <c r="F22">
        <f>IF($A22&lt;&gt;"",INDEX('Size (Analyst)'!F:F,5*(ROW()-2)+3),"")</f>
        <v>0</v>
      </c>
      <c r="G22">
        <f>IF($A22&lt;&gt;"",INDEX('Size (Analyst)'!G:G,5*(ROW()-2)+3),"")</f>
        <v>0</v>
      </c>
      <c r="H22">
        <f>IF($A22&lt;&gt;"",INDEX('Size (Analyst)'!H:H,5*(ROW()-2)+3),"")</f>
        <v>0</v>
      </c>
      <c r="I22">
        <f>IF($A22&lt;&gt;"",INDEX('Size (Analyst)'!I:I,5*(ROW()-2)+3),"")</f>
        <v>0</v>
      </c>
      <c r="J22">
        <f>IF($A22&lt;&gt;"",INDEX('Size (Analyst)'!J:J,5*(ROW()-2)+3),"")</f>
        <v>-1.2920467856404601E-2</v>
      </c>
      <c r="K22">
        <f>IF($A22&lt;&gt;"",INDEX('Size (Analyst)'!K:K,5*(ROW()-2)+3),"")</f>
        <v>0</v>
      </c>
      <c r="L22">
        <f>IF($A22&lt;&gt;"",INDEX('Size (Analyst)'!L:L,5*(ROW()-2)+3),"")</f>
        <v>0</v>
      </c>
      <c r="M22">
        <f>IF($A22&lt;&gt;"",INDEX('Size (Analyst)'!M:M,5*(ROW()-2)+3),"")</f>
        <v>1.5256621078408724E-2</v>
      </c>
      <c r="N22">
        <f>IF($A22&lt;&gt;"",INDEX('Size (Analyst)'!N:N,5*(ROW()-2)+3),"")</f>
        <v>-1.6E-2</v>
      </c>
      <c r="O22">
        <f>IF($A22&lt;&gt;"",INDEX('Size (Analyst)'!O:O,5*(ROW()-2)+3),"")</f>
        <v>0</v>
      </c>
      <c r="P22">
        <f>IF($A22&lt;&gt;"",INDEX('Size (Analyst)'!P:P,5*(ROW()-2)+3),"")</f>
        <v>0</v>
      </c>
      <c r="Q22">
        <f>IF($A22&lt;&gt;"",INDEX('Size (Analyst)'!Q:Q,5*(ROW()-2)+3),"")</f>
        <v>2.0553300550869874E-2</v>
      </c>
      <c r="R22">
        <f>IF($A22&lt;&gt;"",INDEX('Size (Analyst)'!R:R,5*(ROW()-2)+3),"")</f>
        <v>0</v>
      </c>
      <c r="S22">
        <f>IF($A22&lt;&gt;"",INDEX('Size (Analyst)'!S:S,5*(ROW()-2)+3),"")</f>
        <v>0</v>
      </c>
      <c r="T22">
        <f>IF($A22&lt;&gt;"",INDEX('Size (Analyst)'!T:T,5*(ROW()-2)+3),"")</f>
        <v>3.4078816986855408E-2</v>
      </c>
      <c r="U22">
        <f>IF($A22&lt;&gt;"",INDEX('Size (Analyst)'!U:U,5*(ROW()-2)+3),"")</f>
        <v>0</v>
      </c>
      <c r="V22">
        <f>IF($A22&lt;&gt;"",INDEX('Size (Analyst)'!V:V,5*(ROW()-2)+3),"")</f>
        <v>0</v>
      </c>
      <c r="W22">
        <f>IF($A22&lt;&gt;"",INDEX('Size (Analyst)'!W:W,5*(ROW()-2)+3),"")</f>
        <v>0</v>
      </c>
      <c r="X22">
        <f>IF($A22&lt;&gt;"",INDEX('Size (Analyst)'!X:X,5*(ROW()-2)+3),"")</f>
        <v>0.05</v>
      </c>
      <c r="Y22">
        <f>IF($A22&lt;&gt;"",INDEX('Size (Analyst)'!Y:Y,5*(ROW()-2)+3),"")</f>
        <v>0</v>
      </c>
      <c r="Z22">
        <f>IF($A22&lt;&gt;"",INDEX('Size (Analyst)'!Z:Z,5*(ROW()-2)+3),"")</f>
        <v>-2.6170407019167459E-2</v>
      </c>
    </row>
    <row r="23" spans="1:26" x14ac:dyDescent="0.2">
      <c r="A23" s="13">
        <f>IF(INDEX('Size (Analyst)'!A:A,5*(ROW()-2)+1)&lt;&gt;"",INDEX('Size (Analyst)'!A:A,5*(ROW()-2)+1),"")</f>
        <v>44615</v>
      </c>
      <c r="B23">
        <f>IF($A23&lt;&gt;"",INDEX('Size (Analyst)'!B:B,5*(ROW()-2)+3),"")</f>
        <v>0</v>
      </c>
      <c r="C23">
        <f>IF($A23&lt;&gt;"",INDEX('Size (Analyst)'!C:C,5*(ROW()-2)+3),"")</f>
        <v>-9.4722011223853514E-3</v>
      </c>
      <c r="D23">
        <f>IF($A23&lt;&gt;"",INDEX('Size (Analyst)'!D:D,5*(ROW()-2)+3),"")</f>
        <v>0</v>
      </c>
      <c r="E23">
        <f>IF($A23&lt;&gt;"",INDEX('Size (Analyst)'!E:E,5*(ROW()-2)+3),"")</f>
        <v>-9.9517350157728706E-3</v>
      </c>
      <c r="F23">
        <f>IF($A23&lt;&gt;"",INDEX('Size (Analyst)'!F:F,5*(ROW()-2)+3),"")</f>
        <v>0</v>
      </c>
      <c r="G23">
        <f>IF($A23&lt;&gt;"",INDEX('Size (Analyst)'!G:G,5*(ROW()-2)+3),"")</f>
        <v>0</v>
      </c>
      <c r="H23">
        <f>IF($A23&lt;&gt;"",INDEX('Size (Analyst)'!H:H,5*(ROW()-2)+3),"")</f>
        <v>0</v>
      </c>
      <c r="I23">
        <f>IF($A23&lt;&gt;"",INDEX('Size (Analyst)'!I:I,5*(ROW()-2)+3),"")</f>
        <v>0</v>
      </c>
      <c r="J23">
        <f>IF($A23&lt;&gt;"",INDEX('Size (Analyst)'!J:J,5*(ROW()-2)+3),"")</f>
        <v>-1.2920467856404601E-2</v>
      </c>
      <c r="K23">
        <f>IF($A23&lt;&gt;"",INDEX('Size (Analyst)'!K:K,5*(ROW()-2)+3),"")</f>
        <v>0</v>
      </c>
      <c r="L23">
        <f>IF($A23&lt;&gt;"",INDEX('Size (Analyst)'!L:L,5*(ROW()-2)+3),"")</f>
        <v>0</v>
      </c>
      <c r="M23">
        <f>IF($A23&lt;&gt;"",INDEX('Size (Analyst)'!M:M,5*(ROW()-2)+3),"")</f>
        <v>1.5256621078408724E-2</v>
      </c>
      <c r="N23">
        <f>IF($A23&lt;&gt;"",INDEX('Size (Analyst)'!N:N,5*(ROW()-2)+3),"")</f>
        <v>-1.6E-2</v>
      </c>
      <c r="O23">
        <f>IF($A23&lt;&gt;"",INDEX('Size (Analyst)'!O:O,5*(ROW()-2)+3),"")</f>
        <v>0</v>
      </c>
      <c r="P23">
        <f>IF($A23&lt;&gt;"",INDEX('Size (Analyst)'!P:P,5*(ROW()-2)+3),"")</f>
        <v>0</v>
      </c>
      <c r="Q23">
        <f>IF($A23&lt;&gt;"",INDEX('Size (Analyst)'!Q:Q,5*(ROW()-2)+3),"")</f>
        <v>0</v>
      </c>
      <c r="R23">
        <f>IF($A23&lt;&gt;"",INDEX('Size (Analyst)'!R:R,5*(ROW()-2)+3),"")</f>
        <v>0</v>
      </c>
      <c r="S23">
        <f>IF($A23&lt;&gt;"",INDEX('Size (Analyst)'!S:S,5*(ROW()-2)+3),"")</f>
        <v>-2.7727693918821319E-2</v>
      </c>
      <c r="T23">
        <f>IF($A23&lt;&gt;"",INDEX('Size (Analyst)'!T:T,5*(ROW()-2)+3),"")</f>
        <v>0</v>
      </c>
      <c r="U23">
        <f>IF($A23&lt;&gt;"",INDEX('Size (Analyst)'!U:U,5*(ROW()-2)+3),"")</f>
        <v>0</v>
      </c>
      <c r="V23">
        <f>IF($A23&lt;&gt;"",INDEX('Size (Analyst)'!V:V,5*(ROW()-2)+3),"")</f>
        <v>0</v>
      </c>
      <c r="W23">
        <f>IF($A23&lt;&gt;"",INDEX('Size (Analyst)'!W:W,5*(ROW()-2)+3),"")</f>
        <v>0</v>
      </c>
      <c r="X23">
        <f>IF($A23&lt;&gt;"",INDEX('Size (Analyst)'!X:X,5*(ROW()-2)+3),"")</f>
        <v>0.05</v>
      </c>
      <c r="Y23">
        <f>IF($A23&lt;&gt;"",INDEX('Size (Analyst)'!Y:Y,5*(ROW()-2)+3),"")</f>
        <v>0</v>
      </c>
      <c r="Z23">
        <f>IF($A23&lt;&gt;"",INDEX('Size (Analyst)'!Z:Z,5*(ROW()-2)+3),"")</f>
        <v>-2.6170407019167459E-2</v>
      </c>
    </row>
    <row r="24" spans="1:26" x14ac:dyDescent="0.2">
      <c r="A24" s="13">
        <f>IF(INDEX('Size (Analyst)'!A:A,5*(ROW()-2)+1)&lt;&gt;"",INDEX('Size (Analyst)'!A:A,5*(ROW()-2)+1),"")</f>
        <v>44616</v>
      </c>
      <c r="B24">
        <f>IF($A24&lt;&gt;"",INDEX('Size (Analyst)'!B:B,5*(ROW()-2)+3),"")</f>
        <v>0</v>
      </c>
      <c r="C24">
        <f>IF($A24&lt;&gt;"",INDEX('Size (Analyst)'!C:C,5*(ROW()-2)+3),"")</f>
        <v>-9.4722011223853514E-3</v>
      </c>
      <c r="D24">
        <f>IF($A24&lt;&gt;"",INDEX('Size (Analyst)'!D:D,5*(ROW()-2)+3),"")</f>
        <v>0</v>
      </c>
      <c r="E24">
        <f>IF($A24&lt;&gt;"",INDEX('Size (Analyst)'!E:E,5*(ROW()-2)+3),"")</f>
        <v>-9.9517350157728706E-3</v>
      </c>
      <c r="F24">
        <f>IF($A24&lt;&gt;"",INDEX('Size (Analyst)'!F:F,5*(ROW()-2)+3),"")</f>
        <v>0</v>
      </c>
      <c r="G24">
        <f>IF($A24&lt;&gt;"",INDEX('Size (Analyst)'!G:G,5*(ROW()-2)+3),"")</f>
        <v>0</v>
      </c>
      <c r="H24">
        <f>IF($A24&lt;&gt;"",INDEX('Size (Analyst)'!H:H,5*(ROW()-2)+3),"")</f>
        <v>0</v>
      </c>
      <c r="I24">
        <f>IF($A24&lt;&gt;"",INDEX('Size (Analyst)'!I:I,5*(ROW()-2)+3),"")</f>
        <v>0</v>
      </c>
      <c r="J24">
        <f>IF($A24&lt;&gt;"",INDEX('Size (Analyst)'!J:J,5*(ROW()-2)+3),"")</f>
        <v>-1.2920467856404601E-2</v>
      </c>
      <c r="K24">
        <f>IF($A24&lt;&gt;"",INDEX('Size (Analyst)'!K:K,5*(ROW()-2)+3),"")</f>
        <v>0</v>
      </c>
      <c r="L24">
        <f>IF($A24&lt;&gt;"",INDEX('Size (Analyst)'!L:L,5*(ROW()-2)+3),"")</f>
        <v>0</v>
      </c>
      <c r="M24">
        <f>IF($A24&lt;&gt;"",INDEX('Size (Analyst)'!M:M,5*(ROW()-2)+3),"")</f>
        <v>0</v>
      </c>
      <c r="N24">
        <f>IF($A24&lt;&gt;"",INDEX('Size (Analyst)'!N:N,5*(ROW()-2)+3),"")</f>
        <v>-1.6E-2</v>
      </c>
      <c r="O24">
        <f>IF($A24&lt;&gt;"",INDEX('Size (Analyst)'!O:O,5*(ROW()-2)+3),"")</f>
        <v>0</v>
      </c>
      <c r="P24">
        <f>IF($A24&lt;&gt;"",INDEX('Size (Analyst)'!P:P,5*(ROW()-2)+3),"")</f>
        <v>0</v>
      </c>
      <c r="Q24">
        <f>IF($A24&lt;&gt;"",INDEX('Size (Analyst)'!Q:Q,5*(ROW()-2)+3),"")</f>
        <v>0</v>
      </c>
      <c r="R24">
        <f>IF($A24&lt;&gt;"",INDEX('Size (Analyst)'!R:R,5*(ROW()-2)+3),"")</f>
        <v>0</v>
      </c>
      <c r="S24">
        <f>IF($A24&lt;&gt;"",INDEX('Size (Analyst)'!S:S,5*(ROW()-2)+3),"")</f>
        <v>-2.7727693918821319E-2</v>
      </c>
      <c r="T24">
        <f>IF($A24&lt;&gt;"",INDEX('Size (Analyst)'!T:T,5*(ROW()-2)+3),"")</f>
        <v>0</v>
      </c>
      <c r="U24">
        <f>IF($A24&lt;&gt;"",INDEX('Size (Analyst)'!U:U,5*(ROW()-2)+3),"")</f>
        <v>0</v>
      </c>
      <c r="V24">
        <f>IF($A24&lt;&gt;"",INDEX('Size (Analyst)'!V:V,5*(ROW()-2)+3),"")</f>
        <v>0</v>
      </c>
      <c r="W24">
        <f>IF($A24&lt;&gt;"",INDEX('Size (Analyst)'!W:W,5*(ROW()-2)+3),"")</f>
        <v>0</v>
      </c>
      <c r="X24">
        <f>IF($A24&lt;&gt;"",INDEX('Size (Analyst)'!X:X,5*(ROW()-2)+3),"")</f>
        <v>0.05</v>
      </c>
      <c r="Y24">
        <f>IF($A24&lt;&gt;"",INDEX('Size (Analyst)'!Y:Y,5*(ROW()-2)+3),"")</f>
        <v>0</v>
      </c>
      <c r="Z24">
        <f>IF($A24&lt;&gt;"",INDEX('Size (Analyst)'!Z:Z,5*(ROW()-2)+3),"")</f>
        <v>0</v>
      </c>
    </row>
    <row r="25" spans="1:26" x14ac:dyDescent="0.2">
      <c r="A25" s="13">
        <f>IF(INDEX('Size (Analyst)'!A:A,5*(ROW()-2)+1)&lt;&gt;"",INDEX('Size (Analyst)'!A:A,5*(ROW()-2)+1),"")</f>
        <v>44622</v>
      </c>
      <c r="B25">
        <f>IF($A25&lt;&gt;"",INDEX('Size (Analyst)'!B:B,5*(ROW()-2)+3),"")</f>
        <v>0</v>
      </c>
      <c r="C25">
        <f>IF($A25&lt;&gt;"",INDEX('Size (Analyst)'!C:C,5*(ROW()-2)+3),"")</f>
        <v>-9.4722011223853514E-3</v>
      </c>
      <c r="D25">
        <f>IF($A25&lt;&gt;"",INDEX('Size (Analyst)'!D:D,5*(ROW()-2)+3),"")</f>
        <v>0</v>
      </c>
      <c r="E25">
        <f>IF($A25&lt;&gt;"",INDEX('Size (Analyst)'!E:E,5*(ROW()-2)+3),"")</f>
        <v>0</v>
      </c>
      <c r="F25">
        <f>IF($A25&lt;&gt;"",INDEX('Size (Analyst)'!F:F,5*(ROW()-2)+3),"")</f>
        <v>0</v>
      </c>
      <c r="G25">
        <f>IF($A25&lt;&gt;"",INDEX('Size (Analyst)'!G:G,5*(ROW()-2)+3),"")</f>
        <v>0</v>
      </c>
      <c r="H25">
        <f>IF($A25&lt;&gt;"",INDEX('Size (Analyst)'!H:H,5*(ROW()-2)+3),"")</f>
        <v>0</v>
      </c>
      <c r="I25">
        <f>IF($A25&lt;&gt;"",INDEX('Size (Analyst)'!I:I,5*(ROW()-2)+3),"")</f>
        <v>0</v>
      </c>
      <c r="J25">
        <f>IF($A25&lt;&gt;"",INDEX('Size (Analyst)'!J:J,5*(ROW()-2)+3),"")</f>
        <v>-1.2920467856404601E-2</v>
      </c>
      <c r="K25">
        <f>IF($A25&lt;&gt;"",INDEX('Size (Analyst)'!K:K,5*(ROW()-2)+3),"")</f>
        <v>0</v>
      </c>
      <c r="L25">
        <f>IF($A25&lt;&gt;"",INDEX('Size (Analyst)'!L:L,5*(ROW()-2)+3),"")</f>
        <v>0</v>
      </c>
      <c r="M25">
        <f>IF($A25&lt;&gt;"",INDEX('Size (Analyst)'!M:M,5*(ROW()-2)+3),"")</f>
        <v>0</v>
      </c>
      <c r="N25">
        <f>IF($A25&lt;&gt;"",INDEX('Size (Analyst)'!N:N,5*(ROW()-2)+3),"")</f>
        <v>-1.6E-2</v>
      </c>
      <c r="O25">
        <f>IF($A25&lt;&gt;"",INDEX('Size (Analyst)'!O:O,5*(ROW()-2)+3),"")</f>
        <v>0</v>
      </c>
      <c r="P25">
        <f>IF($A25&lt;&gt;"",INDEX('Size (Analyst)'!P:P,5*(ROW()-2)+3),"")</f>
        <v>0</v>
      </c>
      <c r="Q25">
        <f>IF($A25&lt;&gt;"",INDEX('Size (Analyst)'!Q:Q,5*(ROW()-2)+3),"")</f>
        <v>0</v>
      </c>
      <c r="R25">
        <f>IF($A25&lt;&gt;"",INDEX('Size (Analyst)'!R:R,5*(ROW()-2)+3),"")</f>
        <v>0</v>
      </c>
      <c r="S25">
        <f>IF($A25&lt;&gt;"",INDEX('Size (Analyst)'!S:S,5*(ROW()-2)+3),"")</f>
        <v>-2.7727693918821319E-2</v>
      </c>
      <c r="T25">
        <f>IF($A25&lt;&gt;"",INDEX('Size (Analyst)'!T:T,5*(ROW()-2)+3),"")</f>
        <v>0</v>
      </c>
      <c r="U25">
        <f>IF($A25&lt;&gt;"",INDEX('Size (Analyst)'!U:U,5*(ROW()-2)+3),"")</f>
        <v>0</v>
      </c>
      <c r="V25">
        <f>IF($A25&lt;&gt;"",INDEX('Size (Analyst)'!V:V,5*(ROW()-2)+3),"")</f>
        <v>0</v>
      </c>
      <c r="W25">
        <f>IF($A25&lt;&gt;"",INDEX('Size (Analyst)'!W:W,5*(ROW()-2)+3),"")</f>
        <v>0</v>
      </c>
      <c r="X25">
        <f>IF($A25&lt;&gt;"",INDEX('Size (Analyst)'!X:X,5*(ROW()-2)+3),"")</f>
        <v>0.05</v>
      </c>
      <c r="Y25">
        <f>IF($A25&lt;&gt;"",INDEX('Size (Analyst)'!Y:Y,5*(ROW()-2)+3),"")</f>
        <v>0</v>
      </c>
      <c r="Z25">
        <f>IF($A25&lt;&gt;"",INDEX('Size (Analyst)'!Z:Z,5*(ROW()-2)+3),"")</f>
        <v>0</v>
      </c>
    </row>
    <row r="26" spans="1:26" x14ac:dyDescent="0.2">
      <c r="A26" s="13">
        <f>IF(INDEX('Size (Analyst)'!A:A,5*(ROW()-2)+1)&lt;&gt;"",INDEX('Size (Analyst)'!A:A,5*(ROW()-2)+1),"")</f>
        <v>44636</v>
      </c>
      <c r="B26">
        <f>IF($A26&lt;&gt;"",INDEX('Size (Analyst)'!B:B,5*(ROW()-2)+3),"")</f>
        <v>0</v>
      </c>
      <c r="C26">
        <f>IF($A26&lt;&gt;"",INDEX('Size (Analyst)'!C:C,5*(ROW()-2)+3),"")</f>
        <v>-9.4722011223853514E-3</v>
      </c>
      <c r="D26">
        <f>IF($A26&lt;&gt;"",INDEX('Size (Analyst)'!D:D,5*(ROW()-2)+3),"")</f>
        <v>0</v>
      </c>
      <c r="E26">
        <f>IF($A26&lt;&gt;"",INDEX('Size (Analyst)'!E:E,5*(ROW()-2)+3),"")</f>
        <v>0</v>
      </c>
      <c r="F26">
        <f>IF($A26&lt;&gt;"",INDEX('Size (Analyst)'!F:F,5*(ROW()-2)+3),"")</f>
        <v>0</v>
      </c>
      <c r="G26">
        <f>IF($A26&lt;&gt;"",INDEX('Size (Analyst)'!G:G,5*(ROW()-2)+3),"")</f>
        <v>0</v>
      </c>
      <c r="H26">
        <f>IF($A26&lt;&gt;"",INDEX('Size (Analyst)'!H:H,5*(ROW()-2)+3),"")</f>
        <v>0</v>
      </c>
      <c r="I26">
        <f>IF($A26&lt;&gt;"",INDEX('Size (Analyst)'!I:I,5*(ROW()-2)+3),"")</f>
        <v>0</v>
      </c>
      <c r="J26">
        <f>IF($A26&lt;&gt;"",INDEX('Size (Analyst)'!J:J,5*(ROW()-2)+3),"")</f>
        <v>-1.2920467856404601E-2</v>
      </c>
      <c r="K26">
        <f>IF($A26&lt;&gt;"",INDEX('Size (Analyst)'!K:K,5*(ROW()-2)+3),"")</f>
        <v>0</v>
      </c>
      <c r="L26">
        <f>IF($A26&lt;&gt;"",INDEX('Size (Analyst)'!L:L,5*(ROW()-2)+3),"")</f>
        <v>0</v>
      </c>
      <c r="M26">
        <f>IF($A26&lt;&gt;"",INDEX('Size (Analyst)'!M:M,5*(ROW()-2)+3),"")</f>
        <v>0</v>
      </c>
      <c r="N26">
        <f>IF($A26&lt;&gt;"",INDEX('Size (Analyst)'!N:N,5*(ROW()-2)+3),"")</f>
        <v>-1.6E-2</v>
      </c>
      <c r="O26">
        <f>IF($A26&lt;&gt;"",INDEX('Size (Analyst)'!O:O,5*(ROW()-2)+3),"")</f>
        <v>0</v>
      </c>
      <c r="P26">
        <f>IF($A26&lt;&gt;"",INDEX('Size (Analyst)'!P:P,5*(ROW()-2)+3),"")</f>
        <v>0</v>
      </c>
      <c r="Q26">
        <f>IF($A26&lt;&gt;"",INDEX('Size (Analyst)'!Q:Q,5*(ROW()-2)+3),"")</f>
        <v>0</v>
      </c>
      <c r="R26">
        <f>IF($A26&lt;&gt;"",INDEX('Size (Analyst)'!R:R,5*(ROW()-2)+3),"")</f>
        <v>-6.0000000000000001E-3</v>
      </c>
      <c r="S26">
        <f>IF($A26&lt;&gt;"",INDEX('Size (Analyst)'!S:S,5*(ROW()-2)+3),"")</f>
        <v>-2.7727693918821319E-2</v>
      </c>
      <c r="T26">
        <f>IF($A26&lt;&gt;"",INDEX('Size (Analyst)'!T:T,5*(ROW()-2)+3),"")</f>
        <v>0</v>
      </c>
      <c r="U26">
        <f>IF($A26&lt;&gt;"",INDEX('Size (Analyst)'!U:U,5*(ROW()-2)+3),"")</f>
        <v>0</v>
      </c>
      <c r="V26">
        <f>IF($A26&lt;&gt;"",INDEX('Size (Analyst)'!V:V,5*(ROW()-2)+3),"")</f>
        <v>0</v>
      </c>
      <c r="W26">
        <f>IF($A26&lt;&gt;"",INDEX('Size (Analyst)'!W:W,5*(ROW()-2)+3),"")</f>
        <v>0</v>
      </c>
      <c r="X26">
        <f>IF($A26&lt;&gt;"",INDEX('Size (Analyst)'!X:X,5*(ROW()-2)+3),"")</f>
        <v>0.05</v>
      </c>
      <c r="Y26">
        <f>IF($A26&lt;&gt;"",INDEX('Size (Analyst)'!Y:Y,5*(ROW()-2)+3),"")</f>
        <v>0</v>
      </c>
      <c r="Z26">
        <f>IF($A26&lt;&gt;"",INDEX('Size (Analyst)'!Z:Z,5*(ROW()-2)+3),"")</f>
        <v>0</v>
      </c>
    </row>
    <row r="27" spans="1:26" x14ac:dyDescent="0.2">
      <c r="A27" s="13">
        <f>IF(INDEX('Size (Analyst)'!A:A,5*(ROW()-2)+1)&lt;&gt;"",INDEX('Size (Analyst)'!A:A,5*(ROW()-2)+1),"")</f>
        <v>44641</v>
      </c>
      <c r="B27">
        <f>IF($A27&lt;&gt;"",INDEX('Size (Analyst)'!B:B,5*(ROW()-2)+3),"")</f>
        <v>0</v>
      </c>
      <c r="C27">
        <f>IF($A27&lt;&gt;"",INDEX('Size (Analyst)'!C:C,5*(ROW()-2)+3),"")</f>
        <v>-9.4722011223853514E-3</v>
      </c>
      <c r="D27">
        <f>IF($A27&lt;&gt;"",INDEX('Size (Analyst)'!D:D,5*(ROW()-2)+3),"")</f>
        <v>0</v>
      </c>
      <c r="E27">
        <f>IF($A27&lt;&gt;"",INDEX('Size (Analyst)'!E:E,5*(ROW()-2)+3),"")</f>
        <v>0</v>
      </c>
      <c r="F27">
        <f>IF($A27&lt;&gt;"",INDEX('Size (Analyst)'!F:F,5*(ROW()-2)+3),"")</f>
        <v>0</v>
      </c>
      <c r="G27">
        <f>IF($A27&lt;&gt;"",INDEX('Size (Analyst)'!G:G,5*(ROW()-2)+3),"")</f>
        <v>0</v>
      </c>
      <c r="H27">
        <f>IF($A27&lt;&gt;"",INDEX('Size (Analyst)'!H:H,5*(ROW()-2)+3),"")</f>
        <v>0</v>
      </c>
      <c r="I27">
        <f>IF($A27&lt;&gt;"",INDEX('Size (Analyst)'!I:I,5*(ROW()-2)+3),"")</f>
        <v>0</v>
      </c>
      <c r="J27">
        <f>IF($A27&lt;&gt;"",INDEX('Size (Analyst)'!J:J,5*(ROW()-2)+3),"")</f>
        <v>-1.2920467856404601E-2</v>
      </c>
      <c r="K27">
        <f>IF($A27&lt;&gt;"",INDEX('Size (Analyst)'!K:K,5*(ROW()-2)+3),"")</f>
        <v>0</v>
      </c>
      <c r="L27">
        <f>IF($A27&lt;&gt;"",INDEX('Size (Analyst)'!L:L,5*(ROW()-2)+3),"")</f>
        <v>0</v>
      </c>
      <c r="M27">
        <f>IF($A27&lt;&gt;"",INDEX('Size (Analyst)'!M:M,5*(ROW()-2)+3),"")</f>
        <v>0</v>
      </c>
      <c r="N27">
        <f>IF($A27&lt;&gt;"",INDEX('Size (Analyst)'!N:N,5*(ROW()-2)+3),"")</f>
        <v>-1.6E-2</v>
      </c>
      <c r="O27">
        <f>IF($A27&lt;&gt;"",INDEX('Size (Analyst)'!O:O,5*(ROW()-2)+3),"")</f>
        <v>0</v>
      </c>
      <c r="P27">
        <f>IF($A27&lt;&gt;"",INDEX('Size (Analyst)'!P:P,5*(ROW()-2)+3),"")</f>
        <v>0</v>
      </c>
      <c r="Q27">
        <f>IF($A27&lt;&gt;"",INDEX('Size (Analyst)'!Q:Q,5*(ROW()-2)+3),"")</f>
        <v>0</v>
      </c>
      <c r="R27">
        <f>IF($A27&lt;&gt;"",INDEX('Size (Analyst)'!R:R,5*(ROW()-2)+3),"")</f>
        <v>-6.0000000000000001E-3</v>
      </c>
      <c r="S27">
        <f>IF($A27&lt;&gt;"",INDEX('Size (Analyst)'!S:S,5*(ROW()-2)+3),"")</f>
        <v>-2.7727693918821319E-2</v>
      </c>
      <c r="T27">
        <f>IF($A27&lt;&gt;"",INDEX('Size (Analyst)'!T:T,5*(ROW()-2)+3),"")</f>
        <v>0</v>
      </c>
      <c r="U27">
        <f>IF($A27&lt;&gt;"",INDEX('Size (Analyst)'!U:U,5*(ROW()-2)+3),"")</f>
        <v>0</v>
      </c>
      <c r="V27">
        <f>IF($A27&lt;&gt;"",INDEX('Size (Analyst)'!V:V,5*(ROW()-2)+3),"")</f>
        <v>0</v>
      </c>
      <c r="W27">
        <f>IF($A27&lt;&gt;"",INDEX('Size (Analyst)'!W:W,5*(ROW()-2)+3),"")</f>
        <v>0</v>
      </c>
      <c r="X27">
        <f>IF($A27&lt;&gt;"",INDEX('Size (Analyst)'!X:X,5*(ROW()-2)+3),"")</f>
        <v>0</v>
      </c>
      <c r="Y27">
        <f>IF($A27&lt;&gt;"",INDEX('Size (Analyst)'!Y:Y,5*(ROW()-2)+3),"")</f>
        <v>0</v>
      </c>
      <c r="Z27">
        <f>IF($A27&lt;&gt;"",INDEX('Size (Analyst)'!Z:Z,5*(ROW()-2)+3),"")</f>
        <v>0</v>
      </c>
    </row>
    <row r="28" spans="1:26" x14ac:dyDescent="0.2">
      <c r="A28" s="13">
        <f>IF(INDEX('Size (Analyst)'!A:A,5*(ROW()-2)+1)&lt;&gt;"",INDEX('Size (Analyst)'!A:A,5*(ROW()-2)+1),"")</f>
        <v>44648</v>
      </c>
      <c r="B28">
        <f>IF($A28&lt;&gt;"",INDEX('Size (Analyst)'!B:B,5*(ROW()-2)+3),"")</f>
        <v>-8.5165208653505114E-3</v>
      </c>
      <c r="C28">
        <f>IF($A28&lt;&gt;"",INDEX('Size (Analyst)'!C:C,5*(ROW()-2)+3),"")</f>
        <v>-9.4722011223853514E-3</v>
      </c>
      <c r="D28">
        <f>IF($A28&lt;&gt;"",INDEX('Size (Analyst)'!D:D,5*(ROW()-2)+3),"")</f>
        <v>0</v>
      </c>
      <c r="E28">
        <f>IF($A28&lt;&gt;"",INDEX('Size (Analyst)'!E:E,5*(ROW()-2)+3),"")</f>
        <v>0</v>
      </c>
      <c r="F28">
        <f>IF($A28&lt;&gt;"",INDEX('Size (Analyst)'!F:F,5*(ROW()-2)+3),"")</f>
        <v>0</v>
      </c>
      <c r="G28">
        <f>IF($A28&lt;&gt;"",INDEX('Size (Analyst)'!G:G,5*(ROW()-2)+3),"")</f>
        <v>0</v>
      </c>
      <c r="H28">
        <f>IF($A28&lt;&gt;"",INDEX('Size (Analyst)'!H:H,5*(ROW()-2)+3),"")</f>
        <v>0</v>
      </c>
      <c r="I28">
        <f>IF($A28&lt;&gt;"",INDEX('Size (Analyst)'!I:I,5*(ROW()-2)+3),"")</f>
        <v>0</v>
      </c>
      <c r="J28">
        <f>IF($A28&lt;&gt;"",INDEX('Size (Analyst)'!J:J,5*(ROW()-2)+3),"")</f>
        <v>-1.2920467856404601E-2</v>
      </c>
      <c r="K28">
        <f>IF($A28&lt;&gt;"",INDEX('Size (Analyst)'!K:K,5*(ROW()-2)+3),"")</f>
        <v>0</v>
      </c>
      <c r="L28">
        <f>IF($A28&lt;&gt;"",INDEX('Size (Analyst)'!L:L,5*(ROW()-2)+3),"")</f>
        <v>0</v>
      </c>
      <c r="M28">
        <f>IF($A28&lt;&gt;"",INDEX('Size (Analyst)'!M:M,5*(ROW()-2)+3),"")</f>
        <v>0</v>
      </c>
      <c r="N28">
        <f>IF($A28&lt;&gt;"",INDEX('Size (Analyst)'!N:N,5*(ROW()-2)+3),"")</f>
        <v>-1.6E-2</v>
      </c>
      <c r="O28">
        <f>IF($A28&lt;&gt;"",INDEX('Size (Analyst)'!O:O,5*(ROW()-2)+3),"")</f>
        <v>0</v>
      </c>
      <c r="P28">
        <f>IF($A28&lt;&gt;"",INDEX('Size (Analyst)'!P:P,5*(ROW()-2)+3),"")</f>
        <v>0</v>
      </c>
      <c r="Q28">
        <f>IF($A28&lt;&gt;"",INDEX('Size (Analyst)'!Q:Q,5*(ROW()-2)+3),"")</f>
        <v>0</v>
      </c>
      <c r="R28">
        <f>IF($A28&lt;&gt;"",INDEX('Size (Analyst)'!R:R,5*(ROW()-2)+3),"")</f>
        <v>-6.0000000000000001E-3</v>
      </c>
      <c r="S28">
        <f>IF($A28&lt;&gt;"",INDEX('Size (Analyst)'!S:S,5*(ROW()-2)+3),"")</f>
        <v>-2.7727693918821319E-2</v>
      </c>
      <c r="T28">
        <f>IF($A28&lt;&gt;"",INDEX('Size (Analyst)'!T:T,5*(ROW()-2)+3),"")</f>
        <v>0</v>
      </c>
      <c r="U28">
        <f>IF($A28&lt;&gt;"",INDEX('Size (Analyst)'!U:U,5*(ROW()-2)+3),"")</f>
        <v>0</v>
      </c>
      <c r="V28">
        <f>IF($A28&lt;&gt;"",INDEX('Size (Analyst)'!V:V,5*(ROW()-2)+3),"")</f>
        <v>0</v>
      </c>
      <c r="W28">
        <f>IF($A28&lt;&gt;"",INDEX('Size (Analyst)'!W:W,5*(ROW()-2)+3),"")</f>
        <v>0</v>
      </c>
      <c r="X28">
        <f>IF($A28&lt;&gt;"",INDEX('Size (Analyst)'!X:X,5*(ROW()-2)+3),"")</f>
        <v>0</v>
      </c>
      <c r="Y28">
        <f>IF($A28&lt;&gt;"",INDEX('Size (Analyst)'!Y:Y,5*(ROW()-2)+3),"")</f>
        <v>0</v>
      </c>
      <c r="Z28">
        <f>IF($A28&lt;&gt;"",INDEX('Size (Analyst)'!Z:Z,5*(ROW()-2)+3),"")</f>
        <v>0</v>
      </c>
    </row>
    <row r="29" spans="1:26" x14ac:dyDescent="0.2">
      <c r="A29" s="13">
        <f>IF(INDEX('Size (Analyst)'!A:A,5*(ROW()-2)+1)&lt;&gt;"",INDEX('Size (Analyst)'!A:A,5*(ROW()-2)+1),"")</f>
        <v>44649</v>
      </c>
      <c r="B29">
        <f>IF($A29&lt;&gt;"",INDEX('Size (Analyst)'!B:B,5*(ROW()-2)+3),"")</f>
        <v>-8.5165208653505114E-3</v>
      </c>
      <c r="C29">
        <f>IF($A29&lt;&gt;"",INDEX('Size (Analyst)'!C:C,5*(ROW()-2)+3),"")</f>
        <v>-9.4722011223853514E-3</v>
      </c>
      <c r="D29">
        <f>IF($A29&lt;&gt;"",INDEX('Size (Analyst)'!D:D,5*(ROW()-2)+3),"")</f>
        <v>0</v>
      </c>
      <c r="E29">
        <f>IF($A29&lt;&gt;"",INDEX('Size (Analyst)'!E:E,5*(ROW()-2)+3),"")</f>
        <v>0</v>
      </c>
      <c r="F29">
        <f>IF($A29&lt;&gt;"",INDEX('Size (Analyst)'!F:F,5*(ROW()-2)+3),"")</f>
        <v>0</v>
      </c>
      <c r="G29">
        <f>IF($A29&lt;&gt;"",INDEX('Size (Analyst)'!G:G,5*(ROW()-2)+3),"")</f>
        <v>0</v>
      </c>
      <c r="H29">
        <f>IF($A29&lt;&gt;"",INDEX('Size (Analyst)'!H:H,5*(ROW()-2)+3),"")</f>
        <v>0</v>
      </c>
      <c r="I29">
        <f>IF($A29&lt;&gt;"",INDEX('Size (Analyst)'!I:I,5*(ROW()-2)+3),"")</f>
        <v>0</v>
      </c>
      <c r="J29">
        <f>IF($A29&lt;&gt;"",INDEX('Size (Analyst)'!J:J,5*(ROW()-2)+3),"")</f>
        <v>-1.2920467856404601E-2</v>
      </c>
      <c r="K29">
        <f>IF($A29&lt;&gt;"",INDEX('Size (Analyst)'!K:K,5*(ROW()-2)+3),"")</f>
        <v>0</v>
      </c>
      <c r="L29">
        <f>IF($A29&lt;&gt;"",INDEX('Size (Analyst)'!L:L,5*(ROW()-2)+3),"")</f>
        <v>0</v>
      </c>
      <c r="M29">
        <f>IF($A29&lt;&gt;"",INDEX('Size (Analyst)'!M:M,5*(ROW()-2)+3),"")</f>
        <v>0</v>
      </c>
      <c r="N29">
        <f>IF($A29&lt;&gt;"",INDEX('Size (Analyst)'!N:N,5*(ROW()-2)+3),"")</f>
        <v>-1.6E-2</v>
      </c>
      <c r="O29">
        <f>IF($A29&lt;&gt;"",INDEX('Size (Analyst)'!O:O,5*(ROW()-2)+3),"")</f>
        <v>0</v>
      </c>
      <c r="P29">
        <f>IF($A29&lt;&gt;"",INDEX('Size (Analyst)'!P:P,5*(ROW()-2)+3),"")</f>
        <v>0</v>
      </c>
      <c r="Q29">
        <f>IF($A29&lt;&gt;"",INDEX('Size (Analyst)'!Q:Q,5*(ROW()-2)+3),"")</f>
        <v>0</v>
      </c>
      <c r="R29">
        <f>IF($A29&lt;&gt;"",INDEX('Size (Analyst)'!R:R,5*(ROW()-2)+3),"")</f>
        <v>-6.0000000000000001E-3</v>
      </c>
      <c r="S29">
        <f>IF($A29&lt;&gt;"",INDEX('Size (Analyst)'!S:S,5*(ROW()-2)+3),"")</f>
        <v>0</v>
      </c>
      <c r="T29">
        <f>IF($A29&lt;&gt;"",INDEX('Size (Analyst)'!T:T,5*(ROW()-2)+3),"")</f>
        <v>0</v>
      </c>
      <c r="U29">
        <f>IF($A29&lt;&gt;"",INDEX('Size (Analyst)'!U:U,5*(ROW()-2)+3),"")</f>
        <v>0</v>
      </c>
      <c r="V29">
        <f>IF($A29&lt;&gt;"",INDEX('Size (Analyst)'!V:V,5*(ROW()-2)+3),"")</f>
        <v>0</v>
      </c>
      <c r="W29">
        <f>IF($A29&lt;&gt;"",INDEX('Size (Analyst)'!W:W,5*(ROW()-2)+3),"")</f>
        <v>0</v>
      </c>
      <c r="X29">
        <f>IF($A29&lt;&gt;"",INDEX('Size (Analyst)'!X:X,5*(ROW()-2)+3),"")</f>
        <v>0</v>
      </c>
      <c r="Y29">
        <f>IF($A29&lt;&gt;"",INDEX('Size (Analyst)'!Y:Y,5*(ROW()-2)+3),"")</f>
        <v>0</v>
      </c>
      <c r="Z29">
        <f>IF($A29&lt;&gt;"",INDEX('Size (Analyst)'!Z:Z,5*(ROW()-2)+3),"")</f>
        <v>0</v>
      </c>
    </row>
    <row r="30" spans="1:26" x14ac:dyDescent="0.2">
      <c r="A30" s="13">
        <f>IF(INDEX('Size (Analyst)'!A:A,5*(ROW()-2)+1)&lt;&gt;"",INDEX('Size (Analyst)'!A:A,5*(ROW()-2)+1),"")</f>
        <v>44652</v>
      </c>
      <c r="B30">
        <f>IF($A30&lt;&gt;"",INDEX('Size (Analyst)'!B:B,5*(ROW()-2)+3),"")</f>
        <v>-8.5165208653505114E-3</v>
      </c>
      <c r="C30">
        <f>IF($A30&lt;&gt;"",INDEX('Size (Analyst)'!C:C,5*(ROW()-2)+3),"")</f>
        <v>-9.4722011223853514E-3</v>
      </c>
      <c r="D30">
        <f>IF($A30&lt;&gt;"",INDEX('Size (Analyst)'!D:D,5*(ROW()-2)+3),"")</f>
        <v>0</v>
      </c>
      <c r="E30">
        <f>IF($A30&lt;&gt;"",INDEX('Size (Analyst)'!E:E,5*(ROW()-2)+3),"")</f>
        <v>0</v>
      </c>
      <c r="F30">
        <f>IF($A30&lt;&gt;"",INDEX('Size (Analyst)'!F:F,5*(ROW()-2)+3),"")</f>
        <v>0</v>
      </c>
      <c r="G30">
        <f>IF($A30&lt;&gt;"",INDEX('Size (Analyst)'!G:G,5*(ROW()-2)+3),"")</f>
        <v>1.139811584089323E-2</v>
      </c>
      <c r="H30">
        <f>IF($A30&lt;&gt;"",INDEX('Size (Analyst)'!H:H,5*(ROW()-2)+3),"")</f>
        <v>0</v>
      </c>
      <c r="I30">
        <f>IF($A30&lt;&gt;"",INDEX('Size (Analyst)'!I:I,5*(ROW()-2)+3),"")</f>
        <v>0</v>
      </c>
      <c r="J30">
        <f>IF($A30&lt;&gt;"",INDEX('Size (Analyst)'!J:J,5*(ROW()-2)+3),"")</f>
        <v>-1.2920467856404601E-2</v>
      </c>
      <c r="K30">
        <f>IF($A30&lt;&gt;"",INDEX('Size (Analyst)'!K:K,5*(ROW()-2)+3),"")</f>
        <v>0</v>
      </c>
      <c r="L30">
        <f>IF($A30&lt;&gt;"",INDEX('Size (Analyst)'!L:L,5*(ROW()-2)+3),"")</f>
        <v>0</v>
      </c>
      <c r="M30">
        <f>IF($A30&lt;&gt;"",INDEX('Size (Analyst)'!M:M,5*(ROW()-2)+3),"")</f>
        <v>0</v>
      </c>
      <c r="N30">
        <f>IF($A30&lt;&gt;"",INDEX('Size (Analyst)'!N:N,5*(ROW()-2)+3),"")</f>
        <v>0</v>
      </c>
      <c r="O30">
        <f>IF($A30&lt;&gt;"",INDEX('Size (Analyst)'!O:O,5*(ROW()-2)+3),"")</f>
        <v>0</v>
      </c>
      <c r="P30">
        <f>IF($A30&lt;&gt;"",INDEX('Size (Analyst)'!P:P,5*(ROW()-2)+3),"")</f>
        <v>0</v>
      </c>
      <c r="Q30">
        <f>IF($A30&lt;&gt;"",INDEX('Size (Analyst)'!Q:Q,5*(ROW()-2)+3),"")</f>
        <v>0</v>
      </c>
      <c r="R30">
        <f>IF($A30&lt;&gt;"",INDEX('Size (Analyst)'!R:R,5*(ROW()-2)+3),"")</f>
        <v>-6.0000000000000001E-3</v>
      </c>
      <c r="S30">
        <f>IF($A30&lt;&gt;"",INDEX('Size (Analyst)'!S:S,5*(ROW()-2)+3),"")</f>
        <v>0</v>
      </c>
      <c r="T30">
        <f>IF($A30&lt;&gt;"",INDEX('Size (Analyst)'!T:T,5*(ROW()-2)+3),"")</f>
        <v>3.4170502092050206E-2</v>
      </c>
      <c r="U30">
        <f>IF($A30&lt;&gt;"",INDEX('Size (Analyst)'!U:U,5*(ROW()-2)+3),"")</f>
        <v>0</v>
      </c>
      <c r="V30">
        <f>IF($A30&lt;&gt;"",INDEX('Size (Analyst)'!V:V,5*(ROW()-2)+3),"")</f>
        <v>0</v>
      </c>
      <c r="W30">
        <f>IF($A30&lt;&gt;"",INDEX('Size (Analyst)'!W:W,5*(ROW()-2)+3),"")</f>
        <v>0</v>
      </c>
      <c r="X30">
        <f>IF($A30&lt;&gt;"",INDEX('Size (Analyst)'!X:X,5*(ROW()-2)+3),"")</f>
        <v>0</v>
      </c>
      <c r="Y30">
        <f>IF($A30&lt;&gt;"",INDEX('Size (Analyst)'!Y:Y,5*(ROW()-2)+3),"")</f>
        <v>-2.157661822985469E-2</v>
      </c>
      <c r="Z30">
        <f>IF($A30&lt;&gt;"",INDEX('Size (Analyst)'!Z:Z,5*(ROW()-2)+3),"")</f>
        <v>0</v>
      </c>
    </row>
    <row r="31" spans="1:26" x14ac:dyDescent="0.2">
      <c r="A31" s="13">
        <f>IF(INDEX('Size (Analyst)'!A:A,5*(ROW()-2)+1)&lt;&gt;"",INDEX('Size (Analyst)'!A:A,5*(ROW()-2)+1),"")</f>
        <v>44655</v>
      </c>
      <c r="B31">
        <f>IF($A31&lt;&gt;"",INDEX('Size (Analyst)'!B:B,5*(ROW()-2)+3),"")</f>
        <v>0</v>
      </c>
      <c r="C31">
        <f>IF($A31&lt;&gt;"",INDEX('Size (Analyst)'!C:C,5*(ROW()-2)+3),"")</f>
        <v>-9.4722011223853514E-3</v>
      </c>
      <c r="D31">
        <f>IF($A31&lt;&gt;"",INDEX('Size (Analyst)'!D:D,5*(ROW()-2)+3),"")</f>
        <v>0</v>
      </c>
      <c r="E31">
        <f>IF($A31&lt;&gt;"",INDEX('Size (Analyst)'!E:E,5*(ROW()-2)+3),"")</f>
        <v>0</v>
      </c>
      <c r="F31">
        <f>IF($A31&lt;&gt;"",INDEX('Size (Analyst)'!F:F,5*(ROW()-2)+3),"")</f>
        <v>0</v>
      </c>
      <c r="G31">
        <f>IF($A31&lt;&gt;"",INDEX('Size (Analyst)'!G:G,5*(ROW()-2)+3),"")</f>
        <v>1.139811584089323E-2</v>
      </c>
      <c r="H31">
        <f>IF($A31&lt;&gt;"",INDEX('Size (Analyst)'!H:H,5*(ROW()-2)+3),"")</f>
        <v>0</v>
      </c>
      <c r="I31">
        <f>IF($A31&lt;&gt;"",INDEX('Size (Analyst)'!I:I,5*(ROW()-2)+3),"")</f>
        <v>0</v>
      </c>
      <c r="J31">
        <f>IF($A31&lt;&gt;"",INDEX('Size (Analyst)'!J:J,5*(ROW()-2)+3),"")</f>
        <v>-1.2920467856404601E-2</v>
      </c>
      <c r="K31">
        <f>IF($A31&lt;&gt;"",INDEX('Size (Analyst)'!K:K,5*(ROW()-2)+3),"")</f>
        <v>0</v>
      </c>
      <c r="L31">
        <f>IF($A31&lt;&gt;"",INDEX('Size (Analyst)'!L:L,5*(ROW()-2)+3),"")</f>
        <v>0</v>
      </c>
      <c r="M31">
        <f>IF($A31&lt;&gt;"",INDEX('Size (Analyst)'!M:M,5*(ROW()-2)+3),"")</f>
        <v>0</v>
      </c>
      <c r="N31">
        <f>IF($A31&lt;&gt;"",INDEX('Size (Analyst)'!N:N,5*(ROW()-2)+3),"")</f>
        <v>0</v>
      </c>
      <c r="O31">
        <f>IF($A31&lt;&gt;"",INDEX('Size (Analyst)'!O:O,5*(ROW()-2)+3),"")</f>
        <v>0</v>
      </c>
      <c r="P31">
        <f>IF($A31&lt;&gt;"",INDEX('Size (Analyst)'!P:P,5*(ROW()-2)+3),"")</f>
        <v>0</v>
      </c>
      <c r="Q31">
        <f>IF($A31&lt;&gt;"",INDEX('Size (Analyst)'!Q:Q,5*(ROW()-2)+3),"")</f>
        <v>0</v>
      </c>
      <c r="R31">
        <f>IF($A31&lt;&gt;"",INDEX('Size (Analyst)'!R:R,5*(ROW()-2)+3),"")</f>
        <v>-6.0000000000000001E-3</v>
      </c>
      <c r="S31">
        <f>IF($A31&lt;&gt;"",INDEX('Size (Analyst)'!S:S,5*(ROW()-2)+3),"")</f>
        <v>0</v>
      </c>
      <c r="T31">
        <f>IF($A31&lt;&gt;"",INDEX('Size (Analyst)'!T:T,5*(ROW()-2)+3),"")</f>
        <v>3.4170502092050206E-2</v>
      </c>
      <c r="U31">
        <f>IF($A31&lt;&gt;"",INDEX('Size (Analyst)'!U:U,5*(ROW()-2)+3),"")</f>
        <v>0</v>
      </c>
      <c r="V31">
        <f>IF($A31&lt;&gt;"",INDEX('Size (Analyst)'!V:V,5*(ROW()-2)+3),"")</f>
        <v>0</v>
      </c>
      <c r="W31">
        <f>IF($A31&lt;&gt;"",INDEX('Size (Analyst)'!W:W,5*(ROW()-2)+3),"")</f>
        <v>0</v>
      </c>
      <c r="X31">
        <f>IF($A31&lt;&gt;"",INDEX('Size (Analyst)'!X:X,5*(ROW()-2)+3),"")</f>
        <v>0</v>
      </c>
      <c r="Y31">
        <f>IF($A31&lt;&gt;"",INDEX('Size (Analyst)'!Y:Y,5*(ROW()-2)+3),"")</f>
        <v>-2.157661822985469E-2</v>
      </c>
      <c r="Z31">
        <f>IF($A31&lt;&gt;"",INDEX('Size (Analyst)'!Z:Z,5*(ROW()-2)+3),"")</f>
        <v>0</v>
      </c>
    </row>
    <row r="32" spans="1:26" x14ac:dyDescent="0.2">
      <c r="A32" s="13">
        <f>IF(INDEX('Size (Analyst)'!A:A,5*(ROW()-2)+1)&lt;&gt;"",INDEX('Size (Analyst)'!A:A,5*(ROW()-2)+1),"")</f>
        <v>44683</v>
      </c>
      <c r="B32">
        <f>IF($A32&lt;&gt;"",INDEX('Size (Analyst)'!B:B,5*(ROW()-2)+3),"")</f>
        <v>-1.7089836888331239E-2</v>
      </c>
      <c r="C32">
        <f>IF($A32&lt;&gt;"",INDEX('Size (Analyst)'!C:C,5*(ROW()-2)+3),"")</f>
        <v>-9.4722011223853514E-3</v>
      </c>
      <c r="D32">
        <f>IF($A32&lt;&gt;"",INDEX('Size (Analyst)'!D:D,5*(ROW()-2)+3),"")</f>
        <v>0</v>
      </c>
      <c r="E32">
        <f>IF($A32&lt;&gt;"",INDEX('Size (Analyst)'!E:E,5*(ROW()-2)+3),"")</f>
        <v>0</v>
      </c>
      <c r="F32">
        <f>IF($A32&lt;&gt;"",INDEX('Size (Analyst)'!F:F,5*(ROW()-2)+3),"")</f>
        <v>0</v>
      </c>
      <c r="G32">
        <f>IF($A32&lt;&gt;"",INDEX('Size (Analyst)'!G:G,5*(ROW()-2)+3),"")</f>
        <v>1.139811584089323E-2</v>
      </c>
      <c r="H32">
        <f>IF($A32&lt;&gt;"",INDEX('Size (Analyst)'!H:H,5*(ROW()-2)+3),"")</f>
        <v>2.0599818511796732E-2</v>
      </c>
      <c r="I32">
        <f>IF($A32&lt;&gt;"",INDEX('Size (Analyst)'!I:I,5*(ROW()-2)+3),"")</f>
        <v>-2.5825938566552898E-2</v>
      </c>
      <c r="J32">
        <f>IF($A32&lt;&gt;"",INDEX('Size (Analyst)'!J:J,5*(ROW()-2)+3),"")</f>
        <v>-1.2920467856404601E-2</v>
      </c>
      <c r="K32">
        <f>IF($A32&lt;&gt;"",INDEX('Size (Analyst)'!K:K,5*(ROW()-2)+3),"")</f>
        <v>0</v>
      </c>
      <c r="L32">
        <f>IF($A32&lt;&gt;"",INDEX('Size (Analyst)'!L:L,5*(ROW()-2)+3),"")</f>
        <v>0</v>
      </c>
      <c r="M32">
        <f>IF($A32&lt;&gt;"",INDEX('Size (Analyst)'!M:M,5*(ROW()-2)+3),"")</f>
        <v>0</v>
      </c>
      <c r="N32">
        <f>IF($A32&lt;&gt;"",INDEX('Size (Analyst)'!N:N,5*(ROW()-2)+3),"")</f>
        <v>0</v>
      </c>
      <c r="O32">
        <f>IF($A32&lt;&gt;"",INDEX('Size (Analyst)'!O:O,5*(ROW()-2)+3),"")</f>
        <v>0</v>
      </c>
      <c r="P32">
        <f>IF($A32&lt;&gt;"",INDEX('Size (Analyst)'!P:P,5*(ROW()-2)+3),"")</f>
        <v>0</v>
      </c>
      <c r="Q32">
        <f>IF($A32&lt;&gt;"",INDEX('Size (Analyst)'!Q:Q,5*(ROW()-2)+3),"")</f>
        <v>0</v>
      </c>
      <c r="R32">
        <f>IF($A32&lt;&gt;"",INDEX('Size (Analyst)'!R:R,5*(ROW()-2)+3),"")</f>
        <v>-6.0000000000000001E-3</v>
      </c>
      <c r="S32">
        <f>IF($A32&lt;&gt;"",INDEX('Size (Analyst)'!S:S,5*(ROW()-2)+3),"")</f>
        <v>2.6193461538461537E-2</v>
      </c>
      <c r="T32">
        <f>IF($A32&lt;&gt;"",INDEX('Size (Analyst)'!T:T,5*(ROW()-2)+3),"")</f>
        <v>3.4170502092050206E-2</v>
      </c>
      <c r="U32">
        <f>IF($A32&lt;&gt;"",INDEX('Size (Analyst)'!U:U,5*(ROW()-2)+3),"")</f>
        <v>0</v>
      </c>
      <c r="V32">
        <f>IF($A32&lt;&gt;"",INDEX('Size (Analyst)'!V:V,5*(ROW()-2)+3),"")</f>
        <v>0</v>
      </c>
      <c r="W32">
        <f>IF($A32&lt;&gt;"",INDEX('Size (Analyst)'!W:W,5*(ROW()-2)+3),"")</f>
        <v>0</v>
      </c>
      <c r="X32">
        <f>IF($A32&lt;&gt;"",INDEX('Size (Analyst)'!X:X,5*(ROW()-2)+3),"")</f>
        <v>0</v>
      </c>
      <c r="Y32">
        <f>IF($A32&lt;&gt;"",INDEX('Size (Analyst)'!Y:Y,5*(ROW()-2)+3),"")</f>
        <v>-2.157661822985469E-2</v>
      </c>
      <c r="Z32">
        <f>IF($A32&lt;&gt;"",INDEX('Size (Analyst)'!Z:Z,5*(ROW()-2)+3),"")</f>
        <v>0</v>
      </c>
    </row>
    <row r="33" spans="1:26" x14ac:dyDescent="0.2">
      <c r="A33" s="13">
        <f>IF(INDEX('Size (Analyst)'!A:A,5*(ROW()-2)+1)&lt;&gt;"",INDEX('Size (Analyst)'!A:A,5*(ROW()-2)+1),"")</f>
        <v>44690</v>
      </c>
      <c r="B33">
        <f>IF($A33&lt;&gt;"",INDEX('Size (Analyst)'!B:B,5*(ROW()-2)+3),"")</f>
        <v>-1.7089836888331239E-2</v>
      </c>
      <c r="C33">
        <f>IF($A33&lt;&gt;"",INDEX('Size (Analyst)'!C:C,5*(ROW()-2)+3),"")</f>
        <v>-9.4722011223853514E-3</v>
      </c>
      <c r="D33">
        <f>IF($A33&lt;&gt;"",INDEX('Size (Analyst)'!D:D,5*(ROW()-2)+3),"")</f>
        <v>0</v>
      </c>
      <c r="E33">
        <f>IF($A33&lt;&gt;"",INDEX('Size (Analyst)'!E:E,5*(ROW()-2)+3),"")</f>
        <v>-1.0537083641746856E-2</v>
      </c>
      <c r="F33">
        <f>IF($A33&lt;&gt;"",INDEX('Size (Analyst)'!F:F,5*(ROW()-2)+3),"")</f>
        <v>0</v>
      </c>
      <c r="G33">
        <f>IF($A33&lt;&gt;"",INDEX('Size (Analyst)'!G:G,5*(ROW()-2)+3),"")</f>
        <v>-1.1057635544508313E-2</v>
      </c>
      <c r="H33">
        <f>IF($A33&lt;&gt;"",INDEX('Size (Analyst)'!H:H,5*(ROW()-2)+3),"")</f>
        <v>2.0599818511796732E-2</v>
      </c>
      <c r="I33">
        <f>IF($A33&lt;&gt;"",INDEX('Size (Analyst)'!I:I,5*(ROW()-2)+3),"")</f>
        <v>-2.5825938566552898E-2</v>
      </c>
      <c r="J33">
        <f>IF($A33&lt;&gt;"",INDEX('Size (Analyst)'!J:J,5*(ROW()-2)+3),"")</f>
        <v>-1.2920467856404601E-2</v>
      </c>
      <c r="K33">
        <f>IF($A33&lt;&gt;"",INDEX('Size (Analyst)'!K:K,5*(ROW()-2)+3),"")</f>
        <v>-2.3885234899328863E-2</v>
      </c>
      <c r="L33">
        <f>IF($A33&lt;&gt;"",INDEX('Size (Analyst)'!L:L,5*(ROW()-2)+3),"")</f>
        <v>0</v>
      </c>
      <c r="M33">
        <f>IF($A33&lt;&gt;"",INDEX('Size (Analyst)'!M:M,5*(ROW()-2)+3),"")</f>
        <v>0</v>
      </c>
      <c r="N33">
        <f>IF($A33&lt;&gt;"",INDEX('Size (Analyst)'!N:N,5*(ROW()-2)+3),"")</f>
        <v>0</v>
      </c>
      <c r="O33">
        <f>IF($A33&lt;&gt;"",INDEX('Size (Analyst)'!O:O,5*(ROW()-2)+3),"")</f>
        <v>0</v>
      </c>
      <c r="P33">
        <f>IF($A33&lt;&gt;"",INDEX('Size (Analyst)'!P:P,5*(ROW()-2)+3),"")</f>
        <v>-1.0504427390791028E-2</v>
      </c>
      <c r="Q33">
        <f>IF($A33&lt;&gt;"",INDEX('Size (Analyst)'!Q:Q,5*(ROW()-2)+3),"")</f>
        <v>0</v>
      </c>
      <c r="R33">
        <f>IF($A33&lt;&gt;"",INDEX('Size (Analyst)'!R:R,5*(ROW()-2)+3),"")</f>
        <v>-6.0000000000000001E-3</v>
      </c>
      <c r="S33">
        <f>IF($A33&lt;&gt;"",INDEX('Size (Analyst)'!S:S,5*(ROW()-2)+3),"")</f>
        <v>2.6193461538461537E-2</v>
      </c>
      <c r="T33">
        <f>IF($A33&lt;&gt;"",INDEX('Size (Analyst)'!T:T,5*(ROW()-2)+3),"")</f>
        <v>3.4170502092050206E-2</v>
      </c>
      <c r="U33">
        <f>IF($A33&lt;&gt;"",INDEX('Size (Analyst)'!U:U,5*(ROW()-2)+3),"")</f>
        <v>0</v>
      </c>
      <c r="V33">
        <f>IF($A33&lt;&gt;"",INDEX('Size (Analyst)'!V:V,5*(ROW()-2)+3),"")</f>
        <v>0</v>
      </c>
      <c r="W33">
        <f>IF($A33&lt;&gt;"",INDEX('Size (Analyst)'!W:W,5*(ROW()-2)+3),"")</f>
        <v>0</v>
      </c>
      <c r="X33">
        <f>IF($A33&lt;&gt;"",INDEX('Size (Analyst)'!X:X,5*(ROW()-2)+3),"")</f>
        <v>0</v>
      </c>
      <c r="Y33">
        <f>IF($A33&lt;&gt;"",INDEX('Size (Analyst)'!Y:Y,5*(ROW()-2)+3),"")</f>
        <v>-2.157661822985469E-2</v>
      </c>
      <c r="Z33">
        <f>IF($A33&lt;&gt;"",INDEX('Size (Analyst)'!Z:Z,5*(ROW()-2)+3),"")</f>
        <v>0</v>
      </c>
    </row>
    <row r="34" spans="1:26" x14ac:dyDescent="0.2">
      <c r="A34" s="13">
        <f>IF(INDEX('Size (Analyst)'!A:A,5*(ROW()-2)+1)&lt;&gt;"",INDEX('Size (Analyst)'!A:A,5*(ROW()-2)+1),"")</f>
        <v>44707</v>
      </c>
      <c r="B34">
        <f>IF($A34&lt;&gt;"",INDEX('Size (Analyst)'!B:B,5*(ROW()-2)+3),"")</f>
        <v>-1.7089836888331239E-2</v>
      </c>
      <c r="C34">
        <f>IF($A34&lt;&gt;"",INDEX('Size (Analyst)'!C:C,5*(ROW()-2)+3),"")</f>
        <v>-9.4722011223853514E-3</v>
      </c>
      <c r="D34">
        <f>IF($A34&lt;&gt;"",INDEX('Size (Analyst)'!D:D,5*(ROW()-2)+3),"")</f>
        <v>-2.7015221617418352E-2</v>
      </c>
      <c r="E34">
        <f>IF($A34&lt;&gt;"",INDEX('Size (Analyst)'!E:E,5*(ROW()-2)+3),"")</f>
        <v>-1.0537083641746856E-2</v>
      </c>
      <c r="F34">
        <f>IF($A34&lt;&gt;"",INDEX('Size (Analyst)'!F:F,5*(ROW()-2)+3),"")</f>
        <v>0</v>
      </c>
      <c r="G34">
        <f>IF($A34&lt;&gt;"",INDEX('Size (Analyst)'!G:G,5*(ROW()-2)+3),"")</f>
        <v>-1.1057635544508313E-2</v>
      </c>
      <c r="H34">
        <f>IF($A34&lt;&gt;"",INDEX('Size (Analyst)'!H:H,5*(ROW()-2)+3),"")</f>
        <v>0</v>
      </c>
      <c r="I34">
        <f>IF($A34&lt;&gt;"",INDEX('Size (Analyst)'!I:I,5*(ROW()-2)+3),"")</f>
        <v>-2.5825938566552898E-2</v>
      </c>
      <c r="J34">
        <f>IF($A34&lt;&gt;"",INDEX('Size (Analyst)'!J:J,5*(ROW()-2)+3),"")</f>
        <v>-1.2920467856404601E-2</v>
      </c>
      <c r="K34">
        <f>IF($A34&lt;&gt;"",INDEX('Size (Analyst)'!K:K,5*(ROW()-2)+3),"")</f>
        <v>-2.3885234899328863E-2</v>
      </c>
      <c r="L34">
        <f>IF($A34&lt;&gt;"",INDEX('Size (Analyst)'!L:L,5*(ROW()-2)+3),"")</f>
        <v>0</v>
      </c>
      <c r="M34">
        <f>IF($A34&lt;&gt;"",INDEX('Size (Analyst)'!M:M,5*(ROW()-2)+3),"")</f>
        <v>0</v>
      </c>
      <c r="N34">
        <f>IF($A34&lt;&gt;"",INDEX('Size (Analyst)'!N:N,5*(ROW()-2)+3),"")</f>
        <v>0</v>
      </c>
      <c r="O34">
        <f>IF($A34&lt;&gt;"",INDEX('Size (Analyst)'!O:O,5*(ROW()-2)+3),"")</f>
        <v>0</v>
      </c>
      <c r="P34">
        <f>IF($A34&lt;&gt;"",INDEX('Size (Analyst)'!P:P,5*(ROW()-2)+3),"")</f>
        <v>-1.0504427390791028E-2</v>
      </c>
      <c r="Q34">
        <f>IF($A34&lt;&gt;"",INDEX('Size (Analyst)'!Q:Q,5*(ROW()-2)+3),"")</f>
        <v>0</v>
      </c>
      <c r="R34">
        <f>IF($A34&lt;&gt;"",INDEX('Size (Analyst)'!R:R,5*(ROW()-2)+3),"")</f>
        <v>-6.0000000000000001E-3</v>
      </c>
      <c r="S34">
        <f>IF($A34&lt;&gt;"",INDEX('Size (Analyst)'!S:S,5*(ROW()-2)+3),"")</f>
        <v>0</v>
      </c>
      <c r="T34">
        <f>IF($A34&lt;&gt;"",INDEX('Size (Analyst)'!T:T,5*(ROW()-2)+3),"")</f>
        <v>3.4170502092050206E-2</v>
      </c>
      <c r="U34">
        <f>IF($A34&lt;&gt;"",INDEX('Size (Analyst)'!U:U,5*(ROW()-2)+3),"")</f>
        <v>0</v>
      </c>
      <c r="V34">
        <f>IF($A34&lt;&gt;"",INDEX('Size (Analyst)'!V:V,5*(ROW()-2)+3),"")</f>
        <v>-1.9141363636363637E-2</v>
      </c>
      <c r="W34">
        <f>IF($A34&lt;&gt;"",INDEX('Size (Analyst)'!W:W,5*(ROW()-2)+3),"")</f>
        <v>0</v>
      </c>
      <c r="X34">
        <f>IF($A34&lt;&gt;"",INDEX('Size (Analyst)'!X:X,5*(ROW()-2)+3),"")</f>
        <v>0</v>
      </c>
      <c r="Y34">
        <f>IF($A34&lt;&gt;"",INDEX('Size (Analyst)'!Y:Y,5*(ROW()-2)+3),"")</f>
        <v>-2.157661822985469E-2</v>
      </c>
      <c r="Z34">
        <f>IF($A34&lt;&gt;"",INDEX('Size (Analyst)'!Z:Z,5*(ROW()-2)+3),"")</f>
        <v>0</v>
      </c>
    </row>
    <row r="35" spans="1:26" x14ac:dyDescent="0.2">
      <c r="A35" s="13">
        <f>IF(INDEX('Size (Analyst)'!A:A,5*(ROW()-2)+1)&lt;&gt;"",INDEX('Size (Analyst)'!A:A,5*(ROW()-2)+1),"")</f>
        <v>44715</v>
      </c>
      <c r="B35">
        <f>IF($A35&lt;&gt;"",INDEX('Size (Analyst)'!B:B,5*(ROW()-2)+3),"")</f>
        <v>-1.7089836888331239E-2</v>
      </c>
      <c r="C35">
        <f>IF($A35&lt;&gt;"",INDEX('Size (Analyst)'!C:C,5*(ROW()-2)+3),"")</f>
        <v>-9.4722011223853514E-3</v>
      </c>
      <c r="D35">
        <f>IF($A35&lt;&gt;"",INDEX('Size (Analyst)'!D:D,5*(ROW()-2)+3),"")</f>
        <v>-2.7015221617418352E-2</v>
      </c>
      <c r="E35">
        <f>IF($A35&lt;&gt;"",INDEX('Size (Analyst)'!E:E,5*(ROW()-2)+3),"")</f>
        <v>-1.0500000000000001E-2</v>
      </c>
      <c r="F35">
        <f>IF($A35&lt;&gt;"",INDEX('Size (Analyst)'!F:F,5*(ROW()-2)+3),"")</f>
        <v>0</v>
      </c>
      <c r="G35">
        <f>IF($A35&lt;&gt;"",INDEX('Size (Analyst)'!G:G,5*(ROW()-2)+3),"")</f>
        <v>-1.1057635544508313E-2</v>
      </c>
      <c r="H35">
        <f>IF($A35&lt;&gt;"",INDEX('Size (Analyst)'!H:H,5*(ROW()-2)+3),"")</f>
        <v>0</v>
      </c>
      <c r="I35">
        <f>IF($A35&lt;&gt;"",INDEX('Size (Analyst)'!I:I,5*(ROW()-2)+3),"")</f>
        <v>-2.5825938566552898E-2</v>
      </c>
      <c r="J35">
        <f>IF($A35&lt;&gt;"",INDEX('Size (Analyst)'!J:J,5*(ROW()-2)+3),"")</f>
        <v>-1.2920467856404601E-2</v>
      </c>
      <c r="K35">
        <f>IF($A35&lt;&gt;"",INDEX('Size (Analyst)'!K:K,5*(ROW()-2)+3),"")</f>
        <v>-2.3885234899328863E-2</v>
      </c>
      <c r="L35">
        <f>IF($A35&lt;&gt;"",INDEX('Size (Analyst)'!L:L,5*(ROW()-2)+3),"")</f>
        <v>0</v>
      </c>
      <c r="M35">
        <f>IF($A35&lt;&gt;"",INDEX('Size (Analyst)'!M:M,5*(ROW()-2)+3),"")</f>
        <v>1.3449299065420557E-2</v>
      </c>
      <c r="N35">
        <f>IF($A35&lt;&gt;"",INDEX('Size (Analyst)'!N:N,5*(ROW()-2)+3),"")</f>
        <v>0</v>
      </c>
      <c r="O35">
        <f>IF($A35&lt;&gt;"",INDEX('Size (Analyst)'!O:O,5*(ROW()-2)+3),"")</f>
        <v>0</v>
      </c>
      <c r="P35">
        <f>IF($A35&lt;&gt;"",INDEX('Size (Analyst)'!P:P,5*(ROW()-2)+3),"")</f>
        <v>-1.0504427390791028E-2</v>
      </c>
      <c r="Q35">
        <f>IF($A35&lt;&gt;"",INDEX('Size (Analyst)'!Q:Q,5*(ROW()-2)+3),"")</f>
        <v>0</v>
      </c>
      <c r="R35">
        <f>IF($A35&lt;&gt;"",INDEX('Size (Analyst)'!R:R,5*(ROW()-2)+3),"")</f>
        <v>-6.0000000000000001E-3</v>
      </c>
      <c r="S35">
        <f>IF($A35&lt;&gt;"",INDEX('Size (Analyst)'!S:S,5*(ROW()-2)+3),"")</f>
        <v>0</v>
      </c>
      <c r="T35">
        <f>IF($A35&lt;&gt;"",INDEX('Size (Analyst)'!T:T,5*(ROW()-2)+3),"")</f>
        <v>0</v>
      </c>
      <c r="U35">
        <f>IF($A35&lt;&gt;"",INDEX('Size (Analyst)'!U:U,5*(ROW()-2)+3),"")</f>
        <v>0</v>
      </c>
      <c r="V35">
        <f>IF($A35&lt;&gt;"",INDEX('Size (Analyst)'!V:V,5*(ROW()-2)+3),"")</f>
        <v>-1.9141363636363637E-2</v>
      </c>
      <c r="W35">
        <f>IF($A35&lt;&gt;"",INDEX('Size (Analyst)'!W:W,5*(ROW()-2)+3),"")</f>
        <v>0</v>
      </c>
      <c r="X35">
        <f>IF($A35&lt;&gt;"",INDEX('Size (Analyst)'!X:X,5*(ROW()-2)+3),"")</f>
        <v>0</v>
      </c>
      <c r="Y35">
        <f>IF($A35&lt;&gt;"",INDEX('Size (Analyst)'!Y:Y,5*(ROW()-2)+3),"")</f>
        <v>-2.157661822985469E-2</v>
      </c>
      <c r="Z35">
        <f>IF($A35&lt;&gt;"",INDEX('Size (Analyst)'!Z:Z,5*(ROW()-2)+3),"")</f>
        <v>0</v>
      </c>
    </row>
    <row r="36" spans="1:26" x14ac:dyDescent="0.2">
      <c r="A36" s="13">
        <f>IF(INDEX('Size (Analyst)'!A:A,5*(ROW()-2)+1)&lt;&gt;"",INDEX('Size (Analyst)'!A:A,5*(ROW()-2)+1),"")</f>
        <v>44733</v>
      </c>
      <c r="B36">
        <f>IF($A36&lt;&gt;"",INDEX('Size (Analyst)'!B:B,5*(ROW()-2)+3),"")</f>
        <v>-1.7089836888331239E-2</v>
      </c>
      <c r="C36">
        <f>IF($A36&lt;&gt;"",INDEX('Size (Analyst)'!C:C,5*(ROW()-2)+3),"")</f>
        <v>-9.4722011223853514E-3</v>
      </c>
      <c r="D36">
        <f>IF($A36&lt;&gt;"",INDEX('Size (Analyst)'!D:D,5*(ROW()-2)+3),"")</f>
        <v>-2.7015221617418352E-2</v>
      </c>
      <c r="E36">
        <f>IF($A36&lt;&gt;"",INDEX('Size (Analyst)'!E:E,5*(ROW()-2)+3),"")</f>
        <v>-1.0500000000000001E-2</v>
      </c>
      <c r="F36">
        <f>IF($A36&lt;&gt;"",INDEX('Size (Analyst)'!F:F,5*(ROW()-2)+3),"")</f>
        <v>0</v>
      </c>
      <c r="G36">
        <f>IF($A36&lt;&gt;"",INDEX('Size (Analyst)'!G:G,5*(ROW()-2)+3),"")</f>
        <v>-1.1057635544508313E-2</v>
      </c>
      <c r="H36">
        <f>IF($A36&lt;&gt;"",INDEX('Size (Analyst)'!H:H,5*(ROW()-2)+3),"")</f>
        <v>0</v>
      </c>
      <c r="I36">
        <f>IF($A36&lt;&gt;"",INDEX('Size (Analyst)'!I:I,5*(ROW()-2)+3),"")</f>
        <v>-2.5825938566552898E-2</v>
      </c>
      <c r="J36">
        <f>IF($A36&lt;&gt;"",INDEX('Size (Analyst)'!J:J,5*(ROW()-2)+3),"")</f>
        <v>-1.2920467856404601E-2</v>
      </c>
      <c r="K36">
        <f>IF($A36&lt;&gt;"",INDEX('Size (Analyst)'!K:K,5*(ROW()-2)+3),"")</f>
        <v>-2.3885234899328863E-2</v>
      </c>
      <c r="L36">
        <f>IF($A36&lt;&gt;"",INDEX('Size (Analyst)'!L:L,5*(ROW()-2)+3),"")</f>
        <v>0</v>
      </c>
      <c r="M36">
        <f>IF($A36&lt;&gt;"",INDEX('Size (Analyst)'!M:M,5*(ROW()-2)+3),"")</f>
        <v>1.3449299065420557E-2</v>
      </c>
      <c r="N36">
        <f>IF($A36&lt;&gt;"",INDEX('Size (Analyst)'!N:N,5*(ROW()-2)+3),"")</f>
        <v>0</v>
      </c>
      <c r="O36">
        <f>IF($A36&lt;&gt;"",INDEX('Size (Analyst)'!O:O,5*(ROW()-2)+3),"")</f>
        <v>0</v>
      </c>
      <c r="P36">
        <f>IF($A36&lt;&gt;"",INDEX('Size (Analyst)'!P:P,5*(ROW()-2)+3),"")</f>
        <v>1.1173098330241188E-2</v>
      </c>
      <c r="Q36">
        <f>IF($A36&lt;&gt;"",INDEX('Size (Analyst)'!Q:Q,5*(ROW()-2)+3),"")</f>
        <v>0</v>
      </c>
      <c r="R36">
        <f>IF($A36&lt;&gt;"",INDEX('Size (Analyst)'!R:R,5*(ROW()-2)+3),"")</f>
        <v>-6.0000000000000001E-3</v>
      </c>
      <c r="S36">
        <f>IF($A36&lt;&gt;"",INDEX('Size (Analyst)'!S:S,5*(ROW()-2)+3),"")</f>
        <v>0</v>
      </c>
      <c r="T36">
        <f>IF($A36&lt;&gt;"",INDEX('Size (Analyst)'!T:T,5*(ROW()-2)+3),"")</f>
        <v>0</v>
      </c>
      <c r="U36">
        <f>IF($A36&lt;&gt;"",INDEX('Size (Analyst)'!U:U,5*(ROW()-2)+3),"")</f>
        <v>0</v>
      </c>
      <c r="V36">
        <f>IF($A36&lt;&gt;"",INDEX('Size (Analyst)'!V:V,5*(ROW()-2)+3),"")</f>
        <v>-1.9141363636363637E-2</v>
      </c>
      <c r="W36">
        <f>IF($A36&lt;&gt;"",INDEX('Size (Analyst)'!W:W,5*(ROW()-2)+3),"")</f>
        <v>0</v>
      </c>
      <c r="X36">
        <f>IF($A36&lt;&gt;"",INDEX('Size (Analyst)'!X:X,5*(ROW()-2)+3),"")</f>
        <v>0</v>
      </c>
      <c r="Y36">
        <f>IF($A36&lt;&gt;"",INDEX('Size (Analyst)'!Y:Y,5*(ROW()-2)+3),"")</f>
        <v>-2.157661822985469E-2</v>
      </c>
      <c r="Z36">
        <f>IF($A36&lt;&gt;"",INDEX('Size (Analyst)'!Z:Z,5*(ROW()-2)+3),"")</f>
        <v>0</v>
      </c>
    </row>
    <row r="37" spans="1:26" x14ac:dyDescent="0.2">
      <c r="A37" s="13">
        <f>IF(INDEX('Size (Analyst)'!A:A,5*(ROW()-2)+1)&lt;&gt;"",INDEX('Size (Analyst)'!A:A,5*(ROW()-2)+1),"")</f>
        <v>44741</v>
      </c>
      <c r="B37">
        <f>IF($A37&lt;&gt;"",INDEX('Size (Analyst)'!B:B,5*(ROW()-2)+3),"")</f>
        <v>-1.7089836888331239E-2</v>
      </c>
      <c r="C37">
        <f>IF($A37&lt;&gt;"",INDEX('Size (Analyst)'!C:C,5*(ROW()-2)+3),"")</f>
        <v>-9.4722011223853514E-3</v>
      </c>
      <c r="D37">
        <f>IF($A37&lt;&gt;"",INDEX('Size (Analyst)'!D:D,5*(ROW()-2)+3),"")</f>
        <v>-2.7015221617418352E-2</v>
      </c>
      <c r="E37">
        <f>IF($A37&lt;&gt;"",INDEX('Size (Analyst)'!E:E,5*(ROW()-2)+3),"")</f>
        <v>-1.0500000000000001E-2</v>
      </c>
      <c r="F37">
        <f>IF($A37&lt;&gt;"",INDEX('Size (Analyst)'!F:F,5*(ROW()-2)+3),"")</f>
        <v>0</v>
      </c>
      <c r="G37">
        <f>IF($A37&lt;&gt;"",INDEX('Size (Analyst)'!G:G,5*(ROW()-2)+3),"")</f>
        <v>-1.1057635544508313E-2</v>
      </c>
      <c r="H37">
        <f>IF($A37&lt;&gt;"",INDEX('Size (Analyst)'!H:H,5*(ROW()-2)+3),"")</f>
        <v>0</v>
      </c>
      <c r="I37">
        <f>IF($A37&lt;&gt;"",INDEX('Size (Analyst)'!I:I,5*(ROW()-2)+3),"")</f>
        <v>-2.5825938566552898E-2</v>
      </c>
      <c r="J37">
        <f>IF($A37&lt;&gt;"",INDEX('Size (Analyst)'!J:J,5*(ROW()-2)+3),"")</f>
        <v>-1.2920467856404601E-2</v>
      </c>
      <c r="K37">
        <f>IF($A37&lt;&gt;"",INDEX('Size (Analyst)'!K:K,5*(ROW()-2)+3),"")</f>
        <v>-2.3885234899328863E-2</v>
      </c>
      <c r="L37">
        <f>IF($A37&lt;&gt;"",INDEX('Size (Analyst)'!L:L,5*(ROW()-2)+3),"")</f>
        <v>0</v>
      </c>
      <c r="M37">
        <f>IF($A37&lt;&gt;"",INDEX('Size (Analyst)'!M:M,5*(ROW()-2)+3),"")</f>
        <v>1.3449299065420557E-2</v>
      </c>
      <c r="N37">
        <f>IF($A37&lt;&gt;"",INDEX('Size (Analyst)'!N:N,5*(ROW()-2)+3),"")</f>
        <v>0</v>
      </c>
      <c r="O37">
        <f>IF($A37&lt;&gt;"",INDEX('Size (Analyst)'!O:O,5*(ROW()-2)+3),"")</f>
        <v>0</v>
      </c>
      <c r="P37">
        <f>IF($A37&lt;&gt;"",INDEX('Size (Analyst)'!P:P,5*(ROW()-2)+3),"")</f>
        <v>0</v>
      </c>
      <c r="Q37">
        <f>IF($A37&lt;&gt;"",INDEX('Size (Analyst)'!Q:Q,5*(ROW()-2)+3),"")</f>
        <v>0</v>
      </c>
      <c r="R37">
        <f>IF($A37&lt;&gt;"",INDEX('Size (Analyst)'!R:R,5*(ROW()-2)+3),"")</f>
        <v>-6.0000000000000001E-3</v>
      </c>
      <c r="S37">
        <f>IF($A37&lt;&gt;"",INDEX('Size (Analyst)'!S:S,5*(ROW()-2)+3),"")</f>
        <v>0</v>
      </c>
      <c r="T37">
        <f>IF($A37&lt;&gt;"",INDEX('Size (Analyst)'!T:T,5*(ROW()-2)+3),"")</f>
        <v>0</v>
      </c>
      <c r="U37">
        <f>IF($A37&lt;&gt;"",INDEX('Size (Analyst)'!U:U,5*(ROW()-2)+3),"")</f>
        <v>0</v>
      </c>
      <c r="V37">
        <f>IF($A37&lt;&gt;"",INDEX('Size (Analyst)'!V:V,5*(ROW()-2)+3),"")</f>
        <v>-1.9141363636363637E-2</v>
      </c>
      <c r="W37">
        <f>IF($A37&lt;&gt;"",INDEX('Size (Analyst)'!W:W,5*(ROW()-2)+3),"")</f>
        <v>0</v>
      </c>
      <c r="X37">
        <f>IF($A37&lt;&gt;"",INDEX('Size (Analyst)'!X:X,5*(ROW()-2)+3),"")</f>
        <v>0</v>
      </c>
      <c r="Y37">
        <f>IF($A37&lt;&gt;"",INDEX('Size (Analyst)'!Y:Y,5*(ROW()-2)+3),"")</f>
        <v>-2.157661822985469E-2</v>
      </c>
      <c r="Z37">
        <f>IF($A37&lt;&gt;"",INDEX('Size (Analyst)'!Z:Z,5*(ROW()-2)+3),"")</f>
        <v>0</v>
      </c>
    </row>
    <row r="38" spans="1:26" x14ac:dyDescent="0.2">
      <c r="A38" s="13">
        <f>IF(INDEX('Size (Analyst)'!A:A,5*(ROW()-2)+1)&lt;&gt;"",INDEX('Size (Analyst)'!A:A,5*(ROW()-2)+1),"")</f>
        <v>44747</v>
      </c>
      <c r="B38">
        <f>IF($A38&lt;&gt;"",INDEX('Size (Analyst)'!B:B,5*(ROW()-2)+3),"")</f>
        <v>-1.7089836888331239E-2</v>
      </c>
      <c r="C38">
        <f>IF($A38&lt;&gt;"",INDEX('Size (Analyst)'!C:C,5*(ROW()-2)+3),"")</f>
        <v>-9.4722011223853514E-3</v>
      </c>
      <c r="D38">
        <f>IF($A38&lt;&gt;"",INDEX('Size (Analyst)'!D:D,5*(ROW()-2)+3),"")</f>
        <v>0</v>
      </c>
      <c r="E38">
        <f>IF($A38&lt;&gt;"",INDEX('Size (Analyst)'!E:E,5*(ROW()-2)+3),"")</f>
        <v>-1.0500000000000001E-2</v>
      </c>
      <c r="F38">
        <f>IF($A38&lt;&gt;"",INDEX('Size (Analyst)'!F:F,5*(ROW()-2)+3),"")</f>
        <v>-1.4743843358901899E-2</v>
      </c>
      <c r="G38">
        <f>IF($A38&lt;&gt;"",INDEX('Size (Analyst)'!G:G,5*(ROW()-2)+3),"")</f>
        <v>-1.1057635544508313E-2</v>
      </c>
      <c r="H38">
        <f>IF($A38&lt;&gt;"",INDEX('Size (Analyst)'!H:H,5*(ROW()-2)+3),"")</f>
        <v>0</v>
      </c>
      <c r="I38">
        <f>IF($A38&lt;&gt;"",INDEX('Size (Analyst)'!I:I,5*(ROW()-2)+3),"")</f>
        <v>0</v>
      </c>
      <c r="J38">
        <f>IF($A38&lt;&gt;"",INDEX('Size (Analyst)'!J:J,5*(ROW()-2)+3),"")</f>
        <v>-1.2920467856404601E-2</v>
      </c>
      <c r="K38">
        <f>IF($A38&lt;&gt;"",INDEX('Size (Analyst)'!K:K,5*(ROW()-2)+3),"")</f>
        <v>-2.3885234899328863E-2</v>
      </c>
      <c r="L38">
        <f>IF($A38&lt;&gt;"",INDEX('Size (Analyst)'!L:L,5*(ROW()-2)+3),"")</f>
        <v>0</v>
      </c>
      <c r="M38">
        <f>IF($A38&lt;&gt;"",INDEX('Size (Analyst)'!M:M,5*(ROW()-2)+3),"")</f>
        <v>-1.1907564395174437E-2</v>
      </c>
      <c r="N38">
        <f>IF($A38&lt;&gt;"",INDEX('Size (Analyst)'!N:N,5*(ROW()-2)+3),"")</f>
        <v>-1.7676911907066797E-2</v>
      </c>
      <c r="O38">
        <f>IF($A38&lt;&gt;"",INDEX('Size (Analyst)'!O:O,5*(ROW()-2)+3),"")</f>
        <v>0</v>
      </c>
      <c r="P38">
        <f>IF($A38&lt;&gt;"",INDEX('Size (Analyst)'!P:P,5*(ROW()-2)+3),"")</f>
        <v>0</v>
      </c>
      <c r="Q38">
        <f>IF($A38&lt;&gt;"",INDEX('Size (Analyst)'!Q:Q,5*(ROW()-2)+3),"")</f>
        <v>2.3869607843137255E-2</v>
      </c>
      <c r="R38">
        <f>IF($A38&lt;&gt;"",INDEX('Size (Analyst)'!R:R,5*(ROW()-2)+3),"")</f>
        <v>-6.0000000000000001E-3</v>
      </c>
      <c r="S38">
        <f>IF($A38&lt;&gt;"",INDEX('Size (Analyst)'!S:S,5*(ROW()-2)+3),"")</f>
        <v>0</v>
      </c>
      <c r="T38">
        <f>IF($A38&lt;&gt;"",INDEX('Size (Analyst)'!T:T,5*(ROW()-2)+3),"")</f>
        <v>3.2534966592427619E-2</v>
      </c>
      <c r="U38">
        <f>IF($A38&lt;&gt;"",INDEX('Size (Analyst)'!U:U,5*(ROW()-2)+3),"")</f>
        <v>0</v>
      </c>
      <c r="V38">
        <f>IF($A38&lt;&gt;"",INDEX('Size (Analyst)'!V:V,5*(ROW()-2)+3),"")</f>
        <v>0</v>
      </c>
      <c r="W38">
        <f>IF($A38&lt;&gt;"",INDEX('Size (Analyst)'!W:W,5*(ROW()-2)+3),"")</f>
        <v>0</v>
      </c>
      <c r="X38">
        <f>IF($A38&lt;&gt;"",INDEX('Size (Analyst)'!X:X,5*(ROW()-2)+3),"")</f>
        <v>0</v>
      </c>
      <c r="Y38">
        <f>IF($A38&lt;&gt;"",INDEX('Size (Analyst)'!Y:Y,5*(ROW()-2)+3),"")</f>
        <v>-2.157661822985469E-2</v>
      </c>
      <c r="Z38">
        <f>IF($A38&lt;&gt;"",INDEX('Size (Analyst)'!Z:Z,5*(ROW()-2)+3),"")</f>
        <v>0</v>
      </c>
    </row>
    <row r="39" spans="1:26" x14ac:dyDescent="0.2">
      <c r="A39" s="13" t="str">
        <f>IF(INDEX('Size (Analyst)'!A:A,5*(ROW()-2)+1)&lt;&gt;"",INDEX('Size (Analyst)'!A:A,5*(ROW()-2)+1),"")</f>
        <v>Time Stamp</v>
      </c>
      <c r="B39">
        <f>IF($A39&lt;&gt;"",INDEX('Size (Analyst)'!B:B,5*(ROW()-2)+3),"")</f>
        <v>-2</v>
      </c>
      <c r="C39">
        <f>IF($A39&lt;&gt;"",INDEX('Size (Analyst)'!C:C,5*(ROW()-2)+3),"")</f>
        <v>0</v>
      </c>
      <c r="D39">
        <f>IF($A39&lt;&gt;"",INDEX('Size (Analyst)'!D:D,5*(ROW()-2)+3),"")</f>
        <v>0</v>
      </c>
      <c r="E39">
        <f>IF($A39&lt;&gt;"",INDEX('Size (Analyst)'!E:E,5*(ROW()-2)+3),"")</f>
        <v>0</v>
      </c>
      <c r="F39">
        <f>IF($A39&lt;&gt;"",INDEX('Size (Analyst)'!F:F,5*(ROW()-2)+3),"")</f>
        <v>-1</v>
      </c>
      <c r="G39">
        <f>IF($A39&lt;&gt;"",INDEX('Size (Analyst)'!G:G,5*(ROW()-2)+3),"")</f>
        <v>0</v>
      </c>
      <c r="H39">
        <f>IF($A39&lt;&gt;"",INDEX('Size (Analyst)'!H:H,5*(ROW()-2)+3),"")</f>
        <v>0</v>
      </c>
      <c r="I39">
        <f>IF($A39&lt;&gt;"",INDEX('Size (Analyst)'!I:I,5*(ROW()-2)+3),"")</f>
        <v>0</v>
      </c>
      <c r="J39">
        <f>IF($A39&lt;&gt;"",INDEX('Size (Analyst)'!J:J,5*(ROW()-2)+3),"")</f>
        <v>-1</v>
      </c>
      <c r="K39">
        <f>IF($A39&lt;&gt;"",INDEX('Size (Analyst)'!K:K,5*(ROW()-2)+3),"")</f>
        <v>-1</v>
      </c>
      <c r="L39">
        <f>IF($A39&lt;&gt;"",INDEX('Size (Analyst)'!L:L,5*(ROW()-2)+3),"")</f>
        <v>0</v>
      </c>
      <c r="M39">
        <f>IF($A39&lt;&gt;"",INDEX('Size (Analyst)'!M:M,5*(ROW()-2)+3),"")</f>
        <v>-1</v>
      </c>
      <c r="N39">
        <f>IF($A39&lt;&gt;"",INDEX('Size (Analyst)'!N:N,5*(ROW()-2)+3),"")</f>
        <v>-1</v>
      </c>
      <c r="O39">
        <f>IF($A39&lt;&gt;"",INDEX('Size (Analyst)'!O:O,5*(ROW()-2)+3),"")</f>
        <v>0</v>
      </c>
      <c r="P39">
        <f>IF($A39&lt;&gt;"",INDEX('Size (Analyst)'!P:P,5*(ROW()-2)+3),"")</f>
        <v>0</v>
      </c>
      <c r="Q39">
        <f>IF($A39&lt;&gt;"",INDEX('Size (Analyst)'!Q:Q,5*(ROW()-2)+3),"")</f>
        <v>1</v>
      </c>
      <c r="R39">
        <f>IF($A39&lt;&gt;"",INDEX('Size (Analyst)'!R:R,5*(ROW()-2)+3),"")</f>
        <v>-1</v>
      </c>
      <c r="S39">
        <f>IF($A39&lt;&gt;"",INDEX('Size (Analyst)'!S:S,5*(ROW()-2)+3),"")</f>
        <v>0</v>
      </c>
      <c r="T39">
        <f>IF($A39&lt;&gt;"",INDEX('Size (Analyst)'!T:T,5*(ROW()-2)+3),"")</f>
        <v>1</v>
      </c>
      <c r="U39">
        <f>IF($A39&lt;&gt;"",INDEX('Size (Analyst)'!U:U,5*(ROW()-2)+3),"")</f>
        <v>0</v>
      </c>
      <c r="V39">
        <f>IF($A39&lt;&gt;"",INDEX('Size (Analyst)'!V:V,5*(ROW()-2)+3),"")</f>
        <v>0</v>
      </c>
      <c r="W39">
        <f>IF($A39&lt;&gt;"",INDEX('Size (Analyst)'!W:W,5*(ROW()-2)+3),"")</f>
        <v>0</v>
      </c>
      <c r="X39">
        <f>IF($A39&lt;&gt;"",INDEX('Size (Analyst)'!X:X,5*(ROW()-2)+3),"")</f>
        <v>0</v>
      </c>
      <c r="Y39">
        <f>IF($A39&lt;&gt;"",INDEX('Size (Analyst)'!Y:Y,5*(ROW()-2)+3),"")</f>
        <v>0</v>
      </c>
      <c r="Z39">
        <f>IF($A39&lt;&gt;"",INDEX('Size (Analyst)'!Z:Z,5*(ROW()-2)+3),"")</f>
        <v>0</v>
      </c>
    </row>
    <row r="40" spans="1:26" x14ac:dyDescent="0.2">
      <c r="A40" s="13" t="str">
        <f>IF(INDEX('Size (Analyst)'!A:A,5*(ROW()-2)+1)&lt;&gt;"",INDEX('Size (Analyst)'!A:A,5*(ROW()-2)+1),"")</f>
        <v>Forward Pt</v>
      </c>
      <c r="B40">
        <f>IF($A40&lt;&gt;"",INDEX('Size (Analyst)'!B:B,5*(ROW()-2)+3),"")</f>
        <v>0</v>
      </c>
      <c r="C40">
        <f>IF($A40&lt;&gt;"",INDEX('Size (Analyst)'!C:C,5*(ROW()-2)+3),"")</f>
        <v>0</v>
      </c>
      <c r="D40">
        <f>IF($A40&lt;&gt;"",INDEX('Size (Analyst)'!D:D,5*(ROW()-2)+3),"")</f>
        <v>0</v>
      </c>
      <c r="E40">
        <f>IF($A40&lt;&gt;"",INDEX('Size (Analyst)'!E:E,5*(ROW()-2)+3),"")</f>
        <v>0</v>
      </c>
      <c r="F40">
        <f>IF($A40&lt;&gt;"",INDEX('Size (Analyst)'!F:F,5*(ROW()-2)+3),"")</f>
        <v>0</v>
      </c>
      <c r="G40">
        <f>IF($A40&lt;&gt;"",INDEX('Size (Analyst)'!G:G,5*(ROW()-2)+3),"")</f>
        <v>0</v>
      </c>
      <c r="H40">
        <f>IF($A40&lt;&gt;"",INDEX('Size (Analyst)'!H:H,5*(ROW()-2)+3),"")</f>
        <v>0</v>
      </c>
      <c r="I40">
        <f>IF($A40&lt;&gt;"",INDEX('Size (Analyst)'!I:I,5*(ROW()-2)+3),"")</f>
        <v>0</v>
      </c>
      <c r="J40">
        <f>IF($A40&lt;&gt;"",INDEX('Size (Analyst)'!J:J,5*(ROW()-2)+3),"")</f>
        <v>0</v>
      </c>
      <c r="K40">
        <f>IF($A40&lt;&gt;"",INDEX('Size (Analyst)'!K:K,5*(ROW()-2)+3),"")</f>
        <v>0</v>
      </c>
      <c r="L40">
        <f>IF($A40&lt;&gt;"",INDEX('Size (Analyst)'!L:L,5*(ROW()-2)+3),"")</f>
        <v>0</v>
      </c>
      <c r="M40">
        <f>IF($A40&lt;&gt;"",INDEX('Size (Analyst)'!M:M,5*(ROW()-2)+3),"")</f>
        <v>0</v>
      </c>
      <c r="N40">
        <f>IF($A40&lt;&gt;"",INDEX('Size (Analyst)'!N:N,5*(ROW()-2)+3),"")</f>
        <v>0</v>
      </c>
      <c r="O40">
        <f>IF($A40&lt;&gt;"",INDEX('Size (Analyst)'!O:O,5*(ROW()-2)+3),"")</f>
        <v>0</v>
      </c>
      <c r="P40">
        <f>IF($A40&lt;&gt;"",INDEX('Size (Analyst)'!P:P,5*(ROW()-2)+3),"")</f>
        <v>0</v>
      </c>
      <c r="Q40">
        <f>IF($A40&lt;&gt;"",INDEX('Size (Analyst)'!Q:Q,5*(ROW()-2)+3),"")</f>
        <v>0</v>
      </c>
      <c r="R40">
        <f>IF($A40&lt;&gt;"",INDEX('Size (Analyst)'!R:R,5*(ROW()-2)+3),"")</f>
        <v>0</v>
      </c>
      <c r="S40">
        <f>IF($A40&lt;&gt;"",INDEX('Size (Analyst)'!S:S,5*(ROW()-2)+3),"")</f>
        <v>0</v>
      </c>
      <c r="T40">
        <f>IF($A40&lt;&gt;"",INDEX('Size (Analyst)'!T:T,5*(ROW()-2)+3),"")</f>
        <v>0</v>
      </c>
      <c r="U40">
        <f>IF($A40&lt;&gt;"",INDEX('Size (Analyst)'!U:U,5*(ROW()-2)+3),"")</f>
        <v>0</v>
      </c>
      <c r="V40">
        <f>IF($A40&lt;&gt;"",INDEX('Size (Analyst)'!V:V,5*(ROW()-2)+3),"")</f>
        <v>0</v>
      </c>
      <c r="W40">
        <f>IF($A40&lt;&gt;"",INDEX('Size (Analyst)'!W:W,5*(ROW()-2)+3),"")</f>
        <v>0</v>
      </c>
      <c r="X40">
        <f>IF($A40&lt;&gt;"",INDEX('Size (Analyst)'!X:X,5*(ROW()-2)+3),"")</f>
        <v>0</v>
      </c>
      <c r="Y40">
        <f>IF($A40&lt;&gt;"",INDEX('Size (Analyst)'!Y:Y,5*(ROW()-2)+3),"")</f>
        <v>0</v>
      </c>
      <c r="Z40">
        <f>IF($A40&lt;&gt;"",INDEX('Size (Analyst)'!Z:Z,5*(ROW()-2)+3),"")</f>
        <v>0</v>
      </c>
    </row>
    <row r="41" spans="1:26" x14ac:dyDescent="0.2">
      <c r="A41" s="13" t="str">
        <f>IF(INDEX('Size (Analyst)'!A:A,5*(ROW()-2)+1)&lt;&gt;"",INDEX('Size (Analyst)'!A:A,5*(ROW()-2)+1),"")</f>
        <v>Spot</v>
      </c>
      <c r="B41" t="str">
        <f>IF($A41&lt;&gt;"",INDEX('Size (Analyst)'!B:B,5*(ROW()-2)+3),"")</f>
        <v/>
      </c>
      <c r="C41" t="str">
        <f>IF($A41&lt;&gt;"",INDEX('Size (Analyst)'!C:C,5*(ROW()-2)+3),"")</f>
        <v/>
      </c>
      <c r="D41" t="str">
        <f>IF($A41&lt;&gt;"",INDEX('Size (Analyst)'!D:D,5*(ROW()-2)+3),"")</f>
        <v/>
      </c>
      <c r="E41" t="str">
        <f>IF($A41&lt;&gt;"",INDEX('Size (Analyst)'!E:E,5*(ROW()-2)+3),"")</f>
        <v/>
      </c>
      <c r="F41" t="str">
        <f>IF($A41&lt;&gt;"",INDEX('Size (Analyst)'!F:F,5*(ROW()-2)+3),"")</f>
        <v/>
      </c>
      <c r="G41" t="str">
        <f>IF($A41&lt;&gt;"",INDEX('Size (Analyst)'!G:G,5*(ROW()-2)+3),"")</f>
        <v/>
      </c>
      <c r="H41" t="str">
        <f>IF($A41&lt;&gt;"",INDEX('Size (Analyst)'!H:H,5*(ROW()-2)+3),"")</f>
        <v/>
      </c>
      <c r="I41" t="str">
        <f>IF($A41&lt;&gt;"",INDEX('Size (Analyst)'!I:I,5*(ROW()-2)+3),"")</f>
        <v/>
      </c>
      <c r="J41" t="str">
        <f>IF($A41&lt;&gt;"",INDEX('Size (Analyst)'!J:J,5*(ROW()-2)+3),"")</f>
        <v/>
      </c>
      <c r="K41" t="str">
        <f>IF($A41&lt;&gt;"",INDEX('Size (Analyst)'!K:K,5*(ROW()-2)+3),"")</f>
        <v/>
      </c>
      <c r="L41">
        <f>IF($A41&lt;&gt;"",INDEX('Size (Analyst)'!L:L,5*(ROW()-2)+3),"")</f>
        <v>8.0555555555555561E-2</v>
      </c>
      <c r="M41" t="str">
        <f>IF($A41&lt;&gt;"",INDEX('Size (Analyst)'!M:M,5*(ROW()-2)+3),"")</f>
        <v/>
      </c>
      <c r="N41" t="str">
        <f>IF($A41&lt;&gt;"",INDEX('Size (Analyst)'!N:N,5*(ROW()-2)+3),"")</f>
        <v/>
      </c>
      <c r="O41" t="str">
        <f>IF($A41&lt;&gt;"",INDEX('Size (Analyst)'!O:O,5*(ROW()-2)+3),"")</f>
        <v/>
      </c>
      <c r="P41" t="str">
        <f>IF($A41&lt;&gt;"",INDEX('Size (Analyst)'!P:P,5*(ROW()-2)+3),"")</f>
        <v/>
      </c>
      <c r="Q41">
        <f>IF($A41&lt;&gt;"",INDEX('Size (Analyst)'!Q:Q,5*(ROW()-2)+3),"")</f>
        <v>8.0555555555555561E-2</v>
      </c>
      <c r="R41" t="str">
        <f>IF($A41&lt;&gt;"",INDEX('Size (Analyst)'!R:R,5*(ROW()-2)+3),"")</f>
        <v/>
      </c>
      <c r="S41" t="str">
        <f>IF($A41&lt;&gt;"",INDEX('Size (Analyst)'!S:S,5*(ROW()-2)+3),"")</f>
        <v/>
      </c>
      <c r="T41">
        <f>IF($A41&lt;&gt;"",INDEX('Size (Analyst)'!T:T,5*(ROW()-2)+3),"")</f>
        <v>8.0555555555555561E-2</v>
      </c>
      <c r="U41" t="str">
        <f>IF($A41&lt;&gt;"",INDEX('Size (Analyst)'!U:U,5*(ROW()-2)+3),"")</f>
        <v/>
      </c>
      <c r="V41" t="str">
        <f>IF($A41&lt;&gt;"",INDEX('Size (Analyst)'!V:V,5*(ROW()-2)+3),"")</f>
        <v/>
      </c>
      <c r="W41" t="str">
        <f>IF($A41&lt;&gt;"",INDEX('Size (Analyst)'!W:W,5*(ROW()-2)+3),"")</f>
        <v/>
      </c>
      <c r="X41" t="str">
        <f>IF($A41&lt;&gt;"",INDEX('Size (Analyst)'!X:X,5*(ROW()-2)+3),"")</f>
        <v/>
      </c>
      <c r="Y41" t="str">
        <f>IF($A41&lt;&gt;"",INDEX('Size (Analyst)'!Y:Y,5*(ROW()-2)+3),"")</f>
        <v/>
      </c>
      <c r="Z41" t="str">
        <f>IF($A41&lt;&gt;"",INDEX('Size (Analyst)'!Z:Z,5*(ROW()-2)+3),"")</f>
        <v/>
      </c>
    </row>
    <row r="42" spans="1:26" x14ac:dyDescent="0.2">
      <c r="A42" s="13" t="str">
        <f>IF(INDEX('Size (Analyst)'!A:A,5*(ROW()-2)+1)&lt;&gt;"",INDEX('Size (Analyst)'!A:A,5*(ROW()-2)+1),"")</f>
        <v>Size</v>
      </c>
      <c r="B42" t="str">
        <f>IF($A42&lt;&gt;"",INDEX('Size (Analyst)'!B:B,5*(ROW()-2)+3),"")</f>
        <v/>
      </c>
      <c r="C42" t="str">
        <f>IF($A42&lt;&gt;"",INDEX('Size (Analyst)'!C:C,5*(ROW()-2)+3),"")</f>
        <v/>
      </c>
      <c r="D42" t="str">
        <f>IF($A42&lt;&gt;"",INDEX('Size (Analyst)'!D:D,5*(ROW()-2)+3),"")</f>
        <v/>
      </c>
      <c r="E42" t="str">
        <f>IF($A42&lt;&gt;"",INDEX('Size (Analyst)'!E:E,5*(ROW()-2)+3),"")</f>
        <v/>
      </c>
      <c r="F42" t="str">
        <f>IF($A42&lt;&gt;"",INDEX('Size (Analyst)'!F:F,5*(ROW()-2)+3),"")</f>
        <v/>
      </c>
      <c r="G42" t="str">
        <f>IF($A42&lt;&gt;"",INDEX('Size (Analyst)'!G:G,5*(ROW()-2)+3),"")</f>
        <v/>
      </c>
      <c r="H42" t="str">
        <f>IF($A42&lt;&gt;"",INDEX('Size (Analyst)'!H:H,5*(ROW()-2)+3),"")</f>
        <v/>
      </c>
      <c r="I42" t="str">
        <f>IF($A42&lt;&gt;"",INDEX('Size (Analyst)'!I:I,5*(ROW()-2)+3),"")</f>
        <v/>
      </c>
      <c r="J42" t="str">
        <f>IF($A42&lt;&gt;"",INDEX('Size (Analyst)'!J:J,5*(ROW()-2)+3),"")</f>
        <v/>
      </c>
      <c r="K42" t="str">
        <f>IF($A42&lt;&gt;"",INDEX('Size (Analyst)'!K:K,5*(ROW()-2)+3),"")</f>
        <v/>
      </c>
      <c r="L42" t="str">
        <f>IF($A42&lt;&gt;"",INDEX('Size (Analyst)'!L:L,5*(ROW()-2)+3),"")</f>
        <v/>
      </c>
      <c r="M42" t="str">
        <f>IF($A42&lt;&gt;"",INDEX('Size (Analyst)'!M:M,5*(ROW()-2)+3),"")</f>
        <v/>
      </c>
      <c r="N42" t="str">
        <f>IF($A42&lt;&gt;"",INDEX('Size (Analyst)'!N:N,5*(ROW()-2)+3),"")</f>
        <v/>
      </c>
      <c r="O42" t="str">
        <f>IF($A42&lt;&gt;"",INDEX('Size (Analyst)'!O:O,5*(ROW()-2)+3),"")</f>
        <v/>
      </c>
      <c r="P42" t="str">
        <f>IF($A42&lt;&gt;"",INDEX('Size (Analyst)'!P:P,5*(ROW()-2)+3),"")</f>
        <v/>
      </c>
      <c r="Q42" t="str">
        <f>IF($A42&lt;&gt;"",INDEX('Size (Analyst)'!Q:Q,5*(ROW()-2)+3),"")</f>
        <v/>
      </c>
      <c r="R42" t="str">
        <f>IF($A42&lt;&gt;"",INDEX('Size (Analyst)'!R:R,5*(ROW()-2)+3),"")</f>
        <v/>
      </c>
      <c r="S42" t="str">
        <f>IF($A42&lt;&gt;"",INDEX('Size (Analyst)'!S:S,5*(ROW()-2)+3),"")</f>
        <v/>
      </c>
      <c r="T42" t="str">
        <f>IF($A42&lt;&gt;"",INDEX('Size (Analyst)'!T:T,5*(ROW()-2)+3),"")</f>
        <v/>
      </c>
      <c r="U42" t="str">
        <f>IF($A42&lt;&gt;"",INDEX('Size (Analyst)'!U:U,5*(ROW()-2)+3),"")</f>
        <v/>
      </c>
      <c r="V42" t="str">
        <f>IF($A42&lt;&gt;"",INDEX('Size (Analyst)'!V:V,5*(ROW()-2)+3),"")</f>
        <v/>
      </c>
      <c r="W42" t="str">
        <f>IF($A42&lt;&gt;"",INDEX('Size (Analyst)'!W:W,5*(ROW()-2)+3),"")</f>
        <v/>
      </c>
      <c r="X42" t="str">
        <f>IF($A42&lt;&gt;"",INDEX('Size (Analyst)'!X:X,5*(ROW()-2)+3),"")</f>
        <v/>
      </c>
      <c r="Y42" t="str">
        <f>IF($A42&lt;&gt;"",INDEX('Size (Analyst)'!Y:Y,5*(ROW()-2)+3),"")</f>
        <v/>
      </c>
      <c r="Z42" t="str">
        <f>IF($A42&lt;&gt;"",INDEX('Size (Analyst)'!Z:Z,5*(ROW()-2)+3),"")</f>
        <v/>
      </c>
    </row>
    <row r="43" spans="1:26" x14ac:dyDescent="0.2">
      <c r="A43" s="13" t="str">
        <f>IF(INDEX('Size (Analyst)'!A:A,5*(ROW()-2)+1)&lt;&gt;"",INDEX('Size (Analyst)'!A:A,5*(ROW()-2)+1),"")</f>
        <v>Conviction</v>
      </c>
      <c r="B43" t="str">
        <f>IF($A43&lt;&gt;"",INDEX('Size (Analyst)'!B:B,5*(ROW()-2)+3),"")</f>
        <v/>
      </c>
      <c r="C43">
        <f>IF($A43&lt;&gt;"",INDEX('Size (Analyst)'!C:C,5*(ROW()-2)+3),"")</f>
        <v>903.75</v>
      </c>
      <c r="D43" t="str">
        <f>IF($A43&lt;&gt;"",INDEX('Size (Analyst)'!D:D,5*(ROW()-2)+3),"")</f>
        <v/>
      </c>
      <c r="E43" t="str">
        <f>IF($A43&lt;&gt;"",INDEX('Size (Analyst)'!E:E,5*(ROW()-2)+3),"")</f>
        <v/>
      </c>
      <c r="F43">
        <f>IF($A43&lt;&gt;"",INDEX('Size (Analyst)'!F:F,5*(ROW()-2)+3),"")</f>
        <v>24.489899999999999</v>
      </c>
      <c r="G43" t="str">
        <f>IF($A43&lt;&gt;"",INDEX('Size (Analyst)'!G:G,5*(ROW()-2)+3),"")</f>
        <v/>
      </c>
      <c r="H43" t="str">
        <f>IF($A43&lt;&gt;"",INDEX('Size (Analyst)'!H:H,5*(ROW()-2)+3),"")</f>
        <v/>
      </c>
      <c r="I43" t="str">
        <f>IF($A43&lt;&gt;"",INDEX('Size (Analyst)'!I:I,5*(ROW()-2)+3),"")</f>
        <v/>
      </c>
      <c r="J43" t="str">
        <f>IF($A43&lt;&gt;"",INDEX('Size (Analyst)'!J:J,5*(ROW()-2)+3),"")</f>
        <v/>
      </c>
      <c r="K43" t="str">
        <f>IF($A43&lt;&gt;"",INDEX('Size (Analyst)'!K:K,5*(ROW()-2)+3),"")</f>
        <v/>
      </c>
      <c r="L43" t="str">
        <f>IF($A43&lt;&gt;"",INDEX('Size (Analyst)'!L:L,5*(ROW()-2)+3),"")</f>
        <v/>
      </c>
      <c r="M43">
        <f>IF($A43&lt;&gt;"",INDEX('Size (Analyst)'!M:M,5*(ROW()-2)+3),"")</f>
        <v>4.7145999999999999</v>
      </c>
      <c r="N43">
        <f>IF($A43&lt;&gt;"",INDEX('Size (Analyst)'!N:N,5*(ROW()-2)+3),"")</f>
        <v>4.8449999999999998</v>
      </c>
      <c r="O43" t="str">
        <f>IF($A43&lt;&gt;"",INDEX('Size (Analyst)'!O:O,5*(ROW()-2)+3),"")</f>
        <v/>
      </c>
      <c r="P43">
        <f>IF($A43&lt;&gt;"",INDEX('Size (Analyst)'!P:P,5*(ROW()-2)+3),"")</f>
        <v>17.169699999999999</v>
      </c>
      <c r="Q43">
        <f>IF($A43&lt;&gt;"",INDEX('Size (Analyst)'!Q:Q,5*(ROW()-2)+3),"")</f>
        <v>36.67</v>
      </c>
      <c r="R43">
        <f>IF($A43&lt;&gt;"",INDEX('Size (Analyst)'!R:R,5*(ROW()-2)+3),"")</f>
        <v>18.203900000000001</v>
      </c>
      <c r="S43" t="str">
        <f>IF($A43&lt;&gt;"",INDEX('Size (Analyst)'!S:S,5*(ROW()-2)+3),"")</f>
        <v/>
      </c>
      <c r="T43" t="str">
        <f>IF($A43&lt;&gt;"",INDEX('Size (Analyst)'!T:T,5*(ROW()-2)+3),"")</f>
        <v/>
      </c>
      <c r="U43" t="str">
        <f>IF($A43&lt;&gt;"",INDEX('Size (Analyst)'!U:U,5*(ROW()-2)+3),"")</f>
        <v/>
      </c>
      <c r="V43" t="str">
        <f>IF($A43&lt;&gt;"",INDEX('Size (Analyst)'!V:V,5*(ROW()-2)+3),"")</f>
        <v/>
      </c>
      <c r="W43" t="str">
        <f>IF($A43&lt;&gt;"",INDEX('Size (Analyst)'!W:W,5*(ROW()-2)+3),"")</f>
        <v/>
      </c>
      <c r="X43" t="str">
        <f>IF($A43&lt;&gt;"",INDEX('Size (Analyst)'!X:X,5*(ROW()-2)+3),"")</f>
        <v/>
      </c>
      <c r="Y43">
        <f>IF($A43&lt;&gt;"",INDEX('Size (Analyst)'!Y:Y,5*(ROW()-2)+3),"")</f>
        <v>0.99950000000000006</v>
      </c>
      <c r="Z43" t="str">
        <f>IF($A43&lt;&gt;"",INDEX('Size (Analyst)'!Z:Z,5*(ROW()-2)+3),"")</f>
        <v/>
      </c>
    </row>
    <row r="44" spans="1:26" x14ac:dyDescent="0.2">
      <c r="A44" s="13">
        <f>IF(INDEX('Size (Analyst)'!A:A,5*(ROW()-2)+1)&lt;&gt;"",INDEX('Size (Analyst)'!A:A,5*(ROW()-2)+1),"")</f>
        <v>44819</v>
      </c>
      <c r="B44">
        <f>IF($A44&lt;&gt;"",INDEX('Size (Analyst)'!B:B,5*(ROW()-2)+3),"")</f>
        <v>-1.7089836888331239E-2</v>
      </c>
      <c r="C44">
        <f>IF($A44&lt;&gt;"",INDEX('Size (Analyst)'!C:C,5*(ROW()-2)+3),"")</f>
        <v>-7.7232104121475057E-3</v>
      </c>
      <c r="D44">
        <f>IF($A44&lt;&gt;"",INDEX('Size (Analyst)'!D:D,5*(ROW()-2)+3),"")</f>
        <v>0</v>
      </c>
      <c r="E44">
        <f>IF($A44&lt;&gt;"",INDEX('Size (Analyst)'!E:E,5*(ROW()-2)+3),"")</f>
        <v>0</v>
      </c>
      <c r="F44">
        <f>IF($A44&lt;&gt;"",INDEX('Size (Analyst)'!F:F,5*(ROW()-2)+3),"")</f>
        <v>0</v>
      </c>
      <c r="G44">
        <f>IF($A44&lt;&gt;"",INDEX('Size (Analyst)'!G:G,5*(ROW()-2)+3),"")</f>
        <v>0</v>
      </c>
      <c r="H44">
        <f>IF($A44&lt;&gt;"",INDEX('Size (Analyst)'!H:H,5*(ROW()-2)+3),"")</f>
        <v>0</v>
      </c>
      <c r="I44">
        <f>IF($A44&lt;&gt;"",INDEX('Size (Analyst)'!I:I,5*(ROW()-2)+3),"")</f>
        <v>0</v>
      </c>
      <c r="J44">
        <f>IF($A44&lt;&gt;"",INDEX('Size (Analyst)'!J:J,5*(ROW()-2)+3),"")</f>
        <v>-2.9396583850931676E-2</v>
      </c>
      <c r="K44">
        <f>IF($A44&lt;&gt;"",INDEX('Size (Analyst)'!K:K,5*(ROW()-2)+3),"")</f>
        <v>0</v>
      </c>
      <c r="L44">
        <f>IF($A44&lt;&gt;"",INDEX('Size (Analyst)'!L:L,5*(ROW()-2)+3),"")</f>
        <v>-2.5273650385604113E-2</v>
      </c>
      <c r="M44">
        <f>IF($A44&lt;&gt;"",INDEX('Size (Analyst)'!M:M,5*(ROW()-2)+3),"")</f>
        <v>0</v>
      </c>
      <c r="N44">
        <f>IF($A44&lt;&gt;"",INDEX('Size (Analyst)'!N:N,5*(ROW()-2)+3),"")</f>
        <v>0</v>
      </c>
      <c r="O44">
        <f>IF($A44&lt;&gt;"",INDEX('Size (Analyst)'!O:O,5*(ROW()-2)+3),"")</f>
        <v>0</v>
      </c>
      <c r="P44">
        <f>IF($A44&lt;&gt;"",INDEX('Size (Analyst)'!P:P,5*(ROW()-2)+3),"")</f>
        <v>1.1335243553008597E-2</v>
      </c>
      <c r="Q44">
        <f>IF($A44&lt;&gt;"",INDEX('Size (Analyst)'!Q:Q,5*(ROW()-2)+3),"")</f>
        <v>0</v>
      </c>
      <c r="R44">
        <f>IF($A44&lt;&gt;"",INDEX('Size (Analyst)'!R:R,5*(ROW()-2)+3),"")</f>
        <v>0</v>
      </c>
      <c r="S44">
        <f>IF($A44&lt;&gt;"",INDEX('Size (Analyst)'!S:S,5*(ROW()-2)+3),"")</f>
        <v>0</v>
      </c>
      <c r="T44">
        <f>IF($A44&lt;&gt;"",INDEX('Size (Analyst)'!T:T,5*(ROW()-2)+3),"")</f>
        <v>0</v>
      </c>
      <c r="U44">
        <f>IF($A44&lt;&gt;"",INDEX('Size (Analyst)'!U:U,5*(ROW()-2)+3),"")</f>
        <v>0</v>
      </c>
      <c r="V44">
        <f>IF($A44&lt;&gt;"",INDEX('Size (Analyst)'!V:V,5*(ROW()-2)+3),"")</f>
        <v>0</v>
      </c>
      <c r="W44">
        <f>IF($A44&lt;&gt;"",INDEX('Size (Analyst)'!W:W,5*(ROW()-2)+3),"")</f>
        <v>0</v>
      </c>
      <c r="X44">
        <f>IF($A44&lt;&gt;"",INDEX('Size (Analyst)'!X:X,5*(ROW()-2)+3),"")</f>
        <v>0</v>
      </c>
      <c r="Y44">
        <f>IF($A44&lt;&gt;"",INDEX('Size (Analyst)'!Y:Y,5*(ROW()-2)+3),"")</f>
        <v>-3.4000000000000002E-2</v>
      </c>
      <c r="Z44">
        <f>IF($A44&lt;&gt;"",INDEX('Size (Analyst)'!Z:Z,5*(ROW()-2)+3),"")</f>
        <v>0</v>
      </c>
    </row>
    <row r="45" spans="1:26" x14ac:dyDescent="0.2">
      <c r="A45" s="13" t="str">
        <f>IF(INDEX('Size (Analyst)'!A:A,5*(ROW()-2)+1)&lt;&gt;"",INDEX('Size (Analyst)'!A:A,5*(ROW()-2)+1),"")</f>
        <v>Time Stamp</v>
      </c>
      <c r="B45">
        <f>IF($A45&lt;&gt;"",INDEX('Size (Analyst)'!B:B,5*(ROW()-2)+3),"")</f>
        <v>-2</v>
      </c>
      <c r="C45">
        <f>IF($A45&lt;&gt;"",INDEX('Size (Analyst)'!C:C,5*(ROW()-2)+3),"")</f>
        <v>-1</v>
      </c>
      <c r="D45">
        <f>IF($A45&lt;&gt;"",INDEX('Size (Analyst)'!D:D,5*(ROW()-2)+3),"")</f>
        <v>0</v>
      </c>
      <c r="E45">
        <f>IF($A45&lt;&gt;"",INDEX('Size (Analyst)'!E:E,5*(ROW()-2)+3),"")</f>
        <v>0</v>
      </c>
      <c r="F45">
        <f>IF($A45&lt;&gt;"",INDEX('Size (Analyst)'!F:F,5*(ROW()-2)+3),"")</f>
        <v>0</v>
      </c>
      <c r="G45">
        <f>IF($A45&lt;&gt;"",INDEX('Size (Analyst)'!G:G,5*(ROW()-2)+3),"")</f>
        <v>0</v>
      </c>
      <c r="H45">
        <f>IF($A45&lt;&gt;"",INDEX('Size (Analyst)'!H:H,5*(ROW()-2)+3),"")</f>
        <v>0</v>
      </c>
      <c r="I45">
        <f>IF($A45&lt;&gt;"",INDEX('Size (Analyst)'!I:I,5*(ROW()-2)+3),"")</f>
        <v>0</v>
      </c>
      <c r="J45">
        <f>IF($A45&lt;&gt;"",INDEX('Size (Analyst)'!J:J,5*(ROW()-2)+3),"")</f>
        <v>-2</v>
      </c>
      <c r="K45">
        <f>IF($A45&lt;&gt;"",INDEX('Size (Analyst)'!K:K,5*(ROW()-2)+3),"")</f>
        <v>0</v>
      </c>
      <c r="L45">
        <f>IF($A45&lt;&gt;"",INDEX('Size (Analyst)'!L:L,5*(ROW()-2)+3),"")</f>
        <v>-1</v>
      </c>
      <c r="M45">
        <f>IF($A45&lt;&gt;"",INDEX('Size (Analyst)'!M:M,5*(ROW()-2)+3),"")</f>
        <v>0</v>
      </c>
      <c r="N45">
        <f>IF($A45&lt;&gt;"",INDEX('Size (Analyst)'!N:N,5*(ROW()-2)+3),"")</f>
        <v>0</v>
      </c>
      <c r="O45">
        <f>IF($A45&lt;&gt;"",INDEX('Size (Analyst)'!O:O,5*(ROW()-2)+3),"")</f>
        <v>0</v>
      </c>
      <c r="P45">
        <f>IF($A45&lt;&gt;"",INDEX('Size (Analyst)'!P:P,5*(ROW()-2)+3),"")</f>
        <v>0</v>
      </c>
      <c r="Q45">
        <f>IF($A45&lt;&gt;"",INDEX('Size (Analyst)'!Q:Q,5*(ROW()-2)+3),"")</f>
        <v>0</v>
      </c>
      <c r="R45">
        <f>IF($A45&lt;&gt;"",INDEX('Size (Analyst)'!R:R,5*(ROW()-2)+3),"")</f>
        <v>0</v>
      </c>
      <c r="S45">
        <f>IF($A45&lt;&gt;"",INDEX('Size (Analyst)'!S:S,5*(ROW()-2)+3),"")</f>
        <v>0</v>
      </c>
      <c r="T45">
        <f>IF($A45&lt;&gt;"",INDEX('Size (Analyst)'!T:T,5*(ROW()-2)+3),"")</f>
        <v>0</v>
      </c>
      <c r="U45">
        <f>IF($A45&lt;&gt;"",INDEX('Size (Analyst)'!U:U,5*(ROW()-2)+3),"")</f>
        <v>0</v>
      </c>
      <c r="V45">
        <f>IF($A45&lt;&gt;"",INDEX('Size (Analyst)'!V:V,5*(ROW()-2)+3),"")</f>
        <v>0</v>
      </c>
      <c r="W45">
        <f>IF($A45&lt;&gt;"",INDEX('Size (Analyst)'!W:W,5*(ROW()-2)+3),"")</f>
        <v>0</v>
      </c>
      <c r="X45">
        <f>IF($A45&lt;&gt;"",INDEX('Size (Analyst)'!X:X,5*(ROW()-2)+3),"")</f>
        <v>0</v>
      </c>
      <c r="Y45">
        <f>IF($A45&lt;&gt;"",INDEX('Size (Analyst)'!Y:Y,5*(ROW()-2)+3),"")</f>
        <v>-2</v>
      </c>
      <c r="Z45">
        <f>IF($A45&lt;&gt;"",INDEX('Size (Analyst)'!Z:Z,5*(ROW()-2)+3),"")</f>
        <v>0</v>
      </c>
    </row>
    <row r="46" spans="1:26" x14ac:dyDescent="0.2">
      <c r="A46" s="13" t="str">
        <f>IF(INDEX('Size (Analyst)'!A:A,5*(ROW()-2)+1)&lt;&gt;"",INDEX('Size (Analyst)'!A:A,5*(ROW()-2)+1),"")</f>
        <v>Forward Pt</v>
      </c>
      <c r="B46">
        <f>IF($A46&lt;&gt;"",INDEX('Size (Analyst)'!B:B,5*(ROW()-2)+3),"")</f>
        <v>0</v>
      </c>
      <c r="C46">
        <f>IF($A46&lt;&gt;"",INDEX('Size (Analyst)'!C:C,5*(ROW()-2)+3),"")</f>
        <v>0</v>
      </c>
      <c r="D46">
        <f>IF($A46&lt;&gt;"",INDEX('Size (Analyst)'!D:D,5*(ROW()-2)+3),"")</f>
        <v>0</v>
      </c>
      <c r="E46">
        <f>IF($A46&lt;&gt;"",INDEX('Size (Analyst)'!E:E,5*(ROW()-2)+3),"")</f>
        <v>0</v>
      </c>
      <c r="F46">
        <f>IF($A46&lt;&gt;"",INDEX('Size (Analyst)'!F:F,5*(ROW()-2)+3),"")</f>
        <v>0</v>
      </c>
      <c r="G46">
        <f>IF($A46&lt;&gt;"",INDEX('Size (Analyst)'!G:G,5*(ROW()-2)+3),"")</f>
        <v>0</v>
      </c>
      <c r="H46">
        <f>IF($A46&lt;&gt;"",INDEX('Size (Analyst)'!H:H,5*(ROW()-2)+3),"")</f>
        <v>0</v>
      </c>
      <c r="I46">
        <f>IF($A46&lt;&gt;"",INDEX('Size (Analyst)'!I:I,5*(ROW()-2)+3),"")</f>
        <v>0</v>
      </c>
      <c r="J46">
        <f>IF($A46&lt;&gt;"",INDEX('Size (Analyst)'!J:J,5*(ROW()-2)+3),"")</f>
        <v>0</v>
      </c>
      <c r="K46">
        <f>IF($A46&lt;&gt;"",INDEX('Size (Analyst)'!K:K,5*(ROW()-2)+3),"")</f>
        <v>0</v>
      </c>
      <c r="L46">
        <f>IF($A46&lt;&gt;"",INDEX('Size (Analyst)'!L:L,5*(ROW()-2)+3),"")</f>
        <v>0</v>
      </c>
      <c r="M46">
        <f>IF($A46&lt;&gt;"",INDEX('Size (Analyst)'!M:M,5*(ROW()-2)+3),"")</f>
        <v>0</v>
      </c>
      <c r="N46">
        <f>IF($A46&lt;&gt;"",INDEX('Size (Analyst)'!N:N,5*(ROW()-2)+3),"")</f>
        <v>0</v>
      </c>
      <c r="O46">
        <f>IF($A46&lt;&gt;"",INDEX('Size (Analyst)'!O:O,5*(ROW()-2)+3),"")</f>
        <v>0</v>
      </c>
      <c r="P46">
        <f>IF($A46&lt;&gt;"",INDEX('Size (Analyst)'!P:P,5*(ROW()-2)+3),"")</f>
        <v>0</v>
      </c>
      <c r="Q46">
        <f>IF($A46&lt;&gt;"",INDEX('Size (Analyst)'!Q:Q,5*(ROW()-2)+3),"")</f>
        <v>0</v>
      </c>
      <c r="R46">
        <f>IF($A46&lt;&gt;"",INDEX('Size (Analyst)'!R:R,5*(ROW()-2)+3),"")</f>
        <v>0</v>
      </c>
      <c r="S46">
        <f>IF($A46&lt;&gt;"",INDEX('Size (Analyst)'!S:S,5*(ROW()-2)+3),"")</f>
        <v>0</v>
      </c>
      <c r="T46">
        <f>IF($A46&lt;&gt;"",INDEX('Size (Analyst)'!T:T,5*(ROW()-2)+3),"")</f>
        <v>0</v>
      </c>
      <c r="U46">
        <f>IF($A46&lt;&gt;"",INDEX('Size (Analyst)'!U:U,5*(ROW()-2)+3),"")</f>
        <v>0</v>
      </c>
      <c r="V46">
        <f>IF($A46&lt;&gt;"",INDEX('Size (Analyst)'!V:V,5*(ROW()-2)+3),"")</f>
        <v>0</v>
      </c>
      <c r="W46">
        <f>IF($A46&lt;&gt;"",INDEX('Size (Analyst)'!W:W,5*(ROW()-2)+3),"")</f>
        <v>0</v>
      </c>
      <c r="X46">
        <f>IF($A46&lt;&gt;"",INDEX('Size (Analyst)'!X:X,5*(ROW()-2)+3),"")</f>
        <v>0</v>
      </c>
      <c r="Y46">
        <f>IF($A46&lt;&gt;"",INDEX('Size (Analyst)'!Y:Y,5*(ROW()-2)+3),"")</f>
        <v>0</v>
      </c>
      <c r="Z46">
        <f>IF($A46&lt;&gt;"",INDEX('Size (Analyst)'!Z:Z,5*(ROW()-2)+3),"")</f>
        <v>0</v>
      </c>
    </row>
    <row r="47" spans="1:26" x14ac:dyDescent="0.2">
      <c r="A47" s="13" t="str">
        <f>IF(INDEX('Size (Analyst)'!A:A,5*(ROW()-2)+1)&lt;&gt;"",INDEX('Size (Analyst)'!A:A,5*(ROW()-2)+1),"")</f>
        <v>Spot</v>
      </c>
      <c r="B47" t="str">
        <f>IF($A47&lt;&gt;"",INDEX('Size (Analyst)'!B:B,5*(ROW()-2)+3),"")</f>
        <v/>
      </c>
      <c r="C47" t="str">
        <f>IF($A47&lt;&gt;"",INDEX('Size (Analyst)'!C:C,5*(ROW()-2)+3),"")</f>
        <v/>
      </c>
      <c r="D47" t="str">
        <f>IF($A47&lt;&gt;"",INDEX('Size (Analyst)'!D:D,5*(ROW()-2)+3),"")</f>
        <v/>
      </c>
      <c r="E47" t="str">
        <f>IF($A47&lt;&gt;"",INDEX('Size (Analyst)'!E:E,5*(ROW()-2)+3),"")</f>
        <v/>
      </c>
      <c r="F47" t="str">
        <f>IF($A47&lt;&gt;"",INDEX('Size (Analyst)'!F:F,5*(ROW()-2)+3),"")</f>
        <v/>
      </c>
      <c r="G47" t="str">
        <f>IF($A47&lt;&gt;"",INDEX('Size (Analyst)'!G:G,5*(ROW()-2)+3),"")</f>
        <v/>
      </c>
      <c r="H47" t="str">
        <f>IF($A47&lt;&gt;"",INDEX('Size (Analyst)'!H:H,5*(ROW()-2)+3),"")</f>
        <v/>
      </c>
      <c r="I47" t="str">
        <f>IF($A47&lt;&gt;"",INDEX('Size (Analyst)'!I:I,5*(ROW()-2)+3),"")</f>
        <v/>
      </c>
      <c r="J47" t="str">
        <f>IF($A47&lt;&gt;"",INDEX('Size (Analyst)'!J:J,5*(ROW()-2)+3),"")</f>
        <v/>
      </c>
      <c r="K47" t="str">
        <f>IF($A47&lt;&gt;"",INDEX('Size (Analyst)'!K:K,5*(ROW()-2)+3),"")</f>
        <v/>
      </c>
      <c r="L47" t="str">
        <f>IF($A47&lt;&gt;"",INDEX('Size (Analyst)'!L:L,5*(ROW()-2)+3),"")</f>
        <v/>
      </c>
      <c r="M47" t="str">
        <f>IF($A47&lt;&gt;"",INDEX('Size (Analyst)'!M:M,5*(ROW()-2)+3),"")</f>
        <v/>
      </c>
      <c r="N47" t="str">
        <f>IF($A47&lt;&gt;"",INDEX('Size (Analyst)'!N:N,5*(ROW()-2)+3),"")</f>
        <v/>
      </c>
      <c r="O47" t="str">
        <f>IF($A47&lt;&gt;"",INDEX('Size (Analyst)'!O:O,5*(ROW()-2)+3),"")</f>
        <v/>
      </c>
      <c r="P47" t="str">
        <f>IF($A47&lt;&gt;"",INDEX('Size (Analyst)'!P:P,5*(ROW()-2)+3),"")</f>
        <v/>
      </c>
      <c r="Q47" t="str">
        <f>IF($A47&lt;&gt;"",INDEX('Size (Analyst)'!Q:Q,5*(ROW()-2)+3),"")</f>
        <v/>
      </c>
      <c r="R47" t="str">
        <f>IF($A47&lt;&gt;"",INDEX('Size (Analyst)'!R:R,5*(ROW()-2)+3),"")</f>
        <v/>
      </c>
      <c r="S47" t="str">
        <f>IF($A47&lt;&gt;"",INDEX('Size (Analyst)'!S:S,5*(ROW()-2)+3),"")</f>
        <v/>
      </c>
      <c r="T47" t="str">
        <f>IF($A47&lt;&gt;"",INDEX('Size (Analyst)'!T:T,5*(ROW()-2)+3),"")</f>
        <v/>
      </c>
      <c r="U47" t="str">
        <f>IF($A47&lt;&gt;"",INDEX('Size (Analyst)'!U:U,5*(ROW()-2)+3),"")</f>
        <v/>
      </c>
      <c r="V47" t="str">
        <f>IF($A47&lt;&gt;"",INDEX('Size (Analyst)'!V:V,5*(ROW()-2)+3),"")</f>
        <v/>
      </c>
      <c r="W47" t="str">
        <f>IF($A47&lt;&gt;"",INDEX('Size (Analyst)'!W:W,5*(ROW()-2)+3),"")</f>
        <v/>
      </c>
      <c r="X47" t="str">
        <f>IF($A47&lt;&gt;"",INDEX('Size (Analyst)'!X:X,5*(ROW()-2)+3),"")</f>
        <v/>
      </c>
      <c r="Y47" t="str">
        <f>IF($A47&lt;&gt;"",INDEX('Size (Analyst)'!Y:Y,5*(ROW()-2)+3),"")</f>
        <v/>
      </c>
      <c r="Z47" t="str">
        <f>IF($A47&lt;&gt;"",INDEX('Size (Analyst)'!Z:Z,5*(ROW()-2)+3),"")</f>
        <v/>
      </c>
    </row>
    <row r="48" spans="1:26" x14ac:dyDescent="0.2">
      <c r="A48" s="13" t="str">
        <f>IF(INDEX('Size (Analyst)'!A:A,5*(ROW()-2)+1)&lt;&gt;"",INDEX('Size (Analyst)'!A:A,5*(ROW()-2)+1),"")</f>
        <v>Size</v>
      </c>
      <c r="B48" t="str">
        <f>IF($A48&lt;&gt;"",INDEX('Size (Analyst)'!B:B,5*(ROW()-2)+3),"")</f>
        <v/>
      </c>
      <c r="C48" t="str">
        <f>IF($A48&lt;&gt;"",INDEX('Size (Analyst)'!C:C,5*(ROW()-2)+3),"")</f>
        <v/>
      </c>
      <c r="D48" t="str">
        <f>IF($A48&lt;&gt;"",INDEX('Size (Analyst)'!D:D,5*(ROW()-2)+3),"")</f>
        <v/>
      </c>
      <c r="E48" t="str">
        <f>IF($A48&lt;&gt;"",INDEX('Size (Analyst)'!E:E,5*(ROW()-2)+3),"")</f>
        <v/>
      </c>
      <c r="F48" t="str">
        <f>IF($A48&lt;&gt;"",INDEX('Size (Analyst)'!F:F,5*(ROW()-2)+3),"")</f>
        <v/>
      </c>
      <c r="G48" t="str">
        <f>IF($A48&lt;&gt;"",INDEX('Size (Analyst)'!G:G,5*(ROW()-2)+3),"")</f>
        <v/>
      </c>
      <c r="H48" t="str">
        <f>IF($A48&lt;&gt;"",INDEX('Size (Analyst)'!H:H,5*(ROW()-2)+3),"")</f>
        <v/>
      </c>
      <c r="I48" t="str">
        <f>IF($A48&lt;&gt;"",INDEX('Size (Analyst)'!I:I,5*(ROW()-2)+3),"")</f>
        <v/>
      </c>
      <c r="J48" t="str">
        <f>IF($A48&lt;&gt;"",INDEX('Size (Analyst)'!J:J,5*(ROW()-2)+3),"")</f>
        <v/>
      </c>
      <c r="K48" t="str">
        <f>IF($A48&lt;&gt;"",INDEX('Size (Analyst)'!K:K,5*(ROW()-2)+3),"")</f>
        <v/>
      </c>
      <c r="L48" t="str">
        <f>IF($A48&lt;&gt;"",INDEX('Size (Analyst)'!L:L,5*(ROW()-2)+3),"")</f>
        <v/>
      </c>
      <c r="M48" t="str">
        <f>IF($A48&lt;&gt;"",INDEX('Size (Analyst)'!M:M,5*(ROW()-2)+3),"")</f>
        <v/>
      </c>
      <c r="N48" t="str">
        <f>IF($A48&lt;&gt;"",INDEX('Size (Analyst)'!N:N,5*(ROW()-2)+3),"")</f>
        <v/>
      </c>
      <c r="O48" t="str">
        <f>IF($A48&lt;&gt;"",INDEX('Size (Analyst)'!O:O,5*(ROW()-2)+3),"")</f>
        <v/>
      </c>
      <c r="P48" t="str">
        <f>IF($A48&lt;&gt;"",INDEX('Size (Analyst)'!P:P,5*(ROW()-2)+3),"")</f>
        <v/>
      </c>
      <c r="Q48" t="str">
        <f>IF($A48&lt;&gt;"",INDEX('Size (Analyst)'!Q:Q,5*(ROW()-2)+3),"")</f>
        <v/>
      </c>
      <c r="R48" t="str">
        <f>IF($A48&lt;&gt;"",INDEX('Size (Analyst)'!R:R,5*(ROW()-2)+3),"")</f>
        <v/>
      </c>
      <c r="S48" t="str">
        <f>IF($A48&lt;&gt;"",INDEX('Size (Analyst)'!S:S,5*(ROW()-2)+3),"")</f>
        <v/>
      </c>
      <c r="T48" t="str">
        <f>IF($A48&lt;&gt;"",INDEX('Size (Analyst)'!T:T,5*(ROW()-2)+3),"")</f>
        <v/>
      </c>
      <c r="U48" t="str">
        <f>IF($A48&lt;&gt;"",INDEX('Size (Analyst)'!U:U,5*(ROW()-2)+3),"")</f>
        <v/>
      </c>
      <c r="V48" t="str">
        <f>IF($A48&lt;&gt;"",INDEX('Size (Analyst)'!V:V,5*(ROW()-2)+3),"")</f>
        <v/>
      </c>
      <c r="W48" t="str">
        <f>IF($A48&lt;&gt;"",INDEX('Size (Analyst)'!W:W,5*(ROW()-2)+3),"")</f>
        <v/>
      </c>
      <c r="X48" t="str">
        <f>IF($A48&lt;&gt;"",INDEX('Size (Analyst)'!X:X,5*(ROW()-2)+3),"")</f>
        <v/>
      </c>
      <c r="Y48" t="str">
        <f>IF($A48&lt;&gt;"",INDEX('Size (Analyst)'!Y:Y,5*(ROW()-2)+3),"")</f>
        <v/>
      </c>
      <c r="Z48" t="str">
        <f>IF($A48&lt;&gt;"",INDEX('Size (Analyst)'!Z:Z,5*(ROW()-2)+3),"")</f>
        <v/>
      </c>
    </row>
    <row r="49" spans="1:26" x14ac:dyDescent="0.2">
      <c r="A49" s="13" t="str">
        <f>IF(INDEX('Size (Analyst)'!A:A,5*(ROW()-2)+1)&lt;&gt;"",INDEX('Size (Analyst)'!A:A,5*(ROW()-2)+1),"")</f>
        <v>Conviction</v>
      </c>
      <c r="B49" t="str">
        <f>IF($A49&lt;&gt;"",INDEX('Size (Analyst)'!B:B,5*(ROW()-2)+3),"")</f>
        <v/>
      </c>
      <c r="C49">
        <f>IF($A49&lt;&gt;"",INDEX('Size (Analyst)'!C:C,5*(ROW()-2)+3),"")</f>
        <v>925.73</v>
      </c>
      <c r="D49" t="str">
        <f>IF($A49&lt;&gt;"",INDEX('Size (Analyst)'!D:D,5*(ROW()-2)+3),"")</f>
        <v/>
      </c>
      <c r="E49" t="str">
        <f>IF($A49&lt;&gt;"",INDEX('Size (Analyst)'!E:E,5*(ROW()-2)+3),"")</f>
        <v/>
      </c>
      <c r="F49" t="str">
        <f>IF($A49&lt;&gt;"",INDEX('Size (Analyst)'!F:F,5*(ROW()-2)+3),"")</f>
        <v/>
      </c>
      <c r="G49" t="str">
        <f>IF($A49&lt;&gt;"",INDEX('Size (Analyst)'!G:G,5*(ROW()-2)+3),"")</f>
        <v/>
      </c>
      <c r="H49" t="str">
        <f>IF($A49&lt;&gt;"",INDEX('Size (Analyst)'!H:H,5*(ROW()-2)+3),"")</f>
        <v/>
      </c>
      <c r="I49" t="str">
        <f>IF($A49&lt;&gt;"",INDEX('Size (Analyst)'!I:I,5*(ROW()-2)+3),"")</f>
        <v/>
      </c>
      <c r="J49" t="str">
        <f>IF($A49&lt;&gt;"",INDEX('Size (Analyst)'!J:J,5*(ROW()-2)+3),"")</f>
        <v/>
      </c>
      <c r="K49" t="str">
        <f>IF($A49&lt;&gt;"",INDEX('Size (Analyst)'!K:K,5*(ROW()-2)+3),"")</f>
        <v/>
      </c>
      <c r="L49" t="str">
        <f>IF($A49&lt;&gt;"",INDEX('Size (Analyst)'!L:L,5*(ROW()-2)+3),"")</f>
        <v/>
      </c>
      <c r="M49" t="str">
        <f>IF($A49&lt;&gt;"",INDEX('Size (Analyst)'!M:M,5*(ROW()-2)+3),"")</f>
        <v/>
      </c>
      <c r="N49" t="str">
        <f>IF($A49&lt;&gt;"",INDEX('Size (Analyst)'!N:N,5*(ROW()-2)+3),"")</f>
        <v/>
      </c>
      <c r="O49" t="str">
        <f>IF($A49&lt;&gt;"",INDEX('Size (Analyst)'!O:O,5*(ROW()-2)+3),"")</f>
        <v/>
      </c>
      <c r="P49" t="str">
        <f>IF($A49&lt;&gt;"",INDEX('Size (Analyst)'!P:P,5*(ROW()-2)+3),"")</f>
        <v/>
      </c>
      <c r="Q49" t="str">
        <f>IF($A49&lt;&gt;"",INDEX('Size (Analyst)'!Q:Q,5*(ROW()-2)+3),"")</f>
        <v/>
      </c>
      <c r="R49" t="str">
        <f>IF($A49&lt;&gt;"",INDEX('Size (Analyst)'!R:R,5*(ROW()-2)+3),"")</f>
        <v/>
      </c>
      <c r="S49" t="str">
        <f>IF($A49&lt;&gt;"",INDEX('Size (Analyst)'!S:S,5*(ROW()-2)+3),"")</f>
        <v/>
      </c>
      <c r="T49" t="str">
        <f>IF($A49&lt;&gt;"",INDEX('Size (Analyst)'!T:T,5*(ROW()-2)+3),"")</f>
        <v/>
      </c>
      <c r="U49" t="str">
        <f>IF($A49&lt;&gt;"",INDEX('Size (Analyst)'!U:U,5*(ROW()-2)+3),"")</f>
        <v/>
      </c>
      <c r="V49" t="str">
        <f>IF($A49&lt;&gt;"",INDEX('Size (Analyst)'!V:V,5*(ROW()-2)+3),"")</f>
        <v/>
      </c>
      <c r="W49" t="str">
        <f>IF($A49&lt;&gt;"",INDEX('Size (Analyst)'!W:W,5*(ROW()-2)+3),"")</f>
        <v/>
      </c>
      <c r="X49" t="str">
        <f>IF($A49&lt;&gt;"",INDEX('Size (Analyst)'!X:X,5*(ROW()-2)+3),"")</f>
        <v/>
      </c>
      <c r="Y49" t="str">
        <f>IF($A49&lt;&gt;"",INDEX('Size (Analyst)'!Y:Y,5*(ROW()-2)+3),"")</f>
        <v/>
      </c>
      <c r="Z49" t="str">
        <f>IF($A49&lt;&gt;"",INDEX('Size (Analyst)'!Z:Z,5*(ROW()-2)+3),"")</f>
        <v/>
      </c>
    </row>
    <row r="50" spans="1:26" x14ac:dyDescent="0.2">
      <c r="A50" s="13">
        <f>IF(INDEX('Size (Analyst)'!A:A,5*(ROW()-2)+1)&lt;&gt;"",INDEX('Size (Analyst)'!A:A,5*(ROW()-2)+1),"")</f>
        <v>44867</v>
      </c>
      <c r="B50">
        <f>IF($A50&lt;&gt;"",INDEX('Size (Analyst)'!B:B,5*(ROW()-2)+3),"")</f>
        <v>-1.7089836888331239E-2</v>
      </c>
      <c r="C50">
        <f>IF($A50&lt;&gt;"",INDEX('Size (Analyst)'!C:C,5*(ROW()-2)+3),"")</f>
        <v>-1.7577496580027361E-2</v>
      </c>
      <c r="D50">
        <f>IF($A50&lt;&gt;"",INDEX('Size (Analyst)'!D:D,5*(ROW()-2)+3),"")</f>
        <v>0</v>
      </c>
      <c r="E50">
        <f>IF($A50&lt;&gt;"",INDEX('Size (Analyst)'!E:E,5*(ROW()-2)+3),"")</f>
        <v>0</v>
      </c>
      <c r="F50">
        <f>IF($A50&lt;&gt;"",INDEX('Size (Analyst)'!F:F,5*(ROW()-2)+3),"")</f>
        <v>0</v>
      </c>
      <c r="G50">
        <f>IF($A50&lt;&gt;"",INDEX('Size (Analyst)'!G:G,5*(ROW()-2)+3),"")</f>
        <v>0</v>
      </c>
      <c r="H50">
        <f>IF($A50&lt;&gt;"",INDEX('Size (Analyst)'!H:H,5*(ROW()-2)+3),"")</f>
        <v>0</v>
      </c>
      <c r="I50">
        <f>IF($A50&lt;&gt;"",INDEX('Size (Analyst)'!I:I,5*(ROW()-2)+3),"")</f>
        <v>0</v>
      </c>
      <c r="J50">
        <f>IF($A50&lt;&gt;"",INDEX('Size (Analyst)'!J:J,5*(ROW()-2)+3),"")</f>
        <v>-2.9396583850931676E-2</v>
      </c>
      <c r="K50">
        <f>IF($A50&lt;&gt;"",INDEX('Size (Analyst)'!K:K,5*(ROW()-2)+3),"")</f>
        <v>0.02</v>
      </c>
      <c r="L50">
        <f>IF($A50&lt;&gt;"",INDEX('Size (Analyst)'!L:L,5*(ROW()-2)+3),"")</f>
        <v>2.67823928571428E-2</v>
      </c>
      <c r="M50">
        <f>IF($A50&lt;&gt;"",INDEX('Size (Analyst)'!M:M,5*(ROW()-2)+3),"")</f>
        <v>0</v>
      </c>
      <c r="N50">
        <f>IF($A50&lt;&gt;"",INDEX('Size (Analyst)'!N:N,5*(ROW()-2)+3),"")</f>
        <v>0</v>
      </c>
      <c r="O50">
        <f>IF($A50&lt;&gt;"",INDEX('Size (Analyst)'!O:O,5*(ROW()-2)+3),"")</f>
        <v>0</v>
      </c>
      <c r="P50">
        <f>IF($A50&lt;&gt;"",INDEX('Size (Analyst)'!P:P,5*(ROW()-2)+3),"")</f>
        <v>0</v>
      </c>
      <c r="Q50">
        <f>IF($A50&lt;&gt;"",INDEX('Size (Analyst)'!Q:Q,5*(ROW()-2)+3),"")</f>
        <v>0</v>
      </c>
      <c r="R50">
        <f>IF($A50&lt;&gt;"",INDEX('Size (Analyst)'!R:R,5*(ROW()-2)+3),"")</f>
        <v>0</v>
      </c>
      <c r="S50">
        <f>IF($A50&lt;&gt;"",INDEX('Size (Analyst)'!S:S,5*(ROW()-2)+3),"")</f>
        <v>0</v>
      </c>
      <c r="T50">
        <f>IF($A50&lt;&gt;"",INDEX('Size (Analyst)'!T:T,5*(ROW()-2)+3),"")</f>
        <v>0</v>
      </c>
      <c r="U50">
        <f>IF($A50&lt;&gt;"",INDEX('Size (Analyst)'!U:U,5*(ROW()-2)+3),"")</f>
        <v>-2.5288764762208749E-2</v>
      </c>
      <c r="V50">
        <f>IF($A50&lt;&gt;"",INDEX('Size (Analyst)'!V:V,5*(ROW()-2)+3),"")</f>
        <v>0</v>
      </c>
      <c r="W50">
        <f>IF($A50&lt;&gt;"",INDEX('Size (Analyst)'!W:W,5*(ROW()-2)+3),"")</f>
        <v>0</v>
      </c>
      <c r="X50">
        <f>IF($A50&lt;&gt;"",INDEX('Size (Analyst)'!X:X,5*(ROW()-2)+3),"")</f>
        <v>0</v>
      </c>
      <c r="Y50">
        <f>IF($A50&lt;&gt;"",INDEX('Size (Analyst)'!Y:Y,5*(ROW()-2)+3),"")</f>
        <v>-4.7935958549222779E-2</v>
      </c>
      <c r="Z50">
        <f>IF($A50&lt;&gt;"",INDEX('Size (Analyst)'!Z:Z,5*(ROW()-2)+3),"")</f>
        <v>0</v>
      </c>
    </row>
    <row r="51" spans="1:26" x14ac:dyDescent="0.2">
      <c r="A51" s="13" t="str">
        <f>IF(INDEX('Size (Analyst)'!A:A,5*(ROW()-2)+1)&lt;&gt;"",INDEX('Size (Analyst)'!A:A,5*(ROW()-2)+1),"")</f>
        <v>Time Stamp</v>
      </c>
      <c r="B51">
        <f>IF($A51&lt;&gt;"",INDEX('Size (Analyst)'!B:B,5*(ROW()-2)+3),"")</f>
        <v>-2</v>
      </c>
      <c r="C51">
        <f>IF($A51&lt;&gt;"",INDEX('Size (Analyst)'!C:C,5*(ROW()-2)+3),"")</f>
        <v>-2</v>
      </c>
      <c r="D51">
        <f>IF($A51&lt;&gt;"",INDEX('Size (Analyst)'!D:D,5*(ROW()-2)+3),"")</f>
        <v>0</v>
      </c>
      <c r="E51">
        <f>IF($A51&lt;&gt;"",INDEX('Size (Analyst)'!E:E,5*(ROW()-2)+3),"")</f>
        <v>0</v>
      </c>
      <c r="F51">
        <f>IF($A51&lt;&gt;"",INDEX('Size (Analyst)'!F:F,5*(ROW()-2)+3),"")</f>
        <v>0</v>
      </c>
      <c r="G51">
        <f>IF($A51&lt;&gt;"",INDEX('Size (Analyst)'!G:G,5*(ROW()-2)+3),"")</f>
        <v>0</v>
      </c>
      <c r="H51">
        <f>IF($A51&lt;&gt;"",INDEX('Size (Analyst)'!H:H,5*(ROW()-2)+3),"")</f>
        <v>0</v>
      </c>
      <c r="I51">
        <f>IF($A51&lt;&gt;"",INDEX('Size (Analyst)'!I:I,5*(ROW()-2)+3),"")</f>
        <v>0</v>
      </c>
      <c r="J51">
        <f>IF($A51&lt;&gt;"",INDEX('Size (Analyst)'!J:J,5*(ROW()-2)+3),"")</f>
        <v>-2</v>
      </c>
      <c r="K51">
        <f>IF($A51&lt;&gt;"",INDEX('Size (Analyst)'!K:K,5*(ROW()-2)+3),"")</f>
        <v>1</v>
      </c>
      <c r="L51">
        <f>IF($A51&lt;&gt;"",INDEX('Size (Analyst)'!L:L,5*(ROW()-2)+3),"")</f>
        <v>1</v>
      </c>
      <c r="M51">
        <f>IF($A51&lt;&gt;"",INDEX('Size (Analyst)'!M:M,5*(ROW()-2)+3),"")</f>
        <v>0</v>
      </c>
      <c r="N51">
        <f>IF($A51&lt;&gt;"",INDEX('Size (Analyst)'!N:N,5*(ROW()-2)+3),"")</f>
        <v>0</v>
      </c>
      <c r="O51">
        <f>IF($A51&lt;&gt;"",INDEX('Size (Analyst)'!O:O,5*(ROW()-2)+3),"")</f>
        <v>0</v>
      </c>
      <c r="P51">
        <f>IF($A51&lt;&gt;"",INDEX('Size (Analyst)'!P:P,5*(ROW()-2)+3),"")</f>
        <v>0</v>
      </c>
      <c r="Q51">
        <f>IF($A51&lt;&gt;"",INDEX('Size (Analyst)'!Q:Q,5*(ROW()-2)+3),"")</f>
        <v>0</v>
      </c>
      <c r="R51">
        <f>IF($A51&lt;&gt;"",INDEX('Size (Analyst)'!R:R,5*(ROW()-2)+3),"")</f>
        <v>0</v>
      </c>
      <c r="S51">
        <f>IF($A51&lt;&gt;"",INDEX('Size (Analyst)'!S:S,5*(ROW()-2)+3),"")</f>
        <v>0</v>
      </c>
      <c r="T51">
        <f>IF($A51&lt;&gt;"",INDEX('Size (Analyst)'!T:T,5*(ROW()-2)+3),"")</f>
        <v>0</v>
      </c>
      <c r="U51">
        <f>IF($A51&lt;&gt;"",INDEX('Size (Analyst)'!U:U,5*(ROW()-2)+3),"")</f>
        <v>-1</v>
      </c>
      <c r="V51">
        <f>IF($A51&lt;&gt;"",INDEX('Size (Analyst)'!V:V,5*(ROW()-2)+3),"")</f>
        <v>-2</v>
      </c>
      <c r="W51">
        <f>IF($A51&lt;&gt;"",INDEX('Size (Analyst)'!W:W,5*(ROW()-2)+3),"")</f>
        <v>0</v>
      </c>
      <c r="X51">
        <f>IF($A51&lt;&gt;"",INDEX('Size (Analyst)'!X:X,5*(ROW()-2)+3),"")</f>
        <v>0</v>
      </c>
      <c r="Y51">
        <f>IF($A51&lt;&gt;"",INDEX('Size (Analyst)'!Y:Y,5*(ROW()-2)+3),"")</f>
        <v>-3</v>
      </c>
      <c r="Z51">
        <f>IF($A51&lt;&gt;"",INDEX('Size (Analyst)'!Z:Z,5*(ROW()-2)+3),"")</f>
        <v>0</v>
      </c>
    </row>
    <row r="52" spans="1:26" x14ac:dyDescent="0.2">
      <c r="A52" s="13" t="str">
        <f>IF(INDEX('Size (Analyst)'!A:A,5*(ROW()-2)+1)&lt;&gt;"",INDEX('Size (Analyst)'!A:A,5*(ROW()-2)+1),"")</f>
        <v>Forward Pt</v>
      </c>
      <c r="B52">
        <f>IF($A52&lt;&gt;"",INDEX('Size (Analyst)'!B:B,5*(ROW()-2)+3),"")</f>
        <v>0</v>
      </c>
      <c r="C52">
        <f>IF($A52&lt;&gt;"",INDEX('Size (Analyst)'!C:C,5*(ROW()-2)+3),"")</f>
        <v>0</v>
      </c>
      <c r="D52">
        <f>IF($A52&lt;&gt;"",INDEX('Size (Analyst)'!D:D,5*(ROW()-2)+3),"")</f>
        <v>0</v>
      </c>
      <c r="E52">
        <f>IF($A52&lt;&gt;"",INDEX('Size (Analyst)'!E:E,5*(ROW()-2)+3),"")</f>
        <v>0</v>
      </c>
      <c r="F52">
        <f>IF($A52&lt;&gt;"",INDEX('Size (Analyst)'!F:F,5*(ROW()-2)+3),"")</f>
        <v>0</v>
      </c>
      <c r="G52">
        <f>IF($A52&lt;&gt;"",INDEX('Size (Analyst)'!G:G,5*(ROW()-2)+3),"")</f>
        <v>0</v>
      </c>
      <c r="H52">
        <f>IF($A52&lt;&gt;"",INDEX('Size (Analyst)'!H:H,5*(ROW()-2)+3),"")</f>
        <v>0</v>
      </c>
      <c r="I52">
        <f>IF($A52&lt;&gt;"",INDEX('Size (Analyst)'!I:I,5*(ROW()-2)+3),"")</f>
        <v>0</v>
      </c>
      <c r="J52">
        <f>IF($A52&lt;&gt;"",INDEX('Size (Analyst)'!J:J,5*(ROW()-2)+3),"")</f>
        <v>0</v>
      </c>
      <c r="K52">
        <f>IF($A52&lt;&gt;"",INDEX('Size (Analyst)'!K:K,5*(ROW()-2)+3),"")</f>
        <v>0</v>
      </c>
      <c r="L52">
        <f>IF($A52&lt;&gt;"",INDEX('Size (Analyst)'!L:L,5*(ROW()-2)+3),"")</f>
        <v>0</v>
      </c>
      <c r="M52">
        <f>IF($A52&lt;&gt;"",INDEX('Size (Analyst)'!M:M,5*(ROW()-2)+3),"")</f>
        <v>0</v>
      </c>
      <c r="N52">
        <f>IF($A52&lt;&gt;"",INDEX('Size (Analyst)'!N:N,5*(ROW()-2)+3),"")</f>
        <v>0</v>
      </c>
      <c r="O52">
        <f>IF($A52&lt;&gt;"",INDEX('Size (Analyst)'!O:O,5*(ROW()-2)+3),"")</f>
        <v>0</v>
      </c>
      <c r="P52">
        <f>IF($A52&lt;&gt;"",INDEX('Size (Analyst)'!P:P,5*(ROW()-2)+3),"")</f>
        <v>0</v>
      </c>
      <c r="Q52">
        <f>IF($A52&lt;&gt;"",INDEX('Size (Analyst)'!Q:Q,5*(ROW()-2)+3),"")</f>
        <v>0</v>
      </c>
      <c r="R52">
        <f>IF($A52&lt;&gt;"",INDEX('Size (Analyst)'!R:R,5*(ROW()-2)+3),"")</f>
        <v>0</v>
      </c>
      <c r="S52">
        <f>IF($A52&lt;&gt;"",INDEX('Size (Analyst)'!S:S,5*(ROW()-2)+3),"")</f>
        <v>0</v>
      </c>
      <c r="T52">
        <f>IF($A52&lt;&gt;"",INDEX('Size (Analyst)'!T:T,5*(ROW()-2)+3),"")</f>
        <v>0</v>
      </c>
      <c r="U52">
        <f>IF($A52&lt;&gt;"",INDEX('Size (Analyst)'!U:U,5*(ROW()-2)+3),"")</f>
        <v>0</v>
      </c>
      <c r="V52">
        <f>IF($A52&lt;&gt;"",INDEX('Size (Analyst)'!V:V,5*(ROW()-2)+3),"")</f>
        <v>0</v>
      </c>
      <c r="W52">
        <f>IF($A52&lt;&gt;"",INDEX('Size (Analyst)'!W:W,5*(ROW()-2)+3),"")</f>
        <v>0</v>
      </c>
      <c r="X52">
        <f>IF($A52&lt;&gt;"",INDEX('Size (Analyst)'!X:X,5*(ROW()-2)+3),"")</f>
        <v>0</v>
      </c>
      <c r="Y52">
        <f>IF($A52&lt;&gt;"",INDEX('Size (Analyst)'!Y:Y,5*(ROW()-2)+3),"")</f>
        <v>0</v>
      </c>
      <c r="Z52">
        <f>IF($A52&lt;&gt;"",INDEX('Size (Analyst)'!Z:Z,5*(ROW()-2)+3),"")</f>
        <v>0</v>
      </c>
    </row>
    <row r="53" spans="1:26" x14ac:dyDescent="0.2">
      <c r="A53" s="13" t="str">
        <f>IF(INDEX('Size (Analyst)'!A:A,5*(ROW()-2)+1)&lt;&gt;"",INDEX('Size (Analyst)'!A:A,5*(ROW()-2)+1),"")</f>
        <v>Spot</v>
      </c>
      <c r="B53" t="str">
        <f>IF($A53&lt;&gt;"",INDEX('Size (Analyst)'!B:B,5*(ROW()-2)+3),"")</f>
        <v/>
      </c>
      <c r="C53" t="str">
        <f>IF($A53&lt;&gt;"",INDEX('Size (Analyst)'!C:C,5*(ROW()-2)+3),"")</f>
        <v/>
      </c>
      <c r="D53" t="str">
        <f>IF($A53&lt;&gt;"",INDEX('Size (Analyst)'!D:D,5*(ROW()-2)+3),"")</f>
        <v/>
      </c>
      <c r="E53" t="str">
        <f>IF($A53&lt;&gt;"",INDEX('Size (Analyst)'!E:E,5*(ROW()-2)+3),"")</f>
        <v/>
      </c>
      <c r="F53" t="str">
        <f>IF($A53&lt;&gt;"",INDEX('Size (Analyst)'!F:F,5*(ROW()-2)+3),"")</f>
        <v/>
      </c>
      <c r="G53" t="str">
        <f>IF($A53&lt;&gt;"",INDEX('Size (Analyst)'!G:G,5*(ROW()-2)+3),"")</f>
        <v/>
      </c>
      <c r="H53" t="str">
        <f>IF($A53&lt;&gt;"",INDEX('Size (Analyst)'!H:H,5*(ROW()-2)+3),"")</f>
        <v/>
      </c>
      <c r="I53" t="str">
        <f>IF($A53&lt;&gt;"",INDEX('Size (Analyst)'!I:I,5*(ROW()-2)+3),"")</f>
        <v/>
      </c>
      <c r="J53" t="str">
        <f>IF($A53&lt;&gt;"",INDEX('Size (Analyst)'!J:J,5*(ROW()-2)+3),"")</f>
        <v/>
      </c>
      <c r="K53" t="str">
        <f>IF($A53&lt;&gt;"",INDEX('Size (Analyst)'!K:K,5*(ROW()-2)+3),"")</f>
        <v/>
      </c>
      <c r="L53" t="str">
        <f>IF($A53&lt;&gt;"",INDEX('Size (Analyst)'!L:L,5*(ROW()-2)+3),"")</f>
        <v/>
      </c>
      <c r="M53" t="str">
        <f>IF($A53&lt;&gt;"",INDEX('Size (Analyst)'!M:M,5*(ROW()-2)+3),"")</f>
        <v/>
      </c>
      <c r="N53" t="str">
        <f>IF($A53&lt;&gt;"",INDEX('Size (Analyst)'!N:N,5*(ROW()-2)+3),"")</f>
        <v/>
      </c>
      <c r="O53" t="str">
        <f>IF($A53&lt;&gt;"",INDEX('Size (Analyst)'!O:O,5*(ROW()-2)+3),"")</f>
        <v/>
      </c>
      <c r="P53" t="str">
        <f>IF($A53&lt;&gt;"",INDEX('Size (Analyst)'!P:P,5*(ROW()-2)+3),"")</f>
        <v/>
      </c>
      <c r="Q53" t="str">
        <f>IF($A53&lt;&gt;"",INDEX('Size (Analyst)'!Q:Q,5*(ROW()-2)+3),"")</f>
        <v/>
      </c>
      <c r="R53" t="str">
        <f>IF($A53&lt;&gt;"",INDEX('Size (Analyst)'!R:R,5*(ROW()-2)+3),"")</f>
        <v/>
      </c>
      <c r="S53" t="str">
        <f>IF($A53&lt;&gt;"",INDEX('Size (Analyst)'!S:S,5*(ROW()-2)+3),"")</f>
        <v/>
      </c>
      <c r="T53" t="str">
        <f>IF($A53&lt;&gt;"",INDEX('Size (Analyst)'!T:T,5*(ROW()-2)+3),"")</f>
        <v/>
      </c>
      <c r="U53" t="str">
        <f>IF($A53&lt;&gt;"",INDEX('Size (Analyst)'!U:U,5*(ROW()-2)+3),"")</f>
        <v/>
      </c>
      <c r="V53">
        <f>IF($A53&lt;&gt;"",INDEX('Size (Analyst)'!V:V,5*(ROW()-2)+3),"")</f>
        <v>0.17291666666666669</v>
      </c>
      <c r="W53" t="str">
        <f>IF($A53&lt;&gt;"",INDEX('Size (Analyst)'!W:W,5*(ROW()-2)+3),"")</f>
        <v/>
      </c>
      <c r="X53" t="str">
        <f>IF($A53&lt;&gt;"",INDEX('Size (Analyst)'!X:X,5*(ROW()-2)+3),"")</f>
        <v/>
      </c>
      <c r="Y53" t="str">
        <f>IF($A53&lt;&gt;"",INDEX('Size (Analyst)'!Y:Y,5*(ROW()-2)+3),"")</f>
        <v/>
      </c>
      <c r="Z53" t="str">
        <f>IF($A53&lt;&gt;"",INDEX('Size (Analyst)'!Z:Z,5*(ROW()-2)+3),"")</f>
        <v/>
      </c>
    </row>
    <row r="54" spans="1:26" x14ac:dyDescent="0.2">
      <c r="A54" s="13" t="str">
        <f>IF(INDEX('Size (Analyst)'!A:A,5*(ROW()-2)+1)&lt;&gt;"",INDEX('Size (Analyst)'!A:A,5*(ROW()-2)+1),"")</f>
        <v>Size</v>
      </c>
      <c r="B54" t="str">
        <f>IF($A54&lt;&gt;"",INDEX('Size (Analyst)'!B:B,5*(ROW()-2)+3),"")</f>
        <v/>
      </c>
      <c r="C54" t="str">
        <f>IF($A54&lt;&gt;"",INDEX('Size (Analyst)'!C:C,5*(ROW()-2)+3),"")</f>
        <v/>
      </c>
      <c r="D54" t="str">
        <f>IF($A54&lt;&gt;"",INDEX('Size (Analyst)'!D:D,5*(ROW()-2)+3),"")</f>
        <v/>
      </c>
      <c r="E54" t="str">
        <f>IF($A54&lt;&gt;"",INDEX('Size (Analyst)'!E:E,5*(ROW()-2)+3),"")</f>
        <v/>
      </c>
      <c r="F54" t="str">
        <f>IF($A54&lt;&gt;"",INDEX('Size (Analyst)'!F:F,5*(ROW()-2)+3),"")</f>
        <v/>
      </c>
      <c r="G54" t="str">
        <f>IF($A54&lt;&gt;"",INDEX('Size (Analyst)'!G:G,5*(ROW()-2)+3),"")</f>
        <v/>
      </c>
      <c r="H54" t="str">
        <f>IF($A54&lt;&gt;"",INDEX('Size (Analyst)'!H:H,5*(ROW()-2)+3),"")</f>
        <v/>
      </c>
      <c r="I54" t="str">
        <f>IF($A54&lt;&gt;"",INDEX('Size (Analyst)'!I:I,5*(ROW()-2)+3),"")</f>
        <v/>
      </c>
      <c r="J54" t="str">
        <f>IF($A54&lt;&gt;"",INDEX('Size (Analyst)'!J:J,5*(ROW()-2)+3),"")</f>
        <v/>
      </c>
      <c r="K54" t="str">
        <f>IF($A54&lt;&gt;"",INDEX('Size (Analyst)'!K:K,5*(ROW()-2)+3),"")</f>
        <v/>
      </c>
      <c r="L54" t="str">
        <f>IF($A54&lt;&gt;"",INDEX('Size (Analyst)'!L:L,5*(ROW()-2)+3),"")</f>
        <v/>
      </c>
      <c r="M54" t="str">
        <f>IF($A54&lt;&gt;"",INDEX('Size (Analyst)'!M:M,5*(ROW()-2)+3),"")</f>
        <v/>
      </c>
      <c r="N54" t="str">
        <f>IF($A54&lt;&gt;"",INDEX('Size (Analyst)'!N:N,5*(ROW()-2)+3),"")</f>
        <v/>
      </c>
      <c r="O54" t="str">
        <f>IF($A54&lt;&gt;"",INDEX('Size (Analyst)'!O:O,5*(ROW()-2)+3),"")</f>
        <v/>
      </c>
      <c r="P54" t="str">
        <f>IF($A54&lt;&gt;"",INDEX('Size (Analyst)'!P:P,5*(ROW()-2)+3),"")</f>
        <v/>
      </c>
      <c r="Q54" t="str">
        <f>IF($A54&lt;&gt;"",INDEX('Size (Analyst)'!Q:Q,5*(ROW()-2)+3),"")</f>
        <v/>
      </c>
      <c r="R54" t="str">
        <f>IF($A54&lt;&gt;"",INDEX('Size (Analyst)'!R:R,5*(ROW()-2)+3),"")</f>
        <v/>
      </c>
      <c r="S54" t="str">
        <f>IF($A54&lt;&gt;"",INDEX('Size (Analyst)'!S:S,5*(ROW()-2)+3),"")</f>
        <v/>
      </c>
      <c r="T54" t="str">
        <f>IF($A54&lt;&gt;"",INDEX('Size (Analyst)'!T:T,5*(ROW()-2)+3),"")</f>
        <v/>
      </c>
      <c r="U54" t="str">
        <f>IF($A54&lt;&gt;"",INDEX('Size (Analyst)'!U:U,5*(ROW()-2)+3),"")</f>
        <v/>
      </c>
      <c r="V54" t="str">
        <f>IF($A54&lt;&gt;"",INDEX('Size (Analyst)'!V:V,5*(ROW()-2)+3),"")</f>
        <v/>
      </c>
      <c r="W54" t="str">
        <f>IF($A54&lt;&gt;"",INDEX('Size (Analyst)'!W:W,5*(ROW()-2)+3),"")</f>
        <v/>
      </c>
      <c r="X54" t="str">
        <f>IF($A54&lt;&gt;"",INDEX('Size (Analyst)'!X:X,5*(ROW()-2)+3),"")</f>
        <v/>
      </c>
      <c r="Y54" t="str">
        <f>IF($A54&lt;&gt;"",INDEX('Size (Analyst)'!Y:Y,5*(ROW()-2)+3),"")</f>
        <v/>
      </c>
      <c r="Z54" t="str">
        <f>IF($A54&lt;&gt;"",INDEX('Size (Analyst)'!Z:Z,5*(ROW()-2)+3),"")</f>
        <v/>
      </c>
    </row>
    <row r="55" spans="1:26" x14ac:dyDescent="0.2">
      <c r="A55" s="13" t="str">
        <f>IF(INDEX('Size (Analyst)'!A:A,5*(ROW()-2)+1)&lt;&gt;"",INDEX('Size (Analyst)'!A:A,5*(ROW()-2)+1),"")</f>
        <v>Conviction</v>
      </c>
      <c r="B55" t="str">
        <f>IF($A55&lt;&gt;"",INDEX('Size (Analyst)'!B:B,5*(ROW()-2)+3),"")</f>
        <v/>
      </c>
      <c r="C55">
        <f>IF($A55&lt;&gt;"",INDEX('Size (Analyst)'!C:C,5*(ROW()-2)+3),"")</f>
        <v>856.34</v>
      </c>
      <c r="D55" t="str">
        <f>IF($A55&lt;&gt;"",INDEX('Size (Analyst)'!D:D,5*(ROW()-2)+3),"")</f>
        <v/>
      </c>
      <c r="E55">
        <f>IF($A55&lt;&gt;"",INDEX('Size (Analyst)'!E:E,5*(ROW()-2)+3),"")</f>
        <v>4940</v>
      </c>
      <c r="F55" t="str">
        <f>IF($A55&lt;&gt;"",INDEX('Size (Analyst)'!F:F,5*(ROW()-2)+3),"")</f>
        <v/>
      </c>
      <c r="G55" t="str">
        <f>IF($A55&lt;&gt;"",INDEX('Size (Analyst)'!G:G,5*(ROW()-2)+3),"")</f>
        <v/>
      </c>
      <c r="H55" t="str">
        <f>IF($A55&lt;&gt;"",INDEX('Size (Analyst)'!H:H,5*(ROW()-2)+3),"")</f>
        <v/>
      </c>
      <c r="I55" t="str">
        <f>IF($A55&lt;&gt;"",INDEX('Size (Analyst)'!I:I,5*(ROW()-2)+3),"")</f>
        <v/>
      </c>
      <c r="J55">
        <f>IF($A55&lt;&gt;"",INDEX('Size (Analyst)'!J:J,5*(ROW()-2)+3),"")</f>
        <v>19.286000000000001</v>
      </c>
      <c r="K55">
        <f>IF($A55&lt;&gt;"",INDEX('Size (Analyst)'!K:K,5*(ROW()-2)+3),"")</f>
        <v>3.8193999999999999</v>
      </c>
      <c r="L55">
        <f>IF($A55&lt;&gt;"",INDEX('Size (Analyst)'!L:L,5*(ROW()-2)+3),"")</f>
        <v>55.905000000000001</v>
      </c>
      <c r="M55" t="str">
        <f>IF($A55&lt;&gt;"",INDEX('Size (Analyst)'!M:M,5*(ROW()-2)+3),"")</f>
        <v/>
      </c>
      <c r="N55" t="str">
        <f>IF($A55&lt;&gt;"",INDEX('Size (Analyst)'!N:N,5*(ROW()-2)+3),"")</f>
        <v/>
      </c>
      <c r="O55" t="str">
        <f>IF($A55&lt;&gt;"",INDEX('Size (Analyst)'!O:O,5*(ROW()-2)+3),"")</f>
        <v/>
      </c>
      <c r="P55" t="str">
        <f>IF($A55&lt;&gt;"",INDEX('Size (Analyst)'!P:P,5*(ROW()-2)+3),"")</f>
        <v/>
      </c>
      <c r="Q55" t="str">
        <f>IF($A55&lt;&gt;"",INDEX('Size (Analyst)'!Q:Q,5*(ROW()-2)+3),"")</f>
        <v/>
      </c>
      <c r="R55" t="str">
        <f>IF($A55&lt;&gt;"",INDEX('Size (Analyst)'!R:R,5*(ROW()-2)+3),"")</f>
        <v/>
      </c>
      <c r="S55">
        <f>IF($A55&lt;&gt;"",INDEX('Size (Analyst)'!S:S,5*(ROW()-2)+3),"")</f>
        <v>82.807500000000005</v>
      </c>
      <c r="T55" t="str">
        <f>IF($A55&lt;&gt;"",INDEX('Size (Analyst)'!T:T,5*(ROW()-2)+3),"")</f>
        <v/>
      </c>
      <c r="U55" t="str">
        <f>IF($A55&lt;&gt;"",INDEX('Size (Analyst)'!U:U,5*(ROW()-2)+3),"")</f>
        <v/>
      </c>
      <c r="V55" t="str">
        <f>IF($A55&lt;&gt;"",INDEX('Size (Analyst)'!V:V,5*(ROW()-2)+3),"")</f>
        <v/>
      </c>
      <c r="W55" t="str">
        <f>IF($A55&lt;&gt;"",INDEX('Size (Analyst)'!W:W,5*(ROW()-2)+3),"")</f>
        <v/>
      </c>
      <c r="X55" t="str">
        <f>IF($A55&lt;&gt;"",INDEX('Size (Analyst)'!X:X,5*(ROW()-2)+3),"")</f>
        <v/>
      </c>
      <c r="Y55">
        <f>IF($A55&lt;&gt;"",INDEX('Size (Analyst)'!Y:Y,5*(ROW()-2)+3),"")</f>
        <v>1.0597000000000001</v>
      </c>
      <c r="Z55" t="str">
        <f>IF($A55&lt;&gt;"",INDEX('Size (Analyst)'!Z:Z,5*(ROW()-2)+3),"")</f>
        <v/>
      </c>
    </row>
    <row r="56" spans="1:26" x14ac:dyDescent="0.2">
      <c r="A56" s="13">
        <f>IF(INDEX('Size (Analyst)'!A:A,5*(ROW()-2)+1)&lt;&gt;"",INDEX('Size (Analyst)'!A:A,5*(ROW()-2)+1),"")</f>
        <v>44936</v>
      </c>
      <c r="B56">
        <f>IF($A56&lt;&gt;"",INDEX('Size (Analyst)'!B:B,5*(ROW()-2)+3),"")</f>
        <v>-1.7089836888331239E-2</v>
      </c>
      <c r="C56">
        <f>IF($A56&lt;&gt;"",INDEX('Size (Analyst)'!C:C,5*(ROW()-2)+3),"")</f>
        <v>0</v>
      </c>
      <c r="D56">
        <f>IF($A56&lt;&gt;"",INDEX('Size (Analyst)'!D:D,5*(ROW()-2)+3),"")</f>
        <v>0</v>
      </c>
      <c r="E56">
        <f>IF($A56&lt;&gt;"",INDEX('Size (Analyst)'!E:E,5*(ROW()-2)+3),"")</f>
        <v>8.9394480946123536E-3</v>
      </c>
      <c r="F56">
        <f>IF($A56&lt;&gt;"",INDEX('Size (Analyst)'!F:F,5*(ROW()-2)+3),"")</f>
        <v>0</v>
      </c>
      <c r="G56">
        <f>IF($A56&lt;&gt;"",INDEX('Size (Analyst)'!G:G,5*(ROW()-2)+3),"")</f>
        <v>0</v>
      </c>
      <c r="H56">
        <f>IF($A56&lt;&gt;"",INDEX('Size (Analyst)'!H:H,5*(ROW()-2)+3),"")</f>
        <v>0</v>
      </c>
      <c r="I56">
        <f>IF($A56&lt;&gt;"",INDEX('Size (Analyst)'!I:I,5*(ROW()-2)+3),"")</f>
        <v>0</v>
      </c>
      <c r="J56">
        <f>IF($A56&lt;&gt;"",INDEX('Size (Analyst)'!J:J,5*(ROW()-2)+3),"")</f>
        <v>0</v>
      </c>
      <c r="K56">
        <f>IF($A56&lt;&gt;"",INDEX('Size (Analyst)'!K:K,5*(ROW()-2)+3),"")</f>
        <v>0</v>
      </c>
      <c r="L56">
        <f>IF($A56&lt;&gt;"",INDEX('Size (Analyst)'!L:L,5*(ROW()-2)+3),"")</f>
        <v>0</v>
      </c>
      <c r="M56">
        <f>IF($A56&lt;&gt;"",INDEX('Size (Analyst)'!M:M,5*(ROW()-2)+3),"")</f>
        <v>0</v>
      </c>
      <c r="N56">
        <f>IF($A56&lt;&gt;"",INDEX('Size (Analyst)'!N:N,5*(ROW()-2)+3),"")</f>
        <v>0</v>
      </c>
      <c r="O56">
        <f>IF($A56&lt;&gt;"",INDEX('Size (Analyst)'!O:O,5*(ROW()-2)+3),"")</f>
        <v>0</v>
      </c>
      <c r="P56">
        <f>IF($A56&lt;&gt;"",INDEX('Size (Analyst)'!P:P,5*(ROW()-2)+3),"")</f>
        <v>0.02</v>
      </c>
      <c r="Q56">
        <f>IF($A56&lt;&gt;"",INDEX('Size (Analyst)'!Q:Q,5*(ROW()-2)+3),"")</f>
        <v>-1.7320527194656491E-2</v>
      </c>
      <c r="R56">
        <f>IF($A56&lt;&gt;"",INDEX('Size (Analyst)'!R:R,5*(ROW()-2)+3),"")</f>
        <v>0</v>
      </c>
      <c r="S56">
        <f>IF($A56&lt;&gt;"",INDEX('Size (Analyst)'!S:S,5*(ROW()-2)+3),"")</f>
        <v>0</v>
      </c>
      <c r="T56">
        <f>IF($A56&lt;&gt;"",INDEX('Size (Analyst)'!T:T,5*(ROW()-2)+3),"")</f>
        <v>0</v>
      </c>
      <c r="U56">
        <f>IF($A56&lt;&gt;"",INDEX('Size (Analyst)'!U:U,5*(ROW()-2)+3),"")</f>
        <v>-2.5288764762208749E-2</v>
      </c>
      <c r="V56">
        <f>IF($A56&lt;&gt;"",INDEX('Size (Analyst)'!V:V,5*(ROW()-2)+3),"")</f>
        <v>0</v>
      </c>
      <c r="W56">
        <f>IF($A56&lt;&gt;"",INDEX('Size (Analyst)'!W:W,5*(ROW()-2)+3),"")</f>
        <v>0</v>
      </c>
      <c r="X56">
        <f>IF($A56&lt;&gt;"",INDEX('Size (Analyst)'!X:X,5*(ROW()-2)+3),"")</f>
        <v>0</v>
      </c>
      <c r="Y56">
        <f>IF($A56&lt;&gt;"",INDEX('Size (Analyst)'!Y:Y,5*(ROW()-2)+3),"")</f>
        <v>-0.02</v>
      </c>
      <c r="Z56">
        <f>IF($A56&lt;&gt;"",INDEX('Size (Analyst)'!Z:Z,5*(ROW()-2)+3),"")</f>
        <v>0</v>
      </c>
    </row>
    <row r="57" spans="1:26" x14ac:dyDescent="0.2">
      <c r="A57" s="13" t="str">
        <f>IF(INDEX('Size (Analyst)'!A:A,5*(ROW()-2)+1)&lt;&gt;"",INDEX('Size (Analyst)'!A:A,5*(ROW()-2)+1),"")</f>
        <v>Time Stamp</v>
      </c>
      <c r="B57">
        <f>IF($A57&lt;&gt;"",INDEX('Size (Analyst)'!B:B,5*(ROW()-2)+3),"")</f>
        <v>-2</v>
      </c>
      <c r="C57">
        <f>IF($A57&lt;&gt;"",INDEX('Size (Analyst)'!C:C,5*(ROW()-2)+3),"")</f>
        <v>-2</v>
      </c>
      <c r="D57">
        <f>IF($A57&lt;&gt;"",INDEX('Size (Analyst)'!D:D,5*(ROW()-2)+3),"")</f>
        <v>0</v>
      </c>
      <c r="E57">
        <f>IF($A57&lt;&gt;"",INDEX('Size (Analyst)'!E:E,5*(ROW()-2)+3),"")</f>
        <v>2</v>
      </c>
      <c r="F57">
        <f>IF($A57&lt;&gt;"",INDEX('Size (Analyst)'!F:F,5*(ROW()-2)+3),"")</f>
        <v>0</v>
      </c>
      <c r="G57">
        <f>IF($A57&lt;&gt;"",INDEX('Size (Analyst)'!G:G,5*(ROW()-2)+3),"")</f>
        <v>0</v>
      </c>
      <c r="H57">
        <f>IF($A57&lt;&gt;"",INDEX('Size (Analyst)'!H:H,5*(ROW()-2)+3),"")</f>
        <v>0</v>
      </c>
      <c r="I57">
        <f>IF($A57&lt;&gt;"",INDEX('Size (Analyst)'!I:I,5*(ROW()-2)+3),"")</f>
        <v>0</v>
      </c>
      <c r="J57">
        <f>IF($A57&lt;&gt;"",INDEX('Size (Analyst)'!J:J,5*(ROW()-2)+3),"")</f>
        <v>-2</v>
      </c>
      <c r="K57">
        <f>IF($A57&lt;&gt;"",INDEX('Size (Analyst)'!K:K,5*(ROW()-2)+3),"")</f>
        <v>1</v>
      </c>
      <c r="L57">
        <f>IF($A57&lt;&gt;"",INDEX('Size (Analyst)'!L:L,5*(ROW()-2)+3),"")</f>
        <v>0</v>
      </c>
      <c r="M57">
        <f>IF($A57&lt;&gt;"",INDEX('Size (Analyst)'!M:M,5*(ROW()-2)+3),"")</f>
        <v>0</v>
      </c>
      <c r="N57">
        <f>IF($A57&lt;&gt;"",INDEX('Size (Analyst)'!N:N,5*(ROW()-2)+3),"")</f>
        <v>0</v>
      </c>
      <c r="O57">
        <f>IF($A57&lt;&gt;"",INDEX('Size (Analyst)'!O:O,5*(ROW()-2)+3),"")</f>
        <v>0</v>
      </c>
      <c r="P57">
        <f>IF($A57&lt;&gt;"",INDEX('Size (Analyst)'!P:P,5*(ROW()-2)+3),"")</f>
        <v>2</v>
      </c>
      <c r="Q57">
        <f>IF($A57&lt;&gt;"",INDEX('Size (Analyst)'!Q:Q,5*(ROW()-2)+3),"")</f>
        <v>-1</v>
      </c>
      <c r="R57">
        <f>IF($A57&lt;&gt;"",INDEX('Size (Analyst)'!R:R,5*(ROW()-2)+3),"")</f>
        <v>0</v>
      </c>
      <c r="S57">
        <f>IF($A57&lt;&gt;"",INDEX('Size (Analyst)'!S:S,5*(ROW()-2)+3),"")</f>
        <v>0</v>
      </c>
      <c r="T57">
        <f>IF($A57&lt;&gt;"",INDEX('Size (Analyst)'!T:T,5*(ROW()-2)+3),"")</f>
        <v>0</v>
      </c>
      <c r="U57">
        <f>IF($A57&lt;&gt;"",INDEX('Size (Analyst)'!U:U,5*(ROW()-2)+3),"")</f>
        <v>-1</v>
      </c>
      <c r="V57">
        <f>IF($A57&lt;&gt;"",INDEX('Size (Analyst)'!V:V,5*(ROW()-2)+3),"")</f>
        <v>0</v>
      </c>
      <c r="W57">
        <f>IF($A57&lt;&gt;"",INDEX('Size (Analyst)'!W:W,5*(ROW()-2)+3),"")</f>
        <v>0</v>
      </c>
      <c r="X57">
        <f>IF($A57&lt;&gt;"",INDEX('Size (Analyst)'!X:X,5*(ROW()-2)+3),"")</f>
        <v>0</v>
      </c>
      <c r="Y57">
        <f>IF($A57&lt;&gt;"",INDEX('Size (Analyst)'!Y:Y,5*(ROW()-2)+3),"")</f>
        <v>-2</v>
      </c>
      <c r="Z57">
        <f>IF($A57&lt;&gt;"",INDEX('Size (Analyst)'!Z:Z,5*(ROW()-2)+3),"")</f>
        <v>0</v>
      </c>
    </row>
    <row r="58" spans="1:26" x14ac:dyDescent="0.2">
      <c r="A58" s="13" t="str">
        <f>IF(INDEX('Size (Analyst)'!A:A,5*(ROW()-2)+1)&lt;&gt;"",INDEX('Size (Analyst)'!A:A,5*(ROW()-2)+1),"")</f>
        <v>Forward Pt</v>
      </c>
      <c r="B58">
        <f>IF($A58&lt;&gt;"",INDEX('Size (Analyst)'!B:B,5*(ROW()-2)+3),"")</f>
        <v>0</v>
      </c>
      <c r="C58">
        <f>IF($A58&lt;&gt;"",INDEX('Size (Analyst)'!C:C,5*(ROW()-2)+3),"")</f>
        <v>0</v>
      </c>
      <c r="D58">
        <f>IF($A58&lt;&gt;"",INDEX('Size (Analyst)'!D:D,5*(ROW()-2)+3),"")</f>
        <v>0</v>
      </c>
      <c r="E58">
        <f>IF($A58&lt;&gt;"",INDEX('Size (Analyst)'!E:E,5*(ROW()-2)+3),"")</f>
        <v>0</v>
      </c>
      <c r="F58">
        <f>IF($A58&lt;&gt;"",INDEX('Size (Analyst)'!F:F,5*(ROW()-2)+3),"")</f>
        <v>0</v>
      </c>
      <c r="G58">
        <f>IF($A58&lt;&gt;"",INDEX('Size (Analyst)'!G:G,5*(ROW()-2)+3),"")</f>
        <v>0</v>
      </c>
      <c r="H58">
        <f>IF($A58&lt;&gt;"",INDEX('Size (Analyst)'!H:H,5*(ROW()-2)+3),"")</f>
        <v>0</v>
      </c>
      <c r="I58">
        <f>IF($A58&lt;&gt;"",INDEX('Size (Analyst)'!I:I,5*(ROW()-2)+3),"")</f>
        <v>0</v>
      </c>
      <c r="J58">
        <f>IF($A58&lt;&gt;"",INDEX('Size (Analyst)'!J:J,5*(ROW()-2)+3),"")</f>
        <v>0</v>
      </c>
      <c r="K58">
        <f>IF($A58&lt;&gt;"",INDEX('Size (Analyst)'!K:K,5*(ROW()-2)+3),"")</f>
        <v>0</v>
      </c>
      <c r="L58">
        <f>IF($A58&lt;&gt;"",INDEX('Size (Analyst)'!L:L,5*(ROW()-2)+3),"")</f>
        <v>0</v>
      </c>
      <c r="M58">
        <f>IF($A58&lt;&gt;"",INDEX('Size (Analyst)'!M:M,5*(ROW()-2)+3),"")</f>
        <v>0</v>
      </c>
      <c r="N58">
        <f>IF($A58&lt;&gt;"",INDEX('Size (Analyst)'!N:N,5*(ROW()-2)+3),"")</f>
        <v>0</v>
      </c>
      <c r="O58">
        <f>IF($A58&lt;&gt;"",INDEX('Size (Analyst)'!O:O,5*(ROW()-2)+3),"")</f>
        <v>0</v>
      </c>
      <c r="P58">
        <f>IF($A58&lt;&gt;"",INDEX('Size (Analyst)'!P:P,5*(ROW()-2)+3),"")</f>
        <v>0</v>
      </c>
      <c r="Q58">
        <f>IF($A58&lt;&gt;"",INDEX('Size (Analyst)'!Q:Q,5*(ROW()-2)+3),"")</f>
        <v>0</v>
      </c>
      <c r="R58">
        <f>IF($A58&lt;&gt;"",INDEX('Size (Analyst)'!R:R,5*(ROW()-2)+3),"")</f>
        <v>0</v>
      </c>
      <c r="S58">
        <f>IF($A58&lt;&gt;"",INDEX('Size (Analyst)'!S:S,5*(ROW()-2)+3),"")</f>
        <v>0</v>
      </c>
      <c r="T58">
        <f>IF($A58&lt;&gt;"",INDEX('Size (Analyst)'!T:T,5*(ROW()-2)+3),"")</f>
        <v>0</v>
      </c>
      <c r="U58">
        <f>IF($A58&lt;&gt;"",INDEX('Size (Analyst)'!U:U,5*(ROW()-2)+3),"")</f>
        <v>0</v>
      </c>
      <c r="V58">
        <f>IF($A58&lt;&gt;"",INDEX('Size (Analyst)'!V:V,5*(ROW()-2)+3),"")</f>
        <v>0</v>
      </c>
      <c r="W58">
        <f>IF($A58&lt;&gt;"",INDEX('Size (Analyst)'!W:W,5*(ROW()-2)+3),"")</f>
        <v>0</v>
      </c>
      <c r="X58">
        <f>IF($A58&lt;&gt;"",INDEX('Size (Analyst)'!X:X,5*(ROW()-2)+3),"")</f>
        <v>0</v>
      </c>
      <c r="Y58">
        <f>IF($A58&lt;&gt;"",INDEX('Size (Analyst)'!Y:Y,5*(ROW()-2)+3),"")</f>
        <v>0</v>
      </c>
      <c r="Z58">
        <f>IF($A58&lt;&gt;"",INDEX('Size (Analyst)'!Z:Z,5*(ROW()-2)+3),"")</f>
        <v>0</v>
      </c>
    </row>
    <row r="59" spans="1:26" x14ac:dyDescent="0.2">
      <c r="A59" s="13" t="str">
        <f>IF(INDEX('Size (Analyst)'!A:A,5*(ROW()-2)+1)&lt;&gt;"",INDEX('Size (Analyst)'!A:A,5*(ROW()-2)+1),"")</f>
        <v>Spot</v>
      </c>
      <c r="B59" t="str">
        <f>IF($A59&lt;&gt;"",INDEX('Size (Analyst)'!B:B,5*(ROW()-2)+3),"")</f>
        <v/>
      </c>
      <c r="C59" t="str">
        <f>IF($A59&lt;&gt;"",INDEX('Size (Analyst)'!C:C,5*(ROW()-2)+3),"")</f>
        <v/>
      </c>
      <c r="D59" t="str">
        <f>IF($A59&lt;&gt;"",INDEX('Size (Analyst)'!D:D,5*(ROW()-2)+3),"")</f>
        <v/>
      </c>
      <c r="E59" t="str">
        <f>IF($A59&lt;&gt;"",INDEX('Size (Analyst)'!E:E,5*(ROW()-2)+3),"")</f>
        <v/>
      </c>
      <c r="F59" t="str">
        <f>IF($A59&lt;&gt;"",INDEX('Size (Analyst)'!F:F,5*(ROW()-2)+3),"")</f>
        <v/>
      </c>
      <c r="G59" t="str">
        <f>IF($A59&lt;&gt;"",INDEX('Size (Analyst)'!G:G,5*(ROW()-2)+3),"")</f>
        <v/>
      </c>
      <c r="H59" t="str">
        <f>IF($A59&lt;&gt;"",INDEX('Size (Analyst)'!H:H,5*(ROW()-2)+3),"")</f>
        <v/>
      </c>
      <c r="I59" t="str">
        <f>IF($A59&lt;&gt;"",INDEX('Size (Analyst)'!I:I,5*(ROW()-2)+3),"")</f>
        <v/>
      </c>
      <c r="J59" t="str">
        <f>IF($A59&lt;&gt;"",INDEX('Size (Analyst)'!J:J,5*(ROW()-2)+3),"")</f>
        <v/>
      </c>
      <c r="K59">
        <f>IF($A59&lt;&gt;"",INDEX('Size (Analyst)'!K:K,5*(ROW()-2)+3),"")</f>
        <v>0.35902777777777778</v>
      </c>
      <c r="L59" t="str">
        <f>IF($A59&lt;&gt;"",INDEX('Size (Analyst)'!L:L,5*(ROW()-2)+3),"")</f>
        <v/>
      </c>
      <c r="M59" t="str">
        <f>IF($A59&lt;&gt;"",INDEX('Size (Analyst)'!M:M,5*(ROW()-2)+3),"")</f>
        <v/>
      </c>
      <c r="N59" t="str">
        <f>IF($A59&lt;&gt;"",INDEX('Size (Analyst)'!N:N,5*(ROW()-2)+3),"")</f>
        <v/>
      </c>
      <c r="O59" t="str">
        <f>IF($A59&lt;&gt;"",INDEX('Size (Analyst)'!O:O,5*(ROW()-2)+3),"")</f>
        <v/>
      </c>
      <c r="P59" t="str">
        <f>IF($A59&lt;&gt;"",INDEX('Size (Analyst)'!P:P,5*(ROW()-2)+3),"")</f>
        <v/>
      </c>
      <c r="Q59" t="str">
        <f>IF($A59&lt;&gt;"",INDEX('Size (Analyst)'!Q:Q,5*(ROW()-2)+3),"")</f>
        <v/>
      </c>
      <c r="R59" t="str">
        <f>IF($A59&lt;&gt;"",INDEX('Size (Analyst)'!R:R,5*(ROW()-2)+3),"")</f>
        <v/>
      </c>
      <c r="S59" t="str">
        <f>IF($A59&lt;&gt;"",INDEX('Size (Analyst)'!S:S,5*(ROW()-2)+3),"")</f>
        <v/>
      </c>
      <c r="T59" t="str">
        <f>IF($A59&lt;&gt;"",INDEX('Size (Analyst)'!T:T,5*(ROW()-2)+3),"")</f>
        <v/>
      </c>
      <c r="U59" t="str">
        <f>IF($A59&lt;&gt;"",INDEX('Size (Analyst)'!U:U,5*(ROW()-2)+3),"")</f>
        <v/>
      </c>
      <c r="V59" t="str">
        <f>IF($A59&lt;&gt;"",INDEX('Size (Analyst)'!V:V,5*(ROW()-2)+3),"")</f>
        <v/>
      </c>
      <c r="W59" t="str">
        <f>IF($A59&lt;&gt;"",INDEX('Size (Analyst)'!W:W,5*(ROW()-2)+3),"")</f>
        <v/>
      </c>
      <c r="X59" t="str">
        <f>IF($A59&lt;&gt;"",INDEX('Size (Analyst)'!X:X,5*(ROW()-2)+3),"")</f>
        <v/>
      </c>
      <c r="Y59" t="str">
        <f>IF($A59&lt;&gt;"",INDEX('Size (Analyst)'!Y:Y,5*(ROW()-2)+3),"")</f>
        <v/>
      </c>
      <c r="Z59" t="str">
        <f>IF($A59&lt;&gt;"",INDEX('Size (Analyst)'!Z:Z,5*(ROW()-2)+3),"")</f>
        <v/>
      </c>
    </row>
    <row r="60" spans="1:26" x14ac:dyDescent="0.2">
      <c r="A60" s="13" t="str">
        <f>IF(INDEX('Size (Analyst)'!A:A,5*(ROW()-2)+1)&lt;&gt;"",INDEX('Size (Analyst)'!A:A,5*(ROW()-2)+1),"")</f>
        <v>Size</v>
      </c>
      <c r="B60" t="str">
        <f>IF($A60&lt;&gt;"",INDEX('Size (Analyst)'!B:B,5*(ROW()-2)+3),"")</f>
        <v/>
      </c>
      <c r="C60" t="str">
        <f>IF($A60&lt;&gt;"",INDEX('Size (Analyst)'!C:C,5*(ROW()-2)+3),"")</f>
        <v/>
      </c>
      <c r="D60" t="str">
        <f>IF($A60&lt;&gt;"",INDEX('Size (Analyst)'!D:D,5*(ROW()-2)+3),"")</f>
        <v/>
      </c>
      <c r="E60" t="str">
        <f>IF($A60&lt;&gt;"",INDEX('Size (Analyst)'!E:E,5*(ROW()-2)+3),"")</f>
        <v/>
      </c>
      <c r="F60" t="str">
        <f>IF($A60&lt;&gt;"",INDEX('Size (Analyst)'!F:F,5*(ROW()-2)+3),"")</f>
        <v/>
      </c>
      <c r="G60" t="str">
        <f>IF($A60&lt;&gt;"",INDEX('Size (Analyst)'!G:G,5*(ROW()-2)+3),"")</f>
        <v/>
      </c>
      <c r="H60" t="str">
        <f>IF($A60&lt;&gt;"",INDEX('Size (Analyst)'!H:H,5*(ROW()-2)+3),"")</f>
        <v/>
      </c>
      <c r="I60" t="str">
        <f>IF($A60&lt;&gt;"",INDEX('Size (Analyst)'!I:I,5*(ROW()-2)+3),"")</f>
        <v/>
      </c>
      <c r="J60" t="str">
        <f>IF($A60&lt;&gt;"",INDEX('Size (Analyst)'!J:J,5*(ROW()-2)+3),"")</f>
        <v/>
      </c>
      <c r="K60" t="str">
        <f>IF($A60&lt;&gt;"",INDEX('Size (Analyst)'!K:K,5*(ROW()-2)+3),"")</f>
        <v/>
      </c>
      <c r="L60" t="str">
        <f>IF($A60&lt;&gt;"",INDEX('Size (Analyst)'!L:L,5*(ROW()-2)+3),"")</f>
        <v/>
      </c>
      <c r="M60" t="str">
        <f>IF($A60&lt;&gt;"",INDEX('Size (Analyst)'!M:M,5*(ROW()-2)+3),"")</f>
        <v/>
      </c>
      <c r="N60" t="str">
        <f>IF($A60&lt;&gt;"",INDEX('Size (Analyst)'!N:N,5*(ROW()-2)+3),"")</f>
        <v/>
      </c>
      <c r="O60" t="str">
        <f>IF($A60&lt;&gt;"",INDEX('Size (Analyst)'!O:O,5*(ROW()-2)+3),"")</f>
        <v/>
      </c>
      <c r="P60" t="str">
        <f>IF($A60&lt;&gt;"",INDEX('Size (Analyst)'!P:P,5*(ROW()-2)+3),"")</f>
        <v/>
      </c>
      <c r="Q60" t="str">
        <f>IF($A60&lt;&gt;"",INDEX('Size (Analyst)'!Q:Q,5*(ROW()-2)+3),"")</f>
        <v/>
      </c>
      <c r="R60" t="str">
        <f>IF($A60&lt;&gt;"",INDEX('Size (Analyst)'!R:R,5*(ROW()-2)+3),"")</f>
        <v/>
      </c>
      <c r="S60" t="str">
        <f>IF($A60&lt;&gt;"",INDEX('Size (Analyst)'!S:S,5*(ROW()-2)+3),"")</f>
        <v/>
      </c>
      <c r="T60" t="str">
        <f>IF($A60&lt;&gt;"",INDEX('Size (Analyst)'!T:T,5*(ROW()-2)+3),"")</f>
        <v/>
      </c>
      <c r="U60" t="str">
        <f>IF($A60&lt;&gt;"",INDEX('Size (Analyst)'!U:U,5*(ROW()-2)+3),"")</f>
        <v/>
      </c>
      <c r="V60" t="str">
        <f>IF($A60&lt;&gt;"",INDEX('Size (Analyst)'!V:V,5*(ROW()-2)+3),"")</f>
        <v/>
      </c>
      <c r="W60" t="str">
        <f>IF($A60&lt;&gt;"",INDEX('Size (Analyst)'!W:W,5*(ROW()-2)+3),"")</f>
        <v/>
      </c>
      <c r="X60" t="str">
        <f>IF($A60&lt;&gt;"",INDEX('Size (Analyst)'!X:X,5*(ROW()-2)+3),"")</f>
        <v/>
      </c>
      <c r="Y60" t="str">
        <f>IF($A60&lt;&gt;"",INDEX('Size (Analyst)'!Y:Y,5*(ROW()-2)+3),"")</f>
        <v/>
      </c>
      <c r="Z60" t="str">
        <f>IF($A60&lt;&gt;"",INDEX('Size (Analyst)'!Z:Z,5*(ROW()-2)+3),"")</f>
        <v/>
      </c>
    </row>
    <row r="61" spans="1:26" x14ac:dyDescent="0.2">
      <c r="A61" s="13" t="str">
        <f>IF(INDEX('Size (Analyst)'!A:A,5*(ROW()-2)+1)&lt;&gt;"",INDEX('Size (Analyst)'!A:A,5*(ROW()-2)+1),"")</f>
        <v>Conviction</v>
      </c>
      <c r="B61" t="str">
        <f>IF($A61&lt;&gt;"",INDEX('Size (Analyst)'!B:B,5*(ROW()-2)+3),"")</f>
        <v/>
      </c>
      <c r="C61">
        <f>IF($A61&lt;&gt;"",INDEX('Size (Analyst)'!C:C,5*(ROW()-2)+3),"")</f>
        <v>794.3</v>
      </c>
      <c r="D61" t="str">
        <f>IF($A61&lt;&gt;"",INDEX('Size (Analyst)'!D:D,5*(ROW()-2)+3),"")</f>
        <v/>
      </c>
      <c r="E61" t="str">
        <f>IF($A61&lt;&gt;"",INDEX('Size (Analyst)'!E:E,5*(ROW()-2)+3),"")</f>
        <v/>
      </c>
      <c r="F61" t="str">
        <f>IF($A61&lt;&gt;"",INDEX('Size (Analyst)'!F:F,5*(ROW()-2)+3),"")</f>
        <v/>
      </c>
      <c r="G61" t="str">
        <f>IF($A61&lt;&gt;"",INDEX('Size (Analyst)'!G:G,5*(ROW()-2)+3),"")</f>
        <v/>
      </c>
      <c r="H61" t="str">
        <f>IF($A61&lt;&gt;"",INDEX('Size (Analyst)'!H:H,5*(ROW()-2)+3),"")</f>
        <v/>
      </c>
      <c r="I61" t="str">
        <f>IF($A61&lt;&gt;"",INDEX('Size (Analyst)'!I:I,5*(ROW()-2)+3),"")</f>
        <v/>
      </c>
      <c r="J61" t="str">
        <f>IF($A61&lt;&gt;"",INDEX('Size (Analyst)'!J:J,5*(ROW()-2)+3),"")</f>
        <v/>
      </c>
      <c r="K61" t="str">
        <f>IF($A61&lt;&gt;"",INDEX('Size (Analyst)'!K:K,5*(ROW()-2)+3),"")</f>
        <v/>
      </c>
      <c r="L61" t="str">
        <f>IF($A61&lt;&gt;"",INDEX('Size (Analyst)'!L:L,5*(ROW()-2)+3),"")</f>
        <v/>
      </c>
      <c r="M61" t="str">
        <f>IF($A61&lt;&gt;"",INDEX('Size (Analyst)'!M:M,5*(ROW()-2)+3),"")</f>
        <v/>
      </c>
      <c r="N61" t="str">
        <f>IF($A61&lt;&gt;"",INDEX('Size (Analyst)'!N:N,5*(ROW()-2)+3),"")</f>
        <v/>
      </c>
      <c r="O61" t="str">
        <f>IF($A61&lt;&gt;"",INDEX('Size (Analyst)'!O:O,5*(ROW()-2)+3),"")</f>
        <v/>
      </c>
      <c r="P61" t="str">
        <f>IF($A61&lt;&gt;"",INDEX('Size (Analyst)'!P:P,5*(ROW()-2)+3),"")</f>
        <v/>
      </c>
      <c r="Q61">
        <f>IF($A61&lt;&gt;"",INDEX('Size (Analyst)'!Q:Q,5*(ROW()-2)+3),"")</f>
        <v>32.911000000000001</v>
      </c>
      <c r="R61">
        <f>IF($A61&lt;&gt;"",INDEX('Size (Analyst)'!R:R,5*(ROW()-2)+3),"")</f>
        <v>18.812999999999999</v>
      </c>
      <c r="S61">
        <f>IF($A61&lt;&gt;"",INDEX('Size (Analyst)'!S:S,5*(ROW()-2)+3),"")</f>
        <v>81.744</v>
      </c>
      <c r="T61">
        <f>IF($A61&lt;&gt;"",INDEX('Size (Analyst)'!T:T,5*(ROW()-2)+3),"")</f>
        <v>1.3123</v>
      </c>
      <c r="U61" t="str">
        <f>IF($A61&lt;&gt;"",INDEX('Size (Analyst)'!U:U,5*(ROW()-2)+3),"")</f>
        <v/>
      </c>
      <c r="V61" t="str">
        <f>IF($A61&lt;&gt;"",INDEX('Size (Analyst)'!V:V,5*(ROW()-2)+3),"")</f>
        <v/>
      </c>
      <c r="W61" t="str">
        <f>IF($A61&lt;&gt;"",INDEX('Size (Analyst)'!W:W,5*(ROW()-2)+3),"")</f>
        <v/>
      </c>
      <c r="X61" t="str">
        <f>IF($A61&lt;&gt;"",INDEX('Size (Analyst)'!X:X,5*(ROW()-2)+3),"")</f>
        <v/>
      </c>
      <c r="Y61" t="str">
        <f>IF($A61&lt;&gt;"",INDEX('Size (Analyst)'!Y:Y,5*(ROW()-2)+3),"")</f>
        <v/>
      </c>
      <c r="Z61" t="str">
        <f>IF($A61&lt;&gt;"",INDEX('Size (Analyst)'!Z:Z,5*(ROW()-2)+3),"")</f>
        <v/>
      </c>
    </row>
    <row r="62" spans="1:26" x14ac:dyDescent="0.2">
      <c r="A62" s="13">
        <f>IF(INDEX('Size (Analyst)'!A:A,5*(ROW()-2)+1)&lt;&gt;"",INDEX('Size (Analyst)'!A:A,5*(ROW()-2)+1),"")</f>
        <v>44960</v>
      </c>
      <c r="B62">
        <f>IF($A62&lt;&gt;"",INDEX('Size (Analyst)'!B:B,5*(ROW()-2)+3),"")</f>
        <v>-1.7089836888331239E-2</v>
      </c>
      <c r="C62">
        <f>IF($A62&lt;&gt;"",INDEX('Size (Analyst)'!C:C,5*(ROW()-2)+3),"")</f>
        <v>0</v>
      </c>
      <c r="D62">
        <f>IF($A62&lt;&gt;"",INDEX('Size (Analyst)'!D:D,5*(ROW()-2)+3),"")</f>
        <v>0</v>
      </c>
      <c r="E62">
        <f>IF($A62&lt;&gt;"",INDEX('Size (Analyst)'!E:E,5*(ROW()-2)+3),"")</f>
        <v>0</v>
      </c>
      <c r="F62">
        <f>IF($A62&lt;&gt;"",INDEX('Size (Analyst)'!F:F,5*(ROW()-2)+3),"")</f>
        <v>0</v>
      </c>
      <c r="G62">
        <f>IF($A62&lt;&gt;"",INDEX('Size (Analyst)'!G:G,5*(ROW()-2)+3),"")</f>
        <v>0</v>
      </c>
      <c r="H62">
        <f>IF($A62&lt;&gt;"",INDEX('Size (Analyst)'!H:H,5*(ROW()-2)+3),"")</f>
        <v>0</v>
      </c>
      <c r="I62">
        <f>IF($A62&lt;&gt;"",INDEX('Size (Analyst)'!I:I,5*(ROW()-2)+3),"")</f>
        <v>0</v>
      </c>
      <c r="J62">
        <f>IF($A62&lt;&gt;"",INDEX('Size (Analyst)'!J:J,5*(ROW()-2)+3),"")</f>
        <v>-3.1320427553444184E-2</v>
      </c>
      <c r="K62">
        <f>IF($A62&lt;&gt;"",INDEX('Size (Analyst)'!K:K,5*(ROW()-2)+3),"")</f>
        <v>0</v>
      </c>
      <c r="L62">
        <f>IF($A62&lt;&gt;"",INDEX('Size (Analyst)'!L:L,5*(ROW()-2)+3),"")</f>
        <v>0</v>
      </c>
      <c r="M62">
        <f>IF($A62&lt;&gt;"",INDEX('Size (Analyst)'!M:M,5*(ROW()-2)+3),"")</f>
        <v>0</v>
      </c>
      <c r="N62">
        <f>IF($A62&lt;&gt;"",INDEX('Size (Analyst)'!N:N,5*(ROW()-2)+3),"")</f>
        <v>0</v>
      </c>
      <c r="O62">
        <f>IF($A62&lt;&gt;"",INDEX('Size (Analyst)'!O:O,5*(ROW()-2)+3),"")</f>
        <v>0</v>
      </c>
      <c r="P62">
        <f>IF($A62&lt;&gt;"",INDEX('Size (Analyst)'!P:P,5*(ROW()-2)+3),"")</f>
        <v>0</v>
      </c>
      <c r="Q62">
        <f>IF($A62&lt;&gt;"",INDEX('Size (Analyst)'!Q:Q,5*(ROW()-2)+3),"")</f>
        <v>0</v>
      </c>
      <c r="R62">
        <f>IF($A62&lt;&gt;"",INDEX('Size (Analyst)'!R:R,5*(ROW()-2)+3),"")</f>
        <v>1.149625468164794E-2</v>
      </c>
      <c r="S62">
        <f>IF($A62&lt;&gt;"",INDEX('Size (Analyst)'!S:S,5*(ROW()-2)+3),"")</f>
        <v>-2.8148253275109173E-2</v>
      </c>
      <c r="T62">
        <f>IF($A62&lt;&gt;"",INDEX('Size (Analyst)'!T:T,5*(ROW()-2)+3),"")</f>
        <v>-2.8421296296296295E-2</v>
      </c>
      <c r="U62">
        <f>IF($A62&lt;&gt;"",INDEX('Size (Analyst)'!U:U,5*(ROW()-2)+3),"")</f>
        <v>-2.5288764762208749E-2</v>
      </c>
      <c r="V62">
        <f>IF($A62&lt;&gt;"",INDEX('Size (Analyst)'!V:V,5*(ROW()-2)+3),"")</f>
        <v>0</v>
      </c>
      <c r="W62">
        <f>IF($A62&lt;&gt;"",INDEX('Size (Analyst)'!W:W,5*(ROW()-2)+3),"")</f>
        <v>0</v>
      </c>
      <c r="X62">
        <f>IF($A62&lt;&gt;"",INDEX('Size (Analyst)'!X:X,5*(ROW()-2)+3),"")</f>
        <v>0</v>
      </c>
      <c r="Y62">
        <f>IF($A62&lt;&gt;"",INDEX('Size (Analyst)'!Y:Y,5*(ROW()-2)+3),"")</f>
        <v>0</v>
      </c>
      <c r="Z62">
        <f>IF($A62&lt;&gt;"",INDEX('Size (Analyst)'!Z:Z,5*(ROW()-2)+3),"")</f>
        <v>0</v>
      </c>
    </row>
    <row r="63" spans="1:26" x14ac:dyDescent="0.2">
      <c r="A63" s="13" t="str">
        <f>IF(INDEX('Size (Analyst)'!A:A,5*(ROW()-2)+1)&lt;&gt;"",INDEX('Size (Analyst)'!A:A,5*(ROW()-2)+1),"")</f>
        <v>Time Stamp</v>
      </c>
      <c r="B63">
        <f>IF($A63&lt;&gt;"",INDEX('Size (Analyst)'!B:B,5*(ROW()-2)+3),"")</f>
        <v>-2</v>
      </c>
      <c r="C63">
        <f>IF($A63&lt;&gt;"",INDEX('Size (Analyst)'!C:C,5*(ROW()-2)+3),"")</f>
        <v>0</v>
      </c>
      <c r="D63">
        <f>IF($A63&lt;&gt;"",INDEX('Size (Analyst)'!D:D,5*(ROW()-2)+3),"")</f>
        <v>0</v>
      </c>
      <c r="E63">
        <f>IF($A63&lt;&gt;"",INDEX('Size (Analyst)'!E:E,5*(ROW()-2)+3),"")</f>
        <v>0</v>
      </c>
      <c r="F63">
        <f>IF($A63&lt;&gt;"",INDEX('Size (Analyst)'!F:F,5*(ROW()-2)+3),"")</f>
        <v>0</v>
      </c>
      <c r="G63">
        <f>IF($A63&lt;&gt;"",INDEX('Size (Analyst)'!G:G,5*(ROW()-2)+3),"")</f>
        <v>0</v>
      </c>
      <c r="H63">
        <f>IF($A63&lt;&gt;"",INDEX('Size (Analyst)'!H:H,5*(ROW()-2)+3),"")</f>
        <v>0</v>
      </c>
      <c r="I63">
        <f>IF($A63&lt;&gt;"",INDEX('Size (Analyst)'!I:I,5*(ROW()-2)+3),"")</f>
        <v>0</v>
      </c>
      <c r="J63">
        <f>IF($A63&lt;&gt;"",INDEX('Size (Analyst)'!J:J,5*(ROW()-2)+3),"")</f>
        <v>-2</v>
      </c>
      <c r="K63">
        <f>IF($A63&lt;&gt;"",INDEX('Size (Analyst)'!K:K,5*(ROW()-2)+3),"")</f>
        <v>0</v>
      </c>
      <c r="L63">
        <f>IF($A63&lt;&gt;"",INDEX('Size (Analyst)'!L:L,5*(ROW()-2)+3),"")</f>
        <v>0</v>
      </c>
      <c r="M63">
        <f>IF($A63&lt;&gt;"",INDEX('Size (Analyst)'!M:M,5*(ROW()-2)+3),"")</f>
        <v>0</v>
      </c>
      <c r="N63">
        <f>IF($A63&lt;&gt;"",INDEX('Size (Analyst)'!N:N,5*(ROW()-2)+3),"")</f>
        <v>0</v>
      </c>
      <c r="O63">
        <f>IF($A63&lt;&gt;"",INDEX('Size (Analyst)'!O:O,5*(ROW()-2)+3),"")</f>
        <v>0</v>
      </c>
      <c r="P63">
        <f>IF($A63&lt;&gt;"",INDEX('Size (Analyst)'!P:P,5*(ROW()-2)+3),"")</f>
        <v>0</v>
      </c>
      <c r="Q63">
        <f>IF($A63&lt;&gt;"",INDEX('Size (Analyst)'!Q:Q,5*(ROW()-2)+3),"")</f>
        <v>0</v>
      </c>
      <c r="R63">
        <f>IF($A63&lt;&gt;"",INDEX('Size (Analyst)'!R:R,5*(ROW()-2)+3),"")</f>
        <v>1</v>
      </c>
      <c r="S63">
        <f>IF($A63&lt;&gt;"",INDEX('Size (Analyst)'!S:S,5*(ROW()-2)+3),"")</f>
        <v>0</v>
      </c>
      <c r="T63">
        <f>IF($A63&lt;&gt;"",INDEX('Size (Analyst)'!T:T,5*(ROW()-2)+3),"")</f>
        <v>-1</v>
      </c>
      <c r="U63">
        <f>IF($A63&lt;&gt;"",INDEX('Size (Analyst)'!U:U,5*(ROW()-2)+3),"")</f>
        <v>-1</v>
      </c>
      <c r="V63">
        <f>IF($A63&lt;&gt;"",INDEX('Size (Analyst)'!V:V,5*(ROW()-2)+3),"")</f>
        <v>0</v>
      </c>
      <c r="W63">
        <f>IF($A63&lt;&gt;"",INDEX('Size (Analyst)'!W:W,5*(ROW()-2)+3),"")</f>
        <v>0</v>
      </c>
      <c r="X63">
        <f>IF($A63&lt;&gt;"",INDEX('Size (Analyst)'!X:X,5*(ROW()-2)+3),"")</f>
        <v>0</v>
      </c>
      <c r="Y63">
        <f>IF($A63&lt;&gt;"",INDEX('Size (Analyst)'!Y:Y,5*(ROW()-2)+3),"")</f>
        <v>0</v>
      </c>
      <c r="Z63">
        <f>IF($A63&lt;&gt;"",INDEX('Size (Analyst)'!Z:Z,5*(ROW()-2)+3),"")</f>
        <v>0</v>
      </c>
    </row>
    <row r="64" spans="1:26" x14ac:dyDescent="0.2">
      <c r="A64" s="13" t="str">
        <f>IF(INDEX('Size (Analyst)'!A:A,5*(ROW()-2)+1)&lt;&gt;"",INDEX('Size (Analyst)'!A:A,5*(ROW()-2)+1),"")</f>
        <v>Forward Pt</v>
      </c>
      <c r="B64">
        <f>IF($A64&lt;&gt;"",INDEX('Size (Analyst)'!B:B,5*(ROW()-2)+3),"")</f>
        <v>0</v>
      </c>
      <c r="C64">
        <f>IF($A64&lt;&gt;"",INDEX('Size (Analyst)'!C:C,5*(ROW()-2)+3),"")</f>
        <v>0</v>
      </c>
      <c r="D64">
        <f>IF($A64&lt;&gt;"",INDEX('Size (Analyst)'!D:D,5*(ROW()-2)+3),"")</f>
        <v>0</v>
      </c>
      <c r="E64">
        <f>IF($A64&lt;&gt;"",INDEX('Size (Analyst)'!E:E,5*(ROW()-2)+3),"")</f>
        <v>0</v>
      </c>
      <c r="F64">
        <f>IF($A64&lt;&gt;"",INDEX('Size (Analyst)'!F:F,5*(ROW()-2)+3),"")</f>
        <v>0</v>
      </c>
      <c r="G64">
        <f>IF($A64&lt;&gt;"",INDEX('Size (Analyst)'!G:G,5*(ROW()-2)+3),"")</f>
        <v>0</v>
      </c>
      <c r="H64">
        <f>IF($A64&lt;&gt;"",INDEX('Size (Analyst)'!H:H,5*(ROW()-2)+3),"")</f>
        <v>0</v>
      </c>
      <c r="I64">
        <f>IF($A64&lt;&gt;"",INDEX('Size (Analyst)'!I:I,5*(ROW()-2)+3),"")</f>
        <v>0</v>
      </c>
      <c r="J64">
        <f>IF($A64&lt;&gt;"",INDEX('Size (Analyst)'!J:J,5*(ROW()-2)+3),"")</f>
        <v>0</v>
      </c>
      <c r="K64">
        <f>IF($A64&lt;&gt;"",INDEX('Size (Analyst)'!K:K,5*(ROW()-2)+3),"")</f>
        <v>0</v>
      </c>
      <c r="L64">
        <f>IF($A64&lt;&gt;"",INDEX('Size (Analyst)'!L:L,5*(ROW()-2)+3),"")</f>
        <v>0</v>
      </c>
      <c r="M64">
        <f>IF($A64&lt;&gt;"",INDEX('Size (Analyst)'!M:M,5*(ROW()-2)+3),"")</f>
        <v>0</v>
      </c>
      <c r="N64">
        <f>IF($A64&lt;&gt;"",INDEX('Size (Analyst)'!N:N,5*(ROW()-2)+3),"")</f>
        <v>0</v>
      </c>
      <c r="O64">
        <f>IF($A64&lt;&gt;"",INDEX('Size (Analyst)'!O:O,5*(ROW()-2)+3),"")</f>
        <v>0</v>
      </c>
      <c r="P64">
        <f>IF($A64&lt;&gt;"",INDEX('Size (Analyst)'!P:P,5*(ROW()-2)+3),"")</f>
        <v>0</v>
      </c>
      <c r="Q64">
        <f>IF($A64&lt;&gt;"",INDEX('Size (Analyst)'!Q:Q,5*(ROW()-2)+3),"")</f>
        <v>0</v>
      </c>
      <c r="R64">
        <f>IF($A64&lt;&gt;"",INDEX('Size (Analyst)'!R:R,5*(ROW()-2)+3),"")</f>
        <v>0</v>
      </c>
      <c r="S64">
        <f>IF($A64&lt;&gt;"",INDEX('Size (Analyst)'!S:S,5*(ROW()-2)+3),"")</f>
        <v>0</v>
      </c>
      <c r="T64">
        <f>IF($A64&lt;&gt;"",INDEX('Size (Analyst)'!T:T,5*(ROW()-2)+3),"")</f>
        <v>0</v>
      </c>
      <c r="U64">
        <f>IF($A64&lt;&gt;"",INDEX('Size (Analyst)'!U:U,5*(ROW()-2)+3),"")</f>
        <v>0</v>
      </c>
      <c r="V64">
        <f>IF($A64&lt;&gt;"",INDEX('Size (Analyst)'!V:V,5*(ROW()-2)+3),"")</f>
        <v>0</v>
      </c>
      <c r="W64">
        <f>IF($A64&lt;&gt;"",INDEX('Size (Analyst)'!W:W,5*(ROW()-2)+3),"")</f>
        <v>0</v>
      </c>
      <c r="X64">
        <f>IF($A64&lt;&gt;"",INDEX('Size (Analyst)'!X:X,5*(ROW()-2)+3),"")</f>
        <v>0</v>
      </c>
      <c r="Y64">
        <f>IF($A64&lt;&gt;"",INDEX('Size (Analyst)'!Y:Y,5*(ROW()-2)+3),"")</f>
        <v>0</v>
      </c>
      <c r="Z64">
        <f>IF($A64&lt;&gt;"",INDEX('Size (Analyst)'!Z:Z,5*(ROW()-2)+3),"")</f>
        <v>0</v>
      </c>
    </row>
    <row r="65" spans="1:26" x14ac:dyDescent="0.2">
      <c r="A65" s="13" t="str">
        <f>IF(INDEX('Size (Analyst)'!A:A,5*(ROW()-2)+1)&lt;&gt;"",INDEX('Size (Analyst)'!A:A,5*(ROW()-2)+1),"")</f>
        <v>Spot</v>
      </c>
      <c r="B65" t="str">
        <f>IF($A65&lt;&gt;"",INDEX('Size (Analyst)'!B:B,5*(ROW()-2)+3),"")</f>
        <v/>
      </c>
      <c r="C65">
        <f>IF($A65&lt;&gt;"",INDEX('Size (Analyst)'!C:C,5*(ROW()-2)+3),"")</f>
        <v>0.31388888888888888</v>
      </c>
      <c r="D65" t="str">
        <f>IF($A65&lt;&gt;"",INDEX('Size (Analyst)'!D:D,5*(ROW()-2)+3),"")</f>
        <v/>
      </c>
      <c r="E65" t="str">
        <f>IF($A65&lt;&gt;"",INDEX('Size (Analyst)'!E:E,5*(ROW()-2)+3),"")</f>
        <v/>
      </c>
      <c r="F65" t="str">
        <f>IF($A65&lt;&gt;"",INDEX('Size (Analyst)'!F:F,5*(ROW()-2)+3),"")</f>
        <v/>
      </c>
      <c r="G65" t="str">
        <f>IF($A65&lt;&gt;"",INDEX('Size (Analyst)'!G:G,5*(ROW()-2)+3),"")</f>
        <v/>
      </c>
      <c r="H65" t="str">
        <f>IF($A65&lt;&gt;"",INDEX('Size (Analyst)'!H:H,5*(ROW()-2)+3),"")</f>
        <v/>
      </c>
      <c r="I65" t="str">
        <f>IF($A65&lt;&gt;"",INDEX('Size (Analyst)'!I:I,5*(ROW()-2)+3),"")</f>
        <v/>
      </c>
      <c r="J65" t="str">
        <f>IF($A65&lt;&gt;"",INDEX('Size (Analyst)'!J:J,5*(ROW()-2)+3),"")</f>
        <v/>
      </c>
      <c r="K65" t="str">
        <f>IF($A65&lt;&gt;"",INDEX('Size (Analyst)'!K:K,5*(ROW()-2)+3),"")</f>
        <v/>
      </c>
      <c r="L65" t="str">
        <f>IF($A65&lt;&gt;"",INDEX('Size (Analyst)'!L:L,5*(ROW()-2)+3),"")</f>
        <v/>
      </c>
      <c r="M65" t="str">
        <f>IF($A65&lt;&gt;"",INDEX('Size (Analyst)'!M:M,5*(ROW()-2)+3),"")</f>
        <v/>
      </c>
      <c r="N65" t="str">
        <f>IF($A65&lt;&gt;"",INDEX('Size (Analyst)'!N:N,5*(ROW()-2)+3),"")</f>
        <v/>
      </c>
      <c r="O65" t="str">
        <f>IF($A65&lt;&gt;"",INDEX('Size (Analyst)'!O:O,5*(ROW()-2)+3),"")</f>
        <v/>
      </c>
      <c r="P65" t="str">
        <f>IF($A65&lt;&gt;"",INDEX('Size (Analyst)'!P:P,5*(ROW()-2)+3),"")</f>
        <v/>
      </c>
      <c r="Q65" t="str">
        <f>IF($A65&lt;&gt;"",INDEX('Size (Analyst)'!Q:Q,5*(ROW()-2)+3),"")</f>
        <v/>
      </c>
      <c r="R65" t="str">
        <f>IF($A65&lt;&gt;"",INDEX('Size (Analyst)'!R:R,5*(ROW()-2)+3),"")</f>
        <v/>
      </c>
      <c r="S65" t="str">
        <f>IF($A65&lt;&gt;"",INDEX('Size (Analyst)'!S:S,5*(ROW()-2)+3),"")</f>
        <v/>
      </c>
      <c r="T65" t="str">
        <f>IF($A65&lt;&gt;"",INDEX('Size (Analyst)'!T:T,5*(ROW()-2)+3),"")</f>
        <v/>
      </c>
      <c r="U65" t="str">
        <f>IF($A65&lt;&gt;"",INDEX('Size (Analyst)'!U:U,5*(ROW()-2)+3),"")</f>
        <v/>
      </c>
      <c r="V65" t="str">
        <f>IF($A65&lt;&gt;"",INDEX('Size (Analyst)'!V:V,5*(ROW()-2)+3),"")</f>
        <v/>
      </c>
      <c r="W65" t="str">
        <f>IF($A65&lt;&gt;"",INDEX('Size (Analyst)'!W:W,5*(ROW()-2)+3),"")</f>
        <v/>
      </c>
      <c r="X65" t="str">
        <f>IF($A65&lt;&gt;"",INDEX('Size (Analyst)'!X:X,5*(ROW()-2)+3),"")</f>
        <v/>
      </c>
      <c r="Y65" t="str">
        <f>IF($A65&lt;&gt;"",INDEX('Size (Analyst)'!Y:Y,5*(ROW()-2)+3),"")</f>
        <v/>
      </c>
      <c r="Z65" t="str">
        <f>IF($A65&lt;&gt;"",INDEX('Size (Analyst)'!Z:Z,5*(ROW()-2)+3),"")</f>
        <v/>
      </c>
    </row>
    <row r="66" spans="1:26" x14ac:dyDescent="0.2">
      <c r="A66" s="13" t="str">
        <f>IF(INDEX('Size (Analyst)'!A:A,5*(ROW()-2)+1)&lt;&gt;"",INDEX('Size (Analyst)'!A:A,5*(ROW()-2)+1),"")</f>
        <v>Size</v>
      </c>
      <c r="B66" t="str">
        <f>IF($A66&lt;&gt;"",INDEX('Size (Analyst)'!B:B,5*(ROW()-2)+3),"")</f>
        <v/>
      </c>
      <c r="C66" t="str">
        <f>IF($A66&lt;&gt;"",INDEX('Size (Analyst)'!C:C,5*(ROW()-2)+3),"")</f>
        <v/>
      </c>
      <c r="D66" t="str">
        <f>IF($A66&lt;&gt;"",INDEX('Size (Analyst)'!D:D,5*(ROW()-2)+3),"")</f>
        <v/>
      </c>
      <c r="E66" t="str">
        <f>IF($A66&lt;&gt;"",INDEX('Size (Analyst)'!E:E,5*(ROW()-2)+3),"")</f>
        <v/>
      </c>
      <c r="F66" t="str">
        <f>IF($A66&lt;&gt;"",INDEX('Size (Analyst)'!F:F,5*(ROW()-2)+3),"")</f>
        <v/>
      </c>
      <c r="G66" t="str">
        <f>IF($A66&lt;&gt;"",INDEX('Size (Analyst)'!G:G,5*(ROW()-2)+3),"")</f>
        <v/>
      </c>
      <c r="H66" t="str">
        <f>IF($A66&lt;&gt;"",INDEX('Size (Analyst)'!H:H,5*(ROW()-2)+3),"")</f>
        <v/>
      </c>
      <c r="I66" t="str">
        <f>IF($A66&lt;&gt;"",INDEX('Size (Analyst)'!I:I,5*(ROW()-2)+3),"")</f>
        <v/>
      </c>
      <c r="J66" t="str">
        <f>IF($A66&lt;&gt;"",INDEX('Size (Analyst)'!J:J,5*(ROW()-2)+3),"")</f>
        <v/>
      </c>
      <c r="K66" t="str">
        <f>IF($A66&lt;&gt;"",INDEX('Size (Analyst)'!K:K,5*(ROW()-2)+3),"")</f>
        <v/>
      </c>
      <c r="L66" t="str">
        <f>IF($A66&lt;&gt;"",INDEX('Size (Analyst)'!L:L,5*(ROW()-2)+3),"")</f>
        <v/>
      </c>
      <c r="M66" t="str">
        <f>IF($A66&lt;&gt;"",INDEX('Size (Analyst)'!M:M,5*(ROW()-2)+3),"")</f>
        <v/>
      </c>
      <c r="N66" t="str">
        <f>IF($A66&lt;&gt;"",INDEX('Size (Analyst)'!N:N,5*(ROW()-2)+3),"")</f>
        <v/>
      </c>
      <c r="O66" t="str">
        <f>IF($A66&lt;&gt;"",INDEX('Size (Analyst)'!O:O,5*(ROW()-2)+3),"")</f>
        <v/>
      </c>
      <c r="P66" t="str">
        <f>IF($A66&lt;&gt;"",INDEX('Size (Analyst)'!P:P,5*(ROW()-2)+3),"")</f>
        <v/>
      </c>
      <c r="Q66" t="str">
        <f>IF($A66&lt;&gt;"",INDEX('Size (Analyst)'!Q:Q,5*(ROW()-2)+3),"")</f>
        <v/>
      </c>
      <c r="R66" t="str">
        <f>IF($A66&lt;&gt;"",INDEX('Size (Analyst)'!R:R,5*(ROW()-2)+3),"")</f>
        <v/>
      </c>
      <c r="S66" t="str">
        <f>IF($A66&lt;&gt;"",INDEX('Size (Analyst)'!S:S,5*(ROW()-2)+3),"")</f>
        <v/>
      </c>
      <c r="T66" t="str">
        <f>IF($A66&lt;&gt;"",INDEX('Size (Analyst)'!T:T,5*(ROW()-2)+3),"")</f>
        <v/>
      </c>
      <c r="U66" t="str">
        <f>IF($A66&lt;&gt;"",INDEX('Size (Analyst)'!U:U,5*(ROW()-2)+3),"")</f>
        <v/>
      </c>
      <c r="V66" t="str">
        <f>IF($A66&lt;&gt;"",INDEX('Size (Analyst)'!V:V,5*(ROW()-2)+3),"")</f>
        <v/>
      </c>
      <c r="W66" t="str">
        <f>IF($A66&lt;&gt;"",INDEX('Size (Analyst)'!W:W,5*(ROW()-2)+3),"")</f>
        <v/>
      </c>
      <c r="X66" t="str">
        <f>IF($A66&lt;&gt;"",INDEX('Size (Analyst)'!X:X,5*(ROW()-2)+3),"")</f>
        <v/>
      </c>
      <c r="Y66" t="str">
        <f>IF($A66&lt;&gt;"",INDEX('Size (Analyst)'!Y:Y,5*(ROW()-2)+3),"")</f>
        <v/>
      </c>
      <c r="Z66" t="str">
        <f>IF($A66&lt;&gt;"",INDEX('Size (Analyst)'!Z:Z,5*(ROW()-2)+3),"")</f>
        <v/>
      </c>
    </row>
    <row r="67" spans="1:26" x14ac:dyDescent="0.2">
      <c r="A67" s="13" t="str">
        <f>IF(INDEX('Size (Analyst)'!A:A,5*(ROW()-2)+1)&lt;&gt;"",INDEX('Size (Analyst)'!A:A,5*(ROW()-2)+1),"")</f>
        <v>Conviction</v>
      </c>
      <c r="B67" t="str">
        <f>IF($A67&lt;&gt;"",INDEX('Size (Analyst)'!B:B,5*(ROW()-2)+3),"")</f>
        <v/>
      </c>
      <c r="C67" t="str">
        <f>IF($A67&lt;&gt;"",INDEX('Size (Analyst)'!C:C,5*(ROW()-2)+3),"")</f>
        <v/>
      </c>
      <c r="D67" t="str">
        <f>IF($A67&lt;&gt;"",INDEX('Size (Analyst)'!D:D,5*(ROW()-2)+3),"")</f>
        <v/>
      </c>
      <c r="E67" t="str">
        <f>IF($A67&lt;&gt;"",INDEX('Size (Analyst)'!E:E,5*(ROW()-2)+3),"")</f>
        <v/>
      </c>
      <c r="F67" t="str">
        <f>IF($A67&lt;&gt;"",INDEX('Size (Analyst)'!F:F,5*(ROW()-2)+3),"")</f>
        <v/>
      </c>
      <c r="G67" t="str">
        <f>IF($A67&lt;&gt;"",INDEX('Size (Analyst)'!G:G,5*(ROW()-2)+3),"")</f>
        <v/>
      </c>
      <c r="H67" t="str">
        <f>IF($A67&lt;&gt;"",INDEX('Size (Analyst)'!H:H,5*(ROW()-2)+3),"")</f>
        <v/>
      </c>
      <c r="I67" t="str">
        <f>IF($A67&lt;&gt;"",INDEX('Size (Analyst)'!I:I,5*(ROW()-2)+3),"")</f>
        <v/>
      </c>
      <c r="J67" t="str">
        <f>IF($A67&lt;&gt;"",INDEX('Size (Analyst)'!J:J,5*(ROW()-2)+3),"")</f>
        <v/>
      </c>
      <c r="K67" t="str">
        <f>IF($A67&lt;&gt;"",INDEX('Size (Analyst)'!K:K,5*(ROW()-2)+3),"")</f>
        <v/>
      </c>
      <c r="L67" t="str">
        <f>IF($A67&lt;&gt;"",INDEX('Size (Analyst)'!L:L,5*(ROW()-2)+3),"")</f>
        <v/>
      </c>
      <c r="M67" t="str">
        <f>IF($A67&lt;&gt;"",INDEX('Size (Analyst)'!M:M,5*(ROW()-2)+3),"")</f>
        <v/>
      </c>
      <c r="N67" t="str">
        <f>IF($A67&lt;&gt;"",INDEX('Size (Analyst)'!N:N,5*(ROW()-2)+3),"")</f>
        <v/>
      </c>
      <c r="O67" t="str">
        <f>IF($A67&lt;&gt;"",INDEX('Size (Analyst)'!O:O,5*(ROW()-2)+3),"")</f>
        <v/>
      </c>
      <c r="P67" t="str">
        <f>IF($A67&lt;&gt;"",INDEX('Size (Analyst)'!P:P,5*(ROW()-2)+3),"")</f>
        <v/>
      </c>
      <c r="Q67" t="str">
        <f>IF($A67&lt;&gt;"",INDEX('Size (Analyst)'!Q:Q,5*(ROW()-2)+3),"")</f>
        <v/>
      </c>
      <c r="R67" t="str">
        <f>IF($A67&lt;&gt;"",INDEX('Size (Analyst)'!R:R,5*(ROW()-2)+3),"")</f>
        <v/>
      </c>
      <c r="S67" t="str">
        <f>IF($A67&lt;&gt;"",INDEX('Size (Analyst)'!S:S,5*(ROW()-2)+3),"")</f>
        <v/>
      </c>
      <c r="T67" t="str">
        <f>IF($A67&lt;&gt;"",INDEX('Size (Analyst)'!T:T,5*(ROW()-2)+3),"")</f>
        <v/>
      </c>
      <c r="U67" t="str">
        <f>IF($A67&lt;&gt;"",INDEX('Size (Analyst)'!U:U,5*(ROW()-2)+3),"")</f>
        <v/>
      </c>
      <c r="V67" t="str">
        <f>IF($A67&lt;&gt;"",INDEX('Size (Analyst)'!V:V,5*(ROW()-2)+3),"")</f>
        <v/>
      </c>
      <c r="W67" t="str">
        <f>IF($A67&lt;&gt;"",INDEX('Size (Analyst)'!W:W,5*(ROW()-2)+3),"")</f>
        <v/>
      </c>
      <c r="X67" t="str">
        <f>IF($A67&lt;&gt;"",INDEX('Size (Analyst)'!X:X,5*(ROW()-2)+3),"")</f>
        <v/>
      </c>
      <c r="Y67" t="str">
        <f>IF($A67&lt;&gt;"",INDEX('Size (Analyst)'!Y:Y,5*(ROW()-2)+3),"")</f>
        <v/>
      </c>
      <c r="Z67" t="str">
        <f>IF($A67&lt;&gt;"",INDEX('Size (Analyst)'!Z:Z,5*(ROW()-2)+3),"")</f>
        <v/>
      </c>
    </row>
    <row r="68" spans="1:26" x14ac:dyDescent="0.2">
      <c r="A68" s="13">
        <f>IF(INDEX('Size (Analyst)'!A:A,5*(ROW()-2)+1)&lt;&gt;"",INDEX('Size (Analyst)'!A:A,5*(ROW()-2)+1),"")</f>
        <v>45012</v>
      </c>
      <c r="B68">
        <f>IF($A68&lt;&gt;"",INDEX('Size (Analyst)'!B:B,5*(ROW()-2)+3),"")</f>
        <v>-1.7089836888331239E-2</v>
      </c>
      <c r="C68">
        <f>IF($A68&lt;&gt;"",INDEX('Size (Analyst)'!C:C,5*(ROW()-2)+3),"")</f>
        <v>-1.7783856682769727E-2</v>
      </c>
      <c r="D68">
        <f>IF($A68&lt;&gt;"",INDEX('Size (Analyst)'!D:D,5*(ROW()-2)+3),"")</f>
        <v>0</v>
      </c>
      <c r="E68">
        <f>IF($A68&lt;&gt;"",INDEX('Size (Analyst)'!E:E,5*(ROW()-2)+3),"")</f>
        <v>0</v>
      </c>
      <c r="F68">
        <f>IF($A68&lt;&gt;"",INDEX('Size (Analyst)'!F:F,5*(ROW()-2)+3),"")</f>
        <v>0</v>
      </c>
      <c r="G68">
        <f>IF($A68&lt;&gt;"",INDEX('Size (Analyst)'!G:G,5*(ROW()-2)+3),"")</f>
        <v>0</v>
      </c>
      <c r="H68">
        <f>IF($A68&lt;&gt;"",INDEX('Size (Analyst)'!H:H,5*(ROW()-2)+3),"")</f>
        <v>0</v>
      </c>
      <c r="I68">
        <f>IF($A68&lt;&gt;"",INDEX('Size (Analyst)'!I:I,5*(ROW()-2)+3),"")</f>
        <v>0</v>
      </c>
      <c r="J68">
        <f>IF($A68&lt;&gt;"",INDEX('Size (Analyst)'!J:J,5*(ROW()-2)+3),"")</f>
        <v>-3.1320427553444184E-2</v>
      </c>
      <c r="K68">
        <f>IF($A68&lt;&gt;"",INDEX('Size (Analyst)'!K:K,5*(ROW()-2)+3),"")</f>
        <v>0</v>
      </c>
      <c r="L68">
        <f>IF($A68&lt;&gt;"",INDEX('Size (Analyst)'!L:L,5*(ROW()-2)+3),"")</f>
        <v>0</v>
      </c>
      <c r="M68">
        <f>IF($A68&lt;&gt;"",INDEX('Size (Analyst)'!M:M,5*(ROW()-2)+3),"")</f>
        <v>0</v>
      </c>
      <c r="N68">
        <f>IF($A68&lt;&gt;"",INDEX('Size (Analyst)'!N:N,5*(ROW()-2)+3),"")</f>
        <v>0</v>
      </c>
      <c r="O68">
        <f>IF($A68&lt;&gt;"",INDEX('Size (Analyst)'!O:O,5*(ROW()-2)+3),"")</f>
        <v>0</v>
      </c>
      <c r="P68">
        <f>IF($A68&lt;&gt;"",INDEX('Size (Analyst)'!P:P,5*(ROW()-2)+3),"")</f>
        <v>0</v>
      </c>
      <c r="Q68">
        <f>IF($A68&lt;&gt;"",INDEX('Size (Analyst)'!Q:Q,5*(ROW()-2)+3),"")</f>
        <v>0</v>
      </c>
      <c r="R68">
        <f>IF($A68&lt;&gt;"",INDEX('Size (Analyst)'!R:R,5*(ROW()-2)+3),"")</f>
        <v>-4.9894816867144202E-3</v>
      </c>
      <c r="S68">
        <f>IF($A68&lt;&gt;"",INDEX('Size (Analyst)'!S:S,5*(ROW()-2)+3),"")</f>
        <v>3.0645212264150939E-2</v>
      </c>
      <c r="T68">
        <f>IF($A68&lt;&gt;"",INDEX('Size (Analyst)'!T:T,5*(ROW()-2)+3),"")</f>
        <v>-2.8421296296296295E-2</v>
      </c>
      <c r="U68">
        <f>IF($A68&lt;&gt;"",INDEX('Size (Analyst)'!U:U,5*(ROW()-2)+3),"")</f>
        <v>0</v>
      </c>
      <c r="V68">
        <f>IF($A68&lt;&gt;"",INDEX('Size (Analyst)'!V:V,5*(ROW()-2)+3),"")</f>
        <v>0</v>
      </c>
      <c r="W68">
        <f>IF($A68&lt;&gt;"",INDEX('Size (Analyst)'!W:W,5*(ROW()-2)+3),"")</f>
        <v>0</v>
      </c>
      <c r="X68">
        <f>IF($A68&lt;&gt;"",INDEX('Size (Analyst)'!X:X,5*(ROW()-2)+3),"")</f>
        <v>0</v>
      </c>
      <c r="Y68">
        <f>IF($A68&lt;&gt;"",INDEX('Size (Analyst)'!Y:Y,5*(ROW()-2)+3),"")</f>
        <v>0</v>
      </c>
      <c r="Z68">
        <f>IF($A68&lt;&gt;"",INDEX('Size (Analyst)'!Z:Z,5*(ROW()-2)+3),"")</f>
        <v>0</v>
      </c>
    </row>
    <row r="69" spans="1:26" x14ac:dyDescent="0.2">
      <c r="A69" s="13" t="str">
        <f>IF(INDEX('Size (Analyst)'!A:A,5*(ROW()-2)+1)&lt;&gt;"",INDEX('Size (Analyst)'!A:A,5*(ROW()-2)+1),"")</f>
        <v>Time Stamp</v>
      </c>
      <c r="B69">
        <f>IF($A69&lt;&gt;"",INDEX('Size (Analyst)'!B:B,5*(ROW()-2)+3),"")</f>
        <v>-2</v>
      </c>
      <c r="C69">
        <f>IF($A69&lt;&gt;"",INDEX('Size (Analyst)'!C:C,5*(ROW()-2)+3),"")</f>
        <v>-2</v>
      </c>
      <c r="D69">
        <f>IF($A69&lt;&gt;"",INDEX('Size (Analyst)'!D:D,5*(ROW()-2)+3),"")</f>
        <v>0</v>
      </c>
      <c r="E69">
        <f>IF($A69&lt;&gt;"",INDEX('Size (Analyst)'!E:E,5*(ROW()-2)+3),"")</f>
        <v>0</v>
      </c>
      <c r="F69">
        <f>IF($A69&lt;&gt;"",INDEX('Size (Analyst)'!F:F,5*(ROW()-2)+3),"")</f>
        <v>0</v>
      </c>
      <c r="G69">
        <f>IF($A69&lt;&gt;"",INDEX('Size (Analyst)'!G:G,5*(ROW()-2)+3),"")</f>
        <v>0</v>
      </c>
      <c r="H69">
        <f>IF($A69&lt;&gt;"",INDEX('Size (Analyst)'!H:H,5*(ROW()-2)+3),"")</f>
        <v>0</v>
      </c>
      <c r="I69">
        <f>IF($A69&lt;&gt;"",INDEX('Size (Analyst)'!I:I,5*(ROW()-2)+3),"")</f>
        <v>0</v>
      </c>
      <c r="J69">
        <f>IF($A69&lt;&gt;"",INDEX('Size (Analyst)'!J:J,5*(ROW()-2)+3),"")</f>
        <v>-2</v>
      </c>
      <c r="K69">
        <f>IF($A69&lt;&gt;"",INDEX('Size (Analyst)'!K:K,5*(ROW()-2)+3),"")</f>
        <v>0</v>
      </c>
      <c r="L69">
        <f>IF($A69&lt;&gt;"",INDEX('Size (Analyst)'!L:L,5*(ROW()-2)+3),"")</f>
        <v>0</v>
      </c>
      <c r="M69">
        <f>IF($A69&lt;&gt;"",INDEX('Size (Analyst)'!M:M,5*(ROW()-2)+3),"")</f>
        <v>0</v>
      </c>
      <c r="N69">
        <f>IF($A69&lt;&gt;"",INDEX('Size (Analyst)'!N:N,5*(ROW()-2)+3),"")</f>
        <v>0</v>
      </c>
      <c r="O69">
        <f>IF($A69&lt;&gt;"",INDEX('Size (Analyst)'!O:O,5*(ROW()-2)+3),"")</f>
        <v>0</v>
      </c>
      <c r="P69">
        <f>IF($A69&lt;&gt;"",INDEX('Size (Analyst)'!P:P,5*(ROW()-2)+3),"")</f>
        <v>0</v>
      </c>
      <c r="Q69">
        <f>IF($A69&lt;&gt;"",INDEX('Size (Analyst)'!Q:Q,5*(ROW()-2)+3),"")</f>
        <v>-1</v>
      </c>
      <c r="R69">
        <f>IF($A69&lt;&gt;"",INDEX('Size (Analyst)'!R:R,5*(ROW()-2)+3),"")</f>
        <v>-1</v>
      </c>
      <c r="S69">
        <f>IF($A69&lt;&gt;"",INDEX('Size (Analyst)'!S:S,5*(ROW()-2)+3),"")</f>
        <v>0</v>
      </c>
      <c r="T69">
        <f>IF($A69&lt;&gt;"",INDEX('Size (Analyst)'!T:T,5*(ROW()-2)+3),"")</f>
        <v>0</v>
      </c>
      <c r="U69">
        <f>IF($A69&lt;&gt;"",INDEX('Size (Analyst)'!U:U,5*(ROW()-2)+3),"")</f>
        <v>-1</v>
      </c>
      <c r="V69">
        <f>IF($A69&lt;&gt;"",INDEX('Size (Analyst)'!V:V,5*(ROW()-2)+3),"")</f>
        <v>0</v>
      </c>
      <c r="W69">
        <f>IF($A69&lt;&gt;"",INDEX('Size (Analyst)'!W:W,5*(ROW()-2)+3),"")</f>
        <v>0</v>
      </c>
      <c r="X69">
        <f>IF($A69&lt;&gt;"",INDEX('Size (Analyst)'!X:X,5*(ROW()-2)+3),"")</f>
        <v>0</v>
      </c>
      <c r="Y69">
        <f>IF($A69&lt;&gt;"",INDEX('Size (Analyst)'!Y:Y,5*(ROW()-2)+3),"")</f>
        <v>0</v>
      </c>
      <c r="Z69">
        <f>IF($A69&lt;&gt;"",INDEX('Size (Analyst)'!Z:Z,5*(ROW()-2)+3),"")</f>
        <v>0</v>
      </c>
    </row>
    <row r="70" spans="1:26" x14ac:dyDescent="0.2">
      <c r="A70" s="13" t="str">
        <f>IF(INDEX('Size (Analyst)'!A:A,5*(ROW()-2)+1)&lt;&gt;"",INDEX('Size (Analyst)'!A:A,5*(ROW()-2)+1),"")</f>
        <v>Forward Pt</v>
      </c>
      <c r="B70">
        <f>IF($A70&lt;&gt;"",INDEX('Size (Analyst)'!B:B,5*(ROW()-2)+3),"")</f>
        <v>0</v>
      </c>
      <c r="C70">
        <f>IF($A70&lt;&gt;"",INDEX('Size (Analyst)'!C:C,5*(ROW()-2)+3),"")</f>
        <v>0</v>
      </c>
      <c r="D70">
        <f>IF($A70&lt;&gt;"",INDEX('Size (Analyst)'!D:D,5*(ROW()-2)+3),"")</f>
        <v>0</v>
      </c>
      <c r="E70">
        <f>IF($A70&lt;&gt;"",INDEX('Size (Analyst)'!E:E,5*(ROW()-2)+3),"")</f>
        <v>0</v>
      </c>
      <c r="F70">
        <f>IF($A70&lt;&gt;"",INDEX('Size (Analyst)'!F:F,5*(ROW()-2)+3),"")</f>
        <v>0</v>
      </c>
      <c r="G70">
        <f>IF($A70&lt;&gt;"",INDEX('Size (Analyst)'!G:G,5*(ROW()-2)+3),"")</f>
        <v>0</v>
      </c>
      <c r="H70">
        <f>IF($A70&lt;&gt;"",INDEX('Size (Analyst)'!H:H,5*(ROW()-2)+3),"")</f>
        <v>0</v>
      </c>
      <c r="I70">
        <f>IF($A70&lt;&gt;"",INDEX('Size (Analyst)'!I:I,5*(ROW()-2)+3),"")</f>
        <v>0</v>
      </c>
      <c r="J70">
        <f>IF($A70&lt;&gt;"",INDEX('Size (Analyst)'!J:J,5*(ROW()-2)+3),"")</f>
        <v>0</v>
      </c>
      <c r="K70">
        <f>IF($A70&lt;&gt;"",INDEX('Size (Analyst)'!K:K,5*(ROW()-2)+3),"")</f>
        <v>0</v>
      </c>
      <c r="L70">
        <f>IF($A70&lt;&gt;"",INDEX('Size (Analyst)'!L:L,5*(ROW()-2)+3),"")</f>
        <v>0</v>
      </c>
      <c r="M70">
        <f>IF($A70&lt;&gt;"",INDEX('Size (Analyst)'!M:M,5*(ROW()-2)+3),"")</f>
        <v>0</v>
      </c>
      <c r="N70">
        <f>IF($A70&lt;&gt;"",INDEX('Size (Analyst)'!N:N,5*(ROW()-2)+3),"")</f>
        <v>0</v>
      </c>
      <c r="O70">
        <f>IF($A70&lt;&gt;"",INDEX('Size (Analyst)'!O:O,5*(ROW()-2)+3),"")</f>
        <v>0</v>
      </c>
      <c r="P70">
        <f>IF($A70&lt;&gt;"",INDEX('Size (Analyst)'!P:P,5*(ROW()-2)+3),"")</f>
        <v>0</v>
      </c>
      <c r="Q70">
        <f>IF($A70&lt;&gt;"",INDEX('Size (Analyst)'!Q:Q,5*(ROW()-2)+3),"")</f>
        <v>0</v>
      </c>
      <c r="R70">
        <f>IF($A70&lt;&gt;"",INDEX('Size (Analyst)'!R:R,5*(ROW()-2)+3),"")</f>
        <v>0</v>
      </c>
      <c r="S70">
        <f>IF($A70&lt;&gt;"",INDEX('Size (Analyst)'!S:S,5*(ROW()-2)+3),"")</f>
        <v>0</v>
      </c>
      <c r="T70">
        <f>IF($A70&lt;&gt;"",INDEX('Size (Analyst)'!T:T,5*(ROW()-2)+3),"")</f>
        <v>0</v>
      </c>
      <c r="U70">
        <f>IF($A70&lt;&gt;"",INDEX('Size (Analyst)'!U:U,5*(ROW()-2)+3),"")</f>
        <v>0</v>
      </c>
      <c r="V70">
        <f>IF($A70&lt;&gt;"",INDEX('Size (Analyst)'!V:V,5*(ROW()-2)+3),"")</f>
        <v>0</v>
      </c>
      <c r="W70">
        <f>IF($A70&lt;&gt;"",INDEX('Size (Analyst)'!W:W,5*(ROW()-2)+3),"")</f>
        <v>0</v>
      </c>
      <c r="X70">
        <f>IF($A70&lt;&gt;"",INDEX('Size (Analyst)'!X:X,5*(ROW()-2)+3),"")</f>
        <v>0</v>
      </c>
      <c r="Y70">
        <f>IF($A70&lt;&gt;"",INDEX('Size (Analyst)'!Y:Y,5*(ROW()-2)+3),"")</f>
        <v>0</v>
      </c>
      <c r="Z70">
        <f>IF($A70&lt;&gt;"",INDEX('Size (Analyst)'!Z:Z,5*(ROW()-2)+3),"")</f>
        <v>0</v>
      </c>
    </row>
    <row r="71" spans="1:26" x14ac:dyDescent="0.2">
      <c r="A71" s="13" t="str">
        <f>IF(INDEX('Size (Analyst)'!A:A,5*(ROW()-2)+1)&lt;&gt;"",INDEX('Size (Analyst)'!A:A,5*(ROW()-2)+1),"")</f>
        <v>Spot</v>
      </c>
      <c r="B71" t="str">
        <f>IF($A71&lt;&gt;"",INDEX('Size (Analyst)'!B:B,5*(ROW()-2)+3),"")</f>
        <v/>
      </c>
      <c r="C71" t="str">
        <f>IF($A71&lt;&gt;"",INDEX('Size (Analyst)'!C:C,5*(ROW()-2)+3),"")</f>
        <v/>
      </c>
      <c r="D71" t="str">
        <f>IF($A71&lt;&gt;"",INDEX('Size (Analyst)'!D:D,5*(ROW()-2)+3),"")</f>
        <v/>
      </c>
      <c r="E71" t="str">
        <f>IF($A71&lt;&gt;"",INDEX('Size (Analyst)'!E:E,5*(ROW()-2)+3),"")</f>
        <v/>
      </c>
      <c r="F71" t="str">
        <f>IF($A71&lt;&gt;"",INDEX('Size (Analyst)'!F:F,5*(ROW()-2)+3),"")</f>
        <v/>
      </c>
      <c r="G71" t="str">
        <f>IF($A71&lt;&gt;"",INDEX('Size (Analyst)'!G:G,5*(ROW()-2)+3),"")</f>
        <v/>
      </c>
      <c r="H71">
        <f>IF($A71&lt;&gt;"",INDEX('Size (Analyst)'!H:H,5*(ROW()-2)+3),"")</f>
        <v>0.37986111111111115</v>
      </c>
      <c r="I71" t="str">
        <f>IF($A71&lt;&gt;"",INDEX('Size (Analyst)'!I:I,5*(ROW()-2)+3),"")</f>
        <v/>
      </c>
      <c r="J71" t="str">
        <f>IF($A71&lt;&gt;"",INDEX('Size (Analyst)'!J:J,5*(ROW()-2)+3),"")</f>
        <v/>
      </c>
      <c r="K71" t="str">
        <f>IF($A71&lt;&gt;"",INDEX('Size (Analyst)'!K:K,5*(ROW()-2)+3),"")</f>
        <v/>
      </c>
      <c r="L71" t="str">
        <f>IF($A71&lt;&gt;"",INDEX('Size (Analyst)'!L:L,5*(ROW()-2)+3),"")</f>
        <v/>
      </c>
      <c r="M71" t="str">
        <f>IF($A71&lt;&gt;"",INDEX('Size (Analyst)'!M:M,5*(ROW()-2)+3),"")</f>
        <v/>
      </c>
      <c r="N71" t="str">
        <f>IF($A71&lt;&gt;"",INDEX('Size (Analyst)'!N:N,5*(ROW()-2)+3),"")</f>
        <v/>
      </c>
      <c r="O71" t="str">
        <f>IF($A71&lt;&gt;"",INDEX('Size (Analyst)'!O:O,5*(ROW()-2)+3),"")</f>
        <v/>
      </c>
      <c r="P71" t="str">
        <f>IF($A71&lt;&gt;"",INDEX('Size (Analyst)'!P:P,5*(ROW()-2)+3),"")</f>
        <v/>
      </c>
      <c r="Q71">
        <f>IF($A71&lt;&gt;"",INDEX('Size (Analyst)'!Q:Q,5*(ROW()-2)+3),"")</f>
        <v>0.37986111111111115</v>
      </c>
      <c r="R71" t="str">
        <f>IF($A71&lt;&gt;"",INDEX('Size (Analyst)'!R:R,5*(ROW()-2)+3),"")</f>
        <v/>
      </c>
      <c r="S71">
        <f>IF($A71&lt;&gt;"",INDEX('Size (Analyst)'!S:S,5*(ROW()-2)+3),"")</f>
        <v>0.37986111111111115</v>
      </c>
      <c r="T71" t="str">
        <f>IF($A71&lt;&gt;"",INDEX('Size (Analyst)'!T:T,5*(ROW()-2)+3),"")</f>
        <v/>
      </c>
      <c r="U71" t="str">
        <f>IF($A71&lt;&gt;"",INDEX('Size (Analyst)'!U:U,5*(ROW()-2)+3),"")</f>
        <v/>
      </c>
      <c r="V71" t="str">
        <f>IF($A71&lt;&gt;"",INDEX('Size (Analyst)'!V:V,5*(ROW()-2)+3),"")</f>
        <v/>
      </c>
      <c r="W71" t="str">
        <f>IF($A71&lt;&gt;"",INDEX('Size (Analyst)'!W:W,5*(ROW()-2)+3),"")</f>
        <v/>
      </c>
      <c r="X71" t="str">
        <f>IF($A71&lt;&gt;"",INDEX('Size (Analyst)'!X:X,5*(ROW()-2)+3),"")</f>
        <v/>
      </c>
      <c r="Y71" t="str">
        <f>IF($A71&lt;&gt;"",INDEX('Size (Analyst)'!Y:Y,5*(ROW()-2)+3),"")</f>
        <v/>
      </c>
      <c r="Z71" t="str">
        <f>IF($A71&lt;&gt;"",INDEX('Size (Analyst)'!Z:Z,5*(ROW()-2)+3),"")</f>
        <v/>
      </c>
    </row>
    <row r="72" spans="1:26" x14ac:dyDescent="0.2">
      <c r="A72" s="13" t="str">
        <f>IF(INDEX('Size (Analyst)'!A:A,5*(ROW()-2)+1)&lt;&gt;"",INDEX('Size (Analyst)'!A:A,5*(ROW()-2)+1),"")</f>
        <v>Size</v>
      </c>
      <c r="B72" t="str">
        <f>IF($A72&lt;&gt;"",INDEX('Size (Analyst)'!B:B,5*(ROW()-2)+3),"")</f>
        <v/>
      </c>
      <c r="C72" t="str">
        <f>IF($A72&lt;&gt;"",INDEX('Size (Analyst)'!C:C,5*(ROW()-2)+3),"")</f>
        <v/>
      </c>
      <c r="D72" t="str">
        <f>IF($A72&lt;&gt;"",INDEX('Size (Analyst)'!D:D,5*(ROW()-2)+3),"")</f>
        <v/>
      </c>
      <c r="E72" t="str">
        <f>IF($A72&lt;&gt;"",INDEX('Size (Analyst)'!E:E,5*(ROW()-2)+3),"")</f>
        <v/>
      </c>
      <c r="F72" t="str">
        <f>IF($A72&lt;&gt;"",INDEX('Size (Analyst)'!F:F,5*(ROW()-2)+3),"")</f>
        <v/>
      </c>
      <c r="G72" t="str">
        <f>IF($A72&lt;&gt;"",INDEX('Size (Analyst)'!G:G,5*(ROW()-2)+3),"")</f>
        <v/>
      </c>
      <c r="H72" t="str">
        <f>IF($A72&lt;&gt;"",INDEX('Size (Analyst)'!H:H,5*(ROW()-2)+3),"")</f>
        <v/>
      </c>
      <c r="I72" t="str">
        <f>IF($A72&lt;&gt;"",INDEX('Size (Analyst)'!I:I,5*(ROW()-2)+3),"")</f>
        <v/>
      </c>
      <c r="J72" t="str">
        <f>IF($A72&lt;&gt;"",INDEX('Size (Analyst)'!J:J,5*(ROW()-2)+3),"")</f>
        <v/>
      </c>
      <c r="K72" t="str">
        <f>IF($A72&lt;&gt;"",INDEX('Size (Analyst)'!K:K,5*(ROW()-2)+3),"")</f>
        <v/>
      </c>
      <c r="L72">
        <f>IF($A72&lt;&gt;"",INDEX('Size (Analyst)'!L:L,5*(ROW()-2)+3),"")</f>
        <v>5.2999999999997272E-2</v>
      </c>
      <c r="M72" t="str">
        <f>IF($A72&lt;&gt;"",INDEX('Size (Analyst)'!M:M,5*(ROW()-2)+3),"")</f>
        <v/>
      </c>
      <c r="N72" t="str">
        <f>IF($A72&lt;&gt;"",INDEX('Size (Analyst)'!N:N,5*(ROW()-2)+3),"")</f>
        <v/>
      </c>
      <c r="O72" t="str">
        <f>IF($A72&lt;&gt;"",INDEX('Size (Analyst)'!O:O,5*(ROW()-2)+3),"")</f>
        <v/>
      </c>
      <c r="P72" t="str">
        <f>IF($A72&lt;&gt;"",INDEX('Size (Analyst)'!P:P,5*(ROW()-2)+3),"")</f>
        <v/>
      </c>
      <c r="Q72" t="str">
        <f>IF($A72&lt;&gt;"",INDEX('Size (Analyst)'!Q:Q,5*(ROW()-2)+3),"")</f>
        <v/>
      </c>
      <c r="R72" t="str">
        <f>IF($A72&lt;&gt;"",INDEX('Size (Analyst)'!R:R,5*(ROW()-2)+3),"")</f>
        <v/>
      </c>
      <c r="S72" t="str">
        <f>IF($A72&lt;&gt;"",INDEX('Size (Analyst)'!S:S,5*(ROW()-2)+3),"")</f>
        <v/>
      </c>
      <c r="T72" t="str">
        <f>IF($A72&lt;&gt;"",INDEX('Size (Analyst)'!T:T,5*(ROW()-2)+3),"")</f>
        <v/>
      </c>
      <c r="U72" t="str">
        <f>IF($A72&lt;&gt;"",INDEX('Size (Analyst)'!U:U,5*(ROW()-2)+3),"")</f>
        <v/>
      </c>
      <c r="V72" t="str">
        <f>IF($A72&lt;&gt;"",INDEX('Size (Analyst)'!V:V,5*(ROW()-2)+3),"")</f>
        <v/>
      </c>
      <c r="W72" t="str">
        <f>IF($A72&lt;&gt;"",INDEX('Size (Analyst)'!W:W,5*(ROW()-2)+3),"")</f>
        <v/>
      </c>
      <c r="X72" t="str">
        <f>IF($A72&lt;&gt;"",INDEX('Size (Analyst)'!X:X,5*(ROW()-2)+3),"")</f>
        <v/>
      </c>
      <c r="Y72" t="str">
        <f>IF($A72&lt;&gt;"",INDEX('Size (Analyst)'!Y:Y,5*(ROW()-2)+3),"")</f>
        <v/>
      </c>
      <c r="Z72" t="str">
        <f>IF($A72&lt;&gt;"",INDEX('Size (Analyst)'!Z:Z,5*(ROW()-2)+3),"")</f>
        <v/>
      </c>
    </row>
    <row r="73" spans="1:26" x14ac:dyDescent="0.2">
      <c r="A73" s="13" t="str">
        <f>IF(INDEX('Size (Analyst)'!A:A,5*(ROW()-2)+1)&lt;&gt;"",INDEX('Size (Analyst)'!A:A,5*(ROW()-2)+1),"")</f>
        <v>Conviction</v>
      </c>
      <c r="B73" t="str">
        <f>IF($A73&lt;&gt;"",INDEX('Size (Analyst)'!B:B,5*(ROW()-2)+3),"")</f>
        <v/>
      </c>
      <c r="C73" t="str">
        <f>IF($A73&lt;&gt;"",INDEX('Size (Analyst)'!C:C,5*(ROW()-2)+3),"")</f>
        <v/>
      </c>
      <c r="D73" t="str">
        <f>IF($A73&lt;&gt;"",INDEX('Size (Analyst)'!D:D,5*(ROW()-2)+3),"")</f>
        <v/>
      </c>
      <c r="E73" t="str">
        <f>IF($A73&lt;&gt;"",INDEX('Size (Analyst)'!E:E,5*(ROW()-2)+3),"")</f>
        <v/>
      </c>
      <c r="F73" t="str">
        <f>IF($A73&lt;&gt;"",INDEX('Size (Analyst)'!F:F,5*(ROW()-2)+3),"")</f>
        <v/>
      </c>
      <c r="G73" t="str">
        <f>IF($A73&lt;&gt;"",INDEX('Size (Analyst)'!G:G,5*(ROW()-2)+3),"")</f>
        <v/>
      </c>
      <c r="H73" t="str">
        <f>IF($A73&lt;&gt;"",INDEX('Size (Analyst)'!H:H,5*(ROW()-2)+3),"")</f>
        <v/>
      </c>
      <c r="I73" t="str">
        <f>IF($A73&lt;&gt;"",INDEX('Size (Analyst)'!I:I,5*(ROW()-2)+3),"")</f>
        <v/>
      </c>
      <c r="J73" t="str">
        <f>IF($A73&lt;&gt;"",INDEX('Size (Analyst)'!J:J,5*(ROW()-2)+3),"")</f>
        <v/>
      </c>
      <c r="K73" t="str">
        <f>IF($A73&lt;&gt;"",INDEX('Size (Analyst)'!K:K,5*(ROW()-2)+3),"")</f>
        <v/>
      </c>
      <c r="L73">
        <f>IF($A73&lt;&gt;"",INDEX('Size (Analyst)'!L:L,5*(ROW()-2)+3),"")</f>
        <v>0</v>
      </c>
      <c r="M73" t="str">
        <f>IF($A73&lt;&gt;"",INDEX('Size (Analyst)'!M:M,5*(ROW()-2)+3),"")</f>
        <v/>
      </c>
      <c r="N73" t="str">
        <f>IF($A73&lt;&gt;"",INDEX('Size (Analyst)'!N:N,5*(ROW()-2)+3),"")</f>
        <v/>
      </c>
      <c r="O73" t="str">
        <f>IF($A73&lt;&gt;"",INDEX('Size (Analyst)'!O:O,5*(ROW()-2)+3),"")</f>
        <v/>
      </c>
      <c r="P73" t="str">
        <f>IF($A73&lt;&gt;"",INDEX('Size (Analyst)'!P:P,5*(ROW()-2)+3),"")</f>
        <v/>
      </c>
      <c r="Q73" t="str">
        <f>IF($A73&lt;&gt;"",INDEX('Size (Analyst)'!Q:Q,5*(ROW()-2)+3),"")</f>
        <v/>
      </c>
      <c r="R73" t="str">
        <f>IF($A73&lt;&gt;"",INDEX('Size (Analyst)'!R:R,5*(ROW()-2)+3),"")</f>
        <v/>
      </c>
      <c r="S73">
        <f>IF($A73&lt;&gt;"",INDEX('Size (Analyst)'!S:S,5*(ROW()-2)+3),"")</f>
        <v>82.413799999999995</v>
      </c>
      <c r="T73" t="str">
        <f>IF($A73&lt;&gt;"",INDEX('Size (Analyst)'!T:T,5*(ROW()-2)+3),"")</f>
        <v/>
      </c>
      <c r="U73" t="str">
        <f>IF($A73&lt;&gt;"",INDEX('Size (Analyst)'!U:U,5*(ROW()-2)+3),"")</f>
        <v/>
      </c>
      <c r="V73">
        <f>IF($A73&lt;&gt;"",INDEX('Size (Analyst)'!V:V,5*(ROW()-2)+3),"")</f>
        <v>1321.6</v>
      </c>
      <c r="W73" t="str">
        <f>IF($A73&lt;&gt;"",INDEX('Size (Analyst)'!W:W,5*(ROW()-2)+3),"")</f>
        <v/>
      </c>
      <c r="X73" t="str">
        <f>IF($A73&lt;&gt;"",INDEX('Size (Analyst)'!X:X,5*(ROW()-2)+3),"")</f>
        <v/>
      </c>
      <c r="Y73" t="str">
        <f>IF($A73&lt;&gt;"",INDEX('Size (Analyst)'!Y:Y,5*(ROW()-2)+3),"")</f>
        <v/>
      </c>
      <c r="Z73" t="str">
        <f>IF($A73&lt;&gt;"",INDEX('Size (Analyst)'!Z:Z,5*(ROW()-2)+3),"")</f>
        <v/>
      </c>
    </row>
    <row r="74" spans="1:26" x14ac:dyDescent="0.2">
      <c r="A74" s="13">
        <f>IF(INDEX('Size (Analyst)'!A:A,5*(ROW()-2)+1)&lt;&gt;"",INDEX('Size (Analyst)'!A:A,5*(ROW()-2)+1),"")</f>
        <v>45079</v>
      </c>
      <c r="B74">
        <f>IF($A74&lt;&gt;"",INDEX('Size (Analyst)'!B:B,5*(ROW()-2)+3),"")</f>
        <v>-1.7089836888331239E-2</v>
      </c>
      <c r="C74">
        <f>IF($A74&lt;&gt;"",INDEX('Size (Analyst)'!C:C,5*(ROW()-2)+3),"")</f>
        <v>-1.7783856682769727E-2</v>
      </c>
      <c r="D74">
        <f>IF($A74&lt;&gt;"",INDEX('Size (Analyst)'!D:D,5*(ROW()-2)+3),"")</f>
        <v>0</v>
      </c>
      <c r="E74">
        <f>IF($A74&lt;&gt;"",INDEX('Size (Analyst)'!E:E,5*(ROW()-2)+3),"")</f>
        <v>0</v>
      </c>
      <c r="F74">
        <f>IF($A74&lt;&gt;"",INDEX('Size (Analyst)'!F:F,5*(ROW()-2)+3),"")</f>
        <v>0</v>
      </c>
      <c r="G74">
        <f>IF($A74&lt;&gt;"",INDEX('Size (Analyst)'!G:G,5*(ROW()-2)+3),"")</f>
        <v>0</v>
      </c>
      <c r="H74">
        <f>IF($A74&lt;&gt;"",INDEX('Size (Analyst)'!H:H,5*(ROW()-2)+3),"")</f>
        <v>2.166128164556962E-2</v>
      </c>
      <c r="I74">
        <f>IF($A74&lt;&gt;"",INDEX('Size (Analyst)'!I:I,5*(ROW()-2)+3),"")</f>
        <v>0</v>
      </c>
      <c r="J74">
        <f>IF($A74&lt;&gt;"",INDEX('Size (Analyst)'!J:J,5*(ROW()-2)+3),"")</f>
        <v>-3.1320427553444184E-2</v>
      </c>
      <c r="K74">
        <f>IF($A74&lt;&gt;"",INDEX('Size (Analyst)'!K:K,5*(ROW()-2)+3),"")</f>
        <v>0</v>
      </c>
      <c r="L74">
        <f>IF($A74&lt;&gt;"",INDEX('Size (Analyst)'!L:L,5*(ROW()-2)+3),"")</f>
        <v>0</v>
      </c>
      <c r="M74">
        <f>IF($A74&lt;&gt;"",INDEX('Size (Analyst)'!M:M,5*(ROW()-2)+3),"")</f>
        <v>0</v>
      </c>
      <c r="N74">
        <f>IF($A74&lt;&gt;"",INDEX('Size (Analyst)'!N:N,5*(ROW()-2)+3),"")</f>
        <v>0</v>
      </c>
      <c r="O74">
        <f>IF($A74&lt;&gt;"",INDEX('Size (Analyst)'!O:O,5*(ROW()-2)+3),"")</f>
        <v>0</v>
      </c>
      <c r="P74">
        <f>IF($A74&lt;&gt;"",INDEX('Size (Analyst)'!P:P,5*(ROW()-2)+3),"")</f>
        <v>0</v>
      </c>
      <c r="Q74">
        <f>IF($A74&lt;&gt;"",INDEX('Size (Analyst)'!Q:Q,5*(ROW()-2)+3),"")</f>
        <v>0</v>
      </c>
      <c r="R74">
        <f>IF($A74&lt;&gt;"",INDEX('Size (Analyst)'!R:R,5*(ROW()-2)+3),"")</f>
        <v>-4.9894816867144202E-3</v>
      </c>
      <c r="S74">
        <f>IF($A74&lt;&gt;"",INDEX('Size (Analyst)'!S:S,5*(ROW()-2)+3),"")</f>
        <v>-0.05</v>
      </c>
      <c r="T74">
        <f>IF($A74&lt;&gt;"",INDEX('Size (Analyst)'!T:T,5*(ROW()-2)+3),"")</f>
        <v>0</v>
      </c>
      <c r="U74">
        <f>IF($A74&lt;&gt;"",INDEX('Size (Analyst)'!U:U,5*(ROW()-2)+3),"")</f>
        <v>-2.3247840690978884E-2</v>
      </c>
      <c r="V74">
        <f>IF($A74&lt;&gt;"",INDEX('Size (Analyst)'!V:V,5*(ROW()-2)+3),"")</f>
        <v>1.7716144736842104E-2</v>
      </c>
      <c r="W74">
        <f>IF($A74&lt;&gt;"",INDEX('Size (Analyst)'!W:W,5*(ROW()-2)+3),"")</f>
        <v>0</v>
      </c>
      <c r="X74">
        <f>IF($A74&lt;&gt;"",INDEX('Size (Analyst)'!X:X,5*(ROW()-2)+3),"")</f>
        <v>0</v>
      </c>
      <c r="Y74">
        <f>IF($A74&lt;&gt;"",INDEX('Size (Analyst)'!Y:Y,5*(ROW()-2)+3),"")</f>
        <v>0</v>
      </c>
      <c r="Z74">
        <f>IF($A74&lt;&gt;"",INDEX('Size (Analyst)'!Z:Z,5*(ROW()-2)+3),"")</f>
        <v>0</v>
      </c>
    </row>
    <row r="75" spans="1:26" x14ac:dyDescent="0.2">
      <c r="A75" s="13" t="str">
        <f>IF(INDEX('Size (Analyst)'!A:A,5*(ROW()-2)+1)&lt;&gt;"",INDEX('Size (Analyst)'!A:A,5*(ROW()-2)+1),"")</f>
        <v>Time Stamp</v>
      </c>
      <c r="B75">
        <f>IF($A75&lt;&gt;"",INDEX('Size (Analyst)'!B:B,5*(ROW()-2)+3),"")</f>
        <v>-2</v>
      </c>
      <c r="C75">
        <f>IF($A75&lt;&gt;"",INDEX('Size (Analyst)'!C:C,5*(ROW()-2)+3),"")</f>
        <v>-2</v>
      </c>
      <c r="D75">
        <f>IF($A75&lt;&gt;"",INDEX('Size (Analyst)'!D:D,5*(ROW()-2)+3),"")</f>
        <v>0</v>
      </c>
      <c r="E75">
        <f>IF($A75&lt;&gt;"",INDEX('Size (Analyst)'!E:E,5*(ROW()-2)+3),"")</f>
        <v>0</v>
      </c>
      <c r="F75">
        <f>IF($A75&lt;&gt;"",INDEX('Size (Analyst)'!F:F,5*(ROW()-2)+3),"")</f>
        <v>0</v>
      </c>
      <c r="G75">
        <f>IF($A75&lt;&gt;"",INDEX('Size (Analyst)'!G:G,5*(ROW()-2)+3),"")</f>
        <v>0</v>
      </c>
      <c r="H75">
        <f>IF($A75&lt;&gt;"",INDEX('Size (Analyst)'!H:H,5*(ROW()-2)+3),"")</f>
        <v>1</v>
      </c>
      <c r="I75">
        <f>IF($A75&lt;&gt;"",INDEX('Size (Analyst)'!I:I,5*(ROW()-2)+3),"")</f>
        <v>0</v>
      </c>
      <c r="J75">
        <f>IF($A75&lt;&gt;"",INDEX('Size (Analyst)'!J:J,5*(ROW()-2)+3),"")</f>
        <v>-2</v>
      </c>
      <c r="K75">
        <f>IF($A75&lt;&gt;"",INDEX('Size (Analyst)'!K:K,5*(ROW()-2)+3),"")</f>
        <v>0</v>
      </c>
      <c r="L75">
        <f>IF($A75&lt;&gt;"",INDEX('Size (Analyst)'!L:L,5*(ROW()-2)+3),"")</f>
        <v>0</v>
      </c>
      <c r="M75">
        <f>IF($A75&lt;&gt;"",INDEX('Size (Analyst)'!M:M,5*(ROW()-2)+3),"")</f>
        <v>0</v>
      </c>
      <c r="N75">
        <f>IF($A75&lt;&gt;"",INDEX('Size (Analyst)'!N:N,5*(ROW()-2)+3),"")</f>
        <v>0</v>
      </c>
      <c r="O75">
        <f>IF($A75&lt;&gt;"",INDEX('Size (Analyst)'!O:O,5*(ROW()-2)+3),"")</f>
        <v>0</v>
      </c>
      <c r="P75">
        <f>IF($A75&lt;&gt;"",INDEX('Size (Analyst)'!P:P,5*(ROW()-2)+3),"")</f>
        <v>0</v>
      </c>
      <c r="Q75">
        <f>IF($A75&lt;&gt;"",INDEX('Size (Analyst)'!Q:Q,5*(ROW()-2)+3),"")</f>
        <v>0</v>
      </c>
      <c r="R75">
        <f>IF($A75&lt;&gt;"",INDEX('Size (Analyst)'!R:R,5*(ROW()-2)+3),"")</f>
        <v>0</v>
      </c>
      <c r="S75">
        <f>IF($A75&lt;&gt;"",INDEX('Size (Analyst)'!S:S,5*(ROW()-2)+3),"")</f>
        <v>-2</v>
      </c>
      <c r="T75">
        <f>IF($A75&lt;&gt;"",INDEX('Size (Analyst)'!T:T,5*(ROW()-2)+3),"")</f>
        <v>0</v>
      </c>
      <c r="U75">
        <f>IF($A75&lt;&gt;"",INDEX('Size (Analyst)'!U:U,5*(ROW()-2)+3),"")</f>
        <v>-1</v>
      </c>
      <c r="V75">
        <f>IF($A75&lt;&gt;"",INDEX('Size (Analyst)'!V:V,5*(ROW()-2)+3),"")</f>
        <v>1</v>
      </c>
      <c r="W75">
        <f>IF($A75&lt;&gt;"",INDEX('Size (Analyst)'!W:W,5*(ROW()-2)+3),"")</f>
        <v>0</v>
      </c>
      <c r="X75">
        <f>IF($A75&lt;&gt;"",INDEX('Size (Analyst)'!X:X,5*(ROW()-2)+3),"")</f>
        <v>0</v>
      </c>
      <c r="Y75">
        <f>IF($A75&lt;&gt;"",INDEX('Size (Analyst)'!Y:Y,5*(ROW()-2)+3),"")</f>
        <v>0</v>
      </c>
      <c r="Z75">
        <f>IF($A75&lt;&gt;"",INDEX('Size (Analyst)'!Z:Z,5*(ROW()-2)+3),"")</f>
        <v>0</v>
      </c>
    </row>
    <row r="76" spans="1:26" x14ac:dyDescent="0.2">
      <c r="A76" s="13" t="str">
        <f>IF(INDEX('Size (Analyst)'!A:A,5*(ROW()-2)+1)&lt;&gt;"",INDEX('Size (Analyst)'!A:A,5*(ROW()-2)+1),"")</f>
        <v>Forward Pt</v>
      </c>
      <c r="B76">
        <f>IF($A76&lt;&gt;"",INDEX('Size (Analyst)'!B:B,5*(ROW()-2)+3),"")</f>
        <v>0</v>
      </c>
      <c r="C76">
        <f>IF($A76&lt;&gt;"",INDEX('Size (Analyst)'!C:C,5*(ROW()-2)+3),"")</f>
        <v>0</v>
      </c>
      <c r="D76">
        <f>IF($A76&lt;&gt;"",INDEX('Size (Analyst)'!D:D,5*(ROW()-2)+3),"")</f>
        <v>0</v>
      </c>
      <c r="E76">
        <f>IF($A76&lt;&gt;"",INDEX('Size (Analyst)'!E:E,5*(ROW()-2)+3),"")</f>
        <v>0</v>
      </c>
      <c r="F76">
        <f>IF($A76&lt;&gt;"",INDEX('Size (Analyst)'!F:F,5*(ROW()-2)+3),"")</f>
        <v>0</v>
      </c>
      <c r="G76">
        <f>IF($A76&lt;&gt;"",INDEX('Size (Analyst)'!G:G,5*(ROW()-2)+3),"")</f>
        <v>0</v>
      </c>
      <c r="H76">
        <f>IF($A76&lt;&gt;"",INDEX('Size (Analyst)'!H:H,5*(ROW()-2)+3),"")</f>
        <v>0</v>
      </c>
      <c r="I76">
        <f>IF($A76&lt;&gt;"",INDEX('Size (Analyst)'!I:I,5*(ROW()-2)+3),"")</f>
        <v>0</v>
      </c>
      <c r="J76">
        <f>IF($A76&lt;&gt;"",INDEX('Size (Analyst)'!J:J,5*(ROW()-2)+3),"")</f>
        <v>0</v>
      </c>
      <c r="K76">
        <f>IF($A76&lt;&gt;"",INDEX('Size (Analyst)'!K:K,5*(ROW()-2)+3),"")</f>
        <v>0</v>
      </c>
      <c r="L76">
        <f>IF($A76&lt;&gt;"",INDEX('Size (Analyst)'!L:L,5*(ROW()-2)+3),"")</f>
        <v>0</v>
      </c>
      <c r="M76">
        <f>IF($A76&lt;&gt;"",INDEX('Size (Analyst)'!M:M,5*(ROW()-2)+3),"")</f>
        <v>0</v>
      </c>
      <c r="N76">
        <f>IF($A76&lt;&gt;"",INDEX('Size (Analyst)'!N:N,5*(ROW()-2)+3),"")</f>
        <v>0</v>
      </c>
      <c r="O76">
        <f>IF($A76&lt;&gt;"",INDEX('Size (Analyst)'!O:O,5*(ROW()-2)+3),"")</f>
        <v>0</v>
      </c>
      <c r="P76">
        <f>IF($A76&lt;&gt;"",INDEX('Size (Analyst)'!P:P,5*(ROW()-2)+3),"")</f>
        <v>0</v>
      </c>
      <c r="Q76">
        <f>IF($A76&lt;&gt;"",INDEX('Size (Analyst)'!Q:Q,5*(ROW()-2)+3),"")</f>
        <v>0</v>
      </c>
      <c r="R76">
        <f>IF($A76&lt;&gt;"",INDEX('Size (Analyst)'!R:R,5*(ROW()-2)+3),"")</f>
        <v>0</v>
      </c>
      <c r="S76">
        <f>IF($A76&lt;&gt;"",INDEX('Size (Analyst)'!S:S,5*(ROW()-2)+3),"")</f>
        <v>0</v>
      </c>
      <c r="T76">
        <f>IF($A76&lt;&gt;"",INDEX('Size (Analyst)'!T:T,5*(ROW()-2)+3),"")</f>
        <v>0</v>
      </c>
      <c r="U76">
        <f>IF($A76&lt;&gt;"",INDEX('Size (Analyst)'!U:U,5*(ROW()-2)+3),"")</f>
        <v>0</v>
      </c>
      <c r="V76">
        <f>IF($A76&lt;&gt;"",INDEX('Size (Analyst)'!V:V,5*(ROW()-2)+3),"")</f>
        <v>0</v>
      </c>
      <c r="W76">
        <f>IF($A76&lt;&gt;"",INDEX('Size (Analyst)'!W:W,5*(ROW()-2)+3),"")</f>
        <v>0</v>
      </c>
      <c r="X76">
        <f>IF($A76&lt;&gt;"",INDEX('Size (Analyst)'!X:X,5*(ROW()-2)+3),"")</f>
        <v>0</v>
      </c>
      <c r="Y76">
        <f>IF($A76&lt;&gt;"",INDEX('Size (Analyst)'!Y:Y,5*(ROW()-2)+3),"")</f>
        <v>0</v>
      </c>
      <c r="Z76">
        <f>IF($A76&lt;&gt;"",INDEX('Size (Analyst)'!Z:Z,5*(ROW()-2)+3),"")</f>
        <v>0</v>
      </c>
    </row>
    <row r="77" spans="1:26" x14ac:dyDescent="0.2">
      <c r="A77" s="13" t="str">
        <f>IF(INDEX('Size (Analyst)'!A:A,5*(ROW()-2)+1)&lt;&gt;"",INDEX('Size (Analyst)'!A:A,5*(ROW()-2)+1),"")</f>
        <v>Spot</v>
      </c>
      <c r="B77" t="str">
        <f>IF($A77&lt;&gt;"",INDEX('Size (Analyst)'!B:B,5*(ROW()-2)+3),"")</f>
        <v/>
      </c>
      <c r="C77" t="str">
        <f>IF($A77&lt;&gt;"",INDEX('Size (Analyst)'!C:C,5*(ROW()-2)+3),"")</f>
        <v/>
      </c>
      <c r="D77" t="str">
        <f>IF($A77&lt;&gt;"",INDEX('Size (Analyst)'!D:D,5*(ROW()-2)+3),"")</f>
        <v/>
      </c>
      <c r="E77" t="str">
        <f>IF($A77&lt;&gt;"",INDEX('Size (Analyst)'!E:E,5*(ROW()-2)+3),"")</f>
        <v/>
      </c>
      <c r="F77" t="str">
        <f>IF($A77&lt;&gt;"",INDEX('Size (Analyst)'!F:F,5*(ROW()-2)+3),"")</f>
        <v/>
      </c>
      <c r="G77" t="str">
        <f>IF($A77&lt;&gt;"",INDEX('Size (Analyst)'!G:G,5*(ROW()-2)+3),"")</f>
        <v/>
      </c>
      <c r="H77">
        <f>IF($A77&lt;&gt;"",INDEX('Size (Analyst)'!H:H,5*(ROW()-2)+3),"")</f>
        <v>0.35486111111111113</v>
      </c>
      <c r="I77" t="str">
        <f>IF($A77&lt;&gt;"",INDEX('Size (Analyst)'!I:I,5*(ROW()-2)+3),"")</f>
        <v/>
      </c>
      <c r="J77" t="str">
        <f>IF($A77&lt;&gt;"",INDEX('Size (Analyst)'!J:J,5*(ROW()-2)+3),"")</f>
        <v/>
      </c>
      <c r="K77" t="str">
        <f>IF($A77&lt;&gt;"",INDEX('Size (Analyst)'!K:K,5*(ROW()-2)+3),"")</f>
        <v/>
      </c>
      <c r="L77" t="str">
        <f>IF($A77&lt;&gt;"",INDEX('Size (Analyst)'!L:L,5*(ROW()-2)+3),"")</f>
        <v/>
      </c>
      <c r="M77" t="str">
        <f>IF($A77&lt;&gt;"",INDEX('Size (Analyst)'!M:M,5*(ROW()-2)+3),"")</f>
        <v/>
      </c>
      <c r="N77" t="str">
        <f>IF($A77&lt;&gt;"",INDEX('Size (Analyst)'!N:N,5*(ROW()-2)+3),"")</f>
        <v/>
      </c>
      <c r="O77" t="str">
        <f>IF($A77&lt;&gt;"",INDEX('Size (Analyst)'!O:O,5*(ROW()-2)+3),"")</f>
        <v/>
      </c>
      <c r="P77" t="str">
        <f>IF($A77&lt;&gt;"",INDEX('Size (Analyst)'!P:P,5*(ROW()-2)+3),"")</f>
        <v/>
      </c>
      <c r="Q77">
        <f>IF($A77&lt;&gt;"",INDEX('Size (Analyst)'!Q:Q,5*(ROW()-2)+3),"")</f>
        <v>0.35416666666666669</v>
      </c>
      <c r="R77" t="str">
        <f>IF($A77&lt;&gt;"",INDEX('Size (Analyst)'!R:R,5*(ROW()-2)+3),"")</f>
        <v/>
      </c>
      <c r="S77">
        <f>IF($A77&lt;&gt;"",INDEX('Size (Analyst)'!S:S,5*(ROW()-2)+3),"")</f>
        <v>0.35347222222222219</v>
      </c>
      <c r="T77" t="str">
        <f>IF($A77&lt;&gt;"",INDEX('Size (Analyst)'!T:T,5*(ROW()-2)+3),"")</f>
        <v/>
      </c>
      <c r="U77">
        <f>IF($A77&lt;&gt;"",INDEX('Size (Analyst)'!U:U,5*(ROW()-2)+3),"")</f>
        <v>0.35347222222222219</v>
      </c>
      <c r="V77" t="str">
        <f>IF($A77&lt;&gt;"",INDEX('Size (Analyst)'!V:V,5*(ROW()-2)+3),"")</f>
        <v/>
      </c>
      <c r="W77" t="str">
        <f>IF($A77&lt;&gt;"",INDEX('Size (Analyst)'!W:W,5*(ROW()-2)+3),"")</f>
        <v/>
      </c>
      <c r="X77" t="str">
        <f>IF($A77&lt;&gt;"",INDEX('Size (Analyst)'!X:X,5*(ROW()-2)+3),"")</f>
        <v/>
      </c>
      <c r="Y77" t="str">
        <f>IF($A77&lt;&gt;"",INDEX('Size (Analyst)'!Y:Y,5*(ROW()-2)+3),"")</f>
        <v/>
      </c>
      <c r="Z77" t="str">
        <f>IF($A77&lt;&gt;"",INDEX('Size (Analyst)'!Z:Z,5*(ROW()-2)+3),"")</f>
        <v/>
      </c>
    </row>
    <row r="78" spans="1:26" x14ac:dyDescent="0.2">
      <c r="A78" s="13" t="str">
        <f>IF(INDEX('Size (Analyst)'!A:A,5*(ROW()-2)+1)&lt;&gt;"",INDEX('Size (Analyst)'!A:A,5*(ROW()-2)+1),"")</f>
        <v>Size</v>
      </c>
      <c r="B78" t="str">
        <f>IF($A78&lt;&gt;"",INDEX('Size (Analyst)'!B:B,5*(ROW()-2)+3),"")</f>
        <v/>
      </c>
      <c r="C78" t="str">
        <f>IF($A78&lt;&gt;"",INDEX('Size (Analyst)'!C:C,5*(ROW()-2)+3),"")</f>
        <v/>
      </c>
      <c r="D78" t="str">
        <f>IF($A78&lt;&gt;"",INDEX('Size (Analyst)'!D:D,5*(ROW()-2)+3),"")</f>
        <v/>
      </c>
      <c r="E78" t="str">
        <f>IF($A78&lt;&gt;"",INDEX('Size (Analyst)'!E:E,5*(ROW()-2)+3),"")</f>
        <v/>
      </c>
      <c r="F78" t="str">
        <f>IF($A78&lt;&gt;"",INDEX('Size (Analyst)'!F:F,5*(ROW()-2)+3),"")</f>
        <v/>
      </c>
      <c r="G78" t="str">
        <f>IF($A78&lt;&gt;"",INDEX('Size (Analyst)'!G:G,5*(ROW()-2)+3),"")</f>
        <v/>
      </c>
      <c r="H78" t="str">
        <f>IF($A78&lt;&gt;"",INDEX('Size (Analyst)'!H:H,5*(ROW()-2)+3),"")</f>
        <v/>
      </c>
      <c r="I78" t="str">
        <f>IF($A78&lt;&gt;"",INDEX('Size (Analyst)'!I:I,5*(ROW()-2)+3),"")</f>
        <v/>
      </c>
      <c r="J78" t="str">
        <f>IF($A78&lt;&gt;"",INDEX('Size (Analyst)'!J:J,5*(ROW()-2)+3),"")</f>
        <v/>
      </c>
      <c r="K78" t="str">
        <f>IF($A78&lt;&gt;"",INDEX('Size (Analyst)'!K:K,5*(ROW()-2)+3),"")</f>
        <v/>
      </c>
      <c r="L78" t="str">
        <f>IF($A78&lt;&gt;"",INDEX('Size (Analyst)'!L:L,5*(ROW()-2)+3),"")</f>
        <v/>
      </c>
      <c r="M78" t="str">
        <f>IF($A78&lt;&gt;"",INDEX('Size (Analyst)'!M:M,5*(ROW()-2)+3),"")</f>
        <v/>
      </c>
      <c r="N78" t="str">
        <f>IF($A78&lt;&gt;"",INDEX('Size (Analyst)'!N:N,5*(ROW()-2)+3),"")</f>
        <v/>
      </c>
      <c r="O78" t="str">
        <f>IF($A78&lt;&gt;"",INDEX('Size (Analyst)'!O:O,5*(ROW()-2)+3),"")</f>
        <v/>
      </c>
      <c r="P78" t="str">
        <f>IF($A78&lt;&gt;"",INDEX('Size (Analyst)'!P:P,5*(ROW()-2)+3),"")</f>
        <v/>
      </c>
      <c r="Q78" t="str">
        <f>IF($A78&lt;&gt;"",INDEX('Size (Analyst)'!Q:Q,5*(ROW()-2)+3),"")</f>
        <v/>
      </c>
      <c r="R78" t="str">
        <f>IF($A78&lt;&gt;"",INDEX('Size (Analyst)'!R:R,5*(ROW()-2)+3),"")</f>
        <v/>
      </c>
      <c r="S78" t="str">
        <f>IF($A78&lt;&gt;"",INDEX('Size (Analyst)'!S:S,5*(ROW()-2)+3),"")</f>
        <v/>
      </c>
      <c r="T78" t="str">
        <f>IF($A78&lt;&gt;"",INDEX('Size (Analyst)'!T:T,5*(ROW()-2)+3),"")</f>
        <v/>
      </c>
      <c r="U78" t="str">
        <f>IF($A78&lt;&gt;"",INDEX('Size (Analyst)'!U:U,5*(ROW()-2)+3),"")</f>
        <v/>
      </c>
      <c r="V78" t="str">
        <f>IF($A78&lt;&gt;"",INDEX('Size (Analyst)'!V:V,5*(ROW()-2)+3),"")</f>
        <v/>
      </c>
      <c r="W78" t="str">
        <f>IF($A78&lt;&gt;"",INDEX('Size (Analyst)'!W:W,5*(ROW()-2)+3),"")</f>
        <v/>
      </c>
      <c r="X78" t="str">
        <f>IF($A78&lt;&gt;"",INDEX('Size (Analyst)'!X:X,5*(ROW()-2)+3),"")</f>
        <v/>
      </c>
      <c r="Y78" t="str">
        <f>IF($A78&lt;&gt;"",INDEX('Size (Analyst)'!Y:Y,5*(ROW()-2)+3),"")</f>
        <v/>
      </c>
      <c r="Z78" t="str">
        <f>IF($A78&lt;&gt;"",INDEX('Size (Analyst)'!Z:Z,5*(ROW()-2)+3),"")</f>
        <v/>
      </c>
    </row>
    <row r="79" spans="1:26" x14ac:dyDescent="0.2">
      <c r="A79" s="13" t="str">
        <f>IF(INDEX('Size (Analyst)'!A:A,5*(ROW()-2)+1)&lt;&gt;"",INDEX('Size (Analyst)'!A:A,5*(ROW()-2)+1),"")</f>
        <v>Conviction</v>
      </c>
      <c r="B79" t="str">
        <f>IF($A79&lt;&gt;"",INDEX('Size (Analyst)'!B:B,5*(ROW()-2)+3),"")</f>
        <v/>
      </c>
      <c r="C79" t="str">
        <f>IF($A79&lt;&gt;"",INDEX('Size (Analyst)'!C:C,5*(ROW()-2)+3),"")</f>
        <v/>
      </c>
      <c r="D79" t="str">
        <f>IF($A79&lt;&gt;"",INDEX('Size (Analyst)'!D:D,5*(ROW()-2)+3),"")</f>
        <v/>
      </c>
      <c r="E79" t="str">
        <f>IF($A79&lt;&gt;"",INDEX('Size (Analyst)'!E:E,5*(ROW()-2)+3),"")</f>
        <v/>
      </c>
      <c r="F79" t="str">
        <f>IF($A79&lt;&gt;"",INDEX('Size (Analyst)'!F:F,5*(ROW()-2)+3),"")</f>
        <v/>
      </c>
      <c r="G79" t="str">
        <f>IF($A79&lt;&gt;"",INDEX('Size (Analyst)'!G:G,5*(ROW()-2)+3),"")</f>
        <v/>
      </c>
      <c r="H79">
        <f>IF($A79&lt;&gt;"",INDEX('Size (Analyst)'!H:H,5*(ROW()-2)+3),"")</f>
        <v>15229.6504</v>
      </c>
      <c r="I79" t="str">
        <f>IF($A79&lt;&gt;"",INDEX('Size (Analyst)'!I:I,5*(ROW()-2)+3),"")</f>
        <v/>
      </c>
      <c r="J79" t="str">
        <f>IF($A79&lt;&gt;"",INDEX('Size (Analyst)'!J:J,5*(ROW()-2)+3),"")</f>
        <v/>
      </c>
      <c r="K79" t="str">
        <f>IF($A79&lt;&gt;"",INDEX('Size (Analyst)'!K:K,5*(ROW()-2)+3),"")</f>
        <v/>
      </c>
      <c r="L79">
        <f>IF($A79&lt;&gt;"",INDEX('Size (Analyst)'!L:L,5*(ROW()-2)+3),"")</f>
        <v>56.52</v>
      </c>
      <c r="M79">
        <f>IF($A79&lt;&gt;"",INDEX('Size (Analyst)'!M:M,5*(ROW()-2)+3),"")</f>
        <v>4.1227</v>
      </c>
      <c r="N79" t="str">
        <f>IF($A79&lt;&gt;"",INDEX('Size (Analyst)'!N:N,5*(ROW()-2)+3),"")</f>
        <v/>
      </c>
      <c r="O79" t="str">
        <f>IF($A79&lt;&gt;"",INDEX('Size (Analyst)'!O:O,5*(ROW()-2)+3),"")</f>
        <v/>
      </c>
      <c r="P79">
        <f>IF($A79&lt;&gt;"",INDEX('Size (Analyst)'!P:P,5*(ROW()-2)+3),"")</f>
        <v>18.832000000000001</v>
      </c>
      <c r="Q79">
        <f>IF($A79&lt;&gt;"",INDEX('Size (Analyst)'!Q:Q,5*(ROW()-2)+3),"")</f>
        <v>34.988</v>
      </c>
      <c r="R79" t="str">
        <f>IF($A79&lt;&gt;"",INDEX('Size (Analyst)'!R:R,5*(ROW()-2)+3),"")</f>
        <v/>
      </c>
      <c r="S79" t="str">
        <f>IF($A79&lt;&gt;"",INDEX('Size (Analyst)'!S:S,5*(ROW()-2)+3),"")</f>
        <v/>
      </c>
      <c r="T79" t="str">
        <f>IF($A79&lt;&gt;"",INDEX('Size (Analyst)'!T:T,5*(ROW()-2)+3),"")</f>
        <v/>
      </c>
      <c r="U79">
        <f>IF($A79&lt;&gt;"",INDEX('Size (Analyst)'!U:U,5*(ROW()-2)+3),"")</f>
        <v>31.84</v>
      </c>
      <c r="V79">
        <f>IF($A79&lt;&gt;"",INDEX('Size (Analyst)'!V:V,5*(ROW()-2)+3),"")</f>
        <v>1317.29</v>
      </c>
      <c r="W79" t="str">
        <f>IF($A79&lt;&gt;"",INDEX('Size (Analyst)'!W:W,5*(ROW()-2)+3),"")</f>
        <v/>
      </c>
      <c r="X79" t="str">
        <f>IF($A79&lt;&gt;"",INDEX('Size (Analyst)'!X:X,5*(ROW()-2)+3),"")</f>
        <v/>
      </c>
      <c r="Y79" t="str">
        <f>IF($A79&lt;&gt;"",INDEX('Size (Analyst)'!Y:Y,5*(ROW()-2)+3),"")</f>
        <v/>
      </c>
      <c r="Z79" t="str">
        <f>IF($A79&lt;&gt;"",INDEX('Size (Analyst)'!Z:Z,5*(ROW()-2)+3),"")</f>
        <v/>
      </c>
    </row>
    <row r="80" spans="1:26" x14ac:dyDescent="0.2">
      <c r="A80" s="13">
        <f>IF(INDEX('Size (Analyst)'!A:A,5*(ROW()-2)+1)&lt;&gt;"",INDEX('Size (Analyst)'!A:A,5*(ROW()-2)+1),"")</f>
        <v>45201</v>
      </c>
      <c r="B80">
        <f>IF($A80&lt;&gt;"",INDEX('Size (Analyst)'!B:B,5*(ROW()-2)+3),"")</f>
        <v>-1.7089836888331239E-2</v>
      </c>
      <c r="C80">
        <f>IF($A80&lt;&gt;"",INDEX('Size (Analyst)'!C:C,5*(ROW()-2)+3),"")</f>
        <v>0</v>
      </c>
      <c r="D80">
        <f>IF($A80&lt;&gt;"",INDEX('Size (Analyst)'!D:D,5*(ROW()-2)+3),"")</f>
        <v>0</v>
      </c>
      <c r="E80">
        <f>IF($A80&lt;&gt;"",INDEX('Size (Analyst)'!E:E,5*(ROW()-2)+3),"")</f>
        <v>-1.9762675116744496E-2</v>
      </c>
      <c r="F80">
        <f>IF($A80&lt;&gt;"",INDEX('Size (Analyst)'!F:F,5*(ROW()-2)+3),"")</f>
        <v>0</v>
      </c>
      <c r="G80">
        <f>IF($A80&lt;&gt;"",INDEX('Size (Analyst)'!G:G,5*(ROW()-2)+3),"")</f>
        <v>-1.0865373379587363E-2</v>
      </c>
      <c r="H80">
        <f>IF($A80&lt;&gt;"",INDEX('Size (Analyst)'!H:H,5*(ROW()-2)+3),"")</f>
        <v>2.2497173076923074E-2</v>
      </c>
      <c r="I80">
        <f>IF($A80&lt;&gt;"",INDEX('Size (Analyst)'!I:I,5*(ROW()-2)+3),"")</f>
        <v>0</v>
      </c>
      <c r="J80">
        <f>IF($A80&lt;&gt;"",INDEX('Size (Analyst)'!J:J,5*(ROW()-2)+3),"")</f>
        <v>-3.1320427553444184E-2</v>
      </c>
      <c r="K80">
        <f>IF($A80&lt;&gt;"",INDEX('Size (Analyst)'!K:K,5*(ROW()-2)+3),"")</f>
        <v>0</v>
      </c>
      <c r="L80">
        <f>IF($A80&lt;&gt;"",INDEX('Size (Analyst)'!L:L,5*(ROW()-2)+3),"")</f>
        <v>0</v>
      </c>
      <c r="M80">
        <f>IF($A80&lt;&gt;"",INDEX('Size (Analyst)'!M:M,5*(ROW()-2)+3),"")</f>
        <v>-1.3953399332061064E-2</v>
      </c>
      <c r="N80">
        <f>IF($A80&lt;&gt;"",INDEX('Size (Analyst)'!N:N,5*(ROW()-2)+3),"")</f>
        <v>0</v>
      </c>
      <c r="O80">
        <f>IF($A80&lt;&gt;"",INDEX('Size (Analyst)'!O:O,5*(ROW()-2)+3),"")</f>
        <v>0</v>
      </c>
      <c r="P80">
        <f>IF($A80&lt;&gt;"",INDEX('Size (Analyst)'!P:P,5*(ROW()-2)+3),"")</f>
        <v>9.4740281827016496E-3</v>
      </c>
      <c r="Q80">
        <f>IF($A80&lt;&gt;"",INDEX('Size (Analyst)'!Q:Q,5*(ROW()-2)+3),"")</f>
        <v>0</v>
      </c>
      <c r="R80">
        <f>IF($A80&lt;&gt;"",INDEX('Size (Analyst)'!R:R,5*(ROW()-2)+3),"")</f>
        <v>0</v>
      </c>
      <c r="S80">
        <f>IF($A80&lt;&gt;"",INDEX('Size (Analyst)'!S:S,5*(ROW()-2)+3),"")</f>
        <v>0</v>
      </c>
      <c r="T80">
        <f>IF($A80&lt;&gt;"",INDEX('Size (Analyst)'!T:T,5*(ROW()-2)+3),"")</f>
        <v>0</v>
      </c>
      <c r="U80">
        <f>IF($A80&lt;&gt;"",INDEX('Size (Analyst)'!U:U,5*(ROW()-2)+3),"")</f>
        <v>-2.5973645648312605E-2</v>
      </c>
      <c r="V80">
        <f>IF($A80&lt;&gt;"",INDEX('Size (Analyst)'!V:V,5*(ROW()-2)+3),"")</f>
        <v>0</v>
      </c>
      <c r="W80">
        <f>IF($A80&lt;&gt;"",INDEX('Size (Analyst)'!W:W,5*(ROW()-2)+3),"")</f>
        <v>0</v>
      </c>
      <c r="X80">
        <f>IF($A80&lt;&gt;"",INDEX('Size (Analyst)'!X:X,5*(ROW()-2)+3),"")</f>
        <v>0</v>
      </c>
      <c r="Y80">
        <f>IF($A80&lt;&gt;"",INDEX('Size (Analyst)'!Y:Y,5*(ROW()-2)+3),"")</f>
        <v>0</v>
      </c>
      <c r="Z80">
        <f>IF($A80&lt;&gt;"",INDEX('Size (Analyst)'!Z:Z,5*(ROW()-2)+3),"")</f>
        <v>0</v>
      </c>
    </row>
    <row r="81" spans="1:26" x14ac:dyDescent="0.2">
      <c r="A81" s="13" t="str">
        <f>IF(INDEX('Size (Analyst)'!A:A,5*(ROW()-2)+1)&lt;&gt;"",INDEX('Size (Analyst)'!A:A,5*(ROW()-2)+1),"")</f>
        <v>Time Stamp</v>
      </c>
      <c r="B81">
        <f>IF($A81&lt;&gt;"",INDEX('Size (Analyst)'!B:B,5*(ROW()-2)+3),"")</f>
        <v>-2</v>
      </c>
      <c r="C81">
        <f>IF($A81&lt;&gt;"",INDEX('Size (Analyst)'!C:C,5*(ROW()-2)+3),"")</f>
        <v>0</v>
      </c>
      <c r="D81">
        <f>IF($A81&lt;&gt;"",INDEX('Size (Analyst)'!D:D,5*(ROW()-2)+3),"")</f>
        <v>0</v>
      </c>
      <c r="E81">
        <f>IF($A81&lt;&gt;"",INDEX('Size (Analyst)'!E:E,5*(ROW()-2)+3),"")</f>
        <v>-2</v>
      </c>
      <c r="F81">
        <f>IF($A81&lt;&gt;"",INDEX('Size (Analyst)'!F:F,5*(ROW()-2)+3),"")</f>
        <v>0</v>
      </c>
      <c r="G81">
        <f>IF($A81&lt;&gt;"",INDEX('Size (Analyst)'!G:G,5*(ROW()-2)+3),"")</f>
        <v>-1</v>
      </c>
      <c r="H81">
        <f>IF($A81&lt;&gt;"",INDEX('Size (Analyst)'!H:H,5*(ROW()-2)+3),"")</f>
        <v>1</v>
      </c>
      <c r="I81">
        <f>IF($A81&lt;&gt;"",INDEX('Size (Analyst)'!I:I,5*(ROW()-2)+3),"")</f>
        <v>0</v>
      </c>
      <c r="J81">
        <f>IF($A81&lt;&gt;"",INDEX('Size (Analyst)'!J:J,5*(ROW()-2)+3),"")</f>
        <v>-2</v>
      </c>
      <c r="K81">
        <f>IF($A81&lt;&gt;"",INDEX('Size (Analyst)'!K:K,5*(ROW()-2)+3),"")</f>
        <v>0</v>
      </c>
      <c r="L81">
        <f>IF($A81&lt;&gt;"",INDEX('Size (Analyst)'!L:L,5*(ROW()-2)+3),"")</f>
        <v>0</v>
      </c>
      <c r="M81">
        <f>IF($A81&lt;&gt;"",INDEX('Size (Analyst)'!M:M,5*(ROW()-2)+3),"")</f>
        <v>-1</v>
      </c>
      <c r="N81">
        <f>IF($A81&lt;&gt;"",INDEX('Size (Analyst)'!N:N,5*(ROW()-2)+3),"")</f>
        <v>0</v>
      </c>
      <c r="O81">
        <f>IF($A81&lt;&gt;"",INDEX('Size (Analyst)'!O:O,5*(ROW()-2)+3),"")</f>
        <v>0</v>
      </c>
      <c r="P81">
        <f>IF($A81&lt;&gt;"",INDEX('Size (Analyst)'!P:P,5*(ROW()-2)+3),"")</f>
        <v>1</v>
      </c>
      <c r="Q81">
        <f>IF($A81&lt;&gt;"",INDEX('Size (Analyst)'!Q:Q,5*(ROW()-2)+3),"")</f>
        <v>0</v>
      </c>
      <c r="R81">
        <f>IF($A81&lt;&gt;"",INDEX('Size (Analyst)'!R:R,5*(ROW()-2)+3),"")</f>
        <v>0</v>
      </c>
      <c r="S81">
        <f>IF($A81&lt;&gt;"",INDEX('Size (Analyst)'!S:S,5*(ROW()-2)+3),"")</f>
        <v>1</v>
      </c>
      <c r="T81">
        <f>IF($A81&lt;&gt;"",INDEX('Size (Analyst)'!T:T,5*(ROW()-2)+3),"")</f>
        <v>0</v>
      </c>
      <c r="U81">
        <f>IF($A81&lt;&gt;"",INDEX('Size (Analyst)'!U:U,5*(ROW()-2)+3),"")</f>
        <v>-1</v>
      </c>
      <c r="V81">
        <f>IF($A81&lt;&gt;"",INDEX('Size (Analyst)'!V:V,5*(ROW()-2)+3),"")</f>
        <v>0</v>
      </c>
      <c r="W81">
        <f>IF($A81&lt;&gt;"",INDEX('Size (Analyst)'!W:W,5*(ROW()-2)+3),"")</f>
        <v>0</v>
      </c>
      <c r="X81">
        <f>IF($A81&lt;&gt;"",INDEX('Size (Analyst)'!X:X,5*(ROW()-2)+3),"")</f>
        <v>0</v>
      </c>
      <c r="Y81">
        <f>IF($A81&lt;&gt;"",INDEX('Size (Analyst)'!Y:Y,5*(ROW()-2)+3),"")</f>
        <v>0</v>
      </c>
      <c r="Z81">
        <f>IF($A81&lt;&gt;"",INDEX('Size (Analyst)'!Z:Z,5*(ROW()-2)+3),"")</f>
        <v>0</v>
      </c>
    </row>
    <row r="82" spans="1:26" x14ac:dyDescent="0.2">
      <c r="A82" s="13" t="str">
        <f>IF(INDEX('Size (Analyst)'!A:A,5*(ROW()-2)+1)&lt;&gt;"",INDEX('Size (Analyst)'!A:A,5*(ROW()-2)+1),"")</f>
        <v>Forward Pt</v>
      </c>
      <c r="B82">
        <f>IF($A82&lt;&gt;"",INDEX('Size (Analyst)'!B:B,5*(ROW()-2)+3),"")</f>
        <v>0</v>
      </c>
      <c r="C82">
        <f>IF($A82&lt;&gt;"",INDEX('Size (Analyst)'!C:C,5*(ROW()-2)+3),"")</f>
        <v>0</v>
      </c>
      <c r="D82">
        <f>IF($A82&lt;&gt;"",INDEX('Size (Analyst)'!D:D,5*(ROW()-2)+3),"")</f>
        <v>0</v>
      </c>
      <c r="E82">
        <f>IF($A82&lt;&gt;"",INDEX('Size (Analyst)'!E:E,5*(ROW()-2)+3),"")</f>
        <v>0</v>
      </c>
      <c r="F82">
        <f>IF($A82&lt;&gt;"",INDEX('Size (Analyst)'!F:F,5*(ROW()-2)+3),"")</f>
        <v>0</v>
      </c>
      <c r="G82">
        <f>IF($A82&lt;&gt;"",INDEX('Size (Analyst)'!G:G,5*(ROW()-2)+3),"")</f>
        <v>0</v>
      </c>
      <c r="H82">
        <f>IF($A82&lt;&gt;"",INDEX('Size (Analyst)'!H:H,5*(ROW()-2)+3),"")</f>
        <v>0</v>
      </c>
      <c r="I82">
        <f>IF($A82&lt;&gt;"",INDEX('Size (Analyst)'!I:I,5*(ROW()-2)+3),"")</f>
        <v>0</v>
      </c>
      <c r="J82">
        <f>IF($A82&lt;&gt;"",INDEX('Size (Analyst)'!J:J,5*(ROW()-2)+3),"")</f>
        <v>0</v>
      </c>
      <c r="K82">
        <f>IF($A82&lt;&gt;"",INDEX('Size (Analyst)'!K:K,5*(ROW()-2)+3),"")</f>
        <v>0</v>
      </c>
      <c r="L82">
        <f>IF($A82&lt;&gt;"",INDEX('Size (Analyst)'!L:L,5*(ROW()-2)+3),"")</f>
        <v>0</v>
      </c>
      <c r="M82">
        <f>IF($A82&lt;&gt;"",INDEX('Size (Analyst)'!M:M,5*(ROW()-2)+3),"")</f>
        <v>0</v>
      </c>
      <c r="N82">
        <f>IF($A82&lt;&gt;"",INDEX('Size (Analyst)'!N:N,5*(ROW()-2)+3),"")</f>
        <v>0</v>
      </c>
      <c r="O82">
        <f>IF($A82&lt;&gt;"",INDEX('Size (Analyst)'!O:O,5*(ROW()-2)+3),"")</f>
        <v>0</v>
      </c>
      <c r="P82">
        <f>IF($A82&lt;&gt;"",INDEX('Size (Analyst)'!P:P,5*(ROW()-2)+3),"")</f>
        <v>0</v>
      </c>
      <c r="Q82">
        <f>IF($A82&lt;&gt;"",INDEX('Size (Analyst)'!Q:Q,5*(ROW()-2)+3),"")</f>
        <v>0</v>
      </c>
      <c r="R82">
        <f>IF($A82&lt;&gt;"",INDEX('Size (Analyst)'!R:R,5*(ROW()-2)+3),"")</f>
        <v>0</v>
      </c>
      <c r="S82">
        <f>IF($A82&lt;&gt;"",INDEX('Size (Analyst)'!S:S,5*(ROW()-2)+3),"")</f>
        <v>0</v>
      </c>
      <c r="T82">
        <f>IF($A82&lt;&gt;"",INDEX('Size (Analyst)'!T:T,5*(ROW()-2)+3),"")</f>
        <v>0</v>
      </c>
      <c r="U82">
        <f>IF($A82&lt;&gt;"",INDEX('Size (Analyst)'!U:U,5*(ROW()-2)+3),"")</f>
        <v>0</v>
      </c>
      <c r="V82">
        <f>IF($A82&lt;&gt;"",INDEX('Size (Analyst)'!V:V,5*(ROW()-2)+3),"")</f>
        <v>0</v>
      </c>
      <c r="W82">
        <f>IF($A82&lt;&gt;"",INDEX('Size (Analyst)'!W:W,5*(ROW()-2)+3),"")</f>
        <v>0</v>
      </c>
      <c r="X82">
        <f>IF($A82&lt;&gt;"",INDEX('Size (Analyst)'!X:X,5*(ROW()-2)+3),"")</f>
        <v>0</v>
      </c>
      <c r="Y82">
        <f>IF($A82&lt;&gt;"",INDEX('Size (Analyst)'!Y:Y,5*(ROW()-2)+3),"")</f>
        <v>0</v>
      </c>
      <c r="Z82">
        <f>IF($A82&lt;&gt;"",INDEX('Size (Analyst)'!Z:Z,5*(ROW()-2)+3),"")</f>
        <v>0</v>
      </c>
    </row>
    <row r="83" spans="1:26" x14ac:dyDescent="0.2">
      <c r="A83" s="13" t="str">
        <f>IF(INDEX('Size (Analyst)'!A:A,5*(ROW()-2)+1)&lt;&gt;"",INDEX('Size (Analyst)'!A:A,5*(ROW()-2)+1),"")</f>
        <v>Spot</v>
      </c>
      <c r="B83" t="str">
        <f>IF($A83&lt;&gt;"",INDEX('Size (Analyst)'!B:B,5*(ROW()-2)+3),"")</f>
        <v/>
      </c>
      <c r="C83" t="str">
        <f>IF($A83&lt;&gt;"",INDEX('Size (Analyst)'!C:C,5*(ROW()-2)+3),"")</f>
        <v/>
      </c>
      <c r="D83" t="str">
        <f>IF($A83&lt;&gt;"",INDEX('Size (Analyst)'!D:D,5*(ROW()-2)+3),"")</f>
        <v/>
      </c>
      <c r="E83" t="str">
        <f>IF($A83&lt;&gt;"",INDEX('Size (Analyst)'!E:E,5*(ROW()-2)+3),"")</f>
        <v/>
      </c>
      <c r="F83" t="str">
        <f>IF($A83&lt;&gt;"",INDEX('Size (Analyst)'!F:F,5*(ROW()-2)+3),"")</f>
        <v/>
      </c>
      <c r="G83" t="str">
        <f>IF($A83&lt;&gt;"",INDEX('Size (Analyst)'!G:G,5*(ROW()-2)+3),"")</f>
        <v/>
      </c>
      <c r="H83" t="str">
        <f>IF($A83&lt;&gt;"",INDEX('Size (Analyst)'!H:H,5*(ROW()-2)+3),"")</f>
        <v/>
      </c>
      <c r="I83" t="str">
        <f>IF($A83&lt;&gt;"",INDEX('Size (Analyst)'!I:I,5*(ROW()-2)+3),"")</f>
        <v/>
      </c>
      <c r="J83" t="str">
        <f>IF($A83&lt;&gt;"",INDEX('Size (Analyst)'!J:J,5*(ROW()-2)+3),"")</f>
        <v/>
      </c>
      <c r="K83" t="str">
        <f>IF($A83&lt;&gt;"",INDEX('Size (Analyst)'!K:K,5*(ROW()-2)+3),"")</f>
        <v/>
      </c>
      <c r="L83" t="str">
        <f>IF($A83&lt;&gt;"",INDEX('Size (Analyst)'!L:L,5*(ROW()-2)+3),"")</f>
        <v/>
      </c>
      <c r="M83">
        <f>IF($A83&lt;&gt;"",INDEX('Size (Analyst)'!M:M,5*(ROW()-2)+3),"")</f>
        <v>45215.211111111108</v>
      </c>
      <c r="N83" t="str">
        <f>IF($A83&lt;&gt;"",INDEX('Size (Analyst)'!N:N,5*(ROW()-2)+3),"")</f>
        <v/>
      </c>
      <c r="O83" t="str">
        <f>IF($A83&lt;&gt;"",INDEX('Size (Analyst)'!O:O,5*(ROW()-2)+3),"")</f>
        <v/>
      </c>
      <c r="P83" t="str">
        <f>IF($A83&lt;&gt;"",INDEX('Size (Analyst)'!P:P,5*(ROW()-2)+3),"")</f>
        <v/>
      </c>
      <c r="Q83" t="str">
        <f>IF($A83&lt;&gt;"",INDEX('Size (Analyst)'!Q:Q,5*(ROW()-2)+3),"")</f>
        <v/>
      </c>
      <c r="R83" t="str">
        <f>IF($A83&lt;&gt;"",INDEX('Size (Analyst)'!R:R,5*(ROW()-2)+3),"")</f>
        <v/>
      </c>
      <c r="S83" t="str">
        <f>IF($A83&lt;&gt;"",INDEX('Size (Analyst)'!S:S,5*(ROW()-2)+3),"")</f>
        <v/>
      </c>
      <c r="T83" t="str">
        <f>IF($A83&lt;&gt;"",INDEX('Size (Analyst)'!T:T,5*(ROW()-2)+3),"")</f>
        <v/>
      </c>
      <c r="U83" t="str">
        <f>IF($A83&lt;&gt;"",INDEX('Size (Analyst)'!U:U,5*(ROW()-2)+3),"")</f>
        <v/>
      </c>
      <c r="V83" t="str">
        <f>IF($A83&lt;&gt;"",INDEX('Size (Analyst)'!V:V,5*(ROW()-2)+3),"")</f>
        <v/>
      </c>
      <c r="W83" t="str">
        <f>IF($A83&lt;&gt;"",INDEX('Size (Analyst)'!W:W,5*(ROW()-2)+3),"")</f>
        <v/>
      </c>
      <c r="X83" t="str">
        <f>IF($A83&lt;&gt;"",INDEX('Size (Analyst)'!X:X,5*(ROW()-2)+3),"")</f>
        <v/>
      </c>
      <c r="Y83" t="str">
        <f>IF($A83&lt;&gt;"",INDEX('Size (Analyst)'!Y:Y,5*(ROW()-2)+3),"")</f>
        <v/>
      </c>
      <c r="Z83" t="str">
        <f>IF($A83&lt;&gt;"",INDEX('Size (Analyst)'!Z:Z,5*(ROW()-2)+3),"")</f>
        <v/>
      </c>
    </row>
    <row r="84" spans="1:26" x14ac:dyDescent="0.2">
      <c r="A84" s="13" t="str">
        <f>IF(INDEX('Size (Analyst)'!A:A,5*(ROW()-2)+1)&lt;&gt;"",INDEX('Size (Analyst)'!A:A,5*(ROW()-2)+1),"")</f>
        <v>Size</v>
      </c>
      <c r="B84" t="str">
        <f>IF($A84&lt;&gt;"",INDEX('Size (Analyst)'!B:B,5*(ROW()-2)+3),"")</f>
        <v/>
      </c>
      <c r="C84" t="str">
        <f>IF($A84&lt;&gt;"",INDEX('Size (Analyst)'!C:C,5*(ROW()-2)+3),"")</f>
        <v/>
      </c>
      <c r="D84" t="str">
        <f>IF($A84&lt;&gt;"",INDEX('Size (Analyst)'!D:D,5*(ROW()-2)+3),"")</f>
        <v/>
      </c>
      <c r="E84" t="str">
        <f>IF($A84&lt;&gt;"",INDEX('Size (Analyst)'!E:E,5*(ROW()-2)+3),"")</f>
        <v/>
      </c>
      <c r="F84" t="str">
        <f>IF($A84&lt;&gt;"",INDEX('Size (Analyst)'!F:F,5*(ROW()-2)+3),"")</f>
        <v/>
      </c>
      <c r="G84" t="str">
        <f>IF($A84&lt;&gt;"",INDEX('Size (Analyst)'!G:G,5*(ROW()-2)+3),"")</f>
        <v/>
      </c>
      <c r="H84" t="str">
        <f>IF($A84&lt;&gt;"",INDEX('Size (Analyst)'!H:H,5*(ROW()-2)+3),"")</f>
        <v/>
      </c>
      <c r="I84" t="str">
        <f>IF($A84&lt;&gt;"",INDEX('Size (Analyst)'!I:I,5*(ROW()-2)+3),"")</f>
        <v/>
      </c>
      <c r="J84" t="str">
        <f>IF($A84&lt;&gt;"",INDEX('Size (Analyst)'!J:J,5*(ROW()-2)+3),"")</f>
        <v/>
      </c>
      <c r="K84" t="str">
        <f>IF($A84&lt;&gt;"",INDEX('Size (Analyst)'!K:K,5*(ROW()-2)+3),"")</f>
        <v/>
      </c>
      <c r="L84" t="str">
        <f>IF($A84&lt;&gt;"",INDEX('Size (Analyst)'!L:L,5*(ROW()-2)+3),"")</f>
        <v/>
      </c>
      <c r="M84" t="str">
        <f>IF($A84&lt;&gt;"",INDEX('Size (Analyst)'!M:M,5*(ROW()-2)+3),"")</f>
        <v/>
      </c>
      <c r="N84" t="str">
        <f>IF($A84&lt;&gt;"",INDEX('Size (Analyst)'!N:N,5*(ROW()-2)+3),"")</f>
        <v/>
      </c>
      <c r="O84" t="str">
        <f>IF($A84&lt;&gt;"",INDEX('Size (Analyst)'!O:O,5*(ROW()-2)+3),"")</f>
        <v/>
      </c>
      <c r="P84" t="str">
        <f>IF($A84&lt;&gt;"",INDEX('Size (Analyst)'!P:P,5*(ROW()-2)+3),"")</f>
        <v/>
      </c>
      <c r="Q84" t="str">
        <f>IF($A84&lt;&gt;"",INDEX('Size (Analyst)'!Q:Q,5*(ROW()-2)+3),"")</f>
        <v/>
      </c>
      <c r="R84" t="str">
        <f>IF($A84&lt;&gt;"",INDEX('Size (Analyst)'!R:R,5*(ROW()-2)+3),"")</f>
        <v/>
      </c>
      <c r="S84" t="str">
        <f>IF($A84&lt;&gt;"",INDEX('Size (Analyst)'!S:S,5*(ROW()-2)+3),"")</f>
        <v/>
      </c>
      <c r="T84" t="str">
        <f>IF($A84&lt;&gt;"",INDEX('Size (Analyst)'!T:T,5*(ROW()-2)+3),"")</f>
        <v/>
      </c>
      <c r="U84" t="str">
        <f>IF($A84&lt;&gt;"",INDEX('Size (Analyst)'!U:U,5*(ROW()-2)+3),"")</f>
        <v/>
      </c>
      <c r="V84" t="str">
        <f>IF($A84&lt;&gt;"",INDEX('Size (Analyst)'!V:V,5*(ROW()-2)+3),"")</f>
        <v/>
      </c>
      <c r="W84" t="str">
        <f>IF($A84&lt;&gt;"",INDEX('Size (Analyst)'!W:W,5*(ROW()-2)+3),"")</f>
        <v/>
      </c>
      <c r="X84" t="str">
        <f>IF($A84&lt;&gt;"",INDEX('Size (Analyst)'!X:X,5*(ROW()-2)+3),"")</f>
        <v/>
      </c>
      <c r="Y84" t="str">
        <f>IF($A84&lt;&gt;"",INDEX('Size (Analyst)'!Y:Y,5*(ROW()-2)+3),"")</f>
        <v/>
      </c>
      <c r="Z84" t="str">
        <f>IF($A84&lt;&gt;"",INDEX('Size (Analyst)'!Z:Z,5*(ROW()-2)+3),"")</f>
        <v/>
      </c>
    </row>
    <row r="85" spans="1:26" x14ac:dyDescent="0.2">
      <c r="A85" s="13" t="str">
        <f>IF(INDEX('Size (Analyst)'!A:A,5*(ROW()-2)+1)&lt;&gt;"",INDEX('Size (Analyst)'!A:A,5*(ROW()-2)+1),"")</f>
        <v>Conviction</v>
      </c>
      <c r="B85" t="str">
        <f>IF($A85&lt;&gt;"",INDEX('Size (Analyst)'!B:B,5*(ROW()-2)+3),"")</f>
        <v/>
      </c>
      <c r="C85" t="str">
        <f>IF($A85&lt;&gt;"",INDEX('Size (Analyst)'!C:C,5*(ROW()-2)+3),"")</f>
        <v/>
      </c>
      <c r="D85" t="str">
        <f>IF($A85&lt;&gt;"",INDEX('Size (Analyst)'!D:D,5*(ROW()-2)+3),"")</f>
        <v/>
      </c>
      <c r="E85" t="str">
        <f>IF($A85&lt;&gt;"",INDEX('Size (Analyst)'!E:E,5*(ROW()-2)+3),"")</f>
        <v/>
      </c>
      <c r="F85" t="str">
        <f>IF($A85&lt;&gt;"",INDEX('Size (Analyst)'!F:F,5*(ROW()-2)+3),"")</f>
        <v/>
      </c>
      <c r="G85" t="str">
        <f>IF($A85&lt;&gt;"",INDEX('Size (Analyst)'!G:G,5*(ROW()-2)+3),"")</f>
        <v/>
      </c>
      <c r="H85" t="str">
        <f>IF($A85&lt;&gt;"",INDEX('Size (Analyst)'!H:H,5*(ROW()-2)+3),"")</f>
        <v/>
      </c>
      <c r="I85" t="str">
        <f>IF($A85&lt;&gt;"",INDEX('Size (Analyst)'!I:I,5*(ROW()-2)+3),"")</f>
        <v/>
      </c>
      <c r="J85" t="str">
        <f>IF($A85&lt;&gt;"",INDEX('Size (Analyst)'!J:J,5*(ROW()-2)+3),"")</f>
        <v/>
      </c>
      <c r="K85" t="str">
        <f>IF($A85&lt;&gt;"",INDEX('Size (Analyst)'!K:K,5*(ROW()-2)+3),"")</f>
        <v/>
      </c>
      <c r="L85" t="str">
        <f>IF($A85&lt;&gt;"",INDEX('Size (Analyst)'!L:L,5*(ROW()-2)+3),"")</f>
        <v/>
      </c>
      <c r="M85" t="str">
        <f>IF($A85&lt;&gt;"",INDEX('Size (Analyst)'!M:M,5*(ROW()-2)+3),"")</f>
        <v/>
      </c>
      <c r="N85" t="str">
        <f>IF($A85&lt;&gt;"",INDEX('Size (Analyst)'!N:N,5*(ROW()-2)+3),"")</f>
        <v/>
      </c>
      <c r="O85" t="str">
        <f>IF($A85&lt;&gt;"",INDEX('Size (Analyst)'!O:O,5*(ROW()-2)+3),"")</f>
        <v/>
      </c>
      <c r="P85" t="str">
        <f>IF($A85&lt;&gt;"",INDEX('Size (Analyst)'!P:P,5*(ROW()-2)+3),"")</f>
        <v/>
      </c>
      <c r="Q85" t="str">
        <f>IF($A85&lt;&gt;"",INDEX('Size (Analyst)'!Q:Q,5*(ROW()-2)+3),"")</f>
        <v/>
      </c>
      <c r="R85" t="str">
        <f>IF($A85&lt;&gt;"",INDEX('Size (Analyst)'!R:R,5*(ROW()-2)+3),"")</f>
        <v/>
      </c>
      <c r="S85" t="str">
        <f>IF($A85&lt;&gt;"",INDEX('Size (Analyst)'!S:S,5*(ROW()-2)+3),"")</f>
        <v/>
      </c>
      <c r="T85" t="str">
        <f>IF($A85&lt;&gt;"",INDEX('Size (Analyst)'!T:T,5*(ROW()-2)+3),"")</f>
        <v/>
      </c>
      <c r="U85" t="str">
        <f>IF($A85&lt;&gt;"",INDEX('Size (Analyst)'!U:U,5*(ROW()-2)+3),"")</f>
        <v/>
      </c>
      <c r="V85">
        <f>IF($A85&lt;&gt;"",INDEX('Size (Analyst)'!V:V,5*(ROW()-2)+3),"")</f>
        <v>1305.67</v>
      </c>
      <c r="W85" t="str">
        <f>IF($A85&lt;&gt;"",INDEX('Size (Analyst)'!W:W,5*(ROW()-2)+3),"")</f>
        <v/>
      </c>
      <c r="X85" t="str">
        <f>IF($A85&lt;&gt;"",INDEX('Size (Analyst)'!X:X,5*(ROW()-2)+3),"")</f>
        <v/>
      </c>
      <c r="Y85" t="str">
        <f>IF($A85&lt;&gt;"",INDEX('Size (Analyst)'!Y:Y,5*(ROW()-2)+3),"")</f>
        <v/>
      </c>
      <c r="Z85" t="str">
        <f>IF($A85&lt;&gt;"",INDEX('Size (Analyst)'!Z:Z,5*(ROW()-2)+3),"")</f>
        <v/>
      </c>
    </row>
    <row r="86" spans="1:26" x14ac:dyDescent="0.2">
      <c r="A86" s="13">
        <f>IF(INDEX('Size (Analyst)'!A:A,5*(ROW()-2)+1)&lt;&gt;"",INDEX('Size (Analyst)'!A:A,5*(ROW()-2)+1),"")</f>
        <v>45245</v>
      </c>
      <c r="B86">
        <f>IF($A86&lt;&gt;"",INDEX('Size (Analyst)'!B:B,5*(ROW()-2)+3),"")</f>
        <v>-1.7089836888331239E-2</v>
      </c>
      <c r="C86">
        <f>IF($A86&lt;&gt;"",INDEX('Size (Analyst)'!C:C,5*(ROW()-2)+3),"")</f>
        <v>0</v>
      </c>
      <c r="D86">
        <f>IF($A86&lt;&gt;"",INDEX('Size (Analyst)'!D:D,5*(ROW()-2)+3),"")</f>
        <v>0</v>
      </c>
      <c r="E86">
        <f>IF($A86&lt;&gt;"",INDEX('Size (Analyst)'!E:E,5*(ROW()-2)+3),"")</f>
        <v>-1.9762675116744496E-2</v>
      </c>
      <c r="F86">
        <f>IF($A86&lt;&gt;"",INDEX('Size (Analyst)'!F:F,5*(ROW()-2)+3),"")</f>
        <v>0</v>
      </c>
      <c r="G86">
        <f>IF($A86&lt;&gt;"",INDEX('Size (Analyst)'!G:G,5*(ROW()-2)+3),"")</f>
        <v>-1.0865373379587363E-2</v>
      </c>
      <c r="H86">
        <f>IF($A86&lt;&gt;"",INDEX('Size (Analyst)'!H:H,5*(ROW()-2)+3),"")</f>
        <v>2.2497173076923074E-2</v>
      </c>
      <c r="I86">
        <f>IF($A86&lt;&gt;"",INDEX('Size (Analyst)'!I:I,5*(ROW()-2)+3),"")</f>
        <v>0</v>
      </c>
      <c r="J86">
        <f>IF($A86&lt;&gt;"",INDEX('Size (Analyst)'!J:J,5*(ROW()-2)+3),"")</f>
        <v>-3.1320427553444184E-2</v>
      </c>
      <c r="K86">
        <f>IF($A86&lt;&gt;"",INDEX('Size (Analyst)'!K:K,5*(ROW()-2)+3),"")</f>
        <v>0</v>
      </c>
      <c r="L86">
        <f>IF($A86&lt;&gt;"",INDEX('Size (Analyst)'!L:L,5*(ROW()-2)+3),"")</f>
        <v>0</v>
      </c>
      <c r="M86">
        <f>IF($A86&lt;&gt;"",INDEX('Size (Analyst)'!M:M,5*(ROW()-2)+3),"")</f>
        <v>0</v>
      </c>
      <c r="N86">
        <f>IF($A86&lt;&gt;"",INDEX('Size (Analyst)'!N:N,5*(ROW()-2)+3),"")</f>
        <v>0</v>
      </c>
      <c r="O86">
        <f>IF($A86&lt;&gt;"",INDEX('Size (Analyst)'!O:O,5*(ROW()-2)+3),"")</f>
        <v>0</v>
      </c>
      <c r="P86">
        <f>IF($A86&lt;&gt;"",INDEX('Size (Analyst)'!P:P,5*(ROW()-2)+3),"")</f>
        <v>9.4740281827016496E-3</v>
      </c>
      <c r="Q86">
        <f>IF($A86&lt;&gt;"",INDEX('Size (Analyst)'!Q:Q,5*(ROW()-2)+3),"")</f>
        <v>0</v>
      </c>
      <c r="R86">
        <f>IF($A86&lt;&gt;"",INDEX('Size (Analyst)'!R:R,5*(ROW()-2)+3),"")</f>
        <v>0</v>
      </c>
      <c r="S86">
        <f>IF($A86&lt;&gt;"",INDEX('Size (Analyst)'!S:S,5*(ROW()-2)+3),"")</f>
        <v>3.8472096774193547E-2</v>
      </c>
      <c r="T86">
        <f>IF($A86&lt;&gt;"",INDEX('Size (Analyst)'!T:T,5*(ROW()-2)+3),"")</f>
        <v>0</v>
      </c>
      <c r="U86">
        <f>IF($A86&lt;&gt;"",INDEX('Size (Analyst)'!U:U,5*(ROW()-2)+3),"")</f>
        <v>-2.5973645648312605E-2</v>
      </c>
      <c r="V86">
        <f>IF($A86&lt;&gt;"",INDEX('Size (Analyst)'!V:V,5*(ROW()-2)+3),"")</f>
        <v>0</v>
      </c>
      <c r="W86">
        <f>IF($A86&lt;&gt;"",INDEX('Size (Analyst)'!W:W,5*(ROW()-2)+3),"")</f>
        <v>0</v>
      </c>
      <c r="X86">
        <f>IF($A86&lt;&gt;"",INDEX('Size (Analyst)'!X:X,5*(ROW()-2)+3),"")</f>
        <v>0</v>
      </c>
      <c r="Y86">
        <f>IF($A86&lt;&gt;"",INDEX('Size (Analyst)'!Y:Y,5*(ROW()-2)+3),"")</f>
        <v>0</v>
      </c>
      <c r="Z86">
        <f>IF($A86&lt;&gt;"",INDEX('Size (Analyst)'!Z:Z,5*(ROW()-2)+3),"")</f>
        <v>0</v>
      </c>
    </row>
    <row r="87" spans="1:26" x14ac:dyDescent="0.2">
      <c r="A87" s="13" t="str">
        <f>IF(INDEX('Size (Analyst)'!A:A,5*(ROW()-2)+1)&lt;&gt;"",INDEX('Size (Analyst)'!A:A,5*(ROW()-2)+1),"")</f>
        <v>Time Stamp</v>
      </c>
      <c r="B87">
        <f>IF($A87&lt;&gt;"",INDEX('Size (Analyst)'!B:B,5*(ROW()-2)+3),"")</f>
        <v>-2</v>
      </c>
      <c r="C87">
        <f>IF($A87&lt;&gt;"",INDEX('Size (Analyst)'!C:C,5*(ROW()-2)+3),"")</f>
        <v>0</v>
      </c>
      <c r="D87">
        <f>IF($A87&lt;&gt;"",INDEX('Size (Analyst)'!D:D,5*(ROW()-2)+3),"")</f>
        <v>0</v>
      </c>
      <c r="E87">
        <f>IF($A87&lt;&gt;"",INDEX('Size (Analyst)'!E:E,5*(ROW()-2)+3),"")</f>
        <v>-2</v>
      </c>
      <c r="F87">
        <f>IF($A87&lt;&gt;"",INDEX('Size (Analyst)'!F:F,5*(ROW()-2)+3),"")</f>
        <v>0</v>
      </c>
      <c r="G87">
        <f>IF($A87&lt;&gt;"",INDEX('Size (Analyst)'!G:G,5*(ROW()-2)+3),"")</f>
        <v>-1</v>
      </c>
      <c r="H87">
        <f>IF($A87&lt;&gt;"",INDEX('Size (Analyst)'!H:H,5*(ROW()-2)+3),"")</f>
        <v>1</v>
      </c>
      <c r="I87">
        <f>IF($A87&lt;&gt;"",INDEX('Size (Analyst)'!I:I,5*(ROW()-2)+3),"")</f>
        <v>0</v>
      </c>
      <c r="J87">
        <f>IF($A87&lt;&gt;"",INDEX('Size (Analyst)'!J:J,5*(ROW()-2)+3),"")</f>
        <v>-2</v>
      </c>
      <c r="K87">
        <f>IF($A87&lt;&gt;"",INDEX('Size (Analyst)'!K:K,5*(ROW()-2)+3),"")</f>
        <v>0</v>
      </c>
      <c r="L87">
        <f>IF($A87&lt;&gt;"",INDEX('Size (Analyst)'!L:L,5*(ROW()-2)+3),"")</f>
        <v>0</v>
      </c>
      <c r="M87">
        <f>IF($A87&lt;&gt;"",INDEX('Size (Analyst)'!M:M,5*(ROW()-2)+3),"")</f>
        <v>0</v>
      </c>
      <c r="N87">
        <f>IF($A87&lt;&gt;"",INDEX('Size (Analyst)'!N:N,5*(ROW()-2)+3),"")</f>
        <v>0</v>
      </c>
      <c r="O87">
        <f>IF($A87&lt;&gt;"",INDEX('Size (Analyst)'!O:O,5*(ROW()-2)+3),"")</f>
        <v>0</v>
      </c>
      <c r="P87">
        <f>IF($A87&lt;&gt;"",INDEX('Size (Analyst)'!P:P,5*(ROW()-2)+3),"")</f>
        <v>1</v>
      </c>
      <c r="Q87">
        <f>IF($A87&lt;&gt;"",INDEX('Size (Analyst)'!Q:Q,5*(ROW()-2)+3),"")</f>
        <v>0</v>
      </c>
      <c r="R87">
        <f>IF($A87&lt;&gt;"",INDEX('Size (Analyst)'!R:R,5*(ROW()-2)+3),"")</f>
        <v>0</v>
      </c>
      <c r="S87">
        <f>IF($A87&lt;&gt;"",INDEX('Size (Analyst)'!S:S,5*(ROW()-2)+3),"")</f>
        <v>1</v>
      </c>
      <c r="T87">
        <f>IF($A87&lt;&gt;"",INDEX('Size (Analyst)'!T:T,5*(ROW()-2)+3),"")</f>
        <v>0</v>
      </c>
      <c r="U87">
        <f>IF($A87&lt;&gt;"",INDEX('Size (Analyst)'!U:U,5*(ROW()-2)+3),"")</f>
        <v>-1</v>
      </c>
      <c r="V87">
        <f>IF($A87&lt;&gt;"",INDEX('Size (Analyst)'!V:V,5*(ROW()-2)+3),"")</f>
        <v>0</v>
      </c>
      <c r="W87">
        <f>IF($A87&lt;&gt;"",INDEX('Size (Analyst)'!W:W,5*(ROW()-2)+3),"")</f>
        <v>0</v>
      </c>
      <c r="X87">
        <f>IF($A87&lt;&gt;"",INDEX('Size (Analyst)'!X:X,5*(ROW()-2)+3),"")</f>
        <v>0</v>
      </c>
      <c r="Y87">
        <f>IF($A87&lt;&gt;"",INDEX('Size (Analyst)'!Y:Y,5*(ROW()-2)+3),"")</f>
        <v>0</v>
      </c>
      <c r="Z87">
        <f>IF($A87&lt;&gt;"",INDEX('Size (Analyst)'!Z:Z,5*(ROW()-2)+3),"")</f>
        <v>0</v>
      </c>
    </row>
    <row r="88" spans="1:26" x14ac:dyDescent="0.2">
      <c r="A88" s="13" t="str">
        <f>IF(INDEX('Size (Analyst)'!A:A,5*(ROW()-2)+1)&lt;&gt;"",INDEX('Size (Analyst)'!A:A,5*(ROW()-2)+1),"")</f>
        <v>Forward Pt</v>
      </c>
      <c r="B88">
        <f>IF($A88&lt;&gt;"",INDEX('Size (Analyst)'!B:B,5*(ROW()-2)+3),"")</f>
        <v>0</v>
      </c>
      <c r="C88">
        <f>IF($A88&lt;&gt;"",INDEX('Size (Analyst)'!C:C,5*(ROW()-2)+3),"")</f>
        <v>0</v>
      </c>
      <c r="D88">
        <f>IF($A88&lt;&gt;"",INDEX('Size (Analyst)'!D:D,5*(ROW()-2)+3),"")</f>
        <v>0</v>
      </c>
      <c r="E88">
        <f>IF($A88&lt;&gt;"",INDEX('Size (Analyst)'!E:E,5*(ROW()-2)+3),"")</f>
        <v>0</v>
      </c>
      <c r="F88">
        <f>IF($A88&lt;&gt;"",INDEX('Size (Analyst)'!F:F,5*(ROW()-2)+3),"")</f>
        <v>0</v>
      </c>
      <c r="G88">
        <f>IF($A88&lt;&gt;"",INDEX('Size (Analyst)'!G:G,5*(ROW()-2)+3),"")</f>
        <v>0</v>
      </c>
      <c r="H88">
        <f>IF($A88&lt;&gt;"",INDEX('Size (Analyst)'!H:H,5*(ROW()-2)+3),"")</f>
        <v>0</v>
      </c>
      <c r="I88">
        <f>IF($A88&lt;&gt;"",INDEX('Size (Analyst)'!I:I,5*(ROW()-2)+3),"")</f>
        <v>0</v>
      </c>
      <c r="J88">
        <f>IF($A88&lt;&gt;"",INDEX('Size (Analyst)'!J:J,5*(ROW()-2)+3),"")</f>
        <v>0</v>
      </c>
      <c r="K88">
        <f>IF($A88&lt;&gt;"",INDEX('Size (Analyst)'!K:K,5*(ROW()-2)+3),"")</f>
        <v>0</v>
      </c>
      <c r="L88">
        <f>IF($A88&lt;&gt;"",INDEX('Size (Analyst)'!L:L,5*(ROW()-2)+3),"")</f>
        <v>0</v>
      </c>
      <c r="M88">
        <f>IF($A88&lt;&gt;"",INDEX('Size (Analyst)'!M:M,5*(ROW()-2)+3),"")</f>
        <v>0</v>
      </c>
      <c r="N88">
        <f>IF($A88&lt;&gt;"",INDEX('Size (Analyst)'!N:N,5*(ROW()-2)+3),"")</f>
        <v>0</v>
      </c>
      <c r="O88">
        <f>IF($A88&lt;&gt;"",INDEX('Size (Analyst)'!O:O,5*(ROW()-2)+3),"")</f>
        <v>0</v>
      </c>
      <c r="P88">
        <f>IF($A88&lt;&gt;"",INDEX('Size (Analyst)'!P:P,5*(ROW()-2)+3),"")</f>
        <v>0</v>
      </c>
      <c r="Q88">
        <f>IF($A88&lt;&gt;"",INDEX('Size (Analyst)'!Q:Q,5*(ROW()-2)+3),"")</f>
        <v>0</v>
      </c>
      <c r="R88">
        <f>IF($A88&lt;&gt;"",INDEX('Size (Analyst)'!R:R,5*(ROW()-2)+3),"")</f>
        <v>0</v>
      </c>
      <c r="S88">
        <f>IF($A88&lt;&gt;"",INDEX('Size (Analyst)'!S:S,5*(ROW()-2)+3),"")</f>
        <v>0</v>
      </c>
      <c r="T88">
        <f>IF($A88&lt;&gt;"",INDEX('Size (Analyst)'!T:T,5*(ROW()-2)+3),"")</f>
        <v>0</v>
      </c>
      <c r="U88">
        <f>IF($A88&lt;&gt;"",INDEX('Size (Analyst)'!U:U,5*(ROW()-2)+3),"")</f>
        <v>0</v>
      </c>
      <c r="V88">
        <f>IF($A88&lt;&gt;"",INDEX('Size (Analyst)'!V:V,5*(ROW()-2)+3),"")</f>
        <v>0</v>
      </c>
      <c r="W88">
        <f>IF($A88&lt;&gt;"",INDEX('Size (Analyst)'!W:W,5*(ROW()-2)+3),"")</f>
        <v>0</v>
      </c>
      <c r="X88">
        <f>IF($A88&lt;&gt;"",INDEX('Size (Analyst)'!X:X,5*(ROW()-2)+3),"")</f>
        <v>0</v>
      </c>
      <c r="Y88">
        <f>IF($A88&lt;&gt;"",INDEX('Size (Analyst)'!Y:Y,5*(ROW()-2)+3),"")</f>
        <v>0</v>
      </c>
      <c r="Z88">
        <f>IF($A88&lt;&gt;"",INDEX('Size (Analyst)'!Z:Z,5*(ROW()-2)+3),"")</f>
        <v>0</v>
      </c>
    </row>
    <row r="89" spans="1:26" x14ac:dyDescent="0.2">
      <c r="A89" s="13" t="str">
        <f>IF(INDEX('Size (Analyst)'!A:A,5*(ROW()-2)+1)&lt;&gt;"",INDEX('Size (Analyst)'!A:A,5*(ROW()-2)+1),"")</f>
        <v>Spot</v>
      </c>
      <c r="B89" t="str">
        <f>IF($A89&lt;&gt;"",INDEX('Size (Analyst)'!B:B,5*(ROW()-2)+3),"")</f>
        <v/>
      </c>
      <c r="C89" t="str">
        <f>IF($A89&lt;&gt;"",INDEX('Size (Analyst)'!C:C,5*(ROW()-2)+3),"")</f>
        <v/>
      </c>
      <c r="D89" t="str">
        <f>IF($A89&lt;&gt;"",INDEX('Size (Analyst)'!D:D,5*(ROW()-2)+3),"")</f>
        <v/>
      </c>
      <c r="E89" t="str">
        <f>IF($A89&lt;&gt;"",INDEX('Size (Analyst)'!E:E,5*(ROW()-2)+3),"")</f>
        <v/>
      </c>
      <c r="F89" t="str">
        <f>IF($A89&lt;&gt;"",INDEX('Size (Analyst)'!F:F,5*(ROW()-2)+3),"")</f>
        <v/>
      </c>
      <c r="G89" t="str">
        <f>IF($A89&lt;&gt;"",INDEX('Size (Analyst)'!G:G,5*(ROW()-2)+3),"")</f>
        <v/>
      </c>
      <c r="H89">
        <f>IF($A89&lt;&gt;"",INDEX('Size (Analyst)'!H:H,5*(ROW()-2)+3),"")</f>
        <v>45265.352777777778</v>
      </c>
      <c r="I89" t="str">
        <f>IF($A89&lt;&gt;"",INDEX('Size (Analyst)'!I:I,5*(ROW()-2)+3),"")</f>
        <v/>
      </c>
      <c r="J89" t="str">
        <f>IF($A89&lt;&gt;"",INDEX('Size (Analyst)'!J:J,5*(ROW()-2)+3),"")</f>
        <v/>
      </c>
      <c r="K89" t="str">
        <f>IF($A89&lt;&gt;"",INDEX('Size (Analyst)'!K:K,5*(ROW()-2)+3),"")</f>
        <v/>
      </c>
      <c r="L89" t="str">
        <f>IF($A89&lt;&gt;"",INDEX('Size (Analyst)'!L:L,5*(ROW()-2)+3),"")</f>
        <v/>
      </c>
      <c r="M89" t="str">
        <f>IF($A89&lt;&gt;"",INDEX('Size (Analyst)'!M:M,5*(ROW()-2)+3),"")</f>
        <v/>
      </c>
      <c r="N89" t="str">
        <f>IF($A89&lt;&gt;"",INDEX('Size (Analyst)'!N:N,5*(ROW()-2)+3),"")</f>
        <v/>
      </c>
      <c r="O89" t="str">
        <f>IF($A89&lt;&gt;"",INDEX('Size (Analyst)'!O:O,5*(ROW()-2)+3),"")</f>
        <v/>
      </c>
      <c r="P89" t="str">
        <f>IF($A89&lt;&gt;"",INDEX('Size (Analyst)'!P:P,5*(ROW()-2)+3),"")</f>
        <v/>
      </c>
      <c r="Q89" t="str">
        <f>IF($A89&lt;&gt;"",INDEX('Size (Analyst)'!Q:Q,5*(ROW()-2)+3),"")</f>
        <v/>
      </c>
      <c r="R89" t="str">
        <f>IF($A89&lt;&gt;"",INDEX('Size (Analyst)'!R:R,5*(ROW()-2)+3),"")</f>
        <v/>
      </c>
      <c r="S89">
        <f>IF($A89&lt;&gt;"",INDEX('Size (Analyst)'!S:S,5*(ROW()-2)+3),"")</f>
        <v>45265.352083333331</v>
      </c>
      <c r="T89" t="str">
        <f>IF($A89&lt;&gt;"",INDEX('Size (Analyst)'!T:T,5*(ROW()-2)+3),"")</f>
        <v/>
      </c>
      <c r="U89" t="str">
        <f>IF($A89&lt;&gt;"",INDEX('Size (Analyst)'!U:U,5*(ROW()-2)+3),"")</f>
        <v/>
      </c>
      <c r="V89">
        <f>IF($A89&lt;&gt;"",INDEX('Size (Analyst)'!V:V,5*(ROW()-2)+3),"")</f>
        <v>0</v>
      </c>
      <c r="W89" t="str">
        <f>IF($A89&lt;&gt;"",INDEX('Size (Analyst)'!W:W,5*(ROW()-2)+3),"")</f>
        <v/>
      </c>
      <c r="X89" t="str">
        <f>IF($A89&lt;&gt;"",INDEX('Size (Analyst)'!X:X,5*(ROW()-2)+3),"")</f>
        <v/>
      </c>
      <c r="Y89" t="str">
        <f>IF($A89&lt;&gt;"",INDEX('Size (Analyst)'!Y:Y,5*(ROW()-2)+3),"")</f>
        <v/>
      </c>
      <c r="Z89" t="str">
        <f>IF($A89&lt;&gt;"",INDEX('Size (Analyst)'!Z:Z,5*(ROW()-2)+3),"")</f>
        <v/>
      </c>
    </row>
    <row r="90" spans="1:26" x14ac:dyDescent="0.2">
      <c r="A90" s="13" t="str">
        <f>IF(INDEX('Size (Analyst)'!A:A,5*(ROW()-2)+1)&lt;&gt;"",INDEX('Size (Analyst)'!A:A,5*(ROW()-2)+1),"")</f>
        <v>Size</v>
      </c>
      <c r="B90" t="str">
        <f>IF($A90&lt;&gt;"",INDEX('Size (Analyst)'!B:B,5*(ROW()-2)+3),"")</f>
        <v/>
      </c>
      <c r="C90" t="str">
        <f>IF($A90&lt;&gt;"",INDEX('Size (Analyst)'!C:C,5*(ROW()-2)+3),"")</f>
        <v/>
      </c>
      <c r="D90" t="str">
        <f>IF($A90&lt;&gt;"",INDEX('Size (Analyst)'!D:D,5*(ROW()-2)+3),"")</f>
        <v/>
      </c>
      <c r="E90" t="str">
        <f>IF($A90&lt;&gt;"",INDEX('Size (Analyst)'!E:E,5*(ROW()-2)+3),"")</f>
        <v/>
      </c>
      <c r="F90" t="str">
        <f>IF($A90&lt;&gt;"",INDEX('Size (Analyst)'!F:F,5*(ROW()-2)+3),"")</f>
        <v/>
      </c>
      <c r="G90" t="str">
        <f>IF($A90&lt;&gt;"",INDEX('Size (Analyst)'!G:G,5*(ROW()-2)+3),"")</f>
        <v/>
      </c>
      <c r="H90" t="str">
        <f>IF($A90&lt;&gt;"",INDEX('Size (Analyst)'!H:H,5*(ROW()-2)+3),"")</f>
        <v/>
      </c>
      <c r="I90" t="str">
        <f>IF($A90&lt;&gt;"",INDEX('Size (Analyst)'!I:I,5*(ROW()-2)+3),"")</f>
        <v/>
      </c>
      <c r="J90" t="str">
        <f>IF($A90&lt;&gt;"",INDEX('Size (Analyst)'!J:J,5*(ROW()-2)+3),"")</f>
        <v/>
      </c>
      <c r="K90" t="str">
        <f>IF($A90&lt;&gt;"",INDEX('Size (Analyst)'!K:K,5*(ROW()-2)+3),"")</f>
        <v/>
      </c>
      <c r="L90" t="str">
        <f>IF($A90&lt;&gt;"",INDEX('Size (Analyst)'!L:L,5*(ROW()-2)+3),"")</f>
        <v/>
      </c>
      <c r="M90" t="str">
        <f>IF($A90&lt;&gt;"",INDEX('Size (Analyst)'!M:M,5*(ROW()-2)+3),"")</f>
        <v/>
      </c>
      <c r="N90" t="str">
        <f>IF($A90&lt;&gt;"",INDEX('Size (Analyst)'!N:N,5*(ROW()-2)+3),"")</f>
        <v/>
      </c>
      <c r="O90" t="str">
        <f>IF($A90&lt;&gt;"",INDEX('Size (Analyst)'!O:O,5*(ROW()-2)+3),"")</f>
        <v/>
      </c>
      <c r="P90" t="str">
        <f>IF($A90&lt;&gt;"",INDEX('Size (Analyst)'!P:P,5*(ROW()-2)+3),"")</f>
        <v/>
      </c>
      <c r="Q90" t="str">
        <f>IF($A90&lt;&gt;"",INDEX('Size (Analyst)'!Q:Q,5*(ROW()-2)+3),"")</f>
        <v/>
      </c>
      <c r="R90" t="str">
        <f>IF($A90&lt;&gt;"",INDEX('Size (Analyst)'!R:R,5*(ROW()-2)+3),"")</f>
        <v/>
      </c>
      <c r="S90" t="str">
        <f>IF($A90&lt;&gt;"",INDEX('Size (Analyst)'!S:S,5*(ROW()-2)+3),"")</f>
        <v/>
      </c>
      <c r="T90" t="str">
        <f>IF($A90&lt;&gt;"",INDEX('Size (Analyst)'!T:T,5*(ROW()-2)+3),"")</f>
        <v/>
      </c>
      <c r="U90" t="str">
        <f>IF($A90&lt;&gt;"",INDEX('Size (Analyst)'!U:U,5*(ROW()-2)+3),"")</f>
        <v/>
      </c>
      <c r="V90" t="str">
        <f>IF($A90&lt;&gt;"",INDEX('Size (Analyst)'!V:V,5*(ROW()-2)+3),"")</f>
        <v/>
      </c>
      <c r="W90" t="str">
        <f>IF($A90&lt;&gt;"",INDEX('Size (Analyst)'!W:W,5*(ROW()-2)+3),"")</f>
        <v/>
      </c>
      <c r="X90" t="str">
        <f>IF($A90&lt;&gt;"",INDEX('Size (Analyst)'!X:X,5*(ROW()-2)+3),"")</f>
        <v/>
      </c>
      <c r="Y90" t="str">
        <f>IF($A90&lt;&gt;"",INDEX('Size (Analyst)'!Y:Y,5*(ROW()-2)+3),"")</f>
        <v/>
      </c>
      <c r="Z90" t="str">
        <f>IF($A90&lt;&gt;"",INDEX('Size (Analyst)'!Z:Z,5*(ROW()-2)+3),"")</f>
        <v/>
      </c>
    </row>
    <row r="91" spans="1:26" x14ac:dyDescent="0.2">
      <c r="A91" s="13" t="str">
        <f>IF(INDEX('Size (Analyst)'!A:A,5*(ROW()-2)+1)&lt;&gt;"",INDEX('Size (Analyst)'!A:A,5*(ROW()-2)+1),"")</f>
        <v>Conviction</v>
      </c>
      <c r="B91" t="str">
        <f>IF($A91&lt;&gt;"",INDEX('Size (Analyst)'!B:B,5*(ROW()-2)+3),"")</f>
        <v/>
      </c>
      <c r="C91" t="str">
        <f>IF($A91&lt;&gt;"",INDEX('Size (Analyst)'!C:C,5*(ROW()-2)+3),"")</f>
        <v/>
      </c>
      <c r="D91" t="str">
        <f>IF($A91&lt;&gt;"",INDEX('Size (Analyst)'!D:D,5*(ROW()-2)+3),"")</f>
        <v/>
      </c>
      <c r="E91" t="str">
        <f>IF($A91&lt;&gt;"",INDEX('Size (Analyst)'!E:E,5*(ROW()-2)+3),"")</f>
        <v/>
      </c>
      <c r="F91" t="str">
        <f>IF($A91&lt;&gt;"",INDEX('Size (Analyst)'!F:F,5*(ROW()-2)+3),"")</f>
        <v/>
      </c>
      <c r="G91" t="str">
        <f>IF($A91&lt;&gt;"",INDEX('Size (Analyst)'!G:G,5*(ROW()-2)+3),"")</f>
        <v/>
      </c>
      <c r="H91" t="str">
        <f>IF($A91&lt;&gt;"",INDEX('Size (Analyst)'!H:H,5*(ROW()-2)+3),"")</f>
        <v/>
      </c>
      <c r="I91" t="str">
        <f>IF($A91&lt;&gt;"",INDEX('Size (Analyst)'!I:I,5*(ROW()-2)+3),"")</f>
        <v/>
      </c>
      <c r="J91" t="str">
        <f>IF($A91&lt;&gt;"",INDEX('Size (Analyst)'!J:J,5*(ROW()-2)+3),"")</f>
        <v/>
      </c>
      <c r="K91" t="str">
        <f>IF($A91&lt;&gt;"",INDEX('Size (Analyst)'!K:K,5*(ROW()-2)+3),"")</f>
        <v/>
      </c>
      <c r="L91" t="str">
        <f>IF($A91&lt;&gt;"",INDEX('Size (Analyst)'!L:L,5*(ROW()-2)+3),"")</f>
        <v/>
      </c>
      <c r="M91" t="str">
        <f>IF($A91&lt;&gt;"",INDEX('Size (Analyst)'!M:M,5*(ROW()-2)+3),"")</f>
        <v/>
      </c>
      <c r="N91" t="str">
        <f>IF($A91&lt;&gt;"",INDEX('Size (Analyst)'!N:N,5*(ROW()-2)+3),"")</f>
        <v/>
      </c>
      <c r="O91" t="str">
        <f>IF($A91&lt;&gt;"",INDEX('Size (Analyst)'!O:O,5*(ROW()-2)+3),"")</f>
        <v/>
      </c>
      <c r="P91" t="str">
        <f>IF($A91&lt;&gt;"",INDEX('Size (Analyst)'!P:P,5*(ROW()-2)+3),"")</f>
        <v/>
      </c>
      <c r="Q91" t="str">
        <f>IF($A91&lt;&gt;"",INDEX('Size (Analyst)'!Q:Q,5*(ROW()-2)+3),"")</f>
        <v/>
      </c>
      <c r="R91">
        <f>IF($A91&lt;&gt;"",INDEX('Size (Analyst)'!R:R,5*(ROW()-2)+3),"")</f>
        <v>30.255800000000001</v>
      </c>
      <c r="S91" t="str">
        <f>IF($A91&lt;&gt;"",INDEX('Size (Analyst)'!S:S,5*(ROW()-2)+3),"")</f>
        <v/>
      </c>
      <c r="T91" t="str">
        <f>IF($A91&lt;&gt;"",INDEX('Size (Analyst)'!T:T,5*(ROW()-2)+3),"")</f>
        <v/>
      </c>
      <c r="U91" t="str">
        <f>IF($A91&lt;&gt;"",INDEX('Size (Analyst)'!U:U,5*(ROW()-2)+3),"")</f>
        <v/>
      </c>
      <c r="V91" t="str">
        <f>IF($A91&lt;&gt;"",INDEX('Size (Analyst)'!V:V,5*(ROW()-2)+3),"")</f>
        <v/>
      </c>
      <c r="W91" t="str">
        <f>IF($A91&lt;&gt;"",INDEX('Size (Analyst)'!W:W,5*(ROW()-2)+3),"")</f>
        <v/>
      </c>
      <c r="X91" t="str">
        <f>IF($A91&lt;&gt;"",INDEX('Size (Analyst)'!X:X,5*(ROW()-2)+3),"")</f>
        <v/>
      </c>
      <c r="Y91" t="str">
        <f>IF($A91&lt;&gt;"",INDEX('Size (Analyst)'!Y:Y,5*(ROW()-2)+3),"")</f>
        <v/>
      </c>
      <c r="Z91" t="str">
        <f>IF($A91&lt;&gt;"",INDEX('Size (Analyst)'!Z:Z,5*(ROW()-2)+3),"")</f>
        <v/>
      </c>
    </row>
    <row r="92" spans="1:26" x14ac:dyDescent="0.2">
      <c r="A92" s="13">
        <f>IF(INDEX('Size (Analyst)'!A:A,5*(ROW()-2)+1)&lt;&gt;"",INDEX('Size (Analyst)'!A:A,5*(ROW()-2)+1),"")</f>
        <v>45323</v>
      </c>
      <c r="B92">
        <f>IF($A92&lt;&gt;"",INDEX('Size (Analyst)'!B:B,5*(ROW()-2)+3),"")</f>
        <v>-1.7089836888331239E-2</v>
      </c>
      <c r="C92">
        <f>IF($A92&lt;&gt;"",INDEX('Size (Analyst)'!C:C,5*(ROW()-2)+3),"")</f>
        <v>0</v>
      </c>
      <c r="D92">
        <f>IF($A92&lt;&gt;"",INDEX('Size (Analyst)'!D:D,5*(ROW()-2)+3),"")</f>
        <v>-3.05108409610984E-2</v>
      </c>
      <c r="E92">
        <f>IF($A92&lt;&gt;"",INDEX('Size (Analyst)'!E:E,5*(ROW()-2)+3),"")</f>
        <v>-1.9762675116744496E-2</v>
      </c>
      <c r="F92">
        <f>IF($A92&lt;&gt;"",INDEX('Size (Analyst)'!F:F,5*(ROW()-2)+3),"")</f>
        <v>0</v>
      </c>
      <c r="G92">
        <f>IF($A92&lt;&gt;"",INDEX('Size (Analyst)'!G:G,5*(ROW()-2)+3),"")</f>
        <v>-1.0865373379587363E-2</v>
      </c>
      <c r="H92">
        <f>IF($A92&lt;&gt;"",INDEX('Size (Analyst)'!H:H,5*(ROW()-2)+3),"")</f>
        <v>0</v>
      </c>
      <c r="I92">
        <f>IF($A92&lt;&gt;"",INDEX('Size (Analyst)'!I:I,5*(ROW()-2)+3),"")</f>
        <v>-1.8582909407665507E-2</v>
      </c>
      <c r="J92">
        <f>IF($A92&lt;&gt;"",INDEX('Size (Analyst)'!J:J,5*(ROW()-2)+3),"")</f>
        <v>-3.1320427553444184E-2</v>
      </c>
      <c r="K92">
        <f>IF($A92&lt;&gt;"",INDEX('Size (Analyst)'!K:K,5*(ROW()-2)+3),"")</f>
        <v>0</v>
      </c>
      <c r="L92">
        <f>IF($A92&lt;&gt;"",INDEX('Size (Analyst)'!L:L,5*(ROW()-2)+3),"")</f>
        <v>2.22220625E-2</v>
      </c>
      <c r="M92">
        <f>IF($A92&lt;&gt;"",INDEX('Size (Analyst)'!M:M,5*(ROW()-2)+3),"")</f>
        <v>0</v>
      </c>
      <c r="N92">
        <f>IF($A92&lt;&gt;"",INDEX('Size (Analyst)'!N:N,5*(ROW()-2)+3),"")</f>
        <v>0</v>
      </c>
      <c r="O92">
        <f>IF($A92&lt;&gt;"",INDEX('Size (Analyst)'!O:O,5*(ROW()-2)+3),"")</f>
        <v>0</v>
      </c>
      <c r="P92">
        <f>IF($A92&lt;&gt;"",INDEX('Size (Analyst)'!P:P,5*(ROW()-2)+3),"")</f>
        <v>9.4740281827016496E-3</v>
      </c>
      <c r="Q92">
        <f>IF($A92&lt;&gt;"",INDEX('Size (Analyst)'!Q:Q,5*(ROW()-2)+3),"")</f>
        <v>0</v>
      </c>
      <c r="R92">
        <f>IF($A92&lt;&gt;"",INDEX('Size (Analyst)'!R:R,5*(ROW()-2)+3),"")</f>
        <v>2.3464678284182302E-2</v>
      </c>
      <c r="S92">
        <f>IF($A92&lt;&gt;"",INDEX('Size (Analyst)'!S:S,5*(ROW()-2)+3),"")</f>
        <v>0</v>
      </c>
      <c r="T92">
        <f>IF($A92&lt;&gt;"",INDEX('Size (Analyst)'!T:T,5*(ROW()-2)+3),"")</f>
        <v>0</v>
      </c>
      <c r="U92">
        <f>IF($A92&lt;&gt;"",INDEX('Size (Analyst)'!U:U,5*(ROW()-2)+3),"")</f>
        <v>0</v>
      </c>
      <c r="V92">
        <f>IF($A92&lt;&gt;"",INDEX('Size (Analyst)'!V:V,5*(ROW()-2)+3),"")</f>
        <v>1.5023366197183101E-2</v>
      </c>
      <c r="W92">
        <f>IF($A92&lt;&gt;"",INDEX('Size (Analyst)'!W:W,5*(ROW()-2)+3),"")</f>
        <v>0</v>
      </c>
      <c r="X92">
        <f>IF($A92&lt;&gt;"",INDEX('Size (Analyst)'!X:X,5*(ROW()-2)+3),"")</f>
        <v>0</v>
      </c>
      <c r="Y92">
        <f>IF($A92&lt;&gt;"",INDEX('Size (Analyst)'!Y:Y,5*(ROW()-2)+3),"")</f>
        <v>0</v>
      </c>
      <c r="Z92">
        <f>IF($A92&lt;&gt;"",INDEX('Size (Analyst)'!Z:Z,5*(ROW()-2)+3),"")</f>
        <v>0</v>
      </c>
    </row>
    <row r="93" spans="1:26" x14ac:dyDescent="0.2">
      <c r="A93" s="13" t="str">
        <f>IF(INDEX('Size (Analyst)'!A:A,5*(ROW()-2)+1)&lt;&gt;"",INDEX('Size (Analyst)'!A:A,5*(ROW()-2)+1),"")</f>
        <v>Time Stamp</v>
      </c>
      <c r="B93">
        <f>IF($A93&lt;&gt;"",INDEX('Size (Analyst)'!B:B,5*(ROW()-2)+3),"")</f>
        <v>-2</v>
      </c>
      <c r="C93">
        <f>IF($A93&lt;&gt;"",INDEX('Size (Analyst)'!C:C,5*(ROW()-2)+3),"")</f>
        <v>0</v>
      </c>
      <c r="D93">
        <f>IF($A93&lt;&gt;"",INDEX('Size (Analyst)'!D:D,5*(ROW()-2)+3),"")</f>
        <v>-1</v>
      </c>
      <c r="E93">
        <f>IF($A93&lt;&gt;"",INDEX('Size (Analyst)'!E:E,5*(ROW()-2)+3),"")</f>
        <v>-2</v>
      </c>
      <c r="F93">
        <f>IF($A93&lt;&gt;"",INDEX('Size (Analyst)'!F:F,5*(ROW()-2)+3),"")</f>
        <v>0</v>
      </c>
      <c r="G93">
        <f>IF($A93&lt;&gt;"",INDEX('Size (Analyst)'!G:G,5*(ROW()-2)+3),"")</f>
        <v>-1</v>
      </c>
      <c r="H93">
        <f>IF($A93&lt;&gt;"",INDEX('Size (Analyst)'!H:H,5*(ROW()-2)+3),"")</f>
        <v>0</v>
      </c>
      <c r="I93">
        <f>IF($A93&lt;&gt;"",INDEX('Size (Analyst)'!I:I,5*(ROW()-2)+3),"")</f>
        <v>-1</v>
      </c>
      <c r="J93">
        <f>IF($A93&lt;&gt;"",INDEX('Size (Analyst)'!J:J,5*(ROW()-2)+3),"")</f>
        <v>-2</v>
      </c>
      <c r="K93">
        <f>IF($A93&lt;&gt;"",INDEX('Size (Analyst)'!K:K,5*(ROW()-2)+3),"")</f>
        <v>0</v>
      </c>
      <c r="L93">
        <f>IF($A93&lt;&gt;"",INDEX('Size (Analyst)'!L:L,5*(ROW()-2)+3),"")</f>
        <v>1</v>
      </c>
      <c r="M93">
        <f>IF($A93&lt;&gt;"",INDEX('Size (Analyst)'!M:M,5*(ROW()-2)+3),"")</f>
        <v>0</v>
      </c>
      <c r="N93">
        <f>IF($A93&lt;&gt;"",INDEX('Size (Analyst)'!N:N,5*(ROW()-2)+3),"")</f>
        <v>0</v>
      </c>
      <c r="O93">
        <f>IF($A93&lt;&gt;"",INDEX('Size (Analyst)'!O:O,5*(ROW()-2)+3),"")</f>
        <v>0</v>
      </c>
      <c r="P93">
        <f>IF($A93&lt;&gt;"",INDEX('Size (Analyst)'!P:P,5*(ROW()-2)+3),"")</f>
        <v>1</v>
      </c>
      <c r="Q93">
        <f>IF($A93&lt;&gt;"",INDEX('Size (Analyst)'!Q:Q,5*(ROW()-2)+3),"")</f>
        <v>0</v>
      </c>
      <c r="R93">
        <f>IF($A93&lt;&gt;"",INDEX('Size (Analyst)'!R:R,5*(ROW()-2)+3),"")</f>
        <v>2</v>
      </c>
      <c r="S93">
        <f>IF($A93&lt;&gt;"",INDEX('Size (Analyst)'!S:S,5*(ROW()-2)+3),"")</f>
        <v>1</v>
      </c>
      <c r="T93">
        <f>IF($A93&lt;&gt;"",INDEX('Size (Analyst)'!T:T,5*(ROW()-2)+3),"")</f>
        <v>0</v>
      </c>
      <c r="U93">
        <f>IF($A93&lt;&gt;"",INDEX('Size (Analyst)'!U:U,5*(ROW()-2)+3),"")</f>
        <v>0</v>
      </c>
      <c r="V93">
        <f>IF($A93&lt;&gt;"",INDEX('Size (Analyst)'!V:V,5*(ROW()-2)+3),"")</f>
        <v>1</v>
      </c>
      <c r="W93">
        <f>IF($A93&lt;&gt;"",INDEX('Size (Analyst)'!W:W,5*(ROW()-2)+3),"")</f>
        <v>0</v>
      </c>
      <c r="X93">
        <f>IF($A93&lt;&gt;"",INDEX('Size (Analyst)'!X:X,5*(ROW()-2)+3),"")</f>
        <v>0</v>
      </c>
      <c r="Y93">
        <f>IF($A93&lt;&gt;"",INDEX('Size (Analyst)'!Y:Y,5*(ROW()-2)+3),"")</f>
        <v>0</v>
      </c>
      <c r="Z93">
        <f>IF($A93&lt;&gt;"",INDEX('Size (Analyst)'!Z:Z,5*(ROW()-2)+3),"")</f>
        <v>0</v>
      </c>
    </row>
    <row r="94" spans="1:26" x14ac:dyDescent="0.2">
      <c r="A94" s="13" t="str">
        <f>IF(INDEX('Size (Analyst)'!A:A,5*(ROW()-2)+1)&lt;&gt;"",INDEX('Size (Analyst)'!A:A,5*(ROW()-2)+1),"")</f>
        <v>Forward Pt</v>
      </c>
      <c r="B94">
        <f>IF($A94&lt;&gt;"",INDEX('Size (Analyst)'!B:B,5*(ROW()-2)+3),"")</f>
        <v>0</v>
      </c>
      <c r="C94">
        <f>IF($A94&lt;&gt;"",INDEX('Size (Analyst)'!C:C,5*(ROW()-2)+3),"")</f>
        <v>0</v>
      </c>
      <c r="D94">
        <f>IF($A94&lt;&gt;"",INDEX('Size (Analyst)'!D:D,5*(ROW()-2)+3),"")</f>
        <v>0</v>
      </c>
      <c r="E94">
        <f>IF($A94&lt;&gt;"",INDEX('Size (Analyst)'!E:E,5*(ROW()-2)+3),"")</f>
        <v>0</v>
      </c>
      <c r="F94">
        <f>IF($A94&lt;&gt;"",INDEX('Size (Analyst)'!F:F,5*(ROW()-2)+3),"")</f>
        <v>0</v>
      </c>
      <c r="G94">
        <f>IF($A94&lt;&gt;"",INDEX('Size (Analyst)'!G:G,5*(ROW()-2)+3),"")</f>
        <v>0</v>
      </c>
      <c r="H94">
        <f>IF($A94&lt;&gt;"",INDEX('Size (Analyst)'!H:H,5*(ROW()-2)+3),"")</f>
        <v>0</v>
      </c>
      <c r="I94">
        <f>IF($A94&lt;&gt;"",INDEX('Size (Analyst)'!I:I,5*(ROW()-2)+3),"")</f>
        <v>0</v>
      </c>
      <c r="J94">
        <f>IF($A94&lt;&gt;"",INDEX('Size (Analyst)'!J:J,5*(ROW()-2)+3),"")</f>
        <v>0</v>
      </c>
      <c r="K94">
        <f>IF($A94&lt;&gt;"",INDEX('Size (Analyst)'!K:K,5*(ROW()-2)+3),"")</f>
        <v>0</v>
      </c>
      <c r="L94">
        <f>IF($A94&lt;&gt;"",INDEX('Size (Analyst)'!L:L,5*(ROW()-2)+3),"")</f>
        <v>0</v>
      </c>
      <c r="M94">
        <f>IF($A94&lt;&gt;"",INDEX('Size (Analyst)'!M:M,5*(ROW()-2)+3),"")</f>
        <v>0</v>
      </c>
      <c r="N94">
        <f>IF($A94&lt;&gt;"",INDEX('Size (Analyst)'!N:N,5*(ROW()-2)+3),"")</f>
        <v>0</v>
      </c>
      <c r="O94">
        <f>IF($A94&lt;&gt;"",INDEX('Size (Analyst)'!O:O,5*(ROW()-2)+3),"")</f>
        <v>0</v>
      </c>
      <c r="P94">
        <f>IF($A94&lt;&gt;"",INDEX('Size (Analyst)'!P:P,5*(ROW()-2)+3),"")</f>
        <v>0</v>
      </c>
      <c r="Q94">
        <f>IF($A94&lt;&gt;"",INDEX('Size (Analyst)'!Q:Q,5*(ROW()-2)+3),"")</f>
        <v>0</v>
      </c>
      <c r="R94">
        <f>IF($A94&lt;&gt;"",INDEX('Size (Analyst)'!R:R,5*(ROW()-2)+3),"")</f>
        <v>0</v>
      </c>
      <c r="S94">
        <f>IF($A94&lt;&gt;"",INDEX('Size (Analyst)'!S:S,5*(ROW()-2)+3),"")</f>
        <v>0</v>
      </c>
      <c r="T94">
        <f>IF($A94&lt;&gt;"",INDEX('Size (Analyst)'!T:T,5*(ROW()-2)+3),"")</f>
        <v>0</v>
      </c>
      <c r="U94">
        <f>IF($A94&lt;&gt;"",INDEX('Size (Analyst)'!U:U,5*(ROW()-2)+3),"")</f>
        <v>0</v>
      </c>
      <c r="V94">
        <f>IF($A94&lt;&gt;"",INDEX('Size (Analyst)'!V:V,5*(ROW()-2)+3),"")</f>
        <v>0</v>
      </c>
      <c r="W94">
        <f>IF($A94&lt;&gt;"",INDEX('Size (Analyst)'!W:W,5*(ROW()-2)+3),"")</f>
        <v>0</v>
      </c>
      <c r="X94">
        <f>IF($A94&lt;&gt;"",INDEX('Size (Analyst)'!X:X,5*(ROW()-2)+3),"")</f>
        <v>0</v>
      </c>
      <c r="Y94">
        <f>IF($A94&lt;&gt;"",INDEX('Size (Analyst)'!Y:Y,5*(ROW()-2)+3),"")</f>
        <v>0</v>
      </c>
      <c r="Z94">
        <f>IF($A94&lt;&gt;"",INDEX('Size (Analyst)'!Z:Z,5*(ROW()-2)+3),"")</f>
        <v>0</v>
      </c>
    </row>
    <row r="95" spans="1:26" x14ac:dyDescent="0.2">
      <c r="A95" s="13" t="str">
        <f>IF(INDEX('Size (Analyst)'!A:A,5*(ROW()-2)+1)&lt;&gt;"",INDEX('Size (Analyst)'!A:A,5*(ROW()-2)+1),"")</f>
        <v>Spot</v>
      </c>
      <c r="B95" t="str">
        <f>IF($A95&lt;&gt;"",INDEX('Size (Analyst)'!B:B,5*(ROW()-2)+3),"")</f>
        <v/>
      </c>
      <c r="C95" t="str">
        <f>IF($A95&lt;&gt;"",INDEX('Size (Analyst)'!C:C,5*(ROW()-2)+3),"")</f>
        <v/>
      </c>
      <c r="D95" t="str">
        <f>IF($A95&lt;&gt;"",INDEX('Size (Analyst)'!D:D,5*(ROW()-2)+3),"")</f>
        <v/>
      </c>
      <c r="E95" t="str">
        <f>IF($A95&lt;&gt;"",INDEX('Size (Analyst)'!E:E,5*(ROW()-2)+3),"")</f>
        <v/>
      </c>
      <c r="F95" t="str">
        <f>IF($A95&lt;&gt;"",INDEX('Size (Analyst)'!F:F,5*(ROW()-2)+3),"")</f>
        <v/>
      </c>
      <c r="G95" t="str">
        <f>IF($A95&lt;&gt;"",INDEX('Size (Analyst)'!G:G,5*(ROW()-2)+3),"")</f>
        <v/>
      </c>
      <c r="H95">
        <f>IF($A95&lt;&gt;"",INDEX('Size (Analyst)'!H:H,5*(ROW()-2)+3),"")</f>
        <v>45352.259027777778</v>
      </c>
      <c r="I95">
        <f>IF($A95&lt;&gt;"",INDEX('Size (Analyst)'!I:I,5*(ROW()-2)+3),"")</f>
        <v>45352.259027777778</v>
      </c>
      <c r="J95" t="str">
        <f>IF($A95&lt;&gt;"",INDEX('Size (Analyst)'!J:J,5*(ROW()-2)+3),"")</f>
        <v/>
      </c>
      <c r="K95" t="str">
        <f>IF($A95&lt;&gt;"",INDEX('Size (Analyst)'!K:K,5*(ROW()-2)+3),"")</f>
        <v/>
      </c>
      <c r="L95">
        <f>IF($A95&lt;&gt;"",INDEX('Size (Analyst)'!L:L,5*(ROW()-2)+3),"")</f>
        <v>45352.259027777778</v>
      </c>
      <c r="M95" t="str">
        <f>IF($A95&lt;&gt;"",INDEX('Size (Analyst)'!M:M,5*(ROW()-2)+3),"")</f>
        <v/>
      </c>
      <c r="N95" t="str">
        <f>IF($A95&lt;&gt;"",INDEX('Size (Analyst)'!N:N,5*(ROW()-2)+3),"")</f>
        <v/>
      </c>
      <c r="O95" t="str">
        <f>IF($A95&lt;&gt;"",INDEX('Size (Analyst)'!O:O,5*(ROW()-2)+3),"")</f>
        <v/>
      </c>
      <c r="P95" t="str">
        <f>IF($A95&lt;&gt;"",INDEX('Size (Analyst)'!P:P,5*(ROW()-2)+3),"")</f>
        <v/>
      </c>
      <c r="Q95" t="str">
        <f>IF($A95&lt;&gt;"",INDEX('Size (Analyst)'!Q:Q,5*(ROW()-2)+3),"")</f>
        <v/>
      </c>
      <c r="R95" t="str">
        <f>IF($A95&lt;&gt;"",INDEX('Size (Analyst)'!R:R,5*(ROW()-2)+3),"")</f>
        <v/>
      </c>
      <c r="S95" t="str">
        <f>IF($A95&lt;&gt;"",INDEX('Size (Analyst)'!S:S,5*(ROW()-2)+3),"")</f>
        <v/>
      </c>
      <c r="T95" t="str">
        <f>IF($A95&lt;&gt;"",INDEX('Size (Analyst)'!T:T,5*(ROW()-2)+3),"")</f>
        <v/>
      </c>
      <c r="U95" t="str">
        <f>IF($A95&lt;&gt;"",INDEX('Size (Analyst)'!U:U,5*(ROW()-2)+3),"")</f>
        <v/>
      </c>
      <c r="V95" t="str">
        <f>IF($A95&lt;&gt;"",INDEX('Size (Analyst)'!V:V,5*(ROW()-2)+3),"")</f>
        <v/>
      </c>
      <c r="W95" t="str">
        <f>IF($A95&lt;&gt;"",INDEX('Size (Analyst)'!W:W,5*(ROW()-2)+3),"")</f>
        <v/>
      </c>
      <c r="X95" t="str">
        <f>IF($A95&lt;&gt;"",INDEX('Size (Analyst)'!X:X,5*(ROW()-2)+3),"")</f>
        <v/>
      </c>
      <c r="Y95" t="str">
        <f>IF($A95&lt;&gt;"",INDEX('Size (Analyst)'!Y:Y,5*(ROW()-2)+3),"")</f>
        <v/>
      </c>
      <c r="Z95" t="str">
        <f>IF($A95&lt;&gt;"",INDEX('Size (Analyst)'!Z:Z,5*(ROW()-2)+3),"")</f>
        <v/>
      </c>
    </row>
    <row r="96" spans="1:26" x14ac:dyDescent="0.2">
      <c r="A96" s="13" t="str">
        <f>IF(INDEX('Size (Analyst)'!A:A,5*(ROW()-2)+1)&lt;&gt;"",INDEX('Size (Analyst)'!A:A,5*(ROW()-2)+1),"")</f>
        <v>Size</v>
      </c>
      <c r="B96" t="str">
        <f>IF($A96&lt;&gt;"",INDEX('Size (Analyst)'!B:B,5*(ROW()-2)+3),"")</f>
        <v/>
      </c>
      <c r="C96" t="str">
        <f>IF($A96&lt;&gt;"",INDEX('Size (Analyst)'!C:C,5*(ROW()-2)+3),"")</f>
        <v/>
      </c>
      <c r="D96" t="str">
        <f>IF($A96&lt;&gt;"",INDEX('Size (Analyst)'!D:D,5*(ROW()-2)+3),"")</f>
        <v/>
      </c>
      <c r="E96" t="str">
        <f>IF($A96&lt;&gt;"",INDEX('Size (Analyst)'!E:E,5*(ROW()-2)+3),"")</f>
        <v/>
      </c>
      <c r="F96" t="str">
        <f>IF($A96&lt;&gt;"",INDEX('Size (Analyst)'!F:F,5*(ROW()-2)+3),"")</f>
        <v/>
      </c>
      <c r="G96" t="str">
        <f>IF($A96&lt;&gt;"",INDEX('Size (Analyst)'!G:G,5*(ROW()-2)+3),"")</f>
        <v/>
      </c>
      <c r="H96" t="str">
        <f>IF($A96&lt;&gt;"",INDEX('Size (Analyst)'!H:H,5*(ROW()-2)+3),"")</f>
        <v/>
      </c>
      <c r="I96" t="str">
        <f>IF($A96&lt;&gt;"",INDEX('Size (Analyst)'!I:I,5*(ROW()-2)+3),"")</f>
        <v/>
      </c>
      <c r="J96" t="str">
        <f>IF($A96&lt;&gt;"",INDEX('Size (Analyst)'!J:J,5*(ROW()-2)+3),"")</f>
        <v/>
      </c>
      <c r="K96" t="str">
        <f>IF($A96&lt;&gt;"",INDEX('Size (Analyst)'!K:K,5*(ROW()-2)+3),"")</f>
        <v/>
      </c>
      <c r="L96" t="str">
        <f>IF($A96&lt;&gt;"",INDEX('Size (Analyst)'!L:L,5*(ROW()-2)+3),"")</f>
        <v/>
      </c>
      <c r="M96" t="str">
        <f>IF($A96&lt;&gt;"",INDEX('Size (Analyst)'!M:M,5*(ROW()-2)+3),"")</f>
        <v/>
      </c>
      <c r="N96" t="str">
        <f>IF($A96&lt;&gt;"",INDEX('Size (Analyst)'!N:N,5*(ROW()-2)+3),"")</f>
        <v/>
      </c>
      <c r="O96" t="str">
        <f>IF($A96&lt;&gt;"",INDEX('Size (Analyst)'!O:O,5*(ROW()-2)+3),"")</f>
        <v/>
      </c>
      <c r="P96" t="str">
        <f>IF($A96&lt;&gt;"",INDEX('Size (Analyst)'!P:P,5*(ROW()-2)+3),"")</f>
        <v/>
      </c>
      <c r="Q96" t="str">
        <f>IF($A96&lt;&gt;"",INDEX('Size (Analyst)'!Q:Q,5*(ROW()-2)+3),"")</f>
        <v/>
      </c>
      <c r="R96" t="str">
        <f>IF($A96&lt;&gt;"",INDEX('Size (Analyst)'!R:R,5*(ROW()-2)+3),"")</f>
        <v/>
      </c>
      <c r="S96" t="str">
        <f>IF($A96&lt;&gt;"",INDEX('Size (Analyst)'!S:S,5*(ROW()-2)+3),"")</f>
        <v/>
      </c>
      <c r="T96" t="str">
        <f>IF($A96&lt;&gt;"",INDEX('Size (Analyst)'!T:T,5*(ROW()-2)+3),"")</f>
        <v/>
      </c>
      <c r="U96" t="str">
        <f>IF($A96&lt;&gt;"",INDEX('Size (Analyst)'!U:U,5*(ROW()-2)+3),"")</f>
        <v/>
      </c>
      <c r="V96" t="str">
        <f>IF($A96&lt;&gt;"",INDEX('Size (Analyst)'!V:V,5*(ROW()-2)+3),"")</f>
        <v/>
      </c>
      <c r="W96" t="str">
        <f>IF($A96&lt;&gt;"",INDEX('Size (Analyst)'!W:W,5*(ROW()-2)+3),"")</f>
        <v/>
      </c>
      <c r="X96" t="str">
        <f>IF($A96&lt;&gt;"",INDEX('Size (Analyst)'!X:X,5*(ROW()-2)+3),"")</f>
        <v/>
      </c>
      <c r="Y96" t="str">
        <f>IF($A96&lt;&gt;"",INDEX('Size (Analyst)'!Y:Y,5*(ROW()-2)+3),"")</f>
        <v/>
      </c>
      <c r="Z96" t="str">
        <f>IF($A96&lt;&gt;"",INDEX('Size (Analyst)'!Z:Z,5*(ROW()-2)+3),"")</f>
        <v/>
      </c>
    </row>
    <row r="97" spans="1:26" x14ac:dyDescent="0.2">
      <c r="A97" s="13" t="str">
        <f>IF(INDEX('Size (Analyst)'!A:A,5*(ROW()-2)+1)&lt;&gt;"",INDEX('Size (Analyst)'!A:A,5*(ROW()-2)+1),"")</f>
        <v>Conviction</v>
      </c>
      <c r="B97" t="str">
        <f>IF($A97&lt;&gt;"",INDEX('Size (Analyst)'!B:B,5*(ROW()-2)+3),"")</f>
        <v/>
      </c>
      <c r="C97" t="str">
        <f>IF($A97&lt;&gt;"",INDEX('Size (Analyst)'!C:C,5*(ROW()-2)+3),"")</f>
        <v/>
      </c>
      <c r="D97" t="str">
        <f>IF($A97&lt;&gt;"",INDEX('Size (Analyst)'!D:D,5*(ROW()-2)+3),"")</f>
        <v/>
      </c>
      <c r="E97" t="str">
        <f>IF($A97&lt;&gt;"",INDEX('Size (Analyst)'!E:E,5*(ROW()-2)+3),"")</f>
        <v/>
      </c>
      <c r="F97" t="str">
        <f>IF($A97&lt;&gt;"",INDEX('Size (Analyst)'!F:F,5*(ROW()-2)+3),"")</f>
        <v/>
      </c>
      <c r="G97" t="str">
        <f>IF($A97&lt;&gt;"",INDEX('Size (Analyst)'!G:G,5*(ROW()-2)+3),"")</f>
        <v/>
      </c>
      <c r="H97" t="str">
        <f>IF($A97&lt;&gt;"",INDEX('Size (Analyst)'!H:H,5*(ROW()-2)+3),"")</f>
        <v/>
      </c>
      <c r="I97" t="str">
        <f>IF($A97&lt;&gt;"",INDEX('Size (Analyst)'!I:I,5*(ROW()-2)+3),"")</f>
        <v/>
      </c>
      <c r="J97" t="str">
        <f>IF($A97&lt;&gt;"",INDEX('Size (Analyst)'!J:J,5*(ROW()-2)+3),"")</f>
        <v/>
      </c>
      <c r="K97" t="str">
        <f>IF($A97&lt;&gt;"",INDEX('Size (Analyst)'!K:K,5*(ROW()-2)+3),"")</f>
        <v/>
      </c>
      <c r="L97" t="str">
        <f>IF($A97&lt;&gt;"",INDEX('Size (Analyst)'!L:L,5*(ROW()-2)+3),"")</f>
        <v/>
      </c>
      <c r="M97" t="str">
        <f>IF($A97&lt;&gt;"",INDEX('Size (Analyst)'!M:M,5*(ROW()-2)+3),"")</f>
        <v/>
      </c>
      <c r="N97" t="str">
        <f>IF($A97&lt;&gt;"",INDEX('Size (Analyst)'!N:N,5*(ROW()-2)+3),"")</f>
        <v/>
      </c>
      <c r="O97" t="str">
        <f>IF($A97&lt;&gt;"",INDEX('Size (Analyst)'!O:O,5*(ROW()-2)+3),"")</f>
        <v/>
      </c>
      <c r="P97" t="str">
        <f>IF($A97&lt;&gt;"",INDEX('Size (Analyst)'!P:P,5*(ROW()-2)+3),"")</f>
        <v/>
      </c>
      <c r="Q97" t="str">
        <f>IF($A97&lt;&gt;"",INDEX('Size (Analyst)'!Q:Q,5*(ROW()-2)+3),"")</f>
        <v/>
      </c>
      <c r="R97" t="str">
        <f>IF($A97&lt;&gt;"",INDEX('Size (Analyst)'!R:R,5*(ROW()-2)+3),"")</f>
        <v/>
      </c>
      <c r="S97" t="str">
        <f>IF($A97&lt;&gt;"",INDEX('Size (Analyst)'!S:S,5*(ROW()-2)+3),"")</f>
        <v/>
      </c>
      <c r="T97" t="str">
        <f>IF($A97&lt;&gt;"",INDEX('Size (Analyst)'!T:T,5*(ROW()-2)+3),"")</f>
        <v/>
      </c>
      <c r="U97" t="str">
        <f>IF($A97&lt;&gt;"",INDEX('Size (Analyst)'!U:U,5*(ROW()-2)+3),"")</f>
        <v/>
      </c>
      <c r="V97" t="str">
        <f>IF($A97&lt;&gt;"",INDEX('Size (Analyst)'!V:V,5*(ROW()-2)+3),"")</f>
        <v/>
      </c>
      <c r="W97" t="str">
        <f>IF($A97&lt;&gt;"",INDEX('Size (Analyst)'!W:W,5*(ROW()-2)+3),"")</f>
        <v/>
      </c>
      <c r="X97" t="str">
        <f>IF($A97&lt;&gt;"",INDEX('Size (Analyst)'!X:X,5*(ROW()-2)+3),"")</f>
        <v/>
      </c>
      <c r="Y97" t="str">
        <f>IF($A97&lt;&gt;"",INDEX('Size (Analyst)'!Y:Y,5*(ROW()-2)+3),"")</f>
        <v/>
      </c>
      <c r="Z97" t="str">
        <f>IF($A97&lt;&gt;"",INDEX('Size (Analyst)'!Z:Z,5*(ROW()-2)+3),"")</f>
        <v/>
      </c>
    </row>
    <row r="98" spans="1:26" x14ac:dyDescent="0.2">
      <c r="A98" s="13">
        <f>IF(INDEX('Size (Analyst)'!A:A,5*(ROW()-2)+1)&lt;&gt;"",INDEX('Size (Analyst)'!A:A,5*(ROW()-2)+1),"")</f>
        <v>45384</v>
      </c>
      <c r="B98">
        <f>IF($A98&lt;&gt;"",INDEX('Size (Analyst)'!B:B,5*(ROW()-2)+3),"")</f>
        <v>-1.7089836888331239E-2</v>
      </c>
      <c r="C98">
        <f>IF($A98&lt;&gt;"",INDEX('Size (Analyst)'!C:C,5*(ROW()-2)+3),"")</f>
        <v>0</v>
      </c>
      <c r="D98">
        <f>IF($A98&lt;&gt;"",INDEX('Size (Analyst)'!D:D,5*(ROW()-2)+3),"")</f>
        <v>-3.05108409610984E-2</v>
      </c>
      <c r="E98">
        <f>IF($A98&lt;&gt;"",INDEX('Size (Analyst)'!E:E,5*(ROW()-2)+3),"")</f>
        <v>-1.9762675116744496E-2</v>
      </c>
      <c r="F98">
        <f>IF($A98&lt;&gt;"",INDEX('Size (Analyst)'!F:F,5*(ROW()-2)+3),"")</f>
        <v>0</v>
      </c>
      <c r="G98">
        <f>IF($A98&lt;&gt;"",INDEX('Size (Analyst)'!G:G,5*(ROW()-2)+3),"")</f>
        <v>-1.0865373379587363E-2</v>
      </c>
      <c r="H98">
        <f>IF($A98&lt;&gt;"",INDEX('Size (Analyst)'!H:H,5*(ROW()-2)+3),"")</f>
        <v>2.0762171052631572E-2</v>
      </c>
      <c r="I98">
        <f>IF($A98&lt;&gt;"",INDEX('Size (Analyst)'!I:I,5*(ROW()-2)+3),"")</f>
        <v>-1.6389554794520547E-2</v>
      </c>
      <c r="J98">
        <f>IF($A98&lt;&gt;"",INDEX('Size (Analyst)'!J:J,5*(ROW()-2)+3),"")</f>
        <v>-3.1320427553444184E-2</v>
      </c>
      <c r="K98">
        <f>IF($A98&lt;&gt;"",INDEX('Size (Analyst)'!K:K,5*(ROW()-2)+3),"")</f>
        <v>0</v>
      </c>
      <c r="L98">
        <f>IF($A98&lt;&gt;"",INDEX('Size (Analyst)'!L:L,5*(ROW()-2)+3),"")</f>
        <v>2.4170454545454544E-2</v>
      </c>
      <c r="M98">
        <f>IF($A98&lt;&gt;"",INDEX('Size (Analyst)'!M:M,5*(ROW()-2)+3),"")</f>
        <v>0</v>
      </c>
      <c r="N98">
        <f>IF($A98&lt;&gt;"",INDEX('Size (Analyst)'!N:N,5*(ROW()-2)+3),"")</f>
        <v>0</v>
      </c>
      <c r="O98">
        <f>IF($A98&lt;&gt;"",INDEX('Size (Analyst)'!O:O,5*(ROW()-2)+3),"")</f>
        <v>0</v>
      </c>
      <c r="P98">
        <f>IF($A98&lt;&gt;"",INDEX('Size (Analyst)'!P:P,5*(ROW()-2)+3),"")</f>
        <v>9.4740281827016496E-3</v>
      </c>
      <c r="Q98">
        <f>IF($A98&lt;&gt;"",INDEX('Size (Analyst)'!Q:Q,5*(ROW()-2)+3),"")</f>
        <v>0</v>
      </c>
      <c r="R98">
        <f>IF($A98&lt;&gt;"",INDEX('Size (Analyst)'!R:R,5*(ROW()-2)+3),"")</f>
        <v>2.3464678284182302E-2</v>
      </c>
      <c r="S98">
        <f>IF($A98&lt;&gt;"",INDEX('Size (Analyst)'!S:S,5*(ROW()-2)+3),"")</f>
        <v>4.8294545454545444E-2</v>
      </c>
      <c r="T98">
        <f>IF($A98&lt;&gt;"",INDEX('Size (Analyst)'!T:T,5*(ROW()-2)+3),"")</f>
        <v>0</v>
      </c>
      <c r="U98">
        <f>IF($A98&lt;&gt;"",INDEX('Size (Analyst)'!U:U,5*(ROW()-2)+3),"")</f>
        <v>-2.2426194939081538E-2</v>
      </c>
      <c r="V98">
        <f>IF($A98&lt;&gt;"",INDEX('Size (Analyst)'!V:V,5*(ROW()-2)+3),"")</f>
        <v>0</v>
      </c>
      <c r="W98">
        <f>IF($A98&lt;&gt;"",INDEX('Size (Analyst)'!W:W,5*(ROW()-2)+3),"")</f>
        <v>0</v>
      </c>
      <c r="X98">
        <f>IF($A98&lt;&gt;"",INDEX('Size (Analyst)'!X:X,5*(ROW()-2)+3),"")</f>
        <v>0</v>
      </c>
      <c r="Y98">
        <f>IF($A98&lt;&gt;"",INDEX('Size (Analyst)'!Y:Y,5*(ROW()-2)+3),"")</f>
        <v>0</v>
      </c>
      <c r="Z98">
        <f>IF($A98&lt;&gt;"",INDEX('Size (Analyst)'!Z:Z,5*(ROW()-2)+3),"")</f>
        <v>0</v>
      </c>
    </row>
    <row r="99" spans="1:26" x14ac:dyDescent="0.2">
      <c r="A99" s="13" t="str">
        <f>IF(INDEX('Size (Analyst)'!A:A,5*(ROW()-2)+1)&lt;&gt;"",INDEX('Size (Analyst)'!A:A,5*(ROW()-2)+1),"")</f>
        <v>Time Stamp</v>
      </c>
      <c r="B99">
        <f>IF($A99&lt;&gt;"",INDEX('Size (Analyst)'!B:B,5*(ROW()-2)+3),"")</f>
        <v>-2</v>
      </c>
      <c r="C99">
        <f>IF($A99&lt;&gt;"",INDEX('Size (Analyst)'!C:C,5*(ROW()-2)+3),"")</f>
        <v>0</v>
      </c>
      <c r="D99">
        <f>IF($A99&lt;&gt;"",INDEX('Size (Analyst)'!D:D,5*(ROW()-2)+3),"")</f>
        <v>-1</v>
      </c>
      <c r="E99">
        <f>IF($A99&lt;&gt;"",INDEX('Size (Analyst)'!E:E,5*(ROW()-2)+3),"")</f>
        <v>-2</v>
      </c>
      <c r="F99">
        <f>IF($A99&lt;&gt;"",INDEX('Size (Analyst)'!F:F,5*(ROW()-2)+3),"")</f>
        <v>0</v>
      </c>
      <c r="G99">
        <f>IF($A99&lt;&gt;"",INDEX('Size (Analyst)'!G:G,5*(ROW()-2)+3),"")</f>
        <v>-1</v>
      </c>
      <c r="H99">
        <f>IF($A99&lt;&gt;"",INDEX('Size (Analyst)'!H:H,5*(ROW()-2)+3),"")</f>
        <v>1</v>
      </c>
      <c r="I99">
        <f>IF($A99&lt;&gt;"",INDEX('Size (Analyst)'!I:I,5*(ROW()-2)+3),"")</f>
        <v>-1</v>
      </c>
      <c r="J99">
        <f>IF($A99&lt;&gt;"",INDEX('Size (Analyst)'!J:J,5*(ROW()-2)+3),"")</f>
        <v>-2</v>
      </c>
      <c r="K99">
        <f>IF($A99&lt;&gt;"",INDEX('Size (Analyst)'!K:K,5*(ROW()-2)+3),"")</f>
        <v>0</v>
      </c>
      <c r="L99">
        <f>IF($A99&lt;&gt;"",INDEX('Size (Analyst)'!L:L,5*(ROW()-2)+3),"")</f>
        <v>1</v>
      </c>
      <c r="M99">
        <f>IF($A99&lt;&gt;"",INDEX('Size (Analyst)'!M:M,5*(ROW()-2)+3),"")</f>
        <v>0</v>
      </c>
      <c r="N99">
        <f>IF($A99&lt;&gt;"",INDEX('Size (Analyst)'!N:N,5*(ROW()-2)+3),"")</f>
        <v>0</v>
      </c>
      <c r="O99">
        <f>IF($A99&lt;&gt;"",INDEX('Size (Analyst)'!O:O,5*(ROW()-2)+3),"")</f>
        <v>0</v>
      </c>
      <c r="P99">
        <f>IF($A99&lt;&gt;"",INDEX('Size (Analyst)'!P:P,5*(ROW()-2)+3),"")</f>
        <v>1</v>
      </c>
      <c r="Q99">
        <f>IF($A99&lt;&gt;"",INDEX('Size (Analyst)'!Q:Q,5*(ROW()-2)+3),"")</f>
        <v>0</v>
      </c>
      <c r="R99">
        <f>IF($A99&lt;&gt;"",INDEX('Size (Analyst)'!R:R,5*(ROW()-2)+3),"")</f>
        <v>2</v>
      </c>
      <c r="S99">
        <f>IF($A99&lt;&gt;"",INDEX('Size (Analyst)'!S:S,5*(ROW()-2)+3),"")</f>
        <v>1</v>
      </c>
      <c r="T99">
        <f>IF($A99&lt;&gt;"",INDEX('Size (Analyst)'!T:T,5*(ROW()-2)+3),"")</f>
        <v>0</v>
      </c>
      <c r="U99">
        <f>IF($A99&lt;&gt;"",INDEX('Size (Analyst)'!U:U,5*(ROW()-2)+3),"")</f>
        <v>-1</v>
      </c>
      <c r="V99">
        <f>IF($A99&lt;&gt;"",INDEX('Size (Analyst)'!V:V,5*(ROW()-2)+3),"")</f>
        <v>0</v>
      </c>
      <c r="W99">
        <f>IF($A99&lt;&gt;"",INDEX('Size (Analyst)'!W:W,5*(ROW()-2)+3),"")</f>
        <v>0</v>
      </c>
      <c r="X99">
        <f>IF($A99&lt;&gt;"",INDEX('Size (Analyst)'!X:X,5*(ROW()-2)+3),"")</f>
        <v>0</v>
      </c>
      <c r="Y99">
        <f>IF($A99&lt;&gt;"",INDEX('Size (Analyst)'!Y:Y,5*(ROW()-2)+3),"")</f>
        <v>-2</v>
      </c>
      <c r="Z99">
        <f>IF($A99&lt;&gt;"",INDEX('Size (Analyst)'!Z:Z,5*(ROW()-2)+3),"")</f>
        <v>0</v>
      </c>
    </row>
    <row r="100" spans="1:26" x14ac:dyDescent="0.2">
      <c r="A100" s="13" t="str">
        <f>IF(INDEX('Size (Analyst)'!A:A,5*(ROW()-2)+1)&lt;&gt;"",INDEX('Size (Analyst)'!A:A,5*(ROW()-2)+1),"")</f>
        <v>Forward Pt</v>
      </c>
      <c r="B100">
        <f>IF($A100&lt;&gt;"",INDEX('Size (Analyst)'!B:B,5*(ROW()-2)+3),"")</f>
        <v>0</v>
      </c>
      <c r="C100">
        <f>IF($A100&lt;&gt;"",INDEX('Size (Analyst)'!C:C,5*(ROW()-2)+3),"")</f>
        <v>0</v>
      </c>
      <c r="D100">
        <f>IF($A100&lt;&gt;"",INDEX('Size (Analyst)'!D:D,5*(ROW()-2)+3),"")</f>
        <v>0</v>
      </c>
      <c r="E100">
        <f>IF($A100&lt;&gt;"",INDEX('Size (Analyst)'!E:E,5*(ROW()-2)+3),"")</f>
        <v>0</v>
      </c>
      <c r="F100">
        <f>IF($A100&lt;&gt;"",INDEX('Size (Analyst)'!F:F,5*(ROW()-2)+3),"")</f>
        <v>0</v>
      </c>
      <c r="G100">
        <f>IF($A100&lt;&gt;"",INDEX('Size (Analyst)'!G:G,5*(ROW()-2)+3),"")</f>
        <v>0</v>
      </c>
      <c r="H100">
        <f>IF($A100&lt;&gt;"",INDEX('Size (Analyst)'!H:H,5*(ROW()-2)+3),"")</f>
        <v>0</v>
      </c>
      <c r="I100">
        <f>IF($A100&lt;&gt;"",INDEX('Size (Analyst)'!I:I,5*(ROW()-2)+3),"")</f>
        <v>0</v>
      </c>
      <c r="J100">
        <f>IF($A100&lt;&gt;"",INDEX('Size (Analyst)'!J:J,5*(ROW()-2)+3),"")</f>
        <v>0</v>
      </c>
      <c r="K100">
        <f>IF($A100&lt;&gt;"",INDEX('Size (Analyst)'!K:K,5*(ROW()-2)+3),"")</f>
        <v>0</v>
      </c>
      <c r="L100">
        <f>IF($A100&lt;&gt;"",INDEX('Size (Analyst)'!L:L,5*(ROW()-2)+3),"")</f>
        <v>0</v>
      </c>
      <c r="M100">
        <f>IF($A100&lt;&gt;"",INDEX('Size (Analyst)'!M:M,5*(ROW()-2)+3),"")</f>
        <v>0</v>
      </c>
      <c r="N100">
        <f>IF($A100&lt;&gt;"",INDEX('Size (Analyst)'!N:N,5*(ROW()-2)+3),"")</f>
        <v>0</v>
      </c>
      <c r="O100">
        <f>IF($A100&lt;&gt;"",INDEX('Size (Analyst)'!O:O,5*(ROW()-2)+3),"")</f>
        <v>0</v>
      </c>
      <c r="P100">
        <f>IF($A100&lt;&gt;"",INDEX('Size (Analyst)'!P:P,5*(ROW()-2)+3),"")</f>
        <v>0</v>
      </c>
      <c r="Q100">
        <f>IF($A100&lt;&gt;"",INDEX('Size (Analyst)'!Q:Q,5*(ROW()-2)+3),"")</f>
        <v>0</v>
      </c>
      <c r="R100">
        <f>IF($A100&lt;&gt;"",INDEX('Size (Analyst)'!R:R,5*(ROW()-2)+3),"")</f>
        <v>0</v>
      </c>
      <c r="S100">
        <f>IF($A100&lt;&gt;"",INDEX('Size (Analyst)'!S:S,5*(ROW()-2)+3),"")</f>
        <v>0</v>
      </c>
      <c r="T100">
        <f>IF($A100&lt;&gt;"",INDEX('Size (Analyst)'!T:T,5*(ROW()-2)+3),"")</f>
        <v>0</v>
      </c>
      <c r="U100">
        <f>IF($A100&lt;&gt;"",INDEX('Size (Analyst)'!U:U,5*(ROW()-2)+3),"")</f>
        <v>0</v>
      </c>
      <c r="V100">
        <f>IF($A100&lt;&gt;"",INDEX('Size (Analyst)'!V:V,5*(ROW()-2)+3),"")</f>
        <v>0</v>
      </c>
      <c r="W100">
        <f>IF($A100&lt;&gt;"",INDEX('Size (Analyst)'!W:W,5*(ROW()-2)+3),"")</f>
        <v>0</v>
      </c>
      <c r="X100">
        <f>IF($A100&lt;&gt;"",INDEX('Size (Analyst)'!X:X,5*(ROW()-2)+3),"")</f>
        <v>0</v>
      </c>
      <c r="Y100">
        <f>IF($A100&lt;&gt;"",INDEX('Size (Analyst)'!Y:Y,5*(ROW()-2)+3),"")</f>
        <v>0</v>
      </c>
      <c r="Z100">
        <f>IF($A100&lt;&gt;"",INDEX('Size (Analyst)'!Z:Z,5*(ROW()-2)+3),"")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100"/>
  <sheetViews>
    <sheetView topLeftCell="A40" workbookViewId="0">
      <selection activeCell="M15" sqref="M15"/>
    </sheetView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(Analyst)'!A:A,5*(ROW()-2)+1)&lt;&gt;"",INDEX('Size (Analyst)'!A:A,5*(ROW()-2)+1),"")</f>
        <v>44273</v>
      </c>
      <c r="B2" t="e">
        <f>IF($A2&lt;&gt;"",IF(INDEX('Size (Analyst)'!B:B,5*(ROW()-2)+4)&lt;&gt;"",INDEX('Size (Analyst)'!B:B,5*(ROW()-2)+4),#N/A),"")</f>
        <v>#N/A</v>
      </c>
      <c r="C2" t="e">
        <f>IF($A2&lt;&gt;"",IF(INDEX('Size (Analyst)'!C:C,5*(ROW()-2)+4)&lt;&gt;"",INDEX('Size (Analyst)'!C:C,5*(ROW()-2)+4),#N/A),"")</f>
        <v>#N/A</v>
      </c>
      <c r="D2" t="e">
        <f>IF($A2&lt;&gt;"",IF(INDEX('Size (Analyst)'!D:D,5*(ROW()-2)+4)&lt;&gt;"",INDEX('Size (Analyst)'!D:D,5*(ROW()-2)+4),#N/A),"")</f>
        <v>#N/A</v>
      </c>
      <c r="E2" t="e">
        <f>IF($A2&lt;&gt;"",IF(INDEX('Size (Analyst)'!E:E,5*(ROW()-2)+4)&lt;&gt;"",INDEX('Size (Analyst)'!E:E,5*(ROW()-2)+4),#N/A),"")</f>
        <v>#N/A</v>
      </c>
      <c r="F2" t="e">
        <f>IF($A2&lt;&gt;"",IF(INDEX('Size (Analyst)'!F:F,5*(ROW()-2)+4)&lt;&gt;"",INDEX('Size (Analyst)'!F:F,5*(ROW()-2)+4),#N/A),"")</f>
        <v>#N/A</v>
      </c>
      <c r="G2" t="e">
        <f>IF($A2&lt;&gt;"",IF(INDEX('Size (Analyst)'!G:G,5*(ROW()-2)+4)&lt;&gt;"",INDEX('Size (Analyst)'!G:G,5*(ROW()-2)+4),#N/A),"")</f>
        <v>#N/A</v>
      </c>
      <c r="H2" t="e">
        <f>IF($A2&lt;&gt;"",IF(INDEX('Size (Analyst)'!H:H,5*(ROW()-2)+4)&lt;&gt;"",INDEX('Size (Analyst)'!H:H,5*(ROW()-2)+4),#N/A),"")</f>
        <v>#N/A</v>
      </c>
      <c r="I2" t="e">
        <f>IF($A2&lt;&gt;"",IF(INDEX('Size (Analyst)'!I:I,5*(ROW()-2)+4)&lt;&gt;"",INDEX('Size (Analyst)'!I:I,5*(ROW()-2)+4),#N/A),"")</f>
        <v>#N/A</v>
      </c>
      <c r="J2" t="e">
        <f>IF($A2&lt;&gt;"",IF(INDEX('Size (Analyst)'!J:J,5*(ROW()-2)+4)&lt;&gt;"",INDEX('Size (Analyst)'!J:J,5*(ROW()-2)+4),#N/A),"")</f>
        <v>#N/A</v>
      </c>
      <c r="K2" t="e">
        <f>IF($A2&lt;&gt;"",IF(INDEX('Size (Analyst)'!K:K,5*(ROW()-2)+4)&lt;&gt;"",INDEX('Size (Analyst)'!K:K,5*(ROW()-2)+4),#N/A),"")</f>
        <v>#N/A</v>
      </c>
      <c r="L2" t="e">
        <f>IF($A2&lt;&gt;"",IF(INDEX('Size (Analyst)'!L:L,5*(ROW()-2)+4)&lt;&gt;"",INDEX('Size (Analyst)'!L:L,5*(ROW()-2)+4),#N/A),"")</f>
        <v>#N/A</v>
      </c>
      <c r="M2" t="e">
        <f>IF($A2&lt;&gt;"",IF(INDEX('Size (Analyst)'!M:M,5*(ROW()-2)+4)&lt;&gt;"",INDEX('Size (Analyst)'!M:M,5*(ROW()-2)+4),#N/A),"")</f>
        <v>#N/A</v>
      </c>
      <c r="N2" t="e">
        <f>IF($A2&lt;&gt;"",IF(INDEX('Size (Analyst)'!N:N,5*(ROW()-2)+4)&lt;&gt;"",INDEX('Size (Analyst)'!N:N,5*(ROW()-2)+4),#N/A),"")</f>
        <v>#N/A</v>
      </c>
      <c r="O2" t="e">
        <f>IF($A2&lt;&gt;"",IF(INDEX('Size (Analyst)'!O:O,5*(ROW()-2)+4)&lt;&gt;"",INDEX('Size (Analyst)'!O:O,5*(ROW()-2)+4),#N/A),"")</f>
        <v>#N/A</v>
      </c>
      <c r="P2" t="e">
        <f>IF($A2&lt;&gt;"",IF(INDEX('Size (Analyst)'!P:P,5*(ROW()-2)+4)&lt;&gt;"",INDEX('Size (Analyst)'!P:P,5*(ROW()-2)+4),#N/A),"")</f>
        <v>#N/A</v>
      </c>
      <c r="Q2" t="e">
        <f>IF($A2&lt;&gt;"",IF(INDEX('Size (Analyst)'!Q:Q,5*(ROW()-2)+4)&lt;&gt;"",INDEX('Size (Analyst)'!Q:Q,5*(ROW()-2)+4),#N/A),"")</f>
        <v>#N/A</v>
      </c>
      <c r="R2" t="e">
        <f>IF($A2&lt;&gt;"",IF(INDEX('Size (Analyst)'!R:R,5*(ROW()-2)+4)&lt;&gt;"",INDEX('Size (Analyst)'!R:R,5*(ROW()-2)+4),#N/A),"")</f>
        <v>#N/A</v>
      </c>
      <c r="S2" t="e">
        <f>IF($A2&lt;&gt;"",IF(INDEX('Size (Analyst)'!S:S,5*(ROW()-2)+4)&lt;&gt;"",INDEX('Size (Analyst)'!S:S,5*(ROW()-2)+4),#N/A),"")</f>
        <v>#N/A</v>
      </c>
      <c r="T2" t="e">
        <f>IF($A2&lt;&gt;"",IF(INDEX('Size (Analyst)'!T:T,5*(ROW()-2)+4)&lt;&gt;"",INDEX('Size (Analyst)'!T:T,5*(ROW()-2)+4),#N/A),"")</f>
        <v>#N/A</v>
      </c>
      <c r="U2" t="e">
        <f>IF($A2&lt;&gt;"",IF(INDEX('Size (Analyst)'!U:U,5*(ROW()-2)+4)&lt;&gt;"",INDEX('Size (Analyst)'!U:U,5*(ROW()-2)+4),#N/A),"")</f>
        <v>#N/A</v>
      </c>
      <c r="V2" t="e">
        <f>IF($A2&lt;&gt;"",IF(INDEX('Size (Analyst)'!V:V,5*(ROW()-2)+4)&lt;&gt;"",INDEX('Size (Analyst)'!V:V,5*(ROW()-2)+4),#N/A),"")</f>
        <v>#N/A</v>
      </c>
      <c r="W2" t="e">
        <f>IF($A2&lt;&gt;"",IF(INDEX('Size (Analyst)'!W:W,5*(ROW()-2)+4)&lt;&gt;"",INDEX('Size (Analyst)'!W:W,5*(ROW()-2)+4),#N/A),"")</f>
        <v>#N/A</v>
      </c>
      <c r="X2" t="e">
        <f>IF($A2&lt;&gt;"",IF(INDEX('Size (Analyst)'!X:X,5*(ROW()-2)+4)&lt;&gt;"",INDEX('Size (Analyst)'!X:X,5*(ROW()-2)+4),#N/A),"")</f>
        <v>#N/A</v>
      </c>
      <c r="Y2" t="e">
        <f>IF($A2&lt;&gt;"",IF(INDEX('Size (Analyst)'!Y:Y,5*(ROW()-2)+4)&lt;&gt;"",INDEX('Size (Analyst)'!Y:Y,5*(ROW()-2)+4),#N/A),"")</f>
        <v>#N/A</v>
      </c>
      <c r="Z2" t="e">
        <f>IF($A2&lt;&gt;"",IF(INDEX('Size (Analyst)'!Z:Z,5*(ROW()-2)+4)&lt;&gt;"",INDEX('Size (Analyst)'!Z:Z,5*(ROW()-2)+4),#N/A),"")</f>
        <v>#N/A</v>
      </c>
    </row>
    <row r="3" spans="1:26" x14ac:dyDescent="0.2">
      <c r="A3" s="13">
        <f>IF(INDEX('Size (Analyst)'!A:A,5*(ROW()-2)+1)&lt;&gt;"",INDEX('Size (Analyst)'!A:A,5*(ROW()-2)+1),"")</f>
        <v>44278</v>
      </c>
      <c r="B3" t="e">
        <f>IF($A3&lt;&gt;"",IF(INDEX('Size (Analyst)'!B:B,5*(ROW()-2)+4)&lt;&gt;"",INDEX('Size (Analyst)'!B:B,5*(ROW()-2)+4),#N/A),"")</f>
        <v>#N/A</v>
      </c>
      <c r="C3" t="e">
        <f>IF($A3&lt;&gt;"",IF(INDEX('Size (Analyst)'!C:C,5*(ROW()-2)+4)&lt;&gt;"",INDEX('Size (Analyst)'!C:C,5*(ROW()-2)+4),#N/A),"")</f>
        <v>#N/A</v>
      </c>
      <c r="D3" t="e">
        <f>IF($A3&lt;&gt;"",IF(INDEX('Size (Analyst)'!D:D,5*(ROW()-2)+4)&lt;&gt;"",INDEX('Size (Analyst)'!D:D,5*(ROW()-2)+4),#N/A),"")</f>
        <v>#N/A</v>
      </c>
      <c r="E3" t="e">
        <f>IF($A3&lt;&gt;"",IF(INDEX('Size (Analyst)'!E:E,5*(ROW()-2)+4)&lt;&gt;"",INDEX('Size (Analyst)'!E:E,5*(ROW()-2)+4),#N/A),"")</f>
        <v>#N/A</v>
      </c>
      <c r="F3" t="e">
        <f>IF($A3&lt;&gt;"",IF(INDEX('Size (Analyst)'!F:F,5*(ROW()-2)+4)&lt;&gt;"",INDEX('Size (Analyst)'!F:F,5*(ROW()-2)+4),#N/A),"")</f>
        <v>#N/A</v>
      </c>
      <c r="G3" t="e">
        <f>IF($A3&lt;&gt;"",IF(INDEX('Size (Analyst)'!G:G,5*(ROW()-2)+4)&lt;&gt;"",INDEX('Size (Analyst)'!G:G,5*(ROW()-2)+4),#N/A),"")</f>
        <v>#N/A</v>
      </c>
      <c r="H3" t="e">
        <f>IF($A3&lt;&gt;"",IF(INDEX('Size (Analyst)'!H:H,5*(ROW()-2)+4)&lt;&gt;"",INDEX('Size (Analyst)'!H:H,5*(ROW()-2)+4),#N/A),"")</f>
        <v>#N/A</v>
      </c>
      <c r="I3" t="e">
        <f>IF($A3&lt;&gt;"",IF(INDEX('Size (Analyst)'!I:I,5*(ROW()-2)+4)&lt;&gt;"",INDEX('Size (Analyst)'!I:I,5*(ROW()-2)+4),#N/A),"")</f>
        <v>#N/A</v>
      </c>
      <c r="J3" t="e">
        <f>IF($A3&lt;&gt;"",IF(INDEX('Size (Analyst)'!J:J,5*(ROW()-2)+4)&lt;&gt;"",INDEX('Size (Analyst)'!J:J,5*(ROW()-2)+4),#N/A),"")</f>
        <v>#N/A</v>
      </c>
      <c r="K3" t="e">
        <f>IF($A3&lt;&gt;"",IF(INDEX('Size (Analyst)'!K:K,5*(ROW()-2)+4)&lt;&gt;"",INDEX('Size (Analyst)'!K:K,5*(ROW()-2)+4),#N/A),"")</f>
        <v>#N/A</v>
      </c>
      <c r="L3" t="e">
        <f>IF($A3&lt;&gt;"",IF(INDEX('Size (Analyst)'!L:L,5*(ROW()-2)+4)&lt;&gt;"",INDEX('Size (Analyst)'!L:L,5*(ROW()-2)+4),#N/A),"")</f>
        <v>#N/A</v>
      </c>
      <c r="M3" t="e">
        <f>IF($A3&lt;&gt;"",IF(INDEX('Size (Analyst)'!M:M,5*(ROW()-2)+4)&lt;&gt;"",INDEX('Size (Analyst)'!M:M,5*(ROW()-2)+4),#N/A),"")</f>
        <v>#N/A</v>
      </c>
      <c r="N3" t="e">
        <f>IF($A3&lt;&gt;"",IF(INDEX('Size (Analyst)'!N:N,5*(ROW()-2)+4)&lt;&gt;"",INDEX('Size (Analyst)'!N:N,5*(ROW()-2)+4),#N/A),"")</f>
        <v>#N/A</v>
      </c>
      <c r="O3" t="e">
        <f>IF($A3&lt;&gt;"",IF(INDEX('Size (Analyst)'!O:O,5*(ROW()-2)+4)&lt;&gt;"",INDEX('Size (Analyst)'!O:O,5*(ROW()-2)+4),#N/A),"")</f>
        <v>#N/A</v>
      </c>
      <c r="P3" t="e">
        <f>IF($A3&lt;&gt;"",IF(INDEX('Size (Analyst)'!P:P,5*(ROW()-2)+4)&lt;&gt;"",INDEX('Size (Analyst)'!P:P,5*(ROW()-2)+4),#N/A),"")</f>
        <v>#N/A</v>
      </c>
      <c r="Q3" t="e">
        <f>IF($A3&lt;&gt;"",IF(INDEX('Size (Analyst)'!Q:Q,5*(ROW()-2)+4)&lt;&gt;"",INDEX('Size (Analyst)'!Q:Q,5*(ROW()-2)+4),#N/A),"")</f>
        <v>#N/A</v>
      </c>
      <c r="R3" t="e">
        <f>IF($A3&lt;&gt;"",IF(INDEX('Size (Analyst)'!R:R,5*(ROW()-2)+4)&lt;&gt;"",INDEX('Size (Analyst)'!R:R,5*(ROW()-2)+4),#N/A),"")</f>
        <v>#N/A</v>
      </c>
      <c r="S3" t="e">
        <f>IF($A3&lt;&gt;"",IF(INDEX('Size (Analyst)'!S:S,5*(ROW()-2)+4)&lt;&gt;"",INDEX('Size (Analyst)'!S:S,5*(ROW()-2)+4),#N/A),"")</f>
        <v>#N/A</v>
      </c>
      <c r="T3" t="e">
        <f>IF($A3&lt;&gt;"",IF(INDEX('Size (Analyst)'!T:T,5*(ROW()-2)+4)&lt;&gt;"",INDEX('Size (Analyst)'!T:T,5*(ROW()-2)+4),#N/A),"")</f>
        <v>#N/A</v>
      </c>
      <c r="U3" t="e">
        <f>IF($A3&lt;&gt;"",IF(INDEX('Size (Analyst)'!U:U,5*(ROW()-2)+4)&lt;&gt;"",INDEX('Size (Analyst)'!U:U,5*(ROW()-2)+4),#N/A),"")</f>
        <v>#N/A</v>
      </c>
      <c r="V3" t="e">
        <f>IF($A3&lt;&gt;"",IF(INDEX('Size (Analyst)'!V:V,5*(ROW()-2)+4)&lt;&gt;"",INDEX('Size (Analyst)'!V:V,5*(ROW()-2)+4),#N/A),"")</f>
        <v>#N/A</v>
      </c>
      <c r="W3" t="e">
        <f>IF($A3&lt;&gt;"",IF(INDEX('Size (Analyst)'!W:W,5*(ROW()-2)+4)&lt;&gt;"",INDEX('Size (Analyst)'!W:W,5*(ROW()-2)+4),#N/A),"")</f>
        <v>#N/A</v>
      </c>
      <c r="X3" t="e">
        <f>IF($A3&lt;&gt;"",IF(INDEX('Size (Analyst)'!X:X,5*(ROW()-2)+4)&lt;&gt;"",INDEX('Size (Analyst)'!X:X,5*(ROW()-2)+4),#N/A),"")</f>
        <v>#N/A</v>
      </c>
      <c r="Y3" t="e">
        <f>IF($A3&lt;&gt;"",IF(INDEX('Size (Analyst)'!Y:Y,5*(ROW()-2)+4)&lt;&gt;"",INDEX('Size (Analyst)'!Y:Y,5*(ROW()-2)+4),#N/A),"")</f>
        <v>#N/A</v>
      </c>
      <c r="Z3" t="e">
        <f>IF($A3&lt;&gt;"",IF(INDEX('Size (Analyst)'!Z:Z,5*(ROW()-2)+4)&lt;&gt;"",INDEX('Size (Analyst)'!Z:Z,5*(ROW()-2)+4),#N/A),"")</f>
        <v>#N/A</v>
      </c>
    </row>
    <row r="4" spans="1:26" x14ac:dyDescent="0.2">
      <c r="A4" s="13">
        <f>IF(INDEX('Size (Analyst)'!A:A,5*(ROW()-2)+1)&lt;&gt;"",INDEX('Size (Analyst)'!A:A,5*(ROW()-2)+1),"")</f>
        <v>44470</v>
      </c>
      <c r="B4" t="e">
        <f>IF($A4&lt;&gt;"",IF(INDEX('Size (Analyst)'!B:B,5*(ROW()-2)+4)&lt;&gt;"",INDEX('Size (Analyst)'!B:B,5*(ROW()-2)+4),#N/A),"")</f>
        <v>#N/A</v>
      </c>
      <c r="C4" t="e">
        <f>IF($A4&lt;&gt;"",IF(INDEX('Size (Analyst)'!C:C,5*(ROW()-2)+4)&lt;&gt;"",INDEX('Size (Analyst)'!C:C,5*(ROW()-2)+4),#N/A),"")</f>
        <v>#N/A</v>
      </c>
      <c r="D4" t="e">
        <f>IF($A4&lt;&gt;"",IF(INDEX('Size (Analyst)'!D:D,5*(ROW()-2)+4)&lt;&gt;"",INDEX('Size (Analyst)'!D:D,5*(ROW()-2)+4),#N/A),"")</f>
        <v>#N/A</v>
      </c>
      <c r="E4" t="e">
        <f>IF($A4&lt;&gt;"",IF(INDEX('Size (Analyst)'!E:E,5*(ROW()-2)+4)&lt;&gt;"",INDEX('Size (Analyst)'!E:E,5*(ROW()-2)+4),#N/A),"")</f>
        <v>#N/A</v>
      </c>
      <c r="F4" t="e">
        <f>IF($A4&lt;&gt;"",IF(INDEX('Size (Analyst)'!F:F,5*(ROW()-2)+4)&lt;&gt;"",INDEX('Size (Analyst)'!F:F,5*(ROW()-2)+4),#N/A),"")</f>
        <v>#N/A</v>
      </c>
      <c r="G4" t="e">
        <f>IF($A4&lt;&gt;"",IF(INDEX('Size (Analyst)'!G:G,5*(ROW()-2)+4)&lt;&gt;"",INDEX('Size (Analyst)'!G:G,5*(ROW()-2)+4),#N/A),"")</f>
        <v>#N/A</v>
      </c>
      <c r="H4" t="e">
        <f>IF($A4&lt;&gt;"",IF(INDEX('Size (Analyst)'!H:H,5*(ROW()-2)+4)&lt;&gt;"",INDEX('Size (Analyst)'!H:H,5*(ROW()-2)+4),#N/A),"")</f>
        <v>#N/A</v>
      </c>
      <c r="I4" t="e">
        <f>IF($A4&lt;&gt;"",IF(INDEX('Size (Analyst)'!I:I,5*(ROW()-2)+4)&lt;&gt;"",INDEX('Size (Analyst)'!I:I,5*(ROW()-2)+4),#N/A),"")</f>
        <v>#N/A</v>
      </c>
      <c r="J4" t="e">
        <f>IF($A4&lt;&gt;"",IF(INDEX('Size (Analyst)'!J:J,5*(ROW()-2)+4)&lt;&gt;"",INDEX('Size (Analyst)'!J:J,5*(ROW()-2)+4),#N/A),"")</f>
        <v>#N/A</v>
      </c>
      <c r="K4" t="e">
        <f>IF($A4&lt;&gt;"",IF(INDEX('Size (Analyst)'!K:K,5*(ROW()-2)+4)&lt;&gt;"",INDEX('Size (Analyst)'!K:K,5*(ROW()-2)+4),#N/A),"")</f>
        <v>#N/A</v>
      </c>
      <c r="L4" t="e">
        <f>IF($A4&lt;&gt;"",IF(INDEX('Size (Analyst)'!L:L,5*(ROW()-2)+4)&lt;&gt;"",INDEX('Size (Analyst)'!L:L,5*(ROW()-2)+4),#N/A),"")</f>
        <v>#N/A</v>
      </c>
      <c r="M4" t="e">
        <f>IF($A4&lt;&gt;"",IF(INDEX('Size (Analyst)'!M:M,5*(ROW()-2)+4)&lt;&gt;"",INDEX('Size (Analyst)'!M:M,5*(ROW()-2)+4),#N/A),"")</f>
        <v>#N/A</v>
      </c>
      <c r="N4" t="e">
        <f>IF($A4&lt;&gt;"",IF(INDEX('Size (Analyst)'!N:N,5*(ROW()-2)+4)&lt;&gt;"",INDEX('Size (Analyst)'!N:N,5*(ROW()-2)+4),#N/A),"")</f>
        <v>#N/A</v>
      </c>
      <c r="O4" t="e">
        <f>IF($A4&lt;&gt;"",IF(INDEX('Size (Analyst)'!O:O,5*(ROW()-2)+4)&lt;&gt;"",INDEX('Size (Analyst)'!O:O,5*(ROW()-2)+4),#N/A),"")</f>
        <v>#N/A</v>
      </c>
      <c r="P4" t="e">
        <f>IF($A4&lt;&gt;"",IF(INDEX('Size (Analyst)'!P:P,5*(ROW()-2)+4)&lt;&gt;"",INDEX('Size (Analyst)'!P:P,5*(ROW()-2)+4),#N/A),"")</f>
        <v>#N/A</v>
      </c>
      <c r="Q4" t="e">
        <f>IF($A4&lt;&gt;"",IF(INDEX('Size (Analyst)'!Q:Q,5*(ROW()-2)+4)&lt;&gt;"",INDEX('Size (Analyst)'!Q:Q,5*(ROW()-2)+4),#N/A),"")</f>
        <v>#N/A</v>
      </c>
      <c r="R4" t="e">
        <f>IF($A4&lt;&gt;"",IF(INDEX('Size (Analyst)'!R:R,5*(ROW()-2)+4)&lt;&gt;"",INDEX('Size (Analyst)'!R:R,5*(ROW()-2)+4),#N/A),"")</f>
        <v>#N/A</v>
      </c>
      <c r="S4" t="e">
        <f>IF($A4&lt;&gt;"",IF(INDEX('Size (Analyst)'!S:S,5*(ROW()-2)+4)&lt;&gt;"",INDEX('Size (Analyst)'!S:S,5*(ROW()-2)+4),#N/A),"")</f>
        <v>#N/A</v>
      </c>
      <c r="T4" t="e">
        <f>IF($A4&lt;&gt;"",IF(INDEX('Size (Analyst)'!T:T,5*(ROW()-2)+4)&lt;&gt;"",INDEX('Size (Analyst)'!T:T,5*(ROW()-2)+4),#N/A),"")</f>
        <v>#N/A</v>
      </c>
      <c r="U4" t="e">
        <f>IF($A4&lt;&gt;"",IF(INDEX('Size (Analyst)'!U:U,5*(ROW()-2)+4)&lt;&gt;"",INDEX('Size (Analyst)'!U:U,5*(ROW()-2)+4),#N/A),"")</f>
        <v>#N/A</v>
      </c>
      <c r="V4" t="e">
        <f>IF($A4&lt;&gt;"",IF(INDEX('Size (Analyst)'!V:V,5*(ROW()-2)+4)&lt;&gt;"",INDEX('Size (Analyst)'!V:V,5*(ROW()-2)+4),#N/A),"")</f>
        <v>#N/A</v>
      </c>
      <c r="W4" t="e">
        <f>IF($A4&lt;&gt;"",IF(INDEX('Size (Analyst)'!W:W,5*(ROW()-2)+4)&lt;&gt;"",INDEX('Size (Analyst)'!W:W,5*(ROW()-2)+4),#N/A),"")</f>
        <v>#N/A</v>
      </c>
      <c r="X4" t="e">
        <f>IF($A4&lt;&gt;"",IF(INDEX('Size (Analyst)'!X:X,5*(ROW()-2)+4)&lt;&gt;"",INDEX('Size (Analyst)'!X:X,5*(ROW()-2)+4),#N/A),"")</f>
        <v>#N/A</v>
      </c>
      <c r="Y4" t="e">
        <f>IF($A4&lt;&gt;"",IF(INDEX('Size (Analyst)'!Y:Y,5*(ROW()-2)+4)&lt;&gt;"",INDEX('Size (Analyst)'!Y:Y,5*(ROW()-2)+4),#N/A),"")</f>
        <v>#N/A</v>
      </c>
      <c r="Z4" t="e">
        <f>IF($A4&lt;&gt;"",IF(INDEX('Size (Analyst)'!Z:Z,5*(ROW()-2)+4)&lt;&gt;"",INDEX('Size (Analyst)'!Z:Z,5*(ROW()-2)+4),#N/A),"")</f>
        <v>#N/A</v>
      </c>
    </row>
    <row r="5" spans="1:26" x14ac:dyDescent="0.2">
      <c r="A5" s="13">
        <f>IF(INDEX('Size (Analyst)'!A:A,5*(ROW()-2)+1)&lt;&gt;"",INDEX('Size (Analyst)'!A:A,5*(ROW()-2)+1),"")</f>
        <v>44475</v>
      </c>
      <c r="B5" t="e">
        <f>IF($A5&lt;&gt;"",IF(INDEX('Size (Analyst)'!B:B,5*(ROW()-2)+4)&lt;&gt;"",INDEX('Size (Analyst)'!B:B,5*(ROW()-2)+4),#N/A),"")</f>
        <v>#N/A</v>
      </c>
      <c r="C5" t="e">
        <f>IF($A5&lt;&gt;"",IF(INDEX('Size (Analyst)'!C:C,5*(ROW()-2)+4)&lt;&gt;"",INDEX('Size (Analyst)'!C:C,5*(ROW()-2)+4),#N/A),"")</f>
        <v>#N/A</v>
      </c>
      <c r="D5" t="e">
        <f>IF($A5&lt;&gt;"",IF(INDEX('Size (Analyst)'!D:D,5*(ROW()-2)+4)&lt;&gt;"",INDEX('Size (Analyst)'!D:D,5*(ROW()-2)+4),#N/A),"")</f>
        <v>#N/A</v>
      </c>
      <c r="E5">
        <f>IF($A5&lt;&gt;"",IF(INDEX('Size (Analyst)'!E:E,5*(ROW()-2)+4)&lt;&gt;"",INDEX('Size (Analyst)'!E:E,5*(ROW()-2)+4),#N/A),"")</f>
        <v>3782.7</v>
      </c>
      <c r="F5" t="e">
        <f>IF($A5&lt;&gt;"",IF(INDEX('Size (Analyst)'!F:F,5*(ROW()-2)+4)&lt;&gt;"",INDEX('Size (Analyst)'!F:F,5*(ROW()-2)+4),#N/A),"")</f>
        <v>#N/A</v>
      </c>
      <c r="G5" t="e">
        <f>IF($A5&lt;&gt;"",IF(INDEX('Size (Analyst)'!G:G,5*(ROW()-2)+4)&lt;&gt;"",INDEX('Size (Analyst)'!G:G,5*(ROW()-2)+4),#N/A),"")</f>
        <v>#N/A</v>
      </c>
      <c r="H5" t="e">
        <f>IF($A5&lt;&gt;"",IF(INDEX('Size (Analyst)'!H:H,5*(ROW()-2)+4)&lt;&gt;"",INDEX('Size (Analyst)'!H:H,5*(ROW()-2)+4),#N/A),"")</f>
        <v>#N/A</v>
      </c>
      <c r="I5" t="e">
        <f>IF($A5&lt;&gt;"",IF(INDEX('Size (Analyst)'!I:I,5*(ROW()-2)+4)&lt;&gt;"",INDEX('Size (Analyst)'!I:I,5*(ROW()-2)+4),#N/A),"")</f>
        <v>#N/A</v>
      </c>
      <c r="J5" t="e">
        <f>IF($A5&lt;&gt;"",IF(INDEX('Size (Analyst)'!J:J,5*(ROW()-2)+4)&lt;&gt;"",INDEX('Size (Analyst)'!J:J,5*(ROW()-2)+4),#N/A),"")</f>
        <v>#N/A</v>
      </c>
      <c r="K5" t="e">
        <f>IF($A5&lt;&gt;"",IF(INDEX('Size (Analyst)'!K:K,5*(ROW()-2)+4)&lt;&gt;"",INDEX('Size (Analyst)'!K:K,5*(ROW()-2)+4),#N/A),"")</f>
        <v>#N/A</v>
      </c>
      <c r="L5" t="e">
        <f>IF($A5&lt;&gt;"",IF(INDEX('Size (Analyst)'!L:L,5*(ROW()-2)+4)&lt;&gt;"",INDEX('Size (Analyst)'!L:L,5*(ROW()-2)+4),#N/A),"")</f>
        <v>#N/A</v>
      </c>
      <c r="M5" t="e">
        <f>IF($A5&lt;&gt;"",IF(INDEX('Size (Analyst)'!M:M,5*(ROW()-2)+4)&lt;&gt;"",INDEX('Size (Analyst)'!M:M,5*(ROW()-2)+4),#N/A),"")</f>
        <v>#N/A</v>
      </c>
      <c r="N5" t="e">
        <f>IF($A5&lt;&gt;"",IF(INDEX('Size (Analyst)'!N:N,5*(ROW()-2)+4)&lt;&gt;"",INDEX('Size (Analyst)'!N:N,5*(ROW()-2)+4),#N/A),"")</f>
        <v>#N/A</v>
      </c>
      <c r="O5" t="e">
        <f>IF($A5&lt;&gt;"",IF(INDEX('Size (Analyst)'!O:O,5*(ROW()-2)+4)&lt;&gt;"",INDEX('Size (Analyst)'!O:O,5*(ROW()-2)+4),#N/A),"")</f>
        <v>#N/A</v>
      </c>
      <c r="P5" t="e">
        <f>IF($A5&lt;&gt;"",IF(INDEX('Size (Analyst)'!P:P,5*(ROW()-2)+4)&lt;&gt;"",INDEX('Size (Analyst)'!P:P,5*(ROW()-2)+4),#N/A),"")</f>
        <v>#N/A</v>
      </c>
      <c r="Q5" t="e">
        <f>IF($A5&lt;&gt;"",IF(INDEX('Size (Analyst)'!Q:Q,5*(ROW()-2)+4)&lt;&gt;"",INDEX('Size (Analyst)'!Q:Q,5*(ROW()-2)+4),#N/A),"")</f>
        <v>#N/A</v>
      </c>
      <c r="R5" t="e">
        <f>IF($A5&lt;&gt;"",IF(INDEX('Size (Analyst)'!R:R,5*(ROW()-2)+4)&lt;&gt;"",INDEX('Size (Analyst)'!R:R,5*(ROW()-2)+4),#N/A),"")</f>
        <v>#N/A</v>
      </c>
      <c r="S5" t="e">
        <f>IF($A5&lt;&gt;"",IF(INDEX('Size (Analyst)'!S:S,5*(ROW()-2)+4)&lt;&gt;"",INDEX('Size (Analyst)'!S:S,5*(ROW()-2)+4),#N/A),"")</f>
        <v>#N/A</v>
      </c>
      <c r="T5" t="e">
        <f>IF($A5&lt;&gt;"",IF(INDEX('Size (Analyst)'!T:T,5*(ROW()-2)+4)&lt;&gt;"",INDEX('Size (Analyst)'!T:T,5*(ROW()-2)+4),#N/A),"")</f>
        <v>#N/A</v>
      </c>
      <c r="U5" t="e">
        <f>IF($A5&lt;&gt;"",IF(INDEX('Size (Analyst)'!U:U,5*(ROW()-2)+4)&lt;&gt;"",INDEX('Size (Analyst)'!U:U,5*(ROW()-2)+4),#N/A),"")</f>
        <v>#N/A</v>
      </c>
      <c r="V5" t="e">
        <f>IF($A5&lt;&gt;"",IF(INDEX('Size (Analyst)'!V:V,5*(ROW()-2)+4)&lt;&gt;"",INDEX('Size (Analyst)'!V:V,5*(ROW()-2)+4),#N/A),"")</f>
        <v>#N/A</v>
      </c>
      <c r="W5" t="e">
        <f>IF($A5&lt;&gt;"",IF(INDEX('Size (Analyst)'!W:W,5*(ROW()-2)+4)&lt;&gt;"",INDEX('Size (Analyst)'!W:W,5*(ROW()-2)+4),#N/A),"")</f>
        <v>#N/A</v>
      </c>
      <c r="X5" t="e">
        <f>IF($A5&lt;&gt;"",IF(INDEX('Size (Analyst)'!X:X,5*(ROW()-2)+4)&lt;&gt;"",INDEX('Size (Analyst)'!X:X,5*(ROW()-2)+4),#N/A),"")</f>
        <v>#N/A</v>
      </c>
      <c r="Y5" t="e">
        <f>IF($A5&lt;&gt;"",IF(INDEX('Size (Analyst)'!Y:Y,5*(ROW()-2)+4)&lt;&gt;"",INDEX('Size (Analyst)'!Y:Y,5*(ROW()-2)+4),#N/A),"")</f>
        <v>#N/A</v>
      </c>
      <c r="Z5" t="e">
        <f>IF($A5&lt;&gt;"",IF(INDEX('Size (Analyst)'!Z:Z,5*(ROW()-2)+4)&lt;&gt;"",INDEX('Size (Analyst)'!Z:Z,5*(ROW()-2)+4),#N/A),"")</f>
        <v>#N/A</v>
      </c>
    </row>
    <row r="6" spans="1:26" x14ac:dyDescent="0.2">
      <c r="A6" s="13">
        <f>IF(INDEX('Size (Analyst)'!A:A,5*(ROW()-2)+1)&lt;&gt;"",INDEX('Size (Analyst)'!A:A,5*(ROW()-2)+1),"")</f>
        <v>44483</v>
      </c>
      <c r="B6" t="e">
        <f>IF($A6&lt;&gt;"",IF(INDEX('Size (Analyst)'!B:B,5*(ROW()-2)+4)&lt;&gt;"",INDEX('Size (Analyst)'!B:B,5*(ROW()-2)+4),#N/A),"")</f>
        <v>#N/A</v>
      </c>
      <c r="C6" t="e">
        <f>IF($A6&lt;&gt;"",IF(INDEX('Size (Analyst)'!C:C,5*(ROW()-2)+4)&lt;&gt;"",INDEX('Size (Analyst)'!C:C,5*(ROW()-2)+4),#N/A),"")</f>
        <v>#N/A</v>
      </c>
      <c r="D6" t="e">
        <f>IF($A6&lt;&gt;"",IF(INDEX('Size (Analyst)'!D:D,5*(ROW()-2)+4)&lt;&gt;"",INDEX('Size (Analyst)'!D:D,5*(ROW()-2)+4),#N/A),"")</f>
        <v>#N/A</v>
      </c>
      <c r="E6" t="e">
        <f>IF($A6&lt;&gt;"",IF(INDEX('Size (Analyst)'!E:E,5*(ROW()-2)+4)&lt;&gt;"",INDEX('Size (Analyst)'!E:E,5*(ROW()-2)+4),#N/A),"")</f>
        <v>#N/A</v>
      </c>
      <c r="F6" t="e">
        <f>IF($A6&lt;&gt;"",IF(INDEX('Size (Analyst)'!F:F,5*(ROW()-2)+4)&lt;&gt;"",INDEX('Size (Analyst)'!F:F,5*(ROW()-2)+4),#N/A),"")</f>
        <v>#N/A</v>
      </c>
      <c r="G6" t="e">
        <f>IF($A6&lt;&gt;"",IF(INDEX('Size (Analyst)'!G:G,5*(ROW()-2)+4)&lt;&gt;"",INDEX('Size (Analyst)'!G:G,5*(ROW()-2)+4),#N/A),"")</f>
        <v>#N/A</v>
      </c>
      <c r="H6" t="e">
        <f>IF($A6&lt;&gt;"",IF(INDEX('Size (Analyst)'!H:H,5*(ROW()-2)+4)&lt;&gt;"",INDEX('Size (Analyst)'!H:H,5*(ROW()-2)+4),#N/A),"")</f>
        <v>#N/A</v>
      </c>
      <c r="I6" t="e">
        <f>IF($A6&lt;&gt;"",IF(INDEX('Size (Analyst)'!I:I,5*(ROW()-2)+4)&lt;&gt;"",INDEX('Size (Analyst)'!I:I,5*(ROW()-2)+4),#N/A),"")</f>
        <v>#N/A</v>
      </c>
      <c r="J6" t="e">
        <f>IF($A6&lt;&gt;"",IF(INDEX('Size (Analyst)'!J:J,5*(ROW()-2)+4)&lt;&gt;"",INDEX('Size (Analyst)'!J:J,5*(ROW()-2)+4),#N/A),"")</f>
        <v>#N/A</v>
      </c>
      <c r="K6" t="e">
        <f>IF($A6&lt;&gt;"",IF(INDEX('Size (Analyst)'!K:K,5*(ROW()-2)+4)&lt;&gt;"",INDEX('Size (Analyst)'!K:K,5*(ROW()-2)+4),#N/A),"")</f>
        <v>#N/A</v>
      </c>
      <c r="L6" t="e">
        <f>IF($A6&lt;&gt;"",IF(INDEX('Size (Analyst)'!L:L,5*(ROW()-2)+4)&lt;&gt;"",INDEX('Size (Analyst)'!L:L,5*(ROW()-2)+4),#N/A),"")</f>
        <v>#N/A</v>
      </c>
      <c r="M6" t="e">
        <f>IF($A6&lt;&gt;"",IF(INDEX('Size (Analyst)'!M:M,5*(ROW()-2)+4)&lt;&gt;"",INDEX('Size (Analyst)'!M:M,5*(ROW()-2)+4),#N/A),"")</f>
        <v>#N/A</v>
      </c>
      <c r="N6" t="e">
        <f>IF($A6&lt;&gt;"",IF(INDEX('Size (Analyst)'!N:N,5*(ROW()-2)+4)&lt;&gt;"",INDEX('Size (Analyst)'!N:N,5*(ROW()-2)+4),#N/A),"")</f>
        <v>#N/A</v>
      </c>
      <c r="O6" t="e">
        <f>IF($A6&lt;&gt;"",IF(INDEX('Size (Analyst)'!O:O,5*(ROW()-2)+4)&lt;&gt;"",INDEX('Size (Analyst)'!O:O,5*(ROW()-2)+4),#N/A),"")</f>
        <v>#N/A</v>
      </c>
      <c r="P6" t="e">
        <f>IF($A6&lt;&gt;"",IF(INDEX('Size (Analyst)'!P:P,5*(ROW()-2)+4)&lt;&gt;"",INDEX('Size (Analyst)'!P:P,5*(ROW()-2)+4),#N/A),"")</f>
        <v>#N/A</v>
      </c>
      <c r="Q6" t="e">
        <f>IF($A6&lt;&gt;"",IF(INDEX('Size (Analyst)'!Q:Q,5*(ROW()-2)+4)&lt;&gt;"",INDEX('Size (Analyst)'!Q:Q,5*(ROW()-2)+4),#N/A),"")</f>
        <v>#N/A</v>
      </c>
      <c r="R6">
        <f>IF($A6&lt;&gt;"",IF(INDEX('Size (Analyst)'!R:R,5*(ROW()-2)+4)&lt;&gt;"",INDEX('Size (Analyst)'!R:R,5*(ROW()-2)+4),#N/A),"")</f>
        <v>9.1830999999999996</v>
      </c>
      <c r="S6" t="e">
        <f>IF($A6&lt;&gt;"",IF(INDEX('Size (Analyst)'!S:S,5*(ROW()-2)+4)&lt;&gt;"",INDEX('Size (Analyst)'!S:S,5*(ROW()-2)+4),#N/A),"")</f>
        <v>#N/A</v>
      </c>
      <c r="T6" t="e">
        <f>IF($A6&lt;&gt;"",IF(INDEX('Size (Analyst)'!T:T,5*(ROW()-2)+4)&lt;&gt;"",INDEX('Size (Analyst)'!T:T,5*(ROW()-2)+4),#N/A),"")</f>
        <v>#N/A</v>
      </c>
      <c r="U6" t="e">
        <f>IF($A6&lt;&gt;"",IF(INDEX('Size (Analyst)'!U:U,5*(ROW()-2)+4)&lt;&gt;"",INDEX('Size (Analyst)'!U:U,5*(ROW()-2)+4),#N/A),"")</f>
        <v>#N/A</v>
      </c>
      <c r="V6" t="e">
        <f>IF($A6&lt;&gt;"",IF(INDEX('Size (Analyst)'!V:V,5*(ROW()-2)+4)&lt;&gt;"",INDEX('Size (Analyst)'!V:V,5*(ROW()-2)+4),#N/A),"")</f>
        <v>#N/A</v>
      </c>
      <c r="W6" t="e">
        <f>IF($A6&lt;&gt;"",IF(INDEX('Size (Analyst)'!W:W,5*(ROW()-2)+4)&lt;&gt;"",INDEX('Size (Analyst)'!W:W,5*(ROW()-2)+4),#N/A),"")</f>
        <v>#N/A</v>
      </c>
      <c r="X6" t="e">
        <f>IF($A6&lt;&gt;"",IF(INDEX('Size (Analyst)'!X:X,5*(ROW()-2)+4)&lt;&gt;"",INDEX('Size (Analyst)'!X:X,5*(ROW()-2)+4),#N/A),"")</f>
        <v>#N/A</v>
      </c>
      <c r="Y6" t="e">
        <f>IF($A6&lt;&gt;"",IF(INDEX('Size (Analyst)'!Y:Y,5*(ROW()-2)+4)&lt;&gt;"",INDEX('Size (Analyst)'!Y:Y,5*(ROW()-2)+4),#N/A),"")</f>
        <v>#N/A</v>
      </c>
      <c r="Z6" t="e">
        <f>IF($A6&lt;&gt;"",IF(INDEX('Size (Analyst)'!Z:Z,5*(ROW()-2)+4)&lt;&gt;"",INDEX('Size (Analyst)'!Z:Z,5*(ROW()-2)+4),#N/A),"")</f>
        <v>#N/A</v>
      </c>
    </row>
    <row r="7" spans="1:26" x14ac:dyDescent="0.2">
      <c r="A7" s="13">
        <f>IF(INDEX('Size (Analyst)'!A:A,5*(ROW()-2)+1)&lt;&gt;"",INDEX('Size (Analyst)'!A:A,5*(ROW()-2)+1),"")</f>
        <v>44491</v>
      </c>
      <c r="B7">
        <f>IF($A7&lt;&gt;"",IF(INDEX('Size (Analyst)'!B:B,5*(ROW()-2)+4)&lt;&gt;"",INDEX('Size (Analyst)'!B:B,5*(ROW()-2)+4),#N/A),"")</f>
        <v>5.6734999999999998</v>
      </c>
      <c r="C7" t="e">
        <f>IF($A7&lt;&gt;"",IF(INDEX('Size (Analyst)'!C:C,5*(ROW()-2)+4)&lt;&gt;"",INDEX('Size (Analyst)'!C:C,5*(ROW()-2)+4),#N/A),"")</f>
        <v>#N/A</v>
      </c>
      <c r="D7" t="e">
        <f>IF($A7&lt;&gt;"",IF(INDEX('Size (Analyst)'!D:D,5*(ROW()-2)+4)&lt;&gt;"",INDEX('Size (Analyst)'!D:D,5*(ROW()-2)+4),#N/A),"")</f>
        <v>#N/A</v>
      </c>
      <c r="E7" t="e">
        <f>IF($A7&lt;&gt;"",IF(INDEX('Size (Analyst)'!E:E,5*(ROW()-2)+4)&lt;&gt;"",INDEX('Size (Analyst)'!E:E,5*(ROW()-2)+4),#N/A),"")</f>
        <v>#N/A</v>
      </c>
      <c r="F7" t="e">
        <f>IF($A7&lt;&gt;"",IF(INDEX('Size (Analyst)'!F:F,5*(ROW()-2)+4)&lt;&gt;"",INDEX('Size (Analyst)'!F:F,5*(ROW()-2)+4),#N/A),"")</f>
        <v>#N/A</v>
      </c>
      <c r="G7" t="e">
        <f>IF($A7&lt;&gt;"",IF(INDEX('Size (Analyst)'!G:G,5*(ROW()-2)+4)&lt;&gt;"",INDEX('Size (Analyst)'!G:G,5*(ROW()-2)+4),#N/A),"")</f>
        <v>#N/A</v>
      </c>
      <c r="H7" t="e">
        <f>IF($A7&lt;&gt;"",IF(INDEX('Size (Analyst)'!H:H,5*(ROW()-2)+4)&lt;&gt;"",INDEX('Size (Analyst)'!H:H,5*(ROW()-2)+4),#N/A),"")</f>
        <v>#N/A</v>
      </c>
      <c r="I7" t="e">
        <f>IF($A7&lt;&gt;"",IF(INDEX('Size (Analyst)'!I:I,5*(ROW()-2)+4)&lt;&gt;"",INDEX('Size (Analyst)'!I:I,5*(ROW()-2)+4),#N/A),"")</f>
        <v>#N/A</v>
      </c>
      <c r="J7" t="e">
        <f>IF($A7&lt;&gt;"",IF(INDEX('Size (Analyst)'!J:J,5*(ROW()-2)+4)&lt;&gt;"",INDEX('Size (Analyst)'!J:J,5*(ROW()-2)+4),#N/A),"")</f>
        <v>#N/A</v>
      </c>
      <c r="K7" t="e">
        <f>IF($A7&lt;&gt;"",IF(INDEX('Size (Analyst)'!K:K,5*(ROW()-2)+4)&lt;&gt;"",INDEX('Size (Analyst)'!K:K,5*(ROW()-2)+4),#N/A),"")</f>
        <v>#N/A</v>
      </c>
      <c r="L7" t="e">
        <f>IF($A7&lt;&gt;"",IF(INDEX('Size (Analyst)'!L:L,5*(ROW()-2)+4)&lt;&gt;"",INDEX('Size (Analyst)'!L:L,5*(ROW()-2)+4),#N/A),"")</f>
        <v>#N/A</v>
      </c>
      <c r="M7" t="e">
        <f>IF($A7&lt;&gt;"",IF(INDEX('Size (Analyst)'!M:M,5*(ROW()-2)+4)&lt;&gt;"",INDEX('Size (Analyst)'!M:M,5*(ROW()-2)+4),#N/A),"")</f>
        <v>#N/A</v>
      </c>
      <c r="N7" t="e">
        <f>IF($A7&lt;&gt;"",IF(INDEX('Size (Analyst)'!N:N,5*(ROW()-2)+4)&lt;&gt;"",INDEX('Size (Analyst)'!N:N,5*(ROW()-2)+4),#N/A),"")</f>
        <v>#N/A</v>
      </c>
      <c r="O7" t="e">
        <f>IF($A7&lt;&gt;"",IF(INDEX('Size (Analyst)'!O:O,5*(ROW()-2)+4)&lt;&gt;"",INDEX('Size (Analyst)'!O:O,5*(ROW()-2)+4),#N/A),"")</f>
        <v>#N/A</v>
      </c>
      <c r="P7" t="e">
        <f>IF($A7&lt;&gt;"",IF(INDEX('Size (Analyst)'!P:P,5*(ROW()-2)+4)&lt;&gt;"",INDEX('Size (Analyst)'!P:P,5*(ROW()-2)+4),#N/A),"")</f>
        <v>#N/A</v>
      </c>
      <c r="Q7" t="e">
        <f>IF($A7&lt;&gt;"",IF(INDEX('Size (Analyst)'!Q:Q,5*(ROW()-2)+4)&lt;&gt;"",INDEX('Size (Analyst)'!Q:Q,5*(ROW()-2)+4),#N/A),"")</f>
        <v>#N/A</v>
      </c>
      <c r="R7" t="e">
        <f>IF($A7&lt;&gt;"",IF(INDEX('Size (Analyst)'!R:R,5*(ROW()-2)+4)&lt;&gt;"",INDEX('Size (Analyst)'!R:R,5*(ROW()-2)+4),#N/A),"")</f>
        <v>#N/A</v>
      </c>
      <c r="S7" t="e">
        <f>IF($A7&lt;&gt;"",IF(INDEX('Size (Analyst)'!S:S,5*(ROW()-2)+4)&lt;&gt;"",INDEX('Size (Analyst)'!S:S,5*(ROW()-2)+4),#N/A),"")</f>
        <v>#N/A</v>
      </c>
      <c r="T7" t="e">
        <f>IF($A7&lt;&gt;"",IF(INDEX('Size (Analyst)'!T:T,5*(ROW()-2)+4)&lt;&gt;"",INDEX('Size (Analyst)'!T:T,5*(ROW()-2)+4),#N/A),"")</f>
        <v>#N/A</v>
      </c>
      <c r="U7" t="e">
        <f>IF($A7&lt;&gt;"",IF(INDEX('Size (Analyst)'!U:U,5*(ROW()-2)+4)&lt;&gt;"",INDEX('Size (Analyst)'!U:U,5*(ROW()-2)+4),#N/A),"")</f>
        <v>#N/A</v>
      </c>
      <c r="V7" t="e">
        <f>IF($A7&lt;&gt;"",IF(INDEX('Size (Analyst)'!V:V,5*(ROW()-2)+4)&lt;&gt;"",INDEX('Size (Analyst)'!V:V,5*(ROW()-2)+4),#N/A),"")</f>
        <v>#N/A</v>
      </c>
      <c r="W7" t="e">
        <f>IF($A7&lt;&gt;"",IF(INDEX('Size (Analyst)'!W:W,5*(ROW()-2)+4)&lt;&gt;"",INDEX('Size (Analyst)'!W:W,5*(ROW()-2)+4),#N/A),"")</f>
        <v>#N/A</v>
      </c>
      <c r="X7" t="e">
        <f>IF($A7&lt;&gt;"",IF(INDEX('Size (Analyst)'!X:X,5*(ROW()-2)+4)&lt;&gt;"",INDEX('Size (Analyst)'!X:X,5*(ROW()-2)+4),#N/A),"")</f>
        <v>#N/A</v>
      </c>
      <c r="Y7" t="e">
        <f>IF($A7&lt;&gt;"",IF(INDEX('Size (Analyst)'!Y:Y,5*(ROW()-2)+4)&lt;&gt;"",INDEX('Size (Analyst)'!Y:Y,5*(ROW()-2)+4),#N/A),"")</f>
        <v>#N/A</v>
      </c>
      <c r="Z7" t="e">
        <f>IF($A7&lt;&gt;"",IF(INDEX('Size (Analyst)'!Z:Z,5*(ROW()-2)+4)&lt;&gt;"",INDEX('Size (Analyst)'!Z:Z,5*(ROW()-2)+4),#N/A),"")</f>
        <v>#N/A</v>
      </c>
    </row>
    <row r="8" spans="1:26" x14ac:dyDescent="0.2">
      <c r="A8" s="13">
        <f>IF(INDEX('Size (Analyst)'!A:A,5*(ROW()-2)+1)&lt;&gt;"",INDEX('Size (Analyst)'!A:A,5*(ROW()-2)+1),"")</f>
        <v>44498</v>
      </c>
      <c r="B8" t="e">
        <f>IF($A8&lt;&gt;"",IF(INDEX('Size (Analyst)'!B:B,5*(ROW()-2)+4)&lt;&gt;"",INDEX('Size (Analyst)'!B:B,5*(ROW()-2)+4),#N/A),"")</f>
        <v>#N/A</v>
      </c>
      <c r="C8" t="e">
        <f>IF($A8&lt;&gt;"",IF(INDEX('Size (Analyst)'!C:C,5*(ROW()-2)+4)&lt;&gt;"",INDEX('Size (Analyst)'!C:C,5*(ROW()-2)+4),#N/A),"")</f>
        <v>#N/A</v>
      </c>
      <c r="D8" t="e">
        <f>IF($A8&lt;&gt;"",IF(INDEX('Size (Analyst)'!D:D,5*(ROW()-2)+4)&lt;&gt;"",INDEX('Size (Analyst)'!D:D,5*(ROW()-2)+4),#N/A),"")</f>
        <v>#N/A</v>
      </c>
      <c r="E8" t="e">
        <f>IF($A8&lt;&gt;"",IF(INDEX('Size (Analyst)'!E:E,5*(ROW()-2)+4)&lt;&gt;"",INDEX('Size (Analyst)'!E:E,5*(ROW()-2)+4),#N/A),"")</f>
        <v>#N/A</v>
      </c>
      <c r="F8" t="e">
        <f>IF($A8&lt;&gt;"",IF(INDEX('Size (Analyst)'!F:F,5*(ROW()-2)+4)&lt;&gt;"",INDEX('Size (Analyst)'!F:F,5*(ROW()-2)+4),#N/A),"")</f>
        <v>#N/A</v>
      </c>
      <c r="G8" t="e">
        <f>IF($A8&lt;&gt;"",IF(INDEX('Size (Analyst)'!G:G,5*(ROW()-2)+4)&lt;&gt;"",INDEX('Size (Analyst)'!G:G,5*(ROW()-2)+4),#N/A),"")</f>
        <v>#N/A</v>
      </c>
      <c r="H8" t="e">
        <f>IF($A8&lt;&gt;"",IF(INDEX('Size (Analyst)'!H:H,5*(ROW()-2)+4)&lt;&gt;"",INDEX('Size (Analyst)'!H:H,5*(ROW()-2)+4),#N/A),"")</f>
        <v>#N/A</v>
      </c>
      <c r="I8" t="e">
        <f>IF($A8&lt;&gt;"",IF(INDEX('Size (Analyst)'!I:I,5*(ROW()-2)+4)&lt;&gt;"",INDEX('Size (Analyst)'!I:I,5*(ROW()-2)+4),#N/A),"")</f>
        <v>#N/A</v>
      </c>
      <c r="J8" t="e">
        <f>IF($A8&lt;&gt;"",IF(INDEX('Size (Analyst)'!J:J,5*(ROW()-2)+4)&lt;&gt;"",INDEX('Size (Analyst)'!J:J,5*(ROW()-2)+4),#N/A),"")</f>
        <v>#N/A</v>
      </c>
      <c r="K8" t="e">
        <f>IF($A8&lt;&gt;"",IF(INDEX('Size (Analyst)'!K:K,5*(ROW()-2)+4)&lt;&gt;"",INDEX('Size (Analyst)'!K:K,5*(ROW()-2)+4),#N/A),"")</f>
        <v>#N/A</v>
      </c>
      <c r="L8" t="e">
        <f>IF($A8&lt;&gt;"",IF(INDEX('Size (Analyst)'!L:L,5*(ROW()-2)+4)&lt;&gt;"",INDEX('Size (Analyst)'!L:L,5*(ROW()-2)+4),#N/A),"")</f>
        <v>#N/A</v>
      </c>
      <c r="M8" t="e">
        <f>IF($A8&lt;&gt;"",IF(INDEX('Size (Analyst)'!M:M,5*(ROW()-2)+4)&lt;&gt;"",INDEX('Size (Analyst)'!M:M,5*(ROW()-2)+4),#N/A),"")</f>
        <v>#N/A</v>
      </c>
      <c r="N8" t="e">
        <f>IF($A8&lt;&gt;"",IF(INDEX('Size (Analyst)'!N:N,5*(ROW()-2)+4)&lt;&gt;"",INDEX('Size (Analyst)'!N:N,5*(ROW()-2)+4),#N/A),"")</f>
        <v>#N/A</v>
      </c>
      <c r="O8" t="e">
        <f>IF($A8&lt;&gt;"",IF(INDEX('Size (Analyst)'!O:O,5*(ROW()-2)+4)&lt;&gt;"",INDEX('Size (Analyst)'!O:O,5*(ROW()-2)+4),#N/A),"")</f>
        <v>#N/A</v>
      </c>
      <c r="P8" t="e">
        <f>IF($A8&lt;&gt;"",IF(INDEX('Size (Analyst)'!P:P,5*(ROW()-2)+4)&lt;&gt;"",INDEX('Size (Analyst)'!P:P,5*(ROW()-2)+4),#N/A),"")</f>
        <v>#N/A</v>
      </c>
      <c r="Q8" t="e">
        <f>IF($A8&lt;&gt;"",IF(INDEX('Size (Analyst)'!Q:Q,5*(ROW()-2)+4)&lt;&gt;"",INDEX('Size (Analyst)'!Q:Q,5*(ROW()-2)+4),#N/A),"")</f>
        <v>#N/A</v>
      </c>
      <c r="R8" t="e">
        <f>IF($A8&lt;&gt;"",IF(INDEX('Size (Analyst)'!R:R,5*(ROW()-2)+4)&lt;&gt;"",INDEX('Size (Analyst)'!R:R,5*(ROW()-2)+4),#N/A),"")</f>
        <v>#N/A</v>
      </c>
      <c r="S8" t="e">
        <f>IF($A8&lt;&gt;"",IF(INDEX('Size (Analyst)'!S:S,5*(ROW()-2)+4)&lt;&gt;"",INDEX('Size (Analyst)'!S:S,5*(ROW()-2)+4),#N/A),"")</f>
        <v>#N/A</v>
      </c>
      <c r="T8" t="e">
        <f>IF($A8&lt;&gt;"",IF(INDEX('Size (Analyst)'!T:T,5*(ROW()-2)+4)&lt;&gt;"",INDEX('Size (Analyst)'!T:T,5*(ROW()-2)+4),#N/A),"")</f>
        <v>#N/A</v>
      </c>
      <c r="U8" t="e">
        <f>IF($A8&lt;&gt;"",IF(INDEX('Size (Analyst)'!U:U,5*(ROW()-2)+4)&lt;&gt;"",INDEX('Size (Analyst)'!U:U,5*(ROW()-2)+4),#N/A),"")</f>
        <v>#N/A</v>
      </c>
      <c r="V8" t="e">
        <f>IF($A8&lt;&gt;"",IF(INDEX('Size (Analyst)'!V:V,5*(ROW()-2)+4)&lt;&gt;"",INDEX('Size (Analyst)'!V:V,5*(ROW()-2)+4),#N/A),"")</f>
        <v>#N/A</v>
      </c>
      <c r="W8" t="e">
        <f>IF($A8&lt;&gt;"",IF(INDEX('Size (Analyst)'!W:W,5*(ROW()-2)+4)&lt;&gt;"",INDEX('Size (Analyst)'!W:W,5*(ROW()-2)+4),#N/A),"")</f>
        <v>#N/A</v>
      </c>
      <c r="X8" t="e">
        <f>IF($A8&lt;&gt;"",IF(INDEX('Size (Analyst)'!X:X,5*(ROW()-2)+4)&lt;&gt;"",INDEX('Size (Analyst)'!X:X,5*(ROW()-2)+4),#N/A),"")</f>
        <v>#N/A</v>
      </c>
      <c r="Y8" t="e">
        <f>IF($A8&lt;&gt;"",IF(INDEX('Size (Analyst)'!Y:Y,5*(ROW()-2)+4)&lt;&gt;"",INDEX('Size (Analyst)'!Y:Y,5*(ROW()-2)+4),#N/A),"")</f>
        <v>#N/A</v>
      </c>
      <c r="Z8" t="e">
        <f>IF($A8&lt;&gt;"",IF(INDEX('Size (Analyst)'!Z:Z,5*(ROW()-2)+4)&lt;&gt;"",INDEX('Size (Analyst)'!Z:Z,5*(ROW()-2)+4),#N/A),"")</f>
        <v>#N/A</v>
      </c>
    </row>
    <row r="9" spans="1:26" x14ac:dyDescent="0.2">
      <c r="A9" s="13">
        <f>IF(INDEX('Size (Analyst)'!A:A,5*(ROW()-2)+1)&lt;&gt;"",INDEX('Size (Analyst)'!A:A,5*(ROW()-2)+1),"")</f>
        <v>44508</v>
      </c>
      <c r="B9" t="e">
        <f>IF($A9&lt;&gt;"",IF(INDEX('Size (Analyst)'!B:B,5*(ROW()-2)+4)&lt;&gt;"",INDEX('Size (Analyst)'!B:B,5*(ROW()-2)+4),#N/A),"")</f>
        <v>#N/A</v>
      </c>
      <c r="C9" t="e">
        <f>IF($A9&lt;&gt;"",IF(INDEX('Size (Analyst)'!C:C,5*(ROW()-2)+4)&lt;&gt;"",INDEX('Size (Analyst)'!C:C,5*(ROW()-2)+4),#N/A),"")</f>
        <v>#N/A</v>
      </c>
      <c r="D9" t="e">
        <f>IF($A9&lt;&gt;"",IF(INDEX('Size (Analyst)'!D:D,5*(ROW()-2)+4)&lt;&gt;"",INDEX('Size (Analyst)'!D:D,5*(ROW()-2)+4),#N/A),"")</f>
        <v>#N/A</v>
      </c>
      <c r="E9" t="e">
        <f>IF($A9&lt;&gt;"",IF(INDEX('Size (Analyst)'!E:E,5*(ROW()-2)+4)&lt;&gt;"",INDEX('Size (Analyst)'!E:E,5*(ROW()-2)+4),#N/A),"")</f>
        <v>#N/A</v>
      </c>
      <c r="F9" t="e">
        <f>IF($A9&lt;&gt;"",IF(INDEX('Size (Analyst)'!F:F,5*(ROW()-2)+4)&lt;&gt;"",INDEX('Size (Analyst)'!F:F,5*(ROW()-2)+4),#N/A),"")</f>
        <v>#N/A</v>
      </c>
      <c r="G9" t="e">
        <f>IF($A9&lt;&gt;"",IF(INDEX('Size (Analyst)'!G:G,5*(ROW()-2)+4)&lt;&gt;"",INDEX('Size (Analyst)'!G:G,5*(ROW()-2)+4),#N/A),"")</f>
        <v>#N/A</v>
      </c>
      <c r="H9" t="e">
        <f>IF($A9&lt;&gt;"",IF(INDEX('Size (Analyst)'!H:H,5*(ROW()-2)+4)&lt;&gt;"",INDEX('Size (Analyst)'!H:H,5*(ROW()-2)+4),#N/A),"")</f>
        <v>#N/A</v>
      </c>
      <c r="I9" t="e">
        <f>IF($A9&lt;&gt;"",IF(INDEX('Size (Analyst)'!I:I,5*(ROW()-2)+4)&lt;&gt;"",INDEX('Size (Analyst)'!I:I,5*(ROW()-2)+4),#N/A),"")</f>
        <v>#N/A</v>
      </c>
      <c r="J9">
        <f>IF($A9&lt;&gt;"",IF(INDEX('Size (Analyst)'!J:J,5*(ROW()-2)+4)&lt;&gt;"",INDEX('Size (Analyst)'!J:J,5*(ROW()-2)+4),#N/A),"")</f>
        <v>20.3431</v>
      </c>
      <c r="K9">
        <f>IF($A9&lt;&gt;"",IF(INDEX('Size (Analyst)'!K:K,5*(ROW()-2)+4)&lt;&gt;"",INDEX('Size (Analyst)'!K:K,5*(ROW()-2)+4),#N/A),"")</f>
        <v>4.0145</v>
      </c>
      <c r="L9" t="e">
        <f>IF($A9&lt;&gt;"",IF(INDEX('Size (Analyst)'!L:L,5*(ROW()-2)+4)&lt;&gt;"",INDEX('Size (Analyst)'!L:L,5*(ROW()-2)+4),#N/A),"")</f>
        <v>#N/A</v>
      </c>
      <c r="M9" t="e">
        <f>IF($A9&lt;&gt;"",IF(INDEX('Size (Analyst)'!M:M,5*(ROW()-2)+4)&lt;&gt;"",INDEX('Size (Analyst)'!M:M,5*(ROW()-2)+4),#N/A),"")</f>
        <v>#N/A</v>
      </c>
      <c r="N9" t="e">
        <f>IF($A9&lt;&gt;"",IF(INDEX('Size (Analyst)'!N:N,5*(ROW()-2)+4)&lt;&gt;"",INDEX('Size (Analyst)'!N:N,5*(ROW()-2)+4),#N/A),"")</f>
        <v>#N/A</v>
      </c>
      <c r="O9" t="e">
        <f>IF($A9&lt;&gt;"",IF(INDEX('Size (Analyst)'!O:O,5*(ROW()-2)+4)&lt;&gt;"",INDEX('Size (Analyst)'!O:O,5*(ROW()-2)+4),#N/A),"")</f>
        <v>#N/A</v>
      </c>
      <c r="P9" t="e">
        <f>IF($A9&lt;&gt;"",IF(INDEX('Size (Analyst)'!P:P,5*(ROW()-2)+4)&lt;&gt;"",INDEX('Size (Analyst)'!P:P,5*(ROW()-2)+4),#N/A),"")</f>
        <v>#N/A</v>
      </c>
      <c r="Q9" t="e">
        <f>IF($A9&lt;&gt;"",IF(INDEX('Size (Analyst)'!Q:Q,5*(ROW()-2)+4)&lt;&gt;"",INDEX('Size (Analyst)'!Q:Q,5*(ROW()-2)+4),#N/A),"")</f>
        <v>#N/A</v>
      </c>
      <c r="R9" t="e">
        <f>IF($A9&lt;&gt;"",IF(INDEX('Size (Analyst)'!R:R,5*(ROW()-2)+4)&lt;&gt;"",INDEX('Size (Analyst)'!R:R,5*(ROW()-2)+4),#N/A),"")</f>
        <v>#N/A</v>
      </c>
      <c r="S9" t="e">
        <f>IF($A9&lt;&gt;"",IF(INDEX('Size (Analyst)'!S:S,5*(ROW()-2)+4)&lt;&gt;"",INDEX('Size (Analyst)'!S:S,5*(ROW()-2)+4),#N/A),"")</f>
        <v>#N/A</v>
      </c>
      <c r="T9" t="e">
        <f>IF($A9&lt;&gt;"",IF(INDEX('Size (Analyst)'!T:T,5*(ROW()-2)+4)&lt;&gt;"",INDEX('Size (Analyst)'!T:T,5*(ROW()-2)+4),#N/A),"")</f>
        <v>#N/A</v>
      </c>
      <c r="U9" t="e">
        <f>IF($A9&lt;&gt;"",IF(INDEX('Size (Analyst)'!U:U,5*(ROW()-2)+4)&lt;&gt;"",INDEX('Size (Analyst)'!U:U,5*(ROW()-2)+4),#N/A),"")</f>
        <v>#N/A</v>
      </c>
      <c r="V9" t="e">
        <f>IF($A9&lt;&gt;"",IF(INDEX('Size (Analyst)'!V:V,5*(ROW()-2)+4)&lt;&gt;"",INDEX('Size (Analyst)'!V:V,5*(ROW()-2)+4),#N/A),"")</f>
        <v>#N/A</v>
      </c>
      <c r="W9" t="e">
        <f>IF($A9&lt;&gt;"",IF(INDEX('Size (Analyst)'!W:W,5*(ROW()-2)+4)&lt;&gt;"",INDEX('Size (Analyst)'!W:W,5*(ROW()-2)+4),#N/A),"")</f>
        <v>#N/A</v>
      </c>
      <c r="X9" t="e">
        <f>IF($A9&lt;&gt;"",IF(INDEX('Size (Analyst)'!X:X,5*(ROW()-2)+4)&lt;&gt;"",INDEX('Size (Analyst)'!X:X,5*(ROW()-2)+4),#N/A),"")</f>
        <v>#N/A</v>
      </c>
      <c r="Y9" t="e">
        <f>IF($A9&lt;&gt;"",IF(INDEX('Size (Analyst)'!Y:Y,5*(ROW()-2)+4)&lt;&gt;"",INDEX('Size (Analyst)'!Y:Y,5*(ROW()-2)+4),#N/A),"")</f>
        <v>#N/A</v>
      </c>
      <c r="Z9" t="e">
        <f>IF($A9&lt;&gt;"",IF(INDEX('Size (Analyst)'!Z:Z,5*(ROW()-2)+4)&lt;&gt;"",INDEX('Size (Analyst)'!Z:Z,5*(ROW()-2)+4),#N/A),"")</f>
        <v>#N/A</v>
      </c>
    </row>
    <row r="10" spans="1:26" x14ac:dyDescent="0.2">
      <c r="A10" s="13">
        <f>IF(INDEX('Size (Analyst)'!A:A,5*(ROW()-2)+1)&lt;&gt;"",INDEX('Size (Analyst)'!A:A,5*(ROW()-2)+1),"")</f>
        <v>44523</v>
      </c>
      <c r="B10" t="e">
        <f>IF($A10&lt;&gt;"",IF(INDEX('Size (Analyst)'!B:B,5*(ROW()-2)+4)&lt;&gt;"",INDEX('Size (Analyst)'!B:B,5*(ROW()-2)+4),#N/A),"")</f>
        <v>#N/A</v>
      </c>
      <c r="C10" t="e">
        <f>IF($A10&lt;&gt;"",IF(INDEX('Size (Analyst)'!C:C,5*(ROW()-2)+4)&lt;&gt;"",INDEX('Size (Analyst)'!C:C,5*(ROW()-2)+4),#N/A),"")</f>
        <v>#N/A</v>
      </c>
      <c r="D10" t="e">
        <f>IF($A10&lt;&gt;"",IF(INDEX('Size (Analyst)'!D:D,5*(ROW()-2)+4)&lt;&gt;"",INDEX('Size (Analyst)'!D:D,5*(ROW()-2)+4),#N/A),"")</f>
        <v>#N/A</v>
      </c>
      <c r="E10" t="e">
        <f>IF($A10&lt;&gt;"",IF(INDEX('Size (Analyst)'!E:E,5*(ROW()-2)+4)&lt;&gt;"",INDEX('Size (Analyst)'!E:E,5*(ROW()-2)+4),#N/A),"")</f>
        <v>#N/A</v>
      </c>
      <c r="F10" t="e">
        <f>IF($A10&lt;&gt;"",IF(INDEX('Size (Analyst)'!F:F,5*(ROW()-2)+4)&lt;&gt;"",INDEX('Size (Analyst)'!F:F,5*(ROW()-2)+4),#N/A),"")</f>
        <v>#N/A</v>
      </c>
      <c r="G10" t="e">
        <f>IF($A10&lt;&gt;"",IF(INDEX('Size (Analyst)'!G:G,5*(ROW()-2)+4)&lt;&gt;"",INDEX('Size (Analyst)'!G:G,5*(ROW()-2)+4),#N/A),"")</f>
        <v>#N/A</v>
      </c>
      <c r="H10" t="e">
        <f>IF($A10&lt;&gt;"",IF(INDEX('Size (Analyst)'!H:H,5*(ROW()-2)+4)&lt;&gt;"",INDEX('Size (Analyst)'!H:H,5*(ROW()-2)+4),#N/A),"")</f>
        <v>#N/A</v>
      </c>
      <c r="I10" t="e">
        <f>IF($A10&lt;&gt;"",IF(INDEX('Size (Analyst)'!I:I,5*(ROW()-2)+4)&lt;&gt;"",INDEX('Size (Analyst)'!I:I,5*(ROW()-2)+4),#N/A),"")</f>
        <v>#N/A</v>
      </c>
      <c r="J10">
        <f>IF($A10&lt;&gt;"",IF(INDEX('Size (Analyst)'!J:J,5*(ROW()-2)+4)&lt;&gt;"",INDEX('Size (Analyst)'!J:J,5*(ROW()-2)+4),#N/A),"")</f>
        <v>21.23</v>
      </c>
      <c r="K10" t="e">
        <f>IF($A10&lt;&gt;"",IF(INDEX('Size (Analyst)'!K:K,5*(ROW()-2)+4)&lt;&gt;"",INDEX('Size (Analyst)'!K:K,5*(ROW()-2)+4),#N/A),"")</f>
        <v>#N/A</v>
      </c>
      <c r="L10" t="e">
        <f>IF($A10&lt;&gt;"",IF(INDEX('Size (Analyst)'!L:L,5*(ROW()-2)+4)&lt;&gt;"",INDEX('Size (Analyst)'!L:L,5*(ROW()-2)+4),#N/A),"")</f>
        <v>#N/A</v>
      </c>
      <c r="M10" t="e">
        <f>IF($A10&lt;&gt;"",IF(INDEX('Size (Analyst)'!M:M,5*(ROW()-2)+4)&lt;&gt;"",INDEX('Size (Analyst)'!M:M,5*(ROW()-2)+4),#N/A),"")</f>
        <v>#N/A</v>
      </c>
      <c r="N10" t="e">
        <f>IF($A10&lt;&gt;"",IF(INDEX('Size (Analyst)'!N:N,5*(ROW()-2)+4)&lt;&gt;"",INDEX('Size (Analyst)'!N:N,5*(ROW()-2)+4),#N/A),"")</f>
        <v>#N/A</v>
      </c>
      <c r="O10" t="e">
        <f>IF($A10&lt;&gt;"",IF(INDEX('Size (Analyst)'!O:O,5*(ROW()-2)+4)&lt;&gt;"",INDEX('Size (Analyst)'!O:O,5*(ROW()-2)+4),#N/A),"")</f>
        <v>#N/A</v>
      </c>
      <c r="P10" t="e">
        <f>IF($A10&lt;&gt;"",IF(INDEX('Size (Analyst)'!P:P,5*(ROW()-2)+4)&lt;&gt;"",INDEX('Size (Analyst)'!P:P,5*(ROW()-2)+4),#N/A),"")</f>
        <v>#N/A</v>
      </c>
      <c r="Q10" t="e">
        <f>IF($A10&lt;&gt;"",IF(INDEX('Size (Analyst)'!Q:Q,5*(ROW()-2)+4)&lt;&gt;"",INDEX('Size (Analyst)'!Q:Q,5*(ROW()-2)+4),#N/A),"")</f>
        <v>#N/A</v>
      </c>
      <c r="R10" t="e">
        <f>IF($A10&lt;&gt;"",IF(INDEX('Size (Analyst)'!R:R,5*(ROW()-2)+4)&lt;&gt;"",INDEX('Size (Analyst)'!R:R,5*(ROW()-2)+4),#N/A),"")</f>
        <v>#N/A</v>
      </c>
      <c r="S10" t="e">
        <f>IF($A10&lt;&gt;"",IF(INDEX('Size (Analyst)'!S:S,5*(ROW()-2)+4)&lt;&gt;"",INDEX('Size (Analyst)'!S:S,5*(ROW()-2)+4),#N/A),"")</f>
        <v>#N/A</v>
      </c>
      <c r="T10" t="e">
        <f>IF($A10&lt;&gt;"",IF(INDEX('Size (Analyst)'!T:T,5*(ROW()-2)+4)&lt;&gt;"",INDEX('Size (Analyst)'!T:T,5*(ROW()-2)+4),#N/A),"")</f>
        <v>#N/A</v>
      </c>
      <c r="U10" t="e">
        <f>IF($A10&lt;&gt;"",IF(INDEX('Size (Analyst)'!U:U,5*(ROW()-2)+4)&lt;&gt;"",INDEX('Size (Analyst)'!U:U,5*(ROW()-2)+4),#N/A),"")</f>
        <v>#N/A</v>
      </c>
      <c r="V10" t="e">
        <f>IF($A10&lt;&gt;"",IF(INDEX('Size (Analyst)'!V:V,5*(ROW()-2)+4)&lt;&gt;"",INDEX('Size (Analyst)'!V:V,5*(ROW()-2)+4),#N/A),"")</f>
        <v>#N/A</v>
      </c>
      <c r="W10" t="e">
        <f>IF($A10&lt;&gt;"",IF(INDEX('Size (Analyst)'!W:W,5*(ROW()-2)+4)&lt;&gt;"",INDEX('Size (Analyst)'!W:W,5*(ROW()-2)+4),#N/A),"")</f>
        <v>#N/A</v>
      </c>
      <c r="X10" t="e">
        <f>IF($A10&lt;&gt;"",IF(INDEX('Size (Analyst)'!X:X,5*(ROW()-2)+4)&lt;&gt;"",INDEX('Size (Analyst)'!X:X,5*(ROW()-2)+4),#N/A),"")</f>
        <v>#N/A</v>
      </c>
      <c r="Y10" t="e">
        <f>IF($A10&lt;&gt;"",IF(INDEX('Size (Analyst)'!Y:Y,5*(ROW()-2)+4)&lt;&gt;"",INDEX('Size (Analyst)'!Y:Y,5*(ROW()-2)+4),#N/A),"")</f>
        <v>#N/A</v>
      </c>
      <c r="Z10" t="e">
        <f>IF($A10&lt;&gt;"",IF(INDEX('Size (Analyst)'!Z:Z,5*(ROW()-2)+4)&lt;&gt;"",INDEX('Size (Analyst)'!Z:Z,5*(ROW()-2)+4),#N/A),"")</f>
        <v>#N/A</v>
      </c>
    </row>
    <row r="11" spans="1:26" x14ac:dyDescent="0.2">
      <c r="A11" s="13">
        <f>IF(INDEX('Size (Analyst)'!A:A,5*(ROW()-2)+1)&lt;&gt;"",INDEX('Size (Analyst)'!A:A,5*(ROW()-2)+1),"")</f>
        <v>44525</v>
      </c>
      <c r="B11" t="e">
        <f>IF($A11&lt;&gt;"",IF(INDEX('Size (Analyst)'!B:B,5*(ROW()-2)+4)&lt;&gt;"",INDEX('Size (Analyst)'!B:B,5*(ROW()-2)+4),#N/A),"")</f>
        <v>#N/A</v>
      </c>
      <c r="C11" t="e">
        <f>IF($A11&lt;&gt;"",IF(INDEX('Size (Analyst)'!C:C,5*(ROW()-2)+4)&lt;&gt;"",INDEX('Size (Analyst)'!C:C,5*(ROW()-2)+4),#N/A),"")</f>
        <v>#N/A</v>
      </c>
      <c r="D11" t="e">
        <f>IF($A11&lt;&gt;"",IF(INDEX('Size (Analyst)'!D:D,5*(ROW()-2)+4)&lt;&gt;"",INDEX('Size (Analyst)'!D:D,5*(ROW()-2)+4),#N/A),"")</f>
        <v>#N/A</v>
      </c>
      <c r="E11" t="e">
        <f>IF($A11&lt;&gt;"",IF(INDEX('Size (Analyst)'!E:E,5*(ROW()-2)+4)&lt;&gt;"",INDEX('Size (Analyst)'!E:E,5*(ROW()-2)+4),#N/A),"")</f>
        <v>#N/A</v>
      </c>
      <c r="F11" t="e">
        <f>IF($A11&lt;&gt;"",IF(INDEX('Size (Analyst)'!F:F,5*(ROW()-2)+4)&lt;&gt;"",INDEX('Size (Analyst)'!F:F,5*(ROW()-2)+4),#N/A),"")</f>
        <v>#N/A</v>
      </c>
      <c r="G11" t="e">
        <f>IF($A11&lt;&gt;"",IF(INDEX('Size (Analyst)'!G:G,5*(ROW()-2)+4)&lt;&gt;"",INDEX('Size (Analyst)'!G:G,5*(ROW()-2)+4),#N/A),"")</f>
        <v>#N/A</v>
      </c>
      <c r="H11" t="e">
        <f>IF($A11&lt;&gt;"",IF(INDEX('Size (Analyst)'!H:H,5*(ROW()-2)+4)&lt;&gt;"",INDEX('Size (Analyst)'!H:H,5*(ROW()-2)+4),#N/A),"")</f>
        <v>#N/A</v>
      </c>
      <c r="I11" t="e">
        <f>IF($A11&lt;&gt;"",IF(INDEX('Size (Analyst)'!I:I,5*(ROW()-2)+4)&lt;&gt;"",INDEX('Size (Analyst)'!I:I,5*(ROW()-2)+4),#N/A),"")</f>
        <v>#N/A</v>
      </c>
      <c r="J11" t="e">
        <f>IF($A11&lt;&gt;"",IF(INDEX('Size (Analyst)'!J:J,5*(ROW()-2)+4)&lt;&gt;"",INDEX('Size (Analyst)'!J:J,5*(ROW()-2)+4),#N/A),"")</f>
        <v>#N/A</v>
      </c>
      <c r="K11" t="e">
        <f>IF($A11&lt;&gt;"",IF(INDEX('Size (Analyst)'!K:K,5*(ROW()-2)+4)&lt;&gt;"",INDEX('Size (Analyst)'!K:K,5*(ROW()-2)+4),#N/A),"")</f>
        <v>#N/A</v>
      </c>
      <c r="L11" t="e">
        <f>IF($A11&lt;&gt;"",IF(INDEX('Size (Analyst)'!L:L,5*(ROW()-2)+4)&lt;&gt;"",INDEX('Size (Analyst)'!L:L,5*(ROW()-2)+4),#N/A),"")</f>
        <v>#N/A</v>
      </c>
      <c r="M11" t="e">
        <f>IF($A11&lt;&gt;"",IF(INDEX('Size (Analyst)'!M:M,5*(ROW()-2)+4)&lt;&gt;"",INDEX('Size (Analyst)'!M:M,5*(ROW()-2)+4),#N/A),"")</f>
        <v>#N/A</v>
      </c>
      <c r="N11" t="e">
        <f>IF($A11&lt;&gt;"",IF(INDEX('Size (Analyst)'!N:N,5*(ROW()-2)+4)&lt;&gt;"",INDEX('Size (Analyst)'!N:N,5*(ROW()-2)+4),#N/A),"")</f>
        <v>#N/A</v>
      </c>
      <c r="O11" t="e">
        <f>IF($A11&lt;&gt;"",IF(INDEX('Size (Analyst)'!O:O,5*(ROW()-2)+4)&lt;&gt;"",INDEX('Size (Analyst)'!O:O,5*(ROW()-2)+4),#N/A),"")</f>
        <v>#N/A</v>
      </c>
      <c r="P11" t="e">
        <f>IF($A11&lt;&gt;"",IF(INDEX('Size (Analyst)'!P:P,5*(ROW()-2)+4)&lt;&gt;"",INDEX('Size (Analyst)'!P:P,5*(ROW()-2)+4),#N/A),"")</f>
        <v>#N/A</v>
      </c>
      <c r="Q11" t="e">
        <f>IF($A11&lt;&gt;"",IF(INDEX('Size (Analyst)'!Q:Q,5*(ROW()-2)+4)&lt;&gt;"",INDEX('Size (Analyst)'!Q:Q,5*(ROW()-2)+4),#N/A),"")</f>
        <v>#N/A</v>
      </c>
      <c r="R11" t="e">
        <f>IF($A11&lt;&gt;"",IF(INDEX('Size (Analyst)'!R:R,5*(ROW()-2)+4)&lt;&gt;"",INDEX('Size (Analyst)'!R:R,5*(ROW()-2)+4),#N/A),"")</f>
        <v>#N/A</v>
      </c>
      <c r="S11">
        <f>IF($A11&lt;&gt;"",IF(INDEX('Size (Analyst)'!S:S,5*(ROW()-2)+4)&lt;&gt;"",INDEX('Size (Analyst)'!S:S,5*(ROW()-2)+4),#N/A),"")</f>
        <v>74.77</v>
      </c>
      <c r="T11" t="e">
        <f>IF($A11&lt;&gt;"",IF(INDEX('Size (Analyst)'!T:T,5*(ROW()-2)+4)&lt;&gt;"",INDEX('Size (Analyst)'!T:T,5*(ROW()-2)+4),#N/A),"")</f>
        <v>#N/A</v>
      </c>
      <c r="U11" t="e">
        <f>IF($A11&lt;&gt;"",IF(INDEX('Size (Analyst)'!U:U,5*(ROW()-2)+4)&lt;&gt;"",INDEX('Size (Analyst)'!U:U,5*(ROW()-2)+4),#N/A),"")</f>
        <v>#N/A</v>
      </c>
      <c r="V11" t="e">
        <f>IF($A11&lt;&gt;"",IF(INDEX('Size (Analyst)'!V:V,5*(ROW()-2)+4)&lt;&gt;"",INDEX('Size (Analyst)'!V:V,5*(ROW()-2)+4),#N/A),"")</f>
        <v>#N/A</v>
      </c>
      <c r="W11" t="e">
        <f>IF($A11&lt;&gt;"",IF(INDEX('Size (Analyst)'!W:W,5*(ROW()-2)+4)&lt;&gt;"",INDEX('Size (Analyst)'!W:W,5*(ROW()-2)+4),#N/A),"")</f>
        <v>#N/A</v>
      </c>
      <c r="X11" t="e">
        <f>IF($A11&lt;&gt;"",IF(INDEX('Size (Analyst)'!X:X,5*(ROW()-2)+4)&lt;&gt;"",INDEX('Size (Analyst)'!X:X,5*(ROW()-2)+4),#N/A),"")</f>
        <v>#N/A</v>
      </c>
      <c r="Y11" t="e">
        <f>IF($A11&lt;&gt;"",IF(INDEX('Size (Analyst)'!Y:Y,5*(ROW()-2)+4)&lt;&gt;"",INDEX('Size (Analyst)'!Y:Y,5*(ROW()-2)+4),#N/A),"")</f>
        <v>#N/A</v>
      </c>
      <c r="Z11" t="e">
        <f>IF($A11&lt;&gt;"",IF(INDEX('Size (Analyst)'!Z:Z,5*(ROW()-2)+4)&lt;&gt;"",INDEX('Size (Analyst)'!Z:Z,5*(ROW()-2)+4),#N/A),"")</f>
        <v>#N/A</v>
      </c>
    </row>
    <row r="12" spans="1:26" x14ac:dyDescent="0.2">
      <c r="A12" s="13">
        <f>IF(INDEX('Size (Analyst)'!A:A,5*(ROW()-2)+1)&lt;&gt;"",INDEX('Size (Analyst)'!A:A,5*(ROW()-2)+1),"")</f>
        <v>44526</v>
      </c>
      <c r="B12" t="e">
        <f>IF($A12&lt;&gt;"",IF(INDEX('Size (Analyst)'!B:B,5*(ROW()-2)+4)&lt;&gt;"",INDEX('Size (Analyst)'!B:B,5*(ROW()-2)+4),#N/A),"")</f>
        <v>#N/A</v>
      </c>
      <c r="C12" t="e">
        <f>IF($A12&lt;&gt;"",IF(INDEX('Size (Analyst)'!C:C,5*(ROW()-2)+4)&lt;&gt;"",INDEX('Size (Analyst)'!C:C,5*(ROW()-2)+4),#N/A),"")</f>
        <v>#N/A</v>
      </c>
      <c r="D12" t="e">
        <f>IF($A12&lt;&gt;"",IF(INDEX('Size (Analyst)'!D:D,5*(ROW()-2)+4)&lt;&gt;"",INDEX('Size (Analyst)'!D:D,5*(ROW()-2)+4),#N/A),"")</f>
        <v>#N/A</v>
      </c>
      <c r="E12" t="e">
        <f>IF($A12&lt;&gt;"",IF(INDEX('Size (Analyst)'!E:E,5*(ROW()-2)+4)&lt;&gt;"",INDEX('Size (Analyst)'!E:E,5*(ROW()-2)+4),#N/A),"")</f>
        <v>#N/A</v>
      </c>
      <c r="F12" t="e">
        <f>IF($A12&lt;&gt;"",IF(INDEX('Size (Analyst)'!F:F,5*(ROW()-2)+4)&lt;&gt;"",INDEX('Size (Analyst)'!F:F,5*(ROW()-2)+4),#N/A),"")</f>
        <v>#N/A</v>
      </c>
      <c r="G12" t="e">
        <f>IF($A12&lt;&gt;"",IF(INDEX('Size (Analyst)'!G:G,5*(ROW()-2)+4)&lt;&gt;"",INDEX('Size (Analyst)'!G:G,5*(ROW()-2)+4),#N/A),"")</f>
        <v>#N/A</v>
      </c>
      <c r="H12" t="e">
        <f>IF($A12&lt;&gt;"",IF(INDEX('Size (Analyst)'!H:H,5*(ROW()-2)+4)&lt;&gt;"",INDEX('Size (Analyst)'!H:H,5*(ROW()-2)+4),#N/A),"")</f>
        <v>#N/A</v>
      </c>
      <c r="I12" t="e">
        <f>IF($A12&lt;&gt;"",IF(INDEX('Size (Analyst)'!I:I,5*(ROW()-2)+4)&lt;&gt;"",INDEX('Size (Analyst)'!I:I,5*(ROW()-2)+4),#N/A),"")</f>
        <v>#N/A</v>
      </c>
      <c r="J12" t="e">
        <f>IF($A12&lt;&gt;"",IF(INDEX('Size (Analyst)'!J:J,5*(ROW()-2)+4)&lt;&gt;"",INDEX('Size (Analyst)'!J:J,5*(ROW()-2)+4),#N/A),"")</f>
        <v>#N/A</v>
      </c>
      <c r="K12" t="e">
        <f>IF($A12&lt;&gt;"",IF(INDEX('Size (Analyst)'!K:K,5*(ROW()-2)+4)&lt;&gt;"",INDEX('Size (Analyst)'!K:K,5*(ROW()-2)+4),#N/A),"")</f>
        <v>#N/A</v>
      </c>
      <c r="L12" t="e">
        <f>IF($A12&lt;&gt;"",IF(INDEX('Size (Analyst)'!L:L,5*(ROW()-2)+4)&lt;&gt;"",INDEX('Size (Analyst)'!L:L,5*(ROW()-2)+4),#N/A),"")</f>
        <v>#N/A</v>
      </c>
      <c r="M12" t="e">
        <f>IF($A12&lt;&gt;"",IF(INDEX('Size (Analyst)'!M:M,5*(ROW()-2)+4)&lt;&gt;"",INDEX('Size (Analyst)'!M:M,5*(ROW()-2)+4),#N/A),"")</f>
        <v>#N/A</v>
      </c>
      <c r="N12" t="e">
        <f>IF($A12&lt;&gt;"",IF(INDEX('Size (Analyst)'!N:N,5*(ROW()-2)+4)&lt;&gt;"",INDEX('Size (Analyst)'!N:N,5*(ROW()-2)+4),#N/A),"")</f>
        <v>#N/A</v>
      </c>
      <c r="O12">
        <f>IF($A12&lt;&gt;"",IF(INDEX('Size (Analyst)'!O:O,5*(ROW()-2)+4)&lt;&gt;"",INDEX('Size (Analyst)'!O:O,5*(ROW()-2)+4),#N/A),"")</f>
        <v>75.400000000000006</v>
      </c>
      <c r="P12">
        <f>IF($A12&lt;&gt;"",IF(INDEX('Size (Analyst)'!P:P,5*(ROW()-2)+4)&lt;&gt;"",INDEX('Size (Analyst)'!P:P,5*(ROW()-2)+4),#N/A),"")</f>
        <v>16.218900000000001</v>
      </c>
      <c r="Q12" t="e">
        <f>IF($A12&lt;&gt;"",IF(INDEX('Size (Analyst)'!Q:Q,5*(ROW()-2)+4)&lt;&gt;"",INDEX('Size (Analyst)'!Q:Q,5*(ROW()-2)+4),#N/A),"")</f>
        <v>#N/A</v>
      </c>
      <c r="R12" t="e">
        <f>IF($A12&lt;&gt;"",IF(INDEX('Size (Analyst)'!R:R,5*(ROW()-2)+4)&lt;&gt;"",INDEX('Size (Analyst)'!R:R,5*(ROW()-2)+4),#N/A),"")</f>
        <v>#N/A</v>
      </c>
      <c r="S12" t="e">
        <f>IF($A12&lt;&gt;"",IF(INDEX('Size (Analyst)'!S:S,5*(ROW()-2)+4)&lt;&gt;"",INDEX('Size (Analyst)'!S:S,5*(ROW()-2)+4),#N/A),"")</f>
        <v>#N/A</v>
      </c>
      <c r="T12" t="e">
        <f>IF($A12&lt;&gt;"",IF(INDEX('Size (Analyst)'!T:T,5*(ROW()-2)+4)&lt;&gt;"",INDEX('Size (Analyst)'!T:T,5*(ROW()-2)+4),#N/A),"")</f>
        <v>#N/A</v>
      </c>
      <c r="U12" t="e">
        <f>IF($A12&lt;&gt;"",IF(INDEX('Size (Analyst)'!U:U,5*(ROW()-2)+4)&lt;&gt;"",INDEX('Size (Analyst)'!U:U,5*(ROW()-2)+4),#N/A),"")</f>
        <v>#N/A</v>
      </c>
      <c r="V12" t="e">
        <f>IF($A12&lt;&gt;"",IF(INDEX('Size (Analyst)'!V:V,5*(ROW()-2)+4)&lt;&gt;"",INDEX('Size (Analyst)'!V:V,5*(ROW()-2)+4),#N/A),"")</f>
        <v>#N/A</v>
      </c>
      <c r="W12" t="e">
        <f>IF($A12&lt;&gt;"",IF(INDEX('Size (Analyst)'!W:W,5*(ROW()-2)+4)&lt;&gt;"",INDEX('Size (Analyst)'!W:W,5*(ROW()-2)+4),#N/A),"")</f>
        <v>#N/A</v>
      </c>
      <c r="X12" t="e">
        <f>IF($A12&lt;&gt;"",IF(INDEX('Size (Analyst)'!X:X,5*(ROW()-2)+4)&lt;&gt;"",INDEX('Size (Analyst)'!X:X,5*(ROW()-2)+4),#N/A),"")</f>
        <v>#N/A</v>
      </c>
      <c r="Y12" t="e">
        <f>IF($A12&lt;&gt;"",IF(INDEX('Size (Analyst)'!Y:Y,5*(ROW()-2)+4)&lt;&gt;"",INDEX('Size (Analyst)'!Y:Y,5*(ROW()-2)+4),#N/A),"")</f>
        <v>#N/A</v>
      </c>
      <c r="Z12" t="e">
        <f>IF($A12&lt;&gt;"",IF(INDEX('Size (Analyst)'!Z:Z,5*(ROW()-2)+4)&lt;&gt;"",INDEX('Size (Analyst)'!Z:Z,5*(ROW()-2)+4),#N/A),"")</f>
        <v>#N/A</v>
      </c>
    </row>
    <row r="13" spans="1:26" x14ac:dyDescent="0.2">
      <c r="A13" s="13">
        <f>IF(INDEX('Size (Analyst)'!A:A,5*(ROW()-2)+1)&lt;&gt;"",INDEX('Size (Analyst)'!A:A,5*(ROW()-2)+1),"")</f>
        <v>44537</v>
      </c>
      <c r="B13" t="e">
        <f>IF($A13&lt;&gt;"",IF(INDEX('Size (Analyst)'!B:B,5*(ROW()-2)+4)&lt;&gt;"",INDEX('Size (Analyst)'!B:B,5*(ROW()-2)+4),#N/A),"")</f>
        <v>#N/A</v>
      </c>
      <c r="C13" t="e">
        <f>IF($A13&lt;&gt;"",IF(INDEX('Size (Analyst)'!C:C,5*(ROW()-2)+4)&lt;&gt;"",INDEX('Size (Analyst)'!C:C,5*(ROW()-2)+4),#N/A),"")</f>
        <v>#N/A</v>
      </c>
      <c r="D13" t="e">
        <f>IF($A13&lt;&gt;"",IF(INDEX('Size (Analyst)'!D:D,5*(ROW()-2)+4)&lt;&gt;"",INDEX('Size (Analyst)'!D:D,5*(ROW()-2)+4),#N/A),"")</f>
        <v>#N/A</v>
      </c>
      <c r="E13">
        <f>IF($A13&lt;&gt;"",IF(INDEX('Size (Analyst)'!E:E,5*(ROW()-2)+4)&lt;&gt;"",INDEX('Size (Analyst)'!E:E,5*(ROW()-2)+4),#N/A),"")</f>
        <v>3907.15</v>
      </c>
      <c r="F13" t="e">
        <f>IF($A13&lt;&gt;"",IF(INDEX('Size (Analyst)'!F:F,5*(ROW()-2)+4)&lt;&gt;"",INDEX('Size (Analyst)'!F:F,5*(ROW()-2)+4),#N/A),"")</f>
        <v>#N/A</v>
      </c>
      <c r="G13" t="e">
        <f>IF($A13&lt;&gt;"",IF(INDEX('Size (Analyst)'!G:G,5*(ROW()-2)+4)&lt;&gt;"",INDEX('Size (Analyst)'!G:G,5*(ROW()-2)+4),#N/A),"")</f>
        <v>#N/A</v>
      </c>
      <c r="H13" t="e">
        <f>IF($A13&lt;&gt;"",IF(INDEX('Size (Analyst)'!H:H,5*(ROW()-2)+4)&lt;&gt;"",INDEX('Size (Analyst)'!H:H,5*(ROW()-2)+4),#N/A),"")</f>
        <v>#N/A</v>
      </c>
      <c r="I13" t="e">
        <f>IF($A13&lt;&gt;"",IF(INDEX('Size (Analyst)'!I:I,5*(ROW()-2)+4)&lt;&gt;"",INDEX('Size (Analyst)'!I:I,5*(ROW()-2)+4),#N/A),"")</f>
        <v>#N/A</v>
      </c>
      <c r="J13" t="e">
        <f>IF($A13&lt;&gt;"",IF(INDEX('Size (Analyst)'!J:J,5*(ROW()-2)+4)&lt;&gt;"",INDEX('Size (Analyst)'!J:J,5*(ROW()-2)+4),#N/A),"")</f>
        <v>#N/A</v>
      </c>
      <c r="K13" t="e">
        <f>IF($A13&lt;&gt;"",IF(INDEX('Size (Analyst)'!K:K,5*(ROW()-2)+4)&lt;&gt;"",INDEX('Size (Analyst)'!K:K,5*(ROW()-2)+4),#N/A),"")</f>
        <v>#N/A</v>
      </c>
      <c r="L13" t="e">
        <f>IF($A13&lt;&gt;"",IF(INDEX('Size (Analyst)'!L:L,5*(ROW()-2)+4)&lt;&gt;"",INDEX('Size (Analyst)'!L:L,5*(ROW()-2)+4),#N/A),"")</f>
        <v>#N/A</v>
      </c>
      <c r="M13" t="e">
        <f>IF($A13&lt;&gt;"",IF(INDEX('Size (Analyst)'!M:M,5*(ROW()-2)+4)&lt;&gt;"",INDEX('Size (Analyst)'!M:M,5*(ROW()-2)+4),#N/A),"")</f>
        <v>#N/A</v>
      </c>
      <c r="N13" t="e">
        <f>IF($A13&lt;&gt;"",IF(INDEX('Size (Analyst)'!N:N,5*(ROW()-2)+4)&lt;&gt;"",INDEX('Size (Analyst)'!N:N,5*(ROW()-2)+4),#N/A),"")</f>
        <v>#N/A</v>
      </c>
      <c r="O13" t="e">
        <f>IF($A13&lt;&gt;"",IF(INDEX('Size (Analyst)'!O:O,5*(ROW()-2)+4)&lt;&gt;"",INDEX('Size (Analyst)'!O:O,5*(ROW()-2)+4),#N/A),"")</f>
        <v>#N/A</v>
      </c>
      <c r="P13">
        <f>IF($A13&lt;&gt;"",IF(INDEX('Size (Analyst)'!P:P,5*(ROW()-2)+4)&lt;&gt;"",INDEX('Size (Analyst)'!P:P,5*(ROW()-2)+4),#N/A),"")</f>
        <v>15.9786</v>
      </c>
      <c r="Q13" t="e">
        <f>IF($A13&lt;&gt;"",IF(INDEX('Size (Analyst)'!Q:Q,5*(ROW()-2)+4)&lt;&gt;"",INDEX('Size (Analyst)'!Q:Q,5*(ROW()-2)+4),#N/A),"")</f>
        <v>#N/A</v>
      </c>
      <c r="R13" t="e">
        <f>IF($A13&lt;&gt;"",IF(INDEX('Size (Analyst)'!R:R,5*(ROW()-2)+4)&lt;&gt;"",INDEX('Size (Analyst)'!R:R,5*(ROW()-2)+4),#N/A),"")</f>
        <v>#N/A</v>
      </c>
      <c r="S13" t="e">
        <f>IF($A13&lt;&gt;"",IF(INDEX('Size (Analyst)'!S:S,5*(ROW()-2)+4)&lt;&gt;"",INDEX('Size (Analyst)'!S:S,5*(ROW()-2)+4),#N/A),"")</f>
        <v>#N/A</v>
      </c>
      <c r="T13" t="e">
        <f>IF($A13&lt;&gt;"",IF(INDEX('Size (Analyst)'!T:T,5*(ROW()-2)+4)&lt;&gt;"",INDEX('Size (Analyst)'!T:T,5*(ROW()-2)+4),#N/A),"")</f>
        <v>#N/A</v>
      </c>
      <c r="U13" t="e">
        <f>IF($A13&lt;&gt;"",IF(INDEX('Size (Analyst)'!U:U,5*(ROW()-2)+4)&lt;&gt;"",INDEX('Size (Analyst)'!U:U,5*(ROW()-2)+4),#N/A),"")</f>
        <v>#N/A</v>
      </c>
      <c r="V13" t="e">
        <f>IF($A13&lt;&gt;"",IF(INDEX('Size (Analyst)'!V:V,5*(ROW()-2)+4)&lt;&gt;"",INDEX('Size (Analyst)'!V:V,5*(ROW()-2)+4),#N/A),"")</f>
        <v>#N/A</v>
      </c>
      <c r="W13" t="e">
        <f>IF($A13&lt;&gt;"",IF(INDEX('Size (Analyst)'!W:W,5*(ROW()-2)+4)&lt;&gt;"",INDEX('Size (Analyst)'!W:W,5*(ROW()-2)+4),#N/A),"")</f>
        <v>#N/A</v>
      </c>
      <c r="X13" t="e">
        <f>IF($A13&lt;&gt;"",IF(INDEX('Size (Analyst)'!X:X,5*(ROW()-2)+4)&lt;&gt;"",INDEX('Size (Analyst)'!X:X,5*(ROW()-2)+4),#N/A),"")</f>
        <v>#N/A</v>
      </c>
      <c r="Y13" t="e">
        <f>IF($A13&lt;&gt;"",IF(INDEX('Size (Analyst)'!Y:Y,5*(ROW()-2)+4)&lt;&gt;"",INDEX('Size (Analyst)'!Y:Y,5*(ROW()-2)+4),#N/A),"")</f>
        <v>#N/A</v>
      </c>
      <c r="Z13" t="e">
        <f>IF($A13&lt;&gt;"",IF(INDEX('Size (Analyst)'!Z:Z,5*(ROW()-2)+4)&lt;&gt;"",INDEX('Size (Analyst)'!Z:Z,5*(ROW()-2)+4),#N/A),"")</f>
        <v>#N/A</v>
      </c>
    </row>
    <row r="14" spans="1:26" x14ac:dyDescent="0.2">
      <c r="A14" s="13">
        <f>IF(INDEX('Size (Analyst)'!A:A,5*(ROW()-2)+1)&lt;&gt;"",INDEX('Size (Analyst)'!A:A,5*(ROW()-2)+1),"")</f>
        <v>44565</v>
      </c>
      <c r="B14" t="e">
        <f>IF($A14&lt;&gt;"",IF(INDEX('Size (Analyst)'!B:B,5*(ROW()-2)+4)&lt;&gt;"",INDEX('Size (Analyst)'!B:B,5*(ROW()-2)+4),#N/A),"")</f>
        <v>#N/A</v>
      </c>
      <c r="C14">
        <f>IF($A14&lt;&gt;"",IF(INDEX('Size (Analyst)'!C:C,5*(ROW()-2)+4)&lt;&gt;"",INDEX('Size (Analyst)'!C:C,5*(ROW()-2)+4),#N/A),"")</f>
        <v>849.28</v>
      </c>
      <c r="D14" t="e">
        <f>IF($A14&lt;&gt;"",IF(INDEX('Size (Analyst)'!D:D,5*(ROW()-2)+4)&lt;&gt;"",INDEX('Size (Analyst)'!D:D,5*(ROW()-2)+4),#N/A),"")</f>
        <v>#N/A</v>
      </c>
      <c r="E14" t="e">
        <f>IF($A14&lt;&gt;"",IF(INDEX('Size (Analyst)'!E:E,5*(ROW()-2)+4)&lt;&gt;"",INDEX('Size (Analyst)'!E:E,5*(ROW()-2)+4),#N/A),"")</f>
        <v>#N/A</v>
      </c>
      <c r="F14" t="e">
        <f>IF($A14&lt;&gt;"",IF(INDEX('Size (Analyst)'!F:F,5*(ROW()-2)+4)&lt;&gt;"",INDEX('Size (Analyst)'!F:F,5*(ROW()-2)+4),#N/A),"")</f>
        <v>#N/A</v>
      </c>
      <c r="G14">
        <f>IF($A14&lt;&gt;"",IF(INDEX('Size (Analyst)'!G:G,5*(ROW()-2)+4)&lt;&gt;"",INDEX('Size (Analyst)'!G:G,5*(ROW()-2)+4),#N/A),"")</f>
        <v>321.52999999999997</v>
      </c>
      <c r="H14" t="e">
        <f>IF($A14&lt;&gt;"",IF(INDEX('Size (Analyst)'!H:H,5*(ROW()-2)+4)&lt;&gt;"",INDEX('Size (Analyst)'!H:H,5*(ROW()-2)+4),#N/A),"")</f>
        <v>#N/A</v>
      </c>
      <c r="I14" t="e">
        <f>IF($A14&lt;&gt;"",IF(INDEX('Size (Analyst)'!I:I,5*(ROW()-2)+4)&lt;&gt;"",INDEX('Size (Analyst)'!I:I,5*(ROW()-2)+4),#N/A),"")</f>
        <v>#N/A</v>
      </c>
      <c r="J14" t="e">
        <f>IF($A14&lt;&gt;"",IF(INDEX('Size (Analyst)'!J:J,5*(ROW()-2)+4)&lt;&gt;"",INDEX('Size (Analyst)'!J:J,5*(ROW()-2)+4),#N/A),"")</f>
        <v>#N/A</v>
      </c>
      <c r="K14" t="e">
        <f>IF($A14&lt;&gt;"",IF(INDEX('Size (Analyst)'!K:K,5*(ROW()-2)+4)&lt;&gt;"",INDEX('Size (Analyst)'!K:K,5*(ROW()-2)+4),#N/A),"")</f>
        <v>#N/A</v>
      </c>
      <c r="L14" t="e">
        <f>IF($A14&lt;&gt;"",IF(INDEX('Size (Analyst)'!L:L,5*(ROW()-2)+4)&lt;&gt;"",INDEX('Size (Analyst)'!L:L,5*(ROW()-2)+4),#N/A),"")</f>
        <v>#N/A</v>
      </c>
      <c r="M14">
        <f>IF($A14&lt;&gt;"",IF(INDEX('Size (Analyst)'!M:M,5*(ROW()-2)+4)&lt;&gt;"",INDEX('Size (Analyst)'!M:M,5*(ROW()-2)+4),#N/A),"")</f>
        <v>4.0370999999999997</v>
      </c>
      <c r="N14" t="e">
        <f>IF($A14&lt;&gt;"",IF(INDEX('Size (Analyst)'!N:N,5*(ROW()-2)+4)&lt;&gt;"",INDEX('Size (Analyst)'!N:N,5*(ROW()-2)+4),#N/A),"")</f>
        <v>#N/A</v>
      </c>
      <c r="O14">
        <f>IF($A14&lt;&gt;"",IF(INDEX('Size (Analyst)'!O:O,5*(ROW()-2)+4)&lt;&gt;"",INDEX('Size (Analyst)'!O:O,5*(ROW()-2)+4),#N/A),"")</f>
        <v>75.19</v>
      </c>
      <c r="P14">
        <f>IF($A14&lt;&gt;"",IF(INDEX('Size (Analyst)'!P:P,5*(ROW()-2)+4)&lt;&gt;"",INDEX('Size (Analyst)'!P:P,5*(ROW()-2)+4),#N/A),"")</f>
        <v>15.993</v>
      </c>
      <c r="Q14" t="e">
        <f>IF($A14&lt;&gt;"",IF(INDEX('Size (Analyst)'!Q:Q,5*(ROW()-2)+4)&lt;&gt;"",INDEX('Size (Analyst)'!Q:Q,5*(ROW()-2)+4),#N/A),"")</f>
        <v>#N/A</v>
      </c>
      <c r="R14" t="e">
        <f>IF($A14&lt;&gt;"",IF(INDEX('Size (Analyst)'!R:R,5*(ROW()-2)+4)&lt;&gt;"",INDEX('Size (Analyst)'!R:R,5*(ROW()-2)+4),#N/A),"")</f>
        <v>#N/A</v>
      </c>
      <c r="S14" t="e">
        <f>IF($A14&lt;&gt;"",IF(INDEX('Size (Analyst)'!S:S,5*(ROW()-2)+4)&lt;&gt;"",INDEX('Size (Analyst)'!S:S,5*(ROW()-2)+4),#N/A),"")</f>
        <v>#N/A</v>
      </c>
      <c r="T14" t="e">
        <f>IF($A14&lt;&gt;"",IF(INDEX('Size (Analyst)'!T:T,5*(ROW()-2)+4)&lt;&gt;"",INDEX('Size (Analyst)'!T:T,5*(ROW()-2)+4),#N/A),"")</f>
        <v>#N/A</v>
      </c>
      <c r="U14" t="e">
        <f>IF($A14&lt;&gt;"",IF(INDEX('Size (Analyst)'!U:U,5*(ROW()-2)+4)&lt;&gt;"",INDEX('Size (Analyst)'!U:U,5*(ROW()-2)+4),#N/A),"")</f>
        <v>#N/A</v>
      </c>
      <c r="V14">
        <f>IF($A14&lt;&gt;"",IF(INDEX('Size (Analyst)'!V:V,5*(ROW()-2)+4)&lt;&gt;"",INDEX('Size (Analyst)'!V:V,5*(ROW()-2)+4),#N/A),"")</f>
        <v>1196.99</v>
      </c>
      <c r="W14" t="e">
        <f>IF($A14&lt;&gt;"",IF(INDEX('Size (Analyst)'!W:W,5*(ROW()-2)+4)&lt;&gt;"",INDEX('Size (Analyst)'!W:W,5*(ROW()-2)+4),#N/A),"")</f>
        <v>#N/A</v>
      </c>
      <c r="X14" t="e">
        <f>IF($A14&lt;&gt;"",IF(INDEX('Size (Analyst)'!X:X,5*(ROW()-2)+4)&lt;&gt;"",INDEX('Size (Analyst)'!X:X,5*(ROW()-2)+4),#N/A),"")</f>
        <v>#N/A</v>
      </c>
      <c r="Y14">
        <f>IF($A14&lt;&gt;"",IF(INDEX('Size (Analyst)'!Y:Y,5*(ROW()-2)+4)&lt;&gt;"",INDEX('Size (Analyst)'!Y:Y,5*(ROW()-2)+4),#N/A),"")</f>
        <v>1.131</v>
      </c>
      <c r="Z14">
        <f>IF($A14&lt;&gt;"",IF(INDEX('Size (Analyst)'!Z:Z,5*(ROW()-2)+4)&lt;&gt;"",INDEX('Size (Analyst)'!Z:Z,5*(ROW()-2)+4),#N/A),"")</f>
        <v>115.99</v>
      </c>
    </row>
    <row r="15" spans="1:26" x14ac:dyDescent="0.2">
      <c r="A15" s="13">
        <f>IF(INDEX('Size (Analyst)'!A:A,5*(ROW()-2)+1)&lt;&gt;"",INDEX('Size (Analyst)'!A:A,5*(ROW()-2)+1),"")</f>
        <v>44585</v>
      </c>
      <c r="B15" t="e">
        <f>IF($A15&lt;&gt;"",IF(INDEX('Size (Analyst)'!B:B,5*(ROW()-2)+4)&lt;&gt;"",INDEX('Size (Analyst)'!B:B,5*(ROW()-2)+4),#N/A),"")</f>
        <v>#N/A</v>
      </c>
      <c r="C15">
        <f>IF($A15&lt;&gt;"",IF(INDEX('Size (Analyst)'!C:C,5*(ROW()-2)+4)&lt;&gt;"",INDEX('Size (Analyst)'!C:C,5*(ROW()-2)+4),#N/A),"")</f>
        <v>797.99</v>
      </c>
      <c r="D15" t="e">
        <f>IF($A15&lt;&gt;"",IF(INDEX('Size (Analyst)'!D:D,5*(ROW()-2)+4)&lt;&gt;"",INDEX('Size (Analyst)'!D:D,5*(ROW()-2)+4),#N/A),"")</f>
        <v>#N/A</v>
      </c>
      <c r="E15" t="e">
        <f>IF($A15&lt;&gt;"",IF(INDEX('Size (Analyst)'!E:E,5*(ROW()-2)+4)&lt;&gt;"",INDEX('Size (Analyst)'!E:E,5*(ROW()-2)+4),#N/A),"")</f>
        <v>#N/A</v>
      </c>
      <c r="F15" t="e">
        <f>IF($A15&lt;&gt;"",IF(INDEX('Size (Analyst)'!F:F,5*(ROW()-2)+4)&lt;&gt;"",INDEX('Size (Analyst)'!F:F,5*(ROW()-2)+4),#N/A),"")</f>
        <v>#N/A</v>
      </c>
      <c r="G15">
        <f>IF($A15&lt;&gt;"",IF(INDEX('Size (Analyst)'!G:G,5*(ROW()-2)+4)&lt;&gt;"",INDEX('Size (Analyst)'!G:G,5*(ROW()-2)+4),#N/A),"")</f>
        <v>318.49</v>
      </c>
      <c r="H15" t="e">
        <f>IF($A15&lt;&gt;"",IF(INDEX('Size (Analyst)'!H:H,5*(ROW()-2)+4)&lt;&gt;"",INDEX('Size (Analyst)'!H:H,5*(ROW()-2)+4),#N/A),"")</f>
        <v>#N/A</v>
      </c>
      <c r="I15" t="e">
        <f>IF($A15&lt;&gt;"",IF(INDEX('Size (Analyst)'!I:I,5*(ROW()-2)+4)&lt;&gt;"",INDEX('Size (Analyst)'!I:I,5*(ROW()-2)+4),#N/A),"")</f>
        <v>#N/A</v>
      </c>
      <c r="J15" t="e">
        <f>IF($A15&lt;&gt;"",IF(INDEX('Size (Analyst)'!J:J,5*(ROW()-2)+4)&lt;&gt;"",INDEX('Size (Analyst)'!J:J,5*(ROW()-2)+4),#N/A),"")</f>
        <v>#N/A</v>
      </c>
      <c r="K15" t="e">
        <f>IF($A15&lt;&gt;"",IF(INDEX('Size (Analyst)'!K:K,5*(ROW()-2)+4)&lt;&gt;"",INDEX('Size (Analyst)'!K:K,5*(ROW()-2)+4),#N/A),"")</f>
        <v>#N/A</v>
      </c>
      <c r="L15" t="e">
        <f>IF($A15&lt;&gt;"",IF(INDEX('Size (Analyst)'!L:L,5*(ROW()-2)+4)&lt;&gt;"",INDEX('Size (Analyst)'!L:L,5*(ROW()-2)+4),#N/A),"")</f>
        <v>#N/A</v>
      </c>
      <c r="M15" t="e">
        <f>IF($A15&lt;&gt;"",IF(INDEX('Size (Analyst)'!M:M,5*(ROW()-2)+4)&lt;&gt;"",INDEX('Size (Analyst)'!M:M,5*(ROW()-2)+4),#N/A),"")</f>
        <v>#N/A</v>
      </c>
      <c r="N15" t="e">
        <f>IF($A15&lt;&gt;"",IF(INDEX('Size (Analyst)'!N:N,5*(ROW()-2)+4)&lt;&gt;"",INDEX('Size (Analyst)'!N:N,5*(ROW()-2)+4),#N/A),"")</f>
        <v>#N/A</v>
      </c>
      <c r="O15">
        <f>IF($A15&lt;&gt;"",IF(INDEX('Size (Analyst)'!O:O,5*(ROW()-2)+4)&lt;&gt;"",INDEX('Size (Analyst)'!O:O,5*(ROW()-2)+4),#N/A),"")</f>
        <v>78.2</v>
      </c>
      <c r="P15">
        <f>IF($A15&lt;&gt;"",IF(INDEX('Size (Analyst)'!P:P,5*(ROW()-2)+4)&lt;&gt;"",INDEX('Size (Analyst)'!P:P,5*(ROW()-2)+4),#N/A),"")</f>
        <v>15.2607</v>
      </c>
      <c r="Q15" t="e">
        <f>IF($A15&lt;&gt;"",IF(INDEX('Size (Analyst)'!Q:Q,5*(ROW()-2)+4)&lt;&gt;"",INDEX('Size (Analyst)'!Q:Q,5*(ROW()-2)+4),#N/A),"")</f>
        <v>#N/A</v>
      </c>
      <c r="R15" t="e">
        <f>IF($A15&lt;&gt;"",IF(INDEX('Size (Analyst)'!R:R,5*(ROW()-2)+4)&lt;&gt;"",INDEX('Size (Analyst)'!R:R,5*(ROW()-2)+4),#N/A),"")</f>
        <v>#N/A</v>
      </c>
      <c r="S15" t="e">
        <f>IF($A15&lt;&gt;"",IF(INDEX('Size (Analyst)'!S:S,5*(ROW()-2)+4)&lt;&gt;"",INDEX('Size (Analyst)'!S:S,5*(ROW()-2)+4),#N/A),"")</f>
        <v>#N/A</v>
      </c>
      <c r="T15" t="e">
        <f>IF($A15&lt;&gt;"",IF(INDEX('Size (Analyst)'!T:T,5*(ROW()-2)+4)&lt;&gt;"",INDEX('Size (Analyst)'!T:T,5*(ROW()-2)+4),#N/A),"")</f>
        <v>#N/A</v>
      </c>
      <c r="U15" t="e">
        <f>IF($A15&lt;&gt;"",IF(INDEX('Size (Analyst)'!U:U,5*(ROW()-2)+4)&lt;&gt;"",INDEX('Size (Analyst)'!U:U,5*(ROW()-2)+4),#N/A),"")</f>
        <v>#N/A</v>
      </c>
      <c r="V15" t="e">
        <f>IF($A15&lt;&gt;"",IF(INDEX('Size (Analyst)'!V:V,5*(ROW()-2)+4)&lt;&gt;"",INDEX('Size (Analyst)'!V:V,5*(ROW()-2)+4),#N/A),"")</f>
        <v>#N/A</v>
      </c>
      <c r="W15" t="e">
        <f>IF($A15&lt;&gt;"",IF(INDEX('Size (Analyst)'!W:W,5*(ROW()-2)+4)&lt;&gt;"",INDEX('Size (Analyst)'!W:W,5*(ROW()-2)+4),#N/A),"")</f>
        <v>#N/A</v>
      </c>
      <c r="X15" t="e">
        <f>IF($A15&lt;&gt;"",IF(INDEX('Size (Analyst)'!X:X,5*(ROW()-2)+4)&lt;&gt;"",INDEX('Size (Analyst)'!X:X,5*(ROW()-2)+4),#N/A),"")</f>
        <v>#N/A</v>
      </c>
      <c r="Y15" t="e">
        <f>IF($A15&lt;&gt;"",IF(INDEX('Size (Analyst)'!Y:Y,5*(ROW()-2)+4)&lt;&gt;"",INDEX('Size (Analyst)'!Y:Y,5*(ROW()-2)+4),#N/A),"")</f>
        <v>#N/A</v>
      </c>
      <c r="Z15" t="e">
        <f>IF($A15&lt;&gt;"",IF(INDEX('Size (Analyst)'!Z:Z,5*(ROW()-2)+4)&lt;&gt;"",INDEX('Size (Analyst)'!Z:Z,5*(ROW()-2)+4),#N/A),"")</f>
        <v>#N/A</v>
      </c>
    </row>
    <row r="16" spans="1:26" x14ac:dyDescent="0.2">
      <c r="A16" s="13">
        <f>IF(INDEX('Size (Analyst)'!A:A,5*(ROW()-2)+1)&lt;&gt;"",INDEX('Size (Analyst)'!A:A,5*(ROW()-2)+1),"")</f>
        <v>44588</v>
      </c>
      <c r="B16" t="e">
        <f>IF($A16&lt;&gt;"",IF(INDEX('Size (Analyst)'!B:B,5*(ROW()-2)+4)&lt;&gt;"",INDEX('Size (Analyst)'!B:B,5*(ROW()-2)+4),#N/A),"")</f>
        <v>#N/A</v>
      </c>
      <c r="C16" t="e">
        <f>IF($A16&lt;&gt;"",IF(INDEX('Size (Analyst)'!C:C,5*(ROW()-2)+4)&lt;&gt;"",INDEX('Size (Analyst)'!C:C,5*(ROW()-2)+4),#N/A),"")</f>
        <v>#N/A</v>
      </c>
      <c r="D16" t="e">
        <f>IF($A16&lt;&gt;"",IF(INDEX('Size (Analyst)'!D:D,5*(ROW()-2)+4)&lt;&gt;"",INDEX('Size (Analyst)'!D:D,5*(ROW()-2)+4),#N/A),"")</f>
        <v>#N/A</v>
      </c>
      <c r="E16" t="e">
        <f>IF($A16&lt;&gt;"",IF(INDEX('Size (Analyst)'!E:E,5*(ROW()-2)+4)&lt;&gt;"",INDEX('Size (Analyst)'!E:E,5*(ROW()-2)+4),#N/A),"")</f>
        <v>#N/A</v>
      </c>
      <c r="F16" t="e">
        <f>IF($A16&lt;&gt;"",IF(INDEX('Size (Analyst)'!F:F,5*(ROW()-2)+4)&lt;&gt;"",INDEX('Size (Analyst)'!F:F,5*(ROW()-2)+4),#N/A),"")</f>
        <v>#N/A</v>
      </c>
      <c r="G16" t="e">
        <f>IF($A16&lt;&gt;"",IF(INDEX('Size (Analyst)'!G:G,5*(ROW()-2)+4)&lt;&gt;"",INDEX('Size (Analyst)'!G:G,5*(ROW()-2)+4),#N/A),"")</f>
        <v>#N/A</v>
      </c>
      <c r="H16" t="e">
        <f>IF($A16&lt;&gt;"",IF(INDEX('Size (Analyst)'!H:H,5*(ROW()-2)+4)&lt;&gt;"",INDEX('Size (Analyst)'!H:H,5*(ROW()-2)+4),#N/A),"")</f>
        <v>#N/A</v>
      </c>
      <c r="I16" t="e">
        <f>IF($A16&lt;&gt;"",IF(INDEX('Size (Analyst)'!I:I,5*(ROW()-2)+4)&lt;&gt;"",INDEX('Size (Analyst)'!I:I,5*(ROW()-2)+4),#N/A),"")</f>
        <v>#N/A</v>
      </c>
      <c r="J16" t="e">
        <f>IF($A16&lt;&gt;"",IF(INDEX('Size (Analyst)'!J:J,5*(ROW()-2)+4)&lt;&gt;"",INDEX('Size (Analyst)'!J:J,5*(ROW()-2)+4),#N/A),"")</f>
        <v>#N/A</v>
      </c>
      <c r="K16" t="e">
        <f>IF($A16&lt;&gt;"",IF(INDEX('Size (Analyst)'!K:K,5*(ROW()-2)+4)&lt;&gt;"",INDEX('Size (Analyst)'!K:K,5*(ROW()-2)+4),#N/A),"")</f>
        <v>#N/A</v>
      </c>
      <c r="L16" t="e">
        <f>IF($A16&lt;&gt;"",IF(INDEX('Size (Analyst)'!L:L,5*(ROW()-2)+4)&lt;&gt;"",INDEX('Size (Analyst)'!L:L,5*(ROW()-2)+4),#N/A),"")</f>
        <v>#N/A</v>
      </c>
      <c r="M16" t="e">
        <f>IF($A16&lt;&gt;"",IF(INDEX('Size (Analyst)'!M:M,5*(ROW()-2)+4)&lt;&gt;"",INDEX('Size (Analyst)'!M:M,5*(ROW()-2)+4),#N/A),"")</f>
        <v>#N/A</v>
      </c>
      <c r="N16" t="e">
        <f>IF($A16&lt;&gt;"",IF(INDEX('Size (Analyst)'!N:N,5*(ROW()-2)+4)&lt;&gt;"",INDEX('Size (Analyst)'!N:N,5*(ROW()-2)+4),#N/A),"")</f>
        <v>#N/A</v>
      </c>
      <c r="O16" t="e">
        <f>IF($A16&lt;&gt;"",IF(INDEX('Size (Analyst)'!O:O,5*(ROW()-2)+4)&lt;&gt;"",INDEX('Size (Analyst)'!O:O,5*(ROW()-2)+4),#N/A),"")</f>
        <v>#N/A</v>
      </c>
      <c r="P16" t="e">
        <f>IF($A16&lt;&gt;"",IF(INDEX('Size (Analyst)'!P:P,5*(ROW()-2)+4)&lt;&gt;"",INDEX('Size (Analyst)'!P:P,5*(ROW()-2)+4),#N/A),"")</f>
        <v>#N/A</v>
      </c>
      <c r="Q16" t="e">
        <f>IF($A16&lt;&gt;"",IF(INDEX('Size (Analyst)'!Q:Q,5*(ROW()-2)+4)&lt;&gt;"",INDEX('Size (Analyst)'!Q:Q,5*(ROW()-2)+4),#N/A),"")</f>
        <v>#N/A</v>
      </c>
      <c r="R16" t="e">
        <f>IF($A16&lt;&gt;"",IF(INDEX('Size (Analyst)'!R:R,5*(ROW()-2)+4)&lt;&gt;"",INDEX('Size (Analyst)'!R:R,5*(ROW()-2)+4),#N/A),"")</f>
        <v>#N/A</v>
      </c>
      <c r="S16" t="e">
        <f>IF($A16&lt;&gt;"",IF(INDEX('Size (Analyst)'!S:S,5*(ROW()-2)+4)&lt;&gt;"",INDEX('Size (Analyst)'!S:S,5*(ROW()-2)+4),#N/A),"")</f>
        <v>#N/A</v>
      </c>
      <c r="T16" t="e">
        <f>IF($A16&lt;&gt;"",IF(INDEX('Size (Analyst)'!T:T,5*(ROW()-2)+4)&lt;&gt;"",INDEX('Size (Analyst)'!T:T,5*(ROW()-2)+4),#N/A),"")</f>
        <v>#N/A</v>
      </c>
      <c r="U16" t="e">
        <f>IF($A16&lt;&gt;"",IF(INDEX('Size (Analyst)'!U:U,5*(ROW()-2)+4)&lt;&gt;"",INDEX('Size (Analyst)'!U:U,5*(ROW()-2)+4),#N/A),"")</f>
        <v>#N/A</v>
      </c>
      <c r="V16" t="e">
        <f>IF($A16&lt;&gt;"",IF(INDEX('Size (Analyst)'!V:V,5*(ROW()-2)+4)&lt;&gt;"",INDEX('Size (Analyst)'!V:V,5*(ROW()-2)+4),#N/A),"")</f>
        <v>#N/A</v>
      </c>
      <c r="W16" t="e">
        <f>IF($A16&lt;&gt;"",IF(INDEX('Size (Analyst)'!W:W,5*(ROW()-2)+4)&lt;&gt;"",INDEX('Size (Analyst)'!W:W,5*(ROW()-2)+4),#N/A),"")</f>
        <v>#N/A</v>
      </c>
      <c r="X16" t="e">
        <f>IF($A16&lt;&gt;"",IF(INDEX('Size (Analyst)'!X:X,5*(ROW()-2)+4)&lt;&gt;"",INDEX('Size (Analyst)'!X:X,5*(ROW()-2)+4),#N/A),"")</f>
        <v>#N/A</v>
      </c>
      <c r="Y16">
        <f>IF($A16&lt;&gt;"",IF(INDEX('Size (Analyst)'!Y:Y,5*(ROW()-2)+4)&lt;&gt;"",INDEX('Size (Analyst)'!Y:Y,5*(ROW()-2)+4),#N/A),"")</f>
        <v>1.1161000000000001</v>
      </c>
      <c r="Z16" t="e">
        <f>IF($A16&lt;&gt;"",IF(INDEX('Size (Analyst)'!Z:Z,5*(ROW()-2)+4)&lt;&gt;"",INDEX('Size (Analyst)'!Z:Z,5*(ROW()-2)+4),#N/A),"")</f>
        <v>#N/A</v>
      </c>
    </row>
    <row r="17" spans="1:26" x14ac:dyDescent="0.2">
      <c r="A17" s="13">
        <f>IF(INDEX('Size (Analyst)'!A:A,5*(ROW()-2)+1)&lt;&gt;"",INDEX('Size (Analyst)'!A:A,5*(ROW()-2)+1),"")</f>
        <v>44593</v>
      </c>
      <c r="B17" t="e">
        <f>IF($A17&lt;&gt;"",IF(INDEX('Size (Analyst)'!B:B,5*(ROW()-2)+4)&lt;&gt;"",INDEX('Size (Analyst)'!B:B,5*(ROW()-2)+4),#N/A),"")</f>
        <v>#N/A</v>
      </c>
      <c r="C17" t="e">
        <f>IF($A17&lt;&gt;"",IF(INDEX('Size (Analyst)'!C:C,5*(ROW()-2)+4)&lt;&gt;"",INDEX('Size (Analyst)'!C:C,5*(ROW()-2)+4),#N/A),"")</f>
        <v>#N/A</v>
      </c>
      <c r="D17" t="e">
        <f>IF($A17&lt;&gt;"",IF(INDEX('Size (Analyst)'!D:D,5*(ROW()-2)+4)&lt;&gt;"",INDEX('Size (Analyst)'!D:D,5*(ROW()-2)+4),#N/A),"")</f>
        <v>#N/A</v>
      </c>
      <c r="E17" t="e">
        <f>IF($A17&lt;&gt;"",IF(INDEX('Size (Analyst)'!E:E,5*(ROW()-2)+4)&lt;&gt;"",INDEX('Size (Analyst)'!E:E,5*(ROW()-2)+4),#N/A),"")</f>
        <v>#N/A</v>
      </c>
      <c r="F17" t="e">
        <f>IF($A17&lt;&gt;"",IF(INDEX('Size (Analyst)'!F:F,5*(ROW()-2)+4)&lt;&gt;"",INDEX('Size (Analyst)'!F:F,5*(ROW()-2)+4),#N/A),"")</f>
        <v>#N/A</v>
      </c>
      <c r="G17" t="e">
        <f>IF($A17&lt;&gt;"",IF(INDEX('Size (Analyst)'!G:G,5*(ROW()-2)+4)&lt;&gt;"",INDEX('Size (Analyst)'!G:G,5*(ROW()-2)+4),#N/A),"")</f>
        <v>#N/A</v>
      </c>
      <c r="H17" t="e">
        <f>IF($A17&lt;&gt;"",IF(INDEX('Size (Analyst)'!H:H,5*(ROW()-2)+4)&lt;&gt;"",INDEX('Size (Analyst)'!H:H,5*(ROW()-2)+4),#N/A),"")</f>
        <v>#N/A</v>
      </c>
      <c r="I17" t="e">
        <f>IF($A17&lt;&gt;"",IF(INDEX('Size (Analyst)'!I:I,5*(ROW()-2)+4)&lt;&gt;"",INDEX('Size (Analyst)'!I:I,5*(ROW()-2)+4),#N/A),"")</f>
        <v>#N/A</v>
      </c>
      <c r="J17" t="e">
        <f>IF($A17&lt;&gt;"",IF(INDEX('Size (Analyst)'!J:J,5*(ROW()-2)+4)&lt;&gt;"",INDEX('Size (Analyst)'!J:J,5*(ROW()-2)+4),#N/A),"")</f>
        <v>#N/A</v>
      </c>
      <c r="K17">
        <f>IF($A17&lt;&gt;"",IF(INDEX('Size (Analyst)'!K:K,5*(ROW()-2)+4)&lt;&gt;"",INDEX('Size (Analyst)'!K:K,5*(ROW()-2)+4),#N/A),"")</f>
        <v>3.8650000000000002</v>
      </c>
      <c r="L17" t="e">
        <f>IF($A17&lt;&gt;"",IF(INDEX('Size (Analyst)'!L:L,5*(ROW()-2)+4)&lt;&gt;"",INDEX('Size (Analyst)'!L:L,5*(ROW()-2)+4),#N/A),"")</f>
        <v>#N/A</v>
      </c>
      <c r="M17">
        <f>IF($A17&lt;&gt;"",IF(INDEX('Size (Analyst)'!M:M,5*(ROW()-2)+4)&lt;&gt;"",INDEX('Size (Analyst)'!M:M,5*(ROW()-2)+4),#N/A),"")</f>
        <v>4.0606</v>
      </c>
      <c r="N17" t="e">
        <f>IF($A17&lt;&gt;"",IF(INDEX('Size (Analyst)'!N:N,5*(ROW()-2)+4)&lt;&gt;"",INDEX('Size (Analyst)'!N:N,5*(ROW()-2)+4),#N/A),"")</f>
        <v>#N/A</v>
      </c>
      <c r="O17" t="e">
        <f>IF($A17&lt;&gt;"",IF(INDEX('Size (Analyst)'!O:O,5*(ROW()-2)+4)&lt;&gt;"",INDEX('Size (Analyst)'!O:O,5*(ROW()-2)+4),#N/A),"")</f>
        <v>#N/A</v>
      </c>
      <c r="P17">
        <f>IF($A17&lt;&gt;"",IF(INDEX('Size (Analyst)'!P:P,5*(ROW()-2)+4)&lt;&gt;"",INDEX('Size (Analyst)'!P:P,5*(ROW()-2)+4),#N/A),"")</f>
        <v>15.239000000000001</v>
      </c>
      <c r="Q17">
        <f>IF($A17&lt;&gt;"",IF(INDEX('Size (Analyst)'!Q:Q,5*(ROW()-2)+4)&lt;&gt;"",INDEX('Size (Analyst)'!Q:Q,5*(ROW()-2)+4),#N/A),"")</f>
        <v>33.198999999999998</v>
      </c>
      <c r="R17" t="e">
        <f>IF($A17&lt;&gt;"",IF(INDEX('Size (Analyst)'!R:R,5*(ROW()-2)+4)&lt;&gt;"",INDEX('Size (Analyst)'!R:R,5*(ROW()-2)+4),#N/A),"")</f>
        <v>#N/A</v>
      </c>
      <c r="S17" t="e">
        <f>IF($A17&lt;&gt;"",IF(INDEX('Size (Analyst)'!S:S,5*(ROW()-2)+4)&lt;&gt;"",INDEX('Size (Analyst)'!S:S,5*(ROW()-2)+4),#N/A),"")</f>
        <v>#N/A</v>
      </c>
      <c r="T17" t="e">
        <f>IF($A17&lt;&gt;"",IF(INDEX('Size (Analyst)'!T:T,5*(ROW()-2)+4)&lt;&gt;"",INDEX('Size (Analyst)'!T:T,5*(ROW()-2)+4),#N/A),"")</f>
        <v>#N/A</v>
      </c>
      <c r="U17" t="e">
        <f>IF($A17&lt;&gt;"",IF(INDEX('Size (Analyst)'!U:U,5*(ROW()-2)+4)&lt;&gt;"",INDEX('Size (Analyst)'!U:U,5*(ROW()-2)+4),#N/A),"")</f>
        <v>#N/A</v>
      </c>
      <c r="V17" t="e">
        <f>IF($A17&lt;&gt;"",IF(INDEX('Size (Analyst)'!V:V,5*(ROW()-2)+4)&lt;&gt;"",INDEX('Size (Analyst)'!V:V,5*(ROW()-2)+4),#N/A),"")</f>
        <v>#N/A</v>
      </c>
      <c r="W17" t="e">
        <f>IF($A17&lt;&gt;"",IF(INDEX('Size (Analyst)'!W:W,5*(ROW()-2)+4)&lt;&gt;"",INDEX('Size (Analyst)'!W:W,5*(ROW()-2)+4),#N/A),"")</f>
        <v>#N/A</v>
      </c>
      <c r="X17" t="e">
        <f>IF($A17&lt;&gt;"",IF(INDEX('Size (Analyst)'!X:X,5*(ROW()-2)+4)&lt;&gt;"",INDEX('Size (Analyst)'!X:X,5*(ROW()-2)+4),#N/A),"")</f>
        <v>#N/A</v>
      </c>
      <c r="Y17" t="e">
        <f>IF($A17&lt;&gt;"",IF(INDEX('Size (Analyst)'!Y:Y,5*(ROW()-2)+4)&lt;&gt;"",INDEX('Size (Analyst)'!Y:Y,5*(ROW()-2)+4),#N/A),"")</f>
        <v>#N/A</v>
      </c>
      <c r="Z17" t="e">
        <f>IF($A17&lt;&gt;"",IF(INDEX('Size (Analyst)'!Z:Z,5*(ROW()-2)+4)&lt;&gt;"",INDEX('Size (Analyst)'!Z:Z,5*(ROW()-2)+4),#N/A),"")</f>
        <v>#N/A</v>
      </c>
    </row>
    <row r="18" spans="1:26" x14ac:dyDescent="0.2">
      <c r="A18" s="13">
        <f>IF(INDEX('Size (Analyst)'!A:A,5*(ROW()-2)+1)&lt;&gt;"",INDEX('Size (Analyst)'!A:A,5*(ROW()-2)+1),"")</f>
        <v>44594</v>
      </c>
      <c r="B18" t="e">
        <f>IF($A18&lt;&gt;"",IF(INDEX('Size (Analyst)'!B:B,5*(ROW()-2)+4)&lt;&gt;"",INDEX('Size (Analyst)'!B:B,5*(ROW()-2)+4),#N/A),"")</f>
        <v>#N/A</v>
      </c>
      <c r="C18" t="e">
        <f>IF($A18&lt;&gt;"",IF(INDEX('Size (Analyst)'!C:C,5*(ROW()-2)+4)&lt;&gt;"",INDEX('Size (Analyst)'!C:C,5*(ROW()-2)+4),#N/A),"")</f>
        <v>#N/A</v>
      </c>
      <c r="D18" t="e">
        <f>IF($A18&lt;&gt;"",IF(INDEX('Size (Analyst)'!D:D,5*(ROW()-2)+4)&lt;&gt;"",INDEX('Size (Analyst)'!D:D,5*(ROW()-2)+4),#N/A),"")</f>
        <v>#N/A</v>
      </c>
      <c r="E18">
        <f>IF($A18&lt;&gt;"",IF(INDEX('Size (Analyst)'!E:E,5*(ROW()-2)+4)&lt;&gt;"",INDEX('Size (Analyst)'!E:E,5*(ROW()-2)+4),#N/A),"")</f>
        <v>3910</v>
      </c>
      <c r="F18" t="e">
        <f>IF($A18&lt;&gt;"",IF(INDEX('Size (Analyst)'!F:F,5*(ROW()-2)+4)&lt;&gt;"",INDEX('Size (Analyst)'!F:F,5*(ROW()-2)+4),#N/A),"")</f>
        <v>#N/A</v>
      </c>
      <c r="G18" t="e">
        <f>IF($A18&lt;&gt;"",IF(INDEX('Size (Analyst)'!G:G,5*(ROW()-2)+4)&lt;&gt;"",INDEX('Size (Analyst)'!G:G,5*(ROW()-2)+4),#N/A),"")</f>
        <v>#N/A</v>
      </c>
      <c r="H18" t="e">
        <f>IF($A18&lt;&gt;"",IF(INDEX('Size (Analyst)'!H:H,5*(ROW()-2)+4)&lt;&gt;"",INDEX('Size (Analyst)'!H:H,5*(ROW()-2)+4),#N/A),"")</f>
        <v>#N/A</v>
      </c>
      <c r="I18" t="e">
        <f>IF($A18&lt;&gt;"",IF(INDEX('Size (Analyst)'!I:I,5*(ROW()-2)+4)&lt;&gt;"",INDEX('Size (Analyst)'!I:I,5*(ROW()-2)+4),#N/A),"")</f>
        <v>#N/A</v>
      </c>
      <c r="J18" t="e">
        <f>IF($A18&lt;&gt;"",IF(INDEX('Size (Analyst)'!J:J,5*(ROW()-2)+4)&lt;&gt;"",INDEX('Size (Analyst)'!J:J,5*(ROW()-2)+4),#N/A),"")</f>
        <v>#N/A</v>
      </c>
      <c r="K18" t="e">
        <f>IF($A18&lt;&gt;"",IF(INDEX('Size (Analyst)'!K:K,5*(ROW()-2)+4)&lt;&gt;"",INDEX('Size (Analyst)'!K:K,5*(ROW()-2)+4),#N/A),"")</f>
        <v>#N/A</v>
      </c>
      <c r="L18" t="e">
        <f>IF($A18&lt;&gt;"",IF(INDEX('Size (Analyst)'!L:L,5*(ROW()-2)+4)&lt;&gt;"",INDEX('Size (Analyst)'!L:L,5*(ROW()-2)+4),#N/A),"")</f>
        <v>#N/A</v>
      </c>
      <c r="M18" t="e">
        <f>IF($A18&lt;&gt;"",IF(INDEX('Size (Analyst)'!M:M,5*(ROW()-2)+4)&lt;&gt;"",INDEX('Size (Analyst)'!M:M,5*(ROW()-2)+4),#N/A),"")</f>
        <v>#N/A</v>
      </c>
      <c r="N18" t="e">
        <f>IF($A18&lt;&gt;"",IF(INDEX('Size (Analyst)'!N:N,5*(ROW()-2)+4)&lt;&gt;"",INDEX('Size (Analyst)'!N:N,5*(ROW()-2)+4),#N/A),"")</f>
        <v>#N/A</v>
      </c>
      <c r="O18" t="e">
        <f>IF($A18&lt;&gt;"",IF(INDEX('Size (Analyst)'!O:O,5*(ROW()-2)+4)&lt;&gt;"",INDEX('Size (Analyst)'!O:O,5*(ROW()-2)+4),#N/A),"")</f>
        <v>#N/A</v>
      </c>
      <c r="P18" t="e">
        <f>IF($A18&lt;&gt;"",IF(INDEX('Size (Analyst)'!P:P,5*(ROW()-2)+4)&lt;&gt;"",INDEX('Size (Analyst)'!P:P,5*(ROW()-2)+4),#N/A),"")</f>
        <v>#N/A</v>
      </c>
      <c r="Q18" t="e">
        <f>IF($A18&lt;&gt;"",IF(INDEX('Size (Analyst)'!Q:Q,5*(ROW()-2)+4)&lt;&gt;"",INDEX('Size (Analyst)'!Q:Q,5*(ROW()-2)+4),#N/A),"")</f>
        <v>#N/A</v>
      </c>
      <c r="R18" t="e">
        <f>IF($A18&lt;&gt;"",IF(INDEX('Size (Analyst)'!R:R,5*(ROW()-2)+4)&lt;&gt;"",INDEX('Size (Analyst)'!R:R,5*(ROW()-2)+4),#N/A),"")</f>
        <v>#N/A</v>
      </c>
      <c r="S18" t="e">
        <f>IF($A18&lt;&gt;"",IF(INDEX('Size (Analyst)'!S:S,5*(ROW()-2)+4)&lt;&gt;"",INDEX('Size (Analyst)'!S:S,5*(ROW()-2)+4),#N/A),"")</f>
        <v>#N/A</v>
      </c>
      <c r="T18" t="e">
        <f>IF($A18&lt;&gt;"",IF(INDEX('Size (Analyst)'!T:T,5*(ROW()-2)+4)&lt;&gt;"",INDEX('Size (Analyst)'!T:T,5*(ROW()-2)+4),#N/A),"")</f>
        <v>#N/A</v>
      </c>
      <c r="U18" t="e">
        <f>IF($A18&lt;&gt;"",IF(INDEX('Size (Analyst)'!U:U,5*(ROW()-2)+4)&lt;&gt;"",INDEX('Size (Analyst)'!U:U,5*(ROW()-2)+4),#N/A),"")</f>
        <v>#N/A</v>
      </c>
      <c r="V18" t="e">
        <f>IF($A18&lt;&gt;"",IF(INDEX('Size (Analyst)'!V:V,5*(ROW()-2)+4)&lt;&gt;"",INDEX('Size (Analyst)'!V:V,5*(ROW()-2)+4),#N/A),"")</f>
        <v>#N/A</v>
      </c>
      <c r="W18" t="e">
        <f>IF($A18&lt;&gt;"",IF(INDEX('Size (Analyst)'!W:W,5*(ROW()-2)+4)&lt;&gt;"",INDEX('Size (Analyst)'!W:W,5*(ROW()-2)+4),#N/A),"")</f>
        <v>#N/A</v>
      </c>
      <c r="X18" t="e">
        <f>IF($A18&lt;&gt;"",IF(INDEX('Size (Analyst)'!X:X,5*(ROW()-2)+4)&lt;&gt;"",INDEX('Size (Analyst)'!X:X,5*(ROW()-2)+4),#N/A),"")</f>
        <v>#N/A</v>
      </c>
      <c r="Y18" t="e">
        <f>IF($A18&lt;&gt;"",IF(INDEX('Size (Analyst)'!Y:Y,5*(ROW()-2)+4)&lt;&gt;"",INDEX('Size (Analyst)'!Y:Y,5*(ROW()-2)+4),#N/A),"")</f>
        <v>#N/A</v>
      </c>
      <c r="Z18" t="e">
        <f>IF($A18&lt;&gt;"",IF(INDEX('Size (Analyst)'!Z:Z,5*(ROW()-2)+4)&lt;&gt;"",INDEX('Size (Analyst)'!Z:Z,5*(ROW()-2)+4),#N/A),"")</f>
        <v>#N/A</v>
      </c>
    </row>
    <row r="19" spans="1:26" x14ac:dyDescent="0.2">
      <c r="A19" s="13">
        <f>IF(INDEX('Size (Analyst)'!A:A,5*(ROW()-2)+1)&lt;&gt;"",INDEX('Size (Analyst)'!A:A,5*(ROW()-2)+1),"")</f>
        <v>44599</v>
      </c>
      <c r="B19" t="e">
        <f>IF($A19&lt;&gt;"",IF(INDEX('Size (Analyst)'!B:B,5*(ROW()-2)+4)&lt;&gt;"",INDEX('Size (Analyst)'!B:B,5*(ROW()-2)+4),#N/A),"")</f>
        <v>#N/A</v>
      </c>
      <c r="C19" t="e">
        <f>IF($A19&lt;&gt;"",IF(INDEX('Size (Analyst)'!C:C,5*(ROW()-2)+4)&lt;&gt;"",INDEX('Size (Analyst)'!C:C,5*(ROW()-2)+4),#N/A),"")</f>
        <v>#N/A</v>
      </c>
      <c r="D19" t="e">
        <f>IF($A19&lt;&gt;"",IF(INDEX('Size (Analyst)'!D:D,5*(ROW()-2)+4)&lt;&gt;"",INDEX('Size (Analyst)'!D:D,5*(ROW()-2)+4),#N/A),"")</f>
        <v>#N/A</v>
      </c>
      <c r="E19" t="e">
        <f>IF($A19&lt;&gt;"",IF(INDEX('Size (Analyst)'!E:E,5*(ROW()-2)+4)&lt;&gt;"",INDEX('Size (Analyst)'!E:E,5*(ROW()-2)+4),#N/A),"")</f>
        <v>#N/A</v>
      </c>
      <c r="F19" t="e">
        <f>IF($A19&lt;&gt;"",IF(INDEX('Size (Analyst)'!F:F,5*(ROW()-2)+4)&lt;&gt;"",INDEX('Size (Analyst)'!F:F,5*(ROW()-2)+4),#N/A),"")</f>
        <v>#N/A</v>
      </c>
      <c r="G19" t="e">
        <f>IF($A19&lt;&gt;"",IF(INDEX('Size (Analyst)'!G:G,5*(ROW()-2)+4)&lt;&gt;"",INDEX('Size (Analyst)'!G:G,5*(ROW()-2)+4),#N/A),"")</f>
        <v>#N/A</v>
      </c>
      <c r="H19" t="e">
        <f>IF($A19&lt;&gt;"",IF(INDEX('Size (Analyst)'!H:H,5*(ROW()-2)+4)&lt;&gt;"",INDEX('Size (Analyst)'!H:H,5*(ROW()-2)+4),#N/A),"")</f>
        <v>#N/A</v>
      </c>
      <c r="I19" t="e">
        <f>IF($A19&lt;&gt;"",IF(INDEX('Size (Analyst)'!I:I,5*(ROW()-2)+4)&lt;&gt;"",INDEX('Size (Analyst)'!I:I,5*(ROW()-2)+4),#N/A),"")</f>
        <v>#N/A</v>
      </c>
      <c r="J19" t="e">
        <f>IF($A19&lt;&gt;"",IF(INDEX('Size (Analyst)'!J:J,5*(ROW()-2)+4)&lt;&gt;"",INDEX('Size (Analyst)'!J:J,5*(ROW()-2)+4),#N/A),"")</f>
        <v>#N/A</v>
      </c>
      <c r="K19" t="e">
        <f>IF($A19&lt;&gt;"",IF(INDEX('Size (Analyst)'!K:K,5*(ROW()-2)+4)&lt;&gt;"",INDEX('Size (Analyst)'!K:K,5*(ROW()-2)+4),#N/A),"")</f>
        <v>#N/A</v>
      </c>
      <c r="L19" t="e">
        <f>IF($A19&lt;&gt;"",IF(INDEX('Size (Analyst)'!L:L,5*(ROW()-2)+4)&lt;&gt;"",INDEX('Size (Analyst)'!L:L,5*(ROW()-2)+4),#N/A),"")</f>
        <v>#N/A</v>
      </c>
      <c r="M19" t="e">
        <f>IF($A19&lt;&gt;"",IF(INDEX('Size (Analyst)'!M:M,5*(ROW()-2)+4)&lt;&gt;"",INDEX('Size (Analyst)'!M:M,5*(ROW()-2)+4),#N/A),"")</f>
        <v>#N/A</v>
      </c>
      <c r="N19" t="e">
        <f>IF($A19&lt;&gt;"",IF(INDEX('Size (Analyst)'!N:N,5*(ROW()-2)+4)&lt;&gt;"",INDEX('Size (Analyst)'!N:N,5*(ROW()-2)+4),#N/A),"")</f>
        <v>#N/A</v>
      </c>
      <c r="O19" t="e">
        <f>IF($A19&lt;&gt;"",IF(INDEX('Size (Analyst)'!O:O,5*(ROW()-2)+4)&lt;&gt;"",INDEX('Size (Analyst)'!O:O,5*(ROW()-2)+4),#N/A),"")</f>
        <v>#N/A</v>
      </c>
      <c r="P19" t="e">
        <f>IF($A19&lt;&gt;"",IF(INDEX('Size (Analyst)'!P:P,5*(ROW()-2)+4)&lt;&gt;"",INDEX('Size (Analyst)'!P:P,5*(ROW()-2)+4),#N/A),"")</f>
        <v>#N/A</v>
      </c>
      <c r="Q19" t="e">
        <f>IF($A19&lt;&gt;"",IF(INDEX('Size (Analyst)'!Q:Q,5*(ROW()-2)+4)&lt;&gt;"",INDEX('Size (Analyst)'!Q:Q,5*(ROW()-2)+4),#N/A),"")</f>
        <v>#N/A</v>
      </c>
      <c r="R19" t="e">
        <f>IF($A19&lt;&gt;"",IF(INDEX('Size (Analyst)'!R:R,5*(ROW()-2)+4)&lt;&gt;"",INDEX('Size (Analyst)'!R:R,5*(ROW()-2)+4),#N/A),"")</f>
        <v>#N/A</v>
      </c>
      <c r="S19" t="e">
        <f>IF($A19&lt;&gt;"",IF(INDEX('Size (Analyst)'!S:S,5*(ROW()-2)+4)&lt;&gt;"",INDEX('Size (Analyst)'!S:S,5*(ROW()-2)+4),#N/A),"")</f>
        <v>#N/A</v>
      </c>
      <c r="T19" t="e">
        <f>IF($A19&lt;&gt;"",IF(INDEX('Size (Analyst)'!T:T,5*(ROW()-2)+4)&lt;&gt;"",INDEX('Size (Analyst)'!T:T,5*(ROW()-2)+4),#N/A),"")</f>
        <v>#N/A</v>
      </c>
      <c r="U19" t="e">
        <f>IF($A19&lt;&gt;"",IF(INDEX('Size (Analyst)'!U:U,5*(ROW()-2)+4)&lt;&gt;"",INDEX('Size (Analyst)'!U:U,5*(ROW()-2)+4),#N/A),"")</f>
        <v>#N/A</v>
      </c>
      <c r="V19" t="e">
        <f>IF($A19&lt;&gt;"",IF(INDEX('Size (Analyst)'!V:V,5*(ROW()-2)+4)&lt;&gt;"",INDEX('Size (Analyst)'!V:V,5*(ROW()-2)+4),#N/A),"")</f>
        <v>#N/A</v>
      </c>
      <c r="W19" t="e">
        <f>IF($A19&lt;&gt;"",IF(INDEX('Size (Analyst)'!W:W,5*(ROW()-2)+4)&lt;&gt;"",INDEX('Size (Analyst)'!W:W,5*(ROW()-2)+4),#N/A),"")</f>
        <v>#N/A</v>
      </c>
      <c r="X19" t="e">
        <f>IF($A19&lt;&gt;"",IF(INDEX('Size (Analyst)'!X:X,5*(ROW()-2)+4)&lt;&gt;"",INDEX('Size (Analyst)'!X:X,5*(ROW()-2)+4),#N/A),"")</f>
        <v>#N/A</v>
      </c>
      <c r="Y19">
        <f>IF($A19&lt;&gt;"",IF(INDEX('Size (Analyst)'!Y:Y,5*(ROW()-2)+4)&lt;&gt;"",INDEX('Size (Analyst)'!Y:Y,5*(ROW()-2)+4),#N/A),"")</f>
        <v>1.1439999999999999</v>
      </c>
      <c r="Z19" t="e">
        <f>IF($A19&lt;&gt;"",IF(INDEX('Size (Analyst)'!Z:Z,5*(ROW()-2)+4)&lt;&gt;"",INDEX('Size (Analyst)'!Z:Z,5*(ROW()-2)+4),#N/A),"")</f>
        <v>#N/A</v>
      </c>
    </row>
    <row r="20" spans="1:26" x14ac:dyDescent="0.2">
      <c r="A20" s="13">
        <f>IF(INDEX('Size (Analyst)'!A:A,5*(ROW()-2)+1)&lt;&gt;"",INDEX('Size (Analyst)'!A:A,5*(ROW()-2)+1),"")</f>
        <v>44606</v>
      </c>
      <c r="B20" t="e">
        <f>IF($A20&lt;&gt;"",IF(INDEX('Size (Analyst)'!B:B,5*(ROW()-2)+4)&lt;&gt;"",INDEX('Size (Analyst)'!B:B,5*(ROW()-2)+4),#N/A),"")</f>
        <v>#N/A</v>
      </c>
      <c r="C20" t="e">
        <f>IF($A20&lt;&gt;"",IF(INDEX('Size (Analyst)'!C:C,5*(ROW()-2)+4)&lt;&gt;"",INDEX('Size (Analyst)'!C:C,5*(ROW()-2)+4),#N/A),"")</f>
        <v>#N/A</v>
      </c>
      <c r="D20" t="e">
        <f>IF($A20&lt;&gt;"",IF(INDEX('Size (Analyst)'!D:D,5*(ROW()-2)+4)&lt;&gt;"",INDEX('Size (Analyst)'!D:D,5*(ROW()-2)+4),#N/A),"")</f>
        <v>#N/A</v>
      </c>
      <c r="E20" t="e">
        <f>IF($A20&lt;&gt;"",IF(INDEX('Size (Analyst)'!E:E,5*(ROW()-2)+4)&lt;&gt;"",INDEX('Size (Analyst)'!E:E,5*(ROW()-2)+4),#N/A),"")</f>
        <v>#N/A</v>
      </c>
      <c r="F20" t="e">
        <f>IF($A20&lt;&gt;"",IF(INDEX('Size (Analyst)'!F:F,5*(ROW()-2)+4)&lt;&gt;"",INDEX('Size (Analyst)'!F:F,5*(ROW()-2)+4),#N/A),"")</f>
        <v>#N/A</v>
      </c>
      <c r="G20" t="e">
        <f>IF($A20&lt;&gt;"",IF(INDEX('Size (Analyst)'!G:G,5*(ROW()-2)+4)&lt;&gt;"",INDEX('Size (Analyst)'!G:G,5*(ROW()-2)+4),#N/A),"")</f>
        <v>#N/A</v>
      </c>
      <c r="H20" t="e">
        <f>IF($A20&lt;&gt;"",IF(INDEX('Size (Analyst)'!H:H,5*(ROW()-2)+4)&lt;&gt;"",INDEX('Size (Analyst)'!H:H,5*(ROW()-2)+4),#N/A),"")</f>
        <v>#N/A</v>
      </c>
      <c r="I20" t="e">
        <f>IF($A20&lt;&gt;"",IF(INDEX('Size (Analyst)'!I:I,5*(ROW()-2)+4)&lt;&gt;"",INDEX('Size (Analyst)'!I:I,5*(ROW()-2)+4),#N/A),"")</f>
        <v>#N/A</v>
      </c>
      <c r="J20">
        <f>IF($A20&lt;&gt;"",IF(INDEX('Size (Analyst)'!J:J,5*(ROW()-2)+4)&lt;&gt;"",INDEX('Size (Analyst)'!J:J,5*(ROW()-2)+4),#N/A),"")</f>
        <v>20.393000000000001</v>
      </c>
      <c r="K20" t="e">
        <f>IF($A20&lt;&gt;"",IF(INDEX('Size (Analyst)'!K:K,5*(ROW()-2)+4)&lt;&gt;"",INDEX('Size (Analyst)'!K:K,5*(ROW()-2)+4),#N/A),"")</f>
        <v>#N/A</v>
      </c>
      <c r="L20" t="e">
        <f>IF($A20&lt;&gt;"",IF(INDEX('Size (Analyst)'!L:L,5*(ROW()-2)+4)&lt;&gt;"",INDEX('Size (Analyst)'!L:L,5*(ROW()-2)+4),#N/A),"")</f>
        <v>#N/A</v>
      </c>
      <c r="M20" t="e">
        <f>IF($A20&lt;&gt;"",IF(INDEX('Size (Analyst)'!M:M,5*(ROW()-2)+4)&lt;&gt;"",INDEX('Size (Analyst)'!M:M,5*(ROW()-2)+4),#N/A),"")</f>
        <v>#N/A</v>
      </c>
      <c r="N20" t="e">
        <f>IF($A20&lt;&gt;"",IF(INDEX('Size (Analyst)'!N:N,5*(ROW()-2)+4)&lt;&gt;"",INDEX('Size (Analyst)'!N:N,5*(ROW()-2)+4),#N/A),"")</f>
        <v>#N/A</v>
      </c>
      <c r="O20" t="e">
        <f>IF($A20&lt;&gt;"",IF(INDEX('Size (Analyst)'!O:O,5*(ROW()-2)+4)&lt;&gt;"",INDEX('Size (Analyst)'!O:O,5*(ROW()-2)+4),#N/A),"")</f>
        <v>#N/A</v>
      </c>
      <c r="P20" t="e">
        <f>IF($A20&lt;&gt;"",IF(INDEX('Size (Analyst)'!P:P,5*(ROW()-2)+4)&lt;&gt;"",INDEX('Size (Analyst)'!P:P,5*(ROW()-2)+4),#N/A),"")</f>
        <v>#N/A</v>
      </c>
      <c r="Q20" t="e">
        <f>IF($A20&lt;&gt;"",IF(INDEX('Size (Analyst)'!Q:Q,5*(ROW()-2)+4)&lt;&gt;"",INDEX('Size (Analyst)'!Q:Q,5*(ROW()-2)+4),#N/A),"")</f>
        <v>#N/A</v>
      </c>
      <c r="R20" t="e">
        <f>IF($A20&lt;&gt;"",IF(INDEX('Size (Analyst)'!R:R,5*(ROW()-2)+4)&lt;&gt;"",INDEX('Size (Analyst)'!R:R,5*(ROW()-2)+4),#N/A),"")</f>
        <v>#N/A</v>
      </c>
      <c r="S20" t="e">
        <f>IF($A20&lt;&gt;"",IF(INDEX('Size (Analyst)'!S:S,5*(ROW()-2)+4)&lt;&gt;"",INDEX('Size (Analyst)'!S:S,5*(ROW()-2)+4),#N/A),"")</f>
        <v>#N/A</v>
      </c>
      <c r="T20" t="e">
        <f>IF($A20&lt;&gt;"",IF(INDEX('Size (Analyst)'!T:T,5*(ROW()-2)+4)&lt;&gt;"",INDEX('Size (Analyst)'!T:T,5*(ROW()-2)+4),#N/A),"")</f>
        <v>#N/A</v>
      </c>
      <c r="U20" t="e">
        <f>IF($A20&lt;&gt;"",IF(INDEX('Size (Analyst)'!U:U,5*(ROW()-2)+4)&lt;&gt;"",INDEX('Size (Analyst)'!U:U,5*(ROW()-2)+4),#N/A),"")</f>
        <v>#N/A</v>
      </c>
      <c r="V20" t="e">
        <f>IF($A20&lt;&gt;"",IF(INDEX('Size (Analyst)'!V:V,5*(ROW()-2)+4)&lt;&gt;"",INDEX('Size (Analyst)'!V:V,5*(ROW()-2)+4),#N/A),"")</f>
        <v>#N/A</v>
      </c>
      <c r="W20" t="e">
        <f>IF($A20&lt;&gt;"",IF(INDEX('Size (Analyst)'!W:W,5*(ROW()-2)+4)&lt;&gt;"",INDEX('Size (Analyst)'!W:W,5*(ROW()-2)+4),#N/A),"")</f>
        <v>#N/A</v>
      </c>
      <c r="X20" t="e">
        <f>IF($A20&lt;&gt;"",IF(INDEX('Size (Analyst)'!X:X,5*(ROW()-2)+4)&lt;&gt;"",INDEX('Size (Analyst)'!X:X,5*(ROW()-2)+4),#N/A),"")</f>
        <v>#N/A</v>
      </c>
      <c r="Y20" t="e">
        <f>IF($A20&lt;&gt;"",IF(INDEX('Size (Analyst)'!Y:Y,5*(ROW()-2)+4)&lt;&gt;"",INDEX('Size (Analyst)'!Y:Y,5*(ROW()-2)+4),#N/A),"")</f>
        <v>#N/A</v>
      </c>
      <c r="Z20" t="e">
        <f>IF($A20&lt;&gt;"",IF(INDEX('Size (Analyst)'!Z:Z,5*(ROW()-2)+4)&lt;&gt;"",INDEX('Size (Analyst)'!Z:Z,5*(ROW()-2)+4),#N/A),"")</f>
        <v>#N/A</v>
      </c>
    </row>
    <row r="21" spans="1:26" x14ac:dyDescent="0.2">
      <c r="A21" s="13">
        <f>IF(INDEX('Size (Analyst)'!A:A,5*(ROW()-2)+1)&lt;&gt;"",INDEX('Size (Analyst)'!A:A,5*(ROW()-2)+1),"")</f>
        <v>44607</v>
      </c>
      <c r="B21" t="e">
        <f>IF($A21&lt;&gt;"",IF(INDEX('Size (Analyst)'!B:B,5*(ROW()-2)+4)&lt;&gt;"",INDEX('Size (Analyst)'!B:B,5*(ROW()-2)+4),#N/A),"")</f>
        <v>#N/A</v>
      </c>
      <c r="C21">
        <f>IF($A21&lt;&gt;"",IF(INDEX('Size (Analyst)'!C:C,5*(ROW()-2)+4)&lt;&gt;"",INDEX('Size (Analyst)'!C:C,5*(ROW()-2)+4),#N/A),"")</f>
        <v>800.55</v>
      </c>
      <c r="D21" t="e">
        <f>IF($A21&lt;&gt;"",IF(INDEX('Size (Analyst)'!D:D,5*(ROW()-2)+4)&lt;&gt;"",INDEX('Size (Analyst)'!D:D,5*(ROW()-2)+4),#N/A),"")</f>
        <v>#N/A</v>
      </c>
      <c r="E21" t="e">
        <f>IF($A21&lt;&gt;"",IF(INDEX('Size (Analyst)'!E:E,5*(ROW()-2)+4)&lt;&gt;"",INDEX('Size (Analyst)'!E:E,5*(ROW()-2)+4),#N/A),"")</f>
        <v>#N/A</v>
      </c>
      <c r="F21" t="e">
        <f>IF($A21&lt;&gt;"",IF(INDEX('Size (Analyst)'!F:F,5*(ROW()-2)+4)&lt;&gt;"",INDEX('Size (Analyst)'!F:F,5*(ROW()-2)+4),#N/A),"")</f>
        <v>#N/A</v>
      </c>
      <c r="G21" t="e">
        <f>IF($A21&lt;&gt;"",IF(INDEX('Size (Analyst)'!G:G,5*(ROW()-2)+4)&lt;&gt;"",INDEX('Size (Analyst)'!G:G,5*(ROW()-2)+4),#N/A),"")</f>
        <v>#N/A</v>
      </c>
      <c r="H21" t="e">
        <f>IF($A21&lt;&gt;"",IF(INDEX('Size (Analyst)'!H:H,5*(ROW()-2)+4)&lt;&gt;"",INDEX('Size (Analyst)'!H:H,5*(ROW()-2)+4),#N/A),"")</f>
        <v>#N/A</v>
      </c>
      <c r="I21" t="e">
        <f>IF($A21&lt;&gt;"",IF(INDEX('Size (Analyst)'!I:I,5*(ROW()-2)+4)&lt;&gt;"",INDEX('Size (Analyst)'!I:I,5*(ROW()-2)+4),#N/A),"")</f>
        <v>#N/A</v>
      </c>
      <c r="J21" t="e">
        <f>IF($A21&lt;&gt;"",IF(INDEX('Size (Analyst)'!J:J,5*(ROW()-2)+4)&lt;&gt;"",INDEX('Size (Analyst)'!J:J,5*(ROW()-2)+4),#N/A),"")</f>
        <v>#N/A</v>
      </c>
      <c r="K21" t="e">
        <f>IF($A21&lt;&gt;"",IF(INDEX('Size (Analyst)'!K:K,5*(ROW()-2)+4)&lt;&gt;"",INDEX('Size (Analyst)'!K:K,5*(ROW()-2)+4),#N/A),"")</f>
        <v>#N/A</v>
      </c>
      <c r="L21" t="e">
        <f>IF($A21&lt;&gt;"",IF(INDEX('Size (Analyst)'!L:L,5*(ROW()-2)+4)&lt;&gt;"",INDEX('Size (Analyst)'!L:L,5*(ROW()-2)+4),#N/A),"")</f>
        <v>#N/A</v>
      </c>
      <c r="M21" t="e">
        <f>IF($A21&lt;&gt;"",IF(INDEX('Size (Analyst)'!M:M,5*(ROW()-2)+4)&lt;&gt;"",INDEX('Size (Analyst)'!M:M,5*(ROW()-2)+4),#N/A),"")</f>
        <v>#N/A</v>
      </c>
      <c r="N21" t="e">
        <f>IF($A21&lt;&gt;"",IF(INDEX('Size (Analyst)'!N:N,5*(ROW()-2)+4)&lt;&gt;"",INDEX('Size (Analyst)'!N:N,5*(ROW()-2)+4),#N/A),"")</f>
        <v>#N/A</v>
      </c>
      <c r="O21" t="e">
        <f>IF($A21&lt;&gt;"",IF(INDEX('Size (Analyst)'!O:O,5*(ROW()-2)+4)&lt;&gt;"",INDEX('Size (Analyst)'!O:O,5*(ROW()-2)+4),#N/A),"")</f>
        <v>#N/A</v>
      </c>
      <c r="P21" t="e">
        <f>IF($A21&lt;&gt;"",IF(INDEX('Size (Analyst)'!P:P,5*(ROW()-2)+4)&lt;&gt;"",INDEX('Size (Analyst)'!P:P,5*(ROW()-2)+4),#N/A),"")</f>
        <v>#N/A</v>
      </c>
      <c r="Q21" t="e">
        <f>IF($A21&lt;&gt;"",IF(INDEX('Size (Analyst)'!Q:Q,5*(ROW()-2)+4)&lt;&gt;"",INDEX('Size (Analyst)'!Q:Q,5*(ROW()-2)+4),#N/A),"")</f>
        <v>#N/A</v>
      </c>
      <c r="R21" t="e">
        <f>IF($A21&lt;&gt;"",IF(INDEX('Size (Analyst)'!R:R,5*(ROW()-2)+4)&lt;&gt;"",INDEX('Size (Analyst)'!R:R,5*(ROW()-2)+4),#N/A),"")</f>
        <v>#N/A</v>
      </c>
      <c r="S21" t="e">
        <f>IF($A21&lt;&gt;"",IF(INDEX('Size (Analyst)'!S:S,5*(ROW()-2)+4)&lt;&gt;"",INDEX('Size (Analyst)'!S:S,5*(ROW()-2)+4),#N/A),"")</f>
        <v>#N/A</v>
      </c>
      <c r="T21" t="e">
        <f>IF($A21&lt;&gt;"",IF(INDEX('Size (Analyst)'!T:T,5*(ROW()-2)+4)&lt;&gt;"",INDEX('Size (Analyst)'!T:T,5*(ROW()-2)+4),#N/A),"")</f>
        <v>#N/A</v>
      </c>
      <c r="U21" t="e">
        <f>IF($A21&lt;&gt;"",IF(INDEX('Size (Analyst)'!U:U,5*(ROW()-2)+4)&lt;&gt;"",INDEX('Size (Analyst)'!U:U,5*(ROW()-2)+4),#N/A),"")</f>
        <v>#N/A</v>
      </c>
      <c r="V21" t="e">
        <f>IF($A21&lt;&gt;"",IF(INDEX('Size (Analyst)'!V:V,5*(ROW()-2)+4)&lt;&gt;"",INDEX('Size (Analyst)'!V:V,5*(ROW()-2)+4),#N/A),"")</f>
        <v>#N/A</v>
      </c>
      <c r="W21" t="e">
        <f>IF($A21&lt;&gt;"",IF(INDEX('Size (Analyst)'!W:W,5*(ROW()-2)+4)&lt;&gt;"",INDEX('Size (Analyst)'!W:W,5*(ROW()-2)+4),#N/A),"")</f>
        <v>#N/A</v>
      </c>
      <c r="X21" t="e">
        <f>IF($A21&lt;&gt;"",IF(INDEX('Size (Analyst)'!X:X,5*(ROW()-2)+4)&lt;&gt;"",INDEX('Size (Analyst)'!X:X,5*(ROW()-2)+4),#N/A),"")</f>
        <v>#N/A</v>
      </c>
      <c r="Y21" t="e">
        <f>IF($A21&lt;&gt;"",IF(INDEX('Size (Analyst)'!Y:Y,5*(ROW()-2)+4)&lt;&gt;"",INDEX('Size (Analyst)'!Y:Y,5*(ROW()-2)+4),#N/A),"")</f>
        <v>#N/A</v>
      </c>
      <c r="Z21" t="e">
        <f>IF($A21&lt;&gt;"",IF(INDEX('Size (Analyst)'!Z:Z,5*(ROW()-2)+4)&lt;&gt;"",INDEX('Size (Analyst)'!Z:Z,5*(ROW()-2)+4),#N/A),"")</f>
        <v>#N/A</v>
      </c>
    </row>
    <row r="22" spans="1:26" x14ac:dyDescent="0.2">
      <c r="A22" s="13">
        <f>IF(INDEX('Size (Analyst)'!A:A,5*(ROW()-2)+1)&lt;&gt;"",INDEX('Size (Analyst)'!A:A,5*(ROW()-2)+1),"")</f>
        <v>44608</v>
      </c>
      <c r="B22" t="e">
        <f>IF($A22&lt;&gt;"",IF(INDEX('Size (Analyst)'!B:B,5*(ROW()-2)+4)&lt;&gt;"",INDEX('Size (Analyst)'!B:B,5*(ROW()-2)+4),#N/A),"")</f>
        <v>#N/A</v>
      </c>
      <c r="C22" t="e">
        <f>IF($A22&lt;&gt;"",IF(INDEX('Size (Analyst)'!C:C,5*(ROW()-2)+4)&lt;&gt;"",INDEX('Size (Analyst)'!C:C,5*(ROW()-2)+4),#N/A),"")</f>
        <v>#N/A</v>
      </c>
      <c r="D22" t="e">
        <f>IF($A22&lt;&gt;"",IF(INDEX('Size (Analyst)'!D:D,5*(ROW()-2)+4)&lt;&gt;"",INDEX('Size (Analyst)'!D:D,5*(ROW()-2)+4),#N/A),"")</f>
        <v>#N/A</v>
      </c>
      <c r="E22" t="e">
        <f>IF($A22&lt;&gt;"",IF(INDEX('Size (Analyst)'!E:E,5*(ROW()-2)+4)&lt;&gt;"",INDEX('Size (Analyst)'!E:E,5*(ROW()-2)+4),#N/A),"")</f>
        <v>#N/A</v>
      </c>
      <c r="F22" t="e">
        <f>IF($A22&lt;&gt;"",IF(INDEX('Size (Analyst)'!F:F,5*(ROW()-2)+4)&lt;&gt;"",INDEX('Size (Analyst)'!F:F,5*(ROW()-2)+4),#N/A),"")</f>
        <v>#N/A</v>
      </c>
      <c r="G22" t="e">
        <f>IF($A22&lt;&gt;"",IF(INDEX('Size (Analyst)'!G:G,5*(ROW()-2)+4)&lt;&gt;"",INDEX('Size (Analyst)'!G:G,5*(ROW()-2)+4),#N/A),"")</f>
        <v>#N/A</v>
      </c>
      <c r="H22" t="e">
        <f>IF($A22&lt;&gt;"",IF(INDEX('Size (Analyst)'!H:H,5*(ROW()-2)+4)&lt;&gt;"",INDEX('Size (Analyst)'!H:H,5*(ROW()-2)+4),#N/A),"")</f>
        <v>#N/A</v>
      </c>
      <c r="I22" t="e">
        <f>IF($A22&lt;&gt;"",IF(INDEX('Size (Analyst)'!I:I,5*(ROW()-2)+4)&lt;&gt;"",INDEX('Size (Analyst)'!I:I,5*(ROW()-2)+4),#N/A),"")</f>
        <v>#N/A</v>
      </c>
      <c r="J22" t="e">
        <f>IF($A22&lt;&gt;"",IF(INDEX('Size (Analyst)'!J:J,5*(ROW()-2)+4)&lt;&gt;"",INDEX('Size (Analyst)'!J:J,5*(ROW()-2)+4),#N/A),"")</f>
        <v>#N/A</v>
      </c>
      <c r="K22" t="e">
        <f>IF($A22&lt;&gt;"",IF(INDEX('Size (Analyst)'!K:K,5*(ROW()-2)+4)&lt;&gt;"",INDEX('Size (Analyst)'!K:K,5*(ROW()-2)+4),#N/A),"")</f>
        <v>#N/A</v>
      </c>
      <c r="L22" t="e">
        <f>IF($A22&lt;&gt;"",IF(INDEX('Size (Analyst)'!L:L,5*(ROW()-2)+4)&lt;&gt;"",INDEX('Size (Analyst)'!L:L,5*(ROW()-2)+4),#N/A),"")</f>
        <v>#N/A</v>
      </c>
      <c r="M22" t="e">
        <f>IF($A22&lt;&gt;"",IF(INDEX('Size (Analyst)'!M:M,5*(ROW()-2)+4)&lt;&gt;"",INDEX('Size (Analyst)'!M:M,5*(ROW()-2)+4),#N/A),"")</f>
        <v>#N/A</v>
      </c>
      <c r="N22" t="e">
        <f>IF($A22&lt;&gt;"",IF(INDEX('Size (Analyst)'!N:N,5*(ROW()-2)+4)&lt;&gt;"",INDEX('Size (Analyst)'!N:N,5*(ROW()-2)+4),#N/A),"")</f>
        <v>#N/A</v>
      </c>
      <c r="O22" t="e">
        <f>IF($A22&lt;&gt;"",IF(INDEX('Size (Analyst)'!O:O,5*(ROW()-2)+4)&lt;&gt;"",INDEX('Size (Analyst)'!O:O,5*(ROW()-2)+4),#N/A),"")</f>
        <v>#N/A</v>
      </c>
      <c r="P22">
        <f>IF($A22&lt;&gt;"",IF(INDEX('Size (Analyst)'!P:P,5*(ROW()-2)+4)&lt;&gt;"",INDEX('Size (Analyst)'!P:P,5*(ROW()-2)+4),#N/A),"")</f>
        <v>15.13</v>
      </c>
      <c r="Q22" t="e">
        <f>IF($A22&lt;&gt;"",IF(INDEX('Size (Analyst)'!Q:Q,5*(ROW()-2)+4)&lt;&gt;"",INDEX('Size (Analyst)'!Q:Q,5*(ROW()-2)+4),#N/A),"")</f>
        <v>#N/A</v>
      </c>
      <c r="R22" t="e">
        <f>IF($A22&lt;&gt;"",IF(INDEX('Size (Analyst)'!R:R,5*(ROW()-2)+4)&lt;&gt;"",INDEX('Size (Analyst)'!R:R,5*(ROW()-2)+4),#N/A),"")</f>
        <v>#N/A</v>
      </c>
      <c r="S22" t="e">
        <f>IF($A22&lt;&gt;"",IF(INDEX('Size (Analyst)'!S:S,5*(ROW()-2)+4)&lt;&gt;"",INDEX('Size (Analyst)'!S:S,5*(ROW()-2)+4),#N/A),"")</f>
        <v>#N/A</v>
      </c>
      <c r="T22" t="e">
        <f>IF($A22&lt;&gt;"",IF(INDEX('Size (Analyst)'!T:T,5*(ROW()-2)+4)&lt;&gt;"",INDEX('Size (Analyst)'!T:T,5*(ROW()-2)+4),#N/A),"")</f>
        <v>#N/A</v>
      </c>
      <c r="U22" t="e">
        <f>IF($A22&lt;&gt;"",IF(INDEX('Size (Analyst)'!U:U,5*(ROW()-2)+4)&lt;&gt;"",INDEX('Size (Analyst)'!U:U,5*(ROW()-2)+4),#N/A),"")</f>
        <v>#N/A</v>
      </c>
      <c r="V22" t="e">
        <f>IF($A22&lt;&gt;"",IF(INDEX('Size (Analyst)'!V:V,5*(ROW()-2)+4)&lt;&gt;"",INDEX('Size (Analyst)'!V:V,5*(ROW()-2)+4),#N/A),"")</f>
        <v>#N/A</v>
      </c>
      <c r="W22" t="e">
        <f>IF($A22&lt;&gt;"",IF(INDEX('Size (Analyst)'!W:W,5*(ROW()-2)+4)&lt;&gt;"",INDEX('Size (Analyst)'!W:W,5*(ROW()-2)+4),#N/A),"")</f>
        <v>#N/A</v>
      </c>
      <c r="X22" t="e">
        <f>IF($A22&lt;&gt;"",IF(INDEX('Size (Analyst)'!X:X,5*(ROW()-2)+4)&lt;&gt;"",INDEX('Size (Analyst)'!X:X,5*(ROW()-2)+4),#N/A),"")</f>
        <v>#N/A</v>
      </c>
      <c r="Y22" t="e">
        <f>IF($A22&lt;&gt;"",IF(INDEX('Size (Analyst)'!Y:Y,5*(ROW()-2)+4)&lt;&gt;"",INDEX('Size (Analyst)'!Y:Y,5*(ROW()-2)+4),#N/A),"")</f>
        <v>#N/A</v>
      </c>
      <c r="Z22" t="e">
        <f>IF($A22&lt;&gt;"",IF(INDEX('Size (Analyst)'!Z:Z,5*(ROW()-2)+4)&lt;&gt;"",INDEX('Size (Analyst)'!Z:Z,5*(ROW()-2)+4),#N/A),"")</f>
        <v>#N/A</v>
      </c>
    </row>
    <row r="23" spans="1:26" x14ac:dyDescent="0.2">
      <c r="A23" s="13">
        <f>IF(INDEX('Size (Analyst)'!A:A,5*(ROW()-2)+1)&lt;&gt;"",INDEX('Size (Analyst)'!A:A,5*(ROW()-2)+1),"")</f>
        <v>44615</v>
      </c>
      <c r="B23" t="e">
        <f>IF($A23&lt;&gt;"",IF(INDEX('Size (Analyst)'!B:B,5*(ROW()-2)+4)&lt;&gt;"",INDEX('Size (Analyst)'!B:B,5*(ROW()-2)+4),#N/A),"")</f>
        <v>#N/A</v>
      </c>
      <c r="C23" t="e">
        <f>IF($A23&lt;&gt;"",IF(INDEX('Size (Analyst)'!C:C,5*(ROW()-2)+4)&lt;&gt;"",INDEX('Size (Analyst)'!C:C,5*(ROW()-2)+4),#N/A),"")</f>
        <v>#N/A</v>
      </c>
      <c r="D23" t="e">
        <f>IF($A23&lt;&gt;"",IF(INDEX('Size (Analyst)'!D:D,5*(ROW()-2)+4)&lt;&gt;"",INDEX('Size (Analyst)'!D:D,5*(ROW()-2)+4),#N/A),"")</f>
        <v>#N/A</v>
      </c>
      <c r="E23" t="e">
        <f>IF($A23&lt;&gt;"",IF(INDEX('Size (Analyst)'!E:E,5*(ROW()-2)+4)&lt;&gt;"",INDEX('Size (Analyst)'!E:E,5*(ROW()-2)+4),#N/A),"")</f>
        <v>#N/A</v>
      </c>
      <c r="F23" t="e">
        <f>IF($A23&lt;&gt;"",IF(INDEX('Size (Analyst)'!F:F,5*(ROW()-2)+4)&lt;&gt;"",INDEX('Size (Analyst)'!F:F,5*(ROW()-2)+4),#N/A),"")</f>
        <v>#N/A</v>
      </c>
      <c r="G23" t="e">
        <f>IF($A23&lt;&gt;"",IF(INDEX('Size (Analyst)'!G:G,5*(ROW()-2)+4)&lt;&gt;"",INDEX('Size (Analyst)'!G:G,5*(ROW()-2)+4),#N/A),"")</f>
        <v>#N/A</v>
      </c>
      <c r="H23" t="e">
        <f>IF($A23&lt;&gt;"",IF(INDEX('Size (Analyst)'!H:H,5*(ROW()-2)+4)&lt;&gt;"",INDEX('Size (Analyst)'!H:H,5*(ROW()-2)+4),#N/A),"")</f>
        <v>#N/A</v>
      </c>
      <c r="I23" t="e">
        <f>IF($A23&lt;&gt;"",IF(INDEX('Size (Analyst)'!I:I,5*(ROW()-2)+4)&lt;&gt;"",INDEX('Size (Analyst)'!I:I,5*(ROW()-2)+4),#N/A),"")</f>
        <v>#N/A</v>
      </c>
      <c r="J23" t="e">
        <f>IF($A23&lt;&gt;"",IF(INDEX('Size (Analyst)'!J:J,5*(ROW()-2)+4)&lt;&gt;"",INDEX('Size (Analyst)'!J:J,5*(ROW()-2)+4),#N/A),"")</f>
        <v>#N/A</v>
      </c>
      <c r="K23" t="e">
        <f>IF($A23&lt;&gt;"",IF(INDEX('Size (Analyst)'!K:K,5*(ROW()-2)+4)&lt;&gt;"",INDEX('Size (Analyst)'!K:K,5*(ROW()-2)+4),#N/A),"")</f>
        <v>#N/A</v>
      </c>
      <c r="L23" t="e">
        <f>IF($A23&lt;&gt;"",IF(INDEX('Size (Analyst)'!L:L,5*(ROW()-2)+4)&lt;&gt;"",INDEX('Size (Analyst)'!L:L,5*(ROW()-2)+4),#N/A),"")</f>
        <v>#N/A</v>
      </c>
      <c r="M23" t="e">
        <f>IF($A23&lt;&gt;"",IF(INDEX('Size (Analyst)'!M:M,5*(ROW()-2)+4)&lt;&gt;"",INDEX('Size (Analyst)'!M:M,5*(ROW()-2)+4),#N/A),"")</f>
        <v>#N/A</v>
      </c>
      <c r="N23" t="e">
        <f>IF($A23&lt;&gt;"",IF(INDEX('Size (Analyst)'!N:N,5*(ROW()-2)+4)&lt;&gt;"",INDEX('Size (Analyst)'!N:N,5*(ROW()-2)+4),#N/A),"")</f>
        <v>#N/A</v>
      </c>
      <c r="O23" t="e">
        <f>IF($A23&lt;&gt;"",IF(INDEX('Size (Analyst)'!O:O,5*(ROW()-2)+4)&lt;&gt;"",INDEX('Size (Analyst)'!O:O,5*(ROW()-2)+4),#N/A),"")</f>
        <v>#N/A</v>
      </c>
      <c r="P23" t="e">
        <f>IF($A23&lt;&gt;"",IF(INDEX('Size (Analyst)'!P:P,5*(ROW()-2)+4)&lt;&gt;"",INDEX('Size (Analyst)'!P:P,5*(ROW()-2)+4),#N/A),"")</f>
        <v>#N/A</v>
      </c>
      <c r="Q23">
        <f>IF($A23&lt;&gt;"",IF(INDEX('Size (Analyst)'!Q:Q,5*(ROW()-2)+4)&lt;&gt;"",INDEX('Size (Analyst)'!Q:Q,5*(ROW()-2)+4),#N/A),"")</f>
        <v>32.450000000000003</v>
      </c>
      <c r="R23" t="e">
        <f>IF($A23&lt;&gt;"",IF(INDEX('Size (Analyst)'!R:R,5*(ROW()-2)+4)&lt;&gt;"",INDEX('Size (Analyst)'!R:R,5*(ROW()-2)+4),#N/A),"")</f>
        <v>#N/A</v>
      </c>
      <c r="S23">
        <f>IF($A23&lt;&gt;"",IF(INDEX('Size (Analyst)'!S:S,5*(ROW()-2)+4)&lt;&gt;"",INDEX('Size (Analyst)'!S:S,5*(ROW()-2)+4),#N/A),"")</f>
        <v>75.177499999999995</v>
      </c>
      <c r="T23">
        <f>IF($A23&lt;&gt;"",IF(INDEX('Size (Analyst)'!T:T,5*(ROW()-2)+4)&lt;&gt;"",INDEX('Size (Analyst)'!T:T,5*(ROW()-2)+4),#N/A),"")</f>
        <v>1.3456999999999999</v>
      </c>
      <c r="U23" t="e">
        <f>IF($A23&lt;&gt;"",IF(INDEX('Size (Analyst)'!U:U,5*(ROW()-2)+4)&lt;&gt;"",INDEX('Size (Analyst)'!U:U,5*(ROW()-2)+4),#N/A),"")</f>
        <v>#N/A</v>
      </c>
      <c r="V23" t="e">
        <f>IF($A23&lt;&gt;"",IF(INDEX('Size (Analyst)'!V:V,5*(ROW()-2)+4)&lt;&gt;"",INDEX('Size (Analyst)'!V:V,5*(ROW()-2)+4),#N/A),"")</f>
        <v>#N/A</v>
      </c>
      <c r="W23" t="e">
        <f>IF($A23&lt;&gt;"",IF(INDEX('Size (Analyst)'!W:W,5*(ROW()-2)+4)&lt;&gt;"",INDEX('Size (Analyst)'!W:W,5*(ROW()-2)+4),#N/A),"")</f>
        <v>#N/A</v>
      </c>
      <c r="X23" t="e">
        <f>IF($A23&lt;&gt;"",IF(INDEX('Size (Analyst)'!X:X,5*(ROW()-2)+4)&lt;&gt;"",INDEX('Size (Analyst)'!X:X,5*(ROW()-2)+4),#N/A),"")</f>
        <v>#N/A</v>
      </c>
      <c r="Y23" t="e">
        <f>IF($A23&lt;&gt;"",IF(INDEX('Size (Analyst)'!Y:Y,5*(ROW()-2)+4)&lt;&gt;"",INDEX('Size (Analyst)'!Y:Y,5*(ROW()-2)+4),#N/A),"")</f>
        <v>#N/A</v>
      </c>
      <c r="Z23" t="e">
        <f>IF($A23&lt;&gt;"",IF(INDEX('Size (Analyst)'!Z:Z,5*(ROW()-2)+4)&lt;&gt;"",INDEX('Size (Analyst)'!Z:Z,5*(ROW()-2)+4),#N/A),"")</f>
        <v>#N/A</v>
      </c>
    </row>
    <row r="24" spans="1:26" x14ac:dyDescent="0.2">
      <c r="A24" s="13">
        <f>IF(INDEX('Size (Analyst)'!A:A,5*(ROW()-2)+1)&lt;&gt;"",INDEX('Size (Analyst)'!A:A,5*(ROW()-2)+1),"")</f>
        <v>44616</v>
      </c>
      <c r="B24" t="e">
        <f>IF($A24&lt;&gt;"",IF(INDEX('Size (Analyst)'!B:B,5*(ROW()-2)+4)&lt;&gt;"",INDEX('Size (Analyst)'!B:B,5*(ROW()-2)+4),#N/A),"")</f>
        <v>#N/A</v>
      </c>
      <c r="C24" t="e">
        <f>IF($A24&lt;&gt;"",IF(INDEX('Size (Analyst)'!C:C,5*(ROW()-2)+4)&lt;&gt;"",INDEX('Size (Analyst)'!C:C,5*(ROW()-2)+4),#N/A),"")</f>
        <v>#N/A</v>
      </c>
      <c r="D24" t="e">
        <f>IF($A24&lt;&gt;"",IF(INDEX('Size (Analyst)'!D:D,5*(ROW()-2)+4)&lt;&gt;"",INDEX('Size (Analyst)'!D:D,5*(ROW()-2)+4),#N/A),"")</f>
        <v>#N/A</v>
      </c>
      <c r="E24" t="e">
        <f>IF($A24&lt;&gt;"",IF(INDEX('Size (Analyst)'!E:E,5*(ROW()-2)+4)&lt;&gt;"",INDEX('Size (Analyst)'!E:E,5*(ROW()-2)+4),#N/A),"")</f>
        <v>#N/A</v>
      </c>
      <c r="F24" t="e">
        <f>IF($A24&lt;&gt;"",IF(INDEX('Size (Analyst)'!F:F,5*(ROW()-2)+4)&lt;&gt;"",INDEX('Size (Analyst)'!F:F,5*(ROW()-2)+4),#N/A),"")</f>
        <v>#N/A</v>
      </c>
      <c r="G24" t="e">
        <f>IF($A24&lt;&gt;"",IF(INDEX('Size (Analyst)'!G:G,5*(ROW()-2)+4)&lt;&gt;"",INDEX('Size (Analyst)'!G:G,5*(ROW()-2)+4),#N/A),"")</f>
        <v>#N/A</v>
      </c>
      <c r="H24" t="e">
        <f>IF($A24&lt;&gt;"",IF(INDEX('Size (Analyst)'!H:H,5*(ROW()-2)+4)&lt;&gt;"",INDEX('Size (Analyst)'!H:H,5*(ROW()-2)+4),#N/A),"")</f>
        <v>#N/A</v>
      </c>
      <c r="I24" t="e">
        <f>IF($A24&lt;&gt;"",IF(INDEX('Size (Analyst)'!I:I,5*(ROW()-2)+4)&lt;&gt;"",INDEX('Size (Analyst)'!I:I,5*(ROW()-2)+4),#N/A),"")</f>
        <v>#N/A</v>
      </c>
      <c r="J24" t="e">
        <f>IF($A24&lt;&gt;"",IF(INDEX('Size (Analyst)'!J:J,5*(ROW()-2)+4)&lt;&gt;"",INDEX('Size (Analyst)'!J:J,5*(ROW()-2)+4),#N/A),"")</f>
        <v>#N/A</v>
      </c>
      <c r="K24" t="e">
        <f>IF($A24&lt;&gt;"",IF(INDEX('Size (Analyst)'!K:K,5*(ROW()-2)+4)&lt;&gt;"",INDEX('Size (Analyst)'!K:K,5*(ROW()-2)+4),#N/A),"")</f>
        <v>#N/A</v>
      </c>
      <c r="L24" t="e">
        <f>IF($A24&lt;&gt;"",IF(INDEX('Size (Analyst)'!L:L,5*(ROW()-2)+4)&lt;&gt;"",INDEX('Size (Analyst)'!L:L,5*(ROW()-2)+4),#N/A),"")</f>
        <v>#N/A</v>
      </c>
      <c r="M24">
        <f>IF($A24&lt;&gt;"",IF(INDEX('Size (Analyst)'!M:M,5*(ROW()-2)+4)&lt;&gt;"",INDEX('Size (Analyst)'!M:M,5*(ROW()-2)+4),#N/A),"")</f>
        <v>4.2099000000000002</v>
      </c>
      <c r="N24" t="e">
        <f>IF($A24&lt;&gt;"",IF(INDEX('Size (Analyst)'!N:N,5*(ROW()-2)+4)&lt;&gt;"",INDEX('Size (Analyst)'!N:N,5*(ROW()-2)+4),#N/A),"")</f>
        <v>#N/A</v>
      </c>
      <c r="O24" t="e">
        <f>IF($A24&lt;&gt;"",IF(INDEX('Size (Analyst)'!O:O,5*(ROW()-2)+4)&lt;&gt;"",INDEX('Size (Analyst)'!O:O,5*(ROW()-2)+4),#N/A),"")</f>
        <v>#N/A</v>
      </c>
      <c r="P24" t="e">
        <f>IF($A24&lt;&gt;"",IF(INDEX('Size (Analyst)'!P:P,5*(ROW()-2)+4)&lt;&gt;"",INDEX('Size (Analyst)'!P:P,5*(ROW()-2)+4),#N/A),"")</f>
        <v>#N/A</v>
      </c>
      <c r="Q24" t="e">
        <f>IF($A24&lt;&gt;"",IF(INDEX('Size (Analyst)'!Q:Q,5*(ROW()-2)+4)&lt;&gt;"",INDEX('Size (Analyst)'!Q:Q,5*(ROW()-2)+4),#N/A),"")</f>
        <v>#N/A</v>
      </c>
      <c r="R24" t="e">
        <f>IF($A24&lt;&gt;"",IF(INDEX('Size (Analyst)'!R:R,5*(ROW()-2)+4)&lt;&gt;"",INDEX('Size (Analyst)'!R:R,5*(ROW()-2)+4),#N/A),"")</f>
        <v>#N/A</v>
      </c>
      <c r="S24" t="e">
        <f>IF($A24&lt;&gt;"",IF(INDEX('Size (Analyst)'!S:S,5*(ROW()-2)+4)&lt;&gt;"",INDEX('Size (Analyst)'!S:S,5*(ROW()-2)+4),#N/A),"")</f>
        <v>#N/A</v>
      </c>
      <c r="T24" t="e">
        <f>IF($A24&lt;&gt;"",IF(INDEX('Size (Analyst)'!T:T,5*(ROW()-2)+4)&lt;&gt;"",INDEX('Size (Analyst)'!T:T,5*(ROW()-2)+4),#N/A),"")</f>
        <v>#N/A</v>
      </c>
      <c r="U24" t="e">
        <f>IF($A24&lt;&gt;"",IF(INDEX('Size (Analyst)'!U:U,5*(ROW()-2)+4)&lt;&gt;"",INDEX('Size (Analyst)'!U:U,5*(ROW()-2)+4),#N/A),"")</f>
        <v>#N/A</v>
      </c>
      <c r="V24" t="e">
        <f>IF($A24&lt;&gt;"",IF(INDEX('Size (Analyst)'!V:V,5*(ROW()-2)+4)&lt;&gt;"",INDEX('Size (Analyst)'!V:V,5*(ROW()-2)+4),#N/A),"")</f>
        <v>#N/A</v>
      </c>
      <c r="W24" t="e">
        <f>IF($A24&lt;&gt;"",IF(INDEX('Size (Analyst)'!W:W,5*(ROW()-2)+4)&lt;&gt;"",INDEX('Size (Analyst)'!W:W,5*(ROW()-2)+4),#N/A),"")</f>
        <v>#N/A</v>
      </c>
      <c r="X24" t="e">
        <f>IF($A24&lt;&gt;"",IF(INDEX('Size (Analyst)'!X:X,5*(ROW()-2)+4)&lt;&gt;"",INDEX('Size (Analyst)'!X:X,5*(ROW()-2)+4),#N/A),"")</f>
        <v>#N/A</v>
      </c>
      <c r="Y24" t="e">
        <f>IF($A24&lt;&gt;"",IF(INDEX('Size (Analyst)'!Y:Y,5*(ROW()-2)+4)&lt;&gt;"",INDEX('Size (Analyst)'!Y:Y,5*(ROW()-2)+4),#N/A),"")</f>
        <v>#N/A</v>
      </c>
      <c r="Z24">
        <f>IF($A24&lt;&gt;"",IF(INDEX('Size (Analyst)'!Z:Z,5*(ROW()-2)+4)&lt;&gt;"",INDEX('Size (Analyst)'!Z:Z,5*(ROW()-2)+4),#N/A),"")</f>
        <v>115.3753</v>
      </c>
    </row>
    <row r="25" spans="1:26" x14ac:dyDescent="0.2">
      <c r="A25" s="13">
        <f>IF(INDEX('Size (Analyst)'!A:A,5*(ROW()-2)+1)&lt;&gt;"",INDEX('Size (Analyst)'!A:A,5*(ROW()-2)+1),"")</f>
        <v>44622</v>
      </c>
      <c r="B25" t="e">
        <f>IF($A25&lt;&gt;"",IF(INDEX('Size (Analyst)'!B:B,5*(ROW()-2)+4)&lt;&gt;"",INDEX('Size (Analyst)'!B:B,5*(ROW()-2)+4),#N/A),"")</f>
        <v>#N/A</v>
      </c>
      <c r="C25" t="e">
        <f>IF($A25&lt;&gt;"",IF(INDEX('Size (Analyst)'!C:C,5*(ROW()-2)+4)&lt;&gt;"",INDEX('Size (Analyst)'!C:C,5*(ROW()-2)+4),#N/A),"")</f>
        <v>#N/A</v>
      </c>
      <c r="D25" t="e">
        <f>IF($A25&lt;&gt;"",IF(INDEX('Size (Analyst)'!D:D,5*(ROW()-2)+4)&lt;&gt;"",INDEX('Size (Analyst)'!D:D,5*(ROW()-2)+4),#N/A),"")</f>
        <v>#N/A</v>
      </c>
      <c r="E25">
        <f>IF($A25&lt;&gt;"",IF(INDEX('Size (Analyst)'!E:E,5*(ROW()-2)+4)&lt;&gt;"",INDEX('Size (Analyst)'!E:E,5*(ROW()-2)+4),#N/A),"")</f>
        <v>3875</v>
      </c>
      <c r="F25" t="e">
        <f>IF($A25&lt;&gt;"",IF(INDEX('Size (Analyst)'!F:F,5*(ROW()-2)+4)&lt;&gt;"",INDEX('Size (Analyst)'!F:F,5*(ROW()-2)+4),#N/A),"")</f>
        <v>#N/A</v>
      </c>
      <c r="G25" t="e">
        <f>IF($A25&lt;&gt;"",IF(INDEX('Size (Analyst)'!G:G,5*(ROW()-2)+4)&lt;&gt;"",INDEX('Size (Analyst)'!G:G,5*(ROW()-2)+4),#N/A),"")</f>
        <v>#N/A</v>
      </c>
      <c r="H25" t="e">
        <f>IF($A25&lt;&gt;"",IF(INDEX('Size (Analyst)'!H:H,5*(ROW()-2)+4)&lt;&gt;"",INDEX('Size (Analyst)'!H:H,5*(ROW()-2)+4),#N/A),"")</f>
        <v>#N/A</v>
      </c>
      <c r="I25" t="e">
        <f>IF($A25&lt;&gt;"",IF(INDEX('Size (Analyst)'!I:I,5*(ROW()-2)+4)&lt;&gt;"",INDEX('Size (Analyst)'!I:I,5*(ROW()-2)+4),#N/A),"")</f>
        <v>#N/A</v>
      </c>
      <c r="J25" t="e">
        <f>IF($A25&lt;&gt;"",IF(INDEX('Size (Analyst)'!J:J,5*(ROW()-2)+4)&lt;&gt;"",INDEX('Size (Analyst)'!J:J,5*(ROW()-2)+4),#N/A),"")</f>
        <v>#N/A</v>
      </c>
      <c r="K25" t="e">
        <f>IF($A25&lt;&gt;"",IF(INDEX('Size (Analyst)'!K:K,5*(ROW()-2)+4)&lt;&gt;"",INDEX('Size (Analyst)'!K:K,5*(ROW()-2)+4),#N/A),"")</f>
        <v>#N/A</v>
      </c>
      <c r="L25" t="e">
        <f>IF($A25&lt;&gt;"",IF(INDEX('Size (Analyst)'!L:L,5*(ROW()-2)+4)&lt;&gt;"",INDEX('Size (Analyst)'!L:L,5*(ROW()-2)+4),#N/A),"")</f>
        <v>#N/A</v>
      </c>
      <c r="M25" t="e">
        <f>IF($A25&lt;&gt;"",IF(INDEX('Size (Analyst)'!M:M,5*(ROW()-2)+4)&lt;&gt;"",INDEX('Size (Analyst)'!M:M,5*(ROW()-2)+4),#N/A),"")</f>
        <v>#N/A</v>
      </c>
      <c r="N25" t="e">
        <f>IF($A25&lt;&gt;"",IF(INDEX('Size (Analyst)'!N:N,5*(ROW()-2)+4)&lt;&gt;"",INDEX('Size (Analyst)'!N:N,5*(ROW()-2)+4),#N/A),"")</f>
        <v>#N/A</v>
      </c>
      <c r="O25" t="e">
        <f>IF($A25&lt;&gt;"",IF(INDEX('Size (Analyst)'!O:O,5*(ROW()-2)+4)&lt;&gt;"",INDEX('Size (Analyst)'!O:O,5*(ROW()-2)+4),#N/A),"")</f>
        <v>#N/A</v>
      </c>
      <c r="P25" t="e">
        <f>IF($A25&lt;&gt;"",IF(INDEX('Size (Analyst)'!P:P,5*(ROW()-2)+4)&lt;&gt;"",INDEX('Size (Analyst)'!P:P,5*(ROW()-2)+4),#N/A),"")</f>
        <v>#N/A</v>
      </c>
      <c r="Q25" t="e">
        <f>IF($A25&lt;&gt;"",IF(INDEX('Size (Analyst)'!Q:Q,5*(ROW()-2)+4)&lt;&gt;"",INDEX('Size (Analyst)'!Q:Q,5*(ROW()-2)+4),#N/A),"")</f>
        <v>#N/A</v>
      </c>
      <c r="R25" t="e">
        <f>IF($A25&lt;&gt;"",IF(INDEX('Size (Analyst)'!R:R,5*(ROW()-2)+4)&lt;&gt;"",INDEX('Size (Analyst)'!R:R,5*(ROW()-2)+4),#N/A),"")</f>
        <v>#N/A</v>
      </c>
      <c r="S25" t="e">
        <f>IF($A25&lt;&gt;"",IF(INDEX('Size (Analyst)'!S:S,5*(ROW()-2)+4)&lt;&gt;"",INDEX('Size (Analyst)'!S:S,5*(ROW()-2)+4),#N/A),"")</f>
        <v>#N/A</v>
      </c>
      <c r="T25" t="e">
        <f>IF($A25&lt;&gt;"",IF(INDEX('Size (Analyst)'!T:T,5*(ROW()-2)+4)&lt;&gt;"",INDEX('Size (Analyst)'!T:T,5*(ROW()-2)+4),#N/A),"")</f>
        <v>#N/A</v>
      </c>
      <c r="U25" t="e">
        <f>IF($A25&lt;&gt;"",IF(INDEX('Size (Analyst)'!U:U,5*(ROW()-2)+4)&lt;&gt;"",INDEX('Size (Analyst)'!U:U,5*(ROW()-2)+4),#N/A),"")</f>
        <v>#N/A</v>
      </c>
      <c r="V25" t="e">
        <f>IF($A25&lt;&gt;"",IF(INDEX('Size (Analyst)'!V:V,5*(ROW()-2)+4)&lt;&gt;"",INDEX('Size (Analyst)'!V:V,5*(ROW()-2)+4),#N/A),"")</f>
        <v>#N/A</v>
      </c>
      <c r="W25" t="e">
        <f>IF($A25&lt;&gt;"",IF(INDEX('Size (Analyst)'!W:W,5*(ROW()-2)+4)&lt;&gt;"",INDEX('Size (Analyst)'!W:W,5*(ROW()-2)+4),#N/A),"")</f>
        <v>#N/A</v>
      </c>
      <c r="X25" t="e">
        <f>IF($A25&lt;&gt;"",IF(INDEX('Size (Analyst)'!X:X,5*(ROW()-2)+4)&lt;&gt;"",INDEX('Size (Analyst)'!X:X,5*(ROW()-2)+4),#N/A),"")</f>
        <v>#N/A</v>
      </c>
      <c r="Y25" t="e">
        <f>IF($A25&lt;&gt;"",IF(INDEX('Size (Analyst)'!Y:Y,5*(ROW()-2)+4)&lt;&gt;"",INDEX('Size (Analyst)'!Y:Y,5*(ROW()-2)+4),#N/A),"")</f>
        <v>#N/A</v>
      </c>
      <c r="Z25" t="e">
        <f>IF($A25&lt;&gt;"",IF(INDEX('Size (Analyst)'!Z:Z,5*(ROW()-2)+4)&lt;&gt;"",INDEX('Size (Analyst)'!Z:Z,5*(ROW()-2)+4),#N/A),"")</f>
        <v>#N/A</v>
      </c>
    </row>
    <row r="26" spans="1:26" x14ac:dyDescent="0.2">
      <c r="A26" s="13">
        <f>IF(INDEX('Size (Analyst)'!A:A,5*(ROW()-2)+1)&lt;&gt;"",INDEX('Size (Analyst)'!A:A,5*(ROW()-2)+1),"")</f>
        <v>44636</v>
      </c>
      <c r="B26" t="e">
        <f>IF($A26&lt;&gt;"",IF(INDEX('Size (Analyst)'!B:B,5*(ROW()-2)+4)&lt;&gt;"",INDEX('Size (Analyst)'!B:B,5*(ROW()-2)+4),#N/A),"")</f>
        <v>#N/A</v>
      </c>
      <c r="C26" t="e">
        <f>IF($A26&lt;&gt;"",IF(INDEX('Size (Analyst)'!C:C,5*(ROW()-2)+4)&lt;&gt;"",INDEX('Size (Analyst)'!C:C,5*(ROW()-2)+4),#N/A),"")</f>
        <v>#N/A</v>
      </c>
      <c r="D26" t="e">
        <f>IF($A26&lt;&gt;"",IF(INDEX('Size (Analyst)'!D:D,5*(ROW()-2)+4)&lt;&gt;"",INDEX('Size (Analyst)'!D:D,5*(ROW()-2)+4),#N/A),"")</f>
        <v>#N/A</v>
      </c>
      <c r="E26" t="e">
        <f>IF($A26&lt;&gt;"",IF(INDEX('Size (Analyst)'!E:E,5*(ROW()-2)+4)&lt;&gt;"",INDEX('Size (Analyst)'!E:E,5*(ROW()-2)+4),#N/A),"")</f>
        <v>#N/A</v>
      </c>
      <c r="F26" t="e">
        <f>IF($A26&lt;&gt;"",IF(INDEX('Size (Analyst)'!F:F,5*(ROW()-2)+4)&lt;&gt;"",INDEX('Size (Analyst)'!F:F,5*(ROW()-2)+4),#N/A),"")</f>
        <v>#N/A</v>
      </c>
      <c r="G26" t="e">
        <f>IF($A26&lt;&gt;"",IF(INDEX('Size (Analyst)'!G:G,5*(ROW()-2)+4)&lt;&gt;"",INDEX('Size (Analyst)'!G:G,5*(ROW()-2)+4),#N/A),"")</f>
        <v>#N/A</v>
      </c>
      <c r="H26" t="e">
        <f>IF($A26&lt;&gt;"",IF(INDEX('Size (Analyst)'!H:H,5*(ROW()-2)+4)&lt;&gt;"",INDEX('Size (Analyst)'!H:H,5*(ROW()-2)+4),#N/A),"")</f>
        <v>#N/A</v>
      </c>
      <c r="I26" t="e">
        <f>IF($A26&lt;&gt;"",IF(INDEX('Size (Analyst)'!I:I,5*(ROW()-2)+4)&lt;&gt;"",INDEX('Size (Analyst)'!I:I,5*(ROW()-2)+4),#N/A),"")</f>
        <v>#N/A</v>
      </c>
      <c r="J26" t="e">
        <f>IF($A26&lt;&gt;"",IF(INDEX('Size (Analyst)'!J:J,5*(ROW()-2)+4)&lt;&gt;"",INDEX('Size (Analyst)'!J:J,5*(ROW()-2)+4),#N/A),"")</f>
        <v>#N/A</v>
      </c>
      <c r="K26" t="e">
        <f>IF($A26&lt;&gt;"",IF(INDEX('Size (Analyst)'!K:K,5*(ROW()-2)+4)&lt;&gt;"",INDEX('Size (Analyst)'!K:K,5*(ROW()-2)+4),#N/A),"")</f>
        <v>#N/A</v>
      </c>
      <c r="L26" t="e">
        <f>IF($A26&lt;&gt;"",IF(INDEX('Size (Analyst)'!L:L,5*(ROW()-2)+4)&lt;&gt;"",INDEX('Size (Analyst)'!L:L,5*(ROW()-2)+4),#N/A),"")</f>
        <v>#N/A</v>
      </c>
      <c r="M26" t="e">
        <f>IF($A26&lt;&gt;"",IF(INDEX('Size (Analyst)'!M:M,5*(ROW()-2)+4)&lt;&gt;"",INDEX('Size (Analyst)'!M:M,5*(ROW()-2)+4),#N/A),"")</f>
        <v>#N/A</v>
      </c>
      <c r="N26" t="e">
        <f>IF($A26&lt;&gt;"",IF(INDEX('Size (Analyst)'!N:N,5*(ROW()-2)+4)&lt;&gt;"",INDEX('Size (Analyst)'!N:N,5*(ROW()-2)+4),#N/A),"")</f>
        <v>#N/A</v>
      </c>
      <c r="O26" t="e">
        <f>IF($A26&lt;&gt;"",IF(INDEX('Size (Analyst)'!O:O,5*(ROW()-2)+4)&lt;&gt;"",INDEX('Size (Analyst)'!O:O,5*(ROW()-2)+4),#N/A),"")</f>
        <v>#N/A</v>
      </c>
      <c r="P26" t="e">
        <f>IF($A26&lt;&gt;"",IF(INDEX('Size (Analyst)'!P:P,5*(ROW()-2)+4)&lt;&gt;"",INDEX('Size (Analyst)'!P:P,5*(ROW()-2)+4),#N/A),"")</f>
        <v>#N/A</v>
      </c>
      <c r="Q26" t="e">
        <f>IF($A26&lt;&gt;"",IF(INDEX('Size (Analyst)'!Q:Q,5*(ROW()-2)+4)&lt;&gt;"",INDEX('Size (Analyst)'!Q:Q,5*(ROW()-2)+4),#N/A),"")</f>
        <v>#N/A</v>
      </c>
      <c r="R26">
        <f>IF($A26&lt;&gt;"",IF(INDEX('Size (Analyst)'!R:R,5*(ROW()-2)+4)&lt;&gt;"",INDEX('Size (Analyst)'!R:R,5*(ROW()-2)+4),#N/A),"")</f>
        <v>14.689</v>
      </c>
      <c r="S26" t="e">
        <f>IF($A26&lt;&gt;"",IF(INDEX('Size (Analyst)'!S:S,5*(ROW()-2)+4)&lt;&gt;"",INDEX('Size (Analyst)'!S:S,5*(ROW()-2)+4),#N/A),"")</f>
        <v>#N/A</v>
      </c>
      <c r="T26" t="e">
        <f>IF($A26&lt;&gt;"",IF(INDEX('Size (Analyst)'!T:T,5*(ROW()-2)+4)&lt;&gt;"",INDEX('Size (Analyst)'!T:T,5*(ROW()-2)+4),#N/A),"")</f>
        <v>#N/A</v>
      </c>
      <c r="U26" t="e">
        <f>IF($A26&lt;&gt;"",IF(INDEX('Size (Analyst)'!U:U,5*(ROW()-2)+4)&lt;&gt;"",INDEX('Size (Analyst)'!U:U,5*(ROW()-2)+4),#N/A),"")</f>
        <v>#N/A</v>
      </c>
      <c r="V26" t="e">
        <f>IF($A26&lt;&gt;"",IF(INDEX('Size (Analyst)'!V:V,5*(ROW()-2)+4)&lt;&gt;"",INDEX('Size (Analyst)'!V:V,5*(ROW()-2)+4),#N/A),"")</f>
        <v>#N/A</v>
      </c>
      <c r="W26" t="e">
        <f>IF($A26&lt;&gt;"",IF(INDEX('Size (Analyst)'!W:W,5*(ROW()-2)+4)&lt;&gt;"",INDEX('Size (Analyst)'!W:W,5*(ROW()-2)+4),#N/A),"")</f>
        <v>#N/A</v>
      </c>
      <c r="X26" t="e">
        <f>IF($A26&lt;&gt;"",IF(INDEX('Size (Analyst)'!X:X,5*(ROW()-2)+4)&lt;&gt;"",INDEX('Size (Analyst)'!X:X,5*(ROW()-2)+4),#N/A),"")</f>
        <v>#N/A</v>
      </c>
      <c r="Y26" t="e">
        <f>IF($A26&lt;&gt;"",IF(INDEX('Size (Analyst)'!Y:Y,5*(ROW()-2)+4)&lt;&gt;"",INDEX('Size (Analyst)'!Y:Y,5*(ROW()-2)+4),#N/A),"")</f>
        <v>#N/A</v>
      </c>
      <c r="Z26" t="e">
        <f>IF($A26&lt;&gt;"",IF(INDEX('Size (Analyst)'!Z:Z,5*(ROW()-2)+4)&lt;&gt;"",INDEX('Size (Analyst)'!Z:Z,5*(ROW()-2)+4),#N/A),"")</f>
        <v>#N/A</v>
      </c>
    </row>
    <row r="27" spans="1:26" x14ac:dyDescent="0.2">
      <c r="A27" s="13">
        <f>IF(INDEX('Size (Analyst)'!A:A,5*(ROW()-2)+1)&lt;&gt;"",INDEX('Size (Analyst)'!A:A,5*(ROW()-2)+1),"")</f>
        <v>44641</v>
      </c>
      <c r="B27" t="e">
        <f>IF($A27&lt;&gt;"",IF(INDEX('Size (Analyst)'!B:B,5*(ROW()-2)+4)&lt;&gt;"",INDEX('Size (Analyst)'!B:B,5*(ROW()-2)+4),#N/A),"")</f>
        <v>#N/A</v>
      </c>
      <c r="C27" t="e">
        <f>IF($A27&lt;&gt;"",IF(INDEX('Size (Analyst)'!C:C,5*(ROW()-2)+4)&lt;&gt;"",INDEX('Size (Analyst)'!C:C,5*(ROW()-2)+4),#N/A),"")</f>
        <v>#N/A</v>
      </c>
      <c r="D27" t="e">
        <f>IF($A27&lt;&gt;"",IF(INDEX('Size (Analyst)'!D:D,5*(ROW()-2)+4)&lt;&gt;"",INDEX('Size (Analyst)'!D:D,5*(ROW()-2)+4),#N/A),"")</f>
        <v>#N/A</v>
      </c>
      <c r="E27" t="e">
        <f>IF($A27&lt;&gt;"",IF(INDEX('Size (Analyst)'!E:E,5*(ROW()-2)+4)&lt;&gt;"",INDEX('Size (Analyst)'!E:E,5*(ROW()-2)+4),#N/A),"")</f>
        <v>#N/A</v>
      </c>
      <c r="F27" t="e">
        <f>IF($A27&lt;&gt;"",IF(INDEX('Size (Analyst)'!F:F,5*(ROW()-2)+4)&lt;&gt;"",INDEX('Size (Analyst)'!F:F,5*(ROW()-2)+4),#N/A),"")</f>
        <v>#N/A</v>
      </c>
      <c r="G27" t="e">
        <f>IF($A27&lt;&gt;"",IF(INDEX('Size (Analyst)'!G:G,5*(ROW()-2)+4)&lt;&gt;"",INDEX('Size (Analyst)'!G:G,5*(ROW()-2)+4),#N/A),"")</f>
        <v>#N/A</v>
      </c>
      <c r="H27" t="e">
        <f>IF($A27&lt;&gt;"",IF(INDEX('Size (Analyst)'!H:H,5*(ROW()-2)+4)&lt;&gt;"",INDEX('Size (Analyst)'!H:H,5*(ROW()-2)+4),#N/A),"")</f>
        <v>#N/A</v>
      </c>
      <c r="I27" t="e">
        <f>IF($A27&lt;&gt;"",IF(INDEX('Size (Analyst)'!I:I,5*(ROW()-2)+4)&lt;&gt;"",INDEX('Size (Analyst)'!I:I,5*(ROW()-2)+4),#N/A),"")</f>
        <v>#N/A</v>
      </c>
      <c r="J27" t="e">
        <f>IF($A27&lt;&gt;"",IF(INDEX('Size (Analyst)'!J:J,5*(ROW()-2)+4)&lt;&gt;"",INDEX('Size (Analyst)'!J:J,5*(ROW()-2)+4),#N/A),"")</f>
        <v>#N/A</v>
      </c>
      <c r="K27" t="e">
        <f>IF($A27&lt;&gt;"",IF(INDEX('Size (Analyst)'!K:K,5*(ROW()-2)+4)&lt;&gt;"",INDEX('Size (Analyst)'!K:K,5*(ROW()-2)+4),#N/A),"")</f>
        <v>#N/A</v>
      </c>
      <c r="L27" t="e">
        <f>IF($A27&lt;&gt;"",IF(INDEX('Size (Analyst)'!L:L,5*(ROW()-2)+4)&lt;&gt;"",INDEX('Size (Analyst)'!L:L,5*(ROW()-2)+4),#N/A),"")</f>
        <v>#N/A</v>
      </c>
      <c r="M27" t="e">
        <f>IF($A27&lt;&gt;"",IF(INDEX('Size (Analyst)'!M:M,5*(ROW()-2)+4)&lt;&gt;"",INDEX('Size (Analyst)'!M:M,5*(ROW()-2)+4),#N/A),"")</f>
        <v>#N/A</v>
      </c>
      <c r="N27" t="e">
        <f>IF($A27&lt;&gt;"",IF(INDEX('Size (Analyst)'!N:N,5*(ROW()-2)+4)&lt;&gt;"",INDEX('Size (Analyst)'!N:N,5*(ROW()-2)+4),#N/A),"")</f>
        <v>#N/A</v>
      </c>
      <c r="O27" t="e">
        <f>IF($A27&lt;&gt;"",IF(INDEX('Size (Analyst)'!O:O,5*(ROW()-2)+4)&lt;&gt;"",INDEX('Size (Analyst)'!O:O,5*(ROW()-2)+4),#N/A),"")</f>
        <v>#N/A</v>
      </c>
      <c r="P27" t="e">
        <f>IF($A27&lt;&gt;"",IF(INDEX('Size (Analyst)'!P:P,5*(ROW()-2)+4)&lt;&gt;"",INDEX('Size (Analyst)'!P:P,5*(ROW()-2)+4),#N/A),"")</f>
        <v>#N/A</v>
      </c>
      <c r="Q27" t="e">
        <f>IF($A27&lt;&gt;"",IF(INDEX('Size (Analyst)'!Q:Q,5*(ROW()-2)+4)&lt;&gt;"",INDEX('Size (Analyst)'!Q:Q,5*(ROW()-2)+4),#N/A),"")</f>
        <v>#N/A</v>
      </c>
      <c r="R27" t="e">
        <f>IF($A27&lt;&gt;"",IF(INDEX('Size (Analyst)'!R:R,5*(ROW()-2)+4)&lt;&gt;"",INDEX('Size (Analyst)'!R:R,5*(ROW()-2)+4),#N/A),"")</f>
        <v>#N/A</v>
      </c>
      <c r="S27" t="e">
        <f>IF($A27&lt;&gt;"",IF(INDEX('Size (Analyst)'!S:S,5*(ROW()-2)+4)&lt;&gt;"",INDEX('Size (Analyst)'!S:S,5*(ROW()-2)+4),#N/A),"")</f>
        <v>#N/A</v>
      </c>
      <c r="T27" t="e">
        <f>IF($A27&lt;&gt;"",IF(INDEX('Size (Analyst)'!T:T,5*(ROW()-2)+4)&lt;&gt;"",INDEX('Size (Analyst)'!T:T,5*(ROW()-2)+4),#N/A),"")</f>
        <v>#N/A</v>
      </c>
      <c r="U27" t="e">
        <f>IF($A27&lt;&gt;"",IF(INDEX('Size (Analyst)'!U:U,5*(ROW()-2)+4)&lt;&gt;"",INDEX('Size (Analyst)'!U:U,5*(ROW()-2)+4),#N/A),"")</f>
        <v>#N/A</v>
      </c>
      <c r="V27" t="e">
        <f>IF($A27&lt;&gt;"",IF(INDEX('Size (Analyst)'!V:V,5*(ROW()-2)+4)&lt;&gt;"",INDEX('Size (Analyst)'!V:V,5*(ROW()-2)+4),#N/A),"")</f>
        <v>#N/A</v>
      </c>
      <c r="W27" t="e">
        <f>IF($A27&lt;&gt;"",IF(INDEX('Size (Analyst)'!W:W,5*(ROW()-2)+4)&lt;&gt;"",INDEX('Size (Analyst)'!W:W,5*(ROW()-2)+4),#N/A),"")</f>
        <v>#N/A</v>
      </c>
      <c r="X27">
        <f>IF($A27&lt;&gt;"",IF(INDEX('Size (Analyst)'!X:X,5*(ROW()-2)+4)&lt;&gt;"",INDEX('Size (Analyst)'!X:X,5*(ROW()-2)+4),#N/A),"")</f>
        <v>15.9</v>
      </c>
      <c r="Y27" t="e">
        <f>IF($A27&lt;&gt;"",IF(INDEX('Size (Analyst)'!Y:Y,5*(ROW()-2)+4)&lt;&gt;"",INDEX('Size (Analyst)'!Y:Y,5*(ROW()-2)+4),#N/A),"")</f>
        <v>#N/A</v>
      </c>
      <c r="Z27" t="e">
        <f>IF($A27&lt;&gt;"",IF(INDEX('Size (Analyst)'!Z:Z,5*(ROW()-2)+4)&lt;&gt;"",INDEX('Size (Analyst)'!Z:Z,5*(ROW()-2)+4),#N/A),"")</f>
        <v>#N/A</v>
      </c>
    </row>
    <row r="28" spans="1:26" x14ac:dyDescent="0.2">
      <c r="A28" s="13">
        <f>IF(INDEX('Size (Analyst)'!A:A,5*(ROW()-2)+1)&lt;&gt;"",INDEX('Size (Analyst)'!A:A,5*(ROW()-2)+1),"")</f>
        <v>44648</v>
      </c>
      <c r="B28">
        <f>IF($A28&lt;&gt;"",IF(INDEX('Size (Analyst)'!B:B,5*(ROW()-2)+4)&lt;&gt;"",INDEX('Size (Analyst)'!B:B,5*(ROW()-2)+4),#N/A),"")</f>
        <v>4.79</v>
      </c>
      <c r="C28" t="e">
        <f>IF($A28&lt;&gt;"",IF(INDEX('Size (Analyst)'!C:C,5*(ROW()-2)+4)&lt;&gt;"",INDEX('Size (Analyst)'!C:C,5*(ROW()-2)+4),#N/A),"")</f>
        <v>#N/A</v>
      </c>
      <c r="D28" t="e">
        <f>IF($A28&lt;&gt;"",IF(INDEX('Size (Analyst)'!D:D,5*(ROW()-2)+4)&lt;&gt;"",INDEX('Size (Analyst)'!D:D,5*(ROW()-2)+4),#N/A),"")</f>
        <v>#N/A</v>
      </c>
      <c r="E28" t="e">
        <f>IF($A28&lt;&gt;"",IF(INDEX('Size (Analyst)'!E:E,5*(ROW()-2)+4)&lt;&gt;"",INDEX('Size (Analyst)'!E:E,5*(ROW()-2)+4),#N/A),"")</f>
        <v>#N/A</v>
      </c>
      <c r="F28" t="e">
        <f>IF($A28&lt;&gt;"",IF(INDEX('Size (Analyst)'!F:F,5*(ROW()-2)+4)&lt;&gt;"",INDEX('Size (Analyst)'!F:F,5*(ROW()-2)+4),#N/A),"")</f>
        <v>#N/A</v>
      </c>
      <c r="G28" t="e">
        <f>IF($A28&lt;&gt;"",IF(INDEX('Size (Analyst)'!G:G,5*(ROW()-2)+4)&lt;&gt;"",INDEX('Size (Analyst)'!G:G,5*(ROW()-2)+4),#N/A),"")</f>
        <v>#N/A</v>
      </c>
      <c r="H28" t="e">
        <f>IF($A28&lt;&gt;"",IF(INDEX('Size (Analyst)'!H:H,5*(ROW()-2)+4)&lt;&gt;"",INDEX('Size (Analyst)'!H:H,5*(ROW()-2)+4),#N/A),"")</f>
        <v>#N/A</v>
      </c>
      <c r="I28" t="e">
        <f>IF($A28&lt;&gt;"",IF(INDEX('Size (Analyst)'!I:I,5*(ROW()-2)+4)&lt;&gt;"",INDEX('Size (Analyst)'!I:I,5*(ROW()-2)+4),#N/A),"")</f>
        <v>#N/A</v>
      </c>
      <c r="J28" t="e">
        <f>IF($A28&lt;&gt;"",IF(INDEX('Size (Analyst)'!J:J,5*(ROW()-2)+4)&lt;&gt;"",INDEX('Size (Analyst)'!J:J,5*(ROW()-2)+4),#N/A),"")</f>
        <v>#N/A</v>
      </c>
      <c r="K28" t="e">
        <f>IF($A28&lt;&gt;"",IF(INDEX('Size (Analyst)'!K:K,5*(ROW()-2)+4)&lt;&gt;"",INDEX('Size (Analyst)'!K:K,5*(ROW()-2)+4),#N/A),"")</f>
        <v>#N/A</v>
      </c>
      <c r="L28" t="e">
        <f>IF($A28&lt;&gt;"",IF(INDEX('Size (Analyst)'!L:L,5*(ROW()-2)+4)&lt;&gt;"",INDEX('Size (Analyst)'!L:L,5*(ROW()-2)+4),#N/A),"")</f>
        <v>#N/A</v>
      </c>
      <c r="M28" t="e">
        <f>IF($A28&lt;&gt;"",IF(INDEX('Size (Analyst)'!M:M,5*(ROW()-2)+4)&lt;&gt;"",INDEX('Size (Analyst)'!M:M,5*(ROW()-2)+4),#N/A),"")</f>
        <v>#N/A</v>
      </c>
      <c r="N28" t="e">
        <f>IF($A28&lt;&gt;"",IF(INDEX('Size (Analyst)'!N:N,5*(ROW()-2)+4)&lt;&gt;"",INDEX('Size (Analyst)'!N:N,5*(ROW()-2)+4),#N/A),"")</f>
        <v>#N/A</v>
      </c>
      <c r="O28" t="e">
        <f>IF($A28&lt;&gt;"",IF(INDEX('Size (Analyst)'!O:O,5*(ROW()-2)+4)&lt;&gt;"",INDEX('Size (Analyst)'!O:O,5*(ROW()-2)+4),#N/A),"")</f>
        <v>#N/A</v>
      </c>
      <c r="P28" t="e">
        <f>IF($A28&lt;&gt;"",IF(INDEX('Size (Analyst)'!P:P,5*(ROW()-2)+4)&lt;&gt;"",INDEX('Size (Analyst)'!P:P,5*(ROW()-2)+4),#N/A),"")</f>
        <v>#N/A</v>
      </c>
      <c r="Q28" t="e">
        <f>IF($A28&lt;&gt;"",IF(INDEX('Size (Analyst)'!Q:Q,5*(ROW()-2)+4)&lt;&gt;"",INDEX('Size (Analyst)'!Q:Q,5*(ROW()-2)+4),#N/A),"")</f>
        <v>#N/A</v>
      </c>
      <c r="R28" t="e">
        <f>IF($A28&lt;&gt;"",IF(INDEX('Size (Analyst)'!R:R,5*(ROW()-2)+4)&lt;&gt;"",INDEX('Size (Analyst)'!R:R,5*(ROW()-2)+4),#N/A),"")</f>
        <v>#N/A</v>
      </c>
      <c r="S28" t="e">
        <f>IF($A28&lt;&gt;"",IF(INDEX('Size (Analyst)'!S:S,5*(ROW()-2)+4)&lt;&gt;"",INDEX('Size (Analyst)'!S:S,5*(ROW()-2)+4),#N/A),"")</f>
        <v>#N/A</v>
      </c>
      <c r="T28" t="e">
        <f>IF($A28&lt;&gt;"",IF(INDEX('Size (Analyst)'!T:T,5*(ROW()-2)+4)&lt;&gt;"",INDEX('Size (Analyst)'!T:T,5*(ROW()-2)+4),#N/A),"")</f>
        <v>#N/A</v>
      </c>
      <c r="U28" t="e">
        <f>IF($A28&lt;&gt;"",IF(INDEX('Size (Analyst)'!U:U,5*(ROW()-2)+4)&lt;&gt;"",INDEX('Size (Analyst)'!U:U,5*(ROW()-2)+4),#N/A),"")</f>
        <v>#N/A</v>
      </c>
      <c r="V28" t="e">
        <f>IF($A28&lt;&gt;"",IF(INDEX('Size (Analyst)'!V:V,5*(ROW()-2)+4)&lt;&gt;"",INDEX('Size (Analyst)'!V:V,5*(ROW()-2)+4),#N/A),"")</f>
        <v>#N/A</v>
      </c>
      <c r="W28" t="e">
        <f>IF($A28&lt;&gt;"",IF(INDEX('Size (Analyst)'!W:W,5*(ROW()-2)+4)&lt;&gt;"",INDEX('Size (Analyst)'!W:W,5*(ROW()-2)+4),#N/A),"")</f>
        <v>#N/A</v>
      </c>
      <c r="X28" t="e">
        <f>IF($A28&lt;&gt;"",IF(INDEX('Size (Analyst)'!X:X,5*(ROW()-2)+4)&lt;&gt;"",INDEX('Size (Analyst)'!X:X,5*(ROW()-2)+4),#N/A),"")</f>
        <v>#N/A</v>
      </c>
      <c r="Y28" t="e">
        <f>IF($A28&lt;&gt;"",IF(INDEX('Size (Analyst)'!Y:Y,5*(ROW()-2)+4)&lt;&gt;"",INDEX('Size (Analyst)'!Y:Y,5*(ROW()-2)+4),#N/A),"")</f>
        <v>#N/A</v>
      </c>
      <c r="Z28" t="e">
        <f>IF($A28&lt;&gt;"",IF(INDEX('Size (Analyst)'!Z:Z,5*(ROW()-2)+4)&lt;&gt;"",INDEX('Size (Analyst)'!Z:Z,5*(ROW()-2)+4),#N/A),"")</f>
        <v>#N/A</v>
      </c>
    </row>
    <row r="29" spans="1:26" x14ac:dyDescent="0.2">
      <c r="A29" s="13">
        <f>IF(INDEX('Size (Analyst)'!A:A,5*(ROW()-2)+1)&lt;&gt;"",INDEX('Size (Analyst)'!A:A,5*(ROW()-2)+1),"")</f>
        <v>44649</v>
      </c>
      <c r="B29" t="e">
        <f>IF($A29&lt;&gt;"",IF(INDEX('Size (Analyst)'!B:B,5*(ROW()-2)+4)&lt;&gt;"",INDEX('Size (Analyst)'!B:B,5*(ROW()-2)+4),#N/A),"")</f>
        <v>#N/A</v>
      </c>
      <c r="C29" t="e">
        <f>IF($A29&lt;&gt;"",IF(INDEX('Size (Analyst)'!C:C,5*(ROW()-2)+4)&lt;&gt;"",INDEX('Size (Analyst)'!C:C,5*(ROW()-2)+4),#N/A),"")</f>
        <v>#N/A</v>
      </c>
      <c r="D29" t="e">
        <f>IF($A29&lt;&gt;"",IF(INDEX('Size (Analyst)'!D:D,5*(ROW()-2)+4)&lt;&gt;"",INDEX('Size (Analyst)'!D:D,5*(ROW()-2)+4),#N/A),"")</f>
        <v>#N/A</v>
      </c>
      <c r="E29" t="e">
        <f>IF($A29&lt;&gt;"",IF(INDEX('Size (Analyst)'!E:E,5*(ROW()-2)+4)&lt;&gt;"",INDEX('Size (Analyst)'!E:E,5*(ROW()-2)+4),#N/A),"")</f>
        <v>#N/A</v>
      </c>
      <c r="F29" t="e">
        <f>IF($A29&lt;&gt;"",IF(INDEX('Size (Analyst)'!F:F,5*(ROW()-2)+4)&lt;&gt;"",INDEX('Size (Analyst)'!F:F,5*(ROW()-2)+4),#N/A),"")</f>
        <v>#N/A</v>
      </c>
      <c r="G29" t="e">
        <f>IF($A29&lt;&gt;"",IF(INDEX('Size (Analyst)'!G:G,5*(ROW()-2)+4)&lt;&gt;"",INDEX('Size (Analyst)'!G:G,5*(ROW()-2)+4),#N/A),"")</f>
        <v>#N/A</v>
      </c>
      <c r="H29" t="e">
        <f>IF($A29&lt;&gt;"",IF(INDEX('Size (Analyst)'!H:H,5*(ROW()-2)+4)&lt;&gt;"",INDEX('Size (Analyst)'!H:H,5*(ROW()-2)+4),#N/A),"")</f>
        <v>#N/A</v>
      </c>
      <c r="I29" t="e">
        <f>IF($A29&lt;&gt;"",IF(INDEX('Size (Analyst)'!I:I,5*(ROW()-2)+4)&lt;&gt;"",INDEX('Size (Analyst)'!I:I,5*(ROW()-2)+4),#N/A),"")</f>
        <v>#N/A</v>
      </c>
      <c r="J29" t="e">
        <f>IF($A29&lt;&gt;"",IF(INDEX('Size (Analyst)'!J:J,5*(ROW()-2)+4)&lt;&gt;"",INDEX('Size (Analyst)'!J:J,5*(ROW()-2)+4),#N/A),"")</f>
        <v>#N/A</v>
      </c>
      <c r="K29" t="e">
        <f>IF($A29&lt;&gt;"",IF(INDEX('Size (Analyst)'!K:K,5*(ROW()-2)+4)&lt;&gt;"",INDEX('Size (Analyst)'!K:K,5*(ROW()-2)+4),#N/A),"")</f>
        <v>#N/A</v>
      </c>
      <c r="L29" t="e">
        <f>IF($A29&lt;&gt;"",IF(INDEX('Size (Analyst)'!L:L,5*(ROW()-2)+4)&lt;&gt;"",INDEX('Size (Analyst)'!L:L,5*(ROW()-2)+4),#N/A),"")</f>
        <v>#N/A</v>
      </c>
      <c r="M29" t="e">
        <f>IF($A29&lt;&gt;"",IF(INDEX('Size (Analyst)'!M:M,5*(ROW()-2)+4)&lt;&gt;"",INDEX('Size (Analyst)'!M:M,5*(ROW()-2)+4),#N/A),"")</f>
        <v>#N/A</v>
      </c>
      <c r="N29" t="e">
        <f>IF($A29&lt;&gt;"",IF(INDEX('Size (Analyst)'!N:N,5*(ROW()-2)+4)&lt;&gt;"",INDEX('Size (Analyst)'!N:N,5*(ROW()-2)+4),#N/A),"")</f>
        <v>#N/A</v>
      </c>
      <c r="O29" t="e">
        <f>IF($A29&lt;&gt;"",IF(INDEX('Size (Analyst)'!O:O,5*(ROW()-2)+4)&lt;&gt;"",INDEX('Size (Analyst)'!O:O,5*(ROW()-2)+4),#N/A),"")</f>
        <v>#N/A</v>
      </c>
      <c r="P29" t="e">
        <f>IF($A29&lt;&gt;"",IF(INDEX('Size (Analyst)'!P:P,5*(ROW()-2)+4)&lt;&gt;"",INDEX('Size (Analyst)'!P:P,5*(ROW()-2)+4),#N/A),"")</f>
        <v>#N/A</v>
      </c>
      <c r="Q29" t="e">
        <f>IF($A29&lt;&gt;"",IF(INDEX('Size (Analyst)'!Q:Q,5*(ROW()-2)+4)&lt;&gt;"",INDEX('Size (Analyst)'!Q:Q,5*(ROW()-2)+4),#N/A),"")</f>
        <v>#N/A</v>
      </c>
      <c r="R29" t="e">
        <f>IF($A29&lt;&gt;"",IF(INDEX('Size (Analyst)'!R:R,5*(ROW()-2)+4)&lt;&gt;"",INDEX('Size (Analyst)'!R:R,5*(ROW()-2)+4),#N/A),"")</f>
        <v>#N/A</v>
      </c>
      <c r="S29">
        <f>IF($A29&lt;&gt;"",IF(INDEX('Size (Analyst)'!S:S,5*(ROW()-2)+4)&lt;&gt;"",INDEX('Size (Analyst)'!S:S,5*(ROW()-2)+4),#N/A),"")</f>
        <v>75.987499999999997</v>
      </c>
      <c r="T29" t="e">
        <f>IF($A29&lt;&gt;"",IF(INDEX('Size (Analyst)'!T:T,5*(ROW()-2)+4)&lt;&gt;"",INDEX('Size (Analyst)'!T:T,5*(ROW()-2)+4),#N/A),"")</f>
        <v>#N/A</v>
      </c>
      <c r="U29" t="e">
        <f>IF($A29&lt;&gt;"",IF(INDEX('Size (Analyst)'!U:U,5*(ROW()-2)+4)&lt;&gt;"",INDEX('Size (Analyst)'!U:U,5*(ROW()-2)+4),#N/A),"")</f>
        <v>#N/A</v>
      </c>
      <c r="V29" t="e">
        <f>IF($A29&lt;&gt;"",IF(INDEX('Size (Analyst)'!V:V,5*(ROW()-2)+4)&lt;&gt;"",INDEX('Size (Analyst)'!V:V,5*(ROW()-2)+4),#N/A),"")</f>
        <v>#N/A</v>
      </c>
      <c r="W29" t="e">
        <f>IF($A29&lt;&gt;"",IF(INDEX('Size (Analyst)'!W:W,5*(ROW()-2)+4)&lt;&gt;"",INDEX('Size (Analyst)'!W:W,5*(ROW()-2)+4),#N/A),"")</f>
        <v>#N/A</v>
      </c>
      <c r="X29" t="e">
        <f>IF($A29&lt;&gt;"",IF(INDEX('Size (Analyst)'!X:X,5*(ROW()-2)+4)&lt;&gt;"",INDEX('Size (Analyst)'!X:X,5*(ROW()-2)+4),#N/A),"")</f>
        <v>#N/A</v>
      </c>
      <c r="Y29" t="e">
        <f>IF($A29&lt;&gt;"",IF(INDEX('Size (Analyst)'!Y:Y,5*(ROW()-2)+4)&lt;&gt;"",INDEX('Size (Analyst)'!Y:Y,5*(ROW()-2)+4),#N/A),"")</f>
        <v>#N/A</v>
      </c>
      <c r="Z29" t="e">
        <f>IF($A29&lt;&gt;"",IF(INDEX('Size (Analyst)'!Z:Z,5*(ROW()-2)+4)&lt;&gt;"",INDEX('Size (Analyst)'!Z:Z,5*(ROW()-2)+4),#N/A),"")</f>
        <v>#N/A</v>
      </c>
    </row>
    <row r="30" spans="1:26" x14ac:dyDescent="0.2">
      <c r="A30" s="13">
        <f>IF(INDEX('Size (Analyst)'!A:A,5*(ROW()-2)+1)&lt;&gt;"",INDEX('Size (Analyst)'!A:A,5*(ROW()-2)+1),"")</f>
        <v>44652</v>
      </c>
      <c r="B30" t="e">
        <f>IF($A30&lt;&gt;"",IF(INDEX('Size (Analyst)'!B:B,5*(ROW()-2)+4)&lt;&gt;"",INDEX('Size (Analyst)'!B:B,5*(ROW()-2)+4),#N/A),"")</f>
        <v>#N/A</v>
      </c>
      <c r="C30" t="e">
        <f>IF($A30&lt;&gt;"",IF(INDEX('Size (Analyst)'!C:C,5*(ROW()-2)+4)&lt;&gt;"",INDEX('Size (Analyst)'!C:C,5*(ROW()-2)+4),#N/A),"")</f>
        <v>#N/A</v>
      </c>
      <c r="D30" t="e">
        <f>IF($A30&lt;&gt;"",IF(INDEX('Size (Analyst)'!D:D,5*(ROW()-2)+4)&lt;&gt;"",INDEX('Size (Analyst)'!D:D,5*(ROW()-2)+4),#N/A),"")</f>
        <v>#N/A</v>
      </c>
      <c r="E30" t="e">
        <f>IF($A30&lt;&gt;"",IF(INDEX('Size (Analyst)'!E:E,5*(ROW()-2)+4)&lt;&gt;"",INDEX('Size (Analyst)'!E:E,5*(ROW()-2)+4),#N/A),"")</f>
        <v>#N/A</v>
      </c>
      <c r="F30" t="e">
        <f>IF($A30&lt;&gt;"",IF(INDEX('Size (Analyst)'!F:F,5*(ROW()-2)+4)&lt;&gt;"",INDEX('Size (Analyst)'!F:F,5*(ROW()-2)+4),#N/A),"")</f>
        <v>#N/A</v>
      </c>
      <c r="G30" t="e">
        <f>IF($A30&lt;&gt;"",IF(INDEX('Size (Analyst)'!G:G,5*(ROW()-2)+4)&lt;&gt;"",INDEX('Size (Analyst)'!G:G,5*(ROW()-2)+4),#N/A),"")</f>
        <v>#N/A</v>
      </c>
      <c r="H30" t="e">
        <f>IF($A30&lt;&gt;"",IF(INDEX('Size (Analyst)'!H:H,5*(ROW()-2)+4)&lt;&gt;"",INDEX('Size (Analyst)'!H:H,5*(ROW()-2)+4),#N/A),"")</f>
        <v>#N/A</v>
      </c>
      <c r="I30" t="e">
        <f>IF($A30&lt;&gt;"",IF(INDEX('Size (Analyst)'!I:I,5*(ROW()-2)+4)&lt;&gt;"",INDEX('Size (Analyst)'!I:I,5*(ROW()-2)+4),#N/A),"")</f>
        <v>#N/A</v>
      </c>
      <c r="J30" t="e">
        <f>IF($A30&lt;&gt;"",IF(INDEX('Size (Analyst)'!J:J,5*(ROW()-2)+4)&lt;&gt;"",INDEX('Size (Analyst)'!J:J,5*(ROW()-2)+4),#N/A),"")</f>
        <v>#N/A</v>
      </c>
      <c r="K30" t="e">
        <f>IF($A30&lt;&gt;"",IF(INDEX('Size (Analyst)'!K:K,5*(ROW()-2)+4)&lt;&gt;"",INDEX('Size (Analyst)'!K:K,5*(ROW()-2)+4),#N/A),"")</f>
        <v>#N/A</v>
      </c>
      <c r="L30" t="e">
        <f>IF($A30&lt;&gt;"",IF(INDEX('Size (Analyst)'!L:L,5*(ROW()-2)+4)&lt;&gt;"",INDEX('Size (Analyst)'!L:L,5*(ROW()-2)+4),#N/A),"")</f>
        <v>#N/A</v>
      </c>
      <c r="M30" t="e">
        <f>IF($A30&lt;&gt;"",IF(INDEX('Size (Analyst)'!M:M,5*(ROW()-2)+4)&lt;&gt;"",INDEX('Size (Analyst)'!M:M,5*(ROW()-2)+4),#N/A),"")</f>
        <v>#N/A</v>
      </c>
      <c r="N30" t="e">
        <f>IF($A30&lt;&gt;"",IF(INDEX('Size (Analyst)'!N:N,5*(ROW()-2)+4)&lt;&gt;"",INDEX('Size (Analyst)'!N:N,5*(ROW()-2)+4),#N/A),"")</f>
        <v>#N/A</v>
      </c>
      <c r="O30" t="e">
        <f>IF($A30&lt;&gt;"",IF(INDEX('Size (Analyst)'!O:O,5*(ROW()-2)+4)&lt;&gt;"",INDEX('Size (Analyst)'!O:O,5*(ROW()-2)+4),#N/A),"")</f>
        <v>#N/A</v>
      </c>
      <c r="P30" t="e">
        <f>IF($A30&lt;&gt;"",IF(INDEX('Size (Analyst)'!P:P,5*(ROW()-2)+4)&lt;&gt;"",INDEX('Size (Analyst)'!P:P,5*(ROW()-2)+4),#N/A),"")</f>
        <v>#N/A</v>
      </c>
      <c r="Q30" t="e">
        <f>IF($A30&lt;&gt;"",IF(INDEX('Size (Analyst)'!Q:Q,5*(ROW()-2)+4)&lt;&gt;"",INDEX('Size (Analyst)'!Q:Q,5*(ROW()-2)+4),#N/A),"")</f>
        <v>#N/A</v>
      </c>
      <c r="R30" t="e">
        <f>IF($A30&lt;&gt;"",IF(INDEX('Size (Analyst)'!R:R,5*(ROW()-2)+4)&lt;&gt;"",INDEX('Size (Analyst)'!R:R,5*(ROW()-2)+4),#N/A),"")</f>
        <v>#N/A</v>
      </c>
      <c r="S30" t="e">
        <f>IF($A30&lt;&gt;"",IF(INDEX('Size (Analyst)'!S:S,5*(ROW()-2)+4)&lt;&gt;"",INDEX('Size (Analyst)'!S:S,5*(ROW()-2)+4),#N/A),"")</f>
        <v>#N/A</v>
      </c>
      <c r="T30" t="e">
        <f>IF($A30&lt;&gt;"",IF(INDEX('Size (Analyst)'!T:T,5*(ROW()-2)+4)&lt;&gt;"",INDEX('Size (Analyst)'!T:T,5*(ROW()-2)+4),#N/A),"")</f>
        <v>#N/A</v>
      </c>
      <c r="U30" t="e">
        <f>IF($A30&lt;&gt;"",IF(INDEX('Size (Analyst)'!U:U,5*(ROW()-2)+4)&lt;&gt;"",INDEX('Size (Analyst)'!U:U,5*(ROW()-2)+4),#N/A),"")</f>
        <v>#N/A</v>
      </c>
      <c r="V30" t="e">
        <f>IF($A30&lt;&gt;"",IF(INDEX('Size (Analyst)'!V:V,5*(ROW()-2)+4)&lt;&gt;"",INDEX('Size (Analyst)'!V:V,5*(ROW()-2)+4),#N/A),"")</f>
        <v>#N/A</v>
      </c>
      <c r="W30" t="e">
        <f>IF($A30&lt;&gt;"",IF(INDEX('Size (Analyst)'!W:W,5*(ROW()-2)+4)&lt;&gt;"",INDEX('Size (Analyst)'!W:W,5*(ROW()-2)+4),#N/A),"")</f>
        <v>#N/A</v>
      </c>
      <c r="X30" t="e">
        <f>IF($A30&lt;&gt;"",IF(INDEX('Size (Analyst)'!X:X,5*(ROW()-2)+4)&lt;&gt;"",INDEX('Size (Analyst)'!X:X,5*(ROW()-2)+4),#N/A),"")</f>
        <v>#N/A</v>
      </c>
      <c r="Y30" t="e">
        <f>IF($A30&lt;&gt;"",IF(INDEX('Size (Analyst)'!Y:Y,5*(ROW()-2)+4)&lt;&gt;"",INDEX('Size (Analyst)'!Y:Y,5*(ROW()-2)+4),#N/A),"")</f>
        <v>#N/A</v>
      </c>
      <c r="Z30" t="e">
        <f>IF($A30&lt;&gt;"",IF(INDEX('Size (Analyst)'!Z:Z,5*(ROW()-2)+4)&lt;&gt;"",INDEX('Size (Analyst)'!Z:Z,5*(ROW()-2)+4),#N/A),"")</f>
        <v>#N/A</v>
      </c>
    </row>
    <row r="31" spans="1:26" x14ac:dyDescent="0.2">
      <c r="A31" s="13">
        <f>IF(INDEX('Size (Analyst)'!A:A,5*(ROW()-2)+1)&lt;&gt;"",INDEX('Size (Analyst)'!A:A,5*(ROW()-2)+1),"")</f>
        <v>44655</v>
      </c>
      <c r="B31">
        <f>IF($A31&lt;&gt;"",IF(INDEX('Size (Analyst)'!B:B,5*(ROW()-2)+4)&lt;&gt;"",INDEX('Size (Analyst)'!B:B,5*(ROW()-2)+4),#N/A),"")</f>
        <v>4.6500000000000004</v>
      </c>
      <c r="C31" t="e">
        <f>IF($A31&lt;&gt;"",IF(INDEX('Size (Analyst)'!C:C,5*(ROW()-2)+4)&lt;&gt;"",INDEX('Size (Analyst)'!C:C,5*(ROW()-2)+4),#N/A),"")</f>
        <v>#N/A</v>
      </c>
      <c r="D31" t="e">
        <f>IF($A31&lt;&gt;"",IF(INDEX('Size (Analyst)'!D:D,5*(ROW()-2)+4)&lt;&gt;"",INDEX('Size (Analyst)'!D:D,5*(ROW()-2)+4),#N/A),"")</f>
        <v>#N/A</v>
      </c>
      <c r="E31" t="e">
        <f>IF($A31&lt;&gt;"",IF(INDEX('Size (Analyst)'!E:E,5*(ROW()-2)+4)&lt;&gt;"",INDEX('Size (Analyst)'!E:E,5*(ROW()-2)+4),#N/A),"")</f>
        <v>#N/A</v>
      </c>
      <c r="F31" t="e">
        <f>IF($A31&lt;&gt;"",IF(INDEX('Size (Analyst)'!F:F,5*(ROW()-2)+4)&lt;&gt;"",INDEX('Size (Analyst)'!F:F,5*(ROW()-2)+4),#N/A),"")</f>
        <v>#N/A</v>
      </c>
      <c r="G31" t="e">
        <f>IF($A31&lt;&gt;"",IF(INDEX('Size (Analyst)'!G:G,5*(ROW()-2)+4)&lt;&gt;"",INDEX('Size (Analyst)'!G:G,5*(ROW()-2)+4),#N/A),"")</f>
        <v>#N/A</v>
      </c>
      <c r="H31" t="e">
        <f>IF($A31&lt;&gt;"",IF(INDEX('Size (Analyst)'!H:H,5*(ROW()-2)+4)&lt;&gt;"",INDEX('Size (Analyst)'!H:H,5*(ROW()-2)+4),#N/A),"")</f>
        <v>#N/A</v>
      </c>
      <c r="I31" t="e">
        <f>IF($A31&lt;&gt;"",IF(INDEX('Size (Analyst)'!I:I,5*(ROW()-2)+4)&lt;&gt;"",INDEX('Size (Analyst)'!I:I,5*(ROW()-2)+4),#N/A),"")</f>
        <v>#N/A</v>
      </c>
      <c r="J31" t="e">
        <f>IF($A31&lt;&gt;"",IF(INDEX('Size (Analyst)'!J:J,5*(ROW()-2)+4)&lt;&gt;"",INDEX('Size (Analyst)'!J:J,5*(ROW()-2)+4),#N/A),"")</f>
        <v>#N/A</v>
      </c>
      <c r="K31" t="e">
        <f>IF($A31&lt;&gt;"",IF(INDEX('Size (Analyst)'!K:K,5*(ROW()-2)+4)&lt;&gt;"",INDEX('Size (Analyst)'!K:K,5*(ROW()-2)+4),#N/A),"")</f>
        <v>#N/A</v>
      </c>
      <c r="L31" t="e">
        <f>IF($A31&lt;&gt;"",IF(INDEX('Size (Analyst)'!L:L,5*(ROW()-2)+4)&lt;&gt;"",INDEX('Size (Analyst)'!L:L,5*(ROW()-2)+4),#N/A),"")</f>
        <v>#N/A</v>
      </c>
      <c r="M31" t="e">
        <f>IF($A31&lt;&gt;"",IF(INDEX('Size (Analyst)'!M:M,5*(ROW()-2)+4)&lt;&gt;"",INDEX('Size (Analyst)'!M:M,5*(ROW()-2)+4),#N/A),"")</f>
        <v>#N/A</v>
      </c>
      <c r="N31" t="e">
        <f>IF($A31&lt;&gt;"",IF(INDEX('Size (Analyst)'!N:N,5*(ROW()-2)+4)&lt;&gt;"",INDEX('Size (Analyst)'!N:N,5*(ROW()-2)+4),#N/A),"")</f>
        <v>#N/A</v>
      </c>
      <c r="O31" t="e">
        <f>IF($A31&lt;&gt;"",IF(INDEX('Size (Analyst)'!O:O,5*(ROW()-2)+4)&lt;&gt;"",INDEX('Size (Analyst)'!O:O,5*(ROW()-2)+4),#N/A),"")</f>
        <v>#N/A</v>
      </c>
      <c r="P31" t="e">
        <f>IF($A31&lt;&gt;"",IF(INDEX('Size (Analyst)'!P:P,5*(ROW()-2)+4)&lt;&gt;"",INDEX('Size (Analyst)'!P:P,5*(ROW()-2)+4),#N/A),"")</f>
        <v>#N/A</v>
      </c>
      <c r="Q31" t="e">
        <f>IF($A31&lt;&gt;"",IF(INDEX('Size (Analyst)'!Q:Q,5*(ROW()-2)+4)&lt;&gt;"",INDEX('Size (Analyst)'!Q:Q,5*(ROW()-2)+4),#N/A),"")</f>
        <v>#N/A</v>
      </c>
      <c r="R31" t="e">
        <f>IF($A31&lt;&gt;"",IF(INDEX('Size (Analyst)'!R:R,5*(ROW()-2)+4)&lt;&gt;"",INDEX('Size (Analyst)'!R:R,5*(ROW()-2)+4),#N/A),"")</f>
        <v>#N/A</v>
      </c>
      <c r="S31" t="e">
        <f>IF($A31&lt;&gt;"",IF(INDEX('Size (Analyst)'!S:S,5*(ROW()-2)+4)&lt;&gt;"",INDEX('Size (Analyst)'!S:S,5*(ROW()-2)+4),#N/A),"")</f>
        <v>#N/A</v>
      </c>
      <c r="T31" t="e">
        <f>IF($A31&lt;&gt;"",IF(INDEX('Size (Analyst)'!T:T,5*(ROW()-2)+4)&lt;&gt;"",INDEX('Size (Analyst)'!T:T,5*(ROW()-2)+4),#N/A),"")</f>
        <v>#N/A</v>
      </c>
      <c r="U31" t="e">
        <f>IF($A31&lt;&gt;"",IF(INDEX('Size (Analyst)'!U:U,5*(ROW()-2)+4)&lt;&gt;"",INDEX('Size (Analyst)'!U:U,5*(ROW()-2)+4),#N/A),"")</f>
        <v>#N/A</v>
      </c>
      <c r="V31" t="e">
        <f>IF($A31&lt;&gt;"",IF(INDEX('Size (Analyst)'!V:V,5*(ROW()-2)+4)&lt;&gt;"",INDEX('Size (Analyst)'!V:V,5*(ROW()-2)+4),#N/A),"")</f>
        <v>#N/A</v>
      </c>
      <c r="W31" t="e">
        <f>IF($A31&lt;&gt;"",IF(INDEX('Size (Analyst)'!W:W,5*(ROW()-2)+4)&lt;&gt;"",INDEX('Size (Analyst)'!W:W,5*(ROW()-2)+4),#N/A),"")</f>
        <v>#N/A</v>
      </c>
      <c r="X31" t="e">
        <f>IF($A31&lt;&gt;"",IF(INDEX('Size (Analyst)'!X:X,5*(ROW()-2)+4)&lt;&gt;"",INDEX('Size (Analyst)'!X:X,5*(ROW()-2)+4),#N/A),"")</f>
        <v>#N/A</v>
      </c>
      <c r="Y31" t="e">
        <f>IF($A31&lt;&gt;"",IF(INDEX('Size (Analyst)'!Y:Y,5*(ROW()-2)+4)&lt;&gt;"",INDEX('Size (Analyst)'!Y:Y,5*(ROW()-2)+4),#N/A),"")</f>
        <v>#N/A</v>
      </c>
      <c r="Z31" t="e">
        <f>IF($A31&lt;&gt;"",IF(INDEX('Size (Analyst)'!Z:Z,5*(ROW()-2)+4)&lt;&gt;"",INDEX('Size (Analyst)'!Z:Z,5*(ROW()-2)+4),#N/A),"")</f>
        <v>#N/A</v>
      </c>
    </row>
    <row r="32" spans="1:26" x14ac:dyDescent="0.2">
      <c r="A32" s="13">
        <f>IF(INDEX('Size (Analyst)'!A:A,5*(ROW()-2)+1)&lt;&gt;"",INDEX('Size (Analyst)'!A:A,5*(ROW()-2)+1),"")</f>
        <v>44683</v>
      </c>
      <c r="B32" t="e">
        <f>IF($A32&lt;&gt;"",IF(INDEX('Size (Analyst)'!B:B,5*(ROW()-2)+4)&lt;&gt;"",INDEX('Size (Analyst)'!B:B,5*(ROW()-2)+4),#N/A),"")</f>
        <v>#N/A</v>
      </c>
      <c r="C32" t="e">
        <f>IF($A32&lt;&gt;"",IF(INDEX('Size (Analyst)'!C:C,5*(ROW()-2)+4)&lt;&gt;"",INDEX('Size (Analyst)'!C:C,5*(ROW()-2)+4),#N/A),"")</f>
        <v>#N/A</v>
      </c>
      <c r="D32" t="e">
        <f>IF($A32&lt;&gt;"",IF(INDEX('Size (Analyst)'!D:D,5*(ROW()-2)+4)&lt;&gt;"",INDEX('Size (Analyst)'!D:D,5*(ROW()-2)+4),#N/A),"")</f>
        <v>#N/A</v>
      </c>
      <c r="E32" t="e">
        <f>IF($A32&lt;&gt;"",IF(INDEX('Size (Analyst)'!E:E,5*(ROW()-2)+4)&lt;&gt;"",INDEX('Size (Analyst)'!E:E,5*(ROW()-2)+4),#N/A),"")</f>
        <v>#N/A</v>
      </c>
      <c r="F32" t="e">
        <f>IF($A32&lt;&gt;"",IF(INDEX('Size (Analyst)'!F:F,5*(ROW()-2)+4)&lt;&gt;"",INDEX('Size (Analyst)'!F:F,5*(ROW()-2)+4),#N/A),"")</f>
        <v>#N/A</v>
      </c>
      <c r="G32" t="e">
        <f>IF($A32&lt;&gt;"",IF(INDEX('Size (Analyst)'!G:G,5*(ROW()-2)+4)&lt;&gt;"",INDEX('Size (Analyst)'!G:G,5*(ROW()-2)+4),#N/A),"")</f>
        <v>#N/A</v>
      </c>
      <c r="H32" t="e">
        <f>IF($A32&lt;&gt;"",IF(INDEX('Size (Analyst)'!H:H,5*(ROW()-2)+4)&lt;&gt;"",INDEX('Size (Analyst)'!H:H,5*(ROW()-2)+4),#N/A),"")</f>
        <v>#N/A</v>
      </c>
      <c r="I32" t="e">
        <f>IF($A32&lt;&gt;"",IF(INDEX('Size (Analyst)'!I:I,5*(ROW()-2)+4)&lt;&gt;"",INDEX('Size (Analyst)'!I:I,5*(ROW()-2)+4),#N/A),"")</f>
        <v>#N/A</v>
      </c>
      <c r="J32" t="e">
        <f>IF($A32&lt;&gt;"",IF(INDEX('Size (Analyst)'!J:J,5*(ROW()-2)+4)&lt;&gt;"",INDEX('Size (Analyst)'!J:J,5*(ROW()-2)+4),#N/A),"")</f>
        <v>#N/A</v>
      </c>
      <c r="K32" t="e">
        <f>IF($A32&lt;&gt;"",IF(INDEX('Size (Analyst)'!K:K,5*(ROW()-2)+4)&lt;&gt;"",INDEX('Size (Analyst)'!K:K,5*(ROW()-2)+4),#N/A),"")</f>
        <v>#N/A</v>
      </c>
      <c r="L32" t="e">
        <f>IF($A32&lt;&gt;"",IF(INDEX('Size (Analyst)'!L:L,5*(ROW()-2)+4)&lt;&gt;"",INDEX('Size (Analyst)'!L:L,5*(ROW()-2)+4),#N/A),"")</f>
        <v>#N/A</v>
      </c>
      <c r="M32" t="e">
        <f>IF($A32&lt;&gt;"",IF(INDEX('Size (Analyst)'!M:M,5*(ROW()-2)+4)&lt;&gt;"",INDEX('Size (Analyst)'!M:M,5*(ROW()-2)+4),#N/A),"")</f>
        <v>#N/A</v>
      </c>
      <c r="N32" t="e">
        <f>IF($A32&lt;&gt;"",IF(INDEX('Size (Analyst)'!N:N,5*(ROW()-2)+4)&lt;&gt;"",INDEX('Size (Analyst)'!N:N,5*(ROW()-2)+4),#N/A),"")</f>
        <v>#N/A</v>
      </c>
      <c r="O32" t="e">
        <f>IF($A32&lt;&gt;"",IF(INDEX('Size (Analyst)'!O:O,5*(ROW()-2)+4)&lt;&gt;"",INDEX('Size (Analyst)'!O:O,5*(ROW()-2)+4),#N/A),"")</f>
        <v>#N/A</v>
      </c>
      <c r="P32" t="e">
        <f>IF($A32&lt;&gt;"",IF(INDEX('Size (Analyst)'!P:P,5*(ROW()-2)+4)&lt;&gt;"",INDEX('Size (Analyst)'!P:P,5*(ROW()-2)+4),#N/A),"")</f>
        <v>#N/A</v>
      </c>
      <c r="Q32" t="e">
        <f>IF($A32&lt;&gt;"",IF(INDEX('Size (Analyst)'!Q:Q,5*(ROW()-2)+4)&lt;&gt;"",INDEX('Size (Analyst)'!Q:Q,5*(ROW()-2)+4),#N/A),"")</f>
        <v>#N/A</v>
      </c>
      <c r="R32" t="e">
        <f>IF($A32&lt;&gt;"",IF(INDEX('Size (Analyst)'!R:R,5*(ROW()-2)+4)&lt;&gt;"",INDEX('Size (Analyst)'!R:R,5*(ROW()-2)+4),#N/A),"")</f>
        <v>#N/A</v>
      </c>
      <c r="S32" t="e">
        <f>IF($A32&lt;&gt;"",IF(INDEX('Size (Analyst)'!S:S,5*(ROW()-2)+4)&lt;&gt;"",INDEX('Size (Analyst)'!S:S,5*(ROW()-2)+4),#N/A),"")</f>
        <v>#N/A</v>
      </c>
      <c r="T32" t="e">
        <f>IF($A32&lt;&gt;"",IF(INDEX('Size (Analyst)'!T:T,5*(ROW()-2)+4)&lt;&gt;"",INDEX('Size (Analyst)'!T:T,5*(ROW()-2)+4),#N/A),"")</f>
        <v>#N/A</v>
      </c>
      <c r="U32" t="e">
        <f>IF($A32&lt;&gt;"",IF(INDEX('Size (Analyst)'!U:U,5*(ROW()-2)+4)&lt;&gt;"",INDEX('Size (Analyst)'!U:U,5*(ROW()-2)+4),#N/A),"")</f>
        <v>#N/A</v>
      </c>
      <c r="V32" t="e">
        <f>IF($A32&lt;&gt;"",IF(INDEX('Size (Analyst)'!V:V,5*(ROW()-2)+4)&lt;&gt;"",INDEX('Size (Analyst)'!V:V,5*(ROW()-2)+4),#N/A),"")</f>
        <v>#N/A</v>
      </c>
      <c r="W32" t="e">
        <f>IF($A32&lt;&gt;"",IF(INDEX('Size (Analyst)'!W:W,5*(ROW()-2)+4)&lt;&gt;"",INDEX('Size (Analyst)'!W:W,5*(ROW()-2)+4),#N/A),"")</f>
        <v>#N/A</v>
      </c>
      <c r="X32" t="e">
        <f>IF($A32&lt;&gt;"",IF(INDEX('Size (Analyst)'!X:X,5*(ROW()-2)+4)&lt;&gt;"",INDEX('Size (Analyst)'!X:X,5*(ROW()-2)+4),#N/A),"")</f>
        <v>#N/A</v>
      </c>
      <c r="Y32" t="e">
        <f>IF($A32&lt;&gt;"",IF(INDEX('Size (Analyst)'!Y:Y,5*(ROW()-2)+4)&lt;&gt;"",INDEX('Size (Analyst)'!Y:Y,5*(ROW()-2)+4),#N/A),"")</f>
        <v>#N/A</v>
      </c>
      <c r="Z32" t="e">
        <f>IF($A32&lt;&gt;"",IF(INDEX('Size (Analyst)'!Z:Z,5*(ROW()-2)+4)&lt;&gt;"",INDEX('Size (Analyst)'!Z:Z,5*(ROW()-2)+4),#N/A),"")</f>
        <v>#N/A</v>
      </c>
    </row>
    <row r="33" spans="1:26" x14ac:dyDescent="0.2">
      <c r="A33" s="13">
        <f>IF(INDEX('Size (Analyst)'!A:A,5*(ROW()-2)+1)&lt;&gt;"",INDEX('Size (Analyst)'!A:A,5*(ROW()-2)+1),"")</f>
        <v>44690</v>
      </c>
      <c r="B33" t="e">
        <f>IF($A33&lt;&gt;"",IF(INDEX('Size (Analyst)'!B:B,5*(ROW()-2)+4)&lt;&gt;"",INDEX('Size (Analyst)'!B:B,5*(ROW()-2)+4),#N/A),"")</f>
        <v>#N/A</v>
      </c>
      <c r="C33" t="e">
        <f>IF($A33&lt;&gt;"",IF(INDEX('Size (Analyst)'!C:C,5*(ROW()-2)+4)&lt;&gt;"",INDEX('Size (Analyst)'!C:C,5*(ROW()-2)+4),#N/A),"")</f>
        <v>#N/A</v>
      </c>
      <c r="D33" t="e">
        <f>IF($A33&lt;&gt;"",IF(INDEX('Size (Analyst)'!D:D,5*(ROW()-2)+4)&lt;&gt;"",INDEX('Size (Analyst)'!D:D,5*(ROW()-2)+4),#N/A),"")</f>
        <v>#N/A</v>
      </c>
      <c r="E33">
        <f>IF($A33&lt;&gt;"",IF(INDEX('Size (Analyst)'!E:E,5*(ROW()-2)+4)&lt;&gt;"",INDEX('Size (Analyst)'!E:E,5*(ROW()-2)+4),#N/A),"")</f>
        <v>4067.31</v>
      </c>
      <c r="F33" t="e">
        <f>IF($A33&lt;&gt;"",IF(INDEX('Size (Analyst)'!F:F,5*(ROW()-2)+4)&lt;&gt;"",INDEX('Size (Analyst)'!F:F,5*(ROW()-2)+4),#N/A),"")</f>
        <v>#N/A</v>
      </c>
      <c r="G33">
        <f>IF($A33&lt;&gt;"",IF(INDEX('Size (Analyst)'!G:G,5*(ROW()-2)+4)&lt;&gt;"",INDEX('Size (Analyst)'!G:G,5*(ROW()-2)+4),#N/A),"")</f>
        <v>361.08</v>
      </c>
      <c r="H33" t="e">
        <f>IF($A33&lt;&gt;"",IF(INDEX('Size (Analyst)'!H:H,5*(ROW()-2)+4)&lt;&gt;"",INDEX('Size (Analyst)'!H:H,5*(ROW()-2)+4),#N/A),"")</f>
        <v>#N/A</v>
      </c>
      <c r="I33" t="e">
        <f>IF($A33&lt;&gt;"",IF(INDEX('Size (Analyst)'!I:I,5*(ROW()-2)+4)&lt;&gt;"",INDEX('Size (Analyst)'!I:I,5*(ROW()-2)+4),#N/A),"")</f>
        <v>#N/A</v>
      </c>
      <c r="J33" t="e">
        <f>IF($A33&lt;&gt;"",IF(INDEX('Size (Analyst)'!J:J,5*(ROW()-2)+4)&lt;&gt;"",INDEX('Size (Analyst)'!J:J,5*(ROW()-2)+4),#N/A),"")</f>
        <v>#N/A</v>
      </c>
      <c r="K33">
        <f>IF($A33&lt;&gt;"",IF(INDEX('Size (Analyst)'!K:K,5*(ROW()-2)+4)&lt;&gt;"",INDEX('Size (Analyst)'!K:K,5*(ROW()-2)+4),#N/A),"")</f>
        <v>3.8275000000000001</v>
      </c>
      <c r="L33" t="e">
        <f>IF($A33&lt;&gt;"",IF(INDEX('Size (Analyst)'!L:L,5*(ROW()-2)+4)&lt;&gt;"",INDEX('Size (Analyst)'!L:L,5*(ROW()-2)+4),#N/A),"")</f>
        <v>#N/A</v>
      </c>
      <c r="M33" t="e">
        <f>IF($A33&lt;&gt;"",IF(INDEX('Size (Analyst)'!M:M,5*(ROW()-2)+4)&lt;&gt;"",INDEX('Size (Analyst)'!M:M,5*(ROW()-2)+4),#N/A),"")</f>
        <v>#N/A</v>
      </c>
      <c r="N33" t="e">
        <f>IF($A33&lt;&gt;"",IF(INDEX('Size (Analyst)'!N:N,5*(ROW()-2)+4)&lt;&gt;"",INDEX('Size (Analyst)'!N:N,5*(ROW()-2)+4),#N/A),"")</f>
        <v>#N/A</v>
      </c>
      <c r="O33" t="e">
        <f>IF($A33&lt;&gt;"",IF(INDEX('Size (Analyst)'!O:O,5*(ROW()-2)+4)&lt;&gt;"",INDEX('Size (Analyst)'!O:O,5*(ROW()-2)+4),#N/A),"")</f>
        <v>#N/A</v>
      </c>
      <c r="P33">
        <f>IF($A33&lt;&gt;"",IF(INDEX('Size (Analyst)'!P:P,5*(ROW()-2)+4)&lt;&gt;"",INDEX('Size (Analyst)'!P:P,5*(ROW()-2)+4),#N/A),"")</f>
        <v>16.223299999999998</v>
      </c>
      <c r="Q33" t="e">
        <f>IF($A33&lt;&gt;"",IF(INDEX('Size (Analyst)'!Q:Q,5*(ROW()-2)+4)&lt;&gt;"",INDEX('Size (Analyst)'!Q:Q,5*(ROW()-2)+4),#N/A),"")</f>
        <v>#N/A</v>
      </c>
      <c r="R33" t="e">
        <f>IF($A33&lt;&gt;"",IF(INDEX('Size (Analyst)'!R:R,5*(ROW()-2)+4)&lt;&gt;"",INDEX('Size (Analyst)'!R:R,5*(ROW()-2)+4),#N/A),"")</f>
        <v>#N/A</v>
      </c>
      <c r="S33" t="e">
        <f>IF($A33&lt;&gt;"",IF(INDEX('Size (Analyst)'!S:S,5*(ROW()-2)+4)&lt;&gt;"",INDEX('Size (Analyst)'!S:S,5*(ROW()-2)+4),#N/A),"")</f>
        <v>#N/A</v>
      </c>
      <c r="T33" t="e">
        <f>IF($A33&lt;&gt;"",IF(INDEX('Size (Analyst)'!T:T,5*(ROW()-2)+4)&lt;&gt;"",INDEX('Size (Analyst)'!T:T,5*(ROW()-2)+4),#N/A),"")</f>
        <v>#N/A</v>
      </c>
      <c r="U33" t="e">
        <f>IF($A33&lt;&gt;"",IF(INDEX('Size (Analyst)'!U:U,5*(ROW()-2)+4)&lt;&gt;"",INDEX('Size (Analyst)'!U:U,5*(ROW()-2)+4),#N/A),"")</f>
        <v>#N/A</v>
      </c>
      <c r="V33" t="e">
        <f>IF($A33&lt;&gt;"",IF(INDEX('Size (Analyst)'!V:V,5*(ROW()-2)+4)&lt;&gt;"",INDEX('Size (Analyst)'!V:V,5*(ROW()-2)+4),#N/A),"")</f>
        <v>#N/A</v>
      </c>
      <c r="W33" t="e">
        <f>IF($A33&lt;&gt;"",IF(INDEX('Size (Analyst)'!W:W,5*(ROW()-2)+4)&lt;&gt;"",INDEX('Size (Analyst)'!W:W,5*(ROW()-2)+4),#N/A),"")</f>
        <v>#N/A</v>
      </c>
      <c r="X33" t="e">
        <f>IF($A33&lt;&gt;"",IF(INDEX('Size (Analyst)'!X:X,5*(ROW()-2)+4)&lt;&gt;"",INDEX('Size (Analyst)'!X:X,5*(ROW()-2)+4),#N/A),"")</f>
        <v>#N/A</v>
      </c>
      <c r="Y33" t="e">
        <f>IF($A33&lt;&gt;"",IF(INDEX('Size (Analyst)'!Y:Y,5*(ROW()-2)+4)&lt;&gt;"",INDEX('Size (Analyst)'!Y:Y,5*(ROW()-2)+4),#N/A),"")</f>
        <v>#N/A</v>
      </c>
      <c r="Z33" t="e">
        <f>IF($A33&lt;&gt;"",IF(INDEX('Size (Analyst)'!Z:Z,5*(ROW()-2)+4)&lt;&gt;"",INDEX('Size (Analyst)'!Z:Z,5*(ROW()-2)+4),#N/A),"")</f>
        <v>#N/A</v>
      </c>
    </row>
    <row r="34" spans="1:26" x14ac:dyDescent="0.2">
      <c r="A34" s="13">
        <f>IF(INDEX('Size (Analyst)'!A:A,5*(ROW()-2)+1)&lt;&gt;"",INDEX('Size (Analyst)'!A:A,5*(ROW()-2)+1),"")</f>
        <v>44707</v>
      </c>
      <c r="B34" t="e">
        <f>IF($A34&lt;&gt;"",IF(INDEX('Size (Analyst)'!B:B,5*(ROW()-2)+4)&lt;&gt;"",INDEX('Size (Analyst)'!B:B,5*(ROW()-2)+4),#N/A),"")</f>
        <v>#N/A</v>
      </c>
      <c r="C34" t="e">
        <f>IF($A34&lt;&gt;"",IF(INDEX('Size (Analyst)'!C:C,5*(ROW()-2)+4)&lt;&gt;"",INDEX('Size (Analyst)'!C:C,5*(ROW()-2)+4),#N/A),"")</f>
        <v>#N/A</v>
      </c>
      <c r="D34" t="e">
        <f>IF($A34&lt;&gt;"",IF(INDEX('Size (Analyst)'!D:D,5*(ROW()-2)+4)&lt;&gt;"",INDEX('Size (Analyst)'!D:D,5*(ROW()-2)+4),#N/A),"")</f>
        <v>#N/A</v>
      </c>
      <c r="E34" t="e">
        <f>IF($A34&lt;&gt;"",IF(INDEX('Size (Analyst)'!E:E,5*(ROW()-2)+4)&lt;&gt;"",INDEX('Size (Analyst)'!E:E,5*(ROW()-2)+4),#N/A),"")</f>
        <v>#N/A</v>
      </c>
      <c r="F34" t="e">
        <f>IF($A34&lt;&gt;"",IF(INDEX('Size (Analyst)'!F:F,5*(ROW()-2)+4)&lt;&gt;"",INDEX('Size (Analyst)'!F:F,5*(ROW()-2)+4),#N/A),"")</f>
        <v>#N/A</v>
      </c>
      <c r="G34" t="e">
        <f>IF($A34&lt;&gt;"",IF(INDEX('Size (Analyst)'!G:G,5*(ROW()-2)+4)&lt;&gt;"",INDEX('Size (Analyst)'!G:G,5*(ROW()-2)+4),#N/A),"")</f>
        <v>#N/A</v>
      </c>
      <c r="H34" t="e">
        <f>IF($A34&lt;&gt;"",IF(INDEX('Size (Analyst)'!H:H,5*(ROW()-2)+4)&lt;&gt;"",INDEX('Size (Analyst)'!H:H,5*(ROW()-2)+4),#N/A),"")</f>
        <v>#N/A</v>
      </c>
      <c r="I34" t="e">
        <f>IF($A34&lt;&gt;"",IF(INDEX('Size (Analyst)'!I:I,5*(ROW()-2)+4)&lt;&gt;"",INDEX('Size (Analyst)'!I:I,5*(ROW()-2)+4),#N/A),"")</f>
        <v>#N/A</v>
      </c>
      <c r="J34" t="e">
        <f>IF($A34&lt;&gt;"",IF(INDEX('Size (Analyst)'!J:J,5*(ROW()-2)+4)&lt;&gt;"",INDEX('Size (Analyst)'!J:J,5*(ROW()-2)+4),#N/A),"")</f>
        <v>#N/A</v>
      </c>
      <c r="K34" t="e">
        <f>IF($A34&lt;&gt;"",IF(INDEX('Size (Analyst)'!K:K,5*(ROW()-2)+4)&lt;&gt;"",INDEX('Size (Analyst)'!K:K,5*(ROW()-2)+4),#N/A),"")</f>
        <v>#N/A</v>
      </c>
      <c r="L34" t="e">
        <f>IF($A34&lt;&gt;"",IF(INDEX('Size (Analyst)'!L:L,5*(ROW()-2)+4)&lt;&gt;"",INDEX('Size (Analyst)'!L:L,5*(ROW()-2)+4),#N/A),"")</f>
        <v>#N/A</v>
      </c>
      <c r="M34" t="e">
        <f>IF($A34&lt;&gt;"",IF(INDEX('Size (Analyst)'!M:M,5*(ROW()-2)+4)&lt;&gt;"",INDEX('Size (Analyst)'!M:M,5*(ROW()-2)+4),#N/A),"")</f>
        <v>#N/A</v>
      </c>
      <c r="N34" t="e">
        <f>IF($A34&lt;&gt;"",IF(INDEX('Size (Analyst)'!N:N,5*(ROW()-2)+4)&lt;&gt;"",INDEX('Size (Analyst)'!N:N,5*(ROW()-2)+4),#N/A),"")</f>
        <v>#N/A</v>
      </c>
      <c r="O34" t="e">
        <f>IF($A34&lt;&gt;"",IF(INDEX('Size (Analyst)'!O:O,5*(ROW()-2)+4)&lt;&gt;"",INDEX('Size (Analyst)'!O:O,5*(ROW()-2)+4),#N/A),"")</f>
        <v>#N/A</v>
      </c>
      <c r="P34" t="e">
        <f>IF($A34&lt;&gt;"",IF(INDEX('Size (Analyst)'!P:P,5*(ROW()-2)+4)&lt;&gt;"",INDEX('Size (Analyst)'!P:P,5*(ROW()-2)+4),#N/A),"")</f>
        <v>#N/A</v>
      </c>
      <c r="Q34" t="e">
        <f>IF($A34&lt;&gt;"",IF(INDEX('Size (Analyst)'!Q:Q,5*(ROW()-2)+4)&lt;&gt;"",INDEX('Size (Analyst)'!Q:Q,5*(ROW()-2)+4),#N/A),"")</f>
        <v>#N/A</v>
      </c>
      <c r="R34" t="e">
        <f>IF($A34&lt;&gt;"",IF(INDEX('Size (Analyst)'!R:R,5*(ROW()-2)+4)&lt;&gt;"",INDEX('Size (Analyst)'!R:R,5*(ROW()-2)+4),#N/A),"")</f>
        <v>#N/A</v>
      </c>
      <c r="S34" t="e">
        <f>IF($A34&lt;&gt;"",IF(INDEX('Size (Analyst)'!S:S,5*(ROW()-2)+4)&lt;&gt;"",INDEX('Size (Analyst)'!S:S,5*(ROW()-2)+4),#N/A),"")</f>
        <v>#N/A</v>
      </c>
      <c r="T34" t="e">
        <f>IF($A34&lt;&gt;"",IF(INDEX('Size (Analyst)'!T:T,5*(ROW()-2)+4)&lt;&gt;"",INDEX('Size (Analyst)'!T:T,5*(ROW()-2)+4),#N/A),"")</f>
        <v>#N/A</v>
      </c>
      <c r="U34" t="e">
        <f>IF($A34&lt;&gt;"",IF(INDEX('Size (Analyst)'!U:U,5*(ROW()-2)+4)&lt;&gt;"",INDEX('Size (Analyst)'!U:U,5*(ROW()-2)+4),#N/A),"")</f>
        <v>#N/A</v>
      </c>
      <c r="V34" t="e">
        <f>IF($A34&lt;&gt;"",IF(INDEX('Size (Analyst)'!V:V,5*(ROW()-2)+4)&lt;&gt;"",INDEX('Size (Analyst)'!V:V,5*(ROW()-2)+4),#N/A),"")</f>
        <v>#N/A</v>
      </c>
      <c r="W34" t="e">
        <f>IF($A34&lt;&gt;"",IF(INDEX('Size (Analyst)'!W:W,5*(ROW()-2)+4)&lt;&gt;"",INDEX('Size (Analyst)'!W:W,5*(ROW()-2)+4),#N/A),"")</f>
        <v>#N/A</v>
      </c>
      <c r="X34" t="e">
        <f>IF($A34&lt;&gt;"",IF(INDEX('Size (Analyst)'!X:X,5*(ROW()-2)+4)&lt;&gt;"",INDEX('Size (Analyst)'!X:X,5*(ROW()-2)+4),#N/A),"")</f>
        <v>#N/A</v>
      </c>
      <c r="Y34" t="e">
        <f>IF($A34&lt;&gt;"",IF(INDEX('Size (Analyst)'!Y:Y,5*(ROW()-2)+4)&lt;&gt;"",INDEX('Size (Analyst)'!Y:Y,5*(ROW()-2)+4),#N/A),"")</f>
        <v>#N/A</v>
      </c>
      <c r="Z34" t="e">
        <f>IF($A34&lt;&gt;"",IF(INDEX('Size (Analyst)'!Z:Z,5*(ROW()-2)+4)&lt;&gt;"",INDEX('Size (Analyst)'!Z:Z,5*(ROW()-2)+4),#N/A),"")</f>
        <v>#N/A</v>
      </c>
    </row>
    <row r="35" spans="1:26" x14ac:dyDescent="0.2">
      <c r="A35" s="13">
        <f>IF(INDEX('Size (Analyst)'!A:A,5*(ROW()-2)+1)&lt;&gt;"",INDEX('Size (Analyst)'!A:A,5*(ROW()-2)+1),"")</f>
        <v>44715</v>
      </c>
      <c r="B35" t="e">
        <f>IF($A35&lt;&gt;"",IF(INDEX('Size (Analyst)'!B:B,5*(ROW()-2)+4)&lt;&gt;"",INDEX('Size (Analyst)'!B:B,5*(ROW()-2)+4),#N/A),"")</f>
        <v>#N/A</v>
      </c>
      <c r="C35" t="e">
        <f>IF($A35&lt;&gt;"",IF(INDEX('Size (Analyst)'!C:C,5*(ROW()-2)+4)&lt;&gt;"",INDEX('Size (Analyst)'!C:C,5*(ROW()-2)+4),#N/A),"")</f>
        <v>#N/A</v>
      </c>
      <c r="D35" t="e">
        <f>IF($A35&lt;&gt;"",IF(INDEX('Size (Analyst)'!D:D,5*(ROW()-2)+4)&lt;&gt;"",INDEX('Size (Analyst)'!D:D,5*(ROW()-2)+4),#N/A),"")</f>
        <v>#N/A</v>
      </c>
      <c r="E35" t="e">
        <f>IF($A35&lt;&gt;"",IF(INDEX('Size (Analyst)'!E:E,5*(ROW()-2)+4)&lt;&gt;"",INDEX('Size (Analyst)'!E:E,5*(ROW()-2)+4),#N/A),"")</f>
        <v>#N/A</v>
      </c>
      <c r="F35" t="e">
        <f>IF($A35&lt;&gt;"",IF(INDEX('Size (Analyst)'!F:F,5*(ROW()-2)+4)&lt;&gt;"",INDEX('Size (Analyst)'!F:F,5*(ROW()-2)+4),#N/A),"")</f>
        <v>#N/A</v>
      </c>
      <c r="G35" t="e">
        <f>IF($A35&lt;&gt;"",IF(INDEX('Size (Analyst)'!G:G,5*(ROW()-2)+4)&lt;&gt;"",INDEX('Size (Analyst)'!G:G,5*(ROW()-2)+4),#N/A),"")</f>
        <v>#N/A</v>
      </c>
      <c r="H35" t="e">
        <f>IF($A35&lt;&gt;"",IF(INDEX('Size (Analyst)'!H:H,5*(ROW()-2)+4)&lt;&gt;"",INDEX('Size (Analyst)'!H:H,5*(ROW()-2)+4),#N/A),"")</f>
        <v>#N/A</v>
      </c>
      <c r="I35" t="e">
        <f>IF($A35&lt;&gt;"",IF(INDEX('Size (Analyst)'!I:I,5*(ROW()-2)+4)&lt;&gt;"",INDEX('Size (Analyst)'!I:I,5*(ROW()-2)+4),#N/A),"")</f>
        <v>#N/A</v>
      </c>
      <c r="J35" t="e">
        <f>IF($A35&lt;&gt;"",IF(INDEX('Size (Analyst)'!J:J,5*(ROW()-2)+4)&lt;&gt;"",INDEX('Size (Analyst)'!J:J,5*(ROW()-2)+4),#N/A),"")</f>
        <v>#N/A</v>
      </c>
      <c r="K35" t="e">
        <f>IF($A35&lt;&gt;"",IF(INDEX('Size (Analyst)'!K:K,5*(ROW()-2)+4)&lt;&gt;"",INDEX('Size (Analyst)'!K:K,5*(ROW()-2)+4),#N/A),"")</f>
        <v>#N/A</v>
      </c>
      <c r="L35" t="e">
        <f>IF($A35&lt;&gt;"",IF(INDEX('Size (Analyst)'!L:L,5*(ROW()-2)+4)&lt;&gt;"",INDEX('Size (Analyst)'!L:L,5*(ROW()-2)+4),#N/A),"")</f>
        <v>#N/A</v>
      </c>
      <c r="M35" t="e">
        <f>IF($A35&lt;&gt;"",IF(INDEX('Size (Analyst)'!M:M,5*(ROW()-2)+4)&lt;&gt;"",INDEX('Size (Analyst)'!M:M,5*(ROW()-2)+4),#N/A),"")</f>
        <v>#N/A</v>
      </c>
      <c r="N35" t="e">
        <f>IF($A35&lt;&gt;"",IF(INDEX('Size (Analyst)'!N:N,5*(ROW()-2)+4)&lt;&gt;"",INDEX('Size (Analyst)'!N:N,5*(ROW()-2)+4),#N/A),"")</f>
        <v>#N/A</v>
      </c>
      <c r="O35" t="e">
        <f>IF($A35&lt;&gt;"",IF(INDEX('Size (Analyst)'!O:O,5*(ROW()-2)+4)&lt;&gt;"",INDEX('Size (Analyst)'!O:O,5*(ROW()-2)+4),#N/A),"")</f>
        <v>#N/A</v>
      </c>
      <c r="P35" t="e">
        <f>IF($A35&lt;&gt;"",IF(INDEX('Size (Analyst)'!P:P,5*(ROW()-2)+4)&lt;&gt;"",INDEX('Size (Analyst)'!P:P,5*(ROW()-2)+4),#N/A),"")</f>
        <v>#N/A</v>
      </c>
      <c r="Q35" t="e">
        <f>IF($A35&lt;&gt;"",IF(INDEX('Size (Analyst)'!Q:Q,5*(ROW()-2)+4)&lt;&gt;"",INDEX('Size (Analyst)'!Q:Q,5*(ROW()-2)+4),#N/A),"")</f>
        <v>#N/A</v>
      </c>
      <c r="R35" t="e">
        <f>IF($A35&lt;&gt;"",IF(INDEX('Size (Analyst)'!R:R,5*(ROW()-2)+4)&lt;&gt;"",INDEX('Size (Analyst)'!R:R,5*(ROW()-2)+4),#N/A),"")</f>
        <v>#N/A</v>
      </c>
      <c r="S35" t="e">
        <f>IF($A35&lt;&gt;"",IF(INDEX('Size (Analyst)'!S:S,5*(ROW()-2)+4)&lt;&gt;"",INDEX('Size (Analyst)'!S:S,5*(ROW()-2)+4),#N/A),"")</f>
        <v>#N/A</v>
      </c>
      <c r="T35" t="e">
        <f>IF($A35&lt;&gt;"",IF(INDEX('Size (Analyst)'!T:T,5*(ROW()-2)+4)&lt;&gt;"",INDEX('Size (Analyst)'!T:T,5*(ROW()-2)+4),#N/A),"")</f>
        <v>#N/A</v>
      </c>
      <c r="U35" t="e">
        <f>IF($A35&lt;&gt;"",IF(INDEX('Size (Analyst)'!U:U,5*(ROW()-2)+4)&lt;&gt;"",INDEX('Size (Analyst)'!U:U,5*(ROW()-2)+4),#N/A),"")</f>
        <v>#N/A</v>
      </c>
      <c r="V35" t="e">
        <f>IF($A35&lt;&gt;"",IF(INDEX('Size (Analyst)'!V:V,5*(ROW()-2)+4)&lt;&gt;"",INDEX('Size (Analyst)'!V:V,5*(ROW()-2)+4),#N/A),"")</f>
        <v>#N/A</v>
      </c>
      <c r="W35" t="e">
        <f>IF($A35&lt;&gt;"",IF(INDEX('Size (Analyst)'!W:W,5*(ROW()-2)+4)&lt;&gt;"",INDEX('Size (Analyst)'!W:W,5*(ROW()-2)+4),#N/A),"")</f>
        <v>#N/A</v>
      </c>
      <c r="X35" t="e">
        <f>IF($A35&lt;&gt;"",IF(INDEX('Size (Analyst)'!X:X,5*(ROW()-2)+4)&lt;&gt;"",INDEX('Size (Analyst)'!X:X,5*(ROW()-2)+4),#N/A),"")</f>
        <v>#N/A</v>
      </c>
      <c r="Y35" t="e">
        <f>IF($A35&lt;&gt;"",IF(INDEX('Size (Analyst)'!Y:Y,5*(ROW()-2)+4)&lt;&gt;"",INDEX('Size (Analyst)'!Y:Y,5*(ROW()-2)+4),#N/A),"")</f>
        <v>#N/A</v>
      </c>
      <c r="Z35" t="e">
        <f>IF($A35&lt;&gt;"",IF(INDEX('Size (Analyst)'!Z:Z,5*(ROW()-2)+4)&lt;&gt;"",INDEX('Size (Analyst)'!Z:Z,5*(ROW()-2)+4),#N/A),"")</f>
        <v>#N/A</v>
      </c>
    </row>
    <row r="36" spans="1:26" x14ac:dyDescent="0.2">
      <c r="A36" s="13">
        <f>IF(INDEX('Size (Analyst)'!A:A,5*(ROW()-2)+1)&lt;&gt;"",INDEX('Size (Analyst)'!A:A,5*(ROW()-2)+1),"")</f>
        <v>44733</v>
      </c>
      <c r="B36" t="e">
        <f>IF($A36&lt;&gt;"",IF(INDEX('Size (Analyst)'!B:B,5*(ROW()-2)+4)&lt;&gt;"",INDEX('Size (Analyst)'!B:B,5*(ROW()-2)+4),#N/A),"")</f>
        <v>#N/A</v>
      </c>
      <c r="C36" t="e">
        <f>IF($A36&lt;&gt;"",IF(INDEX('Size (Analyst)'!C:C,5*(ROW()-2)+4)&lt;&gt;"",INDEX('Size (Analyst)'!C:C,5*(ROW()-2)+4),#N/A),"")</f>
        <v>#N/A</v>
      </c>
      <c r="D36" t="e">
        <f>IF($A36&lt;&gt;"",IF(INDEX('Size (Analyst)'!D:D,5*(ROW()-2)+4)&lt;&gt;"",INDEX('Size (Analyst)'!D:D,5*(ROW()-2)+4),#N/A),"")</f>
        <v>#N/A</v>
      </c>
      <c r="E36" t="e">
        <f>IF($A36&lt;&gt;"",IF(INDEX('Size (Analyst)'!E:E,5*(ROW()-2)+4)&lt;&gt;"",INDEX('Size (Analyst)'!E:E,5*(ROW()-2)+4),#N/A),"")</f>
        <v>#N/A</v>
      </c>
      <c r="F36" t="e">
        <f>IF($A36&lt;&gt;"",IF(INDEX('Size (Analyst)'!F:F,5*(ROW()-2)+4)&lt;&gt;"",INDEX('Size (Analyst)'!F:F,5*(ROW()-2)+4),#N/A),"")</f>
        <v>#N/A</v>
      </c>
      <c r="G36" t="e">
        <f>IF($A36&lt;&gt;"",IF(INDEX('Size (Analyst)'!G:G,5*(ROW()-2)+4)&lt;&gt;"",INDEX('Size (Analyst)'!G:G,5*(ROW()-2)+4),#N/A),"")</f>
        <v>#N/A</v>
      </c>
      <c r="H36" t="e">
        <f>IF($A36&lt;&gt;"",IF(INDEX('Size (Analyst)'!H:H,5*(ROW()-2)+4)&lt;&gt;"",INDEX('Size (Analyst)'!H:H,5*(ROW()-2)+4),#N/A),"")</f>
        <v>#N/A</v>
      </c>
      <c r="I36" t="e">
        <f>IF($A36&lt;&gt;"",IF(INDEX('Size (Analyst)'!I:I,5*(ROW()-2)+4)&lt;&gt;"",INDEX('Size (Analyst)'!I:I,5*(ROW()-2)+4),#N/A),"")</f>
        <v>#N/A</v>
      </c>
      <c r="J36" t="e">
        <f>IF($A36&lt;&gt;"",IF(INDEX('Size (Analyst)'!J:J,5*(ROW()-2)+4)&lt;&gt;"",INDEX('Size (Analyst)'!J:J,5*(ROW()-2)+4),#N/A),"")</f>
        <v>#N/A</v>
      </c>
      <c r="K36" t="e">
        <f>IF($A36&lt;&gt;"",IF(INDEX('Size (Analyst)'!K:K,5*(ROW()-2)+4)&lt;&gt;"",INDEX('Size (Analyst)'!K:K,5*(ROW()-2)+4),#N/A),"")</f>
        <v>#N/A</v>
      </c>
      <c r="L36" t="e">
        <f>IF($A36&lt;&gt;"",IF(INDEX('Size (Analyst)'!L:L,5*(ROW()-2)+4)&lt;&gt;"",INDEX('Size (Analyst)'!L:L,5*(ROW()-2)+4),#N/A),"")</f>
        <v>#N/A</v>
      </c>
      <c r="M36" t="e">
        <f>IF($A36&lt;&gt;"",IF(INDEX('Size (Analyst)'!M:M,5*(ROW()-2)+4)&lt;&gt;"",INDEX('Size (Analyst)'!M:M,5*(ROW()-2)+4),#N/A),"")</f>
        <v>#N/A</v>
      </c>
      <c r="N36" t="e">
        <f>IF($A36&lt;&gt;"",IF(INDEX('Size (Analyst)'!N:N,5*(ROW()-2)+4)&lt;&gt;"",INDEX('Size (Analyst)'!N:N,5*(ROW()-2)+4),#N/A),"")</f>
        <v>#N/A</v>
      </c>
      <c r="O36" t="e">
        <f>IF($A36&lt;&gt;"",IF(INDEX('Size (Analyst)'!O:O,5*(ROW()-2)+4)&lt;&gt;"",INDEX('Size (Analyst)'!O:O,5*(ROW()-2)+4),#N/A),"")</f>
        <v>#N/A</v>
      </c>
      <c r="P36">
        <f>IF($A36&lt;&gt;"",IF(INDEX('Size (Analyst)'!P:P,5*(ROW()-2)+4)&lt;&gt;"",INDEX('Size (Analyst)'!P:P,5*(ROW()-2)+4),#N/A),"")</f>
        <v>15.945600000000001</v>
      </c>
      <c r="Q36" t="e">
        <f>IF($A36&lt;&gt;"",IF(INDEX('Size (Analyst)'!Q:Q,5*(ROW()-2)+4)&lt;&gt;"",INDEX('Size (Analyst)'!Q:Q,5*(ROW()-2)+4),#N/A),"")</f>
        <v>#N/A</v>
      </c>
      <c r="R36" t="e">
        <f>IF($A36&lt;&gt;"",IF(INDEX('Size (Analyst)'!R:R,5*(ROW()-2)+4)&lt;&gt;"",INDEX('Size (Analyst)'!R:R,5*(ROW()-2)+4),#N/A),"")</f>
        <v>#N/A</v>
      </c>
      <c r="S36" t="e">
        <f>IF($A36&lt;&gt;"",IF(INDEX('Size (Analyst)'!S:S,5*(ROW()-2)+4)&lt;&gt;"",INDEX('Size (Analyst)'!S:S,5*(ROW()-2)+4),#N/A),"")</f>
        <v>#N/A</v>
      </c>
      <c r="T36" t="e">
        <f>IF($A36&lt;&gt;"",IF(INDEX('Size (Analyst)'!T:T,5*(ROW()-2)+4)&lt;&gt;"",INDEX('Size (Analyst)'!T:T,5*(ROW()-2)+4),#N/A),"")</f>
        <v>#N/A</v>
      </c>
      <c r="U36" t="e">
        <f>IF($A36&lt;&gt;"",IF(INDEX('Size (Analyst)'!U:U,5*(ROW()-2)+4)&lt;&gt;"",INDEX('Size (Analyst)'!U:U,5*(ROW()-2)+4),#N/A),"")</f>
        <v>#N/A</v>
      </c>
      <c r="V36" t="e">
        <f>IF($A36&lt;&gt;"",IF(INDEX('Size (Analyst)'!V:V,5*(ROW()-2)+4)&lt;&gt;"",INDEX('Size (Analyst)'!V:V,5*(ROW()-2)+4),#N/A),"")</f>
        <v>#N/A</v>
      </c>
      <c r="W36" t="e">
        <f>IF($A36&lt;&gt;"",IF(INDEX('Size (Analyst)'!W:W,5*(ROW()-2)+4)&lt;&gt;"",INDEX('Size (Analyst)'!W:W,5*(ROW()-2)+4),#N/A),"")</f>
        <v>#N/A</v>
      </c>
      <c r="X36" t="e">
        <f>IF($A36&lt;&gt;"",IF(INDEX('Size (Analyst)'!X:X,5*(ROW()-2)+4)&lt;&gt;"",INDEX('Size (Analyst)'!X:X,5*(ROW()-2)+4),#N/A),"")</f>
        <v>#N/A</v>
      </c>
      <c r="Y36" t="e">
        <f>IF($A36&lt;&gt;"",IF(INDEX('Size (Analyst)'!Y:Y,5*(ROW()-2)+4)&lt;&gt;"",INDEX('Size (Analyst)'!Y:Y,5*(ROW()-2)+4),#N/A),"")</f>
        <v>#N/A</v>
      </c>
      <c r="Z36" t="e">
        <f>IF($A36&lt;&gt;"",IF(INDEX('Size (Analyst)'!Z:Z,5*(ROW()-2)+4)&lt;&gt;"",INDEX('Size (Analyst)'!Z:Z,5*(ROW()-2)+4),#N/A),"")</f>
        <v>#N/A</v>
      </c>
    </row>
    <row r="37" spans="1:26" x14ac:dyDescent="0.2">
      <c r="A37" s="13">
        <f>IF(INDEX('Size (Analyst)'!A:A,5*(ROW()-2)+1)&lt;&gt;"",INDEX('Size (Analyst)'!A:A,5*(ROW()-2)+1),"")</f>
        <v>44741</v>
      </c>
      <c r="B37" t="e">
        <f>IF($A37&lt;&gt;"",IF(INDEX('Size (Analyst)'!B:B,5*(ROW()-2)+4)&lt;&gt;"",INDEX('Size (Analyst)'!B:B,5*(ROW()-2)+4),#N/A),"")</f>
        <v>#N/A</v>
      </c>
      <c r="C37" t="e">
        <f>IF($A37&lt;&gt;"",IF(INDEX('Size (Analyst)'!C:C,5*(ROW()-2)+4)&lt;&gt;"",INDEX('Size (Analyst)'!C:C,5*(ROW()-2)+4),#N/A),"")</f>
        <v>#N/A</v>
      </c>
      <c r="D37" t="e">
        <f>IF($A37&lt;&gt;"",IF(INDEX('Size (Analyst)'!D:D,5*(ROW()-2)+4)&lt;&gt;"",INDEX('Size (Analyst)'!D:D,5*(ROW()-2)+4),#N/A),"")</f>
        <v>#N/A</v>
      </c>
      <c r="E37" t="e">
        <f>IF($A37&lt;&gt;"",IF(INDEX('Size (Analyst)'!E:E,5*(ROW()-2)+4)&lt;&gt;"",INDEX('Size (Analyst)'!E:E,5*(ROW()-2)+4),#N/A),"")</f>
        <v>#N/A</v>
      </c>
      <c r="F37" t="e">
        <f>IF($A37&lt;&gt;"",IF(INDEX('Size (Analyst)'!F:F,5*(ROW()-2)+4)&lt;&gt;"",INDEX('Size (Analyst)'!F:F,5*(ROW()-2)+4),#N/A),"")</f>
        <v>#N/A</v>
      </c>
      <c r="G37" t="e">
        <f>IF($A37&lt;&gt;"",IF(INDEX('Size (Analyst)'!G:G,5*(ROW()-2)+4)&lt;&gt;"",INDEX('Size (Analyst)'!G:G,5*(ROW()-2)+4),#N/A),"")</f>
        <v>#N/A</v>
      </c>
      <c r="H37" t="e">
        <f>IF($A37&lt;&gt;"",IF(INDEX('Size (Analyst)'!H:H,5*(ROW()-2)+4)&lt;&gt;"",INDEX('Size (Analyst)'!H:H,5*(ROW()-2)+4),#N/A),"")</f>
        <v>#N/A</v>
      </c>
      <c r="I37" t="e">
        <f>IF($A37&lt;&gt;"",IF(INDEX('Size (Analyst)'!I:I,5*(ROW()-2)+4)&lt;&gt;"",INDEX('Size (Analyst)'!I:I,5*(ROW()-2)+4),#N/A),"")</f>
        <v>#N/A</v>
      </c>
      <c r="J37" t="e">
        <f>IF($A37&lt;&gt;"",IF(INDEX('Size (Analyst)'!J:J,5*(ROW()-2)+4)&lt;&gt;"",INDEX('Size (Analyst)'!J:J,5*(ROW()-2)+4),#N/A),"")</f>
        <v>#N/A</v>
      </c>
      <c r="K37" t="e">
        <f>IF($A37&lt;&gt;"",IF(INDEX('Size (Analyst)'!K:K,5*(ROW()-2)+4)&lt;&gt;"",INDEX('Size (Analyst)'!K:K,5*(ROW()-2)+4),#N/A),"")</f>
        <v>#N/A</v>
      </c>
      <c r="L37" t="e">
        <f>IF($A37&lt;&gt;"",IF(INDEX('Size (Analyst)'!L:L,5*(ROW()-2)+4)&lt;&gt;"",INDEX('Size (Analyst)'!L:L,5*(ROW()-2)+4),#N/A),"")</f>
        <v>#N/A</v>
      </c>
      <c r="M37" t="e">
        <f>IF($A37&lt;&gt;"",IF(INDEX('Size (Analyst)'!M:M,5*(ROW()-2)+4)&lt;&gt;"",INDEX('Size (Analyst)'!M:M,5*(ROW()-2)+4),#N/A),"")</f>
        <v>#N/A</v>
      </c>
      <c r="N37" t="e">
        <f>IF($A37&lt;&gt;"",IF(INDEX('Size (Analyst)'!N:N,5*(ROW()-2)+4)&lt;&gt;"",INDEX('Size (Analyst)'!N:N,5*(ROW()-2)+4),#N/A),"")</f>
        <v>#N/A</v>
      </c>
      <c r="O37" t="e">
        <f>IF($A37&lt;&gt;"",IF(INDEX('Size (Analyst)'!O:O,5*(ROW()-2)+4)&lt;&gt;"",INDEX('Size (Analyst)'!O:O,5*(ROW()-2)+4),#N/A),"")</f>
        <v>#N/A</v>
      </c>
      <c r="P37">
        <f>IF($A37&lt;&gt;"",IF(INDEX('Size (Analyst)'!P:P,5*(ROW()-2)+4)&lt;&gt;"",INDEX('Size (Analyst)'!P:P,5*(ROW()-2)+4),#N/A),"")</f>
        <v>16.2684</v>
      </c>
      <c r="Q37" t="e">
        <f>IF($A37&lt;&gt;"",IF(INDEX('Size (Analyst)'!Q:Q,5*(ROW()-2)+4)&lt;&gt;"",INDEX('Size (Analyst)'!Q:Q,5*(ROW()-2)+4),#N/A),"")</f>
        <v>#N/A</v>
      </c>
      <c r="R37" t="e">
        <f>IF($A37&lt;&gt;"",IF(INDEX('Size (Analyst)'!R:R,5*(ROW()-2)+4)&lt;&gt;"",INDEX('Size (Analyst)'!R:R,5*(ROW()-2)+4),#N/A),"")</f>
        <v>#N/A</v>
      </c>
      <c r="S37" t="e">
        <f>IF($A37&lt;&gt;"",IF(INDEX('Size (Analyst)'!S:S,5*(ROW()-2)+4)&lt;&gt;"",INDEX('Size (Analyst)'!S:S,5*(ROW()-2)+4),#N/A),"")</f>
        <v>#N/A</v>
      </c>
      <c r="T37" t="e">
        <f>IF($A37&lt;&gt;"",IF(INDEX('Size (Analyst)'!T:T,5*(ROW()-2)+4)&lt;&gt;"",INDEX('Size (Analyst)'!T:T,5*(ROW()-2)+4),#N/A),"")</f>
        <v>#N/A</v>
      </c>
      <c r="U37" t="e">
        <f>IF($A37&lt;&gt;"",IF(INDEX('Size (Analyst)'!U:U,5*(ROW()-2)+4)&lt;&gt;"",INDEX('Size (Analyst)'!U:U,5*(ROW()-2)+4),#N/A),"")</f>
        <v>#N/A</v>
      </c>
      <c r="V37" t="e">
        <f>IF($A37&lt;&gt;"",IF(INDEX('Size (Analyst)'!V:V,5*(ROW()-2)+4)&lt;&gt;"",INDEX('Size (Analyst)'!V:V,5*(ROW()-2)+4),#N/A),"")</f>
        <v>#N/A</v>
      </c>
      <c r="W37" t="e">
        <f>IF($A37&lt;&gt;"",IF(INDEX('Size (Analyst)'!W:W,5*(ROW()-2)+4)&lt;&gt;"",INDEX('Size (Analyst)'!W:W,5*(ROW()-2)+4),#N/A),"")</f>
        <v>#N/A</v>
      </c>
      <c r="X37" t="e">
        <f>IF($A37&lt;&gt;"",IF(INDEX('Size (Analyst)'!X:X,5*(ROW()-2)+4)&lt;&gt;"",INDEX('Size (Analyst)'!X:X,5*(ROW()-2)+4),#N/A),"")</f>
        <v>#N/A</v>
      </c>
      <c r="Y37" t="e">
        <f>IF($A37&lt;&gt;"",IF(INDEX('Size (Analyst)'!Y:Y,5*(ROW()-2)+4)&lt;&gt;"",INDEX('Size (Analyst)'!Y:Y,5*(ROW()-2)+4),#N/A),"")</f>
        <v>#N/A</v>
      </c>
      <c r="Z37" t="e">
        <f>IF($A37&lt;&gt;"",IF(INDEX('Size (Analyst)'!Z:Z,5*(ROW()-2)+4)&lt;&gt;"",INDEX('Size (Analyst)'!Z:Z,5*(ROW()-2)+4),#N/A),"")</f>
        <v>#N/A</v>
      </c>
    </row>
    <row r="38" spans="1:26" x14ac:dyDescent="0.2">
      <c r="A38" s="13">
        <f>IF(INDEX('Size (Analyst)'!A:A,5*(ROW()-2)+1)&lt;&gt;"",INDEX('Size (Analyst)'!A:A,5*(ROW()-2)+1),"")</f>
        <v>44747</v>
      </c>
      <c r="B38" t="e">
        <f>IF($A38&lt;&gt;"",IF(INDEX('Size (Analyst)'!B:B,5*(ROW()-2)+4)&lt;&gt;"",INDEX('Size (Analyst)'!B:B,5*(ROW()-2)+4),#N/A),"")</f>
        <v>#N/A</v>
      </c>
      <c r="C38" t="e">
        <f>IF($A38&lt;&gt;"",IF(INDEX('Size (Analyst)'!C:C,5*(ROW()-2)+4)&lt;&gt;"",INDEX('Size (Analyst)'!C:C,5*(ROW()-2)+4),#N/A),"")</f>
        <v>#N/A</v>
      </c>
      <c r="D38">
        <f>IF($A38&lt;&gt;"",IF(INDEX('Size (Analyst)'!D:D,5*(ROW()-2)+4)&lt;&gt;"",INDEX('Size (Analyst)'!D:D,5*(ROW()-2)+4),#N/A),"")</f>
        <v>6.7198000000000002</v>
      </c>
      <c r="E38" t="e">
        <f>IF($A38&lt;&gt;"",IF(INDEX('Size (Analyst)'!E:E,5*(ROW()-2)+4)&lt;&gt;"",INDEX('Size (Analyst)'!E:E,5*(ROW()-2)+4),#N/A),"")</f>
        <v>#N/A</v>
      </c>
      <c r="F38">
        <f>IF($A38&lt;&gt;"",IF(INDEX('Size (Analyst)'!F:F,5*(ROW()-2)+4)&lt;&gt;"",INDEX('Size (Analyst)'!F:F,5*(ROW()-2)+4),#N/A),"")</f>
        <v>24.159300000000002</v>
      </c>
      <c r="G38" t="e">
        <f>IF($A38&lt;&gt;"",IF(INDEX('Size (Analyst)'!G:G,5*(ROW()-2)+4)&lt;&gt;"",INDEX('Size (Analyst)'!G:G,5*(ROW()-2)+4),#N/A),"")</f>
        <v>#N/A</v>
      </c>
      <c r="H38" t="e">
        <f>IF($A38&lt;&gt;"",IF(INDEX('Size (Analyst)'!H:H,5*(ROW()-2)+4)&lt;&gt;"",INDEX('Size (Analyst)'!H:H,5*(ROW()-2)+4),#N/A),"")</f>
        <v>#N/A</v>
      </c>
      <c r="I38">
        <f>IF($A38&lt;&gt;"",IF(INDEX('Size (Analyst)'!I:I,5*(ROW()-2)+4)&lt;&gt;"",INDEX('Size (Analyst)'!I:I,5*(ROW()-2)+4),#N/A),"")</f>
        <v>4.4215</v>
      </c>
      <c r="J38" t="e">
        <f>IF($A38&lt;&gt;"",IF(INDEX('Size (Analyst)'!J:J,5*(ROW()-2)+4)&lt;&gt;"",INDEX('Size (Analyst)'!J:J,5*(ROW()-2)+4),#N/A),"")</f>
        <v>#N/A</v>
      </c>
      <c r="K38" t="e">
        <f>IF($A38&lt;&gt;"",IF(INDEX('Size (Analyst)'!K:K,5*(ROW()-2)+4)&lt;&gt;"",INDEX('Size (Analyst)'!K:K,5*(ROW()-2)+4),#N/A),"")</f>
        <v>#N/A</v>
      </c>
      <c r="L38" t="e">
        <f>IF($A38&lt;&gt;"",IF(INDEX('Size (Analyst)'!L:L,5*(ROW()-2)+4)&lt;&gt;"",INDEX('Size (Analyst)'!L:L,5*(ROW()-2)+4),#N/A),"")</f>
        <v>#N/A</v>
      </c>
      <c r="M38">
        <f>IF($A38&lt;&gt;"",IF(INDEX('Size (Analyst)'!M:M,5*(ROW()-2)+4)&lt;&gt;"",INDEX('Size (Analyst)'!M:M,5*(ROW()-2)+4),#N/A),"")</f>
        <v>4.6494999999999997</v>
      </c>
      <c r="N38">
        <f>IF($A38&lt;&gt;"",IF(INDEX('Size (Analyst)'!N:N,5*(ROW()-2)+4)&lt;&gt;"",INDEX('Size (Analyst)'!N:N,5*(ROW()-2)+4),#N/A),"")</f>
        <v>4.8250000000000002</v>
      </c>
      <c r="O38" t="e">
        <f>IF($A38&lt;&gt;"",IF(INDEX('Size (Analyst)'!O:O,5*(ROW()-2)+4)&lt;&gt;"",INDEX('Size (Analyst)'!O:O,5*(ROW()-2)+4),#N/A),"")</f>
        <v>#N/A</v>
      </c>
      <c r="P38" t="e">
        <f>IF($A38&lt;&gt;"",IF(INDEX('Size (Analyst)'!P:P,5*(ROW()-2)+4)&lt;&gt;"",INDEX('Size (Analyst)'!P:P,5*(ROW()-2)+4),#N/A),"")</f>
        <v>#N/A</v>
      </c>
      <c r="Q38">
        <f>IF($A38&lt;&gt;"",IF(INDEX('Size (Analyst)'!Q:Q,5*(ROW()-2)+4)&lt;&gt;"",INDEX('Size (Analyst)'!Q:Q,5*(ROW()-2)+4),#N/A),"")</f>
        <v>35.991999999999997</v>
      </c>
      <c r="R38" t="e">
        <f>IF($A38&lt;&gt;"",IF(INDEX('Size (Analyst)'!R:R,5*(ROW()-2)+4)&lt;&gt;"",INDEX('Size (Analyst)'!R:R,5*(ROW()-2)+4),#N/A),"")</f>
        <v>#N/A</v>
      </c>
      <c r="S38" t="e">
        <f>IF($A38&lt;&gt;"",IF(INDEX('Size (Analyst)'!S:S,5*(ROW()-2)+4)&lt;&gt;"",INDEX('Size (Analyst)'!S:S,5*(ROW()-2)+4),#N/A),"")</f>
        <v>#N/A</v>
      </c>
      <c r="T38">
        <f>IF($A38&lt;&gt;"",IF(INDEX('Size (Analyst)'!T:T,5*(ROW()-2)+4)&lt;&gt;"",INDEX('Size (Analyst)'!T:T,5*(ROW()-2)+4),#N/A),"")</f>
        <v>1.4068000000000001</v>
      </c>
      <c r="U38" t="e">
        <f>IF($A38&lt;&gt;"",IF(INDEX('Size (Analyst)'!U:U,5*(ROW()-2)+4)&lt;&gt;"",INDEX('Size (Analyst)'!U:U,5*(ROW()-2)+4),#N/A),"")</f>
        <v>#N/A</v>
      </c>
      <c r="V38">
        <f>IF($A38&lt;&gt;"",IF(INDEX('Size (Analyst)'!V:V,5*(ROW()-2)+4)&lt;&gt;"",INDEX('Size (Analyst)'!V:V,5*(ROW()-2)+4),#N/A),"")</f>
        <v>1313.61</v>
      </c>
      <c r="W38" t="e">
        <f>IF($A38&lt;&gt;"",IF(INDEX('Size (Analyst)'!W:W,5*(ROW()-2)+4)&lt;&gt;"",INDEX('Size (Analyst)'!W:W,5*(ROW()-2)+4),#N/A),"")</f>
        <v>#N/A</v>
      </c>
      <c r="X38" t="e">
        <f>IF($A38&lt;&gt;"",IF(INDEX('Size (Analyst)'!X:X,5*(ROW()-2)+4)&lt;&gt;"",INDEX('Size (Analyst)'!X:X,5*(ROW()-2)+4),#N/A),"")</f>
        <v>#N/A</v>
      </c>
      <c r="Y38" t="e">
        <f>IF($A38&lt;&gt;"",IF(INDEX('Size (Analyst)'!Y:Y,5*(ROW()-2)+4)&lt;&gt;"",INDEX('Size (Analyst)'!Y:Y,5*(ROW()-2)+4),#N/A),"")</f>
        <v>#N/A</v>
      </c>
      <c r="Z38" t="e">
        <f>IF($A38&lt;&gt;"",IF(INDEX('Size (Analyst)'!Z:Z,5*(ROW()-2)+4)&lt;&gt;"",INDEX('Size (Analyst)'!Z:Z,5*(ROW()-2)+4),#N/A),"")</f>
        <v>#N/A</v>
      </c>
    </row>
    <row r="39" spans="1:26" x14ac:dyDescent="0.2">
      <c r="A39" s="13" t="str">
        <f>IF(INDEX('Size (Analyst)'!A:A,5*(ROW()-2)+1)&lt;&gt;"",INDEX('Size (Analyst)'!A:A,5*(ROW()-2)+1),"")</f>
        <v>Time Stamp</v>
      </c>
      <c r="B39">
        <f>IF($A39&lt;&gt;"",IF(INDEX('Size (Analyst)'!B:B,5*(ROW()-2)+4)&lt;&gt;"",INDEX('Size (Analyst)'!B:B,5*(ROW()-2)+4),#N/A),"")</f>
        <v>-1.7089836888331239E-2</v>
      </c>
      <c r="C39">
        <f>IF($A39&lt;&gt;"",IF(INDEX('Size (Analyst)'!C:C,5*(ROW()-2)+4)&lt;&gt;"",INDEX('Size (Analyst)'!C:C,5*(ROW()-2)+4),#N/A),"")</f>
        <v>0</v>
      </c>
      <c r="D39">
        <f>IF($A39&lt;&gt;"",IF(INDEX('Size (Analyst)'!D:D,5*(ROW()-2)+4)&lt;&gt;"",INDEX('Size (Analyst)'!D:D,5*(ROW()-2)+4),#N/A),"")</f>
        <v>0</v>
      </c>
      <c r="E39">
        <f>IF($A39&lt;&gt;"",IF(INDEX('Size (Analyst)'!E:E,5*(ROW()-2)+4)&lt;&gt;"",INDEX('Size (Analyst)'!E:E,5*(ROW()-2)+4),#N/A),"")</f>
        <v>0</v>
      </c>
      <c r="F39">
        <f>IF($A39&lt;&gt;"",IF(INDEX('Size (Analyst)'!F:F,5*(ROW()-2)+4)&lt;&gt;"",INDEX('Size (Analyst)'!F:F,5*(ROW()-2)+4),#N/A),"")</f>
        <v>-1.4743843358901899E-2</v>
      </c>
      <c r="G39">
        <f>IF($A39&lt;&gt;"",IF(INDEX('Size (Analyst)'!G:G,5*(ROW()-2)+4)&lt;&gt;"",INDEX('Size (Analyst)'!G:G,5*(ROW()-2)+4),#N/A),"")</f>
        <v>0</v>
      </c>
      <c r="H39">
        <f>IF($A39&lt;&gt;"",IF(INDEX('Size (Analyst)'!H:H,5*(ROW()-2)+4)&lt;&gt;"",INDEX('Size (Analyst)'!H:H,5*(ROW()-2)+4),#N/A),"")</f>
        <v>0</v>
      </c>
      <c r="I39">
        <f>IF($A39&lt;&gt;"",IF(INDEX('Size (Analyst)'!I:I,5*(ROW()-2)+4)&lt;&gt;"",INDEX('Size (Analyst)'!I:I,5*(ROW()-2)+4),#N/A),"")</f>
        <v>0</v>
      </c>
      <c r="J39">
        <f>IF($A39&lt;&gt;"",IF(INDEX('Size (Analyst)'!J:J,5*(ROW()-2)+4)&lt;&gt;"",INDEX('Size (Analyst)'!J:J,5*(ROW()-2)+4),#N/A),"")</f>
        <v>-1.2920467856404601E-2</v>
      </c>
      <c r="K39">
        <f>IF($A39&lt;&gt;"",IF(INDEX('Size (Analyst)'!K:K,5*(ROW()-2)+4)&lt;&gt;"",INDEX('Size (Analyst)'!K:K,5*(ROW()-2)+4),#N/A),"")</f>
        <v>-2.3885234899328863E-2</v>
      </c>
      <c r="L39">
        <f>IF($A39&lt;&gt;"",IF(INDEX('Size (Analyst)'!L:L,5*(ROW()-2)+4)&lt;&gt;"",INDEX('Size (Analyst)'!L:L,5*(ROW()-2)+4),#N/A),"")</f>
        <v>0</v>
      </c>
      <c r="M39">
        <f>IF($A39&lt;&gt;"",IF(INDEX('Size (Analyst)'!M:M,5*(ROW()-2)+4)&lt;&gt;"",INDEX('Size (Analyst)'!M:M,5*(ROW()-2)+4),#N/A),"")</f>
        <v>-1.1907564395174437E-2</v>
      </c>
      <c r="N39">
        <f>IF($A39&lt;&gt;"",IF(INDEX('Size (Analyst)'!N:N,5*(ROW()-2)+4)&lt;&gt;"",INDEX('Size (Analyst)'!N:N,5*(ROW()-2)+4),#N/A),"")</f>
        <v>-1.7676911907066797E-2</v>
      </c>
      <c r="O39">
        <f>IF($A39&lt;&gt;"",IF(INDEX('Size (Analyst)'!O:O,5*(ROW()-2)+4)&lt;&gt;"",INDEX('Size (Analyst)'!O:O,5*(ROW()-2)+4),#N/A),"")</f>
        <v>0</v>
      </c>
      <c r="P39">
        <f>IF($A39&lt;&gt;"",IF(INDEX('Size (Analyst)'!P:P,5*(ROW()-2)+4)&lt;&gt;"",INDEX('Size (Analyst)'!P:P,5*(ROW()-2)+4),#N/A),"")</f>
        <v>0</v>
      </c>
      <c r="Q39">
        <f>IF($A39&lt;&gt;"",IF(INDEX('Size (Analyst)'!Q:Q,5*(ROW()-2)+4)&lt;&gt;"",INDEX('Size (Analyst)'!Q:Q,5*(ROW()-2)+4),#N/A),"")</f>
        <v>2.3869607843137255E-2</v>
      </c>
      <c r="R39">
        <f>IF($A39&lt;&gt;"",IF(INDEX('Size (Analyst)'!R:R,5*(ROW()-2)+4)&lt;&gt;"",INDEX('Size (Analyst)'!R:R,5*(ROW()-2)+4),#N/A),"")</f>
        <v>-6.0000000000000001E-3</v>
      </c>
      <c r="S39">
        <f>IF($A39&lt;&gt;"",IF(INDEX('Size (Analyst)'!S:S,5*(ROW()-2)+4)&lt;&gt;"",INDEX('Size (Analyst)'!S:S,5*(ROW()-2)+4),#N/A),"")</f>
        <v>0</v>
      </c>
      <c r="T39">
        <f>IF($A39&lt;&gt;"",IF(INDEX('Size (Analyst)'!T:T,5*(ROW()-2)+4)&lt;&gt;"",INDEX('Size (Analyst)'!T:T,5*(ROW()-2)+4),#N/A),"")</f>
        <v>3.2534966592427619E-2</v>
      </c>
      <c r="U39">
        <f>IF($A39&lt;&gt;"",IF(INDEX('Size (Analyst)'!U:U,5*(ROW()-2)+4)&lt;&gt;"",INDEX('Size (Analyst)'!U:U,5*(ROW()-2)+4),#N/A),"")</f>
        <v>0</v>
      </c>
      <c r="V39">
        <f>IF($A39&lt;&gt;"",IF(INDEX('Size (Analyst)'!V:V,5*(ROW()-2)+4)&lt;&gt;"",INDEX('Size (Analyst)'!V:V,5*(ROW()-2)+4),#N/A),"")</f>
        <v>0</v>
      </c>
      <c r="W39">
        <f>IF($A39&lt;&gt;"",IF(INDEX('Size (Analyst)'!W:W,5*(ROW()-2)+4)&lt;&gt;"",INDEX('Size (Analyst)'!W:W,5*(ROW()-2)+4),#N/A),"")</f>
        <v>0</v>
      </c>
      <c r="X39">
        <f>IF($A39&lt;&gt;"",IF(INDEX('Size (Analyst)'!X:X,5*(ROW()-2)+4)&lt;&gt;"",INDEX('Size (Analyst)'!X:X,5*(ROW()-2)+4),#N/A),"")</f>
        <v>0</v>
      </c>
      <c r="Y39">
        <f>IF($A39&lt;&gt;"",IF(INDEX('Size (Analyst)'!Y:Y,5*(ROW()-2)+4)&lt;&gt;"",INDEX('Size (Analyst)'!Y:Y,5*(ROW()-2)+4),#N/A),"")</f>
        <v>0</v>
      </c>
      <c r="Z39">
        <f>IF($A39&lt;&gt;"",IF(INDEX('Size (Analyst)'!Z:Z,5*(ROW()-2)+4)&lt;&gt;"",INDEX('Size (Analyst)'!Z:Z,5*(ROW()-2)+4),#N/A),"")</f>
        <v>0</v>
      </c>
    </row>
    <row r="40" spans="1:26" x14ac:dyDescent="0.2">
      <c r="A40" s="13" t="str">
        <f>IF(INDEX('Size (Analyst)'!A:A,5*(ROW()-2)+1)&lt;&gt;"",INDEX('Size (Analyst)'!A:A,5*(ROW()-2)+1),"")</f>
        <v>Forward Pt</v>
      </c>
      <c r="B40">
        <f>IF($A40&lt;&gt;"",IF(INDEX('Size (Analyst)'!B:B,5*(ROW()-2)+4)&lt;&gt;"",INDEX('Size (Analyst)'!B:B,5*(ROW()-2)+4),#N/A),"")</f>
        <v>-2</v>
      </c>
      <c r="C40">
        <f>IF($A40&lt;&gt;"",IF(INDEX('Size (Analyst)'!C:C,5*(ROW()-2)+4)&lt;&gt;"",INDEX('Size (Analyst)'!C:C,5*(ROW()-2)+4),#N/A),"")</f>
        <v>0</v>
      </c>
      <c r="D40">
        <f>IF($A40&lt;&gt;"",IF(INDEX('Size (Analyst)'!D:D,5*(ROW()-2)+4)&lt;&gt;"",INDEX('Size (Analyst)'!D:D,5*(ROW()-2)+4),#N/A),"")</f>
        <v>0</v>
      </c>
      <c r="E40">
        <f>IF($A40&lt;&gt;"",IF(INDEX('Size (Analyst)'!E:E,5*(ROW()-2)+4)&lt;&gt;"",INDEX('Size (Analyst)'!E:E,5*(ROW()-2)+4),#N/A),"")</f>
        <v>0</v>
      </c>
      <c r="F40">
        <f>IF($A40&lt;&gt;"",IF(INDEX('Size (Analyst)'!F:F,5*(ROW()-2)+4)&lt;&gt;"",INDEX('Size (Analyst)'!F:F,5*(ROW()-2)+4),#N/A),"")</f>
        <v>-1</v>
      </c>
      <c r="G40">
        <f>IF($A40&lt;&gt;"",IF(INDEX('Size (Analyst)'!G:G,5*(ROW()-2)+4)&lt;&gt;"",INDEX('Size (Analyst)'!G:G,5*(ROW()-2)+4),#N/A),"")</f>
        <v>0</v>
      </c>
      <c r="H40">
        <f>IF($A40&lt;&gt;"",IF(INDEX('Size (Analyst)'!H:H,5*(ROW()-2)+4)&lt;&gt;"",INDEX('Size (Analyst)'!H:H,5*(ROW()-2)+4),#N/A),"")</f>
        <v>0</v>
      </c>
      <c r="I40">
        <f>IF($A40&lt;&gt;"",IF(INDEX('Size (Analyst)'!I:I,5*(ROW()-2)+4)&lt;&gt;"",INDEX('Size (Analyst)'!I:I,5*(ROW()-2)+4),#N/A),"")</f>
        <v>0</v>
      </c>
      <c r="J40">
        <f>IF($A40&lt;&gt;"",IF(INDEX('Size (Analyst)'!J:J,5*(ROW()-2)+4)&lt;&gt;"",INDEX('Size (Analyst)'!J:J,5*(ROW()-2)+4),#N/A),"")</f>
        <v>-1</v>
      </c>
      <c r="K40">
        <f>IF($A40&lt;&gt;"",IF(INDEX('Size (Analyst)'!K:K,5*(ROW()-2)+4)&lt;&gt;"",INDEX('Size (Analyst)'!K:K,5*(ROW()-2)+4),#N/A),"")</f>
        <v>-1</v>
      </c>
      <c r="L40">
        <f>IF($A40&lt;&gt;"",IF(INDEX('Size (Analyst)'!L:L,5*(ROW()-2)+4)&lt;&gt;"",INDEX('Size (Analyst)'!L:L,5*(ROW()-2)+4),#N/A),"")</f>
        <v>-1</v>
      </c>
      <c r="M40">
        <f>IF($A40&lt;&gt;"",IF(INDEX('Size (Analyst)'!M:M,5*(ROW()-2)+4)&lt;&gt;"",INDEX('Size (Analyst)'!M:M,5*(ROW()-2)+4),#N/A),"")</f>
        <v>-1</v>
      </c>
      <c r="N40">
        <f>IF($A40&lt;&gt;"",IF(INDEX('Size (Analyst)'!N:N,5*(ROW()-2)+4)&lt;&gt;"",INDEX('Size (Analyst)'!N:N,5*(ROW()-2)+4),#N/A),"")</f>
        <v>-1</v>
      </c>
      <c r="O40">
        <f>IF($A40&lt;&gt;"",IF(INDEX('Size (Analyst)'!O:O,5*(ROW()-2)+4)&lt;&gt;"",INDEX('Size (Analyst)'!O:O,5*(ROW()-2)+4),#N/A),"")</f>
        <v>0</v>
      </c>
      <c r="P40">
        <f>IF($A40&lt;&gt;"",IF(INDEX('Size (Analyst)'!P:P,5*(ROW()-2)+4)&lt;&gt;"",INDEX('Size (Analyst)'!P:P,5*(ROW()-2)+4),#N/A),"")</f>
        <v>0</v>
      </c>
      <c r="Q40">
        <f>IF($A40&lt;&gt;"",IF(INDEX('Size (Analyst)'!Q:Q,5*(ROW()-2)+4)&lt;&gt;"",INDEX('Size (Analyst)'!Q:Q,5*(ROW()-2)+4),#N/A),"")</f>
        <v>0</v>
      </c>
      <c r="R40">
        <f>IF($A40&lt;&gt;"",IF(INDEX('Size (Analyst)'!R:R,5*(ROW()-2)+4)&lt;&gt;"",INDEX('Size (Analyst)'!R:R,5*(ROW()-2)+4),#N/A),"")</f>
        <v>-1</v>
      </c>
      <c r="S40">
        <f>IF($A40&lt;&gt;"",IF(INDEX('Size (Analyst)'!S:S,5*(ROW()-2)+4)&lt;&gt;"",INDEX('Size (Analyst)'!S:S,5*(ROW()-2)+4),#N/A),"")</f>
        <v>0</v>
      </c>
      <c r="T40">
        <f>IF($A40&lt;&gt;"",IF(INDEX('Size (Analyst)'!T:T,5*(ROW()-2)+4)&lt;&gt;"",INDEX('Size (Analyst)'!T:T,5*(ROW()-2)+4),#N/A),"")</f>
        <v>0</v>
      </c>
      <c r="U40">
        <f>IF($A40&lt;&gt;"",IF(INDEX('Size (Analyst)'!U:U,5*(ROW()-2)+4)&lt;&gt;"",INDEX('Size (Analyst)'!U:U,5*(ROW()-2)+4),#N/A),"")</f>
        <v>0</v>
      </c>
      <c r="V40">
        <f>IF($A40&lt;&gt;"",IF(INDEX('Size (Analyst)'!V:V,5*(ROW()-2)+4)&lt;&gt;"",INDEX('Size (Analyst)'!V:V,5*(ROW()-2)+4),#N/A),"")</f>
        <v>0</v>
      </c>
      <c r="W40">
        <f>IF($A40&lt;&gt;"",IF(INDEX('Size (Analyst)'!W:W,5*(ROW()-2)+4)&lt;&gt;"",INDEX('Size (Analyst)'!W:W,5*(ROW()-2)+4),#N/A),"")</f>
        <v>0</v>
      </c>
      <c r="X40">
        <f>IF($A40&lt;&gt;"",IF(INDEX('Size (Analyst)'!X:X,5*(ROW()-2)+4)&lt;&gt;"",INDEX('Size (Analyst)'!X:X,5*(ROW()-2)+4),#N/A),"")</f>
        <v>0</v>
      </c>
      <c r="Y40">
        <f>IF($A40&lt;&gt;"",IF(INDEX('Size (Analyst)'!Y:Y,5*(ROW()-2)+4)&lt;&gt;"",INDEX('Size (Analyst)'!Y:Y,5*(ROW()-2)+4),#N/A),"")</f>
        <v>0</v>
      </c>
      <c r="Z40">
        <f>IF($A40&lt;&gt;"",IF(INDEX('Size (Analyst)'!Z:Z,5*(ROW()-2)+4)&lt;&gt;"",INDEX('Size (Analyst)'!Z:Z,5*(ROW()-2)+4),#N/A),"")</f>
        <v>0</v>
      </c>
    </row>
    <row r="41" spans="1:26" x14ac:dyDescent="0.2">
      <c r="A41" s="13" t="str">
        <f>IF(INDEX('Size (Analyst)'!A:A,5*(ROW()-2)+1)&lt;&gt;"",INDEX('Size (Analyst)'!A:A,5*(ROW()-2)+1),"")</f>
        <v>Spot</v>
      </c>
      <c r="B41" t="e">
        <f>IF($A41&lt;&gt;"",IF(INDEX('Size (Analyst)'!B:B,5*(ROW()-2)+4)&lt;&gt;"",INDEX('Size (Analyst)'!B:B,5*(ROW()-2)+4),#N/A),"")</f>
        <v>#N/A</v>
      </c>
      <c r="C41" t="e">
        <f>IF($A41&lt;&gt;"",IF(INDEX('Size (Analyst)'!C:C,5*(ROW()-2)+4)&lt;&gt;"",INDEX('Size (Analyst)'!C:C,5*(ROW()-2)+4),#N/A),"")</f>
        <v>#N/A</v>
      </c>
      <c r="D41" t="e">
        <f>IF($A41&lt;&gt;"",IF(INDEX('Size (Analyst)'!D:D,5*(ROW()-2)+4)&lt;&gt;"",INDEX('Size (Analyst)'!D:D,5*(ROW()-2)+4),#N/A),"")</f>
        <v>#N/A</v>
      </c>
      <c r="E41" t="e">
        <f>IF($A41&lt;&gt;"",IF(INDEX('Size (Analyst)'!E:E,5*(ROW()-2)+4)&lt;&gt;"",INDEX('Size (Analyst)'!E:E,5*(ROW()-2)+4),#N/A),"")</f>
        <v>#N/A</v>
      </c>
      <c r="F41" t="e">
        <f>IF($A41&lt;&gt;"",IF(INDEX('Size (Analyst)'!F:F,5*(ROW()-2)+4)&lt;&gt;"",INDEX('Size (Analyst)'!F:F,5*(ROW()-2)+4),#N/A),"")</f>
        <v>#N/A</v>
      </c>
      <c r="G41" t="e">
        <f>IF($A41&lt;&gt;"",IF(INDEX('Size (Analyst)'!G:G,5*(ROW()-2)+4)&lt;&gt;"",INDEX('Size (Analyst)'!G:G,5*(ROW()-2)+4),#N/A),"")</f>
        <v>#N/A</v>
      </c>
      <c r="H41" t="e">
        <f>IF($A41&lt;&gt;"",IF(INDEX('Size (Analyst)'!H:H,5*(ROW()-2)+4)&lt;&gt;"",INDEX('Size (Analyst)'!H:H,5*(ROW()-2)+4),#N/A),"")</f>
        <v>#N/A</v>
      </c>
      <c r="I41" t="e">
        <f>IF($A41&lt;&gt;"",IF(INDEX('Size (Analyst)'!I:I,5*(ROW()-2)+4)&lt;&gt;"",INDEX('Size (Analyst)'!I:I,5*(ROW()-2)+4),#N/A),"")</f>
        <v>#N/A</v>
      </c>
      <c r="J41" t="e">
        <f>IF($A41&lt;&gt;"",IF(INDEX('Size (Analyst)'!J:J,5*(ROW()-2)+4)&lt;&gt;"",INDEX('Size (Analyst)'!J:J,5*(ROW()-2)+4),#N/A),"")</f>
        <v>#N/A</v>
      </c>
      <c r="K41" t="e">
        <f>IF($A41&lt;&gt;"",IF(INDEX('Size (Analyst)'!K:K,5*(ROW()-2)+4)&lt;&gt;"",INDEX('Size (Analyst)'!K:K,5*(ROW()-2)+4),#N/A),"")</f>
        <v>#N/A</v>
      </c>
      <c r="L41" t="e">
        <f>IF($A41&lt;&gt;"",IF(INDEX('Size (Analyst)'!L:L,5*(ROW()-2)+4)&lt;&gt;"",INDEX('Size (Analyst)'!L:L,5*(ROW()-2)+4),#N/A),"")</f>
        <v>#N/A</v>
      </c>
      <c r="M41" t="e">
        <f>IF($A41&lt;&gt;"",IF(INDEX('Size (Analyst)'!M:M,5*(ROW()-2)+4)&lt;&gt;"",INDEX('Size (Analyst)'!M:M,5*(ROW()-2)+4),#N/A),"")</f>
        <v>#N/A</v>
      </c>
      <c r="N41" t="e">
        <f>IF($A41&lt;&gt;"",IF(INDEX('Size (Analyst)'!N:N,5*(ROW()-2)+4)&lt;&gt;"",INDEX('Size (Analyst)'!N:N,5*(ROW()-2)+4),#N/A),"")</f>
        <v>#N/A</v>
      </c>
      <c r="O41" t="e">
        <f>IF($A41&lt;&gt;"",IF(INDEX('Size (Analyst)'!O:O,5*(ROW()-2)+4)&lt;&gt;"",INDEX('Size (Analyst)'!O:O,5*(ROW()-2)+4),#N/A),"")</f>
        <v>#N/A</v>
      </c>
      <c r="P41" t="e">
        <f>IF($A41&lt;&gt;"",IF(INDEX('Size (Analyst)'!P:P,5*(ROW()-2)+4)&lt;&gt;"",INDEX('Size (Analyst)'!P:P,5*(ROW()-2)+4),#N/A),"")</f>
        <v>#N/A</v>
      </c>
      <c r="Q41" t="e">
        <f>IF($A41&lt;&gt;"",IF(INDEX('Size (Analyst)'!Q:Q,5*(ROW()-2)+4)&lt;&gt;"",INDEX('Size (Analyst)'!Q:Q,5*(ROW()-2)+4),#N/A),"")</f>
        <v>#N/A</v>
      </c>
      <c r="R41" t="e">
        <f>IF($A41&lt;&gt;"",IF(INDEX('Size (Analyst)'!R:R,5*(ROW()-2)+4)&lt;&gt;"",INDEX('Size (Analyst)'!R:R,5*(ROW()-2)+4),#N/A),"")</f>
        <v>#N/A</v>
      </c>
      <c r="S41" t="e">
        <f>IF($A41&lt;&gt;"",IF(INDEX('Size (Analyst)'!S:S,5*(ROW()-2)+4)&lt;&gt;"",INDEX('Size (Analyst)'!S:S,5*(ROW()-2)+4),#N/A),"")</f>
        <v>#N/A</v>
      </c>
      <c r="T41" t="e">
        <f>IF($A41&lt;&gt;"",IF(INDEX('Size (Analyst)'!T:T,5*(ROW()-2)+4)&lt;&gt;"",INDEX('Size (Analyst)'!T:T,5*(ROW()-2)+4),#N/A),"")</f>
        <v>#N/A</v>
      </c>
      <c r="U41" t="e">
        <f>IF($A41&lt;&gt;"",IF(INDEX('Size (Analyst)'!U:U,5*(ROW()-2)+4)&lt;&gt;"",INDEX('Size (Analyst)'!U:U,5*(ROW()-2)+4),#N/A),"")</f>
        <v>#N/A</v>
      </c>
      <c r="V41" t="e">
        <f>IF($A41&lt;&gt;"",IF(INDEX('Size (Analyst)'!V:V,5*(ROW()-2)+4)&lt;&gt;"",INDEX('Size (Analyst)'!V:V,5*(ROW()-2)+4),#N/A),"")</f>
        <v>#N/A</v>
      </c>
      <c r="W41" t="e">
        <f>IF($A41&lt;&gt;"",IF(INDEX('Size (Analyst)'!W:W,5*(ROW()-2)+4)&lt;&gt;"",INDEX('Size (Analyst)'!W:W,5*(ROW()-2)+4),#N/A),"")</f>
        <v>#N/A</v>
      </c>
      <c r="X41" t="e">
        <f>IF($A41&lt;&gt;"",IF(INDEX('Size (Analyst)'!X:X,5*(ROW()-2)+4)&lt;&gt;"",INDEX('Size (Analyst)'!X:X,5*(ROW()-2)+4),#N/A),"")</f>
        <v>#N/A</v>
      </c>
      <c r="Y41" t="e">
        <f>IF($A41&lt;&gt;"",IF(INDEX('Size (Analyst)'!Y:Y,5*(ROW()-2)+4)&lt;&gt;"",INDEX('Size (Analyst)'!Y:Y,5*(ROW()-2)+4),#N/A),"")</f>
        <v>#N/A</v>
      </c>
      <c r="Z41" t="e">
        <f>IF($A41&lt;&gt;"",IF(INDEX('Size (Analyst)'!Z:Z,5*(ROW()-2)+4)&lt;&gt;"",INDEX('Size (Analyst)'!Z:Z,5*(ROW()-2)+4),#N/A),"")</f>
        <v>#N/A</v>
      </c>
    </row>
    <row r="42" spans="1:26" x14ac:dyDescent="0.2">
      <c r="A42" s="13" t="str">
        <f>IF(INDEX('Size (Analyst)'!A:A,5*(ROW()-2)+1)&lt;&gt;"",INDEX('Size (Analyst)'!A:A,5*(ROW()-2)+1),"")</f>
        <v>Size</v>
      </c>
      <c r="B42" t="e">
        <f>IF($A42&lt;&gt;"",IF(INDEX('Size (Analyst)'!B:B,5*(ROW()-2)+4)&lt;&gt;"",INDEX('Size (Analyst)'!B:B,5*(ROW()-2)+4),#N/A),"")</f>
        <v>#N/A</v>
      </c>
      <c r="C42" t="e">
        <f>IF($A42&lt;&gt;"",IF(INDEX('Size (Analyst)'!C:C,5*(ROW()-2)+4)&lt;&gt;"",INDEX('Size (Analyst)'!C:C,5*(ROW()-2)+4),#N/A),"")</f>
        <v>#N/A</v>
      </c>
      <c r="D42" t="e">
        <f>IF($A42&lt;&gt;"",IF(INDEX('Size (Analyst)'!D:D,5*(ROW()-2)+4)&lt;&gt;"",INDEX('Size (Analyst)'!D:D,5*(ROW()-2)+4),#N/A),"")</f>
        <v>#N/A</v>
      </c>
      <c r="E42" t="e">
        <f>IF($A42&lt;&gt;"",IF(INDEX('Size (Analyst)'!E:E,5*(ROW()-2)+4)&lt;&gt;"",INDEX('Size (Analyst)'!E:E,5*(ROW()-2)+4),#N/A),"")</f>
        <v>#N/A</v>
      </c>
      <c r="F42" t="e">
        <f>IF($A42&lt;&gt;"",IF(INDEX('Size (Analyst)'!F:F,5*(ROW()-2)+4)&lt;&gt;"",INDEX('Size (Analyst)'!F:F,5*(ROW()-2)+4),#N/A),"")</f>
        <v>#N/A</v>
      </c>
      <c r="G42" t="e">
        <f>IF($A42&lt;&gt;"",IF(INDEX('Size (Analyst)'!G:G,5*(ROW()-2)+4)&lt;&gt;"",INDEX('Size (Analyst)'!G:G,5*(ROW()-2)+4),#N/A),"")</f>
        <v>#N/A</v>
      </c>
      <c r="H42" t="e">
        <f>IF($A42&lt;&gt;"",IF(INDEX('Size (Analyst)'!H:H,5*(ROW()-2)+4)&lt;&gt;"",INDEX('Size (Analyst)'!H:H,5*(ROW()-2)+4),#N/A),"")</f>
        <v>#N/A</v>
      </c>
      <c r="I42" t="e">
        <f>IF($A42&lt;&gt;"",IF(INDEX('Size (Analyst)'!I:I,5*(ROW()-2)+4)&lt;&gt;"",INDEX('Size (Analyst)'!I:I,5*(ROW()-2)+4),#N/A),"")</f>
        <v>#N/A</v>
      </c>
      <c r="J42" t="e">
        <f>IF($A42&lt;&gt;"",IF(INDEX('Size (Analyst)'!J:J,5*(ROW()-2)+4)&lt;&gt;"",INDEX('Size (Analyst)'!J:J,5*(ROW()-2)+4),#N/A),"")</f>
        <v>#N/A</v>
      </c>
      <c r="K42" t="e">
        <f>IF($A42&lt;&gt;"",IF(INDEX('Size (Analyst)'!K:K,5*(ROW()-2)+4)&lt;&gt;"",INDEX('Size (Analyst)'!K:K,5*(ROW()-2)+4),#N/A),"")</f>
        <v>#N/A</v>
      </c>
      <c r="L42" t="e">
        <f>IF($A42&lt;&gt;"",IF(INDEX('Size (Analyst)'!L:L,5*(ROW()-2)+4)&lt;&gt;"",INDEX('Size (Analyst)'!L:L,5*(ROW()-2)+4),#N/A),"")</f>
        <v>#N/A</v>
      </c>
      <c r="M42" t="e">
        <f>IF($A42&lt;&gt;"",IF(INDEX('Size (Analyst)'!M:M,5*(ROW()-2)+4)&lt;&gt;"",INDEX('Size (Analyst)'!M:M,5*(ROW()-2)+4),#N/A),"")</f>
        <v>#N/A</v>
      </c>
      <c r="N42" t="e">
        <f>IF($A42&lt;&gt;"",IF(INDEX('Size (Analyst)'!N:N,5*(ROW()-2)+4)&lt;&gt;"",INDEX('Size (Analyst)'!N:N,5*(ROW()-2)+4),#N/A),"")</f>
        <v>#N/A</v>
      </c>
      <c r="O42" t="e">
        <f>IF($A42&lt;&gt;"",IF(INDEX('Size (Analyst)'!O:O,5*(ROW()-2)+4)&lt;&gt;"",INDEX('Size (Analyst)'!O:O,5*(ROW()-2)+4),#N/A),"")</f>
        <v>#N/A</v>
      </c>
      <c r="P42" t="e">
        <f>IF($A42&lt;&gt;"",IF(INDEX('Size (Analyst)'!P:P,5*(ROW()-2)+4)&lt;&gt;"",INDEX('Size (Analyst)'!P:P,5*(ROW()-2)+4),#N/A),"")</f>
        <v>#N/A</v>
      </c>
      <c r="Q42">
        <f>IF($A42&lt;&gt;"",IF(INDEX('Size (Analyst)'!Q:Q,5*(ROW()-2)+4)&lt;&gt;"",INDEX('Size (Analyst)'!Q:Q,5*(ROW()-2)+4),#N/A),"")</f>
        <v>0.49374999999999997</v>
      </c>
      <c r="R42" t="e">
        <f>IF($A42&lt;&gt;"",IF(INDEX('Size (Analyst)'!R:R,5*(ROW()-2)+4)&lt;&gt;"",INDEX('Size (Analyst)'!R:R,5*(ROW()-2)+4),#N/A),"")</f>
        <v>#N/A</v>
      </c>
      <c r="S42" t="e">
        <f>IF($A42&lt;&gt;"",IF(INDEX('Size (Analyst)'!S:S,5*(ROW()-2)+4)&lt;&gt;"",INDEX('Size (Analyst)'!S:S,5*(ROW()-2)+4),#N/A),"")</f>
        <v>#N/A</v>
      </c>
      <c r="T42" t="e">
        <f>IF($A42&lt;&gt;"",IF(INDEX('Size (Analyst)'!T:T,5*(ROW()-2)+4)&lt;&gt;"",INDEX('Size (Analyst)'!T:T,5*(ROW()-2)+4),#N/A),"")</f>
        <v>#N/A</v>
      </c>
      <c r="U42" t="e">
        <f>IF($A42&lt;&gt;"",IF(INDEX('Size (Analyst)'!U:U,5*(ROW()-2)+4)&lt;&gt;"",INDEX('Size (Analyst)'!U:U,5*(ROW()-2)+4),#N/A),"")</f>
        <v>#N/A</v>
      </c>
      <c r="V42" t="e">
        <f>IF($A42&lt;&gt;"",IF(INDEX('Size (Analyst)'!V:V,5*(ROW()-2)+4)&lt;&gt;"",INDEX('Size (Analyst)'!V:V,5*(ROW()-2)+4),#N/A),"")</f>
        <v>#N/A</v>
      </c>
      <c r="W42" t="e">
        <f>IF($A42&lt;&gt;"",IF(INDEX('Size (Analyst)'!W:W,5*(ROW()-2)+4)&lt;&gt;"",INDEX('Size (Analyst)'!W:W,5*(ROW()-2)+4),#N/A),"")</f>
        <v>#N/A</v>
      </c>
      <c r="X42" t="e">
        <f>IF($A42&lt;&gt;"",IF(INDEX('Size (Analyst)'!X:X,5*(ROW()-2)+4)&lt;&gt;"",INDEX('Size (Analyst)'!X:X,5*(ROW()-2)+4),#N/A),"")</f>
        <v>#N/A</v>
      </c>
      <c r="Y42" t="e">
        <f>IF($A42&lt;&gt;"",IF(INDEX('Size (Analyst)'!Y:Y,5*(ROW()-2)+4)&lt;&gt;"",INDEX('Size (Analyst)'!Y:Y,5*(ROW()-2)+4),#N/A),"")</f>
        <v>#N/A</v>
      </c>
      <c r="Z42" t="e">
        <f>IF($A42&lt;&gt;"",IF(INDEX('Size (Analyst)'!Z:Z,5*(ROW()-2)+4)&lt;&gt;"",INDEX('Size (Analyst)'!Z:Z,5*(ROW()-2)+4),#N/A),"")</f>
        <v>#N/A</v>
      </c>
    </row>
    <row r="43" spans="1:26" x14ac:dyDescent="0.2">
      <c r="A43" s="13" t="str">
        <f>IF(INDEX('Size (Analyst)'!A:A,5*(ROW()-2)+1)&lt;&gt;"",INDEX('Size (Analyst)'!A:A,5*(ROW()-2)+1),"")</f>
        <v>Conviction</v>
      </c>
      <c r="B43" t="e">
        <f>IF($A43&lt;&gt;"",IF(INDEX('Size (Analyst)'!B:B,5*(ROW()-2)+4)&lt;&gt;"",INDEX('Size (Analyst)'!B:B,5*(ROW()-2)+4),#N/A),"")</f>
        <v>#N/A</v>
      </c>
      <c r="C43" t="e">
        <f>IF($A43&lt;&gt;"",IF(INDEX('Size (Analyst)'!C:C,5*(ROW()-2)+4)&lt;&gt;"",INDEX('Size (Analyst)'!C:C,5*(ROW()-2)+4),#N/A),"")</f>
        <v>#N/A</v>
      </c>
      <c r="D43" t="e">
        <f>IF($A43&lt;&gt;"",IF(INDEX('Size (Analyst)'!D:D,5*(ROW()-2)+4)&lt;&gt;"",INDEX('Size (Analyst)'!D:D,5*(ROW()-2)+4),#N/A),"")</f>
        <v>#N/A</v>
      </c>
      <c r="E43" t="e">
        <f>IF($A43&lt;&gt;"",IF(INDEX('Size (Analyst)'!E:E,5*(ROW()-2)+4)&lt;&gt;"",INDEX('Size (Analyst)'!E:E,5*(ROW()-2)+4),#N/A),"")</f>
        <v>#N/A</v>
      </c>
      <c r="F43" t="e">
        <f>IF($A43&lt;&gt;"",IF(INDEX('Size (Analyst)'!F:F,5*(ROW()-2)+4)&lt;&gt;"",INDEX('Size (Analyst)'!F:F,5*(ROW()-2)+4),#N/A),"")</f>
        <v>#N/A</v>
      </c>
      <c r="G43" t="e">
        <f>IF($A43&lt;&gt;"",IF(INDEX('Size (Analyst)'!G:G,5*(ROW()-2)+4)&lt;&gt;"",INDEX('Size (Analyst)'!G:G,5*(ROW()-2)+4),#N/A),"")</f>
        <v>#N/A</v>
      </c>
      <c r="H43" t="e">
        <f>IF($A43&lt;&gt;"",IF(INDEX('Size (Analyst)'!H:H,5*(ROW()-2)+4)&lt;&gt;"",INDEX('Size (Analyst)'!H:H,5*(ROW()-2)+4),#N/A),"")</f>
        <v>#N/A</v>
      </c>
      <c r="I43" t="e">
        <f>IF($A43&lt;&gt;"",IF(INDEX('Size (Analyst)'!I:I,5*(ROW()-2)+4)&lt;&gt;"",INDEX('Size (Analyst)'!I:I,5*(ROW()-2)+4),#N/A),"")</f>
        <v>#N/A</v>
      </c>
      <c r="J43" t="e">
        <f>IF($A43&lt;&gt;"",IF(INDEX('Size (Analyst)'!J:J,5*(ROW()-2)+4)&lt;&gt;"",INDEX('Size (Analyst)'!J:J,5*(ROW()-2)+4),#N/A),"")</f>
        <v>#N/A</v>
      </c>
      <c r="K43" t="e">
        <f>IF($A43&lt;&gt;"",IF(INDEX('Size (Analyst)'!K:K,5*(ROW()-2)+4)&lt;&gt;"",INDEX('Size (Analyst)'!K:K,5*(ROW()-2)+4),#N/A),"")</f>
        <v>#N/A</v>
      </c>
      <c r="L43" t="e">
        <f>IF($A43&lt;&gt;"",IF(INDEX('Size (Analyst)'!L:L,5*(ROW()-2)+4)&lt;&gt;"",INDEX('Size (Analyst)'!L:L,5*(ROW()-2)+4),#N/A),"")</f>
        <v>#N/A</v>
      </c>
      <c r="M43" t="e">
        <f>IF($A43&lt;&gt;"",IF(INDEX('Size (Analyst)'!M:M,5*(ROW()-2)+4)&lt;&gt;"",INDEX('Size (Analyst)'!M:M,5*(ROW()-2)+4),#N/A),"")</f>
        <v>#N/A</v>
      </c>
      <c r="N43" t="e">
        <f>IF($A43&lt;&gt;"",IF(INDEX('Size (Analyst)'!N:N,5*(ROW()-2)+4)&lt;&gt;"",INDEX('Size (Analyst)'!N:N,5*(ROW()-2)+4),#N/A),"")</f>
        <v>#N/A</v>
      </c>
      <c r="O43" t="e">
        <f>IF($A43&lt;&gt;"",IF(INDEX('Size (Analyst)'!O:O,5*(ROW()-2)+4)&lt;&gt;"",INDEX('Size (Analyst)'!O:O,5*(ROW()-2)+4),#N/A),"")</f>
        <v>#N/A</v>
      </c>
      <c r="P43" t="e">
        <f>IF($A43&lt;&gt;"",IF(INDEX('Size (Analyst)'!P:P,5*(ROW()-2)+4)&lt;&gt;"",INDEX('Size (Analyst)'!P:P,5*(ROW()-2)+4),#N/A),"")</f>
        <v>#N/A</v>
      </c>
      <c r="Q43" t="e">
        <f>IF($A43&lt;&gt;"",IF(INDEX('Size (Analyst)'!Q:Q,5*(ROW()-2)+4)&lt;&gt;"",INDEX('Size (Analyst)'!Q:Q,5*(ROW()-2)+4),#N/A),"")</f>
        <v>#N/A</v>
      </c>
      <c r="R43" t="e">
        <f>IF($A43&lt;&gt;"",IF(INDEX('Size (Analyst)'!R:R,5*(ROW()-2)+4)&lt;&gt;"",INDEX('Size (Analyst)'!R:R,5*(ROW()-2)+4),#N/A),"")</f>
        <v>#N/A</v>
      </c>
      <c r="S43" t="e">
        <f>IF($A43&lt;&gt;"",IF(INDEX('Size (Analyst)'!S:S,5*(ROW()-2)+4)&lt;&gt;"",INDEX('Size (Analyst)'!S:S,5*(ROW()-2)+4),#N/A),"")</f>
        <v>#N/A</v>
      </c>
      <c r="T43" t="e">
        <f>IF($A43&lt;&gt;"",IF(INDEX('Size (Analyst)'!T:T,5*(ROW()-2)+4)&lt;&gt;"",INDEX('Size (Analyst)'!T:T,5*(ROW()-2)+4),#N/A),"")</f>
        <v>#N/A</v>
      </c>
      <c r="U43" t="e">
        <f>IF($A43&lt;&gt;"",IF(INDEX('Size (Analyst)'!U:U,5*(ROW()-2)+4)&lt;&gt;"",INDEX('Size (Analyst)'!U:U,5*(ROW()-2)+4),#N/A),"")</f>
        <v>#N/A</v>
      </c>
      <c r="V43" t="e">
        <f>IF($A43&lt;&gt;"",IF(INDEX('Size (Analyst)'!V:V,5*(ROW()-2)+4)&lt;&gt;"",INDEX('Size (Analyst)'!V:V,5*(ROW()-2)+4),#N/A),"")</f>
        <v>#N/A</v>
      </c>
      <c r="W43" t="e">
        <f>IF($A43&lt;&gt;"",IF(INDEX('Size (Analyst)'!W:W,5*(ROW()-2)+4)&lt;&gt;"",INDEX('Size (Analyst)'!W:W,5*(ROW()-2)+4),#N/A),"")</f>
        <v>#N/A</v>
      </c>
      <c r="X43" t="e">
        <f>IF($A43&lt;&gt;"",IF(INDEX('Size (Analyst)'!X:X,5*(ROW()-2)+4)&lt;&gt;"",INDEX('Size (Analyst)'!X:X,5*(ROW()-2)+4),#N/A),"")</f>
        <v>#N/A</v>
      </c>
      <c r="Y43" t="e">
        <f>IF($A43&lt;&gt;"",IF(INDEX('Size (Analyst)'!Y:Y,5*(ROW()-2)+4)&lt;&gt;"",INDEX('Size (Analyst)'!Y:Y,5*(ROW()-2)+4),#N/A),"")</f>
        <v>#N/A</v>
      </c>
      <c r="Z43" t="e">
        <f>IF($A43&lt;&gt;"",IF(INDEX('Size (Analyst)'!Z:Z,5*(ROW()-2)+4)&lt;&gt;"",INDEX('Size (Analyst)'!Z:Z,5*(ROW()-2)+4),#N/A),"")</f>
        <v>#N/A</v>
      </c>
    </row>
    <row r="44" spans="1:26" x14ac:dyDescent="0.2">
      <c r="A44" s="13">
        <f>IF(INDEX('Size (Analyst)'!A:A,5*(ROW()-2)+1)&lt;&gt;"",INDEX('Size (Analyst)'!A:A,5*(ROW()-2)+1),"")</f>
        <v>44819</v>
      </c>
      <c r="B44" t="e">
        <f>IF($A44&lt;&gt;"",IF(INDEX('Size (Analyst)'!B:B,5*(ROW()-2)+4)&lt;&gt;"",INDEX('Size (Analyst)'!B:B,5*(ROW()-2)+4),#N/A),"")</f>
        <v>#N/A</v>
      </c>
      <c r="C44" t="e">
        <f>IF($A44&lt;&gt;"",IF(INDEX('Size (Analyst)'!C:C,5*(ROW()-2)+4)&lt;&gt;"",INDEX('Size (Analyst)'!C:C,5*(ROW()-2)+4),#N/A),"")</f>
        <v>#N/A</v>
      </c>
      <c r="D44" t="e">
        <f>IF($A44&lt;&gt;"",IF(INDEX('Size (Analyst)'!D:D,5*(ROW()-2)+4)&lt;&gt;"",INDEX('Size (Analyst)'!D:D,5*(ROW()-2)+4),#N/A),"")</f>
        <v>#N/A</v>
      </c>
      <c r="E44" t="e">
        <f>IF($A44&lt;&gt;"",IF(INDEX('Size (Analyst)'!E:E,5*(ROW()-2)+4)&lt;&gt;"",INDEX('Size (Analyst)'!E:E,5*(ROW()-2)+4),#N/A),"")</f>
        <v>#N/A</v>
      </c>
      <c r="F44" t="e">
        <f>IF($A44&lt;&gt;"",IF(INDEX('Size (Analyst)'!F:F,5*(ROW()-2)+4)&lt;&gt;"",INDEX('Size (Analyst)'!F:F,5*(ROW()-2)+4),#N/A),"")</f>
        <v>#N/A</v>
      </c>
      <c r="G44" t="e">
        <f>IF($A44&lt;&gt;"",IF(INDEX('Size (Analyst)'!G:G,5*(ROW()-2)+4)&lt;&gt;"",INDEX('Size (Analyst)'!G:G,5*(ROW()-2)+4),#N/A),"")</f>
        <v>#N/A</v>
      </c>
      <c r="H44" t="e">
        <f>IF($A44&lt;&gt;"",IF(INDEX('Size (Analyst)'!H:H,5*(ROW()-2)+4)&lt;&gt;"",INDEX('Size (Analyst)'!H:H,5*(ROW()-2)+4),#N/A),"")</f>
        <v>#N/A</v>
      </c>
      <c r="I44" t="e">
        <f>IF($A44&lt;&gt;"",IF(INDEX('Size (Analyst)'!I:I,5*(ROW()-2)+4)&lt;&gt;"",INDEX('Size (Analyst)'!I:I,5*(ROW()-2)+4),#N/A),"")</f>
        <v>#N/A</v>
      </c>
      <c r="J44">
        <f>IF($A44&lt;&gt;"",IF(INDEX('Size (Analyst)'!J:J,5*(ROW()-2)+4)&lt;&gt;"",INDEX('Size (Analyst)'!J:J,5*(ROW()-2)+4),#N/A),"")</f>
        <v>20.0046</v>
      </c>
      <c r="K44">
        <f>IF($A44&lt;&gt;"",IF(INDEX('Size (Analyst)'!K:K,5*(ROW()-2)+4)&lt;&gt;"",INDEX('Size (Analyst)'!K:K,5*(ROW()-2)+4),#N/A),"")</f>
        <v>3.8839999999999999</v>
      </c>
      <c r="L44" t="e">
        <f>IF($A44&lt;&gt;"",IF(INDEX('Size (Analyst)'!L:L,5*(ROW()-2)+4)&lt;&gt;"",INDEX('Size (Analyst)'!L:L,5*(ROW()-2)+4),#N/A),"")</f>
        <v>#N/A</v>
      </c>
      <c r="M44" t="e">
        <f>IF($A44&lt;&gt;"",IF(INDEX('Size (Analyst)'!M:M,5*(ROW()-2)+4)&lt;&gt;"",INDEX('Size (Analyst)'!M:M,5*(ROW()-2)+4),#N/A),"")</f>
        <v>#N/A</v>
      </c>
      <c r="N44" t="e">
        <f>IF($A44&lt;&gt;"",IF(INDEX('Size (Analyst)'!N:N,5*(ROW()-2)+4)&lt;&gt;"",INDEX('Size (Analyst)'!N:N,5*(ROW()-2)+4),#N/A),"")</f>
        <v>#N/A</v>
      </c>
      <c r="O44" t="e">
        <f>IF($A44&lt;&gt;"",IF(INDEX('Size (Analyst)'!O:O,5*(ROW()-2)+4)&lt;&gt;"",INDEX('Size (Analyst)'!O:O,5*(ROW()-2)+4),#N/A),"")</f>
        <v>#N/A</v>
      </c>
      <c r="P44" t="e">
        <f>IF($A44&lt;&gt;"",IF(INDEX('Size (Analyst)'!P:P,5*(ROW()-2)+4)&lt;&gt;"",INDEX('Size (Analyst)'!P:P,5*(ROW()-2)+4),#N/A),"")</f>
        <v>#N/A</v>
      </c>
      <c r="Q44" t="e">
        <f>IF($A44&lt;&gt;"",IF(INDEX('Size (Analyst)'!Q:Q,5*(ROW()-2)+4)&lt;&gt;"",INDEX('Size (Analyst)'!Q:Q,5*(ROW()-2)+4),#N/A),"")</f>
        <v>#N/A</v>
      </c>
      <c r="R44" t="e">
        <f>IF($A44&lt;&gt;"",IF(INDEX('Size (Analyst)'!R:R,5*(ROW()-2)+4)&lt;&gt;"",INDEX('Size (Analyst)'!R:R,5*(ROW()-2)+4),#N/A),"")</f>
        <v>#N/A</v>
      </c>
      <c r="S44" t="e">
        <f>IF($A44&lt;&gt;"",IF(INDEX('Size (Analyst)'!S:S,5*(ROW()-2)+4)&lt;&gt;"",INDEX('Size (Analyst)'!S:S,5*(ROW()-2)+4),#N/A),"")</f>
        <v>#N/A</v>
      </c>
      <c r="T44" t="e">
        <f>IF($A44&lt;&gt;"",IF(INDEX('Size (Analyst)'!T:T,5*(ROW()-2)+4)&lt;&gt;"",INDEX('Size (Analyst)'!T:T,5*(ROW()-2)+4),#N/A),"")</f>
        <v>#N/A</v>
      </c>
      <c r="U44" t="e">
        <f>IF($A44&lt;&gt;"",IF(INDEX('Size (Analyst)'!U:U,5*(ROW()-2)+4)&lt;&gt;"",INDEX('Size (Analyst)'!U:U,5*(ROW()-2)+4),#N/A),"")</f>
        <v>#N/A</v>
      </c>
      <c r="V44" t="e">
        <f>IF($A44&lt;&gt;"",IF(INDEX('Size (Analyst)'!V:V,5*(ROW()-2)+4)&lt;&gt;"",INDEX('Size (Analyst)'!V:V,5*(ROW()-2)+4),#N/A),"")</f>
        <v>#N/A</v>
      </c>
      <c r="W44" t="e">
        <f>IF($A44&lt;&gt;"",IF(INDEX('Size (Analyst)'!W:W,5*(ROW()-2)+4)&lt;&gt;"",INDEX('Size (Analyst)'!W:W,5*(ROW()-2)+4),#N/A),"")</f>
        <v>#N/A</v>
      </c>
      <c r="X44" t="e">
        <f>IF($A44&lt;&gt;"",IF(INDEX('Size (Analyst)'!X:X,5*(ROW()-2)+4)&lt;&gt;"",INDEX('Size (Analyst)'!X:X,5*(ROW()-2)+4),#N/A),"")</f>
        <v>#N/A</v>
      </c>
      <c r="Y44" t="e">
        <f>IF($A44&lt;&gt;"",IF(INDEX('Size (Analyst)'!Y:Y,5*(ROW()-2)+4)&lt;&gt;"",INDEX('Size (Analyst)'!Y:Y,5*(ROW()-2)+4),#N/A),"")</f>
        <v>#N/A</v>
      </c>
      <c r="Z44" t="e">
        <f>IF($A44&lt;&gt;"",IF(INDEX('Size (Analyst)'!Z:Z,5*(ROW()-2)+4)&lt;&gt;"",INDEX('Size (Analyst)'!Z:Z,5*(ROW()-2)+4),#N/A),"")</f>
        <v>#N/A</v>
      </c>
    </row>
    <row r="45" spans="1:26" x14ac:dyDescent="0.2">
      <c r="A45" s="13" t="str">
        <f>IF(INDEX('Size (Analyst)'!A:A,5*(ROW()-2)+1)&lt;&gt;"",INDEX('Size (Analyst)'!A:A,5*(ROW()-2)+1),"")</f>
        <v>Time Stamp</v>
      </c>
      <c r="B45">
        <f>IF($A45&lt;&gt;"",IF(INDEX('Size (Analyst)'!B:B,5*(ROW()-2)+4)&lt;&gt;"",INDEX('Size (Analyst)'!B:B,5*(ROW()-2)+4),#N/A),"")</f>
        <v>-1.7089836888331239E-2</v>
      </c>
      <c r="C45">
        <f>IF($A45&lt;&gt;"",IF(INDEX('Size (Analyst)'!C:C,5*(ROW()-2)+4)&lt;&gt;"",INDEX('Size (Analyst)'!C:C,5*(ROW()-2)+4),#N/A),"")</f>
        <v>-7.7232104121475057E-3</v>
      </c>
      <c r="D45">
        <f>IF($A45&lt;&gt;"",IF(INDEX('Size (Analyst)'!D:D,5*(ROW()-2)+4)&lt;&gt;"",INDEX('Size (Analyst)'!D:D,5*(ROW()-2)+4),#N/A),"")</f>
        <v>0</v>
      </c>
      <c r="E45">
        <f>IF($A45&lt;&gt;"",IF(INDEX('Size (Analyst)'!E:E,5*(ROW()-2)+4)&lt;&gt;"",INDEX('Size (Analyst)'!E:E,5*(ROW()-2)+4),#N/A),"")</f>
        <v>0</v>
      </c>
      <c r="F45">
        <f>IF($A45&lt;&gt;"",IF(INDEX('Size (Analyst)'!F:F,5*(ROW()-2)+4)&lt;&gt;"",INDEX('Size (Analyst)'!F:F,5*(ROW()-2)+4),#N/A),"")</f>
        <v>0</v>
      </c>
      <c r="G45">
        <f>IF($A45&lt;&gt;"",IF(INDEX('Size (Analyst)'!G:G,5*(ROW()-2)+4)&lt;&gt;"",INDEX('Size (Analyst)'!G:G,5*(ROW()-2)+4),#N/A),"")</f>
        <v>0</v>
      </c>
      <c r="H45">
        <f>IF($A45&lt;&gt;"",IF(INDEX('Size (Analyst)'!H:H,5*(ROW()-2)+4)&lt;&gt;"",INDEX('Size (Analyst)'!H:H,5*(ROW()-2)+4),#N/A),"")</f>
        <v>0</v>
      </c>
      <c r="I45">
        <f>IF($A45&lt;&gt;"",IF(INDEX('Size (Analyst)'!I:I,5*(ROW()-2)+4)&lt;&gt;"",INDEX('Size (Analyst)'!I:I,5*(ROW()-2)+4),#N/A),"")</f>
        <v>0</v>
      </c>
      <c r="J45">
        <f>IF($A45&lt;&gt;"",IF(INDEX('Size (Analyst)'!J:J,5*(ROW()-2)+4)&lt;&gt;"",INDEX('Size (Analyst)'!J:J,5*(ROW()-2)+4),#N/A),"")</f>
        <v>-2.9396583850931676E-2</v>
      </c>
      <c r="K45">
        <f>IF($A45&lt;&gt;"",IF(INDEX('Size (Analyst)'!K:K,5*(ROW()-2)+4)&lt;&gt;"",INDEX('Size (Analyst)'!K:K,5*(ROW()-2)+4),#N/A),"")</f>
        <v>0</v>
      </c>
      <c r="L45">
        <f>IF($A45&lt;&gt;"",IF(INDEX('Size (Analyst)'!L:L,5*(ROW()-2)+4)&lt;&gt;"",INDEX('Size (Analyst)'!L:L,5*(ROW()-2)+4),#N/A),"")</f>
        <v>-2.5273650385604113E-2</v>
      </c>
      <c r="M45">
        <f>IF($A45&lt;&gt;"",IF(INDEX('Size (Analyst)'!M:M,5*(ROW()-2)+4)&lt;&gt;"",INDEX('Size (Analyst)'!M:M,5*(ROW()-2)+4),#N/A),"")</f>
        <v>0</v>
      </c>
      <c r="N45">
        <f>IF($A45&lt;&gt;"",IF(INDEX('Size (Analyst)'!N:N,5*(ROW()-2)+4)&lt;&gt;"",INDEX('Size (Analyst)'!N:N,5*(ROW()-2)+4),#N/A),"")</f>
        <v>0</v>
      </c>
      <c r="O45">
        <f>IF($A45&lt;&gt;"",IF(INDEX('Size (Analyst)'!O:O,5*(ROW()-2)+4)&lt;&gt;"",INDEX('Size (Analyst)'!O:O,5*(ROW()-2)+4),#N/A),"")</f>
        <v>0</v>
      </c>
      <c r="P45">
        <f>IF($A45&lt;&gt;"",IF(INDEX('Size (Analyst)'!P:P,5*(ROW()-2)+4)&lt;&gt;"",INDEX('Size (Analyst)'!P:P,5*(ROW()-2)+4),#N/A),"")</f>
        <v>0</v>
      </c>
      <c r="Q45">
        <f>IF($A45&lt;&gt;"",IF(INDEX('Size (Analyst)'!Q:Q,5*(ROW()-2)+4)&lt;&gt;"",INDEX('Size (Analyst)'!Q:Q,5*(ROW()-2)+4),#N/A),"")</f>
        <v>0</v>
      </c>
      <c r="R45">
        <f>IF($A45&lt;&gt;"",IF(INDEX('Size (Analyst)'!R:R,5*(ROW()-2)+4)&lt;&gt;"",INDEX('Size (Analyst)'!R:R,5*(ROW()-2)+4),#N/A),"")</f>
        <v>0</v>
      </c>
      <c r="S45">
        <f>IF($A45&lt;&gt;"",IF(INDEX('Size (Analyst)'!S:S,5*(ROW()-2)+4)&lt;&gt;"",INDEX('Size (Analyst)'!S:S,5*(ROW()-2)+4),#N/A),"")</f>
        <v>0</v>
      </c>
      <c r="T45">
        <f>IF($A45&lt;&gt;"",IF(INDEX('Size (Analyst)'!T:T,5*(ROW()-2)+4)&lt;&gt;"",INDEX('Size (Analyst)'!T:T,5*(ROW()-2)+4),#N/A),"")</f>
        <v>0</v>
      </c>
      <c r="U45">
        <f>IF($A45&lt;&gt;"",IF(INDEX('Size (Analyst)'!U:U,5*(ROW()-2)+4)&lt;&gt;"",INDEX('Size (Analyst)'!U:U,5*(ROW()-2)+4),#N/A),"")</f>
        <v>0</v>
      </c>
      <c r="V45">
        <f>IF($A45&lt;&gt;"",IF(INDEX('Size (Analyst)'!V:V,5*(ROW()-2)+4)&lt;&gt;"",INDEX('Size (Analyst)'!V:V,5*(ROW()-2)+4),#N/A),"")</f>
        <v>0</v>
      </c>
      <c r="W45">
        <f>IF($A45&lt;&gt;"",IF(INDEX('Size (Analyst)'!W:W,5*(ROW()-2)+4)&lt;&gt;"",INDEX('Size (Analyst)'!W:W,5*(ROW()-2)+4),#N/A),"")</f>
        <v>0</v>
      </c>
      <c r="X45">
        <f>IF($A45&lt;&gt;"",IF(INDEX('Size (Analyst)'!X:X,5*(ROW()-2)+4)&lt;&gt;"",INDEX('Size (Analyst)'!X:X,5*(ROW()-2)+4),#N/A),"")</f>
        <v>0</v>
      </c>
      <c r="Y45">
        <f>IF($A45&lt;&gt;"",IF(INDEX('Size (Analyst)'!Y:Y,5*(ROW()-2)+4)&lt;&gt;"",INDEX('Size (Analyst)'!Y:Y,5*(ROW()-2)+4),#N/A),"")</f>
        <v>-3.4000000000000002E-2</v>
      </c>
      <c r="Z45">
        <f>IF($A45&lt;&gt;"",IF(INDEX('Size (Analyst)'!Z:Z,5*(ROW()-2)+4)&lt;&gt;"",INDEX('Size (Analyst)'!Z:Z,5*(ROW()-2)+4),#N/A),"")</f>
        <v>0</v>
      </c>
    </row>
    <row r="46" spans="1:26" x14ac:dyDescent="0.2">
      <c r="A46" s="13" t="str">
        <f>IF(INDEX('Size (Analyst)'!A:A,5*(ROW()-2)+1)&lt;&gt;"",INDEX('Size (Analyst)'!A:A,5*(ROW()-2)+1),"")</f>
        <v>Forward Pt</v>
      </c>
      <c r="B46">
        <f>IF($A46&lt;&gt;"",IF(INDEX('Size (Analyst)'!B:B,5*(ROW()-2)+4)&lt;&gt;"",INDEX('Size (Analyst)'!B:B,5*(ROW()-2)+4),#N/A),"")</f>
        <v>-2</v>
      </c>
      <c r="C46">
        <f>IF($A46&lt;&gt;"",IF(INDEX('Size (Analyst)'!C:C,5*(ROW()-2)+4)&lt;&gt;"",INDEX('Size (Analyst)'!C:C,5*(ROW()-2)+4),#N/A),"")</f>
        <v>-1</v>
      </c>
      <c r="D46">
        <f>IF($A46&lt;&gt;"",IF(INDEX('Size (Analyst)'!D:D,5*(ROW()-2)+4)&lt;&gt;"",INDEX('Size (Analyst)'!D:D,5*(ROW()-2)+4),#N/A),"")</f>
        <v>0</v>
      </c>
      <c r="E46">
        <f>IF($A46&lt;&gt;"",IF(INDEX('Size (Analyst)'!E:E,5*(ROW()-2)+4)&lt;&gt;"",INDEX('Size (Analyst)'!E:E,5*(ROW()-2)+4),#N/A),"")</f>
        <v>0</v>
      </c>
      <c r="F46">
        <f>IF($A46&lt;&gt;"",IF(INDEX('Size (Analyst)'!F:F,5*(ROW()-2)+4)&lt;&gt;"",INDEX('Size (Analyst)'!F:F,5*(ROW()-2)+4),#N/A),"")</f>
        <v>0</v>
      </c>
      <c r="G46">
        <f>IF($A46&lt;&gt;"",IF(INDEX('Size (Analyst)'!G:G,5*(ROW()-2)+4)&lt;&gt;"",INDEX('Size (Analyst)'!G:G,5*(ROW()-2)+4),#N/A),"")</f>
        <v>0</v>
      </c>
      <c r="H46">
        <f>IF($A46&lt;&gt;"",IF(INDEX('Size (Analyst)'!H:H,5*(ROW()-2)+4)&lt;&gt;"",INDEX('Size (Analyst)'!H:H,5*(ROW()-2)+4),#N/A),"")</f>
        <v>0</v>
      </c>
      <c r="I46">
        <f>IF($A46&lt;&gt;"",IF(INDEX('Size (Analyst)'!I:I,5*(ROW()-2)+4)&lt;&gt;"",INDEX('Size (Analyst)'!I:I,5*(ROW()-2)+4),#N/A),"")</f>
        <v>0</v>
      </c>
      <c r="J46">
        <f>IF($A46&lt;&gt;"",IF(INDEX('Size (Analyst)'!J:J,5*(ROW()-2)+4)&lt;&gt;"",INDEX('Size (Analyst)'!J:J,5*(ROW()-2)+4),#N/A),"")</f>
        <v>-2</v>
      </c>
      <c r="K46">
        <f>IF($A46&lt;&gt;"",IF(INDEX('Size (Analyst)'!K:K,5*(ROW()-2)+4)&lt;&gt;"",INDEX('Size (Analyst)'!K:K,5*(ROW()-2)+4),#N/A),"")</f>
        <v>0</v>
      </c>
      <c r="L46">
        <f>IF($A46&lt;&gt;"",IF(INDEX('Size (Analyst)'!L:L,5*(ROW()-2)+4)&lt;&gt;"",INDEX('Size (Analyst)'!L:L,5*(ROW()-2)+4),#N/A),"")</f>
        <v>-1</v>
      </c>
      <c r="M46">
        <f>IF($A46&lt;&gt;"",IF(INDEX('Size (Analyst)'!M:M,5*(ROW()-2)+4)&lt;&gt;"",INDEX('Size (Analyst)'!M:M,5*(ROW()-2)+4),#N/A),"")</f>
        <v>0</v>
      </c>
      <c r="N46">
        <f>IF($A46&lt;&gt;"",IF(INDEX('Size (Analyst)'!N:N,5*(ROW()-2)+4)&lt;&gt;"",INDEX('Size (Analyst)'!N:N,5*(ROW()-2)+4),#N/A),"")</f>
        <v>0</v>
      </c>
      <c r="O46">
        <f>IF($A46&lt;&gt;"",IF(INDEX('Size (Analyst)'!O:O,5*(ROW()-2)+4)&lt;&gt;"",INDEX('Size (Analyst)'!O:O,5*(ROW()-2)+4),#N/A),"")</f>
        <v>0</v>
      </c>
      <c r="P46">
        <f>IF($A46&lt;&gt;"",IF(INDEX('Size (Analyst)'!P:P,5*(ROW()-2)+4)&lt;&gt;"",INDEX('Size (Analyst)'!P:P,5*(ROW()-2)+4),#N/A),"")</f>
        <v>0</v>
      </c>
      <c r="Q46">
        <f>IF($A46&lt;&gt;"",IF(INDEX('Size (Analyst)'!Q:Q,5*(ROW()-2)+4)&lt;&gt;"",INDEX('Size (Analyst)'!Q:Q,5*(ROW()-2)+4),#N/A),"")</f>
        <v>0</v>
      </c>
      <c r="R46">
        <f>IF($A46&lt;&gt;"",IF(INDEX('Size (Analyst)'!R:R,5*(ROW()-2)+4)&lt;&gt;"",INDEX('Size (Analyst)'!R:R,5*(ROW()-2)+4),#N/A),"")</f>
        <v>0</v>
      </c>
      <c r="S46">
        <f>IF($A46&lt;&gt;"",IF(INDEX('Size (Analyst)'!S:S,5*(ROW()-2)+4)&lt;&gt;"",INDEX('Size (Analyst)'!S:S,5*(ROW()-2)+4),#N/A),"")</f>
        <v>0</v>
      </c>
      <c r="T46">
        <f>IF($A46&lt;&gt;"",IF(INDEX('Size (Analyst)'!T:T,5*(ROW()-2)+4)&lt;&gt;"",INDEX('Size (Analyst)'!T:T,5*(ROW()-2)+4),#N/A),"")</f>
        <v>1</v>
      </c>
      <c r="U46">
        <f>IF($A46&lt;&gt;"",IF(INDEX('Size (Analyst)'!U:U,5*(ROW()-2)+4)&lt;&gt;"",INDEX('Size (Analyst)'!U:U,5*(ROW()-2)+4),#N/A),"")</f>
        <v>-1</v>
      </c>
      <c r="V46">
        <f>IF($A46&lt;&gt;"",IF(INDEX('Size (Analyst)'!V:V,5*(ROW()-2)+4)&lt;&gt;"",INDEX('Size (Analyst)'!V:V,5*(ROW()-2)+4),#N/A),"")</f>
        <v>0</v>
      </c>
      <c r="W46">
        <f>IF($A46&lt;&gt;"",IF(INDEX('Size (Analyst)'!W:W,5*(ROW()-2)+4)&lt;&gt;"",INDEX('Size (Analyst)'!W:W,5*(ROW()-2)+4),#N/A),"")</f>
        <v>0</v>
      </c>
      <c r="X46">
        <f>IF($A46&lt;&gt;"",IF(INDEX('Size (Analyst)'!X:X,5*(ROW()-2)+4)&lt;&gt;"",INDEX('Size (Analyst)'!X:X,5*(ROW()-2)+4),#N/A),"")</f>
        <v>0</v>
      </c>
      <c r="Y46">
        <f>IF($A46&lt;&gt;"",IF(INDEX('Size (Analyst)'!Y:Y,5*(ROW()-2)+4)&lt;&gt;"",INDEX('Size (Analyst)'!Y:Y,5*(ROW()-2)+4),#N/A),"")</f>
        <v>-2</v>
      </c>
      <c r="Z46">
        <f>IF($A46&lt;&gt;"",IF(INDEX('Size (Analyst)'!Z:Z,5*(ROW()-2)+4)&lt;&gt;"",INDEX('Size (Analyst)'!Z:Z,5*(ROW()-2)+4),#N/A),"")</f>
        <v>0</v>
      </c>
    </row>
    <row r="47" spans="1:26" x14ac:dyDescent="0.2">
      <c r="A47" s="13" t="str">
        <f>IF(INDEX('Size (Analyst)'!A:A,5*(ROW()-2)+1)&lt;&gt;"",INDEX('Size (Analyst)'!A:A,5*(ROW()-2)+1),"")</f>
        <v>Spot</v>
      </c>
      <c r="B47" t="e">
        <f>IF($A47&lt;&gt;"",IF(INDEX('Size (Analyst)'!B:B,5*(ROW()-2)+4)&lt;&gt;"",INDEX('Size (Analyst)'!B:B,5*(ROW()-2)+4),#N/A),"")</f>
        <v>#N/A</v>
      </c>
      <c r="C47" t="e">
        <f>IF($A47&lt;&gt;"",IF(INDEX('Size (Analyst)'!C:C,5*(ROW()-2)+4)&lt;&gt;"",INDEX('Size (Analyst)'!C:C,5*(ROW()-2)+4),#N/A),"")</f>
        <v>#N/A</v>
      </c>
      <c r="D47" t="e">
        <f>IF($A47&lt;&gt;"",IF(INDEX('Size (Analyst)'!D:D,5*(ROW()-2)+4)&lt;&gt;"",INDEX('Size (Analyst)'!D:D,5*(ROW()-2)+4),#N/A),"")</f>
        <v>#N/A</v>
      </c>
      <c r="E47" t="e">
        <f>IF($A47&lt;&gt;"",IF(INDEX('Size (Analyst)'!E:E,5*(ROW()-2)+4)&lt;&gt;"",INDEX('Size (Analyst)'!E:E,5*(ROW()-2)+4),#N/A),"")</f>
        <v>#N/A</v>
      </c>
      <c r="F47" t="e">
        <f>IF($A47&lt;&gt;"",IF(INDEX('Size (Analyst)'!F:F,5*(ROW()-2)+4)&lt;&gt;"",INDEX('Size (Analyst)'!F:F,5*(ROW()-2)+4),#N/A),"")</f>
        <v>#N/A</v>
      </c>
      <c r="G47" t="e">
        <f>IF($A47&lt;&gt;"",IF(INDEX('Size (Analyst)'!G:G,5*(ROW()-2)+4)&lt;&gt;"",INDEX('Size (Analyst)'!G:G,5*(ROW()-2)+4),#N/A),"")</f>
        <v>#N/A</v>
      </c>
      <c r="H47" t="e">
        <f>IF($A47&lt;&gt;"",IF(INDEX('Size (Analyst)'!H:H,5*(ROW()-2)+4)&lt;&gt;"",INDEX('Size (Analyst)'!H:H,5*(ROW()-2)+4),#N/A),"")</f>
        <v>#N/A</v>
      </c>
      <c r="I47" t="e">
        <f>IF($A47&lt;&gt;"",IF(INDEX('Size (Analyst)'!I:I,5*(ROW()-2)+4)&lt;&gt;"",INDEX('Size (Analyst)'!I:I,5*(ROW()-2)+4),#N/A),"")</f>
        <v>#N/A</v>
      </c>
      <c r="J47" t="e">
        <f>IF($A47&lt;&gt;"",IF(INDEX('Size (Analyst)'!J:J,5*(ROW()-2)+4)&lt;&gt;"",INDEX('Size (Analyst)'!J:J,5*(ROW()-2)+4),#N/A),"")</f>
        <v>#N/A</v>
      </c>
      <c r="K47" t="e">
        <f>IF($A47&lt;&gt;"",IF(INDEX('Size (Analyst)'!K:K,5*(ROW()-2)+4)&lt;&gt;"",INDEX('Size (Analyst)'!K:K,5*(ROW()-2)+4),#N/A),"")</f>
        <v>#N/A</v>
      </c>
      <c r="L47" t="e">
        <f>IF($A47&lt;&gt;"",IF(INDEX('Size (Analyst)'!L:L,5*(ROW()-2)+4)&lt;&gt;"",INDEX('Size (Analyst)'!L:L,5*(ROW()-2)+4),#N/A),"")</f>
        <v>#N/A</v>
      </c>
      <c r="M47" t="e">
        <f>IF($A47&lt;&gt;"",IF(INDEX('Size (Analyst)'!M:M,5*(ROW()-2)+4)&lt;&gt;"",INDEX('Size (Analyst)'!M:M,5*(ROW()-2)+4),#N/A),"")</f>
        <v>#N/A</v>
      </c>
      <c r="N47" t="e">
        <f>IF($A47&lt;&gt;"",IF(INDEX('Size (Analyst)'!N:N,5*(ROW()-2)+4)&lt;&gt;"",INDEX('Size (Analyst)'!N:N,5*(ROW()-2)+4),#N/A),"")</f>
        <v>#N/A</v>
      </c>
      <c r="O47" t="e">
        <f>IF($A47&lt;&gt;"",IF(INDEX('Size (Analyst)'!O:O,5*(ROW()-2)+4)&lt;&gt;"",INDEX('Size (Analyst)'!O:O,5*(ROW()-2)+4),#N/A),"")</f>
        <v>#N/A</v>
      </c>
      <c r="P47" t="e">
        <f>IF($A47&lt;&gt;"",IF(INDEX('Size (Analyst)'!P:P,5*(ROW()-2)+4)&lt;&gt;"",INDEX('Size (Analyst)'!P:P,5*(ROW()-2)+4),#N/A),"")</f>
        <v>#N/A</v>
      </c>
      <c r="Q47" t="e">
        <f>IF($A47&lt;&gt;"",IF(INDEX('Size (Analyst)'!Q:Q,5*(ROW()-2)+4)&lt;&gt;"",INDEX('Size (Analyst)'!Q:Q,5*(ROW()-2)+4),#N/A),"")</f>
        <v>#N/A</v>
      </c>
      <c r="R47" t="e">
        <f>IF($A47&lt;&gt;"",IF(INDEX('Size (Analyst)'!R:R,5*(ROW()-2)+4)&lt;&gt;"",INDEX('Size (Analyst)'!R:R,5*(ROW()-2)+4),#N/A),"")</f>
        <v>#N/A</v>
      </c>
      <c r="S47" t="e">
        <f>IF($A47&lt;&gt;"",IF(INDEX('Size (Analyst)'!S:S,5*(ROW()-2)+4)&lt;&gt;"",INDEX('Size (Analyst)'!S:S,5*(ROW()-2)+4),#N/A),"")</f>
        <v>#N/A</v>
      </c>
      <c r="T47" t="e">
        <f>IF($A47&lt;&gt;"",IF(INDEX('Size (Analyst)'!T:T,5*(ROW()-2)+4)&lt;&gt;"",INDEX('Size (Analyst)'!T:T,5*(ROW()-2)+4),#N/A),"")</f>
        <v>#N/A</v>
      </c>
      <c r="U47" t="e">
        <f>IF($A47&lt;&gt;"",IF(INDEX('Size (Analyst)'!U:U,5*(ROW()-2)+4)&lt;&gt;"",INDEX('Size (Analyst)'!U:U,5*(ROW()-2)+4),#N/A),"")</f>
        <v>#N/A</v>
      </c>
      <c r="V47" t="e">
        <f>IF($A47&lt;&gt;"",IF(INDEX('Size (Analyst)'!V:V,5*(ROW()-2)+4)&lt;&gt;"",INDEX('Size (Analyst)'!V:V,5*(ROW()-2)+4),#N/A),"")</f>
        <v>#N/A</v>
      </c>
      <c r="W47" t="e">
        <f>IF($A47&lt;&gt;"",IF(INDEX('Size (Analyst)'!W:W,5*(ROW()-2)+4)&lt;&gt;"",INDEX('Size (Analyst)'!W:W,5*(ROW()-2)+4),#N/A),"")</f>
        <v>#N/A</v>
      </c>
      <c r="X47" t="e">
        <f>IF($A47&lt;&gt;"",IF(INDEX('Size (Analyst)'!X:X,5*(ROW()-2)+4)&lt;&gt;"",INDEX('Size (Analyst)'!X:X,5*(ROW()-2)+4),#N/A),"")</f>
        <v>#N/A</v>
      </c>
      <c r="Y47" t="e">
        <f>IF($A47&lt;&gt;"",IF(INDEX('Size (Analyst)'!Y:Y,5*(ROW()-2)+4)&lt;&gt;"",INDEX('Size (Analyst)'!Y:Y,5*(ROW()-2)+4),#N/A),"")</f>
        <v>#N/A</v>
      </c>
      <c r="Z47" t="e">
        <f>IF($A47&lt;&gt;"",IF(INDEX('Size (Analyst)'!Z:Z,5*(ROW()-2)+4)&lt;&gt;"",INDEX('Size (Analyst)'!Z:Z,5*(ROW()-2)+4),#N/A),"")</f>
        <v>#N/A</v>
      </c>
    </row>
    <row r="48" spans="1:26" x14ac:dyDescent="0.2">
      <c r="A48" s="13" t="str">
        <f>IF(INDEX('Size (Analyst)'!A:A,5*(ROW()-2)+1)&lt;&gt;"",INDEX('Size (Analyst)'!A:A,5*(ROW()-2)+1),"")</f>
        <v>Size</v>
      </c>
      <c r="B48" t="e">
        <f>IF($A48&lt;&gt;"",IF(INDEX('Size (Analyst)'!B:B,5*(ROW()-2)+4)&lt;&gt;"",INDEX('Size (Analyst)'!B:B,5*(ROW()-2)+4),#N/A),"")</f>
        <v>#N/A</v>
      </c>
      <c r="C48" t="e">
        <f>IF($A48&lt;&gt;"",IF(INDEX('Size (Analyst)'!C:C,5*(ROW()-2)+4)&lt;&gt;"",INDEX('Size (Analyst)'!C:C,5*(ROW()-2)+4),#N/A),"")</f>
        <v>#N/A</v>
      </c>
      <c r="D48" t="e">
        <f>IF($A48&lt;&gt;"",IF(INDEX('Size (Analyst)'!D:D,5*(ROW()-2)+4)&lt;&gt;"",INDEX('Size (Analyst)'!D:D,5*(ROW()-2)+4),#N/A),"")</f>
        <v>#N/A</v>
      </c>
      <c r="E48" t="e">
        <f>IF($A48&lt;&gt;"",IF(INDEX('Size (Analyst)'!E:E,5*(ROW()-2)+4)&lt;&gt;"",INDEX('Size (Analyst)'!E:E,5*(ROW()-2)+4),#N/A),"")</f>
        <v>#N/A</v>
      </c>
      <c r="F48" t="e">
        <f>IF($A48&lt;&gt;"",IF(INDEX('Size (Analyst)'!F:F,5*(ROW()-2)+4)&lt;&gt;"",INDEX('Size (Analyst)'!F:F,5*(ROW()-2)+4),#N/A),"")</f>
        <v>#N/A</v>
      </c>
      <c r="G48" t="e">
        <f>IF($A48&lt;&gt;"",IF(INDEX('Size (Analyst)'!G:G,5*(ROW()-2)+4)&lt;&gt;"",INDEX('Size (Analyst)'!G:G,5*(ROW()-2)+4),#N/A),"")</f>
        <v>#N/A</v>
      </c>
      <c r="H48" t="e">
        <f>IF($A48&lt;&gt;"",IF(INDEX('Size (Analyst)'!H:H,5*(ROW()-2)+4)&lt;&gt;"",INDEX('Size (Analyst)'!H:H,5*(ROW()-2)+4),#N/A),"")</f>
        <v>#N/A</v>
      </c>
      <c r="I48" t="e">
        <f>IF($A48&lt;&gt;"",IF(INDEX('Size (Analyst)'!I:I,5*(ROW()-2)+4)&lt;&gt;"",INDEX('Size (Analyst)'!I:I,5*(ROW()-2)+4),#N/A),"")</f>
        <v>#N/A</v>
      </c>
      <c r="J48" t="e">
        <f>IF($A48&lt;&gt;"",IF(INDEX('Size (Analyst)'!J:J,5*(ROW()-2)+4)&lt;&gt;"",INDEX('Size (Analyst)'!J:J,5*(ROW()-2)+4),#N/A),"")</f>
        <v>#N/A</v>
      </c>
      <c r="K48">
        <f>IF($A48&lt;&gt;"",IF(INDEX('Size (Analyst)'!K:K,5*(ROW()-2)+4)&lt;&gt;"",INDEX('Size (Analyst)'!K:K,5*(ROW()-2)+4),#N/A),"")</f>
        <v>0.46180555555555558</v>
      </c>
      <c r="L48" t="e">
        <f>IF($A48&lt;&gt;"",IF(INDEX('Size (Analyst)'!L:L,5*(ROW()-2)+4)&lt;&gt;"",INDEX('Size (Analyst)'!L:L,5*(ROW()-2)+4),#N/A),"")</f>
        <v>#N/A</v>
      </c>
      <c r="M48" t="e">
        <f>IF($A48&lt;&gt;"",IF(INDEX('Size (Analyst)'!M:M,5*(ROW()-2)+4)&lt;&gt;"",INDEX('Size (Analyst)'!M:M,5*(ROW()-2)+4),#N/A),"")</f>
        <v>#N/A</v>
      </c>
      <c r="N48" t="e">
        <f>IF($A48&lt;&gt;"",IF(INDEX('Size (Analyst)'!N:N,5*(ROW()-2)+4)&lt;&gt;"",INDEX('Size (Analyst)'!N:N,5*(ROW()-2)+4),#N/A),"")</f>
        <v>#N/A</v>
      </c>
      <c r="O48" t="e">
        <f>IF($A48&lt;&gt;"",IF(INDEX('Size (Analyst)'!O:O,5*(ROW()-2)+4)&lt;&gt;"",INDEX('Size (Analyst)'!O:O,5*(ROW()-2)+4),#N/A),"")</f>
        <v>#N/A</v>
      </c>
      <c r="P48" t="e">
        <f>IF($A48&lt;&gt;"",IF(INDEX('Size (Analyst)'!P:P,5*(ROW()-2)+4)&lt;&gt;"",INDEX('Size (Analyst)'!P:P,5*(ROW()-2)+4),#N/A),"")</f>
        <v>#N/A</v>
      </c>
      <c r="Q48" t="e">
        <f>IF($A48&lt;&gt;"",IF(INDEX('Size (Analyst)'!Q:Q,5*(ROW()-2)+4)&lt;&gt;"",INDEX('Size (Analyst)'!Q:Q,5*(ROW()-2)+4),#N/A),"")</f>
        <v>#N/A</v>
      </c>
      <c r="R48" t="e">
        <f>IF($A48&lt;&gt;"",IF(INDEX('Size (Analyst)'!R:R,5*(ROW()-2)+4)&lt;&gt;"",INDEX('Size (Analyst)'!R:R,5*(ROW()-2)+4),#N/A),"")</f>
        <v>#N/A</v>
      </c>
      <c r="S48" t="e">
        <f>IF($A48&lt;&gt;"",IF(INDEX('Size (Analyst)'!S:S,5*(ROW()-2)+4)&lt;&gt;"",INDEX('Size (Analyst)'!S:S,5*(ROW()-2)+4),#N/A),"")</f>
        <v>#N/A</v>
      </c>
      <c r="T48" t="e">
        <f>IF($A48&lt;&gt;"",IF(INDEX('Size (Analyst)'!T:T,5*(ROW()-2)+4)&lt;&gt;"",INDEX('Size (Analyst)'!T:T,5*(ROW()-2)+4),#N/A),"")</f>
        <v>#N/A</v>
      </c>
      <c r="U48" t="e">
        <f>IF($A48&lt;&gt;"",IF(INDEX('Size (Analyst)'!U:U,5*(ROW()-2)+4)&lt;&gt;"",INDEX('Size (Analyst)'!U:U,5*(ROW()-2)+4),#N/A),"")</f>
        <v>#N/A</v>
      </c>
      <c r="V48" t="e">
        <f>IF($A48&lt;&gt;"",IF(INDEX('Size (Analyst)'!V:V,5*(ROW()-2)+4)&lt;&gt;"",INDEX('Size (Analyst)'!V:V,5*(ROW()-2)+4),#N/A),"")</f>
        <v>#N/A</v>
      </c>
      <c r="W48" t="e">
        <f>IF($A48&lt;&gt;"",IF(INDEX('Size (Analyst)'!W:W,5*(ROW()-2)+4)&lt;&gt;"",INDEX('Size (Analyst)'!W:W,5*(ROW()-2)+4),#N/A),"")</f>
        <v>#N/A</v>
      </c>
      <c r="X48" t="e">
        <f>IF($A48&lt;&gt;"",IF(INDEX('Size (Analyst)'!X:X,5*(ROW()-2)+4)&lt;&gt;"",INDEX('Size (Analyst)'!X:X,5*(ROW()-2)+4),#N/A),"")</f>
        <v>#N/A</v>
      </c>
      <c r="Y48">
        <f>IF($A48&lt;&gt;"",IF(INDEX('Size (Analyst)'!Y:Y,5*(ROW()-2)+4)&lt;&gt;"",INDEX('Size (Analyst)'!Y:Y,5*(ROW()-2)+4),#N/A),"")</f>
        <v>0.46180555555555558</v>
      </c>
      <c r="Z48" t="e">
        <f>IF($A48&lt;&gt;"",IF(INDEX('Size (Analyst)'!Z:Z,5*(ROW()-2)+4)&lt;&gt;"",INDEX('Size (Analyst)'!Z:Z,5*(ROW()-2)+4),#N/A),"")</f>
        <v>#N/A</v>
      </c>
    </row>
    <row r="49" spans="1:26" x14ac:dyDescent="0.2">
      <c r="A49" s="13" t="str">
        <f>IF(INDEX('Size (Analyst)'!A:A,5*(ROW()-2)+1)&lt;&gt;"",INDEX('Size (Analyst)'!A:A,5*(ROW()-2)+1),"")</f>
        <v>Conviction</v>
      </c>
      <c r="B49" t="e">
        <f>IF($A49&lt;&gt;"",IF(INDEX('Size (Analyst)'!B:B,5*(ROW()-2)+4)&lt;&gt;"",INDEX('Size (Analyst)'!B:B,5*(ROW()-2)+4),#N/A),"")</f>
        <v>#N/A</v>
      </c>
      <c r="C49" t="e">
        <f>IF($A49&lt;&gt;"",IF(INDEX('Size (Analyst)'!C:C,5*(ROW()-2)+4)&lt;&gt;"",INDEX('Size (Analyst)'!C:C,5*(ROW()-2)+4),#N/A),"")</f>
        <v>#N/A</v>
      </c>
      <c r="D49" t="e">
        <f>IF($A49&lt;&gt;"",IF(INDEX('Size (Analyst)'!D:D,5*(ROW()-2)+4)&lt;&gt;"",INDEX('Size (Analyst)'!D:D,5*(ROW()-2)+4),#N/A),"")</f>
        <v>#N/A</v>
      </c>
      <c r="E49" t="e">
        <f>IF($A49&lt;&gt;"",IF(INDEX('Size (Analyst)'!E:E,5*(ROW()-2)+4)&lt;&gt;"",INDEX('Size (Analyst)'!E:E,5*(ROW()-2)+4),#N/A),"")</f>
        <v>#N/A</v>
      </c>
      <c r="F49" t="e">
        <f>IF($A49&lt;&gt;"",IF(INDEX('Size (Analyst)'!F:F,5*(ROW()-2)+4)&lt;&gt;"",INDEX('Size (Analyst)'!F:F,5*(ROW()-2)+4),#N/A),"")</f>
        <v>#N/A</v>
      </c>
      <c r="G49" t="e">
        <f>IF($A49&lt;&gt;"",IF(INDEX('Size (Analyst)'!G:G,5*(ROW()-2)+4)&lt;&gt;"",INDEX('Size (Analyst)'!G:G,5*(ROW()-2)+4),#N/A),"")</f>
        <v>#N/A</v>
      </c>
      <c r="H49" t="e">
        <f>IF($A49&lt;&gt;"",IF(INDEX('Size (Analyst)'!H:H,5*(ROW()-2)+4)&lt;&gt;"",INDEX('Size (Analyst)'!H:H,5*(ROW()-2)+4),#N/A),"")</f>
        <v>#N/A</v>
      </c>
      <c r="I49" t="e">
        <f>IF($A49&lt;&gt;"",IF(INDEX('Size (Analyst)'!I:I,5*(ROW()-2)+4)&lt;&gt;"",INDEX('Size (Analyst)'!I:I,5*(ROW()-2)+4),#N/A),"")</f>
        <v>#N/A</v>
      </c>
      <c r="J49" t="e">
        <f>IF($A49&lt;&gt;"",IF(INDEX('Size (Analyst)'!J:J,5*(ROW()-2)+4)&lt;&gt;"",INDEX('Size (Analyst)'!J:J,5*(ROW()-2)+4),#N/A),"")</f>
        <v>#N/A</v>
      </c>
      <c r="K49" t="e">
        <f>IF($A49&lt;&gt;"",IF(INDEX('Size (Analyst)'!K:K,5*(ROW()-2)+4)&lt;&gt;"",INDEX('Size (Analyst)'!K:K,5*(ROW()-2)+4),#N/A),"")</f>
        <v>#N/A</v>
      </c>
      <c r="L49" t="e">
        <f>IF($A49&lt;&gt;"",IF(INDEX('Size (Analyst)'!L:L,5*(ROW()-2)+4)&lt;&gt;"",INDEX('Size (Analyst)'!L:L,5*(ROW()-2)+4),#N/A),"")</f>
        <v>#N/A</v>
      </c>
      <c r="M49" t="e">
        <f>IF($A49&lt;&gt;"",IF(INDEX('Size (Analyst)'!M:M,5*(ROW()-2)+4)&lt;&gt;"",INDEX('Size (Analyst)'!M:M,5*(ROW()-2)+4),#N/A),"")</f>
        <v>#N/A</v>
      </c>
      <c r="N49" t="e">
        <f>IF($A49&lt;&gt;"",IF(INDEX('Size (Analyst)'!N:N,5*(ROW()-2)+4)&lt;&gt;"",INDEX('Size (Analyst)'!N:N,5*(ROW()-2)+4),#N/A),"")</f>
        <v>#N/A</v>
      </c>
      <c r="O49" t="e">
        <f>IF($A49&lt;&gt;"",IF(INDEX('Size (Analyst)'!O:O,5*(ROW()-2)+4)&lt;&gt;"",INDEX('Size (Analyst)'!O:O,5*(ROW()-2)+4),#N/A),"")</f>
        <v>#N/A</v>
      </c>
      <c r="P49" t="e">
        <f>IF($A49&lt;&gt;"",IF(INDEX('Size (Analyst)'!P:P,5*(ROW()-2)+4)&lt;&gt;"",INDEX('Size (Analyst)'!P:P,5*(ROW()-2)+4),#N/A),"")</f>
        <v>#N/A</v>
      </c>
      <c r="Q49" t="e">
        <f>IF($A49&lt;&gt;"",IF(INDEX('Size (Analyst)'!Q:Q,5*(ROW()-2)+4)&lt;&gt;"",INDEX('Size (Analyst)'!Q:Q,5*(ROW()-2)+4),#N/A),"")</f>
        <v>#N/A</v>
      </c>
      <c r="R49" t="e">
        <f>IF($A49&lt;&gt;"",IF(INDEX('Size (Analyst)'!R:R,5*(ROW()-2)+4)&lt;&gt;"",INDEX('Size (Analyst)'!R:R,5*(ROW()-2)+4),#N/A),"")</f>
        <v>#N/A</v>
      </c>
      <c r="S49" t="e">
        <f>IF($A49&lt;&gt;"",IF(INDEX('Size (Analyst)'!S:S,5*(ROW()-2)+4)&lt;&gt;"",INDEX('Size (Analyst)'!S:S,5*(ROW()-2)+4),#N/A),"")</f>
        <v>#N/A</v>
      </c>
      <c r="T49" t="e">
        <f>IF($A49&lt;&gt;"",IF(INDEX('Size (Analyst)'!T:T,5*(ROW()-2)+4)&lt;&gt;"",INDEX('Size (Analyst)'!T:T,5*(ROW()-2)+4),#N/A),"")</f>
        <v>#N/A</v>
      </c>
      <c r="U49" t="e">
        <f>IF($A49&lt;&gt;"",IF(INDEX('Size (Analyst)'!U:U,5*(ROW()-2)+4)&lt;&gt;"",INDEX('Size (Analyst)'!U:U,5*(ROW()-2)+4),#N/A),"")</f>
        <v>#N/A</v>
      </c>
      <c r="V49" t="e">
        <f>IF($A49&lt;&gt;"",IF(INDEX('Size (Analyst)'!V:V,5*(ROW()-2)+4)&lt;&gt;"",INDEX('Size (Analyst)'!V:V,5*(ROW()-2)+4),#N/A),"")</f>
        <v>#N/A</v>
      </c>
      <c r="W49" t="e">
        <f>IF($A49&lt;&gt;"",IF(INDEX('Size (Analyst)'!W:W,5*(ROW()-2)+4)&lt;&gt;"",INDEX('Size (Analyst)'!W:W,5*(ROW()-2)+4),#N/A),"")</f>
        <v>#N/A</v>
      </c>
      <c r="X49" t="e">
        <f>IF($A49&lt;&gt;"",IF(INDEX('Size (Analyst)'!X:X,5*(ROW()-2)+4)&lt;&gt;"",INDEX('Size (Analyst)'!X:X,5*(ROW()-2)+4),#N/A),"")</f>
        <v>#N/A</v>
      </c>
      <c r="Y49" t="e">
        <f>IF($A49&lt;&gt;"",IF(INDEX('Size (Analyst)'!Y:Y,5*(ROW()-2)+4)&lt;&gt;"",INDEX('Size (Analyst)'!Y:Y,5*(ROW()-2)+4),#N/A),"")</f>
        <v>#N/A</v>
      </c>
      <c r="Z49" t="e">
        <f>IF($A49&lt;&gt;"",IF(INDEX('Size (Analyst)'!Z:Z,5*(ROW()-2)+4)&lt;&gt;"",INDEX('Size (Analyst)'!Z:Z,5*(ROW()-2)+4),#N/A),"")</f>
        <v>#N/A</v>
      </c>
    </row>
    <row r="50" spans="1:26" x14ac:dyDescent="0.2">
      <c r="A50" s="13">
        <f>IF(INDEX('Size (Analyst)'!A:A,5*(ROW()-2)+1)&lt;&gt;"",INDEX('Size (Analyst)'!A:A,5*(ROW()-2)+1),"")</f>
        <v>44867</v>
      </c>
      <c r="B50" t="e">
        <f>IF($A50&lt;&gt;"",IF(INDEX('Size (Analyst)'!B:B,5*(ROW()-2)+4)&lt;&gt;"",INDEX('Size (Analyst)'!B:B,5*(ROW()-2)+4),#N/A),"")</f>
        <v>#N/A</v>
      </c>
      <c r="C50" t="e">
        <f>IF($A50&lt;&gt;"",IF(INDEX('Size (Analyst)'!C:C,5*(ROW()-2)+4)&lt;&gt;"",INDEX('Size (Analyst)'!C:C,5*(ROW()-2)+4),#N/A),"")</f>
        <v>#N/A</v>
      </c>
      <c r="D50" t="e">
        <f>IF($A50&lt;&gt;"",IF(INDEX('Size (Analyst)'!D:D,5*(ROW()-2)+4)&lt;&gt;"",INDEX('Size (Analyst)'!D:D,5*(ROW()-2)+4),#N/A),"")</f>
        <v>#N/A</v>
      </c>
      <c r="E50" t="e">
        <f>IF($A50&lt;&gt;"",IF(INDEX('Size (Analyst)'!E:E,5*(ROW()-2)+4)&lt;&gt;"",INDEX('Size (Analyst)'!E:E,5*(ROW()-2)+4),#N/A),"")</f>
        <v>#N/A</v>
      </c>
      <c r="F50" t="e">
        <f>IF($A50&lt;&gt;"",IF(INDEX('Size (Analyst)'!F:F,5*(ROW()-2)+4)&lt;&gt;"",INDEX('Size (Analyst)'!F:F,5*(ROW()-2)+4),#N/A),"")</f>
        <v>#N/A</v>
      </c>
      <c r="G50" t="e">
        <f>IF($A50&lt;&gt;"",IF(INDEX('Size (Analyst)'!G:G,5*(ROW()-2)+4)&lt;&gt;"",INDEX('Size (Analyst)'!G:G,5*(ROW()-2)+4),#N/A),"")</f>
        <v>#N/A</v>
      </c>
      <c r="H50" t="e">
        <f>IF($A50&lt;&gt;"",IF(INDEX('Size (Analyst)'!H:H,5*(ROW()-2)+4)&lt;&gt;"",INDEX('Size (Analyst)'!H:H,5*(ROW()-2)+4),#N/A),"")</f>
        <v>#N/A</v>
      </c>
      <c r="I50" t="e">
        <f>IF($A50&lt;&gt;"",IF(INDEX('Size (Analyst)'!I:I,5*(ROW()-2)+4)&lt;&gt;"",INDEX('Size (Analyst)'!I:I,5*(ROW()-2)+4),#N/A),"")</f>
        <v>#N/A</v>
      </c>
      <c r="J50" t="e">
        <f>IF($A50&lt;&gt;"",IF(INDEX('Size (Analyst)'!J:J,5*(ROW()-2)+4)&lt;&gt;"",INDEX('Size (Analyst)'!J:J,5*(ROW()-2)+4),#N/A),"")</f>
        <v>#N/A</v>
      </c>
      <c r="K50" t="e">
        <f>IF($A50&lt;&gt;"",IF(INDEX('Size (Analyst)'!K:K,5*(ROW()-2)+4)&lt;&gt;"",INDEX('Size (Analyst)'!K:K,5*(ROW()-2)+4),#N/A),"")</f>
        <v>#N/A</v>
      </c>
      <c r="L50">
        <f>IF($A50&lt;&gt;"",IF(INDEX('Size (Analyst)'!L:L,5*(ROW()-2)+4)&lt;&gt;"",INDEX('Size (Analyst)'!L:L,5*(ROW()-2)+4),#N/A),"")</f>
        <v>58.46</v>
      </c>
      <c r="M50" t="e">
        <f>IF($A50&lt;&gt;"",IF(INDEX('Size (Analyst)'!M:M,5*(ROW()-2)+4)&lt;&gt;"",INDEX('Size (Analyst)'!M:M,5*(ROW()-2)+4),#N/A),"")</f>
        <v>#N/A</v>
      </c>
      <c r="N50" t="e">
        <f>IF($A50&lt;&gt;"",IF(INDEX('Size (Analyst)'!N:N,5*(ROW()-2)+4)&lt;&gt;"",INDEX('Size (Analyst)'!N:N,5*(ROW()-2)+4),#N/A),"")</f>
        <v>#N/A</v>
      </c>
      <c r="O50" t="e">
        <f>IF($A50&lt;&gt;"",IF(INDEX('Size (Analyst)'!O:O,5*(ROW()-2)+4)&lt;&gt;"",INDEX('Size (Analyst)'!O:O,5*(ROW()-2)+4),#N/A),"")</f>
        <v>#N/A</v>
      </c>
      <c r="P50" t="e">
        <f>IF($A50&lt;&gt;"",IF(INDEX('Size (Analyst)'!P:P,5*(ROW()-2)+4)&lt;&gt;"",INDEX('Size (Analyst)'!P:P,5*(ROW()-2)+4),#N/A),"")</f>
        <v>#N/A</v>
      </c>
      <c r="Q50" t="e">
        <f>IF($A50&lt;&gt;"",IF(INDEX('Size (Analyst)'!Q:Q,5*(ROW()-2)+4)&lt;&gt;"",INDEX('Size (Analyst)'!Q:Q,5*(ROW()-2)+4),#N/A),"")</f>
        <v>#N/A</v>
      </c>
      <c r="R50" t="e">
        <f>IF($A50&lt;&gt;"",IF(INDEX('Size (Analyst)'!R:R,5*(ROW()-2)+4)&lt;&gt;"",INDEX('Size (Analyst)'!R:R,5*(ROW()-2)+4),#N/A),"")</f>
        <v>#N/A</v>
      </c>
      <c r="S50" t="e">
        <f>IF($A50&lt;&gt;"",IF(INDEX('Size (Analyst)'!S:S,5*(ROW()-2)+4)&lt;&gt;"",INDEX('Size (Analyst)'!S:S,5*(ROW()-2)+4),#N/A),"")</f>
        <v>#N/A</v>
      </c>
      <c r="T50">
        <f>IF($A50&lt;&gt;"",IF(INDEX('Size (Analyst)'!T:T,5*(ROW()-2)+4)&lt;&gt;"",INDEX('Size (Analyst)'!T:T,5*(ROW()-2)+4),#N/A),"")</f>
        <v>1.4124000000000001</v>
      </c>
      <c r="U50" t="e">
        <f>IF($A50&lt;&gt;"",IF(INDEX('Size (Analyst)'!U:U,5*(ROW()-2)+4)&lt;&gt;"",INDEX('Size (Analyst)'!U:U,5*(ROW()-2)+4),#N/A),"")</f>
        <v>#N/A</v>
      </c>
      <c r="V50" t="e">
        <f>IF($A50&lt;&gt;"",IF(INDEX('Size (Analyst)'!V:V,5*(ROW()-2)+4)&lt;&gt;"",INDEX('Size (Analyst)'!V:V,5*(ROW()-2)+4),#N/A),"")</f>
        <v>#N/A</v>
      </c>
      <c r="W50" t="e">
        <f>IF($A50&lt;&gt;"",IF(INDEX('Size (Analyst)'!W:W,5*(ROW()-2)+4)&lt;&gt;"",INDEX('Size (Analyst)'!W:W,5*(ROW()-2)+4),#N/A),"")</f>
        <v>#N/A</v>
      </c>
      <c r="X50" t="e">
        <f>IF($A50&lt;&gt;"",IF(INDEX('Size (Analyst)'!X:X,5*(ROW()-2)+4)&lt;&gt;"",INDEX('Size (Analyst)'!X:X,5*(ROW()-2)+4),#N/A),"")</f>
        <v>#N/A</v>
      </c>
      <c r="Y50" t="e">
        <f>IF($A50&lt;&gt;"",IF(INDEX('Size (Analyst)'!Y:Y,5*(ROW()-2)+4)&lt;&gt;"",INDEX('Size (Analyst)'!Y:Y,5*(ROW()-2)+4),#N/A),"")</f>
        <v>#N/A</v>
      </c>
      <c r="Z50" t="e">
        <f>IF($A50&lt;&gt;"",IF(INDEX('Size (Analyst)'!Z:Z,5*(ROW()-2)+4)&lt;&gt;"",INDEX('Size (Analyst)'!Z:Z,5*(ROW()-2)+4),#N/A),"")</f>
        <v>#N/A</v>
      </c>
    </row>
    <row r="51" spans="1:26" x14ac:dyDescent="0.2">
      <c r="A51" s="13" t="str">
        <f>IF(INDEX('Size (Analyst)'!A:A,5*(ROW()-2)+1)&lt;&gt;"",INDEX('Size (Analyst)'!A:A,5*(ROW()-2)+1),"")</f>
        <v>Time Stamp</v>
      </c>
      <c r="B51">
        <f>IF($A51&lt;&gt;"",IF(INDEX('Size (Analyst)'!B:B,5*(ROW()-2)+4)&lt;&gt;"",INDEX('Size (Analyst)'!B:B,5*(ROW()-2)+4),#N/A),"")</f>
        <v>-1.7089836888331239E-2</v>
      </c>
      <c r="C51">
        <f>IF($A51&lt;&gt;"",IF(INDEX('Size (Analyst)'!C:C,5*(ROW()-2)+4)&lt;&gt;"",INDEX('Size (Analyst)'!C:C,5*(ROW()-2)+4),#N/A),"")</f>
        <v>-1.7577496580027361E-2</v>
      </c>
      <c r="D51">
        <f>IF($A51&lt;&gt;"",IF(INDEX('Size (Analyst)'!D:D,5*(ROW()-2)+4)&lt;&gt;"",INDEX('Size (Analyst)'!D:D,5*(ROW()-2)+4),#N/A),"")</f>
        <v>0</v>
      </c>
      <c r="E51">
        <f>IF($A51&lt;&gt;"",IF(INDEX('Size (Analyst)'!E:E,5*(ROW()-2)+4)&lt;&gt;"",INDEX('Size (Analyst)'!E:E,5*(ROW()-2)+4),#N/A),"")</f>
        <v>0</v>
      </c>
      <c r="F51">
        <f>IF($A51&lt;&gt;"",IF(INDEX('Size (Analyst)'!F:F,5*(ROW()-2)+4)&lt;&gt;"",INDEX('Size (Analyst)'!F:F,5*(ROW()-2)+4),#N/A),"")</f>
        <v>0</v>
      </c>
      <c r="G51">
        <f>IF($A51&lt;&gt;"",IF(INDEX('Size (Analyst)'!G:G,5*(ROW()-2)+4)&lt;&gt;"",INDEX('Size (Analyst)'!G:G,5*(ROW()-2)+4),#N/A),"")</f>
        <v>0</v>
      </c>
      <c r="H51">
        <f>IF($A51&lt;&gt;"",IF(INDEX('Size (Analyst)'!H:H,5*(ROW()-2)+4)&lt;&gt;"",INDEX('Size (Analyst)'!H:H,5*(ROW()-2)+4),#N/A),"")</f>
        <v>0</v>
      </c>
      <c r="I51">
        <f>IF($A51&lt;&gt;"",IF(INDEX('Size (Analyst)'!I:I,5*(ROW()-2)+4)&lt;&gt;"",INDEX('Size (Analyst)'!I:I,5*(ROW()-2)+4),#N/A),"")</f>
        <v>0</v>
      </c>
      <c r="J51">
        <f>IF($A51&lt;&gt;"",IF(INDEX('Size (Analyst)'!J:J,5*(ROW()-2)+4)&lt;&gt;"",INDEX('Size (Analyst)'!J:J,5*(ROW()-2)+4),#N/A),"")</f>
        <v>-2.9396583850931676E-2</v>
      </c>
      <c r="K51">
        <f>IF($A51&lt;&gt;"",IF(INDEX('Size (Analyst)'!K:K,5*(ROW()-2)+4)&lt;&gt;"",INDEX('Size (Analyst)'!K:K,5*(ROW()-2)+4),#N/A),"")</f>
        <v>0.02</v>
      </c>
      <c r="L51">
        <f>IF($A51&lt;&gt;"",IF(INDEX('Size (Analyst)'!L:L,5*(ROW()-2)+4)&lt;&gt;"",INDEX('Size (Analyst)'!L:L,5*(ROW()-2)+4),#N/A),"")</f>
        <v>2.67823928571428E-2</v>
      </c>
      <c r="M51">
        <f>IF($A51&lt;&gt;"",IF(INDEX('Size (Analyst)'!M:M,5*(ROW()-2)+4)&lt;&gt;"",INDEX('Size (Analyst)'!M:M,5*(ROW()-2)+4),#N/A),"")</f>
        <v>0</v>
      </c>
      <c r="N51">
        <f>IF($A51&lt;&gt;"",IF(INDEX('Size (Analyst)'!N:N,5*(ROW()-2)+4)&lt;&gt;"",INDEX('Size (Analyst)'!N:N,5*(ROW()-2)+4),#N/A),"")</f>
        <v>0</v>
      </c>
      <c r="O51">
        <f>IF($A51&lt;&gt;"",IF(INDEX('Size (Analyst)'!O:O,5*(ROW()-2)+4)&lt;&gt;"",INDEX('Size (Analyst)'!O:O,5*(ROW()-2)+4),#N/A),"")</f>
        <v>0</v>
      </c>
      <c r="P51">
        <f>IF($A51&lt;&gt;"",IF(INDEX('Size (Analyst)'!P:P,5*(ROW()-2)+4)&lt;&gt;"",INDEX('Size (Analyst)'!P:P,5*(ROW()-2)+4),#N/A),"")</f>
        <v>0</v>
      </c>
      <c r="Q51">
        <f>IF($A51&lt;&gt;"",IF(INDEX('Size (Analyst)'!Q:Q,5*(ROW()-2)+4)&lt;&gt;"",INDEX('Size (Analyst)'!Q:Q,5*(ROW()-2)+4),#N/A),"")</f>
        <v>0</v>
      </c>
      <c r="R51">
        <f>IF($A51&lt;&gt;"",IF(INDEX('Size (Analyst)'!R:R,5*(ROW()-2)+4)&lt;&gt;"",INDEX('Size (Analyst)'!R:R,5*(ROW()-2)+4),#N/A),"")</f>
        <v>0</v>
      </c>
      <c r="S51">
        <f>IF($A51&lt;&gt;"",IF(INDEX('Size (Analyst)'!S:S,5*(ROW()-2)+4)&lt;&gt;"",INDEX('Size (Analyst)'!S:S,5*(ROW()-2)+4),#N/A),"")</f>
        <v>0</v>
      </c>
      <c r="T51">
        <f>IF($A51&lt;&gt;"",IF(INDEX('Size (Analyst)'!T:T,5*(ROW()-2)+4)&lt;&gt;"",INDEX('Size (Analyst)'!T:T,5*(ROW()-2)+4),#N/A),"")</f>
        <v>0</v>
      </c>
      <c r="U51">
        <f>IF($A51&lt;&gt;"",IF(INDEX('Size (Analyst)'!U:U,5*(ROW()-2)+4)&lt;&gt;"",INDEX('Size (Analyst)'!U:U,5*(ROW()-2)+4),#N/A),"")</f>
        <v>-2.5288764762208749E-2</v>
      </c>
      <c r="V51">
        <f>IF($A51&lt;&gt;"",IF(INDEX('Size (Analyst)'!V:V,5*(ROW()-2)+4)&lt;&gt;"",INDEX('Size (Analyst)'!V:V,5*(ROW()-2)+4),#N/A),"")</f>
        <v>-3.1468723404255321E-2</v>
      </c>
      <c r="W51">
        <f>IF($A51&lt;&gt;"",IF(INDEX('Size (Analyst)'!W:W,5*(ROW()-2)+4)&lt;&gt;"",INDEX('Size (Analyst)'!W:W,5*(ROW()-2)+4),#N/A),"")</f>
        <v>0</v>
      </c>
      <c r="X51">
        <f>IF($A51&lt;&gt;"",IF(INDEX('Size (Analyst)'!X:X,5*(ROW()-2)+4)&lt;&gt;"",INDEX('Size (Analyst)'!X:X,5*(ROW()-2)+4),#N/A),"")</f>
        <v>0</v>
      </c>
      <c r="Y51">
        <f>IF($A51&lt;&gt;"",IF(INDEX('Size (Analyst)'!Y:Y,5*(ROW()-2)+4)&lt;&gt;"",INDEX('Size (Analyst)'!Y:Y,5*(ROW()-2)+4),#N/A),"")</f>
        <v>-4.7935958549222779E-2</v>
      </c>
      <c r="Z51">
        <f>IF($A51&lt;&gt;"",IF(INDEX('Size (Analyst)'!Z:Z,5*(ROW()-2)+4)&lt;&gt;"",INDEX('Size (Analyst)'!Z:Z,5*(ROW()-2)+4),#N/A),"")</f>
        <v>0</v>
      </c>
    </row>
    <row r="52" spans="1:26" x14ac:dyDescent="0.2">
      <c r="A52" s="13" t="str">
        <f>IF(INDEX('Size (Analyst)'!A:A,5*(ROW()-2)+1)&lt;&gt;"",INDEX('Size (Analyst)'!A:A,5*(ROW()-2)+1),"")</f>
        <v>Forward Pt</v>
      </c>
      <c r="B52">
        <f>IF($A52&lt;&gt;"",IF(INDEX('Size (Analyst)'!B:B,5*(ROW()-2)+4)&lt;&gt;"",INDEX('Size (Analyst)'!B:B,5*(ROW()-2)+4),#N/A),"")</f>
        <v>-2</v>
      </c>
      <c r="C52">
        <f>IF($A52&lt;&gt;"",IF(INDEX('Size (Analyst)'!C:C,5*(ROW()-2)+4)&lt;&gt;"",INDEX('Size (Analyst)'!C:C,5*(ROW()-2)+4),#N/A),"")</f>
        <v>-2</v>
      </c>
      <c r="D52">
        <f>IF($A52&lt;&gt;"",IF(INDEX('Size (Analyst)'!D:D,5*(ROW()-2)+4)&lt;&gt;"",INDEX('Size (Analyst)'!D:D,5*(ROW()-2)+4),#N/A),"")</f>
        <v>0</v>
      </c>
      <c r="E52">
        <f>IF($A52&lt;&gt;"",IF(INDEX('Size (Analyst)'!E:E,5*(ROW()-2)+4)&lt;&gt;"",INDEX('Size (Analyst)'!E:E,5*(ROW()-2)+4),#N/A),"")</f>
        <v>0</v>
      </c>
      <c r="F52">
        <f>IF($A52&lt;&gt;"",IF(INDEX('Size (Analyst)'!F:F,5*(ROW()-2)+4)&lt;&gt;"",INDEX('Size (Analyst)'!F:F,5*(ROW()-2)+4),#N/A),"")</f>
        <v>0</v>
      </c>
      <c r="G52">
        <f>IF($A52&lt;&gt;"",IF(INDEX('Size (Analyst)'!G:G,5*(ROW()-2)+4)&lt;&gt;"",INDEX('Size (Analyst)'!G:G,5*(ROW()-2)+4),#N/A),"")</f>
        <v>0</v>
      </c>
      <c r="H52">
        <f>IF($A52&lt;&gt;"",IF(INDEX('Size (Analyst)'!H:H,5*(ROW()-2)+4)&lt;&gt;"",INDEX('Size (Analyst)'!H:H,5*(ROW()-2)+4),#N/A),"")</f>
        <v>0</v>
      </c>
      <c r="I52">
        <f>IF($A52&lt;&gt;"",IF(INDEX('Size (Analyst)'!I:I,5*(ROW()-2)+4)&lt;&gt;"",INDEX('Size (Analyst)'!I:I,5*(ROW()-2)+4),#N/A),"")</f>
        <v>0</v>
      </c>
      <c r="J52">
        <f>IF($A52&lt;&gt;"",IF(INDEX('Size (Analyst)'!J:J,5*(ROW()-2)+4)&lt;&gt;"",INDEX('Size (Analyst)'!J:J,5*(ROW()-2)+4),#N/A),"")</f>
        <v>-2</v>
      </c>
      <c r="K52">
        <f>IF($A52&lt;&gt;"",IF(INDEX('Size (Analyst)'!K:K,5*(ROW()-2)+4)&lt;&gt;"",INDEX('Size (Analyst)'!K:K,5*(ROW()-2)+4),#N/A),"")</f>
        <v>1</v>
      </c>
      <c r="L52">
        <f>IF($A52&lt;&gt;"",IF(INDEX('Size (Analyst)'!L:L,5*(ROW()-2)+4)&lt;&gt;"",INDEX('Size (Analyst)'!L:L,5*(ROW()-2)+4),#N/A),"")</f>
        <v>1</v>
      </c>
      <c r="M52">
        <f>IF($A52&lt;&gt;"",IF(INDEX('Size (Analyst)'!M:M,5*(ROW()-2)+4)&lt;&gt;"",INDEX('Size (Analyst)'!M:M,5*(ROW()-2)+4),#N/A),"")</f>
        <v>0</v>
      </c>
      <c r="N52">
        <f>IF($A52&lt;&gt;"",IF(INDEX('Size (Analyst)'!N:N,5*(ROW()-2)+4)&lt;&gt;"",INDEX('Size (Analyst)'!N:N,5*(ROW()-2)+4),#N/A),"")</f>
        <v>0</v>
      </c>
      <c r="O52">
        <f>IF($A52&lt;&gt;"",IF(INDEX('Size (Analyst)'!O:O,5*(ROW()-2)+4)&lt;&gt;"",INDEX('Size (Analyst)'!O:O,5*(ROW()-2)+4),#N/A),"")</f>
        <v>0</v>
      </c>
      <c r="P52">
        <f>IF($A52&lt;&gt;"",IF(INDEX('Size (Analyst)'!P:P,5*(ROW()-2)+4)&lt;&gt;"",INDEX('Size (Analyst)'!P:P,5*(ROW()-2)+4),#N/A),"")</f>
        <v>0</v>
      </c>
      <c r="Q52">
        <f>IF($A52&lt;&gt;"",IF(INDEX('Size (Analyst)'!Q:Q,5*(ROW()-2)+4)&lt;&gt;"",INDEX('Size (Analyst)'!Q:Q,5*(ROW()-2)+4),#N/A),"")</f>
        <v>0</v>
      </c>
      <c r="R52">
        <f>IF($A52&lt;&gt;"",IF(INDEX('Size (Analyst)'!R:R,5*(ROW()-2)+4)&lt;&gt;"",INDEX('Size (Analyst)'!R:R,5*(ROW()-2)+4),#N/A),"")</f>
        <v>0</v>
      </c>
      <c r="S52">
        <f>IF($A52&lt;&gt;"",IF(INDEX('Size (Analyst)'!S:S,5*(ROW()-2)+4)&lt;&gt;"",INDEX('Size (Analyst)'!S:S,5*(ROW()-2)+4),#N/A),"")</f>
        <v>0</v>
      </c>
      <c r="T52">
        <f>IF($A52&lt;&gt;"",IF(INDEX('Size (Analyst)'!T:T,5*(ROW()-2)+4)&lt;&gt;"",INDEX('Size (Analyst)'!T:T,5*(ROW()-2)+4),#N/A),"")</f>
        <v>0</v>
      </c>
      <c r="U52">
        <f>IF($A52&lt;&gt;"",IF(INDEX('Size (Analyst)'!U:U,5*(ROW()-2)+4)&lt;&gt;"",INDEX('Size (Analyst)'!U:U,5*(ROW()-2)+4),#N/A),"")</f>
        <v>-1</v>
      </c>
      <c r="V52">
        <f>IF($A52&lt;&gt;"",IF(INDEX('Size (Analyst)'!V:V,5*(ROW()-2)+4)&lt;&gt;"",INDEX('Size (Analyst)'!V:V,5*(ROW()-2)+4),#N/A),"")</f>
        <v>0</v>
      </c>
      <c r="W52">
        <f>IF($A52&lt;&gt;"",IF(INDEX('Size (Analyst)'!W:W,5*(ROW()-2)+4)&lt;&gt;"",INDEX('Size (Analyst)'!W:W,5*(ROW()-2)+4),#N/A),"")</f>
        <v>0</v>
      </c>
      <c r="X52">
        <f>IF($A52&lt;&gt;"",IF(INDEX('Size (Analyst)'!X:X,5*(ROW()-2)+4)&lt;&gt;"",INDEX('Size (Analyst)'!X:X,5*(ROW()-2)+4),#N/A),"")</f>
        <v>0</v>
      </c>
      <c r="Y52">
        <f>IF($A52&lt;&gt;"",IF(INDEX('Size (Analyst)'!Y:Y,5*(ROW()-2)+4)&lt;&gt;"",INDEX('Size (Analyst)'!Y:Y,5*(ROW()-2)+4),#N/A),"")</f>
        <v>-3</v>
      </c>
      <c r="Z52">
        <f>IF($A52&lt;&gt;"",IF(INDEX('Size (Analyst)'!Z:Z,5*(ROW()-2)+4)&lt;&gt;"",INDEX('Size (Analyst)'!Z:Z,5*(ROW()-2)+4),#N/A),"")</f>
        <v>0</v>
      </c>
    </row>
    <row r="53" spans="1:26" x14ac:dyDescent="0.2">
      <c r="A53" s="13" t="str">
        <f>IF(INDEX('Size (Analyst)'!A:A,5*(ROW()-2)+1)&lt;&gt;"",INDEX('Size (Analyst)'!A:A,5*(ROW()-2)+1),"")</f>
        <v>Spot</v>
      </c>
      <c r="B53" t="e">
        <f>IF($A53&lt;&gt;"",IF(INDEX('Size (Analyst)'!B:B,5*(ROW()-2)+4)&lt;&gt;"",INDEX('Size (Analyst)'!B:B,5*(ROW()-2)+4),#N/A),"")</f>
        <v>#N/A</v>
      </c>
      <c r="C53" t="e">
        <f>IF($A53&lt;&gt;"",IF(INDEX('Size (Analyst)'!C:C,5*(ROW()-2)+4)&lt;&gt;"",INDEX('Size (Analyst)'!C:C,5*(ROW()-2)+4),#N/A),"")</f>
        <v>#N/A</v>
      </c>
      <c r="D53" t="e">
        <f>IF($A53&lt;&gt;"",IF(INDEX('Size (Analyst)'!D:D,5*(ROW()-2)+4)&lt;&gt;"",INDEX('Size (Analyst)'!D:D,5*(ROW()-2)+4),#N/A),"")</f>
        <v>#N/A</v>
      </c>
      <c r="E53" t="e">
        <f>IF($A53&lt;&gt;"",IF(INDEX('Size (Analyst)'!E:E,5*(ROW()-2)+4)&lt;&gt;"",INDEX('Size (Analyst)'!E:E,5*(ROW()-2)+4),#N/A),"")</f>
        <v>#N/A</v>
      </c>
      <c r="F53" t="e">
        <f>IF($A53&lt;&gt;"",IF(INDEX('Size (Analyst)'!F:F,5*(ROW()-2)+4)&lt;&gt;"",INDEX('Size (Analyst)'!F:F,5*(ROW()-2)+4),#N/A),"")</f>
        <v>#N/A</v>
      </c>
      <c r="G53" t="e">
        <f>IF($A53&lt;&gt;"",IF(INDEX('Size (Analyst)'!G:G,5*(ROW()-2)+4)&lt;&gt;"",INDEX('Size (Analyst)'!G:G,5*(ROW()-2)+4),#N/A),"")</f>
        <v>#N/A</v>
      </c>
      <c r="H53" t="e">
        <f>IF($A53&lt;&gt;"",IF(INDEX('Size (Analyst)'!H:H,5*(ROW()-2)+4)&lt;&gt;"",INDEX('Size (Analyst)'!H:H,5*(ROW()-2)+4),#N/A),"")</f>
        <v>#N/A</v>
      </c>
      <c r="I53" t="e">
        <f>IF($A53&lt;&gt;"",IF(INDEX('Size (Analyst)'!I:I,5*(ROW()-2)+4)&lt;&gt;"",INDEX('Size (Analyst)'!I:I,5*(ROW()-2)+4),#N/A),"")</f>
        <v>#N/A</v>
      </c>
      <c r="J53" t="e">
        <f>IF($A53&lt;&gt;"",IF(INDEX('Size (Analyst)'!J:J,5*(ROW()-2)+4)&lt;&gt;"",INDEX('Size (Analyst)'!J:J,5*(ROW()-2)+4),#N/A),"")</f>
        <v>#N/A</v>
      </c>
      <c r="K53" t="e">
        <f>IF($A53&lt;&gt;"",IF(INDEX('Size (Analyst)'!K:K,5*(ROW()-2)+4)&lt;&gt;"",INDEX('Size (Analyst)'!K:K,5*(ROW()-2)+4),#N/A),"")</f>
        <v>#N/A</v>
      </c>
      <c r="L53" t="e">
        <f>IF($A53&lt;&gt;"",IF(INDEX('Size (Analyst)'!L:L,5*(ROW()-2)+4)&lt;&gt;"",INDEX('Size (Analyst)'!L:L,5*(ROW()-2)+4),#N/A),"")</f>
        <v>#N/A</v>
      </c>
      <c r="M53" t="e">
        <f>IF($A53&lt;&gt;"",IF(INDEX('Size (Analyst)'!M:M,5*(ROW()-2)+4)&lt;&gt;"",INDEX('Size (Analyst)'!M:M,5*(ROW()-2)+4),#N/A),"")</f>
        <v>#N/A</v>
      </c>
      <c r="N53" t="e">
        <f>IF($A53&lt;&gt;"",IF(INDEX('Size (Analyst)'!N:N,5*(ROW()-2)+4)&lt;&gt;"",INDEX('Size (Analyst)'!N:N,5*(ROW()-2)+4),#N/A),"")</f>
        <v>#N/A</v>
      </c>
      <c r="O53" t="e">
        <f>IF($A53&lt;&gt;"",IF(INDEX('Size (Analyst)'!O:O,5*(ROW()-2)+4)&lt;&gt;"",INDEX('Size (Analyst)'!O:O,5*(ROW()-2)+4),#N/A),"")</f>
        <v>#N/A</v>
      </c>
      <c r="P53" t="e">
        <f>IF($A53&lt;&gt;"",IF(INDEX('Size (Analyst)'!P:P,5*(ROW()-2)+4)&lt;&gt;"",INDEX('Size (Analyst)'!P:P,5*(ROW()-2)+4),#N/A),"")</f>
        <v>#N/A</v>
      </c>
      <c r="Q53" t="e">
        <f>IF($A53&lt;&gt;"",IF(INDEX('Size (Analyst)'!Q:Q,5*(ROW()-2)+4)&lt;&gt;"",INDEX('Size (Analyst)'!Q:Q,5*(ROW()-2)+4),#N/A),"")</f>
        <v>#N/A</v>
      </c>
      <c r="R53" t="e">
        <f>IF($A53&lt;&gt;"",IF(INDEX('Size (Analyst)'!R:R,5*(ROW()-2)+4)&lt;&gt;"",INDEX('Size (Analyst)'!R:R,5*(ROW()-2)+4),#N/A),"")</f>
        <v>#N/A</v>
      </c>
      <c r="S53" t="e">
        <f>IF($A53&lt;&gt;"",IF(INDEX('Size (Analyst)'!S:S,5*(ROW()-2)+4)&lt;&gt;"",INDEX('Size (Analyst)'!S:S,5*(ROW()-2)+4),#N/A),"")</f>
        <v>#N/A</v>
      </c>
      <c r="T53" t="e">
        <f>IF($A53&lt;&gt;"",IF(INDEX('Size (Analyst)'!T:T,5*(ROW()-2)+4)&lt;&gt;"",INDEX('Size (Analyst)'!T:T,5*(ROW()-2)+4),#N/A),"")</f>
        <v>#N/A</v>
      </c>
      <c r="U53" t="e">
        <f>IF($A53&lt;&gt;"",IF(INDEX('Size (Analyst)'!U:U,5*(ROW()-2)+4)&lt;&gt;"",INDEX('Size (Analyst)'!U:U,5*(ROW()-2)+4),#N/A),"")</f>
        <v>#N/A</v>
      </c>
      <c r="V53" t="e">
        <f>IF($A53&lt;&gt;"",IF(INDEX('Size (Analyst)'!V:V,5*(ROW()-2)+4)&lt;&gt;"",INDEX('Size (Analyst)'!V:V,5*(ROW()-2)+4),#N/A),"")</f>
        <v>#N/A</v>
      </c>
      <c r="W53" t="e">
        <f>IF($A53&lt;&gt;"",IF(INDEX('Size (Analyst)'!W:W,5*(ROW()-2)+4)&lt;&gt;"",INDEX('Size (Analyst)'!W:W,5*(ROW()-2)+4),#N/A),"")</f>
        <v>#N/A</v>
      </c>
      <c r="X53" t="e">
        <f>IF($A53&lt;&gt;"",IF(INDEX('Size (Analyst)'!X:X,5*(ROW()-2)+4)&lt;&gt;"",INDEX('Size (Analyst)'!X:X,5*(ROW()-2)+4),#N/A),"")</f>
        <v>#N/A</v>
      </c>
      <c r="Y53" t="e">
        <f>IF($A53&lt;&gt;"",IF(INDEX('Size (Analyst)'!Y:Y,5*(ROW()-2)+4)&lt;&gt;"",INDEX('Size (Analyst)'!Y:Y,5*(ROW()-2)+4),#N/A),"")</f>
        <v>#N/A</v>
      </c>
      <c r="Z53" t="e">
        <f>IF($A53&lt;&gt;"",IF(INDEX('Size (Analyst)'!Z:Z,5*(ROW()-2)+4)&lt;&gt;"",INDEX('Size (Analyst)'!Z:Z,5*(ROW()-2)+4),#N/A),"")</f>
        <v>#N/A</v>
      </c>
    </row>
    <row r="54" spans="1:26" x14ac:dyDescent="0.2">
      <c r="A54" s="13" t="str">
        <f>IF(INDEX('Size (Analyst)'!A:A,5*(ROW()-2)+1)&lt;&gt;"",INDEX('Size (Analyst)'!A:A,5*(ROW()-2)+1),"")</f>
        <v>Size</v>
      </c>
      <c r="B54" t="e">
        <f>IF($A54&lt;&gt;"",IF(INDEX('Size (Analyst)'!B:B,5*(ROW()-2)+4)&lt;&gt;"",INDEX('Size (Analyst)'!B:B,5*(ROW()-2)+4),#N/A),"")</f>
        <v>#N/A</v>
      </c>
      <c r="C54" t="e">
        <f>IF($A54&lt;&gt;"",IF(INDEX('Size (Analyst)'!C:C,5*(ROW()-2)+4)&lt;&gt;"",INDEX('Size (Analyst)'!C:C,5*(ROW()-2)+4),#N/A),"")</f>
        <v>#N/A</v>
      </c>
      <c r="D54" t="e">
        <f>IF($A54&lt;&gt;"",IF(INDEX('Size (Analyst)'!D:D,5*(ROW()-2)+4)&lt;&gt;"",INDEX('Size (Analyst)'!D:D,5*(ROW()-2)+4),#N/A),"")</f>
        <v>#N/A</v>
      </c>
      <c r="E54" t="e">
        <f>IF($A54&lt;&gt;"",IF(INDEX('Size (Analyst)'!E:E,5*(ROW()-2)+4)&lt;&gt;"",INDEX('Size (Analyst)'!E:E,5*(ROW()-2)+4),#N/A),"")</f>
        <v>#N/A</v>
      </c>
      <c r="F54" t="e">
        <f>IF($A54&lt;&gt;"",IF(INDEX('Size (Analyst)'!F:F,5*(ROW()-2)+4)&lt;&gt;"",INDEX('Size (Analyst)'!F:F,5*(ROW()-2)+4),#N/A),"")</f>
        <v>#N/A</v>
      </c>
      <c r="G54" t="e">
        <f>IF($A54&lt;&gt;"",IF(INDEX('Size (Analyst)'!G:G,5*(ROW()-2)+4)&lt;&gt;"",INDEX('Size (Analyst)'!G:G,5*(ROW()-2)+4),#N/A),"")</f>
        <v>#N/A</v>
      </c>
      <c r="H54" t="e">
        <f>IF($A54&lt;&gt;"",IF(INDEX('Size (Analyst)'!H:H,5*(ROW()-2)+4)&lt;&gt;"",INDEX('Size (Analyst)'!H:H,5*(ROW()-2)+4),#N/A),"")</f>
        <v>#N/A</v>
      </c>
      <c r="I54" t="e">
        <f>IF($A54&lt;&gt;"",IF(INDEX('Size (Analyst)'!I:I,5*(ROW()-2)+4)&lt;&gt;"",INDEX('Size (Analyst)'!I:I,5*(ROW()-2)+4),#N/A),"")</f>
        <v>#N/A</v>
      </c>
      <c r="J54" t="e">
        <f>IF($A54&lt;&gt;"",IF(INDEX('Size (Analyst)'!J:J,5*(ROW()-2)+4)&lt;&gt;"",INDEX('Size (Analyst)'!J:J,5*(ROW()-2)+4),#N/A),"")</f>
        <v>#N/A</v>
      </c>
      <c r="K54" t="e">
        <f>IF($A54&lt;&gt;"",IF(INDEX('Size (Analyst)'!K:K,5*(ROW()-2)+4)&lt;&gt;"",INDEX('Size (Analyst)'!K:K,5*(ROW()-2)+4),#N/A),"")</f>
        <v>#N/A</v>
      </c>
      <c r="L54" t="e">
        <f>IF($A54&lt;&gt;"",IF(INDEX('Size (Analyst)'!L:L,5*(ROW()-2)+4)&lt;&gt;"",INDEX('Size (Analyst)'!L:L,5*(ROW()-2)+4),#N/A),"")</f>
        <v>#N/A</v>
      </c>
      <c r="M54" t="e">
        <f>IF($A54&lt;&gt;"",IF(INDEX('Size (Analyst)'!M:M,5*(ROW()-2)+4)&lt;&gt;"",INDEX('Size (Analyst)'!M:M,5*(ROW()-2)+4),#N/A),"")</f>
        <v>#N/A</v>
      </c>
      <c r="N54" t="e">
        <f>IF($A54&lt;&gt;"",IF(INDEX('Size (Analyst)'!N:N,5*(ROW()-2)+4)&lt;&gt;"",INDEX('Size (Analyst)'!N:N,5*(ROW()-2)+4),#N/A),"")</f>
        <v>#N/A</v>
      </c>
      <c r="O54" t="e">
        <f>IF($A54&lt;&gt;"",IF(INDEX('Size (Analyst)'!O:O,5*(ROW()-2)+4)&lt;&gt;"",INDEX('Size (Analyst)'!O:O,5*(ROW()-2)+4),#N/A),"")</f>
        <v>#N/A</v>
      </c>
      <c r="P54" t="e">
        <f>IF($A54&lt;&gt;"",IF(INDEX('Size (Analyst)'!P:P,5*(ROW()-2)+4)&lt;&gt;"",INDEX('Size (Analyst)'!P:P,5*(ROW()-2)+4),#N/A),"")</f>
        <v>#N/A</v>
      </c>
      <c r="Q54">
        <f>IF($A54&lt;&gt;"",IF(INDEX('Size (Analyst)'!Q:Q,5*(ROW()-2)+4)&lt;&gt;"",INDEX('Size (Analyst)'!Q:Q,5*(ROW()-2)+4),#N/A),"")</f>
        <v>0.44097222222222227</v>
      </c>
      <c r="R54" t="e">
        <f>IF($A54&lt;&gt;"",IF(INDEX('Size (Analyst)'!R:R,5*(ROW()-2)+4)&lt;&gt;"",INDEX('Size (Analyst)'!R:R,5*(ROW()-2)+4),#N/A),"")</f>
        <v>#N/A</v>
      </c>
      <c r="S54">
        <f>IF($A54&lt;&gt;"",IF(INDEX('Size (Analyst)'!S:S,5*(ROW()-2)+4)&lt;&gt;"",INDEX('Size (Analyst)'!S:S,5*(ROW()-2)+4),#N/A),"")</f>
        <v>0.44097222222222227</v>
      </c>
      <c r="T54" t="e">
        <f>IF($A54&lt;&gt;"",IF(INDEX('Size (Analyst)'!T:T,5*(ROW()-2)+4)&lt;&gt;"",INDEX('Size (Analyst)'!T:T,5*(ROW()-2)+4),#N/A),"")</f>
        <v>#N/A</v>
      </c>
      <c r="U54" t="e">
        <f>IF($A54&lt;&gt;"",IF(INDEX('Size (Analyst)'!U:U,5*(ROW()-2)+4)&lt;&gt;"",INDEX('Size (Analyst)'!U:U,5*(ROW()-2)+4),#N/A),"")</f>
        <v>#N/A</v>
      </c>
      <c r="V54" t="e">
        <f>IF($A54&lt;&gt;"",IF(INDEX('Size (Analyst)'!V:V,5*(ROW()-2)+4)&lt;&gt;"",INDEX('Size (Analyst)'!V:V,5*(ROW()-2)+4),#N/A),"")</f>
        <v>#N/A</v>
      </c>
      <c r="W54" t="e">
        <f>IF($A54&lt;&gt;"",IF(INDEX('Size (Analyst)'!W:W,5*(ROW()-2)+4)&lt;&gt;"",INDEX('Size (Analyst)'!W:W,5*(ROW()-2)+4),#N/A),"")</f>
        <v>#N/A</v>
      </c>
      <c r="X54" t="e">
        <f>IF($A54&lt;&gt;"",IF(INDEX('Size (Analyst)'!X:X,5*(ROW()-2)+4)&lt;&gt;"",INDEX('Size (Analyst)'!X:X,5*(ROW()-2)+4),#N/A),"")</f>
        <v>#N/A</v>
      </c>
      <c r="Y54" t="e">
        <f>IF($A54&lt;&gt;"",IF(INDEX('Size (Analyst)'!Y:Y,5*(ROW()-2)+4)&lt;&gt;"",INDEX('Size (Analyst)'!Y:Y,5*(ROW()-2)+4),#N/A),"")</f>
        <v>#N/A</v>
      </c>
      <c r="Z54" t="e">
        <f>IF($A54&lt;&gt;"",IF(INDEX('Size (Analyst)'!Z:Z,5*(ROW()-2)+4)&lt;&gt;"",INDEX('Size (Analyst)'!Z:Z,5*(ROW()-2)+4),#N/A),"")</f>
        <v>#N/A</v>
      </c>
    </row>
    <row r="55" spans="1:26" x14ac:dyDescent="0.2">
      <c r="A55" s="13" t="str">
        <f>IF(INDEX('Size (Analyst)'!A:A,5*(ROW()-2)+1)&lt;&gt;"",INDEX('Size (Analyst)'!A:A,5*(ROW()-2)+1),"")</f>
        <v>Conviction</v>
      </c>
      <c r="B55" t="e">
        <f>IF($A55&lt;&gt;"",IF(INDEX('Size (Analyst)'!B:B,5*(ROW()-2)+4)&lt;&gt;"",INDEX('Size (Analyst)'!B:B,5*(ROW()-2)+4),#N/A),"")</f>
        <v>#N/A</v>
      </c>
      <c r="C55" t="e">
        <f>IF($A55&lt;&gt;"",IF(INDEX('Size (Analyst)'!C:C,5*(ROW()-2)+4)&lt;&gt;"",INDEX('Size (Analyst)'!C:C,5*(ROW()-2)+4),#N/A),"")</f>
        <v>#N/A</v>
      </c>
      <c r="D55" t="e">
        <f>IF($A55&lt;&gt;"",IF(INDEX('Size (Analyst)'!D:D,5*(ROW()-2)+4)&lt;&gt;"",INDEX('Size (Analyst)'!D:D,5*(ROW()-2)+4),#N/A),"")</f>
        <v>#N/A</v>
      </c>
      <c r="E55" t="e">
        <f>IF($A55&lt;&gt;"",IF(INDEX('Size (Analyst)'!E:E,5*(ROW()-2)+4)&lt;&gt;"",INDEX('Size (Analyst)'!E:E,5*(ROW()-2)+4),#N/A),"")</f>
        <v>#N/A</v>
      </c>
      <c r="F55" t="e">
        <f>IF($A55&lt;&gt;"",IF(INDEX('Size (Analyst)'!F:F,5*(ROW()-2)+4)&lt;&gt;"",INDEX('Size (Analyst)'!F:F,5*(ROW()-2)+4),#N/A),"")</f>
        <v>#N/A</v>
      </c>
      <c r="G55" t="e">
        <f>IF($A55&lt;&gt;"",IF(INDEX('Size (Analyst)'!G:G,5*(ROW()-2)+4)&lt;&gt;"",INDEX('Size (Analyst)'!G:G,5*(ROW()-2)+4),#N/A),"")</f>
        <v>#N/A</v>
      </c>
      <c r="H55" t="e">
        <f>IF($A55&lt;&gt;"",IF(INDEX('Size (Analyst)'!H:H,5*(ROW()-2)+4)&lt;&gt;"",INDEX('Size (Analyst)'!H:H,5*(ROW()-2)+4),#N/A),"")</f>
        <v>#N/A</v>
      </c>
      <c r="I55" t="e">
        <f>IF($A55&lt;&gt;"",IF(INDEX('Size (Analyst)'!I:I,5*(ROW()-2)+4)&lt;&gt;"",INDEX('Size (Analyst)'!I:I,5*(ROW()-2)+4),#N/A),"")</f>
        <v>#N/A</v>
      </c>
      <c r="J55" t="e">
        <f>IF($A55&lt;&gt;"",IF(INDEX('Size (Analyst)'!J:J,5*(ROW()-2)+4)&lt;&gt;"",INDEX('Size (Analyst)'!J:J,5*(ROW()-2)+4),#N/A),"")</f>
        <v>#N/A</v>
      </c>
      <c r="K55" t="e">
        <f>IF($A55&lt;&gt;"",IF(INDEX('Size (Analyst)'!K:K,5*(ROW()-2)+4)&lt;&gt;"",INDEX('Size (Analyst)'!K:K,5*(ROW()-2)+4),#N/A),"")</f>
        <v>#N/A</v>
      </c>
      <c r="L55" t="e">
        <f>IF($A55&lt;&gt;"",IF(INDEX('Size (Analyst)'!L:L,5*(ROW()-2)+4)&lt;&gt;"",INDEX('Size (Analyst)'!L:L,5*(ROW()-2)+4),#N/A),"")</f>
        <v>#N/A</v>
      </c>
      <c r="M55" t="e">
        <f>IF($A55&lt;&gt;"",IF(INDEX('Size (Analyst)'!M:M,5*(ROW()-2)+4)&lt;&gt;"",INDEX('Size (Analyst)'!M:M,5*(ROW()-2)+4),#N/A),"")</f>
        <v>#N/A</v>
      </c>
      <c r="N55" t="e">
        <f>IF($A55&lt;&gt;"",IF(INDEX('Size (Analyst)'!N:N,5*(ROW()-2)+4)&lt;&gt;"",INDEX('Size (Analyst)'!N:N,5*(ROW()-2)+4),#N/A),"")</f>
        <v>#N/A</v>
      </c>
      <c r="O55" t="e">
        <f>IF($A55&lt;&gt;"",IF(INDEX('Size (Analyst)'!O:O,5*(ROW()-2)+4)&lt;&gt;"",INDEX('Size (Analyst)'!O:O,5*(ROW()-2)+4),#N/A),"")</f>
        <v>#N/A</v>
      </c>
      <c r="P55" t="e">
        <f>IF($A55&lt;&gt;"",IF(INDEX('Size (Analyst)'!P:P,5*(ROW()-2)+4)&lt;&gt;"",INDEX('Size (Analyst)'!P:P,5*(ROW()-2)+4),#N/A),"")</f>
        <v>#N/A</v>
      </c>
      <c r="Q55" t="e">
        <f>IF($A55&lt;&gt;"",IF(INDEX('Size (Analyst)'!Q:Q,5*(ROW()-2)+4)&lt;&gt;"",INDEX('Size (Analyst)'!Q:Q,5*(ROW()-2)+4),#N/A),"")</f>
        <v>#N/A</v>
      </c>
      <c r="R55" t="e">
        <f>IF($A55&lt;&gt;"",IF(INDEX('Size (Analyst)'!R:R,5*(ROW()-2)+4)&lt;&gt;"",INDEX('Size (Analyst)'!R:R,5*(ROW()-2)+4),#N/A),"")</f>
        <v>#N/A</v>
      </c>
      <c r="S55" t="e">
        <f>IF($A55&lt;&gt;"",IF(INDEX('Size (Analyst)'!S:S,5*(ROW()-2)+4)&lt;&gt;"",INDEX('Size (Analyst)'!S:S,5*(ROW()-2)+4),#N/A),"")</f>
        <v>#N/A</v>
      </c>
      <c r="T55" t="e">
        <f>IF($A55&lt;&gt;"",IF(INDEX('Size (Analyst)'!T:T,5*(ROW()-2)+4)&lt;&gt;"",INDEX('Size (Analyst)'!T:T,5*(ROW()-2)+4),#N/A),"")</f>
        <v>#N/A</v>
      </c>
      <c r="U55" t="e">
        <f>IF($A55&lt;&gt;"",IF(INDEX('Size (Analyst)'!U:U,5*(ROW()-2)+4)&lt;&gt;"",INDEX('Size (Analyst)'!U:U,5*(ROW()-2)+4),#N/A),"")</f>
        <v>#N/A</v>
      </c>
      <c r="V55" t="e">
        <f>IF($A55&lt;&gt;"",IF(INDEX('Size (Analyst)'!V:V,5*(ROW()-2)+4)&lt;&gt;"",INDEX('Size (Analyst)'!V:V,5*(ROW()-2)+4),#N/A),"")</f>
        <v>#N/A</v>
      </c>
      <c r="W55" t="e">
        <f>IF($A55&lt;&gt;"",IF(INDEX('Size (Analyst)'!W:W,5*(ROW()-2)+4)&lt;&gt;"",INDEX('Size (Analyst)'!W:W,5*(ROW()-2)+4),#N/A),"")</f>
        <v>#N/A</v>
      </c>
      <c r="X55" t="e">
        <f>IF($A55&lt;&gt;"",IF(INDEX('Size (Analyst)'!X:X,5*(ROW()-2)+4)&lt;&gt;"",INDEX('Size (Analyst)'!X:X,5*(ROW()-2)+4),#N/A),"")</f>
        <v>#N/A</v>
      </c>
      <c r="Y55" t="e">
        <f>IF($A55&lt;&gt;"",IF(INDEX('Size (Analyst)'!Y:Y,5*(ROW()-2)+4)&lt;&gt;"",INDEX('Size (Analyst)'!Y:Y,5*(ROW()-2)+4),#N/A),"")</f>
        <v>#N/A</v>
      </c>
      <c r="Z55" t="e">
        <f>IF($A55&lt;&gt;"",IF(INDEX('Size (Analyst)'!Z:Z,5*(ROW()-2)+4)&lt;&gt;"",INDEX('Size (Analyst)'!Z:Z,5*(ROW()-2)+4),#N/A),"")</f>
        <v>#N/A</v>
      </c>
    </row>
    <row r="56" spans="1:26" x14ac:dyDescent="0.2">
      <c r="A56" s="13">
        <f>IF(INDEX('Size (Analyst)'!A:A,5*(ROW()-2)+1)&lt;&gt;"",INDEX('Size (Analyst)'!A:A,5*(ROW()-2)+1),"")</f>
        <v>44936</v>
      </c>
      <c r="B56" t="e">
        <f>IF($A56&lt;&gt;"",IF(INDEX('Size (Analyst)'!B:B,5*(ROW()-2)+4)&lt;&gt;"",INDEX('Size (Analyst)'!B:B,5*(ROW()-2)+4),#N/A),"")</f>
        <v>#N/A</v>
      </c>
      <c r="C56" t="e">
        <f>IF($A56&lt;&gt;"",IF(INDEX('Size (Analyst)'!C:C,5*(ROW()-2)+4)&lt;&gt;"",INDEX('Size (Analyst)'!C:C,5*(ROW()-2)+4),#N/A),"")</f>
        <v>#N/A</v>
      </c>
      <c r="D56" t="e">
        <f>IF($A56&lt;&gt;"",IF(INDEX('Size (Analyst)'!D:D,5*(ROW()-2)+4)&lt;&gt;"",INDEX('Size (Analyst)'!D:D,5*(ROW()-2)+4),#N/A),"")</f>
        <v>#N/A</v>
      </c>
      <c r="E56" t="e">
        <f>IF($A56&lt;&gt;"",IF(INDEX('Size (Analyst)'!E:E,5*(ROW()-2)+4)&lt;&gt;"",INDEX('Size (Analyst)'!E:E,5*(ROW()-2)+4),#N/A),"")</f>
        <v>#N/A</v>
      </c>
      <c r="F56" t="e">
        <f>IF($A56&lt;&gt;"",IF(INDEX('Size (Analyst)'!F:F,5*(ROW()-2)+4)&lt;&gt;"",INDEX('Size (Analyst)'!F:F,5*(ROW()-2)+4),#N/A),"")</f>
        <v>#N/A</v>
      </c>
      <c r="G56" t="e">
        <f>IF($A56&lt;&gt;"",IF(INDEX('Size (Analyst)'!G:G,5*(ROW()-2)+4)&lt;&gt;"",INDEX('Size (Analyst)'!G:G,5*(ROW()-2)+4),#N/A),"")</f>
        <v>#N/A</v>
      </c>
      <c r="H56" t="e">
        <f>IF($A56&lt;&gt;"",IF(INDEX('Size (Analyst)'!H:H,5*(ROW()-2)+4)&lt;&gt;"",INDEX('Size (Analyst)'!H:H,5*(ROW()-2)+4),#N/A),"")</f>
        <v>#N/A</v>
      </c>
      <c r="I56" t="e">
        <f>IF($A56&lt;&gt;"",IF(INDEX('Size (Analyst)'!I:I,5*(ROW()-2)+4)&lt;&gt;"",INDEX('Size (Analyst)'!I:I,5*(ROW()-2)+4),#N/A),"")</f>
        <v>#N/A</v>
      </c>
      <c r="J56" t="e">
        <f>IF($A56&lt;&gt;"",IF(INDEX('Size (Analyst)'!J:J,5*(ROW()-2)+4)&lt;&gt;"",INDEX('Size (Analyst)'!J:J,5*(ROW()-2)+4),#N/A),"")</f>
        <v>#N/A</v>
      </c>
      <c r="K56" t="e">
        <f>IF($A56&lt;&gt;"",IF(INDEX('Size (Analyst)'!K:K,5*(ROW()-2)+4)&lt;&gt;"",INDEX('Size (Analyst)'!K:K,5*(ROW()-2)+4),#N/A),"")</f>
        <v>#N/A</v>
      </c>
      <c r="L56" t="e">
        <f>IF($A56&lt;&gt;"",IF(INDEX('Size (Analyst)'!L:L,5*(ROW()-2)+4)&lt;&gt;"",INDEX('Size (Analyst)'!L:L,5*(ROW()-2)+4),#N/A),"")</f>
        <v>#N/A</v>
      </c>
      <c r="M56" t="e">
        <f>IF($A56&lt;&gt;"",IF(INDEX('Size (Analyst)'!M:M,5*(ROW()-2)+4)&lt;&gt;"",INDEX('Size (Analyst)'!M:M,5*(ROW()-2)+4),#N/A),"")</f>
        <v>#N/A</v>
      </c>
      <c r="N56" t="e">
        <f>IF($A56&lt;&gt;"",IF(INDEX('Size (Analyst)'!N:N,5*(ROW()-2)+4)&lt;&gt;"",INDEX('Size (Analyst)'!N:N,5*(ROW()-2)+4),#N/A),"")</f>
        <v>#N/A</v>
      </c>
      <c r="O56" t="e">
        <f>IF($A56&lt;&gt;"",IF(INDEX('Size (Analyst)'!O:O,5*(ROW()-2)+4)&lt;&gt;"",INDEX('Size (Analyst)'!O:O,5*(ROW()-2)+4),#N/A),"")</f>
        <v>#N/A</v>
      </c>
      <c r="P56">
        <f>IF($A56&lt;&gt;"",IF(INDEX('Size (Analyst)'!P:P,5*(ROW()-2)+4)&lt;&gt;"",INDEX('Size (Analyst)'!P:P,5*(ROW()-2)+4),#N/A),"")</f>
        <v>17.02</v>
      </c>
      <c r="Q56" t="e">
        <f>IF($A56&lt;&gt;"",IF(INDEX('Size (Analyst)'!Q:Q,5*(ROW()-2)+4)&lt;&gt;"",INDEX('Size (Analyst)'!Q:Q,5*(ROW()-2)+4),#N/A),"")</f>
        <v>#N/A</v>
      </c>
      <c r="R56" t="e">
        <f>IF($A56&lt;&gt;"",IF(INDEX('Size (Analyst)'!R:R,5*(ROW()-2)+4)&lt;&gt;"",INDEX('Size (Analyst)'!R:R,5*(ROW()-2)+4),#N/A),"")</f>
        <v>#N/A</v>
      </c>
      <c r="S56" t="e">
        <f>IF($A56&lt;&gt;"",IF(INDEX('Size (Analyst)'!S:S,5*(ROW()-2)+4)&lt;&gt;"",INDEX('Size (Analyst)'!S:S,5*(ROW()-2)+4),#N/A),"")</f>
        <v>#N/A</v>
      </c>
      <c r="T56" t="e">
        <f>IF($A56&lt;&gt;"",IF(INDEX('Size (Analyst)'!T:T,5*(ROW()-2)+4)&lt;&gt;"",INDEX('Size (Analyst)'!T:T,5*(ROW()-2)+4),#N/A),"")</f>
        <v>#N/A</v>
      </c>
      <c r="U56" t="e">
        <f>IF($A56&lt;&gt;"",IF(INDEX('Size (Analyst)'!U:U,5*(ROW()-2)+4)&lt;&gt;"",INDEX('Size (Analyst)'!U:U,5*(ROW()-2)+4),#N/A),"")</f>
        <v>#N/A</v>
      </c>
      <c r="V56" t="e">
        <f>IF($A56&lt;&gt;"",IF(INDEX('Size (Analyst)'!V:V,5*(ROW()-2)+4)&lt;&gt;"",INDEX('Size (Analyst)'!V:V,5*(ROW()-2)+4),#N/A),"")</f>
        <v>#N/A</v>
      </c>
      <c r="W56" t="e">
        <f>IF($A56&lt;&gt;"",IF(INDEX('Size (Analyst)'!W:W,5*(ROW()-2)+4)&lt;&gt;"",INDEX('Size (Analyst)'!W:W,5*(ROW()-2)+4),#N/A),"")</f>
        <v>#N/A</v>
      </c>
      <c r="X56" t="e">
        <f>IF($A56&lt;&gt;"",IF(INDEX('Size (Analyst)'!X:X,5*(ROW()-2)+4)&lt;&gt;"",INDEX('Size (Analyst)'!X:X,5*(ROW()-2)+4),#N/A),"")</f>
        <v>#N/A</v>
      </c>
      <c r="Y56">
        <f>IF($A56&lt;&gt;"",IF(INDEX('Size (Analyst)'!Y:Y,5*(ROW()-2)+4)&lt;&gt;"",INDEX('Size (Analyst)'!Y:Y,5*(ROW()-2)+4),#N/A),"")</f>
        <v>1.0746</v>
      </c>
      <c r="Z56" t="e">
        <f>IF($A56&lt;&gt;"",IF(INDEX('Size (Analyst)'!Z:Z,5*(ROW()-2)+4)&lt;&gt;"",INDEX('Size (Analyst)'!Z:Z,5*(ROW()-2)+4),#N/A),"")</f>
        <v>#N/A</v>
      </c>
    </row>
    <row r="57" spans="1:26" x14ac:dyDescent="0.2">
      <c r="A57" s="13" t="str">
        <f>IF(INDEX('Size (Analyst)'!A:A,5*(ROW()-2)+1)&lt;&gt;"",INDEX('Size (Analyst)'!A:A,5*(ROW()-2)+1),"")</f>
        <v>Time Stamp</v>
      </c>
      <c r="B57">
        <f>IF($A57&lt;&gt;"",IF(INDEX('Size (Analyst)'!B:B,5*(ROW()-2)+4)&lt;&gt;"",INDEX('Size (Analyst)'!B:B,5*(ROW()-2)+4),#N/A),"")</f>
        <v>-1.7089836888331239E-2</v>
      </c>
      <c r="C57">
        <f>IF($A57&lt;&gt;"",IF(INDEX('Size (Analyst)'!C:C,5*(ROW()-2)+4)&lt;&gt;"",INDEX('Size (Analyst)'!C:C,5*(ROW()-2)+4),#N/A),"")</f>
        <v>-1.7525119617224885E-2</v>
      </c>
      <c r="D57">
        <f>IF($A57&lt;&gt;"",IF(INDEX('Size (Analyst)'!D:D,5*(ROW()-2)+4)&lt;&gt;"",INDEX('Size (Analyst)'!D:D,5*(ROW()-2)+4),#N/A),"")</f>
        <v>0</v>
      </c>
      <c r="E57">
        <f>IF($A57&lt;&gt;"",IF(INDEX('Size (Analyst)'!E:E,5*(ROW()-2)+4)&lt;&gt;"",INDEX('Size (Analyst)'!E:E,5*(ROW()-2)+4),#N/A),"")</f>
        <v>1.7430138797091873E-2</v>
      </c>
      <c r="F57">
        <f>IF($A57&lt;&gt;"",IF(INDEX('Size (Analyst)'!F:F,5*(ROW()-2)+4)&lt;&gt;"",INDEX('Size (Analyst)'!F:F,5*(ROW()-2)+4),#N/A),"")</f>
        <v>0</v>
      </c>
      <c r="G57">
        <f>IF($A57&lt;&gt;"",IF(INDEX('Size (Analyst)'!G:G,5*(ROW()-2)+4)&lt;&gt;"",INDEX('Size (Analyst)'!G:G,5*(ROW()-2)+4),#N/A),"")</f>
        <v>0</v>
      </c>
      <c r="H57">
        <f>IF($A57&lt;&gt;"",IF(INDEX('Size (Analyst)'!H:H,5*(ROW()-2)+4)&lt;&gt;"",INDEX('Size (Analyst)'!H:H,5*(ROW()-2)+4),#N/A),"")</f>
        <v>0</v>
      </c>
      <c r="I57">
        <f>IF($A57&lt;&gt;"",IF(INDEX('Size (Analyst)'!I:I,5*(ROW()-2)+4)&lt;&gt;"",INDEX('Size (Analyst)'!I:I,5*(ROW()-2)+4),#N/A),"")</f>
        <v>0</v>
      </c>
      <c r="J57">
        <f>IF($A57&lt;&gt;"",IF(INDEX('Size (Analyst)'!J:J,5*(ROW()-2)+4)&lt;&gt;"",INDEX('Size (Analyst)'!J:J,5*(ROW()-2)+4),#N/A),"")</f>
        <v>-3.1320427553444184E-2</v>
      </c>
      <c r="K57">
        <f>IF($A57&lt;&gt;"",IF(INDEX('Size (Analyst)'!K:K,5*(ROW()-2)+4)&lt;&gt;"",INDEX('Size (Analyst)'!K:K,5*(ROW()-2)+4),#N/A),"")</f>
        <v>2.5895326001571094E-2</v>
      </c>
      <c r="L57">
        <f>IF($A57&lt;&gt;"",IF(INDEX('Size (Analyst)'!L:L,5*(ROW()-2)+4)&lt;&gt;"",INDEX('Size (Analyst)'!L:L,5*(ROW()-2)+4),#N/A),"")</f>
        <v>0</v>
      </c>
      <c r="M57">
        <f>IF($A57&lt;&gt;"",IF(INDEX('Size (Analyst)'!M:M,5*(ROW()-2)+4)&lt;&gt;"",INDEX('Size (Analyst)'!M:M,5*(ROW()-2)+4),#N/A),"")</f>
        <v>0</v>
      </c>
      <c r="N57">
        <f>IF($A57&lt;&gt;"",IF(INDEX('Size (Analyst)'!N:N,5*(ROW()-2)+4)&lt;&gt;"",INDEX('Size (Analyst)'!N:N,5*(ROW()-2)+4),#N/A),"")</f>
        <v>0</v>
      </c>
      <c r="O57">
        <f>IF($A57&lt;&gt;"",IF(INDEX('Size (Analyst)'!O:O,5*(ROW()-2)+4)&lt;&gt;"",INDEX('Size (Analyst)'!O:O,5*(ROW()-2)+4),#N/A),"")</f>
        <v>0</v>
      </c>
      <c r="P57">
        <f>IF($A57&lt;&gt;"",IF(INDEX('Size (Analyst)'!P:P,5*(ROW()-2)+4)&lt;&gt;"",INDEX('Size (Analyst)'!P:P,5*(ROW()-2)+4),#N/A),"")</f>
        <v>0.02</v>
      </c>
      <c r="Q57">
        <f>IF($A57&lt;&gt;"",IF(INDEX('Size (Analyst)'!Q:Q,5*(ROW()-2)+4)&lt;&gt;"",INDEX('Size (Analyst)'!Q:Q,5*(ROW()-2)+4),#N/A),"")</f>
        <v>-1.7320527194656491E-2</v>
      </c>
      <c r="R57">
        <f>IF($A57&lt;&gt;"",IF(INDEX('Size (Analyst)'!R:R,5*(ROW()-2)+4)&lt;&gt;"",INDEX('Size (Analyst)'!R:R,5*(ROW()-2)+4),#N/A),"")</f>
        <v>0</v>
      </c>
      <c r="S57">
        <f>IF($A57&lt;&gt;"",IF(INDEX('Size (Analyst)'!S:S,5*(ROW()-2)+4)&lt;&gt;"",INDEX('Size (Analyst)'!S:S,5*(ROW()-2)+4),#N/A),"")</f>
        <v>0</v>
      </c>
      <c r="T57">
        <f>IF($A57&lt;&gt;"",IF(INDEX('Size (Analyst)'!T:T,5*(ROW()-2)+4)&lt;&gt;"",INDEX('Size (Analyst)'!T:T,5*(ROW()-2)+4),#N/A),"")</f>
        <v>0</v>
      </c>
      <c r="U57">
        <f>IF($A57&lt;&gt;"",IF(INDEX('Size (Analyst)'!U:U,5*(ROW()-2)+4)&lt;&gt;"",INDEX('Size (Analyst)'!U:U,5*(ROW()-2)+4),#N/A),"")</f>
        <v>-2.5288764762208749E-2</v>
      </c>
      <c r="V57">
        <f>IF($A57&lt;&gt;"",IF(INDEX('Size (Analyst)'!V:V,5*(ROW()-2)+4)&lt;&gt;"",INDEX('Size (Analyst)'!V:V,5*(ROW()-2)+4),#N/A),"")</f>
        <v>0</v>
      </c>
      <c r="W57">
        <f>IF($A57&lt;&gt;"",IF(INDEX('Size (Analyst)'!W:W,5*(ROW()-2)+4)&lt;&gt;"",INDEX('Size (Analyst)'!W:W,5*(ROW()-2)+4),#N/A),"")</f>
        <v>0</v>
      </c>
      <c r="X57">
        <f>IF($A57&lt;&gt;"",IF(INDEX('Size (Analyst)'!X:X,5*(ROW()-2)+4)&lt;&gt;"",INDEX('Size (Analyst)'!X:X,5*(ROW()-2)+4),#N/A),"")</f>
        <v>0</v>
      </c>
      <c r="Y57">
        <f>IF($A57&lt;&gt;"",IF(INDEX('Size (Analyst)'!Y:Y,5*(ROW()-2)+4)&lt;&gt;"",INDEX('Size (Analyst)'!Y:Y,5*(ROW()-2)+4),#N/A),"")</f>
        <v>-0.02</v>
      </c>
      <c r="Z57">
        <f>IF($A57&lt;&gt;"",IF(INDEX('Size (Analyst)'!Z:Z,5*(ROW()-2)+4)&lt;&gt;"",INDEX('Size (Analyst)'!Z:Z,5*(ROW()-2)+4),#N/A),"")</f>
        <v>0</v>
      </c>
    </row>
    <row r="58" spans="1:26" x14ac:dyDescent="0.2">
      <c r="A58" s="13" t="str">
        <f>IF(INDEX('Size (Analyst)'!A:A,5*(ROW()-2)+1)&lt;&gt;"",INDEX('Size (Analyst)'!A:A,5*(ROW()-2)+1),"")</f>
        <v>Forward Pt</v>
      </c>
      <c r="B58">
        <f>IF($A58&lt;&gt;"",IF(INDEX('Size (Analyst)'!B:B,5*(ROW()-2)+4)&lt;&gt;"",INDEX('Size (Analyst)'!B:B,5*(ROW()-2)+4),#N/A),"")</f>
        <v>-2</v>
      </c>
      <c r="C58">
        <f>IF($A58&lt;&gt;"",IF(INDEX('Size (Analyst)'!C:C,5*(ROW()-2)+4)&lt;&gt;"",INDEX('Size (Analyst)'!C:C,5*(ROW()-2)+4),#N/A),"")</f>
        <v>-2</v>
      </c>
      <c r="D58">
        <f>IF($A58&lt;&gt;"",IF(INDEX('Size (Analyst)'!D:D,5*(ROW()-2)+4)&lt;&gt;"",INDEX('Size (Analyst)'!D:D,5*(ROW()-2)+4),#N/A),"")</f>
        <v>0</v>
      </c>
      <c r="E58">
        <f>IF($A58&lt;&gt;"",IF(INDEX('Size (Analyst)'!E:E,5*(ROW()-2)+4)&lt;&gt;"",INDEX('Size (Analyst)'!E:E,5*(ROW()-2)+4),#N/A),"")</f>
        <v>2</v>
      </c>
      <c r="F58">
        <f>IF($A58&lt;&gt;"",IF(INDEX('Size (Analyst)'!F:F,5*(ROW()-2)+4)&lt;&gt;"",INDEX('Size (Analyst)'!F:F,5*(ROW()-2)+4),#N/A),"")</f>
        <v>0</v>
      </c>
      <c r="G58">
        <f>IF($A58&lt;&gt;"",IF(INDEX('Size (Analyst)'!G:G,5*(ROW()-2)+4)&lt;&gt;"",INDEX('Size (Analyst)'!G:G,5*(ROW()-2)+4),#N/A),"")</f>
        <v>0</v>
      </c>
      <c r="H58">
        <f>IF($A58&lt;&gt;"",IF(INDEX('Size (Analyst)'!H:H,5*(ROW()-2)+4)&lt;&gt;"",INDEX('Size (Analyst)'!H:H,5*(ROW()-2)+4),#N/A),"")</f>
        <v>0</v>
      </c>
      <c r="I58">
        <f>IF($A58&lt;&gt;"",IF(INDEX('Size (Analyst)'!I:I,5*(ROW()-2)+4)&lt;&gt;"",INDEX('Size (Analyst)'!I:I,5*(ROW()-2)+4),#N/A),"")</f>
        <v>0</v>
      </c>
      <c r="J58">
        <f>IF($A58&lt;&gt;"",IF(INDEX('Size (Analyst)'!J:J,5*(ROW()-2)+4)&lt;&gt;"",INDEX('Size (Analyst)'!J:J,5*(ROW()-2)+4),#N/A),"")</f>
        <v>-2</v>
      </c>
      <c r="K58">
        <f>IF($A58&lt;&gt;"",IF(INDEX('Size (Analyst)'!K:K,5*(ROW()-2)+4)&lt;&gt;"",INDEX('Size (Analyst)'!K:K,5*(ROW()-2)+4),#N/A),"")</f>
        <v>0</v>
      </c>
      <c r="L58">
        <f>IF($A58&lt;&gt;"",IF(INDEX('Size (Analyst)'!L:L,5*(ROW()-2)+4)&lt;&gt;"",INDEX('Size (Analyst)'!L:L,5*(ROW()-2)+4),#N/A),"")</f>
        <v>0</v>
      </c>
      <c r="M58">
        <f>IF($A58&lt;&gt;"",IF(INDEX('Size (Analyst)'!M:M,5*(ROW()-2)+4)&lt;&gt;"",INDEX('Size (Analyst)'!M:M,5*(ROW()-2)+4),#N/A),"")</f>
        <v>0</v>
      </c>
      <c r="N58">
        <f>IF($A58&lt;&gt;"",IF(INDEX('Size (Analyst)'!N:N,5*(ROW()-2)+4)&lt;&gt;"",INDEX('Size (Analyst)'!N:N,5*(ROW()-2)+4),#N/A),"")</f>
        <v>0</v>
      </c>
      <c r="O58">
        <f>IF($A58&lt;&gt;"",IF(INDEX('Size (Analyst)'!O:O,5*(ROW()-2)+4)&lt;&gt;"",INDEX('Size (Analyst)'!O:O,5*(ROW()-2)+4),#N/A),"")</f>
        <v>0</v>
      </c>
      <c r="P58">
        <f>IF($A58&lt;&gt;"",IF(INDEX('Size (Analyst)'!P:P,5*(ROW()-2)+4)&lt;&gt;"",INDEX('Size (Analyst)'!P:P,5*(ROW()-2)+4),#N/A),"")</f>
        <v>2</v>
      </c>
      <c r="Q58">
        <f>IF($A58&lt;&gt;"",IF(INDEX('Size (Analyst)'!Q:Q,5*(ROW()-2)+4)&lt;&gt;"",INDEX('Size (Analyst)'!Q:Q,5*(ROW()-2)+4),#N/A),"")</f>
        <v>-1</v>
      </c>
      <c r="R58">
        <f>IF($A58&lt;&gt;"",IF(INDEX('Size (Analyst)'!R:R,5*(ROW()-2)+4)&lt;&gt;"",INDEX('Size (Analyst)'!R:R,5*(ROW()-2)+4),#N/A),"")</f>
        <v>0</v>
      </c>
      <c r="S58">
        <f>IF($A58&lt;&gt;"",IF(INDEX('Size (Analyst)'!S:S,5*(ROW()-2)+4)&lt;&gt;"",INDEX('Size (Analyst)'!S:S,5*(ROW()-2)+4),#N/A),"")</f>
        <v>0</v>
      </c>
      <c r="T58">
        <f>IF($A58&lt;&gt;"",IF(INDEX('Size (Analyst)'!T:T,5*(ROW()-2)+4)&lt;&gt;"",INDEX('Size (Analyst)'!T:T,5*(ROW()-2)+4),#N/A),"")</f>
        <v>0</v>
      </c>
      <c r="U58">
        <f>IF($A58&lt;&gt;"",IF(INDEX('Size (Analyst)'!U:U,5*(ROW()-2)+4)&lt;&gt;"",INDEX('Size (Analyst)'!U:U,5*(ROW()-2)+4),#N/A),"")</f>
        <v>-1</v>
      </c>
      <c r="V58">
        <f>IF($A58&lt;&gt;"",IF(INDEX('Size (Analyst)'!V:V,5*(ROW()-2)+4)&lt;&gt;"",INDEX('Size (Analyst)'!V:V,5*(ROW()-2)+4),#N/A),"")</f>
        <v>0</v>
      </c>
      <c r="W58">
        <f>IF($A58&lt;&gt;"",IF(INDEX('Size (Analyst)'!W:W,5*(ROW()-2)+4)&lt;&gt;"",INDEX('Size (Analyst)'!W:W,5*(ROW()-2)+4),#N/A),"")</f>
        <v>0</v>
      </c>
      <c r="X58">
        <f>IF($A58&lt;&gt;"",IF(INDEX('Size (Analyst)'!X:X,5*(ROW()-2)+4)&lt;&gt;"",INDEX('Size (Analyst)'!X:X,5*(ROW()-2)+4),#N/A),"")</f>
        <v>0</v>
      </c>
      <c r="Y58">
        <f>IF($A58&lt;&gt;"",IF(INDEX('Size (Analyst)'!Y:Y,5*(ROW()-2)+4)&lt;&gt;"",INDEX('Size (Analyst)'!Y:Y,5*(ROW()-2)+4),#N/A),"")</f>
        <v>-2</v>
      </c>
      <c r="Z58">
        <f>IF($A58&lt;&gt;"",IF(INDEX('Size (Analyst)'!Z:Z,5*(ROW()-2)+4)&lt;&gt;"",INDEX('Size (Analyst)'!Z:Z,5*(ROW()-2)+4),#N/A),"")</f>
        <v>0</v>
      </c>
    </row>
    <row r="59" spans="1:26" x14ac:dyDescent="0.2">
      <c r="A59" s="13" t="str">
        <f>IF(INDEX('Size (Analyst)'!A:A,5*(ROW()-2)+1)&lt;&gt;"",INDEX('Size (Analyst)'!A:A,5*(ROW()-2)+1),"")</f>
        <v>Spot</v>
      </c>
      <c r="B59" t="e">
        <f>IF($A59&lt;&gt;"",IF(INDEX('Size (Analyst)'!B:B,5*(ROW()-2)+4)&lt;&gt;"",INDEX('Size (Analyst)'!B:B,5*(ROW()-2)+4),#N/A),"")</f>
        <v>#N/A</v>
      </c>
      <c r="C59" t="e">
        <f>IF($A59&lt;&gt;"",IF(INDEX('Size (Analyst)'!C:C,5*(ROW()-2)+4)&lt;&gt;"",INDEX('Size (Analyst)'!C:C,5*(ROW()-2)+4),#N/A),"")</f>
        <v>#N/A</v>
      </c>
      <c r="D59" t="e">
        <f>IF($A59&lt;&gt;"",IF(INDEX('Size (Analyst)'!D:D,5*(ROW()-2)+4)&lt;&gt;"",INDEX('Size (Analyst)'!D:D,5*(ROW()-2)+4),#N/A),"")</f>
        <v>#N/A</v>
      </c>
      <c r="E59" t="e">
        <f>IF($A59&lt;&gt;"",IF(INDEX('Size (Analyst)'!E:E,5*(ROW()-2)+4)&lt;&gt;"",INDEX('Size (Analyst)'!E:E,5*(ROW()-2)+4),#N/A),"")</f>
        <v>#N/A</v>
      </c>
      <c r="F59" t="e">
        <f>IF($A59&lt;&gt;"",IF(INDEX('Size (Analyst)'!F:F,5*(ROW()-2)+4)&lt;&gt;"",INDEX('Size (Analyst)'!F:F,5*(ROW()-2)+4),#N/A),"")</f>
        <v>#N/A</v>
      </c>
      <c r="G59" t="e">
        <f>IF($A59&lt;&gt;"",IF(INDEX('Size (Analyst)'!G:G,5*(ROW()-2)+4)&lt;&gt;"",INDEX('Size (Analyst)'!G:G,5*(ROW()-2)+4),#N/A),"")</f>
        <v>#N/A</v>
      </c>
      <c r="H59" t="e">
        <f>IF($A59&lt;&gt;"",IF(INDEX('Size (Analyst)'!H:H,5*(ROW()-2)+4)&lt;&gt;"",INDEX('Size (Analyst)'!H:H,5*(ROW()-2)+4),#N/A),"")</f>
        <v>#N/A</v>
      </c>
      <c r="I59" t="e">
        <f>IF($A59&lt;&gt;"",IF(INDEX('Size (Analyst)'!I:I,5*(ROW()-2)+4)&lt;&gt;"",INDEX('Size (Analyst)'!I:I,5*(ROW()-2)+4),#N/A),"")</f>
        <v>#N/A</v>
      </c>
      <c r="J59" t="e">
        <f>IF($A59&lt;&gt;"",IF(INDEX('Size (Analyst)'!J:J,5*(ROW()-2)+4)&lt;&gt;"",INDEX('Size (Analyst)'!J:J,5*(ROW()-2)+4),#N/A),"")</f>
        <v>#N/A</v>
      </c>
      <c r="K59" t="e">
        <f>IF($A59&lt;&gt;"",IF(INDEX('Size (Analyst)'!K:K,5*(ROW()-2)+4)&lt;&gt;"",INDEX('Size (Analyst)'!K:K,5*(ROW()-2)+4),#N/A),"")</f>
        <v>#N/A</v>
      </c>
      <c r="L59" t="e">
        <f>IF($A59&lt;&gt;"",IF(INDEX('Size (Analyst)'!L:L,5*(ROW()-2)+4)&lt;&gt;"",INDEX('Size (Analyst)'!L:L,5*(ROW()-2)+4),#N/A),"")</f>
        <v>#N/A</v>
      </c>
      <c r="M59" t="e">
        <f>IF($A59&lt;&gt;"",IF(INDEX('Size (Analyst)'!M:M,5*(ROW()-2)+4)&lt;&gt;"",INDEX('Size (Analyst)'!M:M,5*(ROW()-2)+4),#N/A),"")</f>
        <v>#N/A</v>
      </c>
      <c r="N59" t="e">
        <f>IF($A59&lt;&gt;"",IF(INDEX('Size (Analyst)'!N:N,5*(ROW()-2)+4)&lt;&gt;"",INDEX('Size (Analyst)'!N:N,5*(ROW()-2)+4),#N/A),"")</f>
        <v>#N/A</v>
      </c>
      <c r="O59" t="e">
        <f>IF($A59&lt;&gt;"",IF(INDEX('Size (Analyst)'!O:O,5*(ROW()-2)+4)&lt;&gt;"",INDEX('Size (Analyst)'!O:O,5*(ROW()-2)+4),#N/A),"")</f>
        <v>#N/A</v>
      </c>
      <c r="P59" t="e">
        <f>IF($A59&lt;&gt;"",IF(INDEX('Size (Analyst)'!P:P,5*(ROW()-2)+4)&lt;&gt;"",INDEX('Size (Analyst)'!P:P,5*(ROW()-2)+4),#N/A),"")</f>
        <v>#N/A</v>
      </c>
      <c r="Q59" t="e">
        <f>IF($A59&lt;&gt;"",IF(INDEX('Size (Analyst)'!Q:Q,5*(ROW()-2)+4)&lt;&gt;"",INDEX('Size (Analyst)'!Q:Q,5*(ROW()-2)+4),#N/A),"")</f>
        <v>#N/A</v>
      </c>
      <c r="R59" t="e">
        <f>IF($A59&lt;&gt;"",IF(INDEX('Size (Analyst)'!R:R,5*(ROW()-2)+4)&lt;&gt;"",INDEX('Size (Analyst)'!R:R,5*(ROW()-2)+4),#N/A),"")</f>
        <v>#N/A</v>
      </c>
      <c r="S59" t="e">
        <f>IF($A59&lt;&gt;"",IF(INDEX('Size (Analyst)'!S:S,5*(ROW()-2)+4)&lt;&gt;"",INDEX('Size (Analyst)'!S:S,5*(ROW()-2)+4),#N/A),"")</f>
        <v>#N/A</v>
      </c>
      <c r="T59" t="e">
        <f>IF($A59&lt;&gt;"",IF(INDEX('Size (Analyst)'!T:T,5*(ROW()-2)+4)&lt;&gt;"",INDEX('Size (Analyst)'!T:T,5*(ROW()-2)+4),#N/A),"")</f>
        <v>#N/A</v>
      </c>
      <c r="U59" t="e">
        <f>IF($A59&lt;&gt;"",IF(INDEX('Size (Analyst)'!U:U,5*(ROW()-2)+4)&lt;&gt;"",INDEX('Size (Analyst)'!U:U,5*(ROW()-2)+4),#N/A),"")</f>
        <v>#N/A</v>
      </c>
      <c r="V59" t="e">
        <f>IF($A59&lt;&gt;"",IF(INDEX('Size (Analyst)'!V:V,5*(ROW()-2)+4)&lt;&gt;"",INDEX('Size (Analyst)'!V:V,5*(ROW()-2)+4),#N/A),"")</f>
        <v>#N/A</v>
      </c>
      <c r="W59" t="e">
        <f>IF($A59&lt;&gt;"",IF(INDEX('Size (Analyst)'!W:W,5*(ROW()-2)+4)&lt;&gt;"",INDEX('Size (Analyst)'!W:W,5*(ROW()-2)+4),#N/A),"")</f>
        <v>#N/A</v>
      </c>
      <c r="X59" t="e">
        <f>IF($A59&lt;&gt;"",IF(INDEX('Size (Analyst)'!X:X,5*(ROW()-2)+4)&lt;&gt;"",INDEX('Size (Analyst)'!X:X,5*(ROW()-2)+4),#N/A),"")</f>
        <v>#N/A</v>
      </c>
      <c r="Y59" t="e">
        <f>IF($A59&lt;&gt;"",IF(INDEX('Size (Analyst)'!Y:Y,5*(ROW()-2)+4)&lt;&gt;"",INDEX('Size (Analyst)'!Y:Y,5*(ROW()-2)+4),#N/A),"")</f>
        <v>#N/A</v>
      </c>
      <c r="Z59" t="e">
        <f>IF($A59&lt;&gt;"",IF(INDEX('Size (Analyst)'!Z:Z,5*(ROW()-2)+4)&lt;&gt;"",INDEX('Size (Analyst)'!Z:Z,5*(ROW()-2)+4),#N/A),"")</f>
        <v>#N/A</v>
      </c>
    </row>
    <row r="60" spans="1:26" x14ac:dyDescent="0.2">
      <c r="A60" s="13" t="str">
        <f>IF(INDEX('Size (Analyst)'!A:A,5*(ROW()-2)+1)&lt;&gt;"",INDEX('Size (Analyst)'!A:A,5*(ROW()-2)+1),"")</f>
        <v>Size</v>
      </c>
      <c r="B60" t="e">
        <f>IF($A60&lt;&gt;"",IF(INDEX('Size (Analyst)'!B:B,5*(ROW()-2)+4)&lt;&gt;"",INDEX('Size (Analyst)'!B:B,5*(ROW()-2)+4),#N/A),"")</f>
        <v>#N/A</v>
      </c>
      <c r="C60" t="e">
        <f>IF($A60&lt;&gt;"",IF(INDEX('Size (Analyst)'!C:C,5*(ROW()-2)+4)&lt;&gt;"",INDEX('Size (Analyst)'!C:C,5*(ROW()-2)+4),#N/A),"")</f>
        <v>#N/A</v>
      </c>
      <c r="D60" t="e">
        <f>IF($A60&lt;&gt;"",IF(INDEX('Size (Analyst)'!D:D,5*(ROW()-2)+4)&lt;&gt;"",INDEX('Size (Analyst)'!D:D,5*(ROW()-2)+4),#N/A),"")</f>
        <v>#N/A</v>
      </c>
      <c r="E60" t="e">
        <f>IF($A60&lt;&gt;"",IF(INDEX('Size (Analyst)'!E:E,5*(ROW()-2)+4)&lt;&gt;"",INDEX('Size (Analyst)'!E:E,5*(ROW()-2)+4),#N/A),"")</f>
        <v>#N/A</v>
      </c>
      <c r="F60" t="e">
        <f>IF($A60&lt;&gt;"",IF(INDEX('Size (Analyst)'!F:F,5*(ROW()-2)+4)&lt;&gt;"",INDEX('Size (Analyst)'!F:F,5*(ROW()-2)+4),#N/A),"")</f>
        <v>#N/A</v>
      </c>
      <c r="G60" t="e">
        <f>IF($A60&lt;&gt;"",IF(INDEX('Size (Analyst)'!G:G,5*(ROW()-2)+4)&lt;&gt;"",INDEX('Size (Analyst)'!G:G,5*(ROW()-2)+4),#N/A),"")</f>
        <v>#N/A</v>
      </c>
      <c r="H60" t="e">
        <f>IF($A60&lt;&gt;"",IF(INDEX('Size (Analyst)'!H:H,5*(ROW()-2)+4)&lt;&gt;"",INDEX('Size (Analyst)'!H:H,5*(ROW()-2)+4),#N/A),"")</f>
        <v>#N/A</v>
      </c>
      <c r="I60" t="e">
        <f>IF($A60&lt;&gt;"",IF(INDEX('Size (Analyst)'!I:I,5*(ROW()-2)+4)&lt;&gt;"",INDEX('Size (Analyst)'!I:I,5*(ROW()-2)+4),#N/A),"")</f>
        <v>#N/A</v>
      </c>
      <c r="J60" t="e">
        <f>IF($A60&lt;&gt;"",IF(INDEX('Size (Analyst)'!J:J,5*(ROW()-2)+4)&lt;&gt;"",INDEX('Size (Analyst)'!J:J,5*(ROW()-2)+4),#N/A),"")</f>
        <v>#N/A</v>
      </c>
      <c r="K60" t="e">
        <f>IF($A60&lt;&gt;"",IF(INDEX('Size (Analyst)'!K:K,5*(ROW()-2)+4)&lt;&gt;"",INDEX('Size (Analyst)'!K:K,5*(ROW()-2)+4),#N/A),"")</f>
        <v>#N/A</v>
      </c>
      <c r="L60" t="e">
        <f>IF($A60&lt;&gt;"",IF(INDEX('Size (Analyst)'!L:L,5*(ROW()-2)+4)&lt;&gt;"",INDEX('Size (Analyst)'!L:L,5*(ROW()-2)+4),#N/A),"")</f>
        <v>#N/A</v>
      </c>
      <c r="M60" t="e">
        <f>IF($A60&lt;&gt;"",IF(INDEX('Size (Analyst)'!M:M,5*(ROW()-2)+4)&lt;&gt;"",INDEX('Size (Analyst)'!M:M,5*(ROW()-2)+4),#N/A),"")</f>
        <v>#N/A</v>
      </c>
      <c r="N60" t="e">
        <f>IF($A60&lt;&gt;"",IF(INDEX('Size (Analyst)'!N:N,5*(ROW()-2)+4)&lt;&gt;"",INDEX('Size (Analyst)'!N:N,5*(ROW()-2)+4),#N/A),"")</f>
        <v>#N/A</v>
      </c>
      <c r="O60" t="e">
        <f>IF($A60&lt;&gt;"",IF(INDEX('Size (Analyst)'!O:O,5*(ROW()-2)+4)&lt;&gt;"",INDEX('Size (Analyst)'!O:O,5*(ROW()-2)+4),#N/A),"")</f>
        <v>#N/A</v>
      </c>
      <c r="P60">
        <f>IF($A60&lt;&gt;"",IF(INDEX('Size (Analyst)'!P:P,5*(ROW()-2)+4)&lt;&gt;"",INDEX('Size (Analyst)'!P:P,5*(ROW()-2)+4),#N/A),"")</f>
        <v>0.17222222222222225</v>
      </c>
      <c r="Q60" t="e">
        <f>IF($A60&lt;&gt;"",IF(INDEX('Size (Analyst)'!Q:Q,5*(ROW()-2)+4)&lt;&gt;"",INDEX('Size (Analyst)'!Q:Q,5*(ROW()-2)+4),#N/A),"")</f>
        <v>#N/A</v>
      </c>
      <c r="R60" t="e">
        <f>IF($A60&lt;&gt;"",IF(INDEX('Size (Analyst)'!R:R,5*(ROW()-2)+4)&lt;&gt;"",INDEX('Size (Analyst)'!R:R,5*(ROW()-2)+4),#N/A),"")</f>
        <v>#N/A</v>
      </c>
      <c r="S60" t="e">
        <f>IF($A60&lt;&gt;"",IF(INDEX('Size (Analyst)'!S:S,5*(ROW()-2)+4)&lt;&gt;"",INDEX('Size (Analyst)'!S:S,5*(ROW()-2)+4),#N/A),"")</f>
        <v>#N/A</v>
      </c>
      <c r="T60" t="e">
        <f>IF($A60&lt;&gt;"",IF(INDEX('Size (Analyst)'!T:T,5*(ROW()-2)+4)&lt;&gt;"",INDEX('Size (Analyst)'!T:T,5*(ROW()-2)+4),#N/A),"")</f>
        <v>#N/A</v>
      </c>
      <c r="U60" t="e">
        <f>IF($A60&lt;&gt;"",IF(INDEX('Size (Analyst)'!U:U,5*(ROW()-2)+4)&lt;&gt;"",INDEX('Size (Analyst)'!U:U,5*(ROW()-2)+4),#N/A),"")</f>
        <v>#N/A</v>
      </c>
      <c r="V60" t="e">
        <f>IF($A60&lt;&gt;"",IF(INDEX('Size (Analyst)'!V:V,5*(ROW()-2)+4)&lt;&gt;"",INDEX('Size (Analyst)'!V:V,5*(ROW()-2)+4),#N/A),"")</f>
        <v>#N/A</v>
      </c>
      <c r="W60" t="e">
        <f>IF($A60&lt;&gt;"",IF(INDEX('Size (Analyst)'!W:W,5*(ROW()-2)+4)&lt;&gt;"",INDEX('Size (Analyst)'!W:W,5*(ROW()-2)+4),#N/A),"")</f>
        <v>#N/A</v>
      </c>
      <c r="X60" t="e">
        <f>IF($A60&lt;&gt;"",IF(INDEX('Size (Analyst)'!X:X,5*(ROW()-2)+4)&lt;&gt;"",INDEX('Size (Analyst)'!X:X,5*(ROW()-2)+4),#N/A),"")</f>
        <v>#N/A</v>
      </c>
      <c r="Y60">
        <f>IF($A60&lt;&gt;"",IF(INDEX('Size (Analyst)'!Y:Y,5*(ROW()-2)+4)&lt;&gt;"",INDEX('Size (Analyst)'!Y:Y,5*(ROW()-2)+4),#N/A),"")</f>
        <v>0.17222222222222225</v>
      </c>
      <c r="Z60" t="e">
        <f>IF($A60&lt;&gt;"",IF(INDEX('Size (Analyst)'!Z:Z,5*(ROW()-2)+4)&lt;&gt;"",INDEX('Size (Analyst)'!Z:Z,5*(ROW()-2)+4),#N/A),"")</f>
        <v>#N/A</v>
      </c>
    </row>
    <row r="61" spans="1:26" x14ac:dyDescent="0.2">
      <c r="A61" s="13" t="str">
        <f>IF(INDEX('Size (Analyst)'!A:A,5*(ROW()-2)+1)&lt;&gt;"",INDEX('Size (Analyst)'!A:A,5*(ROW()-2)+1),"")</f>
        <v>Conviction</v>
      </c>
      <c r="B61" t="e">
        <f>IF($A61&lt;&gt;"",IF(INDEX('Size (Analyst)'!B:B,5*(ROW()-2)+4)&lt;&gt;"",INDEX('Size (Analyst)'!B:B,5*(ROW()-2)+4),#N/A),"")</f>
        <v>#N/A</v>
      </c>
      <c r="C61" t="e">
        <f>IF($A61&lt;&gt;"",IF(INDEX('Size (Analyst)'!C:C,5*(ROW()-2)+4)&lt;&gt;"",INDEX('Size (Analyst)'!C:C,5*(ROW()-2)+4),#N/A),"")</f>
        <v>#N/A</v>
      </c>
      <c r="D61" t="e">
        <f>IF($A61&lt;&gt;"",IF(INDEX('Size (Analyst)'!D:D,5*(ROW()-2)+4)&lt;&gt;"",INDEX('Size (Analyst)'!D:D,5*(ROW()-2)+4),#N/A),"")</f>
        <v>#N/A</v>
      </c>
      <c r="E61" t="e">
        <f>IF($A61&lt;&gt;"",IF(INDEX('Size (Analyst)'!E:E,5*(ROW()-2)+4)&lt;&gt;"",INDEX('Size (Analyst)'!E:E,5*(ROW()-2)+4),#N/A),"")</f>
        <v>#N/A</v>
      </c>
      <c r="F61" t="e">
        <f>IF($A61&lt;&gt;"",IF(INDEX('Size (Analyst)'!F:F,5*(ROW()-2)+4)&lt;&gt;"",INDEX('Size (Analyst)'!F:F,5*(ROW()-2)+4),#N/A),"")</f>
        <v>#N/A</v>
      </c>
      <c r="G61" t="e">
        <f>IF($A61&lt;&gt;"",IF(INDEX('Size (Analyst)'!G:G,5*(ROW()-2)+4)&lt;&gt;"",INDEX('Size (Analyst)'!G:G,5*(ROW()-2)+4),#N/A),"")</f>
        <v>#N/A</v>
      </c>
      <c r="H61" t="e">
        <f>IF($A61&lt;&gt;"",IF(INDEX('Size (Analyst)'!H:H,5*(ROW()-2)+4)&lt;&gt;"",INDEX('Size (Analyst)'!H:H,5*(ROW()-2)+4),#N/A),"")</f>
        <v>#N/A</v>
      </c>
      <c r="I61" t="e">
        <f>IF($A61&lt;&gt;"",IF(INDEX('Size (Analyst)'!I:I,5*(ROW()-2)+4)&lt;&gt;"",INDEX('Size (Analyst)'!I:I,5*(ROW()-2)+4),#N/A),"")</f>
        <v>#N/A</v>
      </c>
      <c r="J61" t="e">
        <f>IF($A61&lt;&gt;"",IF(INDEX('Size (Analyst)'!J:J,5*(ROW()-2)+4)&lt;&gt;"",INDEX('Size (Analyst)'!J:J,5*(ROW()-2)+4),#N/A),"")</f>
        <v>#N/A</v>
      </c>
      <c r="K61" t="e">
        <f>IF($A61&lt;&gt;"",IF(INDEX('Size (Analyst)'!K:K,5*(ROW()-2)+4)&lt;&gt;"",INDEX('Size (Analyst)'!K:K,5*(ROW()-2)+4),#N/A),"")</f>
        <v>#N/A</v>
      </c>
      <c r="L61" t="e">
        <f>IF($A61&lt;&gt;"",IF(INDEX('Size (Analyst)'!L:L,5*(ROW()-2)+4)&lt;&gt;"",INDEX('Size (Analyst)'!L:L,5*(ROW()-2)+4),#N/A),"")</f>
        <v>#N/A</v>
      </c>
      <c r="M61" t="e">
        <f>IF($A61&lt;&gt;"",IF(INDEX('Size (Analyst)'!M:M,5*(ROW()-2)+4)&lt;&gt;"",INDEX('Size (Analyst)'!M:M,5*(ROW()-2)+4),#N/A),"")</f>
        <v>#N/A</v>
      </c>
      <c r="N61" t="e">
        <f>IF($A61&lt;&gt;"",IF(INDEX('Size (Analyst)'!N:N,5*(ROW()-2)+4)&lt;&gt;"",INDEX('Size (Analyst)'!N:N,5*(ROW()-2)+4),#N/A),"")</f>
        <v>#N/A</v>
      </c>
      <c r="O61" t="e">
        <f>IF($A61&lt;&gt;"",IF(INDEX('Size (Analyst)'!O:O,5*(ROW()-2)+4)&lt;&gt;"",INDEX('Size (Analyst)'!O:O,5*(ROW()-2)+4),#N/A),"")</f>
        <v>#N/A</v>
      </c>
      <c r="P61" t="e">
        <f>IF($A61&lt;&gt;"",IF(INDEX('Size (Analyst)'!P:P,5*(ROW()-2)+4)&lt;&gt;"",INDEX('Size (Analyst)'!P:P,5*(ROW()-2)+4),#N/A),"")</f>
        <v>#N/A</v>
      </c>
      <c r="Q61" t="e">
        <f>IF($A61&lt;&gt;"",IF(INDEX('Size (Analyst)'!Q:Q,5*(ROW()-2)+4)&lt;&gt;"",INDEX('Size (Analyst)'!Q:Q,5*(ROW()-2)+4),#N/A),"")</f>
        <v>#N/A</v>
      </c>
      <c r="R61" t="e">
        <f>IF($A61&lt;&gt;"",IF(INDEX('Size (Analyst)'!R:R,5*(ROW()-2)+4)&lt;&gt;"",INDEX('Size (Analyst)'!R:R,5*(ROW()-2)+4),#N/A),"")</f>
        <v>#N/A</v>
      </c>
      <c r="S61" t="e">
        <f>IF($A61&lt;&gt;"",IF(INDEX('Size (Analyst)'!S:S,5*(ROW()-2)+4)&lt;&gt;"",INDEX('Size (Analyst)'!S:S,5*(ROW()-2)+4),#N/A),"")</f>
        <v>#N/A</v>
      </c>
      <c r="T61" t="e">
        <f>IF($A61&lt;&gt;"",IF(INDEX('Size (Analyst)'!T:T,5*(ROW()-2)+4)&lt;&gt;"",INDEX('Size (Analyst)'!T:T,5*(ROW()-2)+4),#N/A),"")</f>
        <v>#N/A</v>
      </c>
      <c r="U61" t="e">
        <f>IF($A61&lt;&gt;"",IF(INDEX('Size (Analyst)'!U:U,5*(ROW()-2)+4)&lt;&gt;"",INDEX('Size (Analyst)'!U:U,5*(ROW()-2)+4),#N/A),"")</f>
        <v>#N/A</v>
      </c>
      <c r="V61" t="e">
        <f>IF($A61&lt;&gt;"",IF(INDEX('Size (Analyst)'!V:V,5*(ROW()-2)+4)&lt;&gt;"",INDEX('Size (Analyst)'!V:V,5*(ROW()-2)+4),#N/A),"")</f>
        <v>#N/A</v>
      </c>
      <c r="W61" t="e">
        <f>IF($A61&lt;&gt;"",IF(INDEX('Size (Analyst)'!W:W,5*(ROW()-2)+4)&lt;&gt;"",INDEX('Size (Analyst)'!W:W,5*(ROW()-2)+4),#N/A),"")</f>
        <v>#N/A</v>
      </c>
      <c r="X61" t="e">
        <f>IF($A61&lt;&gt;"",IF(INDEX('Size (Analyst)'!X:X,5*(ROW()-2)+4)&lt;&gt;"",INDEX('Size (Analyst)'!X:X,5*(ROW()-2)+4),#N/A),"")</f>
        <v>#N/A</v>
      </c>
      <c r="Y61" t="e">
        <f>IF($A61&lt;&gt;"",IF(INDEX('Size (Analyst)'!Y:Y,5*(ROW()-2)+4)&lt;&gt;"",INDEX('Size (Analyst)'!Y:Y,5*(ROW()-2)+4),#N/A),"")</f>
        <v>#N/A</v>
      </c>
      <c r="Z61" t="e">
        <f>IF($A61&lt;&gt;"",IF(INDEX('Size (Analyst)'!Z:Z,5*(ROW()-2)+4)&lt;&gt;"",INDEX('Size (Analyst)'!Z:Z,5*(ROW()-2)+4),#N/A),"")</f>
        <v>#N/A</v>
      </c>
    </row>
    <row r="62" spans="1:26" x14ac:dyDescent="0.2">
      <c r="A62" s="13">
        <f>IF(INDEX('Size (Analyst)'!A:A,5*(ROW()-2)+1)&lt;&gt;"",INDEX('Size (Analyst)'!A:A,5*(ROW()-2)+1),"")</f>
        <v>44960</v>
      </c>
      <c r="B62" t="e">
        <f>IF($A62&lt;&gt;"",IF(INDEX('Size (Analyst)'!B:B,5*(ROW()-2)+4)&lt;&gt;"",INDEX('Size (Analyst)'!B:B,5*(ROW()-2)+4),#N/A),"")</f>
        <v>#N/A</v>
      </c>
      <c r="C62">
        <f>IF($A62&lt;&gt;"",IF(INDEX('Size (Analyst)'!C:C,5*(ROW()-2)+4)&lt;&gt;"",INDEX('Size (Analyst)'!C:C,5*(ROW()-2)+4),#N/A),"")</f>
        <v>790</v>
      </c>
      <c r="D62" t="e">
        <f>IF($A62&lt;&gt;"",IF(INDEX('Size (Analyst)'!D:D,5*(ROW()-2)+4)&lt;&gt;"",INDEX('Size (Analyst)'!D:D,5*(ROW()-2)+4),#N/A),"")</f>
        <v>#N/A</v>
      </c>
      <c r="E62">
        <f>IF($A62&lt;&gt;"",IF(INDEX('Size (Analyst)'!E:E,5*(ROW()-2)+4)&lt;&gt;"",INDEX('Size (Analyst)'!E:E,5*(ROW()-2)+4),#N/A),"")</f>
        <v>4668</v>
      </c>
      <c r="F62" t="e">
        <f>IF($A62&lt;&gt;"",IF(INDEX('Size (Analyst)'!F:F,5*(ROW()-2)+4)&lt;&gt;"",INDEX('Size (Analyst)'!F:F,5*(ROW()-2)+4),#N/A),"")</f>
        <v>#N/A</v>
      </c>
      <c r="G62" t="e">
        <f>IF($A62&lt;&gt;"",IF(INDEX('Size (Analyst)'!G:G,5*(ROW()-2)+4)&lt;&gt;"",INDEX('Size (Analyst)'!G:G,5*(ROW()-2)+4),#N/A),"")</f>
        <v>#N/A</v>
      </c>
      <c r="H62" t="e">
        <f>IF($A62&lt;&gt;"",IF(INDEX('Size (Analyst)'!H:H,5*(ROW()-2)+4)&lt;&gt;"",INDEX('Size (Analyst)'!H:H,5*(ROW()-2)+4),#N/A),"")</f>
        <v>#N/A</v>
      </c>
      <c r="I62" t="e">
        <f>IF($A62&lt;&gt;"",IF(INDEX('Size (Analyst)'!I:I,5*(ROW()-2)+4)&lt;&gt;"",INDEX('Size (Analyst)'!I:I,5*(ROW()-2)+4),#N/A),"")</f>
        <v>#N/A</v>
      </c>
      <c r="J62" t="e">
        <f>IF($A62&lt;&gt;"",IF(INDEX('Size (Analyst)'!J:J,5*(ROW()-2)+4)&lt;&gt;"",INDEX('Size (Analyst)'!J:J,5*(ROW()-2)+4),#N/A),"")</f>
        <v>#N/A</v>
      </c>
      <c r="K62" t="e">
        <f>IF($A62&lt;&gt;"",IF(INDEX('Size (Analyst)'!K:K,5*(ROW()-2)+4)&lt;&gt;"",INDEX('Size (Analyst)'!K:K,5*(ROW()-2)+4),#N/A),"")</f>
        <v>#N/A</v>
      </c>
      <c r="L62" t="e">
        <f>IF($A62&lt;&gt;"",IF(INDEX('Size (Analyst)'!L:L,5*(ROW()-2)+4)&lt;&gt;"",INDEX('Size (Analyst)'!L:L,5*(ROW()-2)+4),#N/A),"")</f>
        <v>#N/A</v>
      </c>
      <c r="M62" t="e">
        <f>IF($A62&lt;&gt;"",IF(INDEX('Size (Analyst)'!M:M,5*(ROW()-2)+4)&lt;&gt;"",INDEX('Size (Analyst)'!M:M,5*(ROW()-2)+4),#N/A),"")</f>
        <v>#N/A</v>
      </c>
      <c r="N62" t="e">
        <f>IF($A62&lt;&gt;"",IF(INDEX('Size (Analyst)'!N:N,5*(ROW()-2)+4)&lt;&gt;"",INDEX('Size (Analyst)'!N:N,5*(ROW()-2)+4),#N/A),"")</f>
        <v>#N/A</v>
      </c>
      <c r="O62" t="e">
        <f>IF($A62&lt;&gt;"",IF(INDEX('Size (Analyst)'!O:O,5*(ROW()-2)+4)&lt;&gt;"",INDEX('Size (Analyst)'!O:O,5*(ROW()-2)+4),#N/A),"")</f>
        <v>#N/A</v>
      </c>
      <c r="P62" t="e">
        <f>IF($A62&lt;&gt;"",IF(INDEX('Size (Analyst)'!P:P,5*(ROW()-2)+4)&lt;&gt;"",INDEX('Size (Analyst)'!P:P,5*(ROW()-2)+4),#N/A),"")</f>
        <v>#N/A</v>
      </c>
      <c r="Q62" t="e">
        <f>IF($A62&lt;&gt;"",IF(INDEX('Size (Analyst)'!Q:Q,5*(ROW()-2)+4)&lt;&gt;"",INDEX('Size (Analyst)'!Q:Q,5*(ROW()-2)+4),#N/A),"")</f>
        <v>#N/A</v>
      </c>
      <c r="R62" t="e">
        <f>IF($A62&lt;&gt;"",IF(INDEX('Size (Analyst)'!R:R,5*(ROW()-2)+4)&lt;&gt;"",INDEX('Size (Analyst)'!R:R,5*(ROW()-2)+4),#N/A),"")</f>
        <v>#N/A</v>
      </c>
      <c r="S62" t="e">
        <f>IF($A62&lt;&gt;"",IF(INDEX('Size (Analyst)'!S:S,5*(ROW()-2)+4)&lt;&gt;"",INDEX('Size (Analyst)'!S:S,5*(ROW()-2)+4),#N/A),"")</f>
        <v>#N/A</v>
      </c>
      <c r="T62" t="e">
        <f>IF($A62&lt;&gt;"",IF(INDEX('Size (Analyst)'!T:T,5*(ROW()-2)+4)&lt;&gt;"",INDEX('Size (Analyst)'!T:T,5*(ROW()-2)+4),#N/A),"")</f>
        <v>#N/A</v>
      </c>
      <c r="U62" t="e">
        <f>IF($A62&lt;&gt;"",IF(INDEX('Size (Analyst)'!U:U,5*(ROW()-2)+4)&lt;&gt;"",INDEX('Size (Analyst)'!U:U,5*(ROW()-2)+4),#N/A),"")</f>
        <v>#N/A</v>
      </c>
      <c r="V62" t="e">
        <f>IF($A62&lt;&gt;"",IF(INDEX('Size (Analyst)'!V:V,5*(ROW()-2)+4)&lt;&gt;"",INDEX('Size (Analyst)'!V:V,5*(ROW()-2)+4),#N/A),"")</f>
        <v>#N/A</v>
      </c>
      <c r="W62" t="e">
        <f>IF($A62&lt;&gt;"",IF(INDEX('Size (Analyst)'!W:W,5*(ROW()-2)+4)&lt;&gt;"",INDEX('Size (Analyst)'!W:W,5*(ROW()-2)+4),#N/A),"")</f>
        <v>#N/A</v>
      </c>
      <c r="X62" t="e">
        <f>IF($A62&lt;&gt;"",IF(INDEX('Size (Analyst)'!X:X,5*(ROW()-2)+4)&lt;&gt;"",INDEX('Size (Analyst)'!X:X,5*(ROW()-2)+4),#N/A),"")</f>
        <v>#N/A</v>
      </c>
      <c r="Y62" t="e">
        <f>IF($A62&lt;&gt;"",IF(INDEX('Size (Analyst)'!Y:Y,5*(ROW()-2)+4)&lt;&gt;"",INDEX('Size (Analyst)'!Y:Y,5*(ROW()-2)+4),#N/A),"")</f>
        <v>#N/A</v>
      </c>
      <c r="Z62" t="e">
        <f>IF($A62&lt;&gt;"",IF(INDEX('Size (Analyst)'!Z:Z,5*(ROW()-2)+4)&lt;&gt;"",INDEX('Size (Analyst)'!Z:Z,5*(ROW()-2)+4),#N/A),"")</f>
        <v>#N/A</v>
      </c>
    </row>
    <row r="63" spans="1:26" x14ac:dyDescent="0.2">
      <c r="A63" s="13" t="str">
        <f>IF(INDEX('Size (Analyst)'!A:A,5*(ROW()-2)+1)&lt;&gt;"",INDEX('Size (Analyst)'!A:A,5*(ROW()-2)+1),"")</f>
        <v>Time Stamp</v>
      </c>
      <c r="B63">
        <f>IF($A63&lt;&gt;"",IF(INDEX('Size (Analyst)'!B:B,5*(ROW()-2)+4)&lt;&gt;"",INDEX('Size (Analyst)'!B:B,5*(ROW()-2)+4),#N/A),"")</f>
        <v>-1.7089836888331239E-2</v>
      </c>
      <c r="C63">
        <f>IF($A63&lt;&gt;"",IF(INDEX('Size (Analyst)'!C:C,5*(ROW()-2)+4)&lt;&gt;"",INDEX('Size (Analyst)'!C:C,5*(ROW()-2)+4),#N/A),"")</f>
        <v>0</v>
      </c>
      <c r="D63">
        <f>IF($A63&lt;&gt;"",IF(INDEX('Size (Analyst)'!D:D,5*(ROW()-2)+4)&lt;&gt;"",INDEX('Size (Analyst)'!D:D,5*(ROW()-2)+4),#N/A),"")</f>
        <v>0</v>
      </c>
      <c r="E63">
        <f>IF($A63&lt;&gt;"",IF(INDEX('Size (Analyst)'!E:E,5*(ROW()-2)+4)&lt;&gt;"",INDEX('Size (Analyst)'!E:E,5*(ROW()-2)+4),#N/A),"")</f>
        <v>0</v>
      </c>
      <c r="F63">
        <f>IF($A63&lt;&gt;"",IF(INDEX('Size (Analyst)'!F:F,5*(ROW()-2)+4)&lt;&gt;"",INDEX('Size (Analyst)'!F:F,5*(ROW()-2)+4),#N/A),"")</f>
        <v>0</v>
      </c>
      <c r="G63">
        <f>IF($A63&lt;&gt;"",IF(INDEX('Size (Analyst)'!G:G,5*(ROW()-2)+4)&lt;&gt;"",INDEX('Size (Analyst)'!G:G,5*(ROW()-2)+4),#N/A),"")</f>
        <v>0</v>
      </c>
      <c r="H63">
        <f>IF($A63&lt;&gt;"",IF(INDEX('Size (Analyst)'!H:H,5*(ROW()-2)+4)&lt;&gt;"",INDEX('Size (Analyst)'!H:H,5*(ROW()-2)+4),#N/A),"")</f>
        <v>0</v>
      </c>
      <c r="I63">
        <f>IF($A63&lt;&gt;"",IF(INDEX('Size (Analyst)'!I:I,5*(ROW()-2)+4)&lt;&gt;"",INDEX('Size (Analyst)'!I:I,5*(ROW()-2)+4),#N/A),"")</f>
        <v>0</v>
      </c>
      <c r="J63">
        <f>IF($A63&lt;&gt;"",IF(INDEX('Size (Analyst)'!J:J,5*(ROW()-2)+4)&lt;&gt;"",INDEX('Size (Analyst)'!J:J,5*(ROW()-2)+4),#N/A),"")</f>
        <v>-3.1320427553444184E-2</v>
      </c>
      <c r="K63">
        <f>IF($A63&lt;&gt;"",IF(INDEX('Size (Analyst)'!K:K,5*(ROW()-2)+4)&lt;&gt;"",INDEX('Size (Analyst)'!K:K,5*(ROW()-2)+4),#N/A),"")</f>
        <v>0</v>
      </c>
      <c r="L63">
        <f>IF($A63&lt;&gt;"",IF(INDEX('Size (Analyst)'!L:L,5*(ROW()-2)+4)&lt;&gt;"",INDEX('Size (Analyst)'!L:L,5*(ROW()-2)+4),#N/A),"")</f>
        <v>0</v>
      </c>
      <c r="M63">
        <f>IF($A63&lt;&gt;"",IF(INDEX('Size (Analyst)'!M:M,5*(ROW()-2)+4)&lt;&gt;"",INDEX('Size (Analyst)'!M:M,5*(ROW()-2)+4),#N/A),"")</f>
        <v>0</v>
      </c>
      <c r="N63">
        <f>IF($A63&lt;&gt;"",IF(INDEX('Size (Analyst)'!N:N,5*(ROW()-2)+4)&lt;&gt;"",INDEX('Size (Analyst)'!N:N,5*(ROW()-2)+4),#N/A),"")</f>
        <v>0</v>
      </c>
      <c r="O63">
        <f>IF($A63&lt;&gt;"",IF(INDEX('Size (Analyst)'!O:O,5*(ROW()-2)+4)&lt;&gt;"",INDEX('Size (Analyst)'!O:O,5*(ROW()-2)+4),#N/A),"")</f>
        <v>0</v>
      </c>
      <c r="P63">
        <f>IF($A63&lt;&gt;"",IF(INDEX('Size (Analyst)'!P:P,5*(ROW()-2)+4)&lt;&gt;"",INDEX('Size (Analyst)'!P:P,5*(ROW()-2)+4),#N/A),"")</f>
        <v>0</v>
      </c>
      <c r="Q63">
        <f>IF($A63&lt;&gt;"",IF(INDEX('Size (Analyst)'!Q:Q,5*(ROW()-2)+4)&lt;&gt;"",INDEX('Size (Analyst)'!Q:Q,5*(ROW()-2)+4),#N/A),"")</f>
        <v>0</v>
      </c>
      <c r="R63">
        <f>IF($A63&lt;&gt;"",IF(INDEX('Size (Analyst)'!R:R,5*(ROW()-2)+4)&lt;&gt;"",INDEX('Size (Analyst)'!R:R,5*(ROW()-2)+4),#N/A),"")</f>
        <v>1.149625468164794E-2</v>
      </c>
      <c r="S63">
        <f>IF($A63&lt;&gt;"",IF(INDEX('Size (Analyst)'!S:S,5*(ROW()-2)+4)&lt;&gt;"",INDEX('Size (Analyst)'!S:S,5*(ROW()-2)+4),#N/A),"")</f>
        <v>0</v>
      </c>
      <c r="T63">
        <f>IF($A63&lt;&gt;"",IF(INDEX('Size (Analyst)'!T:T,5*(ROW()-2)+4)&lt;&gt;"",INDEX('Size (Analyst)'!T:T,5*(ROW()-2)+4),#N/A),"")</f>
        <v>-2.8421296296296295E-2</v>
      </c>
      <c r="U63">
        <f>IF($A63&lt;&gt;"",IF(INDEX('Size (Analyst)'!U:U,5*(ROW()-2)+4)&lt;&gt;"",INDEX('Size (Analyst)'!U:U,5*(ROW()-2)+4),#N/A),"")</f>
        <v>-2.5288764762208749E-2</v>
      </c>
      <c r="V63">
        <f>IF($A63&lt;&gt;"",IF(INDEX('Size (Analyst)'!V:V,5*(ROW()-2)+4)&lt;&gt;"",INDEX('Size (Analyst)'!V:V,5*(ROW()-2)+4),#N/A),"")</f>
        <v>0</v>
      </c>
      <c r="W63">
        <f>IF($A63&lt;&gt;"",IF(INDEX('Size (Analyst)'!W:W,5*(ROW()-2)+4)&lt;&gt;"",INDEX('Size (Analyst)'!W:W,5*(ROW()-2)+4),#N/A),"")</f>
        <v>0</v>
      </c>
      <c r="X63">
        <f>IF($A63&lt;&gt;"",IF(INDEX('Size (Analyst)'!X:X,5*(ROW()-2)+4)&lt;&gt;"",INDEX('Size (Analyst)'!X:X,5*(ROW()-2)+4),#N/A),"")</f>
        <v>0</v>
      </c>
      <c r="Y63">
        <f>IF($A63&lt;&gt;"",IF(INDEX('Size (Analyst)'!Y:Y,5*(ROW()-2)+4)&lt;&gt;"",INDEX('Size (Analyst)'!Y:Y,5*(ROW()-2)+4),#N/A),"")</f>
        <v>0</v>
      </c>
      <c r="Z63">
        <f>IF($A63&lt;&gt;"",IF(INDEX('Size (Analyst)'!Z:Z,5*(ROW()-2)+4)&lt;&gt;"",INDEX('Size (Analyst)'!Z:Z,5*(ROW()-2)+4),#N/A),"")</f>
        <v>0</v>
      </c>
    </row>
    <row r="64" spans="1:26" x14ac:dyDescent="0.2">
      <c r="A64" s="13" t="str">
        <f>IF(INDEX('Size (Analyst)'!A:A,5*(ROW()-2)+1)&lt;&gt;"",INDEX('Size (Analyst)'!A:A,5*(ROW()-2)+1),"")</f>
        <v>Forward Pt</v>
      </c>
      <c r="B64">
        <f>IF($A64&lt;&gt;"",IF(INDEX('Size (Analyst)'!B:B,5*(ROW()-2)+4)&lt;&gt;"",INDEX('Size (Analyst)'!B:B,5*(ROW()-2)+4),#N/A),"")</f>
        <v>-2</v>
      </c>
      <c r="C64">
        <f>IF($A64&lt;&gt;"",IF(INDEX('Size (Analyst)'!C:C,5*(ROW()-2)+4)&lt;&gt;"",INDEX('Size (Analyst)'!C:C,5*(ROW()-2)+4),#N/A),"")</f>
        <v>-2</v>
      </c>
      <c r="D64">
        <f>IF($A64&lt;&gt;"",IF(INDEX('Size (Analyst)'!D:D,5*(ROW()-2)+4)&lt;&gt;"",INDEX('Size (Analyst)'!D:D,5*(ROW()-2)+4),#N/A),"")</f>
        <v>0</v>
      </c>
      <c r="E64">
        <f>IF($A64&lt;&gt;"",IF(INDEX('Size (Analyst)'!E:E,5*(ROW()-2)+4)&lt;&gt;"",INDEX('Size (Analyst)'!E:E,5*(ROW()-2)+4),#N/A),"")</f>
        <v>0</v>
      </c>
      <c r="F64">
        <f>IF($A64&lt;&gt;"",IF(INDEX('Size (Analyst)'!F:F,5*(ROW()-2)+4)&lt;&gt;"",INDEX('Size (Analyst)'!F:F,5*(ROW()-2)+4),#N/A),"")</f>
        <v>0</v>
      </c>
      <c r="G64">
        <f>IF($A64&lt;&gt;"",IF(INDEX('Size (Analyst)'!G:G,5*(ROW()-2)+4)&lt;&gt;"",INDEX('Size (Analyst)'!G:G,5*(ROW()-2)+4),#N/A),"")</f>
        <v>0</v>
      </c>
      <c r="H64">
        <f>IF($A64&lt;&gt;"",IF(INDEX('Size (Analyst)'!H:H,5*(ROW()-2)+4)&lt;&gt;"",INDEX('Size (Analyst)'!H:H,5*(ROW()-2)+4),#N/A),"")</f>
        <v>0</v>
      </c>
      <c r="I64">
        <f>IF($A64&lt;&gt;"",IF(INDEX('Size (Analyst)'!I:I,5*(ROW()-2)+4)&lt;&gt;"",INDEX('Size (Analyst)'!I:I,5*(ROW()-2)+4),#N/A),"")</f>
        <v>0</v>
      </c>
      <c r="J64">
        <f>IF($A64&lt;&gt;"",IF(INDEX('Size (Analyst)'!J:J,5*(ROW()-2)+4)&lt;&gt;"",INDEX('Size (Analyst)'!J:J,5*(ROW()-2)+4),#N/A),"")</f>
        <v>-2</v>
      </c>
      <c r="K64">
        <f>IF($A64&lt;&gt;"",IF(INDEX('Size (Analyst)'!K:K,5*(ROW()-2)+4)&lt;&gt;"",INDEX('Size (Analyst)'!K:K,5*(ROW()-2)+4),#N/A),"")</f>
        <v>0</v>
      </c>
      <c r="L64">
        <f>IF($A64&lt;&gt;"",IF(INDEX('Size (Analyst)'!L:L,5*(ROW()-2)+4)&lt;&gt;"",INDEX('Size (Analyst)'!L:L,5*(ROW()-2)+4),#N/A),"")</f>
        <v>0</v>
      </c>
      <c r="M64">
        <f>IF($A64&lt;&gt;"",IF(INDEX('Size (Analyst)'!M:M,5*(ROW()-2)+4)&lt;&gt;"",INDEX('Size (Analyst)'!M:M,5*(ROW()-2)+4),#N/A),"")</f>
        <v>0</v>
      </c>
      <c r="N64">
        <f>IF($A64&lt;&gt;"",IF(INDEX('Size (Analyst)'!N:N,5*(ROW()-2)+4)&lt;&gt;"",INDEX('Size (Analyst)'!N:N,5*(ROW()-2)+4),#N/A),"")</f>
        <v>0</v>
      </c>
      <c r="O64">
        <f>IF($A64&lt;&gt;"",IF(INDEX('Size (Analyst)'!O:O,5*(ROW()-2)+4)&lt;&gt;"",INDEX('Size (Analyst)'!O:O,5*(ROW()-2)+4),#N/A),"")</f>
        <v>0</v>
      </c>
      <c r="P64">
        <f>IF($A64&lt;&gt;"",IF(INDEX('Size (Analyst)'!P:P,5*(ROW()-2)+4)&lt;&gt;"",INDEX('Size (Analyst)'!P:P,5*(ROW()-2)+4),#N/A),"")</f>
        <v>0</v>
      </c>
      <c r="Q64">
        <f>IF($A64&lt;&gt;"",IF(INDEX('Size (Analyst)'!Q:Q,5*(ROW()-2)+4)&lt;&gt;"",INDEX('Size (Analyst)'!Q:Q,5*(ROW()-2)+4),#N/A),"")</f>
        <v>0</v>
      </c>
      <c r="R64">
        <f>IF($A64&lt;&gt;"",IF(INDEX('Size (Analyst)'!R:R,5*(ROW()-2)+4)&lt;&gt;"",INDEX('Size (Analyst)'!R:R,5*(ROW()-2)+4),#N/A),"")</f>
        <v>1</v>
      </c>
      <c r="S64">
        <f>IF($A64&lt;&gt;"",IF(INDEX('Size (Analyst)'!S:S,5*(ROW()-2)+4)&lt;&gt;"",INDEX('Size (Analyst)'!S:S,5*(ROW()-2)+4),#N/A),"")</f>
        <v>0</v>
      </c>
      <c r="T64">
        <f>IF($A64&lt;&gt;"",IF(INDEX('Size (Analyst)'!T:T,5*(ROW()-2)+4)&lt;&gt;"",INDEX('Size (Analyst)'!T:T,5*(ROW()-2)+4),#N/A),"")</f>
        <v>-1</v>
      </c>
      <c r="U64">
        <f>IF($A64&lt;&gt;"",IF(INDEX('Size (Analyst)'!U:U,5*(ROW()-2)+4)&lt;&gt;"",INDEX('Size (Analyst)'!U:U,5*(ROW()-2)+4),#N/A),"")</f>
        <v>-1</v>
      </c>
      <c r="V64">
        <f>IF($A64&lt;&gt;"",IF(INDEX('Size (Analyst)'!V:V,5*(ROW()-2)+4)&lt;&gt;"",INDEX('Size (Analyst)'!V:V,5*(ROW()-2)+4),#N/A),"")</f>
        <v>0</v>
      </c>
      <c r="W64">
        <f>IF($A64&lt;&gt;"",IF(INDEX('Size (Analyst)'!W:W,5*(ROW()-2)+4)&lt;&gt;"",INDEX('Size (Analyst)'!W:W,5*(ROW()-2)+4),#N/A),"")</f>
        <v>0</v>
      </c>
      <c r="X64">
        <f>IF($A64&lt;&gt;"",IF(INDEX('Size (Analyst)'!X:X,5*(ROW()-2)+4)&lt;&gt;"",INDEX('Size (Analyst)'!X:X,5*(ROW()-2)+4),#N/A),"")</f>
        <v>0</v>
      </c>
      <c r="Y64">
        <f>IF($A64&lt;&gt;"",IF(INDEX('Size (Analyst)'!Y:Y,5*(ROW()-2)+4)&lt;&gt;"",INDEX('Size (Analyst)'!Y:Y,5*(ROW()-2)+4),#N/A),"")</f>
        <v>0</v>
      </c>
      <c r="Z64">
        <f>IF($A64&lt;&gt;"",IF(INDEX('Size (Analyst)'!Z:Z,5*(ROW()-2)+4)&lt;&gt;"",INDEX('Size (Analyst)'!Z:Z,5*(ROW()-2)+4),#N/A),"")</f>
        <v>0</v>
      </c>
    </row>
    <row r="65" spans="1:26" x14ac:dyDescent="0.2">
      <c r="A65" s="13" t="str">
        <f>IF(INDEX('Size (Analyst)'!A:A,5*(ROW()-2)+1)&lt;&gt;"",INDEX('Size (Analyst)'!A:A,5*(ROW()-2)+1),"")</f>
        <v>Spot</v>
      </c>
      <c r="B65" t="e">
        <f>IF($A65&lt;&gt;"",IF(INDEX('Size (Analyst)'!B:B,5*(ROW()-2)+4)&lt;&gt;"",INDEX('Size (Analyst)'!B:B,5*(ROW()-2)+4),#N/A),"")</f>
        <v>#N/A</v>
      </c>
      <c r="C65" t="e">
        <f>IF($A65&lt;&gt;"",IF(INDEX('Size (Analyst)'!C:C,5*(ROW()-2)+4)&lt;&gt;"",INDEX('Size (Analyst)'!C:C,5*(ROW()-2)+4),#N/A),"")</f>
        <v>#N/A</v>
      </c>
      <c r="D65" t="e">
        <f>IF($A65&lt;&gt;"",IF(INDEX('Size (Analyst)'!D:D,5*(ROW()-2)+4)&lt;&gt;"",INDEX('Size (Analyst)'!D:D,5*(ROW()-2)+4),#N/A),"")</f>
        <v>#N/A</v>
      </c>
      <c r="E65" t="e">
        <f>IF($A65&lt;&gt;"",IF(INDEX('Size (Analyst)'!E:E,5*(ROW()-2)+4)&lt;&gt;"",INDEX('Size (Analyst)'!E:E,5*(ROW()-2)+4),#N/A),"")</f>
        <v>#N/A</v>
      </c>
      <c r="F65" t="e">
        <f>IF($A65&lt;&gt;"",IF(INDEX('Size (Analyst)'!F:F,5*(ROW()-2)+4)&lt;&gt;"",INDEX('Size (Analyst)'!F:F,5*(ROW()-2)+4),#N/A),"")</f>
        <v>#N/A</v>
      </c>
      <c r="G65" t="e">
        <f>IF($A65&lt;&gt;"",IF(INDEX('Size (Analyst)'!G:G,5*(ROW()-2)+4)&lt;&gt;"",INDEX('Size (Analyst)'!G:G,5*(ROW()-2)+4),#N/A),"")</f>
        <v>#N/A</v>
      </c>
      <c r="H65" t="e">
        <f>IF($A65&lt;&gt;"",IF(INDEX('Size (Analyst)'!H:H,5*(ROW()-2)+4)&lt;&gt;"",INDEX('Size (Analyst)'!H:H,5*(ROW()-2)+4),#N/A),"")</f>
        <v>#N/A</v>
      </c>
      <c r="I65" t="e">
        <f>IF($A65&lt;&gt;"",IF(INDEX('Size (Analyst)'!I:I,5*(ROW()-2)+4)&lt;&gt;"",INDEX('Size (Analyst)'!I:I,5*(ROW()-2)+4),#N/A),"")</f>
        <v>#N/A</v>
      </c>
      <c r="J65" t="e">
        <f>IF($A65&lt;&gt;"",IF(INDEX('Size (Analyst)'!J:J,5*(ROW()-2)+4)&lt;&gt;"",INDEX('Size (Analyst)'!J:J,5*(ROW()-2)+4),#N/A),"")</f>
        <v>#N/A</v>
      </c>
      <c r="K65" t="e">
        <f>IF($A65&lt;&gt;"",IF(INDEX('Size (Analyst)'!K:K,5*(ROW()-2)+4)&lt;&gt;"",INDEX('Size (Analyst)'!K:K,5*(ROW()-2)+4),#N/A),"")</f>
        <v>#N/A</v>
      </c>
      <c r="L65" t="e">
        <f>IF($A65&lt;&gt;"",IF(INDEX('Size (Analyst)'!L:L,5*(ROW()-2)+4)&lt;&gt;"",INDEX('Size (Analyst)'!L:L,5*(ROW()-2)+4),#N/A),"")</f>
        <v>#N/A</v>
      </c>
      <c r="M65" t="e">
        <f>IF($A65&lt;&gt;"",IF(INDEX('Size (Analyst)'!M:M,5*(ROW()-2)+4)&lt;&gt;"",INDEX('Size (Analyst)'!M:M,5*(ROW()-2)+4),#N/A),"")</f>
        <v>#N/A</v>
      </c>
      <c r="N65" t="e">
        <f>IF($A65&lt;&gt;"",IF(INDEX('Size (Analyst)'!N:N,5*(ROW()-2)+4)&lt;&gt;"",INDEX('Size (Analyst)'!N:N,5*(ROW()-2)+4),#N/A),"")</f>
        <v>#N/A</v>
      </c>
      <c r="O65" t="e">
        <f>IF($A65&lt;&gt;"",IF(INDEX('Size (Analyst)'!O:O,5*(ROW()-2)+4)&lt;&gt;"",INDEX('Size (Analyst)'!O:O,5*(ROW()-2)+4),#N/A),"")</f>
        <v>#N/A</v>
      </c>
      <c r="P65" t="e">
        <f>IF($A65&lt;&gt;"",IF(INDEX('Size (Analyst)'!P:P,5*(ROW()-2)+4)&lt;&gt;"",INDEX('Size (Analyst)'!P:P,5*(ROW()-2)+4),#N/A),"")</f>
        <v>#N/A</v>
      </c>
      <c r="Q65" t="e">
        <f>IF($A65&lt;&gt;"",IF(INDEX('Size (Analyst)'!Q:Q,5*(ROW()-2)+4)&lt;&gt;"",INDEX('Size (Analyst)'!Q:Q,5*(ROW()-2)+4),#N/A),"")</f>
        <v>#N/A</v>
      </c>
      <c r="R65" t="e">
        <f>IF($A65&lt;&gt;"",IF(INDEX('Size (Analyst)'!R:R,5*(ROW()-2)+4)&lt;&gt;"",INDEX('Size (Analyst)'!R:R,5*(ROW()-2)+4),#N/A),"")</f>
        <v>#N/A</v>
      </c>
      <c r="S65" t="e">
        <f>IF($A65&lt;&gt;"",IF(INDEX('Size (Analyst)'!S:S,5*(ROW()-2)+4)&lt;&gt;"",INDEX('Size (Analyst)'!S:S,5*(ROW()-2)+4),#N/A),"")</f>
        <v>#N/A</v>
      </c>
      <c r="T65" t="e">
        <f>IF($A65&lt;&gt;"",IF(INDEX('Size (Analyst)'!T:T,5*(ROW()-2)+4)&lt;&gt;"",INDEX('Size (Analyst)'!T:T,5*(ROW()-2)+4),#N/A),"")</f>
        <v>#N/A</v>
      </c>
      <c r="U65" t="e">
        <f>IF($A65&lt;&gt;"",IF(INDEX('Size (Analyst)'!U:U,5*(ROW()-2)+4)&lt;&gt;"",INDEX('Size (Analyst)'!U:U,5*(ROW()-2)+4),#N/A),"")</f>
        <v>#N/A</v>
      </c>
      <c r="V65" t="e">
        <f>IF($A65&lt;&gt;"",IF(INDEX('Size (Analyst)'!V:V,5*(ROW()-2)+4)&lt;&gt;"",INDEX('Size (Analyst)'!V:V,5*(ROW()-2)+4),#N/A),"")</f>
        <v>#N/A</v>
      </c>
      <c r="W65" t="e">
        <f>IF($A65&lt;&gt;"",IF(INDEX('Size (Analyst)'!W:W,5*(ROW()-2)+4)&lt;&gt;"",INDEX('Size (Analyst)'!W:W,5*(ROW()-2)+4),#N/A),"")</f>
        <v>#N/A</v>
      </c>
      <c r="X65" t="e">
        <f>IF($A65&lt;&gt;"",IF(INDEX('Size (Analyst)'!X:X,5*(ROW()-2)+4)&lt;&gt;"",INDEX('Size (Analyst)'!X:X,5*(ROW()-2)+4),#N/A),"")</f>
        <v>#N/A</v>
      </c>
      <c r="Y65" t="e">
        <f>IF($A65&lt;&gt;"",IF(INDEX('Size (Analyst)'!Y:Y,5*(ROW()-2)+4)&lt;&gt;"",INDEX('Size (Analyst)'!Y:Y,5*(ROW()-2)+4),#N/A),"")</f>
        <v>#N/A</v>
      </c>
      <c r="Z65" t="e">
        <f>IF($A65&lt;&gt;"",IF(INDEX('Size (Analyst)'!Z:Z,5*(ROW()-2)+4)&lt;&gt;"",INDEX('Size (Analyst)'!Z:Z,5*(ROW()-2)+4),#N/A),"")</f>
        <v>#N/A</v>
      </c>
    </row>
    <row r="66" spans="1:26" x14ac:dyDescent="0.2">
      <c r="A66" s="13" t="str">
        <f>IF(INDEX('Size (Analyst)'!A:A,5*(ROW()-2)+1)&lt;&gt;"",INDEX('Size (Analyst)'!A:A,5*(ROW()-2)+1),"")</f>
        <v>Size</v>
      </c>
      <c r="B66" t="e">
        <f>IF($A66&lt;&gt;"",IF(INDEX('Size (Analyst)'!B:B,5*(ROW()-2)+4)&lt;&gt;"",INDEX('Size (Analyst)'!B:B,5*(ROW()-2)+4),#N/A),"")</f>
        <v>#N/A</v>
      </c>
      <c r="C66" t="e">
        <f>IF($A66&lt;&gt;"",IF(INDEX('Size (Analyst)'!C:C,5*(ROW()-2)+4)&lt;&gt;"",INDEX('Size (Analyst)'!C:C,5*(ROW()-2)+4),#N/A),"")</f>
        <v>#N/A</v>
      </c>
      <c r="D66" t="e">
        <f>IF($A66&lt;&gt;"",IF(INDEX('Size (Analyst)'!D:D,5*(ROW()-2)+4)&lt;&gt;"",INDEX('Size (Analyst)'!D:D,5*(ROW()-2)+4),#N/A),"")</f>
        <v>#N/A</v>
      </c>
      <c r="E66" t="e">
        <f>IF($A66&lt;&gt;"",IF(INDEX('Size (Analyst)'!E:E,5*(ROW()-2)+4)&lt;&gt;"",INDEX('Size (Analyst)'!E:E,5*(ROW()-2)+4),#N/A),"")</f>
        <v>#N/A</v>
      </c>
      <c r="F66" t="e">
        <f>IF($A66&lt;&gt;"",IF(INDEX('Size (Analyst)'!F:F,5*(ROW()-2)+4)&lt;&gt;"",INDEX('Size (Analyst)'!F:F,5*(ROW()-2)+4),#N/A),"")</f>
        <v>#N/A</v>
      </c>
      <c r="G66" t="e">
        <f>IF($A66&lt;&gt;"",IF(INDEX('Size (Analyst)'!G:G,5*(ROW()-2)+4)&lt;&gt;"",INDEX('Size (Analyst)'!G:G,5*(ROW()-2)+4),#N/A),"")</f>
        <v>#N/A</v>
      </c>
      <c r="H66" t="e">
        <f>IF($A66&lt;&gt;"",IF(INDEX('Size (Analyst)'!H:H,5*(ROW()-2)+4)&lt;&gt;"",INDEX('Size (Analyst)'!H:H,5*(ROW()-2)+4),#N/A),"")</f>
        <v>#N/A</v>
      </c>
      <c r="I66" t="e">
        <f>IF($A66&lt;&gt;"",IF(INDEX('Size (Analyst)'!I:I,5*(ROW()-2)+4)&lt;&gt;"",INDEX('Size (Analyst)'!I:I,5*(ROW()-2)+4),#N/A),"")</f>
        <v>#N/A</v>
      </c>
      <c r="J66" t="e">
        <f>IF($A66&lt;&gt;"",IF(INDEX('Size (Analyst)'!J:J,5*(ROW()-2)+4)&lt;&gt;"",INDEX('Size (Analyst)'!J:J,5*(ROW()-2)+4),#N/A),"")</f>
        <v>#N/A</v>
      </c>
      <c r="K66" t="e">
        <f>IF($A66&lt;&gt;"",IF(INDEX('Size (Analyst)'!K:K,5*(ROW()-2)+4)&lt;&gt;"",INDEX('Size (Analyst)'!K:K,5*(ROW()-2)+4),#N/A),"")</f>
        <v>#N/A</v>
      </c>
      <c r="L66" t="e">
        <f>IF($A66&lt;&gt;"",IF(INDEX('Size (Analyst)'!L:L,5*(ROW()-2)+4)&lt;&gt;"",INDEX('Size (Analyst)'!L:L,5*(ROW()-2)+4),#N/A),"")</f>
        <v>#N/A</v>
      </c>
      <c r="M66" t="e">
        <f>IF($A66&lt;&gt;"",IF(INDEX('Size (Analyst)'!M:M,5*(ROW()-2)+4)&lt;&gt;"",INDEX('Size (Analyst)'!M:M,5*(ROW()-2)+4),#N/A),"")</f>
        <v>#N/A</v>
      </c>
      <c r="N66" t="e">
        <f>IF($A66&lt;&gt;"",IF(INDEX('Size (Analyst)'!N:N,5*(ROW()-2)+4)&lt;&gt;"",INDEX('Size (Analyst)'!N:N,5*(ROW()-2)+4),#N/A),"")</f>
        <v>#N/A</v>
      </c>
      <c r="O66" t="e">
        <f>IF($A66&lt;&gt;"",IF(INDEX('Size (Analyst)'!O:O,5*(ROW()-2)+4)&lt;&gt;"",INDEX('Size (Analyst)'!O:O,5*(ROW()-2)+4),#N/A),"")</f>
        <v>#N/A</v>
      </c>
      <c r="P66" t="e">
        <f>IF($A66&lt;&gt;"",IF(INDEX('Size (Analyst)'!P:P,5*(ROW()-2)+4)&lt;&gt;"",INDEX('Size (Analyst)'!P:P,5*(ROW()-2)+4),#N/A),"")</f>
        <v>#N/A</v>
      </c>
      <c r="Q66" t="e">
        <f>IF($A66&lt;&gt;"",IF(INDEX('Size (Analyst)'!Q:Q,5*(ROW()-2)+4)&lt;&gt;"",INDEX('Size (Analyst)'!Q:Q,5*(ROW()-2)+4),#N/A),"")</f>
        <v>#N/A</v>
      </c>
      <c r="R66" t="e">
        <f>IF($A66&lt;&gt;"",IF(INDEX('Size (Analyst)'!R:R,5*(ROW()-2)+4)&lt;&gt;"",INDEX('Size (Analyst)'!R:R,5*(ROW()-2)+4),#N/A),"")</f>
        <v>#N/A</v>
      </c>
      <c r="S66" t="e">
        <f>IF($A66&lt;&gt;"",IF(INDEX('Size (Analyst)'!S:S,5*(ROW()-2)+4)&lt;&gt;"",INDEX('Size (Analyst)'!S:S,5*(ROW()-2)+4),#N/A),"")</f>
        <v>#N/A</v>
      </c>
      <c r="T66" t="e">
        <f>IF($A66&lt;&gt;"",IF(INDEX('Size (Analyst)'!T:T,5*(ROW()-2)+4)&lt;&gt;"",INDEX('Size (Analyst)'!T:T,5*(ROW()-2)+4),#N/A),"")</f>
        <v>#N/A</v>
      </c>
      <c r="U66">
        <f>IF($A66&lt;&gt;"",IF(INDEX('Size (Analyst)'!U:U,5*(ROW()-2)+4)&lt;&gt;"",INDEX('Size (Analyst)'!U:U,5*(ROW()-2)+4),#N/A),"")</f>
        <v>6.1805555555555558E-2</v>
      </c>
      <c r="V66" t="e">
        <f>IF($A66&lt;&gt;"",IF(INDEX('Size (Analyst)'!V:V,5*(ROW()-2)+4)&lt;&gt;"",INDEX('Size (Analyst)'!V:V,5*(ROW()-2)+4),#N/A),"")</f>
        <v>#N/A</v>
      </c>
      <c r="W66" t="e">
        <f>IF($A66&lt;&gt;"",IF(INDEX('Size (Analyst)'!W:W,5*(ROW()-2)+4)&lt;&gt;"",INDEX('Size (Analyst)'!W:W,5*(ROW()-2)+4),#N/A),"")</f>
        <v>#N/A</v>
      </c>
      <c r="X66" t="e">
        <f>IF($A66&lt;&gt;"",IF(INDEX('Size (Analyst)'!X:X,5*(ROW()-2)+4)&lt;&gt;"",INDEX('Size (Analyst)'!X:X,5*(ROW()-2)+4),#N/A),"")</f>
        <v>#N/A</v>
      </c>
      <c r="Y66" t="e">
        <f>IF($A66&lt;&gt;"",IF(INDEX('Size (Analyst)'!Y:Y,5*(ROW()-2)+4)&lt;&gt;"",INDEX('Size (Analyst)'!Y:Y,5*(ROW()-2)+4),#N/A),"")</f>
        <v>#N/A</v>
      </c>
      <c r="Z66" t="e">
        <f>IF($A66&lt;&gt;"",IF(INDEX('Size (Analyst)'!Z:Z,5*(ROW()-2)+4)&lt;&gt;"",INDEX('Size (Analyst)'!Z:Z,5*(ROW()-2)+4),#N/A),"")</f>
        <v>#N/A</v>
      </c>
    </row>
    <row r="67" spans="1:26" x14ac:dyDescent="0.2">
      <c r="A67" s="13" t="str">
        <f>IF(INDEX('Size (Analyst)'!A:A,5*(ROW()-2)+1)&lt;&gt;"",INDEX('Size (Analyst)'!A:A,5*(ROW()-2)+1),"")</f>
        <v>Conviction</v>
      </c>
      <c r="B67" t="e">
        <f>IF($A67&lt;&gt;"",IF(INDEX('Size (Analyst)'!B:B,5*(ROW()-2)+4)&lt;&gt;"",INDEX('Size (Analyst)'!B:B,5*(ROW()-2)+4),#N/A),"")</f>
        <v>#N/A</v>
      </c>
      <c r="C67" t="e">
        <f>IF($A67&lt;&gt;"",IF(INDEX('Size (Analyst)'!C:C,5*(ROW()-2)+4)&lt;&gt;"",INDEX('Size (Analyst)'!C:C,5*(ROW()-2)+4),#N/A),"")</f>
        <v>#N/A</v>
      </c>
      <c r="D67" t="e">
        <f>IF($A67&lt;&gt;"",IF(INDEX('Size (Analyst)'!D:D,5*(ROW()-2)+4)&lt;&gt;"",INDEX('Size (Analyst)'!D:D,5*(ROW()-2)+4),#N/A),"")</f>
        <v>#N/A</v>
      </c>
      <c r="E67" t="e">
        <f>IF($A67&lt;&gt;"",IF(INDEX('Size (Analyst)'!E:E,5*(ROW()-2)+4)&lt;&gt;"",INDEX('Size (Analyst)'!E:E,5*(ROW()-2)+4),#N/A),"")</f>
        <v>#N/A</v>
      </c>
      <c r="F67" t="e">
        <f>IF($A67&lt;&gt;"",IF(INDEX('Size (Analyst)'!F:F,5*(ROW()-2)+4)&lt;&gt;"",INDEX('Size (Analyst)'!F:F,5*(ROW()-2)+4),#N/A),"")</f>
        <v>#N/A</v>
      </c>
      <c r="G67" t="e">
        <f>IF($A67&lt;&gt;"",IF(INDEX('Size (Analyst)'!G:G,5*(ROW()-2)+4)&lt;&gt;"",INDEX('Size (Analyst)'!G:G,5*(ROW()-2)+4),#N/A),"")</f>
        <v>#N/A</v>
      </c>
      <c r="H67" t="e">
        <f>IF($A67&lt;&gt;"",IF(INDEX('Size (Analyst)'!H:H,5*(ROW()-2)+4)&lt;&gt;"",INDEX('Size (Analyst)'!H:H,5*(ROW()-2)+4),#N/A),"")</f>
        <v>#N/A</v>
      </c>
      <c r="I67" t="e">
        <f>IF($A67&lt;&gt;"",IF(INDEX('Size (Analyst)'!I:I,5*(ROW()-2)+4)&lt;&gt;"",INDEX('Size (Analyst)'!I:I,5*(ROW()-2)+4),#N/A),"")</f>
        <v>#N/A</v>
      </c>
      <c r="J67" t="e">
        <f>IF($A67&lt;&gt;"",IF(INDEX('Size (Analyst)'!J:J,5*(ROW()-2)+4)&lt;&gt;"",INDEX('Size (Analyst)'!J:J,5*(ROW()-2)+4),#N/A),"")</f>
        <v>#N/A</v>
      </c>
      <c r="K67" t="e">
        <f>IF($A67&lt;&gt;"",IF(INDEX('Size (Analyst)'!K:K,5*(ROW()-2)+4)&lt;&gt;"",INDEX('Size (Analyst)'!K:K,5*(ROW()-2)+4),#N/A),"")</f>
        <v>#N/A</v>
      </c>
      <c r="L67" t="e">
        <f>IF($A67&lt;&gt;"",IF(INDEX('Size (Analyst)'!L:L,5*(ROW()-2)+4)&lt;&gt;"",INDEX('Size (Analyst)'!L:L,5*(ROW()-2)+4),#N/A),"")</f>
        <v>#N/A</v>
      </c>
      <c r="M67" t="e">
        <f>IF($A67&lt;&gt;"",IF(INDEX('Size (Analyst)'!M:M,5*(ROW()-2)+4)&lt;&gt;"",INDEX('Size (Analyst)'!M:M,5*(ROW()-2)+4),#N/A),"")</f>
        <v>#N/A</v>
      </c>
      <c r="N67" t="e">
        <f>IF($A67&lt;&gt;"",IF(INDEX('Size (Analyst)'!N:N,5*(ROW()-2)+4)&lt;&gt;"",INDEX('Size (Analyst)'!N:N,5*(ROW()-2)+4),#N/A),"")</f>
        <v>#N/A</v>
      </c>
      <c r="O67" t="e">
        <f>IF($A67&lt;&gt;"",IF(INDEX('Size (Analyst)'!O:O,5*(ROW()-2)+4)&lt;&gt;"",INDEX('Size (Analyst)'!O:O,5*(ROW()-2)+4),#N/A),"")</f>
        <v>#N/A</v>
      </c>
      <c r="P67" t="e">
        <f>IF($A67&lt;&gt;"",IF(INDEX('Size (Analyst)'!P:P,5*(ROW()-2)+4)&lt;&gt;"",INDEX('Size (Analyst)'!P:P,5*(ROW()-2)+4),#N/A),"")</f>
        <v>#N/A</v>
      </c>
      <c r="Q67" t="e">
        <f>IF($A67&lt;&gt;"",IF(INDEX('Size (Analyst)'!Q:Q,5*(ROW()-2)+4)&lt;&gt;"",INDEX('Size (Analyst)'!Q:Q,5*(ROW()-2)+4),#N/A),"")</f>
        <v>#N/A</v>
      </c>
      <c r="R67" t="e">
        <f>IF($A67&lt;&gt;"",IF(INDEX('Size (Analyst)'!R:R,5*(ROW()-2)+4)&lt;&gt;"",INDEX('Size (Analyst)'!R:R,5*(ROW()-2)+4),#N/A),"")</f>
        <v>#N/A</v>
      </c>
      <c r="S67" t="e">
        <f>IF($A67&lt;&gt;"",IF(INDEX('Size (Analyst)'!S:S,5*(ROW()-2)+4)&lt;&gt;"",INDEX('Size (Analyst)'!S:S,5*(ROW()-2)+4),#N/A),"")</f>
        <v>#N/A</v>
      </c>
      <c r="T67" t="e">
        <f>IF($A67&lt;&gt;"",IF(INDEX('Size (Analyst)'!T:T,5*(ROW()-2)+4)&lt;&gt;"",INDEX('Size (Analyst)'!T:T,5*(ROW()-2)+4),#N/A),"")</f>
        <v>#N/A</v>
      </c>
      <c r="U67" t="e">
        <f>IF($A67&lt;&gt;"",IF(INDEX('Size (Analyst)'!U:U,5*(ROW()-2)+4)&lt;&gt;"",INDEX('Size (Analyst)'!U:U,5*(ROW()-2)+4),#N/A),"")</f>
        <v>#N/A</v>
      </c>
      <c r="V67" t="e">
        <f>IF($A67&lt;&gt;"",IF(INDEX('Size (Analyst)'!V:V,5*(ROW()-2)+4)&lt;&gt;"",INDEX('Size (Analyst)'!V:V,5*(ROW()-2)+4),#N/A),"")</f>
        <v>#N/A</v>
      </c>
      <c r="W67" t="e">
        <f>IF($A67&lt;&gt;"",IF(INDEX('Size (Analyst)'!W:W,5*(ROW()-2)+4)&lt;&gt;"",INDEX('Size (Analyst)'!W:W,5*(ROW()-2)+4),#N/A),"")</f>
        <v>#N/A</v>
      </c>
      <c r="X67" t="e">
        <f>IF($A67&lt;&gt;"",IF(INDEX('Size (Analyst)'!X:X,5*(ROW()-2)+4)&lt;&gt;"",INDEX('Size (Analyst)'!X:X,5*(ROW()-2)+4),#N/A),"")</f>
        <v>#N/A</v>
      </c>
      <c r="Y67" t="e">
        <f>IF($A67&lt;&gt;"",IF(INDEX('Size (Analyst)'!Y:Y,5*(ROW()-2)+4)&lt;&gt;"",INDEX('Size (Analyst)'!Y:Y,5*(ROW()-2)+4),#N/A),"")</f>
        <v>#N/A</v>
      </c>
      <c r="Z67" t="e">
        <f>IF($A67&lt;&gt;"",IF(INDEX('Size (Analyst)'!Z:Z,5*(ROW()-2)+4)&lt;&gt;"",INDEX('Size (Analyst)'!Z:Z,5*(ROW()-2)+4),#N/A),"")</f>
        <v>#N/A</v>
      </c>
    </row>
    <row r="68" spans="1:26" x14ac:dyDescent="0.2">
      <c r="A68" s="13">
        <f>IF(INDEX('Size (Analyst)'!A:A,5*(ROW()-2)+1)&lt;&gt;"",INDEX('Size (Analyst)'!A:A,5*(ROW()-2)+1),"")</f>
        <v>45012</v>
      </c>
      <c r="B68" t="e">
        <f>IF($A68&lt;&gt;"",IF(INDEX('Size (Analyst)'!B:B,5*(ROW()-2)+4)&lt;&gt;"",INDEX('Size (Analyst)'!B:B,5*(ROW()-2)+4),#N/A),"")</f>
        <v>#N/A</v>
      </c>
      <c r="C68" t="e">
        <f>IF($A68&lt;&gt;"",IF(INDEX('Size (Analyst)'!C:C,5*(ROW()-2)+4)&lt;&gt;"",INDEX('Size (Analyst)'!C:C,5*(ROW()-2)+4),#N/A),"")</f>
        <v>#N/A</v>
      </c>
      <c r="D68" t="e">
        <f>IF($A68&lt;&gt;"",IF(INDEX('Size (Analyst)'!D:D,5*(ROW()-2)+4)&lt;&gt;"",INDEX('Size (Analyst)'!D:D,5*(ROW()-2)+4),#N/A),"")</f>
        <v>#N/A</v>
      </c>
      <c r="E68" t="e">
        <f>IF($A68&lt;&gt;"",IF(INDEX('Size (Analyst)'!E:E,5*(ROW()-2)+4)&lt;&gt;"",INDEX('Size (Analyst)'!E:E,5*(ROW()-2)+4),#N/A),"")</f>
        <v>#N/A</v>
      </c>
      <c r="F68" t="e">
        <f>IF($A68&lt;&gt;"",IF(INDEX('Size (Analyst)'!F:F,5*(ROW()-2)+4)&lt;&gt;"",INDEX('Size (Analyst)'!F:F,5*(ROW()-2)+4),#N/A),"")</f>
        <v>#N/A</v>
      </c>
      <c r="G68" t="e">
        <f>IF($A68&lt;&gt;"",IF(INDEX('Size (Analyst)'!G:G,5*(ROW()-2)+4)&lt;&gt;"",INDEX('Size (Analyst)'!G:G,5*(ROW()-2)+4),#N/A),"")</f>
        <v>#N/A</v>
      </c>
      <c r="H68" t="e">
        <f>IF($A68&lt;&gt;"",IF(INDEX('Size (Analyst)'!H:H,5*(ROW()-2)+4)&lt;&gt;"",INDEX('Size (Analyst)'!H:H,5*(ROW()-2)+4),#N/A),"")</f>
        <v>#N/A</v>
      </c>
      <c r="I68" t="e">
        <f>IF($A68&lt;&gt;"",IF(INDEX('Size (Analyst)'!I:I,5*(ROW()-2)+4)&lt;&gt;"",INDEX('Size (Analyst)'!I:I,5*(ROW()-2)+4),#N/A),"")</f>
        <v>#N/A</v>
      </c>
      <c r="J68" t="e">
        <f>IF($A68&lt;&gt;"",IF(INDEX('Size (Analyst)'!J:J,5*(ROW()-2)+4)&lt;&gt;"",INDEX('Size (Analyst)'!J:J,5*(ROW()-2)+4),#N/A),"")</f>
        <v>#N/A</v>
      </c>
      <c r="K68" t="e">
        <f>IF($A68&lt;&gt;"",IF(INDEX('Size (Analyst)'!K:K,5*(ROW()-2)+4)&lt;&gt;"",INDEX('Size (Analyst)'!K:K,5*(ROW()-2)+4),#N/A),"")</f>
        <v>#N/A</v>
      </c>
      <c r="L68" t="e">
        <f>IF($A68&lt;&gt;"",IF(INDEX('Size (Analyst)'!L:L,5*(ROW()-2)+4)&lt;&gt;"",INDEX('Size (Analyst)'!L:L,5*(ROW()-2)+4),#N/A),"")</f>
        <v>#N/A</v>
      </c>
      <c r="M68" t="e">
        <f>IF($A68&lt;&gt;"",IF(INDEX('Size (Analyst)'!M:M,5*(ROW()-2)+4)&lt;&gt;"",INDEX('Size (Analyst)'!M:M,5*(ROW()-2)+4),#N/A),"")</f>
        <v>#N/A</v>
      </c>
      <c r="N68" t="e">
        <f>IF($A68&lt;&gt;"",IF(INDEX('Size (Analyst)'!N:N,5*(ROW()-2)+4)&lt;&gt;"",INDEX('Size (Analyst)'!N:N,5*(ROW()-2)+4),#N/A),"")</f>
        <v>#N/A</v>
      </c>
      <c r="O68" t="e">
        <f>IF($A68&lt;&gt;"",IF(INDEX('Size (Analyst)'!O:O,5*(ROW()-2)+4)&lt;&gt;"",INDEX('Size (Analyst)'!O:O,5*(ROW()-2)+4),#N/A),"")</f>
        <v>#N/A</v>
      </c>
      <c r="P68" t="e">
        <f>IF($A68&lt;&gt;"",IF(INDEX('Size (Analyst)'!P:P,5*(ROW()-2)+4)&lt;&gt;"",INDEX('Size (Analyst)'!P:P,5*(ROW()-2)+4),#N/A),"")</f>
        <v>#N/A</v>
      </c>
      <c r="Q68" t="e">
        <f>IF($A68&lt;&gt;"",IF(INDEX('Size (Analyst)'!Q:Q,5*(ROW()-2)+4)&lt;&gt;"",INDEX('Size (Analyst)'!Q:Q,5*(ROW()-2)+4),#N/A),"")</f>
        <v>#N/A</v>
      </c>
      <c r="R68">
        <f>IF($A68&lt;&gt;"",IF(INDEX('Size (Analyst)'!R:R,5*(ROW()-2)+4)&lt;&gt;"",INDEX('Size (Analyst)'!R:R,5*(ROW()-2)+4),#N/A),"")</f>
        <v>19.09</v>
      </c>
      <c r="S68" t="e">
        <f>IF($A68&lt;&gt;"",IF(INDEX('Size (Analyst)'!S:S,5*(ROW()-2)+4)&lt;&gt;"",INDEX('Size (Analyst)'!S:S,5*(ROW()-2)+4),#N/A),"")</f>
        <v>#N/A</v>
      </c>
      <c r="T68" t="e">
        <f>IF($A68&lt;&gt;"",IF(INDEX('Size (Analyst)'!T:T,5*(ROW()-2)+4)&lt;&gt;"",INDEX('Size (Analyst)'!T:T,5*(ROW()-2)+4),#N/A),"")</f>
        <v>#N/A</v>
      </c>
      <c r="U68" t="e">
        <f>IF($A68&lt;&gt;"",IF(INDEX('Size (Analyst)'!U:U,5*(ROW()-2)+4)&lt;&gt;"",INDEX('Size (Analyst)'!U:U,5*(ROW()-2)+4),#N/A),"")</f>
        <v>#N/A</v>
      </c>
      <c r="V68" t="e">
        <f>IF($A68&lt;&gt;"",IF(INDEX('Size (Analyst)'!V:V,5*(ROW()-2)+4)&lt;&gt;"",INDEX('Size (Analyst)'!V:V,5*(ROW()-2)+4),#N/A),"")</f>
        <v>#N/A</v>
      </c>
      <c r="W68" t="e">
        <f>IF($A68&lt;&gt;"",IF(INDEX('Size (Analyst)'!W:W,5*(ROW()-2)+4)&lt;&gt;"",INDEX('Size (Analyst)'!W:W,5*(ROW()-2)+4),#N/A),"")</f>
        <v>#N/A</v>
      </c>
      <c r="X68" t="e">
        <f>IF($A68&lt;&gt;"",IF(INDEX('Size (Analyst)'!X:X,5*(ROW()-2)+4)&lt;&gt;"",INDEX('Size (Analyst)'!X:X,5*(ROW()-2)+4),#N/A),"")</f>
        <v>#N/A</v>
      </c>
      <c r="Y68" t="e">
        <f>IF($A68&lt;&gt;"",IF(INDEX('Size (Analyst)'!Y:Y,5*(ROW()-2)+4)&lt;&gt;"",INDEX('Size (Analyst)'!Y:Y,5*(ROW()-2)+4),#N/A),"")</f>
        <v>#N/A</v>
      </c>
      <c r="Z68" t="e">
        <f>IF($A68&lt;&gt;"",IF(INDEX('Size (Analyst)'!Z:Z,5*(ROW()-2)+4)&lt;&gt;"",INDEX('Size (Analyst)'!Z:Z,5*(ROW()-2)+4),#N/A),"")</f>
        <v>#N/A</v>
      </c>
    </row>
    <row r="69" spans="1:26" x14ac:dyDescent="0.2">
      <c r="A69" s="13" t="str">
        <f>IF(INDEX('Size (Analyst)'!A:A,5*(ROW()-2)+1)&lt;&gt;"",INDEX('Size (Analyst)'!A:A,5*(ROW()-2)+1),"")</f>
        <v>Time Stamp</v>
      </c>
      <c r="B69">
        <f>IF($A69&lt;&gt;"",IF(INDEX('Size (Analyst)'!B:B,5*(ROW()-2)+4)&lt;&gt;"",INDEX('Size (Analyst)'!B:B,5*(ROW()-2)+4),#N/A),"")</f>
        <v>-1.7089836888331239E-2</v>
      </c>
      <c r="C69">
        <f>IF($A69&lt;&gt;"",IF(INDEX('Size (Analyst)'!C:C,5*(ROW()-2)+4)&lt;&gt;"",INDEX('Size (Analyst)'!C:C,5*(ROW()-2)+4),#N/A),"")</f>
        <v>-1.7783856682769727E-2</v>
      </c>
      <c r="D69">
        <f>IF($A69&lt;&gt;"",IF(INDEX('Size (Analyst)'!D:D,5*(ROW()-2)+4)&lt;&gt;"",INDEX('Size (Analyst)'!D:D,5*(ROW()-2)+4),#N/A),"")</f>
        <v>0</v>
      </c>
      <c r="E69">
        <f>IF($A69&lt;&gt;"",IF(INDEX('Size (Analyst)'!E:E,5*(ROW()-2)+4)&lt;&gt;"",INDEX('Size (Analyst)'!E:E,5*(ROW()-2)+4),#N/A),"")</f>
        <v>0</v>
      </c>
      <c r="F69">
        <f>IF($A69&lt;&gt;"",IF(INDEX('Size (Analyst)'!F:F,5*(ROW()-2)+4)&lt;&gt;"",INDEX('Size (Analyst)'!F:F,5*(ROW()-2)+4),#N/A),"")</f>
        <v>0</v>
      </c>
      <c r="G69">
        <f>IF($A69&lt;&gt;"",IF(INDEX('Size (Analyst)'!G:G,5*(ROW()-2)+4)&lt;&gt;"",INDEX('Size (Analyst)'!G:G,5*(ROW()-2)+4),#N/A),"")</f>
        <v>0</v>
      </c>
      <c r="H69">
        <f>IF($A69&lt;&gt;"",IF(INDEX('Size (Analyst)'!H:H,5*(ROW()-2)+4)&lt;&gt;"",INDEX('Size (Analyst)'!H:H,5*(ROW()-2)+4),#N/A),"")</f>
        <v>0</v>
      </c>
      <c r="I69">
        <f>IF($A69&lt;&gt;"",IF(INDEX('Size (Analyst)'!I:I,5*(ROW()-2)+4)&lt;&gt;"",INDEX('Size (Analyst)'!I:I,5*(ROW()-2)+4),#N/A),"")</f>
        <v>0</v>
      </c>
      <c r="J69">
        <f>IF($A69&lt;&gt;"",IF(INDEX('Size (Analyst)'!J:J,5*(ROW()-2)+4)&lt;&gt;"",INDEX('Size (Analyst)'!J:J,5*(ROW()-2)+4),#N/A),"")</f>
        <v>-3.1320427553444184E-2</v>
      </c>
      <c r="K69">
        <f>IF($A69&lt;&gt;"",IF(INDEX('Size (Analyst)'!K:K,5*(ROW()-2)+4)&lt;&gt;"",INDEX('Size (Analyst)'!K:K,5*(ROW()-2)+4),#N/A),"")</f>
        <v>0</v>
      </c>
      <c r="L69">
        <f>IF($A69&lt;&gt;"",IF(INDEX('Size (Analyst)'!L:L,5*(ROW()-2)+4)&lt;&gt;"",INDEX('Size (Analyst)'!L:L,5*(ROW()-2)+4),#N/A),"")</f>
        <v>0</v>
      </c>
      <c r="M69">
        <f>IF($A69&lt;&gt;"",IF(INDEX('Size (Analyst)'!M:M,5*(ROW()-2)+4)&lt;&gt;"",INDEX('Size (Analyst)'!M:M,5*(ROW()-2)+4),#N/A),"")</f>
        <v>0</v>
      </c>
      <c r="N69">
        <f>IF($A69&lt;&gt;"",IF(INDEX('Size (Analyst)'!N:N,5*(ROW()-2)+4)&lt;&gt;"",INDEX('Size (Analyst)'!N:N,5*(ROW()-2)+4),#N/A),"")</f>
        <v>0</v>
      </c>
      <c r="O69">
        <f>IF($A69&lt;&gt;"",IF(INDEX('Size (Analyst)'!O:O,5*(ROW()-2)+4)&lt;&gt;"",INDEX('Size (Analyst)'!O:O,5*(ROW()-2)+4),#N/A),"")</f>
        <v>0</v>
      </c>
      <c r="P69">
        <f>IF($A69&lt;&gt;"",IF(INDEX('Size (Analyst)'!P:P,5*(ROW()-2)+4)&lt;&gt;"",INDEX('Size (Analyst)'!P:P,5*(ROW()-2)+4),#N/A),"")</f>
        <v>0</v>
      </c>
      <c r="Q69">
        <f>IF($A69&lt;&gt;"",IF(INDEX('Size (Analyst)'!Q:Q,5*(ROW()-2)+4)&lt;&gt;"",INDEX('Size (Analyst)'!Q:Q,5*(ROW()-2)+4),#N/A),"")</f>
        <v>-1.8797917744438699E-2</v>
      </c>
      <c r="R69">
        <f>IF($A69&lt;&gt;"",IF(INDEX('Size (Analyst)'!R:R,5*(ROW()-2)+4)&lt;&gt;"",INDEX('Size (Analyst)'!R:R,5*(ROW()-2)+4),#N/A),"")</f>
        <v>-4.9894816867144202E-3</v>
      </c>
      <c r="S69">
        <f>IF($A69&lt;&gt;"",IF(INDEX('Size (Analyst)'!S:S,5*(ROW()-2)+4)&lt;&gt;"",INDEX('Size (Analyst)'!S:S,5*(ROW()-2)+4),#N/A),"")</f>
        <v>0</v>
      </c>
      <c r="T69">
        <f>IF($A69&lt;&gt;"",IF(INDEX('Size (Analyst)'!T:T,5*(ROW()-2)+4)&lt;&gt;"",INDEX('Size (Analyst)'!T:T,5*(ROW()-2)+4),#N/A),"")</f>
        <v>0</v>
      </c>
      <c r="U69">
        <f>IF($A69&lt;&gt;"",IF(INDEX('Size (Analyst)'!U:U,5*(ROW()-2)+4)&lt;&gt;"",INDEX('Size (Analyst)'!U:U,5*(ROW()-2)+4),#N/A),"")</f>
        <v>-2.3247840690978884E-2</v>
      </c>
      <c r="V69">
        <f>IF($A69&lt;&gt;"",IF(INDEX('Size (Analyst)'!V:V,5*(ROW()-2)+4)&lt;&gt;"",INDEX('Size (Analyst)'!V:V,5*(ROW()-2)+4),#N/A),"")</f>
        <v>0</v>
      </c>
      <c r="W69">
        <f>IF($A69&lt;&gt;"",IF(INDEX('Size (Analyst)'!W:W,5*(ROW()-2)+4)&lt;&gt;"",INDEX('Size (Analyst)'!W:W,5*(ROW()-2)+4),#N/A),"")</f>
        <v>0</v>
      </c>
      <c r="X69">
        <f>IF($A69&lt;&gt;"",IF(INDEX('Size (Analyst)'!X:X,5*(ROW()-2)+4)&lt;&gt;"",INDEX('Size (Analyst)'!X:X,5*(ROW()-2)+4),#N/A),"")</f>
        <v>0</v>
      </c>
      <c r="Y69">
        <f>IF($A69&lt;&gt;"",IF(INDEX('Size (Analyst)'!Y:Y,5*(ROW()-2)+4)&lt;&gt;"",INDEX('Size (Analyst)'!Y:Y,5*(ROW()-2)+4),#N/A),"")</f>
        <v>0</v>
      </c>
      <c r="Z69">
        <f>IF($A69&lt;&gt;"",IF(INDEX('Size (Analyst)'!Z:Z,5*(ROW()-2)+4)&lt;&gt;"",INDEX('Size (Analyst)'!Z:Z,5*(ROW()-2)+4),#N/A),"")</f>
        <v>0</v>
      </c>
    </row>
    <row r="70" spans="1:26" x14ac:dyDescent="0.2">
      <c r="A70" s="13" t="str">
        <f>IF(INDEX('Size (Analyst)'!A:A,5*(ROW()-2)+1)&lt;&gt;"",INDEX('Size (Analyst)'!A:A,5*(ROW()-2)+1),"")</f>
        <v>Forward Pt</v>
      </c>
      <c r="B70">
        <f>IF($A70&lt;&gt;"",IF(INDEX('Size (Analyst)'!B:B,5*(ROW()-2)+4)&lt;&gt;"",INDEX('Size (Analyst)'!B:B,5*(ROW()-2)+4),#N/A),"")</f>
        <v>-2</v>
      </c>
      <c r="C70">
        <f>IF($A70&lt;&gt;"",IF(INDEX('Size (Analyst)'!C:C,5*(ROW()-2)+4)&lt;&gt;"",INDEX('Size (Analyst)'!C:C,5*(ROW()-2)+4),#N/A),"")</f>
        <v>-2</v>
      </c>
      <c r="D70">
        <f>IF($A70&lt;&gt;"",IF(INDEX('Size (Analyst)'!D:D,5*(ROW()-2)+4)&lt;&gt;"",INDEX('Size (Analyst)'!D:D,5*(ROW()-2)+4),#N/A),"")</f>
        <v>0</v>
      </c>
      <c r="E70">
        <f>IF($A70&lt;&gt;"",IF(INDEX('Size (Analyst)'!E:E,5*(ROW()-2)+4)&lt;&gt;"",INDEX('Size (Analyst)'!E:E,5*(ROW()-2)+4),#N/A),"")</f>
        <v>0</v>
      </c>
      <c r="F70">
        <f>IF($A70&lt;&gt;"",IF(INDEX('Size (Analyst)'!F:F,5*(ROW()-2)+4)&lt;&gt;"",INDEX('Size (Analyst)'!F:F,5*(ROW()-2)+4),#N/A),"")</f>
        <v>0</v>
      </c>
      <c r="G70">
        <f>IF($A70&lt;&gt;"",IF(INDEX('Size (Analyst)'!G:G,5*(ROW()-2)+4)&lt;&gt;"",INDEX('Size (Analyst)'!G:G,5*(ROW()-2)+4),#N/A),"")</f>
        <v>0</v>
      </c>
      <c r="H70">
        <f>IF($A70&lt;&gt;"",IF(INDEX('Size (Analyst)'!H:H,5*(ROW()-2)+4)&lt;&gt;"",INDEX('Size (Analyst)'!H:H,5*(ROW()-2)+4),#N/A),"")</f>
        <v>1</v>
      </c>
      <c r="I70">
        <f>IF($A70&lt;&gt;"",IF(INDEX('Size (Analyst)'!I:I,5*(ROW()-2)+4)&lt;&gt;"",INDEX('Size (Analyst)'!I:I,5*(ROW()-2)+4),#N/A),"")</f>
        <v>0</v>
      </c>
      <c r="J70">
        <f>IF($A70&lt;&gt;"",IF(INDEX('Size (Analyst)'!J:J,5*(ROW()-2)+4)&lt;&gt;"",INDEX('Size (Analyst)'!J:J,5*(ROW()-2)+4),#N/A),"")</f>
        <v>-2</v>
      </c>
      <c r="K70">
        <f>IF($A70&lt;&gt;"",IF(INDEX('Size (Analyst)'!K:K,5*(ROW()-2)+4)&lt;&gt;"",INDEX('Size (Analyst)'!K:K,5*(ROW()-2)+4),#N/A),"")</f>
        <v>0</v>
      </c>
      <c r="L70">
        <f>IF($A70&lt;&gt;"",IF(INDEX('Size (Analyst)'!L:L,5*(ROW()-2)+4)&lt;&gt;"",INDEX('Size (Analyst)'!L:L,5*(ROW()-2)+4),#N/A),"")</f>
        <v>0</v>
      </c>
      <c r="M70">
        <f>IF($A70&lt;&gt;"",IF(INDEX('Size (Analyst)'!M:M,5*(ROW()-2)+4)&lt;&gt;"",INDEX('Size (Analyst)'!M:M,5*(ROW()-2)+4),#N/A),"")</f>
        <v>0</v>
      </c>
      <c r="N70">
        <f>IF($A70&lt;&gt;"",IF(INDEX('Size (Analyst)'!N:N,5*(ROW()-2)+4)&lt;&gt;"",INDEX('Size (Analyst)'!N:N,5*(ROW()-2)+4),#N/A),"")</f>
        <v>0</v>
      </c>
      <c r="O70">
        <f>IF($A70&lt;&gt;"",IF(INDEX('Size (Analyst)'!O:O,5*(ROW()-2)+4)&lt;&gt;"",INDEX('Size (Analyst)'!O:O,5*(ROW()-2)+4),#N/A),"")</f>
        <v>0</v>
      </c>
      <c r="P70">
        <f>IF($A70&lt;&gt;"",IF(INDEX('Size (Analyst)'!P:P,5*(ROW()-2)+4)&lt;&gt;"",INDEX('Size (Analyst)'!P:P,5*(ROW()-2)+4),#N/A),"")</f>
        <v>0</v>
      </c>
      <c r="Q70">
        <f>IF($A70&lt;&gt;"",IF(INDEX('Size (Analyst)'!Q:Q,5*(ROW()-2)+4)&lt;&gt;"",INDEX('Size (Analyst)'!Q:Q,5*(ROW()-2)+4),#N/A),"")</f>
        <v>0</v>
      </c>
      <c r="R70">
        <f>IF($A70&lt;&gt;"",IF(INDEX('Size (Analyst)'!R:R,5*(ROW()-2)+4)&lt;&gt;"",INDEX('Size (Analyst)'!R:R,5*(ROW()-2)+4),#N/A),"")</f>
        <v>-1</v>
      </c>
      <c r="S70">
        <f>IF($A70&lt;&gt;"",IF(INDEX('Size (Analyst)'!S:S,5*(ROW()-2)+4)&lt;&gt;"",INDEX('Size (Analyst)'!S:S,5*(ROW()-2)+4),#N/A),"")</f>
        <v>-1</v>
      </c>
      <c r="T70">
        <f>IF($A70&lt;&gt;"",IF(INDEX('Size (Analyst)'!T:T,5*(ROW()-2)+4)&lt;&gt;"",INDEX('Size (Analyst)'!T:T,5*(ROW()-2)+4),#N/A),"")</f>
        <v>0</v>
      </c>
      <c r="U70">
        <f>IF($A70&lt;&gt;"",IF(INDEX('Size (Analyst)'!U:U,5*(ROW()-2)+4)&lt;&gt;"",INDEX('Size (Analyst)'!U:U,5*(ROW()-2)+4),#N/A),"")</f>
        <v>-1</v>
      </c>
      <c r="V70">
        <f>IF($A70&lt;&gt;"",IF(INDEX('Size (Analyst)'!V:V,5*(ROW()-2)+4)&lt;&gt;"",INDEX('Size (Analyst)'!V:V,5*(ROW()-2)+4),#N/A),"")</f>
        <v>0</v>
      </c>
      <c r="W70">
        <f>IF($A70&lt;&gt;"",IF(INDEX('Size (Analyst)'!W:W,5*(ROW()-2)+4)&lt;&gt;"",INDEX('Size (Analyst)'!W:W,5*(ROW()-2)+4),#N/A),"")</f>
        <v>0</v>
      </c>
      <c r="X70">
        <f>IF($A70&lt;&gt;"",IF(INDEX('Size (Analyst)'!X:X,5*(ROW()-2)+4)&lt;&gt;"",INDEX('Size (Analyst)'!X:X,5*(ROW()-2)+4),#N/A),"")</f>
        <v>0</v>
      </c>
      <c r="Y70">
        <f>IF($A70&lt;&gt;"",IF(INDEX('Size (Analyst)'!Y:Y,5*(ROW()-2)+4)&lt;&gt;"",INDEX('Size (Analyst)'!Y:Y,5*(ROW()-2)+4),#N/A),"")</f>
        <v>0</v>
      </c>
      <c r="Z70">
        <f>IF($A70&lt;&gt;"",IF(INDEX('Size (Analyst)'!Z:Z,5*(ROW()-2)+4)&lt;&gt;"",INDEX('Size (Analyst)'!Z:Z,5*(ROW()-2)+4),#N/A),"")</f>
        <v>0</v>
      </c>
    </row>
    <row r="71" spans="1:26" x14ac:dyDescent="0.2">
      <c r="A71" s="13" t="str">
        <f>IF(INDEX('Size (Analyst)'!A:A,5*(ROW()-2)+1)&lt;&gt;"",INDEX('Size (Analyst)'!A:A,5*(ROW()-2)+1),"")</f>
        <v>Spot</v>
      </c>
      <c r="B71" t="e">
        <f>IF($A71&lt;&gt;"",IF(INDEX('Size (Analyst)'!B:B,5*(ROW()-2)+4)&lt;&gt;"",INDEX('Size (Analyst)'!B:B,5*(ROW()-2)+4),#N/A),"")</f>
        <v>#N/A</v>
      </c>
      <c r="C71" t="e">
        <f>IF($A71&lt;&gt;"",IF(INDEX('Size (Analyst)'!C:C,5*(ROW()-2)+4)&lt;&gt;"",INDEX('Size (Analyst)'!C:C,5*(ROW()-2)+4),#N/A),"")</f>
        <v>#N/A</v>
      </c>
      <c r="D71" t="e">
        <f>IF($A71&lt;&gt;"",IF(INDEX('Size (Analyst)'!D:D,5*(ROW()-2)+4)&lt;&gt;"",INDEX('Size (Analyst)'!D:D,5*(ROW()-2)+4),#N/A),"")</f>
        <v>#N/A</v>
      </c>
      <c r="E71" t="e">
        <f>IF($A71&lt;&gt;"",IF(INDEX('Size (Analyst)'!E:E,5*(ROW()-2)+4)&lt;&gt;"",INDEX('Size (Analyst)'!E:E,5*(ROW()-2)+4),#N/A),"")</f>
        <v>#N/A</v>
      </c>
      <c r="F71" t="e">
        <f>IF($A71&lt;&gt;"",IF(INDEX('Size (Analyst)'!F:F,5*(ROW()-2)+4)&lt;&gt;"",INDEX('Size (Analyst)'!F:F,5*(ROW()-2)+4),#N/A),"")</f>
        <v>#N/A</v>
      </c>
      <c r="G71" t="e">
        <f>IF($A71&lt;&gt;"",IF(INDEX('Size (Analyst)'!G:G,5*(ROW()-2)+4)&lt;&gt;"",INDEX('Size (Analyst)'!G:G,5*(ROW()-2)+4),#N/A),"")</f>
        <v>#N/A</v>
      </c>
      <c r="H71" t="e">
        <f>IF($A71&lt;&gt;"",IF(INDEX('Size (Analyst)'!H:H,5*(ROW()-2)+4)&lt;&gt;"",INDEX('Size (Analyst)'!H:H,5*(ROW()-2)+4),#N/A),"")</f>
        <v>#N/A</v>
      </c>
      <c r="I71" t="e">
        <f>IF($A71&lt;&gt;"",IF(INDEX('Size (Analyst)'!I:I,5*(ROW()-2)+4)&lt;&gt;"",INDEX('Size (Analyst)'!I:I,5*(ROW()-2)+4),#N/A),"")</f>
        <v>#N/A</v>
      </c>
      <c r="J71" t="e">
        <f>IF($A71&lt;&gt;"",IF(INDEX('Size (Analyst)'!J:J,5*(ROW()-2)+4)&lt;&gt;"",INDEX('Size (Analyst)'!J:J,5*(ROW()-2)+4),#N/A),"")</f>
        <v>#N/A</v>
      </c>
      <c r="K71" t="e">
        <f>IF($A71&lt;&gt;"",IF(INDEX('Size (Analyst)'!K:K,5*(ROW()-2)+4)&lt;&gt;"",INDEX('Size (Analyst)'!K:K,5*(ROW()-2)+4),#N/A),"")</f>
        <v>#N/A</v>
      </c>
      <c r="L71" t="e">
        <f>IF($A71&lt;&gt;"",IF(INDEX('Size (Analyst)'!L:L,5*(ROW()-2)+4)&lt;&gt;"",INDEX('Size (Analyst)'!L:L,5*(ROW()-2)+4),#N/A),"")</f>
        <v>#N/A</v>
      </c>
      <c r="M71" t="e">
        <f>IF($A71&lt;&gt;"",IF(INDEX('Size (Analyst)'!M:M,5*(ROW()-2)+4)&lt;&gt;"",INDEX('Size (Analyst)'!M:M,5*(ROW()-2)+4),#N/A),"")</f>
        <v>#N/A</v>
      </c>
      <c r="N71" t="e">
        <f>IF($A71&lt;&gt;"",IF(INDEX('Size (Analyst)'!N:N,5*(ROW()-2)+4)&lt;&gt;"",INDEX('Size (Analyst)'!N:N,5*(ROW()-2)+4),#N/A),"")</f>
        <v>#N/A</v>
      </c>
      <c r="O71" t="e">
        <f>IF($A71&lt;&gt;"",IF(INDEX('Size (Analyst)'!O:O,5*(ROW()-2)+4)&lt;&gt;"",INDEX('Size (Analyst)'!O:O,5*(ROW()-2)+4),#N/A),"")</f>
        <v>#N/A</v>
      </c>
      <c r="P71" t="e">
        <f>IF($A71&lt;&gt;"",IF(INDEX('Size (Analyst)'!P:P,5*(ROW()-2)+4)&lt;&gt;"",INDEX('Size (Analyst)'!P:P,5*(ROW()-2)+4),#N/A),"")</f>
        <v>#N/A</v>
      </c>
      <c r="Q71" t="e">
        <f>IF($A71&lt;&gt;"",IF(INDEX('Size (Analyst)'!Q:Q,5*(ROW()-2)+4)&lt;&gt;"",INDEX('Size (Analyst)'!Q:Q,5*(ROW()-2)+4),#N/A),"")</f>
        <v>#N/A</v>
      </c>
      <c r="R71" t="e">
        <f>IF($A71&lt;&gt;"",IF(INDEX('Size (Analyst)'!R:R,5*(ROW()-2)+4)&lt;&gt;"",INDEX('Size (Analyst)'!R:R,5*(ROW()-2)+4),#N/A),"")</f>
        <v>#N/A</v>
      </c>
      <c r="S71" t="e">
        <f>IF($A71&lt;&gt;"",IF(INDEX('Size (Analyst)'!S:S,5*(ROW()-2)+4)&lt;&gt;"",INDEX('Size (Analyst)'!S:S,5*(ROW()-2)+4),#N/A),"")</f>
        <v>#N/A</v>
      </c>
      <c r="T71" t="e">
        <f>IF($A71&lt;&gt;"",IF(INDEX('Size (Analyst)'!T:T,5*(ROW()-2)+4)&lt;&gt;"",INDEX('Size (Analyst)'!T:T,5*(ROW()-2)+4),#N/A),"")</f>
        <v>#N/A</v>
      </c>
      <c r="U71" t="e">
        <f>IF($A71&lt;&gt;"",IF(INDEX('Size (Analyst)'!U:U,5*(ROW()-2)+4)&lt;&gt;"",INDEX('Size (Analyst)'!U:U,5*(ROW()-2)+4),#N/A),"")</f>
        <v>#N/A</v>
      </c>
      <c r="V71" t="e">
        <f>IF($A71&lt;&gt;"",IF(INDEX('Size (Analyst)'!V:V,5*(ROW()-2)+4)&lt;&gt;"",INDEX('Size (Analyst)'!V:V,5*(ROW()-2)+4),#N/A),"")</f>
        <v>#N/A</v>
      </c>
      <c r="W71" t="e">
        <f>IF($A71&lt;&gt;"",IF(INDEX('Size (Analyst)'!W:W,5*(ROW()-2)+4)&lt;&gt;"",INDEX('Size (Analyst)'!W:W,5*(ROW()-2)+4),#N/A),"")</f>
        <v>#N/A</v>
      </c>
      <c r="X71" t="e">
        <f>IF($A71&lt;&gt;"",IF(INDEX('Size (Analyst)'!X:X,5*(ROW()-2)+4)&lt;&gt;"",INDEX('Size (Analyst)'!X:X,5*(ROW()-2)+4),#N/A),"")</f>
        <v>#N/A</v>
      </c>
      <c r="Y71" t="e">
        <f>IF($A71&lt;&gt;"",IF(INDEX('Size (Analyst)'!Y:Y,5*(ROW()-2)+4)&lt;&gt;"",INDEX('Size (Analyst)'!Y:Y,5*(ROW()-2)+4),#N/A),"")</f>
        <v>#N/A</v>
      </c>
      <c r="Z71" t="e">
        <f>IF($A71&lt;&gt;"",IF(INDEX('Size (Analyst)'!Z:Z,5*(ROW()-2)+4)&lt;&gt;"",INDEX('Size (Analyst)'!Z:Z,5*(ROW()-2)+4),#N/A),"")</f>
        <v>#N/A</v>
      </c>
    </row>
    <row r="72" spans="1:26" x14ac:dyDescent="0.2">
      <c r="A72" s="13" t="str">
        <f>IF(INDEX('Size (Analyst)'!A:A,5*(ROW()-2)+1)&lt;&gt;"",INDEX('Size (Analyst)'!A:A,5*(ROW()-2)+1),"")</f>
        <v>Size</v>
      </c>
      <c r="B72" t="e">
        <f>IF($A72&lt;&gt;"",IF(INDEX('Size (Analyst)'!B:B,5*(ROW()-2)+4)&lt;&gt;"",INDEX('Size (Analyst)'!B:B,5*(ROW()-2)+4),#N/A),"")</f>
        <v>#N/A</v>
      </c>
      <c r="C72" t="e">
        <f>IF($A72&lt;&gt;"",IF(INDEX('Size (Analyst)'!C:C,5*(ROW()-2)+4)&lt;&gt;"",INDEX('Size (Analyst)'!C:C,5*(ROW()-2)+4),#N/A),"")</f>
        <v>#N/A</v>
      </c>
      <c r="D72" t="e">
        <f>IF($A72&lt;&gt;"",IF(INDEX('Size (Analyst)'!D:D,5*(ROW()-2)+4)&lt;&gt;"",INDEX('Size (Analyst)'!D:D,5*(ROW()-2)+4),#N/A),"")</f>
        <v>#N/A</v>
      </c>
      <c r="E72" t="e">
        <f>IF($A72&lt;&gt;"",IF(INDEX('Size (Analyst)'!E:E,5*(ROW()-2)+4)&lt;&gt;"",INDEX('Size (Analyst)'!E:E,5*(ROW()-2)+4),#N/A),"")</f>
        <v>#N/A</v>
      </c>
      <c r="F72" t="e">
        <f>IF($A72&lt;&gt;"",IF(INDEX('Size (Analyst)'!F:F,5*(ROW()-2)+4)&lt;&gt;"",INDEX('Size (Analyst)'!F:F,5*(ROW()-2)+4),#N/A),"")</f>
        <v>#N/A</v>
      </c>
      <c r="G72" t="e">
        <f>IF($A72&lt;&gt;"",IF(INDEX('Size (Analyst)'!G:G,5*(ROW()-2)+4)&lt;&gt;"",INDEX('Size (Analyst)'!G:G,5*(ROW()-2)+4),#N/A),"")</f>
        <v>#N/A</v>
      </c>
      <c r="H72" t="e">
        <f>IF($A72&lt;&gt;"",IF(INDEX('Size (Analyst)'!H:H,5*(ROW()-2)+4)&lt;&gt;"",INDEX('Size (Analyst)'!H:H,5*(ROW()-2)+4),#N/A),"")</f>
        <v>#N/A</v>
      </c>
      <c r="I72" t="e">
        <f>IF($A72&lt;&gt;"",IF(INDEX('Size (Analyst)'!I:I,5*(ROW()-2)+4)&lt;&gt;"",INDEX('Size (Analyst)'!I:I,5*(ROW()-2)+4),#N/A),"")</f>
        <v>#N/A</v>
      </c>
      <c r="J72" t="e">
        <f>IF($A72&lt;&gt;"",IF(INDEX('Size (Analyst)'!J:J,5*(ROW()-2)+4)&lt;&gt;"",INDEX('Size (Analyst)'!J:J,5*(ROW()-2)+4),#N/A),"")</f>
        <v>#N/A</v>
      </c>
      <c r="K72" t="e">
        <f>IF($A72&lt;&gt;"",IF(INDEX('Size (Analyst)'!K:K,5*(ROW()-2)+4)&lt;&gt;"",INDEX('Size (Analyst)'!K:K,5*(ROW()-2)+4),#N/A),"")</f>
        <v>#N/A</v>
      </c>
      <c r="L72">
        <f>IF($A72&lt;&gt;"",IF(INDEX('Size (Analyst)'!L:L,5*(ROW()-2)+4)&lt;&gt;"",INDEX('Size (Analyst)'!L:L,5*(ROW()-2)+4),#N/A),"")</f>
        <v>0.22361111111111109</v>
      </c>
      <c r="M72" t="e">
        <f>IF($A72&lt;&gt;"",IF(INDEX('Size (Analyst)'!M:M,5*(ROW()-2)+4)&lt;&gt;"",INDEX('Size (Analyst)'!M:M,5*(ROW()-2)+4),#N/A),"")</f>
        <v>#N/A</v>
      </c>
      <c r="N72" t="e">
        <f>IF($A72&lt;&gt;"",IF(INDEX('Size (Analyst)'!N:N,5*(ROW()-2)+4)&lt;&gt;"",INDEX('Size (Analyst)'!N:N,5*(ROW()-2)+4),#N/A),"")</f>
        <v>#N/A</v>
      </c>
      <c r="O72" t="e">
        <f>IF($A72&lt;&gt;"",IF(INDEX('Size (Analyst)'!O:O,5*(ROW()-2)+4)&lt;&gt;"",INDEX('Size (Analyst)'!O:O,5*(ROW()-2)+4),#N/A),"")</f>
        <v>#N/A</v>
      </c>
      <c r="P72" t="e">
        <f>IF($A72&lt;&gt;"",IF(INDEX('Size (Analyst)'!P:P,5*(ROW()-2)+4)&lt;&gt;"",INDEX('Size (Analyst)'!P:P,5*(ROW()-2)+4),#N/A),"")</f>
        <v>#N/A</v>
      </c>
      <c r="Q72" t="e">
        <f>IF($A72&lt;&gt;"",IF(INDEX('Size (Analyst)'!Q:Q,5*(ROW()-2)+4)&lt;&gt;"",INDEX('Size (Analyst)'!Q:Q,5*(ROW()-2)+4),#N/A),"")</f>
        <v>#N/A</v>
      </c>
      <c r="R72" t="e">
        <f>IF($A72&lt;&gt;"",IF(INDEX('Size (Analyst)'!R:R,5*(ROW()-2)+4)&lt;&gt;"",INDEX('Size (Analyst)'!R:R,5*(ROW()-2)+4),#N/A),"")</f>
        <v>#N/A</v>
      </c>
      <c r="S72" t="e">
        <f>IF($A72&lt;&gt;"",IF(INDEX('Size (Analyst)'!S:S,5*(ROW()-2)+4)&lt;&gt;"",INDEX('Size (Analyst)'!S:S,5*(ROW()-2)+4),#N/A),"")</f>
        <v>#N/A</v>
      </c>
      <c r="T72" t="e">
        <f>IF($A72&lt;&gt;"",IF(INDEX('Size (Analyst)'!T:T,5*(ROW()-2)+4)&lt;&gt;"",INDEX('Size (Analyst)'!T:T,5*(ROW()-2)+4),#N/A),"")</f>
        <v>#N/A</v>
      </c>
      <c r="U72" t="e">
        <f>IF($A72&lt;&gt;"",IF(INDEX('Size (Analyst)'!U:U,5*(ROW()-2)+4)&lt;&gt;"",INDEX('Size (Analyst)'!U:U,5*(ROW()-2)+4),#N/A),"")</f>
        <v>#N/A</v>
      </c>
      <c r="V72" t="e">
        <f>IF($A72&lt;&gt;"",IF(INDEX('Size (Analyst)'!V:V,5*(ROW()-2)+4)&lt;&gt;"",INDEX('Size (Analyst)'!V:V,5*(ROW()-2)+4),#N/A),"")</f>
        <v>#N/A</v>
      </c>
      <c r="W72" t="e">
        <f>IF($A72&lt;&gt;"",IF(INDEX('Size (Analyst)'!W:W,5*(ROW()-2)+4)&lt;&gt;"",INDEX('Size (Analyst)'!W:W,5*(ROW()-2)+4),#N/A),"")</f>
        <v>#N/A</v>
      </c>
      <c r="X72" t="e">
        <f>IF($A72&lt;&gt;"",IF(INDEX('Size (Analyst)'!X:X,5*(ROW()-2)+4)&lt;&gt;"",INDEX('Size (Analyst)'!X:X,5*(ROW()-2)+4),#N/A),"")</f>
        <v>#N/A</v>
      </c>
      <c r="Y72" t="e">
        <f>IF($A72&lt;&gt;"",IF(INDEX('Size (Analyst)'!Y:Y,5*(ROW()-2)+4)&lt;&gt;"",INDEX('Size (Analyst)'!Y:Y,5*(ROW()-2)+4),#N/A),"")</f>
        <v>#N/A</v>
      </c>
      <c r="Z72" t="e">
        <f>IF($A72&lt;&gt;"",IF(INDEX('Size (Analyst)'!Z:Z,5*(ROW()-2)+4)&lt;&gt;"",INDEX('Size (Analyst)'!Z:Z,5*(ROW()-2)+4),#N/A),"")</f>
        <v>#N/A</v>
      </c>
    </row>
    <row r="73" spans="1:26" x14ac:dyDescent="0.2">
      <c r="A73" s="13" t="str">
        <f>IF(INDEX('Size (Analyst)'!A:A,5*(ROW()-2)+1)&lt;&gt;"",INDEX('Size (Analyst)'!A:A,5*(ROW()-2)+1),"")</f>
        <v>Conviction</v>
      </c>
      <c r="B73" t="e">
        <f>IF($A73&lt;&gt;"",IF(INDEX('Size (Analyst)'!B:B,5*(ROW()-2)+4)&lt;&gt;"",INDEX('Size (Analyst)'!B:B,5*(ROW()-2)+4),#N/A),"")</f>
        <v>#N/A</v>
      </c>
      <c r="C73" t="e">
        <f>IF($A73&lt;&gt;"",IF(INDEX('Size (Analyst)'!C:C,5*(ROW()-2)+4)&lt;&gt;"",INDEX('Size (Analyst)'!C:C,5*(ROW()-2)+4),#N/A),"")</f>
        <v>#N/A</v>
      </c>
      <c r="D73" t="e">
        <f>IF($A73&lt;&gt;"",IF(INDEX('Size (Analyst)'!D:D,5*(ROW()-2)+4)&lt;&gt;"",INDEX('Size (Analyst)'!D:D,5*(ROW()-2)+4),#N/A),"")</f>
        <v>#N/A</v>
      </c>
      <c r="E73" t="e">
        <f>IF($A73&lt;&gt;"",IF(INDEX('Size (Analyst)'!E:E,5*(ROW()-2)+4)&lt;&gt;"",INDEX('Size (Analyst)'!E:E,5*(ROW()-2)+4),#N/A),"")</f>
        <v>#N/A</v>
      </c>
      <c r="F73" t="e">
        <f>IF($A73&lt;&gt;"",IF(INDEX('Size (Analyst)'!F:F,5*(ROW()-2)+4)&lt;&gt;"",INDEX('Size (Analyst)'!F:F,5*(ROW()-2)+4),#N/A),"")</f>
        <v>#N/A</v>
      </c>
      <c r="G73" t="e">
        <f>IF($A73&lt;&gt;"",IF(INDEX('Size (Analyst)'!G:G,5*(ROW()-2)+4)&lt;&gt;"",INDEX('Size (Analyst)'!G:G,5*(ROW()-2)+4),#N/A),"")</f>
        <v>#N/A</v>
      </c>
      <c r="H73" t="e">
        <f>IF($A73&lt;&gt;"",IF(INDEX('Size (Analyst)'!H:H,5*(ROW()-2)+4)&lt;&gt;"",INDEX('Size (Analyst)'!H:H,5*(ROW()-2)+4),#N/A),"")</f>
        <v>#N/A</v>
      </c>
      <c r="I73" t="e">
        <f>IF($A73&lt;&gt;"",IF(INDEX('Size (Analyst)'!I:I,5*(ROW()-2)+4)&lt;&gt;"",INDEX('Size (Analyst)'!I:I,5*(ROW()-2)+4),#N/A),"")</f>
        <v>#N/A</v>
      </c>
      <c r="J73" t="e">
        <f>IF($A73&lt;&gt;"",IF(INDEX('Size (Analyst)'!J:J,5*(ROW()-2)+4)&lt;&gt;"",INDEX('Size (Analyst)'!J:J,5*(ROW()-2)+4),#N/A),"")</f>
        <v>#N/A</v>
      </c>
      <c r="K73" t="e">
        <f>IF($A73&lt;&gt;"",IF(INDEX('Size (Analyst)'!K:K,5*(ROW()-2)+4)&lt;&gt;"",INDEX('Size (Analyst)'!K:K,5*(ROW()-2)+4),#N/A),"")</f>
        <v>#N/A</v>
      </c>
      <c r="L73" t="e">
        <f>IF($A73&lt;&gt;"",IF(INDEX('Size (Analyst)'!L:L,5*(ROW()-2)+4)&lt;&gt;"",INDEX('Size (Analyst)'!L:L,5*(ROW()-2)+4),#N/A),"")</f>
        <v>#N/A</v>
      </c>
      <c r="M73" t="e">
        <f>IF($A73&lt;&gt;"",IF(INDEX('Size (Analyst)'!M:M,5*(ROW()-2)+4)&lt;&gt;"",INDEX('Size (Analyst)'!M:M,5*(ROW()-2)+4),#N/A),"")</f>
        <v>#N/A</v>
      </c>
      <c r="N73" t="e">
        <f>IF($A73&lt;&gt;"",IF(INDEX('Size (Analyst)'!N:N,5*(ROW()-2)+4)&lt;&gt;"",INDEX('Size (Analyst)'!N:N,5*(ROW()-2)+4),#N/A),"")</f>
        <v>#N/A</v>
      </c>
      <c r="O73" t="e">
        <f>IF($A73&lt;&gt;"",IF(INDEX('Size (Analyst)'!O:O,5*(ROW()-2)+4)&lt;&gt;"",INDEX('Size (Analyst)'!O:O,5*(ROW()-2)+4),#N/A),"")</f>
        <v>#N/A</v>
      </c>
      <c r="P73" t="e">
        <f>IF($A73&lt;&gt;"",IF(INDEX('Size (Analyst)'!P:P,5*(ROW()-2)+4)&lt;&gt;"",INDEX('Size (Analyst)'!P:P,5*(ROW()-2)+4),#N/A),"")</f>
        <v>#N/A</v>
      </c>
      <c r="Q73" t="e">
        <f>IF($A73&lt;&gt;"",IF(INDEX('Size (Analyst)'!Q:Q,5*(ROW()-2)+4)&lt;&gt;"",INDEX('Size (Analyst)'!Q:Q,5*(ROW()-2)+4),#N/A),"")</f>
        <v>#N/A</v>
      </c>
      <c r="R73" t="e">
        <f>IF($A73&lt;&gt;"",IF(INDEX('Size (Analyst)'!R:R,5*(ROW()-2)+4)&lt;&gt;"",INDEX('Size (Analyst)'!R:R,5*(ROW()-2)+4),#N/A),"")</f>
        <v>#N/A</v>
      </c>
      <c r="S73" t="e">
        <f>IF($A73&lt;&gt;"",IF(INDEX('Size (Analyst)'!S:S,5*(ROW()-2)+4)&lt;&gt;"",INDEX('Size (Analyst)'!S:S,5*(ROW()-2)+4),#N/A),"")</f>
        <v>#N/A</v>
      </c>
      <c r="T73" t="e">
        <f>IF($A73&lt;&gt;"",IF(INDEX('Size (Analyst)'!T:T,5*(ROW()-2)+4)&lt;&gt;"",INDEX('Size (Analyst)'!T:T,5*(ROW()-2)+4),#N/A),"")</f>
        <v>#N/A</v>
      </c>
      <c r="U73" t="e">
        <f>IF($A73&lt;&gt;"",IF(INDEX('Size (Analyst)'!U:U,5*(ROW()-2)+4)&lt;&gt;"",INDEX('Size (Analyst)'!U:U,5*(ROW()-2)+4),#N/A),"")</f>
        <v>#N/A</v>
      </c>
      <c r="V73" t="e">
        <f>IF($A73&lt;&gt;"",IF(INDEX('Size (Analyst)'!V:V,5*(ROW()-2)+4)&lt;&gt;"",INDEX('Size (Analyst)'!V:V,5*(ROW()-2)+4),#N/A),"")</f>
        <v>#N/A</v>
      </c>
      <c r="W73" t="e">
        <f>IF($A73&lt;&gt;"",IF(INDEX('Size (Analyst)'!W:W,5*(ROW()-2)+4)&lt;&gt;"",INDEX('Size (Analyst)'!W:W,5*(ROW()-2)+4),#N/A),"")</f>
        <v>#N/A</v>
      </c>
      <c r="X73" t="e">
        <f>IF($A73&lt;&gt;"",IF(INDEX('Size (Analyst)'!X:X,5*(ROW()-2)+4)&lt;&gt;"",INDEX('Size (Analyst)'!X:X,5*(ROW()-2)+4),#N/A),"")</f>
        <v>#N/A</v>
      </c>
      <c r="Y73" t="e">
        <f>IF($A73&lt;&gt;"",IF(INDEX('Size (Analyst)'!Y:Y,5*(ROW()-2)+4)&lt;&gt;"",INDEX('Size (Analyst)'!Y:Y,5*(ROW()-2)+4),#N/A),"")</f>
        <v>#N/A</v>
      </c>
      <c r="Z73" t="e">
        <f>IF($A73&lt;&gt;"",IF(INDEX('Size (Analyst)'!Z:Z,5*(ROW()-2)+4)&lt;&gt;"",INDEX('Size (Analyst)'!Z:Z,5*(ROW()-2)+4),#N/A),"")</f>
        <v>#N/A</v>
      </c>
    </row>
    <row r="74" spans="1:26" x14ac:dyDescent="0.2">
      <c r="A74" s="13">
        <f>IF(INDEX('Size (Analyst)'!A:A,5*(ROW()-2)+1)&lt;&gt;"",INDEX('Size (Analyst)'!A:A,5*(ROW()-2)+1),"")</f>
        <v>45079</v>
      </c>
      <c r="B74" t="e">
        <f>IF($A74&lt;&gt;"",IF(INDEX('Size (Analyst)'!B:B,5*(ROW()-2)+4)&lt;&gt;"",INDEX('Size (Analyst)'!B:B,5*(ROW()-2)+4),#N/A),"")</f>
        <v>#N/A</v>
      </c>
      <c r="C74" t="e">
        <f>IF($A74&lt;&gt;"",IF(INDEX('Size (Analyst)'!C:C,5*(ROW()-2)+4)&lt;&gt;"",INDEX('Size (Analyst)'!C:C,5*(ROW()-2)+4),#N/A),"")</f>
        <v>#N/A</v>
      </c>
      <c r="D74" t="e">
        <f>IF($A74&lt;&gt;"",IF(INDEX('Size (Analyst)'!D:D,5*(ROW()-2)+4)&lt;&gt;"",INDEX('Size (Analyst)'!D:D,5*(ROW()-2)+4),#N/A),"")</f>
        <v>#N/A</v>
      </c>
      <c r="E74" t="e">
        <f>IF($A74&lt;&gt;"",IF(INDEX('Size (Analyst)'!E:E,5*(ROW()-2)+4)&lt;&gt;"",INDEX('Size (Analyst)'!E:E,5*(ROW()-2)+4),#N/A),"")</f>
        <v>#N/A</v>
      </c>
      <c r="F74" t="e">
        <f>IF($A74&lt;&gt;"",IF(INDEX('Size (Analyst)'!F:F,5*(ROW()-2)+4)&lt;&gt;"",INDEX('Size (Analyst)'!F:F,5*(ROW()-2)+4),#N/A),"")</f>
        <v>#N/A</v>
      </c>
      <c r="G74" t="e">
        <f>IF($A74&lt;&gt;"",IF(INDEX('Size (Analyst)'!G:G,5*(ROW()-2)+4)&lt;&gt;"",INDEX('Size (Analyst)'!G:G,5*(ROW()-2)+4),#N/A),"")</f>
        <v>#N/A</v>
      </c>
      <c r="H74" t="e">
        <f>IF($A74&lt;&gt;"",IF(INDEX('Size (Analyst)'!H:H,5*(ROW()-2)+4)&lt;&gt;"",INDEX('Size (Analyst)'!H:H,5*(ROW()-2)+4),#N/A),"")</f>
        <v>#N/A</v>
      </c>
      <c r="I74" t="e">
        <f>IF($A74&lt;&gt;"",IF(INDEX('Size (Analyst)'!I:I,5*(ROW()-2)+4)&lt;&gt;"",INDEX('Size (Analyst)'!I:I,5*(ROW()-2)+4),#N/A),"")</f>
        <v>#N/A</v>
      </c>
      <c r="J74" t="e">
        <f>IF($A74&lt;&gt;"",IF(INDEX('Size (Analyst)'!J:J,5*(ROW()-2)+4)&lt;&gt;"",INDEX('Size (Analyst)'!J:J,5*(ROW()-2)+4),#N/A),"")</f>
        <v>#N/A</v>
      </c>
      <c r="K74" t="e">
        <f>IF($A74&lt;&gt;"",IF(INDEX('Size (Analyst)'!K:K,5*(ROW()-2)+4)&lt;&gt;"",INDEX('Size (Analyst)'!K:K,5*(ROW()-2)+4),#N/A),"")</f>
        <v>#N/A</v>
      </c>
      <c r="L74">
        <f>IF($A74&lt;&gt;"",IF(INDEX('Size (Analyst)'!L:L,5*(ROW()-2)+4)&lt;&gt;"",INDEX('Size (Analyst)'!L:L,5*(ROW()-2)+4),#N/A),"")</f>
        <v>55.906999999999996</v>
      </c>
      <c r="M74" t="e">
        <f>IF($A74&lt;&gt;"",IF(INDEX('Size (Analyst)'!M:M,5*(ROW()-2)+4)&lt;&gt;"",INDEX('Size (Analyst)'!M:M,5*(ROW()-2)+4),#N/A),"")</f>
        <v>#N/A</v>
      </c>
      <c r="N74" t="e">
        <f>IF($A74&lt;&gt;"",IF(INDEX('Size (Analyst)'!N:N,5*(ROW()-2)+4)&lt;&gt;"",INDEX('Size (Analyst)'!N:N,5*(ROW()-2)+4),#N/A),"")</f>
        <v>#N/A</v>
      </c>
      <c r="O74" t="e">
        <f>IF($A74&lt;&gt;"",IF(INDEX('Size (Analyst)'!O:O,5*(ROW()-2)+4)&lt;&gt;"",INDEX('Size (Analyst)'!O:O,5*(ROW()-2)+4),#N/A),"")</f>
        <v>#N/A</v>
      </c>
      <c r="P74" t="e">
        <f>IF($A74&lt;&gt;"",IF(INDEX('Size (Analyst)'!P:P,5*(ROW()-2)+4)&lt;&gt;"",INDEX('Size (Analyst)'!P:P,5*(ROW()-2)+4),#N/A),"")</f>
        <v>#N/A</v>
      </c>
      <c r="Q74" t="e">
        <f>IF($A74&lt;&gt;"",IF(INDEX('Size (Analyst)'!Q:Q,5*(ROW()-2)+4)&lt;&gt;"",INDEX('Size (Analyst)'!Q:Q,5*(ROW()-2)+4),#N/A),"")</f>
        <v>#N/A</v>
      </c>
      <c r="R74" t="e">
        <f>IF($A74&lt;&gt;"",IF(INDEX('Size (Analyst)'!R:R,5*(ROW()-2)+4)&lt;&gt;"",INDEX('Size (Analyst)'!R:R,5*(ROW()-2)+4),#N/A),"")</f>
        <v>#N/A</v>
      </c>
      <c r="S74" t="e">
        <f>IF($A74&lt;&gt;"",IF(INDEX('Size (Analyst)'!S:S,5*(ROW()-2)+4)&lt;&gt;"",INDEX('Size (Analyst)'!S:S,5*(ROW()-2)+4),#N/A),"")</f>
        <v>#N/A</v>
      </c>
      <c r="T74" t="e">
        <f>IF($A74&lt;&gt;"",IF(INDEX('Size (Analyst)'!T:T,5*(ROW()-2)+4)&lt;&gt;"",INDEX('Size (Analyst)'!T:T,5*(ROW()-2)+4),#N/A),"")</f>
        <v>#N/A</v>
      </c>
      <c r="U74" t="e">
        <f>IF($A74&lt;&gt;"",IF(INDEX('Size (Analyst)'!U:U,5*(ROW()-2)+4)&lt;&gt;"",INDEX('Size (Analyst)'!U:U,5*(ROW()-2)+4),#N/A),"")</f>
        <v>#N/A</v>
      </c>
      <c r="V74" t="e">
        <f>IF($A74&lt;&gt;"",IF(INDEX('Size (Analyst)'!V:V,5*(ROW()-2)+4)&lt;&gt;"",INDEX('Size (Analyst)'!V:V,5*(ROW()-2)+4),#N/A),"")</f>
        <v>#N/A</v>
      </c>
      <c r="W74" t="e">
        <f>IF($A74&lt;&gt;"",IF(INDEX('Size (Analyst)'!W:W,5*(ROW()-2)+4)&lt;&gt;"",INDEX('Size (Analyst)'!W:W,5*(ROW()-2)+4),#N/A),"")</f>
        <v>#N/A</v>
      </c>
      <c r="X74" t="e">
        <f>IF($A74&lt;&gt;"",IF(INDEX('Size (Analyst)'!X:X,5*(ROW()-2)+4)&lt;&gt;"",INDEX('Size (Analyst)'!X:X,5*(ROW()-2)+4),#N/A),"")</f>
        <v>#N/A</v>
      </c>
      <c r="Y74" t="e">
        <f>IF($A74&lt;&gt;"",IF(INDEX('Size (Analyst)'!Y:Y,5*(ROW()-2)+4)&lt;&gt;"",INDEX('Size (Analyst)'!Y:Y,5*(ROW()-2)+4),#N/A),"")</f>
        <v>#N/A</v>
      </c>
      <c r="Z74" t="e">
        <f>IF($A74&lt;&gt;"",IF(INDEX('Size (Analyst)'!Z:Z,5*(ROW()-2)+4)&lt;&gt;"",INDEX('Size (Analyst)'!Z:Z,5*(ROW()-2)+4),#N/A),"")</f>
        <v>#N/A</v>
      </c>
    </row>
    <row r="75" spans="1:26" x14ac:dyDescent="0.2">
      <c r="A75" s="13" t="str">
        <f>IF(INDEX('Size (Analyst)'!A:A,5*(ROW()-2)+1)&lt;&gt;"",INDEX('Size (Analyst)'!A:A,5*(ROW()-2)+1),"")</f>
        <v>Time Stamp</v>
      </c>
      <c r="B75">
        <f>IF($A75&lt;&gt;"",IF(INDEX('Size (Analyst)'!B:B,5*(ROW()-2)+4)&lt;&gt;"",INDEX('Size (Analyst)'!B:B,5*(ROW()-2)+4),#N/A),"")</f>
        <v>-1.7089836888331239E-2</v>
      </c>
      <c r="C75">
        <f>IF($A75&lt;&gt;"",IF(INDEX('Size (Analyst)'!C:C,5*(ROW()-2)+4)&lt;&gt;"",INDEX('Size (Analyst)'!C:C,5*(ROW()-2)+4),#N/A),"")</f>
        <v>-1.7783856682769727E-2</v>
      </c>
      <c r="D75">
        <f>IF($A75&lt;&gt;"",IF(INDEX('Size (Analyst)'!D:D,5*(ROW()-2)+4)&lt;&gt;"",INDEX('Size (Analyst)'!D:D,5*(ROW()-2)+4),#N/A),"")</f>
        <v>0</v>
      </c>
      <c r="E75">
        <f>IF($A75&lt;&gt;"",IF(INDEX('Size (Analyst)'!E:E,5*(ROW()-2)+4)&lt;&gt;"",INDEX('Size (Analyst)'!E:E,5*(ROW()-2)+4),#N/A),"")</f>
        <v>0</v>
      </c>
      <c r="F75">
        <f>IF($A75&lt;&gt;"",IF(INDEX('Size (Analyst)'!F:F,5*(ROW()-2)+4)&lt;&gt;"",INDEX('Size (Analyst)'!F:F,5*(ROW()-2)+4),#N/A),"")</f>
        <v>0</v>
      </c>
      <c r="G75">
        <f>IF($A75&lt;&gt;"",IF(INDEX('Size (Analyst)'!G:G,5*(ROW()-2)+4)&lt;&gt;"",INDEX('Size (Analyst)'!G:G,5*(ROW()-2)+4),#N/A),"")</f>
        <v>0</v>
      </c>
      <c r="H75">
        <f>IF($A75&lt;&gt;"",IF(INDEX('Size (Analyst)'!H:H,5*(ROW()-2)+4)&lt;&gt;"",INDEX('Size (Analyst)'!H:H,5*(ROW()-2)+4),#N/A),"")</f>
        <v>2.166128164556962E-2</v>
      </c>
      <c r="I75">
        <f>IF($A75&lt;&gt;"",IF(INDEX('Size (Analyst)'!I:I,5*(ROW()-2)+4)&lt;&gt;"",INDEX('Size (Analyst)'!I:I,5*(ROW()-2)+4),#N/A),"")</f>
        <v>0</v>
      </c>
      <c r="J75">
        <f>IF($A75&lt;&gt;"",IF(INDEX('Size (Analyst)'!J:J,5*(ROW()-2)+4)&lt;&gt;"",INDEX('Size (Analyst)'!J:J,5*(ROW()-2)+4),#N/A),"")</f>
        <v>-3.1320427553444184E-2</v>
      </c>
      <c r="K75">
        <f>IF($A75&lt;&gt;"",IF(INDEX('Size (Analyst)'!K:K,5*(ROW()-2)+4)&lt;&gt;"",INDEX('Size (Analyst)'!K:K,5*(ROW()-2)+4),#N/A),"")</f>
        <v>0</v>
      </c>
      <c r="L75">
        <f>IF($A75&lt;&gt;"",IF(INDEX('Size (Analyst)'!L:L,5*(ROW()-2)+4)&lt;&gt;"",INDEX('Size (Analyst)'!L:L,5*(ROW()-2)+4),#N/A),"")</f>
        <v>0</v>
      </c>
      <c r="M75">
        <f>IF($A75&lt;&gt;"",IF(INDEX('Size (Analyst)'!M:M,5*(ROW()-2)+4)&lt;&gt;"",INDEX('Size (Analyst)'!M:M,5*(ROW()-2)+4),#N/A),"")</f>
        <v>0</v>
      </c>
      <c r="N75">
        <f>IF($A75&lt;&gt;"",IF(INDEX('Size (Analyst)'!N:N,5*(ROW()-2)+4)&lt;&gt;"",INDEX('Size (Analyst)'!N:N,5*(ROW()-2)+4),#N/A),"")</f>
        <v>0</v>
      </c>
      <c r="O75">
        <f>IF($A75&lt;&gt;"",IF(INDEX('Size (Analyst)'!O:O,5*(ROW()-2)+4)&lt;&gt;"",INDEX('Size (Analyst)'!O:O,5*(ROW()-2)+4),#N/A),"")</f>
        <v>0</v>
      </c>
      <c r="P75">
        <f>IF($A75&lt;&gt;"",IF(INDEX('Size (Analyst)'!P:P,5*(ROW()-2)+4)&lt;&gt;"",INDEX('Size (Analyst)'!P:P,5*(ROW()-2)+4),#N/A),"")</f>
        <v>0</v>
      </c>
      <c r="Q75">
        <f>IF($A75&lt;&gt;"",IF(INDEX('Size (Analyst)'!Q:Q,5*(ROW()-2)+4)&lt;&gt;"",INDEX('Size (Analyst)'!Q:Q,5*(ROW()-2)+4),#N/A),"")</f>
        <v>0</v>
      </c>
      <c r="R75">
        <f>IF($A75&lt;&gt;"",IF(INDEX('Size (Analyst)'!R:R,5*(ROW()-2)+4)&lt;&gt;"",INDEX('Size (Analyst)'!R:R,5*(ROW()-2)+4),#N/A),"")</f>
        <v>0</v>
      </c>
      <c r="S75">
        <f>IF($A75&lt;&gt;"",IF(INDEX('Size (Analyst)'!S:S,5*(ROW()-2)+4)&lt;&gt;"",INDEX('Size (Analyst)'!S:S,5*(ROW()-2)+4),#N/A),"")</f>
        <v>-0.05</v>
      </c>
      <c r="T75">
        <f>IF($A75&lt;&gt;"",IF(INDEX('Size (Analyst)'!T:T,5*(ROW()-2)+4)&lt;&gt;"",INDEX('Size (Analyst)'!T:T,5*(ROW()-2)+4),#N/A),"")</f>
        <v>0</v>
      </c>
      <c r="U75">
        <f>IF($A75&lt;&gt;"",IF(INDEX('Size (Analyst)'!U:U,5*(ROW()-2)+4)&lt;&gt;"",INDEX('Size (Analyst)'!U:U,5*(ROW()-2)+4),#N/A),"")</f>
        <v>-2.3247840690978884E-2</v>
      </c>
      <c r="V75">
        <f>IF($A75&lt;&gt;"",IF(INDEX('Size (Analyst)'!V:V,5*(ROW()-2)+4)&lt;&gt;"",INDEX('Size (Analyst)'!V:V,5*(ROW()-2)+4),#N/A),"")</f>
        <v>1.7716144736842104E-2</v>
      </c>
      <c r="W75">
        <f>IF($A75&lt;&gt;"",IF(INDEX('Size (Analyst)'!W:W,5*(ROW()-2)+4)&lt;&gt;"",INDEX('Size (Analyst)'!W:W,5*(ROW()-2)+4),#N/A),"")</f>
        <v>0</v>
      </c>
      <c r="X75">
        <f>IF($A75&lt;&gt;"",IF(INDEX('Size (Analyst)'!X:X,5*(ROW()-2)+4)&lt;&gt;"",INDEX('Size (Analyst)'!X:X,5*(ROW()-2)+4),#N/A),"")</f>
        <v>0</v>
      </c>
      <c r="Y75">
        <f>IF($A75&lt;&gt;"",IF(INDEX('Size (Analyst)'!Y:Y,5*(ROW()-2)+4)&lt;&gt;"",INDEX('Size (Analyst)'!Y:Y,5*(ROW()-2)+4),#N/A),"")</f>
        <v>0</v>
      </c>
      <c r="Z75">
        <f>IF($A75&lt;&gt;"",IF(INDEX('Size (Analyst)'!Z:Z,5*(ROW()-2)+4)&lt;&gt;"",INDEX('Size (Analyst)'!Z:Z,5*(ROW()-2)+4),#N/A),"")</f>
        <v>0</v>
      </c>
    </row>
    <row r="76" spans="1:26" x14ac:dyDescent="0.2">
      <c r="A76" s="13" t="str">
        <f>IF(INDEX('Size (Analyst)'!A:A,5*(ROW()-2)+1)&lt;&gt;"",INDEX('Size (Analyst)'!A:A,5*(ROW()-2)+1),"")</f>
        <v>Forward Pt</v>
      </c>
      <c r="B76">
        <f>IF($A76&lt;&gt;"",IF(INDEX('Size (Analyst)'!B:B,5*(ROW()-2)+4)&lt;&gt;"",INDEX('Size (Analyst)'!B:B,5*(ROW()-2)+4),#N/A),"")</f>
        <v>-2</v>
      </c>
      <c r="C76">
        <f>IF($A76&lt;&gt;"",IF(INDEX('Size (Analyst)'!C:C,5*(ROW()-2)+4)&lt;&gt;"",INDEX('Size (Analyst)'!C:C,5*(ROW()-2)+4),#N/A),"")</f>
        <v>-2</v>
      </c>
      <c r="D76">
        <f>IF($A76&lt;&gt;"",IF(INDEX('Size (Analyst)'!D:D,5*(ROW()-2)+4)&lt;&gt;"",INDEX('Size (Analyst)'!D:D,5*(ROW()-2)+4),#N/A),"")</f>
        <v>0</v>
      </c>
      <c r="E76">
        <f>IF($A76&lt;&gt;"",IF(INDEX('Size (Analyst)'!E:E,5*(ROW()-2)+4)&lt;&gt;"",INDEX('Size (Analyst)'!E:E,5*(ROW()-2)+4),#N/A),"")</f>
        <v>0</v>
      </c>
      <c r="F76">
        <f>IF($A76&lt;&gt;"",IF(INDEX('Size (Analyst)'!F:F,5*(ROW()-2)+4)&lt;&gt;"",INDEX('Size (Analyst)'!F:F,5*(ROW()-2)+4),#N/A),"")</f>
        <v>0</v>
      </c>
      <c r="G76">
        <f>IF($A76&lt;&gt;"",IF(INDEX('Size (Analyst)'!G:G,5*(ROW()-2)+4)&lt;&gt;"",INDEX('Size (Analyst)'!G:G,5*(ROW()-2)+4),#N/A),"")</f>
        <v>0</v>
      </c>
      <c r="H76">
        <f>IF($A76&lt;&gt;"",IF(INDEX('Size (Analyst)'!H:H,5*(ROW()-2)+4)&lt;&gt;"",INDEX('Size (Analyst)'!H:H,5*(ROW()-2)+4),#N/A),"")</f>
        <v>0</v>
      </c>
      <c r="I76">
        <f>IF($A76&lt;&gt;"",IF(INDEX('Size (Analyst)'!I:I,5*(ROW()-2)+4)&lt;&gt;"",INDEX('Size (Analyst)'!I:I,5*(ROW()-2)+4),#N/A),"")</f>
        <v>0</v>
      </c>
      <c r="J76">
        <f>IF($A76&lt;&gt;"",IF(INDEX('Size (Analyst)'!J:J,5*(ROW()-2)+4)&lt;&gt;"",INDEX('Size (Analyst)'!J:J,5*(ROW()-2)+4),#N/A),"")</f>
        <v>-2</v>
      </c>
      <c r="K76">
        <f>IF($A76&lt;&gt;"",IF(INDEX('Size (Analyst)'!K:K,5*(ROW()-2)+4)&lt;&gt;"",INDEX('Size (Analyst)'!K:K,5*(ROW()-2)+4),#N/A),"")</f>
        <v>0</v>
      </c>
      <c r="L76">
        <f>IF($A76&lt;&gt;"",IF(INDEX('Size (Analyst)'!L:L,5*(ROW()-2)+4)&lt;&gt;"",INDEX('Size (Analyst)'!L:L,5*(ROW()-2)+4),#N/A),"")</f>
        <v>0</v>
      </c>
      <c r="M76">
        <f>IF($A76&lt;&gt;"",IF(INDEX('Size (Analyst)'!M:M,5*(ROW()-2)+4)&lt;&gt;"",INDEX('Size (Analyst)'!M:M,5*(ROW()-2)+4),#N/A),"")</f>
        <v>0</v>
      </c>
      <c r="N76">
        <f>IF($A76&lt;&gt;"",IF(INDEX('Size (Analyst)'!N:N,5*(ROW()-2)+4)&lt;&gt;"",INDEX('Size (Analyst)'!N:N,5*(ROW()-2)+4),#N/A),"")</f>
        <v>0</v>
      </c>
      <c r="O76">
        <f>IF($A76&lt;&gt;"",IF(INDEX('Size (Analyst)'!O:O,5*(ROW()-2)+4)&lt;&gt;"",INDEX('Size (Analyst)'!O:O,5*(ROW()-2)+4),#N/A),"")</f>
        <v>0</v>
      </c>
      <c r="P76">
        <f>IF($A76&lt;&gt;"",IF(INDEX('Size (Analyst)'!P:P,5*(ROW()-2)+4)&lt;&gt;"",INDEX('Size (Analyst)'!P:P,5*(ROW()-2)+4),#N/A),"")</f>
        <v>0</v>
      </c>
      <c r="Q76">
        <f>IF($A76&lt;&gt;"",IF(INDEX('Size (Analyst)'!Q:Q,5*(ROW()-2)+4)&lt;&gt;"",INDEX('Size (Analyst)'!Q:Q,5*(ROW()-2)+4),#N/A),"")</f>
        <v>-1</v>
      </c>
      <c r="R76">
        <f>IF($A76&lt;&gt;"",IF(INDEX('Size (Analyst)'!R:R,5*(ROW()-2)+4)&lt;&gt;"",INDEX('Size (Analyst)'!R:R,5*(ROW()-2)+4),#N/A),"")</f>
        <v>0</v>
      </c>
      <c r="S76">
        <f>IF($A76&lt;&gt;"",IF(INDEX('Size (Analyst)'!S:S,5*(ROW()-2)+4)&lt;&gt;"",INDEX('Size (Analyst)'!S:S,5*(ROW()-2)+4),#N/A),"")</f>
        <v>0</v>
      </c>
      <c r="T76">
        <f>IF($A76&lt;&gt;"",IF(INDEX('Size (Analyst)'!T:T,5*(ROW()-2)+4)&lt;&gt;"",INDEX('Size (Analyst)'!T:T,5*(ROW()-2)+4),#N/A),"")</f>
        <v>0</v>
      </c>
      <c r="U76">
        <f>IF($A76&lt;&gt;"",IF(INDEX('Size (Analyst)'!U:U,5*(ROW()-2)+4)&lt;&gt;"",INDEX('Size (Analyst)'!U:U,5*(ROW()-2)+4),#N/A),"")</f>
        <v>0</v>
      </c>
      <c r="V76">
        <f>IF($A76&lt;&gt;"",IF(INDEX('Size (Analyst)'!V:V,5*(ROW()-2)+4)&lt;&gt;"",INDEX('Size (Analyst)'!V:V,5*(ROW()-2)+4),#N/A),"")</f>
        <v>1</v>
      </c>
      <c r="W76">
        <f>IF($A76&lt;&gt;"",IF(INDEX('Size (Analyst)'!W:W,5*(ROW()-2)+4)&lt;&gt;"",INDEX('Size (Analyst)'!W:W,5*(ROW()-2)+4),#N/A),"")</f>
        <v>0</v>
      </c>
      <c r="X76">
        <f>IF($A76&lt;&gt;"",IF(INDEX('Size (Analyst)'!X:X,5*(ROW()-2)+4)&lt;&gt;"",INDEX('Size (Analyst)'!X:X,5*(ROW()-2)+4),#N/A),"")</f>
        <v>0</v>
      </c>
      <c r="Y76">
        <f>IF($A76&lt;&gt;"",IF(INDEX('Size (Analyst)'!Y:Y,5*(ROW()-2)+4)&lt;&gt;"",INDEX('Size (Analyst)'!Y:Y,5*(ROW()-2)+4),#N/A),"")</f>
        <v>0</v>
      </c>
      <c r="Z76">
        <f>IF($A76&lt;&gt;"",IF(INDEX('Size (Analyst)'!Z:Z,5*(ROW()-2)+4)&lt;&gt;"",INDEX('Size (Analyst)'!Z:Z,5*(ROW()-2)+4),#N/A),"")</f>
        <v>0</v>
      </c>
    </row>
    <row r="77" spans="1:26" x14ac:dyDescent="0.2">
      <c r="A77" s="13" t="str">
        <f>IF(INDEX('Size (Analyst)'!A:A,5*(ROW()-2)+1)&lt;&gt;"",INDEX('Size (Analyst)'!A:A,5*(ROW()-2)+1),"")</f>
        <v>Spot</v>
      </c>
      <c r="B77" t="e">
        <f>IF($A77&lt;&gt;"",IF(INDEX('Size (Analyst)'!B:B,5*(ROW()-2)+4)&lt;&gt;"",INDEX('Size (Analyst)'!B:B,5*(ROW()-2)+4),#N/A),"")</f>
        <v>#N/A</v>
      </c>
      <c r="C77" t="e">
        <f>IF($A77&lt;&gt;"",IF(INDEX('Size (Analyst)'!C:C,5*(ROW()-2)+4)&lt;&gt;"",INDEX('Size (Analyst)'!C:C,5*(ROW()-2)+4),#N/A),"")</f>
        <v>#N/A</v>
      </c>
      <c r="D77" t="e">
        <f>IF($A77&lt;&gt;"",IF(INDEX('Size (Analyst)'!D:D,5*(ROW()-2)+4)&lt;&gt;"",INDEX('Size (Analyst)'!D:D,5*(ROW()-2)+4),#N/A),"")</f>
        <v>#N/A</v>
      </c>
      <c r="E77" t="e">
        <f>IF($A77&lt;&gt;"",IF(INDEX('Size (Analyst)'!E:E,5*(ROW()-2)+4)&lt;&gt;"",INDEX('Size (Analyst)'!E:E,5*(ROW()-2)+4),#N/A),"")</f>
        <v>#N/A</v>
      </c>
      <c r="F77" t="e">
        <f>IF($A77&lt;&gt;"",IF(INDEX('Size (Analyst)'!F:F,5*(ROW()-2)+4)&lt;&gt;"",INDEX('Size (Analyst)'!F:F,5*(ROW()-2)+4),#N/A),"")</f>
        <v>#N/A</v>
      </c>
      <c r="G77" t="e">
        <f>IF($A77&lt;&gt;"",IF(INDEX('Size (Analyst)'!G:G,5*(ROW()-2)+4)&lt;&gt;"",INDEX('Size (Analyst)'!G:G,5*(ROW()-2)+4),#N/A),"")</f>
        <v>#N/A</v>
      </c>
      <c r="H77" t="e">
        <f>IF($A77&lt;&gt;"",IF(INDEX('Size (Analyst)'!H:H,5*(ROW()-2)+4)&lt;&gt;"",INDEX('Size (Analyst)'!H:H,5*(ROW()-2)+4),#N/A),"")</f>
        <v>#N/A</v>
      </c>
      <c r="I77" t="e">
        <f>IF($A77&lt;&gt;"",IF(INDEX('Size (Analyst)'!I:I,5*(ROW()-2)+4)&lt;&gt;"",INDEX('Size (Analyst)'!I:I,5*(ROW()-2)+4),#N/A),"")</f>
        <v>#N/A</v>
      </c>
      <c r="J77" t="e">
        <f>IF($A77&lt;&gt;"",IF(INDEX('Size (Analyst)'!J:J,5*(ROW()-2)+4)&lt;&gt;"",INDEX('Size (Analyst)'!J:J,5*(ROW()-2)+4),#N/A),"")</f>
        <v>#N/A</v>
      </c>
      <c r="K77" t="e">
        <f>IF($A77&lt;&gt;"",IF(INDEX('Size (Analyst)'!K:K,5*(ROW()-2)+4)&lt;&gt;"",INDEX('Size (Analyst)'!K:K,5*(ROW()-2)+4),#N/A),"")</f>
        <v>#N/A</v>
      </c>
      <c r="L77" t="e">
        <f>IF($A77&lt;&gt;"",IF(INDEX('Size (Analyst)'!L:L,5*(ROW()-2)+4)&lt;&gt;"",INDEX('Size (Analyst)'!L:L,5*(ROW()-2)+4),#N/A),"")</f>
        <v>#N/A</v>
      </c>
      <c r="M77" t="e">
        <f>IF($A77&lt;&gt;"",IF(INDEX('Size (Analyst)'!M:M,5*(ROW()-2)+4)&lt;&gt;"",INDEX('Size (Analyst)'!M:M,5*(ROW()-2)+4),#N/A),"")</f>
        <v>#N/A</v>
      </c>
      <c r="N77" t="e">
        <f>IF($A77&lt;&gt;"",IF(INDEX('Size (Analyst)'!N:N,5*(ROW()-2)+4)&lt;&gt;"",INDEX('Size (Analyst)'!N:N,5*(ROW()-2)+4),#N/A),"")</f>
        <v>#N/A</v>
      </c>
      <c r="O77" t="e">
        <f>IF($A77&lt;&gt;"",IF(INDEX('Size (Analyst)'!O:O,5*(ROW()-2)+4)&lt;&gt;"",INDEX('Size (Analyst)'!O:O,5*(ROW()-2)+4),#N/A),"")</f>
        <v>#N/A</v>
      </c>
      <c r="P77" t="e">
        <f>IF($A77&lt;&gt;"",IF(INDEX('Size (Analyst)'!P:P,5*(ROW()-2)+4)&lt;&gt;"",INDEX('Size (Analyst)'!P:P,5*(ROW()-2)+4),#N/A),"")</f>
        <v>#N/A</v>
      </c>
      <c r="Q77" t="e">
        <f>IF($A77&lt;&gt;"",IF(INDEX('Size (Analyst)'!Q:Q,5*(ROW()-2)+4)&lt;&gt;"",INDEX('Size (Analyst)'!Q:Q,5*(ROW()-2)+4),#N/A),"")</f>
        <v>#N/A</v>
      </c>
      <c r="R77" t="e">
        <f>IF($A77&lt;&gt;"",IF(INDEX('Size (Analyst)'!R:R,5*(ROW()-2)+4)&lt;&gt;"",INDEX('Size (Analyst)'!R:R,5*(ROW()-2)+4),#N/A),"")</f>
        <v>#N/A</v>
      </c>
      <c r="S77" t="e">
        <f>IF($A77&lt;&gt;"",IF(INDEX('Size (Analyst)'!S:S,5*(ROW()-2)+4)&lt;&gt;"",INDEX('Size (Analyst)'!S:S,5*(ROW()-2)+4),#N/A),"")</f>
        <v>#N/A</v>
      </c>
      <c r="T77" t="e">
        <f>IF($A77&lt;&gt;"",IF(INDEX('Size (Analyst)'!T:T,5*(ROW()-2)+4)&lt;&gt;"",INDEX('Size (Analyst)'!T:T,5*(ROW()-2)+4),#N/A),"")</f>
        <v>#N/A</v>
      </c>
      <c r="U77" t="e">
        <f>IF($A77&lt;&gt;"",IF(INDEX('Size (Analyst)'!U:U,5*(ROW()-2)+4)&lt;&gt;"",INDEX('Size (Analyst)'!U:U,5*(ROW()-2)+4),#N/A),"")</f>
        <v>#N/A</v>
      </c>
      <c r="V77" t="e">
        <f>IF($A77&lt;&gt;"",IF(INDEX('Size (Analyst)'!V:V,5*(ROW()-2)+4)&lt;&gt;"",INDEX('Size (Analyst)'!V:V,5*(ROW()-2)+4),#N/A),"")</f>
        <v>#N/A</v>
      </c>
      <c r="W77" t="e">
        <f>IF($A77&lt;&gt;"",IF(INDEX('Size (Analyst)'!W:W,5*(ROW()-2)+4)&lt;&gt;"",INDEX('Size (Analyst)'!W:W,5*(ROW()-2)+4),#N/A),"")</f>
        <v>#N/A</v>
      </c>
      <c r="X77" t="e">
        <f>IF($A77&lt;&gt;"",IF(INDEX('Size (Analyst)'!X:X,5*(ROW()-2)+4)&lt;&gt;"",INDEX('Size (Analyst)'!X:X,5*(ROW()-2)+4),#N/A),"")</f>
        <v>#N/A</v>
      </c>
      <c r="Y77" t="e">
        <f>IF($A77&lt;&gt;"",IF(INDEX('Size (Analyst)'!Y:Y,5*(ROW()-2)+4)&lt;&gt;"",INDEX('Size (Analyst)'!Y:Y,5*(ROW()-2)+4),#N/A),"")</f>
        <v>#N/A</v>
      </c>
      <c r="Z77" t="e">
        <f>IF($A77&lt;&gt;"",IF(INDEX('Size (Analyst)'!Z:Z,5*(ROW()-2)+4)&lt;&gt;"",INDEX('Size (Analyst)'!Z:Z,5*(ROW()-2)+4),#N/A),"")</f>
        <v>#N/A</v>
      </c>
    </row>
    <row r="78" spans="1:26" x14ac:dyDescent="0.2">
      <c r="A78" s="13" t="str">
        <f>IF(INDEX('Size (Analyst)'!A:A,5*(ROW()-2)+1)&lt;&gt;"",INDEX('Size (Analyst)'!A:A,5*(ROW()-2)+1),"")</f>
        <v>Size</v>
      </c>
      <c r="B78" t="e">
        <f>IF($A78&lt;&gt;"",IF(INDEX('Size (Analyst)'!B:B,5*(ROW()-2)+4)&lt;&gt;"",INDEX('Size (Analyst)'!B:B,5*(ROW()-2)+4),#N/A),"")</f>
        <v>#N/A</v>
      </c>
      <c r="C78">
        <f>IF($A78&lt;&gt;"",IF(INDEX('Size (Analyst)'!C:C,5*(ROW()-2)+4)&lt;&gt;"",INDEX('Size (Analyst)'!C:C,5*(ROW()-2)+4),#N/A),"")</f>
        <v>0.44513888888888892</v>
      </c>
      <c r="D78" t="e">
        <f>IF($A78&lt;&gt;"",IF(INDEX('Size (Analyst)'!D:D,5*(ROW()-2)+4)&lt;&gt;"",INDEX('Size (Analyst)'!D:D,5*(ROW()-2)+4),#N/A),"")</f>
        <v>#N/A</v>
      </c>
      <c r="E78">
        <f>IF($A78&lt;&gt;"",IF(INDEX('Size (Analyst)'!E:E,5*(ROW()-2)+4)&lt;&gt;"",INDEX('Size (Analyst)'!E:E,5*(ROW()-2)+4),#N/A),"")</f>
        <v>0.4458333333333333</v>
      </c>
      <c r="F78" t="e">
        <f>IF($A78&lt;&gt;"",IF(INDEX('Size (Analyst)'!F:F,5*(ROW()-2)+4)&lt;&gt;"",INDEX('Size (Analyst)'!F:F,5*(ROW()-2)+4),#N/A),"")</f>
        <v>#N/A</v>
      </c>
      <c r="G78" t="e">
        <f>IF($A78&lt;&gt;"",IF(INDEX('Size (Analyst)'!G:G,5*(ROW()-2)+4)&lt;&gt;"",INDEX('Size (Analyst)'!G:G,5*(ROW()-2)+4),#N/A),"")</f>
        <v>#N/A</v>
      </c>
      <c r="H78" t="e">
        <f>IF($A78&lt;&gt;"",IF(INDEX('Size (Analyst)'!H:H,5*(ROW()-2)+4)&lt;&gt;"",INDEX('Size (Analyst)'!H:H,5*(ROW()-2)+4),#N/A),"")</f>
        <v>#N/A</v>
      </c>
      <c r="I78" t="e">
        <f>IF($A78&lt;&gt;"",IF(INDEX('Size (Analyst)'!I:I,5*(ROW()-2)+4)&lt;&gt;"",INDEX('Size (Analyst)'!I:I,5*(ROW()-2)+4),#N/A),"")</f>
        <v>#N/A</v>
      </c>
      <c r="J78" t="e">
        <f>IF($A78&lt;&gt;"",IF(INDEX('Size (Analyst)'!J:J,5*(ROW()-2)+4)&lt;&gt;"",INDEX('Size (Analyst)'!J:J,5*(ROW()-2)+4),#N/A),"")</f>
        <v>#N/A</v>
      </c>
      <c r="K78" t="e">
        <f>IF($A78&lt;&gt;"",IF(INDEX('Size (Analyst)'!K:K,5*(ROW()-2)+4)&lt;&gt;"",INDEX('Size (Analyst)'!K:K,5*(ROW()-2)+4),#N/A),"")</f>
        <v>#N/A</v>
      </c>
      <c r="L78">
        <f>IF($A78&lt;&gt;"",IF(INDEX('Size (Analyst)'!L:L,5*(ROW()-2)+4)&lt;&gt;"",INDEX('Size (Analyst)'!L:L,5*(ROW()-2)+4),#N/A),"")</f>
        <v>0.40833333333333338</v>
      </c>
      <c r="M78" t="e">
        <f>IF($A78&lt;&gt;"",IF(INDEX('Size (Analyst)'!M:M,5*(ROW()-2)+4)&lt;&gt;"",INDEX('Size (Analyst)'!M:M,5*(ROW()-2)+4),#N/A),"")</f>
        <v>#N/A</v>
      </c>
      <c r="N78" t="e">
        <f>IF($A78&lt;&gt;"",IF(INDEX('Size (Analyst)'!N:N,5*(ROW()-2)+4)&lt;&gt;"",INDEX('Size (Analyst)'!N:N,5*(ROW()-2)+4),#N/A),"")</f>
        <v>#N/A</v>
      </c>
      <c r="O78" t="e">
        <f>IF($A78&lt;&gt;"",IF(INDEX('Size (Analyst)'!O:O,5*(ROW()-2)+4)&lt;&gt;"",INDEX('Size (Analyst)'!O:O,5*(ROW()-2)+4),#N/A),"")</f>
        <v>#N/A</v>
      </c>
      <c r="P78" t="e">
        <f>IF($A78&lt;&gt;"",IF(INDEX('Size (Analyst)'!P:P,5*(ROW()-2)+4)&lt;&gt;"",INDEX('Size (Analyst)'!P:P,5*(ROW()-2)+4),#N/A),"")</f>
        <v>#N/A</v>
      </c>
      <c r="Q78">
        <f>IF($A78&lt;&gt;"",IF(INDEX('Size (Analyst)'!Q:Q,5*(ROW()-2)+4)&lt;&gt;"",INDEX('Size (Analyst)'!Q:Q,5*(ROW()-2)+4),#N/A),"")</f>
        <v>0.40763888888888888</v>
      </c>
      <c r="R78" t="e">
        <f>IF($A78&lt;&gt;"",IF(INDEX('Size (Analyst)'!R:R,5*(ROW()-2)+4)&lt;&gt;"",INDEX('Size (Analyst)'!R:R,5*(ROW()-2)+4),#N/A),"")</f>
        <v>#N/A</v>
      </c>
      <c r="S78" t="e">
        <f>IF($A78&lt;&gt;"",IF(INDEX('Size (Analyst)'!S:S,5*(ROW()-2)+4)&lt;&gt;"",INDEX('Size (Analyst)'!S:S,5*(ROW()-2)+4),#N/A),"")</f>
        <v>#N/A</v>
      </c>
      <c r="T78" t="e">
        <f>IF($A78&lt;&gt;"",IF(INDEX('Size (Analyst)'!T:T,5*(ROW()-2)+4)&lt;&gt;"",INDEX('Size (Analyst)'!T:T,5*(ROW()-2)+4),#N/A),"")</f>
        <v>#N/A</v>
      </c>
      <c r="U78" t="e">
        <f>IF($A78&lt;&gt;"",IF(INDEX('Size (Analyst)'!U:U,5*(ROW()-2)+4)&lt;&gt;"",INDEX('Size (Analyst)'!U:U,5*(ROW()-2)+4),#N/A),"")</f>
        <v>#N/A</v>
      </c>
      <c r="V78">
        <f>IF($A78&lt;&gt;"",IF(INDEX('Size (Analyst)'!V:V,5*(ROW()-2)+4)&lt;&gt;"",INDEX('Size (Analyst)'!V:V,5*(ROW()-2)+4),#N/A),"")</f>
        <v>0.34375</v>
      </c>
      <c r="W78" t="e">
        <f>IF($A78&lt;&gt;"",IF(INDEX('Size (Analyst)'!W:W,5*(ROW()-2)+4)&lt;&gt;"",INDEX('Size (Analyst)'!W:W,5*(ROW()-2)+4),#N/A),"")</f>
        <v>#N/A</v>
      </c>
      <c r="X78" t="e">
        <f>IF($A78&lt;&gt;"",IF(INDEX('Size (Analyst)'!X:X,5*(ROW()-2)+4)&lt;&gt;"",INDEX('Size (Analyst)'!X:X,5*(ROW()-2)+4),#N/A),"")</f>
        <v>#N/A</v>
      </c>
      <c r="Y78" t="e">
        <f>IF($A78&lt;&gt;"",IF(INDEX('Size (Analyst)'!Y:Y,5*(ROW()-2)+4)&lt;&gt;"",INDEX('Size (Analyst)'!Y:Y,5*(ROW()-2)+4),#N/A),"")</f>
        <v>#N/A</v>
      </c>
      <c r="Z78" t="e">
        <f>IF($A78&lt;&gt;"",IF(INDEX('Size (Analyst)'!Z:Z,5*(ROW()-2)+4)&lt;&gt;"",INDEX('Size (Analyst)'!Z:Z,5*(ROW()-2)+4),#N/A),"")</f>
        <v>#N/A</v>
      </c>
    </row>
    <row r="79" spans="1:26" x14ac:dyDescent="0.2">
      <c r="A79" s="13" t="str">
        <f>IF(INDEX('Size (Analyst)'!A:A,5*(ROW()-2)+1)&lt;&gt;"",INDEX('Size (Analyst)'!A:A,5*(ROW()-2)+1),"")</f>
        <v>Conviction</v>
      </c>
      <c r="B79" t="e">
        <f>IF($A79&lt;&gt;"",IF(INDEX('Size (Analyst)'!B:B,5*(ROW()-2)+4)&lt;&gt;"",INDEX('Size (Analyst)'!B:B,5*(ROW()-2)+4),#N/A),"")</f>
        <v>#N/A</v>
      </c>
      <c r="C79" t="e">
        <f>IF($A79&lt;&gt;"",IF(INDEX('Size (Analyst)'!C:C,5*(ROW()-2)+4)&lt;&gt;"",INDEX('Size (Analyst)'!C:C,5*(ROW()-2)+4),#N/A),"")</f>
        <v>#N/A</v>
      </c>
      <c r="D79" t="e">
        <f>IF($A79&lt;&gt;"",IF(INDEX('Size (Analyst)'!D:D,5*(ROW()-2)+4)&lt;&gt;"",INDEX('Size (Analyst)'!D:D,5*(ROW()-2)+4),#N/A),"")</f>
        <v>#N/A</v>
      </c>
      <c r="E79" t="e">
        <f>IF($A79&lt;&gt;"",IF(INDEX('Size (Analyst)'!E:E,5*(ROW()-2)+4)&lt;&gt;"",INDEX('Size (Analyst)'!E:E,5*(ROW()-2)+4),#N/A),"")</f>
        <v>#N/A</v>
      </c>
      <c r="F79" t="e">
        <f>IF($A79&lt;&gt;"",IF(INDEX('Size (Analyst)'!F:F,5*(ROW()-2)+4)&lt;&gt;"",INDEX('Size (Analyst)'!F:F,5*(ROW()-2)+4),#N/A),"")</f>
        <v>#N/A</v>
      </c>
      <c r="G79" t="e">
        <f>IF($A79&lt;&gt;"",IF(INDEX('Size (Analyst)'!G:G,5*(ROW()-2)+4)&lt;&gt;"",INDEX('Size (Analyst)'!G:G,5*(ROW()-2)+4),#N/A),"")</f>
        <v>#N/A</v>
      </c>
      <c r="H79" t="e">
        <f>IF($A79&lt;&gt;"",IF(INDEX('Size (Analyst)'!H:H,5*(ROW()-2)+4)&lt;&gt;"",INDEX('Size (Analyst)'!H:H,5*(ROW()-2)+4),#N/A),"")</f>
        <v>#N/A</v>
      </c>
      <c r="I79" t="e">
        <f>IF($A79&lt;&gt;"",IF(INDEX('Size (Analyst)'!I:I,5*(ROW()-2)+4)&lt;&gt;"",INDEX('Size (Analyst)'!I:I,5*(ROW()-2)+4),#N/A),"")</f>
        <v>#N/A</v>
      </c>
      <c r="J79" t="e">
        <f>IF($A79&lt;&gt;"",IF(INDEX('Size (Analyst)'!J:J,5*(ROW()-2)+4)&lt;&gt;"",INDEX('Size (Analyst)'!J:J,5*(ROW()-2)+4),#N/A),"")</f>
        <v>#N/A</v>
      </c>
      <c r="K79" t="e">
        <f>IF($A79&lt;&gt;"",IF(INDEX('Size (Analyst)'!K:K,5*(ROW()-2)+4)&lt;&gt;"",INDEX('Size (Analyst)'!K:K,5*(ROW()-2)+4),#N/A),"")</f>
        <v>#N/A</v>
      </c>
      <c r="L79" t="e">
        <f>IF($A79&lt;&gt;"",IF(INDEX('Size (Analyst)'!L:L,5*(ROW()-2)+4)&lt;&gt;"",INDEX('Size (Analyst)'!L:L,5*(ROW()-2)+4),#N/A),"")</f>
        <v>#N/A</v>
      </c>
      <c r="M79" t="e">
        <f>IF($A79&lt;&gt;"",IF(INDEX('Size (Analyst)'!M:M,5*(ROW()-2)+4)&lt;&gt;"",INDEX('Size (Analyst)'!M:M,5*(ROW()-2)+4),#N/A),"")</f>
        <v>#N/A</v>
      </c>
      <c r="N79" t="e">
        <f>IF($A79&lt;&gt;"",IF(INDEX('Size (Analyst)'!N:N,5*(ROW()-2)+4)&lt;&gt;"",INDEX('Size (Analyst)'!N:N,5*(ROW()-2)+4),#N/A),"")</f>
        <v>#N/A</v>
      </c>
      <c r="O79" t="e">
        <f>IF($A79&lt;&gt;"",IF(INDEX('Size (Analyst)'!O:O,5*(ROW()-2)+4)&lt;&gt;"",INDEX('Size (Analyst)'!O:O,5*(ROW()-2)+4),#N/A),"")</f>
        <v>#N/A</v>
      </c>
      <c r="P79" t="e">
        <f>IF($A79&lt;&gt;"",IF(INDEX('Size (Analyst)'!P:P,5*(ROW()-2)+4)&lt;&gt;"",INDEX('Size (Analyst)'!P:P,5*(ROW()-2)+4),#N/A),"")</f>
        <v>#N/A</v>
      </c>
      <c r="Q79" t="e">
        <f>IF($A79&lt;&gt;"",IF(INDEX('Size (Analyst)'!Q:Q,5*(ROW()-2)+4)&lt;&gt;"",INDEX('Size (Analyst)'!Q:Q,5*(ROW()-2)+4),#N/A),"")</f>
        <v>#N/A</v>
      </c>
      <c r="R79" t="e">
        <f>IF($A79&lt;&gt;"",IF(INDEX('Size (Analyst)'!R:R,5*(ROW()-2)+4)&lt;&gt;"",INDEX('Size (Analyst)'!R:R,5*(ROW()-2)+4),#N/A),"")</f>
        <v>#N/A</v>
      </c>
      <c r="S79" t="e">
        <f>IF($A79&lt;&gt;"",IF(INDEX('Size (Analyst)'!S:S,5*(ROW()-2)+4)&lt;&gt;"",INDEX('Size (Analyst)'!S:S,5*(ROW()-2)+4),#N/A),"")</f>
        <v>#N/A</v>
      </c>
      <c r="T79" t="e">
        <f>IF($A79&lt;&gt;"",IF(INDEX('Size (Analyst)'!T:T,5*(ROW()-2)+4)&lt;&gt;"",INDEX('Size (Analyst)'!T:T,5*(ROW()-2)+4),#N/A),"")</f>
        <v>#N/A</v>
      </c>
      <c r="U79" t="e">
        <f>IF($A79&lt;&gt;"",IF(INDEX('Size (Analyst)'!U:U,5*(ROW()-2)+4)&lt;&gt;"",INDEX('Size (Analyst)'!U:U,5*(ROW()-2)+4),#N/A),"")</f>
        <v>#N/A</v>
      </c>
      <c r="V79" t="e">
        <f>IF($A79&lt;&gt;"",IF(INDEX('Size (Analyst)'!V:V,5*(ROW()-2)+4)&lt;&gt;"",INDEX('Size (Analyst)'!V:V,5*(ROW()-2)+4),#N/A),"")</f>
        <v>#N/A</v>
      </c>
      <c r="W79" t="e">
        <f>IF($A79&lt;&gt;"",IF(INDEX('Size (Analyst)'!W:W,5*(ROW()-2)+4)&lt;&gt;"",INDEX('Size (Analyst)'!W:W,5*(ROW()-2)+4),#N/A),"")</f>
        <v>#N/A</v>
      </c>
      <c r="X79" t="e">
        <f>IF($A79&lt;&gt;"",IF(INDEX('Size (Analyst)'!X:X,5*(ROW()-2)+4)&lt;&gt;"",INDEX('Size (Analyst)'!X:X,5*(ROW()-2)+4),#N/A),"")</f>
        <v>#N/A</v>
      </c>
      <c r="Y79" t="e">
        <f>IF($A79&lt;&gt;"",IF(INDEX('Size (Analyst)'!Y:Y,5*(ROW()-2)+4)&lt;&gt;"",INDEX('Size (Analyst)'!Y:Y,5*(ROW()-2)+4),#N/A),"")</f>
        <v>#N/A</v>
      </c>
      <c r="Z79" t="e">
        <f>IF($A79&lt;&gt;"",IF(INDEX('Size (Analyst)'!Z:Z,5*(ROW()-2)+4)&lt;&gt;"",INDEX('Size (Analyst)'!Z:Z,5*(ROW()-2)+4),#N/A),"")</f>
        <v>#N/A</v>
      </c>
    </row>
    <row r="80" spans="1:26" x14ac:dyDescent="0.2">
      <c r="A80" s="13">
        <f>IF(INDEX('Size (Analyst)'!A:A,5*(ROW()-2)+1)&lt;&gt;"",INDEX('Size (Analyst)'!A:A,5*(ROW()-2)+1),"")</f>
        <v>45201</v>
      </c>
      <c r="B80" t="e">
        <f>IF($A80&lt;&gt;"",IF(INDEX('Size (Analyst)'!B:B,5*(ROW()-2)+4)&lt;&gt;"",INDEX('Size (Analyst)'!B:B,5*(ROW()-2)+4),#N/A),"")</f>
        <v>#N/A</v>
      </c>
      <c r="C80" t="e">
        <f>IF($A80&lt;&gt;"",IF(INDEX('Size (Analyst)'!C:C,5*(ROW()-2)+4)&lt;&gt;"",INDEX('Size (Analyst)'!C:C,5*(ROW()-2)+4),#N/A),"")</f>
        <v>#N/A</v>
      </c>
      <c r="D80" t="e">
        <f>IF($A80&lt;&gt;"",IF(INDEX('Size (Analyst)'!D:D,5*(ROW()-2)+4)&lt;&gt;"",INDEX('Size (Analyst)'!D:D,5*(ROW()-2)+4),#N/A),"")</f>
        <v>#N/A</v>
      </c>
      <c r="E80" t="e">
        <f>IF($A80&lt;&gt;"",IF(INDEX('Size (Analyst)'!E:E,5*(ROW()-2)+4)&lt;&gt;"",INDEX('Size (Analyst)'!E:E,5*(ROW()-2)+4),#N/A),"")</f>
        <v>#N/A</v>
      </c>
      <c r="F80" t="e">
        <f>IF($A80&lt;&gt;"",IF(INDEX('Size (Analyst)'!F:F,5*(ROW()-2)+4)&lt;&gt;"",INDEX('Size (Analyst)'!F:F,5*(ROW()-2)+4),#N/A),"")</f>
        <v>#N/A</v>
      </c>
      <c r="G80">
        <f>IF($A80&lt;&gt;"",IF(INDEX('Size (Analyst)'!G:G,5*(ROW()-2)+4)&lt;&gt;"",INDEX('Size (Analyst)'!G:G,5*(ROW()-2)+4),#N/A),"")</f>
        <v>368.99</v>
      </c>
      <c r="H80" t="e">
        <f>IF($A80&lt;&gt;"",IF(INDEX('Size (Analyst)'!H:H,5*(ROW()-2)+4)&lt;&gt;"",INDEX('Size (Analyst)'!H:H,5*(ROW()-2)+4),#N/A),"")</f>
        <v>#N/A</v>
      </c>
      <c r="I80" t="e">
        <f>IF($A80&lt;&gt;"",IF(INDEX('Size (Analyst)'!I:I,5*(ROW()-2)+4)&lt;&gt;"",INDEX('Size (Analyst)'!I:I,5*(ROW()-2)+4),#N/A),"")</f>
        <v>#N/A</v>
      </c>
      <c r="J80" t="e">
        <f>IF($A80&lt;&gt;"",IF(INDEX('Size (Analyst)'!J:J,5*(ROW()-2)+4)&lt;&gt;"",INDEX('Size (Analyst)'!J:J,5*(ROW()-2)+4),#N/A),"")</f>
        <v>#N/A</v>
      </c>
      <c r="K80" t="e">
        <f>IF($A80&lt;&gt;"",IF(INDEX('Size (Analyst)'!K:K,5*(ROW()-2)+4)&lt;&gt;"",INDEX('Size (Analyst)'!K:K,5*(ROW()-2)+4),#N/A),"")</f>
        <v>#N/A</v>
      </c>
      <c r="L80" t="e">
        <f>IF($A80&lt;&gt;"",IF(INDEX('Size (Analyst)'!L:L,5*(ROW()-2)+4)&lt;&gt;"",INDEX('Size (Analyst)'!L:L,5*(ROW()-2)+4),#N/A),"")</f>
        <v>#N/A</v>
      </c>
      <c r="M80" t="e">
        <f>IF($A80&lt;&gt;"",IF(INDEX('Size (Analyst)'!M:M,5*(ROW()-2)+4)&lt;&gt;"",INDEX('Size (Analyst)'!M:M,5*(ROW()-2)+4),#N/A),"")</f>
        <v>#N/A</v>
      </c>
      <c r="N80" t="e">
        <f>IF($A80&lt;&gt;"",IF(INDEX('Size (Analyst)'!N:N,5*(ROW()-2)+4)&lt;&gt;"",INDEX('Size (Analyst)'!N:N,5*(ROW()-2)+4),#N/A),"")</f>
        <v>#N/A</v>
      </c>
      <c r="O80" t="e">
        <f>IF($A80&lt;&gt;"",IF(INDEX('Size (Analyst)'!O:O,5*(ROW()-2)+4)&lt;&gt;"",INDEX('Size (Analyst)'!O:O,5*(ROW()-2)+4),#N/A),"")</f>
        <v>#N/A</v>
      </c>
      <c r="P80" t="e">
        <f>IF($A80&lt;&gt;"",IF(INDEX('Size (Analyst)'!P:P,5*(ROW()-2)+4)&lt;&gt;"",INDEX('Size (Analyst)'!P:P,5*(ROW()-2)+4),#N/A),"")</f>
        <v>#N/A</v>
      </c>
      <c r="Q80" t="e">
        <f>IF($A80&lt;&gt;"",IF(INDEX('Size (Analyst)'!Q:Q,5*(ROW()-2)+4)&lt;&gt;"",INDEX('Size (Analyst)'!Q:Q,5*(ROW()-2)+4),#N/A),"")</f>
        <v>#N/A</v>
      </c>
      <c r="R80" t="e">
        <f>IF($A80&lt;&gt;"",IF(INDEX('Size (Analyst)'!R:R,5*(ROW()-2)+4)&lt;&gt;"",INDEX('Size (Analyst)'!R:R,5*(ROW()-2)+4),#N/A),"")</f>
        <v>#N/A</v>
      </c>
      <c r="S80" t="e">
        <f>IF($A80&lt;&gt;"",IF(INDEX('Size (Analyst)'!S:S,5*(ROW()-2)+4)&lt;&gt;"",INDEX('Size (Analyst)'!S:S,5*(ROW()-2)+4),#N/A),"")</f>
        <v>#N/A</v>
      </c>
      <c r="T80" t="e">
        <f>IF($A80&lt;&gt;"",IF(INDEX('Size (Analyst)'!T:T,5*(ROW()-2)+4)&lt;&gt;"",INDEX('Size (Analyst)'!T:T,5*(ROW()-2)+4),#N/A),"")</f>
        <v>#N/A</v>
      </c>
      <c r="U80" t="e">
        <f>IF($A80&lt;&gt;"",IF(INDEX('Size (Analyst)'!U:U,5*(ROW()-2)+4)&lt;&gt;"",INDEX('Size (Analyst)'!U:U,5*(ROW()-2)+4),#N/A),"")</f>
        <v>#N/A</v>
      </c>
      <c r="V80" t="e">
        <f>IF($A80&lt;&gt;"",IF(INDEX('Size (Analyst)'!V:V,5*(ROW()-2)+4)&lt;&gt;"",INDEX('Size (Analyst)'!V:V,5*(ROW()-2)+4),#N/A),"")</f>
        <v>#N/A</v>
      </c>
      <c r="W80" t="e">
        <f>IF($A80&lt;&gt;"",IF(INDEX('Size (Analyst)'!W:W,5*(ROW()-2)+4)&lt;&gt;"",INDEX('Size (Analyst)'!W:W,5*(ROW()-2)+4),#N/A),"")</f>
        <v>#N/A</v>
      </c>
      <c r="X80" t="e">
        <f>IF($A80&lt;&gt;"",IF(INDEX('Size (Analyst)'!X:X,5*(ROW()-2)+4)&lt;&gt;"",INDEX('Size (Analyst)'!X:X,5*(ROW()-2)+4),#N/A),"")</f>
        <v>#N/A</v>
      </c>
      <c r="Y80" t="e">
        <f>IF($A80&lt;&gt;"",IF(INDEX('Size (Analyst)'!Y:Y,5*(ROW()-2)+4)&lt;&gt;"",INDEX('Size (Analyst)'!Y:Y,5*(ROW()-2)+4),#N/A),"")</f>
        <v>#N/A</v>
      </c>
      <c r="Z80" t="e">
        <f>IF($A80&lt;&gt;"",IF(INDEX('Size (Analyst)'!Z:Z,5*(ROW()-2)+4)&lt;&gt;"",INDEX('Size (Analyst)'!Z:Z,5*(ROW()-2)+4),#N/A),"")</f>
        <v>#N/A</v>
      </c>
    </row>
    <row r="81" spans="1:26" x14ac:dyDescent="0.2">
      <c r="A81" s="13" t="str">
        <f>IF(INDEX('Size (Analyst)'!A:A,5*(ROW()-2)+1)&lt;&gt;"",INDEX('Size (Analyst)'!A:A,5*(ROW()-2)+1),"")</f>
        <v>Time Stamp</v>
      </c>
      <c r="B81">
        <f>IF($A81&lt;&gt;"",IF(INDEX('Size (Analyst)'!B:B,5*(ROW()-2)+4)&lt;&gt;"",INDEX('Size (Analyst)'!B:B,5*(ROW()-2)+4),#N/A),"")</f>
        <v>-1.7089836888331239E-2</v>
      </c>
      <c r="C81">
        <f>IF($A81&lt;&gt;"",IF(INDEX('Size (Analyst)'!C:C,5*(ROW()-2)+4)&lt;&gt;"",INDEX('Size (Analyst)'!C:C,5*(ROW()-2)+4),#N/A),"")</f>
        <v>0</v>
      </c>
      <c r="D81">
        <f>IF($A81&lt;&gt;"",IF(INDEX('Size (Analyst)'!D:D,5*(ROW()-2)+4)&lt;&gt;"",INDEX('Size (Analyst)'!D:D,5*(ROW()-2)+4),#N/A),"")</f>
        <v>0</v>
      </c>
      <c r="E81">
        <f>IF($A81&lt;&gt;"",IF(INDEX('Size (Analyst)'!E:E,5*(ROW()-2)+4)&lt;&gt;"",INDEX('Size (Analyst)'!E:E,5*(ROW()-2)+4),#N/A),"")</f>
        <v>-1.9762675116744496E-2</v>
      </c>
      <c r="F81">
        <f>IF($A81&lt;&gt;"",IF(INDEX('Size (Analyst)'!F:F,5*(ROW()-2)+4)&lt;&gt;"",INDEX('Size (Analyst)'!F:F,5*(ROW()-2)+4),#N/A),"")</f>
        <v>0</v>
      </c>
      <c r="G81">
        <f>IF($A81&lt;&gt;"",IF(INDEX('Size (Analyst)'!G:G,5*(ROW()-2)+4)&lt;&gt;"",INDEX('Size (Analyst)'!G:G,5*(ROW()-2)+4),#N/A),"")</f>
        <v>-1.0865373379587363E-2</v>
      </c>
      <c r="H81">
        <f>IF($A81&lt;&gt;"",IF(INDEX('Size (Analyst)'!H:H,5*(ROW()-2)+4)&lt;&gt;"",INDEX('Size (Analyst)'!H:H,5*(ROW()-2)+4),#N/A),"")</f>
        <v>2.2497173076923074E-2</v>
      </c>
      <c r="I81">
        <f>IF($A81&lt;&gt;"",IF(INDEX('Size (Analyst)'!I:I,5*(ROW()-2)+4)&lt;&gt;"",INDEX('Size (Analyst)'!I:I,5*(ROW()-2)+4),#N/A),"")</f>
        <v>0</v>
      </c>
      <c r="J81">
        <f>IF($A81&lt;&gt;"",IF(INDEX('Size (Analyst)'!J:J,5*(ROW()-2)+4)&lt;&gt;"",INDEX('Size (Analyst)'!J:J,5*(ROW()-2)+4),#N/A),"")</f>
        <v>-3.1320427553444184E-2</v>
      </c>
      <c r="K81">
        <f>IF($A81&lt;&gt;"",IF(INDEX('Size (Analyst)'!K:K,5*(ROW()-2)+4)&lt;&gt;"",INDEX('Size (Analyst)'!K:K,5*(ROW()-2)+4),#N/A),"")</f>
        <v>0</v>
      </c>
      <c r="L81">
        <f>IF($A81&lt;&gt;"",IF(INDEX('Size (Analyst)'!L:L,5*(ROW()-2)+4)&lt;&gt;"",INDEX('Size (Analyst)'!L:L,5*(ROW()-2)+4),#N/A),"")</f>
        <v>0</v>
      </c>
      <c r="M81">
        <f>IF($A81&lt;&gt;"",IF(INDEX('Size (Analyst)'!M:M,5*(ROW()-2)+4)&lt;&gt;"",INDEX('Size (Analyst)'!M:M,5*(ROW()-2)+4),#N/A),"")</f>
        <v>-1.3953399332061064E-2</v>
      </c>
      <c r="N81">
        <f>IF($A81&lt;&gt;"",IF(INDEX('Size (Analyst)'!N:N,5*(ROW()-2)+4)&lt;&gt;"",INDEX('Size (Analyst)'!N:N,5*(ROW()-2)+4),#N/A),"")</f>
        <v>0</v>
      </c>
      <c r="O81">
        <f>IF($A81&lt;&gt;"",IF(INDEX('Size (Analyst)'!O:O,5*(ROW()-2)+4)&lt;&gt;"",INDEX('Size (Analyst)'!O:O,5*(ROW()-2)+4),#N/A),"")</f>
        <v>0</v>
      </c>
      <c r="P81">
        <f>IF($A81&lt;&gt;"",IF(INDEX('Size (Analyst)'!P:P,5*(ROW()-2)+4)&lt;&gt;"",INDEX('Size (Analyst)'!P:P,5*(ROW()-2)+4),#N/A),"")</f>
        <v>9.4740281827016496E-3</v>
      </c>
      <c r="Q81">
        <f>IF($A81&lt;&gt;"",IF(INDEX('Size (Analyst)'!Q:Q,5*(ROW()-2)+4)&lt;&gt;"",INDEX('Size (Analyst)'!Q:Q,5*(ROW()-2)+4),#N/A),"")</f>
        <v>0</v>
      </c>
      <c r="R81">
        <f>IF($A81&lt;&gt;"",IF(INDEX('Size (Analyst)'!R:R,5*(ROW()-2)+4)&lt;&gt;"",INDEX('Size (Analyst)'!R:R,5*(ROW()-2)+4),#N/A),"")</f>
        <v>0</v>
      </c>
      <c r="S81">
        <f>IF($A81&lt;&gt;"",IF(INDEX('Size (Analyst)'!S:S,5*(ROW()-2)+4)&lt;&gt;"",INDEX('Size (Analyst)'!S:S,5*(ROW()-2)+4),#N/A),"")</f>
        <v>3.8472096774193547E-2</v>
      </c>
      <c r="T81">
        <f>IF($A81&lt;&gt;"",IF(INDEX('Size (Analyst)'!T:T,5*(ROW()-2)+4)&lt;&gt;"",INDEX('Size (Analyst)'!T:T,5*(ROW()-2)+4),#N/A),"")</f>
        <v>0</v>
      </c>
      <c r="U81">
        <f>IF($A81&lt;&gt;"",IF(INDEX('Size (Analyst)'!U:U,5*(ROW()-2)+4)&lt;&gt;"",INDEX('Size (Analyst)'!U:U,5*(ROW()-2)+4),#N/A),"")</f>
        <v>-2.5973645648312605E-2</v>
      </c>
      <c r="V81">
        <f>IF($A81&lt;&gt;"",IF(INDEX('Size (Analyst)'!V:V,5*(ROW()-2)+4)&lt;&gt;"",INDEX('Size (Analyst)'!V:V,5*(ROW()-2)+4),#N/A),"")</f>
        <v>0</v>
      </c>
      <c r="W81">
        <f>IF($A81&lt;&gt;"",IF(INDEX('Size (Analyst)'!W:W,5*(ROW()-2)+4)&lt;&gt;"",INDEX('Size (Analyst)'!W:W,5*(ROW()-2)+4),#N/A),"")</f>
        <v>0</v>
      </c>
      <c r="X81">
        <f>IF($A81&lt;&gt;"",IF(INDEX('Size (Analyst)'!X:X,5*(ROW()-2)+4)&lt;&gt;"",INDEX('Size (Analyst)'!X:X,5*(ROW()-2)+4),#N/A),"")</f>
        <v>0</v>
      </c>
      <c r="Y81">
        <f>IF($A81&lt;&gt;"",IF(INDEX('Size (Analyst)'!Y:Y,5*(ROW()-2)+4)&lt;&gt;"",INDEX('Size (Analyst)'!Y:Y,5*(ROW()-2)+4),#N/A),"")</f>
        <v>0</v>
      </c>
      <c r="Z81">
        <f>IF($A81&lt;&gt;"",IF(INDEX('Size (Analyst)'!Z:Z,5*(ROW()-2)+4)&lt;&gt;"",INDEX('Size (Analyst)'!Z:Z,5*(ROW()-2)+4),#N/A),"")</f>
        <v>0</v>
      </c>
    </row>
    <row r="82" spans="1:26" x14ac:dyDescent="0.2">
      <c r="A82" s="13" t="str">
        <f>IF(INDEX('Size (Analyst)'!A:A,5*(ROW()-2)+1)&lt;&gt;"",INDEX('Size (Analyst)'!A:A,5*(ROW()-2)+1),"")</f>
        <v>Forward Pt</v>
      </c>
      <c r="B82">
        <f>IF($A82&lt;&gt;"",IF(INDEX('Size (Analyst)'!B:B,5*(ROW()-2)+4)&lt;&gt;"",INDEX('Size (Analyst)'!B:B,5*(ROW()-2)+4),#N/A),"")</f>
        <v>-2</v>
      </c>
      <c r="C82">
        <f>IF($A82&lt;&gt;"",IF(INDEX('Size (Analyst)'!C:C,5*(ROW()-2)+4)&lt;&gt;"",INDEX('Size (Analyst)'!C:C,5*(ROW()-2)+4),#N/A),"")</f>
        <v>0</v>
      </c>
      <c r="D82">
        <f>IF($A82&lt;&gt;"",IF(INDEX('Size (Analyst)'!D:D,5*(ROW()-2)+4)&lt;&gt;"",INDEX('Size (Analyst)'!D:D,5*(ROW()-2)+4),#N/A),"")</f>
        <v>0</v>
      </c>
      <c r="E82">
        <f>IF($A82&lt;&gt;"",IF(INDEX('Size (Analyst)'!E:E,5*(ROW()-2)+4)&lt;&gt;"",INDEX('Size (Analyst)'!E:E,5*(ROW()-2)+4),#N/A),"")</f>
        <v>-2</v>
      </c>
      <c r="F82">
        <f>IF($A82&lt;&gt;"",IF(INDEX('Size (Analyst)'!F:F,5*(ROW()-2)+4)&lt;&gt;"",INDEX('Size (Analyst)'!F:F,5*(ROW()-2)+4),#N/A),"")</f>
        <v>0</v>
      </c>
      <c r="G82">
        <f>IF($A82&lt;&gt;"",IF(INDEX('Size (Analyst)'!G:G,5*(ROW()-2)+4)&lt;&gt;"",INDEX('Size (Analyst)'!G:G,5*(ROW()-2)+4),#N/A),"")</f>
        <v>-1</v>
      </c>
      <c r="H82">
        <f>IF($A82&lt;&gt;"",IF(INDEX('Size (Analyst)'!H:H,5*(ROW()-2)+4)&lt;&gt;"",INDEX('Size (Analyst)'!H:H,5*(ROW()-2)+4),#N/A),"")</f>
        <v>1</v>
      </c>
      <c r="I82">
        <f>IF($A82&lt;&gt;"",IF(INDEX('Size (Analyst)'!I:I,5*(ROW()-2)+4)&lt;&gt;"",INDEX('Size (Analyst)'!I:I,5*(ROW()-2)+4),#N/A),"")</f>
        <v>0</v>
      </c>
      <c r="J82">
        <f>IF($A82&lt;&gt;"",IF(INDEX('Size (Analyst)'!J:J,5*(ROW()-2)+4)&lt;&gt;"",INDEX('Size (Analyst)'!J:J,5*(ROW()-2)+4),#N/A),"")</f>
        <v>-2</v>
      </c>
      <c r="K82">
        <f>IF($A82&lt;&gt;"",IF(INDEX('Size (Analyst)'!K:K,5*(ROW()-2)+4)&lt;&gt;"",INDEX('Size (Analyst)'!K:K,5*(ROW()-2)+4),#N/A),"")</f>
        <v>0</v>
      </c>
      <c r="L82">
        <f>IF($A82&lt;&gt;"",IF(INDEX('Size (Analyst)'!L:L,5*(ROW()-2)+4)&lt;&gt;"",INDEX('Size (Analyst)'!L:L,5*(ROW()-2)+4),#N/A),"")</f>
        <v>0</v>
      </c>
      <c r="M82">
        <f>IF($A82&lt;&gt;"",IF(INDEX('Size (Analyst)'!M:M,5*(ROW()-2)+4)&lt;&gt;"",INDEX('Size (Analyst)'!M:M,5*(ROW()-2)+4),#N/A),"")</f>
        <v>0</v>
      </c>
      <c r="N82">
        <f>IF($A82&lt;&gt;"",IF(INDEX('Size (Analyst)'!N:N,5*(ROW()-2)+4)&lt;&gt;"",INDEX('Size (Analyst)'!N:N,5*(ROW()-2)+4),#N/A),"")</f>
        <v>0</v>
      </c>
      <c r="O82">
        <f>IF($A82&lt;&gt;"",IF(INDEX('Size (Analyst)'!O:O,5*(ROW()-2)+4)&lt;&gt;"",INDEX('Size (Analyst)'!O:O,5*(ROW()-2)+4),#N/A),"")</f>
        <v>0</v>
      </c>
      <c r="P82">
        <f>IF($A82&lt;&gt;"",IF(INDEX('Size (Analyst)'!P:P,5*(ROW()-2)+4)&lt;&gt;"",INDEX('Size (Analyst)'!P:P,5*(ROW()-2)+4),#N/A),"")</f>
        <v>1</v>
      </c>
      <c r="Q82">
        <f>IF($A82&lt;&gt;"",IF(INDEX('Size (Analyst)'!Q:Q,5*(ROW()-2)+4)&lt;&gt;"",INDEX('Size (Analyst)'!Q:Q,5*(ROW()-2)+4),#N/A),"")</f>
        <v>0</v>
      </c>
      <c r="R82">
        <f>IF($A82&lt;&gt;"",IF(INDEX('Size (Analyst)'!R:R,5*(ROW()-2)+4)&lt;&gt;"",INDEX('Size (Analyst)'!R:R,5*(ROW()-2)+4),#N/A),"")</f>
        <v>0</v>
      </c>
      <c r="S82">
        <f>IF($A82&lt;&gt;"",IF(INDEX('Size (Analyst)'!S:S,5*(ROW()-2)+4)&lt;&gt;"",INDEX('Size (Analyst)'!S:S,5*(ROW()-2)+4),#N/A),"")</f>
        <v>1</v>
      </c>
      <c r="T82">
        <f>IF($A82&lt;&gt;"",IF(INDEX('Size (Analyst)'!T:T,5*(ROW()-2)+4)&lt;&gt;"",INDEX('Size (Analyst)'!T:T,5*(ROW()-2)+4),#N/A),"")</f>
        <v>0</v>
      </c>
      <c r="U82">
        <f>IF($A82&lt;&gt;"",IF(INDEX('Size (Analyst)'!U:U,5*(ROW()-2)+4)&lt;&gt;"",INDEX('Size (Analyst)'!U:U,5*(ROW()-2)+4),#N/A),"")</f>
        <v>-1</v>
      </c>
      <c r="V82">
        <f>IF($A82&lt;&gt;"",IF(INDEX('Size (Analyst)'!V:V,5*(ROW()-2)+4)&lt;&gt;"",INDEX('Size (Analyst)'!V:V,5*(ROW()-2)+4),#N/A),"")</f>
        <v>0</v>
      </c>
      <c r="W82">
        <f>IF($A82&lt;&gt;"",IF(INDEX('Size (Analyst)'!W:W,5*(ROW()-2)+4)&lt;&gt;"",INDEX('Size (Analyst)'!W:W,5*(ROW()-2)+4),#N/A),"")</f>
        <v>0</v>
      </c>
      <c r="X82">
        <f>IF($A82&lt;&gt;"",IF(INDEX('Size (Analyst)'!X:X,5*(ROW()-2)+4)&lt;&gt;"",INDEX('Size (Analyst)'!X:X,5*(ROW()-2)+4),#N/A),"")</f>
        <v>0</v>
      </c>
      <c r="Y82">
        <f>IF($A82&lt;&gt;"",IF(INDEX('Size (Analyst)'!Y:Y,5*(ROW()-2)+4)&lt;&gt;"",INDEX('Size (Analyst)'!Y:Y,5*(ROW()-2)+4),#N/A),"")</f>
        <v>0</v>
      </c>
      <c r="Z82">
        <f>IF($A82&lt;&gt;"",IF(INDEX('Size (Analyst)'!Z:Z,5*(ROW()-2)+4)&lt;&gt;"",INDEX('Size (Analyst)'!Z:Z,5*(ROW()-2)+4),#N/A),"")</f>
        <v>0</v>
      </c>
    </row>
    <row r="83" spans="1:26" x14ac:dyDescent="0.2">
      <c r="A83" s="13" t="str">
        <f>IF(INDEX('Size (Analyst)'!A:A,5*(ROW()-2)+1)&lt;&gt;"",INDEX('Size (Analyst)'!A:A,5*(ROW()-2)+1),"")</f>
        <v>Spot</v>
      </c>
      <c r="B83" t="e">
        <f>IF($A83&lt;&gt;"",IF(INDEX('Size (Analyst)'!B:B,5*(ROW()-2)+4)&lt;&gt;"",INDEX('Size (Analyst)'!B:B,5*(ROW()-2)+4),#N/A),"")</f>
        <v>#N/A</v>
      </c>
      <c r="C83" t="e">
        <f>IF($A83&lt;&gt;"",IF(INDEX('Size (Analyst)'!C:C,5*(ROW()-2)+4)&lt;&gt;"",INDEX('Size (Analyst)'!C:C,5*(ROW()-2)+4),#N/A),"")</f>
        <v>#N/A</v>
      </c>
      <c r="D83" t="e">
        <f>IF($A83&lt;&gt;"",IF(INDEX('Size (Analyst)'!D:D,5*(ROW()-2)+4)&lt;&gt;"",INDEX('Size (Analyst)'!D:D,5*(ROW()-2)+4),#N/A),"")</f>
        <v>#N/A</v>
      </c>
      <c r="E83" t="e">
        <f>IF($A83&lt;&gt;"",IF(INDEX('Size (Analyst)'!E:E,5*(ROW()-2)+4)&lt;&gt;"",INDEX('Size (Analyst)'!E:E,5*(ROW()-2)+4),#N/A),"")</f>
        <v>#N/A</v>
      </c>
      <c r="F83" t="e">
        <f>IF($A83&lt;&gt;"",IF(INDEX('Size (Analyst)'!F:F,5*(ROW()-2)+4)&lt;&gt;"",INDEX('Size (Analyst)'!F:F,5*(ROW()-2)+4),#N/A),"")</f>
        <v>#N/A</v>
      </c>
      <c r="G83" t="e">
        <f>IF($A83&lt;&gt;"",IF(INDEX('Size (Analyst)'!G:G,5*(ROW()-2)+4)&lt;&gt;"",INDEX('Size (Analyst)'!G:G,5*(ROW()-2)+4),#N/A),"")</f>
        <v>#N/A</v>
      </c>
      <c r="H83" t="e">
        <f>IF($A83&lt;&gt;"",IF(INDEX('Size (Analyst)'!H:H,5*(ROW()-2)+4)&lt;&gt;"",INDEX('Size (Analyst)'!H:H,5*(ROW()-2)+4),#N/A),"")</f>
        <v>#N/A</v>
      </c>
      <c r="I83" t="e">
        <f>IF($A83&lt;&gt;"",IF(INDEX('Size (Analyst)'!I:I,5*(ROW()-2)+4)&lt;&gt;"",INDEX('Size (Analyst)'!I:I,5*(ROW()-2)+4),#N/A),"")</f>
        <v>#N/A</v>
      </c>
      <c r="J83" t="e">
        <f>IF($A83&lt;&gt;"",IF(INDEX('Size (Analyst)'!J:J,5*(ROW()-2)+4)&lt;&gt;"",INDEX('Size (Analyst)'!J:J,5*(ROW()-2)+4),#N/A),"")</f>
        <v>#N/A</v>
      </c>
      <c r="K83" t="e">
        <f>IF($A83&lt;&gt;"",IF(INDEX('Size (Analyst)'!K:K,5*(ROW()-2)+4)&lt;&gt;"",INDEX('Size (Analyst)'!K:K,5*(ROW()-2)+4),#N/A),"")</f>
        <v>#N/A</v>
      </c>
      <c r="L83" t="e">
        <f>IF($A83&lt;&gt;"",IF(INDEX('Size (Analyst)'!L:L,5*(ROW()-2)+4)&lt;&gt;"",INDEX('Size (Analyst)'!L:L,5*(ROW()-2)+4),#N/A),"")</f>
        <v>#N/A</v>
      </c>
      <c r="M83" t="e">
        <f>IF($A83&lt;&gt;"",IF(INDEX('Size (Analyst)'!M:M,5*(ROW()-2)+4)&lt;&gt;"",INDEX('Size (Analyst)'!M:M,5*(ROW()-2)+4),#N/A),"")</f>
        <v>#N/A</v>
      </c>
      <c r="N83" t="e">
        <f>IF($A83&lt;&gt;"",IF(INDEX('Size (Analyst)'!N:N,5*(ROW()-2)+4)&lt;&gt;"",INDEX('Size (Analyst)'!N:N,5*(ROW()-2)+4),#N/A),"")</f>
        <v>#N/A</v>
      </c>
      <c r="O83" t="e">
        <f>IF($A83&lt;&gt;"",IF(INDEX('Size (Analyst)'!O:O,5*(ROW()-2)+4)&lt;&gt;"",INDEX('Size (Analyst)'!O:O,5*(ROW()-2)+4),#N/A),"")</f>
        <v>#N/A</v>
      </c>
      <c r="P83" t="e">
        <f>IF($A83&lt;&gt;"",IF(INDEX('Size (Analyst)'!P:P,5*(ROW()-2)+4)&lt;&gt;"",INDEX('Size (Analyst)'!P:P,5*(ROW()-2)+4),#N/A),"")</f>
        <v>#N/A</v>
      </c>
      <c r="Q83" t="e">
        <f>IF($A83&lt;&gt;"",IF(INDEX('Size (Analyst)'!Q:Q,5*(ROW()-2)+4)&lt;&gt;"",INDEX('Size (Analyst)'!Q:Q,5*(ROW()-2)+4),#N/A),"")</f>
        <v>#N/A</v>
      </c>
      <c r="R83" t="e">
        <f>IF($A83&lt;&gt;"",IF(INDEX('Size (Analyst)'!R:R,5*(ROW()-2)+4)&lt;&gt;"",INDEX('Size (Analyst)'!R:R,5*(ROW()-2)+4),#N/A),"")</f>
        <v>#N/A</v>
      </c>
      <c r="S83" t="e">
        <f>IF($A83&lt;&gt;"",IF(INDEX('Size (Analyst)'!S:S,5*(ROW()-2)+4)&lt;&gt;"",INDEX('Size (Analyst)'!S:S,5*(ROW()-2)+4),#N/A),"")</f>
        <v>#N/A</v>
      </c>
      <c r="T83" t="e">
        <f>IF($A83&lt;&gt;"",IF(INDEX('Size (Analyst)'!T:T,5*(ROW()-2)+4)&lt;&gt;"",INDEX('Size (Analyst)'!T:T,5*(ROW()-2)+4),#N/A),"")</f>
        <v>#N/A</v>
      </c>
      <c r="U83" t="e">
        <f>IF($A83&lt;&gt;"",IF(INDEX('Size (Analyst)'!U:U,5*(ROW()-2)+4)&lt;&gt;"",INDEX('Size (Analyst)'!U:U,5*(ROW()-2)+4),#N/A),"")</f>
        <v>#N/A</v>
      </c>
      <c r="V83" t="e">
        <f>IF($A83&lt;&gt;"",IF(INDEX('Size (Analyst)'!V:V,5*(ROW()-2)+4)&lt;&gt;"",INDEX('Size (Analyst)'!V:V,5*(ROW()-2)+4),#N/A),"")</f>
        <v>#N/A</v>
      </c>
      <c r="W83" t="e">
        <f>IF($A83&lt;&gt;"",IF(INDEX('Size (Analyst)'!W:W,5*(ROW()-2)+4)&lt;&gt;"",INDEX('Size (Analyst)'!W:W,5*(ROW()-2)+4),#N/A),"")</f>
        <v>#N/A</v>
      </c>
      <c r="X83" t="e">
        <f>IF($A83&lt;&gt;"",IF(INDEX('Size (Analyst)'!X:X,5*(ROW()-2)+4)&lt;&gt;"",INDEX('Size (Analyst)'!X:X,5*(ROW()-2)+4),#N/A),"")</f>
        <v>#N/A</v>
      </c>
      <c r="Y83" t="e">
        <f>IF($A83&lt;&gt;"",IF(INDEX('Size (Analyst)'!Y:Y,5*(ROW()-2)+4)&lt;&gt;"",INDEX('Size (Analyst)'!Y:Y,5*(ROW()-2)+4),#N/A),"")</f>
        <v>#N/A</v>
      </c>
      <c r="Z83" t="e">
        <f>IF($A83&lt;&gt;"",IF(INDEX('Size (Analyst)'!Z:Z,5*(ROW()-2)+4)&lt;&gt;"",INDEX('Size (Analyst)'!Z:Z,5*(ROW()-2)+4),#N/A),"")</f>
        <v>#N/A</v>
      </c>
    </row>
    <row r="84" spans="1:26" x14ac:dyDescent="0.2">
      <c r="A84" s="13" t="str">
        <f>IF(INDEX('Size (Analyst)'!A:A,5*(ROW()-2)+1)&lt;&gt;"",INDEX('Size (Analyst)'!A:A,5*(ROW()-2)+1),"")</f>
        <v>Size</v>
      </c>
      <c r="B84" t="e">
        <f>IF($A84&lt;&gt;"",IF(INDEX('Size (Analyst)'!B:B,5*(ROW()-2)+4)&lt;&gt;"",INDEX('Size (Analyst)'!B:B,5*(ROW()-2)+4),#N/A),"")</f>
        <v>#N/A</v>
      </c>
      <c r="C84" t="e">
        <f>IF($A84&lt;&gt;"",IF(INDEX('Size (Analyst)'!C:C,5*(ROW()-2)+4)&lt;&gt;"",INDEX('Size (Analyst)'!C:C,5*(ROW()-2)+4),#N/A),"")</f>
        <v>#N/A</v>
      </c>
      <c r="D84" t="e">
        <f>IF($A84&lt;&gt;"",IF(INDEX('Size (Analyst)'!D:D,5*(ROW()-2)+4)&lt;&gt;"",INDEX('Size (Analyst)'!D:D,5*(ROW()-2)+4),#N/A),"")</f>
        <v>#N/A</v>
      </c>
      <c r="E84" t="e">
        <f>IF($A84&lt;&gt;"",IF(INDEX('Size (Analyst)'!E:E,5*(ROW()-2)+4)&lt;&gt;"",INDEX('Size (Analyst)'!E:E,5*(ROW()-2)+4),#N/A),"")</f>
        <v>#N/A</v>
      </c>
      <c r="F84" t="e">
        <f>IF($A84&lt;&gt;"",IF(INDEX('Size (Analyst)'!F:F,5*(ROW()-2)+4)&lt;&gt;"",INDEX('Size (Analyst)'!F:F,5*(ROW()-2)+4),#N/A),"")</f>
        <v>#N/A</v>
      </c>
      <c r="G84" t="e">
        <f>IF($A84&lt;&gt;"",IF(INDEX('Size (Analyst)'!G:G,5*(ROW()-2)+4)&lt;&gt;"",INDEX('Size (Analyst)'!G:G,5*(ROW()-2)+4),#N/A),"")</f>
        <v>#N/A</v>
      </c>
      <c r="H84" t="e">
        <f>IF($A84&lt;&gt;"",IF(INDEX('Size (Analyst)'!H:H,5*(ROW()-2)+4)&lt;&gt;"",INDEX('Size (Analyst)'!H:H,5*(ROW()-2)+4),#N/A),"")</f>
        <v>#N/A</v>
      </c>
      <c r="I84" t="e">
        <f>IF($A84&lt;&gt;"",IF(INDEX('Size (Analyst)'!I:I,5*(ROW()-2)+4)&lt;&gt;"",INDEX('Size (Analyst)'!I:I,5*(ROW()-2)+4),#N/A),"")</f>
        <v>#N/A</v>
      </c>
      <c r="J84" t="e">
        <f>IF($A84&lt;&gt;"",IF(INDEX('Size (Analyst)'!J:J,5*(ROW()-2)+4)&lt;&gt;"",INDEX('Size (Analyst)'!J:J,5*(ROW()-2)+4),#N/A),"")</f>
        <v>#N/A</v>
      </c>
      <c r="K84" t="e">
        <f>IF($A84&lt;&gt;"",IF(INDEX('Size (Analyst)'!K:K,5*(ROW()-2)+4)&lt;&gt;"",INDEX('Size (Analyst)'!K:K,5*(ROW()-2)+4),#N/A),"")</f>
        <v>#N/A</v>
      </c>
      <c r="L84" t="e">
        <f>IF($A84&lt;&gt;"",IF(INDEX('Size (Analyst)'!L:L,5*(ROW()-2)+4)&lt;&gt;"",INDEX('Size (Analyst)'!L:L,5*(ROW()-2)+4),#N/A),"")</f>
        <v>#N/A</v>
      </c>
      <c r="M84" t="e">
        <f>IF($A84&lt;&gt;"",IF(INDEX('Size (Analyst)'!M:M,5*(ROW()-2)+4)&lt;&gt;"",INDEX('Size (Analyst)'!M:M,5*(ROW()-2)+4),#N/A),"")</f>
        <v>#N/A</v>
      </c>
      <c r="N84" t="e">
        <f>IF($A84&lt;&gt;"",IF(INDEX('Size (Analyst)'!N:N,5*(ROW()-2)+4)&lt;&gt;"",INDEX('Size (Analyst)'!N:N,5*(ROW()-2)+4),#N/A),"")</f>
        <v>#N/A</v>
      </c>
      <c r="O84" t="e">
        <f>IF($A84&lt;&gt;"",IF(INDEX('Size (Analyst)'!O:O,5*(ROW()-2)+4)&lt;&gt;"",INDEX('Size (Analyst)'!O:O,5*(ROW()-2)+4),#N/A),"")</f>
        <v>#N/A</v>
      </c>
      <c r="P84" t="e">
        <f>IF($A84&lt;&gt;"",IF(INDEX('Size (Analyst)'!P:P,5*(ROW()-2)+4)&lt;&gt;"",INDEX('Size (Analyst)'!P:P,5*(ROW()-2)+4),#N/A),"")</f>
        <v>#N/A</v>
      </c>
      <c r="Q84" t="e">
        <f>IF($A84&lt;&gt;"",IF(INDEX('Size (Analyst)'!Q:Q,5*(ROW()-2)+4)&lt;&gt;"",INDEX('Size (Analyst)'!Q:Q,5*(ROW()-2)+4),#N/A),"")</f>
        <v>#N/A</v>
      </c>
      <c r="R84" t="e">
        <f>IF($A84&lt;&gt;"",IF(INDEX('Size (Analyst)'!R:R,5*(ROW()-2)+4)&lt;&gt;"",INDEX('Size (Analyst)'!R:R,5*(ROW()-2)+4),#N/A),"")</f>
        <v>#N/A</v>
      </c>
      <c r="S84" t="e">
        <f>IF($A84&lt;&gt;"",IF(INDEX('Size (Analyst)'!S:S,5*(ROW()-2)+4)&lt;&gt;"",INDEX('Size (Analyst)'!S:S,5*(ROW()-2)+4),#N/A),"")</f>
        <v>#N/A</v>
      </c>
      <c r="T84" t="e">
        <f>IF($A84&lt;&gt;"",IF(INDEX('Size (Analyst)'!T:T,5*(ROW()-2)+4)&lt;&gt;"",INDEX('Size (Analyst)'!T:T,5*(ROW()-2)+4),#N/A),"")</f>
        <v>#N/A</v>
      </c>
      <c r="U84" t="e">
        <f>IF($A84&lt;&gt;"",IF(INDEX('Size (Analyst)'!U:U,5*(ROW()-2)+4)&lt;&gt;"",INDEX('Size (Analyst)'!U:U,5*(ROW()-2)+4),#N/A),"")</f>
        <v>#N/A</v>
      </c>
      <c r="V84" t="e">
        <f>IF($A84&lt;&gt;"",IF(INDEX('Size (Analyst)'!V:V,5*(ROW()-2)+4)&lt;&gt;"",INDEX('Size (Analyst)'!V:V,5*(ROW()-2)+4),#N/A),"")</f>
        <v>#N/A</v>
      </c>
      <c r="W84" t="e">
        <f>IF($A84&lt;&gt;"",IF(INDEX('Size (Analyst)'!W:W,5*(ROW()-2)+4)&lt;&gt;"",INDEX('Size (Analyst)'!W:W,5*(ROW()-2)+4),#N/A),"")</f>
        <v>#N/A</v>
      </c>
      <c r="X84" t="e">
        <f>IF($A84&lt;&gt;"",IF(INDEX('Size (Analyst)'!X:X,5*(ROW()-2)+4)&lt;&gt;"",INDEX('Size (Analyst)'!X:X,5*(ROW()-2)+4),#N/A),"")</f>
        <v>#N/A</v>
      </c>
      <c r="Y84" t="e">
        <f>IF($A84&lt;&gt;"",IF(INDEX('Size (Analyst)'!Y:Y,5*(ROW()-2)+4)&lt;&gt;"",INDEX('Size (Analyst)'!Y:Y,5*(ROW()-2)+4),#N/A),"")</f>
        <v>#N/A</v>
      </c>
      <c r="Z84" t="e">
        <f>IF($A84&lt;&gt;"",IF(INDEX('Size (Analyst)'!Z:Z,5*(ROW()-2)+4)&lt;&gt;"",INDEX('Size (Analyst)'!Z:Z,5*(ROW()-2)+4),#N/A),"")</f>
        <v>#N/A</v>
      </c>
    </row>
    <row r="85" spans="1:26" x14ac:dyDescent="0.2">
      <c r="A85" s="13" t="str">
        <f>IF(INDEX('Size (Analyst)'!A:A,5*(ROW()-2)+1)&lt;&gt;"",INDEX('Size (Analyst)'!A:A,5*(ROW()-2)+1),"")</f>
        <v>Conviction</v>
      </c>
      <c r="B85" t="e">
        <f>IF($A85&lt;&gt;"",IF(INDEX('Size (Analyst)'!B:B,5*(ROW()-2)+4)&lt;&gt;"",INDEX('Size (Analyst)'!B:B,5*(ROW()-2)+4),#N/A),"")</f>
        <v>#N/A</v>
      </c>
      <c r="C85" t="e">
        <f>IF($A85&lt;&gt;"",IF(INDEX('Size (Analyst)'!C:C,5*(ROW()-2)+4)&lt;&gt;"",INDEX('Size (Analyst)'!C:C,5*(ROW()-2)+4),#N/A),"")</f>
        <v>#N/A</v>
      </c>
      <c r="D85" t="e">
        <f>IF($A85&lt;&gt;"",IF(INDEX('Size (Analyst)'!D:D,5*(ROW()-2)+4)&lt;&gt;"",INDEX('Size (Analyst)'!D:D,5*(ROW()-2)+4),#N/A),"")</f>
        <v>#N/A</v>
      </c>
      <c r="E85" t="e">
        <f>IF($A85&lt;&gt;"",IF(INDEX('Size (Analyst)'!E:E,5*(ROW()-2)+4)&lt;&gt;"",INDEX('Size (Analyst)'!E:E,5*(ROW()-2)+4),#N/A),"")</f>
        <v>#N/A</v>
      </c>
      <c r="F85" t="e">
        <f>IF($A85&lt;&gt;"",IF(INDEX('Size (Analyst)'!F:F,5*(ROW()-2)+4)&lt;&gt;"",INDEX('Size (Analyst)'!F:F,5*(ROW()-2)+4),#N/A),"")</f>
        <v>#N/A</v>
      </c>
      <c r="G85" t="e">
        <f>IF($A85&lt;&gt;"",IF(INDEX('Size (Analyst)'!G:G,5*(ROW()-2)+4)&lt;&gt;"",INDEX('Size (Analyst)'!G:G,5*(ROW()-2)+4),#N/A),"")</f>
        <v>#N/A</v>
      </c>
      <c r="H85" t="e">
        <f>IF($A85&lt;&gt;"",IF(INDEX('Size (Analyst)'!H:H,5*(ROW()-2)+4)&lt;&gt;"",INDEX('Size (Analyst)'!H:H,5*(ROW()-2)+4),#N/A),"")</f>
        <v>#N/A</v>
      </c>
      <c r="I85" t="e">
        <f>IF($A85&lt;&gt;"",IF(INDEX('Size (Analyst)'!I:I,5*(ROW()-2)+4)&lt;&gt;"",INDEX('Size (Analyst)'!I:I,5*(ROW()-2)+4),#N/A),"")</f>
        <v>#N/A</v>
      </c>
      <c r="J85" t="e">
        <f>IF($A85&lt;&gt;"",IF(INDEX('Size (Analyst)'!J:J,5*(ROW()-2)+4)&lt;&gt;"",INDEX('Size (Analyst)'!J:J,5*(ROW()-2)+4),#N/A),"")</f>
        <v>#N/A</v>
      </c>
      <c r="K85" t="e">
        <f>IF($A85&lt;&gt;"",IF(INDEX('Size (Analyst)'!K:K,5*(ROW()-2)+4)&lt;&gt;"",INDEX('Size (Analyst)'!K:K,5*(ROW()-2)+4),#N/A),"")</f>
        <v>#N/A</v>
      </c>
      <c r="L85" t="e">
        <f>IF($A85&lt;&gt;"",IF(INDEX('Size (Analyst)'!L:L,5*(ROW()-2)+4)&lt;&gt;"",INDEX('Size (Analyst)'!L:L,5*(ROW()-2)+4),#N/A),"")</f>
        <v>#N/A</v>
      </c>
      <c r="M85" t="e">
        <f>IF($A85&lt;&gt;"",IF(INDEX('Size (Analyst)'!M:M,5*(ROW()-2)+4)&lt;&gt;"",INDEX('Size (Analyst)'!M:M,5*(ROW()-2)+4),#N/A),"")</f>
        <v>#N/A</v>
      </c>
      <c r="N85" t="e">
        <f>IF($A85&lt;&gt;"",IF(INDEX('Size (Analyst)'!N:N,5*(ROW()-2)+4)&lt;&gt;"",INDEX('Size (Analyst)'!N:N,5*(ROW()-2)+4),#N/A),"")</f>
        <v>#N/A</v>
      </c>
      <c r="O85" t="e">
        <f>IF($A85&lt;&gt;"",IF(INDEX('Size (Analyst)'!O:O,5*(ROW()-2)+4)&lt;&gt;"",INDEX('Size (Analyst)'!O:O,5*(ROW()-2)+4),#N/A),"")</f>
        <v>#N/A</v>
      </c>
      <c r="P85" t="e">
        <f>IF($A85&lt;&gt;"",IF(INDEX('Size (Analyst)'!P:P,5*(ROW()-2)+4)&lt;&gt;"",INDEX('Size (Analyst)'!P:P,5*(ROW()-2)+4),#N/A),"")</f>
        <v>#N/A</v>
      </c>
      <c r="Q85" t="e">
        <f>IF($A85&lt;&gt;"",IF(INDEX('Size (Analyst)'!Q:Q,5*(ROW()-2)+4)&lt;&gt;"",INDEX('Size (Analyst)'!Q:Q,5*(ROW()-2)+4),#N/A),"")</f>
        <v>#N/A</v>
      </c>
      <c r="R85" t="e">
        <f>IF($A85&lt;&gt;"",IF(INDEX('Size (Analyst)'!R:R,5*(ROW()-2)+4)&lt;&gt;"",INDEX('Size (Analyst)'!R:R,5*(ROW()-2)+4),#N/A),"")</f>
        <v>#N/A</v>
      </c>
      <c r="S85" t="e">
        <f>IF($A85&lt;&gt;"",IF(INDEX('Size (Analyst)'!S:S,5*(ROW()-2)+4)&lt;&gt;"",INDEX('Size (Analyst)'!S:S,5*(ROW()-2)+4),#N/A),"")</f>
        <v>#N/A</v>
      </c>
      <c r="T85" t="e">
        <f>IF($A85&lt;&gt;"",IF(INDEX('Size (Analyst)'!T:T,5*(ROW()-2)+4)&lt;&gt;"",INDEX('Size (Analyst)'!T:T,5*(ROW()-2)+4),#N/A),"")</f>
        <v>#N/A</v>
      </c>
      <c r="U85" t="e">
        <f>IF($A85&lt;&gt;"",IF(INDEX('Size (Analyst)'!U:U,5*(ROW()-2)+4)&lt;&gt;"",INDEX('Size (Analyst)'!U:U,5*(ROW()-2)+4),#N/A),"")</f>
        <v>#N/A</v>
      </c>
      <c r="V85" t="e">
        <f>IF($A85&lt;&gt;"",IF(INDEX('Size (Analyst)'!V:V,5*(ROW()-2)+4)&lt;&gt;"",INDEX('Size (Analyst)'!V:V,5*(ROW()-2)+4),#N/A),"")</f>
        <v>#N/A</v>
      </c>
      <c r="W85" t="e">
        <f>IF($A85&lt;&gt;"",IF(INDEX('Size (Analyst)'!W:W,5*(ROW()-2)+4)&lt;&gt;"",INDEX('Size (Analyst)'!W:W,5*(ROW()-2)+4),#N/A),"")</f>
        <v>#N/A</v>
      </c>
      <c r="X85" t="e">
        <f>IF($A85&lt;&gt;"",IF(INDEX('Size (Analyst)'!X:X,5*(ROW()-2)+4)&lt;&gt;"",INDEX('Size (Analyst)'!X:X,5*(ROW()-2)+4),#N/A),"")</f>
        <v>#N/A</v>
      </c>
      <c r="Y85" t="e">
        <f>IF($A85&lt;&gt;"",IF(INDEX('Size (Analyst)'!Y:Y,5*(ROW()-2)+4)&lt;&gt;"",INDEX('Size (Analyst)'!Y:Y,5*(ROW()-2)+4),#N/A),"")</f>
        <v>#N/A</v>
      </c>
      <c r="Z85" t="e">
        <f>IF($A85&lt;&gt;"",IF(INDEX('Size (Analyst)'!Z:Z,5*(ROW()-2)+4)&lt;&gt;"",INDEX('Size (Analyst)'!Z:Z,5*(ROW()-2)+4),#N/A),"")</f>
        <v>#N/A</v>
      </c>
    </row>
    <row r="86" spans="1:26" x14ac:dyDescent="0.2">
      <c r="A86" s="13">
        <f>IF(INDEX('Size (Analyst)'!A:A,5*(ROW()-2)+1)&lt;&gt;"",INDEX('Size (Analyst)'!A:A,5*(ROW()-2)+1),"")</f>
        <v>45245</v>
      </c>
      <c r="B86" t="e">
        <f>IF($A86&lt;&gt;"",IF(INDEX('Size (Analyst)'!B:B,5*(ROW()-2)+4)&lt;&gt;"",INDEX('Size (Analyst)'!B:B,5*(ROW()-2)+4),#N/A),"")</f>
        <v>#N/A</v>
      </c>
      <c r="C86" t="e">
        <f>IF($A86&lt;&gt;"",IF(INDEX('Size (Analyst)'!C:C,5*(ROW()-2)+4)&lt;&gt;"",INDEX('Size (Analyst)'!C:C,5*(ROW()-2)+4),#N/A),"")</f>
        <v>#N/A</v>
      </c>
      <c r="D86" t="e">
        <f>IF($A86&lt;&gt;"",IF(INDEX('Size (Analyst)'!D:D,5*(ROW()-2)+4)&lt;&gt;"",INDEX('Size (Analyst)'!D:D,5*(ROW()-2)+4),#N/A),"")</f>
        <v>#N/A</v>
      </c>
      <c r="E86" t="e">
        <f>IF($A86&lt;&gt;"",IF(INDEX('Size (Analyst)'!E:E,5*(ROW()-2)+4)&lt;&gt;"",INDEX('Size (Analyst)'!E:E,5*(ROW()-2)+4),#N/A),"")</f>
        <v>#N/A</v>
      </c>
      <c r="F86" t="e">
        <f>IF($A86&lt;&gt;"",IF(INDEX('Size (Analyst)'!F:F,5*(ROW()-2)+4)&lt;&gt;"",INDEX('Size (Analyst)'!F:F,5*(ROW()-2)+4),#N/A),"")</f>
        <v>#N/A</v>
      </c>
      <c r="G86" t="e">
        <f>IF($A86&lt;&gt;"",IF(INDEX('Size (Analyst)'!G:G,5*(ROW()-2)+4)&lt;&gt;"",INDEX('Size (Analyst)'!G:G,5*(ROW()-2)+4),#N/A),"")</f>
        <v>#N/A</v>
      </c>
      <c r="H86" t="e">
        <f>IF($A86&lt;&gt;"",IF(INDEX('Size (Analyst)'!H:H,5*(ROW()-2)+4)&lt;&gt;"",INDEX('Size (Analyst)'!H:H,5*(ROW()-2)+4),#N/A),"")</f>
        <v>#N/A</v>
      </c>
      <c r="I86" t="e">
        <f>IF($A86&lt;&gt;"",IF(INDEX('Size (Analyst)'!I:I,5*(ROW()-2)+4)&lt;&gt;"",INDEX('Size (Analyst)'!I:I,5*(ROW()-2)+4),#N/A),"")</f>
        <v>#N/A</v>
      </c>
      <c r="J86" t="e">
        <f>IF($A86&lt;&gt;"",IF(INDEX('Size (Analyst)'!J:J,5*(ROW()-2)+4)&lt;&gt;"",INDEX('Size (Analyst)'!J:J,5*(ROW()-2)+4),#N/A),"")</f>
        <v>#N/A</v>
      </c>
      <c r="K86" t="e">
        <f>IF($A86&lt;&gt;"",IF(INDEX('Size (Analyst)'!K:K,5*(ROW()-2)+4)&lt;&gt;"",INDEX('Size (Analyst)'!K:K,5*(ROW()-2)+4),#N/A),"")</f>
        <v>#N/A</v>
      </c>
      <c r="L86" t="e">
        <f>IF($A86&lt;&gt;"",IF(INDEX('Size (Analyst)'!L:L,5*(ROW()-2)+4)&lt;&gt;"",INDEX('Size (Analyst)'!L:L,5*(ROW()-2)+4),#N/A),"")</f>
        <v>#N/A</v>
      </c>
      <c r="M86" t="e">
        <f>IF($A86&lt;&gt;"",IF(INDEX('Size (Analyst)'!M:M,5*(ROW()-2)+4)&lt;&gt;"",INDEX('Size (Analyst)'!M:M,5*(ROW()-2)+4),#N/A),"")</f>
        <v>#N/A</v>
      </c>
      <c r="N86" t="e">
        <f>IF($A86&lt;&gt;"",IF(INDEX('Size (Analyst)'!N:N,5*(ROW()-2)+4)&lt;&gt;"",INDEX('Size (Analyst)'!N:N,5*(ROW()-2)+4),#N/A),"")</f>
        <v>#N/A</v>
      </c>
      <c r="O86" t="e">
        <f>IF($A86&lt;&gt;"",IF(INDEX('Size (Analyst)'!O:O,5*(ROW()-2)+4)&lt;&gt;"",INDEX('Size (Analyst)'!O:O,5*(ROW()-2)+4),#N/A),"")</f>
        <v>#N/A</v>
      </c>
      <c r="P86" t="e">
        <f>IF($A86&lt;&gt;"",IF(INDEX('Size (Analyst)'!P:P,5*(ROW()-2)+4)&lt;&gt;"",INDEX('Size (Analyst)'!P:P,5*(ROW()-2)+4),#N/A),"")</f>
        <v>#N/A</v>
      </c>
      <c r="Q86" t="e">
        <f>IF($A86&lt;&gt;"",IF(INDEX('Size (Analyst)'!Q:Q,5*(ROW()-2)+4)&lt;&gt;"",INDEX('Size (Analyst)'!Q:Q,5*(ROW()-2)+4),#N/A),"")</f>
        <v>#N/A</v>
      </c>
      <c r="R86" t="e">
        <f>IF($A86&lt;&gt;"",IF(INDEX('Size (Analyst)'!R:R,5*(ROW()-2)+4)&lt;&gt;"",INDEX('Size (Analyst)'!R:R,5*(ROW()-2)+4),#N/A),"")</f>
        <v>#N/A</v>
      </c>
      <c r="S86" t="e">
        <f>IF($A86&lt;&gt;"",IF(INDEX('Size (Analyst)'!S:S,5*(ROW()-2)+4)&lt;&gt;"",INDEX('Size (Analyst)'!S:S,5*(ROW()-2)+4),#N/A),"")</f>
        <v>#N/A</v>
      </c>
      <c r="T86" t="e">
        <f>IF($A86&lt;&gt;"",IF(INDEX('Size (Analyst)'!T:T,5*(ROW()-2)+4)&lt;&gt;"",INDEX('Size (Analyst)'!T:T,5*(ROW()-2)+4),#N/A),"")</f>
        <v>#N/A</v>
      </c>
      <c r="U86" t="e">
        <f>IF($A86&lt;&gt;"",IF(INDEX('Size (Analyst)'!U:U,5*(ROW()-2)+4)&lt;&gt;"",INDEX('Size (Analyst)'!U:U,5*(ROW()-2)+4),#N/A),"")</f>
        <v>#N/A</v>
      </c>
      <c r="V86">
        <f>IF($A86&lt;&gt;"",IF(INDEX('Size (Analyst)'!V:V,5*(ROW()-2)+4)&lt;&gt;"",INDEX('Size (Analyst)'!V:V,5*(ROW()-2)+4),#N/A),"")</f>
        <v>1314.14</v>
      </c>
      <c r="W86" t="e">
        <f>IF($A86&lt;&gt;"",IF(INDEX('Size (Analyst)'!W:W,5*(ROW()-2)+4)&lt;&gt;"",INDEX('Size (Analyst)'!W:W,5*(ROW()-2)+4),#N/A),"")</f>
        <v>#N/A</v>
      </c>
      <c r="X86" t="e">
        <f>IF($A86&lt;&gt;"",IF(INDEX('Size (Analyst)'!X:X,5*(ROW()-2)+4)&lt;&gt;"",INDEX('Size (Analyst)'!X:X,5*(ROW()-2)+4),#N/A),"")</f>
        <v>#N/A</v>
      </c>
      <c r="Y86" t="e">
        <f>IF($A86&lt;&gt;"",IF(INDEX('Size (Analyst)'!Y:Y,5*(ROW()-2)+4)&lt;&gt;"",INDEX('Size (Analyst)'!Y:Y,5*(ROW()-2)+4),#N/A),"")</f>
        <v>#N/A</v>
      </c>
      <c r="Z86" t="e">
        <f>IF($A86&lt;&gt;"",IF(INDEX('Size (Analyst)'!Z:Z,5*(ROW()-2)+4)&lt;&gt;"",INDEX('Size (Analyst)'!Z:Z,5*(ROW()-2)+4),#N/A),"")</f>
        <v>#N/A</v>
      </c>
    </row>
    <row r="87" spans="1:26" x14ac:dyDescent="0.2">
      <c r="A87" s="13" t="str">
        <f>IF(INDEX('Size (Analyst)'!A:A,5*(ROW()-2)+1)&lt;&gt;"",INDEX('Size (Analyst)'!A:A,5*(ROW()-2)+1),"")</f>
        <v>Time Stamp</v>
      </c>
      <c r="B87">
        <f>IF($A87&lt;&gt;"",IF(INDEX('Size (Analyst)'!B:B,5*(ROW()-2)+4)&lt;&gt;"",INDEX('Size (Analyst)'!B:B,5*(ROW()-2)+4),#N/A),"")</f>
        <v>-1.7089836888331239E-2</v>
      </c>
      <c r="C87">
        <f>IF($A87&lt;&gt;"",IF(INDEX('Size (Analyst)'!C:C,5*(ROW()-2)+4)&lt;&gt;"",INDEX('Size (Analyst)'!C:C,5*(ROW()-2)+4),#N/A),"")</f>
        <v>0</v>
      </c>
      <c r="D87">
        <f>IF($A87&lt;&gt;"",IF(INDEX('Size (Analyst)'!D:D,5*(ROW()-2)+4)&lt;&gt;"",INDEX('Size (Analyst)'!D:D,5*(ROW()-2)+4),#N/A),"")</f>
        <v>0</v>
      </c>
      <c r="E87">
        <f>IF($A87&lt;&gt;"",IF(INDEX('Size (Analyst)'!E:E,5*(ROW()-2)+4)&lt;&gt;"",INDEX('Size (Analyst)'!E:E,5*(ROW()-2)+4),#N/A),"")</f>
        <v>-1.9762675116744496E-2</v>
      </c>
      <c r="F87">
        <f>IF($A87&lt;&gt;"",IF(INDEX('Size (Analyst)'!F:F,5*(ROW()-2)+4)&lt;&gt;"",INDEX('Size (Analyst)'!F:F,5*(ROW()-2)+4),#N/A),"")</f>
        <v>0</v>
      </c>
      <c r="G87">
        <f>IF($A87&lt;&gt;"",IF(INDEX('Size (Analyst)'!G:G,5*(ROW()-2)+4)&lt;&gt;"",INDEX('Size (Analyst)'!G:G,5*(ROW()-2)+4),#N/A),"")</f>
        <v>-1.0865373379587363E-2</v>
      </c>
      <c r="H87">
        <f>IF($A87&lt;&gt;"",IF(INDEX('Size (Analyst)'!H:H,5*(ROW()-2)+4)&lt;&gt;"",INDEX('Size (Analyst)'!H:H,5*(ROW()-2)+4),#N/A),"")</f>
        <v>2.2497173076923074E-2</v>
      </c>
      <c r="I87">
        <f>IF($A87&lt;&gt;"",IF(INDEX('Size (Analyst)'!I:I,5*(ROW()-2)+4)&lt;&gt;"",INDEX('Size (Analyst)'!I:I,5*(ROW()-2)+4),#N/A),"")</f>
        <v>0</v>
      </c>
      <c r="J87">
        <f>IF($A87&lt;&gt;"",IF(INDEX('Size (Analyst)'!J:J,5*(ROW()-2)+4)&lt;&gt;"",INDEX('Size (Analyst)'!J:J,5*(ROW()-2)+4),#N/A),"")</f>
        <v>-3.1320427553444184E-2</v>
      </c>
      <c r="K87">
        <f>IF($A87&lt;&gt;"",IF(INDEX('Size (Analyst)'!K:K,5*(ROW()-2)+4)&lt;&gt;"",INDEX('Size (Analyst)'!K:K,5*(ROW()-2)+4),#N/A),"")</f>
        <v>0</v>
      </c>
      <c r="L87">
        <f>IF($A87&lt;&gt;"",IF(INDEX('Size (Analyst)'!L:L,5*(ROW()-2)+4)&lt;&gt;"",INDEX('Size (Analyst)'!L:L,5*(ROW()-2)+4),#N/A),"")</f>
        <v>0</v>
      </c>
      <c r="M87">
        <f>IF($A87&lt;&gt;"",IF(INDEX('Size (Analyst)'!M:M,5*(ROW()-2)+4)&lt;&gt;"",INDEX('Size (Analyst)'!M:M,5*(ROW()-2)+4),#N/A),"")</f>
        <v>0</v>
      </c>
      <c r="N87">
        <f>IF($A87&lt;&gt;"",IF(INDEX('Size (Analyst)'!N:N,5*(ROW()-2)+4)&lt;&gt;"",INDEX('Size (Analyst)'!N:N,5*(ROW()-2)+4),#N/A),"")</f>
        <v>0</v>
      </c>
      <c r="O87">
        <f>IF($A87&lt;&gt;"",IF(INDEX('Size (Analyst)'!O:O,5*(ROW()-2)+4)&lt;&gt;"",INDEX('Size (Analyst)'!O:O,5*(ROW()-2)+4),#N/A),"")</f>
        <v>0</v>
      </c>
      <c r="P87">
        <f>IF($A87&lt;&gt;"",IF(INDEX('Size (Analyst)'!P:P,5*(ROW()-2)+4)&lt;&gt;"",INDEX('Size (Analyst)'!P:P,5*(ROW()-2)+4),#N/A),"")</f>
        <v>9.4740281827016496E-3</v>
      </c>
      <c r="Q87">
        <f>IF($A87&lt;&gt;"",IF(INDEX('Size (Analyst)'!Q:Q,5*(ROW()-2)+4)&lt;&gt;"",INDEX('Size (Analyst)'!Q:Q,5*(ROW()-2)+4),#N/A),"")</f>
        <v>0</v>
      </c>
      <c r="R87">
        <f>IF($A87&lt;&gt;"",IF(INDEX('Size (Analyst)'!R:R,5*(ROW()-2)+4)&lt;&gt;"",INDEX('Size (Analyst)'!R:R,5*(ROW()-2)+4),#N/A),"")</f>
        <v>0</v>
      </c>
      <c r="S87">
        <f>IF($A87&lt;&gt;"",IF(INDEX('Size (Analyst)'!S:S,5*(ROW()-2)+4)&lt;&gt;"",INDEX('Size (Analyst)'!S:S,5*(ROW()-2)+4),#N/A),"")</f>
        <v>3.8472096774193547E-2</v>
      </c>
      <c r="T87">
        <f>IF($A87&lt;&gt;"",IF(INDEX('Size (Analyst)'!T:T,5*(ROW()-2)+4)&lt;&gt;"",INDEX('Size (Analyst)'!T:T,5*(ROW()-2)+4),#N/A),"")</f>
        <v>0</v>
      </c>
      <c r="U87">
        <f>IF($A87&lt;&gt;"",IF(INDEX('Size (Analyst)'!U:U,5*(ROW()-2)+4)&lt;&gt;"",INDEX('Size (Analyst)'!U:U,5*(ROW()-2)+4),#N/A),"")</f>
        <v>-2.5973645648312605E-2</v>
      </c>
      <c r="V87">
        <f>IF($A87&lt;&gt;"",IF(INDEX('Size (Analyst)'!V:V,5*(ROW()-2)+4)&lt;&gt;"",INDEX('Size (Analyst)'!V:V,5*(ROW()-2)+4),#N/A),"")</f>
        <v>0</v>
      </c>
      <c r="W87">
        <f>IF($A87&lt;&gt;"",IF(INDEX('Size (Analyst)'!W:W,5*(ROW()-2)+4)&lt;&gt;"",INDEX('Size (Analyst)'!W:W,5*(ROW()-2)+4),#N/A),"")</f>
        <v>0</v>
      </c>
      <c r="X87">
        <f>IF($A87&lt;&gt;"",IF(INDEX('Size (Analyst)'!X:X,5*(ROW()-2)+4)&lt;&gt;"",INDEX('Size (Analyst)'!X:X,5*(ROW()-2)+4),#N/A),"")</f>
        <v>0</v>
      </c>
      <c r="Y87">
        <f>IF($A87&lt;&gt;"",IF(INDEX('Size (Analyst)'!Y:Y,5*(ROW()-2)+4)&lt;&gt;"",INDEX('Size (Analyst)'!Y:Y,5*(ROW()-2)+4),#N/A),"")</f>
        <v>0</v>
      </c>
      <c r="Z87">
        <f>IF($A87&lt;&gt;"",IF(INDEX('Size (Analyst)'!Z:Z,5*(ROW()-2)+4)&lt;&gt;"",INDEX('Size (Analyst)'!Z:Z,5*(ROW()-2)+4),#N/A),"")</f>
        <v>0</v>
      </c>
    </row>
    <row r="88" spans="1:26" x14ac:dyDescent="0.2">
      <c r="A88" s="13" t="str">
        <f>IF(INDEX('Size (Analyst)'!A:A,5*(ROW()-2)+1)&lt;&gt;"",INDEX('Size (Analyst)'!A:A,5*(ROW()-2)+1),"")</f>
        <v>Forward Pt</v>
      </c>
      <c r="B88">
        <f>IF($A88&lt;&gt;"",IF(INDEX('Size (Analyst)'!B:B,5*(ROW()-2)+4)&lt;&gt;"",INDEX('Size (Analyst)'!B:B,5*(ROW()-2)+4),#N/A),"")</f>
        <v>-2</v>
      </c>
      <c r="C88">
        <f>IF($A88&lt;&gt;"",IF(INDEX('Size (Analyst)'!C:C,5*(ROW()-2)+4)&lt;&gt;"",INDEX('Size (Analyst)'!C:C,5*(ROW()-2)+4),#N/A),"")</f>
        <v>0</v>
      </c>
      <c r="D88">
        <f>IF($A88&lt;&gt;"",IF(INDEX('Size (Analyst)'!D:D,5*(ROW()-2)+4)&lt;&gt;"",INDEX('Size (Analyst)'!D:D,5*(ROW()-2)+4),#N/A),"")</f>
        <v>0</v>
      </c>
      <c r="E88">
        <f>IF($A88&lt;&gt;"",IF(INDEX('Size (Analyst)'!E:E,5*(ROW()-2)+4)&lt;&gt;"",INDEX('Size (Analyst)'!E:E,5*(ROW()-2)+4),#N/A),"")</f>
        <v>-2</v>
      </c>
      <c r="F88">
        <f>IF($A88&lt;&gt;"",IF(INDEX('Size (Analyst)'!F:F,5*(ROW()-2)+4)&lt;&gt;"",INDEX('Size (Analyst)'!F:F,5*(ROW()-2)+4),#N/A),"")</f>
        <v>0</v>
      </c>
      <c r="G88">
        <f>IF($A88&lt;&gt;"",IF(INDEX('Size (Analyst)'!G:G,5*(ROW()-2)+4)&lt;&gt;"",INDEX('Size (Analyst)'!G:G,5*(ROW()-2)+4),#N/A),"")</f>
        <v>-1</v>
      </c>
      <c r="H88">
        <f>IF($A88&lt;&gt;"",IF(INDEX('Size (Analyst)'!H:H,5*(ROW()-2)+4)&lt;&gt;"",INDEX('Size (Analyst)'!H:H,5*(ROW()-2)+4),#N/A),"")</f>
        <v>0</v>
      </c>
      <c r="I88">
        <f>IF($A88&lt;&gt;"",IF(INDEX('Size (Analyst)'!I:I,5*(ROW()-2)+4)&lt;&gt;"",INDEX('Size (Analyst)'!I:I,5*(ROW()-2)+4),#N/A),"")</f>
        <v>0</v>
      </c>
      <c r="J88">
        <f>IF($A88&lt;&gt;"",IF(INDEX('Size (Analyst)'!J:J,5*(ROW()-2)+4)&lt;&gt;"",INDEX('Size (Analyst)'!J:J,5*(ROW()-2)+4),#N/A),"")</f>
        <v>-2</v>
      </c>
      <c r="K88">
        <f>IF($A88&lt;&gt;"",IF(INDEX('Size (Analyst)'!K:K,5*(ROW()-2)+4)&lt;&gt;"",INDEX('Size (Analyst)'!K:K,5*(ROW()-2)+4),#N/A),"")</f>
        <v>0</v>
      </c>
      <c r="L88">
        <f>IF($A88&lt;&gt;"",IF(INDEX('Size (Analyst)'!L:L,5*(ROW()-2)+4)&lt;&gt;"",INDEX('Size (Analyst)'!L:L,5*(ROW()-2)+4),#N/A),"")</f>
        <v>0</v>
      </c>
      <c r="M88">
        <f>IF($A88&lt;&gt;"",IF(INDEX('Size (Analyst)'!M:M,5*(ROW()-2)+4)&lt;&gt;"",INDEX('Size (Analyst)'!M:M,5*(ROW()-2)+4),#N/A),"")</f>
        <v>0</v>
      </c>
      <c r="N88">
        <f>IF($A88&lt;&gt;"",IF(INDEX('Size (Analyst)'!N:N,5*(ROW()-2)+4)&lt;&gt;"",INDEX('Size (Analyst)'!N:N,5*(ROW()-2)+4),#N/A),"")</f>
        <v>0</v>
      </c>
      <c r="O88">
        <f>IF($A88&lt;&gt;"",IF(INDEX('Size (Analyst)'!O:O,5*(ROW()-2)+4)&lt;&gt;"",INDEX('Size (Analyst)'!O:O,5*(ROW()-2)+4),#N/A),"")</f>
        <v>0</v>
      </c>
      <c r="P88">
        <f>IF($A88&lt;&gt;"",IF(INDEX('Size (Analyst)'!P:P,5*(ROW()-2)+4)&lt;&gt;"",INDEX('Size (Analyst)'!P:P,5*(ROW()-2)+4),#N/A),"")</f>
        <v>1</v>
      </c>
      <c r="Q88">
        <f>IF($A88&lt;&gt;"",IF(INDEX('Size (Analyst)'!Q:Q,5*(ROW()-2)+4)&lt;&gt;"",INDEX('Size (Analyst)'!Q:Q,5*(ROW()-2)+4),#N/A),"")</f>
        <v>0</v>
      </c>
      <c r="R88">
        <f>IF($A88&lt;&gt;"",IF(INDEX('Size (Analyst)'!R:R,5*(ROW()-2)+4)&lt;&gt;"",INDEX('Size (Analyst)'!R:R,5*(ROW()-2)+4),#N/A),"")</f>
        <v>0</v>
      </c>
      <c r="S88">
        <f>IF($A88&lt;&gt;"",IF(INDEX('Size (Analyst)'!S:S,5*(ROW()-2)+4)&lt;&gt;"",INDEX('Size (Analyst)'!S:S,5*(ROW()-2)+4),#N/A),"")</f>
        <v>0</v>
      </c>
      <c r="T88">
        <f>IF($A88&lt;&gt;"",IF(INDEX('Size (Analyst)'!T:T,5*(ROW()-2)+4)&lt;&gt;"",INDEX('Size (Analyst)'!T:T,5*(ROW()-2)+4),#N/A),"")</f>
        <v>0</v>
      </c>
      <c r="U88">
        <f>IF($A88&lt;&gt;"",IF(INDEX('Size (Analyst)'!U:U,5*(ROW()-2)+4)&lt;&gt;"",INDEX('Size (Analyst)'!U:U,5*(ROW()-2)+4),#N/A),"")</f>
        <v>-1</v>
      </c>
      <c r="V88">
        <f>IF($A88&lt;&gt;"",IF(INDEX('Size (Analyst)'!V:V,5*(ROW()-2)+4)&lt;&gt;"",INDEX('Size (Analyst)'!V:V,5*(ROW()-2)+4),#N/A),"")</f>
        <v>0</v>
      </c>
      <c r="W88">
        <f>IF($A88&lt;&gt;"",IF(INDEX('Size (Analyst)'!W:W,5*(ROW()-2)+4)&lt;&gt;"",INDEX('Size (Analyst)'!W:W,5*(ROW()-2)+4),#N/A),"")</f>
        <v>0</v>
      </c>
      <c r="X88">
        <f>IF($A88&lt;&gt;"",IF(INDEX('Size (Analyst)'!X:X,5*(ROW()-2)+4)&lt;&gt;"",INDEX('Size (Analyst)'!X:X,5*(ROW()-2)+4),#N/A),"")</f>
        <v>0</v>
      </c>
      <c r="Y88">
        <f>IF($A88&lt;&gt;"",IF(INDEX('Size (Analyst)'!Y:Y,5*(ROW()-2)+4)&lt;&gt;"",INDEX('Size (Analyst)'!Y:Y,5*(ROW()-2)+4),#N/A),"")</f>
        <v>0</v>
      </c>
      <c r="Z88">
        <f>IF($A88&lt;&gt;"",IF(INDEX('Size (Analyst)'!Z:Z,5*(ROW()-2)+4)&lt;&gt;"",INDEX('Size (Analyst)'!Z:Z,5*(ROW()-2)+4),#N/A),"")</f>
        <v>0</v>
      </c>
    </row>
    <row r="89" spans="1:26" x14ac:dyDescent="0.2">
      <c r="A89" s="13" t="str">
        <f>IF(INDEX('Size (Analyst)'!A:A,5*(ROW()-2)+1)&lt;&gt;"",INDEX('Size (Analyst)'!A:A,5*(ROW()-2)+1),"")</f>
        <v>Spot</v>
      </c>
      <c r="B89" t="e">
        <f>IF($A89&lt;&gt;"",IF(INDEX('Size (Analyst)'!B:B,5*(ROW()-2)+4)&lt;&gt;"",INDEX('Size (Analyst)'!B:B,5*(ROW()-2)+4),#N/A),"")</f>
        <v>#N/A</v>
      </c>
      <c r="C89" t="e">
        <f>IF($A89&lt;&gt;"",IF(INDEX('Size (Analyst)'!C:C,5*(ROW()-2)+4)&lt;&gt;"",INDEX('Size (Analyst)'!C:C,5*(ROW()-2)+4),#N/A),"")</f>
        <v>#N/A</v>
      </c>
      <c r="D89" t="e">
        <f>IF($A89&lt;&gt;"",IF(INDEX('Size (Analyst)'!D:D,5*(ROW()-2)+4)&lt;&gt;"",INDEX('Size (Analyst)'!D:D,5*(ROW()-2)+4),#N/A),"")</f>
        <v>#N/A</v>
      </c>
      <c r="E89" t="e">
        <f>IF($A89&lt;&gt;"",IF(INDEX('Size (Analyst)'!E:E,5*(ROW()-2)+4)&lt;&gt;"",INDEX('Size (Analyst)'!E:E,5*(ROW()-2)+4),#N/A),"")</f>
        <v>#N/A</v>
      </c>
      <c r="F89" t="e">
        <f>IF($A89&lt;&gt;"",IF(INDEX('Size (Analyst)'!F:F,5*(ROW()-2)+4)&lt;&gt;"",INDEX('Size (Analyst)'!F:F,5*(ROW()-2)+4),#N/A),"")</f>
        <v>#N/A</v>
      </c>
      <c r="G89" t="e">
        <f>IF($A89&lt;&gt;"",IF(INDEX('Size (Analyst)'!G:G,5*(ROW()-2)+4)&lt;&gt;"",INDEX('Size (Analyst)'!G:G,5*(ROW()-2)+4),#N/A),"")</f>
        <v>#N/A</v>
      </c>
      <c r="H89" t="e">
        <f>IF($A89&lt;&gt;"",IF(INDEX('Size (Analyst)'!H:H,5*(ROW()-2)+4)&lt;&gt;"",INDEX('Size (Analyst)'!H:H,5*(ROW()-2)+4),#N/A),"")</f>
        <v>#N/A</v>
      </c>
      <c r="I89" t="e">
        <f>IF($A89&lt;&gt;"",IF(INDEX('Size (Analyst)'!I:I,5*(ROW()-2)+4)&lt;&gt;"",INDEX('Size (Analyst)'!I:I,5*(ROW()-2)+4),#N/A),"")</f>
        <v>#N/A</v>
      </c>
      <c r="J89" t="e">
        <f>IF($A89&lt;&gt;"",IF(INDEX('Size (Analyst)'!J:J,5*(ROW()-2)+4)&lt;&gt;"",INDEX('Size (Analyst)'!J:J,5*(ROW()-2)+4),#N/A),"")</f>
        <v>#N/A</v>
      </c>
      <c r="K89" t="e">
        <f>IF($A89&lt;&gt;"",IF(INDEX('Size (Analyst)'!K:K,5*(ROW()-2)+4)&lt;&gt;"",INDEX('Size (Analyst)'!K:K,5*(ROW()-2)+4),#N/A),"")</f>
        <v>#N/A</v>
      </c>
      <c r="L89" t="e">
        <f>IF($A89&lt;&gt;"",IF(INDEX('Size (Analyst)'!L:L,5*(ROW()-2)+4)&lt;&gt;"",INDEX('Size (Analyst)'!L:L,5*(ROW()-2)+4),#N/A),"")</f>
        <v>#N/A</v>
      </c>
      <c r="M89" t="e">
        <f>IF($A89&lt;&gt;"",IF(INDEX('Size (Analyst)'!M:M,5*(ROW()-2)+4)&lt;&gt;"",INDEX('Size (Analyst)'!M:M,5*(ROW()-2)+4),#N/A),"")</f>
        <v>#N/A</v>
      </c>
      <c r="N89" t="e">
        <f>IF($A89&lt;&gt;"",IF(INDEX('Size (Analyst)'!N:N,5*(ROW()-2)+4)&lt;&gt;"",INDEX('Size (Analyst)'!N:N,5*(ROW()-2)+4),#N/A),"")</f>
        <v>#N/A</v>
      </c>
      <c r="O89" t="e">
        <f>IF($A89&lt;&gt;"",IF(INDEX('Size (Analyst)'!O:O,5*(ROW()-2)+4)&lt;&gt;"",INDEX('Size (Analyst)'!O:O,5*(ROW()-2)+4),#N/A),"")</f>
        <v>#N/A</v>
      </c>
      <c r="P89" t="e">
        <f>IF($A89&lt;&gt;"",IF(INDEX('Size (Analyst)'!P:P,5*(ROW()-2)+4)&lt;&gt;"",INDEX('Size (Analyst)'!P:P,5*(ROW()-2)+4),#N/A),"")</f>
        <v>#N/A</v>
      </c>
      <c r="Q89" t="e">
        <f>IF($A89&lt;&gt;"",IF(INDEX('Size (Analyst)'!Q:Q,5*(ROW()-2)+4)&lt;&gt;"",INDEX('Size (Analyst)'!Q:Q,5*(ROW()-2)+4),#N/A),"")</f>
        <v>#N/A</v>
      </c>
      <c r="R89" t="e">
        <f>IF($A89&lt;&gt;"",IF(INDEX('Size (Analyst)'!R:R,5*(ROW()-2)+4)&lt;&gt;"",INDEX('Size (Analyst)'!R:R,5*(ROW()-2)+4),#N/A),"")</f>
        <v>#N/A</v>
      </c>
      <c r="S89" t="e">
        <f>IF($A89&lt;&gt;"",IF(INDEX('Size (Analyst)'!S:S,5*(ROW()-2)+4)&lt;&gt;"",INDEX('Size (Analyst)'!S:S,5*(ROW()-2)+4),#N/A),"")</f>
        <v>#N/A</v>
      </c>
      <c r="T89" t="e">
        <f>IF($A89&lt;&gt;"",IF(INDEX('Size (Analyst)'!T:T,5*(ROW()-2)+4)&lt;&gt;"",INDEX('Size (Analyst)'!T:T,5*(ROW()-2)+4),#N/A),"")</f>
        <v>#N/A</v>
      </c>
      <c r="U89" t="e">
        <f>IF($A89&lt;&gt;"",IF(INDEX('Size (Analyst)'!U:U,5*(ROW()-2)+4)&lt;&gt;"",INDEX('Size (Analyst)'!U:U,5*(ROW()-2)+4),#N/A),"")</f>
        <v>#N/A</v>
      </c>
      <c r="V89" t="e">
        <f>IF($A89&lt;&gt;"",IF(INDEX('Size (Analyst)'!V:V,5*(ROW()-2)+4)&lt;&gt;"",INDEX('Size (Analyst)'!V:V,5*(ROW()-2)+4),#N/A),"")</f>
        <v>#N/A</v>
      </c>
      <c r="W89" t="e">
        <f>IF($A89&lt;&gt;"",IF(INDEX('Size (Analyst)'!W:W,5*(ROW()-2)+4)&lt;&gt;"",INDEX('Size (Analyst)'!W:W,5*(ROW()-2)+4),#N/A),"")</f>
        <v>#N/A</v>
      </c>
      <c r="X89" t="e">
        <f>IF($A89&lt;&gt;"",IF(INDEX('Size (Analyst)'!X:X,5*(ROW()-2)+4)&lt;&gt;"",INDEX('Size (Analyst)'!X:X,5*(ROW()-2)+4),#N/A),"")</f>
        <v>#N/A</v>
      </c>
      <c r="Y89" t="e">
        <f>IF($A89&lt;&gt;"",IF(INDEX('Size (Analyst)'!Y:Y,5*(ROW()-2)+4)&lt;&gt;"",INDEX('Size (Analyst)'!Y:Y,5*(ROW()-2)+4),#N/A),"")</f>
        <v>#N/A</v>
      </c>
      <c r="Z89" t="e">
        <f>IF($A89&lt;&gt;"",IF(INDEX('Size (Analyst)'!Z:Z,5*(ROW()-2)+4)&lt;&gt;"",INDEX('Size (Analyst)'!Z:Z,5*(ROW()-2)+4),#N/A),"")</f>
        <v>#N/A</v>
      </c>
    </row>
    <row r="90" spans="1:26" x14ac:dyDescent="0.2">
      <c r="A90" s="13" t="str">
        <f>IF(INDEX('Size (Analyst)'!A:A,5*(ROW()-2)+1)&lt;&gt;"",INDEX('Size (Analyst)'!A:A,5*(ROW()-2)+1),"")</f>
        <v>Size</v>
      </c>
      <c r="B90" t="e">
        <f>IF($A90&lt;&gt;"",IF(INDEX('Size (Analyst)'!B:B,5*(ROW()-2)+4)&lt;&gt;"",INDEX('Size (Analyst)'!B:B,5*(ROW()-2)+4),#N/A),"")</f>
        <v>#N/A</v>
      </c>
      <c r="C90" t="e">
        <f>IF($A90&lt;&gt;"",IF(INDEX('Size (Analyst)'!C:C,5*(ROW()-2)+4)&lt;&gt;"",INDEX('Size (Analyst)'!C:C,5*(ROW()-2)+4),#N/A),"")</f>
        <v>#N/A</v>
      </c>
      <c r="D90" t="e">
        <f>IF($A90&lt;&gt;"",IF(INDEX('Size (Analyst)'!D:D,5*(ROW()-2)+4)&lt;&gt;"",INDEX('Size (Analyst)'!D:D,5*(ROW()-2)+4),#N/A),"")</f>
        <v>#N/A</v>
      </c>
      <c r="E90" t="e">
        <f>IF($A90&lt;&gt;"",IF(INDEX('Size (Analyst)'!E:E,5*(ROW()-2)+4)&lt;&gt;"",INDEX('Size (Analyst)'!E:E,5*(ROW()-2)+4),#N/A),"")</f>
        <v>#N/A</v>
      </c>
      <c r="F90" t="e">
        <f>IF($A90&lt;&gt;"",IF(INDEX('Size (Analyst)'!F:F,5*(ROW()-2)+4)&lt;&gt;"",INDEX('Size (Analyst)'!F:F,5*(ROW()-2)+4),#N/A),"")</f>
        <v>#N/A</v>
      </c>
      <c r="G90" t="e">
        <f>IF($A90&lt;&gt;"",IF(INDEX('Size (Analyst)'!G:G,5*(ROW()-2)+4)&lt;&gt;"",INDEX('Size (Analyst)'!G:G,5*(ROW()-2)+4),#N/A),"")</f>
        <v>#N/A</v>
      </c>
      <c r="H90" t="e">
        <f>IF($A90&lt;&gt;"",IF(INDEX('Size (Analyst)'!H:H,5*(ROW()-2)+4)&lt;&gt;"",INDEX('Size (Analyst)'!H:H,5*(ROW()-2)+4),#N/A),"")</f>
        <v>#N/A</v>
      </c>
      <c r="I90" t="e">
        <f>IF($A90&lt;&gt;"",IF(INDEX('Size (Analyst)'!I:I,5*(ROW()-2)+4)&lt;&gt;"",INDEX('Size (Analyst)'!I:I,5*(ROW()-2)+4),#N/A),"")</f>
        <v>#N/A</v>
      </c>
      <c r="J90" t="e">
        <f>IF($A90&lt;&gt;"",IF(INDEX('Size (Analyst)'!J:J,5*(ROW()-2)+4)&lt;&gt;"",INDEX('Size (Analyst)'!J:J,5*(ROW()-2)+4),#N/A),"")</f>
        <v>#N/A</v>
      </c>
      <c r="K90" t="e">
        <f>IF($A90&lt;&gt;"",IF(INDEX('Size (Analyst)'!K:K,5*(ROW()-2)+4)&lt;&gt;"",INDEX('Size (Analyst)'!K:K,5*(ROW()-2)+4),#N/A),"")</f>
        <v>#N/A</v>
      </c>
      <c r="L90" t="e">
        <f>IF($A90&lt;&gt;"",IF(INDEX('Size (Analyst)'!L:L,5*(ROW()-2)+4)&lt;&gt;"",INDEX('Size (Analyst)'!L:L,5*(ROW()-2)+4),#N/A),"")</f>
        <v>#N/A</v>
      </c>
      <c r="M90" t="e">
        <f>IF($A90&lt;&gt;"",IF(INDEX('Size (Analyst)'!M:M,5*(ROW()-2)+4)&lt;&gt;"",INDEX('Size (Analyst)'!M:M,5*(ROW()-2)+4),#N/A),"")</f>
        <v>#N/A</v>
      </c>
      <c r="N90" t="e">
        <f>IF($A90&lt;&gt;"",IF(INDEX('Size (Analyst)'!N:N,5*(ROW()-2)+4)&lt;&gt;"",INDEX('Size (Analyst)'!N:N,5*(ROW()-2)+4),#N/A),"")</f>
        <v>#N/A</v>
      </c>
      <c r="O90" t="e">
        <f>IF($A90&lt;&gt;"",IF(INDEX('Size (Analyst)'!O:O,5*(ROW()-2)+4)&lt;&gt;"",INDEX('Size (Analyst)'!O:O,5*(ROW()-2)+4),#N/A),"")</f>
        <v>#N/A</v>
      </c>
      <c r="P90" t="e">
        <f>IF($A90&lt;&gt;"",IF(INDEX('Size (Analyst)'!P:P,5*(ROW()-2)+4)&lt;&gt;"",INDEX('Size (Analyst)'!P:P,5*(ROW()-2)+4),#N/A),"")</f>
        <v>#N/A</v>
      </c>
      <c r="Q90">
        <f>IF($A90&lt;&gt;"",IF(INDEX('Size (Analyst)'!Q:Q,5*(ROW()-2)+4)&lt;&gt;"",INDEX('Size (Analyst)'!Q:Q,5*(ROW()-2)+4),#N/A),"")</f>
        <v>45293.880555555559</v>
      </c>
      <c r="R90" t="e">
        <f>IF($A90&lt;&gt;"",IF(INDEX('Size (Analyst)'!R:R,5*(ROW()-2)+4)&lt;&gt;"",INDEX('Size (Analyst)'!R:R,5*(ROW()-2)+4),#N/A),"")</f>
        <v>#N/A</v>
      </c>
      <c r="S90" t="e">
        <f>IF($A90&lt;&gt;"",IF(INDEX('Size (Analyst)'!S:S,5*(ROW()-2)+4)&lt;&gt;"",INDEX('Size (Analyst)'!S:S,5*(ROW()-2)+4),#N/A),"")</f>
        <v>#N/A</v>
      </c>
      <c r="T90" t="e">
        <f>IF($A90&lt;&gt;"",IF(INDEX('Size (Analyst)'!T:T,5*(ROW()-2)+4)&lt;&gt;"",INDEX('Size (Analyst)'!T:T,5*(ROW()-2)+4),#N/A),"")</f>
        <v>#N/A</v>
      </c>
      <c r="U90" t="e">
        <f>IF($A90&lt;&gt;"",IF(INDEX('Size (Analyst)'!U:U,5*(ROW()-2)+4)&lt;&gt;"",INDEX('Size (Analyst)'!U:U,5*(ROW()-2)+4),#N/A),"")</f>
        <v>#N/A</v>
      </c>
      <c r="V90" t="e">
        <f>IF($A90&lt;&gt;"",IF(INDEX('Size (Analyst)'!V:V,5*(ROW()-2)+4)&lt;&gt;"",INDEX('Size (Analyst)'!V:V,5*(ROW()-2)+4),#N/A),"")</f>
        <v>#N/A</v>
      </c>
      <c r="W90" t="e">
        <f>IF($A90&lt;&gt;"",IF(INDEX('Size (Analyst)'!W:W,5*(ROW()-2)+4)&lt;&gt;"",INDEX('Size (Analyst)'!W:W,5*(ROW()-2)+4),#N/A),"")</f>
        <v>#N/A</v>
      </c>
      <c r="X90" t="e">
        <f>IF($A90&lt;&gt;"",IF(INDEX('Size (Analyst)'!X:X,5*(ROW()-2)+4)&lt;&gt;"",INDEX('Size (Analyst)'!X:X,5*(ROW()-2)+4),#N/A),"")</f>
        <v>#N/A</v>
      </c>
      <c r="Y90" t="e">
        <f>IF($A90&lt;&gt;"",IF(INDEX('Size (Analyst)'!Y:Y,5*(ROW()-2)+4)&lt;&gt;"",INDEX('Size (Analyst)'!Y:Y,5*(ROW()-2)+4),#N/A),"")</f>
        <v>#N/A</v>
      </c>
      <c r="Z90" t="e">
        <f>IF($A90&lt;&gt;"",IF(INDEX('Size (Analyst)'!Z:Z,5*(ROW()-2)+4)&lt;&gt;"",INDEX('Size (Analyst)'!Z:Z,5*(ROW()-2)+4),#N/A),"")</f>
        <v>#N/A</v>
      </c>
    </row>
    <row r="91" spans="1:26" x14ac:dyDescent="0.2">
      <c r="A91" s="13" t="str">
        <f>IF(INDEX('Size (Analyst)'!A:A,5*(ROW()-2)+1)&lt;&gt;"",INDEX('Size (Analyst)'!A:A,5*(ROW()-2)+1),"")</f>
        <v>Conviction</v>
      </c>
      <c r="B91" t="e">
        <f>IF($A91&lt;&gt;"",IF(INDEX('Size (Analyst)'!B:B,5*(ROW()-2)+4)&lt;&gt;"",INDEX('Size (Analyst)'!B:B,5*(ROW()-2)+4),#N/A),"")</f>
        <v>#N/A</v>
      </c>
      <c r="C91" t="e">
        <f>IF($A91&lt;&gt;"",IF(INDEX('Size (Analyst)'!C:C,5*(ROW()-2)+4)&lt;&gt;"",INDEX('Size (Analyst)'!C:C,5*(ROW()-2)+4),#N/A),"")</f>
        <v>#N/A</v>
      </c>
      <c r="D91" t="e">
        <f>IF($A91&lt;&gt;"",IF(INDEX('Size (Analyst)'!D:D,5*(ROW()-2)+4)&lt;&gt;"",INDEX('Size (Analyst)'!D:D,5*(ROW()-2)+4),#N/A),"")</f>
        <v>#N/A</v>
      </c>
      <c r="E91" t="e">
        <f>IF($A91&lt;&gt;"",IF(INDEX('Size (Analyst)'!E:E,5*(ROW()-2)+4)&lt;&gt;"",INDEX('Size (Analyst)'!E:E,5*(ROW()-2)+4),#N/A),"")</f>
        <v>#N/A</v>
      </c>
      <c r="F91" t="e">
        <f>IF($A91&lt;&gt;"",IF(INDEX('Size (Analyst)'!F:F,5*(ROW()-2)+4)&lt;&gt;"",INDEX('Size (Analyst)'!F:F,5*(ROW()-2)+4),#N/A),"")</f>
        <v>#N/A</v>
      </c>
      <c r="G91" t="e">
        <f>IF($A91&lt;&gt;"",IF(INDEX('Size (Analyst)'!G:G,5*(ROW()-2)+4)&lt;&gt;"",INDEX('Size (Analyst)'!G:G,5*(ROW()-2)+4),#N/A),"")</f>
        <v>#N/A</v>
      </c>
      <c r="H91" t="e">
        <f>IF($A91&lt;&gt;"",IF(INDEX('Size (Analyst)'!H:H,5*(ROW()-2)+4)&lt;&gt;"",INDEX('Size (Analyst)'!H:H,5*(ROW()-2)+4),#N/A),"")</f>
        <v>#N/A</v>
      </c>
      <c r="I91" t="e">
        <f>IF($A91&lt;&gt;"",IF(INDEX('Size (Analyst)'!I:I,5*(ROW()-2)+4)&lt;&gt;"",INDEX('Size (Analyst)'!I:I,5*(ROW()-2)+4),#N/A),"")</f>
        <v>#N/A</v>
      </c>
      <c r="J91" t="e">
        <f>IF($A91&lt;&gt;"",IF(INDEX('Size (Analyst)'!J:J,5*(ROW()-2)+4)&lt;&gt;"",INDEX('Size (Analyst)'!J:J,5*(ROW()-2)+4),#N/A),"")</f>
        <v>#N/A</v>
      </c>
      <c r="K91" t="e">
        <f>IF($A91&lt;&gt;"",IF(INDEX('Size (Analyst)'!K:K,5*(ROW()-2)+4)&lt;&gt;"",INDEX('Size (Analyst)'!K:K,5*(ROW()-2)+4),#N/A),"")</f>
        <v>#N/A</v>
      </c>
      <c r="L91" t="e">
        <f>IF($A91&lt;&gt;"",IF(INDEX('Size (Analyst)'!L:L,5*(ROW()-2)+4)&lt;&gt;"",INDEX('Size (Analyst)'!L:L,5*(ROW()-2)+4),#N/A),"")</f>
        <v>#N/A</v>
      </c>
      <c r="M91" t="e">
        <f>IF($A91&lt;&gt;"",IF(INDEX('Size (Analyst)'!M:M,5*(ROW()-2)+4)&lt;&gt;"",INDEX('Size (Analyst)'!M:M,5*(ROW()-2)+4),#N/A),"")</f>
        <v>#N/A</v>
      </c>
      <c r="N91" t="e">
        <f>IF($A91&lt;&gt;"",IF(INDEX('Size (Analyst)'!N:N,5*(ROW()-2)+4)&lt;&gt;"",INDEX('Size (Analyst)'!N:N,5*(ROW()-2)+4),#N/A),"")</f>
        <v>#N/A</v>
      </c>
      <c r="O91" t="e">
        <f>IF($A91&lt;&gt;"",IF(INDEX('Size (Analyst)'!O:O,5*(ROW()-2)+4)&lt;&gt;"",INDEX('Size (Analyst)'!O:O,5*(ROW()-2)+4),#N/A),"")</f>
        <v>#N/A</v>
      </c>
      <c r="P91" t="e">
        <f>IF($A91&lt;&gt;"",IF(INDEX('Size (Analyst)'!P:P,5*(ROW()-2)+4)&lt;&gt;"",INDEX('Size (Analyst)'!P:P,5*(ROW()-2)+4),#N/A),"")</f>
        <v>#N/A</v>
      </c>
      <c r="Q91" t="e">
        <f>IF($A91&lt;&gt;"",IF(INDEX('Size (Analyst)'!Q:Q,5*(ROW()-2)+4)&lt;&gt;"",INDEX('Size (Analyst)'!Q:Q,5*(ROW()-2)+4),#N/A),"")</f>
        <v>#N/A</v>
      </c>
      <c r="R91" t="e">
        <f>IF($A91&lt;&gt;"",IF(INDEX('Size (Analyst)'!R:R,5*(ROW()-2)+4)&lt;&gt;"",INDEX('Size (Analyst)'!R:R,5*(ROW()-2)+4),#N/A),"")</f>
        <v>#N/A</v>
      </c>
      <c r="S91" t="e">
        <f>IF($A91&lt;&gt;"",IF(INDEX('Size (Analyst)'!S:S,5*(ROW()-2)+4)&lt;&gt;"",INDEX('Size (Analyst)'!S:S,5*(ROW()-2)+4),#N/A),"")</f>
        <v>#N/A</v>
      </c>
      <c r="T91" t="e">
        <f>IF($A91&lt;&gt;"",IF(INDEX('Size (Analyst)'!T:T,5*(ROW()-2)+4)&lt;&gt;"",INDEX('Size (Analyst)'!T:T,5*(ROW()-2)+4),#N/A),"")</f>
        <v>#N/A</v>
      </c>
      <c r="U91" t="e">
        <f>IF($A91&lt;&gt;"",IF(INDEX('Size (Analyst)'!U:U,5*(ROW()-2)+4)&lt;&gt;"",INDEX('Size (Analyst)'!U:U,5*(ROW()-2)+4),#N/A),"")</f>
        <v>#N/A</v>
      </c>
      <c r="V91" t="e">
        <f>IF($A91&lt;&gt;"",IF(INDEX('Size (Analyst)'!V:V,5*(ROW()-2)+4)&lt;&gt;"",INDEX('Size (Analyst)'!V:V,5*(ROW()-2)+4),#N/A),"")</f>
        <v>#N/A</v>
      </c>
      <c r="W91" t="e">
        <f>IF($A91&lt;&gt;"",IF(INDEX('Size (Analyst)'!W:W,5*(ROW()-2)+4)&lt;&gt;"",INDEX('Size (Analyst)'!W:W,5*(ROW()-2)+4),#N/A),"")</f>
        <v>#N/A</v>
      </c>
      <c r="X91" t="e">
        <f>IF($A91&lt;&gt;"",IF(INDEX('Size (Analyst)'!X:X,5*(ROW()-2)+4)&lt;&gt;"",INDEX('Size (Analyst)'!X:X,5*(ROW()-2)+4),#N/A),"")</f>
        <v>#N/A</v>
      </c>
      <c r="Y91" t="e">
        <f>IF($A91&lt;&gt;"",IF(INDEX('Size (Analyst)'!Y:Y,5*(ROW()-2)+4)&lt;&gt;"",INDEX('Size (Analyst)'!Y:Y,5*(ROW()-2)+4),#N/A),"")</f>
        <v>#N/A</v>
      </c>
      <c r="Z91" t="e">
        <f>IF($A91&lt;&gt;"",IF(INDEX('Size (Analyst)'!Z:Z,5*(ROW()-2)+4)&lt;&gt;"",INDEX('Size (Analyst)'!Z:Z,5*(ROW()-2)+4),#N/A),"")</f>
        <v>#N/A</v>
      </c>
    </row>
    <row r="92" spans="1:26" x14ac:dyDescent="0.2">
      <c r="A92" s="13">
        <f>IF(INDEX('Size (Analyst)'!A:A,5*(ROW()-2)+1)&lt;&gt;"",INDEX('Size (Analyst)'!A:A,5*(ROW()-2)+1),"")</f>
        <v>45323</v>
      </c>
      <c r="B92" t="e">
        <f>IF($A92&lt;&gt;"",IF(INDEX('Size (Analyst)'!B:B,5*(ROW()-2)+4)&lt;&gt;"",INDEX('Size (Analyst)'!B:B,5*(ROW()-2)+4),#N/A),"")</f>
        <v>#N/A</v>
      </c>
      <c r="C92" t="e">
        <f>IF($A92&lt;&gt;"",IF(INDEX('Size (Analyst)'!C:C,5*(ROW()-2)+4)&lt;&gt;"",INDEX('Size (Analyst)'!C:C,5*(ROW()-2)+4),#N/A),"")</f>
        <v>#N/A</v>
      </c>
      <c r="D92">
        <f>IF($A92&lt;&gt;"",IF(INDEX('Size (Analyst)'!D:D,5*(ROW()-2)+4)&lt;&gt;"",INDEX('Size (Analyst)'!D:D,5*(ROW()-2)+4),#N/A),"")</f>
        <v>7.1825999999999999</v>
      </c>
      <c r="E92" t="e">
        <f>IF($A92&lt;&gt;"",IF(INDEX('Size (Analyst)'!E:E,5*(ROW()-2)+4)&lt;&gt;"",INDEX('Size (Analyst)'!E:E,5*(ROW()-2)+4),#N/A),"")</f>
        <v>#N/A</v>
      </c>
      <c r="F92" t="e">
        <f>IF($A92&lt;&gt;"",IF(INDEX('Size (Analyst)'!F:F,5*(ROW()-2)+4)&lt;&gt;"",INDEX('Size (Analyst)'!F:F,5*(ROW()-2)+4),#N/A),"")</f>
        <v>#N/A</v>
      </c>
      <c r="G92" t="e">
        <f>IF($A92&lt;&gt;"",IF(INDEX('Size (Analyst)'!G:G,5*(ROW()-2)+4)&lt;&gt;"",INDEX('Size (Analyst)'!G:G,5*(ROW()-2)+4),#N/A),"")</f>
        <v>#N/A</v>
      </c>
      <c r="H92" t="e">
        <f>IF($A92&lt;&gt;"",IF(INDEX('Size (Analyst)'!H:H,5*(ROW()-2)+4)&lt;&gt;"",INDEX('Size (Analyst)'!H:H,5*(ROW()-2)+4),#N/A),"")</f>
        <v>#N/A</v>
      </c>
      <c r="I92">
        <f>IF($A92&lt;&gt;"",IF(INDEX('Size (Analyst)'!I:I,5*(ROW()-2)+4)&lt;&gt;"",INDEX('Size (Analyst)'!I:I,5*(ROW()-2)+4),#N/A),"")</f>
        <v>4.7300000000000004</v>
      </c>
      <c r="J92" t="e">
        <f>IF($A92&lt;&gt;"",IF(INDEX('Size (Analyst)'!J:J,5*(ROW()-2)+4)&lt;&gt;"",INDEX('Size (Analyst)'!J:J,5*(ROW()-2)+4),#N/A),"")</f>
        <v>#N/A</v>
      </c>
      <c r="K92" t="e">
        <f>IF($A92&lt;&gt;"",IF(INDEX('Size (Analyst)'!K:K,5*(ROW()-2)+4)&lt;&gt;"",INDEX('Size (Analyst)'!K:K,5*(ROW()-2)+4),#N/A),"")</f>
        <v>#N/A</v>
      </c>
      <c r="L92">
        <f>IF($A92&lt;&gt;"",IF(INDEX('Size (Analyst)'!L:L,5*(ROW()-2)+4)&lt;&gt;"",INDEX('Size (Analyst)'!L:L,5*(ROW()-2)+4),#N/A),"")</f>
        <v>56.06</v>
      </c>
      <c r="M92" t="e">
        <f>IF($A92&lt;&gt;"",IF(INDEX('Size (Analyst)'!M:M,5*(ROW()-2)+4)&lt;&gt;"",INDEX('Size (Analyst)'!M:M,5*(ROW()-2)+4),#N/A),"")</f>
        <v>#N/A</v>
      </c>
      <c r="N92" t="e">
        <f>IF($A92&lt;&gt;"",IF(INDEX('Size (Analyst)'!N:N,5*(ROW()-2)+4)&lt;&gt;"",INDEX('Size (Analyst)'!N:N,5*(ROW()-2)+4),#N/A),"")</f>
        <v>#N/A</v>
      </c>
      <c r="O92" t="e">
        <f>IF($A92&lt;&gt;"",IF(INDEX('Size (Analyst)'!O:O,5*(ROW()-2)+4)&lt;&gt;"",INDEX('Size (Analyst)'!O:O,5*(ROW()-2)+4),#N/A),"")</f>
        <v>#N/A</v>
      </c>
      <c r="P92" t="e">
        <f>IF($A92&lt;&gt;"",IF(INDEX('Size (Analyst)'!P:P,5*(ROW()-2)+4)&lt;&gt;"",INDEX('Size (Analyst)'!P:P,5*(ROW()-2)+4),#N/A),"")</f>
        <v>#N/A</v>
      </c>
      <c r="Q92" t="e">
        <f>IF($A92&lt;&gt;"",IF(INDEX('Size (Analyst)'!Q:Q,5*(ROW()-2)+4)&lt;&gt;"",INDEX('Size (Analyst)'!Q:Q,5*(ROW()-2)+4),#N/A),"")</f>
        <v>#N/A</v>
      </c>
      <c r="R92" t="e">
        <f>IF($A92&lt;&gt;"",IF(INDEX('Size (Analyst)'!R:R,5*(ROW()-2)+4)&lt;&gt;"",INDEX('Size (Analyst)'!R:R,5*(ROW()-2)+4),#N/A),"")</f>
        <v>#N/A</v>
      </c>
      <c r="S92" t="e">
        <f>IF($A92&lt;&gt;"",IF(INDEX('Size (Analyst)'!S:S,5*(ROW()-2)+4)&lt;&gt;"",INDEX('Size (Analyst)'!S:S,5*(ROW()-2)+4),#N/A),"")</f>
        <v>#N/A</v>
      </c>
      <c r="T92" t="e">
        <f>IF($A92&lt;&gt;"",IF(INDEX('Size (Analyst)'!T:T,5*(ROW()-2)+4)&lt;&gt;"",INDEX('Size (Analyst)'!T:T,5*(ROW()-2)+4),#N/A),"")</f>
        <v>#N/A</v>
      </c>
      <c r="U92" t="e">
        <f>IF($A92&lt;&gt;"",IF(INDEX('Size (Analyst)'!U:U,5*(ROW()-2)+4)&lt;&gt;"",INDEX('Size (Analyst)'!U:U,5*(ROW()-2)+4),#N/A),"")</f>
        <v>#N/A</v>
      </c>
      <c r="V92">
        <f>IF($A92&lt;&gt;"",IF(INDEX('Size (Analyst)'!V:V,5*(ROW()-2)+4)&lt;&gt;"",INDEX('Size (Analyst)'!V:V,5*(ROW()-2)+4),#N/A),"")</f>
        <v>1332.2</v>
      </c>
      <c r="W92" t="e">
        <f>IF($A92&lt;&gt;"",IF(INDEX('Size (Analyst)'!W:W,5*(ROW()-2)+4)&lt;&gt;"",INDEX('Size (Analyst)'!W:W,5*(ROW()-2)+4),#N/A),"")</f>
        <v>#N/A</v>
      </c>
      <c r="X92" t="e">
        <f>IF($A92&lt;&gt;"",IF(INDEX('Size (Analyst)'!X:X,5*(ROW()-2)+4)&lt;&gt;"",INDEX('Size (Analyst)'!X:X,5*(ROW()-2)+4),#N/A),"")</f>
        <v>#N/A</v>
      </c>
      <c r="Y92" t="e">
        <f>IF($A92&lt;&gt;"",IF(INDEX('Size (Analyst)'!Y:Y,5*(ROW()-2)+4)&lt;&gt;"",INDEX('Size (Analyst)'!Y:Y,5*(ROW()-2)+4),#N/A),"")</f>
        <v>#N/A</v>
      </c>
      <c r="Z92" t="e">
        <f>IF($A92&lt;&gt;"",IF(INDEX('Size (Analyst)'!Z:Z,5*(ROW()-2)+4)&lt;&gt;"",INDEX('Size (Analyst)'!Z:Z,5*(ROW()-2)+4),#N/A),"")</f>
        <v>#N/A</v>
      </c>
    </row>
    <row r="93" spans="1:26" x14ac:dyDescent="0.2">
      <c r="A93" s="13" t="str">
        <f>IF(INDEX('Size (Analyst)'!A:A,5*(ROW()-2)+1)&lt;&gt;"",INDEX('Size (Analyst)'!A:A,5*(ROW()-2)+1),"")</f>
        <v>Time Stamp</v>
      </c>
      <c r="B93">
        <f>IF($A93&lt;&gt;"",IF(INDEX('Size (Analyst)'!B:B,5*(ROW()-2)+4)&lt;&gt;"",INDEX('Size (Analyst)'!B:B,5*(ROW()-2)+4),#N/A),"")</f>
        <v>-1.7089836888331239E-2</v>
      </c>
      <c r="C93">
        <f>IF($A93&lt;&gt;"",IF(INDEX('Size (Analyst)'!C:C,5*(ROW()-2)+4)&lt;&gt;"",INDEX('Size (Analyst)'!C:C,5*(ROW()-2)+4),#N/A),"")</f>
        <v>0</v>
      </c>
      <c r="D93">
        <f>IF($A93&lt;&gt;"",IF(INDEX('Size (Analyst)'!D:D,5*(ROW()-2)+4)&lt;&gt;"",INDEX('Size (Analyst)'!D:D,5*(ROW()-2)+4),#N/A),"")</f>
        <v>-3.05108409610984E-2</v>
      </c>
      <c r="E93">
        <f>IF($A93&lt;&gt;"",IF(INDEX('Size (Analyst)'!E:E,5*(ROW()-2)+4)&lt;&gt;"",INDEX('Size (Analyst)'!E:E,5*(ROW()-2)+4),#N/A),"")</f>
        <v>-1.9762675116744496E-2</v>
      </c>
      <c r="F93">
        <f>IF($A93&lt;&gt;"",IF(INDEX('Size (Analyst)'!F:F,5*(ROW()-2)+4)&lt;&gt;"",INDEX('Size (Analyst)'!F:F,5*(ROW()-2)+4),#N/A),"")</f>
        <v>0</v>
      </c>
      <c r="G93">
        <f>IF($A93&lt;&gt;"",IF(INDEX('Size (Analyst)'!G:G,5*(ROW()-2)+4)&lt;&gt;"",INDEX('Size (Analyst)'!G:G,5*(ROW()-2)+4),#N/A),"")</f>
        <v>-1.0865373379587363E-2</v>
      </c>
      <c r="H93">
        <f>IF($A93&lt;&gt;"",IF(INDEX('Size (Analyst)'!H:H,5*(ROW()-2)+4)&lt;&gt;"",INDEX('Size (Analyst)'!H:H,5*(ROW()-2)+4),#N/A),"")</f>
        <v>0</v>
      </c>
      <c r="I93">
        <f>IF($A93&lt;&gt;"",IF(INDEX('Size (Analyst)'!I:I,5*(ROW()-2)+4)&lt;&gt;"",INDEX('Size (Analyst)'!I:I,5*(ROW()-2)+4),#N/A),"")</f>
        <v>-1.8582909407665507E-2</v>
      </c>
      <c r="J93">
        <f>IF($A93&lt;&gt;"",IF(INDEX('Size (Analyst)'!J:J,5*(ROW()-2)+4)&lt;&gt;"",INDEX('Size (Analyst)'!J:J,5*(ROW()-2)+4),#N/A),"")</f>
        <v>-3.1320427553444184E-2</v>
      </c>
      <c r="K93">
        <f>IF($A93&lt;&gt;"",IF(INDEX('Size (Analyst)'!K:K,5*(ROW()-2)+4)&lt;&gt;"",INDEX('Size (Analyst)'!K:K,5*(ROW()-2)+4),#N/A),"")</f>
        <v>0</v>
      </c>
      <c r="L93">
        <f>IF($A93&lt;&gt;"",IF(INDEX('Size (Analyst)'!L:L,5*(ROW()-2)+4)&lt;&gt;"",INDEX('Size (Analyst)'!L:L,5*(ROW()-2)+4),#N/A),"")</f>
        <v>2.22220625E-2</v>
      </c>
      <c r="M93">
        <f>IF($A93&lt;&gt;"",IF(INDEX('Size (Analyst)'!M:M,5*(ROW()-2)+4)&lt;&gt;"",INDEX('Size (Analyst)'!M:M,5*(ROW()-2)+4),#N/A),"")</f>
        <v>0</v>
      </c>
      <c r="N93">
        <f>IF($A93&lt;&gt;"",IF(INDEX('Size (Analyst)'!N:N,5*(ROW()-2)+4)&lt;&gt;"",INDEX('Size (Analyst)'!N:N,5*(ROW()-2)+4),#N/A),"")</f>
        <v>0</v>
      </c>
      <c r="O93">
        <f>IF($A93&lt;&gt;"",IF(INDEX('Size (Analyst)'!O:O,5*(ROW()-2)+4)&lt;&gt;"",INDEX('Size (Analyst)'!O:O,5*(ROW()-2)+4),#N/A),"")</f>
        <v>0</v>
      </c>
      <c r="P93">
        <f>IF($A93&lt;&gt;"",IF(INDEX('Size (Analyst)'!P:P,5*(ROW()-2)+4)&lt;&gt;"",INDEX('Size (Analyst)'!P:P,5*(ROW()-2)+4),#N/A),"")</f>
        <v>9.4740281827016496E-3</v>
      </c>
      <c r="Q93">
        <f>IF($A93&lt;&gt;"",IF(INDEX('Size (Analyst)'!Q:Q,5*(ROW()-2)+4)&lt;&gt;"",INDEX('Size (Analyst)'!Q:Q,5*(ROW()-2)+4),#N/A),"")</f>
        <v>0</v>
      </c>
      <c r="R93">
        <f>IF($A93&lt;&gt;"",IF(INDEX('Size (Analyst)'!R:R,5*(ROW()-2)+4)&lt;&gt;"",INDEX('Size (Analyst)'!R:R,5*(ROW()-2)+4),#N/A),"")</f>
        <v>2.3464678284182302E-2</v>
      </c>
      <c r="S93">
        <f>IF($A93&lt;&gt;"",IF(INDEX('Size (Analyst)'!S:S,5*(ROW()-2)+4)&lt;&gt;"",INDEX('Size (Analyst)'!S:S,5*(ROW()-2)+4),#N/A),"")</f>
        <v>4.8294545454545444E-2</v>
      </c>
      <c r="T93">
        <f>IF($A93&lt;&gt;"",IF(INDEX('Size (Analyst)'!T:T,5*(ROW()-2)+4)&lt;&gt;"",INDEX('Size (Analyst)'!T:T,5*(ROW()-2)+4),#N/A),"")</f>
        <v>0</v>
      </c>
      <c r="U93">
        <f>IF($A93&lt;&gt;"",IF(INDEX('Size (Analyst)'!U:U,5*(ROW()-2)+4)&lt;&gt;"",INDEX('Size (Analyst)'!U:U,5*(ROW()-2)+4),#N/A),"")</f>
        <v>0</v>
      </c>
      <c r="V93">
        <f>IF($A93&lt;&gt;"",IF(INDEX('Size (Analyst)'!V:V,5*(ROW()-2)+4)&lt;&gt;"",INDEX('Size (Analyst)'!V:V,5*(ROW()-2)+4),#N/A),"")</f>
        <v>1.5023366197183101E-2</v>
      </c>
      <c r="W93">
        <f>IF($A93&lt;&gt;"",IF(INDEX('Size (Analyst)'!W:W,5*(ROW()-2)+4)&lt;&gt;"",INDEX('Size (Analyst)'!W:W,5*(ROW()-2)+4),#N/A),"")</f>
        <v>0</v>
      </c>
      <c r="X93">
        <f>IF($A93&lt;&gt;"",IF(INDEX('Size (Analyst)'!X:X,5*(ROW()-2)+4)&lt;&gt;"",INDEX('Size (Analyst)'!X:X,5*(ROW()-2)+4),#N/A),"")</f>
        <v>0</v>
      </c>
      <c r="Y93">
        <f>IF($A93&lt;&gt;"",IF(INDEX('Size (Analyst)'!Y:Y,5*(ROW()-2)+4)&lt;&gt;"",INDEX('Size (Analyst)'!Y:Y,5*(ROW()-2)+4),#N/A),"")</f>
        <v>0</v>
      </c>
      <c r="Z93">
        <f>IF($A93&lt;&gt;"",IF(INDEX('Size (Analyst)'!Z:Z,5*(ROW()-2)+4)&lt;&gt;"",INDEX('Size (Analyst)'!Z:Z,5*(ROW()-2)+4),#N/A),"")</f>
        <v>0</v>
      </c>
    </row>
    <row r="94" spans="1:26" x14ac:dyDescent="0.2">
      <c r="A94" s="13" t="str">
        <f>IF(INDEX('Size (Analyst)'!A:A,5*(ROW()-2)+1)&lt;&gt;"",INDEX('Size (Analyst)'!A:A,5*(ROW()-2)+1),"")</f>
        <v>Forward Pt</v>
      </c>
      <c r="B94">
        <f>IF($A94&lt;&gt;"",IF(INDEX('Size (Analyst)'!B:B,5*(ROW()-2)+4)&lt;&gt;"",INDEX('Size (Analyst)'!B:B,5*(ROW()-2)+4),#N/A),"")</f>
        <v>-2</v>
      </c>
      <c r="C94">
        <f>IF($A94&lt;&gt;"",IF(INDEX('Size (Analyst)'!C:C,5*(ROW()-2)+4)&lt;&gt;"",INDEX('Size (Analyst)'!C:C,5*(ROW()-2)+4),#N/A),"")</f>
        <v>0</v>
      </c>
      <c r="D94">
        <f>IF($A94&lt;&gt;"",IF(INDEX('Size (Analyst)'!D:D,5*(ROW()-2)+4)&lt;&gt;"",INDEX('Size (Analyst)'!D:D,5*(ROW()-2)+4),#N/A),"")</f>
        <v>-1</v>
      </c>
      <c r="E94">
        <f>IF($A94&lt;&gt;"",IF(INDEX('Size (Analyst)'!E:E,5*(ROW()-2)+4)&lt;&gt;"",INDEX('Size (Analyst)'!E:E,5*(ROW()-2)+4),#N/A),"")</f>
        <v>-2</v>
      </c>
      <c r="F94">
        <f>IF($A94&lt;&gt;"",IF(INDEX('Size (Analyst)'!F:F,5*(ROW()-2)+4)&lt;&gt;"",INDEX('Size (Analyst)'!F:F,5*(ROW()-2)+4),#N/A),"")</f>
        <v>0</v>
      </c>
      <c r="G94">
        <f>IF($A94&lt;&gt;"",IF(INDEX('Size (Analyst)'!G:G,5*(ROW()-2)+4)&lt;&gt;"",INDEX('Size (Analyst)'!G:G,5*(ROW()-2)+4),#N/A),"")</f>
        <v>-1</v>
      </c>
      <c r="H94">
        <f>IF($A94&lt;&gt;"",IF(INDEX('Size (Analyst)'!H:H,5*(ROW()-2)+4)&lt;&gt;"",INDEX('Size (Analyst)'!H:H,5*(ROW()-2)+4),#N/A),"")</f>
        <v>1</v>
      </c>
      <c r="I94">
        <f>IF($A94&lt;&gt;"",IF(INDEX('Size (Analyst)'!I:I,5*(ROW()-2)+4)&lt;&gt;"",INDEX('Size (Analyst)'!I:I,5*(ROW()-2)+4),#N/A),"")</f>
        <v>0</v>
      </c>
      <c r="J94">
        <f>IF($A94&lt;&gt;"",IF(INDEX('Size (Analyst)'!J:J,5*(ROW()-2)+4)&lt;&gt;"",INDEX('Size (Analyst)'!J:J,5*(ROW()-2)+4),#N/A),"")</f>
        <v>-2</v>
      </c>
      <c r="K94">
        <f>IF($A94&lt;&gt;"",IF(INDEX('Size (Analyst)'!K:K,5*(ROW()-2)+4)&lt;&gt;"",INDEX('Size (Analyst)'!K:K,5*(ROW()-2)+4),#N/A),"")</f>
        <v>0</v>
      </c>
      <c r="L94">
        <f>IF($A94&lt;&gt;"",IF(INDEX('Size (Analyst)'!L:L,5*(ROW()-2)+4)&lt;&gt;"",INDEX('Size (Analyst)'!L:L,5*(ROW()-2)+4),#N/A),"")</f>
        <v>0</v>
      </c>
      <c r="M94">
        <f>IF($A94&lt;&gt;"",IF(INDEX('Size (Analyst)'!M:M,5*(ROW()-2)+4)&lt;&gt;"",INDEX('Size (Analyst)'!M:M,5*(ROW()-2)+4),#N/A),"")</f>
        <v>0</v>
      </c>
      <c r="N94">
        <f>IF($A94&lt;&gt;"",IF(INDEX('Size (Analyst)'!N:N,5*(ROW()-2)+4)&lt;&gt;"",INDEX('Size (Analyst)'!N:N,5*(ROW()-2)+4),#N/A),"")</f>
        <v>0</v>
      </c>
      <c r="O94">
        <f>IF($A94&lt;&gt;"",IF(INDEX('Size (Analyst)'!O:O,5*(ROW()-2)+4)&lt;&gt;"",INDEX('Size (Analyst)'!O:O,5*(ROW()-2)+4),#N/A),"")</f>
        <v>0</v>
      </c>
      <c r="P94">
        <f>IF($A94&lt;&gt;"",IF(INDEX('Size (Analyst)'!P:P,5*(ROW()-2)+4)&lt;&gt;"",INDEX('Size (Analyst)'!P:P,5*(ROW()-2)+4),#N/A),"")</f>
        <v>1</v>
      </c>
      <c r="Q94">
        <f>IF($A94&lt;&gt;"",IF(INDEX('Size (Analyst)'!Q:Q,5*(ROW()-2)+4)&lt;&gt;"",INDEX('Size (Analyst)'!Q:Q,5*(ROW()-2)+4),#N/A),"")</f>
        <v>0</v>
      </c>
      <c r="R94">
        <f>IF($A94&lt;&gt;"",IF(INDEX('Size (Analyst)'!R:R,5*(ROW()-2)+4)&lt;&gt;"",INDEX('Size (Analyst)'!R:R,5*(ROW()-2)+4),#N/A),"")</f>
        <v>2</v>
      </c>
      <c r="S94">
        <f>IF($A94&lt;&gt;"",IF(INDEX('Size (Analyst)'!S:S,5*(ROW()-2)+4)&lt;&gt;"",INDEX('Size (Analyst)'!S:S,5*(ROW()-2)+4),#N/A),"")</f>
        <v>1</v>
      </c>
      <c r="T94">
        <f>IF($A94&lt;&gt;"",IF(INDEX('Size (Analyst)'!T:T,5*(ROW()-2)+4)&lt;&gt;"",INDEX('Size (Analyst)'!T:T,5*(ROW()-2)+4),#N/A),"")</f>
        <v>0</v>
      </c>
      <c r="U94">
        <f>IF($A94&lt;&gt;"",IF(INDEX('Size (Analyst)'!U:U,5*(ROW()-2)+4)&lt;&gt;"",INDEX('Size (Analyst)'!U:U,5*(ROW()-2)+4),#N/A),"")</f>
        <v>0</v>
      </c>
      <c r="V94">
        <f>IF($A94&lt;&gt;"",IF(INDEX('Size (Analyst)'!V:V,5*(ROW()-2)+4)&lt;&gt;"",INDEX('Size (Analyst)'!V:V,5*(ROW()-2)+4),#N/A),"")</f>
        <v>1</v>
      </c>
      <c r="W94">
        <f>IF($A94&lt;&gt;"",IF(INDEX('Size (Analyst)'!W:W,5*(ROW()-2)+4)&lt;&gt;"",INDEX('Size (Analyst)'!W:W,5*(ROW()-2)+4),#N/A),"")</f>
        <v>0</v>
      </c>
      <c r="X94">
        <f>IF($A94&lt;&gt;"",IF(INDEX('Size (Analyst)'!X:X,5*(ROW()-2)+4)&lt;&gt;"",INDEX('Size (Analyst)'!X:X,5*(ROW()-2)+4),#N/A),"")</f>
        <v>0</v>
      </c>
      <c r="Y94">
        <f>IF($A94&lt;&gt;"",IF(INDEX('Size (Analyst)'!Y:Y,5*(ROW()-2)+4)&lt;&gt;"",INDEX('Size (Analyst)'!Y:Y,5*(ROW()-2)+4),#N/A),"")</f>
        <v>0</v>
      </c>
      <c r="Z94">
        <f>IF($A94&lt;&gt;"",IF(INDEX('Size (Analyst)'!Z:Z,5*(ROW()-2)+4)&lt;&gt;"",INDEX('Size (Analyst)'!Z:Z,5*(ROW()-2)+4),#N/A),"")</f>
        <v>0</v>
      </c>
    </row>
    <row r="95" spans="1:26" x14ac:dyDescent="0.2">
      <c r="A95" s="13" t="str">
        <f>IF(INDEX('Size (Analyst)'!A:A,5*(ROW()-2)+1)&lt;&gt;"",INDEX('Size (Analyst)'!A:A,5*(ROW()-2)+1),"")</f>
        <v>Spot</v>
      </c>
      <c r="B95" t="e">
        <f>IF($A95&lt;&gt;"",IF(INDEX('Size (Analyst)'!B:B,5*(ROW()-2)+4)&lt;&gt;"",INDEX('Size (Analyst)'!B:B,5*(ROW()-2)+4),#N/A),"")</f>
        <v>#N/A</v>
      </c>
      <c r="C95" t="e">
        <f>IF($A95&lt;&gt;"",IF(INDEX('Size (Analyst)'!C:C,5*(ROW()-2)+4)&lt;&gt;"",INDEX('Size (Analyst)'!C:C,5*(ROW()-2)+4),#N/A),"")</f>
        <v>#N/A</v>
      </c>
      <c r="D95" t="e">
        <f>IF($A95&lt;&gt;"",IF(INDEX('Size (Analyst)'!D:D,5*(ROW()-2)+4)&lt;&gt;"",INDEX('Size (Analyst)'!D:D,5*(ROW()-2)+4),#N/A),"")</f>
        <v>#N/A</v>
      </c>
      <c r="E95" t="e">
        <f>IF($A95&lt;&gt;"",IF(INDEX('Size (Analyst)'!E:E,5*(ROW()-2)+4)&lt;&gt;"",INDEX('Size (Analyst)'!E:E,5*(ROW()-2)+4),#N/A),"")</f>
        <v>#N/A</v>
      </c>
      <c r="F95" t="e">
        <f>IF($A95&lt;&gt;"",IF(INDEX('Size (Analyst)'!F:F,5*(ROW()-2)+4)&lt;&gt;"",INDEX('Size (Analyst)'!F:F,5*(ROW()-2)+4),#N/A),"")</f>
        <v>#N/A</v>
      </c>
      <c r="G95" t="e">
        <f>IF($A95&lt;&gt;"",IF(INDEX('Size (Analyst)'!G:G,5*(ROW()-2)+4)&lt;&gt;"",INDEX('Size (Analyst)'!G:G,5*(ROW()-2)+4),#N/A),"")</f>
        <v>#N/A</v>
      </c>
      <c r="H95" t="e">
        <f>IF($A95&lt;&gt;"",IF(INDEX('Size (Analyst)'!H:H,5*(ROW()-2)+4)&lt;&gt;"",INDEX('Size (Analyst)'!H:H,5*(ROW()-2)+4),#N/A),"")</f>
        <v>#N/A</v>
      </c>
      <c r="I95" t="e">
        <f>IF($A95&lt;&gt;"",IF(INDEX('Size (Analyst)'!I:I,5*(ROW()-2)+4)&lt;&gt;"",INDEX('Size (Analyst)'!I:I,5*(ROW()-2)+4),#N/A),"")</f>
        <v>#N/A</v>
      </c>
      <c r="J95" t="e">
        <f>IF($A95&lt;&gt;"",IF(INDEX('Size (Analyst)'!J:J,5*(ROW()-2)+4)&lt;&gt;"",INDEX('Size (Analyst)'!J:J,5*(ROW()-2)+4),#N/A),"")</f>
        <v>#N/A</v>
      </c>
      <c r="K95" t="e">
        <f>IF($A95&lt;&gt;"",IF(INDEX('Size (Analyst)'!K:K,5*(ROW()-2)+4)&lt;&gt;"",INDEX('Size (Analyst)'!K:K,5*(ROW()-2)+4),#N/A),"")</f>
        <v>#N/A</v>
      </c>
      <c r="L95" t="e">
        <f>IF($A95&lt;&gt;"",IF(INDEX('Size (Analyst)'!L:L,5*(ROW()-2)+4)&lt;&gt;"",INDEX('Size (Analyst)'!L:L,5*(ROW()-2)+4),#N/A),"")</f>
        <v>#N/A</v>
      </c>
      <c r="M95" t="e">
        <f>IF($A95&lt;&gt;"",IF(INDEX('Size (Analyst)'!M:M,5*(ROW()-2)+4)&lt;&gt;"",INDEX('Size (Analyst)'!M:M,5*(ROW()-2)+4),#N/A),"")</f>
        <v>#N/A</v>
      </c>
      <c r="N95" t="e">
        <f>IF($A95&lt;&gt;"",IF(INDEX('Size (Analyst)'!N:N,5*(ROW()-2)+4)&lt;&gt;"",INDEX('Size (Analyst)'!N:N,5*(ROW()-2)+4),#N/A),"")</f>
        <v>#N/A</v>
      </c>
      <c r="O95" t="e">
        <f>IF($A95&lt;&gt;"",IF(INDEX('Size (Analyst)'!O:O,5*(ROW()-2)+4)&lt;&gt;"",INDEX('Size (Analyst)'!O:O,5*(ROW()-2)+4),#N/A),"")</f>
        <v>#N/A</v>
      </c>
      <c r="P95" t="e">
        <f>IF($A95&lt;&gt;"",IF(INDEX('Size (Analyst)'!P:P,5*(ROW()-2)+4)&lt;&gt;"",INDEX('Size (Analyst)'!P:P,5*(ROW()-2)+4),#N/A),"")</f>
        <v>#N/A</v>
      </c>
      <c r="Q95" t="e">
        <f>IF($A95&lt;&gt;"",IF(INDEX('Size (Analyst)'!Q:Q,5*(ROW()-2)+4)&lt;&gt;"",INDEX('Size (Analyst)'!Q:Q,5*(ROW()-2)+4),#N/A),"")</f>
        <v>#N/A</v>
      </c>
      <c r="R95" t="e">
        <f>IF($A95&lt;&gt;"",IF(INDEX('Size (Analyst)'!R:R,5*(ROW()-2)+4)&lt;&gt;"",INDEX('Size (Analyst)'!R:R,5*(ROW()-2)+4),#N/A),"")</f>
        <v>#N/A</v>
      </c>
      <c r="S95" t="e">
        <f>IF($A95&lt;&gt;"",IF(INDEX('Size (Analyst)'!S:S,5*(ROW()-2)+4)&lt;&gt;"",INDEX('Size (Analyst)'!S:S,5*(ROW()-2)+4),#N/A),"")</f>
        <v>#N/A</v>
      </c>
      <c r="T95" t="e">
        <f>IF($A95&lt;&gt;"",IF(INDEX('Size (Analyst)'!T:T,5*(ROW()-2)+4)&lt;&gt;"",INDEX('Size (Analyst)'!T:T,5*(ROW()-2)+4),#N/A),"")</f>
        <v>#N/A</v>
      </c>
      <c r="U95" t="e">
        <f>IF($A95&lt;&gt;"",IF(INDEX('Size (Analyst)'!U:U,5*(ROW()-2)+4)&lt;&gt;"",INDEX('Size (Analyst)'!U:U,5*(ROW()-2)+4),#N/A),"")</f>
        <v>#N/A</v>
      </c>
      <c r="V95" t="e">
        <f>IF($A95&lt;&gt;"",IF(INDEX('Size (Analyst)'!V:V,5*(ROW()-2)+4)&lt;&gt;"",INDEX('Size (Analyst)'!V:V,5*(ROW()-2)+4),#N/A),"")</f>
        <v>#N/A</v>
      </c>
      <c r="W95" t="e">
        <f>IF($A95&lt;&gt;"",IF(INDEX('Size (Analyst)'!W:W,5*(ROW()-2)+4)&lt;&gt;"",INDEX('Size (Analyst)'!W:W,5*(ROW()-2)+4),#N/A),"")</f>
        <v>#N/A</v>
      </c>
      <c r="X95" t="e">
        <f>IF($A95&lt;&gt;"",IF(INDEX('Size (Analyst)'!X:X,5*(ROW()-2)+4)&lt;&gt;"",INDEX('Size (Analyst)'!X:X,5*(ROW()-2)+4),#N/A),"")</f>
        <v>#N/A</v>
      </c>
      <c r="Y95" t="e">
        <f>IF($A95&lt;&gt;"",IF(INDEX('Size (Analyst)'!Y:Y,5*(ROW()-2)+4)&lt;&gt;"",INDEX('Size (Analyst)'!Y:Y,5*(ROW()-2)+4),#N/A),"")</f>
        <v>#N/A</v>
      </c>
      <c r="Z95" t="e">
        <f>IF($A95&lt;&gt;"",IF(INDEX('Size (Analyst)'!Z:Z,5*(ROW()-2)+4)&lt;&gt;"",INDEX('Size (Analyst)'!Z:Z,5*(ROW()-2)+4),#N/A),"")</f>
        <v>#N/A</v>
      </c>
    </row>
    <row r="96" spans="1:26" x14ac:dyDescent="0.2">
      <c r="A96" s="13" t="str">
        <f>IF(INDEX('Size (Analyst)'!A:A,5*(ROW()-2)+1)&lt;&gt;"",INDEX('Size (Analyst)'!A:A,5*(ROW()-2)+1),"")</f>
        <v>Size</v>
      </c>
      <c r="B96" t="e">
        <f>IF($A96&lt;&gt;"",IF(INDEX('Size (Analyst)'!B:B,5*(ROW()-2)+4)&lt;&gt;"",INDEX('Size (Analyst)'!B:B,5*(ROW()-2)+4),#N/A),"")</f>
        <v>#N/A</v>
      </c>
      <c r="C96" t="e">
        <f>IF($A96&lt;&gt;"",IF(INDEX('Size (Analyst)'!C:C,5*(ROW()-2)+4)&lt;&gt;"",INDEX('Size (Analyst)'!C:C,5*(ROW()-2)+4),#N/A),"")</f>
        <v>#N/A</v>
      </c>
      <c r="D96" t="e">
        <f>IF($A96&lt;&gt;"",IF(INDEX('Size (Analyst)'!D:D,5*(ROW()-2)+4)&lt;&gt;"",INDEX('Size (Analyst)'!D:D,5*(ROW()-2)+4),#N/A),"")</f>
        <v>#N/A</v>
      </c>
      <c r="E96" t="e">
        <f>IF($A96&lt;&gt;"",IF(INDEX('Size (Analyst)'!E:E,5*(ROW()-2)+4)&lt;&gt;"",INDEX('Size (Analyst)'!E:E,5*(ROW()-2)+4),#N/A),"")</f>
        <v>#N/A</v>
      </c>
      <c r="F96" t="e">
        <f>IF($A96&lt;&gt;"",IF(INDEX('Size (Analyst)'!F:F,5*(ROW()-2)+4)&lt;&gt;"",INDEX('Size (Analyst)'!F:F,5*(ROW()-2)+4),#N/A),"")</f>
        <v>#N/A</v>
      </c>
      <c r="G96" t="e">
        <f>IF($A96&lt;&gt;"",IF(INDEX('Size (Analyst)'!G:G,5*(ROW()-2)+4)&lt;&gt;"",INDEX('Size (Analyst)'!G:G,5*(ROW()-2)+4),#N/A),"")</f>
        <v>#N/A</v>
      </c>
      <c r="H96" t="e">
        <f>IF($A96&lt;&gt;"",IF(INDEX('Size (Analyst)'!H:H,5*(ROW()-2)+4)&lt;&gt;"",INDEX('Size (Analyst)'!H:H,5*(ROW()-2)+4),#N/A),"")</f>
        <v>#N/A</v>
      </c>
      <c r="I96" t="e">
        <f>IF($A96&lt;&gt;"",IF(INDEX('Size (Analyst)'!I:I,5*(ROW()-2)+4)&lt;&gt;"",INDEX('Size (Analyst)'!I:I,5*(ROW()-2)+4),#N/A),"")</f>
        <v>#N/A</v>
      </c>
      <c r="J96" t="e">
        <f>IF($A96&lt;&gt;"",IF(INDEX('Size (Analyst)'!J:J,5*(ROW()-2)+4)&lt;&gt;"",INDEX('Size (Analyst)'!J:J,5*(ROW()-2)+4),#N/A),"")</f>
        <v>#N/A</v>
      </c>
      <c r="K96" t="e">
        <f>IF($A96&lt;&gt;"",IF(INDEX('Size (Analyst)'!K:K,5*(ROW()-2)+4)&lt;&gt;"",INDEX('Size (Analyst)'!K:K,5*(ROW()-2)+4),#N/A),"")</f>
        <v>#N/A</v>
      </c>
      <c r="L96" t="e">
        <f>IF($A96&lt;&gt;"",IF(INDEX('Size (Analyst)'!L:L,5*(ROW()-2)+4)&lt;&gt;"",INDEX('Size (Analyst)'!L:L,5*(ROW()-2)+4),#N/A),"")</f>
        <v>#N/A</v>
      </c>
      <c r="M96" t="e">
        <f>IF($A96&lt;&gt;"",IF(INDEX('Size (Analyst)'!M:M,5*(ROW()-2)+4)&lt;&gt;"",INDEX('Size (Analyst)'!M:M,5*(ROW()-2)+4),#N/A),"")</f>
        <v>#N/A</v>
      </c>
      <c r="N96" t="e">
        <f>IF($A96&lt;&gt;"",IF(INDEX('Size (Analyst)'!N:N,5*(ROW()-2)+4)&lt;&gt;"",INDEX('Size (Analyst)'!N:N,5*(ROW()-2)+4),#N/A),"")</f>
        <v>#N/A</v>
      </c>
      <c r="O96" t="e">
        <f>IF($A96&lt;&gt;"",IF(INDEX('Size (Analyst)'!O:O,5*(ROW()-2)+4)&lt;&gt;"",INDEX('Size (Analyst)'!O:O,5*(ROW()-2)+4),#N/A),"")</f>
        <v>#N/A</v>
      </c>
      <c r="P96" t="e">
        <f>IF($A96&lt;&gt;"",IF(INDEX('Size (Analyst)'!P:P,5*(ROW()-2)+4)&lt;&gt;"",INDEX('Size (Analyst)'!P:P,5*(ROW()-2)+4),#N/A),"")</f>
        <v>#N/A</v>
      </c>
      <c r="Q96" t="e">
        <f>IF($A96&lt;&gt;"",IF(INDEX('Size (Analyst)'!Q:Q,5*(ROW()-2)+4)&lt;&gt;"",INDEX('Size (Analyst)'!Q:Q,5*(ROW()-2)+4),#N/A),"")</f>
        <v>#N/A</v>
      </c>
      <c r="R96" t="e">
        <f>IF($A96&lt;&gt;"",IF(INDEX('Size (Analyst)'!R:R,5*(ROW()-2)+4)&lt;&gt;"",INDEX('Size (Analyst)'!R:R,5*(ROW()-2)+4),#N/A),"")</f>
        <v>#N/A</v>
      </c>
      <c r="S96" t="e">
        <f>IF($A96&lt;&gt;"",IF(INDEX('Size (Analyst)'!S:S,5*(ROW()-2)+4)&lt;&gt;"",INDEX('Size (Analyst)'!S:S,5*(ROW()-2)+4),#N/A),"")</f>
        <v>#N/A</v>
      </c>
      <c r="T96" t="e">
        <f>IF($A96&lt;&gt;"",IF(INDEX('Size (Analyst)'!T:T,5*(ROW()-2)+4)&lt;&gt;"",INDEX('Size (Analyst)'!T:T,5*(ROW()-2)+4),#N/A),"")</f>
        <v>#N/A</v>
      </c>
      <c r="U96" t="e">
        <f>IF($A96&lt;&gt;"",IF(INDEX('Size (Analyst)'!U:U,5*(ROW()-2)+4)&lt;&gt;"",INDEX('Size (Analyst)'!U:U,5*(ROW()-2)+4),#N/A),"")</f>
        <v>#N/A</v>
      </c>
      <c r="V96">
        <f>IF($A96&lt;&gt;"",IF(INDEX('Size (Analyst)'!V:V,5*(ROW()-2)+4)&lt;&gt;"",INDEX('Size (Analyst)'!V:V,5*(ROW()-2)+4),#N/A),"")</f>
        <v>45014.446527777778</v>
      </c>
      <c r="W96" t="e">
        <f>IF($A96&lt;&gt;"",IF(INDEX('Size (Analyst)'!W:W,5*(ROW()-2)+4)&lt;&gt;"",INDEX('Size (Analyst)'!W:W,5*(ROW()-2)+4),#N/A),"")</f>
        <v>#N/A</v>
      </c>
      <c r="X96" t="e">
        <f>IF($A96&lt;&gt;"",IF(INDEX('Size (Analyst)'!X:X,5*(ROW()-2)+4)&lt;&gt;"",INDEX('Size (Analyst)'!X:X,5*(ROW()-2)+4),#N/A),"")</f>
        <v>#N/A</v>
      </c>
      <c r="Y96" t="e">
        <f>IF($A96&lt;&gt;"",IF(INDEX('Size (Analyst)'!Y:Y,5*(ROW()-2)+4)&lt;&gt;"",INDEX('Size (Analyst)'!Y:Y,5*(ROW()-2)+4),#N/A),"")</f>
        <v>#N/A</v>
      </c>
      <c r="Z96" t="e">
        <f>IF($A96&lt;&gt;"",IF(INDEX('Size (Analyst)'!Z:Z,5*(ROW()-2)+4)&lt;&gt;"",INDEX('Size (Analyst)'!Z:Z,5*(ROW()-2)+4),#N/A),"")</f>
        <v>#N/A</v>
      </c>
    </row>
    <row r="97" spans="1:26" x14ac:dyDescent="0.2">
      <c r="A97" s="13" t="str">
        <f>IF(INDEX('Size (Analyst)'!A:A,5*(ROW()-2)+1)&lt;&gt;"",INDEX('Size (Analyst)'!A:A,5*(ROW()-2)+1),"")</f>
        <v>Conviction</v>
      </c>
      <c r="B97" t="e">
        <f>IF($A97&lt;&gt;"",IF(INDEX('Size (Analyst)'!B:B,5*(ROW()-2)+4)&lt;&gt;"",INDEX('Size (Analyst)'!B:B,5*(ROW()-2)+4),#N/A),"")</f>
        <v>#N/A</v>
      </c>
      <c r="C97" t="e">
        <f>IF($A97&lt;&gt;"",IF(INDEX('Size (Analyst)'!C:C,5*(ROW()-2)+4)&lt;&gt;"",INDEX('Size (Analyst)'!C:C,5*(ROW()-2)+4),#N/A),"")</f>
        <v>#N/A</v>
      </c>
      <c r="D97" t="e">
        <f>IF($A97&lt;&gt;"",IF(INDEX('Size (Analyst)'!D:D,5*(ROW()-2)+4)&lt;&gt;"",INDEX('Size (Analyst)'!D:D,5*(ROW()-2)+4),#N/A),"")</f>
        <v>#N/A</v>
      </c>
      <c r="E97" t="e">
        <f>IF($A97&lt;&gt;"",IF(INDEX('Size (Analyst)'!E:E,5*(ROW()-2)+4)&lt;&gt;"",INDEX('Size (Analyst)'!E:E,5*(ROW()-2)+4),#N/A),"")</f>
        <v>#N/A</v>
      </c>
      <c r="F97" t="e">
        <f>IF($A97&lt;&gt;"",IF(INDEX('Size (Analyst)'!F:F,5*(ROW()-2)+4)&lt;&gt;"",INDEX('Size (Analyst)'!F:F,5*(ROW()-2)+4),#N/A),"")</f>
        <v>#N/A</v>
      </c>
      <c r="G97" t="e">
        <f>IF($A97&lt;&gt;"",IF(INDEX('Size (Analyst)'!G:G,5*(ROW()-2)+4)&lt;&gt;"",INDEX('Size (Analyst)'!G:G,5*(ROW()-2)+4),#N/A),"")</f>
        <v>#N/A</v>
      </c>
      <c r="H97" t="e">
        <f>IF($A97&lt;&gt;"",IF(INDEX('Size (Analyst)'!H:H,5*(ROW()-2)+4)&lt;&gt;"",INDEX('Size (Analyst)'!H:H,5*(ROW()-2)+4),#N/A),"")</f>
        <v>#N/A</v>
      </c>
      <c r="I97" t="e">
        <f>IF($A97&lt;&gt;"",IF(INDEX('Size (Analyst)'!I:I,5*(ROW()-2)+4)&lt;&gt;"",INDEX('Size (Analyst)'!I:I,5*(ROW()-2)+4),#N/A),"")</f>
        <v>#N/A</v>
      </c>
      <c r="J97" t="e">
        <f>IF($A97&lt;&gt;"",IF(INDEX('Size (Analyst)'!J:J,5*(ROW()-2)+4)&lt;&gt;"",INDEX('Size (Analyst)'!J:J,5*(ROW()-2)+4),#N/A),"")</f>
        <v>#N/A</v>
      </c>
      <c r="K97" t="e">
        <f>IF($A97&lt;&gt;"",IF(INDEX('Size (Analyst)'!K:K,5*(ROW()-2)+4)&lt;&gt;"",INDEX('Size (Analyst)'!K:K,5*(ROW()-2)+4),#N/A),"")</f>
        <v>#N/A</v>
      </c>
      <c r="L97" t="e">
        <f>IF($A97&lt;&gt;"",IF(INDEX('Size (Analyst)'!L:L,5*(ROW()-2)+4)&lt;&gt;"",INDEX('Size (Analyst)'!L:L,5*(ROW()-2)+4),#N/A),"")</f>
        <v>#N/A</v>
      </c>
      <c r="M97" t="e">
        <f>IF($A97&lt;&gt;"",IF(INDEX('Size (Analyst)'!M:M,5*(ROW()-2)+4)&lt;&gt;"",INDEX('Size (Analyst)'!M:M,5*(ROW()-2)+4),#N/A),"")</f>
        <v>#N/A</v>
      </c>
      <c r="N97" t="e">
        <f>IF($A97&lt;&gt;"",IF(INDEX('Size (Analyst)'!N:N,5*(ROW()-2)+4)&lt;&gt;"",INDEX('Size (Analyst)'!N:N,5*(ROW()-2)+4),#N/A),"")</f>
        <v>#N/A</v>
      </c>
      <c r="O97" t="e">
        <f>IF($A97&lt;&gt;"",IF(INDEX('Size (Analyst)'!O:O,5*(ROW()-2)+4)&lt;&gt;"",INDEX('Size (Analyst)'!O:O,5*(ROW()-2)+4),#N/A),"")</f>
        <v>#N/A</v>
      </c>
      <c r="P97" t="e">
        <f>IF($A97&lt;&gt;"",IF(INDEX('Size (Analyst)'!P:P,5*(ROW()-2)+4)&lt;&gt;"",INDEX('Size (Analyst)'!P:P,5*(ROW()-2)+4),#N/A),"")</f>
        <v>#N/A</v>
      </c>
      <c r="Q97" t="e">
        <f>IF($A97&lt;&gt;"",IF(INDEX('Size (Analyst)'!Q:Q,5*(ROW()-2)+4)&lt;&gt;"",INDEX('Size (Analyst)'!Q:Q,5*(ROW()-2)+4),#N/A),"")</f>
        <v>#N/A</v>
      </c>
      <c r="R97" t="e">
        <f>IF($A97&lt;&gt;"",IF(INDEX('Size (Analyst)'!R:R,5*(ROW()-2)+4)&lt;&gt;"",INDEX('Size (Analyst)'!R:R,5*(ROW()-2)+4),#N/A),"")</f>
        <v>#N/A</v>
      </c>
      <c r="S97" t="e">
        <f>IF($A97&lt;&gt;"",IF(INDEX('Size (Analyst)'!S:S,5*(ROW()-2)+4)&lt;&gt;"",INDEX('Size (Analyst)'!S:S,5*(ROW()-2)+4),#N/A),"")</f>
        <v>#N/A</v>
      </c>
      <c r="T97" t="e">
        <f>IF($A97&lt;&gt;"",IF(INDEX('Size (Analyst)'!T:T,5*(ROW()-2)+4)&lt;&gt;"",INDEX('Size (Analyst)'!T:T,5*(ROW()-2)+4),#N/A),"")</f>
        <v>#N/A</v>
      </c>
      <c r="U97" t="e">
        <f>IF($A97&lt;&gt;"",IF(INDEX('Size (Analyst)'!U:U,5*(ROW()-2)+4)&lt;&gt;"",INDEX('Size (Analyst)'!U:U,5*(ROW()-2)+4),#N/A),"")</f>
        <v>#N/A</v>
      </c>
      <c r="V97" t="e">
        <f>IF($A97&lt;&gt;"",IF(INDEX('Size (Analyst)'!V:V,5*(ROW()-2)+4)&lt;&gt;"",INDEX('Size (Analyst)'!V:V,5*(ROW()-2)+4),#N/A),"")</f>
        <v>#N/A</v>
      </c>
      <c r="W97" t="e">
        <f>IF($A97&lt;&gt;"",IF(INDEX('Size (Analyst)'!W:W,5*(ROW()-2)+4)&lt;&gt;"",INDEX('Size (Analyst)'!W:W,5*(ROW()-2)+4),#N/A),"")</f>
        <v>#N/A</v>
      </c>
      <c r="X97" t="e">
        <f>IF($A97&lt;&gt;"",IF(INDEX('Size (Analyst)'!X:X,5*(ROW()-2)+4)&lt;&gt;"",INDEX('Size (Analyst)'!X:X,5*(ROW()-2)+4),#N/A),"")</f>
        <v>#N/A</v>
      </c>
      <c r="Y97" t="e">
        <f>IF($A97&lt;&gt;"",IF(INDEX('Size (Analyst)'!Y:Y,5*(ROW()-2)+4)&lt;&gt;"",INDEX('Size (Analyst)'!Y:Y,5*(ROW()-2)+4),#N/A),"")</f>
        <v>#N/A</v>
      </c>
      <c r="Z97" t="e">
        <f>IF($A97&lt;&gt;"",IF(INDEX('Size (Analyst)'!Z:Z,5*(ROW()-2)+4)&lt;&gt;"",INDEX('Size (Analyst)'!Z:Z,5*(ROW()-2)+4),#N/A),"")</f>
        <v>#N/A</v>
      </c>
    </row>
    <row r="98" spans="1:26" x14ac:dyDescent="0.2">
      <c r="A98" s="13">
        <f>IF(INDEX('Size (Analyst)'!A:A,5*(ROW()-2)+1)&lt;&gt;"",INDEX('Size (Analyst)'!A:A,5*(ROW()-2)+1),"")</f>
        <v>45384</v>
      </c>
      <c r="B98" t="e">
        <f>IF($A98&lt;&gt;"",IF(INDEX('Size (Analyst)'!B:B,5*(ROW()-2)+4)&lt;&gt;"",INDEX('Size (Analyst)'!B:B,5*(ROW()-2)+4),#N/A),"")</f>
        <v>#N/A</v>
      </c>
      <c r="C98" t="e">
        <f>IF($A98&lt;&gt;"",IF(INDEX('Size (Analyst)'!C:C,5*(ROW()-2)+4)&lt;&gt;"",INDEX('Size (Analyst)'!C:C,5*(ROW()-2)+4),#N/A),"")</f>
        <v>#N/A</v>
      </c>
      <c r="D98" t="e">
        <f>IF($A98&lt;&gt;"",IF(INDEX('Size (Analyst)'!D:D,5*(ROW()-2)+4)&lt;&gt;"",INDEX('Size (Analyst)'!D:D,5*(ROW()-2)+4),#N/A),"")</f>
        <v>#N/A</v>
      </c>
      <c r="E98" t="e">
        <f>IF($A98&lt;&gt;"",IF(INDEX('Size (Analyst)'!E:E,5*(ROW()-2)+4)&lt;&gt;"",INDEX('Size (Analyst)'!E:E,5*(ROW()-2)+4),#N/A),"")</f>
        <v>#N/A</v>
      </c>
      <c r="F98" t="e">
        <f>IF($A98&lt;&gt;"",IF(INDEX('Size (Analyst)'!F:F,5*(ROW()-2)+4)&lt;&gt;"",INDEX('Size (Analyst)'!F:F,5*(ROW()-2)+4),#N/A),"")</f>
        <v>#N/A</v>
      </c>
      <c r="G98" t="e">
        <f>IF($A98&lt;&gt;"",IF(INDEX('Size (Analyst)'!G:G,5*(ROW()-2)+4)&lt;&gt;"",INDEX('Size (Analyst)'!G:G,5*(ROW()-2)+4),#N/A),"")</f>
        <v>#N/A</v>
      </c>
      <c r="H98" t="e">
        <f>IF($A98&lt;&gt;"",IF(INDEX('Size (Analyst)'!H:H,5*(ROW()-2)+4)&lt;&gt;"",INDEX('Size (Analyst)'!H:H,5*(ROW()-2)+4),#N/A),"")</f>
        <v>#N/A</v>
      </c>
      <c r="I98">
        <f>IF($A98&lt;&gt;"",IF(INDEX('Size (Analyst)'!I:I,5*(ROW()-2)+4)&lt;&gt;"",INDEX('Size (Analyst)'!I:I,5*(ROW()-2)+4),#N/A),"")</f>
        <v>4.7519999999999998</v>
      </c>
      <c r="J98" t="e">
        <f>IF($A98&lt;&gt;"",IF(INDEX('Size (Analyst)'!J:J,5*(ROW()-2)+4)&lt;&gt;"",INDEX('Size (Analyst)'!J:J,5*(ROW()-2)+4),#N/A),"")</f>
        <v>#N/A</v>
      </c>
      <c r="K98" t="e">
        <f>IF($A98&lt;&gt;"",IF(INDEX('Size (Analyst)'!K:K,5*(ROW()-2)+4)&lt;&gt;"",INDEX('Size (Analyst)'!K:K,5*(ROW()-2)+4),#N/A),"")</f>
        <v>#N/A</v>
      </c>
      <c r="L98">
        <f>IF($A98&lt;&gt;"",IF(INDEX('Size (Analyst)'!L:L,5*(ROW()-2)+4)&lt;&gt;"",INDEX('Size (Analyst)'!L:L,5*(ROW()-2)+4),#N/A),"")</f>
        <v>56.335000000000001</v>
      </c>
      <c r="M98" t="e">
        <f>IF($A98&lt;&gt;"",IF(INDEX('Size (Analyst)'!M:M,5*(ROW()-2)+4)&lt;&gt;"",INDEX('Size (Analyst)'!M:M,5*(ROW()-2)+4),#N/A),"")</f>
        <v>#N/A</v>
      </c>
      <c r="N98" t="e">
        <f>IF($A98&lt;&gt;"",IF(INDEX('Size (Analyst)'!N:N,5*(ROW()-2)+4)&lt;&gt;"",INDEX('Size (Analyst)'!N:N,5*(ROW()-2)+4),#N/A),"")</f>
        <v>#N/A</v>
      </c>
      <c r="O98" t="e">
        <f>IF($A98&lt;&gt;"",IF(INDEX('Size (Analyst)'!O:O,5*(ROW()-2)+4)&lt;&gt;"",INDEX('Size (Analyst)'!O:O,5*(ROW()-2)+4),#N/A),"")</f>
        <v>#N/A</v>
      </c>
      <c r="P98" t="e">
        <f>IF($A98&lt;&gt;"",IF(INDEX('Size (Analyst)'!P:P,5*(ROW()-2)+4)&lt;&gt;"",INDEX('Size (Analyst)'!P:P,5*(ROW()-2)+4),#N/A),"")</f>
        <v>#N/A</v>
      </c>
      <c r="Q98" t="e">
        <f>IF($A98&lt;&gt;"",IF(INDEX('Size (Analyst)'!Q:Q,5*(ROW()-2)+4)&lt;&gt;"",INDEX('Size (Analyst)'!Q:Q,5*(ROW()-2)+4),#N/A),"")</f>
        <v>#N/A</v>
      </c>
      <c r="R98" t="e">
        <f>IF($A98&lt;&gt;"",IF(INDEX('Size (Analyst)'!R:R,5*(ROW()-2)+4)&lt;&gt;"",INDEX('Size (Analyst)'!R:R,5*(ROW()-2)+4),#N/A),"")</f>
        <v>#N/A</v>
      </c>
      <c r="S98" t="e">
        <f>IF($A98&lt;&gt;"",IF(INDEX('Size (Analyst)'!S:S,5*(ROW()-2)+4)&lt;&gt;"",INDEX('Size (Analyst)'!S:S,5*(ROW()-2)+4),#N/A),"")</f>
        <v>#N/A</v>
      </c>
      <c r="T98" t="e">
        <f>IF($A98&lt;&gt;"",IF(INDEX('Size (Analyst)'!T:T,5*(ROW()-2)+4)&lt;&gt;"",INDEX('Size (Analyst)'!T:T,5*(ROW()-2)+4),#N/A),"")</f>
        <v>#N/A</v>
      </c>
      <c r="U98">
        <f>IF($A98&lt;&gt;"",IF(INDEX('Size (Analyst)'!U:U,5*(ROW()-2)+4)&lt;&gt;"",INDEX('Size (Analyst)'!U:U,5*(ROW()-2)+4),#N/A),"")</f>
        <v>32.070999999999998</v>
      </c>
      <c r="V98" t="e">
        <f>IF($A98&lt;&gt;"",IF(INDEX('Size (Analyst)'!V:V,5*(ROW()-2)+4)&lt;&gt;"",INDEX('Size (Analyst)'!V:V,5*(ROW()-2)+4),#N/A),"")</f>
        <v>#N/A</v>
      </c>
      <c r="W98" t="e">
        <f>IF($A98&lt;&gt;"",IF(INDEX('Size (Analyst)'!W:W,5*(ROW()-2)+4)&lt;&gt;"",INDEX('Size (Analyst)'!W:W,5*(ROW()-2)+4),#N/A),"")</f>
        <v>#N/A</v>
      </c>
      <c r="X98" t="e">
        <f>IF($A98&lt;&gt;"",IF(INDEX('Size (Analyst)'!X:X,5*(ROW()-2)+4)&lt;&gt;"",INDEX('Size (Analyst)'!X:X,5*(ROW()-2)+4),#N/A),"")</f>
        <v>#N/A</v>
      </c>
      <c r="Y98" t="e">
        <f>IF($A98&lt;&gt;"",IF(INDEX('Size (Analyst)'!Y:Y,5*(ROW()-2)+4)&lt;&gt;"",INDEX('Size (Analyst)'!Y:Y,5*(ROW()-2)+4),#N/A),"")</f>
        <v>#N/A</v>
      </c>
      <c r="Z98" t="e">
        <f>IF($A98&lt;&gt;"",IF(INDEX('Size (Analyst)'!Z:Z,5*(ROW()-2)+4)&lt;&gt;"",INDEX('Size (Analyst)'!Z:Z,5*(ROW()-2)+4),#N/A),"")</f>
        <v>#N/A</v>
      </c>
    </row>
    <row r="99" spans="1:26" x14ac:dyDescent="0.2">
      <c r="A99" s="13" t="str">
        <f>IF(INDEX('Size (Analyst)'!A:A,5*(ROW()-2)+1)&lt;&gt;"",INDEX('Size (Analyst)'!A:A,5*(ROW()-2)+1),"")</f>
        <v>Time Stamp</v>
      </c>
      <c r="B99">
        <f>IF($A99&lt;&gt;"",IF(INDEX('Size (Analyst)'!B:B,5*(ROW()-2)+4)&lt;&gt;"",INDEX('Size (Analyst)'!B:B,5*(ROW()-2)+4),#N/A),"")</f>
        <v>-1.7089836888331239E-2</v>
      </c>
      <c r="C99">
        <f>IF($A99&lt;&gt;"",IF(INDEX('Size (Analyst)'!C:C,5*(ROW()-2)+4)&lt;&gt;"",INDEX('Size (Analyst)'!C:C,5*(ROW()-2)+4),#N/A),"")</f>
        <v>0</v>
      </c>
      <c r="D99">
        <f>IF($A99&lt;&gt;"",IF(INDEX('Size (Analyst)'!D:D,5*(ROW()-2)+4)&lt;&gt;"",INDEX('Size (Analyst)'!D:D,5*(ROW()-2)+4),#N/A),"")</f>
        <v>-3.05108409610984E-2</v>
      </c>
      <c r="E99">
        <f>IF($A99&lt;&gt;"",IF(INDEX('Size (Analyst)'!E:E,5*(ROW()-2)+4)&lt;&gt;"",INDEX('Size (Analyst)'!E:E,5*(ROW()-2)+4),#N/A),"")</f>
        <v>-1.9762675116744496E-2</v>
      </c>
      <c r="F99">
        <f>IF($A99&lt;&gt;"",IF(INDEX('Size (Analyst)'!F:F,5*(ROW()-2)+4)&lt;&gt;"",INDEX('Size (Analyst)'!F:F,5*(ROW()-2)+4),#N/A),"")</f>
        <v>0</v>
      </c>
      <c r="G99">
        <f>IF($A99&lt;&gt;"",IF(INDEX('Size (Analyst)'!G:G,5*(ROW()-2)+4)&lt;&gt;"",INDEX('Size (Analyst)'!G:G,5*(ROW()-2)+4),#N/A),"")</f>
        <v>-1.0865373379587363E-2</v>
      </c>
      <c r="H99">
        <f>IF($A99&lt;&gt;"",IF(INDEX('Size (Analyst)'!H:H,5*(ROW()-2)+4)&lt;&gt;"",INDEX('Size (Analyst)'!H:H,5*(ROW()-2)+4),#N/A),"")</f>
        <v>2.0762171052631572E-2</v>
      </c>
      <c r="I99">
        <f>IF($A99&lt;&gt;"",IF(INDEX('Size (Analyst)'!I:I,5*(ROW()-2)+4)&lt;&gt;"",INDEX('Size (Analyst)'!I:I,5*(ROW()-2)+4),#N/A),"")</f>
        <v>-1.6389554794520547E-2</v>
      </c>
      <c r="J99">
        <f>IF($A99&lt;&gt;"",IF(INDEX('Size (Analyst)'!J:J,5*(ROW()-2)+4)&lt;&gt;"",INDEX('Size (Analyst)'!J:J,5*(ROW()-2)+4),#N/A),"")</f>
        <v>-3.1320427553444184E-2</v>
      </c>
      <c r="K99">
        <f>IF($A99&lt;&gt;"",IF(INDEX('Size (Analyst)'!K:K,5*(ROW()-2)+4)&lt;&gt;"",INDEX('Size (Analyst)'!K:K,5*(ROW()-2)+4),#N/A),"")</f>
        <v>0</v>
      </c>
      <c r="L99">
        <f>IF($A99&lt;&gt;"",IF(INDEX('Size (Analyst)'!L:L,5*(ROW()-2)+4)&lt;&gt;"",INDEX('Size (Analyst)'!L:L,5*(ROW()-2)+4),#N/A),"")</f>
        <v>2.4170454545454544E-2</v>
      </c>
      <c r="M99">
        <f>IF($A99&lt;&gt;"",IF(INDEX('Size (Analyst)'!M:M,5*(ROW()-2)+4)&lt;&gt;"",INDEX('Size (Analyst)'!M:M,5*(ROW()-2)+4),#N/A),"")</f>
        <v>0</v>
      </c>
      <c r="N99">
        <f>IF($A99&lt;&gt;"",IF(INDEX('Size (Analyst)'!N:N,5*(ROW()-2)+4)&lt;&gt;"",INDEX('Size (Analyst)'!N:N,5*(ROW()-2)+4),#N/A),"")</f>
        <v>0</v>
      </c>
      <c r="O99">
        <f>IF($A99&lt;&gt;"",IF(INDEX('Size (Analyst)'!O:O,5*(ROW()-2)+4)&lt;&gt;"",INDEX('Size (Analyst)'!O:O,5*(ROW()-2)+4),#N/A),"")</f>
        <v>0</v>
      </c>
      <c r="P99">
        <f>IF($A99&lt;&gt;"",IF(INDEX('Size (Analyst)'!P:P,5*(ROW()-2)+4)&lt;&gt;"",INDEX('Size (Analyst)'!P:P,5*(ROW()-2)+4),#N/A),"")</f>
        <v>9.4740281827016496E-3</v>
      </c>
      <c r="Q99">
        <f>IF($A99&lt;&gt;"",IF(INDEX('Size (Analyst)'!Q:Q,5*(ROW()-2)+4)&lt;&gt;"",INDEX('Size (Analyst)'!Q:Q,5*(ROW()-2)+4),#N/A),"")</f>
        <v>0</v>
      </c>
      <c r="R99">
        <f>IF($A99&lt;&gt;"",IF(INDEX('Size (Analyst)'!R:R,5*(ROW()-2)+4)&lt;&gt;"",INDEX('Size (Analyst)'!R:R,5*(ROW()-2)+4),#N/A),"")</f>
        <v>2.3464678284182302E-2</v>
      </c>
      <c r="S99">
        <f>IF($A99&lt;&gt;"",IF(INDEX('Size (Analyst)'!S:S,5*(ROW()-2)+4)&lt;&gt;"",INDEX('Size (Analyst)'!S:S,5*(ROW()-2)+4),#N/A),"")</f>
        <v>4.8294545454545444E-2</v>
      </c>
      <c r="T99">
        <f>IF($A99&lt;&gt;"",IF(INDEX('Size (Analyst)'!T:T,5*(ROW()-2)+4)&lt;&gt;"",INDEX('Size (Analyst)'!T:T,5*(ROW()-2)+4),#N/A),"")</f>
        <v>0</v>
      </c>
      <c r="U99">
        <f>IF($A99&lt;&gt;"",IF(INDEX('Size (Analyst)'!U:U,5*(ROW()-2)+4)&lt;&gt;"",INDEX('Size (Analyst)'!U:U,5*(ROW()-2)+4),#N/A),"")</f>
        <v>-2.2426194939081538E-2</v>
      </c>
      <c r="V99">
        <f>IF($A99&lt;&gt;"",IF(INDEX('Size (Analyst)'!V:V,5*(ROW()-2)+4)&lt;&gt;"",INDEX('Size (Analyst)'!V:V,5*(ROW()-2)+4),#N/A),"")</f>
        <v>0</v>
      </c>
      <c r="W99">
        <f>IF($A99&lt;&gt;"",IF(INDEX('Size (Analyst)'!W:W,5*(ROW()-2)+4)&lt;&gt;"",INDEX('Size (Analyst)'!W:W,5*(ROW()-2)+4),#N/A),"")</f>
        <v>0</v>
      </c>
      <c r="X99">
        <f>IF($A99&lt;&gt;"",IF(INDEX('Size (Analyst)'!X:X,5*(ROW()-2)+4)&lt;&gt;"",INDEX('Size (Analyst)'!X:X,5*(ROW()-2)+4),#N/A),"")</f>
        <v>0</v>
      </c>
      <c r="Y99">
        <f>IF($A99&lt;&gt;"",IF(INDEX('Size (Analyst)'!Y:Y,5*(ROW()-2)+4)&lt;&gt;"",INDEX('Size (Analyst)'!Y:Y,5*(ROW()-2)+4),#N/A),"")</f>
        <v>-3.8922309417040349E-2</v>
      </c>
      <c r="Z99">
        <f>IF($A99&lt;&gt;"",IF(INDEX('Size (Analyst)'!Z:Z,5*(ROW()-2)+4)&lt;&gt;"",INDEX('Size (Analyst)'!Z:Z,5*(ROW()-2)+4),#N/A),"")</f>
        <v>0</v>
      </c>
    </row>
    <row r="100" spans="1:26" x14ac:dyDescent="0.2">
      <c r="A100" s="13" t="str">
        <f>IF(INDEX('Size (Analyst)'!A:A,5*(ROW()-2)+1)&lt;&gt;"",INDEX('Size (Analyst)'!A:A,5*(ROW()-2)+1),"")</f>
        <v>Forward Pt</v>
      </c>
      <c r="B100">
        <f>IF($A100&lt;&gt;"",IF(INDEX('Size (Analyst)'!B:B,5*(ROW()-2)+4)&lt;&gt;"",INDEX('Size (Analyst)'!B:B,5*(ROW()-2)+4),#N/A),"")</f>
        <v>-2</v>
      </c>
      <c r="C100">
        <f>IF($A100&lt;&gt;"",IF(INDEX('Size (Analyst)'!C:C,5*(ROW()-2)+4)&lt;&gt;"",INDEX('Size (Analyst)'!C:C,5*(ROW()-2)+4),#N/A),"")</f>
        <v>0</v>
      </c>
      <c r="D100">
        <f>IF($A100&lt;&gt;"",IF(INDEX('Size (Analyst)'!D:D,5*(ROW()-2)+4)&lt;&gt;"",INDEX('Size (Analyst)'!D:D,5*(ROW()-2)+4),#N/A),"")</f>
        <v>-1</v>
      </c>
      <c r="E100">
        <f>IF($A100&lt;&gt;"",IF(INDEX('Size (Analyst)'!E:E,5*(ROW()-2)+4)&lt;&gt;"",INDEX('Size (Analyst)'!E:E,5*(ROW()-2)+4),#N/A),"")</f>
        <v>-2</v>
      </c>
      <c r="F100">
        <f>IF($A100&lt;&gt;"",IF(INDEX('Size (Analyst)'!F:F,5*(ROW()-2)+4)&lt;&gt;"",INDEX('Size (Analyst)'!F:F,5*(ROW()-2)+4),#N/A),"")</f>
        <v>0</v>
      </c>
      <c r="G100">
        <f>IF($A100&lt;&gt;"",IF(INDEX('Size (Analyst)'!G:G,5*(ROW()-2)+4)&lt;&gt;"",INDEX('Size (Analyst)'!G:G,5*(ROW()-2)+4),#N/A),"")</f>
        <v>-1</v>
      </c>
      <c r="H100">
        <f>IF($A100&lt;&gt;"",IF(INDEX('Size (Analyst)'!H:H,5*(ROW()-2)+4)&lt;&gt;"",INDEX('Size (Analyst)'!H:H,5*(ROW()-2)+4),#N/A),"")</f>
        <v>1</v>
      </c>
      <c r="I100">
        <f>IF($A100&lt;&gt;"",IF(INDEX('Size (Analyst)'!I:I,5*(ROW()-2)+4)&lt;&gt;"",INDEX('Size (Analyst)'!I:I,5*(ROW()-2)+4),#N/A),"")</f>
        <v>-1</v>
      </c>
      <c r="J100">
        <f>IF($A100&lt;&gt;"",IF(INDEX('Size (Analyst)'!J:J,5*(ROW()-2)+4)&lt;&gt;"",INDEX('Size (Analyst)'!J:J,5*(ROW()-2)+4),#N/A),"")</f>
        <v>-2</v>
      </c>
      <c r="K100">
        <f>IF($A100&lt;&gt;"",IF(INDEX('Size (Analyst)'!K:K,5*(ROW()-2)+4)&lt;&gt;"",INDEX('Size (Analyst)'!K:K,5*(ROW()-2)+4),#N/A),"")</f>
        <v>0</v>
      </c>
      <c r="L100">
        <f>IF($A100&lt;&gt;"",IF(INDEX('Size (Analyst)'!L:L,5*(ROW()-2)+4)&lt;&gt;"",INDEX('Size (Analyst)'!L:L,5*(ROW()-2)+4),#N/A),"")</f>
        <v>1</v>
      </c>
      <c r="M100">
        <f>IF($A100&lt;&gt;"",IF(INDEX('Size (Analyst)'!M:M,5*(ROW()-2)+4)&lt;&gt;"",INDEX('Size (Analyst)'!M:M,5*(ROW()-2)+4),#N/A),"")</f>
        <v>0</v>
      </c>
      <c r="N100">
        <f>IF($A100&lt;&gt;"",IF(INDEX('Size (Analyst)'!N:N,5*(ROW()-2)+4)&lt;&gt;"",INDEX('Size (Analyst)'!N:N,5*(ROW()-2)+4),#N/A),"")</f>
        <v>0</v>
      </c>
      <c r="O100">
        <f>IF($A100&lt;&gt;"",IF(INDEX('Size (Analyst)'!O:O,5*(ROW()-2)+4)&lt;&gt;"",INDEX('Size (Analyst)'!O:O,5*(ROW()-2)+4),#N/A),"")</f>
        <v>0</v>
      </c>
      <c r="P100">
        <f>IF($A100&lt;&gt;"",IF(INDEX('Size (Analyst)'!P:P,5*(ROW()-2)+4)&lt;&gt;"",INDEX('Size (Analyst)'!P:P,5*(ROW()-2)+4),#N/A),"")</f>
        <v>1</v>
      </c>
      <c r="Q100">
        <f>IF($A100&lt;&gt;"",IF(INDEX('Size (Analyst)'!Q:Q,5*(ROW()-2)+4)&lt;&gt;"",INDEX('Size (Analyst)'!Q:Q,5*(ROW()-2)+4),#N/A),"")</f>
        <v>0</v>
      </c>
      <c r="R100">
        <f>IF($A100&lt;&gt;"",IF(INDEX('Size (Analyst)'!R:R,5*(ROW()-2)+4)&lt;&gt;"",INDEX('Size (Analyst)'!R:R,5*(ROW()-2)+4),#N/A),"")</f>
        <v>2</v>
      </c>
      <c r="S100">
        <f>IF($A100&lt;&gt;"",IF(INDEX('Size (Analyst)'!S:S,5*(ROW()-2)+4)&lt;&gt;"",INDEX('Size (Analyst)'!S:S,5*(ROW()-2)+4),#N/A),"")</f>
        <v>1</v>
      </c>
      <c r="T100">
        <f>IF($A100&lt;&gt;"",IF(INDEX('Size (Analyst)'!T:T,5*(ROW()-2)+4)&lt;&gt;"",INDEX('Size (Analyst)'!T:T,5*(ROW()-2)+4),#N/A),"")</f>
        <v>0</v>
      </c>
      <c r="U100">
        <f>IF($A100&lt;&gt;"",IF(INDEX('Size (Analyst)'!U:U,5*(ROW()-2)+4)&lt;&gt;"",INDEX('Size (Analyst)'!U:U,5*(ROW()-2)+4),#N/A),"")</f>
        <v>-1</v>
      </c>
      <c r="V100">
        <f>IF($A100&lt;&gt;"",IF(INDEX('Size (Analyst)'!V:V,5*(ROW()-2)+4)&lt;&gt;"",INDEX('Size (Analyst)'!V:V,5*(ROW()-2)+4),#N/A),"")</f>
        <v>0</v>
      </c>
      <c r="W100">
        <f>IF($A100&lt;&gt;"",IF(INDEX('Size (Analyst)'!W:W,5*(ROW()-2)+4)&lt;&gt;"",INDEX('Size (Analyst)'!W:W,5*(ROW()-2)+4),#N/A),"")</f>
        <v>0</v>
      </c>
      <c r="X100">
        <f>IF($A100&lt;&gt;"",IF(INDEX('Size (Analyst)'!X:X,5*(ROW()-2)+4)&lt;&gt;"",INDEX('Size (Analyst)'!X:X,5*(ROW()-2)+4),#N/A),"")</f>
        <v>0</v>
      </c>
      <c r="Y100">
        <f>IF($A100&lt;&gt;"",IF(INDEX('Size (Analyst)'!Y:Y,5*(ROW()-2)+4)&lt;&gt;"",INDEX('Size (Analyst)'!Y:Y,5*(ROW()-2)+4),#N/A),"")</f>
        <v>0</v>
      </c>
      <c r="Z100">
        <f>IF($A100&lt;&gt;"",IF(INDEX('Size (Analyst)'!Z:Z,5*(ROW()-2)+4)&lt;&gt;"",INDEX('Size (Analyst)'!Z:Z,5*(ROW()-2)+4),#N/A),"")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480"/>
  <sheetViews>
    <sheetView topLeftCell="A200" workbookViewId="0">
      <selection activeCell="W256" sqref="W256"/>
    </sheetView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(Model) (2)'!A:A,3*(ROW()-2)+2)&lt;&gt;"",INDEX('Size (Model) (2)'!A:A,3*(ROW()-2)+2),"")</f>
        <v>44273</v>
      </c>
      <c r="B2">
        <f>IF($A2&lt;&gt;"",INDEX('Size (Model) (2)'!B:B,3*(ROW()-2)+3),"")</f>
        <v>2.2718937868387395E-2</v>
      </c>
      <c r="C2">
        <f>IF($A2&lt;&gt;"",INDEX('Size (Model) (2)'!C:C,3*(ROW()-2)+3),"")</f>
        <v>0</v>
      </c>
      <c r="D2">
        <f>IF($A2&lt;&gt;"",INDEX('Size (Model) (2)'!D:D,3*(ROW()-2)+3),"")</f>
        <v>2.7514686248331106E-2</v>
      </c>
      <c r="E2">
        <f>IF($A2&lt;&gt;"",INDEX('Size (Model) (2)'!E:E,3*(ROW()-2)+3),"")</f>
        <v>1.0875771808538708E-2</v>
      </c>
      <c r="F2">
        <f>IF($A2&lt;&gt;"",INDEX('Size (Model) (2)'!F:F,3*(ROW()-2)+3),"")</f>
        <v>0</v>
      </c>
      <c r="G2">
        <f>IF($A2&lt;&gt;"",INDEX('Size (Model) (2)'!G:G,3*(ROW()-2)+3),"")</f>
        <v>-1.5105548632998607E-2</v>
      </c>
      <c r="H2">
        <f>IF($A2&lt;&gt;"",INDEX('Size (Model) (2)'!H:H,3*(ROW()-2)+3),"")</f>
        <v>0.05</v>
      </c>
      <c r="I2">
        <f>IF($A2&lt;&gt;"",INDEX('Size (Model) (2)'!I:I,3*(ROW()-2)+3),"")</f>
        <v>4.6731292517006792E-2</v>
      </c>
      <c r="J2">
        <f>IF($A2&lt;&gt;"",INDEX('Size (Model) (2)'!J:J,3*(ROW()-2)+3),"")</f>
        <v>0</v>
      </c>
      <c r="K2">
        <f>IF($A2&lt;&gt;"",INDEX('Size (Model) (2)'!K:K,3*(ROW()-2)+3),"")</f>
        <v>-2.8569349137034721E-2</v>
      </c>
      <c r="L2">
        <f>IF($A2&lt;&gt;"",INDEX('Size (Model) (2)'!L:L,3*(ROW()-2)+3),"")</f>
        <v>0</v>
      </c>
      <c r="M2">
        <f>IF($A2&lt;&gt;"",INDEX('Size (Model) (2)'!M:M,3*(ROW()-2)+3),"")</f>
        <v>-3.1253412192902633E-2</v>
      </c>
      <c r="N2">
        <f>IF($A2&lt;&gt;"",INDEX('Size (Model) (2)'!N:N,3*(ROW()-2)+3),"")</f>
        <v>-0.05</v>
      </c>
      <c r="O2">
        <f>IF($A2&lt;&gt;"",INDEX('Size (Model) (2)'!O:O,3*(ROW()-2)+3),"")</f>
        <v>-2.0430752453653212E-2</v>
      </c>
      <c r="P2">
        <f>IF($A2&lt;&gt;"",INDEX('Size (Model) (2)'!P:P,3*(ROW()-2)+3),"")</f>
        <v>1.7566058643027609E-2</v>
      </c>
      <c r="Q2">
        <f>IF($A2&lt;&gt;"",INDEX('Size (Model) (2)'!Q:Q,3*(ROW()-2)+3),"")</f>
        <v>0.05</v>
      </c>
      <c r="R2">
        <f>IF($A2&lt;&gt;"",INDEX('Size (Model) (2)'!R:R,3*(ROW()-2)+3),"")</f>
        <v>-1.5540097274064017E-2</v>
      </c>
      <c r="S2">
        <f>IF($A2&lt;&gt;"",INDEX('Size (Model) (2)'!S:S,3*(ROW()-2)+3),"")</f>
        <v>0</v>
      </c>
      <c r="T2">
        <f>IF($A2&lt;&gt;"",INDEX('Size (Model) (2)'!T:T,3*(ROW()-2)+3),"")</f>
        <v>3.0892669764652974E-2</v>
      </c>
      <c r="U2">
        <f>IF($A2&lt;&gt;"",INDEX('Size (Model) (2)'!U:U,3*(ROW()-2)+3),"")</f>
        <v>-0.05</v>
      </c>
      <c r="V2">
        <f>IF($A2&lt;&gt;"",INDEX('Size (Model) (2)'!V:V,3*(ROW()-2)+3),"")</f>
        <v>-1.8314596756276377E-2</v>
      </c>
      <c r="W2">
        <f>IF($A2&lt;&gt;"",INDEX('Size (Model) (2)'!W:W,3*(ROW()-2)+3),"")</f>
        <v>0</v>
      </c>
      <c r="X2">
        <f>IF($A2&lt;&gt;"",INDEX('Size (Model) (2)'!X:X,3*(ROW()-2)+3),"")</f>
        <v>0</v>
      </c>
      <c r="Y2">
        <f>IF($A2&lt;&gt;"",INDEX('Size (Model) (2)'!Y:Y,3*(ROW()-2)+3),"")</f>
        <v>0</v>
      </c>
      <c r="Z2">
        <f>IF($A2&lt;&gt;"",INDEX('Size (Model) (2)'!Z:Z,3*(ROW()-2)+3),"")</f>
        <v>0</v>
      </c>
    </row>
    <row r="3" spans="1:26" x14ac:dyDescent="0.2">
      <c r="A3" s="13">
        <f>IF(INDEX('Size (Model) (2)'!A:A,3*(ROW()-2)+2)&lt;&gt;"",INDEX('Size (Model) (2)'!A:A,3*(ROW()-2)+2),"")</f>
        <v>44287</v>
      </c>
      <c r="B3">
        <f>IF($A3&lt;&gt;"",INDEX('Size (Model) (2)'!B:B,3*(ROW()-2)+3),"")</f>
        <v>-1.6166766759252313E-2</v>
      </c>
      <c r="C3">
        <f>IF($A3&lt;&gt;"",INDEX('Size (Model) (2)'!C:C,3*(ROW()-2)+3),"")</f>
        <v>1.1778467512579306E-2</v>
      </c>
      <c r="D3">
        <f>IF($A3&lt;&gt;"",INDEX('Size (Model) (2)'!D:D,3*(ROW()-2)+3),"")</f>
        <v>0.05</v>
      </c>
      <c r="E3">
        <f>IF($A3&lt;&gt;"",INDEX('Size (Model) (2)'!E:E,3*(ROW()-2)+3),"")</f>
        <v>-2.2133350462487156E-2</v>
      </c>
      <c r="F3">
        <f>IF($A3&lt;&gt;"",INDEX('Size (Model) (2)'!F:F,3*(ROW()-2)+3),"")</f>
        <v>0</v>
      </c>
      <c r="G3">
        <f>IF($A3&lt;&gt;"",INDEX('Size (Model) (2)'!G:G,3*(ROW()-2)+3),"")</f>
        <v>0</v>
      </c>
      <c r="H3">
        <f>IF($A3&lt;&gt;"",INDEX('Size (Model) (2)'!H:H,3*(ROW()-2)+3),"")</f>
        <v>3.6647239002807801E-2</v>
      </c>
      <c r="I3">
        <f>IF($A3&lt;&gt;"",INDEX('Size (Model) (2)'!I:I,3*(ROW()-2)+3),"")</f>
        <v>0.05</v>
      </c>
      <c r="J3">
        <f>IF($A3&lt;&gt;"",INDEX('Size (Model) (2)'!J:J,3*(ROW()-2)+3),"")</f>
        <v>1.0282539152024449E-2</v>
      </c>
      <c r="K3">
        <f>IF($A3&lt;&gt;"",INDEX('Size (Model) (2)'!K:K,3*(ROW()-2)+3),"")</f>
        <v>0</v>
      </c>
      <c r="L3">
        <f>IF($A3&lt;&gt;"",INDEX('Size (Model) (2)'!L:L,3*(ROW()-2)+3),"")</f>
        <v>-0.05</v>
      </c>
      <c r="M3">
        <f>IF($A3&lt;&gt;"",INDEX('Size (Model) (2)'!M:M,3*(ROW()-2)+3),"")</f>
        <v>-1.5313766621631234E-2</v>
      </c>
      <c r="N3">
        <f>IF($A3&lt;&gt;"",INDEX('Size (Model) (2)'!N:N,3*(ROW()-2)+3),"")</f>
        <v>-4.9641560537082935E-2</v>
      </c>
      <c r="O3">
        <f>IF($A3&lt;&gt;"",INDEX('Size (Model) (2)'!O:O,3*(ROW()-2)+3),"")</f>
        <v>-3.111802812831135E-2</v>
      </c>
      <c r="P3">
        <f>IF($A3&lt;&gt;"",INDEX('Size (Model) (2)'!P:P,3*(ROW()-2)+3),"")</f>
        <v>2.7197899345387196E-2</v>
      </c>
      <c r="Q3">
        <f>IF($A3&lt;&gt;"",INDEX('Size (Model) (2)'!Q:Q,3*(ROW()-2)+3),"")</f>
        <v>0</v>
      </c>
      <c r="R3">
        <f>IF($A3&lt;&gt;"",INDEX('Size (Model) (2)'!R:R,3*(ROW()-2)+3),"")</f>
        <v>1.0682415674603176E-2</v>
      </c>
      <c r="S3">
        <f>IF($A3&lt;&gt;"",INDEX('Size (Model) (2)'!S:S,3*(ROW()-2)+3),"")</f>
        <v>0</v>
      </c>
      <c r="T3">
        <f>IF($A3&lt;&gt;"",INDEX('Size (Model) (2)'!T:T,3*(ROW()-2)+3),"")</f>
        <v>3.0892669764652974E-2</v>
      </c>
      <c r="U3">
        <f>IF($A3&lt;&gt;"",INDEX('Size (Model) (2)'!U:U,3*(ROW()-2)+3),"")</f>
        <v>-2.720190728811419E-2</v>
      </c>
      <c r="V3">
        <f>IF($A3&lt;&gt;"",INDEX('Size (Model) (2)'!V:V,3*(ROW()-2)+3),"")</f>
        <v>-1.8314596756276377E-2</v>
      </c>
      <c r="W3">
        <f>IF($A3&lt;&gt;"",INDEX('Size (Model) (2)'!W:W,3*(ROW()-2)+3),"")</f>
        <v>0</v>
      </c>
      <c r="X3">
        <f>IF($A3&lt;&gt;"",INDEX('Size (Model) (2)'!X:X,3*(ROW()-2)+3),"")</f>
        <v>0</v>
      </c>
      <c r="Y3">
        <f>IF($A3&lt;&gt;"",INDEX('Size (Model) (2)'!Y:Y,3*(ROW()-2)+3),"")</f>
        <v>0</v>
      </c>
      <c r="Z3">
        <f>IF($A3&lt;&gt;"",INDEX('Size (Model) (2)'!Z:Z,3*(ROW()-2)+3),"")</f>
        <v>0</v>
      </c>
    </row>
    <row r="4" spans="1:26" x14ac:dyDescent="0.2">
      <c r="A4" s="13">
        <f>IF(INDEX('Size (Model) (2)'!A:A,3*(ROW()-2)+2)&lt;&gt;"",INDEX('Size (Model) (2)'!A:A,3*(ROW()-2)+2),"")</f>
        <v>44319</v>
      </c>
      <c r="B4">
        <f>IF($A4&lt;&gt;"",INDEX('Size (Model) (2)'!B:B,3*(ROW()-2)+3),"")</f>
        <v>1.6354166666666666E-2</v>
      </c>
      <c r="C4">
        <f>IF($A4&lt;&gt;"",INDEX('Size (Model) (2)'!C:C,3*(ROW()-2)+3),"")</f>
        <v>1.1778467512579306E-2</v>
      </c>
      <c r="D4">
        <f>IF($A4&lt;&gt;"",INDEX('Size (Model) (2)'!D:D,3*(ROW()-2)+3),"")</f>
        <v>2.7632622706990573E-2</v>
      </c>
      <c r="E4">
        <f>IF($A4&lt;&gt;"",INDEX('Size (Model) (2)'!E:E,3*(ROW()-2)+3),"")</f>
        <v>-1.016134913400182E-2</v>
      </c>
      <c r="F4">
        <f>IF($A4&lt;&gt;"",INDEX('Size (Model) (2)'!F:F,3*(ROW()-2)+3),"")</f>
        <v>-3.5053459119496852E-2</v>
      </c>
      <c r="G4">
        <f>IF($A4&lt;&gt;"",INDEX('Size (Model) (2)'!G:G,3*(ROW()-2)+3),"")</f>
        <v>0</v>
      </c>
      <c r="H4">
        <f>IF($A4&lt;&gt;"",INDEX('Size (Model) (2)'!H:H,3*(ROW()-2)+3),"")</f>
        <v>3.6647239002807801E-2</v>
      </c>
      <c r="I4">
        <f>IF($A4&lt;&gt;"",INDEX('Size (Model) (2)'!I:I,3*(ROW()-2)+3),"")</f>
        <v>0.05</v>
      </c>
      <c r="J4">
        <f>IF($A4&lt;&gt;"",INDEX('Size (Model) (2)'!J:J,3*(ROW()-2)+3),"")</f>
        <v>0</v>
      </c>
      <c r="K4">
        <f>IF($A4&lt;&gt;"",INDEX('Size (Model) (2)'!K:K,3*(ROW()-2)+3),"")</f>
        <v>0</v>
      </c>
      <c r="L4">
        <f>IF($A4&lt;&gt;"",INDEX('Size (Model) (2)'!L:L,3*(ROW()-2)+3),"")</f>
        <v>-3.1453160270880354E-2</v>
      </c>
      <c r="M4">
        <f>IF($A4&lt;&gt;"",INDEX('Size (Model) (2)'!M:M,3*(ROW()-2)+3),"")</f>
        <v>-3.1364659538548112E-2</v>
      </c>
      <c r="N4">
        <f>IF($A4&lt;&gt;"",INDEX('Size (Model) (2)'!N:N,3*(ROW()-2)+3),"")</f>
        <v>-0.05</v>
      </c>
      <c r="O4">
        <f>IF($A4&lt;&gt;"",INDEX('Size (Model) (2)'!O:O,3*(ROW()-2)+3),"")</f>
        <v>-2.0019755747126434E-2</v>
      </c>
      <c r="P4">
        <f>IF($A4&lt;&gt;"",INDEX('Size (Model) (2)'!P:P,3*(ROW()-2)+3),"")</f>
        <v>2.7197899345387196E-2</v>
      </c>
      <c r="Q4">
        <f>IF($A4&lt;&gt;"",INDEX('Size (Model) (2)'!Q:Q,3*(ROW()-2)+3),"")</f>
        <v>0</v>
      </c>
      <c r="R4">
        <f>IF($A4&lt;&gt;"",INDEX('Size (Model) (2)'!R:R,3*(ROW()-2)+3),"")</f>
        <v>6.9081556767476432E-3</v>
      </c>
      <c r="S4">
        <f>IF($A4&lt;&gt;"",INDEX('Size (Model) (2)'!S:S,3*(ROW()-2)+3),"")</f>
        <v>-2.1703660436137067E-2</v>
      </c>
      <c r="T4">
        <f>IF($A4&lt;&gt;"",INDEX('Size (Model) (2)'!T:T,3*(ROW()-2)+3),"")</f>
        <v>0.05</v>
      </c>
      <c r="U4">
        <f>IF($A4&lt;&gt;"",INDEX('Size (Model) (2)'!U:U,3*(ROW()-2)+3),"")</f>
        <v>-0.05</v>
      </c>
      <c r="V4">
        <f>IF($A4&lt;&gt;"",INDEX('Size (Model) (2)'!V:V,3*(ROW()-2)+3),"")</f>
        <v>0</v>
      </c>
      <c r="W4">
        <f>IF($A4&lt;&gt;"",INDEX('Size (Model) (2)'!W:W,3*(ROW()-2)+3),"")</f>
        <v>0</v>
      </c>
      <c r="X4">
        <f>IF($A4&lt;&gt;"",INDEX('Size (Model) (2)'!X:X,3*(ROW()-2)+3),"")</f>
        <v>0</v>
      </c>
      <c r="Y4">
        <f>IF($A4&lt;&gt;"",INDEX('Size (Model) (2)'!Y:Y,3*(ROW()-2)+3),"")</f>
        <v>0</v>
      </c>
      <c r="Z4">
        <f>IF($A4&lt;&gt;"",INDEX('Size (Model) (2)'!Z:Z,3*(ROW()-2)+3),"")</f>
        <v>0</v>
      </c>
    </row>
    <row r="5" spans="1:26" x14ac:dyDescent="0.2">
      <c r="A5" s="13">
        <f>IF(INDEX('Size (Model) (2)'!A:A,3*(ROW()-2)+2)&lt;&gt;"",INDEX('Size (Model) (2)'!A:A,3*(ROW()-2)+2),"")</f>
        <v>44348</v>
      </c>
      <c r="B5">
        <f>IF($A5&lt;&gt;"",INDEX('Size (Model) (2)'!B:B,3*(ROW()-2)+3),"")</f>
        <v>2.5343688167787894E-2</v>
      </c>
      <c r="C5">
        <f>IF($A5&lt;&gt;"",INDEX('Size (Model) (2)'!C:C,3*(ROW()-2)+3),"")</f>
        <v>0</v>
      </c>
      <c r="D5">
        <f>IF($A5&lt;&gt;"",INDEX('Size (Model) (2)'!D:D,3*(ROW()-2)+3),"")</f>
        <v>2.7632622706990573E-2</v>
      </c>
      <c r="E5">
        <f>IF($A5&lt;&gt;"",INDEX('Size (Model) (2)'!E:E,3*(ROW()-2)+3),"")</f>
        <v>9.5684902512512791E-3</v>
      </c>
      <c r="F5">
        <f>IF($A5&lt;&gt;"",INDEX('Size (Model) (2)'!F:F,3*(ROW()-2)+3),"")</f>
        <v>-1.7482302092811649E-2</v>
      </c>
      <c r="G5">
        <f>IF($A5&lt;&gt;"",INDEX('Size (Model) (2)'!G:G,3*(ROW()-2)+3),"")</f>
        <v>0</v>
      </c>
      <c r="H5">
        <f>IF($A5&lt;&gt;"",INDEX('Size (Model) (2)'!H:H,3*(ROW()-2)+3),"")</f>
        <v>3.6647239002807801E-2</v>
      </c>
      <c r="I5">
        <f>IF($A5&lt;&gt;"",INDEX('Size (Model) (2)'!I:I,3*(ROW()-2)+3),"")</f>
        <v>4.1555207094192713E-2</v>
      </c>
      <c r="J5">
        <f>IF($A5&lt;&gt;"",INDEX('Size (Model) (2)'!J:J,3*(ROW()-2)+3),"")</f>
        <v>-1.1837839336545454E-2</v>
      </c>
      <c r="K5">
        <f>IF($A5&lt;&gt;"",INDEX('Size (Model) (2)'!K:K,3*(ROW()-2)+3),"")</f>
        <v>-4.4545113798833039E-2</v>
      </c>
      <c r="L5">
        <f>IF($A5&lt;&gt;"",INDEX('Size (Model) (2)'!L:L,3*(ROW()-2)+3),"")</f>
        <v>-3.1453160270880354E-2</v>
      </c>
      <c r="M5">
        <f>IF($A5&lt;&gt;"",INDEX('Size (Model) (2)'!M:M,3*(ROW()-2)+3),"")</f>
        <v>-3.1364659538548112E-2</v>
      </c>
      <c r="N5">
        <f>IF($A5&lt;&gt;"",INDEX('Size (Model) (2)'!N:N,3*(ROW()-2)+3),"")</f>
        <v>-4.6071698339428098E-2</v>
      </c>
      <c r="O5">
        <f>IF($A5&lt;&gt;"",INDEX('Size (Model) (2)'!O:O,3*(ROW()-2)+3),"")</f>
        <v>0</v>
      </c>
      <c r="P5">
        <f>IF($A5&lt;&gt;"",INDEX('Size (Model) (2)'!P:P,3*(ROW()-2)+3),"")</f>
        <v>2.7197899345387196E-2</v>
      </c>
      <c r="Q5">
        <f>IF($A5&lt;&gt;"",INDEX('Size (Model) (2)'!Q:Q,3*(ROW()-2)+3),"")</f>
        <v>-0.05</v>
      </c>
      <c r="R5">
        <f>IF($A5&lt;&gt;"",INDEX('Size (Model) (2)'!R:R,3*(ROW()-2)+3),"")</f>
        <v>6.9081556767476432E-3</v>
      </c>
      <c r="S5">
        <f>IF($A5&lt;&gt;"",INDEX('Size (Model) (2)'!S:S,3*(ROW()-2)+3),"")</f>
        <v>0</v>
      </c>
      <c r="T5">
        <f>IF($A5&lt;&gt;"",INDEX('Size (Model) (2)'!T:T,3*(ROW()-2)+3),"")</f>
        <v>0.05</v>
      </c>
      <c r="U5">
        <f>IF($A5&lt;&gt;"",INDEX('Size (Model) (2)'!U:U,3*(ROW()-2)+3),"")</f>
        <v>-0.05</v>
      </c>
      <c r="V5">
        <f>IF($A5&lt;&gt;"",INDEX('Size (Model) (2)'!V:V,3*(ROW()-2)+3),"")</f>
        <v>0</v>
      </c>
      <c r="W5">
        <f>IF($A5&lt;&gt;"",INDEX('Size (Model) (2)'!W:W,3*(ROW()-2)+3),"")</f>
        <v>0</v>
      </c>
      <c r="X5">
        <f>IF($A5&lt;&gt;"",INDEX('Size (Model) (2)'!X:X,3*(ROW()-2)+3),"")</f>
        <v>0</v>
      </c>
      <c r="Y5">
        <f>IF($A5&lt;&gt;"",INDEX('Size (Model) (2)'!Y:Y,3*(ROW()-2)+3),"")</f>
        <v>0</v>
      </c>
      <c r="Z5">
        <f>IF($A5&lt;&gt;"",INDEX('Size (Model) (2)'!Z:Z,3*(ROW()-2)+3),"")</f>
        <v>0</v>
      </c>
    </row>
    <row r="6" spans="1:26" x14ac:dyDescent="0.2">
      <c r="A6" s="13">
        <f>IF(INDEX('Size (Model) (2)'!A:A,3*(ROW()-2)+2)&lt;&gt;"",INDEX('Size (Model) (2)'!A:A,3*(ROW()-2)+2),"")</f>
        <v>44378</v>
      </c>
      <c r="B6">
        <f>IF($A6&lt;&gt;"",INDEX('Size (Model) (2)'!B:B,3*(ROW()-2)+3),"")</f>
        <v>2.5343688167787894E-2</v>
      </c>
      <c r="C6">
        <f>IF($A6&lt;&gt;"",INDEX('Size (Model) (2)'!C:C,3*(ROW()-2)+3),"")</f>
        <v>0</v>
      </c>
      <c r="D6">
        <f>IF($A6&lt;&gt;"",INDEX('Size (Model) (2)'!D:D,3*(ROW()-2)+3),"")</f>
        <v>2.7632622706990573E-2</v>
      </c>
      <c r="E6">
        <f>IF($A6&lt;&gt;"",INDEX('Size (Model) (2)'!E:E,3*(ROW()-2)+3),"")</f>
        <v>-9.5538637519064582E-3</v>
      </c>
      <c r="F6">
        <f>IF($A6&lt;&gt;"",INDEX('Size (Model) (2)'!F:F,3*(ROW()-2)+3),"")</f>
        <v>0</v>
      </c>
      <c r="G6">
        <f>IF($A6&lt;&gt;"",INDEX('Size (Model) (2)'!G:G,3*(ROW()-2)+3),"")</f>
        <v>0</v>
      </c>
      <c r="H6">
        <f>IF($A6&lt;&gt;"",INDEX('Size (Model) (2)'!H:H,3*(ROW()-2)+3),"")</f>
        <v>3.6647239002807801E-2</v>
      </c>
      <c r="I6">
        <f>IF($A6&lt;&gt;"",INDEX('Size (Model) (2)'!I:I,3*(ROW()-2)+3),"")</f>
        <v>4.1555207094192713E-2</v>
      </c>
      <c r="J6">
        <f>IF($A6&lt;&gt;"",INDEX('Size (Model) (2)'!J:J,3*(ROW()-2)+3),"")</f>
        <v>0</v>
      </c>
      <c r="K6">
        <f>IF($A6&lt;&gt;"",INDEX('Size (Model) (2)'!K:K,3*(ROW()-2)+3),"")</f>
        <v>-1.4367865744103371E-2</v>
      </c>
      <c r="L6">
        <f>IF($A6&lt;&gt;"",INDEX('Size (Model) (2)'!L:L,3*(ROW()-2)+3),"")</f>
        <v>-0.05</v>
      </c>
      <c r="M6">
        <f>IF($A6&lt;&gt;"",INDEX('Size (Model) (2)'!M:M,3*(ROW()-2)+3),"")</f>
        <v>-3.1364659538548112E-2</v>
      </c>
      <c r="N6">
        <f>IF($A6&lt;&gt;"",INDEX('Size (Model) (2)'!N:N,3*(ROW()-2)+3),"")</f>
        <v>-0.05</v>
      </c>
      <c r="O6">
        <f>IF($A6&lt;&gt;"",INDEX('Size (Model) (2)'!O:O,3*(ROW()-2)+3),"")</f>
        <v>1.1728421643886914E-2</v>
      </c>
      <c r="P6">
        <f>IF($A6&lt;&gt;"",INDEX('Size (Model) (2)'!P:P,3*(ROW()-2)+3),"")</f>
        <v>2.7197899345387196E-2</v>
      </c>
      <c r="Q6">
        <f>IF($A6&lt;&gt;"",INDEX('Size (Model) (2)'!Q:Q,3*(ROW()-2)+3),"")</f>
        <v>-0.05</v>
      </c>
      <c r="R6">
        <f>IF($A6&lt;&gt;"",INDEX('Size (Model) (2)'!R:R,3*(ROW()-2)+3),"")</f>
        <v>1.5491262055889873E-2</v>
      </c>
      <c r="S6">
        <f>IF($A6&lt;&gt;"",INDEX('Size (Model) (2)'!S:S,3*(ROW()-2)+3),"")</f>
        <v>-4.5483027772735531E-2</v>
      </c>
      <c r="T6">
        <f>IF($A6&lt;&gt;"",INDEX('Size (Model) (2)'!T:T,3*(ROW()-2)+3),"")</f>
        <v>3.4956194196428578E-2</v>
      </c>
      <c r="U6">
        <f>IF($A6&lt;&gt;"",INDEX('Size (Model) (2)'!U:U,3*(ROW()-2)+3),"")</f>
        <v>-2.8318942133815552E-2</v>
      </c>
      <c r="V6">
        <f>IF($A6&lt;&gt;"",INDEX('Size (Model) (2)'!V:V,3*(ROW()-2)+3),"")</f>
        <v>0</v>
      </c>
      <c r="W6">
        <f>IF($A6&lt;&gt;"",INDEX('Size (Model) (2)'!W:W,3*(ROW()-2)+3),"")</f>
        <v>0</v>
      </c>
      <c r="X6">
        <f>IF($A6&lt;&gt;"",INDEX('Size (Model) (2)'!X:X,3*(ROW()-2)+3),"")</f>
        <v>0</v>
      </c>
      <c r="Y6">
        <f>IF($A6&lt;&gt;"",INDEX('Size (Model) (2)'!Y:Y,3*(ROW()-2)+3),"")</f>
        <v>0</v>
      </c>
      <c r="Z6">
        <f>IF($A6&lt;&gt;"",INDEX('Size (Model) (2)'!Z:Z,3*(ROW()-2)+3),"")</f>
        <v>0</v>
      </c>
    </row>
    <row r="7" spans="1:26" x14ac:dyDescent="0.2">
      <c r="A7" s="13">
        <f>IF(INDEX('Size (Model) (2)'!A:A,3*(ROW()-2)+2)&lt;&gt;"",INDEX('Size (Model) (2)'!A:A,3*(ROW()-2)+2),"")</f>
        <v>44410</v>
      </c>
      <c r="B7">
        <f>IF($A7&lt;&gt;"",INDEX('Size (Model) (2)'!B:B,3*(ROW()-2)+3),"")</f>
        <v>1.6214268230851266E-2</v>
      </c>
      <c r="C7">
        <f>IF($A7&lt;&gt;"",INDEX('Size (Model) (2)'!C:C,3*(ROW()-2)+3),"")</f>
        <v>-9.7776225619399023E-3</v>
      </c>
      <c r="D7">
        <f>IF($A7&lt;&gt;"",INDEX('Size (Model) (2)'!D:D,3*(ROW()-2)+3),"")</f>
        <v>2.7632622706990573E-2</v>
      </c>
      <c r="E7">
        <f>IF($A7&lt;&gt;"",INDEX('Size (Model) (2)'!E:E,3*(ROW()-2)+3),"")</f>
        <v>-9.5538637519064582E-3</v>
      </c>
      <c r="F7">
        <f>IF($A7&lt;&gt;"",INDEX('Size (Model) (2)'!F:F,3*(ROW()-2)+3),"")</f>
        <v>0</v>
      </c>
      <c r="G7">
        <f>IF($A7&lt;&gt;"",INDEX('Size (Model) (2)'!G:G,3*(ROW()-2)+3),"")</f>
        <v>-2.8661284091787063E-2</v>
      </c>
      <c r="H7">
        <f>IF($A7&lt;&gt;"",INDEX('Size (Model) (2)'!H:H,3*(ROW()-2)+3),"")</f>
        <v>3.6647239002807801E-2</v>
      </c>
      <c r="I7">
        <f>IF($A7&lt;&gt;"",INDEX('Size (Model) (2)'!I:I,3*(ROW()-2)+3),"")</f>
        <v>4.1555207094192713E-2</v>
      </c>
      <c r="J7">
        <f>IF($A7&lt;&gt;"",INDEX('Size (Model) (2)'!J:J,3*(ROW()-2)+3),"")</f>
        <v>0</v>
      </c>
      <c r="K7">
        <f>IF($A7&lt;&gt;"",INDEX('Size (Model) (2)'!K:K,3*(ROW()-2)+3),"")</f>
        <v>0</v>
      </c>
      <c r="L7">
        <f>IF($A7&lt;&gt;"",INDEX('Size (Model) (2)'!L:L,3*(ROW()-2)+3),"")</f>
        <v>-4.8529958137100981E-2</v>
      </c>
      <c r="M7">
        <f>IF($A7&lt;&gt;"",INDEX('Size (Model) (2)'!M:M,3*(ROW()-2)+3),"")</f>
        <v>-4.8002458592132494E-2</v>
      </c>
      <c r="N7">
        <f>IF($A7&lt;&gt;"",INDEX('Size (Model) (2)'!N:N,3*(ROW()-2)+3),"")</f>
        <v>-0.05</v>
      </c>
      <c r="O7">
        <f>IF($A7&lt;&gt;"",INDEX('Size (Model) (2)'!O:O,3*(ROW()-2)+3),"")</f>
        <v>1.1728421643886914E-2</v>
      </c>
      <c r="P7">
        <f>IF($A7&lt;&gt;"",INDEX('Size (Model) (2)'!P:P,3*(ROW()-2)+3),"")</f>
        <v>2.7197899345387196E-2</v>
      </c>
      <c r="Q7">
        <f>IF($A7&lt;&gt;"",INDEX('Size (Model) (2)'!Q:Q,3*(ROW()-2)+3),"")</f>
        <v>-2.4534589947089937E-2</v>
      </c>
      <c r="R7">
        <f>IF($A7&lt;&gt;"",INDEX('Size (Model) (2)'!R:R,3*(ROW()-2)+3),"")</f>
        <v>2.8024703482662231E-2</v>
      </c>
      <c r="S7">
        <f>IF($A7&lt;&gt;"",INDEX('Size (Model) (2)'!S:S,3*(ROW()-2)+3),"")</f>
        <v>-4.5483027772735531E-2</v>
      </c>
      <c r="T7">
        <f>IF($A7&lt;&gt;"",INDEX('Size (Model) (2)'!T:T,3*(ROW()-2)+3),"")</f>
        <v>3.4956194196428578E-2</v>
      </c>
      <c r="U7">
        <f>IF($A7&lt;&gt;"",INDEX('Size (Model) (2)'!U:U,3*(ROW()-2)+3),"")</f>
        <v>0</v>
      </c>
      <c r="V7">
        <f>IF($A7&lt;&gt;"",INDEX('Size (Model) (2)'!V:V,3*(ROW()-2)+3),"")</f>
        <v>0</v>
      </c>
      <c r="W7">
        <f>IF($A7&lt;&gt;"",INDEX('Size (Model) (2)'!W:W,3*(ROW()-2)+3),"")</f>
        <v>0</v>
      </c>
      <c r="X7">
        <f>IF($A7&lt;&gt;"",INDEX('Size (Model) (2)'!X:X,3*(ROW()-2)+3),"")</f>
        <v>0</v>
      </c>
      <c r="Y7">
        <f>IF($A7&lt;&gt;"",INDEX('Size (Model) (2)'!Y:Y,3*(ROW()-2)+3),"")</f>
        <v>0</v>
      </c>
      <c r="Z7">
        <f>IF($A7&lt;&gt;"",INDEX('Size (Model) (2)'!Z:Z,3*(ROW()-2)+3),"")</f>
        <v>0</v>
      </c>
    </row>
    <row r="8" spans="1:26" x14ac:dyDescent="0.2">
      <c r="A8" s="13">
        <f>IF(INDEX('Size (Model) (2)'!A:A,3*(ROW()-2)+2)&lt;&gt;"",INDEX('Size (Model) (2)'!A:A,3*(ROW()-2)+2),"")</f>
        <v>44440</v>
      </c>
      <c r="B8">
        <f>IF($A8&lt;&gt;"",INDEX('Size (Model) (2)'!B:B,3*(ROW()-2)+3),"")</f>
        <v>1.6214268230851266E-2</v>
      </c>
      <c r="C8">
        <f>IF($A8&lt;&gt;"",INDEX('Size (Model) (2)'!C:C,3*(ROW()-2)+3),"")</f>
        <v>-9.7776225619399023E-3</v>
      </c>
      <c r="D8">
        <f>IF($A8&lt;&gt;"",INDEX('Size (Model) (2)'!D:D,3*(ROW()-2)+3),"")</f>
        <v>2.7632622706990573E-2</v>
      </c>
      <c r="E8">
        <f>IF($A8&lt;&gt;"",INDEX('Size (Model) (2)'!E:E,3*(ROW()-2)+3),"")</f>
        <v>0</v>
      </c>
      <c r="F8">
        <f>IF($A8&lt;&gt;"",INDEX('Size (Model) (2)'!F:F,3*(ROW()-2)+3),"")</f>
        <v>-3.547164393395548E-2</v>
      </c>
      <c r="G8">
        <f>IF($A8&lt;&gt;"",INDEX('Size (Model) (2)'!G:G,3*(ROW()-2)+3),"")</f>
        <v>0</v>
      </c>
      <c r="H8">
        <f>IF($A8&lt;&gt;"",INDEX('Size (Model) (2)'!H:H,3*(ROW()-2)+3),"")</f>
        <v>3.6647239002807801E-2</v>
      </c>
      <c r="I8">
        <f>IF($A8&lt;&gt;"",INDEX('Size (Model) (2)'!I:I,3*(ROW()-2)+3),"")</f>
        <v>0.05</v>
      </c>
      <c r="J8">
        <f>IF($A8&lt;&gt;"",INDEX('Size (Model) (2)'!J:J,3*(ROW()-2)+3),"")</f>
        <v>-1.3026926321709783E-2</v>
      </c>
      <c r="K8">
        <f>IF($A8&lt;&gt;"",INDEX('Size (Model) (2)'!K:K,3*(ROW()-2)+3),"")</f>
        <v>1.3301866475233307E-2</v>
      </c>
      <c r="L8">
        <f>IF($A8&lt;&gt;"",INDEX('Size (Model) (2)'!L:L,3*(ROW()-2)+3),"")</f>
        <v>-0.05</v>
      </c>
      <c r="M8">
        <f>IF($A8&lt;&gt;"",INDEX('Size (Model) (2)'!M:M,3*(ROW()-2)+3),"")</f>
        <v>-3.1720448514936217E-2</v>
      </c>
      <c r="N8">
        <f>IF($A8&lt;&gt;"",INDEX('Size (Model) (2)'!N:N,3*(ROW()-2)+3),"")</f>
        <v>-0.05</v>
      </c>
      <c r="O8">
        <f>IF($A8&lt;&gt;"",INDEX('Size (Model) (2)'!O:O,3*(ROW()-2)+3),"")</f>
        <v>1.1728421643886914E-2</v>
      </c>
      <c r="P8">
        <f>IF($A8&lt;&gt;"",INDEX('Size (Model) (2)'!P:P,3*(ROW()-2)+3),"")</f>
        <v>1.8037965441713304E-2</v>
      </c>
      <c r="Q8">
        <f>IF($A8&lt;&gt;"",INDEX('Size (Model) (2)'!Q:Q,3*(ROW()-2)+3),"")</f>
        <v>0</v>
      </c>
      <c r="R8">
        <f>IF($A8&lt;&gt;"",INDEX('Size (Model) (2)'!R:R,3*(ROW()-2)+3),"")</f>
        <v>2.8024703482662231E-2</v>
      </c>
      <c r="S8">
        <f>IF($A8&lt;&gt;"",INDEX('Size (Model) (2)'!S:S,3*(ROW()-2)+3),"")</f>
        <v>-4.5483027772735531E-2</v>
      </c>
      <c r="T8">
        <f>IF($A8&lt;&gt;"",INDEX('Size (Model) (2)'!T:T,3*(ROW()-2)+3),"")</f>
        <v>0</v>
      </c>
      <c r="U8">
        <f>IF($A8&lt;&gt;"",INDEX('Size (Model) (2)'!U:U,3*(ROW()-2)+3),"")</f>
        <v>-2.7459247184350909E-2</v>
      </c>
      <c r="V8">
        <f>IF($A8&lt;&gt;"",INDEX('Size (Model) (2)'!V:V,3*(ROW()-2)+3),"")</f>
        <v>0</v>
      </c>
      <c r="W8">
        <f>IF($A8&lt;&gt;"",INDEX('Size (Model) (2)'!W:W,3*(ROW()-2)+3),"")</f>
        <v>0</v>
      </c>
      <c r="X8">
        <f>IF($A8&lt;&gt;"",INDEX('Size (Model) (2)'!X:X,3*(ROW()-2)+3),"")</f>
        <v>0</v>
      </c>
      <c r="Y8">
        <f>IF($A8&lt;&gt;"",INDEX('Size (Model) (2)'!Y:Y,3*(ROW()-2)+3),"")</f>
        <v>0</v>
      </c>
      <c r="Z8">
        <f>IF($A8&lt;&gt;"",INDEX('Size (Model) (2)'!Z:Z,3*(ROW()-2)+3),"")</f>
        <v>0</v>
      </c>
    </row>
    <row r="9" spans="1:26" x14ac:dyDescent="0.2">
      <c r="A9" s="13">
        <f>IF(INDEX('Size (Model) (2)'!A:A,3*(ROW()-2)+2)&lt;&gt;"",INDEX('Size (Model) (2)'!A:A,3*(ROW()-2)+2),"")</f>
        <v>44470</v>
      </c>
      <c r="B9">
        <f>IF($A9&lt;&gt;"",INDEX('Size (Model) (2)'!B:B,3*(ROW()-2)+3),"")</f>
        <v>8.1383568655888743E-3</v>
      </c>
      <c r="C9">
        <f>IF($A9&lt;&gt;"",INDEX('Size (Model) (2)'!C:C,3*(ROW()-2)+3),"")</f>
        <v>-9.7776225619399023E-3</v>
      </c>
      <c r="D9">
        <f>IF($A9&lt;&gt;"",INDEX('Size (Model) (2)'!D:D,3*(ROW()-2)+3),"")</f>
        <v>0.05</v>
      </c>
      <c r="E9">
        <f>IF($A9&lt;&gt;"",INDEX('Size (Model) (2)'!E:E,3*(ROW()-2)+3),"")</f>
        <v>-1.0576390043794001E-2</v>
      </c>
      <c r="F9">
        <f>IF($A9&lt;&gt;"",INDEX('Size (Model) (2)'!F:F,3*(ROW()-2)+3),"")</f>
        <v>-1.7942960594375997E-2</v>
      </c>
      <c r="G9">
        <f>IF($A9&lt;&gt;"",INDEX('Size (Model) (2)'!G:G,3*(ROW()-2)+3),"")</f>
        <v>-3.0133064834557369E-2</v>
      </c>
      <c r="H9">
        <f>IF($A9&lt;&gt;"",INDEX('Size (Model) (2)'!H:H,3*(ROW()-2)+3),"")</f>
        <v>3.6647239002807801E-2</v>
      </c>
      <c r="I9">
        <f>IF($A9&lt;&gt;"",INDEX('Size (Model) (2)'!I:I,3*(ROW()-2)+3),"")</f>
        <v>4.1016338815435878E-2</v>
      </c>
      <c r="J9">
        <f>IF($A9&lt;&gt;"",INDEX('Size (Model) (2)'!J:J,3*(ROW()-2)+3),"")</f>
        <v>0</v>
      </c>
      <c r="K9">
        <f>IF($A9&lt;&gt;"",INDEX('Size (Model) (2)'!K:K,3*(ROW()-2)+3),"")</f>
        <v>0</v>
      </c>
      <c r="L9">
        <f>IF($A9&lt;&gt;"",INDEX('Size (Model) (2)'!L:L,3*(ROW()-2)+3),"")</f>
        <v>-4.9872565677689183E-2</v>
      </c>
      <c r="M9">
        <f>IF($A9&lt;&gt;"",INDEX('Size (Model) (2)'!M:M,3*(ROW()-2)+3),"")</f>
        <v>-4.7621474332307172E-2</v>
      </c>
      <c r="N9">
        <f>IF($A9&lt;&gt;"",INDEX('Size (Model) (2)'!N:N,3*(ROW()-2)+3),"")</f>
        <v>-0.05</v>
      </c>
      <c r="O9">
        <f>IF($A9&lt;&gt;"",INDEX('Size (Model) (2)'!O:O,3*(ROW()-2)+3),"")</f>
        <v>4.1568922942842611E-2</v>
      </c>
      <c r="P9">
        <f>IF($A9&lt;&gt;"",INDEX('Size (Model) (2)'!P:P,3*(ROW()-2)+3),"")</f>
        <v>2.6019434026593926E-2</v>
      </c>
      <c r="Q9">
        <f>IF($A9&lt;&gt;"",INDEX('Size (Model) (2)'!Q:Q,3*(ROW()-2)+3),"")</f>
        <v>0</v>
      </c>
      <c r="R9">
        <f>IF($A9&lt;&gt;"",INDEX('Size (Model) (2)'!R:R,3*(ROW()-2)+3),"")</f>
        <v>7.9904301210369805E-3</v>
      </c>
      <c r="S9">
        <f>IF($A9&lt;&gt;"",INDEX('Size (Model) (2)'!S:S,3*(ROW()-2)+3),"")</f>
        <v>0</v>
      </c>
      <c r="T9">
        <f>IF($A9&lt;&gt;"",INDEX('Size (Model) (2)'!T:T,3*(ROW()-2)+3),"")</f>
        <v>3.3941914250133431E-2</v>
      </c>
      <c r="U9">
        <f>IF($A9&lt;&gt;"",INDEX('Size (Model) (2)'!U:U,3*(ROW()-2)+3),"")</f>
        <v>-0.05</v>
      </c>
      <c r="V9">
        <f>IF($A9&lt;&gt;"",INDEX('Size (Model) (2)'!V:V,3*(ROW()-2)+3),"")</f>
        <v>0</v>
      </c>
      <c r="W9">
        <f>IF($A9&lt;&gt;"",INDEX('Size (Model) (2)'!W:W,3*(ROW()-2)+3),"")</f>
        <v>0</v>
      </c>
      <c r="X9">
        <f>IF($A9&lt;&gt;"",INDEX('Size (Model) (2)'!X:X,3*(ROW()-2)+3),"")</f>
        <v>0</v>
      </c>
      <c r="Y9">
        <f>IF($A9&lt;&gt;"",INDEX('Size (Model) (2)'!Y:Y,3*(ROW()-2)+3),"")</f>
        <v>0</v>
      </c>
      <c r="Z9">
        <f>IF($A9&lt;&gt;"",INDEX('Size (Model) (2)'!Z:Z,3*(ROW()-2)+3),"")</f>
        <v>0</v>
      </c>
    </row>
    <row r="10" spans="1:26" x14ac:dyDescent="0.2">
      <c r="A10" s="13">
        <f>IF(INDEX('Size (Model) (2)'!A:A,3*(ROW()-2)+2)&lt;&gt;"",INDEX('Size (Model) (2)'!A:A,3*(ROW()-2)+2),"")</f>
        <v>44501</v>
      </c>
      <c r="B10">
        <f>IF($A10&lt;&gt;"",INDEX('Size (Model) (2)'!B:B,3*(ROW()-2)+3),"")</f>
        <v>0</v>
      </c>
      <c r="C10">
        <f>IF($A10&lt;&gt;"",INDEX('Size (Model) (2)'!C:C,3*(ROW()-2)+3),"")</f>
        <v>8.3002023594247812E-3</v>
      </c>
      <c r="D10">
        <f>IF($A10&lt;&gt;"",INDEX('Size (Model) (2)'!D:D,3*(ROW()-2)+3),"")</f>
        <v>3.3081166881166878E-2</v>
      </c>
      <c r="E10">
        <f>IF($A10&lt;&gt;"",INDEX('Size (Model) (2)'!E:E,3*(ROW()-2)+3),"")</f>
        <v>1.153752468729427E-2</v>
      </c>
      <c r="F10">
        <f>IF($A10&lt;&gt;"",INDEX('Size (Model) (2)'!F:F,3*(ROW()-2)+3),"")</f>
        <v>-3.4253820184790333E-2</v>
      </c>
      <c r="G10">
        <f>IF($A10&lt;&gt;"",INDEX('Size (Model) (2)'!G:G,3*(ROW()-2)+3),"")</f>
        <v>-1.4392511851879499E-2</v>
      </c>
      <c r="H10">
        <f>IF($A10&lt;&gt;"",INDEX('Size (Model) (2)'!H:H,3*(ROW()-2)+3),"")</f>
        <v>3.6647239002807801E-2</v>
      </c>
      <c r="I10">
        <f>IF($A10&lt;&gt;"",INDEX('Size (Model) (2)'!I:I,3*(ROW()-2)+3),"")</f>
        <v>4.1016338815435878E-2</v>
      </c>
      <c r="J10">
        <f>IF($A10&lt;&gt;"",INDEX('Size (Model) (2)'!J:J,3*(ROW()-2)+3),"")</f>
        <v>-1.3643154378565057E-2</v>
      </c>
      <c r="K10">
        <f>IF($A10&lt;&gt;"",INDEX('Size (Model) (2)'!K:K,3*(ROW()-2)+3),"")</f>
        <v>4.9517659146367562E-2</v>
      </c>
      <c r="L10">
        <f>IF($A10&lt;&gt;"",INDEX('Size (Model) (2)'!L:L,3*(ROW()-2)+3),"")</f>
        <v>-0.05</v>
      </c>
      <c r="M10">
        <f>IF($A10&lt;&gt;"",INDEX('Size (Model) (2)'!M:M,3*(ROW()-2)+3),"")</f>
        <v>-3.2295598274490085E-2</v>
      </c>
      <c r="N10">
        <f>IF($A10&lt;&gt;"",INDEX('Size (Model) (2)'!N:N,3*(ROW()-2)+3),"")</f>
        <v>-4.7056935375602606E-2</v>
      </c>
      <c r="O10">
        <f>IF($A10&lt;&gt;"",INDEX('Size (Model) (2)'!O:O,3*(ROW()-2)+3),"")</f>
        <v>4.1568922942842611E-2</v>
      </c>
      <c r="P10">
        <f>IF($A10&lt;&gt;"",INDEX('Size (Model) (2)'!P:P,3*(ROW()-2)+3),"")</f>
        <v>1.7825288950531665E-2</v>
      </c>
      <c r="Q10">
        <f>IF($A10&lt;&gt;"",INDEX('Size (Model) (2)'!Q:Q,3*(ROW()-2)+3),"")</f>
        <v>-1.9408084163898113E-2</v>
      </c>
      <c r="R10">
        <f>IF($A10&lt;&gt;"",INDEX('Size (Model) (2)'!R:R,3*(ROW()-2)+3),"")</f>
        <v>0</v>
      </c>
      <c r="S10">
        <f>IF($A10&lt;&gt;"",INDEX('Size (Model) (2)'!S:S,3*(ROW()-2)+3),"")</f>
        <v>0</v>
      </c>
      <c r="T10">
        <f>IF($A10&lt;&gt;"",INDEX('Size (Model) (2)'!T:T,3*(ROW()-2)+3),"")</f>
        <v>0</v>
      </c>
      <c r="U10">
        <f>IF($A10&lt;&gt;"",INDEX('Size (Model) (2)'!U:U,3*(ROW()-2)+3),"")</f>
        <v>-0.05</v>
      </c>
      <c r="V10">
        <f>IF($A10&lt;&gt;"",INDEX('Size (Model) (2)'!V:V,3*(ROW()-2)+3),"")</f>
        <v>0</v>
      </c>
      <c r="W10">
        <f>IF($A10&lt;&gt;"",INDEX('Size (Model) (2)'!W:W,3*(ROW()-2)+3),"")</f>
        <v>0</v>
      </c>
      <c r="X10">
        <f>IF($A10&lt;&gt;"",INDEX('Size (Model) (2)'!X:X,3*(ROW()-2)+3),"")</f>
        <v>0</v>
      </c>
      <c r="Y10">
        <f>IF($A10&lt;&gt;"",INDEX('Size (Model) (2)'!Y:Y,3*(ROW()-2)+3),"")</f>
        <v>0</v>
      </c>
      <c r="Z10">
        <f>IF($A10&lt;&gt;"",INDEX('Size (Model) (2)'!Z:Z,3*(ROW()-2)+3),"")</f>
        <v>0</v>
      </c>
    </row>
    <row r="11" spans="1:26" x14ac:dyDescent="0.2">
      <c r="A11" s="13">
        <f>IF(INDEX('Size (Model) (2)'!A:A,3*(ROW()-2)+2)&lt;&gt;"",INDEX('Size (Model) (2)'!A:A,3*(ROW()-2)+2),"")</f>
        <v>44531</v>
      </c>
      <c r="B11">
        <f>IF($A11&lt;&gt;"",INDEX('Size (Model) (2)'!B:B,3*(ROW()-2)+3),"")</f>
        <v>9.4644761340555179E-3</v>
      </c>
      <c r="C11">
        <f>IF($A11&lt;&gt;"",INDEX('Size (Model) (2)'!C:C,3*(ROW()-2)+3),"")</f>
        <v>-9.6241179001721137E-3</v>
      </c>
      <c r="D11">
        <f>IF($A11&lt;&gt;"",INDEX('Size (Model) (2)'!D:D,3*(ROW()-2)+3),"")</f>
        <v>-0.05</v>
      </c>
      <c r="E11">
        <f>IF($A11&lt;&gt;"",INDEX('Size (Model) (2)'!E:E,3*(ROW()-2)+3),"")</f>
        <v>1.153752468729427E-2</v>
      </c>
      <c r="F11">
        <f>IF($A11&lt;&gt;"",INDEX('Size (Model) (2)'!F:F,3*(ROW()-2)+3),"")</f>
        <v>-3.4253820184790333E-2</v>
      </c>
      <c r="G11">
        <f>IF($A11&lt;&gt;"",INDEX('Size (Model) (2)'!G:G,3*(ROW()-2)+3),"")</f>
        <v>-2.8458758787416098E-2</v>
      </c>
      <c r="H11">
        <f>IF($A11&lt;&gt;"",INDEX('Size (Model) (2)'!H:H,3*(ROW()-2)+3),"")</f>
        <v>0.05</v>
      </c>
      <c r="I11">
        <f>IF($A11&lt;&gt;"",INDEX('Size (Model) (2)'!I:I,3*(ROW()-2)+3),"")</f>
        <v>4.1016338815435878E-2</v>
      </c>
      <c r="J11">
        <f>IF($A11&lt;&gt;"",INDEX('Size (Model) (2)'!J:J,3*(ROW()-2)+3),"")</f>
        <v>0</v>
      </c>
      <c r="K11">
        <f>IF($A11&lt;&gt;"",INDEX('Size (Model) (2)'!K:K,3*(ROW()-2)+3),"")</f>
        <v>2.1945104003139714E-2</v>
      </c>
      <c r="L11">
        <f>IF($A11&lt;&gt;"",INDEX('Size (Model) (2)'!L:L,3*(ROW()-2)+3),"")</f>
        <v>0</v>
      </c>
      <c r="M11">
        <f>IF($A11&lt;&gt;"",INDEX('Size (Model) (2)'!M:M,3*(ROW()-2)+3),"")</f>
        <v>-1.5417163536102015E-2</v>
      </c>
      <c r="N11">
        <f>IF($A11&lt;&gt;"",INDEX('Size (Model) (2)'!N:N,3*(ROW()-2)+3),"")</f>
        <v>-0.05</v>
      </c>
      <c r="O11">
        <f>IF($A11&lt;&gt;"",INDEX('Size (Model) (2)'!O:O,3*(ROW()-2)+3),"")</f>
        <v>4.1568922942842611E-2</v>
      </c>
      <c r="P11">
        <f>IF($A11&lt;&gt;"",INDEX('Size (Model) (2)'!P:P,3*(ROW()-2)+3),"")</f>
        <v>1.7825288950531665E-2</v>
      </c>
      <c r="Q11">
        <f>IF($A11&lt;&gt;"",INDEX('Size (Model) (2)'!Q:Q,3*(ROW()-2)+3),"")</f>
        <v>-1.9408084163898113E-2</v>
      </c>
      <c r="R11">
        <f>IF($A11&lt;&gt;"",INDEX('Size (Model) (2)'!R:R,3*(ROW()-2)+3),"")</f>
        <v>8.9071214519677814E-3</v>
      </c>
      <c r="S11">
        <f>IF($A11&lt;&gt;"",INDEX('Size (Model) (2)'!S:S,3*(ROW()-2)+3),"")</f>
        <v>0</v>
      </c>
      <c r="T11">
        <f>IF($A11&lt;&gt;"",INDEX('Size (Model) (2)'!T:T,3*(ROW()-2)+3),"")</f>
        <v>0</v>
      </c>
      <c r="U11">
        <f>IF($A11&lt;&gt;"",INDEX('Size (Model) (2)'!U:U,3*(ROW()-2)+3),"")</f>
        <v>-0.05</v>
      </c>
      <c r="V11">
        <f>IF($A11&lt;&gt;"",INDEX('Size (Model) (2)'!V:V,3*(ROW()-2)+3),"")</f>
        <v>0</v>
      </c>
      <c r="W11">
        <f>IF($A11&lt;&gt;"",INDEX('Size (Model) (2)'!W:W,3*(ROW()-2)+3),"")</f>
        <v>0</v>
      </c>
      <c r="X11">
        <f>IF($A11&lt;&gt;"",INDEX('Size (Model) (2)'!X:X,3*(ROW()-2)+3),"")</f>
        <v>0</v>
      </c>
      <c r="Y11">
        <f>IF($A11&lt;&gt;"",INDEX('Size (Model) (2)'!Y:Y,3*(ROW()-2)+3),"")</f>
        <v>0</v>
      </c>
      <c r="Z11">
        <f>IF($A11&lt;&gt;"",INDEX('Size (Model) (2)'!Z:Z,3*(ROW()-2)+3),"")</f>
        <v>0</v>
      </c>
    </row>
    <row r="12" spans="1:26" x14ac:dyDescent="0.2">
      <c r="A12" s="13">
        <f>IF(INDEX('Size (Model) (2)'!A:A,3*(ROW()-2)+2)&lt;&gt;"",INDEX('Size (Model) (2)'!A:A,3*(ROW()-2)+2),"")</f>
        <v>44564</v>
      </c>
      <c r="B12">
        <f>IF($A12&lt;&gt;"",INDEX('Size (Model) (2)'!B:B,3*(ROW()-2)+3),"")</f>
        <v>2.1252693136349646E-2</v>
      </c>
      <c r="C12">
        <f>IF($A12&lt;&gt;"",INDEX('Size (Model) (2)'!C:C,3*(ROW()-2)+3),"")</f>
        <v>-9.6241179001721137E-3</v>
      </c>
      <c r="D12">
        <f>IF($A12&lt;&gt;"",INDEX('Size (Model) (2)'!D:D,3*(ROW()-2)+3),"")</f>
        <v>4.4721502590673583E-2</v>
      </c>
      <c r="E12">
        <f>IF($A12&lt;&gt;"",INDEX('Size (Model) (2)'!E:E,3*(ROW()-2)+3),"")</f>
        <v>0</v>
      </c>
      <c r="F12">
        <f>IF($A12&lt;&gt;"",INDEX('Size (Model) (2)'!F:F,3*(ROW()-2)+3),"")</f>
        <v>-0.05</v>
      </c>
      <c r="G12">
        <f>IF($A12&lt;&gt;"",INDEX('Size (Model) (2)'!G:G,3*(ROW()-2)+3),"")</f>
        <v>-0.05</v>
      </c>
      <c r="H12">
        <f>IF($A12&lt;&gt;"",INDEX('Size (Model) (2)'!H:H,3*(ROW()-2)+3),"")</f>
        <v>0.05</v>
      </c>
      <c r="I12">
        <f>IF($A12&lt;&gt;"",INDEX('Size (Model) (2)'!I:I,3*(ROW()-2)+3),"")</f>
        <v>2.7078431372549023E-2</v>
      </c>
      <c r="J12">
        <f>IF($A12&lt;&gt;"",INDEX('Size (Model) (2)'!J:J,3*(ROW()-2)+3),"")</f>
        <v>-3.0338312829525486E-2</v>
      </c>
      <c r="K12">
        <f>IF($A12&lt;&gt;"",INDEX('Size (Model) (2)'!K:K,3*(ROW()-2)+3),"")</f>
        <v>3.5401179184824411E-2</v>
      </c>
      <c r="L12">
        <f>IF($A12&lt;&gt;"",INDEX('Size (Model) (2)'!L:L,3*(ROW()-2)+3),"")</f>
        <v>0</v>
      </c>
      <c r="M12">
        <f>IF($A12&lt;&gt;"",INDEX('Size (Model) (2)'!M:M,3*(ROW()-2)+3),"")</f>
        <v>-1.5417163536102015E-2</v>
      </c>
      <c r="N12">
        <f>IF($A12&lt;&gt;"",INDEX('Size (Model) (2)'!N:N,3*(ROW()-2)+3),"")</f>
        <v>-0.05</v>
      </c>
      <c r="O12">
        <f>IF($A12&lt;&gt;"",INDEX('Size (Model) (2)'!O:O,3*(ROW()-2)+3),"")</f>
        <v>4.1568922942842611E-2</v>
      </c>
      <c r="P12">
        <f>IF($A12&lt;&gt;"",INDEX('Size (Model) (2)'!P:P,3*(ROW()-2)+3),"")</f>
        <v>1.0969023034154091E-2</v>
      </c>
      <c r="Q12">
        <f>IF($A12&lt;&gt;"",INDEX('Size (Model) (2)'!Q:Q,3*(ROW()-2)+3),"")</f>
        <v>0</v>
      </c>
      <c r="R12">
        <f>IF($A12&lt;&gt;"",INDEX('Size (Model) (2)'!R:R,3*(ROW()-2)+3),"")</f>
        <v>8.6133056133056145E-3</v>
      </c>
      <c r="S12">
        <f>IF($A12&lt;&gt;"",INDEX('Size (Model) (2)'!S:S,3*(ROW()-2)+3),"")</f>
        <v>-3.4353233830845771E-2</v>
      </c>
      <c r="T12">
        <f>IF($A12&lt;&gt;"",INDEX('Size (Model) (2)'!T:T,3*(ROW()-2)+3),"")</f>
        <v>0</v>
      </c>
      <c r="U12">
        <f>IF($A12&lt;&gt;"",INDEX('Size (Model) (2)'!U:U,3*(ROW()-2)+3),"")</f>
        <v>-0.05</v>
      </c>
      <c r="V12">
        <f>IF($A12&lt;&gt;"",INDEX('Size (Model) (2)'!V:V,3*(ROW()-2)+3),"")</f>
        <v>0</v>
      </c>
      <c r="W12">
        <f>IF($A12&lt;&gt;"",INDEX('Size (Model) (2)'!W:W,3*(ROW()-2)+3),"")</f>
        <v>0</v>
      </c>
      <c r="X12">
        <f>IF($A12&lt;&gt;"",INDEX('Size (Model) (2)'!X:X,3*(ROW()-2)+3),"")</f>
        <v>0</v>
      </c>
      <c r="Y12">
        <f>IF($A12&lt;&gt;"",INDEX('Size (Model) (2)'!Y:Y,3*(ROW()-2)+3),"")</f>
        <v>0</v>
      </c>
      <c r="Z12">
        <f>IF($A12&lt;&gt;"",INDEX('Size (Model) (2)'!Z:Z,3*(ROW()-2)+3),"")</f>
        <v>0</v>
      </c>
    </row>
    <row r="13" spans="1:26" x14ac:dyDescent="0.2">
      <c r="A13" s="13">
        <f>IF(INDEX('Size (Model) (2)'!A:A,3*(ROW()-2)+2)&lt;&gt;"",INDEX('Size (Model) (2)'!A:A,3*(ROW()-2)+2),"")</f>
        <v>44593</v>
      </c>
      <c r="B13">
        <f>IF($A13&lt;&gt;"",INDEX('Size (Model) (2)'!B:B,3*(ROW()-2)+3),"")</f>
        <v>2.8669452032781626E-2</v>
      </c>
      <c r="C13">
        <f>IF($A13&lt;&gt;"",INDEX('Size (Model) (2)'!C:C,3*(ROW()-2)+3),"")</f>
        <v>0</v>
      </c>
      <c r="D13">
        <f>IF($A13&lt;&gt;"",INDEX('Size (Model) (2)'!D:D,3*(ROW()-2)+3),"")</f>
        <v>4.4721502590673583E-2</v>
      </c>
      <c r="E13">
        <f>IF($A13&lt;&gt;"",INDEX('Size (Model) (2)'!E:E,3*(ROW()-2)+3),"")</f>
        <v>2.1060128372230286E-2</v>
      </c>
      <c r="F13">
        <f>IF($A13&lt;&gt;"",INDEX('Size (Model) (2)'!F:F,3*(ROW()-2)+3),"")</f>
        <v>-0.05</v>
      </c>
      <c r="G13">
        <f>IF($A13&lt;&gt;"",INDEX('Size (Model) (2)'!G:G,3*(ROW()-2)+3),"")</f>
        <v>-0.05</v>
      </c>
      <c r="H13">
        <f>IF($A13&lt;&gt;"",INDEX('Size (Model) (2)'!H:H,3*(ROW()-2)+3),"")</f>
        <v>0.05</v>
      </c>
      <c r="I13">
        <f>IF($A13&lt;&gt;"",INDEX('Size (Model) (2)'!I:I,3*(ROW()-2)+3),"")</f>
        <v>2.7078431372549023E-2</v>
      </c>
      <c r="J13">
        <f>IF($A13&lt;&gt;"",INDEX('Size (Model) (2)'!J:J,3*(ROW()-2)+3),"")</f>
        <v>-3.0338312829525486E-2</v>
      </c>
      <c r="K13">
        <f>IF($A13&lt;&gt;"",INDEX('Size (Model) (2)'!K:K,3*(ROW()-2)+3),"")</f>
        <v>3.5401179184824411E-2</v>
      </c>
      <c r="L13">
        <f>IF($A13&lt;&gt;"",INDEX('Size (Model) (2)'!L:L,3*(ROW()-2)+3),"")</f>
        <v>-2.6118335976576802E-2</v>
      </c>
      <c r="M13">
        <f>IF($A13&lt;&gt;"",INDEX('Size (Model) (2)'!M:M,3*(ROW()-2)+3),"")</f>
        <v>-3.2109786276715416E-2</v>
      </c>
      <c r="N13">
        <f>IF($A13&lt;&gt;"",INDEX('Size (Model) (2)'!N:N,3*(ROW()-2)+3),"")</f>
        <v>-0.05</v>
      </c>
      <c r="O13">
        <f>IF($A13&lt;&gt;"",INDEX('Size (Model) (2)'!O:O,3*(ROW()-2)+3),"")</f>
        <v>4.1568922942842611E-2</v>
      </c>
      <c r="P13">
        <f>IF($A13&lt;&gt;"",INDEX('Size (Model) (2)'!P:P,3*(ROW()-2)+3),"")</f>
        <v>1.0969023034154091E-2</v>
      </c>
      <c r="Q13">
        <f>IF($A13&lt;&gt;"",INDEX('Size (Model) (2)'!Q:Q,3*(ROW()-2)+3),"")</f>
        <v>0</v>
      </c>
      <c r="R13">
        <f>IF($A13&lt;&gt;"",INDEX('Size (Model) (2)'!R:R,3*(ROW()-2)+3),"")</f>
        <v>0</v>
      </c>
      <c r="S13">
        <f>IF($A13&lt;&gt;"",INDEX('Size (Model) (2)'!S:S,3*(ROW()-2)+3),"")</f>
        <v>0</v>
      </c>
      <c r="T13">
        <f>IF($A13&lt;&gt;"",INDEX('Size (Model) (2)'!T:T,3*(ROW()-2)+3),"")</f>
        <v>0</v>
      </c>
      <c r="U13">
        <f>IF($A13&lt;&gt;"",INDEX('Size (Model) (2)'!U:U,3*(ROW()-2)+3),"")</f>
        <v>-3.6694146884908733E-2</v>
      </c>
      <c r="V13">
        <f>IF($A13&lt;&gt;"",INDEX('Size (Model) (2)'!V:V,3*(ROW()-2)+3),"")</f>
        <v>-2.0905380333951763E-2</v>
      </c>
      <c r="W13">
        <f>IF($A13&lt;&gt;"",INDEX('Size (Model) (2)'!W:W,3*(ROW()-2)+3),"")</f>
        <v>0</v>
      </c>
      <c r="X13">
        <f>IF($A13&lt;&gt;"",INDEX('Size (Model) (2)'!X:X,3*(ROW()-2)+3),"")</f>
        <v>0</v>
      </c>
      <c r="Y13">
        <f>IF($A13&lt;&gt;"",INDEX('Size (Model) (2)'!Y:Y,3*(ROW()-2)+3),"")</f>
        <v>0</v>
      </c>
      <c r="Z13">
        <f>IF($A13&lt;&gt;"",INDEX('Size (Model) (2)'!Z:Z,3*(ROW()-2)+3),"")</f>
        <v>0</v>
      </c>
    </row>
    <row r="14" spans="1:26" x14ac:dyDescent="0.2">
      <c r="A14" s="13">
        <f>IF(INDEX('Size (Model) (2)'!A:A,3*(ROW()-2)+2)&lt;&gt;"",INDEX('Size (Model) (2)'!A:A,3*(ROW()-2)+2),"")</f>
        <v>44621</v>
      </c>
      <c r="B14">
        <f>IF($A14&lt;&gt;"",INDEX('Size (Model) (2)'!B:B,3*(ROW()-2)+3),"")</f>
        <v>2.8669452032781626E-2</v>
      </c>
      <c r="C14">
        <f>IF($A14&lt;&gt;"",INDEX('Size (Model) (2)'!C:C,3*(ROW()-2)+3),"")</f>
        <v>1.2032678463006329E-2</v>
      </c>
      <c r="D14">
        <f>IF($A14&lt;&gt;"",INDEX('Size (Model) (2)'!D:D,3*(ROW()-2)+3),"")</f>
        <v>0</v>
      </c>
      <c r="E14">
        <f>IF($A14&lt;&gt;"",INDEX('Size (Model) (2)'!E:E,3*(ROW()-2)+3),"")</f>
        <v>2.1060128372230286E-2</v>
      </c>
      <c r="F14">
        <f>IF($A14&lt;&gt;"",INDEX('Size (Model) (2)'!F:F,3*(ROW()-2)+3),"")</f>
        <v>-0.05</v>
      </c>
      <c r="G14">
        <f>IF($A14&lt;&gt;"",INDEX('Size (Model) (2)'!G:G,3*(ROW()-2)+3),"")</f>
        <v>-0.05</v>
      </c>
      <c r="H14">
        <f>IF($A14&lt;&gt;"",INDEX('Size (Model) (2)'!H:H,3*(ROW()-2)+3),"")</f>
        <v>3.1283064607058285E-2</v>
      </c>
      <c r="I14">
        <f>IF($A14&lt;&gt;"",INDEX('Size (Model) (2)'!I:I,3*(ROW()-2)+3),"")</f>
        <v>0.05</v>
      </c>
      <c r="J14">
        <f>IF($A14&lt;&gt;"",INDEX('Size (Model) (2)'!J:J,3*(ROW()-2)+3),"")</f>
        <v>-3.0338312829525486E-2</v>
      </c>
      <c r="K14">
        <f>IF($A14&lt;&gt;"",INDEX('Size (Model) (2)'!K:K,3*(ROW()-2)+3),"")</f>
        <v>3.5401179184824411E-2</v>
      </c>
      <c r="L14">
        <f>IF($A14&lt;&gt;"",INDEX('Size (Model) (2)'!L:L,3*(ROW()-2)+3),"")</f>
        <v>-0.05</v>
      </c>
      <c r="M14">
        <f>IF($A14&lt;&gt;"",INDEX('Size (Model) (2)'!M:M,3*(ROW()-2)+3),"")</f>
        <v>-3.2109786276715416E-2</v>
      </c>
      <c r="N14">
        <f>IF($A14&lt;&gt;"",INDEX('Size (Model) (2)'!N:N,3*(ROW()-2)+3),"")</f>
        <v>-2.7420022730641889E-2</v>
      </c>
      <c r="O14">
        <f>IF($A14&lt;&gt;"",INDEX('Size (Model) (2)'!O:O,3*(ROW()-2)+3),"")</f>
        <v>4.1568922942842611E-2</v>
      </c>
      <c r="P14">
        <f>IF($A14&lt;&gt;"",INDEX('Size (Model) (2)'!P:P,3*(ROW()-2)+3),"")</f>
        <v>1.0969023034154091E-2</v>
      </c>
      <c r="Q14">
        <f>IF($A14&lt;&gt;"",INDEX('Size (Model) (2)'!Q:Q,3*(ROW()-2)+3),"")</f>
        <v>0</v>
      </c>
      <c r="R14">
        <f>IF($A14&lt;&gt;"",INDEX('Size (Model) (2)'!R:R,3*(ROW()-2)+3),"")</f>
        <v>0</v>
      </c>
      <c r="S14">
        <f>IF($A14&lt;&gt;"",INDEX('Size (Model) (2)'!S:S,3*(ROW()-2)+3),"")</f>
        <v>-3.2002941346098379E-2</v>
      </c>
      <c r="T14">
        <f>IF($A14&lt;&gt;"",INDEX('Size (Model) (2)'!T:T,3*(ROW()-2)+3),"")</f>
        <v>0</v>
      </c>
      <c r="U14">
        <f>IF($A14&lt;&gt;"",INDEX('Size (Model) (2)'!U:U,3*(ROW()-2)+3),"")</f>
        <v>0</v>
      </c>
      <c r="V14">
        <f>IF($A14&lt;&gt;"",INDEX('Size (Model) (2)'!V:V,3*(ROW()-2)+3),"")</f>
        <v>-2.0905380333951763E-2</v>
      </c>
      <c r="W14">
        <f>IF($A14&lt;&gt;"",INDEX('Size (Model) (2)'!W:W,3*(ROW()-2)+3),"")</f>
        <v>0</v>
      </c>
      <c r="X14">
        <f>IF($A14&lt;&gt;"",INDEX('Size (Model) (2)'!X:X,3*(ROW()-2)+3),"")</f>
        <v>0</v>
      </c>
      <c r="Y14">
        <f>IF($A14&lt;&gt;"",INDEX('Size (Model) (2)'!Y:Y,3*(ROW()-2)+3),"")</f>
        <v>0</v>
      </c>
      <c r="Z14">
        <f>IF($A14&lt;&gt;"",INDEX('Size (Model) (2)'!Z:Z,3*(ROW()-2)+3),"")</f>
        <v>0</v>
      </c>
    </row>
    <row r="15" spans="1:26" x14ac:dyDescent="0.2">
      <c r="A15" s="13">
        <f>IF(INDEX('Size (Model) (2)'!A:A,3*(ROW()-2)+2)&lt;&gt;"",INDEX('Size (Model) (2)'!A:A,3*(ROW()-2)+2),"")</f>
        <v>44652</v>
      </c>
      <c r="B15">
        <f>IF($A15&lt;&gt;"",INDEX('Size (Model) (2)'!B:B,3*(ROW()-2)+3),"")</f>
        <v>2.8669452032781626E-2</v>
      </c>
      <c r="C15">
        <f>IF($A15&lt;&gt;"",INDEX('Size (Model) (2)'!C:C,3*(ROW()-2)+3),"")</f>
        <v>0</v>
      </c>
      <c r="D15">
        <f>IF($A15&lt;&gt;"",INDEX('Size (Model) (2)'!D:D,3*(ROW()-2)+3),"")</f>
        <v>0.05</v>
      </c>
      <c r="E15">
        <f>IF($A15&lt;&gt;"",INDEX('Size (Model) (2)'!E:E,3*(ROW()-2)+3),"")</f>
        <v>2.1060128372230286E-2</v>
      </c>
      <c r="F15">
        <f>IF($A15&lt;&gt;"",INDEX('Size (Model) (2)'!F:F,3*(ROW()-2)+3),"")</f>
        <v>-0.05</v>
      </c>
      <c r="G15">
        <f>IF($A15&lt;&gt;"",INDEX('Size (Model) (2)'!G:G,3*(ROW()-2)+3),"")</f>
        <v>-2.3226998759085273E-2</v>
      </c>
      <c r="H15">
        <f>IF($A15&lt;&gt;"",INDEX('Size (Model) (2)'!H:H,3*(ROW()-2)+3),"")</f>
        <v>3.1283064607058285E-2</v>
      </c>
      <c r="I15">
        <f>IF($A15&lt;&gt;"",INDEX('Size (Model) (2)'!I:I,3*(ROW()-2)+3),"")</f>
        <v>0.05</v>
      </c>
      <c r="J15">
        <f>IF($A15&lt;&gt;"",INDEX('Size (Model) (2)'!J:J,3*(ROW()-2)+3),"")</f>
        <v>-1.4638842956739364E-2</v>
      </c>
      <c r="K15">
        <f>IF($A15&lt;&gt;"",INDEX('Size (Model) (2)'!K:K,3*(ROW()-2)+3),"")</f>
        <v>0.05</v>
      </c>
      <c r="L15">
        <f>IF($A15&lt;&gt;"",INDEX('Size (Model) (2)'!L:L,3*(ROW()-2)+3),"")</f>
        <v>-0.05</v>
      </c>
      <c r="M15">
        <f>IF($A15&lt;&gt;"",INDEX('Size (Model) (2)'!M:M,3*(ROW()-2)+3),"")</f>
        <v>-3.2109786276715416E-2</v>
      </c>
      <c r="N15">
        <f>IF($A15&lt;&gt;"",INDEX('Size (Model) (2)'!N:N,3*(ROW()-2)+3),"")</f>
        <v>-2.7420022730641889E-2</v>
      </c>
      <c r="O15">
        <f>IF($A15&lt;&gt;"",INDEX('Size (Model) (2)'!O:O,3*(ROW()-2)+3),"")</f>
        <v>0</v>
      </c>
      <c r="P15">
        <f>IF($A15&lt;&gt;"",INDEX('Size (Model) (2)'!P:P,3*(ROW()-2)+3),"")</f>
        <v>1.0969023034154091E-2</v>
      </c>
      <c r="Q15">
        <f>IF($A15&lt;&gt;"",INDEX('Size (Model) (2)'!Q:Q,3*(ROW()-2)+3),"")</f>
        <v>-2.0738129154795823E-2</v>
      </c>
      <c r="R15">
        <f>IF($A15&lt;&gt;"",INDEX('Size (Model) (2)'!R:R,3*(ROW()-2)+3),"")</f>
        <v>-1.5585666137985727E-2</v>
      </c>
      <c r="S15">
        <f>IF($A15&lt;&gt;"",INDEX('Size (Model) (2)'!S:S,3*(ROW()-2)+3),"")</f>
        <v>0</v>
      </c>
      <c r="T15">
        <f>IF($A15&lt;&gt;"",INDEX('Size (Model) (2)'!T:T,3*(ROW()-2)+3),"")</f>
        <v>0</v>
      </c>
      <c r="U15">
        <f>IF($A15&lt;&gt;"",INDEX('Size (Model) (2)'!U:U,3*(ROW()-2)+3),"")</f>
        <v>0</v>
      </c>
      <c r="V15">
        <f>IF($A15&lt;&gt;"",INDEX('Size (Model) (2)'!V:V,3*(ROW()-2)+3),"")</f>
        <v>1.9149883075124233E-2</v>
      </c>
      <c r="W15">
        <f>IF($A15&lt;&gt;"",INDEX('Size (Model) (2)'!W:W,3*(ROW()-2)+3),"")</f>
        <v>0</v>
      </c>
      <c r="X15">
        <f>IF($A15&lt;&gt;"",INDEX('Size (Model) (2)'!X:X,3*(ROW()-2)+3),"")</f>
        <v>0</v>
      </c>
      <c r="Y15">
        <f>IF($A15&lt;&gt;"",INDEX('Size (Model) (2)'!Y:Y,3*(ROW()-2)+3),"")</f>
        <v>0</v>
      </c>
      <c r="Z15">
        <f>IF($A15&lt;&gt;"",INDEX('Size (Model) (2)'!Z:Z,3*(ROW()-2)+3),"")</f>
        <v>0</v>
      </c>
    </row>
    <row r="16" spans="1:26" x14ac:dyDescent="0.2">
      <c r="A16" s="13">
        <f>IF(INDEX('Size (Model) (2)'!A:A,3*(ROW()-2)+2)&lt;&gt;"",INDEX('Size (Model) (2)'!A:A,3*(ROW()-2)+2),"")</f>
        <v>44683</v>
      </c>
      <c r="B16">
        <f>IF($A16&lt;&gt;"",INDEX('Size (Model) (2)'!B:B,3*(ROW()-2)+3),"")</f>
        <v>1.7017751703255105E-2</v>
      </c>
      <c r="C16">
        <f>IF($A16&lt;&gt;"",INDEX('Size (Model) (2)'!C:C,3*(ROW()-2)+3),"")</f>
        <v>-2.0119734486873504E-2</v>
      </c>
      <c r="D16">
        <f>IF($A16&lt;&gt;"",INDEX('Size (Model) (2)'!D:D,3*(ROW()-2)+3),"")</f>
        <v>0.05</v>
      </c>
      <c r="E16">
        <f>IF($A16&lt;&gt;"",INDEX('Size (Model) (2)'!E:E,3*(ROW()-2)+3),"")</f>
        <v>0</v>
      </c>
      <c r="F16">
        <f>IF($A16&lt;&gt;"",INDEX('Size (Model) (2)'!F:F,3*(ROW()-2)+3),"")</f>
        <v>-0.05</v>
      </c>
      <c r="G16">
        <f>IF($A16&lt;&gt;"",INDEX('Size (Model) (2)'!G:G,3*(ROW()-2)+3),"")</f>
        <v>-2.3226998759085273E-2</v>
      </c>
      <c r="H16">
        <f>IF($A16&lt;&gt;"",INDEX('Size (Model) (2)'!H:H,3*(ROW()-2)+3),"")</f>
        <v>0.05</v>
      </c>
      <c r="I16">
        <f>IF($A16&lt;&gt;"",INDEX('Size (Model) (2)'!I:I,3*(ROW()-2)+3),"")</f>
        <v>0.05</v>
      </c>
      <c r="J16">
        <f>IF($A16&lt;&gt;"",INDEX('Size (Model) (2)'!J:J,3*(ROW()-2)+3),"")</f>
        <v>0</v>
      </c>
      <c r="K16">
        <f>IF($A16&lt;&gt;"",INDEX('Size (Model) (2)'!K:K,3*(ROW()-2)+3),"")</f>
        <v>0.05</v>
      </c>
      <c r="L16">
        <f>IF($A16&lt;&gt;"",INDEX('Size (Model) (2)'!L:L,3*(ROW()-2)+3),"")</f>
        <v>-2.4867754424778756E-2</v>
      </c>
      <c r="M16">
        <f>IF($A16&lt;&gt;"",INDEX('Size (Model) (2)'!M:M,3*(ROW()-2)+3),"")</f>
        <v>-3.2109786276715416E-2</v>
      </c>
      <c r="N16">
        <f>IF($A16&lt;&gt;"",INDEX('Size (Model) (2)'!N:N,3*(ROW()-2)+3),"")</f>
        <v>-2.7420022730641889E-2</v>
      </c>
      <c r="O16">
        <f>IF($A16&lt;&gt;"",INDEX('Size (Model) (2)'!O:O,3*(ROW()-2)+3),"")</f>
        <v>0</v>
      </c>
      <c r="P16">
        <f>IF($A16&lt;&gt;"",INDEX('Size (Model) (2)'!P:P,3*(ROW()-2)+3),"")</f>
        <v>1.0969023034154091E-2</v>
      </c>
      <c r="Q16">
        <f>IF($A16&lt;&gt;"",INDEX('Size (Model) (2)'!Q:Q,3*(ROW()-2)+3),"")</f>
        <v>0</v>
      </c>
      <c r="R16">
        <f>IF($A16&lt;&gt;"",INDEX('Size (Model) (2)'!R:R,3*(ROW()-2)+3),"")</f>
        <v>-1.5585666137985727E-2</v>
      </c>
      <c r="S16">
        <f>IF($A16&lt;&gt;"",INDEX('Size (Model) (2)'!S:S,3*(ROW()-2)+3),"")</f>
        <v>0</v>
      </c>
      <c r="T16">
        <f>IF($A16&lt;&gt;"",INDEX('Size (Model) (2)'!T:T,3*(ROW()-2)+3),"")</f>
        <v>3.054408967391304E-2</v>
      </c>
      <c r="U16">
        <f>IF($A16&lt;&gt;"",INDEX('Size (Model) (2)'!U:U,3*(ROW()-2)+3),"")</f>
        <v>2.1734241057041567E-2</v>
      </c>
      <c r="V16">
        <f>IF($A16&lt;&gt;"",INDEX('Size (Model) (2)'!V:V,3*(ROW()-2)+3),"")</f>
        <v>-1.6962110160965792E-2</v>
      </c>
      <c r="W16">
        <f>IF($A16&lt;&gt;"",INDEX('Size (Model) (2)'!W:W,3*(ROW()-2)+3),"")</f>
        <v>0</v>
      </c>
      <c r="X16">
        <f>IF($A16&lt;&gt;"",INDEX('Size (Model) (2)'!X:X,3*(ROW()-2)+3),"")</f>
        <v>0</v>
      </c>
      <c r="Y16">
        <f>IF($A16&lt;&gt;"",INDEX('Size (Model) (2)'!Y:Y,3*(ROW()-2)+3),"")</f>
        <v>0</v>
      </c>
      <c r="Z16">
        <f>IF($A16&lt;&gt;"",INDEX('Size (Model) (2)'!Z:Z,3*(ROW()-2)+3),"")</f>
        <v>0</v>
      </c>
    </row>
    <row r="17" spans="1:26" x14ac:dyDescent="0.2">
      <c r="A17" s="13">
        <f>IF(INDEX('Size (Model) (2)'!A:A,3*(ROW()-2)+2)&lt;&gt;"",INDEX('Size (Model) (2)'!A:A,3*(ROW()-2)+2),"")</f>
        <v>44713</v>
      </c>
      <c r="B17">
        <f>IF($A17&lt;&gt;"",INDEX('Size (Model) (2)'!B:B,3*(ROW()-2)+3),"")</f>
        <v>0</v>
      </c>
      <c r="C17">
        <f>IF($A17&lt;&gt;"",INDEX('Size (Model) (2)'!C:C,3*(ROW()-2)+3),"")</f>
        <v>-1.0257379518072289E-2</v>
      </c>
      <c r="D17">
        <f>IF($A17&lt;&gt;"",INDEX('Size (Model) (2)'!D:D,3*(ROW()-2)+3),"")</f>
        <v>0.05</v>
      </c>
      <c r="E17">
        <f>IF($A17&lt;&gt;"",INDEX('Size (Model) (2)'!E:E,3*(ROW()-2)+3),"")</f>
        <v>2.0189293647267879E-2</v>
      </c>
      <c r="F17">
        <f>IF($A17&lt;&gt;"",INDEX('Size (Model) (2)'!F:F,3*(ROW()-2)+3),"")</f>
        <v>-0.05</v>
      </c>
      <c r="G17">
        <f>IF($A17&lt;&gt;"",INDEX('Size (Model) (2)'!G:G,3*(ROW()-2)+3),"")</f>
        <v>-2.2720020767736313E-2</v>
      </c>
      <c r="H17">
        <f>IF($A17&lt;&gt;"",INDEX('Size (Model) (2)'!H:H,3*(ROW()-2)+3),"")</f>
        <v>4.7455029585798822E-2</v>
      </c>
      <c r="I17">
        <f>IF($A17&lt;&gt;"",INDEX('Size (Model) (2)'!I:I,3*(ROW()-2)+3),"")</f>
        <v>0.05</v>
      </c>
      <c r="J17">
        <f>IF($A17&lt;&gt;"",INDEX('Size (Model) (2)'!J:J,3*(ROW()-2)+3),"")</f>
        <v>-1.457477764474472E-2</v>
      </c>
      <c r="K17">
        <f>IF($A17&lt;&gt;"",INDEX('Size (Model) (2)'!K:K,3*(ROW()-2)+3),"")</f>
        <v>0.05</v>
      </c>
      <c r="L17">
        <f>IF($A17&lt;&gt;"",INDEX('Size (Model) (2)'!L:L,3*(ROW()-2)+3),"")</f>
        <v>-2.6218903846153847E-2</v>
      </c>
      <c r="M17">
        <f>IF($A17&lt;&gt;"",INDEX('Size (Model) (2)'!M:M,3*(ROW()-2)+3),"")</f>
        <v>-2.2426407639117549E-2</v>
      </c>
      <c r="N17">
        <f>IF($A17&lt;&gt;"",INDEX('Size (Model) (2)'!N:N,3*(ROW()-2)+3),"")</f>
        <v>-4.2486226238703642E-2</v>
      </c>
      <c r="O17">
        <f>IF($A17&lt;&gt;"",INDEX('Size (Model) (2)'!O:O,3*(ROW()-2)+3),"")</f>
        <v>0</v>
      </c>
      <c r="P17">
        <f>IF($A17&lt;&gt;"",INDEX('Size (Model) (2)'!P:P,3*(ROW()-2)+3),"")</f>
        <v>1.0510648148148149E-2</v>
      </c>
      <c r="Q17">
        <f>IF($A17&lt;&gt;"",INDEX('Size (Model) (2)'!Q:Q,3*(ROW()-2)+3),"")</f>
        <v>2.3719258872651357E-2</v>
      </c>
      <c r="R17">
        <f>IF($A17&lt;&gt;"",INDEX('Size (Model) (2)'!R:R,3*(ROW()-2)+3),"")</f>
        <v>-2.1947046186895813E-2</v>
      </c>
      <c r="S17">
        <f>IF($A17&lt;&gt;"",INDEX('Size (Model) (2)'!S:S,3*(ROW()-2)+3),"")</f>
        <v>0</v>
      </c>
      <c r="T17">
        <f>IF($A17&lt;&gt;"",INDEX('Size (Model) (2)'!T:T,3*(ROW()-2)+3),"")</f>
        <v>0</v>
      </c>
      <c r="U17">
        <f>IF($A17&lt;&gt;"",INDEX('Size (Model) (2)'!U:U,3*(ROW()-2)+3),"")</f>
        <v>0</v>
      </c>
      <c r="V17">
        <f>IF($A17&lt;&gt;"",INDEX('Size (Model) (2)'!V:V,3*(ROW()-2)+3),"")</f>
        <v>1.895166805671393E-2</v>
      </c>
      <c r="W17">
        <f>IF($A17&lt;&gt;"",INDEX('Size (Model) (2)'!W:W,3*(ROW()-2)+3),"")</f>
        <v>0</v>
      </c>
      <c r="X17">
        <f>IF($A17&lt;&gt;"",INDEX('Size (Model) (2)'!X:X,3*(ROW()-2)+3),"")</f>
        <v>0</v>
      </c>
      <c r="Y17">
        <f>IF($A17&lt;&gt;"",INDEX('Size (Model) (2)'!Y:Y,3*(ROW()-2)+3),"")</f>
        <v>0</v>
      </c>
      <c r="Z17">
        <f>IF($A17&lt;&gt;"",INDEX('Size (Model) (2)'!Z:Z,3*(ROW()-2)+3),"")</f>
        <v>0</v>
      </c>
    </row>
    <row r="18" spans="1:26" x14ac:dyDescent="0.2">
      <c r="A18" s="13">
        <f>IF(INDEX('Size (Model) (2)'!A:A,3*(ROW()-2)+2)&lt;&gt;"",INDEX('Size (Model) (2)'!A:A,3*(ROW()-2)+2),"")</f>
        <v>44743</v>
      </c>
      <c r="B18">
        <f>IF($A18&lt;&gt;"",INDEX('Size (Model) (2)'!B:B,3*(ROW()-2)+3),"")</f>
        <v>1.1352931242460796E-2</v>
      </c>
      <c r="C18">
        <f>IF($A18&lt;&gt;"",INDEX('Size (Model) (2)'!C:C,3*(ROW()-2)+3),"")</f>
        <v>0</v>
      </c>
      <c r="D18">
        <f>IF($A18&lt;&gt;"",INDEX('Size (Model) (2)'!D:D,3*(ROW()-2)+3),"")</f>
        <v>2.7154258429156104E-2</v>
      </c>
      <c r="E18">
        <f>IF($A18&lt;&gt;"",INDEX('Size (Model) (2)'!E:E,3*(ROW()-2)+3),"")</f>
        <v>7.1159685468017552E-3</v>
      </c>
      <c r="F18">
        <f>IF($A18&lt;&gt;"",INDEX('Size (Model) (2)'!F:F,3*(ROW()-2)+3),"")</f>
        <v>-1.8289980637327292E-2</v>
      </c>
      <c r="G18">
        <f>IF($A18&lt;&gt;"",INDEX('Size (Model) (2)'!G:G,3*(ROW()-2)+3),"")</f>
        <v>-1.7087436932391526E-2</v>
      </c>
      <c r="H18">
        <f>IF($A18&lt;&gt;"",INDEX('Size (Model) (2)'!H:H,3*(ROW()-2)+3),"")</f>
        <v>1.4705593750000001E-2</v>
      </c>
      <c r="I18">
        <f>IF($A18&lt;&gt;"",INDEX('Size (Model) (2)'!I:I,3*(ROW()-2)+3),"")</f>
        <v>3.1164172185430467E-2</v>
      </c>
      <c r="J18">
        <f>IF($A18&lt;&gt;"",INDEX('Size (Model) (2)'!J:J,3*(ROW()-2)+3),"")</f>
        <v>0</v>
      </c>
      <c r="K18">
        <f>IF($A18&lt;&gt;"",INDEX('Size (Model) (2)'!K:K,3*(ROW()-2)+3),"")</f>
        <v>3.3636812008577557E-2</v>
      </c>
      <c r="L18">
        <f>IF($A18&lt;&gt;"",INDEX('Size (Model) (2)'!L:L,3*(ROW()-2)+3),"")</f>
        <v>-3.6859391534391522E-2</v>
      </c>
      <c r="M18">
        <f>IF($A18&lt;&gt;"",INDEX('Size (Model) (2)'!M:M,3*(ROW()-2)+3),"")</f>
        <v>-8.3673364153627316E-3</v>
      </c>
      <c r="N18">
        <f>IF($A18&lt;&gt;"",INDEX('Size (Model) (2)'!N:N,3*(ROW()-2)+3),"")</f>
        <v>0</v>
      </c>
      <c r="O18">
        <f>IF($A18&lt;&gt;"",INDEX('Size (Model) (2)'!O:O,3*(ROW()-2)+3),"")</f>
        <v>0</v>
      </c>
      <c r="P18">
        <f>IF($A18&lt;&gt;"",INDEX('Size (Model) (2)'!P:P,3*(ROW()-2)+3),"")</f>
        <v>7.0572735452909419E-3</v>
      </c>
      <c r="Q18">
        <f>IF($A18&lt;&gt;"",INDEX('Size (Model) (2)'!Q:Q,3*(ROW()-2)+3),"")</f>
        <v>-1.541870904325033E-2</v>
      </c>
      <c r="R18">
        <f>IF($A18&lt;&gt;"",INDEX('Size (Model) (2)'!R:R,3*(ROW()-2)+3),"")</f>
        <v>2.2862137651821865E-2</v>
      </c>
      <c r="S18">
        <f>IF($A18&lt;&gt;"",INDEX('Size (Model) (2)'!S:S,3*(ROW()-2)+3),"")</f>
        <v>0</v>
      </c>
      <c r="T18">
        <f>IF($A18&lt;&gt;"",INDEX('Size (Model) (2)'!T:T,3*(ROW()-2)+3),"")</f>
        <v>-1.6102640845070425E-2</v>
      </c>
      <c r="U18">
        <f>IF($A18&lt;&gt;"",INDEX('Size (Model) (2)'!U:U,3*(ROW()-2)+3),"")</f>
        <v>0</v>
      </c>
      <c r="V18">
        <f>IF($A18&lt;&gt;"",INDEX('Size (Model) (2)'!V:V,3*(ROW()-2)+3),"")</f>
        <v>-1.1883308080808081E-2</v>
      </c>
      <c r="W18">
        <f>IF($A18&lt;&gt;"",INDEX('Size (Model) (2)'!W:W,3*(ROW()-2)+3),"")</f>
        <v>0</v>
      </c>
      <c r="X18">
        <f>IF($A18&lt;&gt;"",INDEX('Size (Model) (2)'!X:X,3*(ROW()-2)+3),"")</f>
        <v>0</v>
      </c>
      <c r="Y18">
        <f>IF($A18&lt;&gt;"",INDEX('Size (Model) (2)'!Y:Y,3*(ROW()-2)+3),"")</f>
        <v>0</v>
      </c>
      <c r="Z18">
        <f>IF($A18&lt;&gt;"",INDEX('Size (Model) (2)'!Z:Z,3*(ROW()-2)+3),"")</f>
        <v>0</v>
      </c>
    </row>
    <row r="19" spans="1:26" x14ac:dyDescent="0.2">
      <c r="A19" s="13">
        <f>IF(INDEX('Size (Model) (2)'!A:A,3*(ROW()-2)+2)&lt;&gt;"",INDEX('Size (Model) (2)'!A:A,3*(ROW()-2)+2),"")</f>
        <v>44774</v>
      </c>
      <c r="B19">
        <f>IF($A19&lt;&gt;"",INDEX('Size (Model) (2)'!B:B,3*(ROW()-2)+3),"")</f>
        <v>1.1352931242460796E-2</v>
      </c>
      <c r="C19">
        <f>IF($A19&lt;&gt;"",INDEX('Size (Model) (2)'!C:C,3*(ROW()-2)+3),"")</f>
        <v>0</v>
      </c>
      <c r="D19">
        <f>IF($A19&lt;&gt;"",INDEX('Size (Model) (2)'!D:D,3*(ROW()-2)+3),"")</f>
        <v>2.7154258429156104E-2</v>
      </c>
      <c r="E19">
        <f>IF($A19&lt;&gt;"",INDEX('Size (Model) (2)'!E:E,3*(ROW()-2)+3),"")</f>
        <v>0</v>
      </c>
      <c r="F19">
        <f>IF($A19&lt;&gt;"",INDEX('Size (Model) (2)'!F:F,3*(ROW()-2)+3),"")</f>
        <v>-1.8289980637327292E-2</v>
      </c>
      <c r="G19">
        <f>IF($A19&lt;&gt;"",INDEX('Size (Model) (2)'!G:G,3*(ROW()-2)+3),"")</f>
        <v>4.0655892581143743E-2</v>
      </c>
      <c r="H19">
        <f>IF($A19&lt;&gt;"",INDEX('Size (Model) (2)'!H:H,3*(ROW()-2)+3),"")</f>
        <v>1.4705593750000001E-2</v>
      </c>
      <c r="I19">
        <f>IF($A19&lt;&gt;"",INDEX('Size (Model) (2)'!I:I,3*(ROW()-2)+3),"")</f>
        <v>2.6234404089095741E-2</v>
      </c>
      <c r="J19">
        <f>IF($A19&lt;&gt;"",INDEX('Size (Model) (2)'!J:J,3*(ROW()-2)+3),"")</f>
        <v>0</v>
      </c>
      <c r="K19">
        <f>IF($A19&lt;&gt;"",INDEX('Size (Model) (2)'!K:K,3*(ROW()-2)+3),"")</f>
        <v>3.3636812008577557E-2</v>
      </c>
      <c r="L19">
        <f>IF($A19&lt;&gt;"",INDEX('Size (Model) (2)'!L:L,3*(ROW()-2)+3),"")</f>
        <v>-3.6859391534391522E-2</v>
      </c>
      <c r="M19">
        <f>IF($A19&lt;&gt;"",INDEX('Size (Model) (2)'!M:M,3*(ROW()-2)+3),"")</f>
        <v>-8.3673364153627316E-3</v>
      </c>
      <c r="N19">
        <f>IF($A19&lt;&gt;"",INDEX('Size (Model) (2)'!N:N,3*(ROW()-2)+3),"")</f>
        <v>0</v>
      </c>
      <c r="O19">
        <f>IF($A19&lt;&gt;"",INDEX('Size (Model) (2)'!O:O,3*(ROW()-2)+3),"")</f>
        <v>0</v>
      </c>
      <c r="P19">
        <f>IF($A19&lt;&gt;"",INDEX('Size (Model) (2)'!P:P,3*(ROW()-2)+3),"")</f>
        <v>0</v>
      </c>
      <c r="Q19">
        <f>IF($A19&lt;&gt;"",INDEX('Size (Model) (2)'!Q:Q,3*(ROW()-2)+3),"")</f>
        <v>-4.8532034132841316E-2</v>
      </c>
      <c r="R19">
        <f>IF($A19&lt;&gt;"",INDEX('Size (Model) (2)'!R:R,3*(ROW()-2)+3),"")</f>
        <v>1.8754595777548917E-2</v>
      </c>
      <c r="S19">
        <f>IF($A19&lt;&gt;"",INDEX('Size (Model) (2)'!S:S,3*(ROW()-2)+3),"")</f>
        <v>-3.5546435810810809E-2</v>
      </c>
      <c r="T19">
        <f>IF($A19&lt;&gt;"",INDEX('Size (Model) (2)'!T:T,3*(ROW()-2)+3),"")</f>
        <v>-1.6102640845070425E-2</v>
      </c>
      <c r="U19">
        <f>IF($A19&lt;&gt;"",INDEX('Size (Model) (2)'!U:U,3*(ROW()-2)+3),"")</f>
        <v>0</v>
      </c>
      <c r="V19">
        <f>IF($A19&lt;&gt;"",INDEX('Size (Model) (2)'!V:V,3*(ROW()-2)+3),"")</f>
        <v>2.0338424613402063E-2</v>
      </c>
      <c r="W19">
        <f>IF($A19&lt;&gt;"",INDEX('Size (Model) (2)'!W:W,3*(ROW()-2)+3),"")</f>
        <v>0</v>
      </c>
      <c r="X19">
        <f>IF($A19&lt;&gt;"",INDEX('Size (Model) (2)'!X:X,3*(ROW()-2)+3),"")</f>
        <v>0</v>
      </c>
      <c r="Y19">
        <f>IF($A19&lt;&gt;"",INDEX('Size (Model) (2)'!Y:Y,3*(ROW()-2)+3),"")</f>
        <v>0</v>
      </c>
      <c r="Z19">
        <f>IF($A19&lt;&gt;"",INDEX('Size (Model) (2)'!Z:Z,3*(ROW()-2)+3),"")</f>
        <v>0</v>
      </c>
    </row>
    <row r="20" spans="1:26" x14ac:dyDescent="0.2">
      <c r="A20" s="13">
        <f>IF(INDEX('Size (Model) (2)'!A:A,3*(ROW()-2)+2)&lt;&gt;"",INDEX('Size (Model) (2)'!A:A,3*(ROW()-2)+2),"")</f>
        <v>44805</v>
      </c>
      <c r="B20">
        <f>IF($A20&lt;&gt;"",INDEX('Size (Model) (2)'!B:B,3*(ROW()-2)+3),"")</f>
        <v>2.3813979706877111E-2</v>
      </c>
      <c r="C20">
        <f>IF($A20&lt;&gt;"",INDEX('Size (Model) (2)'!C:C,3*(ROW()-2)+3),"")</f>
        <v>1.9680791592128804E-2</v>
      </c>
      <c r="D20">
        <f>IF($A20&lt;&gt;"",INDEX('Size (Model) (2)'!D:D,3*(ROW()-2)+3),"")</f>
        <v>2.7154258429156104E-2</v>
      </c>
      <c r="E20">
        <f>IF($A20&lt;&gt;"",INDEX('Size (Model) (2)'!E:E,3*(ROW()-2)+3),"")</f>
        <v>9.9844015882019285E-3</v>
      </c>
      <c r="F20">
        <f>IF($A20&lt;&gt;"",INDEX('Size (Model) (2)'!F:F,3*(ROW()-2)+3),"")</f>
        <v>-7.4856474590686787E-3</v>
      </c>
      <c r="G20">
        <f>IF($A20&lt;&gt;"",INDEX('Size (Model) (2)'!G:G,3*(ROW()-2)+3),"")</f>
        <v>-4.6616790254237293E-3</v>
      </c>
      <c r="H20">
        <f>IF($A20&lt;&gt;"",INDEX('Size (Model) (2)'!H:H,3*(ROW()-2)+3),"")</f>
        <v>2.2211356466876969E-2</v>
      </c>
      <c r="I20">
        <f>IF($A20&lt;&gt;"",INDEX('Size (Model) (2)'!I:I,3*(ROW()-2)+3),"")</f>
        <v>0</v>
      </c>
      <c r="J20">
        <f>IF($A20&lt;&gt;"",INDEX('Size (Model) (2)'!J:J,3*(ROW()-2)+3),"")</f>
        <v>7.3009124844462875E-3</v>
      </c>
      <c r="K20">
        <f>IF($A20&lt;&gt;"",INDEX('Size (Model) (2)'!K:K,3*(ROW()-2)+3),"")</f>
        <v>3.3636812008577557E-2</v>
      </c>
      <c r="L20">
        <f>IF($A20&lt;&gt;"",INDEX('Size (Model) (2)'!L:L,3*(ROW()-2)+3),"")</f>
        <v>-3.6859391534391522E-2</v>
      </c>
      <c r="M20">
        <f>IF($A20&lt;&gt;"",INDEX('Size (Model) (2)'!M:M,3*(ROW()-2)+3),"")</f>
        <v>-8.3673364153627316E-3</v>
      </c>
      <c r="N20">
        <f>IF($A20&lt;&gt;"",INDEX('Size (Model) (2)'!N:N,3*(ROW()-2)+3),"")</f>
        <v>0</v>
      </c>
      <c r="O20">
        <f>IF($A20&lt;&gt;"",INDEX('Size (Model) (2)'!O:O,3*(ROW()-2)+3),"")</f>
        <v>0</v>
      </c>
      <c r="P20">
        <f>IF($A20&lt;&gt;"",INDEX('Size (Model) (2)'!P:P,3*(ROW()-2)+3),"")</f>
        <v>0</v>
      </c>
      <c r="Q20">
        <f>IF($A20&lt;&gt;"",INDEX('Size (Model) (2)'!Q:Q,3*(ROW()-2)+3),"")</f>
        <v>-4.8532034132841316E-2</v>
      </c>
      <c r="R20">
        <f>IF($A20&lt;&gt;"",INDEX('Size (Model) (2)'!R:R,3*(ROW()-2)+3),"")</f>
        <v>1.8754595777548917E-2</v>
      </c>
      <c r="S20">
        <f>IF($A20&lt;&gt;"",INDEX('Size (Model) (2)'!S:S,3*(ROW()-2)+3),"")</f>
        <v>-3.5546435810810809E-2</v>
      </c>
      <c r="T20">
        <f>IF($A20&lt;&gt;"",INDEX('Size (Model) (2)'!T:T,3*(ROW()-2)+3),"")</f>
        <v>-1.6102640845070425E-2</v>
      </c>
      <c r="U20">
        <f>IF($A20&lt;&gt;"",INDEX('Size (Model) (2)'!U:U,3*(ROW()-2)+3),"")</f>
        <v>0</v>
      </c>
      <c r="V20">
        <f>IF($A20&lt;&gt;"",INDEX('Size (Model) (2)'!V:V,3*(ROW()-2)+3),"")</f>
        <v>-9.0734536082474216E-3</v>
      </c>
      <c r="W20">
        <f>IF($A20&lt;&gt;"",INDEX('Size (Model) (2)'!W:W,3*(ROW()-2)+3),"")</f>
        <v>0</v>
      </c>
      <c r="X20">
        <f>IF($A20&lt;&gt;"",INDEX('Size (Model) (2)'!X:X,3*(ROW()-2)+3),"")</f>
        <v>0</v>
      </c>
      <c r="Y20">
        <f>IF($A20&lt;&gt;"",INDEX('Size (Model) (2)'!Y:Y,3*(ROW()-2)+3),"")</f>
        <v>0</v>
      </c>
      <c r="Z20">
        <f>IF($A20&lt;&gt;"",INDEX('Size (Model) (2)'!Z:Z,3*(ROW()-2)+3),"")</f>
        <v>0</v>
      </c>
    </row>
    <row r="21" spans="1:26" x14ac:dyDescent="0.2">
      <c r="A21" s="13">
        <f>IF(INDEX('Size (Model) (2)'!A:A,3*(ROW()-2)+2)&lt;&gt;"",INDEX('Size (Model) (2)'!A:A,3*(ROW()-2)+2),"")</f>
        <v>44837</v>
      </c>
      <c r="B21">
        <f>IF($A21&lt;&gt;"",INDEX('Size (Model) (2)'!B:B,3*(ROW()-2)+3),"")</f>
        <v>7.6083013044491044E-3</v>
      </c>
      <c r="C21">
        <f>IF($A21&lt;&gt;"",INDEX('Size (Model) (2)'!C:C,3*(ROW()-2)+3),"")</f>
        <v>0</v>
      </c>
      <c r="D21">
        <f>IF($A21&lt;&gt;"",INDEX('Size (Model) (2)'!D:D,3*(ROW()-2)+3),"")</f>
        <v>2.7154258429156104E-2</v>
      </c>
      <c r="E21">
        <f>IF($A21&lt;&gt;"",INDEX('Size (Model) (2)'!E:E,3*(ROW()-2)+3),"")</f>
        <v>9.9844015882019285E-3</v>
      </c>
      <c r="F21">
        <f>IF($A21&lt;&gt;"",INDEX('Size (Model) (2)'!F:F,3*(ROW()-2)+3),"")</f>
        <v>0</v>
      </c>
      <c r="G21">
        <f>IF($A21&lt;&gt;"",INDEX('Size (Model) (2)'!G:G,3*(ROW()-2)+3),"")</f>
        <v>0</v>
      </c>
      <c r="H21">
        <f>IF($A21&lt;&gt;"",INDEX('Size (Model) (2)'!H:H,3*(ROW()-2)+3),"")</f>
        <v>1.6209646401985116E-2</v>
      </c>
      <c r="I21">
        <f>IF($A21&lt;&gt;"",INDEX('Size (Model) (2)'!I:I,3*(ROW()-2)+3),"")</f>
        <v>-2.1154428432642487E-2</v>
      </c>
      <c r="J21">
        <f>IF($A21&lt;&gt;"",INDEX('Size (Model) (2)'!J:J,3*(ROW()-2)+3),"")</f>
        <v>0</v>
      </c>
      <c r="K21">
        <f>IF($A21&lt;&gt;"",INDEX('Size (Model) (2)'!K:K,3*(ROW()-2)+3),"")</f>
        <v>0</v>
      </c>
      <c r="L21">
        <f>IF($A21&lt;&gt;"",INDEX('Size (Model) (2)'!L:L,3*(ROW()-2)+3),"")</f>
        <v>-3.6859391534391522E-2</v>
      </c>
      <c r="M21">
        <f>IF($A21&lt;&gt;"",INDEX('Size (Model) (2)'!M:M,3*(ROW()-2)+3),"")</f>
        <v>8.4980974372316897E-3</v>
      </c>
      <c r="N21">
        <f>IF($A21&lt;&gt;"",INDEX('Size (Model) (2)'!N:N,3*(ROW()-2)+3),"")</f>
        <v>0</v>
      </c>
      <c r="O21">
        <f>IF($A21&lt;&gt;"",INDEX('Size (Model) (2)'!O:O,3*(ROW()-2)+3),"")</f>
        <v>0</v>
      </c>
      <c r="P21">
        <f>IF($A21&lt;&gt;"",INDEX('Size (Model) (2)'!P:P,3*(ROW()-2)+3),"")</f>
        <v>-1.956127414283575E-2</v>
      </c>
      <c r="Q21">
        <f>IF($A21&lt;&gt;"",INDEX('Size (Model) (2)'!Q:Q,3*(ROW()-2)+3),"")</f>
        <v>-4.7520520126091176E-2</v>
      </c>
      <c r="R21">
        <f>IF($A21&lt;&gt;"",INDEX('Size (Model) (2)'!R:R,3*(ROW()-2)+3),"")</f>
        <v>1.8754595777548917E-2</v>
      </c>
      <c r="S21">
        <f>IF($A21&lt;&gt;"",INDEX('Size (Model) (2)'!S:S,3*(ROW()-2)+3),"")</f>
        <v>-3.9101190167924099E-2</v>
      </c>
      <c r="T21">
        <f>IF($A21&lt;&gt;"",INDEX('Size (Model) (2)'!T:T,3*(ROW()-2)+3),"")</f>
        <v>-1.6102640845070425E-2</v>
      </c>
      <c r="U21">
        <f>IF($A21&lt;&gt;"",INDEX('Size (Model) (2)'!U:U,3*(ROW()-2)+3),"")</f>
        <v>0</v>
      </c>
      <c r="V21">
        <f>IF($A21&lt;&gt;"",INDEX('Size (Model) (2)'!V:V,3*(ROW()-2)+3),"")</f>
        <v>-2.7621511627906981E-2</v>
      </c>
      <c r="W21">
        <f>IF($A21&lt;&gt;"",INDEX('Size (Model) (2)'!W:W,3*(ROW()-2)+3),"")</f>
        <v>0</v>
      </c>
      <c r="X21">
        <f>IF($A21&lt;&gt;"",INDEX('Size (Model) (2)'!X:X,3*(ROW()-2)+3),"")</f>
        <v>0</v>
      </c>
      <c r="Y21">
        <f>IF($A21&lt;&gt;"",INDEX('Size (Model) (2)'!Y:Y,3*(ROW()-2)+3),"")</f>
        <v>0</v>
      </c>
      <c r="Z21">
        <f>IF($A21&lt;&gt;"",INDEX('Size (Model) (2)'!Z:Z,3*(ROW()-2)+3),"")</f>
        <v>0</v>
      </c>
    </row>
    <row r="22" spans="1:26" x14ac:dyDescent="0.2">
      <c r="A22" s="13">
        <f>IF(INDEX('Size (Model) (2)'!A:A,3*(ROW()-2)+2)&lt;&gt;"",INDEX('Size (Model) (2)'!A:A,3*(ROW()-2)+2),"")</f>
        <v>44866</v>
      </c>
      <c r="B22">
        <f>IF($A22&lt;&gt;"",INDEX('Size (Model) (2)'!B:B,3*(ROW()-2)+3),"")</f>
        <v>7.6083013044491044E-3</v>
      </c>
      <c r="C22">
        <f>IF($A22&lt;&gt;"",INDEX('Size (Model) (2)'!C:C,3*(ROW()-2)+3),"")</f>
        <v>8.9891799132947991E-3</v>
      </c>
      <c r="D22">
        <f>IF($A22&lt;&gt;"",INDEX('Size (Model) (2)'!D:D,3*(ROW()-2)+3),"")</f>
        <v>0</v>
      </c>
      <c r="E22">
        <f>IF($A22&lt;&gt;"",INDEX('Size (Model) (2)'!E:E,3*(ROW()-2)+3),"")</f>
        <v>9.9844015882019285E-3</v>
      </c>
      <c r="F22">
        <f>IF($A22&lt;&gt;"",INDEX('Size (Model) (2)'!F:F,3*(ROW()-2)+3),"")</f>
        <v>0</v>
      </c>
      <c r="G22">
        <f>IF($A22&lt;&gt;"",INDEX('Size (Model) (2)'!G:G,3*(ROW()-2)+3),"")</f>
        <v>0</v>
      </c>
      <c r="H22">
        <f>IF($A22&lt;&gt;"",INDEX('Size (Model) (2)'!H:H,3*(ROW()-2)+3),"")</f>
        <v>1.6209646401985116E-2</v>
      </c>
      <c r="I22">
        <f>IF($A22&lt;&gt;"",INDEX('Size (Model) (2)'!I:I,3*(ROW()-2)+3),"")</f>
        <v>-2.1154428432642487E-2</v>
      </c>
      <c r="J22">
        <f>IF($A22&lt;&gt;"",INDEX('Size (Model) (2)'!J:J,3*(ROW()-2)+3),"")</f>
        <v>1.7780708553210206E-2</v>
      </c>
      <c r="K22">
        <f>IF($A22&lt;&gt;"",INDEX('Size (Model) (2)'!K:K,3*(ROW()-2)+3),"")</f>
        <v>-0.05</v>
      </c>
      <c r="L22">
        <f>IF($A22&lt;&gt;"",INDEX('Size (Model) (2)'!L:L,3*(ROW()-2)+3),"")</f>
        <v>-0.05</v>
      </c>
      <c r="M22">
        <f>IF($A22&lt;&gt;"",INDEX('Size (Model) (2)'!M:M,3*(ROW()-2)+3),"")</f>
        <v>0</v>
      </c>
      <c r="N22">
        <f>IF($A22&lt;&gt;"",INDEX('Size (Model) (2)'!N:N,3*(ROW()-2)+3),"")</f>
        <v>-2.0333583731455867E-2</v>
      </c>
      <c r="O22">
        <f>IF($A22&lt;&gt;"",INDEX('Size (Model) (2)'!O:O,3*(ROW()-2)+3),"")</f>
        <v>0</v>
      </c>
      <c r="P22">
        <f>IF($A22&lt;&gt;"",INDEX('Size (Model) (2)'!P:P,3*(ROW()-2)+3),"")</f>
        <v>2.5473826586864069E-2</v>
      </c>
      <c r="Q22">
        <f>IF($A22&lt;&gt;"",INDEX('Size (Model) (2)'!Q:Q,3*(ROW()-2)+3),"")</f>
        <v>-1.9898292937992123E-2</v>
      </c>
      <c r="R22">
        <f>IF($A22&lt;&gt;"",INDEX('Size (Model) (2)'!R:R,3*(ROW()-2)+3),"")</f>
        <v>1.1476960332103322E-2</v>
      </c>
      <c r="S22">
        <f>IF($A22&lt;&gt;"",INDEX('Size (Model) (2)'!S:S,3*(ROW()-2)+3),"")</f>
        <v>-2.8984466845878135E-2</v>
      </c>
      <c r="T22">
        <f>IF($A22&lt;&gt;"",INDEX('Size (Model) (2)'!T:T,3*(ROW()-2)+3),"")</f>
        <v>-1.6102640845070425E-2</v>
      </c>
      <c r="U22">
        <f>IF($A22&lt;&gt;"",INDEX('Size (Model) (2)'!U:U,3*(ROW()-2)+3),"")</f>
        <v>-2.2999619596131973E-2</v>
      </c>
      <c r="V22">
        <f>IF($A22&lt;&gt;"",INDEX('Size (Model) (2)'!V:V,3*(ROW()-2)+3),"")</f>
        <v>3.2805948275862071E-2</v>
      </c>
      <c r="W22">
        <f>IF($A22&lt;&gt;"",INDEX('Size (Model) (2)'!W:W,3*(ROW()-2)+3),"")</f>
        <v>0</v>
      </c>
      <c r="X22">
        <f>IF($A22&lt;&gt;"",INDEX('Size (Model) (2)'!X:X,3*(ROW()-2)+3),"")</f>
        <v>0</v>
      </c>
      <c r="Y22">
        <f>IF($A22&lt;&gt;"",INDEX('Size (Model) (2)'!Y:Y,3*(ROW()-2)+3),"")</f>
        <v>0</v>
      </c>
      <c r="Z22">
        <f>IF($A22&lt;&gt;"",INDEX('Size (Model) (2)'!Z:Z,3*(ROW()-2)+3),"")</f>
        <v>0</v>
      </c>
    </row>
    <row r="23" spans="1:26" x14ac:dyDescent="0.2">
      <c r="A23" s="13">
        <f>IF(INDEX('Size (Model) (2)'!A:A,3*(ROW()-2)+2)&lt;&gt;"",INDEX('Size (Model) (2)'!A:A,3*(ROW()-2)+2),"")</f>
        <v>44896</v>
      </c>
      <c r="B23">
        <f>IF($A23&lt;&gt;"",INDEX('Size (Model) (2)'!B:B,3*(ROW()-2)+3),"")</f>
        <v>1.1941277421280403E-2</v>
      </c>
      <c r="C23">
        <f>IF($A23&lt;&gt;"",INDEX('Size (Model) (2)'!C:C,3*(ROW()-2)+3),"")</f>
        <v>1.7799468610973798E-2</v>
      </c>
      <c r="D23">
        <f>IF($A23&lt;&gt;"",INDEX('Size (Model) (2)'!D:D,3*(ROW()-2)+3),"")</f>
        <v>1.3222555769760393E-2</v>
      </c>
      <c r="E23">
        <f>IF($A23&lt;&gt;"",INDEX('Size (Model) (2)'!E:E,3*(ROW()-2)+3),"")</f>
        <v>3.3294798890429952E-2</v>
      </c>
      <c r="F23">
        <f>IF($A23&lt;&gt;"",INDEX('Size (Model) (2)'!F:F,3*(ROW()-2)+3),"")</f>
        <v>0</v>
      </c>
      <c r="G23">
        <f>IF($A23&lt;&gt;"",INDEX('Size (Model) (2)'!G:G,3*(ROW()-2)+3),"")</f>
        <v>1.1845817912657288E-2</v>
      </c>
      <c r="H23">
        <f>IF($A23&lt;&gt;"",INDEX('Size (Model) (2)'!H:H,3*(ROW()-2)+3),"")</f>
        <v>0</v>
      </c>
      <c r="I23">
        <f>IF($A23&lt;&gt;"",INDEX('Size (Model) (2)'!I:I,3*(ROW()-2)+3),"")</f>
        <v>-3.0776346153846151E-2</v>
      </c>
      <c r="J23">
        <f>IF($A23&lt;&gt;"",INDEX('Size (Model) (2)'!J:J,3*(ROW()-2)+3),"")</f>
        <v>1.7780708553210206E-2</v>
      </c>
      <c r="K23">
        <f>IF($A23&lt;&gt;"",INDEX('Size (Model) (2)'!K:K,3*(ROW()-2)+3),"")</f>
        <v>-4.5250801131008482E-2</v>
      </c>
      <c r="L23">
        <f>IF($A23&lt;&gt;"",INDEX('Size (Model) (2)'!L:L,3*(ROW()-2)+3),"")</f>
        <v>-0.05</v>
      </c>
      <c r="M23">
        <f>IF($A23&lt;&gt;"",INDEX('Size (Model) (2)'!M:M,3*(ROW()-2)+3),"")</f>
        <v>0</v>
      </c>
      <c r="N23">
        <f>IF($A23&lt;&gt;"",INDEX('Size (Model) (2)'!N:N,3*(ROW()-2)+3),"")</f>
        <v>-2.0333583731455867E-2</v>
      </c>
      <c r="O23">
        <f>IF($A23&lt;&gt;"",INDEX('Size (Model) (2)'!O:O,3*(ROW()-2)+3),"")</f>
        <v>0</v>
      </c>
      <c r="P23">
        <f>IF($A23&lt;&gt;"",INDEX('Size (Model) (2)'!P:P,3*(ROW()-2)+3),"")</f>
        <v>0</v>
      </c>
      <c r="Q23">
        <f>IF($A23&lt;&gt;"",INDEX('Size (Model) (2)'!Q:Q,3*(ROW()-2)+3),"")</f>
        <v>-2.3149035679845706E-2</v>
      </c>
      <c r="R23">
        <f>IF($A23&lt;&gt;"",INDEX('Size (Model) (2)'!R:R,3*(ROW()-2)+3),"")</f>
        <v>0</v>
      </c>
      <c r="S23">
        <f>IF($A23&lt;&gt;"",INDEX('Size (Model) (2)'!S:S,3*(ROW()-2)+3),"")</f>
        <v>-2.8984466845878135E-2</v>
      </c>
      <c r="T23">
        <f>IF($A23&lt;&gt;"",INDEX('Size (Model) (2)'!T:T,3*(ROW()-2)+3),"")</f>
        <v>-3.7045601851851843E-2</v>
      </c>
      <c r="U23">
        <f>IF($A23&lt;&gt;"",INDEX('Size (Model) (2)'!U:U,3*(ROW()-2)+3),"")</f>
        <v>-4.1293950688073393E-2</v>
      </c>
      <c r="V23">
        <f>IF($A23&lt;&gt;"",INDEX('Size (Model) (2)'!V:V,3*(ROW()-2)+3),"")</f>
        <v>0</v>
      </c>
      <c r="W23">
        <f>IF($A23&lt;&gt;"",INDEX('Size (Model) (2)'!W:W,3*(ROW()-2)+3),"")</f>
        <v>0</v>
      </c>
      <c r="X23">
        <f>IF($A23&lt;&gt;"",INDEX('Size (Model) (2)'!X:X,3*(ROW()-2)+3),"")</f>
        <v>0</v>
      </c>
      <c r="Y23">
        <f>IF($A23&lt;&gt;"",INDEX('Size (Model) (2)'!Y:Y,3*(ROW()-2)+3),"")</f>
        <v>0</v>
      </c>
      <c r="Z23">
        <f>IF($A23&lt;&gt;"",INDEX('Size (Model) (2)'!Z:Z,3*(ROW()-2)+3),"")</f>
        <v>0</v>
      </c>
    </row>
    <row r="24" spans="1:26" x14ac:dyDescent="0.2">
      <c r="A24" s="13">
        <f>IF(INDEX('Size (Model) (2)'!A:A,3*(ROW()-2)+2)&lt;&gt;"",INDEX('Size (Model) (2)'!A:A,3*(ROW()-2)+2),"")</f>
        <v>44929</v>
      </c>
      <c r="B24">
        <f>IF($A24&lt;&gt;"",INDEX('Size (Model) (2)'!B:B,3*(ROW()-2)+3),"")</f>
        <v>1.1941277421280403E-2</v>
      </c>
      <c r="C24">
        <f>IF($A24&lt;&gt;"",INDEX('Size (Model) (2)'!C:C,3*(ROW()-2)+3),"")</f>
        <v>0</v>
      </c>
      <c r="D24">
        <f>IF($A24&lt;&gt;"",INDEX('Size (Model) (2)'!D:D,3*(ROW()-2)+3),"")</f>
        <v>0.05</v>
      </c>
      <c r="E24">
        <f>IF($A24&lt;&gt;"",INDEX('Size (Model) (2)'!E:E,3*(ROW()-2)+3),"")</f>
        <v>1.1275433676796662E-2</v>
      </c>
      <c r="F24">
        <f>IF($A24&lt;&gt;"",INDEX('Size (Model) (2)'!F:F,3*(ROW()-2)+3),"")</f>
        <v>0</v>
      </c>
      <c r="G24">
        <f>IF($A24&lt;&gt;"",INDEX('Size (Model) (2)'!G:G,3*(ROW()-2)+3),"")</f>
        <v>1.1148923136445704E-2</v>
      </c>
      <c r="H24">
        <f>IF($A24&lt;&gt;"",INDEX('Size (Model) (2)'!H:H,3*(ROW()-2)+3),"")</f>
        <v>0</v>
      </c>
      <c r="I24">
        <f>IF($A24&lt;&gt;"",INDEX('Size (Model) (2)'!I:I,3*(ROW()-2)+3),"")</f>
        <v>2.7270899053627756E-2</v>
      </c>
      <c r="J24">
        <f>IF($A24&lt;&gt;"",INDEX('Size (Model) (2)'!J:J,3*(ROW()-2)+3),"")</f>
        <v>1.7780708553210206E-2</v>
      </c>
      <c r="K24">
        <f>IF($A24&lt;&gt;"",INDEX('Size (Model) (2)'!K:K,3*(ROW()-2)+3),"")</f>
        <v>-4.5250801131008482E-2</v>
      </c>
      <c r="L24">
        <f>IF($A24&lt;&gt;"",INDEX('Size (Model) (2)'!L:L,3*(ROW()-2)+3),"")</f>
        <v>-3.1550638686131387E-2</v>
      </c>
      <c r="M24">
        <f>IF($A24&lt;&gt;"",INDEX('Size (Model) (2)'!M:M,3*(ROW()-2)+3),"")</f>
        <v>0</v>
      </c>
      <c r="N24">
        <f>IF($A24&lt;&gt;"",INDEX('Size (Model) (2)'!N:N,3*(ROW()-2)+3),"")</f>
        <v>-2.0333583731455867E-2</v>
      </c>
      <c r="O24">
        <f>IF($A24&lt;&gt;"",INDEX('Size (Model) (2)'!O:O,3*(ROW()-2)+3),"")</f>
        <v>0</v>
      </c>
      <c r="P24">
        <f>IF($A24&lt;&gt;"",INDEX('Size (Model) (2)'!P:P,3*(ROW()-2)+3),"")</f>
        <v>0</v>
      </c>
      <c r="Q24">
        <f>IF($A24&lt;&gt;"",INDEX('Size (Model) (2)'!Q:Q,3*(ROW()-2)+3),"")</f>
        <v>-2.1008201701093555E-2</v>
      </c>
      <c r="R24">
        <f>IF($A24&lt;&gt;"",INDEX('Size (Model) (2)'!R:R,3*(ROW()-2)+3),"")</f>
        <v>1.6274237575301206E-2</v>
      </c>
      <c r="S24">
        <f>IF($A24&lt;&gt;"",INDEX('Size (Model) (2)'!S:S,3*(ROW()-2)+3),"")</f>
        <v>-2.8984466845878135E-2</v>
      </c>
      <c r="T24">
        <f>IF($A24&lt;&gt;"",INDEX('Size (Model) (2)'!T:T,3*(ROW()-2)+3),"")</f>
        <v>-3.7045601851851843E-2</v>
      </c>
      <c r="U24">
        <f>IF($A24&lt;&gt;"",INDEX('Size (Model) (2)'!U:U,3*(ROW()-2)+3),"")</f>
        <v>-0.05</v>
      </c>
      <c r="V24">
        <f>IF($A24&lt;&gt;"",INDEX('Size (Model) (2)'!V:V,3*(ROW()-2)+3),"")</f>
        <v>3.7833150984682706E-2</v>
      </c>
      <c r="W24">
        <f>IF($A24&lt;&gt;"",INDEX('Size (Model) (2)'!W:W,3*(ROW()-2)+3),"")</f>
        <v>0</v>
      </c>
      <c r="X24">
        <f>IF($A24&lt;&gt;"",INDEX('Size (Model) (2)'!X:X,3*(ROW()-2)+3),"")</f>
        <v>0</v>
      </c>
      <c r="Y24">
        <f>IF($A24&lt;&gt;"",INDEX('Size (Model) (2)'!Y:Y,3*(ROW()-2)+3),"")</f>
        <v>0</v>
      </c>
      <c r="Z24">
        <f>IF($A24&lt;&gt;"",INDEX('Size (Model) (2)'!Z:Z,3*(ROW()-2)+3),"")</f>
        <v>0</v>
      </c>
    </row>
    <row r="25" spans="1:26" x14ac:dyDescent="0.2">
      <c r="A25" s="13">
        <f>IF(INDEX('Size (Model) (2)'!A:A,3*(ROW()-2)+2)&lt;&gt;"",INDEX('Size (Model) (2)'!A:A,3*(ROW()-2)+2),"")</f>
        <v>44958</v>
      </c>
      <c r="B25">
        <f>IF($A25&lt;&gt;"",INDEX('Size (Model) (2)'!B:B,3*(ROW()-2)+3),"")</f>
        <v>1.614407836754421E-2</v>
      </c>
      <c r="C25">
        <f>IF($A25&lt;&gt;"",INDEX('Size (Model) (2)'!C:C,3*(ROW()-2)+3),"")</f>
        <v>1.0009726996298256E-2</v>
      </c>
      <c r="D25">
        <f>IF($A25&lt;&gt;"",INDEX('Size (Model) (2)'!D:D,3*(ROW()-2)+3),"")</f>
        <v>0</v>
      </c>
      <c r="E25">
        <f>IF($A25&lt;&gt;"",INDEX('Size (Model) (2)'!E:E,3*(ROW()-2)+3),"")</f>
        <v>3.0338015894216641E-2</v>
      </c>
      <c r="F25">
        <f>IF($A25&lt;&gt;"",INDEX('Size (Model) (2)'!F:F,3*(ROW()-2)+3),"")</f>
        <v>0</v>
      </c>
      <c r="G25">
        <f>IF($A25&lt;&gt;"",INDEX('Size (Model) (2)'!G:G,3*(ROW()-2)+3),"")</f>
        <v>0</v>
      </c>
      <c r="H25">
        <f>IF($A25&lt;&gt;"",INDEX('Size (Model) (2)'!H:H,3*(ROW()-2)+3),"")</f>
        <v>1.1069236111111111E-2</v>
      </c>
      <c r="I25">
        <f>IF($A25&lt;&gt;"",INDEX('Size (Model) (2)'!I:I,3*(ROW()-2)+3),"")</f>
        <v>-2.3809300314465414E-2</v>
      </c>
      <c r="J25">
        <f>IF($A25&lt;&gt;"",INDEX('Size (Model) (2)'!J:J,3*(ROW()-2)+3),"")</f>
        <v>1.8200378605769233E-2</v>
      </c>
      <c r="K25">
        <f>IF($A25&lt;&gt;"",INDEX('Size (Model) (2)'!K:K,3*(ROW()-2)+3),"")</f>
        <v>-4.5250801131008482E-2</v>
      </c>
      <c r="L25">
        <f>IF($A25&lt;&gt;"",INDEX('Size (Model) (2)'!L:L,3*(ROW()-2)+3),"")</f>
        <v>1.2964653253424659E-2</v>
      </c>
      <c r="M25">
        <f>IF($A25&lt;&gt;"",INDEX('Size (Model) (2)'!M:M,3*(ROW()-2)+3),"")</f>
        <v>0</v>
      </c>
      <c r="N25">
        <f>IF($A25&lt;&gt;"",INDEX('Size (Model) (2)'!N:N,3*(ROW()-2)+3),"")</f>
        <v>0</v>
      </c>
      <c r="O25">
        <f>IF($A25&lt;&gt;"",INDEX('Size (Model) (2)'!O:O,3*(ROW()-2)+3),"")</f>
        <v>0</v>
      </c>
      <c r="P25">
        <f>IF($A25&lt;&gt;"",INDEX('Size (Model) (2)'!P:P,3*(ROW()-2)+3),"")</f>
        <v>-1.1791555053729951E-2</v>
      </c>
      <c r="Q25">
        <f>IF($A25&lt;&gt;"",INDEX('Size (Model) (2)'!Q:Q,3*(ROW()-2)+3),"")</f>
        <v>-1.9924625000000001E-2</v>
      </c>
      <c r="R25">
        <f>IF($A25&lt;&gt;"",INDEX('Size (Model) (2)'!R:R,3*(ROW()-2)+3),"")</f>
        <v>1.3339248590556732E-2</v>
      </c>
      <c r="S25">
        <f>IF($A25&lt;&gt;"",INDEX('Size (Model) (2)'!S:S,3*(ROW()-2)+3),"")</f>
        <v>0</v>
      </c>
      <c r="T25">
        <f>IF($A25&lt;&gt;"",INDEX('Size (Model) (2)'!T:T,3*(ROW()-2)+3),"")</f>
        <v>-3.7045601851851843E-2</v>
      </c>
      <c r="U25">
        <f>IF($A25&lt;&gt;"",INDEX('Size (Model) (2)'!U:U,3*(ROW()-2)+3),"")</f>
        <v>-4.1846117354458368E-2</v>
      </c>
      <c r="V25">
        <f>IF($A25&lt;&gt;"",INDEX('Size (Model) (2)'!V:V,3*(ROW()-2)+3),"")</f>
        <v>-9.1001893028846165E-3</v>
      </c>
      <c r="W25">
        <f>IF($A25&lt;&gt;"",INDEX('Size (Model) (2)'!W:W,3*(ROW()-2)+3),"")</f>
        <v>0</v>
      </c>
      <c r="X25">
        <f>IF($A25&lt;&gt;"",INDEX('Size (Model) (2)'!X:X,3*(ROW()-2)+3),"")</f>
        <v>0</v>
      </c>
      <c r="Y25">
        <f>IF($A25&lt;&gt;"",INDEX('Size (Model) (2)'!Y:Y,3*(ROW()-2)+3),"")</f>
        <v>0</v>
      </c>
      <c r="Z25">
        <f>IF($A25&lt;&gt;"",INDEX('Size (Model) (2)'!Z:Z,3*(ROW()-2)+3),"")</f>
        <v>0</v>
      </c>
    </row>
    <row r="26" spans="1:26" x14ac:dyDescent="0.2">
      <c r="A26" s="13">
        <f>IF(INDEX('Size (Model) (2)'!A:A,3*(ROW()-2)+2)&lt;&gt;"",INDEX('Size (Model) (2)'!A:A,3*(ROW()-2)+2),"")</f>
        <v>44986</v>
      </c>
      <c r="B26">
        <f>IF($A26&lt;&gt;"",INDEX('Size (Model) (2)'!B:B,3*(ROW()-2)+3),"")</f>
        <v>1.614407836754421E-2</v>
      </c>
      <c r="C26">
        <f>IF($A26&lt;&gt;"",INDEX('Size (Model) (2)'!C:C,3*(ROW()-2)+3),"")</f>
        <v>1.5129976114649682E-2</v>
      </c>
      <c r="D26">
        <f>IF($A26&lt;&gt;"",INDEX('Size (Model) (2)'!D:D,3*(ROW()-2)+3),"")</f>
        <v>-1.4759805825242717E-2</v>
      </c>
      <c r="E26">
        <f>IF($A26&lt;&gt;"",INDEX('Size (Model) (2)'!E:E,3*(ROW()-2)+3),"")</f>
        <v>1.5062021136063405E-2</v>
      </c>
      <c r="F26">
        <f>IF($A26&lt;&gt;"",INDEX('Size (Model) (2)'!F:F,3*(ROW()-2)+3),"")</f>
        <v>0</v>
      </c>
      <c r="G26">
        <f>IF($A26&lt;&gt;"",INDEX('Size (Model) (2)'!G:G,3*(ROW()-2)+3),"")</f>
        <v>5.8588715893325106E-3</v>
      </c>
      <c r="H26">
        <f>IF($A26&lt;&gt;"",INDEX('Size (Model) (2)'!H:H,3*(ROW()-2)+3),"")</f>
        <v>1.1069236111111111E-2</v>
      </c>
      <c r="I26">
        <f>IF($A26&lt;&gt;"",INDEX('Size (Model) (2)'!I:I,3*(ROW()-2)+3),"")</f>
        <v>-1.2134897828863345E-2</v>
      </c>
      <c r="J26">
        <f>IF($A26&lt;&gt;"",INDEX('Size (Model) (2)'!J:J,3*(ROW()-2)+3),"")</f>
        <v>1.8200378605769233E-2</v>
      </c>
      <c r="K26">
        <f>IF($A26&lt;&gt;"",INDEX('Size (Model) (2)'!K:K,3*(ROW()-2)+3),"")</f>
        <v>-4.5250801131008482E-2</v>
      </c>
      <c r="L26">
        <f>IF($A26&lt;&gt;"",INDEX('Size (Model) (2)'!L:L,3*(ROW()-2)+3),"")</f>
        <v>2.5253488372093021E-2</v>
      </c>
      <c r="M26">
        <f>IF($A26&lt;&gt;"",INDEX('Size (Model) (2)'!M:M,3*(ROW()-2)+3),"")</f>
        <v>0</v>
      </c>
      <c r="N26">
        <f>IF($A26&lt;&gt;"",INDEX('Size (Model) (2)'!N:N,3*(ROW()-2)+3),"")</f>
        <v>0</v>
      </c>
      <c r="O26">
        <f>IF($A26&lt;&gt;"",INDEX('Size (Model) (2)'!O:O,3*(ROW()-2)+3),"")</f>
        <v>0</v>
      </c>
      <c r="P26">
        <f>IF($A26&lt;&gt;"",INDEX('Size (Model) (2)'!P:P,3*(ROW()-2)+3),"")</f>
        <v>-1.1791555053729951E-2</v>
      </c>
      <c r="Q26">
        <f>IF($A26&lt;&gt;"",INDEX('Size (Model) (2)'!Q:Q,3*(ROW()-2)+3),"")</f>
        <v>-1.9924625000000001E-2</v>
      </c>
      <c r="R26">
        <f>IF($A26&lt;&gt;"",INDEX('Size (Model) (2)'!R:R,3*(ROW()-2)+3),"")</f>
        <v>1.6403323262839879E-2</v>
      </c>
      <c r="S26">
        <f>IF($A26&lt;&gt;"",INDEX('Size (Model) (2)'!S:S,3*(ROW()-2)+3),"")</f>
        <v>0</v>
      </c>
      <c r="T26">
        <f>IF($A26&lt;&gt;"",INDEX('Size (Model) (2)'!T:T,3*(ROW()-2)+3),"")</f>
        <v>-1.6538946910356834E-2</v>
      </c>
      <c r="U26">
        <f>IF($A26&lt;&gt;"",INDEX('Size (Model) (2)'!U:U,3*(ROW()-2)+3),"")</f>
        <v>-4.1846117354458368E-2</v>
      </c>
      <c r="V26">
        <f>IF($A26&lt;&gt;"",INDEX('Size (Model) (2)'!V:V,3*(ROW()-2)+3),"")</f>
        <v>-1.7885411764705886E-2</v>
      </c>
      <c r="W26">
        <f>IF($A26&lt;&gt;"",INDEX('Size (Model) (2)'!W:W,3*(ROW()-2)+3),"")</f>
        <v>0</v>
      </c>
      <c r="X26">
        <f>IF($A26&lt;&gt;"",INDEX('Size (Model) (2)'!X:X,3*(ROW()-2)+3),"")</f>
        <v>0</v>
      </c>
      <c r="Y26">
        <f>IF($A26&lt;&gt;"",INDEX('Size (Model) (2)'!Y:Y,3*(ROW()-2)+3),"")</f>
        <v>0</v>
      </c>
      <c r="Z26">
        <f>IF($A26&lt;&gt;"",INDEX('Size (Model) (2)'!Z:Z,3*(ROW()-2)+3),"")</f>
        <v>0</v>
      </c>
    </row>
    <row r="27" spans="1:26" x14ac:dyDescent="0.2">
      <c r="A27" s="13">
        <f>IF(INDEX('Size (Model) (2)'!A:A,3*(ROW()-2)+2)&lt;&gt;"",INDEX('Size (Model) (2)'!A:A,3*(ROW()-2)+2),"")</f>
        <v>45019</v>
      </c>
      <c r="B27">
        <f>IF($A27&lt;&gt;"",INDEX('Size (Model) (2)'!B:B,3*(ROW()-2)+3),"")</f>
        <v>5.3322662210918545E-3</v>
      </c>
      <c r="C27">
        <f>IF($A27&lt;&gt;"",INDEX('Size (Model) (2)'!C:C,3*(ROW()-2)+3),"")</f>
        <v>1.5129976114649682E-2</v>
      </c>
      <c r="D27">
        <f>IF($A27&lt;&gt;"",INDEX('Size (Model) (2)'!D:D,3*(ROW()-2)+3),"")</f>
        <v>1.4047935333073623E-2</v>
      </c>
      <c r="E27">
        <f>IF($A27&lt;&gt;"",INDEX('Size (Model) (2)'!E:E,3*(ROW()-2)+3),"")</f>
        <v>3.0638105352591326E-2</v>
      </c>
      <c r="F27">
        <f>IF($A27&lt;&gt;"",INDEX('Size (Model) (2)'!F:F,3*(ROW()-2)+3),"")</f>
        <v>0</v>
      </c>
      <c r="G27">
        <f>IF($A27&lt;&gt;"",INDEX('Size (Model) (2)'!G:G,3*(ROW()-2)+3),"")</f>
        <v>0</v>
      </c>
      <c r="H27">
        <f>IF($A27&lt;&gt;"",INDEX('Size (Model) (2)'!H:H,3*(ROW()-2)+3),"")</f>
        <v>1.1069236111111111E-2</v>
      </c>
      <c r="I27">
        <f>IF($A27&lt;&gt;"",INDEX('Size (Model) (2)'!I:I,3*(ROW()-2)+3),"")</f>
        <v>0</v>
      </c>
      <c r="J27">
        <f>IF($A27&lt;&gt;"",INDEX('Size (Model) (2)'!J:J,3*(ROW()-2)+3),"")</f>
        <v>0</v>
      </c>
      <c r="K27">
        <f>IF($A27&lt;&gt;"",INDEX('Size (Model) (2)'!K:K,3*(ROW()-2)+3),"")</f>
        <v>-4.5250801131008482E-2</v>
      </c>
      <c r="L27">
        <f>IF($A27&lt;&gt;"",INDEX('Size (Model) (2)'!L:L,3*(ROW()-2)+3),"")</f>
        <v>0</v>
      </c>
      <c r="M27">
        <f>IF($A27&lt;&gt;"",INDEX('Size (Model) (2)'!M:M,3*(ROW()-2)+3),"")</f>
        <v>0</v>
      </c>
      <c r="N27">
        <f>IF($A27&lt;&gt;"",INDEX('Size (Model) (2)'!N:N,3*(ROW()-2)+3),"")</f>
        <v>-1.1088883763837636E-2</v>
      </c>
      <c r="O27">
        <f>IF($A27&lt;&gt;"",INDEX('Size (Model) (2)'!O:O,3*(ROW()-2)+3),"")</f>
        <v>0</v>
      </c>
      <c r="P27">
        <f>IF($A27&lt;&gt;"",INDEX('Size (Model) (2)'!P:P,3*(ROW()-2)+3),"")</f>
        <v>1.1666467162730506E-2</v>
      </c>
      <c r="Q27">
        <f>IF($A27&lt;&gt;"",INDEX('Size (Model) (2)'!Q:Q,3*(ROW()-2)+3),"")</f>
        <v>-1.9924625000000001E-2</v>
      </c>
      <c r="R27">
        <f>IF($A27&lt;&gt;"",INDEX('Size (Model) (2)'!R:R,3*(ROW()-2)+3),"")</f>
        <v>1.6403323262839879E-2</v>
      </c>
      <c r="S27">
        <f>IF($A27&lt;&gt;"",INDEX('Size (Model) (2)'!S:S,3*(ROW()-2)+3),"")</f>
        <v>3.3389861111111099E-2</v>
      </c>
      <c r="T27">
        <f>IF($A27&lt;&gt;"",INDEX('Size (Model) (2)'!T:T,3*(ROW()-2)+3),"")</f>
        <v>0</v>
      </c>
      <c r="U27">
        <f>IF($A27&lt;&gt;"",INDEX('Size (Model) (2)'!U:U,3*(ROW()-2)+3),"")</f>
        <v>-2.3348041437358365E-2</v>
      </c>
      <c r="V27">
        <f>IF($A27&lt;&gt;"",INDEX('Size (Model) (2)'!V:V,3*(ROW()-2)+3),"")</f>
        <v>0</v>
      </c>
      <c r="W27">
        <f>IF($A27&lt;&gt;"",INDEX('Size (Model) (2)'!W:W,3*(ROW()-2)+3),"")</f>
        <v>0</v>
      </c>
      <c r="X27">
        <f>IF($A27&lt;&gt;"",INDEX('Size (Model) (2)'!X:X,3*(ROW()-2)+3),"")</f>
        <v>0</v>
      </c>
      <c r="Y27">
        <f>IF($A27&lt;&gt;"",INDEX('Size (Model) (2)'!Y:Y,3*(ROW()-2)+3),"")</f>
        <v>0</v>
      </c>
      <c r="Z27">
        <f>IF($A27&lt;&gt;"",INDEX('Size (Model) (2)'!Z:Z,3*(ROW()-2)+3),"")</f>
        <v>0</v>
      </c>
    </row>
    <row r="28" spans="1:26" x14ac:dyDescent="0.2">
      <c r="A28" s="13">
        <f>IF(INDEX('Size (Model) (2)'!A:A,3*(ROW()-2)+2)&lt;&gt;"",INDEX('Size (Model) (2)'!A:A,3*(ROW()-2)+2),"")</f>
        <v>45047</v>
      </c>
      <c r="B28">
        <f>IF($A28&lt;&gt;"",INDEX('Size (Model) (2)'!B:B,3*(ROW()-2)+3),"")</f>
        <v>0</v>
      </c>
      <c r="C28">
        <f>IF($A28&lt;&gt;"",INDEX('Size (Model) (2)'!C:C,3*(ROW()-2)+3),"")</f>
        <v>2.1229161471321697E-2</v>
      </c>
      <c r="D28">
        <f>IF($A28&lt;&gt;"",INDEX('Size (Model) (2)'!D:D,3*(ROW()-2)+3),"")</f>
        <v>0</v>
      </c>
      <c r="E28">
        <f>IF($A28&lt;&gt;"",INDEX('Size (Model) (2)'!E:E,3*(ROW()-2)+3),"")</f>
        <v>4.9746639883126364E-3</v>
      </c>
      <c r="F28">
        <f>IF($A28&lt;&gt;"",INDEX('Size (Model) (2)'!F:F,3*(ROW()-2)+3),"")</f>
        <v>8.7988565891472855E-3</v>
      </c>
      <c r="G28">
        <f>IF($A28&lt;&gt;"",INDEX('Size (Model) (2)'!G:G,3*(ROW()-2)+3),"")</f>
        <v>1.1593998978549539E-2</v>
      </c>
      <c r="H28">
        <f>IF($A28&lt;&gt;"",INDEX('Size (Model) (2)'!H:H,3*(ROW()-2)+3),"")</f>
        <v>0</v>
      </c>
      <c r="I28">
        <f>IF($A28&lt;&gt;"",INDEX('Size (Model) (2)'!I:I,3*(ROW()-2)+3),"")</f>
        <v>-1.12753559602649E-2</v>
      </c>
      <c r="J28">
        <f>IF($A28&lt;&gt;"",INDEX('Size (Model) (2)'!J:J,3*(ROW()-2)+3),"")</f>
        <v>0</v>
      </c>
      <c r="K28">
        <f>IF($A28&lt;&gt;"",INDEX('Size (Model) (2)'!K:K,3*(ROW()-2)+3),"")</f>
        <v>-1.4253484721640852E-2</v>
      </c>
      <c r="L28">
        <f>IF($A28&lt;&gt;"",INDEX('Size (Model) (2)'!L:L,3*(ROW()-2)+3),"")</f>
        <v>0</v>
      </c>
      <c r="M28">
        <f>IF($A28&lt;&gt;"",INDEX('Size (Model) (2)'!M:M,3*(ROW()-2)+3),"")</f>
        <v>1.5930561403508771E-2</v>
      </c>
      <c r="N28">
        <f>IF($A28&lt;&gt;"",INDEX('Size (Model) (2)'!N:N,3*(ROW()-2)+3),"")</f>
        <v>0</v>
      </c>
      <c r="O28">
        <f>IF($A28&lt;&gt;"",INDEX('Size (Model) (2)'!O:O,3*(ROW()-2)+3),"")</f>
        <v>0</v>
      </c>
      <c r="P28">
        <f>IF($A28&lt;&gt;"",INDEX('Size (Model) (2)'!P:P,3*(ROW()-2)+3),"")</f>
        <v>-1.1593998978549539E-2</v>
      </c>
      <c r="Q28">
        <f>IF($A28&lt;&gt;"",INDEX('Size (Model) (2)'!Q:Q,3*(ROW()-2)+3),"")</f>
        <v>2.9054244880546077E-2</v>
      </c>
      <c r="R28">
        <f>IF($A28&lt;&gt;"",INDEX('Size (Model) (2)'!R:R,3*(ROW()-2)+3),"")</f>
        <v>8.4463785191616018E-3</v>
      </c>
      <c r="S28">
        <f>IF($A28&lt;&gt;"",INDEX('Size (Model) (2)'!S:S,3*(ROW()-2)+3),"")</f>
        <v>0.05</v>
      </c>
      <c r="T28">
        <f>IF($A28&lt;&gt;"",INDEX('Size (Model) (2)'!T:T,3*(ROW()-2)+3),"")</f>
        <v>0</v>
      </c>
      <c r="U28">
        <f>IF($A28&lt;&gt;"",INDEX('Size (Model) (2)'!U:U,3*(ROW()-2)+3),"")</f>
        <v>-2.3348041437358365E-2</v>
      </c>
      <c r="V28">
        <f>IF($A28&lt;&gt;"",INDEX('Size (Model) (2)'!V:V,3*(ROW()-2)+3),"")</f>
        <v>-8.14630980861244E-3</v>
      </c>
      <c r="W28">
        <f>IF($A28&lt;&gt;"",INDEX('Size (Model) (2)'!W:W,3*(ROW()-2)+3),"")</f>
        <v>0</v>
      </c>
      <c r="X28">
        <f>IF($A28&lt;&gt;"",INDEX('Size (Model) (2)'!X:X,3*(ROW()-2)+3),"")</f>
        <v>0</v>
      </c>
      <c r="Y28">
        <f>IF($A28&lt;&gt;"",INDEX('Size (Model) (2)'!Y:Y,3*(ROW()-2)+3),"")</f>
        <v>0</v>
      </c>
      <c r="Z28">
        <f>IF($A28&lt;&gt;"",INDEX('Size (Model) (2)'!Z:Z,3*(ROW()-2)+3),"")</f>
        <v>0</v>
      </c>
    </row>
    <row r="29" spans="1:26" x14ac:dyDescent="0.2">
      <c r="A29" s="13">
        <f>IF(INDEX('Size (Model) (2)'!A:A,3*(ROW()-2)+2)&lt;&gt;"",INDEX('Size (Model) (2)'!A:A,3*(ROW()-2)+2),"")</f>
        <v>45078</v>
      </c>
      <c r="B29">
        <f>IF($A29&lt;&gt;"",INDEX('Size (Model) (2)'!B:B,3*(ROW()-2)+3),"")</f>
        <v>4.8394426257753276E-3</v>
      </c>
      <c r="C29">
        <f>IF($A29&lt;&gt;"",INDEX('Size (Model) (2)'!C:C,3*(ROW()-2)+3),"")</f>
        <v>2.1229161471321697E-2</v>
      </c>
      <c r="D29">
        <f>IF($A29&lt;&gt;"",INDEX('Size (Model) (2)'!D:D,3*(ROW()-2)+3),"")</f>
        <v>0</v>
      </c>
      <c r="E29">
        <f>IF($A29&lt;&gt;"",INDEX('Size (Model) (2)'!E:E,3*(ROW()-2)+3),"")</f>
        <v>2.5461361232814627E-2</v>
      </c>
      <c r="F29">
        <f>IF($A29&lt;&gt;"",INDEX('Size (Model) (2)'!F:F,3*(ROW()-2)+3),"")</f>
        <v>1.5904940543601361E-2</v>
      </c>
      <c r="G29">
        <f>IF($A29&lt;&gt;"",INDEX('Size (Model) (2)'!G:G,3*(ROW()-2)+3),"")</f>
        <v>1.5486927954420148E-2</v>
      </c>
      <c r="H29">
        <f>IF($A29&lt;&gt;"",INDEX('Size (Model) (2)'!H:H,3*(ROW()-2)+3),"")</f>
        <v>-9.9251325088339226E-3</v>
      </c>
      <c r="I29">
        <f>IF($A29&lt;&gt;"",INDEX('Size (Model) (2)'!I:I,3*(ROW()-2)+3),"")</f>
        <v>-1.8851090604026847E-2</v>
      </c>
      <c r="J29">
        <f>IF($A29&lt;&gt;"",INDEX('Size (Model) (2)'!J:J,3*(ROW()-2)+3),"")</f>
        <v>0</v>
      </c>
      <c r="K29">
        <f>IF($A29&lt;&gt;"",INDEX('Size (Model) (2)'!K:K,3*(ROW()-2)+3),"")</f>
        <v>0</v>
      </c>
      <c r="L29">
        <f>IF($A29&lt;&gt;"",INDEX('Size (Model) (2)'!L:L,3*(ROW()-2)+3),"")</f>
        <v>-1.0031473214285715E-2</v>
      </c>
      <c r="M29">
        <f>IF($A29&lt;&gt;"",INDEX('Size (Model) (2)'!M:M,3*(ROW()-2)+3),"")</f>
        <v>1.5930561403508771E-2</v>
      </c>
      <c r="N29">
        <f>IF($A29&lt;&gt;"",INDEX('Size (Model) (2)'!N:N,3*(ROW()-2)+3),"")</f>
        <v>0</v>
      </c>
      <c r="O29">
        <f>IF($A29&lt;&gt;"",INDEX('Size (Model) (2)'!O:O,3*(ROW()-2)+3),"")</f>
        <v>0</v>
      </c>
      <c r="P29">
        <f>IF($A29&lt;&gt;"",INDEX('Size (Model) (2)'!P:P,3*(ROW()-2)+3),"")</f>
        <v>-4.3079946319018406E-3</v>
      </c>
      <c r="Q29">
        <f>IF($A29&lt;&gt;"",INDEX('Size (Model) (2)'!Q:Q,3*(ROW()-2)+3),"")</f>
        <v>0</v>
      </c>
      <c r="R29">
        <f>IF($A29&lt;&gt;"",INDEX('Size (Model) (2)'!R:R,3*(ROW()-2)+3),"")</f>
        <v>8.1471530920060337E-3</v>
      </c>
      <c r="S29">
        <f>IF($A29&lt;&gt;"",INDEX('Size (Model) (2)'!S:S,3*(ROW()-2)+3),"")</f>
        <v>0</v>
      </c>
      <c r="T29">
        <f>IF($A29&lt;&gt;"",INDEX('Size (Model) (2)'!T:T,3*(ROW()-2)+3),"")</f>
        <v>0</v>
      </c>
      <c r="U29">
        <f>IF($A29&lt;&gt;"",INDEX('Size (Model) (2)'!U:U,3*(ROW()-2)+3),"")</f>
        <v>-1.2133099352051837E-2</v>
      </c>
      <c r="V29">
        <f>IF($A29&lt;&gt;"",INDEX('Size (Model) (2)'!V:V,3*(ROW()-2)+3),"")</f>
        <v>2.9488845144356957E-2</v>
      </c>
      <c r="W29">
        <f>IF($A29&lt;&gt;"",INDEX('Size (Model) (2)'!W:W,3*(ROW()-2)+3),"")</f>
        <v>0</v>
      </c>
      <c r="X29">
        <f>IF($A29&lt;&gt;"",INDEX('Size (Model) (2)'!X:X,3*(ROW()-2)+3),"")</f>
        <v>0</v>
      </c>
      <c r="Y29">
        <f>IF($A29&lt;&gt;"",INDEX('Size (Model) (2)'!Y:Y,3*(ROW()-2)+3),"")</f>
        <v>0</v>
      </c>
      <c r="Z29">
        <f>IF($A29&lt;&gt;"",INDEX('Size (Model) (2)'!Z:Z,3*(ROW()-2)+3),"")</f>
        <v>0</v>
      </c>
    </row>
    <row r="30" spans="1:26" x14ac:dyDescent="0.2">
      <c r="A30" s="13">
        <f>IF(INDEX('Size (Model) (2)'!A:A,3*(ROW()-2)+2)&lt;&gt;"",INDEX('Size (Model) (2)'!A:A,3*(ROW()-2)+2),"")</f>
        <v>45110</v>
      </c>
      <c r="B30">
        <f>IF($A30&lt;&gt;"",INDEX('Size (Model) (2)'!B:B,3*(ROW()-2)+3),"")</f>
        <v>7.2765233644859822E-3</v>
      </c>
      <c r="C30">
        <f>IF($A30&lt;&gt;"",INDEX('Size (Model) (2)'!C:C,3*(ROW()-2)+3),"")</f>
        <v>1.0757940309506261E-2</v>
      </c>
      <c r="D30">
        <f>IF($A30&lt;&gt;"",INDEX('Size (Model) (2)'!D:D,3*(ROW()-2)+3),"")</f>
        <v>0</v>
      </c>
      <c r="E30">
        <f>IF($A30&lt;&gt;"",INDEX('Size (Model) (2)'!E:E,3*(ROW()-2)+3),"")</f>
        <v>2.5461361232814627E-2</v>
      </c>
      <c r="F30">
        <f>IF($A30&lt;&gt;"",INDEX('Size (Model) (2)'!F:F,3*(ROW()-2)+3),"")</f>
        <v>1.786845165238678E-2</v>
      </c>
      <c r="G30">
        <f>IF($A30&lt;&gt;"",INDEX('Size (Model) (2)'!G:G,3*(ROW()-2)+3),"")</f>
        <v>1.9902556237218816E-2</v>
      </c>
      <c r="H30">
        <f>IF($A30&lt;&gt;"",INDEX('Size (Model) (2)'!H:H,3*(ROW()-2)+3),"")</f>
        <v>-9.9251325088339226E-3</v>
      </c>
      <c r="I30">
        <f>IF($A30&lt;&gt;"",INDEX('Size (Model) (2)'!I:I,3*(ROW()-2)+3),"")</f>
        <v>-6.5317785234899331E-3</v>
      </c>
      <c r="J30">
        <f>IF($A30&lt;&gt;"",INDEX('Size (Model) (2)'!J:J,3*(ROW()-2)+3),"")</f>
        <v>9.4424662850489966E-3</v>
      </c>
      <c r="K30">
        <f>IF($A30&lt;&gt;"",INDEX('Size (Model) (2)'!K:K,3*(ROW()-2)+3),"")</f>
        <v>0</v>
      </c>
      <c r="L30">
        <f>IF($A30&lt;&gt;"",INDEX('Size (Model) (2)'!L:L,3*(ROW()-2)+3),"")</f>
        <v>0</v>
      </c>
      <c r="M30">
        <f>IF($A30&lt;&gt;"",INDEX('Size (Model) (2)'!M:M,3*(ROW()-2)+3),"")</f>
        <v>1.4173325242718447E-2</v>
      </c>
      <c r="N30">
        <f>IF($A30&lt;&gt;"",INDEX('Size (Model) (2)'!N:N,3*(ROW()-2)+3),"")</f>
        <v>0</v>
      </c>
      <c r="O30">
        <f>IF($A30&lt;&gt;"",INDEX('Size (Model) (2)'!O:O,3*(ROW()-2)+3),"")</f>
        <v>0</v>
      </c>
      <c r="P30">
        <f>IF($A30&lt;&gt;"",INDEX('Size (Model) (2)'!P:P,3*(ROW()-2)+3),"")</f>
        <v>-4.3079946319018406E-3</v>
      </c>
      <c r="Q30">
        <f>IF($A30&lt;&gt;"",INDEX('Size (Model) (2)'!Q:Q,3*(ROW()-2)+3),"")</f>
        <v>0</v>
      </c>
      <c r="R30">
        <f>IF($A30&lt;&gt;"",INDEX('Size (Model) (2)'!R:R,3*(ROW()-2)+3),"")</f>
        <v>8.1471530920060337E-3</v>
      </c>
      <c r="S30">
        <f>IF($A30&lt;&gt;"",INDEX('Size (Model) (2)'!S:S,3*(ROW()-2)+3),"")</f>
        <v>0</v>
      </c>
      <c r="T30">
        <f>IF($A30&lt;&gt;"",INDEX('Size (Model) (2)'!T:T,3*(ROW()-2)+3),"")</f>
        <v>0</v>
      </c>
      <c r="U30">
        <f>IF($A30&lt;&gt;"",INDEX('Size (Model) (2)'!U:U,3*(ROW()-2)+3),"")</f>
        <v>0</v>
      </c>
      <c r="V30">
        <f>IF($A30&lt;&gt;"",INDEX('Size (Model) (2)'!V:V,3*(ROW()-2)+3),"")</f>
        <v>0</v>
      </c>
      <c r="W30">
        <f>IF($A30&lt;&gt;"",INDEX('Size (Model) (2)'!W:W,3*(ROW()-2)+3),"")</f>
        <v>0</v>
      </c>
      <c r="X30">
        <f>IF($A30&lt;&gt;"",INDEX('Size (Model) (2)'!X:X,3*(ROW()-2)+3),"")</f>
        <v>0</v>
      </c>
      <c r="Y30">
        <f>IF($A30&lt;&gt;"",INDEX('Size (Model) (2)'!Y:Y,3*(ROW()-2)+3),"")</f>
        <v>0</v>
      </c>
      <c r="Z30">
        <f>IF($A30&lt;&gt;"",INDEX('Size (Model) (2)'!Z:Z,3*(ROW()-2)+3),"")</f>
        <v>0</v>
      </c>
    </row>
    <row r="31" spans="1:26" x14ac:dyDescent="0.2">
      <c r="A31" s="13">
        <f>IF(INDEX('Size (Model) (2)'!A:A,3*(ROW()-2)+2)&lt;&gt;"",INDEX('Size (Model) (2)'!A:A,3*(ROW()-2)+2),"")</f>
        <v>45139</v>
      </c>
      <c r="B31">
        <f>IF($A31&lt;&gt;"",INDEX('Size (Model) (2)'!B:B,3*(ROW()-2)+3),"")</f>
        <v>0</v>
      </c>
      <c r="C31">
        <f>IF($A31&lt;&gt;"",INDEX('Size (Model) (2)'!C:C,3*(ROW()-2)+3),"")</f>
        <v>1.0757940309506261E-2</v>
      </c>
      <c r="D31">
        <f>IF($A31&lt;&gt;"",INDEX('Size (Model) (2)'!D:D,3*(ROW()-2)+3),"")</f>
        <v>4.371292607348385E-2</v>
      </c>
      <c r="E31">
        <f>IF($A31&lt;&gt;"",INDEX('Size (Model) (2)'!E:E,3*(ROW()-2)+3),"")</f>
        <v>1.235167194796531E-2</v>
      </c>
      <c r="F31">
        <f>IF($A31&lt;&gt;"",INDEX('Size (Model) (2)'!F:F,3*(ROW()-2)+3),"")</f>
        <v>1.786845165238678E-2</v>
      </c>
      <c r="G31">
        <f>IF($A31&lt;&gt;"",INDEX('Size (Model) (2)'!G:G,3*(ROW()-2)+3),"")</f>
        <v>2.6188339816124468E-2</v>
      </c>
      <c r="H31">
        <f>IF($A31&lt;&gt;"",INDEX('Size (Model) (2)'!H:H,3*(ROW()-2)+3),"")</f>
        <v>-9.9251325088339226E-3</v>
      </c>
      <c r="I31">
        <f>IF($A31&lt;&gt;"",INDEX('Size (Model) (2)'!I:I,3*(ROW()-2)+3),"")</f>
        <v>0</v>
      </c>
      <c r="J31">
        <f>IF($A31&lt;&gt;"",INDEX('Size (Model) (2)'!J:J,3*(ROW()-2)+3),"")</f>
        <v>0</v>
      </c>
      <c r="K31">
        <f>IF($A31&lt;&gt;"",INDEX('Size (Model) (2)'!K:K,3*(ROW()-2)+3),"")</f>
        <v>0</v>
      </c>
      <c r="L31">
        <f>IF($A31&lt;&gt;"",INDEX('Size (Model) (2)'!L:L,3*(ROW()-2)+3),"")</f>
        <v>0</v>
      </c>
      <c r="M31">
        <f>IF($A31&lt;&gt;"",INDEX('Size (Model) (2)'!M:M,3*(ROW()-2)+3),"")</f>
        <v>1.4173325242718447E-2</v>
      </c>
      <c r="N31">
        <f>IF($A31&lt;&gt;"",INDEX('Size (Model) (2)'!N:N,3*(ROW()-2)+3),"")</f>
        <v>0</v>
      </c>
      <c r="O31">
        <f>IF($A31&lt;&gt;"",INDEX('Size (Model) (2)'!O:O,3*(ROW()-2)+3),"")</f>
        <v>0</v>
      </c>
      <c r="P31">
        <f>IF($A31&lt;&gt;"",INDEX('Size (Model) (2)'!P:P,3*(ROW()-2)+3),"")</f>
        <v>1.1876302918537524E-2</v>
      </c>
      <c r="Q31">
        <f>IF($A31&lt;&gt;"",INDEX('Size (Model) (2)'!Q:Q,3*(ROW()-2)+3),"")</f>
        <v>0</v>
      </c>
      <c r="R31">
        <f>IF($A31&lt;&gt;"",INDEX('Size (Model) (2)'!R:R,3*(ROW()-2)+3),"")</f>
        <v>8.1471530920060337E-3</v>
      </c>
      <c r="S31">
        <f>IF($A31&lt;&gt;"",INDEX('Size (Model) (2)'!S:S,3*(ROW()-2)+3),"")</f>
        <v>0</v>
      </c>
      <c r="T31">
        <f>IF($A31&lt;&gt;"",INDEX('Size (Model) (2)'!T:T,3*(ROW()-2)+3),"")</f>
        <v>0</v>
      </c>
      <c r="U31">
        <f>IF($A31&lt;&gt;"",INDEX('Size (Model) (2)'!U:U,3*(ROW()-2)+3),"")</f>
        <v>0</v>
      </c>
      <c r="V31">
        <f>IF($A31&lt;&gt;"",INDEX('Size (Model) (2)'!V:V,3*(ROW()-2)+3),"")</f>
        <v>0</v>
      </c>
      <c r="W31">
        <f>IF($A31&lt;&gt;"",INDEX('Size (Model) (2)'!W:W,3*(ROW()-2)+3),"")</f>
        <v>0</v>
      </c>
      <c r="X31">
        <f>IF($A31&lt;&gt;"",INDEX('Size (Model) (2)'!X:X,3*(ROW()-2)+3),"")</f>
        <v>0</v>
      </c>
      <c r="Y31">
        <f>IF($A31&lt;&gt;"",INDEX('Size (Model) (2)'!Y:Y,3*(ROW()-2)+3),"")</f>
        <v>0</v>
      </c>
      <c r="Z31">
        <f>IF($A31&lt;&gt;"",INDEX('Size (Model) (2)'!Z:Z,3*(ROW()-2)+3),"")</f>
        <v>0</v>
      </c>
    </row>
    <row r="32" spans="1:26" x14ac:dyDescent="0.2">
      <c r="A32" s="13">
        <f>IF(INDEX('Size (Model) (2)'!A:A,3*(ROW()-2)+2)&lt;&gt;"",INDEX('Size (Model) (2)'!A:A,3*(ROW()-2)+2),"")</f>
        <v>45170</v>
      </c>
      <c r="B32">
        <f>IF($A32&lt;&gt;"",INDEX('Size (Model) (2)'!B:B,3*(ROW()-2)+3),"")</f>
        <v>0</v>
      </c>
      <c r="C32">
        <f>IF($A32&lt;&gt;"",INDEX('Size (Model) (2)'!C:C,3*(ROW()-2)+3),"")</f>
        <v>5.3296635667396059E-3</v>
      </c>
      <c r="D32">
        <f>IF($A32&lt;&gt;"",INDEX('Size (Model) (2)'!D:D,3*(ROW()-2)+3),"")</f>
        <v>-1.2978630106571937E-2</v>
      </c>
      <c r="E32">
        <f>IF($A32&lt;&gt;"",INDEX('Size (Model) (2)'!E:E,3*(ROW()-2)+3),"")</f>
        <v>8.9409223003976759E-3</v>
      </c>
      <c r="F32">
        <f>IF($A32&lt;&gt;"",INDEX('Size (Model) (2)'!F:F,3*(ROW()-2)+3),"")</f>
        <v>0</v>
      </c>
      <c r="G32">
        <f>IF($A32&lt;&gt;"",INDEX('Size (Model) (2)'!G:G,3*(ROW()-2)+3),"")</f>
        <v>1.0813124306326303E-2</v>
      </c>
      <c r="H32">
        <f>IF($A32&lt;&gt;"",INDEX('Size (Model) (2)'!H:H,3*(ROW()-2)+3),"")</f>
        <v>0</v>
      </c>
      <c r="I32">
        <f>IF($A32&lt;&gt;"",INDEX('Size (Model) (2)'!I:I,3*(ROW()-2)+3),"")</f>
        <v>0</v>
      </c>
      <c r="J32">
        <f>IF($A32&lt;&gt;"",INDEX('Size (Model) (2)'!J:J,3*(ROW()-2)+3),"")</f>
        <v>6.1662183544303794E-3</v>
      </c>
      <c r="K32">
        <f>IF($A32&lt;&gt;"",INDEX('Size (Model) (2)'!K:K,3*(ROW()-2)+3),"")</f>
        <v>0</v>
      </c>
      <c r="L32">
        <f>IF($A32&lt;&gt;"",INDEX('Size (Model) (2)'!L:L,3*(ROW()-2)+3),"")</f>
        <v>0</v>
      </c>
      <c r="M32">
        <f>IF($A32&lt;&gt;"",INDEX('Size (Model) (2)'!M:M,3*(ROW()-2)+3),"")</f>
        <v>0</v>
      </c>
      <c r="N32">
        <f>IF($A32&lt;&gt;"",INDEX('Size (Model) (2)'!N:N,3*(ROW()-2)+3),"")</f>
        <v>0</v>
      </c>
      <c r="O32">
        <f>IF($A32&lt;&gt;"",INDEX('Size (Model) (2)'!O:O,3*(ROW()-2)+3),"")</f>
        <v>0</v>
      </c>
      <c r="P32">
        <f>IF($A32&lt;&gt;"",INDEX('Size (Model) (2)'!P:P,3*(ROW()-2)+3),"")</f>
        <v>1.1876302918537524E-2</v>
      </c>
      <c r="Q32">
        <f>IF($A32&lt;&gt;"",INDEX('Size (Model) (2)'!Q:Q,3*(ROW()-2)+3),"")</f>
        <v>0.05</v>
      </c>
      <c r="R32">
        <f>IF($A32&lt;&gt;"",INDEX('Size (Model) (2)'!R:R,3*(ROW()-2)+3),"")</f>
        <v>2.2359715670024226E-2</v>
      </c>
      <c r="S32">
        <f>IF($A32&lt;&gt;"",INDEX('Size (Model) (2)'!S:S,3*(ROW()-2)+3),"")</f>
        <v>0</v>
      </c>
      <c r="T32">
        <f>IF($A32&lt;&gt;"",INDEX('Size (Model) (2)'!T:T,3*(ROW()-2)+3),"")</f>
        <v>0</v>
      </c>
      <c r="U32">
        <f>IF($A32&lt;&gt;"",INDEX('Size (Model) (2)'!U:U,3*(ROW()-2)+3),"")</f>
        <v>0</v>
      </c>
      <c r="V32">
        <f>IF($A32&lt;&gt;"",INDEX('Size (Model) (2)'!V:V,3*(ROW()-2)+3),"")</f>
        <v>7.9208333333333335E-3</v>
      </c>
      <c r="W32">
        <f>IF($A32&lt;&gt;"",INDEX('Size (Model) (2)'!W:W,3*(ROW()-2)+3),"")</f>
        <v>0</v>
      </c>
      <c r="X32">
        <f>IF($A32&lt;&gt;"",INDEX('Size (Model) (2)'!X:X,3*(ROW()-2)+3),"")</f>
        <v>0</v>
      </c>
      <c r="Y32">
        <f>IF($A32&lt;&gt;"",INDEX('Size (Model) (2)'!Y:Y,3*(ROW()-2)+3),"")</f>
        <v>0</v>
      </c>
      <c r="Z32">
        <f>IF($A32&lt;&gt;"",INDEX('Size (Model) (2)'!Z:Z,3*(ROW()-2)+3),"")</f>
        <v>0</v>
      </c>
    </row>
    <row r="33" spans="1:26" x14ac:dyDescent="0.2">
      <c r="A33" s="13">
        <f>IF(INDEX('Size (Model) (2)'!A:A,3*(ROW()-2)+2)&lt;&gt;"",INDEX('Size (Model) (2)'!A:A,3*(ROW()-2)+2),"")</f>
        <v>45201</v>
      </c>
      <c r="B33">
        <f>IF($A33&lt;&gt;"",INDEX('Size (Model) (2)'!B:B,3*(ROW()-2)+3),"")</f>
        <v>0</v>
      </c>
      <c r="C33">
        <f>IF($A33&lt;&gt;"",INDEX('Size (Model) (2)'!C:C,3*(ROW()-2)+3),"")</f>
        <v>1.484771706586826E-2</v>
      </c>
      <c r="D33">
        <f>IF($A33&lt;&gt;"",INDEX('Size (Model) (2)'!D:D,3*(ROW()-2)+3),"")</f>
        <v>-1.2978630106571937E-2</v>
      </c>
      <c r="E33">
        <f>IF($A33&lt;&gt;"",INDEX('Size (Model) (2)'!E:E,3*(ROW()-2)+3),"")</f>
        <v>0</v>
      </c>
      <c r="F33">
        <f>IF($A33&lt;&gt;"",INDEX('Size (Model) (2)'!F:F,3*(ROW()-2)+3),"")</f>
        <v>2.3765834664536734E-2</v>
      </c>
      <c r="G33">
        <f>IF($A33&lt;&gt;"",INDEX('Size (Model) (2)'!G:G,3*(ROW()-2)+3),"")</f>
        <v>0</v>
      </c>
      <c r="H33">
        <f>IF($A33&lt;&gt;"",INDEX('Size (Model) (2)'!H:H,3*(ROW()-2)+3),"")</f>
        <v>-1.1444163461538459E-2</v>
      </c>
      <c r="I33">
        <f>IF($A33&lt;&gt;"",INDEX('Size (Model) (2)'!I:I,3*(ROW()-2)+3),"")</f>
        <v>0</v>
      </c>
      <c r="J33">
        <f>IF($A33&lt;&gt;"",INDEX('Size (Model) (2)'!J:J,3*(ROW()-2)+3),"")</f>
        <v>1.8146136566921447E-2</v>
      </c>
      <c r="K33">
        <f>IF($A33&lt;&gt;"",INDEX('Size (Model) (2)'!K:K,3*(ROW()-2)+3),"")</f>
        <v>0</v>
      </c>
      <c r="L33">
        <f>IF($A33&lt;&gt;"",INDEX('Size (Model) (2)'!L:L,3*(ROW()-2)+3),"")</f>
        <v>3.5005676470588228E-2</v>
      </c>
      <c r="M33">
        <f>IF($A33&lt;&gt;"",INDEX('Size (Model) (2)'!M:M,3*(ROW()-2)+3),"")</f>
        <v>2.0140901398916961E-2</v>
      </c>
      <c r="N33">
        <f>IF($A33&lt;&gt;"",INDEX('Size (Model) (2)'!N:N,3*(ROW()-2)+3),"")</f>
        <v>0</v>
      </c>
      <c r="O33">
        <f>IF($A33&lt;&gt;"",INDEX('Size (Model) (2)'!O:O,3*(ROW()-2)+3),"")</f>
        <v>0</v>
      </c>
      <c r="P33">
        <f>IF($A33&lt;&gt;"",INDEX('Size (Model) (2)'!P:P,3*(ROW()-2)+3),"")</f>
        <v>-5.028701199932397E-3</v>
      </c>
      <c r="Q33">
        <f>IF($A33&lt;&gt;"",INDEX('Size (Model) (2)'!Q:Q,3*(ROW()-2)+3),"")</f>
        <v>0</v>
      </c>
      <c r="R33">
        <f>IF($A33&lt;&gt;"",INDEX('Size (Model) (2)'!R:R,3*(ROW()-2)+3),"")</f>
        <v>2.2359715670024226E-2</v>
      </c>
      <c r="S33">
        <f>IF($A33&lt;&gt;"",INDEX('Size (Model) (2)'!S:S,3*(ROW()-2)+3),"")</f>
        <v>0</v>
      </c>
      <c r="T33">
        <f>IF($A33&lt;&gt;"",INDEX('Size (Model) (2)'!T:T,3*(ROW()-2)+3),"")</f>
        <v>0</v>
      </c>
      <c r="U33">
        <f>IF($A33&lt;&gt;"",INDEX('Size (Model) (2)'!U:U,3*(ROW()-2)+3),"")</f>
        <v>3.7968726074011049E-2</v>
      </c>
      <c r="V33">
        <f>IF($A33&lt;&gt;"",INDEX('Size (Model) (2)'!V:V,3*(ROW()-2)+3),"")</f>
        <v>2.5215953389830504E-2</v>
      </c>
      <c r="W33">
        <f>IF($A33&lt;&gt;"",INDEX('Size (Model) (2)'!W:W,3*(ROW()-2)+3),"")</f>
        <v>0</v>
      </c>
      <c r="X33">
        <f>IF($A33&lt;&gt;"",INDEX('Size (Model) (2)'!X:X,3*(ROW()-2)+3),"")</f>
        <v>0</v>
      </c>
      <c r="Y33">
        <f>IF($A33&lt;&gt;"",INDEX('Size (Model) (2)'!Y:Y,3*(ROW()-2)+3),"")</f>
        <v>0</v>
      </c>
      <c r="Z33">
        <f>IF($A33&lt;&gt;"",INDEX('Size (Model) (2)'!Z:Z,3*(ROW()-2)+3),"")</f>
        <v>0</v>
      </c>
    </row>
    <row r="34" spans="1:26" x14ac:dyDescent="0.2">
      <c r="A34" s="13">
        <f>IF(INDEX('Size (Model) (2)'!A:A,3*(ROW()-2)+2)&lt;&gt;"",INDEX('Size (Model) (2)'!A:A,3*(ROW()-2)+2),"")</f>
        <v>45201</v>
      </c>
      <c r="B34">
        <f>IF($A34&lt;&gt;"",INDEX('Size (Model) (2)'!B:B,3*(ROW()-2)+3),"")</f>
        <v>0</v>
      </c>
      <c r="C34">
        <f>IF($A34&lt;&gt;"",INDEX('Size (Model) (2)'!C:C,3*(ROW()-2)+3),"")</f>
        <v>1.484771706586826E-2</v>
      </c>
      <c r="D34">
        <f>IF($A34&lt;&gt;"",INDEX('Size (Model) (2)'!D:D,3*(ROW()-2)+3),"")</f>
        <v>-1.2978630106571937E-2</v>
      </c>
      <c r="E34">
        <f>IF($A34&lt;&gt;"",INDEX('Size (Model) (2)'!E:E,3*(ROW()-2)+3),"")</f>
        <v>0</v>
      </c>
      <c r="F34">
        <f>IF($A34&lt;&gt;"",INDEX('Size (Model) (2)'!F:F,3*(ROW()-2)+3),"")</f>
        <v>2.3765834664536734E-2</v>
      </c>
      <c r="G34">
        <f>IF($A34&lt;&gt;"",INDEX('Size (Model) (2)'!G:G,3*(ROW()-2)+3),"")</f>
        <v>0</v>
      </c>
      <c r="H34">
        <f>IF($A34&lt;&gt;"",INDEX('Size (Model) (2)'!H:H,3*(ROW()-2)+3),"")</f>
        <v>-1.1444163461538459E-2</v>
      </c>
      <c r="I34">
        <f>IF($A34&lt;&gt;"",INDEX('Size (Model) (2)'!I:I,3*(ROW()-2)+3),"")</f>
        <v>0</v>
      </c>
      <c r="J34">
        <f>IF($A34&lt;&gt;"",INDEX('Size (Model) (2)'!J:J,3*(ROW()-2)+3),"")</f>
        <v>1.8146136566921447E-2</v>
      </c>
      <c r="K34">
        <f>IF($A34&lt;&gt;"",INDEX('Size (Model) (2)'!K:K,3*(ROW()-2)+3),"")</f>
        <v>0</v>
      </c>
      <c r="L34">
        <f>IF($A34&lt;&gt;"",INDEX('Size (Model) (2)'!L:L,3*(ROW()-2)+3),"")</f>
        <v>3.5005676470588228E-2</v>
      </c>
      <c r="M34">
        <f>IF($A34&lt;&gt;"",INDEX('Size (Model) (2)'!M:M,3*(ROW()-2)+3),"")</f>
        <v>2.0140901398916961E-2</v>
      </c>
      <c r="N34">
        <f>IF($A34&lt;&gt;"",INDEX('Size (Model) (2)'!N:N,3*(ROW()-2)+3),"")</f>
        <v>0</v>
      </c>
      <c r="O34">
        <f>IF($A34&lt;&gt;"",INDEX('Size (Model) (2)'!O:O,3*(ROW()-2)+3),"")</f>
        <v>0</v>
      </c>
      <c r="P34">
        <f>IF($A34&lt;&gt;"",INDEX('Size (Model) (2)'!P:P,3*(ROW()-2)+3),"")</f>
        <v>-5.028701199932397E-3</v>
      </c>
      <c r="Q34">
        <f>IF($A34&lt;&gt;"",INDEX('Size (Model) (2)'!Q:Q,3*(ROW()-2)+3),"")</f>
        <v>0</v>
      </c>
      <c r="R34">
        <f>IF($A34&lt;&gt;"",INDEX('Size (Model) (2)'!R:R,3*(ROW()-2)+3),"")</f>
        <v>2.2359715670024226E-2</v>
      </c>
      <c r="S34">
        <f>IF($A34&lt;&gt;"",INDEX('Size (Model) (2)'!S:S,3*(ROW()-2)+3),"")</f>
        <v>0</v>
      </c>
      <c r="T34">
        <f>IF($A34&lt;&gt;"",INDEX('Size (Model) (2)'!T:T,3*(ROW()-2)+3),"")</f>
        <v>0</v>
      </c>
      <c r="U34">
        <f>IF($A34&lt;&gt;"",INDEX('Size (Model) (2)'!U:U,3*(ROW()-2)+3),"")</f>
        <v>3.7968726074011049E-2</v>
      </c>
      <c r="V34">
        <f>IF($A34&lt;&gt;"",INDEX('Size (Model) (2)'!V:V,3*(ROW()-2)+3),"")</f>
        <v>2.5215953389830504E-2</v>
      </c>
      <c r="W34">
        <f>IF($A34&lt;&gt;"",INDEX('Size (Model) (2)'!W:W,3*(ROW()-2)+3),"")</f>
        <v>0</v>
      </c>
      <c r="X34">
        <f>IF($A34&lt;&gt;"",INDEX('Size (Model) (2)'!X:X,3*(ROW()-2)+3),"")</f>
        <v>0</v>
      </c>
      <c r="Y34">
        <f>IF($A34&lt;&gt;"",INDEX('Size (Model) (2)'!Y:Y,3*(ROW()-2)+3),"")</f>
        <v>0</v>
      </c>
      <c r="Z34">
        <f>IF($A34&lt;&gt;"",INDEX('Size (Model) (2)'!Z:Z,3*(ROW()-2)+3),"")</f>
        <v>0</v>
      </c>
    </row>
    <row r="35" spans="1:26" x14ac:dyDescent="0.2">
      <c r="A35" s="13">
        <f>IF(INDEX('Size (Model) (2)'!A:A,3*(ROW()-2)+2)&lt;&gt;"",INDEX('Size (Model) (2)'!A:A,3*(ROW()-2)+2),"")</f>
        <v>45231</v>
      </c>
      <c r="B35">
        <f>IF($A35&lt;&gt;"",INDEX('Size (Model) (2)'!B:B,3*(ROW()-2)+3),"")</f>
        <v>0</v>
      </c>
      <c r="C35">
        <f>IF($A35&lt;&gt;"",INDEX('Size (Model) (2)'!C:C,3*(ROW()-2)+3),"")</f>
        <v>6.0711794546607495E-3</v>
      </c>
      <c r="D35">
        <f>IF($A35&lt;&gt;"",INDEX('Size (Model) (2)'!D:D,3*(ROW()-2)+3),"")</f>
        <v>-1.2978630106571937E-2</v>
      </c>
      <c r="E35">
        <f>IF($A35&lt;&gt;"",INDEX('Size (Model) (2)'!E:E,3*(ROW()-2)+3),"")</f>
        <v>0</v>
      </c>
      <c r="F35">
        <f>IF($A35&lt;&gt;"",INDEX('Size (Model) (2)'!F:F,3*(ROW()-2)+3),"")</f>
        <v>0</v>
      </c>
      <c r="G35">
        <f>IF($A35&lt;&gt;"",INDEX('Size (Model) (2)'!G:G,3*(ROW()-2)+3),"")</f>
        <v>2.2728189910979229E-2</v>
      </c>
      <c r="H35">
        <f>IF($A35&lt;&gt;"",INDEX('Size (Model) (2)'!H:H,3*(ROW()-2)+3),"")</f>
        <v>-1.1444163461538459E-2</v>
      </c>
      <c r="I35">
        <f>IF($A35&lt;&gt;"",INDEX('Size (Model) (2)'!I:I,3*(ROW()-2)+3),"")</f>
        <v>-6.7662544169611316E-3</v>
      </c>
      <c r="J35">
        <f>IF($A35&lt;&gt;"",INDEX('Size (Model) (2)'!J:J,3*(ROW()-2)+3),"")</f>
        <v>0</v>
      </c>
      <c r="K35">
        <f>IF($A35&lt;&gt;"",INDEX('Size (Model) (2)'!K:K,3*(ROW()-2)+3),"")</f>
        <v>0</v>
      </c>
      <c r="L35">
        <f>IF($A35&lt;&gt;"",INDEX('Size (Model) (2)'!L:L,3*(ROW()-2)+3),"")</f>
        <v>1.5890871369294606E-2</v>
      </c>
      <c r="M35">
        <f>IF($A35&lt;&gt;"",INDEX('Size (Model) (2)'!M:M,3*(ROW()-2)+3),"")</f>
        <v>0</v>
      </c>
      <c r="N35">
        <f>IF($A35&lt;&gt;"",INDEX('Size (Model) (2)'!N:N,3*(ROW()-2)+3),"")</f>
        <v>0</v>
      </c>
      <c r="O35">
        <f>IF($A35&lt;&gt;"",INDEX('Size (Model) (2)'!O:O,3*(ROW()-2)+3),"")</f>
        <v>0</v>
      </c>
      <c r="P35">
        <f>IF($A35&lt;&gt;"",INDEX('Size (Model) (2)'!P:P,3*(ROW()-2)+3),"")</f>
        <v>1.9626067646053982E-2</v>
      </c>
      <c r="Q35">
        <f>IF($A35&lt;&gt;"",INDEX('Size (Model) (2)'!Q:Q,3*(ROW()-2)+3),"")</f>
        <v>2.2009770114942536E-2</v>
      </c>
      <c r="R35">
        <f>IF($A35&lt;&gt;"",INDEX('Size (Model) (2)'!R:R,3*(ROW()-2)+3),"")</f>
        <v>2.2359715670024226E-2</v>
      </c>
      <c r="S35">
        <f>IF($A35&lt;&gt;"",INDEX('Size (Model) (2)'!S:S,3*(ROW()-2)+3),"")</f>
        <v>0</v>
      </c>
      <c r="T35">
        <f>IF($A35&lt;&gt;"",INDEX('Size (Model) (2)'!T:T,3*(ROW()-2)+3),"")</f>
        <v>0</v>
      </c>
      <c r="U35">
        <f>IF($A35&lt;&gt;"",INDEX('Size (Model) (2)'!U:U,3*(ROW()-2)+3),"")</f>
        <v>1.6131844987363104E-2</v>
      </c>
      <c r="V35">
        <f>IF($A35&lt;&gt;"",INDEX('Size (Model) (2)'!V:V,3*(ROW()-2)+3),"")</f>
        <v>2.5215953389830504E-2</v>
      </c>
      <c r="W35">
        <f>IF($A35&lt;&gt;"",INDEX('Size (Model) (2)'!W:W,3*(ROW()-2)+3),"")</f>
        <v>0</v>
      </c>
      <c r="X35">
        <f>IF($A35&lt;&gt;"",INDEX('Size (Model) (2)'!X:X,3*(ROW()-2)+3),"")</f>
        <v>0</v>
      </c>
      <c r="Y35">
        <f>IF($A35&lt;&gt;"",INDEX('Size (Model) (2)'!Y:Y,3*(ROW()-2)+3),"")</f>
        <v>0</v>
      </c>
      <c r="Z35">
        <f>IF($A35&lt;&gt;"",INDEX('Size (Model) (2)'!Z:Z,3*(ROW()-2)+3),"")</f>
        <v>0</v>
      </c>
    </row>
    <row r="36" spans="1:26" x14ac:dyDescent="0.2">
      <c r="A36" s="13">
        <f>IF(INDEX('Size (Model) (2)'!A:A,3*(ROW()-2)+2)&lt;&gt;"",INDEX('Size (Model) (2)'!A:A,3*(ROW()-2)+2),"")</f>
        <v>45261</v>
      </c>
      <c r="B36">
        <f>IF($A36&lt;&gt;"",INDEX('Size (Model) (2)'!B:B,3*(ROW()-2)+3),"")</f>
        <v>0</v>
      </c>
      <c r="C36">
        <f>IF($A36&lt;&gt;"",INDEX('Size (Model) (2)'!C:C,3*(ROW()-2)+3),"")</f>
        <v>0</v>
      </c>
      <c r="D36">
        <f>IF($A36&lt;&gt;"",INDEX('Size (Model) (2)'!D:D,3*(ROW()-2)+3),"")</f>
        <v>0.05</v>
      </c>
      <c r="E36">
        <f>IF($A36&lt;&gt;"",INDEX('Size (Model) (2)'!E:E,3*(ROW()-2)+3),"")</f>
        <v>8.3344298245614026E-3</v>
      </c>
      <c r="F36">
        <f>IF($A36&lt;&gt;"",INDEX('Size (Model) (2)'!F:F,3*(ROW()-2)+3),"")</f>
        <v>0</v>
      </c>
      <c r="G36">
        <f>IF($A36&lt;&gt;"",INDEX('Size (Model) (2)'!G:G,3*(ROW()-2)+3),"")</f>
        <v>0</v>
      </c>
      <c r="H36">
        <f>IF($A36&lt;&gt;"",INDEX('Size (Model) (2)'!H:H,3*(ROW()-2)+3),"")</f>
        <v>-1.1444163461538459E-2</v>
      </c>
      <c r="I36">
        <f>IF($A36&lt;&gt;"",INDEX('Size (Model) (2)'!I:I,3*(ROW()-2)+3),"")</f>
        <v>0</v>
      </c>
      <c r="J36">
        <f>IF($A36&lt;&gt;"",INDEX('Size (Model) (2)'!J:J,3*(ROW()-2)+3),"")</f>
        <v>0</v>
      </c>
      <c r="K36">
        <f>IF($A36&lt;&gt;"",INDEX('Size (Model) (2)'!K:K,3*(ROW()-2)+3),"")</f>
        <v>0</v>
      </c>
      <c r="L36">
        <f>IF($A36&lt;&gt;"",INDEX('Size (Model) (2)'!L:L,3*(ROW()-2)+3),"")</f>
        <v>1.5890871369294606E-2</v>
      </c>
      <c r="M36">
        <f>IF($A36&lt;&gt;"",INDEX('Size (Model) (2)'!M:M,3*(ROW()-2)+3),"")</f>
        <v>1.9895590972545372E-2</v>
      </c>
      <c r="N36">
        <f>IF($A36&lt;&gt;"",INDEX('Size (Model) (2)'!N:N,3*(ROW()-2)+3),"")</f>
        <v>0</v>
      </c>
      <c r="O36">
        <f>IF($A36&lt;&gt;"",INDEX('Size (Model) (2)'!O:O,3*(ROW()-2)+3),"")</f>
        <v>0</v>
      </c>
      <c r="P36">
        <f>IF($A36&lt;&gt;"",INDEX('Size (Model) (2)'!P:P,3*(ROW()-2)+3),"")</f>
        <v>0</v>
      </c>
      <c r="Q36">
        <f>IF($A36&lt;&gt;"",INDEX('Size (Model) (2)'!Q:Q,3*(ROW()-2)+3),"")</f>
        <v>3.9665669357083218E-2</v>
      </c>
      <c r="R36">
        <f>IF($A36&lt;&gt;"",INDEX('Size (Model) (2)'!R:R,3*(ROW()-2)+3),"")</f>
        <v>2.2359715670024226E-2</v>
      </c>
      <c r="S36">
        <f>IF($A36&lt;&gt;"",INDEX('Size (Model) (2)'!S:S,3*(ROW()-2)+3),"")</f>
        <v>0</v>
      </c>
      <c r="T36">
        <f>IF($A36&lt;&gt;"",INDEX('Size (Model) (2)'!T:T,3*(ROW()-2)+3),"")</f>
        <v>0</v>
      </c>
      <c r="U36">
        <f>IF($A36&lt;&gt;"",INDEX('Size (Model) (2)'!U:U,3*(ROW()-2)+3),"")</f>
        <v>3.0550643086816723E-2</v>
      </c>
      <c r="V36">
        <f>IF($A36&lt;&gt;"",INDEX('Size (Model) (2)'!V:V,3*(ROW()-2)+3),"")</f>
        <v>2.5215953389830504E-2</v>
      </c>
      <c r="W36">
        <f>IF($A36&lt;&gt;"",INDEX('Size (Model) (2)'!W:W,3*(ROW()-2)+3),"")</f>
        <v>0</v>
      </c>
      <c r="X36">
        <f>IF($A36&lt;&gt;"",INDEX('Size (Model) (2)'!X:X,3*(ROW()-2)+3),"")</f>
        <v>0</v>
      </c>
      <c r="Y36">
        <f>IF($A36&lt;&gt;"",INDEX('Size (Model) (2)'!Y:Y,3*(ROW()-2)+3),"")</f>
        <v>0</v>
      </c>
      <c r="Z36">
        <f>IF($A36&lt;&gt;"",INDEX('Size (Model) (2)'!Z:Z,3*(ROW()-2)+3),"")</f>
        <v>0</v>
      </c>
    </row>
    <row r="37" spans="1:26" x14ac:dyDescent="0.2">
      <c r="A37" s="13">
        <f>IF(INDEX('Size (Model) (2)'!A:A,3*(ROW()-2)+2)&lt;&gt;"",INDEX('Size (Model) (2)'!A:A,3*(ROW()-2)+2),"")</f>
        <v>45293</v>
      </c>
      <c r="B37">
        <f>IF($A37&lt;&gt;"",INDEX('Size (Model) (2)'!B:B,3*(ROW()-2)+3),"")</f>
        <v>0</v>
      </c>
      <c r="C37">
        <f>IF($A37&lt;&gt;"",INDEX('Size (Model) (2)'!C:C,3*(ROW()-2)+3),"")</f>
        <v>0</v>
      </c>
      <c r="D37">
        <f>IF($A37&lt;&gt;"",INDEX('Size (Model) (2)'!D:D,3*(ROW()-2)+3),"")</f>
        <v>0.05</v>
      </c>
      <c r="E37">
        <f>IF($A37&lt;&gt;"",INDEX('Size (Model) (2)'!E:E,3*(ROW()-2)+3),"")</f>
        <v>8.3344298245614026E-3</v>
      </c>
      <c r="F37">
        <f>IF($A37&lt;&gt;"",INDEX('Size (Model) (2)'!F:F,3*(ROW()-2)+3),"")</f>
        <v>0</v>
      </c>
      <c r="G37">
        <f>IF($A37&lt;&gt;"",INDEX('Size (Model) (2)'!G:G,3*(ROW()-2)+3),"")</f>
        <v>2.5143908443327055E-2</v>
      </c>
      <c r="H37">
        <f>IF($A37&lt;&gt;"",INDEX('Size (Model) (2)'!H:H,3*(ROW()-2)+3),"")</f>
        <v>-1.1444163461538459E-2</v>
      </c>
      <c r="I37">
        <f>IF($A37&lt;&gt;"",INDEX('Size (Model) (2)'!I:I,3*(ROW()-2)+3),"")</f>
        <v>0</v>
      </c>
      <c r="J37">
        <f>IF($A37&lt;&gt;"",INDEX('Size (Model) (2)'!J:J,3*(ROW()-2)+3),"")</f>
        <v>0</v>
      </c>
      <c r="K37">
        <f>IF($A37&lt;&gt;"",INDEX('Size (Model) (2)'!K:K,3*(ROW()-2)+3),"")</f>
        <v>0</v>
      </c>
      <c r="L37">
        <f>IF($A37&lt;&gt;"",INDEX('Size (Model) (2)'!L:L,3*(ROW()-2)+3),"")</f>
        <v>0</v>
      </c>
      <c r="M37">
        <f>IF($A37&lt;&gt;"",INDEX('Size (Model) (2)'!M:M,3*(ROW()-2)+3),"")</f>
        <v>1.1244963691731086E-2</v>
      </c>
      <c r="N37">
        <f>IF($A37&lt;&gt;"",INDEX('Size (Model) (2)'!N:N,3*(ROW()-2)+3),"")</f>
        <v>0</v>
      </c>
      <c r="O37">
        <f>IF($A37&lt;&gt;"",INDEX('Size (Model) (2)'!O:O,3*(ROW()-2)+3),"")</f>
        <v>0</v>
      </c>
      <c r="P37">
        <f>IF($A37&lt;&gt;"",INDEX('Size (Model) (2)'!P:P,3*(ROW()-2)+3),"")</f>
        <v>1.1917763157894737E-2</v>
      </c>
      <c r="Q37">
        <f>IF($A37&lt;&gt;"",INDEX('Size (Model) (2)'!Q:Q,3*(ROW()-2)+3),"")</f>
        <v>0</v>
      </c>
      <c r="R37">
        <f>IF($A37&lt;&gt;"",INDEX('Size (Model) (2)'!R:R,3*(ROW()-2)+3),"")</f>
        <v>2.2359715670024226E-2</v>
      </c>
      <c r="S37">
        <f>IF($A37&lt;&gt;"",INDEX('Size (Model) (2)'!S:S,3*(ROW()-2)+3),"")</f>
        <v>0</v>
      </c>
      <c r="T37">
        <f>IF($A37&lt;&gt;"",INDEX('Size (Model) (2)'!T:T,3*(ROW()-2)+3),"")</f>
        <v>0</v>
      </c>
      <c r="U37">
        <f>IF($A37&lt;&gt;"",INDEX('Size (Model) (2)'!U:U,3*(ROW()-2)+3),"")</f>
        <v>1.593254231662795E-2</v>
      </c>
      <c r="V37">
        <f>IF($A37&lt;&gt;"",INDEX('Size (Model) (2)'!V:V,3*(ROW()-2)+3),"")</f>
        <v>2.5215953389830504E-2</v>
      </c>
      <c r="W37">
        <f>IF($A37&lt;&gt;"",INDEX('Size (Model) (2)'!W:W,3*(ROW()-2)+3),"")</f>
        <v>0</v>
      </c>
      <c r="X37">
        <f>IF($A37&lt;&gt;"",INDEX('Size (Model) (2)'!X:X,3*(ROW()-2)+3),"")</f>
        <v>0</v>
      </c>
      <c r="Y37">
        <f>IF($A37&lt;&gt;"",INDEX('Size (Model) (2)'!Y:Y,3*(ROW()-2)+3),"")</f>
        <v>0</v>
      </c>
      <c r="Z37">
        <f>IF($A37&lt;&gt;"",INDEX('Size (Model) (2)'!Z:Z,3*(ROW()-2)+3),"")</f>
        <v>0</v>
      </c>
    </row>
    <row r="38" spans="1:26" x14ac:dyDescent="0.2">
      <c r="A38" s="13">
        <f>IF(INDEX('Size (Model) (2)'!A:A,3*(ROW()-2)+2)&lt;&gt;"",INDEX('Size (Model) (2)'!A:A,3*(ROW()-2)+2),"")</f>
        <v>45294</v>
      </c>
      <c r="B38">
        <f>IF($A38&lt;&gt;"",INDEX('Size (Model) (2)'!B:B,3*(ROW()-2)+3),"")</f>
        <v>0</v>
      </c>
      <c r="C38">
        <f>IF($A38&lt;&gt;"",INDEX('Size (Model) (2)'!C:C,3*(ROW()-2)+3),"")</f>
        <v>0</v>
      </c>
      <c r="D38">
        <f>IF($A38&lt;&gt;"",INDEX('Size (Model) (2)'!D:D,3*(ROW()-2)+3),"")</f>
        <v>0.05</v>
      </c>
      <c r="E38">
        <f>IF($A38&lt;&gt;"",INDEX('Size (Model) (2)'!E:E,3*(ROW()-2)+3),"")</f>
        <v>8.3344298245614026E-3</v>
      </c>
      <c r="F38">
        <f>IF($A38&lt;&gt;"",INDEX('Size (Model) (2)'!F:F,3*(ROW()-2)+3),"")</f>
        <v>1.0397219162995592E-2</v>
      </c>
      <c r="G38">
        <f>IF($A38&lt;&gt;"",INDEX('Size (Model) (2)'!G:G,3*(ROW()-2)+3),"")</f>
        <v>2.4011890631623567E-2</v>
      </c>
      <c r="H38">
        <f>IF($A38&lt;&gt;"",INDEX('Size (Model) (2)'!H:H,3*(ROW()-2)+3),"")</f>
        <v>0</v>
      </c>
      <c r="I38">
        <f>IF($A38&lt;&gt;"",INDEX('Size (Model) (2)'!I:I,3*(ROW()-2)+3),"")</f>
        <v>0</v>
      </c>
      <c r="J38">
        <f>IF($A38&lt;&gt;"",INDEX('Size (Model) (2)'!J:J,3*(ROW()-2)+3),"")</f>
        <v>0</v>
      </c>
      <c r="K38">
        <f>IF($A38&lt;&gt;"",INDEX('Size (Model) (2)'!K:K,3*(ROW()-2)+3),"")</f>
        <v>0</v>
      </c>
      <c r="L38">
        <f>IF($A38&lt;&gt;"",INDEX('Size (Model) (2)'!L:L,3*(ROW()-2)+3),"")</f>
        <v>0</v>
      </c>
      <c r="M38">
        <f>IF($A38&lt;&gt;"",INDEX('Size (Model) (2)'!M:M,3*(ROW()-2)+3),"")</f>
        <v>0</v>
      </c>
      <c r="N38">
        <f>IF($A38&lt;&gt;"",INDEX('Size (Model) (2)'!N:N,3*(ROW()-2)+3),"")</f>
        <v>0</v>
      </c>
      <c r="O38">
        <f>IF($A38&lt;&gt;"",INDEX('Size (Model) (2)'!O:O,3*(ROW()-2)+3),"")</f>
        <v>0</v>
      </c>
      <c r="P38">
        <f>IF($A38&lt;&gt;"",INDEX('Size (Model) (2)'!P:P,3*(ROW()-2)+3),"")</f>
        <v>1.2504205298013245E-2</v>
      </c>
      <c r="Q38">
        <f>IF($A38&lt;&gt;"",INDEX('Size (Model) (2)'!Q:Q,3*(ROW()-2)+3),"")</f>
        <v>9.9927758666313836E-3</v>
      </c>
      <c r="R38">
        <f>IF($A38&lt;&gt;"",INDEX('Size (Model) (2)'!R:R,3*(ROW()-2)+3),"")</f>
        <v>2.2359715670024226E-2</v>
      </c>
      <c r="S38">
        <f>IF($A38&lt;&gt;"",INDEX('Size (Model) (2)'!S:S,3*(ROW()-2)+3),"")</f>
        <v>0</v>
      </c>
      <c r="T38">
        <f>IF($A38&lt;&gt;"",INDEX('Size (Model) (2)'!T:T,3*(ROW()-2)+3),"")</f>
        <v>0</v>
      </c>
      <c r="U38">
        <f>IF($A38&lt;&gt;"",INDEX('Size (Model) (2)'!U:U,3*(ROW()-2)+3),"")</f>
        <v>0</v>
      </c>
      <c r="V38">
        <f>IF($A38&lt;&gt;"",INDEX('Size (Model) (2)'!V:V,3*(ROW()-2)+3),"")</f>
        <v>1.0027270313329792E-2</v>
      </c>
      <c r="W38">
        <f>IF($A38&lt;&gt;"",INDEX('Size (Model) (2)'!W:W,3*(ROW()-2)+3),"")</f>
        <v>0</v>
      </c>
      <c r="X38">
        <f>IF($A38&lt;&gt;"",INDEX('Size (Model) (2)'!X:X,3*(ROW()-2)+3),"")</f>
        <v>0</v>
      </c>
      <c r="Y38">
        <f>IF($A38&lt;&gt;"",INDEX('Size (Model) (2)'!Y:Y,3*(ROW()-2)+3),"")</f>
        <v>0</v>
      </c>
      <c r="Z38">
        <f>IF($A38&lt;&gt;"",INDEX('Size (Model) (2)'!Z:Z,3*(ROW()-2)+3),"")</f>
        <v>0</v>
      </c>
    </row>
    <row r="39" spans="1:26" x14ac:dyDescent="0.2">
      <c r="A39" s="13">
        <f>IF(INDEX('Size (Model) (2)'!A:A,3*(ROW()-2)+2)&lt;&gt;"",INDEX('Size (Model) (2)'!A:A,3*(ROW()-2)+2),"")</f>
        <v>45295</v>
      </c>
      <c r="B39">
        <f>IF($A39&lt;&gt;"",INDEX('Size (Model) (2)'!B:B,3*(ROW()-2)+3),"")</f>
        <v>0</v>
      </c>
      <c r="C39">
        <f>IF($A39&lt;&gt;"",INDEX('Size (Model) (2)'!C:C,3*(ROW()-2)+3),"")</f>
        <v>0</v>
      </c>
      <c r="D39">
        <f>IF($A39&lt;&gt;"",INDEX('Size (Model) (2)'!D:D,3*(ROW()-2)+3),"")</f>
        <v>0.05</v>
      </c>
      <c r="E39">
        <f>IF($A39&lt;&gt;"",INDEX('Size (Model) (2)'!E:E,3*(ROW()-2)+3),"")</f>
        <v>0</v>
      </c>
      <c r="F39">
        <f>IF($A39&lt;&gt;"",INDEX('Size (Model) (2)'!F:F,3*(ROW()-2)+3),"")</f>
        <v>1.0397219162995592E-2</v>
      </c>
      <c r="G39">
        <f>IF($A39&lt;&gt;"",INDEX('Size (Model) (2)'!G:G,3*(ROW()-2)+3),"")</f>
        <v>3.0101029601029609E-2</v>
      </c>
      <c r="H39">
        <f>IF($A39&lt;&gt;"",INDEX('Size (Model) (2)'!H:H,3*(ROW()-2)+3),"")</f>
        <v>0</v>
      </c>
      <c r="I39">
        <f>IF($A39&lt;&gt;"",INDEX('Size (Model) (2)'!I:I,3*(ROW()-2)+3),"")</f>
        <v>2.1978230227094754E-2</v>
      </c>
      <c r="J39">
        <f>IF($A39&lt;&gt;"",INDEX('Size (Model) (2)'!J:J,3*(ROW()-2)+3),"")</f>
        <v>0</v>
      </c>
      <c r="K39">
        <f>IF($A39&lt;&gt;"",INDEX('Size (Model) (2)'!K:K,3*(ROW()-2)+3),"")</f>
        <v>0</v>
      </c>
      <c r="L39">
        <f>IF($A39&lt;&gt;"",INDEX('Size (Model) (2)'!L:L,3*(ROW()-2)+3),"")</f>
        <v>0</v>
      </c>
      <c r="M39">
        <f>IF($A39&lt;&gt;"",INDEX('Size (Model) (2)'!M:M,3*(ROW()-2)+3),"")</f>
        <v>0</v>
      </c>
      <c r="N39">
        <f>IF($A39&lt;&gt;"",INDEX('Size (Model) (2)'!N:N,3*(ROW()-2)+3),"")</f>
        <v>0</v>
      </c>
      <c r="O39">
        <f>IF($A39&lt;&gt;"",INDEX('Size (Model) (2)'!O:O,3*(ROW()-2)+3),"")</f>
        <v>0</v>
      </c>
      <c r="P39">
        <f>IF($A39&lt;&gt;"",INDEX('Size (Model) (2)'!P:P,3*(ROW()-2)+3),"")</f>
        <v>0</v>
      </c>
      <c r="Q39">
        <f>IF($A39&lt;&gt;"",INDEX('Size (Model) (2)'!Q:Q,3*(ROW()-2)+3),"")</f>
        <v>9.9927758666313836E-3</v>
      </c>
      <c r="R39">
        <f>IF($A39&lt;&gt;"",INDEX('Size (Model) (2)'!R:R,3*(ROW()-2)+3),"")</f>
        <v>2.2359715670024226E-2</v>
      </c>
      <c r="S39">
        <f>IF($A39&lt;&gt;"",INDEX('Size (Model) (2)'!S:S,3*(ROW()-2)+3),"")</f>
        <v>0</v>
      </c>
      <c r="T39">
        <f>IF($A39&lt;&gt;"",INDEX('Size (Model) (2)'!T:T,3*(ROW()-2)+3),"")</f>
        <v>0</v>
      </c>
      <c r="U39">
        <f>IF($A39&lt;&gt;"",INDEX('Size (Model) (2)'!U:U,3*(ROW()-2)+3),"")</f>
        <v>1.9329338842975212E-2</v>
      </c>
      <c r="V39">
        <f>IF($A39&lt;&gt;"",INDEX('Size (Model) (2)'!V:V,3*(ROW()-2)+3),"")</f>
        <v>1.0027270313329792E-2</v>
      </c>
      <c r="W39">
        <f>IF($A39&lt;&gt;"",INDEX('Size (Model) (2)'!W:W,3*(ROW()-2)+3),"")</f>
        <v>0</v>
      </c>
      <c r="X39">
        <f>IF($A39&lt;&gt;"",INDEX('Size (Model) (2)'!X:X,3*(ROW()-2)+3),"")</f>
        <v>0</v>
      </c>
      <c r="Y39">
        <f>IF($A39&lt;&gt;"",INDEX('Size (Model) (2)'!Y:Y,3*(ROW()-2)+3),"")</f>
        <v>0</v>
      </c>
      <c r="Z39">
        <f>IF($A39&lt;&gt;"",INDEX('Size (Model) (2)'!Z:Z,3*(ROW()-2)+3),"")</f>
        <v>0</v>
      </c>
    </row>
    <row r="40" spans="1:26" x14ac:dyDescent="0.2">
      <c r="A40" s="13">
        <f>IF(INDEX('Size (Model) (2)'!A:A,3*(ROW()-2)+2)&lt;&gt;"",INDEX('Size (Model) (2)'!A:A,3*(ROW()-2)+2),"")</f>
        <v>45296</v>
      </c>
      <c r="B40">
        <f>IF($A40&lt;&gt;"",INDEX('Size (Model) (2)'!B:B,3*(ROW()-2)+3),"")</f>
        <v>0</v>
      </c>
      <c r="C40">
        <f>IF($A40&lt;&gt;"",INDEX('Size (Model) (2)'!C:C,3*(ROW()-2)+3),"")</f>
        <v>0</v>
      </c>
      <c r="D40">
        <f>IF($A40&lt;&gt;"",INDEX('Size (Model) (2)'!D:D,3*(ROW()-2)+3),"")</f>
        <v>0.05</v>
      </c>
      <c r="E40">
        <f>IF($A40&lt;&gt;"",INDEX('Size (Model) (2)'!E:E,3*(ROW()-2)+3),"")</f>
        <v>0</v>
      </c>
      <c r="F40">
        <f>IF($A40&lt;&gt;"",INDEX('Size (Model) (2)'!F:F,3*(ROW()-2)+3),"")</f>
        <v>1.0397219162995592E-2</v>
      </c>
      <c r="G40">
        <f>IF($A40&lt;&gt;"",INDEX('Size (Model) (2)'!G:G,3*(ROW()-2)+3),"")</f>
        <v>3.0101029601029609E-2</v>
      </c>
      <c r="H40">
        <f>IF($A40&lt;&gt;"",INDEX('Size (Model) (2)'!H:H,3*(ROW()-2)+3),"")</f>
        <v>0</v>
      </c>
      <c r="I40">
        <f>IF($A40&lt;&gt;"",INDEX('Size (Model) (2)'!I:I,3*(ROW()-2)+3),"")</f>
        <v>2.1978230227094754E-2</v>
      </c>
      <c r="J40">
        <f>IF($A40&lt;&gt;"",INDEX('Size (Model) (2)'!J:J,3*(ROW()-2)+3),"")</f>
        <v>0</v>
      </c>
      <c r="K40">
        <f>IF($A40&lt;&gt;"",INDEX('Size (Model) (2)'!K:K,3*(ROW()-2)+3),"")</f>
        <v>0</v>
      </c>
      <c r="L40">
        <f>IF($A40&lt;&gt;"",INDEX('Size (Model) (2)'!L:L,3*(ROW()-2)+3),"")</f>
        <v>0</v>
      </c>
      <c r="M40">
        <f>IF($A40&lt;&gt;"",INDEX('Size (Model) (2)'!M:M,3*(ROW()-2)+3),"")</f>
        <v>0</v>
      </c>
      <c r="N40">
        <f>IF($A40&lt;&gt;"",INDEX('Size (Model) (2)'!N:N,3*(ROW()-2)+3),"")</f>
        <v>0</v>
      </c>
      <c r="O40">
        <f>IF($A40&lt;&gt;"",INDEX('Size (Model) (2)'!O:O,3*(ROW()-2)+3),"")</f>
        <v>0</v>
      </c>
      <c r="P40">
        <f>IF($A40&lt;&gt;"",INDEX('Size (Model) (2)'!P:P,3*(ROW()-2)+3),"")</f>
        <v>0</v>
      </c>
      <c r="Q40">
        <f>IF($A40&lt;&gt;"",INDEX('Size (Model) (2)'!Q:Q,3*(ROW()-2)+3),"")</f>
        <v>9.9927758666313836E-3</v>
      </c>
      <c r="R40">
        <f>IF($A40&lt;&gt;"",INDEX('Size (Model) (2)'!R:R,3*(ROW()-2)+3),"")</f>
        <v>2.2359715670024226E-2</v>
      </c>
      <c r="S40">
        <f>IF($A40&lt;&gt;"",INDEX('Size (Model) (2)'!S:S,3*(ROW()-2)+3),"")</f>
        <v>0</v>
      </c>
      <c r="T40">
        <f>IF($A40&lt;&gt;"",INDEX('Size (Model) (2)'!T:T,3*(ROW()-2)+3),"")</f>
        <v>0</v>
      </c>
      <c r="U40">
        <f>IF($A40&lt;&gt;"",INDEX('Size (Model) (2)'!U:U,3*(ROW()-2)+3),"")</f>
        <v>1.9329338842975212E-2</v>
      </c>
      <c r="V40">
        <f>IF($A40&lt;&gt;"",INDEX('Size (Model) (2)'!V:V,3*(ROW()-2)+3),"")</f>
        <v>1.0027270313329792E-2</v>
      </c>
      <c r="W40">
        <f>IF($A40&lt;&gt;"",INDEX('Size (Model) (2)'!W:W,3*(ROW()-2)+3),"")</f>
        <v>0</v>
      </c>
      <c r="X40">
        <f>IF($A40&lt;&gt;"",INDEX('Size (Model) (2)'!X:X,3*(ROW()-2)+3),"")</f>
        <v>0</v>
      </c>
      <c r="Y40">
        <f>IF($A40&lt;&gt;"",INDEX('Size (Model) (2)'!Y:Y,3*(ROW()-2)+3),"")</f>
        <v>0</v>
      </c>
      <c r="Z40">
        <f>IF($A40&lt;&gt;"",INDEX('Size (Model) (2)'!Z:Z,3*(ROW()-2)+3),"")</f>
        <v>0</v>
      </c>
    </row>
    <row r="41" spans="1:26" x14ac:dyDescent="0.2">
      <c r="A41" s="13">
        <f>IF(INDEX('Size (Model) (2)'!A:A,3*(ROW()-2)+2)&lt;&gt;"",INDEX('Size (Model) (2)'!A:A,3*(ROW()-2)+2),"")</f>
        <v>45299</v>
      </c>
      <c r="B41">
        <f>IF($A41&lt;&gt;"",INDEX('Size (Model) (2)'!B:B,3*(ROW()-2)+3),"")</f>
        <v>0</v>
      </c>
      <c r="C41">
        <f>IF($A41&lt;&gt;"",INDEX('Size (Model) (2)'!C:C,3*(ROW()-2)+3),"")</f>
        <v>0</v>
      </c>
      <c r="D41">
        <f>IF($A41&lt;&gt;"",INDEX('Size (Model) (2)'!D:D,3*(ROW()-2)+3),"")</f>
        <v>0</v>
      </c>
      <c r="E41">
        <f>IF($A41&lt;&gt;"",INDEX('Size (Model) (2)'!E:E,3*(ROW()-2)+3),"")</f>
        <v>8.2757759273277831E-3</v>
      </c>
      <c r="F41">
        <f>IF($A41&lt;&gt;"",INDEX('Size (Model) (2)'!F:F,3*(ROW()-2)+3),"")</f>
        <v>1.0397219162995592E-2</v>
      </c>
      <c r="G41">
        <f>IF($A41&lt;&gt;"",INDEX('Size (Model) (2)'!G:G,3*(ROW()-2)+3),"")</f>
        <v>3.0101029601029609E-2</v>
      </c>
      <c r="H41">
        <f>IF($A41&lt;&gt;"",INDEX('Size (Model) (2)'!H:H,3*(ROW()-2)+3),"")</f>
        <v>0</v>
      </c>
      <c r="I41">
        <f>IF($A41&lt;&gt;"",INDEX('Size (Model) (2)'!I:I,3*(ROW()-2)+3),"")</f>
        <v>3.2128624608150476E-2</v>
      </c>
      <c r="J41">
        <f>IF($A41&lt;&gt;"",INDEX('Size (Model) (2)'!J:J,3*(ROW()-2)+3),"")</f>
        <v>0</v>
      </c>
      <c r="K41">
        <f>IF($A41&lt;&gt;"",INDEX('Size (Model) (2)'!K:K,3*(ROW()-2)+3),"")</f>
        <v>0</v>
      </c>
      <c r="L41">
        <f>IF($A41&lt;&gt;"",INDEX('Size (Model) (2)'!L:L,3*(ROW()-2)+3),"")</f>
        <v>0</v>
      </c>
      <c r="M41">
        <f>IF($A41&lt;&gt;"",INDEX('Size (Model) (2)'!M:M,3*(ROW()-2)+3),"")</f>
        <v>0</v>
      </c>
      <c r="N41">
        <f>IF($A41&lt;&gt;"",INDEX('Size (Model) (2)'!N:N,3*(ROW()-2)+3),"")</f>
        <v>0</v>
      </c>
      <c r="O41">
        <f>IF($A41&lt;&gt;"",INDEX('Size (Model) (2)'!O:O,3*(ROW()-2)+3),"")</f>
        <v>0</v>
      </c>
      <c r="P41">
        <f>IF($A41&lt;&gt;"",INDEX('Size (Model) (2)'!P:P,3*(ROW()-2)+3),"")</f>
        <v>0</v>
      </c>
      <c r="Q41">
        <f>IF($A41&lt;&gt;"",INDEX('Size (Model) (2)'!Q:Q,3*(ROW()-2)+3),"")</f>
        <v>2.1329929760665979E-2</v>
      </c>
      <c r="R41">
        <f>IF($A41&lt;&gt;"",INDEX('Size (Model) (2)'!R:R,3*(ROW()-2)+3),"")</f>
        <v>2.2359715670024226E-2</v>
      </c>
      <c r="S41">
        <f>IF($A41&lt;&gt;"",INDEX('Size (Model) (2)'!S:S,3*(ROW()-2)+3),"")</f>
        <v>0</v>
      </c>
      <c r="T41">
        <f>IF($A41&lt;&gt;"",INDEX('Size (Model) (2)'!T:T,3*(ROW()-2)+3),"")</f>
        <v>0</v>
      </c>
      <c r="U41">
        <f>IF($A41&lt;&gt;"",INDEX('Size (Model) (2)'!U:U,3*(ROW()-2)+3),"")</f>
        <v>1.9329338842975212E-2</v>
      </c>
      <c r="V41">
        <f>IF($A41&lt;&gt;"",INDEX('Size (Model) (2)'!V:V,3*(ROW()-2)+3),"")</f>
        <v>1.0027270313329792E-2</v>
      </c>
      <c r="W41">
        <f>IF($A41&lt;&gt;"",INDEX('Size (Model) (2)'!W:W,3*(ROW()-2)+3),"")</f>
        <v>0</v>
      </c>
      <c r="X41">
        <f>IF($A41&lt;&gt;"",INDEX('Size (Model) (2)'!X:X,3*(ROW()-2)+3),"")</f>
        <v>0</v>
      </c>
      <c r="Y41">
        <f>IF($A41&lt;&gt;"",INDEX('Size (Model) (2)'!Y:Y,3*(ROW()-2)+3),"")</f>
        <v>0</v>
      </c>
      <c r="Z41">
        <f>IF($A41&lt;&gt;"",INDEX('Size (Model) (2)'!Z:Z,3*(ROW()-2)+3),"")</f>
        <v>0</v>
      </c>
    </row>
    <row r="42" spans="1:26" x14ac:dyDescent="0.2">
      <c r="A42" s="13">
        <f>IF(INDEX('Size (Model) (2)'!A:A,3*(ROW()-2)+2)&lt;&gt;"",INDEX('Size (Model) (2)'!A:A,3*(ROW()-2)+2),"")</f>
        <v>45300</v>
      </c>
      <c r="B42">
        <f>IF($A42&lt;&gt;"",INDEX('Size (Model) (2)'!B:B,3*(ROW()-2)+3),"")</f>
        <v>0</v>
      </c>
      <c r="C42">
        <f>IF($A42&lt;&gt;"",INDEX('Size (Model) (2)'!C:C,3*(ROW()-2)+3),"")</f>
        <v>0</v>
      </c>
      <c r="D42">
        <f>IF($A42&lt;&gt;"",INDEX('Size (Model) (2)'!D:D,3*(ROW()-2)+3),"")</f>
        <v>0</v>
      </c>
      <c r="E42">
        <f>IF($A42&lt;&gt;"",INDEX('Size (Model) (2)'!E:E,3*(ROW()-2)+3),"")</f>
        <v>8.2757759273277831E-3</v>
      </c>
      <c r="F42">
        <f>IF($A42&lt;&gt;"",INDEX('Size (Model) (2)'!F:F,3*(ROW()-2)+3),"")</f>
        <v>1.0397219162995592E-2</v>
      </c>
      <c r="G42">
        <f>IF($A42&lt;&gt;"",INDEX('Size (Model) (2)'!G:G,3*(ROW()-2)+3),"")</f>
        <v>3.0101029601029609E-2</v>
      </c>
      <c r="H42">
        <f>IF($A42&lt;&gt;"",INDEX('Size (Model) (2)'!H:H,3*(ROW()-2)+3),"")</f>
        <v>0</v>
      </c>
      <c r="I42">
        <f>IF($A42&lt;&gt;"",INDEX('Size (Model) (2)'!I:I,3*(ROW()-2)+3),"")</f>
        <v>3.2128624608150476E-2</v>
      </c>
      <c r="J42">
        <f>IF($A42&lt;&gt;"",INDEX('Size (Model) (2)'!J:J,3*(ROW()-2)+3),"")</f>
        <v>0</v>
      </c>
      <c r="K42">
        <f>IF($A42&lt;&gt;"",INDEX('Size (Model) (2)'!K:K,3*(ROW()-2)+3),"")</f>
        <v>0</v>
      </c>
      <c r="L42">
        <f>IF($A42&lt;&gt;"",INDEX('Size (Model) (2)'!L:L,3*(ROW()-2)+3),"")</f>
        <v>0</v>
      </c>
      <c r="M42">
        <f>IF($A42&lt;&gt;"",INDEX('Size (Model) (2)'!M:M,3*(ROW()-2)+3),"")</f>
        <v>0</v>
      </c>
      <c r="N42">
        <f>IF($A42&lt;&gt;"",INDEX('Size (Model) (2)'!N:N,3*(ROW()-2)+3),"")</f>
        <v>0</v>
      </c>
      <c r="O42">
        <f>IF($A42&lt;&gt;"",INDEX('Size (Model) (2)'!O:O,3*(ROW()-2)+3),"")</f>
        <v>0</v>
      </c>
      <c r="P42">
        <f>IF($A42&lt;&gt;"",INDEX('Size (Model) (2)'!P:P,3*(ROW()-2)+3),"")</f>
        <v>0</v>
      </c>
      <c r="Q42">
        <f>IF($A42&lt;&gt;"",INDEX('Size (Model) (2)'!Q:Q,3*(ROW()-2)+3),"")</f>
        <v>2.1329929760665979E-2</v>
      </c>
      <c r="R42">
        <f>IF($A42&lt;&gt;"",INDEX('Size (Model) (2)'!R:R,3*(ROW()-2)+3),"")</f>
        <v>2.2359715670024226E-2</v>
      </c>
      <c r="S42">
        <f>IF($A42&lt;&gt;"",INDEX('Size (Model) (2)'!S:S,3*(ROW()-2)+3),"")</f>
        <v>0</v>
      </c>
      <c r="T42">
        <f>IF($A42&lt;&gt;"",INDEX('Size (Model) (2)'!T:T,3*(ROW()-2)+3),"")</f>
        <v>0</v>
      </c>
      <c r="U42">
        <f>IF($A42&lt;&gt;"",INDEX('Size (Model) (2)'!U:U,3*(ROW()-2)+3),"")</f>
        <v>1.9329338842975212E-2</v>
      </c>
      <c r="V42">
        <f>IF($A42&lt;&gt;"",INDEX('Size (Model) (2)'!V:V,3*(ROW()-2)+3),"")</f>
        <v>1.0027270313329792E-2</v>
      </c>
      <c r="W42">
        <f>IF($A42&lt;&gt;"",INDEX('Size (Model) (2)'!W:W,3*(ROW()-2)+3),"")</f>
        <v>0</v>
      </c>
      <c r="X42">
        <f>IF($A42&lt;&gt;"",INDEX('Size (Model) (2)'!X:X,3*(ROW()-2)+3),"")</f>
        <v>0</v>
      </c>
      <c r="Y42">
        <f>IF($A42&lt;&gt;"",INDEX('Size (Model) (2)'!Y:Y,3*(ROW()-2)+3),"")</f>
        <v>0</v>
      </c>
      <c r="Z42">
        <f>IF($A42&lt;&gt;"",INDEX('Size (Model) (2)'!Z:Z,3*(ROW()-2)+3),"")</f>
        <v>0</v>
      </c>
    </row>
    <row r="43" spans="1:26" x14ac:dyDescent="0.2">
      <c r="A43" s="13">
        <f>IF(INDEX('Size (Model) (2)'!A:A,3*(ROW()-2)+2)&lt;&gt;"",INDEX('Size (Model) (2)'!A:A,3*(ROW()-2)+2),"")</f>
        <v>45301</v>
      </c>
      <c r="B43">
        <f>IF($A43&lt;&gt;"",INDEX('Size (Model) (2)'!B:B,3*(ROW()-2)+3),"")</f>
        <v>0</v>
      </c>
      <c r="C43">
        <f>IF($A43&lt;&gt;"",INDEX('Size (Model) (2)'!C:C,3*(ROW()-2)+3),"")</f>
        <v>0</v>
      </c>
      <c r="D43">
        <f>IF($A43&lt;&gt;"",INDEX('Size (Model) (2)'!D:D,3*(ROW()-2)+3),"")</f>
        <v>0</v>
      </c>
      <c r="E43">
        <f>IF($A43&lt;&gt;"",INDEX('Size (Model) (2)'!E:E,3*(ROW()-2)+3),"")</f>
        <v>8.2757759273277831E-3</v>
      </c>
      <c r="F43">
        <f>IF($A43&lt;&gt;"",INDEX('Size (Model) (2)'!F:F,3*(ROW()-2)+3),"")</f>
        <v>1.0397219162995592E-2</v>
      </c>
      <c r="G43">
        <f>IF($A43&lt;&gt;"",INDEX('Size (Model) (2)'!G:G,3*(ROW()-2)+3),"")</f>
        <v>3.0101029601029609E-2</v>
      </c>
      <c r="H43">
        <f>IF($A43&lt;&gt;"",INDEX('Size (Model) (2)'!H:H,3*(ROW()-2)+3),"")</f>
        <v>0</v>
      </c>
      <c r="I43">
        <f>IF($A43&lt;&gt;"",INDEX('Size (Model) (2)'!I:I,3*(ROW()-2)+3),"")</f>
        <v>-2.1409058823529406E-2</v>
      </c>
      <c r="J43">
        <f>IF($A43&lt;&gt;"",INDEX('Size (Model) (2)'!J:J,3*(ROW()-2)+3),"")</f>
        <v>0</v>
      </c>
      <c r="K43">
        <f>IF($A43&lt;&gt;"",INDEX('Size (Model) (2)'!K:K,3*(ROW()-2)+3),"")</f>
        <v>1.0883791866028707E-2</v>
      </c>
      <c r="L43">
        <f>IF($A43&lt;&gt;"",INDEX('Size (Model) (2)'!L:L,3*(ROW()-2)+3),"")</f>
        <v>0</v>
      </c>
      <c r="M43">
        <f>IF($A43&lt;&gt;"",INDEX('Size (Model) (2)'!M:M,3*(ROW()-2)+3),"")</f>
        <v>1.3566873757455267E-2</v>
      </c>
      <c r="N43">
        <f>IF($A43&lt;&gt;"",INDEX('Size (Model) (2)'!N:N,3*(ROW()-2)+3),"")</f>
        <v>0</v>
      </c>
      <c r="O43">
        <f>IF($A43&lt;&gt;"",INDEX('Size (Model) (2)'!O:O,3*(ROW()-2)+3),"")</f>
        <v>0</v>
      </c>
      <c r="P43">
        <f>IF($A43&lt;&gt;"",INDEX('Size (Model) (2)'!P:P,3*(ROW()-2)+3),"")</f>
        <v>0</v>
      </c>
      <c r="Q43">
        <f>IF($A43&lt;&gt;"",INDEX('Size (Model) (2)'!Q:Q,3*(ROW()-2)+3),"")</f>
        <v>0</v>
      </c>
      <c r="R43">
        <f>IF($A43&lt;&gt;"",INDEX('Size (Model) (2)'!R:R,3*(ROW()-2)+3),"")</f>
        <v>2.2359715670024226E-2</v>
      </c>
      <c r="S43">
        <f>IF($A43&lt;&gt;"",INDEX('Size (Model) (2)'!S:S,3*(ROW()-2)+3),"")</f>
        <v>0</v>
      </c>
      <c r="T43">
        <f>IF($A43&lt;&gt;"",INDEX('Size (Model) (2)'!T:T,3*(ROW()-2)+3),"")</f>
        <v>0</v>
      </c>
      <c r="U43">
        <f>IF($A43&lt;&gt;"",INDEX('Size (Model) (2)'!U:U,3*(ROW()-2)+3),"")</f>
        <v>1.9329338842975212E-2</v>
      </c>
      <c r="V43">
        <f>IF($A43&lt;&gt;"",INDEX('Size (Model) (2)'!V:V,3*(ROW()-2)+3),"")</f>
        <v>1.0027270313329792E-2</v>
      </c>
      <c r="W43">
        <f>IF($A43&lt;&gt;"",INDEX('Size (Model) (2)'!W:W,3*(ROW()-2)+3),"")</f>
        <v>0</v>
      </c>
      <c r="X43">
        <f>IF($A43&lt;&gt;"",INDEX('Size (Model) (2)'!X:X,3*(ROW()-2)+3),"")</f>
        <v>0</v>
      </c>
      <c r="Y43">
        <f>IF($A43&lt;&gt;"",INDEX('Size (Model) (2)'!Y:Y,3*(ROW()-2)+3),"")</f>
        <v>0</v>
      </c>
      <c r="Z43">
        <f>IF($A43&lt;&gt;"",INDEX('Size (Model) (2)'!Z:Z,3*(ROW()-2)+3),"")</f>
        <v>0</v>
      </c>
    </row>
    <row r="44" spans="1:26" x14ac:dyDescent="0.2">
      <c r="A44" s="13">
        <f>IF(INDEX('Size (Model) (2)'!A:A,3*(ROW()-2)+2)&lt;&gt;"",INDEX('Size (Model) (2)'!A:A,3*(ROW()-2)+2),"")</f>
        <v>45302</v>
      </c>
      <c r="B44">
        <f>IF($A44&lt;&gt;"",INDEX('Size (Model) (2)'!B:B,3*(ROW()-2)+3),"")</f>
        <v>0</v>
      </c>
      <c r="C44">
        <f>IF($A44&lt;&gt;"",INDEX('Size (Model) (2)'!C:C,3*(ROW()-2)+3),"")</f>
        <v>0</v>
      </c>
      <c r="D44">
        <f>IF($A44&lt;&gt;"",INDEX('Size (Model) (2)'!D:D,3*(ROW()-2)+3),"")</f>
        <v>0</v>
      </c>
      <c r="E44">
        <f>IF($A44&lt;&gt;"",INDEX('Size (Model) (2)'!E:E,3*(ROW()-2)+3),"")</f>
        <v>8.2757759273277831E-3</v>
      </c>
      <c r="F44">
        <f>IF($A44&lt;&gt;"",INDEX('Size (Model) (2)'!F:F,3*(ROW()-2)+3),"")</f>
        <v>1.0397219162995592E-2</v>
      </c>
      <c r="G44">
        <f>IF($A44&lt;&gt;"",INDEX('Size (Model) (2)'!G:G,3*(ROW()-2)+3),"")</f>
        <v>3.0101029601029609E-2</v>
      </c>
      <c r="H44">
        <f>IF($A44&lt;&gt;"",INDEX('Size (Model) (2)'!H:H,3*(ROW()-2)+3),"")</f>
        <v>0</v>
      </c>
      <c r="I44">
        <f>IF($A44&lt;&gt;"",INDEX('Size (Model) (2)'!I:I,3*(ROW()-2)+3),"")</f>
        <v>4.2271684867394695E-2</v>
      </c>
      <c r="J44">
        <f>IF($A44&lt;&gt;"",INDEX('Size (Model) (2)'!J:J,3*(ROW()-2)+3),"")</f>
        <v>0</v>
      </c>
      <c r="K44">
        <f>IF($A44&lt;&gt;"",INDEX('Size (Model) (2)'!K:K,3*(ROW()-2)+3),"")</f>
        <v>0</v>
      </c>
      <c r="L44">
        <f>IF($A44&lt;&gt;"",INDEX('Size (Model) (2)'!L:L,3*(ROW()-2)+3),"")</f>
        <v>0</v>
      </c>
      <c r="M44">
        <f>IF($A44&lt;&gt;"",INDEX('Size (Model) (2)'!M:M,3*(ROW()-2)+3),"")</f>
        <v>1.3566873757455267E-2</v>
      </c>
      <c r="N44">
        <f>IF($A44&lt;&gt;"",INDEX('Size (Model) (2)'!N:N,3*(ROW()-2)+3),"")</f>
        <v>0</v>
      </c>
      <c r="O44">
        <f>IF($A44&lt;&gt;"",INDEX('Size (Model) (2)'!O:O,3*(ROW()-2)+3),"")</f>
        <v>0</v>
      </c>
      <c r="P44">
        <f>IF($A44&lt;&gt;"",INDEX('Size (Model) (2)'!P:P,3*(ROW()-2)+3),"")</f>
        <v>0</v>
      </c>
      <c r="Q44">
        <f>IF($A44&lt;&gt;"",INDEX('Size (Model) (2)'!Q:Q,3*(ROW()-2)+3),"")</f>
        <v>0</v>
      </c>
      <c r="R44">
        <f>IF($A44&lt;&gt;"",INDEX('Size (Model) (2)'!R:R,3*(ROW()-2)+3),"")</f>
        <v>2.2359715670024226E-2</v>
      </c>
      <c r="S44">
        <f>IF($A44&lt;&gt;"",INDEX('Size (Model) (2)'!S:S,3*(ROW()-2)+3),"")</f>
        <v>0</v>
      </c>
      <c r="T44">
        <f>IF($A44&lt;&gt;"",INDEX('Size (Model) (2)'!T:T,3*(ROW()-2)+3),"")</f>
        <v>0</v>
      </c>
      <c r="U44">
        <f>IF($A44&lt;&gt;"",INDEX('Size (Model) (2)'!U:U,3*(ROW()-2)+3),"")</f>
        <v>1.9329338842975212E-2</v>
      </c>
      <c r="V44">
        <f>IF($A44&lt;&gt;"",INDEX('Size (Model) (2)'!V:V,3*(ROW()-2)+3),"")</f>
        <v>1.0027270313329792E-2</v>
      </c>
      <c r="W44">
        <f>IF($A44&lt;&gt;"",INDEX('Size (Model) (2)'!W:W,3*(ROW()-2)+3),"")</f>
        <v>0</v>
      </c>
      <c r="X44">
        <f>IF($A44&lt;&gt;"",INDEX('Size (Model) (2)'!X:X,3*(ROW()-2)+3),"")</f>
        <v>0</v>
      </c>
      <c r="Y44">
        <f>IF($A44&lt;&gt;"",INDEX('Size (Model) (2)'!Y:Y,3*(ROW()-2)+3),"")</f>
        <v>0</v>
      </c>
      <c r="Z44">
        <f>IF($A44&lt;&gt;"",INDEX('Size (Model) (2)'!Z:Z,3*(ROW()-2)+3),"")</f>
        <v>0</v>
      </c>
    </row>
    <row r="45" spans="1:26" x14ac:dyDescent="0.2">
      <c r="A45" s="13">
        <f>IF(INDEX('Size (Model) (2)'!A:A,3*(ROW()-2)+2)&lt;&gt;"",INDEX('Size (Model) (2)'!A:A,3*(ROW()-2)+2),"")</f>
        <v>45303</v>
      </c>
      <c r="B45">
        <f>IF($A45&lt;&gt;"",INDEX('Size (Model) (2)'!B:B,3*(ROW()-2)+3),"")</f>
        <v>0</v>
      </c>
      <c r="C45">
        <f>IF($A45&lt;&gt;"",INDEX('Size (Model) (2)'!C:C,3*(ROW()-2)+3),"")</f>
        <v>0</v>
      </c>
      <c r="D45">
        <f>IF($A45&lt;&gt;"",INDEX('Size (Model) (2)'!D:D,3*(ROW()-2)+3),"")</f>
        <v>0</v>
      </c>
      <c r="E45">
        <f>IF($A45&lt;&gt;"",INDEX('Size (Model) (2)'!E:E,3*(ROW()-2)+3),"")</f>
        <v>8.2757759273277831E-3</v>
      </c>
      <c r="F45">
        <f>IF($A45&lt;&gt;"",INDEX('Size (Model) (2)'!F:F,3*(ROW()-2)+3),"")</f>
        <v>1.0397219162995592E-2</v>
      </c>
      <c r="G45">
        <f>IF($A45&lt;&gt;"",INDEX('Size (Model) (2)'!G:G,3*(ROW()-2)+3),"")</f>
        <v>3.0101029601029609E-2</v>
      </c>
      <c r="H45">
        <f>IF($A45&lt;&gt;"",INDEX('Size (Model) (2)'!H:H,3*(ROW()-2)+3),"")</f>
        <v>0</v>
      </c>
      <c r="I45">
        <f>IF($A45&lt;&gt;"",INDEX('Size (Model) (2)'!I:I,3*(ROW()-2)+3),"")</f>
        <v>-2.1023863636363639E-2</v>
      </c>
      <c r="J45">
        <f>IF($A45&lt;&gt;"",INDEX('Size (Model) (2)'!J:J,3*(ROW()-2)+3),"")</f>
        <v>0</v>
      </c>
      <c r="K45">
        <f>IF($A45&lt;&gt;"",INDEX('Size (Model) (2)'!K:K,3*(ROW()-2)+3),"")</f>
        <v>0</v>
      </c>
      <c r="L45">
        <f>IF($A45&lt;&gt;"",INDEX('Size (Model) (2)'!L:L,3*(ROW()-2)+3),"")</f>
        <v>0</v>
      </c>
      <c r="M45">
        <f>IF($A45&lt;&gt;"",INDEX('Size (Model) (2)'!M:M,3*(ROW()-2)+3),"")</f>
        <v>1.3566873757455267E-2</v>
      </c>
      <c r="N45">
        <f>IF($A45&lt;&gt;"",INDEX('Size (Model) (2)'!N:N,3*(ROW()-2)+3),"")</f>
        <v>0</v>
      </c>
      <c r="O45">
        <f>IF($A45&lt;&gt;"",INDEX('Size (Model) (2)'!O:O,3*(ROW()-2)+3),"")</f>
        <v>0</v>
      </c>
      <c r="P45">
        <f>IF($A45&lt;&gt;"",INDEX('Size (Model) (2)'!P:P,3*(ROW()-2)+3),"")</f>
        <v>0</v>
      </c>
      <c r="Q45">
        <f>IF($A45&lt;&gt;"",INDEX('Size (Model) (2)'!Q:Q,3*(ROW()-2)+3),"")</f>
        <v>0</v>
      </c>
      <c r="R45">
        <f>IF($A45&lt;&gt;"",INDEX('Size (Model) (2)'!R:R,3*(ROW()-2)+3),"")</f>
        <v>2.2359715670024226E-2</v>
      </c>
      <c r="S45">
        <f>IF($A45&lt;&gt;"",INDEX('Size (Model) (2)'!S:S,3*(ROW()-2)+3),"")</f>
        <v>0.05</v>
      </c>
      <c r="T45">
        <f>IF($A45&lt;&gt;"",INDEX('Size (Model) (2)'!T:T,3*(ROW()-2)+3),"")</f>
        <v>0</v>
      </c>
      <c r="U45">
        <f>IF($A45&lt;&gt;"",INDEX('Size (Model) (2)'!U:U,3*(ROW()-2)+3),"")</f>
        <v>1.9329338842975212E-2</v>
      </c>
      <c r="V45">
        <f>IF($A45&lt;&gt;"",INDEX('Size (Model) (2)'!V:V,3*(ROW()-2)+3),"")</f>
        <v>1.0027270313329792E-2</v>
      </c>
      <c r="W45">
        <f>IF($A45&lt;&gt;"",INDEX('Size (Model) (2)'!W:W,3*(ROW()-2)+3),"")</f>
        <v>0</v>
      </c>
      <c r="X45">
        <f>IF($A45&lt;&gt;"",INDEX('Size (Model) (2)'!X:X,3*(ROW()-2)+3),"")</f>
        <v>0</v>
      </c>
      <c r="Y45">
        <f>IF($A45&lt;&gt;"",INDEX('Size (Model) (2)'!Y:Y,3*(ROW()-2)+3),"")</f>
        <v>0</v>
      </c>
      <c r="Z45">
        <f>IF($A45&lt;&gt;"",INDEX('Size (Model) (2)'!Z:Z,3*(ROW()-2)+3),"")</f>
        <v>0</v>
      </c>
    </row>
    <row r="46" spans="1:26" x14ac:dyDescent="0.2">
      <c r="A46" s="13">
        <f>IF(INDEX('Size (Model) (2)'!A:A,3*(ROW()-2)+2)&lt;&gt;"",INDEX('Size (Model) (2)'!A:A,3*(ROW()-2)+2),"")</f>
        <v>45306</v>
      </c>
      <c r="B46">
        <f>IF($A46&lt;&gt;"",INDEX('Size (Model) (2)'!B:B,3*(ROW()-2)+3),"")</f>
        <v>0</v>
      </c>
      <c r="C46">
        <f>IF($A46&lt;&gt;"",INDEX('Size (Model) (2)'!C:C,3*(ROW()-2)+3),"")</f>
        <v>0</v>
      </c>
      <c r="D46">
        <f>IF($A46&lt;&gt;"",INDEX('Size (Model) (2)'!D:D,3*(ROW()-2)+3),"")</f>
        <v>0</v>
      </c>
      <c r="E46">
        <f>IF($A46&lt;&gt;"",INDEX('Size (Model) (2)'!E:E,3*(ROW()-2)+3),"")</f>
        <v>8.2757759273277831E-3</v>
      </c>
      <c r="F46">
        <f>IF($A46&lt;&gt;"",INDEX('Size (Model) (2)'!F:F,3*(ROW()-2)+3),"")</f>
        <v>1.0397219162995592E-2</v>
      </c>
      <c r="G46">
        <f>IF($A46&lt;&gt;"",INDEX('Size (Model) (2)'!G:G,3*(ROW()-2)+3),"")</f>
        <v>3.0101029601029609E-2</v>
      </c>
      <c r="H46">
        <f>IF($A46&lt;&gt;"",INDEX('Size (Model) (2)'!H:H,3*(ROW()-2)+3),"")</f>
        <v>0</v>
      </c>
      <c r="I46">
        <f>IF($A46&lt;&gt;"",INDEX('Size (Model) (2)'!I:I,3*(ROW()-2)+3),"")</f>
        <v>-2.1023863636363639E-2</v>
      </c>
      <c r="J46">
        <f>IF($A46&lt;&gt;"",INDEX('Size (Model) (2)'!J:J,3*(ROW()-2)+3),"")</f>
        <v>0</v>
      </c>
      <c r="K46">
        <f>IF($A46&lt;&gt;"",INDEX('Size (Model) (2)'!K:K,3*(ROW()-2)+3),"")</f>
        <v>0</v>
      </c>
      <c r="L46">
        <f>IF($A46&lt;&gt;"",INDEX('Size (Model) (2)'!L:L,3*(ROW()-2)+3),"")</f>
        <v>0</v>
      </c>
      <c r="M46">
        <f>IF($A46&lt;&gt;"",INDEX('Size (Model) (2)'!M:M,3*(ROW()-2)+3),"")</f>
        <v>1.3566873757455267E-2</v>
      </c>
      <c r="N46">
        <f>IF($A46&lt;&gt;"",INDEX('Size (Model) (2)'!N:N,3*(ROW()-2)+3),"")</f>
        <v>0</v>
      </c>
      <c r="O46">
        <f>IF($A46&lt;&gt;"",INDEX('Size (Model) (2)'!O:O,3*(ROW()-2)+3),"")</f>
        <v>0</v>
      </c>
      <c r="P46">
        <f>IF($A46&lt;&gt;"",INDEX('Size (Model) (2)'!P:P,3*(ROW()-2)+3),"")</f>
        <v>0</v>
      </c>
      <c r="Q46">
        <f>IF($A46&lt;&gt;"",INDEX('Size (Model) (2)'!Q:Q,3*(ROW()-2)+3),"")</f>
        <v>0</v>
      </c>
      <c r="R46">
        <f>IF($A46&lt;&gt;"",INDEX('Size (Model) (2)'!R:R,3*(ROW()-2)+3),"")</f>
        <v>2.2359715670024226E-2</v>
      </c>
      <c r="S46">
        <f>IF($A46&lt;&gt;"",INDEX('Size (Model) (2)'!S:S,3*(ROW()-2)+3),"")</f>
        <v>0.05</v>
      </c>
      <c r="T46">
        <f>IF($A46&lt;&gt;"",INDEX('Size (Model) (2)'!T:T,3*(ROW()-2)+3),"")</f>
        <v>0</v>
      </c>
      <c r="U46">
        <f>IF($A46&lt;&gt;"",INDEX('Size (Model) (2)'!U:U,3*(ROW()-2)+3),"")</f>
        <v>1.9329338842975212E-2</v>
      </c>
      <c r="V46">
        <f>IF($A46&lt;&gt;"",INDEX('Size (Model) (2)'!V:V,3*(ROW()-2)+3),"")</f>
        <v>1.0027270313329792E-2</v>
      </c>
      <c r="W46">
        <f>IF($A46&lt;&gt;"",INDEX('Size (Model) (2)'!W:W,3*(ROW()-2)+3),"")</f>
        <v>0</v>
      </c>
      <c r="X46">
        <f>IF($A46&lt;&gt;"",INDEX('Size (Model) (2)'!X:X,3*(ROW()-2)+3),"")</f>
        <v>0</v>
      </c>
      <c r="Y46">
        <f>IF($A46&lt;&gt;"",INDEX('Size (Model) (2)'!Y:Y,3*(ROW()-2)+3),"")</f>
        <v>0</v>
      </c>
      <c r="Z46">
        <f>IF($A46&lt;&gt;"",INDEX('Size (Model) (2)'!Z:Z,3*(ROW()-2)+3),"")</f>
        <v>0</v>
      </c>
    </row>
    <row r="47" spans="1:26" x14ac:dyDescent="0.2">
      <c r="A47" s="13">
        <f>IF(INDEX('Size (Model) (2)'!A:A,3*(ROW()-2)+2)&lt;&gt;"",INDEX('Size (Model) (2)'!A:A,3*(ROW()-2)+2),"")</f>
        <v>45307</v>
      </c>
      <c r="B47">
        <f>IF($A47&lt;&gt;"",INDEX('Size (Model) (2)'!B:B,3*(ROW()-2)+3),"")</f>
        <v>0</v>
      </c>
      <c r="C47">
        <f>IF($A47&lt;&gt;"",INDEX('Size (Model) (2)'!C:C,3*(ROW()-2)+3),"")</f>
        <v>0</v>
      </c>
      <c r="D47">
        <f>IF($A47&lt;&gt;"",INDEX('Size (Model) (2)'!D:D,3*(ROW()-2)+3),"")</f>
        <v>0</v>
      </c>
      <c r="E47">
        <f>IF($A47&lt;&gt;"",INDEX('Size (Model) (2)'!E:E,3*(ROW()-2)+3),"")</f>
        <v>8.2757759273277831E-3</v>
      </c>
      <c r="F47">
        <f>IF($A47&lt;&gt;"",INDEX('Size (Model) (2)'!F:F,3*(ROW()-2)+3),"")</f>
        <v>1.0397219162995592E-2</v>
      </c>
      <c r="G47">
        <f>IF($A47&lt;&gt;"",INDEX('Size (Model) (2)'!G:G,3*(ROW()-2)+3),"")</f>
        <v>3.0101029601029609E-2</v>
      </c>
      <c r="H47">
        <f>IF($A47&lt;&gt;"",INDEX('Size (Model) (2)'!H:H,3*(ROW()-2)+3),"")</f>
        <v>0</v>
      </c>
      <c r="I47">
        <f>IF($A47&lt;&gt;"",INDEX('Size (Model) (2)'!I:I,3*(ROW()-2)+3),"")</f>
        <v>-2.1023863636363639E-2</v>
      </c>
      <c r="J47">
        <f>IF($A47&lt;&gt;"",INDEX('Size (Model) (2)'!J:J,3*(ROW()-2)+3),"")</f>
        <v>0</v>
      </c>
      <c r="K47">
        <f>IF($A47&lt;&gt;"",INDEX('Size (Model) (2)'!K:K,3*(ROW()-2)+3),"")</f>
        <v>0</v>
      </c>
      <c r="L47">
        <f>IF($A47&lt;&gt;"",INDEX('Size (Model) (2)'!L:L,3*(ROW()-2)+3),"")</f>
        <v>0</v>
      </c>
      <c r="M47">
        <f>IF($A47&lt;&gt;"",INDEX('Size (Model) (2)'!M:M,3*(ROW()-2)+3),"")</f>
        <v>1.3566873757455267E-2</v>
      </c>
      <c r="N47">
        <f>IF($A47&lt;&gt;"",INDEX('Size (Model) (2)'!N:N,3*(ROW()-2)+3),"")</f>
        <v>0</v>
      </c>
      <c r="O47">
        <f>IF($A47&lt;&gt;"",INDEX('Size (Model) (2)'!O:O,3*(ROW()-2)+3),"")</f>
        <v>0</v>
      </c>
      <c r="P47">
        <f>IF($A47&lt;&gt;"",INDEX('Size (Model) (2)'!P:P,3*(ROW()-2)+3),"")</f>
        <v>0</v>
      </c>
      <c r="Q47">
        <f>IF($A47&lt;&gt;"",INDEX('Size (Model) (2)'!Q:Q,3*(ROW()-2)+3),"")</f>
        <v>0</v>
      </c>
      <c r="R47">
        <f>IF($A47&lt;&gt;"",INDEX('Size (Model) (2)'!R:R,3*(ROW()-2)+3),"")</f>
        <v>2.2359715670024226E-2</v>
      </c>
      <c r="S47">
        <f>IF($A47&lt;&gt;"",INDEX('Size (Model) (2)'!S:S,3*(ROW()-2)+3),"")</f>
        <v>0.05</v>
      </c>
      <c r="T47">
        <f>IF($A47&lt;&gt;"",INDEX('Size (Model) (2)'!T:T,3*(ROW()-2)+3),"")</f>
        <v>0</v>
      </c>
      <c r="U47">
        <f>IF($A47&lt;&gt;"",INDEX('Size (Model) (2)'!U:U,3*(ROW()-2)+3),"")</f>
        <v>1.9329338842975212E-2</v>
      </c>
      <c r="V47">
        <f>IF($A47&lt;&gt;"",INDEX('Size (Model) (2)'!V:V,3*(ROW()-2)+3),"")</f>
        <v>1.0027270313329792E-2</v>
      </c>
      <c r="W47">
        <f>IF($A47&lt;&gt;"",INDEX('Size (Model) (2)'!W:W,3*(ROW()-2)+3),"")</f>
        <v>0</v>
      </c>
      <c r="X47">
        <f>IF($A47&lt;&gt;"",INDEX('Size (Model) (2)'!X:X,3*(ROW()-2)+3),"")</f>
        <v>0</v>
      </c>
      <c r="Y47">
        <f>IF($A47&lt;&gt;"",INDEX('Size (Model) (2)'!Y:Y,3*(ROW()-2)+3),"")</f>
        <v>0</v>
      </c>
      <c r="Z47">
        <f>IF($A47&lt;&gt;"",INDEX('Size (Model) (2)'!Z:Z,3*(ROW()-2)+3),"")</f>
        <v>0</v>
      </c>
    </row>
    <row r="48" spans="1:26" x14ac:dyDescent="0.2">
      <c r="A48" s="13">
        <f>IF(INDEX('Size (Model) (2)'!A:A,3*(ROW()-2)+2)&lt;&gt;"",INDEX('Size (Model) (2)'!A:A,3*(ROW()-2)+2),"")</f>
        <v>45308</v>
      </c>
      <c r="B48">
        <f>IF($A48&lt;&gt;"",INDEX('Size (Model) (2)'!B:B,3*(ROW()-2)+3),"")</f>
        <v>0</v>
      </c>
      <c r="C48">
        <f>IF($A48&lt;&gt;"",INDEX('Size (Model) (2)'!C:C,3*(ROW()-2)+3),"")</f>
        <v>0</v>
      </c>
      <c r="D48">
        <f>IF($A48&lt;&gt;"",INDEX('Size (Model) (2)'!D:D,3*(ROW()-2)+3),"")</f>
        <v>0</v>
      </c>
      <c r="E48">
        <f>IF($A48&lt;&gt;"",INDEX('Size (Model) (2)'!E:E,3*(ROW()-2)+3),"")</f>
        <v>8.2757759273277831E-3</v>
      </c>
      <c r="F48">
        <f>IF($A48&lt;&gt;"",INDEX('Size (Model) (2)'!F:F,3*(ROW()-2)+3),"")</f>
        <v>1.0397219162995592E-2</v>
      </c>
      <c r="G48">
        <f>IF($A48&lt;&gt;"",INDEX('Size (Model) (2)'!G:G,3*(ROW()-2)+3),"")</f>
        <v>3.0101029601029609E-2</v>
      </c>
      <c r="H48">
        <f>IF($A48&lt;&gt;"",INDEX('Size (Model) (2)'!H:H,3*(ROW()-2)+3),"")</f>
        <v>0</v>
      </c>
      <c r="I48">
        <f>IF($A48&lt;&gt;"",INDEX('Size (Model) (2)'!I:I,3*(ROW()-2)+3),"")</f>
        <v>-2.1023863636363639E-2</v>
      </c>
      <c r="J48">
        <f>IF($A48&lt;&gt;"",INDEX('Size (Model) (2)'!J:J,3*(ROW()-2)+3),"")</f>
        <v>0</v>
      </c>
      <c r="K48">
        <f>IF($A48&lt;&gt;"",INDEX('Size (Model) (2)'!K:K,3*(ROW()-2)+3),"")</f>
        <v>0</v>
      </c>
      <c r="L48">
        <f>IF($A48&lt;&gt;"",INDEX('Size (Model) (2)'!L:L,3*(ROW()-2)+3),"")</f>
        <v>0</v>
      </c>
      <c r="M48">
        <f>IF($A48&lt;&gt;"",INDEX('Size (Model) (2)'!M:M,3*(ROW()-2)+3),"")</f>
        <v>1.3566873757455267E-2</v>
      </c>
      <c r="N48">
        <f>IF($A48&lt;&gt;"",INDEX('Size (Model) (2)'!N:N,3*(ROW()-2)+3),"")</f>
        <v>0</v>
      </c>
      <c r="O48">
        <f>IF($A48&lt;&gt;"",INDEX('Size (Model) (2)'!O:O,3*(ROW()-2)+3),"")</f>
        <v>0</v>
      </c>
      <c r="P48">
        <f>IF($A48&lt;&gt;"",INDEX('Size (Model) (2)'!P:P,3*(ROW()-2)+3),"")</f>
        <v>0</v>
      </c>
      <c r="Q48">
        <f>IF($A48&lt;&gt;"",INDEX('Size (Model) (2)'!Q:Q,3*(ROW()-2)+3),"")</f>
        <v>0</v>
      </c>
      <c r="R48">
        <f>IF($A48&lt;&gt;"",INDEX('Size (Model) (2)'!R:R,3*(ROW()-2)+3),"")</f>
        <v>2.2359715670024226E-2</v>
      </c>
      <c r="S48">
        <f>IF($A48&lt;&gt;"",INDEX('Size (Model) (2)'!S:S,3*(ROW()-2)+3),"")</f>
        <v>0.05</v>
      </c>
      <c r="T48">
        <f>IF($A48&lt;&gt;"",INDEX('Size (Model) (2)'!T:T,3*(ROW()-2)+3),"")</f>
        <v>0</v>
      </c>
      <c r="U48">
        <f>IF($A48&lt;&gt;"",INDEX('Size (Model) (2)'!U:U,3*(ROW()-2)+3),"")</f>
        <v>1.9329338842975212E-2</v>
      </c>
      <c r="V48">
        <f>IF($A48&lt;&gt;"",INDEX('Size (Model) (2)'!V:V,3*(ROW()-2)+3),"")</f>
        <v>1.0027270313329792E-2</v>
      </c>
      <c r="W48">
        <f>IF($A48&lt;&gt;"",INDEX('Size (Model) (2)'!W:W,3*(ROW()-2)+3),"")</f>
        <v>0</v>
      </c>
      <c r="X48">
        <f>IF($A48&lt;&gt;"",INDEX('Size (Model) (2)'!X:X,3*(ROW()-2)+3),"")</f>
        <v>0</v>
      </c>
      <c r="Y48">
        <f>IF($A48&lt;&gt;"",INDEX('Size (Model) (2)'!Y:Y,3*(ROW()-2)+3),"")</f>
        <v>0</v>
      </c>
      <c r="Z48">
        <f>IF($A48&lt;&gt;"",INDEX('Size (Model) (2)'!Z:Z,3*(ROW()-2)+3),"")</f>
        <v>0</v>
      </c>
    </row>
    <row r="49" spans="1:26" x14ac:dyDescent="0.2">
      <c r="A49" s="13">
        <f>IF(INDEX('Size (Model) (2)'!A:A,3*(ROW()-2)+2)&lt;&gt;"",INDEX('Size (Model) (2)'!A:A,3*(ROW()-2)+2),"")</f>
        <v>45309</v>
      </c>
      <c r="B49">
        <f>IF($A49&lt;&gt;"",INDEX('Size (Model) (2)'!B:B,3*(ROW()-2)+3),"")</f>
        <v>0</v>
      </c>
      <c r="C49">
        <f>IF($A49&lt;&gt;"",INDEX('Size (Model) (2)'!C:C,3*(ROW()-2)+3),"")</f>
        <v>0</v>
      </c>
      <c r="D49">
        <f>IF($A49&lt;&gt;"",INDEX('Size (Model) (2)'!D:D,3*(ROW()-2)+3),"")</f>
        <v>0</v>
      </c>
      <c r="E49">
        <f>IF($A49&lt;&gt;"",INDEX('Size (Model) (2)'!E:E,3*(ROW()-2)+3),"")</f>
        <v>8.2757759273277831E-3</v>
      </c>
      <c r="F49">
        <f>IF($A49&lt;&gt;"",INDEX('Size (Model) (2)'!F:F,3*(ROW()-2)+3),"")</f>
        <v>1.0397219162995592E-2</v>
      </c>
      <c r="G49">
        <f>IF($A49&lt;&gt;"",INDEX('Size (Model) (2)'!G:G,3*(ROW()-2)+3),"")</f>
        <v>3.0101029601029609E-2</v>
      </c>
      <c r="H49">
        <f>IF($A49&lt;&gt;"",INDEX('Size (Model) (2)'!H:H,3*(ROW()-2)+3),"")</f>
        <v>0</v>
      </c>
      <c r="I49">
        <f>IF($A49&lt;&gt;"",INDEX('Size (Model) (2)'!I:I,3*(ROW()-2)+3),"")</f>
        <v>-2.1023863636363639E-2</v>
      </c>
      <c r="J49">
        <f>IF($A49&lt;&gt;"",INDEX('Size (Model) (2)'!J:J,3*(ROW()-2)+3),"")</f>
        <v>0</v>
      </c>
      <c r="K49">
        <f>IF($A49&lt;&gt;"",INDEX('Size (Model) (2)'!K:K,3*(ROW()-2)+3),"")</f>
        <v>0</v>
      </c>
      <c r="L49">
        <f>IF($A49&lt;&gt;"",INDEX('Size (Model) (2)'!L:L,3*(ROW()-2)+3),"")</f>
        <v>0</v>
      </c>
      <c r="M49">
        <f>IF($A49&lt;&gt;"",INDEX('Size (Model) (2)'!M:M,3*(ROW()-2)+3),"")</f>
        <v>1.3566873757455267E-2</v>
      </c>
      <c r="N49">
        <f>IF($A49&lt;&gt;"",INDEX('Size (Model) (2)'!N:N,3*(ROW()-2)+3),"")</f>
        <v>0</v>
      </c>
      <c r="O49">
        <f>IF($A49&lt;&gt;"",INDEX('Size (Model) (2)'!O:O,3*(ROW()-2)+3),"")</f>
        <v>0</v>
      </c>
      <c r="P49">
        <f>IF($A49&lt;&gt;"",INDEX('Size (Model) (2)'!P:P,3*(ROW()-2)+3),"")</f>
        <v>0</v>
      </c>
      <c r="Q49">
        <f>IF($A49&lt;&gt;"",INDEX('Size (Model) (2)'!Q:Q,3*(ROW()-2)+3),"")</f>
        <v>0</v>
      </c>
      <c r="R49">
        <f>IF($A49&lt;&gt;"",INDEX('Size (Model) (2)'!R:R,3*(ROW()-2)+3),"")</f>
        <v>2.2359715670024226E-2</v>
      </c>
      <c r="S49">
        <f>IF($A49&lt;&gt;"",INDEX('Size (Model) (2)'!S:S,3*(ROW()-2)+3),"")</f>
        <v>0</v>
      </c>
      <c r="T49">
        <f>IF($A49&lt;&gt;"",INDEX('Size (Model) (2)'!T:T,3*(ROW()-2)+3),"")</f>
        <v>1.5312983266012695E-2</v>
      </c>
      <c r="U49">
        <f>IF($A49&lt;&gt;"",INDEX('Size (Model) (2)'!U:U,3*(ROW()-2)+3),"")</f>
        <v>1.9329338842975212E-2</v>
      </c>
      <c r="V49">
        <f>IF($A49&lt;&gt;"",INDEX('Size (Model) (2)'!V:V,3*(ROW()-2)+3),"")</f>
        <v>1.0027270313329792E-2</v>
      </c>
      <c r="W49">
        <f>IF($A49&lt;&gt;"",INDEX('Size (Model) (2)'!W:W,3*(ROW()-2)+3),"")</f>
        <v>0</v>
      </c>
      <c r="X49">
        <f>IF($A49&lt;&gt;"",INDEX('Size (Model) (2)'!X:X,3*(ROW()-2)+3),"")</f>
        <v>0</v>
      </c>
      <c r="Y49">
        <f>IF($A49&lt;&gt;"",INDEX('Size (Model) (2)'!Y:Y,3*(ROW()-2)+3),"")</f>
        <v>0</v>
      </c>
      <c r="Z49">
        <f>IF($A49&lt;&gt;"",INDEX('Size (Model) (2)'!Z:Z,3*(ROW()-2)+3),"")</f>
        <v>0</v>
      </c>
    </row>
    <row r="50" spans="1:26" x14ac:dyDescent="0.2">
      <c r="A50" s="13">
        <f>IF(INDEX('Size (Model) (2)'!A:A,3*(ROW()-2)+2)&lt;&gt;"",INDEX('Size (Model) (2)'!A:A,3*(ROW()-2)+2),"")</f>
        <v>45310</v>
      </c>
      <c r="B50">
        <f>IF($A50&lt;&gt;"",INDEX('Size (Model) (2)'!B:B,3*(ROW()-2)+3),"")</f>
        <v>0</v>
      </c>
      <c r="C50">
        <f>IF($A50&lt;&gt;"",INDEX('Size (Model) (2)'!C:C,3*(ROW()-2)+3),"")</f>
        <v>0</v>
      </c>
      <c r="D50">
        <f>IF($A50&lt;&gt;"",INDEX('Size (Model) (2)'!D:D,3*(ROW()-2)+3),"")</f>
        <v>0</v>
      </c>
      <c r="E50">
        <f>IF($A50&lt;&gt;"",INDEX('Size (Model) (2)'!E:E,3*(ROW()-2)+3),"")</f>
        <v>8.2757759273277831E-3</v>
      </c>
      <c r="F50">
        <f>IF($A50&lt;&gt;"",INDEX('Size (Model) (2)'!F:F,3*(ROW()-2)+3),"")</f>
        <v>1.0397219162995592E-2</v>
      </c>
      <c r="G50">
        <f>IF($A50&lt;&gt;"",INDEX('Size (Model) (2)'!G:G,3*(ROW()-2)+3),"")</f>
        <v>3.0101029601029609E-2</v>
      </c>
      <c r="H50">
        <f>IF($A50&lt;&gt;"",INDEX('Size (Model) (2)'!H:H,3*(ROW()-2)+3),"")</f>
        <v>0</v>
      </c>
      <c r="I50">
        <f>IF($A50&lt;&gt;"",INDEX('Size (Model) (2)'!I:I,3*(ROW()-2)+3),"")</f>
        <v>-2.1023863636363639E-2</v>
      </c>
      <c r="J50">
        <f>IF($A50&lt;&gt;"",INDEX('Size (Model) (2)'!J:J,3*(ROW()-2)+3),"")</f>
        <v>0</v>
      </c>
      <c r="K50">
        <f>IF($A50&lt;&gt;"",INDEX('Size (Model) (2)'!K:K,3*(ROW()-2)+3),"")</f>
        <v>0</v>
      </c>
      <c r="L50">
        <f>IF($A50&lt;&gt;"",INDEX('Size (Model) (2)'!L:L,3*(ROW()-2)+3),"")</f>
        <v>0</v>
      </c>
      <c r="M50">
        <f>IF($A50&lt;&gt;"",INDEX('Size (Model) (2)'!M:M,3*(ROW()-2)+3),"")</f>
        <v>1.3566873757455267E-2</v>
      </c>
      <c r="N50">
        <f>IF($A50&lt;&gt;"",INDEX('Size (Model) (2)'!N:N,3*(ROW()-2)+3),"")</f>
        <v>0</v>
      </c>
      <c r="O50">
        <f>IF($A50&lt;&gt;"",INDEX('Size (Model) (2)'!O:O,3*(ROW()-2)+3),"")</f>
        <v>0</v>
      </c>
      <c r="P50">
        <f>IF($A50&lt;&gt;"",INDEX('Size (Model) (2)'!P:P,3*(ROW()-2)+3),"")</f>
        <v>0</v>
      </c>
      <c r="Q50">
        <f>IF($A50&lt;&gt;"",INDEX('Size (Model) (2)'!Q:Q,3*(ROW()-2)+3),"")</f>
        <v>0</v>
      </c>
      <c r="R50">
        <f>IF($A50&lt;&gt;"",INDEX('Size (Model) (2)'!R:R,3*(ROW()-2)+3),"")</f>
        <v>2.2359715670024226E-2</v>
      </c>
      <c r="S50">
        <f>IF($A50&lt;&gt;"",INDEX('Size (Model) (2)'!S:S,3*(ROW()-2)+3),"")</f>
        <v>0</v>
      </c>
      <c r="T50">
        <f>IF($A50&lt;&gt;"",INDEX('Size (Model) (2)'!T:T,3*(ROW()-2)+3),"")</f>
        <v>1.5312983266012695E-2</v>
      </c>
      <c r="U50">
        <f>IF($A50&lt;&gt;"",INDEX('Size (Model) (2)'!U:U,3*(ROW()-2)+3),"")</f>
        <v>1.9329338842975212E-2</v>
      </c>
      <c r="V50">
        <f>IF($A50&lt;&gt;"",INDEX('Size (Model) (2)'!V:V,3*(ROW()-2)+3),"")</f>
        <v>1.0027270313329792E-2</v>
      </c>
      <c r="W50">
        <f>IF($A50&lt;&gt;"",INDEX('Size (Model) (2)'!W:W,3*(ROW()-2)+3),"")</f>
        <v>0</v>
      </c>
      <c r="X50">
        <f>IF($A50&lt;&gt;"",INDEX('Size (Model) (2)'!X:X,3*(ROW()-2)+3),"")</f>
        <v>0</v>
      </c>
      <c r="Y50">
        <f>IF($A50&lt;&gt;"",INDEX('Size (Model) (2)'!Y:Y,3*(ROW()-2)+3),"")</f>
        <v>0</v>
      </c>
      <c r="Z50">
        <f>IF($A50&lt;&gt;"",INDEX('Size (Model) (2)'!Z:Z,3*(ROW()-2)+3),"")</f>
        <v>0</v>
      </c>
    </row>
    <row r="51" spans="1:26" x14ac:dyDescent="0.2">
      <c r="A51" s="13">
        <f>IF(INDEX('Size (Model) (2)'!A:A,3*(ROW()-2)+2)&lt;&gt;"",INDEX('Size (Model) (2)'!A:A,3*(ROW()-2)+2),"")</f>
        <v>45313</v>
      </c>
      <c r="B51">
        <f>IF($A51&lt;&gt;"",INDEX('Size (Model) (2)'!B:B,3*(ROW()-2)+3),"")</f>
        <v>0</v>
      </c>
      <c r="C51">
        <f>IF($A51&lt;&gt;"",INDEX('Size (Model) (2)'!C:C,3*(ROW()-2)+3),"")</f>
        <v>0</v>
      </c>
      <c r="D51">
        <f>IF($A51&lt;&gt;"",INDEX('Size (Model) (2)'!D:D,3*(ROW()-2)+3),"")</f>
        <v>0</v>
      </c>
      <c r="E51">
        <f>IF($A51&lt;&gt;"",INDEX('Size (Model) (2)'!E:E,3*(ROW()-2)+3),"")</f>
        <v>8.2757759273277831E-3</v>
      </c>
      <c r="F51">
        <f>IF($A51&lt;&gt;"",INDEX('Size (Model) (2)'!F:F,3*(ROW()-2)+3),"")</f>
        <v>1.0397219162995592E-2</v>
      </c>
      <c r="G51">
        <f>IF($A51&lt;&gt;"",INDEX('Size (Model) (2)'!G:G,3*(ROW()-2)+3),"")</f>
        <v>3.0101029601029609E-2</v>
      </c>
      <c r="H51">
        <f>IF($A51&lt;&gt;"",INDEX('Size (Model) (2)'!H:H,3*(ROW()-2)+3),"")</f>
        <v>0</v>
      </c>
      <c r="I51">
        <f>IF($A51&lt;&gt;"",INDEX('Size (Model) (2)'!I:I,3*(ROW()-2)+3),"")</f>
        <v>-2.1023863636363639E-2</v>
      </c>
      <c r="J51">
        <f>IF($A51&lt;&gt;"",INDEX('Size (Model) (2)'!J:J,3*(ROW()-2)+3),"")</f>
        <v>0</v>
      </c>
      <c r="K51">
        <f>IF($A51&lt;&gt;"",INDEX('Size (Model) (2)'!K:K,3*(ROW()-2)+3),"")</f>
        <v>0</v>
      </c>
      <c r="L51">
        <f>IF($A51&lt;&gt;"",INDEX('Size (Model) (2)'!L:L,3*(ROW()-2)+3),"")</f>
        <v>0</v>
      </c>
      <c r="M51">
        <f>IF($A51&lt;&gt;"",INDEX('Size (Model) (2)'!M:M,3*(ROW()-2)+3),"")</f>
        <v>1.3566873757455267E-2</v>
      </c>
      <c r="N51">
        <f>IF($A51&lt;&gt;"",INDEX('Size (Model) (2)'!N:N,3*(ROW()-2)+3),"")</f>
        <v>0</v>
      </c>
      <c r="O51">
        <f>IF($A51&lt;&gt;"",INDEX('Size (Model) (2)'!O:O,3*(ROW()-2)+3),"")</f>
        <v>0</v>
      </c>
      <c r="P51">
        <f>IF($A51&lt;&gt;"",INDEX('Size (Model) (2)'!P:P,3*(ROW()-2)+3),"")</f>
        <v>0</v>
      </c>
      <c r="Q51">
        <f>IF($A51&lt;&gt;"",INDEX('Size (Model) (2)'!Q:Q,3*(ROW()-2)+3),"")</f>
        <v>0</v>
      </c>
      <c r="R51">
        <f>IF($A51&lt;&gt;"",INDEX('Size (Model) (2)'!R:R,3*(ROW()-2)+3),"")</f>
        <v>2.2359715670024226E-2</v>
      </c>
      <c r="S51">
        <f>IF($A51&lt;&gt;"",INDEX('Size (Model) (2)'!S:S,3*(ROW()-2)+3),"")</f>
        <v>0</v>
      </c>
      <c r="T51">
        <f>IF($A51&lt;&gt;"",INDEX('Size (Model) (2)'!T:T,3*(ROW()-2)+3),"")</f>
        <v>1.5312983266012695E-2</v>
      </c>
      <c r="U51">
        <f>IF($A51&lt;&gt;"",INDEX('Size (Model) (2)'!U:U,3*(ROW()-2)+3),"")</f>
        <v>1.9329338842975212E-2</v>
      </c>
      <c r="V51">
        <f>IF($A51&lt;&gt;"",INDEX('Size (Model) (2)'!V:V,3*(ROW()-2)+3),"")</f>
        <v>1.0027270313329792E-2</v>
      </c>
      <c r="W51">
        <f>IF($A51&lt;&gt;"",INDEX('Size (Model) (2)'!W:W,3*(ROW()-2)+3),"")</f>
        <v>0</v>
      </c>
      <c r="X51">
        <f>IF($A51&lt;&gt;"",INDEX('Size (Model) (2)'!X:X,3*(ROW()-2)+3),"")</f>
        <v>0</v>
      </c>
      <c r="Y51">
        <f>IF($A51&lt;&gt;"",INDEX('Size (Model) (2)'!Y:Y,3*(ROW()-2)+3),"")</f>
        <v>0</v>
      </c>
      <c r="Z51">
        <f>IF($A51&lt;&gt;"",INDEX('Size (Model) (2)'!Z:Z,3*(ROW()-2)+3),"")</f>
        <v>0</v>
      </c>
    </row>
    <row r="52" spans="1:26" x14ac:dyDescent="0.2">
      <c r="A52" s="13">
        <f>IF(INDEX('Size (Model) (2)'!A:A,3*(ROW()-2)+2)&lt;&gt;"",INDEX('Size (Model) (2)'!A:A,3*(ROW()-2)+2),"")</f>
        <v>45314</v>
      </c>
      <c r="B52">
        <f>IF($A52&lt;&gt;"",INDEX('Size (Model) (2)'!B:B,3*(ROW()-2)+3),"")</f>
        <v>0</v>
      </c>
      <c r="C52">
        <f>IF($A52&lt;&gt;"",INDEX('Size (Model) (2)'!C:C,3*(ROW()-2)+3),"")</f>
        <v>0</v>
      </c>
      <c r="D52">
        <f>IF($A52&lt;&gt;"",INDEX('Size (Model) (2)'!D:D,3*(ROW()-2)+3),"")</f>
        <v>0</v>
      </c>
      <c r="E52">
        <f>IF($A52&lt;&gt;"",INDEX('Size (Model) (2)'!E:E,3*(ROW()-2)+3),"")</f>
        <v>8.2757759273277831E-3</v>
      </c>
      <c r="F52">
        <f>IF($A52&lt;&gt;"",INDEX('Size (Model) (2)'!F:F,3*(ROW()-2)+3),"")</f>
        <v>1.0397219162995592E-2</v>
      </c>
      <c r="G52">
        <f>IF($A52&lt;&gt;"",INDEX('Size (Model) (2)'!G:G,3*(ROW()-2)+3),"")</f>
        <v>3.0101029601029609E-2</v>
      </c>
      <c r="H52">
        <f>IF($A52&lt;&gt;"",INDEX('Size (Model) (2)'!H:H,3*(ROW()-2)+3),"")</f>
        <v>0</v>
      </c>
      <c r="I52">
        <f>IF($A52&lt;&gt;"",INDEX('Size (Model) (2)'!I:I,3*(ROW()-2)+3),"")</f>
        <v>-2.1023863636363639E-2</v>
      </c>
      <c r="J52">
        <f>IF($A52&lt;&gt;"",INDEX('Size (Model) (2)'!J:J,3*(ROW()-2)+3),"")</f>
        <v>0</v>
      </c>
      <c r="K52">
        <f>IF($A52&lt;&gt;"",INDEX('Size (Model) (2)'!K:K,3*(ROW()-2)+3),"")</f>
        <v>0</v>
      </c>
      <c r="L52">
        <f>IF($A52&lt;&gt;"",INDEX('Size (Model) (2)'!L:L,3*(ROW()-2)+3),"")</f>
        <v>0</v>
      </c>
      <c r="M52">
        <f>IF($A52&lt;&gt;"",INDEX('Size (Model) (2)'!M:M,3*(ROW()-2)+3),"")</f>
        <v>6.8470370850622405E-3</v>
      </c>
      <c r="N52">
        <f>IF($A52&lt;&gt;"",INDEX('Size (Model) (2)'!N:N,3*(ROW()-2)+3),"")</f>
        <v>0</v>
      </c>
      <c r="O52">
        <f>IF($A52&lt;&gt;"",INDEX('Size (Model) (2)'!O:O,3*(ROW()-2)+3),"")</f>
        <v>0</v>
      </c>
      <c r="P52">
        <f>IF($A52&lt;&gt;"",INDEX('Size (Model) (2)'!P:P,3*(ROW()-2)+3),"")</f>
        <v>0</v>
      </c>
      <c r="Q52">
        <f>IF($A52&lt;&gt;"",INDEX('Size (Model) (2)'!Q:Q,3*(ROW()-2)+3),"")</f>
        <v>0</v>
      </c>
      <c r="R52">
        <f>IF($A52&lt;&gt;"",INDEX('Size (Model) (2)'!R:R,3*(ROW()-2)+3),"")</f>
        <v>2.2359715670024226E-2</v>
      </c>
      <c r="S52">
        <f>IF($A52&lt;&gt;"",INDEX('Size (Model) (2)'!S:S,3*(ROW()-2)+3),"")</f>
        <v>0</v>
      </c>
      <c r="T52">
        <f>IF($A52&lt;&gt;"",INDEX('Size (Model) (2)'!T:T,3*(ROW()-2)+3),"")</f>
        <v>1.5312983266012695E-2</v>
      </c>
      <c r="U52">
        <f>IF($A52&lt;&gt;"",INDEX('Size (Model) (2)'!U:U,3*(ROW()-2)+3),"")</f>
        <v>1.9329338842975212E-2</v>
      </c>
      <c r="V52">
        <f>IF($A52&lt;&gt;"",INDEX('Size (Model) (2)'!V:V,3*(ROW()-2)+3),"")</f>
        <v>1.0027270313329792E-2</v>
      </c>
      <c r="W52">
        <f>IF($A52&lt;&gt;"",INDEX('Size (Model) (2)'!W:W,3*(ROW()-2)+3),"")</f>
        <v>0</v>
      </c>
      <c r="X52">
        <f>IF($A52&lt;&gt;"",INDEX('Size (Model) (2)'!X:X,3*(ROW()-2)+3),"")</f>
        <v>0</v>
      </c>
      <c r="Y52">
        <f>IF($A52&lt;&gt;"",INDEX('Size (Model) (2)'!Y:Y,3*(ROW()-2)+3),"")</f>
        <v>0</v>
      </c>
      <c r="Z52">
        <f>IF($A52&lt;&gt;"",INDEX('Size (Model) (2)'!Z:Z,3*(ROW()-2)+3),"")</f>
        <v>0</v>
      </c>
    </row>
    <row r="53" spans="1:26" x14ac:dyDescent="0.2">
      <c r="A53" s="13">
        <f>IF(INDEX('Size (Model) (2)'!A:A,3*(ROW()-2)+2)&lt;&gt;"",INDEX('Size (Model) (2)'!A:A,3*(ROW()-2)+2),"")</f>
        <v>45315</v>
      </c>
      <c r="B53">
        <f>IF($A53&lt;&gt;"",INDEX('Size (Model) (2)'!B:B,3*(ROW()-2)+3),"")</f>
        <v>0</v>
      </c>
      <c r="C53">
        <f>IF($A53&lt;&gt;"",INDEX('Size (Model) (2)'!C:C,3*(ROW()-2)+3),"")</f>
        <v>0</v>
      </c>
      <c r="D53">
        <f>IF($A53&lt;&gt;"",INDEX('Size (Model) (2)'!D:D,3*(ROW()-2)+3),"")</f>
        <v>0</v>
      </c>
      <c r="E53">
        <f>IF($A53&lt;&gt;"",INDEX('Size (Model) (2)'!E:E,3*(ROW()-2)+3),"")</f>
        <v>8.2757759273277831E-3</v>
      </c>
      <c r="F53">
        <f>IF($A53&lt;&gt;"",INDEX('Size (Model) (2)'!F:F,3*(ROW()-2)+3),"")</f>
        <v>1.0397219162995592E-2</v>
      </c>
      <c r="G53">
        <f>IF($A53&lt;&gt;"",INDEX('Size (Model) (2)'!G:G,3*(ROW()-2)+3),"")</f>
        <v>3.0101029601029609E-2</v>
      </c>
      <c r="H53">
        <f>IF($A53&lt;&gt;"",INDEX('Size (Model) (2)'!H:H,3*(ROW()-2)+3),"")</f>
        <v>0</v>
      </c>
      <c r="I53">
        <f>IF($A53&lt;&gt;"",INDEX('Size (Model) (2)'!I:I,3*(ROW()-2)+3),"")</f>
        <v>-2.1023863636363639E-2</v>
      </c>
      <c r="J53">
        <f>IF($A53&lt;&gt;"",INDEX('Size (Model) (2)'!J:J,3*(ROW()-2)+3),"")</f>
        <v>0</v>
      </c>
      <c r="K53">
        <f>IF($A53&lt;&gt;"",INDEX('Size (Model) (2)'!K:K,3*(ROW()-2)+3),"")</f>
        <v>0</v>
      </c>
      <c r="L53">
        <f>IF($A53&lt;&gt;"",INDEX('Size (Model) (2)'!L:L,3*(ROW()-2)+3),"")</f>
        <v>0</v>
      </c>
      <c r="M53">
        <f>IF($A53&lt;&gt;"",INDEX('Size (Model) (2)'!M:M,3*(ROW()-2)+3),"")</f>
        <v>6.8470370850622405E-3</v>
      </c>
      <c r="N53">
        <f>IF($A53&lt;&gt;"",INDEX('Size (Model) (2)'!N:N,3*(ROW()-2)+3),"")</f>
        <v>0</v>
      </c>
      <c r="O53">
        <f>IF($A53&lt;&gt;"",INDEX('Size (Model) (2)'!O:O,3*(ROW()-2)+3),"")</f>
        <v>0</v>
      </c>
      <c r="P53">
        <f>IF($A53&lt;&gt;"",INDEX('Size (Model) (2)'!P:P,3*(ROW()-2)+3),"")</f>
        <v>0</v>
      </c>
      <c r="Q53">
        <f>IF($A53&lt;&gt;"",INDEX('Size (Model) (2)'!Q:Q,3*(ROW()-2)+3),"")</f>
        <v>0</v>
      </c>
      <c r="R53">
        <f>IF($A53&lt;&gt;"",INDEX('Size (Model) (2)'!R:R,3*(ROW()-2)+3),"")</f>
        <v>2.2359715670024226E-2</v>
      </c>
      <c r="S53">
        <f>IF($A53&lt;&gt;"",INDEX('Size (Model) (2)'!S:S,3*(ROW()-2)+3),"")</f>
        <v>0</v>
      </c>
      <c r="T53">
        <f>IF($A53&lt;&gt;"",INDEX('Size (Model) (2)'!T:T,3*(ROW()-2)+3),"")</f>
        <v>1.5312983266012695E-2</v>
      </c>
      <c r="U53">
        <f>IF($A53&lt;&gt;"",INDEX('Size (Model) (2)'!U:U,3*(ROW()-2)+3),"")</f>
        <v>1.9329338842975212E-2</v>
      </c>
      <c r="V53">
        <f>IF($A53&lt;&gt;"",INDEX('Size (Model) (2)'!V:V,3*(ROW()-2)+3),"")</f>
        <v>1.0027270313329792E-2</v>
      </c>
      <c r="W53">
        <f>IF($A53&lt;&gt;"",INDEX('Size (Model) (2)'!W:W,3*(ROW()-2)+3),"")</f>
        <v>0</v>
      </c>
      <c r="X53">
        <f>IF($A53&lt;&gt;"",INDEX('Size (Model) (2)'!X:X,3*(ROW()-2)+3),"")</f>
        <v>0</v>
      </c>
      <c r="Y53">
        <f>IF($A53&lt;&gt;"",INDEX('Size (Model) (2)'!Y:Y,3*(ROW()-2)+3),"")</f>
        <v>0</v>
      </c>
      <c r="Z53">
        <f>IF($A53&lt;&gt;"",INDEX('Size (Model) (2)'!Z:Z,3*(ROW()-2)+3),"")</f>
        <v>0</v>
      </c>
    </row>
    <row r="54" spans="1:26" x14ac:dyDescent="0.2">
      <c r="A54" s="13">
        <f>IF(INDEX('Size (Model) (2)'!A:A,3*(ROW()-2)+2)&lt;&gt;"",INDEX('Size (Model) (2)'!A:A,3*(ROW()-2)+2),"")</f>
        <v>45316</v>
      </c>
      <c r="B54">
        <f>IF($A54&lt;&gt;"",INDEX('Size (Model) (2)'!B:B,3*(ROW()-2)+3),"")</f>
        <v>0</v>
      </c>
      <c r="C54">
        <f>IF($A54&lt;&gt;"",INDEX('Size (Model) (2)'!C:C,3*(ROW()-2)+3),"")</f>
        <v>0</v>
      </c>
      <c r="D54">
        <f>IF($A54&lt;&gt;"",INDEX('Size (Model) (2)'!D:D,3*(ROW()-2)+3),"")</f>
        <v>0</v>
      </c>
      <c r="E54">
        <f>IF($A54&lt;&gt;"",INDEX('Size (Model) (2)'!E:E,3*(ROW()-2)+3),"")</f>
        <v>8.2757759273277831E-3</v>
      </c>
      <c r="F54">
        <f>IF($A54&lt;&gt;"",INDEX('Size (Model) (2)'!F:F,3*(ROW()-2)+3),"")</f>
        <v>1.0397219162995592E-2</v>
      </c>
      <c r="G54">
        <f>IF($A54&lt;&gt;"",INDEX('Size (Model) (2)'!G:G,3*(ROW()-2)+3),"")</f>
        <v>3.0101029601029609E-2</v>
      </c>
      <c r="H54">
        <f>IF($A54&lt;&gt;"",INDEX('Size (Model) (2)'!H:H,3*(ROW()-2)+3),"")</f>
        <v>0</v>
      </c>
      <c r="I54">
        <f>IF($A54&lt;&gt;"",INDEX('Size (Model) (2)'!I:I,3*(ROW()-2)+3),"")</f>
        <v>-2.1023863636363639E-2</v>
      </c>
      <c r="J54">
        <f>IF($A54&lt;&gt;"",INDEX('Size (Model) (2)'!J:J,3*(ROW()-2)+3),"")</f>
        <v>0</v>
      </c>
      <c r="K54">
        <f>IF($A54&lt;&gt;"",INDEX('Size (Model) (2)'!K:K,3*(ROW()-2)+3),"")</f>
        <v>0</v>
      </c>
      <c r="L54">
        <f>IF($A54&lt;&gt;"",INDEX('Size (Model) (2)'!L:L,3*(ROW()-2)+3),"")</f>
        <v>0</v>
      </c>
      <c r="M54">
        <f>IF($A54&lt;&gt;"",INDEX('Size (Model) (2)'!M:M,3*(ROW()-2)+3),"")</f>
        <v>6.8470370850622405E-3</v>
      </c>
      <c r="N54">
        <f>IF($A54&lt;&gt;"",INDEX('Size (Model) (2)'!N:N,3*(ROW()-2)+3),"")</f>
        <v>0</v>
      </c>
      <c r="O54">
        <f>IF($A54&lt;&gt;"",INDEX('Size (Model) (2)'!O:O,3*(ROW()-2)+3),"")</f>
        <v>0</v>
      </c>
      <c r="P54">
        <f>IF($A54&lt;&gt;"",INDEX('Size (Model) (2)'!P:P,3*(ROW()-2)+3),"")</f>
        <v>0</v>
      </c>
      <c r="Q54">
        <f>IF($A54&lt;&gt;"",INDEX('Size (Model) (2)'!Q:Q,3*(ROW()-2)+3),"")</f>
        <v>0</v>
      </c>
      <c r="R54">
        <f>IF($A54&lt;&gt;"",INDEX('Size (Model) (2)'!R:R,3*(ROW()-2)+3),"")</f>
        <v>2.2359715670024226E-2</v>
      </c>
      <c r="S54">
        <f>IF($A54&lt;&gt;"",INDEX('Size (Model) (2)'!S:S,3*(ROW()-2)+3),"")</f>
        <v>0</v>
      </c>
      <c r="T54">
        <f>IF($A54&lt;&gt;"",INDEX('Size (Model) (2)'!T:T,3*(ROW()-2)+3),"")</f>
        <v>1.5312983266012695E-2</v>
      </c>
      <c r="U54">
        <f>IF($A54&lt;&gt;"",INDEX('Size (Model) (2)'!U:U,3*(ROW()-2)+3),"")</f>
        <v>1.9329338842975212E-2</v>
      </c>
      <c r="V54">
        <f>IF($A54&lt;&gt;"",INDEX('Size (Model) (2)'!V:V,3*(ROW()-2)+3),"")</f>
        <v>1.0027270313329792E-2</v>
      </c>
      <c r="W54">
        <f>IF($A54&lt;&gt;"",INDEX('Size (Model) (2)'!W:W,3*(ROW()-2)+3),"")</f>
        <v>0</v>
      </c>
      <c r="X54">
        <f>IF($A54&lt;&gt;"",INDEX('Size (Model) (2)'!X:X,3*(ROW()-2)+3),"")</f>
        <v>0</v>
      </c>
      <c r="Y54">
        <f>IF($A54&lt;&gt;"",INDEX('Size (Model) (2)'!Y:Y,3*(ROW()-2)+3),"")</f>
        <v>0</v>
      </c>
      <c r="Z54">
        <f>IF($A54&lt;&gt;"",INDEX('Size (Model) (2)'!Z:Z,3*(ROW()-2)+3),"")</f>
        <v>0</v>
      </c>
    </row>
    <row r="55" spans="1:26" x14ac:dyDescent="0.2">
      <c r="A55" s="13">
        <f>IF(INDEX('Size (Model) (2)'!A:A,3*(ROW()-2)+2)&lt;&gt;"",INDEX('Size (Model) (2)'!A:A,3*(ROW()-2)+2),"")</f>
        <v>45317</v>
      </c>
      <c r="B55">
        <f>IF($A55&lt;&gt;"",INDEX('Size (Model) (2)'!B:B,3*(ROW()-2)+3),"")</f>
        <v>0</v>
      </c>
      <c r="C55">
        <f>IF($A55&lt;&gt;"",INDEX('Size (Model) (2)'!C:C,3*(ROW()-2)+3),"")</f>
        <v>0</v>
      </c>
      <c r="D55">
        <f>IF($A55&lt;&gt;"",INDEX('Size (Model) (2)'!D:D,3*(ROW()-2)+3),"")</f>
        <v>0</v>
      </c>
      <c r="E55">
        <f>IF($A55&lt;&gt;"",INDEX('Size (Model) (2)'!E:E,3*(ROW()-2)+3),"")</f>
        <v>8.2757759273277831E-3</v>
      </c>
      <c r="F55">
        <f>IF($A55&lt;&gt;"",INDEX('Size (Model) (2)'!F:F,3*(ROW()-2)+3),"")</f>
        <v>1.0397219162995592E-2</v>
      </c>
      <c r="G55">
        <f>IF($A55&lt;&gt;"",INDEX('Size (Model) (2)'!G:G,3*(ROW()-2)+3),"")</f>
        <v>3.0101029601029609E-2</v>
      </c>
      <c r="H55">
        <f>IF($A55&lt;&gt;"",INDEX('Size (Model) (2)'!H:H,3*(ROW()-2)+3),"")</f>
        <v>0</v>
      </c>
      <c r="I55">
        <f>IF($A55&lt;&gt;"",INDEX('Size (Model) (2)'!I:I,3*(ROW()-2)+3),"")</f>
        <v>-2.1023863636363639E-2</v>
      </c>
      <c r="J55">
        <f>IF($A55&lt;&gt;"",INDEX('Size (Model) (2)'!J:J,3*(ROW()-2)+3),"")</f>
        <v>0</v>
      </c>
      <c r="K55">
        <f>IF($A55&lt;&gt;"",INDEX('Size (Model) (2)'!K:K,3*(ROW()-2)+3),"")</f>
        <v>0</v>
      </c>
      <c r="L55">
        <f>IF($A55&lt;&gt;"",INDEX('Size (Model) (2)'!L:L,3*(ROW()-2)+3),"")</f>
        <v>0</v>
      </c>
      <c r="M55">
        <f>IF($A55&lt;&gt;"",INDEX('Size (Model) (2)'!M:M,3*(ROW()-2)+3),"")</f>
        <v>6.8470370850622405E-3</v>
      </c>
      <c r="N55">
        <f>IF($A55&lt;&gt;"",INDEX('Size (Model) (2)'!N:N,3*(ROW()-2)+3),"")</f>
        <v>0</v>
      </c>
      <c r="O55">
        <f>IF($A55&lt;&gt;"",INDEX('Size (Model) (2)'!O:O,3*(ROW()-2)+3),"")</f>
        <v>0</v>
      </c>
      <c r="P55">
        <f>IF($A55&lt;&gt;"",INDEX('Size (Model) (2)'!P:P,3*(ROW()-2)+3),"")</f>
        <v>0</v>
      </c>
      <c r="Q55">
        <f>IF($A55&lt;&gt;"",INDEX('Size (Model) (2)'!Q:Q,3*(ROW()-2)+3),"")</f>
        <v>0</v>
      </c>
      <c r="R55">
        <f>IF($A55&lt;&gt;"",INDEX('Size (Model) (2)'!R:R,3*(ROW()-2)+3),"")</f>
        <v>2.2359715670024226E-2</v>
      </c>
      <c r="S55">
        <f>IF($A55&lt;&gt;"",INDEX('Size (Model) (2)'!S:S,3*(ROW()-2)+3),"")</f>
        <v>0</v>
      </c>
      <c r="T55">
        <f>IF($A55&lt;&gt;"",INDEX('Size (Model) (2)'!T:T,3*(ROW()-2)+3),"")</f>
        <v>1.5312983266012695E-2</v>
      </c>
      <c r="U55">
        <f>IF($A55&lt;&gt;"",INDEX('Size (Model) (2)'!U:U,3*(ROW()-2)+3),"")</f>
        <v>1.9329338842975212E-2</v>
      </c>
      <c r="V55">
        <f>IF($A55&lt;&gt;"",INDEX('Size (Model) (2)'!V:V,3*(ROW()-2)+3),"")</f>
        <v>1.0027270313329792E-2</v>
      </c>
      <c r="W55">
        <f>IF($A55&lt;&gt;"",INDEX('Size (Model) (2)'!W:W,3*(ROW()-2)+3),"")</f>
        <v>0</v>
      </c>
      <c r="X55">
        <f>IF($A55&lt;&gt;"",INDEX('Size (Model) (2)'!X:X,3*(ROW()-2)+3),"")</f>
        <v>0</v>
      </c>
      <c r="Y55">
        <f>IF($A55&lt;&gt;"",INDEX('Size (Model) (2)'!Y:Y,3*(ROW()-2)+3),"")</f>
        <v>0</v>
      </c>
      <c r="Z55">
        <f>IF($A55&lt;&gt;"",INDEX('Size (Model) (2)'!Z:Z,3*(ROW()-2)+3),"")</f>
        <v>0</v>
      </c>
    </row>
    <row r="56" spans="1:26" x14ac:dyDescent="0.2">
      <c r="A56" s="13">
        <f>IF(INDEX('Size (Model) (2)'!A:A,3*(ROW()-2)+2)&lt;&gt;"",INDEX('Size (Model) (2)'!A:A,3*(ROW()-2)+2),"")</f>
        <v>45320</v>
      </c>
      <c r="B56">
        <f>IF($A56&lt;&gt;"",INDEX('Size (Model) (2)'!B:B,3*(ROW()-2)+3),"")</f>
        <v>0</v>
      </c>
      <c r="C56">
        <f>IF($A56&lt;&gt;"",INDEX('Size (Model) (2)'!C:C,3*(ROW()-2)+3),"")</f>
        <v>0</v>
      </c>
      <c r="D56">
        <f>IF($A56&lt;&gt;"",INDEX('Size (Model) (2)'!D:D,3*(ROW()-2)+3),"")</f>
        <v>0.05</v>
      </c>
      <c r="E56">
        <f>IF($A56&lt;&gt;"",INDEX('Size (Model) (2)'!E:E,3*(ROW()-2)+3),"")</f>
        <v>8.2757759273277831E-3</v>
      </c>
      <c r="F56">
        <f>IF($A56&lt;&gt;"",INDEX('Size (Model) (2)'!F:F,3*(ROW()-2)+3),"")</f>
        <v>1.0397219162995592E-2</v>
      </c>
      <c r="G56">
        <f>IF($A56&lt;&gt;"",INDEX('Size (Model) (2)'!G:G,3*(ROW()-2)+3),"")</f>
        <v>3.0101029601029609E-2</v>
      </c>
      <c r="H56">
        <f>IF($A56&lt;&gt;"",INDEX('Size (Model) (2)'!H:H,3*(ROW()-2)+3),"")</f>
        <v>0</v>
      </c>
      <c r="I56">
        <f>IF($A56&lt;&gt;"",INDEX('Size (Model) (2)'!I:I,3*(ROW()-2)+3),"")</f>
        <v>-2.1023863636363639E-2</v>
      </c>
      <c r="J56">
        <f>IF($A56&lt;&gt;"",INDEX('Size (Model) (2)'!J:J,3*(ROW()-2)+3),"")</f>
        <v>0</v>
      </c>
      <c r="K56">
        <f>IF($A56&lt;&gt;"",INDEX('Size (Model) (2)'!K:K,3*(ROW()-2)+3),"")</f>
        <v>0</v>
      </c>
      <c r="L56">
        <f>IF($A56&lt;&gt;"",INDEX('Size (Model) (2)'!L:L,3*(ROW()-2)+3),"")</f>
        <v>0</v>
      </c>
      <c r="M56">
        <f>IF($A56&lt;&gt;"",INDEX('Size (Model) (2)'!M:M,3*(ROW()-2)+3),"")</f>
        <v>6.8470370850622405E-3</v>
      </c>
      <c r="N56">
        <f>IF($A56&lt;&gt;"",INDEX('Size (Model) (2)'!N:N,3*(ROW()-2)+3),"")</f>
        <v>0</v>
      </c>
      <c r="O56">
        <f>IF($A56&lt;&gt;"",INDEX('Size (Model) (2)'!O:O,3*(ROW()-2)+3),"")</f>
        <v>0</v>
      </c>
      <c r="P56">
        <f>IF($A56&lt;&gt;"",INDEX('Size (Model) (2)'!P:P,3*(ROW()-2)+3),"")</f>
        <v>0</v>
      </c>
      <c r="Q56">
        <f>IF($A56&lt;&gt;"",INDEX('Size (Model) (2)'!Q:Q,3*(ROW()-2)+3),"")</f>
        <v>0</v>
      </c>
      <c r="R56">
        <f>IF($A56&lt;&gt;"",INDEX('Size (Model) (2)'!R:R,3*(ROW()-2)+3),"")</f>
        <v>2.2359715670024226E-2</v>
      </c>
      <c r="S56">
        <f>IF($A56&lt;&gt;"",INDEX('Size (Model) (2)'!S:S,3*(ROW()-2)+3),"")</f>
        <v>0</v>
      </c>
      <c r="T56">
        <f>IF($A56&lt;&gt;"",INDEX('Size (Model) (2)'!T:T,3*(ROW()-2)+3),"")</f>
        <v>0</v>
      </c>
      <c r="U56">
        <f>IF($A56&lt;&gt;"",INDEX('Size (Model) (2)'!U:U,3*(ROW()-2)+3),"")</f>
        <v>1.9329338842975212E-2</v>
      </c>
      <c r="V56">
        <f>IF($A56&lt;&gt;"",INDEX('Size (Model) (2)'!V:V,3*(ROW()-2)+3),"")</f>
        <v>1.0027270313329792E-2</v>
      </c>
      <c r="W56">
        <f>IF($A56&lt;&gt;"",INDEX('Size (Model) (2)'!W:W,3*(ROW()-2)+3),"")</f>
        <v>0</v>
      </c>
      <c r="X56">
        <f>IF($A56&lt;&gt;"",INDEX('Size (Model) (2)'!X:X,3*(ROW()-2)+3),"")</f>
        <v>0</v>
      </c>
      <c r="Y56">
        <f>IF($A56&lt;&gt;"",INDEX('Size (Model) (2)'!Y:Y,3*(ROW()-2)+3),"")</f>
        <v>0</v>
      </c>
      <c r="Z56">
        <f>IF($A56&lt;&gt;"",INDEX('Size (Model) (2)'!Z:Z,3*(ROW()-2)+3),"")</f>
        <v>0</v>
      </c>
    </row>
    <row r="57" spans="1:26" x14ac:dyDescent="0.2">
      <c r="A57" s="13">
        <f>IF(INDEX('Size (Model) (2)'!A:A,3*(ROW()-2)+2)&lt;&gt;"",INDEX('Size (Model) (2)'!A:A,3*(ROW()-2)+2),"")</f>
        <v>45321</v>
      </c>
      <c r="B57">
        <f>IF($A57&lt;&gt;"",INDEX('Size (Model) (2)'!B:B,3*(ROW()-2)+3),"")</f>
        <v>0</v>
      </c>
      <c r="C57">
        <f>IF($A57&lt;&gt;"",INDEX('Size (Model) (2)'!C:C,3*(ROW()-2)+3),"")</f>
        <v>0</v>
      </c>
      <c r="D57">
        <f>IF($A57&lt;&gt;"",INDEX('Size (Model) (2)'!D:D,3*(ROW()-2)+3),"")</f>
        <v>0.05</v>
      </c>
      <c r="E57">
        <f>IF($A57&lt;&gt;"",INDEX('Size (Model) (2)'!E:E,3*(ROW()-2)+3),"")</f>
        <v>8.2757759273277831E-3</v>
      </c>
      <c r="F57">
        <f>IF($A57&lt;&gt;"",INDEX('Size (Model) (2)'!F:F,3*(ROW()-2)+3),"")</f>
        <v>1.0397219162995592E-2</v>
      </c>
      <c r="G57">
        <f>IF($A57&lt;&gt;"",INDEX('Size (Model) (2)'!G:G,3*(ROW()-2)+3),"")</f>
        <v>3.0101029601029609E-2</v>
      </c>
      <c r="H57">
        <f>IF($A57&lt;&gt;"",INDEX('Size (Model) (2)'!H:H,3*(ROW()-2)+3),"")</f>
        <v>0</v>
      </c>
      <c r="I57">
        <f>IF($A57&lt;&gt;"",INDEX('Size (Model) (2)'!I:I,3*(ROW()-2)+3),"")</f>
        <v>-2.1023863636363639E-2</v>
      </c>
      <c r="J57">
        <f>IF($A57&lt;&gt;"",INDEX('Size (Model) (2)'!J:J,3*(ROW()-2)+3),"")</f>
        <v>0</v>
      </c>
      <c r="K57">
        <f>IF($A57&lt;&gt;"",INDEX('Size (Model) (2)'!K:K,3*(ROW()-2)+3),"")</f>
        <v>0</v>
      </c>
      <c r="L57">
        <f>IF($A57&lt;&gt;"",INDEX('Size (Model) (2)'!L:L,3*(ROW()-2)+3),"")</f>
        <v>0</v>
      </c>
      <c r="M57">
        <f>IF($A57&lt;&gt;"",INDEX('Size (Model) (2)'!M:M,3*(ROW()-2)+3),"")</f>
        <v>6.8470370850622405E-3</v>
      </c>
      <c r="N57">
        <f>IF($A57&lt;&gt;"",INDEX('Size (Model) (2)'!N:N,3*(ROW()-2)+3),"")</f>
        <v>0</v>
      </c>
      <c r="O57">
        <f>IF($A57&lt;&gt;"",INDEX('Size (Model) (2)'!O:O,3*(ROW()-2)+3),"")</f>
        <v>0</v>
      </c>
      <c r="P57">
        <f>IF($A57&lt;&gt;"",INDEX('Size (Model) (2)'!P:P,3*(ROW()-2)+3),"")</f>
        <v>0</v>
      </c>
      <c r="Q57">
        <f>IF($A57&lt;&gt;"",INDEX('Size (Model) (2)'!Q:Q,3*(ROW()-2)+3),"")</f>
        <v>0</v>
      </c>
      <c r="R57">
        <f>IF($A57&lt;&gt;"",INDEX('Size (Model) (2)'!R:R,3*(ROW()-2)+3),"")</f>
        <v>2.2359715670024226E-2</v>
      </c>
      <c r="S57">
        <f>IF($A57&lt;&gt;"",INDEX('Size (Model) (2)'!S:S,3*(ROW()-2)+3),"")</f>
        <v>0</v>
      </c>
      <c r="T57">
        <f>IF($A57&lt;&gt;"",INDEX('Size (Model) (2)'!T:T,3*(ROW()-2)+3),"")</f>
        <v>0</v>
      </c>
      <c r="U57">
        <f>IF($A57&lt;&gt;"",INDEX('Size (Model) (2)'!U:U,3*(ROW()-2)+3),"")</f>
        <v>1.9329338842975212E-2</v>
      </c>
      <c r="V57">
        <f>IF($A57&lt;&gt;"",INDEX('Size (Model) (2)'!V:V,3*(ROW()-2)+3),"")</f>
        <v>1.0027270313329792E-2</v>
      </c>
      <c r="W57">
        <f>IF($A57&lt;&gt;"",INDEX('Size (Model) (2)'!W:W,3*(ROW()-2)+3),"")</f>
        <v>0</v>
      </c>
      <c r="X57">
        <f>IF($A57&lt;&gt;"",INDEX('Size (Model) (2)'!X:X,3*(ROW()-2)+3),"")</f>
        <v>0</v>
      </c>
      <c r="Y57">
        <f>IF($A57&lt;&gt;"",INDEX('Size (Model) (2)'!Y:Y,3*(ROW()-2)+3),"")</f>
        <v>0</v>
      </c>
      <c r="Z57">
        <f>IF($A57&lt;&gt;"",INDEX('Size (Model) (2)'!Z:Z,3*(ROW()-2)+3),"")</f>
        <v>0</v>
      </c>
    </row>
    <row r="58" spans="1:26" x14ac:dyDescent="0.2">
      <c r="A58" s="13">
        <f>IF(INDEX('Size (Model) (2)'!A:A,3*(ROW()-2)+2)&lt;&gt;"",INDEX('Size (Model) (2)'!A:A,3*(ROW()-2)+2),"")</f>
        <v>45322</v>
      </c>
      <c r="B58">
        <f>IF($A58&lt;&gt;"",INDEX('Size (Model) (2)'!B:B,3*(ROW()-2)+3),"")</f>
        <v>0</v>
      </c>
      <c r="C58">
        <f>IF($A58&lt;&gt;"",INDEX('Size (Model) (2)'!C:C,3*(ROW()-2)+3),"")</f>
        <v>0</v>
      </c>
      <c r="D58">
        <f>IF($A58&lt;&gt;"",INDEX('Size (Model) (2)'!D:D,3*(ROW()-2)+3),"")</f>
        <v>0</v>
      </c>
      <c r="E58">
        <f>IF($A58&lt;&gt;"",INDEX('Size (Model) (2)'!E:E,3*(ROW()-2)+3),"")</f>
        <v>8.2757759273277831E-3</v>
      </c>
      <c r="F58">
        <f>IF($A58&lt;&gt;"",INDEX('Size (Model) (2)'!F:F,3*(ROW()-2)+3),"")</f>
        <v>1.0397219162995592E-2</v>
      </c>
      <c r="G58">
        <f>IF($A58&lt;&gt;"",INDEX('Size (Model) (2)'!G:G,3*(ROW()-2)+3),"")</f>
        <v>3.0101029601029609E-2</v>
      </c>
      <c r="H58">
        <f>IF($A58&lt;&gt;"",INDEX('Size (Model) (2)'!H:H,3*(ROW()-2)+3),"")</f>
        <v>0</v>
      </c>
      <c r="I58">
        <f>IF($A58&lt;&gt;"",INDEX('Size (Model) (2)'!I:I,3*(ROW()-2)+3),"")</f>
        <v>-2.1023863636363639E-2</v>
      </c>
      <c r="J58">
        <f>IF($A58&lt;&gt;"",INDEX('Size (Model) (2)'!J:J,3*(ROW()-2)+3),"")</f>
        <v>6.146374884366328E-3</v>
      </c>
      <c r="K58">
        <f>IF($A58&lt;&gt;"",INDEX('Size (Model) (2)'!K:K,3*(ROW()-2)+3),"")</f>
        <v>0</v>
      </c>
      <c r="L58">
        <f>IF($A58&lt;&gt;"",INDEX('Size (Model) (2)'!L:L,3*(ROW()-2)+3),"")</f>
        <v>0</v>
      </c>
      <c r="M58">
        <f>IF($A58&lt;&gt;"",INDEX('Size (Model) (2)'!M:M,3*(ROW()-2)+3),"")</f>
        <v>0</v>
      </c>
      <c r="N58">
        <f>IF($A58&lt;&gt;"",INDEX('Size (Model) (2)'!N:N,3*(ROW()-2)+3),"")</f>
        <v>0</v>
      </c>
      <c r="O58">
        <f>IF($A58&lt;&gt;"",INDEX('Size (Model) (2)'!O:O,3*(ROW()-2)+3),"")</f>
        <v>0</v>
      </c>
      <c r="P58">
        <f>IF($A58&lt;&gt;"",INDEX('Size (Model) (2)'!P:P,3*(ROW()-2)+3),"")</f>
        <v>2.9056404883381924E-2</v>
      </c>
      <c r="Q58">
        <f>IF($A58&lt;&gt;"",INDEX('Size (Model) (2)'!Q:Q,3*(ROW()-2)+3),"")</f>
        <v>0</v>
      </c>
      <c r="R58">
        <f>IF($A58&lt;&gt;"",INDEX('Size (Model) (2)'!R:R,3*(ROW()-2)+3),"")</f>
        <v>2.2359715670024226E-2</v>
      </c>
      <c r="S58">
        <f>IF($A58&lt;&gt;"",INDEX('Size (Model) (2)'!S:S,3*(ROW()-2)+3),"")</f>
        <v>0</v>
      </c>
      <c r="T58">
        <f>IF($A58&lt;&gt;"",INDEX('Size (Model) (2)'!T:T,3*(ROW()-2)+3),"")</f>
        <v>0</v>
      </c>
      <c r="U58">
        <f>IF($A58&lt;&gt;"",INDEX('Size (Model) (2)'!U:U,3*(ROW()-2)+3),"")</f>
        <v>1.9329338842975212E-2</v>
      </c>
      <c r="V58">
        <f>IF($A58&lt;&gt;"",INDEX('Size (Model) (2)'!V:V,3*(ROW()-2)+3),"")</f>
        <v>1.0027270313329792E-2</v>
      </c>
      <c r="W58">
        <f>IF($A58&lt;&gt;"",INDEX('Size (Model) (2)'!W:W,3*(ROW()-2)+3),"")</f>
        <v>0</v>
      </c>
      <c r="X58">
        <f>IF($A58&lt;&gt;"",INDEX('Size (Model) (2)'!X:X,3*(ROW()-2)+3),"")</f>
        <v>0</v>
      </c>
      <c r="Y58">
        <f>IF($A58&lt;&gt;"",INDEX('Size (Model) (2)'!Y:Y,3*(ROW()-2)+3),"")</f>
        <v>0</v>
      </c>
      <c r="Z58">
        <f>IF($A58&lt;&gt;"",INDEX('Size (Model) (2)'!Z:Z,3*(ROW()-2)+3),"")</f>
        <v>0</v>
      </c>
    </row>
    <row r="59" spans="1:26" x14ac:dyDescent="0.2">
      <c r="A59" s="13">
        <f>IF(INDEX('Size (Model) (2)'!A:A,3*(ROW()-2)+2)&lt;&gt;"",INDEX('Size (Model) (2)'!A:A,3*(ROW()-2)+2),"")</f>
        <v>45323</v>
      </c>
      <c r="B59">
        <f>IF($A59&lt;&gt;"",INDEX('Size (Model) (2)'!B:B,3*(ROW()-2)+3),"")</f>
        <v>0</v>
      </c>
      <c r="C59">
        <f>IF($A59&lt;&gt;"",INDEX('Size (Model) (2)'!C:C,3*(ROW()-2)+3),"")</f>
        <v>0</v>
      </c>
      <c r="D59">
        <f>IF($A59&lt;&gt;"",INDEX('Size (Model) (2)'!D:D,3*(ROW()-2)+3),"")</f>
        <v>0</v>
      </c>
      <c r="E59">
        <f>IF($A59&lt;&gt;"",INDEX('Size (Model) (2)'!E:E,3*(ROW()-2)+3),"")</f>
        <v>8.2757759273277831E-3</v>
      </c>
      <c r="F59">
        <f>IF($A59&lt;&gt;"",INDEX('Size (Model) (2)'!F:F,3*(ROW()-2)+3),"")</f>
        <v>1.0397219162995592E-2</v>
      </c>
      <c r="G59">
        <f>IF($A59&lt;&gt;"",INDEX('Size (Model) (2)'!G:G,3*(ROW()-2)+3),"")</f>
        <v>3.0101029601029609E-2</v>
      </c>
      <c r="H59">
        <f>IF($A59&lt;&gt;"",INDEX('Size (Model) (2)'!H:H,3*(ROW()-2)+3),"")</f>
        <v>0</v>
      </c>
      <c r="I59">
        <f>IF($A59&lt;&gt;"",INDEX('Size (Model) (2)'!I:I,3*(ROW()-2)+3),"")</f>
        <v>-2.1023863636363639E-2</v>
      </c>
      <c r="J59">
        <f>IF($A59&lt;&gt;"",INDEX('Size (Model) (2)'!J:J,3*(ROW()-2)+3),"")</f>
        <v>6.146374884366328E-3</v>
      </c>
      <c r="K59">
        <f>IF($A59&lt;&gt;"",INDEX('Size (Model) (2)'!K:K,3*(ROW()-2)+3),"")</f>
        <v>0</v>
      </c>
      <c r="L59">
        <f>IF($A59&lt;&gt;"",INDEX('Size (Model) (2)'!L:L,3*(ROW()-2)+3),"")</f>
        <v>0</v>
      </c>
      <c r="M59">
        <f>IF($A59&lt;&gt;"",INDEX('Size (Model) (2)'!M:M,3*(ROW()-2)+3),"")</f>
        <v>0</v>
      </c>
      <c r="N59">
        <f>IF($A59&lt;&gt;"",INDEX('Size (Model) (2)'!N:N,3*(ROW()-2)+3),"")</f>
        <v>0</v>
      </c>
      <c r="O59">
        <f>IF($A59&lt;&gt;"",INDEX('Size (Model) (2)'!O:O,3*(ROW()-2)+3),"")</f>
        <v>0</v>
      </c>
      <c r="P59">
        <f>IF($A59&lt;&gt;"",INDEX('Size (Model) (2)'!P:P,3*(ROW()-2)+3),"")</f>
        <v>2.9056404883381924E-2</v>
      </c>
      <c r="Q59">
        <f>IF($A59&lt;&gt;"",INDEX('Size (Model) (2)'!Q:Q,3*(ROW()-2)+3),"")</f>
        <v>0</v>
      </c>
      <c r="R59">
        <f>IF($A59&lt;&gt;"",INDEX('Size (Model) (2)'!R:R,3*(ROW()-2)+3),"")</f>
        <v>2.2359715670024226E-2</v>
      </c>
      <c r="S59">
        <f>IF($A59&lt;&gt;"",INDEX('Size (Model) (2)'!S:S,3*(ROW()-2)+3),"")</f>
        <v>0</v>
      </c>
      <c r="T59">
        <f>IF($A59&lt;&gt;"",INDEX('Size (Model) (2)'!T:T,3*(ROW()-2)+3),"")</f>
        <v>0</v>
      </c>
      <c r="U59">
        <f>IF($A59&lt;&gt;"",INDEX('Size (Model) (2)'!U:U,3*(ROW()-2)+3),"")</f>
        <v>3.0325786580742989E-2</v>
      </c>
      <c r="V59">
        <f>IF($A59&lt;&gt;"",INDEX('Size (Model) (2)'!V:V,3*(ROW()-2)+3),"")</f>
        <v>1.0027270313329792E-2</v>
      </c>
      <c r="W59">
        <f>IF($A59&lt;&gt;"",INDEX('Size (Model) (2)'!W:W,3*(ROW()-2)+3),"")</f>
        <v>0</v>
      </c>
      <c r="X59">
        <f>IF($A59&lt;&gt;"",INDEX('Size (Model) (2)'!X:X,3*(ROW()-2)+3),"")</f>
        <v>0</v>
      </c>
      <c r="Y59">
        <f>IF($A59&lt;&gt;"",INDEX('Size (Model) (2)'!Y:Y,3*(ROW()-2)+3),"")</f>
        <v>0</v>
      </c>
      <c r="Z59">
        <f>IF($A59&lt;&gt;"",INDEX('Size (Model) (2)'!Z:Z,3*(ROW()-2)+3),"")</f>
        <v>0</v>
      </c>
    </row>
    <row r="60" spans="1:26" x14ac:dyDescent="0.2">
      <c r="A60" s="13">
        <f>IF(INDEX('Size (Model) (2)'!A:A,3*(ROW()-2)+2)&lt;&gt;"",INDEX('Size (Model) (2)'!A:A,3*(ROW()-2)+2),"")</f>
        <v>45324</v>
      </c>
      <c r="B60">
        <f>IF($A60&lt;&gt;"",INDEX('Size (Model) (2)'!B:B,3*(ROW()-2)+3),"")</f>
        <v>0</v>
      </c>
      <c r="C60">
        <f>IF($A60&lt;&gt;"",INDEX('Size (Model) (2)'!C:C,3*(ROW()-2)+3),"")</f>
        <v>0</v>
      </c>
      <c r="D60">
        <f>IF($A60&lt;&gt;"",INDEX('Size (Model) (2)'!D:D,3*(ROW()-2)+3),"")</f>
        <v>0</v>
      </c>
      <c r="E60">
        <f>IF($A60&lt;&gt;"",INDEX('Size (Model) (2)'!E:E,3*(ROW()-2)+3),"")</f>
        <v>8.2757759273277831E-3</v>
      </c>
      <c r="F60">
        <f>IF($A60&lt;&gt;"",INDEX('Size (Model) (2)'!F:F,3*(ROW()-2)+3),"")</f>
        <v>1.0397219162995592E-2</v>
      </c>
      <c r="G60">
        <f>IF($A60&lt;&gt;"",INDEX('Size (Model) (2)'!G:G,3*(ROW()-2)+3),"")</f>
        <v>3.0101029601029609E-2</v>
      </c>
      <c r="H60">
        <f>IF($A60&lt;&gt;"",INDEX('Size (Model) (2)'!H:H,3*(ROW()-2)+3),"")</f>
        <v>0</v>
      </c>
      <c r="I60">
        <f>IF($A60&lt;&gt;"",INDEX('Size (Model) (2)'!I:I,3*(ROW()-2)+3),"")</f>
        <v>-2.1023863636363639E-2</v>
      </c>
      <c r="J60">
        <f>IF($A60&lt;&gt;"",INDEX('Size (Model) (2)'!J:J,3*(ROW()-2)+3),"")</f>
        <v>6.146374884366328E-3</v>
      </c>
      <c r="K60">
        <f>IF($A60&lt;&gt;"",INDEX('Size (Model) (2)'!K:K,3*(ROW()-2)+3),"")</f>
        <v>0</v>
      </c>
      <c r="L60">
        <f>IF($A60&lt;&gt;"",INDEX('Size (Model) (2)'!L:L,3*(ROW()-2)+3),"")</f>
        <v>0</v>
      </c>
      <c r="M60">
        <f>IF($A60&lt;&gt;"",INDEX('Size (Model) (2)'!M:M,3*(ROW()-2)+3),"")</f>
        <v>0</v>
      </c>
      <c r="N60">
        <f>IF($A60&lt;&gt;"",INDEX('Size (Model) (2)'!N:N,3*(ROW()-2)+3),"")</f>
        <v>0</v>
      </c>
      <c r="O60">
        <f>IF($A60&lt;&gt;"",INDEX('Size (Model) (2)'!O:O,3*(ROW()-2)+3),"")</f>
        <v>0</v>
      </c>
      <c r="P60">
        <f>IF($A60&lt;&gt;"",INDEX('Size (Model) (2)'!P:P,3*(ROW()-2)+3),"")</f>
        <v>2.9056404883381924E-2</v>
      </c>
      <c r="Q60">
        <f>IF($A60&lt;&gt;"",INDEX('Size (Model) (2)'!Q:Q,3*(ROW()-2)+3),"")</f>
        <v>0</v>
      </c>
      <c r="R60">
        <f>IF($A60&lt;&gt;"",INDEX('Size (Model) (2)'!R:R,3*(ROW()-2)+3),"")</f>
        <v>2.2359715670024226E-2</v>
      </c>
      <c r="S60">
        <f>IF($A60&lt;&gt;"",INDEX('Size (Model) (2)'!S:S,3*(ROW()-2)+3),"")</f>
        <v>0</v>
      </c>
      <c r="T60">
        <f>IF($A60&lt;&gt;"",INDEX('Size (Model) (2)'!T:T,3*(ROW()-2)+3),"")</f>
        <v>0</v>
      </c>
      <c r="U60">
        <f>IF($A60&lt;&gt;"",INDEX('Size (Model) (2)'!U:U,3*(ROW()-2)+3),"")</f>
        <v>2.024254016832441E-2</v>
      </c>
      <c r="V60">
        <f>IF($A60&lt;&gt;"",INDEX('Size (Model) (2)'!V:V,3*(ROW()-2)+3),"")</f>
        <v>1.0027270313329792E-2</v>
      </c>
      <c r="W60">
        <f>IF($A60&lt;&gt;"",INDEX('Size (Model) (2)'!W:W,3*(ROW()-2)+3),"")</f>
        <v>0</v>
      </c>
      <c r="X60">
        <f>IF($A60&lt;&gt;"",INDEX('Size (Model) (2)'!X:X,3*(ROW()-2)+3),"")</f>
        <v>0</v>
      </c>
      <c r="Y60">
        <f>IF($A60&lt;&gt;"",INDEX('Size (Model) (2)'!Y:Y,3*(ROW()-2)+3),"")</f>
        <v>0</v>
      </c>
      <c r="Z60">
        <f>IF($A60&lt;&gt;"",INDEX('Size (Model) (2)'!Z:Z,3*(ROW()-2)+3),"")</f>
        <v>0</v>
      </c>
    </row>
    <row r="61" spans="1:26" x14ac:dyDescent="0.2">
      <c r="A61" s="13">
        <f>IF(INDEX('Size (Model) (2)'!A:A,3*(ROW()-2)+2)&lt;&gt;"",INDEX('Size (Model) (2)'!A:A,3*(ROW()-2)+2),"")</f>
        <v>45327</v>
      </c>
      <c r="B61">
        <f>IF($A61&lt;&gt;"",INDEX('Size (Model) (2)'!B:B,3*(ROW()-2)+3),"")</f>
        <v>0</v>
      </c>
      <c r="C61">
        <f>IF($A61&lt;&gt;"",INDEX('Size (Model) (2)'!C:C,3*(ROW()-2)+3),"")</f>
        <v>0</v>
      </c>
      <c r="D61">
        <f>IF($A61&lt;&gt;"",INDEX('Size (Model) (2)'!D:D,3*(ROW()-2)+3),"")</f>
        <v>0</v>
      </c>
      <c r="E61">
        <f>IF($A61&lt;&gt;"",INDEX('Size (Model) (2)'!E:E,3*(ROW()-2)+3),"")</f>
        <v>8.2757759273277831E-3</v>
      </c>
      <c r="F61">
        <f>IF($A61&lt;&gt;"",INDEX('Size (Model) (2)'!F:F,3*(ROW()-2)+3),"")</f>
        <v>1.0397219162995592E-2</v>
      </c>
      <c r="G61">
        <f>IF($A61&lt;&gt;"",INDEX('Size (Model) (2)'!G:G,3*(ROW()-2)+3),"")</f>
        <v>2.3574309884238639E-2</v>
      </c>
      <c r="H61">
        <f>IF($A61&lt;&gt;"",INDEX('Size (Model) (2)'!H:H,3*(ROW()-2)+3),"")</f>
        <v>0</v>
      </c>
      <c r="I61">
        <f>IF($A61&lt;&gt;"",INDEX('Size (Model) (2)'!I:I,3*(ROW()-2)+3),"")</f>
        <v>-2.1023863636363639E-2</v>
      </c>
      <c r="J61">
        <f>IF($A61&lt;&gt;"",INDEX('Size (Model) (2)'!J:J,3*(ROW()-2)+3),"")</f>
        <v>0</v>
      </c>
      <c r="K61">
        <f>IF($A61&lt;&gt;"",INDEX('Size (Model) (2)'!K:K,3*(ROW()-2)+3),"")</f>
        <v>0</v>
      </c>
      <c r="L61">
        <f>IF($A61&lt;&gt;"",INDEX('Size (Model) (2)'!L:L,3*(ROW()-2)+3),"")</f>
        <v>0</v>
      </c>
      <c r="M61">
        <f>IF($A61&lt;&gt;"",INDEX('Size (Model) (2)'!M:M,3*(ROW()-2)+3),"")</f>
        <v>6.5888377302140352E-3</v>
      </c>
      <c r="N61">
        <f>IF($A61&lt;&gt;"",INDEX('Size (Model) (2)'!N:N,3*(ROW()-2)+3),"")</f>
        <v>0</v>
      </c>
      <c r="O61">
        <f>IF($A61&lt;&gt;"",INDEX('Size (Model) (2)'!O:O,3*(ROW()-2)+3),"")</f>
        <v>0</v>
      </c>
      <c r="P61">
        <f>IF($A61&lt;&gt;"",INDEX('Size (Model) (2)'!P:P,3*(ROW()-2)+3),"")</f>
        <v>2.9056404883381924E-2</v>
      </c>
      <c r="Q61">
        <f>IF($A61&lt;&gt;"",INDEX('Size (Model) (2)'!Q:Q,3*(ROW()-2)+3),"")</f>
        <v>0</v>
      </c>
      <c r="R61">
        <f>IF($A61&lt;&gt;"",INDEX('Size (Model) (2)'!R:R,3*(ROW()-2)+3),"")</f>
        <v>2.2359715670024226E-2</v>
      </c>
      <c r="S61">
        <f>IF($A61&lt;&gt;"",INDEX('Size (Model) (2)'!S:S,3*(ROW()-2)+3),"")</f>
        <v>0</v>
      </c>
      <c r="T61">
        <f>IF($A61&lt;&gt;"",INDEX('Size (Model) (2)'!T:T,3*(ROW()-2)+3),"")</f>
        <v>0</v>
      </c>
      <c r="U61">
        <f>IF($A61&lt;&gt;"",INDEX('Size (Model) (2)'!U:U,3*(ROW()-2)+3),"")</f>
        <v>3.0523385857033045E-2</v>
      </c>
      <c r="V61">
        <f>IF($A61&lt;&gt;"",INDEX('Size (Model) (2)'!V:V,3*(ROW()-2)+3),"")</f>
        <v>1.0027270313329792E-2</v>
      </c>
      <c r="W61">
        <f>IF($A61&lt;&gt;"",INDEX('Size (Model) (2)'!W:W,3*(ROW()-2)+3),"")</f>
        <v>0</v>
      </c>
      <c r="X61">
        <f>IF($A61&lt;&gt;"",INDEX('Size (Model) (2)'!X:X,3*(ROW()-2)+3),"")</f>
        <v>0</v>
      </c>
      <c r="Y61">
        <f>IF($A61&lt;&gt;"",INDEX('Size (Model) (2)'!Y:Y,3*(ROW()-2)+3),"")</f>
        <v>0</v>
      </c>
      <c r="Z61">
        <f>IF($A61&lt;&gt;"",INDEX('Size (Model) (2)'!Z:Z,3*(ROW()-2)+3),"")</f>
        <v>0</v>
      </c>
    </row>
    <row r="62" spans="1:26" x14ac:dyDescent="0.2">
      <c r="A62" s="13">
        <f>IF(INDEX('Size (Model) (2)'!A:A,3*(ROW()-2)+2)&lt;&gt;"",INDEX('Size (Model) (2)'!A:A,3*(ROW()-2)+2),"")</f>
        <v>45328</v>
      </c>
      <c r="B62">
        <f>IF($A62&lt;&gt;"",INDEX('Size (Model) (2)'!B:B,3*(ROW()-2)+3),"")</f>
        <v>0</v>
      </c>
      <c r="C62">
        <f>IF($A62&lt;&gt;"",INDEX('Size (Model) (2)'!C:C,3*(ROW()-2)+3),"")</f>
        <v>0</v>
      </c>
      <c r="D62">
        <f>IF($A62&lt;&gt;"",INDEX('Size (Model) (2)'!D:D,3*(ROW()-2)+3),"")</f>
        <v>0</v>
      </c>
      <c r="E62">
        <f>IF($A62&lt;&gt;"",INDEX('Size (Model) (2)'!E:E,3*(ROW()-2)+3),"")</f>
        <v>8.2757759273277831E-3</v>
      </c>
      <c r="F62">
        <f>IF($A62&lt;&gt;"",INDEX('Size (Model) (2)'!F:F,3*(ROW()-2)+3),"")</f>
        <v>1.0397219162995592E-2</v>
      </c>
      <c r="G62">
        <f>IF($A62&lt;&gt;"",INDEX('Size (Model) (2)'!G:G,3*(ROW()-2)+3),"")</f>
        <v>2.3574309884238639E-2</v>
      </c>
      <c r="H62">
        <f>IF($A62&lt;&gt;"",INDEX('Size (Model) (2)'!H:H,3*(ROW()-2)+3),"")</f>
        <v>0</v>
      </c>
      <c r="I62">
        <f>IF($A62&lt;&gt;"",INDEX('Size (Model) (2)'!I:I,3*(ROW()-2)+3),"")</f>
        <v>-2.7656052631578949E-2</v>
      </c>
      <c r="J62">
        <f>IF($A62&lt;&gt;"",INDEX('Size (Model) (2)'!J:J,3*(ROW()-2)+3),"")</f>
        <v>0</v>
      </c>
      <c r="K62">
        <f>IF($A62&lt;&gt;"",INDEX('Size (Model) (2)'!K:K,3*(ROW()-2)+3),"")</f>
        <v>0</v>
      </c>
      <c r="L62">
        <f>IF($A62&lt;&gt;"",INDEX('Size (Model) (2)'!L:L,3*(ROW()-2)+3),"")</f>
        <v>0</v>
      </c>
      <c r="M62">
        <f>IF($A62&lt;&gt;"",INDEX('Size (Model) (2)'!M:M,3*(ROW()-2)+3),"")</f>
        <v>6.5888377302140352E-3</v>
      </c>
      <c r="N62">
        <f>IF($A62&lt;&gt;"",INDEX('Size (Model) (2)'!N:N,3*(ROW()-2)+3),"")</f>
        <v>0</v>
      </c>
      <c r="O62">
        <f>IF($A62&lt;&gt;"",INDEX('Size (Model) (2)'!O:O,3*(ROW()-2)+3),"")</f>
        <v>0</v>
      </c>
      <c r="P62">
        <f>IF($A62&lt;&gt;"",INDEX('Size (Model) (2)'!P:P,3*(ROW()-2)+3),"")</f>
        <v>2.9056404883381924E-2</v>
      </c>
      <c r="Q62">
        <f>IF($A62&lt;&gt;"",INDEX('Size (Model) (2)'!Q:Q,3*(ROW()-2)+3),"")</f>
        <v>0</v>
      </c>
      <c r="R62">
        <f>IF($A62&lt;&gt;"",INDEX('Size (Model) (2)'!R:R,3*(ROW()-2)+3),"")</f>
        <v>2.2359715670024226E-2</v>
      </c>
      <c r="S62">
        <f>IF($A62&lt;&gt;"",INDEX('Size (Model) (2)'!S:S,3*(ROW()-2)+3),"")</f>
        <v>0</v>
      </c>
      <c r="T62">
        <f>IF($A62&lt;&gt;"",INDEX('Size (Model) (2)'!T:T,3*(ROW()-2)+3),"")</f>
        <v>0</v>
      </c>
      <c r="U62">
        <f>IF($A62&lt;&gt;"",INDEX('Size (Model) (2)'!U:U,3*(ROW()-2)+3),"")</f>
        <v>2.0430209953343704E-2</v>
      </c>
      <c r="V62">
        <f>IF($A62&lt;&gt;"",INDEX('Size (Model) (2)'!V:V,3*(ROW()-2)+3),"")</f>
        <v>1.0027270313329792E-2</v>
      </c>
      <c r="W62">
        <f>IF($A62&lt;&gt;"",INDEX('Size (Model) (2)'!W:W,3*(ROW()-2)+3),"")</f>
        <v>0</v>
      </c>
      <c r="X62">
        <f>IF($A62&lt;&gt;"",INDEX('Size (Model) (2)'!X:X,3*(ROW()-2)+3),"")</f>
        <v>0</v>
      </c>
      <c r="Y62">
        <f>IF($A62&lt;&gt;"",INDEX('Size (Model) (2)'!Y:Y,3*(ROW()-2)+3),"")</f>
        <v>0</v>
      </c>
      <c r="Z62">
        <f>IF($A62&lt;&gt;"",INDEX('Size (Model) (2)'!Z:Z,3*(ROW()-2)+3),"")</f>
        <v>0</v>
      </c>
    </row>
    <row r="63" spans="1:26" x14ac:dyDescent="0.2">
      <c r="A63" s="13">
        <f>IF(INDEX('Size (Model) (2)'!A:A,3*(ROW()-2)+2)&lt;&gt;"",INDEX('Size (Model) (2)'!A:A,3*(ROW()-2)+2),"")</f>
        <v>45329</v>
      </c>
      <c r="B63">
        <f>IF($A63&lt;&gt;"",INDEX('Size (Model) (2)'!B:B,3*(ROW()-2)+3),"")</f>
        <v>0</v>
      </c>
      <c r="C63">
        <f>IF($A63&lt;&gt;"",INDEX('Size (Model) (2)'!C:C,3*(ROW()-2)+3),"")</f>
        <v>0</v>
      </c>
      <c r="D63">
        <f>IF($A63&lt;&gt;"",INDEX('Size (Model) (2)'!D:D,3*(ROW()-2)+3),"")</f>
        <v>0</v>
      </c>
      <c r="E63">
        <f>IF($A63&lt;&gt;"",INDEX('Size (Model) (2)'!E:E,3*(ROW()-2)+3),"")</f>
        <v>8.2757759273277831E-3</v>
      </c>
      <c r="F63">
        <f>IF($A63&lt;&gt;"",INDEX('Size (Model) (2)'!F:F,3*(ROW()-2)+3),"")</f>
        <v>1.0397219162995592E-2</v>
      </c>
      <c r="G63">
        <f>IF($A63&lt;&gt;"",INDEX('Size (Model) (2)'!G:G,3*(ROW()-2)+3),"")</f>
        <v>2.3574309884238639E-2</v>
      </c>
      <c r="H63">
        <f>IF($A63&lt;&gt;"",INDEX('Size (Model) (2)'!H:H,3*(ROW()-2)+3),"")</f>
        <v>0</v>
      </c>
      <c r="I63">
        <f>IF($A63&lt;&gt;"",INDEX('Size (Model) (2)'!I:I,3*(ROW()-2)+3),"")</f>
        <v>-1.8334129213483145E-2</v>
      </c>
      <c r="J63">
        <f>IF($A63&lt;&gt;"",INDEX('Size (Model) (2)'!J:J,3*(ROW()-2)+3),"")</f>
        <v>0</v>
      </c>
      <c r="K63">
        <f>IF($A63&lt;&gt;"",INDEX('Size (Model) (2)'!K:K,3*(ROW()-2)+3),"")</f>
        <v>0</v>
      </c>
      <c r="L63">
        <f>IF($A63&lt;&gt;"",INDEX('Size (Model) (2)'!L:L,3*(ROW()-2)+3),"")</f>
        <v>0</v>
      </c>
      <c r="M63">
        <f>IF($A63&lt;&gt;"",INDEX('Size (Model) (2)'!M:M,3*(ROW()-2)+3),"")</f>
        <v>6.5888377302140352E-3</v>
      </c>
      <c r="N63">
        <f>IF($A63&lt;&gt;"",INDEX('Size (Model) (2)'!N:N,3*(ROW()-2)+3),"")</f>
        <v>0</v>
      </c>
      <c r="O63">
        <f>IF($A63&lt;&gt;"",INDEX('Size (Model) (2)'!O:O,3*(ROW()-2)+3),"")</f>
        <v>0</v>
      </c>
      <c r="P63">
        <f>IF($A63&lt;&gt;"",INDEX('Size (Model) (2)'!P:P,3*(ROW()-2)+3),"")</f>
        <v>2.9056404883381924E-2</v>
      </c>
      <c r="Q63">
        <f>IF($A63&lt;&gt;"",INDEX('Size (Model) (2)'!Q:Q,3*(ROW()-2)+3),"")</f>
        <v>0</v>
      </c>
      <c r="R63">
        <f>IF($A63&lt;&gt;"",INDEX('Size (Model) (2)'!R:R,3*(ROW()-2)+3),"")</f>
        <v>2.2359715670024226E-2</v>
      </c>
      <c r="S63">
        <f>IF($A63&lt;&gt;"",INDEX('Size (Model) (2)'!S:S,3*(ROW()-2)+3),"")</f>
        <v>0</v>
      </c>
      <c r="T63">
        <f>IF($A63&lt;&gt;"",INDEX('Size (Model) (2)'!T:T,3*(ROW()-2)+3),"")</f>
        <v>0</v>
      </c>
      <c r="U63">
        <f>IF($A63&lt;&gt;"",INDEX('Size (Model) (2)'!U:U,3*(ROW()-2)+3),"")</f>
        <v>2.0430209953343704E-2</v>
      </c>
      <c r="V63">
        <f>IF($A63&lt;&gt;"",INDEX('Size (Model) (2)'!V:V,3*(ROW()-2)+3),"")</f>
        <v>2.9417239436619717E-2</v>
      </c>
      <c r="W63">
        <f>IF($A63&lt;&gt;"",INDEX('Size (Model) (2)'!W:W,3*(ROW()-2)+3),"")</f>
        <v>0</v>
      </c>
      <c r="X63">
        <f>IF($A63&lt;&gt;"",INDEX('Size (Model) (2)'!X:X,3*(ROW()-2)+3),"")</f>
        <v>0</v>
      </c>
      <c r="Y63">
        <f>IF($A63&lt;&gt;"",INDEX('Size (Model) (2)'!Y:Y,3*(ROW()-2)+3),"")</f>
        <v>0</v>
      </c>
      <c r="Z63">
        <f>IF($A63&lt;&gt;"",INDEX('Size (Model) (2)'!Z:Z,3*(ROW()-2)+3),"")</f>
        <v>0</v>
      </c>
    </row>
    <row r="64" spans="1:26" x14ac:dyDescent="0.2">
      <c r="A64" s="13">
        <f>IF(INDEX('Size (Model) (2)'!A:A,3*(ROW()-2)+2)&lt;&gt;"",INDEX('Size (Model) (2)'!A:A,3*(ROW()-2)+2),"")</f>
        <v>45330</v>
      </c>
      <c r="B64">
        <f>IF($A64&lt;&gt;"",INDEX('Size (Model) (2)'!B:B,3*(ROW()-2)+3),"")</f>
        <v>0</v>
      </c>
      <c r="C64">
        <f>IF($A64&lt;&gt;"",INDEX('Size (Model) (2)'!C:C,3*(ROW()-2)+3),"")</f>
        <v>0</v>
      </c>
      <c r="D64">
        <f>IF($A64&lt;&gt;"",INDEX('Size (Model) (2)'!D:D,3*(ROW()-2)+3),"")</f>
        <v>0</v>
      </c>
      <c r="E64">
        <f>IF($A64&lt;&gt;"",INDEX('Size (Model) (2)'!E:E,3*(ROW()-2)+3),"")</f>
        <v>8.2757759273277831E-3</v>
      </c>
      <c r="F64">
        <f>IF($A64&lt;&gt;"",INDEX('Size (Model) (2)'!F:F,3*(ROW()-2)+3),"")</f>
        <v>1.0397219162995592E-2</v>
      </c>
      <c r="G64">
        <f>IF($A64&lt;&gt;"",INDEX('Size (Model) (2)'!G:G,3*(ROW()-2)+3),"")</f>
        <v>2.3574309884238639E-2</v>
      </c>
      <c r="H64">
        <f>IF($A64&lt;&gt;"",INDEX('Size (Model) (2)'!H:H,3*(ROW()-2)+3),"")</f>
        <v>0</v>
      </c>
      <c r="I64">
        <f>IF($A64&lt;&gt;"",INDEX('Size (Model) (2)'!I:I,3*(ROW()-2)+3),"")</f>
        <v>-2.7258710526315785E-2</v>
      </c>
      <c r="J64">
        <f>IF($A64&lt;&gt;"",INDEX('Size (Model) (2)'!J:J,3*(ROW()-2)+3),"")</f>
        <v>0</v>
      </c>
      <c r="K64">
        <f>IF($A64&lt;&gt;"",INDEX('Size (Model) (2)'!K:K,3*(ROW()-2)+3),"")</f>
        <v>0</v>
      </c>
      <c r="L64">
        <f>IF($A64&lt;&gt;"",INDEX('Size (Model) (2)'!L:L,3*(ROW()-2)+3),"")</f>
        <v>0</v>
      </c>
      <c r="M64">
        <f>IF($A64&lt;&gt;"",INDEX('Size (Model) (2)'!M:M,3*(ROW()-2)+3),"")</f>
        <v>6.5888377302140352E-3</v>
      </c>
      <c r="N64">
        <f>IF($A64&lt;&gt;"",INDEX('Size (Model) (2)'!N:N,3*(ROW()-2)+3),"")</f>
        <v>0</v>
      </c>
      <c r="O64">
        <f>IF($A64&lt;&gt;"",INDEX('Size (Model) (2)'!O:O,3*(ROW()-2)+3),"")</f>
        <v>0</v>
      </c>
      <c r="P64">
        <f>IF($A64&lt;&gt;"",INDEX('Size (Model) (2)'!P:P,3*(ROW()-2)+3),"")</f>
        <v>0</v>
      </c>
      <c r="Q64">
        <f>IF($A64&lt;&gt;"",INDEX('Size (Model) (2)'!Q:Q,3*(ROW()-2)+3),"")</f>
        <v>0</v>
      </c>
      <c r="R64">
        <f>IF($A64&lt;&gt;"",INDEX('Size (Model) (2)'!R:R,3*(ROW()-2)+3),"")</f>
        <v>2.2359715670024226E-2</v>
      </c>
      <c r="S64">
        <f>IF($A64&lt;&gt;"",INDEX('Size (Model) (2)'!S:S,3*(ROW()-2)+3),"")</f>
        <v>0</v>
      </c>
      <c r="T64">
        <f>IF($A64&lt;&gt;"",INDEX('Size (Model) (2)'!T:T,3*(ROW()-2)+3),"")</f>
        <v>1.6184859374999999E-2</v>
      </c>
      <c r="U64">
        <f>IF($A64&lt;&gt;"",INDEX('Size (Model) (2)'!U:U,3*(ROW()-2)+3),"")</f>
        <v>2.0430209953343704E-2</v>
      </c>
      <c r="V64">
        <f>IF($A64&lt;&gt;"",INDEX('Size (Model) (2)'!V:V,3*(ROW()-2)+3),"")</f>
        <v>4.4266282051282045E-2</v>
      </c>
      <c r="W64">
        <f>IF($A64&lt;&gt;"",INDEX('Size (Model) (2)'!W:W,3*(ROW()-2)+3),"")</f>
        <v>0</v>
      </c>
      <c r="X64">
        <f>IF($A64&lt;&gt;"",INDEX('Size (Model) (2)'!X:X,3*(ROW()-2)+3),"")</f>
        <v>0</v>
      </c>
      <c r="Y64">
        <f>IF($A64&lt;&gt;"",INDEX('Size (Model) (2)'!Y:Y,3*(ROW()-2)+3),"")</f>
        <v>0</v>
      </c>
      <c r="Z64">
        <f>IF($A64&lt;&gt;"",INDEX('Size (Model) (2)'!Z:Z,3*(ROW()-2)+3),"")</f>
        <v>0</v>
      </c>
    </row>
    <row r="65" spans="1:26" x14ac:dyDescent="0.2">
      <c r="A65" s="13">
        <f>IF(INDEX('Size (Model) (2)'!A:A,3*(ROW()-2)+2)&lt;&gt;"",INDEX('Size (Model) (2)'!A:A,3*(ROW()-2)+2),"")</f>
        <v>45331</v>
      </c>
      <c r="B65">
        <f>IF($A65&lt;&gt;"",INDEX('Size (Model) (2)'!B:B,3*(ROW()-2)+3),"")</f>
        <v>0</v>
      </c>
      <c r="C65">
        <f>IF($A65&lt;&gt;"",INDEX('Size (Model) (2)'!C:C,3*(ROW()-2)+3),"")</f>
        <v>0</v>
      </c>
      <c r="D65">
        <f>IF($A65&lt;&gt;"",INDEX('Size (Model) (2)'!D:D,3*(ROW()-2)+3),"")</f>
        <v>-1.6078959923664118E-2</v>
      </c>
      <c r="E65">
        <f>IF($A65&lt;&gt;"",INDEX('Size (Model) (2)'!E:E,3*(ROW()-2)+3),"")</f>
        <v>8.2757759273277831E-3</v>
      </c>
      <c r="F65">
        <f>IF($A65&lt;&gt;"",INDEX('Size (Model) (2)'!F:F,3*(ROW()-2)+3),"")</f>
        <v>1.0397219162995592E-2</v>
      </c>
      <c r="G65">
        <f>IF($A65&lt;&gt;"",INDEX('Size (Model) (2)'!G:G,3*(ROW()-2)+3),"")</f>
        <v>2.3574309884238639E-2</v>
      </c>
      <c r="H65">
        <f>IF($A65&lt;&gt;"",INDEX('Size (Model) (2)'!H:H,3*(ROW()-2)+3),"")</f>
        <v>0</v>
      </c>
      <c r="I65">
        <f>IF($A65&lt;&gt;"",INDEX('Size (Model) (2)'!I:I,3*(ROW()-2)+3),"")</f>
        <v>-1.7750087780898871E-2</v>
      </c>
      <c r="J65">
        <f>IF($A65&lt;&gt;"",INDEX('Size (Model) (2)'!J:J,3*(ROW()-2)+3),"")</f>
        <v>6.2907229965156785E-3</v>
      </c>
      <c r="K65">
        <f>IF($A65&lt;&gt;"",INDEX('Size (Model) (2)'!K:K,3*(ROW()-2)+3),"")</f>
        <v>0</v>
      </c>
      <c r="L65">
        <f>IF($A65&lt;&gt;"",INDEX('Size (Model) (2)'!L:L,3*(ROW()-2)+3),"")</f>
        <v>0</v>
      </c>
      <c r="M65">
        <f>IF($A65&lt;&gt;"",INDEX('Size (Model) (2)'!M:M,3*(ROW()-2)+3),"")</f>
        <v>6.5888377302140352E-3</v>
      </c>
      <c r="N65">
        <f>IF($A65&lt;&gt;"",INDEX('Size (Model) (2)'!N:N,3*(ROW()-2)+3),"")</f>
        <v>0</v>
      </c>
      <c r="O65">
        <f>IF($A65&lt;&gt;"",INDEX('Size (Model) (2)'!O:O,3*(ROW()-2)+3),"")</f>
        <v>0</v>
      </c>
      <c r="P65">
        <f>IF($A65&lt;&gt;"",INDEX('Size (Model) (2)'!P:P,3*(ROW()-2)+3),"")</f>
        <v>0</v>
      </c>
      <c r="Q65">
        <f>IF($A65&lt;&gt;"",INDEX('Size (Model) (2)'!Q:Q,3*(ROW()-2)+3),"")</f>
        <v>0</v>
      </c>
      <c r="R65">
        <f>IF($A65&lt;&gt;"",INDEX('Size (Model) (2)'!R:R,3*(ROW()-2)+3),"")</f>
        <v>2.2359715670024226E-2</v>
      </c>
      <c r="S65">
        <f>IF($A65&lt;&gt;"",INDEX('Size (Model) (2)'!S:S,3*(ROW()-2)+3),"")</f>
        <v>0</v>
      </c>
      <c r="T65">
        <f>IF($A65&lt;&gt;"",INDEX('Size (Model) (2)'!T:T,3*(ROW()-2)+3),"")</f>
        <v>0</v>
      </c>
      <c r="U65">
        <f>IF($A65&lt;&gt;"",INDEX('Size (Model) (2)'!U:U,3*(ROW()-2)+3),"")</f>
        <v>2.0430209953343704E-2</v>
      </c>
      <c r="V65">
        <f>IF($A65&lt;&gt;"",INDEX('Size (Model) (2)'!V:V,3*(ROW()-2)+3),"")</f>
        <v>4.4266282051282045E-2</v>
      </c>
      <c r="W65">
        <f>IF($A65&lt;&gt;"",INDEX('Size (Model) (2)'!W:W,3*(ROW()-2)+3),"")</f>
        <v>0</v>
      </c>
      <c r="X65">
        <f>IF($A65&lt;&gt;"",INDEX('Size (Model) (2)'!X:X,3*(ROW()-2)+3),"")</f>
        <v>0</v>
      </c>
      <c r="Y65">
        <f>IF($A65&lt;&gt;"",INDEX('Size (Model) (2)'!Y:Y,3*(ROW()-2)+3),"")</f>
        <v>0</v>
      </c>
      <c r="Z65">
        <f>IF($A65&lt;&gt;"",INDEX('Size (Model) (2)'!Z:Z,3*(ROW()-2)+3),"")</f>
        <v>0</v>
      </c>
    </row>
    <row r="66" spans="1:26" x14ac:dyDescent="0.2">
      <c r="A66" s="13">
        <f>IF(INDEX('Size (Model) (2)'!A:A,3*(ROW()-2)+2)&lt;&gt;"",INDEX('Size (Model) (2)'!A:A,3*(ROW()-2)+2),"")</f>
        <v>45334</v>
      </c>
      <c r="B66">
        <f>IF($A66&lt;&gt;"",INDEX('Size (Model) (2)'!B:B,3*(ROW()-2)+3),"")</f>
        <v>0</v>
      </c>
      <c r="C66">
        <f>IF($A66&lt;&gt;"",INDEX('Size (Model) (2)'!C:C,3*(ROW()-2)+3),"")</f>
        <v>0</v>
      </c>
      <c r="D66">
        <f>IF($A66&lt;&gt;"",INDEX('Size (Model) (2)'!D:D,3*(ROW()-2)+3),"")</f>
        <v>0</v>
      </c>
      <c r="E66">
        <f>IF($A66&lt;&gt;"",INDEX('Size (Model) (2)'!E:E,3*(ROW()-2)+3),"")</f>
        <v>8.2757759273277831E-3</v>
      </c>
      <c r="F66">
        <f>IF($A66&lt;&gt;"",INDEX('Size (Model) (2)'!F:F,3*(ROW()-2)+3),"")</f>
        <v>1.0397219162995592E-2</v>
      </c>
      <c r="G66">
        <f>IF($A66&lt;&gt;"",INDEX('Size (Model) (2)'!G:G,3*(ROW()-2)+3),"")</f>
        <v>2.3574309884238639E-2</v>
      </c>
      <c r="H66">
        <f>IF($A66&lt;&gt;"",INDEX('Size (Model) (2)'!H:H,3*(ROW()-2)+3),"")</f>
        <v>0</v>
      </c>
      <c r="I66">
        <f>IF($A66&lt;&gt;"",INDEX('Size (Model) (2)'!I:I,3*(ROW()-2)+3),"")</f>
        <v>-2.8877639632746747E-2</v>
      </c>
      <c r="J66">
        <f>IF($A66&lt;&gt;"",INDEX('Size (Model) (2)'!J:J,3*(ROW()-2)+3),"")</f>
        <v>0</v>
      </c>
      <c r="K66">
        <f>IF($A66&lt;&gt;"",INDEX('Size (Model) (2)'!K:K,3*(ROW()-2)+3),"")</f>
        <v>2.6224127149557058E-2</v>
      </c>
      <c r="L66">
        <f>IF($A66&lt;&gt;"",INDEX('Size (Model) (2)'!L:L,3*(ROW()-2)+3),"")</f>
        <v>0</v>
      </c>
      <c r="M66">
        <f>IF($A66&lt;&gt;"",INDEX('Size (Model) (2)'!M:M,3*(ROW()-2)+3),"")</f>
        <v>6.5888377302140352E-3</v>
      </c>
      <c r="N66">
        <f>IF($A66&lt;&gt;"",INDEX('Size (Model) (2)'!N:N,3*(ROW()-2)+3),"")</f>
        <v>0</v>
      </c>
      <c r="O66">
        <f>IF($A66&lt;&gt;"",INDEX('Size (Model) (2)'!O:O,3*(ROW()-2)+3),"")</f>
        <v>0</v>
      </c>
      <c r="P66">
        <f>IF($A66&lt;&gt;"",INDEX('Size (Model) (2)'!P:P,3*(ROW()-2)+3),"")</f>
        <v>0</v>
      </c>
      <c r="Q66">
        <f>IF($A66&lt;&gt;"",INDEX('Size (Model) (2)'!Q:Q,3*(ROW()-2)+3),"")</f>
        <v>0</v>
      </c>
      <c r="R66">
        <f>IF($A66&lt;&gt;"",INDEX('Size (Model) (2)'!R:R,3*(ROW()-2)+3),"")</f>
        <v>2.2359715670024226E-2</v>
      </c>
      <c r="S66">
        <f>IF($A66&lt;&gt;"",INDEX('Size (Model) (2)'!S:S,3*(ROW()-2)+3),"")</f>
        <v>0</v>
      </c>
      <c r="T66">
        <f>IF($A66&lt;&gt;"",INDEX('Size (Model) (2)'!T:T,3*(ROW()-2)+3),"")</f>
        <v>0</v>
      </c>
      <c r="U66">
        <f>IF($A66&lt;&gt;"",INDEX('Size (Model) (2)'!U:U,3*(ROW()-2)+3),"")</f>
        <v>2.0430209953343704E-2</v>
      </c>
      <c r="V66">
        <f>IF($A66&lt;&gt;"",INDEX('Size (Model) (2)'!V:V,3*(ROW()-2)+3),"")</f>
        <v>4.4266282051282045E-2</v>
      </c>
      <c r="W66">
        <f>IF($A66&lt;&gt;"",INDEX('Size (Model) (2)'!W:W,3*(ROW()-2)+3),"")</f>
        <v>0</v>
      </c>
      <c r="X66">
        <f>IF($A66&lt;&gt;"",INDEX('Size (Model) (2)'!X:X,3*(ROW()-2)+3),"")</f>
        <v>0</v>
      </c>
      <c r="Y66">
        <f>IF($A66&lt;&gt;"",INDEX('Size (Model) (2)'!Y:Y,3*(ROW()-2)+3),"")</f>
        <v>0</v>
      </c>
      <c r="Z66">
        <f>IF($A66&lt;&gt;"",INDEX('Size (Model) (2)'!Z:Z,3*(ROW()-2)+3),"")</f>
        <v>0</v>
      </c>
    </row>
    <row r="67" spans="1:26" x14ac:dyDescent="0.2">
      <c r="A67" s="13">
        <f>IF(INDEX('Size (Model) (2)'!A:A,3*(ROW()-2)+2)&lt;&gt;"",INDEX('Size (Model) (2)'!A:A,3*(ROW()-2)+2),"")</f>
        <v>45335</v>
      </c>
      <c r="B67">
        <f>IF($A67&lt;&gt;"",INDEX('Size (Model) (2)'!B:B,3*(ROW()-2)+3),"")</f>
        <v>0</v>
      </c>
      <c r="C67">
        <f>IF($A67&lt;&gt;"",INDEX('Size (Model) (2)'!C:C,3*(ROW()-2)+3),"")</f>
        <v>0</v>
      </c>
      <c r="D67">
        <f>IF($A67&lt;&gt;"",INDEX('Size (Model) (2)'!D:D,3*(ROW()-2)+3),"")</f>
        <v>0</v>
      </c>
      <c r="E67">
        <f>IF($A67&lt;&gt;"",INDEX('Size (Model) (2)'!E:E,3*(ROW()-2)+3),"")</f>
        <v>8.2757759273277831E-3</v>
      </c>
      <c r="F67">
        <f>IF($A67&lt;&gt;"",INDEX('Size (Model) (2)'!F:F,3*(ROW()-2)+3),"")</f>
        <v>1.0397219162995592E-2</v>
      </c>
      <c r="G67">
        <f>IF($A67&lt;&gt;"",INDEX('Size (Model) (2)'!G:G,3*(ROW()-2)+3),"")</f>
        <v>2.3574309884238639E-2</v>
      </c>
      <c r="H67">
        <f>IF($A67&lt;&gt;"",INDEX('Size (Model) (2)'!H:H,3*(ROW()-2)+3),"")</f>
        <v>0</v>
      </c>
      <c r="I67">
        <f>IF($A67&lt;&gt;"",INDEX('Size (Model) (2)'!I:I,3*(ROW()-2)+3),"")</f>
        <v>-1.9605774536854553E-2</v>
      </c>
      <c r="J67">
        <f>IF($A67&lt;&gt;"",INDEX('Size (Model) (2)'!J:J,3*(ROW()-2)+3),"")</f>
        <v>0</v>
      </c>
      <c r="K67">
        <f>IF($A67&lt;&gt;"",INDEX('Size (Model) (2)'!K:K,3*(ROW()-2)+3),"")</f>
        <v>2.6224127149557058E-2</v>
      </c>
      <c r="L67">
        <f>IF($A67&lt;&gt;"",INDEX('Size (Model) (2)'!L:L,3*(ROW()-2)+3),"")</f>
        <v>0</v>
      </c>
      <c r="M67">
        <f>IF($A67&lt;&gt;"",INDEX('Size (Model) (2)'!M:M,3*(ROW()-2)+3),"")</f>
        <v>6.5888377302140352E-3</v>
      </c>
      <c r="N67">
        <f>IF($A67&lt;&gt;"",INDEX('Size (Model) (2)'!N:N,3*(ROW()-2)+3),"")</f>
        <v>0</v>
      </c>
      <c r="O67">
        <f>IF($A67&lt;&gt;"",INDEX('Size (Model) (2)'!O:O,3*(ROW()-2)+3),"")</f>
        <v>0</v>
      </c>
      <c r="P67">
        <f>IF($A67&lt;&gt;"",INDEX('Size (Model) (2)'!P:P,3*(ROW()-2)+3),"")</f>
        <v>0</v>
      </c>
      <c r="Q67">
        <f>IF($A67&lt;&gt;"",INDEX('Size (Model) (2)'!Q:Q,3*(ROW()-2)+3),"")</f>
        <v>0</v>
      </c>
      <c r="R67">
        <f>IF($A67&lt;&gt;"",INDEX('Size (Model) (2)'!R:R,3*(ROW()-2)+3),"")</f>
        <v>2.2359715670024226E-2</v>
      </c>
      <c r="S67">
        <f>IF($A67&lt;&gt;"",INDEX('Size (Model) (2)'!S:S,3*(ROW()-2)+3),"")</f>
        <v>0</v>
      </c>
      <c r="T67">
        <f>IF($A67&lt;&gt;"",INDEX('Size (Model) (2)'!T:T,3*(ROW()-2)+3),"")</f>
        <v>0</v>
      </c>
      <c r="U67">
        <f>IF($A67&lt;&gt;"",INDEX('Size (Model) (2)'!U:U,3*(ROW()-2)+3),"")</f>
        <v>2.0430209953343704E-2</v>
      </c>
      <c r="V67">
        <f>IF($A67&lt;&gt;"",INDEX('Size (Model) (2)'!V:V,3*(ROW()-2)+3),"")</f>
        <v>4.4266282051282045E-2</v>
      </c>
      <c r="W67">
        <f>IF($A67&lt;&gt;"",INDEX('Size (Model) (2)'!W:W,3*(ROW()-2)+3),"")</f>
        <v>0</v>
      </c>
      <c r="X67">
        <f>IF($A67&lt;&gt;"",INDEX('Size (Model) (2)'!X:X,3*(ROW()-2)+3),"")</f>
        <v>0</v>
      </c>
      <c r="Y67">
        <f>IF($A67&lt;&gt;"",INDEX('Size (Model) (2)'!Y:Y,3*(ROW()-2)+3),"")</f>
        <v>0</v>
      </c>
      <c r="Z67">
        <f>IF($A67&lt;&gt;"",INDEX('Size (Model) (2)'!Z:Z,3*(ROW()-2)+3),"")</f>
        <v>0</v>
      </c>
    </row>
    <row r="68" spans="1:26" x14ac:dyDescent="0.2">
      <c r="A68" s="13">
        <f>IF(INDEX('Size (Model) (2)'!A:A,3*(ROW()-2)+2)&lt;&gt;"",INDEX('Size (Model) (2)'!A:A,3*(ROW()-2)+2),"")</f>
        <v>45336</v>
      </c>
      <c r="B68">
        <f>IF($A68&lt;&gt;"",INDEX('Size (Model) (2)'!B:B,3*(ROW()-2)+3),"")</f>
        <v>0</v>
      </c>
      <c r="C68">
        <f>IF($A68&lt;&gt;"",INDEX('Size (Model) (2)'!C:C,3*(ROW()-2)+3),"")</f>
        <v>0</v>
      </c>
      <c r="D68">
        <f>IF($A68&lt;&gt;"",INDEX('Size (Model) (2)'!D:D,3*(ROW()-2)+3),"")</f>
        <v>0</v>
      </c>
      <c r="E68">
        <f>IF($A68&lt;&gt;"",INDEX('Size (Model) (2)'!E:E,3*(ROW()-2)+3),"")</f>
        <v>8.2757759273277831E-3</v>
      </c>
      <c r="F68">
        <f>IF($A68&lt;&gt;"",INDEX('Size (Model) (2)'!F:F,3*(ROW()-2)+3),"")</f>
        <v>1.0397219162995592E-2</v>
      </c>
      <c r="G68">
        <f>IF($A68&lt;&gt;"",INDEX('Size (Model) (2)'!G:G,3*(ROW()-2)+3),"")</f>
        <v>2.3574309884238639E-2</v>
      </c>
      <c r="H68">
        <f>IF($A68&lt;&gt;"",INDEX('Size (Model) (2)'!H:H,3*(ROW()-2)+3),"")</f>
        <v>0</v>
      </c>
      <c r="I68">
        <f>IF($A68&lt;&gt;"",INDEX('Size (Model) (2)'!I:I,3*(ROW()-2)+3),"")</f>
        <v>-2.9142983490566033E-2</v>
      </c>
      <c r="J68">
        <f>IF($A68&lt;&gt;"",INDEX('Size (Model) (2)'!J:J,3*(ROW()-2)+3),"")</f>
        <v>0</v>
      </c>
      <c r="K68">
        <f>IF($A68&lt;&gt;"",INDEX('Size (Model) (2)'!K:K,3*(ROW()-2)+3),"")</f>
        <v>2.6224127149557058E-2</v>
      </c>
      <c r="L68">
        <f>IF($A68&lt;&gt;"",INDEX('Size (Model) (2)'!L:L,3*(ROW()-2)+3),"")</f>
        <v>0</v>
      </c>
      <c r="M68">
        <f>IF($A68&lt;&gt;"",INDEX('Size (Model) (2)'!M:M,3*(ROW()-2)+3),"")</f>
        <v>6.5888377302140352E-3</v>
      </c>
      <c r="N68">
        <f>IF($A68&lt;&gt;"",INDEX('Size (Model) (2)'!N:N,3*(ROW()-2)+3),"")</f>
        <v>0</v>
      </c>
      <c r="O68">
        <f>IF($A68&lt;&gt;"",INDEX('Size (Model) (2)'!O:O,3*(ROW()-2)+3),"")</f>
        <v>0</v>
      </c>
      <c r="P68">
        <f>IF($A68&lt;&gt;"",INDEX('Size (Model) (2)'!P:P,3*(ROW()-2)+3),"")</f>
        <v>0</v>
      </c>
      <c r="Q68">
        <f>IF($A68&lt;&gt;"",INDEX('Size (Model) (2)'!Q:Q,3*(ROW()-2)+3),"")</f>
        <v>0</v>
      </c>
      <c r="R68">
        <f>IF($A68&lt;&gt;"",INDEX('Size (Model) (2)'!R:R,3*(ROW()-2)+3),"")</f>
        <v>2.2359715670024226E-2</v>
      </c>
      <c r="S68">
        <f>IF($A68&lt;&gt;"",INDEX('Size (Model) (2)'!S:S,3*(ROW()-2)+3),"")</f>
        <v>0</v>
      </c>
      <c r="T68">
        <f>IF($A68&lt;&gt;"",INDEX('Size (Model) (2)'!T:T,3*(ROW()-2)+3),"")</f>
        <v>0</v>
      </c>
      <c r="U68">
        <f>IF($A68&lt;&gt;"",INDEX('Size (Model) (2)'!U:U,3*(ROW()-2)+3),"")</f>
        <v>2.0430209953343704E-2</v>
      </c>
      <c r="V68">
        <f>IF($A68&lt;&gt;"",INDEX('Size (Model) (2)'!V:V,3*(ROW()-2)+3),"")</f>
        <v>4.4266282051282045E-2</v>
      </c>
      <c r="W68">
        <f>IF($A68&lt;&gt;"",INDEX('Size (Model) (2)'!W:W,3*(ROW()-2)+3),"")</f>
        <v>0</v>
      </c>
      <c r="X68">
        <f>IF($A68&lt;&gt;"",INDEX('Size (Model) (2)'!X:X,3*(ROW()-2)+3),"")</f>
        <v>0</v>
      </c>
      <c r="Y68">
        <f>IF($A68&lt;&gt;"",INDEX('Size (Model) (2)'!Y:Y,3*(ROW()-2)+3),"")</f>
        <v>0</v>
      </c>
      <c r="Z68">
        <f>IF($A68&lt;&gt;"",INDEX('Size (Model) (2)'!Z:Z,3*(ROW()-2)+3),"")</f>
        <v>0</v>
      </c>
    </row>
    <row r="69" spans="1:26" x14ac:dyDescent="0.2">
      <c r="A69" s="13">
        <f>IF(INDEX('Size (Model) (2)'!A:A,3*(ROW()-2)+2)&lt;&gt;"",INDEX('Size (Model) (2)'!A:A,3*(ROW()-2)+2),"")</f>
        <v>45337</v>
      </c>
      <c r="B69">
        <f>IF($A69&lt;&gt;"",INDEX('Size (Model) (2)'!B:B,3*(ROW()-2)+3),"")</f>
        <v>0</v>
      </c>
      <c r="C69">
        <f>IF($A69&lt;&gt;"",INDEX('Size (Model) (2)'!C:C,3*(ROW()-2)+3),"")</f>
        <v>0</v>
      </c>
      <c r="D69">
        <f>IF($A69&lt;&gt;"",INDEX('Size (Model) (2)'!D:D,3*(ROW()-2)+3),"")</f>
        <v>0</v>
      </c>
      <c r="E69">
        <f>IF($A69&lt;&gt;"",INDEX('Size (Model) (2)'!E:E,3*(ROW()-2)+3),"")</f>
        <v>4.392626280466265E-3</v>
      </c>
      <c r="F69">
        <f>IF($A69&lt;&gt;"",INDEX('Size (Model) (2)'!F:F,3*(ROW()-2)+3),"")</f>
        <v>1.0397219162995592E-2</v>
      </c>
      <c r="G69">
        <f>IF($A69&lt;&gt;"",INDEX('Size (Model) (2)'!G:G,3*(ROW()-2)+3),"")</f>
        <v>2.3574309884238639E-2</v>
      </c>
      <c r="H69">
        <f>IF($A69&lt;&gt;"",INDEX('Size (Model) (2)'!H:H,3*(ROW()-2)+3),"")</f>
        <v>0</v>
      </c>
      <c r="I69">
        <f>IF($A69&lt;&gt;"",INDEX('Size (Model) (2)'!I:I,3*(ROW()-2)+3),"")</f>
        <v>-1.7392342657342654E-2</v>
      </c>
      <c r="J69">
        <f>IF($A69&lt;&gt;"",INDEX('Size (Model) (2)'!J:J,3*(ROW()-2)+3),"")</f>
        <v>0</v>
      </c>
      <c r="K69">
        <f>IF($A69&lt;&gt;"",INDEX('Size (Model) (2)'!K:K,3*(ROW()-2)+3),"")</f>
        <v>0</v>
      </c>
      <c r="L69">
        <f>IF($A69&lt;&gt;"",INDEX('Size (Model) (2)'!L:L,3*(ROW()-2)+3),"")</f>
        <v>0</v>
      </c>
      <c r="M69">
        <f>IF($A69&lt;&gt;"",INDEX('Size (Model) (2)'!M:M,3*(ROW()-2)+3),"")</f>
        <v>6.5888377302140352E-3</v>
      </c>
      <c r="N69">
        <f>IF($A69&lt;&gt;"",INDEX('Size (Model) (2)'!N:N,3*(ROW()-2)+3),"")</f>
        <v>0</v>
      </c>
      <c r="O69">
        <f>IF($A69&lt;&gt;"",INDEX('Size (Model) (2)'!O:O,3*(ROW()-2)+3),"")</f>
        <v>0</v>
      </c>
      <c r="P69">
        <f>IF($A69&lt;&gt;"",INDEX('Size (Model) (2)'!P:P,3*(ROW()-2)+3),"")</f>
        <v>0</v>
      </c>
      <c r="Q69">
        <f>IF($A69&lt;&gt;"",INDEX('Size (Model) (2)'!Q:Q,3*(ROW()-2)+3),"")</f>
        <v>0</v>
      </c>
      <c r="R69">
        <f>IF($A69&lt;&gt;"",INDEX('Size (Model) (2)'!R:R,3*(ROW()-2)+3),"")</f>
        <v>2.2359715670024226E-2</v>
      </c>
      <c r="S69">
        <f>IF($A69&lt;&gt;"",INDEX('Size (Model) (2)'!S:S,3*(ROW()-2)+3),"")</f>
        <v>0</v>
      </c>
      <c r="T69">
        <f>IF($A69&lt;&gt;"",INDEX('Size (Model) (2)'!T:T,3*(ROW()-2)+3),"")</f>
        <v>1.6025161082474221E-2</v>
      </c>
      <c r="U69">
        <f>IF($A69&lt;&gt;"",INDEX('Size (Model) (2)'!U:U,3*(ROW()-2)+3),"")</f>
        <v>2.0430209953343704E-2</v>
      </c>
      <c r="V69">
        <f>IF($A69&lt;&gt;"",INDEX('Size (Model) (2)'!V:V,3*(ROW()-2)+3),"")</f>
        <v>4.4266282051282045E-2</v>
      </c>
      <c r="W69">
        <f>IF($A69&lt;&gt;"",INDEX('Size (Model) (2)'!W:W,3*(ROW()-2)+3),"")</f>
        <v>0</v>
      </c>
      <c r="X69">
        <f>IF($A69&lt;&gt;"",INDEX('Size (Model) (2)'!X:X,3*(ROW()-2)+3),"")</f>
        <v>0</v>
      </c>
      <c r="Y69">
        <f>IF($A69&lt;&gt;"",INDEX('Size (Model) (2)'!Y:Y,3*(ROW()-2)+3),"")</f>
        <v>0</v>
      </c>
      <c r="Z69">
        <f>IF($A69&lt;&gt;"",INDEX('Size (Model) (2)'!Z:Z,3*(ROW()-2)+3),"")</f>
        <v>0</v>
      </c>
    </row>
    <row r="70" spans="1:26" x14ac:dyDescent="0.2">
      <c r="A70" s="13">
        <f>IF(INDEX('Size (Model) (2)'!A:A,3*(ROW()-2)+2)&lt;&gt;"",INDEX('Size (Model) (2)'!A:A,3*(ROW()-2)+2),"")</f>
        <v>45338</v>
      </c>
      <c r="B70">
        <f>IF($A70&lt;&gt;"",INDEX('Size (Model) (2)'!B:B,3*(ROW()-2)+3),"")</f>
        <v>0</v>
      </c>
      <c r="C70">
        <f>IF($A70&lt;&gt;"",INDEX('Size (Model) (2)'!C:C,3*(ROW()-2)+3),"")</f>
        <v>0</v>
      </c>
      <c r="D70">
        <f>IF($A70&lt;&gt;"",INDEX('Size (Model) (2)'!D:D,3*(ROW()-2)+3),"")</f>
        <v>0</v>
      </c>
      <c r="E70">
        <f>IF($A70&lt;&gt;"",INDEX('Size (Model) (2)'!E:E,3*(ROW()-2)+3),"")</f>
        <v>4.392626280466265E-3</v>
      </c>
      <c r="F70">
        <f>IF($A70&lt;&gt;"",INDEX('Size (Model) (2)'!F:F,3*(ROW()-2)+3),"")</f>
        <v>1.0397219162995592E-2</v>
      </c>
      <c r="G70">
        <f>IF($A70&lt;&gt;"",INDEX('Size (Model) (2)'!G:G,3*(ROW()-2)+3),"")</f>
        <v>2.3574309884238639E-2</v>
      </c>
      <c r="H70">
        <f>IF($A70&lt;&gt;"",INDEX('Size (Model) (2)'!H:H,3*(ROW()-2)+3),"")</f>
        <v>0</v>
      </c>
      <c r="I70">
        <f>IF($A70&lt;&gt;"",INDEX('Size (Model) (2)'!I:I,3*(ROW()-2)+3),"")</f>
        <v>-1.7392342657342654E-2</v>
      </c>
      <c r="J70">
        <f>IF($A70&lt;&gt;"",INDEX('Size (Model) (2)'!J:J,3*(ROW()-2)+3),"")</f>
        <v>0</v>
      </c>
      <c r="K70">
        <f>IF($A70&lt;&gt;"",INDEX('Size (Model) (2)'!K:K,3*(ROW()-2)+3),"")</f>
        <v>0</v>
      </c>
      <c r="L70">
        <f>IF($A70&lt;&gt;"",INDEX('Size (Model) (2)'!L:L,3*(ROW()-2)+3),"")</f>
        <v>0</v>
      </c>
      <c r="M70">
        <f>IF($A70&lt;&gt;"",INDEX('Size (Model) (2)'!M:M,3*(ROW()-2)+3),"")</f>
        <v>6.5888377302140352E-3</v>
      </c>
      <c r="N70">
        <f>IF($A70&lt;&gt;"",INDEX('Size (Model) (2)'!N:N,3*(ROW()-2)+3),"")</f>
        <v>0</v>
      </c>
      <c r="O70">
        <f>IF($A70&lt;&gt;"",INDEX('Size (Model) (2)'!O:O,3*(ROW()-2)+3),"")</f>
        <v>0</v>
      </c>
      <c r="P70">
        <f>IF($A70&lt;&gt;"",INDEX('Size (Model) (2)'!P:P,3*(ROW()-2)+3),"")</f>
        <v>0</v>
      </c>
      <c r="Q70">
        <f>IF($A70&lt;&gt;"",INDEX('Size (Model) (2)'!Q:Q,3*(ROW()-2)+3),"")</f>
        <v>0</v>
      </c>
      <c r="R70">
        <f>IF($A70&lt;&gt;"",INDEX('Size (Model) (2)'!R:R,3*(ROW()-2)+3),"")</f>
        <v>2.2359715670024226E-2</v>
      </c>
      <c r="S70">
        <f>IF($A70&lt;&gt;"",INDEX('Size (Model) (2)'!S:S,3*(ROW()-2)+3),"")</f>
        <v>0</v>
      </c>
      <c r="T70">
        <f>IF($A70&lt;&gt;"",INDEX('Size (Model) (2)'!T:T,3*(ROW()-2)+3),"")</f>
        <v>3.1708441558441561E-2</v>
      </c>
      <c r="U70">
        <f>IF($A70&lt;&gt;"",INDEX('Size (Model) (2)'!U:U,3*(ROW()-2)+3),"")</f>
        <v>2.0430209953343704E-2</v>
      </c>
      <c r="V70">
        <f>IF($A70&lt;&gt;"",INDEX('Size (Model) (2)'!V:V,3*(ROW()-2)+3),"")</f>
        <v>4.4266282051282045E-2</v>
      </c>
      <c r="W70">
        <f>IF($A70&lt;&gt;"",INDEX('Size (Model) (2)'!W:W,3*(ROW()-2)+3),"")</f>
        <v>0</v>
      </c>
      <c r="X70">
        <f>IF($A70&lt;&gt;"",INDEX('Size (Model) (2)'!X:X,3*(ROW()-2)+3),"")</f>
        <v>0</v>
      </c>
      <c r="Y70">
        <f>IF($A70&lt;&gt;"",INDEX('Size (Model) (2)'!Y:Y,3*(ROW()-2)+3),"")</f>
        <v>0</v>
      </c>
      <c r="Z70">
        <f>IF($A70&lt;&gt;"",INDEX('Size (Model) (2)'!Z:Z,3*(ROW()-2)+3),"")</f>
        <v>0</v>
      </c>
    </row>
    <row r="71" spans="1:26" x14ac:dyDescent="0.2">
      <c r="A71" s="13">
        <f>IF(INDEX('Size (Model) (2)'!A:A,3*(ROW()-2)+2)&lt;&gt;"",INDEX('Size (Model) (2)'!A:A,3*(ROW()-2)+2),"")</f>
        <v>45341</v>
      </c>
      <c r="B71">
        <f>IF($A71&lt;&gt;"",INDEX('Size (Model) (2)'!B:B,3*(ROW()-2)+3),"")</f>
        <v>0</v>
      </c>
      <c r="C71">
        <f>IF($A71&lt;&gt;"",INDEX('Size (Model) (2)'!C:C,3*(ROW()-2)+3),"")</f>
        <v>0</v>
      </c>
      <c r="D71">
        <f>IF($A71&lt;&gt;"",INDEX('Size (Model) (2)'!D:D,3*(ROW()-2)+3),"")</f>
        <v>0</v>
      </c>
      <c r="E71">
        <f>IF($A71&lt;&gt;"",INDEX('Size (Model) (2)'!E:E,3*(ROW()-2)+3),"")</f>
        <v>0</v>
      </c>
      <c r="F71">
        <f>IF($A71&lt;&gt;"",INDEX('Size (Model) (2)'!F:F,3*(ROW()-2)+3),"")</f>
        <v>1.0397219162995592E-2</v>
      </c>
      <c r="G71">
        <f>IF($A71&lt;&gt;"",INDEX('Size (Model) (2)'!G:G,3*(ROW()-2)+3),"")</f>
        <v>2.3574309884238639E-2</v>
      </c>
      <c r="H71">
        <f>IF($A71&lt;&gt;"",INDEX('Size (Model) (2)'!H:H,3*(ROW()-2)+3),"")</f>
        <v>0</v>
      </c>
      <c r="I71">
        <f>IF($A71&lt;&gt;"",INDEX('Size (Model) (2)'!I:I,3*(ROW()-2)+3),"")</f>
        <v>-2.7875530273814113E-2</v>
      </c>
      <c r="J71">
        <f>IF($A71&lt;&gt;"",INDEX('Size (Model) (2)'!J:J,3*(ROW()-2)+3),"")</f>
        <v>0</v>
      </c>
      <c r="K71">
        <f>IF($A71&lt;&gt;"",INDEX('Size (Model) (2)'!K:K,3*(ROW()-2)+3),"")</f>
        <v>2.6132049891540127E-2</v>
      </c>
      <c r="L71">
        <f>IF($A71&lt;&gt;"",INDEX('Size (Model) (2)'!L:L,3*(ROW()-2)+3),"")</f>
        <v>0</v>
      </c>
      <c r="M71">
        <f>IF($A71&lt;&gt;"",INDEX('Size (Model) (2)'!M:M,3*(ROW()-2)+3),"")</f>
        <v>0</v>
      </c>
      <c r="N71">
        <f>IF($A71&lt;&gt;"",INDEX('Size (Model) (2)'!N:N,3*(ROW()-2)+3),"")</f>
        <v>0</v>
      </c>
      <c r="O71">
        <f>IF($A71&lt;&gt;"",INDEX('Size (Model) (2)'!O:O,3*(ROW()-2)+3),"")</f>
        <v>0</v>
      </c>
      <c r="P71">
        <f>IF($A71&lt;&gt;"",INDEX('Size (Model) (2)'!P:P,3*(ROW()-2)+3),"")</f>
        <v>0</v>
      </c>
      <c r="Q71">
        <f>IF($A71&lt;&gt;"",INDEX('Size (Model) (2)'!Q:Q,3*(ROW()-2)+3),"")</f>
        <v>0</v>
      </c>
      <c r="R71">
        <f>IF($A71&lt;&gt;"",INDEX('Size (Model) (2)'!R:R,3*(ROW()-2)+3),"")</f>
        <v>2.2359715670024226E-2</v>
      </c>
      <c r="S71">
        <f>IF($A71&lt;&gt;"",INDEX('Size (Model) (2)'!S:S,3*(ROW()-2)+3),"")</f>
        <v>0.05</v>
      </c>
      <c r="T71">
        <f>IF($A71&lt;&gt;"",INDEX('Size (Model) (2)'!T:T,3*(ROW()-2)+3),"")</f>
        <v>3.1708441558441561E-2</v>
      </c>
      <c r="U71">
        <f>IF($A71&lt;&gt;"",INDEX('Size (Model) (2)'!U:U,3*(ROW()-2)+3),"")</f>
        <v>2.0430209953343704E-2</v>
      </c>
      <c r="V71">
        <f>IF($A71&lt;&gt;"",INDEX('Size (Model) (2)'!V:V,3*(ROW()-2)+3),"")</f>
        <v>1.4470720720720722E-2</v>
      </c>
      <c r="W71">
        <f>IF($A71&lt;&gt;"",INDEX('Size (Model) (2)'!W:W,3*(ROW()-2)+3),"")</f>
        <v>0</v>
      </c>
      <c r="X71">
        <f>IF($A71&lt;&gt;"",INDEX('Size (Model) (2)'!X:X,3*(ROW()-2)+3),"")</f>
        <v>0</v>
      </c>
      <c r="Y71">
        <f>IF($A71&lt;&gt;"",INDEX('Size (Model) (2)'!Y:Y,3*(ROW()-2)+3),"")</f>
        <v>0</v>
      </c>
      <c r="Z71">
        <f>IF($A71&lt;&gt;"",INDEX('Size (Model) (2)'!Z:Z,3*(ROW()-2)+3),"")</f>
        <v>0</v>
      </c>
    </row>
    <row r="72" spans="1:26" x14ac:dyDescent="0.2">
      <c r="A72" s="13">
        <f>IF(INDEX('Size (Model) (2)'!A:A,3*(ROW()-2)+2)&lt;&gt;"",INDEX('Size (Model) (2)'!A:A,3*(ROW()-2)+2),"")</f>
        <v>45342</v>
      </c>
      <c r="B72">
        <f>IF($A72&lt;&gt;"",INDEX('Size (Model) (2)'!B:B,3*(ROW()-2)+3),"")</f>
        <v>0</v>
      </c>
      <c r="C72">
        <f>IF($A72&lt;&gt;"",INDEX('Size (Model) (2)'!C:C,3*(ROW()-2)+3),"")</f>
        <v>0</v>
      </c>
      <c r="D72">
        <f>IF($A72&lt;&gt;"",INDEX('Size (Model) (2)'!D:D,3*(ROW()-2)+3),"")</f>
        <v>0</v>
      </c>
      <c r="E72">
        <f>IF($A72&lt;&gt;"",INDEX('Size (Model) (2)'!E:E,3*(ROW()-2)+3),"")</f>
        <v>0</v>
      </c>
      <c r="F72">
        <f>IF($A72&lt;&gt;"",INDEX('Size (Model) (2)'!F:F,3*(ROW()-2)+3),"")</f>
        <v>1.0397219162995592E-2</v>
      </c>
      <c r="G72">
        <f>IF($A72&lt;&gt;"",INDEX('Size (Model) (2)'!G:G,3*(ROW()-2)+3),"")</f>
        <v>2.3574309884238639E-2</v>
      </c>
      <c r="H72">
        <f>IF($A72&lt;&gt;"",INDEX('Size (Model) (2)'!H:H,3*(ROW()-2)+3),"")</f>
        <v>0</v>
      </c>
      <c r="I72">
        <f>IF($A72&lt;&gt;"",INDEX('Size (Model) (2)'!I:I,3*(ROW()-2)+3),"")</f>
        <v>-2.7875530273814113E-2</v>
      </c>
      <c r="J72">
        <f>IF($A72&lt;&gt;"",INDEX('Size (Model) (2)'!J:J,3*(ROW()-2)+3),"")</f>
        <v>0</v>
      </c>
      <c r="K72">
        <f>IF($A72&lt;&gt;"",INDEX('Size (Model) (2)'!K:K,3*(ROW()-2)+3),"")</f>
        <v>2.6132049891540127E-2</v>
      </c>
      <c r="L72">
        <f>IF($A72&lt;&gt;"",INDEX('Size (Model) (2)'!L:L,3*(ROW()-2)+3),"")</f>
        <v>0</v>
      </c>
      <c r="M72">
        <f>IF($A72&lt;&gt;"",INDEX('Size (Model) (2)'!M:M,3*(ROW()-2)+3),"")</f>
        <v>0</v>
      </c>
      <c r="N72">
        <f>IF($A72&lt;&gt;"",INDEX('Size (Model) (2)'!N:N,3*(ROW()-2)+3),"")</f>
        <v>0</v>
      </c>
      <c r="O72">
        <f>IF($A72&lt;&gt;"",INDEX('Size (Model) (2)'!O:O,3*(ROW()-2)+3),"")</f>
        <v>0</v>
      </c>
      <c r="P72">
        <f>IF($A72&lt;&gt;"",INDEX('Size (Model) (2)'!P:P,3*(ROW()-2)+3),"")</f>
        <v>0</v>
      </c>
      <c r="Q72">
        <f>IF($A72&lt;&gt;"",INDEX('Size (Model) (2)'!Q:Q,3*(ROW()-2)+3),"")</f>
        <v>0</v>
      </c>
      <c r="R72">
        <f>IF($A72&lt;&gt;"",INDEX('Size (Model) (2)'!R:R,3*(ROW()-2)+3),"")</f>
        <v>2.2359715670024226E-2</v>
      </c>
      <c r="S72">
        <f>IF($A72&lt;&gt;"",INDEX('Size (Model) (2)'!S:S,3*(ROW()-2)+3),"")</f>
        <v>0.05</v>
      </c>
      <c r="T72">
        <f>IF($A72&lt;&gt;"",INDEX('Size (Model) (2)'!T:T,3*(ROW()-2)+3),"")</f>
        <v>3.1708441558441561E-2</v>
      </c>
      <c r="U72">
        <f>IF($A72&lt;&gt;"",INDEX('Size (Model) (2)'!U:U,3*(ROW()-2)+3),"")</f>
        <v>2.0430209953343704E-2</v>
      </c>
      <c r="V72">
        <f>IF($A72&lt;&gt;"",INDEX('Size (Model) (2)'!V:V,3*(ROW()-2)+3),"")</f>
        <v>1.4470720720720722E-2</v>
      </c>
      <c r="W72">
        <f>IF($A72&lt;&gt;"",INDEX('Size (Model) (2)'!W:W,3*(ROW()-2)+3),"")</f>
        <v>0</v>
      </c>
      <c r="X72">
        <f>IF($A72&lt;&gt;"",INDEX('Size (Model) (2)'!X:X,3*(ROW()-2)+3),"")</f>
        <v>0</v>
      </c>
      <c r="Y72">
        <f>IF($A72&lt;&gt;"",INDEX('Size (Model) (2)'!Y:Y,3*(ROW()-2)+3),"")</f>
        <v>0</v>
      </c>
      <c r="Z72">
        <f>IF($A72&lt;&gt;"",INDEX('Size (Model) (2)'!Z:Z,3*(ROW()-2)+3),"")</f>
        <v>0</v>
      </c>
    </row>
    <row r="73" spans="1:26" x14ac:dyDescent="0.2">
      <c r="A73" s="13">
        <f>IF(INDEX('Size (Model) (2)'!A:A,3*(ROW()-2)+2)&lt;&gt;"",INDEX('Size (Model) (2)'!A:A,3*(ROW()-2)+2),"")</f>
        <v>45343</v>
      </c>
      <c r="B73">
        <f>IF($A73&lt;&gt;"",INDEX('Size (Model) (2)'!B:B,3*(ROW()-2)+3),"")</f>
        <v>0</v>
      </c>
      <c r="C73">
        <f>IF($A73&lt;&gt;"",INDEX('Size (Model) (2)'!C:C,3*(ROW()-2)+3),"")</f>
        <v>0</v>
      </c>
      <c r="D73">
        <f>IF($A73&lt;&gt;"",INDEX('Size (Model) (2)'!D:D,3*(ROW()-2)+3),"")</f>
        <v>0</v>
      </c>
      <c r="E73">
        <f>IF($A73&lt;&gt;"",INDEX('Size (Model) (2)'!E:E,3*(ROW()-2)+3),"")</f>
        <v>0</v>
      </c>
      <c r="F73">
        <f>IF($A73&lt;&gt;"",INDEX('Size (Model) (2)'!F:F,3*(ROW()-2)+3),"")</f>
        <v>1.0397219162995592E-2</v>
      </c>
      <c r="G73">
        <f>IF($A73&lt;&gt;"",INDEX('Size (Model) (2)'!G:G,3*(ROW()-2)+3),"")</f>
        <v>2.3574309884238639E-2</v>
      </c>
      <c r="H73">
        <f>IF($A73&lt;&gt;"",INDEX('Size (Model) (2)'!H:H,3*(ROW()-2)+3),"")</f>
        <v>0</v>
      </c>
      <c r="I73">
        <f>IF($A73&lt;&gt;"",INDEX('Size (Model) (2)'!I:I,3*(ROW()-2)+3),"")</f>
        <v>-2.7875530273814113E-2</v>
      </c>
      <c r="J73">
        <f>IF($A73&lt;&gt;"",INDEX('Size (Model) (2)'!J:J,3*(ROW()-2)+3),"")</f>
        <v>0</v>
      </c>
      <c r="K73">
        <f>IF($A73&lt;&gt;"",INDEX('Size (Model) (2)'!K:K,3*(ROW()-2)+3),"")</f>
        <v>2.6132049891540127E-2</v>
      </c>
      <c r="L73">
        <f>IF($A73&lt;&gt;"",INDEX('Size (Model) (2)'!L:L,3*(ROW()-2)+3),"")</f>
        <v>0</v>
      </c>
      <c r="M73">
        <f>IF($A73&lt;&gt;"",INDEX('Size (Model) (2)'!M:M,3*(ROW()-2)+3),"")</f>
        <v>0</v>
      </c>
      <c r="N73">
        <f>IF($A73&lt;&gt;"",INDEX('Size (Model) (2)'!N:N,3*(ROW()-2)+3),"")</f>
        <v>0</v>
      </c>
      <c r="O73">
        <f>IF($A73&lt;&gt;"",INDEX('Size (Model) (2)'!O:O,3*(ROW()-2)+3),"")</f>
        <v>0</v>
      </c>
      <c r="P73">
        <f>IF($A73&lt;&gt;"",INDEX('Size (Model) (2)'!P:P,3*(ROW()-2)+3),"")</f>
        <v>0</v>
      </c>
      <c r="Q73">
        <f>IF($A73&lt;&gt;"",INDEX('Size (Model) (2)'!Q:Q,3*(ROW()-2)+3),"")</f>
        <v>0</v>
      </c>
      <c r="R73">
        <f>IF($A73&lt;&gt;"",INDEX('Size (Model) (2)'!R:R,3*(ROW()-2)+3),"")</f>
        <v>2.2359715670024226E-2</v>
      </c>
      <c r="S73">
        <f>IF($A73&lt;&gt;"",INDEX('Size (Model) (2)'!S:S,3*(ROW()-2)+3),"")</f>
        <v>0.05</v>
      </c>
      <c r="T73">
        <f>IF($A73&lt;&gt;"",INDEX('Size (Model) (2)'!T:T,3*(ROW()-2)+3),"")</f>
        <v>3.1708441558441561E-2</v>
      </c>
      <c r="U73">
        <f>IF($A73&lt;&gt;"",INDEX('Size (Model) (2)'!U:U,3*(ROW()-2)+3),"")</f>
        <v>2.0430209953343704E-2</v>
      </c>
      <c r="V73">
        <f>IF($A73&lt;&gt;"",INDEX('Size (Model) (2)'!V:V,3*(ROW()-2)+3),"")</f>
        <v>1.4470720720720722E-2</v>
      </c>
      <c r="W73">
        <f>IF($A73&lt;&gt;"",INDEX('Size (Model) (2)'!W:W,3*(ROW()-2)+3),"")</f>
        <v>0</v>
      </c>
      <c r="X73">
        <f>IF($A73&lt;&gt;"",INDEX('Size (Model) (2)'!X:X,3*(ROW()-2)+3),"")</f>
        <v>0</v>
      </c>
      <c r="Y73">
        <f>IF($A73&lt;&gt;"",INDEX('Size (Model) (2)'!Y:Y,3*(ROW()-2)+3),"")</f>
        <v>0</v>
      </c>
      <c r="Z73">
        <f>IF($A73&lt;&gt;"",INDEX('Size (Model) (2)'!Z:Z,3*(ROW()-2)+3),"")</f>
        <v>0</v>
      </c>
    </row>
    <row r="74" spans="1:26" x14ac:dyDescent="0.2">
      <c r="A74" s="13">
        <f>IF(INDEX('Size (Model) (2)'!A:A,3*(ROW()-2)+2)&lt;&gt;"",INDEX('Size (Model) (2)'!A:A,3*(ROW()-2)+2),"")</f>
        <v>45344</v>
      </c>
      <c r="B74">
        <f>IF($A74&lt;&gt;"",INDEX('Size (Model) (2)'!B:B,3*(ROW()-2)+3),"")</f>
        <v>0</v>
      </c>
      <c r="C74">
        <f>IF($A74&lt;&gt;"",INDEX('Size (Model) (2)'!C:C,3*(ROW()-2)+3),"")</f>
        <v>0</v>
      </c>
      <c r="D74">
        <f>IF($A74&lt;&gt;"",INDEX('Size (Model) (2)'!D:D,3*(ROW()-2)+3),"")</f>
        <v>0</v>
      </c>
      <c r="E74">
        <f>IF($A74&lt;&gt;"",INDEX('Size (Model) (2)'!E:E,3*(ROW()-2)+3),"")</f>
        <v>0</v>
      </c>
      <c r="F74">
        <f>IF($A74&lt;&gt;"",INDEX('Size (Model) (2)'!F:F,3*(ROW()-2)+3),"")</f>
        <v>1.0397219162995592E-2</v>
      </c>
      <c r="G74">
        <f>IF($A74&lt;&gt;"",INDEX('Size (Model) (2)'!G:G,3*(ROW()-2)+3),"")</f>
        <v>2.3574309884238639E-2</v>
      </c>
      <c r="H74">
        <f>IF($A74&lt;&gt;"",INDEX('Size (Model) (2)'!H:H,3*(ROW()-2)+3),"")</f>
        <v>0</v>
      </c>
      <c r="I74">
        <f>IF($A74&lt;&gt;"",INDEX('Size (Model) (2)'!I:I,3*(ROW()-2)+3),"")</f>
        <v>-2.7875530273814113E-2</v>
      </c>
      <c r="J74">
        <f>IF($A74&lt;&gt;"",INDEX('Size (Model) (2)'!J:J,3*(ROW()-2)+3),"")</f>
        <v>0</v>
      </c>
      <c r="K74">
        <f>IF($A74&lt;&gt;"",INDEX('Size (Model) (2)'!K:K,3*(ROW()-2)+3),"")</f>
        <v>2.6132049891540127E-2</v>
      </c>
      <c r="L74">
        <f>IF($A74&lt;&gt;"",INDEX('Size (Model) (2)'!L:L,3*(ROW()-2)+3),"")</f>
        <v>0</v>
      </c>
      <c r="M74">
        <f>IF($A74&lt;&gt;"",INDEX('Size (Model) (2)'!M:M,3*(ROW()-2)+3),"")</f>
        <v>0</v>
      </c>
      <c r="N74">
        <f>IF($A74&lt;&gt;"",INDEX('Size (Model) (2)'!N:N,3*(ROW()-2)+3),"")</f>
        <v>0</v>
      </c>
      <c r="O74">
        <f>IF($A74&lt;&gt;"",INDEX('Size (Model) (2)'!O:O,3*(ROW()-2)+3),"")</f>
        <v>0</v>
      </c>
      <c r="P74">
        <f>IF($A74&lt;&gt;"",INDEX('Size (Model) (2)'!P:P,3*(ROW()-2)+3),"")</f>
        <v>0</v>
      </c>
      <c r="Q74">
        <f>IF($A74&lt;&gt;"",INDEX('Size (Model) (2)'!Q:Q,3*(ROW()-2)+3),"")</f>
        <v>0</v>
      </c>
      <c r="R74">
        <f>IF($A74&lt;&gt;"",INDEX('Size (Model) (2)'!R:R,3*(ROW()-2)+3),"")</f>
        <v>2.2359715670024226E-2</v>
      </c>
      <c r="S74">
        <f>IF($A74&lt;&gt;"",INDEX('Size (Model) (2)'!S:S,3*(ROW()-2)+3),"")</f>
        <v>0.05</v>
      </c>
      <c r="T74">
        <f>IF($A74&lt;&gt;"",INDEX('Size (Model) (2)'!T:T,3*(ROW()-2)+3),"")</f>
        <v>3.1708441558441561E-2</v>
      </c>
      <c r="U74">
        <f>IF($A74&lt;&gt;"",INDEX('Size (Model) (2)'!U:U,3*(ROW()-2)+3),"")</f>
        <v>2.0430209953343704E-2</v>
      </c>
      <c r="V74">
        <f>IF($A74&lt;&gt;"",INDEX('Size (Model) (2)'!V:V,3*(ROW()-2)+3),"")</f>
        <v>1.4470720720720722E-2</v>
      </c>
      <c r="W74">
        <f>IF($A74&lt;&gt;"",INDEX('Size (Model) (2)'!W:W,3*(ROW()-2)+3),"")</f>
        <v>0</v>
      </c>
      <c r="X74">
        <f>IF($A74&lt;&gt;"",INDEX('Size (Model) (2)'!X:X,3*(ROW()-2)+3),"")</f>
        <v>0</v>
      </c>
      <c r="Y74">
        <f>IF($A74&lt;&gt;"",INDEX('Size (Model) (2)'!Y:Y,3*(ROW()-2)+3),"")</f>
        <v>0</v>
      </c>
      <c r="Z74">
        <f>IF($A74&lt;&gt;"",INDEX('Size (Model) (2)'!Z:Z,3*(ROW()-2)+3),"")</f>
        <v>0</v>
      </c>
    </row>
    <row r="75" spans="1:26" x14ac:dyDescent="0.2">
      <c r="A75" s="13">
        <f>IF(INDEX('Size (Model) (2)'!A:A,3*(ROW()-2)+2)&lt;&gt;"",INDEX('Size (Model) (2)'!A:A,3*(ROW()-2)+2),"")</f>
        <v>45345</v>
      </c>
      <c r="B75">
        <f>IF($A75&lt;&gt;"",INDEX('Size (Model) (2)'!B:B,3*(ROW()-2)+3),"")</f>
        <v>0</v>
      </c>
      <c r="C75">
        <f>IF($A75&lt;&gt;"",INDEX('Size (Model) (2)'!C:C,3*(ROW()-2)+3),"")</f>
        <v>0</v>
      </c>
      <c r="D75">
        <f>IF($A75&lt;&gt;"",INDEX('Size (Model) (2)'!D:D,3*(ROW()-2)+3),"")</f>
        <v>0</v>
      </c>
      <c r="E75">
        <f>IF($A75&lt;&gt;"",INDEX('Size (Model) (2)'!E:E,3*(ROW()-2)+3),"")</f>
        <v>0</v>
      </c>
      <c r="F75">
        <f>IF($A75&lt;&gt;"",INDEX('Size (Model) (2)'!F:F,3*(ROW()-2)+3),"")</f>
        <v>1.0397219162995592E-2</v>
      </c>
      <c r="G75">
        <f>IF($A75&lt;&gt;"",INDEX('Size (Model) (2)'!G:G,3*(ROW()-2)+3),"")</f>
        <v>2.3574309884238639E-2</v>
      </c>
      <c r="H75">
        <f>IF($A75&lt;&gt;"",INDEX('Size (Model) (2)'!H:H,3*(ROW()-2)+3),"")</f>
        <v>0</v>
      </c>
      <c r="I75">
        <f>IF($A75&lt;&gt;"",INDEX('Size (Model) (2)'!I:I,3*(ROW()-2)+3),"")</f>
        <v>-2.7875530273814113E-2</v>
      </c>
      <c r="J75">
        <f>IF($A75&lt;&gt;"",INDEX('Size (Model) (2)'!J:J,3*(ROW()-2)+3),"")</f>
        <v>0</v>
      </c>
      <c r="K75">
        <f>IF($A75&lt;&gt;"",INDEX('Size (Model) (2)'!K:K,3*(ROW()-2)+3),"")</f>
        <v>2.6132049891540127E-2</v>
      </c>
      <c r="L75">
        <f>IF($A75&lt;&gt;"",INDEX('Size (Model) (2)'!L:L,3*(ROW()-2)+3),"")</f>
        <v>0</v>
      </c>
      <c r="M75">
        <f>IF($A75&lt;&gt;"",INDEX('Size (Model) (2)'!M:M,3*(ROW()-2)+3),"")</f>
        <v>0</v>
      </c>
      <c r="N75">
        <f>IF($A75&lt;&gt;"",INDEX('Size (Model) (2)'!N:N,3*(ROW()-2)+3),"")</f>
        <v>0</v>
      </c>
      <c r="O75">
        <f>IF($A75&lt;&gt;"",INDEX('Size (Model) (2)'!O:O,3*(ROW()-2)+3),"")</f>
        <v>0</v>
      </c>
      <c r="P75">
        <f>IF($A75&lt;&gt;"",INDEX('Size (Model) (2)'!P:P,3*(ROW()-2)+3),"")</f>
        <v>0</v>
      </c>
      <c r="Q75">
        <f>IF($A75&lt;&gt;"",INDEX('Size (Model) (2)'!Q:Q,3*(ROW()-2)+3),"")</f>
        <v>0</v>
      </c>
      <c r="R75">
        <f>IF($A75&lt;&gt;"",INDEX('Size (Model) (2)'!R:R,3*(ROW()-2)+3),"")</f>
        <v>2.2359715670024226E-2</v>
      </c>
      <c r="S75">
        <f>IF($A75&lt;&gt;"",INDEX('Size (Model) (2)'!S:S,3*(ROW()-2)+3),"")</f>
        <v>0.05</v>
      </c>
      <c r="T75">
        <f>IF($A75&lt;&gt;"",INDEX('Size (Model) (2)'!T:T,3*(ROW()-2)+3),"")</f>
        <v>3.1708441558441561E-2</v>
      </c>
      <c r="U75">
        <f>IF($A75&lt;&gt;"",INDEX('Size (Model) (2)'!U:U,3*(ROW()-2)+3),"")</f>
        <v>2.0430209953343704E-2</v>
      </c>
      <c r="V75">
        <f>IF($A75&lt;&gt;"",INDEX('Size (Model) (2)'!V:V,3*(ROW()-2)+3),"")</f>
        <v>1.4470720720720722E-2</v>
      </c>
      <c r="W75">
        <f>IF($A75&lt;&gt;"",INDEX('Size (Model) (2)'!W:W,3*(ROW()-2)+3),"")</f>
        <v>0</v>
      </c>
      <c r="X75">
        <f>IF($A75&lt;&gt;"",INDEX('Size (Model) (2)'!X:X,3*(ROW()-2)+3),"")</f>
        <v>0</v>
      </c>
      <c r="Y75">
        <f>IF($A75&lt;&gt;"",INDEX('Size (Model) (2)'!Y:Y,3*(ROW()-2)+3),"")</f>
        <v>0</v>
      </c>
      <c r="Z75">
        <f>IF($A75&lt;&gt;"",INDEX('Size (Model) (2)'!Z:Z,3*(ROW()-2)+3),"")</f>
        <v>0</v>
      </c>
    </row>
    <row r="76" spans="1:26" x14ac:dyDescent="0.2">
      <c r="A76" s="13">
        <f>IF(INDEX('Size (Model) (2)'!A:A,3*(ROW()-2)+2)&lt;&gt;"",INDEX('Size (Model) (2)'!A:A,3*(ROW()-2)+2),"")</f>
        <v>45348</v>
      </c>
      <c r="B76">
        <f>IF($A76&lt;&gt;"",INDEX('Size (Model) (2)'!B:B,3*(ROW()-2)+3),"")</f>
        <v>0</v>
      </c>
      <c r="C76">
        <f>IF($A76&lt;&gt;"",INDEX('Size (Model) (2)'!C:C,3*(ROW()-2)+3),"")</f>
        <v>0</v>
      </c>
      <c r="D76">
        <f>IF($A76&lt;&gt;"",INDEX('Size (Model) (2)'!D:D,3*(ROW()-2)+3),"")</f>
        <v>0</v>
      </c>
      <c r="E76">
        <f>IF($A76&lt;&gt;"",INDEX('Size (Model) (2)'!E:E,3*(ROW()-2)+3),"")</f>
        <v>0</v>
      </c>
      <c r="F76">
        <f>IF($A76&lt;&gt;"",INDEX('Size (Model) (2)'!F:F,3*(ROW()-2)+3),"")</f>
        <v>1.0397219162995592E-2</v>
      </c>
      <c r="G76">
        <f>IF($A76&lt;&gt;"",INDEX('Size (Model) (2)'!G:G,3*(ROW()-2)+3),"")</f>
        <v>2.3574309884238639E-2</v>
      </c>
      <c r="H76">
        <f>IF($A76&lt;&gt;"",INDEX('Size (Model) (2)'!H:H,3*(ROW()-2)+3),"")</f>
        <v>0</v>
      </c>
      <c r="I76">
        <f>IF($A76&lt;&gt;"",INDEX('Size (Model) (2)'!I:I,3*(ROW()-2)+3),"")</f>
        <v>-2.7875530273814113E-2</v>
      </c>
      <c r="J76">
        <f>IF($A76&lt;&gt;"",INDEX('Size (Model) (2)'!J:J,3*(ROW()-2)+3),"")</f>
        <v>6.6257760532150772E-3</v>
      </c>
      <c r="K76">
        <f>IF($A76&lt;&gt;"",INDEX('Size (Model) (2)'!K:K,3*(ROW()-2)+3),"")</f>
        <v>0</v>
      </c>
      <c r="L76">
        <f>IF($A76&lt;&gt;"",INDEX('Size (Model) (2)'!L:L,3*(ROW()-2)+3),"")</f>
        <v>0</v>
      </c>
      <c r="M76">
        <f>IF($A76&lt;&gt;"",INDEX('Size (Model) (2)'!M:M,3*(ROW()-2)+3),"")</f>
        <v>6.7492377188029347E-3</v>
      </c>
      <c r="N76">
        <f>IF($A76&lt;&gt;"",INDEX('Size (Model) (2)'!N:N,3*(ROW()-2)+3),"")</f>
        <v>0</v>
      </c>
      <c r="O76">
        <f>IF($A76&lt;&gt;"",INDEX('Size (Model) (2)'!O:O,3*(ROW()-2)+3),"")</f>
        <v>0</v>
      </c>
      <c r="P76">
        <f>IF($A76&lt;&gt;"",INDEX('Size (Model) (2)'!P:P,3*(ROW()-2)+3),"")</f>
        <v>0</v>
      </c>
      <c r="Q76">
        <f>IF($A76&lt;&gt;"",INDEX('Size (Model) (2)'!Q:Q,3*(ROW()-2)+3),"")</f>
        <v>0</v>
      </c>
      <c r="R76">
        <f>IF($A76&lt;&gt;"",INDEX('Size (Model) (2)'!R:R,3*(ROW()-2)+3),"")</f>
        <v>2.2359715670024226E-2</v>
      </c>
      <c r="S76">
        <f>IF($A76&lt;&gt;"",INDEX('Size (Model) (2)'!S:S,3*(ROW()-2)+3),"")</f>
        <v>0</v>
      </c>
      <c r="T76">
        <f>IF($A76&lt;&gt;"",INDEX('Size (Model) (2)'!T:T,3*(ROW()-2)+3),"")</f>
        <v>3.1708441558441561E-2</v>
      </c>
      <c r="U76">
        <f>IF($A76&lt;&gt;"",INDEX('Size (Model) (2)'!U:U,3*(ROW()-2)+3),"")</f>
        <v>2.0430209953343704E-2</v>
      </c>
      <c r="V76">
        <f>IF($A76&lt;&gt;"",INDEX('Size (Model) (2)'!V:V,3*(ROW()-2)+3),"")</f>
        <v>4.6569740259740249E-2</v>
      </c>
      <c r="W76">
        <f>IF($A76&lt;&gt;"",INDEX('Size (Model) (2)'!W:W,3*(ROW()-2)+3),"")</f>
        <v>0</v>
      </c>
      <c r="X76">
        <f>IF($A76&lt;&gt;"",INDEX('Size (Model) (2)'!X:X,3*(ROW()-2)+3),"")</f>
        <v>0</v>
      </c>
      <c r="Y76">
        <f>IF($A76&lt;&gt;"",INDEX('Size (Model) (2)'!Y:Y,3*(ROW()-2)+3),"")</f>
        <v>0</v>
      </c>
      <c r="Z76">
        <f>IF($A76&lt;&gt;"",INDEX('Size (Model) (2)'!Z:Z,3*(ROW()-2)+3),"")</f>
        <v>0</v>
      </c>
    </row>
    <row r="77" spans="1:26" x14ac:dyDescent="0.2">
      <c r="A77" s="13">
        <f>IF(INDEX('Size (Model) (2)'!A:A,3*(ROW()-2)+2)&lt;&gt;"",INDEX('Size (Model) (2)'!A:A,3*(ROW()-2)+2),"")</f>
        <v>45349</v>
      </c>
      <c r="B77">
        <f>IF($A77&lt;&gt;"",INDEX('Size (Model) (2)'!B:B,3*(ROW()-2)+3),"")</f>
        <v>0</v>
      </c>
      <c r="C77">
        <f>IF($A77&lt;&gt;"",INDEX('Size (Model) (2)'!C:C,3*(ROW()-2)+3),"")</f>
        <v>0</v>
      </c>
      <c r="D77">
        <f>IF($A77&lt;&gt;"",INDEX('Size (Model) (2)'!D:D,3*(ROW()-2)+3),"")</f>
        <v>0</v>
      </c>
      <c r="E77">
        <f>IF($A77&lt;&gt;"",INDEX('Size (Model) (2)'!E:E,3*(ROW()-2)+3),"")</f>
        <v>0</v>
      </c>
      <c r="F77">
        <f>IF($A77&lt;&gt;"",INDEX('Size (Model) (2)'!F:F,3*(ROW()-2)+3),"")</f>
        <v>1.0397219162995592E-2</v>
      </c>
      <c r="G77">
        <f>IF($A77&lt;&gt;"",INDEX('Size (Model) (2)'!G:G,3*(ROW()-2)+3),"")</f>
        <v>2.3574309884238639E-2</v>
      </c>
      <c r="H77">
        <f>IF($A77&lt;&gt;"",INDEX('Size (Model) (2)'!H:H,3*(ROW()-2)+3),"")</f>
        <v>0</v>
      </c>
      <c r="I77">
        <f>IF($A77&lt;&gt;"",INDEX('Size (Model) (2)'!I:I,3*(ROW()-2)+3),"")</f>
        <v>-2.7875530273814113E-2</v>
      </c>
      <c r="J77">
        <f>IF($A77&lt;&gt;"",INDEX('Size (Model) (2)'!J:J,3*(ROW()-2)+3),"")</f>
        <v>6.6257760532150772E-3</v>
      </c>
      <c r="K77">
        <f>IF($A77&lt;&gt;"",INDEX('Size (Model) (2)'!K:K,3*(ROW()-2)+3),"")</f>
        <v>0</v>
      </c>
      <c r="L77">
        <f>IF($A77&lt;&gt;"",INDEX('Size (Model) (2)'!L:L,3*(ROW()-2)+3),"")</f>
        <v>0</v>
      </c>
      <c r="M77">
        <f>IF($A77&lt;&gt;"",INDEX('Size (Model) (2)'!M:M,3*(ROW()-2)+3),"")</f>
        <v>6.7492377188029347E-3</v>
      </c>
      <c r="N77">
        <f>IF($A77&lt;&gt;"",INDEX('Size (Model) (2)'!N:N,3*(ROW()-2)+3),"")</f>
        <v>0</v>
      </c>
      <c r="O77">
        <f>IF($A77&lt;&gt;"",INDEX('Size (Model) (2)'!O:O,3*(ROW()-2)+3),"")</f>
        <v>0</v>
      </c>
      <c r="P77">
        <f>IF($A77&lt;&gt;"",INDEX('Size (Model) (2)'!P:P,3*(ROW()-2)+3),"")</f>
        <v>0</v>
      </c>
      <c r="Q77">
        <f>IF($A77&lt;&gt;"",INDEX('Size (Model) (2)'!Q:Q,3*(ROW()-2)+3),"")</f>
        <v>0</v>
      </c>
      <c r="R77">
        <f>IF($A77&lt;&gt;"",INDEX('Size (Model) (2)'!R:R,3*(ROW()-2)+3),"")</f>
        <v>2.2359715670024226E-2</v>
      </c>
      <c r="S77">
        <f>IF($A77&lt;&gt;"",INDEX('Size (Model) (2)'!S:S,3*(ROW()-2)+3),"")</f>
        <v>0</v>
      </c>
      <c r="T77">
        <f>IF($A77&lt;&gt;"",INDEX('Size (Model) (2)'!T:T,3*(ROW()-2)+3),"")</f>
        <v>3.1708441558441561E-2</v>
      </c>
      <c r="U77">
        <f>IF($A77&lt;&gt;"",INDEX('Size (Model) (2)'!U:U,3*(ROW()-2)+3),"")</f>
        <v>2.0430209953343704E-2</v>
      </c>
      <c r="V77">
        <f>IF($A77&lt;&gt;"",INDEX('Size (Model) (2)'!V:V,3*(ROW()-2)+3),"")</f>
        <v>4.6569740259740249E-2</v>
      </c>
      <c r="W77">
        <f>IF($A77&lt;&gt;"",INDEX('Size (Model) (2)'!W:W,3*(ROW()-2)+3),"")</f>
        <v>0</v>
      </c>
      <c r="X77">
        <f>IF($A77&lt;&gt;"",INDEX('Size (Model) (2)'!X:X,3*(ROW()-2)+3),"")</f>
        <v>0</v>
      </c>
      <c r="Y77">
        <f>IF($A77&lt;&gt;"",INDEX('Size (Model) (2)'!Y:Y,3*(ROW()-2)+3),"")</f>
        <v>0</v>
      </c>
      <c r="Z77">
        <f>IF($A77&lt;&gt;"",INDEX('Size (Model) (2)'!Z:Z,3*(ROW()-2)+3),"")</f>
        <v>0</v>
      </c>
    </row>
    <row r="78" spans="1:26" x14ac:dyDescent="0.2">
      <c r="A78" s="13">
        <f>IF(INDEX('Size (Model) (2)'!A:A,3*(ROW()-2)+2)&lt;&gt;"",INDEX('Size (Model) (2)'!A:A,3*(ROW()-2)+2),"")</f>
        <v>45351</v>
      </c>
      <c r="B78">
        <f>IF($A78&lt;&gt;"",INDEX('Size (Model) (2)'!B:B,3*(ROW()-2)+3),"")</f>
        <v>0</v>
      </c>
      <c r="C78">
        <f>IF($A78&lt;&gt;"",INDEX('Size (Model) (2)'!C:C,3*(ROW()-2)+3),"")</f>
        <v>0</v>
      </c>
      <c r="D78">
        <f>IF($A78&lt;&gt;"",INDEX('Size (Model) (2)'!D:D,3*(ROW()-2)+3),"")</f>
        <v>0</v>
      </c>
      <c r="E78">
        <f>IF($A78&lt;&gt;"",INDEX('Size (Model) (2)'!E:E,3*(ROW()-2)+3),"")</f>
        <v>0</v>
      </c>
      <c r="F78">
        <f>IF($A78&lt;&gt;"",INDEX('Size (Model) (2)'!F:F,3*(ROW()-2)+3),"")</f>
        <v>1.0397219162995592E-2</v>
      </c>
      <c r="G78">
        <f>IF($A78&lt;&gt;"",INDEX('Size (Model) (2)'!G:G,3*(ROW()-2)+3),"")</f>
        <v>2.3574309884238639E-2</v>
      </c>
      <c r="H78">
        <f>IF($A78&lt;&gt;"",INDEX('Size (Model) (2)'!H:H,3*(ROW()-2)+3),"")</f>
        <v>0</v>
      </c>
      <c r="I78">
        <f>IF($A78&lt;&gt;"",INDEX('Size (Model) (2)'!I:I,3*(ROW()-2)+3),"")</f>
        <v>3.2720309278350512E-2</v>
      </c>
      <c r="J78">
        <f>IF($A78&lt;&gt;"",INDEX('Size (Model) (2)'!J:J,3*(ROW()-2)+3),"")</f>
        <v>0</v>
      </c>
      <c r="K78">
        <f>IF($A78&lt;&gt;"",INDEX('Size (Model) (2)'!K:K,3*(ROW()-2)+3),"")</f>
        <v>0</v>
      </c>
      <c r="L78">
        <f>IF($A78&lt;&gt;"",INDEX('Size (Model) (2)'!L:L,3*(ROW()-2)+3),"")</f>
        <v>0</v>
      </c>
      <c r="M78">
        <f>IF($A78&lt;&gt;"",INDEX('Size (Model) (2)'!M:M,3*(ROW()-2)+3),"")</f>
        <v>6.7492377188029347E-3</v>
      </c>
      <c r="N78">
        <f>IF($A78&lt;&gt;"",INDEX('Size (Model) (2)'!N:N,3*(ROW()-2)+3),"")</f>
        <v>0</v>
      </c>
      <c r="O78">
        <f>IF($A78&lt;&gt;"",INDEX('Size (Model) (2)'!O:O,3*(ROW()-2)+3),"")</f>
        <v>0</v>
      </c>
      <c r="P78">
        <f>IF($A78&lt;&gt;"",INDEX('Size (Model) (2)'!P:P,3*(ROW()-2)+3),"")</f>
        <v>0</v>
      </c>
      <c r="Q78">
        <f>IF($A78&lt;&gt;"",INDEX('Size (Model) (2)'!Q:Q,3*(ROW()-2)+3),"")</f>
        <v>0</v>
      </c>
      <c r="R78">
        <f>IF($A78&lt;&gt;"",INDEX('Size (Model) (2)'!R:R,3*(ROW()-2)+3),"")</f>
        <v>2.2359715670024226E-2</v>
      </c>
      <c r="S78">
        <f>IF($A78&lt;&gt;"",INDEX('Size (Model) (2)'!S:S,3*(ROW()-2)+3),"")</f>
        <v>0</v>
      </c>
      <c r="T78">
        <f>IF($A78&lt;&gt;"",INDEX('Size (Model) (2)'!T:T,3*(ROW()-2)+3),"")</f>
        <v>1.654206045865184E-2</v>
      </c>
      <c r="U78">
        <f>IF($A78&lt;&gt;"",INDEX('Size (Model) (2)'!U:U,3*(ROW()-2)+3),"")</f>
        <v>2.0430209953343704E-2</v>
      </c>
      <c r="V78">
        <f>IF($A78&lt;&gt;"",INDEX('Size (Model) (2)'!V:V,3*(ROW()-2)+3),"")</f>
        <v>1.6763397887323943E-2</v>
      </c>
      <c r="W78">
        <f>IF($A78&lt;&gt;"",INDEX('Size (Model) (2)'!W:W,3*(ROW()-2)+3),"")</f>
        <v>0</v>
      </c>
      <c r="X78">
        <f>IF($A78&lt;&gt;"",INDEX('Size (Model) (2)'!X:X,3*(ROW()-2)+3),"")</f>
        <v>0</v>
      </c>
      <c r="Y78">
        <f>IF($A78&lt;&gt;"",INDEX('Size (Model) (2)'!Y:Y,3*(ROW()-2)+3),"")</f>
        <v>0</v>
      </c>
      <c r="Z78">
        <f>IF($A78&lt;&gt;"",INDEX('Size (Model) (2)'!Z:Z,3*(ROW()-2)+3),"")</f>
        <v>0</v>
      </c>
    </row>
    <row r="79" spans="1:26" x14ac:dyDescent="0.2">
      <c r="A79" s="13">
        <f>IF(INDEX('Size (Model) (2)'!A:A,3*(ROW()-2)+2)&lt;&gt;"",INDEX('Size (Model) (2)'!A:A,3*(ROW()-2)+2),"")</f>
        <v>45352</v>
      </c>
      <c r="B79">
        <f>IF($A79&lt;&gt;"",INDEX('Size (Model) (2)'!B:B,3*(ROW()-2)+3),"")</f>
        <v>0</v>
      </c>
      <c r="C79">
        <f>IF($A79&lt;&gt;"",INDEX('Size (Model) (2)'!C:C,3*(ROW()-2)+3),"")</f>
        <v>0</v>
      </c>
      <c r="D79">
        <f>IF($A79&lt;&gt;"",INDEX('Size (Model) (2)'!D:D,3*(ROW()-2)+3),"")</f>
        <v>0</v>
      </c>
      <c r="E79">
        <f>IF($A79&lt;&gt;"",INDEX('Size (Model) (2)'!E:E,3*(ROW()-2)+3),"")</f>
        <v>0</v>
      </c>
      <c r="F79">
        <f>IF($A79&lt;&gt;"",INDEX('Size (Model) (2)'!F:F,3*(ROW()-2)+3),"")</f>
        <v>1.0397219162995592E-2</v>
      </c>
      <c r="G79">
        <f>IF($A79&lt;&gt;"",INDEX('Size (Model) (2)'!G:G,3*(ROW()-2)+3),"")</f>
        <v>2.3574309884238639E-2</v>
      </c>
      <c r="H79">
        <f>IF($A79&lt;&gt;"",INDEX('Size (Model) (2)'!H:H,3*(ROW()-2)+3),"")</f>
        <v>0</v>
      </c>
      <c r="I79">
        <f>IF($A79&lt;&gt;"",INDEX('Size (Model) (2)'!I:I,3*(ROW()-2)+3),"")</f>
        <v>2.4400902061855662E-2</v>
      </c>
      <c r="J79">
        <f>IF($A79&lt;&gt;"",INDEX('Size (Model) (2)'!J:J,3*(ROW()-2)+3),"")</f>
        <v>0</v>
      </c>
      <c r="K79">
        <f>IF($A79&lt;&gt;"",INDEX('Size (Model) (2)'!K:K,3*(ROW()-2)+3),"")</f>
        <v>0</v>
      </c>
      <c r="L79">
        <f>IF($A79&lt;&gt;"",INDEX('Size (Model) (2)'!L:L,3*(ROW()-2)+3),"")</f>
        <v>0</v>
      </c>
      <c r="M79">
        <f>IF($A79&lt;&gt;"",INDEX('Size (Model) (2)'!M:M,3*(ROW()-2)+3),"")</f>
        <v>6.7492377188029347E-3</v>
      </c>
      <c r="N79">
        <f>IF($A79&lt;&gt;"",INDEX('Size (Model) (2)'!N:N,3*(ROW()-2)+3),"")</f>
        <v>0</v>
      </c>
      <c r="O79">
        <f>IF($A79&lt;&gt;"",INDEX('Size (Model) (2)'!O:O,3*(ROW()-2)+3),"")</f>
        <v>0</v>
      </c>
      <c r="P79">
        <f>IF($A79&lt;&gt;"",INDEX('Size (Model) (2)'!P:P,3*(ROW()-2)+3),"")</f>
        <v>0</v>
      </c>
      <c r="Q79">
        <f>IF($A79&lt;&gt;"",INDEX('Size (Model) (2)'!Q:Q,3*(ROW()-2)+3),"")</f>
        <v>0</v>
      </c>
      <c r="R79">
        <f>IF($A79&lt;&gt;"",INDEX('Size (Model) (2)'!R:R,3*(ROW()-2)+3),"")</f>
        <v>2.2359715670024226E-2</v>
      </c>
      <c r="S79">
        <f>IF($A79&lt;&gt;"",INDEX('Size (Model) (2)'!S:S,3*(ROW()-2)+3),"")</f>
        <v>0</v>
      </c>
      <c r="T79">
        <f>IF($A79&lt;&gt;"",INDEX('Size (Model) (2)'!T:T,3*(ROW()-2)+3),"")</f>
        <v>3.3172915206727389E-2</v>
      </c>
      <c r="U79">
        <f>IF($A79&lt;&gt;"",INDEX('Size (Model) (2)'!U:U,3*(ROW()-2)+3),"")</f>
        <v>2.0430209953343704E-2</v>
      </c>
      <c r="V79">
        <f>IF($A79&lt;&gt;"",INDEX('Size (Model) (2)'!V:V,3*(ROW()-2)+3),"")</f>
        <v>1.6763397887323943E-2</v>
      </c>
      <c r="W79">
        <f>IF($A79&lt;&gt;"",INDEX('Size (Model) (2)'!W:W,3*(ROW()-2)+3),"")</f>
        <v>0</v>
      </c>
      <c r="X79">
        <f>IF($A79&lt;&gt;"",INDEX('Size (Model) (2)'!X:X,3*(ROW()-2)+3),"")</f>
        <v>0</v>
      </c>
      <c r="Y79">
        <f>IF($A79&lt;&gt;"",INDEX('Size (Model) (2)'!Y:Y,3*(ROW()-2)+3),"")</f>
        <v>0</v>
      </c>
      <c r="Z79">
        <f>IF($A79&lt;&gt;"",INDEX('Size (Model) (2)'!Z:Z,3*(ROW()-2)+3),"")</f>
        <v>0</v>
      </c>
    </row>
    <row r="80" spans="1:26" x14ac:dyDescent="0.2">
      <c r="A80" s="13">
        <f>IF(INDEX('Size (Model) (2)'!A:A,3*(ROW()-2)+2)&lt;&gt;"",INDEX('Size (Model) (2)'!A:A,3*(ROW()-2)+2),"")</f>
        <v>45355</v>
      </c>
      <c r="B80">
        <f>IF($A80&lt;&gt;"",INDEX('Size (Model) (2)'!B:B,3*(ROW()-2)+3),"")</f>
        <v>0</v>
      </c>
      <c r="C80">
        <f>IF($A80&lt;&gt;"",INDEX('Size (Model) (2)'!C:C,3*(ROW()-2)+3),"")</f>
        <v>0</v>
      </c>
      <c r="D80">
        <f>IF($A80&lt;&gt;"",INDEX('Size (Model) (2)'!D:D,3*(ROW()-2)+3),"")</f>
        <v>0</v>
      </c>
      <c r="E80">
        <f>IF($A80&lt;&gt;"",INDEX('Size (Model) (2)'!E:E,3*(ROW()-2)+3),"")</f>
        <v>0</v>
      </c>
      <c r="F80">
        <f>IF($A80&lt;&gt;"",INDEX('Size (Model) (2)'!F:F,3*(ROW()-2)+3),"")</f>
        <v>1.0397219162995592E-2</v>
      </c>
      <c r="G80">
        <f>IF($A80&lt;&gt;"",INDEX('Size (Model) (2)'!G:G,3*(ROW()-2)+3),"")</f>
        <v>2.3574309884238639E-2</v>
      </c>
      <c r="H80">
        <f>IF($A80&lt;&gt;"",INDEX('Size (Model) (2)'!H:H,3*(ROW()-2)+3),"")</f>
        <v>0</v>
      </c>
      <c r="I80">
        <f>IF($A80&lt;&gt;"",INDEX('Size (Model) (2)'!I:I,3*(ROW()-2)+3),"")</f>
        <v>1.6148247422680412E-2</v>
      </c>
      <c r="J80">
        <f>IF($A80&lt;&gt;"",INDEX('Size (Model) (2)'!J:J,3*(ROW()-2)+3),"")</f>
        <v>0</v>
      </c>
      <c r="K80">
        <f>IF($A80&lt;&gt;"",INDEX('Size (Model) (2)'!K:K,3*(ROW()-2)+3),"")</f>
        <v>0</v>
      </c>
      <c r="L80">
        <f>IF($A80&lt;&gt;"",INDEX('Size (Model) (2)'!L:L,3*(ROW()-2)+3),"")</f>
        <v>0</v>
      </c>
      <c r="M80">
        <f>IF($A80&lt;&gt;"",INDEX('Size (Model) (2)'!M:M,3*(ROW()-2)+3),"")</f>
        <v>0</v>
      </c>
      <c r="N80">
        <f>IF($A80&lt;&gt;"",INDEX('Size (Model) (2)'!N:N,3*(ROW()-2)+3),"")</f>
        <v>0</v>
      </c>
      <c r="O80">
        <f>IF($A80&lt;&gt;"",INDEX('Size (Model) (2)'!O:O,3*(ROW()-2)+3),"")</f>
        <v>0</v>
      </c>
      <c r="P80">
        <f>IF($A80&lt;&gt;"",INDEX('Size (Model) (2)'!P:P,3*(ROW()-2)+3),"")</f>
        <v>0</v>
      </c>
      <c r="Q80">
        <f>IF($A80&lt;&gt;"",INDEX('Size (Model) (2)'!Q:Q,3*(ROW()-2)+3),"")</f>
        <v>3.1901832993890031E-2</v>
      </c>
      <c r="R80">
        <f>IF($A80&lt;&gt;"",INDEX('Size (Model) (2)'!R:R,3*(ROW()-2)+3),"")</f>
        <v>2.2359715670024226E-2</v>
      </c>
      <c r="S80">
        <f>IF($A80&lt;&gt;"",INDEX('Size (Model) (2)'!S:S,3*(ROW()-2)+3),"")</f>
        <v>0</v>
      </c>
      <c r="T80">
        <f>IF($A80&lt;&gt;"",INDEX('Size (Model) (2)'!T:T,3*(ROW()-2)+3),"")</f>
        <v>3.3172915206727389E-2</v>
      </c>
      <c r="U80">
        <f>IF($A80&lt;&gt;"",INDEX('Size (Model) (2)'!U:U,3*(ROW()-2)+3),"")</f>
        <v>2.0430209953343704E-2</v>
      </c>
      <c r="V80">
        <f>IF($A80&lt;&gt;"",INDEX('Size (Model) (2)'!V:V,3*(ROW()-2)+3),"")</f>
        <v>1.6763397887323943E-2</v>
      </c>
      <c r="W80">
        <f>IF($A80&lt;&gt;"",INDEX('Size (Model) (2)'!W:W,3*(ROW()-2)+3),"")</f>
        <v>0</v>
      </c>
      <c r="X80">
        <f>IF($A80&lt;&gt;"",INDEX('Size (Model) (2)'!X:X,3*(ROW()-2)+3),"")</f>
        <v>0</v>
      </c>
      <c r="Y80">
        <f>IF($A80&lt;&gt;"",INDEX('Size (Model) (2)'!Y:Y,3*(ROW()-2)+3),"")</f>
        <v>0</v>
      </c>
      <c r="Z80">
        <f>IF($A80&lt;&gt;"",INDEX('Size (Model) (2)'!Z:Z,3*(ROW()-2)+3),"")</f>
        <v>0</v>
      </c>
    </row>
    <row r="81" spans="1:26" x14ac:dyDescent="0.2">
      <c r="A81" s="13">
        <f>IF(INDEX('Size (Model) (2)'!A:A,3*(ROW()-2)+2)&lt;&gt;"",INDEX('Size (Model) (2)'!A:A,3*(ROW()-2)+2),"")</f>
        <v>45356</v>
      </c>
      <c r="B81">
        <f>IF($A81&lt;&gt;"",INDEX('Size (Model) (2)'!B:B,3*(ROW()-2)+3),"")</f>
        <v>0</v>
      </c>
      <c r="C81">
        <f>IF($A81&lt;&gt;"",INDEX('Size (Model) (2)'!C:C,3*(ROW()-2)+3),"")</f>
        <v>0</v>
      </c>
      <c r="D81">
        <f>IF($A81&lt;&gt;"",INDEX('Size (Model) (2)'!D:D,3*(ROW()-2)+3),"")</f>
        <v>0</v>
      </c>
      <c r="E81">
        <f>IF($A81&lt;&gt;"",INDEX('Size (Model) (2)'!E:E,3*(ROW()-2)+3),"")</f>
        <v>0</v>
      </c>
      <c r="F81">
        <f>IF($A81&lt;&gt;"",INDEX('Size (Model) (2)'!F:F,3*(ROW()-2)+3),"")</f>
        <v>0</v>
      </c>
      <c r="G81">
        <f>IF($A81&lt;&gt;"",INDEX('Size (Model) (2)'!G:G,3*(ROW()-2)+3),"")</f>
        <v>2.3574309884238639E-2</v>
      </c>
      <c r="H81">
        <f>IF($A81&lt;&gt;"",INDEX('Size (Model) (2)'!H:H,3*(ROW()-2)+3),"")</f>
        <v>-1.066265666965085E-2</v>
      </c>
      <c r="I81">
        <f>IF($A81&lt;&gt;"",INDEX('Size (Model) (2)'!I:I,3*(ROW()-2)+3),"")</f>
        <v>1.6148247422680412E-2</v>
      </c>
      <c r="J81">
        <f>IF($A81&lt;&gt;"",INDEX('Size (Model) (2)'!J:J,3*(ROW()-2)+3),"")</f>
        <v>0</v>
      </c>
      <c r="K81">
        <f>IF($A81&lt;&gt;"",INDEX('Size (Model) (2)'!K:K,3*(ROW()-2)+3),"")</f>
        <v>7.5214319545311012E-3</v>
      </c>
      <c r="L81">
        <f>IF($A81&lt;&gt;"",INDEX('Size (Model) (2)'!L:L,3*(ROW()-2)+3),"")</f>
        <v>0</v>
      </c>
      <c r="M81">
        <f>IF($A81&lt;&gt;"",INDEX('Size (Model) (2)'!M:M,3*(ROW()-2)+3),"")</f>
        <v>6.8175085861476824E-3</v>
      </c>
      <c r="N81">
        <f>IF($A81&lt;&gt;"",INDEX('Size (Model) (2)'!N:N,3*(ROW()-2)+3),"")</f>
        <v>0</v>
      </c>
      <c r="O81">
        <f>IF($A81&lt;&gt;"",INDEX('Size (Model) (2)'!O:O,3*(ROW()-2)+3),"")</f>
        <v>0</v>
      </c>
      <c r="P81">
        <f>IF($A81&lt;&gt;"",INDEX('Size (Model) (2)'!P:P,3*(ROW()-2)+3),"")</f>
        <v>0</v>
      </c>
      <c r="Q81">
        <f>IF($A81&lt;&gt;"",INDEX('Size (Model) (2)'!Q:Q,3*(ROW()-2)+3),"")</f>
        <v>3.1901832993890031E-2</v>
      </c>
      <c r="R81">
        <f>IF($A81&lt;&gt;"",INDEX('Size (Model) (2)'!R:R,3*(ROW()-2)+3),"")</f>
        <v>2.2359715670024226E-2</v>
      </c>
      <c r="S81">
        <f>IF($A81&lt;&gt;"",INDEX('Size (Model) (2)'!S:S,3*(ROW()-2)+3),"")</f>
        <v>0</v>
      </c>
      <c r="T81">
        <f>IF($A81&lt;&gt;"",INDEX('Size (Model) (2)'!T:T,3*(ROW()-2)+3),"")</f>
        <v>0</v>
      </c>
      <c r="U81">
        <f>IF($A81&lt;&gt;"",INDEX('Size (Model) (2)'!U:U,3*(ROW()-2)+3),"")</f>
        <v>2.0430209953343704E-2</v>
      </c>
      <c r="V81">
        <f>IF($A81&lt;&gt;"",INDEX('Size (Model) (2)'!V:V,3*(ROW()-2)+3),"")</f>
        <v>1.6763397887323943E-2</v>
      </c>
      <c r="W81">
        <f>IF($A81&lt;&gt;"",INDEX('Size (Model) (2)'!W:W,3*(ROW()-2)+3),"")</f>
        <v>0</v>
      </c>
      <c r="X81">
        <f>IF($A81&lt;&gt;"",INDEX('Size (Model) (2)'!X:X,3*(ROW()-2)+3),"")</f>
        <v>0</v>
      </c>
      <c r="Y81">
        <f>IF($A81&lt;&gt;"",INDEX('Size (Model) (2)'!Y:Y,3*(ROW()-2)+3),"")</f>
        <v>0</v>
      </c>
      <c r="Z81">
        <f>IF($A81&lt;&gt;"",INDEX('Size (Model) (2)'!Z:Z,3*(ROW()-2)+3),"")</f>
        <v>0</v>
      </c>
    </row>
    <row r="82" spans="1:26" x14ac:dyDescent="0.2">
      <c r="A82" s="13">
        <f>IF(INDEX('Size (Model) (2)'!A:A,3*(ROW()-2)+2)&lt;&gt;"",INDEX('Size (Model) (2)'!A:A,3*(ROW()-2)+2),"")</f>
        <v>45357</v>
      </c>
      <c r="B82">
        <f>IF($A82&lt;&gt;"",INDEX('Size (Model) (2)'!B:B,3*(ROW()-2)+3),"")</f>
        <v>0</v>
      </c>
      <c r="C82">
        <f>IF($A82&lt;&gt;"",INDEX('Size (Model) (2)'!C:C,3*(ROW()-2)+3),"")</f>
        <v>0</v>
      </c>
      <c r="D82">
        <f>IF($A82&lt;&gt;"",INDEX('Size (Model) (2)'!D:D,3*(ROW()-2)+3),"")</f>
        <v>0</v>
      </c>
      <c r="E82">
        <f>IF($A82&lt;&gt;"",INDEX('Size (Model) (2)'!E:E,3*(ROW()-2)+3),"")</f>
        <v>0</v>
      </c>
      <c r="F82">
        <f>IF($A82&lt;&gt;"",INDEX('Size (Model) (2)'!F:F,3*(ROW()-2)+3),"")</f>
        <v>0</v>
      </c>
      <c r="G82">
        <f>IF($A82&lt;&gt;"",INDEX('Size (Model) (2)'!G:G,3*(ROW()-2)+3),"")</f>
        <v>2.3574309884238639E-2</v>
      </c>
      <c r="H82">
        <f>IF($A82&lt;&gt;"",INDEX('Size (Model) (2)'!H:H,3*(ROW()-2)+3),"")</f>
        <v>-1.066265666965085E-2</v>
      </c>
      <c r="I82">
        <f>IF($A82&lt;&gt;"",INDEX('Size (Model) (2)'!I:I,3*(ROW()-2)+3),"")</f>
        <v>0</v>
      </c>
      <c r="J82">
        <f>IF($A82&lt;&gt;"",INDEX('Size (Model) (2)'!J:J,3*(ROW()-2)+3),"")</f>
        <v>0</v>
      </c>
      <c r="K82">
        <f>IF($A82&lt;&gt;"",INDEX('Size (Model) (2)'!K:K,3*(ROW()-2)+3),"")</f>
        <v>7.5214319545311012E-3</v>
      </c>
      <c r="L82">
        <f>IF($A82&lt;&gt;"",INDEX('Size (Model) (2)'!L:L,3*(ROW()-2)+3),"")</f>
        <v>0</v>
      </c>
      <c r="M82">
        <f>IF($A82&lt;&gt;"",INDEX('Size (Model) (2)'!M:M,3*(ROW()-2)+3),"")</f>
        <v>6.8175085861476824E-3</v>
      </c>
      <c r="N82">
        <f>IF($A82&lt;&gt;"",INDEX('Size (Model) (2)'!N:N,3*(ROW()-2)+3),"")</f>
        <v>0</v>
      </c>
      <c r="O82">
        <f>IF($A82&lt;&gt;"",INDEX('Size (Model) (2)'!O:O,3*(ROW()-2)+3),"")</f>
        <v>0</v>
      </c>
      <c r="P82">
        <f>IF($A82&lt;&gt;"",INDEX('Size (Model) (2)'!P:P,3*(ROW()-2)+3),"")</f>
        <v>2.5272477876106193E-2</v>
      </c>
      <c r="Q82">
        <f>IF($A82&lt;&gt;"",INDEX('Size (Model) (2)'!Q:Q,3*(ROW()-2)+3),"")</f>
        <v>2.4661398963730569E-2</v>
      </c>
      <c r="R82">
        <f>IF($A82&lt;&gt;"",INDEX('Size (Model) (2)'!R:R,3*(ROW()-2)+3),"")</f>
        <v>2.2359715670024226E-2</v>
      </c>
      <c r="S82">
        <f>IF($A82&lt;&gt;"",INDEX('Size (Model) (2)'!S:S,3*(ROW()-2)+3),"")</f>
        <v>0</v>
      </c>
      <c r="T82">
        <f>IF($A82&lt;&gt;"",INDEX('Size (Model) (2)'!T:T,3*(ROW()-2)+3),"")</f>
        <v>0</v>
      </c>
      <c r="U82">
        <f>IF($A82&lt;&gt;"",INDEX('Size (Model) (2)'!U:U,3*(ROW()-2)+3),"")</f>
        <v>2.0430209953343704E-2</v>
      </c>
      <c r="V82">
        <f>IF($A82&lt;&gt;"",INDEX('Size (Model) (2)'!V:V,3*(ROW()-2)+3),"")</f>
        <v>2.571856988472622E-2</v>
      </c>
      <c r="W82">
        <f>IF($A82&lt;&gt;"",INDEX('Size (Model) (2)'!W:W,3*(ROW()-2)+3),"")</f>
        <v>0</v>
      </c>
      <c r="X82">
        <f>IF($A82&lt;&gt;"",INDEX('Size (Model) (2)'!X:X,3*(ROW()-2)+3),"")</f>
        <v>0</v>
      </c>
      <c r="Y82">
        <f>IF($A82&lt;&gt;"",INDEX('Size (Model) (2)'!Y:Y,3*(ROW()-2)+3),"")</f>
        <v>0</v>
      </c>
      <c r="Z82">
        <f>IF($A82&lt;&gt;"",INDEX('Size (Model) (2)'!Z:Z,3*(ROW()-2)+3),"")</f>
        <v>0</v>
      </c>
    </row>
    <row r="83" spans="1:26" x14ac:dyDescent="0.2">
      <c r="A83" s="13">
        <f>IF(INDEX('Size (Model) (2)'!A:A,3*(ROW()-2)+2)&lt;&gt;"",INDEX('Size (Model) (2)'!A:A,3*(ROW()-2)+2),"")</f>
        <v>45358</v>
      </c>
      <c r="B83">
        <f>IF($A83&lt;&gt;"",INDEX('Size (Model) (2)'!B:B,3*(ROW()-2)+3),"")</f>
        <v>0</v>
      </c>
      <c r="C83">
        <f>IF($A83&lt;&gt;"",INDEX('Size (Model) (2)'!C:C,3*(ROW()-2)+3),"")</f>
        <v>0</v>
      </c>
      <c r="D83">
        <f>IF($A83&lt;&gt;"",INDEX('Size (Model) (2)'!D:D,3*(ROW()-2)+3),"")</f>
        <v>0</v>
      </c>
      <c r="E83">
        <f>IF($A83&lt;&gt;"",INDEX('Size (Model) (2)'!E:E,3*(ROW()-2)+3),"")</f>
        <v>0</v>
      </c>
      <c r="F83">
        <f>IF($A83&lt;&gt;"",INDEX('Size (Model) (2)'!F:F,3*(ROW()-2)+3),"")</f>
        <v>0</v>
      </c>
      <c r="G83">
        <f>IF($A83&lt;&gt;"",INDEX('Size (Model) (2)'!G:G,3*(ROW()-2)+3),"")</f>
        <v>2.3574309884238639E-2</v>
      </c>
      <c r="H83">
        <f>IF($A83&lt;&gt;"",INDEX('Size (Model) (2)'!H:H,3*(ROW()-2)+3),"")</f>
        <v>-1.066265666965085E-2</v>
      </c>
      <c r="I83">
        <f>IF($A83&lt;&gt;"",INDEX('Size (Model) (2)'!I:I,3*(ROW()-2)+3),"")</f>
        <v>0</v>
      </c>
      <c r="J83">
        <f>IF($A83&lt;&gt;"",INDEX('Size (Model) (2)'!J:J,3*(ROW()-2)+3),"")</f>
        <v>0</v>
      </c>
      <c r="K83">
        <f>IF($A83&lt;&gt;"",INDEX('Size (Model) (2)'!K:K,3*(ROW()-2)+3),"")</f>
        <v>7.5214319545311012E-3</v>
      </c>
      <c r="L83">
        <f>IF($A83&lt;&gt;"",INDEX('Size (Model) (2)'!L:L,3*(ROW()-2)+3),"")</f>
        <v>0</v>
      </c>
      <c r="M83">
        <f>IF($A83&lt;&gt;"",INDEX('Size (Model) (2)'!M:M,3*(ROW()-2)+3),"")</f>
        <v>6.8175085861476824E-3</v>
      </c>
      <c r="N83">
        <f>IF($A83&lt;&gt;"",INDEX('Size (Model) (2)'!N:N,3*(ROW()-2)+3),"")</f>
        <v>0</v>
      </c>
      <c r="O83">
        <f>IF($A83&lt;&gt;"",INDEX('Size (Model) (2)'!O:O,3*(ROW()-2)+3),"")</f>
        <v>0</v>
      </c>
      <c r="P83">
        <f>IF($A83&lt;&gt;"",INDEX('Size (Model) (2)'!P:P,3*(ROW()-2)+3),"")</f>
        <v>2.5272477876106193E-2</v>
      </c>
      <c r="Q83">
        <f>IF($A83&lt;&gt;"",INDEX('Size (Model) (2)'!Q:Q,3*(ROW()-2)+3),"")</f>
        <v>2.4661398963730569E-2</v>
      </c>
      <c r="R83">
        <f>IF($A83&lt;&gt;"",INDEX('Size (Model) (2)'!R:R,3*(ROW()-2)+3),"")</f>
        <v>2.2359715670024226E-2</v>
      </c>
      <c r="S83">
        <f>IF($A83&lt;&gt;"",INDEX('Size (Model) (2)'!S:S,3*(ROW()-2)+3),"")</f>
        <v>0</v>
      </c>
      <c r="T83">
        <f>IF($A83&lt;&gt;"",INDEX('Size (Model) (2)'!T:T,3*(ROW()-2)+3),"")</f>
        <v>0</v>
      </c>
      <c r="U83">
        <f>IF($A83&lt;&gt;"",INDEX('Size (Model) (2)'!U:U,3*(ROW()-2)+3),"")</f>
        <v>2.0430209953343704E-2</v>
      </c>
      <c r="V83">
        <f>IF($A83&lt;&gt;"",INDEX('Size (Model) (2)'!V:V,3*(ROW()-2)+3),"")</f>
        <v>2.571856988472622E-2</v>
      </c>
      <c r="W83">
        <f>IF($A83&lt;&gt;"",INDEX('Size (Model) (2)'!W:W,3*(ROW()-2)+3),"")</f>
        <v>0</v>
      </c>
      <c r="X83">
        <f>IF($A83&lt;&gt;"",INDEX('Size (Model) (2)'!X:X,3*(ROW()-2)+3),"")</f>
        <v>0</v>
      </c>
      <c r="Y83">
        <f>IF($A83&lt;&gt;"",INDEX('Size (Model) (2)'!Y:Y,3*(ROW()-2)+3),"")</f>
        <v>0</v>
      </c>
      <c r="Z83">
        <f>IF($A83&lt;&gt;"",INDEX('Size (Model) (2)'!Z:Z,3*(ROW()-2)+3),"")</f>
        <v>0</v>
      </c>
    </row>
    <row r="84" spans="1:26" x14ac:dyDescent="0.2">
      <c r="A84" s="13">
        <f>IF(INDEX('Size (Model) (2)'!A:A,3*(ROW()-2)+2)&lt;&gt;"",INDEX('Size (Model) (2)'!A:A,3*(ROW()-2)+2),"")</f>
        <v>45359</v>
      </c>
      <c r="B84">
        <f>IF($A84&lt;&gt;"",INDEX('Size (Model) (2)'!B:B,3*(ROW()-2)+3),"")</f>
        <v>0</v>
      </c>
      <c r="C84">
        <f>IF($A84&lt;&gt;"",INDEX('Size (Model) (2)'!C:C,3*(ROW()-2)+3),"")</f>
        <v>0</v>
      </c>
      <c r="D84">
        <f>IF($A84&lt;&gt;"",INDEX('Size (Model) (2)'!D:D,3*(ROW()-2)+3),"")</f>
        <v>0.05</v>
      </c>
      <c r="E84">
        <f>IF($A84&lt;&gt;"",INDEX('Size (Model) (2)'!E:E,3*(ROW()-2)+3),"")</f>
        <v>0</v>
      </c>
      <c r="F84">
        <f>IF($A84&lt;&gt;"",INDEX('Size (Model) (2)'!F:F,3*(ROW()-2)+3),"")</f>
        <v>0</v>
      </c>
      <c r="G84">
        <f>IF($A84&lt;&gt;"",INDEX('Size (Model) (2)'!G:G,3*(ROW()-2)+3),"")</f>
        <v>2.3574309884238639E-2</v>
      </c>
      <c r="H84">
        <f>IF($A84&lt;&gt;"",INDEX('Size (Model) (2)'!H:H,3*(ROW()-2)+3),"")</f>
        <v>-1.066265666965085E-2</v>
      </c>
      <c r="I84">
        <f>IF($A84&lt;&gt;"",INDEX('Size (Model) (2)'!I:I,3*(ROW()-2)+3),"")</f>
        <v>0</v>
      </c>
      <c r="J84">
        <f>IF($A84&lt;&gt;"",INDEX('Size (Model) (2)'!J:J,3*(ROW()-2)+3),"")</f>
        <v>0</v>
      </c>
      <c r="K84">
        <f>IF($A84&lt;&gt;"",INDEX('Size (Model) (2)'!K:K,3*(ROW()-2)+3),"")</f>
        <v>0</v>
      </c>
      <c r="L84">
        <f>IF($A84&lt;&gt;"",INDEX('Size (Model) (2)'!L:L,3*(ROW()-2)+3),"")</f>
        <v>0</v>
      </c>
      <c r="M84">
        <f>IF($A84&lt;&gt;"",INDEX('Size (Model) (2)'!M:M,3*(ROW()-2)+3),"")</f>
        <v>6.8175085861476824E-3</v>
      </c>
      <c r="N84">
        <f>IF($A84&lt;&gt;"",INDEX('Size (Model) (2)'!N:N,3*(ROW()-2)+3),"")</f>
        <v>0</v>
      </c>
      <c r="O84">
        <f>IF($A84&lt;&gt;"",INDEX('Size (Model) (2)'!O:O,3*(ROW()-2)+3),"")</f>
        <v>0</v>
      </c>
      <c r="P84">
        <f>IF($A84&lt;&gt;"",INDEX('Size (Model) (2)'!P:P,3*(ROW()-2)+3),"")</f>
        <v>1.7608985765124555E-2</v>
      </c>
      <c r="Q84">
        <f>IF($A84&lt;&gt;"",INDEX('Size (Model) (2)'!Q:Q,3*(ROW()-2)+3),"")</f>
        <v>1.3501023192360163E-2</v>
      </c>
      <c r="R84">
        <f>IF($A84&lt;&gt;"",INDEX('Size (Model) (2)'!R:R,3*(ROW()-2)+3),"")</f>
        <v>2.2359715670024226E-2</v>
      </c>
      <c r="S84">
        <f>IF($A84&lt;&gt;"",INDEX('Size (Model) (2)'!S:S,3*(ROW()-2)+3),"")</f>
        <v>0</v>
      </c>
      <c r="T84">
        <f>IF($A84&lt;&gt;"",INDEX('Size (Model) (2)'!T:T,3*(ROW()-2)+3),"")</f>
        <v>0</v>
      </c>
      <c r="U84">
        <f>IF($A84&lt;&gt;"",INDEX('Size (Model) (2)'!U:U,3*(ROW()-2)+3),"")</f>
        <v>2.0430209953343704E-2</v>
      </c>
      <c r="V84">
        <f>IF($A84&lt;&gt;"",INDEX('Size (Model) (2)'!V:V,3*(ROW()-2)+3),"")</f>
        <v>2.7489583333333331E-2</v>
      </c>
      <c r="W84">
        <f>IF($A84&lt;&gt;"",INDEX('Size (Model) (2)'!W:W,3*(ROW()-2)+3),"")</f>
        <v>0</v>
      </c>
      <c r="X84">
        <f>IF($A84&lt;&gt;"",INDEX('Size (Model) (2)'!X:X,3*(ROW()-2)+3),"")</f>
        <v>0</v>
      </c>
      <c r="Y84">
        <f>IF($A84&lt;&gt;"",INDEX('Size (Model) (2)'!Y:Y,3*(ROW()-2)+3),"")</f>
        <v>0</v>
      </c>
      <c r="Z84">
        <f>IF($A84&lt;&gt;"",INDEX('Size (Model) (2)'!Z:Z,3*(ROW()-2)+3),"")</f>
        <v>0</v>
      </c>
    </row>
    <row r="85" spans="1:26" x14ac:dyDescent="0.2">
      <c r="A85" s="13">
        <f>IF(INDEX('Size (Model) (2)'!A:A,3*(ROW()-2)+2)&lt;&gt;"",INDEX('Size (Model) (2)'!A:A,3*(ROW()-2)+2),"")</f>
        <v>45362</v>
      </c>
      <c r="B85">
        <f>IF($A85&lt;&gt;"",INDEX('Size (Model) (2)'!B:B,3*(ROW()-2)+3),"")</f>
        <v>0</v>
      </c>
      <c r="C85">
        <f>IF($A85&lt;&gt;"",INDEX('Size (Model) (2)'!C:C,3*(ROW()-2)+3),"")</f>
        <v>0</v>
      </c>
      <c r="D85">
        <f>IF($A85&lt;&gt;"",INDEX('Size (Model) (2)'!D:D,3*(ROW()-2)+3),"")</f>
        <v>0.05</v>
      </c>
      <c r="E85">
        <f>IF($A85&lt;&gt;"",INDEX('Size (Model) (2)'!E:E,3*(ROW()-2)+3),"")</f>
        <v>0</v>
      </c>
      <c r="F85">
        <f>IF($A85&lt;&gt;"",INDEX('Size (Model) (2)'!F:F,3*(ROW()-2)+3),"")</f>
        <v>0</v>
      </c>
      <c r="G85">
        <f>IF($A85&lt;&gt;"",INDEX('Size (Model) (2)'!G:G,3*(ROW()-2)+3),"")</f>
        <v>1.8551837185146719E-2</v>
      </c>
      <c r="H85">
        <f>IF($A85&lt;&gt;"",INDEX('Size (Model) (2)'!H:H,3*(ROW()-2)+3),"")</f>
        <v>0</v>
      </c>
      <c r="I85">
        <f>IF($A85&lt;&gt;"",INDEX('Size (Model) (2)'!I:I,3*(ROW()-2)+3),"")</f>
        <v>0</v>
      </c>
      <c r="J85">
        <f>IF($A85&lt;&gt;"",INDEX('Size (Model) (2)'!J:J,3*(ROW()-2)+3),"")</f>
        <v>0</v>
      </c>
      <c r="K85">
        <f>IF($A85&lt;&gt;"",INDEX('Size (Model) (2)'!K:K,3*(ROW()-2)+3),"")</f>
        <v>0</v>
      </c>
      <c r="L85">
        <f>IF($A85&lt;&gt;"",INDEX('Size (Model) (2)'!L:L,3*(ROW()-2)+3),"")</f>
        <v>0</v>
      </c>
      <c r="M85">
        <f>IF($A85&lt;&gt;"",INDEX('Size (Model) (2)'!M:M,3*(ROW()-2)+3),"")</f>
        <v>0</v>
      </c>
      <c r="N85">
        <f>IF($A85&lt;&gt;"",INDEX('Size (Model) (2)'!N:N,3*(ROW()-2)+3),"")</f>
        <v>0</v>
      </c>
      <c r="O85">
        <f>IF($A85&lt;&gt;"",INDEX('Size (Model) (2)'!O:O,3*(ROW()-2)+3),"")</f>
        <v>0</v>
      </c>
      <c r="P85">
        <f>IF($A85&lt;&gt;"",INDEX('Size (Model) (2)'!P:P,3*(ROW()-2)+3),"")</f>
        <v>1.7608985765124555E-2</v>
      </c>
      <c r="Q85">
        <f>IF($A85&lt;&gt;"",INDEX('Size (Model) (2)'!Q:Q,3*(ROW()-2)+3),"")</f>
        <v>1.3501023192360163E-2</v>
      </c>
      <c r="R85">
        <f>IF($A85&lt;&gt;"",INDEX('Size (Model) (2)'!R:R,3*(ROW()-2)+3),"")</f>
        <v>2.2359715670024226E-2</v>
      </c>
      <c r="S85">
        <f>IF($A85&lt;&gt;"",INDEX('Size (Model) (2)'!S:S,3*(ROW()-2)+3),"")</f>
        <v>0</v>
      </c>
      <c r="T85">
        <f>IF($A85&lt;&gt;"",INDEX('Size (Model) (2)'!T:T,3*(ROW()-2)+3),"")</f>
        <v>3.2802169421487608E-2</v>
      </c>
      <c r="U85">
        <f>IF($A85&lt;&gt;"",INDEX('Size (Model) (2)'!U:U,3*(ROW()-2)+3),"")</f>
        <v>2.0430209953343704E-2</v>
      </c>
      <c r="V85">
        <f>IF($A85&lt;&gt;"",INDEX('Size (Model) (2)'!V:V,3*(ROW()-2)+3),"")</f>
        <v>2.4806640625000001E-2</v>
      </c>
      <c r="W85">
        <f>IF($A85&lt;&gt;"",INDEX('Size (Model) (2)'!W:W,3*(ROW()-2)+3),"")</f>
        <v>0</v>
      </c>
      <c r="X85">
        <f>IF($A85&lt;&gt;"",INDEX('Size (Model) (2)'!X:X,3*(ROW()-2)+3),"")</f>
        <v>0</v>
      </c>
      <c r="Y85">
        <f>IF($A85&lt;&gt;"",INDEX('Size (Model) (2)'!Y:Y,3*(ROW()-2)+3),"")</f>
        <v>0</v>
      </c>
      <c r="Z85">
        <f>IF($A85&lt;&gt;"",INDEX('Size (Model) (2)'!Z:Z,3*(ROW()-2)+3),"")</f>
        <v>0</v>
      </c>
    </row>
    <row r="86" spans="1:26" x14ac:dyDescent="0.2">
      <c r="A86" s="13">
        <f>IF(INDEX('Size (Model) (2)'!A:A,3*(ROW()-2)+2)&lt;&gt;"",INDEX('Size (Model) (2)'!A:A,3*(ROW()-2)+2),"")</f>
        <v>45363</v>
      </c>
      <c r="B86">
        <f>IF($A86&lt;&gt;"",INDEX('Size (Model) (2)'!B:B,3*(ROW()-2)+3),"")</f>
        <v>0</v>
      </c>
      <c r="C86">
        <f>IF($A86&lt;&gt;"",INDEX('Size (Model) (2)'!C:C,3*(ROW()-2)+3),"")</f>
        <v>6.9660777385159023E-3</v>
      </c>
      <c r="D86">
        <f>IF($A86&lt;&gt;"",INDEX('Size (Model) (2)'!D:D,3*(ROW()-2)+3),"")</f>
        <v>4.1590717299578063E-2</v>
      </c>
      <c r="E86">
        <f>IF($A86&lt;&gt;"",INDEX('Size (Model) (2)'!E:E,3*(ROW()-2)+3),"")</f>
        <v>0</v>
      </c>
      <c r="F86">
        <f>IF($A86&lt;&gt;"",INDEX('Size (Model) (2)'!F:F,3*(ROW()-2)+3),"")</f>
        <v>0</v>
      </c>
      <c r="G86">
        <f>IF($A86&lt;&gt;"",INDEX('Size (Model) (2)'!G:G,3*(ROW()-2)+3),"")</f>
        <v>2.0095820591233438E-2</v>
      </c>
      <c r="H86">
        <f>IF($A86&lt;&gt;"",INDEX('Size (Model) (2)'!H:H,3*(ROW()-2)+3),"")</f>
        <v>0</v>
      </c>
      <c r="I86">
        <f>IF($A86&lt;&gt;"",INDEX('Size (Model) (2)'!I:I,3*(ROW()-2)+3),"")</f>
        <v>-6.7745704467353949E-3</v>
      </c>
      <c r="J86">
        <f>IF($A86&lt;&gt;"",INDEX('Size (Model) (2)'!J:J,3*(ROW()-2)+3),"")</f>
        <v>0</v>
      </c>
      <c r="K86">
        <f>IF($A86&lt;&gt;"",INDEX('Size (Model) (2)'!K:K,3*(ROW()-2)+3),"")</f>
        <v>0</v>
      </c>
      <c r="L86">
        <f>IF($A86&lt;&gt;"",INDEX('Size (Model) (2)'!L:L,3*(ROW()-2)+3),"")</f>
        <v>0</v>
      </c>
      <c r="M86">
        <f>IF($A86&lt;&gt;"",INDEX('Size (Model) (2)'!M:M,3*(ROW()-2)+3),"")</f>
        <v>0</v>
      </c>
      <c r="N86">
        <f>IF($A86&lt;&gt;"",INDEX('Size (Model) (2)'!N:N,3*(ROW()-2)+3),"")</f>
        <v>0</v>
      </c>
      <c r="O86">
        <f>IF($A86&lt;&gt;"",INDEX('Size (Model) (2)'!O:O,3*(ROW()-2)+3),"")</f>
        <v>0</v>
      </c>
      <c r="P86">
        <f>IF($A86&lt;&gt;"",INDEX('Size (Model) (2)'!P:P,3*(ROW()-2)+3),"")</f>
        <v>1.7608985765124555E-2</v>
      </c>
      <c r="Q86">
        <f>IF($A86&lt;&gt;"",INDEX('Size (Model) (2)'!Q:Q,3*(ROW()-2)+3),"")</f>
        <v>2.0457281217571777E-2</v>
      </c>
      <c r="R86">
        <f>IF($A86&lt;&gt;"",INDEX('Size (Model) (2)'!R:R,3*(ROW()-2)+3),"")</f>
        <v>2.2359715670024226E-2</v>
      </c>
      <c r="S86">
        <f>IF($A86&lt;&gt;"",INDEX('Size (Model) (2)'!S:S,3*(ROW()-2)+3),"")</f>
        <v>0</v>
      </c>
      <c r="T86">
        <f>IF($A86&lt;&gt;"",INDEX('Size (Model) (2)'!T:T,3*(ROW()-2)+3),"")</f>
        <v>0</v>
      </c>
      <c r="U86">
        <f>IF($A86&lt;&gt;"",INDEX('Size (Model) (2)'!U:U,3*(ROW()-2)+3),"")</f>
        <v>2.0430209953343704E-2</v>
      </c>
      <c r="V86">
        <f>IF($A86&lt;&gt;"",INDEX('Size (Model) (2)'!V:V,3*(ROW()-2)+3),"")</f>
        <v>2.4806640625000001E-2</v>
      </c>
      <c r="W86">
        <f>IF($A86&lt;&gt;"",INDEX('Size (Model) (2)'!W:W,3*(ROW()-2)+3),"")</f>
        <v>0</v>
      </c>
      <c r="X86">
        <f>IF($A86&lt;&gt;"",INDEX('Size (Model) (2)'!X:X,3*(ROW()-2)+3),"")</f>
        <v>0</v>
      </c>
      <c r="Y86">
        <f>IF($A86&lt;&gt;"",INDEX('Size (Model) (2)'!Y:Y,3*(ROW()-2)+3),"")</f>
        <v>0</v>
      </c>
      <c r="Z86">
        <f>IF($A86&lt;&gt;"",INDEX('Size (Model) (2)'!Z:Z,3*(ROW()-2)+3),"")</f>
        <v>0</v>
      </c>
    </row>
    <row r="87" spans="1:26" x14ac:dyDescent="0.2">
      <c r="A87" s="13">
        <f>IF(INDEX('Size (Model) (2)'!A:A,3*(ROW()-2)+2)&lt;&gt;"",INDEX('Size (Model) (2)'!A:A,3*(ROW()-2)+2),"")</f>
        <v>45364</v>
      </c>
      <c r="B87">
        <f>IF($A87&lt;&gt;"",INDEX('Size (Model) (2)'!B:B,3*(ROW()-2)+3),"")</f>
        <v>0</v>
      </c>
      <c r="C87">
        <f>IF($A87&lt;&gt;"",INDEX('Size (Model) (2)'!C:C,3*(ROW()-2)+3),"")</f>
        <v>0</v>
      </c>
      <c r="D87">
        <f>IF($A87&lt;&gt;"",INDEX('Size (Model) (2)'!D:D,3*(ROW()-2)+3),"")</f>
        <v>4.4881209503239747E-2</v>
      </c>
      <c r="E87">
        <f>IF($A87&lt;&gt;"",INDEX('Size (Model) (2)'!E:E,3*(ROW()-2)+3),"")</f>
        <v>0</v>
      </c>
      <c r="F87">
        <f>IF($A87&lt;&gt;"",INDEX('Size (Model) (2)'!F:F,3*(ROW()-2)+3),"")</f>
        <v>0</v>
      </c>
      <c r="G87">
        <f>IF($A87&lt;&gt;"",INDEX('Size (Model) (2)'!G:G,3*(ROW()-2)+3),"")</f>
        <v>2.0095820591233438E-2</v>
      </c>
      <c r="H87">
        <f>IF($A87&lt;&gt;"",INDEX('Size (Model) (2)'!H:H,3*(ROW()-2)+3),"")</f>
        <v>0</v>
      </c>
      <c r="I87">
        <f>IF($A87&lt;&gt;"",INDEX('Size (Model) (2)'!I:I,3*(ROW()-2)+3),"")</f>
        <v>0</v>
      </c>
      <c r="J87">
        <f>IF($A87&lt;&gt;"",INDEX('Size (Model) (2)'!J:J,3*(ROW()-2)+3),"")</f>
        <v>0</v>
      </c>
      <c r="K87">
        <f>IF($A87&lt;&gt;"",INDEX('Size (Model) (2)'!K:K,3*(ROW()-2)+3),"")</f>
        <v>0</v>
      </c>
      <c r="L87">
        <f>IF($A87&lt;&gt;"",INDEX('Size (Model) (2)'!L:L,3*(ROW()-2)+3),"")</f>
        <v>0</v>
      </c>
      <c r="M87">
        <f>IF($A87&lt;&gt;"",INDEX('Size (Model) (2)'!M:M,3*(ROW()-2)+3),"")</f>
        <v>0</v>
      </c>
      <c r="N87">
        <f>IF($A87&lt;&gt;"",INDEX('Size (Model) (2)'!N:N,3*(ROW()-2)+3),"")</f>
        <v>0</v>
      </c>
      <c r="O87">
        <f>IF($A87&lt;&gt;"",INDEX('Size (Model) (2)'!O:O,3*(ROW()-2)+3),"")</f>
        <v>0</v>
      </c>
      <c r="P87">
        <f>IF($A87&lt;&gt;"",INDEX('Size (Model) (2)'!P:P,3*(ROW()-2)+3),"")</f>
        <v>1.7608985765124555E-2</v>
      </c>
      <c r="Q87">
        <f>IF($A87&lt;&gt;"",INDEX('Size (Model) (2)'!Q:Q,3*(ROW()-2)+3),"")</f>
        <v>2.0457281217571777E-2</v>
      </c>
      <c r="R87">
        <f>IF($A87&lt;&gt;"",INDEX('Size (Model) (2)'!R:R,3*(ROW()-2)+3),"")</f>
        <v>2.2359715670024226E-2</v>
      </c>
      <c r="S87">
        <f>IF($A87&lt;&gt;"",INDEX('Size (Model) (2)'!S:S,3*(ROW()-2)+3),"")</f>
        <v>0</v>
      </c>
      <c r="T87">
        <f>IF($A87&lt;&gt;"",INDEX('Size (Model) (2)'!T:T,3*(ROW()-2)+3),"")</f>
        <v>2.1950704225352117E-2</v>
      </c>
      <c r="U87">
        <f>IF($A87&lt;&gt;"",INDEX('Size (Model) (2)'!U:U,3*(ROW()-2)+3),"")</f>
        <v>2.0430209953343704E-2</v>
      </c>
      <c r="V87">
        <f>IF($A87&lt;&gt;"",INDEX('Size (Model) (2)'!V:V,3*(ROW()-2)+3),"")</f>
        <v>2.4806640625000001E-2</v>
      </c>
      <c r="W87">
        <f>IF($A87&lt;&gt;"",INDEX('Size (Model) (2)'!W:W,3*(ROW()-2)+3),"")</f>
        <v>0</v>
      </c>
      <c r="X87">
        <f>IF($A87&lt;&gt;"",INDEX('Size (Model) (2)'!X:X,3*(ROW()-2)+3),"")</f>
        <v>0</v>
      </c>
      <c r="Y87">
        <f>IF($A87&lt;&gt;"",INDEX('Size (Model) (2)'!Y:Y,3*(ROW()-2)+3),"")</f>
        <v>0</v>
      </c>
      <c r="Z87">
        <f>IF($A87&lt;&gt;"",INDEX('Size (Model) (2)'!Z:Z,3*(ROW()-2)+3),"")</f>
        <v>0</v>
      </c>
    </row>
    <row r="88" spans="1:26" x14ac:dyDescent="0.2">
      <c r="A88" s="13">
        <f>IF(INDEX('Size (Model) (2)'!A:A,3*(ROW()-2)+2)&lt;&gt;"",INDEX('Size (Model) (2)'!A:A,3*(ROW()-2)+2),"")</f>
        <v>45365</v>
      </c>
      <c r="B88">
        <f>IF($A88&lt;&gt;"",INDEX('Size (Model) (2)'!B:B,3*(ROW()-2)+3),"")</f>
        <v>0</v>
      </c>
      <c r="C88">
        <f>IF($A88&lt;&gt;"",INDEX('Size (Model) (2)'!C:C,3*(ROW()-2)+3),"")</f>
        <v>0</v>
      </c>
      <c r="D88">
        <f>IF($A88&lt;&gt;"",INDEX('Size (Model) (2)'!D:D,3*(ROW()-2)+3),"")</f>
        <v>4.4881209503239747E-2</v>
      </c>
      <c r="E88">
        <f>IF($A88&lt;&gt;"",INDEX('Size (Model) (2)'!E:E,3*(ROW()-2)+3),"")</f>
        <v>0</v>
      </c>
      <c r="F88">
        <f>IF($A88&lt;&gt;"",INDEX('Size (Model) (2)'!F:F,3*(ROW()-2)+3),"")</f>
        <v>0</v>
      </c>
      <c r="G88">
        <f>IF($A88&lt;&gt;"",INDEX('Size (Model) (2)'!G:G,3*(ROW()-2)+3),"")</f>
        <v>2.0095820591233438E-2</v>
      </c>
      <c r="H88">
        <f>IF($A88&lt;&gt;"",INDEX('Size (Model) (2)'!H:H,3*(ROW()-2)+3),"")</f>
        <v>-1.0419681088314004E-2</v>
      </c>
      <c r="I88">
        <f>IF($A88&lt;&gt;"",INDEX('Size (Model) (2)'!I:I,3*(ROW()-2)+3),"")</f>
        <v>0</v>
      </c>
      <c r="J88">
        <f>IF($A88&lt;&gt;"",INDEX('Size (Model) (2)'!J:J,3*(ROW()-2)+3),"")</f>
        <v>0</v>
      </c>
      <c r="K88">
        <f>IF($A88&lt;&gt;"",INDEX('Size (Model) (2)'!K:K,3*(ROW()-2)+3),"")</f>
        <v>0</v>
      </c>
      <c r="L88">
        <f>IF($A88&lt;&gt;"",INDEX('Size (Model) (2)'!L:L,3*(ROW()-2)+3),"")</f>
        <v>0</v>
      </c>
      <c r="M88">
        <f>IF($A88&lt;&gt;"",INDEX('Size (Model) (2)'!M:M,3*(ROW()-2)+3),"")</f>
        <v>7.0026753597122295E-3</v>
      </c>
      <c r="N88">
        <f>IF($A88&lt;&gt;"",INDEX('Size (Model) (2)'!N:N,3*(ROW()-2)+3),"")</f>
        <v>0</v>
      </c>
      <c r="O88">
        <f>IF($A88&lt;&gt;"",INDEX('Size (Model) (2)'!O:O,3*(ROW()-2)+3),"")</f>
        <v>0</v>
      </c>
      <c r="P88">
        <f>IF($A88&lt;&gt;"",INDEX('Size (Model) (2)'!P:P,3*(ROW()-2)+3),"")</f>
        <v>1.7608985765124555E-2</v>
      </c>
      <c r="Q88">
        <f>IF($A88&lt;&gt;"",INDEX('Size (Model) (2)'!Q:Q,3*(ROW()-2)+3),"")</f>
        <v>1.6072187822497419E-2</v>
      </c>
      <c r="R88">
        <f>IF($A88&lt;&gt;"",INDEX('Size (Model) (2)'!R:R,3*(ROW()-2)+3),"")</f>
        <v>2.2359715670024226E-2</v>
      </c>
      <c r="S88">
        <f>IF($A88&lt;&gt;"",INDEX('Size (Model) (2)'!S:S,3*(ROW()-2)+3),"")</f>
        <v>0</v>
      </c>
      <c r="T88">
        <f>IF($A88&lt;&gt;"",INDEX('Size (Model) (2)'!T:T,3*(ROW()-2)+3),"")</f>
        <v>0</v>
      </c>
      <c r="U88">
        <f>IF($A88&lt;&gt;"",INDEX('Size (Model) (2)'!U:U,3*(ROW()-2)+3),"")</f>
        <v>2.0430209953343704E-2</v>
      </c>
      <c r="V88">
        <f>IF($A88&lt;&gt;"",INDEX('Size (Model) (2)'!V:V,3*(ROW()-2)+3),"")</f>
        <v>3.349236559139785E-2</v>
      </c>
      <c r="W88">
        <f>IF($A88&lt;&gt;"",INDEX('Size (Model) (2)'!W:W,3*(ROW()-2)+3),"")</f>
        <v>0</v>
      </c>
      <c r="X88">
        <f>IF($A88&lt;&gt;"",INDEX('Size (Model) (2)'!X:X,3*(ROW()-2)+3),"")</f>
        <v>0</v>
      </c>
      <c r="Y88">
        <f>IF($A88&lt;&gt;"",INDEX('Size (Model) (2)'!Y:Y,3*(ROW()-2)+3),"")</f>
        <v>0</v>
      </c>
      <c r="Z88">
        <f>IF($A88&lt;&gt;"",INDEX('Size (Model) (2)'!Z:Z,3*(ROW()-2)+3),"")</f>
        <v>0</v>
      </c>
    </row>
    <row r="89" spans="1:26" x14ac:dyDescent="0.2">
      <c r="A89" s="13">
        <f>IF(INDEX('Size (Model) (2)'!A:A,3*(ROW()-2)+2)&lt;&gt;"",INDEX('Size (Model) (2)'!A:A,3*(ROW()-2)+2),"")</f>
        <v>45366</v>
      </c>
      <c r="B89">
        <f>IF($A89&lt;&gt;"",INDEX('Size (Model) (2)'!B:B,3*(ROW()-2)+3),"")</f>
        <v>0</v>
      </c>
      <c r="C89">
        <f>IF($A89&lt;&gt;"",INDEX('Size (Model) (2)'!C:C,3*(ROW()-2)+3),"")</f>
        <v>0</v>
      </c>
      <c r="D89">
        <f>IF($A89&lt;&gt;"",INDEX('Size (Model) (2)'!D:D,3*(ROW()-2)+3),"")</f>
        <v>4.4881209503239747E-2</v>
      </c>
      <c r="E89">
        <f>IF($A89&lt;&gt;"",INDEX('Size (Model) (2)'!E:E,3*(ROW()-2)+3),"")</f>
        <v>0</v>
      </c>
      <c r="F89">
        <f>IF($A89&lt;&gt;"",INDEX('Size (Model) (2)'!F:F,3*(ROW()-2)+3),"")</f>
        <v>0</v>
      </c>
      <c r="G89">
        <f>IF($A89&lt;&gt;"",INDEX('Size (Model) (2)'!G:G,3*(ROW()-2)+3),"")</f>
        <v>2.0095820591233438E-2</v>
      </c>
      <c r="H89">
        <f>IF($A89&lt;&gt;"",INDEX('Size (Model) (2)'!H:H,3*(ROW()-2)+3),"")</f>
        <v>-1.0419681088314004E-2</v>
      </c>
      <c r="I89">
        <f>IF($A89&lt;&gt;"",INDEX('Size (Model) (2)'!I:I,3*(ROW()-2)+3),"")</f>
        <v>0</v>
      </c>
      <c r="J89">
        <f>IF($A89&lt;&gt;"",INDEX('Size (Model) (2)'!J:J,3*(ROW()-2)+3),"")</f>
        <v>0</v>
      </c>
      <c r="K89">
        <f>IF($A89&lt;&gt;"",INDEX('Size (Model) (2)'!K:K,3*(ROW()-2)+3),"")</f>
        <v>0</v>
      </c>
      <c r="L89">
        <f>IF($A89&lt;&gt;"",INDEX('Size (Model) (2)'!L:L,3*(ROW()-2)+3),"")</f>
        <v>0</v>
      </c>
      <c r="M89">
        <f>IF($A89&lt;&gt;"",INDEX('Size (Model) (2)'!M:M,3*(ROW()-2)+3),"")</f>
        <v>7.0026753597122295E-3</v>
      </c>
      <c r="N89">
        <f>IF($A89&lt;&gt;"",INDEX('Size (Model) (2)'!N:N,3*(ROW()-2)+3),"")</f>
        <v>0</v>
      </c>
      <c r="O89">
        <f>IF($A89&lt;&gt;"",INDEX('Size (Model) (2)'!O:O,3*(ROW()-2)+3),"")</f>
        <v>0</v>
      </c>
      <c r="P89">
        <f>IF($A89&lt;&gt;"",INDEX('Size (Model) (2)'!P:P,3*(ROW()-2)+3),"")</f>
        <v>1.7608985765124555E-2</v>
      </c>
      <c r="Q89">
        <f>IF($A89&lt;&gt;"",INDEX('Size (Model) (2)'!Q:Q,3*(ROW()-2)+3),"")</f>
        <v>1.6072187822497419E-2</v>
      </c>
      <c r="R89">
        <f>IF($A89&lt;&gt;"",INDEX('Size (Model) (2)'!R:R,3*(ROW()-2)+3),"")</f>
        <v>2.2359715670024226E-2</v>
      </c>
      <c r="S89">
        <f>IF($A89&lt;&gt;"",INDEX('Size (Model) (2)'!S:S,3*(ROW()-2)+3),"")</f>
        <v>0</v>
      </c>
      <c r="T89">
        <f>IF($A89&lt;&gt;"",INDEX('Size (Model) (2)'!T:T,3*(ROW()-2)+3),"")</f>
        <v>0</v>
      </c>
      <c r="U89">
        <f>IF($A89&lt;&gt;"",INDEX('Size (Model) (2)'!U:U,3*(ROW()-2)+3),"")</f>
        <v>2.0430209953343704E-2</v>
      </c>
      <c r="V89">
        <f>IF($A89&lt;&gt;"",INDEX('Size (Model) (2)'!V:V,3*(ROW()-2)+3),"")</f>
        <v>3.349236559139785E-2</v>
      </c>
      <c r="W89">
        <f>IF($A89&lt;&gt;"",INDEX('Size (Model) (2)'!W:W,3*(ROW()-2)+3),"")</f>
        <v>0</v>
      </c>
      <c r="X89">
        <f>IF($A89&lt;&gt;"",INDEX('Size (Model) (2)'!X:X,3*(ROW()-2)+3),"")</f>
        <v>0</v>
      </c>
      <c r="Y89">
        <f>IF($A89&lt;&gt;"",INDEX('Size (Model) (2)'!Y:Y,3*(ROW()-2)+3),"")</f>
        <v>0</v>
      </c>
      <c r="Z89">
        <f>IF($A89&lt;&gt;"",INDEX('Size (Model) (2)'!Z:Z,3*(ROW()-2)+3),"")</f>
        <v>0</v>
      </c>
    </row>
    <row r="90" spans="1:26" x14ac:dyDescent="0.2">
      <c r="A90" s="13">
        <f>IF(INDEX('Size (Model) (2)'!A:A,3*(ROW()-2)+2)&lt;&gt;"",INDEX('Size (Model) (2)'!A:A,3*(ROW()-2)+2),"")</f>
        <v>45369</v>
      </c>
      <c r="B90">
        <f>IF($A90&lt;&gt;"",INDEX('Size (Model) (2)'!B:B,3*(ROW()-2)+3),"")</f>
        <v>0</v>
      </c>
      <c r="C90">
        <f>IF($A90&lt;&gt;"",INDEX('Size (Model) (2)'!C:C,3*(ROW()-2)+3),"")</f>
        <v>0</v>
      </c>
      <c r="D90">
        <f>IF($A90&lt;&gt;"",INDEX('Size (Model) (2)'!D:D,3*(ROW()-2)+3),"")</f>
        <v>4.4881209503239747E-2</v>
      </c>
      <c r="E90">
        <f>IF($A90&lt;&gt;"",INDEX('Size (Model) (2)'!E:E,3*(ROW()-2)+3),"")</f>
        <v>0</v>
      </c>
      <c r="F90">
        <f>IF($A90&lt;&gt;"",INDEX('Size (Model) (2)'!F:F,3*(ROW()-2)+3),"")</f>
        <v>0</v>
      </c>
      <c r="G90">
        <f>IF($A90&lt;&gt;"",INDEX('Size (Model) (2)'!G:G,3*(ROW()-2)+3),"")</f>
        <v>2.0095820591233438E-2</v>
      </c>
      <c r="H90">
        <f>IF($A90&lt;&gt;"",INDEX('Size (Model) (2)'!H:H,3*(ROW()-2)+3),"")</f>
        <v>-1.0419681088314004E-2</v>
      </c>
      <c r="I90">
        <f>IF($A90&lt;&gt;"",INDEX('Size (Model) (2)'!I:I,3*(ROW()-2)+3),"")</f>
        <v>0</v>
      </c>
      <c r="J90">
        <f>IF($A90&lt;&gt;"",INDEX('Size (Model) (2)'!J:J,3*(ROW()-2)+3),"")</f>
        <v>0</v>
      </c>
      <c r="K90">
        <f>IF($A90&lt;&gt;"",INDEX('Size (Model) (2)'!K:K,3*(ROW()-2)+3),"")</f>
        <v>0</v>
      </c>
      <c r="L90">
        <f>IF($A90&lt;&gt;"",INDEX('Size (Model) (2)'!L:L,3*(ROW()-2)+3),"")</f>
        <v>0</v>
      </c>
      <c r="M90">
        <f>IF($A90&lt;&gt;"",INDEX('Size (Model) (2)'!M:M,3*(ROW()-2)+3),"")</f>
        <v>7.0026753597122295E-3</v>
      </c>
      <c r="N90">
        <f>IF($A90&lt;&gt;"",INDEX('Size (Model) (2)'!N:N,3*(ROW()-2)+3),"")</f>
        <v>0</v>
      </c>
      <c r="O90">
        <f>IF($A90&lt;&gt;"",INDEX('Size (Model) (2)'!O:O,3*(ROW()-2)+3),"")</f>
        <v>0</v>
      </c>
      <c r="P90">
        <f>IF($A90&lt;&gt;"",INDEX('Size (Model) (2)'!P:P,3*(ROW()-2)+3),"")</f>
        <v>1.7608985765124555E-2</v>
      </c>
      <c r="Q90">
        <f>IF($A90&lt;&gt;"",INDEX('Size (Model) (2)'!Q:Q,3*(ROW()-2)+3),"")</f>
        <v>1.6072187822497419E-2</v>
      </c>
      <c r="R90">
        <f>IF($A90&lt;&gt;"",INDEX('Size (Model) (2)'!R:R,3*(ROW()-2)+3),"")</f>
        <v>2.2359715670024226E-2</v>
      </c>
      <c r="S90">
        <f>IF($A90&lt;&gt;"",INDEX('Size (Model) (2)'!S:S,3*(ROW()-2)+3),"")</f>
        <v>0</v>
      </c>
      <c r="T90">
        <f>IF($A90&lt;&gt;"",INDEX('Size (Model) (2)'!T:T,3*(ROW()-2)+3),"")</f>
        <v>0</v>
      </c>
      <c r="U90">
        <f>IF($A90&lt;&gt;"",INDEX('Size (Model) (2)'!U:U,3*(ROW()-2)+3),"")</f>
        <v>2.0430209953343704E-2</v>
      </c>
      <c r="V90">
        <f>IF($A90&lt;&gt;"",INDEX('Size (Model) (2)'!V:V,3*(ROW()-2)+3),"")</f>
        <v>2.4626242071881604E-2</v>
      </c>
      <c r="W90">
        <f>IF($A90&lt;&gt;"",INDEX('Size (Model) (2)'!W:W,3*(ROW()-2)+3),"")</f>
        <v>0</v>
      </c>
      <c r="X90">
        <f>IF($A90&lt;&gt;"",INDEX('Size (Model) (2)'!X:X,3*(ROW()-2)+3),"")</f>
        <v>0</v>
      </c>
      <c r="Y90">
        <f>IF($A90&lt;&gt;"",INDEX('Size (Model) (2)'!Y:Y,3*(ROW()-2)+3),"")</f>
        <v>0</v>
      </c>
      <c r="Z90">
        <f>IF($A90&lt;&gt;"",INDEX('Size (Model) (2)'!Z:Z,3*(ROW()-2)+3),"")</f>
        <v>0</v>
      </c>
    </row>
    <row r="91" spans="1:26" x14ac:dyDescent="0.2">
      <c r="A91" s="13">
        <f>IF(INDEX('Size (Model) (2)'!A:A,3*(ROW()-2)+2)&lt;&gt;"",INDEX('Size (Model) (2)'!A:A,3*(ROW()-2)+2),"")</f>
        <v>45370</v>
      </c>
      <c r="B91">
        <f>IF($A91&lt;&gt;"",INDEX('Size (Model) (2)'!B:B,3*(ROW()-2)+3),"")</f>
        <v>0</v>
      </c>
      <c r="C91">
        <f>IF($A91&lt;&gt;"",INDEX('Size (Model) (2)'!C:C,3*(ROW()-2)+3),"")</f>
        <v>1.2459931930693068E-2</v>
      </c>
      <c r="D91">
        <f>IF($A91&lt;&gt;"",INDEX('Size (Model) (2)'!D:D,3*(ROW()-2)+3),"")</f>
        <v>0</v>
      </c>
      <c r="E91">
        <f>IF($A91&lt;&gt;"",INDEX('Size (Model) (2)'!E:E,3*(ROW()-2)+3),"")</f>
        <v>5.1572173435784864E-3</v>
      </c>
      <c r="F91">
        <f>IF($A91&lt;&gt;"",INDEX('Size (Model) (2)'!F:F,3*(ROW()-2)+3),"")</f>
        <v>0</v>
      </c>
      <c r="G91">
        <f>IF($A91&lt;&gt;"",INDEX('Size (Model) (2)'!G:G,3*(ROW()-2)+3),"")</f>
        <v>2.0095820591233438E-2</v>
      </c>
      <c r="H91">
        <f>IF($A91&lt;&gt;"",INDEX('Size (Model) (2)'!H:H,3*(ROW()-2)+3),"")</f>
        <v>-1.0419681088314004E-2</v>
      </c>
      <c r="I91">
        <f>IF($A91&lt;&gt;"",INDEX('Size (Model) (2)'!I:I,3*(ROW()-2)+3),"")</f>
        <v>0</v>
      </c>
      <c r="J91">
        <f>IF($A91&lt;&gt;"",INDEX('Size (Model) (2)'!J:J,3*(ROW()-2)+3),"")</f>
        <v>0</v>
      </c>
      <c r="K91">
        <f>IF($A91&lt;&gt;"",INDEX('Size (Model) (2)'!K:K,3*(ROW()-2)+3),"")</f>
        <v>0</v>
      </c>
      <c r="L91">
        <f>IF($A91&lt;&gt;"",INDEX('Size (Model) (2)'!L:L,3*(ROW()-2)+3),"")</f>
        <v>0</v>
      </c>
      <c r="M91">
        <f>IF($A91&lt;&gt;"",INDEX('Size (Model) (2)'!M:M,3*(ROW()-2)+3),"")</f>
        <v>7.0026753597122295E-3</v>
      </c>
      <c r="N91">
        <f>IF($A91&lt;&gt;"",INDEX('Size (Model) (2)'!N:N,3*(ROW()-2)+3),"")</f>
        <v>0</v>
      </c>
      <c r="O91">
        <f>IF($A91&lt;&gt;"",INDEX('Size (Model) (2)'!O:O,3*(ROW()-2)+3),"")</f>
        <v>0</v>
      </c>
      <c r="P91">
        <f>IF($A91&lt;&gt;"",INDEX('Size (Model) (2)'!P:P,3*(ROW()-2)+3),"")</f>
        <v>2.4317934782608699E-2</v>
      </c>
      <c r="Q91">
        <f>IF($A91&lt;&gt;"",INDEX('Size (Model) (2)'!Q:Q,3*(ROW()-2)+3),"")</f>
        <v>0</v>
      </c>
      <c r="R91">
        <f>IF($A91&lt;&gt;"",INDEX('Size (Model) (2)'!R:R,3*(ROW()-2)+3),"")</f>
        <v>2.2359715670024226E-2</v>
      </c>
      <c r="S91">
        <f>IF($A91&lt;&gt;"",INDEX('Size (Model) (2)'!S:S,3*(ROW()-2)+3),"")</f>
        <v>0</v>
      </c>
      <c r="T91">
        <f>IF($A91&lt;&gt;"",INDEX('Size (Model) (2)'!T:T,3*(ROW()-2)+3),"")</f>
        <v>0</v>
      </c>
      <c r="U91">
        <f>IF($A91&lt;&gt;"",INDEX('Size (Model) (2)'!U:U,3*(ROW()-2)+3),"")</f>
        <v>2.0430209953343704E-2</v>
      </c>
      <c r="V91">
        <f>IF($A91&lt;&gt;"",INDEX('Size (Model) (2)'!V:V,3*(ROW()-2)+3),"")</f>
        <v>2.4626242071881604E-2</v>
      </c>
      <c r="W91">
        <f>IF($A91&lt;&gt;"",INDEX('Size (Model) (2)'!W:W,3*(ROW()-2)+3),"")</f>
        <v>0</v>
      </c>
      <c r="X91">
        <f>IF($A91&lt;&gt;"",INDEX('Size (Model) (2)'!X:X,3*(ROW()-2)+3),"")</f>
        <v>0</v>
      </c>
      <c r="Y91">
        <f>IF($A91&lt;&gt;"",INDEX('Size (Model) (2)'!Y:Y,3*(ROW()-2)+3),"")</f>
        <v>0</v>
      </c>
      <c r="Z91">
        <f>IF($A91&lt;&gt;"",INDEX('Size (Model) (2)'!Z:Z,3*(ROW()-2)+3),"")</f>
        <v>0</v>
      </c>
    </row>
    <row r="92" spans="1:26" x14ac:dyDescent="0.2">
      <c r="A92" s="13">
        <f>IF(INDEX('Size (Model) (2)'!A:A,3*(ROW()-2)+2)&lt;&gt;"",INDEX('Size (Model) (2)'!A:A,3*(ROW()-2)+2),"")</f>
        <v>45371</v>
      </c>
      <c r="B92">
        <f>IF($A92&lt;&gt;"",INDEX('Size (Model) (2)'!B:B,3*(ROW()-2)+3),"")</f>
        <v>0</v>
      </c>
      <c r="C92">
        <f>IF($A92&lt;&gt;"",INDEX('Size (Model) (2)'!C:C,3*(ROW()-2)+3),"")</f>
        <v>1.2459931930693068E-2</v>
      </c>
      <c r="D92">
        <f>IF($A92&lt;&gt;"",INDEX('Size (Model) (2)'!D:D,3*(ROW()-2)+3),"")</f>
        <v>0</v>
      </c>
      <c r="E92">
        <f>IF($A92&lt;&gt;"",INDEX('Size (Model) (2)'!E:E,3*(ROW()-2)+3),"")</f>
        <v>0</v>
      </c>
      <c r="F92">
        <f>IF($A92&lt;&gt;"",INDEX('Size (Model) (2)'!F:F,3*(ROW()-2)+3),"")</f>
        <v>8.1080357142857152E-3</v>
      </c>
      <c r="G92">
        <f>IF($A92&lt;&gt;"",INDEX('Size (Model) (2)'!G:G,3*(ROW()-2)+3),"")</f>
        <v>2.0095820591233438E-2</v>
      </c>
      <c r="H92">
        <f>IF($A92&lt;&gt;"",INDEX('Size (Model) (2)'!H:H,3*(ROW()-2)+3),"")</f>
        <v>-1.0419681088314004E-2</v>
      </c>
      <c r="I92">
        <f>IF($A92&lt;&gt;"",INDEX('Size (Model) (2)'!I:I,3*(ROW()-2)+3),"")</f>
        <v>0</v>
      </c>
      <c r="J92">
        <f>IF($A92&lt;&gt;"",INDEX('Size (Model) (2)'!J:J,3*(ROW()-2)+3),"")</f>
        <v>0</v>
      </c>
      <c r="K92">
        <f>IF($A92&lt;&gt;"",INDEX('Size (Model) (2)'!K:K,3*(ROW()-2)+3),"")</f>
        <v>0</v>
      </c>
      <c r="L92">
        <f>IF($A92&lt;&gt;"",INDEX('Size (Model) (2)'!L:L,3*(ROW()-2)+3),"")</f>
        <v>0</v>
      </c>
      <c r="M92">
        <f>IF($A92&lt;&gt;"",INDEX('Size (Model) (2)'!M:M,3*(ROW()-2)+3),"")</f>
        <v>7.0026753597122295E-3</v>
      </c>
      <c r="N92">
        <f>IF($A92&lt;&gt;"",INDEX('Size (Model) (2)'!N:N,3*(ROW()-2)+3),"")</f>
        <v>0</v>
      </c>
      <c r="O92">
        <f>IF($A92&lt;&gt;"",INDEX('Size (Model) (2)'!O:O,3*(ROW()-2)+3),"")</f>
        <v>0</v>
      </c>
      <c r="P92">
        <f>IF($A92&lt;&gt;"",INDEX('Size (Model) (2)'!P:P,3*(ROW()-2)+3),"")</f>
        <v>2.4317934782608699E-2</v>
      </c>
      <c r="Q92">
        <f>IF($A92&lt;&gt;"",INDEX('Size (Model) (2)'!Q:Q,3*(ROW()-2)+3),"")</f>
        <v>0</v>
      </c>
      <c r="R92">
        <f>IF($A92&lt;&gt;"",INDEX('Size (Model) (2)'!R:R,3*(ROW()-2)+3),"")</f>
        <v>2.2359715670024226E-2</v>
      </c>
      <c r="S92">
        <f>IF($A92&lt;&gt;"",INDEX('Size (Model) (2)'!S:S,3*(ROW()-2)+3),"")</f>
        <v>0</v>
      </c>
      <c r="T92">
        <f>IF($A92&lt;&gt;"",INDEX('Size (Model) (2)'!T:T,3*(ROW()-2)+3),"")</f>
        <v>0</v>
      </c>
      <c r="U92">
        <f>IF($A92&lt;&gt;"",INDEX('Size (Model) (2)'!U:U,3*(ROW()-2)+3),"")</f>
        <v>2.0430209953343704E-2</v>
      </c>
      <c r="V92">
        <f>IF($A92&lt;&gt;"",INDEX('Size (Model) (2)'!V:V,3*(ROW()-2)+3),"")</f>
        <v>2.4626242071881604E-2</v>
      </c>
      <c r="W92">
        <f>IF($A92&lt;&gt;"",INDEX('Size (Model) (2)'!W:W,3*(ROW()-2)+3),"")</f>
        <v>0</v>
      </c>
      <c r="X92">
        <f>IF($A92&lt;&gt;"",INDEX('Size (Model) (2)'!X:X,3*(ROW()-2)+3),"")</f>
        <v>0</v>
      </c>
      <c r="Y92">
        <f>IF($A92&lt;&gt;"",INDEX('Size (Model) (2)'!Y:Y,3*(ROW()-2)+3),"")</f>
        <v>0</v>
      </c>
      <c r="Z92">
        <f>IF($A92&lt;&gt;"",INDEX('Size (Model) (2)'!Z:Z,3*(ROW()-2)+3),"")</f>
        <v>0</v>
      </c>
    </row>
    <row r="93" spans="1:26" x14ac:dyDescent="0.2">
      <c r="A93" s="13">
        <f>IF(INDEX('Size (Model) (2)'!A:A,3*(ROW()-2)+2)&lt;&gt;"",INDEX('Size (Model) (2)'!A:A,3*(ROW()-2)+2),"")</f>
        <v>45372</v>
      </c>
      <c r="B93">
        <f>IF($A93&lt;&gt;"",INDEX('Size (Model) (2)'!B:B,3*(ROW()-2)+3),"")</f>
        <v>0</v>
      </c>
      <c r="C93">
        <f>IF($A93&lt;&gt;"",INDEX('Size (Model) (2)'!C:C,3*(ROW()-2)+3),"")</f>
        <v>1.6587140854940435E-2</v>
      </c>
      <c r="D93">
        <f>IF($A93&lt;&gt;"",INDEX('Size (Model) (2)'!D:D,3*(ROW()-2)+3),"")</f>
        <v>0</v>
      </c>
      <c r="E93">
        <f>IF($A93&lt;&gt;"",INDEX('Size (Model) (2)'!E:E,3*(ROW()-2)+3),"")</f>
        <v>0</v>
      </c>
      <c r="F93">
        <f>IF($A93&lt;&gt;"",INDEX('Size (Model) (2)'!F:F,3*(ROW()-2)+3),"")</f>
        <v>8.1080357142857152E-3</v>
      </c>
      <c r="G93">
        <f>IF($A93&lt;&gt;"",INDEX('Size (Model) (2)'!G:G,3*(ROW()-2)+3),"")</f>
        <v>2.0095820591233438E-2</v>
      </c>
      <c r="H93">
        <f>IF($A93&lt;&gt;"",INDEX('Size (Model) (2)'!H:H,3*(ROW()-2)+3),"")</f>
        <v>-1.0419681088314004E-2</v>
      </c>
      <c r="I93">
        <f>IF($A93&lt;&gt;"",INDEX('Size (Model) (2)'!I:I,3*(ROW()-2)+3),"")</f>
        <v>0</v>
      </c>
      <c r="J93">
        <f>IF($A93&lt;&gt;"",INDEX('Size (Model) (2)'!J:J,3*(ROW()-2)+3),"")</f>
        <v>0</v>
      </c>
      <c r="K93">
        <f>IF($A93&lt;&gt;"",INDEX('Size (Model) (2)'!K:K,3*(ROW()-2)+3),"")</f>
        <v>0</v>
      </c>
      <c r="L93">
        <f>IF($A93&lt;&gt;"",INDEX('Size (Model) (2)'!L:L,3*(ROW()-2)+3),"")</f>
        <v>0</v>
      </c>
      <c r="M93">
        <f>IF($A93&lt;&gt;"",INDEX('Size (Model) (2)'!M:M,3*(ROW()-2)+3),"")</f>
        <v>7.0026753597122295E-3</v>
      </c>
      <c r="N93">
        <f>IF($A93&lt;&gt;"",INDEX('Size (Model) (2)'!N:N,3*(ROW()-2)+3),"")</f>
        <v>0</v>
      </c>
      <c r="O93">
        <f>IF($A93&lt;&gt;"",INDEX('Size (Model) (2)'!O:O,3*(ROW()-2)+3),"")</f>
        <v>0</v>
      </c>
      <c r="P93">
        <f>IF($A93&lt;&gt;"",INDEX('Size (Model) (2)'!P:P,3*(ROW()-2)+3),"")</f>
        <v>1.6523455497382201E-2</v>
      </c>
      <c r="Q93">
        <f>IF($A93&lt;&gt;"",INDEX('Size (Model) (2)'!Q:Q,3*(ROW()-2)+3),"")</f>
        <v>0</v>
      </c>
      <c r="R93">
        <f>IF($A93&lt;&gt;"",INDEX('Size (Model) (2)'!R:R,3*(ROW()-2)+3),"")</f>
        <v>2.2359715670024226E-2</v>
      </c>
      <c r="S93">
        <f>IF($A93&lt;&gt;"",INDEX('Size (Model) (2)'!S:S,3*(ROW()-2)+3),"")</f>
        <v>0</v>
      </c>
      <c r="T93">
        <f>IF($A93&lt;&gt;"",INDEX('Size (Model) (2)'!T:T,3*(ROW()-2)+3),"")</f>
        <v>0</v>
      </c>
      <c r="U93">
        <f>IF($A93&lt;&gt;"",INDEX('Size (Model) (2)'!U:U,3*(ROW()-2)+3),"")</f>
        <v>2.0430209953343704E-2</v>
      </c>
      <c r="V93">
        <f>IF($A93&lt;&gt;"",INDEX('Size (Model) (2)'!V:V,3*(ROW()-2)+3),"")</f>
        <v>2.4626242071881604E-2</v>
      </c>
      <c r="W93">
        <f>IF($A93&lt;&gt;"",INDEX('Size (Model) (2)'!W:W,3*(ROW()-2)+3),"")</f>
        <v>0</v>
      </c>
      <c r="X93">
        <f>IF($A93&lt;&gt;"",INDEX('Size (Model) (2)'!X:X,3*(ROW()-2)+3),"")</f>
        <v>0</v>
      </c>
      <c r="Y93">
        <f>IF($A93&lt;&gt;"",INDEX('Size (Model) (2)'!Y:Y,3*(ROW()-2)+3),"")</f>
        <v>0</v>
      </c>
      <c r="Z93">
        <f>IF($A93&lt;&gt;"",INDEX('Size (Model) (2)'!Z:Z,3*(ROW()-2)+3),"")</f>
        <v>0</v>
      </c>
    </row>
    <row r="94" spans="1:26" x14ac:dyDescent="0.2">
      <c r="A94" s="13">
        <f>IF(INDEX('Size (Model) (2)'!A:A,3*(ROW()-2)+2)&lt;&gt;"",INDEX('Size (Model) (2)'!A:A,3*(ROW()-2)+2),"")</f>
        <v>45373</v>
      </c>
      <c r="B94">
        <f>IF($A94&lt;&gt;"",INDEX('Size (Model) (2)'!B:B,3*(ROW()-2)+3),"")</f>
        <v>0</v>
      </c>
      <c r="C94">
        <f>IF($A94&lt;&gt;"",INDEX('Size (Model) (2)'!C:C,3*(ROW()-2)+3),"")</f>
        <v>2.1427771433591005E-2</v>
      </c>
      <c r="D94">
        <f>IF($A94&lt;&gt;"",INDEX('Size (Model) (2)'!D:D,3*(ROW()-2)+3),"")</f>
        <v>0</v>
      </c>
      <c r="E94">
        <f>IF($A94&lt;&gt;"",INDEX('Size (Model) (2)'!E:E,3*(ROW()-2)+3),"")</f>
        <v>5.3600032959789067E-3</v>
      </c>
      <c r="F94">
        <f>IF($A94&lt;&gt;"",INDEX('Size (Model) (2)'!F:F,3*(ROW()-2)+3),"")</f>
        <v>0</v>
      </c>
      <c r="G94">
        <f>IF($A94&lt;&gt;"",INDEX('Size (Model) (2)'!G:G,3*(ROW()-2)+3),"")</f>
        <v>2.0095820591233438E-2</v>
      </c>
      <c r="H94">
        <f>IF($A94&lt;&gt;"",INDEX('Size (Model) (2)'!H:H,3*(ROW()-2)+3),"")</f>
        <v>-1.0419681088314004E-2</v>
      </c>
      <c r="I94">
        <f>IF($A94&lt;&gt;"",INDEX('Size (Model) (2)'!I:I,3*(ROW()-2)+3),"")</f>
        <v>-2.5516082635983262E-2</v>
      </c>
      <c r="J94">
        <f>IF($A94&lt;&gt;"",INDEX('Size (Model) (2)'!J:J,3*(ROW()-2)+3),"")</f>
        <v>0</v>
      </c>
      <c r="K94">
        <f>IF($A94&lt;&gt;"",INDEX('Size (Model) (2)'!K:K,3*(ROW()-2)+3),"")</f>
        <v>0</v>
      </c>
      <c r="L94">
        <f>IF($A94&lt;&gt;"",INDEX('Size (Model) (2)'!L:L,3*(ROW()-2)+3),"")</f>
        <v>0</v>
      </c>
      <c r="M94">
        <f>IF($A94&lt;&gt;"",INDEX('Size (Model) (2)'!M:M,3*(ROW()-2)+3),"")</f>
        <v>7.0026753597122295E-3</v>
      </c>
      <c r="N94">
        <f>IF($A94&lt;&gt;"",INDEX('Size (Model) (2)'!N:N,3*(ROW()-2)+3),"")</f>
        <v>0</v>
      </c>
      <c r="O94">
        <f>IF($A94&lt;&gt;"",INDEX('Size (Model) (2)'!O:O,3*(ROW()-2)+3),"")</f>
        <v>0</v>
      </c>
      <c r="P94">
        <f>IF($A94&lt;&gt;"",INDEX('Size (Model) (2)'!P:P,3*(ROW()-2)+3),"")</f>
        <v>2.1043284161490684E-2</v>
      </c>
      <c r="Q94">
        <f>IF($A94&lt;&gt;"",INDEX('Size (Model) (2)'!Q:Q,3*(ROW()-2)+3),"")</f>
        <v>0</v>
      </c>
      <c r="R94">
        <f>IF($A94&lt;&gt;"",INDEX('Size (Model) (2)'!R:R,3*(ROW()-2)+3),"")</f>
        <v>2.2359715670024226E-2</v>
      </c>
      <c r="S94">
        <f>IF($A94&lt;&gt;"",INDEX('Size (Model) (2)'!S:S,3*(ROW()-2)+3),"")</f>
        <v>0</v>
      </c>
      <c r="T94">
        <f>IF($A94&lt;&gt;"",INDEX('Size (Model) (2)'!T:T,3*(ROW()-2)+3),"")</f>
        <v>0</v>
      </c>
      <c r="U94">
        <f>IF($A94&lt;&gt;"",INDEX('Size (Model) (2)'!U:U,3*(ROW()-2)+3),"")</f>
        <v>2.0430209953343704E-2</v>
      </c>
      <c r="V94">
        <f>IF($A94&lt;&gt;"",INDEX('Size (Model) (2)'!V:V,3*(ROW()-2)+3),"")</f>
        <v>2.4626242071881604E-2</v>
      </c>
      <c r="W94">
        <f>IF($A94&lt;&gt;"",INDEX('Size (Model) (2)'!W:W,3*(ROW()-2)+3),"")</f>
        <v>0</v>
      </c>
      <c r="X94">
        <f>IF($A94&lt;&gt;"",INDEX('Size (Model) (2)'!X:X,3*(ROW()-2)+3),"")</f>
        <v>0</v>
      </c>
      <c r="Y94">
        <f>IF($A94&lt;&gt;"",INDEX('Size (Model) (2)'!Y:Y,3*(ROW()-2)+3),"")</f>
        <v>0</v>
      </c>
      <c r="Z94">
        <f>IF($A94&lt;&gt;"",INDEX('Size (Model) (2)'!Z:Z,3*(ROW()-2)+3),"")</f>
        <v>0</v>
      </c>
    </row>
    <row r="95" spans="1:26" x14ac:dyDescent="0.2">
      <c r="A95" s="13">
        <f>IF(INDEX('Size (Model) (2)'!A:A,3*(ROW()-2)+2)&lt;&gt;"",INDEX('Size (Model) (2)'!A:A,3*(ROW()-2)+2),"")</f>
        <v>45373</v>
      </c>
      <c r="B95">
        <f>IF($A95&lt;&gt;"",INDEX('Size (Model) (2)'!B:B,3*(ROW()-2)+3),"")</f>
        <v>0</v>
      </c>
      <c r="C95">
        <f>IF($A95&lt;&gt;"",INDEX('Size (Model) (2)'!C:C,3*(ROW()-2)+3),"")</f>
        <v>2.1427771433591005E-2</v>
      </c>
      <c r="D95">
        <f>IF($A95&lt;&gt;"",INDEX('Size (Model) (2)'!D:D,3*(ROW()-2)+3),"")</f>
        <v>0</v>
      </c>
      <c r="E95">
        <f>IF($A95&lt;&gt;"",INDEX('Size (Model) (2)'!E:E,3*(ROW()-2)+3),"")</f>
        <v>5.3600032959789067E-3</v>
      </c>
      <c r="F95">
        <f>IF($A95&lt;&gt;"",INDEX('Size (Model) (2)'!F:F,3*(ROW()-2)+3),"")</f>
        <v>0</v>
      </c>
      <c r="G95">
        <f>IF($A95&lt;&gt;"",INDEX('Size (Model) (2)'!G:G,3*(ROW()-2)+3),"")</f>
        <v>2.0095820591233438E-2</v>
      </c>
      <c r="H95">
        <f>IF($A95&lt;&gt;"",INDEX('Size (Model) (2)'!H:H,3*(ROW()-2)+3),"")</f>
        <v>-1.0419681088314004E-2</v>
      </c>
      <c r="I95">
        <f>IF($A95&lt;&gt;"",INDEX('Size (Model) (2)'!I:I,3*(ROW()-2)+3),"")</f>
        <v>-2.5516082635983262E-2</v>
      </c>
      <c r="J95">
        <f>IF($A95&lt;&gt;"",INDEX('Size (Model) (2)'!J:J,3*(ROW()-2)+3),"")</f>
        <v>0</v>
      </c>
      <c r="K95">
        <f>IF($A95&lt;&gt;"",INDEX('Size (Model) (2)'!K:K,3*(ROW()-2)+3),"")</f>
        <v>0</v>
      </c>
      <c r="L95">
        <f>IF($A95&lt;&gt;"",INDEX('Size (Model) (2)'!L:L,3*(ROW()-2)+3),"")</f>
        <v>0</v>
      </c>
      <c r="M95">
        <f>IF($A95&lt;&gt;"",INDEX('Size (Model) (2)'!M:M,3*(ROW()-2)+3),"")</f>
        <v>7.0026753597122295E-3</v>
      </c>
      <c r="N95">
        <f>IF($A95&lt;&gt;"",INDEX('Size (Model) (2)'!N:N,3*(ROW()-2)+3),"")</f>
        <v>0</v>
      </c>
      <c r="O95">
        <f>IF($A95&lt;&gt;"",INDEX('Size (Model) (2)'!O:O,3*(ROW()-2)+3),"")</f>
        <v>0</v>
      </c>
      <c r="P95">
        <f>IF($A95&lt;&gt;"",INDEX('Size (Model) (2)'!P:P,3*(ROW()-2)+3),"")</f>
        <v>2.1043284161490684E-2</v>
      </c>
      <c r="Q95">
        <f>IF($A95&lt;&gt;"",INDEX('Size (Model) (2)'!Q:Q,3*(ROW()-2)+3),"")</f>
        <v>0</v>
      </c>
      <c r="R95">
        <f>IF($A95&lt;&gt;"",INDEX('Size (Model) (2)'!R:R,3*(ROW()-2)+3),"")</f>
        <v>2.2359715670024226E-2</v>
      </c>
      <c r="S95">
        <f>IF($A95&lt;&gt;"",INDEX('Size (Model) (2)'!S:S,3*(ROW()-2)+3),"")</f>
        <v>0</v>
      </c>
      <c r="T95">
        <f>IF($A95&lt;&gt;"",INDEX('Size (Model) (2)'!T:T,3*(ROW()-2)+3),"")</f>
        <v>0</v>
      </c>
      <c r="U95">
        <f>IF($A95&lt;&gt;"",INDEX('Size (Model) (2)'!U:U,3*(ROW()-2)+3),"")</f>
        <v>2.0430209953343704E-2</v>
      </c>
      <c r="V95">
        <f>IF($A95&lt;&gt;"",INDEX('Size (Model) (2)'!V:V,3*(ROW()-2)+3),"")</f>
        <v>2.4626242071881604E-2</v>
      </c>
      <c r="W95">
        <f>IF($A95&lt;&gt;"",INDEX('Size (Model) (2)'!W:W,3*(ROW()-2)+3),"")</f>
        <v>0</v>
      </c>
      <c r="X95">
        <f>IF($A95&lt;&gt;"",INDEX('Size (Model) (2)'!X:X,3*(ROW()-2)+3),"")</f>
        <v>0</v>
      </c>
      <c r="Y95">
        <f>IF($A95&lt;&gt;"",INDEX('Size (Model) (2)'!Y:Y,3*(ROW()-2)+3),"")</f>
        <v>0</v>
      </c>
      <c r="Z95">
        <f>IF($A95&lt;&gt;"",INDEX('Size (Model) (2)'!Z:Z,3*(ROW()-2)+3),"")</f>
        <v>0</v>
      </c>
    </row>
    <row r="96" spans="1:26" x14ac:dyDescent="0.2">
      <c r="A96" s="13">
        <f>IF(INDEX('Size (Model) (2)'!A:A,3*(ROW()-2)+2)&lt;&gt;"",INDEX('Size (Model) (2)'!A:A,3*(ROW()-2)+2),"")</f>
        <v>45376</v>
      </c>
      <c r="B96">
        <f>IF($A96&lt;&gt;"",INDEX('Size (Model) (2)'!B:B,3*(ROW()-2)+3),"")</f>
        <v>0</v>
      </c>
      <c r="C96">
        <f>IF($A96&lt;&gt;"",INDEX('Size (Model) (2)'!C:C,3*(ROW()-2)+3),"")</f>
        <v>0</v>
      </c>
      <c r="D96">
        <f>IF($A96&lt;&gt;"",INDEX('Size (Model) (2)'!D:D,3*(ROW()-2)+3),"")</f>
        <v>0</v>
      </c>
      <c r="E96">
        <f>IF($A96&lt;&gt;"",INDEX('Size (Model) (2)'!E:E,3*(ROW()-2)+3),"")</f>
        <v>5.3600032959789067E-3</v>
      </c>
      <c r="F96">
        <f>IF($A96&lt;&gt;"",INDEX('Size (Model) (2)'!F:F,3*(ROW()-2)+3),"")</f>
        <v>8.3037663006177102E-3</v>
      </c>
      <c r="G96">
        <f>IF($A96&lt;&gt;"",INDEX('Size (Model) (2)'!G:G,3*(ROW()-2)+3),"")</f>
        <v>2.0095820591233438E-2</v>
      </c>
      <c r="H96">
        <f>IF($A96&lt;&gt;"",INDEX('Size (Model) (2)'!H:H,3*(ROW()-2)+3),"")</f>
        <v>-1.0419681088314004E-2</v>
      </c>
      <c r="I96">
        <f>IF($A96&lt;&gt;"",INDEX('Size (Model) (2)'!I:I,3*(ROW()-2)+3),"")</f>
        <v>-2.5516082635983262E-2</v>
      </c>
      <c r="J96">
        <f>IF($A96&lt;&gt;"",INDEX('Size (Model) (2)'!J:J,3*(ROW()-2)+3),"")</f>
        <v>0</v>
      </c>
      <c r="K96">
        <f>IF($A96&lt;&gt;"",INDEX('Size (Model) (2)'!K:K,3*(ROW()-2)+3),"")</f>
        <v>0</v>
      </c>
      <c r="L96">
        <f>IF($A96&lt;&gt;"",INDEX('Size (Model) (2)'!L:L,3*(ROW()-2)+3),"")</f>
        <v>0</v>
      </c>
      <c r="M96">
        <f>IF($A96&lt;&gt;"",INDEX('Size (Model) (2)'!M:M,3*(ROW()-2)+3),"")</f>
        <v>7.0026753597122295E-3</v>
      </c>
      <c r="N96">
        <f>IF($A96&lt;&gt;"",INDEX('Size (Model) (2)'!N:N,3*(ROW()-2)+3),"")</f>
        <v>0</v>
      </c>
      <c r="O96">
        <f>IF($A96&lt;&gt;"",INDEX('Size (Model) (2)'!O:O,3*(ROW()-2)+3),"")</f>
        <v>0</v>
      </c>
      <c r="P96">
        <f>IF($A96&lt;&gt;"",INDEX('Size (Model) (2)'!P:P,3*(ROW()-2)+3),"")</f>
        <v>2.5040194894791312E-2</v>
      </c>
      <c r="Q96">
        <f>IF($A96&lt;&gt;"",INDEX('Size (Model) (2)'!Q:Q,3*(ROW()-2)+3),"")</f>
        <v>0</v>
      </c>
      <c r="R96">
        <f>IF($A96&lt;&gt;"",INDEX('Size (Model) (2)'!R:R,3*(ROW()-2)+3),"")</f>
        <v>2.2359715670024226E-2</v>
      </c>
      <c r="S96">
        <f>IF($A96&lt;&gt;"",INDEX('Size (Model) (2)'!S:S,3*(ROW()-2)+3),"")</f>
        <v>0</v>
      </c>
      <c r="T96">
        <f>IF($A96&lt;&gt;"",INDEX('Size (Model) (2)'!T:T,3*(ROW()-2)+3),"")</f>
        <v>0</v>
      </c>
      <c r="U96">
        <f>IF($A96&lt;&gt;"",INDEX('Size (Model) (2)'!U:U,3*(ROW()-2)+3),"")</f>
        <v>2.0430209953343704E-2</v>
      </c>
      <c r="V96">
        <f>IF($A96&lt;&gt;"",INDEX('Size (Model) (2)'!V:V,3*(ROW()-2)+3),"")</f>
        <v>1.6862142857142864E-2</v>
      </c>
      <c r="W96">
        <f>IF($A96&lt;&gt;"",INDEX('Size (Model) (2)'!W:W,3*(ROW()-2)+3),"")</f>
        <v>0</v>
      </c>
      <c r="X96">
        <f>IF($A96&lt;&gt;"",INDEX('Size (Model) (2)'!X:X,3*(ROW()-2)+3),"")</f>
        <v>0</v>
      </c>
      <c r="Y96">
        <f>IF($A96&lt;&gt;"",INDEX('Size (Model) (2)'!Y:Y,3*(ROW()-2)+3),"")</f>
        <v>0</v>
      </c>
      <c r="Z96">
        <f>IF($A96&lt;&gt;"",INDEX('Size (Model) (2)'!Z:Z,3*(ROW()-2)+3),"")</f>
        <v>0</v>
      </c>
    </row>
    <row r="97" spans="1:26" x14ac:dyDescent="0.2">
      <c r="A97" s="13">
        <f>IF(INDEX('Size (Model) (2)'!A:A,3*(ROW()-2)+2)&lt;&gt;"",INDEX('Size (Model) (2)'!A:A,3*(ROW()-2)+2),"")</f>
        <v>45377</v>
      </c>
      <c r="B97">
        <f>IF($A97&lt;&gt;"",INDEX('Size (Model) (2)'!B:B,3*(ROW()-2)+3),"")</f>
        <v>0</v>
      </c>
      <c r="C97">
        <f>IF($A97&lt;&gt;"",INDEX('Size (Model) (2)'!C:C,3*(ROW()-2)+3),"")</f>
        <v>0</v>
      </c>
      <c r="D97">
        <f>IF($A97&lt;&gt;"",INDEX('Size (Model) (2)'!D:D,3*(ROW()-2)+3),"")</f>
        <v>0</v>
      </c>
      <c r="E97">
        <f>IF($A97&lt;&gt;"",INDEX('Size (Model) (2)'!E:E,3*(ROW()-2)+3),"")</f>
        <v>5.3600032959789067E-3</v>
      </c>
      <c r="F97">
        <f>IF($A97&lt;&gt;"",INDEX('Size (Model) (2)'!F:F,3*(ROW()-2)+3),"")</f>
        <v>8.3037663006177102E-3</v>
      </c>
      <c r="G97">
        <f>IF($A97&lt;&gt;"",INDEX('Size (Model) (2)'!G:G,3*(ROW()-2)+3),"")</f>
        <v>2.0095820591233438E-2</v>
      </c>
      <c r="H97">
        <f>IF($A97&lt;&gt;"",INDEX('Size (Model) (2)'!H:H,3*(ROW()-2)+3),"")</f>
        <v>-1.0419681088314004E-2</v>
      </c>
      <c r="I97">
        <f>IF($A97&lt;&gt;"",INDEX('Size (Model) (2)'!I:I,3*(ROW()-2)+3),"")</f>
        <v>-2.5516082635983262E-2</v>
      </c>
      <c r="J97">
        <f>IF($A97&lt;&gt;"",INDEX('Size (Model) (2)'!J:J,3*(ROW()-2)+3),"")</f>
        <v>0</v>
      </c>
      <c r="K97">
        <f>IF($A97&lt;&gt;"",INDEX('Size (Model) (2)'!K:K,3*(ROW()-2)+3),"")</f>
        <v>0</v>
      </c>
      <c r="L97">
        <f>IF($A97&lt;&gt;"",INDEX('Size (Model) (2)'!L:L,3*(ROW()-2)+3),"")</f>
        <v>0</v>
      </c>
      <c r="M97">
        <f>IF($A97&lt;&gt;"",INDEX('Size (Model) (2)'!M:M,3*(ROW()-2)+3),"")</f>
        <v>7.0026753597122295E-3</v>
      </c>
      <c r="N97">
        <f>IF($A97&lt;&gt;"",INDEX('Size (Model) (2)'!N:N,3*(ROW()-2)+3),"")</f>
        <v>0</v>
      </c>
      <c r="O97">
        <f>IF($A97&lt;&gt;"",INDEX('Size (Model) (2)'!O:O,3*(ROW()-2)+3),"")</f>
        <v>0</v>
      </c>
      <c r="P97">
        <f>IF($A97&lt;&gt;"",INDEX('Size (Model) (2)'!P:P,3*(ROW()-2)+3),"")</f>
        <v>2.5040194894791312E-2</v>
      </c>
      <c r="Q97">
        <f>IF($A97&lt;&gt;"",INDEX('Size (Model) (2)'!Q:Q,3*(ROW()-2)+3),"")</f>
        <v>0</v>
      </c>
      <c r="R97">
        <f>IF($A97&lt;&gt;"",INDEX('Size (Model) (2)'!R:R,3*(ROW()-2)+3),"")</f>
        <v>2.2359715670024226E-2</v>
      </c>
      <c r="S97">
        <f>IF($A97&lt;&gt;"",INDEX('Size (Model) (2)'!S:S,3*(ROW()-2)+3),"")</f>
        <v>0</v>
      </c>
      <c r="T97">
        <f>IF($A97&lt;&gt;"",INDEX('Size (Model) (2)'!T:T,3*(ROW()-2)+3),"")</f>
        <v>0</v>
      </c>
      <c r="U97">
        <f>IF($A97&lt;&gt;"",INDEX('Size (Model) (2)'!U:U,3*(ROW()-2)+3),"")</f>
        <v>2.0430209953343704E-2</v>
      </c>
      <c r="V97">
        <f>IF($A97&lt;&gt;"",INDEX('Size (Model) (2)'!V:V,3*(ROW()-2)+3),"")</f>
        <v>2.5131390845070427E-2</v>
      </c>
      <c r="W97">
        <f>IF($A97&lt;&gt;"",INDEX('Size (Model) (2)'!W:W,3*(ROW()-2)+3),"")</f>
        <v>0</v>
      </c>
      <c r="X97">
        <f>IF($A97&lt;&gt;"",INDEX('Size (Model) (2)'!X:X,3*(ROW()-2)+3),"")</f>
        <v>0</v>
      </c>
      <c r="Y97">
        <f>IF($A97&lt;&gt;"",INDEX('Size (Model) (2)'!Y:Y,3*(ROW()-2)+3),"")</f>
        <v>0</v>
      </c>
      <c r="Z97">
        <f>IF($A97&lt;&gt;"",INDEX('Size (Model) (2)'!Z:Z,3*(ROW()-2)+3),"")</f>
        <v>0</v>
      </c>
    </row>
    <row r="98" spans="1:26" x14ac:dyDescent="0.2">
      <c r="A98" s="13">
        <f>IF(INDEX('Size (Model) (2)'!A:A,3*(ROW()-2)+2)&lt;&gt;"",INDEX('Size (Model) (2)'!A:A,3*(ROW()-2)+2),"")</f>
        <v>45379</v>
      </c>
      <c r="B98">
        <f>IF($A98&lt;&gt;"",INDEX('Size (Model) (2)'!B:B,3*(ROW()-2)+3),"")</f>
        <v>0</v>
      </c>
      <c r="C98">
        <f>IF($A98&lt;&gt;"",INDEX('Size (Model) (2)'!C:C,3*(ROW()-2)+3),"")</f>
        <v>0</v>
      </c>
      <c r="D98">
        <f>IF($A98&lt;&gt;"",INDEX('Size (Model) (2)'!D:D,3*(ROW()-2)+3),"")</f>
        <v>0</v>
      </c>
      <c r="E98">
        <f>IF($A98&lt;&gt;"",INDEX('Size (Model) (2)'!E:E,3*(ROW()-2)+3),"")</f>
        <v>5.3600032959789067E-3</v>
      </c>
      <c r="F98">
        <f>IF($A98&lt;&gt;"",INDEX('Size (Model) (2)'!F:F,3*(ROW()-2)+3),"")</f>
        <v>8.3037663006177102E-3</v>
      </c>
      <c r="G98">
        <f>IF($A98&lt;&gt;"",INDEX('Size (Model) (2)'!G:G,3*(ROW()-2)+3),"")</f>
        <v>2.0095820591233438E-2</v>
      </c>
      <c r="H98">
        <f>IF($A98&lt;&gt;"",INDEX('Size (Model) (2)'!H:H,3*(ROW()-2)+3),"")</f>
        <v>-1.0419681088314004E-2</v>
      </c>
      <c r="I98">
        <f>IF($A98&lt;&gt;"",INDEX('Size (Model) (2)'!I:I,3*(ROW()-2)+3),"")</f>
        <v>-2.5516082635983262E-2</v>
      </c>
      <c r="J98">
        <f>IF($A98&lt;&gt;"",INDEX('Size (Model) (2)'!J:J,3*(ROW()-2)+3),"")</f>
        <v>0</v>
      </c>
      <c r="K98">
        <f>IF($A98&lt;&gt;"",INDEX('Size (Model) (2)'!K:K,3*(ROW()-2)+3),"")</f>
        <v>1.6535579937304076E-2</v>
      </c>
      <c r="L98">
        <f>IF($A98&lt;&gt;"",INDEX('Size (Model) (2)'!L:L,3*(ROW()-2)+3),"")</f>
        <v>0</v>
      </c>
      <c r="M98">
        <f>IF($A98&lt;&gt;"",INDEX('Size (Model) (2)'!M:M,3*(ROW()-2)+3),"")</f>
        <v>7.0026753597122295E-3</v>
      </c>
      <c r="N98">
        <f>IF($A98&lt;&gt;"",INDEX('Size (Model) (2)'!N:N,3*(ROW()-2)+3),"")</f>
        <v>0</v>
      </c>
      <c r="O98">
        <f>IF($A98&lt;&gt;"",INDEX('Size (Model) (2)'!O:O,3*(ROW()-2)+3),"")</f>
        <v>0</v>
      </c>
      <c r="P98">
        <f>IF($A98&lt;&gt;"",INDEX('Size (Model) (2)'!P:P,3*(ROW()-2)+3),"")</f>
        <v>0</v>
      </c>
      <c r="Q98">
        <f>IF($A98&lt;&gt;"",INDEX('Size (Model) (2)'!Q:Q,3*(ROW()-2)+3),"")</f>
        <v>0</v>
      </c>
      <c r="R98">
        <f>IF($A98&lt;&gt;"",INDEX('Size (Model) (2)'!R:R,3*(ROW()-2)+3),"")</f>
        <v>2.2359715670024226E-2</v>
      </c>
      <c r="S98">
        <f>IF($A98&lt;&gt;"",INDEX('Size (Model) (2)'!S:S,3*(ROW()-2)+3),"")</f>
        <v>0</v>
      </c>
      <c r="T98">
        <f>IF($A98&lt;&gt;"",INDEX('Size (Model) (2)'!T:T,3*(ROW()-2)+3),"")</f>
        <v>0</v>
      </c>
      <c r="U98">
        <f>IF($A98&lt;&gt;"",INDEX('Size (Model) (2)'!U:U,3*(ROW()-2)+3),"")</f>
        <v>2.0430209953343704E-2</v>
      </c>
      <c r="V98">
        <f>IF($A98&lt;&gt;"",INDEX('Size (Model) (2)'!V:V,3*(ROW()-2)+3),"")</f>
        <v>2.5131390845070427E-2</v>
      </c>
      <c r="W98">
        <f>IF($A98&lt;&gt;"",INDEX('Size (Model) (2)'!W:W,3*(ROW()-2)+3),"")</f>
        <v>0</v>
      </c>
      <c r="X98">
        <f>IF($A98&lt;&gt;"",INDEX('Size (Model) (2)'!X:X,3*(ROW()-2)+3),"")</f>
        <v>0</v>
      </c>
      <c r="Y98">
        <f>IF($A98&lt;&gt;"",INDEX('Size (Model) (2)'!Y:Y,3*(ROW()-2)+3),"")</f>
        <v>0</v>
      </c>
      <c r="Z98">
        <f>IF($A98&lt;&gt;"",INDEX('Size (Model) (2)'!Z:Z,3*(ROW()-2)+3),"")</f>
        <v>0</v>
      </c>
    </row>
    <row r="99" spans="1:26" x14ac:dyDescent="0.2">
      <c r="A99" s="13">
        <f>IF(INDEX('Size (Model) (2)'!A:A,3*(ROW()-2)+2)&lt;&gt;"",INDEX('Size (Model) (2)'!A:A,3*(ROW()-2)+2),"")</f>
        <v>45383</v>
      </c>
      <c r="B99">
        <f>IF($A99&lt;&gt;"",INDEX('Size (Model) (2)'!B:B,3*(ROW()-2)+3),"")</f>
        <v>0</v>
      </c>
      <c r="C99">
        <f>IF($A99&lt;&gt;"",INDEX('Size (Model) (2)'!C:C,3*(ROW()-2)+3),"")</f>
        <v>0</v>
      </c>
      <c r="D99">
        <f>IF($A99&lt;&gt;"",INDEX('Size (Model) (2)'!D:D,3*(ROW()-2)+3),"")</f>
        <v>0</v>
      </c>
      <c r="E99">
        <f>IF($A99&lt;&gt;"",INDEX('Size (Model) (2)'!E:E,3*(ROW()-2)+3),"")</f>
        <v>5.3600032959789067E-3</v>
      </c>
      <c r="F99">
        <f>IF($A99&lt;&gt;"",INDEX('Size (Model) (2)'!F:F,3*(ROW()-2)+3),"")</f>
        <v>8.3037663006177102E-3</v>
      </c>
      <c r="G99">
        <f>IF($A99&lt;&gt;"",INDEX('Size (Model) (2)'!G:G,3*(ROW()-2)+3),"")</f>
        <v>2.0095820591233438E-2</v>
      </c>
      <c r="H99">
        <f>IF($A99&lt;&gt;"",INDEX('Size (Model) (2)'!H:H,3*(ROW()-2)+3),"")</f>
        <v>-1.0419681088314004E-2</v>
      </c>
      <c r="I99">
        <f>IF($A99&lt;&gt;"",INDEX('Size (Model) (2)'!I:I,3*(ROW()-2)+3),"")</f>
        <v>-2.5516082635983262E-2</v>
      </c>
      <c r="J99">
        <f>IF($A99&lt;&gt;"",INDEX('Size (Model) (2)'!J:J,3*(ROW()-2)+3),"")</f>
        <v>0</v>
      </c>
      <c r="K99">
        <f>IF($A99&lt;&gt;"",INDEX('Size (Model) (2)'!K:K,3*(ROW()-2)+3),"")</f>
        <v>1.6535579937304076E-2</v>
      </c>
      <c r="L99">
        <f>IF($A99&lt;&gt;"",INDEX('Size (Model) (2)'!L:L,3*(ROW()-2)+3),"")</f>
        <v>0</v>
      </c>
      <c r="M99">
        <f>IF($A99&lt;&gt;"",INDEX('Size (Model) (2)'!M:M,3*(ROW()-2)+3),"")</f>
        <v>7.0026753597122295E-3</v>
      </c>
      <c r="N99">
        <f>IF($A99&lt;&gt;"",INDEX('Size (Model) (2)'!N:N,3*(ROW()-2)+3),"")</f>
        <v>0</v>
      </c>
      <c r="O99">
        <f>IF($A99&lt;&gt;"",INDEX('Size (Model) (2)'!O:O,3*(ROW()-2)+3),"")</f>
        <v>0</v>
      </c>
      <c r="P99">
        <f>IF($A99&lt;&gt;"",INDEX('Size (Model) (2)'!P:P,3*(ROW()-2)+3),"")</f>
        <v>0</v>
      </c>
      <c r="Q99">
        <f>IF($A99&lt;&gt;"",INDEX('Size (Model) (2)'!Q:Q,3*(ROW()-2)+3),"")</f>
        <v>0</v>
      </c>
      <c r="R99">
        <f>IF($A99&lt;&gt;"",INDEX('Size (Model) (2)'!R:R,3*(ROW()-2)+3),"")</f>
        <v>2.2359715670024226E-2</v>
      </c>
      <c r="S99">
        <f>IF($A99&lt;&gt;"",INDEX('Size (Model) (2)'!S:S,3*(ROW()-2)+3),"")</f>
        <v>0</v>
      </c>
      <c r="T99">
        <f>IF($A99&lt;&gt;"",INDEX('Size (Model) (2)'!T:T,3*(ROW()-2)+3),"")</f>
        <v>0</v>
      </c>
      <c r="U99">
        <f>IF($A99&lt;&gt;"",INDEX('Size (Model) (2)'!U:U,3*(ROW()-2)+3),"")</f>
        <v>2.0430209953343704E-2</v>
      </c>
      <c r="V99">
        <f>IF($A99&lt;&gt;"",INDEX('Size (Model) (2)'!V:V,3*(ROW()-2)+3),"")</f>
        <v>3.2317244897959181E-2</v>
      </c>
      <c r="W99">
        <f>IF($A99&lt;&gt;"",INDEX('Size (Model) (2)'!W:W,3*(ROW()-2)+3),"")</f>
        <v>0</v>
      </c>
      <c r="X99">
        <f>IF($A99&lt;&gt;"",INDEX('Size (Model) (2)'!X:X,3*(ROW()-2)+3),"")</f>
        <v>0</v>
      </c>
      <c r="Y99">
        <f>IF($A99&lt;&gt;"",INDEX('Size (Model) (2)'!Y:Y,3*(ROW()-2)+3),"")</f>
        <v>0</v>
      </c>
      <c r="Z99">
        <f>IF($A99&lt;&gt;"",INDEX('Size (Model) (2)'!Z:Z,3*(ROW()-2)+3),"")</f>
        <v>0</v>
      </c>
    </row>
    <row r="100" spans="1:26" x14ac:dyDescent="0.2">
      <c r="A100" s="13">
        <f>IF(INDEX('Size (Model) (2)'!A:A,3*(ROW()-2)+2)&lt;&gt;"",INDEX('Size (Model) (2)'!A:A,3*(ROW()-2)+2),"")</f>
        <v>45384</v>
      </c>
      <c r="B100">
        <f>IF($A100&lt;&gt;"",INDEX('Size (Model) (2)'!B:B,3*(ROW()-2)+3),"")</f>
        <v>0</v>
      </c>
      <c r="C100">
        <f>IF($A100&lt;&gt;"",INDEX('Size (Model) (2)'!C:C,3*(ROW()-2)+3),"")</f>
        <v>0</v>
      </c>
      <c r="D100">
        <f>IF($A100&lt;&gt;"",INDEX('Size (Model) (2)'!D:D,3*(ROW()-2)+3),"")</f>
        <v>0</v>
      </c>
      <c r="E100">
        <f>IF($A100&lt;&gt;"",INDEX('Size (Model) (2)'!E:E,3*(ROW()-2)+3),"")</f>
        <v>5.3600032959789067E-3</v>
      </c>
      <c r="F100">
        <f>IF($A100&lt;&gt;"",INDEX('Size (Model) (2)'!F:F,3*(ROW()-2)+3),"")</f>
        <v>8.3037663006177102E-3</v>
      </c>
      <c r="G100">
        <f>IF($A100&lt;&gt;"",INDEX('Size (Model) (2)'!G:G,3*(ROW()-2)+3),"")</f>
        <v>2.0095820591233438E-2</v>
      </c>
      <c r="H100">
        <f>IF($A100&lt;&gt;"",INDEX('Size (Model) (2)'!H:H,3*(ROW()-2)+3),"")</f>
        <v>-1.0419681088314004E-2</v>
      </c>
      <c r="I100">
        <f>IF($A100&lt;&gt;"",INDEX('Size (Model) (2)'!I:I,3*(ROW()-2)+3),"")</f>
        <v>-2.5516082635983262E-2</v>
      </c>
      <c r="J100">
        <f>IF($A100&lt;&gt;"",INDEX('Size (Model) (2)'!J:J,3*(ROW()-2)+3),"")</f>
        <v>0</v>
      </c>
      <c r="K100">
        <f>IF($A100&lt;&gt;"",INDEX('Size (Model) (2)'!K:K,3*(ROW()-2)+3),"")</f>
        <v>1.6535579937304076E-2</v>
      </c>
      <c r="L100">
        <f>IF($A100&lt;&gt;"",INDEX('Size (Model) (2)'!L:L,3*(ROW()-2)+3),"")</f>
        <v>0</v>
      </c>
      <c r="M100">
        <f>IF($A100&lt;&gt;"",INDEX('Size (Model) (2)'!M:M,3*(ROW()-2)+3),"")</f>
        <v>7.0026753597122295E-3</v>
      </c>
      <c r="N100">
        <f>IF($A100&lt;&gt;"",INDEX('Size (Model) (2)'!N:N,3*(ROW()-2)+3),"")</f>
        <v>0</v>
      </c>
      <c r="O100">
        <f>IF($A100&lt;&gt;"",INDEX('Size (Model) (2)'!O:O,3*(ROW()-2)+3),"")</f>
        <v>0</v>
      </c>
      <c r="P100">
        <f>IF($A100&lt;&gt;"",INDEX('Size (Model) (2)'!P:P,3*(ROW()-2)+3),"")</f>
        <v>0</v>
      </c>
      <c r="Q100">
        <f>IF($A100&lt;&gt;"",INDEX('Size (Model) (2)'!Q:Q,3*(ROW()-2)+3),"")</f>
        <v>0</v>
      </c>
      <c r="R100">
        <f>IF($A100&lt;&gt;"",INDEX('Size (Model) (2)'!R:R,3*(ROW()-2)+3),"")</f>
        <v>2.2359715670024226E-2</v>
      </c>
      <c r="S100">
        <f>IF($A100&lt;&gt;"",INDEX('Size (Model) (2)'!S:S,3*(ROW()-2)+3),"")</f>
        <v>0</v>
      </c>
      <c r="T100">
        <f>IF($A100&lt;&gt;"",INDEX('Size (Model) (2)'!T:T,3*(ROW()-2)+3),"")</f>
        <v>0</v>
      </c>
      <c r="U100">
        <f>IF($A100&lt;&gt;"",INDEX('Size (Model) (2)'!U:U,3*(ROW()-2)+3),"")</f>
        <v>2.0430209953343704E-2</v>
      </c>
      <c r="V100">
        <f>IF($A100&lt;&gt;"",INDEX('Size (Model) (2)'!V:V,3*(ROW()-2)+3),"")</f>
        <v>3.2317244897959181E-2</v>
      </c>
      <c r="W100">
        <f>IF($A100&lt;&gt;"",INDEX('Size (Model) (2)'!W:W,3*(ROW()-2)+3),"")</f>
        <v>0</v>
      </c>
      <c r="X100">
        <f>IF($A100&lt;&gt;"",INDEX('Size (Model) (2)'!X:X,3*(ROW()-2)+3),"")</f>
        <v>0</v>
      </c>
      <c r="Y100">
        <f>IF($A100&lt;&gt;"",INDEX('Size (Model) (2)'!Y:Y,3*(ROW()-2)+3),"")</f>
        <v>0</v>
      </c>
      <c r="Z100">
        <f>IF($A100&lt;&gt;"",INDEX('Size (Model) (2)'!Z:Z,3*(ROW()-2)+3),"")</f>
        <v>0</v>
      </c>
    </row>
    <row r="101" spans="1:26" x14ac:dyDescent="0.2">
      <c r="A101" s="13">
        <f>IF(INDEX('Size (Model) (2)'!A:A,3*(ROW()-2)+2)&lt;&gt;"",INDEX('Size (Model) (2)'!A:A,3*(ROW()-2)+2),"")</f>
        <v>45386</v>
      </c>
      <c r="B101">
        <f>IF($A101&lt;&gt;"",INDEX('Size (Model) (2)'!B:B,3*(ROW()-2)+3),"")</f>
        <v>0</v>
      </c>
      <c r="C101">
        <f>IF($A101&lt;&gt;"",INDEX('Size (Model) (2)'!C:C,3*(ROW()-2)+3),"")</f>
        <v>0</v>
      </c>
      <c r="D101">
        <f>IF($A101&lt;&gt;"",INDEX('Size (Model) (2)'!D:D,3*(ROW()-2)+3),"")</f>
        <v>0</v>
      </c>
      <c r="E101">
        <f>IF($A101&lt;&gt;"",INDEX('Size (Model) (2)'!E:E,3*(ROW()-2)+3),"")</f>
        <v>5.3600032959789067E-3</v>
      </c>
      <c r="F101">
        <f>IF($A101&lt;&gt;"",INDEX('Size (Model) (2)'!F:F,3*(ROW()-2)+3),"")</f>
        <v>8.3037663006177102E-3</v>
      </c>
      <c r="G101">
        <f>IF($A101&lt;&gt;"",INDEX('Size (Model) (2)'!G:G,3*(ROW()-2)+3),"")</f>
        <v>1.2442801556420234E-2</v>
      </c>
      <c r="H101">
        <f>IF($A101&lt;&gt;"",INDEX('Size (Model) (2)'!H:H,3*(ROW()-2)+3),"")</f>
        <v>-1.0419681088314004E-2</v>
      </c>
      <c r="I101">
        <f>IF($A101&lt;&gt;"",INDEX('Size (Model) (2)'!I:I,3*(ROW()-2)+3),"")</f>
        <v>-2.5516082635983262E-2</v>
      </c>
      <c r="J101">
        <f>IF($A101&lt;&gt;"",INDEX('Size (Model) (2)'!J:J,3*(ROW()-2)+3),"")</f>
        <v>0</v>
      </c>
      <c r="K101">
        <f>IF($A101&lt;&gt;"",INDEX('Size (Model) (2)'!K:K,3*(ROW()-2)+3),"")</f>
        <v>0</v>
      </c>
      <c r="L101">
        <f>IF($A101&lt;&gt;"",INDEX('Size (Model) (2)'!L:L,3*(ROW()-2)+3),"")</f>
        <v>0</v>
      </c>
      <c r="M101">
        <f>IF($A101&lt;&gt;"",INDEX('Size (Model) (2)'!M:M,3*(ROW()-2)+3),"")</f>
        <v>1.4430505415162454E-2</v>
      </c>
      <c r="N101">
        <f>IF($A101&lt;&gt;"",INDEX('Size (Model) (2)'!N:N,3*(ROW()-2)+3),"")</f>
        <v>0</v>
      </c>
      <c r="O101">
        <f>IF($A101&lt;&gt;"",INDEX('Size (Model) (2)'!O:O,3*(ROW()-2)+3),"")</f>
        <v>0</v>
      </c>
      <c r="P101">
        <f>IF($A101&lt;&gt;"",INDEX('Size (Model) (2)'!P:P,3*(ROW()-2)+3),"")</f>
        <v>2.5406250000000002E-2</v>
      </c>
      <c r="Q101">
        <f>IF($A101&lt;&gt;"",INDEX('Size (Model) (2)'!Q:Q,3*(ROW()-2)+3),"")</f>
        <v>0</v>
      </c>
      <c r="R101">
        <f>IF($A101&lt;&gt;"",INDEX('Size (Model) (2)'!R:R,3*(ROW()-2)+3),"")</f>
        <v>2.2359715670024226E-2</v>
      </c>
      <c r="S101">
        <f>IF($A101&lt;&gt;"",INDEX('Size (Model) (2)'!S:S,3*(ROW()-2)+3),"")</f>
        <v>0</v>
      </c>
      <c r="T101">
        <f>IF($A101&lt;&gt;"",INDEX('Size (Model) (2)'!T:T,3*(ROW()-2)+3),"")</f>
        <v>0</v>
      </c>
      <c r="U101">
        <f>IF($A101&lt;&gt;"",INDEX('Size (Model) (2)'!U:U,3*(ROW()-2)+3),"")</f>
        <v>2.0430209953343704E-2</v>
      </c>
      <c r="V101">
        <f>IF($A101&lt;&gt;"",INDEX('Size (Model) (2)'!V:V,3*(ROW()-2)+3),"")</f>
        <v>2.4390000000000002E-2</v>
      </c>
      <c r="W101">
        <f>IF($A101&lt;&gt;"",INDEX('Size (Model) (2)'!W:W,3*(ROW()-2)+3),"")</f>
        <v>0</v>
      </c>
      <c r="X101">
        <f>IF($A101&lt;&gt;"",INDEX('Size (Model) (2)'!X:X,3*(ROW()-2)+3),"")</f>
        <v>0</v>
      </c>
      <c r="Y101">
        <f>IF($A101&lt;&gt;"",INDEX('Size (Model) (2)'!Y:Y,3*(ROW()-2)+3),"")</f>
        <v>0</v>
      </c>
      <c r="Z101">
        <f>IF($A101&lt;&gt;"",INDEX('Size (Model) (2)'!Z:Z,3*(ROW()-2)+3),"")</f>
        <v>0</v>
      </c>
    </row>
    <row r="102" spans="1:26" x14ac:dyDescent="0.2">
      <c r="A102" s="13">
        <f>IF(INDEX('Size (Model) (2)'!A:A,3*(ROW()-2)+2)&lt;&gt;"",INDEX('Size (Model) (2)'!A:A,3*(ROW()-2)+2),"")</f>
        <v>45387</v>
      </c>
      <c r="B102">
        <f>IF($A102&lt;&gt;"",INDEX('Size (Model) (2)'!B:B,3*(ROW()-2)+3),"")</f>
        <v>0</v>
      </c>
      <c r="C102">
        <f>IF($A102&lt;&gt;"",INDEX('Size (Model) (2)'!C:C,3*(ROW()-2)+3),"")</f>
        <v>1.6832583682008368E-2</v>
      </c>
      <c r="D102">
        <f>IF($A102&lt;&gt;"",INDEX('Size (Model) (2)'!D:D,3*(ROW()-2)+3),"")</f>
        <v>0</v>
      </c>
      <c r="E102">
        <f>IF($A102&lt;&gt;"",INDEX('Size (Model) (2)'!E:E,3*(ROW()-2)+3),"")</f>
        <v>5.3600032959789067E-3</v>
      </c>
      <c r="F102">
        <f>IF($A102&lt;&gt;"",INDEX('Size (Model) (2)'!F:F,3*(ROW()-2)+3),"")</f>
        <v>0</v>
      </c>
      <c r="G102">
        <f>IF($A102&lt;&gt;"",INDEX('Size (Model) (2)'!G:G,3*(ROW()-2)+3),"")</f>
        <v>1.2442801556420234E-2</v>
      </c>
      <c r="H102">
        <f>IF($A102&lt;&gt;"",INDEX('Size (Model) (2)'!H:H,3*(ROW()-2)+3),"")</f>
        <v>-1.0419681088314004E-2</v>
      </c>
      <c r="I102">
        <f>IF($A102&lt;&gt;"",INDEX('Size (Model) (2)'!I:I,3*(ROW()-2)+3),"")</f>
        <v>-2.5516082635983262E-2</v>
      </c>
      <c r="J102">
        <f>IF($A102&lt;&gt;"",INDEX('Size (Model) (2)'!J:J,3*(ROW()-2)+3),"")</f>
        <v>0</v>
      </c>
      <c r="K102">
        <f>IF($A102&lt;&gt;"",INDEX('Size (Model) (2)'!K:K,3*(ROW()-2)+3),"")</f>
        <v>0</v>
      </c>
      <c r="L102">
        <f>IF($A102&lt;&gt;"",INDEX('Size (Model) (2)'!L:L,3*(ROW()-2)+3),"")</f>
        <v>0</v>
      </c>
      <c r="M102">
        <f>IF($A102&lt;&gt;"",INDEX('Size (Model) (2)'!M:M,3*(ROW()-2)+3),"")</f>
        <v>1.4430505415162454E-2</v>
      </c>
      <c r="N102">
        <f>IF($A102&lt;&gt;"",INDEX('Size (Model) (2)'!N:N,3*(ROW()-2)+3),"")</f>
        <v>0</v>
      </c>
      <c r="O102">
        <f>IF($A102&lt;&gt;"",INDEX('Size (Model) (2)'!O:O,3*(ROW()-2)+3),"")</f>
        <v>0</v>
      </c>
      <c r="P102">
        <f>IF($A102&lt;&gt;"",INDEX('Size (Model) (2)'!P:P,3*(ROW()-2)+3),"")</f>
        <v>2.1304435127978819E-2</v>
      </c>
      <c r="Q102">
        <f>IF($A102&lt;&gt;"",INDEX('Size (Model) (2)'!Q:Q,3*(ROW()-2)+3),"")</f>
        <v>0</v>
      </c>
      <c r="R102">
        <f>IF($A102&lt;&gt;"",INDEX('Size (Model) (2)'!R:R,3*(ROW()-2)+3),"")</f>
        <v>2.2359715670024226E-2</v>
      </c>
      <c r="S102">
        <f>IF($A102&lt;&gt;"",INDEX('Size (Model) (2)'!S:S,3*(ROW()-2)+3),"")</f>
        <v>0</v>
      </c>
      <c r="T102">
        <f>IF($A102&lt;&gt;"",INDEX('Size (Model) (2)'!T:T,3*(ROW()-2)+3),"")</f>
        <v>0</v>
      </c>
      <c r="U102">
        <f>IF($A102&lt;&gt;"",INDEX('Size (Model) (2)'!U:U,3*(ROW()-2)+3),"")</f>
        <v>2.0430209953343704E-2</v>
      </c>
      <c r="V102">
        <f>IF($A102&lt;&gt;"",INDEX('Size (Model) (2)'!V:V,3*(ROW()-2)+3),"")</f>
        <v>2.4390000000000002E-2</v>
      </c>
      <c r="W102">
        <f>IF($A102&lt;&gt;"",INDEX('Size (Model) (2)'!W:W,3*(ROW()-2)+3),"")</f>
        <v>0</v>
      </c>
      <c r="X102">
        <f>IF($A102&lt;&gt;"",INDEX('Size (Model) (2)'!X:X,3*(ROW()-2)+3),"")</f>
        <v>0</v>
      </c>
      <c r="Y102">
        <f>IF($A102&lt;&gt;"",INDEX('Size (Model) (2)'!Y:Y,3*(ROW()-2)+3),"")</f>
        <v>0</v>
      </c>
      <c r="Z102">
        <f>IF($A102&lt;&gt;"",INDEX('Size (Model) (2)'!Z:Z,3*(ROW()-2)+3),"")</f>
        <v>0</v>
      </c>
    </row>
    <row r="103" spans="1:26" x14ac:dyDescent="0.2">
      <c r="A103" s="13">
        <f>IF(INDEX('Size (Model) (2)'!A:A,3*(ROW()-2)+2)&lt;&gt;"",INDEX('Size (Model) (2)'!A:A,3*(ROW()-2)+2),"")</f>
        <v>45390</v>
      </c>
      <c r="B103">
        <f>IF($A103&lt;&gt;"",INDEX('Size (Model) (2)'!B:B,3*(ROW()-2)+3),"")</f>
        <v>0</v>
      </c>
      <c r="C103">
        <f>IF($A103&lt;&gt;"",INDEX('Size (Model) (2)'!C:C,3*(ROW()-2)+3),"")</f>
        <v>1.6832583682008368E-2</v>
      </c>
      <c r="D103">
        <f>IF($A103&lt;&gt;"",INDEX('Size (Model) (2)'!D:D,3*(ROW()-2)+3),"")</f>
        <v>0</v>
      </c>
      <c r="E103">
        <f>IF($A103&lt;&gt;"",INDEX('Size (Model) (2)'!E:E,3*(ROW()-2)+3),"")</f>
        <v>5.3600032959789067E-3</v>
      </c>
      <c r="F103">
        <f>IF($A103&lt;&gt;"",INDEX('Size (Model) (2)'!F:F,3*(ROW()-2)+3),"")</f>
        <v>0</v>
      </c>
      <c r="G103">
        <f>IF($A103&lt;&gt;"",INDEX('Size (Model) (2)'!G:G,3*(ROW()-2)+3),"")</f>
        <v>1.2442801556420234E-2</v>
      </c>
      <c r="H103">
        <f>IF($A103&lt;&gt;"",INDEX('Size (Model) (2)'!H:H,3*(ROW()-2)+3),"")</f>
        <v>-1.0419681088314004E-2</v>
      </c>
      <c r="I103">
        <f>IF($A103&lt;&gt;"",INDEX('Size (Model) (2)'!I:I,3*(ROW()-2)+3),"")</f>
        <v>-2.5516082635983262E-2</v>
      </c>
      <c r="J103">
        <f>IF($A103&lt;&gt;"",INDEX('Size (Model) (2)'!J:J,3*(ROW()-2)+3),"")</f>
        <v>0</v>
      </c>
      <c r="K103">
        <f>IF($A103&lt;&gt;"",INDEX('Size (Model) (2)'!K:K,3*(ROW()-2)+3),"")</f>
        <v>0</v>
      </c>
      <c r="L103">
        <f>IF($A103&lt;&gt;"",INDEX('Size (Model) (2)'!L:L,3*(ROW()-2)+3),"")</f>
        <v>0</v>
      </c>
      <c r="M103">
        <f>IF($A103&lt;&gt;"",INDEX('Size (Model) (2)'!M:M,3*(ROW()-2)+3),"")</f>
        <v>1.4430505415162454E-2</v>
      </c>
      <c r="N103">
        <f>IF($A103&lt;&gt;"",INDEX('Size (Model) (2)'!N:N,3*(ROW()-2)+3),"")</f>
        <v>0</v>
      </c>
      <c r="O103">
        <f>IF($A103&lt;&gt;"",INDEX('Size (Model) (2)'!O:O,3*(ROW()-2)+3),"")</f>
        <v>0</v>
      </c>
      <c r="P103">
        <f>IF($A103&lt;&gt;"",INDEX('Size (Model) (2)'!P:P,3*(ROW()-2)+3),"")</f>
        <v>2.1304435127978819E-2</v>
      </c>
      <c r="Q103">
        <f>IF($A103&lt;&gt;"",INDEX('Size (Model) (2)'!Q:Q,3*(ROW()-2)+3),"")</f>
        <v>0</v>
      </c>
      <c r="R103">
        <f>IF($A103&lt;&gt;"",INDEX('Size (Model) (2)'!R:R,3*(ROW()-2)+3),"")</f>
        <v>2.2359715670024226E-2</v>
      </c>
      <c r="S103">
        <f>IF($A103&lt;&gt;"",INDEX('Size (Model) (2)'!S:S,3*(ROW()-2)+3),"")</f>
        <v>0</v>
      </c>
      <c r="T103">
        <f>IF($A103&lt;&gt;"",INDEX('Size (Model) (2)'!T:T,3*(ROW()-2)+3),"")</f>
        <v>0</v>
      </c>
      <c r="U103">
        <f>IF($A103&lt;&gt;"",INDEX('Size (Model) (2)'!U:U,3*(ROW()-2)+3),"")</f>
        <v>2.0430209953343704E-2</v>
      </c>
      <c r="V103">
        <f>IF($A103&lt;&gt;"",INDEX('Size (Model) (2)'!V:V,3*(ROW()-2)+3),"")</f>
        <v>2.4390000000000002E-2</v>
      </c>
      <c r="W103">
        <f>IF($A103&lt;&gt;"",INDEX('Size (Model) (2)'!W:W,3*(ROW()-2)+3),"")</f>
        <v>0</v>
      </c>
      <c r="X103">
        <f>IF($A103&lt;&gt;"",INDEX('Size (Model) (2)'!X:X,3*(ROW()-2)+3),"")</f>
        <v>0</v>
      </c>
      <c r="Y103">
        <f>IF($A103&lt;&gt;"",INDEX('Size (Model) (2)'!Y:Y,3*(ROW()-2)+3),"")</f>
        <v>0</v>
      </c>
      <c r="Z103">
        <f>IF($A103&lt;&gt;"",INDEX('Size (Model) (2)'!Z:Z,3*(ROW()-2)+3),"")</f>
        <v>0</v>
      </c>
    </row>
    <row r="104" spans="1:26" x14ac:dyDescent="0.2">
      <c r="A104" s="13">
        <f>IF(INDEX('Size (Model) (2)'!A:A,3*(ROW()-2)+2)&lt;&gt;"",INDEX('Size (Model) (2)'!A:A,3*(ROW()-2)+2),"")</f>
        <v>45391</v>
      </c>
      <c r="B104">
        <f>IF($A104&lt;&gt;"",INDEX('Size (Model) (2)'!B:B,3*(ROW()-2)+3),"")</f>
        <v>0</v>
      </c>
      <c r="C104">
        <f>IF($A104&lt;&gt;"",INDEX('Size (Model) (2)'!C:C,3*(ROW()-2)+3),"")</f>
        <v>1.6832583682008368E-2</v>
      </c>
      <c r="D104">
        <f>IF($A104&lt;&gt;"",INDEX('Size (Model) (2)'!D:D,3*(ROW()-2)+3),"")</f>
        <v>0</v>
      </c>
      <c r="E104">
        <f>IF($A104&lt;&gt;"",INDEX('Size (Model) (2)'!E:E,3*(ROW()-2)+3),"")</f>
        <v>5.3600032959789067E-3</v>
      </c>
      <c r="F104">
        <f>IF($A104&lt;&gt;"",INDEX('Size (Model) (2)'!F:F,3*(ROW()-2)+3),"")</f>
        <v>0</v>
      </c>
      <c r="G104">
        <f>IF($A104&lt;&gt;"",INDEX('Size (Model) (2)'!G:G,3*(ROW()-2)+3),"")</f>
        <v>1.2442801556420234E-2</v>
      </c>
      <c r="H104">
        <f>IF($A104&lt;&gt;"",INDEX('Size (Model) (2)'!H:H,3*(ROW()-2)+3),"")</f>
        <v>-1.0419681088314004E-2</v>
      </c>
      <c r="I104">
        <f>IF($A104&lt;&gt;"",INDEX('Size (Model) (2)'!I:I,3*(ROW()-2)+3),"")</f>
        <v>-2.5516082635983262E-2</v>
      </c>
      <c r="J104">
        <f>IF($A104&lt;&gt;"",INDEX('Size (Model) (2)'!J:J,3*(ROW()-2)+3),"")</f>
        <v>0</v>
      </c>
      <c r="K104">
        <f>IF($A104&lt;&gt;"",INDEX('Size (Model) (2)'!K:K,3*(ROW()-2)+3),"")</f>
        <v>0</v>
      </c>
      <c r="L104">
        <f>IF($A104&lt;&gt;"",INDEX('Size (Model) (2)'!L:L,3*(ROW()-2)+3),"")</f>
        <v>0</v>
      </c>
      <c r="M104">
        <f>IF($A104&lt;&gt;"",INDEX('Size (Model) (2)'!M:M,3*(ROW()-2)+3),"")</f>
        <v>1.4430505415162454E-2</v>
      </c>
      <c r="N104">
        <f>IF($A104&lt;&gt;"",INDEX('Size (Model) (2)'!N:N,3*(ROW()-2)+3),"")</f>
        <v>0</v>
      </c>
      <c r="O104">
        <f>IF($A104&lt;&gt;"",INDEX('Size (Model) (2)'!O:O,3*(ROW()-2)+3),"")</f>
        <v>0</v>
      </c>
      <c r="P104">
        <f>IF($A104&lt;&gt;"",INDEX('Size (Model) (2)'!P:P,3*(ROW()-2)+3),"")</f>
        <v>1.721916696718355E-2</v>
      </c>
      <c r="Q104">
        <f>IF($A104&lt;&gt;"",INDEX('Size (Model) (2)'!Q:Q,3*(ROW()-2)+3),"")</f>
        <v>0</v>
      </c>
      <c r="R104">
        <f>IF($A104&lt;&gt;"",INDEX('Size (Model) (2)'!R:R,3*(ROW()-2)+3),"")</f>
        <v>2.2359715670024226E-2</v>
      </c>
      <c r="S104">
        <f>IF($A104&lt;&gt;"",INDEX('Size (Model) (2)'!S:S,3*(ROW()-2)+3),"")</f>
        <v>0</v>
      </c>
      <c r="T104">
        <f>IF($A104&lt;&gt;"",INDEX('Size (Model) (2)'!T:T,3*(ROW()-2)+3),"")</f>
        <v>0</v>
      </c>
      <c r="U104">
        <f>IF($A104&lt;&gt;"",INDEX('Size (Model) (2)'!U:U,3*(ROW()-2)+3),"")</f>
        <v>2.0430209953343704E-2</v>
      </c>
      <c r="V104">
        <f>IF($A104&lt;&gt;"",INDEX('Size (Model) (2)'!V:V,3*(ROW()-2)+3),"")</f>
        <v>2.4390000000000002E-2</v>
      </c>
      <c r="W104">
        <f>IF($A104&lt;&gt;"",INDEX('Size (Model) (2)'!W:W,3*(ROW()-2)+3),"")</f>
        <v>0</v>
      </c>
      <c r="X104">
        <f>IF($A104&lt;&gt;"",INDEX('Size (Model) (2)'!X:X,3*(ROW()-2)+3),"")</f>
        <v>0</v>
      </c>
      <c r="Y104">
        <f>IF($A104&lt;&gt;"",INDEX('Size (Model) (2)'!Y:Y,3*(ROW()-2)+3),"")</f>
        <v>0</v>
      </c>
      <c r="Z104">
        <f>IF($A104&lt;&gt;"",INDEX('Size (Model) (2)'!Z:Z,3*(ROW()-2)+3),"")</f>
        <v>0</v>
      </c>
    </row>
    <row r="105" spans="1:26" x14ac:dyDescent="0.2">
      <c r="A105" s="13">
        <f>IF(INDEX('Size (Model) (2)'!A:A,3*(ROW()-2)+2)&lt;&gt;"",INDEX('Size (Model) (2)'!A:A,3*(ROW()-2)+2),"")</f>
        <v>45392</v>
      </c>
      <c r="B105">
        <f>IF($A105&lt;&gt;"",INDEX('Size (Model) (2)'!B:B,3*(ROW()-2)+3),"")</f>
        <v>0</v>
      </c>
      <c r="C105">
        <f>IF($A105&lt;&gt;"",INDEX('Size (Model) (2)'!C:C,3*(ROW()-2)+3),"")</f>
        <v>1.6832583682008368E-2</v>
      </c>
      <c r="D105">
        <f>IF($A105&lt;&gt;"",INDEX('Size (Model) (2)'!D:D,3*(ROW()-2)+3),"")</f>
        <v>0</v>
      </c>
      <c r="E105">
        <f>IF($A105&lt;&gt;"",INDEX('Size (Model) (2)'!E:E,3*(ROW()-2)+3),"")</f>
        <v>5.3600032959789067E-3</v>
      </c>
      <c r="F105">
        <f>IF($A105&lt;&gt;"",INDEX('Size (Model) (2)'!F:F,3*(ROW()-2)+3),"")</f>
        <v>0</v>
      </c>
      <c r="G105">
        <f>IF($A105&lt;&gt;"",INDEX('Size (Model) (2)'!G:G,3*(ROW()-2)+3),"")</f>
        <v>1.2442801556420234E-2</v>
      </c>
      <c r="H105">
        <f>IF($A105&lt;&gt;"",INDEX('Size (Model) (2)'!H:H,3*(ROW()-2)+3),"")</f>
        <v>-1.0419681088314004E-2</v>
      </c>
      <c r="I105">
        <f>IF($A105&lt;&gt;"",INDEX('Size (Model) (2)'!I:I,3*(ROW()-2)+3),"")</f>
        <v>-3.3003092783505147E-2</v>
      </c>
      <c r="J105">
        <f>IF($A105&lt;&gt;"",INDEX('Size (Model) (2)'!J:J,3*(ROW()-2)+3),"")</f>
        <v>0</v>
      </c>
      <c r="K105">
        <f>IF($A105&lt;&gt;"",INDEX('Size (Model) (2)'!K:K,3*(ROW()-2)+3),"")</f>
        <v>0</v>
      </c>
      <c r="L105">
        <f>IF($A105&lt;&gt;"",INDEX('Size (Model) (2)'!L:L,3*(ROW()-2)+3),"")</f>
        <v>0</v>
      </c>
      <c r="M105">
        <f>IF($A105&lt;&gt;"",INDEX('Size (Model) (2)'!M:M,3*(ROW()-2)+3),"")</f>
        <v>1.4430505415162454E-2</v>
      </c>
      <c r="N105">
        <f>IF($A105&lt;&gt;"",INDEX('Size (Model) (2)'!N:N,3*(ROW()-2)+3),"")</f>
        <v>0</v>
      </c>
      <c r="O105">
        <f>IF($A105&lt;&gt;"",INDEX('Size (Model) (2)'!O:O,3*(ROW()-2)+3),"")</f>
        <v>0</v>
      </c>
      <c r="P105">
        <f>IF($A105&lt;&gt;"",INDEX('Size (Model) (2)'!P:P,3*(ROW()-2)+3),"")</f>
        <v>2.1120469739619979E-2</v>
      </c>
      <c r="Q105">
        <f>IF($A105&lt;&gt;"",INDEX('Size (Model) (2)'!Q:Q,3*(ROW()-2)+3),"")</f>
        <v>0</v>
      </c>
      <c r="R105">
        <f>IF($A105&lt;&gt;"",INDEX('Size (Model) (2)'!R:R,3*(ROW()-2)+3),"")</f>
        <v>2.2359715670024226E-2</v>
      </c>
      <c r="S105">
        <f>IF($A105&lt;&gt;"",INDEX('Size (Model) (2)'!S:S,3*(ROW()-2)+3),"")</f>
        <v>0</v>
      </c>
      <c r="T105">
        <f>IF($A105&lt;&gt;"",INDEX('Size (Model) (2)'!T:T,3*(ROW()-2)+3),"")</f>
        <v>0</v>
      </c>
      <c r="U105">
        <f>IF($A105&lt;&gt;"",INDEX('Size (Model) (2)'!U:U,3*(ROW()-2)+3),"")</f>
        <v>2.0430209953343704E-2</v>
      </c>
      <c r="V105">
        <f>IF($A105&lt;&gt;"",INDEX('Size (Model) (2)'!V:V,3*(ROW()-2)+3),"")</f>
        <v>2.4390000000000002E-2</v>
      </c>
      <c r="W105">
        <f>IF($A105&lt;&gt;"",INDEX('Size (Model) (2)'!W:W,3*(ROW()-2)+3),"")</f>
        <v>0</v>
      </c>
      <c r="X105">
        <f>IF($A105&lt;&gt;"",INDEX('Size (Model) (2)'!X:X,3*(ROW()-2)+3),"")</f>
        <v>0</v>
      </c>
      <c r="Y105">
        <f>IF($A105&lt;&gt;"",INDEX('Size (Model) (2)'!Y:Y,3*(ROW()-2)+3),"")</f>
        <v>0</v>
      </c>
      <c r="Z105">
        <f>IF($A105&lt;&gt;"",INDEX('Size (Model) (2)'!Z:Z,3*(ROW()-2)+3),"")</f>
        <v>0</v>
      </c>
    </row>
    <row r="106" spans="1:26" x14ac:dyDescent="0.2">
      <c r="A106" s="13">
        <f>IF(INDEX('Size (Model) (2)'!A:A,3*(ROW()-2)+2)&lt;&gt;"",INDEX('Size (Model) (2)'!A:A,3*(ROW()-2)+2),"")</f>
        <v>45393</v>
      </c>
      <c r="B106">
        <f>IF($A106&lt;&gt;"",INDEX('Size (Model) (2)'!B:B,3*(ROW()-2)+3),"")</f>
        <v>0</v>
      </c>
      <c r="C106">
        <f>IF($A106&lt;&gt;"",INDEX('Size (Model) (2)'!C:C,3*(ROW()-2)+3),"")</f>
        <v>1.6832583682008368E-2</v>
      </c>
      <c r="D106">
        <f>IF($A106&lt;&gt;"",INDEX('Size (Model) (2)'!D:D,3*(ROW()-2)+3),"")</f>
        <v>0</v>
      </c>
      <c r="E106">
        <f>IF($A106&lt;&gt;"",INDEX('Size (Model) (2)'!E:E,3*(ROW()-2)+3),"")</f>
        <v>5.3600032959789067E-3</v>
      </c>
      <c r="F106">
        <f>IF($A106&lt;&gt;"",INDEX('Size (Model) (2)'!F:F,3*(ROW()-2)+3),"")</f>
        <v>0</v>
      </c>
      <c r="G106">
        <f>IF($A106&lt;&gt;"",INDEX('Size (Model) (2)'!G:G,3*(ROW()-2)+3),"")</f>
        <v>1.2442801556420234E-2</v>
      </c>
      <c r="H106">
        <f>IF($A106&lt;&gt;"",INDEX('Size (Model) (2)'!H:H,3*(ROW()-2)+3),"")</f>
        <v>-1.0419681088314004E-2</v>
      </c>
      <c r="I106">
        <f>IF($A106&lt;&gt;"",INDEX('Size (Model) (2)'!I:I,3*(ROW()-2)+3),"")</f>
        <v>-2.535882352941177E-2</v>
      </c>
      <c r="J106">
        <f>IF($A106&lt;&gt;"",INDEX('Size (Model) (2)'!J:J,3*(ROW()-2)+3),"")</f>
        <v>0</v>
      </c>
      <c r="K106">
        <f>IF($A106&lt;&gt;"",INDEX('Size (Model) (2)'!K:K,3*(ROW()-2)+3),"")</f>
        <v>0</v>
      </c>
      <c r="L106">
        <f>IF($A106&lt;&gt;"",INDEX('Size (Model) (2)'!L:L,3*(ROW()-2)+3),"")</f>
        <v>0</v>
      </c>
      <c r="M106">
        <f>IF($A106&lt;&gt;"",INDEX('Size (Model) (2)'!M:M,3*(ROW()-2)+3),"")</f>
        <v>1.4430505415162454E-2</v>
      </c>
      <c r="N106">
        <f>IF($A106&lt;&gt;"",INDEX('Size (Model) (2)'!N:N,3*(ROW()-2)+3),"")</f>
        <v>0</v>
      </c>
      <c r="O106">
        <f>IF($A106&lt;&gt;"",INDEX('Size (Model) (2)'!O:O,3*(ROW()-2)+3),"")</f>
        <v>0</v>
      </c>
      <c r="P106">
        <f>IF($A106&lt;&gt;"",INDEX('Size (Model) (2)'!P:P,3*(ROW()-2)+3),"")</f>
        <v>2.1120469739619979E-2</v>
      </c>
      <c r="Q106">
        <f>IF($A106&lt;&gt;"",INDEX('Size (Model) (2)'!Q:Q,3*(ROW()-2)+3),"")</f>
        <v>0</v>
      </c>
      <c r="R106">
        <f>IF($A106&lt;&gt;"",INDEX('Size (Model) (2)'!R:R,3*(ROW()-2)+3),"")</f>
        <v>2.2359715670024226E-2</v>
      </c>
      <c r="S106">
        <f>IF($A106&lt;&gt;"",INDEX('Size (Model) (2)'!S:S,3*(ROW()-2)+3),"")</f>
        <v>0</v>
      </c>
      <c r="T106">
        <f>IF($A106&lt;&gt;"",INDEX('Size (Model) (2)'!T:T,3*(ROW()-2)+3),"")</f>
        <v>0</v>
      </c>
      <c r="U106">
        <f>IF($A106&lt;&gt;"",INDEX('Size (Model) (2)'!U:U,3*(ROW()-2)+3),"")</f>
        <v>2.0430209953343704E-2</v>
      </c>
      <c r="V106">
        <f>IF($A106&lt;&gt;"",INDEX('Size (Model) (2)'!V:V,3*(ROW()-2)+3),"")</f>
        <v>2.4390000000000002E-2</v>
      </c>
      <c r="W106">
        <f>IF($A106&lt;&gt;"",INDEX('Size (Model) (2)'!W:W,3*(ROW()-2)+3),"")</f>
        <v>0</v>
      </c>
      <c r="X106">
        <f>IF($A106&lt;&gt;"",INDEX('Size (Model) (2)'!X:X,3*(ROW()-2)+3),"")</f>
        <v>0</v>
      </c>
      <c r="Y106">
        <f>IF($A106&lt;&gt;"",INDEX('Size (Model) (2)'!Y:Y,3*(ROW()-2)+3),"")</f>
        <v>0</v>
      </c>
      <c r="Z106">
        <f>IF($A106&lt;&gt;"",INDEX('Size (Model) (2)'!Z:Z,3*(ROW()-2)+3),"")</f>
        <v>0</v>
      </c>
    </row>
    <row r="107" spans="1:26" x14ac:dyDescent="0.2">
      <c r="A107" s="13">
        <f>IF(INDEX('Size (Model) (2)'!A:A,3*(ROW()-2)+2)&lt;&gt;"",INDEX('Size (Model) (2)'!A:A,3*(ROW()-2)+2),"")</f>
        <v>45394</v>
      </c>
      <c r="B107">
        <f>IF($A107&lt;&gt;"",INDEX('Size (Model) (2)'!B:B,3*(ROW()-2)+3),"")</f>
        <v>0</v>
      </c>
      <c r="C107">
        <f>IF($A107&lt;&gt;"",INDEX('Size (Model) (2)'!C:C,3*(ROW()-2)+3),"")</f>
        <v>2.1881184440559438E-2</v>
      </c>
      <c r="D107">
        <f>IF($A107&lt;&gt;"",INDEX('Size (Model) (2)'!D:D,3*(ROW()-2)+3),"")</f>
        <v>0</v>
      </c>
      <c r="E107">
        <f>IF($A107&lt;&gt;"",INDEX('Size (Model) (2)'!E:E,3*(ROW()-2)+3),"")</f>
        <v>5.3600032959789067E-3</v>
      </c>
      <c r="F107">
        <f>IF($A107&lt;&gt;"",INDEX('Size (Model) (2)'!F:F,3*(ROW()-2)+3),"")</f>
        <v>0</v>
      </c>
      <c r="G107">
        <f>IF($A107&lt;&gt;"",INDEX('Size (Model) (2)'!G:G,3*(ROW()-2)+3),"")</f>
        <v>1.2442801556420234E-2</v>
      </c>
      <c r="H107">
        <f>IF($A107&lt;&gt;"",INDEX('Size (Model) (2)'!H:H,3*(ROW()-2)+3),"")</f>
        <v>-1.0419681088314004E-2</v>
      </c>
      <c r="I107">
        <f>IF($A107&lt;&gt;"",INDEX('Size (Model) (2)'!I:I,3*(ROW()-2)+3),"")</f>
        <v>-2.535882352941177E-2</v>
      </c>
      <c r="J107">
        <f>IF($A107&lt;&gt;"",INDEX('Size (Model) (2)'!J:J,3*(ROW()-2)+3),"")</f>
        <v>0</v>
      </c>
      <c r="K107">
        <f>IF($A107&lt;&gt;"",INDEX('Size (Model) (2)'!K:K,3*(ROW()-2)+3),"")</f>
        <v>0</v>
      </c>
      <c r="L107">
        <f>IF($A107&lt;&gt;"",INDEX('Size (Model) (2)'!L:L,3*(ROW()-2)+3),"")</f>
        <v>0</v>
      </c>
      <c r="M107">
        <f>IF($A107&lt;&gt;"",INDEX('Size (Model) (2)'!M:M,3*(ROW()-2)+3),"")</f>
        <v>1.4430505415162454E-2</v>
      </c>
      <c r="N107">
        <f>IF($A107&lt;&gt;"",INDEX('Size (Model) (2)'!N:N,3*(ROW()-2)+3),"")</f>
        <v>0</v>
      </c>
      <c r="O107">
        <f>IF($A107&lt;&gt;"",INDEX('Size (Model) (2)'!O:O,3*(ROW()-2)+3),"")</f>
        <v>0</v>
      </c>
      <c r="P107">
        <f>IF($A107&lt;&gt;"",INDEX('Size (Model) (2)'!P:P,3*(ROW()-2)+3),"")</f>
        <v>2.1120469739619979E-2</v>
      </c>
      <c r="Q107">
        <f>IF($A107&lt;&gt;"",INDEX('Size (Model) (2)'!Q:Q,3*(ROW()-2)+3),"")</f>
        <v>0</v>
      </c>
      <c r="R107">
        <f>IF($A107&lt;&gt;"",INDEX('Size (Model) (2)'!R:R,3*(ROW()-2)+3),"")</f>
        <v>2.2359715670024226E-2</v>
      </c>
      <c r="S107">
        <f>IF($A107&lt;&gt;"",INDEX('Size (Model) (2)'!S:S,3*(ROW()-2)+3),"")</f>
        <v>0</v>
      </c>
      <c r="T107">
        <f>IF($A107&lt;&gt;"",INDEX('Size (Model) (2)'!T:T,3*(ROW()-2)+3),"")</f>
        <v>0</v>
      </c>
      <c r="U107">
        <f>IF($A107&lt;&gt;"",INDEX('Size (Model) (2)'!U:U,3*(ROW()-2)+3),"")</f>
        <v>2.0430209953343704E-2</v>
      </c>
      <c r="V107">
        <f>IF($A107&lt;&gt;"",INDEX('Size (Model) (2)'!V:V,3*(ROW()-2)+3),"")</f>
        <v>2.4390000000000002E-2</v>
      </c>
      <c r="W107">
        <f>IF($A107&lt;&gt;"",INDEX('Size (Model) (2)'!W:W,3*(ROW()-2)+3),"")</f>
        <v>0</v>
      </c>
      <c r="X107">
        <f>IF($A107&lt;&gt;"",INDEX('Size (Model) (2)'!X:X,3*(ROW()-2)+3),"")</f>
        <v>0</v>
      </c>
      <c r="Y107">
        <f>IF($A107&lt;&gt;"",INDEX('Size (Model) (2)'!Y:Y,3*(ROW()-2)+3),"")</f>
        <v>0</v>
      </c>
      <c r="Z107">
        <f>IF($A107&lt;&gt;"",INDEX('Size (Model) (2)'!Z:Z,3*(ROW()-2)+3),"")</f>
        <v>0</v>
      </c>
    </row>
    <row r="108" spans="1:26" x14ac:dyDescent="0.2">
      <c r="A108" s="13">
        <f>IF(INDEX('Size (Model) (2)'!A:A,3*(ROW()-2)+2)&lt;&gt;"",INDEX('Size (Model) (2)'!A:A,3*(ROW()-2)+2),"")</f>
        <v>45397</v>
      </c>
      <c r="B108">
        <f>IF($A108&lt;&gt;"",INDEX('Size (Model) (2)'!B:B,3*(ROW()-2)+3),"")</f>
        <v>0</v>
      </c>
      <c r="C108">
        <f>IF($A108&lt;&gt;"",INDEX('Size (Model) (2)'!C:C,3*(ROW()-2)+3),"")</f>
        <v>2.1881184440559438E-2</v>
      </c>
      <c r="D108">
        <f>IF($A108&lt;&gt;"",INDEX('Size (Model) (2)'!D:D,3*(ROW()-2)+3),"")</f>
        <v>0</v>
      </c>
      <c r="E108">
        <f>IF($A108&lt;&gt;"",INDEX('Size (Model) (2)'!E:E,3*(ROW()-2)+3),"")</f>
        <v>5.3600032959789067E-3</v>
      </c>
      <c r="F108">
        <f>IF($A108&lt;&gt;"",INDEX('Size (Model) (2)'!F:F,3*(ROW()-2)+3),"")</f>
        <v>0</v>
      </c>
      <c r="G108">
        <f>IF($A108&lt;&gt;"",INDEX('Size (Model) (2)'!G:G,3*(ROW()-2)+3),"")</f>
        <v>1.2442801556420234E-2</v>
      </c>
      <c r="H108">
        <f>IF($A108&lt;&gt;"",INDEX('Size (Model) (2)'!H:H,3*(ROW()-2)+3),"")</f>
        <v>-1.0419681088314004E-2</v>
      </c>
      <c r="I108">
        <f>IF($A108&lt;&gt;"",INDEX('Size (Model) (2)'!I:I,3*(ROW()-2)+3),"")</f>
        <v>-2.535882352941177E-2</v>
      </c>
      <c r="J108">
        <f>IF($A108&lt;&gt;"",INDEX('Size (Model) (2)'!J:J,3*(ROW()-2)+3),"")</f>
        <v>0</v>
      </c>
      <c r="K108">
        <f>IF($A108&lt;&gt;"",INDEX('Size (Model) (2)'!K:K,3*(ROW()-2)+3),"")</f>
        <v>0</v>
      </c>
      <c r="L108">
        <f>IF($A108&lt;&gt;"",INDEX('Size (Model) (2)'!L:L,3*(ROW()-2)+3),"")</f>
        <v>0</v>
      </c>
      <c r="M108">
        <f>IF($A108&lt;&gt;"",INDEX('Size (Model) (2)'!M:M,3*(ROW()-2)+3),"")</f>
        <v>1.4430505415162454E-2</v>
      </c>
      <c r="N108">
        <f>IF($A108&lt;&gt;"",INDEX('Size (Model) (2)'!N:N,3*(ROW()-2)+3),"")</f>
        <v>0</v>
      </c>
      <c r="O108">
        <f>IF($A108&lt;&gt;"",INDEX('Size (Model) (2)'!O:O,3*(ROW()-2)+3),"")</f>
        <v>0</v>
      </c>
      <c r="P108">
        <f>IF($A108&lt;&gt;"",INDEX('Size (Model) (2)'!P:P,3*(ROW()-2)+3),"")</f>
        <v>2.1120469739619979E-2</v>
      </c>
      <c r="Q108">
        <f>IF($A108&lt;&gt;"",INDEX('Size (Model) (2)'!Q:Q,3*(ROW()-2)+3),"")</f>
        <v>0</v>
      </c>
      <c r="R108">
        <f>IF($A108&lt;&gt;"",INDEX('Size (Model) (2)'!R:R,3*(ROW()-2)+3),"")</f>
        <v>2.2359715670024226E-2</v>
      </c>
      <c r="S108">
        <f>IF($A108&lt;&gt;"",INDEX('Size (Model) (2)'!S:S,3*(ROW()-2)+3),"")</f>
        <v>0</v>
      </c>
      <c r="T108">
        <f>IF($A108&lt;&gt;"",INDEX('Size (Model) (2)'!T:T,3*(ROW()-2)+3),"")</f>
        <v>0</v>
      </c>
      <c r="U108">
        <f>IF($A108&lt;&gt;"",INDEX('Size (Model) (2)'!U:U,3*(ROW()-2)+3),"")</f>
        <v>2.0430209953343704E-2</v>
      </c>
      <c r="V108">
        <f>IF($A108&lt;&gt;"",INDEX('Size (Model) (2)'!V:V,3*(ROW()-2)+3),"")</f>
        <v>2.4390000000000002E-2</v>
      </c>
      <c r="W108">
        <f>IF($A108&lt;&gt;"",INDEX('Size (Model) (2)'!W:W,3*(ROW()-2)+3),"")</f>
        <v>0</v>
      </c>
      <c r="X108">
        <f>IF($A108&lt;&gt;"",INDEX('Size (Model) (2)'!X:X,3*(ROW()-2)+3),"")</f>
        <v>0</v>
      </c>
      <c r="Y108">
        <f>IF($A108&lt;&gt;"",INDEX('Size (Model) (2)'!Y:Y,3*(ROW()-2)+3),"")</f>
        <v>0</v>
      </c>
      <c r="Z108">
        <f>IF($A108&lt;&gt;"",INDEX('Size (Model) (2)'!Z:Z,3*(ROW()-2)+3),"")</f>
        <v>0</v>
      </c>
    </row>
    <row r="109" spans="1:26" x14ac:dyDescent="0.2">
      <c r="A109" s="13">
        <f>IF(INDEX('Size (Model) (2)'!A:A,3*(ROW()-2)+2)&lt;&gt;"",INDEX('Size (Model) (2)'!A:A,3*(ROW()-2)+2),"")</f>
        <v>45398</v>
      </c>
      <c r="B109">
        <f>IF($A109&lt;&gt;"",INDEX('Size (Model) (2)'!B:B,3*(ROW()-2)+3),"")</f>
        <v>0</v>
      </c>
      <c r="C109">
        <f>IF($A109&lt;&gt;"",INDEX('Size (Model) (2)'!C:C,3*(ROW()-2)+3),"")</f>
        <v>2.7275515013966481E-2</v>
      </c>
      <c r="D109">
        <f>IF($A109&lt;&gt;"",INDEX('Size (Model) (2)'!D:D,3*(ROW()-2)+3),"")</f>
        <v>0</v>
      </c>
      <c r="E109">
        <f>IF($A109&lt;&gt;"",INDEX('Size (Model) (2)'!E:E,3*(ROW()-2)+3),"")</f>
        <v>5.3600032959789067E-3</v>
      </c>
      <c r="F109">
        <f>IF($A109&lt;&gt;"",INDEX('Size (Model) (2)'!F:F,3*(ROW()-2)+3),"")</f>
        <v>0</v>
      </c>
      <c r="G109">
        <f>IF($A109&lt;&gt;"",INDEX('Size (Model) (2)'!G:G,3*(ROW()-2)+3),"")</f>
        <v>1.2442801556420234E-2</v>
      </c>
      <c r="H109">
        <f>IF($A109&lt;&gt;"",INDEX('Size (Model) (2)'!H:H,3*(ROW()-2)+3),"")</f>
        <v>-1.0419681088314004E-2</v>
      </c>
      <c r="I109">
        <f>IF($A109&lt;&gt;"",INDEX('Size (Model) (2)'!I:I,3*(ROW()-2)+3),"")</f>
        <v>-2.535882352941177E-2</v>
      </c>
      <c r="J109">
        <f>IF($A109&lt;&gt;"",INDEX('Size (Model) (2)'!J:J,3*(ROW()-2)+3),"")</f>
        <v>5.7720839244546898E-3</v>
      </c>
      <c r="K109">
        <f>IF($A109&lt;&gt;"",INDEX('Size (Model) (2)'!K:K,3*(ROW()-2)+3),"")</f>
        <v>0</v>
      </c>
      <c r="L109">
        <f>IF($A109&lt;&gt;"",INDEX('Size (Model) (2)'!L:L,3*(ROW()-2)+3),"")</f>
        <v>0</v>
      </c>
      <c r="M109">
        <f>IF($A109&lt;&gt;"",INDEX('Size (Model) (2)'!M:M,3*(ROW()-2)+3),"")</f>
        <v>1.4430505415162454E-2</v>
      </c>
      <c r="N109">
        <f>IF($A109&lt;&gt;"",INDEX('Size (Model) (2)'!N:N,3*(ROW()-2)+3),"")</f>
        <v>0</v>
      </c>
      <c r="O109">
        <f>IF($A109&lt;&gt;"",INDEX('Size (Model) (2)'!O:O,3*(ROW()-2)+3),"")</f>
        <v>0</v>
      </c>
      <c r="P109">
        <f>IF($A109&lt;&gt;"",INDEX('Size (Model) (2)'!P:P,3*(ROW()-2)+3),"")</f>
        <v>0</v>
      </c>
      <c r="Q109">
        <f>IF($A109&lt;&gt;"",INDEX('Size (Model) (2)'!Q:Q,3*(ROW()-2)+3),"")</f>
        <v>0</v>
      </c>
      <c r="R109">
        <f>IF($A109&lt;&gt;"",INDEX('Size (Model) (2)'!R:R,3*(ROW()-2)+3),"")</f>
        <v>2.2359715670024226E-2</v>
      </c>
      <c r="S109">
        <f>IF($A109&lt;&gt;"",INDEX('Size (Model) (2)'!S:S,3*(ROW()-2)+3),"")</f>
        <v>0</v>
      </c>
      <c r="T109">
        <f>IF($A109&lt;&gt;"",INDEX('Size (Model) (2)'!T:T,3*(ROW()-2)+3),"")</f>
        <v>0</v>
      </c>
      <c r="U109">
        <f>IF($A109&lt;&gt;"",INDEX('Size (Model) (2)'!U:U,3*(ROW()-2)+3),"")</f>
        <v>2.0430209953343704E-2</v>
      </c>
      <c r="V109">
        <f>IF($A109&lt;&gt;"",INDEX('Size (Model) (2)'!V:V,3*(ROW()-2)+3),"")</f>
        <v>2.4390000000000002E-2</v>
      </c>
      <c r="W109">
        <f>IF($A109&lt;&gt;"",INDEX('Size (Model) (2)'!W:W,3*(ROW()-2)+3),"")</f>
        <v>0</v>
      </c>
      <c r="X109">
        <f>IF($A109&lt;&gt;"",INDEX('Size (Model) (2)'!X:X,3*(ROW()-2)+3),"")</f>
        <v>0</v>
      </c>
      <c r="Y109">
        <f>IF($A109&lt;&gt;"",INDEX('Size (Model) (2)'!Y:Y,3*(ROW()-2)+3),"")</f>
        <v>0</v>
      </c>
      <c r="Z109">
        <f>IF($A109&lt;&gt;"",INDEX('Size (Model) (2)'!Z:Z,3*(ROW()-2)+3),"")</f>
        <v>0</v>
      </c>
    </row>
    <row r="110" spans="1:26" x14ac:dyDescent="0.2">
      <c r="A110" s="13">
        <f>IF(INDEX('Size (Model) (2)'!A:A,3*(ROW()-2)+2)&lt;&gt;"",INDEX('Size (Model) (2)'!A:A,3*(ROW()-2)+2),"")</f>
        <v>45399</v>
      </c>
      <c r="B110">
        <f>IF($A110&lt;&gt;"",INDEX('Size (Model) (2)'!B:B,3*(ROW()-2)+3),"")</f>
        <v>0</v>
      </c>
      <c r="C110">
        <f>IF($A110&lt;&gt;"",INDEX('Size (Model) (2)'!C:C,3*(ROW()-2)+3),"")</f>
        <v>0</v>
      </c>
      <c r="D110">
        <f>IF($A110&lt;&gt;"",INDEX('Size (Model) (2)'!D:D,3*(ROW()-2)+3),"")</f>
        <v>0</v>
      </c>
      <c r="E110">
        <f>IF($A110&lt;&gt;"",INDEX('Size (Model) (2)'!E:E,3*(ROW()-2)+3),"")</f>
        <v>5.3600032959789067E-3</v>
      </c>
      <c r="F110">
        <f>IF($A110&lt;&gt;"",INDEX('Size (Model) (2)'!F:F,3*(ROW()-2)+3),"")</f>
        <v>0</v>
      </c>
      <c r="G110">
        <f>IF($A110&lt;&gt;"",INDEX('Size (Model) (2)'!G:G,3*(ROW()-2)+3),"")</f>
        <v>1.2442801556420234E-2</v>
      </c>
      <c r="H110">
        <f>IF($A110&lt;&gt;"",INDEX('Size (Model) (2)'!H:H,3*(ROW()-2)+3),"")</f>
        <v>-1.0419681088314004E-2</v>
      </c>
      <c r="I110">
        <f>IF($A110&lt;&gt;"",INDEX('Size (Model) (2)'!I:I,3*(ROW()-2)+3),"")</f>
        <v>-2.535882352941177E-2</v>
      </c>
      <c r="J110">
        <f>IF($A110&lt;&gt;"",INDEX('Size (Model) (2)'!J:J,3*(ROW()-2)+3),"")</f>
        <v>5.7720839244546898E-3</v>
      </c>
      <c r="K110">
        <f>IF($A110&lt;&gt;"",INDEX('Size (Model) (2)'!K:K,3*(ROW()-2)+3),"")</f>
        <v>0</v>
      </c>
      <c r="L110">
        <f>IF($A110&lt;&gt;"",INDEX('Size (Model) (2)'!L:L,3*(ROW()-2)+3),"")</f>
        <v>0</v>
      </c>
      <c r="M110">
        <f>IF($A110&lt;&gt;"",INDEX('Size (Model) (2)'!M:M,3*(ROW()-2)+3),"")</f>
        <v>1.4430505415162454E-2</v>
      </c>
      <c r="N110">
        <f>IF($A110&lt;&gt;"",INDEX('Size (Model) (2)'!N:N,3*(ROW()-2)+3),"")</f>
        <v>0</v>
      </c>
      <c r="O110">
        <f>IF($A110&lt;&gt;"",INDEX('Size (Model) (2)'!O:O,3*(ROW()-2)+3),"")</f>
        <v>0</v>
      </c>
      <c r="P110">
        <f>IF($A110&lt;&gt;"",INDEX('Size (Model) (2)'!P:P,3*(ROW()-2)+3),"")</f>
        <v>1.0300725427708823E-2</v>
      </c>
      <c r="Q110">
        <f>IF($A110&lt;&gt;"",INDEX('Size (Model) (2)'!Q:Q,3*(ROW()-2)+3),"")</f>
        <v>0</v>
      </c>
      <c r="R110">
        <f>IF($A110&lt;&gt;"",INDEX('Size (Model) (2)'!R:R,3*(ROW()-2)+3),"")</f>
        <v>2.2359715670024226E-2</v>
      </c>
      <c r="S110">
        <f>IF($A110&lt;&gt;"",INDEX('Size (Model) (2)'!S:S,3*(ROW()-2)+3),"")</f>
        <v>0</v>
      </c>
      <c r="T110">
        <f>IF($A110&lt;&gt;"",INDEX('Size (Model) (2)'!T:T,3*(ROW()-2)+3),"")</f>
        <v>0</v>
      </c>
      <c r="U110">
        <f>IF($A110&lt;&gt;"",INDEX('Size (Model) (2)'!U:U,3*(ROW()-2)+3),"")</f>
        <v>2.0430209953343704E-2</v>
      </c>
      <c r="V110">
        <f>IF($A110&lt;&gt;"",INDEX('Size (Model) (2)'!V:V,3*(ROW()-2)+3),"")</f>
        <v>2.4390000000000002E-2</v>
      </c>
      <c r="W110">
        <f>IF($A110&lt;&gt;"",INDEX('Size (Model) (2)'!W:W,3*(ROW()-2)+3),"")</f>
        <v>0</v>
      </c>
      <c r="X110">
        <f>IF($A110&lt;&gt;"",INDEX('Size (Model) (2)'!X:X,3*(ROW()-2)+3),"")</f>
        <v>0</v>
      </c>
      <c r="Y110">
        <f>IF($A110&lt;&gt;"",INDEX('Size (Model) (2)'!Y:Y,3*(ROW()-2)+3),"")</f>
        <v>0</v>
      </c>
      <c r="Z110">
        <f>IF($A110&lt;&gt;"",INDEX('Size (Model) (2)'!Z:Z,3*(ROW()-2)+3),"")</f>
        <v>0</v>
      </c>
    </row>
    <row r="111" spans="1:26" x14ac:dyDescent="0.2">
      <c r="A111" s="13">
        <f>IF(INDEX('Size (Model) (2)'!A:A,3*(ROW()-2)+2)&lt;&gt;"",INDEX('Size (Model) (2)'!A:A,3*(ROW()-2)+2),"")</f>
        <v>45400</v>
      </c>
      <c r="B111">
        <f>IF($A111&lt;&gt;"",INDEX('Size (Model) (2)'!B:B,3*(ROW()-2)+3),"")</f>
        <v>0</v>
      </c>
      <c r="C111">
        <f>IF($A111&lt;&gt;"",INDEX('Size (Model) (2)'!C:C,3*(ROW()-2)+3),"")</f>
        <v>0</v>
      </c>
      <c r="D111">
        <f>IF($A111&lt;&gt;"",INDEX('Size (Model) (2)'!D:D,3*(ROW()-2)+3),"")</f>
        <v>0</v>
      </c>
      <c r="E111">
        <f>IF($A111&lt;&gt;"",INDEX('Size (Model) (2)'!E:E,3*(ROW()-2)+3),"")</f>
        <v>5.3600032959789067E-3</v>
      </c>
      <c r="F111">
        <f>IF($A111&lt;&gt;"",INDEX('Size (Model) (2)'!F:F,3*(ROW()-2)+3),"")</f>
        <v>0</v>
      </c>
      <c r="G111">
        <f>IF($A111&lt;&gt;"",INDEX('Size (Model) (2)'!G:G,3*(ROW()-2)+3),"")</f>
        <v>1.2442801556420234E-2</v>
      </c>
      <c r="H111">
        <f>IF($A111&lt;&gt;"",INDEX('Size (Model) (2)'!H:H,3*(ROW()-2)+3),"")</f>
        <v>-1.0419681088314004E-2</v>
      </c>
      <c r="I111">
        <f>IF($A111&lt;&gt;"",INDEX('Size (Model) (2)'!I:I,3*(ROW()-2)+3),"")</f>
        <v>-2.535882352941177E-2</v>
      </c>
      <c r="J111">
        <f>IF($A111&lt;&gt;"",INDEX('Size (Model) (2)'!J:J,3*(ROW()-2)+3),"")</f>
        <v>5.7720839244546898E-3</v>
      </c>
      <c r="K111">
        <f>IF($A111&lt;&gt;"",INDEX('Size (Model) (2)'!K:K,3*(ROW()-2)+3),"")</f>
        <v>0</v>
      </c>
      <c r="L111">
        <f>IF($A111&lt;&gt;"",INDEX('Size (Model) (2)'!L:L,3*(ROW()-2)+3),"")</f>
        <v>0</v>
      </c>
      <c r="M111">
        <f>IF($A111&lt;&gt;"",INDEX('Size (Model) (2)'!M:M,3*(ROW()-2)+3),"")</f>
        <v>1.4430505415162454E-2</v>
      </c>
      <c r="N111">
        <f>IF($A111&lt;&gt;"",INDEX('Size (Model) (2)'!N:N,3*(ROW()-2)+3),"")</f>
        <v>0</v>
      </c>
      <c r="O111">
        <f>IF($A111&lt;&gt;"",INDEX('Size (Model) (2)'!O:O,3*(ROW()-2)+3),"")</f>
        <v>0</v>
      </c>
      <c r="P111">
        <f>IF($A111&lt;&gt;"",INDEX('Size (Model) (2)'!P:P,3*(ROW()-2)+3),"")</f>
        <v>1.0300725427708823E-2</v>
      </c>
      <c r="Q111">
        <f>IF($A111&lt;&gt;"",INDEX('Size (Model) (2)'!Q:Q,3*(ROW()-2)+3),"")</f>
        <v>0</v>
      </c>
      <c r="R111">
        <f>IF($A111&lt;&gt;"",INDEX('Size (Model) (2)'!R:R,3*(ROW()-2)+3),"")</f>
        <v>2.2359715670024226E-2</v>
      </c>
      <c r="S111">
        <f>IF($A111&lt;&gt;"",INDEX('Size (Model) (2)'!S:S,3*(ROW()-2)+3),"")</f>
        <v>0</v>
      </c>
      <c r="T111">
        <f>IF($A111&lt;&gt;"",INDEX('Size (Model) (2)'!T:T,3*(ROW()-2)+3),"")</f>
        <v>0</v>
      </c>
      <c r="U111">
        <f>IF($A111&lt;&gt;"",INDEX('Size (Model) (2)'!U:U,3*(ROW()-2)+3),"")</f>
        <v>2.0430209953343704E-2</v>
      </c>
      <c r="V111">
        <f>IF($A111&lt;&gt;"",INDEX('Size (Model) (2)'!V:V,3*(ROW()-2)+3),"")</f>
        <v>2.4390000000000002E-2</v>
      </c>
      <c r="W111">
        <f>IF($A111&lt;&gt;"",INDEX('Size (Model) (2)'!W:W,3*(ROW()-2)+3),"")</f>
        <v>0</v>
      </c>
      <c r="X111">
        <f>IF($A111&lt;&gt;"",INDEX('Size (Model) (2)'!X:X,3*(ROW()-2)+3),"")</f>
        <v>0</v>
      </c>
      <c r="Y111">
        <f>IF($A111&lt;&gt;"",INDEX('Size (Model) (2)'!Y:Y,3*(ROW()-2)+3),"")</f>
        <v>0</v>
      </c>
      <c r="Z111">
        <f>IF($A111&lt;&gt;"",INDEX('Size (Model) (2)'!Z:Z,3*(ROW()-2)+3),"")</f>
        <v>0</v>
      </c>
    </row>
    <row r="112" spans="1:26" x14ac:dyDescent="0.2">
      <c r="A112" s="13">
        <f>IF(INDEX('Size (Model) (2)'!A:A,3*(ROW()-2)+2)&lt;&gt;"",INDEX('Size (Model) (2)'!A:A,3*(ROW()-2)+2),"")</f>
        <v>45401</v>
      </c>
      <c r="B112">
        <f>IF($A112&lt;&gt;"",INDEX('Size (Model) (2)'!B:B,3*(ROW()-2)+3),"")</f>
        <v>0</v>
      </c>
      <c r="C112">
        <f>IF($A112&lt;&gt;"",INDEX('Size (Model) (2)'!C:C,3*(ROW()-2)+3),"")</f>
        <v>0</v>
      </c>
      <c r="D112">
        <f>IF($A112&lt;&gt;"",INDEX('Size (Model) (2)'!D:D,3*(ROW()-2)+3),"")</f>
        <v>0</v>
      </c>
      <c r="E112">
        <f>IF($A112&lt;&gt;"",INDEX('Size (Model) (2)'!E:E,3*(ROW()-2)+3),"")</f>
        <v>5.3600032959789067E-3</v>
      </c>
      <c r="F112">
        <f>IF($A112&lt;&gt;"",INDEX('Size (Model) (2)'!F:F,3*(ROW()-2)+3),"")</f>
        <v>0</v>
      </c>
      <c r="G112">
        <f>IF($A112&lt;&gt;"",INDEX('Size (Model) (2)'!G:G,3*(ROW()-2)+3),"")</f>
        <v>1.2442801556420234E-2</v>
      </c>
      <c r="H112">
        <f>IF($A112&lt;&gt;"",INDEX('Size (Model) (2)'!H:H,3*(ROW()-2)+3),"")</f>
        <v>-1.0419681088314004E-2</v>
      </c>
      <c r="I112">
        <f>IF($A112&lt;&gt;"",INDEX('Size (Model) (2)'!I:I,3*(ROW()-2)+3),"")</f>
        <v>-2.535882352941177E-2</v>
      </c>
      <c r="J112">
        <f>IF($A112&lt;&gt;"",INDEX('Size (Model) (2)'!J:J,3*(ROW()-2)+3),"")</f>
        <v>5.7720839244546898E-3</v>
      </c>
      <c r="K112">
        <f>IF($A112&lt;&gt;"",INDEX('Size (Model) (2)'!K:K,3*(ROW()-2)+3),"")</f>
        <v>0</v>
      </c>
      <c r="L112">
        <f>IF($A112&lt;&gt;"",INDEX('Size (Model) (2)'!L:L,3*(ROW()-2)+3),"")</f>
        <v>0</v>
      </c>
      <c r="M112">
        <f>IF($A112&lt;&gt;"",INDEX('Size (Model) (2)'!M:M,3*(ROW()-2)+3),"")</f>
        <v>1.4430505415162454E-2</v>
      </c>
      <c r="N112">
        <f>IF($A112&lt;&gt;"",INDEX('Size (Model) (2)'!N:N,3*(ROW()-2)+3),"")</f>
        <v>0</v>
      </c>
      <c r="O112">
        <f>IF($A112&lt;&gt;"",INDEX('Size (Model) (2)'!O:O,3*(ROW()-2)+3),"")</f>
        <v>0</v>
      </c>
      <c r="P112">
        <f>IF($A112&lt;&gt;"",INDEX('Size (Model) (2)'!P:P,3*(ROW()-2)+3),"")</f>
        <v>1.0300725427708823E-2</v>
      </c>
      <c r="Q112">
        <f>IF($A112&lt;&gt;"",INDEX('Size (Model) (2)'!Q:Q,3*(ROW()-2)+3),"")</f>
        <v>0</v>
      </c>
      <c r="R112">
        <f>IF($A112&lt;&gt;"",INDEX('Size (Model) (2)'!R:R,3*(ROW()-2)+3),"")</f>
        <v>2.2359715670024226E-2</v>
      </c>
      <c r="S112">
        <f>IF($A112&lt;&gt;"",INDEX('Size (Model) (2)'!S:S,3*(ROW()-2)+3),"")</f>
        <v>0</v>
      </c>
      <c r="T112">
        <f>IF($A112&lt;&gt;"",INDEX('Size (Model) (2)'!T:T,3*(ROW()-2)+3),"")</f>
        <v>0</v>
      </c>
      <c r="U112">
        <f>IF($A112&lt;&gt;"",INDEX('Size (Model) (2)'!U:U,3*(ROW()-2)+3),"")</f>
        <v>2.0430209953343704E-2</v>
      </c>
      <c r="V112">
        <f>IF($A112&lt;&gt;"",INDEX('Size (Model) (2)'!V:V,3*(ROW()-2)+3),"")</f>
        <v>2.4390000000000002E-2</v>
      </c>
      <c r="W112">
        <f>IF($A112&lt;&gt;"",INDEX('Size (Model) (2)'!W:W,3*(ROW()-2)+3),"")</f>
        <v>0</v>
      </c>
      <c r="X112">
        <f>IF($A112&lt;&gt;"",INDEX('Size (Model) (2)'!X:X,3*(ROW()-2)+3),"")</f>
        <v>0</v>
      </c>
      <c r="Y112">
        <f>IF($A112&lt;&gt;"",INDEX('Size (Model) (2)'!Y:Y,3*(ROW()-2)+3),"")</f>
        <v>0</v>
      </c>
      <c r="Z112">
        <f>IF($A112&lt;&gt;"",INDEX('Size (Model) (2)'!Z:Z,3*(ROW()-2)+3),"")</f>
        <v>0</v>
      </c>
    </row>
    <row r="113" spans="1:26" x14ac:dyDescent="0.2">
      <c r="A113" s="13">
        <f>IF(INDEX('Size (Model) (2)'!A:A,3*(ROW()-2)+2)&lt;&gt;"",INDEX('Size (Model) (2)'!A:A,3*(ROW()-2)+2),"")</f>
        <v>45404</v>
      </c>
      <c r="B113">
        <f>IF($A113&lt;&gt;"",INDEX('Size (Model) (2)'!B:B,3*(ROW()-2)+3),"")</f>
        <v>0</v>
      </c>
      <c r="C113">
        <f>IF($A113&lt;&gt;"",INDEX('Size (Model) (2)'!C:C,3*(ROW()-2)+3),"")</f>
        <v>0</v>
      </c>
      <c r="D113">
        <f>IF($A113&lt;&gt;"",INDEX('Size (Model) (2)'!D:D,3*(ROW()-2)+3),"")</f>
        <v>0</v>
      </c>
      <c r="E113">
        <f>IF($A113&lt;&gt;"",INDEX('Size (Model) (2)'!E:E,3*(ROW()-2)+3),"")</f>
        <v>5.3600032959789067E-3</v>
      </c>
      <c r="F113">
        <f>IF($A113&lt;&gt;"",INDEX('Size (Model) (2)'!F:F,3*(ROW()-2)+3),"")</f>
        <v>0</v>
      </c>
      <c r="G113">
        <f>IF($A113&lt;&gt;"",INDEX('Size (Model) (2)'!G:G,3*(ROW()-2)+3),"")</f>
        <v>1.2442801556420234E-2</v>
      </c>
      <c r="H113">
        <f>IF($A113&lt;&gt;"",INDEX('Size (Model) (2)'!H:H,3*(ROW()-2)+3),"")</f>
        <v>0</v>
      </c>
      <c r="I113">
        <f>IF($A113&lt;&gt;"",INDEX('Size (Model) (2)'!I:I,3*(ROW()-2)+3),"")</f>
        <v>-2.535882352941177E-2</v>
      </c>
      <c r="J113">
        <f>IF($A113&lt;&gt;"",INDEX('Size (Model) (2)'!J:J,3*(ROW()-2)+3),"")</f>
        <v>5.7720839244546898E-3</v>
      </c>
      <c r="K113">
        <f>IF($A113&lt;&gt;"",INDEX('Size (Model) (2)'!K:K,3*(ROW()-2)+3),"")</f>
        <v>0</v>
      </c>
      <c r="L113">
        <f>IF($A113&lt;&gt;"",INDEX('Size (Model) (2)'!L:L,3*(ROW()-2)+3),"")</f>
        <v>0</v>
      </c>
      <c r="M113">
        <f>IF($A113&lt;&gt;"",INDEX('Size (Model) (2)'!M:M,3*(ROW()-2)+3),"")</f>
        <v>1.4430505415162454E-2</v>
      </c>
      <c r="N113">
        <f>IF($A113&lt;&gt;"",INDEX('Size (Model) (2)'!N:N,3*(ROW()-2)+3),"")</f>
        <v>0</v>
      </c>
      <c r="O113">
        <f>IF($A113&lt;&gt;"",INDEX('Size (Model) (2)'!O:O,3*(ROW()-2)+3),"")</f>
        <v>0</v>
      </c>
      <c r="P113">
        <f>IF($A113&lt;&gt;"",INDEX('Size (Model) (2)'!P:P,3*(ROW()-2)+3),"")</f>
        <v>1.0300725427708823E-2</v>
      </c>
      <c r="Q113">
        <f>IF($A113&lt;&gt;"",INDEX('Size (Model) (2)'!Q:Q,3*(ROW()-2)+3),"")</f>
        <v>0</v>
      </c>
      <c r="R113">
        <f>IF($A113&lt;&gt;"",INDEX('Size (Model) (2)'!R:R,3*(ROW()-2)+3),"")</f>
        <v>2.2359715670024226E-2</v>
      </c>
      <c r="S113">
        <f>IF($A113&lt;&gt;"",INDEX('Size (Model) (2)'!S:S,3*(ROW()-2)+3),"")</f>
        <v>0</v>
      </c>
      <c r="T113">
        <f>IF($A113&lt;&gt;"",INDEX('Size (Model) (2)'!T:T,3*(ROW()-2)+3),"")</f>
        <v>0</v>
      </c>
      <c r="U113">
        <f>IF($A113&lt;&gt;"",INDEX('Size (Model) (2)'!U:U,3*(ROW()-2)+3),"")</f>
        <v>2.0430209953343704E-2</v>
      </c>
      <c r="V113">
        <f>IF($A113&lt;&gt;"",INDEX('Size (Model) (2)'!V:V,3*(ROW()-2)+3),"")</f>
        <v>2.4390000000000002E-2</v>
      </c>
      <c r="W113">
        <f>IF($A113&lt;&gt;"",INDEX('Size (Model) (2)'!W:W,3*(ROW()-2)+3),"")</f>
        <v>0</v>
      </c>
      <c r="X113">
        <f>IF($A113&lt;&gt;"",INDEX('Size (Model) (2)'!X:X,3*(ROW()-2)+3),"")</f>
        <v>0</v>
      </c>
      <c r="Y113">
        <f>IF($A113&lt;&gt;"",INDEX('Size (Model) (2)'!Y:Y,3*(ROW()-2)+3),"")</f>
        <v>0</v>
      </c>
      <c r="Z113">
        <f>IF($A113&lt;&gt;"",INDEX('Size (Model) (2)'!Z:Z,3*(ROW()-2)+3),"")</f>
        <v>0</v>
      </c>
    </row>
    <row r="114" spans="1:26" x14ac:dyDescent="0.2">
      <c r="A114" s="13">
        <f>IF(INDEX('Size (Model) (2)'!A:A,3*(ROW()-2)+2)&lt;&gt;"",INDEX('Size (Model) (2)'!A:A,3*(ROW()-2)+2),"")</f>
        <v>45405</v>
      </c>
      <c r="B114">
        <f>IF($A114&lt;&gt;"",INDEX('Size (Model) (2)'!B:B,3*(ROW()-2)+3),"")</f>
        <v>0</v>
      </c>
      <c r="C114">
        <f>IF($A114&lt;&gt;"",INDEX('Size (Model) (2)'!C:C,3*(ROW()-2)+3),"")</f>
        <v>0</v>
      </c>
      <c r="D114">
        <f>IF($A114&lt;&gt;"",INDEX('Size (Model) (2)'!D:D,3*(ROW()-2)+3),"")</f>
        <v>0</v>
      </c>
      <c r="E114">
        <f>IF($A114&lt;&gt;"",INDEX('Size (Model) (2)'!E:E,3*(ROW()-2)+3),"")</f>
        <v>5.3600032959789067E-3</v>
      </c>
      <c r="F114">
        <f>IF($A114&lt;&gt;"",INDEX('Size (Model) (2)'!F:F,3*(ROW()-2)+3),"")</f>
        <v>0</v>
      </c>
      <c r="G114">
        <f>IF($A114&lt;&gt;"",INDEX('Size (Model) (2)'!G:G,3*(ROW()-2)+3),"")</f>
        <v>1.2442801556420234E-2</v>
      </c>
      <c r="H114">
        <f>IF($A114&lt;&gt;"",INDEX('Size (Model) (2)'!H:H,3*(ROW()-2)+3),"")</f>
        <v>0</v>
      </c>
      <c r="I114">
        <f>IF($A114&lt;&gt;"",INDEX('Size (Model) (2)'!I:I,3*(ROW()-2)+3),"")</f>
        <v>-2.535882352941177E-2</v>
      </c>
      <c r="J114">
        <f>IF($A114&lt;&gt;"",INDEX('Size (Model) (2)'!J:J,3*(ROW()-2)+3),"")</f>
        <v>5.7720839244546898E-3</v>
      </c>
      <c r="K114">
        <f>IF($A114&lt;&gt;"",INDEX('Size (Model) (2)'!K:K,3*(ROW()-2)+3),"")</f>
        <v>0</v>
      </c>
      <c r="L114">
        <f>IF($A114&lt;&gt;"",INDEX('Size (Model) (2)'!L:L,3*(ROW()-2)+3),"")</f>
        <v>0</v>
      </c>
      <c r="M114">
        <f>IF($A114&lt;&gt;"",INDEX('Size (Model) (2)'!M:M,3*(ROW()-2)+3),"")</f>
        <v>1.4430505415162454E-2</v>
      </c>
      <c r="N114">
        <f>IF($A114&lt;&gt;"",INDEX('Size (Model) (2)'!N:N,3*(ROW()-2)+3),"")</f>
        <v>0</v>
      </c>
      <c r="O114">
        <f>IF($A114&lt;&gt;"",INDEX('Size (Model) (2)'!O:O,3*(ROW()-2)+3),"")</f>
        <v>0</v>
      </c>
      <c r="P114">
        <f>IF($A114&lt;&gt;"",INDEX('Size (Model) (2)'!P:P,3*(ROW()-2)+3),"")</f>
        <v>1.0300725427708823E-2</v>
      </c>
      <c r="Q114">
        <f>IF($A114&lt;&gt;"",INDEX('Size (Model) (2)'!Q:Q,3*(ROW()-2)+3),"")</f>
        <v>0</v>
      </c>
      <c r="R114">
        <f>IF($A114&lt;&gt;"",INDEX('Size (Model) (2)'!R:R,3*(ROW()-2)+3),"")</f>
        <v>2.2359715670024226E-2</v>
      </c>
      <c r="S114">
        <f>IF($A114&lt;&gt;"",INDEX('Size (Model) (2)'!S:S,3*(ROW()-2)+3),"")</f>
        <v>0</v>
      </c>
      <c r="T114">
        <f>IF($A114&lt;&gt;"",INDEX('Size (Model) (2)'!T:T,3*(ROW()-2)+3),"")</f>
        <v>0</v>
      </c>
      <c r="U114">
        <f>IF($A114&lt;&gt;"",INDEX('Size (Model) (2)'!U:U,3*(ROW()-2)+3),"")</f>
        <v>2.0430209953343704E-2</v>
      </c>
      <c r="V114">
        <f>IF($A114&lt;&gt;"",INDEX('Size (Model) (2)'!V:V,3*(ROW()-2)+3),"")</f>
        <v>2.4390000000000002E-2</v>
      </c>
      <c r="W114">
        <f>IF($A114&lt;&gt;"",INDEX('Size (Model) (2)'!W:W,3*(ROW()-2)+3),"")</f>
        <v>0</v>
      </c>
      <c r="X114">
        <f>IF($A114&lt;&gt;"",INDEX('Size (Model) (2)'!X:X,3*(ROW()-2)+3),"")</f>
        <v>0</v>
      </c>
      <c r="Y114">
        <f>IF($A114&lt;&gt;"",INDEX('Size (Model) (2)'!Y:Y,3*(ROW()-2)+3),"")</f>
        <v>0</v>
      </c>
      <c r="Z114">
        <f>IF($A114&lt;&gt;"",INDEX('Size (Model) (2)'!Z:Z,3*(ROW()-2)+3),"")</f>
        <v>0</v>
      </c>
    </row>
    <row r="115" spans="1:26" x14ac:dyDescent="0.2">
      <c r="A115" s="13">
        <f>IF(INDEX('Size (Model) (2)'!A:A,3*(ROW()-2)+2)&lt;&gt;"",INDEX('Size (Model) (2)'!A:A,3*(ROW()-2)+2),"")</f>
        <v>45406</v>
      </c>
      <c r="B115">
        <f>IF($A115&lt;&gt;"",INDEX('Size (Model) (2)'!B:B,3*(ROW()-2)+3),"")</f>
        <v>0</v>
      </c>
      <c r="C115">
        <f>IF($A115&lt;&gt;"",INDEX('Size (Model) (2)'!C:C,3*(ROW()-2)+3),"")</f>
        <v>2.6717445537596633E-2</v>
      </c>
      <c r="D115">
        <f>IF($A115&lt;&gt;"",INDEX('Size (Model) (2)'!D:D,3*(ROW()-2)+3),"")</f>
        <v>0</v>
      </c>
      <c r="E115">
        <f>IF($A115&lt;&gt;"",INDEX('Size (Model) (2)'!E:E,3*(ROW()-2)+3),"")</f>
        <v>0</v>
      </c>
      <c r="F115">
        <f>IF($A115&lt;&gt;"",INDEX('Size (Model) (2)'!F:F,3*(ROW()-2)+3),"")</f>
        <v>0</v>
      </c>
      <c r="G115">
        <f>IF($A115&lt;&gt;"",INDEX('Size (Model) (2)'!G:G,3*(ROW()-2)+3),"")</f>
        <v>1.2442801556420234E-2</v>
      </c>
      <c r="H115">
        <f>IF($A115&lt;&gt;"",INDEX('Size (Model) (2)'!H:H,3*(ROW()-2)+3),"")</f>
        <v>0</v>
      </c>
      <c r="I115">
        <f>IF($A115&lt;&gt;"",INDEX('Size (Model) (2)'!I:I,3*(ROW()-2)+3),"")</f>
        <v>-2.535882352941177E-2</v>
      </c>
      <c r="J115">
        <f>IF($A115&lt;&gt;"",INDEX('Size (Model) (2)'!J:J,3*(ROW()-2)+3),"")</f>
        <v>5.7720839244546898E-3</v>
      </c>
      <c r="K115">
        <f>IF($A115&lt;&gt;"",INDEX('Size (Model) (2)'!K:K,3*(ROW()-2)+3),"")</f>
        <v>0</v>
      </c>
      <c r="L115">
        <f>IF($A115&lt;&gt;"",INDEX('Size (Model) (2)'!L:L,3*(ROW()-2)+3),"")</f>
        <v>0</v>
      </c>
      <c r="M115">
        <f>IF($A115&lt;&gt;"",INDEX('Size (Model) (2)'!M:M,3*(ROW()-2)+3),"")</f>
        <v>1.4430505415162454E-2</v>
      </c>
      <c r="N115">
        <f>IF($A115&lt;&gt;"",INDEX('Size (Model) (2)'!N:N,3*(ROW()-2)+3),"")</f>
        <v>0</v>
      </c>
      <c r="O115">
        <f>IF($A115&lt;&gt;"",INDEX('Size (Model) (2)'!O:O,3*(ROW()-2)+3),"")</f>
        <v>0</v>
      </c>
      <c r="P115">
        <f>IF($A115&lt;&gt;"",INDEX('Size (Model) (2)'!P:P,3*(ROW()-2)+3),"")</f>
        <v>1.0300725427708823E-2</v>
      </c>
      <c r="Q115">
        <f>IF($A115&lt;&gt;"",INDEX('Size (Model) (2)'!Q:Q,3*(ROW()-2)+3),"")</f>
        <v>0</v>
      </c>
      <c r="R115">
        <f>IF($A115&lt;&gt;"",INDEX('Size (Model) (2)'!R:R,3*(ROW()-2)+3),"")</f>
        <v>2.2359715670024226E-2</v>
      </c>
      <c r="S115">
        <f>IF($A115&lt;&gt;"",INDEX('Size (Model) (2)'!S:S,3*(ROW()-2)+3),"")</f>
        <v>0</v>
      </c>
      <c r="T115">
        <f>IF($A115&lt;&gt;"",INDEX('Size (Model) (2)'!T:T,3*(ROW()-2)+3),"")</f>
        <v>0</v>
      </c>
      <c r="U115">
        <f>IF($A115&lt;&gt;"",INDEX('Size (Model) (2)'!U:U,3*(ROW()-2)+3),"")</f>
        <v>2.0430209953343704E-2</v>
      </c>
      <c r="V115">
        <f>IF($A115&lt;&gt;"",INDEX('Size (Model) (2)'!V:V,3*(ROW()-2)+3),"")</f>
        <v>2.4390000000000002E-2</v>
      </c>
      <c r="W115">
        <f>IF($A115&lt;&gt;"",INDEX('Size (Model) (2)'!W:W,3*(ROW()-2)+3),"")</f>
        <v>0</v>
      </c>
      <c r="X115">
        <f>IF($A115&lt;&gt;"",INDEX('Size (Model) (2)'!X:X,3*(ROW()-2)+3),"")</f>
        <v>0</v>
      </c>
      <c r="Y115">
        <f>IF($A115&lt;&gt;"",INDEX('Size (Model) (2)'!Y:Y,3*(ROW()-2)+3),"")</f>
        <v>0</v>
      </c>
      <c r="Z115">
        <f>IF($A115&lt;&gt;"",INDEX('Size (Model) (2)'!Z:Z,3*(ROW()-2)+3),"")</f>
        <v>0</v>
      </c>
    </row>
    <row r="116" spans="1:26" x14ac:dyDescent="0.2">
      <c r="A116" s="13">
        <f>IF(INDEX('Size (Model) (2)'!A:A,3*(ROW()-2)+2)&lt;&gt;"",INDEX('Size (Model) (2)'!A:A,3*(ROW()-2)+2),"")</f>
        <v>45407</v>
      </c>
      <c r="B116">
        <f>IF($A116&lt;&gt;"",INDEX('Size (Model) (2)'!B:B,3*(ROW()-2)+3),"")</f>
        <v>0</v>
      </c>
      <c r="C116">
        <f>IF($A116&lt;&gt;"",INDEX('Size (Model) (2)'!C:C,3*(ROW()-2)+3),"")</f>
        <v>2.6717445537596633E-2</v>
      </c>
      <c r="D116">
        <f>IF($A116&lt;&gt;"",INDEX('Size (Model) (2)'!D:D,3*(ROW()-2)+3),"")</f>
        <v>0</v>
      </c>
      <c r="E116">
        <f>IF($A116&lt;&gt;"",INDEX('Size (Model) (2)'!E:E,3*(ROW()-2)+3),"")</f>
        <v>0</v>
      </c>
      <c r="F116">
        <f>IF($A116&lt;&gt;"",INDEX('Size (Model) (2)'!F:F,3*(ROW()-2)+3),"")</f>
        <v>0</v>
      </c>
      <c r="G116">
        <f>IF($A116&lt;&gt;"",INDEX('Size (Model) (2)'!G:G,3*(ROW()-2)+3),"")</f>
        <v>1.2442801556420234E-2</v>
      </c>
      <c r="H116">
        <f>IF($A116&lt;&gt;"",INDEX('Size (Model) (2)'!H:H,3*(ROW()-2)+3),"")</f>
        <v>0</v>
      </c>
      <c r="I116">
        <f>IF($A116&lt;&gt;"",INDEX('Size (Model) (2)'!I:I,3*(ROW()-2)+3),"")</f>
        <v>-2.535882352941177E-2</v>
      </c>
      <c r="J116">
        <f>IF($A116&lt;&gt;"",INDEX('Size (Model) (2)'!J:J,3*(ROW()-2)+3),"")</f>
        <v>5.7720839244546898E-3</v>
      </c>
      <c r="K116">
        <f>IF($A116&lt;&gt;"",INDEX('Size (Model) (2)'!K:K,3*(ROW()-2)+3),"")</f>
        <v>0</v>
      </c>
      <c r="L116">
        <f>IF($A116&lt;&gt;"",INDEX('Size (Model) (2)'!L:L,3*(ROW()-2)+3),"")</f>
        <v>0</v>
      </c>
      <c r="M116">
        <f>IF($A116&lt;&gt;"",INDEX('Size (Model) (2)'!M:M,3*(ROW()-2)+3),"")</f>
        <v>1.4430505415162454E-2</v>
      </c>
      <c r="N116">
        <f>IF($A116&lt;&gt;"",INDEX('Size (Model) (2)'!N:N,3*(ROW()-2)+3),"")</f>
        <v>0</v>
      </c>
      <c r="O116">
        <f>IF($A116&lt;&gt;"",INDEX('Size (Model) (2)'!O:O,3*(ROW()-2)+3),"")</f>
        <v>0</v>
      </c>
      <c r="P116">
        <f>IF($A116&lt;&gt;"",INDEX('Size (Model) (2)'!P:P,3*(ROW()-2)+3),"")</f>
        <v>1.0300725427708823E-2</v>
      </c>
      <c r="Q116">
        <f>IF($A116&lt;&gt;"",INDEX('Size (Model) (2)'!Q:Q,3*(ROW()-2)+3),"")</f>
        <v>0</v>
      </c>
      <c r="R116">
        <f>IF($A116&lt;&gt;"",INDEX('Size (Model) (2)'!R:R,3*(ROW()-2)+3),"")</f>
        <v>2.2359715670024226E-2</v>
      </c>
      <c r="S116">
        <f>IF($A116&lt;&gt;"",INDEX('Size (Model) (2)'!S:S,3*(ROW()-2)+3),"")</f>
        <v>0</v>
      </c>
      <c r="T116">
        <f>IF($A116&lt;&gt;"",INDEX('Size (Model) (2)'!T:T,3*(ROW()-2)+3),"")</f>
        <v>0</v>
      </c>
      <c r="U116">
        <f>IF($A116&lt;&gt;"",INDEX('Size (Model) (2)'!U:U,3*(ROW()-2)+3),"")</f>
        <v>2.0430209953343704E-2</v>
      </c>
      <c r="V116">
        <f>IF($A116&lt;&gt;"",INDEX('Size (Model) (2)'!V:V,3*(ROW()-2)+3),"")</f>
        <v>2.4390000000000002E-2</v>
      </c>
      <c r="W116">
        <f>IF($A116&lt;&gt;"",INDEX('Size (Model) (2)'!W:W,3*(ROW()-2)+3),"")</f>
        <v>0</v>
      </c>
      <c r="X116">
        <f>IF($A116&lt;&gt;"",INDEX('Size (Model) (2)'!X:X,3*(ROW()-2)+3),"")</f>
        <v>0</v>
      </c>
      <c r="Y116">
        <f>IF($A116&lt;&gt;"",INDEX('Size (Model) (2)'!Y:Y,3*(ROW()-2)+3),"")</f>
        <v>0</v>
      </c>
      <c r="Z116">
        <f>IF($A116&lt;&gt;"",INDEX('Size (Model) (2)'!Z:Z,3*(ROW()-2)+3),"")</f>
        <v>0</v>
      </c>
    </row>
    <row r="117" spans="1:26" x14ac:dyDescent="0.2">
      <c r="A117" s="13">
        <f>IF(INDEX('Size (Model) (2)'!A:A,3*(ROW()-2)+2)&lt;&gt;"",INDEX('Size (Model) (2)'!A:A,3*(ROW()-2)+2),"")</f>
        <v>45408</v>
      </c>
      <c r="B117">
        <f>IF($A117&lt;&gt;"",INDEX('Size (Model) (2)'!B:B,3*(ROW()-2)+3),"")</f>
        <v>0</v>
      </c>
      <c r="C117">
        <f>IF($A117&lt;&gt;"",INDEX('Size (Model) (2)'!C:C,3*(ROW()-2)+3),"")</f>
        <v>2.6717445537596633E-2</v>
      </c>
      <c r="D117">
        <f>IF($A117&lt;&gt;"",INDEX('Size (Model) (2)'!D:D,3*(ROW()-2)+3),"")</f>
        <v>0</v>
      </c>
      <c r="E117">
        <f>IF($A117&lt;&gt;"",INDEX('Size (Model) (2)'!E:E,3*(ROW()-2)+3),"")</f>
        <v>0</v>
      </c>
      <c r="F117">
        <f>IF($A117&lt;&gt;"",INDEX('Size (Model) (2)'!F:F,3*(ROW()-2)+3),"")</f>
        <v>0</v>
      </c>
      <c r="G117">
        <f>IF($A117&lt;&gt;"",INDEX('Size (Model) (2)'!G:G,3*(ROW()-2)+3),"")</f>
        <v>1.2442801556420234E-2</v>
      </c>
      <c r="H117">
        <f>IF($A117&lt;&gt;"",INDEX('Size (Model) (2)'!H:H,3*(ROW()-2)+3),"")</f>
        <v>0</v>
      </c>
      <c r="I117">
        <f>IF($A117&lt;&gt;"",INDEX('Size (Model) (2)'!I:I,3*(ROW()-2)+3),"")</f>
        <v>-3.9087819253438114E-2</v>
      </c>
      <c r="J117">
        <f>IF($A117&lt;&gt;"",INDEX('Size (Model) (2)'!J:J,3*(ROW()-2)+3),"")</f>
        <v>5.7720839244546898E-3</v>
      </c>
      <c r="K117">
        <f>IF($A117&lt;&gt;"",INDEX('Size (Model) (2)'!K:K,3*(ROW()-2)+3),"")</f>
        <v>0</v>
      </c>
      <c r="L117">
        <f>IF($A117&lt;&gt;"",INDEX('Size (Model) (2)'!L:L,3*(ROW()-2)+3),"")</f>
        <v>1.0591833475298126E-2</v>
      </c>
      <c r="M117">
        <f>IF($A117&lt;&gt;"",INDEX('Size (Model) (2)'!M:M,3*(ROW()-2)+3),"")</f>
        <v>1.4430505415162454E-2</v>
      </c>
      <c r="N117">
        <f>IF($A117&lt;&gt;"",INDEX('Size (Model) (2)'!N:N,3*(ROW()-2)+3),"")</f>
        <v>0</v>
      </c>
      <c r="O117">
        <f>IF($A117&lt;&gt;"",INDEX('Size (Model) (2)'!O:O,3*(ROW()-2)+3),"")</f>
        <v>0</v>
      </c>
      <c r="P117">
        <f>IF($A117&lt;&gt;"",INDEX('Size (Model) (2)'!P:P,3*(ROW()-2)+3),"")</f>
        <v>0</v>
      </c>
      <c r="Q117">
        <f>IF($A117&lt;&gt;"",INDEX('Size (Model) (2)'!Q:Q,3*(ROW()-2)+3),"")</f>
        <v>-8.1834896347482717E-3</v>
      </c>
      <c r="R117">
        <f>IF($A117&lt;&gt;"",INDEX('Size (Model) (2)'!R:R,3*(ROW()-2)+3),"")</f>
        <v>2.2359715670024226E-2</v>
      </c>
      <c r="S117">
        <f>IF($A117&lt;&gt;"",INDEX('Size (Model) (2)'!S:S,3*(ROW()-2)+3),"")</f>
        <v>0</v>
      </c>
      <c r="T117">
        <f>IF($A117&lt;&gt;"",INDEX('Size (Model) (2)'!T:T,3*(ROW()-2)+3),"")</f>
        <v>0</v>
      </c>
      <c r="U117">
        <f>IF($A117&lt;&gt;"",INDEX('Size (Model) (2)'!U:U,3*(ROW()-2)+3),"")</f>
        <v>2.0430209953343704E-2</v>
      </c>
      <c r="V117">
        <f>IF($A117&lt;&gt;"",INDEX('Size (Model) (2)'!V:V,3*(ROW()-2)+3),"")</f>
        <v>1.5351620370370371E-2</v>
      </c>
      <c r="W117">
        <f>IF($A117&lt;&gt;"",INDEX('Size (Model) (2)'!W:W,3*(ROW()-2)+3),"")</f>
        <v>0</v>
      </c>
      <c r="X117">
        <f>IF($A117&lt;&gt;"",INDEX('Size (Model) (2)'!X:X,3*(ROW()-2)+3),"")</f>
        <v>0</v>
      </c>
      <c r="Y117">
        <f>IF($A117&lt;&gt;"",INDEX('Size (Model) (2)'!Y:Y,3*(ROW()-2)+3),"")</f>
        <v>0</v>
      </c>
      <c r="Z117">
        <f>IF($A117&lt;&gt;"",INDEX('Size (Model) (2)'!Z:Z,3*(ROW()-2)+3),"")</f>
        <v>0</v>
      </c>
    </row>
    <row r="118" spans="1:26" x14ac:dyDescent="0.2">
      <c r="A118" s="13">
        <f>IF(INDEX('Size (Model) (2)'!A:A,3*(ROW()-2)+2)&lt;&gt;"",INDEX('Size (Model) (2)'!A:A,3*(ROW()-2)+2),"")</f>
        <v>45411</v>
      </c>
      <c r="B118">
        <f>IF($A118&lt;&gt;"",INDEX('Size (Model) (2)'!B:B,3*(ROW()-2)+3),"")</f>
        <v>0</v>
      </c>
      <c r="C118">
        <f>IF($A118&lt;&gt;"",INDEX('Size (Model) (2)'!C:C,3*(ROW()-2)+3),"")</f>
        <v>2.6717445537596633E-2</v>
      </c>
      <c r="D118">
        <f>IF($A118&lt;&gt;"",INDEX('Size (Model) (2)'!D:D,3*(ROW()-2)+3),"")</f>
        <v>0</v>
      </c>
      <c r="E118">
        <f>IF($A118&lt;&gt;"",INDEX('Size (Model) (2)'!E:E,3*(ROW()-2)+3),"")</f>
        <v>0</v>
      </c>
      <c r="F118">
        <f>IF($A118&lt;&gt;"",INDEX('Size (Model) (2)'!F:F,3*(ROW()-2)+3),"")</f>
        <v>0</v>
      </c>
      <c r="G118">
        <f>IF($A118&lt;&gt;"",INDEX('Size (Model) (2)'!G:G,3*(ROW()-2)+3),"")</f>
        <v>1.8592810009960162E-2</v>
      </c>
      <c r="H118">
        <f>IF($A118&lt;&gt;"",INDEX('Size (Model) (2)'!H:H,3*(ROW()-2)+3),"")</f>
        <v>0</v>
      </c>
      <c r="I118">
        <f>IF($A118&lt;&gt;"",INDEX('Size (Model) (2)'!I:I,3*(ROW()-2)+3),"")</f>
        <v>-2.8762991140215716E-2</v>
      </c>
      <c r="J118">
        <f>IF($A118&lt;&gt;"",INDEX('Size (Model) (2)'!J:J,3*(ROW()-2)+3),"")</f>
        <v>5.7720839244546898E-3</v>
      </c>
      <c r="K118">
        <f>IF($A118&lt;&gt;"",INDEX('Size (Model) (2)'!K:K,3*(ROW()-2)+3),"")</f>
        <v>0</v>
      </c>
      <c r="L118">
        <f>IF($A118&lt;&gt;"",INDEX('Size (Model) (2)'!L:L,3*(ROW()-2)+3),"")</f>
        <v>1.0591833475298126E-2</v>
      </c>
      <c r="M118">
        <f>IF($A118&lt;&gt;"",INDEX('Size (Model) (2)'!M:M,3*(ROW()-2)+3),"")</f>
        <v>1.4430505415162454E-2</v>
      </c>
      <c r="N118">
        <f>IF($A118&lt;&gt;"",INDEX('Size (Model) (2)'!N:N,3*(ROW()-2)+3),"")</f>
        <v>0</v>
      </c>
      <c r="O118">
        <f>IF($A118&lt;&gt;"",INDEX('Size (Model) (2)'!O:O,3*(ROW()-2)+3),"")</f>
        <v>0</v>
      </c>
      <c r="P118">
        <f>IF($A118&lt;&gt;"",INDEX('Size (Model) (2)'!P:P,3*(ROW()-2)+3),"")</f>
        <v>0</v>
      </c>
      <c r="Q118">
        <f>IF($A118&lt;&gt;"",INDEX('Size (Model) (2)'!Q:Q,3*(ROW()-2)+3),"")</f>
        <v>-8.1834896347482717E-3</v>
      </c>
      <c r="R118">
        <f>IF($A118&lt;&gt;"",INDEX('Size (Model) (2)'!R:R,3*(ROW()-2)+3),"")</f>
        <v>2.2359715670024226E-2</v>
      </c>
      <c r="S118">
        <f>IF($A118&lt;&gt;"",INDEX('Size (Model) (2)'!S:S,3*(ROW()-2)+3),"")</f>
        <v>0</v>
      </c>
      <c r="T118">
        <f>IF($A118&lt;&gt;"",INDEX('Size (Model) (2)'!T:T,3*(ROW()-2)+3),"")</f>
        <v>0</v>
      </c>
      <c r="U118">
        <f>IF($A118&lt;&gt;"",INDEX('Size (Model) (2)'!U:U,3*(ROW()-2)+3),"")</f>
        <v>2.0430209953343704E-2</v>
      </c>
      <c r="V118">
        <f>IF($A118&lt;&gt;"",INDEX('Size (Model) (2)'!V:V,3*(ROW()-2)+3),"")</f>
        <v>2.2890473635806256E-2</v>
      </c>
      <c r="W118">
        <f>IF($A118&lt;&gt;"",INDEX('Size (Model) (2)'!W:W,3*(ROW()-2)+3),"")</f>
        <v>0</v>
      </c>
      <c r="X118">
        <f>IF($A118&lt;&gt;"",INDEX('Size (Model) (2)'!X:X,3*(ROW()-2)+3),"")</f>
        <v>0</v>
      </c>
      <c r="Y118">
        <f>IF($A118&lt;&gt;"",INDEX('Size (Model) (2)'!Y:Y,3*(ROW()-2)+3),"")</f>
        <v>0</v>
      </c>
      <c r="Z118">
        <f>IF($A118&lt;&gt;"",INDEX('Size (Model) (2)'!Z:Z,3*(ROW()-2)+3),"")</f>
        <v>0</v>
      </c>
    </row>
    <row r="119" spans="1:26" x14ac:dyDescent="0.2">
      <c r="A119" s="13">
        <f>IF(INDEX('Size (Model) (2)'!A:A,3*(ROW()-2)+2)&lt;&gt;"",INDEX('Size (Model) (2)'!A:A,3*(ROW()-2)+2),"")</f>
        <v>45412</v>
      </c>
      <c r="B119">
        <f>IF($A119&lt;&gt;"",INDEX('Size (Model) (2)'!B:B,3*(ROW()-2)+3),"")</f>
        <v>0</v>
      </c>
      <c r="C119">
        <f>IF($A119&lt;&gt;"",INDEX('Size (Model) (2)'!C:C,3*(ROW()-2)+3),"")</f>
        <v>2.6717445537596633E-2</v>
      </c>
      <c r="D119">
        <f>IF($A119&lt;&gt;"",INDEX('Size (Model) (2)'!D:D,3*(ROW()-2)+3),"")</f>
        <v>0</v>
      </c>
      <c r="E119">
        <f>IF($A119&lt;&gt;"",INDEX('Size (Model) (2)'!E:E,3*(ROW()-2)+3),"")</f>
        <v>0</v>
      </c>
      <c r="F119">
        <f>IF($A119&lt;&gt;"",INDEX('Size (Model) (2)'!F:F,3*(ROW()-2)+3),"")</f>
        <v>0</v>
      </c>
      <c r="G119">
        <f>IF($A119&lt;&gt;"",INDEX('Size (Model) (2)'!G:G,3*(ROW()-2)+3),"")</f>
        <v>1.8592810009960162E-2</v>
      </c>
      <c r="H119">
        <f>IF($A119&lt;&gt;"",INDEX('Size (Model) (2)'!H:H,3*(ROW()-2)+3),"")</f>
        <v>0</v>
      </c>
      <c r="I119">
        <f>IF($A119&lt;&gt;"",INDEX('Size (Model) (2)'!I:I,3*(ROW()-2)+3),"")</f>
        <v>-2.8762991140215716E-2</v>
      </c>
      <c r="J119">
        <f>IF($A119&lt;&gt;"",INDEX('Size (Model) (2)'!J:J,3*(ROW()-2)+3),"")</f>
        <v>5.7720839244546898E-3</v>
      </c>
      <c r="K119">
        <f>IF($A119&lt;&gt;"",INDEX('Size (Model) (2)'!K:K,3*(ROW()-2)+3),"")</f>
        <v>0</v>
      </c>
      <c r="L119">
        <f>IF($A119&lt;&gt;"",INDEX('Size (Model) (2)'!L:L,3*(ROW()-2)+3),"")</f>
        <v>1.0591833475298126E-2</v>
      </c>
      <c r="M119">
        <f>IF($A119&lt;&gt;"",INDEX('Size (Model) (2)'!M:M,3*(ROW()-2)+3),"")</f>
        <v>1.4430505415162454E-2</v>
      </c>
      <c r="N119">
        <f>IF($A119&lt;&gt;"",INDEX('Size (Model) (2)'!N:N,3*(ROW()-2)+3),"")</f>
        <v>0</v>
      </c>
      <c r="O119">
        <f>IF($A119&lt;&gt;"",INDEX('Size (Model) (2)'!O:O,3*(ROW()-2)+3),"")</f>
        <v>0</v>
      </c>
      <c r="P119">
        <f>IF($A119&lt;&gt;"",INDEX('Size (Model) (2)'!P:P,3*(ROW()-2)+3),"")</f>
        <v>0</v>
      </c>
      <c r="Q119">
        <f>IF($A119&lt;&gt;"",INDEX('Size (Model) (2)'!Q:Q,3*(ROW()-2)+3),"")</f>
        <v>-8.1834896347482717E-3</v>
      </c>
      <c r="R119">
        <f>IF($A119&lt;&gt;"",INDEX('Size (Model) (2)'!R:R,3*(ROW()-2)+3),"")</f>
        <v>2.2359715670024226E-2</v>
      </c>
      <c r="S119">
        <f>IF($A119&lt;&gt;"",INDEX('Size (Model) (2)'!S:S,3*(ROW()-2)+3),"")</f>
        <v>0</v>
      </c>
      <c r="T119">
        <f>IF($A119&lt;&gt;"",INDEX('Size (Model) (2)'!T:T,3*(ROW()-2)+3),"")</f>
        <v>0</v>
      </c>
      <c r="U119">
        <f>IF($A119&lt;&gt;"",INDEX('Size (Model) (2)'!U:U,3*(ROW()-2)+3),"")</f>
        <v>2.0430209953343704E-2</v>
      </c>
      <c r="V119">
        <f>IF($A119&lt;&gt;"",INDEX('Size (Model) (2)'!V:V,3*(ROW()-2)+3),"")</f>
        <v>1.5357197200243458E-2</v>
      </c>
      <c r="W119">
        <f>IF($A119&lt;&gt;"",INDEX('Size (Model) (2)'!W:W,3*(ROW()-2)+3),"")</f>
        <v>0</v>
      </c>
      <c r="X119">
        <f>IF($A119&lt;&gt;"",INDEX('Size (Model) (2)'!X:X,3*(ROW()-2)+3),"")</f>
        <v>0</v>
      </c>
      <c r="Y119">
        <f>IF($A119&lt;&gt;"",INDEX('Size (Model) (2)'!Y:Y,3*(ROW()-2)+3),"")</f>
        <v>0</v>
      </c>
      <c r="Z119">
        <f>IF($A119&lt;&gt;"",INDEX('Size (Model) (2)'!Z:Z,3*(ROW()-2)+3),"")</f>
        <v>0</v>
      </c>
    </row>
    <row r="120" spans="1:26" x14ac:dyDescent="0.2">
      <c r="A120" s="13">
        <f>IF(INDEX('Size (Model) (2)'!A:A,3*(ROW()-2)+2)&lt;&gt;"",INDEX('Size (Model) (2)'!A:A,3*(ROW()-2)+2),"")</f>
        <v>45413</v>
      </c>
      <c r="B120">
        <f>IF($A120&lt;&gt;"",INDEX('Size (Model) (2)'!B:B,3*(ROW()-2)+3),"")</f>
        <v>0</v>
      </c>
      <c r="C120">
        <f>IF($A120&lt;&gt;"",INDEX('Size (Model) (2)'!C:C,3*(ROW()-2)+3),"")</f>
        <v>2.2046765886871513E-2</v>
      </c>
      <c r="D120">
        <f>IF($A120&lt;&gt;"",INDEX('Size (Model) (2)'!D:D,3*(ROW()-2)+3),"")</f>
        <v>0</v>
      </c>
      <c r="E120">
        <f>IF($A120&lt;&gt;"",INDEX('Size (Model) (2)'!E:E,3*(ROW()-2)+3),"")</f>
        <v>0</v>
      </c>
      <c r="F120">
        <f>IF($A120&lt;&gt;"",INDEX('Size (Model) (2)'!F:F,3*(ROW()-2)+3),"")</f>
        <v>0</v>
      </c>
      <c r="G120">
        <f>IF($A120&lt;&gt;"",INDEX('Size (Model) (2)'!G:G,3*(ROW()-2)+3),"")</f>
        <v>1.8592810009960162E-2</v>
      </c>
      <c r="H120">
        <f>IF($A120&lt;&gt;"",INDEX('Size (Model) (2)'!H:H,3*(ROW()-2)+3),"")</f>
        <v>-9.7516505791505823E-3</v>
      </c>
      <c r="I120">
        <f>IF($A120&lt;&gt;"",INDEX('Size (Model) (2)'!I:I,3*(ROW()-2)+3),"")</f>
        <v>-2.8762991140215716E-2</v>
      </c>
      <c r="J120">
        <f>IF($A120&lt;&gt;"",INDEX('Size (Model) (2)'!J:J,3*(ROW()-2)+3),"")</f>
        <v>0</v>
      </c>
      <c r="K120">
        <f>IF($A120&lt;&gt;"",INDEX('Size (Model) (2)'!K:K,3*(ROW()-2)+3),"")</f>
        <v>0</v>
      </c>
      <c r="L120">
        <f>IF($A120&lt;&gt;"",INDEX('Size (Model) (2)'!L:L,3*(ROW()-2)+3),"")</f>
        <v>1.0591833475298126E-2</v>
      </c>
      <c r="M120">
        <f>IF($A120&lt;&gt;"",INDEX('Size (Model) (2)'!M:M,3*(ROW()-2)+3),"")</f>
        <v>1.4430505415162454E-2</v>
      </c>
      <c r="N120">
        <f>IF($A120&lt;&gt;"",INDEX('Size (Model) (2)'!N:N,3*(ROW()-2)+3),"")</f>
        <v>0</v>
      </c>
      <c r="O120">
        <f>IF($A120&lt;&gt;"",INDEX('Size (Model) (2)'!O:O,3*(ROW()-2)+3),"")</f>
        <v>0</v>
      </c>
      <c r="P120">
        <f>IF($A120&lt;&gt;"",INDEX('Size (Model) (2)'!P:P,3*(ROW()-2)+3),"")</f>
        <v>2.2016017259414232E-2</v>
      </c>
      <c r="Q120">
        <f>IF($A120&lt;&gt;"",INDEX('Size (Model) (2)'!Q:Q,3*(ROW()-2)+3),"")</f>
        <v>-8.1834896347482717E-3</v>
      </c>
      <c r="R120">
        <f>IF($A120&lt;&gt;"",INDEX('Size (Model) (2)'!R:R,3*(ROW()-2)+3),"")</f>
        <v>2.2359715670024226E-2</v>
      </c>
      <c r="S120">
        <f>IF($A120&lt;&gt;"",INDEX('Size (Model) (2)'!S:S,3*(ROW()-2)+3),"")</f>
        <v>0</v>
      </c>
      <c r="T120">
        <f>IF($A120&lt;&gt;"",INDEX('Size (Model) (2)'!T:T,3*(ROW()-2)+3),"")</f>
        <v>0</v>
      </c>
      <c r="U120">
        <f>IF($A120&lt;&gt;"",INDEX('Size (Model) (2)'!U:U,3*(ROW()-2)+3),"")</f>
        <v>2.0430209953343704E-2</v>
      </c>
      <c r="V120">
        <f>IF($A120&lt;&gt;"",INDEX('Size (Model) (2)'!V:V,3*(ROW()-2)+3),"")</f>
        <v>1.5357197200243458E-2</v>
      </c>
      <c r="W120">
        <f>IF($A120&lt;&gt;"",INDEX('Size (Model) (2)'!W:W,3*(ROW()-2)+3),"")</f>
        <v>0</v>
      </c>
      <c r="X120">
        <f>IF($A120&lt;&gt;"",INDEX('Size (Model) (2)'!X:X,3*(ROW()-2)+3),"")</f>
        <v>0</v>
      </c>
      <c r="Y120">
        <f>IF($A120&lt;&gt;"",INDEX('Size (Model) (2)'!Y:Y,3*(ROW()-2)+3),"")</f>
        <v>0</v>
      </c>
      <c r="Z120">
        <f>IF($A120&lt;&gt;"",INDEX('Size (Model) (2)'!Z:Z,3*(ROW()-2)+3),"")</f>
        <v>0</v>
      </c>
    </row>
    <row r="121" spans="1:26" x14ac:dyDescent="0.2">
      <c r="A121" s="13">
        <f>IF(INDEX('Size (Model) (2)'!A:A,3*(ROW()-2)+2)&lt;&gt;"",INDEX('Size (Model) (2)'!A:A,3*(ROW()-2)+2),"")</f>
        <v>45414</v>
      </c>
      <c r="B121">
        <f>IF($A121&lt;&gt;"",INDEX('Size (Model) (2)'!B:B,3*(ROW()-2)+3),"")</f>
        <v>0</v>
      </c>
      <c r="C121">
        <f>IF($A121&lt;&gt;"",INDEX('Size (Model) (2)'!C:C,3*(ROW()-2)+3),"")</f>
        <v>2.2046765886871513E-2</v>
      </c>
      <c r="D121">
        <f>IF($A121&lt;&gt;"",INDEX('Size (Model) (2)'!D:D,3*(ROW()-2)+3),"")</f>
        <v>0</v>
      </c>
      <c r="E121">
        <f>IF($A121&lt;&gt;"",INDEX('Size (Model) (2)'!E:E,3*(ROW()-2)+3),"")</f>
        <v>0</v>
      </c>
      <c r="F121">
        <f>IF($A121&lt;&gt;"",INDEX('Size (Model) (2)'!F:F,3*(ROW()-2)+3),"")</f>
        <v>0</v>
      </c>
      <c r="G121">
        <f>IF($A121&lt;&gt;"",INDEX('Size (Model) (2)'!G:G,3*(ROW()-2)+3),"")</f>
        <v>1.8592810009960162E-2</v>
      </c>
      <c r="H121">
        <f>IF($A121&lt;&gt;"",INDEX('Size (Model) (2)'!H:H,3*(ROW()-2)+3),"")</f>
        <v>0</v>
      </c>
      <c r="I121">
        <f>IF($A121&lt;&gt;"",INDEX('Size (Model) (2)'!I:I,3*(ROW()-2)+3),"")</f>
        <v>0</v>
      </c>
      <c r="J121">
        <f>IF($A121&lt;&gt;"",INDEX('Size (Model) (2)'!J:J,3*(ROW()-2)+3),"")</f>
        <v>0</v>
      </c>
      <c r="K121">
        <f>IF($A121&lt;&gt;"",INDEX('Size (Model) (2)'!K:K,3*(ROW()-2)+3),"")</f>
        <v>0</v>
      </c>
      <c r="L121">
        <f>IF($A121&lt;&gt;"",INDEX('Size (Model) (2)'!L:L,3*(ROW()-2)+3),"")</f>
        <v>1.0591833475298126E-2</v>
      </c>
      <c r="M121">
        <f>IF($A121&lt;&gt;"",INDEX('Size (Model) (2)'!M:M,3*(ROW()-2)+3),"")</f>
        <v>1.4430505415162454E-2</v>
      </c>
      <c r="N121">
        <f>IF($A121&lt;&gt;"",INDEX('Size (Model) (2)'!N:N,3*(ROW()-2)+3),"")</f>
        <v>0</v>
      </c>
      <c r="O121">
        <f>IF($A121&lt;&gt;"",INDEX('Size (Model) (2)'!O:O,3*(ROW()-2)+3),"")</f>
        <v>0</v>
      </c>
      <c r="P121">
        <f>IF($A121&lt;&gt;"",INDEX('Size (Model) (2)'!P:P,3*(ROW()-2)+3),"")</f>
        <v>1.769164926931106E-2</v>
      </c>
      <c r="Q121">
        <f>IF($A121&lt;&gt;"",INDEX('Size (Model) (2)'!Q:Q,3*(ROW()-2)+3),"")</f>
        <v>-8.1834896347482717E-3</v>
      </c>
      <c r="R121">
        <f>IF($A121&lt;&gt;"",INDEX('Size (Model) (2)'!R:R,3*(ROW()-2)+3),"")</f>
        <v>2.2359715670024226E-2</v>
      </c>
      <c r="S121">
        <f>IF($A121&lt;&gt;"",INDEX('Size (Model) (2)'!S:S,3*(ROW()-2)+3),"")</f>
        <v>0</v>
      </c>
      <c r="T121">
        <f>IF($A121&lt;&gt;"",INDEX('Size (Model) (2)'!T:T,3*(ROW()-2)+3),"")</f>
        <v>0</v>
      </c>
      <c r="U121">
        <f>IF($A121&lt;&gt;"",INDEX('Size (Model) (2)'!U:U,3*(ROW()-2)+3),"")</f>
        <v>2.0430209953343704E-2</v>
      </c>
      <c r="V121">
        <f>IF($A121&lt;&gt;"",INDEX('Size (Model) (2)'!V:V,3*(ROW()-2)+3),"")</f>
        <v>1.5357197200243458E-2</v>
      </c>
      <c r="W121">
        <f>IF($A121&lt;&gt;"",INDEX('Size (Model) (2)'!W:W,3*(ROW()-2)+3),"")</f>
        <v>0</v>
      </c>
      <c r="X121">
        <f>IF($A121&lt;&gt;"",INDEX('Size (Model) (2)'!X:X,3*(ROW()-2)+3),"")</f>
        <v>0</v>
      </c>
      <c r="Y121">
        <f>IF($A121&lt;&gt;"",INDEX('Size (Model) (2)'!Y:Y,3*(ROW()-2)+3),"")</f>
        <v>0</v>
      </c>
      <c r="Z121">
        <f>IF($A121&lt;&gt;"",INDEX('Size (Model) (2)'!Z:Z,3*(ROW()-2)+3),"")</f>
        <v>0</v>
      </c>
    </row>
    <row r="122" spans="1:26" x14ac:dyDescent="0.2">
      <c r="A122" s="13">
        <f>IF(INDEX('Size (Model) (2)'!A:A,3*(ROW()-2)+2)&lt;&gt;"",INDEX('Size (Model) (2)'!A:A,3*(ROW()-2)+2),"")</f>
        <v>45415</v>
      </c>
      <c r="B122">
        <f>IF($A122&lt;&gt;"",INDEX('Size (Model) (2)'!B:B,3*(ROW()-2)+3),"")</f>
        <v>0</v>
      </c>
      <c r="C122">
        <f>IF($A122&lt;&gt;"",INDEX('Size (Model) (2)'!C:C,3*(ROW()-2)+3),"")</f>
        <v>2.2046765886871513E-2</v>
      </c>
      <c r="D122">
        <f>IF($A122&lt;&gt;"",INDEX('Size (Model) (2)'!D:D,3*(ROW()-2)+3),"")</f>
        <v>0</v>
      </c>
      <c r="E122">
        <f>IF($A122&lt;&gt;"",INDEX('Size (Model) (2)'!E:E,3*(ROW()-2)+3),"")</f>
        <v>0</v>
      </c>
      <c r="F122">
        <f>IF($A122&lt;&gt;"",INDEX('Size (Model) (2)'!F:F,3*(ROW()-2)+3),"")</f>
        <v>0</v>
      </c>
      <c r="G122">
        <f>IF($A122&lt;&gt;"",INDEX('Size (Model) (2)'!G:G,3*(ROW()-2)+3),"")</f>
        <v>1.8592810009960162E-2</v>
      </c>
      <c r="H122">
        <f>IF($A122&lt;&gt;"",INDEX('Size (Model) (2)'!H:H,3*(ROW()-2)+3),"")</f>
        <v>0</v>
      </c>
      <c r="I122">
        <f>IF($A122&lt;&gt;"",INDEX('Size (Model) (2)'!I:I,3*(ROW()-2)+3),"")</f>
        <v>0</v>
      </c>
      <c r="J122">
        <f>IF($A122&lt;&gt;"",INDEX('Size (Model) (2)'!J:J,3*(ROW()-2)+3),"")</f>
        <v>0</v>
      </c>
      <c r="K122">
        <f>IF($A122&lt;&gt;"",INDEX('Size (Model) (2)'!K:K,3*(ROW()-2)+3),"")</f>
        <v>0</v>
      </c>
      <c r="L122">
        <f>IF($A122&lt;&gt;"",INDEX('Size (Model) (2)'!L:L,3*(ROW()-2)+3),"")</f>
        <v>1.0591833475298126E-2</v>
      </c>
      <c r="M122">
        <f>IF($A122&lt;&gt;"",INDEX('Size (Model) (2)'!M:M,3*(ROW()-2)+3),"")</f>
        <v>1.4430505415162454E-2</v>
      </c>
      <c r="N122">
        <f>IF($A122&lt;&gt;"",INDEX('Size (Model) (2)'!N:N,3*(ROW()-2)+3),"")</f>
        <v>0</v>
      </c>
      <c r="O122">
        <f>IF($A122&lt;&gt;"",INDEX('Size (Model) (2)'!O:O,3*(ROW()-2)+3),"")</f>
        <v>0</v>
      </c>
      <c r="P122">
        <f>IF($A122&lt;&gt;"",INDEX('Size (Model) (2)'!P:P,3*(ROW()-2)+3),"")</f>
        <v>1.769164926931106E-2</v>
      </c>
      <c r="Q122">
        <f>IF($A122&lt;&gt;"",INDEX('Size (Model) (2)'!Q:Q,3*(ROW()-2)+3),"")</f>
        <v>-8.1834896347482717E-3</v>
      </c>
      <c r="R122">
        <f>IF($A122&lt;&gt;"",INDEX('Size (Model) (2)'!R:R,3*(ROW()-2)+3),"")</f>
        <v>2.2359715670024226E-2</v>
      </c>
      <c r="S122">
        <f>IF($A122&lt;&gt;"",INDEX('Size (Model) (2)'!S:S,3*(ROW()-2)+3),"")</f>
        <v>0</v>
      </c>
      <c r="T122">
        <f>IF($A122&lt;&gt;"",INDEX('Size (Model) (2)'!T:T,3*(ROW()-2)+3),"")</f>
        <v>0</v>
      </c>
      <c r="U122">
        <f>IF($A122&lt;&gt;"",INDEX('Size (Model) (2)'!U:U,3*(ROW()-2)+3),"")</f>
        <v>2.0430209953343704E-2</v>
      </c>
      <c r="V122">
        <f>IF($A122&lt;&gt;"",INDEX('Size (Model) (2)'!V:V,3*(ROW()-2)+3),"")</f>
        <v>1.5357197200243458E-2</v>
      </c>
      <c r="W122">
        <f>IF($A122&lt;&gt;"",INDEX('Size (Model) (2)'!W:W,3*(ROW()-2)+3),"")</f>
        <v>0</v>
      </c>
      <c r="X122">
        <f>IF($A122&lt;&gt;"",INDEX('Size (Model) (2)'!X:X,3*(ROW()-2)+3),"")</f>
        <v>0</v>
      </c>
      <c r="Y122">
        <f>IF($A122&lt;&gt;"",INDEX('Size (Model) (2)'!Y:Y,3*(ROW()-2)+3),"")</f>
        <v>0</v>
      </c>
      <c r="Z122">
        <f>IF($A122&lt;&gt;"",INDEX('Size (Model) (2)'!Z:Z,3*(ROW()-2)+3),"")</f>
        <v>0</v>
      </c>
    </row>
    <row r="123" spans="1:26" x14ac:dyDescent="0.2">
      <c r="A123" s="13">
        <f>IF(INDEX('Size (Model) (2)'!A:A,3*(ROW()-2)+2)&lt;&gt;"",INDEX('Size (Model) (2)'!A:A,3*(ROW()-2)+2),"")</f>
        <v>45418</v>
      </c>
      <c r="B123">
        <f>IF($A123&lt;&gt;"",INDEX('Size (Model) (2)'!B:B,3*(ROW()-2)+3),"")</f>
        <v>0</v>
      </c>
      <c r="C123">
        <f>IF($A123&lt;&gt;"",INDEX('Size (Model) (2)'!C:C,3*(ROW()-2)+3),"")</f>
        <v>1.7735517970401696E-2</v>
      </c>
      <c r="D123">
        <f>IF($A123&lt;&gt;"",INDEX('Size (Model) (2)'!D:D,3*(ROW()-2)+3),"")</f>
        <v>0.05</v>
      </c>
      <c r="E123">
        <f>IF($A123&lt;&gt;"",INDEX('Size (Model) (2)'!E:E,3*(ROW()-2)+3),"")</f>
        <v>0</v>
      </c>
      <c r="F123">
        <f>IF($A123&lt;&gt;"",INDEX('Size (Model) (2)'!F:F,3*(ROW()-2)+3),"")</f>
        <v>0</v>
      </c>
      <c r="G123">
        <f>IF($A123&lt;&gt;"",INDEX('Size (Model) (2)'!G:G,3*(ROW()-2)+3),"")</f>
        <v>1.8592810009960162E-2</v>
      </c>
      <c r="H123">
        <f>IF($A123&lt;&gt;"",INDEX('Size (Model) (2)'!H:H,3*(ROW()-2)+3),"")</f>
        <v>0</v>
      </c>
      <c r="I123">
        <f>IF($A123&lt;&gt;"",INDEX('Size (Model) (2)'!I:I,3*(ROW()-2)+3),"")</f>
        <v>0</v>
      </c>
      <c r="J123">
        <f>IF($A123&lt;&gt;"",INDEX('Size (Model) (2)'!J:J,3*(ROW()-2)+3),"")</f>
        <v>0</v>
      </c>
      <c r="K123">
        <f>IF($A123&lt;&gt;"",INDEX('Size (Model) (2)'!K:K,3*(ROW()-2)+3),"")</f>
        <v>0</v>
      </c>
      <c r="L123">
        <f>IF($A123&lt;&gt;"",INDEX('Size (Model) (2)'!L:L,3*(ROW()-2)+3),"")</f>
        <v>0</v>
      </c>
      <c r="M123">
        <f>IF($A123&lt;&gt;"",INDEX('Size (Model) (2)'!M:M,3*(ROW()-2)+3),"")</f>
        <v>1.4430505415162454E-2</v>
      </c>
      <c r="N123">
        <f>IF($A123&lt;&gt;"",INDEX('Size (Model) (2)'!N:N,3*(ROW()-2)+3),"")</f>
        <v>0</v>
      </c>
      <c r="O123">
        <f>IF($A123&lt;&gt;"",INDEX('Size (Model) (2)'!O:O,3*(ROW()-2)+3),"")</f>
        <v>0</v>
      </c>
      <c r="P123">
        <f>IF($A123&lt;&gt;"",INDEX('Size (Model) (2)'!P:P,3*(ROW()-2)+3),"")</f>
        <v>1.769164926931106E-2</v>
      </c>
      <c r="Q123">
        <f>IF($A123&lt;&gt;"",INDEX('Size (Model) (2)'!Q:Q,3*(ROW()-2)+3),"")</f>
        <v>-8.1834896347482717E-3</v>
      </c>
      <c r="R123">
        <f>IF($A123&lt;&gt;"",INDEX('Size (Model) (2)'!R:R,3*(ROW()-2)+3),"")</f>
        <v>2.2359715670024226E-2</v>
      </c>
      <c r="S123">
        <f>IF($A123&lt;&gt;"",INDEX('Size (Model) (2)'!S:S,3*(ROW()-2)+3),"")</f>
        <v>0</v>
      </c>
      <c r="T123">
        <f>IF($A123&lt;&gt;"",INDEX('Size (Model) (2)'!T:T,3*(ROW()-2)+3),"")</f>
        <v>0</v>
      </c>
      <c r="U123">
        <f>IF($A123&lt;&gt;"",INDEX('Size (Model) (2)'!U:U,3*(ROW()-2)+3),"")</f>
        <v>2.0430209953343704E-2</v>
      </c>
      <c r="V123">
        <f>IF($A123&lt;&gt;"",INDEX('Size (Model) (2)'!V:V,3*(ROW()-2)+3),"")</f>
        <v>1.5357197200243458E-2</v>
      </c>
      <c r="W123">
        <f>IF($A123&lt;&gt;"",INDEX('Size (Model) (2)'!W:W,3*(ROW()-2)+3),"")</f>
        <v>0</v>
      </c>
      <c r="X123">
        <f>IF($A123&lt;&gt;"",INDEX('Size (Model) (2)'!X:X,3*(ROW()-2)+3),"")</f>
        <v>0</v>
      </c>
      <c r="Y123">
        <f>IF($A123&lt;&gt;"",INDEX('Size (Model) (2)'!Y:Y,3*(ROW()-2)+3),"")</f>
        <v>0</v>
      </c>
      <c r="Z123">
        <f>IF($A123&lt;&gt;"",INDEX('Size (Model) (2)'!Z:Z,3*(ROW()-2)+3),"")</f>
        <v>0</v>
      </c>
    </row>
    <row r="124" spans="1:26" x14ac:dyDescent="0.2">
      <c r="A124" s="13">
        <f>IF(INDEX('Size (Model) (2)'!A:A,3*(ROW()-2)+2)&lt;&gt;"",INDEX('Size (Model) (2)'!A:A,3*(ROW()-2)+2),"")</f>
        <v>45419</v>
      </c>
      <c r="B124">
        <f>IF($A124&lt;&gt;"",INDEX('Size (Model) (2)'!B:B,3*(ROW()-2)+3),"")</f>
        <v>0</v>
      </c>
      <c r="C124">
        <f>IF($A124&lt;&gt;"",INDEX('Size (Model) (2)'!C:C,3*(ROW()-2)+3),"")</f>
        <v>1.7735517970401696E-2</v>
      </c>
      <c r="D124">
        <f>IF($A124&lt;&gt;"",INDEX('Size (Model) (2)'!D:D,3*(ROW()-2)+3),"")</f>
        <v>0.05</v>
      </c>
      <c r="E124">
        <f>IF($A124&lt;&gt;"",INDEX('Size (Model) (2)'!E:E,3*(ROW()-2)+3),"")</f>
        <v>0</v>
      </c>
      <c r="F124">
        <f>IF($A124&lt;&gt;"",INDEX('Size (Model) (2)'!F:F,3*(ROW()-2)+3),"")</f>
        <v>0</v>
      </c>
      <c r="G124">
        <f>IF($A124&lt;&gt;"",INDEX('Size (Model) (2)'!G:G,3*(ROW()-2)+3),"")</f>
        <v>1.8592810009960162E-2</v>
      </c>
      <c r="H124">
        <f>IF($A124&lt;&gt;"",INDEX('Size (Model) (2)'!H:H,3*(ROW()-2)+3),"")</f>
        <v>0</v>
      </c>
      <c r="I124">
        <f>IF($A124&lt;&gt;"",INDEX('Size (Model) (2)'!I:I,3*(ROW()-2)+3),"")</f>
        <v>0</v>
      </c>
      <c r="J124">
        <f>IF($A124&lt;&gt;"",INDEX('Size (Model) (2)'!J:J,3*(ROW()-2)+3),"")</f>
        <v>0</v>
      </c>
      <c r="K124">
        <f>IF($A124&lt;&gt;"",INDEX('Size (Model) (2)'!K:K,3*(ROW()-2)+3),"")</f>
        <v>0</v>
      </c>
      <c r="L124">
        <f>IF($A124&lt;&gt;"",INDEX('Size (Model) (2)'!L:L,3*(ROW()-2)+3),"")</f>
        <v>0</v>
      </c>
      <c r="M124">
        <f>IF($A124&lt;&gt;"",INDEX('Size (Model) (2)'!M:M,3*(ROW()-2)+3),"")</f>
        <v>1.4430505415162454E-2</v>
      </c>
      <c r="N124">
        <f>IF($A124&lt;&gt;"",INDEX('Size (Model) (2)'!N:N,3*(ROW()-2)+3),"")</f>
        <v>0</v>
      </c>
      <c r="O124">
        <f>IF($A124&lt;&gt;"",INDEX('Size (Model) (2)'!O:O,3*(ROW()-2)+3),"")</f>
        <v>0</v>
      </c>
      <c r="P124">
        <f>IF($A124&lt;&gt;"",INDEX('Size (Model) (2)'!P:P,3*(ROW()-2)+3),"")</f>
        <v>1.769164926931106E-2</v>
      </c>
      <c r="Q124">
        <f>IF($A124&lt;&gt;"",INDEX('Size (Model) (2)'!Q:Q,3*(ROW()-2)+3),"")</f>
        <v>-8.1834896347482717E-3</v>
      </c>
      <c r="R124">
        <f>IF($A124&lt;&gt;"",INDEX('Size (Model) (2)'!R:R,3*(ROW()-2)+3),"")</f>
        <v>2.2359715670024226E-2</v>
      </c>
      <c r="S124">
        <f>IF($A124&lt;&gt;"",INDEX('Size (Model) (2)'!S:S,3*(ROW()-2)+3),"")</f>
        <v>0</v>
      </c>
      <c r="T124">
        <f>IF($A124&lt;&gt;"",INDEX('Size (Model) (2)'!T:T,3*(ROW()-2)+3),"")</f>
        <v>0</v>
      </c>
      <c r="U124">
        <f>IF($A124&lt;&gt;"",INDEX('Size (Model) (2)'!U:U,3*(ROW()-2)+3),"")</f>
        <v>2.0430209953343704E-2</v>
      </c>
      <c r="V124">
        <f>IF($A124&lt;&gt;"",INDEX('Size (Model) (2)'!V:V,3*(ROW()-2)+3),"")</f>
        <v>2.2462264573991024E-2</v>
      </c>
      <c r="W124">
        <f>IF($A124&lt;&gt;"",INDEX('Size (Model) (2)'!W:W,3*(ROW()-2)+3),"")</f>
        <v>0</v>
      </c>
      <c r="X124">
        <f>IF($A124&lt;&gt;"",INDEX('Size (Model) (2)'!X:X,3*(ROW()-2)+3),"")</f>
        <v>0</v>
      </c>
      <c r="Y124">
        <f>IF($A124&lt;&gt;"",INDEX('Size (Model) (2)'!Y:Y,3*(ROW()-2)+3),"")</f>
        <v>0</v>
      </c>
      <c r="Z124">
        <f>IF($A124&lt;&gt;"",INDEX('Size (Model) (2)'!Z:Z,3*(ROW()-2)+3),"")</f>
        <v>0</v>
      </c>
    </row>
    <row r="125" spans="1:26" x14ac:dyDescent="0.2">
      <c r="A125" s="13">
        <f>IF(INDEX('Size (Model) (2)'!A:A,3*(ROW()-2)+2)&lt;&gt;"",INDEX('Size (Model) (2)'!A:A,3*(ROW()-2)+2),"")</f>
        <v>45420</v>
      </c>
      <c r="B125">
        <f>IF($A125&lt;&gt;"",INDEX('Size (Model) (2)'!B:B,3*(ROW()-2)+3),"")</f>
        <v>0</v>
      </c>
      <c r="C125">
        <f>IF($A125&lt;&gt;"",INDEX('Size (Model) (2)'!C:C,3*(ROW()-2)+3),"")</f>
        <v>1.7735517970401696E-2</v>
      </c>
      <c r="D125">
        <f>IF($A125&lt;&gt;"",INDEX('Size (Model) (2)'!D:D,3*(ROW()-2)+3),"")</f>
        <v>0.05</v>
      </c>
      <c r="E125">
        <f>IF($A125&lt;&gt;"",INDEX('Size (Model) (2)'!E:E,3*(ROW()-2)+3),"")</f>
        <v>0</v>
      </c>
      <c r="F125">
        <f>IF($A125&lt;&gt;"",INDEX('Size (Model) (2)'!F:F,3*(ROW()-2)+3),"")</f>
        <v>0</v>
      </c>
      <c r="G125">
        <f>IF($A125&lt;&gt;"",INDEX('Size (Model) (2)'!G:G,3*(ROW()-2)+3),"")</f>
        <v>1.8592810009960162E-2</v>
      </c>
      <c r="H125">
        <f>IF($A125&lt;&gt;"",INDEX('Size (Model) (2)'!H:H,3*(ROW()-2)+3),"")</f>
        <v>0</v>
      </c>
      <c r="I125">
        <f>IF($A125&lt;&gt;"",INDEX('Size (Model) (2)'!I:I,3*(ROW()-2)+3),"")</f>
        <v>0</v>
      </c>
      <c r="J125">
        <f>IF($A125&lt;&gt;"",INDEX('Size (Model) (2)'!J:J,3*(ROW()-2)+3),"")</f>
        <v>0</v>
      </c>
      <c r="K125">
        <f>IF($A125&lt;&gt;"",INDEX('Size (Model) (2)'!K:K,3*(ROW()-2)+3),"")</f>
        <v>0</v>
      </c>
      <c r="L125">
        <f>IF($A125&lt;&gt;"",INDEX('Size (Model) (2)'!L:L,3*(ROW()-2)+3),"")</f>
        <v>0</v>
      </c>
      <c r="M125">
        <f>IF($A125&lt;&gt;"",INDEX('Size (Model) (2)'!M:M,3*(ROW()-2)+3),"")</f>
        <v>1.4430505415162454E-2</v>
      </c>
      <c r="N125">
        <f>IF($A125&lt;&gt;"",INDEX('Size (Model) (2)'!N:N,3*(ROW()-2)+3),"")</f>
        <v>0</v>
      </c>
      <c r="O125">
        <f>IF($A125&lt;&gt;"",INDEX('Size (Model) (2)'!O:O,3*(ROW()-2)+3),"")</f>
        <v>0</v>
      </c>
      <c r="P125">
        <f>IF($A125&lt;&gt;"",INDEX('Size (Model) (2)'!P:P,3*(ROW()-2)+3),"")</f>
        <v>1.769164926931106E-2</v>
      </c>
      <c r="Q125">
        <f>IF($A125&lt;&gt;"",INDEX('Size (Model) (2)'!Q:Q,3*(ROW()-2)+3),"")</f>
        <v>-8.1834896347482717E-3</v>
      </c>
      <c r="R125">
        <f>IF($A125&lt;&gt;"",INDEX('Size (Model) (2)'!R:R,3*(ROW()-2)+3),"")</f>
        <v>2.2359715670024226E-2</v>
      </c>
      <c r="S125">
        <f>IF($A125&lt;&gt;"",INDEX('Size (Model) (2)'!S:S,3*(ROW()-2)+3),"")</f>
        <v>0</v>
      </c>
      <c r="T125">
        <f>IF($A125&lt;&gt;"",INDEX('Size (Model) (2)'!T:T,3*(ROW()-2)+3),"")</f>
        <v>0</v>
      </c>
      <c r="U125">
        <f>IF($A125&lt;&gt;"",INDEX('Size (Model) (2)'!U:U,3*(ROW()-2)+3),"")</f>
        <v>3.2018263859045985E-2</v>
      </c>
      <c r="V125">
        <f>IF($A125&lt;&gt;"",INDEX('Size (Model) (2)'!V:V,3*(ROW()-2)+3),"")</f>
        <v>2.2462264573991024E-2</v>
      </c>
      <c r="W125">
        <f>IF($A125&lt;&gt;"",INDEX('Size (Model) (2)'!W:W,3*(ROW()-2)+3),"")</f>
        <v>0</v>
      </c>
      <c r="X125">
        <f>IF($A125&lt;&gt;"",INDEX('Size (Model) (2)'!X:X,3*(ROW()-2)+3),"")</f>
        <v>0</v>
      </c>
      <c r="Y125">
        <f>IF($A125&lt;&gt;"",INDEX('Size (Model) (2)'!Y:Y,3*(ROW()-2)+3),"")</f>
        <v>0</v>
      </c>
      <c r="Z125">
        <f>IF($A125&lt;&gt;"",INDEX('Size (Model) (2)'!Z:Z,3*(ROW()-2)+3),"")</f>
        <v>0</v>
      </c>
    </row>
    <row r="126" spans="1:26" x14ac:dyDescent="0.2">
      <c r="A126" s="13">
        <f>IF(INDEX('Size (Model) (2)'!A:A,3*(ROW()-2)+2)&lt;&gt;"",INDEX('Size (Model) (2)'!A:A,3*(ROW()-2)+2),"")</f>
        <v>45421</v>
      </c>
      <c r="B126">
        <f>IF($A126&lt;&gt;"",INDEX('Size (Model) (2)'!B:B,3*(ROW()-2)+3),"")</f>
        <v>0</v>
      </c>
      <c r="C126">
        <f>IF($A126&lt;&gt;"",INDEX('Size (Model) (2)'!C:C,3*(ROW()-2)+3),"")</f>
        <v>1.7735517970401696E-2</v>
      </c>
      <c r="D126">
        <f>IF($A126&lt;&gt;"",INDEX('Size (Model) (2)'!D:D,3*(ROW()-2)+3),"")</f>
        <v>0.05</v>
      </c>
      <c r="E126">
        <f>IF($A126&lt;&gt;"",INDEX('Size (Model) (2)'!E:E,3*(ROW()-2)+3),"")</f>
        <v>0</v>
      </c>
      <c r="F126">
        <f>IF($A126&lt;&gt;"",INDEX('Size (Model) (2)'!F:F,3*(ROW()-2)+3),"")</f>
        <v>0</v>
      </c>
      <c r="G126">
        <f>IF($A126&lt;&gt;"",INDEX('Size (Model) (2)'!G:G,3*(ROW()-2)+3),"")</f>
        <v>1.8592810009960162E-2</v>
      </c>
      <c r="H126">
        <f>IF($A126&lt;&gt;"",INDEX('Size (Model) (2)'!H:H,3*(ROW()-2)+3),"")</f>
        <v>0</v>
      </c>
      <c r="I126">
        <f>IF($A126&lt;&gt;"",INDEX('Size (Model) (2)'!I:I,3*(ROW()-2)+3),"")</f>
        <v>0</v>
      </c>
      <c r="J126">
        <f>IF($A126&lt;&gt;"",INDEX('Size (Model) (2)'!J:J,3*(ROW()-2)+3),"")</f>
        <v>0</v>
      </c>
      <c r="K126">
        <f>IF($A126&lt;&gt;"",INDEX('Size (Model) (2)'!K:K,3*(ROW()-2)+3),"")</f>
        <v>0</v>
      </c>
      <c r="L126">
        <f>IF($A126&lt;&gt;"",INDEX('Size (Model) (2)'!L:L,3*(ROW()-2)+3),"")</f>
        <v>0</v>
      </c>
      <c r="M126">
        <f>IF($A126&lt;&gt;"",INDEX('Size (Model) (2)'!M:M,3*(ROW()-2)+3),"")</f>
        <v>1.4430505415162454E-2</v>
      </c>
      <c r="N126">
        <f>IF($A126&lt;&gt;"",INDEX('Size (Model) (2)'!N:N,3*(ROW()-2)+3),"")</f>
        <v>0</v>
      </c>
      <c r="O126">
        <f>IF($A126&lt;&gt;"",INDEX('Size (Model) (2)'!O:O,3*(ROW()-2)+3),"")</f>
        <v>0</v>
      </c>
      <c r="P126">
        <f>IF($A126&lt;&gt;"",INDEX('Size (Model) (2)'!P:P,3*(ROW()-2)+3),"")</f>
        <v>1.769164926931106E-2</v>
      </c>
      <c r="Q126">
        <f>IF($A126&lt;&gt;"",INDEX('Size (Model) (2)'!Q:Q,3*(ROW()-2)+3),"")</f>
        <v>-8.1834896347482717E-3</v>
      </c>
      <c r="R126">
        <f>IF($A126&lt;&gt;"",INDEX('Size (Model) (2)'!R:R,3*(ROW()-2)+3),"")</f>
        <v>2.2359715670024226E-2</v>
      </c>
      <c r="S126">
        <f>IF($A126&lt;&gt;"",INDEX('Size (Model) (2)'!S:S,3*(ROW()-2)+3),"")</f>
        <v>0</v>
      </c>
      <c r="T126">
        <f>IF($A126&lt;&gt;"",INDEX('Size (Model) (2)'!T:T,3*(ROW()-2)+3),"")</f>
        <v>0</v>
      </c>
      <c r="U126">
        <f>IF($A126&lt;&gt;"",INDEX('Size (Model) (2)'!U:U,3*(ROW()-2)+3),"")</f>
        <v>3.2018263859045985E-2</v>
      </c>
      <c r="V126">
        <f>IF($A126&lt;&gt;"",INDEX('Size (Model) (2)'!V:V,3*(ROW()-2)+3),"")</f>
        <v>2.2462264573991024E-2</v>
      </c>
      <c r="W126">
        <f>IF($A126&lt;&gt;"",INDEX('Size (Model) (2)'!W:W,3*(ROW()-2)+3),"")</f>
        <v>0</v>
      </c>
      <c r="X126">
        <f>IF($A126&lt;&gt;"",INDEX('Size (Model) (2)'!X:X,3*(ROW()-2)+3),"")</f>
        <v>0</v>
      </c>
      <c r="Y126">
        <f>IF($A126&lt;&gt;"",INDEX('Size (Model) (2)'!Y:Y,3*(ROW()-2)+3),"")</f>
        <v>0</v>
      </c>
      <c r="Z126">
        <f>IF($A126&lt;&gt;"",INDEX('Size (Model) (2)'!Z:Z,3*(ROW()-2)+3),"")</f>
        <v>0</v>
      </c>
    </row>
    <row r="127" spans="1:26" x14ac:dyDescent="0.2">
      <c r="A127" s="13">
        <f>IF(INDEX('Size (Model) (2)'!A:A,3*(ROW()-2)+2)&lt;&gt;"",INDEX('Size (Model) (2)'!A:A,3*(ROW()-2)+2),"")</f>
        <v>45422</v>
      </c>
      <c r="B127">
        <f>IF($A127&lt;&gt;"",INDEX('Size (Model) (2)'!B:B,3*(ROW()-2)+3),"")</f>
        <v>0</v>
      </c>
      <c r="C127">
        <f>IF($A127&lt;&gt;"",INDEX('Size (Model) (2)'!C:C,3*(ROW()-2)+3),"")</f>
        <v>1.7735517970401696E-2</v>
      </c>
      <c r="D127">
        <f>IF($A127&lt;&gt;"",INDEX('Size (Model) (2)'!D:D,3*(ROW()-2)+3),"")</f>
        <v>0.05</v>
      </c>
      <c r="E127">
        <f>IF($A127&lt;&gt;"",INDEX('Size (Model) (2)'!E:E,3*(ROW()-2)+3),"")</f>
        <v>0</v>
      </c>
      <c r="F127">
        <f>IF($A127&lt;&gt;"",INDEX('Size (Model) (2)'!F:F,3*(ROW()-2)+3),"")</f>
        <v>0</v>
      </c>
      <c r="G127">
        <f>IF($A127&lt;&gt;"",INDEX('Size (Model) (2)'!G:G,3*(ROW()-2)+3),"")</f>
        <v>1.8592810009960162E-2</v>
      </c>
      <c r="H127">
        <f>IF($A127&lt;&gt;"",INDEX('Size (Model) (2)'!H:H,3*(ROW()-2)+3),"")</f>
        <v>0</v>
      </c>
      <c r="I127">
        <f>IF($A127&lt;&gt;"",INDEX('Size (Model) (2)'!I:I,3*(ROW()-2)+3),"")</f>
        <v>0</v>
      </c>
      <c r="J127">
        <f>IF($A127&lt;&gt;"",INDEX('Size (Model) (2)'!J:J,3*(ROW()-2)+3),"")</f>
        <v>0</v>
      </c>
      <c r="K127">
        <f>IF($A127&lt;&gt;"",INDEX('Size (Model) (2)'!K:K,3*(ROW()-2)+3),"")</f>
        <v>0</v>
      </c>
      <c r="L127">
        <f>IF($A127&lt;&gt;"",INDEX('Size (Model) (2)'!L:L,3*(ROW()-2)+3),"")</f>
        <v>0</v>
      </c>
      <c r="M127">
        <f>IF($A127&lt;&gt;"",INDEX('Size (Model) (2)'!M:M,3*(ROW()-2)+3),"")</f>
        <v>1.4430505415162454E-2</v>
      </c>
      <c r="N127">
        <f>IF($A127&lt;&gt;"",INDEX('Size (Model) (2)'!N:N,3*(ROW()-2)+3),"")</f>
        <v>0</v>
      </c>
      <c r="O127">
        <f>IF($A127&lt;&gt;"",INDEX('Size (Model) (2)'!O:O,3*(ROW()-2)+3),"")</f>
        <v>0</v>
      </c>
      <c r="P127">
        <f>IF($A127&lt;&gt;"",INDEX('Size (Model) (2)'!P:P,3*(ROW()-2)+3),"")</f>
        <v>1.769164926931106E-2</v>
      </c>
      <c r="Q127">
        <f>IF($A127&lt;&gt;"",INDEX('Size (Model) (2)'!Q:Q,3*(ROW()-2)+3),"")</f>
        <v>-8.1834896347482717E-3</v>
      </c>
      <c r="R127">
        <f>IF($A127&lt;&gt;"",INDEX('Size (Model) (2)'!R:R,3*(ROW()-2)+3),"")</f>
        <v>2.2359715670024226E-2</v>
      </c>
      <c r="S127">
        <f>IF($A127&lt;&gt;"",INDEX('Size (Model) (2)'!S:S,3*(ROW()-2)+3),"")</f>
        <v>0</v>
      </c>
      <c r="T127">
        <f>IF($A127&lt;&gt;"",INDEX('Size (Model) (2)'!T:T,3*(ROW()-2)+3),"")</f>
        <v>0</v>
      </c>
      <c r="U127">
        <f>IF($A127&lt;&gt;"",INDEX('Size (Model) (2)'!U:U,3*(ROW()-2)+3),"")</f>
        <v>3.2018263859045985E-2</v>
      </c>
      <c r="V127">
        <f>IF($A127&lt;&gt;"",INDEX('Size (Model) (2)'!V:V,3*(ROW()-2)+3),"")</f>
        <v>2.2462264573991024E-2</v>
      </c>
      <c r="W127">
        <f>IF($A127&lt;&gt;"",INDEX('Size (Model) (2)'!W:W,3*(ROW()-2)+3),"")</f>
        <v>0</v>
      </c>
      <c r="X127">
        <f>IF($A127&lt;&gt;"",INDEX('Size (Model) (2)'!X:X,3*(ROW()-2)+3),"")</f>
        <v>0</v>
      </c>
      <c r="Y127">
        <f>IF($A127&lt;&gt;"",INDEX('Size (Model) (2)'!Y:Y,3*(ROW()-2)+3),"")</f>
        <v>0</v>
      </c>
      <c r="Z127">
        <f>IF($A127&lt;&gt;"",INDEX('Size (Model) (2)'!Z:Z,3*(ROW()-2)+3),"")</f>
        <v>0</v>
      </c>
    </row>
    <row r="128" spans="1:26" x14ac:dyDescent="0.2">
      <c r="A128" s="13">
        <f>IF(INDEX('Size (Model) (2)'!A:A,3*(ROW()-2)+2)&lt;&gt;"",INDEX('Size (Model) (2)'!A:A,3*(ROW()-2)+2),"")</f>
        <v>45425</v>
      </c>
      <c r="B128">
        <f>IF($A128&lt;&gt;"",INDEX('Size (Model) (2)'!B:B,3*(ROW()-2)+3),"")</f>
        <v>0</v>
      </c>
      <c r="C128">
        <f>IF($A128&lt;&gt;"",INDEX('Size (Model) (2)'!C:C,3*(ROW()-2)+3),"")</f>
        <v>0</v>
      </c>
      <c r="D128">
        <f>IF($A128&lt;&gt;"",INDEX('Size (Model) (2)'!D:D,3*(ROW()-2)+3),"")</f>
        <v>0.05</v>
      </c>
      <c r="E128">
        <f>IF($A128&lt;&gt;"",INDEX('Size (Model) (2)'!E:E,3*(ROW()-2)+3),"")</f>
        <v>0</v>
      </c>
      <c r="F128">
        <f>IF($A128&lt;&gt;"",INDEX('Size (Model) (2)'!F:F,3*(ROW()-2)+3),"")</f>
        <v>0</v>
      </c>
      <c r="G128">
        <f>IF($A128&lt;&gt;"",INDEX('Size (Model) (2)'!G:G,3*(ROW()-2)+3),"")</f>
        <v>1.8592810009960162E-2</v>
      </c>
      <c r="H128">
        <f>IF($A128&lt;&gt;"",INDEX('Size (Model) (2)'!H:H,3*(ROW()-2)+3),"")</f>
        <v>0</v>
      </c>
      <c r="I128">
        <f>IF($A128&lt;&gt;"",INDEX('Size (Model) (2)'!I:I,3*(ROW()-2)+3),"")</f>
        <v>0</v>
      </c>
      <c r="J128">
        <f>IF($A128&lt;&gt;"",INDEX('Size (Model) (2)'!J:J,3*(ROW()-2)+3),"")</f>
        <v>0</v>
      </c>
      <c r="K128">
        <f>IF($A128&lt;&gt;"",INDEX('Size (Model) (2)'!K:K,3*(ROW()-2)+3),"")</f>
        <v>0</v>
      </c>
      <c r="L128">
        <f>IF($A128&lt;&gt;"",INDEX('Size (Model) (2)'!L:L,3*(ROW()-2)+3),"")</f>
        <v>0</v>
      </c>
      <c r="M128">
        <f>IF($A128&lt;&gt;"",INDEX('Size (Model) (2)'!M:M,3*(ROW()-2)+3),"")</f>
        <v>1.4430505415162454E-2</v>
      </c>
      <c r="N128">
        <f>IF($A128&lt;&gt;"",INDEX('Size (Model) (2)'!N:N,3*(ROW()-2)+3),"")</f>
        <v>0</v>
      </c>
      <c r="O128">
        <f>IF($A128&lt;&gt;"",INDEX('Size (Model) (2)'!O:O,3*(ROW()-2)+3),"")</f>
        <v>0</v>
      </c>
      <c r="P128">
        <f>IF($A128&lt;&gt;"",INDEX('Size (Model) (2)'!P:P,3*(ROW()-2)+3),"")</f>
        <v>9.0301153001464147E-3</v>
      </c>
      <c r="Q128">
        <f>IF($A128&lt;&gt;"",INDEX('Size (Model) (2)'!Q:Q,3*(ROW()-2)+3),"")</f>
        <v>1.6430419580419582E-2</v>
      </c>
      <c r="R128">
        <f>IF($A128&lt;&gt;"",INDEX('Size (Model) (2)'!R:R,3*(ROW()-2)+3),"")</f>
        <v>2.2359715670024226E-2</v>
      </c>
      <c r="S128">
        <f>IF($A128&lt;&gt;"",INDEX('Size (Model) (2)'!S:S,3*(ROW()-2)+3),"")</f>
        <v>0</v>
      </c>
      <c r="T128">
        <f>IF($A128&lt;&gt;"",INDEX('Size (Model) (2)'!T:T,3*(ROW()-2)+3),"")</f>
        <v>0</v>
      </c>
      <c r="U128">
        <f>IF($A128&lt;&gt;"",INDEX('Size (Model) (2)'!U:U,3*(ROW()-2)+3),"")</f>
        <v>3.2018263859045985E-2</v>
      </c>
      <c r="V128">
        <f>IF($A128&lt;&gt;"",INDEX('Size (Model) (2)'!V:V,3*(ROW()-2)+3),"")</f>
        <v>2.9552317920459995E-2</v>
      </c>
      <c r="W128">
        <f>IF($A128&lt;&gt;"",INDEX('Size (Model) (2)'!W:W,3*(ROW()-2)+3),"")</f>
        <v>0</v>
      </c>
      <c r="X128">
        <f>IF($A128&lt;&gt;"",INDEX('Size (Model) (2)'!X:X,3*(ROW()-2)+3),"")</f>
        <v>0</v>
      </c>
      <c r="Y128">
        <f>IF($A128&lt;&gt;"",INDEX('Size (Model) (2)'!Y:Y,3*(ROW()-2)+3),"")</f>
        <v>0</v>
      </c>
      <c r="Z128">
        <f>IF($A128&lt;&gt;"",INDEX('Size (Model) (2)'!Z:Z,3*(ROW()-2)+3),"")</f>
        <v>0</v>
      </c>
    </row>
    <row r="129" spans="1:26" x14ac:dyDescent="0.2">
      <c r="A129" s="13">
        <f>IF(INDEX('Size (Model) (2)'!A:A,3*(ROW()-2)+2)&lt;&gt;"",INDEX('Size (Model) (2)'!A:A,3*(ROW()-2)+2),"")</f>
        <v>45426</v>
      </c>
      <c r="B129">
        <f>IF($A129&lt;&gt;"",INDEX('Size (Model) (2)'!B:B,3*(ROW()-2)+3),"")</f>
        <v>0</v>
      </c>
      <c r="C129">
        <f>IF($A129&lt;&gt;"",INDEX('Size (Model) (2)'!C:C,3*(ROW()-2)+3),"")</f>
        <v>0</v>
      </c>
      <c r="D129">
        <f>IF($A129&lt;&gt;"",INDEX('Size (Model) (2)'!D:D,3*(ROW()-2)+3),"")</f>
        <v>0.05</v>
      </c>
      <c r="E129">
        <f>IF($A129&lt;&gt;"",INDEX('Size (Model) (2)'!E:E,3*(ROW()-2)+3),"")</f>
        <v>0</v>
      </c>
      <c r="F129">
        <f>IF($A129&lt;&gt;"",INDEX('Size (Model) (2)'!F:F,3*(ROW()-2)+3),"")</f>
        <v>0</v>
      </c>
      <c r="G129">
        <f>IF($A129&lt;&gt;"",INDEX('Size (Model) (2)'!G:G,3*(ROW()-2)+3),"")</f>
        <v>1.8592810009960162E-2</v>
      </c>
      <c r="H129">
        <f>IF($A129&lt;&gt;"",INDEX('Size (Model) (2)'!H:H,3*(ROW()-2)+3),"")</f>
        <v>0</v>
      </c>
      <c r="I129">
        <f>IF($A129&lt;&gt;"",INDEX('Size (Model) (2)'!I:I,3*(ROW()-2)+3),"")</f>
        <v>-8.6294741379310345E-3</v>
      </c>
      <c r="J129">
        <f>IF($A129&lt;&gt;"",INDEX('Size (Model) (2)'!J:J,3*(ROW()-2)+3),"")</f>
        <v>0</v>
      </c>
      <c r="K129">
        <f>IF($A129&lt;&gt;"",INDEX('Size (Model) (2)'!K:K,3*(ROW()-2)+3),"")</f>
        <v>0</v>
      </c>
      <c r="L129">
        <f>IF($A129&lt;&gt;"",INDEX('Size (Model) (2)'!L:L,3*(ROW()-2)+3),"")</f>
        <v>0</v>
      </c>
      <c r="M129">
        <f>IF($A129&lt;&gt;"",INDEX('Size (Model) (2)'!M:M,3*(ROW()-2)+3),"")</f>
        <v>1.4430505415162454E-2</v>
      </c>
      <c r="N129">
        <f>IF($A129&lt;&gt;"",INDEX('Size (Model) (2)'!N:N,3*(ROW()-2)+3),"")</f>
        <v>0</v>
      </c>
      <c r="O129">
        <f>IF($A129&lt;&gt;"",INDEX('Size (Model) (2)'!O:O,3*(ROW()-2)+3),"")</f>
        <v>0</v>
      </c>
      <c r="P129">
        <f>IF($A129&lt;&gt;"",INDEX('Size (Model) (2)'!P:P,3*(ROW()-2)+3),"")</f>
        <v>9.0301153001464147E-3</v>
      </c>
      <c r="Q129">
        <f>IF($A129&lt;&gt;"",INDEX('Size (Model) (2)'!Q:Q,3*(ROW()-2)+3),"")</f>
        <v>1.6430419580419582E-2</v>
      </c>
      <c r="R129">
        <f>IF($A129&lt;&gt;"",INDEX('Size (Model) (2)'!R:R,3*(ROW()-2)+3),"")</f>
        <v>2.2359715670024226E-2</v>
      </c>
      <c r="S129">
        <f>IF($A129&lt;&gt;"",INDEX('Size (Model) (2)'!S:S,3*(ROW()-2)+3),"")</f>
        <v>0</v>
      </c>
      <c r="T129">
        <f>IF($A129&lt;&gt;"",INDEX('Size (Model) (2)'!T:T,3*(ROW()-2)+3),"")</f>
        <v>0</v>
      </c>
      <c r="U129">
        <f>IF($A129&lt;&gt;"",INDEX('Size (Model) (2)'!U:U,3*(ROW()-2)+3),"")</f>
        <v>3.2018263859045985E-2</v>
      </c>
      <c r="V129">
        <f>IF($A129&lt;&gt;"",INDEX('Size (Model) (2)'!V:V,3*(ROW()-2)+3),"")</f>
        <v>2.9552317920459995E-2</v>
      </c>
      <c r="W129">
        <f>IF($A129&lt;&gt;"",INDEX('Size (Model) (2)'!W:W,3*(ROW()-2)+3),"")</f>
        <v>0</v>
      </c>
      <c r="X129">
        <f>IF($A129&lt;&gt;"",INDEX('Size (Model) (2)'!X:X,3*(ROW()-2)+3),"")</f>
        <v>0</v>
      </c>
      <c r="Y129">
        <f>IF($A129&lt;&gt;"",INDEX('Size (Model) (2)'!Y:Y,3*(ROW()-2)+3),"")</f>
        <v>0</v>
      </c>
      <c r="Z129">
        <f>IF($A129&lt;&gt;"",INDEX('Size (Model) (2)'!Z:Z,3*(ROW()-2)+3),"")</f>
        <v>0</v>
      </c>
    </row>
    <row r="130" spans="1:26" x14ac:dyDescent="0.2">
      <c r="A130" s="13">
        <f>IF(INDEX('Size (Model) (2)'!A:A,3*(ROW()-2)+2)&lt;&gt;"",INDEX('Size (Model) (2)'!A:A,3*(ROW()-2)+2),"")</f>
        <v>45427</v>
      </c>
      <c r="B130">
        <f>IF($A130&lt;&gt;"",INDEX('Size (Model) (2)'!B:B,3*(ROW()-2)+3),"")</f>
        <v>0</v>
      </c>
      <c r="C130">
        <f>IF($A130&lt;&gt;"",INDEX('Size (Model) (2)'!C:C,3*(ROW()-2)+3),"")</f>
        <v>0</v>
      </c>
      <c r="D130">
        <f>IF($A130&lt;&gt;"",INDEX('Size (Model) (2)'!D:D,3*(ROW()-2)+3),"")</f>
        <v>0.05</v>
      </c>
      <c r="E130">
        <f>IF($A130&lt;&gt;"",INDEX('Size (Model) (2)'!E:E,3*(ROW()-2)+3),"")</f>
        <v>0</v>
      </c>
      <c r="F130">
        <f>IF($A130&lt;&gt;"",INDEX('Size (Model) (2)'!F:F,3*(ROW()-2)+3),"")</f>
        <v>0</v>
      </c>
      <c r="G130">
        <f>IF($A130&lt;&gt;"",INDEX('Size (Model) (2)'!G:G,3*(ROW()-2)+3),"")</f>
        <v>1.8592810009960162E-2</v>
      </c>
      <c r="H130">
        <f>IF($A130&lt;&gt;"",INDEX('Size (Model) (2)'!H:H,3*(ROW()-2)+3),"")</f>
        <v>0</v>
      </c>
      <c r="I130">
        <f>IF($A130&lt;&gt;"",INDEX('Size (Model) (2)'!I:I,3*(ROW()-2)+3),"")</f>
        <v>-8.6294741379310345E-3</v>
      </c>
      <c r="J130">
        <f>IF($A130&lt;&gt;"",INDEX('Size (Model) (2)'!J:J,3*(ROW()-2)+3),"")</f>
        <v>0</v>
      </c>
      <c r="K130">
        <f>IF($A130&lt;&gt;"",INDEX('Size (Model) (2)'!K:K,3*(ROW()-2)+3),"")</f>
        <v>0</v>
      </c>
      <c r="L130">
        <f>IF($A130&lt;&gt;"",INDEX('Size (Model) (2)'!L:L,3*(ROW()-2)+3),"")</f>
        <v>0</v>
      </c>
      <c r="M130">
        <f>IF($A130&lt;&gt;"",INDEX('Size (Model) (2)'!M:M,3*(ROW()-2)+3),"")</f>
        <v>1.4430505415162454E-2</v>
      </c>
      <c r="N130">
        <f>IF($A130&lt;&gt;"",INDEX('Size (Model) (2)'!N:N,3*(ROW()-2)+3),"")</f>
        <v>0</v>
      </c>
      <c r="O130">
        <f>IF($A130&lt;&gt;"",INDEX('Size (Model) (2)'!O:O,3*(ROW()-2)+3),"")</f>
        <v>0</v>
      </c>
      <c r="P130">
        <f>IF($A130&lt;&gt;"",INDEX('Size (Model) (2)'!P:P,3*(ROW()-2)+3),"")</f>
        <v>9.0301153001464147E-3</v>
      </c>
      <c r="Q130">
        <f>IF($A130&lt;&gt;"",INDEX('Size (Model) (2)'!Q:Q,3*(ROW()-2)+3),"")</f>
        <v>1.6430419580419582E-2</v>
      </c>
      <c r="R130">
        <f>IF($A130&lt;&gt;"",INDEX('Size (Model) (2)'!R:R,3*(ROW()-2)+3),"")</f>
        <v>2.2359715670024226E-2</v>
      </c>
      <c r="S130">
        <f>IF($A130&lt;&gt;"",INDEX('Size (Model) (2)'!S:S,3*(ROW()-2)+3),"")</f>
        <v>0</v>
      </c>
      <c r="T130">
        <f>IF($A130&lt;&gt;"",INDEX('Size (Model) (2)'!T:T,3*(ROW()-2)+3),"")</f>
        <v>0</v>
      </c>
      <c r="U130">
        <f>IF($A130&lt;&gt;"",INDEX('Size (Model) (2)'!U:U,3*(ROW()-2)+3),"")</f>
        <v>3.2018263859045985E-2</v>
      </c>
      <c r="V130">
        <f>IF($A130&lt;&gt;"",INDEX('Size (Model) (2)'!V:V,3*(ROW()-2)+3),"")</f>
        <v>2.2442021403802463E-2</v>
      </c>
      <c r="W130">
        <f>IF($A130&lt;&gt;"",INDEX('Size (Model) (2)'!W:W,3*(ROW()-2)+3),"")</f>
        <v>0</v>
      </c>
      <c r="X130">
        <f>IF($A130&lt;&gt;"",INDEX('Size (Model) (2)'!X:X,3*(ROW()-2)+3),"")</f>
        <v>0</v>
      </c>
      <c r="Y130">
        <f>IF($A130&lt;&gt;"",INDEX('Size (Model) (2)'!Y:Y,3*(ROW()-2)+3),"")</f>
        <v>0</v>
      </c>
      <c r="Z130">
        <f>IF($A130&lt;&gt;"",INDEX('Size (Model) (2)'!Z:Z,3*(ROW()-2)+3),"")</f>
        <v>0</v>
      </c>
    </row>
    <row r="131" spans="1:26" x14ac:dyDescent="0.2">
      <c r="A131" s="13">
        <f>IF(INDEX('Size (Model) (2)'!A:A,3*(ROW()-2)+2)&lt;&gt;"",INDEX('Size (Model) (2)'!A:A,3*(ROW()-2)+2),"")</f>
        <v>45428</v>
      </c>
      <c r="B131">
        <f>IF($A131&lt;&gt;"",INDEX('Size (Model) (2)'!B:B,3*(ROW()-2)+3),"")</f>
        <v>0</v>
      </c>
      <c r="C131">
        <f>IF($A131&lt;&gt;"",INDEX('Size (Model) (2)'!C:C,3*(ROW()-2)+3),"")</f>
        <v>0</v>
      </c>
      <c r="D131">
        <f>IF($A131&lt;&gt;"",INDEX('Size (Model) (2)'!D:D,3*(ROW()-2)+3),"")</f>
        <v>0.05</v>
      </c>
      <c r="E131">
        <f>IF($A131&lt;&gt;"",INDEX('Size (Model) (2)'!E:E,3*(ROW()-2)+3),"")</f>
        <v>0</v>
      </c>
      <c r="F131">
        <f>IF($A131&lt;&gt;"",INDEX('Size (Model) (2)'!F:F,3*(ROW()-2)+3),"")</f>
        <v>0</v>
      </c>
      <c r="G131">
        <f>IF($A131&lt;&gt;"",INDEX('Size (Model) (2)'!G:G,3*(ROW()-2)+3),"")</f>
        <v>1.8592810009960162E-2</v>
      </c>
      <c r="H131">
        <f>IF($A131&lt;&gt;"",INDEX('Size (Model) (2)'!H:H,3*(ROW()-2)+3),"")</f>
        <v>0</v>
      </c>
      <c r="I131">
        <f>IF($A131&lt;&gt;"",INDEX('Size (Model) (2)'!I:I,3*(ROW()-2)+3),"")</f>
        <v>-8.6294741379310345E-3</v>
      </c>
      <c r="J131">
        <f>IF($A131&lt;&gt;"",INDEX('Size (Model) (2)'!J:J,3*(ROW()-2)+3),"")</f>
        <v>0</v>
      </c>
      <c r="K131">
        <f>IF($A131&lt;&gt;"",INDEX('Size (Model) (2)'!K:K,3*(ROW()-2)+3),"")</f>
        <v>0</v>
      </c>
      <c r="L131">
        <f>IF($A131&lt;&gt;"",INDEX('Size (Model) (2)'!L:L,3*(ROW()-2)+3),"")</f>
        <v>1.1485500000000001E-2</v>
      </c>
      <c r="M131">
        <f>IF($A131&lt;&gt;"",INDEX('Size (Model) (2)'!M:M,3*(ROW()-2)+3),"")</f>
        <v>0</v>
      </c>
      <c r="N131">
        <f>IF($A131&lt;&gt;"",INDEX('Size (Model) (2)'!N:N,3*(ROW()-2)+3),"")</f>
        <v>0</v>
      </c>
      <c r="O131">
        <f>IF($A131&lt;&gt;"",INDEX('Size (Model) (2)'!O:O,3*(ROW()-2)+3),"")</f>
        <v>0</v>
      </c>
      <c r="P131">
        <f>IF($A131&lt;&gt;"",INDEX('Size (Model) (2)'!P:P,3*(ROW()-2)+3),"")</f>
        <v>9.0301153001464147E-3</v>
      </c>
      <c r="Q131">
        <f>IF($A131&lt;&gt;"",INDEX('Size (Model) (2)'!Q:Q,3*(ROW()-2)+3),"")</f>
        <v>1.6430419580419582E-2</v>
      </c>
      <c r="R131">
        <f>IF($A131&lt;&gt;"",INDEX('Size (Model) (2)'!R:R,3*(ROW()-2)+3),"")</f>
        <v>2.2359715670024226E-2</v>
      </c>
      <c r="S131">
        <f>IF($A131&lt;&gt;"",INDEX('Size (Model) (2)'!S:S,3*(ROW()-2)+3),"")</f>
        <v>0</v>
      </c>
      <c r="T131">
        <f>IF($A131&lt;&gt;"",INDEX('Size (Model) (2)'!T:T,3*(ROW()-2)+3),"")</f>
        <v>0</v>
      </c>
      <c r="U131">
        <f>IF($A131&lt;&gt;"",INDEX('Size (Model) (2)'!U:U,3*(ROW()-2)+3),"")</f>
        <v>3.2018263859045985E-2</v>
      </c>
      <c r="V131">
        <f>IF($A131&lt;&gt;"",INDEX('Size (Model) (2)'!V:V,3*(ROW()-2)+3),"")</f>
        <v>2.2442021403802463E-2</v>
      </c>
      <c r="W131">
        <f>IF($A131&lt;&gt;"",INDEX('Size (Model) (2)'!W:W,3*(ROW()-2)+3),"")</f>
        <v>0</v>
      </c>
      <c r="X131">
        <f>IF($A131&lt;&gt;"",INDEX('Size (Model) (2)'!X:X,3*(ROW()-2)+3),"")</f>
        <v>0</v>
      </c>
      <c r="Y131">
        <f>IF($A131&lt;&gt;"",INDEX('Size (Model) (2)'!Y:Y,3*(ROW()-2)+3),"")</f>
        <v>0</v>
      </c>
      <c r="Z131">
        <f>IF($A131&lt;&gt;"",INDEX('Size (Model) (2)'!Z:Z,3*(ROW()-2)+3),"")</f>
        <v>0</v>
      </c>
    </row>
    <row r="132" spans="1:26" x14ac:dyDescent="0.2">
      <c r="A132" s="13">
        <f>IF(INDEX('Size (Model) (2)'!A:A,3*(ROW()-2)+2)&lt;&gt;"",INDEX('Size (Model) (2)'!A:A,3*(ROW()-2)+2),"")</f>
        <v>45429</v>
      </c>
      <c r="B132">
        <f>IF($A132&lt;&gt;"",INDEX('Size (Model) (2)'!B:B,3*(ROW()-2)+3),"")</f>
        <v>0</v>
      </c>
      <c r="C132">
        <f>IF($A132&lt;&gt;"",INDEX('Size (Model) (2)'!C:C,3*(ROW()-2)+3),"")</f>
        <v>0</v>
      </c>
      <c r="D132">
        <f>IF($A132&lt;&gt;"",INDEX('Size (Model) (2)'!D:D,3*(ROW()-2)+3),"")</f>
        <v>0.05</v>
      </c>
      <c r="E132">
        <f>IF($A132&lt;&gt;"",INDEX('Size (Model) (2)'!E:E,3*(ROW()-2)+3),"")</f>
        <v>0</v>
      </c>
      <c r="F132">
        <f>IF($A132&lt;&gt;"",INDEX('Size (Model) (2)'!F:F,3*(ROW()-2)+3),"")</f>
        <v>0</v>
      </c>
      <c r="G132">
        <f>IF($A132&lt;&gt;"",INDEX('Size (Model) (2)'!G:G,3*(ROW()-2)+3),"")</f>
        <v>1.8592810009960162E-2</v>
      </c>
      <c r="H132">
        <f>IF($A132&lt;&gt;"",INDEX('Size (Model) (2)'!H:H,3*(ROW()-2)+3),"")</f>
        <v>0</v>
      </c>
      <c r="I132">
        <f>IF($A132&lt;&gt;"",INDEX('Size (Model) (2)'!I:I,3*(ROW()-2)+3),"")</f>
        <v>-8.6294741379310345E-3</v>
      </c>
      <c r="J132">
        <f>IF($A132&lt;&gt;"",INDEX('Size (Model) (2)'!J:J,3*(ROW()-2)+3),"")</f>
        <v>0</v>
      </c>
      <c r="K132">
        <f>IF($A132&lt;&gt;"",INDEX('Size (Model) (2)'!K:K,3*(ROW()-2)+3),"")</f>
        <v>0</v>
      </c>
      <c r="L132">
        <f>IF($A132&lt;&gt;"",INDEX('Size (Model) (2)'!L:L,3*(ROW()-2)+3),"")</f>
        <v>1.1485500000000001E-2</v>
      </c>
      <c r="M132">
        <f>IF($A132&lt;&gt;"",INDEX('Size (Model) (2)'!M:M,3*(ROW()-2)+3),"")</f>
        <v>0</v>
      </c>
      <c r="N132">
        <f>IF($A132&lt;&gt;"",INDEX('Size (Model) (2)'!N:N,3*(ROW()-2)+3),"")</f>
        <v>0</v>
      </c>
      <c r="O132">
        <f>IF($A132&lt;&gt;"",INDEX('Size (Model) (2)'!O:O,3*(ROW()-2)+3),"")</f>
        <v>0</v>
      </c>
      <c r="P132">
        <f>IF($A132&lt;&gt;"",INDEX('Size (Model) (2)'!P:P,3*(ROW()-2)+3),"")</f>
        <v>9.0301153001464147E-3</v>
      </c>
      <c r="Q132">
        <f>IF($A132&lt;&gt;"",INDEX('Size (Model) (2)'!Q:Q,3*(ROW()-2)+3),"")</f>
        <v>1.6430419580419582E-2</v>
      </c>
      <c r="R132">
        <f>IF($A132&lt;&gt;"",INDEX('Size (Model) (2)'!R:R,3*(ROW()-2)+3),"")</f>
        <v>2.2359715670024226E-2</v>
      </c>
      <c r="S132">
        <f>IF($A132&lt;&gt;"",INDEX('Size (Model) (2)'!S:S,3*(ROW()-2)+3),"")</f>
        <v>0</v>
      </c>
      <c r="T132">
        <f>IF($A132&lt;&gt;"",INDEX('Size (Model) (2)'!T:T,3*(ROW()-2)+3),"")</f>
        <v>-3.1780124020887736E-2</v>
      </c>
      <c r="U132">
        <f>IF($A132&lt;&gt;"",INDEX('Size (Model) (2)'!U:U,3*(ROW()-2)+3),"")</f>
        <v>3.2018263859045985E-2</v>
      </c>
      <c r="V132">
        <f>IF($A132&lt;&gt;"",INDEX('Size (Model) (2)'!V:V,3*(ROW()-2)+3),"")</f>
        <v>2.2442021403802463E-2</v>
      </c>
      <c r="W132">
        <f>IF($A132&lt;&gt;"",INDEX('Size (Model) (2)'!W:W,3*(ROW()-2)+3),"")</f>
        <v>0</v>
      </c>
      <c r="X132">
        <f>IF($A132&lt;&gt;"",INDEX('Size (Model) (2)'!X:X,3*(ROW()-2)+3),"")</f>
        <v>0</v>
      </c>
      <c r="Y132">
        <f>IF($A132&lt;&gt;"",INDEX('Size (Model) (2)'!Y:Y,3*(ROW()-2)+3),"")</f>
        <v>0</v>
      </c>
      <c r="Z132">
        <f>IF($A132&lt;&gt;"",INDEX('Size (Model) (2)'!Z:Z,3*(ROW()-2)+3),"")</f>
        <v>0</v>
      </c>
    </row>
    <row r="133" spans="1:26" x14ac:dyDescent="0.2">
      <c r="A133" s="13">
        <f>IF(INDEX('Size (Model) (2)'!A:A,3*(ROW()-2)+2)&lt;&gt;"",INDEX('Size (Model) (2)'!A:A,3*(ROW()-2)+2),"")</f>
        <v>45433</v>
      </c>
      <c r="B133">
        <f>IF($A133&lt;&gt;"",INDEX('Size (Model) (2)'!B:B,3*(ROW()-2)+3),"")</f>
        <v>0</v>
      </c>
      <c r="C133">
        <f>IF($A133&lt;&gt;"",INDEX('Size (Model) (2)'!C:C,3*(ROW()-2)+3),"")</f>
        <v>0</v>
      </c>
      <c r="D133">
        <f>IF($A133&lt;&gt;"",INDEX('Size (Model) (2)'!D:D,3*(ROW()-2)+3),"")</f>
        <v>0.05</v>
      </c>
      <c r="E133">
        <f>IF($A133&lt;&gt;"",INDEX('Size (Model) (2)'!E:E,3*(ROW()-2)+3),"")</f>
        <v>0</v>
      </c>
      <c r="F133">
        <f>IF($A133&lt;&gt;"",INDEX('Size (Model) (2)'!F:F,3*(ROW()-2)+3),"")</f>
        <v>0</v>
      </c>
      <c r="G133">
        <f>IF($A133&lt;&gt;"",INDEX('Size (Model) (2)'!G:G,3*(ROW()-2)+3),"")</f>
        <v>1.8592810009960162E-2</v>
      </c>
      <c r="H133">
        <f>IF($A133&lt;&gt;"",INDEX('Size (Model) (2)'!H:H,3*(ROW()-2)+3),"")</f>
        <v>0</v>
      </c>
      <c r="I133">
        <f>IF($A133&lt;&gt;"",INDEX('Size (Model) (2)'!I:I,3*(ROW()-2)+3),"")</f>
        <v>0</v>
      </c>
      <c r="J133">
        <f>IF($A133&lt;&gt;"",INDEX('Size (Model) (2)'!J:J,3*(ROW()-2)+3),"")</f>
        <v>1.0400735294117645E-2</v>
      </c>
      <c r="K133">
        <f>IF($A133&lt;&gt;"",INDEX('Size (Model) (2)'!K:K,3*(ROW()-2)+3),"")</f>
        <v>0</v>
      </c>
      <c r="L133">
        <f>IF($A133&lt;&gt;"",INDEX('Size (Model) (2)'!L:L,3*(ROW()-2)+3),"")</f>
        <v>1.1485500000000001E-2</v>
      </c>
      <c r="M133">
        <f>IF($A133&lt;&gt;"",INDEX('Size (Model) (2)'!M:M,3*(ROW()-2)+3),"")</f>
        <v>0</v>
      </c>
      <c r="N133">
        <f>IF($A133&lt;&gt;"",INDEX('Size (Model) (2)'!N:N,3*(ROW()-2)+3),"")</f>
        <v>0</v>
      </c>
      <c r="O133">
        <f>IF($A133&lt;&gt;"",INDEX('Size (Model) (2)'!O:O,3*(ROW()-2)+3),"")</f>
        <v>0</v>
      </c>
      <c r="P133">
        <f>IF($A133&lt;&gt;"",INDEX('Size (Model) (2)'!P:P,3*(ROW()-2)+3),"")</f>
        <v>0</v>
      </c>
      <c r="Q133">
        <f>IF($A133&lt;&gt;"",INDEX('Size (Model) (2)'!Q:Q,3*(ROW()-2)+3),"")</f>
        <v>1.6430419580419582E-2</v>
      </c>
      <c r="R133">
        <f>IF($A133&lt;&gt;"",INDEX('Size (Model) (2)'!R:R,3*(ROW()-2)+3),"")</f>
        <v>2.2359715670024226E-2</v>
      </c>
      <c r="S133">
        <f>IF($A133&lt;&gt;"",INDEX('Size (Model) (2)'!S:S,3*(ROW()-2)+3),"")</f>
        <v>0</v>
      </c>
      <c r="T133">
        <f>IF($A133&lt;&gt;"",INDEX('Size (Model) (2)'!T:T,3*(ROW()-2)+3),"")</f>
        <v>-3.1780124020887736E-2</v>
      </c>
      <c r="U133">
        <f>IF($A133&lt;&gt;"",INDEX('Size (Model) (2)'!U:U,3*(ROW()-2)+3),"")</f>
        <v>3.2018263859045985E-2</v>
      </c>
      <c r="V133">
        <f>IF($A133&lt;&gt;"",INDEX('Size (Model) (2)'!V:V,3*(ROW()-2)+3),"")</f>
        <v>2.2442021403802463E-2</v>
      </c>
      <c r="W133">
        <f>IF($A133&lt;&gt;"",INDEX('Size (Model) (2)'!W:W,3*(ROW()-2)+3),"")</f>
        <v>0</v>
      </c>
      <c r="X133">
        <f>IF($A133&lt;&gt;"",INDEX('Size (Model) (2)'!X:X,3*(ROW()-2)+3),"")</f>
        <v>0</v>
      </c>
      <c r="Y133">
        <f>IF($A133&lt;&gt;"",INDEX('Size (Model) (2)'!Y:Y,3*(ROW()-2)+3),"")</f>
        <v>0</v>
      </c>
      <c r="Z133">
        <f>IF($A133&lt;&gt;"",INDEX('Size (Model) (2)'!Z:Z,3*(ROW()-2)+3),"")</f>
        <v>0</v>
      </c>
    </row>
    <row r="134" spans="1:26" x14ac:dyDescent="0.2">
      <c r="A134" s="13">
        <f>IF(INDEX('Size (Model) (2)'!A:A,3*(ROW()-2)+2)&lt;&gt;"",INDEX('Size (Model) (2)'!A:A,3*(ROW()-2)+2),"")</f>
        <v>45434</v>
      </c>
      <c r="B134">
        <f>IF($A134&lt;&gt;"",INDEX('Size (Model) (2)'!B:B,3*(ROW()-2)+3),"")</f>
        <v>0</v>
      </c>
      <c r="C134">
        <f>IF($A134&lt;&gt;"",INDEX('Size (Model) (2)'!C:C,3*(ROW()-2)+3),"")</f>
        <v>0</v>
      </c>
      <c r="D134">
        <f>IF($A134&lt;&gt;"",INDEX('Size (Model) (2)'!D:D,3*(ROW()-2)+3),"")</f>
        <v>0</v>
      </c>
      <c r="E134">
        <f>IF($A134&lt;&gt;"",INDEX('Size (Model) (2)'!E:E,3*(ROW()-2)+3),"")</f>
        <v>0</v>
      </c>
      <c r="F134">
        <f>IF($A134&lt;&gt;"",INDEX('Size (Model) (2)'!F:F,3*(ROW()-2)+3),"")</f>
        <v>0</v>
      </c>
      <c r="G134">
        <f>IF($A134&lt;&gt;"",INDEX('Size (Model) (2)'!G:G,3*(ROW()-2)+3),"")</f>
        <v>1.8592810009960162E-2</v>
      </c>
      <c r="H134">
        <f>IF($A134&lt;&gt;"",INDEX('Size (Model) (2)'!H:H,3*(ROW()-2)+3),"")</f>
        <v>0</v>
      </c>
      <c r="I134">
        <f>IF($A134&lt;&gt;"",INDEX('Size (Model) (2)'!I:I,3*(ROW()-2)+3),"")</f>
        <v>0</v>
      </c>
      <c r="J134">
        <f>IF($A134&lt;&gt;"",INDEX('Size (Model) (2)'!J:J,3*(ROW()-2)+3),"")</f>
        <v>1.0400735294117645E-2</v>
      </c>
      <c r="K134">
        <f>IF($A134&lt;&gt;"",INDEX('Size (Model) (2)'!K:K,3*(ROW()-2)+3),"")</f>
        <v>0</v>
      </c>
      <c r="L134">
        <f>IF($A134&lt;&gt;"",INDEX('Size (Model) (2)'!L:L,3*(ROW()-2)+3),"")</f>
        <v>2.2724791666666661E-2</v>
      </c>
      <c r="M134">
        <f>IF($A134&lt;&gt;"",INDEX('Size (Model) (2)'!M:M,3*(ROW()-2)+3),"")</f>
        <v>0</v>
      </c>
      <c r="N134">
        <f>IF($A134&lt;&gt;"",INDEX('Size (Model) (2)'!N:N,3*(ROW()-2)+3),"")</f>
        <v>0</v>
      </c>
      <c r="O134">
        <f>IF($A134&lt;&gt;"",INDEX('Size (Model) (2)'!O:O,3*(ROW()-2)+3),"")</f>
        <v>0</v>
      </c>
      <c r="P134">
        <f>IF($A134&lt;&gt;"",INDEX('Size (Model) (2)'!P:P,3*(ROW()-2)+3),"")</f>
        <v>9.0280577524370041E-3</v>
      </c>
      <c r="Q134">
        <f>IF($A134&lt;&gt;"",INDEX('Size (Model) (2)'!Q:Q,3*(ROW()-2)+3),"")</f>
        <v>2.4542774999999992E-2</v>
      </c>
      <c r="R134">
        <f>IF($A134&lt;&gt;"",INDEX('Size (Model) (2)'!R:R,3*(ROW()-2)+3),"")</f>
        <v>2.2359715670024226E-2</v>
      </c>
      <c r="S134">
        <f>IF($A134&lt;&gt;"",INDEX('Size (Model) (2)'!S:S,3*(ROW()-2)+3),"")</f>
        <v>0</v>
      </c>
      <c r="T134">
        <f>IF($A134&lt;&gt;"",INDEX('Size (Model) (2)'!T:T,3*(ROW()-2)+3),"")</f>
        <v>-3.1780124020887736E-2</v>
      </c>
      <c r="U134">
        <f>IF($A134&lt;&gt;"",INDEX('Size (Model) (2)'!U:U,3*(ROW()-2)+3),"")</f>
        <v>4.3057499999999992E-2</v>
      </c>
      <c r="V134">
        <f>IF($A134&lt;&gt;"",INDEX('Size (Model) (2)'!V:V,3*(ROW()-2)+3),"")</f>
        <v>3.0598148609899005E-2</v>
      </c>
      <c r="W134">
        <f>IF($A134&lt;&gt;"",INDEX('Size (Model) (2)'!W:W,3*(ROW()-2)+3),"")</f>
        <v>0</v>
      </c>
      <c r="X134">
        <f>IF($A134&lt;&gt;"",INDEX('Size (Model) (2)'!X:X,3*(ROW()-2)+3),"")</f>
        <v>0</v>
      </c>
      <c r="Y134">
        <f>IF($A134&lt;&gt;"",INDEX('Size (Model) (2)'!Y:Y,3*(ROW()-2)+3),"")</f>
        <v>0</v>
      </c>
      <c r="Z134">
        <f>IF($A134&lt;&gt;"",INDEX('Size (Model) (2)'!Z:Z,3*(ROW()-2)+3),"")</f>
        <v>0</v>
      </c>
    </row>
    <row r="135" spans="1:26" x14ac:dyDescent="0.2">
      <c r="A135" s="13">
        <f>IF(INDEX('Size (Model) (2)'!A:A,3*(ROW()-2)+2)&lt;&gt;"",INDEX('Size (Model) (2)'!A:A,3*(ROW()-2)+2),"")</f>
        <v>45435</v>
      </c>
      <c r="B135">
        <f>IF($A135&lt;&gt;"",INDEX('Size (Model) (2)'!B:B,3*(ROW()-2)+3),"")</f>
        <v>0</v>
      </c>
      <c r="C135">
        <f>IF($A135&lt;&gt;"",INDEX('Size (Model) (2)'!C:C,3*(ROW()-2)+3),"")</f>
        <v>0</v>
      </c>
      <c r="D135">
        <f>IF($A135&lt;&gt;"",INDEX('Size (Model) (2)'!D:D,3*(ROW()-2)+3),"")</f>
        <v>-2.1551158173395101E-2</v>
      </c>
      <c r="E135">
        <f>IF($A135&lt;&gt;"",INDEX('Size (Model) (2)'!E:E,3*(ROW()-2)+3),"")</f>
        <v>7.0714006514657991E-3</v>
      </c>
      <c r="F135">
        <f>IF($A135&lt;&gt;"",INDEX('Size (Model) (2)'!F:F,3*(ROW()-2)+3),"")</f>
        <v>0</v>
      </c>
      <c r="G135">
        <f>IF($A135&lt;&gt;"",INDEX('Size (Model) (2)'!G:G,3*(ROW()-2)+3),"")</f>
        <v>1.8592810009960162E-2</v>
      </c>
      <c r="H135">
        <f>IF($A135&lt;&gt;"",INDEX('Size (Model) (2)'!H:H,3*(ROW()-2)+3),"")</f>
        <v>0</v>
      </c>
      <c r="I135">
        <f>IF($A135&lt;&gt;"",INDEX('Size (Model) (2)'!I:I,3*(ROW()-2)+3),"")</f>
        <v>0</v>
      </c>
      <c r="J135">
        <f>IF($A135&lt;&gt;"",INDEX('Size (Model) (2)'!J:J,3*(ROW()-2)+3),"")</f>
        <v>0</v>
      </c>
      <c r="K135">
        <f>IF($A135&lt;&gt;"",INDEX('Size (Model) (2)'!K:K,3*(ROW()-2)+3),"")</f>
        <v>0</v>
      </c>
      <c r="L135">
        <f>IF($A135&lt;&gt;"",INDEX('Size (Model) (2)'!L:L,3*(ROW()-2)+3),"")</f>
        <v>1.5075833333333333E-2</v>
      </c>
      <c r="M135">
        <f>IF($A135&lt;&gt;"",INDEX('Size (Model) (2)'!M:M,3*(ROW()-2)+3),"")</f>
        <v>0</v>
      </c>
      <c r="N135">
        <f>IF($A135&lt;&gt;"",INDEX('Size (Model) (2)'!N:N,3*(ROW()-2)+3),"")</f>
        <v>0</v>
      </c>
      <c r="O135">
        <f>IF($A135&lt;&gt;"",INDEX('Size (Model) (2)'!O:O,3*(ROW()-2)+3),"")</f>
        <v>0</v>
      </c>
      <c r="P135">
        <f>IF($A135&lt;&gt;"",INDEX('Size (Model) (2)'!P:P,3*(ROW()-2)+3),"")</f>
        <v>2.3764860426929393E-2</v>
      </c>
      <c r="Q135">
        <f>IF($A135&lt;&gt;"",INDEX('Size (Model) (2)'!Q:Q,3*(ROW()-2)+3),"")</f>
        <v>2.1508454425363276E-2</v>
      </c>
      <c r="R135">
        <f>IF($A135&lt;&gt;"",INDEX('Size (Model) (2)'!R:R,3*(ROW()-2)+3),"")</f>
        <v>2.2359715670024226E-2</v>
      </c>
      <c r="S135">
        <f>IF($A135&lt;&gt;"",INDEX('Size (Model) (2)'!S:S,3*(ROW()-2)+3),"")</f>
        <v>0</v>
      </c>
      <c r="T135">
        <f>IF($A135&lt;&gt;"",INDEX('Size (Model) (2)'!T:T,3*(ROW()-2)+3),"")</f>
        <v>-3.1780124020887736E-2</v>
      </c>
      <c r="U135">
        <f>IF($A135&lt;&gt;"",INDEX('Size (Model) (2)'!U:U,3*(ROW()-2)+3),"")</f>
        <v>4.2997975352112673E-2</v>
      </c>
      <c r="V135">
        <f>IF($A135&lt;&gt;"",INDEX('Size (Model) (2)'!V:V,3*(ROW()-2)+3),"")</f>
        <v>3.0598148609899005E-2</v>
      </c>
      <c r="W135">
        <f>IF($A135&lt;&gt;"",INDEX('Size (Model) (2)'!W:W,3*(ROW()-2)+3),"")</f>
        <v>0</v>
      </c>
      <c r="X135">
        <f>IF($A135&lt;&gt;"",INDEX('Size (Model) (2)'!X:X,3*(ROW()-2)+3),"")</f>
        <v>0</v>
      </c>
      <c r="Y135">
        <f>IF($A135&lt;&gt;"",INDEX('Size (Model) (2)'!Y:Y,3*(ROW()-2)+3),"")</f>
        <v>0</v>
      </c>
      <c r="Z135">
        <f>IF($A135&lt;&gt;"",INDEX('Size (Model) (2)'!Z:Z,3*(ROW()-2)+3),"")</f>
        <v>0</v>
      </c>
    </row>
    <row r="136" spans="1:26" x14ac:dyDescent="0.2">
      <c r="A136" s="13">
        <f>IF(INDEX('Size (Model) (2)'!A:A,3*(ROW()-2)+2)&lt;&gt;"",INDEX('Size (Model) (2)'!A:A,3*(ROW()-2)+2),"")</f>
        <v>45436</v>
      </c>
      <c r="B136">
        <f>IF($A136&lt;&gt;"",INDEX('Size (Model) (2)'!B:B,3*(ROW()-2)+3),"")</f>
        <v>0</v>
      </c>
      <c r="C136">
        <f>IF($A136&lt;&gt;"",INDEX('Size (Model) (2)'!C:C,3*(ROW()-2)+3),"")</f>
        <v>0</v>
      </c>
      <c r="D136">
        <f>IF($A136&lt;&gt;"",INDEX('Size (Model) (2)'!D:D,3*(ROW()-2)+3),"")</f>
        <v>-2.1551158173395101E-2</v>
      </c>
      <c r="E136">
        <f>IF($A136&lt;&gt;"",INDEX('Size (Model) (2)'!E:E,3*(ROW()-2)+3),"")</f>
        <v>7.0714006514657991E-3</v>
      </c>
      <c r="F136">
        <f>IF($A136&lt;&gt;"",INDEX('Size (Model) (2)'!F:F,3*(ROW()-2)+3),"")</f>
        <v>0</v>
      </c>
      <c r="G136">
        <f>IF($A136&lt;&gt;"",INDEX('Size (Model) (2)'!G:G,3*(ROW()-2)+3),"")</f>
        <v>1.8592810009960162E-2</v>
      </c>
      <c r="H136">
        <f>IF($A136&lt;&gt;"",INDEX('Size (Model) (2)'!H:H,3*(ROW()-2)+3),"")</f>
        <v>0</v>
      </c>
      <c r="I136">
        <f>IF($A136&lt;&gt;"",INDEX('Size (Model) (2)'!I:I,3*(ROW()-2)+3),"")</f>
        <v>0</v>
      </c>
      <c r="J136">
        <f>IF($A136&lt;&gt;"",INDEX('Size (Model) (2)'!J:J,3*(ROW()-2)+3),"")</f>
        <v>0</v>
      </c>
      <c r="K136">
        <f>IF($A136&lt;&gt;"",INDEX('Size (Model) (2)'!K:K,3*(ROW()-2)+3),"")</f>
        <v>0</v>
      </c>
      <c r="L136">
        <f>IF($A136&lt;&gt;"",INDEX('Size (Model) (2)'!L:L,3*(ROW()-2)+3),"")</f>
        <v>1.5075833333333333E-2</v>
      </c>
      <c r="M136">
        <f>IF($A136&lt;&gt;"",INDEX('Size (Model) (2)'!M:M,3*(ROW()-2)+3),"")</f>
        <v>0</v>
      </c>
      <c r="N136">
        <f>IF($A136&lt;&gt;"",INDEX('Size (Model) (2)'!N:N,3*(ROW()-2)+3),"")</f>
        <v>0</v>
      </c>
      <c r="O136">
        <f>IF($A136&lt;&gt;"",INDEX('Size (Model) (2)'!O:O,3*(ROW()-2)+3),"")</f>
        <v>0</v>
      </c>
      <c r="P136">
        <f>IF($A136&lt;&gt;"",INDEX('Size (Model) (2)'!P:P,3*(ROW()-2)+3),"")</f>
        <v>2.3764860426929393E-2</v>
      </c>
      <c r="Q136">
        <f>IF($A136&lt;&gt;"",INDEX('Size (Model) (2)'!Q:Q,3*(ROW()-2)+3),"")</f>
        <v>2.1508454425363276E-2</v>
      </c>
      <c r="R136">
        <f>IF($A136&lt;&gt;"",INDEX('Size (Model) (2)'!R:R,3*(ROW()-2)+3),"")</f>
        <v>2.2359715670024226E-2</v>
      </c>
      <c r="S136">
        <f>IF($A136&lt;&gt;"",INDEX('Size (Model) (2)'!S:S,3*(ROW()-2)+3),"")</f>
        <v>0</v>
      </c>
      <c r="T136">
        <f>IF($A136&lt;&gt;"",INDEX('Size (Model) (2)'!T:T,3*(ROW()-2)+3),"")</f>
        <v>-3.1780124020887736E-2</v>
      </c>
      <c r="U136">
        <f>IF($A136&lt;&gt;"",INDEX('Size (Model) (2)'!U:U,3*(ROW()-2)+3),"")</f>
        <v>4.2997975352112673E-2</v>
      </c>
      <c r="V136">
        <f>IF($A136&lt;&gt;"",INDEX('Size (Model) (2)'!V:V,3*(ROW()-2)+3),"")</f>
        <v>2.5434765625000005E-2</v>
      </c>
      <c r="W136">
        <f>IF($A136&lt;&gt;"",INDEX('Size (Model) (2)'!W:W,3*(ROW()-2)+3),"")</f>
        <v>0</v>
      </c>
      <c r="X136">
        <f>IF($A136&lt;&gt;"",INDEX('Size (Model) (2)'!X:X,3*(ROW()-2)+3),"")</f>
        <v>0</v>
      </c>
      <c r="Y136">
        <f>IF($A136&lt;&gt;"",INDEX('Size (Model) (2)'!Y:Y,3*(ROW()-2)+3),"")</f>
        <v>0</v>
      </c>
      <c r="Z136">
        <f>IF($A136&lt;&gt;"",INDEX('Size (Model) (2)'!Z:Z,3*(ROW()-2)+3),"")</f>
        <v>0</v>
      </c>
    </row>
    <row r="137" spans="1:26" x14ac:dyDescent="0.2">
      <c r="A137" s="13">
        <f>IF(INDEX('Size (Model) (2)'!A:A,3*(ROW()-2)+2)&lt;&gt;"",INDEX('Size (Model) (2)'!A:A,3*(ROW()-2)+2),"")</f>
        <v>45440</v>
      </c>
      <c r="B137">
        <f>IF($A137&lt;&gt;"",INDEX('Size (Model) (2)'!B:B,3*(ROW()-2)+3),"")</f>
        <v>0</v>
      </c>
      <c r="C137">
        <f>IF($A137&lt;&gt;"",INDEX('Size (Model) (2)'!C:C,3*(ROW()-2)+3),"")</f>
        <v>0</v>
      </c>
      <c r="D137">
        <f>IF($A137&lt;&gt;"",INDEX('Size (Model) (2)'!D:D,3*(ROW()-2)+3),"")</f>
        <v>-2.1551158173395101E-2</v>
      </c>
      <c r="E137">
        <f>IF($A137&lt;&gt;"",INDEX('Size (Model) (2)'!E:E,3*(ROW()-2)+3),"")</f>
        <v>7.0714006514657991E-3</v>
      </c>
      <c r="F137">
        <f>IF($A137&lt;&gt;"",INDEX('Size (Model) (2)'!F:F,3*(ROW()-2)+3),"")</f>
        <v>0</v>
      </c>
      <c r="G137">
        <f>IF($A137&lt;&gt;"",INDEX('Size (Model) (2)'!G:G,3*(ROW()-2)+3),"")</f>
        <v>1.8592810009960162E-2</v>
      </c>
      <c r="H137">
        <f>IF($A137&lt;&gt;"",INDEX('Size (Model) (2)'!H:H,3*(ROW()-2)+3),"")</f>
        <v>0</v>
      </c>
      <c r="I137">
        <f>IF($A137&lt;&gt;"",INDEX('Size (Model) (2)'!I:I,3*(ROW()-2)+3),"")</f>
        <v>0</v>
      </c>
      <c r="J137">
        <f>IF($A137&lt;&gt;"",INDEX('Size (Model) (2)'!J:J,3*(ROW()-2)+3),"")</f>
        <v>0</v>
      </c>
      <c r="K137">
        <f>IF($A137&lt;&gt;"",INDEX('Size (Model) (2)'!K:K,3*(ROW()-2)+3),"")</f>
        <v>0</v>
      </c>
      <c r="L137">
        <f>IF($A137&lt;&gt;"",INDEX('Size (Model) (2)'!L:L,3*(ROW()-2)+3),"")</f>
        <v>1.5075833333333333E-2</v>
      </c>
      <c r="M137">
        <f>IF($A137&lt;&gt;"",INDEX('Size (Model) (2)'!M:M,3*(ROW()-2)+3),"")</f>
        <v>0</v>
      </c>
      <c r="N137">
        <f>IF($A137&lt;&gt;"",INDEX('Size (Model) (2)'!N:N,3*(ROW()-2)+3),"")</f>
        <v>0</v>
      </c>
      <c r="O137">
        <f>IF($A137&lt;&gt;"",INDEX('Size (Model) (2)'!O:O,3*(ROW()-2)+3),"")</f>
        <v>0</v>
      </c>
      <c r="P137">
        <f>IF($A137&lt;&gt;"",INDEX('Size (Model) (2)'!P:P,3*(ROW()-2)+3),"")</f>
        <v>2.1611347358997317E-2</v>
      </c>
      <c r="Q137">
        <f>IF($A137&lt;&gt;"",INDEX('Size (Model) (2)'!Q:Q,3*(ROW()-2)+3),"")</f>
        <v>2.1508454425363276E-2</v>
      </c>
      <c r="R137">
        <f>IF($A137&lt;&gt;"",INDEX('Size (Model) (2)'!R:R,3*(ROW()-2)+3),"")</f>
        <v>2.2359715670024226E-2</v>
      </c>
      <c r="S137">
        <f>IF($A137&lt;&gt;"",INDEX('Size (Model) (2)'!S:S,3*(ROW()-2)+3),"")</f>
        <v>0</v>
      </c>
      <c r="T137">
        <f>IF($A137&lt;&gt;"",INDEX('Size (Model) (2)'!T:T,3*(ROW()-2)+3),"")</f>
        <v>-3.1780124020887736E-2</v>
      </c>
      <c r="U137">
        <f>IF($A137&lt;&gt;"",INDEX('Size (Model) (2)'!U:U,3*(ROW()-2)+3),"")</f>
        <v>4.2997975352112673E-2</v>
      </c>
      <c r="V137">
        <f>IF($A137&lt;&gt;"",INDEX('Size (Model) (2)'!V:V,3*(ROW()-2)+3),"")</f>
        <v>2.5434765625000005E-2</v>
      </c>
      <c r="W137">
        <f>IF($A137&lt;&gt;"",INDEX('Size (Model) (2)'!W:W,3*(ROW()-2)+3),"")</f>
        <v>0</v>
      </c>
      <c r="X137">
        <f>IF($A137&lt;&gt;"",INDEX('Size (Model) (2)'!X:X,3*(ROW()-2)+3),"")</f>
        <v>0</v>
      </c>
      <c r="Y137">
        <f>IF($A137&lt;&gt;"",INDEX('Size (Model) (2)'!Y:Y,3*(ROW()-2)+3),"")</f>
        <v>0</v>
      </c>
      <c r="Z137">
        <f>IF($A137&lt;&gt;"",INDEX('Size (Model) (2)'!Z:Z,3*(ROW()-2)+3),"")</f>
        <v>0</v>
      </c>
    </row>
    <row r="138" spans="1:26" x14ac:dyDescent="0.2">
      <c r="A138" s="13">
        <f>IF(INDEX('Size (Model) (2)'!A:A,3*(ROW()-2)+2)&lt;&gt;"",INDEX('Size (Model) (2)'!A:A,3*(ROW()-2)+2),"")</f>
        <v>45441</v>
      </c>
      <c r="B138">
        <f>IF($A138&lt;&gt;"",INDEX('Size (Model) (2)'!B:B,3*(ROW()-2)+3),"")</f>
        <v>0</v>
      </c>
      <c r="C138">
        <f>IF($A138&lt;&gt;"",INDEX('Size (Model) (2)'!C:C,3*(ROW()-2)+3),"")</f>
        <v>0</v>
      </c>
      <c r="D138">
        <f>IF($A138&lt;&gt;"",INDEX('Size (Model) (2)'!D:D,3*(ROW()-2)+3),"")</f>
        <v>-2.1551158173395101E-2</v>
      </c>
      <c r="E138">
        <f>IF($A138&lt;&gt;"",INDEX('Size (Model) (2)'!E:E,3*(ROW()-2)+3),"")</f>
        <v>7.0714006514657991E-3</v>
      </c>
      <c r="F138">
        <f>IF($A138&lt;&gt;"",INDEX('Size (Model) (2)'!F:F,3*(ROW()-2)+3),"")</f>
        <v>0</v>
      </c>
      <c r="G138">
        <f>IF($A138&lt;&gt;"",INDEX('Size (Model) (2)'!G:G,3*(ROW()-2)+3),"")</f>
        <v>1.8592810009960162E-2</v>
      </c>
      <c r="H138">
        <f>IF($A138&lt;&gt;"",INDEX('Size (Model) (2)'!H:H,3*(ROW()-2)+3),"")</f>
        <v>0</v>
      </c>
      <c r="I138">
        <f>IF($A138&lt;&gt;"",INDEX('Size (Model) (2)'!I:I,3*(ROW()-2)+3),"")</f>
        <v>0.05</v>
      </c>
      <c r="J138">
        <f>IF($A138&lt;&gt;"",INDEX('Size (Model) (2)'!J:J,3*(ROW()-2)+3),"")</f>
        <v>2.1825054611650477E-2</v>
      </c>
      <c r="K138">
        <f>IF($A138&lt;&gt;"",INDEX('Size (Model) (2)'!K:K,3*(ROW()-2)+3),"")</f>
        <v>0</v>
      </c>
      <c r="L138">
        <f>IF($A138&lt;&gt;"",INDEX('Size (Model) (2)'!L:L,3*(ROW()-2)+3),"")</f>
        <v>1.5075833333333333E-2</v>
      </c>
      <c r="M138">
        <f>IF($A138&lt;&gt;"",INDEX('Size (Model) (2)'!M:M,3*(ROW()-2)+3),"")</f>
        <v>0</v>
      </c>
      <c r="N138">
        <f>IF($A138&lt;&gt;"",INDEX('Size (Model) (2)'!N:N,3*(ROW()-2)+3),"")</f>
        <v>0</v>
      </c>
      <c r="O138">
        <f>IF($A138&lt;&gt;"",INDEX('Size (Model) (2)'!O:O,3*(ROW()-2)+3),"")</f>
        <v>0</v>
      </c>
      <c r="P138">
        <f>IF($A138&lt;&gt;"",INDEX('Size (Model) (2)'!P:P,3*(ROW()-2)+3),"")</f>
        <v>0</v>
      </c>
      <c r="Q138">
        <f>IF($A138&lt;&gt;"",INDEX('Size (Model) (2)'!Q:Q,3*(ROW()-2)+3),"")</f>
        <v>-0.05</v>
      </c>
      <c r="R138">
        <f>IF($A138&lt;&gt;"",INDEX('Size (Model) (2)'!R:R,3*(ROW()-2)+3),"")</f>
        <v>2.2359715670024226E-2</v>
      </c>
      <c r="S138">
        <f>IF($A138&lt;&gt;"",INDEX('Size (Model) (2)'!S:S,3*(ROW()-2)+3),"")</f>
        <v>0</v>
      </c>
      <c r="T138">
        <f>IF($A138&lt;&gt;"",INDEX('Size (Model) (2)'!T:T,3*(ROW()-2)+3),"")</f>
        <v>-3.1780124020887736E-2</v>
      </c>
      <c r="U138">
        <f>IF($A138&lt;&gt;"",INDEX('Size (Model) (2)'!U:U,3*(ROW()-2)+3),"")</f>
        <v>0.05</v>
      </c>
      <c r="V138">
        <f>IF($A138&lt;&gt;"",INDEX('Size (Model) (2)'!V:V,3*(ROW()-2)+3),"")</f>
        <v>2.5434765625000005E-2</v>
      </c>
      <c r="W138">
        <f>IF($A138&lt;&gt;"",INDEX('Size (Model) (2)'!W:W,3*(ROW()-2)+3),"")</f>
        <v>0</v>
      </c>
      <c r="X138">
        <f>IF($A138&lt;&gt;"",INDEX('Size (Model) (2)'!X:X,3*(ROW()-2)+3),"")</f>
        <v>0</v>
      </c>
      <c r="Y138">
        <f>IF($A138&lt;&gt;"",INDEX('Size (Model) (2)'!Y:Y,3*(ROW()-2)+3),"")</f>
        <v>0</v>
      </c>
      <c r="Z138">
        <f>IF($A138&lt;&gt;"",INDEX('Size (Model) (2)'!Z:Z,3*(ROW()-2)+3),"")</f>
        <v>0</v>
      </c>
    </row>
    <row r="139" spans="1:26" x14ac:dyDescent="0.2">
      <c r="A139" s="13">
        <f>IF(INDEX('Size (Model) (2)'!A:A,3*(ROW()-2)+2)&lt;&gt;"",INDEX('Size (Model) (2)'!A:A,3*(ROW()-2)+2),"")</f>
        <v>45442</v>
      </c>
      <c r="B139">
        <f>IF($A139&lt;&gt;"",INDEX('Size (Model) (2)'!B:B,3*(ROW()-2)+3),"")</f>
        <v>0</v>
      </c>
      <c r="C139">
        <f>IF($A139&lt;&gt;"",INDEX('Size (Model) (2)'!C:C,3*(ROW()-2)+3),"")</f>
        <v>1.1492962184873952E-2</v>
      </c>
      <c r="D139">
        <f>IF($A139&lt;&gt;"",INDEX('Size (Model) (2)'!D:D,3*(ROW()-2)+3),"")</f>
        <v>0</v>
      </c>
      <c r="E139">
        <f>IF($A139&lt;&gt;"",INDEX('Size (Model) (2)'!E:E,3*(ROW()-2)+3),"")</f>
        <v>7.0714006514657991E-3</v>
      </c>
      <c r="F139">
        <f>IF($A139&lt;&gt;"",INDEX('Size (Model) (2)'!F:F,3*(ROW()-2)+3),"")</f>
        <v>0</v>
      </c>
      <c r="G139">
        <f>IF($A139&lt;&gt;"",INDEX('Size (Model) (2)'!G:G,3*(ROW()-2)+3),"")</f>
        <v>1.8592810009960162E-2</v>
      </c>
      <c r="H139">
        <f>IF($A139&lt;&gt;"",INDEX('Size (Model) (2)'!H:H,3*(ROW()-2)+3),"")</f>
        <v>0</v>
      </c>
      <c r="I139">
        <f>IF($A139&lt;&gt;"",INDEX('Size (Model) (2)'!I:I,3*(ROW()-2)+3),"")</f>
        <v>4.5588750000000004E-2</v>
      </c>
      <c r="J139">
        <f>IF($A139&lt;&gt;"",INDEX('Size (Model) (2)'!J:J,3*(ROW()-2)+3),"")</f>
        <v>0</v>
      </c>
      <c r="K139">
        <f>IF($A139&lt;&gt;"",INDEX('Size (Model) (2)'!K:K,3*(ROW()-2)+3),"")</f>
        <v>0</v>
      </c>
      <c r="L139">
        <f>IF($A139&lt;&gt;"",INDEX('Size (Model) (2)'!L:L,3*(ROW()-2)+3),"")</f>
        <v>0.05</v>
      </c>
      <c r="M139">
        <f>IF($A139&lt;&gt;"",INDEX('Size (Model) (2)'!M:M,3*(ROW()-2)+3),"")</f>
        <v>0</v>
      </c>
      <c r="N139">
        <f>IF($A139&lt;&gt;"",INDEX('Size (Model) (2)'!N:N,3*(ROW()-2)+3),"")</f>
        <v>0</v>
      </c>
      <c r="O139">
        <f>IF($A139&lt;&gt;"",INDEX('Size (Model) (2)'!O:O,3*(ROW()-2)+3),"")</f>
        <v>0</v>
      </c>
      <c r="P139">
        <f>IF($A139&lt;&gt;"",INDEX('Size (Model) (2)'!P:P,3*(ROW()-2)+3),"")</f>
        <v>0</v>
      </c>
      <c r="Q139">
        <f>IF($A139&lt;&gt;"",INDEX('Size (Model) (2)'!Q:Q,3*(ROW()-2)+3),"")</f>
        <v>-0.05</v>
      </c>
      <c r="R139">
        <f>IF($A139&lt;&gt;"",INDEX('Size (Model) (2)'!R:R,3*(ROW()-2)+3),"")</f>
        <v>2.2359715670024226E-2</v>
      </c>
      <c r="S139">
        <f>IF($A139&lt;&gt;"",INDEX('Size (Model) (2)'!S:S,3*(ROW()-2)+3),"")</f>
        <v>0</v>
      </c>
      <c r="T139">
        <f>IF($A139&lt;&gt;"",INDEX('Size (Model) (2)'!T:T,3*(ROW()-2)+3),"")</f>
        <v>-3.1780124020887736E-2</v>
      </c>
      <c r="U139">
        <f>IF($A139&lt;&gt;"",INDEX('Size (Model) (2)'!U:U,3*(ROW()-2)+3),"")</f>
        <v>0.05</v>
      </c>
      <c r="V139">
        <f>IF($A139&lt;&gt;"",INDEX('Size (Model) (2)'!V:V,3*(ROW()-2)+3),"")</f>
        <v>2.5434765625000005E-2</v>
      </c>
      <c r="W139">
        <f>IF($A139&lt;&gt;"",INDEX('Size (Model) (2)'!W:W,3*(ROW()-2)+3),"")</f>
        <v>0</v>
      </c>
      <c r="X139">
        <f>IF($A139&lt;&gt;"",INDEX('Size (Model) (2)'!X:X,3*(ROW()-2)+3),"")</f>
        <v>0</v>
      </c>
      <c r="Y139">
        <f>IF($A139&lt;&gt;"",INDEX('Size (Model) (2)'!Y:Y,3*(ROW()-2)+3),"")</f>
        <v>0</v>
      </c>
      <c r="Z139">
        <f>IF($A139&lt;&gt;"",INDEX('Size (Model) (2)'!Z:Z,3*(ROW()-2)+3),"")</f>
        <v>0</v>
      </c>
    </row>
    <row r="140" spans="1:26" x14ac:dyDescent="0.2">
      <c r="A140" s="13">
        <f>IF(INDEX('Size (Model) (2)'!A:A,3*(ROW()-2)+2)&lt;&gt;"",INDEX('Size (Model) (2)'!A:A,3*(ROW()-2)+2),"")</f>
        <v>45443</v>
      </c>
      <c r="B140">
        <f>IF($A140&lt;&gt;"",INDEX('Size (Model) (2)'!B:B,3*(ROW()-2)+3),"")</f>
        <v>0</v>
      </c>
      <c r="C140">
        <f>IF($A140&lt;&gt;"",INDEX('Size (Model) (2)'!C:C,3*(ROW()-2)+3),"")</f>
        <v>1.1492962184873952E-2</v>
      </c>
      <c r="D140">
        <f>IF($A140&lt;&gt;"",INDEX('Size (Model) (2)'!D:D,3*(ROW()-2)+3),"")</f>
        <v>0</v>
      </c>
      <c r="E140">
        <f>IF($A140&lt;&gt;"",INDEX('Size (Model) (2)'!E:E,3*(ROW()-2)+3),"")</f>
        <v>7.0714006514657991E-3</v>
      </c>
      <c r="F140">
        <f>IF($A140&lt;&gt;"",INDEX('Size (Model) (2)'!F:F,3*(ROW()-2)+3),"")</f>
        <v>0</v>
      </c>
      <c r="G140">
        <f>IF($A140&lt;&gt;"",INDEX('Size (Model) (2)'!G:G,3*(ROW()-2)+3),"")</f>
        <v>1.8592810009960162E-2</v>
      </c>
      <c r="H140">
        <f>IF($A140&lt;&gt;"",INDEX('Size (Model) (2)'!H:H,3*(ROW()-2)+3),"")</f>
        <v>0</v>
      </c>
      <c r="I140">
        <f>IF($A140&lt;&gt;"",INDEX('Size (Model) (2)'!I:I,3*(ROW()-2)+3),"")</f>
        <v>0.05</v>
      </c>
      <c r="J140">
        <f>IF($A140&lt;&gt;"",INDEX('Size (Model) (2)'!J:J,3*(ROW()-2)+3),"")</f>
        <v>0</v>
      </c>
      <c r="K140">
        <f>IF($A140&lt;&gt;"",INDEX('Size (Model) (2)'!K:K,3*(ROW()-2)+3),"")</f>
        <v>0</v>
      </c>
      <c r="L140">
        <f>IF($A140&lt;&gt;"",INDEX('Size (Model) (2)'!L:L,3*(ROW()-2)+3),"")</f>
        <v>3.2676613849765251E-2</v>
      </c>
      <c r="M140">
        <f>IF($A140&lt;&gt;"",INDEX('Size (Model) (2)'!M:M,3*(ROW()-2)+3),"")</f>
        <v>0</v>
      </c>
      <c r="N140">
        <f>IF($A140&lt;&gt;"",INDEX('Size (Model) (2)'!N:N,3*(ROW()-2)+3),"")</f>
        <v>0</v>
      </c>
      <c r="O140">
        <f>IF($A140&lt;&gt;"",INDEX('Size (Model) (2)'!O:O,3*(ROW()-2)+3),"")</f>
        <v>0</v>
      </c>
      <c r="P140">
        <f>IF($A140&lt;&gt;"",INDEX('Size (Model) (2)'!P:P,3*(ROW()-2)+3),"")</f>
        <v>0</v>
      </c>
      <c r="Q140">
        <f>IF($A140&lt;&gt;"",INDEX('Size (Model) (2)'!Q:Q,3*(ROW()-2)+3),"")</f>
        <v>-0.05</v>
      </c>
      <c r="R140">
        <f>IF($A140&lt;&gt;"",INDEX('Size (Model) (2)'!R:R,3*(ROW()-2)+3),"")</f>
        <v>2.2359715670024226E-2</v>
      </c>
      <c r="S140">
        <f>IF($A140&lt;&gt;"",INDEX('Size (Model) (2)'!S:S,3*(ROW()-2)+3),"")</f>
        <v>0</v>
      </c>
      <c r="T140">
        <f>IF($A140&lt;&gt;"",INDEX('Size (Model) (2)'!T:T,3*(ROW()-2)+3),"")</f>
        <v>-3.1780124020887736E-2</v>
      </c>
      <c r="U140">
        <f>IF($A140&lt;&gt;"",INDEX('Size (Model) (2)'!U:U,3*(ROW()-2)+3),"")</f>
        <v>0.05</v>
      </c>
      <c r="V140">
        <f>IF($A140&lt;&gt;"",INDEX('Size (Model) (2)'!V:V,3*(ROW()-2)+3),"")</f>
        <v>2.5434765625000005E-2</v>
      </c>
      <c r="W140">
        <f>IF($A140&lt;&gt;"",INDEX('Size (Model) (2)'!W:W,3*(ROW()-2)+3),"")</f>
        <v>0</v>
      </c>
      <c r="X140">
        <f>IF($A140&lt;&gt;"",INDEX('Size (Model) (2)'!X:X,3*(ROW()-2)+3),"")</f>
        <v>0</v>
      </c>
      <c r="Y140">
        <f>IF($A140&lt;&gt;"",INDEX('Size (Model) (2)'!Y:Y,3*(ROW()-2)+3),"")</f>
        <v>0</v>
      </c>
      <c r="Z140">
        <f>IF($A140&lt;&gt;"",INDEX('Size (Model) (2)'!Z:Z,3*(ROW()-2)+3),"")</f>
        <v>0</v>
      </c>
    </row>
    <row r="141" spans="1:26" x14ac:dyDescent="0.2">
      <c r="A141" s="13">
        <f>IF(INDEX('Size (Model) (2)'!A:A,3*(ROW()-2)+2)&lt;&gt;"",INDEX('Size (Model) (2)'!A:A,3*(ROW()-2)+2),"")</f>
        <v>45446</v>
      </c>
      <c r="B141">
        <f>IF($A141&lt;&gt;"",INDEX('Size (Model) (2)'!B:B,3*(ROW()-2)+3),"")</f>
        <v>0</v>
      </c>
      <c r="C141">
        <f>IF($A141&lt;&gt;"",INDEX('Size (Model) (2)'!C:C,3*(ROW()-2)+3),"")</f>
        <v>0</v>
      </c>
      <c r="D141">
        <f>IF($A141&lt;&gt;"",INDEX('Size (Model) (2)'!D:D,3*(ROW()-2)+3),"")</f>
        <v>-4.4533511348464623E-2</v>
      </c>
      <c r="E141">
        <f>IF($A141&lt;&gt;"",INDEX('Size (Model) (2)'!E:E,3*(ROW()-2)+3),"")</f>
        <v>7.0714006514657991E-3</v>
      </c>
      <c r="F141">
        <f>IF($A141&lt;&gt;"",INDEX('Size (Model) (2)'!F:F,3*(ROW()-2)+3),"")</f>
        <v>0</v>
      </c>
      <c r="G141">
        <f>IF($A141&lt;&gt;"",INDEX('Size (Model) (2)'!G:G,3*(ROW()-2)+3),"")</f>
        <v>1.8592810009960162E-2</v>
      </c>
      <c r="H141">
        <f>IF($A141&lt;&gt;"",INDEX('Size (Model) (2)'!H:H,3*(ROW()-2)+3),"")</f>
        <v>0</v>
      </c>
      <c r="I141">
        <f>IF($A141&lt;&gt;"",INDEX('Size (Model) (2)'!I:I,3*(ROW()-2)+3),"")</f>
        <v>0.05</v>
      </c>
      <c r="J141">
        <f>IF($A141&lt;&gt;"",INDEX('Size (Model) (2)'!J:J,3*(ROW()-2)+3),"")</f>
        <v>1.3917883668530417E-2</v>
      </c>
      <c r="K141">
        <f>IF($A141&lt;&gt;"",INDEX('Size (Model) (2)'!K:K,3*(ROW()-2)+3),"")</f>
        <v>0</v>
      </c>
      <c r="L141">
        <f>IF($A141&lt;&gt;"",INDEX('Size (Model) (2)'!L:L,3*(ROW()-2)+3),"")</f>
        <v>3.2676613849765251E-2</v>
      </c>
      <c r="M141">
        <f>IF($A141&lt;&gt;"",INDEX('Size (Model) (2)'!M:M,3*(ROW()-2)+3),"")</f>
        <v>0</v>
      </c>
      <c r="N141">
        <f>IF($A141&lt;&gt;"",INDEX('Size (Model) (2)'!N:N,3*(ROW()-2)+3),"")</f>
        <v>0</v>
      </c>
      <c r="O141">
        <f>IF($A141&lt;&gt;"",INDEX('Size (Model) (2)'!O:O,3*(ROW()-2)+3),"")</f>
        <v>0</v>
      </c>
      <c r="P141">
        <f>IF($A141&lt;&gt;"",INDEX('Size (Model) (2)'!P:P,3*(ROW()-2)+3),"")</f>
        <v>0</v>
      </c>
      <c r="Q141">
        <f>IF($A141&lt;&gt;"",INDEX('Size (Model) (2)'!Q:Q,3*(ROW()-2)+3),"")</f>
        <v>-0.05</v>
      </c>
      <c r="R141">
        <f>IF($A141&lt;&gt;"",INDEX('Size (Model) (2)'!R:R,3*(ROW()-2)+3),"")</f>
        <v>2.2359715670024226E-2</v>
      </c>
      <c r="S141">
        <f>IF($A141&lt;&gt;"",INDEX('Size (Model) (2)'!S:S,3*(ROW()-2)+3),"")</f>
        <v>0</v>
      </c>
      <c r="T141">
        <f>IF($A141&lt;&gt;"",INDEX('Size (Model) (2)'!T:T,3*(ROW()-2)+3),"")</f>
        <v>-3.1780124020887736E-2</v>
      </c>
      <c r="U141">
        <f>IF($A141&lt;&gt;"",INDEX('Size (Model) (2)'!U:U,3*(ROW()-2)+3),"")</f>
        <v>0.05</v>
      </c>
      <c r="V141">
        <f>IF($A141&lt;&gt;"",INDEX('Size (Model) (2)'!V:V,3*(ROW()-2)+3),"")</f>
        <v>2.5434765625000005E-2</v>
      </c>
      <c r="W141">
        <f>IF($A141&lt;&gt;"",INDEX('Size (Model) (2)'!W:W,3*(ROW()-2)+3),"")</f>
        <v>0</v>
      </c>
      <c r="X141">
        <f>IF($A141&lt;&gt;"",INDEX('Size (Model) (2)'!X:X,3*(ROW()-2)+3),"")</f>
        <v>0</v>
      </c>
      <c r="Y141">
        <f>IF($A141&lt;&gt;"",INDEX('Size (Model) (2)'!Y:Y,3*(ROW()-2)+3),"")</f>
        <v>0</v>
      </c>
      <c r="Z141">
        <f>IF($A141&lt;&gt;"",INDEX('Size (Model) (2)'!Z:Z,3*(ROW()-2)+3),"")</f>
        <v>0</v>
      </c>
    </row>
    <row r="142" spans="1:26" x14ac:dyDescent="0.2">
      <c r="A142" s="13">
        <f>IF(INDEX('Size (Model) (2)'!A:A,3*(ROW()-2)+2)&lt;&gt;"",INDEX('Size (Model) (2)'!A:A,3*(ROW()-2)+2),"")</f>
        <v>45447</v>
      </c>
      <c r="B142">
        <f>IF($A142&lt;&gt;"",INDEX('Size (Model) (2)'!B:B,3*(ROW()-2)+3),"")</f>
        <v>0</v>
      </c>
      <c r="C142">
        <f>IF($A142&lt;&gt;"",INDEX('Size (Model) (2)'!C:C,3*(ROW()-2)+3),"")</f>
        <v>0</v>
      </c>
      <c r="D142">
        <f>IF($A142&lt;&gt;"",INDEX('Size (Model) (2)'!D:D,3*(ROW()-2)+3),"")</f>
        <v>-4.4533511348464623E-2</v>
      </c>
      <c r="E142">
        <f>IF($A142&lt;&gt;"",INDEX('Size (Model) (2)'!E:E,3*(ROW()-2)+3),"")</f>
        <v>7.0714006514657991E-3</v>
      </c>
      <c r="F142">
        <f>IF($A142&lt;&gt;"",INDEX('Size (Model) (2)'!F:F,3*(ROW()-2)+3),"")</f>
        <v>0</v>
      </c>
      <c r="G142">
        <f>IF($A142&lt;&gt;"",INDEX('Size (Model) (2)'!G:G,3*(ROW()-2)+3),"")</f>
        <v>1.8592810009960162E-2</v>
      </c>
      <c r="H142">
        <f>IF($A142&lt;&gt;"",INDEX('Size (Model) (2)'!H:H,3*(ROW()-2)+3),"")</f>
        <v>0</v>
      </c>
      <c r="I142">
        <f>IF($A142&lt;&gt;"",INDEX('Size (Model) (2)'!I:I,3*(ROW()-2)+3),"")</f>
        <v>0.05</v>
      </c>
      <c r="J142">
        <f>IF($A142&lt;&gt;"",INDEX('Size (Model) (2)'!J:J,3*(ROW()-2)+3),"")</f>
        <v>1.3917883668530417E-2</v>
      </c>
      <c r="K142">
        <f>IF($A142&lt;&gt;"",INDEX('Size (Model) (2)'!K:K,3*(ROW()-2)+3),"")</f>
        <v>0</v>
      </c>
      <c r="L142">
        <f>IF($A142&lt;&gt;"",INDEX('Size (Model) (2)'!L:L,3*(ROW()-2)+3),"")</f>
        <v>3.2676613849765251E-2</v>
      </c>
      <c r="M142">
        <f>IF($A142&lt;&gt;"",INDEX('Size (Model) (2)'!M:M,3*(ROW()-2)+3),"")</f>
        <v>0</v>
      </c>
      <c r="N142">
        <f>IF($A142&lt;&gt;"",INDEX('Size (Model) (2)'!N:N,3*(ROW()-2)+3),"")</f>
        <v>0</v>
      </c>
      <c r="O142">
        <f>IF($A142&lt;&gt;"",INDEX('Size (Model) (2)'!O:O,3*(ROW()-2)+3),"")</f>
        <v>0</v>
      </c>
      <c r="P142">
        <f>IF($A142&lt;&gt;"",INDEX('Size (Model) (2)'!P:P,3*(ROW()-2)+3),"")</f>
        <v>0</v>
      </c>
      <c r="Q142">
        <f>IF($A142&lt;&gt;"",INDEX('Size (Model) (2)'!Q:Q,3*(ROW()-2)+3),"")</f>
        <v>-0.05</v>
      </c>
      <c r="R142">
        <f>IF($A142&lt;&gt;"",INDEX('Size (Model) (2)'!R:R,3*(ROW()-2)+3),"")</f>
        <v>2.2359715670024226E-2</v>
      </c>
      <c r="S142">
        <f>IF($A142&lt;&gt;"",INDEX('Size (Model) (2)'!S:S,3*(ROW()-2)+3),"")</f>
        <v>0</v>
      </c>
      <c r="T142">
        <f>IF($A142&lt;&gt;"",INDEX('Size (Model) (2)'!T:T,3*(ROW()-2)+3),"")</f>
        <v>-3.1780124020887736E-2</v>
      </c>
      <c r="U142">
        <f>IF($A142&lt;&gt;"",INDEX('Size (Model) (2)'!U:U,3*(ROW()-2)+3),"")</f>
        <v>0.05</v>
      </c>
      <c r="V142">
        <f>IF($A142&lt;&gt;"",INDEX('Size (Model) (2)'!V:V,3*(ROW()-2)+3),"")</f>
        <v>2.5434765625000005E-2</v>
      </c>
      <c r="W142">
        <f>IF($A142&lt;&gt;"",INDEX('Size (Model) (2)'!W:W,3*(ROW()-2)+3),"")</f>
        <v>0</v>
      </c>
      <c r="X142">
        <f>IF($A142&lt;&gt;"",INDEX('Size (Model) (2)'!X:X,3*(ROW()-2)+3),"")</f>
        <v>0</v>
      </c>
      <c r="Y142">
        <f>IF($A142&lt;&gt;"",INDEX('Size (Model) (2)'!Y:Y,3*(ROW()-2)+3),"")</f>
        <v>0</v>
      </c>
      <c r="Z142">
        <f>IF($A142&lt;&gt;"",INDEX('Size (Model) (2)'!Z:Z,3*(ROW()-2)+3),"")</f>
        <v>0</v>
      </c>
    </row>
    <row r="143" spans="1:26" x14ac:dyDescent="0.2">
      <c r="A143" s="13">
        <f>IF(INDEX('Size (Model) (2)'!A:A,3*(ROW()-2)+2)&lt;&gt;"",INDEX('Size (Model) (2)'!A:A,3*(ROW()-2)+2),"")</f>
        <v>45448</v>
      </c>
      <c r="B143">
        <f>IF($A143&lt;&gt;"",INDEX('Size (Model) (2)'!B:B,3*(ROW()-2)+3),"")</f>
        <v>0</v>
      </c>
      <c r="C143">
        <f>IF($A143&lt;&gt;"",INDEX('Size (Model) (2)'!C:C,3*(ROW()-2)+3),"")</f>
        <v>0</v>
      </c>
      <c r="D143">
        <f>IF($A143&lt;&gt;"",INDEX('Size (Model) (2)'!D:D,3*(ROW()-2)+3),"")</f>
        <v>0</v>
      </c>
      <c r="E143">
        <f>IF($A143&lt;&gt;"",INDEX('Size (Model) (2)'!E:E,3*(ROW()-2)+3),"")</f>
        <v>7.0714006514657991E-3</v>
      </c>
      <c r="F143">
        <f>IF($A143&lt;&gt;"",INDEX('Size (Model) (2)'!F:F,3*(ROW()-2)+3),"")</f>
        <v>1.7847667844522973E-2</v>
      </c>
      <c r="G143">
        <f>IF($A143&lt;&gt;"",INDEX('Size (Model) (2)'!G:G,3*(ROW()-2)+3),"")</f>
        <v>1.8592810009960162E-2</v>
      </c>
      <c r="H143">
        <f>IF($A143&lt;&gt;"",INDEX('Size (Model) (2)'!H:H,3*(ROW()-2)+3),"")</f>
        <v>0</v>
      </c>
      <c r="I143">
        <f>IF($A143&lt;&gt;"",INDEX('Size (Model) (2)'!I:I,3*(ROW()-2)+3),"")</f>
        <v>0.05</v>
      </c>
      <c r="J143">
        <f>IF($A143&lt;&gt;"",INDEX('Size (Model) (2)'!J:J,3*(ROW()-2)+3),"")</f>
        <v>0</v>
      </c>
      <c r="K143">
        <f>IF($A143&lt;&gt;"",INDEX('Size (Model) (2)'!K:K,3*(ROW()-2)+3),"")</f>
        <v>0</v>
      </c>
      <c r="L143">
        <f>IF($A143&lt;&gt;"",INDEX('Size (Model) (2)'!L:L,3*(ROW()-2)+3),"")</f>
        <v>4.612684931506851E-2</v>
      </c>
      <c r="M143">
        <f>IF($A143&lt;&gt;"",INDEX('Size (Model) (2)'!M:M,3*(ROW()-2)+3),"")</f>
        <v>0</v>
      </c>
      <c r="N143">
        <f>IF($A143&lt;&gt;"",INDEX('Size (Model) (2)'!N:N,3*(ROW()-2)+3),"")</f>
        <v>0</v>
      </c>
      <c r="O143">
        <f>IF($A143&lt;&gt;"",INDEX('Size (Model) (2)'!O:O,3*(ROW()-2)+3),"")</f>
        <v>0</v>
      </c>
      <c r="P143">
        <f>IF($A143&lt;&gt;"",INDEX('Size (Model) (2)'!P:P,3*(ROW()-2)+3),"")</f>
        <v>0</v>
      </c>
      <c r="Q143">
        <f>IF($A143&lt;&gt;"",INDEX('Size (Model) (2)'!Q:Q,3*(ROW()-2)+3),"")</f>
        <v>-0.05</v>
      </c>
      <c r="R143">
        <f>IF($A143&lt;&gt;"",INDEX('Size (Model) (2)'!R:R,3*(ROW()-2)+3),"")</f>
        <v>2.2359715670024226E-2</v>
      </c>
      <c r="S143">
        <f>IF($A143&lt;&gt;"",INDEX('Size (Model) (2)'!S:S,3*(ROW()-2)+3),"")</f>
        <v>0</v>
      </c>
      <c r="T143">
        <f>IF($A143&lt;&gt;"",INDEX('Size (Model) (2)'!T:T,3*(ROW()-2)+3),"")</f>
        <v>-3.1780124020887736E-2</v>
      </c>
      <c r="U143">
        <f>IF($A143&lt;&gt;"",INDEX('Size (Model) (2)'!U:U,3*(ROW()-2)+3),"")</f>
        <v>0.05</v>
      </c>
      <c r="V143">
        <f>IF($A143&lt;&gt;"",INDEX('Size (Model) (2)'!V:V,3*(ROW()-2)+3),"")</f>
        <v>2.5434765625000005E-2</v>
      </c>
      <c r="W143">
        <f>IF($A143&lt;&gt;"",INDEX('Size (Model) (2)'!W:W,3*(ROW()-2)+3),"")</f>
        <v>0</v>
      </c>
      <c r="X143">
        <f>IF($A143&lt;&gt;"",INDEX('Size (Model) (2)'!X:X,3*(ROW()-2)+3),"")</f>
        <v>0</v>
      </c>
      <c r="Y143">
        <f>IF($A143&lt;&gt;"",INDEX('Size (Model) (2)'!Y:Y,3*(ROW()-2)+3),"")</f>
        <v>0</v>
      </c>
      <c r="Z143">
        <f>IF($A143&lt;&gt;"",INDEX('Size (Model) (2)'!Z:Z,3*(ROW()-2)+3),"")</f>
        <v>0</v>
      </c>
    </row>
    <row r="144" spans="1:26" x14ac:dyDescent="0.2">
      <c r="A144" s="13">
        <f>IF(INDEX('Size (Model) (2)'!A:A,3*(ROW()-2)+2)&lt;&gt;"",INDEX('Size (Model) (2)'!A:A,3*(ROW()-2)+2),"")</f>
        <v>45449</v>
      </c>
      <c r="B144">
        <f>IF($A144&lt;&gt;"",INDEX('Size (Model) (2)'!B:B,3*(ROW()-2)+3),"")</f>
        <v>0</v>
      </c>
      <c r="C144">
        <f>IF($A144&lt;&gt;"",INDEX('Size (Model) (2)'!C:C,3*(ROW()-2)+3),"")</f>
        <v>0</v>
      </c>
      <c r="D144">
        <f>IF($A144&lt;&gt;"",INDEX('Size (Model) (2)'!D:D,3*(ROW()-2)+3),"")</f>
        <v>0</v>
      </c>
      <c r="E144">
        <f>IF($A144&lt;&gt;"",INDEX('Size (Model) (2)'!E:E,3*(ROW()-2)+3),"")</f>
        <v>7.0714006514657991E-3</v>
      </c>
      <c r="F144">
        <f>IF($A144&lt;&gt;"",INDEX('Size (Model) (2)'!F:F,3*(ROW()-2)+3),"")</f>
        <v>3.2968127208480566E-2</v>
      </c>
      <c r="G144">
        <f>IF($A144&lt;&gt;"",INDEX('Size (Model) (2)'!G:G,3*(ROW()-2)+3),"")</f>
        <v>1.8592810009960162E-2</v>
      </c>
      <c r="H144">
        <f>IF($A144&lt;&gt;"",INDEX('Size (Model) (2)'!H:H,3*(ROW()-2)+3),"")</f>
        <v>0</v>
      </c>
      <c r="I144">
        <f>IF($A144&lt;&gt;"",INDEX('Size (Model) (2)'!I:I,3*(ROW()-2)+3),"")</f>
        <v>0.05</v>
      </c>
      <c r="J144">
        <f>IF($A144&lt;&gt;"",INDEX('Size (Model) (2)'!J:J,3*(ROW()-2)+3),"")</f>
        <v>0</v>
      </c>
      <c r="K144">
        <f>IF($A144&lt;&gt;"",INDEX('Size (Model) (2)'!K:K,3*(ROW()-2)+3),"")</f>
        <v>0</v>
      </c>
      <c r="L144">
        <f>IF($A144&lt;&gt;"",INDEX('Size (Model) (2)'!L:L,3*(ROW()-2)+3),"")</f>
        <v>2.1697627906976748E-2</v>
      </c>
      <c r="M144">
        <f>IF($A144&lt;&gt;"",INDEX('Size (Model) (2)'!M:M,3*(ROW()-2)+3),"")</f>
        <v>0</v>
      </c>
      <c r="N144">
        <f>IF($A144&lt;&gt;"",INDEX('Size (Model) (2)'!N:N,3*(ROW()-2)+3),"")</f>
        <v>0</v>
      </c>
      <c r="O144">
        <f>IF($A144&lt;&gt;"",INDEX('Size (Model) (2)'!O:O,3*(ROW()-2)+3),"")</f>
        <v>0</v>
      </c>
      <c r="P144">
        <f>IF($A144&lt;&gt;"",INDEX('Size (Model) (2)'!P:P,3*(ROW()-2)+3),"")</f>
        <v>0</v>
      </c>
      <c r="Q144">
        <f>IF($A144&lt;&gt;"",INDEX('Size (Model) (2)'!Q:Q,3*(ROW()-2)+3),"")</f>
        <v>-0.05</v>
      </c>
      <c r="R144">
        <f>IF($A144&lt;&gt;"",INDEX('Size (Model) (2)'!R:R,3*(ROW()-2)+3),"")</f>
        <v>2.2359715670024226E-2</v>
      </c>
      <c r="S144">
        <f>IF($A144&lt;&gt;"",INDEX('Size (Model) (2)'!S:S,3*(ROW()-2)+3),"")</f>
        <v>0</v>
      </c>
      <c r="T144">
        <f>IF($A144&lt;&gt;"",INDEX('Size (Model) (2)'!T:T,3*(ROW()-2)+3),"")</f>
        <v>-3.1780124020887736E-2</v>
      </c>
      <c r="U144">
        <f>IF($A144&lt;&gt;"",INDEX('Size (Model) (2)'!U:U,3*(ROW()-2)+3),"")</f>
        <v>0.05</v>
      </c>
      <c r="V144">
        <f>IF($A144&lt;&gt;"",INDEX('Size (Model) (2)'!V:V,3*(ROW()-2)+3),"")</f>
        <v>2.5434765625000005E-2</v>
      </c>
      <c r="W144">
        <f>IF($A144&lt;&gt;"",INDEX('Size (Model) (2)'!W:W,3*(ROW()-2)+3),"")</f>
        <v>0</v>
      </c>
      <c r="X144">
        <f>IF($A144&lt;&gt;"",INDEX('Size (Model) (2)'!X:X,3*(ROW()-2)+3),"")</f>
        <v>0</v>
      </c>
      <c r="Y144">
        <f>IF($A144&lt;&gt;"",INDEX('Size (Model) (2)'!Y:Y,3*(ROW()-2)+3),"")</f>
        <v>0</v>
      </c>
      <c r="Z144">
        <f>IF($A144&lt;&gt;"",INDEX('Size (Model) (2)'!Z:Z,3*(ROW()-2)+3),"")</f>
        <v>0</v>
      </c>
    </row>
    <row r="145" spans="1:26" x14ac:dyDescent="0.2">
      <c r="A145" s="13">
        <f>IF(INDEX('Size (Model) (2)'!A:A,3*(ROW()-2)+2)&lt;&gt;"",INDEX('Size (Model) (2)'!A:A,3*(ROW()-2)+2),"")</f>
        <v>45450</v>
      </c>
      <c r="B145">
        <f>IF($A145&lt;&gt;"",INDEX('Size (Model) (2)'!B:B,3*(ROW()-2)+3),"")</f>
        <v>0</v>
      </c>
      <c r="C145">
        <f>IF($A145&lt;&gt;"",INDEX('Size (Model) (2)'!C:C,3*(ROW()-2)+3),"")</f>
        <v>0</v>
      </c>
      <c r="D145">
        <f>IF($A145&lt;&gt;"",INDEX('Size (Model) (2)'!D:D,3*(ROW()-2)+3),"")</f>
        <v>-2.7760660807291667E-2</v>
      </c>
      <c r="E145">
        <f>IF($A145&lt;&gt;"",INDEX('Size (Model) (2)'!E:E,3*(ROW()-2)+3),"")</f>
        <v>7.0714006514657991E-3</v>
      </c>
      <c r="F145">
        <f>IF($A145&lt;&gt;"",INDEX('Size (Model) (2)'!F:F,3*(ROW()-2)+3),"")</f>
        <v>3.2968127208480566E-2</v>
      </c>
      <c r="G145">
        <f>IF($A145&lt;&gt;"",INDEX('Size (Model) (2)'!G:G,3*(ROW()-2)+3),"")</f>
        <v>1.8592810009960162E-2</v>
      </c>
      <c r="H145">
        <f>IF($A145&lt;&gt;"",INDEX('Size (Model) (2)'!H:H,3*(ROW()-2)+3),"")</f>
        <v>0</v>
      </c>
      <c r="I145">
        <f>IF($A145&lt;&gt;"",INDEX('Size (Model) (2)'!I:I,3*(ROW()-2)+3),"")</f>
        <v>0.05</v>
      </c>
      <c r="J145">
        <f>IF($A145&lt;&gt;"",INDEX('Size (Model) (2)'!J:J,3*(ROW()-2)+3),"")</f>
        <v>0</v>
      </c>
      <c r="K145">
        <f>IF($A145&lt;&gt;"",INDEX('Size (Model) (2)'!K:K,3*(ROW()-2)+3),"")</f>
        <v>0</v>
      </c>
      <c r="L145">
        <f>IF($A145&lt;&gt;"",INDEX('Size (Model) (2)'!L:L,3*(ROW()-2)+3),"")</f>
        <v>2.1697627906976748E-2</v>
      </c>
      <c r="M145">
        <f>IF($A145&lt;&gt;"",INDEX('Size (Model) (2)'!M:M,3*(ROW()-2)+3),"")</f>
        <v>0</v>
      </c>
      <c r="N145">
        <f>IF($A145&lt;&gt;"",INDEX('Size (Model) (2)'!N:N,3*(ROW()-2)+3),"")</f>
        <v>0</v>
      </c>
      <c r="O145">
        <f>IF($A145&lt;&gt;"",INDEX('Size (Model) (2)'!O:O,3*(ROW()-2)+3),"")</f>
        <v>0</v>
      </c>
      <c r="P145">
        <f>IF($A145&lt;&gt;"",INDEX('Size (Model) (2)'!P:P,3*(ROW()-2)+3),"")</f>
        <v>0</v>
      </c>
      <c r="Q145">
        <f>IF($A145&lt;&gt;"",INDEX('Size (Model) (2)'!Q:Q,3*(ROW()-2)+3),"")</f>
        <v>-0.05</v>
      </c>
      <c r="R145">
        <f>IF($A145&lt;&gt;"",INDEX('Size (Model) (2)'!R:R,3*(ROW()-2)+3),"")</f>
        <v>2.2359715670024226E-2</v>
      </c>
      <c r="S145">
        <f>IF($A145&lt;&gt;"",INDEX('Size (Model) (2)'!S:S,3*(ROW()-2)+3),"")</f>
        <v>0</v>
      </c>
      <c r="T145">
        <f>IF($A145&lt;&gt;"",INDEX('Size (Model) (2)'!T:T,3*(ROW()-2)+3),"")</f>
        <v>-3.1780124020887736E-2</v>
      </c>
      <c r="U145">
        <f>IF($A145&lt;&gt;"",INDEX('Size (Model) (2)'!U:U,3*(ROW()-2)+3),"")</f>
        <v>0.05</v>
      </c>
      <c r="V145">
        <f>IF($A145&lt;&gt;"",INDEX('Size (Model) (2)'!V:V,3*(ROW()-2)+3),"")</f>
        <v>2.5434765625000005E-2</v>
      </c>
      <c r="W145">
        <f>IF($A145&lt;&gt;"",INDEX('Size (Model) (2)'!W:W,3*(ROW()-2)+3),"")</f>
        <v>0</v>
      </c>
      <c r="X145">
        <f>IF($A145&lt;&gt;"",INDEX('Size (Model) (2)'!X:X,3*(ROW()-2)+3),"")</f>
        <v>0</v>
      </c>
      <c r="Y145">
        <f>IF($A145&lt;&gt;"",INDEX('Size (Model) (2)'!Y:Y,3*(ROW()-2)+3),"")</f>
        <v>0</v>
      </c>
      <c r="Z145">
        <f>IF($A145&lt;&gt;"",INDEX('Size (Model) (2)'!Z:Z,3*(ROW()-2)+3),"")</f>
        <v>0</v>
      </c>
    </row>
    <row r="146" spans="1:26" x14ac:dyDescent="0.2">
      <c r="A146" s="13">
        <f>IF(INDEX('Size (Model) (2)'!A:A,3*(ROW()-2)+2)&lt;&gt;"",INDEX('Size (Model) (2)'!A:A,3*(ROW()-2)+2),"")</f>
        <v>45453</v>
      </c>
      <c r="B146">
        <f>IF($A146&lt;&gt;"",INDEX('Size (Model) (2)'!B:B,3*(ROW()-2)+3),"")</f>
        <v>0</v>
      </c>
      <c r="C146">
        <f>IF($A146&lt;&gt;"",INDEX('Size (Model) (2)'!C:C,3*(ROW()-2)+3),"")</f>
        <v>0</v>
      </c>
      <c r="D146">
        <f>IF($A146&lt;&gt;"",INDEX('Size (Model) (2)'!D:D,3*(ROW()-2)+3),"")</f>
        <v>-2.7760660807291667E-2</v>
      </c>
      <c r="E146">
        <f>IF($A146&lt;&gt;"",INDEX('Size (Model) (2)'!E:E,3*(ROW()-2)+3),"")</f>
        <v>7.0714006514657991E-3</v>
      </c>
      <c r="F146">
        <f>IF($A146&lt;&gt;"",INDEX('Size (Model) (2)'!F:F,3*(ROW()-2)+3),"")</f>
        <v>3.2968127208480566E-2</v>
      </c>
      <c r="G146">
        <f>IF($A146&lt;&gt;"",INDEX('Size (Model) (2)'!G:G,3*(ROW()-2)+3),"")</f>
        <v>1.8592810009960162E-2</v>
      </c>
      <c r="H146">
        <f>IF($A146&lt;&gt;"",INDEX('Size (Model) (2)'!H:H,3*(ROW()-2)+3),"")</f>
        <v>0</v>
      </c>
      <c r="I146">
        <f>IF($A146&lt;&gt;"",INDEX('Size (Model) (2)'!I:I,3*(ROW()-2)+3),"")</f>
        <v>0.05</v>
      </c>
      <c r="J146">
        <f>IF($A146&lt;&gt;"",INDEX('Size (Model) (2)'!J:J,3*(ROW()-2)+3),"")</f>
        <v>0</v>
      </c>
      <c r="K146">
        <f>IF($A146&lt;&gt;"",INDEX('Size (Model) (2)'!K:K,3*(ROW()-2)+3),"")</f>
        <v>0</v>
      </c>
      <c r="L146">
        <f>IF($A146&lt;&gt;"",INDEX('Size (Model) (2)'!L:L,3*(ROW()-2)+3),"")</f>
        <v>0.05</v>
      </c>
      <c r="M146">
        <f>IF($A146&lt;&gt;"",INDEX('Size (Model) (2)'!M:M,3*(ROW()-2)+3),"")</f>
        <v>0</v>
      </c>
      <c r="N146">
        <f>IF($A146&lt;&gt;"",INDEX('Size (Model) (2)'!N:N,3*(ROW()-2)+3),"")</f>
        <v>0</v>
      </c>
      <c r="O146">
        <f>IF($A146&lt;&gt;"",INDEX('Size (Model) (2)'!O:O,3*(ROW()-2)+3),"")</f>
        <v>0</v>
      </c>
      <c r="P146">
        <f>IF($A146&lt;&gt;"",INDEX('Size (Model) (2)'!P:P,3*(ROW()-2)+3),"")</f>
        <v>0</v>
      </c>
      <c r="Q146">
        <f>IF($A146&lt;&gt;"",INDEX('Size (Model) (2)'!Q:Q,3*(ROW()-2)+3),"")</f>
        <v>-0.05</v>
      </c>
      <c r="R146">
        <f>IF($A146&lt;&gt;"",INDEX('Size (Model) (2)'!R:R,3*(ROW()-2)+3),"")</f>
        <v>2.2359715670024226E-2</v>
      </c>
      <c r="S146">
        <f>IF($A146&lt;&gt;"",INDEX('Size (Model) (2)'!S:S,3*(ROW()-2)+3),"")</f>
        <v>0</v>
      </c>
      <c r="T146">
        <f>IF($A146&lt;&gt;"",INDEX('Size (Model) (2)'!T:T,3*(ROW()-2)+3),"")</f>
        <v>-3.1780124020887736E-2</v>
      </c>
      <c r="U146">
        <f>IF($A146&lt;&gt;"",INDEX('Size (Model) (2)'!U:U,3*(ROW()-2)+3),"")</f>
        <v>2.5810709459459461E-2</v>
      </c>
      <c r="V146">
        <f>IF($A146&lt;&gt;"",INDEX('Size (Model) (2)'!V:V,3*(ROW()-2)+3),"")</f>
        <v>2.5434765625000005E-2</v>
      </c>
      <c r="W146">
        <f>IF($A146&lt;&gt;"",INDEX('Size (Model) (2)'!W:W,3*(ROW()-2)+3),"")</f>
        <v>0</v>
      </c>
      <c r="X146">
        <f>IF($A146&lt;&gt;"",INDEX('Size (Model) (2)'!X:X,3*(ROW()-2)+3),"")</f>
        <v>0</v>
      </c>
      <c r="Y146">
        <f>IF($A146&lt;&gt;"",INDEX('Size (Model) (2)'!Y:Y,3*(ROW()-2)+3),"")</f>
        <v>0</v>
      </c>
      <c r="Z146">
        <f>IF($A146&lt;&gt;"",INDEX('Size (Model) (2)'!Z:Z,3*(ROW()-2)+3),"")</f>
        <v>0</v>
      </c>
    </row>
    <row r="147" spans="1:26" x14ac:dyDescent="0.2">
      <c r="A147" s="13">
        <f>IF(INDEX('Size (Model) (2)'!A:A,3*(ROW()-2)+2)&lt;&gt;"",INDEX('Size (Model) (2)'!A:A,3*(ROW()-2)+2),"")</f>
        <v>45454</v>
      </c>
      <c r="B147">
        <f>IF($A147&lt;&gt;"",INDEX('Size (Model) (2)'!B:B,3*(ROW()-2)+3),"")</f>
        <v>0</v>
      </c>
      <c r="C147">
        <f>IF($A147&lt;&gt;"",INDEX('Size (Model) (2)'!C:C,3*(ROW()-2)+3),"")</f>
        <v>1.3983694698033709E-2</v>
      </c>
      <c r="D147">
        <f>IF($A147&lt;&gt;"",INDEX('Size (Model) (2)'!D:D,3*(ROW()-2)+3),"")</f>
        <v>-2.7760660807291667E-2</v>
      </c>
      <c r="E147">
        <f>IF($A147&lt;&gt;"",INDEX('Size (Model) (2)'!E:E,3*(ROW()-2)+3),"")</f>
        <v>7.0714006514657991E-3</v>
      </c>
      <c r="F147">
        <f>IF($A147&lt;&gt;"",INDEX('Size (Model) (2)'!F:F,3*(ROW()-2)+3),"")</f>
        <v>3.2968127208480566E-2</v>
      </c>
      <c r="G147">
        <f>IF($A147&lt;&gt;"",INDEX('Size (Model) (2)'!G:G,3*(ROW()-2)+3),"")</f>
        <v>1.8592810009960162E-2</v>
      </c>
      <c r="H147">
        <f>IF($A147&lt;&gt;"",INDEX('Size (Model) (2)'!H:H,3*(ROW()-2)+3),"")</f>
        <v>0</v>
      </c>
      <c r="I147">
        <f>IF($A147&lt;&gt;"",INDEX('Size (Model) (2)'!I:I,3*(ROW()-2)+3),"")</f>
        <v>-0.05</v>
      </c>
      <c r="J147">
        <f>IF($A147&lt;&gt;"",INDEX('Size (Model) (2)'!J:J,3*(ROW()-2)+3),"")</f>
        <v>0</v>
      </c>
      <c r="K147">
        <f>IF($A147&lt;&gt;"",INDEX('Size (Model) (2)'!K:K,3*(ROW()-2)+3),"")</f>
        <v>0</v>
      </c>
      <c r="L147">
        <f>IF($A147&lt;&gt;"",INDEX('Size (Model) (2)'!L:L,3*(ROW()-2)+3),"")</f>
        <v>3.6875520833333335E-2</v>
      </c>
      <c r="M147">
        <f>IF($A147&lt;&gt;"",INDEX('Size (Model) (2)'!M:M,3*(ROW()-2)+3),"")</f>
        <v>0</v>
      </c>
      <c r="N147">
        <f>IF($A147&lt;&gt;"",INDEX('Size (Model) (2)'!N:N,3*(ROW()-2)+3),"")</f>
        <v>0</v>
      </c>
      <c r="O147">
        <f>IF($A147&lt;&gt;"",INDEX('Size (Model) (2)'!O:O,3*(ROW()-2)+3),"")</f>
        <v>0</v>
      </c>
      <c r="P147">
        <f>IF($A147&lt;&gt;"",INDEX('Size (Model) (2)'!P:P,3*(ROW()-2)+3),"")</f>
        <v>0</v>
      </c>
      <c r="Q147">
        <f>IF($A147&lt;&gt;"",INDEX('Size (Model) (2)'!Q:Q,3*(ROW()-2)+3),"")</f>
        <v>-0.05</v>
      </c>
      <c r="R147">
        <f>IF($A147&lt;&gt;"",INDEX('Size (Model) (2)'!R:R,3*(ROW()-2)+3),"")</f>
        <v>2.2359715670024226E-2</v>
      </c>
      <c r="S147">
        <f>IF($A147&lt;&gt;"",INDEX('Size (Model) (2)'!S:S,3*(ROW()-2)+3),"")</f>
        <v>0</v>
      </c>
      <c r="T147">
        <f>IF($A147&lt;&gt;"",INDEX('Size (Model) (2)'!T:T,3*(ROW()-2)+3),"")</f>
        <v>-3.1780124020887736E-2</v>
      </c>
      <c r="U147">
        <f>IF($A147&lt;&gt;"",INDEX('Size (Model) (2)'!U:U,3*(ROW()-2)+3),"")</f>
        <v>2.5810709459459461E-2</v>
      </c>
      <c r="V147">
        <f>IF($A147&lt;&gt;"",INDEX('Size (Model) (2)'!V:V,3*(ROW()-2)+3),"")</f>
        <v>2.5434765625000005E-2</v>
      </c>
      <c r="W147">
        <f>IF($A147&lt;&gt;"",INDEX('Size (Model) (2)'!W:W,3*(ROW()-2)+3),"")</f>
        <v>0</v>
      </c>
      <c r="X147">
        <f>IF($A147&lt;&gt;"",INDEX('Size (Model) (2)'!X:X,3*(ROW()-2)+3),"")</f>
        <v>0</v>
      </c>
      <c r="Y147">
        <f>IF($A147&lt;&gt;"",INDEX('Size (Model) (2)'!Y:Y,3*(ROW()-2)+3),"")</f>
        <v>0</v>
      </c>
      <c r="Z147">
        <f>IF($A147&lt;&gt;"",INDEX('Size (Model) (2)'!Z:Z,3*(ROW()-2)+3),"")</f>
        <v>0</v>
      </c>
    </row>
    <row r="148" spans="1:26" x14ac:dyDescent="0.2">
      <c r="A148" s="13">
        <f>IF(INDEX('Size (Model) (2)'!A:A,3*(ROW()-2)+2)&lt;&gt;"",INDEX('Size (Model) (2)'!A:A,3*(ROW()-2)+2),"")</f>
        <v>45455</v>
      </c>
      <c r="B148">
        <f>IF($A148&lt;&gt;"",INDEX('Size (Model) (2)'!B:B,3*(ROW()-2)+3),"")</f>
        <v>0</v>
      </c>
      <c r="C148">
        <f>IF($A148&lt;&gt;"",INDEX('Size (Model) (2)'!C:C,3*(ROW()-2)+3),"")</f>
        <v>1.3983694698033709E-2</v>
      </c>
      <c r="D148">
        <f>IF($A148&lt;&gt;"",INDEX('Size (Model) (2)'!D:D,3*(ROW()-2)+3),"")</f>
        <v>-2.7760660807291667E-2</v>
      </c>
      <c r="E148">
        <f>IF($A148&lt;&gt;"",INDEX('Size (Model) (2)'!E:E,3*(ROW()-2)+3),"")</f>
        <v>7.0714006514657991E-3</v>
      </c>
      <c r="F148">
        <f>IF($A148&lt;&gt;"",INDEX('Size (Model) (2)'!F:F,3*(ROW()-2)+3),"")</f>
        <v>3.2968127208480566E-2</v>
      </c>
      <c r="G148">
        <f>IF($A148&lt;&gt;"",INDEX('Size (Model) (2)'!G:G,3*(ROW()-2)+3),"")</f>
        <v>1.8592810009960162E-2</v>
      </c>
      <c r="H148">
        <f>IF($A148&lt;&gt;"",INDEX('Size (Model) (2)'!H:H,3*(ROW()-2)+3),"")</f>
        <v>0</v>
      </c>
      <c r="I148">
        <f>IF($A148&lt;&gt;"",INDEX('Size (Model) (2)'!I:I,3*(ROW()-2)+3),"")</f>
        <v>-0.05</v>
      </c>
      <c r="J148">
        <f>IF($A148&lt;&gt;"",INDEX('Size (Model) (2)'!J:J,3*(ROW()-2)+3),"")</f>
        <v>0</v>
      </c>
      <c r="K148">
        <f>IF($A148&lt;&gt;"",INDEX('Size (Model) (2)'!K:K,3*(ROW()-2)+3),"")</f>
        <v>0</v>
      </c>
      <c r="L148">
        <f>IF($A148&lt;&gt;"",INDEX('Size (Model) (2)'!L:L,3*(ROW()-2)+3),"")</f>
        <v>3.6875520833333335E-2</v>
      </c>
      <c r="M148">
        <f>IF($A148&lt;&gt;"",INDEX('Size (Model) (2)'!M:M,3*(ROW()-2)+3),"")</f>
        <v>0</v>
      </c>
      <c r="N148">
        <f>IF($A148&lt;&gt;"",INDEX('Size (Model) (2)'!N:N,3*(ROW()-2)+3),"")</f>
        <v>0</v>
      </c>
      <c r="O148">
        <f>IF($A148&lt;&gt;"",INDEX('Size (Model) (2)'!O:O,3*(ROW()-2)+3),"")</f>
        <v>0</v>
      </c>
      <c r="P148">
        <f>IF($A148&lt;&gt;"",INDEX('Size (Model) (2)'!P:P,3*(ROW()-2)+3),"")</f>
        <v>0</v>
      </c>
      <c r="Q148">
        <f>IF($A148&lt;&gt;"",INDEX('Size (Model) (2)'!Q:Q,3*(ROW()-2)+3),"")</f>
        <v>-0.05</v>
      </c>
      <c r="R148">
        <f>IF($A148&lt;&gt;"",INDEX('Size (Model) (2)'!R:R,3*(ROW()-2)+3),"")</f>
        <v>2.2359715670024226E-2</v>
      </c>
      <c r="S148">
        <f>IF($A148&lt;&gt;"",INDEX('Size (Model) (2)'!S:S,3*(ROW()-2)+3),"")</f>
        <v>0</v>
      </c>
      <c r="T148">
        <f>IF($A148&lt;&gt;"",INDEX('Size (Model) (2)'!T:T,3*(ROW()-2)+3),"")</f>
        <v>-3.1780124020887736E-2</v>
      </c>
      <c r="U148">
        <f>IF($A148&lt;&gt;"",INDEX('Size (Model) (2)'!U:U,3*(ROW()-2)+3),"")</f>
        <v>2.5810709459459461E-2</v>
      </c>
      <c r="V148">
        <f>IF($A148&lt;&gt;"",INDEX('Size (Model) (2)'!V:V,3*(ROW()-2)+3),"")</f>
        <v>2.5434765625000005E-2</v>
      </c>
      <c r="W148">
        <f>IF($A148&lt;&gt;"",INDEX('Size (Model) (2)'!W:W,3*(ROW()-2)+3),"")</f>
        <v>0</v>
      </c>
      <c r="X148">
        <f>IF($A148&lt;&gt;"",INDEX('Size (Model) (2)'!X:X,3*(ROW()-2)+3),"")</f>
        <v>0</v>
      </c>
      <c r="Y148">
        <f>IF($A148&lt;&gt;"",INDEX('Size (Model) (2)'!Y:Y,3*(ROW()-2)+3),"")</f>
        <v>0</v>
      </c>
      <c r="Z148">
        <f>IF($A148&lt;&gt;"",INDEX('Size (Model) (2)'!Z:Z,3*(ROW()-2)+3),"")</f>
        <v>0</v>
      </c>
    </row>
    <row r="149" spans="1:26" x14ac:dyDescent="0.2">
      <c r="A149" s="13">
        <f>IF(INDEX('Size (Model) (2)'!A:A,3*(ROW()-2)+2)&lt;&gt;"",INDEX('Size (Model) (2)'!A:A,3*(ROW()-2)+2),"")</f>
        <v>45456</v>
      </c>
      <c r="B149">
        <f>IF($A149&lt;&gt;"",INDEX('Size (Model) (2)'!B:B,3*(ROW()-2)+3),"")</f>
        <v>0</v>
      </c>
      <c r="C149">
        <f>IF($A149&lt;&gt;"",INDEX('Size (Model) (2)'!C:C,3*(ROW()-2)+3),"")</f>
        <v>1.3983694698033709E-2</v>
      </c>
      <c r="D149">
        <f>IF($A149&lt;&gt;"",INDEX('Size (Model) (2)'!D:D,3*(ROW()-2)+3),"")</f>
        <v>-2.7760660807291667E-2</v>
      </c>
      <c r="E149">
        <f>IF($A149&lt;&gt;"",INDEX('Size (Model) (2)'!E:E,3*(ROW()-2)+3),"")</f>
        <v>7.0714006514657991E-3</v>
      </c>
      <c r="F149">
        <f>IF($A149&lt;&gt;"",INDEX('Size (Model) (2)'!F:F,3*(ROW()-2)+3),"")</f>
        <v>3.2968127208480566E-2</v>
      </c>
      <c r="G149">
        <f>IF($A149&lt;&gt;"",INDEX('Size (Model) (2)'!G:G,3*(ROW()-2)+3),"")</f>
        <v>1.8592810009960162E-2</v>
      </c>
      <c r="H149">
        <f>IF($A149&lt;&gt;"",INDEX('Size (Model) (2)'!H:H,3*(ROW()-2)+3),"")</f>
        <v>0</v>
      </c>
      <c r="I149">
        <f>IF($A149&lt;&gt;"",INDEX('Size (Model) (2)'!I:I,3*(ROW()-2)+3),"")</f>
        <v>-0.05</v>
      </c>
      <c r="J149">
        <f>IF($A149&lt;&gt;"",INDEX('Size (Model) (2)'!J:J,3*(ROW()-2)+3),"")</f>
        <v>9.4896519769357458E-3</v>
      </c>
      <c r="K149">
        <f>IF($A149&lt;&gt;"",INDEX('Size (Model) (2)'!K:K,3*(ROW()-2)+3),"")</f>
        <v>0</v>
      </c>
      <c r="L149">
        <f>IF($A149&lt;&gt;"",INDEX('Size (Model) (2)'!L:L,3*(ROW()-2)+3),"")</f>
        <v>0</v>
      </c>
      <c r="M149">
        <f>IF($A149&lt;&gt;"",INDEX('Size (Model) (2)'!M:M,3*(ROW()-2)+3),"")</f>
        <v>0</v>
      </c>
      <c r="N149">
        <f>IF($A149&lt;&gt;"",INDEX('Size (Model) (2)'!N:N,3*(ROW()-2)+3),"")</f>
        <v>0</v>
      </c>
      <c r="O149">
        <f>IF($A149&lt;&gt;"",INDEX('Size (Model) (2)'!O:O,3*(ROW()-2)+3),"")</f>
        <v>0</v>
      </c>
      <c r="P149">
        <f>IF($A149&lt;&gt;"",INDEX('Size (Model) (2)'!P:P,3*(ROW()-2)+3),"")</f>
        <v>0</v>
      </c>
      <c r="Q149">
        <f>IF($A149&lt;&gt;"",INDEX('Size (Model) (2)'!Q:Q,3*(ROW()-2)+3),"")</f>
        <v>-0.05</v>
      </c>
      <c r="R149">
        <f>IF($A149&lt;&gt;"",INDEX('Size (Model) (2)'!R:R,3*(ROW()-2)+3),"")</f>
        <v>2.2359715670024226E-2</v>
      </c>
      <c r="S149">
        <f>IF($A149&lt;&gt;"",INDEX('Size (Model) (2)'!S:S,3*(ROW()-2)+3),"")</f>
        <v>0</v>
      </c>
      <c r="T149">
        <f>IF($A149&lt;&gt;"",INDEX('Size (Model) (2)'!T:T,3*(ROW()-2)+3),"")</f>
        <v>-3.1780124020887736E-2</v>
      </c>
      <c r="U149">
        <f>IF($A149&lt;&gt;"",INDEX('Size (Model) (2)'!U:U,3*(ROW()-2)+3),"")</f>
        <v>2.5810709459459461E-2</v>
      </c>
      <c r="V149">
        <f>IF($A149&lt;&gt;"",INDEX('Size (Model) (2)'!V:V,3*(ROW()-2)+3),"")</f>
        <v>2.5434765625000005E-2</v>
      </c>
      <c r="W149">
        <f>IF($A149&lt;&gt;"",INDEX('Size (Model) (2)'!W:W,3*(ROW()-2)+3),"")</f>
        <v>0</v>
      </c>
      <c r="X149">
        <f>IF($A149&lt;&gt;"",INDEX('Size (Model) (2)'!X:X,3*(ROW()-2)+3),"")</f>
        <v>0</v>
      </c>
      <c r="Y149">
        <f>IF($A149&lt;&gt;"",INDEX('Size (Model) (2)'!Y:Y,3*(ROW()-2)+3),"")</f>
        <v>0</v>
      </c>
      <c r="Z149">
        <f>IF($A149&lt;&gt;"",INDEX('Size (Model) (2)'!Z:Z,3*(ROW()-2)+3),"")</f>
        <v>0</v>
      </c>
    </row>
    <row r="150" spans="1:26" x14ac:dyDescent="0.2">
      <c r="A150" s="13">
        <f>IF(INDEX('Size (Model) (2)'!A:A,3*(ROW()-2)+2)&lt;&gt;"",INDEX('Size (Model) (2)'!A:A,3*(ROW()-2)+2),"")</f>
        <v>45457</v>
      </c>
      <c r="B150">
        <f>IF($A150&lt;&gt;"",INDEX('Size (Model) (2)'!B:B,3*(ROW()-2)+3),"")</f>
        <v>0</v>
      </c>
      <c r="C150">
        <f>IF($A150&lt;&gt;"",INDEX('Size (Model) (2)'!C:C,3*(ROW()-2)+3),"")</f>
        <v>0</v>
      </c>
      <c r="D150">
        <f>IF($A150&lt;&gt;"",INDEX('Size (Model) (2)'!D:D,3*(ROW()-2)+3),"")</f>
        <v>-2.7760660807291667E-2</v>
      </c>
      <c r="E150">
        <f>IF($A150&lt;&gt;"",INDEX('Size (Model) (2)'!E:E,3*(ROW()-2)+3),"")</f>
        <v>7.0714006514657991E-3</v>
      </c>
      <c r="F150">
        <f>IF($A150&lt;&gt;"",INDEX('Size (Model) (2)'!F:F,3*(ROW()-2)+3),"")</f>
        <v>3.2968127208480566E-2</v>
      </c>
      <c r="G150">
        <f>IF($A150&lt;&gt;"",INDEX('Size (Model) (2)'!G:G,3*(ROW()-2)+3),"")</f>
        <v>1.8592810009960162E-2</v>
      </c>
      <c r="H150">
        <f>IF($A150&lt;&gt;"",INDEX('Size (Model) (2)'!H:H,3*(ROW()-2)+3),"")</f>
        <v>0</v>
      </c>
      <c r="I150">
        <f>IF($A150&lt;&gt;"",INDEX('Size (Model) (2)'!I:I,3*(ROW()-2)+3),"")</f>
        <v>-0.05</v>
      </c>
      <c r="J150">
        <f>IF($A150&lt;&gt;"",INDEX('Size (Model) (2)'!J:J,3*(ROW()-2)+3),"")</f>
        <v>9.4896519769357458E-3</v>
      </c>
      <c r="K150">
        <f>IF($A150&lt;&gt;"",INDEX('Size (Model) (2)'!K:K,3*(ROW()-2)+3),"")</f>
        <v>-9.5626309357541902E-3</v>
      </c>
      <c r="L150">
        <f>IF($A150&lt;&gt;"",INDEX('Size (Model) (2)'!L:L,3*(ROW()-2)+3),"")</f>
        <v>0</v>
      </c>
      <c r="M150">
        <f>IF($A150&lt;&gt;"",INDEX('Size (Model) (2)'!M:M,3*(ROW()-2)+3),"")</f>
        <v>0</v>
      </c>
      <c r="N150">
        <f>IF($A150&lt;&gt;"",INDEX('Size (Model) (2)'!N:N,3*(ROW()-2)+3),"")</f>
        <v>0</v>
      </c>
      <c r="O150">
        <f>IF($A150&lt;&gt;"",INDEX('Size (Model) (2)'!O:O,3*(ROW()-2)+3),"")</f>
        <v>0</v>
      </c>
      <c r="P150">
        <f>IF($A150&lt;&gt;"",INDEX('Size (Model) (2)'!P:P,3*(ROW()-2)+3),"")</f>
        <v>2.9866275899672841E-2</v>
      </c>
      <c r="Q150">
        <f>IF($A150&lt;&gt;"",INDEX('Size (Model) (2)'!Q:Q,3*(ROW()-2)+3),"")</f>
        <v>-0.05</v>
      </c>
      <c r="R150">
        <f>IF($A150&lt;&gt;"",INDEX('Size (Model) (2)'!R:R,3*(ROW()-2)+3),"")</f>
        <v>2.2359715670024226E-2</v>
      </c>
      <c r="S150">
        <f>IF($A150&lt;&gt;"",INDEX('Size (Model) (2)'!S:S,3*(ROW()-2)+3),"")</f>
        <v>0</v>
      </c>
      <c r="T150">
        <f>IF($A150&lt;&gt;"",INDEX('Size (Model) (2)'!T:T,3*(ROW()-2)+3),"")</f>
        <v>-1.7127814258911817E-2</v>
      </c>
      <c r="U150">
        <f>IF($A150&lt;&gt;"",INDEX('Size (Model) (2)'!U:U,3*(ROW()-2)+3),"")</f>
        <v>2.5810709459459461E-2</v>
      </c>
      <c r="V150">
        <f>IF($A150&lt;&gt;"",INDEX('Size (Model) (2)'!V:V,3*(ROW()-2)+3),"")</f>
        <v>2.5434765625000005E-2</v>
      </c>
      <c r="W150">
        <f>IF($A150&lt;&gt;"",INDEX('Size (Model) (2)'!W:W,3*(ROW()-2)+3),"")</f>
        <v>0</v>
      </c>
      <c r="X150">
        <f>IF($A150&lt;&gt;"",INDEX('Size (Model) (2)'!X:X,3*(ROW()-2)+3),"")</f>
        <v>0</v>
      </c>
      <c r="Y150">
        <f>IF($A150&lt;&gt;"",INDEX('Size (Model) (2)'!Y:Y,3*(ROW()-2)+3),"")</f>
        <v>0</v>
      </c>
      <c r="Z150">
        <f>IF($A150&lt;&gt;"",INDEX('Size (Model) (2)'!Z:Z,3*(ROW()-2)+3),"")</f>
        <v>0</v>
      </c>
    </row>
    <row r="151" spans="1:26" x14ac:dyDescent="0.2">
      <c r="A151" s="13">
        <f>IF(INDEX('Size (Model) (2)'!A:A,3*(ROW()-2)+2)&lt;&gt;"",INDEX('Size (Model) (2)'!A:A,3*(ROW()-2)+2),"")</f>
        <v>45460</v>
      </c>
      <c r="B151">
        <f>IF($A151&lt;&gt;"",INDEX('Size (Model) (2)'!B:B,3*(ROW()-2)+3),"")</f>
        <v>0</v>
      </c>
      <c r="C151">
        <f>IF($A151&lt;&gt;"",INDEX('Size (Model) (2)'!C:C,3*(ROW()-2)+3),"")</f>
        <v>0</v>
      </c>
      <c r="D151">
        <f>IF($A151&lt;&gt;"",INDEX('Size (Model) (2)'!D:D,3*(ROW()-2)+3),"")</f>
        <v>-2.7760660807291667E-2</v>
      </c>
      <c r="E151">
        <f>IF($A151&lt;&gt;"",INDEX('Size (Model) (2)'!E:E,3*(ROW()-2)+3),"")</f>
        <v>7.0714006514657991E-3</v>
      </c>
      <c r="F151">
        <f>IF($A151&lt;&gt;"",INDEX('Size (Model) (2)'!F:F,3*(ROW()-2)+3),"")</f>
        <v>3.2968127208480566E-2</v>
      </c>
      <c r="G151">
        <f>IF($A151&lt;&gt;"",INDEX('Size (Model) (2)'!G:G,3*(ROW()-2)+3),"")</f>
        <v>1.8592810009960162E-2</v>
      </c>
      <c r="H151">
        <f>IF($A151&lt;&gt;"",INDEX('Size (Model) (2)'!H:H,3*(ROW()-2)+3),"")</f>
        <v>0</v>
      </c>
      <c r="I151">
        <f>IF($A151&lt;&gt;"",INDEX('Size (Model) (2)'!I:I,3*(ROW()-2)+3),"")</f>
        <v>-0.05</v>
      </c>
      <c r="J151">
        <f>IF($A151&lt;&gt;"",INDEX('Size (Model) (2)'!J:J,3*(ROW()-2)+3),"")</f>
        <v>9.4896519769357458E-3</v>
      </c>
      <c r="K151">
        <f>IF($A151&lt;&gt;"",INDEX('Size (Model) (2)'!K:K,3*(ROW()-2)+3),"")</f>
        <v>-9.5626309357541902E-3</v>
      </c>
      <c r="L151">
        <f>IF($A151&lt;&gt;"",INDEX('Size (Model) (2)'!L:L,3*(ROW()-2)+3),"")</f>
        <v>0</v>
      </c>
      <c r="M151">
        <f>IF($A151&lt;&gt;"",INDEX('Size (Model) (2)'!M:M,3*(ROW()-2)+3),"")</f>
        <v>0</v>
      </c>
      <c r="N151">
        <f>IF($A151&lt;&gt;"",INDEX('Size (Model) (2)'!N:N,3*(ROW()-2)+3),"")</f>
        <v>0</v>
      </c>
      <c r="O151">
        <f>IF($A151&lt;&gt;"",INDEX('Size (Model) (2)'!O:O,3*(ROW()-2)+3),"")</f>
        <v>0</v>
      </c>
      <c r="P151">
        <f>IF($A151&lt;&gt;"",INDEX('Size (Model) (2)'!P:P,3*(ROW()-2)+3),"")</f>
        <v>2.9866275899672841E-2</v>
      </c>
      <c r="Q151">
        <f>IF($A151&lt;&gt;"",INDEX('Size (Model) (2)'!Q:Q,3*(ROW()-2)+3),"")</f>
        <v>-0.05</v>
      </c>
      <c r="R151">
        <f>IF($A151&lt;&gt;"",INDEX('Size (Model) (2)'!R:R,3*(ROW()-2)+3),"")</f>
        <v>2.2359715670024226E-2</v>
      </c>
      <c r="S151">
        <f>IF($A151&lt;&gt;"",INDEX('Size (Model) (2)'!S:S,3*(ROW()-2)+3),"")</f>
        <v>0</v>
      </c>
      <c r="T151">
        <f>IF($A151&lt;&gt;"",INDEX('Size (Model) (2)'!T:T,3*(ROW()-2)+3),"")</f>
        <v>-0.05</v>
      </c>
      <c r="U151">
        <f>IF($A151&lt;&gt;"",INDEX('Size (Model) (2)'!U:U,3*(ROW()-2)+3),"")</f>
        <v>2.5810709459459461E-2</v>
      </c>
      <c r="V151">
        <f>IF($A151&lt;&gt;"",INDEX('Size (Model) (2)'!V:V,3*(ROW()-2)+3),"")</f>
        <v>2.5434765625000005E-2</v>
      </c>
      <c r="W151">
        <f>IF($A151&lt;&gt;"",INDEX('Size (Model) (2)'!W:W,3*(ROW()-2)+3),"")</f>
        <v>0</v>
      </c>
      <c r="X151">
        <f>IF($A151&lt;&gt;"",INDEX('Size (Model) (2)'!X:X,3*(ROW()-2)+3),"")</f>
        <v>0</v>
      </c>
      <c r="Y151">
        <f>IF($A151&lt;&gt;"",INDEX('Size (Model) (2)'!Y:Y,3*(ROW()-2)+3),"")</f>
        <v>0</v>
      </c>
      <c r="Z151">
        <f>IF($A151&lt;&gt;"",INDEX('Size (Model) (2)'!Z:Z,3*(ROW()-2)+3),"")</f>
        <v>0</v>
      </c>
    </row>
    <row r="152" spans="1:26" x14ac:dyDescent="0.2">
      <c r="A152" s="13">
        <f>IF(INDEX('Size (Model) (2)'!A:A,3*(ROW()-2)+2)&lt;&gt;"",INDEX('Size (Model) (2)'!A:A,3*(ROW()-2)+2),"")</f>
        <v>45461</v>
      </c>
      <c r="B152">
        <f>IF($A152&lt;&gt;"",INDEX('Size (Model) (2)'!B:B,3*(ROW()-2)+3),"")</f>
        <v>0</v>
      </c>
      <c r="C152">
        <f>IF($A152&lt;&gt;"",INDEX('Size (Model) (2)'!C:C,3*(ROW()-2)+3),"")</f>
        <v>0</v>
      </c>
      <c r="D152">
        <f>IF($A152&lt;&gt;"",INDEX('Size (Model) (2)'!D:D,3*(ROW()-2)+3),"")</f>
        <v>-2.7760660807291667E-2</v>
      </c>
      <c r="E152">
        <f>IF($A152&lt;&gt;"",INDEX('Size (Model) (2)'!E:E,3*(ROW()-2)+3),"")</f>
        <v>7.0714006514657991E-3</v>
      </c>
      <c r="F152">
        <f>IF($A152&lt;&gt;"",INDEX('Size (Model) (2)'!F:F,3*(ROW()-2)+3),"")</f>
        <v>3.2968127208480566E-2</v>
      </c>
      <c r="G152">
        <f>IF($A152&lt;&gt;"",INDEX('Size (Model) (2)'!G:G,3*(ROW()-2)+3),"")</f>
        <v>1.8592810009960162E-2</v>
      </c>
      <c r="H152">
        <f>IF($A152&lt;&gt;"",INDEX('Size (Model) (2)'!H:H,3*(ROW()-2)+3),"")</f>
        <v>0</v>
      </c>
      <c r="I152">
        <f>IF($A152&lt;&gt;"",INDEX('Size (Model) (2)'!I:I,3*(ROW()-2)+3),"")</f>
        <v>-0.05</v>
      </c>
      <c r="J152">
        <f>IF($A152&lt;&gt;"",INDEX('Size (Model) (2)'!J:J,3*(ROW()-2)+3),"")</f>
        <v>9.4896519769357458E-3</v>
      </c>
      <c r="K152">
        <f>IF($A152&lt;&gt;"",INDEX('Size (Model) (2)'!K:K,3*(ROW()-2)+3),"")</f>
        <v>-9.5626309357541902E-3</v>
      </c>
      <c r="L152">
        <f>IF($A152&lt;&gt;"",INDEX('Size (Model) (2)'!L:L,3*(ROW()-2)+3),"")</f>
        <v>0</v>
      </c>
      <c r="M152">
        <f>IF($A152&lt;&gt;"",INDEX('Size (Model) (2)'!M:M,3*(ROW()-2)+3),"")</f>
        <v>0</v>
      </c>
      <c r="N152">
        <f>IF($A152&lt;&gt;"",INDEX('Size (Model) (2)'!N:N,3*(ROW()-2)+3),"")</f>
        <v>0</v>
      </c>
      <c r="O152">
        <f>IF($A152&lt;&gt;"",INDEX('Size (Model) (2)'!O:O,3*(ROW()-2)+3),"")</f>
        <v>0</v>
      </c>
      <c r="P152">
        <f>IF($A152&lt;&gt;"",INDEX('Size (Model) (2)'!P:P,3*(ROW()-2)+3),"")</f>
        <v>2.9866275899672841E-2</v>
      </c>
      <c r="Q152">
        <f>IF($A152&lt;&gt;"",INDEX('Size (Model) (2)'!Q:Q,3*(ROW()-2)+3),"")</f>
        <v>-0.05</v>
      </c>
      <c r="R152">
        <f>IF($A152&lt;&gt;"",INDEX('Size (Model) (2)'!R:R,3*(ROW()-2)+3),"")</f>
        <v>2.2359715670024226E-2</v>
      </c>
      <c r="S152">
        <f>IF($A152&lt;&gt;"",INDEX('Size (Model) (2)'!S:S,3*(ROW()-2)+3),"")</f>
        <v>0</v>
      </c>
      <c r="T152">
        <f>IF($A152&lt;&gt;"",INDEX('Size (Model) (2)'!T:T,3*(ROW()-2)+3),"")</f>
        <v>-1.7406739409499355E-2</v>
      </c>
      <c r="U152">
        <f>IF($A152&lt;&gt;"",INDEX('Size (Model) (2)'!U:U,3*(ROW()-2)+3),"")</f>
        <v>2.5810709459459461E-2</v>
      </c>
      <c r="V152">
        <f>IF($A152&lt;&gt;"",INDEX('Size (Model) (2)'!V:V,3*(ROW()-2)+3),"")</f>
        <v>2.5434765625000005E-2</v>
      </c>
      <c r="W152">
        <f>IF($A152&lt;&gt;"",INDEX('Size (Model) (2)'!W:W,3*(ROW()-2)+3),"")</f>
        <v>0</v>
      </c>
      <c r="X152">
        <f>IF($A152&lt;&gt;"",INDEX('Size (Model) (2)'!X:X,3*(ROW()-2)+3),"")</f>
        <v>0</v>
      </c>
      <c r="Y152">
        <f>IF($A152&lt;&gt;"",INDEX('Size (Model) (2)'!Y:Y,3*(ROW()-2)+3),"")</f>
        <v>0</v>
      </c>
      <c r="Z152">
        <f>IF($A152&lt;&gt;"",INDEX('Size (Model) (2)'!Z:Z,3*(ROW()-2)+3),"")</f>
        <v>0</v>
      </c>
    </row>
    <row r="153" spans="1:26" x14ac:dyDescent="0.2">
      <c r="A153" s="13">
        <f>IF(INDEX('Size (Model) (2)'!A:A,3*(ROW()-2)+2)&lt;&gt;"",INDEX('Size (Model) (2)'!A:A,3*(ROW()-2)+2),"")</f>
        <v>45462</v>
      </c>
      <c r="B153">
        <f>IF($A153&lt;&gt;"",INDEX('Size (Model) (2)'!B:B,3*(ROW()-2)+3),"")</f>
        <v>0</v>
      </c>
      <c r="C153">
        <f>IF($A153&lt;&gt;"",INDEX('Size (Model) (2)'!C:C,3*(ROW()-2)+3),"")</f>
        <v>0</v>
      </c>
      <c r="D153">
        <f>IF($A153&lt;&gt;"",INDEX('Size (Model) (2)'!D:D,3*(ROW()-2)+3),"")</f>
        <v>-2.7760660807291667E-2</v>
      </c>
      <c r="E153">
        <f>IF($A153&lt;&gt;"",INDEX('Size (Model) (2)'!E:E,3*(ROW()-2)+3),"")</f>
        <v>7.0714006514657991E-3</v>
      </c>
      <c r="F153">
        <f>IF($A153&lt;&gt;"",INDEX('Size (Model) (2)'!F:F,3*(ROW()-2)+3),"")</f>
        <v>3.2968127208480566E-2</v>
      </c>
      <c r="G153">
        <f>IF($A153&lt;&gt;"",INDEX('Size (Model) (2)'!G:G,3*(ROW()-2)+3),"")</f>
        <v>1.8592810009960162E-2</v>
      </c>
      <c r="H153">
        <f>IF($A153&lt;&gt;"",INDEX('Size (Model) (2)'!H:H,3*(ROW()-2)+3),"")</f>
        <v>0</v>
      </c>
      <c r="I153">
        <f>IF($A153&lt;&gt;"",INDEX('Size (Model) (2)'!I:I,3*(ROW()-2)+3),"")</f>
        <v>-0.05</v>
      </c>
      <c r="J153">
        <f>IF($A153&lt;&gt;"",INDEX('Size (Model) (2)'!J:J,3*(ROW()-2)+3),"")</f>
        <v>9.4896519769357458E-3</v>
      </c>
      <c r="K153">
        <f>IF($A153&lt;&gt;"",INDEX('Size (Model) (2)'!K:K,3*(ROW()-2)+3),"")</f>
        <v>-9.5626309357541902E-3</v>
      </c>
      <c r="L153">
        <f>IF($A153&lt;&gt;"",INDEX('Size (Model) (2)'!L:L,3*(ROW()-2)+3),"")</f>
        <v>0</v>
      </c>
      <c r="M153">
        <f>IF($A153&lt;&gt;"",INDEX('Size (Model) (2)'!M:M,3*(ROW()-2)+3),"")</f>
        <v>0</v>
      </c>
      <c r="N153">
        <f>IF($A153&lt;&gt;"",INDEX('Size (Model) (2)'!N:N,3*(ROW()-2)+3),"")</f>
        <v>0</v>
      </c>
      <c r="O153">
        <f>IF($A153&lt;&gt;"",INDEX('Size (Model) (2)'!O:O,3*(ROW()-2)+3),"")</f>
        <v>0</v>
      </c>
      <c r="P153">
        <f>IF($A153&lt;&gt;"",INDEX('Size (Model) (2)'!P:P,3*(ROW()-2)+3),"")</f>
        <v>2.9866275899672841E-2</v>
      </c>
      <c r="Q153">
        <f>IF($A153&lt;&gt;"",INDEX('Size (Model) (2)'!Q:Q,3*(ROW()-2)+3),"")</f>
        <v>-0.05</v>
      </c>
      <c r="R153">
        <f>IF($A153&lt;&gt;"",INDEX('Size (Model) (2)'!R:R,3*(ROW()-2)+3),"")</f>
        <v>2.2359715670024226E-2</v>
      </c>
      <c r="S153">
        <f>IF($A153&lt;&gt;"",INDEX('Size (Model) (2)'!S:S,3*(ROW()-2)+3),"")</f>
        <v>0</v>
      </c>
      <c r="T153">
        <f>IF($A153&lt;&gt;"",INDEX('Size (Model) (2)'!T:T,3*(ROW()-2)+3),"")</f>
        <v>-0.05</v>
      </c>
      <c r="U153">
        <f>IF($A153&lt;&gt;"",INDEX('Size (Model) (2)'!U:U,3*(ROW()-2)+3),"")</f>
        <v>2.5810709459459461E-2</v>
      </c>
      <c r="V153">
        <f>IF($A153&lt;&gt;"",INDEX('Size (Model) (2)'!V:V,3*(ROW()-2)+3),"")</f>
        <v>2.5434765625000005E-2</v>
      </c>
      <c r="W153">
        <f>IF($A153&lt;&gt;"",INDEX('Size (Model) (2)'!W:W,3*(ROW()-2)+3),"")</f>
        <v>0</v>
      </c>
      <c r="X153">
        <f>IF($A153&lt;&gt;"",INDEX('Size (Model) (2)'!X:X,3*(ROW()-2)+3),"")</f>
        <v>0</v>
      </c>
      <c r="Y153">
        <f>IF($A153&lt;&gt;"",INDEX('Size (Model) (2)'!Y:Y,3*(ROW()-2)+3),"")</f>
        <v>0</v>
      </c>
      <c r="Z153">
        <f>IF($A153&lt;&gt;"",INDEX('Size (Model) (2)'!Z:Z,3*(ROW()-2)+3),"")</f>
        <v>0</v>
      </c>
    </row>
    <row r="154" spans="1:26" x14ac:dyDescent="0.2">
      <c r="A154" s="13">
        <f>IF(INDEX('Size (Model) (2)'!A:A,3*(ROW()-2)+2)&lt;&gt;"",INDEX('Size (Model) (2)'!A:A,3*(ROW()-2)+2),"")</f>
        <v>45463</v>
      </c>
      <c r="B154">
        <f>IF($A154&lt;&gt;"",INDEX('Size (Model) (2)'!B:B,3*(ROW()-2)+3),"")</f>
        <v>0</v>
      </c>
      <c r="C154">
        <f>IF($A154&lt;&gt;"",INDEX('Size (Model) (2)'!C:C,3*(ROW()-2)+3),"")</f>
        <v>5.5446008663366329E-3</v>
      </c>
      <c r="D154">
        <f>IF($A154&lt;&gt;"",INDEX('Size (Model) (2)'!D:D,3*(ROW()-2)+3),"")</f>
        <v>-2.7760660807291667E-2</v>
      </c>
      <c r="E154">
        <f>IF($A154&lt;&gt;"",INDEX('Size (Model) (2)'!E:E,3*(ROW()-2)+3),"")</f>
        <v>0</v>
      </c>
      <c r="F154">
        <f>IF($A154&lt;&gt;"",INDEX('Size (Model) (2)'!F:F,3*(ROW()-2)+3),"")</f>
        <v>3.2968127208480566E-2</v>
      </c>
      <c r="G154">
        <f>IF($A154&lt;&gt;"",INDEX('Size (Model) (2)'!G:G,3*(ROW()-2)+3),"")</f>
        <v>2.9711286120322117E-2</v>
      </c>
      <c r="H154">
        <f>IF($A154&lt;&gt;"",INDEX('Size (Model) (2)'!H:H,3*(ROW()-2)+3),"")</f>
        <v>0</v>
      </c>
      <c r="I154">
        <f>IF($A154&lt;&gt;"",INDEX('Size (Model) (2)'!I:I,3*(ROW()-2)+3),"")</f>
        <v>-0.05</v>
      </c>
      <c r="J154">
        <f>IF($A154&lt;&gt;"",INDEX('Size (Model) (2)'!J:J,3*(ROW()-2)+3),"")</f>
        <v>0</v>
      </c>
      <c r="K154">
        <f>IF($A154&lt;&gt;"",INDEX('Size (Model) (2)'!K:K,3*(ROW()-2)+3),"")</f>
        <v>-9.5626309357541902E-3</v>
      </c>
      <c r="L154">
        <f>IF($A154&lt;&gt;"",INDEX('Size (Model) (2)'!L:L,3*(ROW()-2)+3),"")</f>
        <v>1.4654328271028036E-2</v>
      </c>
      <c r="M154">
        <f>IF($A154&lt;&gt;"",INDEX('Size (Model) (2)'!M:M,3*(ROW()-2)+3),"")</f>
        <v>0</v>
      </c>
      <c r="N154">
        <f>IF($A154&lt;&gt;"",INDEX('Size (Model) (2)'!N:N,3*(ROW()-2)+3),"")</f>
        <v>0</v>
      </c>
      <c r="O154">
        <f>IF($A154&lt;&gt;"",INDEX('Size (Model) (2)'!O:O,3*(ROW()-2)+3),"")</f>
        <v>0</v>
      </c>
      <c r="P154">
        <f>IF($A154&lt;&gt;"",INDEX('Size (Model) (2)'!P:P,3*(ROW()-2)+3),"")</f>
        <v>2.9866275899672841E-2</v>
      </c>
      <c r="Q154">
        <f>IF($A154&lt;&gt;"",INDEX('Size (Model) (2)'!Q:Q,3*(ROW()-2)+3),"")</f>
        <v>-0.05</v>
      </c>
      <c r="R154">
        <f>IF($A154&lt;&gt;"",INDEX('Size (Model) (2)'!R:R,3*(ROW()-2)+3),"")</f>
        <v>2.2359715670024226E-2</v>
      </c>
      <c r="S154">
        <f>IF($A154&lt;&gt;"",INDEX('Size (Model) (2)'!S:S,3*(ROW()-2)+3),"")</f>
        <v>0</v>
      </c>
      <c r="T154">
        <f>IF($A154&lt;&gt;"",INDEX('Size (Model) (2)'!T:T,3*(ROW()-2)+3),"")</f>
        <v>-0.05</v>
      </c>
      <c r="U154">
        <f>IF($A154&lt;&gt;"",INDEX('Size (Model) (2)'!U:U,3*(ROW()-2)+3),"")</f>
        <v>2.5810709459459461E-2</v>
      </c>
      <c r="V154">
        <f>IF($A154&lt;&gt;"",INDEX('Size (Model) (2)'!V:V,3*(ROW()-2)+3),"")</f>
        <v>2.5434765625000005E-2</v>
      </c>
      <c r="W154">
        <f>IF($A154&lt;&gt;"",INDEX('Size (Model) (2)'!W:W,3*(ROW()-2)+3),"")</f>
        <v>0</v>
      </c>
      <c r="X154">
        <f>IF($A154&lt;&gt;"",INDEX('Size (Model) (2)'!X:X,3*(ROW()-2)+3),"")</f>
        <v>0</v>
      </c>
      <c r="Y154">
        <f>IF($A154&lt;&gt;"",INDEX('Size (Model) (2)'!Y:Y,3*(ROW()-2)+3),"")</f>
        <v>0</v>
      </c>
      <c r="Z154">
        <f>IF($A154&lt;&gt;"",INDEX('Size (Model) (2)'!Z:Z,3*(ROW()-2)+3),"")</f>
        <v>0</v>
      </c>
    </row>
    <row r="155" spans="1:26" x14ac:dyDescent="0.2">
      <c r="A155" s="13">
        <f>IF(INDEX('Size (Model) (2)'!A:A,3*(ROW()-2)+2)&lt;&gt;"",INDEX('Size (Model) (2)'!A:A,3*(ROW()-2)+2),"")</f>
        <v>45464</v>
      </c>
      <c r="B155">
        <f>IF($A155&lt;&gt;"",INDEX('Size (Model) (2)'!B:B,3*(ROW()-2)+3),"")</f>
        <v>0</v>
      </c>
      <c r="C155">
        <f>IF($A155&lt;&gt;"",INDEX('Size (Model) (2)'!C:C,3*(ROW()-2)+3),"")</f>
        <v>5.5446008663366329E-3</v>
      </c>
      <c r="D155">
        <f>IF($A155&lt;&gt;"",INDEX('Size (Model) (2)'!D:D,3*(ROW()-2)+3),"")</f>
        <v>-2.7760660807291667E-2</v>
      </c>
      <c r="E155">
        <f>IF($A155&lt;&gt;"",INDEX('Size (Model) (2)'!E:E,3*(ROW()-2)+3),"")</f>
        <v>0</v>
      </c>
      <c r="F155">
        <f>IF($A155&lt;&gt;"",INDEX('Size (Model) (2)'!F:F,3*(ROW()-2)+3),"")</f>
        <v>3.2968127208480566E-2</v>
      </c>
      <c r="G155">
        <f>IF($A155&lt;&gt;"",INDEX('Size (Model) (2)'!G:G,3*(ROW()-2)+3),"")</f>
        <v>2.9711286120322117E-2</v>
      </c>
      <c r="H155">
        <f>IF($A155&lt;&gt;"",INDEX('Size (Model) (2)'!H:H,3*(ROW()-2)+3),"")</f>
        <v>0</v>
      </c>
      <c r="I155">
        <f>IF($A155&lt;&gt;"",INDEX('Size (Model) (2)'!I:I,3*(ROW()-2)+3),"")</f>
        <v>-0.05</v>
      </c>
      <c r="J155">
        <f>IF($A155&lt;&gt;"",INDEX('Size (Model) (2)'!J:J,3*(ROW()-2)+3),"")</f>
        <v>0</v>
      </c>
      <c r="K155">
        <f>IF($A155&lt;&gt;"",INDEX('Size (Model) (2)'!K:K,3*(ROW()-2)+3),"")</f>
        <v>-9.5626309357541902E-3</v>
      </c>
      <c r="L155">
        <f>IF($A155&lt;&gt;"",INDEX('Size (Model) (2)'!L:L,3*(ROW()-2)+3),"")</f>
        <v>1.4654328271028036E-2</v>
      </c>
      <c r="M155">
        <f>IF($A155&lt;&gt;"",INDEX('Size (Model) (2)'!M:M,3*(ROW()-2)+3),"")</f>
        <v>0</v>
      </c>
      <c r="N155">
        <f>IF($A155&lt;&gt;"",INDEX('Size (Model) (2)'!N:N,3*(ROW()-2)+3),"")</f>
        <v>0</v>
      </c>
      <c r="O155">
        <f>IF($A155&lt;&gt;"",INDEX('Size (Model) (2)'!O:O,3*(ROW()-2)+3),"")</f>
        <v>0</v>
      </c>
      <c r="P155">
        <f>IF($A155&lt;&gt;"",INDEX('Size (Model) (2)'!P:P,3*(ROW()-2)+3),"")</f>
        <v>2.9866275899672841E-2</v>
      </c>
      <c r="Q155">
        <f>IF($A155&lt;&gt;"",INDEX('Size (Model) (2)'!Q:Q,3*(ROW()-2)+3),"")</f>
        <v>-8.8723229132025294E-3</v>
      </c>
      <c r="R155">
        <f>IF($A155&lt;&gt;"",INDEX('Size (Model) (2)'!R:R,3*(ROW()-2)+3),"")</f>
        <v>2.2359715670024226E-2</v>
      </c>
      <c r="S155">
        <f>IF($A155&lt;&gt;"",INDEX('Size (Model) (2)'!S:S,3*(ROW()-2)+3),"")</f>
        <v>0</v>
      </c>
      <c r="T155">
        <f>IF($A155&lt;&gt;"",INDEX('Size (Model) (2)'!T:T,3*(ROW()-2)+3),"")</f>
        <v>-0.05</v>
      </c>
      <c r="U155">
        <f>IF($A155&lt;&gt;"",INDEX('Size (Model) (2)'!U:U,3*(ROW()-2)+3),"")</f>
        <v>2.5810709459459461E-2</v>
      </c>
      <c r="V155">
        <f>IF($A155&lt;&gt;"",INDEX('Size (Model) (2)'!V:V,3*(ROW()-2)+3),"")</f>
        <v>2.5434765625000005E-2</v>
      </c>
      <c r="W155">
        <f>IF($A155&lt;&gt;"",INDEX('Size (Model) (2)'!W:W,3*(ROW()-2)+3),"")</f>
        <v>0</v>
      </c>
      <c r="X155">
        <f>IF($A155&lt;&gt;"",INDEX('Size (Model) (2)'!X:X,3*(ROW()-2)+3),"")</f>
        <v>0</v>
      </c>
      <c r="Y155">
        <f>IF($A155&lt;&gt;"",INDEX('Size (Model) (2)'!Y:Y,3*(ROW()-2)+3),"")</f>
        <v>0</v>
      </c>
      <c r="Z155">
        <f>IF($A155&lt;&gt;"",INDEX('Size (Model) (2)'!Z:Z,3*(ROW()-2)+3),"")</f>
        <v>0</v>
      </c>
    </row>
    <row r="156" spans="1:26" x14ac:dyDescent="0.2">
      <c r="A156" s="13">
        <f>IF(INDEX('Size (Model) (2)'!A:A,3*(ROW()-2)+2)&lt;&gt;"",INDEX('Size (Model) (2)'!A:A,3*(ROW()-2)+2),"")</f>
        <v>45467</v>
      </c>
      <c r="B156">
        <f>IF($A156&lt;&gt;"",INDEX('Size (Model) (2)'!B:B,3*(ROW()-2)+3),"")</f>
        <v>0</v>
      </c>
      <c r="C156">
        <f>IF($A156&lt;&gt;"",INDEX('Size (Model) (2)'!C:C,3*(ROW()-2)+3),"")</f>
        <v>5.5446008663366329E-3</v>
      </c>
      <c r="D156">
        <f>IF($A156&lt;&gt;"",INDEX('Size (Model) (2)'!D:D,3*(ROW()-2)+3),"")</f>
        <v>-2.7760660807291667E-2</v>
      </c>
      <c r="E156">
        <f>IF($A156&lt;&gt;"",INDEX('Size (Model) (2)'!E:E,3*(ROW()-2)+3),"")</f>
        <v>0</v>
      </c>
      <c r="F156">
        <f>IF($A156&lt;&gt;"",INDEX('Size (Model) (2)'!F:F,3*(ROW()-2)+3),"")</f>
        <v>3.2968127208480566E-2</v>
      </c>
      <c r="G156">
        <f>IF($A156&lt;&gt;"",INDEX('Size (Model) (2)'!G:G,3*(ROW()-2)+3),"")</f>
        <v>2.9711286120322117E-2</v>
      </c>
      <c r="H156">
        <f>IF($A156&lt;&gt;"",INDEX('Size (Model) (2)'!H:H,3*(ROW()-2)+3),"")</f>
        <v>0</v>
      </c>
      <c r="I156">
        <f>IF($A156&lt;&gt;"",INDEX('Size (Model) (2)'!I:I,3*(ROW()-2)+3),"")</f>
        <v>-0.05</v>
      </c>
      <c r="J156">
        <f>IF($A156&lt;&gt;"",INDEX('Size (Model) (2)'!J:J,3*(ROW()-2)+3),"")</f>
        <v>0</v>
      </c>
      <c r="K156">
        <f>IF($A156&lt;&gt;"",INDEX('Size (Model) (2)'!K:K,3*(ROW()-2)+3),"")</f>
        <v>-9.5626309357541902E-3</v>
      </c>
      <c r="L156">
        <f>IF($A156&lt;&gt;"",INDEX('Size (Model) (2)'!L:L,3*(ROW()-2)+3),"")</f>
        <v>1.4654328271028036E-2</v>
      </c>
      <c r="M156">
        <f>IF($A156&lt;&gt;"",INDEX('Size (Model) (2)'!M:M,3*(ROW()-2)+3),"")</f>
        <v>0</v>
      </c>
      <c r="N156">
        <f>IF($A156&lt;&gt;"",INDEX('Size (Model) (2)'!N:N,3*(ROW()-2)+3),"")</f>
        <v>0</v>
      </c>
      <c r="O156">
        <f>IF($A156&lt;&gt;"",INDEX('Size (Model) (2)'!O:O,3*(ROW()-2)+3),"")</f>
        <v>0</v>
      </c>
      <c r="P156">
        <f>IF($A156&lt;&gt;"",INDEX('Size (Model) (2)'!P:P,3*(ROW()-2)+3),"")</f>
        <v>0</v>
      </c>
      <c r="Q156">
        <f>IF($A156&lt;&gt;"",INDEX('Size (Model) (2)'!Q:Q,3*(ROW()-2)+3),"")</f>
        <v>4.4011849519390127E-2</v>
      </c>
      <c r="R156">
        <f>IF($A156&lt;&gt;"",INDEX('Size (Model) (2)'!R:R,3*(ROW()-2)+3),"")</f>
        <v>2.2359715670024226E-2</v>
      </c>
      <c r="S156">
        <f>IF($A156&lt;&gt;"",INDEX('Size (Model) (2)'!S:S,3*(ROW()-2)+3),"")</f>
        <v>0</v>
      </c>
      <c r="T156">
        <f>IF($A156&lt;&gt;"",INDEX('Size (Model) (2)'!T:T,3*(ROW()-2)+3),"")</f>
        <v>-0.05</v>
      </c>
      <c r="U156">
        <f>IF($A156&lt;&gt;"",INDEX('Size (Model) (2)'!U:U,3*(ROW()-2)+3),"")</f>
        <v>2.5810709459459461E-2</v>
      </c>
      <c r="V156">
        <f>IF($A156&lt;&gt;"",INDEX('Size (Model) (2)'!V:V,3*(ROW()-2)+3),"")</f>
        <v>2.5434765625000005E-2</v>
      </c>
      <c r="W156">
        <f>IF($A156&lt;&gt;"",INDEX('Size (Model) (2)'!W:W,3*(ROW()-2)+3),"")</f>
        <v>0</v>
      </c>
      <c r="X156">
        <f>IF($A156&lt;&gt;"",INDEX('Size (Model) (2)'!X:X,3*(ROW()-2)+3),"")</f>
        <v>0</v>
      </c>
      <c r="Y156">
        <f>IF($A156&lt;&gt;"",INDEX('Size (Model) (2)'!Y:Y,3*(ROW()-2)+3),"")</f>
        <v>0</v>
      </c>
      <c r="Z156">
        <f>IF($A156&lt;&gt;"",INDEX('Size (Model) (2)'!Z:Z,3*(ROW()-2)+3),"")</f>
        <v>0</v>
      </c>
    </row>
    <row r="157" spans="1:26" x14ac:dyDescent="0.2">
      <c r="A157" s="13">
        <f>IF(INDEX('Size (Model) (2)'!A:A,3*(ROW()-2)+2)&lt;&gt;"",INDEX('Size (Model) (2)'!A:A,3*(ROW()-2)+2),"")</f>
        <v>45468</v>
      </c>
      <c r="B157">
        <f>IF($A157&lt;&gt;"",INDEX('Size (Model) (2)'!B:B,3*(ROW()-2)+3),"")</f>
        <v>0</v>
      </c>
      <c r="C157">
        <f>IF($A157&lt;&gt;"",INDEX('Size (Model) (2)'!C:C,3*(ROW()-2)+3),"")</f>
        <v>5.5446008663366329E-3</v>
      </c>
      <c r="D157">
        <f>IF($A157&lt;&gt;"",INDEX('Size (Model) (2)'!D:D,3*(ROW()-2)+3),"")</f>
        <v>-2.7760660807291667E-2</v>
      </c>
      <c r="E157">
        <f>IF($A157&lt;&gt;"",INDEX('Size (Model) (2)'!E:E,3*(ROW()-2)+3),"")</f>
        <v>9.248405645582854E-3</v>
      </c>
      <c r="F157">
        <f>IF($A157&lt;&gt;"",INDEX('Size (Model) (2)'!F:F,3*(ROW()-2)+3),"")</f>
        <v>3.2968127208480566E-2</v>
      </c>
      <c r="G157">
        <f>IF($A157&lt;&gt;"",INDEX('Size (Model) (2)'!G:G,3*(ROW()-2)+3),"")</f>
        <v>2.9711286120322117E-2</v>
      </c>
      <c r="H157">
        <f>IF($A157&lt;&gt;"",INDEX('Size (Model) (2)'!H:H,3*(ROW()-2)+3),"")</f>
        <v>0</v>
      </c>
      <c r="I157">
        <f>IF($A157&lt;&gt;"",INDEX('Size (Model) (2)'!I:I,3*(ROW()-2)+3),"")</f>
        <v>-0.05</v>
      </c>
      <c r="J157">
        <f>IF($A157&lt;&gt;"",INDEX('Size (Model) (2)'!J:J,3*(ROW()-2)+3),"")</f>
        <v>0</v>
      </c>
      <c r="K157">
        <f>IF($A157&lt;&gt;"",INDEX('Size (Model) (2)'!K:K,3*(ROW()-2)+3),"")</f>
        <v>-9.5626309357541902E-3</v>
      </c>
      <c r="L157">
        <f>IF($A157&lt;&gt;"",INDEX('Size (Model) (2)'!L:L,3*(ROW()-2)+3),"")</f>
        <v>1.4654328271028036E-2</v>
      </c>
      <c r="M157">
        <f>IF($A157&lt;&gt;"",INDEX('Size (Model) (2)'!M:M,3*(ROW()-2)+3),"")</f>
        <v>0</v>
      </c>
      <c r="N157">
        <f>IF($A157&lt;&gt;"",INDEX('Size (Model) (2)'!N:N,3*(ROW()-2)+3),"")</f>
        <v>0</v>
      </c>
      <c r="O157">
        <f>IF($A157&lt;&gt;"",INDEX('Size (Model) (2)'!O:O,3*(ROW()-2)+3),"")</f>
        <v>0</v>
      </c>
      <c r="P157">
        <f>IF($A157&lt;&gt;"",INDEX('Size (Model) (2)'!P:P,3*(ROW()-2)+3),"")</f>
        <v>0</v>
      </c>
      <c r="Q157">
        <f>IF($A157&lt;&gt;"",INDEX('Size (Model) (2)'!Q:Q,3*(ROW()-2)+3),"")</f>
        <v>-1.7639282153539382E-2</v>
      </c>
      <c r="R157">
        <f>IF($A157&lt;&gt;"",INDEX('Size (Model) (2)'!R:R,3*(ROW()-2)+3),"")</f>
        <v>2.2359715670024226E-2</v>
      </c>
      <c r="S157">
        <f>IF($A157&lt;&gt;"",INDEX('Size (Model) (2)'!S:S,3*(ROW()-2)+3),"")</f>
        <v>0</v>
      </c>
      <c r="T157">
        <f>IF($A157&lt;&gt;"",INDEX('Size (Model) (2)'!T:T,3*(ROW()-2)+3),"")</f>
        <v>-0.05</v>
      </c>
      <c r="U157">
        <f>IF($A157&lt;&gt;"",INDEX('Size (Model) (2)'!U:U,3*(ROW()-2)+3),"")</f>
        <v>2.5810709459459461E-2</v>
      </c>
      <c r="V157">
        <f>IF($A157&lt;&gt;"",INDEX('Size (Model) (2)'!V:V,3*(ROW()-2)+3),"")</f>
        <v>2.5434765625000005E-2</v>
      </c>
      <c r="W157">
        <f>IF($A157&lt;&gt;"",INDEX('Size (Model) (2)'!W:W,3*(ROW()-2)+3),"")</f>
        <v>0</v>
      </c>
      <c r="X157">
        <f>IF($A157&lt;&gt;"",INDEX('Size (Model) (2)'!X:X,3*(ROW()-2)+3),"")</f>
        <v>0</v>
      </c>
      <c r="Y157">
        <f>IF($A157&lt;&gt;"",INDEX('Size (Model) (2)'!Y:Y,3*(ROW()-2)+3),"")</f>
        <v>0</v>
      </c>
      <c r="Z157">
        <f>IF($A157&lt;&gt;"",INDEX('Size (Model) (2)'!Z:Z,3*(ROW()-2)+3),"")</f>
        <v>0</v>
      </c>
    </row>
    <row r="158" spans="1:26" x14ac:dyDescent="0.2">
      <c r="A158" s="13">
        <f>IF(INDEX('Size (Model) (2)'!A:A,3*(ROW()-2)+2)&lt;&gt;"",INDEX('Size (Model) (2)'!A:A,3*(ROW()-2)+2),"")</f>
        <v>45469</v>
      </c>
      <c r="B158">
        <f>IF($A158&lt;&gt;"",INDEX('Size (Model) (2)'!B:B,3*(ROW()-2)+3),"")</f>
        <v>0</v>
      </c>
      <c r="C158">
        <f>IF($A158&lt;&gt;"",INDEX('Size (Model) (2)'!C:C,3*(ROW()-2)+3),"")</f>
        <v>5.5446008663366329E-3</v>
      </c>
      <c r="D158">
        <f>IF($A158&lt;&gt;"",INDEX('Size (Model) (2)'!D:D,3*(ROW()-2)+3),"")</f>
        <v>-2.7760660807291667E-2</v>
      </c>
      <c r="E158">
        <f>IF($A158&lt;&gt;"",INDEX('Size (Model) (2)'!E:E,3*(ROW()-2)+3),"")</f>
        <v>0</v>
      </c>
      <c r="F158">
        <f>IF($A158&lt;&gt;"",INDEX('Size (Model) (2)'!F:F,3*(ROW()-2)+3),"")</f>
        <v>3.2968127208480566E-2</v>
      </c>
      <c r="G158">
        <f>IF($A158&lt;&gt;"",INDEX('Size (Model) (2)'!G:G,3*(ROW()-2)+3),"")</f>
        <v>2.9711286120322117E-2</v>
      </c>
      <c r="H158">
        <f>IF($A158&lt;&gt;"",INDEX('Size (Model) (2)'!H:H,3*(ROW()-2)+3),"")</f>
        <v>0</v>
      </c>
      <c r="I158">
        <f>IF($A158&lt;&gt;"",INDEX('Size (Model) (2)'!I:I,3*(ROW()-2)+3),"")</f>
        <v>-0.05</v>
      </c>
      <c r="J158">
        <f>IF($A158&lt;&gt;"",INDEX('Size (Model) (2)'!J:J,3*(ROW()-2)+3),"")</f>
        <v>1.1122649000713776E-2</v>
      </c>
      <c r="K158">
        <f>IF($A158&lt;&gt;"",INDEX('Size (Model) (2)'!K:K,3*(ROW()-2)+3),"")</f>
        <v>-9.5626309357541902E-3</v>
      </c>
      <c r="L158">
        <f>IF($A158&lt;&gt;"",INDEX('Size (Model) (2)'!L:L,3*(ROW()-2)+3),"")</f>
        <v>1.4654328271028036E-2</v>
      </c>
      <c r="M158">
        <f>IF($A158&lt;&gt;"",INDEX('Size (Model) (2)'!M:M,3*(ROW()-2)+3),"")</f>
        <v>0</v>
      </c>
      <c r="N158">
        <f>IF($A158&lt;&gt;"",INDEX('Size (Model) (2)'!N:N,3*(ROW()-2)+3),"")</f>
        <v>0</v>
      </c>
      <c r="O158">
        <f>IF($A158&lt;&gt;"",INDEX('Size (Model) (2)'!O:O,3*(ROW()-2)+3),"")</f>
        <v>0</v>
      </c>
      <c r="P158">
        <f>IF($A158&lt;&gt;"",INDEX('Size (Model) (2)'!P:P,3*(ROW()-2)+3),"")</f>
        <v>0</v>
      </c>
      <c r="Q158">
        <f>IF($A158&lt;&gt;"",INDEX('Size (Model) (2)'!Q:Q,3*(ROW()-2)+3),"")</f>
        <v>-1.7639282153539382E-2</v>
      </c>
      <c r="R158">
        <f>IF($A158&lt;&gt;"",INDEX('Size (Model) (2)'!R:R,3*(ROW()-2)+3),"")</f>
        <v>2.2359715670024226E-2</v>
      </c>
      <c r="S158">
        <f>IF($A158&lt;&gt;"",INDEX('Size (Model) (2)'!S:S,3*(ROW()-2)+3),"")</f>
        <v>0</v>
      </c>
      <c r="T158">
        <f>IF($A158&lt;&gt;"",INDEX('Size (Model) (2)'!T:T,3*(ROW()-2)+3),"")</f>
        <v>-0.05</v>
      </c>
      <c r="U158">
        <f>IF($A158&lt;&gt;"",INDEX('Size (Model) (2)'!U:U,3*(ROW()-2)+3),"")</f>
        <v>2.5810709459459461E-2</v>
      </c>
      <c r="V158">
        <f>IF($A158&lt;&gt;"",INDEX('Size (Model) (2)'!V:V,3*(ROW()-2)+3),"")</f>
        <v>2.5434765625000005E-2</v>
      </c>
      <c r="W158">
        <f>IF($A158&lt;&gt;"",INDEX('Size (Model) (2)'!W:W,3*(ROW()-2)+3),"")</f>
        <v>0</v>
      </c>
      <c r="X158">
        <f>IF($A158&lt;&gt;"",INDEX('Size (Model) (2)'!X:X,3*(ROW()-2)+3),"")</f>
        <v>0</v>
      </c>
      <c r="Y158">
        <f>IF($A158&lt;&gt;"",INDEX('Size (Model) (2)'!Y:Y,3*(ROW()-2)+3),"")</f>
        <v>0</v>
      </c>
      <c r="Z158">
        <f>IF($A158&lt;&gt;"",INDEX('Size (Model) (2)'!Z:Z,3*(ROW()-2)+3),"")</f>
        <v>0</v>
      </c>
    </row>
    <row r="159" spans="1:26" x14ac:dyDescent="0.2">
      <c r="A159" s="13">
        <f>IF(INDEX('Size (Model) (2)'!A:A,3*(ROW()-2)+2)&lt;&gt;"",INDEX('Size (Model) (2)'!A:A,3*(ROW()-2)+2),"")</f>
        <v>45471</v>
      </c>
      <c r="B159">
        <f>IF($A159&lt;&gt;"",INDEX('Size (Model) (2)'!B:B,3*(ROW()-2)+3),"")</f>
        <v>0</v>
      </c>
      <c r="C159">
        <f>IF($A159&lt;&gt;"",INDEX('Size (Model) (2)'!C:C,3*(ROW()-2)+3),"")</f>
        <v>5.5446008663366329E-3</v>
      </c>
      <c r="D159">
        <f>IF($A159&lt;&gt;"",INDEX('Size (Model) (2)'!D:D,3*(ROW()-2)+3),"")</f>
        <v>-2.7760660807291667E-2</v>
      </c>
      <c r="E159">
        <f>IF($A159&lt;&gt;"",INDEX('Size (Model) (2)'!E:E,3*(ROW()-2)+3),"")</f>
        <v>0</v>
      </c>
      <c r="F159">
        <f>IF($A159&lt;&gt;"",INDEX('Size (Model) (2)'!F:F,3*(ROW()-2)+3),"")</f>
        <v>3.2968127208480566E-2</v>
      </c>
      <c r="G159">
        <f>IF($A159&lt;&gt;"",INDEX('Size (Model) (2)'!G:G,3*(ROW()-2)+3),"")</f>
        <v>3.7848550380228142E-2</v>
      </c>
      <c r="H159">
        <f>IF($A159&lt;&gt;"",INDEX('Size (Model) (2)'!H:H,3*(ROW()-2)+3),"")</f>
        <v>0</v>
      </c>
      <c r="I159">
        <f>IF($A159&lt;&gt;"",INDEX('Size (Model) (2)'!I:I,3*(ROW()-2)+3),"")</f>
        <v>-0.05</v>
      </c>
      <c r="J159">
        <f>IF($A159&lt;&gt;"",INDEX('Size (Model) (2)'!J:J,3*(ROW()-2)+3),"")</f>
        <v>1.1122649000713776E-2</v>
      </c>
      <c r="K159">
        <f>IF($A159&lt;&gt;"",INDEX('Size (Model) (2)'!K:K,3*(ROW()-2)+3),"")</f>
        <v>-9.5626309357541902E-3</v>
      </c>
      <c r="L159">
        <f>IF($A159&lt;&gt;"",INDEX('Size (Model) (2)'!L:L,3*(ROW()-2)+3),"")</f>
        <v>0</v>
      </c>
      <c r="M159">
        <f>IF($A159&lt;&gt;"",INDEX('Size (Model) (2)'!M:M,3*(ROW()-2)+3),"")</f>
        <v>0</v>
      </c>
      <c r="N159">
        <f>IF($A159&lt;&gt;"",INDEX('Size (Model) (2)'!N:N,3*(ROW()-2)+3),"")</f>
        <v>0</v>
      </c>
      <c r="O159">
        <f>IF($A159&lt;&gt;"",INDEX('Size (Model) (2)'!O:O,3*(ROW()-2)+3),"")</f>
        <v>0</v>
      </c>
      <c r="P159">
        <f>IF($A159&lt;&gt;"",INDEX('Size (Model) (2)'!P:P,3*(ROW()-2)+3),"")</f>
        <v>9.5243810548977393E-3</v>
      </c>
      <c r="Q159">
        <f>IF($A159&lt;&gt;"",INDEX('Size (Model) (2)'!Q:Q,3*(ROW()-2)+3),"")</f>
        <v>-1.7639282153539382E-2</v>
      </c>
      <c r="R159">
        <f>IF($A159&lt;&gt;"",INDEX('Size (Model) (2)'!R:R,3*(ROW()-2)+3),"")</f>
        <v>2.2359715670024226E-2</v>
      </c>
      <c r="S159">
        <f>IF($A159&lt;&gt;"",INDEX('Size (Model) (2)'!S:S,3*(ROW()-2)+3),"")</f>
        <v>0</v>
      </c>
      <c r="T159">
        <f>IF($A159&lt;&gt;"",INDEX('Size (Model) (2)'!T:T,3*(ROW()-2)+3),"")</f>
        <v>-0.05</v>
      </c>
      <c r="U159">
        <f>IF($A159&lt;&gt;"",INDEX('Size (Model) (2)'!U:U,3*(ROW()-2)+3),"")</f>
        <v>2.5810709459459461E-2</v>
      </c>
      <c r="V159">
        <f>IF($A159&lt;&gt;"",INDEX('Size (Model) (2)'!V:V,3*(ROW()-2)+3),"")</f>
        <v>2.5434765625000005E-2</v>
      </c>
      <c r="W159">
        <f>IF($A159&lt;&gt;"",INDEX('Size (Model) (2)'!W:W,3*(ROW()-2)+3),"")</f>
        <v>0</v>
      </c>
      <c r="X159">
        <f>IF($A159&lt;&gt;"",INDEX('Size (Model) (2)'!X:X,3*(ROW()-2)+3),"")</f>
        <v>0</v>
      </c>
      <c r="Y159">
        <f>IF($A159&lt;&gt;"",INDEX('Size (Model) (2)'!Y:Y,3*(ROW()-2)+3),"")</f>
        <v>0</v>
      </c>
      <c r="Z159">
        <f>IF($A159&lt;&gt;"",INDEX('Size (Model) (2)'!Z:Z,3*(ROW()-2)+3),"")</f>
        <v>0</v>
      </c>
    </row>
    <row r="160" spans="1:26" x14ac:dyDescent="0.2">
      <c r="A160" s="13">
        <f>IF(INDEX('Size (Model) (2)'!A:A,3*(ROW()-2)+2)&lt;&gt;"",INDEX('Size (Model) (2)'!A:A,3*(ROW()-2)+2),"")</f>
        <v>45474</v>
      </c>
      <c r="B160">
        <f>IF($A160&lt;&gt;"",INDEX('Size (Model) (2)'!B:B,3*(ROW()-2)+3),"")</f>
        <v>0</v>
      </c>
      <c r="C160">
        <f>IF($A160&lt;&gt;"",INDEX('Size (Model) (2)'!C:C,3*(ROW()-2)+3),"")</f>
        <v>5.5446008663366329E-3</v>
      </c>
      <c r="D160">
        <f>IF($A160&lt;&gt;"",INDEX('Size (Model) (2)'!D:D,3*(ROW()-2)+3),"")</f>
        <v>-2.7760660807291667E-2</v>
      </c>
      <c r="E160">
        <f>IF($A160&lt;&gt;"",INDEX('Size (Model) (2)'!E:E,3*(ROW()-2)+3),"")</f>
        <v>0</v>
      </c>
      <c r="F160">
        <f>IF($A160&lt;&gt;"",INDEX('Size (Model) (2)'!F:F,3*(ROW()-2)+3),"")</f>
        <v>3.2968127208480566E-2</v>
      </c>
      <c r="G160">
        <f>IF($A160&lt;&gt;"",INDEX('Size (Model) (2)'!G:G,3*(ROW()-2)+3),"")</f>
        <v>3.7848550380228142E-2</v>
      </c>
      <c r="H160">
        <f>IF($A160&lt;&gt;"",INDEX('Size (Model) (2)'!H:H,3*(ROW()-2)+3),"")</f>
        <v>0</v>
      </c>
      <c r="I160">
        <f>IF($A160&lt;&gt;"",INDEX('Size (Model) (2)'!I:I,3*(ROW()-2)+3),"")</f>
        <v>-0.05</v>
      </c>
      <c r="J160">
        <f>IF($A160&lt;&gt;"",INDEX('Size (Model) (2)'!J:J,3*(ROW()-2)+3),"")</f>
        <v>1.1122649000713776E-2</v>
      </c>
      <c r="K160">
        <f>IF($A160&lt;&gt;"",INDEX('Size (Model) (2)'!K:K,3*(ROW()-2)+3),"")</f>
        <v>-9.5626309357541902E-3</v>
      </c>
      <c r="L160">
        <f>IF($A160&lt;&gt;"",INDEX('Size (Model) (2)'!L:L,3*(ROW()-2)+3),"")</f>
        <v>0</v>
      </c>
      <c r="M160">
        <f>IF($A160&lt;&gt;"",INDEX('Size (Model) (2)'!M:M,3*(ROW()-2)+3),"")</f>
        <v>0</v>
      </c>
      <c r="N160">
        <f>IF($A160&lt;&gt;"",INDEX('Size (Model) (2)'!N:N,3*(ROW()-2)+3),"")</f>
        <v>0</v>
      </c>
      <c r="O160">
        <f>IF($A160&lt;&gt;"",INDEX('Size (Model) (2)'!O:O,3*(ROW()-2)+3),"")</f>
        <v>0</v>
      </c>
      <c r="P160">
        <f>IF($A160&lt;&gt;"",INDEX('Size (Model) (2)'!P:P,3*(ROW()-2)+3),"")</f>
        <v>9.5243810548977393E-3</v>
      </c>
      <c r="Q160">
        <f>IF($A160&lt;&gt;"",INDEX('Size (Model) (2)'!Q:Q,3*(ROW()-2)+3),"")</f>
        <v>-1.7639282153539382E-2</v>
      </c>
      <c r="R160">
        <f>IF($A160&lt;&gt;"",INDEX('Size (Model) (2)'!R:R,3*(ROW()-2)+3),"")</f>
        <v>2.2359715670024226E-2</v>
      </c>
      <c r="S160">
        <f>IF($A160&lt;&gt;"",INDEX('Size (Model) (2)'!S:S,3*(ROW()-2)+3),"")</f>
        <v>0</v>
      </c>
      <c r="T160">
        <f>IF($A160&lt;&gt;"",INDEX('Size (Model) (2)'!T:T,3*(ROW()-2)+3),"")</f>
        <v>-0.05</v>
      </c>
      <c r="U160">
        <f>IF($A160&lt;&gt;"",INDEX('Size (Model) (2)'!U:U,3*(ROW()-2)+3),"")</f>
        <v>2.5810709459459461E-2</v>
      </c>
      <c r="V160">
        <f>IF($A160&lt;&gt;"",INDEX('Size (Model) (2)'!V:V,3*(ROW()-2)+3),"")</f>
        <v>2.5434765625000005E-2</v>
      </c>
      <c r="W160">
        <f>IF($A160&lt;&gt;"",INDEX('Size (Model) (2)'!W:W,3*(ROW()-2)+3),"")</f>
        <v>0</v>
      </c>
      <c r="X160">
        <f>IF($A160&lt;&gt;"",INDEX('Size (Model) (2)'!X:X,3*(ROW()-2)+3),"")</f>
        <v>0</v>
      </c>
      <c r="Y160">
        <f>IF($A160&lt;&gt;"",INDEX('Size (Model) (2)'!Y:Y,3*(ROW()-2)+3),"")</f>
        <v>0</v>
      </c>
      <c r="Z160">
        <f>IF($A160&lt;&gt;"",INDEX('Size (Model) (2)'!Z:Z,3*(ROW()-2)+3),"")</f>
        <v>0</v>
      </c>
    </row>
    <row r="161" spans="1:26" x14ac:dyDescent="0.2">
      <c r="A161" s="13">
        <f>IF(INDEX('Size (Model) (2)'!A:A,3*(ROW()-2)+2)&lt;&gt;"",INDEX('Size (Model) (2)'!A:A,3*(ROW()-2)+2),"")</f>
        <v>45475</v>
      </c>
      <c r="B161">
        <f>IF($A161&lt;&gt;"",INDEX('Size (Model) (2)'!B:B,3*(ROW()-2)+3),"")</f>
        <v>0</v>
      </c>
      <c r="C161">
        <f>IF($A161&lt;&gt;"",INDEX('Size (Model) (2)'!C:C,3*(ROW()-2)+3),"")</f>
        <v>5.5446008663366329E-3</v>
      </c>
      <c r="D161">
        <f>IF($A161&lt;&gt;"",INDEX('Size (Model) (2)'!D:D,3*(ROW()-2)+3),"")</f>
        <v>-2.7760660807291667E-2</v>
      </c>
      <c r="E161">
        <f>IF($A161&lt;&gt;"",INDEX('Size (Model) (2)'!E:E,3*(ROW()-2)+3),"")</f>
        <v>0</v>
      </c>
      <c r="F161">
        <f>IF($A161&lt;&gt;"",INDEX('Size (Model) (2)'!F:F,3*(ROW()-2)+3),"")</f>
        <v>3.2968127208480566E-2</v>
      </c>
      <c r="G161">
        <f>IF($A161&lt;&gt;"",INDEX('Size (Model) (2)'!G:G,3*(ROW()-2)+3),"")</f>
        <v>3.7848550380228142E-2</v>
      </c>
      <c r="H161">
        <f>IF($A161&lt;&gt;"",INDEX('Size (Model) (2)'!H:H,3*(ROW()-2)+3),"")</f>
        <v>0</v>
      </c>
      <c r="I161">
        <f>IF($A161&lt;&gt;"",INDEX('Size (Model) (2)'!I:I,3*(ROW()-2)+3),"")</f>
        <v>-0.05</v>
      </c>
      <c r="J161">
        <f>IF($A161&lt;&gt;"",INDEX('Size (Model) (2)'!J:J,3*(ROW()-2)+3),"")</f>
        <v>0</v>
      </c>
      <c r="K161">
        <f>IF($A161&lt;&gt;"",INDEX('Size (Model) (2)'!K:K,3*(ROW()-2)+3),"")</f>
        <v>-9.5626309357541902E-3</v>
      </c>
      <c r="L161">
        <f>IF($A161&lt;&gt;"",INDEX('Size (Model) (2)'!L:L,3*(ROW()-2)+3),"")</f>
        <v>1.2754130434782612E-2</v>
      </c>
      <c r="M161">
        <f>IF($A161&lt;&gt;"",INDEX('Size (Model) (2)'!M:M,3*(ROW()-2)+3),"")</f>
        <v>0</v>
      </c>
      <c r="N161">
        <f>IF($A161&lt;&gt;"",INDEX('Size (Model) (2)'!N:N,3*(ROW()-2)+3),"")</f>
        <v>0</v>
      </c>
      <c r="O161">
        <f>IF($A161&lt;&gt;"",INDEX('Size (Model) (2)'!O:O,3*(ROW()-2)+3),"")</f>
        <v>0</v>
      </c>
      <c r="P161">
        <f>IF($A161&lt;&gt;"",INDEX('Size (Model) (2)'!P:P,3*(ROW()-2)+3),"")</f>
        <v>2.8216298539365872E-2</v>
      </c>
      <c r="Q161">
        <f>IF($A161&lt;&gt;"",INDEX('Size (Model) (2)'!Q:Q,3*(ROW()-2)+3),"")</f>
        <v>-1.7639282153539382E-2</v>
      </c>
      <c r="R161">
        <f>IF($A161&lt;&gt;"",INDEX('Size (Model) (2)'!R:R,3*(ROW()-2)+3),"")</f>
        <v>2.2359715670024226E-2</v>
      </c>
      <c r="S161">
        <f>IF($A161&lt;&gt;"",INDEX('Size (Model) (2)'!S:S,3*(ROW()-2)+3),"")</f>
        <v>0</v>
      </c>
      <c r="T161">
        <f>IF($A161&lt;&gt;"",INDEX('Size (Model) (2)'!T:T,3*(ROW()-2)+3),"")</f>
        <v>-0.05</v>
      </c>
      <c r="U161">
        <f>IF($A161&lt;&gt;"",INDEX('Size (Model) (2)'!U:U,3*(ROW()-2)+3),"")</f>
        <v>2.5810709459459461E-2</v>
      </c>
      <c r="V161">
        <f>IF($A161&lt;&gt;"",INDEX('Size (Model) (2)'!V:V,3*(ROW()-2)+3),"")</f>
        <v>2.5434765625000005E-2</v>
      </c>
      <c r="W161">
        <f>IF($A161&lt;&gt;"",INDEX('Size (Model) (2)'!W:W,3*(ROW()-2)+3),"")</f>
        <v>0</v>
      </c>
      <c r="X161">
        <f>IF($A161&lt;&gt;"",INDEX('Size (Model) (2)'!X:X,3*(ROW()-2)+3),"")</f>
        <v>0</v>
      </c>
      <c r="Y161">
        <f>IF($A161&lt;&gt;"",INDEX('Size (Model) (2)'!Y:Y,3*(ROW()-2)+3),"")</f>
        <v>0</v>
      </c>
      <c r="Z161">
        <f>IF($A161&lt;&gt;"",INDEX('Size (Model) (2)'!Z:Z,3*(ROW()-2)+3),"")</f>
        <v>0</v>
      </c>
    </row>
    <row r="162" spans="1:26" x14ac:dyDescent="0.2">
      <c r="A162" s="13">
        <f>IF(INDEX('Size (Model) (2)'!A:A,3*(ROW()-2)+2)&lt;&gt;"",INDEX('Size (Model) (2)'!A:A,3*(ROW()-2)+2),"")</f>
        <v>45476</v>
      </c>
      <c r="B162">
        <f>IF($A162&lt;&gt;"",INDEX('Size (Model) (2)'!B:B,3*(ROW()-2)+3),"")</f>
        <v>0</v>
      </c>
      <c r="C162">
        <f>IF($A162&lt;&gt;"",INDEX('Size (Model) (2)'!C:C,3*(ROW()-2)+3),"")</f>
        <v>0</v>
      </c>
      <c r="D162">
        <f>IF($A162&lt;&gt;"",INDEX('Size (Model) (2)'!D:D,3*(ROW()-2)+3),"")</f>
        <v>-2.7760660807291667E-2</v>
      </c>
      <c r="E162">
        <f>IF($A162&lt;&gt;"",INDEX('Size (Model) (2)'!E:E,3*(ROW()-2)+3),"")</f>
        <v>0</v>
      </c>
      <c r="F162">
        <f>IF($A162&lt;&gt;"",INDEX('Size (Model) (2)'!F:F,3*(ROW()-2)+3),"")</f>
        <v>3.2968127208480566E-2</v>
      </c>
      <c r="G162">
        <f>IF($A162&lt;&gt;"",INDEX('Size (Model) (2)'!G:G,3*(ROW()-2)+3),"")</f>
        <v>3.7848550380228142E-2</v>
      </c>
      <c r="H162">
        <f>IF($A162&lt;&gt;"",INDEX('Size (Model) (2)'!H:H,3*(ROW()-2)+3),"")</f>
        <v>0.05</v>
      </c>
      <c r="I162">
        <f>IF($A162&lt;&gt;"",INDEX('Size (Model) (2)'!I:I,3*(ROW()-2)+3),"")</f>
        <v>-0.05</v>
      </c>
      <c r="J162">
        <f>IF($A162&lt;&gt;"",INDEX('Size (Model) (2)'!J:J,3*(ROW()-2)+3),"")</f>
        <v>4.6362426350535953E-3</v>
      </c>
      <c r="K162">
        <f>IF($A162&lt;&gt;"",INDEX('Size (Model) (2)'!K:K,3*(ROW()-2)+3),"")</f>
        <v>-9.5626309357541902E-3</v>
      </c>
      <c r="L162">
        <f>IF($A162&lt;&gt;"",INDEX('Size (Model) (2)'!L:L,3*(ROW()-2)+3),"")</f>
        <v>0</v>
      </c>
      <c r="M162">
        <f>IF($A162&lt;&gt;"",INDEX('Size (Model) (2)'!M:M,3*(ROW()-2)+3),"")</f>
        <v>0</v>
      </c>
      <c r="N162">
        <f>IF($A162&lt;&gt;"",INDEX('Size (Model) (2)'!N:N,3*(ROW()-2)+3),"")</f>
        <v>0</v>
      </c>
      <c r="O162">
        <f>IF($A162&lt;&gt;"",INDEX('Size (Model) (2)'!O:O,3*(ROW()-2)+3),"")</f>
        <v>0</v>
      </c>
      <c r="P162">
        <f>IF($A162&lt;&gt;"",INDEX('Size (Model) (2)'!P:P,3*(ROW()-2)+3),"")</f>
        <v>4.6667202572347266E-3</v>
      </c>
      <c r="Q162">
        <f>IF($A162&lt;&gt;"",INDEX('Size (Model) (2)'!Q:Q,3*(ROW()-2)+3),"")</f>
        <v>-1.7639282153539382E-2</v>
      </c>
      <c r="R162">
        <f>IF($A162&lt;&gt;"",INDEX('Size (Model) (2)'!R:R,3*(ROW()-2)+3),"")</f>
        <v>2.2359715670024226E-2</v>
      </c>
      <c r="S162">
        <f>IF($A162&lt;&gt;"",INDEX('Size (Model) (2)'!S:S,3*(ROW()-2)+3),"")</f>
        <v>0</v>
      </c>
      <c r="T162">
        <f>IF($A162&lt;&gt;"",INDEX('Size (Model) (2)'!T:T,3*(ROW()-2)+3),"")</f>
        <v>-0.05</v>
      </c>
      <c r="U162">
        <f>IF($A162&lt;&gt;"",INDEX('Size (Model) (2)'!U:U,3*(ROW()-2)+3),"")</f>
        <v>2.5810709459459461E-2</v>
      </c>
      <c r="V162">
        <f>IF($A162&lt;&gt;"",INDEX('Size (Model) (2)'!V:V,3*(ROW()-2)+3),"")</f>
        <v>2.5434765625000005E-2</v>
      </c>
      <c r="W162">
        <f>IF($A162&lt;&gt;"",INDEX('Size (Model) (2)'!W:W,3*(ROW()-2)+3),"")</f>
        <v>0</v>
      </c>
      <c r="X162">
        <f>IF($A162&lt;&gt;"",INDEX('Size (Model) (2)'!X:X,3*(ROW()-2)+3),"")</f>
        <v>0</v>
      </c>
      <c r="Y162">
        <f>IF($A162&lt;&gt;"",INDEX('Size (Model) (2)'!Y:Y,3*(ROW()-2)+3),"")</f>
        <v>0</v>
      </c>
      <c r="Z162">
        <f>IF($A162&lt;&gt;"",INDEX('Size (Model) (2)'!Z:Z,3*(ROW()-2)+3),"")</f>
        <v>0</v>
      </c>
    </row>
    <row r="163" spans="1:26" x14ac:dyDescent="0.2">
      <c r="A163" s="13">
        <f>IF(INDEX('Size (Model) (2)'!A:A,3*(ROW()-2)+2)&lt;&gt;"",INDEX('Size (Model) (2)'!A:A,3*(ROW()-2)+2),"")</f>
        <v>45477</v>
      </c>
      <c r="B163">
        <f>IF($A163&lt;&gt;"",INDEX('Size (Model) (2)'!B:B,3*(ROW()-2)+3),"")</f>
        <v>0</v>
      </c>
      <c r="C163">
        <f>IF($A163&lt;&gt;"",INDEX('Size (Model) (2)'!C:C,3*(ROW()-2)+3),"")</f>
        <v>0</v>
      </c>
      <c r="D163">
        <f>IF($A163&lt;&gt;"",INDEX('Size (Model) (2)'!D:D,3*(ROW()-2)+3),"")</f>
        <v>-2.7760660807291667E-2</v>
      </c>
      <c r="E163">
        <f>IF($A163&lt;&gt;"",INDEX('Size (Model) (2)'!E:E,3*(ROW()-2)+3),"")</f>
        <v>0</v>
      </c>
      <c r="F163">
        <f>IF($A163&lt;&gt;"",INDEX('Size (Model) (2)'!F:F,3*(ROW()-2)+3),"")</f>
        <v>3.2968127208480566E-2</v>
      </c>
      <c r="G163">
        <f>IF($A163&lt;&gt;"",INDEX('Size (Model) (2)'!G:G,3*(ROW()-2)+3),"")</f>
        <v>3.7848550380228142E-2</v>
      </c>
      <c r="H163">
        <f>IF($A163&lt;&gt;"",INDEX('Size (Model) (2)'!H:H,3*(ROW()-2)+3),"")</f>
        <v>2.1189857142857146E-2</v>
      </c>
      <c r="I163">
        <f>IF($A163&lt;&gt;"",INDEX('Size (Model) (2)'!I:I,3*(ROW()-2)+3),"")</f>
        <v>-0.05</v>
      </c>
      <c r="J163">
        <f>IF($A163&lt;&gt;"",INDEX('Size (Model) (2)'!J:J,3*(ROW()-2)+3),"")</f>
        <v>0</v>
      </c>
      <c r="K163">
        <f>IF($A163&lt;&gt;"",INDEX('Size (Model) (2)'!K:K,3*(ROW()-2)+3),"")</f>
        <v>-9.5626309357541902E-3</v>
      </c>
      <c r="L163">
        <f>IF($A163&lt;&gt;"",INDEX('Size (Model) (2)'!L:L,3*(ROW()-2)+3),"")</f>
        <v>0</v>
      </c>
      <c r="M163">
        <f>IF($A163&lt;&gt;"",INDEX('Size (Model) (2)'!M:M,3*(ROW()-2)+3),"")</f>
        <v>0</v>
      </c>
      <c r="N163">
        <f>IF($A163&lt;&gt;"",INDEX('Size (Model) (2)'!N:N,3*(ROW()-2)+3),"")</f>
        <v>0</v>
      </c>
      <c r="O163">
        <f>IF($A163&lt;&gt;"",INDEX('Size (Model) (2)'!O:O,3*(ROW()-2)+3),"")</f>
        <v>0</v>
      </c>
      <c r="P163">
        <f>IF($A163&lt;&gt;"",INDEX('Size (Model) (2)'!P:P,3*(ROW()-2)+3),"")</f>
        <v>4.6667202572347266E-3</v>
      </c>
      <c r="Q163">
        <f>IF($A163&lt;&gt;"",INDEX('Size (Model) (2)'!Q:Q,3*(ROW()-2)+3),"")</f>
        <v>4.4402283612726655E-2</v>
      </c>
      <c r="R163">
        <f>IF($A163&lt;&gt;"",INDEX('Size (Model) (2)'!R:R,3*(ROW()-2)+3),"")</f>
        <v>2.2359715670024226E-2</v>
      </c>
      <c r="S163">
        <f>IF($A163&lt;&gt;"",INDEX('Size (Model) (2)'!S:S,3*(ROW()-2)+3),"")</f>
        <v>0</v>
      </c>
      <c r="T163">
        <f>IF($A163&lt;&gt;"",INDEX('Size (Model) (2)'!T:T,3*(ROW()-2)+3),"")</f>
        <v>-0.05</v>
      </c>
      <c r="U163">
        <f>IF($A163&lt;&gt;"",INDEX('Size (Model) (2)'!U:U,3*(ROW()-2)+3),"")</f>
        <v>2.5810709459459461E-2</v>
      </c>
      <c r="V163">
        <f>IF($A163&lt;&gt;"",INDEX('Size (Model) (2)'!V:V,3*(ROW()-2)+3),"")</f>
        <v>2.5434765625000005E-2</v>
      </c>
      <c r="W163">
        <f>IF($A163&lt;&gt;"",INDEX('Size (Model) (2)'!W:W,3*(ROW()-2)+3),"")</f>
        <v>0</v>
      </c>
      <c r="X163">
        <f>IF($A163&lt;&gt;"",INDEX('Size (Model) (2)'!X:X,3*(ROW()-2)+3),"")</f>
        <v>0</v>
      </c>
      <c r="Y163">
        <f>IF($A163&lt;&gt;"",INDEX('Size (Model) (2)'!Y:Y,3*(ROW()-2)+3),"")</f>
        <v>0</v>
      </c>
      <c r="Z163">
        <f>IF($A163&lt;&gt;"",INDEX('Size (Model) (2)'!Z:Z,3*(ROW()-2)+3),"")</f>
        <v>0</v>
      </c>
    </row>
    <row r="164" spans="1:26" x14ac:dyDescent="0.2">
      <c r="A164" s="13">
        <f>IF(INDEX('Size (Model) (2)'!A:A,3*(ROW()-2)+2)&lt;&gt;"",INDEX('Size (Model) (2)'!A:A,3*(ROW()-2)+2),"")</f>
        <v>45478</v>
      </c>
      <c r="B164">
        <f>IF($A164&lt;&gt;"",INDEX('Size (Model) (2)'!B:B,3*(ROW()-2)+3),"")</f>
        <v>0</v>
      </c>
      <c r="C164">
        <f>IF($A164&lt;&gt;"",INDEX('Size (Model) (2)'!C:C,3*(ROW()-2)+3),"")</f>
        <v>2.0982400849858359E-2</v>
      </c>
      <c r="D164">
        <f>IF($A164&lt;&gt;"",INDEX('Size (Model) (2)'!D:D,3*(ROW()-2)+3),"")</f>
        <v>-2.7760660807291667E-2</v>
      </c>
      <c r="E164">
        <f>IF($A164&lt;&gt;"",INDEX('Size (Model) (2)'!E:E,3*(ROW()-2)+3),"")</f>
        <v>0</v>
      </c>
      <c r="F164">
        <f>IF($A164&lt;&gt;"",INDEX('Size (Model) (2)'!F:F,3*(ROW()-2)+3),"")</f>
        <v>2.0140822569680486E-2</v>
      </c>
      <c r="G164">
        <f>IF($A164&lt;&gt;"",INDEX('Size (Model) (2)'!G:G,3*(ROW()-2)+3),"")</f>
        <v>3.0262665985699697E-2</v>
      </c>
      <c r="H164">
        <f>IF($A164&lt;&gt;"",INDEX('Size (Model) (2)'!H:H,3*(ROW()-2)+3),"")</f>
        <v>2.4586846473029042E-2</v>
      </c>
      <c r="I164">
        <f>IF($A164&lt;&gt;"",INDEX('Size (Model) (2)'!I:I,3*(ROW()-2)+3),"")</f>
        <v>-0.05</v>
      </c>
      <c r="J164">
        <f>IF($A164&lt;&gt;"",INDEX('Size (Model) (2)'!J:J,3*(ROW()-2)+3),"")</f>
        <v>0</v>
      </c>
      <c r="K164">
        <f>IF($A164&lt;&gt;"",INDEX('Size (Model) (2)'!K:K,3*(ROW()-2)+3),"")</f>
        <v>-0.05</v>
      </c>
      <c r="L164">
        <f>IF($A164&lt;&gt;"",INDEX('Size (Model) (2)'!L:L,3*(ROW()-2)+3),"")</f>
        <v>0</v>
      </c>
      <c r="M164">
        <f>IF($A164&lt;&gt;"",INDEX('Size (Model) (2)'!M:M,3*(ROW()-2)+3),"")</f>
        <v>0</v>
      </c>
      <c r="N164">
        <f>IF($A164&lt;&gt;"",INDEX('Size (Model) (2)'!N:N,3*(ROW()-2)+3),"")</f>
        <v>-2.4782225010455877E-2</v>
      </c>
      <c r="O164">
        <f>IF($A164&lt;&gt;"",INDEX('Size (Model) (2)'!O:O,3*(ROW()-2)+3),"")</f>
        <v>0</v>
      </c>
      <c r="P164">
        <f>IF($A164&lt;&gt;"",INDEX('Size (Model) (2)'!P:P,3*(ROW()-2)+3),"")</f>
        <v>4.6667202572347266E-3</v>
      </c>
      <c r="Q164">
        <f>IF($A164&lt;&gt;"",INDEX('Size (Model) (2)'!Q:Q,3*(ROW()-2)+3),"")</f>
        <v>4.4402283612726655E-2</v>
      </c>
      <c r="R164">
        <f>IF($A164&lt;&gt;"",INDEX('Size (Model) (2)'!R:R,3*(ROW()-2)+3),"")</f>
        <v>2.2359715670024226E-2</v>
      </c>
      <c r="S164">
        <f>IF($A164&lt;&gt;"",INDEX('Size (Model) (2)'!S:S,3*(ROW()-2)+3),"")</f>
        <v>0</v>
      </c>
      <c r="T164">
        <f>IF($A164&lt;&gt;"",INDEX('Size (Model) (2)'!T:T,3*(ROW()-2)+3),"")</f>
        <v>-0.05</v>
      </c>
      <c r="U164">
        <f>IF($A164&lt;&gt;"",INDEX('Size (Model) (2)'!U:U,3*(ROW()-2)+3),"")</f>
        <v>0</v>
      </c>
      <c r="V164">
        <f>IF($A164&lt;&gt;"",INDEX('Size (Model) (2)'!V:V,3*(ROW()-2)+3),"")</f>
        <v>2.5434765625000005E-2</v>
      </c>
      <c r="W164">
        <f>IF($A164&lt;&gt;"",INDEX('Size (Model) (2)'!W:W,3*(ROW()-2)+3),"")</f>
        <v>0</v>
      </c>
      <c r="X164">
        <f>IF($A164&lt;&gt;"",INDEX('Size (Model) (2)'!X:X,3*(ROW()-2)+3),"")</f>
        <v>0</v>
      </c>
      <c r="Y164">
        <f>IF($A164&lt;&gt;"",INDEX('Size (Model) (2)'!Y:Y,3*(ROW()-2)+3),"")</f>
        <v>0</v>
      </c>
      <c r="Z164">
        <f>IF($A164&lt;&gt;"",INDEX('Size (Model) (2)'!Z:Z,3*(ROW()-2)+3),"")</f>
        <v>0</v>
      </c>
    </row>
    <row r="165" spans="1:26" x14ac:dyDescent="0.2">
      <c r="A165" s="13">
        <f>IF(INDEX('Size (Model) (2)'!A:A,3*(ROW()-2)+2)&lt;&gt;"",INDEX('Size (Model) (2)'!A:A,3*(ROW()-2)+2),"")</f>
        <v>45481</v>
      </c>
      <c r="B165">
        <f>IF($A165&lt;&gt;"",INDEX('Size (Model) (2)'!B:B,3*(ROW()-2)+3),"")</f>
        <v>0</v>
      </c>
      <c r="C165">
        <f>IF($A165&lt;&gt;"",INDEX('Size (Model) (2)'!C:C,3*(ROW()-2)+3),"")</f>
        <v>2.0982400849858359E-2</v>
      </c>
      <c r="D165">
        <f>IF($A165&lt;&gt;"",INDEX('Size (Model) (2)'!D:D,3*(ROW()-2)+3),"")</f>
        <v>-2.7760660807291667E-2</v>
      </c>
      <c r="E165">
        <f>IF($A165&lt;&gt;"",INDEX('Size (Model) (2)'!E:E,3*(ROW()-2)+3),"")</f>
        <v>0</v>
      </c>
      <c r="F165">
        <f>IF($A165&lt;&gt;"",INDEX('Size (Model) (2)'!F:F,3*(ROW()-2)+3),"")</f>
        <v>2.0140822569680486E-2</v>
      </c>
      <c r="G165">
        <f>IF($A165&lt;&gt;"",INDEX('Size (Model) (2)'!G:G,3*(ROW()-2)+3),"")</f>
        <v>3.0262665985699697E-2</v>
      </c>
      <c r="H165">
        <f>IF($A165&lt;&gt;"",INDEX('Size (Model) (2)'!H:H,3*(ROW()-2)+3),"")</f>
        <v>2.4586846473029042E-2</v>
      </c>
      <c r="I165">
        <f>IF($A165&lt;&gt;"",INDEX('Size (Model) (2)'!I:I,3*(ROW()-2)+3),"")</f>
        <v>-0.05</v>
      </c>
      <c r="J165">
        <f>IF($A165&lt;&gt;"",INDEX('Size (Model) (2)'!J:J,3*(ROW()-2)+3),"")</f>
        <v>0</v>
      </c>
      <c r="K165">
        <f>IF($A165&lt;&gt;"",INDEX('Size (Model) (2)'!K:K,3*(ROW()-2)+3),"")</f>
        <v>-0.05</v>
      </c>
      <c r="L165">
        <f>IF($A165&lt;&gt;"",INDEX('Size (Model) (2)'!L:L,3*(ROW()-2)+3),"")</f>
        <v>0</v>
      </c>
      <c r="M165">
        <f>IF($A165&lt;&gt;"",INDEX('Size (Model) (2)'!M:M,3*(ROW()-2)+3),"")</f>
        <v>0</v>
      </c>
      <c r="N165">
        <f>IF($A165&lt;&gt;"",INDEX('Size (Model) (2)'!N:N,3*(ROW()-2)+3),"")</f>
        <v>-2.4782225010455877E-2</v>
      </c>
      <c r="O165">
        <f>IF($A165&lt;&gt;"",INDEX('Size (Model) (2)'!O:O,3*(ROW()-2)+3),"")</f>
        <v>0</v>
      </c>
      <c r="P165">
        <f>IF($A165&lt;&gt;"",INDEX('Size (Model) (2)'!P:P,3*(ROW()-2)+3),"")</f>
        <v>4.6667202572347266E-3</v>
      </c>
      <c r="Q165">
        <f>IF($A165&lt;&gt;"",INDEX('Size (Model) (2)'!Q:Q,3*(ROW()-2)+3),"")</f>
        <v>4.4402283612726655E-2</v>
      </c>
      <c r="R165">
        <f>IF($A165&lt;&gt;"",INDEX('Size (Model) (2)'!R:R,3*(ROW()-2)+3),"")</f>
        <v>2.2359715670024226E-2</v>
      </c>
      <c r="S165">
        <f>IF($A165&lt;&gt;"",INDEX('Size (Model) (2)'!S:S,3*(ROW()-2)+3),"")</f>
        <v>0</v>
      </c>
      <c r="T165">
        <f>IF($A165&lt;&gt;"",INDEX('Size (Model) (2)'!T:T,3*(ROW()-2)+3),"")</f>
        <v>-0.05</v>
      </c>
      <c r="U165">
        <f>IF($A165&lt;&gt;"",INDEX('Size (Model) (2)'!U:U,3*(ROW()-2)+3),"")</f>
        <v>0</v>
      </c>
      <c r="V165">
        <f>IF($A165&lt;&gt;"",INDEX('Size (Model) (2)'!V:V,3*(ROW()-2)+3),"")</f>
        <v>2.5434765625000005E-2</v>
      </c>
      <c r="W165">
        <f>IF($A165&lt;&gt;"",INDEX('Size (Model) (2)'!W:W,3*(ROW()-2)+3),"")</f>
        <v>0</v>
      </c>
      <c r="X165">
        <f>IF($A165&lt;&gt;"",INDEX('Size (Model) (2)'!X:X,3*(ROW()-2)+3),"")</f>
        <v>0</v>
      </c>
      <c r="Y165">
        <f>IF($A165&lt;&gt;"",INDEX('Size (Model) (2)'!Y:Y,3*(ROW()-2)+3),"")</f>
        <v>0</v>
      </c>
      <c r="Z165">
        <f>IF($A165&lt;&gt;"",INDEX('Size (Model) (2)'!Z:Z,3*(ROW()-2)+3),"")</f>
        <v>0</v>
      </c>
    </row>
    <row r="166" spans="1:26" x14ac:dyDescent="0.2">
      <c r="A166" s="13">
        <f>IF(INDEX('Size (Model) (2)'!A:A,3*(ROW()-2)+2)&lt;&gt;"",INDEX('Size (Model) (2)'!A:A,3*(ROW()-2)+2),"")</f>
        <v>45482</v>
      </c>
      <c r="B166">
        <f>IF($A166&lt;&gt;"",INDEX('Size (Model) (2)'!B:B,3*(ROW()-2)+3),"")</f>
        <v>0</v>
      </c>
      <c r="C166">
        <f>IF($A166&lt;&gt;"",INDEX('Size (Model) (2)'!C:C,3*(ROW()-2)+3),"")</f>
        <v>2.0982400849858359E-2</v>
      </c>
      <c r="D166">
        <f>IF($A166&lt;&gt;"",INDEX('Size (Model) (2)'!D:D,3*(ROW()-2)+3),"")</f>
        <v>-2.7760660807291667E-2</v>
      </c>
      <c r="E166">
        <f>IF($A166&lt;&gt;"",INDEX('Size (Model) (2)'!E:E,3*(ROW()-2)+3),"")</f>
        <v>0</v>
      </c>
      <c r="F166">
        <f>IF($A166&lt;&gt;"",INDEX('Size (Model) (2)'!F:F,3*(ROW()-2)+3),"")</f>
        <v>2.0140822569680486E-2</v>
      </c>
      <c r="G166">
        <f>IF($A166&lt;&gt;"",INDEX('Size (Model) (2)'!G:G,3*(ROW()-2)+3),"")</f>
        <v>3.0262665985699697E-2</v>
      </c>
      <c r="H166">
        <f>IF($A166&lt;&gt;"",INDEX('Size (Model) (2)'!H:H,3*(ROW()-2)+3),"")</f>
        <v>2.4586846473029042E-2</v>
      </c>
      <c r="I166">
        <f>IF($A166&lt;&gt;"",INDEX('Size (Model) (2)'!I:I,3*(ROW()-2)+3),"")</f>
        <v>0</v>
      </c>
      <c r="J166">
        <f>IF($A166&lt;&gt;"",INDEX('Size (Model) (2)'!J:J,3*(ROW()-2)+3),"")</f>
        <v>0</v>
      </c>
      <c r="K166">
        <f>IF($A166&lt;&gt;"",INDEX('Size (Model) (2)'!K:K,3*(ROW()-2)+3),"")</f>
        <v>-0.05</v>
      </c>
      <c r="L166">
        <f>IF($A166&lt;&gt;"",INDEX('Size (Model) (2)'!L:L,3*(ROW()-2)+3),"")</f>
        <v>0</v>
      </c>
      <c r="M166">
        <f>IF($A166&lt;&gt;"",INDEX('Size (Model) (2)'!M:M,3*(ROW()-2)+3),"")</f>
        <v>0</v>
      </c>
      <c r="N166">
        <f>IF($A166&lt;&gt;"",INDEX('Size (Model) (2)'!N:N,3*(ROW()-2)+3),"")</f>
        <v>-2.4782225010455877E-2</v>
      </c>
      <c r="O166">
        <f>IF($A166&lt;&gt;"",INDEX('Size (Model) (2)'!O:O,3*(ROW()-2)+3),"")</f>
        <v>0</v>
      </c>
      <c r="P166">
        <f>IF($A166&lt;&gt;"",INDEX('Size (Model) (2)'!P:P,3*(ROW()-2)+3),"")</f>
        <v>1.5836540570175438E-2</v>
      </c>
      <c r="Q166">
        <f>IF($A166&lt;&gt;"",INDEX('Size (Model) (2)'!Q:Q,3*(ROW()-2)+3),"")</f>
        <v>2.9861319779462443E-2</v>
      </c>
      <c r="R166">
        <f>IF($A166&lt;&gt;"",INDEX('Size (Model) (2)'!R:R,3*(ROW()-2)+3),"")</f>
        <v>2.2359715670024226E-2</v>
      </c>
      <c r="S166">
        <f>IF($A166&lt;&gt;"",INDEX('Size (Model) (2)'!S:S,3*(ROW()-2)+3),"")</f>
        <v>0</v>
      </c>
      <c r="T166">
        <f>IF($A166&lt;&gt;"",INDEX('Size (Model) (2)'!T:T,3*(ROW()-2)+3),"")</f>
        <v>-0.05</v>
      </c>
      <c r="U166">
        <f>IF($A166&lt;&gt;"",INDEX('Size (Model) (2)'!U:U,3*(ROW()-2)+3),"")</f>
        <v>0</v>
      </c>
      <c r="V166">
        <f>IF($A166&lt;&gt;"",INDEX('Size (Model) (2)'!V:V,3*(ROW()-2)+3),"")</f>
        <v>2.5434765625000005E-2</v>
      </c>
      <c r="W166">
        <f>IF($A166&lt;&gt;"",INDEX('Size (Model) (2)'!W:W,3*(ROW()-2)+3),"")</f>
        <v>0</v>
      </c>
      <c r="X166">
        <f>IF($A166&lt;&gt;"",INDEX('Size (Model) (2)'!X:X,3*(ROW()-2)+3),"")</f>
        <v>0</v>
      </c>
      <c r="Y166">
        <f>IF($A166&lt;&gt;"",INDEX('Size (Model) (2)'!Y:Y,3*(ROW()-2)+3),"")</f>
        <v>0</v>
      </c>
      <c r="Z166">
        <f>IF($A166&lt;&gt;"",INDEX('Size (Model) (2)'!Z:Z,3*(ROW()-2)+3),"")</f>
        <v>0</v>
      </c>
    </row>
    <row r="167" spans="1:26" x14ac:dyDescent="0.2">
      <c r="A167" s="13">
        <f>IF(INDEX('Size (Model) (2)'!A:A,3*(ROW()-2)+2)&lt;&gt;"",INDEX('Size (Model) (2)'!A:A,3*(ROW()-2)+2),"")</f>
        <v>45483</v>
      </c>
      <c r="B167">
        <f>IF($A167&lt;&gt;"",INDEX('Size (Model) (2)'!B:B,3*(ROW()-2)+3),"")</f>
        <v>0</v>
      </c>
      <c r="C167">
        <f>IF($A167&lt;&gt;"",INDEX('Size (Model) (2)'!C:C,3*(ROW()-2)+3),"")</f>
        <v>2.0982400849858359E-2</v>
      </c>
      <c r="D167">
        <f>IF($A167&lt;&gt;"",INDEX('Size (Model) (2)'!D:D,3*(ROW()-2)+3),"")</f>
        <v>-2.7760660807291667E-2</v>
      </c>
      <c r="E167">
        <f>IF($A167&lt;&gt;"",INDEX('Size (Model) (2)'!E:E,3*(ROW()-2)+3),"")</f>
        <v>0</v>
      </c>
      <c r="F167">
        <f>IF($A167&lt;&gt;"",INDEX('Size (Model) (2)'!F:F,3*(ROW()-2)+3),"")</f>
        <v>2.0140822569680486E-2</v>
      </c>
      <c r="G167">
        <f>IF($A167&lt;&gt;"",INDEX('Size (Model) (2)'!G:G,3*(ROW()-2)+3),"")</f>
        <v>3.0262665985699697E-2</v>
      </c>
      <c r="H167">
        <f>IF($A167&lt;&gt;"",INDEX('Size (Model) (2)'!H:H,3*(ROW()-2)+3),"")</f>
        <v>2.4586846473029042E-2</v>
      </c>
      <c r="I167">
        <f>IF($A167&lt;&gt;"",INDEX('Size (Model) (2)'!I:I,3*(ROW()-2)+3),"")</f>
        <v>0</v>
      </c>
      <c r="J167">
        <f>IF($A167&lt;&gt;"",INDEX('Size (Model) (2)'!J:J,3*(ROW()-2)+3),"")</f>
        <v>0</v>
      </c>
      <c r="K167">
        <f>IF($A167&lt;&gt;"",INDEX('Size (Model) (2)'!K:K,3*(ROW()-2)+3),"")</f>
        <v>-0.05</v>
      </c>
      <c r="L167">
        <f>IF($A167&lt;&gt;"",INDEX('Size (Model) (2)'!L:L,3*(ROW()-2)+3),"")</f>
        <v>0</v>
      </c>
      <c r="M167">
        <f>IF($A167&lt;&gt;"",INDEX('Size (Model) (2)'!M:M,3*(ROW()-2)+3),"")</f>
        <v>0</v>
      </c>
      <c r="N167">
        <f>IF($A167&lt;&gt;"",INDEX('Size (Model) (2)'!N:N,3*(ROW()-2)+3),"")</f>
        <v>-2.4782225010455877E-2</v>
      </c>
      <c r="O167">
        <f>IF($A167&lt;&gt;"",INDEX('Size (Model) (2)'!O:O,3*(ROW()-2)+3),"")</f>
        <v>0</v>
      </c>
      <c r="P167">
        <f>IF($A167&lt;&gt;"",INDEX('Size (Model) (2)'!P:P,3*(ROW()-2)+3),"")</f>
        <v>1.5836540570175438E-2</v>
      </c>
      <c r="Q167">
        <f>IF($A167&lt;&gt;"",INDEX('Size (Model) (2)'!Q:Q,3*(ROW()-2)+3),"")</f>
        <v>2.9861319779462443E-2</v>
      </c>
      <c r="R167">
        <f>IF($A167&lt;&gt;"",INDEX('Size (Model) (2)'!R:R,3*(ROW()-2)+3),"")</f>
        <v>2.2359715670024226E-2</v>
      </c>
      <c r="S167">
        <f>IF($A167&lt;&gt;"",INDEX('Size (Model) (2)'!S:S,3*(ROW()-2)+3),"")</f>
        <v>0</v>
      </c>
      <c r="T167">
        <f>IF($A167&lt;&gt;"",INDEX('Size (Model) (2)'!T:T,3*(ROW()-2)+3),"")</f>
        <v>-0.05</v>
      </c>
      <c r="U167">
        <f>IF($A167&lt;&gt;"",INDEX('Size (Model) (2)'!U:U,3*(ROW()-2)+3),"")</f>
        <v>0</v>
      </c>
      <c r="V167">
        <f>IF($A167&lt;&gt;"",INDEX('Size (Model) (2)'!V:V,3*(ROW()-2)+3),"")</f>
        <v>4.2755269019876627E-2</v>
      </c>
      <c r="W167">
        <f>IF($A167&lt;&gt;"",INDEX('Size (Model) (2)'!W:W,3*(ROW()-2)+3),"")</f>
        <v>0</v>
      </c>
      <c r="X167">
        <f>IF($A167&lt;&gt;"",INDEX('Size (Model) (2)'!X:X,3*(ROW()-2)+3),"")</f>
        <v>0</v>
      </c>
      <c r="Y167">
        <f>IF($A167&lt;&gt;"",INDEX('Size (Model) (2)'!Y:Y,3*(ROW()-2)+3),"")</f>
        <v>0</v>
      </c>
      <c r="Z167">
        <f>IF($A167&lt;&gt;"",INDEX('Size (Model) (2)'!Z:Z,3*(ROW()-2)+3),"")</f>
        <v>0</v>
      </c>
    </row>
    <row r="168" spans="1:26" x14ac:dyDescent="0.2">
      <c r="A168" s="13">
        <f>IF(INDEX('Size (Model) (2)'!A:A,3*(ROW()-2)+2)&lt;&gt;"",INDEX('Size (Model) (2)'!A:A,3*(ROW()-2)+2),"")</f>
        <v>45485</v>
      </c>
      <c r="B168">
        <f>IF($A168&lt;&gt;"",INDEX('Size (Model) (2)'!B:B,3*(ROW()-2)+3),"")</f>
        <v>0</v>
      </c>
      <c r="C168">
        <f>IF($A168&lt;&gt;"",INDEX('Size (Model) (2)'!C:C,3*(ROW()-2)+3),"")</f>
        <v>2.0982400849858359E-2</v>
      </c>
      <c r="D168">
        <f>IF($A168&lt;&gt;"",INDEX('Size (Model) (2)'!D:D,3*(ROW()-2)+3),"")</f>
        <v>-2.7760660807291667E-2</v>
      </c>
      <c r="E168">
        <f>IF($A168&lt;&gt;"",INDEX('Size (Model) (2)'!E:E,3*(ROW()-2)+3),"")</f>
        <v>0</v>
      </c>
      <c r="F168">
        <f>IF($A168&lt;&gt;"",INDEX('Size (Model) (2)'!F:F,3*(ROW()-2)+3),"")</f>
        <v>2.0140822569680486E-2</v>
      </c>
      <c r="G168">
        <f>IF($A168&lt;&gt;"",INDEX('Size (Model) (2)'!G:G,3*(ROW()-2)+3),"")</f>
        <v>3.0262665985699697E-2</v>
      </c>
      <c r="H168">
        <f>IF($A168&lt;&gt;"",INDEX('Size (Model) (2)'!H:H,3*(ROW()-2)+3),"")</f>
        <v>0</v>
      </c>
      <c r="I168">
        <f>IF($A168&lt;&gt;"",INDEX('Size (Model) (2)'!I:I,3*(ROW()-2)+3),"")</f>
        <v>1.1636267605633804E-2</v>
      </c>
      <c r="J168">
        <f>IF($A168&lt;&gt;"",INDEX('Size (Model) (2)'!J:J,3*(ROW()-2)+3),"")</f>
        <v>0</v>
      </c>
      <c r="K168">
        <f>IF($A168&lt;&gt;"",INDEX('Size (Model) (2)'!K:K,3*(ROW()-2)+3),"")</f>
        <v>-1.905824682814302E-2</v>
      </c>
      <c r="L168">
        <f>IF($A168&lt;&gt;"",INDEX('Size (Model) (2)'!L:L,3*(ROW()-2)+3),"")</f>
        <v>0</v>
      </c>
      <c r="M168">
        <f>IF($A168&lt;&gt;"",INDEX('Size (Model) (2)'!M:M,3*(ROW()-2)+3),"")</f>
        <v>0</v>
      </c>
      <c r="N168">
        <f>IF($A168&lt;&gt;"",INDEX('Size (Model) (2)'!N:N,3*(ROW()-2)+3),"")</f>
        <v>-2.4782225010455877E-2</v>
      </c>
      <c r="O168">
        <f>IF($A168&lt;&gt;"",INDEX('Size (Model) (2)'!O:O,3*(ROW()-2)+3),"")</f>
        <v>0</v>
      </c>
      <c r="P168">
        <f>IF($A168&lt;&gt;"",INDEX('Size (Model) (2)'!P:P,3*(ROW()-2)+3),"")</f>
        <v>6.3006673021925629E-3</v>
      </c>
      <c r="Q168">
        <f>IF($A168&lt;&gt;"",INDEX('Size (Model) (2)'!Q:Q,3*(ROW()-2)+3),"")</f>
        <v>2.3021246952281433E-2</v>
      </c>
      <c r="R168">
        <f>IF($A168&lt;&gt;"",INDEX('Size (Model) (2)'!R:R,3*(ROW()-2)+3),"")</f>
        <v>2.2359715670024226E-2</v>
      </c>
      <c r="S168">
        <f>IF($A168&lt;&gt;"",INDEX('Size (Model) (2)'!S:S,3*(ROW()-2)+3),"")</f>
        <v>0</v>
      </c>
      <c r="T168">
        <f>IF($A168&lt;&gt;"",INDEX('Size (Model) (2)'!T:T,3*(ROW()-2)+3),"")</f>
        <v>-0.05</v>
      </c>
      <c r="U168">
        <f>IF($A168&lt;&gt;"",INDEX('Size (Model) (2)'!U:U,3*(ROW()-2)+3),"")</f>
        <v>0</v>
      </c>
      <c r="V168">
        <f>IF($A168&lt;&gt;"",INDEX('Size (Model) (2)'!V:V,3*(ROW()-2)+3),"")</f>
        <v>4.2755269019876627E-2</v>
      </c>
      <c r="W168">
        <f>IF($A168&lt;&gt;"",INDEX('Size (Model) (2)'!W:W,3*(ROW()-2)+3),"")</f>
        <v>0</v>
      </c>
      <c r="X168">
        <f>IF($A168&lt;&gt;"",INDEX('Size (Model) (2)'!X:X,3*(ROW()-2)+3),"")</f>
        <v>0</v>
      </c>
      <c r="Y168">
        <f>IF($A168&lt;&gt;"",INDEX('Size (Model) (2)'!Y:Y,3*(ROW()-2)+3),"")</f>
        <v>0</v>
      </c>
      <c r="Z168">
        <f>IF($A168&lt;&gt;"",INDEX('Size (Model) (2)'!Z:Z,3*(ROW()-2)+3),"")</f>
        <v>0</v>
      </c>
    </row>
    <row r="169" spans="1:26" x14ac:dyDescent="0.2">
      <c r="A169" s="13">
        <f>IF(INDEX('Size (Model) (2)'!A:A,3*(ROW()-2)+2)&lt;&gt;"",INDEX('Size (Model) (2)'!A:A,3*(ROW()-2)+2),"")</f>
        <v>45488</v>
      </c>
      <c r="B169">
        <f>IF($A169&lt;&gt;"",INDEX('Size (Model) (2)'!B:B,3*(ROW()-2)+3),"")</f>
        <v>0</v>
      </c>
      <c r="C169">
        <f>IF($A169&lt;&gt;"",INDEX('Size (Model) (2)'!C:C,3*(ROW()-2)+3),"")</f>
        <v>2.0982400849858359E-2</v>
      </c>
      <c r="D169">
        <f>IF($A169&lt;&gt;"",INDEX('Size (Model) (2)'!D:D,3*(ROW()-2)+3),"")</f>
        <v>0.05</v>
      </c>
      <c r="E169">
        <f>IF($A169&lt;&gt;"",INDEX('Size (Model) (2)'!E:E,3*(ROW()-2)+3),"")</f>
        <v>0</v>
      </c>
      <c r="F169">
        <f>IF($A169&lt;&gt;"",INDEX('Size (Model) (2)'!F:F,3*(ROW()-2)+3),"")</f>
        <v>2.0140822569680486E-2</v>
      </c>
      <c r="G169">
        <f>IF($A169&lt;&gt;"",INDEX('Size (Model) (2)'!G:G,3*(ROW()-2)+3),"")</f>
        <v>3.0262665985699697E-2</v>
      </c>
      <c r="H169">
        <f>IF($A169&lt;&gt;"",INDEX('Size (Model) (2)'!H:H,3*(ROW()-2)+3),"")</f>
        <v>0</v>
      </c>
      <c r="I169">
        <f>IF($A169&lt;&gt;"",INDEX('Size (Model) (2)'!I:I,3*(ROW()-2)+3),"")</f>
        <v>-9.5632211538461548E-3</v>
      </c>
      <c r="J169">
        <f>IF($A169&lt;&gt;"",INDEX('Size (Model) (2)'!J:J,3*(ROW()-2)+3),"")</f>
        <v>0</v>
      </c>
      <c r="K169">
        <f>IF($A169&lt;&gt;"",INDEX('Size (Model) (2)'!K:K,3*(ROW()-2)+3),"")</f>
        <v>0</v>
      </c>
      <c r="L169">
        <f>IF($A169&lt;&gt;"",INDEX('Size (Model) (2)'!L:L,3*(ROW()-2)+3),"")</f>
        <v>0</v>
      </c>
      <c r="M169">
        <f>IF($A169&lt;&gt;"",INDEX('Size (Model) (2)'!M:M,3*(ROW()-2)+3),"")</f>
        <v>0</v>
      </c>
      <c r="N169">
        <f>IF($A169&lt;&gt;"",INDEX('Size (Model) (2)'!N:N,3*(ROW()-2)+3),"")</f>
        <v>-2.4782225010455877E-2</v>
      </c>
      <c r="O169">
        <f>IF($A169&lt;&gt;"",INDEX('Size (Model) (2)'!O:O,3*(ROW()-2)+3),"")</f>
        <v>0</v>
      </c>
      <c r="P169">
        <f>IF($A169&lt;&gt;"",INDEX('Size (Model) (2)'!P:P,3*(ROW()-2)+3),"")</f>
        <v>9.5945880764036276E-3</v>
      </c>
      <c r="Q169">
        <f>IF($A169&lt;&gt;"",INDEX('Size (Model) (2)'!Q:Q,3*(ROW()-2)+3),"")</f>
        <v>8.7029663983199165E-3</v>
      </c>
      <c r="R169">
        <f>IF($A169&lt;&gt;"",INDEX('Size (Model) (2)'!R:R,3*(ROW()-2)+3),"")</f>
        <v>2.2359715670024226E-2</v>
      </c>
      <c r="S169">
        <f>IF($A169&lt;&gt;"",INDEX('Size (Model) (2)'!S:S,3*(ROW()-2)+3),"")</f>
        <v>0</v>
      </c>
      <c r="T169">
        <f>IF($A169&lt;&gt;"",INDEX('Size (Model) (2)'!T:T,3*(ROW()-2)+3),"")</f>
        <v>-0.05</v>
      </c>
      <c r="U169">
        <f>IF($A169&lt;&gt;"",INDEX('Size (Model) (2)'!U:U,3*(ROW()-2)+3),"")</f>
        <v>0</v>
      </c>
      <c r="V169">
        <f>IF($A169&lt;&gt;"",INDEX('Size (Model) (2)'!V:V,3*(ROW()-2)+3),"")</f>
        <v>3.4060787671232884E-2</v>
      </c>
      <c r="W169">
        <f>IF($A169&lt;&gt;"",INDEX('Size (Model) (2)'!W:W,3*(ROW()-2)+3),"")</f>
        <v>0</v>
      </c>
      <c r="X169">
        <f>IF($A169&lt;&gt;"",INDEX('Size (Model) (2)'!X:X,3*(ROW()-2)+3),"")</f>
        <v>0</v>
      </c>
      <c r="Y169">
        <f>IF($A169&lt;&gt;"",INDEX('Size (Model) (2)'!Y:Y,3*(ROW()-2)+3),"")</f>
        <v>0</v>
      </c>
      <c r="Z169">
        <f>IF($A169&lt;&gt;"",INDEX('Size (Model) (2)'!Z:Z,3*(ROW()-2)+3),"")</f>
        <v>0</v>
      </c>
    </row>
    <row r="170" spans="1:26" x14ac:dyDescent="0.2">
      <c r="A170" s="13">
        <f>IF(INDEX('Size (Model) (2)'!A:A,3*(ROW()-2)+2)&lt;&gt;"",INDEX('Size (Model) (2)'!A:A,3*(ROW()-2)+2),"")</f>
        <v>45489</v>
      </c>
      <c r="B170">
        <f>IF($A170&lt;&gt;"",INDEX('Size (Model) (2)'!B:B,3*(ROW()-2)+3),"")</f>
        <v>0</v>
      </c>
      <c r="C170">
        <f>IF($A170&lt;&gt;"",INDEX('Size (Model) (2)'!C:C,3*(ROW()-2)+3),"")</f>
        <v>2.0982400849858359E-2</v>
      </c>
      <c r="D170">
        <f>IF($A170&lt;&gt;"",INDEX('Size (Model) (2)'!D:D,3*(ROW()-2)+3),"")</f>
        <v>0.05</v>
      </c>
      <c r="E170">
        <f>IF($A170&lt;&gt;"",INDEX('Size (Model) (2)'!E:E,3*(ROW()-2)+3),"")</f>
        <v>0</v>
      </c>
      <c r="F170">
        <f>IF($A170&lt;&gt;"",INDEX('Size (Model) (2)'!F:F,3*(ROW()-2)+3),"")</f>
        <v>2.0140822569680486E-2</v>
      </c>
      <c r="G170">
        <f>IF($A170&lt;&gt;"",INDEX('Size (Model) (2)'!G:G,3*(ROW()-2)+3),"")</f>
        <v>3.0262665985699697E-2</v>
      </c>
      <c r="H170">
        <f>IF($A170&lt;&gt;"",INDEX('Size (Model) (2)'!H:H,3*(ROW()-2)+3),"")</f>
        <v>0</v>
      </c>
      <c r="I170">
        <f>IF($A170&lt;&gt;"",INDEX('Size (Model) (2)'!I:I,3*(ROW()-2)+3),"")</f>
        <v>-9.5632211538461548E-3</v>
      </c>
      <c r="J170">
        <f>IF($A170&lt;&gt;"",INDEX('Size (Model) (2)'!J:J,3*(ROW()-2)+3),"")</f>
        <v>0</v>
      </c>
      <c r="K170">
        <f>IF($A170&lt;&gt;"",INDEX('Size (Model) (2)'!K:K,3*(ROW()-2)+3),"")</f>
        <v>0</v>
      </c>
      <c r="L170">
        <f>IF($A170&lt;&gt;"",INDEX('Size (Model) (2)'!L:L,3*(ROW()-2)+3),"")</f>
        <v>0</v>
      </c>
      <c r="M170">
        <f>IF($A170&lt;&gt;"",INDEX('Size (Model) (2)'!M:M,3*(ROW()-2)+3),"")</f>
        <v>0</v>
      </c>
      <c r="N170">
        <f>IF($A170&lt;&gt;"",INDEX('Size (Model) (2)'!N:N,3*(ROW()-2)+3),"")</f>
        <v>-2.4782225010455877E-2</v>
      </c>
      <c r="O170">
        <f>IF($A170&lt;&gt;"",INDEX('Size (Model) (2)'!O:O,3*(ROW()-2)+3),"")</f>
        <v>0</v>
      </c>
      <c r="P170">
        <f>IF($A170&lt;&gt;"",INDEX('Size (Model) (2)'!P:P,3*(ROW()-2)+3),"")</f>
        <v>9.5945880764036276E-3</v>
      </c>
      <c r="Q170">
        <f>IF($A170&lt;&gt;"",INDEX('Size (Model) (2)'!Q:Q,3*(ROW()-2)+3),"")</f>
        <v>8.7029663983199165E-3</v>
      </c>
      <c r="R170">
        <f>IF($A170&lt;&gt;"",INDEX('Size (Model) (2)'!R:R,3*(ROW()-2)+3),"")</f>
        <v>2.2359715670024226E-2</v>
      </c>
      <c r="S170">
        <f>IF($A170&lt;&gt;"",INDEX('Size (Model) (2)'!S:S,3*(ROW()-2)+3),"")</f>
        <v>0</v>
      </c>
      <c r="T170">
        <f>IF($A170&lt;&gt;"",INDEX('Size (Model) (2)'!T:T,3*(ROW()-2)+3),"")</f>
        <v>-0.05</v>
      </c>
      <c r="U170">
        <f>IF($A170&lt;&gt;"",INDEX('Size (Model) (2)'!U:U,3*(ROW()-2)+3),"")</f>
        <v>0</v>
      </c>
      <c r="V170">
        <f>IF($A170&lt;&gt;"",INDEX('Size (Model) (2)'!V:V,3*(ROW()-2)+3),"")</f>
        <v>3.4060787671232884E-2</v>
      </c>
      <c r="W170">
        <f>IF($A170&lt;&gt;"",INDEX('Size (Model) (2)'!W:W,3*(ROW()-2)+3),"")</f>
        <v>0</v>
      </c>
      <c r="X170">
        <f>IF($A170&lt;&gt;"",INDEX('Size (Model) (2)'!X:X,3*(ROW()-2)+3),"")</f>
        <v>0</v>
      </c>
      <c r="Y170">
        <f>IF($A170&lt;&gt;"",INDEX('Size (Model) (2)'!Y:Y,3*(ROW()-2)+3),"")</f>
        <v>0</v>
      </c>
      <c r="Z170">
        <f>IF($A170&lt;&gt;"",INDEX('Size (Model) (2)'!Z:Z,3*(ROW()-2)+3),"")</f>
        <v>0</v>
      </c>
    </row>
    <row r="171" spans="1:26" x14ac:dyDescent="0.2">
      <c r="A171" s="13">
        <f>IF(INDEX('Size (Model) (2)'!A:A,3*(ROW()-2)+2)&lt;&gt;"",INDEX('Size (Model) (2)'!A:A,3*(ROW()-2)+2),"")</f>
        <v>45490</v>
      </c>
      <c r="B171">
        <f>IF($A171&lt;&gt;"",INDEX('Size (Model) (2)'!B:B,3*(ROW()-2)+3),"")</f>
        <v>0</v>
      </c>
      <c r="C171">
        <f>IF($A171&lt;&gt;"",INDEX('Size (Model) (2)'!C:C,3*(ROW()-2)+3),"")</f>
        <v>2.0982400849858359E-2</v>
      </c>
      <c r="D171">
        <f>IF($A171&lt;&gt;"",INDEX('Size (Model) (2)'!D:D,3*(ROW()-2)+3),"")</f>
        <v>0.05</v>
      </c>
      <c r="E171">
        <f>IF($A171&lt;&gt;"",INDEX('Size (Model) (2)'!E:E,3*(ROW()-2)+3),"")</f>
        <v>0</v>
      </c>
      <c r="F171">
        <f>IF($A171&lt;&gt;"",INDEX('Size (Model) (2)'!F:F,3*(ROW()-2)+3),"")</f>
        <v>2.0140822569680486E-2</v>
      </c>
      <c r="G171">
        <f>IF($A171&lt;&gt;"",INDEX('Size (Model) (2)'!G:G,3*(ROW()-2)+3),"")</f>
        <v>3.0262665985699697E-2</v>
      </c>
      <c r="H171">
        <f>IF($A171&lt;&gt;"",INDEX('Size (Model) (2)'!H:H,3*(ROW()-2)+3),"")</f>
        <v>0</v>
      </c>
      <c r="I171">
        <f>IF($A171&lt;&gt;"",INDEX('Size (Model) (2)'!I:I,3*(ROW()-2)+3),"")</f>
        <v>-9.5632211538461548E-3</v>
      </c>
      <c r="J171">
        <f>IF($A171&lt;&gt;"",INDEX('Size (Model) (2)'!J:J,3*(ROW()-2)+3),"")</f>
        <v>0</v>
      </c>
      <c r="K171">
        <f>IF($A171&lt;&gt;"",INDEX('Size (Model) (2)'!K:K,3*(ROW()-2)+3),"")</f>
        <v>-8.8148371104815864E-3</v>
      </c>
      <c r="L171">
        <f>IF($A171&lt;&gt;"",INDEX('Size (Model) (2)'!L:L,3*(ROW()-2)+3),"")</f>
        <v>1.2509095477386933E-2</v>
      </c>
      <c r="M171">
        <f>IF($A171&lt;&gt;"",INDEX('Size (Model) (2)'!M:M,3*(ROW()-2)+3),"")</f>
        <v>0</v>
      </c>
      <c r="N171">
        <f>IF($A171&lt;&gt;"",INDEX('Size (Model) (2)'!N:N,3*(ROW()-2)+3),"")</f>
        <v>-2.4782225010455877E-2</v>
      </c>
      <c r="O171">
        <f>IF($A171&lt;&gt;"",INDEX('Size (Model) (2)'!O:O,3*(ROW()-2)+3),"")</f>
        <v>0</v>
      </c>
      <c r="P171">
        <f>IF($A171&lt;&gt;"",INDEX('Size (Model) (2)'!P:P,3*(ROW()-2)+3),"")</f>
        <v>4.8326732673267319E-3</v>
      </c>
      <c r="Q171">
        <f>IF($A171&lt;&gt;"",INDEX('Size (Model) (2)'!Q:Q,3*(ROW()-2)+3),"")</f>
        <v>0</v>
      </c>
      <c r="R171">
        <f>IF($A171&lt;&gt;"",INDEX('Size (Model) (2)'!R:R,3*(ROW()-2)+3),"")</f>
        <v>2.2359715670024226E-2</v>
      </c>
      <c r="S171">
        <f>IF($A171&lt;&gt;"",INDEX('Size (Model) (2)'!S:S,3*(ROW()-2)+3),"")</f>
        <v>0</v>
      </c>
      <c r="T171">
        <f>IF($A171&lt;&gt;"",INDEX('Size (Model) (2)'!T:T,3*(ROW()-2)+3),"")</f>
        <v>-0.05</v>
      </c>
      <c r="U171">
        <f>IF($A171&lt;&gt;"",INDEX('Size (Model) (2)'!U:U,3*(ROW()-2)+3),"")</f>
        <v>0</v>
      </c>
      <c r="V171">
        <f>IF($A171&lt;&gt;"",INDEX('Size (Model) (2)'!V:V,3*(ROW()-2)+3),"")</f>
        <v>2.5730188809261294E-2</v>
      </c>
      <c r="W171">
        <f>IF($A171&lt;&gt;"",INDEX('Size (Model) (2)'!W:W,3*(ROW()-2)+3),"")</f>
        <v>0</v>
      </c>
      <c r="X171">
        <f>IF($A171&lt;&gt;"",INDEX('Size (Model) (2)'!X:X,3*(ROW()-2)+3),"")</f>
        <v>0</v>
      </c>
      <c r="Y171">
        <f>IF($A171&lt;&gt;"",INDEX('Size (Model) (2)'!Y:Y,3*(ROW()-2)+3),"")</f>
        <v>0</v>
      </c>
      <c r="Z171">
        <f>IF($A171&lt;&gt;"",INDEX('Size (Model) (2)'!Z:Z,3*(ROW()-2)+3),"")</f>
        <v>0</v>
      </c>
    </row>
    <row r="172" spans="1:26" x14ac:dyDescent="0.2">
      <c r="A172" s="13">
        <f>IF(INDEX('Size (Model) (2)'!A:A,3*(ROW()-2)+2)&lt;&gt;"",INDEX('Size (Model) (2)'!A:A,3*(ROW()-2)+2),"")</f>
        <v>45491</v>
      </c>
      <c r="B172">
        <f>IF($A172&lt;&gt;"",INDEX('Size (Model) (2)'!B:B,3*(ROW()-2)+3),"")</f>
        <v>0</v>
      </c>
      <c r="C172">
        <f>IF($A172&lt;&gt;"",INDEX('Size (Model) (2)'!C:C,3*(ROW()-2)+3),"")</f>
        <v>2.0982400849858359E-2</v>
      </c>
      <c r="D172">
        <f>IF($A172&lt;&gt;"",INDEX('Size (Model) (2)'!D:D,3*(ROW()-2)+3),"")</f>
        <v>0.05</v>
      </c>
      <c r="E172">
        <f>IF($A172&lt;&gt;"",INDEX('Size (Model) (2)'!E:E,3*(ROW()-2)+3),"")</f>
        <v>0</v>
      </c>
      <c r="F172">
        <f>IF($A172&lt;&gt;"",INDEX('Size (Model) (2)'!F:F,3*(ROW()-2)+3),"")</f>
        <v>2.0140822569680486E-2</v>
      </c>
      <c r="G172">
        <f>IF($A172&lt;&gt;"",INDEX('Size (Model) (2)'!G:G,3*(ROW()-2)+3),"")</f>
        <v>3.0262665985699697E-2</v>
      </c>
      <c r="H172">
        <f>IF($A172&lt;&gt;"",INDEX('Size (Model) (2)'!H:H,3*(ROW()-2)+3),"")</f>
        <v>0</v>
      </c>
      <c r="I172">
        <f>IF($A172&lt;&gt;"",INDEX('Size (Model) (2)'!I:I,3*(ROW()-2)+3),"")</f>
        <v>-9.5632211538461548E-3</v>
      </c>
      <c r="J172">
        <f>IF($A172&lt;&gt;"",INDEX('Size (Model) (2)'!J:J,3*(ROW()-2)+3),"")</f>
        <v>5.035768529769136E-3</v>
      </c>
      <c r="K172">
        <f>IF($A172&lt;&gt;"",INDEX('Size (Model) (2)'!K:K,3*(ROW()-2)+3),"")</f>
        <v>-8.8148371104815864E-3</v>
      </c>
      <c r="L172">
        <f>IF($A172&lt;&gt;"",INDEX('Size (Model) (2)'!L:L,3*(ROW()-2)+3),"")</f>
        <v>0</v>
      </c>
      <c r="M172">
        <f>IF($A172&lt;&gt;"",INDEX('Size (Model) (2)'!M:M,3*(ROW()-2)+3),"")</f>
        <v>0</v>
      </c>
      <c r="N172">
        <f>IF($A172&lt;&gt;"",INDEX('Size (Model) (2)'!N:N,3*(ROW()-2)+3),"")</f>
        <v>-2.4782225010455877E-2</v>
      </c>
      <c r="O172">
        <f>IF($A172&lt;&gt;"",INDEX('Size (Model) (2)'!O:O,3*(ROW()-2)+3),"")</f>
        <v>0</v>
      </c>
      <c r="P172">
        <f>IF($A172&lt;&gt;"",INDEX('Size (Model) (2)'!P:P,3*(ROW()-2)+3),"")</f>
        <v>4.8326732673267319E-3</v>
      </c>
      <c r="Q172">
        <f>IF($A172&lt;&gt;"",INDEX('Size (Model) (2)'!Q:Q,3*(ROW()-2)+3),"")</f>
        <v>0</v>
      </c>
      <c r="R172">
        <f>IF($A172&lt;&gt;"",INDEX('Size (Model) (2)'!R:R,3*(ROW()-2)+3),"")</f>
        <v>2.2359715670024226E-2</v>
      </c>
      <c r="S172">
        <f>IF($A172&lt;&gt;"",INDEX('Size (Model) (2)'!S:S,3*(ROW()-2)+3),"")</f>
        <v>0</v>
      </c>
      <c r="T172">
        <f>IF($A172&lt;&gt;"",INDEX('Size (Model) (2)'!T:T,3*(ROW()-2)+3),"")</f>
        <v>-0.05</v>
      </c>
      <c r="U172">
        <f>IF($A172&lt;&gt;"",INDEX('Size (Model) (2)'!U:U,3*(ROW()-2)+3),"")</f>
        <v>0</v>
      </c>
      <c r="V172">
        <f>IF($A172&lt;&gt;"",INDEX('Size (Model) (2)'!V:V,3*(ROW()-2)+3),"")</f>
        <v>3.3832142857142852E-2</v>
      </c>
      <c r="W172">
        <f>IF($A172&lt;&gt;"",INDEX('Size (Model) (2)'!W:W,3*(ROW()-2)+3),"")</f>
        <v>0</v>
      </c>
      <c r="X172">
        <f>IF($A172&lt;&gt;"",INDEX('Size (Model) (2)'!X:X,3*(ROW()-2)+3),"")</f>
        <v>0</v>
      </c>
      <c r="Y172">
        <f>IF($A172&lt;&gt;"",INDEX('Size (Model) (2)'!Y:Y,3*(ROW()-2)+3),"")</f>
        <v>0</v>
      </c>
      <c r="Z172">
        <f>IF($A172&lt;&gt;"",INDEX('Size (Model) (2)'!Z:Z,3*(ROW()-2)+3),"")</f>
        <v>0</v>
      </c>
    </row>
    <row r="173" spans="1:26" x14ac:dyDescent="0.2">
      <c r="A173" s="13">
        <f>IF(INDEX('Size (Model) (2)'!A:A,3*(ROW()-2)+2)&lt;&gt;"",INDEX('Size (Model) (2)'!A:A,3*(ROW()-2)+2),"")</f>
        <v>45492</v>
      </c>
      <c r="B173">
        <f>IF($A173&lt;&gt;"",INDEX('Size (Model) (2)'!B:B,3*(ROW()-2)+3),"")</f>
        <v>7.0823596605744119E-3</v>
      </c>
      <c r="C173">
        <f>IF($A173&lt;&gt;"",INDEX('Size (Model) (2)'!C:C,3*(ROW()-2)+3),"")</f>
        <v>2.0071676797040167E-2</v>
      </c>
      <c r="D173">
        <f>IF($A173&lt;&gt;"",INDEX('Size (Model) (2)'!D:D,3*(ROW()-2)+3),"")</f>
        <v>0.05</v>
      </c>
      <c r="E173">
        <f>IF($A173&lt;&gt;"",INDEX('Size (Model) (2)'!E:E,3*(ROW()-2)+3),"")</f>
        <v>0</v>
      </c>
      <c r="F173">
        <f>IF($A173&lt;&gt;"",INDEX('Size (Model) (2)'!F:F,3*(ROW()-2)+3),"")</f>
        <v>2.0140822569680486E-2</v>
      </c>
      <c r="G173">
        <f>IF($A173&lt;&gt;"",INDEX('Size (Model) (2)'!G:G,3*(ROW()-2)+3),"")</f>
        <v>3.0262665985699697E-2</v>
      </c>
      <c r="H173">
        <f>IF($A173&lt;&gt;"",INDEX('Size (Model) (2)'!H:H,3*(ROW()-2)+3),"")</f>
        <v>0</v>
      </c>
      <c r="I173">
        <f>IF($A173&lt;&gt;"",INDEX('Size (Model) (2)'!I:I,3*(ROW()-2)+3),"")</f>
        <v>-9.5632211538461548E-3</v>
      </c>
      <c r="J173">
        <f>IF($A173&lt;&gt;"",INDEX('Size (Model) (2)'!J:J,3*(ROW()-2)+3),"")</f>
        <v>0</v>
      </c>
      <c r="K173">
        <f>IF($A173&lt;&gt;"",INDEX('Size (Model) (2)'!K:K,3*(ROW()-2)+3),"")</f>
        <v>-8.8148371104815864E-3</v>
      </c>
      <c r="L173">
        <f>IF($A173&lt;&gt;"",INDEX('Size (Model) (2)'!L:L,3*(ROW()-2)+3),"")</f>
        <v>0</v>
      </c>
      <c r="M173">
        <f>IF($A173&lt;&gt;"",INDEX('Size (Model) (2)'!M:M,3*(ROW()-2)+3),"")</f>
        <v>0</v>
      </c>
      <c r="N173">
        <f>IF($A173&lt;&gt;"",INDEX('Size (Model) (2)'!N:N,3*(ROW()-2)+3),"")</f>
        <v>-2.4782225010455877E-2</v>
      </c>
      <c r="O173">
        <f>IF($A173&lt;&gt;"",INDEX('Size (Model) (2)'!O:O,3*(ROW()-2)+3),"")</f>
        <v>0</v>
      </c>
      <c r="P173">
        <f>IF($A173&lt;&gt;"",INDEX('Size (Model) (2)'!P:P,3*(ROW()-2)+3),"")</f>
        <v>4.8326732673267319E-3</v>
      </c>
      <c r="Q173">
        <f>IF($A173&lt;&gt;"",INDEX('Size (Model) (2)'!Q:Q,3*(ROW()-2)+3),"")</f>
        <v>0</v>
      </c>
      <c r="R173">
        <f>IF($A173&lt;&gt;"",INDEX('Size (Model) (2)'!R:R,3*(ROW()-2)+3),"")</f>
        <v>2.2359715670024226E-2</v>
      </c>
      <c r="S173">
        <f>IF($A173&lt;&gt;"",INDEX('Size (Model) (2)'!S:S,3*(ROW()-2)+3),"")</f>
        <v>0</v>
      </c>
      <c r="T173">
        <f>IF($A173&lt;&gt;"",INDEX('Size (Model) (2)'!T:T,3*(ROW()-2)+3),"")</f>
        <v>-0.05</v>
      </c>
      <c r="U173">
        <f>IF($A173&lt;&gt;"",INDEX('Size (Model) (2)'!U:U,3*(ROW()-2)+3),"")</f>
        <v>0</v>
      </c>
      <c r="V173">
        <f>IF($A173&lt;&gt;"",INDEX('Size (Model) (2)'!V:V,3*(ROW()-2)+3),"")</f>
        <v>2.5486988255033555E-2</v>
      </c>
      <c r="W173">
        <f>IF($A173&lt;&gt;"",INDEX('Size (Model) (2)'!W:W,3*(ROW()-2)+3),"")</f>
        <v>0</v>
      </c>
      <c r="X173">
        <f>IF($A173&lt;&gt;"",INDEX('Size (Model) (2)'!X:X,3*(ROW()-2)+3),"")</f>
        <v>0</v>
      </c>
      <c r="Y173">
        <f>IF($A173&lt;&gt;"",INDEX('Size (Model) (2)'!Y:Y,3*(ROW()-2)+3),"")</f>
        <v>0</v>
      </c>
      <c r="Z173">
        <f>IF($A173&lt;&gt;"",INDEX('Size (Model) (2)'!Z:Z,3*(ROW()-2)+3),"")</f>
        <v>0</v>
      </c>
    </row>
    <row r="174" spans="1:26" x14ac:dyDescent="0.2">
      <c r="A174" s="13">
        <f>IF(INDEX('Size (Model) (2)'!A:A,3*(ROW()-2)+2)&lt;&gt;"",INDEX('Size (Model) (2)'!A:A,3*(ROW()-2)+2),"")</f>
        <v>45495</v>
      </c>
      <c r="B174">
        <f>IF($A174&lt;&gt;"",INDEX('Size (Model) (2)'!B:B,3*(ROW()-2)+3),"")</f>
        <v>0</v>
      </c>
      <c r="C174">
        <f>IF($A174&lt;&gt;"",INDEX('Size (Model) (2)'!C:C,3*(ROW()-2)+3),"")</f>
        <v>2.6763245091164095E-2</v>
      </c>
      <c r="D174">
        <f>IF($A174&lt;&gt;"",INDEX('Size (Model) (2)'!D:D,3*(ROW()-2)+3),"")</f>
        <v>0</v>
      </c>
      <c r="E174">
        <f>IF($A174&lt;&gt;"",INDEX('Size (Model) (2)'!E:E,3*(ROW()-2)+3),"")</f>
        <v>0</v>
      </c>
      <c r="F174">
        <f>IF($A174&lt;&gt;"",INDEX('Size (Model) (2)'!F:F,3*(ROW()-2)+3),"")</f>
        <v>2.0140822569680486E-2</v>
      </c>
      <c r="G174">
        <f>IF($A174&lt;&gt;"",INDEX('Size (Model) (2)'!G:G,3*(ROW()-2)+3),"")</f>
        <v>3.0262665985699697E-2</v>
      </c>
      <c r="H174">
        <f>IF($A174&lt;&gt;"",INDEX('Size (Model) (2)'!H:H,3*(ROW()-2)+3),"")</f>
        <v>0</v>
      </c>
      <c r="I174">
        <f>IF($A174&lt;&gt;"",INDEX('Size (Model) (2)'!I:I,3*(ROW()-2)+3),"")</f>
        <v>1.3306969142259414E-2</v>
      </c>
      <c r="J174">
        <f>IF($A174&lt;&gt;"",INDEX('Size (Model) (2)'!J:J,3*(ROW()-2)+3),"")</f>
        <v>0</v>
      </c>
      <c r="K174">
        <f>IF($A174&lt;&gt;"",INDEX('Size (Model) (2)'!K:K,3*(ROW()-2)+3),"")</f>
        <v>-8.8148371104815864E-3</v>
      </c>
      <c r="L174">
        <f>IF($A174&lt;&gt;"",INDEX('Size (Model) (2)'!L:L,3*(ROW()-2)+3),"")</f>
        <v>0</v>
      </c>
      <c r="M174">
        <f>IF($A174&lt;&gt;"",INDEX('Size (Model) (2)'!M:M,3*(ROW()-2)+3),"")</f>
        <v>0</v>
      </c>
      <c r="N174">
        <f>IF($A174&lt;&gt;"",INDEX('Size (Model) (2)'!N:N,3*(ROW()-2)+3),"")</f>
        <v>-2.4782225010455877E-2</v>
      </c>
      <c r="O174">
        <f>IF($A174&lt;&gt;"",INDEX('Size (Model) (2)'!O:O,3*(ROW()-2)+3),"")</f>
        <v>0</v>
      </c>
      <c r="P174">
        <f>IF($A174&lt;&gt;"",INDEX('Size (Model) (2)'!P:P,3*(ROW()-2)+3),"")</f>
        <v>4.8326732673267319E-3</v>
      </c>
      <c r="Q174">
        <f>IF($A174&lt;&gt;"",INDEX('Size (Model) (2)'!Q:Q,3*(ROW()-2)+3),"")</f>
        <v>2.6238836369886557E-2</v>
      </c>
      <c r="R174">
        <f>IF($A174&lt;&gt;"",INDEX('Size (Model) (2)'!R:R,3*(ROW()-2)+3),"")</f>
        <v>2.2359715670024226E-2</v>
      </c>
      <c r="S174">
        <f>IF($A174&lt;&gt;"",INDEX('Size (Model) (2)'!S:S,3*(ROW()-2)+3),"")</f>
        <v>0</v>
      </c>
      <c r="T174">
        <f>IF($A174&lt;&gt;"",INDEX('Size (Model) (2)'!T:T,3*(ROW()-2)+3),"")</f>
        <v>-0.05</v>
      </c>
      <c r="U174">
        <f>IF($A174&lt;&gt;"",INDEX('Size (Model) (2)'!U:U,3*(ROW()-2)+3),"")</f>
        <v>0</v>
      </c>
      <c r="V174">
        <f>IF($A174&lt;&gt;"",INDEX('Size (Model) (2)'!V:V,3*(ROW()-2)+3),"")</f>
        <v>2.5486988255033555E-2</v>
      </c>
      <c r="W174">
        <f>IF($A174&lt;&gt;"",INDEX('Size (Model) (2)'!W:W,3*(ROW()-2)+3),"")</f>
        <v>0</v>
      </c>
      <c r="X174">
        <f>IF($A174&lt;&gt;"",INDEX('Size (Model) (2)'!X:X,3*(ROW()-2)+3),"")</f>
        <v>0</v>
      </c>
      <c r="Y174">
        <f>IF($A174&lt;&gt;"",INDEX('Size (Model) (2)'!Y:Y,3*(ROW()-2)+3),"")</f>
        <v>0</v>
      </c>
      <c r="Z174">
        <f>IF($A174&lt;&gt;"",INDEX('Size (Model) (2)'!Z:Z,3*(ROW()-2)+3),"")</f>
        <v>0</v>
      </c>
    </row>
    <row r="175" spans="1:26" x14ac:dyDescent="0.2">
      <c r="A175" s="13">
        <f>IF(INDEX('Size (Model) (2)'!A:A,3*(ROW()-2)+2)&lt;&gt;"",INDEX('Size (Model) (2)'!A:A,3*(ROW()-2)+2),"")</f>
        <v>45496</v>
      </c>
      <c r="B175">
        <f>IF($A175&lt;&gt;"",INDEX('Size (Model) (2)'!B:B,3*(ROW()-2)+3),"")</f>
        <v>0</v>
      </c>
      <c r="C175">
        <f>IF($A175&lt;&gt;"",INDEX('Size (Model) (2)'!C:C,3*(ROW()-2)+3),"")</f>
        <v>2.6763245091164095E-2</v>
      </c>
      <c r="D175">
        <f>IF($A175&lt;&gt;"",INDEX('Size (Model) (2)'!D:D,3*(ROW()-2)+3),"")</f>
        <v>0</v>
      </c>
      <c r="E175">
        <f>IF($A175&lt;&gt;"",INDEX('Size (Model) (2)'!E:E,3*(ROW()-2)+3),"")</f>
        <v>0</v>
      </c>
      <c r="F175">
        <f>IF($A175&lt;&gt;"",INDEX('Size (Model) (2)'!F:F,3*(ROW()-2)+3),"")</f>
        <v>2.0140822569680486E-2</v>
      </c>
      <c r="G175">
        <f>IF($A175&lt;&gt;"",INDEX('Size (Model) (2)'!G:G,3*(ROW()-2)+3),"")</f>
        <v>3.0262665985699697E-2</v>
      </c>
      <c r="H175">
        <f>IF($A175&lt;&gt;"",INDEX('Size (Model) (2)'!H:H,3*(ROW()-2)+3),"")</f>
        <v>0</v>
      </c>
      <c r="I175">
        <f>IF($A175&lt;&gt;"",INDEX('Size (Model) (2)'!I:I,3*(ROW()-2)+3),"")</f>
        <v>1.3306969142259414E-2</v>
      </c>
      <c r="J175">
        <f>IF($A175&lt;&gt;"",INDEX('Size (Model) (2)'!J:J,3*(ROW()-2)+3),"")</f>
        <v>0</v>
      </c>
      <c r="K175">
        <f>IF($A175&lt;&gt;"",INDEX('Size (Model) (2)'!K:K,3*(ROW()-2)+3),"")</f>
        <v>-8.8148371104815864E-3</v>
      </c>
      <c r="L175">
        <f>IF($A175&lt;&gt;"",INDEX('Size (Model) (2)'!L:L,3*(ROW()-2)+3),"")</f>
        <v>0</v>
      </c>
      <c r="M175">
        <f>IF($A175&lt;&gt;"",INDEX('Size (Model) (2)'!M:M,3*(ROW()-2)+3),"")</f>
        <v>0</v>
      </c>
      <c r="N175">
        <f>IF($A175&lt;&gt;"",INDEX('Size (Model) (2)'!N:N,3*(ROW()-2)+3),"")</f>
        <v>-2.4782225010455877E-2</v>
      </c>
      <c r="O175">
        <f>IF($A175&lt;&gt;"",INDEX('Size (Model) (2)'!O:O,3*(ROW()-2)+3),"")</f>
        <v>0</v>
      </c>
      <c r="P175">
        <f>IF($A175&lt;&gt;"",INDEX('Size (Model) (2)'!P:P,3*(ROW()-2)+3),"")</f>
        <v>4.8326732673267319E-3</v>
      </c>
      <c r="Q175">
        <f>IF($A175&lt;&gt;"",INDEX('Size (Model) (2)'!Q:Q,3*(ROW()-2)+3),"")</f>
        <v>2.6238836369886557E-2</v>
      </c>
      <c r="R175">
        <f>IF($A175&lt;&gt;"",INDEX('Size (Model) (2)'!R:R,3*(ROW()-2)+3),"")</f>
        <v>2.2359715670024226E-2</v>
      </c>
      <c r="S175">
        <f>IF($A175&lt;&gt;"",INDEX('Size (Model) (2)'!S:S,3*(ROW()-2)+3),"")</f>
        <v>0</v>
      </c>
      <c r="T175">
        <f>IF($A175&lt;&gt;"",INDEX('Size (Model) (2)'!T:T,3*(ROW()-2)+3),"")</f>
        <v>-0.05</v>
      </c>
      <c r="U175">
        <f>IF($A175&lt;&gt;"",INDEX('Size (Model) (2)'!U:U,3*(ROW()-2)+3),"")</f>
        <v>0</v>
      </c>
      <c r="V175">
        <f>IF($A175&lt;&gt;"",INDEX('Size (Model) (2)'!V:V,3*(ROW()-2)+3),"")</f>
        <v>2.5486988255033555E-2</v>
      </c>
      <c r="W175">
        <f>IF($A175&lt;&gt;"",INDEX('Size (Model) (2)'!W:W,3*(ROW()-2)+3),"")</f>
        <v>0</v>
      </c>
      <c r="X175">
        <f>IF($A175&lt;&gt;"",INDEX('Size (Model) (2)'!X:X,3*(ROW()-2)+3),"")</f>
        <v>0</v>
      </c>
      <c r="Y175">
        <f>IF($A175&lt;&gt;"",INDEX('Size (Model) (2)'!Y:Y,3*(ROW()-2)+3),"")</f>
        <v>0</v>
      </c>
      <c r="Z175">
        <f>IF($A175&lt;&gt;"",INDEX('Size (Model) (2)'!Z:Z,3*(ROW()-2)+3),"")</f>
        <v>0</v>
      </c>
    </row>
    <row r="176" spans="1:26" x14ac:dyDescent="0.2">
      <c r="A176" s="13">
        <f>IF(INDEX('Size (Model) (2)'!A:A,3*(ROW()-2)+2)&lt;&gt;"",INDEX('Size (Model) (2)'!A:A,3*(ROW()-2)+2),"")</f>
        <v>45497</v>
      </c>
      <c r="B176">
        <f>IF($A176&lt;&gt;"",INDEX('Size (Model) (2)'!B:B,3*(ROW()-2)+3),"")</f>
        <v>0</v>
      </c>
      <c r="C176">
        <f>IF($A176&lt;&gt;"",INDEX('Size (Model) (2)'!C:C,3*(ROW()-2)+3),"")</f>
        <v>1.7300361570247932E-2</v>
      </c>
      <c r="D176">
        <f>IF($A176&lt;&gt;"",INDEX('Size (Model) (2)'!D:D,3*(ROW()-2)+3),"")</f>
        <v>0</v>
      </c>
      <c r="E176">
        <f>IF($A176&lt;&gt;"",INDEX('Size (Model) (2)'!E:E,3*(ROW()-2)+3),"")</f>
        <v>0</v>
      </c>
      <c r="F176">
        <f>IF($A176&lt;&gt;"",INDEX('Size (Model) (2)'!F:F,3*(ROW()-2)+3),"")</f>
        <v>2.0140822569680486E-2</v>
      </c>
      <c r="G176">
        <f>IF($A176&lt;&gt;"",INDEX('Size (Model) (2)'!G:G,3*(ROW()-2)+3),"")</f>
        <v>3.0262665985699697E-2</v>
      </c>
      <c r="H176">
        <f>IF($A176&lt;&gt;"",INDEX('Size (Model) (2)'!H:H,3*(ROW()-2)+3),"")</f>
        <v>1.9269273012552299E-2</v>
      </c>
      <c r="I176">
        <f>IF($A176&lt;&gt;"",INDEX('Size (Model) (2)'!I:I,3*(ROW()-2)+3),"")</f>
        <v>3.1893048822714674E-2</v>
      </c>
      <c r="J176">
        <f>IF($A176&lt;&gt;"",INDEX('Size (Model) (2)'!J:J,3*(ROW()-2)+3),"")</f>
        <v>0</v>
      </c>
      <c r="K176">
        <f>IF($A176&lt;&gt;"",INDEX('Size (Model) (2)'!K:K,3*(ROW()-2)+3),"")</f>
        <v>-8.8148371104815864E-3</v>
      </c>
      <c r="L176">
        <f>IF($A176&lt;&gt;"",INDEX('Size (Model) (2)'!L:L,3*(ROW()-2)+3),"")</f>
        <v>0</v>
      </c>
      <c r="M176">
        <f>IF($A176&lt;&gt;"",INDEX('Size (Model) (2)'!M:M,3*(ROW()-2)+3),"")</f>
        <v>0</v>
      </c>
      <c r="N176">
        <f>IF($A176&lt;&gt;"",INDEX('Size (Model) (2)'!N:N,3*(ROW()-2)+3),"")</f>
        <v>-2.4782225010455877E-2</v>
      </c>
      <c r="O176">
        <f>IF($A176&lt;&gt;"",INDEX('Size (Model) (2)'!O:O,3*(ROW()-2)+3),"")</f>
        <v>0</v>
      </c>
      <c r="P176">
        <f>IF($A176&lt;&gt;"",INDEX('Size (Model) (2)'!P:P,3*(ROW()-2)+3),"")</f>
        <v>0</v>
      </c>
      <c r="Q176">
        <f>IF($A176&lt;&gt;"",INDEX('Size (Model) (2)'!Q:Q,3*(ROW()-2)+3),"")</f>
        <v>2.6238836369886557E-2</v>
      </c>
      <c r="R176">
        <f>IF($A176&lt;&gt;"",INDEX('Size (Model) (2)'!R:R,3*(ROW()-2)+3),"")</f>
        <v>2.2359715670024226E-2</v>
      </c>
      <c r="S176">
        <f>IF($A176&lt;&gt;"",INDEX('Size (Model) (2)'!S:S,3*(ROW()-2)+3),"")</f>
        <v>0</v>
      </c>
      <c r="T176">
        <f>IF($A176&lt;&gt;"",INDEX('Size (Model) (2)'!T:T,3*(ROW()-2)+3),"")</f>
        <v>-0.05</v>
      </c>
      <c r="U176">
        <f>IF($A176&lt;&gt;"",INDEX('Size (Model) (2)'!U:U,3*(ROW()-2)+3),"")</f>
        <v>0</v>
      </c>
      <c r="V176">
        <f>IF($A176&lt;&gt;"",INDEX('Size (Model) (2)'!V:V,3*(ROW()-2)+3),"")</f>
        <v>2.5486988255033555E-2</v>
      </c>
      <c r="W176">
        <f>IF($A176&lt;&gt;"",INDEX('Size (Model) (2)'!W:W,3*(ROW()-2)+3),"")</f>
        <v>0</v>
      </c>
      <c r="X176">
        <f>IF($A176&lt;&gt;"",INDEX('Size (Model) (2)'!X:X,3*(ROW()-2)+3),"")</f>
        <v>0</v>
      </c>
      <c r="Y176">
        <f>IF($A176&lt;&gt;"",INDEX('Size (Model) (2)'!Y:Y,3*(ROW()-2)+3),"")</f>
        <v>0</v>
      </c>
      <c r="Z176">
        <f>IF($A176&lt;&gt;"",INDEX('Size (Model) (2)'!Z:Z,3*(ROW()-2)+3),"")</f>
        <v>0</v>
      </c>
    </row>
    <row r="177" spans="1:26" x14ac:dyDescent="0.2">
      <c r="A177" s="13">
        <f>IF(INDEX('Size (Model) (2)'!A:A,3*(ROW()-2)+2)&lt;&gt;"",INDEX('Size (Model) (2)'!A:A,3*(ROW()-2)+2),"")</f>
        <v>45498</v>
      </c>
      <c r="B177">
        <f>IF($A177&lt;&gt;"",INDEX('Size (Model) (2)'!B:B,3*(ROW()-2)+3),"")</f>
        <v>0</v>
      </c>
      <c r="C177">
        <f>IF($A177&lt;&gt;"",INDEX('Size (Model) (2)'!C:C,3*(ROW()-2)+3),"")</f>
        <v>1.7300361570247932E-2</v>
      </c>
      <c r="D177">
        <f>IF($A177&lt;&gt;"",INDEX('Size (Model) (2)'!D:D,3*(ROW()-2)+3),"")</f>
        <v>0.05</v>
      </c>
      <c r="E177">
        <f>IF($A177&lt;&gt;"",INDEX('Size (Model) (2)'!E:E,3*(ROW()-2)+3),"")</f>
        <v>0</v>
      </c>
      <c r="F177">
        <f>IF($A177&lt;&gt;"",INDEX('Size (Model) (2)'!F:F,3*(ROW()-2)+3),"")</f>
        <v>2.0140822569680486E-2</v>
      </c>
      <c r="G177">
        <f>IF($A177&lt;&gt;"",INDEX('Size (Model) (2)'!G:G,3*(ROW()-2)+3),"")</f>
        <v>3.0262665985699697E-2</v>
      </c>
      <c r="H177">
        <f>IF($A177&lt;&gt;"",INDEX('Size (Model) (2)'!H:H,3*(ROW()-2)+3),"")</f>
        <v>1.9269273012552299E-2</v>
      </c>
      <c r="I177">
        <f>IF($A177&lt;&gt;"",INDEX('Size (Model) (2)'!I:I,3*(ROW()-2)+3),"")</f>
        <v>-8.8392745844875324E-3</v>
      </c>
      <c r="J177">
        <f>IF($A177&lt;&gt;"",INDEX('Size (Model) (2)'!J:J,3*(ROW()-2)+3),"")</f>
        <v>0</v>
      </c>
      <c r="K177">
        <f>IF($A177&lt;&gt;"",INDEX('Size (Model) (2)'!K:K,3*(ROW()-2)+3),"")</f>
        <v>-8.8148371104815864E-3</v>
      </c>
      <c r="L177">
        <f>IF($A177&lt;&gt;"",INDEX('Size (Model) (2)'!L:L,3*(ROW()-2)+3),"")</f>
        <v>0</v>
      </c>
      <c r="M177">
        <f>IF($A177&lt;&gt;"",INDEX('Size (Model) (2)'!M:M,3*(ROW()-2)+3),"")</f>
        <v>0</v>
      </c>
      <c r="N177">
        <f>IF($A177&lt;&gt;"",INDEX('Size (Model) (2)'!N:N,3*(ROW()-2)+3),"")</f>
        <v>-2.4782225010455877E-2</v>
      </c>
      <c r="O177">
        <f>IF($A177&lt;&gt;"",INDEX('Size (Model) (2)'!O:O,3*(ROW()-2)+3),"")</f>
        <v>0</v>
      </c>
      <c r="P177">
        <f>IF($A177&lt;&gt;"",INDEX('Size (Model) (2)'!P:P,3*(ROW()-2)+3),"")</f>
        <v>4.8513540478905348E-3</v>
      </c>
      <c r="Q177">
        <f>IF($A177&lt;&gt;"",INDEX('Size (Model) (2)'!Q:Q,3*(ROW()-2)+3),"")</f>
        <v>0</v>
      </c>
      <c r="R177">
        <f>IF($A177&lt;&gt;"",INDEX('Size (Model) (2)'!R:R,3*(ROW()-2)+3),"")</f>
        <v>2.2359715670024226E-2</v>
      </c>
      <c r="S177">
        <f>IF($A177&lt;&gt;"",INDEX('Size (Model) (2)'!S:S,3*(ROW()-2)+3),"")</f>
        <v>0</v>
      </c>
      <c r="T177">
        <f>IF($A177&lt;&gt;"",INDEX('Size (Model) (2)'!T:T,3*(ROW()-2)+3),"")</f>
        <v>-0.05</v>
      </c>
      <c r="U177">
        <f>IF($A177&lt;&gt;"",INDEX('Size (Model) (2)'!U:U,3*(ROW()-2)+3),"")</f>
        <v>0</v>
      </c>
      <c r="V177">
        <f>IF($A177&lt;&gt;"",INDEX('Size (Model) (2)'!V:V,3*(ROW()-2)+3),"")</f>
        <v>2.5486988255033555E-2</v>
      </c>
      <c r="W177">
        <f>IF($A177&lt;&gt;"",INDEX('Size (Model) (2)'!W:W,3*(ROW()-2)+3),"")</f>
        <v>0</v>
      </c>
      <c r="X177">
        <f>IF($A177&lt;&gt;"",INDEX('Size (Model) (2)'!X:X,3*(ROW()-2)+3),"")</f>
        <v>0</v>
      </c>
      <c r="Y177">
        <f>IF($A177&lt;&gt;"",INDEX('Size (Model) (2)'!Y:Y,3*(ROW()-2)+3),"")</f>
        <v>0</v>
      </c>
      <c r="Z177">
        <f>IF($A177&lt;&gt;"",INDEX('Size (Model) (2)'!Z:Z,3*(ROW()-2)+3),"")</f>
        <v>0</v>
      </c>
    </row>
    <row r="178" spans="1:26" x14ac:dyDescent="0.2">
      <c r="A178" s="13">
        <f>IF(INDEX('Size (Model) (2)'!A:A,3*(ROW()-2)+2)&lt;&gt;"",INDEX('Size (Model) (2)'!A:A,3*(ROW()-2)+2),"")</f>
        <v>45499</v>
      </c>
      <c r="B178">
        <f>IF($A178&lt;&gt;"",INDEX('Size (Model) (2)'!B:B,3*(ROW()-2)+3),"")</f>
        <v>0</v>
      </c>
      <c r="C178">
        <f>IF($A178&lt;&gt;"",INDEX('Size (Model) (2)'!C:C,3*(ROW()-2)+3),"")</f>
        <v>1.7300361570247932E-2</v>
      </c>
      <c r="D178">
        <f>IF($A178&lt;&gt;"",INDEX('Size (Model) (2)'!D:D,3*(ROW()-2)+3),"")</f>
        <v>0.05</v>
      </c>
      <c r="E178">
        <f>IF($A178&lt;&gt;"",INDEX('Size (Model) (2)'!E:E,3*(ROW()-2)+3),"")</f>
        <v>0</v>
      </c>
      <c r="F178">
        <f>IF($A178&lt;&gt;"",INDEX('Size (Model) (2)'!F:F,3*(ROW()-2)+3),"")</f>
        <v>2.0140822569680486E-2</v>
      </c>
      <c r="G178">
        <f>IF($A178&lt;&gt;"",INDEX('Size (Model) (2)'!G:G,3*(ROW()-2)+3),"")</f>
        <v>3.0262665985699697E-2</v>
      </c>
      <c r="H178">
        <f>IF($A178&lt;&gt;"",INDEX('Size (Model) (2)'!H:H,3*(ROW()-2)+3),"")</f>
        <v>0</v>
      </c>
      <c r="I178">
        <f>IF($A178&lt;&gt;"",INDEX('Size (Model) (2)'!I:I,3*(ROW()-2)+3),"")</f>
        <v>-8.8392745844875324E-3</v>
      </c>
      <c r="J178">
        <f>IF($A178&lt;&gt;"",INDEX('Size (Model) (2)'!J:J,3*(ROW()-2)+3),"")</f>
        <v>0</v>
      </c>
      <c r="K178">
        <f>IF($A178&lt;&gt;"",INDEX('Size (Model) (2)'!K:K,3*(ROW()-2)+3),"")</f>
        <v>-8.8148371104815864E-3</v>
      </c>
      <c r="L178">
        <f>IF($A178&lt;&gt;"",INDEX('Size (Model) (2)'!L:L,3*(ROW()-2)+3),"")</f>
        <v>0</v>
      </c>
      <c r="M178">
        <f>IF($A178&lt;&gt;"",INDEX('Size (Model) (2)'!M:M,3*(ROW()-2)+3),"")</f>
        <v>0</v>
      </c>
      <c r="N178">
        <f>IF($A178&lt;&gt;"",INDEX('Size (Model) (2)'!N:N,3*(ROW()-2)+3),"")</f>
        <v>-2.4782225010455877E-2</v>
      </c>
      <c r="O178">
        <f>IF($A178&lt;&gt;"",INDEX('Size (Model) (2)'!O:O,3*(ROW()-2)+3),"")</f>
        <v>0</v>
      </c>
      <c r="P178">
        <f>IF($A178&lt;&gt;"",INDEX('Size (Model) (2)'!P:P,3*(ROW()-2)+3),"")</f>
        <v>4.8513540478905348E-3</v>
      </c>
      <c r="Q178">
        <f>IF($A178&lt;&gt;"",INDEX('Size (Model) (2)'!Q:Q,3*(ROW()-2)+3),"")</f>
        <v>2.6408943514644349E-2</v>
      </c>
      <c r="R178">
        <f>IF($A178&lt;&gt;"",INDEX('Size (Model) (2)'!R:R,3*(ROW()-2)+3),"")</f>
        <v>2.2359715670024226E-2</v>
      </c>
      <c r="S178">
        <f>IF($A178&lt;&gt;"",INDEX('Size (Model) (2)'!S:S,3*(ROW()-2)+3),"")</f>
        <v>0</v>
      </c>
      <c r="T178">
        <f>IF($A178&lt;&gt;"",INDEX('Size (Model) (2)'!T:T,3*(ROW()-2)+3),"")</f>
        <v>-0.05</v>
      </c>
      <c r="U178">
        <f>IF($A178&lt;&gt;"",INDEX('Size (Model) (2)'!U:U,3*(ROW()-2)+3),"")</f>
        <v>0</v>
      </c>
      <c r="V178">
        <f>IF($A178&lt;&gt;"",INDEX('Size (Model) (2)'!V:V,3*(ROW()-2)+3),"")</f>
        <v>2.5486988255033555E-2</v>
      </c>
      <c r="W178">
        <f>IF($A178&lt;&gt;"",INDEX('Size (Model) (2)'!W:W,3*(ROW()-2)+3),"")</f>
        <v>0</v>
      </c>
      <c r="X178">
        <f>IF($A178&lt;&gt;"",INDEX('Size (Model) (2)'!X:X,3*(ROW()-2)+3),"")</f>
        <v>0</v>
      </c>
      <c r="Y178">
        <f>IF($A178&lt;&gt;"",INDEX('Size (Model) (2)'!Y:Y,3*(ROW()-2)+3),"")</f>
        <v>0</v>
      </c>
      <c r="Z178">
        <f>IF($A178&lt;&gt;"",INDEX('Size (Model) (2)'!Z:Z,3*(ROW()-2)+3),"")</f>
        <v>0</v>
      </c>
    </row>
    <row r="179" spans="1:26" x14ac:dyDescent="0.2">
      <c r="A179" s="13">
        <f>IF(INDEX('Size (Model) (2)'!A:A,3*(ROW()-2)+2)&lt;&gt;"",INDEX('Size (Model) (2)'!A:A,3*(ROW()-2)+2),"")</f>
        <v>45502</v>
      </c>
      <c r="B179">
        <f>IF($A179&lt;&gt;"",INDEX('Size (Model) (2)'!B:B,3*(ROW()-2)+3),"")</f>
        <v>0</v>
      </c>
      <c r="C179">
        <f>IF($A179&lt;&gt;"",INDEX('Size (Model) (2)'!C:C,3*(ROW()-2)+3),"")</f>
        <v>1.7300361570247932E-2</v>
      </c>
      <c r="D179">
        <f>IF($A179&lt;&gt;"",INDEX('Size (Model) (2)'!D:D,3*(ROW()-2)+3),"")</f>
        <v>0.05</v>
      </c>
      <c r="E179">
        <f>IF($A179&lt;&gt;"",INDEX('Size (Model) (2)'!E:E,3*(ROW()-2)+3),"")</f>
        <v>0</v>
      </c>
      <c r="F179">
        <f>IF($A179&lt;&gt;"",INDEX('Size (Model) (2)'!F:F,3*(ROW()-2)+3),"")</f>
        <v>2.0140822569680486E-2</v>
      </c>
      <c r="G179">
        <f>IF($A179&lt;&gt;"",INDEX('Size (Model) (2)'!G:G,3*(ROW()-2)+3),"")</f>
        <v>3.0262665985699697E-2</v>
      </c>
      <c r="H179">
        <f>IF($A179&lt;&gt;"",INDEX('Size (Model) (2)'!H:H,3*(ROW()-2)+3),"")</f>
        <v>0</v>
      </c>
      <c r="I179">
        <f>IF($A179&lt;&gt;"",INDEX('Size (Model) (2)'!I:I,3*(ROW()-2)+3),"")</f>
        <v>-1.7477195121951221E-2</v>
      </c>
      <c r="J179">
        <f>IF($A179&lt;&gt;"",INDEX('Size (Model) (2)'!J:J,3*(ROW()-2)+3),"")</f>
        <v>0</v>
      </c>
      <c r="K179">
        <f>IF($A179&lt;&gt;"",INDEX('Size (Model) (2)'!K:K,3*(ROW()-2)+3),"")</f>
        <v>-8.8148371104815864E-3</v>
      </c>
      <c r="L179">
        <f>IF($A179&lt;&gt;"",INDEX('Size (Model) (2)'!L:L,3*(ROW()-2)+3),"")</f>
        <v>0</v>
      </c>
      <c r="M179">
        <f>IF($A179&lt;&gt;"",INDEX('Size (Model) (2)'!M:M,3*(ROW()-2)+3),"")</f>
        <v>0</v>
      </c>
      <c r="N179">
        <f>IF($A179&lt;&gt;"",INDEX('Size (Model) (2)'!N:N,3*(ROW()-2)+3),"")</f>
        <v>-2.4782225010455877E-2</v>
      </c>
      <c r="O179">
        <f>IF($A179&lt;&gt;"",INDEX('Size (Model) (2)'!O:O,3*(ROW()-2)+3),"")</f>
        <v>0</v>
      </c>
      <c r="P179">
        <f>IF($A179&lt;&gt;"",INDEX('Size (Model) (2)'!P:P,3*(ROW()-2)+3),"")</f>
        <v>4.8513540478905348E-3</v>
      </c>
      <c r="Q179">
        <f>IF($A179&lt;&gt;"",INDEX('Size (Model) (2)'!Q:Q,3*(ROW()-2)+3),"")</f>
        <v>2.6408943514644349E-2</v>
      </c>
      <c r="R179">
        <f>IF($A179&lt;&gt;"",INDEX('Size (Model) (2)'!R:R,3*(ROW()-2)+3),"")</f>
        <v>2.2359715670024226E-2</v>
      </c>
      <c r="S179">
        <f>IF($A179&lt;&gt;"",INDEX('Size (Model) (2)'!S:S,3*(ROW()-2)+3),"")</f>
        <v>0</v>
      </c>
      <c r="T179">
        <f>IF($A179&lt;&gt;"",INDEX('Size (Model) (2)'!T:T,3*(ROW()-2)+3),"")</f>
        <v>-0.05</v>
      </c>
      <c r="U179">
        <f>IF($A179&lt;&gt;"",INDEX('Size (Model) (2)'!U:U,3*(ROW()-2)+3),"")</f>
        <v>0</v>
      </c>
      <c r="V179">
        <f>IF($A179&lt;&gt;"",INDEX('Size (Model) (2)'!V:V,3*(ROW()-2)+3),"")</f>
        <v>2.5486988255033555E-2</v>
      </c>
      <c r="W179">
        <f>IF($A179&lt;&gt;"",INDEX('Size (Model) (2)'!W:W,3*(ROW()-2)+3),"")</f>
        <v>0</v>
      </c>
      <c r="X179">
        <f>IF($A179&lt;&gt;"",INDEX('Size (Model) (2)'!X:X,3*(ROW()-2)+3),"")</f>
        <v>0</v>
      </c>
      <c r="Y179">
        <f>IF($A179&lt;&gt;"",INDEX('Size (Model) (2)'!Y:Y,3*(ROW()-2)+3),"")</f>
        <v>0</v>
      </c>
      <c r="Z179">
        <f>IF($A179&lt;&gt;"",INDEX('Size (Model) (2)'!Z:Z,3*(ROW()-2)+3),"")</f>
        <v>0</v>
      </c>
    </row>
    <row r="180" spans="1:26" x14ac:dyDescent="0.2">
      <c r="A180" s="13">
        <f>IF(INDEX('Size (Model) (2)'!A:A,3*(ROW()-2)+2)&lt;&gt;"",INDEX('Size (Model) (2)'!A:A,3*(ROW()-2)+2),"")</f>
        <v>45503</v>
      </c>
      <c r="B180">
        <f>IF($A180&lt;&gt;"",INDEX('Size (Model) (2)'!B:B,3*(ROW()-2)+3),"")</f>
        <v>0</v>
      </c>
      <c r="C180">
        <f>IF($A180&lt;&gt;"",INDEX('Size (Model) (2)'!C:C,3*(ROW()-2)+3),"")</f>
        <v>1.7300361570247932E-2</v>
      </c>
      <c r="D180">
        <f>IF($A180&lt;&gt;"",INDEX('Size (Model) (2)'!D:D,3*(ROW()-2)+3),"")</f>
        <v>0.05</v>
      </c>
      <c r="E180">
        <f>IF($A180&lt;&gt;"",INDEX('Size (Model) (2)'!E:E,3*(ROW()-2)+3),"")</f>
        <v>0</v>
      </c>
      <c r="F180">
        <f>IF($A180&lt;&gt;"",INDEX('Size (Model) (2)'!F:F,3*(ROW()-2)+3),"")</f>
        <v>2.0140822569680486E-2</v>
      </c>
      <c r="G180">
        <f>IF($A180&lt;&gt;"",INDEX('Size (Model) (2)'!G:G,3*(ROW()-2)+3),"")</f>
        <v>3.0262665985699697E-2</v>
      </c>
      <c r="H180">
        <f>IF($A180&lt;&gt;"",INDEX('Size (Model) (2)'!H:H,3*(ROW()-2)+3),"")</f>
        <v>0</v>
      </c>
      <c r="I180">
        <f>IF($A180&lt;&gt;"",INDEX('Size (Model) (2)'!I:I,3*(ROW()-2)+3),"")</f>
        <v>-9.5779344073647875E-3</v>
      </c>
      <c r="J180">
        <f>IF($A180&lt;&gt;"",INDEX('Size (Model) (2)'!J:J,3*(ROW()-2)+3),"")</f>
        <v>0</v>
      </c>
      <c r="K180">
        <f>IF($A180&lt;&gt;"",INDEX('Size (Model) (2)'!K:K,3*(ROW()-2)+3),"")</f>
        <v>0</v>
      </c>
      <c r="L180">
        <f>IF($A180&lt;&gt;"",INDEX('Size (Model) (2)'!L:L,3*(ROW()-2)+3),"")</f>
        <v>0</v>
      </c>
      <c r="M180">
        <f>IF($A180&lt;&gt;"",INDEX('Size (Model) (2)'!M:M,3*(ROW()-2)+3),"")</f>
        <v>0</v>
      </c>
      <c r="N180">
        <f>IF($A180&lt;&gt;"",INDEX('Size (Model) (2)'!N:N,3*(ROW()-2)+3),"")</f>
        <v>-2.4782225010455877E-2</v>
      </c>
      <c r="O180">
        <f>IF($A180&lt;&gt;"",INDEX('Size (Model) (2)'!O:O,3*(ROW()-2)+3),"")</f>
        <v>0</v>
      </c>
      <c r="P180">
        <f>IF($A180&lt;&gt;"",INDEX('Size (Model) (2)'!P:P,3*(ROW()-2)+3),"")</f>
        <v>4.8513540478905348E-3</v>
      </c>
      <c r="Q180">
        <f>IF($A180&lt;&gt;"",INDEX('Size (Model) (2)'!Q:Q,3*(ROW()-2)+3),"")</f>
        <v>2.6408943514644349E-2</v>
      </c>
      <c r="R180">
        <f>IF($A180&lt;&gt;"",INDEX('Size (Model) (2)'!R:R,3*(ROW()-2)+3),"")</f>
        <v>2.2359715670024226E-2</v>
      </c>
      <c r="S180">
        <f>IF($A180&lt;&gt;"",INDEX('Size (Model) (2)'!S:S,3*(ROW()-2)+3),"")</f>
        <v>0</v>
      </c>
      <c r="T180">
        <f>IF($A180&lt;&gt;"",INDEX('Size (Model) (2)'!T:T,3*(ROW()-2)+3),"")</f>
        <v>-0.05</v>
      </c>
      <c r="U180">
        <f>IF($A180&lt;&gt;"",INDEX('Size (Model) (2)'!U:U,3*(ROW()-2)+3),"")</f>
        <v>0</v>
      </c>
      <c r="V180">
        <f>IF($A180&lt;&gt;"",INDEX('Size (Model) (2)'!V:V,3*(ROW()-2)+3),"")</f>
        <v>4.2150025320729242E-2</v>
      </c>
      <c r="W180">
        <f>IF($A180&lt;&gt;"",INDEX('Size (Model) (2)'!W:W,3*(ROW()-2)+3),"")</f>
        <v>0</v>
      </c>
      <c r="X180">
        <f>IF($A180&lt;&gt;"",INDEX('Size (Model) (2)'!X:X,3*(ROW()-2)+3),"")</f>
        <v>0</v>
      </c>
      <c r="Y180">
        <f>IF($A180&lt;&gt;"",INDEX('Size (Model) (2)'!Y:Y,3*(ROW()-2)+3),"")</f>
        <v>0</v>
      </c>
      <c r="Z180">
        <f>IF($A180&lt;&gt;"",INDEX('Size (Model) (2)'!Z:Z,3*(ROW()-2)+3),"")</f>
        <v>0</v>
      </c>
    </row>
    <row r="181" spans="1:26" x14ac:dyDescent="0.2">
      <c r="A181" s="13">
        <f>IF(INDEX('Size (Model) (2)'!A:A,3*(ROW()-2)+2)&lt;&gt;"",INDEX('Size (Model) (2)'!A:A,3*(ROW()-2)+2),"")</f>
        <v>45504</v>
      </c>
      <c r="B181">
        <f>IF($A181&lt;&gt;"",INDEX('Size (Model) (2)'!B:B,3*(ROW()-2)+3),"")</f>
        <v>0</v>
      </c>
      <c r="C181">
        <f>IF($A181&lt;&gt;"",INDEX('Size (Model) (2)'!C:C,3*(ROW()-2)+3),"")</f>
        <v>1.7300361570247932E-2</v>
      </c>
      <c r="D181">
        <f>IF($A181&lt;&gt;"",INDEX('Size (Model) (2)'!D:D,3*(ROW()-2)+3),"")</f>
        <v>0.05</v>
      </c>
      <c r="E181">
        <f>IF($A181&lt;&gt;"",INDEX('Size (Model) (2)'!E:E,3*(ROW()-2)+3),"")</f>
        <v>0</v>
      </c>
      <c r="F181">
        <f>IF($A181&lt;&gt;"",INDEX('Size (Model) (2)'!F:F,3*(ROW()-2)+3),"")</f>
        <v>2.0140822569680486E-2</v>
      </c>
      <c r="G181">
        <f>IF($A181&lt;&gt;"",INDEX('Size (Model) (2)'!G:G,3*(ROW()-2)+3),"")</f>
        <v>3.0262665985699697E-2</v>
      </c>
      <c r="H181">
        <f>IF($A181&lt;&gt;"",INDEX('Size (Model) (2)'!H:H,3*(ROW()-2)+3),"")</f>
        <v>0</v>
      </c>
      <c r="I181">
        <f>IF($A181&lt;&gt;"",INDEX('Size (Model) (2)'!I:I,3*(ROW()-2)+3),"")</f>
        <v>-1.7559721254355402E-2</v>
      </c>
      <c r="J181">
        <f>IF($A181&lt;&gt;"",INDEX('Size (Model) (2)'!J:J,3*(ROW()-2)+3),"")</f>
        <v>0</v>
      </c>
      <c r="K181">
        <f>IF($A181&lt;&gt;"",INDEX('Size (Model) (2)'!K:K,3*(ROW()-2)+3),"")</f>
        <v>-1.3807232876712329E-2</v>
      </c>
      <c r="L181">
        <f>IF($A181&lt;&gt;"",INDEX('Size (Model) (2)'!L:L,3*(ROW()-2)+3),"")</f>
        <v>0</v>
      </c>
      <c r="M181">
        <f>IF($A181&lt;&gt;"",INDEX('Size (Model) (2)'!M:M,3*(ROW()-2)+3),"")</f>
        <v>0</v>
      </c>
      <c r="N181">
        <f>IF($A181&lt;&gt;"",INDEX('Size (Model) (2)'!N:N,3*(ROW()-2)+3),"")</f>
        <v>-2.4782225010455877E-2</v>
      </c>
      <c r="O181">
        <f>IF($A181&lt;&gt;"",INDEX('Size (Model) (2)'!O:O,3*(ROW()-2)+3),"")</f>
        <v>0</v>
      </c>
      <c r="P181">
        <f>IF($A181&lt;&gt;"",INDEX('Size (Model) (2)'!P:P,3*(ROW()-2)+3),"")</f>
        <v>4.8513540478905348E-3</v>
      </c>
      <c r="Q181">
        <f>IF($A181&lt;&gt;"",INDEX('Size (Model) (2)'!Q:Q,3*(ROW()-2)+3),"")</f>
        <v>1.7342188575361319E-2</v>
      </c>
      <c r="R181">
        <f>IF($A181&lt;&gt;"",INDEX('Size (Model) (2)'!R:R,3*(ROW()-2)+3),"")</f>
        <v>2.2359715670024226E-2</v>
      </c>
      <c r="S181">
        <f>IF($A181&lt;&gt;"",INDEX('Size (Model) (2)'!S:S,3*(ROW()-2)+3),"")</f>
        <v>0</v>
      </c>
      <c r="T181">
        <f>IF($A181&lt;&gt;"",INDEX('Size (Model) (2)'!T:T,3*(ROW()-2)+3),"")</f>
        <v>-0.05</v>
      </c>
      <c r="U181">
        <f>IF($A181&lt;&gt;"",INDEX('Size (Model) (2)'!U:U,3*(ROW()-2)+3),"")</f>
        <v>-1.0695331069609508E-2</v>
      </c>
      <c r="V181">
        <f>IF($A181&lt;&gt;"",INDEX('Size (Model) (2)'!V:V,3*(ROW()-2)+3),"")</f>
        <v>0.05</v>
      </c>
      <c r="W181">
        <f>IF($A181&lt;&gt;"",INDEX('Size (Model) (2)'!W:W,3*(ROW()-2)+3),"")</f>
        <v>0</v>
      </c>
      <c r="X181">
        <f>IF($A181&lt;&gt;"",INDEX('Size (Model) (2)'!X:X,3*(ROW()-2)+3),"")</f>
        <v>0</v>
      </c>
      <c r="Y181">
        <f>IF($A181&lt;&gt;"",INDEX('Size (Model) (2)'!Y:Y,3*(ROW()-2)+3),"")</f>
        <v>0</v>
      </c>
      <c r="Z181">
        <f>IF($A181&lt;&gt;"",INDEX('Size (Model) (2)'!Z:Z,3*(ROW()-2)+3),"")</f>
        <v>0</v>
      </c>
    </row>
    <row r="182" spans="1:26" x14ac:dyDescent="0.2">
      <c r="A182" s="13">
        <f>IF(INDEX('Size (Model) (2)'!A:A,3*(ROW()-2)+2)&lt;&gt;"",INDEX('Size (Model) (2)'!A:A,3*(ROW()-2)+2),"")</f>
        <v>45505</v>
      </c>
      <c r="B182">
        <f>IF($A182&lt;&gt;"",INDEX('Size (Model) (2)'!B:B,3*(ROW()-2)+3),"")</f>
        <v>0</v>
      </c>
      <c r="C182">
        <f>IF($A182&lt;&gt;"",INDEX('Size (Model) (2)'!C:C,3*(ROW()-2)+3),"")</f>
        <v>1.7300361570247932E-2</v>
      </c>
      <c r="D182">
        <f>IF($A182&lt;&gt;"",INDEX('Size (Model) (2)'!D:D,3*(ROW()-2)+3),"")</f>
        <v>0.05</v>
      </c>
      <c r="E182">
        <f>IF($A182&lt;&gt;"",INDEX('Size (Model) (2)'!E:E,3*(ROW()-2)+3),"")</f>
        <v>0</v>
      </c>
      <c r="F182">
        <f>IF($A182&lt;&gt;"",INDEX('Size (Model) (2)'!F:F,3*(ROW()-2)+3),"")</f>
        <v>2.0140822569680486E-2</v>
      </c>
      <c r="G182">
        <f>IF($A182&lt;&gt;"",INDEX('Size (Model) (2)'!G:G,3*(ROW()-2)+3),"")</f>
        <v>3.0262665985699697E-2</v>
      </c>
      <c r="H182">
        <f>IF($A182&lt;&gt;"",INDEX('Size (Model) (2)'!H:H,3*(ROW()-2)+3),"")</f>
        <v>0</v>
      </c>
      <c r="I182">
        <f>IF($A182&lt;&gt;"",INDEX('Size (Model) (2)'!I:I,3*(ROW()-2)+3),"")</f>
        <v>-1.7559721254355402E-2</v>
      </c>
      <c r="J182">
        <f>IF($A182&lt;&gt;"",INDEX('Size (Model) (2)'!J:J,3*(ROW()-2)+3),"")</f>
        <v>0</v>
      </c>
      <c r="K182">
        <f>IF($A182&lt;&gt;"",INDEX('Size (Model) (2)'!K:K,3*(ROW()-2)+3),"")</f>
        <v>-1.3807232876712329E-2</v>
      </c>
      <c r="L182">
        <f>IF($A182&lt;&gt;"",INDEX('Size (Model) (2)'!L:L,3*(ROW()-2)+3),"")</f>
        <v>0</v>
      </c>
      <c r="M182">
        <f>IF($A182&lt;&gt;"",INDEX('Size (Model) (2)'!M:M,3*(ROW()-2)+3),"")</f>
        <v>0</v>
      </c>
      <c r="N182">
        <f>IF($A182&lt;&gt;"",INDEX('Size (Model) (2)'!N:N,3*(ROW()-2)+3),"")</f>
        <v>-2.4782225010455877E-2</v>
      </c>
      <c r="O182">
        <f>IF($A182&lt;&gt;"",INDEX('Size (Model) (2)'!O:O,3*(ROW()-2)+3),"")</f>
        <v>0</v>
      </c>
      <c r="P182">
        <f>IF($A182&lt;&gt;"",INDEX('Size (Model) (2)'!P:P,3*(ROW()-2)+3),"")</f>
        <v>9.9164909197422355E-3</v>
      </c>
      <c r="Q182">
        <f>IF($A182&lt;&gt;"",INDEX('Size (Model) (2)'!Q:Q,3*(ROW()-2)+3),"")</f>
        <v>2.5900552533151981E-2</v>
      </c>
      <c r="R182">
        <f>IF($A182&lt;&gt;"",INDEX('Size (Model) (2)'!R:R,3*(ROW()-2)+3),"")</f>
        <v>2.2359715670024226E-2</v>
      </c>
      <c r="S182">
        <f>IF($A182&lt;&gt;"",INDEX('Size (Model) (2)'!S:S,3*(ROW()-2)+3),"")</f>
        <v>0</v>
      </c>
      <c r="T182">
        <f>IF($A182&lt;&gt;"",INDEX('Size (Model) (2)'!T:T,3*(ROW()-2)+3),"")</f>
        <v>-0.05</v>
      </c>
      <c r="U182">
        <f>IF($A182&lt;&gt;"",INDEX('Size (Model) (2)'!U:U,3*(ROW()-2)+3),"")</f>
        <v>-1.0695331069609508E-2</v>
      </c>
      <c r="V182">
        <f>IF($A182&lt;&gt;"",INDEX('Size (Model) (2)'!V:V,3*(ROW()-2)+3),"")</f>
        <v>4.1353705211726377E-2</v>
      </c>
      <c r="W182">
        <f>IF($A182&lt;&gt;"",INDEX('Size (Model) (2)'!W:W,3*(ROW()-2)+3),"")</f>
        <v>0</v>
      </c>
      <c r="X182">
        <f>IF($A182&lt;&gt;"",INDEX('Size (Model) (2)'!X:X,3*(ROW()-2)+3),"")</f>
        <v>0</v>
      </c>
      <c r="Y182">
        <f>IF($A182&lt;&gt;"",INDEX('Size (Model) (2)'!Y:Y,3*(ROW()-2)+3),"")</f>
        <v>0</v>
      </c>
      <c r="Z182">
        <f>IF($A182&lt;&gt;"",INDEX('Size (Model) (2)'!Z:Z,3*(ROW()-2)+3),"")</f>
        <v>0</v>
      </c>
    </row>
    <row r="183" spans="1:26" x14ac:dyDescent="0.2">
      <c r="A183" s="13">
        <f>IF(INDEX('Size (Model) (2)'!A:A,3*(ROW()-2)+2)&lt;&gt;"",INDEX('Size (Model) (2)'!A:A,3*(ROW()-2)+2),"")</f>
        <v>45506</v>
      </c>
      <c r="B183">
        <f>IF($A183&lt;&gt;"",INDEX('Size (Model) (2)'!B:B,3*(ROW()-2)+3),"")</f>
        <v>0</v>
      </c>
      <c r="C183">
        <f>IF($A183&lt;&gt;"",INDEX('Size (Model) (2)'!C:C,3*(ROW()-2)+3),"")</f>
        <v>1.7300361570247932E-2</v>
      </c>
      <c r="D183">
        <f>IF($A183&lt;&gt;"",INDEX('Size (Model) (2)'!D:D,3*(ROW()-2)+3),"")</f>
        <v>0.05</v>
      </c>
      <c r="E183">
        <f>IF($A183&lt;&gt;"",INDEX('Size (Model) (2)'!E:E,3*(ROW()-2)+3),"")</f>
        <v>0</v>
      </c>
      <c r="F183">
        <f>IF($A183&lt;&gt;"",INDEX('Size (Model) (2)'!F:F,3*(ROW()-2)+3),"")</f>
        <v>0</v>
      </c>
      <c r="G183">
        <f>IF($A183&lt;&gt;"",INDEX('Size (Model) (2)'!G:G,3*(ROW()-2)+3),"")</f>
        <v>3.0262665985699697E-2</v>
      </c>
      <c r="H183">
        <f>IF($A183&lt;&gt;"",INDEX('Size (Model) (2)'!H:H,3*(ROW()-2)+3),"")</f>
        <v>0</v>
      </c>
      <c r="I183">
        <f>IF($A183&lt;&gt;"",INDEX('Size (Model) (2)'!I:I,3*(ROW()-2)+3),"")</f>
        <v>-2.666767061281337E-2</v>
      </c>
      <c r="J183">
        <f>IF($A183&lt;&gt;"",INDEX('Size (Model) (2)'!J:J,3*(ROW()-2)+3),"")</f>
        <v>0</v>
      </c>
      <c r="K183">
        <f>IF($A183&lt;&gt;"",INDEX('Size (Model) (2)'!K:K,3*(ROW()-2)+3),"")</f>
        <v>-1.3807232876712329E-2</v>
      </c>
      <c r="L183">
        <f>IF($A183&lt;&gt;"",INDEX('Size (Model) (2)'!L:L,3*(ROW()-2)+3),"")</f>
        <v>1.3227901554404144E-2</v>
      </c>
      <c r="M183">
        <f>IF($A183&lt;&gt;"",INDEX('Size (Model) (2)'!M:M,3*(ROW()-2)+3),"")</f>
        <v>0</v>
      </c>
      <c r="N183">
        <f>IF($A183&lt;&gt;"",INDEX('Size (Model) (2)'!N:N,3*(ROW()-2)+3),"")</f>
        <v>-2.4782225010455877E-2</v>
      </c>
      <c r="O183">
        <f>IF($A183&lt;&gt;"",INDEX('Size (Model) (2)'!O:O,3*(ROW()-2)+3),"")</f>
        <v>0</v>
      </c>
      <c r="P183">
        <f>IF($A183&lt;&gt;"",INDEX('Size (Model) (2)'!P:P,3*(ROW()-2)+3),"")</f>
        <v>9.9164909197422355E-3</v>
      </c>
      <c r="Q183">
        <f>IF($A183&lt;&gt;"",INDEX('Size (Model) (2)'!Q:Q,3*(ROW()-2)+3),"")</f>
        <v>2.5900552533151981E-2</v>
      </c>
      <c r="R183">
        <f>IF($A183&lt;&gt;"",INDEX('Size (Model) (2)'!R:R,3*(ROW()-2)+3),"")</f>
        <v>2.2359715670024226E-2</v>
      </c>
      <c r="S183">
        <f>IF($A183&lt;&gt;"",INDEX('Size (Model) (2)'!S:S,3*(ROW()-2)+3),"")</f>
        <v>0</v>
      </c>
      <c r="T183">
        <f>IF($A183&lt;&gt;"",INDEX('Size (Model) (2)'!T:T,3*(ROW()-2)+3),"")</f>
        <v>-0.05</v>
      </c>
      <c r="U183">
        <f>IF($A183&lt;&gt;"",INDEX('Size (Model) (2)'!U:U,3*(ROW()-2)+3),"")</f>
        <v>-1.0695331069609508E-2</v>
      </c>
      <c r="V183">
        <f>IF($A183&lt;&gt;"",INDEX('Size (Model) (2)'!V:V,3*(ROW()-2)+3),"")</f>
        <v>4.1353705211726377E-2</v>
      </c>
      <c r="W183">
        <f>IF($A183&lt;&gt;"",INDEX('Size (Model) (2)'!W:W,3*(ROW()-2)+3),"")</f>
        <v>0</v>
      </c>
      <c r="X183">
        <f>IF($A183&lt;&gt;"",INDEX('Size (Model) (2)'!X:X,3*(ROW()-2)+3),"")</f>
        <v>0</v>
      </c>
      <c r="Y183">
        <f>IF($A183&lt;&gt;"",INDEX('Size (Model) (2)'!Y:Y,3*(ROW()-2)+3),"")</f>
        <v>0</v>
      </c>
      <c r="Z183">
        <f>IF($A183&lt;&gt;"",INDEX('Size (Model) (2)'!Z:Z,3*(ROW()-2)+3),"")</f>
        <v>0</v>
      </c>
    </row>
    <row r="184" spans="1:26" x14ac:dyDescent="0.2">
      <c r="A184" s="13">
        <f>IF(INDEX('Size (Model) (2)'!A:A,3*(ROW()-2)+2)&lt;&gt;"",INDEX('Size (Model) (2)'!A:A,3*(ROW()-2)+2),"")</f>
        <v>45509</v>
      </c>
      <c r="B184">
        <f>IF($A184&lt;&gt;"",INDEX('Size (Model) (2)'!B:B,3*(ROW()-2)+3),"")</f>
        <v>0</v>
      </c>
      <c r="C184">
        <f>IF($A184&lt;&gt;"",INDEX('Size (Model) (2)'!C:C,3*(ROW()-2)+3),"")</f>
        <v>1.7300361570247932E-2</v>
      </c>
      <c r="D184">
        <f>IF($A184&lt;&gt;"",INDEX('Size (Model) (2)'!D:D,3*(ROW()-2)+3),"")</f>
        <v>0.05</v>
      </c>
      <c r="E184">
        <f>IF($A184&lt;&gt;"",INDEX('Size (Model) (2)'!E:E,3*(ROW()-2)+3),"")</f>
        <v>0</v>
      </c>
      <c r="F184">
        <f>IF($A184&lt;&gt;"",INDEX('Size (Model) (2)'!F:F,3*(ROW()-2)+3),"")</f>
        <v>8.6539423076923087E-3</v>
      </c>
      <c r="G184">
        <f>IF($A184&lt;&gt;"",INDEX('Size (Model) (2)'!G:G,3*(ROW()-2)+3),"")</f>
        <v>0</v>
      </c>
      <c r="H184">
        <f>IF($A184&lt;&gt;"",INDEX('Size (Model) (2)'!H:H,3*(ROW()-2)+3),"")</f>
        <v>0</v>
      </c>
      <c r="I184">
        <f>IF($A184&lt;&gt;"",INDEX('Size (Model) (2)'!I:I,3*(ROW()-2)+3),"")</f>
        <v>-3.7895157894736839E-2</v>
      </c>
      <c r="J184">
        <f>IF($A184&lt;&gt;"",INDEX('Size (Model) (2)'!J:J,3*(ROW()-2)+3),"")</f>
        <v>0</v>
      </c>
      <c r="K184">
        <f>IF($A184&lt;&gt;"",INDEX('Size (Model) (2)'!K:K,3*(ROW()-2)+3),"")</f>
        <v>-1.3807232876712329E-2</v>
      </c>
      <c r="L184">
        <f>IF($A184&lt;&gt;"",INDEX('Size (Model) (2)'!L:L,3*(ROW()-2)+3),"")</f>
        <v>2.5390539778070337E-2</v>
      </c>
      <c r="M184">
        <f>IF($A184&lt;&gt;"",INDEX('Size (Model) (2)'!M:M,3*(ROW()-2)+3),"")</f>
        <v>0</v>
      </c>
      <c r="N184">
        <f>IF($A184&lt;&gt;"",INDEX('Size (Model) (2)'!N:N,3*(ROW()-2)+3),"")</f>
        <v>-2.4782225010455877E-2</v>
      </c>
      <c r="O184">
        <f>IF($A184&lt;&gt;"",INDEX('Size (Model) (2)'!O:O,3*(ROW()-2)+3),"")</f>
        <v>0</v>
      </c>
      <c r="P184">
        <f>IF($A184&lt;&gt;"",INDEX('Size (Model) (2)'!P:P,3*(ROW()-2)+3),"")</f>
        <v>9.9164909197422355E-3</v>
      </c>
      <c r="Q184">
        <f>IF($A184&lt;&gt;"",INDEX('Size (Model) (2)'!Q:Q,3*(ROW()-2)+3),"")</f>
        <v>2.5900552533151981E-2</v>
      </c>
      <c r="R184">
        <f>IF($A184&lt;&gt;"",INDEX('Size (Model) (2)'!R:R,3*(ROW()-2)+3),"")</f>
        <v>2.2359715670024226E-2</v>
      </c>
      <c r="S184">
        <f>IF($A184&lt;&gt;"",INDEX('Size (Model) (2)'!S:S,3*(ROW()-2)+3),"")</f>
        <v>0</v>
      </c>
      <c r="T184">
        <f>IF($A184&lt;&gt;"",INDEX('Size (Model) (2)'!T:T,3*(ROW()-2)+3),"")</f>
        <v>-4.3926735357917565E-2</v>
      </c>
      <c r="U184">
        <f>IF($A184&lt;&gt;"",INDEX('Size (Model) (2)'!U:U,3*(ROW()-2)+3),"")</f>
        <v>-1.0695331069609508E-2</v>
      </c>
      <c r="V184">
        <f>IF($A184&lt;&gt;"",INDEX('Size (Model) (2)'!V:V,3*(ROW()-2)+3),"")</f>
        <v>4.9390792682926822E-2</v>
      </c>
      <c r="W184">
        <f>IF($A184&lt;&gt;"",INDEX('Size (Model) (2)'!W:W,3*(ROW()-2)+3),"")</f>
        <v>0</v>
      </c>
      <c r="X184">
        <f>IF($A184&lt;&gt;"",INDEX('Size (Model) (2)'!X:X,3*(ROW()-2)+3),"")</f>
        <v>0</v>
      </c>
      <c r="Y184">
        <f>IF($A184&lt;&gt;"",INDEX('Size (Model) (2)'!Y:Y,3*(ROW()-2)+3),"")</f>
        <v>0</v>
      </c>
      <c r="Z184">
        <f>IF($A184&lt;&gt;"",INDEX('Size (Model) (2)'!Z:Z,3*(ROW()-2)+3),"")</f>
        <v>0</v>
      </c>
    </row>
    <row r="185" spans="1:26" x14ac:dyDescent="0.2">
      <c r="A185" s="13">
        <f>IF(INDEX('Size (Model) (2)'!A:A,3*(ROW()-2)+2)&lt;&gt;"",INDEX('Size (Model) (2)'!A:A,3*(ROW()-2)+2),"")</f>
        <v>45510</v>
      </c>
      <c r="B185">
        <f>IF($A185&lt;&gt;"",INDEX('Size (Model) (2)'!B:B,3*(ROW()-2)+3),"")</f>
        <v>0</v>
      </c>
      <c r="C185">
        <f>IF($A185&lt;&gt;"",INDEX('Size (Model) (2)'!C:C,3*(ROW()-2)+3),"")</f>
        <v>1.7300361570247932E-2</v>
      </c>
      <c r="D185">
        <f>IF($A185&lt;&gt;"",INDEX('Size (Model) (2)'!D:D,3*(ROW()-2)+3),"")</f>
        <v>0.05</v>
      </c>
      <c r="E185">
        <f>IF($A185&lt;&gt;"",INDEX('Size (Model) (2)'!E:E,3*(ROW()-2)+3),"")</f>
        <v>0</v>
      </c>
      <c r="F185">
        <f>IF($A185&lt;&gt;"",INDEX('Size (Model) (2)'!F:F,3*(ROW()-2)+3),"")</f>
        <v>8.6539423076923087E-3</v>
      </c>
      <c r="G185">
        <f>IF($A185&lt;&gt;"",INDEX('Size (Model) (2)'!G:G,3*(ROW()-2)+3),"")</f>
        <v>6.3457505140507194E-3</v>
      </c>
      <c r="H185">
        <f>IF($A185&lt;&gt;"",INDEX('Size (Model) (2)'!H:H,3*(ROW()-2)+3),"")</f>
        <v>0</v>
      </c>
      <c r="I185">
        <f>IF($A185&lt;&gt;"",INDEX('Size (Model) (2)'!I:I,3*(ROW()-2)+3),"")</f>
        <v>-2.9340158450704229E-2</v>
      </c>
      <c r="J185">
        <f>IF($A185&lt;&gt;"",INDEX('Size (Model) (2)'!J:J,3*(ROW()-2)+3),"")</f>
        <v>0</v>
      </c>
      <c r="K185">
        <f>IF($A185&lt;&gt;"",INDEX('Size (Model) (2)'!K:K,3*(ROW()-2)+3),"")</f>
        <v>-1.3807232876712329E-2</v>
      </c>
      <c r="L185">
        <f>IF($A185&lt;&gt;"",INDEX('Size (Model) (2)'!L:L,3*(ROW()-2)+3),"")</f>
        <v>0</v>
      </c>
      <c r="M185">
        <f>IF($A185&lt;&gt;"",INDEX('Size (Model) (2)'!M:M,3*(ROW()-2)+3),"")</f>
        <v>0</v>
      </c>
      <c r="N185">
        <f>IF($A185&lt;&gt;"",INDEX('Size (Model) (2)'!N:N,3*(ROW()-2)+3),"")</f>
        <v>-2.4782225010455877E-2</v>
      </c>
      <c r="O185">
        <f>IF($A185&lt;&gt;"",INDEX('Size (Model) (2)'!O:O,3*(ROW()-2)+3),"")</f>
        <v>0</v>
      </c>
      <c r="P185">
        <f>IF($A185&lt;&gt;"",INDEX('Size (Model) (2)'!P:P,3*(ROW()-2)+3),"")</f>
        <v>9.9164909197422355E-3</v>
      </c>
      <c r="Q185">
        <f>IF($A185&lt;&gt;"",INDEX('Size (Model) (2)'!Q:Q,3*(ROW()-2)+3),"")</f>
        <v>2.5900552533151981E-2</v>
      </c>
      <c r="R185">
        <f>IF($A185&lt;&gt;"",INDEX('Size (Model) (2)'!R:R,3*(ROW()-2)+3),"")</f>
        <v>2.2359715670024226E-2</v>
      </c>
      <c r="S185">
        <f>IF($A185&lt;&gt;"",INDEX('Size (Model) (2)'!S:S,3*(ROW()-2)+3),"")</f>
        <v>0</v>
      </c>
      <c r="T185">
        <f>IF($A185&lt;&gt;"",INDEX('Size (Model) (2)'!T:T,3*(ROW()-2)+3),"")</f>
        <v>-4.3926735357917565E-2</v>
      </c>
      <c r="U185">
        <f>IF($A185&lt;&gt;"",INDEX('Size (Model) (2)'!U:U,3*(ROW()-2)+3),"")</f>
        <v>-1.0695331069609508E-2</v>
      </c>
      <c r="V185">
        <f>IF($A185&lt;&gt;"",INDEX('Size (Model) (2)'!V:V,3*(ROW()-2)+3),"")</f>
        <v>4.9390792682926822E-2</v>
      </c>
      <c r="W185">
        <f>IF($A185&lt;&gt;"",INDEX('Size (Model) (2)'!W:W,3*(ROW()-2)+3),"")</f>
        <v>0</v>
      </c>
      <c r="X185">
        <f>IF($A185&lt;&gt;"",INDEX('Size (Model) (2)'!X:X,3*(ROW()-2)+3),"")</f>
        <v>0</v>
      </c>
      <c r="Y185">
        <f>IF($A185&lt;&gt;"",INDEX('Size (Model) (2)'!Y:Y,3*(ROW()-2)+3),"")</f>
        <v>0</v>
      </c>
      <c r="Z185">
        <f>IF($A185&lt;&gt;"",INDEX('Size (Model) (2)'!Z:Z,3*(ROW()-2)+3),"")</f>
        <v>0</v>
      </c>
    </row>
    <row r="186" spans="1:26" x14ac:dyDescent="0.2">
      <c r="A186" s="13">
        <f>IF(INDEX('Size (Model) (2)'!A:A,3*(ROW()-2)+2)&lt;&gt;"",INDEX('Size (Model) (2)'!A:A,3*(ROW()-2)+2),"")</f>
        <v>45512</v>
      </c>
      <c r="B186">
        <f>IF($A186&lt;&gt;"",INDEX('Size (Model) (2)'!B:B,3*(ROW()-2)+3),"")</f>
        <v>0</v>
      </c>
      <c r="C186">
        <f>IF($A186&lt;&gt;"",INDEX('Size (Model) (2)'!C:C,3*(ROW()-2)+3),"")</f>
        <v>1.7300361570247932E-2</v>
      </c>
      <c r="D186">
        <f>IF($A186&lt;&gt;"",INDEX('Size (Model) (2)'!D:D,3*(ROW()-2)+3),"")</f>
        <v>0.05</v>
      </c>
      <c r="E186">
        <f>IF($A186&lt;&gt;"",INDEX('Size (Model) (2)'!E:E,3*(ROW()-2)+3),"")</f>
        <v>0</v>
      </c>
      <c r="F186">
        <f>IF($A186&lt;&gt;"",INDEX('Size (Model) (2)'!F:F,3*(ROW()-2)+3),"")</f>
        <v>8.6539423076923087E-3</v>
      </c>
      <c r="G186">
        <f>IF($A186&lt;&gt;"",INDEX('Size (Model) (2)'!G:G,3*(ROW()-2)+3),"")</f>
        <v>0</v>
      </c>
      <c r="H186">
        <f>IF($A186&lt;&gt;"",INDEX('Size (Model) (2)'!H:H,3*(ROW()-2)+3),"")</f>
        <v>1.0679482758620688E-2</v>
      </c>
      <c r="I186">
        <f>IF($A186&lt;&gt;"",INDEX('Size (Model) (2)'!I:I,3*(ROW()-2)+3),"")</f>
        <v>-2.9340158450704229E-2</v>
      </c>
      <c r="J186">
        <f>IF($A186&lt;&gt;"",INDEX('Size (Model) (2)'!J:J,3*(ROW()-2)+3),"")</f>
        <v>0</v>
      </c>
      <c r="K186">
        <f>IF($A186&lt;&gt;"",INDEX('Size (Model) (2)'!K:K,3*(ROW()-2)+3),"")</f>
        <v>-1.3807232876712329E-2</v>
      </c>
      <c r="L186">
        <f>IF($A186&lt;&gt;"",INDEX('Size (Model) (2)'!L:L,3*(ROW()-2)+3),"")</f>
        <v>0</v>
      </c>
      <c r="M186">
        <f>IF($A186&lt;&gt;"",INDEX('Size (Model) (2)'!M:M,3*(ROW()-2)+3),"")</f>
        <v>0</v>
      </c>
      <c r="N186">
        <f>IF($A186&lt;&gt;"",INDEX('Size (Model) (2)'!N:N,3*(ROW()-2)+3),"")</f>
        <v>-2.4782225010455877E-2</v>
      </c>
      <c r="O186">
        <f>IF($A186&lt;&gt;"",INDEX('Size (Model) (2)'!O:O,3*(ROW()-2)+3),"")</f>
        <v>0</v>
      </c>
      <c r="P186">
        <f>IF($A186&lt;&gt;"",INDEX('Size (Model) (2)'!P:P,3*(ROW()-2)+3),"")</f>
        <v>9.9164909197422355E-3</v>
      </c>
      <c r="Q186">
        <f>IF($A186&lt;&gt;"",INDEX('Size (Model) (2)'!Q:Q,3*(ROW()-2)+3),"")</f>
        <v>2.5900552533151981E-2</v>
      </c>
      <c r="R186">
        <f>IF($A186&lt;&gt;"",INDEX('Size (Model) (2)'!R:R,3*(ROW()-2)+3),"")</f>
        <v>2.2359715670024226E-2</v>
      </c>
      <c r="S186">
        <f>IF($A186&lt;&gt;"",INDEX('Size (Model) (2)'!S:S,3*(ROW()-2)+3),"")</f>
        <v>0</v>
      </c>
      <c r="T186">
        <f>IF($A186&lt;&gt;"",INDEX('Size (Model) (2)'!T:T,3*(ROW()-2)+3),"")</f>
        <v>-4.3926735357917565E-2</v>
      </c>
      <c r="U186">
        <f>IF($A186&lt;&gt;"",INDEX('Size (Model) (2)'!U:U,3*(ROW()-2)+3),"")</f>
        <v>0</v>
      </c>
      <c r="V186">
        <f>IF($A186&lt;&gt;"",INDEX('Size (Model) (2)'!V:V,3*(ROW()-2)+3),"")</f>
        <v>4.9390792682926822E-2</v>
      </c>
      <c r="W186">
        <f>IF($A186&lt;&gt;"",INDEX('Size (Model) (2)'!W:W,3*(ROW()-2)+3),"")</f>
        <v>0</v>
      </c>
      <c r="X186">
        <f>IF($A186&lt;&gt;"",INDEX('Size (Model) (2)'!X:X,3*(ROW()-2)+3),"")</f>
        <v>0</v>
      </c>
      <c r="Y186">
        <f>IF($A186&lt;&gt;"",INDEX('Size (Model) (2)'!Y:Y,3*(ROW()-2)+3),"")</f>
        <v>0</v>
      </c>
      <c r="Z186">
        <f>IF($A186&lt;&gt;"",INDEX('Size (Model) (2)'!Z:Z,3*(ROW()-2)+3),"")</f>
        <v>0</v>
      </c>
    </row>
    <row r="187" spans="1:26" x14ac:dyDescent="0.2">
      <c r="A187" s="13">
        <f>IF(INDEX('Size (Model) (2)'!A:A,3*(ROW()-2)+2)&lt;&gt;"",INDEX('Size (Model) (2)'!A:A,3*(ROW()-2)+2),"")</f>
        <v>45513</v>
      </c>
      <c r="B187">
        <f>IF($A187&lt;&gt;"",INDEX('Size (Model) (2)'!B:B,3*(ROW()-2)+3),"")</f>
        <v>0</v>
      </c>
      <c r="C187">
        <f>IF($A187&lt;&gt;"",INDEX('Size (Model) (2)'!C:C,3*(ROW()-2)+3),"")</f>
        <v>1.7300361570247932E-2</v>
      </c>
      <c r="D187">
        <f>IF($A187&lt;&gt;"",INDEX('Size (Model) (2)'!D:D,3*(ROW()-2)+3),"")</f>
        <v>0.05</v>
      </c>
      <c r="E187">
        <f>IF($A187&lt;&gt;"",INDEX('Size (Model) (2)'!E:E,3*(ROW()-2)+3),"")</f>
        <v>0</v>
      </c>
      <c r="F187">
        <f>IF($A187&lt;&gt;"",INDEX('Size (Model) (2)'!F:F,3*(ROW()-2)+3),"")</f>
        <v>8.6539423076923087E-3</v>
      </c>
      <c r="G187">
        <f>IF($A187&lt;&gt;"",INDEX('Size (Model) (2)'!G:G,3*(ROW()-2)+3),"")</f>
        <v>0</v>
      </c>
      <c r="H187">
        <f>IF($A187&lt;&gt;"",INDEX('Size (Model) (2)'!H:H,3*(ROW()-2)+3),"")</f>
        <v>1.0679482758620688E-2</v>
      </c>
      <c r="I187">
        <f>IF($A187&lt;&gt;"",INDEX('Size (Model) (2)'!I:I,3*(ROW()-2)+3),"")</f>
        <v>-4.5541408450704229E-2</v>
      </c>
      <c r="J187">
        <f>IF($A187&lt;&gt;"",INDEX('Size (Model) (2)'!J:J,3*(ROW()-2)+3),"")</f>
        <v>0</v>
      </c>
      <c r="K187">
        <f>IF($A187&lt;&gt;"",INDEX('Size (Model) (2)'!K:K,3*(ROW()-2)+3),"")</f>
        <v>-1.3807232876712329E-2</v>
      </c>
      <c r="L187">
        <f>IF($A187&lt;&gt;"",INDEX('Size (Model) (2)'!L:L,3*(ROW()-2)+3),"")</f>
        <v>0</v>
      </c>
      <c r="M187">
        <f>IF($A187&lt;&gt;"",INDEX('Size (Model) (2)'!M:M,3*(ROW()-2)+3),"")</f>
        <v>0</v>
      </c>
      <c r="N187">
        <f>IF($A187&lt;&gt;"",INDEX('Size (Model) (2)'!N:N,3*(ROW()-2)+3),"")</f>
        <v>-2.4782225010455877E-2</v>
      </c>
      <c r="O187">
        <f>IF($A187&lt;&gt;"",INDEX('Size (Model) (2)'!O:O,3*(ROW()-2)+3),"")</f>
        <v>0</v>
      </c>
      <c r="P187">
        <f>IF($A187&lt;&gt;"",INDEX('Size (Model) (2)'!P:P,3*(ROW()-2)+3),"")</f>
        <v>9.9164909197422355E-3</v>
      </c>
      <c r="Q187">
        <f>IF($A187&lt;&gt;"",INDEX('Size (Model) (2)'!Q:Q,3*(ROW()-2)+3),"")</f>
        <v>2.5900552533151981E-2</v>
      </c>
      <c r="R187">
        <f>IF($A187&lt;&gt;"",INDEX('Size (Model) (2)'!R:R,3*(ROW()-2)+3),"")</f>
        <v>2.2359715670024226E-2</v>
      </c>
      <c r="S187">
        <f>IF($A187&lt;&gt;"",INDEX('Size (Model) (2)'!S:S,3*(ROW()-2)+3),"")</f>
        <v>0</v>
      </c>
      <c r="T187">
        <f>IF($A187&lt;&gt;"",INDEX('Size (Model) (2)'!T:T,3*(ROW()-2)+3),"")</f>
        <v>-4.3926735357917565E-2</v>
      </c>
      <c r="U187">
        <f>IF($A187&lt;&gt;"",INDEX('Size (Model) (2)'!U:U,3*(ROW()-2)+3),"")</f>
        <v>0</v>
      </c>
      <c r="V187">
        <f>IF($A187&lt;&gt;"",INDEX('Size (Model) (2)'!V:V,3*(ROW()-2)+3),"")</f>
        <v>4.6457471264367826E-2</v>
      </c>
      <c r="W187">
        <f>IF($A187&lt;&gt;"",INDEX('Size (Model) (2)'!W:W,3*(ROW()-2)+3),"")</f>
        <v>0</v>
      </c>
      <c r="X187">
        <f>IF($A187&lt;&gt;"",INDEX('Size (Model) (2)'!X:X,3*(ROW()-2)+3),"")</f>
        <v>0</v>
      </c>
      <c r="Y187">
        <f>IF($A187&lt;&gt;"",INDEX('Size (Model) (2)'!Y:Y,3*(ROW()-2)+3),"")</f>
        <v>0</v>
      </c>
      <c r="Z187">
        <f>IF($A187&lt;&gt;"",INDEX('Size (Model) (2)'!Z:Z,3*(ROW()-2)+3),"")</f>
        <v>0</v>
      </c>
    </row>
    <row r="188" spans="1:26" x14ac:dyDescent="0.2">
      <c r="A188" s="13">
        <f>IF(INDEX('Size (Model) (2)'!A:A,3*(ROW()-2)+2)&lt;&gt;"",INDEX('Size (Model) (2)'!A:A,3*(ROW()-2)+2),"")</f>
        <v>45516</v>
      </c>
      <c r="B188">
        <f>IF($A188&lt;&gt;"",INDEX('Size (Model) (2)'!B:B,3*(ROW()-2)+3),"")</f>
        <v>0</v>
      </c>
      <c r="C188">
        <f>IF($A188&lt;&gt;"",INDEX('Size (Model) (2)'!C:C,3*(ROW()-2)+3),"")</f>
        <v>1.7300361570247932E-2</v>
      </c>
      <c r="D188">
        <f>IF($A188&lt;&gt;"",INDEX('Size (Model) (2)'!D:D,3*(ROW()-2)+3),"")</f>
        <v>0.05</v>
      </c>
      <c r="E188">
        <f>IF($A188&lt;&gt;"",INDEX('Size (Model) (2)'!E:E,3*(ROW()-2)+3),"")</f>
        <v>0</v>
      </c>
      <c r="F188">
        <f>IF($A188&lt;&gt;"",INDEX('Size (Model) (2)'!F:F,3*(ROW()-2)+3),"")</f>
        <v>0</v>
      </c>
      <c r="G188">
        <f>IF($A188&lt;&gt;"",INDEX('Size (Model) (2)'!G:G,3*(ROW()-2)+3),"")</f>
        <v>6.5888802950975706E-3</v>
      </c>
      <c r="H188">
        <f>IF($A188&lt;&gt;"",INDEX('Size (Model) (2)'!H:H,3*(ROW()-2)+3),"")</f>
        <v>1.9921193696934809E-2</v>
      </c>
      <c r="I188">
        <f>IF($A188&lt;&gt;"",INDEX('Size (Model) (2)'!I:I,3*(ROW()-2)+3),"")</f>
        <v>-2.9041756993006991E-2</v>
      </c>
      <c r="J188">
        <f>IF($A188&lt;&gt;"",INDEX('Size (Model) (2)'!J:J,3*(ROW()-2)+3),"")</f>
        <v>0</v>
      </c>
      <c r="K188">
        <f>IF($A188&lt;&gt;"",INDEX('Size (Model) (2)'!K:K,3*(ROW()-2)+3),"")</f>
        <v>0</v>
      </c>
      <c r="L188">
        <f>IF($A188&lt;&gt;"",INDEX('Size (Model) (2)'!L:L,3*(ROW()-2)+3),"")</f>
        <v>0</v>
      </c>
      <c r="M188">
        <f>IF($A188&lt;&gt;"",INDEX('Size (Model) (2)'!M:M,3*(ROW()-2)+3),"")</f>
        <v>0</v>
      </c>
      <c r="N188">
        <f>IF($A188&lt;&gt;"",INDEX('Size (Model) (2)'!N:N,3*(ROW()-2)+3),"")</f>
        <v>-2.4782225010455877E-2</v>
      </c>
      <c r="O188">
        <f>IF($A188&lt;&gt;"",INDEX('Size (Model) (2)'!O:O,3*(ROW()-2)+3),"")</f>
        <v>0</v>
      </c>
      <c r="P188">
        <f>IF($A188&lt;&gt;"",INDEX('Size (Model) (2)'!P:P,3*(ROW()-2)+3),"")</f>
        <v>9.9164909197422355E-3</v>
      </c>
      <c r="Q188">
        <f>IF($A188&lt;&gt;"",INDEX('Size (Model) (2)'!Q:Q,3*(ROW()-2)+3),"")</f>
        <v>2.5900552533151981E-2</v>
      </c>
      <c r="R188">
        <f>IF($A188&lt;&gt;"",INDEX('Size (Model) (2)'!R:R,3*(ROW()-2)+3),"")</f>
        <v>2.2359715670024226E-2</v>
      </c>
      <c r="S188">
        <f>IF($A188&lt;&gt;"",INDEX('Size (Model) (2)'!S:S,3*(ROW()-2)+3),"")</f>
        <v>0</v>
      </c>
      <c r="T188">
        <f>IF($A188&lt;&gt;"",INDEX('Size (Model) (2)'!T:T,3*(ROW()-2)+3),"")</f>
        <v>-4.3926735357917565E-2</v>
      </c>
      <c r="U188">
        <f>IF($A188&lt;&gt;"",INDEX('Size (Model) (2)'!U:U,3*(ROW()-2)+3),"")</f>
        <v>0</v>
      </c>
      <c r="V188">
        <f>IF($A188&lt;&gt;"",INDEX('Size (Model) (2)'!V:V,3*(ROW()-2)+3),"")</f>
        <v>4.6457471264367826E-2</v>
      </c>
      <c r="W188">
        <f>IF($A188&lt;&gt;"",INDEX('Size (Model) (2)'!W:W,3*(ROW()-2)+3),"")</f>
        <v>0</v>
      </c>
      <c r="X188">
        <f>IF($A188&lt;&gt;"",INDEX('Size (Model) (2)'!X:X,3*(ROW()-2)+3),"")</f>
        <v>0</v>
      </c>
      <c r="Y188">
        <f>IF($A188&lt;&gt;"",INDEX('Size (Model) (2)'!Y:Y,3*(ROW()-2)+3),"")</f>
        <v>0</v>
      </c>
      <c r="Z188">
        <f>IF($A188&lt;&gt;"",INDEX('Size (Model) (2)'!Z:Z,3*(ROW()-2)+3),"")</f>
        <v>0</v>
      </c>
    </row>
    <row r="189" spans="1:26" x14ac:dyDescent="0.2">
      <c r="A189" s="13">
        <f>IF(INDEX('Size (Model) (2)'!A:A,3*(ROW()-2)+2)&lt;&gt;"",INDEX('Size (Model) (2)'!A:A,3*(ROW()-2)+2),"")</f>
        <v>45517</v>
      </c>
      <c r="B189">
        <f>IF($A189&lt;&gt;"",INDEX('Size (Model) (2)'!B:B,3*(ROW()-2)+3),"")</f>
        <v>0</v>
      </c>
      <c r="C189">
        <f>IF($A189&lt;&gt;"",INDEX('Size (Model) (2)'!C:C,3*(ROW()-2)+3),"")</f>
        <v>1.7300361570247932E-2</v>
      </c>
      <c r="D189">
        <f>IF($A189&lt;&gt;"",INDEX('Size (Model) (2)'!D:D,3*(ROW()-2)+3),"")</f>
        <v>0.05</v>
      </c>
      <c r="E189">
        <f>IF($A189&lt;&gt;"",INDEX('Size (Model) (2)'!E:E,3*(ROW()-2)+3),"")</f>
        <v>0</v>
      </c>
      <c r="F189">
        <f>IF($A189&lt;&gt;"",INDEX('Size (Model) (2)'!F:F,3*(ROW()-2)+3),"")</f>
        <v>8.7703396651641983E-3</v>
      </c>
      <c r="G189">
        <f>IF($A189&lt;&gt;"",INDEX('Size (Model) (2)'!G:G,3*(ROW()-2)+3),"")</f>
        <v>0</v>
      </c>
      <c r="H189">
        <f>IF($A189&lt;&gt;"",INDEX('Size (Model) (2)'!H:H,3*(ROW()-2)+3),"")</f>
        <v>9.7988039568345318E-3</v>
      </c>
      <c r="I189">
        <f>IF($A189&lt;&gt;"",INDEX('Size (Model) (2)'!I:I,3*(ROW()-2)+3),"")</f>
        <v>-2.9041756993006991E-2</v>
      </c>
      <c r="J189">
        <f>IF($A189&lt;&gt;"",INDEX('Size (Model) (2)'!J:J,3*(ROW()-2)+3),"")</f>
        <v>0</v>
      </c>
      <c r="K189">
        <f>IF($A189&lt;&gt;"",INDEX('Size (Model) (2)'!K:K,3*(ROW()-2)+3),"")</f>
        <v>0</v>
      </c>
      <c r="L189">
        <f>IF($A189&lt;&gt;"",INDEX('Size (Model) (2)'!L:L,3*(ROW()-2)+3),"")</f>
        <v>0</v>
      </c>
      <c r="M189">
        <f>IF($A189&lt;&gt;"",INDEX('Size (Model) (2)'!M:M,3*(ROW()-2)+3),"")</f>
        <v>0</v>
      </c>
      <c r="N189">
        <f>IF($A189&lt;&gt;"",INDEX('Size (Model) (2)'!N:N,3*(ROW()-2)+3),"")</f>
        <v>-2.4782225010455877E-2</v>
      </c>
      <c r="O189">
        <f>IF($A189&lt;&gt;"",INDEX('Size (Model) (2)'!O:O,3*(ROW()-2)+3),"")</f>
        <v>0</v>
      </c>
      <c r="P189">
        <f>IF($A189&lt;&gt;"",INDEX('Size (Model) (2)'!P:P,3*(ROW()-2)+3),"")</f>
        <v>1.9728897338403044E-2</v>
      </c>
      <c r="Q189">
        <f>IF($A189&lt;&gt;"",INDEX('Size (Model) (2)'!Q:Q,3*(ROW()-2)+3),"")</f>
        <v>1.6882971800433841E-2</v>
      </c>
      <c r="R189">
        <f>IF($A189&lt;&gt;"",INDEX('Size (Model) (2)'!R:R,3*(ROW()-2)+3),"")</f>
        <v>2.2359715670024226E-2</v>
      </c>
      <c r="S189">
        <f>IF($A189&lt;&gt;"",INDEX('Size (Model) (2)'!S:S,3*(ROW()-2)+3),"")</f>
        <v>0</v>
      </c>
      <c r="T189">
        <f>IF($A189&lt;&gt;"",INDEX('Size (Model) (2)'!T:T,3*(ROW()-2)+3),"")</f>
        <v>-4.3926735357917565E-2</v>
      </c>
      <c r="U189">
        <f>IF($A189&lt;&gt;"",INDEX('Size (Model) (2)'!U:U,3*(ROW()-2)+3),"")</f>
        <v>0</v>
      </c>
      <c r="V189">
        <f>IF($A189&lt;&gt;"",INDEX('Size (Model) (2)'!V:V,3*(ROW()-2)+3),"")</f>
        <v>4.6457471264367826E-2</v>
      </c>
      <c r="W189">
        <f>IF($A189&lt;&gt;"",INDEX('Size (Model) (2)'!W:W,3*(ROW()-2)+3),"")</f>
        <v>0</v>
      </c>
      <c r="X189">
        <f>IF($A189&lt;&gt;"",INDEX('Size (Model) (2)'!X:X,3*(ROW()-2)+3),"")</f>
        <v>0</v>
      </c>
      <c r="Y189">
        <f>IF($A189&lt;&gt;"",INDEX('Size (Model) (2)'!Y:Y,3*(ROW()-2)+3),"")</f>
        <v>0</v>
      </c>
      <c r="Z189">
        <f>IF($A189&lt;&gt;"",INDEX('Size (Model) (2)'!Z:Z,3*(ROW()-2)+3),"")</f>
        <v>0</v>
      </c>
    </row>
    <row r="190" spans="1:26" x14ac:dyDescent="0.2">
      <c r="A190" s="13">
        <f>IF(INDEX('Size (Model) (2)'!A:A,3*(ROW()-2)+2)&lt;&gt;"",INDEX('Size (Model) (2)'!A:A,3*(ROW()-2)+2),"")</f>
        <v>45518</v>
      </c>
      <c r="B190">
        <f>IF($A190&lt;&gt;"",INDEX('Size (Model) (2)'!B:B,3*(ROW()-2)+3),"")</f>
        <v>0</v>
      </c>
      <c r="C190">
        <f>IF($A190&lt;&gt;"",INDEX('Size (Model) (2)'!C:C,3*(ROW()-2)+3),"")</f>
        <v>1.7300361570247932E-2</v>
      </c>
      <c r="D190">
        <f>IF($A190&lt;&gt;"",INDEX('Size (Model) (2)'!D:D,3*(ROW()-2)+3),"")</f>
        <v>0.05</v>
      </c>
      <c r="E190">
        <f>IF($A190&lt;&gt;"",INDEX('Size (Model) (2)'!E:E,3*(ROW()-2)+3),"")</f>
        <v>0</v>
      </c>
      <c r="F190">
        <f>IF($A190&lt;&gt;"",INDEX('Size (Model) (2)'!F:F,3*(ROW()-2)+3),"")</f>
        <v>8.7703396651641983E-3</v>
      </c>
      <c r="G190">
        <f>IF($A190&lt;&gt;"",INDEX('Size (Model) (2)'!G:G,3*(ROW()-2)+3),"")</f>
        <v>6.6087509077705142E-3</v>
      </c>
      <c r="H190">
        <f>IF($A190&lt;&gt;"",INDEX('Size (Model) (2)'!H:H,3*(ROW()-2)+3),"")</f>
        <v>0</v>
      </c>
      <c r="I190">
        <f>IF($A190&lt;&gt;"",INDEX('Size (Model) (2)'!I:I,3*(ROW()-2)+3),"")</f>
        <v>-2.9041756993006991E-2</v>
      </c>
      <c r="J190">
        <f>IF($A190&lt;&gt;"",INDEX('Size (Model) (2)'!J:J,3*(ROW()-2)+3),"")</f>
        <v>0</v>
      </c>
      <c r="K190">
        <f>IF($A190&lt;&gt;"",INDEX('Size (Model) (2)'!K:K,3*(ROW()-2)+3),"")</f>
        <v>0</v>
      </c>
      <c r="L190">
        <f>IF($A190&lt;&gt;"",INDEX('Size (Model) (2)'!L:L,3*(ROW()-2)+3),"")</f>
        <v>0</v>
      </c>
      <c r="M190">
        <f>IF($A190&lt;&gt;"",INDEX('Size (Model) (2)'!M:M,3*(ROW()-2)+3),"")</f>
        <v>0</v>
      </c>
      <c r="N190">
        <f>IF($A190&lt;&gt;"",INDEX('Size (Model) (2)'!N:N,3*(ROW()-2)+3),"")</f>
        <v>-2.4782225010455877E-2</v>
      </c>
      <c r="O190">
        <f>IF($A190&lt;&gt;"",INDEX('Size (Model) (2)'!O:O,3*(ROW()-2)+3),"")</f>
        <v>0</v>
      </c>
      <c r="P190">
        <f>IF($A190&lt;&gt;"",INDEX('Size (Model) (2)'!P:P,3*(ROW()-2)+3),"")</f>
        <v>1.9728897338403044E-2</v>
      </c>
      <c r="Q190">
        <f>IF($A190&lt;&gt;"",INDEX('Size (Model) (2)'!Q:Q,3*(ROW()-2)+3),"")</f>
        <v>1.6882971800433841E-2</v>
      </c>
      <c r="R190">
        <f>IF($A190&lt;&gt;"",INDEX('Size (Model) (2)'!R:R,3*(ROW()-2)+3),"")</f>
        <v>2.2359715670024226E-2</v>
      </c>
      <c r="S190">
        <f>IF($A190&lt;&gt;"",INDEX('Size (Model) (2)'!S:S,3*(ROW()-2)+3),"")</f>
        <v>0</v>
      </c>
      <c r="T190">
        <f>IF($A190&lt;&gt;"",INDEX('Size (Model) (2)'!T:T,3*(ROW()-2)+3),"")</f>
        <v>-4.3926735357917565E-2</v>
      </c>
      <c r="U190">
        <f>IF($A190&lt;&gt;"",INDEX('Size (Model) (2)'!U:U,3*(ROW()-2)+3),"")</f>
        <v>0</v>
      </c>
      <c r="V190">
        <f>IF($A190&lt;&gt;"",INDEX('Size (Model) (2)'!V:V,3*(ROW()-2)+3),"")</f>
        <v>4.6457471264367826E-2</v>
      </c>
      <c r="W190">
        <f>IF($A190&lt;&gt;"",INDEX('Size (Model) (2)'!W:W,3*(ROW()-2)+3),"")</f>
        <v>0</v>
      </c>
      <c r="X190">
        <f>IF($A190&lt;&gt;"",INDEX('Size (Model) (2)'!X:X,3*(ROW()-2)+3),"")</f>
        <v>0</v>
      </c>
      <c r="Y190">
        <f>IF($A190&lt;&gt;"",INDEX('Size (Model) (2)'!Y:Y,3*(ROW()-2)+3),"")</f>
        <v>0</v>
      </c>
      <c r="Z190">
        <f>IF($A190&lt;&gt;"",INDEX('Size (Model) (2)'!Z:Z,3*(ROW()-2)+3),"")</f>
        <v>0</v>
      </c>
    </row>
    <row r="191" spans="1:26" x14ac:dyDescent="0.2">
      <c r="A191" s="13">
        <f>IF(INDEX('Size (Model) (2)'!A:A,3*(ROW()-2)+2)&lt;&gt;"",INDEX('Size (Model) (2)'!A:A,3*(ROW()-2)+2),"")</f>
        <v>45519</v>
      </c>
      <c r="B191">
        <f>IF($A191&lt;&gt;"",INDEX('Size (Model) (2)'!B:B,3*(ROW()-2)+3),"")</f>
        <v>0</v>
      </c>
      <c r="C191">
        <f>IF($A191&lt;&gt;"",INDEX('Size (Model) (2)'!C:C,3*(ROW()-2)+3),"")</f>
        <v>1.7300361570247932E-2</v>
      </c>
      <c r="D191">
        <f>IF($A191&lt;&gt;"",INDEX('Size (Model) (2)'!D:D,3*(ROW()-2)+3),"")</f>
        <v>0.05</v>
      </c>
      <c r="E191">
        <f>IF($A191&lt;&gt;"",INDEX('Size (Model) (2)'!E:E,3*(ROW()-2)+3),"")</f>
        <v>0</v>
      </c>
      <c r="F191">
        <f>IF($A191&lt;&gt;"",INDEX('Size (Model) (2)'!F:F,3*(ROW()-2)+3),"")</f>
        <v>8.7703396651641983E-3</v>
      </c>
      <c r="G191">
        <f>IF($A191&lt;&gt;"",INDEX('Size (Model) (2)'!G:G,3*(ROW()-2)+3),"")</f>
        <v>6.6087509077705142E-3</v>
      </c>
      <c r="H191">
        <f>IF($A191&lt;&gt;"",INDEX('Size (Model) (2)'!H:H,3*(ROW()-2)+3),"")</f>
        <v>0</v>
      </c>
      <c r="I191">
        <f>IF($A191&lt;&gt;"",INDEX('Size (Model) (2)'!I:I,3*(ROW()-2)+3),"")</f>
        <v>-3.8348333333333325E-2</v>
      </c>
      <c r="J191">
        <f>IF($A191&lt;&gt;"",INDEX('Size (Model) (2)'!J:J,3*(ROW()-2)+3),"")</f>
        <v>0</v>
      </c>
      <c r="K191">
        <f>IF($A191&lt;&gt;"",INDEX('Size (Model) (2)'!K:K,3*(ROW()-2)+3),"")</f>
        <v>0</v>
      </c>
      <c r="L191">
        <f>IF($A191&lt;&gt;"",INDEX('Size (Model) (2)'!L:L,3*(ROW()-2)+3),"")</f>
        <v>0</v>
      </c>
      <c r="M191">
        <f>IF($A191&lt;&gt;"",INDEX('Size (Model) (2)'!M:M,3*(ROW()-2)+3),"")</f>
        <v>-7.3550346297282902E-3</v>
      </c>
      <c r="N191">
        <f>IF($A191&lt;&gt;"",INDEX('Size (Model) (2)'!N:N,3*(ROW()-2)+3),"")</f>
        <v>-2.4782225010455877E-2</v>
      </c>
      <c r="O191">
        <f>IF($A191&lt;&gt;"",INDEX('Size (Model) (2)'!O:O,3*(ROW()-2)+3),"")</f>
        <v>0</v>
      </c>
      <c r="P191">
        <f>IF($A191&lt;&gt;"",INDEX('Size (Model) (2)'!P:P,3*(ROW()-2)+3),"")</f>
        <v>1.9728897338403044E-2</v>
      </c>
      <c r="Q191">
        <f>IF($A191&lt;&gt;"",INDEX('Size (Model) (2)'!Q:Q,3*(ROW()-2)+3),"")</f>
        <v>1.6882971800433841E-2</v>
      </c>
      <c r="R191">
        <f>IF($A191&lt;&gt;"",INDEX('Size (Model) (2)'!R:R,3*(ROW()-2)+3),"")</f>
        <v>2.2359715670024226E-2</v>
      </c>
      <c r="S191">
        <f>IF($A191&lt;&gt;"",INDEX('Size (Model) (2)'!S:S,3*(ROW()-2)+3),"")</f>
        <v>0</v>
      </c>
      <c r="T191">
        <f>IF($A191&lt;&gt;"",INDEX('Size (Model) (2)'!T:T,3*(ROW()-2)+3),"")</f>
        <v>-2.946723585912487E-2</v>
      </c>
      <c r="U191">
        <f>IF($A191&lt;&gt;"",INDEX('Size (Model) (2)'!U:U,3*(ROW()-2)+3),"")</f>
        <v>0</v>
      </c>
      <c r="V191">
        <f>IF($A191&lt;&gt;"",INDEX('Size (Model) (2)'!V:V,3*(ROW()-2)+3),"")</f>
        <v>4.6457471264367826E-2</v>
      </c>
      <c r="W191">
        <f>IF($A191&lt;&gt;"",INDEX('Size (Model) (2)'!W:W,3*(ROW()-2)+3),"")</f>
        <v>0</v>
      </c>
      <c r="X191">
        <f>IF($A191&lt;&gt;"",INDEX('Size (Model) (2)'!X:X,3*(ROW()-2)+3),"")</f>
        <v>0</v>
      </c>
      <c r="Y191">
        <f>IF($A191&lt;&gt;"",INDEX('Size (Model) (2)'!Y:Y,3*(ROW()-2)+3),"")</f>
        <v>0</v>
      </c>
      <c r="Z191">
        <f>IF($A191&lt;&gt;"",INDEX('Size (Model) (2)'!Z:Z,3*(ROW()-2)+3),"")</f>
        <v>0</v>
      </c>
    </row>
    <row r="192" spans="1:26" x14ac:dyDescent="0.2">
      <c r="A192" s="13">
        <f>IF(INDEX('Size (Model) (2)'!A:A,3*(ROW()-2)+2)&lt;&gt;"",INDEX('Size (Model) (2)'!A:A,3*(ROW()-2)+2),"")</f>
        <v>45520</v>
      </c>
      <c r="B192">
        <f>IF($A192&lt;&gt;"",INDEX('Size (Model) (2)'!B:B,3*(ROW()-2)+3),"")</f>
        <v>0</v>
      </c>
      <c r="C192">
        <f>IF($A192&lt;&gt;"",INDEX('Size (Model) (2)'!C:C,3*(ROW()-2)+3),"")</f>
        <v>1.7300361570247932E-2</v>
      </c>
      <c r="D192">
        <f>IF($A192&lt;&gt;"",INDEX('Size (Model) (2)'!D:D,3*(ROW()-2)+3),"")</f>
        <v>0.05</v>
      </c>
      <c r="E192">
        <f>IF($A192&lt;&gt;"",INDEX('Size (Model) (2)'!E:E,3*(ROW()-2)+3),"")</f>
        <v>0</v>
      </c>
      <c r="F192">
        <f>IF($A192&lt;&gt;"",INDEX('Size (Model) (2)'!F:F,3*(ROW()-2)+3),"")</f>
        <v>8.7703396651641983E-3</v>
      </c>
      <c r="G192">
        <f>IF($A192&lt;&gt;"",INDEX('Size (Model) (2)'!G:G,3*(ROW()-2)+3),"")</f>
        <v>6.6087509077705142E-3</v>
      </c>
      <c r="H192">
        <f>IF($A192&lt;&gt;"",INDEX('Size (Model) (2)'!H:H,3*(ROW()-2)+3),"")</f>
        <v>0</v>
      </c>
      <c r="I192">
        <f>IF($A192&lt;&gt;"",INDEX('Size (Model) (2)'!I:I,3*(ROW()-2)+3),"")</f>
        <v>-3.8348333333333325E-2</v>
      </c>
      <c r="J192">
        <f>IF($A192&lt;&gt;"",INDEX('Size (Model) (2)'!J:J,3*(ROW()-2)+3),"")</f>
        <v>0</v>
      </c>
      <c r="K192">
        <f>IF($A192&lt;&gt;"",INDEX('Size (Model) (2)'!K:K,3*(ROW()-2)+3),"")</f>
        <v>0</v>
      </c>
      <c r="L192">
        <f>IF($A192&lt;&gt;"",INDEX('Size (Model) (2)'!L:L,3*(ROW()-2)+3),"")</f>
        <v>0</v>
      </c>
      <c r="M192">
        <f>IF($A192&lt;&gt;"",INDEX('Size (Model) (2)'!M:M,3*(ROW()-2)+3),"")</f>
        <v>-7.3550346297282902E-3</v>
      </c>
      <c r="N192">
        <f>IF($A192&lt;&gt;"",INDEX('Size (Model) (2)'!N:N,3*(ROW()-2)+3),"")</f>
        <v>-2.4782225010455877E-2</v>
      </c>
      <c r="O192">
        <f>IF($A192&lt;&gt;"",INDEX('Size (Model) (2)'!O:O,3*(ROW()-2)+3),"")</f>
        <v>0</v>
      </c>
      <c r="P192">
        <f>IF($A192&lt;&gt;"",INDEX('Size (Model) (2)'!P:P,3*(ROW()-2)+3),"")</f>
        <v>1.026118721461187E-2</v>
      </c>
      <c r="Q192">
        <f>IF($A192&lt;&gt;"",INDEX('Size (Model) (2)'!Q:Q,3*(ROW()-2)+3),"")</f>
        <v>1.6882971800433841E-2</v>
      </c>
      <c r="R192">
        <f>IF($A192&lt;&gt;"",INDEX('Size (Model) (2)'!R:R,3*(ROW()-2)+3),"")</f>
        <v>2.2359715670024226E-2</v>
      </c>
      <c r="S192">
        <f>IF($A192&lt;&gt;"",INDEX('Size (Model) (2)'!S:S,3*(ROW()-2)+3),"")</f>
        <v>0</v>
      </c>
      <c r="T192">
        <f>IF($A192&lt;&gt;"",INDEX('Size (Model) (2)'!T:T,3*(ROW()-2)+3),"")</f>
        <v>-2.946723585912487E-2</v>
      </c>
      <c r="U192">
        <f>IF($A192&lt;&gt;"",INDEX('Size (Model) (2)'!U:U,3*(ROW()-2)+3),"")</f>
        <v>-9.0979757085020239E-3</v>
      </c>
      <c r="V192">
        <f>IF($A192&lt;&gt;"",INDEX('Size (Model) (2)'!V:V,3*(ROW()-2)+3),"")</f>
        <v>4.6457471264367826E-2</v>
      </c>
      <c r="W192">
        <f>IF($A192&lt;&gt;"",INDEX('Size (Model) (2)'!W:W,3*(ROW()-2)+3),"")</f>
        <v>0</v>
      </c>
      <c r="X192">
        <f>IF($A192&lt;&gt;"",INDEX('Size (Model) (2)'!X:X,3*(ROW()-2)+3),"")</f>
        <v>0</v>
      </c>
      <c r="Y192">
        <f>IF($A192&lt;&gt;"",INDEX('Size (Model) (2)'!Y:Y,3*(ROW()-2)+3),"")</f>
        <v>0</v>
      </c>
      <c r="Z192">
        <f>IF($A192&lt;&gt;"",INDEX('Size (Model) (2)'!Z:Z,3*(ROW()-2)+3),"")</f>
        <v>0</v>
      </c>
    </row>
    <row r="193" spans="1:26" x14ac:dyDescent="0.2">
      <c r="A193" s="13">
        <f>IF(INDEX('Size (Model) (2)'!A:A,3*(ROW()-2)+2)&lt;&gt;"",INDEX('Size (Model) (2)'!A:A,3*(ROW()-2)+2),"")</f>
        <v>45523</v>
      </c>
      <c r="B193">
        <f>IF($A193&lt;&gt;"",INDEX('Size (Model) (2)'!B:B,3*(ROW()-2)+3),"")</f>
        <v>0</v>
      </c>
      <c r="C193">
        <f>IF($A193&lt;&gt;"",INDEX('Size (Model) (2)'!C:C,3*(ROW()-2)+3),"")</f>
        <v>1.5209358808290153E-2</v>
      </c>
      <c r="D193">
        <f>IF($A193&lt;&gt;"",INDEX('Size (Model) (2)'!D:D,3*(ROW()-2)+3),"")</f>
        <v>0.05</v>
      </c>
      <c r="E193">
        <f>IF($A193&lt;&gt;"",INDEX('Size (Model) (2)'!E:E,3*(ROW()-2)+3),"")</f>
        <v>0</v>
      </c>
      <c r="F193">
        <f>IF($A193&lt;&gt;"",INDEX('Size (Model) (2)'!F:F,3*(ROW()-2)+3),"")</f>
        <v>8.7703396651641983E-3</v>
      </c>
      <c r="G193">
        <f>IF($A193&lt;&gt;"",INDEX('Size (Model) (2)'!G:G,3*(ROW()-2)+3),"")</f>
        <v>6.6087509077705142E-3</v>
      </c>
      <c r="H193">
        <f>IF($A193&lt;&gt;"",INDEX('Size (Model) (2)'!H:H,3*(ROW()-2)+3),"")</f>
        <v>0</v>
      </c>
      <c r="I193">
        <f>IF($A193&lt;&gt;"",INDEX('Size (Model) (2)'!I:I,3*(ROW()-2)+3),"")</f>
        <v>-3.8348333333333325E-2</v>
      </c>
      <c r="J193">
        <f>IF($A193&lt;&gt;"",INDEX('Size (Model) (2)'!J:J,3*(ROW()-2)+3),"")</f>
        <v>0</v>
      </c>
      <c r="K193">
        <f>IF($A193&lt;&gt;"",INDEX('Size (Model) (2)'!K:K,3*(ROW()-2)+3),"")</f>
        <v>0</v>
      </c>
      <c r="L193">
        <f>IF($A193&lt;&gt;"",INDEX('Size (Model) (2)'!L:L,3*(ROW()-2)+3),"")</f>
        <v>0</v>
      </c>
      <c r="M193">
        <f>IF($A193&lt;&gt;"",INDEX('Size (Model) (2)'!M:M,3*(ROW()-2)+3),"")</f>
        <v>-7.3550346297282902E-3</v>
      </c>
      <c r="N193">
        <f>IF($A193&lt;&gt;"",INDEX('Size (Model) (2)'!N:N,3*(ROW()-2)+3),"")</f>
        <v>-2.4782225010455877E-2</v>
      </c>
      <c r="O193">
        <f>IF($A193&lt;&gt;"",INDEX('Size (Model) (2)'!O:O,3*(ROW()-2)+3),"")</f>
        <v>0</v>
      </c>
      <c r="P193">
        <f>IF($A193&lt;&gt;"",INDEX('Size (Model) (2)'!P:P,3*(ROW()-2)+3),"")</f>
        <v>1.026118721461187E-2</v>
      </c>
      <c r="Q193">
        <f>IF($A193&lt;&gt;"",INDEX('Size (Model) (2)'!Q:Q,3*(ROW()-2)+3),"")</f>
        <v>1.6882971800433841E-2</v>
      </c>
      <c r="R193">
        <f>IF($A193&lt;&gt;"",INDEX('Size (Model) (2)'!R:R,3*(ROW()-2)+3),"")</f>
        <v>2.2359715670024226E-2</v>
      </c>
      <c r="S193">
        <f>IF($A193&lt;&gt;"",INDEX('Size (Model) (2)'!S:S,3*(ROW()-2)+3),"")</f>
        <v>0</v>
      </c>
      <c r="T193">
        <f>IF($A193&lt;&gt;"",INDEX('Size (Model) (2)'!T:T,3*(ROW()-2)+3),"")</f>
        <v>-2.946723585912487E-2</v>
      </c>
      <c r="U193">
        <f>IF($A193&lt;&gt;"",INDEX('Size (Model) (2)'!U:U,3*(ROW()-2)+3),"")</f>
        <v>-9.0979757085020239E-3</v>
      </c>
      <c r="V193">
        <f>IF($A193&lt;&gt;"",INDEX('Size (Model) (2)'!V:V,3*(ROW()-2)+3),"")</f>
        <v>4.6457471264367826E-2</v>
      </c>
      <c r="W193">
        <f>IF($A193&lt;&gt;"",INDEX('Size (Model) (2)'!W:W,3*(ROW()-2)+3),"")</f>
        <v>0</v>
      </c>
      <c r="X193">
        <f>IF($A193&lt;&gt;"",INDEX('Size (Model) (2)'!X:X,3*(ROW()-2)+3),"")</f>
        <v>0</v>
      </c>
      <c r="Y193">
        <f>IF($A193&lt;&gt;"",INDEX('Size (Model) (2)'!Y:Y,3*(ROW()-2)+3),"")</f>
        <v>0</v>
      </c>
      <c r="Z193">
        <f>IF($A193&lt;&gt;"",INDEX('Size (Model) (2)'!Z:Z,3*(ROW()-2)+3),"")</f>
        <v>0</v>
      </c>
    </row>
    <row r="194" spans="1:26" x14ac:dyDescent="0.2">
      <c r="A194" s="13">
        <f>IF(INDEX('Size (Model) (2)'!A:A,3*(ROW()-2)+2)&lt;&gt;"",INDEX('Size (Model) (2)'!A:A,3*(ROW()-2)+2),"")</f>
        <v>45524</v>
      </c>
      <c r="B194">
        <f>IF($A194&lt;&gt;"",INDEX('Size (Model) (2)'!B:B,3*(ROW()-2)+3),"")</f>
        <v>0</v>
      </c>
      <c r="C194">
        <f>IF($A194&lt;&gt;"",INDEX('Size (Model) (2)'!C:C,3*(ROW()-2)+3),"")</f>
        <v>1.5292880273871209E-2</v>
      </c>
      <c r="D194">
        <f>IF($A194&lt;&gt;"",INDEX('Size (Model) (2)'!D:D,3*(ROW()-2)+3),"")</f>
        <v>0.05</v>
      </c>
      <c r="E194">
        <f>IF($A194&lt;&gt;"",INDEX('Size (Model) (2)'!E:E,3*(ROW()-2)+3),"")</f>
        <v>0</v>
      </c>
      <c r="F194">
        <f>IF($A194&lt;&gt;"",INDEX('Size (Model) (2)'!F:F,3*(ROW()-2)+3),"")</f>
        <v>8.7703396651641983E-3</v>
      </c>
      <c r="G194">
        <f>IF($A194&lt;&gt;"",INDEX('Size (Model) (2)'!G:G,3*(ROW()-2)+3),"")</f>
        <v>6.6087509077705142E-3</v>
      </c>
      <c r="H194">
        <f>IF($A194&lt;&gt;"",INDEX('Size (Model) (2)'!H:H,3*(ROW()-2)+3),"")</f>
        <v>0</v>
      </c>
      <c r="I194">
        <f>IF($A194&lt;&gt;"",INDEX('Size (Model) (2)'!I:I,3*(ROW()-2)+3),"")</f>
        <v>-3.8348333333333325E-2</v>
      </c>
      <c r="J194">
        <f>IF($A194&lt;&gt;"",INDEX('Size (Model) (2)'!J:J,3*(ROW()-2)+3),"")</f>
        <v>0</v>
      </c>
      <c r="K194">
        <f>IF($A194&lt;&gt;"",INDEX('Size (Model) (2)'!K:K,3*(ROW()-2)+3),"")</f>
        <v>0</v>
      </c>
      <c r="L194">
        <f>IF($A194&lt;&gt;"",INDEX('Size (Model) (2)'!L:L,3*(ROW()-2)+3),"")</f>
        <v>0</v>
      </c>
      <c r="M194">
        <f>IF($A194&lt;&gt;"",INDEX('Size (Model) (2)'!M:M,3*(ROW()-2)+3),"")</f>
        <v>-7.3550346297282902E-3</v>
      </c>
      <c r="N194">
        <f>IF($A194&lt;&gt;"",INDEX('Size (Model) (2)'!N:N,3*(ROW()-2)+3),"")</f>
        <v>-2.4782225010455877E-2</v>
      </c>
      <c r="O194">
        <f>IF($A194&lt;&gt;"",INDEX('Size (Model) (2)'!O:O,3*(ROW()-2)+3),"")</f>
        <v>0</v>
      </c>
      <c r="P194">
        <f>IF($A194&lt;&gt;"",INDEX('Size (Model) (2)'!P:P,3*(ROW()-2)+3),"")</f>
        <v>1.026118721461187E-2</v>
      </c>
      <c r="Q194">
        <f>IF($A194&lt;&gt;"",INDEX('Size (Model) (2)'!Q:Q,3*(ROW()-2)+3),"")</f>
        <v>1.6882971800433841E-2</v>
      </c>
      <c r="R194">
        <f>IF($A194&lt;&gt;"",INDEX('Size (Model) (2)'!R:R,3*(ROW()-2)+3),"")</f>
        <v>2.2359715670024226E-2</v>
      </c>
      <c r="S194">
        <f>IF($A194&lt;&gt;"",INDEX('Size (Model) (2)'!S:S,3*(ROW()-2)+3),"")</f>
        <v>0</v>
      </c>
      <c r="T194">
        <f>IF($A194&lt;&gt;"",INDEX('Size (Model) (2)'!T:T,3*(ROW()-2)+3),"")</f>
        <v>-2.946723585912487E-2</v>
      </c>
      <c r="U194">
        <f>IF($A194&lt;&gt;"",INDEX('Size (Model) (2)'!U:U,3*(ROW()-2)+3),"")</f>
        <v>-9.0979757085020239E-3</v>
      </c>
      <c r="V194">
        <f>IF($A194&lt;&gt;"",INDEX('Size (Model) (2)'!V:V,3*(ROW()-2)+3),"")</f>
        <v>4.6929429301533231E-2</v>
      </c>
      <c r="W194">
        <f>IF($A194&lt;&gt;"",INDEX('Size (Model) (2)'!W:W,3*(ROW()-2)+3),"")</f>
        <v>0</v>
      </c>
      <c r="X194">
        <f>IF($A194&lt;&gt;"",INDEX('Size (Model) (2)'!X:X,3*(ROW()-2)+3),"")</f>
        <v>0</v>
      </c>
      <c r="Y194">
        <f>IF($A194&lt;&gt;"",INDEX('Size (Model) (2)'!Y:Y,3*(ROW()-2)+3),"")</f>
        <v>0</v>
      </c>
      <c r="Z194">
        <f>IF($A194&lt;&gt;"",INDEX('Size (Model) (2)'!Z:Z,3*(ROW()-2)+3),"")</f>
        <v>0</v>
      </c>
    </row>
    <row r="195" spans="1:26" x14ac:dyDescent="0.2">
      <c r="A195" s="13">
        <f>IF(INDEX('Size (Model) (2)'!A:A,3*(ROW()-2)+2)&lt;&gt;"",INDEX('Size (Model) (2)'!A:A,3*(ROW()-2)+2),"")</f>
        <v>45525</v>
      </c>
      <c r="B195">
        <f>IF($A195&lt;&gt;"",INDEX('Size (Model) (2)'!B:B,3*(ROW()-2)+3),"")</f>
        <v>0</v>
      </c>
      <c r="C195">
        <f>IF($A195&lt;&gt;"",INDEX('Size (Model) (2)'!C:C,3*(ROW()-2)+3),"")</f>
        <v>1.5292880273871209E-2</v>
      </c>
      <c r="D195">
        <f>IF($A195&lt;&gt;"",INDEX('Size (Model) (2)'!D:D,3*(ROW()-2)+3),"")</f>
        <v>0.05</v>
      </c>
      <c r="E195">
        <f>IF($A195&lt;&gt;"",INDEX('Size (Model) (2)'!E:E,3*(ROW()-2)+3),"")</f>
        <v>0</v>
      </c>
      <c r="F195">
        <f>IF($A195&lt;&gt;"",INDEX('Size (Model) (2)'!F:F,3*(ROW()-2)+3),"")</f>
        <v>8.7703396651641983E-3</v>
      </c>
      <c r="G195">
        <f>IF($A195&lt;&gt;"",INDEX('Size (Model) (2)'!G:G,3*(ROW()-2)+3),"")</f>
        <v>6.6087509077705142E-3</v>
      </c>
      <c r="H195">
        <f>IF($A195&lt;&gt;"",INDEX('Size (Model) (2)'!H:H,3*(ROW()-2)+3),"")</f>
        <v>0</v>
      </c>
      <c r="I195">
        <f>IF($A195&lt;&gt;"",INDEX('Size (Model) (2)'!I:I,3*(ROW()-2)+3),"")</f>
        <v>-3.8348333333333325E-2</v>
      </c>
      <c r="J195">
        <f>IF($A195&lt;&gt;"",INDEX('Size (Model) (2)'!J:J,3*(ROW()-2)+3),"")</f>
        <v>0</v>
      </c>
      <c r="K195">
        <f>IF($A195&lt;&gt;"",INDEX('Size (Model) (2)'!K:K,3*(ROW()-2)+3),"")</f>
        <v>0</v>
      </c>
      <c r="L195">
        <f>IF($A195&lt;&gt;"",INDEX('Size (Model) (2)'!L:L,3*(ROW()-2)+3),"")</f>
        <v>0</v>
      </c>
      <c r="M195">
        <f>IF($A195&lt;&gt;"",INDEX('Size (Model) (2)'!M:M,3*(ROW()-2)+3),"")</f>
        <v>-7.3550346297282902E-3</v>
      </c>
      <c r="N195">
        <f>IF($A195&lt;&gt;"",INDEX('Size (Model) (2)'!N:N,3*(ROW()-2)+3),"")</f>
        <v>-2.4782225010455877E-2</v>
      </c>
      <c r="O195">
        <f>IF($A195&lt;&gt;"",INDEX('Size (Model) (2)'!O:O,3*(ROW()-2)+3),"")</f>
        <v>0</v>
      </c>
      <c r="P195">
        <f>IF($A195&lt;&gt;"",INDEX('Size (Model) (2)'!P:P,3*(ROW()-2)+3),"")</f>
        <v>1.026118721461187E-2</v>
      </c>
      <c r="Q195">
        <f>IF($A195&lt;&gt;"",INDEX('Size (Model) (2)'!Q:Q,3*(ROW()-2)+3),"")</f>
        <v>1.6882971800433841E-2</v>
      </c>
      <c r="R195">
        <f>IF($A195&lt;&gt;"",INDEX('Size (Model) (2)'!R:R,3*(ROW()-2)+3),"")</f>
        <v>2.2359715670024226E-2</v>
      </c>
      <c r="S195">
        <f>IF($A195&lt;&gt;"",INDEX('Size (Model) (2)'!S:S,3*(ROW()-2)+3),"")</f>
        <v>0</v>
      </c>
      <c r="T195">
        <f>IF($A195&lt;&gt;"",INDEX('Size (Model) (2)'!T:T,3*(ROW()-2)+3),"")</f>
        <v>-2.946723585912487E-2</v>
      </c>
      <c r="U195">
        <f>IF($A195&lt;&gt;"",INDEX('Size (Model) (2)'!U:U,3*(ROW()-2)+3),"")</f>
        <v>-9.0979757085020239E-3</v>
      </c>
      <c r="V195">
        <f>IF($A195&lt;&gt;"",INDEX('Size (Model) (2)'!V:V,3*(ROW()-2)+3),"")</f>
        <v>4.6570248969190237E-2</v>
      </c>
      <c r="W195">
        <f>IF($A195&lt;&gt;"",INDEX('Size (Model) (2)'!W:W,3*(ROW()-2)+3),"")</f>
        <v>0</v>
      </c>
      <c r="X195">
        <f>IF($A195&lt;&gt;"",INDEX('Size (Model) (2)'!X:X,3*(ROW()-2)+3),"")</f>
        <v>0</v>
      </c>
      <c r="Y195">
        <f>IF($A195&lt;&gt;"",INDEX('Size (Model) (2)'!Y:Y,3*(ROW()-2)+3),"")</f>
        <v>0</v>
      </c>
      <c r="Z195">
        <f>IF($A195&lt;&gt;"",INDEX('Size (Model) (2)'!Z:Z,3*(ROW()-2)+3),"")</f>
        <v>0</v>
      </c>
    </row>
    <row r="196" spans="1:26" x14ac:dyDescent="0.2">
      <c r="A196" s="13">
        <f>IF(INDEX('Size (Model) (2)'!A:A,3*(ROW()-2)+2)&lt;&gt;"",INDEX('Size (Model) (2)'!A:A,3*(ROW()-2)+2),"")</f>
        <v>45526</v>
      </c>
      <c r="B196">
        <f>IF($A196&lt;&gt;"",INDEX('Size (Model) (2)'!B:B,3*(ROW()-2)+3),"")</f>
        <v>4.882188581314879E-3</v>
      </c>
      <c r="C196">
        <f>IF($A196&lt;&gt;"",INDEX('Size (Model) (2)'!C:C,3*(ROW()-2)+3),"")</f>
        <v>1.5292880273871209E-2</v>
      </c>
      <c r="D196">
        <f>IF($A196&lt;&gt;"",INDEX('Size (Model) (2)'!D:D,3*(ROW()-2)+3),"")</f>
        <v>0.05</v>
      </c>
      <c r="E196">
        <f>IF($A196&lt;&gt;"",INDEX('Size (Model) (2)'!E:E,3*(ROW()-2)+3),"")</f>
        <v>0</v>
      </c>
      <c r="F196">
        <f>IF($A196&lt;&gt;"",INDEX('Size (Model) (2)'!F:F,3*(ROW()-2)+3),"")</f>
        <v>8.7703396651641983E-3</v>
      </c>
      <c r="G196">
        <f>IF($A196&lt;&gt;"",INDEX('Size (Model) (2)'!G:G,3*(ROW()-2)+3),"")</f>
        <v>0</v>
      </c>
      <c r="H196">
        <f>IF($A196&lt;&gt;"",INDEX('Size (Model) (2)'!H:H,3*(ROW()-2)+3),"")</f>
        <v>0</v>
      </c>
      <c r="I196">
        <f>IF($A196&lt;&gt;"",INDEX('Size (Model) (2)'!I:I,3*(ROW()-2)+3),"")</f>
        <v>-3.8348333333333325E-2</v>
      </c>
      <c r="J196">
        <f>IF($A196&lt;&gt;"",INDEX('Size (Model) (2)'!J:J,3*(ROW()-2)+3),"")</f>
        <v>0</v>
      </c>
      <c r="K196">
        <f>IF($A196&lt;&gt;"",INDEX('Size (Model) (2)'!K:K,3*(ROW()-2)+3),"")</f>
        <v>0</v>
      </c>
      <c r="L196">
        <f>IF($A196&lt;&gt;"",INDEX('Size (Model) (2)'!L:L,3*(ROW()-2)+3),"")</f>
        <v>0</v>
      </c>
      <c r="M196">
        <f>IF($A196&lt;&gt;"",INDEX('Size (Model) (2)'!M:M,3*(ROW()-2)+3),"")</f>
        <v>-7.3550346297282902E-3</v>
      </c>
      <c r="N196">
        <f>IF($A196&lt;&gt;"",INDEX('Size (Model) (2)'!N:N,3*(ROW()-2)+3),"")</f>
        <v>-2.4782225010455877E-2</v>
      </c>
      <c r="O196">
        <f>IF($A196&lt;&gt;"",INDEX('Size (Model) (2)'!O:O,3*(ROW()-2)+3),"")</f>
        <v>0</v>
      </c>
      <c r="P196">
        <f>IF($A196&lt;&gt;"",INDEX('Size (Model) (2)'!P:P,3*(ROW()-2)+3),"")</f>
        <v>1.5694688542825363E-2</v>
      </c>
      <c r="Q196">
        <f>IF($A196&lt;&gt;"",INDEX('Size (Model) (2)'!Q:Q,3*(ROW()-2)+3),"")</f>
        <v>1.6882971800433841E-2</v>
      </c>
      <c r="R196">
        <f>IF($A196&lt;&gt;"",INDEX('Size (Model) (2)'!R:R,3*(ROW()-2)+3),"")</f>
        <v>2.2359715670024226E-2</v>
      </c>
      <c r="S196">
        <f>IF($A196&lt;&gt;"",INDEX('Size (Model) (2)'!S:S,3*(ROW()-2)+3),"")</f>
        <v>0</v>
      </c>
      <c r="T196">
        <f>IF($A196&lt;&gt;"",INDEX('Size (Model) (2)'!T:T,3*(ROW()-2)+3),"")</f>
        <v>-2.946723585912487E-2</v>
      </c>
      <c r="U196">
        <f>IF($A196&lt;&gt;"",INDEX('Size (Model) (2)'!U:U,3*(ROW()-2)+3),"")</f>
        <v>-9.0979757085020239E-3</v>
      </c>
      <c r="V196">
        <f>IF($A196&lt;&gt;"",INDEX('Size (Model) (2)'!V:V,3*(ROW()-2)+3),"")</f>
        <v>4.6570248969190237E-2</v>
      </c>
      <c r="W196">
        <f>IF($A196&lt;&gt;"",INDEX('Size (Model) (2)'!W:W,3*(ROW()-2)+3),"")</f>
        <v>0</v>
      </c>
      <c r="X196">
        <f>IF($A196&lt;&gt;"",INDEX('Size (Model) (2)'!X:X,3*(ROW()-2)+3),"")</f>
        <v>0</v>
      </c>
      <c r="Y196">
        <f>IF($A196&lt;&gt;"",INDEX('Size (Model) (2)'!Y:Y,3*(ROW()-2)+3),"")</f>
        <v>0</v>
      </c>
      <c r="Z196">
        <f>IF($A196&lt;&gt;"",INDEX('Size (Model) (2)'!Z:Z,3*(ROW()-2)+3),"")</f>
        <v>0</v>
      </c>
    </row>
    <row r="197" spans="1:26" x14ac:dyDescent="0.2">
      <c r="A197" s="13">
        <f>IF(INDEX('Size (Model) (2)'!A:A,3*(ROW()-2)+2)&lt;&gt;"",INDEX('Size (Model) (2)'!A:A,3*(ROW()-2)+2),"")</f>
        <v>45527</v>
      </c>
      <c r="B197">
        <f>IF($A197&lt;&gt;"",INDEX('Size (Model) (2)'!B:B,3*(ROW()-2)+3),"")</f>
        <v>9.4921317987370132E-3</v>
      </c>
      <c r="C197">
        <f>IF($A197&lt;&gt;"",INDEX('Size (Model) (2)'!C:C,3*(ROW()-2)+3),"")</f>
        <v>1.5292880273871209E-2</v>
      </c>
      <c r="D197">
        <f>IF($A197&lt;&gt;"",INDEX('Size (Model) (2)'!D:D,3*(ROW()-2)+3),"")</f>
        <v>0.05</v>
      </c>
      <c r="E197">
        <f>IF($A197&lt;&gt;"",INDEX('Size (Model) (2)'!E:E,3*(ROW()-2)+3),"")</f>
        <v>0</v>
      </c>
      <c r="F197">
        <f>IF($A197&lt;&gt;"",INDEX('Size (Model) (2)'!F:F,3*(ROW()-2)+3),"")</f>
        <v>8.7703396651641983E-3</v>
      </c>
      <c r="G197">
        <f>IF($A197&lt;&gt;"",INDEX('Size (Model) (2)'!G:G,3*(ROW()-2)+3),"")</f>
        <v>0</v>
      </c>
      <c r="H197">
        <f>IF($A197&lt;&gt;"",INDEX('Size (Model) (2)'!H:H,3*(ROW()-2)+3),"")</f>
        <v>0</v>
      </c>
      <c r="I197">
        <f>IF($A197&lt;&gt;"",INDEX('Size (Model) (2)'!I:I,3*(ROW()-2)+3),"")</f>
        <v>-3.8348333333333325E-2</v>
      </c>
      <c r="J197">
        <f>IF($A197&lt;&gt;"",INDEX('Size (Model) (2)'!J:J,3*(ROW()-2)+3),"")</f>
        <v>0</v>
      </c>
      <c r="K197">
        <f>IF($A197&lt;&gt;"",INDEX('Size (Model) (2)'!K:K,3*(ROW()-2)+3),"")</f>
        <v>0</v>
      </c>
      <c r="L197">
        <f>IF($A197&lt;&gt;"",INDEX('Size (Model) (2)'!L:L,3*(ROW()-2)+3),"")</f>
        <v>0</v>
      </c>
      <c r="M197">
        <f>IF($A197&lt;&gt;"",INDEX('Size (Model) (2)'!M:M,3*(ROW()-2)+3),"")</f>
        <v>-7.3550346297282902E-3</v>
      </c>
      <c r="N197">
        <f>IF($A197&lt;&gt;"",INDEX('Size (Model) (2)'!N:N,3*(ROW()-2)+3),"")</f>
        <v>-2.4782225010455877E-2</v>
      </c>
      <c r="O197">
        <f>IF($A197&lt;&gt;"",INDEX('Size (Model) (2)'!O:O,3*(ROW()-2)+3),"")</f>
        <v>0</v>
      </c>
      <c r="P197">
        <f>IF($A197&lt;&gt;"",INDEX('Size (Model) (2)'!P:P,3*(ROW()-2)+3),"")</f>
        <v>1.5694688542825363E-2</v>
      </c>
      <c r="Q197">
        <f>IF($A197&lt;&gt;"",INDEX('Size (Model) (2)'!Q:Q,3*(ROW()-2)+3),"")</f>
        <v>1.6882971800433841E-2</v>
      </c>
      <c r="R197">
        <f>IF($A197&lt;&gt;"",INDEX('Size (Model) (2)'!R:R,3*(ROW()-2)+3),"")</f>
        <v>2.2359715670024226E-2</v>
      </c>
      <c r="S197">
        <f>IF($A197&lt;&gt;"",INDEX('Size (Model) (2)'!S:S,3*(ROW()-2)+3),"")</f>
        <v>0</v>
      </c>
      <c r="T197">
        <f>IF($A197&lt;&gt;"",INDEX('Size (Model) (2)'!T:T,3*(ROW()-2)+3),"")</f>
        <v>-2.946723585912487E-2</v>
      </c>
      <c r="U197">
        <f>IF($A197&lt;&gt;"",INDEX('Size (Model) (2)'!U:U,3*(ROW()-2)+3),"")</f>
        <v>-9.0979757085020239E-3</v>
      </c>
      <c r="V197">
        <f>IF($A197&lt;&gt;"",INDEX('Size (Model) (2)'!V:V,3*(ROW()-2)+3),"")</f>
        <v>4.6570248969190237E-2</v>
      </c>
      <c r="W197">
        <f>IF($A197&lt;&gt;"",INDEX('Size (Model) (2)'!W:W,3*(ROW()-2)+3),"")</f>
        <v>0</v>
      </c>
      <c r="X197">
        <f>IF($A197&lt;&gt;"",INDEX('Size (Model) (2)'!X:X,3*(ROW()-2)+3),"")</f>
        <v>0</v>
      </c>
      <c r="Y197">
        <f>IF($A197&lt;&gt;"",INDEX('Size (Model) (2)'!Y:Y,3*(ROW()-2)+3),"")</f>
        <v>0</v>
      </c>
      <c r="Z197">
        <f>IF($A197&lt;&gt;"",INDEX('Size (Model) (2)'!Z:Z,3*(ROW()-2)+3),"")</f>
        <v>0</v>
      </c>
    </row>
    <row r="198" spans="1:26" x14ac:dyDescent="0.2">
      <c r="A198" s="13">
        <f>IF(INDEX('Size (Model) (2)'!A:A,3*(ROW()-2)+2)&lt;&gt;"",INDEX('Size (Model) (2)'!A:A,3*(ROW()-2)+2),"")</f>
        <v>45530</v>
      </c>
      <c r="B198">
        <f>IF($A198&lt;&gt;"",INDEX('Size (Model) (2)'!B:B,3*(ROW()-2)+3),"")</f>
        <v>7.2778861053719021E-3</v>
      </c>
      <c r="C198">
        <f>IF($A198&lt;&gt;"",INDEX('Size (Model) (2)'!C:C,3*(ROW()-2)+3),"")</f>
        <v>1.5292880273871209E-2</v>
      </c>
      <c r="D198">
        <f>IF($A198&lt;&gt;"",INDEX('Size (Model) (2)'!D:D,3*(ROW()-2)+3),"")</f>
        <v>0.05</v>
      </c>
      <c r="E198">
        <f>IF($A198&lt;&gt;"",INDEX('Size (Model) (2)'!E:E,3*(ROW()-2)+3),"")</f>
        <v>0</v>
      </c>
      <c r="F198">
        <f>IF($A198&lt;&gt;"",INDEX('Size (Model) (2)'!F:F,3*(ROW()-2)+3),"")</f>
        <v>8.7703396651641983E-3</v>
      </c>
      <c r="G198">
        <f>IF($A198&lt;&gt;"",INDEX('Size (Model) (2)'!G:G,3*(ROW()-2)+3),"")</f>
        <v>0</v>
      </c>
      <c r="H198">
        <f>IF($A198&lt;&gt;"",INDEX('Size (Model) (2)'!H:H,3*(ROW()-2)+3),"")</f>
        <v>0</v>
      </c>
      <c r="I198">
        <f>IF($A198&lt;&gt;"",INDEX('Size (Model) (2)'!I:I,3*(ROW()-2)+3),"")</f>
        <v>-3.8348333333333325E-2</v>
      </c>
      <c r="J198">
        <f>IF($A198&lt;&gt;"",INDEX('Size (Model) (2)'!J:J,3*(ROW()-2)+3),"")</f>
        <v>0</v>
      </c>
      <c r="K198">
        <f>IF($A198&lt;&gt;"",INDEX('Size (Model) (2)'!K:K,3*(ROW()-2)+3),"")</f>
        <v>0</v>
      </c>
      <c r="L198">
        <f>IF($A198&lt;&gt;"",INDEX('Size (Model) (2)'!L:L,3*(ROW()-2)+3),"")</f>
        <v>0</v>
      </c>
      <c r="M198">
        <f>IF($A198&lt;&gt;"",INDEX('Size (Model) (2)'!M:M,3*(ROW()-2)+3),"")</f>
        <v>-7.3550346297282902E-3</v>
      </c>
      <c r="N198">
        <f>IF($A198&lt;&gt;"",INDEX('Size (Model) (2)'!N:N,3*(ROW()-2)+3),"")</f>
        <v>-2.4782225010455877E-2</v>
      </c>
      <c r="O198">
        <f>IF($A198&lt;&gt;"",INDEX('Size (Model) (2)'!O:O,3*(ROW()-2)+3),"")</f>
        <v>0</v>
      </c>
      <c r="P198">
        <f>IF($A198&lt;&gt;"",INDEX('Size (Model) (2)'!P:P,3*(ROW()-2)+3),"")</f>
        <v>1.5500536303630364E-2</v>
      </c>
      <c r="Q198">
        <f>IF($A198&lt;&gt;"",INDEX('Size (Model) (2)'!Q:Q,3*(ROW()-2)+3),"")</f>
        <v>1.6882971800433841E-2</v>
      </c>
      <c r="R198">
        <f>IF($A198&lt;&gt;"",INDEX('Size (Model) (2)'!R:R,3*(ROW()-2)+3),"")</f>
        <v>2.2359715670024226E-2</v>
      </c>
      <c r="S198">
        <f>IF($A198&lt;&gt;"",INDEX('Size (Model) (2)'!S:S,3*(ROW()-2)+3),"")</f>
        <v>0</v>
      </c>
      <c r="T198">
        <f>IF($A198&lt;&gt;"",INDEX('Size (Model) (2)'!T:T,3*(ROW()-2)+3),"")</f>
        <v>-2.946723585912487E-2</v>
      </c>
      <c r="U198">
        <f>IF($A198&lt;&gt;"",INDEX('Size (Model) (2)'!U:U,3*(ROW()-2)+3),"")</f>
        <v>-9.0979757085020239E-3</v>
      </c>
      <c r="V198">
        <f>IF($A198&lt;&gt;"",INDEX('Size (Model) (2)'!V:V,3*(ROW()-2)+3),"")</f>
        <v>4.7236925182991572E-2</v>
      </c>
      <c r="W198">
        <f>IF($A198&lt;&gt;"",INDEX('Size (Model) (2)'!W:W,3*(ROW()-2)+3),"")</f>
        <v>0</v>
      </c>
      <c r="X198">
        <f>IF($A198&lt;&gt;"",INDEX('Size (Model) (2)'!X:X,3*(ROW()-2)+3),"")</f>
        <v>0</v>
      </c>
      <c r="Y198">
        <f>IF($A198&lt;&gt;"",INDEX('Size (Model) (2)'!Y:Y,3*(ROW()-2)+3),"")</f>
        <v>0</v>
      </c>
      <c r="Z198">
        <f>IF($A198&lt;&gt;"",INDEX('Size (Model) (2)'!Z:Z,3*(ROW()-2)+3),"")</f>
        <v>0</v>
      </c>
    </row>
    <row r="199" spans="1:26" x14ac:dyDescent="0.2">
      <c r="A199" s="13">
        <f>IF(INDEX('Size (Model) (2)'!A:A,3*(ROW()-2)+2)&lt;&gt;"",INDEX('Size (Model) (2)'!A:A,3*(ROW()-2)+2),"")</f>
        <v>45531</v>
      </c>
      <c r="B199">
        <f>IF($A199&lt;&gt;"",INDEX('Size (Model) (2)'!B:B,3*(ROW()-2)+3),"")</f>
        <v>7.2778861053719021E-3</v>
      </c>
      <c r="C199">
        <f>IF($A199&lt;&gt;"",INDEX('Size (Model) (2)'!C:C,3*(ROW()-2)+3),"")</f>
        <v>1.5292880273871209E-2</v>
      </c>
      <c r="D199">
        <f>IF($A199&lt;&gt;"",INDEX('Size (Model) (2)'!D:D,3*(ROW()-2)+3),"")</f>
        <v>0.05</v>
      </c>
      <c r="E199">
        <f>IF($A199&lt;&gt;"",INDEX('Size (Model) (2)'!E:E,3*(ROW()-2)+3),"")</f>
        <v>0</v>
      </c>
      <c r="F199">
        <f>IF($A199&lt;&gt;"",INDEX('Size (Model) (2)'!F:F,3*(ROW()-2)+3),"")</f>
        <v>0</v>
      </c>
      <c r="G199">
        <f>IF($A199&lt;&gt;"",INDEX('Size (Model) (2)'!G:G,3*(ROW()-2)+3),"")</f>
        <v>0</v>
      </c>
      <c r="H199">
        <f>IF($A199&lt;&gt;"",INDEX('Size (Model) (2)'!H:H,3*(ROW()-2)+3),"")</f>
        <v>0</v>
      </c>
      <c r="I199">
        <f>IF($A199&lt;&gt;"",INDEX('Size (Model) (2)'!I:I,3*(ROW()-2)+3),"")</f>
        <v>-3.8348333333333325E-2</v>
      </c>
      <c r="J199">
        <f>IF($A199&lt;&gt;"",INDEX('Size (Model) (2)'!J:J,3*(ROW()-2)+3),"")</f>
        <v>4.1838298662704313E-3</v>
      </c>
      <c r="K199">
        <f>IF($A199&lt;&gt;"",INDEX('Size (Model) (2)'!K:K,3*(ROW()-2)+3),"")</f>
        <v>0</v>
      </c>
      <c r="L199">
        <f>IF($A199&lt;&gt;"",INDEX('Size (Model) (2)'!L:L,3*(ROW()-2)+3),"")</f>
        <v>0</v>
      </c>
      <c r="M199">
        <f>IF($A199&lt;&gt;"",INDEX('Size (Model) (2)'!M:M,3*(ROW()-2)+3),"")</f>
        <v>-7.3550346297282902E-3</v>
      </c>
      <c r="N199">
        <f>IF($A199&lt;&gt;"",INDEX('Size (Model) (2)'!N:N,3*(ROW()-2)+3),"")</f>
        <v>-2.4782225010455877E-2</v>
      </c>
      <c r="O199">
        <f>IF($A199&lt;&gt;"",INDEX('Size (Model) (2)'!O:O,3*(ROW()-2)+3),"")</f>
        <v>0</v>
      </c>
      <c r="P199">
        <f>IF($A199&lt;&gt;"",INDEX('Size (Model) (2)'!P:P,3*(ROW()-2)+3),"")</f>
        <v>1.5500536303630364E-2</v>
      </c>
      <c r="Q199">
        <f>IF($A199&lt;&gt;"",INDEX('Size (Model) (2)'!Q:Q,3*(ROW()-2)+3),"")</f>
        <v>1.6882971800433841E-2</v>
      </c>
      <c r="R199">
        <f>IF($A199&lt;&gt;"",INDEX('Size (Model) (2)'!R:R,3*(ROW()-2)+3),"")</f>
        <v>2.2359715670024226E-2</v>
      </c>
      <c r="S199">
        <f>IF($A199&lt;&gt;"",INDEX('Size (Model) (2)'!S:S,3*(ROW()-2)+3),"")</f>
        <v>0</v>
      </c>
      <c r="T199">
        <f>IF($A199&lt;&gt;"",INDEX('Size (Model) (2)'!T:T,3*(ROW()-2)+3),"")</f>
        <v>-2.946723585912487E-2</v>
      </c>
      <c r="U199">
        <f>IF($A199&lt;&gt;"",INDEX('Size (Model) (2)'!U:U,3*(ROW()-2)+3),"")</f>
        <v>-9.0979757085020239E-3</v>
      </c>
      <c r="V199">
        <f>IF($A199&lt;&gt;"",INDEX('Size (Model) (2)'!V:V,3*(ROW()-2)+3),"")</f>
        <v>4.7236925182991572E-2</v>
      </c>
      <c r="W199">
        <f>IF($A199&lt;&gt;"",INDEX('Size (Model) (2)'!W:W,3*(ROW()-2)+3),"")</f>
        <v>0</v>
      </c>
      <c r="X199">
        <f>IF($A199&lt;&gt;"",INDEX('Size (Model) (2)'!X:X,3*(ROW()-2)+3),"")</f>
        <v>0</v>
      </c>
      <c r="Y199">
        <f>IF($A199&lt;&gt;"",INDEX('Size (Model) (2)'!Y:Y,3*(ROW()-2)+3),"")</f>
        <v>0</v>
      </c>
      <c r="Z199">
        <f>IF($A199&lt;&gt;"",INDEX('Size (Model) (2)'!Z:Z,3*(ROW()-2)+3),"")</f>
        <v>0</v>
      </c>
    </row>
    <row r="200" spans="1:26" x14ac:dyDescent="0.2">
      <c r="A200" s="13">
        <f>IF(INDEX('Size (Model) (2)'!A:A,3*(ROW()-2)+2)&lt;&gt;"",INDEX('Size (Model) (2)'!A:A,3*(ROW()-2)+2),"")</f>
        <v>45532</v>
      </c>
      <c r="B200">
        <f>IF($A200&lt;&gt;"",INDEX('Size (Model) (2)'!B:B,3*(ROW()-2)+3),"")</f>
        <v>1.283322031599647E-2</v>
      </c>
      <c r="C200">
        <f>IF($A200&lt;&gt;"",INDEX('Size (Model) (2)'!C:C,3*(ROW()-2)+3),"")</f>
        <v>7.0249257609502581E-3</v>
      </c>
      <c r="D200">
        <f>IF($A200&lt;&gt;"",INDEX('Size (Model) (2)'!D:D,3*(ROW()-2)+3),"")</f>
        <v>0.05</v>
      </c>
      <c r="E200">
        <f>IF($A200&lt;&gt;"",INDEX('Size (Model) (2)'!E:E,3*(ROW()-2)+3),"")</f>
        <v>0</v>
      </c>
      <c r="F200">
        <f>IF($A200&lt;&gt;"",INDEX('Size (Model) (2)'!F:F,3*(ROW()-2)+3),"")</f>
        <v>0</v>
      </c>
      <c r="G200">
        <f>IF($A200&lt;&gt;"",INDEX('Size (Model) (2)'!G:G,3*(ROW()-2)+3),"")</f>
        <v>0</v>
      </c>
      <c r="H200">
        <f>IF($A200&lt;&gt;"",INDEX('Size (Model) (2)'!H:H,3*(ROW()-2)+3),"")</f>
        <v>0</v>
      </c>
      <c r="I200">
        <f>IF($A200&lt;&gt;"",INDEX('Size (Model) (2)'!I:I,3*(ROW()-2)+3),"")</f>
        <v>-3.8348333333333325E-2</v>
      </c>
      <c r="J200">
        <f>IF($A200&lt;&gt;"",INDEX('Size (Model) (2)'!J:J,3*(ROW()-2)+3),"")</f>
        <v>4.1838298662704313E-3</v>
      </c>
      <c r="K200">
        <f>IF($A200&lt;&gt;"",INDEX('Size (Model) (2)'!K:K,3*(ROW()-2)+3),"")</f>
        <v>0</v>
      </c>
      <c r="L200">
        <f>IF($A200&lt;&gt;"",INDEX('Size (Model) (2)'!L:L,3*(ROW()-2)+3),"")</f>
        <v>0</v>
      </c>
      <c r="M200">
        <f>IF($A200&lt;&gt;"",INDEX('Size (Model) (2)'!M:M,3*(ROW()-2)+3),"")</f>
        <v>-7.3550346297282902E-3</v>
      </c>
      <c r="N200">
        <f>IF($A200&lt;&gt;"",INDEX('Size (Model) (2)'!N:N,3*(ROW()-2)+3),"")</f>
        <v>-2.4782225010455877E-2</v>
      </c>
      <c r="O200">
        <f>IF($A200&lt;&gt;"",INDEX('Size (Model) (2)'!O:O,3*(ROW()-2)+3),"")</f>
        <v>0</v>
      </c>
      <c r="P200">
        <f>IF($A200&lt;&gt;"",INDEX('Size (Model) (2)'!P:P,3*(ROW()-2)+3),"")</f>
        <v>1.5500536303630364E-2</v>
      </c>
      <c r="Q200">
        <f>IF($A200&lt;&gt;"",INDEX('Size (Model) (2)'!Q:Q,3*(ROW()-2)+3),"")</f>
        <v>1.6882971800433841E-2</v>
      </c>
      <c r="R200">
        <f>IF($A200&lt;&gt;"",INDEX('Size (Model) (2)'!R:R,3*(ROW()-2)+3),"")</f>
        <v>2.2359715670024226E-2</v>
      </c>
      <c r="S200">
        <f>IF($A200&lt;&gt;"",INDEX('Size (Model) (2)'!S:S,3*(ROW()-2)+3),"")</f>
        <v>0</v>
      </c>
      <c r="T200">
        <f>IF($A200&lt;&gt;"",INDEX('Size (Model) (2)'!T:T,3*(ROW()-2)+3),"")</f>
        <v>-2.946723585912487E-2</v>
      </c>
      <c r="U200">
        <f>IF($A200&lt;&gt;"",INDEX('Size (Model) (2)'!U:U,3*(ROW()-2)+3),"")</f>
        <v>-9.0979757085020239E-3</v>
      </c>
      <c r="V200">
        <f>IF($A200&lt;&gt;"",INDEX('Size (Model) (2)'!V:V,3*(ROW()-2)+3),"")</f>
        <v>0.05</v>
      </c>
      <c r="W200">
        <f>IF($A200&lt;&gt;"",INDEX('Size (Model) (2)'!W:W,3*(ROW()-2)+3),"")</f>
        <v>0</v>
      </c>
      <c r="X200">
        <f>IF($A200&lt;&gt;"",INDEX('Size (Model) (2)'!X:X,3*(ROW()-2)+3),"")</f>
        <v>0</v>
      </c>
      <c r="Y200">
        <f>IF($A200&lt;&gt;"",INDEX('Size (Model) (2)'!Y:Y,3*(ROW()-2)+3),"")</f>
        <v>0</v>
      </c>
      <c r="Z200">
        <f>IF($A200&lt;&gt;"",INDEX('Size (Model) (2)'!Z:Z,3*(ROW()-2)+3),"")</f>
        <v>0</v>
      </c>
    </row>
    <row r="201" spans="1:26" x14ac:dyDescent="0.2">
      <c r="A201" s="13">
        <f>IF(INDEX('Size (Model) (2)'!A:A,3*(ROW()-2)+2)&lt;&gt;"",INDEX('Size (Model) (2)'!A:A,3*(ROW()-2)+2),"")</f>
        <v>45533</v>
      </c>
      <c r="B201">
        <f>IF($A201&lt;&gt;"",INDEX('Size (Model) (2)'!B:B,3*(ROW()-2)+3),"")</f>
        <v>1.8857241424628732E-2</v>
      </c>
      <c r="C201">
        <f>IF($A201&lt;&gt;"",INDEX('Size (Model) (2)'!C:C,3*(ROW()-2)+3),"")</f>
        <v>7.0249257609502581E-3</v>
      </c>
      <c r="D201">
        <f>IF($A201&lt;&gt;"",INDEX('Size (Model) (2)'!D:D,3*(ROW()-2)+3),"")</f>
        <v>0.05</v>
      </c>
      <c r="E201">
        <f>IF($A201&lt;&gt;"",INDEX('Size (Model) (2)'!E:E,3*(ROW()-2)+3),"")</f>
        <v>0</v>
      </c>
      <c r="F201">
        <f>IF($A201&lt;&gt;"",INDEX('Size (Model) (2)'!F:F,3*(ROW()-2)+3),"")</f>
        <v>0</v>
      </c>
      <c r="G201">
        <f>IF($A201&lt;&gt;"",INDEX('Size (Model) (2)'!G:G,3*(ROW()-2)+3),"")</f>
        <v>0</v>
      </c>
      <c r="H201">
        <f>IF($A201&lt;&gt;"",INDEX('Size (Model) (2)'!H:H,3*(ROW()-2)+3),"")</f>
        <v>0</v>
      </c>
      <c r="I201">
        <f>IF($A201&lt;&gt;"",INDEX('Size (Model) (2)'!I:I,3*(ROW()-2)+3),"")</f>
        <v>-3.8348333333333325E-2</v>
      </c>
      <c r="J201">
        <f>IF($A201&lt;&gt;"",INDEX('Size (Model) (2)'!J:J,3*(ROW()-2)+3),"")</f>
        <v>4.1838298662704313E-3</v>
      </c>
      <c r="K201">
        <f>IF($A201&lt;&gt;"",INDEX('Size (Model) (2)'!K:K,3*(ROW()-2)+3),"")</f>
        <v>0</v>
      </c>
      <c r="L201">
        <f>IF($A201&lt;&gt;"",INDEX('Size (Model) (2)'!L:L,3*(ROW()-2)+3),"")</f>
        <v>0</v>
      </c>
      <c r="M201">
        <f>IF($A201&lt;&gt;"",INDEX('Size (Model) (2)'!M:M,3*(ROW()-2)+3),"")</f>
        <v>-7.3550346297282902E-3</v>
      </c>
      <c r="N201">
        <f>IF($A201&lt;&gt;"",INDEX('Size (Model) (2)'!N:N,3*(ROW()-2)+3),"")</f>
        <v>-2.4782225010455877E-2</v>
      </c>
      <c r="O201">
        <f>IF($A201&lt;&gt;"",INDEX('Size (Model) (2)'!O:O,3*(ROW()-2)+3),"")</f>
        <v>0</v>
      </c>
      <c r="P201">
        <f>IF($A201&lt;&gt;"",INDEX('Size (Model) (2)'!P:P,3*(ROW()-2)+3),"")</f>
        <v>1.5500536303630364E-2</v>
      </c>
      <c r="Q201">
        <f>IF($A201&lt;&gt;"",INDEX('Size (Model) (2)'!Q:Q,3*(ROW()-2)+3),"")</f>
        <v>1.6882971800433841E-2</v>
      </c>
      <c r="R201">
        <f>IF($A201&lt;&gt;"",INDEX('Size (Model) (2)'!R:R,3*(ROW()-2)+3),"")</f>
        <v>2.2359715670024226E-2</v>
      </c>
      <c r="S201">
        <f>IF($A201&lt;&gt;"",INDEX('Size (Model) (2)'!S:S,3*(ROW()-2)+3),"")</f>
        <v>0</v>
      </c>
      <c r="T201">
        <f>IF($A201&lt;&gt;"",INDEX('Size (Model) (2)'!T:T,3*(ROW()-2)+3),"")</f>
        <v>-2.946723585912487E-2</v>
      </c>
      <c r="U201">
        <f>IF($A201&lt;&gt;"",INDEX('Size (Model) (2)'!U:U,3*(ROW()-2)+3),"")</f>
        <v>-9.0979757085020239E-3</v>
      </c>
      <c r="V201">
        <f>IF($A201&lt;&gt;"",INDEX('Size (Model) (2)'!V:V,3*(ROW()-2)+3),"")</f>
        <v>4.1817049180327866E-2</v>
      </c>
      <c r="W201">
        <f>IF($A201&lt;&gt;"",INDEX('Size (Model) (2)'!W:W,3*(ROW()-2)+3),"")</f>
        <v>0</v>
      </c>
      <c r="X201">
        <f>IF($A201&lt;&gt;"",INDEX('Size (Model) (2)'!X:X,3*(ROW()-2)+3),"")</f>
        <v>0</v>
      </c>
      <c r="Y201">
        <f>IF($A201&lt;&gt;"",INDEX('Size (Model) (2)'!Y:Y,3*(ROW()-2)+3),"")</f>
        <v>0</v>
      </c>
      <c r="Z201">
        <f>IF($A201&lt;&gt;"",INDEX('Size (Model) (2)'!Z:Z,3*(ROW()-2)+3),"")</f>
        <v>0</v>
      </c>
    </row>
    <row r="202" spans="1:26" x14ac:dyDescent="0.2">
      <c r="A202" s="13">
        <f>IF(INDEX('Size (Model) (2)'!A:A,3*(ROW()-2)+2)&lt;&gt;"",INDEX('Size (Model) (2)'!A:A,3*(ROW()-2)+2),"")</f>
        <v>45534</v>
      </c>
      <c r="B202">
        <f>IF($A202&lt;&gt;"",INDEX('Size (Model) (2)'!B:B,3*(ROW()-2)+3),"")</f>
        <v>0</v>
      </c>
      <c r="C202">
        <f>IF($A202&lt;&gt;"",INDEX('Size (Model) (2)'!C:C,3*(ROW()-2)+3),"")</f>
        <v>1.4071624629080119E-2</v>
      </c>
      <c r="D202">
        <f>IF($A202&lt;&gt;"",INDEX('Size (Model) (2)'!D:D,3*(ROW()-2)+3),"")</f>
        <v>0.05</v>
      </c>
      <c r="E202">
        <f>IF($A202&lt;&gt;"",INDEX('Size (Model) (2)'!E:E,3*(ROW()-2)+3),"")</f>
        <v>0</v>
      </c>
      <c r="F202">
        <f>IF($A202&lt;&gt;"",INDEX('Size (Model) (2)'!F:F,3*(ROW()-2)+3),"")</f>
        <v>1.1885056390977445E-2</v>
      </c>
      <c r="G202">
        <f>IF($A202&lt;&gt;"",INDEX('Size (Model) (2)'!G:G,3*(ROW()-2)+3),"")</f>
        <v>0</v>
      </c>
      <c r="H202">
        <f>IF($A202&lt;&gt;"",INDEX('Size (Model) (2)'!H:H,3*(ROW()-2)+3),"")</f>
        <v>0</v>
      </c>
      <c r="I202">
        <f>IF($A202&lt;&gt;"",INDEX('Size (Model) (2)'!I:I,3*(ROW()-2)+3),"")</f>
        <v>-3.8348333333333325E-2</v>
      </c>
      <c r="J202">
        <f>IF($A202&lt;&gt;"",INDEX('Size (Model) (2)'!J:J,3*(ROW()-2)+3),"")</f>
        <v>4.1838298662704313E-3</v>
      </c>
      <c r="K202">
        <f>IF($A202&lt;&gt;"",INDEX('Size (Model) (2)'!K:K,3*(ROW()-2)+3),"")</f>
        <v>0</v>
      </c>
      <c r="L202">
        <f>IF($A202&lt;&gt;"",INDEX('Size (Model) (2)'!L:L,3*(ROW()-2)+3),"")</f>
        <v>0</v>
      </c>
      <c r="M202">
        <f>IF($A202&lt;&gt;"",INDEX('Size (Model) (2)'!M:M,3*(ROW()-2)+3),"")</f>
        <v>-7.3550346297282902E-3</v>
      </c>
      <c r="N202">
        <f>IF($A202&lt;&gt;"",INDEX('Size (Model) (2)'!N:N,3*(ROW()-2)+3),"")</f>
        <v>-2.4782225010455877E-2</v>
      </c>
      <c r="O202">
        <f>IF($A202&lt;&gt;"",INDEX('Size (Model) (2)'!O:O,3*(ROW()-2)+3),"")</f>
        <v>0</v>
      </c>
      <c r="P202">
        <f>IF($A202&lt;&gt;"",INDEX('Size (Model) (2)'!P:P,3*(ROW()-2)+3),"")</f>
        <v>1.5500536303630364E-2</v>
      </c>
      <c r="Q202">
        <f>IF($A202&lt;&gt;"",INDEX('Size (Model) (2)'!Q:Q,3*(ROW()-2)+3),"")</f>
        <v>1.6882971800433841E-2</v>
      </c>
      <c r="R202">
        <f>IF($A202&lt;&gt;"",INDEX('Size (Model) (2)'!R:R,3*(ROW()-2)+3),"")</f>
        <v>2.2359715670024226E-2</v>
      </c>
      <c r="S202">
        <f>IF($A202&lt;&gt;"",INDEX('Size (Model) (2)'!S:S,3*(ROW()-2)+3),"")</f>
        <v>0</v>
      </c>
      <c r="T202">
        <f>IF($A202&lt;&gt;"",INDEX('Size (Model) (2)'!T:T,3*(ROW()-2)+3),"")</f>
        <v>-2.946723585912487E-2</v>
      </c>
      <c r="U202">
        <f>IF($A202&lt;&gt;"",INDEX('Size (Model) (2)'!U:U,3*(ROW()-2)+3),"")</f>
        <v>-9.0979757085020239E-3</v>
      </c>
      <c r="V202">
        <f>IF($A202&lt;&gt;"",INDEX('Size (Model) (2)'!V:V,3*(ROW()-2)+3),"")</f>
        <v>0.05</v>
      </c>
      <c r="W202">
        <f>IF($A202&lt;&gt;"",INDEX('Size (Model) (2)'!W:W,3*(ROW()-2)+3),"")</f>
        <v>0</v>
      </c>
      <c r="X202">
        <f>IF($A202&lt;&gt;"",INDEX('Size (Model) (2)'!X:X,3*(ROW()-2)+3),"")</f>
        <v>0</v>
      </c>
      <c r="Y202">
        <f>IF($A202&lt;&gt;"",INDEX('Size (Model) (2)'!Y:Y,3*(ROW()-2)+3),"")</f>
        <v>0</v>
      </c>
      <c r="Z202">
        <f>IF($A202&lt;&gt;"",INDEX('Size (Model) (2)'!Z:Z,3*(ROW()-2)+3),"")</f>
        <v>0</v>
      </c>
    </row>
    <row r="203" spans="1:26" x14ac:dyDescent="0.2">
      <c r="A203" s="13">
        <f>IF(INDEX('Size (Model) (2)'!A:A,3*(ROW()-2)+2)&lt;&gt;"",INDEX('Size (Model) (2)'!A:A,3*(ROW()-2)+2),"")</f>
        <v>45537</v>
      </c>
      <c r="B203">
        <f>IF($A203&lt;&gt;"",INDEX('Size (Model) (2)'!B:B,3*(ROW()-2)+3),"")</f>
        <v>0</v>
      </c>
      <c r="C203">
        <f>IF($A203&lt;&gt;"",INDEX('Size (Model) (2)'!C:C,3*(ROW()-2)+3),"")</f>
        <v>1.4071624629080119E-2</v>
      </c>
      <c r="D203">
        <f>IF($A203&lt;&gt;"",INDEX('Size (Model) (2)'!D:D,3*(ROW()-2)+3),"")</f>
        <v>0.05</v>
      </c>
      <c r="E203">
        <f>IF($A203&lt;&gt;"",INDEX('Size (Model) (2)'!E:E,3*(ROW()-2)+3),"")</f>
        <v>0</v>
      </c>
      <c r="F203">
        <f>IF($A203&lt;&gt;"",INDEX('Size (Model) (2)'!F:F,3*(ROW()-2)+3),"")</f>
        <v>0</v>
      </c>
      <c r="G203">
        <f>IF($A203&lt;&gt;"",INDEX('Size (Model) (2)'!G:G,3*(ROW()-2)+3),"")</f>
        <v>1.0913049768518517E-2</v>
      </c>
      <c r="H203">
        <f>IF($A203&lt;&gt;"",INDEX('Size (Model) (2)'!H:H,3*(ROW()-2)+3),"")</f>
        <v>0</v>
      </c>
      <c r="I203">
        <f>IF($A203&lt;&gt;"",INDEX('Size (Model) (2)'!I:I,3*(ROW()-2)+3),"")</f>
        <v>-3.8348333333333325E-2</v>
      </c>
      <c r="J203">
        <f>IF($A203&lt;&gt;"",INDEX('Size (Model) (2)'!J:J,3*(ROW()-2)+3),"")</f>
        <v>4.1838298662704313E-3</v>
      </c>
      <c r="K203">
        <f>IF($A203&lt;&gt;"",INDEX('Size (Model) (2)'!K:K,3*(ROW()-2)+3),"")</f>
        <v>0</v>
      </c>
      <c r="L203">
        <f>IF($A203&lt;&gt;"",INDEX('Size (Model) (2)'!L:L,3*(ROW()-2)+3),"")</f>
        <v>0</v>
      </c>
      <c r="M203">
        <f>IF($A203&lt;&gt;"",INDEX('Size (Model) (2)'!M:M,3*(ROW()-2)+3),"")</f>
        <v>-7.3550346297282902E-3</v>
      </c>
      <c r="N203">
        <f>IF($A203&lt;&gt;"",INDEX('Size (Model) (2)'!N:N,3*(ROW()-2)+3),"")</f>
        <v>-2.4782225010455877E-2</v>
      </c>
      <c r="O203">
        <f>IF($A203&lt;&gt;"",INDEX('Size (Model) (2)'!O:O,3*(ROW()-2)+3),"")</f>
        <v>0</v>
      </c>
      <c r="P203">
        <f>IF($A203&lt;&gt;"",INDEX('Size (Model) (2)'!P:P,3*(ROW()-2)+3),"")</f>
        <v>1.5500536303630364E-2</v>
      </c>
      <c r="Q203">
        <f>IF($A203&lt;&gt;"",INDEX('Size (Model) (2)'!Q:Q,3*(ROW()-2)+3),"")</f>
        <v>1.6882971800433841E-2</v>
      </c>
      <c r="R203">
        <f>IF($A203&lt;&gt;"",INDEX('Size (Model) (2)'!R:R,3*(ROW()-2)+3),"")</f>
        <v>2.2359715670024226E-2</v>
      </c>
      <c r="S203">
        <f>IF($A203&lt;&gt;"",INDEX('Size (Model) (2)'!S:S,3*(ROW()-2)+3),"")</f>
        <v>0</v>
      </c>
      <c r="T203">
        <f>IF($A203&lt;&gt;"",INDEX('Size (Model) (2)'!T:T,3*(ROW()-2)+3),"")</f>
        <v>-2.946723585912487E-2</v>
      </c>
      <c r="U203">
        <f>IF($A203&lt;&gt;"",INDEX('Size (Model) (2)'!U:U,3*(ROW()-2)+3),"")</f>
        <v>-9.0979757085020239E-3</v>
      </c>
      <c r="V203">
        <f>IF($A203&lt;&gt;"",INDEX('Size (Model) (2)'!V:V,3*(ROW()-2)+3),"")</f>
        <v>4.67547520661157E-2</v>
      </c>
      <c r="W203">
        <f>IF($A203&lt;&gt;"",INDEX('Size (Model) (2)'!W:W,3*(ROW()-2)+3),"")</f>
        <v>0</v>
      </c>
      <c r="X203">
        <f>IF($A203&lt;&gt;"",INDEX('Size (Model) (2)'!X:X,3*(ROW()-2)+3),"")</f>
        <v>0</v>
      </c>
      <c r="Y203">
        <f>IF($A203&lt;&gt;"",INDEX('Size (Model) (2)'!Y:Y,3*(ROW()-2)+3),"")</f>
        <v>0</v>
      </c>
      <c r="Z203">
        <f>IF($A203&lt;&gt;"",INDEX('Size (Model) (2)'!Z:Z,3*(ROW()-2)+3),"")</f>
        <v>0</v>
      </c>
    </row>
    <row r="204" spans="1:26" x14ac:dyDescent="0.2">
      <c r="A204" s="13">
        <f>IF(INDEX('Size (Model) (2)'!A:A,3*(ROW()-2)+2)&lt;&gt;"",INDEX('Size (Model) (2)'!A:A,3*(ROW()-2)+2),"")</f>
        <v>45538</v>
      </c>
      <c r="B204">
        <f>IF($A204&lt;&gt;"",INDEX('Size (Model) (2)'!B:B,3*(ROW()-2)+3),"")</f>
        <v>0</v>
      </c>
      <c r="C204">
        <f>IF($A204&lt;&gt;"",INDEX('Size (Model) (2)'!C:C,3*(ROW()-2)+3),"")</f>
        <v>1.4071624629080119E-2</v>
      </c>
      <c r="D204">
        <f>IF($A204&lt;&gt;"",INDEX('Size (Model) (2)'!D:D,3*(ROW()-2)+3),"")</f>
        <v>0.05</v>
      </c>
      <c r="E204">
        <f>IF($A204&lt;&gt;"",INDEX('Size (Model) (2)'!E:E,3*(ROW()-2)+3),"")</f>
        <v>0</v>
      </c>
      <c r="F204">
        <f>IF($A204&lt;&gt;"",INDEX('Size (Model) (2)'!F:F,3*(ROW()-2)+3),"")</f>
        <v>0</v>
      </c>
      <c r="G204">
        <f>IF($A204&lt;&gt;"",INDEX('Size (Model) (2)'!G:G,3*(ROW()-2)+3),"")</f>
        <v>1.0913049768518517E-2</v>
      </c>
      <c r="H204">
        <f>IF($A204&lt;&gt;"",INDEX('Size (Model) (2)'!H:H,3*(ROW()-2)+3),"")</f>
        <v>0</v>
      </c>
      <c r="I204">
        <f>IF($A204&lt;&gt;"",INDEX('Size (Model) (2)'!I:I,3*(ROW()-2)+3),"")</f>
        <v>-3.8348333333333325E-2</v>
      </c>
      <c r="J204">
        <f>IF($A204&lt;&gt;"",INDEX('Size (Model) (2)'!J:J,3*(ROW()-2)+3),"")</f>
        <v>4.1838298662704313E-3</v>
      </c>
      <c r="K204">
        <f>IF($A204&lt;&gt;"",INDEX('Size (Model) (2)'!K:K,3*(ROW()-2)+3),"")</f>
        <v>0</v>
      </c>
      <c r="L204">
        <f>IF($A204&lt;&gt;"",INDEX('Size (Model) (2)'!L:L,3*(ROW()-2)+3),"")</f>
        <v>0</v>
      </c>
      <c r="M204">
        <f>IF($A204&lt;&gt;"",INDEX('Size (Model) (2)'!M:M,3*(ROW()-2)+3),"")</f>
        <v>-7.3550346297282902E-3</v>
      </c>
      <c r="N204">
        <f>IF($A204&lt;&gt;"",INDEX('Size (Model) (2)'!N:N,3*(ROW()-2)+3),"")</f>
        <v>-2.4782225010455877E-2</v>
      </c>
      <c r="O204">
        <f>IF($A204&lt;&gt;"",INDEX('Size (Model) (2)'!O:O,3*(ROW()-2)+3),"")</f>
        <v>0</v>
      </c>
      <c r="P204">
        <f>IF($A204&lt;&gt;"",INDEX('Size (Model) (2)'!P:P,3*(ROW()-2)+3),"")</f>
        <v>1.5500536303630364E-2</v>
      </c>
      <c r="Q204">
        <f>IF($A204&lt;&gt;"",INDEX('Size (Model) (2)'!Q:Q,3*(ROW()-2)+3),"")</f>
        <v>1.6882971800433841E-2</v>
      </c>
      <c r="R204">
        <f>IF($A204&lt;&gt;"",INDEX('Size (Model) (2)'!R:R,3*(ROW()-2)+3),"")</f>
        <v>2.2359715670024226E-2</v>
      </c>
      <c r="S204">
        <f>IF($A204&lt;&gt;"",INDEX('Size (Model) (2)'!S:S,3*(ROW()-2)+3),"")</f>
        <v>0</v>
      </c>
      <c r="T204">
        <f>IF($A204&lt;&gt;"",INDEX('Size (Model) (2)'!T:T,3*(ROW()-2)+3),"")</f>
        <v>-2.946723585912487E-2</v>
      </c>
      <c r="U204">
        <f>IF($A204&lt;&gt;"",INDEX('Size (Model) (2)'!U:U,3*(ROW()-2)+3),"")</f>
        <v>0</v>
      </c>
      <c r="V204">
        <f>IF($A204&lt;&gt;"",INDEX('Size (Model) (2)'!V:V,3*(ROW()-2)+3),"")</f>
        <v>4.67547520661157E-2</v>
      </c>
      <c r="W204">
        <f>IF($A204&lt;&gt;"",INDEX('Size (Model) (2)'!W:W,3*(ROW()-2)+3),"")</f>
        <v>0</v>
      </c>
      <c r="X204">
        <f>IF($A204&lt;&gt;"",INDEX('Size (Model) (2)'!X:X,3*(ROW()-2)+3),"")</f>
        <v>0</v>
      </c>
      <c r="Y204">
        <f>IF($A204&lt;&gt;"",INDEX('Size (Model) (2)'!Y:Y,3*(ROW()-2)+3),"")</f>
        <v>0</v>
      </c>
      <c r="Z204">
        <f>IF($A204&lt;&gt;"",INDEX('Size (Model) (2)'!Z:Z,3*(ROW()-2)+3),"")</f>
        <v>0</v>
      </c>
    </row>
    <row r="205" spans="1:26" x14ac:dyDescent="0.2">
      <c r="A205" s="13">
        <f>IF(INDEX('Size (Model) (2)'!A:A,3*(ROW()-2)+2)&lt;&gt;"",INDEX('Size (Model) (2)'!A:A,3*(ROW()-2)+2),"")</f>
        <v>45539</v>
      </c>
      <c r="B205">
        <f>IF($A205&lt;&gt;"",INDEX('Size (Model) (2)'!B:B,3*(ROW()-2)+3),"")</f>
        <v>0</v>
      </c>
      <c r="C205">
        <f>IF($A205&lt;&gt;"",INDEX('Size (Model) (2)'!C:C,3*(ROW()-2)+3),"")</f>
        <v>1.4071624629080119E-2</v>
      </c>
      <c r="D205">
        <f>IF($A205&lt;&gt;"",INDEX('Size (Model) (2)'!D:D,3*(ROW()-2)+3),"")</f>
        <v>0.05</v>
      </c>
      <c r="E205">
        <f>IF($A205&lt;&gt;"",INDEX('Size (Model) (2)'!E:E,3*(ROW()-2)+3),"")</f>
        <v>0</v>
      </c>
      <c r="F205">
        <f>IF($A205&lt;&gt;"",INDEX('Size (Model) (2)'!F:F,3*(ROW()-2)+3),"")</f>
        <v>0</v>
      </c>
      <c r="G205">
        <f>IF($A205&lt;&gt;"",INDEX('Size (Model) (2)'!G:G,3*(ROW()-2)+3),"")</f>
        <v>-7.2475368502715283E-3</v>
      </c>
      <c r="H205">
        <f>IF($A205&lt;&gt;"",INDEX('Size (Model) (2)'!H:H,3*(ROW()-2)+3),"")</f>
        <v>1.7141422018348625E-2</v>
      </c>
      <c r="I205">
        <f>IF($A205&lt;&gt;"",INDEX('Size (Model) (2)'!I:I,3*(ROW()-2)+3),"")</f>
        <v>-2.0206362653208364E-2</v>
      </c>
      <c r="J205">
        <f>IF($A205&lt;&gt;"",INDEX('Size (Model) (2)'!J:J,3*(ROW()-2)+3),"")</f>
        <v>0</v>
      </c>
      <c r="K205">
        <f>IF($A205&lt;&gt;"",INDEX('Size (Model) (2)'!K:K,3*(ROW()-2)+3),"")</f>
        <v>2.945994218640505E-2</v>
      </c>
      <c r="L205">
        <f>IF($A205&lt;&gt;"",INDEX('Size (Model) (2)'!L:L,3*(ROW()-2)+3),"")</f>
        <v>0</v>
      </c>
      <c r="M205">
        <f>IF($A205&lt;&gt;"",INDEX('Size (Model) (2)'!M:M,3*(ROW()-2)+3),"")</f>
        <v>-7.3550346297282902E-3</v>
      </c>
      <c r="N205">
        <f>IF($A205&lt;&gt;"",INDEX('Size (Model) (2)'!N:N,3*(ROW()-2)+3),"")</f>
        <v>-2.4782225010455877E-2</v>
      </c>
      <c r="O205">
        <f>IF($A205&lt;&gt;"",INDEX('Size (Model) (2)'!O:O,3*(ROW()-2)+3),"")</f>
        <v>0</v>
      </c>
      <c r="P205">
        <f>IF($A205&lt;&gt;"",INDEX('Size (Model) (2)'!P:P,3*(ROW()-2)+3),"")</f>
        <v>1.5500536303630364E-2</v>
      </c>
      <c r="Q205">
        <f>IF($A205&lt;&gt;"",INDEX('Size (Model) (2)'!Q:Q,3*(ROW()-2)+3),"")</f>
        <v>2.4363568530860625E-2</v>
      </c>
      <c r="R205">
        <f>IF($A205&lt;&gt;"",INDEX('Size (Model) (2)'!R:R,3*(ROW()-2)+3),"")</f>
        <v>2.2359715670024226E-2</v>
      </c>
      <c r="S205">
        <f>IF($A205&lt;&gt;"",INDEX('Size (Model) (2)'!S:S,3*(ROW()-2)+3),"")</f>
        <v>0</v>
      </c>
      <c r="T205">
        <f>IF($A205&lt;&gt;"",INDEX('Size (Model) (2)'!T:T,3*(ROW()-2)+3),"")</f>
        <v>-1.3745083374203042E-2</v>
      </c>
      <c r="U205">
        <f>IF($A205&lt;&gt;"",INDEX('Size (Model) (2)'!U:U,3*(ROW()-2)+3),"")</f>
        <v>0</v>
      </c>
      <c r="V205">
        <f>IF($A205&lt;&gt;"",INDEX('Size (Model) (2)'!V:V,3*(ROW()-2)+3),"")</f>
        <v>4.67547520661157E-2</v>
      </c>
      <c r="W205">
        <f>IF($A205&lt;&gt;"",INDEX('Size (Model) (2)'!W:W,3*(ROW()-2)+3),"")</f>
        <v>0</v>
      </c>
      <c r="X205">
        <f>IF($A205&lt;&gt;"",INDEX('Size (Model) (2)'!X:X,3*(ROW()-2)+3),"")</f>
        <v>0</v>
      </c>
      <c r="Y205">
        <f>IF($A205&lt;&gt;"",INDEX('Size (Model) (2)'!Y:Y,3*(ROW()-2)+3),"")</f>
        <v>0</v>
      </c>
      <c r="Z205">
        <f>IF($A205&lt;&gt;"",INDEX('Size (Model) (2)'!Z:Z,3*(ROW()-2)+3),"")</f>
        <v>0</v>
      </c>
    </row>
    <row r="206" spans="1:26" x14ac:dyDescent="0.2">
      <c r="A206" s="13">
        <f>IF(INDEX('Size (Model) (2)'!A:A,3*(ROW()-2)+2)&lt;&gt;"",INDEX('Size (Model) (2)'!A:A,3*(ROW()-2)+2),"")</f>
        <v>45540</v>
      </c>
      <c r="B206">
        <f>IF($A206&lt;&gt;"",INDEX('Size (Model) (2)'!B:B,3*(ROW()-2)+3),"")</f>
        <v>0</v>
      </c>
      <c r="C206">
        <f>IF($A206&lt;&gt;"",INDEX('Size (Model) (2)'!C:C,3*(ROW()-2)+3),"")</f>
        <v>1.4071624629080119E-2</v>
      </c>
      <c r="D206">
        <f>IF($A206&lt;&gt;"",INDEX('Size (Model) (2)'!D:D,3*(ROW()-2)+3),"")</f>
        <v>0.05</v>
      </c>
      <c r="E206">
        <f>IF($A206&lt;&gt;"",INDEX('Size (Model) (2)'!E:E,3*(ROW()-2)+3),"")</f>
        <v>0</v>
      </c>
      <c r="F206">
        <f>IF($A206&lt;&gt;"",INDEX('Size (Model) (2)'!F:F,3*(ROW()-2)+3),"")</f>
        <v>1.5081851971557859E-2</v>
      </c>
      <c r="G206">
        <f>IF($A206&lt;&gt;"",INDEX('Size (Model) (2)'!G:G,3*(ROW()-2)+3),"")</f>
        <v>-7.2475368502715283E-3</v>
      </c>
      <c r="H206">
        <f>IF($A206&lt;&gt;"",INDEX('Size (Model) (2)'!H:H,3*(ROW()-2)+3),"")</f>
        <v>0</v>
      </c>
      <c r="I206">
        <f>IF($A206&lt;&gt;"",INDEX('Size (Model) (2)'!I:I,3*(ROW()-2)+3),"")</f>
        <v>-0.05</v>
      </c>
      <c r="J206">
        <f>IF($A206&lt;&gt;"",INDEX('Size (Model) (2)'!J:J,3*(ROW()-2)+3),"")</f>
        <v>6.8622426470588242E-3</v>
      </c>
      <c r="K206">
        <f>IF($A206&lt;&gt;"",INDEX('Size (Model) (2)'!K:K,3*(ROW()-2)+3),"")</f>
        <v>0</v>
      </c>
      <c r="L206">
        <f>IF($A206&lt;&gt;"",INDEX('Size (Model) (2)'!L:L,3*(ROW()-2)+3),"")</f>
        <v>0</v>
      </c>
      <c r="M206">
        <f>IF($A206&lt;&gt;"",INDEX('Size (Model) (2)'!M:M,3*(ROW()-2)+3),"")</f>
        <v>-7.3550346297282902E-3</v>
      </c>
      <c r="N206">
        <f>IF($A206&lt;&gt;"",INDEX('Size (Model) (2)'!N:N,3*(ROW()-2)+3),"")</f>
        <v>-2.4782225010455877E-2</v>
      </c>
      <c r="O206">
        <f>IF($A206&lt;&gt;"",INDEX('Size (Model) (2)'!O:O,3*(ROW()-2)+3),"")</f>
        <v>0</v>
      </c>
      <c r="P206">
        <f>IF($A206&lt;&gt;"",INDEX('Size (Model) (2)'!P:P,3*(ROW()-2)+3),"")</f>
        <v>1.5500536303630364E-2</v>
      </c>
      <c r="Q206">
        <f>IF($A206&lt;&gt;"",INDEX('Size (Model) (2)'!Q:Q,3*(ROW()-2)+3),"")</f>
        <v>1.3211565685164217E-2</v>
      </c>
      <c r="R206">
        <f>IF($A206&lt;&gt;"",INDEX('Size (Model) (2)'!R:R,3*(ROW()-2)+3),"")</f>
        <v>2.2359715670024226E-2</v>
      </c>
      <c r="S206">
        <f>IF($A206&lt;&gt;"",INDEX('Size (Model) (2)'!S:S,3*(ROW()-2)+3),"")</f>
        <v>0</v>
      </c>
      <c r="T206">
        <f>IF($A206&lt;&gt;"",INDEX('Size (Model) (2)'!T:T,3*(ROW()-2)+3),"")</f>
        <v>-4.3939030131826755E-2</v>
      </c>
      <c r="U206">
        <f>IF($A206&lt;&gt;"",INDEX('Size (Model) (2)'!U:U,3*(ROW()-2)+3),"")</f>
        <v>0</v>
      </c>
      <c r="V206">
        <f>IF($A206&lt;&gt;"",INDEX('Size (Model) (2)'!V:V,3*(ROW()-2)+3),"")</f>
        <v>4.67547520661157E-2</v>
      </c>
      <c r="W206">
        <f>IF($A206&lt;&gt;"",INDEX('Size (Model) (2)'!W:W,3*(ROW()-2)+3),"")</f>
        <v>0</v>
      </c>
      <c r="X206">
        <f>IF($A206&lt;&gt;"",INDEX('Size (Model) (2)'!X:X,3*(ROW()-2)+3),"")</f>
        <v>0</v>
      </c>
      <c r="Y206">
        <f>IF($A206&lt;&gt;"",INDEX('Size (Model) (2)'!Y:Y,3*(ROW()-2)+3),"")</f>
        <v>0</v>
      </c>
      <c r="Z206">
        <f>IF($A206&lt;&gt;"",INDEX('Size (Model) (2)'!Z:Z,3*(ROW()-2)+3),"")</f>
        <v>0</v>
      </c>
    </row>
    <row r="207" spans="1:26" x14ac:dyDescent="0.2">
      <c r="A207" s="13">
        <f>IF(INDEX('Size (Model) (2)'!A:A,3*(ROW()-2)+2)&lt;&gt;"",INDEX('Size (Model) (2)'!A:A,3*(ROW()-2)+2),"")</f>
        <v>45541</v>
      </c>
      <c r="B207">
        <f>IF($A207&lt;&gt;"",INDEX('Size (Model) (2)'!B:B,3*(ROW()-2)+3),"")</f>
        <v>0</v>
      </c>
      <c r="C207">
        <f>IF($A207&lt;&gt;"",INDEX('Size (Model) (2)'!C:C,3*(ROW()-2)+3),"")</f>
        <v>1.4071624629080119E-2</v>
      </c>
      <c r="D207">
        <f>IF($A207&lt;&gt;"",INDEX('Size (Model) (2)'!D:D,3*(ROW()-2)+3),"")</f>
        <v>0.05</v>
      </c>
      <c r="E207">
        <f>IF($A207&lt;&gt;"",INDEX('Size (Model) (2)'!E:E,3*(ROW()-2)+3),"")</f>
        <v>0</v>
      </c>
      <c r="F207">
        <f>IF($A207&lt;&gt;"",INDEX('Size (Model) (2)'!F:F,3*(ROW()-2)+3),"")</f>
        <v>0</v>
      </c>
      <c r="G207">
        <f>IF($A207&lt;&gt;"",INDEX('Size (Model) (2)'!G:G,3*(ROW()-2)+3),"")</f>
        <v>-7.2475368502715283E-3</v>
      </c>
      <c r="H207">
        <f>IF($A207&lt;&gt;"",INDEX('Size (Model) (2)'!H:H,3*(ROW()-2)+3),"")</f>
        <v>0</v>
      </c>
      <c r="I207">
        <f>IF($A207&lt;&gt;"",INDEX('Size (Model) (2)'!I:I,3*(ROW()-2)+3),"")</f>
        <v>-0.05</v>
      </c>
      <c r="J207">
        <f>IF($A207&lt;&gt;"",INDEX('Size (Model) (2)'!J:J,3*(ROW()-2)+3),"")</f>
        <v>6.8622426470588242E-3</v>
      </c>
      <c r="K207">
        <f>IF($A207&lt;&gt;"",INDEX('Size (Model) (2)'!K:K,3*(ROW()-2)+3),"")</f>
        <v>1.5918370824812546E-2</v>
      </c>
      <c r="L207">
        <f>IF($A207&lt;&gt;"",INDEX('Size (Model) (2)'!L:L,3*(ROW()-2)+3),"")</f>
        <v>0</v>
      </c>
      <c r="M207">
        <f>IF($A207&lt;&gt;"",INDEX('Size (Model) (2)'!M:M,3*(ROW()-2)+3),"")</f>
        <v>-7.3550346297282902E-3</v>
      </c>
      <c r="N207">
        <f>IF($A207&lt;&gt;"",INDEX('Size (Model) (2)'!N:N,3*(ROW()-2)+3),"")</f>
        <v>-2.4782225010455877E-2</v>
      </c>
      <c r="O207">
        <f>IF($A207&lt;&gt;"",INDEX('Size (Model) (2)'!O:O,3*(ROW()-2)+3),"")</f>
        <v>0</v>
      </c>
      <c r="P207">
        <f>IF($A207&lt;&gt;"",INDEX('Size (Model) (2)'!P:P,3*(ROW()-2)+3),"")</f>
        <v>1.5500536303630364E-2</v>
      </c>
      <c r="Q207">
        <f>IF($A207&lt;&gt;"",INDEX('Size (Model) (2)'!Q:Q,3*(ROW()-2)+3),"")</f>
        <v>1.3211565685164217E-2</v>
      </c>
      <c r="R207">
        <f>IF($A207&lt;&gt;"",INDEX('Size (Model) (2)'!R:R,3*(ROW()-2)+3),"")</f>
        <v>2.2359715670024226E-2</v>
      </c>
      <c r="S207">
        <f>IF($A207&lt;&gt;"",INDEX('Size (Model) (2)'!S:S,3*(ROW()-2)+3),"")</f>
        <v>0</v>
      </c>
      <c r="T207">
        <f>IF($A207&lt;&gt;"",INDEX('Size (Model) (2)'!T:T,3*(ROW()-2)+3),"")</f>
        <v>-4.3939030131826755E-2</v>
      </c>
      <c r="U207">
        <f>IF($A207&lt;&gt;"",INDEX('Size (Model) (2)'!U:U,3*(ROW()-2)+3),"")</f>
        <v>0</v>
      </c>
      <c r="V207">
        <f>IF($A207&lt;&gt;"",INDEX('Size (Model) (2)'!V:V,3*(ROW()-2)+3),"")</f>
        <v>4.67547520661157E-2</v>
      </c>
      <c r="W207">
        <f>IF($A207&lt;&gt;"",INDEX('Size (Model) (2)'!W:W,3*(ROW()-2)+3),"")</f>
        <v>0</v>
      </c>
      <c r="X207">
        <f>IF($A207&lt;&gt;"",INDEX('Size (Model) (2)'!X:X,3*(ROW()-2)+3),"")</f>
        <v>0</v>
      </c>
      <c r="Y207">
        <f>IF($A207&lt;&gt;"",INDEX('Size (Model) (2)'!Y:Y,3*(ROW()-2)+3),"")</f>
        <v>0</v>
      </c>
      <c r="Z207">
        <f>IF($A207&lt;&gt;"",INDEX('Size (Model) (2)'!Z:Z,3*(ROW()-2)+3),"")</f>
        <v>0</v>
      </c>
    </row>
    <row r="208" spans="1:26" x14ac:dyDescent="0.2">
      <c r="A208" s="13">
        <f>IF(INDEX('Size (Model) (2)'!A:A,3*(ROW()-2)+2)&lt;&gt;"",INDEX('Size (Model) (2)'!A:A,3*(ROW()-2)+2),"")</f>
        <v>45544</v>
      </c>
      <c r="B208">
        <f>IF($A208&lt;&gt;"",INDEX('Size (Model) (2)'!B:B,3*(ROW()-2)+3),"")</f>
        <v>0</v>
      </c>
      <c r="C208">
        <f>IF($A208&lt;&gt;"",INDEX('Size (Model) (2)'!C:C,3*(ROW()-2)+3),"")</f>
        <v>1.4071624629080119E-2</v>
      </c>
      <c r="D208">
        <f>IF($A208&lt;&gt;"",INDEX('Size (Model) (2)'!D:D,3*(ROW()-2)+3),"")</f>
        <v>0.05</v>
      </c>
      <c r="E208">
        <f>IF($A208&lt;&gt;"",INDEX('Size (Model) (2)'!E:E,3*(ROW()-2)+3),"")</f>
        <v>0</v>
      </c>
      <c r="F208">
        <f>IF($A208&lt;&gt;"",INDEX('Size (Model) (2)'!F:F,3*(ROW()-2)+3),"")</f>
        <v>0</v>
      </c>
      <c r="G208">
        <f>IF($A208&lt;&gt;"",INDEX('Size (Model) (2)'!G:G,3*(ROW()-2)+3),"")</f>
        <v>-7.2475368502715283E-3</v>
      </c>
      <c r="H208">
        <f>IF($A208&lt;&gt;"",INDEX('Size (Model) (2)'!H:H,3*(ROW()-2)+3),"")</f>
        <v>0</v>
      </c>
      <c r="I208">
        <f>IF($A208&lt;&gt;"",INDEX('Size (Model) (2)'!I:I,3*(ROW()-2)+3),"")</f>
        <v>-0.05</v>
      </c>
      <c r="J208">
        <f>IF($A208&lt;&gt;"",INDEX('Size (Model) (2)'!J:J,3*(ROW()-2)+3),"")</f>
        <v>6.8622426470588242E-3</v>
      </c>
      <c r="K208">
        <f>IF($A208&lt;&gt;"",INDEX('Size (Model) (2)'!K:K,3*(ROW()-2)+3),"")</f>
        <v>1.5918370824812546E-2</v>
      </c>
      <c r="L208">
        <f>IF($A208&lt;&gt;"",INDEX('Size (Model) (2)'!L:L,3*(ROW()-2)+3),"")</f>
        <v>0</v>
      </c>
      <c r="M208">
        <f>IF($A208&lt;&gt;"",INDEX('Size (Model) (2)'!M:M,3*(ROW()-2)+3),"")</f>
        <v>-7.3550346297282902E-3</v>
      </c>
      <c r="N208">
        <f>IF($A208&lt;&gt;"",INDEX('Size (Model) (2)'!N:N,3*(ROW()-2)+3),"")</f>
        <v>-2.4782225010455877E-2</v>
      </c>
      <c r="O208">
        <f>IF($A208&lt;&gt;"",INDEX('Size (Model) (2)'!O:O,3*(ROW()-2)+3),"")</f>
        <v>0</v>
      </c>
      <c r="P208">
        <f>IF($A208&lt;&gt;"",INDEX('Size (Model) (2)'!P:P,3*(ROW()-2)+3),"")</f>
        <v>1.5500536303630364E-2</v>
      </c>
      <c r="Q208">
        <f>IF($A208&lt;&gt;"",INDEX('Size (Model) (2)'!Q:Q,3*(ROW()-2)+3),"")</f>
        <v>2.5856248260506535E-2</v>
      </c>
      <c r="R208">
        <f>IF($A208&lt;&gt;"",INDEX('Size (Model) (2)'!R:R,3*(ROW()-2)+3),"")</f>
        <v>2.2359715670024226E-2</v>
      </c>
      <c r="S208">
        <f>IF($A208&lt;&gt;"",INDEX('Size (Model) (2)'!S:S,3*(ROW()-2)+3),"")</f>
        <v>0</v>
      </c>
      <c r="T208">
        <f>IF($A208&lt;&gt;"",INDEX('Size (Model) (2)'!T:T,3*(ROW()-2)+3),"")</f>
        <v>-4.3939030131826755E-2</v>
      </c>
      <c r="U208">
        <f>IF($A208&lt;&gt;"",INDEX('Size (Model) (2)'!U:U,3*(ROW()-2)+3),"")</f>
        <v>-2.9948903932946483E-2</v>
      </c>
      <c r="V208">
        <f>IF($A208&lt;&gt;"",INDEX('Size (Model) (2)'!V:V,3*(ROW()-2)+3),"")</f>
        <v>4.67547520661157E-2</v>
      </c>
      <c r="W208">
        <f>IF($A208&lt;&gt;"",INDEX('Size (Model) (2)'!W:W,3*(ROW()-2)+3),"")</f>
        <v>0</v>
      </c>
      <c r="X208">
        <f>IF($A208&lt;&gt;"",INDEX('Size (Model) (2)'!X:X,3*(ROW()-2)+3),"")</f>
        <v>0</v>
      </c>
      <c r="Y208">
        <f>IF($A208&lt;&gt;"",INDEX('Size (Model) (2)'!Y:Y,3*(ROW()-2)+3),"")</f>
        <v>0</v>
      </c>
      <c r="Z208">
        <f>IF($A208&lt;&gt;"",INDEX('Size (Model) (2)'!Z:Z,3*(ROW()-2)+3),"")</f>
        <v>0</v>
      </c>
    </row>
    <row r="209" spans="1:26" x14ac:dyDescent="0.2">
      <c r="A209" s="13">
        <f>IF(INDEX('Size (Model) (2)'!A:A,3*(ROW()-2)+2)&lt;&gt;"",INDEX('Size (Model) (2)'!A:A,3*(ROW()-2)+2),"")</f>
        <v>45545</v>
      </c>
      <c r="B209">
        <f>IF($A209&lt;&gt;"",INDEX('Size (Model) (2)'!B:B,3*(ROW()-2)+3),"")</f>
        <v>0</v>
      </c>
      <c r="C209">
        <f>IF($A209&lt;&gt;"",INDEX('Size (Model) (2)'!C:C,3*(ROW()-2)+3),"")</f>
        <v>1.2420011556240373E-2</v>
      </c>
      <c r="D209">
        <f>IF($A209&lt;&gt;"",INDEX('Size (Model) (2)'!D:D,3*(ROW()-2)+3),"")</f>
        <v>0.05</v>
      </c>
      <c r="E209">
        <f>IF($A209&lt;&gt;"",INDEX('Size (Model) (2)'!E:E,3*(ROW()-2)+3),"")</f>
        <v>0</v>
      </c>
      <c r="F209">
        <f>IF($A209&lt;&gt;"",INDEX('Size (Model) (2)'!F:F,3*(ROW()-2)+3),"")</f>
        <v>0</v>
      </c>
      <c r="G209">
        <f>IF($A209&lt;&gt;"",INDEX('Size (Model) (2)'!G:G,3*(ROW()-2)+3),"")</f>
        <v>-7.2475368502715283E-3</v>
      </c>
      <c r="H209">
        <f>IF($A209&lt;&gt;"",INDEX('Size (Model) (2)'!H:H,3*(ROW()-2)+3),"")</f>
        <v>0</v>
      </c>
      <c r="I209">
        <f>IF($A209&lt;&gt;"",INDEX('Size (Model) (2)'!I:I,3*(ROW()-2)+3),"")</f>
        <v>-0.05</v>
      </c>
      <c r="J209">
        <f>IF($A209&lt;&gt;"",INDEX('Size (Model) (2)'!J:J,3*(ROW()-2)+3),"")</f>
        <v>6.8622426470588242E-3</v>
      </c>
      <c r="K209">
        <f>IF($A209&lt;&gt;"",INDEX('Size (Model) (2)'!K:K,3*(ROW()-2)+3),"")</f>
        <v>1.5918370824812546E-2</v>
      </c>
      <c r="L209">
        <f>IF($A209&lt;&gt;"",INDEX('Size (Model) (2)'!L:L,3*(ROW()-2)+3),"")</f>
        <v>-2.6107165991902846E-2</v>
      </c>
      <c r="M209">
        <f>IF($A209&lt;&gt;"",INDEX('Size (Model) (2)'!M:M,3*(ROW()-2)+3),"")</f>
        <v>-7.3550346297282902E-3</v>
      </c>
      <c r="N209">
        <f>IF($A209&lt;&gt;"",INDEX('Size (Model) (2)'!N:N,3*(ROW()-2)+3),"")</f>
        <v>-2.4782225010455877E-2</v>
      </c>
      <c r="O209">
        <f>IF($A209&lt;&gt;"",INDEX('Size (Model) (2)'!O:O,3*(ROW()-2)+3),"")</f>
        <v>0</v>
      </c>
      <c r="P209">
        <f>IF($A209&lt;&gt;"",INDEX('Size (Model) (2)'!P:P,3*(ROW()-2)+3),"")</f>
        <v>1.5500536303630364E-2</v>
      </c>
      <c r="Q209">
        <f>IF($A209&lt;&gt;"",INDEX('Size (Model) (2)'!Q:Q,3*(ROW()-2)+3),"")</f>
        <v>1.7992382812500006E-2</v>
      </c>
      <c r="R209">
        <f>IF($A209&lt;&gt;"",INDEX('Size (Model) (2)'!R:R,3*(ROW()-2)+3),"")</f>
        <v>2.2359715670024226E-2</v>
      </c>
      <c r="S209">
        <f>IF($A209&lt;&gt;"",INDEX('Size (Model) (2)'!S:S,3*(ROW()-2)+3),"")</f>
        <v>0</v>
      </c>
      <c r="T209">
        <f>IF($A209&lt;&gt;"",INDEX('Size (Model) (2)'!T:T,3*(ROW()-2)+3),"")</f>
        <v>-4.3939030131826755E-2</v>
      </c>
      <c r="U209">
        <f>IF($A209&lt;&gt;"",INDEX('Size (Model) (2)'!U:U,3*(ROW()-2)+3),"")</f>
        <v>-2.0909435797665379E-2</v>
      </c>
      <c r="V209">
        <f>IF($A209&lt;&gt;"",INDEX('Size (Model) (2)'!V:V,3*(ROW()-2)+3),"")</f>
        <v>4.67547520661157E-2</v>
      </c>
      <c r="W209">
        <f>IF($A209&lt;&gt;"",INDEX('Size (Model) (2)'!W:W,3*(ROW()-2)+3),"")</f>
        <v>0</v>
      </c>
      <c r="X209">
        <f>IF($A209&lt;&gt;"",INDEX('Size (Model) (2)'!X:X,3*(ROW()-2)+3),"")</f>
        <v>0</v>
      </c>
      <c r="Y209">
        <f>IF($A209&lt;&gt;"",INDEX('Size (Model) (2)'!Y:Y,3*(ROW()-2)+3),"")</f>
        <v>0</v>
      </c>
      <c r="Z209">
        <f>IF($A209&lt;&gt;"",INDEX('Size (Model) (2)'!Z:Z,3*(ROW()-2)+3),"")</f>
        <v>0</v>
      </c>
    </row>
    <row r="210" spans="1:26" x14ac:dyDescent="0.2">
      <c r="A210" s="13">
        <f>IF(INDEX('Size (Model) (2)'!A:A,3*(ROW()-2)+2)&lt;&gt;"",INDEX('Size (Model) (2)'!A:A,3*(ROW()-2)+2),"")</f>
        <v>45546</v>
      </c>
      <c r="B210">
        <f>IF($A210&lt;&gt;"",INDEX('Size (Model) (2)'!B:B,3*(ROW()-2)+3),"")</f>
        <v>0</v>
      </c>
      <c r="C210">
        <f>IF($A210&lt;&gt;"",INDEX('Size (Model) (2)'!C:C,3*(ROW()-2)+3),"")</f>
        <v>1.2420011556240373E-2</v>
      </c>
      <c r="D210">
        <f>IF($A210&lt;&gt;"",INDEX('Size (Model) (2)'!D:D,3*(ROW()-2)+3),"")</f>
        <v>0.05</v>
      </c>
      <c r="E210">
        <f>IF($A210&lt;&gt;"",INDEX('Size (Model) (2)'!E:E,3*(ROW()-2)+3),"")</f>
        <v>0</v>
      </c>
      <c r="F210">
        <f>IF($A210&lt;&gt;"",INDEX('Size (Model) (2)'!F:F,3*(ROW()-2)+3),"")</f>
        <v>0</v>
      </c>
      <c r="G210">
        <f>IF($A210&lt;&gt;"",INDEX('Size (Model) (2)'!G:G,3*(ROW()-2)+3),"")</f>
        <v>-7.2475368502715283E-3</v>
      </c>
      <c r="H210">
        <f>IF($A210&lt;&gt;"",INDEX('Size (Model) (2)'!H:H,3*(ROW()-2)+3),"")</f>
        <v>0</v>
      </c>
      <c r="I210">
        <f>IF($A210&lt;&gt;"",INDEX('Size (Model) (2)'!I:I,3*(ROW()-2)+3),"")</f>
        <v>-0.05</v>
      </c>
      <c r="J210">
        <f>IF($A210&lt;&gt;"",INDEX('Size (Model) (2)'!J:J,3*(ROW()-2)+3),"")</f>
        <v>6.8622426470588242E-3</v>
      </c>
      <c r="K210">
        <f>IF($A210&lt;&gt;"",INDEX('Size (Model) (2)'!K:K,3*(ROW()-2)+3),"")</f>
        <v>1.5918370824812546E-2</v>
      </c>
      <c r="L210">
        <f>IF($A210&lt;&gt;"",INDEX('Size (Model) (2)'!L:L,3*(ROW()-2)+3),"")</f>
        <v>-2.6107165991902846E-2</v>
      </c>
      <c r="M210">
        <f>IF($A210&lt;&gt;"",INDEX('Size (Model) (2)'!M:M,3*(ROW()-2)+3),"")</f>
        <v>-7.3550346297282902E-3</v>
      </c>
      <c r="N210">
        <f>IF($A210&lt;&gt;"",INDEX('Size (Model) (2)'!N:N,3*(ROW()-2)+3),"")</f>
        <v>-2.4782225010455877E-2</v>
      </c>
      <c r="O210">
        <f>IF($A210&lt;&gt;"",INDEX('Size (Model) (2)'!O:O,3*(ROW()-2)+3),"")</f>
        <v>0</v>
      </c>
      <c r="P210">
        <f>IF($A210&lt;&gt;"",INDEX('Size (Model) (2)'!P:P,3*(ROW()-2)+3),"")</f>
        <v>1.5500536303630364E-2</v>
      </c>
      <c r="Q210">
        <f>IF($A210&lt;&gt;"",INDEX('Size (Model) (2)'!Q:Q,3*(ROW()-2)+3),"")</f>
        <v>1.7992382812500006E-2</v>
      </c>
      <c r="R210">
        <f>IF($A210&lt;&gt;"",INDEX('Size (Model) (2)'!R:R,3*(ROW()-2)+3),"")</f>
        <v>2.2359715670024226E-2</v>
      </c>
      <c r="S210">
        <f>IF($A210&lt;&gt;"",INDEX('Size (Model) (2)'!S:S,3*(ROW()-2)+3),"")</f>
        <v>0</v>
      </c>
      <c r="T210">
        <f>IF($A210&lt;&gt;"",INDEX('Size (Model) (2)'!T:T,3*(ROW()-2)+3),"")</f>
        <v>-4.3939030131826755E-2</v>
      </c>
      <c r="U210">
        <f>IF($A210&lt;&gt;"",INDEX('Size (Model) (2)'!U:U,3*(ROW()-2)+3),"")</f>
        <v>-2.0909435797665379E-2</v>
      </c>
      <c r="V210">
        <f>IF($A210&lt;&gt;"",INDEX('Size (Model) (2)'!V:V,3*(ROW()-2)+3),"")</f>
        <v>2.5758053221288518E-2</v>
      </c>
      <c r="W210">
        <f>IF($A210&lt;&gt;"",INDEX('Size (Model) (2)'!W:W,3*(ROW()-2)+3),"")</f>
        <v>0</v>
      </c>
      <c r="X210">
        <f>IF($A210&lt;&gt;"",INDEX('Size (Model) (2)'!X:X,3*(ROW()-2)+3),"")</f>
        <v>0</v>
      </c>
      <c r="Y210">
        <f>IF($A210&lt;&gt;"",INDEX('Size (Model) (2)'!Y:Y,3*(ROW()-2)+3),"")</f>
        <v>0</v>
      </c>
      <c r="Z210">
        <f>IF($A210&lt;&gt;"",INDEX('Size (Model) (2)'!Z:Z,3*(ROW()-2)+3),"")</f>
        <v>0</v>
      </c>
    </row>
    <row r="211" spans="1:26" x14ac:dyDescent="0.2">
      <c r="A211" s="13">
        <f>IF(INDEX('Size (Model) (2)'!A:A,3*(ROW()-2)+2)&lt;&gt;"",INDEX('Size (Model) (2)'!A:A,3*(ROW()-2)+2),"")</f>
        <v>45547</v>
      </c>
      <c r="B211">
        <f>IF($A211&lt;&gt;"",INDEX('Size (Model) (2)'!B:B,3*(ROW()-2)+3),"")</f>
        <v>0</v>
      </c>
      <c r="C211">
        <f>IF($A211&lt;&gt;"",INDEX('Size (Model) (2)'!C:C,3*(ROW()-2)+3),"")</f>
        <v>1.2420011556240373E-2</v>
      </c>
      <c r="D211">
        <f>IF($A211&lt;&gt;"",INDEX('Size (Model) (2)'!D:D,3*(ROW()-2)+3),"")</f>
        <v>0.05</v>
      </c>
      <c r="E211">
        <f>IF($A211&lt;&gt;"",INDEX('Size (Model) (2)'!E:E,3*(ROW()-2)+3),"")</f>
        <v>0</v>
      </c>
      <c r="F211">
        <f>IF($A211&lt;&gt;"",INDEX('Size (Model) (2)'!F:F,3*(ROW()-2)+3),"")</f>
        <v>0</v>
      </c>
      <c r="G211">
        <f>IF($A211&lt;&gt;"",INDEX('Size (Model) (2)'!G:G,3*(ROW()-2)+3),"")</f>
        <v>-7.2475368502715283E-3</v>
      </c>
      <c r="H211">
        <f>IF($A211&lt;&gt;"",INDEX('Size (Model) (2)'!H:H,3*(ROW()-2)+3),"")</f>
        <v>0</v>
      </c>
      <c r="I211">
        <f>IF($A211&lt;&gt;"",INDEX('Size (Model) (2)'!I:I,3*(ROW()-2)+3),"")</f>
        <v>-0.05</v>
      </c>
      <c r="J211">
        <f>IF($A211&lt;&gt;"",INDEX('Size (Model) (2)'!J:J,3*(ROW()-2)+3),"")</f>
        <v>6.8622426470588242E-3</v>
      </c>
      <c r="K211">
        <f>IF($A211&lt;&gt;"",INDEX('Size (Model) (2)'!K:K,3*(ROW()-2)+3),"")</f>
        <v>1.5918370824812546E-2</v>
      </c>
      <c r="L211">
        <f>IF($A211&lt;&gt;"",INDEX('Size (Model) (2)'!L:L,3*(ROW()-2)+3),"")</f>
        <v>-2.6107165991902846E-2</v>
      </c>
      <c r="M211">
        <f>IF($A211&lt;&gt;"",INDEX('Size (Model) (2)'!M:M,3*(ROW()-2)+3),"")</f>
        <v>-7.3550346297282902E-3</v>
      </c>
      <c r="N211">
        <f>IF($A211&lt;&gt;"",INDEX('Size (Model) (2)'!N:N,3*(ROW()-2)+3),"")</f>
        <v>-2.4782225010455877E-2</v>
      </c>
      <c r="O211">
        <f>IF($A211&lt;&gt;"",INDEX('Size (Model) (2)'!O:O,3*(ROW()-2)+3),"")</f>
        <v>0</v>
      </c>
      <c r="P211">
        <f>IF($A211&lt;&gt;"",INDEX('Size (Model) (2)'!P:P,3*(ROW()-2)+3),"")</f>
        <v>1.5500536303630364E-2</v>
      </c>
      <c r="Q211">
        <f>IF($A211&lt;&gt;"",INDEX('Size (Model) (2)'!Q:Q,3*(ROW()-2)+3),"")</f>
        <v>1.7992382812500006E-2</v>
      </c>
      <c r="R211">
        <f>IF($A211&lt;&gt;"",INDEX('Size (Model) (2)'!R:R,3*(ROW()-2)+3),"")</f>
        <v>2.2359715670024226E-2</v>
      </c>
      <c r="S211">
        <f>IF($A211&lt;&gt;"",INDEX('Size (Model) (2)'!S:S,3*(ROW()-2)+3),"")</f>
        <v>0</v>
      </c>
      <c r="T211">
        <f>IF($A211&lt;&gt;"",INDEX('Size (Model) (2)'!T:T,3*(ROW()-2)+3),"")</f>
        <v>-4.3939030131826755E-2</v>
      </c>
      <c r="U211">
        <f>IF($A211&lt;&gt;"",INDEX('Size (Model) (2)'!U:U,3*(ROW()-2)+3),"")</f>
        <v>-2.0909435797665379E-2</v>
      </c>
      <c r="V211">
        <f>IF($A211&lt;&gt;"",INDEX('Size (Model) (2)'!V:V,3*(ROW()-2)+3),"")</f>
        <v>2.5758053221288518E-2</v>
      </c>
      <c r="W211">
        <f>IF($A211&lt;&gt;"",INDEX('Size (Model) (2)'!W:W,3*(ROW()-2)+3),"")</f>
        <v>0</v>
      </c>
      <c r="X211">
        <f>IF($A211&lt;&gt;"",INDEX('Size (Model) (2)'!X:X,3*(ROW()-2)+3),"")</f>
        <v>0</v>
      </c>
      <c r="Y211">
        <f>IF($A211&lt;&gt;"",INDEX('Size (Model) (2)'!Y:Y,3*(ROW()-2)+3),"")</f>
        <v>0</v>
      </c>
      <c r="Z211">
        <f>IF($A211&lt;&gt;"",INDEX('Size (Model) (2)'!Z:Z,3*(ROW()-2)+3),"")</f>
        <v>0</v>
      </c>
    </row>
    <row r="212" spans="1:26" x14ac:dyDescent="0.2">
      <c r="A212" s="13">
        <f>IF(INDEX('Size (Model) (2)'!A:A,3*(ROW()-2)+2)&lt;&gt;"",INDEX('Size (Model) (2)'!A:A,3*(ROW()-2)+2),"")</f>
        <v>45548</v>
      </c>
      <c r="B212">
        <f>IF($A212&lt;&gt;"",INDEX('Size (Model) (2)'!B:B,3*(ROW()-2)+3),"")</f>
        <v>0</v>
      </c>
      <c r="C212">
        <f>IF($A212&lt;&gt;"",INDEX('Size (Model) (2)'!C:C,3*(ROW()-2)+3),"")</f>
        <v>1.2420011556240373E-2</v>
      </c>
      <c r="D212">
        <f>IF($A212&lt;&gt;"",INDEX('Size (Model) (2)'!D:D,3*(ROW()-2)+3),"")</f>
        <v>0.05</v>
      </c>
      <c r="E212">
        <f>IF($A212&lt;&gt;"",INDEX('Size (Model) (2)'!E:E,3*(ROW()-2)+3),"")</f>
        <v>0</v>
      </c>
      <c r="F212">
        <f>IF($A212&lt;&gt;"",INDEX('Size (Model) (2)'!F:F,3*(ROW()-2)+3),"")</f>
        <v>0</v>
      </c>
      <c r="G212">
        <f>IF($A212&lt;&gt;"",INDEX('Size (Model) (2)'!G:G,3*(ROW()-2)+3),"")</f>
        <v>-7.2475368502715283E-3</v>
      </c>
      <c r="H212">
        <f>IF($A212&lt;&gt;"",INDEX('Size (Model) (2)'!H:H,3*(ROW()-2)+3),"")</f>
        <v>0</v>
      </c>
      <c r="I212">
        <f>IF($A212&lt;&gt;"",INDEX('Size (Model) (2)'!I:I,3*(ROW()-2)+3),"")</f>
        <v>-0.05</v>
      </c>
      <c r="J212">
        <f>IF($A212&lt;&gt;"",INDEX('Size (Model) (2)'!J:J,3*(ROW()-2)+3),"")</f>
        <v>6.8622426470588242E-3</v>
      </c>
      <c r="K212">
        <f>IF($A212&lt;&gt;"",INDEX('Size (Model) (2)'!K:K,3*(ROW()-2)+3),"")</f>
        <v>0.05</v>
      </c>
      <c r="L212">
        <f>IF($A212&lt;&gt;"",INDEX('Size (Model) (2)'!L:L,3*(ROW()-2)+3),"")</f>
        <v>-2.6107165991902846E-2</v>
      </c>
      <c r="M212">
        <f>IF($A212&lt;&gt;"",INDEX('Size (Model) (2)'!M:M,3*(ROW()-2)+3),"")</f>
        <v>-7.3550346297282902E-3</v>
      </c>
      <c r="N212">
        <f>IF($A212&lt;&gt;"",INDEX('Size (Model) (2)'!N:N,3*(ROW()-2)+3),"")</f>
        <v>-2.4782225010455877E-2</v>
      </c>
      <c r="O212">
        <f>IF($A212&lt;&gt;"",INDEX('Size (Model) (2)'!O:O,3*(ROW()-2)+3),"")</f>
        <v>0</v>
      </c>
      <c r="P212">
        <f>IF($A212&lt;&gt;"",INDEX('Size (Model) (2)'!P:P,3*(ROW()-2)+3),"")</f>
        <v>1.5500536303630364E-2</v>
      </c>
      <c r="Q212">
        <f>IF($A212&lt;&gt;"",INDEX('Size (Model) (2)'!Q:Q,3*(ROW()-2)+3),"")</f>
        <v>1.7992382812500006E-2</v>
      </c>
      <c r="R212">
        <f>IF($A212&lt;&gt;"",INDEX('Size (Model) (2)'!R:R,3*(ROW()-2)+3),"")</f>
        <v>2.2359715670024226E-2</v>
      </c>
      <c r="S212">
        <f>IF($A212&lt;&gt;"",INDEX('Size (Model) (2)'!S:S,3*(ROW()-2)+3),"")</f>
        <v>0</v>
      </c>
      <c r="T212">
        <f>IF($A212&lt;&gt;"",INDEX('Size (Model) (2)'!T:T,3*(ROW()-2)+3),"")</f>
        <v>-4.3939030131826755E-2</v>
      </c>
      <c r="U212">
        <f>IF($A212&lt;&gt;"",INDEX('Size (Model) (2)'!U:U,3*(ROW()-2)+3),"")</f>
        <v>-2.0909435797665379E-2</v>
      </c>
      <c r="V212">
        <f>IF($A212&lt;&gt;"",INDEX('Size (Model) (2)'!V:V,3*(ROW()-2)+3),"")</f>
        <v>2.5758053221288518E-2</v>
      </c>
      <c r="W212">
        <f>IF($A212&lt;&gt;"",INDEX('Size (Model) (2)'!W:W,3*(ROW()-2)+3),"")</f>
        <v>0</v>
      </c>
      <c r="X212">
        <f>IF($A212&lt;&gt;"",INDEX('Size (Model) (2)'!X:X,3*(ROW()-2)+3),"")</f>
        <v>0</v>
      </c>
      <c r="Y212">
        <f>IF($A212&lt;&gt;"",INDEX('Size (Model) (2)'!Y:Y,3*(ROW()-2)+3),"")</f>
        <v>0</v>
      </c>
      <c r="Z212">
        <f>IF($A212&lt;&gt;"",INDEX('Size (Model) (2)'!Z:Z,3*(ROW()-2)+3),"")</f>
        <v>0</v>
      </c>
    </row>
    <row r="213" spans="1:26" x14ac:dyDescent="0.2">
      <c r="A213" s="13">
        <f>IF(INDEX('Size (Model) (2)'!A:A,3*(ROW()-2)+2)&lt;&gt;"",INDEX('Size (Model) (2)'!A:A,3*(ROW()-2)+2),"")</f>
        <v>45551</v>
      </c>
      <c r="B213">
        <f>IF($A213&lt;&gt;"",INDEX('Size (Model) (2)'!B:B,3*(ROW()-2)+3),"")</f>
        <v>0</v>
      </c>
      <c r="C213">
        <f>IF($A213&lt;&gt;"",INDEX('Size (Model) (2)'!C:C,3*(ROW()-2)+3),"")</f>
        <v>1.2420011556240373E-2</v>
      </c>
      <c r="D213">
        <f>IF($A213&lt;&gt;"",INDEX('Size (Model) (2)'!D:D,3*(ROW()-2)+3),"")</f>
        <v>0.05</v>
      </c>
      <c r="E213">
        <f>IF($A213&lt;&gt;"",INDEX('Size (Model) (2)'!E:E,3*(ROW()-2)+3),"")</f>
        <v>0</v>
      </c>
      <c r="F213">
        <f>IF($A213&lt;&gt;"",INDEX('Size (Model) (2)'!F:F,3*(ROW()-2)+3),"")</f>
        <v>0</v>
      </c>
      <c r="G213">
        <f>IF($A213&lt;&gt;"",INDEX('Size (Model) (2)'!G:G,3*(ROW()-2)+3),"")</f>
        <v>-7.2475368502715283E-3</v>
      </c>
      <c r="H213">
        <f>IF($A213&lt;&gt;"",INDEX('Size (Model) (2)'!H:H,3*(ROW()-2)+3),"")</f>
        <v>0</v>
      </c>
      <c r="I213">
        <f>IF($A213&lt;&gt;"",INDEX('Size (Model) (2)'!I:I,3*(ROW()-2)+3),"")</f>
        <v>-0.05</v>
      </c>
      <c r="J213">
        <f>IF($A213&lt;&gt;"",INDEX('Size (Model) (2)'!J:J,3*(ROW()-2)+3),"")</f>
        <v>6.8622426470588242E-3</v>
      </c>
      <c r="K213">
        <f>IF($A213&lt;&gt;"",INDEX('Size (Model) (2)'!K:K,3*(ROW()-2)+3),"")</f>
        <v>0.05</v>
      </c>
      <c r="L213">
        <f>IF($A213&lt;&gt;"",INDEX('Size (Model) (2)'!L:L,3*(ROW()-2)+3),"")</f>
        <v>-2.6107165991902846E-2</v>
      </c>
      <c r="M213">
        <f>IF($A213&lt;&gt;"",INDEX('Size (Model) (2)'!M:M,3*(ROW()-2)+3),"")</f>
        <v>-7.3550346297282902E-3</v>
      </c>
      <c r="N213">
        <f>IF($A213&lt;&gt;"",INDEX('Size (Model) (2)'!N:N,3*(ROW()-2)+3),"")</f>
        <v>-2.4782225010455877E-2</v>
      </c>
      <c r="O213">
        <f>IF($A213&lt;&gt;"",INDEX('Size (Model) (2)'!O:O,3*(ROW()-2)+3),"")</f>
        <v>0</v>
      </c>
      <c r="P213">
        <f>IF($A213&lt;&gt;"",INDEX('Size (Model) (2)'!P:P,3*(ROW()-2)+3),"")</f>
        <v>1.5500536303630364E-2</v>
      </c>
      <c r="Q213">
        <f>IF($A213&lt;&gt;"",INDEX('Size (Model) (2)'!Q:Q,3*(ROW()-2)+3),"")</f>
        <v>1.7992382812500006E-2</v>
      </c>
      <c r="R213">
        <f>IF($A213&lt;&gt;"",INDEX('Size (Model) (2)'!R:R,3*(ROW()-2)+3),"")</f>
        <v>2.2359715670024226E-2</v>
      </c>
      <c r="S213">
        <f>IF($A213&lt;&gt;"",INDEX('Size (Model) (2)'!S:S,3*(ROW()-2)+3),"")</f>
        <v>0</v>
      </c>
      <c r="T213">
        <f>IF($A213&lt;&gt;"",INDEX('Size (Model) (2)'!T:T,3*(ROW()-2)+3),"")</f>
        <v>-4.3939030131826755E-2</v>
      </c>
      <c r="U213">
        <f>IF($A213&lt;&gt;"",INDEX('Size (Model) (2)'!U:U,3*(ROW()-2)+3),"")</f>
        <v>-2.0909435797665379E-2</v>
      </c>
      <c r="V213">
        <f>IF($A213&lt;&gt;"",INDEX('Size (Model) (2)'!V:V,3*(ROW()-2)+3),"")</f>
        <v>3.7366952054794525E-2</v>
      </c>
      <c r="W213">
        <f>IF($A213&lt;&gt;"",INDEX('Size (Model) (2)'!W:W,3*(ROW()-2)+3),"")</f>
        <v>0</v>
      </c>
      <c r="X213">
        <f>IF($A213&lt;&gt;"",INDEX('Size (Model) (2)'!X:X,3*(ROW()-2)+3),"")</f>
        <v>0</v>
      </c>
      <c r="Y213">
        <f>IF($A213&lt;&gt;"",INDEX('Size (Model) (2)'!Y:Y,3*(ROW()-2)+3),"")</f>
        <v>0</v>
      </c>
      <c r="Z213">
        <f>IF($A213&lt;&gt;"",INDEX('Size (Model) (2)'!Z:Z,3*(ROW()-2)+3),"")</f>
        <v>0</v>
      </c>
    </row>
    <row r="214" spans="1:26" x14ac:dyDescent="0.2">
      <c r="A214" s="13">
        <f>IF(INDEX('Size (Model) (2)'!A:A,3*(ROW()-2)+2)&lt;&gt;"",INDEX('Size (Model) (2)'!A:A,3*(ROW()-2)+2),"")</f>
        <v>45552</v>
      </c>
      <c r="B214">
        <f>IF($A214&lt;&gt;"",INDEX('Size (Model) (2)'!B:B,3*(ROW()-2)+3),"")</f>
        <v>0</v>
      </c>
      <c r="C214">
        <f>IF($A214&lt;&gt;"",INDEX('Size (Model) (2)'!C:C,3*(ROW()-2)+3),"")</f>
        <v>1.2420011556240373E-2</v>
      </c>
      <c r="D214">
        <f>IF($A214&lt;&gt;"",INDEX('Size (Model) (2)'!D:D,3*(ROW()-2)+3),"")</f>
        <v>0.05</v>
      </c>
      <c r="E214">
        <f>IF($A214&lt;&gt;"",INDEX('Size (Model) (2)'!E:E,3*(ROW()-2)+3),"")</f>
        <v>0</v>
      </c>
      <c r="F214">
        <f>IF($A214&lt;&gt;"",INDEX('Size (Model) (2)'!F:F,3*(ROW()-2)+3),"")</f>
        <v>0</v>
      </c>
      <c r="G214">
        <f>IF($A214&lt;&gt;"",INDEX('Size (Model) (2)'!G:G,3*(ROW()-2)+3),"")</f>
        <v>-7.2475368502715283E-3</v>
      </c>
      <c r="H214">
        <f>IF($A214&lt;&gt;"",INDEX('Size (Model) (2)'!H:H,3*(ROW()-2)+3),"")</f>
        <v>0</v>
      </c>
      <c r="I214">
        <f>IF($A214&lt;&gt;"",INDEX('Size (Model) (2)'!I:I,3*(ROW()-2)+3),"")</f>
        <v>-0.05</v>
      </c>
      <c r="J214">
        <f>IF($A214&lt;&gt;"",INDEX('Size (Model) (2)'!J:J,3*(ROW()-2)+3),"")</f>
        <v>6.8622426470588242E-3</v>
      </c>
      <c r="K214">
        <f>IF($A214&lt;&gt;"",INDEX('Size (Model) (2)'!K:K,3*(ROW()-2)+3),"")</f>
        <v>0.05</v>
      </c>
      <c r="L214">
        <f>IF($A214&lt;&gt;"",INDEX('Size (Model) (2)'!L:L,3*(ROW()-2)+3),"")</f>
        <v>-2.6107165991902846E-2</v>
      </c>
      <c r="M214">
        <f>IF($A214&lt;&gt;"",INDEX('Size (Model) (2)'!M:M,3*(ROW()-2)+3),"")</f>
        <v>-7.3550346297282902E-3</v>
      </c>
      <c r="N214">
        <f>IF($A214&lt;&gt;"",INDEX('Size (Model) (2)'!N:N,3*(ROW()-2)+3),"")</f>
        <v>-2.4782225010455877E-2</v>
      </c>
      <c r="O214">
        <f>IF($A214&lt;&gt;"",INDEX('Size (Model) (2)'!O:O,3*(ROW()-2)+3),"")</f>
        <v>0</v>
      </c>
      <c r="P214">
        <f>IF($A214&lt;&gt;"",INDEX('Size (Model) (2)'!P:P,3*(ROW()-2)+3),"")</f>
        <v>1.5500536303630364E-2</v>
      </c>
      <c r="Q214">
        <f>IF($A214&lt;&gt;"",INDEX('Size (Model) (2)'!Q:Q,3*(ROW()-2)+3),"")</f>
        <v>1.7992382812500006E-2</v>
      </c>
      <c r="R214">
        <f>IF($A214&lt;&gt;"",INDEX('Size (Model) (2)'!R:R,3*(ROW()-2)+3),"")</f>
        <v>2.2359715670024226E-2</v>
      </c>
      <c r="S214">
        <f>IF($A214&lt;&gt;"",INDEX('Size (Model) (2)'!S:S,3*(ROW()-2)+3),"")</f>
        <v>0</v>
      </c>
      <c r="T214">
        <f>IF($A214&lt;&gt;"",INDEX('Size (Model) (2)'!T:T,3*(ROW()-2)+3),"")</f>
        <v>-1.3711479719579369E-2</v>
      </c>
      <c r="U214">
        <f>IF($A214&lt;&gt;"",INDEX('Size (Model) (2)'!U:U,3*(ROW()-2)+3),"")</f>
        <v>-2.0909435797665379E-2</v>
      </c>
      <c r="V214">
        <f>IF($A214&lt;&gt;"",INDEX('Size (Model) (2)'!V:V,3*(ROW()-2)+3),"")</f>
        <v>3.7366952054794525E-2</v>
      </c>
      <c r="W214">
        <f>IF($A214&lt;&gt;"",INDEX('Size (Model) (2)'!W:W,3*(ROW()-2)+3),"")</f>
        <v>0</v>
      </c>
      <c r="X214">
        <f>IF($A214&lt;&gt;"",INDEX('Size (Model) (2)'!X:X,3*(ROW()-2)+3),"")</f>
        <v>0</v>
      </c>
      <c r="Y214">
        <f>IF($A214&lt;&gt;"",INDEX('Size (Model) (2)'!Y:Y,3*(ROW()-2)+3),"")</f>
        <v>0</v>
      </c>
      <c r="Z214">
        <f>IF($A214&lt;&gt;"",INDEX('Size (Model) (2)'!Z:Z,3*(ROW()-2)+3),"")</f>
        <v>0</v>
      </c>
    </row>
    <row r="215" spans="1:26" x14ac:dyDescent="0.2">
      <c r="A215" s="13">
        <f>IF(INDEX('Size (Model) (2)'!A:A,3*(ROW()-2)+2)&lt;&gt;"",INDEX('Size (Model) (2)'!A:A,3*(ROW()-2)+2),"")</f>
        <v>45553</v>
      </c>
      <c r="B215">
        <f>IF($A215&lt;&gt;"",INDEX('Size (Model) (2)'!B:B,3*(ROW()-2)+3),"")</f>
        <v>0</v>
      </c>
      <c r="C215">
        <f>IF($A215&lt;&gt;"",INDEX('Size (Model) (2)'!C:C,3*(ROW()-2)+3),"")</f>
        <v>1.2420011556240373E-2</v>
      </c>
      <c r="D215">
        <f>IF($A215&lt;&gt;"",INDEX('Size (Model) (2)'!D:D,3*(ROW()-2)+3),"")</f>
        <v>0.05</v>
      </c>
      <c r="E215">
        <f>IF($A215&lt;&gt;"",INDEX('Size (Model) (2)'!E:E,3*(ROW()-2)+3),"")</f>
        <v>0</v>
      </c>
      <c r="F215">
        <f>IF($A215&lt;&gt;"",INDEX('Size (Model) (2)'!F:F,3*(ROW()-2)+3),"")</f>
        <v>0</v>
      </c>
      <c r="G215">
        <f>IF($A215&lt;&gt;"",INDEX('Size (Model) (2)'!G:G,3*(ROW()-2)+3),"")</f>
        <v>-7.2475368502715283E-3</v>
      </c>
      <c r="H215">
        <f>IF($A215&lt;&gt;"",INDEX('Size (Model) (2)'!H:H,3*(ROW()-2)+3),"")</f>
        <v>0</v>
      </c>
      <c r="I215">
        <f>IF($A215&lt;&gt;"",INDEX('Size (Model) (2)'!I:I,3*(ROW()-2)+3),"")</f>
        <v>-0.05</v>
      </c>
      <c r="J215">
        <f>IF($A215&lt;&gt;"",INDEX('Size (Model) (2)'!J:J,3*(ROW()-2)+3),"")</f>
        <v>6.8622426470588242E-3</v>
      </c>
      <c r="K215">
        <f>IF($A215&lt;&gt;"",INDEX('Size (Model) (2)'!K:K,3*(ROW()-2)+3),"")</f>
        <v>0.05</v>
      </c>
      <c r="L215">
        <f>IF($A215&lt;&gt;"",INDEX('Size (Model) (2)'!L:L,3*(ROW()-2)+3),"")</f>
        <v>-2.6107165991902846E-2</v>
      </c>
      <c r="M215">
        <f>IF($A215&lt;&gt;"",INDEX('Size (Model) (2)'!M:M,3*(ROW()-2)+3),"")</f>
        <v>-7.3550346297282902E-3</v>
      </c>
      <c r="N215">
        <f>IF($A215&lt;&gt;"",INDEX('Size (Model) (2)'!N:N,3*(ROW()-2)+3),"")</f>
        <v>-2.4782225010455877E-2</v>
      </c>
      <c r="O215">
        <f>IF($A215&lt;&gt;"",INDEX('Size (Model) (2)'!O:O,3*(ROW()-2)+3),"")</f>
        <v>0</v>
      </c>
      <c r="P215">
        <f>IF($A215&lt;&gt;"",INDEX('Size (Model) (2)'!P:P,3*(ROW()-2)+3),"")</f>
        <v>1.5500536303630364E-2</v>
      </c>
      <c r="Q215">
        <f>IF($A215&lt;&gt;"",INDEX('Size (Model) (2)'!Q:Q,3*(ROW()-2)+3),"")</f>
        <v>1.7992382812500006E-2</v>
      </c>
      <c r="R215">
        <f>IF($A215&lt;&gt;"",INDEX('Size (Model) (2)'!R:R,3*(ROW()-2)+3),"")</f>
        <v>2.2359715670024226E-2</v>
      </c>
      <c r="S215">
        <f>IF($A215&lt;&gt;"",INDEX('Size (Model) (2)'!S:S,3*(ROW()-2)+3),"")</f>
        <v>0</v>
      </c>
      <c r="T215">
        <f>IF($A215&lt;&gt;"",INDEX('Size (Model) (2)'!T:T,3*(ROW()-2)+3),"")</f>
        <v>-1.3711479719579369E-2</v>
      </c>
      <c r="U215">
        <f>IF($A215&lt;&gt;"",INDEX('Size (Model) (2)'!U:U,3*(ROW()-2)+3),"")</f>
        <v>-2.0909435797665379E-2</v>
      </c>
      <c r="V215">
        <f>IF($A215&lt;&gt;"",INDEX('Size (Model) (2)'!V:V,3*(ROW()-2)+3),"")</f>
        <v>3.7366952054794525E-2</v>
      </c>
      <c r="W215">
        <f>IF($A215&lt;&gt;"",INDEX('Size (Model) (2)'!W:W,3*(ROW()-2)+3),"")</f>
        <v>0</v>
      </c>
      <c r="X215">
        <f>IF($A215&lt;&gt;"",INDEX('Size (Model) (2)'!X:X,3*(ROW()-2)+3),"")</f>
        <v>0</v>
      </c>
      <c r="Y215">
        <f>IF($A215&lt;&gt;"",INDEX('Size (Model) (2)'!Y:Y,3*(ROW()-2)+3),"")</f>
        <v>0</v>
      </c>
      <c r="Z215">
        <f>IF($A215&lt;&gt;"",INDEX('Size (Model) (2)'!Z:Z,3*(ROW()-2)+3),"")</f>
        <v>0</v>
      </c>
    </row>
    <row r="216" spans="1:26" x14ac:dyDescent="0.2">
      <c r="A216" s="13">
        <f>IF(INDEX('Size (Model) (2)'!A:A,3*(ROW()-2)+2)&lt;&gt;"",INDEX('Size (Model) (2)'!A:A,3*(ROW()-2)+2),"")</f>
        <v>45554</v>
      </c>
      <c r="B216">
        <f>IF($A216&lt;&gt;"",INDEX('Size (Model) (2)'!B:B,3*(ROW()-2)+3),"")</f>
        <v>0</v>
      </c>
      <c r="C216">
        <f>IF($A216&lt;&gt;"",INDEX('Size (Model) (2)'!C:C,3*(ROW()-2)+3),"")</f>
        <v>1.2420011556240373E-2</v>
      </c>
      <c r="D216">
        <f>IF($A216&lt;&gt;"",INDEX('Size (Model) (2)'!D:D,3*(ROW()-2)+3),"")</f>
        <v>0.05</v>
      </c>
      <c r="E216">
        <f>IF($A216&lt;&gt;"",INDEX('Size (Model) (2)'!E:E,3*(ROW()-2)+3),"")</f>
        <v>0</v>
      </c>
      <c r="F216">
        <f>IF($A216&lt;&gt;"",INDEX('Size (Model) (2)'!F:F,3*(ROW()-2)+3),"")</f>
        <v>0</v>
      </c>
      <c r="G216">
        <f>IF($A216&lt;&gt;"",INDEX('Size (Model) (2)'!G:G,3*(ROW()-2)+3),"")</f>
        <v>-7.2475368502715283E-3</v>
      </c>
      <c r="H216">
        <f>IF($A216&lt;&gt;"",INDEX('Size (Model) (2)'!H:H,3*(ROW()-2)+3),"")</f>
        <v>0</v>
      </c>
      <c r="I216">
        <f>IF($A216&lt;&gt;"",INDEX('Size (Model) (2)'!I:I,3*(ROW()-2)+3),"")</f>
        <v>-0.05</v>
      </c>
      <c r="J216">
        <f>IF($A216&lt;&gt;"",INDEX('Size (Model) (2)'!J:J,3*(ROW()-2)+3),"")</f>
        <v>6.8622426470588242E-3</v>
      </c>
      <c r="K216">
        <f>IF($A216&lt;&gt;"",INDEX('Size (Model) (2)'!K:K,3*(ROW()-2)+3),"")</f>
        <v>4.9671059857221297E-2</v>
      </c>
      <c r="L216">
        <f>IF($A216&lt;&gt;"",INDEX('Size (Model) (2)'!L:L,3*(ROW()-2)+3),"")</f>
        <v>-2.6107165991902846E-2</v>
      </c>
      <c r="M216">
        <f>IF($A216&lt;&gt;"",INDEX('Size (Model) (2)'!M:M,3*(ROW()-2)+3),"")</f>
        <v>-7.3550346297282902E-3</v>
      </c>
      <c r="N216">
        <f>IF($A216&lt;&gt;"",INDEX('Size (Model) (2)'!N:N,3*(ROW()-2)+3),"")</f>
        <v>-2.4782225010455877E-2</v>
      </c>
      <c r="O216">
        <f>IF($A216&lt;&gt;"",INDEX('Size (Model) (2)'!O:O,3*(ROW()-2)+3),"")</f>
        <v>0</v>
      </c>
      <c r="P216">
        <f>IF($A216&lt;&gt;"",INDEX('Size (Model) (2)'!P:P,3*(ROW()-2)+3),"")</f>
        <v>1.5500536303630364E-2</v>
      </c>
      <c r="Q216">
        <f>IF($A216&lt;&gt;"",INDEX('Size (Model) (2)'!Q:Q,3*(ROW()-2)+3),"")</f>
        <v>0</v>
      </c>
      <c r="R216">
        <f>IF($A216&lt;&gt;"",INDEX('Size (Model) (2)'!R:R,3*(ROW()-2)+3),"")</f>
        <v>2.2359715670024226E-2</v>
      </c>
      <c r="S216">
        <f>IF($A216&lt;&gt;"",INDEX('Size (Model) (2)'!S:S,3*(ROW()-2)+3),"")</f>
        <v>0</v>
      </c>
      <c r="T216">
        <f>IF($A216&lt;&gt;"",INDEX('Size (Model) (2)'!T:T,3*(ROW()-2)+3),"")</f>
        <v>-1.3711479719579369E-2</v>
      </c>
      <c r="U216">
        <f>IF($A216&lt;&gt;"",INDEX('Size (Model) (2)'!U:U,3*(ROW()-2)+3),"")</f>
        <v>2.8751112523839797E-2</v>
      </c>
      <c r="V216">
        <f>IF($A216&lt;&gt;"",INDEX('Size (Model) (2)'!V:V,3*(ROW()-2)+3),"")</f>
        <v>4.9892989133432618E-2</v>
      </c>
      <c r="W216">
        <f>IF($A216&lt;&gt;"",INDEX('Size (Model) (2)'!W:W,3*(ROW()-2)+3),"")</f>
        <v>0</v>
      </c>
      <c r="X216">
        <f>IF($A216&lt;&gt;"",INDEX('Size (Model) (2)'!X:X,3*(ROW()-2)+3),"")</f>
        <v>0</v>
      </c>
      <c r="Y216">
        <f>IF($A216&lt;&gt;"",INDEX('Size (Model) (2)'!Y:Y,3*(ROW()-2)+3),"")</f>
        <v>0</v>
      </c>
      <c r="Z216">
        <f>IF($A216&lt;&gt;"",INDEX('Size (Model) (2)'!Z:Z,3*(ROW()-2)+3),"")</f>
        <v>0</v>
      </c>
    </row>
    <row r="217" spans="1:26" x14ac:dyDescent="0.2">
      <c r="A217" s="13">
        <f>IF(INDEX('Size (Model) (2)'!A:A,3*(ROW()-2)+2)&lt;&gt;"",INDEX('Size (Model) (2)'!A:A,3*(ROW()-2)+2),"")</f>
        <v>45555</v>
      </c>
      <c r="B217">
        <f>IF($A217&lt;&gt;"",INDEX('Size (Model) (2)'!B:B,3*(ROW()-2)+3),"")</f>
        <v>9.6256613756613759E-3</v>
      </c>
      <c r="C217">
        <f>IF($A217&lt;&gt;"",INDEX('Size (Model) (2)'!C:C,3*(ROW()-2)+3),"")</f>
        <v>1.2420011556240373E-2</v>
      </c>
      <c r="D217">
        <f>IF($A217&lt;&gt;"",INDEX('Size (Model) (2)'!D:D,3*(ROW()-2)+3),"")</f>
        <v>0.05</v>
      </c>
      <c r="E217">
        <f>IF($A217&lt;&gt;"",INDEX('Size (Model) (2)'!E:E,3*(ROW()-2)+3),"")</f>
        <v>0</v>
      </c>
      <c r="F217">
        <f>IF($A217&lt;&gt;"",INDEX('Size (Model) (2)'!F:F,3*(ROW()-2)+3),"")</f>
        <v>0</v>
      </c>
      <c r="G217">
        <f>IF($A217&lt;&gt;"",INDEX('Size (Model) (2)'!G:G,3*(ROW()-2)+3),"")</f>
        <v>-7.2475368502715283E-3</v>
      </c>
      <c r="H217">
        <f>IF($A217&lt;&gt;"",INDEX('Size (Model) (2)'!H:H,3*(ROW()-2)+3),"")</f>
        <v>0</v>
      </c>
      <c r="I217">
        <f>IF($A217&lt;&gt;"",INDEX('Size (Model) (2)'!I:I,3*(ROW()-2)+3),"")</f>
        <v>-0.05</v>
      </c>
      <c r="J217">
        <f>IF($A217&lt;&gt;"",INDEX('Size (Model) (2)'!J:J,3*(ROW()-2)+3),"")</f>
        <v>0</v>
      </c>
      <c r="K217">
        <f>IF($A217&lt;&gt;"",INDEX('Size (Model) (2)'!K:K,3*(ROW()-2)+3),"")</f>
        <v>4.9671059857221297E-2</v>
      </c>
      <c r="L217">
        <f>IF($A217&lt;&gt;"",INDEX('Size (Model) (2)'!L:L,3*(ROW()-2)+3),"")</f>
        <v>-2.6107165991902846E-2</v>
      </c>
      <c r="M217">
        <f>IF($A217&lt;&gt;"",INDEX('Size (Model) (2)'!M:M,3*(ROW()-2)+3),"")</f>
        <v>-7.3550346297282902E-3</v>
      </c>
      <c r="N217">
        <f>IF($A217&lt;&gt;"",INDEX('Size (Model) (2)'!N:N,3*(ROW()-2)+3),"")</f>
        <v>-2.4782225010455877E-2</v>
      </c>
      <c r="O217">
        <f>IF($A217&lt;&gt;"",INDEX('Size (Model) (2)'!O:O,3*(ROW()-2)+3),"")</f>
        <v>0</v>
      </c>
      <c r="P217">
        <f>IF($A217&lt;&gt;"",INDEX('Size (Model) (2)'!P:P,3*(ROW()-2)+3),"")</f>
        <v>1.5500536303630364E-2</v>
      </c>
      <c r="Q217">
        <f>IF($A217&lt;&gt;"",INDEX('Size (Model) (2)'!Q:Q,3*(ROW()-2)+3),"")</f>
        <v>0</v>
      </c>
      <c r="R217">
        <f>IF($A217&lt;&gt;"",INDEX('Size (Model) (2)'!R:R,3*(ROW()-2)+3),"")</f>
        <v>2.2359715670024226E-2</v>
      </c>
      <c r="S217">
        <f>IF($A217&lt;&gt;"",INDEX('Size (Model) (2)'!S:S,3*(ROW()-2)+3),"")</f>
        <v>0</v>
      </c>
      <c r="T217">
        <f>IF($A217&lt;&gt;"",INDEX('Size (Model) (2)'!T:T,3*(ROW()-2)+3),"")</f>
        <v>-1.3711479719579369E-2</v>
      </c>
      <c r="U217">
        <f>IF($A217&lt;&gt;"",INDEX('Size (Model) (2)'!U:U,3*(ROW()-2)+3),"")</f>
        <v>2.8751112523839797E-2</v>
      </c>
      <c r="V217">
        <f>IF($A217&lt;&gt;"",INDEX('Size (Model) (2)'!V:V,3*(ROW()-2)+3),"")</f>
        <v>4.9892989133432618E-2</v>
      </c>
      <c r="W217">
        <f>IF($A217&lt;&gt;"",INDEX('Size (Model) (2)'!W:W,3*(ROW()-2)+3),"")</f>
        <v>0</v>
      </c>
      <c r="X217">
        <f>IF($A217&lt;&gt;"",INDEX('Size (Model) (2)'!X:X,3*(ROW()-2)+3),"")</f>
        <v>0</v>
      </c>
      <c r="Y217">
        <f>IF($A217&lt;&gt;"",INDEX('Size (Model) (2)'!Y:Y,3*(ROW()-2)+3),"")</f>
        <v>0</v>
      </c>
      <c r="Z217">
        <f>IF($A217&lt;&gt;"",INDEX('Size (Model) (2)'!Z:Z,3*(ROW()-2)+3),"")</f>
        <v>0</v>
      </c>
    </row>
    <row r="218" spans="1:26" x14ac:dyDescent="0.2">
      <c r="A218" s="13">
        <f>IF(INDEX('Size (Model) (2)'!A:A,3*(ROW()-2)+2)&lt;&gt;"",INDEX('Size (Model) (2)'!A:A,3*(ROW()-2)+2),"")</f>
        <v>45558</v>
      </c>
      <c r="B218">
        <f>IF($A218&lt;&gt;"",INDEX('Size (Model) (2)'!B:B,3*(ROW()-2)+3),"")</f>
        <v>4.6544163223140493E-3</v>
      </c>
      <c r="C218">
        <f>IF($A218&lt;&gt;"",INDEX('Size (Model) (2)'!C:C,3*(ROW()-2)+3),"")</f>
        <v>1.553612068965517E-2</v>
      </c>
      <c r="D218">
        <f>IF($A218&lt;&gt;"",INDEX('Size (Model) (2)'!D:D,3*(ROW()-2)+3),"")</f>
        <v>0.05</v>
      </c>
      <c r="E218">
        <f>IF($A218&lt;&gt;"",INDEX('Size (Model) (2)'!E:E,3*(ROW()-2)+3),"")</f>
        <v>0</v>
      </c>
      <c r="F218">
        <f>IF($A218&lt;&gt;"",INDEX('Size (Model) (2)'!F:F,3*(ROW()-2)+3),"")</f>
        <v>0</v>
      </c>
      <c r="G218">
        <f>IF($A218&lt;&gt;"",INDEX('Size (Model) (2)'!G:G,3*(ROW()-2)+3),"")</f>
        <v>-7.2475368502715283E-3</v>
      </c>
      <c r="H218">
        <f>IF($A218&lt;&gt;"",INDEX('Size (Model) (2)'!H:H,3*(ROW()-2)+3),"")</f>
        <v>0</v>
      </c>
      <c r="I218">
        <f>IF($A218&lt;&gt;"",INDEX('Size (Model) (2)'!I:I,3*(ROW()-2)+3),"")</f>
        <v>-0.05</v>
      </c>
      <c r="J218">
        <f>IF($A218&lt;&gt;"",INDEX('Size (Model) (2)'!J:J,3*(ROW()-2)+3),"")</f>
        <v>0</v>
      </c>
      <c r="K218">
        <f>IF($A218&lt;&gt;"",INDEX('Size (Model) (2)'!K:K,3*(ROW()-2)+3),"")</f>
        <v>4.3742475728155338E-2</v>
      </c>
      <c r="L218">
        <f>IF($A218&lt;&gt;"",INDEX('Size (Model) (2)'!L:L,3*(ROW()-2)+3),"")</f>
        <v>-2.6107165991902846E-2</v>
      </c>
      <c r="M218">
        <f>IF($A218&lt;&gt;"",INDEX('Size (Model) (2)'!M:M,3*(ROW()-2)+3),"")</f>
        <v>-7.3550346297282902E-3</v>
      </c>
      <c r="N218">
        <f>IF($A218&lt;&gt;"",INDEX('Size (Model) (2)'!N:N,3*(ROW()-2)+3),"")</f>
        <v>-2.4782225010455877E-2</v>
      </c>
      <c r="O218">
        <f>IF($A218&lt;&gt;"",INDEX('Size (Model) (2)'!O:O,3*(ROW()-2)+3),"")</f>
        <v>0</v>
      </c>
      <c r="P218">
        <f>IF($A218&lt;&gt;"",INDEX('Size (Model) (2)'!P:P,3*(ROW()-2)+3),"")</f>
        <v>1.5500536303630364E-2</v>
      </c>
      <c r="Q218">
        <f>IF($A218&lt;&gt;"",INDEX('Size (Model) (2)'!Q:Q,3*(ROW()-2)+3),"")</f>
        <v>0</v>
      </c>
      <c r="R218">
        <f>IF($A218&lt;&gt;"",INDEX('Size (Model) (2)'!R:R,3*(ROW()-2)+3),"")</f>
        <v>2.2359715670024226E-2</v>
      </c>
      <c r="S218">
        <f>IF($A218&lt;&gt;"",INDEX('Size (Model) (2)'!S:S,3*(ROW()-2)+3),"")</f>
        <v>0</v>
      </c>
      <c r="T218">
        <f>IF($A218&lt;&gt;"",INDEX('Size (Model) (2)'!T:T,3*(ROW()-2)+3),"")</f>
        <v>-1.3711479719579369E-2</v>
      </c>
      <c r="U218">
        <f>IF($A218&lt;&gt;"",INDEX('Size (Model) (2)'!U:U,3*(ROW()-2)+3),"")</f>
        <v>2.8751112523839797E-2</v>
      </c>
      <c r="V218">
        <f>IF($A218&lt;&gt;"",INDEX('Size (Model) (2)'!V:V,3*(ROW()-2)+3),"")</f>
        <v>4.9892989133432618E-2</v>
      </c>
      <c r="W218">
        <f>IF($A218&lt;&gt;"",INDEX('Size (Model) (2)'!W:W,3*(ROW()-2)+3),"")</f>
        <v>0</v>
      </c>
      <c r="X218">
        <f>IF($A218&lt;&gt;"",INDEX('Size (Model) (2)'!X:X,3*(ROW()-2)+3),"")</f>
        <v>0</v>
      </c>
      <c r="Y218">
        <f>IF($A218&lt;&gt;"",INDEX('Size (Model) (2)'!Y:Y,3*(ROW()-2)+3),"")</f>
        <v>0</v>
      </c>
      <c r="Z218">
        <f>IF($A218&lt;&gt;"",INDEX('Size (Model) (2)'!Z:Z,3*(ROW()-2)+3),"")</f>
        <v>0</v>
      </c>
    </row>
    <row r="219" spans="1:26" x14ac:dyDescent="0.2">
      <c r="A219" s="13">
        <f>IF(INDEX('Size (Model) (2)'!A:A,3*(ROW()-2)+2)&lt;&gt;"",INDEX('Size (Model) (2)'!A:A,3*(ROW()-2)+2),"")</f>
        <v>45559</v>
      </c>
      <c r="B219">
        <f>IF($A219&lt;&gt;"",INDEX('Size (Model) (2)'!B:B,3*(ROW()-2)+3),"")</f>
        <v>4.6544163223140493E-3</v>
      </c>
      <c r="C219">
        <f>IF($A219&lt;&gt;"",INDEX('Size (Model) (2)'!C:C,3*(ROW()-2)+3),"")</f>
        <v>1.553612068965517E-2</v>
      </c>
      <c r="D219">
        <f>IF($A219&lt;&gt;"",INDEX('Size (Model) (2)'!D:D,3*(ROW()-2)+3),"")</f>
        <v>0.05</v>
      </c>
      <c r="E219">
        <f>IF($A219&lt;&gt;"",INDEX('Size (Model) (2)'!E:E,3*(ROW()-2)+3),"")</f>
        <v>0</v>
      </c>
      <c r="F219">
        <f>IF($A219&lt;&gt;"",INDEX('Size (Model) (2)'!F:F,3*(ROW()-2)+3),"")</f>
        <v>0</v>
      </c>
      <c r="G219">
        <f>IF($A219&lt;&gt;"",INDEX('Size (Model) (2)'!G:G,3*(ROW()-2)+3),"")</f>
        <v>-7.2475368502715283E-3</v>
      </c>
      <c r="H219">
        <f>IF($A219&lt;&gt;"",INDEX('Size (Model) (2)'!H:H,3*(ROW()-2)+3),"")</f>
        <v>0</v>
      </c>
      <c r="I219">
        <f>IF($A219&lt;&gt;"",INDEX('Size (Model) (2)'!I:I,3*(ROW()-2)+3),"")</f>
        <v>-0.05</v>
      </c>
      <c r="J219">
        <f>IF($A219&lt;&gt;"",INDEX('Size (Model) (2)'!J:J,3*(ROW()-2)+3),"")</f>
        <v>0</v>
      </c>
      <c r="K219">
        <f>IF($A219&lt;&gt;"",INDEX('Size (Model) (2)'!K:K,3*(ROW()-2)+3),"")</f>
        <v>4.3742475728155338E-2</v>
      </c>
      <c r="L219">
        <f>IF($A219&lt;&gt;"",INDEX('Size (Model) (2)'!L:L,3*(ROW()-2)+3),"")</f>
        <v>-2.6107165991902846E-2</v>
      </c>
      <c r="M219">
        <f>IF($A219&lt;&gt;"",INDEX('Size (Model) (2)'!M:M,3*(ROW()-2)+3),"")</f>
        <v>-7.3550346297282902E-3</v>
      </c>
      <c r="N219">
        <f>IF($A219&lt;&gt;"",INDEX('Size (Model) (2)'!N:N,3*(ROW()-2)+3),"")</f>
        <v>-2.4782225010455877E-2</v>
      </c>
      <c r="O219">
        <f>IF($A219&lt;&gt;"",INDEX('Size (Model) (2)'!O:O,3*(ROW()-2)+3),"")</f>
        <v>0</v>
      </c>
      <c r="P219">
        <f>IF($A219&lt;&gt;"",INDEX('Size (Model) (2)'!P:P,3*(ROW()-2)+3),"")</f>
        <v>1.5500536303630364E-2</v>
      </c>
      <c r="Q219">
        <f>IF($A219&lt;&gt;"",INDEX('Size (Model) (2)'!Q:Q,3*(ROW()-2)+3),"")</f>
        <v>0</v>
      </c>
      <c r="R219">
        <f>IF($A219&lt;&gt;"",INDEX('Size (Model) (2)'!R:R,3*(ROW()-2)+3),"")</f>
        <v>2.2359715670024226E-2</v>
      </c>
      <c r="S219">
        <f>IF($A219&lt;&gt;"",INDEX('Size (Model) (2)'!S:S,3*(ROW()-2)+3),"")</f>
        <v>0</v>
      </c>
      <c r="T219">
        <f>IF($A219&lt;&gt;"",INDEX('Size (Model) (2)'!T:T,3*(ROW()-2)+3),"")</f>
        <v>-1.3711479719579369E-2</v>
      </c>
      <c r="U219">
        <f>IF($A219&lt;&gt;"",INDEX('Size (Model) (2)'!U:U,3*(ROW()-2)+3),"")</f>
        <v>2.8751112523839797E-2</v>
      </c>
      <c r="V219">
        <f>IF($A219&lt;&gt;"",INDEX('Size (Model) (2)'!V:V,3*(ROW()-2)+3),"")</f>
        <v>4.9892989133432618E-2</v>
      </c>
      <c r="W219">
        <f>IF($A219&lt;&gt;"",INDEX('Size (Model) (2)'!W:W,3*(ROW()-2)+3),"")</f>
        <v>0</v>
      </c>
      <c r="X219">
        <f>IF($A219&lt;&gt;"",INDEX('Size (Model) (2)'!X:X,3*(ROW()-2)+3),"")</f>
        <v>0</v>
      </c>
      <c r="Y219">
        <f>IF($A219&lt;&gt;"",INDEX('Size (Model) (2)'!Y:Y,3*(ROW()-2)+3),"")</f>
        <v>0</v>
      </c>
      <c r="Z219">
        <f>IF($A219&lt;&gt;"",INDEX('Size (Model) (2)'!Z:Z,3*(ROW()-2)+3),"")</f>
        <v>0</v>
      </c>
    </row>
    <row r="220" spans="1:26" x14ac:dyDescent="0.2">
      <c r="A220" s="13">
        <f>IF(INDEX('Size (Model) (2)'!A:A,3*(ROW()-2)+2)&lt;&gt;"",INDEX('Size (Model) (2)'!A:A,3*(ROW()-2)+2),"")</f>
        <v>45560</v>
      </c>
      <c r="B220">
        <f>IF($A220&lt;&gt;"",INDEX('Size (Model) (2)'!B:B,3*(ROW()-2)+3),"")</f>
        <v>4.6544163223140493E-3</v>
      </c>
      <c r="C220">
        <f>IF($A220&lt;&gt;"",INDEX('Size (Model) (2)'!C:C,3*(ROW()-2)+3),"")</f>
        <v>1.553612068965517E-2</v>
      </c>
      <c r="D220">
        <f>IF($A220&lt;&gt;"",INDEX('Size (Model) (2)'!D:D,3*(ROW()-2)+3),"")</f>
        <v>0.05</v>
      </c>
      <c r="E220">
        <f>IF($A220&lt;&gt;"",INDEX('Size (Model) (2)'!E:E,3*(ROW()-2)+3),"")</f>
        <v>0</v>
      </c>
      <c r="F220">
        <f>IF($A220&lt;&gt;"",INDEX('Size (Model) (2)'!F:F,3*(ROW()-2)+3),"")</f>
        <v>0</v>
      </c>
      <c r="G220">
        <f>IF($A220&lt;&gt;"",INDEX('Size (Model) (2)'!G:G,3*(ROW()-2)+3),"")</f>
        <v>-7.2475368502715283E-3</v>
      </c>
      <c r="H220">
        <f>IF($A220&lt;&gt;"",INDEX('Size (Model) (2)'!H:H,3*(ROW()-2)+3),"")</f>
        <v>0</v>
      </c>
      <c r="I220">
        <f>IF($A220&lt;&gt;"",INDEX('Size (Model) (2)'!I:I,3*(ROW()-2)+3),"")</f>
        <v>-0.05</v>
      </c>
      <c r="J220">
        <f>IF($A220&lt;&gt;"",INDEX('Size (Model) (2)'!J:J,3*(ROW()-2)+3),"")</f>
        <v>0</v>
      </c>
      <c r="K220">
        <f>IF($A220&lt;&gt;"",INDEX('Size (Model) (2)'!K:K,3*(ROW()-2)+3),"")</f>
        <v>4.3742475728155338E-2</v>
      </c>
      <c r="L220">
        <f>IF($A220&lt;&gt;"",INDEX('Size (Model) (2)'!L:L,3*(ROW()-2)+3),"")</f>
        <v>-2.6107165991902846E-2</v>
      </c>
      <c r="M220">
        <f>IF($A220&lt;&gt;"",INDEX('Size (Model) (2)'!M:M,3*(ROW()-2)+3),"")</f>
        <v>-7.3550346297282902E-3</v>
      </c>
      <c r="N220">
        <f>IF($A220&lt;&gt;"",INDEX('Size (Model) (2)'!N:N,3*(ROW()-2)+3),"")</f>
        <v>-2.4782225010455877E-2</v>
      </c>
      <c r="O220">
        <f>IF($A220&lt;&gt;"",INDEX('Size (Model) (2)'!O:O,3*(ROW()-2)+3),"")</f>
        <v>0</v>
      </c>
      <c r="P220">
        <f>IF($A220&lt;&gt;"",INDEX('Size (Model) (2)'!P:P,3*(ROW()-2)+3),"")</f>
        <v>1.5500536303630364E-2</v>
      </c>
      <c r="Q220">
        <f>IF($A220&lt;&gt;"",INDEX('Size (Model) (2)'!Q:Q,3*(ROW()-2)+3),"")</f>
        <v>0</v>
      </c>
      <c r="R220">
        <f>IF($A220&lt;&gt;"",INDEX('Size (Model) (2)'!R:R,3*(ROW()-2)+3),"")</f>
        <v>2.2359715670024226E-2</v>
      </c>
      <c r="S220">
        <f>IF($A220&lt;&gt;"",INDEX('Size (Model) (2)'!S:S,3*(ROW()-2)+3),"")</f>
        <v>0</v>
      </c>
      <c r="T220">
        <f>IF($A220&lt;&gt;"",INDEX('Size (Model) (2)'!T:T,3*(ROW()-2)+3),"")</f>
        <v>-1.3711479719579369E-2</v>
      </c>
      <c r="U220">
        <f>IF($A220&lt;&gt;"",INDEX('Size (Model) (2)'!U:U,3*(ROW()-2)+3),"")</f>
        <v>2.8751112523839797E-2</v>
      </c>
      <c r="V220">
        <f>IF($A220&lt;&gt;"",INDEX('Size (Model) (2)'!V:V,3*(ROW()-2)+3),"")</f>
        <v>4.9892989133432618E-2</v>
      </c>
      <c r="W220">
        <f>IF($A220&lt;&gt;"",INDEX('Size (Model) (2)'!W:W,3*(ROW()-2)+3),"")</f>
        <v>0</v>
      </c>
      <c r="X220">
        <f>IF($A220&lt;&gt;"",INDEX('Size (Model) (2)'!X:X,3*(ROW()-2)+3),"")</f>
        <v>0</v>
      </c>
      <c r="Y220">
        <f>IF($A220&lt;&gt;"",INDEX('Size (Model) (2)'!Y:Y,3*(ROW()-2)+3),"")</f>
        <v>0</v>
      </c>
      <c r="Z220">
        <f>IF($A220&lt;&gt;"",INDEX('Size (Model) (2)'!Z:Z,3*(ROW()-2)+3),"")</f>
        <v>0</v>
      </c>
    </row>
    <row r="221" spans="1:26" x14ac:dyDescent="0.2">
      <c r="A221" s="13">
        <f>IF(INDEX('Size (Model) (2)'!A:A,3*(ROW()-2)+2)&lt;&gt;"",INDEX('Size (Model) (2)'!A:A,3*(ROW()-2)+2),"")</f>
        <v>45561</v>
      </c>
      <c r="B221">
        <f>IF($A221&lt;&gt;"",INDEX('Size (Model) (2)'!B:B,3*(ROW()-2)+3),"")</f>
        <v>4.6544163223140493E-3</v>
      </c>
      <c r="C221">
        <f>IF($A221&lt;&gt;"",INDEX('Size (Model) (2)'!C:C,3*(ROW()-2)+3),"")</f>
        <v>1.553612068965517E-2</v>
      </c>
      <c r="D221">
        <f>IF($A221&lt;&gt;"",INDEX('Size (Model) (2)'!D:D,3*(ROW()-2)+3),"")</f>
        <v>0.05</v>
      </c>
      <c r="E221">
        <f>IF($A221&lt;&gt;"",INDEX('Size (Model) (2)'!E:E,3*(ROW()-2)+3),"")</f>
        <v>0</v>
      </c>
      <c r="F221">
        <f>IF($A221&lt;&gt;"",INDEX('Size (Model) (2)'!F:F,3*(ROW()-2)+3),"")</f>
        <v>0</v>
      </c>
      <c r="G221">
        <f>IF($A221&lt;&gt;"",INDEX('Size (Model) (2)'!G:G,3*(ROW()-2)+3),"")</f>
        <v>-7.2475368502715283E-3</v>
      </c>
      <c r="H221">
        <f>IF($A221&lt;&gt;"",INDEX('Size (Model) (2)'!H:H,3*(ROW()-2)+3),"")</f>
        <v>0</v>
      </c>
      <c r="I221">
        <f>IF($A221&lt;&gt;"",INDEX('Size (Model) (2)'!I:I,3*(ROW()-2)+3),"")</f>
        <v>-0.05</v>
      </c>
      <c r="J221">
        <f>IF($A221&lt;&gt;"",INDEX('Size (Model) (2)'!J:J,3*(ROW()-2)+3),"")</f>
        <v>0</v>
      </c>
      <c r="K221">
        <f>IF($A221&lt;&gt;"",INDEX('Size (Model) (2)'!K:K,3*(ROW()-2)+3),"")</f>
        <v>4.3742475728155338E-2</v>
      </c>
      <c r="L221">
        <f>IF($A221&lt;&gt;"",INDEX('Size (Model) (2)'!L:L,3*(ROW()-2)+3),"")</f>
        <v>-2.6107165991902846E-2</v>
      </c>
      <c r="M221">
        <f>IF($A221&lt;&gt;"",INDEX('Size (Model) (2)'!M:M,3*(ROW()-2)+3),"")</f>
        <v>-7.3550346297282902E-3</v>
      </c>
      <c r="N221">
        <f>IF($A221&lt;&gt;"",INDEX('Size (Model) (2)'!N:N,3*(ROW()-2)+3),"")</f>
        <v>-2.4782225010455877E-2</v>
      </c>
      <c r="O221">
        <f>IF($A221&lt;&gt;"",INDEX('Size (Model) (2)'!O:O,3*(ROW()-2)+3),"")</f>
        <v>0</v>
      </c>
      <c r="P221">
        <f>IF($A221&lt;&gt;"",INDEX('Size (Model) (2)'!P:P,3*(ROW()-2)+3),"")</f>
        <v>1.5500536303630364E-2</v>
      </c>
      <c r="Q221">
        <f>IF($A221&lt;&gt;"",INDEX('Size (Model) (2)'!Q:Q,3*(ROW()-2)+3),"")</f>
        <v>0</v>
      </c>
      <c r="R221">
        <f>IF($A221&lt;&gt;"",INDEX('Size (Model) (2)'!R:R,3*(ROW()-2)+3),"")</f>
        <v>2.2359715670024226E-2</v>
      </c>
      <c r="S221">
        <f>IF($A221&lt;&gt;"",INDEX('Size (Model) (2)'!S:S,3*(ROW()-2)+3),"")</f>
        <v>0</v>
      </c>
      <c r="T221">
        <f>IF($A221&lt;&gt;"",INDEX('Size (Model) (2)'!T:T,3*(ROW()-2)+3),"")</f>
        <v>-1.3711479719579369E-2</v>
      </c>
      <c r="U221">
        <f>IF($A221&lt;&gt;"",INDEX('Size (Model) (2)'!U:U,3*(ROW()-2)+3),"")</f>
        <v>2.8751112523839797E-2</v>
      </c>
      <c r="V221">
        <f>IF($A221&lt;&gt;"",INDEX('Size (Model) (2)'!V:V,3*(ROW()-2)+3),"")</f>
        <v>4.9892989133432618E-2</v>
      </c>
      <c r="W221">
        <f>IF($A221&lt;&gt;"",INDEX('Size (Model) (2)'!W:W,3*(ROW()-2)+3),"")</f>
        <v>0</v>
      </c>
      <c r="X221">
        <f>IF($A221&lt;&gt;"",INDEX('Size (Model) (2)'!X:X,3*(ROW()-2)+3),"")</f>
        <v>0</v>
      </c>
      <c r="Y221">
        <f>IF($A221&lt;&gt;"",INDEX('Size (Model) (2)'!Y:Y,3*(ROW()-2)+3),"")</f>
        <v>0</v>
      </c>
      <c r="Z221">
        <f>IF($A221&lt;&gt;"",INDEX('Size (Model) (2)'!Z:Z,3*(ROW()-2)+3),"")</f>
        <v>0</v>
      </c>
    </row>
    <row r="222" spans="1:26" x14ac:dyDescent="0.2">
      <c r="A222" s="13">
        <f>IF(INDEX('Size (Model) (2)'!A:A,3*(ROW()-2)+2)&lt;&gt;"",INDEX('Size (Model) (2)'!A:A,3*(ROW()-2)+2),"")</f>
        <v>45562</v>
      </c>
      <c r="B222">
        <f>IF($A222&lt;&gt;"",INDEX('Size (Model) (2)'!B:B,3*(ROW()-2)+3),"")</f>
        <v>4.6544163223140493E-3</v>
      </c>
      <c r="C222">
        <f>IF($A222&lt;&gt;"",INDEX('Size (Model) (2)'!C:C,3*(ROW()-2)+3),"")</f>
        <v>1.9106528631821679E-2</v>
      </c>
      <c r="D222">
        <f>IF($A222&lt;&gt;"",INDEX('Size (Model) (2)'!D:D,3*(ROW()-2)+3),"")</f>
        <v>0.05</v>
      </c>
      <c r="E222">
        <f>IF($A222&lt;&gt;"",INDEX('Size (Model) (2)'!E:E,3*(ROW()-2)+3),"")</f>
        <v>0</v>
      </c>
      <c r="F222">
        <f>IF($A222&lt;&gt;"",INDEX('Size (Model) (2)'!F:F,3*(ROW()-2)+3),"")</f>
        <v>0</v>
      </c>
      <c r="G222">
        <f>IF($A222&lt;&gt;"",INDEX('Size (Model) (2)'!G:G,3*(ROW()-2)+3),"")</f>
        <v>-7.2475368502715283E-3</v>
      </c>
      <c r="H222">
        <f>IF($A222&lt;&gt;"",INDEX('Size (Model) (2)'!H:H,3*(ROW()-2)+3),"")</f>
        <v>0</v>
      </c>
      <c r="I222">
        <f>IF($A222&lt;&gt;"",INDEX('Size (Model) (2)'!I:I,3*(ROW()-2)+3),"")</f>
        <v>-0.05</v>
      </c>
      <c r="J222">
        <f>IF($A222&lt;&gt;"",INDEX('Size (Model) (2)'!J:J,3*(ROW()-2)+3),"")</f>
        <v>0</v>
      </c>
      <c r="K222">
        <f>IF($A222&lt;&gt;"",INDEX('Size (Model) (2)'!K:K,3*(ROW()-2)+3),"")</f>
        <v>4.3742475728155338E-2</v>
      </c>
      <c r="L222">
        <f>IF($A222&lt;&gt;"",INDEX('Size (Model) (2)'!L:L,3*(ROW()-2)+3),"")</f>
        <v>-2.6107165991902846E-2</v>
      </c>
      <c r="M222">
        <f>IF($A222&lt;&gt;"",INDEX('Size (Model) (2)'!M:M,3*(ROW()-2)+3),"")</f>
        <v>-7.3550346297282902E-3</v>
      </c>
      <c r="N222">
        <f>IF($A222&lt;&gt;"",INDEX('Size (Model) (2)'!N:N,3*(ROW()-2)+3),"")</f>
        <v>-2.4782225010455877E-2</v>
      </c>
      <c r="O222">
        <f>IF($A222&lt;&gt;"",INDEX('Size (Model) (2)'!O:O,3*(ROW()-2)+3),"")</f>
        <v>0</v>
      </c>
      <c r="P222">
        <f>IF($A222&lt;&gt;"",INDEX('Size (Model) (2)'!P:P,3*(ROW()-2)+3),"")</f>
        <v>1.5500536303630364E-2</v>
      </c>
      <c r="Q222">
        <f>IF($A222&lt;&gt;"",INDEX('Size (Model) (2)'!Q:Q,3*(ROW()-2)+3),"")</f>
        <v>0</v>
      </c>
      <c r="R222">
        <f>IF($A222&lt;&gt;"",INDEX('Size (Model) (2)'!R:R,3*(ROW()-2)+3),"")</f>
        <v>2.2359715670024226E-2</v>
      </c>
      <c r="S222">
        <f>IF($A222&lt;&gt;"",INDEX('Size (Model) (2)'!S:S,3*(ROW()-2)+3),"")</f>
        <v>0</v>
      </c>
      <c r="T222">
        <f>IF($A222&lt;&gt;"",INDEX('Size (Model) (2)'!T:T,3*(ROW()-2)+3),"")</f>
        <v>-1.3711479719579369E-2</v>
      </c>
      <c r="U222">
        <f>IF($A222&lt;&gt;"",INDEX('Size (Model) (2)'!U:U,3*(ROW()-2)+3),"")</f>
        <v>1.581271867048346E-2</v>
      </c>
      <c r="V222">
        <f>IF($A222&lt;&gt;"",INDEX('Size (Model) (2)'!V:V,3*(ROW()-2)+3),"")</f>
        <v>4.0309611486486485E-2</v>
      </c>
      <c r="W222">
        <f>IF($A222&lt;&gt;"",INDEX('Size (Model) (2)'!W:W,3*(ROW()-2)+3),"")</f>
        <v>0</v>
      </c>
      <c r="X222">
        <f>IF($A222&lt;&gt;"",INDEX('Size (Model) (2)'!X:X,3*(ROW()-2)+3),"")</f>
        <v>0</v>
      </c>
      <c r="Y222">
        <f>IF($A222&lt;&gt;"",INDEX('Size (Model) (2)'!Y:Y,3*(ROW()-2)+3),"")</f>
        <v>0</v>
      </c>
      <c r="Z222">
        <f>IF($A222&lt;&gt;"",INDEX('Size (Model) (2)'!Z:Z,3*(ROW()-2)+3),"")</f>
        <v>0</v>
      </c>
    </row>
    <row r="223" spans="1:26" x14ac:dyDescent="0.2">
      <c r="A223" s="13">
        <f>IF(INDEX('Size (Model) (2)'!A:A,3*(ROW()-2)+2)&lt;&gt;"",INDEX('Size (Model) (2)'!A:A,3*(ROW()-2)+2),"")</f>
        <v>45565</v>
      </c>
      <c r="B223">
        <f>IF($A223&lt;&gt;"",INDEX('Size (Model) (2)'!B:B,3*(ROW()-2)+3),"")</f>
        <v>4.6544163223140493E-3</v>
      </c>
      <c r="C223">
        <f>IF($A223&lt;&gt;"",INDEX('Size (Model) (2)'!C:C,3*(ROW()-2)+3),"")</f>
        <v>1.1304604007633589E-2</v>
      </c>
      <c r="D223">
        <f>IF($A223&lt;&gt;"",INDEX('Size (Model) (2)'!D:D,3*(ROW()-2)+3),"")</f>
        <v>0.05</v>
      </c>
      <c r="E223">
        <f>IF($A223&lt;&gt;"",INDEX('Size (Model) (2)'!E:E,3*(ROW()-2)+3),"")</f>
        <v>0</v>
      </c>
      <c r="F223">
        <f>IF($A223&lt;&gt;"",INDEX('Size (Model) (2)'!F:F,3*(ROW()-2)+3),"")</f>
        <v>0</v>
      </c>
      <c r="G223">
        <f>IF($A223&lt;&gt;"",INDEX('Size (Model) (2)'!G:G,3*(ROW()-2)+3),"")</f>
        <v>-7.2475368502715283E-3</v>
      </c>
      <c r="H223">
        <f>IF($A223&lt;&gt;"",INDEX('Size (Model) (2)'!H:H,3*(ROW()-2)+3),"")</f>
        <v>0</v>
      </c>
      <c r="I223">
        <f>IF($A223&lt;&gt;"",INDEX('Size (Model) (2)'!I:I,3*(ROW()-2)+3),"")</f>
        <v>-0.05</v>
      </c>
      <c r="J223">
        <f>IF($A223&lt;&gt;"",INDEX('Size (Model) (2)'!J:J,3*(ROW()-2)+3),"")</f>
        <v>0</v>
      </c>
      <c r="K223">
        <f>IF($A223&lt;&gt;"",INDEX('Size (Model) (2)'!K:K,3*(ROW()-2)+3),"")</f>
        <v>4.3742475728155338E-2</v>
      </c>
      <c r="L223">
        <f>IF($A223&lt;&gt;"",INDEX('Size (Model) (2)'!L:L,3*(ROW()-2)+3),"")</f>
        <v>-2.6107165991902846E-2</v>
      </c>
      <c r="M223">
        <f>IF($A223&lt;&gt;"",INDEX('Size (Model) (2)'!M:M,3*(ROW()-2)+3),"")</f>
        <v>-7.3550346297282902E-3</v>
      </c>
      <c r="N223">
        <f>IF($A223&lt;&gt;"",INDEX('Size (Model) (2)'!N:N,3*(ROW()-2)+3),"")</f>
        <v>-2.4782225010455877E-2</v>
      </c>
      <c r="O223">
        <f>IF($A223&lt;&gt;"",INDEX('Size (Model) (2)'!O:O,3*(ROW()-2)+3),"")</f>
        <v>0</v>
      </c>
      <c r="P223">
        <f>IF($A223&lt;&gt;"",INDEX('Size (Model) (2)'!P:P,3*(ROW()-2)+3),"")</f>
        <v>1.1302447052089297E-2</v>
      </c>
      <c r="Q223">
        <f>IF($A223&lt;&gt;"",INDEX('Size (Model) (2)'!Q:Q,3*(ROW()-2)+3),"")</f>
        <v>0</v>
      </c>
      <c r="R223">
        <f>IF($A223&lt;&gt;"",INDEX('Size (Model) (2)'!R:R,3*(ROW()-2)+3),"")</f>
        <v>2.2359715670024226E-2</v>
      </c>
      <c r="S223">
        <f>IF($A223&lt;&gt;"",INDEX('Size (Model) (2)'!S:S,3*(ROW()-2)+3),"")</f>
        <v>0</v>
      </c>
      <c r="T223">
        <f>IF($A223&lt;&gt;"",INDEX('Size (Model) (2)'!T:T,3*(ROW()-2)+3),"")</f>
        <v>-1.3711479719579369E-2</v>
      </c>
      <c r="U223">
        <f>IF($A223&lt;&gt;"",INDEX('Size (Model) (2)'!U:U,3*(ROW()-2)+3),"")</f>
        <v>1.581271867048346E-2</v>
      </c>
      <c r="V223">
        <f>IF($A223&lt;&gt;"",INDEX('Size (Model) (2)'!V:V,3*(ROW()-2)+3),"")</f>
        <v>0.05</v>
      </c>
      <c r="W223">
        <f>IF($A223&lt;&gt;"",INDEX('Size (Model) (2)'!W:W,3*(ROW()-2)+3),"")</f>
        <v>0</v>
      </c>
      <c r="X223">
        <f>IF($A223&lt;&gt;"",INDEX('Size (Model) (2)'!X:X,3*(ROW()-2)+3),"")</f>
        <v>0</v>
      </c>
      <c r="Y223">
        <f>IF($A223&lt;&gt;"",INDEX('Size (Model) (2)'!Y:Y,3*(ROW()-2)+3),"")</f>
        <v>0</v>
      </c>
      <c r="Z223">
        <f>IF($A223&lt;&gt;"",INDEX('Size (Model) (2)'!Z:Z,3*(ROW()-2)+3),"")</f>
        <v>0</v>
      </c>
    </row>
    <row r="224" spans="1:26" x14ac:dyDescent="0.2">
      <c r="A224" s="13">
        <f>IF(INDEX('Size (Model) (2)'!A:A,3*(ROW()-2)+2)&lt;&gt;"",INDEX('Size (Model) (2)'!A:A,3*(ROW()-2)+2),"")</f>
        <v>45566</v>
      </c>
      <c r="B224">
        <f>IF($A224&lt;&gt;"",INDEX('Size (Model) (2)'!B:B,3*(ROW()-2)+3),"")</f>
        <v>4.6544163223140493E-3</v>
      </c>
      <c r="C224">
        <f>IF($A224&lt;&gt;"",INDEX('Size (Model) (2)'!C:C,3*(ROW()-2)+3),"")</f>
        <v>2.1271660305343512E-2</v>
      </c>
      <c r="D224">
        <f>IF($A224&lt;&gt;"",INDEX('Size (Model) (2)'!D:D,3*(ROW()-2)+3),"")</f>
        <v>0.05</v>
      </c>
      <c r="E224">
        <f>IF($A224&lt;&gt;"",INDEX('Size (Model) (2)'!E:E,3*(ROW()-2)+3),"")</f>
        <v>0</v>
      </c>
      <c r="F224">
        <f>IF($A224&lt;&gt;"",INDEX('Size (Model) (2)'!F:F,3*(ROW()-2)+3),"")</f>
        <v>0</v>
      </c>
      <c r="G224">
        <f>IF($A224&lt;&gt;"",INDEX('Size (Model) (2)'!G:G,3*(ROW()-2)+3),"")</f>
        <v>-7.2475368502715283E-3</v>
      </c>
      <c r="H224">
        <f>IF($A224&lt;&gt;"",INDEX('Size (Model) (2)'!H:H,3*(ROW()-2)+3),"")</f>
        <v>0</v>
      </c>
      <c r="I224">
        <f>IF($A224&lt;&gt;"",INDEX('Size (Model) (2)'!I:I,3*(ROW()-2)+3),"")</f>
        <v>-0.05</v>
      </c>
      <c r="J224">
        <f>IF($A224&lt;&gt;"",INDEX('Size (Model) (2)'!J:J,3*(ROW()-2)+3),"")</f>
        <v>0</v>
      </c>
      <c r="K224">
        <f>IF($A224&lt;&gt;"",INDEX('Size (Model) (2)'!K:K,3*(ROW()-2)+3),"")</f>
        <v>4.3742475728155338E-2</v>
      </c>
      <c r="L224">
        <f>IF($A224&lt;&gt;"",INDEX('Size (Model) (2)'!L:L,3*(ROW()-2)+3),"")</f>
        <v>-2.6107165991902846E-2</v>
      </c>
      <c r="M224">
        <f>IF($A224&lt;&gt;"",INDEX('Size (Model) (2)'!M:M,3*(ROW()-2)+3),"")</f>
        <v>-7.3550346297282902E-3</v>
      </c>
      <c r="N224">
        <f>IF($A224&lt;&gt;"",INDEX('Size (Model) (2)'!N:N,3*(ROW()-2)+3),"")</f>
        <v>-2.4782225010455877E-2</v>
      </c>
      <c r="O224">
        <f>IF($A224&lt;&gt;"",INDEX('Size (Model) (2)'!O:O,3*(ROW()-2)+3),"")</f>
        <v>0</v>
      </c>
      <c r="P224">
        <f>IF($A224&lt;&gt;"",INDEX('Size (Model) (2)'!P:P,3*(ROW()-2)+3),"")</f>
        <v>1.1302447052089297E-2</v>
      </c>
      <c r="Q224">
        <f>IF($A224&lt;&gt;"",INDEX('Size (Model) (2)'!Q:Q,3*(ROW()-2)+3),"")</f>
        <v>0</v>
      </c>
      <c r="R224">
        <f>IF($A224&lt;&gt;"",INDEX('Size (Model) (2)'!R:R,3*(ROW()-2)+3),"")</f>
        <v>2.2359715670024226E-2</v>
      </c>
      <c r="S224">
        <f>IF($A224&lt;&gt;"",INDEX('Size (Model) (2)'!S:S,3*(ROW()-2)+3),"")</f>
        <v>0</v>
      </c>
      <c r="T224">
        <f>IF($A224&lt;&gt;"",INDEX('Size (Model) (2)'!T:T,3*(ROW()-2)+3),"")</f>
        <v>-1.3711479719579369E-2</v>
      </c>
      <c r="U224">
        <f>IF($A224&lt;&gt;"",INDEX('Size (Model) (2)'!U:U,3*(ROW()-2)+3),"")</f>
        <v>3.347252252252253E-2</v>
      </c>
      <c r="V224">
        <f>IF($A224&lt;&gt;"",INDEX('Size (Model) (2)'!V:V,3*(ROW()-2)+3),"")</f>
        <v>4.4348872679045089E-2</v>
      </c>
      <c r="W224">
        <f>IF($A224&lt;&gt;"",INDEX('Size (Model) (2)'!W:W,3*(ROW()-2)+3),"")</f>
        <v>0</v>
      </c>
      <c r="X224">
        <f>IF($A224&lt;&gt;"",INDEX('Size (Model) (2)'!X:X,3*(ROW()-2)+3),"")</f>
        <v>0</v>
      </c>
      <c r="Y224">
        <f>IF($A224&lt;&gt;"",INDEX('Size (Model) (2)'!Y:Y,3*(ROW()-2)+3),"")</f>
        <v>0</v>
      </c>
      <c r="Z224">
        <f>IF($A224&lt;&gt;"",INDEX('Size (Model) (2)'!Z:Z,3*(ROW()-2)+3),"")</f>
        <v>0</v>
      </c>
    </row>
    <row r="225" spans="1:26" x14ac:dyDescent="0.2">
      <c r="A225" s="13">
        <f>IF(INDEX('Size (Model) (2)'!A:A,3*(ROW()-2)+2)&lt;&gt;"",INDEX('Size (Model) (2)'!A:A,3*(ROW()-2)+2),"")</f>
        <v>45567</v>
      </c>
      <c r="B225">
        <f>IF($A225&lt;&gt;"",INDEX('Size (Model) (2)'!B:B,3*(ROW()-2)+3),"")</f>
        <v>4.6544163223140493E-3</v>
      </c>
      <c r="C225">
        <f>IF($A225&lt;&gt;"",INDEX('Size (Model) (2)'!C:C,3*(ROW()-2)+3),"")</f>
        <v>2.1271660305343512E-2</v>
      </c>
      <c r="D225">
        <f>IF($A225&lt;&gt;"",INDEX('Size (Model) (2)'!D:D,3*(ROW()-2)+3),"")</f>
        <v>0.05</v>
      </c>
      <c r="E225">
        <f>IF($A225&lt;&gt;"",INDEX('Size (Model) (2)'!E:E,3*(ROW()-2)+3),"")</f>
        <v>0</v>
      </c>
      <c r="F225">
        <f>IF($A225&lt;&gt;"",INDEX('Size (Model) (2)'!F:F,3*(ROW()-2)+3),"")</f>
        <v>0</v>
      </c>
      <c r="G225">
        <f>IF($A225&lt;&gt;"",INDEX('Size (Model) (2)'!G:G,3*(ROW()-2)+3),"")</f>
        <v>-7.2475368502715283E-3</v>
      </c>
      <c r="H225">
        <f>IF($A225&lt;&gt;"",INDEX('Size (Model) (2)'!H:H,3*(ROW()-2)+3),"")</f>
        <v>0</v>
      </c>
      <c r="I225">
        <f>IF($A225&lt;&gt;"",INDEX('Size (Model) (2)'!I:I,3*(ROW()-2)+3),"")</f>
        <v>-0.05</v>
      </c>
      <c r="J225">
        <f>IF($A225&lt;&gt;"",INDEX('Size (Model) (2)'!J:J,3*(ROW()-2)+3),"")</f>
        <v>0</v>
      </c>
      <c r="K225">
        <f>IF($A225&lt;&gt;"",INDEX('Size (Model) (2)'!K:K,3*(ROW()-2)+3),"")</f>
        <v>4.3742475728155338E-2</v>
      </c>
      <c r="L225">
        <f>IF($A225&lt;&gt;"",INDEX('Size (Model) (2)'!L:L,3*(ROW()-2)+3),"")</f>
        <v>-2.6107165991902846E-2</v>
      </c>
      <c r="M225">
        <f>IF($A225&lt;&gt;"",INDEX('Size (Model) (2)'!M:M,3*(ROW()-2)+3),"")</f>
        <v>-7.3550346297282902E-3</v>
      </c>
      <c r="N225">
        <f>IF($A225&lt;&gt;"",INDEX('Size (Model) (2)'!N:N,3*(ROW()-2)+3),"")</f>
        <v>-2.4782225010455877E-2</v>
      </c>
      <c r="O225">
        <f>IF($A225&lt;&gt;"",INDEX('Size (Model) (2)'!O:O,3*(ROW()-2)+3),"")</f>
        <v>0</v>
      </c>
      <c r="P225">
        <f>IF($A225&lt;&gt;"",INDEX('Size (Model) (2)'!P:P,3*(ROW()-2)+3),"")</f>
        <v>1.1302447052089297E-2</v>
      </c>
      <c r="Q225">
        <f>IF($A225&lt;&gt;"",INDEX('Size (Model) (2)'!Q:Q,3*(ROW()-2)+3),"")</f>
        <v>0</v>
      </c>
      <c r="R225">
        <f>IF($A225&lt;&gt;"",INDEX('Size (Model) (2)'!R:R,3*(ROW()-2)+3),"")</f>
        <v>2.2359715670024226E-2</v>
      </c>
      <c r="S225">
        <f>IF($A225&lt;&gt;"",INDEX('Size (Model) (2)'!S:S,3*(ROW()-2)+3),"")</f>
        <v>0</v>
      </c>
      <c r="T225">
        <f>IF($A225&lt;&gt;"",INDEX('Size (Model) (2)'!T:T,3*(ROW()-2)+3),"")</f>
        <v>-1.3711479719579369E-2</v>
      </c>
      <c r="U225">
        <f>IF($A225&lt;&gt;"",INDEX('Size (Model) (2)'!U:U,3*(ROW()-2)+3),"")</f>
        <v>3.347252252252253E-2</v>
      </c>
      <c r="V225">
        <f>IF($A225&lt;&gt;"",INDEX('Size (Model) (2)'!V:V,3*(ROW()-2)+3),"")</f>
        <v>4.4348872679045089E-2</v>
      </c>
      <c r="W225">
        <f>IF($A225&lt;&gt;"",INDEX('Size (Model) (2)'!W:W,3*(ROW()-2)+3),"")</f>
        <v>0</v>
      </c>
      <c r="X225">
        <f>IF($A225&lt;&gt;"",INDEX('Size (Model) (2)'!X:X,3*(ROW()-2)+3),"")</f>
        <v>0</v>
      </c>
      <c r="Y225">
        <f>IF($A225&lt;&gt;"",INDEX('Size (Model) (2)'!Y:Y,3*(ROW()-2)+3),"")</f>
        <v>0</v>
      </c>
      <c r="Z225">
        <f>IF($A225&lt;&gt;"",INDEX('Size (Model) (2)'!Z:Z,3*(ROW()-2)+3),"")</f>
        <v>0</v>
      </c>
    </row>
    <row r="226" spans="1:26" x14ac:dyDescent="0.2">
      <c r="A226" s="13">
        <f>IF(INDEX('Size (Model) (2)'!A:A,3*(ROW()-2)+2)&lt;&gt;"",INDEX('Size (Model) (2)'!A:A,3*(ROW()-2)+2),"")</f>
        <v>45568</v>
      </c>
      <c r="B226">
        <f>IF($A226&lt;&gt;"",INDEX('Size (Model) (2)'!B:B,3*(ROW()-2)+3),"")</f>
        <v>4.6544163223140493E-3</v>
      </c>
      <c r="C226">
        <f>IF($A226&lt;&gt;"",INDEX('Size (Model) (2)'!C:C,3*(ROW()-2)+3),"")</f>
        <v>2.1271660305343512E-2</v>
      </c>
      <c r="D226">
        <f>IF($A226&lt;&gt;"",INDEX('Size (Model) (2)'!D:D,3*(ROW()-2)+3),"")</f>
        <v>0.05</v>
      </c>
      <c r="E226">
        <f>IF($A226&lt;&gt;"",INDEX('Size (Model) (2)'!E:E,3*(ROW()-2)+3),"")</f>
        <v>0</v>
      </c>
      <c r="F226">
        <f>IF($A226&lt;&gt;"",INDEX('Size (Model) (2)'!F:F,3*(ROW()-2)+3),"")</f>
        <v>0</v>
      </c>
      <c r="G226">
        <f>IF($A226&lt;&gt;"",INDEX('Size (Model) (2)'!G:G,3*(ROW()-2)+3),"")</f>
        <v>-7.2475368502715283E-3</v>
      </c>
      <c r="H226">
        <f>IF($A226&lt;&gt;"",INDEX('Size (Model) (2)'!H:H,3*(ROW()-2)+3),"")</f>
        <v>0</v>
      </c>
      <c r="I226">
        <f>IF($A226&lt;&gt;"",INDEX('Size (Model) (2)'!I:I,3*(ROW()-2)+3),"")</f>
        <v>-0.05</v>
      </c>
      <c r="J226">
        <f>IF($A226&lt;&gt;"",INDEX('Size (Model) (2)'!J:J,3*(ROW()-2)+3),"")</f>
        <v>0</v>
      </c>
      <c r="K226">
        <f>IF($A226&lt;&gt;"",INDEX('Size (Model) (2)'!K:K,3*(ROW()-2)+3),"")</f>
        <v>4.3742475728155338E-2</v>
      </c>
      <c r="L226">
        <f>IF($A226&lt;&gt;"",INDEX('Size (Model) (2)'!L:L,3*(ROW()-2)+3),"")</f>
        <v>-2.6107165991902846E-2</v>
      </c>
      <c r="M226">
        <f>IF($A226&lt;&gt;"",INDEX('Size (Model) (2)'!M:M,3*(ROW()-2)+3),"")</f>
        <v>-7.3550346297282902E-3</v>
      </c>
      <c r="N226">
        <f>IF($A226&lt;&gt;"",INDEX('Size (Model) (2)'!N:N,3*(ROW()-2)+3),"")</f>
        <v>-2.4782225010455877E-2</v>
      </c>
      <c r="O226">
        <f>IF($A226&lt;&gt;"",INDEX('Size (Model) (2)'!O:O,3*(ROW()-2)+3),"")</f>
        <v>0</v>
      </c>
      <c r="P226">
        <f>IF($A226&lt;&gt;"",INDEX('Size (Model) (2)'!P:P,3*(ROW()-2)+3),"")</f>
        <v>1.1302447052089297E-2</v>
      </c>
      <c r="Q226">
        <f>IF($A226&lt;&gt;"",INDEX('Size (Model) (2)'!Q:Q,3*(ROW()-2)+3),"")</f>
        <v>0</v>
      </c>
      <c r="R226">
        <f>IF($A226&lt;&gt;"",INDEX('Size (Model) (2)'!R:R,3*(ROW()-2)+3),"")</f>
        <v>2.2359715670024226E-2</v>
      </c>
      <c r="S226">
        <f>IF($A226&lt;&gt;"",INDEX('Size (Model) (2)'!S:S,3*(ROW()-2)+3),"")</f>
        <v>0</v>
      </c>
      <c r="T226">
        <f>IF($A226&lt;&gt;"",INDEX('Size (Model) (2)'!T:T,3*(ROW()-2)+3),"")</f>
        <v>-1.3711479719579369E-2</v>
      </c>
      <c r="U226">
        <f>IF($A226&lt;&gt;"",INDEX('Size (Model) (2)'!U:U,3*(ROW()-2)+3),"")</f>
        <v>3.347252252252253E-2</v>
      </c>
      <c r="V226">
        <f>IF($A226&lt;&gt;"",INDEX('Size (Model) (2)'!V:V,3*(ROW()-2)+3),"")</f>
        <v>4.4348872679045089E-2</v>
      </c>
      <c r="W226">
        <f>IF($A226&lt;&gt;"",INDEX('Size (Model) (2)'!W:W,3*(ROW()-2)+3),"")</f>
        <v>0</v>
      </c>
      <c r="X226">
        <f>IF($A226&lt;&gt;"",INDEX('Size (Model) (2)'!X:X,3*(ROW()-2)+3),"")</f>
        <v>0</v>
      </c>
      <c r="Y226">
        <f>IF($A226&lt;&gt;"",INDEX('Size (Model) (2)'!Y:Y,3*(ROW()-2)+3),"")</f>
        <v>0</v>
      </c>
      <c r="Z226">
        <f>IF($A226&lt;&gt;"",INDEX('Size (Model) (2)'!Z:Z,3*(ROW()-2)+3),"")</f>
        <v>0</v>
      </c>
    </row>
    <row r="227" spans="1:26" x14ac:dyDescent="0.2">
      <c r="A227" s="13">
        <f>IF(INDEX('Size (Model) (2)'!A:A,3*(ROW()-2)+2)&lt;&gt;"",INDEX('Size (Model) (2)'!A:A,3*(ROW()-2)+2),"")</f>
        <v>45569</v>
      </c>
      <c r="B227">
        <f>IF($A227&lt;&gt;"",INDEX('Size (Model) (2)'!B:B,3*(ROW()-2)+3),"")</f>
        <v>4.6544163223140493E-3</v>
      </c>
      <c r="C227">
        <f>IF($A227&lt;&gt;"",INDEX('Size (Model) (2)'!C:C,3*(ROW()-2)+3),"")</f>
        <v>3.6133474576271189E-2</v>
      </c>
      <c r="D227">
        <f>IF($A227&lt;&gt;"",INDEX('Size (Model) (2)'!D:D,3*(ROW()-2)+3),"")</f>
        <v>0.05</v>
      </c>
      <c r="E227">
        <f>IF($A227&lt;&gt;"",INDEX('Size (Model) (2)'!E:E,3*(ROW()-2)+3),"")</f>
        <v>0</v>
      </c>
      <c r="F227">
        <f>IF($A227&lt;&gt;"",INDEX('Size (Model) (2)'!F:F,3*(ROW()-2)+3),"")</f>
        <v>0</v>
      </c>
      <c r="G227">
        <f>IF($A227&lt;&gt;"",INDEX('Size (Model) (2)'!G:G,3*(ROW()-2)+3),"")</f>
        <v>-7.2475368502715283E-3</v>
      </c>
      <c r="H227">
        <f>IF($A227&lt;&gt;"",INDEX('Size (Model) (2)'!H:H,3*(ROW()-2)+3),"")</f>
        <v>0</v>
      </c>
      <c r="I227">
        <f>IF($A227&lt;&gt;"",INDEX('Size (Model) (2)'!I:I,3*(ROW()-2)+3),"")</f>
        <v>-0.05</v>
      </c>
      <c r="J227">
        <f>IF($A227&lt;&gt;"",INDEX('Size (Model) (2)'!J:J,3*(ROW()-2)+3),"")</f>
        <v>0</v>
      </c>
      <c r="K227">
        <f>IF($A227&lt;&gt;"",INDEX('Size (Model) (2)'!K:K,3*(ROW()-2)+3),"")</f>
        <v>4.3742475728155338E-2</v>
      </c>
      <c r="L227">
        <f>IF($A227&lt;&gt;"",INDEX('Size (Model) (2)'!L:L,3*(ROW()-2)+3),"")</f>
        <v>-2.6107165991902846E-2</v>
      </c>
      <c r="M227">
        <f>IF($A227&lt;&gt;"",INDEX('Size (Model) (2)'!M:M,3*(ROW()-2)+3),"")</f>
        <v>-7.3550346297282902E-3</v>
      </c>
      <c r="N227">
        <f>IF($A227&lt;&gt;"",INDEX('Size (Model) (2)'!N:N,3*(ROW()-2)+3),"")</f>
        <v>-2.4782225010455877E-2</v>
      </c>
      <c r="O227">
        <f>IF($A227&lt;&gt;"",INDEX('Size (Model) (2)'!O:O,3*(ROW()-2)+3),"")</f>
        <v>0</v>
      </c>
      <c r="P227">
        <f>IF($A227&lt;&gt;"",INDEX('Size (Model) (2)'!P:P,3*(ROW()-2)+3),"")</f>
        <v>1.1302447052089297E-2</v>
      </c>
      <c r="Q227">
        <f>IF($A227&lt;&gt;"",INDEX('Size (Model) (2)'!Q:Q,3*(ROW()-2)+3),"")</f>
        <v>0</v>
      </c>
      <c r="R227">
        <f>IF($A227&lt;&gt;"",INDEX('Size (Model) (2)'!R:R,3*(ROW()-2)+3),"")</f>
        <v>2.2359715670024226E-2</v>
      </c>
      <c r="S227">
        <f>IF($A227&lt;&gt;"",INDEX('Size (Model) (2)'!S:S,3*(ROW()-2)+3),"")</f>
        <v>0</v>
      </c>
      <c r="T227">
        <f>IF($A227&lt;&gt;"",INDEX('Size (Model) (2)'!T:T,3*(ROW()-2)+3),"")</f>
        <v>-1.3711479719579369E-2</v>
      </c>
      <c r="U227">
        <f>IF($A227&lt;&gt;"",INDEX('Size (Model) (2)'!U:U,3*(ROW()-2)+3),"")</f>
        <v>3.347252252252253E-2</v>
      </c>
      <c r="V227">
        <f>IF($A227&lt;&gt;"",INDEX('Size (Model) (2)'!V:V,3*(ROW()-2)+3),"")</f>
        <v>1.2277814136125652E-2</v>
      </c>
      <c r="W227">
        <f>IF($A227&lt;&gt;"",INDEX('Size (Model) (2)'!W:W,3*(ROW()-2)+3),"")</f>
        <v>0</v>
      </c>
      <c r="X227">
        <f>IF($A227&lt;&gt;"",INDEX('Size (Model) (2)'!X:X,3*(ROW()-2)+3),"")</f>
        <v>0</v>
      </c>
      <c r="Y227">
        <f>IF($A227&lt;&gt;"",INDEX('Size (Model) (2)'!Y:Y,3*(ROW()-2)+3),"")</f>
        <v>0</v>
      </c>
      <c r="Z227">
        <f>IF($A227&lt;&gt;"",INDEX('Size (Model) (2)'!Z:Z,3*(ROW()-2)+3),"")</f>
        <v>0</v>
      </c>
    </row>
    <row r="228" spans="1:26" x14ac:dyDescent="0.2">
      <c r="A228" s="13">
        <f>IF(INDEX('Size (Model) (2)'!A:A,3*(ROW()-2)+2)&lt;&gt;"",INDEX('Size (Model) (2)'!A:A,3*(ROW()-2)+2),"")</f>
        <v>45572</v>
      </c>
      <c r="B228">
        <f>IF($A228&lt;&gt;"",INDEX('Size (Model) (2)'!B:B,3*(ROW()-2)+3),"")</f>
        <v>4.6544163223140493E-3</v>
      </c>
      <c r="C228">
        <f>IF($A228&lt;&gt;"",INDEX('Size (Model) (2)'!C:C,3*(ROW()-2)+3),"")</f>
        <v>3.6133474576271189E-2</v>
      </c>
      <c r="D228">
        <f>IF($A228&lt;&gt;"",INDEX('Size (Model) (2)'!D:D,3*(ROW()-2)+3),"")</f>
        <v>0.05</v>
      </c>
      <c r="E228">
        <f>IF($A228&lt;&gt;"",INDEX('Size (Model) (2)'!E:E,3*(ROW()-2)+3),"")</f>
        <v>7.7671288743882544E-3</v>
      </c>
      <c r="F228">
        <f>IF($A228&lt;&gt;"",INDEX('Size (Model) (2)'!F:F,3*(ROW()-2)+3),"")</f>
        <v>0</v>
      </c>
      <c r="G228">
        <f>IF($A228&lt;&gt;"",INDEX('Size (Model) (2)'!G:G,3*(ROW()-2)+3),"")</f>
        <v>-7.2475368502715283E-3</v>
      </c>
      <c r="H228">
        <f>IF($A228&lt;&gt;"",INDEX('Size (Model) (2)'!H:H,3*(ROW()-2)+3),"")</f>
        <v>0</v>
      </c>
      <c r="I228">
        <f>IF($A228&lt;&gt;"",INDEX('Size (Model) (2)'!I:I,3*(ROW()-2)+3),"")</f>
        <v>-0.05</v>
      </c>
      <c r="J228">
        <f>IF($A228&lt;&gt;"",INDEX('Size (Model) (2)'!J:J,3*(ROW()-2)+3),"")</f>
        <v>0</v>
      </c>
      <c r="K228">
        <f>IF($A228&lt;&gt;"",INDEX('Size (Model) (2)'!K:K,3*(ROW()-2)+3),"")</f>
        <v>4.3742475728155338E-2</v>
      </c>
      <c r="L228">
        <f>IF($A228&lt;&gt;"",INDEX('Size (Model) (2)'!L:L,3*(ROW()-2)+3),"")</f>
        <v>-2.6107165991902846E-2</v>
      </c>
      <c r="M228">
        <f>IF($A228&lt;&gt;"",INDEX('Size (Model) (2)'!M:M,3*(ROW()-2)+3),"")</f>
        <v>-7.3550346297282902E-3</v>
      </c>
      <c r="N228">
        <f>IF($A228&lt;&gt;"",INDEX('Size (Model) (2)'!N:N,3*(ROW()-2)+3),"")</f>
        <v>-2.4782225010455877E-2</v>
      </c>
      <c r="O228">
        <f>IF($A228&lt;&gt;"",INDEX('Size (Model) (2)'!O:O,3*(ROW()-2)+3),"")</f>
        <v>0</v>
      </c>
      <c r="P228">
        <f>IF($A228&lt;&gt;"",INDEX('Size (Model) (2)'!P:P,3*(ROW()-2)+3),"")</f>
        <v>1.1302447052089297E-2</v>
      </c>
      <c r="Q228">
        <f>IF($A228&lt;&gt;"",INDEX('Size (Model) (2)'!Q:Q,3*(ROW()-2)+3),"")</f>
        <v>0</v>
      </c>
      <c r="R228">
        <f>IF($A228&lt;&gt;"",INDEX('Size (Model) (2)'!R:R,3*(ROW()-2)+3),"")</f>
        <v>2.2359715670024226E-2</v>
      </c>
      <c r="S228">
        <f>IF($A228&lt;&gt;"",INDEX('Size (Model) (2)'!S:S,3*(ROW()-2)+3),"")</f>
        <v>0</v>
      </c>
      <c r="T228">
        <f>IF($A228&lt;&gt;"",INDEX('Size (Model) (2)'!T:T,3*(ROW()-2)+3),"")</f>
        <v>-1.3711479719579369E-2</v>
      </c>
      <c r="U228">
        <f>IF($A228&lt;&gt;"",INDEX('Size (Model) (2)'!U:U,3*(ROW()-2)+3),"")</f>
        <v>3.347252252252253E-2</v>
      </c>
      <c r="V228">
        <f>IF($A228&lt;&gt;"",INDEX('Size (Model) (2)'!V:V,3*(ROW()-2)+3),"")</f>
        <v>0</v>
      </c>
      <c r="W228">
        <f>IF($A228&lt;&gt;"",INDEX('Size (Model) (2)'!W:W,3*(ROW()-2)+3),"")</f>
        <v>0</v>
      </c>
      <c r="X228">
        <f>IF($A228&lt;&gt;"",INDEX('Size (Model) (2)'!X:X,3*(ROW()-2)+3),"")</f>
        <v>0</v>
      </c>
      <c r="Y228">
        <f>IF($A228&lt;&gt;"",INDEX('Size (Model) (2)'!Y:Y,3*(ROW()-2)+3),"")</f>
        <v>0</v>
      </c>
      <c r="Z228">
        <f>IF($A228&lt;&gt;"",INDEX('Size (Model) (2)'!Z:Z,3*(ROW()-2)+3),"")</f>
        <v>0</v>
      </c>
    </row>
    <row r="229" spans="1:26" x14ac:dyDescent="0.2">
      <c r="A229" s="13">
        <f>IF(INDEX('Size (Model) (2)'!A:A,3*(ROW()-2)+2)&lt;&gt;"",INDEX('Size (Model) (2)'!A:A,3*(ROW()-2)+2),"")</f>
        <v>45573</v>
      </c>
      <c r="B229">
        <f>IF($A229&lt;&gt;"",INDEX('Size (Model) (2)'!B:B,3*(ROW()-2)+3),"")</f>
        <v>1.9363544474393528E-2</v>
      </c>
      <c r="C229">
        <f>IF($A229&lt;&gt;"",INDEX('Size (Model) (2)'!C:C,3*(ROW()-2)+3),"")</f>
        <v>2.0853047895500722E-2</v>
      </c>
      <c r="D229">
        <f>IF($A229&lt;&gt;"",INDEX('Size (Model) (2)'!D:D,3*(ROW()-2)+3),"")</f>
        <v>0.05</v>
      </c>
      <c r="E229">
        <f>IF($A229&lt;&gt;"",INDEX('Size (Model) (2)'!E:E,3*(ROW()-2)+3),"")</f>
        <v>7.7671288743882544E-3</v>
      </c>
      <c r="F229">
        <f>IF($A229&lt;&gt;"",INDEX('Size (Model) (2)'!F:F,3*(ROW()-2)+3),"")</f>
        <v>0</v>
      </c>
      <c r="G229">
        <f>IF($A229&lt;&gt;"",INDEX('Size (Model) (2)'!G:G,3*(ROW()-2)+3),"")</f>
        <v>-7.2475368502715283E-3</v>
      </c>
      <c r="H229">
        <f>IF($A229&lt;&gt;"",INDEX('Size (Model) (2)'!H:H,3*(ROW()-2)+3),"")</f>
        <v>0</v>
      </c>
      <c r="I229">
        <f>IF($A229&lt;&gt;"",INDEX('Size (Model) (2)'!I:I,3*(ROW()-2)+3),"")</f>
        <v>-0.05</v>
      </c>
      <c r="J229">
        <f>IF($A229&lt;&gt;"",INDEX('Size (Model) (2)'!J:J,3*(ROW()-2)+3),"")</f>
        <v>0</v>
      </c>
      <c r="K229">
        <f>IF($A229&lt;&gt;"",INDEX('Size (Model) (2)'!K:K,3*(ROW()-2)+3),"")</f>
        <v>4.3742475728155338E-2</v>
      </c>
      <c r="L229">
        <f>IF($A229&lt;&gt;"",INDEX('Size (Model) (2)'!L:L,3*(ROW()-2)+3),"")</f>
        <v>-2.6107165991902846E-2</v>
      </c>
      <c r="M229">
        <f>IF($A229&lt;&gt;"",INDEX('Size (Model) (2)'!M:M,3*(ROW()-2)+3),"")</f>
        <v>-7.3550346297282902E-3</v>
      </c>
      <c r="N229">
        <f>IF($A229&lt;&gt;"",INDEX('Size (Model) (2)'!N:N,3*(ROW()-2)+3),"")</f>
        <v>-2.4782225010455877E-2</v>
      </c>
      <c r="O229">
        <f>IF($A229&lt;&gt;"",INDEX('Size (Model) (2)'!O:O,3*(ROW()-2)+3),"")</f>
        <v>0</v>
      </c>
      <c r="P229">
        <f>IF($A229&lt;&gt;"",INDEX('Size (Model) (2)'!P:P,3*(ROW()-2)+3),"")</f>
        <v>1.1302447052089297E-2</v>
      </c>
      <c r="Q229">
        <f>IF($A229&lt;&gt;"",INDEX('Size (Model) (2)'!Q:Q,3*(ROW()-2)+3),"")</f>
        <v>0</v>
      </c>
      <c r="R229">
        <f>IF($A229&lt;&gt;"",INDEX('Size (Model) (2)'!R:R,3*(ROW()-2)+3),"")</f>
        <v>2.2359715670024226E-2</v>
      </c>
      <c r="S229">
        <f>IF($A229&lt;&gt;"",INDEX('Size (Model) (2)'!S:S,3*(ROW()-2)+3),"")</f>
        <v>0</v>
      </c>
      <c r="T229">
        <f>IF($A229&lt;&gt;"",INDEX('Size (Model) (2)'!T:T,3*(ROW()-2)+3),"")</f>
        <v>-1.3711479719579369E-2</v>
      </c>
      <c r="U229">
        <f>IF($A229&lt;&gt;"",INDEX('Size (Model) (2)'!U:U,3*(ROW()-2)+3),"")</f>
        <v>-3.3866234531526221E-2</v>
      </c>
      <c r="V229">
        <f>IF($A229&lt;&gt;"",INDEX('Size (Model) (2)'!V:V,3*(ROW()-2)+3),"")</f>
        <v>1.4966406249999998E-2</v>
      </c>
      <c r="W229">
        <f>IF($A229&lt;&gt;"",INDEX('Size (Model) (2)'!W:W,3*(ROW()-2)+3),"")</f>
        <v>0</v>
      </c>
      <c r="X229">
        <f>IF($A229&lt;&gt;"",INDEX('Size (Model) (2)'!X:X,3*(ROW()-2)+3),"")</f>
        <v>0</v>
      </c>
      <c r="Y229">
        <f>IF($A229&lt;&gt;"",INDEX('Size (Model) (2)'!Y:Y,3*(ROW()-2)+3),"")</f>
        <v>0</v>
      </c>
      <c r="Z229">
        <f>IF($A229&lt;&gt;"",INDEX('Size (Model) (2)'!Z:Z,3*(ROW()-2)+3),"")</f>
        <v>0</v>
      </c>
    </row>
    <row r="230" spans="1:26" x14ac:dyDescent="0.2">
      <c r="A230" s="13">
        <f>IF(INDEX('Size (Model) (2)'!A:A,3*(ROW()-2)+2)&lt;&gt;"",INDEX('Size (Model) (2)'!A:A,3*(ROW()-2)+2),"")</f>
        <v>45574</v>
      </c>
      <c r="B230">
        <f>IF($A230&lt;&gt;"",INDEX('Size (Model) (2)'!B:B,3*(ROW()-2)+3),"")</f>
        <v>1.9363544474393528E-2</v>
      </c>
      <c r="C230">
        <f>IF($A230&lt;&gt;"",INDEX('Size (Model) (2)'!C:C,3*(ROW()-2)+3),"")</f>
        <v>2.0853047895500722E-2</v>
      </c>
      <c r="D230">
        <f>IF($A230&lt;&gt;"",INDEX('Size (Model) (2)'!D:D,3*(ROW()-2)+3),"")</f>
        <v>0.05</v>
      </c>
      <c r="E230">
        <f>IF($A230&lt;&gt;"",INDEX('Size (Model) (2)'!E:E,3*(ROW()-2)+3),"")</f>
        <v>7.7671288743882544E-3</v>
      </c>
      <c r="F230">
        <f>IF($A230&lt;&gt;"",INDEX('Size (Model) (2)'!F:F,3*(ROW()-2)+3),"")</f>
        <v>0</v>
      </c>
      <c r="G230">
        <f>IF($A230&lt;&gt;"",INDEX('Size (Model) (2)'!G:G,3*(ROW()-2)+3),"")</f>
        <v>-7.2475368502715283E-3</v>
      </c>
      <c r="H230">
        <f>IF($A230&lt;&gt;"",INDEX('Size (Model) (2)'!H:H,3*(ROW()-2)+3),"")</f>
        <v>0</v>
      </c>
      <c r="I230">
        <f>IF($A230&lt;&gt;"",INDEX('Size (Model) (2)'!I:I,3*(ROW()-2)+3),"")</f>
        <v>-0.05</v>
      </c>
      <c r="J230">
        <f>IF($A230&lt;&gt;"",INDEX('Size (Model) (2)'!J:J,3*(ROW()-2)+3),"")</f>
        <v>0</v>
      </c>
      <c r="K230">
        <f>IF($A230&lt;&gt;"",INDEX('Size (Model) (2)'!K:K,3*(ROW()-2)+3),"")</f>
        <v>4.3742475728155338E-2</v>
      </c>
      <c r="L230">
        <f>IF($A230&lt;&gt;"",INDEX('Size (Model) (2)'!L:L,3*(ROW()-2)+3),"")</f>
        <v>-2.6107165991902846E-2</v>
      </c>
      <c r="M230">
        <f>IF($A230&lt;&gt;"",INDEX('Size (Model) (2)'!M:M,3*(ROW()-2)+3),"")</f>
        <v>-7.3550346297282902E-3</v>
      </c>
      <c r="N230">
        <f>IF($A230&lt;&gt;"",INDEX('Size (Model) (2)'!N:N,3*(ROW()-2)+3),"")</f>
        <v>-2.4782225010455877E-2</v>
      </c>
      <c r="O230">
        <f>IF($A230&lt;&gt;"",INDEX('Size (Model) (2)'!O:O,3*(ROW()-2)+3),"")</f>
        <v>0</v>
      </c>
      <c r="P230">
        <f>IF($A230&lt;&gt;"",INDEX('Size (Model) (2)'!P:P,3*(ROW()-2)+3),"")</f>
        <v>1.1302447052089297E-2</v>
      </c>
      <c r="Q230">
        <f>IF($A230&lt;&gt;"",INDEX('Size (Model) (2)'!Q:Q,3*(ROW()-2)+3),"")</f>
        <v>0</v>
      </c>
      <c r="R230">
        <f>IF($A230&lt;&gt;"",INDEX('Size (Model) (2)'!R:R,3*(ROW()-2)+3),"")</f>
        <v>2.2359715670024226E-2</v>
      </c>
      <c r="S230">
        <f>IF($A230&lt;&gt;"",INDEX('Size (Model) (2)'!S:S,3*(ROW()-2)+3),"")</f>
        <v>0</v>
      </c>
      <c r="T230">
        <f>IF($A230&lt;&gt;"",INDEX('Size (Model) (2)'!T:T,3*(ROW()-2)+3),"")</f>
        <v>-1.3711479719579369E-2</v>
      </c>
      <c r="U230">
        <f>IF($A230&lt;&gt;"",INDEX('Size (Model) (2)'!U:U,3*(ROW()-2)+3),"")</f>
        <v>-3.3866234531526221E-2</v>
      </c>
      <c r="V230">
        <f>IF($A230&lt;&gt;"",INDEX('Size (Model) (2)'!V:V,3*(ROW()-2)+3),"")</f>
        <v>1.4966406249999998E-2</v>
      </c>
      <c r="W230">
        <f>IF($A230&lt;&gt;"",INDEX('Size (Model) (2)'!W:W,3*(ROW()-2)+3),"")</f>
        <v>0</v>
      </c>
      <c r="X230">
        <f>IF($A230&lt;&gt;"",INDEX('Size (Model) (2)'!X:X,3*(ROW()-2)+3),"")</f>
        <v>0</v>
      </c>
      <c r="Y230">
        <f>IF($A230&lt;&gt;"",INDEX('Size (Model) (2)'!Y:Y,3*(ROW()-2)+3),"")</f>
        <v>0</v>
      </c>
      <c r="Z230">
        <f>IF($A230&lt;&gt;"",INDEX('Size (Model) (2)'!Z:Z,3*(ROW()-2)+3),"")</f>
        <v>0</v>
      </c>
    </row>
    <row r="231" spans="1:26" x14ac:dyDescent="0.2">
      <c r="A231" s="13">
        <f>IF(INDEX('Size (Model) (2)'!A:A,3*(ROW()-2)+2)&lt;&gt;"",INDEX('Size (Model) (2)'!A:A,3*(ROW()-2)+2),"")</f>
        <v>45575</v>
      </c>
      <c r="B231">
        <f>IF($A231&lt;&gt;"",INDEX('Size (Model) (2)'!B:B,3*(ROW()-2)+3),"")</f>
        <v>0</v>
      </c>
      <c r="C231">
        <f>IF($A231&lt;&gt;"",INDEX('Size (Model) (2)'!C:C,3*(ROW()-2)+3),"")</f>
        <v>2.0853047895500722E-2</v>
      </c>
      <c r="D231">
        <f>IF($A231&lt;&gt;"",INDEX('Size (Model) (2)'!D:D,3*(ROW()-2)+3),"")</f>
        <v>0.05</v>
      </c>
      <c r="E231">
        <f>IF($A231&lt;&gt;"",INDEX('Size (Model) (2)'!E:E,3*(ROW()-2)+3),"")</f>
        <v>7.7671288743882544E-3</v>
      </c>
      <c r="F231">
        <f>IF($A231&lt;&gt;"",INDEX('Size (Model) (2)'!F:F,3*(ROW()-2)+3),"")</f>
        <v>1.5538639312358094E-2</v>
      </c>
      <c r="G231">
        <f>IF($A231&lt;&gt;"",INDEX('Size (Model) (2)'!G:G,3*(ROW()-2)+3),"")</f>
        <v>-7.2475368502715283E-3</v>
      </c>
      <c r="H231">
        <f>IF($A231&lt;&gt;"",INDEX('Size (Model) (2)'!H:H,3*(ROW()-2)+3),"")</f>
        <v>0</v>
      </c>
      <c r="I231">
        <f>IF($A231&lt;&gt;"",INDEX('Size (Model) (2)'!I:I,3*(ROW()-2)+3),"")</f>
        <v>-0.05</v>
      </c>
      <c r="J231">
        <f>IF($A231&lt;&gt;"",INDEX('Size (Model) (2)'!J:J,3*(ROW()-2)+3),"")</f>
        <v>0</v>
      </c>
      <c r="K231">
        <f>IF($A231&lt;&gt;"",INDEX('Size (Model) (2)'!K:K,3*(ROW()-2)+3),"")</f>
        <v>4.3742475728155338E-2</v>
      </c>
      <c r="L231">
        <f>IF($A231&lt;&gt;"",INDEX('Size (Model) (2)'!L:L,3*(ROW()-2)+3),"")</f>
        <v>-2.6107165991902846E-2</v>
      </c>
      <c r="M231">
        <f>IF($A231&lt;&gt;"",INDEX('Size (Model) (2)'!M:M,3*(ROW()-2)+3),"")</f>
        <v>-7.3550346297282902E-3</v>
      </c>
      <c r="N231">
        <f>IF($A231&lt;&gt;"",INDEX('Size (Model) (2)'!N:N,3*(ROW()-2)+3),"")</f>
        <v>-2.4782225010455877E-2</v>
      </c>
      <c r="O231">
        <f>IF($A231&lt;&gt;"",INDEX('Size (Model) (2)'!O:O,3*(ROW()-2)+3),"")</f>
        <v>0</v>
      </c>
      <c r="P231">
        <f>IF($A231&lt;&gt;"",INDEX('Size (Model) (2)'!P:P,3*(ROW()-2)+3),"")</f>
        <v>1.1302447052089297E-2</v>
      </c>
      <c r="Q231">
        <f>IF($A231&lt;&gt;"",INDEX('Size (Model) (2)'!Q:Q,3*(ROW()-2)+3),"")</f>
        <v>0</v>
      </c>
      <c r="R231">
        <f>IF($A231&lt;&gt;"",INDEX('Size (Model) (2)'!R:R,3*(ROW()-2)+3),"")</f>
        <v>2.2359715670024226E-2</v>
      </c>
      <c r="S231">
        <f>IF($A231&lt;&gt;"",INDEX('Size (Model) (2)'!S:S,3*(ROW()-2)+3),"")</f>
        <v>0</v>
      </c>
      <c r="T231">
        <f>IF($A231&lt;&gt;"",INDEX('Size (Model) (2)'!T:T,3*(ROW()-2)+3),"")</f>
        <v>-1.3711479719579369E-2</v>
      </c>
      <c r="U231">
        <f>IF($A231&lt;&gt;"",INDEX('Size (Model) (2)'!U:U,3*(ROW()-2)+3),"")</f>
        <v>-3.3866234531526221E-2</v>
      </c>
      <c r="V231">
        <f>IF($A231&lt;&gt;"",INDEX('Size (Model) (2)'!V:V,3*(ROW()-2)+3),"")</f>
        <v>1.4966406249999998E-2</v>
      </c>
      <c r="W231">
        <f>IF($A231&lt;&gt;"",INDEX('Size (Model) (2)'!W:W,3*(ROW()-2)+3),"")</f>
        <v>0</v>
      </c>
      <c r="X231">
        <f>IF($A231&lt;&gt;"",INDEX('Size (Model) (2)'!X:X,3*(ROW()-2)+3),"")</f>
        <v>0</v>
      </c>
      <c r="Y231">
        <f>IF($A231&lt;&gt;"",INDEX('Size (Model) (2)'!Y:Y,3*(ROW()-2)+3),"")</f>
        <v>0</v>
      </c>
      <c r="Z231">
        <f>IF($A231&lt;&gt;"",INDEX('Size (Model) (2)'!Z:Z,3*(ROW()-2)+3),"")</f>
        <v>0</v>
      </c>
    </row>
    <row r="232" spans="1:26" x14ac:dyDescent="0.2">
      <c r="A232" s="13">
        <f>IF(INDEX('Size (Model) (2)'!A:A,3*(ROW()-2)+2)&lt;&gt;"",INDEX('Size (Model) (2)'!A:A,3*(ROW()-2)+2),"")</f>
        <v>45576</v>
      </c>
      <c r="B232">
        <f>IF($A232&lt;&gt;"",INDEX('Size (Model) (2)'!B:B,3*(ROW()-2)+3),"")</f>
        <v>0</v>
      </c>
      <c r="C232">
        <f>IF($A232&lt;&gt;"",INDEX('Size (Model) (2)'!C:C,3*(ROW()-2)+3),"")</f>
        <v>2.0853047895500722E-2</v>
      </c>
      <c r="D232">
        <f>IF($A232&lt;&gt;"",INDEX('Size (Model) (2)'!D:D,3*(ROW()-2)+3),"")</f>
        <v>0.05</v>
      </c>
      <c r="E232">
        <f>IF($A232&lt;&gt;"",INDEX('Size (Model) (2)'!E:E,3*(ROW()-2)+3),"")</f>
        <v>7.7671288743882544E-3</v>
      </c>
      <c r="F232">
        <f>IF($A232&lt;&gt;"",INDEX('Size (Model) (2)'!F:F,3*(ROW()-2)+3),"")</f>
        <v>1.5538639312358094E-2</v>
      </c>
      <c r="G232">
        <f>IF($A232&lt;&gt;"",INDEX('Size (Model) (2)'!G:G,3*(ROW()-2)+3),"")</f>
        <v>-7.2475368502715283E-3</v>
      </c>
      <c r="H232">
        <f>IF($A232&lt;&gt;"",INDEX('Size (Model) (2)'!H:H,3*(ROW()-2)+3),"")</f>
        <v>0</v>
      </c>
      <c r="I232">
        <f>IF($A232&lt;&gt;"",INDEX('Size (Model) (2)'!I:I,3*(ROW()-2)+3),"")</f>
        <v>-0.05</v>
      </c>
      <c r="J232">
        <f>IF($A232&lt;&gt;"",INDEX('Size (Model) (2)'!J:J,3*(ROW()-2)+3),"")</f>
        <v>0</v>
      </c>
      <c r="K232">
        <f>IF($A232&lt;&gt;"",INDEX('Size (Model) (2)'!K:K,3*(ROW()-2)+3),"")</f>
        <v>4.6823554863274497E-2</v>
      </c>
      <c r="L232">
        <f>IF($A232&lt;&gt;"",INDEX('Size (Model) (2)'!L:L,3*(ROW()-2)+3),"")</f>
        <v>-2.6107165991902846E-2</v>
      </c>
      <c r="M232">
        <f>IF($A232&lt;&gt;"",INDEX('Size (Model) (2)'!M:M,3*(ROW()-2)+3),"")</f>
        <v>-7.3550346297282902E-3</v>
      </c>
      <c r="N232">
        <f>IF($A232&lt;&gt;"",INDEX('Size (Model) (2)'!N:N,3*(ROW()-2)+3),"")</f>
        <v>-2.4782225010455877E-2</v>
      </c>
      <c r="O232">
        <f>IF($A232&lt;&gt;"",INDEX('Size (Model) (2)'!O:O,3*(ROW()-2)+3),"")</f>
        <v>0</v>
      </c>
      <c r="P232">
        <f>IF($A232&lt;&gt;"",INDEX('Size (Model) (2)'!P:P,3*(ROW()-2)+3),"")</f>
        <v>1.1302447052089297E-2</v>
      </c>
      <c r="Q232">
        <f>IF($A232&lt;&gt;"",INDEX('Size (Model) (2)'!Q:Q,3*(ROW()-2)+3),"")</f>
        <v>0</v>
      </c>
      <c r="R232">
        <f>IF($A232&lt;&gt;"",INDEX('Size (Model) (2)'!R:R,3*(ROW()-2)+3),"")</f>
        <v>2.2359715670024226E-2</v>
      </c>
      <c r="S232">
        <f>IF($A232&lt;&gt;"",INDEX('Size (Model) (2)'!S:S,3*(ROW()-2)+3),"")</f>
        <v>0</v>
      </c>
      <c r="T232">
        <f>IF($A232&lt;&gt;"",INDEX('Size (Model) (2)'!T:T,3*(ROW()-2)+3),"")</f>
        <v>-1.3711479719579369E-2</v>
      </c>
      <c r="U232">
        <f>IF($A232&lt;&gt;"",INDEX('Size (Model) (2)'!U:U,3*(ROW()-2)+3),"")</f>
        <v>-3.3866234531526221E-2</v>
      </c>
      <c r="V232">
        <f>IF($A232&lt;&gt;"",INDEX('Size (Model) (2)'!V:V,3*(ROW()-2)+3),"")</f>
        <v>1.4966406249999998E-2</v>
      </c>
      <c r="W232">
        <f>IF($A232&lt;&gt;"",INDEX('Size (Model) (2)'!W:W,3*(ROW()-2)+3),"")</f>
        <v>0</v>
      </c>
      <c r="X232">
        <f>IF($A232&lt;&gt;"",INDEX('Size (Model) (2)'!X:X,3*(ROW()-2)+3),"")</f>
        <v>0</v>
      </c>
      <c r="Y232">
        <f>IF($A232&lt;&gt;"",INDEX('Size (Model) (2)'!Y:Y,3*(ROW()-2)+3),"")</f>
        <v>0</v>
      </c>
      <c r="Z232">
        <f>IF($A232&lt;&gt;"",INDEX('Size (Model) (2)'!Z:Z,3*(ROW()-2)+3),"")</f>
        <v>0</v>
      </c>
    </row>
    <row r="233" spans="1:26" x14ac:dyDescent="0.2">
      <c r="A233" s="13">
        <f>IF(INDEX('Size (Model) (2)'!A:A,3*(ROW()-2)+2)&lt;&gt;"",INDEX('Size (Model) (2)'!A:A,3*(ROW()-2)+2),"")</f>
        <v>45579</v>
      </c>
      <c r="B233">
        <f>IF($A233&lt;&gt;"",INDEX('Size (Model) (2)'!B:B,3*(ROW()-2)+3),"")</f>
        <v>0</v>
      </c>
      <c r="C233">
        <f>IF($A233&lt;&gt;"",INDEX('Size (Model) (2)'!C:C,3*(ROW()-2)+3),"")</f>
        <v>2.0853047895500722E-2</v>
      </c>
      <c r="D233">
        <f>IF($A233&lt;&gt;"",INDEX('Size (Model) (2)'!D:D,3*(ROW()-2)+3),"")</f>
        <v>0.05</v>
      </c>
      <c r="E233">
        <f>IF($A233&lt;&gt;"",INDEX('Size (Model) (2)'!E:E,3*(ROW()-2)+3),"")</f>
        <v>7.7671288743882544E-3</v>
      </c>
      <c r="F233">
        <f>IF($A233&lt;&gt;"",INDEX('Size (Model) (2)'!F:F,3*(ROW()-2)+3),"")</f>
        <v>1.5538639312358094E-2</v>
      </c>
      <c r="G233">
        <f>IF($A233&lt;&gt;"",INDEX('Size (Model) (2)'!G:G,3*(ROW()-2)+3),"")</f>
        <v>-7.2475368502715283E-3</v>
      </c>
      <c r="H233">
        <f>IF($A233&lt;&gt;"",INDEX('Size (Model) (2)'!H:H,3*(ROW()-2)+3),"")</f>
        <v>0</v>
      </c>
      <c r="I233">
        <f>IF($A233&lt;&gt;"",INDEX('Size (Model) (2)'!I:I,3*(ROW()-2)+3),"")</f>
        <v>-0.05</v>
      </c>
      <c r="J233">
        <f>IF($A233&lt;&gt;"",INDEX('Size (Model) (2)'!J:J,3*(ROW()-2)+3),"")</f>
        <v>0</v>
      </c>
      <c r="K233">
        <f>IF($A233&lt;&gt;"",INDEX('Size (Model) (2)'!K:K,3*(ROW()-2)+3),"")</f>
        <v>4.6823554863274497E-2</v>
      </c>
      <c r="L233">
        <f>IF($A233&lt;&gt;"",INDEX('Size (Model) (2)'!L:L,3*(ROW()-2)+3),"")</f>
        <v>-2.6107165991902846E-2</v>
      </c>
      <c r="M233">
        <f>IF($A233&lt;&gt;"",INDEX('Size (Model) (2)'!M:M,3*(ROW()-2)+3),"")</f>
        <v>-7.3550346297282902E-3</v>
      </c>
      <c r="N233">
        <f>IF($A233&lt;&gt;"",INDEX('Size (Model) (2)'!N:N,3*(ROW()-2)+3),"")</f>
        <v>-2.4782225010455877E-2</v>
      </c>
      <c r="O233">
        <f>IF($A233&lt;&gt;"",INDEX('Size (Model) (2)'!O:O,3*(ROW()-2)+3),"")</f>
        <v>0</v>
      </c>
      <c r="P233">
        <f>IF($A233&lt;&gt;"",INDEX('Size (Model) (2)'!P:P,3*(ROW()-2)+3),"")</f>
        <v>1.1302447052089297E-2</v>
      </c>
      <c r="Q233">
        <f>IF($A233&lt;&gt;"",INDEX('Size (Model) (2)'!Q:Q,3*(ROW()-2)+3),"")</f>
        <v>0</v>
      </c>
      <c r="R233">
        <f>IF($A233&lt;&gt;"",INDEX('Size (Model) (2)'!R:R,3*(ROW()-2)+3),"")</f>
        <v>2.2359715670024226E-2</v>
      </c>
      <c r="S233">
        <f>IF($A233&lt;&gt;"",INDEX('Size (Model) (2)'!S:S,3*(ROW()-2)+3),"")</f>
        <v>0</v>
      </c>
      <c r="T233">
        <f>IF($A233&lt;&gt;"",INDEX('Size (Model) (2)'!T:T,3*(ROW()-2)+3),"")</f>
        <v>-1.3711479719579369E-2</v>
      </c>
      <c r="U233">
        <f>IF($A233&lt;&gt;"",INDEX('Size (Model) (2)'!U:U,3*(ROW()-2)+3),"")</f>
        <v>-3.3866234531526221E-2</v>
      </c>
      <c r="V233">
        <f>IF($A233&lt;&gt;"",INDEX('Size (Model) (2)'!V:V,3*(ROW()-2)+3),"")</f>
        <v>1.4966406249999998E-2</v>
      </c>
      <c r="W233">
        <f>IF($A233&lt;&gt;"",INDEX('Size (Model) (2)'!W:W,3*(ROW()-2)+3),"")</f>
        <v>0</v>
      </c>
      <c r="X233">
        <f>IF($A233&lt;&gt;"",INDEX('Size (Model) (2)'!X:X,3*(ROW()-2)+3),"")</f>
        <v>0</v>
      </c>
      <c r="Y233">
        <f>IF($A233&lt;&gt;"",INDEX('Size (Model) (2)'!Y:Y,3*(ROW()-2)+3),"")</f>
        <v>0</v>
      </c>
      <c r="Z233">
        <f>IF($A233&lt;&gt;"",INDEX('Size (Model) (2)'!Z:Z,3*(ROW()-2)+3),"")</f>
        <v>0</v>
      </c>
    </row>
    <row r="234" spans="1:26" x14ac:dyDescent="0.2">
      <c r="A234" s="13">
        <f>IF(INDEX('Size (Model) (2)'!A:A,3*(ROW()-2)+2)&lt;&gt;"",INDEX('Size (Model) (2)'!A:A,3*(ROW()-2)+2),"")</f>
        <v>45580</v>
      </c>
      <c r="B234">
        <f>IF($A234&lt;&gt;"",INDEX('Size (Model) (2)'!B:B,3*(ROW()-2)+3),"")</f>
        <v>1.8953825857519795E-2</v>
      </c>
      <c r="C234">
        <f>IF($A234&lt;&gt;"",INDEX('Size (Model) (2)'!C:C,3*(ROW()-2)+3),"")</f>
        <v>0</v>
      </c>
      <c r="D234">
        <f>IF($A234&lt;&gt;"",INDEX('Size (Model) (2)'!D:D,3*(ROW()-2)+3),"")</f>
        <v>0</v>
      </c>
      <c r="E234">
        <f>IF($A234&lt;&gt;"",INDEX('Size (Model) (2)'!E:E,3*(ROW()-2)+3),"")</f>
        <v>7.7671288743882544E-3</v>
      </c>
      <c r="F234">
        <f>IF($A234&lt;&gt;"",INDEX('Size (Model) (2)'!F:F,3*(ROW()-2)+3),"")</f>
        <v>0</v>
      </c>
      <c r="G234">
        <f>IF($A234&lt;&gt;"",INDEX('Size (Model) (2)'!G:G,3*(ROW()-2)+3),"")</f>
        <v>0</v>
      </c>
      <c r="H234">
        <f>IF($A234&lt;&gt;"",INDEX('Size (Model) (2)'!H:H,3*(ROW()-2)+3),"")</f>
        <v>0.05</v>
      </c>
      <c r="I234">
        <f>IF($A234&lt;&gt;"",INDEX('Size (Model) (2)'!I:I,3*(ROW()-2)+3),"")</f>
        <v>-4.032842105263159E-2</v>
      </c>
      <c r="J234">
        <f>IF($A234&lt;&gt;"",INDEX('Size (Model) (2)'!J:J,3*(ROW()-2)+3),"")</f>
        <v>1.743567961165049E-2</v>
      </c>
      <c r="K234">
        <f>IF($A234&lt;&gt;"",INDEX('Size (Model) (2)'!K:K,3*(ROW()-2)+3),"")</f>
        <v>0</v>
      </c>
      <c r="L234">
        <f>IF($A234&lt;&gt;"",INDEX('Size (Model) (2)'!L:L,3*(ROW()-2)+3),"")</f>
        <v>0</v>
      </c>
      <c r="M234">
        <f>IF($A234&lt;&gt;"",INDEX('Size (Model) (2)'!M:M,3*(ROW()-2)+3),"")</f>
        <v>0</v>
      </c>
      <c r="N234">
        <f>IF($A234&lt;&gt;"",INDEX('Size (Model) (2)'!N:N,3*(ROW()-2)+3),"")</f>
        <v>0</v>
      </c>
      <c r="O234">
        <f>IF($A234&lt;&gt;"",INDEX('Size (Model) (2)'!O:O,3*(ROW()-2)+3),"")</f>
        <v>0</v>
      </c>
      <c r="P234">
        <f>IF($A234&lt;&gt;"",INDEX('Size (Model) (2)'!P:P,3*(ROW()-2)+3),"")</f>
        <v>1.1302447052089297E-2</v>
      </c>
      <c r="Q234">
        <f>IF($A234&lt;&gt;"",INDEX('Size (Model) (2)'!Q:Q,3*(ROW()-2)+3),"")</f>
        <v>0</v>
      </c>
      <c r="R234">
        <f>IF($A234&lt;&gt;"",INDEX('Size (Model) (2)'!R:R,3*(ROW()-2)+3),"")</f>
        <v>2.2359715670024226E-2</v>
      </c>
      <c r="S234">
        <f>IF($A234&lt;&gt;"",INDEX('Size (Model) (2)'!S:S,3*(ROW()-2)+3),"")</f>
        <v>0</v>
      </c>
      <c r="T234">
        <f>IF($A234&lt;&gt;"",INDEX('Size (Model) (2)'!T:T,3*(ROW()-2)+3),"")</f>
        <v>0</v>
      </c>
      <c r="U234">
        <f>IF($A234&lt;&gt;"",INDEX('Size (Model) (2)'!U:U,3*(ROW()-2)+3),"")</f>
        <v>-3.4765880217785858E-2</v>
      </c>
      <c r="V234">
        <f>IF($A234&lt;&gt;"",INDEX('Size (Model) (2)'!V:V,3*(ROW()-2)+3),"")</f>
        <v>0</v>
      </c>
      <c r="W234">
        <f>IF($A234&lt;&gt;"",INDEX('Size (Model) (2)'!W:W,3*(ROW()-2)+3),"")</f>
        <v>0</v>
      </c>
      <c r="X234">
        <f>IF($A234&lt;&gt;"",INDEX('Size (Model) (2)'!X:X,3*(ROW()-2)+3),"")</f>
        <v>0</v>
      </c>
      <c r="Y234">
        <f>IF($A234&lt;&gt;"",INDEX('Size (Model) (2)'!Y:Y,3*(ROW()-2)+3),"")</f>
        <v>0</v>
      </c>
      <c r="Z234">
        <f>IF($A234&lt;&gt;"",INDEX('Size (Model) (2)'!Z:Z,3*(ROW()-2)+3),"")</f>
        <v>0</v>
      </c>
    </row>
    <row r="235" spans="1:26" x14ac:dyDescent="0.2">
      <c r="A235" s="13">
        <f>IF(INDEX('Size (Model) (2)'!A:A,3*(ROW()-2)+2)&lt;&gt;"",INDEX('Size (Model) (2)'!A:A,3*(ROW()-2)+2),"")</f>
        <v>45581</v>
      </c>
      <c r="B235">
        <f>IF($A235&lt;&gt;"",INDEX('Size (Model) (2)'!B:B,3*(ROW()-2)+3),"")</f>
        <v>1.8953825857519795E-2</v>
      </c>
      <c r="C235">
        <f>IF($A235&lt;&gt;"",INDEX('Size (Model) (2)'!C:C,3*(ROW()-2)+3),"")</f>
        <v>0</v>
      </c>
      <c r="D235">
        <f>IF($A235&lt;&gt;"",INDEX('Size (Model) (2)'!D:D,3*(ROW()-2)+3),"")</f>
        <v>0</v>
      </c>
      <c r="E235">
        <f>IF($A235&lt;&gt;"",INDEX('Size (Model) (2)'!E:E,3*(ROW()-2)+3),"")</f>
        <v>7.7671288743882544E-3</v>
      </c>
      <c r="F235">
        <f>IF($A235&lt;&gt;"",INDEX('Size (Model) (2)'!F:F,3*(ROW()-2)+3),"")</f>
        <v>0</v>
      </c>
      <c r="G235">
        <f>IF($A235&lt;&gt;"",INDEX('Size (Model) (2)'!G:G,3*(ROW()-2)+3),"")</f>
        <v>0</v>
      </c>
      <c r="H235">
        <f>IF($A235&lt;&gt;"",INDEX('Size (Model) (2)'!H:H,3*(ROW()-2)+3),"")</f>
        <v>0.05</v>
      </c>
      <c r="I235">
        <f>IF($A235&lt;&gt;"",INDEX('Size (Model) (2)'!I:I,3*(ROW()-2)+3),"")</f>
        <v>-4.032842105263159E-2</v>
      </c>
      <c r="J235">
        <f>IF($A235&lt;&gt;"",INDEX('Size (Model) (2)'!J:J,3*(ROW()-2)+3),"")</f>
        <v>1.743567961165049E-2</v>
      </c>
      <c r="K235">
        <f>IF($A235&lt;&gt;"",INDEX('Size (Model) (2)'!K:K,3*(ROW()-2)+3),"")</f>
        <v>0</v>
      </c>
      <c r="L235">
        <f>IF($A235&lt;&gt;"",INDEX('Size (Model) (2)'!L:L,3*(ROW()-2)+3),"")</f>
        <v>0</v>
      </c>
      <c r="M235">
        <f>IF($A235&lt;&gt;"",INDEX('Size (Model) (2)'!M:M,3*(ROW()-2)+3),"")</f>
        <v>0</v>
      </c>
      <c r="N235">
        <f>IF($A235&lt;&gt;"",INDEX('Size (Model) (2)'!N:N,3*(ROW()-2)+3),"")</f>
        <v>0</v>
      </c>
      <c r="O235">
        <f>IF($A235&lt;&gt;"",INDEX('Size (Model) (2)'!O:O,3*(ROW()-2)+3),"")</f>
        <v>0</v>
      </c>
      <c r="P235">
        <f>IF($A235&lt;&gt;"",INDEX('Size (Model) (2)'!P:P,3*(ROW()-2)+3),"")</f>
        <v>1.1302447052089297E-2</v>
      </c>
      <c r="Q235">
        <f>IF($A235&lt;&gt;"",INDEX('Size (Model) (2)'!Q:Q,3*(ROW()-2)+3),"")</f>
        <v>0</v>
      </c>
      <c r="R235">
        <f>IF($A235&lt;&gt;"",INDEX('Size (Model) (2)'!R:R,3*(ROW()-2)+3),"")</f>
        <v>2.2359715670024226E-2</v>
      </c>
      <c r="S235">
        <f>IF($A235&lt;&gt;"",INDEX('Size (Model) (2)'!S:S,3*(ROW()-2)+3),"")</f>
        <v>0</v>
      </c>
      <c r="T235">
        <f>IF($A235&lt;&gt;"",INDEX('Size (Model) (2)'!T:T,3*(ROW()-2)+3),"")</f>
        <v>0</v>
      </c>
      <c r="U235">
        <f>IF($A235&lt;&gt;"",INDEX('Size (Model) (2)'!U:U,3*(ROW()-2)+3),"")</f>
        <v>-3.4765880217785858E-2</v>
      </c>
      <c r="V235">
        <f>IF($A235&lt;&gt;"",INDEX('Size (Model) (2)'!V:V,3*(ROW()-2)+3),"")</f>
        <v>0</v>
      </c>
      <c r="W235">
        <f>IF($A235&lt;&gt;"",INDEX('Size (Model) (2)'!W:W,3*(ROW()-2)+3),"")</f>
        <v>0</v>
      </c>
      <c r="X235">
        <f>IF($A235&lt;&gt;"",INDEX('Size (Model) (2)'!X:X,3*(ROW()-2)+3),"")</f>
        <v>0</v>
      </c>
      <c r="Y235">
        <f>IF($A235&lt;&gt;"",INDEX('Size (Model) (2)'!Y:Y,3*(ROW()-2)+3),"")</f>
        <v>0</v>
      </c>
      <c r="Z235">
        <f>IF($A235&lt;&gt;"",INDEX('Size (Model) (2)'!Z:Z,3*(ROW()-2)+3),"")</f>
        <v>0</v>
      </c>
    </row>
    <row r="236" spans="1:26" x14ac:dyDescent="0.2">
      <c r="A236" s="13">
        <f>IF(INDEX('Size (Model) (2)'!A:A,3*(ROW()-2)+2)&lt;&gt;"",INDEX('Size (Model) (2)'!A:A,3*(ROW()-2)+2),"")</f>
        <v>45582</v>
      </c>
      <c r="B236">
        <f>IF($A236&lt;&gt;"",INDEX('Size (Model) (2)'!B:B,3*(ROW()-2)+3),"")</f>
        <v>0</v>
      </c>
      <c r="C236">
        <f>IF($A236&lt;&gt;"",INDEX('Size (Model) (2)'!C:C,3*(ROW()-2)+3),"")</f>
        <v>2.9980602983465131E-2</v>
      </c>
      <c r="D236">
        <f>IF($A236&lt;&gt;"",INDEX('Size (Model) (2)'!D:D,3*(ROW()-2)+3),"")</f>
        <v>0</v>
      </c>
      <c r="E236">
        <f>IF($A236&lt;&gt;"",INDEX('Size (Model) (2)'!E:E,3*(ROW()-2)+3),"")</f>
        <v>7.7671288743882544E-3</v>
      </c>
      <c r="F236">
        <f>IF($A236&lt;&gt;"",INDEX('Size (Model) (2)'!F:F,3*(ROW()-2)+3),"")</f>
        <v>2.6211828252671276E-2</v>
      </c>
      <c r="G236">
        <f>IF($A236&lt;&gt;"",INDEX('Size (Model) (2)'!G:G,3*(ROW()-2)+3),"")</f>
        <v>-2.0025459183673468E-2</v>
      </c>
      <c r="H236">
        <f>IF($A236&lt;&gt;"",INDEX('Size (Model) (2)'!H:H,3*(ROW()-2)+3),"")</f>
        <v>0</v>
      </c>
      <c r="I236">
        <f>IF($A236&lt;&gt;"",INDEX('Size (Model) (2)'!I:I,3*(ROW()-2)+3),"")</f>
        <v>-0.05</v>
      </c>
      <c r="J236">
        <f>IF($A236&lt;&gt;"",INDEX('Size (Model) (2)'!J:J,3*(ROW()-2)+3),"")</f>
        <v>0</v>
      </c>
      <c r="K236">
        <f>IF($A236&lt;&gt;"",INDEX('Size (Model) (2)'!K:K,3*(ROW()-2)+3),"")</f>
        <v>0.05</v>
      </c>
      <c r="L236">
        <f>IF($A236&lt;&gt;"",INDEX('Size (Model) (2)'!L:L,3*(ROW()-2)+3),"")</f>
        <v>-3.0955328644596197E-2</v>
      </c>
      <c r="M236">
        <f>IF($A236&lt;&gt;"",INDEX('Size (Model) (2)'!M:M,3*(ROW()-2)+3),"")</f>
        <v>-2.1496401417525776E-2</v>
      </c>
      <c r="N236">
        <f>IF($A236&lt;&gt;"",INDEX('Size (Model) (2)'!N:N,3*(ROW()-2)+3),"")</f>
        <v>-2.8408050919618528E-2</v>
      </c>
      <c r="O236">
        <f>IF($A236&lt;&gt;"",INDEX('Size (Model) (2)'!O:O,3*(ROW()-2)+3),"")</f>
        <v>0</v>
      </c>
      <c r="P236">
        <f>IF($A236&lt;&gt;"",INDEX('Size (Model) (2)'!P:P,3*(ROW()-2)+3),"")</f>
        <v>1.1302447052089297E-2</v>
      </c>
      <c r="Q236">
        <f>IF($A236&lt;&gt;"",INDEX('Size (Model) (2)'!Q:Q,3*(ROW()-2)+3),"")</f>
        <v>0</v>
      </c>
      <c r="R236">
        <f>IF($A236&lt;&gt;"",INDEX('Size (Model) (2)'!R:R,3*(ROW()-2)+3),"")</f>
        <v>2.2359715670024226E-2</v>
      </c>
      <c r="S236">
        <f>IF($A236&lt;&gt;"",INDEX('Size (Model) (2)'!S:S,3*(ROW()-2)+3),"")</f>
        <v>0</v>
      </c>
      <c r="T236">
        <f>IF($A236&lt;&gt;"",INDEX('Size (Model) (2)'!T:T,3*(ROW()-2)+3),"")</f>
        <v>0</v>
      </c>
      <c r="U236">
        <f>IF($A236&lt;&gt;"",INDEX('Size (Model) (2)'!U:U,3*(ROW()-2)+3),"")</f>
        <v>-4.9705624255065542E-2</v>
      </c>
      <c r="V236">
        <f>IF($A236&lt;&gt;"",INDEX('Size (Model) (2)'!V:V,3*(ROW()-2)+3),"")</f>
        <v>2.1235878780934921E-2</v>
      </c>
      <c r="W236">
        <f>IF($A236&lt;&gt;"",INDEX('Size (Model) (2)'!W:W,3*(ROW()-2)+3),"")</f>
        <v>0</v>
      </c>
      <c r="X236">
        <f>IF($A236&lt;&gt;"",INDEX('Size (Model) (2)'!X:X,3*(ROW()-2)+3),"")</f>
        <v>0</v>
      </c>
      <c r="Y236">
        <f>IF($A236&lt;&gt;"",INDEX('Size (Model) (2)'!Y:Y,3*(ROW()-2)+3),"")</f>
        <v>0</v>
      </c>
      <c r="Z236">
        <f>IF($A236&lt;&gt;"",INDEX('Size (Model) (2)'!Z:Z,3*(ROW()-2)+3),"")</f>
        <v>0</v>
      </c>
    </row>
    <row r="237" spans="1:26" x14ac:dyDescent="0.2">
      <c r="A237" s="13">
        <f>IF(INDEX('Size (Model) (2)'!A:A,3*(ROW()-2)+2)&lt;&gt;"",INDEX('Size (Model) (2)'!A:A,3*(ROW()-2)+2),"")</f>
        <v>45583</v>
      </c>
      <c r="B237">
        <f>IF($A237&lt;&gt;"",INDEX('Size (Model) (2)'!B:B,3*(ROW()-2)+3),"")</f>
        <v>0</v>
      </c>
      <c r="C237">
        <f>IF($A237&lt;&gt;"",INDEX('Size (Model) (2)'!C:C,3*(ROW()-2)+3),"")</f>
        <v>2.9980602983465131E-2</v>
      </c>
      <c r="D237">
        <f>IF($A237&lt;&gt;"",INDEX('Size (Model) (2)'!D:D,3*(ROW()-2)+3),"")</f>
        <v>0</v>
      </c>
      <c r="E237">
        <f>IF($A237&lt;&gt;"",INDEX('Size (Model) (2)'!E:E,3*(ROW()-2)+3),"")</f>
        <v>7.7671288743882544E-3</v>
      </c>
      <c r="F237">
        <f>IF($A237&lt;&gt;"",INDEX('Size (Model) (2)'!F:F,3*(ROW()-2)+3),"")</f>
        <v>2.6211828252671276E-2</v>
      </c>
      <c r="G237">
        <f>IF($A237&lt;&gt;"",INDEX('Size (Model) (2)'!G:G,3*(ROW()-2)+3),"")</f>
        <v>-2.0025459183673468E-2</v>
      </c>
      <c r="H237">
        <f>IF($A237&lt;&gt;"",INDEX('Size (Model) (2)'!H:H,3*(ROW()-2)+3),"")</f>
        <v>0</v>
      </c>
      <c r="I237">
        <f>IF($A237&lt;&gt;"",INDEX('Size (Model) (2)'!I:I,3*(ROW()-2)+3),"")</f>
        <v>-0.05</v>
      </c>
      <c r="J237">
        <f>IF($A237&lt;&gt;"",INDEX('Size (Model) (2)'!J:J,3*(ROW()-2)+3),"")</f>
        <v>0</v>
      </c>
      <c r="K237">
        <f>IF($A237&lt;&gt;"",INDEX('Size (Model) (2)'!K:K,3*(ROW()-2)+3),"")</f>
        <v>0.05</v>
      </c>
      <c r="L237">
        <f>IF($A237&lt;&gt;"",INDEX('Size (Model) (2)'!L:L,3*(ROW()-2)+3),"")</f>
        <v>-3.0955328644596197E-2</v>
      </c>
      <c r="M237">
        <f>IF($A237&lt;&gt;"",INDEX('Size (Model) (2)'!M:M,3*(ROW()-2)+3),"")</f>
        <v>-2.1496401417525776E-2</v>
      </c>
      <c r="N237">
        <f>IF($A237&lt;&gt;"",INDEX('Size (Model) (2)'!N:N,3*(ROW()-2)+3),"")</f>
        <v>-2.8408050919618528E-2</v>
      </c>
      <c r="O237">
        <f>IF($A237&lt;&gt;"",INDEX('Size (Model) (2)'!O:O,3*(ROW()-2)+3),"")</f>
        <v>0</v>
      </c>
      <c r="P237">
        <f>IF($A237&lt;&gt;"",INDEX('Size (Model) (2)'!P:P,3*(ROW()-2)+3),"")</f>
        <v>1.1302447052089297E-2</v>
      </c>
      <c r="Q237">
        <f>IF($A237&lt;&gt;"",INDEX('Size (Model) (2)'!Q:Q,3*(ROW()-2)+3),"")</f>
        <v>0</v>
      </c>
      <c r="R237">
        <f>IF($A237&lt;&gt;"",INDEX('Size (Model) (2)'!R:R,3*(ROW()-2)+3),"")</f>
        <v>2.2359715670024226E-2</v>
      </c>
      <c r="S237">
        <f>IF($A237&lt;&gt;"",INDEX('Size (Model) (2)'!S:S,3*(ROW()-2)+3),"")</f>
        <v>0</v>
      </c>
      <c r="T237">
        <f>IF($A237&lt;&gt;"",INDEX('Size (Model) (2)'!T:T,3*(ROW()-2)+3),"")</f>
        <v>0</v>
      </c>
      <c r="U237">
        <f>IF($A237&lt;&gt;"",INDEX('Size (Model) (2)'!U:U,3*(ROW()-2)+3),"")</f>
        <v>-4.9705624255065542E-2</v>
      </c>
      <c r="V237">
        <f>IF($A237&lt;&gt;"",INDEX('Size (Model) (2)'!V:V,3*(ROW()-2)+3),"")</f>
        <v>2.1235878780934921E-2</v>
      </c>
      <c r="W237">
        <f>IF($A237&lt;&gt;"",INDEX('Size (Model) (2)'!W:W,3*(ROW()-2)+3),"")</f>
        <v>0</v>
      </c>
      <c r="X237">
        <f>IF($A237&lt;&gt;"",INDEX('Size (Model) (2)'!X:X,3*(ROW()-2)+3),"")</f>
        <v>0</v>
      </c>
      <c r="Y237">
        <f>IF($A237&lt;&gt;"",INDEX('Size (Model) (2)'!Y:Y,3*(ROW()-2)+3),"")</f>
        <v>0</v>
      </c>
      <c r="Z237">
        <f>IF($A237&lt;&gt;"",INDEX('Size (Model) (2)'!Z:Z,3*(ROW()-2)+3),"")</f>
        <v>0</v>
      </c>
    </row>
    <row r="238" spans="1:26" x14ac:dyDescent="0.2">
      <c r="A238" s="13">
        <f>IF(INDEX('Size (Model) (2)'!A:A,3*(ROW()-2)+2)&lt;&gt;"",INDEX('Size (Model) (2)'!A:A,3*(ROW()-2)+2),"")</f>
        <v>45586</v>
      </c>
      <c r="B238">
        <f>IF($A238&lt;&gt;"",INDEX('Size (Model) (2)'!B:B,3*(ROW()-2)+3),"")</f>
        <v>0</v>
      </c>
      <c r="C238">
        <f>IF($A238&lt;&gt;"",INDEX('Size (Model) (2)'!C:C,3*(ROW()-2)+3),"")</f>
        <v>2.9980602983465131E-2</v>
      </c>
      <c r="D238">
        <f>IF($A238&lt;&gt;"",INDEX('Size (Model) (2)'!D:D,3*(ROW()-2)+3),"")</f>
        <v>0</v>
      </c>
      <c r="E238">
        <f>IF($A238&lt;&gt;"",INDEX('Size (Model) (2)'!E:E,3*(ROW()-2)+3),"")</f>
        <v>7.7671288743882544E-3</v>
      </c>
      <c r="F238">
        <f>IF($A238&lt;&gt;"",INDEX('Size (Model) (2)'!F:F,3*(ROW()-2)+3),"")</f>
        <v>2.6211828252671276E-2</v>
      </c>
      <c r="G238">
        <f>IF($A238&lt;&gt;"",INDEX('Size (Model) (2)'!G:G,3*(ROW()-2)+3),"")</f>
        <v>-2.0025459183673468E-2</v>
      </c>
      <c r="H238">
        <f>IF($A238&lt;&gt;"",INDEX('Size (Model) (2)'!H:H,3*(ROW()-2)+3),"")</f>
        <v>0</v>
      </c>
      <c r="I238">
        <f>IF($A238&lt;&gt;"",INDEX('Size (Model) (2)'!I:I,3*(ROW()-2)+3),"")</f>
        <v>-0.05</v>
      </c>
      <c r="J238">
        <f>IF($A238&lt;&gt;"",INDEX('Size (Model) (2)'!J:J,3*(ROW()-2)+3),"")</f>
        <v>0</v>
      </c>
      <c r="K238">
        <f>IF($A238&lt;&gt;"",INDEX('Size (Model) (2)'!K:K,3*(ROW()-2)+3),"")</f>
        <v>0.05</v>
      </c>
      <c r="L238">
        <f>IF($A238&lt;&gt;"",INDEX('Size (Model) (2)'!L:L,3*(ROW()-2)+3),"")</f>
        <v>-3.0955328644596197E-2</v>
      </c>
      <c r="M238">
        <f>IF($A238&lt;&gt;"",INDEX('Size (Model) (2)'!M:M,3*(ROW()-2)+3),"")</f>
        <v>-2.1496401417525776E-2</v>
      </c>
      <c r="N238">
        <f>IF($A238&lt;&gt;"",INDEX('Size (Model) (2)'!N:N,3*(ROW()-2)+3),"")</f>
        <v>-2.8408050919618528E-2</v>
      </c>
      <c r="O238">
        <f>IF($A238&lt;&gt;"",INDEX('Size (Model) (2)'!O:O,3*(ROW()-2)+3),"")</f>
        <v>0</v>
      </c>
      <c r="P238">
        <f>IF($A238&lt;&gt;"",INDEX('Size (Model) (2)'!P:P,3*(ROW()-2)+3),"")</f>
        <v>1.1302447052089297E-2</v>
      </c>
      <c r="Q238">
        <f>IF($A238&lt;&gt;"",INDEX('Size (Model) (2)'!Q:Q,3*(ROW()-2)+3),"")</f>
        <v>0</v>
      </c>
      <c r="R238">
        <f>IF($A238&lt;&gt;"",INDEX('Size (Model) (2)'!R:R,3*(ROW()-2)+3),"")</f>
        <v>2.2359715670024226E-2</v>
      </c>
      <c r="S238">
        <f>IF($A238&lt;&gt;"",INDEX('Size (Model) (2)'!S:S,3*(ROW()-2)+3),"")</f>
        <v>0</v>
      </c>
      <c r="T238">
        <f>IF($A238&lt;&gt;"",INDEX('Size (Model) (2)'!T:T,3*(ROW()-2)+3),"")</f>
        <v>0</v>
      </c>
      <c r="U238">
        <f>IF($A238&lt;&gt;"",INDEX('Size (Model) (2)'!U:U,3*(ROW()-2)+3),"")</f>
        <v>-4.9705624255065542E-2</v>
      </c>
      <c r="V238">
        <f>IF($A238&lt;&gt;"",INDEX('Size (Model) (2)'!V:V,3*(ROW()-2)+3),"")</f>
        <v>2.1235878780934921E-2</v>
      </c>
      <c r="W238">
        <f>IF($A238&lt;&gt;"",INDEX('Size (Model) (2)'!W:W,3*(ROW()-2)+3),"")</f>
        <v>0</v>
      </c>
      <c r="X238">
        <f>IF($A238&lt;&gt;"",INDEX('Size (Model) (2)'!X:X,3*(ROW()-2)+3),"")</f>
        <v>0</v>
      </c>
      <c r="Y238">
        <f>IF($A238&lt;&gt;"",INDEX('Size (Model) (2)'!Y:Y,3*(ROW()-2)+3),"")</f>
        <v>0</v>
      </c>
      <c r="Z238">
        <f>IF($A238&lt;&gt;"",INDEX('Size (Model) (2)'!Z:Z,3*(ROW()-2)+3),"")</f>
        <v>0</v>
      </c>
    </row>
    <row r="239" spans="1:26" x14ac:dyDescent="0.2">
      <c r="A239" s="13">
        <f>IF(INDEX('Size (Model) (2)'!A:A,3*(ROW()-2)+2)&lt;&gt;"",INDEX('Size (Model) (2)'!A:A,3*(ROW()-2)+2),"")</f>
        <v>45587</v>
      </c>
      <c r="B239">
        <f>IF($A239&lt;&gt;"",INDEX('Size (Model) (2)'!B:B,3*(ROW()-2)+3),"")</f>
        <v>0</v>
      </c>
      <c r="C239">
        <f>IF($A239&lt;&gt;"",INDEX('Size (Model) (2)'!C:C,3*(ROW()-2)+3),"")</f>
        <v>2.9980602983465131E-2</v>
      </c>
      <c r="D239">
        <f>IF($A239&lt;&gt;"",INDEX('Size (Model) (2)'!D:D,3*(ROW()-2)+3),"")</f>
        <v>0</v>
      </c>
      <c r="E239">
        <f>IF($A239&lt;&gt;"",INDEX('Size (Model) (2)'!E:E,3*(ROW()-2)+3),"")</f>
        <v>7.7671288743882544E-3</v>
      </c>
      <c r="F239">
        <f>IF($A239&lt;&gt;"",INDEX('Size (Model) (2)'!F:F,3*(ROW()-2)+3),"")</f>
        <v>2.6211828252671276E-2</v>
      </c>
      <c r="G239">
        <f>IF($A239&lt;&gt;"",INDEX('Size (Model) (2)'!G:G,3*(ROW()-2)+3),"")</f>
        <v>-2.0025459183673468E-2</v>
      </c>
      <c r="H239">
        <f>IF($A239&lt;&gt;"",INDEX('Size (Model) (2)'!H:H,3*(ROW()-2)+3),"")</f>
        <v>0</v>
      </c>
      <c r="I239">
        <f>IF($A239&lt;&gt;"",INDEX('Size (Model) (2)'!I:I,3*(ROW()-2)+3),"")</f>
        <v>-0.05</v>
      </c>
      <c r="J239">
        <f>IF($A239&lt;&gt;"",INDEX('Size (Model) (2)'!J:J,3*(ROW()-2)+3),"")</f>
        <v>0</v>
      </c>
      <c r="K239">
        <f>IF($A239&lt;&gt;"",INDEX('Size (Model) (2)'!K:K,3*(ROW()-2)+3),"")</f>
        <v>0.05</v>
      </c>
      <c r="L239">
        <f>IF($A239&lt;&gt;"",INDEX('Size (Model) (2)'!L:L,3*(ROW()-2)+3),"")</f>
        <v>-3.0955328644596197E-2</v>
      </c>
      <c r="M239">
        <f>IF($A239&lt;&gt;"",INDEX('Size (Model) (2)'!M:M,3*(ROW()-2)+3),"")</f>
        <v>-2.1496401417525776E-2</v>
      </c>
      <c r="N239">
        <f>IF($A239&lt;&gt;"",INDEX('Size (Model) (2)'!N:N,3*(ROW()-2)+3),"")</f>
        <v>-2.8408050919618528E-2</v>
      </c>
      <c r="O239">
        <f>IF($A239&lt;&gt;"",INDEX('Size (Model) (2)'!O:O,3*(ROW()-2)+3),"")</f>
        <v>0</v>
      </c>
      <c r="P239">
        <f>IF($A239&lt;&gt;"",INDEX('Size (Model) (2)'!P:P,3*(ROW()-2)+3),"")</f>
        <v>1.1302447052089297E-2</v>
      </c>
      <c r="Q239">
        <f>IF($A239&lt;&gt;"",INDEX('Size (Model) (2)'!Q:Q,3*(ROW()-2)+3),"")</f>
        <v>0</v>
      </c>
      <c r="R239">
        <f>IF($A239&lt;&gt;"",INDEX('Size (Model) (2)'!R:R,3*(ROW()-2)+3),"")</f>
        <v>2.2359715670024226E-2</v>
      </c>
      <c r="S239">
        <f>IF($A239&lt;&gt;"",INDEX('Size (Model) (2)'!S:S,3*(ROW()-2)+3),"")</f>
        <v>0</v>
      </c>
      <c r="T239">
        <f>IF($A239&lt;&gt;"",INDEX('Size (Model) (2)'!T:T,3*(ROW()-2)+3),"")</f>
        <v>0</v>
      </c>
      <c r="U239">
        <f>IF($A239&lt;&gt;"",INDEX('Size (Model) (2)'!U:U,3*(ROW()-2)+3),"")</f>
        <v>-4.9705624255065542E-2</v>
      </c>
      <c r="V239">
        <f>IF($A239&lt;&gt;"",INDEX('Size (Model) (2)'!V:V,3*(ROW()-2)+3),"")</f>
        <v>2.1235878780934921E-2</v>
      </c>
      <c r="W239">
        <f>IF($A239&lt;&gt;"",INDEX('Size (Model) (2)'!W:W,3*(ROW()-2)+3),"")</f>
        <v>0</v>
      </c>
      <c r="X239">
        <f>IF($A239&lt;&gt;"",INDEX('Size (Model) (2)'!X:X,3*(ROW()-2)+3),"")</f>
        <v>0</v>
      </c>
      <c r="Y239">
        <f>IF($A239&lt;&gt;"",INDEX('Size (Model) (2)'!Y:Y,3*(ROW()-2)+3),"")</f>
        <v>0</v>
      </c>
      <c r="Z239">
        <f>IF($A239&lt;&gt;"",INDEX('Size (Model) (2)'!Z:Z,3*(ROW()-2)+3),"")</f>
        <v>0</v>
      </c>
    </row>
    <row r="240" spans="1:26" x14ac:dyDescent="0.2">
      <c r="A240" s="13">
        <f>IF(INDEX('Size (Model) (2)'!A:A,3*(ROW()-2)+2)&lt;&gt;"",INDEX('Size (Model) (2)'!A:A,3*(ROW()-2)+2),"")</f>
        <v>45588</v>
      </c>
      <c r="B240">
        <f>IF($A240&lt;&gt;"",INDEX('Size (Model) (2)'!B:B,3*(ROW()-2)+3),"")</f>
        <v>0</v>
      </c>
      <c r="C240">
        <f>IF($A240&lt;&gt;"",INDEX('Size (Model) (2)'!C:C,3*(ROW()-2)+3),"")</f>
        <v>2.9980602983465131E-2</v>
      </c>
      <c r="D240">
        <f>IF($A240&lt;&gt;"",INDEX('Size (Model) (2)'!D:D,3*(ROW()-2)+3),"")</f>
        <v>0</v>
      </c>
      <c r="E240">
        <f>IF($A240&lt;&gt;"",INDEX('Size (Model) (2)'!E:E,3*(ROW()-2)+3),"")</f>
        <v>7.7671288743882544E-3</v>
      </c>
      <c r="F240">
        <f>IF($A240&lt;&gt;"",INDEX('Size (Model) (2)'!F:F,3*(ROW()-2)+3),"")</f>
        <v>2.6211828252671276E-2</v>
      </c>
      <c r="G240">
        <f>IF($A240&lt;&gt;"",INDEX('Size (Model) (2)'!G:G,3*(ROW()-2)+3),"")</f>
        <v>-2.0025459183673468E-2</v>
      </c>
      <c r="H240">
        <f>IF($A240&lt;&gt;"",INDEX('Size (Model) (2)'!H:H,3*(ROW()-2)+3),"")</f>
        <v>0</v>
      </c>
      <c r="I240">
        <f>IF($A240&lt;&gt;"",INDEX('Size (Model) (2)'!I:I,3*(ROW()-2)+3),"")</f>
        <v>-0.05</v>
      </c>
      <c r="J240">
        <f>IF($A240&lt;&gt;"",INDEX('Size (Model) (2)'!J:J,3*(ROW()-2)+3),"")</f>
        <v>0</v>
      </c>
      <c r="K240">
        <f>IF($A240&lt;&gt;"",INDEX('Size (Model) (2)'!K:K,3*(ROW()-2)+3),"")</f>
        <v>0.05</v>
      </c>
      <c r="L240">
        <f>IF($A240&lt;&gt;"",INDEX('Size (Model) (2)'!L:L,3*(ROW()-2)+3),"")</f>
        <v>-3.0955328644596197E-2</v>
      </c>
      <c r="M240">
        <f>IF($A240&lt;&gt;"",INDEX('Size (Model) (2)'!M:M,3*(ROW()-2)+3),"")</f>
        <v>-2.1496401417525776E-2</v>
      </c>
      <c r="N240">
        <f>IF($A240&lt;&gt;"",INDEX('Size (Model) (2)'!N:N,3*(ROW()-2)+3),"")</f>
        <v>-2.8408050919618528E-2</v>
      </c>
      <c r="O240">
        <f>IF($A240&lt;&gt;"",INDEX('Size (Model) (2)'!O:O,3*(ROW()-2)+3),"")</f>
        <v>0</v>
      </c>
      <c r="P240">
        <f>IF($A240&lt;&gt;"",INDEX('Size (Model) (2)'!P:P,3*(ROW()-2)+3),"")</f>
        <v>1.1302447052089297E-2</v>
      </c>
      <c r="Q240">
        <f>IF($A240&lt;&gt;"",INDEX('Size (Model) (2)'!Q:Q,3*(ROW()-2)+3),"")</f>
        <v>0</v>
      </c>
      <c r="R240">
        <f>IF($A240&lt;&gt;"",INDEX('Size (Model) (2)'!R:R,3*(ROW()-2)+3),"")</f>
        <v>2.2359715670024226E-2</v>
      </c>
      <c r="S240">
        <f>IF($A240&lt;&gt;"",INDEX('Size (Model) (2)'!S:S,3*(ROW()-2)+3),"")</f>
        <v>0</v>
      </c>
      <c r="T240">
        <f>IF($A240&lt;&gt;"",INDEX('Size (Model) (2)'!T:T,3*(ROW()-2)+3),"")</f>
        <v>0</v>
      </c>
      <c r="U240">
        <f>IF($A240&lt;&gt;"",INDEX('Size (Model) (2)'!U:U,3*(ROW()-2)+3),"")</f>
        <v>-4.9705624255065542E-2</v>
      </c>
      <c r="V240">
        <f>IF($A240&lt;&gt;"",INDEX('Size (Model) (2)'!V:V,3*(ROW()-2)+3),"")</f>
        <v>2.1235878780934921E-2</v>
      </c>
      <c r="W240">
        <f>IF($A240&lt;&gt;"",INDEX('Size (Model) (2)'!W:W,3*(ROW()-2)+3),"")</f>
        <v>0</v>
      </c>
      <c r="X240">
        <f>IF($A240&lt;&gt;"",INDEX('Size (Model) (2)'!X:X,3*(ROW()-2)+3),"")</f>
        <v>0</v>
      </c>
      <c r="Y240">
        <f>IF($A240&lt;&gt;"",INDEX('Size (Model) (2)'!Y:Y,3*(ROW()-2)+3),"")</f>
        <v>0</v>
      </c>
      <c r="Z240">
        <f>IF($A240&lt;&gt;"",INDEX('Size (Model) (2)'!Z:Z,3*(ROW()-2)+3),"")</f>
        <v>0</v>
      </c>
    </row>
    <row r="241" spans="1:26" x14ac:dyDescent="0.2">
      <c r="A241" s="13">
        <f>IF(INDEX('Size (Model) (2)'!A:A,3*(ROW()-2)+2)&lt;&gt;"",INDEX('Size (Model) (2)'!A:A,3*(ROW()-2)+2),"")</f>
        <v>45589</v>
      </c>
      <c r="B241">
        <f>IF($A241&lt;&gt;"",INDEX('Size (Model) (2)'!B:B,3*(ROW()-2)+3),"")</f>
        <v>0</v>
      </c>
      <c r="C241">
        <f>IF($A241&lt;&gt;"",INDEX('Size (Model) (2)'!C:C,3*(ROW()-2)+3),"")</f>
        <v>2.9980602983465131E-2</v>
      </c>
      <c r="D241">
        <f>IF($A241&lt;&gt;"",INDEX('Size (Model) (2)'!D:D,3*(ROW()-2)+3),"")</f>
        <v>0</v>
      </c>
      <c r="E241">
        <f>IF($A241&lt;&gt;"",INDEX('Size (Model) (2)'!E:E,3*(ROW()-2)+3),"")</f>
        <v>7.7671288743882544E-3</v>
      </c>
      <c r="F241">
        <f>IF($A241&lt;&gt;"",INDEX('Size (Model) (2)'!F:F,3*(ROW()-2)+3),"")</f>
        <v>2.6211828252671276E-2</v>
      </c>
      <c r="G241">
        <f>IF($A241&lt;&gt;"",INDEX('Size (Model) (2)'!G:G,3*(ROW()-2)+3),"")</f>
        <v>-2.0025459183673468E-2</v>
      </c>
      <c r="H241">
        <f>IF($A241&lt;&gt;"",INDEX('Size (Model) (2)'!H:H,3*(ROW()-2)+3),"")</f>
        <v>0</v>
      </c>
      <c r="I241">
        <f>IF($A241&lt;&gt;"",INDEX('Size (Model) (2)'!I:I,3*(ROW()-2)+3),"")</f>
        <v>-0.05</v>
      </c>
      <c r="J241">
        <f>IF($A241&lt;&gt;"",INDEX('Size (Model) (2)'!J:J,3*(ROW()-2)+3),"")</f>
        <v>0</v>
      </c>
      <c r="K241">
        <f>IF($A241&lt;&gt;"",INDEX('Size (Model) (2)'!K:K,3*(ROW()-2)+3),"")</f>
        <v>0.05</v>
      </c>
      <c r="L241">
        <f>IF($A241&lt;&gt;"",INDEX('Size (Model) (2)'!L:L,3*(ROW()-2)+3),"")</f>
        <v>-3.0955328644596197E-2</v>
      </c>
      <c r="M241">
        <f>IF($A241&lt;&gt;"",INDEX('Size (Model) (2)'!M:M,3*(ROW()-2)+3),"")</f>
        <v>-2.1496401417525776E-2</v>
      </c>
      <c r="N241">
        <f>IF($A241&lt;&gt;"",INDEX('Size (Model) (2)'!N:N,3*(ROW()-2)+3),"")</f>
        <v>-2.8408050919618528E-2</v>
      </c>
      <c r="O241">
        <f>IF($A241&lt;&gt;"",INDEX('Size (Model) (2)'!O:O,3*(ROW()-2)+3),"")</f>
        <v>0</v>
      </c>
      <c r="P241">
        <f>IF($A241&lt;&gt;"",INDEX('Size (Model) (2)'!P:P,3*(ROW()-2)+3),"")</f>
        <v>1.1302447052089297E-2</v>
      </c>
      <c r="Q241">
        <f>IF($A241&lt;&gt;"",INDEX('Size (Model) (2)'!Q:Q,3*(ROW()-2)+3),"")</f>
        <v>0</v>
      </c>
      <c r="R241">
        <f>IF($A241&lt;&gt;"",INDEX('Size (Model) (2)'!R:R,3*(ROW()-2)+3),"")</f>
        <v>2.2359715670024226E-2</v>
      </c>
      <c r="S241">
        <f>IF($A241&lt;&gt;"",INDEX('Size (Model) (2)'!S:S,3*(ROW()-2)+3),"")</f>
        <v>0</v>
      </c>
      <c r="T241">
        <f>IF($A241&lt;&gt;"",INDEX('Size (Model) (2)'!T:T,3*(ROW()-2)+3),"")</f>
        <v>0</v>
      </c>
      <c r="U241">
        <f>IF($A241&lt;&gt;"",INDEX('Size (Model) (2)'!U:U,3*(ROW()-2)+3),"")</f>
        <v>-4.9705624255065542E-2</v>
      </c>
      <c r="V241">
        <f>IF($A241&lt;&gt;"",INDEX('Size (Model) (2)'!V:V,3*(ROW()-2)+3),"")</f>
        <v>2.1235878780934921E-2</v>
      </c>
      <c r="W241">
        <f>IF($A241&lt;&gt;"",INDEX('Size (Model) (2)'!W:W,3*(ROW()-2)+3),"")</f>
        <v>0</v>
      </c>
      <c r="X241">
        <f>IF($A241&lt;&gt;"",INDEX('Size (Model) (2)'!X:X,3*(ROW()-2)+3),"")</f>
        <v>0</v>
      </c>
      <c r="Y241">
        <f>IF($A241&lt;&gt;"",INDEX('Size (Model) (2)'!Y:Y,3*(ROW()-2)+3),"")</f>
        <v>0</v>
      </c>
      <c r="Z241">
        <f>IF($A241&lt;&gt;"",INDEX('Size (Model) (2)'!Z:Z,3*(ROW()-2)+3),"")</f>
        <v>0</v>
      </c>
    </row>
    <row r="242" spans="1:26" x14ac:dyDescent="0.2">
      <c r="A242" s="13">
        <f>IF(INDEX('Size (Model) (2)'!A:A,3*(ROW()-2)+2)&lt;&gt;"",INDEX('Size (Model) (2)'!A:A,3*(ROW()-2)+2),"")</f>
        <v>45590</v>
      </c>
      <c r="B242">
        <f>IF($A242&lt;&gt;"",INDEX('Size (Model) (2)'!B:B,3*(ROW()-2)+3),"")</f>
        <v>0</v>
      </c>
      <c r="C242">
        <f>IF($A242&lt;&gt;"",INDEX('Size (Model) (2)'!C:C,3*(ROW()-2)+3),"")</f>
        <v>2.9980602983465131E-2</v>
      </c>
      <c r="D242">
        <f>IF($A242&lt;&gt;"",INDEX('Size (Model) (2)'!D:D,3*(ROW()-2)+3),"")</f>
        <v>0</v>
      </c>
      <c r="E242">
        <f>IF($A242&lt;&gt;"",INDEX('Size (Model) (2)'!E:E,3*(ROW()-2)+3),"")</f>
        <v>7.7671288743882544E-3</v>
      </c>
      <c r="F242">
        <f>IF($A242&lt;&gt;"",INDEX('Size (Model) (2)'!F:F,3*(ROW()-2)+3),"")</f>
        <v>2.6211828252671276E-2</v>
      </c>
      <c r="G242">
        <f>IF($A242&lt;&gt;"",INDEX('Size (Model) (2)'!G:G,3*(ROW()-2)+3),"")</f>
        <v>-2.0025459183673468E-2</v>
      </c>
      <c r="H242">
        <f>IF($A242&lt;&gt;"",INDEX('Size (Model) (2)'!H:H,3*(ROW()-2)+3),"")</f>
        <v>0</v>
      </c>
      <c r="I242">
        <f>IF($A242&lt;&gt;"",INDEX('Size (Model) (2)'!I:I,3*(ROW()-2)+3),"")</f>
        <v>-0.05</v>
      </c>
      <c r="J242">
        <f>IF($A242&lt;&gt;"",INDEX('Size (Model) (2)'!J:J,3*(ROW()-2)+3),"")</f>
        <v>0</v>
      </c>
      <c r="K242">
        <f>IF($A242&lt;&gt;"",INDEX('Size (Model) (2)'!K:K,3*(ROW()-2)+3),"")</f>
        <v>0.05</v>
      </c>
      <c r="L242">
        <f>IF($A242&lt;&gt;"",INDEX('Size (Model) (2)'!L:L,3*(ROW()-2)+3),"")</f>
        <v>-3.0955328644596197E-2</v>
      </c>
      <c r="M242">
        <f>IF($A242&lt;&gt;"",INDEX('Size (Model) (2)'!M:M,3*(ROW()-2)+3),"")</f>
        <v>-2.1496401417525776E-2</v>
      </c>
      <c r="N242">
        <f>IF($A242&lt;&gt;"",INDEX('Size (Model) (2)'!N:N,3*(ROW()-2)+3),"")</f>
        <v>-2.8408050919618528E-2</v>
      </c>
      <c r="O242">
        <f>IF($A242&lt;&gt;"",INDEX('Size (Model) (2)'!O:O,3*(ROW()-2)+3),"")</f>
        <v>0</v>
      </c>
      <c r="P242">
        <f>IF($A242&lt;&gt;"",INDEX('Size (Model) (2)'!P:P,3*(ROW()-2)+3),"")</f>
        <v>1.1302447052089297E-2</v>
      </c>
      <c r="Q242">
        <f>IF($A242&lt;&gt;"",INDEX('Size (Model) (2)'!Q:Q,3*(ROW()-2)+3),"")</f>
        <v>0</v>
      </c>
      <c r="R242">
        <f>IF($A242&lt;&gt;"",INDEX('Size (Model) (2)'!R:R,3*(ROW()-2)+3),"")</f>
        <v>2.2359715670024226E-2</v>
      </c>
      <c r="S242">
        <f>IF($A242&lt;&gt;"",INDEX('Size (Model) (2)'!S:S,3*(ROW()-2)+3),"")</f>
        <v>0</v>
      </c>
      <c r="T242">
        <f>IF($A242&lt;&gt;"",INDEX('Size (Model) (2)'!T:T,3*(ROW()-2)+3),"")</f>
        <v>0</v>
      </c>
      <c r="U242">
        <f>IF($A242&lt;&gt;"",INDEX('Size (Model) (2)'!U:U,3*(ROW()-2)+3),"")</f>
        <v>-4.9705624255065542E-2</v>
      </c>
      <c r="V242">
        <f>IF($A242&lt;&gt;"",INDEX('Size (Model) (2)'!V:V,3*(ROW()-2)+3),"")</f>
        <v>2.1235878780934921E-2</v>
      </c>
      <c r="W242">
        <f>IF($A242&lt;&gt;"",INDEX('Size (Model) (2)'!W:W,3*(ROW()-2)+3),"")</f>
        <v>0</v>
      </c>
      <c r="X242">
        <f>IF($A242&lt;&gt;"",INDEX('Size (Model) (2)'!X:X,3*(ROW()-2)+3),"")</f>
        <v>0</v>
      </c>
      <c r="Y242">
        <f>IF($A242&lt;&gt;"",INDEX('Size (Model) (2)'!Y:Y,3*(ROW()-2)+3),"")</f>
        <v>0</v>
      </c>
      <c r="Z242">
        <f>IF($A242&lt;&gt;"",INDEX('Size (Model) (2)'!Z:Z,3*(ROW()-2)+3),"")</f>
        <v>0</v>
      </c>
    </row>
    <row r="243" spans="1:26" x14ac:dyDescent="0.2">
      <c r="A243" s="13">
        <f>IF(INDEX('Size (Model) (2)'!A:A,3*(ROW()-2)+2)&lt;&gt;"",INDEX('Size (Model) (2)'!A:A,3*(ROW()-2)+2),"")</f>
        <v>45593</v>
      </c>
      <c r="B243">
        <f>IF($A243&lt;&gt;"",INDEX('Size (Model) (2)'!B:B,3*(ROW()-2)+3),"")</f>
        <v>0</v>
      </c>
      <c r="C243">
        <f>IF($A243&lt;&gt;"",INDEX('Size (Model) (2)'!C:C,3*(ROW()-2)+3),"")</f>
        <v>2.9980602983465131E-2</v>
      </c>
      <c r="D243">
        <f>IF($A243&lt;&gt;"",INDEX('Size (Model) (2)'!D:D,3*(ROW()-2)+3),"")</f>
        <v>0</v>
      </c>
      <c r="E243">
        <f>IF($A243&lt;&gt;"",INDEX('Size (Model) (2)'!E:E,3*(ROW()-2)+3),"")</f>
        <v>7.7671288743882544E-3</v>
      </c>
      <c r="F243">
        <f>IF($A243&lt;&gt;"",INDEX('Size (Model) (2)'!F:F,3*(ROW()-2)+3),"")</f>
        <v>2.6211828252671276E-2</v>
      </c>
      <c r="G243">
        <f>IF($A243&lt;&gt;"",INDEX('Size (Model) (2)'!G:G,3*(ROW()-2)+3),"")</f>
        <v>-2.0025459183673468E-2</v>
      </c>
      <c r="H243">
        <f>IF($A243&lt;&gt;"",INDEX('Size (Model) (2)'!H:H,3*(ROW()-2)+3),"")</f>
        <v>0</v>
      </c>
      <c r="I243">
        <f>IF($A243&lt;&gt;"",INDEX('Size (Model) (2)'!I:I,3*(ROW()-2)+3),"")</f>
        <v>-0.05</v>
      </c>
      <c r="J243">
        <f>IF($A243&lt;&gt;"",INDEX('Size (Model) (2)'!J:J,3*(ROW()-2)+3),"")</f>
        <v>0</v>
      </c>
      <c r="K243">
        <f>IF($A243&lt;&gt;"",INDEX('Size (Model) (2)'!K:K,3*(ROW()-2)+3),"")</f>
        <v>0.05</v>
      </c>
      <c r="L243">
        <f>IF($A243&lt;&gt;"",INDEX('Size (Model) (2)'!L:L,3*(ROW()-2)+3),"")</f>
        <v>-3.0955328644596197E-2</v>
      </c>
      <c r="M243">
        <f>IF($A243&lt;&gt;"",INDEX('Size (Model) (2)'!M:M,3*(ROW()-2)+3),"")</f>
        <v>-2.1496401417525776E-2</v>
      </c>
      <c r="N243">
        <f>IF($A243&lt;&gt;"",INDEX('Size (Model) (2)'!N:N,3*(ROW()-2)+3),"")</f>
        <v>-2.8408050919618528E-2</v>
      </c>
      <c r="O243">
        <f>IF($A243&lt;&gt;"",INDEX('Size (Model) (2)'!O:O,3*(ROW()-2)+3),"")</f>
        <v>0</v>
      </c>
      <c r="P243">
        <f>IF($A243&lt;&gt;"",INDEX('Size (Model) (2)'!P:P,3*(ROW()-2)+3),"")</f>
        <v>1.1302447052089297E-2</v>
      </c>
      <c r="Q243">
        <f>IF($A243&lt;&gt;"",INDEX('Size (Model) (2)'!Q:Q,3*(ROW()-2)+3),"")</f>
        <v>-1.2899381602679718E-2</v>
      </c>
      <c r="R243">
        <f>IF($A243&lt;&gt;"",INDEX('Size (Model) (2)'!R:R,3*(ROW()-2)+3),"")</f>
        <v>2.2359715670024226E-2</v>
      </c>
      <c r="S243">
        <f>IF($A243&lt;&gt;"",INDEX('Size (Model) (2)'!S:S,3*(ROW()-2)+3),"")</f>
        <v>0</v>
      </c>
      <c r="T243">
        <f>IF($A243&lt;&gt;"",INDEX('Size (Model) (2)'!T:T,3*(ROW()-2)+3),"")</f>
        <v>0</v>
      </c>
      <c r="U243">
        <f>IF($A243&lt;&gt;"",INDEX('Size (Model) (2)'!U:U,3*(ROW()-2)+3),"")</f>
        <v>-4.9705624255065542E-2</v>
      </c>
      <c r="V243">
        <f>IF($A243&lt;&gt;"",INDEX('Size (Model) (2)'!V:V,3*(ROW()-2)+3),"")</f>
        <v>2.1235878780934921E-2</v>
      </c>
      <c r="W243">
        <f>IF($A243&lt;&gt;"",INDEX('Size (Model) (2)'!W:W,3*(ROW()-2)+3),"")</f>
        <v>0</v>
      </c>
      <c r="X243">
        <f>IF($A243&lt;&gt;"",INDEX('Size (Model) (2)'!X:X,3*(ROW()-2)+3),"")</f>
        <v>0</v>
      </c>
      <c r="Y243">
        <f>IF($A243&lt;&gt;"",INDEX('Size (Model) (2)'!Y:Y,3*(ROW()-2)+3),"")</f>
        <v>0</v>
      </c>
      <c r="Z243">
        <f>IF($A243&lt;&gt;"",INDEX('Size (Model) (2)'!Z:Z,3*(ROW()-2)+3),"")</f>
        <v>0</v>
      </c>
    </row>
    <row r="244" spans="1:26" x14ac:dyDescent="0.2">
      <c r="A244" s="13">
        <f>IF(INDEX('Size (Model) (2)'!A:A,3*(ROW()-2)+2)&lt;&gt;"",INDEX('Size (Model) (2)'!A:A,3*(ROW()-2)+2),"")</f>
        <v>45594</v>
      </c>
      <c r="B244">
        <f>IF($A244&lt;&gt;"",INDEX('Size (Model) (2)'!B:B,3*(ROW()-2)+3),"")</f>
        <v>0</v>
      </c>
      <c r="C244">
        <f>IF($A244&lt;&gt;"",INDEX('Size (Model) (2)'!C:C,3*(ROW()-2)+3),"")</f>
        <v>2.9980602983465131E-2</v>
      </c>
      <c r="D244">
        <f>IF($A244&lt;&gt;"",INDEX('Size (Model) (2)'!D:D,3*(ROW()-2)+3),"")</f>
        <v>0</v>
      </c>
      <c r="E244">
        <f>IF($A244&lt;&gt;"",INDEX('Size (Model) (2)'!E:E,3*(ROW()-2)+3),"")</f>
        <v>7.7671288743882544E-3</v>
      </c>
      <c r="F244">
        <f>IF($A244&lt;&gt;"",INDEX('Size (Model) (2)'!F:F,3*(ROW()-2)+3),"")</f>
        <v>2.6211828252671276E-2</v>
      </c>
      <c r="G244">
        <f>IF($A244&lt;&gt;"",INDEX('Size (Model) (2)'!G:G,3*(ROW()-2)+3),"")</f>
        <v>-2.0025459183673468E-2</v>
      </c>
      <c r="H244">
        <f>IF($A244&lt;&gt;"",INDEX('Size (Model) (2)'!H:H,3*(ROW()-2)+3),"")</f>
        <v>0</v>
      </c>
      <c r="I244">
        <f>IF($A244&lt;&gt;"",INDEX('Size (Model) (2)'!I:I,3*(ROW()-2)+3),"")</f>
        <v>-0.05</v>
      </c>
      <c r="J244">
        <f>IF($A244&lt;&gt;"",INDEX('Size (Model) (2)'!J:J,3*(ROW()-2)+3),"")</f>
        <v>0</v>
      </c>
      <c r="K244">
        <f>IF($A244&lt;&gt;"",INDEX('Size (Model) (2)'!K:K,3*(ROW()-2)+3),"")</f>
        <v>0.05</v>
      </c>
      <c r="L244">
        <f>IF($A244&lt;&gt;"",INDEX('Size (Model) (2)'!L:L,3*(ROW()-2)+3),"")</f>
        <v>-3.0955328644596197E-2</v>
      </c>
      <c r="M244">
        <f>IF($A244&lt;&gt;"",INDEX('Size (Model) (2)'!M:M,3*(ROW()-2)+3),"")</f>
        <v>-2.1496401417525776E-2</v>
      </c>
      <c r="N244">
        <f>IF($A244&lt;&gt;"",INDEX('Size (Model) (2)'!N:N,3*(ROW()-2)+3),"")</f>
        <v>-2.8408050919618528E-2</v>
      </c>
      <c r="O244">
        <f>IF($A244&lt;&gt;"",INDEX('Size (Model) (2)'!O:O,3*(ROW()-2)+3),"")</f>
        <v>0</v>
      </c>
      <c r="P244">
        <f>IF($A244&lt;&gt;"",INDEX('Size (Model) (2)'!P:P,3*(ROW()-2)+3),"")</f>
        <v>1.1302447052089297E-2</v>
      </c>
      <c r="Q244">
        <f>IF($A244&lt;&gt;"",INDEX('Size (Model) (2)'!Q:Q,3*(ROW()-2)+3),"")</f>
        <v>-1.2899381602679718E-2</v>
      </c>
      <c r="R244">
        <f>IF($A244&lt;&gt;"",INDEX('Size (Model) (2)'!R:R,3*(ROW()-2)+3),"")</f>
        <v>2.2359715670024226E-2</v>
      </c>
      <c r="S244">
        <f>IF($A244&lt;&gt;"",INDEX('Size (Model) (2)'!S:S,3*(ROW()-2)+3),"")</f>
        <v>0</v>
      </c>
      <c r="T244">
        <f>IF($A244&lt;&gt;"",INDEX('Size (Model) (2)'!T:T,3*(ROW()-2)+3),"")</f>
        <v>0</v>
      </c>
      <c r="U244">
        <f>IF($A244&lt;&gt;"",INDEX('Size (Model) (2)'!U:U,3*(ROW()-2)+3),"")</f>
        <v>-4.9705624255065542E-2</v>
      </c>
      <c r="V244">
        <f>IF($A244&lt;&gt;"",INDEX('Size (Model) (2)'!V:V,3*(ROW()-2)+3),"")</f>
        <v>2.1235878780934921E-2</v>
      </c>
      <c r="W244">
        <f>IF($A244&lt;&gt;"",INDEX('Size (Model) (2)'!W:W,3*(ROW()-2)+3),"")</f>
        <v>0</v>
      </c>
      <c r="X244">
        <f>IF($A244&lt;&gt;"",INDEX('Size (Model) (2)'!X:X,3*(ROW()-2)+3),"")</f>
        <v>0</v>
      </c>
      <c r="Y244">
        <f>IF($A244&lt;&gt;"",INDEX('Size (Model) (2)'!Y:Y,3*(ROW()-2)+3),"")</f>
        <v>0</v>
      </c>
      <c r="Z244">
        <f>IF($A244&lt;&gt;"",INDEX('Size (Model) (2)'!Z:Z,3*(ROW()-2)+3),"")</f>
        <v>0</v>
      </c>
    </row>
    <row r="245" spans="1:26" x14ac:dyDescent="0.2">
      <c r="A245" s="13">
        <f>IF(INDEX('Size (Model) (2)'!A:A,3*(ROW()-2)+2)&lt;&gt;"",INDEX('Size (Model) (2)'!A:A,3*(ROW()-2)+2),"")</f>
        <v>45595</v>
      </c>
      <c r="B245">
        <f>IF($A245&lt;&gt;"",INDEX('Size (Model) (2)'!B:B,3*(ROW()-2)+3),"")</f>
        <v>0</v>
      </c>
      <c r="C245">
        <f>IF($A245&lt;&gt;"",INDEX('Size (Model) (2)'!C:C,3*(ROW()-2)+3),"")</f>
        <v>2.9980602983465131E-2</v>
      </c>
      <c r="D245">
        <f>IF($A245&lt;&gt;"",INDEX('Size (Model) (2)'!D:D,3*(ROW()-2)+3),"")</f>
        <v>0</v>
      </c>
      <c r="E245">
        <f>IF($A245&lt;&gt;"",INDEX('Size (Model) (2)'!E:E,3*(ROW()-2)+3),"")</f>
        <v>0</v>
      </c>
      <c r="F245">
        <f>IF($A245&lt;&gt;"",INDEX('Size (Model) (2)'!F:F,3*(ROW()-2)+3),"")</f>
        <v>2.6211828252671276E-2</v>
      </c>
      <c r="G245">
        <f>IF($A245&lt;&gt;"",INDEX('Size (Model) (2)'!G:G,3*(ROW()-2)+3),"")</f>
        <v>-2.0025459183673468E-2</v>
      </c>
      <c r="H245">
        <f>IF($A245&lt;&gt;"",INDEX('Size (Model) (2)'!H:H,3*(ROW()-2)+3),"")</f>
        <v>0</v>
      </c>
      <c r="I245">
        <f>IF($A245&lt;&gt;"",INDEX('Size (Model) (2)'!I:I,3*(ROW()-2)+3),"")</f>
        <v>-0.05</v>
      </c>
      <c r="J245">
        <f>IF($A245&lt;&gt;"",INDEX('Size (Model) (2)'!J:J,3*(ROW()-2)+3),"")</f>
        <v>7.0567254495159069E-3</v>
      </c>
      <c r="K245">
        <f>IF($A245&lt;&gt;"",INDEX('Size (Model) (2)'!K:K,3*(ROW()-2)+3),"")</f>
        <v>0.05</v>
      </c>
      <c r="L245">
        <f>IF($A245&lt;&gt;"",INDEX('Size (Model) (2)'!L:L,3*(ROW()-2)+3),"")</f>
        <v>-3.0955328644596197E-2</v>
      </c>
      <c r="M245">
        <f>IF($A245&lt;&gt;"",INDEX('Size (Model) (2)'!M:M,3*(ROW()-2)+3),"")</f>
        <v>-2.1496401417525776E-2</v>
      </c>
      <c r="N245">
        <f>IF($A245&lt;&gt;"",INDEX('Size (Model) (2)'!N:N,3*(ROW()-2)+3),"")</f>
        <v>-2.8408050919618528E-2</v>
      </c>
      <c r="O245">
        <f>IF($A245&lt;&gt;"",INDEX('Size (Model) (2)'!O:O,3*(ROW()-2)+3),"")</f>
        <v>0</v>
      </c>
      <c r="P245">
        <f>IF($A245&lt;&gt;"",INDEX('Size (Model) (2)'!P:P,3*(ROW()-2)+3),"")</f>
        <v>1.1302447052089297E-2</v>
      </c>
      <c r="Q245">
        <f>IF($A245&lt;&gt;"",INDEX('Size (Model) (2)'!Q:Q,3*(ROW()-2)+3),"")</f>
        <v>-1.2899381602679718E-2</v>
      </c>
      <c r="R245">
        <f>IF($A245&lt;&gt;"",INDEX('Size (Model) (2)'!R:R,3*(ROW()-2)+3),"")</f>
        <v>2.2359715670024226E-2</v>
      </c>
      <c r="S245">
        <f>IF($A245&lt;&gt;"",INDEX('Size (Model) (2)'!S:S,3*(ROW()-2)+3),"")</f>
        <v>0</v>
      </c>
      <c r="T245">
        <f>IF($A245&lt;&gt;"",INDEX('Size (Model) (2)'!T:T,3*(ROW()-2)+3),"")</f>
        <v>0</v>
      </c>
      <c r="U245">
        <f>IF($A245&lt;&gt;"",INDEX('Size (Model) (2)'!U:U,3*(ROW()-2)+3),"")</f>
        <v>0.05</v>
      </c>
      <c r="V245">
        <f>IF($A245&lt;&gt;"",INDEX('Size (Model) (2)'!V:V,3*(ROW()-2)+3),"")</f>
        <v>2.1235878780934921E-2</v>
      </c>
      <c r="W245">
        <f>IF($A245&lt;&gt;"",INDEX('Size (Model) (2)'!W:W,3*(ROW()-2)+3),"")</f>
        <v>0</v>
      </c>
      <c r="X245">
        <f>IF($A245&lt;&gt;"",INDEX('Size (Model) (2)'!X:X,3*(ROW()-2)+3),"")</f>
        <v>0</v>
      </c>
      <c r="Y245">
        <f>IF($A245&lt;&gt;"",INDEX('Size (Model) (2)'!Y:Y,3*(ROW()-2)+3),"")</f>
        <v>0</v>
      </c>
      <c r="Z245">
        <f>IF($A245&lt;&gt;"",INDEX('Size (Model) (2)'!Z:Z,3*(ROW()-2)+3),"")</f>
        <v>0</v>
      </c>
    </row>
    <row r="246" spans="1:26" x14ac:dyDescent="0.2">
      <c r="A246" s="13">
        <f>IF(INDEX('Size (Model) (2)'!A:A,3*(ROW()-2)+2)&lt;&gt;"",INDEX('Size (Model) (2)'!A:A,3*(ROW()-2)+2),"")</f>
        <v>45596</v>
      </c>
      <c r="B246">
        <f>IF($A246&lt;&gt;"",INDEX('Size (Model) (2)'!B:B,3*(ROW()-2)+3),"")</f>
        <v>0</v>
      </c>
      <c r="C246">
        <f>IF($A246&lt;&gt;"",INDEX('Size (Model) (2)'!C:C,3*(ROW()-2)+3),"")</f>
        <v>2.9980602983465131E-2</v>
      </c>
      <c r="D246">
        <f>IF($A246&lt;&gt;"",INDEX('Size (Model) (2)'!D:D,3*(ROW()-2)+3),"")</f>
        <v>0</v>
      </c>
      <c r="E246">
        <f>IF($A246&lt;&gt;"",INDEX('Size (Model) (2)'!E:E,3*(ROW()-2)+3),"")</f>
        <v>8.9353372562796414E-3</v>
      </c>
      <c r="F246">
        <f>IF($A246&lt;&gt;"",INDEX('Size (Model) (2)'!F:F,3*(ROW()-2)+3),"")</f>
        <v>2.6211828252671276E-2</v>
      </c>
      <c r="G246">
        <f>IF($A246&lt;&gt;"",INDEX('Size (Model) (2)'!G:G,3*(ROW()-2)+3),"")</f>
        <v>-2.0025459183673468E-2</v>
      </c>
      <c r="H246">
        <f>IF($A246&lt;&gt;"",INDEX('Size (Model) (2)'!H:H,3*(ROW()-2)+3),"")</f>
        <v>0</v>
      </c>
      <c r="I246">
        <f>IF($A246&lt;&gt;"",INDEX('Size (Model) (2)'!I:I,3*(ROW()-2)+3),"")</f>
        <v>-0.05</v>
      </c>
      <c r="J246">
        <f>IF($A246&lt;&gt;"",INDEX('Size (Model) (2)'!J:J,3*(ROW()-2)+3),"")</f>
        <v>7.0567254495159069E-3</v>
      </c>
      <c r="K246">
        <f>IF($A246&lt;&gt;"",INDEX('Size (Model) (2)'!K:K,3*(ROW()-2)+3),"")</f>
        <v>0.05</v>
      </c>
      <c r="L246">
        <f>IF($A246&lt;&gt;"",INDEX('Size (Model) (2)'!L:L,3*(ROW()-2)+3),"")</f>
        <v>-3.0955328644596197E-2</v>
      </c>
      <c r="M246">
        <f>IF($A246&lt;&gt;"",INDEX('Size (Model) (2)'!M:M,3*(ROW()-2)+3),"")</f>
        <v>-2.1496401417525776E-2</v>
      </c>
      <c r="N246">
        <f>IF($A246&lt;&gt;"",INDEX('Size (Model) (2)'!N:N,3*(ROW()-2)+3),"")</f>
        <v>-2.8408050919618528E-2</v>
      </c>
      <c r="O246">
        <f>IF($A246&lt;&gt;"",INDEX('Size (Model) (2)'!O:O,3*(ROW()-2)+3),"")</f>
        <v>0</v>
      </c>
      <c r="P246">
        <f>IF($A246&lt;&gt;"",INDEX('Size (Model) (2)'!P:P,3*(ROW()-2)+3),"")</f>
        <v>0</v>
      </c>
      <c r="Q246">
        <f>IF($A246&lt;&gt;"",INDEX('Size (Model) (2)'!Q:Q,3*(ROW()-2)+3),"")</f>
        <v>-1.2899381602679718E-2</v>
      </c>
      <c r="R246">
        <f>IF($A246&lt;&gt;"",INDEX('Size (Model) (2)'!R:R,3*(ROW()-2)+3),"")</f>
        <v>2.2359715670024226E-2</v>
      </c>
      <c r="S246">
        <f>IF($A246&lt;&gt;"",INDEX('Size (Model) (2)'!S:S,3*(ROW()-2)+3),"")</f>
        <v>0</v>
      </c>
      <c r="T246">
        <f>IF($A246&lt;&gt;"",INDEX('Size (Model) (2)'!T:T,3*(ROW()-2)+3),"")</f>
        <v>0</v>
      </c>
      <c r="U246">
        <f>IF($A246&lt;&gt;"",INDEX('Size (Model) (2)'!U:U,3*(ROW()-2)+3),"")</f>
        <v>0.05</v>
      </c>
      <c r="V246">
        <f>IF($A246&lt;&gt;"",INDEX('Size (Model) (2)'!V:V,3*(ROW()-2)+3),"")</f>
        <v>2.1235878780934921E-2</v>
      </c>
      <c r="W246">
        <f>IF($A246&lt;&gt;"",INDEX('Size (Model) (2)'!W:W,3*(ROW()-2)+3),"")</f>
        <v>0</v>
      </c>
      <c r="X246">
        <f>IF($A246&lt;&gt;"",INDEX('Size (Model) (2)'!X:X,3*(ROW()-2)+3),"")</f>
        <v>0</v>
      </c>
      <c r="Y246">
        <f>IF($A246&lt;&gt;"",INDEX('Size (Model) (2)'!Y:Y,3*(ROW()-2)+3),"")</f>
        <v>0</v>
      </c>
      <c r="Z246">
        <f>IF($A246&lt;&gt;"",INDEX('Size (Model) (2)'!Z:Z,3*(ROW()-2)+3),"")</f>
        <v>0</v>
      </c>
    </row>
    <row r="247" spans="1:26" x14ac:dyDescent="0.2">
      <c r="A247" s="13">
        <f>IF(INDEX('Size (Model) (2)'!A:A,3*(ROW()-2)+2)&lt;&gt;"",INDEX('Size (Model) (2)'!A:A,3*(ROW()-2)+2),"")</f>
        <v>45597</v>
      </c>
      <c r="B247">
        <f>IF($A247&lt;&gt;"",INDEX('Size (Model) (2)'!B:B,3*(ROW()-2)+3),"")</f>
        <v>0</v>
      </c>
      <c r="C247">
        <f>IF($A247&lt;&gt;"",INDEX('Size (Model) (2)'!C:C,3*(ROW()-2)+3),"")</f>
        <v>2.9980602983465131E-2</v>
      </c>
      <c r="D247">
        <f>IF($A247&lt;&gt;"",INDEX('Size (Model) (2)'!D:D,3*(ROW()-2)+3),"")</f>
        <v>0</v>
      </c>
      <c r="E247">
        <f>IF($A247&lt;&gt;"",INDEX('Size (Model) (2)'!E:E,3*(ROW()-2)+3),"")</f>
        <v>8.9353372562796414E-3</v>
      </c>
      <c r="F247">
        <f>IF($A247&lt;&gt;"",INDEX('Size (Model) (2)'!F:F,3*(ROW()-2)+3),"")</f>
        <v>2.6211828252671276E-2</v>
      </c>
      <c r="G247">
        <f>IF($A247&lt;&gt;"",INDEX('Size (Model) (2)'!G:G,3*(ROW()-2)+3),"")</f>
        <v>-2.0025459183673468E-2</v>
      </c>
      <c r="H247">
        <f>IF($A247&lt;&gt;"",INDEX('Size (Model) (2)'!H:H,3*(ROW()-2)+3),"")</f>
        <v>0</v>
      </c>
      <c r="I247">
        <f>IF($A247&lt;&gt;"",INDEX('Size (Model) (2)'!I:I,3*(ROW()-2)+3),"")</f>
        <v>-0.05</v>
      </c>
      <c r="J247">
        <f>IF($A247&lt;&gt;"",INDEX('Size (Model) (2)'!J:J,3*(ROW()-2)+3),"")</f>
        <v>7.0567254495159069E-3</v>
      </c>
      <c r="K247">
        <f>IF($A247&lt;&gt;"",INDEX('Size (Model) (2)'!K:K,3*(ROW()-2)+3),"")</f>
        <v>0.05</v>
      </c>
      <c r="L247">
        <f>IF($A247&lt;&gt;"",INDEX('Size (Model) (2)'!L:L,3*(ROW()-2)+3),"")</f>
        <v>-3.0955328644596197E-2</v>
      </c>
      <c r="M247">
        <f>IF($A247&lt;&gt;"",INDEX('Size (Model) (2)'!M:M,3*(ROW()-2)+3),"")</f>
        <v>-2.1496401417525776E-2</v>
      </c>
      <c r="N247">
        <f>IF($A247&lt;&gt;"",INDEX('Size (Model) (2)'!N:N,3*(ROW()-2)+3),"")</f>
        <v>-2.8408050919618528E-2</v>
      </c>
      <c r="O247">
        <f>IF($A247&lt;&gt;"",INDEX('Size (Model) (2)'!O:O,3*(ROW()-2)+3),"")</f>
        <v>0</v>
      </c>
      <c r="P247">
        <f>IF($A247&lt;&gt;"",INDEX('Size (Model) (2)'!P:P,3*(ROW()-2)+3),"")</f>
        <v>0</v>
      </c>
      <c r="Q247">
        <f>IF($A247&lt;&gt;"",INDEX('Size (Model) (2)'!Q:Q,3*(ROW()-2)+3),"")</f>
        <v>-1.2899381602679718E-2</v>
      </c>
      <c r="R247">
        <f>IF($A247&lt;&gt;"",INDEX('Size (Model) (2)'!R:R,3*(ROW()-2)+3),"")</f>
        <v>2.2359715670024226E-2</v>
      </c>
      <c r="S247">
        <f>IF($A247&lt;&gt;"",INDEX('Size (Model) (2)'!S:S,3*(ROW()-2)+3),"")</f>
        <v>0</v>
      </c>
      <c r="T247">
        <f>IF($A247&lt;&gt;"",INDEX('Size (Model) (2)'!T:T,3*(ROW()-2)+3),"")</f>
        <v>0</v>
      </c>
      <c r="U247">
        <f>IF($A247&lt;&gt;"",INDEX('Size (Model) (2)'!U:U,3*(ROW()-2)+3),"")</f>
        <v>0.05</v>
      </c>
      <c r="V247">
        <f>IF($A247&lt;&gt;"",INDEX('Size (Model) (2)'!V:V,3*(ROW()-2)+3),"")</f>
        <v>2.1235878780934921E-2</v>
      </c>
      <c r="W247">
        <f>IF($A247&lt;&gt;"",INDEX('Size (Model) (2)'!W:W,3*(ROW()-2)+3),"")</f>
        <v>0</v>
      </c>
      <c r="X247">
        <f>IF($A247&lt;&gt;"",INDEX('Size (Model) (2)'!X:X,3*(ROW()-2)+3),"")</f>
        <v>0</v>
      </c>
      <c r="Y247">
        <f>IF($A247&lt;&gt;"",INDEX('Size (Model) (2)'!Y:Y,3*(ROW()-2)+3),"")</f>
        <v>0</v>
      </c>
      <c r="Z247">
        <f>IF($A247&lt;&gt;"",INDEX('Size (Model) (2)'!Z:Z,3*(ROW()-2)+3),"")</f>
        <v>0</v>
      </c>
    </row>
    <row r="248" spans="1:26" x14ac:dyDescent="0.2">
      <c r="A248" s="13">
        <f>IF(INDEX('Size (Model) (2)'!A:A,3*(ROW()-2)+2)&lt;&gt;"",INDEX('Size (Model) (2)'!A:A,3*(ROW()-2)+2),"")</f>
        <v>45600</v>
      </c>
      <c r="B248">
        <f>IF($A248&lt;&gt;"",INDEX('Size (Model) (2)'!B:B,3*(ROW()-2)+3),"")</f>
        <v>0</v>
      </c>
      <c r="C248">
        <f>IF($A248&lt;&gt;"",INDEX('Size (Model) (2)'!C:C,3*(ROW()-2)+3),"")</f>
        <v>2.9980602983465131E-2</v>
      </c>
      <c r="D248">
        <f>IF($A248&lt;&gt;"",INDEX('Size (Model) (2)'!D:D,3*(ROW()-2)+3),"")</f>
        <v>0</v>
      </c>
      <c r="E248">
        <f>IF($A248&lt;&gt;"",INDEX('Size (Model) (2)'!E:E,3*(ROW()-2)+3),"")</f>
        <v>8.9353372562796414E-3</v>
      </c>
      <c r="F248">
        <f>IF($A248&lt;&gt;"",INDEX('Size (Model) (2)'!F:F,3*(ROW()-2)+3),"")</f>
        <v>2.6211828252671276E-2</v>
      </c>
      <c r="G248">
        <f>IF($A248&lt;&gt;"",INDEX('Size (Model) (2)'!G:G,3*(ROW()-2)+3),"")</f>
        <v>-2.0025459183673468E-2</v>
      </c>
      <c r="H248">
        <f>IF($A248&lt;&gt;"",INDEX('Size (Model) (2)'!H:H,3*(ROW()-2)+3),"")</f>
        <v>0</v>
      </c>
      <c r="I248">
        <f>IF($A248&lt;&gt;"",INDEX('Size (Model) (2)'!I:I,3*(ROW()-2)+3),"")</f>
        <v>-0.05</v>
      </c>
      <c r="J248">
        <f>IF($A248&lt;&gt;"",INDEX('Size (Model) (2)'!J:J,3*(ROW()-2)+3),"")</f>
        <v>7.0567254495159069E-3</v>
      </c>
      <c r="K248">
        <f>IF($A248&lt;&gt;"",INDEX('Size (Model) (2)'!K:K,3*(ROW()-2)+3),"")</f>
        <v>0.05</v>
      </c>
      <c r="L248">
        <f>IF($A248&lt;&gt;"",INDEX('Size (Model) (2)'!L:L,3*(ROW()-2)+3),"")</f>
        <v>-3.0955328644596197E-2</v>
      </c>
      <c r="M248">
        <f>IF($A248&lt;&gt;"",INDEX('Size (Model) (2)'!M:M,3*(ROW()-2)+3),"")</f>
        <v>-2.1496401417525776E-2</v>
      </c>
      <c r="N248">
        <f>IF($A248&lt;&gt;"",INDEX('Size (Model) (2)'!N:N,3*(ROW()-2)+3),"")</f>
        <v>-2.8408050919618528E-2</v>
      </c>
      <c r="O248">
        <f>IF($A248&lt;&gt;"",INDEX('Size (Model) (2)'!O:O,3*(ROW()-2)+3),"")</f>
        <v>0</v>
      </c>
      <c r="P248">
        <f>IF($A248&lt;&gt;"",INDEX('Size (Model) (2)'!P:P,3*(ROW()-2)+3),"")</f>
        <v>0</v>
      </c>
      <c r="Q248">
        <f>IF($A248&lt;&gt;"",INDEX('Size (Model) (2)'!Q:Q,3*(ROW()-2)+3),"")</f>
        <v>-1.2899381602679718E-2</v>
      </c>
      <c r="R248">
        <f>IF($A248&lt;&gt;"",INDEX('Size (Model) (2)'!R:R,3*(ROW()-2)+3),"")</f>
        <v>2.2359715670024226E-2</v>
      </c>
      <c r="S248">
        <f>IF($A248&lt;&gt;"",INDEX('Size (Model) (2)'!S:S,3*(ROW()-2)+3),"")</f>
        <v>0</v>
      </c>
      <c r="T248">
        <f>IF($A248&lt;&gt;"",INDEX('Size (Model) (2)'!T:T,3*(ROW()-2)+3),"")</f>
        <v>0</v>
      </c>
      <c r="U248">
        <f>IF($A248&lt;&gt;"",INDEX('Size (Model) (2)'!U:U,3*(ROW()-2)+3),"")</f>
        <v>0.05</v>
      </c>
      <c r="V248">
        <f>IF($A248&lt;&gt;"",INDEX('Size (Model) (2)'!V:V,3*(ROW()-2)+3),"")</f>
        <v>2.1235878780934921E-2</v>
      </c>
      <c r="W248">
        <f>IF($A248&lt;&gt;"",INDEX('Size (Model) (2)'!W:W,3*(ROW()-2)+3),"")</f>
        <v>0</v>
      </c>
      <c r="X248">
        <f>IF($A248&lt;&gt;"",INDEX('Size (Model) (2)'!X:X,3*(ROW()-2)+3),"")</f>
        <v>0</v>
      </c>
      <c r="Y248">
        <f>IF($A248&lt;&gt;"",INDEX('Size (Model) (2)'!Y:Y,3*(ROW()-2)+3),"")</f>
        <v>0</v>
      </c>
      <c r="Z248">
        <f>IF($A248&lt;&gt;"",INDEX('Size (Model) (2)'!Z:Z,3*(ROW()-2)+3),"")</f>
        <v>0</v>
      </c>
    </row>
    <row r="249" spans="1:26" x14ac:dyDescent="0.2">
      <c r="A249" s="13">
        <f>IF(INDEX('Size (Model) (2)'!A:A,3*(ROW()-2)+2)&lt;&gt;"",INDEX('Size (Model) (2)'!A:A,3*(ROW()-2)+2),"")</f>
        <v>45601</v>
      </c>
      <c r="B249">
        <f>IF($A249&lt;&gt;"",INDEX('Size (Model) (2)'!B:B,3*(ROW()-2)+3),"")</f>
        <v>0</v>
      </c>
      <c r="C249">
        <f>IF($A249&lt;&gt;"",INDEX('Size (Model) (2)'!C:C,3*(ROW()-2)+3),"")</f>
        <v>2.9980602983465131E-2</v>
      </c>
      <c r="D249">
        <f>IF($A249&lt;&gt;"",INDEX('Size (Model) (2)'!D:D,3*(ROW()-2)+3),"")</f>
        <v>0</v>
      </c>
      <c r="E249">
        <f>IF($A249&lt;&gt;"",INDEX('Size (Model) (2)'!E:E,3*(ROW()-2)+3),"")</f>
        <v>8.9353372562796414E-3</v>
      </c>
      <c r="F249">
        <f>IF($A249&lt;&gt;"",INDEX('Size (Model) (2)'!F:F,3*(ROW()-2)+3),"")</f>
        <v>2.6211828252671276E-2</v>
      </c>
      <c r="G249">
        <f>IF($A249&lt;&gt;"",INDEX('Size (Model) (2)'!G:G,3*(ROW()-2)+3),"")</f>
        <v>-2.0025459183673468E-2</v>
      </c>
      <c r="H249">
        <f>IF($A249&lt;&gt;"",INDEX('Size (Model) (2)'!H:H,3*(ROW()-2)+3),"")</f>
        <v>0</v>
      </c>
      <c r="I249">
        <f>IF($A249&lt;&gt;"",INDEX('Size (Model) (2)'!I:I,3*(ROW()-2)+3),"")</f>
        <v>-0.05</v>
      </c>
      <c r="J249">
        <f>IF($A249&lt;&gt;"",INDEX('Size (Model) (2)'!J:J,3*(ROW()-2)+3),"")</f>
        <v>7.0567254495159069E-3</v>
      </c>
      <c r="K249">
        <f>IF($A249&lt;&gt;"",INDEX('Size (Model) (2)'!K:K,3*(ROW()-2)+3),"")</f>
        <v>0.05</v>
      </c>
      <c r="L249">
        <f>IF($A249&lt;&gt;"",INDEX('Size (Model) (2)'!L:L,3*(ROW()-2)+3),"")</f>
        <v>-3.0955328644596197E-2</v>
      </c>
      <c r="M249">
        <f>IF($A249&lt;&gt;"",INDEX('Size (Model) (2)'!M:M,3*(ROW()-2)+3),"")</f>
        <v>-2.1496401417525776E-2</v>
      </c>
      <c r="N249">
        <f>IF($A249&lt;&gt;"",INDEX('Size (Model) (2)'!N:N,3*(ROW()-2)+3),"")</f>
        <v>-2.8408050919618528E-2</v>
      </c>
      <c r="O249">
        <f>IF($A249&lt;&gt;"",INDEX('Size (Model) (2)'!O:O,3*(ROW()-2)+3),"")</f>
        <v>0</v>
      </c>
      <c r="P249">
        <f>IF($A249&lt;&gt;"",INDEX('Size (Model) (2)'!P:P,3*(ROW()-2)+3),"")</f>
        <v>0</v>
      </c>
      <c r="Q249">
        <f>IF($A249&lt;&gt;"",INDEX('Size (Model) (2)'!Q:Q,3*(ROW()-2)+3),"")</f>
        <v>-1.2899381602679718E-2</v>
      </c>
      <c r="R249">
        <f>IF($A249&lt;&gt;"",INDEX('Size (Model) (2)'!R:R,3*(ROW()-2)+3),"")</f>
        <v>2.2359715670024226E-2</v>
      </c>
      <c r="S249">
        <f>IF($A249&lt;&gt;"",INDEX('Size (Model) (2)'!S:S,3*(ROW()-2)+3),"")</f>
        <v>0</v>
      </c>
      <c r="T249">
        <f>IF($A249&lt;&gt;"",INDEX('Size (Model) (2)'!T:T,3*(ROW()-2)+3),"")</f>
        <v>0</v>
      </c>
      <c r="U249">
        <f>IF($A249&lt;&gt;"",INDEX('Size (Model) (2)'!U:U,3*(ROW()-2)+3),"")</f>
        <v>0.05</v>
      </c>
      <c r="V249">
        <f>IF($A249&lt;&gt;"",INDEX('Size (Model) (2)'!V:V,3*(ROW()-2)+3),"")</f>
        <v>2.1235878780934921E-2</v>
      </c>
      <c r="W249">
        <f>IF($A249&lt;&gt;"",INDEX('Size (Model) (2)'!W:W,3*(ROW()-2)+3),"")</f>
        <v>0</v>
      </c>
      <c r="X249">
        <f>IF($A249&lt;&gt;"",INDEX('Size (Model) (2)'!X:X,3*(ROW()-2)+3),"")</f>
        <v>0</v>
      </c>
      <c r="Y249">
        <f>IF($A249&lt;&gt;"",INDEX('Size (Model) (2)'!Y:Y,3*(ROW()-2)+3),"")</f>
        <v>0</v>
      </c>
      <c r="Z249">
        <f>IF($A249&lt;&gt;"",INDEX('Size (Model) (2)'!Z:Z,3*(ROW()-2)+3),"")</f>
        <v>0</v>
      </c>
    </row>
    <row r="250" spans="1:26" x14ac:dyDescent="0.2">
      <c r="A250" s="13">
        <f>IF(INDEX('Size (Model) (2)'!A:A,3*(ROW()-2)+2)&lt;&gt;"",INDEX('Size (Model) (2)'!A:A,3*(ROW()-2)+2),"")</f>
        <v>45602</v>
      </c>
      <c r="B250">
        <f>IF($A250&lt;&gt;"",INDEX('Size (Model) (2)'!B:B,3*(ROW()-2)+3),"")</f>
        <v>0</v>
      </c>
      <c r="C250">
        <f>IF($A250&lt;&gt;"",INDEX('Size (Model) (2)'!C:C,3*(ROW()-2)+3),"")</f>
        <v>2.9980602983465131E-2</v>
      </c>
      <c r="D250">
        <f>IF($A250&lt;&gt;"",INDEX('Size (Model) (2)'!D:D,3*(ROW()-2)+3),"")</f>
        <v>0</v>
      </c>
      <c r="E250">
        <f>IF($A250&lt;&gt;"",INDEX('Size (Model) (2)'!E:E,3*(ROW()-2)+3),"")</f>
        <v>8.9353372562796414E-3</v>
      </c>
      <c r="F250">
        <f>IF($A250&lt;&gt;"",INDEX('Size (Model) (2)'!F:F,3*(ROW()-2)+3),"")</f>
        <v>2.6211828252671276E-2</v>
      </c>
      <c r="G250">
        <f>IF($A250&lt;&gt;"",INDEX('Size (Model) (2)'!G:G,3*(ROW()-2)+3),"")</f>
        <v>-2.0025459183673468E-2</v>
      </c>
      <c r="H250">
        <f>IF($A250&lt;&gt;"",INDEX('Size (Model) (2)'!H:H,3*(ROW()-2)+3),"")</f>
        <v>0</v>
      </c>
      <c r="I250">
        <f>IF($A250&lt;&gt;"",INDEX('Size (Model) (2)'!I:I,3*(ROW()-2)+3),"")</f>
        <v>-0.05</v>
      </c>
      <c r="J250">
        <f>IF($A250&lt;&gt;"",INDEX('Size (Model) (2)'!J:J,3*(ROW()-2)+3),"")</f>
        <v>7.0567254495159069E-3</v>
      </c>
      <c r="K250">
        <f>IF($A250&lt;&gt;"",INDEX('Size (Model) (2)'!K:K,3*(ROW()-2)+3),"")</f>
        <v>0.05</v>
      </c>
      <c r="L250">
        <f>IF($A250&lt;&gt;"",INDEX('Size (Model) (2)'!L:L,3*(ROW()-2)+3),"")</f>
        <v>-3.0955328644596197E-2</v>
      </c>
      <c r="M250">
        <f>IF($A250&lt;&gt;"",INDEX('Size (Model) (2)'!M:M,3*(ROW()-2)+3),"")</f>
        <v>-2.1496401417525776E-2</v>
      </c>
      <c r="N250">
        <f>IF($A250&lt;&gt;"",INDEX('Size (Model) (2)'!N:N,3*(ROW()-2)+3),"")</f>
        <v>-2.8408050919618528E-2</v>
      </c>
      <c r="O250">
        <f>IF($A250&lt;&gt;"",INDEX('Size (Model) (2)'!O:O,3*(ROW()-2)+3),"")</f>
        <v>0</v>
      </c>
      <c r="P250">
        <f>IF($A250&lt;&gt;"",INDEX('Size (Model) (2)'!P:P,3*(ROW()-2)+3),"")</f>
        <v>0</v>
      </c>
      <c r="Q250">
        <f>IF($A250&lt;&gt;"",INDEX('Size (Model) (2)'!Q:Q,3*(ROW()-2)+3),"")</f>
        <v>-1.2899381602679718E-2</v>
      </c>
      <c r="R250">
        <f>IF($A250&lt;&gt;"",INDEX('Size (Model) (2)'!R:R,3*(ROW()-2)+3),"")</f>
        <v>2.2359715670024226E-2</v>
      </c>
      <c r="S250">
        <f>IF($A250&lt;&gt;"",INDEX('Size (Model) (2)'!S:S,3*(ROW()-2)+3),"")</f>
        <v>0</v>
      </c>
      <c r="T250">
        <f>IF($A250&lt;&gt;"",INDEX('Size (Model) (2)'!T:T,3*(ROW()-2)+3),"")</f>
        <v>0</v>
      </c>
      <c r="U250">
        <f>IF($A250&lt;&gt;"",INDEX('Size (Model) (2)'!U:U,3*(ROW()-2)+3),"")</f>
        <v>0.05</v>
      </c>
      <c r="V250">
        <f>IF($A250&lt;&gt;"",INDEX('Size (Model) (2)'!V:V,3*(ROW()-2)+3),"")</f>
        <v>2.1235878780934921E-2</v>
      </c>
      <c r="W250">
        <f>IF($A250&lt;&gt;"",INDEX('Size (Model) (2)'!W:W,3*(ROW()-2)+3),"")</f>
        <v>0</v>
      </c>
      <c r="X250">
        <f>IF($A250&lt;&gt;"",INDEX('Size (Model) (2)'!X:X,3*(ROW()-2)+3),"")</f>
        <v>0</v>
      </c>
      <c r="Y250">
        <f>IF($A250&lt;&gt;"",INDEX('Size (Model) (2)'!Y:Y,3*(ROW()-2)+3),"")</f>
        <v>0</v>
      </c>
      <c r="Z250">
        <f>IF($A250&lt;&gt;"",INDEX('Size (Model) (2)'!Z:Z,3*(ROW()-2)+3),"")</f>
        <v>0</v>
      </c>
    </row>
    <row r="251" spans="1:26" x14ac:dyDescent="0.2">
      <c r="A251" s="13">
        <f>IF(INDEX('Size (Model) (2)'!A:A,3*(ROW()-2)+2)&lt;&gt;"",INDEX('Size (Model) (2)'!A:A,3*(ROW()-2)+2),"")</f>
        <v>45603</v>
      </c>
      <c r="B251">
        <f>IF($A251&lt;&gt;"",INDEX('Size (Model) (2)'!B:B,3*(ROW()-2)+3),"")</f>
        <v>0</v>
      </c>
      <c r="C251">
        <f>IF($A251&lt;&gt;"",INDEX('Size (Model) (2)'!C:C,3*(ROW()-2)+3),"")</f>
        <v>2.9980602983465131E-2</v>
      </c>
      <c r="D251">
        <f>IF($A251&lt;&gt;"",INDEX('Size (Model) (2)'!D:D,3*(ROW()-2)+3),"")</f>
        <v>0</v>
      </c>
      <c r="E251">
        <f>IF($A251&lt;&gt;"",INDEX('Size (Model) (2)'!E:E,3*(ROW()-2)+3),"")</f>
        <v>8.9353372562796414E-3</v>
      </c>
      <c r="F251">
        <f>IF($A251&lt;&gt;"",INDEX('Size (Model) (2)'!F:F,3*(ROW()-2)+3),"")</f>
        <v>2.6211828252671276E-2</v>
      </c>
      <c r="G251">
        <f>IF($A251&lt;&gt;"",INDEX('Size (Model) (2)'!G:G,3*(ROW()-2)+3),"")</f>
        <v>-2.0025459183673468E-2</v>
      </c>
      <c r="H251">
        <f>IF($A251&lt;&gt;"",INDEX('Size (Model) (2)'!H:H,3*(ROW()-2)+3),"")</f>
        <v>0</v>
      </c>
      <c r="I251">
        <f>IF($A251&lt;&gt;"",INDEX('Size (Model) (2)'!I:I,3*(ROW()-2)+3),"")</f>
        <v>-0.05</v>
      </c>
      <c r="J251">
        <f>IF($A251&lt;&gt;"",INDEX('Size (Model) (2)'!J:J,3*(ROW()-2)+3),"")</f>
        <v>7.0567254495159069E-3</v>
      </c>
      <c r="K251">
        <f>IF($A251&lt;&gt;"",INDEX('Size (Model) (2)'!K:K,3*(ROW()-2)+3),"")</f>
        <v>0.05</v>
      </c>
      <c r="L251">
        <f>IF($A251&lt;&gt;"",INDEX('Size (Model) (2)'!L:L,3*(ROW()-2)+3),"")</f>
        <v>-3.0955328644596197E-2</v>
      </c>
      <c r="M251">
        <f>IF($A251&lt;&gt;"",INDEX('Size (Model) (2)'!M:M,3*(ROW()-2)+3),"")</f>
        <v>-2.1496401417525776E-2</v>
      </c>
      <c r="N251">
        <f>IF($A251&lt;&gt;"",INDEX('Size (Model) (2)'!N:N,3*(ROW()-2)+3),"")</f>
        <v>-2.8408050919618528E-2</v>
      </c>
      <c r="O251">
        <f>IF($A251&lt;&gt;"",INDEX('Size (Model) (2)'!O:O,3*(ROW()-2)+3),"")</f>
        <v>0</v>
      </c>
      <c r="P251">
        <f>IF($A251&lt;&gt;"",INDEX('Size (Model) (2)'!P:P,3*(ROW()-2)+3),"")</f>
        <v>0</v>
      </c>
      <c r="Q251">
        <f>IF($A251&lt;&gt;"",INDEX('Size (Model) (2)'!Q:Q,3*(ROW()-2)+3),"")</f>
        <v>-1.2899381602679718E-2</v>
      </c>
      <c r="R251">
        <f>IF($A251&lt;&gt;"",INDEX('Size (Model) (2)'!R:R,3*(ROW()-2)+3),"")</f>
        <v>2.2359715670024226E-2</v>
      </c>
      <c r="S251">
        <f>IF($A251&lt;&gt;"",INDEX('Size (Model) (2)'!S:S,3*(ROW()-2)+3),"")</f>
        <v>0</v>
      </c>
      <c r="T251">
        <f>IF($A251&lt;&gt;"",INDEX('Size (Model) (2)'!T:T,3*(ROW()-2)+3),"")</f>
        <v>0</v>
      </c>
      <c r="U251">
        <f>IF($A251&lt;&gt;"",INDEX('Size (Model) (2)'!U:U,3*(ROW()-2)+3),"")</f>
        <v>0.05</v>
      </c>
      <c r="V251">
        <f>IF($A251&lt;&gt;"",INDEX('Size (Model) (2)'!V:V,3*(ROW()-2)+3),"")</f>
        <v>2.1235878780934921E-2</v>
      </c>
      <c r="W251">
        <f>IF($A251&lt;&gt;"",INDEX('Size (Model) (2)'!W:W,3*(ROW()-2)+3),"")</f>
        <v>0</v>
      </c>
      <c r="X251">
        <f>IF($A251&lt;&gt;"",INDEX('Size (Model) (2)'!X:X,3*(ROW()-2)+3),"")</f>
        <v>0</v>
      </c>
      <c r="Y251">
        <f>IF($A251&lt;&gt;"",INDEX('Size (Model) (2)'!Y:Y,3*(ROW()-2)+3),"")</f>
        <v>0</v>
      </c>
      <c r="Z251">
        <f>IF($A251&lt;&gt;"",INDEX('Size (Model) (2)'!Z:Z,3*(ROW()-2)+3),"")</f>
        <v>0</v>
      </c>
    </row>
    <row r="252" spans="1:26" x14ac:dyDescent="0.2">
      <c r="A252" s="13" t="str">
        <f>IF(INDEX('Size (Model) (2)'!A:A,3*(ROW()-2)+2)&lt;&gt;"",INDEX('Size (Model) (2)'!A:A,3*(ROW()-2)+2),"")</f>
        <v/>
      </c>
    </row>
    <row r="253" spans="1:26" x14ac:dyDescent="0.2">
      <c r="A253" s="13" t="str">
        <f>IF(INDEX('Size (Model) (2)'!A:A,3*(ROW()-2)+2)&lt;&gt;"",INDEX('Size (Model) (2)'!A:A,3*(ROW()-2)+2),"")</f>
        <v/>
      </c>
    </row>
    <row r="254" spans="1:26" x14ac:dyDescent="0.2">
      <c r="A254" s="13" t="str">
        <f>IF(INDEX('Size (Model) (2)'!A:A,3*(ROW()-2)+2)&lt;&gt;"",INDEX('Size (Model) (2)'!A:A,3*(ROW()-2)+2),"")</f>
        <v/>
      </c>
    </row>
    <row r="255" spans="1:26" x14ac:dyDescent="0.2">
      <c r="A255" s="13" t="str">
        <f>IF(INDEX('Size (Model) (2)'!A:A,3*(ROW()-2)+2)&lt;&gt;"",INDEX('Size (Model) (2)'!A:A,3*(ROW()-2)+2),"")</f>
        <v/>
      </c>
    </row>
    <row r="256" spans="1:26" x14ac:dyDescent="0.2">
      <c r="A256" s="13" t="str">
        <f>IF(INDEX('Size (Model) (2)'!A:A,3*(ROW()-2)+2)&lt;&gt;"",INDEX('Size (Model) (2)'!A:A,3*(ROW()-2)+2),"")</f>
        <v/>
      </c>
    </row>
    <row r="257" spans="1:1" x14ac:dyDescent="0.2">
      <c r="A257" s="13" t="str">
        <f>IF(INDEX('Size (Model) (2)'!A:A,3*(ROW()-2)+2)&lt;&gt;"",INDEX('Size (Model) (2)'!A:A,3*(ROW()-2)+2),"")</f>
        <v/>
      </c>
    </row>
    <row r="258" spans="1:1" x14ac:dyDescent="0.2">
      <c r="A258" s="13" t="str">
        <f>IF(INDEX('Size (Model) (2)'!A:A,3*(ROW()-2)+2)&lt;&gt;"",INDEX('Size (Model) (2)'!A:A,3*(ROW()-2)+2),"")</f>
        <v/>
      </c>
    </row>
    <row r="259" spans="1:1" x14ac:dyDescent="0.2">
      <c r="A259" s="13" t="str">
        <f>IF(INDEX('Size (Model) (2)'!A:A,3*(ROW()-2)+2)&lt;&gt;"",INDEX('Size (Model) (2)'!A:A,3*(ROW()-2)+2),"")</f>
        <v/>
      </c>
    </row>
    <row r="260" spans="1:1" x14ac:dyDescent="0.2">
      <c r="A260" s="13" t="str">
        <f>IF(INDEX('Size (Model) (2)'!A:A,3*(ROW()-2)+2)&lt;&gt;"",INDEX('Size (Model) (2)'!A:A,3*(ROW()-2)+2),"")</f>
        <v/>
      </c>
    </row>
    <row r="261" spans="1:1" x14ac:dyDescent="0.2">
      <c r="A261" s="13" t="str">
        <f>IF(INDEX('Size (Model) (2)'!A:A,3*(ROW()-2)+2)&lt;&gt;"",INDEX('Size (Model) (2)'!A:A,3*(ROW()-2)+2),"")</f>
        <v/>
      </c>
    </row>
    <row r="262" spans="1:1" x14ac:dyDescent="0.2">
      <c r="A262" s="13" t="str">
        <f>IF(INDEX('Size (Model) (2)'!A:A,3*(ROW()-2)+2)&lt;&gt;"",INDEX('Size (Model) (2)'!A:A,3*(ROW()-2)+2),"")</f>
        <v/>
      </c>
    </row>
    <row r="263" spans="1:1" x14ac:dyDescent="0.2">
      <c r="A263" s="13" t="str">
        <f>IF(INDEX('Size (Model) (2)'!A:A,3*(ROW()-2)+2)&lt;&gt;"",INDEX('Size (Model) (2)'!A:A,3*(ROW()-2)+2),"")</f>
        <v/>
      </c>
    </row>
    <row r="264" spans="1:1" x14ac:dyDescent="0.2">
      <c r="A264" s="13" t="str">
        <f>IF(INDEX('Size (Model) (2)'!A:A,3*(ROW()-2)+2)&lt;&gt;"",INDEX('Size (Model) (2)'!A:A,3*(ROW()-2)+2),"")</f>
        <v/>
      </c>
    </row>
    <row r="265" spans="1:1" x14ac:dyDescent="0.2">
      <c r="A265" s="13" t="str">
        <f>IF(INDEX('Size (Model) (2)'!A:A,3*(ROW()-2)+2)&lt;&gt;"",INDEX('Size (Model) (2)'!A:A,3*(ROW()-2)+2),"")</f>
        <v/>
      </c>
    </row>
    <row r="266" spans="1:1" x14ac:dyDescent="0.2">
      <c r="A266" s="13" t="str">
        <f>IF(INDEX('Size (Model) (2)'!A:A,3*(ROW()-2)+2)&lt;&gt;"",INDEX('Size (Model) (2)'!A:A,3*(ROW()-2)+2),"")</f>
        <v/>
      </c>
    </row>
    <row r="267" spans="1:1" x14ac:dyDescent="0.2">
      <c r="A267" s="13" t="str">
        <f>IF(INDEX('Size (Model) (2)'!A:A,3*(ROW()-2)+2)&lt;&gt;"",INDEX('Size (Model) (2)'!A:A,3*(ROW()-2)+2),"")</f>
        <v/>
      </c>
    </row>
    <row r="268" spans="1:1" x14ac:dyDescent="0.2">
      <c r="A268" s="13" t="str">
        <f>IF(INDEX('Size (Model) (2)'!A:A,3*(ROW()-2)+2)&lt;&gt;"",INDEX('Size (Model) (2)'!A:A,3*(ROW()-2)+2),"")</f>
        <v/>
      </c>
    </row>
    <row r="269" spans="1:1" x14ac:dyDescent="0.2">
      <c r="A269" s="13" t="str">
        <f>IF(INDEX('Size (Model) (2)'!A:A,3*(ROW()-2)+2)&lt;&gt;"",INDEX('Size (Model) (2)'!A:A,3*(ROW()-2)+2),"")</f>
        <v/>
      </c>
    </row>
    <row r="270" spans="1:1" x14ac:dyDescent="0.2">
      <c r="A270" s="13" t="str">
        <f>IF(INDEX('Size (Model) (2)'!A:A,3*(ROW()-2)+2)&lt;&gt;"",INDEX('Size (Model) (2)'!A:A,3*(ROW()-2)+2),"")</f>
        <v/>
      </c>
    </row>
    <row r="271" spans="1:1" x14ac:dyDescent="0.2">
      <c r="A271" s="13" t="str">
        <f>IF(INDEX('Size (Model) (2)'!A:A,3*(ROW()-2)+2)&lt;&gt;"",INDEX('Size (Model) (2)'!A:A,3*(ROW()-2)+2),"")</f>
        <v/>
      </c>
    </row>
    <row r="272" spans="1:1" x14ac:dyDescent="0.2">
      <c r="A272" s="13" t="str">
        <f>IF(INDEX('Size (Model) (2)'!A:A,3*(ROW()-2)+2)&lt;&gt;"",INDEX('Size (Model) (2)'!A:A,3*(ROW()-2)+2),"")</f>
        <v/>
      </c>
    </row>
    <row r="273" spans="1:1" x14ac:dyDescent="0.2">
      <c r="A273" s="13" t="str">
        <f>IF(INDEX('Size (Model) (2)'!A:A,3*(ROW()-2)+2)&lt;&gt;"",INDEX('Size (Model) (2)'!A:A,3*(ROW()-2)+2),"")</f>
        <v/>
      </c>
    </row>
    <row r="274" spans="1:1" x14ac:dyDescent="0.2">
      <c r="A274" s="13" t="str">
        <f>IF(INDEX('Size (Model) (2)'!A:A,3*(ROW()-2)+2)&lt;&gt;"",INDEX('Size (Model) (2)'!A:A,3*(ROW()-2)+2),"")</f>
        <v/>
      </c>
    </row>
    <row r="275" spans="1:1" x14ac:dyDescent="0.2">
      <c r="A275" s="13" t="str">
        <f>IF(INDEX('Size (Model) (2)'!A:A,3*(ROW()-2)+2)&lt;&gt;"",INDEX('Size (Model) (2)'!A:A,3*(ROW()-2)+2),"")</f>
        <v/>
      </c>
    </row>
    <row r="276" spans="1:1" x14ac:dyDescent="0.2">
      <c r="A276" s="13" t="str">
        <f>IF(INDEX('Size (Model) (2)'!A:A,3*(ROW()-2)+2)&lt;&gt;"",INDEX('Size (Model) (2)'!A:A,3*(ROW()-2)+2),"")</f>
        <v/>
      </c>
    </row>
    <row r="277" spans="1:1" x14ac:dyDescent="0.2">
      <c r="A277" s="13" t="str">
        <f>IF(INDEX('Size (Model) (2)'!A:A,3*(ROW()-2)+2)&lt;&gt;"",INDEX('Size (Model) (2)'!A:A,3*(ROW()-2)+2),"")</f>
        <v/>
      </c>
    </row>
    <row r="278" spans="1:1" x14ac:dyDescent="0.2">
      <c r="A278" s="13" t="str">
        <f>IF(INDEX('Size (Model) (2)'!A:A,3*(ROW()-2)+2)&lt;&gt;"",INDEX('Size (Model) (2)'!A:A,3*(ROW()-2)+2),"")</f>
        <v/>
      </c>
    </row>
    <row r="279" spans="1:1" x14ac:dyDescent="0.2">
      <c r="A279" s="13" t="str">
        <f>IF(INDEX('Size (Model) (2)'!A:A,3*(ROW()-2)+2)&lt;&gt;"",INDEX('Size (Model) (2)'!A:A,3*(ROW()-2)+2),"")</f>
        <v/>
      </c>
    </row>
    <row r="280" spans="1:1" x14ac:dyDescent="0.2">
      <c r="A280" s="13" t="str">
        <f>IF(INDEX('Size (Model) (2)'!A:A,3*(ROW()-2)+2)&lt;&gt;"",INDEX('Size (Model) (2)'!A:A,3*(ROW()-2)+2),"")</f>
        <v/>
      </c>
    </row>
    <row r="281" spans="1:1" x14ac:dyDescent="0.2">
      <c r="A281" s="13" t="str">
        <f>IF(INDEX('Size (Model) (2)'!A:A,3*(ROW()-2)+2)&lt;&gt;"",INDEX('Size (Model) (2)'!A:A,3*(ROW()-2)+2),"")</f>
        <v/>
      </c>
    </row>
    <row r="282" spans="1:1" x14ac:dyDescent="0.2">
      <c r="A282" s="13" t="str">
        <f>IF(INDEX('Size (Model) (2)'!A:A,3*(ROW()-2)+2)&lt;&gt;"",INDEX('Size (Model) (2)'!A:A,3*(ROW()-2)+2),"")</f>
        <v/>
      </c>
    </row>
    <row r="283" spans="1:1" x14ac:dyDescent="0.2">
      <c r="A283" s="13" t="str">
        <f>IF(INDEX('Size (Model) (2)'!A:A,3*(ROW()-2)+2)&lt;&gt;"",INDEX('Size (Model) (2)'!A:A,3*(ROW()-2)+2),"")</f>
        <v/>
      </c>
    </row>
    <row r="284" spans="1:1" x14ac:dyDescent="0.2">
      <c r="A284" s="13" t="str">
        <f>IF(INDEX('Size (Model) (2)'!A:A,3*(ROW()-2)+2)&lt;&gt;"",INDEX('Size (Model) (2)'!A:A,3*(ROW()-2)+2),"")</f>
        <v/>
      </c>
    </row>
    <row r="285" spans="1:1" x14ac:dyDescent="0.2">
      <c r="A285" s="13" t="str">
        <f>IF(INDEX('Size (Model) (2)'!A:A,3*(ROW()-2)+2)&lt;&gt;"",INDEX('Size (Model) (2)'!A:A,3*(ROW()-2)+2),"")</f>
        <v/>
      </c>
    </row>
    <row r="286" spans="1:1" x14ac:dyDescent="0.2">
      <c r="A286" s="13" t="str">
        <f>IF(INDEX('Size (Model) (2)'!A:A,3*(ROW()-2)+2)&lt;&gt;"",INDEX('Size (Model) (2)'!A:A,3*(ROW()-2)+2),"")</f>
        <v/>
      </c>
    </row>
    <row r="287" spans="1:1" x14ac:dyDescent="0.2">
      <c r="A287" s="13" t="str">
        <f>IF(INDEX('Size (Model) (2)'!A:A,3*(ROW()-2)+2)&lt;&gt;"",INDEX('Size (Model) (2)'!A:A,3*(ROW()-2)+2),"")</f>
        <v/>
      </c>
    </row>
    <row r="288" spans="1:1" x14ac:dyDescent="0.2">
      <c r="A288" s="13" t="str">
        <f>IF(INDEX('Size (Model) (2)'!A:A,3*(ROW()-2)+2)&lt;&gt;"",INDEX('Size (Model) (2)'!A:A,3*(ROW()-2)+2),"")</f>
        <v/>
      </c>
    </row>
    <row r="289" spans="1:1" x14ac:dyDescent="0.2">
      <c r="A289" s="13" t="str">
        <f>IF(INDEX('Size (Model) (2)'!A:A,3*(ROW()-2)+2)&lt;&gt;"",INDEX('Size (Model) (2)'!A:A,3*(ROW()-2)+2),"")</f>
        <v/>
      </c>
    </row>
    <row r="290" spans="1:1" x14ac:dyDescent="0.2">
      <c r="A290" s="13" t="str">
        <f>IF(INDEX('Size (Model) (2)'!A:A,3*(ROW()-2)+2)&lt;&gt;"",INDEX('Size (Model) (2)'!A:A,3*(ROW()-2)+2),"")</f>
        <v/>
      </c>
    </row>
    <row r="291" spans="1:1" x14ac:dyDescent="0.2">
      <c r="A291" s="13" t="str">
        <f>IF(INDEX('Size (Model) (2)'!A:A,3*(ROW()-2)+2)&lt;&gt;"",INDEX('Size (Model) (2)'!A:A,3*(ROW()-2)+2),"")</f>
        <v/>
      </c>
    </row>
    <row r="292" spans="1:1" x14ac:dyDescent="0.2">
      <c r="A292" s="13" t="str">
        <f>IF(INDEX('Size (Model) (2)'!A:A,3*(ROW()-2)+2)&lt;&gt;"",INDEX('Size (Model) (2)'!A:A,3*(ROW()-2)+2),"")</f>
        <v/>
      </c>
    </row>
    <row r="293" spans="1:1" x14ac:dyDescent="0.2">
      <c r="A293" s="13" t="str">
        <f>IF(INDEX('Size (Model) (2)'!A:A,3*(ROW()-2)+2)&lt;&gt;"",INDEX('Size (Model) (2)'!A:A,3*(ROW()-2)+2),"")</f>
        <v/>
      </c>
    </row>
    <row r="294" spans="1:1" x14ac:dyDescent="0.2">
      <c r="A294" s="13" t="str">
        <f>IF(INDEX('Size (Model) (2)'!A:A,3*(ROW()-2)+2)&lt;&gt;"",INDEX('Size (Model) (2)'!A:A,3*(ROW()-2)+2),"")</f>
        <v/>
      </c>
    </row>
    <row r="295" spans="1:1" x14ac:dyDescent="0.2">
      <c r="A295" s="13" t="str">
        <f>IF(INDEX('Size (Model) (2)'!A:A,3*(ROW()-2)+2)&lt;&gt;"",INDEX('Size (Model) (2)'!A:A,3*(ROW()-2)+2),"")</f>
        <v/>
      </c>
    </row>
    <row r="296" spans="1:1" x14ac:dyDescent="0.2">
      <c r="A296" s="13" t="str">
        <f>IF(INDEX('Size (Model) (2)'!A:A,3*(ROW()-2)+2)&lt;&gt;"",INDEX('Size (Model) (2)'!A:A,3*(ROW()-2)+2),"")</f>
        <v/>
      </c>
    </row>
    <row r="297" spans="1:1" x14ac:dyDescent="0.2">
      <c r="A297" s="13" t="str">
        <f>IF(INDEX('Size (Model) (2)'!A:A,3*(ROW()-2)+2)&lt;&gt;"",INDEX('Size (Model) (2)'!A:A,3*(ROW()-2)+2),"")</f>
        <v/>
      </c>
    </row>
    <row r="298" spans="1:1" x14ac:dyDescent="0.2">
      <c r="A298" s="13" t="str">
        <f>IF(INDEX('Size (Model) (2)'!A:A,3*(ROW()-2)+2)&lt;&gt;"",INDEX('Size (Model) (2)'!A:A,3*(ROW()-2)+2),"")</f>
        <v/>
      </c>
    </row>
    <row r="299" spans="1:1" x14ac:dyDescent="0.2">
      <c r="A299" s="13" t="str">
        <f>IF(INDEX('Size (Model) (2)'!A:A,3*(ROW()-2)+2)&lt;&gt;"",INDEX('Size (Model) (2)'!A:A,3*(ROW()-2)+2),"")</f>
        <v/>
      </c>
    </row>
    <row r="300" spans="1:1" x14ac:dyDescent="0.2">
      <c r="A300" s="13" t="str">
        <f>IF(INDEX('Size (Model) (2)'!A:A,3*(ROW()-2)+2)&lt;&gt;"",INDEX('Size (Model) (2)'!A:A,3*(ROW()-2)+2),"")</f>
        <v/>
      </c>
    </row>
    <row r="301" spans="1:1" x14ac:dyDescent="0.2">
      <c r="A301" s="13" t="str">
        <f>IF(INDEX('Size (Model) (2)'!A:A,3*(ROW()-2)+2)&lt;&gt;"",INDEX('Size (Model) (2)'!A:A,3*(ROW()-2)+2),"")</f>
        <v/>
      </c>
    </row>
    <row r="302" spans="1:1" x14ac:dyDescent="0.2">
      <c r="A302" s="13" t="str">
        <f>IF(INDEX('Size (Model) (2)'!A:A,3*(ROW()-2)+2)&lt;&gt;"",INDEX('Size (Model) (2)'!A:A,3*(ROW()-2)+2),"")</f>
        <v/>
      </c>
    </row>
    <row r="303" spans="1:1" x14ac:dyDescent="0.2">
      <c r="A303" s="13" t="str">
        <f>IF(INDEX('Size (Model) (2)'!A:A,3*(ROW()-2)+2)&lt;&gt;"",INDEX('Size (Model) (2)'!A:A,3*(ROW()-2)+2),"")</f>
        <v/>
      </c>
    </row>
    <row r="304" spans="1:1" x14ac:dyDescent="0.2">
      <c r="A304" s="13" t="str">
        <f>IF(INDEX('Size (Model) (2)'!A:A,3*(ROW()-2)+2)&lt;&gt;"",INDEX('Size (Model) (2)'!A:A,3*(ROW()-2)+2),"")</f>
        <v/>
      </c>
    </row>
    <row r="305" spans="1:1" x14ac:dyDescent="0.2">
      <c r="A305" s="13" t="str">
        <f>IF(INDEX('Size (Model) (2)'!A:A,3*(ROW()-2)+2)&lt;&gt;"",INDEX('Size (Model) (2)'!A:A,3*(ROW()-2)+2),"")</f>
        <v/>
      </c>
    </row>
    <row r="306" spans="1:1" x14ac:dyDescent="0.2">
      <c r="A306" s="13" t="str">
        <f>IF(INDEX('Size (Model) (2)'!A:A,3*(ROW()-2)+2)&lt;&gt;"",INDEX('Size (Model) (2)'!A:A,3*(ROW()-2)+2),"")</f>
        <v/>
      </c>
    </row>
    <row r="307" spans="1:1" x14ac:dyDescent="0.2">
      <c r="A307" s="13" t="str">
        <f>IF(INDEX('Size (Model) (2)'!A:A,3*(ROW()-2)+2)&lt;&gt;"",INDEX('Size (Model) (2)'!A:A,3*(ROW()-2)+2),"")</f>
        <v/>
      </c>
    </row>
    <row r="308" spans="1:1" x14ac:dyDescent="0.2">
      <c r="A308" s="13" t="str">
        <f>IF(INDEX('Size (Model) (2)'!A:A,3*(ROW()-2)+2)&lt;&gt;"",INDEX('Size (Model) (2)'!A:A,3*(ROW()-2)+2),"")</f>
        <v/>
      </c>
    </row>
    <row r="309" spans="1:1" x14ac:dyDescent="0.2">
      <c r="A309" s="13" t="str">
        <f>IF(INDEX('Size (Model) (2)'!A:A,3*(ROW()-2)+2)&lt;&gt;"",INDEX('Size (Model) (2)'!A:A,3*(ROW()-2)+2),"")</f>
        <v/>
      </c>
    </row>
    <row r="310" spans="1:1" x14ac:dyDescent="0.2">
      <c r="A310" s="13" t="str">
        <f>IF(INDEX('Size (Model) (2)'!A:A,3*(ROW()-2)+2)&lt;&gt;"",INDEX('Size (Model) (2)'!A:A,3*(ROW()-2)+2),"")</f>
        <v/>
      </c>
    </row>
    <row r="311" spans="1:1" x14ac:dyDescent="0.2">
      <c r="A311" s="13" t="str">
        <f>IF(INDEX('Size (Model) (2)'!A:A,3*(ROW()-2)+2)&lt;&gt;"",INDEX('Size (Model) (2)'!A:A,3*(ROW()-2)+2),"")</f>
        <v/>
      </c>
    </row>
    <row r="312" spans="1:1" x14ac:dyDescent="0.2">
      <c r="A312" s="13" t="str">
        <f>IF(INDEX('Size (Model) (2)'!A:A,3*(ROW()-2)+2)&lt;&gt;"",INDEX('Size (Model) (2)'!A:A,3*(ROW()-2)+2),"")</f>
        <v/>
      </c>
    </row>
    <row r="313" spans="1:1" x14ac:dyDescent="0.2">
      <c r="A313" s="13" t="str">
        <f>IF(INDEX('Size (Model) (2)'!A:A,3*(ROW()-2)+2)&lt;&gt;"",INDEX('Size (Model) (2)'!A:A,3*(ROW()-2)+2),"")</f>
        <v/>
      </c>
    </row>
    <row r="314" spans="1:1" x14ac:dyDescent="0.2">
      <c r="A314" s="13" t="str">
        <f>IF(INDEX('Size (Model) (2)'!A:A,3*(ROW()-2)+2)&lt;&gt;"",INDEX('Size (Model) (2)'!A:A,3*(ROW()-2)+2),"")</f>
        <v/>
      </c>
    </row>
    <row r="315" spans="1:1" x14ac:dyDescent="0.2">
      <c r="A315" s="13" t="str">
        <f>IF(INDEX('Size (Model) (2)'!A:A,3*(ROW()-2)+2)&lt;&gt;"",INDEX('Size (Model) (2)'!A:A,3*(ROW()-2)+2),"")</f>
        <v/>
      </c>
    </row>
    <row r="316" spans="1:1" x14ac:dyDescent="0.2">
      <c r="A316" s="13" t="str">
        <f>IF(INDEX('Size (Model) (2)'!A:A,3*(ROW()-2)+2)&lt;&gt;"",INDEX('Size (Model) (2)'!A:A,3*(ROW()-2)+2),"")</f>
        <v/>
      </c>
    </row>
    <row r="317" spans="1:1" x14ac:dyDescent="0.2">
      <c r="A317" s="13" t="str">
        <f>IF(INDEX('Size (Model) (2)'!A:A,3*(ROW()-2)+2)&lt;&gt;"",INDEX('Size (Model) (2)'!A:A,3*(ROW()-2)+2),"")</f>
        <v/>
      </c>
    </row>
    <row r="318" spans="1:1" x14ac:dyDescent="0.2">
      <c r="A318" s="13" t="str">
        <f>IF(INDEX('Size (Model) (2)'!A:A,3*(ROW()-2)+2)&lt;&gt;"",INDEX('Size (Model) (2)'!A:A,3*(ROW()-2)+2),"")</f>
        <v/>
      </c>
    </row>
    <row r="319" spans="1:1" x14ac:dyDescent="0.2">
      <c r="A319" s="13" t="str">
        <f>IF(INDEX('Size (Model) (2)'!A:A,3*(ROW()-2)+2)&lt;&gt;"",INDEX('Size (Model) (2)'!A:A,3*(ROW()-2)+2),"")</f>
        <v/>
      </c>
    </row>
    <row r="320" spans="1:1" x14ac:dyDescent="0.2">
      <c r="A320" s="13" t="str">
        <f>IF(INDEX('Size (Model) (2)'!A:A,3*(ROW()-2)+2)&lt;&gt;"",INDEX('Size (Model) (2)'!A:A,3*(ROW()-2)+2),"")</f>
        <v/>
      </c>
    </row>
    <row r="321" spans="1:1" x14ac:dyDescent="0.2">
      <c r="A321" s="13" t="str">
        <f>IF(INDEX('Size (Model) (2)'!A:A,3*(ROW()-2)+2)&lt;&gt;"",INDEX('Size (Model) (2)'!A:A,3*(ROW()-2)+2),"")</f>
        <v/>
      </c>
    </row>
    <row r="322" spans="1:1" x14ac:dyDescent="0.2">
      <c r="A322" s="13" t="str">
        <f>IF(INDEX('Size (Model) (2)'!A:A,3*(ROW()-2)+2)&lt;&gt;"",INDEX('Size (Model) (2)'!A:A,3*(ROW()-2)+2),"")</f>
        <v/>
      </c>
    </row>
    <row r="323" spans="1:1" x14ac:dyDescent="0.2">
      <c r="A323" s="13" t="str">
        <f>IF(INDEX('Size (Model) (2)'!A:A,3*(ROW()-2)+2)&lt;&gt;"",INDEX('Size (Model) (2)'!A:A,3*(ROW()-2)+2),"")</f>
        <v/>
      </c>
    </row>
    <row r="324" spans="1:1" x14ac:dyDescent="0.2">
      <c r="A324" s="13" t="str">
        <f>IF(INDEX('Size (Model) (2)'!A:A,3*(ROW()-2)+2)&lt;&gt;"",INDEX('Size (Model) (2)'!A:A,3*(ROW()-2)+2),"")</f>
        <v/>
      </c>
    </row>
    <row r="325" spans="1:1" x14ac:dyDescent="0.2">
      <c r="A325" s="13" t="str">
        <f>IF(INDEX('Size (Model) (2)'!A:A,3*(ROW()-2)+2)&lt;&gt;"",INDEX('Size (Model) (2)'!A:A,3*(ROW()-2)+2),"")</f>
        <v/>
      </c>
    </row>
    <row r="326" spans="1:1" x14ac:dyDescent="0.2">
      <c r="A326" s="13" t="str">
        <f>IF(INDEX('Size (Model) (2)'!A:A,3*(ROW()-2)+2)&lt;&gt;"",INDEX('Size (Model) (2)'!A:A,3*(ROW()-2)+2),"")</f>
        <v/>
      </c>
    </row>
    <row r="327" spans="1:1" x14ac:dyDescent="0.2">
      <c r="A327" s="13" t="str">
        <f>IF(INDEX('Size (Model) (2)'!A:A,3*(ROW()-2)+2)&lt;&gt;"",INDEX('Size (Model) (2)'!A:A,3*(ROW()-2)+2),"")</f>
        <v/>
      </c>
    </row>
    <row r="328" spans="1:1" x14ac:dyDescent="0.2">
      <c r="A328" s="13" t="str">
        <f>IF(INDEX('Size (Model) (2)'!A:A,3*(ROW()-2)+2)&lt;&gt;"",INDEX('Size (Model) (2)'!A:A,3*(ROW()-2)+2),"")</f>
        <v/>
      </c>
    </row>
    <row r="329" spans="1:1" x14ac:dyDescent="0.2">
      <c r="A329" s="13" t="str">
        <f>IF(INDEX('Size (Model) (2)'!A:A,3*(ROW()-2)+2)&lt;&gt;"",INDEX('Size (Model) (2)'!A:A,3*(ROW()-2)+2),"")</f>
        <v/>
      </c>
    </row>
    <row r="330" spans="1:1" x14ac:dyDescent="0.2">
      <c r="A330" s="13" t="str">
        <f>IF(INDEX('Size (Model) (2)'!A:A,3*(ROW()-2)+2)&lt;&gt;"",INDEX('Size (Model) (2)'!A:A,3*(ROW()-2)+2),"")</f>
        <v/>
      </c>
    </row>
    <row r="331" spans="1:1" x14ac:dyDescent="0.2">
      <c r="A331" s="13" t="str">
        <f>IF(INDEX('Size (Model) (2)'!A:A,3*(ROW()-2)+2)&lt;&gt;"",INDEX('Size (Model) (2)'!A:A,3*(ROW()-2)+2),"")</f>
        <v/>
      </c>
    </row>
    <row r="332" spans="1:1" x14ac:dyDescent="0.2">
      <c r="A332" s="13" t="str">
        <f>IF(INDEX('Size (Model) (2)'!A:A,3*(ROW()-2)+2)&lt;&gt;"",INDEX('Size (Model) (2)'!A:A,3*(ROW()-2)+2),"")</f>
        <v/>
      </c>
    </row>
    <row r="333" spans="1:1" x14ac:dyDescent="0.2">
      <c r="A333" s="13" t="str">
        <f>IF(INDEX('Size (Model) (2)'!A:A,3*(ROW()-2)+2)&lt;&gt;"",INDEX('Size (Model) (2)'!A:A,3*(ROW()-2)+2),"")</f>
        <v/>
      </c>
    </row>
    <row r="334" spans="1:1" x14ac:dyDescent="0.2">
      <c r="A334" s="13" t="str">
        <f>IF(INDEX('Size (Model) (2)'!A:A,3*(ROW()-2)+2)&lt;&gt;"",INDEX('Size (Model) (2)'!A:A,3*(ROW()-2)+2),"")</f>
        <v/>
      </c>
    </row>
    <row r="335" spans="1:1" x14ac:dyDescent="0.2">
      <c r="A335" s="13" t="str">
        <f>IF(INDEX('Size (Model) (2)'!A:A,3*(ROW()-2)+2)&lt;&gt;"",INDEX('Size (Model) (2)'!A:A,3*(ROW()-2)+2),"")</f>
        <v/>
      </c>
    </row>
    <row r="336" spans="1:1" x14ac:dyDescent="0.2">
      <c r="A336" s="13" t="str">
        <f>IF(INDEX('Size (Model) (2)'!A:A,3*(ROW()-2)+2)&lt;&gt;"",INDEX('Size (Model) (2)'!A:A,3*(ROW()-2)+2),"")</f>
        <v/>
      </c>
    </row>
    <row r="337" spans="1:1" x14ac:dyDescent="0.2">
      <c r="A337" s="13" t="str">
        <f>IF(INDEX('Size (Model) (2)'!A:A,3*(ROW()-2)+2)&lt;&gt;"",INDEX('Size (Model) (2)'!A:A,3*(ROW()-2)+2),"")</f>
        <v/>
      </c>
    </row>
    <row r="338" spans="1:1" x14ac:dyDescent="0.2">
      <c r="A338" s="13" t="str">
        <f>IF(INDEX('Size (Model) (2)'!A:A,3*(ROW()-2)+2)&lt;&gt;"",INDEX('Size (Model) (2)'!A:A,3*(ROW()-2)+2),"")</f>
        <v/>
      </c>
    </row>
    <row r="339" spans="1:1" x14ac:dyDescent="0.2">
      <c r="A339" s="13" t="str">
        <f>IF(INDEX('Size (Model) (2)'!A:A,3*(ROW()-2)+2)&lt;&gt;"",INDEX('Size (Model) (2)'!A:A,3*(ROW()-2)+2),"")</f>
        <v/>
      </c>
    </row>
    <row r="340" spans="1:1" x14ac:dyDescent="0.2">
      <c r="A340" s="13" t="str">
        <f>IF(INDEX('Size (Model) (2)'!A:A,3*(ROW()-2)+2)&lt;&gt;"",INDEX('Size (Model) (2)'!A:A,3*(ROW()-2)+2),"")</f>
        <v/>
      </c>
    </row>
    <row r="341" spans="1:1" x14ac:dyDescent="0.2">
      <c r="A341" s="13" t="str">
        <f>IF(INDEX('Size (Model) (2)'!A:A,3*(ROW()-2)+2)&lt;&gt;"",INDEX('Size (Model) (2)'!A:A,3*(ROW()-2)+2),"")</f>
        <v/>
      </c>
    </row>
    <row r="342" spans="1:1" x14ac:dyDescent="0.2">
      <c r="A342" s="13" t="str">
        <f>IF(INDEX('Size (Model) (2)'!A:A,3*(ROW()-2)+2)&lt;&gt;"",INDEX('Size (Model) (2)'!A:A,3*(ROW()-2)+2),"")</f>
        <v/>
      </c>
    </row>
    <row r="343" spans="1:1" x14ac:dyDescent="0.2">
      <c r="A343" s="13" t="str">
        <f>IF(INDEX('Size (Model) (2)'!A:A,3*(ROW()-2)+2)&lt;&gt;"",INDEX('Size (Model) (2)'!A:A,3*(ROW()-2)+2),"")</f>
        <v/>
      </c>
    </row>
    <row r="344" spans="1:1" x14ac:dyDescent="0.2">
      <c r="A344" s="13" t="str">
        <f>IF(INDEX('Size (Model) (2)'!A:A,3*(ROW()-2)+2)&lt;&gt;"",INDEX('Size (Model) (2)'!A:A,3*(ROW()-2)+2),"")</f>
        <v/>
      </c>
    </row>
    <row r="345" spans="1:1" x14ac:dyDescent="0.2">
      <c r="A345" s="13" t="str">
        <f>IF(INDEX('Size (Model) (2)'!A:A,3*(ROW()-2)+2)&lt;&gt;"",INDEX('Size (Model) (2)'!A:A,3*(ROW()-2)+2),"")</f>
        <v/>
      </c>
    </row>
    <row r="346" spans="1:1" x14ac:dyDescent="0.2">
      <c r="A346" s="13" t="str">
        <f>IF(INDEX('Size (Model) (2)'!A:A,3*(ROW()-2)+2)&lt;&gt;"",INDEX('Size (Model) (2)'!A:A,3*(ROW()-2)+2),"")</f>
        <v/>
      </c>
    </row>
    <row r="347" spans="1:1" x14ac:dyDescent="0.2">
      <c r="A347" s="13" t="str">
        <f>IF(INDEX('Size (Model) (2)'!A:A,3*(ROW()-2)+2)&lt;&gt;"",INDEX('Size (Model) (2)'!A:A,3*(ROW()-2)+2),"")</f>
        <v/>
      </c>
    </row>
    <row r="348" spans="1:1" x14ac:dyDescent="0.2">
      <c r="A348" s="13" t="str">
        <f>IF(INDEX('Size (Model) (2)'!A:A,3*(ROW()-2)+2)&lt;&gt;"",INDEX('Size (Model) (2)'!A:A,3*(ROW()-2)+2),"")</f>
        <v/>
      </c>
    </row>
    <row r="349" spans="1:1" x14ac:dyDescent="0.2">
      <c r="A349" s="13" t="str">
        <f>IF(INDEX('Size (Model) (2)'!A:A,3*(ROW()-2)+2)&lt;&gt;"",INDEX('Size (Model) (2)'!A:A,3*(ROW()-2)+2),"")</f>
        <v/>
      </c>
    </row>
    <row r="350" spans="1:1" x14ac:dyDescent="0.2">
      <c r="A350" s="13" t="str">
        <f>IF(INDEX('Size (Model) (2)'!A:A,3*(ROW()-2)+2)&lt;&gt;"",INDEX('Size (Model) (2)'!A:A,3*(ROW()-2)+2),"")</f>
        <v/>
      </c>
    </row>
    <row r="351" spans="1:1" x14ac:dyDescent="0.2">
      <c r="A351" s="13" t="str">
        <f>IF(INDEX('Size (Model) (2)'!A:A,3*(ROW()-2)+2)&lt;&gt;"",INDEX('Size (Model) (2)'!A:A,3*(ROW()-2)+2),"")</f>
        <v/>
      </c>
    </row>
    <row r="352" spans="1:1" x14ac:dyDescent="0.2">
      <c r="A352" s="13" t="str">
        <f>IF(INDEX('Size (Model) (2)'!A:A,3*(ROW()-2)+2)&lt;&gt;"",INDEX('Size (Model) (2)'!A:A,3*(ROW()-2)+2),"")</f>
        <v/>
      </c>
    </row>
    <row r="353" spans="1:1" x14ac:dyDescent="0.2">
      <c r="A353" s="13" t="str">
        <f>IF(INDEX('Size (Model) (2)'!A:A,3*(ROW()-2)+2)&lt;&gt;"",INDEX('Size (Model) (2)'!A:A,3*(ROW()-2)+2),"")</f>
        <v/>
      </c>
    </row>
    <row r="354" spans="1:1" x14ac:dyDescent="0.2">
      <c r="A354" s="13" t="str">
        <f>IF(INDEX('Size (Model) (2)'!A:A,3*(ROW()-2)+2)&lt;&gt;"",INDEX('Size (Model) (2)'!A:A,3*(ROW()-2)+2),"")</f>
        <v/>
      </c>
    </row>
    <row r="355" spans="1:1" x14ac:dyDescent="0.2">
      <c r="A355" s="13" t="str">
        <f>IF(INDEX('Size (Model) (2)'!A:A,3*(ROW()-2)+2)&lt;&gt;"",INDEX('Size (Model) (2)'!A:A,3*(ROW()-2)+2),"")</f>
        <v/>
      </c>
    </row>
    <row r="356" spans="1:1" x14ac:dyDescent="0.2">
      <c r="A356" s="13" t="str">
        <f>IF(INDEX('Size (Model) (2)'!A:A,3*(ROW()-2)+2)&lt;&gt;"",INDEX('Size (Model) (2)'!A:A,3*(ROW()-2)+2),"")</f>
        <v/>
      </c>
    </row>
    <row r="357" spans="1:1" x14ac:dyDescent="0.2">
      <c r="A357" s="13" t="str">
        <f>IF(INDEX('Size (Model) (2)'!A:A,3*(ROW()-2)+2)&lt;&gt;"",INDEX('Size (Model) (2)'!A:A,3*(ROW()-2)+2),"")</f>
        <v/>
      </c>
    </row>
    <row r="358" spans="1:1" x14ac:dyDescent="0.2">
      <c r="A358" s="13" t="str">
        <f>IF(INDEX('Size (Model) (2)'!A:A,3*(ROW()-2)+2)&lt;&gt;"",INDEX('Size (Model) (2)'!A:A,3*(ROW()-2)+2),"")</f>
        <v/>
      </c>
    </row>
    <row r="359" spans="1:1" x14ac:dyDescent="0.2">
      <c r="A359" s="13" t="str">
        <f>IF(INDEX('Size (Model) (2)'!A:A,3*(ROW()-2)+2)&lt;&gt;"",INDEX('Size (Model) (2)'!A:A,3*(ROW()-2)+2),"")</f>
        <v/>
      </c>
    </row>
    <row r="360" spans="1:1" x14ac:dyDescent="0.2">
      <c r="A360" s="13" t="str">
        <f>IF(INDEX('Size (Model) (2)'!A:A,3*(ROW()-2)+2)&lt;&gt;"",INDEX('Size (Model) (2)'!A:A,3*(ROW()-2)+2),"")</f>
        <v/>
      </c>
    </row>
    <row r="361" spans="1:1" x14ac:dyDescent="0.2">
      <c r="A361" s="13" t="str">
        <f>IF(INDEX('Size (Model) (2)'!A:A,3*(ROW()-2)+2)&lt;&gt;"",INDEX('Size (Model) (2)'!A:A,3*(ROW()-2)+2),"")</f>
        <v/>
      </c>
    </row>
    <row r="362" spans="1:1" x14ac:dyDescent="0.2">
      <c r="A362" s="13" t="str">
        <f>IF(INDEX('Size (Model) (2)'!A:A,3*(ROW()-2)+2)&lt;&gt;"",INDEX('Size (Model) (2)'!A:A,3*(ROW()-2)+2),"")</f>
        <v/>
      </c>
    </row>
    <row r="363" spans="1:1" x14ac:dyDescent="0.2">
      <c r="A363" s="13" t="str">
        <f>IF(INDEX('Size (Model) (2)'!A:A,3*(ROW()-2)+2)&lt;&gt;"",INDEX('Size (Model) (2)'!A:A,3*(ROW()-2)+2),"")</f>
        <v/>
      </c>
    </row>
    <row r="364" spans="1:1" x14ac:dyDescent="0.2">
      <c r="A364" s="13" t="str">
        <f>IF(INDEX('Size (Model) (2)'!A:A,3*(ROW()-2)+2)&lt;&gt;"",INDEX('Size (Model) (2)'!A:A,3*(ROW()-2)+2),"")</f>
        <v/>
      </c>
    </row>
    <row r="365" spans="1:1" x14ac:dyDescent="0.2">
      <c r="A365" s="13" t="str">
        <f>IF(INDEX('Size (Model) (2)'!A:A,3*(ROW()-2)+2)&lt;&gt;"",INDEX('Size (Model) (2)'!A:A,3*(ROW()-2)+2),"")</f>
        <v/>
      </c>
    </row>
    <row r="366" spans="1:1" x14ac:dyDescent="0.2">
      <c r="A366" s="13" t="str">
        <f>IF(INDEX('Size (Model) (2)'!A:A,3*(ROW()-2)+2)&lt;&gt;"",INDEX('Size (Model) (2)'!A:A,3*(ROW()-2)+2),"")</f>
        <v/>
      </c>
    </row>
    <row r="367" spans="1:1" x14ac:dyDescent="0.2">
      <c r="A367" s="13" t="str">
        <f>IF(INDEX('Size (Model) (2)'!A:A,3*(ROW()-2)+2)&lt;&gt;"",INDEX('Size (Model) (2)'!A:A,3*(ROW()-2)+2),"")</f>
        <v/>
      </c>
    </row>
    <row r="368" spans="1:1" x14ac:dyDescent="0.2">
      <c r="A368" s="13" t="str">
        <f>IF(INDEX('Size (Model) (2)'!A:A,3*(ROW()-2)+2)&lt;&gt;"",INDEX('Size (Model) (2)'!A:A,3*(ROW()-2)+2),"")</f>
        <v/>
      </c>
    </row>
    <row r="369" spans="1:1" x14ac:dyDescent="0.2">
      <c r="A369" s="13" t="str">
        <f>IF(INDEX('Size (Model) (2)'!A:A,3*(ROW()-2)+2)&lt;&gt;"",INDEX('Size (Model) (2)'!A:A,3*(ROW()-2)+2),"")</f>
        <v/>
      </c>
    </row>
    <row r="370" spans="1:1" x14ac:dyDescent="0.2">
      <c r="A370" s="13" t="str">
        <f>IF(INDEX('Size (Model) (2)'!A:A,3*(ROW()-2)+2)&lt;&gt;"",INDEX('Size (Model) (2)'!A:A,3*(ROW()-2)+2),"")</f>
        <v/>
      </c>
    </row>
    <row r="371" spans="1:1" x14ac:dyDescent="0.2">
      <c r="A371" s="13" t="str">
        <f>IF(INDEX('Size (Model) (2)'!A:A,3*(ROW()-2)+2)&lt;&gt;"",INDEX('Size (Model) (2)'!A:A,3*(ROW()-2)+2),"")</f>
        <v/>
      </c>
    </row>
    <row r="372" spans="1:1" x14ac:dyDescent="0.2">
      <c r="A372" s="13" t="str">
        <f>IF(INDEX('Size (Model) (2)'!A:A,3*(ROW()-2)+2)&lt;&gt;"",INDEX('Size (Model) (2)'!A:A,3*(ROW()-2)+2),"")</f>
        <v/>
      </c>
    </row>
    <row r="373" spans="1:1" x14ac:dyDescent="0.2">
      <c r="A373" s="13" t="str">
        <f>IF(INDEX('Size (Model) (2)'!A:A,3*(ROW()-2)+2)&lt;&gt;"",INDEX('Size (Model) (2)'!A:A,3*(ROW()-2)+2),"")</f>
        <v/>
      </c>
    </row>
    <row r="374" spans="1:1" x14ac:dyDescent="0.2">
      <c r="A374" s="13" t="str">
        <f>IF(INDEX('Size (Model) (2)'!A:A,3*(ROW()-2)+2)&lt;&gt;"",INDEX('Size (Model) (2)'!A:A,3*(ROW()-2)+2),"")</f>
        <v/>
      </c>
    </row>
    <row r="375" spans="1:1" x14ac:dyDescent="0.2">
      <c r="A375" s="13" t="str">
        <f>IF(INDEX('Size (Model) (2)'!A:A,3*(ROW()-2)+2)&lt;&gt;"",INDEX('Size (Model) (2)'!A:A,3*(ROW()-2)+2),"")</f>
        <v/>
      </c>
    </row>
    <row r="376" spans="1:1" x14ac:dyDescent="0.2">
      <c r="A376" s="13" t="str">
        <f>IF(INDEX('Size (Model) (2)'!A:A,3*(ROW()-2)+2)&lt;&gt;"",INDEX('Size (Model) (2)'!A:A,3*(ROW()-2)+2),"")</f>
        <v/>
      </c>
    </row>
    <row r="377" spans="1:1" x14ac:dyDescent="0.2">
      <c r="A377" s="13" t="str">
        <f>IF(INDEX('Size (Model) (2)'!A:A,3*(ROW()-2)+2)&lt;&gt;"",INDEX('Size (Model) (2)'!A:A,3*(ROW()-2)+2),"")</f>
        <v/>
      </c>
    </row>
    <row r="378" spans="1:1" x14ac:dyDescent="0.2">
      <c r="A378" s="13" t="str">
        <f>IF(INDEX('Size (Model) (2)'!A:A,3*(ROW()-2)+2)&lt;&gt;"",INDEX('Size (Model) (2)'!A:A,3*(ROW()-2)+2),"")</f>
        <v/>
      </c>
    </row>
    <row r="379" spans="1:1" x14ac:dyDescent="0.2">
      <c r="A379" s="13" t="str">
        <f>IF(INDEX('Size (Model) (2)'!A:A,3*(ROW()-2)+2)&lt;&gt;"",INDEX('Size (Model) (2)'!A:A,3*(ROW()-2)+2),"")</f>
        <v/>
      </c>
    </row>
    <row r="380" spans="1:1" x14ac:dyDescent="0.2">
      <c r="A380" s="13" t="str">
        <f>IF(INDEX('Size (Model) (2)'!A:A,3*(ROW()-2)+2)&lt;&gt;"",INDEX('Size (Model) (2)'!A:A,3*(ROW()-2)+2),"")</f>
        <v/>
      </c>
    </row>
    <row r="381" spans="1:1" x14ac:dyDescent="0.2">
      <c r="A381" s="13" t="str">
        <f>IF(INDEX('Size (Model) (2)'!A:A,3*(ROW()-2)+2)&lt;&gt;"",INDEX('Size (Model) (2)'!A:A,3*(ROW()-2)+2),"")</f>
        <v/>
      </c>
    </row>
    <row r="382" spans="1:1" x14ac:dyDescent="0.2">
      <c r="A382" s="13" t="str">
        <f>IF(INDEX('Size (Model) (2)'!A:A,3*(ROW()-2)+2)&lt;&gt;"",INDEX('Size (Model) (2)'!A:A,3*(ROW()-2)+2),"")</f>
        <v/>
      </c>
    </row>
    <row r="383" spans="1:1" x14ac:dyDescent="0.2">
      <c r="A383" s="13" t="str">
        <f>IF(INDEX('Size (Model) (2)'!A:A,3*(ROW()-2)+2)&lt;&gt;"",INDEX('Size (Model) (2)'!A:A,3*(ROW()-2)+2),"")</f>
        <v/>
      </c>
    </row>
    <row r="384" spans="1:1" x14ac:dyDescent="0.2">
      <c r="A384" s="13" t="str">
        <f>IF(INDEX('Size (Model) (2)'!A:A,3*(ROW()-2)+2)&lt;&gt;"",INDEX('Size (Model) (2)'!A:A,3*(ROW()-2)+2),"")</f>
        <v/>
      </c>
    </row>
    <row r="385" spans="1:1" x14ac:dyDescent="0.2">
      <c r="A385" s="13" t="str">
        <f>IF(INDEX('Size (Model) (2)'!A:A,3*(ROW()-2)+2)&lt;&gt;"",INDEX('Size (Model) (2)'!A:A,3*(ROW()-2)+2),"")</f>
        <v/>
      </c>
    </row>
    <row r="386" spans="1:1" x14ac:dyDescent="0.2">
      <c r="A386" s="13" t="str">
        <f>IF(INDEX('Size (Model) (2)'!A:A,3*(ROW()-2)+2)&lt;&gt;"",INDEX('Size (Model) (2)'!A:A,3*(ROW()-2)+2),"")</f>
        <v/>
      </c>
    </row>
    <row r="387" spans="1:1" x14ac:dyDescent="0.2">
      <c r="A387" s="13" t="str">
        <f>IF(INDEX('Size (Model) (2)'!A:A,3*(ROW()-2)+2)&lt;&gt;"",INDEX('Size (Model) (2)'!A:A,3*(ROW()-2)+2),"")</f>
        <v/>
      </c>
    </row>
    <row r="388" spans="1:1" x14ac:dyDescent="0.2">
      <c r="A388" s="13" t="str">
        <f>IF(INDEX('Size (Model) (2)'!A:A,3*(ROW()-2)+2)&lt;&gt;"",INDEX('Size (Model) (2)'!A:A,3*(ROW()-2)+2),"")</f>
        <v/>
      </c>
    </row>
    <row r="389" spans="1:1" x14ac:dyDescent="0.2">
      <c r="A389" s="13" t="str">
        <f>IF(INDEX('Size (Model) (2)'!A:A,3*(ROW()-2)+2)&lt;&gt;"",INDEX('Size (Model) (2)'!A:A,3*(ROW()-2)+2),"")</f>
        <v/>
      </c>
    </row>
    <row r="390" spans="1:1" x14ac:dyDescent="0.2">
      <c r="A390" s="13" t="str">
        <f>IF(INDEX('Size (Model) (2)'!A:A,3*(ROW()-2)+2)&lt;&gt;"",INDEX('Size (Model) (2)'!A:A,3*(ROW()-2)+2),"")</f>
        <v/>
      </c>
    </row>
    <row r="391" spans="1:1" x14ac:dyDescent="0.2">
      <c r="A391" s="13" t="str">
        <f>IF(INDEX('Size (Model) (2)'!A:A,3*(ROW()-2)+2)&lt;&gt;"",INDEX('Size (Model) (2)'!A:A,3*(ROW()-2)+2),"")</f>
        <v/>
      </c>
    </row>
    <row r="392" spans="1:1" x14ac:dyDescent="0.2">
      <c r="A392" s="13" t="str">
        <f>IF(INDEX('Size (Model) (2)'!A:A,3*(ROW()-2)+2)&lt;&gt;"",INDEX('Size (Model) (2)'!A:A,3*(ROW()-2)+2),"")</f>
        <v/>
      </c>
    </row>
    <row r="393" spans="1:1" x14ac:dyDescent="0.2">
      <c r="A393" s="13" t="str">
        <f>IF(INDEX('Size (Model) (2)'!A:A,3*(ROW()-2)+2)&lt;&gt;"",INDEX('Size (Model) (2)'!A:A,3*(ROW()-2)+2),"")</f>
        <v/>
      </c>
    </row>
    <row r="394" spans="1:1" x14ac:dyDescent="0.2">
      <c r="A394" s="13" t="str">
        <f>IF(INDEX('Size (Model) (2)'!A:A,3*(ROW()-2)+2)&lt;&gt;"",INDEX('Size (Model) (2)'!A:A,3*(ROW()-2)+2),"")</f>
        <v/>
      </c>
    </row>
    <row r="395" spans="1:1" x14ac:dyDescent="0.2">
      <c r="A395" s="13" t="str">
        <f>IF(INDEX('Size (Model) (2)'!A:A,3*(ROW()-2)+2)&lt;&gt;"",INDEX('Size (Model) (2)'!A:A,3*(ROW()-2)+2),"")</f>
        <v/>
      </c>
    </row>
    <row r="396" spans="1:1" x14ac:dyDescent="0.2">
      <c r="A396" s="13" t="str">
        <f>IF(INDEX('Size (Model) (2)'!A:A,3*(ROW()-2)+2)&lt;&gt;"",INDEX('Size (Model) (2)'!A:A,3*(ROW()-2)+2),"")</f>
        <v/>
      </c>
    </row>
    <row r="397" spans="1:1" x14ac:dyDescent="0.2">
      <c r="A397" s="13" t="str">
        <f>IF(INDEX('Size (Model) (2)'!A:A,3*(ROW()-2)+2)&lt;&gt;"",INDEX('Size (Model) (2)'!A:A,3*(ROW()-2)+2),"")</f>
        <v/>
      </c>
    </row>
    <row r="398" spans="1:1" x14ac:dyDescent="0.2">
      <c r="A398" s="13" t="str">
        <f>IF(INDEX('Size (Model) (2)'!A:A,3*(ROW()-2)+2)&lt;&gt;"",INDEX('Size (Model) (2)'!A:A,3*(ROW()-2)+2),"")</f>
        <v/>
      </c>
    </row>
    <row r="399" spans="1:1" x14ac:dyDescent="0.2">
      <c r="A399" s="13" t="str">
        <f>IF(INDEX('Size (Model) (2)'!A:A,3*(ROW()-2)+2)&lt;&gt;"",INDEX('Size (Model) (2)'!A:A,3*(ROW()-2)+2),"")</f>
        <v/>
      </c>
    </row>
    <row r="400" spans="1:1" x14ac:dyDescent="0.2">
      <c r="A400" s="13" t="str">
        <f>IF(INDEX('Size (Model) (2)'!A:A,3*(ROW()-2)+2)&lt;&gt;"",INDEX('Size (Model) (2)'!A:A,3*(ROW()-2)+2),"")</f>
        <v/>
      </c>
    </row>
    <row r="401" spans="1:1" x14ac:dyDescent="0.2">
      <c r="A401" s="13" t="str">
        <f>IF(INDEX('Size (Model) (2)'!A:A,3*(ROW()-2)+2)&lt;&gt;"",INDEX('Size (Model) (2)'!A:A,3*(ROW()-2)+2),"")</f>
        <v/>
      </c>
    </row>
    <row r="402" spans="1:1" x14ac:dyDescent="0.2">
      <c r="A402" s="13" t="str">
        <f>IF(INDEX('Size (Model) (2)'!A:A,3*(ROW()-2)+2)&lt;&gt;"",INDEX('Size (Model) (2)'!A:A,3*(ROW()-2)+2),"")</f>
        <v/>
      </c>
    </row>
    <row r="403" spans="1:1" x14ac:dyDescent="0.2">
      <c r="A403" s="13" t="str">
        <f>IF(INDEX('Size (Model) (2)'!A:A,3*(ROW()-2)+2)&lt;&gt;"",INDEX('Size (Model) (2)'!A:A,3*(ROW()-2)+2),"")</f>
        <v/>
      </c>
    </row>
    <row r="404" spans="1:1" x14ac:dyDescent="0.2">
      <c r="A404" s="13" t="str">
        <f>IF(INDEX('Size (Model) (2)'!A:A,3*(ROW()-2)+2)&lt;&gt;"",INDEX('Size (Model) (2)'!A:A,3*(ROW()-2)+2),"")</f>
        <v/>
      </c>
    </row>
    <row r="405" spans="1:1" x14ac:dyDescent="0.2">
      <c r="A405" s="13" t="str">
        <f>IF(INDEX('Size (Model) (2)'!A:A,3*(ROW()-2)+2)&lt;&gt;"",INDEX('Size (Model) (2)'!A:A,3*(ROW()-2)+2),"")</f>
        <v/>
      </c>
    </row>
    <row r="406" spans="1:1" x14ac:dyDescent="0.2">
      <c r="A406" s="13" t="str">
        <f>IF(INDEX('Size (Model) (2)'!A:A,3*(ROW()-2)+2)&lt;&gt;"",INDEX('Size (Model) (2)'!A:A,3*(ROW()-2)+2),"")</f>
        <v/>
      </c>
    </row>
    <row r="407" spans="1:1" x14ac:dyDescent="0.2">
      <c r="A407" s="13" t="str">
        <f>IF(INDEX('Size (Model) (2)'!A:A,3*(ROW()-2)+2)&lt;&gt;"",INDEX('Size (Model) (2)'!A:A,3*(ROW()-2)+2),"")</f>
        <v/>
      </c>
    </row>
    <row r="408" spans="1:1" x14ac:dyDescent="0.2">
      <c r="A408" s="13" t="str">
        <f>IF(INDEX('Size (Model) (2)'!A:A,3*(ROW()-2)+2)&lt;&gt;"",INDEX('Size (Model) (2)'!A:A,3*(ROW()-2)+2),"")</f>
        <v/>
      </c>
    </row>
    <row r="409" spans="1:1" x14ac:dyDescent="0.2">
      <c r="A409" s="13" t="str">
        <f>IF(INDEX('Size (Model) (2)'!A:A,3*(ROW()-2)+2)&lt;&gt;"",INDEX('Size (Model) (2)'!A:A,3*(ROW()-2)+2),"")</f>
        <v/>
      </c>
    </row>
    <row r="410" spans="1:1" x14ac:dyDescent="0.2">
      <c r="A410" s="13" t="str">
        <f>IF(INDEX('Size (Model) (2)'!A:A,3*(ROW()-2)+2)&lt;&gt;"",INDEX('Size (Model) (2)'!A:A,3*(ROW()-2)+2),"")</f>
        <v/>
      </c>
    </row>
    <row r="411" spans="1:1" x14ac:dyDescent="0.2">
      <c r="A411" s="13" t="str">
        <f>IF(INDEX('Size (Model) (2)'!A:A,3*(ROW()-2)+2)&lt;&gt;"",INDEX('Size (Model) (2)'!A:A,3*(ROW()-2)+2),"")</f>
        <v/>
      </c>
    </row>
    <row r="412" spans="1:1" x14ac:dyDescent="0.2">
      <c r="A412" s="13" t="str">
        <f>IF(INDEX('Size (Model) (2)'!A:A,3*(ROW()-2)+2)&lt;&gt;"",INDEX('Size (Model) (2)'!A:A,3*(ROW()-2)+2),"")</f>
        <v/>
      </c>
    </row>
    <row r="413" spans="1:1" x14ac:dyDescent="0.2">
      <c r="A413" s="13" t="str">
        <f>IF(INDEX('Size (Model) (2)'!A:A,3*(ROW()-2)+2)&lt;&gt;"",INDEX('Size (Model) (2)'!A:A,3*(ROW()-2)+2),"")</f>
        <v/>
      </c>
    </row>
    <row r="414" spans="1:1" x14ac:dyDescent="0.2">
      <c r="A414" s="13" t="str">
        <f>IF(INDEX('Size (Model) (2)'!A:A,3*(ROW()-2)+2)&lt;&gt;"",INDEX('Size (Model) (2)'!A:A,3*(ROW()-2)+2),"")</f>
        <v/>
      </c>
    </row>
    <row r="415" spans="1:1" x14ac:dyDescent="0.2">
      <c r="A415" s="13" t="str">
        <f>IF(INDEX('Size (Model) (2)'!A:A,3*(ROW()-2)+2)&lt;&gt;"",INDEX('Size (Model) (2)'!A:A,3*(ROW()-2)+2),"")</f>
        <v/>
      </c>
    </row>
    <row r="416" spans="1:1" x14ac:dyDescent="0.2">
      <c r="A416" s="13" t="str">
        <f>IF(INDEX('Size (Model) (2)'!A:A,3*(ROW()-2)+2)&lt;&gt;"",INDEX('Size (Model) (2)'!A:A,3*(ROW()-2)+2),"")</f>
        <v/>
      </c>
    </row>
    <row r="417" spans="1:1" x14ac:dyDescent="0.2">
      <c r="A417" s="13" t="str">
        <f>IF(INDEX('Size (Model) (2)'!A:A,3*(ROW()-2)+2)&lt;&gt;"",INDEX('Size (Model) (2)'!A:A,3*(ROW()-2)+2),"")</f>
        <v/>
      </c>
    </row>
    <row r="418" spans="1:1" x14ac:dyDescent="0.2">
      <c r="A418" s="13" t="str">
        <f>IF(INDEX('Size (Model) (2)'!A:A,3*(ROW()-2)+2)&lt;&gt;"",INDEX('Size (Model) (2)'!A:A,3*(ROW()-2)+2),"")</f>
        <v/>
      </c>
    </row>
    <row r="419" spans="1:1" x14ac:dyDescent="0.2">
      <c r="A419" s="13" t="str">
        <f>IF(INDEX('Size (Model) (2)'!A:A,3*(ROW()-2)+2)&lt;&gt;"",INDEX('Size (Model) (2)'!A:A,3*(ROW()-2)+2),"")</f>
        <v/>
      </c>
    </row>
    <row r="420" spans="1:1" x14ac:dyDescent="0.2">
      <c r="A420" s="13" t="str">
        <f>IF(INDEX('Size (Model) (2)'!A:A,3*(ROW()-2)+2)&lt;&gt;"",INDEX('Size (Model) (2)'!A:A,3*(ROW()-2)+2),"")</f>
        <v/>
      </c>
    </row>
    <row r="421" spans="1:1" x14ac:dyDescent="0.2">
      <c r="A421" s="13" t="str">
        <f>IF(INDEX('Size (Model) (2)'!A:A,3*(ROW()-2)+2)&lt;&gt;"",INDEX('Size (Model) (2)'!A:A,3*(ROW()-2)+2),"")</f>
        <v/>
      </c>
    </row>
    <row r="422" spans="1:1" x14ac:dyDescent="0.2">
      <c r="A422" s="13" t="str">
        <f>IF(INDEX('Size (Model) (2)'!A:A,3*(ROW()-2)+2)&lt;&gt;"",INDEX('Size (Model) (2)'!A:A,3*(ROW()-2)+2),"")</f>
        <v/>
      </c>
    </row>
    <row r="423" spans="1:1" x14ac:dyDescent="0.2">
      <c r="A423" s="13" t="str">
        <f>IF(INDEX('Size (Model) (2)'!A:A,3*(ROW()-2)+2)&lt;&gt;"",INDEX('Size (Model) (2)'!A:A,3*(ROW()-2)+2),"")</f>
        <v/>
      </c>
    </row>
    <row r="424" spans="1:1" x14ac:dyDescent="0.2">
      <c r="A424" s="13" t="str">
        <f>IF(INDEX('Size (Model) (2)'!A:A,3*(ROW()-2)+2)&lt;&gt;"",INDEX('Size (Model) (2)'!A:A,3*(ROW()-2)+2),"")</f>
        <v/>
      </c>
    </row>
    <row r="425" spans="1:1" x14ac:dyDescent="0.2">
      <c r="A425" s="13" t="str">
        <f>IF(INDEX('Size (Model) (2)'!A:A,3*(ROW()-2)+2)&lt;&gt;"",INDEX('Size (Model) (2)'!A:A,3*(ROW()-2)+2),"")</f>
        <v/>
      </c>
    </row>
    <row r="426" spans="1:1" x14ac:dyDescent="0.2">
      <c r="A426" s="13" t="str">
        <f>IF(INDEX('Size (Model) (2)'!A:A,3*(ROW()-2)+2)&lt;&gt;"",INDEX('Size (Model) (2)'!A:A,3*(ROW()-2)+2),"")</f>
        <v/>
      </c>
    </row>
    <row r="427" spans="1:1" x14ac:dyDescent="0.2">
      <c r="A427" s="13" t="str">
        <f>IF(INDEX('Size (Model) (2)'!A:A,3*(ROW()-2)+2)&lt;&gt;"",INDEX('Size (Model) (2)'!A:A,3*(ROW()-2)+2),"")</f>
        <v/>
      </c>
    </row>
    <row r="428" spans="1:1" x14ac:dyDescent="0.2">
      <c r="A428" s="13" t="str">
        <f>IF(INDEX('Size (Model) (2)'!A:A,3*(ROW()-2)+2)&lt;&gt;"",INDEX('Size (Model) (2)'!A:A,3*(ROW()-2)+2),"")</f>
        <v/>
      </c>
    </row>
    <row r="429" spans="1:1" x14ac:dyDescent="0.2">
      <c r="A429" s="13" t="str">
        <f>IF(INDEX('Size (Model) (2)'!A:A,3*(ROW()-2)+2)&lt;&gt;"",INDEX('Size (Model) (2)'!A:A,3*(ROW()-2)+2),"")</f>
        <v/>
      </c>
    </row>
    <row r="430" spans="1:1" x14ac:dyDescent="0.2">
      <c r="A430" s="13" t="str">
        <f>IF(INDEX('Size (Model) (2)'!A:A,3*(ROW()-2)+2)&lt;&gt;"",INDEX('Size (Model) (2)'!A:A,3*(ROW()-2)+2),"")</f>
        <v/>
      </c>
    </row>
    <row r="431" spans="1:1" x14ac:dyDescent="0.2">
      <c r="A431" s="13" t="str">
        <f>IF(INDEX('Size (Model) (2)'!A:A,3*(ROW()-2)+2)&lt;&gt;"",INDEX('Size (Model) (2)'!A:A,3*(ROW()-2)+2),"")</f>
        <v/>
      </c>
    </row>
    <row r="432" spans="1:1" x14ac:dyDescent="0.2">
      <c r="A432" s="13" t="str">
        <f>IF(INDEX('Size (Model) (2)'!A:A,3*(ROW()-2)+2)&lt;&gt;"",INDEX('Size (Model) (2)'!A:A,3*(ROW()-2)+2),"")</f>
        <v/>
      </c>
    </row>
    <row r="433" spans="1:1" x14ac:dyDescent="0.2">
      <c r="A433" s="13" t="str">
        <f>IF(INDEX('Size (Model) (2)'!A:A,3*(ROW()-2)+2)&lt;&gt;"",INDEX('Size (Model) (2)'!A:A,3*(ROW()-2)+2),"")</f>
        <v/>
      </c>
    </row>
    <row r="434" spans="1:1" x14ac:dyDescent="0.2">
      <c r="A434" s="13" t="str">
        <f>IF(INDEX('Size (Model) (2)'!A:A,3*(ROW()-2)+2)&lt;&gt;"",INDEX('Size (Model) (2)'!A:A,3*(ROW()-2)+2),"")</f>
        <v/>
      </c>
    </row>
    <row r="435" spans="1:1" x14ac:dyDescent="0.2">
      <c r="A435" s="13" t="str">
        <f>IF(INDEX('Size (Model) (2)'!A:A,3*(ROW()-2)+2)&lt;&gt;"",INDEX('Size (Model) (2)'!A:A,3*(ROW()-2)+2),"")</f>
        <v/>
      </c>
    </row>
    <row r="436" spans="1:1" x14ac:dyDescent="0.2">
      <c r="A436" s="13" t="str">
        <f>IF(INDEX('Size (Model) (2)'!A:A,3*(ROW()-2)+2)&lt;&gt;"",INDEX('Size (Model) (2)'!A:A,3*(ROW()-2)+2),"")</f>
        <v/>
      </c>
    </row>
    <row r="437" spans="1:1" x14ac:dyDescent="0.2">
      <c r="A437" s="13" t="str">
        <f>IF(INDEX('Size (Model) (2)'!A:A,3*(ROW()-2)+2)&lt;&gt;"",INDEX('Size (Model) (2)'!A:A,3*(ROW()-2)+2),"")</f>
        <v/>
      </c>
    </row>
    <row r="438" spans="1:1" x14ac:dyDescent="0.2">
      <c r="A438" s="13" t="str">
        <f>IF(INDEX('Size (Model) (2)'!A:A,3*(ROW()-2)+2)&lt;&gt;"",INDEX('Size (Model) (2)'!A:A,3*(ROW()-2)+2),"")</f>
        <v/>
      </c>
    </row>
    <row r="439" spans="1:1" x14ac:dyDescent="0.2">
      <c r="A439" s="13" t="str">
        <f>IF(INDEX('Size (Model) (2)'!A:A,3*(ROW()-2)+2)&lt;&gt;"",INDEX('Size (Model) (2)'!A:A,3*(ROW()-2)+2),"")</f>
        <v/>
      </c>
    </row>
    <row r="440" spans="1:1" x14ac:dyDescent="0.2">
      <c r="A440" s="13" t="str">
        <f>IF(INDEX('Size (Model) (2)'!A:A,3*(ROW()-2)+2)&lt;&gt;"",INDEX('Size (Model) (2)'!A:A,3*(ROW()-2)+2),"")</f>
        <v/>
      </c>
    </row>
    <row r="441" spans="1:1" x14ac:dyDescent="0.2">
      <c r="A441" s="13" t="str">
        <f>IF(INDEX('Size (Model) (2)'!A:A,3*(ROW()-2)+2)&lt;&gt;"",INDEX('Size (Model) (2)'!A:A,3*(ROW()-2)+2),"")</f>
        <v/>
      </c>
    </row>
    <row r="442" spans="1:1" x14ac:dyDescent="0.2">
      <c r="A442" s="13" t="str">
        <f>IF(INDEX('Size (Model) (2)'!A:A,3*(ROW()-2)+2)&lt;&gt;"",INDEX('Size (Model) (2)'!A:A,3*(ROW()-2)+2),"")</f>
        <v/>
      </c>
    </row>
    <row r="443" spans="1:1" x14ac:dyDescent="0.2">
      <c r="A443" s="13" t="str">
        <f>IF(INDEX('Size (Model) (2)'!A:A,3*(ROW()-2)+2)&lt;&gt;"",INDEX('Size (Model) (2)'!A:A,3*(ROW()-2)+2),"")</f>
        <v/>
      </c>
    </row>
    <row r="444" spans="1:1" x14ac:dyDescent="0.2">
      <c r="A444" s="13" t="str">
        <f>IF(INDEX('Size (Model) (2)'!A:A,3*(ROW()-2)+2)&lt;&gt;"",INDEX('Size (Model) (2)'!A:A,3*(ROW()-2)+2),"")</f>
        <v/>
      </c>
    </row>
    <row r="445" spans="1:1" x14ac:dyDescent="0.2">
      <c r="A445" s="13" t="str">
        <f>IF(INDEX('Size (Model) (2)'!A:A,3*(ROW()-2)+2)&lt;&gt;"",INDEX('Size (Model) (2)'!A:A,3*(ROW()-2)+2),"")</f>
        <v/>
      </c>
    </row>
    <row r="446" spans="1:1" x14ac:dyDescent="0.2">
      <c r="A446" s="13" t="str">
        <f>IF(INDEX('Size (Model) (2)'!A:A,3*(ROW()-2)+2)&lt;&gt;"",INDEX('Size (Model) (2)'!A:A,3*(ROW()-2)+2),"")</f>
        <v/>
      </c>
    </row>
    <row r="447" spans="1:1" x14ac:dyDescent="0.2">
      <c r="A447" s="13" t="str">
        <f>IF(INDEX('Size (Model) (2)'!A:A,3*(ROW()-2)+2)&lt;&gt;"",INDEX('Size (Model) (2)'!A:A,3*(ROW()-2)+2),"")</f>
        <v/>
      </c>
    </row>
    <row r="448" spans="1:1" x14ac:dyDescent="0.2">
      <c r="A448" s="13" t="str">
        <f>IF(INDEX('Size (Model) (2)'!A:A,3*(ROW()-2)+2)&lt;&gt;"",INDEX('Size (Model) (2)'!A:A,3*(ROW()-2)+2),"")</f>
        <v/>
      </c>
    </row>
    <row r="449" spans="1:1" x14ac:dyDescent="0.2">
      <c r="A449" s="13" t="str">
        <f>IF(INDEX('Size (Model) (2)'!A:A,3*(ROW()-2)+2)&lt;&gt;"",INDEX('Size (Model) (2)'!A:A,3*(ROW()-2)+2),"")</f>
        <v/>
      </c>
    </row>
    <row r="450" spans="1:1" x14ac:dyDescent="0.2">
      <c r="A450" s="13" t="str">
        <f>IF(INDEX('Size (Model) (2)'!A:A,3*(ROW()-2)+2)&lt;&gt;"",INDEX('Size (Model) (2)'!A:A,3*(ROW()-2)+2),"")</f>
        <v/>
      </c>
    </row>
    <row r="451" spans="1:1" x14ac:dyDescent="0.2">
      <c r="A451" s="13" t="str">
        <f>IF(INDEX('Size (Model) (2)'!A:A,3*(ROW()-2)+2)&lt;&gt;"",INDEX('Size (Model) (2)'!A:A,3*(ROW()-2)+2),"")</f>
        <v/>
      </c>
    </row>
    <row r="452" spans="1:1" x14ac:dyDescent="0.2">
      <c r="A452" s="13" t="str">
        <f>IF(INDEX('Size (Model) (2)'!A:A,3*(ROW()-2)+2)&lt;&gt;"",INDEX('Size (Model) (2)'!A:A,3*(ROW()-2)+2),"")</f>
        <v/>
      </c>
    </row>
    <row r="453" spans="1:1" x14ac:dyDescent="0.2">
      <c r="A453" s="13" t="str">
        <f>IF(INDEX('Size (Model) (2)'!A:A,3*(ROW()-2)+2)&lt;&gt;"",INDEX('Size (Model) (2)'!A:A,3*(ROW()-2)+2),"")</f>
        <v/>
      </c>
    </row>
    <row r="454" spans="1:1" x14ac:dyDescent="0.2">
      <c r="A454" s="13" t="str">
        <f>IF(INDEX('Size (Model) (2)'!A:A,3*(ROW()-2)+2)&lt;&gt;"",INDEX('Size (Model) (2)'!A:A,3*(ROW()-2)+2),"")</f>
        <v/>
      </c>
    </row>
    <row r="455" spans="1:1" x14ac:dyDescent="0.2">
      <c r="A455" s="13" t="str">
        <f>IF(INDEX('Size (Model) (2)'!A:A,3*(ROW()-2)+2)&lt;&gt;"",INDEX('Size (Model) (2)'!A:A,3*(ROW()-2)+2),"")</f>
        <v/>
      </c>
    </row>
    <row r="456" spans="1:1" x14ac:dyDescent="0.2">
      <c r="A456" s="13" t="str">
        <f>IF(INDEX('Size (Model) (2)'!A:A,3*(ROW()-2)+2)&lt;&gt;"",INDEX('Size (Model) (2)'!A:A,3*(ROW()-2)+2),"")</f>
        <v/>
      </c>
    </row>
    <row r="457" spans="1:1" x14ac:dyDescent="0.2">
      <c r="A457" s="13" t="str">
        <f>IF(INDEX('Size (Model) (2)'!A:A,3*(ROW()-2)+2)&lt;&gt;"",INDEX('Size (Model) (2)'!A:A,3*(ROW()-2)+2),"")</f>
        <v/>
      </c>
    </row>
    <row r="458" spans="1:1" x14ac:dyDescent="0.2">
      <c r="A458" s="13" t="str">
        <f>IF(INDEX('Size (Model) (2)'!A:A,3*(ROW()-2)+2)&lt;&gt;"",INDEX('Size (Model) (2)'!A:A,3*(ROW()-2)+2),"")</f>
        <v/>
      </c>
    </row>
    <row r="459" spans="1:1" x14ac:dyDescent="0.2">
      <c r="A459" s="13" t="str">
        <f>IF(INDEX('Size (Model) (2)'!A:A,3*(ROW()-2)+2)&lt;&gt;"",INDEX('Size (Model) (2)'!A:A,3*(ROW()-2)+2),"")</f>
        <v/>
      </c>
    </row>
    <row r="460" spans="1:1" x14ac:dyDescent="0.2">
      <c r="A460" s="13" t="str">
        <f>IF(INDEX('Size (Model) (2)'!A:A,3*(ROW()-2)+2)&lt;&gt;"",INDEX('Size (Model) (2)'!A:A,3*(ROW()-2)+2),"")</f>
        <v/>
      </c>
    </row>
    <row r="461" spans="1:1" x14ac:dyDescent="0.2">
      <c r="A461" s="13" t="str">
        <f>IF(INDEX('Size (Model) (2)'!A:A,3*(ROW()-2)+2)&lt;&gt;"",INDEX('Size (Model) (2)'!A:A,3*(ROW()-2)+2),"")</f>
        <v/>
      </c>
    </row>
    <row r="462" spans="1:1" x14ac:dyDescent="0.2">
      <c r="A462" s="13" t="str">
        <f>IF(INDEX('Size (Model) (2)'!A:A,3*(ROW()-2)+2)&lt;&gt;"",INDEX('Size (Model) (2)'!A:A,3*(ROW()-2)+2),"")</f>
        <v/>
      </c>
    </row>
    <row r="463" spans="1:1" x14ac:dyDescent="0.2">
      <c r="A463" s="13" t="str">
        <f>IF(INDEX('Size (Model) (2)'!A:A,3*(ROW()-2)+2)&lt;&gt;"",INDEX('Size (Model) (2)'!A:A,3*(ROW()-2)+2),"")</f>
        <v/>
      </c>
    </row>
    <row r="464" spans="1:1" x14ac:dyDescent="0.2">
      <c r="A464" s="13" t="str">
        <f>IF(INDEX('Size (Model) (2)'!A:A,3*(ROW()-2)+2)&lt;&gt;"",INDEX('Size (Model) (2)'!A:A,3*(ROW()-2)+2),"")</f>
        <v/>
      </c>
    </row>
    <row r="465" spans="1:1" x14ac:dyDescent="0.2">
      <c r="A465" s="13" t="str">
        <f>IF(INDEX('Size (Model) (2)'!A:A,3*(ROW()-2)+2)&lt;&gt;"",INDEX('Size (Model) (2)'!A:A,3*(ROW()-2)+2),"")</f>
        <v/>
      </c>
    </row>
    <row r="466" spans="1:1" x14ac:dyDescent="0.2">
      <c r="A466" s="13" t="str">
        <f>IF(INDEX('Size (Model) (2)'!A:A,3*(ROW()-2)+2)&lt;&gt;"",INDEX('Size (Model) (2)'!A:A,3*(ROW()-2)+2),"")</f>
        <v/>
      </c>
    </row>
    <row r="467" spans="1:1" x14ac:dyDescent="0.2">
      <c r="A467" s="13" t="str">
        <f>IF(INDEX('Size (Model) (2)'!A:A,3*(ROW()-2)+2)&lt;&gt;"",INDEX('Size (Model) (2)'!A:A,3*(ROW()-2)+2),"")</f>
        <v/>
      </c>
    </row>
    <row r="468" spans="1:1" x14ac:dyDescent="0.2">
      <c r="A468" s="13" t="str">
        <f>IF(INDEX('Size (Model) (2)'!A:A,3*(ROW()-2)+2)&lt;&gt;"",INDEX('Size (Model) (2)'!A:A,3*(ROW()-2)+2),"")</f>
        <v/>
      </c>
    </row>
    <row r="469" spans="1:1" x14ac:dyDescent="0.2">
      <c r="A469" s="13" t="str">
        <f>IF(INDEX('Size (Model) (2)'!A:A,3*(ROW()-2)+2)&lt;&gt;"",INDEX('Size (Model) (2)'!A:A,3*(ROW()-2)+2),"")</f>
        <v/>
      </c>
    </row>
    <row r="470" spans="1:1" x14ac:dyDescent="0.2">
      <c r="A470" s="13" t="str">
        <f>IF(INDEX('Size (Model) (2)'!A:A,3*(ROW()-2)+2)&lt;&gt;"",INDEX('Size (Model) (2)'!A:A,3*(ROW()-2)+2),"")</f>
        <v/>
      </c>
    </row>
    <row r="471" spans="1:1" x14ac:dyDescent="0.2">
      <c r="A471" s="13" t="str">
        <f>IF(INDEX('Size (Model) (2)'!A:A,3*(ROW()-2)+2)&lt;&gt;"",INDEX('Size (Model) (2)'!A:A,3*(ROW()-2)+2),"")</f>
        <v/>
      </c>
    </row>
    <row r="472" spans="1:1" x14ac:dyDescent="0.2">
      <c r="A472" s="13" t="str">
        <f>IF(INDEX('Size (Model) (2)'!A:A,3*(ROW()-2)+2)&lt;&gt;"",INDEX('Size (Model) (2)'!A:A,3*(ROW()-2)+2),"")</f>
        <v/>
      </c>
    </row>
    <row r="473" spans="1:1" x14ac:dyDescent="0.2">
      <c r="A473" s="13" t="str">
        <f>IF(INDEX('Size (Model) (2)'!A:A,3*(ROW()-2)+2)&lt;&gt;"",INDEX('Size (Model) (2)'!A:A,3*(ROW()-2)+2),"")</f>
        <v/>
      </c>
    </row>
    <row r="474" spans="1:1" x14ac:dyDescent="0.2">
      <c r="A474" s="13" t="str">
        <f>IF(INDEX('Size (Model) (2)'!A:A,3*(ROW()-2)+2)&lt;&gt;"",INDEX('Size (Model) (2)'!A:A,3*(ROW()-2)+2),"")</f>
        <v/>
      </c>
    </row>
    <row r="475" spans="1:1" x14ac:dyDescent="0.2">
      <c r="A475" s="13" t="str">
        <f>IF(INDEX('Size (Model) (2)'!A:A,3*(ROW()-2)+2)&lt;&gt;"",INDEX('Size (Model) (2)'!A:A,3*(ROW()-2)+2),"")</f>
        <v/>
      </c>
    </row>
    <row r="476" spans="1:1" x14ac:dyDescent="0.2">
      <c r="A476" s="13" t="str">
        <f>IF(INDEX('Size (Model) (2)'!A:A,3*(ROW()-2)+2)&lt;&gt;"",INDEX('Size (Model) (2)'!A:A,3*(ROW()-2)+2),"")</f>
        <v/>
      </c>
    </row>
    <row r="477" spans="1:1" x14ac:dyDescent="0.2">
      <c r="A477" s="13" t="str">
        <f>IF(INDEX('Size (Model) (2)'!A:A,3*(ROW()-2)+2)&lt;&gt;"",INDEX('Size (Model) (2)'!A:A,3*(ROW()-2)+2),"")</f>
        <v/>
      </c>
    </row>
    <row r="478" spans="1:1" x14ac:dyDescent="0.2">
      <c r="A478" s="13" t="str">
        <f>IF(INDEX('Size (Model) (2)'!A:A,3*(ROW()-2)+2)&lt;&gt;"",INDEX('Size (Model) (2)'!A:A,3*(ROW()-2)+2),"")</f>
        <v/>
      </c>
    </row>
    <row r="479" spans="1:1" x14ac:dyDescent="0.2">
      <c r="A479" s="13" t="str">
        <f>IF(INDEX('Size (Model) (2)'!A:A,3*(ROW()-2)+2)&lt;&gt;"",INDEX('Size (Model) (2)'!A:A,3*(ROW()-2)+2),"")</f>
        <v/>
      </c>
    </row>
    <row r="480" spans="1:1" x14ac:dyDescent="0.2">
      <c r="A480" s="13" t="str">
        <f>IF(INDEX('Size (Model) (2)'!A:A,3*(ROW()-2)+2)&lt;&gt;"",INDEX('Size (Model) (2)'!A:A,3*(ROW()-2)+2),"")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62"/>
  <sheetViews>
    <sheetView topLeftCell="A208" workbookViewId="0">
      <selection activeCell="Y211" sqref="Y211"/>
    </sheetView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(Model)'!A:A,3*(ROW()-2)+2)&lt;&gt;"",INDEX('Size (Model)'!A:A,3*(ROW()-2)+2),"")</f>
        <v>44273</v>
      </c>
      <c r="B2">
        <f>IF($A2&lt;&gt;"",INDEX('Size (Model)'!B:B,3*(ROW()-2)+3),"")</f>
        <v>2.1625272326281551E-2</v>
      </c>
      <c r="C2">
        <f>IF($A2&lt;&gt;"",INDEX('Size (Model)'!C:C,3*(ROW()-2)+3),"")</f>
        <v>0</v>
      </c>
      <c r="D2">
        <f>IF($A2&lt;&gt;"",INDEX('Size (Model)'!D:D,3*(ROW()-2)+3),"")</f>
        <v>2.6190158472165784E-2</v>
      </c>
      <c r="E2">
        <f>IF($A2&lt;&gt;"",INDEX('Size (Model)'!E:E,3*(ROW()-2)+3),"")</f>
        <v>0</v>
      </c>
      <c r="F2">
        <f>IF($A2&lt;&gt;"",INDEX('Size (Model)'!F:F,3*(ROW()-2)+3),"")</f>
        <v>0</v>
      </c>
      <c r="G2">
        <f>IF($A2&lt;&gt;"",INDEX('Size (Model)'!G:G,3*(ROW()-2)+3),"")</f>
        <v>0</v>
      </c>
      <c r="H2">
        <f>IF($A2&lt;&gt;"",INDEX('Size (Model)'!H:H,3*(ROW()-2)+3),"")</f>
        <v>3.2872105061838575E-2</v>
      </c>
      <c r="I2">
        <f>IF($A2&lt;&gt;"",INDEX('Size (Model)'!I:I,3*(ROW()-2)+3),"")</f>
        <v>4.4481697722567277E-2</v>
      </c>
      <c r="J2">
        <f>IF($A2&lt;&gt;"",INDEX('Size (Model)'!J:J,3*(ROW()-2)+3),"")</f>
        <v>0</v>
      </c>
      <c r="K2">
        <f>IF($A2&lt;&gt;"",INDEX('Size (Model)'!K:K,3*(ROW()-2)+3),"")</f>
        <v>-2.7194051009429777E-2</v>
      </c>
      <c r="L2">
        <f>IF($A2&lt;&gt;"",INDEX('Size (Model)'!L:L,3*(ROW()-2)+3),"")</f>
        <v>0</v>
      </c>
      <c r="M2">
        <f>IF($A2&lt;&gt;"",INDEX('Size (Model)'!M:M,3*(ROW()-2)+3),"")</f>
        <v>-2.9748906120188306E-2</v>
      </c>
      <c r="N2">
        <f>IF($A2&lt;&gt;"",INDEX('Size (Model)'!N:N,3*(ROW()-2)+3),"")</f>
        <v>-0.05</v>
      </c>
      <c r="O2">
        <f>IF($A2&lt;&gt;"",INDEX('Size (Model)'!O:O,3*(ROW()-2)+3),"")</f>
        <v>-1.9447237727423582E-2</v>
      </c>
      <c r="P2">
        <f>IF($A2&lt;&gt;"",INDEX('Size (Model)'!P:P,3*(ROW()-2)+3),"")</f>
        <v>1.6720447234616576E-2</v>
      </c>
      <c r="Q2">
        <f>IF($A2&lt;&gt;"",INDEX('Size (Model)'!Q:Q,3*(ROW()-2)+3),"")</f>
        <v>2.4646850980842031E-2</v>
      </c>
      <c r="R2">
        <f>IF($A2&lt;&gt;"",INDEX('Size (Model)'!R:R,3*(ROW()-2)+3),"")</f>
        <v>-7.396006747220212E-3</v>
      </c>
      <c r="S2">
        <f>IF($A2&lt;&gt;"",INDEX('Size (Model)'!S:S,3*(ROW()-2)+3),"")</f>
        <v>0</v>
      </c>
      <c r="T2">
        <f>IF($A2&lt;&gt;"",INDEX('Size (Model)'!T:T,3*(ROW()-2)+3),"")</f>
        <v>2.9405529449336186E-2</v>
      </c>
      <c r="U2">
        <f>IF($A2&lt;&gt;"",INDEX('Size (Model)'!U:U,3*(ROW()-2)+3),"")</f>
        <v>-4.8842648479681713E-2</v>
      </c>
      <c r="V2">
        <f>IF($A2&lt;&gt;"",INDEX('Size (Model)'!V:V,3*(ROW()-2)+3),"")</f>
        <v>-1.7432951518020146E-2</v>
      </c>
      <c r="W2">
        <f>IF($A2&lt;&gt;"",INDEX('Size (Model)'!W:W,3*(ROW()-2)+3),"")</f>
        <v>-0.05</v>
      </c>
      <c r="X2">
        <f>IF($A2&lt;&gt;"",INDEX('Size (Model)'!X:X,3*(ROW()-2)+3),"")</f>
        <v>0.05</v>
      </c>
      <c r="Y2">
        <f>IF($A2&lt;&gt;"",INDEX('Size (Model)'!Y:Y,3*(ROW()-2)+3),"")</f>
        <v>0</v>
      </c>
      <c r="Z2">
        <f>IF($A2&lt;&gt;"",INDEX('Size (Model)'!Z:Z,3*(ROW()-2)+3),"")</f>
        <v>0</v>
      </c>
    </row>
    <row r="3" spans="1:26" x14ac:dyDescent="0.2">
      <c r="A3" s="13">
        <f>IF(INDEX('Size (Model)'!A:A,3*(ROW()-2)+2)&lt;&gt;"",INDEX('Size (Model)'!A:A,3*(ROW()-2)+2),"")</f>
        <v>44287</v>
      </c>
      <c r="B3">
        <f>IF($A3&lt;&gt;"",INDEX('Size (Model)'!B:B,3*(ROW()-2)+3),"")</f>
        <v>-1.5284735771893354E-2</v>
      </c>
      <c r="C3">
        <f>IF($A3&lt;&gt;"",INDEX('Size (Model)'!C:C,3*(ROW()-2)+3),"")</f>
        <v>1.1135854584193357E-2</v>
      </c>
      <c r="D3">
        <f>IF($A3&lt;&gt;"",INDEX('Size (Model)'!D:D,3*(ROW()-2)+3),"")</f>
        <v>2.6190158472165784E-2</v>
      </c>
      <c r="E3">
        <f>IF($A3&lt;&gt;"",INDEX('Size (Model)'!E:E,3*(ROW()-2)+3),"")</f>
        <v>-2.0925792930872697E-2</v>
      </c>
      <c r="F3">
        <f>IF($A3&lt;&gt;"",INDEX('Size (Model)'!F:F,3*(ROW()-2)+3),"")</f>
        <v>0</v>
      </c>
      <c r="G3">
        <f>IF($A3&lt;&gt;"",INDEX('Size (Model)'!G:G,3*(ROW()-2)+3),"")</f>
        <v>0</v>
      </c>
      <c r="H3">
        <f>IF($A3&lt;&gt;"",INDEX('Size (Model)'!H:H,3*(ROW()-2)+3),"")</f>
        <v>3.2872105061838575E-2</v>
      </c>
      <c r="I3">
        <f>IF($A3&lt;&gt;"",INDEX('Size (Model)'!I:I,3*(ROW()-2)+3),"")</f>
        <v>0.05</v>
      </c>
      <c r="J3">
        <f>IF($A3&lt;&gt;"",INDEX('Size (Model)'!J:J,3*(ROW()-2)+3),"")</f>
        <v>0</v>
      </c>
      <c r="K3">
        <f>IF($A3&lt;&gt;"",INDEX('Size (Model)'!K:K,3*(ROW()-2)+3),"")</f>
        <v>0</v>
      </c>
      <c r="L3">
        <f>IF($A3&lt;&gt;"",INDEX('Size (Model)'!L:L,3*(ROW()-2)+3),"")</f>
        <v>-0.05</v>
      </c>
      <c r="M3">
        <f>IF($A3&lt;&gt;"",INDEX('Size (Model)'!M:M,3*(ROW()-2)+3),"")</f>
        <v>0</v>
      </c>
      <c r="N3">
        <f>IF($A3&lt;&gt;"",INDEX('Size (Model)'!N:N,3*(ROW()-2)+3),"")</f>
        <v>-4.6933202378238087E-2</v>
      </c>
      <c r="O3">
        <f>IF($A3&lt;&gt;"",INDEX('Size (Model)'!O:O,3*(ROW()-2)+3),"")</f>
        <v>-2.9420282036999038E-2</v>
      </c>
      <c r="P3">
        <f>IF($A3&lt;&gt;"",INDEX('Size (Model)'!P:P,3*(ROW()-2)+3),"")</f>
        <v>2.5714028737804377E-2</v>
      </c>
      <c r="Q3">
        <f>IF($A3&lt;&gt;"",INDEX('Size (Model)'!Q:Q,3*(ROW()-2)+3),"")</f>
        <v>0</v>
      </c>
      <c r="R3">
        <f>IF($A3&lt;&gt;"",INDEX('Size (Model)'!R:R,3*(ROW()-2)+3),"")</f>
        <v>1.0099601449275365E-2</v>
      </c>
      <c r="S3">
        <f>IF($A3&lt;&gt;"",INDEX('Size (Model)'!S:S,3*(ROW()-2)+3),"")</f>
        <v>0</v>
      </c>
      <c r="T3">
        <f>IF($A3&lt;&gt;"",INDEX('Size (Model)'!T:T,3*(ROW()-2)+3),"")</f>
        <v>2.9405529449336186E-2</v>
      </c>
      <c r="U3">
        <f>IF($A3&lt;&gt;"",INDEX('Size (Model)'!U:U,3*(ROW()-2)+3),"")</f>
        <v>-2.5717818014069894E-2</v>
      </c>
      <c r="V3">
        <f>IF($A3&lt;&gt;"",INDEX('Size (Model)'!V:V,3*(ROW()-2)+3),"")</f>
        <v>-1.7432951518020146E-2</v>
      </c>
      <c r="W3">
        <f>IF($A3&lt;&gt;"",INDEX('Size (Model)'!W:W,3*(ROW()-2)+3),"")</f>
        <v>-2.7445604995200084E-2</v>
      </c>
      <c r="X3">
        <f>IF($A3&lt;&gt;"",INDEX('Size (Model)'!X:X,3*(ROW()-2)+3),"")</f>
        <v>0.05</v>
      </c>
      <c r="Y3">
        <f>IF($A3&lt;&gt;"",INDEX('Size (Model)'!Y:Y,3*(ROW()-2)+3),"")</f>
        <v>0</v>
      </c>
      <c r="Z3">
        <f>IF($A3&lt;&gt;"",INDEX('Size (Model)'!Z:Z,3*(ROW()-2)+3),"")</f>
        <v>0</v>
      </c>
    </row>
    <row r="4" spans="1:26" x14ac:dyDescent="0.2">
      <c r="A4" s="13">
        <f>IF(INDEX('Size (Model)'!A:A,3*(ROW()-2)+2)&lt;&gt;"",INDEX('Size (Model)'!A:A,3*(ROW()-2)+2),"")</f>
        <v>44319</v>
      </c>
      <c r="B4">
        <f>IF($A4&lt;&gt;"",INDEX('Size (Model)'!B:B,3*(ROW()-2)+3),"")</f>
        <v>1.5606927434170234E-2</v>
      </c>
      <c r="C4">
        <f>IF($A4&lt;&gt;"",INDEX('Size (Model)'!C:C,3*(ROW()-2)+3),"")</f>
        <v>1.1135854584193357E-2</v>
      </c>
      <c r="D4">
        <f>IF($A4&lt;&gt;"",INDEX('Size (Model)'!D:D,3*(ROW()-2)+3),"")</f>
        <v>2.6190158472165784E-2</v>
      </c>
      <c r="E4">
        <f>IF($A4&lt;&gt;"",INDEX('Size (Model)'!E:E,3*(ROW()-2)+3),"")</f>
        <v>0</v>
      </c>
      <c r="F4">
        <f>IF($A4&lt;&gt;"",INDEX('Size (Model)'!F:F,3*(ROW()-2)+3),"")</f>
        <v>-1.6725914684167342E-2</v>
      </c>
      <c r="G4">
        <f>IF($A4&lt;&gt;"",INDEX('Size (Model)'!G:G,3*(ROW()-2)+3),"")</f>
        <v>0</v>
      </c>
      <c r="H4">
        <f>IF($A4&lt;&gt;"",INDEX('Size (Model)'!H:H,3*(ROW()-2)+3),"")</f>
        <v>3.2872105061838575E-2</v>
      </c>
      <c r="I4">
        <f>IF($A4&lt;&gt;"",INDEX('Size (Model)'!I:I,3*(ROW()-2)+3),"")</f>
        <v>0.05</v>
      </c>
      <c r="J4">
        <f>IF($A4&lt;&gt;"",INDEX('Size (Model)'!J:J,3*(ROW()-2)+3),"")</f>
        <v>0</v>
      </c>
      <c r="K4">
        <f>IF($A4&lt;&gt;"",INDEX('Size (Model)'!K:K,3*(ROW()-2)+3),"")</f>
        <v>1.9077621483375953E-2</v>
      </c>
      <c r="L4">
        <f>IF($A4&lt;&gt;"",INDEX('Size (Model)'!L:L,3*(ROW()-2)+3),"")</f>
        <v>-3.001603199528903E-2</v>
      </c>
      <c r="M4">
        <f>IF($A4&lt;&gt;"",INDEX('Size (Model)'!M:M,3*(ROW()-2)+3),"")</f>
        <v>-2.9931574955347304E-2</v>
      </c>
      <c r="N4">
        <f>IF($A4&lt;&gt;"",INDEX('Size (Model)'!N:N,3*(ROW()-2)+3),"")</f>
        <v>-0.05</v>
      </c>
      <c r="O4">
        <f>IF($A4&lt;&gt;"",INDEX('Size (Model)'!O:O,3*(ROW()-2)+3),"")</f>
        <v>-1.9105031859070459E-2</v>
      </c>
      <c r="P4">
        <f>IF($A4&lt;&gt;"",INDEX('Size (Model)'!P:P,3*(ROW()-2)+3),"")</f>
        <v>2.5714028737804377E-2</v>
      </c>
      <c r="Q4">
        <f>IF($A4&lt;&gt;"",INDEX('Size (Model)'!Q:Q,3*(ROW()-2)+3),"")</f>
        <v>0</v>
      </c>
      <c r="R4">
        <f>IF($A4&lt;&gt;"",INDEX('Size (Model)'!R:R,3*(ROW()-2)+3),"")</f>
        <v>0</v>
      </c>
      <c r="S4">
        <f>IF($A4&lt;&gt;"",INDEX('Size (Model)'!S:S,3*(ROW()-2)+3),"")</f>
        <v>-2.0711997155627784E-2</v>
      </c>
      <c r="T4">
        <f>IF($A4&lt;&gt;"",INDEX('Size (Model)'!T:T,3*(ROW()-2)+3),"")</f>
        <v>0.05</v>
      </c>
      <c r="U4">
        <f>IF($A4&lt;&gt;"",INDEX('Size (Model)'!U:U,3*(ROW()-2)+3),"")</f>
        <v>-0.05</v>
      </c>
      <c r="V4">
        <f>IF($A4&lt;&gt;"",INDEX('Size (Model)'!V:V,3*(ROW()-2)+3),"")</f>
        <v>0</v>
      </c>
      <c r="W4">
        <f>IF($A4&lt;&gt;"",INDEX('Size (Model)'!W:W,3*(ROW()-2)+3),"")</f>
        <v>-4.3413438812605828E-2</v>
      </c>
      <c r="X4">
        <f>IF($A4&lt;&gt;"",INDEX('Size (Model)'!X:X,3*(ROW()-2)+3),"")</f>
        <v>0</v>
      </c>
      <c r="Y4">
        <f>IF($A4&lt;&gt;"",INDEX('Size (Model)'!Y:Y,3*(ROW()-2)+3),"")</f>
        <v>0</v>
      </c>
      <c r="Z4">
        <f>IF($A4&lt;&gt;"",INDEX('Size (Model)'!Z:Z,3*(ROW()-2)+3),"")</f>
        <v>0</v>
      </c>
    </row>
    <row r="5" spans="1:26" x14ac:dyDescent="0.2">
      <c r="A5" s="13">
        <f>IF(INDEX('Size (Model)'!A:A,3*(ROW()-2)+2)&lt;&gt;"",INDEX('Size (Model)'!A:A,3*(ROW()-2)+2),"")</f>
        <v>44348</v>
      </c>
      <c r="B5">
        <f>IF($A5&lt;&gt;"",INDEX('Size (Model)'!B:B,3*(ROW()-2)+3),"")</f>
        <v>2.4115464290015654E-2</v>
      </c>
      <c r="C5">
        <f>IF($A5&lt;&gt;"",INDEX('Size (Model)'!C:C,3*(ROW()-2)+3),"")</f>
        <v>0</v>
      </c>
      <c r="D5">
        <f>IF($A5&lt;&gt;"",INDEX('Size (Model)'!D:D,3*(ROW()-2)+3),"")</f>
        <v>2.6190158472165784E-2</v>
      </c>
      <c r="E5">
        <f>IF($A5&lt;&gt;"",INDEX('Size (Model)'!E:E,3*(ROW()-2)+3),"")</f>
        <v>9.1047752574819462E-3</v>
      </c>
      <c r="F5">
        <f>IF($A5&lt;&gt;"",INDEX('Size (Model)'!F:F,3*(ROW()-2)+3),"")</f>
        <v>0</v>
      </c>
      <c r="G5">
        <f>IF($A5&lt;&gt;"",INDEX('Size (Model)'!G:G,3*(ROW()-2)+3),"")</f>
        <v>0</v>
      </c>
      <c r="H5">
        <f>IF($A5&lt;&gt;"",INDEX('Size (Model)'!H:H,3*(ROW()-2)+3),"")</f>
        <v>3.2872105061838575E-2</v>
      </c>
      <c r="I5">
        <f>IF($A5&lt;&gt;"",INDEX('Size (Model)'!I:I,3*(ROW()-2)+3),"")</f>
        <v>3.9541329032682752E-2</v>
      </c>
      <c r="J5">
        <f>IF($A5&lt;&gt;"",INDEX('Size (Model)'!J:J,3*(ROW()-2)+3),"")</f>
        <v>-1.1264145530098748E-2</v>
      </c>
      <c r="K5">
        <f>IF($A5&lt;&gt;"",INDEX('Size (Model)'!K:K,3*(ROW()-2)+3),"")</f>
        <v>-4.2386336747774346E-2</v>
      </c>
      <c r="L5">
        <f>IF($A5&lt;&gt;"",INDEX('Size (Model)'!L:L,3*(ROW()-2)+3),"")</f>
        <v>-3.001603199528903E-2</v>
      </c>
      <c r="M5">
        <f>IF($A5&lt;&gt;"",INDEX('Size (Model)'!M:M,3*(ROW()-2)+3),"")</f>
        <v>-2.9931574955347304E-2</v>
      </c>
      <c r="N5">
        <f>IF($A5&lt;&gt;"",INDEX('Size (Model)'!N:N,3*(ROW()-2)+3),"")</f>
        <v>-4.3838938860406143E-2</v>
      </c>
      <c r="O5">
        <f>IF($A5&lt;&gt;"",INDEX('Size (Model)'!O:O,3*(ROW()-2)+3),"")</f>
        <v>0</v>
      </c>
      <c r="P5">
        <f>IF($A5&lt;&gt;"",INDEX('Size (Model)'!P:P,3*(ROW()-2)+3),"")</f>
        <v>2.5714028737804377E-2</v>
      </c>
      <c r="Q5">
        <f>IF($A5&lt;&gt;"",INDEX('Size (Model)'!Q:Q,3*(ROW()-2)+3),"")</f>
        <v>-0.05</v>
      </c>
      <c r="R5">
        <f>IF($A5&lt;&gt;"",INDEX('Size (Model)'!R:R,3*(ROW()-2)+3),"")</f>
        <v>6.9524950954577298E-3</v>
      </c>
      <c r="S5">
        <f>IF($A5&lt;&gt;"",INDEX('Size (Model)'!S:S,3*(ROW()-2)+3),"")</f>
        <v>0</v>
      </c>
      <c r="T5">
        <f>IF($A5&lt;&gt;"",INDEX('Size (Model)'!T:T,3*(ROW()-2)+3),"")</f>
        <v>0.05</v>
      </c>
      <c r="U5">
        <f>IF($A5&lt;&gt;"",INDEX('Size (Model)'!U:U,3*(ROW()-2)+3),"")</f>
        <v>-4.6041512254009619E-2</v>
      </c>
      <c r="V5">
        <f>IF($A5&lt;&gt;"",INDEX('Size (Model)'!V:V,3*(ROW()-2)+3),"")</f>
        <v>0</v>
      </c>
      <c r="W5">
        <f>IF($A5&lt;&gt;"",INDEX('Size (Model)'!W:W,3*(ROW()-2)+3),"")</f>
        <v>-2.3722067855405243E-2</v>
      </c>
      <c r="X5">
        <f>IF($A5&lt;&gt;"",INDEX('Size (Model)'!X:X,3*(ROW()-2)+3),"")</f>
        <v>0</v>
      </c>
      <c r="Y5">
        <f>IF($A5&lt;&gt;"",INDEX('Size (Model)'!Y:Y,3*(ROW()-2)+3),"")</f>
        <v>0</v>
      </c>
      <c r="Z5">
        <f>IF($A5&lt;&gt;"",INDEX('Size (Model)'!Z:Z,3*(ROW()-2)+3),"")</f>
        <v>0</v>
      </c>
    </row>
    <row r="6" spans="1:26" x14ac:dyDescent="0.2">
      <c r="A6" s="13">
        <f>IF(INDEX('Size (Model)'!A:A,3*(ROW()-2)+2)&lt;&gt;"",INDEX('Size (Model)'!A:A,3*(ROW()-2)+2),"")</f>
        <v>44378</v>
      </c>
      <c r="B6">
        <f>IF($A6&lt;&gt;"",INDEX('Size (Model)'!B:B,3*(ROW()-2)+3),"")</f>
        <v>2.4115464290015654E-2</v>
      </c>
      <c r="C6">
        <f>IF($A6&lt;&gt;"",INDEX('Size (Model)'!C:C,3*(ROW()-2)+3),"")</f>
        <v>0</v>
      </c>
      <c r="D6">
        <f>IF($A6&lt;&gt;"",INDEX('Size (Model)'!D:D,3*(ROW()-2)+3),"")</f>
        <v>2.6190158472165784E-2</v>
      </c>
      <c r="E6">
        <f>IF($A6&lt;&gt;"",INDEX('Size (Model)'!E:E,3*(ROW()-2)+3),"")</f>
        <v>-9.1526086956521761E-3</v>
      </c>
      <c r="F6">
        <f>IF($A6&lt;&gt;"",INDEX('Size (Model)'!F:F,3*(ROW()-2)+3),"")</f>
        <v>0</v>
      </c>
      <c r="G6">
        <f>IF($A6&lt;&gt;"",INDEX('Size (Model)'!G:G,3*(ROW()-2)+3),"")</f>
        <v>0</v>
      </c>
      <c r="H6">
        <f>IF($A6&lt;&gt;"",INDEX('Size (Model)'!H:H,3*(ROW()-2)+3),"")</f>
        <v>3.2872105061838575E-2</v>
      </c>
      <c r="I6">
        <f>IF($A6&lt;&gt;"",INDEX('Size (Model)'!I:I,3*(ROW()-2)+3),"")</f>
        <v>3.9541329032682752E-2</v>
      </c>
      <c r="J6">
        <f>IF($A6&lt;&gt;"",INDEX('Size (Model)'!J:J,3*(ROW()-2)+3),"")</f>
        <v>0</v>
      </c>
      <c r="K6">
        <f>IF($A6&lt;&gt;"",INDEX('Size (Model)'!K:K,3*(ROW()-2)+3),"")</f>
        <v>0</v>
      </c>
      <c r="L6">
        <f>IF($A6&lt;&gt;"",INDEX('Size (Model)'!L:L,3*(ROW()-2)+3),"")</f>
        <v>-0.05</v>
      </c>
      <c r="M6">
        <f>IF($A6&lt;&gt;"",INDEX('Size (Model)'!M:M,3*(ROW()-2)+3),"")</f>
        <v>-2.9931574955347304E-2</v>
      </c>
      <c r="N6">
        <f>IF($A6&lt;&gt;"",INDEX('Size (Model)'!N:N,3*(ROW()-2)+3),"")</f>
        <v>-0.05</v>
      </c>
      <c r="O6">
        <f>IF($A6&lt;&gt;"",INDEX('Size (Model)'!O:O,3*(ROW()-2)+3),"")</f>
        <v>1.1235836799817657E-2</v>
      </c>
      <c r="P6">
        <f>IF($A6&lt;&gt;"",INDEX('Size (Model)'!P:P,3*(ROW()-2)+3),"")</f>
        <v>2.5714028737804377E-2</v>
      </c>
      <c r="Q6">
        <f>IF($A6&lt;&gt;"",INDEX('Size (Model)'!Q:Q,3*(ROW()-2)+3),"")</f>
        <v>-4.6613195169519929E-2</v>
      </c>
      <c r="R6">
        <f>IF($A6&lt;&gt;"",INDEX('Size (Model)'!R:R,3*(ROW()-2)+3),"")</f>
        <v>1.4840640758674334E-2</v>
      </c>
      <c r="S6">
        <f>IF($A6&lt;&gt;"",INDEX('Size (Model)'!S:S,3*(ROW()-2)+3),"")</f>
        <v>-4.357277498480748E-2</v>
      </c>
      <c r="T6">
        <f>IF($A6&lt;&gt;"",INDEX('Size (Model)'!T:T,3*(ROW()-2)+3),"")</f>
        <v>3.3488060461956536E-2</v>
      </c>
      <c r="U6">
        <f>IF($A6&lt;&gt;"",INDEX('Size (Model)'!U:U,3*(ROW()-2)+3),"")</f>
        <v>-2.7129567969179976E-2</v>
      </c>
      <c r="V6">
        <f>IF($A6&lt;&gt;"",INDEX('Size (Model)'!V:V,3*(ROW()-2)+3),"")</f>
        <v>-1.970791604197902E-2</v>
      </c>
      <c r="W6">
        <f>IF($A6&lt;&gt;"",INDEX('Size (Model)'!W:W,3*(ROW()-2)+3),"")</f>
        <v>0</v>
      </c>
      <c r="X6">
        <f>IF($A6&lt;&gt;"",INDEX('Size (Model)'!X:X,3*(ROW()-2)+3),"")</f>
        <v>0</v>
      </c>
      <c r="Y6">
        <f>IF($A6&lt;&gt;"",INDEX('Size (Model)'!Y:Y,3*(ROW()-2)+3),"")</f>
        <v>0</v>
      </c>
      <c r="Z6">
        <f>IF($A6&lt;&gt;"",INDEX('Size (Model)'!Z:Z,3*(ROW()-2)+3),"")</f>
        <v>0</v>
      </c>
    </row>
    <row r="7" spans="1:26" x14ac:dyDescent="0.2">
      <c r="A7" s="13">
        <f>IF(INDEX('Size (Model)'!A:A,3*(ROW()-2)+2)&lt;&gt;"",INDEX('Size (Model)'!A:A,3*(ROW()-2)+2),"")</f>
        <v>44410</v>
      </c>
      <c r="B7">
        <f>IF($A7&lt;&gt;"",INDEX('Size (Model)'!B:B,3*(ROW()-2)+3),"")</f>
        <v>1.5403643851798245E-2</v>
      </c>
      <c r="C7">
        <f>IF($A7&lt;&gt;"",INDEX('Size (Model)'!C:C,3*(ROW()-2)+3),"")</f>
        <v>-9.2887951227338342E-3</v>
      </c>
      <c r="D7">
        <f>IF($A7&lt;&gt;"",INDEX('Size (Model)'!D:D,3*(ROW()-2)+3),"")</f>
        <v>2.6190158472165784E-2</v>
      </c>
      <c r="E7">
        <f>IF($A7&lt;&gt;"",INDEX('Size (Model)'!E:E,3*(ROW()-2)+3),"")</f>
        <v>-9.1526086956521761E-3</v>
      </c>
      <c r="F7">
        <f>IF($A7&lt;&gt;"",INDEX('Size (Model)'!F:F,3*(ROW()-2)+3),"")</f>
        <v>0</v>
      </c>
      <c r="G7">
        <f>IF($A7&lt;&gt;"",INDEX('Size (Model)'!G:G,3*(ROW()-2)+3),"")</f>
        <v>0</v>
      </c>
      <c r="H7">
        <f>IF($A7&lt;&gt;"",INDEX('Size (Model)'!H:H,3*(ROW()-2)+3),"")</f>
        <v>3.2872105061838575E-2</v>
      </c>
      <c r="I7">
        <f>IF($A7&lt;&gt;"",INDEX('Size (Model)'!I:I,3*(ROW()-2)+3),"")</f>
        <v>3.9541329032682752E-2</v>
      </c>
      <c r="J7">
        <f>IF($A7&lt;&gt;"",INDEX('Size (Model)'!J:J,3*(ROW()-2)+3),"")</f>
        <v>0</v>
      </c>
      <c r="K7">
        <f>IF($A7&lt;&gt;"",INDEX('Size (Model)'!K:K,3*(ROW()-2)+3),"")</f>
        <v>0</v>
      </c>
      <c r="L7">
        <f>IF($A7&lt;&gt;"",INDEX('Size (Model)'!L:L,3*(ROW()-2)+3),"")</f>
        <v>-0.05</v>
      </c>
      <c r="M7">
        <f>IF($A7&lt;&gt;"",INDEX('Size (Model)'!M:M,3*(ROW()-2)+3),"")</f>
        <v>-2.9931574955347304E-2</v>
      </c>
      <c r="N7">
        <f>IF($A7&lt;&gt;"",INDEX('Size (Model)'!N:N,3*(ROW()-2)+3),"")</f>
        <v>-0.05</v>
      </c>
      <c r="O7">
        <f>IF($A7&lt;&gt;"",INDEX('Size (Model)'!O:O,3*(ROW()-2)+3),"")</f>
        <v>1.1235836799817657E-2</v>
      </c>
      <c r="P7">
        <f>IF($A7&lt;&gt;"",INDEX('Size (Model)'!P:P,3*(ROW()-2)+3),"")</f>
        <v>2.5714028737804377E-2</v>
      </c>
      <c r="Q7">
        <f>IF($A7&lt;&gt;"",INDEX('Size (Model)'!Q:Q,3*(ROW()-2)+3),"")</f>
        <v>-2.3307995169082118E-2</v>
      </c>
      <c r="R7">
        <f>IF($A7&lt;&gt;"",INDEX('Size (Model)'!R:R,3*(ROW()-2)+3),"")</f>
        <v>2.6623622192076882E-2</v>
      </c>
      <c r="S7">
        <f>IF($A7&lt;&gt;"",INDEX('Size (Model)'!S:S,3*(ROW()-2)+3),"")</f>
        <v>-4.357277498480748E-2</v>
      </c>
      <c r="T7">
        <f>IF($A7&lt;&gt;"",INDEX('Size (Model)'!T:T,3*(ROW()-2)+3),"")</f>
        <v>0</v>
      </c>
      <c r="U7">
        <f>IF($A7&lt;&gt;"",INDEX('Size (Model)'!U:U,3*(ROW()-2)+3),"")</f>
        <v>0</v>
      </c>
      <c r="V7">
        <f>IF($A7&lt;&gt;"",INDEX('Size (Model)'!V:V,3*(ROW()-2)+3),"")</f>
        <v>0</v>
      </c>
      <c r="W7">
        <f>IF($A7&lt;&gt;"",INDEX('Size (Model)'!W:W,3*(ROW()-2)+3),"")</f>
        <v>-4.2506982071274381E-2</v>
      </c>
      <c r="X7">
        <f>IF($A7&lt;&gt;"",INDEX('Size (Model)'!X:X,3*(ROW()-2)+3),"")</f>
        <v>0.05</v>
      </c>
      <c r="Y7">
        <f>IF($A7&lt;&gt;"",INDEX('Size (Model)'!Y:Y,3*(ROW()-2)+3),"")</f>
        <v>0</v>
      </c>
      <c r="Z7">
        <f>IF($A7&lt;&gt;"",INDEX('Size (Model)'!Z:Z,3*(ROW()-2)+3),"")</f>
        <v>0</v>
      </c>
    </row>
    <row r="8" spans="1:26" x14ac:dyDescent="0.2">
      <c r="A8" s="13">
        <f>IF(INDEX('Size (Model)'!A:A,3*(ROW()-2)+2)&lt;&gt;"",INDEX('Size (Model)'!A:A,3*(ROW()-2)+2),"")</f>
        <v>44440</v>
      </c>
      <c r="B8">
        <f>IF($A8&lt;&gt;"",INDEX('Size (Model)'!B:B,3*(ROW()-2)+3),"")</f>
        <v>1.5403643851798245E-2</v>
      </c>
      <c r="C8">
        <f>IF($A8&lt;&gt;"",INDEX('Size (Model)'!C:C,3*(ROW()-2)+3),"")</f>
        <v>0</v>
      </c>
      <c r="D8">
        <f>IF($A8&lt;&gt;"",INDEX('Size (Model)'!D:D,3*(ROW()-2)+3),"")</f>
        <v>0</v>
      </c>
      <c r="E8">
        <f>IF($A8&lt;&gt;"",INDEX('Size (Model)'!E:E,3*(ROW()-2)+3),"")</f>
        <v>0</v>
      </c>
      <c r="F8">
        <f>IF($A8&lt;&gt;"",INDEX('Size (Model)'!F:F,3*(ROW()-2)+3),"")</f>
        <v>-3.3714118418177841E-2</v>
      </c>
      <c r="G8">
        <f>IF($A8&lt;&gt;"",INDEX('Size (Model)'!G:G,3*(ROW()-2)+3),"")</f>
        <v>0</v>
      </c>
      <c r="H8">
        <f>IF($A8&lt;&gt;"",INDEX('Size (Model)'!H:H,3*(ROW()-2)+3),"")</f>
        <v>3.2872105061838575E-2</v>
      </c>
      <c r="I8">
        <f>IF($A8&lt;&gt;"",INDEX('Size (Model)'!I:I,3*(ROW()-2)+3),"")</f>
        <v>0.05</v>
      </c>
      <c r="J8">
        <f>IF($A8&lt;&gt;"",INDEX('Size (Model)'!J:J,3*(ROW()-2)+3),"")</f>
        <v>-1.2381476805888391E-2</v>
      </c>
      <c r="K8">
        <f>IF($A8&lt;&gt;"",INDEX('Size (Model)'!K:K,3*(ROW()-2)+3),"")</f>
        <v>1.2642794406816692E-2</v>
      </c>
      <c r="L8">
        <f>IF($A8&lt;&gt;"",INDEX('Size (Model)'!L:L,3*(ROW()-2)+3),"")</f>
        <v>-0.05</v>
      </c>
      <c r="M8">
        <f>IF($A8&lt;&gt;"",INDEX('Size (Model)'!M:M,3*(ROW()-2)+3),"")</f>
        <v>-2.9931574955347304E-2</v>
      </c>
      <c r="N8">
        <f>IF($A8&lt;&gt;"",INDEX('Size (Model)'!N:N,3*(ROW()-2)+3),"")</f>
        <v>-0.05</v>
      </c>
      <c r="O8">
        <f>IF($A8&lt;&gt;"",INDEX('Size (Model)'!O:O,3*(ROW()-2)+3),"")</f>
        <v>1.1235836799817657E-2</v>
      </c>
      <c r="P8">
        <f>IF($A8&lt;&gt;"",INDEX('Size (Model)'!P:P,3*(ROW()-2)+3),"")</f>
        <v>1.7144232279090434E-2</v>
      </c>
      <c r="Q8">
        <f>IF($A8&lt;&gt;"",INDEX('Size (Model)'!Q:Q,3*(ROW()-2)+3),"")</f>
        <v>-2.3307995169082118E-2</v>
      </c>
      <c r="R8">
        <f>IF($A8&lt;&gt;"",INDEX('Size (Model)'!R:R,3*(ROW()-2)+3),"")</f>
        <v>2.6623622192076882E-2</v>
      </c>
      <c r="S8">
        <f>IF($A8&lt;&gt;"",INDEX('Size (Model)'!S:S,3*(ROW()-2)+3),"")</f>
        <v>-4.357277498480748E-2</v>
      </c>
      <c r="T8">
        <f>IF($A8&lt;&gt;"",INDEX('Size (Model)'!T:T,3*(ROW()-2)+3),"")</f>
        <v>0</v>
      </c>
      <c r="U8">
        <f>IF($A8&lt;&gt;"",INDEX('Size (Model)'!U:U,3*(ROW()-2)+3),"")</f>
        <v>-2.6098714594984661E-2</v>
      </c>
      <c r="V8">
        <f>IF($A8&lt;&gt;"",INDEX('Size (Model)'!V:V,3*(ROW()-2)+3),"")</f>
        <v>0</v>
      </c>
      <c r="W8">
        <f>IF($A8&lt;&gt;"",INDEX('Size (Model)'!W:W,3*(ROW()-2)+3),"")</f>
        <v>0</v>
      </c>
      <c r="X8">
        <f>IF($A8&lt;&gt;"",INDEX('Size (Model)'!X:X,3*(ROW()-2)+3),"")</f>
        <v>0.05</v>
      </c>
      <c r="Y8">
        <f>IF($A8&lt;&gt;"",INDEX('Size (Model)'!Y:Y,3*(ROW()-2)+3),"")</f>
        <v>0</v>
      </c>
      <c r="Z8">
        <f>IF($A8&lt;&gt;"",INDEX('Size (Model)'!Z:Z,3*(ROW()-2)+3),"")</f>
        <v>0</v>
      </c>
    </row>
    <row r="9" spans="1:26" x14ac:dyDescent="0.2">
      <c r="A9" s="13">
        <f>IF(INDEX('Size (Model)'!A:A,3*(ROW()-2)+2)&lt;&gt;"",INDEX('Size (Model)'!A:A,3*(ROW()-2)+2),"")</f>
        <v>44470</v>
      </c>
      <c r="B9">
        <f>IF($A9&lt;&gt;"",INDEX('Size (Model)'!B:B,3*(ROW()-2)+3),"")</f>
        <v>0</v>
      </c>
      <c r="C9">
        <f>IF($A9&lt;&gt;"",INDEX('Size (Model)'!C:C,3*(ROW()-2)+3),"")</f>
        <v>-8.1587205760177226E-3</v>
      </c>
      <c r="D9">
        <f>IF($A9&lt;&gt;"",INDEX('Size (Model)'!D:D,3*(ROW()-2)+3),"")</f>
        <v>3.2865147669911027E-2</v>
      </c>
      <c r="E9">
        <f>IF($A9&lt;&gt;"",INDEX('Size (Model)'!E:E,3*(ROW()-2)+3),"")</f>
        <v>0</v>
      </c>
      <c r="F9">
        <f>IF($A9&lt;&gt;"",INDEX('Size (Model)'!F:F,3*(ROW()-2)+3),"")</f>
        <v>0</v>
      </c>
      <c r="G9">
        <f>IF($A9&lt;&gt;"",INDEX('Size (Model)'!G:G,3*(ROW()-2)+3),"")</f>
        <v>0</v>
      </c>
      <c r="H9">
        <f>IF($A9&lt;&gt;"",INDEX('Size (Model)'!H:H,3*(ROW()-2)+3),"")</f>
        <v>3.2872105061838575E-2</v>
      </c>
      <c r="I9">
        <f>IF($A9&lt;&gt;"",INDEX('Size (Model)'!I:I,3*(ROW()-2)+3),"")</f>
        <v>3.8552870742958087E-2</v>
      </c>
      <c r="J9">
        <f>IF($A9&lt;&gt;"",INDEX('Size (Model)'!J:J,3*(ROW()-2)+3),"")</f>
        <v>-1.2381476805888391E-2</v>
      </c>
      <c r="K9">
        <f>IF($A9&lt;&gt;"",INDEX('Size (Model)'!K:K,3*(ROW()-2)+3),"")</f>
        <v>0</v>
      </c>
      <c r="L9">
        <f>IF($A9&lt;&gt;"",INDEX('Size (Model)'!L:L,3*(ROW()-2)+3),"")</f>
        <v>-4.6877186841163127E-2</v>
      </c>
      <c r="M9">
        <f>IF($A9&lt;&gt;"",INDEX('Size (Model)'!M:M,3*(ROW()-2)+3),"")</f>
        <v>-2.9931574955347304E-2</v>
      </c>
      <c r="N9">
        <f>IF($A9&lt;&gt;"",INDEX('Size (Model)'!N:N,3*(ROW()-2)+3),"")</f>
        <v>-0.05</v>
      </c>
      <c r="O9">
        <f>IF($A9&lt;&gt;"",INDEX('Size (Model)'!O:O,3*(ROW()-2)+3),"")</f>
        <v>3.9072266307110796E-2</v>
      </c>
      <c r="P9">
        <f>IF($A9&lt;&gt;"",INDEX('Size (Model)'!P:P,3*(ROW()-2)+3),"")</f>
        <v>2.4456689841236896E-2</v>
      </c>
      <c r="Q9">
        <f>IF($A9&lt;&gt;"",INDEX('Size (Model)'!Q:Q,3*(ROW()-2)+3),"")</f>
        <v>0</v>
      </c>
      <c r="R9">
        <f>IF($A9&lt;&gt;"",INDEX('Size (Model)'!R:R,3*(ROW()-2)+3),"")</f>
        <v>7.5105196741998377E-3</v>
      </c>
      <c r="S9">
        <f>IF($A9&lt;&gt;"",INDEX('Size (Model)'!S:S,3*(ROW()-2)+3),"")</f>
        <v>-2.5054652918039755E-2</v>
      </c>
      <c r="T9">
        <f>IF($A9&lt;&gt;"",INDEX('Size (Model)'!T:T,3*(ROW()-2)+3),"")</f>
        <v>3.1903340733120358E-2</v>
      </c>
      <c r="U9">
        <f>IF($A9&lt;&gt;"",INDEX('Size (Model)'!U:U,3*(ROW()-2)+3),"")</f>
        <v>-0.05</v>
      </c>
      <c r="V9">
        <f>IF($A9&lt;&gt;"",INDEX('Size (Model)'!V:V,3*(ROW()-2)+3),"")</f>
        <v>0</v>
      </c>
      <c r="W9">
        <f>IF($A9&lt;&gt;"",INDEX('Size (Model)'!W:W,3*(ROW()-2)+3),"")</f>
        <v>-0.05</v>
      </c>
      <c r="X9">
        <f>IF($A9&lt;&gt;"",INDEX('Size (Model)'!X:X,3*(ROW()-2)+3),"")</f>
        <v>0.05</v>
      </c>
      <c r="Y9">
        <f>IF($A9&lt;&gt;"",INDEX('Size (Model)'!Y:Y,3*(ROW()-2)+3),"")</f>
        <v>0</v>
      </c>
      <c r="Z9">
        <f>IF($A9&lt;&gt;"",INDEX('Size (Model)'!Z:Z,3*(ROW()-2)+3),"")</f>
        <v>0</v>
      </c>
    </row>
    <row r="10" spans="1:26" x14ac:dyDescent="0.2">
      <c r="A10" s="13">
        <f>IF(INDEX('Size (Model)'!A:A,3*(ROW()-2)+2)&lt;&gt;"",INDEX('Size (Model)'!A:A,3*(ROW()-2)+2),"")</f>
        <v>44501</v>
      </c>
      <c r="B10">
        <f>IF($A10&lt;&gt;"",INDEX('Size (Model)'!B:B,3*(ROW()-2)+3),"")</f>
        <v>0</v>
      </c>
      <c r="C10">
        <f>IF($A10&lt;&gt;"",INDEX('Size (Model)'!C:C,3*(ROW()-2)+3),"")</f>
        <v>0</v>
      </c>
      <c r="D10">
        <f>IF($A10&lt;&gt;"",INDEX('Size (Model)'!D:D,3*(ROW()-2)+3),"")</f>
        <v>3.2865147669911027E-2</v>
      </c>
      <c r="E10">
        <f>IF($A10&lt;&gt;"",INDEX('Size (Model)'!E:E,3*(ROW()-2)+3),"")</f>
        <v>1.0820169031529476E-2</v>
      </c>
      <c r="F10">
        <f>IF($A10&lt;&gt;"",INDEX('Size (Model)'!F:F,3*(ROW()-2)+3),"")</f>
        <v>-3.212405905256327E-2</v>
      </c>
      <c r="G10">
        <f>IF($A10&lt;&gt;"",INDEX('Size (Model)'!G:G,3*(ROW()-2)+3),"")</f>
        <v>-1.349764488019904E-2</v>
      </c>
      <c r="H10">
        <f>IF($A10&lt;&gt;"",INDEX('Size (Model)'!H:H,3*(ROW()-2)+3),"")</f>
        <v>3.2872105061838575E-2</v>
      </c>
      <c r="I10">
        <f>IF($A10&lt;&gt;"",INDEX('Size (Model)'!I:I,3*(ROW()-2)+3),"")</f>
        <v>3.8552870742958087E-2</v>
      </c>
      <c r="J10">
        <f>IF($A10&lt;&gt;"",INDEX('Size (Model)'!J:J,3*(ROW()-2)+3),"")</f>
        <v>-1.2381476805888391E-2</v>
      </c>
      <c r="K10">
        <f>IF($A10&lt;&gt;"",INDEX('Size (Model)'!K:K,3*(ROW()-2)+3),"")</f>
        <v>4.6438855519797775E-2</v>
      </c>
      <c r="L10">
        <f>IF($A10&lt;&gt;"",INDEX('Size (Model)'!L:L,3*(ROW()-2)+3),"")</f>
        <v>-0.05</v>
      </c>
      <c r="M10">
        <f>IF($A10&lt;&gt;"",INDEX('Size (Model)'!M:M,3*(ROW()-2)+3),"")</f>
        <v>-2.9931574955347304E-2</v>
      </c>
      <c r="N10">
        <f>IF($A10&lt;&gt;"",INDEX('Size (Model)'!N:N,3*(ROW()-2)+3),"")</f>
        <v>-4.4131129394721684E-2</v>
      </c>
      <c r="O10">
        <f>IF($A10&lt;&gt;"",INDEX('Size (Model)'!O:O,3*(ROW()-2)+3),"")</f>
        <v>3.9072266307110796E-2</v>
      </c>
      <c r="P10">
        <f>IF($A10&lt;&gt;"",INDEX('Size (Model)'!P:P,3*(ROW()-2)+3),"")</f>
        <v>1.6716986070071761E-2</v>
      </c>
      <c r="Q10">
        <f>IF($A10&lt;&gt;"",INDEX('Size (Model)'!Q:Q,3*(ROW()-2)+3),"")</f>
        <v>0</v>
      </c>
      <c r="R10">
        <f>IF($A10&lt;&gt;"",INDEX('Size (Model)'!R:R,3*(ROW()-2)+3),"")</f>
        <v>0</v>
      </c>
      <c r="S10">
        <f>IF($A10&lt;&gt;"",INDEX('Size (Model)'!S:S,3*(ROW()-2)+3),"")</f>
        <v>0</v>
      </c>
      <c r="T10">
        <f>IF($A10&lt;&gt;"",INDEX('Size (Model)'!T:T,3*(ROW()-2)+3),"")</f>
        <v>0</v>
      </c>
      <c r="U10">
        <f>IF($A10&lt;&gt;"",INDEX('Size (Model)'!U:U,3*(ROW()-2)+3),"")</f>
        <v>-0.05</v>
      </c>
      <c r="V10">
        <f>IF($A10&lt;&gt;"",INDEX('Size (Model)'!V:V,3*(ROW()-2)+3),"")</f>
        <v>0</v>
      </c>
      <c r="W10">
        <f>IF($A10&lt;&gt;"",INDEX('Size (Model)'!W:W,3*(ROW()-2)+3),"")</f>
        <v>-3.0326354975296319E-2</v>
      </c>
      <c r="X10">
        <f>IF($A10&lt;&gt;"",INDEX('Size (Model)'!X:X,3*(ROW()-2)+3),"")</f>
        <v>0.05</v>
      </c>
      <c r="Y10">
        <f>IF($A10&lt;&gt;"",INDEX('Size (Model)'!Y:Y,3*(ROW()-2)+3),"")</f>
        <v>0</v>
      </c>
      <c r="Z10">
        <f>IF($A10&lt;&gt;"",INDEX('Size (Model)'!Z:Z,3*(ROW()-2)+3),"")</f>
        <v>0</v>
      </c>
    </row>
    <row r="11" spans="1:26" x14ac:dyDescent="0.2">
      <c r="A11" s="13">
        <f>IF(INDEX('Size (Model)'!A:A,3*(ROW()-2)+2)&lt;&gt;"",INDEX('Size (Model)'!A:A,3*(ROW()-2)+2),"")</f>
        <v>44531</v>
      </c>
      <c r="B11">
        <f>IF($A11&lt;&gt;"",INDEX('Size (Model)'!B:B,3*(ROW()-2)+3),"")</f>
        <v>0</v>
      </c>
      <c r="C11">
        <f>IF($A11&lt;&gt;"",INDEX('Size (Model)'!C:C,3*(ROW()-2)+3),"")</f>
        <v>-9.005944211629124E-3</v>
      </c>
      <c r="D11">
        <f>IF($A11&lt;&gt;"",INDEX('Size (Model)'!D:D,3*(ROW()-2)+3),"")</f>
        <v>-0.05</v>
      </c>
      <c r="E11">
        <f>IF($A11&lt;&gt;"",INDEX('Size (Model)'!E:E,3*(ROW()-2)+3),"")</f>
        <v>0</v>
      </c>
      <c r="F11">
        <f>IF($A11&lt;&gt;"",INDEX('Size (Model)'!F:F,3*(ROW()-2)+3),"")</f>
        <v>-3.212405905256327E-2</v>
      </c>
      <c r="G11">
        <f>IF($A11&lt;&gt;"",INDEX('Size (Model)'!G:G,3*(ROW()-2)+3),"")</f>
        <v>-2.663080363625802E-2</v>
      </c>
      <c r="H11">
        <f>IF($A11&lt;&gt;"",INDEX('Size (Model)'!H:H,3*(ROW()-2)+3),"")</f>
        <v>3.2872105061838575E-2</v>
      </c>
      <c r="I11">
        <f>IF($A11&lt;&gt;"",INDEX('Size (Model)'!I:I,3*(ROW()-2)+3),"")</f>
        <v>2.2728798770512121E-2</v>
      </c>
      <c r="J11">
        <f>IF($A11&lt;&gt;"",INDEX('Size (Model)'!J:J,3*(ROW()-2)+3),"")</f>
        <v>0</v>
      </c>
      <c r="K11">
        <f>IF($A11&lt;&gt;"",INDEX('Size (Model)'!K:K,3*(ROW()-2)+3),"")</f>
        <v>2.0535532130912564E-2</v>
      </c>
      <c r="L11">
        <f>IF($A11&lt;&gt;"",INDEX('Size (Model)'!L:L,3*(ROW()-2)+3),"")</f>
        <v>-2.7891543640493181E-2</v>
      </c>
      <c r="M11">
        <f>IF($A11&lt;&gt;"",INDEX('Size (Model)'!M:M,3*(ROW()-2)+3),"")</f>
        <v>0</v>
      </c>
      <c r="N11">
        <f>IF($A11&lt;&gt;"",INDEX('Size (Model)'!N:N,3*(ROW()-2)+3),"")</f>
        <v>-4.4131129394721684E-2</v>
      </c>
      <c r="O11">
        <f>IF($A11&lt;&gt;"",INDEX('Size (Model)'!O:O,3*(ROW()-2)+3),"")</f>
        <v>3.9072266307110796E-2</v>
      </c>
      <c r="P11">
        <f>IF($A11&lt;&gt;"",INDEX('Size (Model)'!P:P,3*(ROW()-2)+3),"")</f>
        <v>1.6716986070071761E-2</v>
      </c>
      <c r="Q11">
        <f>IF($A11&lt;&gt;"",INDEX('Size (Model)'!Q:Q,3*(ROW()-2)+3),"")</f>
        <v>-2.0974910405197257E-2</v>
      </c>
      <c r="R11">
        <f>IF($A11&lt;&gt;"",INDEX('Size (Model)'!R:R,3*(ROW()-2)+3),"")</f>
        <v>4.1675008408402934E-3</v>
      </c>
      <c r="S11">
        <f>IF($A11&lt;&gt;"",INDEX('Size (Model)'!S:S,3*(ROW()-2)+3),"")</f>
        <v>0</v>
      </c>
      <c r="T11">
        <f>IF($A11&lt;&gt;"",INDEX('Size (Model)'!T:T,3*(ROW()-2)+3),"")</f>
        <v>0</v>
      </c>
      <c r="U11">
        <f>IF($A11&lt;&gt;"",INDEX('Size (Model)'!U:U,3*(ROW()-2)+3),"")</f>
        <v>-0.05</v>
      </c>
      <c r="V11">
        <f>IF($A11&lt;&gt;"",INDEX('Size (Model)'!V:V,3*(ROW()-2)+3),"")</f>
        <v>0</v>
      </c>
      <c r="W11">
        <f>IF($A11&lt;&gt;"",INDEX('Size (Model)'!W:W,3*(ROW()-2)+3),"")</f>
        <v>0.05</v>
      </c>
      <c r="X11">
        <f>IF($A11&lt;&gt;"",INDEX('Size (Model)'!X:X,3*(ROW()-2)+3),"")</f>
        <v>0.05</v>
      </c>
      <c r="Y11">
        <f>IF($A11&lt;&gt;"",INDEX('Size (Model)'!Y:Y,3*(ROW()-2)+3),"")</f>
        <v>0</v>
      </c>
      <c r="Z11">
        <f>IF($A11&lt;&gt;"",INDEX('Size (Model)'!Z:Z,3*(ROW()-2)+3),"")</f>
        <v>0</v>
      </c>
    </row>
    <row r="12" spans="1:26" x14ac:dyDescent="0.2">
      <c r="A12" s="13">
        <f>IF(INDEX('Size (Model)'!A:A,3*(ROW()-2)+2)&lt;&gt;"",INDEX('Size (Model)'!A:A,3*(ROW()-2)+2),"")</f>
        <v>44564</v>
      </c>
      <c r="B12">
        <f>IF($A12&lt;&gt;"",INDEX('Size (Model)'!B:B,3*(ROW()-2)+3),"")</f>
        <v>1.9077266851338877E-2</v>
      </c>
      <c r="C12">
        <f>IF($A12&lt;&gt;"",INDEX('Size (Model)'!C:C,3*(ROW()-2)+3),"")</f>
        <v>-9.005944211629124E-3</v>
      </c>
      <c r="D12">
        <f>IF($A12&lt;&gt;"",INDEX('Size (Model)'!D:D,3*(ROW()-2)+3),"")</f>
        <v>0</v>
      </c>
      <c r="E12">
        <f>IF($A12&lt;&gt;"",INDEX('Size (Model)'!E:E,3*(ROW()-2)+3),"")</f>
        <v>0</v>
      </c>
      <c r="F12">
        <f>IF($A12&lt;&gt;"",INDEX('Size (Model)'!F:F,3*(ROW()-2)+3),"")</f>
        <v>-0.05</v>
      </c>
      <c r="G12">
        <f>IF($A12&lt;&gt;"",INDEX('Size (Model)'!G:G,3*(ROW()-2)+3),"")</f>
        <v>-4.5176413994169114E-2</v>
      </c>
      <c r="H12">
        <f>IF($A12&lt;&gt;"",INDEX('Size (Model)'!H:H,3*(ROW()-2)+3),"")</f>
        <v>2.4625363528009536E-2</v>
      </c>
      <c r="I12">
        <f>IF($A12&lt;&gt;"",INDEX('Size (Model)'!I:I,3*(ROW()-2)+3),"")</f>
        <v>0</v>
      </c>
      <c r="J12">
        <f>IF($A12&lt;&gt;"",INDEX('Size (Model)'!J:J,3*(ROW()-2)+3),"")</f>
        <v>-2.7232882249560636E-2</v>
      </c>
      <c r="K12">
        <f>IF($A12&lt;&gt;"",INDEX('Size (Model)'!K:K,3*(ROW()-2)+3),"")</f>
        <v>3.1777513458087679E-2</v>
      </c>
      <c r="L12">
        <f>IF($A12&lt;&gt;"",INDEX('Size (Model)'!L:L,3*(ROW()-2)+3),"")</f>
        <v>0</v>
      </c>
      <c r="M12">
        <f>IF($A12&lt;&gt;"",INDEX('Size (Model)'!M:M,3*(ROW()-2)+3),"")</f>
        <v>-1.7719279588336197E-2</v>
      </c>
      <c r="N12">
        <f>IF($A12&lt;&gt;"",INDEX('Size (Model)'!N:N,3*(ROW()-2)+3),"")</f>
        <v>-4.4131129394721684E-2</v>
      </c>
      <c r="O12">
        <f>IF($A12&lt;&gt;"",INDEX('Size (Model)'!O:O,3*(ROW()-2)+3),"")</f>
        <v>3.9072266307110796E-2</v>
      </c>
      <c r="P12">
        <f>IF($A12&lt;&gt;"",INDEX('Size (Model)'!P:P,3*(ROW()-2)+3),"")</f>
        <v>9.8462335186656081E-3</v>
      </c>
      <c r="Q12">
        <f>IF($A12&lt;&gt;"",INDEX('Size (Model)'!Q:Q,3*(ROW()-2)+3),"")</f>
        <v>0</v>
      </c>
      <c r="R12">
        <f>IF($A12&lt;&gt;"",INDEX('Size (Model)'!R:R,3*(ROW()-2)+3),"")</f>
        <v>7.731647401247402E-3</v>
      </c>
      <c r="S12">
        <f>IF($A12&lt;&gt;"",INDEX('Size (Model)'!S:S,3*(ROW()-2)+3),"")</f>
        <v>0</v>
      </c>
      <c r="T12">
        <f>IF($A12&lt;&gt;"",INDEX('Size (Model)'!T:T,3*(ROW()-2)+3),"")</f>
        <v>0</v>
      </c>
      <c r="U12">
        <f>IF($A12&lt;&gt;"",INDEX('Size (Model)'!U:U,3*(ROW()-2)+3),"")</f>
        <v>-0.05</v>
      </c>
      <c r="V12">
        <f>IF($A12&lt;&gt;"",INDEX('Size (Model)'!V:V,3*(ROW()-2)+3),"")</f>
        <v>0</v>
      </c>
      <c r="W12">
        <f>IF($A12&lt;&gt;"",INDEX('Size (Model)'!W:W,3*(ROW()-2)+3),"")</f>
        <v>4.3895385399847039E-2</v>
      </c>
      <c r="X12">
        <f>IF($A12&lt;&gt;"",INDEX('Size (Model)'!X:X,3*(ROW()-2)+3),"")</f>
        <v>0.05</v>
      </c>
      <c r="Y12">
        <f>IF($A12&lt;&gt;"",INDEX('Size (Model)'!Y:Y,3*(ROW()-2)+3),"")</f>
        <v>-2.9013563288861052E-2</v>
      </c>
      <c r="Z12">
        <f>IF($A12&lt;&gt;"",INDEX('Size (Model)'!Z:Z,3*(ROW()-2)+3),"")</f>
        <v>0</v>
      </c>
    </row>
    <row r="13" spans="1:26" x14ac:dyDescent="0.2">
      <c r="A13" s="13">
        <f>IF(INDEX('Size (Model)'!A:A,3*(ROW()-2)+2)&lt;&gt;"",INDEX('Size (Model)'!A:A,3*(ROW()-2)+2),"")</f>
        <v>44593</v>
      </c>
      <c r="B13">
        <f>IF($A13&lt;&gt;"",INDEX('Size (Model)'!B:B,3*(ROW()-2)+3),"")</f>
        <v>2.7705714774783594E-2</v>
      </c>
      <c r="C13">
        <f>IF($A13&lt;&gt;"",INDEX('Size (Model)'!C:C,3*(ROW()-2)+3),"")</f>
        <v>0</v>
      </c>
      <c r="D13">
        <f>IF($A13&lt;&gt;"",INDEX('Size (Model)'!D:D,3*(ROW()-2)+3),"")</f>
        <v>4.0543836106638038E-2</v>
      </c>
      <c r="E13">
        <f>IF($A13&lt;&gt;"",INDEX('Size (Model)'!E:E,3*(ROW()-2)+3),"")</f>
        <v>2.0352182146145037E-2</v>
      </c>
      <c r="F13">
        <f>IF($A13&lt;&gt;"",INDEX('Size (Model)'!F:F,3*(ROW()-2)+3),"")</f>
        <v>-0.05</v>
      </c>
      <c r="G13">
        <f>IF($A13&lt;&gt;"",INDEX('Size (Model)'!G:G,3*(ROW()-2)+3),"")</f>
        <v>-4.5176413994169114E-2</v>
      </c>
      <c r="H13">
        <f>IF($A13&lt;&gt;"",INDEX('Size (Model)'!H:H,3*(ROW()-2)+3),"")</f>
        <v>4.6803573272746049E-2</v>
      </c>
      <c r="I13">
        <f>IF($A13&lt;&gt;"",INDEX('Size (Model)'!I:I,3*(ROW()-2)+3),"")</f>
        <v>2.2357380122344273E-2</v>
      </c>
      <c r="J13">
        <f>IF($A13&lt;&gt;"",INDEX('Size (Model)'!J:J,3*(ROW()-2)+3),"")</f>
        <v>-2.7232882249560636E-2</v>
      </c>
      <c r="K13">
        <f>IF($A13&lt;&gt;"",INDEX('Size (Model)'!K:K,3*(ROW()-2)+3),"")</f>
        <v>3.1777513458087679E-2</v>
      </c>
      <c r="L13">
        <f>IF($A13&lt;&gt;"",INDEX('Size (Model)'!L:L,3*(ROW()-2)+3),"")</f>
        <v>-2.5240355697471503E-2</v>
      </c>
      <c r="M13">
        <f>IF($A13&lt;&gt;"",INDEX('Size (Model)'!M:M,3*(ROW()-2)+3),"")</f>
        <v>-3.103040054775762E-2</v>
      </c>
      <c r="N13">
        <f>IF($A13&lt;&gt;"",INDEX('Size (Model)'!N:N,3*(ROW()-2)+3),"")</f>
        <v>-4.4131129394721684E-2</v>
      </c>
      <c r="O13">
        <f>IF($A13&lt;&gt;"",INDEX('Size (Model)'!O:O,3*(ROW()-2)+3),"")</f>
        <v>3.9072266307110796E-2</v>
      </c>
      <c r="P13">
        <f>IF($A13&lt;&gt;"",INDEX('Size (Model)'!P:P,3*(ROW()-2)+3),"")</f>
        <v>9.8462335186656081E-3</v>
      </c>
      <c r="Q13">
        <f>IF($A13&lt;&gt;"",INDEX('Size (Model)'!Q:Q,3*(ROW()-2)+3),"")</f>
        <v>0</v>
      </c>
      <c r="R13">
        <f>IF($A13&lt;&gt;"",INDEX('Size (Model)'!R:R,3*(ROW()-2)+3),"")</f>
        <v>0</v>
      </c>
      <c r="S13">
        <f>IF($A13&lt;&gt;"",INDEX('Size (Model)'!S:S,3*(ROW()-2)+3),"")</f>
        <v>0</v>
      </c>
      <c r="T13">
        <f>IF($A13&lt;&gt;"",INDEX('Size (Model)'!T:T,3*(ROW()-2)+3),"")</f>
        <v>0</v>
      </c>
      <c r="U13">
        <f>IF($A13&lt;&gt;"",INDEX('Size (Model)'!U:U,3*(ROW()-2)+3),"")</f>
        <v>0</v>
      </c>
      <c r="V13">
        <f>IF($A13&lt;&gt;"",INDEX('Size (Model)'!V:V,3*(ROW()-2)+3),"")</f>
        <v>-2.0202636036732145E-2</v>
      </c>
      <c r="W13">
        <f>IF($A13&lt;&gt;"",INDEX('Size (Model)'!W:W,3*(ROW()-2)+3),"")</f>
        <v>0</v>
      </c>
      <c r="X13">
        <f>IF($A13&lt;&gt;"",INDEX('Size (Model)'!X:X,3*(ROW()-2)+3),"")</f>
        <v>0</v>
      </c>
      <c r="Y13">
        <f>IF($A13&lt;&gt;"",INDEX('Size (Model)'!Y:Y,3*(ROW()-2)+3),"")</f>
        <v>-2.9013563288861052E-2</v>
      </c>
      <c r="Z13">
        <f>IF($A13&lt;&gt;"",INDEX('Size (Model)'!Z:Z,3*(ROW()-2)+3),"")</f>
        <v>0</v>
      </c>
    </row>
    <row r="14" spans="1:26" x14ac:dyDescent="0.2">
      <c r="A14" s="13">
        <f>IF(INDEX('Size (Model)'!A:A,3*(ROW()-2)+2)&lt;&gt;"",INDEX('Size (Model)'!A:A,3*(ROW()-2)+2),"")</f>
        <v>44621</v>
      </c>
      <c r="B14">
        <f>IF($A14&lt;&gt;"",INDEX('Size (Model)'!B:B,3*(ROW()-2)+3),"")</f>
        <v>2.7705714774783594E-2</v>
      </c>
      <c r="C14">
        <f>IF($A14&lt;&gt;"",INDEX('Size (Model)'!C:C,3*(ROW()-2)+3),"")</f>
        <v>0</v>
      </c>
      <c r="D14">
        <f>IF($A14&lt;&gt;"",INDEX('Size (Model)'!D:D,3*(ROW()-2)+3),"")</f>
        <v>4.0543836106638038E-2</v>
      </c>
      <c r="E14">
        <f>IF($A14&lt;&gt;"",INDEX('Size (Model)'!E:E,3*(ROW()-2)+3),"")</f>
        <v>2.0352182146145037E-2</v>
      </c>
      <c r="F14">
        <f>IF($A14&lt;&gt;"",INDEX('Size (Model)'!F:F,3*(ROW()-2)+3),"")</f>
        <v>-0.05</v>
      </c>
      <c r="G14">
        <f>IF($A14&lt;&gt;"",INDEX('Size (Model)'!G:G,3*(ROW()-2)+3),"")</f>
        <v>-2.2720020767736313E-2</v>
      </c>
      <c r="H14">
        <f>IF($A14&lt;&gt;"",INDEX('Size (Model)'!H:H,3*(ROW()-2)+3),"")</f>
        <v>4.6803573272746049E-2</v>
      </c>
      <c r="I14">
        <f>IF($A14&lt;&gt;"",INDEX('Size (Model)'!I:I,3*(ROW()-2)+3),"")</f>
        <v>4.655502934211881E-2</v>
      </c>
      <c r="J14">
        <f>IF($A14&lt;&gt;"",INDEX('Size (Model)'!J:J,3*(ROW()-2)+3),"")</f>
        <v>-1.3579575485296943E-2</v>
      </c>
      <c r="K14">
        <f>IF($A14&lt;&gt;"",INDEX('Size (Model)'!K:K,3*(ROW()-2)+3),"")</f>
        <v>0.05</v>
      </c>
      <c r="L14">
        <f>IF($A14&lt;&gt;"",INDEX('Size (Model)'!L:L,3*(ROW()-2)+3),"")</f>
        <v>0</v>
      </c>
      <c r="M14">
        <f>IF($A14&lt;&gt;"",INDEX('Size (Model)'!M:M,3*(ROW()-2)+3),"")</f>
        <v>-3.4596298689154488E-2</v>
      </c>
      <c r="N14">
        <f>IF($A14&lt;&gt;"",INDEX('Size (Model)'!N:N,3*(ROW()-2)+3),"")</f>
        <v>-4.4131129394721684E-2</v>
      </c>
      <c r="O14">
        <f>IF($A14&lt;&gt;"",INDEX('Size (Model)'!O:O,3*(ROW()-2)+3),"")</f>
        <v>0</v>
      </c>
      <c r="P14">
        <f>IF($A14&lt;&gt;"",INDEX('Size (Model)'!P:P,3*(ROW()-2)+3),"")</f>
        <v>9.8462335186656081E-3</v>
      </c>
      <c r="Q14">
        <f>IF($A14&lt;&gt;"",INDEX('Size (Model)'!Q:Q,3*(ROW()-2)+3),"")</f>
        <v>0</v>
      </c>
      <c r="R14">
        <f>IF($A14&lt;&gt;"",INDEX('Size (Model)'!R:R,3*(ROW()-2)+3),"")</f>
        <v>0</v>
      </c>
      <c r="S14">
        <f>IF($A14&lt;&gt;"",INDEX('Size (Model)'!S:S,3*(ROW()-2)+3),"")</f>
        <v>0</v>
      </c>
      <c r="T14">
        <f>IF($A14&lt;&gt;"",INDEX('Size (Model)'!T:T,3*(ROW()-2)+3),"")</f>
        <v>0</v>
      </c>
      <c r="U14">
        <f>IF($A14&lt;&gt;"",INDEX('Size (Model)'!U:U,3*(ROW()-2)+3),"")</f>
        <v>-2.7044796650717698E-2</v>
      </c>
      <c r="V14">
        <f>IF($A14&lt;&gt;"",INDEX('Size (Model)'!V:V,3*(ROW()-2)+3),"")</f>
        <v>-2.0202636036732145E-2</v>
      </c>
      <c r="W14">
        <f>IF($A14&lt;&gt;"",INDEX('Size (Model)'!W:W,3*(ROW()-2)+3),"")</f>
        <v>0</v>
      </c>
      <c r="X14">
        <f>IF($A14&lt;&gt;"",INDEX('Size (Model)'!X:X,3*(ROW()-2)+3),"")</f>
        <v>0</v>
      </c>
      <c r="Y14">
        <f>IF($A14&lt;&gt;"",INDEX('Size (Model)'!Y:Y,3*(ROW()-2)+3),"")</f>
        <v>-3.920034098133271E-2</v>
      </c>
      <c r="Z14">
        <f>IF($A14&lt;&gt;"",INDEX('Size (Model)'!Z:Z,3*(ROW()-2)+3),"")</f>
        <v>2.2736775945293643E-2</v>
      </c>
    </row>
    <row r="15" spans="1:26" x14ac:dyDescent="0.2">
      <c r="A15" s="13">
        <f>IF(INDEX('Size (Model)'!A:A,3*(ROW()-2)+2)&lt;&gt;"",INDEX('Size (Model)'!A:A,3*(ROW()-2)+2),"")</f>
        <v>44652</v>
      </c>
      <c r="B15">
        <f>IF($A15&lt;&gt;"",INDEX('Size (Model)'!B:B,3*(ROW()-2)+3),"")</f>
        <v>1.8014950303699612E-2</v>
      </c>
      <c r="C15">
        <f>IF($A15&lt;&gt;"",INDEX('Size (Model)'!C:C,3*(ROW()-2)+3),"")</f>
        <v>0</v>
      </c>
      <c r="D15">
        <f>IF($A15&lt;&gt;"",INDEX('Size (Model)'!D:D,3*(ROW()-2)+3),"")</f>
        <v>0.05</v>
      </c>
      <c r="E15">
        <f>IF($A15&lt;&gt;"",INDEX('Size (Model)'!E:E,3*(ROW()-2)+3),"")</f>
        <v>9.9058979808714104E-3</v>
      </c>
      <c r="F15">
        <f>IF($A15&lt;&gt;"",INDEX('Size (Model)'!F:F,3*(ROW()-2)+3),"")</f>
        <v>-0.05</v>
      </c>
      <c r="G15">
        <f>IF($A15&lt;&gt;"",INDEX('Size (Model)'!G:G,3*(ROW()-2)+3),"")</f>
        <v>-2.2720020767736313E-2</v>
      </c>
      <c r="H15">
        <f>IF($A15&lt;&gt;"",INDEX('Size (Model)'!H:H,3*(ROW()-2)+3),"")</f>
        <v>4.6803573272746049E-2</v>
      </c>
      <c r="I15">
        <f>IF($A15&lt;&gt;"",INDEX('Size (Model)'!I:I,3*(ROW()-2)+3),"")</f>
        <v>0.05</v>
      </c>
      <c r="J15">
        <f>IF($A15&lt;&gt;"",INDEX('Size (Model)'!J:J,3*(ROW()-2)+3),"")</f>
        <v>-2.9370791321570035E-2</v>
      </c>
      <c r="K15">
        <f>IF($A15&lt;&gt;"",INDEX('Size (Model)'!K:K,3*(ROW()-2)+3),"")</f>
        <v>0.05</v>
      </c>
      <c r="L15">
        <f>IF($A15&lt;&gt;"",INDEX('Size (Model)'!L:L,3*(ROW()-2)+3),"")</f>
        <v>-2.7520097005482917E-2</v>
      </c>
      <c r="M15">
        <f>IF($A15&lt;&gt;"",INDEX('Size (Model)'!M:M,3*(ROW()-2)+3),"")</f>
        <v>-3.4596298689154488E-2</v>
      </c>
      <c r="N15">
        <f>IF($A15&lt;&gt;"",INDEX('Size (Model)'!N:N,3*(ROW()-2)+3),"")</f>
        <v>0</v>
      </c>
      <c r="O15">
        <f>IF($A15&lt;&gt;"",INDEX('Size (Model)'!O:O,3*(ROW()-2)+3),"")</f>
        <v>0</v>
      </c>
      <c r="P15">
        <f>IF($A15&lt;&gt;"",INDEX('Size (Model)'!P:P,3*(ROW()-2)+3),"")</f>
        <v>0</v>
      </c>
      <c r="Q15">
        <f>IF($A15&lt;&gt;"",INDEX('Size (Model)'!Q:Q,3*(ROW()-2)+3),"")</f>
        <v>-4.1206283549100088E-2</v>
      </c>
      <c r="R15">
        <f>IF($A15&lt;&gt;"",INDEX('Size (Model)'!R:R,3*(ROW()-2)+3),"")</f>
        <v>-5.2376103708460416E-3</v>
      </c>
      <c r="S15">
        <f>IF($A15&lt;&gt;"",INDEX('Size (Model)'!S:S,3*(ROW()-2)+3),"")</f>
        <v>-2.7018695652173911E-2</v>
      </c>
      <c r="T15">
        <f>IF($A15&lt;&gt;"",INDEX('Size (Model)'!T:T,3*(ROW()-2)+3),"")</f>
        <v>3.4108808154730788E-2</v>
      </c>
      <c r="U15">
        <f>IF($A15&lt;&gt;"",INDEX('Size (Model)'!U:U,3*(ROW()-2)+3),"")</f>
        <v>0</v>
      </c>
      <c r="V15">
        <f>IF($A15&lt;&gt;"",INDEX('Size (Model)'!V:V,3*(ROW()-2)+3),"")</f>
        <v>1.912933157431838E-2</v>
      </c>
      <c r="W15">
        <f>IF($A15&lt;&gt;"",INDEX('Size (Model)'!W:W,3*(ROW()-2)+3),"")</f>
        <v>0</v>
      </c>
      <c r="X15">
        <f>IF($A15&lt;&gt;"",INDEX('Size (Model)'!X:X,3*(ROW()-2)+3),"")</f>
        <v>0</v>
      </c>
      <c r="Y15">
        <f>IF($A15&lt;&gt;"",INDEX('Size (Model)'!Y:Y,3*(ROW()-2)+3),"")</f>
        <v>0</v>
      </c>
      <c r="Z15">
        <f>IF($A15&lt;&gt;"",INDEX('Size (Model)'!Z:Z,3*(ROW()-2)+3),"")</f>
        <v>0</v>
      </c>
    </row>
    <row r="16" spans="1:26" x14ac:dyDescent="0.2">
      <c r="A16" s="13">
        <f>IF(INDEX('Size (Model)'!A:A,3*(ROW()-2)+2)&lt;&gt;"",INDEX('Size (Model)'!A:A,3*(ROW()-2)+2),"")</f>
        <v>44683</v>
      </c>
      <c r="B16">
        <f>IF($A16&lt;&gt;"",INDEX('Size (Model)'!B:B,3*(ROW()-2)+3),"")</f>
        <v>1.8014950303699612E-2</v>
      </c>
      <c r="C16">
        <f>IF($A16&lt;&gt;"",INDEX('Size (Model)'!C:C,3*(ROW()-2)+3),"")</f>
        <v>-1.0257379518072289E-2</v>
      </c>
      <c r="D16">
        <f>IF($A16&lt;&gt;"",INDEX('Size (Model)'!D:D,3*(ROW()-2)+3),"")</f>
        <v>0.05</v>
      </c>
      <c r="E16">
        <f>IF($A16&lt;&gt;"",INDEX('Size (Model)'!E:E,3*(ROW()-2)+3),"")</f>
        <v>0</v>
      </c>
      <c r="F16">
        <f>IF($A16&lt;&gt;"",INDEX('Size (Model)'!F:F,3*(ROW()-2)+3),"")</f>
        <v>-0.05</v>
      </c>
      <c r="G16">
        <f>IF($A16&lt;&gt;"",INDEX('Size (Model)'!G:G,3*(ROW()-2)+3),"")</f>
        <v>-2.2720020767736313E-2</v>
      </c>
      <c r="H16">
        <f>IF($A16&lt;&gt;"",INDEX('Size (Model)'!H:H,3*(ROW()-2)+3),"")</f>
        <v>0.05</v>
      </c>
      <c r="I16">
        <f>IF($A16&lt;&gt;"",INDEX('Size (Model)'!I:I,3*(ROW()-2)+3),"")</f>
        <v>0.05</v>
      </c>
      <c r="J16">
        <f>IF($A16&lt;&gt;"",INDEX('Size (Model)'!J:J,3*(ROW()-2)+3),"")</f>
        <v>0</v>
      </c>
      <c r="K16">
        <f>IF($A16&lt;&gt;"",INDEX('Size (Model)'!K:K,3*(ROW()-2)+3),"")</f>
        <v>0.05</v>
      </c>
      <c r="L16">
        <f>IF($A16&lt;&gt;"",INDEX('Size (Model)'!L:L,3*(ROW()-2)+3),"")</f>
        <v>-4.9714598540145982E-2</v>
      </c>
      <c r="M16">
        <f>IF($A16&lt;&gt;"",INDEX('Size (Model)'!M:M,3*(ROW()-2)+3),"")</f>
        <v>-2.2426407639117549E-2</v>
      </c>
      <c r="N16">
        <f>IF($A16&lt;&gt;"",INDEX('Size (Model)'!N:N,3*(ROW()-2)+3),"")</f>
        <v>-2.0853949785670546E-2</v>
      </c>
      <c r="O16">
        <f>IF($A16&lt;&gt;"",INDEX('Size (Model)'!O:O,3*(ROW()-2)+3),"")</f>
        <v>0</v>
      </c>
      <c r="P16">
        <f>IF($A16&lt;&gt;"",INDEX('Size (Model)'!P:P,3*(ROW()-2)+3),"")</f>
        <v>1.0510648148148149E-2</v>
      </c>
      <c r="Q16">
        <f>IF($A16&lt;&gt;"",INDEX('Size (Model)'!Q:Q,3*(ROW()-2)+3),"")</f>
        <v>0</v>
      </c>
      <c r="R16">
        <f>IF($A16&lt;&gt;"",INDEX('Size (Model)'!R:R,3*(ROW()-2)+3),"")</f>
        <v>-2.1947046186895813E-2</v>
      </c>
      <c r="S16">
        <f>IF($A16&lt;&gt;"",INDEX('Size (Model)'!S:S,3*(ROW()-2)+3),"")</f>
        <v>0</v>
      </c>
      <c r="T16">
        <f>IF($A16&lt;&gt;"",INDEX('Size (Model)'!T:T,3*(ROW()-2)+3),"")</f>
        <v>3.4108808154730788E-2</v>
      </c>
      <c r="U16">
        <f>IF($A16&lt;&gt;"",INDEX('Size (Model)'!U:U,3*(ROW()-2)+3),"")</f>
        <v>2.1649396058486967E-2</v>
      </c>
      <c r="V16">
        <f>IF($A16&lt;&gt;"",INDEX('Size (Model)'!V:V,3*(ROW()-2)+3),"")</f>
        <v>-1.6783883686545095E-2</v>
      </c>
      <c r="W16">
        <f>IF($A16&lt;&gt;"",INDEX('Size (Model)'!W:W,3*(ROW()-2)+3),"")</f>
        <v>0</v>
      </c>
      <c r="X16">
        <f>IF($A16&lt;&gt;"",INDEX('Size (Model)'!X:X,3*(ROW()-2)+3),"")</f>
        <v>0</v>
      </c>
      <c r="Y16">
        <f>IF($A16&lt;&gt;"",INDEX('Size (Model)'!Y:Y,3*(ROW()-2)+3),"")</f>
        <v>0</v>
      </c>
      <c r="Z16">
        <f>IF($A16&lt;&gt;"",INDEX('Size (Model)'!Z:Z,3*(ROW()-2)+3),"")</f>
        <v>0</v>
      </c>
    </row>
    <row r="17" spans="1:26" x14ac:dyDescent="0.2">
      <c r="A17" s="13">
        <f>IF(INDEX('Size (Model)'!A:A,3*(ROW()-2)+2)&lt;&gt;"",INDEX('Size (Model)'!A:A,3*(ROW()-2)+2),"")</f>
        <v>44713</v>
      </c>
      <c r="B17">
        <f>IF($A17&lt;&gt;"",INDEX('Size (Model)'!B:B,3*(ROW()-2)+3),"")</f>
        <v>0</v>
      </c>
      <c r="C17">
        <f>IF($A17&lt;&gt;"",INDEX('Size (Model)'!C:C,3*(ROW()-2)+3),"")</f>
        <v>-1.0257379518072289E-2</v>
      </c>
      <c r="D17">
        <f>IF($A17&lt;&gt;"",INDEX('Size (Model)'!D:D,3*(ROW()-2)+3),"")</f>
        <v>0.05</v>
      </c>
      <c r="E17">
        <f>IF($A17&lt;&gt;"",INDEX('Size (Model)'!E:E,3*(ROW()-2)+3),"")</f>
        <v>2.0189293647267879E-2</v>
      </c>
      <c r="F17">
        <f>IF($A17&lt;&gt;"",INDEX('Size (Model)'!F:F,3*(ROW()-2)+3),"")</f>
        <v>-0.05</v>
      </c>
      <c r="G17">
        <f>IF($A17&lt;&gt;"",INDEX('Size (Model)'!G:G,3*(ROW()-2)+3),"")</f>
        <v>-2.2720020767736313E-2</v>
      </c>
      <c r="H17">
        <f>IF($A17&lt;&gt;"",INDEX('Size (Model)'!H:H,3*(ROW()-2)+3),"")</f>
        <v>4.7455029585798822E-2</v>
      </c>
      <c r="I17">
        <f>IF($A17&lt;&gt;"",INDEX('Size (Model)'!I:I,3*(ROW()-2)+3),"")</f>
        <v>0.05</v>
      </c>
      <c r="J17">
        <f>IF($A17&lt;&gt;"",INDEX('Size (Model)'!J:J,3*(ROW()-2)+3),"")</f>
        <v>-1.457477764474472E-2</v>
      </c>
      <c r="K17">
        <f>IF($A17&lt;&gt;"",INDEX('Size (Model)'!K:K,3*(ROW()-2)+3),"")</f>
        <v>0.05</v>
      </c>
      <c r="L17">
        <f>IF($A17&lt;&gt;"",INDEX('Size (Model)'!L:L,3*(ROW()-2)+3),"")</f>
        <v>-2.6218903846153847E-2</v>
      </c>
      <c r="M17">
        <f>IF($A17&lt;&gt;"",INDEX('Size (Model)'!M:M,3*(ROW()-2)+3),"")</f>
        <v>-2.2426407639117549E-2</v>
      </c>
      <c r="N17">
        <f>IF($A17&lt;&gt;"",INDEX('Size (Model)'!N:N,3*(ROW()-2)+3),"")</f>
        <v>-4.2486226238703642E-2</v>
      </c>
      <c r="O17">
        <f>IF($A17&lt;&gt;"",INDEX('Size (Model)'!O:O,3*(ROW()-2)+3),"")</f>
        <v>0</v>
      </c>
      <c r="P17">
        <f>IF($A17&lt;&gt;"",INDEX('Size (Model)'!P:P,3*(ROW()-2)+3),"")</f>
        <v>1.0510648148148149E-2</v>
      </c>
      <c r="Q17">
        <f>IF($A17&lt;&gt;"",INDEX('Size (Model)'!Q:Q,3*(ROW()-2)+3),"")</f>
        <v>2.3719258872651357E-2</v>
      </c>
      <c r="R17">
        <f>IF($A17&lt;&gt;"",INDEX('Size (Model)'!R:R,3*(ROW()-2)+3),"")</f>
        <v>-2.1947046186895813E-2</v>
      </c>
      <c r="S17">
        <f>IF($A17&lt;&gt;"",INDEX('Size (Model)'!S:S,3*(ROW()-2)+3),"")</f>
        <v>0</v>
      </c>
      <c r="T17">
        <f>IF($A17&lt;&gt;"",INDEX('Size (Model)'!T:T,3*(ROW()-2)+3),"")</f>
        <v>0</v>
      </c>
      <c r="U17">
        <f>IF($A17&lt;&gt;"",INDEX('Size (Model)'!U:U,3*(ROW()-2)+3),"")</f>
        <v>0</v>
      </c>
      <c r="V17">
        <f>IF($A17&lt;&gt;"",INDEX('Size (Model)'!V:V,3*(ROW()-2)+3),"")</f>
        <v>1.895166805671393E-2</v>
      </c>
      <c r="W17">
        <f>IF($A17&lt;&gt;"",INDEX('Size (Model)'!W:W,3*(ROW()-2)+3),"")</f>
        <v>0</v>
      </c>
      <c r="X17">
        <f>IF($A17&lt;&gt;"",INDEX('Size (Model)'!X:X,3*(ROW()-2)+3),"")</f>
        <v>0</v>
      </c>
      <c r="Y17">
        <f>IF($A17&lt;&gt;"",INDEX('Size (Model)'!Y:Y,3*(ROW()-2)+3),"")</f>
        <v>0</v>
      </c>
      <c r="Z17">
        <f>IF($A17&lt;&gt;"",INDEX('Size (Model)'!Z:Z,3*(ROW()-2)+3),"")</f>
        <v>0</v>
      </c>
    </row>
    <row r="18" spans="1:26" x14ac:dyDescent="0.2">
      <c r="A18" s="13">
        <f>IF(INDEX('Size (Model)'!A:A,3*(ROW()-2)+2)&lt;&gt;"",INDEX('Size (Model)'!A:A,3*(ROW()-2)+2),"")</f>
        <v>44743</v>
      </c>
      <c r="B18">
        <f>IF($A18&lt;&gt;"",INDEX('Size (Model)'!B:B,3*(ROW()-2)+3),"")</f>
        <v>1.1352931242460796E-2</v>
      </c>
      <c r="C18">
        <f>IF($A18&lt;&gt;"",INDEX('Size (Model)'!C:C,3*(ROW()-2)+3),"")</f>
        <v>0</v>
      </c>
      <c r="D18">
        <f>IF($A18&lt;&gt;"",INDEX('Size (Model)'!D:D,3*(ROW()-2)+3),"")</f>
        <v>2.7154258429156104E-2</v>
      </c>
      <c r="E18">
        <f>IF($A18&lt;&gt;"",INDEX('Size (Model)'!E:E,3*(ROW()-2)+3),"")</f>
        <v>7.1159685468017552E-3</v>
      </c>
      <c r="F18">
        <f>IF($A18&lt;&gt;"",INDEX('Size (Model)'!F:F,3*(ROW()-2)+3),"")</f>
        <v>-1.8289980637327292E-2</v>
      </c>
      <c r="G18">
        <f>IF($A18&lt;&gt;"",INDEX('Size (Model)'!G:G,3*(ROW()-2)+3),"")</f>
        <v>-1.7087436932391526E-2</v>
      </c>
      <c r="H18">
        <f>IF($A18&lt;&gt;"",INDEX('Size (Model)'!H:H,3*(ROW()-2)+3),"")</f>
        <v>1.4705593750000001E-2</v>
      </c>
      <c r="I18">
        <f>IF($A18&lt;&gt;"",INDEX('Size (Model)'!I:I,3*(ROW()-2)+3),"")</f>
        <v>3.1164172185430467E-2</v>
      </c>
      <c r="J18">
        <f>IF($A18&lt;&gt;"",INDEX('Size (Model)'!J:J,3*(ROW()-2)+3),"")</f>
        <v>0</v>
      </c>
      <c r="K18">
        <f>IF($A18&lt;&gt;"",INDEX('Size (Model)'!K:K,3*(ROW()-2)+3),"")</f>
        <v>3.3636812008577557E-2</v>
      </c>
      <c r="L18">
        <f>IF($A18&lt;&gt;"",INDEX('Size (Model)'!L:L,3*(ROW()-2)+3),"")</f>
        <v>-3.6859391534391522E-2</v>
      </c>
      <c r="M18">
        <f>IF($A18&lt;&gt;"",INDEX('Size (Model)'!M:M,3*(ROW()-2)+3),"")</f>
        <v>-8.3673364153627316E-3</v>
      </c>
      <c r="N18">
        <f>IF($A18&lt;&gt;"",INDEX('Size (Model)'!N:N,3*(ROW()-2)+3),"")</f>
        <v>0</v>
      </c>
      <c r="O18">
        <f>IF($A18&lt;&gt;"",INDEX('Size (Model)'!O:O,3*(ROW()-2)+3),"")</f>
        <v>0</v>
      </c>
      <c r="P18">
        <f>IF($A18&lt;&gt;"",INDEX('Size (Model)'!P:P,3*(ROW()-2)+3),"")</f>
        <v>7.0572735452909419E-3</v>
      </c>
      <c r="Q18">
        <f>IF($A18&lt;&gt;"",INDEX('Size (Model)'!Q:Q,3*(ROW()-2)+3),"")</f>
        <v>-1.541870904325033E-2</v>
      </c>
      <c r="R18">
        <f>IF($A18&lt;&gt;"",INDEX('Size (Model)'!R:R,3*(ROW()-2)+3),"")</f>
        <v>2.2862137651821865E-2</v>
      </c>
      <c r="S18">
        <f>IF($A18&lt;&gt;"",INDEX('Size (Model)'!S:S,3*(ROW()-2)+3),"")</f>
        <v>0</v>
      </c>
      <c r="T18">
        <f>IF($A18&lt;&gt;"",INDEX('Size (Model)'!T:T,3*(ROW()-2)+3),"")</f>
        <v>-1.6102640845070425E-2</v>
      </c>
      <c r="U18">
        <f>IF($A18&lt;&gt;"",INDEX('Size (Model)'!U:U,3*(ROW()-2)+3),"")</f>
        <v>0</v>
      </c>
      <c r="V18">
        <f>IF($A18&lt;&gt;"",INDEX('Size (Model)'!V:V,3*(ROW()-2)+3),"")</f>
        <v>-1.1883308080808081E-2</v>
      </c>
      <c r="W18">
        <f>IF($A18&lt;&gt;"",INDEX('Size (Model)'!W:W,3*(ROW()-2)+3),"")</f>
        <v>0</v>
      </c>
      <c r="X18">
        <f>IF($A18&lt;&gt;"",INDEX('Size (Model)'!X:X,3*(ROW()-2)+3),"")</f>
        <v>0</v>
      </c>
      <c r="Y18">
        <f>IF($A18&lt;&gt;"",INDEX('Size (Model)'!Y:Y,3*(ROW()-2)+3),"")</f>
        <v>0</v>
      </c>
      <c r="Z18">
        <f>IF($A18&lt;&gt;"",INDEX('Size (Model)'!Z:Z,3*(ROW()-2)+3),"")</f>
        <v>0</v>
      </c>
    </row>
    <row r="19" spans="1:26" x14ac:dyDescent="0.2">
      <c r="A19" s="13">
        <f>IF(INDEX('Size (Model)'!A:A,3*(ROW()-2)+2)&lt;&gt;"",INDEX('Size (Model)'!A:A,3*(ROW()-2)+2),"")</f>
        <v>44774</v>
      </c>
      <c r="B19">
        <f>IF($A19&lt;&gt;"",INDEX('Size (Model)'!B:B,3*(ROW()-2)+3),"")</f>
        <v>1.1352931242460796E-2</v>
      </c>
      <c r="C19">
        <f>IF($A19&lt;&gt;"",INDEX('Size (Model)'!C:C,3*(ROW()-2)+3),"")</f>
        <v>0</v>
      </c>
      <c r="D19">
        <f>IF($A19&lt;&gt;"",INDEX('Size (Model)'!D:D,3*(ROW()-2)+3),"")</f>
        <v>2.7154258429156104E-2</v>
      </c>
      <c r="E19">
        <f>IF($A19&lt;&gt;"",INDEX('Size (Model)'!E:E,3*(ROW()-2)+3),"")</f>
        <v>0</v>
      </c>
      <c r="F19">
        <f>IF($A19&lt;&gt;"",INDEX('Size (Model)'!F:F,3*(ROW()-2)+3),"")</f>
        <v>-1.8289980637327292E-2</v>
      </c>
      <c r="G19">
        <f>IF($A19&lt;&gt;"",INDEX('Size (Model)'!G:G,3*(ROW()-2)+3),"")</f>
        <v>4.0655892581143743E-2</v>
      </c>
      <c r="H19">
        <f>IF($A19&lt;&gt;"",INDEX('Size (Model)'!H:H,3*(ROW()-2)+3),"")</f>
        <v>1.4705593750000001E-2</v>
      </c>
      <c r="I19">
        <f>IF($A19&lt;&gt;"",INDEX('Size (Model)'!I:I,3*(ROW()-2)+3),"")</f>
        <v>2.6234404089095741E-2</v>
      </c>
      <c r="J19">
        <f>IF($A19&lt;&gt;"",INDEX('Size (Model)'!J:J,3*(ROW()-2)+3),"")</f>
        <v>0</v>
      </c>
      <c r="K19">
        <f>IF($A19&lt;&gt;"",INDEX('Size (Model)'!K:K,3*(ROW()-2)+3),"")</f>
        <v>3.3636812008577557E-2</v>
      </c>
      <c r="L19">
        <f>IF($A19&lt;&gt;"",INDEX('Size (Model)'!L:L,3*(ROW()-2)+3),"")</f>
        <v>-3.6859391534391522E-2</v>
      </c>
      <c r="M19">
        <f>IF($A19&lt;&gt;"",INDEX('Size (Model)'!M:M,3*(ROW()-2)+3),"")</f>
        <v>-8.3673364153627316E-3</v>
      </c>
      <c r="N19">
        <f>IF($A19&lt;&gt;"",INDEX('Size (Model)'!N:N,3*(ROW()-2)+3),"")</f>
        <v>0</v>
      </c>
      <c r="O19">
        <f>IF($A19&lt;&gt;"",INDEX('Size (Model)'!O:O,3*(ROW()-2)+3),"")</f>
        <v>0</v>
      </c>
      <c r="P19">
        <f>IF($A19&lt;&gt;"",INDEX('Size (Model)'!P:P,3*(ROW()-2)+3),"")</f>
        <v>0</v>
      </c>
      <c r="Q19">
        <f>IF($A19&lt;&gt;"",INDEX('Size (Model)'!Q:Q,3*(ROW()-2)+3),"")</f>
        <v>-4.8532034132841316E-2</v>
      </c>
      <c r="R19">
        <f>IF($A19&lt;&gt;"",INDEX('Size (Model)'!R:R,3*(ROW()-2)+3),"")</f>
        <v>1.8754595777548917E-2</v>
      </c>
      <c r="S19">
        <f>IF($A19&lt;&gt;"",INDEX('Size (Model)'!S:S,3*(ROW()-2)+3),"")</f>
        <v>-3.5546435810810809E-2</v>
      </c>
      <c r="T19">
        <f>IF($A19&lt;&gt;"",INDEX('Size (Model)'!T:T,3*(ROW()-2)+3),"")</f>
        <v>-1.6102640845070425E-2</v>
      </c>
      <c r="U19">
        <f>IF($A19&lt;&gt;"",INDEX('Size (Model)'!U:U,3*(ROW()-2)+3),"")</f>
        <v>0</v>
      </c>
      <c r="V19">
        <f>IF($A19&lt;&gt;"",INDEX('Size (Model)'!V:V,3*(ROW()-2)+3),"")</f>
        <v>2.0338424613402063E-2</v>
      </c>
      <c r="W19">
        <f>IF($A19&lt;&gt;"",INDEX('Size (Model)'!W:W,3*(ROW()-2)+3),"")</f>
        <v>0</v>
      </c>
      <c r="X19">
        <f>IF($A19&lt;&gt;"",INDEX('Size (Model)'!X:X,3*(ROW()-2)+3),"")</f>
        <v>0</v>
      </c>
      <c r="Y19">
        <f>IF($A19&lt;&gt;"",INDEX('Size (Model)'!Y:Y,3*(ROW()-2)+3),"")</f>
        <v>0</v>
      </c>
      <c r="Z19">
        <f>IF($A19&lt;&gt;"",INDEX('Size (Model)'!Z:Z,3*(ROW()-2)+3),"")</f>
        <v>0</v>
      </c>
    </row>
    <row r="20" spans="1:26" x14ac:dyDescent="0.2">
      <c r="A20" s="13">
        <f>IF(INDEX('Size (Model)'!A:A,3*(ROW()-2)+2)&lt;&gt;"",INDEX('Size (Model)'!A:A,3*(ROW()-2)+2),"")</f>
        <v>44805</v>
      </c>
      <c r="B20">
        <f>IF($A20&lt;&gt;"",INDEX('Size (Model)'!B:B,3*(ROW()-2)+3),"")</f>
        <v>2.3813979706877111E-2</v>
      </c>
      <c r="C20">
        <f>IF($A20&lt;&gt;"",INDEX('Size (Model)'!C:C,3*(ROW()-2)+3),"")</f>
        <v>1.9680791592128804E-2</v>
      </c>
      <c r="D20">
        <f>IF($A20&lt;&gt;"",INDEX('Size (Model)'!D:D,3*(ROW()-2)+3),"")</f>
        <v>2.7154258429156104E-2</v>
      </c>
      <c r="E20">
        <f>IF($A20&lt;&gt;"",INDEX('Size (Model)'!E:E,3*(ROW()-2)+3),"")</f>
        <v>9.9844015882019285E-3</v>
      </c>
      <c r="F20">
        <f>IF($A20&lt;&gt;"",INDEX('Size (Model)'!F:F,3*(ROW()-2)+3),"")</f>
        <v>-7.4856474590686787E-3</v>
      </c>
      <c r="G20">
        <f>IF($A20&lt;&gt;"",INDEX('Size (Model)'!G:G,3*(ROW()-2)+3),"")</f>
        <v>-4.6616790254237293E-3</v>
      </c>
      <c r="H20">
        <f>IF($A20&lt;&gt;"",INDEX('Size (Model)'!H:H,3*(ROW()-2)+3),"")</f>
        <v>2.2211356466876969E-2</v>
      </c>
      <c r="I20">
        <f>IF($A20&lt;&gt;"",INDEX('Size (Model)'!I:I,3*(ROW()-2)+3),"")</f>
        <v>0</v>
      </c>
      <c r="J20">
        <f>IF($A20&lt;&gt;"",INDEX('Size (Model)'!J:J,3*(ROW()-2)+3),"")</f>
        <v>7.3009124844462875E-3</v>
      </c>
      <c r="K20">
        <f>IF($A20&lt;&gt;"",INDEX('Size (Model)'!K:K,3*(ROW()-2)+3),"")</f>
        <v>3.3636812008577557E-2</v>
      </c>
      <c r="L20">
        <f>IF($A20&lt;&gt;"",INDEX('Size (Model)'!L:L,3*(ROW()-2)+3),"")</f>
        <v>-3.6859391534391522E-2</v>
      </c>
      <c r="M20">
        <f>IF($A20&lt;&gt;"",INDEX('Size (Model)'!M:M,3*(ROW()-2)+3),"")</f>
        <v>-8.3673364153627316E-3</v>
      </c>
      <c r="N20">
        <f>IF($A20&lt;&gt;"",INDEX('Size (Model)'!N:N,3*(ROW()-2)+3),"")</f>
        <v>0</v>
      </c>
      <c r="O20">
        <f>IF($A20&lt;&gt;"",INDEX('Size (Model)'!O:O,3*(ROW()-2)+3),"")</f>
        <v>0</v>
      </c>
      <c r="P20">
        <f>IF($A20&lt;&gt;"",INDEX('Size (Model)'!P:P,3*(ROW()-2)+3),"")</f>
        <v>0</v>
      </c>
      <c r="Q20">
        <f>IF($A20&lt;&gt;"",INDEX('Size (Model)'!Q:Q,3*(ROW()-2)+3),"")</f>
        <v>-4.8532034132841316E-2</v>
      </c>
      <c r="R20">
        <f>IF($A20&lt;&gt;"",INDEX('Size (Model)'!R:R,3*(ROW()-2)+3),"")</f>
        <v>1.8754595777548917E-2</v>
      </c>
      <c r="S20">
        <f>IF($A20&lt;&gt;"",INDEX('Size (Model)'!S:S,3*(ROW()-2)+3),"")</f>
        <v>-3.5546435810810809E-2</v>
      </c>
      <c r="T20">
        <f>IF($A20&lt;&gt;"",INDEX('Size (Model)'!T:T,3*(ROW()-2)+3),"")</f>
        <v>-1.6102640845070425E-2</v>
      </c>
      <c r="U20">
        <f>IF($A20&lt;&gt;"",INDEX('Size (Model)'!U:U,3*(ROW()-2)+3),"")</f>
        <v>0</v>
      </c>
      <c r="V20">
        <f>IF($A20&lt;&gt;"",INDEX('Size (Model)'!V:V,3*(ROW()-2)+3),"")</f>
        <v>-9.0734536082474216E-3</v>
      </c>
      <c r="W20">
        <f>IF($A20&lt;&gt;"",INDEX('Size (Model)'!W:W,3*(ROW()-2)+3),"")</f>
        <v>0</v>
      </c>
      <c r="X20">
        <f>IF($A20&lt;&gt;"",INDEX('Size (Model)'!X:X,3*(ROW()-2)+3),"")</f>
        <v>0</v>
      </c>
      <c r="Y20">
        <f>IF($A20&lt;&gt;"",INDEX('Size (Model)'!Y:Y,3*(ROW()-2)+3),"")</f>
        <v>0</v>
      </c>
      <c r="Z20">
        <f>IF($A20&lt;&gt;"",INDEX('Size (Model)'!Z:Z,3*(ROW()-2)+3),"")</f>
        <v>0</v>
      </c>
    </row>
    <row r="21" spans="1:26" x14ac:dyDescent="0.2">
      <c r="A21" s="13">
        <f>IF(INDEX('Size (Model)'!A:A,3*(ROW()-2)+2)&lt;&gt;"",INDEX('Size (Model)'!A:A,3*(ROW()-2)+2),"")</f>
        <v>44837</v>
      </c>
      <c r="B21">
        <f>IF($A21&lt;&gt;"",INDEX('Size (Model)'!B:B,3*(ROW()-2)+3),"")</f>
        <v>7.6083013044491044E-3</v>
      </c>
      <c r="C21">
        <f>IF($A21&lt;&gt;"",INDEX('Size (Model)'!C:C,3*(ROW()-2)+3),"")</f>
        <v>0</v>
      </c>
      <c r="D21">
        <f>IF($A21&lt;&gt;"",INDEX('Size (Model)'!D:D,3*(ROW()-2)+3),"")</f>
        <v>2.7154258429156104E-2</v>
      </c>
      <c r="E21">
        <f>IF($A21&lt;&gt;"",INDEX('Size (Model)'!E:E,3*(ROW()-2)+3),"")</f>
        <v>9.9844015882019285E-3</v>
      </c>
      <c r="F21">
        <f>IF($A21&lt;&gt;"",INDEX('Size (Model)'!F:F,3*(ROW()-2)+3),"")</f>
        <v>0</v>
      </c>
      <c r="G21">
        <f>IF($A21&lt;&gt;"",INDEX('Size (Model)'!G:G,3*(ROW()-2)+3),"")</f>
        <v>0</v>
      </c>
      <c r="H21">
        <f>IF($A21&lt;&gt;"",INDEX('Size (Model)'!H:H,3*(ROW()-2)+3),"")</f>
        <v>1.6209646401985116E-2</v>
      </c>
      <c r="I21">
        <f>IF($A21&lt;&gt;"",INDEX('Size (Model)'!I:I,3*(ROW()-2)+3),"")</f>
        <v>-2.1154428432642487E-2</v>
      </c>
      <c r="J21">
        <f>IF($A21&lt;&gt;"",INDEX('Size (Model)'!J:J,3*(ROW()-2)+3),"")</f>
        <v>0</v>
      </c>
      <c r="K21">
        <f>IF($A21&lt;&gt;"",INDEX('Size (Model)'!K:K,3*(ROW()-2)+3),"")</f>
        <v>0</v>
      </c>
      <c r="L21">
        <f>IF($A21&lt;&gt;"",INDEX('Size (Model)'!L:L,3*(ROW()-2)+3),"")</f>
        <v>-3.6859391534391522E-2</v>
      </c>
      <c r="M21">
        <f>IF($A21&lt;&gt;"",INDEX('Size (Model)'!M:M,3*(ROW()-2)+3),"")</f>
        <v>8.4980974372316897E-3</v>
      </c>
      <c r="N21">
        <f>IF($A21&lt;&gt;"",INDEX('Size (Model)'!N:N,3*(ROW()-2)+3),"")</f>
        <v>0</v>
      </c>
      <c r="O21">
        <f>IF($A21&lt;&gt;"",INDEX('Size (Model)'!O:O,3*(ROW()-2)+3),"")</f>
        <v>0</v>
      </c>
      <c r="P21">
        <f>IF($A21&lt;&gt;"",INDEX('Size (Model)'!P:P,3*(ROW()-2)+3),"")</f>
        <v>-1.956127414283575E-2</v>
      </c>
      <c r="Q21">
        <f>IF($A21&lt;&gt;"",INDEX('Size (Model)'!Q:Q,3*(ROW()-2)+3),"")</f>
        <v>-4.7520520126091176E-2</v>
      </c>
      <c r="R21">
        <f>IF($A21&lt;&gt;"",INDEX('Size (Model)'!R:R,3*(ROW()-2)+3),"")</f>
        <v>1.8754595777548917E-2</v>
      </c>
      <c r="S21">
        <f>IF($A21&lt;&gt;"",INDEX('Size (Model)'!S:S,3*(ROW()-2)+3),"")</f>
        <v>-3.9101190167924099E-2</v>
      </c>
      <c r="T21">
        <f>IF($A21&lt;&gt;"",INDEX('Size (Model)'!T:T,3*(ROW()-2)+3),"")</f>
        <v>-1.6102640845070425E-2</v>
      </c>
      <c r="U21">
        <f>IF($A21&lt;&gt;"",INDEX('Size (Model)'!U:U,3*(ROW()-2)+3),"")</f>
        <v>0</v>
      </c>
      <c r="V21">
        <f>IF($A21&lt;&gt;"",INDEX('Size (Model)'!V:V,3*(ROW()-2)+3),"")</f>
        <v>-2.7621511627906981E-2</v>
      </c>
      <c r="W21">
        <f>IF($A21&lt;&gt;"",INDEX('Size (Model)'!W:W,3*(ROW()-2)+3),"")</f>
        <v>0</v>
      </c>
      <c r="X21">
        <f>IF($A21&lt;&gt;"",INDEX('Size (Model)'!X:X,3*(ROW()-2)+3),"")</f>
        <v>0</v>
      </c>
      <c r="Y21">
        <f>IF($A21&lt;&gt;"",INDEX('Size (Model)'!Y:Y,3*(ROW()-2)+3),"")</f>
        <v>0</v>
      </c>
      <c r="Z21">
        <f>IF($A21&lt;&gt;"",INDEX('Size (Model)'!Z:Z,3*(ROW()-2)+3),"")</f>
        <v>0</v>
      </c>
    </row>
    <row r="22" spans="1:26" x14ac:dyDescent="0.2">
      <c r="A22" s="13">
        <f>IF(INDEX('Size (Model)'!A:A,3*(ROW()-2)+2)&lt;&gt;"",INDEX('Size (Model)'!A:A,3*(ROW()-2)+2),"")</f>
        <v>44866</v>
      </c>
      <c r="B22">
        <f>IF($A22&lt;&gt;"",INDEX('Size (Model)'!B:B,3*(ROW()-2)+3),"")</f>
        <v>7.6083013044491044E-3</v>
      </c>
      <c r="C22">
        <f>IF($A22&lt;&gt;"",INDEX('Size (Model)'!C:C,3*(ROW()-2)+3),"")</f>
        <v>8.9891799132947991E-3</v>
      </c>
      <c r="D22">
        <f>IF($A22&lt;&gt;"",INDEX('Size (Model)'!D:D,3*(ROW()-2)+3),"")</f>
        <v>0</v>
      </c>
      <c r="E22">
        <f>IF($A22&lt;&gt;"",INDEX('Size (Model)'!E:E,3*(ROW()-2)+3),"")</f>
        <v>9.9844015882019285E-3</v>
      </c>
      <c r="F22">
        <f>IF($A22&lt;&gt;"",INDEX('Size (Model)'!F:F,3*(ROW()-2)+3),"")</f>
        <v>0</v>
      </c>
      <c r="G22">
        <f>IF($A22&lt;&gt;"",INDEX('Size (Model)'!G:G,3*(ROW()-2)+3),"")</f>
        <v>0</v>
      </c>
      <c r="H22">
        <f>IF($A22&lt;&gt;"",INDEX('Size (Model)'!H:H,3*(ROW()-2)+3),"")</f>
        <v>1.6209646401985116E-2</v>
      </c>
      <c r="I22">
        <f>IF($A22&lt;&gt;"",INDEX('Size (Model)'!I:I,3*(ROW()-2)+3),"")</f>
        <v>-2.1154428432642487E-2</v>
      </c>
      <c r="J22">
        <f>IF($A22&lt;&gt;"",INDEX('Size (Model)'!J:J,3*(ROW()-2)+3),"")</f>
        <v>1.7780708553210206E-2</v>
      </c>
      <c r="K22">
        <f>IF($A22&lt;&gt;"",INDEX('Size (Model)'!K:K,3*(ROW()-2)+3),"")</f>
        <v>-0.05</v>
      </c>
      <c r="L22">
        <f>IF($A22&lt;&gt;"",INDEX('Size (Model)'!L:L,3*(ROW()-2)+3),"")</f>
        <v>-0.05</v>
      </c>
      <c r="M22">
        <f>IF($A22&lt;&gt;"",INDEX('Size (Model)'!M:M,3*(ROW()-2)+3),"")</f>
        <v>0</v>
      </c>
      <c r="N22">
        <f>IF($A22&lt;&gt;"",INDEX('Size (Model)'!N:N,3*(ROW()-2)+3),"")</f>
        <v>-2.0333583731455867E-2</v>
      </c>
      <c r="O22">
        <f>IF($A22&lt;&gt;"",INDEX('Size (Model)'!O:O,3*(ROW()-2)+3),"")</f>
        <v>0</v>
      </c>
      <c r="P22">
        <f>IF($A22&lt;&gt;"",INDEX('Size (Model)'!P:P,3*(ROW()-2)+3),"")</f>
        <v>2.5473826586864069E-2</v>
      </c>
      <c r="Q22">
        <f>IF($A22&lt;&gt;"",INDEX('Size (Model)'!Q:Q,3*(ROW()-2)+3),"")</f>
        <v>-1.9898292937992123E-2</v>
      </c>
      <c r="R22">
        <f>IF($A22&lt;&gt;"",INDEX('Size (Model)'!R:R,3*(ROW()-2)+3),"")</f>
        <v>1.1476960332103322E-2</v>
      </c>
      <c r="S22">
        <f>IF($A22&lt;&gt;"",INDEX('Size (Model)'!S:S,3*(ROW()-2)+3),"")</f>
        <v>-2.8984466845878135E-2</v>
      </c>
      <c r="T22">
        <f>IF($A22&lt;&gt;"",INDEX('Size (Model)'!T:T,3*(ROW()-2)+3),"")</f>
        <v>-1.6102640845070425E-2</v>
      </c>
      <c r="U22">
        <f>IF($A22&lt;&gt;"",INDEX('Size (Model)'!U:U,3*(ROW()-2)+3),"")</f>
        <v>-2.2999619596131973E-2</v>
      </c>
      <c r="V22">
        <f>IF($A22&lt;&gt;"",INDEX('Size (Model)'!V:V,3*(ROW()-2)+3),"")</f>
        <v>3.2805948275862071E-2</v>
      </c>
      <c r="W22">
        <f>IF($A22&lt;&gt;"",INDEX('Size (Model)'!W:W,3*(ROW()-2)+3),"")</f>
        <v>0</v>
      </c>
      <c r="X22">
        <f>IF($A22&lt;&gt;"",INDEX('Size (Model)'!X:X,3*(ROW()-2)+3),"")</f>
        <v>0</v>
      </c>
      <c r="Y22">
        <f>IF($A22&lt;&gt;"",INDEX('Size (Model)'!Y:Y,3*(ROW()-2)+3),"")</f>
        <v>0</v>
      </c>
      <c r="Z22">
        <f>IF($A22&lt;&gt;"",INDEX('Size (Model)'!Z:Z,3*(ROW()-2)+3),"")</f>
        <v>0</v>
      </c>
    </row>
    <row r="23" spans="1:26" x14ac:dyDescent="0.2">
      <c r="A23" s="13">
        <f>IF(INDEX('Size (Model)'!A:A,3*(ROW()-2)+2)&lt;&gt;"",INDEX('Size (Model)'!A:A,3*(ROW()-2)+2),"")</f>
        <v>44896</v>
      </c>
      <c r="B23">
        <f>IF($A23&lt;&gt;"",INDEX('Size (Model)'!B:B,3*(ROW()-2)+3),"")</f>
        <v>1.1941277421280403E-2</v>
      </c>
      <c r="C23">
        <f>IF($A23&lt;&gt;"",INDEX('Size (Model)'!C:C,3*(ROW()-2)+3),"")</f>
        <v>1.7799468610973798E-2</v>
      </c>
      <c r="D23">
        <f>IF($A23&lt;&gt;"",INDEX('Size (Model)'!D:D,3*(ROW()-2)+3),"")</f>
        <v>1.3222555769760393E-2</v>
      </c>
      <c r="E23">
        <f>IF($A23&lt;&gt;"",INDEX('Size (Model)'!E:E,3*(ROW()-2)+3),"")</f>
        <v>3.3294798890429952E-2</v>
      </c>
      <c r="F23">
        <f>IF($A23&lt;&gt;"",INDEX('Size (Model)'!F:F,3*(ROW()-2)+3),"")</f>
        <v>0</v>
      </c>
      <c r="G23">
        <f>IF($A23&lt;&gt;"",INDEX('Size (Model)'!G:G,3*(ROW()-2)+3),"")</f>
        <v>1.1845817912657288E-2</v>
      </c>
      <c r="H23">
        <f>IF($A23&lt;&gt;"",INDEX('Size (Model)'!H:H,3*(ROW()-2)+3),"")</f>
        <v>0</v>
      </c>
      <c r="I23">
        <f>IF($A23&lt;&gt;"",INDEX('Size (Model)'!I:I,3*(ROW()-2)+3),"")</f>
        <v>-3.0776346153846151E-2</v>
      </c>
      <c r="J23">
        <f>IF($A23&lt;&gt;"",INDEX('Size (Model)'!J:J,3*(ROW()-2)+3),"")</f>
        <v>1.7780708553210206E-2</v>
      </c>
      <c r="K23">
        <f>IF($A23&lt;&gt;"",INDEX('Size (Model)'!K:K,3*(ROW()-2)+3),"")</f>
        <v>-4.5250801131008482E-2</v>
      </c>
      <c r="L23">
        <f>IF($A23&lt;&gt;"",INDEX('Size (Model)'!L:L,3*(ROW()-2)+3),"")</f>
        <v>-0.05</v>
      </c>
      <c r="M23">
        <f>IF($A23&lt;&gt;"",INDEX('Size (Model)'!M:M,3*(ROW()-2)+3),"")</f>
        <v>0</v>
      </c>
      <c r="N23">
        <f>IF($A23&lt;&gt;"",INDEX('Size (Model)'!N:N,3*(ROW()-2)+3),"")</f>
        <v>-2.0333583731455867E-2</v>
      </c>
      <c r="O23">
        <f>IF($A23&lt;&gt;"",INDEX('Size (Model)'!O:O,3*(ROW()-2)+3),"")</f>
        <v>0</v>
      </c>
      <c r="P23">
        <f>IF($A23&lt;&gt;"",INDEX('Size (Model)'!P:P,3*(ROW()-2)+3),"")</f>
        <v>0</v>
      </c>
      <c r="Q23">
        <f>IF($A23&lt;&gt;"",INDEX('Size (Model)'!Q:Q,3*(ROW()-2)+3),"")</f>
        <v>-2.3149035679845706E-2</v>
      </c>
      <c r="R23">
        <f>IF($A23&lt;&gt;"",INDEX('Size (Model)'!R:R,3*(ROW()-2)+3),"")</f>
        <v>0</v>
      </c>
      <c r="S23">
        <f>IF($A23&lt;&gt;"",INDEX('Size (Model)'!S:S,3*(ROW()-2)+3),"")</f>
        <v>-2.8984466845878135E-2</v>
      </c>
      <c r="T23">
        <f>IF($A23&lt;&gt;"",INDEX('Size (Model)'!T:T,3*(ROW()-2)+3),"")</f>
        <v>-3.7045601851851843E-2</v>
      </c>
      <c r="U23">
        <f>IF($A23&lt;&gt;"",INDEX('Size (Model)'!U:U,3*(ROW()-2)+3),"")</f>
        <v>-4.1293950688073393E-2</v>
      </c>
      <c r="V23">
        <f>IF($A23&lt;&gt;"",INDEX('Size (Model)'!V:V,3*(ROW()-2)+3),"")</f>
        <v>0</v>
      </c>
      <c r="W23">
        <f>IF($A23&lt;&gt;"",INDEX('Size (Model)'!W:W,3*(ROW()-2)+3),"")</f>
        <v>0</v>
      </c>
      <c r="X23">
        <f>IF($A23&lt;&gt;"",INDEX('Size (Model)'!X:X,3*(ROW()-2)+3),"")</f>
        <v>0</v>
      </c>
      <c r="Y23">
        <f>IF($A23&lt;&gt;"",INDEX('Size (Model)'!Y:Y,3*(ROW()-2)+3),"")</f>
        <v>0</v>
      </c>
      <c r="Z23">
        <f>IF($A23&lt;&gt;"",INDEX('Size (Model)'!Z:Z,3*(ROW()-2)+3),"")</f>
        <v>0</v>
      </c>
    </row>
    <row r="24" spans="1:26" x14ac:dyDescent="0.2">
      <c r="A24" s="13">
        <f>IF(INDEX('Size (Model)'!A:A,3*(ROW()-2)+2)&lt;&gt;"",INDEX('Size (Model)'!A:A,3*(ROW()-2)+2),"")</f>
        <v>44929</v>
      </c>
      <c r="B24">
        <f>IF($A24&lt;&gt;"",INDEX('Size (Model)'!B:B,3*(ROW()-2)+3),"")</f>
        <v>1.1941277421280403E-2</v>
      </c>
      <c r="C24">
        <f>IF($A24&lt;&gt;"",INDEX('Size (Model)'!C:C,3*(ROW()-2)+3),"")</f>
        <v>0</v>
      </c>
      <c r="D24">
        <f>IF($A24&lt;&gt;"",INDEX('Size (Model)'!D:D,3*(ROW()-2)+3),"")</f>
        <v>0.05</v>
      </c>
      <c r="E24">
        <f>IF($A24&lt;&gt;"",INDEX('Size (Model)'!E:E,3*(ROW()-2)+3),"")</f>
        <v>1.1275433676796662E-2</v>
      </c>
      <c r="F24">
        <f>IF($A24&lt;&gt;"",INDEX('Size (Model)'!F:F,3*(ROW()-2)+3),"")</f>
        <v>0</v>
      </c>
      <c r="G24">
        <f>IF($A24&lt;&gt;"",INDEX('Size (Model)'!G:G,3*(ROW()-2)+3),"")</f>
        <v>1.1148923136445704E-2</v>
      </c>
      <c r="H24">
        <f>IF($A24&lt;&gt;"",INDEX('Size (Model)'!H:H,3*(ROW()-2)+3),"")</f>
        <v>0</v>
      </c>
      <c r="I24">
        <f>IF($A24&lt;&gt;"",INDEX('Size (Model)'!I:I,3*(ROW()-2)+3),"")</f>
        <v>2.7270899053627756E-2</v>
      </c>
      <c r="J24">
        <f>IF($A24&lt;&gt;"",INDEX('Size (Model)'!J:J,3*(ROW()-2)+3),"")</f>
        <v>1.7780708553210206E-2</v>
      </c>
      <c r="K24">
        <f>IF($A24&lt;&gt;"",INDEX('Size (Model)'!K:K,3*(ROW()-2)+3),"")</f>
        <v>-4.5250801131008482E-2</v>
      </c>
      <c r="L24">
        <f>IF($A24&lt;&gt;"",INDEX('Size (Model)'!L:L,3*(ROW()-2)+3),"")</f>
        <v>-3.1550638686131387E-2</v>
      </c>
      <c r="M24">
        <f>IF($A24&lt;&gt;"",INDEX('Size (Model)'!M:M,3*(ROW()-2)+3),"")</f>
        <v>0</v>
      </c>
      <c r="N24">
        <f>IF($A24&lt;&gt;"",INDEX('Size (Model)'!N:N,3*(ROW()-2)+3),"")</f>
        <v>-2.0333583731455867E-2</v>
      </c>
      <c r="O24">
        <f>IF($A24&lt;&gt;"",INDEX('Size (Model)'!O:O,3*(ROW()-2)+3),"")</f>
        <v>0</v>
      </c>
      <c r="P24">
        <f>IF($A24&lt;&gt;"",INDEX('Size (Model)'!P:P,3*(ROW()-2)+3),"")</f>
        <v>0</v>
      </c>
      <c r="Q24">
        <f>IF($A24&lt;&gt;"",INDEX('Size (Model)'!Q:Q,3*(ROW()-2)+3),"")</f>
        <v>-2.1008201701093555E-2</v>
      </c>
      <c r="R24">
        <f>IF($A24&lt;&gt;"",INDEX('Size (Model)'!R:R,3*(ROW()-2)+3),"")</f>
        <v>1.6274237575301206E-2</v>
      </c>
      <c r="S24">
        <f>IF($A24&lt;&gt;"",INDEX('Size (Model)'!S:S,3*(ROW()-2)+3),"")</f>
        <v>-2.8984466845878135E-2</v>
      </c>
      <c r="T24">
        <f>IF($A24&lt;&gt;"",INDEX('Size (Model)'!T:T,3*(ROW()-2)+3),"")</f>
        <v>-3.7045601851851843E-2</v>
      </c>
      <c r="U24">
        <f>IF($A24&lt;&gt;"",INDEX('Size (Model)'!U:U,3*(ROW()-2)+3),"")</f>
        <v>-0.05</v>
      </c>
      <c r="V24">
        <f>IF($A24&lt;&gt;"",INDEX('Size (Model)'!V:V,3*(ROW()-2)+3),"")</f>
        <v>3.7833150984682706E-2</v>
      </c>
      <c r="W24">
        <f>IF($A24&lt;&gt;"",INDEX('Size (Model)'!W:W,3*(ROW()-2)+3),"")</f>
        <v>0</v>
      </c>
      <c r="X24">
        <f>IF($A24&lt;&gt;"",INDEX('Size (Model)'!X:X,3*(ROW()-2)+3),"")</f>
        <v>0</v>
      </c>
      <c r="Y24">
        <f>IF($A24&lt;&gt;"",INDEX('Size (Model)'!Y:Y,3*(ROW()-2)+3),"")</f>
        <v>0</v>
      </c>
      <c r="Z24">
        <f>IF($A24&lt;&gt;"",INDEX('Size (Model)'!Z:Z,3*(ROW()-2)+3),"")</f>
        <v>0</v>
      </c>
    </row>
    <row r="25" spans="1:26" x14ac:dyDescent="0.2">
      <c r="A25" s="13">
        <f>IF(INDEX('Size (Model)'!A:A,3*(ROW()-2)+2)&lt;&gt;"",INDEX('Size (Model)'!A:A,3*(ROW()-2)+2),"")</f>
        <v>44958</v>
      </c>
      <c r="B25">
        <f>IF($A25&lt;&gt;"",INDEX('Size (Model)'!B:B,3*(ROW()-2)+3),"")</f>
        <v>1.614407836754421E-2</v>
      </c>
      <c r="C25">
        <f>IF($A25&lt;&gt;"",INDEX('Size (Model)'!C:C,3*(ROW()-2)+3),"")</f>
        <v>1.0009726996298256E-2</v>
      </c>
      <c r="D25">
        <f>IF($A25&lt;&gt;"",INDEX('Size (Model)'!D:D,3*(ROW()-2)+3),"")</f>
        <v>0</v>
      </c>
      <c r="E25">
        <f>IF($A25&lt;&gt;"",INDEX('Size (Model)'!E:E,3*(ROW()-2)+3),"")</f>
        <v>3.0338015894216641E-2</v>
      </c>
      <c r="F25">
        <f>IF($A25&lt;&gt;"",INDEX('Size (Model)'!F:F,3*(ROW()-2)+3),"")</f>
        <v>0</v>
      </c>
      <c r="G25">
        <f>IF($A25&lt;&gt;"",INDEX('Size (Model)'!G:G,3*(ROW()-2)+3),"")</f>
        <v>0</v>
      </c>
      <c r="H25">
        <f>IF($A25&lt;&gt;"",INDEX('Size (Model)'!H:H,3*(ROW()-2)+3),"")</f>
        <v>1.1069236111111111E-2</v>
      </c>
      <c r="I25">
        <f>IF($A25&lt;&gt;"",INDEX('Size (Model)'!I:I,3*(ROW()-2)+3),"")</f>
        <v>-2.3809300314465414E-2</v>
      </c>
      <c r="J25">
        <f>IF($A25&lt;&gt;"",INDEX('Size (Model)'!J:J,3*(ROW()-2)+3),"")</f>
        <v>1.8200378605769233E-2</v>
      </c>
      <c r="K25">
        <f>IF($A25&lt;&gt;"",INDEX('Size (Model)'!K:K,3*(ROW()-2)+3),"")</f>
        <v>-4.5250801131008482E-2</v>
      </c>
      <c r="L25">
        <f>IF($A25&lt;&gt;"",INDEX('Size (Model)'!L:L,3*(ROW()-2)+3),"")</f>
        <v>1.2964653253424659E-2</v>
      </c>
      <c r="M25">
        <f>IF($A25&lt;&gt;"",INDEX('Size (Model)'!M:M,3*(ROW()-2)+3),"")</f>
        <v>0</v>
      </c>
      <c r="N25">
        <f>IF($A25&lt;&gt;"",INDEX('Size (Model)'!N:N,3*(ROW()-2)+3),"")</f>
        <v>0</v>
      </c>
      <c r="O25">
        <f>IF($A25&lt;&gt;"",INDEX('Size (Model)'!O:O,3*(ROW()-2)+3),"")</f>
        <v>0</v>
      </c>
      <c r="P25">
        <f>IF($A25&lt;&gt;"",INDEX('Size (Model)'!P:P,3*(ROW()-2)+3),"")</f>
        <v>-1.1791555053729951E-2</v>
      </c>
      <c r="Q25">
        <f>IF($A25&lt;&gt;"",INDEX('Size (Model)'!Q:Q,3*(ROW()-2)+3),"")</f>
        <v>-1.9924625000000001E-2</v>
      </c>
      <c r="R25">
        <f>IF($A25&lt;&gt;"",INDEX('Size (Model)'!R:R,3*(ROW()-2)+3),"")</f>
        <v>1.3339248590556732E-2</v>
      </c>
      <c r="S25">
        <f>IF($A25&lt;&gt;"",INDEX('Size (Model)'!S:S,3*(ROW()-2)+3),"")</f>
        <v>0</v>
      </c>
      <c r="T25">
        <f>IF($A25&lt;&gt;"",INDEX('Size (Model)'!T:T,3*(ROW()-2)+3),"")</f>
        <v>-3.7045601851851843E-2</v>
      </c>
      <c r="U25">
        <f>IF($A25&lt;&gt;"",INDEX('Size (Model)'!U:U,3*(ROW()-2)+3),"")</f>
        <v>-4.1846117354458368E-2</v>
      </c>
      <c r="V25">
        <f>IF($A25&lt;&gt;"",INDEX('Size (Model)'!V:V,3*(ROW()-2)+3),"")</f>
        <v>-9.1001893028846165E-3</v>
      </c>
      <c r="W25">
        <f>IF($A25&lt;&gt;"",INDEX('Size (Model)'!W:W,3*(ROW()-2)+3),"")</f>
        <v>0</v>
      </c>
      <c r="X25">
        <f>IF($A25&lt;&gt;"",INDEX('Size (Model)'!X:X,3*(ROW()-2)+3),"")</f>
        <v>0</v>
      </c>
      <c r="Y25">
        <f>IF($A25&lt;&gt;"",INDEX('Size (Model)'!Y:Y,3*(ROW()-2)+3),"")</f>
        <v>0</v>
      </c>
      <c r="Z25">
        <f>IF($A25&lt;&gt;"",INDEX('Size (Model)'!Z:Z,3*(ROW()-2)+3),"")</f>
        <v>0</v>
      </c>
    </row>
    <row r="26" spans="1:26" x14ac:dyDescent="0.2">
      <c r="A26" s="13">
        <f>IF(INDEX('Size (Model)'!A:A,3*(ROW()-2)+2)&lt;&gt;"",INDEX('Size (Model)'!A:A,3*(ROW()-2)+2),"")</f>
        <v>44986</v>
      </c>
      <c r="B26">
        <f>IF($A26&lt;&gt;"",INDEX('Size (Model)'!B:B,3*(ROW()-2)+3),"")</f>
        <v>1.614407836754421E-2</v>
      </c>
      <c r="C26">
        <f>IF($A26&lt;&gt;"",INDEX('Size (Model)'!C:C,3*(ROW()-2)+3),"")</f>
        <v>1.5129976114649682E-2</v>
      </c>
      <c r="D26">
        <f>IF($A26&lt;&gt;"",INDEX('Size (Model)'!D:D,3*(ROW()-2)+3),"")</f>
        <v>-1.4759805825242717E-2</v>
      </c>
      <c r="E26">
        <f>IF($A26&lt;&gt;"",INDEX('Size (Model)'!E:E,3*(ROW()-2)+3),"")</f>
        <v>1.5062021136063405E-2</v>
      </c>
      <c r="F26">
        <f>IF($A26&lt;&gt;"",INDEX('Size (Model)'!F:F,3*(ROW()-2)+3),"")</f>
        <v>0</v>
      </c>
      <c r="G26">
        <f>IF($A26&lt;&gt;"",INDEX('Size (Model)'!G:G,3*(ROW()-2)+3),"")</f>
        <v>5.8588715893325106E-3</v>
      </c>
      <c r="H26">
        <f>IF($A26&lt;&gt;"",INDEX('Size (Model)'!H:H,3*(ROW()-2)+3),"")</f>
        <v>1.1069236111111111E-2</v>
      </c>
      <c r="I26">
        <f>IF($A26&lt;&gt;"",INDEX('Size (Model)'!I:I,3*(ROW()-2)+3),"")</f>
        <v>-1.2134897828863345E-2</v>
      </c>
      <c r="J26">
        <f>IF($A26&lt;&gt;"",INDEX('Size (Model)'!J:J,3*(ROW()-2)+3),"")</f>
        <v>1.8200378605769233E-2</v>
      </c>
      <c r="K26">
        <f>IF($A26&lt;&gt;"",INDEX('Size (Model)'!K:K,3*(ROW()-2)+3),"")</f>
        <v>-4.5250801131008482E-2</v>
      </c>
      <c r="L26">
        <f>IF($A26&lt;&gt;"",INDEX('Size (Model)'!L:L,3*(ROW()-2)+3),"")</f>
        <v>2.5253488372093021E-2</v>
      </c>
      <c r="M26">
        <f>IF($A26&lt;&gt;"",INDEX('Size (Model)'!M:M,3*(ROW()-2)+3),"")</f>
        <v>0</v>
      </c>
      <c r="N26">
        <f>IF($A26&lt;&gt;"",INDEX('Size (Model)'!N:N,3*(ROW()-2)+3),"")</f>
        <v>0</v>
      </c>
      <c r="O26">
        <f>IF($A26&lt;&gt;"",INDEX('Size (Model)'!O:O,3*(ROW()-2)+3),"")</f>
        <v>0</v>
      </c>
      <c r="P26">
        <f>IF($A26&lt;&gt;"",INDEX('Size (Model)'!P:P,3*(ROW()-2)+3),"")</f>
        <v>-1.1791555053729951E-2</v>
      </c>
      <c r="Q26">
        <f>IF($A26&lt;&gt;"",INDEX('Size (Model)'!Q:Q,3*(ROW()-2)+3),"")</f>
        <v>-1.9924625000000001E-2</v>
      </c>
      <c r="R26">
        <f>IF($A26&lt;&gt;"",INDEX('Size (Model)'!R:R,3*(ROW()-2)+3),"")</f>
        <v>1.6403323262839879E-2</v>
      </c>
      <c r="S26">
        <f>IF($A26&lt;&gt;"",INDEX('Size (Model)'!S:S,3*(ROW()-2)+3),"")</f>
        <v>0</v>
      </c>
      <c r="T26">
        <f>IF($A26&lt;&gt;"",INDEX('Size (Model)'!T:T,3*(ROW()-2)+3),"")</f>
        <v>-1.6538946910356834E-2</v>
      </c>
      <c r="U26">
        <f>IF($A26&lt;&gt;"",INDEX('Size (Model)'!U:U,3*(ROW()-2)+3),"")</f>
        <v>-4.1846117354458368E-2</v>
      </c>
      <c r="V26">
        <f>IF($A26&lt;&gt;"",INDEX('Size (Model)'!V:V,3*(ROW()-2)+3),"")</f>
        <v>-1.7885411764705886E-2</v>
      </c>
      <c r="W26">
        <f>IF($A26&lt;&gt;"",INDEX('Size (Model)'!W:W,3*(ROW()-2)+3),"")</f>
        <v>0</v>
      </c>
      <c r="X26">
        <f>IF($A26&lt;&gt;"",INDEX('Size (Model)'!X:X,3*(ROW()-2)+3),"")</f>
        <v>0</v>
      </c>
      <c r="Y26">
        <f>IF($A26&lt;&gt;"",INDEX('Size (Model)'!Y:Y,3*(ROW()-2)+3),"")</f>
        <v>0</v>
      </c>
      <c r="Z26">
        <f>IF($A26&lt;&gt;"",INDEX('Size (Model)'!Z:Z,3*(ROW()-2)+3),"")</f>
        <v>0</v>
      </c>
    </row>
    <row r="27" spans="1:26" x14ac:dyDescent="0.2">
      <c r="A27" s="13">
        <f>IF(INDEX('Size (Model)'!A:A,3*(ROW()-2)+2)&lt;&gt;"",INDEX('Size (Model)'!A:A,3*(ROW()-2)+2),"")</f>
        <v>45019</v>
      </c>
      <c r="B27">
        <f>IF($A27&lt;&gt;"",INDEX('Size (Model)'!B:B,3*(ROW()-2)+3),"")</f>
        <v>5.3322662210918545E-3</v>
      </c>
      <c r="C27">
        <f>IF($A27&lt;&gt;"",INDEX('Size (Model)'!C:C,3*(ROW()-2)+3),"")</f>
        <v>1.5129976114649682E-2</v>
      </c>
      <c r="D27">
        <f>IF($A27&lt;&gt;"",INDEX('Size (Model)'!D:D,3*(ROW()-2)+3),"")</f>
        <v>1.4047935333073623E-2</v>
      </c>
      <c r="E27">
        <f>IF($A27&lt;&gt;"",INDEX('Size (Model)'!E:E,3*(ROW()-2)+3),"")</f>
        <v>3.0638105352591326E-2</v>
      </c>
      <c r="F27">
        <f>IF($A27&lt;&gt;"",INDEX('Size (Model)'!F:F,3*(ROW()-2)+3),"")</f>
        <v>0</v>
      </c>
      <c r="G27">
        <f>IF($A27&lt;&gt;"",INDEX('Size (Model)'!G:G,3*(ROW()-2)+3),"")</f>
        <v>0</v>
      </c>
      <c r="H27">
        <f>IF($A27&lt;&gt;"",INDEX('Size (Model)'!H:H,3*(ROW()-2)+3),"")</f>
        <v>1.1069236111111111E-2</v>
      </c>
      <c r="I27">
        <f>IF($A27&lt;&gt;"",INDEX('Size (Model)'!I:I,3*(ROW()-2)+3),"")</f>
        <v>0</v>
      </c>
      <c r="J27">
        <f>IF($A27&lt;&gt;"",INDEX('Size (Model)'!J:J,3*(ROW()-2)+3),"")</f>
        <v>0</v>
      </c>
      <c r="K27">
        <f>IF($A27&lt;&gt;"",INDEX('Size (Model)'!K:K,3*(ROW()-2)+3),"")</f>
        <v>-4.5250801131008482E-2</v>
      </c>
      <c r="L27">
        <f>IF($A27&lt;&gt;"",INDEX('Size (Model)'!L:L,3*(ROW()-2)+3),"")</f>
        <v>0</v>
      </c>
      <c r="M27">
        <f>IF($A27&lt;&gt;"",INDEX('Size (Model)'!M:M,3*(ROW()-2)+3),"")</f>
        <v>0</v>
      </c>
      <c r="N27">
        <f>IF($A27&lt;&gt;"",INDEX('Size (Model)'!N:N,3*(ROW()-2)+3),"")</f>
        <v>-1.1088883763837636E-2</v>
      </c>
      <c r="O27">
        <f>IF($A27&lt;&gt;"",INDEX('Size (Model)'!O:O,3*(ROW()-2)+3),"")</f>
        <v>0</v>
      </c>
      <c r="P27">
        <f>IF($A27&lt;&gt;"",INDEX('Size (Model)'!P:P,3*(ROW()-2)+3),"")</f>
        <v>1.1666467162730506E-2</v>
      </c>
      <c r="Q27">
        <f>IF($A27&lt;&gt;"",INDEX('Size (Model)'!Q:Q,3*(ROW()-2)+3),"")</f>
        <v>-1.9924625000000001E-2</v>
      </c>
      <c r="R27">
        <f>IF($A27&lt;&gt;"",INDEX('Size (Model)'!R:R,3*(ROW()-2)+3),"")</f>
        <v>1.6403323262839879E-2</v>
      </c>
      <c r="S27">
        <f>IF($A27&lt;&gt;"",INDEX('Size (Model)'!S:S,3*(ROW()-2)+3),"")</f>
        <v>3.3389861111111099E-2</v>
      </c>
      <c r="T27">
        <f>IF($A27&lt;&gt;"",INDEX('Size (Model)'!T:T,3*(ROW()-2)+3),"")</f>
        <v>0</v>
      </c>
      <c r="U27">
        <f>IF($A27&lt;&gt;"",INDEX('Size (Model)'!U:U,3*(ROW()-2)+3),"")</f>
        <v>-2.3348041437358365E-2</v>
      </c>
      <c r="V27">
        <f>IF($A27&lt;&gt;"",INDEX('Size (Model)'!V:V,3*(ROW()-2)+3),"")</f>
        <v>0</v>
      </c>
      <c r="W27">
        <f>IF($A27&lt;&gt;"",INDEX('Size (Model)'!W:W,3*(ROW()-2)+3),"")</f>
        <v>0</v>
      </c>
      <c r="X27">
        <f>IF($A27&lt;&gt;"",INDEX('Size (Model)'!X:X,3*(ROW()-2)+3),"")</f>
        <v>0</v>
      </c>
      <c r="Y27">
        <f>IF($A27&lt;&gt;"",INDEX('Size (Model)'!Y:Y,3*(ROW()-2)+3),"")</f>
        <v>0</v>
      </c>
      <c r="Z27">
        <f>IF($A27&lt;&gt;"",INDEX('Size (Model)'!Z:Z,3*(ROW()-2)+3),"")</f>
        <v>0</v>
      </c>
    </row>
    <row r="28" spans="1:26" x14ac:dyDescent="0.2">
      <c r="A28" s="13">
        <f>IF(INDEX('Size (Model)'!A:A,3*(ROW()-2)+2)&lt;&gt;"",INDEX('Size (Model)'!A:A,3*(ROW()-2)+2),"")</f>
        <v>45047</v>
      </c>
      <c r="B28">
        <f>IF($A28&lt;&gt;"",INDEX('Size (Model)'!B:B,3*(ROW()-2)+3),"")</f>
        <v>0</v>
      </c>
      <c r="C28">
        <f>IF($A28&lt;&gt;"",INDEX('Size (Model)'!C:C,3*(ROW()-2)+3),"")</f>
        <v>2.1229161471321697E-2</v>
      </c>
      <c r="D28">
        <f>IF($A28&lt;&gt;"",INDEX('Size (Model)'!D:D,3*(ROW()-2)+3),"")</f>
        <v>0</v>
      </c>
      <c r="E28">
        <f>IF($A28&lt;&gt;"",INDEX('Size (Model)'!E:E,3*(ROW()-2)+3),"")</f>
        <v>4.9746639883126364E-3</v>
      </c>
      <c r="F28">
        <f>IF($A28&lt;&gt;"",INDEX('Size (Model)'!F:F,3*(ROW()-2)+3),"")</f>
        <v>8.7988565891472855E-3</v>
      </c>
      <c r="G28">
        <f>IF($A28&lt;&gt;"",INDEX('Size (Model)'!G:G,3*(ROW()-2)+3),"")</f>
        <v>1.1593998978549539E-2</v>
      </c>
      <c r="H28">
        <f>IF($A28&lt;&gt;"",INDEX('Size (Model)'!H:H,3*(ROW()-2)+3),"")</f>
        <v>0</v>
      </c>
      <c r="I28">
        <f>IF($A28&lt;&gt;"",INDEX('Size (Model)'!I:I,3*(ROW()-2)+3),"")</f>
        <v>-1.12753559602649E-2</v>
      </c>
      <c r="J28">
        <f>IF($A28&lt;&gt;"",INDEX('Size (Model)'!J:J,3*(ROW()-2)+3),"")</f>
        <v>0</v>
      </c>
      <c r="K28">
        <f>IF($A28&lt;&gt;"",INDEX('Size (Model)'!K:K,3*(ROW()-2)+3),"")</f>
        <v>-1.4253484721640852E-2</v>
      </c>
      <c r="L28">
        <f>IF($A28&lt;&gt;"",INDEX('Size (Model)'!L:L,3*(ROW()-2)+3),"")</f>
        <v>0</v>
      </c>
      <c r="M28">
        <f>IF($A28&lt;&gt;"",INDEX('Size (Model)'!M:M,3*(ROW()-2)+3),"")</f>
        <v>1.5930561403508771E-2</v>
      </c>
      <c r="N28">
        <f>IF($A28&lt;&gt;"",INDEX('Size (Model)'!N:N,3*(ROW()-2)+3),"")</f>
        <v>0</v>
      </c>
      <c r="O28">
        <f>IF($A28&lt;&gt;"",INDEX('Size (Model)'!O:O,3*(ROW()-2)+3),"")</f>
        <v>0</v>
      </c>
      <c r="P28">
        <f>IF($A28&lt;&gt;"",INDEX('Size (Model)'!P:P,3*(ROW()-2)+3),"")</f>
        <v>-1.1593998978549539E-2</v>
      </c>
      <c r="Q28">
        <f>IF($A28&lt;&gt;"",INDEX('Size (Model)'!Q:Q,3*(ROW()-2)+3),"")</f>
        <v>2.9054244880546077E-2</v>
      </c>
      <c r="R28">
        <f>IF($A28&lt;&gt;"",INDEX('Size (Model)'!R:R,3*(ROW()-2)+3),"")</f>
        <v>8.4463785191616018E-3</v>
      </c>
      <c r="S28">
        <f>IF($A28&lt;&gt;"",INDEX('Size (Model)'!S:S,3*(ROW()-2)+3),"")</f>
        <v>0.05</v>
      </c>
      <c r="T28">
        <f>IF($A28&lt;&gt;"",INDEX('Size (Model)'!T:T,3*(ROW()-2)+3),"")</f>
        <v>0</v>
      </c>
      <c r="U28">
        <f>IF($A28&lt;&gt;"",INDEX('Size (Model)'!U:U,3*(ROW()-2)+3),"")</f>
        <v>-2.3348041437358365E-2</v>
      </c>
      <c r="V28">
        <f>IF($A28&lt;&gt;"",INDEX('Size (Model)'!V:V,3*(ROW()-2)+3),"")</f>
        <v>-8.14630980861244E-3</v>
      </c>
      <c r="W28">
        <f>IF($A28&lt;&gt;"",INDEX('Size (Model)'!W:W,3*(ROW()-2)+3),"")</f>
        <v>0</v>
      </c>
      <c r="X28">
        <f>IF($A28&lt;&gt;"",INDEX('Size (Model)'!X:X,3*(ROW()-2)+3),"")</f>
        <v>0</v>
      </c>
      <c r="Y28">
        <f>IF($A28&lt;&gt;"",INDEX('Size (Model)'!Y:Y,3*(ROW()-2)+3),"")</f>
        <v>0</v>
      </c>
      <c r="Z28">
        <f>IF($A28&lt;&gt;"",INDEX('Size (Model)'!Z:Z,3*(ROW()-2)+3),"")</f>
        <v>0</v>
      </c>
    </row>
    <row r="29" spans="1:26" x14ac:dyDescent="0.2">
      <c r="A29" s="13">
        <f>IF(INDEX('Size (Model)'!A:A,3*(ROW()-2)+2)&lt;&gt;"",INDEX('Size (Model)'!A:A,3*(ROW()-2)+2),"")</f>
        <v>45078</v>
      </c>
      <c r="B29">
        <f>IF($A29&lt;&gt;"",INDEX('Size (Model)'!B:B,3*(ROW()-2)+3),"")</f>
        <v>4.8394426257753276E-3</v>
      </c>
      <c r="C29">
        <f>IF($A29&lt;&gt;"",INDEX('Size (Model)'!C:C,3*(ROW()-2)+3),"")</f>
        <v>2.1229161471321697E-2</v>
      </c>
      <c r="D29">
        <f>IF($A29&lt;&gt;"",INDEX('Size (Model)'!D:D,3*(ROW()-2)+3),"")</f>
        <v>0</v>
      </c>
      <c r="E29">
        <f>IF($A29&lt;&gt;"",INDEX('Size (Model)'!E:E,3*(ROW()-2)+3),"")</f>
        <v>2.5461361232814627E-2</v>
      </c>
      <c r="F29">
        <f>IF($A29&lt;&gt;"",INDEX('Size (Model)'!F:F,3*(ROW()-2)+3),"")</f>
        <v>1.5904940543601361E-2</v>
      </c>
      <c r="G29">
        <f>IF($A29&lt;&gt;"",INDEX('Size (Model)'!G:G,3*(ROW()-2)+3),"")</f>
        <v>1.5486927954420148E-2</v>
      </c>
      <c r="H29">
        <f>IF($A29&lt;&gt;"",INDEX('Size (Model)'!H:H,3*(ROW()-2)+3),"")</f>
        <v>-9.9251325088339226E-3</v>
      </c>
      <c r="I29">
        <f>IF($A29&lt;&gt;"",INDEX('Size (Model)'!I:I,3*(ROW()-2)+3),"")</f>
        <v>-1.8851090604026847E-2</v>
      </c>
      <c r="J29">
        <f>IF($A29&lt;&gt;"",INDEX('Size (Model)'!J:J,3*(ROW()-2)+3),"")</f>
        <v>0</v>
      </c>
      <c r="K29">
        <f>IF($A29&lt;&gt;"",INDEX('Size (Model)'!K:K,3*(ROW()-2)+3),"")</f>
        <v>0</v>
      </c>
      <c r="L29">
        <f>IF($A29&lt;&gt;"",INDEX('Size (Model)'!L:L,3*(ROW()-2)+3),"")</f>
        <v>-1.0031473214285715E-2</v>
      </c>
      <c r="M29">
        <f>IF($A29&lt;&gt;"",INDEX('Size (Model)'!M:M,3*(ROW()-2)+3),"")</f>
        <v>1.5930561403508771E-2</v>
      </c>
      <c r="N29">
        <f>IF($A29&lt;&gt;"",INDEX('Size (Model)'!N:N,3*(ROW()-2)+3),"")</f>
        <v>0</v>
      </c>
      <c r="O29">
        <f>IF($A29&lt;&gt;"",INDEX('Size (Model)'!O:O,3*(ROW()-2)+3),"")</f>
        <v>0</v>
      </c>
      <c r="P29">
        <f>IF($A29&lt;&gt;"",INDEX('Size (Model)'!P:P,3*(ROW()-2)+3),"")</f>
        <v>-4.3079946319018406E-3</v>
      </c>
      <c r="Q29">
        <f>IF($A29&lt;&gt;"",INDEX('Size (Model)'!Q:Q,3*(ROW()-2)+3),"")</f>
        <v>0</v>
      </c>
      <c r="R29">
        <f>IF($A29&lt;&gt;"",INDEX('Size (Model)'!R:R,3*(ROW()-2)+3),"")</f>
        <v>8.1471530920060337E-3</v>
      </c>
      <c r="S29">
        <f>IF($A29&lt;&gt;"",INDEX('Size (Model)'!S:S,3*(ROW()-2)+3),"")</f>
        <v>0</v>
      </c>
      <c r="T29">
        <f>IF($A29&lt;&gt;"",INDEX('Size (Model)'!T:T,3*(ROW()-2)+3),"")</f>
        <v>0</v>
      </c>
      <c r="U29">
        <f>IF($A29&lt;&gt;"",INDEX('Size (Model)'!U:U,3*(ROW()-2)+3),"")</f>
        <v>-1.2133099352051837E-2</v>
      </c>
      <c r="V29">
        <f>IF($A29&lt;&gt;"",INDEX('Size (Model)'!V:V,3*(ROW()-2)+3),"")</f>
        <v>2.9488845144356957E-2</v>
      </c>
      <c r="W29">
        <f>IF($A29&lt;&gt;"",INDEX('Size (Model)'!W:W,3*(ROW()-2)+3),"")</f>
        <v>0</v>
      </c>
      <c r="X29">
        <f>IF($A29&lt;&gt;"",INDEX('Size (Model)'!X:X,3*(ROW()-2)+3),"")</f>
        <v>0</v>
      </c>
      <c r="Y29">
        <f>IF($A29&lt;&gt;"",INDEX('Size (Model)'!Y:Y,3*(ROW()-2)+3),"")</f>
        <v>0</v>
      </c>
      <c r="Z29">
        <f>IF($A29&lt;&gt;"",INDEX('Size (Model)'!Z:Z,3*(ROW()-2)+3),"")</f>
        <v>0</v>
      </c>
    </row>
    <row r="30" spans="1:26" x14ac:dyDescent="0.2">
      <c r="A30" s="13">
        <f>IF(INDEX('Size (Model)'!A:A,3*(ROW()-2)+2)&lt;&gt;"",INDEX('Size (Model)'!A:A,3*(ROW()-2)+2),"")</f>
        <v>45110</v>
      </c>
      <c r="B30">
        <f>IF($A30&lt;&gt;"",INDEX('Size (Model)'!B:B,3*(ROW()-2)+3),"")</f>
        <v>7.2765233644859822E-3</v>
      </c>
      <c r="C30">
        <f>IF($A30&lt;&gt;"",INDEX('Size (Model)'!C:C,3*(ROW()-2)+3),"")</f>
        <v>1.0757940309506261E-2</v>
      </c>
      <c r="D30">
        <f>IF($A30&lt;&gt;"",INDEX('Size (Model)'!D:D,3*(ROW()-2)+3),"")</f>
        <v>0</v>
      </c>
      <c r="E30">
        <f>IF($A30&lt;&gt;"",INDEX('Size (Model)'!E:E,3*(ROW()-2)+3),"")</f>
        <v>2.5461361232814627E-2</v>
      </c>
      <c r="F30">
        <f>IF($A30&lt;&gt;"",INDEX('Size (Model)'!F:F,3*(ROW()-2)+3),"")</f>
        <v>1.786845165238678E-2</v>
      </c>
      <c r="G30">
        <f>IF($A30&lt;&gt;"",INDEX('Size (Model)'!G:G,3*(ROW()-2)+3),"")</f>
        <v>1.9902556237218816E-2</v>
      </c>
      <c r="H30">
        <f>IF($A30&lt;&gt;"",INDEX('Size (Model)'!H:H,3*(ROW()-2)+3),"")</f>
        <v>-9.9251325088339226E-3</v>
      </c>
      <c r="I30">
        <f>IF($A30&lt;&gt;"",INDEX('Size (Model)'!I:I,3*(ROW()-2)+3),"")</f>
        <v>-6.5317785234899331E-3</v>
      </c>
      <c r="J30">
        <f>IF($A30&lt;&gt;"",INDEX('Size (Model)'!J:J,3*(ROW()-2)+3),"")</f>
        <v>9.4424662850489966E-3</v>
      </c>
      <c r="K30">
        <f>IF($A30&lt;&gt;"",INDEX('Size (Model)'!K:K,3*(ROW()-2)+3),"")</f>
        <v>0</v>
      </c>
      <c r="L30">
        <f>IF($A30&lt;&gt;"",INDEX('Size (Model)'!L:L,3*(ROW()-2)+3),"")</f>
        <v>0</v>
      </c>
      <c r="M30">
        <f>IF($A30&lt;&gt;"",INDEX('Size (Model)'!M:M,3*(ROW()-2)+3),"")</f>
        <v>1.4173325242718447E-2</v>
      </c>
      <c r="N30">
        <f>IF($A30&lt;&gt;"",INDEX('Size (Model)'!N:N,3*(ROW()-2)+3),"")</f>
        <v>0</v>
      </c>
      <c r="O30">
        <f>IF($A30&lt;&gt;"",INDEX('Size (Model)'!O:O,3*(ROW()-2)+3),"")</f>
        <v>0</v>
      </c>
      <c r="P30">
        <f>IF($A30&lt;&gt;"",INDEX('Size (Model)'!P:P,3*(ROW()-2)+3),"")</f>
        <v>-4.3079946319018406E-3</v>
      </c>
      <c r="Q30">
        <f>IF($A30&lt;&gt;"",INDEX('Size (Model)'!Q:Q,3*(ROW()-2)+3),"")</f>
        <v>0</v>
      </c>
      <c r="R30">
        <f>IF($A30&lt;&gt;"",INDEX('Size (Model)'!R:R,3*(ROW()-2)+3),"")</f>
        <v>8.1471530920060337E-3</v>
      </c>
      <c r="S30">
        <f>IF($A30&lt;&gt;"",INDEX('Size (Model)'!S:S,3*(ROW()-2)+3),"")</f>
        <v>0</v>
      </c>
      <c r="T30">
        <f>IF($A30&lt;&gt;"",INDEX('Size (Model)'!T:T,3*(ROW()-2)+3),"")</f>
        <v>0</v>
      </c>
      <c r="U30">
        <f>IF($A30&lt;&gt;"",INDEX('Size (Model)'!U:U,3*(ROW()-2)+3),"")</f>
        <v>0</v>
      </c>
      <c r="V30">
        <f>IF($A30&lt;&gt;"",INDEX('Size (Model)'!V:V,3*(ROW()-2)+3),"")</f>
        <v>0</v>
      </c>
      <c r="W30">
        <f>IF($A30&lt;&gt;"",INDEX('Size (Model)'!W:W,3*(ROW()-2)+3),"")</f>
        <v>0</v>
      </c>
      <c r="X30">
        <f>IF($A30&lt;&gt;"",INDEX('Size (Model)'!X:X,3*(ROW()-2)+3),"")</f>
        <v>0</v>
      </c>
      <c r="Y30">
        <f>IF($A30&lt;&gt;"",INDEX('Size (Model)'!Y:Y,3*(ROW()-2)+3),"")</f>
        <v>0</v>
      </c>
      <c r="Z30">
        <f>IF($A30&lt;&gt;"",INDEX('Size (Model)'!Z:Z,3*(ROW()-2)+3),"")</f>
        <v>0</v>
      </c>
    </row>
    <row r="31" spans="1:26" x14ac:dyDescent="0.2">
      <c r="A31" s="13">
        <f>IF(INDEX('Size (Model)'!A:A,3*(ROW()-2)+2)&lt;&gt;"",INDEX('Size (Model)'!A:A,3*(ROW()-2)+2),"")</f>
        <v>45139</v>
      </c>
      <c r="B31">
        <f>IF($A31&lt;&gt;"",INDEX('Size (Model)'!B:B,3*(ROW()-2)+3),"")</f>
        <v>0</v>
      </c>
      <c r="C31">
        <f>IF($A31&lt;&gt;"",INDEX('Size (Model)'!C:C,3*(ROW()-2)+3),"")</f>
        <v>1.0757940309506261E-2</v>
      </c>
      <c r="D31">
        <f>IF($A31&lt;&gt;"",INDEX('Size (Model)'!D:D,3*(ROW()-2)+3),"")</f>
        <v>4.371292607348385E-2</v>
      </c>
      <c r="E31">
        <f>IF($A31&lt;&gt;"",INDEX('Size (Model)'!E:E,3*(ROW()-2)+3),"")</f>
        <v>1.235167194796531E-2</v>
      </c>
      <c r="F31">
        <f>IF($A31&lt;&gt;"",INDEX('Size (Model)'!F:F,3*(ROW()-2)+3),"")</f>
        <v>1.786845165238678E-2</v>
      </c>
      <c r="G31">
        <f>IF($A31&lt;&gt;"",INDEX('Size (Model)'!G:G,3*(ROW()-2)+3),"")</f>
        <v>2.6188339816124468E-2</v>
      </c>
      <c r="H31">
        <f>IF($A31&lt;&gt;"",INDEX('Size (Model)'!H:H,3*(ROW()-2)+3),"")</f>
        <v>-9.9251325088339226E-3</v>
      </c>
      <c r="I31">
        <f>IF($A31&lt;&gt;"",INDEX('Size (Model)'!I:I,3*(ROW()-2)+3),"")</f>
        <v>0</v>
      </c>
      <c r="J31">
        <f>IF($A31&lt;&gt;"",INDEX('Size (Model)'!J:J,3*(ROW()-2)+3),"")</f>
        <v>0</v>
      </c>
      <c r="K31">
        <f>IF($A31&lt;&gt;"",INDEX('Size (Model)'!K:K,3*(ROW()-2)+3),"")</f>
        <v>0</v>
      </c>
      <c r="L31">
        <f>IF($A31&lt;&gt;"",INDEX('Size (Model)'!L:L,3*(ROW()-2)+3),"")</f>
        <v>0</v>
      </c>
      <c r="M31">
        <f>IF($A31&lt;&gt;"",INDEX('Size (Model)'!M:M,3*(ROW()-2)+3),"")</f>
        <v>1.4173325242718447E-2</v>
      </c>
      <c r="N31">
        <f>IF($A31&lt;&gt;"",INDEX('Size (Model)'!N:N,3*(ROW()-2)+3),"")</f>
        <v>0</v>
      </c>
      <c r="O31">
        <f>IF($A31&lt;&gt;"",INDEX('Size (Model)'!O:O,3*(ROW()-2)+3),"")</f>
        <v>0</v>
      </c>
      <c r="P31">
        <f>IF($A31&lt;&gt;"",INDEX('Size (Model)'!P:P,3*(ROW()-2)+3),"")</f>
        <v>1.1876302918537524E-2</v>
      </c>
      <c r="Q31">
        <f>IF($A31&lt;&gt;"",INDEX('Size (Model)'!Q:Q,3*(ROW()-2)+3),"")</f>
        <v>0</v>
      </c>
      <c r="R31">
        <f>IF($A31&lt;&gt;"",INDEX('Size (Model)'!R:R,3*(ROW()-2)+3),"")</f>
        <v>8.1471530920060337E-3</v>
      </c>
      <c r="S31">
        <f>IF($A31&lt;&gt;"",INDEX('Size (Model)'!S:S,3*(ROW()-2)+3),"")</f>
        <v>0</v>
      </c>
      <c r="T31">
        <f>IF($A31&lt;&gt;"",INDEX('Size (Model)'!T:T,3*(ROW()-2)+3),"")</f>
        <v>0</v>
      </c>
      <c r="U31">
        <f>IF($A31&lt;&gt;"",INDEX('Size (Model)'!U:U,3*(ROW()-2)+3),"")</f>
        <v>0</v>
      </c>
      <c r="V31">
        <f>IF($A31&lt;&gt;"",INDEX('Size (Model)'!V:V,3*(ROW()-2)+3),"")</f>
        <v>0</v>
      </c>
      <c r="W31">
        <f>IF($A31&lt;&gt;"",INDEX('Size (Model)'!W:W,3*(ROW()-2)+3),"")</f>
        <v>0</v>
      </c>
      <c r="X31">
        <f>IF($A31&lt;&gt;"",INDEX('Size (Model)'!X:X,3*(ROW()-2)+3),"")</f>
        <v>0</v>
      </c>
      <c r="Y31">
        <f>IF($A31&lt;&gt;"",INDEX('Size (Model)'!Y:Y,3*(ROW()-2)+3),"")</f>
        <v>0</v>
      </c>
      <c r="Z31">
        <f>IF($A31&lt;&gt;"",INDEX('Size (Model)'!Z:Z,3*(ROW()-2)+3),"")</f>
        <v>0</v>
      </c>
    </row>
    <row r="32" spans="1:26" x14ac:dyDescent="0.2">
      <c r="A32" s="13">
        <f>IF(INDEX('Size (Model)'!A:A,3*(ROW()-2)+2)&lt;&gt;"",INDEX('Size (Model)'!A:A,3*(ROW()-2)+2),"")</f>
        <v>45170</v>
      </c>
      <c r="B32">
        <f>IF($A32&lt;&gt;"",INDEX('Size (Model)'!B:B,3*(ROW()-2)+3),"")</f>
        <v>0</v>
      </c>
      <c r="C32">
        <f>IF($A32&lt;&gt;"",INDEX('Size (Model)'!C:C,3*(ROW()-2)+3),"")</f>
        <v>5.3296635667396059E-3</v>
      </c>
      <c r="D32">
        <f>IF($A32&lt;&gt;"",INDEX('Size (Model)'!D:D,3*(ROW()-2)+3),"")</f>
        <v>-1.2978630106571937E-2</v>
      </c>
      <c r="E32">
        <f>IF($A32&lt;&gt;"",INDEX('Size (Model)'!E:E,3*(ROW()-2)+3),"")</f>
        <v>8.9409223003976759E-3</v>
      </c>
      <c r="F32">
        <f>IF($A32&lt;&gt;"",INDEX('Size (Model)'!F:F,3*(ROW()-2)+3),"")</f>
        <v>0</v>
      </c>
      <c r="G32">
        <f>IF($A32&lt;&gt;"",INDEX('Size (Model)'!G:G,3*(ROW()-2)+3),"")</f>
        <v>1.0813124306326303E-2</v>
      </c>
      <c r="H32">
        <f>IF($A32&lt;&gt;"",INDEX('Size (Model)'!H:H,3*(ROW()-2)+3),"")</f>
        <v>0</v>
      </c>
      <c r="I32">
        <f>IF($A32&lt;&gt;"",INDEX('Size (Model)'!I:I,3*(ROW()-2)+3),"")</f>
        <v>0</v>
      </c>
      <c r="J32">
        <f>IF($A32&lt;&gt;"",INDEX('Size (Model)'!J:J,3*(ROW()-2)+3),"")</f>
        <v>6.1662183544303794E-3</v>
      </c>
      <c r="K32">
        <f>IF($A32&lt;&gt;"",INDEX('Size (Model)'!K:K,3*(ROW()-2)+3),"")</f>
        <v>0</v>
      </c>
      <c r="L32">
        <f>IF($A32&lt;&gt;"",INDEX('Size (Model)'!L:L,3*(ROW()-2)+3),"")</f>
        <v>0</v>
      </c>
      <c r="M32">
        <f>IF($A32&lt;&gt;"",INDEX('Size (Model)'!M:M,3*(ROW()-2)+3),"")</f>
        <v>0</v>
      </c>
      <c r="N32">
        <f>IF($A32&lt;&gt;"",INDEX('Size (Model)'!N:N,3*(ROW()-2)+3),"")</f>
        <v>0</v>
      </c>
      <c r="O32">
        <f>IF($A32&lt;&gt;"",INDEX('Size (Model)'!O:O,3*(ROW()-2)+3),"")</f>
        <v>0</v>
      </c>
      <c r="P32">
        <f>IF($A32&lt;&gt;"",INDEX('Size (Model)'!P:P,3*(ROW()-2)+3),"")</f>
        <v>1.1876302918537524E-2</v>
      </c>
      <c r="Q32">
        <f>IF($A32&lt;&gt;"",INDEX('Size (Model)'!Q:Q,3*(ROW()-2)+3),"")</f>
        <v>0.05</v>
      </c>
      <c r="R32">
        <f>IF($A32&lt;&gt;"",INDEX('Size (Model)'!R:R,3*(ROW()-2)+3),"")</f>
        <v>2.2359715670024226E-2</v>
      </c>
      <c r="S32">
        <f>IF($A32&lt;&gt;"",INDEX('Size (Model)'!S:S,3*(ROW()-2)+3),"")</f>
        <v>0</v>
      </c>
      <c r="T32">
        <f>IF($A32&lt;&gt;"",INDEX('Size (Model)'!T:T,3*(ROW()-2)+3),"")</f>
        <v>0</v>
      </c>
      <c r="U32">
        <f>IF($A32&lt;&gt;"",INDEX('Size (Model)'!U:U,3*(ROW()-2)+3),"")</f>
        <v>0</v>
      </c>
      <c r="V32">
        <f>IF($A32&lt;&gt;"",INDEX('Size (Model)'!V:V,3*(ROW()-2)+3),"")</f>
        <v>7.9208333333333335E-3</v>
      </c>
      <c r="W32">
        <f>IF($A32&lt;&gt;"",INDEX('Size (Model)'!W:W,3*(ROW()-2)+3),"")</f>
        <v>0</v>
      </c>
      <c r="X32">
        <f>IF($A32&lt;&gt;"",INDEX('Size (Model)'!X:X,3*(ROW()-2)+3),"")</f>
        <v>0</v>
      </c>
      <c r="Y32">
        <f>IF($A32&lt;&gt;"",INDEX('Size (Model)'!Y:Y,3*(ROW()-2)+3),"")</f>
        <v>0</v>
      </c>
      <c r="Z32">
        <f>IF($A32&lt;&gt;"",INDEX('Size (Model)'!Z:Z,3*(ROW()-2)+3),"")</f>
        <v>0</v>
      </c>
    </row>
    <row r="33" spans="1:26" x14ac:dyDescent="0.2">
      <c r="A33" s="13">
        <f>IF(INDEX('Size (Model)'!A:A,3*(ROW()-2)+2)&lt;&gt;"",INDEX('Size (Model)'!A:A,3*(ROW()-2)+2),"")</f>
        <v>45201</v>
      </c>
      <c r="B33">
        <f>IF($A33&lt;&gt;"",INDEX('Size (Model)'!B:B,3*(ROW()-2)+3),"")</f>
        <v>0</v>
      </c>
      <c r="C33">
        <f>IF($A33&lt;&gt;"",INDEX('Size (Model)'!C:C,3*(ROW()-2)+3),"")</f>
        <v>1.484771706586826E-2</v>
      </c>
      <c r="D33">
        <f>IF($A33&lt;&gt;"",INDEX('Size (Model)'!D:D,3*(ROW()-2)+3),"")</f>
        <v>-1.2978630106571937E-2</v>
      </c>
      <c r="E33">
        <f>IF($A33&lt;&gt;"",INDEX('Size (Model)'!E:E,3*(ROW()-2)+3),"")</f>
        <v>0</v>
      </c>
      <c r="F33">
        <f>IF($A33&lt;&gt;"",INDEX('Size (Model)'!F:F,3*(ROW()-2)+3),"")</f>
        <v>2.3765834664536734E-2</v>
      </c>
      <c r="G33">
        <f>IF($A33&lt;&gt;"",INDEX('Size (Model)'!G:G,3*(ROW()-2)+3),"")</f>
        <v>0</v>
      </c>
      <c r="H33">
        <f>IF($A33&lt;&gt;"",INDEX('Size (Model)'!H:H,3*(ROW()-2)+3),"")</f>
        <v>-1.1444163461538459E-2</v>
      </c>
      <c r="I33">
        <f>IF($A33&lt;&gt;"",INDEX('Size (Model)'!I:I,3*(ROW()-2)+3),"")</f>
        <v>0</v>
      </c>
      <c r="J33">
        <f>IF($A33&lt;&gt;"",INDEX('Size (Model)'!J:J,3*(ROW()-2)+3),"")</f>
        <v>1.8146136566921447E-2</v>
      </c>
      <c r="K33">
        <f>IF($A33&lt;&gt;"",INDEX('Size (Model)'!K:K,3*(ROW()-2)+3),"")</f>
        <v>0</v>
      </c>
      <c r="L33">
        <f>IF($A33&lt;&gt;"",INDEX('Size (Model)'!L:L,3*(ROW()-2)+3),"")</f>
        <v>3.5005676470588228E-2</v>
      </c>
      <c r="M33">
        <f>IF($A33&lt;&gt;"",INDEX('Size (Model)'!M:M,3*(ROW()-2)+3),"")</f>
        <v>2.0140901398916961E-2</v>
      </c>
      <c r="N33">
        <f>IF($A33&lt;&gt;"",INDEX('Size (Model)'!N:N,3*(ROW()-2)+3),"")</f>
        <v>0</v>
      </c>
      <c r="O33">
        <f>IF($A33&lt;&gt;"",INDEX('Size (Model)'!O:O,3*(ROW()-2)+3),"")</f>
        <v>0</v>
      </c>
      <c r="P33">
        <f>IF($A33&lt;&gt;"",INDEX('Size (Model)'!P:P,3*(ROW()-2)+3),"")</f>
        <v>-5.028701199932397E-3</v>
      </c>
      <c r="Q33">
        <f>IF($A33&lt;&gt;"",INDEX('Size (Model)'!Q:Q,3*(ROW()-2)+3),"")</f>
        <v>0</v>
      </c>
      <c r="R33">
        <f>IF($A33&lt;&gt;"",INDEX('Size (Model)'!R:R,3*(ROW()-2)+3),"")</f>
        <v>2.2359715670024226E-2</v>
      </c>
      <c r="S33">
        <f>IF($A33&lt;&gt;"",INDEX('Size (Model)'!S:S,3*(ROW()-2)+3),"")</f>
        <v>0</v>
      </c>
      <c r="T33">
        <f>IF($A33&lt;&gt;"",INDEX('Size (Model)'!T:T,3*(ROW()-2)+3),"")</f>
        <v>0</v>
      </c>
      <c r="U33">
        <f>IF($A33&lt;&gt;"",INDEX('Size (Model)'!U:U,3*(ROW()-2)+3),"")</f>
        <v>3.7968726074011049E-2</v>
      </c>
      <c r="V33">
        <f>IF($A33&lt;&gt;"",INDEX('Size (Model)'!V:V,3*(ROW()-2)+3),"")</f>
        <v>2.5215953389830504E-2</v>
      </c>
      <c r="W33">
        <f>IF($A33&lt;&gt;"",INDEX('Size (Model)'!W:W,3*(ROW()-2)+3),"")</f>
        <v>0</v>
      </c>
      <c r="X33">
        <f>IF($A33&lt;&gt;"",INDEX('Size (Model)'!X:X,3*(ROW()-2)+3),"")</f>
        <v>0</v>
      </c>
      <c r="Y33">
        <f>IF($A33&lt;&gt;"",INDEX('Size (Model)'!Y:Y,3*(ROW()-2)+3),"")</f>
        <v>0</v>
      </c>
      <c r="Z33">
        <f>IF($A33&lt;&gt;"",INDEX('Size (Model)'!Z:Z,3*(ROW()-2)+3),"")</f>
        <v>0</v>
      </c>
    </row>
    <row r="34" spans="1:26" x14ac:dyDescent="0.2">
      <c r="A34" s="13">
        <f>IF(INDEX('Size (Model)'!A:A,3*(ROW()-2)+2)&lt;&gt;"",INDEX('Size (Model)'!A:A,3*(ROW()-2)+2),"")</f>
        <v>45201</v>
      </c>
      <c r="B34">
        <f>IF($A34&lt;&gt;"",INDEX('Size (Model)'!B:B,3*(ROW()-2)+3),"")</f>
        <v>0</v>
      </c>
      <c r="C34">
        <f>IF($A34&lt;&gt;"",INDEX('Size (Model)'!C:C,3*(ROW()-2)+3),"")</f>
        <v>1.484771706586826E-2</v>
      </c>
      <c r="D34">
        <f>IF($A34&lt;&gt;"",INDEX('Size (Model)'!D:D,3*(ROW()-2)+3),"")</f>
        <v>-1.2978630106571937E-2</v>
      </c>
      <c r="E34">
        <f>IF($A34&lt;&gt;"",INDEX('Size (Model)'!E:E,3*(ROW()-2)+3),"")</f>
        <v>0</v>
      </c>
      <c r="F34">
        <f>IF($A34&lt;&gt;"",INDEX('Size (Model)'!F:F,3*(ROW()-2)+3),"")</f>
        <v>2.3765834664536734E-2</v>
      </c>
      <c r="G34">
        <f>IF($A34&lt;&gt;"",INDEX('Size (Model)'!G:G,3*(ROW()-2)+3),"")</f>
        <v>0</v>
      </c>
      <c r="H34">
        <f>IF($A34&lt;&gt;"",INDEX('Size (Model)'!H:H,3*(ROW()-2)+3),"")</f>
        <v>-1.1444163461538459E-2</v>
      </c>
      <c r="I34">
        <f>IF($A34&lt;&gt;"",INDEX('Size (Model)'!I:I,3*(ROW()-2)+3),"")</f>
        <v>0</v>
      </c>
      <c r="J34">
        <f>IF($A34&lt;&gt;"",INDEX('Size (Model)'!J:J,3*(ROW()-2)+3),"")</f>
        <v>1.8146136566921447E-2</v>
      </c>
      <c r="K34">
        <f>IF($A34&lt;&gt;"",INDEX('Size (Model)'!K:K,3*(ROW()-2)+3),"")</f>
        <v>0</v>
      </c>
      <c r="L34">
        <f>IF($A34&lt;&gt;"",INDEX('Size (Model)'!L:L,3*(ROW()-2)+3),"")</f>
        <v>3.5005676470588228E-2</v>
      </c>
      <c r="M34">
        <f>IF($A34&lt;&gt;"",INDEX('Size (Model)'!M:M,3*(ROW()-2)+3),"")</f>
        <v>2.0140901398916961E-2</v>
      </c>
      <c r="N34">
        <f>IF($A34&lt;&gt;"",INDEX('Size (Model)'!N:N,3*(ROW()-2)+3),"")</f>
        <v>0</v>
      </c>
      <c r="O34">
        <f>IF($A34&lt;&gt;"",INDEX('Size (Model)'!O:O,3*(ROW()-2)+3),"")</f>
        <v>0</v>
      </c>
      <c r="P34">
        <f>IF($A34&lt;&gt;"",INDEX('Size (Model)'!P:P,3*(ROW()-2)+3),"")</f>
        <v>-5.028701199932397E-3</v>
      </c>
      <c r="Q34">
        <f>IF($A34&lt;&gt;"",INDEX('Size (Model)'!Q:Q,3*(ROW()-2)+3),"")</f>
        <v>0</v>
      </c>
      <c r="R34">
        <f>IF($A34&lt;&gt;"",INDEX('Size (Model)'!R:R,3*(ROW()-2)+3),"")</f>
        <v>2.2359715670024226E-2</v>
      </c>
      <c r="S34">
        <f>IF($A34&lt;&gt;"",INDEX('Size (Model)'!S:S,3*(ROW()-2)+3),"")</f>
        <v>0</v>
      </c>
      <c r="T34">
        <f>IF($A34&lt;&gt;"",INDEX('Size (Model)'!T:T,3*(ROW()-2)+3),"")</f>
        <v>0</v>
      </c>
      <c r="U34">
        <f>IF($A34&lt;&gt;"",INDEX('Size (Model)'!U:U,3*(ROW()-2)+3),"")</f>
        <v>3.7968726074011049E-2</v>
      </c>
      <c r="V34">
        <f>IF($A34&lt;&gt;"",INDEX('Size (Model)'!V:V,3*(ROW()-2)+3),"")</f>
        <v>2.5215953389830504E-2</v>
      </c>
      <c r="W34">
        <f>IF($A34&lt;&gt;"",INDEX('Size (Model)'!W:W,3*(ROW()-2)+3),"")</f>
        <v>0</v>
      </c>
      <c r="X34">
        <f>IF($A34&lt;&gt;"",INDEX('Size (Model)'!X:X,3*(ROW()-2)+3),"")</f>
        <v>0</v>
      </c>
      <c r="Y34">
        <f>IF($A34&lt;&gt;"",INDEX('Size (Model)'!Y:Y,3*(ROW()-2)+3),"")</f>
        <v>0</v>
      </c>
      <c r="Z34">
        <f>IF($A34&lt;&gt;"",INDEX('Size (Model)'!Z:Z,3*(ROW()-2)+3),"")</f>
        <v>0</v>
      </c>
    </row>
    <row r="35" spans="1:26" x14ac:dyDescent="0.2">
      <c r="A35" s="13">
        <f>IF(INDEX('Size (Model)'!A:A,3*(ROW()-2)+2)&lt;&gt;"",INDEX('Size (Model)'!A:A,3*(ROW()-2)+2),"")</f>
        <v>45231</v>
      </c>
      <c r="B35">
        <f>IF($A35&lt;&gt;"",INDEX('Size (Model)'!B:B,3*(ROW()-2)+3),"")</f>
        <v>0</v>
      </c>
      <c r="C35">
        <f>IF($A35&lt;&gt;"",INDEX('Size (Model)'!C:C,3*(ROW()-2)+3),"")</f>
        <v>6.0711794546607495E-3</v>
      </c>
      <c r="D35">
        <f>IF($A35&lt;&gt;"",INDEX('Size (Model)'!D:D,3*(ROW()-2)+3),"")</f>
        <v>-1.2978630106571937E-2</v>
      </c>
      <c r="E35">
        <f>IF($A35&lt;&gt;"",INDEX('Size (Model)'!E:E,3*(ROW()-2)+3),"")</f>
        <v>0</v>
      </c>
      <c r="F35">
        <f>IF($A35&lt;&gt;"",INDEX('Size (Model)'!F:F,3*(ROW()-2)+3),"")</f>
        <v>0</v>
      </c>
      <c r="G35">
        <f>IF($A35&lt;&gt;"",INDEX('Size (Model)'!G:G,3*(ROW()-2)+3),"")</f>
        <v>2.2728189910979229E-2</v>
      </c>
      <c r="H35">
        <f>IF($A35&lt;&gt;"",INDEX('Size (Model)'!H:H,3*(ROW()-2)+3),"")</f>
        <v>-1.1444163461538459E-2</v>
      </c>
      <c r="I35">
        <f>IF($A35&lt;&gt;"",INDEX('Size (Model)'!I:I,3*(ROW()-2)+3),"")</f>
        <v>-6.7662544169611316E-3</v>
      </c>
      <c r="J35">
        <f>IF($A35&lt;&gt;"",INDEX('Size (Model)'!J:J,3*(ROW()-2)+3),"")</f>
        <v>0</v>
      </c>
      <c r="K35">
        <f>IF($A35&lt;&gt;"",INDEX('Size (Model)'!K:K,3*(ROW()-2)+3),"")</f>
        <v>0</v>
      </c>
      <c r="L35">
        <f>IF($A35&lt;&gt;"",INDEX('Size (Model)'!L:L,3*(ROW()-2)+3),"")</f>
        <v>1.5890871369294606E-2</v>
      </c>
      <c r="M35">
        <f>IF($A35&lt;&gt;"",INDEX('Size (Model)'!M:M,3*(ROW()-2)+3),"")</f>
        <v>0</v>
      </c>
      <c r="N35">
        <f>IF($A35&lt;&gt;"",INDEX('Size (Model)'!N:N,3*(ROW()-2)+3),"")</f>
        <v>0</v>
      </c>
      <c r="O35">
        <f>IF($A35&lt;&gt;"",INDEX('Size (Model)'!O:O,3*(ROW()-2)+3),"")</f>
        <v>0</v>
      </c>
      <c r="P35">
        <f>IF($A35&lt;&gt;"",INDEX('Size (Model)'!P:P,3*(ROW()-2)+3),"")</f>
        <v>1.9626067646053982E-2</v>
      </c>
      <c r="Q35">
        <f>IF($A35&lt;&gt;"",INDEX('Size (Model)'!Q:Q,3*(ROW()-2)+3),"")</f>
        <v>2.2009770114942536E-2</v>
      </c>
      <c r="R35">
        <f>IF($A35&lt;&gt;"",INDEX('Size (Model)'!R:R,3*(ROW()-2)+3),"")</f>
        <v>2.2359715670024226E-2</v>
      </c>
      <c r="S35">
        <f>IF($A35&lt;&gt;"",INDEX('Size (Model)'!S:S,3*(ROW()-2)+3),"")</f>
        <v>0</v>
      </c>
      <c r="T35">
        <f>IF($A35&lt;&gt;"",INDEX('Size (Model)'!T:T,3*(ROW()-2)+3),"")</f>
        <v>0</v>
      </c>
      <c r="U35">
        <f>IF($A35&lt;&gt;"",INDEX('Size (Model)'!U:U,3*(ROW()-2)+3),"")</f>
        <v>1.6131844987363104E-2</v>
      </c>
      <c r="V35">
        <f>IF($A35&lt;&gt;"",INDEX('Size (Model)'!V:V,3*(ROW()-2)+3),"")</f>
        <v>2.5215953389830504E-2</v>
      </c>
      <c r="W35">
        <f>IF($A35&lt;&gt;"",INDEX('Size (Model)'!W:W,3*(ROW()-2)+3),"")</f>
        <v>0</v>
      </c>
      <c r="X35">
        <f>IF($A35&lt;&gt;"",INDEX('Size (Model)'!X:X,3*(ROW()-2)+3),"")</f>
        <v>0</v>
      </c>
      <c r="Y35">
        <f>IF($A35&lt;&gt;"",INDEX('Size (Model)'!Y:Y,3*(ROW()-2)+3),"")</f>
        <v>0</v>
      </c>
      <c r="Z35">
        <f>IF($A35&lt;&gt;"",INDEX('Size (Model)'!Z:Z,3*(ROW()-2)+3),"")</f>
        <v>0</v>
      </c>
    </row>
    <row r="36" spans="1:26" x14ac:dyDescent="0.2">
      <c r="A36" s="13">
        <f>IF(INDEX('Size (Model)'!A:A,3*(ROW()-2)+2)&lt;&gt;"",INDEX('Size (Model)'!A:A,3*(ROW()-2)+2),"")</f>
        <v>45261</v>
      </c>
      <c r="B36">
        <f>IF($A36&lt;&gt;"",INDEX('Size (Model)'!B:B,3*(ROW()-2)+3),"")</f>
        <v>0</v>
      </c>
      <c r="C36">
        <f>IF($A36&lt;&gt;"",INDEX('Size (Model)'!C:C,3*(ROW()-2)+3),"")</f>
        <v>0</v>
      </c>
      <c r="D36">
        <f>IF($A36&lt;&gt;"",INDEX('Size (Model)'!D:D,3*(ROW()-2)+3),"")</f>
        <v>0.05</v>
      </c>
      <c r="E36">
        <f>IF($A36&lt;&gt;"",INDEX('Size (Model)'!E:E,3*(ROW()-2)+3),"")</f>
        <v>8.3344298245614026E-3</v>
      </c>
      <c r="F36">
        <f>IF($A36&lt;&gt;"",INDEX('Size (Model)'!F:F,3*(ROW()-2)+3),"")</f>
        <v>0</v>
      </c>
      <c r="G36">
        <f>IF($A36&lt;&gt;"",INDEX('Size (Model)'!G:G,3*(ROW()-2)+3),"")</f>
        <v>0</v>
      </c>
      <c r="H36">
        <f>IF($A36&lt;&gt;"",INDEX('Size (Model)'!H:H,3*(ROW()-2)+3),"")</f>
        <v>-1.1444163461538459E-2</v>
      </c>
      <c r="I36">
        <f>IF($A36&lt;&gt;"",INDEX('Size (Model)'!I:I,3*(ROW()-2)+3),"")</f>
        <v>0</v>
      </c>
      <c r="J36">
        <f>IF($A36&lt;&gt;"",INDEX('Size (Model)'!J:J,3*(ROW()-2)+3),"")</f>
        <v>0</v>
      </c>
      <c r="K36">
        <f>IF($A36&lt;&gt;"",INDEX('Size (Model)'!K:K,3*(ROW()-2)+3),"")</f>
        <v>0</v>
      </c>
      <c r="L36">
        <f>IF($A36&lt;&gt;"",INDEX('Size (Model)'!L:L,3*(ROW()-2)+3),"")</f>
        <v>1.5890871369294606E-2</v>
      </c>
      <c r="M36">
        <f>IF($A36&lt;&gt;"",INDEX('Size (Model)'!M:M,3*(ROW()-2)+3),"")</f>
        <v>1.9895590972545372E-2</v>
      </c>
      <c r="N36">
        <f>IF($A36&lt;&gt;"",INDEX('Size (Model)'!N:N,3*(ROW()-2)+3),"")</f>
        <v>0</v>
      </c>
      <c r="O36">
        <f>IF($A36&lt;&gt;"",INDEX('Size (Model)'!O:O,3*(ROW()-2)+3),"")</f>
        <v>0</v>
      </c>
      <c r="P36">
        <f>IF($A36&lt;&gt;"",INDEX('Size (Model)'!P:P,3*(ROW()-2)+3),"")</f>
        <v>0</v>
      </c>
      <c r="Q36">
        <f>IF($A36&lt;&gt;"",INDEX('Size (Model)'!Q:Q,3*(ROW()-2)+3),"")</f>
        <v>3.9665669357083218E-2</v>
      </c>
      <c r="R36">
        <f>IF($A36&lt;&gt;"",INDEX('Size (Model)'!R:R,3*(ROW()-2)+3),"")</f>
        <v>2.2359715670024226E-2</v>
      </c>
      <c r="S36">
        <f>IF($A36&lt;&gt;"",INDEX('Size (Model)'!S:S,3*(ROW()-2)+3),"")</f>
        <v>0</v>
      </c>
      <c r="T36">
        <f>IF($A36&lt;&gt;"",INDEX('Size (Model)'!T:T,3*(ROW()-2)+3),"")</f>
        <v>0</v>
      </c>
      <c r="U36">
        <f>IF($A36&lt;&gt;"",INDEX('Size (Model)'!U:U,3*(ROW()-2)+3),"")</f>
        <v>3.0550643086816723E-2</v>
      </c>
      <c r="V36">
        <f>IF($A36&lt;&gt;"",INDEX('Size (Model)'!V:V,3*(ROW()-2)+3),"")</f>
        <v>2.5215953389830504E-2</v>
      </c>
      <c r="W36">
        <f>IF($A36&lt;&gt;"",INDEX('Size (Model)'!W:W,3*(ROW()-2)+3),"")</f>
        <v>0</v>
      </c>
      <c r="X36">
        <f>IF($A36&lt;&gt;"",INDEX('Size (Model)'!X:X,3*(ROW()-2)+3),"")</f>
        <v>0</v>
      </c>
      <c r="Y36">
        <f>IF($A36&lt;&gt;"",INDEX('Size (Model)'!Y:Y,3*(ROW()-2)+3),"")</f>
        <v>0</v>
      </c>
      <c r="Z36">
        <f>IF($A36&lt;&gt;"",INDEX('Size (Model)'!Z:Z,3*(ROW()-2)+3),"")</f>
        <v>0</v>
      </c>
    </row>
    <row r="37" spans="1:26" x14ac:dyDescent="0.2">
      <c r="A37" s="13">
        <f>IF(INDEX('Size (Model)'!A:A,3*(ROW()-2)+2)&lt;&gt;"",INDEX('Size (Model)'!A:A,3*(ROW()-2)+2),"")</f>
        <v>45293</v>
      </c>
      <c r="B37">
        <f>IF($A37&lt;&gt;"",INDEX('Size (Model)'!B:B,3*(ROW()-2)+3),"")</f>
        <v>0</v>
      </c>
      <c r="C37">
        <f>IF($A37&lt;&gt;"",INDEX('Size (Model)'!C:C,3*(ROW()-2)+3),"")</f>
        <v>0</v>
      </c>
      <c r="D37">
        <f>IF($A37&lt;&gt;"",INDEX('Size (Model)'!D:D,3*(ROW()-2)+3),"")</f>
        <v>0.05</v>
      </c>
      <c r="E37">
        <f>IF($A37&lt;&gt;"",INDEX('Size (Model)'!E:E,3*(ROW()-2)+3),"")</f>
        <v>8.3344298245614026E-3</v>
      </c>
      <c r="F37">
        <f>IF($A37&lt;&gt;"",INDEX('Size (Model)'!F:F,3*(ROW()-2)+3),"")</f>
        <v>0</v>
      </c>
      <c r="G37">
        <f>IF($A37&lt;&gt;"",INDEX('Size (Model)'!G:G,3*(ROW()-2)+3),"")</f>
        <v>2.5143908443327055E-2</v>
      </c>
      <c r="H37">
        <f>IF($A37&lt;&gt;"",INDEX('Size (Model)'!H:H,3*(ROW()-2)+3),"")</f>
        <v>-1.1444163461538459E-2</v>
      </c>
      <c r="I37">
        <f>IF($A37&lt;&gt;"",INDEX('Size (Model)'!I:I,3*(ROW()-2)+3),"")</f>
        <v>0</v>
      </c>
      <c r="J37">
        <f>IF($A37&lt;&gt;"",INDEX('Size (Model)'!J:J,3*(ROW()-2)+3),"")</f>
        <v>0</v>
      </c>
      <c r="K37">
        <f>IF($A37&lt;&gt;"",INDEX('Size (Model)'!K:K,3*(ROW()-2)+3),"")</f>
        <v>0</v>
      </c>
      <c r="L37">
        <f>IF($A37&lt;&gt;"",INDEX('Size (Model)'!L:L,3*(ROW()-2)+3),"")</f>
        <v>0</v>
      </c>
      <c r="M37">
        <f>IF($A37&lt;&gt;"",INDEX('Size (Model)'!M:M,3*(ROW()-2)+3),"")</f>
        <v>1.1244963691731086E-2</v>
      </c>
      <c r="N37">
        <f>IF($A37&lt;&gt;"",INDEX('Size (Model)'!N:N,3*(ROW()-2)+3),"")</f>
        <v>0</v>
      </c>
      <c r="O37">
        <f>IF($A37&lt;&gt;"",INDEX('Size (Model)'!O:O,3*(ROW()-2)+3),"")</f>
        <v>0</v>
      </c>
      <c r="P37">
        <f>IF($A37&lt;&gt;"",INDEX('Size (Model)'!P:P,3*(ROW()-2)+3),"")</f>
        <v>1.1917763157894737E-2</v>
      </c>
      <c r="Q37">
        <f>IF($A37&lt;&gt;"",INDEX('Size (Model)'!Q:Q,3*(ROW()-2)+3),"")</f>
        <v>0</v>
      </c>
      <c r="R37">
        <f>IF($A37&lt;&gt;"",INDEX('Size (Model)'!R:R,3*(ROW()-2)+3),"")</f>
        <v>2.2359715670024226E-2</v>
      </c>
      <c r="S37">
        <f>IF($A37&lt;&gt;"",INDEX('Size (Model)'!S:S,3*(ROW()-2)+3),"")</f>
        <v>0</v>
      </c>
      <c r="T37">
        <f>IF($A37&lt;&gt;"",INDEX('Size (Model)'!T:T,3*(ROW()-2)+3),"")</f>
        <v>0</v>
      </c>
      <c r="U37">
        <f>IF($A37&lt;&gt;"",INDEX('Size (Model)'!U:U,3*(ROW()-2)+3),"")</f>
        <v>1.593254231662795E-2</v>
      </c>
      <c r="V37">
        <f>IF($A37&lt;&gt;"",INDEX('Size (Model)'!V:V,3*(ROW()-2)+3),"")</f>
        <v>2.5215953389830504E-2</v>
      </c>
      <c r="W37">
        <f>IF($A37&lt;&gt;"",INDEX('Size (Model)'!W:W,3*(ROW()-2)+3),"")</f>
        <v>0</v>
      </c>
      <c r="X37">
        <f>IF($A37&lt;&gt;"",INDEX('Size (Model)'!X:X,3*(ROW()-2)+3),"")</f>
        <v>0</v>
      </c>
      <c r="Y37">
        <f>IF($A37&lt;&gt;"",INDEX('Size (Model)'!Y:Y,3*(ROW()-2)+3),"")</f>
        <v>0</v>
      </c>
      <c r="Z37">
        <f>IF($A37&lt;&gt;"",INDEX('Size (Model)'!Z:Z,3*(ROW()-2)+3),"")</f>
        <v>0</v>
      </c>
    </row>
    <row r="38" spans="1:26" x14ac:dyDescent="0.2">
      <c r="A38" s="13">
        <f>IF(INDEX('Size (Model)'!A:A,3*(ROW()-2)+2)&lt;&gt;"",INDEX('Size (Model)'!A:A,3*(ROW()-2)+2),"")</f>
        <v>45294</v>
      </c>
      <c r="B38">
        <f>IF($A38&lt;&gt;"",INDEX('Size (Model)'!B:B,3*(ROW()-2)+3),"")</f>
        <v>0</v>
      </c>
      <c r="C38">
        <f>IF($A38&lt;&gt;"",INDEX('Size (Model)'!C:C,3*(ROW()-2)+3),"")</f>
        <v>0</v>
      </c>
      <c r="D38">
        <f>IF($A38&lt;&gt;"",INDEX('Size (Model)'!D:D,3*(ROW()-2)+3),"")</f>
        <v>0.05</v>
      </c>
      <c r="E38">
        <f>IF($A38&lt;&gt;"",INDEX('Size (Model)'!E:E,3*(ROW()-2)+3),"")</f>
        <v>8.3344298245614026E-3</v>
      </c>
      <c r="F38">
        <f>IF($A38&lt;&gt;"",INDEX('Size (Model)'!F:F,3*(ROW()-2)+3),"")</f>
        <v>1.0397219162995592E-2</v>
      </c>
      <c r="G38">
        <f>IF($A38&lt;&gt;"",INDEX('Size (Model)'!G:G,3*(ROW()-2)+3),"")</f>
        <v>2.4011890631623567E-2</v>
      </c>
      <c r="H38">
        <f>IF($A38&lt;&gt;"",INDEX('Size (Model)'!H:H,3*(ROW()-2)+3),"")</f>
        <v>0</v>
      </c>
      <c r="I38">
        <f>IF($A38&lt;&gt;"",INDEX('Size (Model)'!I:I,3*(ROW()-2)+3),"")</f>
        <v>0</v>
      </c>
      <c r="J38">
        <f>IF($A38&lt;&gt;"",INDEX('Size (Model)'!J:J,3*(ROW()-2)+3),"")</f>
        <v>0</v>
      </c>
      <c r="K38">
        <f>IF($A38&lt;&gt;"",INDEX('Size (Model)'!K:K,3*(ROW()-2)+3),"")</f>
        <v>0</v>
      </c>
      <c r="L38">
        <f>IF($A38&lt;&gt;"",INDEX('Size (Model)'!L:L,3*(ROW()-2)+3),"")</f>
        <v>0</v>
      </c>
      <c r="M38">
        <f>IF($A38&lt;&gt;"",INDEX('Size (Model)'!M:M,3*(ROW()-2)+3),"")</f>
        <v>0</v>
      </c>
      <c r="N38">
        <f>IF($A38&lt;&gt;"",INDEX('Size (Model)'!N:N,3*(ROW()-2)+3),"")</f>
        <v>0</v>
      </c>
      <c r="O38">
        <f>IF($A38&lt;&gt;"",INDEX('Size (Model)'!O:O,3*(ROW()-2)+3),"")</f>
        <v>0</v>
      </c>
      <c r="P38">
        <f>IF($A38&lt;&gt;"",INDEX('Size (Model)'!P:P,3*(ROW()-2)+3),"")</f>
        <v>1.2504205298013245E-2</v>
      </c>
      <c r="Q38">
        <f>IF($A38&lt;&gt;"",INDEX('Size (Model)'!Q:Q,3*(ROW()-2)+3),"")</f>
        <v>9.9927758666313836E-3</v>
      </c>
      <c r="R38">
        <f>IF($A38&lt;&gt;"",INDEX('Size (Model)'!R:R,3*(ROW()-2)+3),"")</f>
        <v>2.2359715670024226E-2</v>
      </c>
      <c r="S38">
        <f>IF($A38&lt;&gt;"",INDEX('Size (Model)'!S:S,3*(ROW()-2)+3),"")</f>
        <v>0</v>
      </c>
      <c r="T38">
        <f>IF($A38&lt;&gt;"",INDEX('Size (Model)'!T:T,3*(ROW()-2)+3),"")</f>
        <v>0</v>
      </c>
      <c r="U38">
        <f>IF($A38&lt;&gt;"",INDEX('Size (Model)'!U:U,3*(ROW()-2)+3),"")</f>
        <v>0</v>
      </c>
      <c r="V38">
        <f>IF($A38&lt;&gt;"",INDEX('Size (Model)'!V:V,3*(ROW()-2)+3),"")</f>
        <v>1.0027270313329792E-2</v>
      </c>
      <c r="W38">
        <f>IF($A38&lt;&gt;"",INDEX('Size (Model)'!W:W,3*(ROW()-2)+3),"")</f>
        <v>0</v>
      </c>
      <c r="X38">
        <f>IF($A38&lt;&gt;"",INDEX('Size (Model)'!X:X,3*(ROW()-2)+3),"")</f>
        <v>0</v>
      </c>
      <c r="Y38">
        <f>IF($A38&lt;&gt;"",INDEX('Size (Model)'!Y:Y,3*(ROW()-2)+3),"")</f>
        <v>0</v>
      </c>
      <c r="Z38">
        <f>IF($A38&lt;&gt;"",INDEX('Size (Model)'!Z:Z,3*(ROW()-2)+3),"")</f>
        <v>0</v>
      </c>
    </row>
    <row r="39" spans="1:26" x14ac:dyDescent="0.2">
      <c r="A39" s="13">
        <f>IF(INDEX('Size (Model)'!A:A,3*(ROW()-2)+2)&lt;&gt;"",INDEX('Size (Model)'!A:A,3*(ROW()-2)+2),"")</f>
        <v>45295</v>
      </c>
      <c r="B39">
        <f>IF($A39&lt;&gt;"",INDEX('Size (Model)'!B:B,3*(ROW()-2)+3),"")</f>
        <v>0</v>
      </c>
      <c r="C39">
        <f>IF($A39&lt;&gt;"",INDEX('Size (Model)'!C:C,3*(ROW()-2)+3),"")</f>
        <v>0</v>
      </c>
      <c r="D39">
        <f>IF($A39&lt;&gt;"",INDEX('Size (Model)'!D:D,3*(ROW()-2)+3),"")</f>
        <v>0.05</v>
      </c>
      <c r="E39">
        <f>IF($A39&lt;&gt;"",INDEX('Size (Model)'!E:E,3*(ROW()-2)+3),"")</f>
        <v>0</v>
      </c>
      <c r="F39">
        <f>IF($A39&lt;&gt;"",INDEX('Size (Model)'!F:F,3*(ROW()-2)+3),"")</f>
        <v>1.0397219162995592E-2</v>
      </c>
      <c r="G39">
        <f>IF($A39&lt;&gt;"",INDEX('Size (Model)'!G:G,3*(ROW()-2)+3),"")</f>
        <v>3.0101029601029609E-2</v>
      </c>
      <c r="H39">
        <f>IF($A39&lt;&gt;"",INDEX('Size (Model)'!H:H,3*(ROW()-2)+3),"")</f>
        <v>0</v>
      </c>
      <c r="I39">
        <f>IF($A39&lt;&gt;"",INDEX('Size (Model)'!I:I,3*(ROW()-2)+3),"")</f>
        <v>2.1978230227094754E-2</v>
      </c>
      <c r="J39">
        <f>IF($A39&lt;&gt;"",INDEX('Size (Model)'!J:J,3*(ROW()-2)+3),"")</f>
        <v>0</v>
      </c>
      <c r="K39">
        <f>IF($A39&lt;&gt;"",INDEX('Size (Model)'!K:K,3*(ROW()-2)+3),"")</f>
        <v>0</v>
      </c>
      <c r="L39">
        <f>IF($A39&lt;&gt;"",INDEX('Size (Model)'!L:L,3*(ROW()-2)+3),"")</f>
        <v>0</v>
      </c>
      <c r="M39">
        <f>IF($A39&lt;&gt;"",INDEX('Size (Model)'!M:M,3*(ROW()-2)+3),"")</f>
        <v>0</v>
      </c>
      <c r="N39">
        <f>IF($A39&lt;&gt;"",INDEX('Size (Model)'!N:N,3*(ROW()-2)+3),"")</f>
        <v>0</v>
      </c>
      <c r="O39">
        <f>IF($A39&lt;&gt;"",INDEX('Size (Model)'!O:O,3*(ROW()-2)+3),"")</f>
        <v>0</v>
      </c>
      <c r="P39">
        <f>IF($A39&lt;&gt;"",INDEX('Size (Model)'!P:P,3*(ROW()-2)+3),"")</f>
        <v>0</v>
      </c>
      <c r="Q39">
        <f>IF($A39&lt;&gt;"",INDEX('Size (Model)'!Q:Q,3*(ROW()-2)+3),"")</f>
        <v>9.9927758666313836E-3</v>
      </c>
      <c r="R39">
        <f>IF($A39&lt;&gt;"",INDEX('Size (Model)'!R:R,3*(ROW()-2)+3),"")</f>
        <v>2.2359715670024226E-2</v>
      </c>
      <c r="S39">
        <f>IF($A39&lt;&gt;"",INDEX('Size (Model)'!S:S,3*(ROW()-2)+3),"")</f>
        <v>0</v>
      </c>
      <c r="T39">
        <f>IF($A39&lt;&gt;"",INDEX('Size (Model)'!T:T,3*(ROW()-2)+3),"")</f>
        <v>0</v>
      </c>
      <c r="U39">
        <f>IF($A39&lt;&gt;"",INDEX('Size (Model)'!U:U,3*(ROW()-2)+3),"")</f>
        <v>1.9329338842975212E-2</v>
      </c>
      <c r="V39">
        <f>IF($A39&lt;&gt;"",INDEX('Size (Model)'!V:V,3*(ROW()-2)+3),"")</f>
        <v>1.0027270313329792E-2</v>
      </c>
      <c r="W39">
        <f>IF($A39&lt;&gt;"",INDEX('Size (Model)'!W:W,3*(ROW()-2)+3),"")</f>
        <v>0</v>
      </c>
      <c r="X39">
        <f>IF($A39&lt;&gt;"",INDEX('Size (Model)'!X:X,3*(ROW()-2)+3),"")</f>
        <v>0</v>
      </c>
      <c r="Y39">
        <f>IF($A39&lt;&gt;"",INDEX('Size (Model)'!Y:Y,3*(ROW()-2)+3),"")</f>
        <v>0</v>
      </c>
      <c r="Z39">
        <f>IF($A39&lt;&gt;"",INDEX('Size (Model)'!Z:Z,3*(ROW()-2)+3),"")</f>
        <v>0</v>
      </c>
    </row>
    <row r="40" spans="1:26" x14ac:dyDescent="0.2">
      <c r="A40" s="13">
        <f>IF(INDEX('Size (Model)'!A:A,3*(ROW()-2)+2)&lt;&gt;"",INDEX('Size (Model)'!A:A,3*(ROW()-2)+2),"")</f>
        <v>45296</v>
      </c>
      <c r="B40">
        <f>IF($A40&lt;&gt;"",INDEX('Size (Model)'!B:B,3*(ROW()-2)+3),"")</f>
        <v>0</v>
      </c>
      <c r="C40">
        <f>IF($A40&lt;&gt;"",INDEX('Size (Model)'!C:C,3*(ROW()-2)+3),"")</f>
        <v>0</v>
      </c>
      <c r="D40">
        <f>IF($A40&lt;&gt;"",INDEX('Size (Model)'!D:D,3*(ROW()-2)+3),"")</f>
        <v>0.05</v>
      </c>
      <c r="E40">
        <f>IF($A40&lt;&gt;"",INDEX('Size (Model)'!E:E,3*(ROW()-2)+3),"")</f>
        <v>0</v>
      </c>
      <c r="F40">
        <f>IF($A40&lt;&gt;"",INDEX('Size (Model)'!F:F,3*(ROW()-2)+3),"")</f>
        <v>1.0397219162995592E-2</v>
      </c>
      <c r="G40">
        <f>IF($A40&lt;&gt;"",INDEX('Size (Model)'!G:G,3*(ROW()-2)+3),"")</f>
        <v>3.0101029601029609E-2</v>
      </c>
      <c r="H40">
        <f>IF($A40&lt;&gt;"",INDEX('Size (Model)'!H:H,3*(ROW()-2)+3),"")</f>
        <v>0</v>
      </c>
      <c r="I40">
        <f>IF($A40&lt;&gt;"",INDEX('Size (Model)'!I:I,3*(ROW()-2)+3),"")</f>
        <v>2.1978230227094754E-2</v>
      </c>
      <c r="J40">
        <f>IF($A40&lt;&gt;"",INDEX('Size (Model)'!J:J,3*(ROW()-2)+3),"")</f>
        <v>0</v>
      </c>
      <c r="K40">
        <f>IF($A40&lt;&gt;"",INDEX('Size (Model)'!K:K,3*(ROW()-2)+3),"")</f>
        <v>0</v>
      </c>
      <c r="L40">
        <f>IF($A40&lt;&gt;"",INDEX('Size (Model)'!L:L,3*(ROW()-2)+3),"")</f>
        <v>0</v>
      </c>
      <c r="M40">
        <f>IF($A40&lt;&gt;"",INDEX('Size (Model)'!M:M,3*(ROW()-2)+3),"")</f>
        <v>0</v>
      </c>
      <c r="N40">
        <f>IF($A40&lt;&gt;"",INDEX('Size (Model)'!N:N,3*(ROW()-2)+3),"")</f>
        <v>0</v>
      </c>
      <c r="O40">
        <f>IF($A40&lt;&gt;"",INDEX('Size (Model)'!O:O,3*(ROW()-2)+3),"")</f>
        <v>0</v>
      </c>
      <c r="P40">
        <f>IF($A40&lt;&gt;"",INDEX('Size (Model)'!P:P,3*(ROW()-2)+3),"")</f>
        <v>0</v>
      </c>
      <c r="Q40">
        <f>IF($A40&lt;&gt;"",INDEX('Size (Model)'!Q:Q,3*(ROW()-2)+3),"")</f>
        <v>9.9927758666313836E-3</v>
      </c>
      <c r="R40">
        <f>IF($A40&lt;&gt;"",INDEX('Size (Model)'!R:R,3*(ROW()-2)+3),"")</f>
        <v>2.2359715670024226E-2</v>
      </c>
      <c r="S40">
        <f>IF($A40&lt;&gt;"",INDEX('Size (Model)'!S:S,3*(ROW()-2)+3),"")</f>
        <v>0</v>
      </c>
      <c r="T40">
        <f>IF($A40&lt;&gt;"",INDEX('Size (Model)'!T:T,3*(ROW()-2)+3),"")</f>
        <v>0</v>
      </c>
      <c r="U40">
        <f>IF($A40&lt;&gt;"",INDEX('Size (Model)'!U:U,3*(ROW()-2)+3),"")</f>
        <v>1.9329338842975212E-2</v>
      </c>
      <c r="V40">
        <f>IF($A40&lt;&gt;"",INDEX('Size (Model)'!V:V,3*(ROW()-2)+3),"")</f>
        <v>1.0027270313329792E-2</v>
      </c>
      <c r="W40">
        <f>IF($A40&lt;&gt;"",INDEX('Size (Model)'!W:W,3*(ROW()-2)+3),"")</f>
        <v>0</v>
      </c>
      <c r="X40">
        <f>IF($A40&lt;&gt;"",INDEX('Size (Model)'!X:X,3*(ROW()-2)+3),"")</f>
        <v>0</v>
      </c>
      <c r="Y40">
        <f>IF($A40&lt;&gt;"",INDEX('Size (Model)'!Y:Y,3*(ROW()-2)+3),"")</f>
        <v>0</v>
      </c>
      <c r="Z40">
        <f>IF($A40&lt;&gt;"",INDEX('Size (Model)'!Z:Z,3*(ROW()-2)+3),"")</f>
        <v>0</v>
      </c>
    </row>
    <row r="41" spans="1:26" x14ac:dyDescent="0.2">
      <c r="A41" s="13">
        <f>IF(INDEX('Size (Model)'!A:A,3*(ROW()-2)+2)&lt;&gt;"",INDEX('Size (Model)'!A:A,3*(ROW()-2)+2),"")</f>
        <v>45299</v>
      </c>
      <c r="B41">
        <f>IF($A41&lt;&gt;"",INDEX('Size (Model)'!B:B,3*(ROW()-2)+3),"")</f>
        <v>0</v>
      </c>
      <c r="C41">
        <f>IF($A41&lt;&gt;"",INDEX('Size (Model)'!C:C,3*(ROW()-2)+3),"")</f>
        <v>0</v>
      </c>
      <c r="D41">
        <f>IF($A41&lt;&gt;"",INDEX('Size (Model)'!D:D,3*(ROW()-2)+3),"")</f>
        <v>0</v>
      </c>
      <c r="E41">
        <f>IF($A41&lt;&gt;"",INDEX('Size (Model)'!E:E,3*(ROW()-2)+3),"")</f>
        <v>8.2757759273277831E-3</v>
      </c>
      <c r="F41">
        <f>IF($A41&lt;&gt;"",INDEX('Size (Model)'!F:F,3*(ROW()-2)+3),"")</f>
        <v>1.0397219162995592E-2</v>
      </c>
      <c r="G41">
        <f>IF($A41&lt;&gt;"",INDEX('Size (Model)'!G:G,3*(ROW()-2)+3),"")</f>
        <v>3.0101029601029609E-2</v>
      </c>
      <c r="H41">
        <f>IF($A41&lt;&gt;"",INDEX('Size (Model)'!H:H,3*(ROW()-2)+3),"")</f>
        <v>0</v>
      </c>
      <c r="I41">
        <f>IF($A41&lt;&gt;"",INDEX('Size (Model)'!I:I,3*(ROW()-2)+3),"")</f>
        <v>3.2128624608150476E-2</v>
      </c>
      <c r="J41">
        <f>IF($A41&lt;&gt;"",INDEX('Size (Model)'!J:J,3*(ROW()-2)+3),"")</f>
        <v>0</v>
      </c>
      <c r="K41">
        <f>IF($A41&lt;&gt;"",INDEX('Size (Model)'!K:K,3*(ROW()-2)+3),"")</f>
        <v>0</v>
      </c>
      <c r="L41">
        <f>IF($A41&lt;&gt;"",INDEX('Size (Model)'!L:L,3*(ROW()-2)+3),"")</f>
        <v>0</v>
      </c>
      <c r="M41">
        <f>IF($A41&lt;&gt;"",INDEX('Size (Model)'!M:M,3*(ROW()-2)+3),"")</f>
        <v>0</v>
      </c>
      <c r="N41">
        <f>IF($A41&lt;&gt;"",INDEX('Size (Model)'!N:N,3*(ROW()-2)+3),"")</f>
        <v>0</v>
      </c>
      <c r="O41">
        <f>IF($A41&lt;&gt;"",INDEX('Size (Model)'!O:O,3*(ROW()-2)+3),"")</f>
        <v>0</v>
      </c>
      <c r="P41">
        <f>IF($A41&lt;&gt;"",INDEX('Size (Model)'!P:P,3*(ROW()-2)+3),"")</f>
        <v>0</v>
      </c>
      <c r="Q41">
        <f>IF($A41&lt;&gt;"",INDEX('Size (Model)'!Q:Q,3*(ROW()-2)+3),"")</f>
        <v>2.1329929760665979E-2</v>
      </c>
      <c r="R41">
        <f>IF($A41&lt;&gt;"",INDEX('Size (Model)'!R:R,3*(ROW()-2)+3),"")</f>
        <v>2.2359715670024226E-2</v>
      </c>
      <c r="S41">
        <f>IF($A41&lt;&gt;"",INDEX('Size (Model)'!S:S,3*(ROW()-2)+3),"")</f>
        <v>0</v>
      </c>
      <c r="T41">
        <f>IF($A41&lt;&gt;"",INDEX('Size (Model)'!T:T,3*(ROW()-2)+3),"")</f>
        <v>0</v>
      </c>
      <c r="U41">
        <f>IF($A41&lt;&gt;"",INDEX('Size (Model)'!U:U,3*(ROW()-2)+3),"")</f>
        <v>1.9329338842975212E-2</v>
      </c>
      <c r="V41">
        <f>IF($A41&lt;&gt;"",INDEX('Size (Model)'!V:V,3*(ROW()-2)+3),"")</f>
        <v>1.0027270313329792E-2</v>
      </c>
      <c r="W41">
        <f>IF($A41&lt;&gt;"",INDEX('Size (Model)'!W:W,3*(ROW()-2)+3),"")</f>
        <v>0</v>
      </c>
      <c r="X41">
        <f>IF($A41&lt;&gt;"",INDEX('Size (Model)'!X:X,3*(ROW()-2)+3),"")</f>
        <v>0</v>
      </c>
      <c r="Y41">
        <f>IF($A41&lt;&gt;"",INDEX('Size (Model)'!Y:Y,3*(ROW()-2)+3),"")</f>
        <v>0</v>
      </c>
      <c r="Z41">
        <f>IF($A41&lt;&gt;"",INDEX('Size (Model)'!Z:Z,3*(ROW()-2)+3),"")</f>
        <v>0</v>
      </c>
    </row>
    <row r="42" spans="1:26" x14ac:dyDescent="0.2">
      <c r="A42" s="13">
        <f>IF(INDEX('Size (Model)'!A:A,3*(ROW()-2)+2)&lt;&gt;"",INDEX('Size (Model)'!A:A,3*(ROW()-2)+2),"")</f>
        <v>45300</v>
      </c>
      <c r="B42">
        <f>IF($A42&lt;&gt;"",INDEX('Size (Model)'!B:B,3*(ROW()-2)+3),"")</f>
        <v>0</v>
      </c>
      <c r="C42">
        <f>IF($A42&lt;&gt;"",INDEX('Size (Model)'!C:C,3*(ROW()-2)+3),"")</f>
        <v>0</v>
      </c>
      <c r="D42">
        <f>IF($A42&lt;&gt;"",INDEX('Size (Model)'!D:D,3*(ROW()-2)+3),"")</f>
        <v>0</v>
      </c>
      <c r="E42">
        <f>IF($A42&lt;&gt;"",INDEX('Size (Model)'!E:E,3*(ROW()-2)+3),"")</f>
        <v>8.2757759273277831E-3</v>
      </c>
      <c r="F42">
        <f>IF($A42&lt;&gt;"",INDEX('Size (Model)'!F:F,3*(ROW()-2)+3),"")</f>
        <v>1.0397219162995592E-2</v>
      </c>
      <c r="G42">
        <f>IF($A42&lt;&gt;"",INDEX('Size (Model)'!G:G,3*(ROW()-2)+3),"")</f>
        <v>3.0101029601029609E-2</v>
      </c>
      <c r="H42">
        <f>IF($A42&lt;&gt;"",INDEX('Size (Model)'!H:H,3*(ROW()-2)+3),"")</f>
        <v>0</v>
      </c>
      <c r="I42">
        <f>IF($A42&lt;&gt;"",INDEX('Size (Model)'!I:I,3*(ROW()-2)+3),"")</f>
        <v>3.2128624608150476E-2</v>
      </c>
      <c r="J42">
        <f>IF($A42&lt;&gt;"",INDEX('Size (Model)'!J:J,3*(ROW()-2)+3),"")</f>
        <v>0</v>
      </c>
      <c r="K42">
        <f>IF($A42&lt;&gt;"",INDEX('Size (Model)'!K:K,3*(ROW()-2)+3),"")</f>
        <v>0</v>
      </c>
      <c r="L42">
        <f>IF($A42&lt;&gt;"",INDEX('Size (Model)'!L:L,3*(ROW()-2)+3),"")</f>
        <v>0</v>
      </c>
      <c r="M42">
        <f>IF($A42&lt;&gt;"",INDEX('Size (Model)'!M:M,3*(ROW()-2)+3),"")</f>
        <v>0</v>
      </c>
      <c r="N42">
        <f>IF($A42&lt;&gt;"",INDEX('Size (Model)'!N:N,3*(ROW()-2)+3),"")</f>
        <v>0</v>
      </c>
      <c r="O42">
        <f>IF($A42&lt;&gt;"",INDEX('Size (Model)'!O:O,3*(ROW()-2)+3),"")</f>
        <v>0</v>
      </c>
      <c r="P42">
        <f>IF($A42&lt;&gt;"",INDEX('Size (Model)'!P:P,3*(ROW()-2)+3),"")</f>
        <v>0</v>
      </c>
      <c r="Q42">
        <f>IF($A42&lt;&gt;"",INDEX('Size (Model)'!Q:Q,3*(ROW()-2)+3),"")</f>
        <v>2.1329929760665979E-2</v>
      </c>
      <c r="R42">
        <f>IF($A42&lt;&gt;"",INDEX('Size (Model)'!R:R,3*(ROW()-2)+3),"")</f>
        <v>2.2359715670024226E-2</v>
      </c>
      <c r="S42">
        <f>IF($A42&lt;&gt;"",INDEX('Size (Model)'!S:S,3*(ROW()-2)+3),"")</f>
        <v>0</v>
      </c>
      <c r="T42">
        <f>IF($A42&lt;&gt;"",INDEX('Size (Model)'!T:T,3*(ROW()-2)+3),"")</f>
        <v>0</v>
      </c>
      <c r="U42">
        <f>IF($A42&lt;&gt;"",INDEX('Size (Model)'!U:U,3*(ROW()-2)+3),"")</f>
        <v>1.9329338842975212E-2</v>
      </c>
      <c r="V42">
        <f>IF($A42&lt;&gt;"",INDEX('Size (Model)'!V:V,3*(ROW()-2)+3),"")</f>
        <v>1.0027270313329792E-2</v>
      </c>
      <c r="W42">
        <f>IF($A42&lt;&gt;"",INDEX('Size (Model)'!W:W,3*(ROW()-2)+3),"")</f>
        <v>0</v>
      </c>
      <c r="X42">
        <f>IF($A42&lt;&gt;"",INDEX('Size (Model)'!X:X,3*(ROW()-2)+3),"")</f>
        <v>0</v>
      </c>
      <c r="Y42">
        <f>IF($A42&lt;&gt;"",INDEX('Size (Model)'!Y:Y,3*(ROW()-2)+3),"")</f>
        <v>0</v>
      </c>
      <c r="Z42">
        <f>IF($A42&lt;&gt;"",INDEX('Size (Model)'!Z:Z,3*(ROW()-2)+3),"")</f>
        <v>0</v>
      </c>
    </row>
    <row r="43" spans="1:26" x14ac:dyDescent="0.2">
      <c r="A43" s="13">
        <f>IF(INDEX('Size (Model)'!A:A,3*(ROW()-2)+2)&lt;&gt;"",INDEX('Size (Model)'!A:A,3*(ROW()-2)+2),"")</f>
        <v>45301</v>
      </c>
      <c r="B43">
        <f>IF($A43&lt;&gt;"",INDEX('Size (Model)'!B:B,3*(ROW()-2)+3),"")</f>
        <v>0</v>
      </c>
      <c r="C43">
        <f>IF($A43&lt;&gt;"",INDEX('Size (Model)'!C:C,3*(ROW()-2)+3),"")</f>
        <v>0</v>
      </c>
      <c r="D43">
        <f>IF($A43&lt;&gt;"",INDEX('Size (Model)'!D:D,3*(ROW()-2)+3),"")</f>
        <v>0</v>
      </c>
      <c r="E43">
        <f>IF($A43&lt;&gt;"",INDEX('Size (Model)'!E:E,3*(ROW()-2)+3),"")</f>
        <v>8.2757759273277831E-3</v>
      </c>
      <c r="F43">
        <f>IF($A43&lt;&gt;"",INDEX('Size (Model)'!F:F,3*(ROW()-2)+3),"")</f>
        <v>1.0397219162995592E-2</v>
      </c>
      <c r="G43">
        <f>IF($A43&lt;&gt;"",INDEX('Size (Model)'!G:G,3*(ROW()-2)+3),"")</f>
        <v>3.0101029601029609E-2</v>
      </c>
      <c r="H43">
        <f>IF($A43&lt;&gt;"",INDEX('Size (Model)'!H:H,3*(ROW()-2)+3),"")</f>
        <v>0</v>
      </c>
      <c r="I43">
        <f>IF($A43&lt;&gt;"",INDEX('Size (Model)'!I:I,3*(ROW()-2)+3),"")</f>
        <v>-2.1409058823529406E-2</v>
      </c>
      <c r="J43">
        <f>IF($A43&lt;&gt;"",INDEX('Size (Model)'!J:J,3*(ROW()-2)+3),"")</f>
        <v>0</v>
      </c>
      <c r="K43">
        <f>IF($A43&lt;&gt;"",INDEX('Size (Model)'!K:K,3*(ROW()-2)+3),"")</f>
        <v>1.0883791866028707E-2</v>
      </c>
      <c r="L43">
        <f>IF($A43&lt;&gt;"",INDEX('Size (Model)'!L:L,3*(ROW()-2)+3),"")</f>
        <v>0</v>
      </c>
      <c r="M43">
        <f>IF($A43&lt;&gt;"",INDEX('Size (Model)'!M:M,3*(ROW()-2)+3),"")</f>
        <v>1.3566873757455267E-2</v>
      </c>
      <c r="N43">
        <f>IF($A43&lt;&gt;"",INDEX('Size (Model)'!N:N,3*(ROW()-2)+3),"")</f>
        <v>0</v>
      </c>
      <c r="O43">
        <f>IF($A43&lt;&gt;"",INDEX('Size (Model)'!O:O,3*(ROW()-2)+3),"")</f>
        <v>0</v>
      </c>
      <c r="P43">
        <f>IF($A43&lt;&gt;"",INDEX('Size (Model)'!P:P,3*(ROW()-2)+3),"")</f>
        <v>0</v>
      </c>
      <c r="Q43">
        <f>IF($A43&lt;&gt;"",INDEX('Size (Model)'!Q:Q,3*(ROW()-2)+3),"")</f>
        <v>0</v>
      </c>
      <c r="R43">
        <f>IF($A43&lt;&gt;"",INDEX('Size (Model)'!R:R,3*(ROW()-2)+3),"")</f>
        <v>2.2359715670024226E-2</v>
      </c>
      <c r="S43">
        <f>IF($A43&lt;&gt;"",INDEX('Size (Model)'!S:S,3*(ROW()-2)+3),"")</f>
        <v>0</v>
      </c>
      <c r="T43">
        <f>IF($A43&lt;&gt;"",INDEX('Size (Model)'!T:T,3*(ROW()-2)+3),"")</f>
        <v>0</v>
      </c>
      <c r="U43">
        <f>IF($A43&lt;&gt;"",INDEX('Size (Model)'!U:U,3*(ROW()-2)+3),"")</f>
        <v>1.9329338842975212E-2</v>
      </c>
      <c r="V43">
        <f>IF($A43&lt;&gt;"",INDEX('Size (Model)'!V:V,3*(ROW()-2)+3),"")</f>
        <v>1.0027270313329792E-2</v>
      </c>
      <c r="W43">
        <f>IF($A43&lt;&gt;"",INDEX('Size (Model)'!W:W,3*(ROW()-2)+3),"")</f>
        <v>0</v>
      </c>
      <c r="X43">
        <f>IF($A43&lt;&gt;"",INDEX('Size (Model)'!X:X,3*(ROW()-2)+3),"")</f>
        <v>0</v>
      </c>
      <c r="Y43">
        <f>IF($A43&lt;&gt;"",INDEX('Size (Model)'!Y:Y,3*(ROW()-2)+3),"")</f>
        <v>0</v>
      </c>
      <c r="Z43">
        <f>IF($A43&lt;&gt;"",INDEX('Size (Model)'!Z:Z,3*(ROW()-2)+3),"")</f>
        <v>0</v>
      </c>
    </row>
    <row r="44" spans="1:26" x14ac:dyDescent="0.2">
      <c r="A44" s="13">
        <f>IF(INDEX('Size (Model)'!A:A,3*(ROW()-2)+2)&lt;&gt;"",INDEX('Size (Model)'!A:A,3*(ROW()-2)+2),"")</f>
        <v>45302</v>
      </c>
      <c r="B44">
        <f>IF($A44&lt;&gt;"",INDEX('Size (Model)'!B:B,3*(ROW()-2)+3),"")</f>
        <v>0</v>
      </c>
      <c r="C44">
        <f>IF($A44&lt;&gt;"",INDEX('Size (Model)'!C:C,3*(ROW()-2)+3),"")</f>
        <v>0</v>
      </c>
      <c r="D44">
        <f>IF($A44&lt;&gt;"",INDEX('Size (Model)'!D:D,3*(ROW()-2)+3),"")</f>
        <v>0</v>
      </c>
      <c r="E44">
        <f>IF($A44&lt;&gt;"",INDEX('Size (Model)'!E:E,3*(ROW()-2)+3),"")</f>
        <v>8.2757759273277831E-3</v>
      </c>
      <c r="F44">
        <f>IF($A44&lt;&gt;"",INDEX('Size (Model)'!F:F,3*(ROW()-2)+3),"")</f>
        <v>1.0397219162995592E-2</v>
      </c>
      <c r="G44">
        <f>IF($A44&lt;&gt;"",INDEX('Size (Model)'!G:G,3*(ROW()-2)+3),"")</f>
        <v>3.0101029601029609E-2</v>
      </c>
      <c r="H44">
        <f>IF($A44&lt;&gt;"",INDEX('Size (Model)'!H:H,3*(ROW()-2)+3),"")</f>
        <v>0</v>
      </c>
      <c r="I44">
        <f>IF($A44&lt;&gt;"",INDEX('Size (Model)'!I:I,3*(ROW()-2)+3),"")</f>
        <v>4.2271684867394695E-2</v>
      </c>
      <c r="J44">
        <f>IF($A44&lt;&gt;"",INDEX('Size (Model)'!J:J,3*(ROW()-2)+3),"")</f>
        <v>0</v>
      </c>
      <c r="K44">
        <f>IF($A44&lt;&gt;"",INDEX('Size (Model)'!K:K,3*(ROW()-2)+3),"")</f>
        <v>0</v>
      </c>
      <c r="L44">
        <f>IF($A44&lt;&gt;"",INDEX('Size (Model)'!L:L,3*(ROW()-2)+3),"")</f>
        <v>0</v>
      </c>
      <c r="M44">
        <f>IF($A44&lt;&gt;"",INDEX('Size (Model)'!M:M,3*(ROW()-2)+3),"")</f>
        <v>1.3566873757455267E-2</v>
      </c>
      <c r="N44">
        <f>IF($A44&lt;&gt;"",INDEX('Size (Model)'!N:N,3*(ROW()-2)+3),"")</f>
        <v>0</v>
      </c>
      <c r="O44">
        <f>IF($A44&lt;&gt;"",INDEX('Size (Model)'!O:O,3*(ROW()-2)+3),"")</f>
        <v>0</v>
      </c>
      <c r="P44">
        <f>IF($A44&lt;&gt;"",INDEX('Size (Model)'!P:P,3*(ROW()-2)+3),"")</f>
        <v>0</v>
      </c>
      <c r="Q44">
        <f>IF($A44&lt;&gt;"",INDEX('Size (Model)'!Q:Q,3*(ROW()-2)+3),"")</f>
        <v>0</v>
      </c>
      <c r="R44">
        <f>IF($A44&lt;&gt;"",INDEX('Size (Model)'!R:R,3*(ROW()-2)+3),"")</f>
        <v>2.2359715670024226E-2</v>
      </c>
      <c r="S44">
        <f>IF($A44&lt;&gt;"",INDEX('Size (Model)'!S:S,3*(ROW()-2)+3),"")</f>
        <v>0</v>
      </c>
      <c r="T44">
        <f>IF($A44&lt;&gt;"",INDEX('Size (Model)'!T:T,3*(ROW()-2)+3),"")</f>
        <v>0</v>
      </c>
      <c r="U44">
        <f>IF($A44&lt;&gt;"",INDEX('Size (Model)'!U:U,3*(ROW()-2)+3),"")</f>
        <v>1.9329338842975212E-2</v>
      </c>
      <c r="V44">
        <f>IF($A44&lt;&gt;"",INDEX('Size (Model)'!V:V,3*(ROW()-2)+3),"")</f>
        <v>1.0027270313329792E-2</v>
      </c>
      <c r="W44">
        <f>IF($A44&lt;&gt;"",INDEX('Size (Model)'!W:W,3*(ROW()-2)+3),"")</f>
        <v>0</v>
      </c>
      <c r="X44">
        <f>IF($A44&lt;&gt;"",INDEX('Size (Model)'!X:X,3*(ROW()-2)+3),"")</f>
        <v>0</v>
      </c>
      <c r="Y44">
        <f>IF($A44&lt;&gt;"",INDEX('Size (Model)'!Y:Y,3*(ROW()-2)+3),"")</f>
        <v>0</v>
      </c>
      <c r="Z44">
        <f>IF($A44&lt;&gt;"",INDEX('Size (Model)'!Z:Z,3*(ROW()-2)+3),"")</f>
        <v>0</v>
      </c>
    </row>
    <row r="45" spans="1:26" x14ac:dyDescent="0.2">
      <c r="A45" s="13">
        <f>IF(INDEX('Size (Model)'!A:A,3*(ROW()-2)+2)&lt;&gt;"",INDEX('Size (Model)'!A:A,3*(ROW()-2)+2),"")</f>
        <v>45303</v>
      </c>
      <c r="B45">
        <f>IF($A45&lt;&gt;"",INDEX('Size (Model)'!B:B,3*(ROW()-2)+3),"")</f>
        <v>0</v>
      </c>
      <c r="C45">
        <f>IF($A45&lt;&gt;"",INDEX('Size (Model)'!C:C,3*(ROW()-2)+3),"")</f>
        <v>0</v>
      </c>
      <c r="D45">
        <f>IF($A45&lt;&gt;"",INDEX('Size (Model)'!D:D,3*(ROW()-2)+3),"")</f>
        <v>0</v>
      </c>
      <c r="E45">
        <f>IF($A45&lt;&gt;"",INDEX('Size (Model)'!E:E,3*(ROW()-2)+3),"")</f>
        <v>8.2757759273277831E-3</v>
      </c>
      <c r="F45">
        <f>IF($A45&lt;&gt;"",INDEX('Size (Model)'!F:F,3*(ROW()-2)+3),"")</f>
        <v>1.0397219162995592E-2</v>
      </c>
      <c r="G45">
        <f>IF($A45&lt;&gt;"",INDEX('Size (Model)'!G:G,3*(ROW()-2)+3),"")</f>
        <v>3.0101029601029609E-2</v>
      </c>
      <c r="H45">
        <f>IF($A45&lt;&gt;"",INDEX('Size (Model)'!H:H,3*(ROW()-2)+3),"")</f>
        <v>0</v>
      </c>
      <c r="I45">
        <f>IF($A45&lt;&gt;"",INDEX('Size (Model)'!I:I,3*(ROW()-2)+3),"")</f>
        <v>-2.1023863636363639E-2</v>
      </c>
      <c r="J45">
        <f>IF($A45&lt;&gt;"",INDEX('Size (Model)'!J:J,3*(ROW()-2)+3),"")</f>
        <v>0</v>
      </c>
      <c r="K45">
        <f>IF($A45&lt;&gt;"",INDEX('Size (Model)'!K:K,3*(ROW()-2)+3),"")</f>
        <v>0</v>
      </c>
      <c r="L45">
        <f>IF($A45&lt;&gt;"",INDEX('Size (Model)'!L:L,3*(ROW()-2)+3),"")</f>
        <v>0</v>
      </c>
      <c r="M45">
        <f>IF($A45&lt;&gt;"",INDEX('Size (Model)'!M:M,3*(ROW()-2)+3),"")</f>
        <v>1.3566873757455267E-2</v>
      </c>
      <c r="N45">
        <f>IF($A45&lt;&gt;"",INDEX('Size (Model)'!N:N,3*(ROW()-2)+3),"")</f>
        <v>0</v>
      </c>
      <c r="O45">
        <f>IF($A45&lt;&gt;"",INDEX('Size (Model)'!O:O,3*(ROW()-2)+3),"")</f>
        <v>0</v>
      </c>
      <c r="P45">
        <f>IF($A45&lt;&gt;"",INDEX('Size (Model)'!P:P,3*(ROW()-2)+3),"")</f>
        <v>0</v>
      </c>
      <c r="Q45">
        <f>IF($A45&lt;&gt;"",INDEX('Size (Model)'!Q:Q,3*(ROW()-2)+3),"")</f>
        <v>0</v>
      </c>
      <c r="R45">
        <f>IF($A45&lt;&gt;"",INDEX('Size (Model)'!R:R,3*(ROW()-2)+3),"")</f>
        <v>2.2359715670024226E-2</v>
      </c>
      <c r="S45">
        <f>IF($A45&lt;&gt;"",INDEX('Size (Model)'!S:S,3*(ROW()-2)+3),"")</f>
        <v>0.05</v>
      </c>
      <c r="T45">
        <f>IF($A45&lt;&gt;"",INDEX('Size (Model)'!T:T,3*(ROW()-2)+3),"")</f>
        <v>0</v>
      </c>
      <c r="U45">
        <f>IF($A45&lt;&gt;"",INDEX('Size (Model)'!U:U,3*(ROW()-2)+3),"")</f>
        <v>1.9329338842975212E-2</v>
      </c>
      <c r="V45">
        <f>IF($A45&lt;&gt;"",INDEX('Size (Model)'!V:V,3*(ROW()-2)+3),"")</f>
        <v>1.0027270313329792E-2</v>
      </c>
      <c r="W45">
        <f>IF($A45&lt;&gt;"",INDEX('Size (Model)'!W:W,3*(ROW()-2)+3),"")</f>
        <v>0</v>
      </c>
      <c r="X45">
        <f>IF($A45&lt;&gt;"",INDEX('Size (Model)'!X:X,3*(ROW()-2)+3),"")</f>
        <v>0</v>
      </c>
      <c r="Y45">
        <f>IF($A45&lt;&gt;"",INDEX('Size (Model)'!Y:Y,3*(ROW()-2)+3),"")</f>
        <v>0</v>
      </c>
      <c r="Z45">
        <f>IF($A45&lt;&gt;"",INDEX('Size (Model)'!Z:Z,3*(ROW()-2)+3),"")</f>
        <v>0</v>
      </c>
    </row>
    <row r="46" spans="1:26" x14ac:dyDescent="0.2">
      <c r="A46" s="13">
        <f>IF(INDEX('Size (Model)'!A:A,3*(ROW()-2)+2)&lt;&gt;"",INDEX('Size (Model)'!A:A,3*(ROW()-2)+2),"")</f>
        <v>45306</v>
      </c>
      <c r="B46">
        <f>IF($A46&lt;&gt;"",INDEX('Size (Model)'!B:B,3*(ROW()-2)+3),"")</f>
        <v>0</v>
      </c>
      <c r="C46">
        <f>IF($A46&lt;&gt;"",INDEX('Size (Model)'!C:C,3*(ROW()-2)+3),"")</f>
        <v>0</v>
      </c>
      <c r="D46">
        <f>IF($A46&lt;&gt;"",INDEX('Size (Model)'!D:D,3*(ROW()-2)+3),"")</f>
        <v>0</v>
      </c>
      <c r="E46">
        <f>IF($A46&lt;&gt;"",INDEX('Size (Model)'!E:E,3*(ROW()-2)+3),"")</f>
        <v>8.2757759273277831E-3</v>
      </c>
      <c r="F46">
        <f>IF($A46&lt;&gt;"",INDEX('Size (Model)'!F:F,3*(ROW()-2)+3),"")</f>
        <v>1.0397219162995592E-2</v>
      </c>
      <c r="G46">
        <f>IF($A46&lt;&gt;"",INDEX('Size (Model)'!G:G,3*(ROW()-2)+3),"")</f>
        <v>3.0101029601029609E-2</v>
      </c>
      <c r="H46">
        <f>IF($A46&lt;&gt;"",INDEX('Size (Model)'!H:H,3*(ROW()-2)+3),"")</f>
        <v>0</v>
      </c>
      <c r="I46">
        <f>IF($A46&lt;&gt;"",INDEX('Size (Model)'!I:I,3*(ROW()-2)+3),"")</f>
        <v>-2.1023863636363639E-2</v>
      </c>
      <c r="J46">
        <f>IF($A46&lt;&gt;"",INDEX('Size (Model)'!J:J,3*(ROW()-2)+3),"")</f>
        <v>0</v>
      </c>
      <c r="K46">
        <f>IF($A46&lt;&gt;"",INDEX('Size (Model)'!K:K,3*(ROW()-2)+3),"")</f>
        <v>0</v>
      </c>
      <c r="L46">
        <f>IF($A46&lt;&gt;"",INDEX('Size (Model)'!L:L,3*(ROW()-2)+3),"")</f>
        <v>0</v>
      </c>
      <c r="M46">
        <f>IF($A46&lt;&gt;"",INDEX('Size (Model)'!M:M,3*(ROW()-2)+3),"")</f>
        <v>1.3566873757455267E-2</v>
      </c>
      <c r="N46">
        <f>IF($A46&lt;&gt;"",INDEX('Size (Model)'!N:N,3*(ROW()-2)+3),"")</f>
        <v>0</v>
      </c>
      <c r="O46">
        <f>IF($A46&lt;&gt;"",INDEX('Size (Model)'!O:O,3*(ROW()-2)+3),"")</f>
        <v>0</v>
      </c>
      <c r="P46">
        <f>IF($A46&lt;&gt;"",INDEX('Size (Model)'!P:P,3*(ROW()-2)+3),"")</f>
        <v>0</v>
      </c>
      <c r="Q46">
        <f>IF($A46&lt;&gt;"",INDEX('Size (Model)'!Q:Q,3*(ROW()-2)+3),"")</f>
        <v>0</v>
      </c>
      <c r="R46">
        <f>IF($A46&lt;&gt;"",INDEX('Size (Model)'!R:R,3*(ROW()-2)+3),"")</f>
        <v>2.2359715670024226E-2</v>
      </c>
      <c r="S46">
        <f>IF($A46&lt;&gt;"",INDEX('Size (Model)'!S:S,3*(ROW()-2)+3),"")</f>
        <v>0.05</v>
      </c>
      <c r="T46">
        <f>IF($A46&lt;&gt;"",INDEX('Size (Model)'!T:T,3*(ROW()-2)+3),"")</f>
        <v>0</v>
      </c>
      <c r="U46">
        <f>IF($A46&lt;&gt;"",INDEX('Size (Model)'!U:U,3*(ROW()-2)+3),"")</f>
        <v>1.9329338842975212E-2</v>
      </c>
      <c r="V46">
        <f>IF($A46&lt;&gt;"",INDEX('Size (Model)'!V:V,3*(ROW()-2)+3),"")</f>
        <v>1.0027270313329792E-2</v>
      </c>
      <c r="W46">
        <f>IF($A46&lt;&gt;"",INDEX('Size (Model)'!W:W,3*(ROW()-2)+3),"")</f>
        <v>0</v>
      </c>
      <c r="X46">
        <f>IF($A46&lt;&gt;"",INDEX('Size (Model)'!X:X,3*(ROW()-2)+3),"")</f>
        <v>0</v>
      </c>
      <c r="Y46">
        <f>IF($A46&lt;&gt;"",INDEX('Size (Model)'!Y:Y,3*(ROW()-2)+3),"")</f>
        <v>0</v>
      </c>
      <c r="Z46">
        <f>IF($A46&lt;&gt;"",INDEX('Size (Model)'!Z:Z,3*(ROW()-2)+3),"")</f>
        <v>0</v>
      </c>
    </row>
    <row r="47" spans="1:26" x14ac:dyDescent="0.2">
      <c r="A47" s="13">
        <f>IF(INDEX('Size (Model)'!A:A,3*(ROW()-2)+2)&lt;&gt;"",INDEX('Size (Model)'!A:A,3*(ROW()-2)+2),"")</f>
        <v>45307</v>
      </c>
      <c r="B47">
        <f>IF($A47&lt;&gt;"",INDEX('Size (Model)'!B:B,3*(ROW()-2)+3),"")</f>
        <v>0</v>
      </c>
      <c r="C47">
        <f>IF($A47&lt;&gt;"",INDEX('Size (Model)'!C:C,3*(ROW()-2)+3),"")</f>
        <v>0</v>
      </c>
      <c r="D47">
        <f>IF($A47&lt;&gt;"",INDEX('Size (Model)'!D:D,3*(ROW()-2)+3),"")</f>
        <v>0</v>
      </c>
      <c r="E47">
        <f>IF($A47&lt;&gt;"",INDEX('Size (Model)'!E:E,3*(ROW()-2)+3),"")</f>
        <v>8.2757759273277831E-3</v>
      </c>
      <c r="F47">
        <f>IF($A47&lt;&gt;"",INDEX('Size (Model)'!F:F,3*(ROW()-2)+3),"")</f>
        <v>1.0397219162995592E-2</v>
      </c>
      <c r="G47">
        <f>IF($A47&lt;&gt;"",INDEX('Size (Model)'!G:G,3*(ROW()-2)+3),"")</f>
        <v>3.0101029601029609E-2</v>
      </c>
      <c r="H47">
        <f>IF($A47&lt;&gt;"",INDEX('Size (Model)'!H:H,3*(ROW()-2)+3),"")</f>
        <v>0</v>
      </c>
      <c r="I47">
        <f>IF($A47&lt;&gt;"",INDEX('Size (Model)'!I:I,3*(ROW()-2)+3),"")</f>
        <v>-2.1023863636363639E-2</v>
      </c>
      <c r="J47">
        <f>IF($A47&lt;&gt;"",INDEX('Size (Model)'!J:J,3*(ROW()-2)+3),"")</f>
        <v>0</v>
      </c>
      <c r="K47">
        <f>IF($A47&lt;&gt;"",INDEX('Size (Model)'!K:K,3*(ROW()-2)+3),"")</f>
        <v>0</v>
      </c>
      <c r="L47">
        <f>IF($A47&lt;&gt;"",INDEX('Size (Model)'!L:L,3*(ROW()-2)+3),"")</f>
        <v>0</v>
      </c>
      <c r="M47">
        <f>IF($A47&lt;&gt;"",INDEX('Size (Model)'!M:M,3*(ROW()-2)+3),"")</f>
        <v>1.3566873757455267E-2</v>
      </c>
      <c r="N47">
        <f>IF($A47&lt;&gt;"",INDEX('Size (Model)'!N:N,3*(ROW()-2)+3),"")</f>
        <v>0</v>
      </c>
      <c r="O47">
        <f>IF($A47&lt;&gt;"",INDEX('Size (Model)'!O:O,3*(ROW()-2)+3),"")</f>
        <v>0</v>
      </c>
      <c r="P47">
        <f>IF($A47&lt;&gt;"",INDEX('Size (Model)'!P:P,3*(ROW()-2)+3),"")</f>
        <v>0</v>
      </c>
      <c r="Q47">
        <f>IF($A47&lt;&gt;"",INDEX('Size (Model)'!Q:Q,3*(ROW()-2)+3),"")</f>
        <v>0</v>
      </c>
      <c r="R47">
        <f>IF($A47&lt;&gt;"",INDEX('Size (Model)'!R:R,3*(ROW()-2)+3),"")</f>
        <v>2.2359715670024226E-2</v>
      </c>
      <c r="S47">
        <f>IF($A47&lt;&gt;"",INDEX('Size (Model)'!S:S,3*(ROW()-2)+3),"")</f>
        <v>0.05</v>
      </c>
      <c r="T47">
        <f>IF($A47&lt;&gt;"",INDEX('Size (Model)'!T:T,3*(ROW()-2)+3),"")</f>
        <v>0</v>
      </c>
      <c r="U47">
        <f>IF($A47&lt;&gt;"",INDEX('Size (Model)'!U:U,3*(ROW()-2)+3),"")</f>
        <v>1.9329338842975212E-2</v>
      </c>
      <c r="V47">
        <f>IF($A47&lt;&gt;"",INDEX('Size (Model)'!V:V,3*(ROW()-2)+3),"")</f>
        <v>1.0027270313329792E-2</v>
      </c>
      <c r="W47">
        <f>IF($A47&lt;&gt;"",INDEX('Size (Model)'!W:W,3*(ROW()-2)+3),"")</f>
        <v>0</v>
      </c>
      <c r="X47">
        <f>IF($A47&lt;&gt;"",INDEX('Size (Model)'!X:X,3*(ROW()-2)+3),"")</f>
        <v>0</v>
      </c>
      <c r="Y47">
        <f>IF($A47&lt;&gt;"",INDEX('Size (Model)'!Y:Y,3*(ROW()-2)+3),"")</f>
        <v>0</v>
      </c>
      <c r="Z47">
        <f>IF($A47&lt;&gt;"",INDEX('Size (Model)'!Z:Z,3*(ROW()-2)+3),"")</f>
        <v>0</v>
      </c>
    </row>
    <row r="48" spans="1:26" x14ac:dyDescent="0.2">
      <c r="A48" s="13">
        <f>IF(INDEX('Size (Model)'!A:A,3*(ROW()-2)+2)&lt;&gt;"",INDEX('Size (Model)'!A:A,3*(ROW()-2)+2),"")</f>
        <v>45308</v>
      </c>
      <c r="B48">
        <f>IF($A48&lt;&gt;"",INDEX('Size (Model)'!B:B,3*(ROW()-2)+3),"")</f>
        <v>0</v>
      </c>
      <c r="C48">
        <f>IF($A48&lt;&gt;"",INDEX('Size (Model)'!C:C,3*(ROW()-2)+3),"")</f>
        <v>0</v>
      </c>
      <c r="D48">
        <f>IF($A48&lt;&gt;"",INDEX('Size (Model)'!D:D,3*(ROW()-2)+3),"")</f>
        <v>0</v>
      </c>
      <c r="E48">
        <f>IF($A48&lt;&gt;"",INDEX('Size (Model)'!E:E,3*(ROW()-2)+3),"")</f>
        <v>8.2757759273277831E-3</v>
      </c>
      <c r="F48">
        <f>IF($A48&lt;&gt;"",INDEX('Size (Model)'!F:F,3*(ROW()-2)+3),"")</f>
        <v>1.0397219162995592E-2</v>
      </c>
      <c r="G48">
        <f>IF($A48&lt;&gt;"",INDEX('Size (Model)'!G:G,3*(ROW()-2)+3),"")</f>
        <v>3.0101029601029609E-2</v>
      </c>
      <c r="H48">
        <f>IF($A48&lt;&gt;"",INDEX('Size (Model)'!H:H,3*(ROW()-2)+3),"")</f>
        <v>0</v>
      </c>
      <c r="I48">
        <f>IF($A48&lt;&gt;"",INDEX('Size (Model)'!I:I,3*(ROW()-2)+3),"")</f>
        <v>-2.1023863636363639E-2</v>
      </c>
      <c r="J48">
        <f>IF($A48&lt;&gt;"",INDEX('Size (Model)'!J:J,3*(ROW()-2)+3),"")</f>
        <v>0</v>
      </c>
      <c r="K48">
        <f>IF($A48&lt;&gt;"",INDEX('Size (Model)'!K:K,3*(ROW()-2)+3),"")</f>
        <v>0</v>
      </c>
      <c r="L48">
        <f>IF($A48&lt;&gt;"",INDEX('Size (Model)'!L:L,3*(ROW()-2)+3),"")</f>
        <v>0</v>
      </c>
      <c r="M48">
        <f>IF($A48&lt;&gt;"",INDEX('Size (Model)'!M:M,3*(ROW()-2)+3),"")</f>
        <v>1.3566873757455267E-2</v>
      </c>
      <c r="N48">
        <f>IF($A48&lt;&gt;"",INDEX('Size (Model)'!N:N,3*(ROW()-2)+3),"")</f>
        <v>0</v>
      </c>
      <c r="O48">
        <f>IF($A48&lt;&gt;"",INDEX('Size (Model)'!O:O,3*(ROW()-2)+3),"")</f>
        <v>0</v>
      </c>
      <c r="P48">
        <f>IF($A48&lt;&gt;"",INDEX('Size (Model)'!P:P,3*(ROW()-2)+3),"")</f>
        <v>0</v>
      </c>
      <c r="Q48">
        <f>IF($A48&lt;&gt;"",INDEX('Size (Model)'!Q:Q,3*(ROW()-2)+3),"")</f>
        <v>0</v>
      </c>
      <c r="R48">
        <f>IF($A48&lt;&gt;"",INDEX('Size (Model)'!R:R,3*(ROW()-2)+3),"")</f>
        <v>2.2359715670024226E-2</v>
      </c>
      <c r="S48">
        <f>IF($A48&lt;&gt;"",INDEX('Size (Model)'!S:S,3*(ROW()-2)+3),"")</f>
        <v>0.05</v>
      </c>
      <c r="T48">
        <f>IF($A48&lt;&gt;"",INDEX('Size (Model)'!T:T,3*(ROW()-2)+3),"")</f>
        <v>0</v>
      </c>
      <c r="U48">
        <f>IF($A48&lt;&gt;"",INDEX('Size (Model)'!U:U,3*(ROW()-2)+3),"")</f>
        <v>1.9329338842975212E-2</v>
      </c>
      <c r="V48">
        <f>IF($A48&lt;&gt;"",INDEX('Size (Model)'!V:V,3*(ROW()-2)+3),"")</f>
        <v>1.0027270313329792E-2</v>
      </c>
      <c r="W48">
        <f>IF($A48&lt;&gt;"",INDEX('Size (Model)'!W:W,3*(ROW()-2)+3),"")</f>
        <v>0</v>
      </c>
      <c r="X48">
        <f>IF($A48&lt;&gt;"",INDEX('Size (Model)'!X:X,3*(ROW()-2)+3),"")</f>
        <v>0</v>
      </c>
      <c r="Y48">
        <f>IF($A48&lt;&gt;"",INDEX('Size (Model)'!Y:Y,3*(ROW()-2)+3),"")</f>
        <v>0</v>
      </c>
      <c r="Z48">
        <f>IF($A48&lt;&gt;"",INDEX('Size (Model)'!Z:Z,3*(ROW()-2)+3),"")</f>
        <v>0</v>
      </c>
    </row>
    <row r="49" spans="1:26" x14ac:dyDescent="0.2">
      <c r="A49" s="13">
        <f>IF(INDEX('Size (Model)'!A:A,3*(ROW()-2)+2)&lt;&gt;"",INDEX('Size (Model)'!A:A,3*(ROW()-2)+2),"")</f>
        <v>45309</v>
      </c>
      <c r="B49">
        <f>IF($A49&lt;&gt;"",INDEX('Size (Model)'!B:B,3*(ROW()-2)+3),"")</f>
        <v>0</v>
      </c>
      <c r="C49">
        <f>IF($A49&lt;&gt;"",INDEX('Size (Model)'!C:C,3*(ROW()-2)+3),"")</f>
        <v>0</v>
      </c>
      <c r="D49">
        <f>IF($A49&lt;&gt;"",INDEX('Size (Model)'!D:D,3*(ROW()-2)+3),"")</f>
        <v>0</v>
      </c>
      <c r="E49">
        <f>IF($A49&lt;&gt;"",INDEX('Size (Model)'!E:E,3*(ROW()-2)+3),"")</f>
        <v>8.2757759273277831E-3</v>
      </c>
      <c r="F49">
        <f>IF($A49&lt;&gt;"",INDEX('Size (Model)'!F:F,3*(ROW()-2)+3),"")</f>
        <v>1.0397219162995592E-2</v>
      </c>
      <c r="G49">
        <f>IF($A49&lt;&gt;"",INDEX('Size (Model)'!G:G,3*(ROW()-2)+3),"")</f>
        <v>3.0101029601029609E-2</v>
      </c>
      <c r="H49">
        <f>IF($A49&lt;&gt;"",INDEX('Size (Model)'!H:H,3*(ROW()-2)+3),"")</f>
        <v>0</v>
      </c>
      <c r="I49">
        <f>IF($A49&lt;&gt;"",INDEX('Size (Model)'!I:I,3*(ROW()-2)+3),"")</f>
        <v>-2.1023863636363639E-2</v>
      </c>
      <c r="J49">
        <f>IF($A49&lt;&gt;"",INDEX('Size (Model)'!J:J,3*(ROW()-2)+3),"")</f>
        <v>0</v>
      </c>
      <c r="K49">
        <f>IF($A49&lt;&gt;"",INDEX('Size (Model)'!K:K,3*(ROW()-2)+3),"")</f>
        <v>0</v>
      </c>
      <c r="L49">
        <f>IF($A49&lt;&gt;"",INDEX('Size (Model)'!L:L,3*(ROW()-2)+3),"")</f>
        <v>0</v>
      </c>
      <c r="M49">
        <f>IF($A49&lt;&gt;"",INDEX('Size (Model)'!M:M,3*(ROW()-2)+3),"")</f>
        <v>1.3566873757455267E-2</v>
      </c>
      <c r="N49">
        <f>IF($A49&lt;&gt;"",INDEX('Size (Model)'!N:N,3*(ROW()-2)+3),"")</f>
        <v>0</v>
      </c>
      <c r="O49">
        <f>IF($A49&lt;&gt;"",INDEX('Size (Model)'!O:O,3*(ROW()-2)+3),"")</f>
        <v>0</v>
      </c>
      <c r="P49">
        <f>IF($A49&lt;&gt;"",INDEX('Size (Model)'!P:P,3*(ROW()-2)+3),"")</f>
        <v>0</v>
      </c>
      <c r="Q49">
        <f>IF($A49&lt;&gt;"",INDEX('Size (Model)'!Q:Q,3*(ROW()-2)+3),"")</f>
        <v>0</v>
      </c>
      <c r="R49">
        <f>IF($A49&lt;&gt;"",INDEX('Size (Model)'!R:R,3*(ROW()-2)+3),"")</f>
        <v>2.2359715670024226E-2</v>
      </c>
      <c r="S49">
        <f>IF($A49&lt;&gt;"",INDEX('Size (Model)'!S:S,3*(ROW()-2)+3),"")</f>
        <v>0</v>
      </c>
      <c r="T49">
        <f>IF($A49&lt;&gt;"",INDEX('Size (Model)'!T:T,3*(ROW()-2)+3),"")</f>
        <v>1.5312983266012695E-2</v>
      </c>
      <c r="U49">
        <f>IF($A49&lt;&gt;"",INDEX('Size (Model)'!U:U,3*(ROW()-2)+3),"")</f>
        <v>1.9329338842975212E-2</v>
      </c>
      <c r="V49">
        <f>IF($A49&lt;&gt;"",INDEX('Size (Model)'!V:V,3*(ROW()-2)+3),"")</f>
        <v>1.0027270313329792E-2</v>
      </c>
      <c r="W49">
        <f>IF($A49&lt;&gt;"",INDEX('Size (Model)'!W:W,3*(ROW()-2)+3),"")</f>
        <v>0</v>
      </c>
      <c r="X49">
        <f>IF($A49&lt;&gt;"",INDEX('Size (Model)'!X:X,3*(ROW()-2)+3),"")</f>
        <v>0</v>
      </c>
      <c r="Y49">
        <f>IF($A49&lt;&gt;"",INDEX('Size (Model)'!Y:Y,3*(ROW()-2)+3),"")</f>
        <v>0</v>
      </c>
      <c r="Z49">
        <f>IF($A49&lt;&gt;"",INDEX('Size (Model)'!Z:Z,3*(ROW()-2)+3),"")</f>
        <v>0</v>
      </c>
    </row>
    <row r="50" spans="1:26" x14ac:dyDescent="0.2">
      <c r="A50" s="13">
        <f>IF(INDEX('Size (Model)'!A:A,3*(ROW()-2)+2)&lt;&gt;"",INDEX('Size (Model)'!A:A,3*(ROW()-2)+2),"")</f>
        <v>45310</v>
      </c>
      <c r="B50">
        <f>IF($A50&lt;&gt;"",INDEX('Size (Model)'!B:B,3*(ROW()-2)+3),"")</f>
        <v>0</v>
      </c>
      <c r="C50">
        <f>IF($A50&lt;&gt;"",INDEX('Size (Model)'!C:C,3*(ROW()-2)+3),"")</f>
        <v>0</v>
      </c>
      <c r="D50">
        <f>IF($A50&lt;&gt;"",INDEX('Size (Model)'!D:D,3*(ROW()-2)+3),"")</f>
        <v>0</v>
      </c>
      <c r="E50">
        <f>IF($A50&lt;&gt;"",INDEX('Size (Model)'!E:E,3*(ROW()-2)+3),"")</f>
        <v>8.2757759273277831E-3</v>
      </c>
      <c r="F50">
        <f>IF($A50&lt;&gt;"",INDEX('Size (Model)'!F:F,3*(ROW()-2)+3),"")</f>
        <v>1.0397219162995592E-2</v>
      </c>
      <c r="G50">
        <f>IF($A50&lt;&gt;"",INDEX('Size (Model)'!G:G,3*(ROW()-2)+3),"")</f>
        <v>3.0101029601029609E-2</v>
      </c>
      <c r="H50">
        <f>IF($A50&lt;&gt;"",INDEX('Size (Model)'!H:H,3*(ROW()-2)+3),"")</f>
        <v>0</v>
      </c>
      <c r="I50">
        <f>IF($A50&lt;&gt;"",INDEX('Size (Model)'!I:I,3*(ROW()-2)+3),"")</f>
        <v>-2.1023863636363639E-2</v>
      </c>
      <c r="J50">
        <f>IF($A50&lt;&gt;"",INDEX('Size (Model)'!J:J,3*(ROW()-2)+3),"")</f>
        <v>0</v>
      </c>
      <c r="K50">
        <f>IF($A50&lt;&gt;"",INDEX('Size (Model)'!K:K,3*(ROW()-2)+3),"")</f>
        <v>0</v>
      </c>
      <c r="L50">
        <f>IF($A50&lt;&gt;"",INDEX('Size (Model)'!L:L,3*(ROW()-2)+3),"")</f>
        <v>0</v>
      </c>
      <c r="M50">
        <f>IF($A50&lt;&gt;"",INDEX('Size (Model)'!M:M,3*(ROW()-2)+3),"")</f>
        <v>1.3566873757455267E-2</v>
      </c>
      <c r="N50">
        <f>IF($A50&lt;&gt;"",INDEX('Size (Model)'!N:N,3*(ROW()-2)+3),"")</f>
        <v>0</v>
      </c>
      <c r="O50">
        <f>IF($A50&lt;&gt;"",INDEX('Size (Model)'!O:O,3*(ROW()-2)+3),"")</f>
        <v>0</v>
      </c>
      <c r="P50">
        <f>IF($A50&lt;&gt;"",INDEX('Size (Model)'!P:P,3*(ROW()-2)+3),"")</f>
        <v>0</v>
      </c>
      <c r="Q50">
        <f>IF($A50&lt;&gt;"",INDEX('Size (Model)'!Q:Q,3*(ROW()-2)+3),"")</f>
        <v>0</v>
      </c>
      <c r="R50">
        <f>IF($A50&lt;&gt;"",INDEX('Size (Model)'!R:R,3*(ROW()-2)+3),"")</f>
        <v>2.2359715670024226E-2</v>
      </c>
      <c r="S50">
        <f>IF($A50&lt;&gt;"",INDEX('Size (Model)'!S:S,3*(ROW()-2)+3),"")</f>
        <v>0</v>
      </c>
      <c r="T50">
        <f>IF($A50&lt;&gt;"",INDEX('Size (Model)'!T:T,3*(ROW()-2)+3),"")</f>
        <v>1.5312983266012695E-2</v>
      </c>
      <c r="U50">
        <f>IF($A50&lt;&gt;"",INDEX('Size (Model)'!U:U,3*(ROW()-2)+3),"")</f>
        <v>1.9329338842975212E-2</v>
      </c>
      <c r="V50">
        <f>IF($A50&lt;&gt;"",INDEX('Size (Model)'!V:V,3*(ROW()-2)+3),"")</f>
        <v>1.0027270313329792E-2</v>
      </c>
      <c r="W50">
        <f>IF($A50&lt;&gt;"",INDEX('Size (Model)'!W:W,3*(ROW()-2)+3),"")</f>
        <v>0</v>
      </c>
      <c r="X50">
        <f>IF($A50&lt;&gt;"",INDEX('Size (Model)'!X:X,3*(ROW()-2)+3),"")</f>
        <v>0</v>
      </c>
      <c r="Y50">
        <f>IF($A50&lt;&gt;"",INDEX('Size (Model)'!Y:Y,3*(ROW()-2)+3),"")</f>
        <v>0</v>
      </c>
      <c r="Z50">
        <f>IF($A50&lt;&gt;"",INDEX('Size (Model)'!Z:Z,3*(ROW()-2)+3),"")</f>
        <v>0</v>
      </c>
    </row>
    <row r="51" spans="1:26" x14ac:dyDescent="0.2">
      <c r="A51" s="13">
        <f>IF(INDEX('Size (Model)'!A:A,3*(ROW()-2)+2)&lt;&gt;"",INDEX('Size (Model)'!A:A,3*(ROW()-2)+2),"")</f>
        <v>45313</v>
      </c>
      <c r="B51">
        <f>IF($A51&lt;&gt;"",INDEX('Size (Model)'!B:B,3*(ROW()-2)+3),"")</f>
        <v>0</v>
      </c>
      <c r="C51">
        <f>IF($A51&lt;&gt;"",INDEX('Size (Model)'!C:C,3*(ROW()-2)+3),"")</f>
        <v>0</v>
      </c>
      <c r="D51">
        <f>IF($A51&lt;&gt;"",INDEX('Size (Model)'!D:D,3*(ROW()-2)+3),"")</f>
        <v>0</v>
      </c>
      <c r="E51">
        <f>IF($A51&lt;&gt;"",INDEX('Size (Model)'!E:E,3*(ROW()-2)+3),"")</f>
        <v>8.2757759273277831E-3</v>
      </c>
      <c r="F51">
        <f>IF($A51&lt;&gt;"",INDEX('Size (Model)'!F:F,3*(ROW()-2)+3),"")</f>
        <v>1.0397219162995592E-2</v>
      </c>
      <c r="G51">
        <f>IF($A51&lt;&gt;"",INDEX('Size (Model)'!G:G,3*(ROW()-2)+3),"")</f>
        <v>3.0101029601029609E-2</v>
      </c>
      <c r="H51">
        <f>IF($A51&lt;&gt;"",INDEX('Size (Model)'!H:H,3*(ROW()-2)+3),"")</f>
        <v>0</v>
      </c>
      <c r="I51">
        <f>IF($A51&lt;&gt;"",INDEX('Size (Model)'!I:I,3*(ROW()-2)+3),"")</f>
        <v>-2.1023863636363639E-2</v>
      </c>
      <c r="J51">
        <f>IF($A51&lt;&gt;"",INDEX('Size (Model)'!J:J,3*(ROW()-2)+3),"")</f>
        <v>0</v>
      </c>
      <c r="K51">
        <f>IF($A51&lt;&gt;"",INDEX('Size (Model)'!K:K,3*(ROW()-2)+3),"")</f>
        <v>0</v>
      </c>
      <c r="L51">
        <f>IF($A51&lt;&gt;"",INDEX('Size (Model)'!L:L,3*(ROW()-2)+3),"")</f>
        <v>0</v>
      </c>
      <c r="M51">
        <f>IF($A51&lt;&gt;"",INDEX('Size (Model)'!M:M,3*(ROW()-2)+3),"")</f>
        <v>1.3566873757455267E-2</v>
      </c>
      <c r="N51">
        <f>IF($A51&lt;&gt;"",INDEX('Size (Model)'!N:N,3*(ROW()-2)+3),"")</f>
        <v>0</v>
      </c>
      <c r="O51">
        <f>IF($A51&lt;&gt;"",INDEX('Size (Model)'!O:O,3*(ROW()-2)+3),"")</f>
        <v>0</v>
      </c>
      <c r="P51">
        <f>IF($A51&lt;&gt;"",INDEX('Size (Model)'!P:P,3*(ROW()-2)+3),"")</f>
        <v>0</v>
      </c>
      <c r="Q51">
        <f>IF($A51&lt;&gt;"",INDEX('Size (Model)'!Q:Q,3*(ROW()-2)+3),"")</f>
        <v>0</v>
      </c>
      <c r="R51">
        <f>IF($A51&lt;&gt;"",INDEX('Size (Model)'!R:R,3*(ROW()-2)+3),"")</f>
        <v>2.2359715670024226E-2</v>
      </c>
      <c r="S51">
        <f>IF($A51&lt;&gt;"",INDEX('Size (Model)'!S:S,3*(ROW()-2)+3),"")</f>
        <v>0</v>
      </c>
      <c r="T51">
        <f>IF($A51&lt;&gt;"",INDEX('Size (Model)'!T:T,3*(ROW()-2)+3),"")</f>
        <v>1.5312983266012695E-2</v>
      </c>
      <c r="U51">
        <f>IF($A51&lt;&gt;"",INDEX('Size (Model)'!U:U,3*(ROW()-2)+3),"")</f>
        <v>1.9329338842975212E-2</v>
      </c>
      <c r="V51">
        <f>IF($A51&lt;&gt;"",INDEX('Size (Model)'!V:V,3*(ROW()-2)+3),"")</f>
        <v>1.0027270313329792E-2</v>
      </c>
      <c r="W51">
        <f>IF($A51&lt;&gt;"",INDEX('Size (Model)'!W:W,3*(ROW()-2)+3),"")</f>
        <v>0</v>
      </c>
      <c r="X51">
        <f>IF($A51&lt;&gt;"",INDEX('Size (Model)'!X:X,3*(ROW()-2)+3),"")</f>
        <v>0</v>
      </c>
      <c r="Y51">
        <f>IF($A51&lt;&gt;"",INDEX('Size (Model)'!Y:Y,3*(ROW()-2)+3),"")</f>
        <v>0</v>
      </c>
      <c r="Z51">
        <f>IF($A51&lt;&gt;"",INDEX('Size (Model)'!Z:Z,3*(ROW()-2)+3),"")</f>
        <v>0</v>
      </c>
    </row>
    <row r="52" spans="1:26" x14ac:dyDescent="0.2">
      <c r="A52" s="13">
        <f>IF(INDEX('Size (Model)'!A:A,3*(ROW()-2)+2)&lt;&gt;"",INDEX('Size (Model)'!A:A,3*(ROW()-2)+2),"")</f>
        <v>45314</v>
      </c>
      <c r="B52">
        <f>IF($A52&lt;&gt;"",INDEX('Size (Model)'!B:B,3*(ROW()-2)+3),"")</f>
        <v>0</v>
      </c>
      <c r="C52">
        <f>IF($A52&lt;&gt;"",INDEX('Size (Model)'!C:C,3*(ROW()-2)+3),"")</f>
        <v>0</v>
      </c>
      <c r="D52">
        <f>IF($A52&lt;&gt;"",INDEX('Size (Model)'!D:D,3*(ROW()-2)+3),"")</f>
        <v>0</v>
      </c>
      <c r="E52">
        <f>IF($A52&lt;&gt;"",INDEX('Size (Model)'!E:E,3*(ROW()-2)+3),"")</f>
        <v>8.2757759273277831E-3</v>
      </c>
      <c r="F52">
        <f>IF($A52&lt;&gt;"",INDEX('Size (Model)'!F:F,3*(ROW()-2)+3),"")</f>
        <v>1.0397219162995592E-2</v>
      </c>
      <c r="G52">
        <f>IF($A52&lt;&gt;"",INDEX('Size (Model)'!G:G,3*(ROW()-2)+3),"")</f>
        <v>3.0101029601029609E-2</v>
      </c>
      <c r="H52">
        <f>IF($A52&lt;&gt;"",INDEX('Size (Model)'!H:H,3*(ROW()-2)+3),"")</f>
        <v>0</v>
      </c>
      <c r="I52">
        <f>IF($A52&lt;&gt;"",INDEX('Size (Model)'!I:I,3*(ROW()-2)+3),"")</f>
        <v>-2.1023863636363639E-2</v>
      </c>
      <c r="J52">
        <f>IF($A52&lt;&gt;"",INDEX('Size (Model)'!J:J,3*(ROW()-2)+3),"")</f>
        <v>0</v>
      </c>
      <c r="K52">
        <f>IF($A52&lt;&gt;"",INDEX('Size (Model)'!K:K,3*(ROW()-2)+3),"")</f>
        <v>0</v>
      </c>
      <c r="L52">
        <f>IF($A52&lt;&gt;"",INDEX('Size (Model)'!L:L,3*(ROW()-2)+3),"")</f>
        <v>0</v>
      </c>
      <c r="M52">
        <f>IF($A52&lt;&gt;"",INDEX('Size (Model)'!M:M,3*(ROW()-2)+3),"")</f>
        <v>6.8470370850622405E-3</v>
      </c>
      <c r="N52">
        <f>IF($A52&lt;&gt;"",INDEX('Size (Model)'!N:N,3*(ROW()-2)+3),"")</f>
        <v>0</v>
      </c>
      <c r="O52">
        <f>IF($A52&lt;&gt;"",INDEX('Size (Model)'!O:O,3*(ROW()-2)+3),"")</f>
        <v>0</v>
      </c>
      <c r="P52">
        <f>IF($A52&lt;&gt;"",INDEX('Size (Model)'!P:P,3*(ROW()-2)+3),"")</f>
        <v>0</v>
      </c>
      <c r="Q52">
        <f>IF($A52&lt;&gt;"",INDEX('Size (Model)'!Q:Q,3*(ROW()-2)+3),"")</f>
        <v>0</v>
      </c>
      <c r="R52">
        <f>IF($A52&lt;&gt;"",INDEX('Size (Model)'!R:R,3*(ROW()-2)+3),"")</f>
        <v>2.2359715670024226E-2</v>
      </c>
      <c r="S52">
        <f>IF($A52&lt;&gt;"",INDEX('Size (Model)'!S:S,3*(ROW()-2)+3),"")</f>
        <v>0</v>
      </c>
      <c r="T52">
        <f>IF($A52&lt;&gt;"",INDEX('Size (Model)'!T:T,3*(ROW()-2)+3),"")</f>
        <v>1.5312983266012695E-2</v>
      </c>
      <c r="U52">
        <f>IF($A52&lt;&gt;"",INDEX('Size (Model)'!U:U,3*(ROW()-2)+3),"")</f>
        <v>1.9329338842975212E-2</v>
      </c>
      <c r="V52">
        <f>IF($A52&lt;&gt;"",INDEX('Size (Model)'!V:V,3*(ROW()-2)+3),"")</f>
        <v>1.0027270313329792E-2</v>
      </c>
      <c r="W52">
        <f>IF($A52&lt;&gt;"",INDEX('Size (Model)'!W:W,3*(ROW()-2)+3),"")</f>
        <v>0</v>
      </c>
      <c r="X52">
        <f>IF($A52&lt;&gt;"",INDEX('Size (Model)'!X:X,3*(ROW()-2)+3),"")</f>
        <v>0</v>
      </c>
      <c r="Y52">
        <f>IF($A52&lt;&gt;"",INDEX('Size (Model)'!Y:Y,3*(ROW()-2)+3),"")</f>
        <v>0</v>
      </c>
      <c r="Z52">
        <f>IF($A52&lt;&gt;"",INDEX('Size (Model)'!Z:Z,3*(ROW()-2)+3),"")</f>
        <v>0</v>
      </c>
    </row>
    <row r="53" spans="1:26" x14ac:dyDescent="0.2">
      <c r="A53" s="13">
        <f>IF(INDEX('Size (Model)'!A:A,3*(ROW()-2)+2)&lt;&gt;"",INDEX('Size (Model)'!A:A,3*(ROW()-2)+2),"")</f>
        <v>45315</v>
      </c>
      <c r="B53">
        <f>IF($A53&lt;&gt;"",INDEX('Size (Model)'!B:B,3*(ROW()-2)+3),"")</f>
        <v>0</v>
      </c>
      <c r="C53">
        <f>IF($A53&lt;&gt;"",INDEX('Size (Model)'!C:C,3*(ROW()-2)+3),"")</f>
        <v>0</v>
      </c>
      <c r="D53">
        <f>IF($A53&lt;&gt;"",INDEX('Size (Model)'!D:D,3*(ROW()-2)+3),"")</f>
        <v>0</v>
      </c>
      <c r="E53">
        <f>IF($A53&lt;&gt;"",INDEX('Size (Model)'!E:E,3*(ROW()-2)+3),"")</f>
        <v>8.2757759273277831E-3</v>
      </c>
      <c r="F53">
        <f>IF($A53&lt;&gt;"",INDEX('Size (Model)'!F:F,3*(ROW()-2)+3),"")</f>
        <v>1.0397219162995592E-2</v>
      </c>
      <c r="G53">
        <f>IF($A53&lt;&gt;"",INDEX('Size (Model)'!G:G,3*(ROW()-2)+3),"")</f>
        <v>3.0101029601029609E-2</v>
      </c>
      <c r="H53">
        <f>IF($A53&lt;&gt;"",INDEX('Size (Model)'!H:H,3*(ROW()-2)+3),"")</f>
        <v>0</v>
      </c>
      <c r="I53">
        <f>IF($A53&lt;&gt;"",INDEX('Size (Model)'!I:I,3*(ROW()-2)+3),"")</f>
        <v>-2.1023863636363639E-2</v>
      </c>
      <c r="J53">
        <f>IF($A53&lt;&gt;"",INDEX('Size (Model)'!J:J,3*(ROW()-2)+3),"")</f>
        <v>0</v>
      </c>
      <c r="K53">
        <f>IF($A53&lt;&gt;"",INDEX('Size (Model)'!K:K,3*(ROW()-2)+3),"")</f>
        <v>0</v>
      </c>
      <c r="L53">
        <f>IF($A53&lt;&gt;"",INDEX('Size (Model)'!L:L,3*(ROW()-2)+3),"")</f>
        <v>0</v>
      </c>
      <c r="M53">
        <f>IF($A53&lt;&gt;"",INDEX('Size (Model)'!M:M,3*(ROW()-2)+3),"")</f>
        <v>6.8470370850622405E-3</v>
      </c>
      <c r="N53">
        <f>IF($A53&lt;&gt;"",INDEX('Size (Model)'!N:N,3*(ROW()-2)+3),"")</f>
        <v>0</v>
      </c>
      <c r="O53">
        <f>IF($A53&lt;&gt;"",INDEX('Size (Model)'!O:O,3*(ROW()-2)+3),"")</f>
        <v>0</v>
      </c>
      <c r="P53">
        <f>IF($A53&lt;&gt;"",INDEX('Size (Model)'!P:P,3*(ROW()-2)+3),"")</f>
        <v>0</v>
      </c>
      <c r="Q53">
        <f>IF($A53&lt;&gt;"",INDEX('Size (Model)'!Q:Q,3*(ROW()-2)+3),"")</f>
        <v>0</v>
      </c>
      <c r="R53">
        <f>IF($A53&lt;&gt;"",INDEX('Size (Model)'!R:R,3*(ROW()-2)+3),"")</f>
        <v>2.2359715670024226E-2</v>
      </c>
      <c r="S53">
        <f>IF($A53&lt;&gt;"",INDEX('Size (Model)'!S:S,3*(ROW()-2)+3),"")</f>
        <v>0</v>
      </c>
      <c r="T53">
        <f>IF($A53&lt;&gt;"",INDEX('Size (Model)'!T:T,3*(ROW()-2)+3),"")</f>
        <v>1.5312983266012695E-2</v>
      </c>
      <c r="U53">
        <f>IF($A53&lt;&gt;"",INDEX('Size (Model)'!U:U,3*(ROW()-2)+3),"")</f>
        <v>1.9329338842975212E-2</v>
      </c>
      <c r="V53">
        <f>IF($A53&lt;&gt;"",INDEX('Size (Model)'!V:V,3*(ROW()-2)+3),"")</f>
        <v>1.0027270313329792E-2</v>
      </c>
      <c r="W53">
        <f>IF($A53&lt;&gt;"",INDEX('Size (Model)'!W:W,3*(ROW()-2)+3),"")</f>
        <v>0</v>
      </c>
      <c r="X53">
        <f>IF($A53&lt;&gt;"",INDEX('Size (Model)'!X:X,3*(ROW()-2)+3),"")</f>
        <v>0</v>
      </c>
      <c r="Y53">
        <f>IF($A53&lt;&gt;"",INDEX('Size (Model)'!Y:Y,3*(ROW()-2)+3),"")</f>
        <v>0</v>
      </c>
      <c r="Z53">
        <f>IF($A53&lt;&gt;"",INDEX('Size (Model)'!Z:Z,3*(ROW()-2)+3),"")</f>
        <v>0</v>
      </c>
    </row>
    <row r="54" spans="1:26" x14ac:dyDescent="0.2">
      <c r="A54" s="13">
        <f>IF(INDEX('Size (Model)'!A:A,3*(ROW()-2)+2)&lt;&gt;"",INDEX('Size (Model)'!A:A,3*(ROW()-2)+2),"")</f>
        <v>45316</v>
      </c>
      <c r="B54">
        <f>IF($A54&lt;&gt;"",INDEX('Size (Model)'!B:B,3*(ROW()-2)+3),"")</f>
        <v>0</v>
      </c>
      <c r="C54">
        <f>IF($A54&lt;&gt;"",INDEX('Size (Model)'!C:C,3*(ROW()-2)+3),"")</f>
        <v>0</v>
      </c>
      <c r="D54">
        <f>IF($A54&lt;&gt;"",INDEX('Size (Model)'!D:D,3*(ROW()-2)+3),"")</f>
        <v>0</v>
      </c>
      <c r="E54">
        <f>IF($A54&lt;&gt;"",INDEX('Size (Model)'!E:E,3*(ROW()-2)+3),"")</f>
        <v>8.2757759273277831E-3</v>
      </c>
      <c r="F54">
        <f>IF($A54&lt;&gt;"",INDEX('Size (Model)'!F:F,3*(ROW()-2)+3),"")</f>
        <v>1.0397219162995592E-2</v>
      </c>
      <c r="G54">
        <f>IF($A54&lt;&gt;"",INDEX('Size (Model)'!G:G,3*(ROW()-2)+3),"")</f>
        <v>3.0101029601029609E-2</v>
      </c>
      <c r="H54">
        <f>IF($A54&lt;&gt;"",INDEX('Size (Model)'!H:H,3*(ROW()-2)+3),"")</f>
        <v>0</v>
      </c>
      <c r="I54">
        <f>IF($A54&lt;&gt;"",INDEX('Size (Model)'!I:I,3*(ROW()-2)+3),"")</f>
        <v>-2.1023863636363639E-2</v>
      </c>
      <c r="J54">
        <f>IF($A54&lt;&gt;"",INDEX('Size (Model)'!J:J,3*(ROW()-2)+3),"")</f>
        <v>0</v>
      </c>
      <c r="K54">
        <f>IF($A54&lt;&gt;"",INDEX('Size (Model)'!K:K,3*(ROW()-2)+3),"")</f>
        <v>0</v>
      </c>
      <c r="L54">
        <f>IF($A54&lt;&gt;"",INDEX('Size (Model)'!L:L,3*(ROW()-2)+3),"")</f>
        <v>0</v>
      </c>
      <c r="M54">
        <f>IF($A54&lt;&gt;"",INDEX('Size (Model)'!M:M,3*(ROW()-2)+3),"")</f>
        <v>6.8470370850622405E-3</v>
      </c>
      <c r="N54">
        <f>IF($A54&lt;&gt;"",INDEX('Size (Model)'!N:N,3*(ROW()-2)+3),"")</f>
        <v>0</v>
      </c>
      <c r="O54">
        <f>IF($A54&lt;&gt;"",INDEX('Size (Model)'!O:O,3*(ROW()-2)+3),"")</f>
        <v>0</v>
      </c>
      <c r="P54">
        <f>IF($A54&lt;&gt;"",INDEX('Size (Model)'!P:P,3*(ROW()-2)+3),"")</f>
        <v>0</v>
      </c>
      <c r="Q54">
        <f>IF($A54&lt;&gt;"",INDEX('Size (Model)'!Q:Q,3*(ROW()-2)+3),"")</f>
        <v>0</v>
      </c>
      <c r="R54">
        <f>IF($A54&lt;&gt;"",INDEX('Size (Model)'!R:R,3*(ROW()-2)+3),"")</f>
        <v>2.2359715670024226E-2</v>
      </c>
      <c r="S54">
        <f>IF($A54&lt;&gt;"",INDEX('Size (Model)'!S:S,3*(ROW()-2)+3),"")</f>
        <v>0</v>
      </c>
      <c r="T54">
        <f>IF($A54&lt;&gt;"",INDEX('Size (Model)'!T:T,3*(ROW()-2)+3),"")</f>
        <v>1.5312983266012695E-2</v>
      </c>
      <c r="U54">
        <f>IF($A54&lt;&gt;"",INDEX('Size (Model)'!U:U,3*(ROW()-2)+3),"")</f>
        <v>1.9329338842975212E-2</v>
      </c>
      <c r="V54">
        <f>IF($A54&lt;&gt;"",INDEX('Size (Model)'!V:V,3*(ROW()-2)+3),"")</f>
        <v>1.0027270313329792E-2</v>
      </c>
      <c r="W54">
        <f>IF($A54&lt;&gt;"",INDEX('Size (Model)'!W:W,3*(ROW()-2)+3),"")</f>
        <v>0</v>
      </c>
      <c r="X54">
        <f>IF($A54&lt;&gt;"",INDEX('Size (Model)'!X:X,3*(ROW()-2)+3),"")</f>
        <v>0</v>
      </c>
      <c r="Y54">
        <f>IF($A54&lt;&gt;"",INDEX('Size (Model)'!Y:Y,3*(ROW()-2)+3),"")</f>
        <v>0</v>
      </c>
      <c r="Z54">
        <f>IF($A54&lt;&gt;"",INDEX('Size (Model)'!Z:Z,3*(ROW()-2)+3),"")</f>
        <v>0</v>
      </c>
    </row>
    <row r="55" spans="1:26" x14ac:dyDescent="0.2">
      <c r="A55" s="13">
        <f>IF(INDEX('Size (Model)'!A:A,3*(ROW()-2)+2)&lt;&gt;"",INDEX('Size (Model)'!A:A,3*(ROW()-2)+2),"")</f>
        <v>45317</v>
      </c>
      <c r="B55">
        <f>IF($A55&lt;&gt;"",INDEX('Size (Model)'!B:B,3*(ROW()-2)+3),"")</f>
        <v>0</v>
      </c>
      <c r="C55">
        <f>IF($A55&lt;&gt;"",INDEX('Size (Model)'!C:C,3*(ROW()-2)+3),"")</f>
        <v>0</v>
      </c>
      <c r="D55">
        <f>IF($A55&lt;&gt;"",INDEX('Size (Model)'!D:D,3*(ROW()-2)+3),"")</f>
        <v>0</v>
      </c>
      <c r="E55">
        <f>IF($A55&lt;&gt;"",INDEX('Size (Model)'!E:E,3*(ROW()-2)+3),"")</f>
        <v>8.2757759273277831E-3</v>
      </c>
      <c r="F55">
        <f>IF($A55&lt;&gt;"",INDEX('Size (Model)'!F:F,3*(ROW()-2)+3),"")</f>
        <v>1.0397219162995592E-2</v>
      </c>
      <c r="G55">
        <f>IF($A55&lt;&gt;"",INDEX('Size (Model)'!G:G,3*(ROW()-2)+3),"")</f>
        <v>3.0101029601029609E-2</v>
      </c>
      <c r="H55">
        <f>IF($A55&lt;&gt;"",INDEX('Size (Model)'!H:H,3*(ROW()-2)+3),"")</f>
        <v>0</v>
      </c>
      <c r="I55">
        <f>IF($A55&lt;&gt;"",INDEX('Size (Model)'!I:I,3*(ROW()-2)+3),"")</f>
        <v>-2.1023863636363639E-2</v>
      </c>
      <c r="J55">
        <f>IF($A55&lt;&gt;"",INDEX('Size (Model)'!J:J,3*(ROW()-2)+3),"")</f>
        <v>0</v>
      </c>
      <c r="K55">
        <f>IF($A55&lt;&gt;"",INDEX('Size (Model)'!K:K,3*(ROW()-2)+3),"")</f>
        <v>0</v>
      </c>
      <c r="L55">
        <f>IF($A55&lt;&gt;"",INDEX('Size (Model)'!L:L,3*(ROW()-2)+3),"")</f>
        <v>0</v>
      </c>
      <c r="M55">
        <f>IF($A55&lt;&gt;"",INDEX('Size (Model)'!M:M,3*(ROW()-2)+3),"")</f>
        <v>6.8470370850622405E-3</v>
      </c>
      <c r="N55">
        <f>IF($A55&lt;&gt;"",INDEX('Size (Model)'!N:N,3*(ROW()-2)+3),"")</f>
        <v>0</v>
      </c>
      <c r="O55">
        <f>IF($A55&lt;&gt;"",INDEX('Size (Model)'!O:O,3*(ROW()-2)+3),"")</f>
        <v>0</v>
      </c>
      <c r="P55">
        <f>IF($A55&lt;&gt;"",INDEX('Size (Model)'!P:P,3*(ROW()-2)+3),"")</f>
        <v>0</v>
      </c>
      <c r="Q55">
        <f>IF($A55&lt;&gt;"",INDEX('Size (Model)'!Q:Q,3*(ROW()-2)+3),"")</f>
        <v>0</v>
      </c>
      <c r="R55">
        <f>IF($A55&lt;&gt;"",INDEX('Size (Model)'!R:R,3*(ROW()-2)+3),"")</f>
        <v>2.2359715670024226E-2</v>
      </c>
      <c r="S55">
        <f>IF($A55&lt;&gt;"",INDEX('Size (Model)'!S:S,3*(ROW()-2)+3),"")</f>
        <v>0</v>
      </c>
      <c r="T55">
        <f>IF($A55&lt;&gt;"",INDEX('Size (Model)'!T:T,3*(ROW()-2)+3),"")</f>
        <v>1.5312983266012695E-2</v>
      </c>
      <c r="U55">
        <f>IF($A55&lt;&gt;"",INDEX('Size (Model)'!U:U,3*(ROW()-2)+3),"")</f>
        <v>1.9329338842975212E-2</v>
      </c>
      <c r="V55">
        <f>IF($A55&lt;&gt;"",INDEX('Size (Model)'!V:V,3*(ROW()-2)+3),"")</f>
        <v>1.0027270313329792E-2</v>
      </c>
      <c r="W55">
        <f>IF($A55&lt;&gt;"",INDEX('Size (Model)'!W:W,3*(ROW()-2)+3),"")</f>
        <v>0</v>
      </c>
      <c r="X55">
        <f>IF($A55&lt;&gt;"",INDEX('Size (Model)'!X:X,3*(ROW()-2)+3),"")</f>
        <v>0</v>
      </c>
      <c r="Y55">
        <f>IF($A55&lt;&gt;"",INDEX('Size (Model)'!Y:Y,3*(ROW()-2)+3),"")</f>
        <v>0</v>
      </c>
      <c r="Z55">
        <f>IF($A55&lt;&gt;"",INDEX('Size (Model)'!Z:Z,3*(ROW()-2)+3),"")</f>
        <v>0</v>
      </c>
    </row>
    <row r="56" spans="1:26" x14ac:dyDescent="0.2">
      <c r="A56" s="13">
        <f>IF(INDEX('Size (Model)'!A:A,3*(ROW()-2)+2)&lt;&gt;"",INDEX('Size (Model)'!A:A,3*(ROW()-2)+2),"")</f>
        <v>45320</v>
      </c>
      <c r="B56">
        <f>IF($A56&lt;&gt;"",INDEX('Size (Model)'!B:B,3*(ROW()-2)+3),"")</f>
        <v>0</v>
      </c>
      <c r="C56">
        <f>IF($A56&lt;&gt;"",INDEX('Size (Model)'!C:C,3*(ROW()-2)+3),"")</f>
        <v>0</v>
      </c>
      <c r="D56">
        <f>IF($A56&lt;&gt;"",INDEX('Size (Model)'!D:D,3*(ROW()-2)+3),"")</f>
        <v>0.05</v>
      </c>
      <c r="E56">
        <f>IF($A56&lt;&gt;"",INDEX('Size (Model)'!E:E,3*(ROW()-2)+3),"")</f>
        <v>8.2757759273277831E-3</v>
      </c>
      <c r="F56">
        <f>IF($A56&lt;&gt;"",INDEX('Size (Model)'!F:F,3*(ROW()-2)+3),"")</f>
        <v>1.0397219162995592E-2</v>
      </c>
      <c r="G56">
        <f>IF($A56&lt;&gt;"",INDEX('Size (Model)'!G:G,3*(ROW()-2)+3),"")</f>
        <v>3.0101029601029609E-2</v>
      </c>
      <c r="H56">
        <f>IF($A56&lt;&gt;"",INDEX('Size (Model)'!H:H,3*(ROW()-2)+3),"")</f>
        <v>0</v>
      </c>
      <c r="I56">
        <f>IF($A56&lt;&gt;"",INDEX('Size (Model)'!I:I,3*(ROW()-2)+3),"")</f>
        <v>-2.1023863636363639E-2</v>
      </c>
      <c r="J56">
        <f>IF($A56&lt;&gt;"",INDEX('Size (Model)'!J:J,3*(ROW()-2)+3),"")</f>
        <v>0</v>
      </c>
      <c r="K56">
        <f>IF($A56&lt;&gt;"",INDEX('Size (Model)'!K:K,3*(ROW()-2)+3),"")</f>
        <v>0</v>
      </c>
      <c r="L56">
        <f>IF($A56&lt;&gt;"",INDEX('Size (Model)'!L:L,3*(ROW()-2)+3),"")</f>
        <v>0</v>
      </c>
      <c r="M56">
        <f>IF($A56&lt;&gt;"",INDEX('Size (Model)'!M:M,3*(ROW()-2)+3),"")</f>
        <v>6.8470370850622405E-3</v>
      </c>
      <c r="N56">
        <f>IF($A56&lt;&gt;"",INDEX('Size (Model)'!N:N,3*(ROW()-2)+3),"")</f>
        <v>0</v>
      </c>
      <c r="O56">
        <f>IF($A56&lt;&gt;"",INDEX('Size (Model)'!O:O,3*(ROW()-2)+3),"")</f>
        <v>0</v>
      </c>
      <c r="P56">
        <f>IF($A56&lt;&gt;"",INDEX('Size (Model)'!P:P,3*(ROW()-2)+3),"")</f>
        <v>0</v>
      </c>
      <c r="Q56">
        <f>IF($A56&lt;&gt;"",INDEX('Size (Model)'!Q:Q,3*(ROW()-2)+3),"")</f>
        <v>0</v>
      </c>
      <c r="R56">
        <f>IF($A56&lt;&gt;"",INDEX('Size (Model)'!R:R,3*(ROW()-2)+3),"")</f>
        <v>2.2359715670024226E-2</v>
      </c>
      <c r="S56">
        <f>IF($A56&lt;&gt;"",INDEX('Size (Model)'!S:S,3*(ROW()-2)+3),"")</f>
        <v>0</v>
      </c>
      <c r="T56">
        <f>IF($A56&lt;&gt;"",INDEX('Size (Model)'!T:T,3*(ROW()-2)+3),"")</f>
        <v>0</v>
      </c>
      <c r="U56">
        <f>IF($A56&lt;&gt;"",INDEX('Size (Model)'!U:U,3*(ROW()-2)+3),"")</f>
        <v>1.9329338842975212E-2</v>
      </c>
      <c r="V56">
        <f>IF($A56&lt;&gt;"",INDEX('Size (Model)'!V:V,3*(ROW()-2)+3),"")</f>
        <v>1.0027270313329792E-2</v>
      </c>
      <c r="W56">
        <f>IF($A56&lt;&gt;"",INDEX('Size (Model)'!W:W,3*(ROW()-2)+3),"")</f>
        <v>0</v>
      </c>
      <c r="X56">
        <f>IF($A56&lt;&gt;"",INDEX('Size (Model)'!X:X,3*(ROW()-2)+3),"")</f>
        <v>0</v>
      </c>
      <c r="Y56">
        <f>IF($A56&lt;&gt;"",INDEX('Size (Model)'!Y:Y,3*(ROW()-2)+3),"")</f>
        <v>0</v>
      </c>
      <c r="Z56">
        <f>IF($A56&lt;&gt;"",INDEX('Size (Model)'!Z:Z,3*(ROW()-2)+3),"")</f>
        <v>0</v>
      </c>
    </row>
    <row r="57" spans="1:26" x14ac:dyDescent="0.2">
      <c r="A57" s="13">
        <f>IF(INDEX('Size (Model)'!A:A,3*(ROW()-2)+2)&lt;&gt;"",INDEX('Size (Model)'!A:A,3*(ROW()-2)+2),"")</f>
        <v>45321</v>
      </c>
      <c r="B57">
        <f>IF($A57&lt;&gt;"",INDEX('Size (Model)'!B:B,3*(ROW()-2)+3),"")</f>
        <v>0</v>
      </c>
      <c r="C57">
        <f>IF($A57&lt;&gt;"",INDEX('Size (Model)'!C:C,3*(ROW()-2)+3),"")</f>
        <v>0</v>
      </c>
      <c r="D57">
        <f>IF($A57&lt;&gt;"",INDEX('Size (Model)'!D:D,3*(ROW()-2)+3),"")</f>
        <v>0.05</v>
      </c>
      <c r="E57">
        <f>IF($A57&lt;&gt;"",INDEX('Size (Model)'!E:E,3*(ROW()-2)+3),"")</f>
        <v>8.2757759273277831E-3</v>
      </c>
      <c r="F57">
        <f>IF($A57&lt;&gt;"",INDEX('Size (Model)'!F:F,3*(ROW()-2)+3),"")</f>
        <v>1.0397219162995592E-2</v>
      </c>
      <c r="G57">
        <f>IF($A57&lt;&gt;"",INDEX('Size (Model)'!G:G,3*(ROW()-2)+3),"")</f>
        <v>3.0101029601029609E-2</v>
      </c>
      <c r="H57">
        <f>IF($A57&lt;&gt;"",INDEX('Size (Model)'!H:H,3*(ROW()-2)+3),"")</f>
        <v>0</v>
      </c>
      <c r="I57">
        <f>IF($A57&lt;&gt;"",INDEX('Size (Model)'!I:I,3*(ROW()-2)+3),"")</f>
        <v>-2.1023863636363639E-2</v>
      </c>
      <c r="J57">
        <f>IF($A57&lt;&gt;"",INDEX('Size (Model)'!J:J,3*(ROW()-2)+3),"")</f>
        <v>0</v>
      </c>
      <c r="K57">
        <f>IF($A57&lt;&gt;"",INDEX('Size (Model)'!K:K,3*(ROW()-2)+3),"")</f>
        <v>0</v>
      </c>
      <c r="L57">
        <f>IF($A57&lt;&gt;"",INDEX('Size (Model)'!L:L,3*(ROW()-2)+3),"")</f>
        <v>0</v>
      </c>
      <c r="M57">
        <f>IF($A57&lt;&gt;"",INDEX('Size (Model)'!M:M,3*(ROW()-2)+3),"")</f>
        <v>6.8470370850622405E-3</v>
      </c>
      <c r="N57">
        <f>IF($A57&lt;&gt;"",INDEX('Size (Model)'!N:N,3*(ROW()-2)+3),"")</f>
        <v>0</v>
      </c>
      <c r="O57">
        <f>IF($A57&lt;&gt;"",INDEX('Size (Model)'!O:O,3*(ROW()-2)+3),"")</f>
        <v>0</v>
      </c>
      <c r="P57">
        <f>IF($A57&lt;&gt;"",INDEX('Size (Model)'!P:P,3*(ROW()-2)+3),"")</f>
        <v>0</v>
      </c>
      <c r="Q57">
        <f>IF($A57&lt;&gt;"",INDEX('Size (Model)'!Q:Q,3*(ROW()-2)+3),"")</f>
        <v>0</v>
      </c>
      <c r="R57">
        <f>IF($A57&lt;&gt;"",INDEX('Size (Model)'!R:R,3*(ROW()-2)+3),"")</f>
        <v>2.2359715670024226E-2</v>
      </c>
      <c r="S57">
        <f>IF($A57&lt;&gt;"",INDEX('Size (Model)'!S:S,3*(ROW()-2)+3),"")</f>
        <v>0</v>
      </c>
      <c r="T57">
        <f>IF($A57&lt;&gt;"",INDEX('Size (Model)'!T:T,3*(ROW()-2)+3),"")</f>
        <v>0</v>
      </c>
      <c r="U57">
        <f>IF($A57&lt;&gt;"",INDEX('Size (Model)'!U:U,3*(ROW()-2)+3),"")</f>
        <v>1.9329338842975212E-2</v>
      </c>
      <c r="V57">
        <f>IF($A57&lt;&gt;"",INDEX('Size (Model)'!V:V,3*(ROW()-2)+3),"")</f>
        <v>1.0027270313329792E-2</v>
      </c>
      <c r="W57">
        <f>IF($A57&lt;&gt;"",INDEX('Size (Model)'!W:W,3*(ROW()-2)+3),"")</f>
        <v>0</v>
      </c>
      <c r="X57">
        <f>IF($A57&lt;&gt;"",INDEX('Size (Model)'!X:X,3*(ROW()-2)+3),"")</f>
        <v>0</v>
      </c>
      <c r="Y57">
        <f>IF($A57&lt;&gt;"",INDEX('Size (Model)'!Y:Y,3*(ROW()-2)+3),"")</f>
        <v>0</v>
      </c>
      <c r="Z57">
        <f>IF($A57&lt;&gt;"",INDEX('Size (Model)'!Z:Z,3*(ROW()-2)+3),"")</f>
        <v>0</v>
      </c>
    </row>
    <row r="58" spans="1:26" x14ac:dyDescent="0.2">
      <c r="A58" s="13">
        <f>IF(INDEX('Size (Model)'!A:A,3*(ROW()-2)+2)&lt;&gt;"",INDEX('Size (Model)'!A:A,3*(ROW()-2)+2),"")</f>
        <v>45322</v>
      </c>
      <c r="B58">
        <f>IF($A58&lt;&gt;"",INDEX('Size (Model)'!B:B,3*(ROW()-2)+3),"")</f>
        <v>0</v>
      </c>
      <c r="C58">
        <f>IF($A58&lt;&gt;"",INDEX('Size (Model)'!C:C,3*(ROW()-2)+3),"")</f>
        <v>0</v>
      </c>
      <c r="D58">
        <f>IF($A58&lt;&gt;"",INDEX('Size (Model)'!D:D,3*(ROW()-2)+3),"")</f>
        <v>0</v>
      </c>
      <c r="E58">
        <f>IF($A58&lt;&gt;"",INDEX('Size (Model)'!E:E,3*(ROW()-2)+3),"")</f>
        <v>8.2757759273277831E-3</v>
      </c>
      <c r="F58">
        <f>IF($A58&lt;&gt;"",INDEX('Size (Model)'!F:F,3*(ROW()-2)+3),"")</f>
        <v>1.0397219162995592E-2</v>
      </c>
      <c r="G58">
        <f>IF($A58&lt;&gt;"",INDEX('Size (Model)'!G:G,3*(ROW()-2)+3),"")</f>
        <v>3.0101029601029609E-2</v>
      </c>
      <c r="H58">
        <f>IF($A58&lt;&gt;"",INDEX('Size (Model)'!H:H,3*(ROW()-2)+3),"")</f>
        <v>0</v>
      </c>
      <c r="I58">
        <f>IF($A58&lt;&gt;"",INDEX('Size (Model)'!I:I,3*(ROW()-2)+3),"")</f>
        <v>-2.1023863636363639E-2</v>
      </c>
      <c r="J58">
        <f>IF($A58&lt;&gt;"",INDEX('Size (Model)'!J:J,3*(ROW()-2)+3),"")</f>
        <v>6.146374884366328E-3</v>
      </c>
      <c r="K58">
        <f>IF($A58&lt;&gt;"",INDEX('Size (Model)'!K:K,3*(ROW()-2)+3),"")</f>
        <v>0</v>
      </c>
      <c r="L58">
        <f>IF($A58&lt;&gt;"",INDEX('Size (Model)'!L:L,3*(ROW()-2)+3),"")</f>
        <v>0</v>
      </c>
      <c r="M58">
        <f>IF($A58&lt;&gt;"",INDEX('Size (Model)'!M:M,3*(ROW()-2)+3),"")</f>
        <v>0</v>
      </c>
      <c r="N58">
        <f>IF($A58&lt;&gt;"",INDEX('Size (Model)'!N:N,3*(ROW()-2)+3),"")</f>
        <v>0</v>
      </c>
      <c r="O58">
        <f>IF($A58&lt;&gt;"",INDEX('Size (Model)'!O:O,3*(ROW()-2)+3),"")</f>
        <v>0</v>
      </c>
      <c r="P58">
        <f>IF($A58&lt;&gt;"",INDEX('Size (Model)'!P:P,3*(ROW()-2)+3),"")</f>
        <v>2.9056404883381924E-2</v>
      </c>
      <c r="Q58">
        <f>IF($A58&lt;&gt;"",INDEX('Size (Model)'!Q:Q,3*(ROW()-2)+3),"")</f>
        <v>0</v>
      </c>
      <c r="R58">
        <f>IF($A58&lt;&gt;"",INDEX('Size (Model)'!R:R,3*(ROW()-2)+3),"")</f>
        <v>2.2359715670024226E-2</v>
      </c>
      <c r="S58">
        <f>IF($A58&lt;&gt;"",INDEX('Size (Model)'!S:S,3*(ROW()-2)+3),"")</f>
        <v>0</v>
      </c>
      <c r="T58">
        <f>IF($A58&lt;&gt;"",INDEX('Size (Model)'!T:T,3*(ROW()-2)+3),"")</f>
        <v>0</v>
      </c>
      <c r="U58">
        <f>IF($A58&lt;&gt;"",INDEX('Size (Model)'!U:U,3*(ROW()-2)+3),"")</f>
        <v>1.9329338842975212E-2</v>
      </c>
      <c r="V58">
        <f>IF($A58&lt;&gt;"",INDEX('Size (Model)'!V:V,3*(ROW()-2)+3),"")</f>
        <v>1.0027270313329792E-2</v>
      </c>
      <c r="W58">
        <f>IF($A58&lt;&gt;"",INDEX('Size (Model)'!W:W,3*(ROW()-2)+3),"")</f>
        <v>0</v>
      </c>
      <c r="X58">
        <f>IF($A58&lt;&gt;"",INDEX('Size (Model)'!X:X,3*(ROW()-2)+3),"")</f>
        <v>0</v>
      </c>
      <c r="Y58">
        <f>IF($A58&lt;&gt;"",INDEX('Size (Model)'!Y:Y,3*(ROW()-2)+3),"")</f>
        <v>0</v>
      </c>
      <c r="Z58">
        <f>IF($A58&lt;&gt;"",INDEX('Size (Model)'!Z:Z,3*(ROW()-2)+3),"")</f>
        <v>0</v>
      </c>
    </row>
    <row r="59" spans="1:26" x14ac:dyDescent="0.2">
      <c r="A59" s="13">
        <f>IF(INDEX('Size (Model)'!A:A,3*(ROW()-2)+2)&lt;&gt;"",INDEX('Size (Model)'!A:A,3*(ROW()-2)+2),"")</f>
        <v>45323</v>
      </c>
      <c r="B59">
        <f>IF($A59&lt;&gt;"",INDEX('Size (Model)'!B:B,3*(ROW()-2)+3),"")</f>
        <v>0</v>
      </c>
      <c r="C59">
        <f>IF($A59&lt;&gt;"",INDEX('Size (Model)'!C:C,3*(ROW()-2)+3),"")</f>
        <v>0</v>
      </c>
      <c r="D59">
        <f>IF($A59&lt;&gt;"",INDEX('Size (Model)'!D:D,3*(ROW()-2)+3),"")</f>
        <v>0</v>
      </c>
      <c r="E59">
        <f>IF($A59&lt;&gt;"",INDEX('Size (Model)'!E:E,3*(ROW()-2)+3),"")</f>
        <v>8.2757759273277831E-3</v>
      </c>
      <c r="F59">
        <f>IF($A59&lt;&gt;"",INDEX('Size (Model)'!F:F,3*(ROW()-2)+3),"")</f>
        <v>1.0397219162995592E-2</v>
      </c>
      <c r="G59">
        <f>IF($A59&lt;&gt;"",INDEX('Size (Model)'!G:G,3*(ROW()-2)+3),"")</f>
        <v>3.0101029601029609E-2</v>
      </c>
      <c r="H59">
        <f>IF($A59&lt;&gt;"",INDEX('Size (Model)'!H:H,3*(ROW()-2)+3),"")</f>
        <v>0</v>
      </c>
      <c r="I59">
        <f>IF($A59&lt;&gt;"",INDEX('Size (Model)'!I:I,3*(ROW()-2)+3),"")</f>
        <v>-2.1023863636363639E-2</v>
      </c>
      <c r="J59">
        <f>IF($A59&lt;&gt;"",INDEX('Size (Model)'!J:J,3*(ROW()-2)+3),"")</f>
        <v>6.146374884366328E-3</v>
      </c>
      <c r="K59">
        <f>IF($A59&lt;&gt;"",INDEX('Size (Model)'!K:K,3*(ROW()-2)+3),"")</f>
        <v>0</v>
      </c>
      <c r="L59">
        <f>IF($A59&lt;&gt;"",INDEX('Size (Model)'!L:L,3*(ROW()-2)+3),"")</f>
        <v>0</v>
      </c>
      <c r="M59">
        <f>IF($A59&lt;&gt;"",INDEX('Size (Model)'!M:M,3*(ROW()-2)+3),"")</f>
        <v>0</v>
      </c>
      <c r="N59">
        <f>IF($A59&lt;&gt;"",INDEX('Size (Model)'!N:N,3*(ROW()-2)+3),"")</f>
        <v>0</v>
      </c>
      <c r="O59">
        <f>IF($A59&lt;&gt;"",INDEX('Size (Model)'!O:O,3*(ROW()-2)+3),"")</f>
        <v>0</v>
      </c>
      <c r="P59">
        <f>IF($A59&lt;&gt;"",INDEX('Size (Model)'!P:P,3*(ROW()-2)+3),"")</f>
        <v>2.9056404883381924E-2</v>
      </c>
      <c r="Q59">
        <f>IF($A59&lt;&gt;"",INDEX('Size (Model)'!Q:Q,3*(ROW()-2)+3),"")</f>
        <v>0</v>
      </c>
      <c r="R59">
        <f>IF($A59&lt;&gt;"",INDEX('Size (Model)'!R:R,3*(ROW()-2)+3),"")</f>
        <v>2.2359715670024226E-2</v>
      </c>
      <c r="S59">
        <f>IF($A59&lt;&gt;"",INDEX('Size (Model)'!S:S,3*(ROW()-2)+3),"")</f>
        <v>0</v>
      </c>
      <c r="T59">
        <f>IF($A59&lt;&gt;"",INDEX('Size (Model)'!T:T,3*(ROW()-2)+3),"")</f>
        <v>0</v>
      </c>
      <c r="U59">
        <f>IF($A59&lt;&gt;"",INDEX('Size (Model)'!U:U,3*(ROW()-2)+3),"")</f>
        <v>3.0325786580742989E-2</v>
      </c>
      <c r="V59">
        <f>IF($A59&lt;&gt;"",INDEX('Size (Model)'!V:V,3*(ROW()-2)+3),"")</f>
        <v>1.0027270313329792E-2</v>
      </c>
      <c r="W59">
        <f>IF($A59&lt;&gt;"",INDEX('Size (Model)'!W:W,3*(ROW()-2)+3),"")</f>
        <v>0</v>
      </c>
      <c r="X59">
        <f>IF($A59&lt;&gt;"",INDEX('Size (Model)'!X:X,3*(ROW()-2)+3),"")</f>
        <v>0</v>
      </c>
      <c r="Y59">
        <f>IF($A59&lt;&gt;"",INDEX('Size (Model)'!Y:Y,3*(ROW()-2)+3),"")</f>
        <v>0</v>
      </c>
      <c r="Z59">
        <f>IF($A59&lt;&gt;"",INDEX('Size (Model)'!Z:Z,3*(ROW()-2)+3),"")</f>
        <v>0</v>
      </c>
    </row>
    <row r="60" spans="1:26" x14ac:dyDescent="0.2">
      <c r="A60" s="13">
        <f>IF(INDEX('Size (Model)'!A:A,3*(ROW()-2)+2)&lt;&gt;"",INDEX('Size (Model)'!A:A,3*(ROW()-2)+2),"")</f>
        <v>45324</v>
      </c>
      <c r="B60">
        <f>IF($A60&lt;&gt;"",INDEX('Size (Model)'!B:B,3*(ROW()-2)+3),"")</f>
        <v>0</v>
      </c>
      <c r="C60">
        <f>IF($A60&lt;&gt;"",INDEX('Size (Model)'!C:C,3*(ROW()-2)+3),"")</f>
        <v>0</v>
      </c>
      <c r="D60">
        <f>IF($A60&lt;&gt;"",INDEX('Size (Model)'!D:D,3*(ROW()-2)+3),"")</f>
        <v>0</v>
      </c>
      <c r="E60">
        <f>IF($A60&lt;&gt;"",INDEX('Size (Model)'!E:E,3*(ROW()-2)+3),"")</f>
        <v>8.2757759273277831E-3</v>
      </c>
      <c r="F60">
        <f>IF($A60&lt;&gt;"",INDEX('Size (Model)'!F:F,3*(ROW()-2)+3),"")</f>
        <v>1.0397219162995592E-2</v>
      </c>
      <c r="G60">
        <f>IF($A60&lt;&gt;"",INDEX('Size (Model)'!G:G,3*(ROW()-2)+3),"")</f>
        <v>3.0101029601029609E-2</v>
      </c>
      <c r="H60">
        <f>IF($A60&lt;&gt;"",INDEX('Size (Model)'!H:H,3*(ROW()-2)+3),"")</f>
        <v>0</v>
      </c>
      <c r="I60">
        <f>IF($A60&lt;&gt;"",INDEX('Size (Model)'!I:I,3*(ROW()-2)+3),"")</f>
        <v>-2.1023863636363639E-2</v>
      </c>
      <c r="J60">
        <f>IF($A60&lt;&gt;"",INDEX('Size (Model)'!J:J,3*(ROW()-2)+3),"")</f>
        <v>6.146374884366328E-3</v>
      </c>
      <c r="K60">
        <f>IF($A60&lt;&gt;"",INDEX('Size (Model)'!K:K,3*(ROW()-2)+3),"")</f>
        <v>0</v>
      </c>
      <c r="L60">
        <f>IF($A60&lt;&gt;"",INDEX('Size (Model)'!L:L,3*(ROW()-2)+3),"")</f>
        <v>0</v>
      </c>
      <c r="M60">
        <f>IF($A60&lt;&gt;"",INDEX('Size (Model)'!M:M,3*(ROW()-2)+3),"")</f>
        <v>0</v>
      </c>
      <c r="N60">
        <f>IF($A60&lt;&gt;"",INDEX('Size (Model)'!N:N,3*(ROW()-2)+3),"")</f>
        <v>0</v>
      </c>
      <c r="O60">
        <f>IF($A60&lt;&gt;"",INDEX('Size (Model)'!O:O,3*(ROW()-2)+3),"")</f>
        <v>0</v>
      </c>
      <c r="P60">
        <f>IF($A60&lt;&gt;"",INDEX('Size (Model)'!P:P,3*(ROW()-2)+3),"")</f>
        <v>2.9056404883381924E-2</v>
      </c>
      <c r="Q60">
        <f>IF($A60&lt;&gt;"",INDEX('Size (Model)'!Q:Q,3*(ROW()-2)+3),"")</f>
        <v>0</v>
      </c>
      <c r="R60">
        <f>IF($A60&lt;&gt;"",INDEX('Size (Model)'!R:R,3*(ROW()-2)+3),"")</f>
        <v>2.2359715670024226E-2</v>
      </c>
      <c r="S60">
        <f>IF($A60&lt;&gt;"",INDEX('Size (Model)'!S:S,3*(ROW()-2)+3),"")</f>
        <v>0</v>
      </c>
      <c r="T60">
        <f>IF($A60&lt;&gt;"",INDEX('Size (Model)'!T:T,3*(ROW()-2)+3),"")</f>
        <v>0</v>
      </c>
      <c r="U60">
        <f>IF($A60&lt;&gt;"",INDEX('Size (Model)'!U:U,3*(ROW()-2)+3),"")</f>
        <v>2.024254016832441E-2</v>
      </c>
      <c r="V60">
        <f>IF($A60&lt;&gt;"",INDEX('Size (Model)'!V:V,3*(ROW()-2)+3),"")</f>
        <v>1.0027270313329792E-2</v>
      </c>
      <c r="W60">
        <f>IF($A60&lt;&gt;"",INDEX('Size (Model)'!W:W,3*(ROW()-2)+3),"")</f>
        <v>0</v>
      </c>
      <c r="X60">
        <f>IF($A60&lt;&gt;"",INDEX('Size (Model)'!X:X,3*(ROW()-2)+3),"")</f>
        <v>0</v>
      </c>
      <c r="Y60">
        <f>IF($A60&lt;&gt;"",INDEX('Size (Model)'!Y:Y,3*(ROW()-2)+3),"")</f>
        <v>0</v>
      </c>
      <c r="Z60">
        <f>IF($A60&lt;&gt;"",INDEX('Size (Model)'!Z:Z,3*(ROW()-2)+3),"")</f>
        <v>0</v>
      </c>
    </row>
    <row r="61" spans="1:26" x14ac:dyDescent="0.2">
      <c r="A61" s="13">
        <f>IF(INDEX('Size (Model)'!A:A,3*(ROW()-2)+2)&lt;&gt;"",INDEX('Size (Model)'!A:A,3*(ROW()-2)+2),"")</f>
        <v>45327</v>
      </c>
      <c r="B61">
        <f>IF($A61&lt;&gt;"",INDEX('Size (Model)'!B:B,3*(ROW()-2)+3),"")</f>
        <v>0</v>
      </c>
      <c r="C61">
        <f>IF($A61&lt;&gt;"",INDEX('Size (Model)'!C:C,3*(ROW()-2)+3),"")</f>
        <v>0</v>
      </c>
      <c r="D61">
        <f>IF($A61&lt;&gt;"",INDEX('Size (Model)'!D:D,3*(ROW()-2)+3),"")</f>
        <v>0</v>
      </c>
      <c r="E61">
        <f>IF($A61&lt;&gt;"",INDEX('Size (Model)'!E:E,3*(ROW()-2)+3),"")</f>
        <v>8.2757759273277831E-3</v>
      </c>
      <c r="F61">
        <f>IF($A61&lt;&gt;"",INDEX('Size (Model)'!F:F,3*(ROW()-2)+3),"")</f>
        <v>1.0397219162995592E-2</v>
      </c>
      <c r="G61">
        <f>IF($A61&lt;&gt;"",INDEX('Size (Model)'!G:G,3*(ROW()-2)+3),"")</f>
        <v>2.3574309884238639E-2</v>
      </c>
      <c r="H61">
        <f>IF($A61&lt;&gt;"",INDEX('Size (Model)'!H:H,3*(ROW()-2)+3),"")</f>
        <v>0</v>
      </c>
      <c r="I61">
        <f>IF($A61&lt;&gt;"",INDEX('Size (Model)'!I:I,3*(ROW()-2)+3),"")</f>
        <v>-2.1023863636363639E-2</v>
      </c>
      <c r="J61">
        <f>IF($A61&lt;&gt;"",INDEX('Size (Model)'!J:J,3*(ROW()-2)+3),"")</f>
        <v>0</v>
      </c>
      <c r="K61">
        <f>IF($A61&lt;&gt;"",INDEX('Size (Model)'!K:K,3*(ROW()-2)+3),"")</f>
        <v>0</v>
      </c>
      <c r="L61">
        <f>IF($A61&lt;&gt;"",INDEX('Size (Model)'!L:L,3*(ROW()-2)+3),"")</f>
        <v>0</v>
      </c>
      <c r="M61">
        <f>IF($A61&lt;&gt;"",INDEX('Size (Model)'!M:M,3*(ROW()-2)+3),"")</f>
        <v>6.5888377302140352E-3</v>
      </c>
      <c r="N61">
        <f>IF($A61&lt;&gt;"",INDEX('Size (Model)'!N:N,3*(ROW()-2)+3),"")</f>
        <v>0</v>
      </c>
      <c r="O61">
        <f>IF($A61&lt;&gt;"",INDEX('Size (Model)'!O:O,3*(ROW()-2)+3),"")</f>
        <v>0</v>
      </c>
      <c r="P61">
        <f>IF($A61&lt;&gt;"",INDEX('Size (Model)'!P:P,3*(ROW()-2)+3),"")</f>
        <v>2.9056404883381924E-2</v>
      </c>
      <c r="Q61">
        <f>IF($A61&lt;&gt;"",INDEX('Size (Model)'!Q:Q,3*(ROW()-2)+3),"")</f>
        <v>0</v>
      </c>
      <c r="R61">
        <f>IF($A61&lt;&gt;"",INDEX('Size (Model)'!R:R,3*(ROW()-2)+3),"")</f>
        <v>2.2359715670024226E-2</v>
      </c>
      <c r="S61">
        <f>IF($A61&lt;&gt;"",INDEX('Size (Model)'!S:S,3*(ROW()-2)+3),"")</f>
        <v>0</v>
      </c>
      <c r="T61">
        <f>IF($A61&lt;&gt;"",INDEX('Size (Model)'!T:T,3*(ROW()-2)+3),"")</f>
        <v>0</v>
      </c>
      <c r="U61">
        <f>IF($A61&lt;&gt;"",INDEX('Size (Model)'!U:U,3*(ROW()-2)+3),"")</f>
        <v>3.0523385857033045E-2</v>
      </c>
      <c r="V61">
        <f>IF($A61&lt;&gt;"",INDEX('Size (Model)'!V:V,3*(ROW()-2)+3),"")</f>
        <v>1.0027270313329792E-2</v>
      </c>
      <c r="W61">
        <f>IF($A61&lt;&gt;"",INDEX('Size (Model)'!W:W,3*(ROW()-2)+3),"")</f>
        <v>0</v>
      </c>
      <c r="X61">
        <f>IF($A61&lt;&gt;"",INDEX('Size (Model)'!X:X,3*(ROW()-2)+3),"")</f>
        <v>0</v>
      </c>
      <c r="Y61">
        <f>IF($A61&lt;&gt;"",INDEX('Size (Model)'!Y:Y,3*(ROW()-2)+3),"")</f>
        <v>0</v>
      </c>
      <c r="Z61">
        <f>IF($A61&lt;&gt;"",INDEX('Size (Model)'!Z:Z,3*(ROW()-2)+3),"")</f>
        <v>0</v>
      </c>
    </row>
    <row r="62" spans="1:26" x14ac:dyDescent="0.2">
      <c r="A62" s="13">
        <f>IF(INDEX('Size (Model)'!A:A,3*(ROW()-2)+2)&lt;&gt;"",INDEX('Size (Model)'!A:A,3*(ROW()-2)+2),"")</f>
        <v>45328</v>
      </c>
      <c r="B62">
        <f>IF($A62&lt;&gt;"",INDEX('Size (Model)'!B:B,3*(ROW()-2)+3),"")</f>
        <v>0</v>
      </c>
      <c r="C62">
        <f>IF($A62&lt;&gt;"",INDEX('Size (Model)'!C:C,3*(ROW()-2)+3),"")</f>
        <v>0</v>
      </c>
      <c r="D62">
        <f>IF($A62&lt;&gt;"",INDEX('Size (Model)'!D:D,3*(ROW()-2)+3),"")</f>
        <v>0</v>
      </c>
      <c r="E62">
        <f>IF($A62&lt;&gt;"",INDEX('Size (Model)'!E:E,3*(ROW()-2)+3),"")</f>
        <v>8.2757759273277831E-3</v>
      </c>
      <c r="F62">
        <f>IF($A62&lt;&gt;"",INDEX('Size (Model)'!F:F,3*(ROW()-2)+3),"")</f>
        <v>1.0397219162995592E-2</v>
      </c>
      <c r="G62">
        <f>IF($A62&lt;&gt;"",INDEX('Size (Model)'!G:G,3*(ROW()-2)+3),"")</f>
        <v>2.3574309884238639E-2</v>
      </c>
      <c r="H62">
        <f>IF($A62&lt;&gt;"",INDEX('Size (Model)'!H:H,3*(ROW()-2)+3),"")</f>
        <v>0</v>
      </c>
      <c r="I62">
        <f>IF($A62&lt;&gt;"",INDEX('Size (Model)'!I:I,3*(ROW()-2)+3),"")</f>
        <v>-2.7656052631578949E-2</v>
      </c>
      <c r="J62">
        <f>IF($A62&lt;&gt;"",INDEX('Size (Model)'!J:J,3*(ROW()-2)+3),"")</f>
        <v>0</v>
      </c>
      <c r="K62">
        <f>IF($A62&lt;&gt;"",INDEX('Size (Model)'!K:K,3*(ROW()-2)+3),"")</f>
        <v>0</v>
      </c>
      <c r="L62">
        <f>IF($A62&lt;&gt;"",INDEX('Size (Model)'!L:L,3*(ROW()-2)+3),"")</f>
        <v>0</v>
      </c>
      <c r="M62">
        <f>IF($A62&lt;&gt;"",INDEX('Size (Model)'!M:M,3*(ROW()-2)+3),"")</f>
        <v>6.5888377302140352E-3</v>
      </c>
      <c r="N62">
        <f>IF($A62&lt;&gt;"",INDEX('Size (Model)'!N:N,3*(ROW()-2)+3),"")</f>
        <v>0</v>
      </c>
      <c r="O62">
        <f>IF($A62&lt;&gt;"",INDEX('Size (Model)'!O:O,3*(ROW()-2)+3),"")</f>
        <v>0</v>
      </c>
      <c r="P62">
        <f>IF($A62&lt;&gt;"",INDEX('Size (Model)'!P:P,3*(ROW()-2)+3),"")</f>
        <v>2.9056404883381924E-2</v>
      </c>
      <c r="Q62">
        <f>IF($A62&lt;&gt;"",INDEX('Size (Model)'!Q:Q,3*(ROW()-2)+3),"")</f>
        <v>0</v>
      </c>
      <c r="R62">
        <f>IF($A62&lt;&gt;"",INDEX('Size (Model)'!R:R,3*(ROW()-2)+3),"")</f>
        <v>2.2359715670024226E-2</v>
      </c>
      <c r="S62">
        <f>IF($A62&lt;&gt;"",INDEX('Size (Model)'!S:S,3*(ROW()-2)+3),"")</f>
        <v>0</v>
      </c>
      <c r="T62">
        <f>IF($A62&lt;&gt;"",INDEX('Size (Model)'!T:T,3*(ROW()-2)+3),"")</f>
        <v>0</v>
      </c>
      <c r="U62">
        <f>IF($A62&lt;&gt;"",INDEX('Size (Model)'!U:U,3*(ROW()-2)+3),"")</f>
        <v>2.0430209953343704E-2</v>
      </c>
      <c r="V62">
        <f>IF($A62&lt;&gt;"",INDEX('Size (Model)'!V:V,3*(ROW()-2)+3),"")</f>
        <v>1.0027270313329792E-2</v>
      </c>
      <c r="W62">
        <f>IF($A62&lt;&gt;"",INDEX('Size (Model)'!W:W,3*(ROW()-2)+3),"")</f>
        <v>0</v>
      </c>
      <c r="X62">
        <f>IF($A62&lt;&gt;"",INDEX('Size (Model)'!X:X,3*(ROW()-2)+3),"")</f>
        <v>0</v>
      </c>
      <c r="Y62">
        <f>IF($A62&lt;&gt;"",INDEX('Size (Model)'!Y:Y,3*(ROW()-2)+3),"")</f>
        <v>0</v>
      </c>
      <c r="Z62">
        <f>IF($A62&lt;&gt;"",INDEX('Size (Model)'!Z:Z,3*(ROW()-2)+3),"")</f>
        <v>0</v>
      </c>
    </row>
    <row r="63" spans="1:26" x14ac:dyDescent="0.2">
      <c r="A63" s="13">
        <f>IF(INDEX('Size (Model)'!A:A,3*(ROW()-2)+2)&lt;&gt;"",INDEX('Size (Model)'!A:A,3*(ROW()-2)+2),"")</f>
        <v>45329</v>
      </c>
      <c r="B63">
        <f>IF($A63&lt;&gt;"",INDEX('Size (Model)'!B:B,3*(ROW()-2)+3),"")</f>
        <v>0</v>
      </c>
      <c r="C63">
        <f>IF($A63&lt;&gt;"",INDEX('Size (Model)'!C:C,3*(ROW()-2)+3),"")</f>
        <v>0</v>
      </c>
      <c r="D63">
        <f>IF($A63&lt;&gt;"",INDEX('Size (Model)'!D:D,3*(ROW()-2)+3),"")</f>
        <v>0</v>
      </c>
      <c r="E63">
        <f>IF($A63&lt;&gt;"",INDEX('Size (Model)'!E:E,3*(ROW()-2)+3),"")</f>
        <v>8.2757759273277831E-3</v>
      </c>
      <c r="F63">
        <f>IF($A63&lt;&gt;"",INDEX('Size (Model)'!F:F,3*(ROW()-2)+3),"")</f>
        <v>1.0397219162995592E-2</v>
      </c>
      <c r="G63">
        <f>IF($A63&lt;&gt;"",INDEX('Size (Model)'!G:G,3*(ROW()-2)+3),"")</f>
        <v>2.3574309884238639E-2</v>
      </c>
      <c r="H63">
        <f>IF($A63&lt;&gt;"",INDEX('Size (Model)'!H:H,3*(ROW()-2)+3),"")</f>
        <v>0</v>
      </c>
      <c r="I63">
        <f>IF($A63&lt;&gt;"",INDEX('Size (Model)'!I:I,3*(ROW()-2)+3),"")</f>
        <v>-1.8334129213483145E-2</v>
      </c>
      <c r="J63">
        <f>IF($A63&lt;&gt;"",INDEX('Size (Model)'!J:J,3*(ROW()-2)+3),"")</f>
        <v>0</v>
      </c>
      <c r="K63">
        <f>IF($A63&lt;&gt;"",INDEX('Size (Model)'!K:K,3*(ROW()-2)+3),"")</f>
        <v>0</v>
      </c>
      <c r="L63">
        <f>IF($A63&lt;&gt;"",INDEX('Size (Model)'!L:L,3*(ROW()-2)+3),"")</f>
        <v>0</v>
      </c>
      <c r="M63">
        <f>IF($A63&lt;&gt;"",INDEX('Size (Model)'!M:M,3*(ROW()-2)+3),"")</f>
        <v>6.5888377302140352E-3</v>
      </c>
      <c r="N63">
        <f>IF($A63&lt;&gt;"",INDEX('Size (Model)'!N:N,3*(ROW()-2)+3),"")</f>
        <v>0</v>
      </c>
      <c r="O63">
        <f>IF($A63&lt;&gt;"",INDEX('Size (Model)'!O:O,3*(ROW()-2)+3),"")</f>
        <v>0</v>
      </c>
      <c r="P63">
        <f>IF($A63&lt;&gt;"",INDEX('Size (Model)'!P:P,3*(ROW()-2)+3),"")</f>
        <v>2.9056404883381924E-2</v>
      </c>
      <c r="Q63">
        <f>IF($A63&lt;&gt;"",INDEX('Size (Model)'!Q:Q,3*(ROW()-2)+3),"")</f>
        <v>0</v>
      </c>
      <c r="R63">
        <f>IF($A63&lt;&gt;"",INDEX('Size (Model)'!R:R,3*(ROW()-2)+3),"")</f>
        <v>2.2359715670024226E-2</v>
      </c>
      <c r="S63">
        <f>IF($A63&lt;&gt;"",INDEX('Size (Model)'!S:S,3*(ROW()-2)+3),"")</f>
        <v>0</v>
      </c>
      <c r="T63">
        <f>IF($A63&lt;&gt;"",INDEX('Size (Model)'!T:T,3*(ROW()-2)+3),"")</f>
        <v>0</v>
      </c>
      <c r="U63">
        <f>IF($A63&lt;&gt;"",INDEX('Size (Model)'!U:U,3*(ROW()-2)+3),"")</f>
        <v>2.0430209953343704E-2</v>
      </c>
      <c r="V63">
        <f>IF($A63&lt;&gt;"",INDEX('Size (Model)'!V:V,3*(ROW()-2)+3),"")</f>
        <v>2.9417239436619717E-2</v>
      </c>
      <c r="W63">
        <f>IF($A63&lt;&gt;"",INDEX('Size (Model)'!W:W,3*(ROW()-2)+3),"")</f>
        <v>0</v>
      </c>
      <c r="X63">
        <f>IF($A63&lt;&gt;"",INDEX('Size (Model)'!X:X,3*(ROW()-2)+3),"")</f>
        <v>0</v>
      </c>
      <c r="Y63">
        <f>IF($A63&lt;&gt;"",INDEX('Size (Model)'!Y:Y,3*(ROW()-2)+3),"")</f>
        <v>0</v>
      </c>
      <c r="Z63">
        <f>IF($A63&lt;&gt;"",INDEX('Size (Model)'!Z:Z,3*(ROW()-2)+3),"")</f>
        <v>0</v>
      </c>
    </row>
    <row r="64" spans="1:26" x14ac:dyDescent="0.2">
      <c r="A64" s="13">
        <f>IF(INDEX('Size (Model)'!A:A,3*(ROW()-2)+2)&lt;&gt;"",INDEX('Size (Model)'!A:A,3*(ROW()-2)+2),"")</f>
        <v>45330</v>
      </c>
      <c r="B64">
        <f>IF($A64&lt;&gt;"",INDEX('Size (Model)'!B:B,3*(ROW()-2)+3),"")</f>
        <v>0</v>
      </c>
      <c r="C64">
        <f>IF($A64&lt;&gt;"",INDEX('Size (Model)'!C:C,3*(ROW()-2)+3),"")</f>
        <v>0</v>
      </c>
      <c r="D64">
        <f>IF($A64&lt;&gt;"",INDEX('Size (Model)'!D:D,3*(ROW()-2)+3),"")</f>
        <v>0</v>
      </c>
      <c r="E64">
        <f>IF($A64&lt;&gt;"",INDEX('Size (Model)'!E:E,3*(ROW()-2)+3),"")</f>
        <v>8.2757759273277831E-3</v>
      </c>
      <c r="F64">
        <f>IF($A64&lt;&gt;"",INDEX('Size (Model)'!F:F,3*(ROW()-2)+3),"")</f>
        <v>1.0397219162995592E-2</v>
      </c>
      <c r="G64">
        <f>IF($A64&lt;&gt;"",INDEX('Size (Model)'!G:G,3*(ROW()-2)+3),"")</f>
        <v>2.3574309884238639E-2</v>
      </c>
      <c r="H64">
        <f>IF($A64&lt;&gt;"",INDEX('Size (Model)'!H:H,3*(ROW()-2)+3),"")</f>
        <v>0</v>
      </c>
      <c r="I64">
        <f>IF($A64&lt;&gt;"",INDEX('Size (Model)'!I:I,3*(ROW()-2)+3),"")</f>
        <v>-2.7258710526315785E-2</v>
      </c>
      <c r="J64">
        <f>IF($A64&lt;&gt;"",INDEX('Size (Model)'!J:J,3*(ROW()-2)+3),"")</f>
        <v>0</v>
      </c>
      <c r="K64">
        <f>IF($A64&lt;&gt;"",INDEX('Size (Model)'!K:K,3*(ROW()-2)+3),"")</f>
        <v>0</v>
      </c>
      <c r="L64">
        <f>IF($A64&lt;&gt;"",INDEX('Size (Model)'!L:L,3*(ROW()-2)+3),"")</f>
        <v>0</v>
      </c>
      <c r="M64">
        <f>IF($A64&lt;&gt;"",INDEX('Size (Model)'!M:M,3*(ROW()-2)+3),"")</f>
        <v>6.5888377302140352E-3</v>
      </c>
      <c r="N64">
        <f>IF($A64&lt;&gt;"",INDEX('Size (Model)'!N:N,3*(ROW()-2)+3),"")</f>
        <v>0</v>
      </c>
      <c r="O64">
        <f>IF($A64&lt;&gt;"",INDEX('Size (Model)'!O:O,3*(ROW()-2)+3),"")</f>
        <v>0</v>
      </c>
      <c r="P64">
        <f>IF($A64&lt;&gt;"",INDEX('Size (Model)'!P:P,3*(ROW()-2)+3),"")</f>
        <v>0</v>
      </c>
      <c r="Q64">
        <f>IF($A64&lt;&gt;"",INDEX('Size (Model)'!Q:Q,3*(ROW()-2)+3),"")</f>
        <v>0</v>
      </c>
      <c r="R64">
        <f>IF($A64&lt;&gt;"",INDEX('Size (Model)'!R:R,3*(ROW()-2)+3),"")</f>
        <v>2.2359715670024226E-2</v>
      </c>
      <c r="S64">
        <f>IF($A64&lt;&gt;"",INDEX('Size (Model)'!S:S,3*(ROW()-2)+3),"")</f>
        <v>0</v>
      </c>
      <c r="T64">
        <f>IF($A64&lt;&gt;"",INDEX('Size (Model)'!T:T,3*(ROW()-2)+3),"")</f>
        <v>1.6184859374999999E-2</v>
      </c>
      <c r="U64">
        <f>IF($A64&lt;&gt;"",INDEX('Size (Model)'!U:U,3*(ROW()-2)+3),"")</f>
        <v>2.0430209953343704E-2</v>
      </c>
      <c r="V64">
        <f>IF($A64&lt;&gt;"",INDEX('Size (Model)'!V:V,3*(ROW()-2)+3),"")</f>
        <v>4.4266282051282045E-2</v>
      </c>
      <c r="W64">
        <f>IF($A64&lt;&gt;"",INDEX('Size (Model)'!W:W,3*(ROW()-2)+3),"")</f>
        <v>0</v>
      </c>
      <c r="X64">
        <f>IF($A64&lt;&gt;"",INDEX('Size (Model)'!X:X,3*(ROW()-2)+3),"")</f>
        <v>0</v>
      </c>
      <c r="Y64">
        <f>IF($A64&lt;&gt;"",INDEX('Size (Model)'!Y:Y,3*(ROW()-2)+3),"")</f>
        <v>0</v>
      </c>
      <c r="Z64">
        <f>IF($A64&lt;&gt;"",INDEX('Size (Model)'!Z:Z,3*(ROW()-2)+3),"")</f>
        <v>0</v>
      </c>
    </row>
    <row r="65" spans="1:26" x14ac:dyDescent="0.2">
      <c r="A65" s="13">
        <f>IF(INDEX('Size (Model)'!A:A,3*(ROW()-2)+2)&lt;&gt;"",INDEX('Size (Model)'!A:A,3*(ROW()-2)+2),"")</f>
        <v>45331</v>
      </c>
      <c r="B65">
        <f>IF($A65&lt;&gt;"",INDEX('Size (Model)'!B:B,3*(ROW()-2)+3),"")</f>
        <v>0</v>
      </c>
      <c r="C65">
        <f>IF($A65&lt;&gt;"",INDEX('Size (Model)'!C:C,3*(ROW()-2)+3),"")</f>
        <v>0</v>
      </c>
      <c r="D65">
        <f>IF($A65&lt;&gt;"",INDEX('Size (Model)'!D:D,3*(ROW()-2)+3),"")</f>
        <v>-1.6078959923664118E-2</v>
      </c>
      <c r="E65">
        <f>IF($A65&lt;&gt;"",INDEX('Size (Model)'!E:E,3*(ROW()-2)+3),"")</f>
        <v>8.2757759273277831E-3</v>
      </c>
      <c r="F65">
        <f>IF($A65&lt;&gt;"",INDEX('Size (Model)'!F:F,3*(ROW()-2)+3),"")</f>
        <v>1.0397219162995592E-2</v>
      </c>
      <c r="G65">
        <f>IF($A65&lt;&gt;"",INDEX('Size (Model)'!G:G,3*(ROW()-2)+3),"")</f>
        <v>2.3574309884238639E-2</v>
      </c>
      <c r="H65">
        <f>IF($A65&lt;&gt;"",INDEX('Size (Model)'!H:H,3*(ROW()-2)+3),"")</f>
        <v>0</v>
      </c>
      <c r="I65">
        <f>IF($A65&lt;&gt;"",INDEX('Size (Model)'!I:I,3*(ROW()-2)+3),"")</f>
        <v>-1.7750087780898871E-2</v>
      </c>
      <c r="J65">
        <f>IF($A65&lt;&gt;"",INDEX('Size (Model)'!J:J,3*(ROW()-2)+3),"")</f>
        <v>6.2907229965156785E-3</v>
      </c>
      <c r="K65">
        <f>IF($A65&lt;&gt;"",INDEX('Size (Model)'!K:K,3*(ROW()-2)+3),"")</f>
        <v>0</v>
      </c>
      <c r="L65">
        <f>IF($A65&lt;&gt;"",INDEX('Size (Model)'!L:L,3*(ROW()-2)+3),"")</f>
        <v>0</v>
      </c>
      <c r="M65">
        <f>IF($A65&lt;&gt;"",INDEX('Size (Model)'!M:M,3*(ROW()-2)+3),"")</f>
        <v>6.5888377302140352E-3</v>
      </c>
      <c r="N65">
        <f>IF($A65&lt;&gt;"",INDEX('Size (Model)'!N:N,3*(ROW()-2)+3),"")</f>
        <v>0</v>
      </c>
      <c r="O65">
        <f>IF($A65&lt;&gt;"",INDEX('Size (Model)'!O:O,3*(ROW()-2)+3),"")</f>
        <v>0</v>
      </c>
      <c r="P65">
        <f>IF($A65&lt;&gt;"",INDEX('Size (Model)'!P:P,3*(ROW()-2)+3),"")</f>
        <v>0</v>
      </c>
      <c r="Q65">
        <f>IF($A65&lt;&gt;"",INDEX('Size (Model)'!Q:Q,3*(ROW()-2)+3),"")</f>
        <v>0</v>
      </c>
      <c r="R65">
        <f>IF($A65&lt;&gt;"",INDEX('Size (Model)'!R:R,3*(ROW()-2)+3),"")</f>
        <v>2.2359715670024226E-2</v>
      </c>
      <c r="S65">
        <f>IF($A65&lt;&gt;"",INDEX('Size (Model)'!S:S,3*(ROW()-2)+3),"")</f>
        <v>0</v>
      </c>
      <c r="T65">
        <f>IF($A65&lt;&gt;"",INDEX('Size (Model)'!T:T,3*(ROW()-2)+3),"")</f>
        <v>0</v>
      </c>
      <c r="U65">
        <f>IF($A65&lt;&gt;"",INDEX('Size (Model)'!U:U,3*(ROW()-2)+3),"")</f>
        <v>2.0430209953343704E-2</v>
      </c>
      <c r="V65">
        <f>IF($A65&lt;&gt;"",INDEX('Size (Model)'!V:V,3*(ROW()-2)+3),"")</f>
        <v>4.4266282051282045E-2</v>
      </c>
      <c r="W65">
        <f>IF($A65&lt;&gt;"",INDEX('Size (Model)'!W:W,3*(ROW()-2)+3),"")</f>
        <v>0</v>
      </c>
      <c r="X65">
        <f>IF($A65&lt;&gt;"",INDEX('Size (Model)'!X:X,3*(ROW()-2)+3),"")</f>
        <v>0</v>
      </c>
      <c r="Y65">
        <f>IF($A65&lt;&gt;"",INDEX('Size (Model)'!Y:Y,3*(ROW()-2)+3),"")</f>
        <v>0</v>
      </c>
      <c r="Z65">
        <f>IF($A65&lt;&gt;"",INDEX('Size (Model)'!Z:Z,3*(ROW()-2)+3),"")</f>
        <v>0</v>
      </c>
    </row>
    <row r="66" spans="1:26" x14ac:dyDescent="0.2">
      <c r="A66" s="13">
        <f>IF(INDEX('Size (Model)'!A:A,3*(ROW()-2)+2)&lt;&gt;"",INDEX('Size (Model)'!A:A,3*(ROW()-2)+2),"")</f>
        <v>45334</v>
      </c>
      <c r="B66">
        <f>IF($A66&lt;&gt;"",INDEX('Size (Model)'!B:B,3*(ROW()-2)+3),"")</f>
        <v>0</v>
      </c>
      <c r="C66">
        <f>IF($A66&lt;&gt;"",INDEX('Size (Model)'!C:C,3*(ROW()-2)+3),"")</f>
        <v>0</v>
      </c>
      <c r="D66">
        <f>IF($A66&lt;&gt;"",INDEX('Size (Model)'!D:D,3*(ROW()-2)+3),"")</f>
        <v>0</v>
      </c>
      <c r="E66">
        <f>IF($A66&lt;&gt;"",INDEX('Size (Model)'!E:E,3*(ROW()-2)+3),"")</f>
        <v>8.2757759273277831E-3</v>
      </c>
      <c r="F66">
        <f>IF($A66&lt;&gt;"",INDEX('Size (Model)'!F:F,3*(ROW()-2)+3),"")</f>
        <v>1.0397219162995592E-2</v>
      </c>
      <c r="G66">
        <f>IF($A66&lt;&gt;"",INDEX('Size (Model)'!G:G,3*(ROW()-2)+3),"")</f>
        <v>2.3574309884238639E-2</v>
      </c>
      <c r="H66">
        <f>IF($A66&lt;&gt;"",INDEX('Size (Model)'!H:H,3*(ROW()-2)+3),"")</f>
        <v>0</v>
      </c>
      <c r="I66">
        <f>IF($A66&lt;&gt;"",INDEX('Size (Model)'!I:I,3*(ROW()-2)+3),"")</f>
        <v>-2.8877639632746747E-2</v>
      </c>
      <c r="J66">
        <f>IF($A66&lt;&gt;"",INDEX('Size (Model)'!J:J,3*(ROW()-2)+3),"")</f>
        <v>0</v>
      </c>
      <c r="K66">
        <f>IF($A66&lt;&gt;"",INDEX('Size (Model)'!K:K,3*(ROW()-2)+3),"")</f>
        <v>2.6224127149557058E-2</v>
      </c>
      <c r="L66">
        <f>IF($A66&lt;&gt;"",INDEX('Size (Model)'!L:L,3*(ROW()-2)+3),"")</f>
        <v>0</v>
      </c>
      <c r="M66">
        <f>IF($A66&lt;&gt;"",INDEX('Size (Model)'!M:M,3*(ROW()-2)+3),"")</f>
        <v>6.5888377302140352E-3</v>
      </c>
      <c r="N66">
        <f>IF($A66&lt;&gt;"",INDEX('Size (Model)'!N:N,3*(ROW()-2)+3),"")</f>
        <v>0</v>
      </c>
      <c r="O66">
        <f>IF($A66&lt;&gt;"",INDEX('Size (Model)'!O:O,3*(ROW()-2)+3),"")</f>
        <v>0</v>
      </c>
      <c r="P66">
        <f>IF($A66&lt;&gt;"",INDEX('Size (Model)'!P:P,3*(ROW()-2)+3),"")</f>
        <v>0</v>
      </c>
      <c r="Q66">
        <f>IF($A66&lt;&gt;"",INDEX('Size (Model)'!Q:Q,3*(ROW()-2)+3),"")</f>
        <v>0</v>
      </c>
      <c r="R66">
        <f>IF($A66&lt;&gt;"",INDEX('Size (Model)'!R:R,3*(ROW()-2)+3),"")</f>
        <v>2.2359715670024226E-2</v>
      </c>
      <c r="S66">
        <f>IF($A66&lt;&gt;"",INDEX('Size (Model)'!S:S,3*(ROW()-2)+3),"")</f>
        <v>0</v>
      </c>
      <c r="T66">
        <f>IF($A66&lt;&gt;"",INDEX('Size (Model)'!T:T,3*(ROW()-2)+3),"")</f>
        <v>0</v>
      </c>
      <c r="U66">
        <f>IF($A66&lt;&gt;"",INDEX('Size (Model)'!U:U,3*(ROW()-2)+3),"")</f>
        <v>2.0430209953343704E-2</v>
      </c>
      <c r="V66">
        <f>IF($A66&lt;&gt;"",INDEX('Size (Model)'!V:V,3*(ROW()-2)+3),"")</f>
        <v>4.4266282051282045E-2</v>
      </c>
      <c r="W66">
        <f>IF($A66&lt;&gt;"",INDEX('Size (Model)'!W:W,3*(ROW()-2)+3),"")</f>
        <v>0</v>
      </c>
      <c r="X66">
        <f>IF($A66&lt;&gt;"",INDEX('Size (Model)'!X:X,3*(ROW()-2)+3),"")</f>
        <v>0</v>
      </c>
      <c r="Y66">
        <f>IF($A66&lt;&gt;"",INDEX('Size (Model)'!Y:Y,3*(ROW()-2)+3),"")</f>
        <v>0</v>
      </c>
      <c r="Z66">
        <f>IF($A66&lt;&gt;"",INDEX('Size (Model)'!Z:Z,3*(ROW()-2)+3),"")</f>
        <v>0</v>
      </c>
    </row>
    <row r="67" spans="1:26" x14ac:dyDescent="0.2">
      <c r="A67" s="13">
        <f>IF(INDEX('Size (Model)'!A:A,3*(ROW()-2)+2)&lt;&gt;"",INDEX('Size (Model)'!A:A,3*(ROW()-2)+2),"")</f>
        <v>45335</v>
      </c>
      <c r="B67">
        <f>IF($A67&lt;&gt;"",INDEX('Size (Model)'!B:B,3*(ROW()-2)+3),"")</f>
        <v>0</v>
      </c>
      <c r="C67">
        <f>IF($A67&lt;&gt;"",INDEX('Size (Model)'!C:C,3*(ROW()-2)+3),"")</f>
        <v>0</v>
      </c>
      <c r="D67">
        <f>IF($A67&lt;&gt;"",INDEX('Size (Model)'!D:D,3*(ROW()-2)+3),"")</f>
        <v>0</v>
      </c>
      <c r="E67">
        <f>IF($A67&lt;&gt;"",INDEX('Size (Model)'!E:E,3*(ROW()-2)+3),"")</f>
        <v>8.2757759273277831E-3</v>
      </c>
      <c r="F67">
        <f>IF($A67&lt;&gt;"",INDEX('Size (Model)'!F:F,3*(ROW()-2)+3),"")</f>
        <v>1.0397219162995592E-2</v>
      </c>
      <c r="G67">
        <f>IF($A67&lt;&gt;"",INDEX('Size (Model)'!G:G,3*(ROW()-2)+3),"")</f>
        <v>2.3574309884238639E-2</v>
      </c>
      <c r="H67">
        <f>IF($A67&lt;&gt;"",INDEX('Size (Model)'!H:H,3*(ROW()-2)+3),"")</f>
        <v>0</v>
      </c>
      <c r="I67">
        <f>IF($A67&lt;&gt;"",INDEX('Size (Model)'!I:I,3*(ROW()-2)+3),"")</f>
        <v>-1.9605774536854553E-2</v>
      </c>
      <c r="J67">
        <f>IF($A67&lt;&gt;"",INDEX('Size (Model)'!J:J,3*(ROW()-2)+3),"")</f>
        <v>0</v>
      </c>
      <c r="K67">
        <f>IF($A67&lt;&gt;"",INDEX('Size (Model)'!K:K,3*(ROW()-2)+3),"")</f>
        <v>2.6224127149557058E-2</v>
      </c>
      <c r="L67">
        <f>IF($A67&lt;&gt;"",INDEX('Size (Model)'!L:L,3*(ROW()-2)+3),"")</f>
        <v>0</v>
      </c>
      <c r="M67">
        <f>IF($A67&lt;&gt;"",INDEX('Size (Model)'!M:M,3*(ROW()-2)+3),"")</f>
        <v>6.5888377302140352E-3</v>
      </c>
      <c r="N67">
        <f>IF($A67&lt;&gt;"",INDEX('Size (Model)'!N:N,3*(ROW()-2)+3),"")</f>
        <v>0</v>
      </c>
      <c r="O67">
        <f>IF($A67&lt;&gt;"",INDEX('Size (Model)'!O:O,3*(ROW()-2)+3),"")</f>
        <v>0</v>
      </c>
      <c r="P67">
        <f>IF($A67&lt;&gt;"",INDEX('Size (Model)'!P:P,3*(ROW()-2)+3),"")</f>
        <v>0</v>
      </c>
      <c r="Q67">
        <f>IF($A67&lt;&gt;"",INDEX('Size (Model)'!Q:Q,3*(ROW()-2)+3),"")</f>
        <v>0</v>
      </c>
      <c r="R67">
        <f>IF($A67&lt;&gt;"",INDEX('Size (Model)'!R:R,3*(ROW()-2)+3),"")</f>
        <v>2.2359715670024226E-2</v>
      </c>
      <c r="S67">
        <f>IF($A67&lt;&gt;"",INDEX('Size (Model)'!S:S,3*(ROW()-2)+3),"")</f>
        <v>0</v>
      </c>
      <c r="T67">
        <f>IF($A67&lt;&gt;"",INDEX('Size (Model)'!T:T,3*(ROW()-2)+3),"")</f>
        <v>0</v>
      </c>
      <c r="U67">
        <f>IF($A67&lt;&gt;"",INDEX('Size (Model)'!U:U,3*(ROW()-2)+3),"")</f>
        <v>2.0430209953343704E-2</v>
      </c>
      <c r="V67">
        <f>IF($A67&lt;&gt;"",INDEX('Size (Model)'!V:V,3*(ROW()-2)+3),"")</f>
        <v>4.4266282051282045E-2</v>
      </c>
      <c r="W67">
        <f>IF($A67&lt;&gt;"",INDEX('Size (Model)'!W:W,3*(ROW()-2)+3),"")</f>
        <v>0</v>
      </c>
      <c r="X67">
        <f>IF($A67&lt;&gt;"",INDEX('Size (Model)'!X:X,3*(ROW()-2)+3),"")</f>
        <v>0</v>
      </c>
      <c r="Y67">
        <f>IF($A67&lt;&gt;"",INDEX('Size (Model)'!Y:Y,3*(ROW()-2)+3),"")</f>
        <v>0</v>
      </c>
      <c r="Z67">
        <f>IF($A67&lt;&gt;"",INDEX('Size (Model)'!Z:Z,3*(ROW()-2)+3),"")</f>
        <v>0</v>
      </c>
    </row>
    <row r="68" spans="1:26" x14ac:dyDescent="0.2">
      <c r="A68" s="13">
        <f>IF(INDEX('Size (Model)'!A:A,3*(ROW()-2)+2)&lt;&gt;"",INDEX('Size (Model)'!A:A,3*(ROW()-2)+2),"")</f>
        <v>45336</v>
      </c>
      <c r="B68">
        <f>IF($A68&lt;&gt;"",INDEX('Size (Model)'!B:B,3*(ROW()-2)+3),"")</f>
        <v>0</v>
      </c>
      <c r="C68">
        <f>IF($A68&lt;&gt;"",INDEX('Size (Model)'!C:C,3*(ROW()-2)+3),"")</f>
        <v>0</v>
      </c>
      <c r="D68">
        <f>IF($A68&lt;&gt;"",INDEX('Size (Model)'!D:D,3*(ROW()-2)+3),"")</f>
        <v>0</v>
      </c>
      <c r="E68">
        <f>IF($A68&lt;&gt;"",INDEX('Size (Model)'!E:E,3*(ROW()-2)+3),"")</f>
        <v>8.2757759273277831E-3</v>
      </c>
      <c r="F68">
        <f>IF($A68&lt;&gt;"",INDEX('Size (Model)'!F:F,3*(ROW()-2)+3),"")</f>
        <v>1.0397219162995592E-2</v>
      </c>
      <c r="G68">
        <f>IF($A68&lt;&gt;"",INDEX('Size (Model)'!G:G,3*(ROW()-2)+3),"")</f>
        <v>2.3574309884238639E-2</v>
      </c>
      <c r="H68">
        <f>IF($A68&lt;&gt;"",INDEX('Size (Model)'!H:H,3*(ROW()-2)+3),"")</f>
        <v>0</v>
      </c>
      <c r="I68">
        <f>IF($A68&lt;&gt;"",INDEX('Size (Model)'!I:I,3*(ROW()-2)+3),"")</f>
        <v>-2.9142983490566033E-2</v>
      </c>
      <c r="J68">
        <f>IF($A68&lt;&gt;"",INDEX('Size (Model)'!J:J,3*(ROW()-2)+3),"")</f>
        <v>0</v>
      </c>
      <c r="K68">
        <f>IF($A68&lt;&gt;"",INDEX('Size (Model)'!K:K,3*(ROW()-2)+3),"")</f>
        <v>2.6224127149557058E-2</v>
      </c>
      <c r="L68">
        <f>IF($A68&lt;&gt;"",INDEX('Size (Model)'!L:L,3*(ROW()-2)+3),"")</f>
        <v>0</v>
      </c>
      <c r="M68">
        <f>IF($A68&lt;&gt;"",INDEX('Size (Model)'!M:M,3*(ROW()-2)+3),"")</f>
        <v>6.5888377302140352E-3</v>
      </c>
      <c r="N68">
        <f>IF($A68&lt;&gt;"",INDEX('Size (Model)'!N:N,3*(ROW()-2)+3),"")</f>
        <v>0</v>
      </c>
      <c r="O68">
        <f>IF($A68&lt;&gt;"",INDEX('Size (Model)'!O:O,3*(ROW()-2)+3),"")</f>
        <v>0</v>
      </c>
      <c r="P68">
        <f>IF($A68&lt;&gt;"",INDEX('Size (Model)'!P:P,3*(ROW()-2)+3),"")</f>
        <v>0</v>
      </c>
      <c r="Q68">
        <f>IF($A68&lt;&gt;"",INDEX('Size (Model)'!Q:Q,3*(ROW()-2)+3),"")</f>
        <v>0</v>
      </c>
      <c r="R68">
        <f>IF($A68&lt;&gt;"",INDEX('Size (Model)'!R:R,3*(ROW()-2)+3),"")</f>
        <v>2.2359715670024226E-2</v>
      </c>
      <c r="S68">
        <f>IF($A68&lt;&gt;"",INDEX('Size (Model)'!S:S,3*(ROW()-2)+3),"")</f>
        <v>0</v>
      </c>
      <c r="T68">
        <f>IF($A68&lt;&gt;"",INDEX('Size (Model)'!T:T,3*(ROW()-2)+3),"")</f>
        <v>0</v>
      </c>
      <c r="U68">
        <f>IF($A68&lt;&gt;"",INDEX('Size (Model)'!U:U,3*(ROW()-2)+3),"")</f>
        <v>2.0430209953343704E-2</v>
      </c>
      <c r="V68">
        <f>IF($A68&lt;&gt;"",INDEX('Size (Model)'!V:V,3*(ROW()-2)+3),"")</f>
        <v>4.4266282051282045E-2</v>
      </c>
      <c r="W68">
        <f>IF($A68&lt;&gt;"",INDEX('Size (Model)'!W:W,3*(ROW()-2)+3),"")</f>
        <v>0</v>
      </c>
      <c r="X68">
        <f>IF($A68&lt;&gt;"",INDEX('Size (Model)'!X:X,3*(ROW()-2)+3),"")</f>
        <v>0</v>
      </c>
      <c r="Y68">
        <f>IF($A68&lt;&gt;"",INDEX('Size (Model)'!Y:Y,3*(ROW()-2)+3),"")</f>
        <v>0</v>
      </c>
      <c r="Z68">
        <f>IF($A68&lt;&gt;"",INDEX('Size (Model)'!Z:Z,3*(ROW()-2)+3),"")</f>
        <v>0</v>
      </c>
    </row>
    <row r="69" spans="1:26" x14ac:dyDescent="0.2">
      <c r="A69" s="13">
        <f>IF(INDEX('Size (Model)'!A:A,3*(ROW()-2)+2)&lt;&gt;"",INDEX('Size (Model)'!A:A,3*(ROW()-2)+2),"")</f>
        <v>45337</v>
      </c>
      <c r="B69">
        <f>IF($A69&lt;&gt;"",INDEX('Size (Model)'!B:B,3*(ROW()-2)+3),"")</f>
        <v>0</v>
      </c>
      <c r="C69">
        <f>IF($A69&lt;&gt;"",INDEX('Size (Model)'!C:C,3*(ROW()-2)+3),"")</f>
        <v>0</v>
      </c>
      <c r="D69">
        <f>IF($A69&lt;&gt;"",INDEX('Size (Model)'!D:D,3*(ROW()-2)+3),"")</f>
        <v>0</v>
      </c>
      <c r="E69">
        <f>IF($A69&lt;&gt;"",INDEX('Size (Model)'!E:E,3*(ROW()-2)+3),"")</f>
        <v>4.392626280466265E-3</v>
      </c>
      <c r="F69">
        <f>IF($A69&lt;&gt;"",INDEX('Size (Model)'!F:F,3*(ROW()-2)+3),"")</f>
        <v>1.0397219162995592E-2</v>
      </c>
      <c r="G69">
        <f>IF($A69&lt;&gt;"",INDEX('Size (Model)'!G:G,3*(ROW()-2)+3),"")</f>
        <v>2.3574309884238639E-2</v>
      </c>
      <c r="H69">
        <f>IF($A69&lt;&gt;"",INDEX('Size (Model)'!H:H,3*(ROW()-2)+3),"")</f>
        <v>0</v>
      </c>
      <c r="I69">
        <f>IF($A69&lt;&gt;"",INDEX('Size (Model)'!I:I,3*(ROW()-2)+3),"")</f>
        <v>-1.7392342657342654E-2</v>
      </c>
      <c r="J69">
        <f>IF($A69&lt;&gt;"",INDEX('Size (Model)'!J:J,3*(ROW()-2)+3),"")</f>
        <v>0</v>
      </c>
      <c r="K69">
        <f>IF($A69&lt;&gt;"",INDEX('Size (Model)'!K:K,3*(ROW()-2)+3),"")</f>
        <v>0</v>
      </c>
      <c r="L69">
        <f>IF($A69&lt;&gt;"",INDEX('Size (Model)'!L:L,3*(ROW()-2)+3),"")</f>
        <v>0</v>
      </c>
      <c r="M69">
        <f>IF($A69&lt;&gt;"",INDEX('Size (Model)'!M:M,3*(ROW()-2)+3),"")</f>
        <v>6.5888377302140352E-3</v>
      </c>
      <c r="N69">
        <f>IF($A69&lt;&gt;"",INDEX('Size (Model)'!N:N,3*(ROW()-2)+3),"")</f>
        <v>0</v>
      </c>
      <c r="O69">
        <f>IF($A69&lt;&gt;"",INDEX('Size (Model)'!O:O,3*(ROW()-2)+3),"")</f>
        <v>0</v>
      </c>
      <c r="P69">
        <f>IF($A69&lt;&gt;"",INDEX('Size (Model)'!P:P,3*(ROW()-2)+3),"")</f>
        <v>0</v>
      </c>
      <c r="Q69">
        <f>IF($A69&lt;&gt;"",INDEX('Size (Model)'!Q:Q,3*(ROW()-2)+3),"")</f>
        <v>0</v>
      </c>
      <c r="R69">
        <f>IF($A69&lt;&gt;"",INDEX('Size (Model)'!R:R,3*(ROW()-2)+3),"")</f>
        <v>2.2359715670024226E-2</v>
      </c>
      <c r="S69">
        <f>IF($A69&lt;&gt;"",INDEX('Size (Model)'!S:S,3*(ROW()-2)+3),"")</f>
        <v>0</v>
      </c>
      <c r="T69">
        <f>IF($A69&lt;&gt;"",INDEX('Size (Model)'!T:T,3*(ROW()-2)+3),"")</f>
        <v>1.6025161082474221E-2</v>
      </c>
      <c r="U69">
        <f>IF($A69&lt;&gt;"",INDEX('Size (Model)'!U:U,3*(ROW()-2)+3),"")</f>
        <v>2.0430209953343704E-2</v>
      </c>
      <c r="V69">
        <f>IF($A69&lt;&gt;"",INDEX('Size (Model)'!V:V,3*(ROW()-2)+3),"")</f>
        <v>4.4266282051282045E-2</v>
      </c>
      <c r="W69">
        <f>IF($A69&lt;&gt;"",INDEX('Size (Model)'!W:W,3*(ROW()-2)+3),"")</f>
        <v>0</v>
      </c>
      <c r="X69">
        <f>IF($A69&lt;&gt;"",INDEX('Size (Model)'!X:X,3*(ROW()-2)+3),"")</f>
        <v>0</v>
      </c>
      <c r="Y69">
        <f>IF($A69&lt;&gt;"",INDEX('Size (Model)'!Y:Y,3*(ROW()-2)+3),"")</f>
        <v>0</v>
      </c>
      <c r="Z69">
        <f>IF($A69&lt;&gt;"",INDEX('Size (Model)'!Z:Z,3*(ROW()-2)+3),"")</f>
        <v>0</v>
      </c>
    </row>
    <row r="70" spans="1:26" x14ac:dyDescent="0.2">
      <c r="A70" s="13">
        <f>IF(INDEX('Size (Model)'!A:A,3*(ROW()-2)+2)&lt;&gt;"",INDEX('Size (Model)'!A:A,3*(ROW()-2)+2),"")</f>
        <v>45338</v>
      </c>
      <c r="B70">
        <f>IF($A70&lt;&gt;"",INDEX('Size (Model)'!B:B,3*(ROW()-2)+3),"")</f>
        <v>0</v>
      </c>
      <c r="C70">
        <f>IF($A70&lt;&gt;"",INDEX('Size (Model)'!C:C,3*(ROW()-2)+3),"")</f>
        <v>0</v>
      </c>
      <c r="D70">
        <f>IF($A70&lt;&gt;"",INDEX('Size (Model)'!D:D,3*(ROW()-2)+3),"")</f>
        <v>0</v>
      </c>
      <c r="E70">
        <f>IF($A70&lt;&gt;"",INDEX('Size (Model)'!E:E,3*(ROW()-2)+3),"")</f>
        <v>4.392626280466265E-3</v>
      </c>
      <c r="F70">
        <f>IF($A70&lt;&gt;"",INDEX('Size (Model)'!F:F,3*(ROW()-2)+3),"")</f>
        <v>1.0397219162995592E-2</v>
      </c>
      <c r="G70">
        <f>IF($A70&lt;&gt;"",INDEX('Size (Model)'!G:G,3*(ROW()-2)+3),"")</f>
        <v>2.3574309884238639E-2</v>
      </c>
      <c r="H70">
        <f>IF($A70&lt;&gt;"",INDEX('Size (Model)'!H:H,3*(ROW()-2)+3),"")</f>
        <v>0</v>
      </c>
      <c r="I70">
        <f>IF($A70&lt;&gt;"",INDEX('Size (Model)'!I:I,3*(ROW()-2)+3),"")</f>
        <v>-1.7392342657342654E-2</v>
      </c>
      <c r="J70">
        <f>IF($A70&lt;&gt;"",INDEX('Size (Model)'!J:J,3*(ROW()-2)+3),"")</f>
        <v>0</v>
      </c>
      <c r="K70">
        <f>IF($A70&lt;&gt;"",INDEX('Size (Model)'!K:K,3*(ROW()-2)+3),"")</f>
        <v>0</v>
      </c>
      <c r="L70">
        <f>IF($A70&lt;&gt;"",INDEX('Size (Model)'!L:L,3*(ROW()-2)+3),"")</f>
        <v>0</v>
      </c>
      <c r="M70">
        <f>IF($A70&lt;&gt;"",INDEX('Size (Model)'!M:M,3*(ROW()-2)+3),"")</f>
        <v>6.5888377302140352E-3</v>
      </c>
      <c r="N70">
        <f>IF($A70&lt;&gt;"",INDEX('Size (Model)'!N:N,3*(ROW()-2)+3),"")</f>
        <v>0</v>
      </c>
      <c r="O70">
        <f>IF($A70&lt;&gt;"",INDEX('Size (Model)'!O:O,3*(ROW()-2)+3),"")</f>
        <v>0</v>
      </c>
      <c r="P70">
        <f>IF($A70&lt;&gt;"",INDEX('Size (Model)'!P:P,3*(ROW()-2)+3),"")</f>
        <v>0</v>
      </c>
      <c r="Q70">
        <f>IF($A70&lt;&gt;"",INDEX('Size (Model)'!Q:Q,3*(ROW()-2)+3),"")</f>
        <v>0</v>
      </c>
      <c r="R70">
        <f>IF($A70&lt;&gt;"",INDEX('Size (Model)'!R:R,3*(ROW()-2)+3),"")</f>
        <v>2.2359715670024226E-2</v>
      </c>
      <c r="S70">
        <f>IF($A70&lt;&gt;"",INDEX('Size (Model)'!S:S,3*(ROW()-2)+3),"")</f>
        <v>0</v>
      </c>
      <c r="T70">
        <f>IF($A70&lt;&gt;"",INDEX('Size (Model)'!T:T,3*(ROW()-2)+3),"")</f>
        <v>3.1708441558441561E-2</v>
      </c>
      <c r="U70">
        <f>IF($A70&lt;&gt;"",INDEX('Size (Model)'!U:U,3*(ROW()-2)+3),"")</f>
        <v>2.0430209953343704E-2</v>
      </c>
      <c r="V70">
        <f>IF($A70&lt;&gt;"",INDEX('Size (Model)'!V:V,3*(ROW()-2)+3),"")</f>
        <v>4.4266282051282045E-2</v>
      </c>
      <c r="W70">
        <f>IF($A70&lt;&gt;"",INDEX('Size (Model)'!W:W,3*(ROW()-2)+3),"")</f>
        <v>0</v>
      </c>
      <c r="X70">
        <f>IF($A70&lt;&gt;"",INDEX('Size (Model)'!X:X,3*(ROW()-2)+3),"")</f>
        <v>0</v>
      </c>
      <c r="Y70">
        <f>IF($A70&lt;&gt;"",INDEX('Size (Model)'!Y:Y,3*(ROW()-2)+3),"")</f>
        <v>0</v>
      </c>
      <c r="Z70">
        <f>IF($A70&lt;&gt;"",INDEX('Size (Model)'!Z:Z,3*(ROW()-2)+3),"")</f>
        <v>0</v>
      </c>
    </row>
    <row r="71" spans="1:26" x14ac:dyDescent="0.2">
      <c r="A71" s="13">
        <f>IF(INDEX('Size (Model)'!A:A,3*(ROW()-2)+2)&lt;&gt;"",INDEX('Size (Model)'!A:A,3*(ROW()-2)+2),"")</f>
        <v>45341</v>
      </c>
      <c r="B71">
        <f>IF($A71&lt;&gt;"",INDEX('Size (Model)'!B:B,3*(ROW()-2)+3),"")</f>
        <v>0</v>
      </c>
      <c r="C71">
        <f>IF($A71&lt;&gt;"",INDEX('Size (Model)'!C:C,3*(ROW()-2)+3),"")</f>
        <v>0</v>
      </c>
      <c r="D71">
        <f>IF($A71&lt;&gt;"",INDEX('Size (Model)'!D:D,3*(ROW()-2)+3),"")</f>
        <v>0</v>
      </c>
      <c r="E71">
        <f>IF($A71&lt;&gt;"",INDEX('Size (Model)'!E:E,3*(ROW()-2)+3),"")</f>
        <v>0</v>
      </c>
      <c r="F71">
        <f>IF($A71&lt;&gt;"",INDEX('Size (Model)'!F:F,3*(ROW()-2)+3),"")</f>
        <v>1.0397219162995592E-2</v>
      </c>
      <c r="G71">
        <f>IF($A71&lt;&gt;"",INDEX('Size (Model)'!G:G,3*(ROW()-2)+3),"")</f>
        <v>2.3574309884238639E-2</v>
      </c>
      <c r="H71">
        <f>IF($A71&lt;&gt;"",INDEX('Size (Model)'!H:H,3*(ROW()-2)+3),"")</f>
        <v>0</v>
      </c>
      <c r="I71">
        <f>IF($A71&lt;&gt;"",INDEX('Size (Model)'!I:I,3*(ROW()-2)+3),"")</f>
        <v>-2.7875530273814113E-2</v>
      </c>
      <c r="J71">
        <f>IF($A71&lt;&gt;"",INDEX('Size (Model)'!J:J,3*(ROW()-2)+3),"")</f>
        <v>0</v>
      </c>
      <c r="K71">
        <f>IF($A71&lt;&gt;"",INDEX('Size (Model)'!K:K,3*(ROW()-2)+3),"")</f>
        <v>2.6132049891540127E-2</v>
      </c>
      <c r="L71">
        <f>IF($A71&lt;&gt;"",INDEX('Size (Model)'!L:L,3*(ROW()-2)+3),"")</f>
        <v>0</v>
      </c>
      <c r="M71">
        <f>IF($A71&lt;&gt;"",INDEX('Size (Model)'!M:M,3*(ROW()-2)+3),"")</f>
        <v>0</v>
      </c>
      <c r="N71">
        <f>IF($A71&lt;&gt;"",INDEX('Size (Model)'!N:N,3*(ROW()-2)+3),"")</f>
        <v>0</v>
      </c>
      <c r="O71">
        <f>IF($A71&lt;&gt;"",INDEX('Size (Model)'!O:O,3*(ROW()-2)+3),"")</f>
        <v>0</v>
      </c>
      <c r="P71">
        <f>IF($A71&lt;&gt;"",INDEX('Size (Model)'!P:P,3*(ROW()-2)+3),"")</f>
        <v>0</v>
      </c>
      <c r="Q71">
        <f>IF($A71&lt;&gt;"",INDEX('Size (Model)'!Q:Q,3*(ROW()-2)+3),"")</f>
        <v>0</v>
      </c>
      <c r="R71">
        <f>IF($A71&lt;&gt;"",INDEX('Size (Model)'!R:R,3*(ROW()-2)+3),"")</f>
        <v>2.2359715670024226E-2</v>
      </c>
      <c r="S71">
        <f>IF($A71&lt;&gt;"",INDEX('Size (Model)'!S:S,3*(ROW()-2)+3),"")</f>
        <v>0.05</v>
      </c>
      <c r="T71">
        <f>IF($A71&lt;&gt;"",INDEX('Size (Model)'!T:T,3*(ROW()-2)+3),"")</f>
        <v>3.1708441558441561E-2</v>
      </c>
      <c r="U71">
        <f>IF($A71&lt;&gt;"",INDEX('Size (Model)'!U:U,3*(ROW()-2)+3),"")</f>
        <v>2.0430209953343704E-2</v>
      </c>
      <c r="V71">
        <f>IF($A71&lt;&gt;"",INDEX('Size (Model)'!V:V,3*(ROW()-2)+3),"")</f>
        <v>1.4470720720720722E-2</v>
      </c>
      <c r="W71">
        <f>IF($A71&lt;&gt;"",INDEX('Size (Model)'!W:W,3*(ROW()-2)+3),"")</f>
        <v>0</v>
      </c>
      <c r="X71">
        <f>IF($A71&lt;&gt;"",INDEX('Size (Model)'!X:X,3*(ROW()-2)+3),"")</f>
        <v>0</v>
      </c>
      <c r="Y71">
        <f>IF($A71&lt;&gt;"",INDEX('Size (Model)'!Y:Y,3*(ROW()-2)+3),"")</f>
        <v>0</v>
      </c>
      <c r="Z71">
        <f>IF($A71&lt;&gt;"",INDEX('Size (Model)'!Z:Z,3*(ROW()-2)+3),"")</f>
        <v>0</v>
      </c>
    </row>
    <row r="72" spans="1:26" x14ac:dyDescent="0.2">
      <c r="A72" s="13">
        <f>IF(INDEX('Size (Model)'!A:A,3*(ROW()-2)+2)&lt;&gt;"",INDEX('Size (Model)'!A:A,3*(ROW()-2)+2),"")</f>
        <v>45342</v>
      </c>
      <c r="B72">
        <f>IF($A72&lt;&gt;"",INDEX('Size (Model)'!B:B,3*(ROW()-2)+3),"")</f>
        <v>0</v>
      </c>
      <c r="C72">
        <f>IF($A72&lt;&gt;"",INDEX('Size (Model)'!C:C,3*(ROW()-2)+3),"")</f>
        <v>0</v>
      </c>
      <c r="D72">
        <f>IF($A72&lt;&gt;"",INDEX('Size (Model)'!D:D,3*(ROW()-2)+3),"")</f>
        <v>0</v>
      </c>
      <c r="E72">
        <f>IF($A72&lt;&gt;"",INDEX('Size (Model)'!E:E,3*(ROW()-2)+3),"")</f>
        <v>0</v>
      </c>
      <c r="F72">
        <f>IF($A72&lt;&gt;"",INDEX('Size (Model)'!F:F,3*(ROW()-2)+3),"")</f>
        <v>1.0397219162995592E-2</v>
      </c>
      <c r="G72">
        <f>IF($A72&lt;&gt;"",INDEX('Size (Model)'!G:G,3*(ROW()-2)+3),"")</f>
        <v>2.3574309884238639E-2</v>
      </c>
      <c r="H72">
        <f>IF($A72&lt;&gt;"",INDEX('Size (Model)'!H:H,3*(ROW()-2)+3),"")</f>
        <v>0</v>
      </c>
      <c r="I72">
        <f>IF($A72&lt;&gt;"",INDEX('Size (Model)'!I:I,3*(ROW()-2)+3),"")</f>
        <v>-2.7875530273814113E-2</v>
      </c>
      <c r="J72">
        <f>IF($A72&lt;&gt;"",INDEX('Size (Model)'!J:J,3*(ROW()-2)+3),"")</f>
        <v>0</v>
      </c>
      <c r="K72">
        <f>IF($A72&lt;&gt;"",INDEX('Size (Model)'!K:K,3*(ROW()-2)+3),"")</f>
        <v>2.6132049891540127E-2</v>
      </c>
      <c r="L72">
        <f>IF($A72&lt;&gt;"",INDEX('Size (Model)'!L:L,3*(ROW()-2)+3),"")</f>
        <v>0</v>
      </c>
      <c r="M72">
        <f>IF($A72&lt;&gt;"",INDEX('Size (Model)'!M:M,3*(ROW()-2)+3),"")</f>
        <v>0</v>
      </c>
      <c r="N72">
        <f>IF($A72&lt;&gt;"",INDEX('Size (Model)'!N:N,3*(ROW()-2)+3),"")</f>
        <v>0</v>
      </c>
      <c r="O72">
        <f>IF($A72&lt;&gt;"",INDEX('Size (Model)'!O:O,3*(ROW()-2)+3),"")</f>
        <v>0</v>
      </c>
      <c r="P72">
        <f>IF($A72&lt;&gt;"",INDEX('Size (Model)'!P:P,3*(ROW()-2)+3),"")</f>
        <v>0</v>
      </c>
      <c r="Q72">
        <f>IF($A72&lt;&gt;"",INDEX('Size (Model)'!Q:Q,3*(ROW()-2)+3),"")</f>
        <v>0</v>
      </c>
      <c r="R72">
        <f>IF($A72&lt;&gt;"",INDEX('Size (Model)'!R:R,3*(ROW()-2)+3),"")</f>
        <v>2.2359715670024226E-2</v>
      </c>
      <c r="S72">
        <f>IF($A72&lt;&gt;"",INDEX('Size (Model)'!S:S,3*(ROW()-2)+3),"")</f>
        <v>0.05</v>
      </c>
      <c r="T72">
        <f>IF($A72&lt;&gt;"",INDEX('Size (Model)'!T:T,3*(ROW()-2)+3),"")</f>
        <v>3.1708441558441561E-2</v>
      </c>
      <c r="U72">
        <f>IF($A72&lt;&gt;"",INDEX('Size (Model)'!U:U,3*(ROW()-2)+3),"")</f>
        <v>2.0430209953343704E-2</v>
      </c>
      <c r="V72">
        <f>IF($A72&lt;&gt;"",INDEX('Size (Model)'!V:V,3*(ROW()-2)+3),"")</f>
        <v>1.4470720720720722E-2</v>
      </c>
      <c r="W72">
        <f>IF($A72&lt;&gt;"",INDEX('Size (Model)'!W:W,3*(ROW()-2)+3),"")</f>
        <v>0</v>
      </c>
      <c r="X72">
        <f>IF($A72&lt;&gt;"",INDEX('Size (Model)'!X:X,3*(ROW()-2)+3),"")</f>
        <v>0</v>
      </c>
      <c r="Y72">
        <f>IF($A72&lt;&gt;"",INDEX('Size (Model)'!Y:Y,3*(ROW()-2)+3),"")</f>
        <v>0</v>
      </c>
      <c r="Z72">
        <f>IF($A72&lt;&gt;"",INDEX('Size (Model)'!Z:Z,3*(ROW()-2)+3),"")</f>
        <v>0</v>
      </c>
    </row>
    <row r="73" spans="1:26" x14ac:dyDescent="0.2">
      <c r="A73" s="13">
        <f>IF(INDEX('Size (Model)'!A:A,3*(ROW()-2)+2)&lt;&gt;"",INDEX('Size (Model)'!A:A,3*(ROW()-2)+2),"")</f>
        <v>45343</v>
      </c>
      <c r="B73">
        <f>IF($A73&lt;&gt;"",INDEX('Size (Model)'!B:B,3*(ROW()-2)+3),"")</f>
        <v>0</v>
      </c>
      <c r="C73">
        <f>IF($A73&lt;&gt;"",INDEX('Size (Model)'!C:C,3*(ROW()-2)+3),"")</f>
        <v>0</v>
      </c>
      <c r="D73">
        <f>IF($A73&lt;&gt;"",INDEX('Size (Model)'!D:D,3*(ROW()-2)+3),"")</f>
        <v>0</v>
      </c>
      <c r="E73">
        <f>IF($A73&lt;&gt;"",INDEX('Size (Model)'!E:E,3*(ROW()-2)+3),"")</f>
        <v>0</v>
      </c>
      <c r="F73">
        <f>IF($A73&lt;&gt;"",INDEX('Size (Model)'!F:F,3*(ROW()-2)+3),"")</f>
        <v>1.0397219162995592E-2</v>
      </c>
      <c r="G73">
        <f>IF($A73&lt;&gt;"",INDEX('Size (Model)'!G:G,3*(ROW()-2)+3),"")</f>
        <v>2.3574309884238639E-2</v>
      </c>
      <c r="H73">
        <f>IF($A73&lt;&gt;"",INDEX('Size (Model)'!H:H,3*(ROW()-2)+3),"")</f>
        <v>0</v>
      </c>
      <c r="I73">
        <f>IF($A73&lt;&gt;"",INDEX('Size (Model)'!I:I,3*(ROW()-2)+3),"")</f>
        <v>-2.7875530273814113E-2</v>
      </c>
      <c r="J73">
        <f>IF($A73&lt;&gt;"",INDEX('Size (Model)'!J:J,3*(ROW()-2)+3),"")</f>
        <v>0</v>
      </c>
      <c r="K73">
        <f>IF($A73&lt;&gt;"",INDEX('Size (Model)'!K:K,3*(ROW()-2)+3),"")</f>
        <v>2.6132049891540127E-2</v>
      </c>
      <c r="L73">
        <f>IF($A73&lt;&gt;"",INDEX('Size (Model)'!L:L,3*(ROW()-2)+3),"")</f>
        <v>0</v>
      </c>
      <c r="M73">
        <f>IF($A73&lt;&gt;"",INDEX('Size (Model)'!M:M,3*(ROW()-2)+3),"")</f>
        <v>0</v>
      </c>
      <c r="N73">
        <f>IF($A73&lt;&gt;"",INDEX('Size (Model)'!N:N,3*(ROW()-2)+3),"")</f>
        <v>0</v>
      </c>
      <c r="O73">
        <f>IF($A73&lt;&gt;"",INDEX('Size (Model)'!O:O,3*(ROW()-2)+3),"")</f>
        <v>0</v>
      </c>
      <c r="P73">
        <f>IF($A73&lt;&gt;"",INDEX('Size (Model)'!P:P,3*(ROW()-2)+3),"")</f>
        <v>0</v>
      </c>
      <c r="Q73">
        <f>IF($A73&lt;&gt;"",INDEX('Size (Model)'!Q:Q,3*(ROW()-2)+3),"")</f>
        <v>0</v>
      </c>
      <c r="R73">
        <f>IF($A73&lt;&gt;"",INDEX('Size (Model)'!R:R,3*(ROW()-2)+3),"")</f>
        <v>2.2359715670024226E-2</v>
      </c>
      <c r="S73">
        <f>IF($A73&lt;&gt;"",INDEX('Size (Model)'!S:S,3*(ROW()-2)+3),"")</f>
        <v>0.05</v>
      </c>
      <c r="T73">
        <f>IF($A73&lt;&gt;"",INDEX('Size (Model)'!T:T,3*(ROW()-2)+3),"")</f>
        <v>3.1708441558441561E-2</v>
      </c>
      <c r="U73">
        <f>IF($A73&lt;&gt;"",INDEX('Size (Model)'!U:U,3*(ROW()-2)+3),"")</f>
        <v>2.0430209953343704E-2</v>
      </c>
      <c r="V73">
        <f>IF($A73&lt;&gt;"",INDEX('Size (Model)'!V:V,3*(ROW()-2)+3),"")</f>
        <v>1.4470720720720722E-2</v>
      </c>
      <c r="W73">
        <f>IF($A73&lt;&gt;"",INDEX('Size (Model)'!W:W,3*(ROW()-2)+3),"")</f>
        <v>0</v>
      </c>
      <c r="X73">
        <f>IF($A73&lt;&gt;"",INDEX('Size (Model)'!X:X,3*(ROW()-2)+3),"")</f>
        <v>0</v>
      </c>
      <c r="Y73">
        <f>IF($A73&lt;&gt;"",INDEX('Size (Model)'!Y:Y,3*(ROW()-2)+3),"")</f>
        <v>0</v>
      </c>
      <c r="Z73">
        <f>IF($A73&lt;&gt;"",INDEX('Size (Model)'!Z:Z,3*(ROW()-2)+3),"")</f>
        <v>0</v>
      </c>
    </row>
    <row r="74" spans="1:26" x14ac:dyDescent="0.2">
      <c r="A74" s="13">
        <f>IF(INDEX('Size (Model)'!A:A,3*(ROW()-2)+2)&lt;&gt;"",INDEX('Size (Model)'!A:A,3*(ROW()-2)+2),"")</f>
        <v>45344</v>
      </c>
      <c r="B74">
        <f>IF($A74&lt;&gt;"",INDEX('Size (Model)'!B:B,3*(ROW()-2)+3),"")</f>
        <v>0</v>
      </c>
      <c r="C74">
        <f>IF($A74&lt;&gt;"",INDEX('Size (Model)'!C:C,3*(ROW()-2)+3),"")</f>
        <v>0</v>
      </c>
      <c r="D74">
        <f>IF($A74&lt;&gt;"",INDEX('Size (Model)'!D:D,3*(ROW()-2)+3),"")</f>
        <v>0</v>
      </c>
      <c r="E74">
        <f>IF($A74&lt;&gt;"",INDEX('Size (Model)'!E:E,3*(ROW()-2)+3),"")</f>
        <v>0</v>
      </c>
      <c r="F74">
        <f>IF($A74&lt;&gt;"",INDEX('Size (Model)'!F:F,3*(ROW()-2)+3),"")</f>
        <v>1.0397219162995592E-2</v>
      </c>
      <c r="G74">
        <f>IF($A74&lt;&gt;"",INDEX('Size (Model)'!G:G,3*(ROW()-2)+3),"")</f>
        <v>2.3574309884238639E-2</v>
      </c>
      <c r="H74">
        <f>IF($A74&lt;&gt;"",INDEX('Size (Model)'!H:H,3*(ROW()-2)+3),"")</f>
        <v>0</v>
      </c>
      <c r="I74">
        <f>IF($A74&lt;&gt;"",INDEX('Size (Model)'!I:I,3*(ROW()-2)+3),"")</f>
        <v>-2.7875530273814113E-2</v>
      </c>
      <c r="J74">
        <f>IF($A74&lt;&gt;"",INDEX('Size (Model)'!J:J,3*(ROW()-2)+3),"")</f>
        <v>0</v>
      </c>
      <c r="K74">
        <f>IF($A74&lt;&gt;"",INDEX('Size (Model)'!K:K,3*(ROW()-2)+3),"")</f>
        <v>2.6132049891540127E-2</v>
      </c>
      <c r="L74">
        <f>IF($A74&lt;&gt;"",INDEX('Size (Model)'!L:L,3*(ROW()-2)+3),"")</f>
        <v>0</v>
      </c>
      <c r="M74">
        <f>IF($A74&lt;&gt;"",INDEX('Size (Model)'!M:M,3*(ROW()-2)+3),"")</f>
        <v>0</v>
      </c>
      <c r="N74">
        <f>IF($A74&lt;&gt;"",INDEX('Size (Model)'!N:N,3*(ROW()-2)+3),"")</f>
        <v>0</v>
      </c>
      <c r="O74">
        <f>IF($A74&lt;&gt;"",INDEX('Size (Model)'!O:O,3*(ROW()-2)+3),"")</f>
        <v>0</v>
      </c>
      <c r="P74">
        <f>IF($A74&lt;&gt;"",INDEX('Size (Model)'!P:P,3*(ROW()-2)+3),"")</f>
        <v>0</v>
      </c>
      <c r="Q74">
        <f>IF($A74&lt;&gt;"",INDEX('Size (Model)'!Q:Q,3*(ROW()-2)+3),"")</f>
        <v>0</v>
      </c>
      <c r="R74">
        <f>IF($A74&lt;&gt;"",INDEX('Size (Model)'!R:R,3*(ROW()-2)+3),"")</f>
        <v>2.2359715670024226E-2</v>
      </c>
      <c r="S74">
        <f>IF($A74&lt;&gt;"",INDEX('Size (Model)'!S:S,3*(ROW()-2)+3),"")</f>
        <v>0.05</v>
      </c>
      <c r="T74">
        <f>IF($A74&lt;&gt;"",INDEX('Size (Model)'!T:T,3*(ROW()-2)+3),"")</f>
        <v>3.1708441558441561E-2</v>
      </c>
      <c r="U74">
        <f>IF($A74&lt;&gt;"",INDEX('Size (Model)'!U:U,3*(ROW()-2)+3),"")</f>
        <v>2.0430209953343704E-2</v>
      </c>
      <c r="V74">
        <f>IF($A74&lt;&gt;"",INDEX('Size (Model)'!V:V,3*(ROW()-2)+3),"")</f>
        <v>1.4470720720720722E-2</v>
      </c>
      <c r="W74">
        <f>IF($A74&lt;&gt;"",INDEX('Size (Model)'!W:W,3*(ROW()-2)+3),"")</f>
        <v>0</v>
      </c>
      <c r="X74">
        <f>IF($A74&lt;&gt;"",INDEX('Size (Model)'!X:X,3*(ROW()-2)+3),"")</f>
        <v>0</v>
      </c>
      <c r="Y74">
        <f>IF($A74&lt;&gt;"",INDEX('Size (Model)'!Y:Y,3*(ROW()-2)+3),"")</f>
        <v>0</v>
      </c>
      <c r="Z74">
        <f>IF($A74&lt;&gt;"",INDEX('Size (Model)'!Z:Z,3*(ROW()-2)+3),"")</f>
        <v>0</v>
      </c>
    </row>
    <row r="75" spans="1:26" x14ac:dyDescent="0.2">
      <c r="A75" s="13">
        <f>IF(INDEX('Size (Model)'!A:A,3*(ROW()-2)+2)&lt;&gt;"",INDEX('Size (Model)'!A:A,3*(ROW()-2)+2),"")</f>
        <v>45345</v>
      </c>
      <c r="B75">
        <f>IF($A75&lt;&gt;"",INDEX('Size (Model)'!B:B,3*(ROW()-2)+3),"")</f>
        <v>0</v>
      </c>
      <c r="C75">
        <f>IF($A75&lt;&gt;"",INDEX('Size (Model)'!C:C,3*(ROW()-2)+3),"")</f>
        <v>0</v>
      </c>
      <c r="D75">
        <f>IF($A75&lt;&gt;"",INDEX('Size (Model)'!D:D,3*(ROW()-2)+3),"")</f>
        <v>0</v>
      </c>
      <c r="E75">
        <f>IF($A75&lt;&gt;"",INDEX('Size (Model)'!E:E,3*(ROW()-2)+3),"")</f>
        <v>0</v>
      </c>
      <c r="F75">
        <f>IF($A75&lt;&gt;"",INDEX('Size (Model)'!F:F,3*(ROW()-2)+3),"")</f>
        <v>1.0397219162995592E-2</v>
      </c>
      <c r="G75">
        <f>IF($A75&lt;&gt;"",INDEX('Size (Model)'!G:G,3*(ROW()-2)+3),"")</f>
        <v>2.3574309884238639E-2</v>
      </c>
      <c r="H75">
        <f>IF($A75&lt;&gt;"",INDEX('Size (Model)'!H:H,3*(ROW()-2)+3),"")</f>
        <v>0</v>
      </c>
      <c r="I75">
        <f>IF($A75&lt;&gt;"",INDEX('Size (Model)'!I:I,3*(ROW()-2)+3),"")</f>
        <v>-2.7875530273814113E-2</v>
      </c>
      <c r="J75">
        <f>IF($A75&lt;&gt;"",INDEX('Size (Model)'!J:J,3*(ROW()-2)+3),"")</f>
        <v>0</v>
      </c>
      <c r="K75">
        <f>IF($A75&lt;&gt;"",INDEX('Size (Model)'!K:K,3*(ROW()-2)+3),"")</f>
        <v>2.6132049891540127E-2</v>
      </c>
      <c r="L75">
        <f>IF($A75&lt;&gt;"",INDEX('Size (Model)'!L:L,3*(ROW()-2)+3),"")</f>
        <v>0</v>
      </c>
      <c r="M75">
        <f>IF($A75&lt;&gt;"",INDEX('Size (Model)'!M:M,3*(ROW()-2)+3),"")</f>
        <v>0</v>
      </c>
      <c r="N75">
        <f>IF($A75&lt;&gt;"",INDEX('Size (Model)'!N:N,3*(ROW()-2)+3),"")</f>
        <v>0</v>
      </c>
      <c r="O75">
        <f>IF($A75&lt;&gt;"",INDEX('Size (Model)'!O:O,3*(ROW()-2)+3),"")</f>
        <v>0</v>
      </c>
      <c r="P75">
        <f>IF($A75&lt;&gt;"",INDEX('Size (Model)'!P:P,3*(ROW()-2)+3),"")</f>
        <v>0</v>
      </c>
      <c r="Q75">
        <f>IF($A75&lt;&gt;"",INDEX('Size (Model)'!Q:Q,3*(ROW()-2)+3),"")</f>
        <v>0</v>
      </c>
      <c r="R75">
        <f>IF($A75&lt;&gt;"",INDEX('Size (Model)'!R:R,3*(ROW()-2)+3),"")</f>
        <v>2.2359715670024226E-2</v>
      </c>
      <c r="S75">
        <f>IF($A75&lt;&gt;"",INDEX('Size (Model)'!S:S,3*(ROW()-2)+3),"")</f>
        <v>0.05</v>
      </c>
      <c r="T75">
        <f>IF($A75&lt;&gt;"",INDEX('Size (Model)'!T:T,3*(ROW()-2)+3),"")</f>
        <v>3.1708441558441561E-2</v>
      </c>
      <c r="U75">
        <f>IF($A75&lt;&gt;"",INDEX('Size (Model)'!U:U,3*(ROW()-2)+3),"")</f>
        <v>2.0430209953343704E-2</v>
      </c>
      <c r="V75">
        <f>IF($A75&lt;&gt;"",INDEX('Size (Model)'!V:V,3*(ROW()-2)+3),"")</f>
        <v>1.4470720720720722E-2</v>
      </c>
      <c r="W75">
        <f>IF($A75&lt;&gt;"",INDEX('Size (Model)'!W:W,3*(ROW()-2)+3),"")</f>
        <v>0</v>
      </c>
      <c r="X75">
        <f>IF($A75&lt;&gt;"",INDEX('Size (Model)'!X:X,3*(ROW()-2)+3),"")</f>
        <v>0</v>
      </c>
      <c r="Y75">
        <f>IF($A75&lt;&gt;"",INDEX('Size (Model)'!Y:Y,3*(ROW()-2)+3),"")</f>
        <v>0</v>
      </c>
      <c r="Z75">
        <f>IF($A75&lt;&gt;"",INDEX('Size (Model)'!Z:Z,3*(ROW()-2)+3),"")</f>
        <v>0</v>
      </c>
    </row>
    <row r="76" spans="1:26" x14ac:dyDescent="0.2">
      <c r="A76" s="13">
        <f>IF(INDEX('Size (Model)'!A:A,3*(ROW()-2)+2)&lt;&gt;"",INDEX('Size (Model)'!A:A,3*(ROW()-2)+2),"")</f>
        <v>45348</v>
      </c>
      <c r="B76">
        <f>IF($A76&lt;&gt;"",INDEX('Size (Model)'!B:B,3*(ROW()-2)+3),"")</f>
        <v>0</v>
      </c>
      <c r="C76">
        <f>IF($A76&lt;&gt;"",INDEX('Size (Model)'!C:C,3*(ROW()-2)+3),"")</f>
        <v>0</v>
      </c>
      <c r="D76">
        <f>IF($A76&lt;&gt;"",INDEX('Size (Model)'!D:D,3*(ROW()-2)+3),"")</f>
        <v>0</v>
      </c>
      <c r="E76">
        <f>IF($A76&lt;&gt;"",INDEX('Size (Model)'!E:E,3*(ROW()-2)+3),"")</f>
        <v>0</v>
      </c>
      <c r="F76">
        <f>IF($A76&lt;&gt;"",INDEX('Size (Model)'!F:F,3*(ROW()-2)+3),"")</f>
        <v>1.0397219162995592E-2</v>
      </c>
      <c r="G76">
        <f>IF($A76&lt;&gt;"",INDEX('Size (Model)'!G:G,3*(ROW()-2)+3),"")</f>
        <v>2.3574309884238639E-2</v>
      </c>
      <c r="H76">
        <f>IF($A76&lt;&gt;"",INDEX('Size (Model)'!H:H,3*(ROW()-2)+3),"")</f>
        <v>0</v>
      </c>
      <c r="I76">
        <f>IF($A76&lt;&gt;"",INDEX('Size (Model)'!I:I,3*(ROW()-2)+3),"")</f>
        <v>-2.7875530273814113E-2</v>
      </c>
      <c r="J76">
        <f>IF($A76&lt;&gt;"",INDEX('Size (Model)'!J:J,3*(ROW()-2)+3),"")</f>
        <v>6.6257760532150772E-3</v>
      </c>
      <c r="K76">
        <f>IF($A76&lt;&gt;"",INDEX('Size (Model)'!K:K,3*(ROW()-2)+3),"")</f>
        <v>0</v>
      </c>
      <c r="L76">
        <f>IF($A76&lt;&gt;"",INDEX('Size (Model)'!L:L,3*(ROW()-2)+3),"")</f>
        <v>0</v>
      </c>
      <c r="M76">
        <f>IF($A76&lt;&gt;"",INDEX('Size (Model)'!M:M,3*(ROW()-2)+3),"")</f>
        <v>6.7492377188029347E-3</v>
      </c>
      <c r="N76">
        <f>IF($A76&lt;&gt;"",INDEX('Size (Model)'!N:N,3*(ROW()-2)+3),"")</f>
        <v>0</v>
      </c>
      <c r="O76">
        <f>IF($A76&lt;&gt;"",INDEX('Size (Model)'!O:O,3*(ROW()-2)+3),"")</f>
        <v>0</v>
      </c>
      <c r="P76">
        <f>IF($A76&lt;&gt;"",INDEX('Size (Model)'!P:P,3*(ROW()-2)+3),"")</f>
        <v>0</v>
      </c>
      <c r="Q76">
        <f>IF($A76&lt;&gt;"",INDEX('Size (Model)'!Q:Q,3*(ROW()-2)+3),"")</f>
        <v>0</v>
      </c>
      <c r="R76">
        <f>IF($A76&lt;&gt;"",INDEX('Size (Model)'!R:R,3*(ROW()-2)+3),"")</f>
        <v>2.2359715670024226E-2</v>
      </c>
      <c r="S76">
        <f>IF($A76&lt;&gt;"",INDEX('Size (Model)'!S:S,3*(ROW()-2)+3),"")</f>
        <v>0</v>
      </c>
      <c r="T76">
        <f>IF($A76&lt;&gt;"",INDEX('Size (Model)'!T:T,3*(ROW()-2)+3),"")</f>
        <v>3.1708441558441561E-2</v>
      </c>
      <c r="U76">
        <f>IF($A76&lt;&gt;"",INDEX('Size (Model)'!U:U,3*(ROW()-2)+3),"")</f>
        <v>2.0430209953343704E-2</v>
      </c>
      <c r="V76">
        <f>IF($A76&lt;&gt;"",INDEX('Size (Model)'!V:V,3*(ROW()-2)+3),"")</f>
        <v>4.6569740259740249E-2</v>
      </c>
      <c r="W76">
        <f>IF($A76&lt;&gt;"",INDEX('Size (Model)'!W:W,3*(ROW()-2)+3),"")</f>
        <v>0</v>
      </c>
      <c r="X76">
        <f>IF($A76&lt;&gt;"",INDEX('Size (Model)'!X:X,3*(ROW()-2)+3),"")</f>
        <v>0</v>
      </c>
      <c r="Y76">
        <f>IF($A76&lt;&gt;"",INDEX('Size (Model)'!Y:Y,3*(ROW()-2)+3),"")</f>
        <v>0</v>
      </c>
      <c r="Z76">
        <f>IF($A76&lt;&gt;"",INDEX('Size (Model)'!Z:Z,3*(ROW()-2)+3),"")</f>
        <v>0</v>
      </c>
    </row>
    <row r="77" spans="1:26" x14ac:dyDescent="0.2">
      <c r="A77" s="13">
        <f>IF(INDEX('Size (Model)'!A:A,3*(ROW()-2)+2)&lt;&gt;"",INDEX('Size (Model)'!A:A,3*(ROW()-2)+2),"")</f>
        <v>45349</v>
      </c>
      <c r="B77">
        <f>IF($A77&lt;&gt;"",INDEX('Size (Model)'!B:B,3*(ROW()-2)+3),"")</f>
        <v>0</v>
      </c>
      <c r="C77">
        <f>IF($A77&lt;&gt;"",INDEX('Size (Model)'!C:C,3*(ROW()-2)+3),"")</f>
        <v>0</v>
      </c>
      <c r="D77">
        <f>IF($A77&lt;&gt;"",INDEX('Size (Model)'!D:D,3*(ROW()-2)+3),"")</f>
        <v>0</v>
      </c>
      <c r="E77">
        <f>IF($A77&lt;&gt;"",INDEX('Size (Model)'!E:E,3*(ROW()-2)+3),"")</f>
        <v>0</v>
      </c>
      <c r="F77">
        <f>IF($A77&lt;&gt;"",INDEX('Size (Model)'!F:F,3*(ROW()-2)+3),"")</f>
        <v>1.0397219162995592E-2</v>
      </c>
      <c r="G77">
        <f>IF($A77&lt;&gt;"",INDEX('Size (Model)'!G:G,3*(ROW()-2)+3),"")</f>
        <v>2.3574309884238639E-2</v>
      </c>
      <c r="H77">
        <f>IF($A77&lt;&gt;"",INDEX('Size (Model)'!H:H,3*(ROW()-2)+3),"")</f>
        <v>0</v>
      </c>
      <c r="I77">
        <f>IF($A77&lt;&gt;"",INDEX('Size (Model)'!I:I,3*(ROW()-2)+3),"")</f>
        <v>-2.7875530273814113E-2</v>
      </c>
      <c r="J77">
        <f>IF($A77&lt;&gt;"",INDEX('Size (Model)'!J:J,3*(ROW()-2)+3),"")</f>
        <v>6.6257760532150772E-3</v>
      </c>
      <c r="K77">
        <f>IF($A77&lt;&gt;"",INDEX('Size (Model)'!K:K,3*(ROW()-2)+3),"")</f>
        <v>0</v>
      </c>
      <c r="L77">
        <f>IF($A77&lt;&gt;"",INDEX('Size (Model)'!L:L,3*(ROW()-2)+3),"")</f>
        <v>0</v>
      </c>
      <c r="M77">
        <f>IF($A77&lt;&gt;"",INDEX('Size (Model)'!M:M,3*(ROW()-2)+3),"")</f>
        <v>6.7492377188029347E-3</v>
      </c>
      <c r="N77">
        <f>IF($A77&lt;&gt;"",INDEX('Size (Model)'!N:N,3*(ROW()-2)+3),"")</f>
        <v>0</v>
      </c>
      <c r="O77">
        <f>IF($A77&lt;&gt;"",INDEX('Size (Model)'!O:O,3*(ROW()-2)+3),"")</f>
        <v>0</v>
      </c>
      <c r="P77">
        <f>IF($A77&lt;&gt;"",INDEX('Size (Model)'!P:P,3*(ROW()-2)+3),"")</f>
        <v>0</v>
      </c>
      <c r="Q77">
        <f>IF($A77&lt;&gt;"",INDEX('Size (Model)'!Q:Q,3*(ROW()-2)+3),"")</f>
        <v>0</v>
      </c>
      <c r="R77">
        <f>IF($A77&lt;&gt;"",INDEX('Size (Model)'!R:R,3*(ROW()-2)+3),"")</f>
        <v>2.2359715670024226E-2</v>
      </c>
      <c r="S77">
        <f>IF($A77&lt;&gt;"",INDEX('Size (Model)'!S:S,3*(ROW()-2)+3),"")</f>
        <v>0</v>
      </c>
      <c r="T77">
        <f>IF($A77&lt;&gt;"",INDEX('Size (Model)'!T:T,3*(ROW()-2)+3),"")</f>
        <v>3.1708441558441561E-2</v>
      </c>
      <c r="U77">
        <f>IF($A77&lt;&gt;"",INDEX('Size (Model)'!U:U,3*(ROW()-2)+3),"")</f>
        <v>2.0430209953343704E-2</v>
      </c>
      <c r="V77">
        <f>IF($A77&lt;&gt;"",INDEX('Size (Model)'!V:V,3*(ROW()-2)+3),"")</f>
        <v>4.6569740259740249E-2</v>
      </c>
      <c r="W77">
        <f>IF($A77&lt;&gt;"",INDEX('Size (Model)'!W:W,3*(ROW()-2)+3),"")</f>
        <v>0</v>
      </c>
      <c r="X77">
        <f>IF($A77&lt;&gt;"",INDEX('Size (Model)'!X:X,3*(ROW()-2)+3),"")</f>
        <v>0</v>
      </c>
      <c r="Y77">
        <f>IF($A77&lt;&gt;"",INDEX('Size (Model)'!Y:Y,3*(ROW()-2)+3),"")</f>
        <v>0</v>
      </c>
      <c r="Z77">
        <f>IF($A77&lt;&gt;"",INDEX('Size (Model)'!Z:Z,3*(ROW()-2)+3),"")</f>
        <v>0</v>
      </c>
    </row>
    <row r="78" spans="1:26" x14ac:dyDescent="0.2">
      <c r="A78" s="13">
        <f>IF(INDEX('Size (Model)'!A:A,3*(ROW()-2)+2)&lt;&gt;"",INDEX('Size (Model)'!A:A,3*(ROW()-2)+2),"")</f>
        <v>45351</v>
      </c>
      <c r="B78">
        <f>IF($A78&lt;&gt;"",INDEX('Size (Model)'!B:B,3*(ROW()-2)+3),"")</f>
        <v>0</v>
      </c>
      <c r="C78">
        <f>IF($A78&lt;&gt;"",INDEX('Size (Model)'!C:C,3*(ROW()-2)+3),"")</f>
        <v>0</v>
      </c>
      <c r="D78">
        <f>IF($A78&lt;&gt;"",INDEX('Size (Model)'!D:D,3*(ROW()-2)+3),"")</f>
        <v>0</v>
      </c>
      <c r="E78">
        <f>IF($A78&lt;&gt;"",INDEX('Size (Model)'!E:E,3*(ROW()-2)+3),"")</f>
        <v>0</v>
      </c>
      <c r="F78">
        <f>IF($A78&lt;&gt;"",INDEX('Size (Model)'!F:F,3*(ROW()-2)+3),"")</f>
        <v>1.0397219162995592E-2</v>
      </c>
      <c r="G78">
        <f>IF($A78&lt;&gt;"",INDEX('Size (Model)'!G:G,3*(ROW()-2)+3),"")</f>
        <v>2.3574309884238639E-2</v>
      </c>
      <c r="H78">
        <f>IF($A78&lt;&gt;"",INDEX('Size (Model)'!H:H,3*(ROW()-2)+3),"")</f>
        <v>0</v>
      </c>
      <c r="I78">
        <f>IF($A78&lt;&gt;"",INDEX('Size (Model)'!I:I,3*(ROW()-2)+3),"")</f>
        <v>3.2720309278350512E-2</v>
      </c>
      <c r="J78">
        <f>IF($A78&lt;&gt;"",INDEX('Size (Model)'!J:J,3*(ROW()-2)+3),"")</f>
        <v>0</v>
      </c>
      <c r="K78">
        <f>IF($A78&lt;&gt;"",INDEX('Size (Model)'!K:K,3*(ROW()-2)+3),"")</f>
        <v>0</v>
      </c>
      <c r="L78">
        <f>IF($A78&lt;&gt;"",INDEX('Size (Model)'!L:L,3*(ROW()-2)+3),"")</f>
        <v>0</v>
      </c>
      <c r="M78">
        <f>IF($A78&lt;&gt;"",INDEX('Size (Model)'!M:M,3*(ROW()-2)+3),"")</f>
        <v>6.7492377188029347E-3</v>
      </c>
      <c r="N78">
        <f>IF($A78&lt;&gt;"",INDEX('Size (Model)'!N:N,3*(ROW()-2)+3),"")</f>
        <v>0</v>
      </c>
      <c r="O78">
        <f>IF($A78&lt;&gt;"",INDEX('Size (Model)'!O:O,3*(ROW()-2)+3),"")</f>
        <v>0</v>
      </c>
      <c r="P78">
        <f>IF($A78&lt;&gt;"",INDEX('Size (Model)'!P:P,3*(ROW()-2)+3),"")</f>
        <v>0</v>
      </c>
      <c r="Q78">
        <f>IF($A78&lt;&gt;"",INDEX('Size (Model)'!Q:Q,3*(ROW()-2)+3),"")</f>
        <v>0</v>
      </c>
      <c r="R78">
        <f>IF($A78&lt;&gt;"",INDEX('Size (Model)'!R:R,3*(ROW()-2)+3),"")</f>
        <v>2.2359715670024226E-2</v>
      </c>
      <c r="S78">
        <f>IF($A78&lt;&gt;"",INDEX('Size (Model)'!S:S,3*(ROW()-2)+3),"")</f>
        <v>0</v>
      </c>
      <c r="T78">
        <f>IF($A78&lt;&gt;"",INDEX('Size (Model)'!T:T,3*(ROW()-2)+3),"")</f>
        <v>1.654206045865184E-2</v>
      </c>
      <c r="U78">
        <f>IF($A78&lt;&gt;"",INDEX('Size (Model)'!U:U,3*(ROW()-2)+3),"")</f>
        <v>2.0430209953343704E-2</v>
      </c>
      <c r="V78">
        <f>IF($A78&lt;&gt;"",INDEX('Size (Model)'!V:V,3*(ROW()-2)+3),"")</f>
        <v>1.6763397887323943E-2</v>
      </c>
      <c r="W78">
        <f>IF($A78&lt;&gt;"",INDEX('Size (Model)'!W:W,3*(ROW()-2)+3),"")</f>
        <v>0</v>
      </c>
      <c r="X78">
        <f>IF($A78&lt;&gt;"",INDEX('Size (Model)'!X:X,3*(ROW()-2)+3),"")</f>
        <v>0</v>
      </c>
      <c r="Y78">
        <f>IF($A78&lt;&gt;"",INDEX('Size (Model)'!Y:Y,3*(ROW()-2)+3),"")</f>
        <v>0</v>
      </c>
      <c r="Z78">
        <f>IF($A78&lt;&gt;"",INDEX('Size (Model)'!Z:Z,3*(ROW()-2)+3),"")</f>
        <v>0</v>
      </c>
    </row>
    <row r="79" spans="1:26" x14ac:dyDescent="0.2">
      <c r="A79" s="13">
        <f>IF(INDEX('Size (Model)'!A:A,3*(ROW()-2)+2)&lt;&gt;"",INDEX('Size (Model)'!A:A,3*(ROW()-2)+2),"")</f>
        <v>45352</v>
      </c>
      <c r="B79">
        <f>IF($A79&lt;&gt;"",INDEX('Size (Model)'!B:B,3*(ROW()-2)+3),"")</f>
        <v>0</v>
      </c>
      <c r="C79">
        <f>IF($A79&lt;&gt;"",INDEX('Size (Model)'!C:C,3*(ROW()-2)+3),"")</f>
        <v>0</v>
      </c>
      <c r="D79">
        <f>IF($A79&lt;&gt;"",INDEX('Size (Model)'!D:D,3*(ROW()-2)+3),"")</f>
        <v>0</v>
      </c>
      <c r="E79">
        <f>IF($A79&lt;&gt;"",INDEX('Size (Model)'!E:E,3*(ROW()-2)+3),"")</f>
        <v>0</v>
      </c>
      <c r="F79">
        <f>IF($A79&lt;&gt;"",INDEX('Size (Model)'!F:F,3*(ROW()-2)+3),"")</f>
        <v>1.0397219162995592E-2</v>
      </c>
      <c r="G79">
        <f>IF($A79&lt;&gt;"",INDEX('Size (Model)'!G:G,3*(ROW()-2)+3),"")</f>
        <v>2.3574309884238639E-2</v>
      </c>
      <c r="H79">
        <f>IF($A79&lt;&gt;"",INDEX('Size (Model)'!H:H,3*(ROW()-2)+3),"")</f>
        <v>0</v>
      </c>
      <c r="I79">
        <f>IF($A79&lt;&gt;"",INDEX('Size (Model)'!I:I,3*(ROW()-2)+3),"")</f>
        <v>2.4400902061855662E-2</v>
      </c>
      <c r="J79">
        <f>IF($A79&lt;&gt;"",INDEX('Size (Model)'!J:J,3*(ROW()-2)+3),"")</f>
        <v>0</v>
      </c>
      <c r="K79">
        <f>IF($A79&lt;&gt;"",INDEX('Size (Model)'!K:K,3*(ROW()-2)+3),"")</f>
        <v>0</v>
      </c>
      <c r="L79">
        <f>IF($A79&lt;&gt;"",INDEX('Size (Model)'!L:L,3*(ROW()-2)+3),"")</f>
        <v>0</v>
      </c>
      <c r="M79">
        <f>IF($A79&lt;&gt;"",INDEX('Size (Model)'!M:M,3*(ROW()-2)+3),"")</f>
        <v>6.7492377188029347E-3</v>
      </c>
      <c r="N79">
        <f>IF($A79&lt;&gt;"",INDEX('Size (Model)'!N:N,3*(ROW()-2)+3),"")</f>
        <v>0</v>
      </c>
      <c r="O79">
        <f>IF($A79&lt;&gt;"",INDEX('Size (Model)'!O:O,3*(ROW()-2)+3),"")</f>
        <v>0</v>
      </c>
      <c r="P79">
        <f>IF($A79&lt;&gt;"",INDEX('Size (Model)'!P:P,3*(ROW()-2)+3),"")</f>
        <v>0</v>
      </c>
      <c r="Q79">
        <f>IF($A79&lt;&gt;"",INDEX('Size (Model)'!Q:Q,3*(ROW()-2)+3),"")</f>
        <v>0</v>
      </c>
      <c r="R79">
        <f>IF($A79&lt;&gt;"",INDEX('Size (Model)'!R:R,3*(ROW()-2)+3),"")</f>
        <v>2.2359715670024226E-2</v>
      </c>
      <c r="S79">
        <f>IF($A79&lt;&gt;"",INDEX('Size (Model)'!S:S,3*(ROW()-2)+3),"")</f>
        <v>0</v>
      </c>
      <c r="T79">
        <f>IF($A79&lt;&gt;"",INDEX('Size (Model)'!T:T,3*(ROW()-2)+3),"")</f>
        <v>3.3172915206727389E-2</v>
      </c>
      <c r="U79">
        <f>IF($A79&lt;&gt;"",INDEX('Size (Model)'!U:U,3*(ROW()-2)+3),"")</f>
        <v>2.0430209953343704E-2</v>
      </c>
      <c r="V79">
        <f>IF($A79&lt;&gt;"",INDEX('Size (Model)'!V:V,3*(ROW()-2)+3),"")</f>
        <v>1.6763397887323943E-2</v>
      </c>
      <c r="W79">
        <f>IF($A79&lt;&gt;"",INDEX('Size (Model)'!W:W,3*(ROW()-2)+3),"")</f>
        <v>0</v>
      </c>
      <c r="X79">
        <f>IF($A79&lt;&gt;"",INDEX('Size (Model)'!X:X,3*(ROW()-2)+3),"")</f>
        <v>0</v>
      </c>
      <c r="Y79">
        <f>IF($A79&lt;&gt;"",INDEX('Size (Model)'!Y:Y,3*(ROW()-2)+3),"")</f>
        <v>0</v>
      </c>
      <c r="Z79">
        <f>IF($A79&lt;&gt;"",INDEX('Size (Model)'!Z:Z,3*(ROW()-2)+3),"")</f>
        <v>0</v>
      </c>
    </row>
    <row r="80" spans="1:26" x14ac:dyDescent="0.2">
      <c r="A80" s="13">
        <f>IF(INDEX('Size (Model)'!A:A,3*(ROW()-2)+2)&lt;&gt;"",INDEX('Size (Model)'!A:A,3*(ROW()-2)+2),"")</f>
        <v>45355</v>
      </c>
      <c r="B80">
        <f>IF($A80&lt;&gt;"",INDEX('Size (Model)'!B:B,3*(ROW()-2)+3),"")</f>
        <v>0</v>
      </c>
      <c r="C80">
        <f>IF($A80&lt;&gt;"",INDEX('Size (Model)'!C:C,3*(ROW()-2)+3),"")</f>
        <v>0</v>
      </c>
      <c r="D80">
        <f>IF($A80&lt;&gt;"",INDEX('Size (Model)'!D:D,3*(ROW()-2)+3),"")</f>
        <v>0</v>
      </c>
      <c r="E80">
        <f>IF($A80&lt;&gt;"",INDEX('Size (Model)'!E:E,3*(ROW()-2)+3),"")</f>
        <v>0</v>
      </c>
      <c r="F80">
        <f>IF($A80&lt;&gt;"",INDEX('Size (Model)'!F:F,3*(ROW()-2)+3),"")</f>
        <v>1.0397219162995592E-2</v>
      </c>
      <c r="G80">
        <f>IF($A80&lt;&gt;"",INDEX('Size (Model)'!G:G,3*(ROW()-2)+3),"")</f>
        <v>2.3574309884238639E-2</v>
      </c>
      <c r="H80">
        <f>IF($A80&lt;&gt;"",INDEX('Size (Model)'!H:H,3*(ROW()-2)+3),"")</f>
        <v>0</v>
      </c>
      <c r="I80">
        <f>IF($A80&lt;&gt;"",INDEX('Size (Model)'!I:I,3*(ROW()-2)+3),"")</f>
        <v>1.6148247422680412E-2</v>
      </c>
      <c r="J80">
        <f>IF($A80&lt;&gt;"",INDEX('Size (Model)'!J:J,3*(ROW()-2)+3),"")</f>
        <v>0</v>
      </c>
      <c r="K80">
        <f>IF($A80&lt;&gt;"",INDEX('Size (Model)'!K:K,3*(ROW()-2)+3),"")</f>
        <v>0</v>
      </c>
      <c r="L80">
        <f>IF($A80&lt;&gt;"",INDEX('Size (Model)'!L:L,3*(ROW()-2)+3),"")</f>
        <v>0</v>
      </c>
      <c r="M80">
        <f>IF($A80&lt;&gt;"",INDEX('Size (Model)'!M:M,3*(ROW()-2)+3),"")</f>
        <v>0</v>
      </c>
      <c r="N80">
        <f>IF($A80&lt;&gt;"",INDEX('Size (Model)'!N:N,3*(ROW()-2)+3),"")</f>
        <v>0</v>
      </c>
      <c r="O80">
        <f>IF($A80&lt;&gt;"",INDEX('Size (Model)'!O:O,3*(ROW()-2)+3),"")</f>
        <v>0</v>
      </c>
      <c r="P80">
        <f>IF($A80&lt;&gt;"",INDEX('Size (Model)'!P:P,3*(ROW()-2)+3),"")</f>
        <v>0</v>
      </c>
      <c r="Q80">
        <f>IF($A80&lt;&gt;"",INDEX('Size (Model)'!Q:Q,3*(ROW()-2)+3),"")</f>
        <v>3.1901832993890031E-2</v>
      </c>
      <c r="R80">
        <f>IF($A80&lt;&gt;"",INDEX('Size (Model)'!R:R,3*(ROW()-2)+3),"")</f>
        <v>2.2359715670024226E-2</v>
      </c>
      <c r="S80">
        <f>IF($A80&lt;&gt;"",INDEX('Size (Model)'!S:S,3*(ROW()-2)+3),"")</f>
        <v>0</v>
      </c>
      <c r="T80">
        <f>IF($A80&lt;&gt;"",INDEX('Size (Model)'!T:T,3*(ROW()-2)+3),"")</f>
        <v>3.3172915206727389E-2</v>
      </c>
      <c r="U80">
        <f>IF($A80&lt;&gt;"",INDEX('Size (Model)'!U:U,3*(ROW()-2)+3),"")</f>
        <v>2.0430209953343704E-2</v>
      </c>
      <c r="V80">
        <f>IF($A80&lt;&gt;"",INDEX('Size (Model)'!V:V,3*(ROW()-2)+3),"")</f>
        <v>1.6763397887323943E-2</v>
      </c>
      <c r="W80">
        <f>IF($A80&lt;&gt;"",INDEX('Size (Model)'!W:W,3*(ROW()-2)+3),"")</f>
        <v>0</v>
      </c>
      <c r="X80">
        <f>IF($A80&lt;&gt;"",INDEX('Size (Model)'!X:X,3*(ROW()-2)+3),"")</f>
        <v>0</v>
      </c>
      <c r="Y80">
        <f>IF($A80&lt;&gt;"",INDEX('Size (Model)'!Y:Y,3*(ROW()-2)+3),"")</f>
        <v>0</v>
      </c>
      <c r="Z80">
        <f>IF($A80&lt;&gt;"",INDEX('Size (Model)'!Z:Z,3*(ROW()-2)+3),"")</f>
        <v>0</v>
      </c>
    </row>
    <row r="81" spans="1:26" x14ac:dyDescent="0.2">
      <c r="A81" s="13">
        <f>IF(INDEX('Size (Model)'!A:A,3*(ROW()-2)+2)&lt;&gt;"",INDEX('Size (Model)'!A:A,3*(ROW()-2)+2),"")</f>
        <v>45356</v>
      </c>
      <c r="B81">
        <f>IF($A81&lt;&gt;"",INDEX('Size (Model)'!B:B,3*(ROW()-2)+3),"")</f>
        <v>0</v>
      </c>
      <c r="C81">
        <f>IF($A81&lt;&gt;"",INDEX('Size (Model)'!C:C,3*(ROW()-2)+3),"")</f>
        <v>0</v>
      </c>
      <c r="D81">
        <f>IF($A81&lt;&gt;"",INDEX('Size (Model)'!D:D,3*(ROW()-2)+3),"")</f>
        <v>0</v>
      </c>
      <c r="E81">
        <f>IF($A81&lt;&gt;"",INDEX('Size (Model)'!E:E,3*(ROW()-2)+3),"")</f>
        <v>0</v>
      </c>
      <c r="F81">
        <f>IF($A81&lt;&gt;"",INDEX('Size (Model)'!F:F,3*(ROW()-2)+3),"")</f>
        <v>0</v>
      </c>
      <c r="G81">
        <f>IF($A81&lt;&gt;"",INDEX('Size (Model)'!G:G,3*(ROW()-2)+3),"")</f>
        <v>2.3574309884238639E-2</v>
      </c>
      <c r="H81">
        <f>IF($A81&lt;&gt;"",INDEX('Size (Model)'!H:H,3*(ROW()-2)+3),"")</f>
        <v>-1.066265666965085E-2</v>
      </c>
      <c r="I81">
        <f>IF($A81&lt;&gt;"",INDEX('Size (Model)'!I:I,3*(ROW()-2)+3),"")</f>
        <v>1.6148247422680412E-2</v>
      </c>
      <c r="J81">
        <f>IF($A81&lt;&gt;"",INDEX('Size (Model)'!J:J,3*(ROW()-2)+3),"")</f>
        <v>0</v>
      </c>
      <c r="K81">
        <f>IF($A81&lt;&gt;"",INDEX('Size (Model)'!K:K,3*(ROW()-2)+3),"")</f>
        <v>7.5214319545311012E-3</v>
      </c>
      <c r="L81">
        <f>IF($A81&lt;&gt;"",INDEX('Size (Model)'!L:L,3*(ROW()-2)+3),"")</f>
        <v>0</v>
      </c>
      <c r="M81">
        <f>IF($A81&lt;&gt;"",INDEX('Size (Model)'!M:M,3*(ROW()-2)+3),"")</f>
        <v>6.8175085861476824E-3</v>
      </c>
      <c r="N81">
        <f>IF($A81&lt;&gt;"",INDEX('Size (Model)'!N:N,3*(ROW()-2)+3),"")</f>
        <v>0</v>
      </c>
      <c r="O81">
        <f>IF($A81&lt;&gt;"",INDEX('Size (Model)'!O:O,3*(ROW()-2)+3),"")</f>
        <v>0</v>
      </c>
      <c r="P81">
        <f>IF($A81&lt;&gt;"",INDEX('Size (Model)'!P:P,3*(ROW()-2)+3),"")</f>
        <v>0</v>
      </c>
      <c r="Q81">
        <f>IF($A81&lt;&gt;"",INDEX('Size (Model)'!Q:Q,3*(ROW()-2)+3),"")</f>
        <v>3.1901832993890031E-2</v>
      </c>
      <c r="R81">
        <f>IF($A81&lt;&gt;"",INDEX('Size (Model)'!R:R,3*(ROW()-2)+3),"")</f>
        <v>2.2359715670024226E-2</v>
      </c>
      <c r="S81">
        <f>IF($A81&lt;&gt;"",INDEX('Size (Model)'!S:S,3*(ROW()-2)+3),"")</f>
        <v>0</v>
      </c>
      <c r="T81">
        <f>IF($A81&lt;&gt;"",INDEX('Size (Model)'!T:T,3*(ROW()-2)+3),"")</f>
        <v>0</v>
      </c>
      <c r="U81">
        <f>IF($A81&lt;&gt;"",INDEX('Size (Model)'!U:U,3*(ROW()-2)+3),"")</f>
        <v>2.0430209953343704E-2</v>
      </c>
      <c r="V81">
        <f>IF($A81&lt;&gt;"",INDEX('Size (Model)'!V:V,3*(ROW()-2)+3),"")</f>
        <v>1.6763397887323943E-2</v>
      </c>
      <c r="W81">
        <f>IF($A81&lt;&gt;"",INDEX('Size (Model)'!W:W,3*(ROW()-2)+3),"")</f>
        <v>0</v>
      </c>
      <c r="X81">
        <f>IF($A81&lt;&gt;"",INDEX('Size (Model)'!X:X,3*(ROW()-2)+3),"")</f>
        <v>0</v>
      </c>
      <c r="Y81">
        <f>IF($A81&lt;&gt;"",INDEX('Size (Model)'!Y:Y,3*(ROW()-2)+3),"")</f>
        <v>0</v>
      </c>
      <c r="Z81">
        <f>IF($A81&lt;&gt;"",INDEX('Size (Model)'!Z:Z,3*(ROW()-2)+3),"")</f>
        <v>0</v>
      </c>
    </row>
    <row r="82" spans="1:26" x14ac:dyDescent="0.2">
      <c r="A82" s="13">
        <f>IF(INDEX('Size (Model)'!A:A,3*(ROW()-2)+2)&lt;&gt;"",INDEX('Size (Model)'!A:A,3*(ROW()-2)+2),"")</f>
        <v>45357</v>
      </c>
      <c r="B82">
        <f>IF($A82&lt;&gt;"",INDEX('Size (Model)'!B:B,3*(ROW()-2)+3),"")</f>
        <v>0</v>
      </c>
      <c r="C82">
        <f>IF($A82&lt;&gt;"",INDEX('Size (Model)'!C:C,3*(ROW()-2)+3),"")</f>
        <v>0</v>
      </c>
      <c r="D82">
        <f>IF($A82&lt;&gt;"",INDEX('Size (Model)'!D:D,3*(ROW()-2)+3),"")</f>
        <v>0</v>
      </c>
      <c r="E82">
        <f>IF($A82&lt;&gt;"",INDEX('Size (Model)'!E:E,3*(ROW()-2)+3),"")</f>
        <v>0</v>
      </c>
      <c r="F82">
        <f>IF($A82&lt;&gt;"",INDEX('Size (Model)'!F:F,3*(ROW()-2)+3),"")</f>
        <v>0</v>
      </c>
      <c r="G82">
        <f>IF($A82&lt;&gt;"",INDEX('Size (Model)'!G:G,3*(ROW()-2)+3),"")</f>
        <v>2.3574309884238639E-2</v>
      </c>
      <c r="H82">
        <f>IF($A82&lt;&gt;"",INDEX('Size (Model)'!H:H,3*(ROW()-2)+3),"")</f>
        <v>-1.066265666965085E-2</v>
      </c>
      <c r="I82">
        <f>IF($A82&lt;&gt;"",INDEX('Size (Model)'!I:I,3*(ROW()-2)+3),"")</f>
        <v>0</v>
      </c>
      <c r="J82">
        <f>IF($A82&lt;&gt;"",INDEX('Size (Model)'!J:J,3*(ROW()-2)+3),"")</f>
        <v>0</v>
      </c>
      <c r="K82">
        <f>IF($A82&lt;&gt;"",INDEX('Size (Model)'!K:K,3*(ROW()-2)+3),"")</f>
        <v>7.5214319545311012E-3</v>
      </c>
      <c r="L82">
        <f>IF($A82&lt;&gt;"",INDEX('Size (Model)'!L:L,3*(ROW()-2)+3),"")</f>
        <v>0</v>
      </c>
      <c r="M82">
        <f>IF($A82&lt;&gt;"",INDEX('Size (Model)'!M:M,3*(ROW()-2)+3),"")</f>
        <v>6.8175085861476824E-3</v>
      </c>
      <c r="N82">
        <f>IF($A82&lt;&gt;"",INDEX('Size (Model)'!N:N,3*(ROW()-2)+3),"")</f>
        <v>0</v>
      </c>
      <c r="O82">
        <f>IF($A82&lt;&gt;"",INDEX('Size (Model)'!O:O,3*(ROW()-2)+3),"")</f>
        <v>0</v>
      </c>
      <c r="P82">
        <f>IF($A82&lt;&gt;"",INDEX('Size (Model)'!P:P,3*(ROW()-2)+3),"")</f>
        <v>2.5272477876106193E-2</v>
      </c>
      <c r="Q82">
        <f>IF($A82&lt;&gt;"",INDEX('Size (Model)'!Q:Q,3*(ROW()-2)+3),"")</f>
        <v>2.4661398963730569E-2</v>
      </c>
      <c r="R82">
        <f>IF($A82&lt;&gt;"",INDEX('Size (Model)'!R:R,3*(ROW()-2)+3),"")</f>
        <v>2.2359715670024226E-2</v>
      </c>
      <c r="S82">
        <f>IF($A82&lt;&gt;"",INDEX('Size (Model)'!S:S,3*(ROW()-2)+3),"")</f>
        <v>0</v>
      </c>
      <c r="T82">
        <f>IF($A82&lt;&gt;"",INDEX('Size (Model)'!T:T,3*(ROW()-2)+3),"")</f>
        <v>0</v>
      </c>
      <c r="U82">
        <f>IF($A82&lt;&gt;"",INDEX('Size (Model)'!U:U,3*(ROW()-2)+3),"")</f>
        <v>2.0430209953343704E-2</v>
      </c>
      <c r="V82">
        <f>IF($A82&lt;&gt;"",INDEX('Size (Model)'!V:V,3*(ROW()-2)+3),"")</f>
        <v>2.571856988472622E-2</v>
      </c>
      <c r="W82">
        <f>IF($A82&lt;&gt;"",INDEX('Size (Model)'!W:W,3*(ROW()-2)+3),"")</f>
        <v>0</v>
      </c>
      <c r="X82">
        <f>IF($A82&lt;&gt;"",INDEX('Size (Model)'!X:X,3*(ROW()-2)+3),"")</f>
        <v>0</v>
      </c>
      <c r="Y82">
        <f>IF($A82&lt;&gt;"",INDEX('Size (Model)'!Y:Y,3*(ROW()-2)+3),"")</f>
        <v>0</v>
      </c>
      <c r="Z82">
        <f>IF($A82&lt;&gt;"",INDEX('Size (Model)'!Z:Z,3*(ROW()-2)+3),"")</f>
        <v>0</v>
      </c>
    </row>
    <row r="83" spans="1:26" x14ac:dyDescent="0.2">
      <c r="A83" s="13">
        <f>IF(INDEX('Size (Model)'!A:A,3*(ROW()-2)+2)&lt;&gt;"",INDEX('Size (Model)'!A:A,3*(ROW()-2)+2),"")</f>
        <v>45358</v>
      </c>
      <c r="B83">
        <f>IF($A83&lt;&gt;"",INDEX('Size (Model)'!B:B,3*(ROW()-2)+3),"")</f>
        <v>0</v>
      </c>
      <c r="C83">
        <f>IF($A83&lt;&gt;"",INDEX('Size (Model)'!C:C,3*(ROW()-2)+3),"")</f>
        <v>0</v>
      </c>
      <c r="D83">
        <f>IF($A83&lt;&gt;"",INDEX('Size (Model)'!D:D,3*(ROW()-2)+3),"")</f>
        <v>0</v>
      </c>
      <c r="E83">
        <f>IF($A83&lt;&gt;"",INDEX('Size (Model)'!E:E,3*(ROW()-2)+3),"")</f>
        <v>0</v>
      </c>
      <c r="F83">
        <f>IF($A83&lt;&gt;"",INDEX('Size (Model)'!F:F,3*(ROW()-2)+3),"")</f>
        <v>0</v>
      </c>
      <c r="G83">
        <f>IF($A83&lt;&gt;"",INDEX('Size (Model)'!G:G,3*(ROW()-2)+3),"")</f>
        <v>2.3574309884238639E-2</v>
      </c>
      <c r="H83">
        <f>IF($A83&lt;&gt;"",INDEX('Size (Model)'!H:H,3*(ROW()-2)+3),"")</f>
        <v>-1.066265666965085E-2</v>
      </c>
      <c r="I83">
        <f>IF($A83&lt;&gt;"",INDEX('Size (Model)'!I:I,3*(ROW()-2)+3),"")</f>
        <v>0</v>
      </c>
      <c r="J83">
        <f>IF($A83&lt;&gt;"",INDEX('Size (Model)'!J:J,3*(ROW()-2)+3),"")</f>
        <v>0</v>
      </c>
      <c r="K83">
        <f>IF($A83&lt;&gt;"",INDEX('Size (Model)'!K:K,3*(ROW()-2)+3),"")</f>
        <v>7.5214319545311012E-3</v>
      </c>
      <c r="L83">
        <f>IF($A83&lt;&gt;"",INDEX('Size (Model)'!L:L,3*(ROW()-2)+3),"")</f>
        <v>0</v>
      </c>
      <c r="M83">
        <f>IF($A83&lt;&gt;"",INDEX('Size (Model)'!M:M,3*(ROW()-2)+3),"")</f>
        <v>6.8175085861476824E-3</v>
      </c>
      <c r="N83">
        <f>IF($A83&lt;&gt;"",INDEX('Size (Model)'!N:N,3*(ROW()-2)+3),"")</f>
        <v>0</v>
      </c>
      <c r="O83">
        <f>IF($A83&lt;&gt;"",INDEX('Size (Model)'!O:O,3*(ROW()-2)+3),"")</f>
        <v>0</v>
      </c>
      <c r="P83">
        <f>IF($A83&lt;&gt;"",INDEX('Size (Model)'!P:P,3*(ROW()-2)+3),"")</f>
        <v>2.5272477876106193E-2</v>
      </c>
      <c r="Q83">
        <f>IF($A83&lt;&gt;"",INDEX('Size (Model)'!Q:Q,3*(ROW()-2)+3),"")</f>
        <v>2.4661398963730569E-2</v>
      </c>
      <c r="R83">
        <f>IF($A83&lt;&gt;"",INDEX('Size (Model)'!R:R,3*(ROW()-2)+3),"")</f>
        <v>2.2359715670024226E-2</v>
      </c>
      <c r="S83">
        <f>IF($A83&lt;&gt;"",INDEX('Size (Model)'!S:S,3*(ROW()-2)+3),"")</f>
        <v>0</v>
      </c>
      <c r="T83">
        <f>IF($A83&lt;&gt;"",INDEX('Size (Model)'!T:T,3*(ROW()-2)+3),"")</f>
        <v>0</v>
      </c>
      <c r="U83">
        <f>IF($A83&lt;&gt;"",INDEX('Size (Model)'!U:U,3*(ROW()-2)+3),"")</f>
        <v>2.0430209953343704E-2</v>
      </c>
      <c r="V83">
        <f>IF($A83&lt;&gt;"",INDEX('Size (Model)'!V:V,3*(ROW()-2)+3),"")</f>
        <v>2.571856988472622E-2</v>
      </c>
      <c r="W83">
        <f>IF($A83&lt;&gt;"",INDEX('Size (Model)'!W:W,3*(ROW()-2)+3),"")</f>
        <v>0</v>
      </c>
      <c r="X83">
        <f>IF($A83&lt;&gt;"",INDEX('Size (Model)'!X:X,3*(ROW()-2)+3),"")</f>
        <v>0</v>
      </c>
      <c r="Y83">
        <f>IF($A83&lt;&gt;"",INDEX('Size (Model)'!Y:Y,3*(ROW()-2)+3),"")</f>
        <v>0</v>
      </c>
      <c r="Z83">
        <f>IF($A83&lt;&gt;"",INDEX('Size (Model)'!Z:Z,3*(ROW()-2)+3),"")</f>
        <v>0</v>
      </c>
    </row>
    <row r="84" spans="1:26" x14ac:dyDescent="0.2">
      <c r="A84" s="13">
        <f>IF(INDEX('Size (Model)'!A:A,3*(ROW()-2)+2)&lt;&gt;"",INDEX('Size (Model)'!A:A,3*(ROW()-2)+2),"")</f>
        <v>45359</v>
      </c>
      <c r="B84">
        <f>IF($A84&lt;&gt;"",INDEX('Size (Model)'!B:B,3*(ROW()-2)+3),"")</f>
        <v>0</v>
      </c>
      <c r="C84">
        <f>IF($A84&lt;&gt;"",INDEX('Size (Model)'!C:C,3*(ROW()-2)+3),"")</f>
        <v>0</v>
      </c>
      <c r="D84">
        <f>IF($A84&lt;&gt;"",INDEX('Size (Model)'!D:D,3*(ROW()-2)+3),"")</f>
        <v>0.05</v>
      </c>
      <c r="E84">
        <f>IF($A84&lt;&gt;"",INDEX('Size (Model)'!E:E,3*(ROW()-2)+3),"")</f>
        <v>0</v>
      </c>
      <c r="F84">
        <f>IF($A84&lt;&gt;"",INDEX('Size (Model)'!F:F,3*(ROW()-2)+3),"")</f>
        <v>0</v>
      </c>
      <c r="G84">
        <f>IF($A84&lt;&gt;"",INDEX('Size (Model)'!G:G,3*(ROW()-2)+3),"")</f>
        <v>2.3574309884238639E-2</v>
      </c>
      <c r="H84">
        <f>IF($A84&lt;&gt;"",INDEX('Size (Model)'!H:H,3*(ROW()-2)+3),"")</f>
        <v>-1.066265666965085E-2</v>
      </c>
      <c r="I84">
        <f>IF($A84&lt;&gt;"",INDEX('Size (Model)'!I:I,3*(ROW()-2)+3),"")</f>
        <v>0</v>
      </c>
      <c r="J84">
        <f>IF($A84&lt;&gt;"",INDEX('Size (Model)'!J:J,3*(ROW()-2)+3),"")</f>
        <v>0</v>
      </c>
      <c r="K84">
        <f>IF($A84&lt;&gt;"",INDEX('Size (Model)'!K:K,3*(ROW()-2)+3),"")</f>
        <v>0</v>
      </c>
      <c r="L84">
        <f>IF($A84&lt;&gt;"",INDEX('Size (Model)'!L:L,3*(ROW()-2)+3),"")</f>
        <v>0</v>
      </c>
      <c r="M84">
        <f>IF($A84&lt;&gt;"",INDEX('Size (Model)'!M:M,3*(ROW()-2)+3),"")</f>
        <v>6.8175085861476824E-3</v>
      </c>
      <c r="N84">
        <f>IF($A84&lt;&gt;"",INDEX('Size (Model)'!N:N,3*(ROW()-2)+3),"")</f>
        <v>0</v>
      </c>
      <c r="O84">
        <f>IF($A84&lt;&gt;"",INDEX('Size (Model)'!O:O,3*(ROW()-2)+3),"")</f>
        <v>0</v>
      </c>
      <c r="P84">
        <f>IF($A84&lt;&gt;"",INDEX('Size (Model)'!P:P,3*(ROW()-2)+3),"")</f>
        <v>1.7608985765124555E-2</v>
      </c>
      <c r="Q84">
        <f>IF($A84&lt;&gt;"",INDEX('Size (Model)'!Q:Q,3*(ROW()-2)+3),"")</f>
        <v>1.3501023192360163E-2</v>
      </c>
      <c r="R84">
        <f>IF($A84&lt;&gt;"",INDEX('Size (Model)'!R:R,3*(ROW()-2)+3),"")</f>
        <v>2.2359715670024226E-2</v>
      </c>
      <c r="S84">
        <f>IF($A84&lt;&gt;"",INDEX('Size (Model)'!S:S,3*(ROW()-2)+3),"")</f>
        <v>0</v>
      </c>
      <c r="T84">
        <f>IF($A84&lt;&gt;"",INDEX('Size (Model)'!T:T,3*(ROW()-2)+3),"")</f>
        <v>0</v>
      </c>
      <c r="U84">
        <f>IF($A84&lt;&gt;"",INDEX('Size (Model)'!U:U,3*(ROW()-2)+3),"")</f>
        <v>2.0430209953343704E-2</v>
      </c>
      <c r="V84">
        <f>IF($A84&lt;&gt;"",INDEX('Size (Model)'!V:V,3*(ROW()-2)+3),"")</f>
        <v>2.7489583333333331E-2</v>
      </c>
      <c r="W84">
        <f>IF($A84&lt;&gt;"",INDEX('Size (Model)'!W:W,3*(ROW()-2)+3),"")</f>
        <v>0</v>
      </c>
      <c r="X84">
        <f>IF($A84&lt;&gt;"",INDEX('Size (Model)'!X:X,3*(ROW()-2)+3),"")</f>
        <v>0</v>
      </c>
      <c r="Y84">
        <f>IF($A84&lt;&gt;"",INDEX('Size (Model)'!Y:Y,3*(ROW()-2)+3),"")</f>
        <v>0</v>
      </c>
      <c r="Z84">
        <f>IF($A84&lt;&gt;"",INDEX('Size (Model)'!Z:Z,3*(ROW()-2)+3),"")</f>
        <v>0</v>
      </c>
    </row>
    <row r="85" spans="1:26" x14ac:dyDescent="0.2">
      <c r="A85" s="13">
        <f>IF(INDEX('Size (Model)'!A:A,3*(ROW()-2)+2)&lt;&gt;"",INDEX('Size (Model)'!A:A,3*(ROW()-2)+2),"")</f>
        <v>45362</v>
      </c>
      <c r="B85">
        <f>IF($A85&lt;&gt;"",INDEX('Size (Model)'!B:B,3*(ROW()-2)+3),"")</f>
        <v>0</v>
      </c>
      <c r="C85">
        <f>IF($A85&lt;&gt;"",INDEX('Size (Model)'!C:C,3*(ROW()-2)+3),"")</f>
        <v>0</v>
      </c>
      <c r="D85">
        <f>IF($A85&lt;&gt;"",INDEX('Size (Model)'!D:D,3*(ROW()-2)+3),"")</f>
        <v>0.05</v>
      </c>
      <c r="E85">
        <f>IF($A85&lt;&gt;"",INDEX('Size (Model)'!E:E,3*(ROW()-2)+3),"")</f>
        <v>0</v>
      </c>
      <c r="F85">
        <f>IF($A85&lt;&gt;"",INDEX('Size (Model)'!F:F,3*(ROW()-2)+3),"")</f>
        <v>0</v>
      </c>
      <c r="G85">
        <f>IF($A85&lt;&gt;"",INDEX('Size (Model)'!G:G,3*(ROW()-2)+3),"")</f>
        <v>1.8551837185146719E-2</v>
      </c>
      <c r="H85">
        <f>IF($A85&lt;&gt;"",INDEX('Size (Model)'!H:H,3*(ROW()-2)+3),"")</f>
        <v>0</v>
      </c>
      <c r="I85">
        <f>IF($A85&lt;&gt;"",INDEX('Size (Model)'!I:I,3*(ROW()-2)+3),"")</f>
        <v>0</v>
      </c>
      <c r="J85">
        <f>IF($A85&lt;&gt;"",INDEX('Size (Model)'!J:J,3*(ROW()-2)+3),"")</f>
        <v>0</v>
      </c>
      <c r="K85">
        <f>IF($A85&lt;&gt;"",INDEX('Size (Model)'!K:K,3*(ROW()-2)+3),"")</f>
        <v>0</v>
      </c>
      <c r="L85">
        <f>IF($A85&lt;&gt;"",INDEX('Size (Model)'!L:L,3*(ROW()-2)+3),"")</f>
        <v>0</v>
      </c>
      <c r="M85">
        <f>IF($A85&lt;&gt;"",INDEX('Size (Model)'!M:M,3*(ROW()-2)+3),"")</f>
        <v>0</v>
      </c>
      <c r="N85">
        <f>IF($A85&lt;&gt;"",INDEX('Size (Model)'!N:N,3*(ROW()-2)+3),"")</f>
        <v>0</v>
      </c>
      <c r="O85">
        <f>IF($A85&lt;&gt;"",INDEX('Size (Model)'!O:O,3*(ROW()-2)+3),"")</f>
        <v>0</v>
      </c>
      <c r="P85">
        <f>IF($A85&lt;&gt;"",INDEX('Size (Model)'!P:P,3*(ROW()-2)+3),"")</f>
        <v>1.7608985765124555E-2</v>
      </c>
      <c r="Q85">
        <f>IF($A85&lt;&gt;"",INDEX('Size (Model)'!Q:Q,3*(ROW()-2)+3),"")</f>
        <v>1.3501023192360163E-2</v>
      </c>
      <c r="R85">
        <f>IF($A85&lt;&gt;"",INDEX('Size (Model)'!R:R,3*(ROW()-2)+3),"")</f>
        <v>2.2359715670024226E-2</v>
      </c>
      <c r="S85">
        <f>IF($A85&lt;&gt;"",INDEX('Size (Model)'!S:S,3*(ROW()-2)+3),"")</f>
        <v>0</v>
      </c>
      <c r="T85">
        <f>IF($A85&lt;&gt;"",INDEX('Size (Model)'!T:T,3*(ROW()-2)+3),"")</f>
        <v>3.2802169421487608E-2</v>
      </c>
      <c r="U85">
        <f>IF($A85&lt;&gt;"",INDEX('Size (Model)'!U:U,3*(ROW()-2)+3),"")</f>
        <v>2.0430209953343704E-2</v>
      </c>
      <c r="V85">
        <f>IF($A85&lt;&gt;"",INDEX('Size (Model)'!V:V,3*(ROW()-2)+3),"")</f>
        <v>2.4806640625000001E-2</v>
      </c>
      <c r="W85">
        <f>IF($A85&lt;&gt;"",INDEX('Size (Model)'!W:W,3*(ROW()-2)+3),"")</f>
        <v>0</v>
      </c>
      <c r="X85">
        <f>IF($A85&lt;&gt;"",INDEX('Size (Model)'!X:X,3*(ROW()-2)+3),"")</f>
        <v>0</v>
      </c>
      <c r="Y85">
        <f>IF($A85&lt;&gt;"",INDEX('Size (Model)'!Y:Y,3*(ROW()-2)+3),"")</f>
        <v>0</v>
      </c>
      <c r="Z85">
        <f>IF($A85&lt;&gt;"",INDEX('Size (Model)'!Z:Z,3*(ROW()-2)+3),"")</f>
        <v>0</v>
      </c>
    </row>
    <row r="86" spans="1:26" x14ac:dyDescent="0.2">
      <c r="A86" s="13">
        <f>IF(INDEX('Size (Model)'!A:A,3*(ROW()-2)+2)&lt;&gt;"",INDEX('Size (Model)'!A:A,3*(ROW()-2)+2),"")</f>
        <v>45363</v>
      </c>
      <c r="B86">
        <f>IF($A86&lt;&gt;"",INDEX('Size (Model)'!B:B,3*(ROW()-2)+3),"")</f>
        <v>0</v>
      </c>
      <c r="C86">
        <f>IF($A86&lt;&gt;"",INDEX('Size (Model)'!C:C,3*(ROW()-2)+3),"")</f>
        <v>6.9660777385159023E-3</v>
      </c>
      <c r="D86">
        <f>IF($A86&lt;&gt;"",INDEX('Size (Model)'!D:D,3*(ROW()-2)+3),"")</f>
        <v>4.1590717299578063E-2</v>
      </c>
      <c r="E86">
        <f>IF($A86&lt;&gt;"",INDEX('Size (Model)'!E:E,3*(ROW()-2)+3),"")</f>
        <v>0</v>
      </c>
      <c r="F86">
        <f>IF($A86&lt;&gt;"",INDEX('Size (Model)'!F:F,3*(ROW()-2)+3),"")</f>
        <v>0</v>
      </c>
      <c r="G86">
        <f>IF($A86&lt;&gt;"",INDEX('Size (Model)'!G:G,3*(ROW()-2)+3),"")</f>
        <v>2.0095820591233438E-2</v>
      </c>
      <c r="H86">
        <f>IF($A86&lt;&gt;"",INDEX('Size (Model)'!H:H,3*(ROW()-2)+3),"")</f>
        <v>0</v>
      </c>
      <c r="I86">
        <f>IF($A86&lt;&gt;"",INDEX('Size (Model)'!I:I,3*(ROW()-2)+3),"")</f>
        <v>-6.7745704467353949E-3</v>
      </c>
      <c r="J86">
        <f>IF($A86&lt;&gt;"",INDEX('Size (Model)'!J:J,3*(ROW()-2)+3),"")</f>
        <v>0</v>
      </c>
      <c r="K86">
        <f>IF($A86&lt;&gt;"",INDEX('Size (Model)'!K:K,3*(ROW()-2)+3),"")</f>
        <v>0</v>
      </c>
      <c r="L86">
        <f>IF($A86&lt;&gt;"",INDEX('Size (Model)'!L:L,3*(ROW()-2)+3),"")</f>
        <v>0</v>
      </c>
      <c r="M86">
        <f>IF($A86&lt;&gt;"",INDEX('Size (Model)'!M:M,3*(ROW()-2)+3),"")</f>
        <v>0</v>
      </c>
      <c r="N86">
        <f>IF($A86&lt;&gt;"",INDEX('Size (Model)'!N:N,3*(ROW()-2)+3),"")</f>
        <v>0</v>
      </c>
      <c r="O86">
        <f>IF($A86&lt;&gt;"",INDEX('Size (Model)'!O:O,3*(ROW()-2)+3),"")</f>
        <v>0</v>
      </c>
      <c r="P86">
        <f>IF($A86&lt;&gt;"",INDEX('Size (Model)'!P:P,3*(ROW()-2)+3),"")</f>
        <v>1.7608985765124555E-2</v>
      </c>
      <c r="Q86">
        <f>IF($A86&lt;&gt;"",INDEX('Size (Model)'!Q:Q,3*(ROW()-2)+3),"")</f>
        <v>2.0457281217571777E-2</v>
      </c>
      <c r="R86">
        <f>IF($A86&lt;&gt;"",INDEX('Size (Model)'!R:R,3*(ROW()-2)+3),"")</f>
        <v>2.2359715670024226E-2</v>
      </c>
      <c r="S86">
        <f>IF($A86&lt;&gt;"",INDEX('Size (Model)'!S:S,3*(ROW()-2)+3),"")</f>
        <v>0</v>
      </c>
      <c r="T86">
        <f>IF($A86&lt;&gt;"",INDEX('Size (Model)'!T:T,3*(ROW()-2)+3),"")</f>
        <v>0</v>
      </c>
      <c r="U86">
        <f>IF($A86&lt;&gt;"",INDEX('Size (Model)'!U:U,3*(ROW()-2)+3),"")</f>
        <v>2.0430209953343704E-2</v>
      </c>
      <c r="V86">
        <f>IF($A86&lt;&gt;"",INDEX('Size (Model)'!V:V,3*(ROW()-2)+3),"")</f>
        <v>2.4806640625000001E-2</v>
      </c>
      <c r="W86">
        <f>IF($A86&lt;&gt;"",INDEX('Size (Model)'!W:W,3*(ROW()-2)+3),"")</f>
        <v>0</v>
      </c>
      <c r="X86">
        <f>IF($A86&lt;&gt;"",INDEX('Size (Model)'!X:X,3*(ROW()-2)+3),"")</f>
        <v>0</v>
      </c>
      <c r="Y86">
        <f>IF($A86&lt;&gt;"",INDEX('Size (Model)'!Y:Y,3*(ROW()-2)+3),"")</f>
        <v>0</v>
      </c>
      <c r="Z86">
        <f>IF($A86&lt;&gt;"",INDEX('Size (Model)'!Z:Z,3*(ROW()-2)+3),"")</f>
        <v>0</v>
      </c>
    </row>
    <row r="87" spans="1:26" x14ac:dyDescent="0.2">
      <c r="A87" s="13">
        <f>IF(INDEX('Size (Model)'!A:A,3*(ROW()-2)+2)&lt;&gt;"",INDEX('Size (Model)'!A:A,3*(ROW()-2)+2),"")</f>
        <v>45364</v>
      </c>
      <c r="B87">
        <f>IF($A87&lt;&gt;"",INDEX('Size (Model)'!B:B,3*(ROW()-2)+3),"")</f>
        <v>0</v>
      </c>
      <c r="C87">
        <f>IF($A87&lt;&gt;"",INDEX('Size (Model)'!C:C,3*(ROW()-2)+3),"")</f>
        <v>0</v>
      </c>
      <c r="D87">
        <f>IF($A87&lt;&gt;"",INDEX('Size (Model)'!D:D,3*(ROW()-2)+3),"")</f>
        <v>4.4881209503239747E-2</v>
      </c>
      <c r="E87">
        <f>IF($A87&lt;&gt;"",INDEX('Size (Model)'!E:E,3*(ROW()-2)+3),"")</f>
        <v>0</v>
      </c>
      <c r="F87">
        <f>IF($A87&lt;&gt;"",INDEX('Size (Model)'!F:F,3*(ROW()-2)+3),"")</f>
        <v>0</v>
      </c>
      <c r="G87">
        <f>IF($A87&lt;&gt;"",INDEX('Size (Model)'!G:G,3*(ROW()-2)+3),"")</f>
        <v>2.0095820591233438E-2</v>
      </c>
      <c r="H87">
        <f>IF($A87&lt;&gt;"",INDEX('Size (Model)'!H:H,3*(ROW()-2)+3),"")</f>
        <v>0</v>
      </c>
      <c r="I87">
        <f>IF($A87&lt;&gt;"",INDEX('Size (Model)'!I:I,3*(ROW()-2)+3),"")</f>
        <v>0</v>
      </c>
      <c r="J87">
        <f>IF($A87&lt;&gt;"",INDEX('Size (Model)'!J:J,3*(ROW()-2)+3),"")</f>
        <v>0</v>
      </c>
      <c r="K87">
        <f>IF($A87&lt;&gt;"",INDEX('Size (Model)'!K:K,3*(ROW()-2)+3),"")</f>
        <v>0</v>
      </c>
      <c r="L87">
        <f>IF($A87&lt;&gt;"",INDEX('Size (Model)'!L:L,3*(ROW()-2)+3),"")</f>
        <v>0</v>
      </c>
      <c r="M87">
        <f>IF($A87&lt;&gt;"",INDEX('Size (Model)'!M:M,3*(ROW()-2)+3),"")</f>
        <v>0</v>
      </c>
      <c r="N87">
        <f>IF($A87&lt;&gt;"",INDEX('Size (Model)'!N:N,3*(ROW()-2)+3),"")</f>
        <v>0</v>
      </c>
      <c r="O87">
        <f>IF($A87&lt;&gt;"",INDEX('Size (Model)'!O:O,3*(ROW()-2)+3),"")</f>
        <v>0</v>
      </c>
      <c r="P87">
        <f>IF($A87&lt;&gt;"",INDEX('Size (Model)'!P:P,3*(ROW()-2)+3),"")</f>
        <v>1.7608985765124555E-2</v>
      </c>
      <c r="Q87">
        <f>IF($A87&lt;&gt;"",INDEX('Size (Model)'!Q:Q,3*(ROW()-2)+3),"")</f>
        <v>2.0457281217571777E-2</v>
      </c>
      <c r="R87">
        <f>IF($A87&lt;&gt;"",INDEX('Size (Model)'!R:R,3*(ROW()-2)+3),"")</f>
        <v>2.2359715670024226E-2</v>
      </c>
      <c r="S87">
        <f>IF($A87&lt;&gt;"",INDEX('Size (Model)'!S:S,3*(ROW()-2)+3),"")</f>
        <v>0</v>
      </c>
      <c r="T87">
        <f>IF($A87&lt;&gt;"",INDEX('Size (Model)'!T:T,3*(ROW()-2)+3),"")</f>
        <v>2.1950704225352117E-2</v>
      </c>
      <c r="U87">
        <f>IF($A87&lt;&gt;"",INDEX('Size (Model)'!U:U,3*(ROW()-2)+3),"")</f>
        <v>2.0430209953343704E-2</v>
      </c>
      <c r="V87">
        <f>IF($A87&lt;&gt;"",INDEX('Size (Model)'!V:V,3*(ROW()-2)+3),"")</f>
        <v>2.4806640625000001E-2</v>
      </c>
      <c r="W87">
        <f>IF($A87&lt;&gt;"",INDEX('Size (Model)'!W:W,3*(ROW()-2)+3),"")</f>
        <v>0</v>
      </c>
      <c r="X87">
        <f>IF($A87&lt;&gt;"",INDEX('Size (Model)'!X:X,3*(ROW()-2)+3),"")</f>
        <v>0</v>
      </c>
      <c r="Y87">
        <f>IF($A87&lt;&gt;"",INDEX('Size (Model)'!Y:Y,3*(ROW()-2)+3),"")</f>
        <v>0</v>
      </c>
      <c r="Z87">
        <f>IF($A87&lt;&gt;"",INDEX('Size (Model)'!Z:Z,3*(ROW()-2)+3),"")</f>
        <v>0</v>
      </c>
    </row>
    <row r="88" spans="1:26" x14ac:dyDescent="0.2">
      <c r="A88" s="13">
        <f>IF(INDEX('Size (Model)'!A:A,3*(ROW()-2)+2)&lt;&gt;"",INDEX('Size (Model)'!A:A,3*(ROW()-2)+2),"")</f>
        <v>45365</v>
      </c>
      <c r="B88">
        <f>IF($A88&lt;&gt;"",INDEX('Size (Model)'!B:B,3*(ROW()-2)+3),"")</f>
        <v>0</v>
      </c>
      <c r="C88">
        <f>IF($A88&lt;&gt;"",INDEX('Size (Model)'!C:C,3*(ROW()-2)+3),"")</f>
        <v>0</v>
      </c>
      <c r="D88">
        <f>IF($A88&lt;&gt;"",INDEX('Size (Model)'!D:D,3*(ROW()-2)+3),"")</f>
        <v>4.4881209503239747E-2</v>
      </c>
      <c r="E88">
        <f>IF($A88&lt;&gt;"",INDEX('Size (Model)'!E:E,3*(ROW()-2)+3),"")</f>
        <v>0</v>
      </c>
      <c r="F88">
        <f>IF($A88&lt;&gt;"",INDEX('Size (Model)'!F:F,3*(ROW()-2)+3),"")</f>
        <v>0</v>
      </c>
      <c r="G88">
        <f>IF($A88&lt;&gt;"",INDEX('Size (Model)'!G:G,3*(ROW()-2)+3),"")</f>
        <v>2.0095820591233438E-2</v>
      </c>
      <c r="H88">
        <f>IF($A88&lt;&gt;"",INDEX('Size (Model)'!H:H,3*(ROW()-2)+3),"")</f>
        <v>-1.0419681088314004E-2</v>
      </c>
      <c r="I88">
        <f>IF($A88&lt;&gt;"",INDEX('Size (Model)'!I:I,3*(ROW()-2)+3),"")</f>
        <v>0</v>
      </c>
      <c r="J88">
        <f>IF($A88&lt;&gt;"",INDEX('Size (Model)'!J:J,3*(ROW()-2)+3),"")</f>
        <v>0</v>
      </c>
      <c r="K88">
        <f>IF($A88&lt;&gt;"",INDEX('Size (Model)'!K:K,3*(ROW()-2)+3),"")</f>
        <v>0</v>
      </c>
      <c r="L88">
        <f>IF($A88&lt;&gt;"",INDEX('Size (Model)'!L:L,3*(ROW()-2)+3),"")</f>
        <v>0</v>
      </c>
      <c r="M88">
        <f>IF($A88&lt;&gt;"",INDEX('Size (Model)'!M:M,3*(ROW()-2)+3),"")</f>
        <v>7.0026753597122295E-3</v>
      </c>
      <c r="N88">
        <f>IF($A88&lt;&gt;"",INDEX('Size (Model)'!N:N,3*(ROW()-2)+3),"")</f>
        <v>0</v>
      </c>
      <c r="O88">
        <f>IF($A88&lt;&gt;"",INDEX('Size (Model)'!O:O,3*(ROW()-2)+3),"")</f>
        <v>0</v>
      </c>
      <c r="P88">
        <f>IF($A88&lt;&gt;"",INDEX('Size (Model)'!P:P,3*(ROW()-2)+3),"")</f>
        <v>1.7608985765124555E-2</v>
      </c>
      <c r="Q88">
        <f>IF($A88&lt;&gt;"",INDEX('Size (Model)'!Q:Q,3*(ROW()-2)+3),"")</f>
        <v>1.6072187822497419E-2</v>
      </c>
      <c r="R88">
        <f>IF($A88&lt;&gt;"",INDEX('Size (Model)'!R:R,3*(ROW()-2)+3),"")</f>
        <v>2.2359715670024226E-2</v>
      </c>
      <c r="S88">
        <f>IF($A88&lt;&gt;"",INDEX('Size (Model)'!S:S,3*(ROW()-2)+3),"")</f>
        <v>0</v>
      </c>
      <c r="T88">
        <f>IF($A88&lt;&gt;"",INDEX('Size (Model)'!T:T,3*(ROW()-2)+3),"")</f>
        <v>0</v>
      </c>
      <c r="U88">
        <f>IF($A88&lt;&gt;"",INDEX('Size (Model)'!U:U,3*(ROW()-2)+3),"")</f>
        <v>2.0430209953343704E-2</v>
      </c>
      <c r="V88">
        <f>IF($A88&lt;&gt;"",INDEX('Size (Model)'!V:V,3*(ROW()-2)+3),"")</f>
        <v>3.349236559139785E-2</v>
      </c>
      <c r="W88">
        <f>IF($A88&lt;&gt;"",INDEX('Size (Model)'!W:W,3*(ROW()-2)+3),"")</f>
        <v>0</v>
      </c>
      <c r="X88">
        <f>IF($A88&lt;&gt;"",INDEX('Size (Model)'!X:X,3*(ROW()-2)+3),"")</f>
        <v>0</v>
      </c>
      <c r="Y88">
        <f>IF($A88&lt;&gt;"",INDEX('Size (Model)'!Y:Y,3*(ROW()-2)+3),"")</f>
        <v>0</v>
      </c>
      <c r="Z88">
        <f>IF($A88&lt;&gt;"",INDEX('Size (Model)'!Z:Z,3*(ROW()-2)+3),"")</f>
        <v>0</v>
      </c>
    </row>
    <row r="89" spans="1:26" x14ac:dyDescent="0.2">
      <c r="A89" s="13">
        <f>IF(INDEX('Size (Model)'!A:A,3*(ROW()-2)+2)&lt;&gt;"",INDEX('Size (Model)'!A:A,3*(ROW()-2)+2),"")</f>
        <v>45366</v>
      </c>
      <c r="B89">
        <f>IF($A89&lt;&gt;"",INDEX('Size (Model)'!B:B,3*(ROW()-2)+3),"")</f>
        <v>0</v>
      </c>
      <c r="C89">
        <f>IF($A89&lt;&gt;"",INDEX('Size (Model)'!C:C,3*(ROW()-2)+3),"")</f>
        <v>0</v>
      </c>
      <c r="D89">
        <f>IF($A89&lt;&gt;"",INDEX('Size (Model)'!D:D,3*(ROW()-2)+3),"")</f>
        <v>4.4881209503239747E-2</v>
      </c>
      <c r="E89">
        <f>IF($A89&lt;&gt;"",INDEX('Size (Model)'!E:E,3*(ROW()-2)+3),"")</f>
        <v>0</v>
      </c>
      <c r="F89">
        <f>IF($A89&lt;&gt;"",INDEX('Size (Model)'!F:F,3*(ROW()-2)+3),"")</f>
        <v>0</v>
      </c>
      <c r="G89">
        <f>IF($A89&lt;&gt;"",INDEX('Size (Model)'!G:G,3*(ROW()-2)+3),"")</f>
        <v>2.0095820591233438E-2</v>
      </c>
      <c r="H89">
        <f>IF($A89&lt;&gt;"",INDEX('Size (Model)'!H:H,3*(ROW()-2)+3),"")</f>
        <v>-1.0419681088314004E-2</v>
      </c>
      <c r="I89">
        <f>IF($A89&lt;&gt;"",INDEX('Size (Model)'!I:I,3*(ROW()-2)+3),"")</f>
        <v>0</v>
      </c>
      <c r="J89">
        <f>IF($A89&lt;&gt;"",INDEX('Size (Model)'!J:J,3*(ROW()-2)+3),"")</f>
        <v>0</v>
      </c>
      <c r="K89">
        <f>IF($A89&lt;&gt;"",INDEX('Size (Model)'!K:K,3*(ROW()-2)+3),"")</f>
        <v>0</v>
      </c>
      <c r="L89">
        <f>IF($A89&lt;&gt;"",INDEX('Size (Model)'!L:L,3*(ROW()-2)+3),"")</f>
        <v>0</v>
      </c>
      <c r="M89">
        <f>IF($A89&lt;&gt;"",INDEX('Size (Model)'!M:M,3*(ROW()-2)+3),"")</f>
        <v>7.0026753597122295E-3</v>
      </c>
      <c r="N89">
        <f>IF($A89&lt;&gt;"",INDEX('Size (Model)'!N:N,3*(ROW()-2)+3),"")</f>
        <v>0</v>
      </c>
      <c r="O89">
        <f>IF($A89&lt;&gt;"",INDEX('Size (Model)'!O:O,3*(ROW()-2)+3),"")</f>
        <v>0</v>
      </c>
      <c r="P89">
        <f>IF($A89&lt;&gt;"",INDEX('Size (Model)'!P:P,3*(ROW()-2)+3),"")</f>
        <v>1.7608985765124555E-2</v>
      </c>
      <c r="Q89">
        <f>IF($A89&lt;&gt;"",INDEX('Size (Model)'!Q:Q,3*(ROW()-2)+3),"")</f>
        <v>1.6072187822497419E-2</v>
      </c>
      <c r="R89">
        <f>IF($A89&lt;&gt;"",INDEX('Size (Model)'!R:R,3*(ROW()-2)+3),"")</f>
        <v>2.2359715670024226E-2</v>
      </c>
      <c r="S89">
        <f>IF($A89&lt;&gt;"",INDEX('Size (Model)'!S:S,3*(ROW()-2)+3),"")</f>
        <v>0</v>
      </c>
      <c r="T89">
        <f>IF($A89&lt;&gt;"",INDEX('Size (Model)'!T:T,3*(ROW()-2)+3),"")</f>
        <v>0</v>
      </c>
      <c r="U89">
        <f>IF($A89&lt;&gt;"",INDEX('Size (Model)'!U:U,3*(ROW()-2)+3),"")</f>
        <v>2.0430209953343704E-2</v>
      </c>
      <c r="V89">
        <f>IF($A89&lt;&gt;"",INDEX('Size (Model)'!V:V,3*(ROW()-2)+3),"")</f>
        <v>3.349236559139785E-2</v>
      </c>
      <c r="W89">
        <f>IF($A89&lt;&gt;"",INDEX('Size (Model)'!W:W,3*(ROW()-2)+3),"")</f>
        <v>0</v>
      </c>
      <c r="X89">
        <f>IF($A89&lt;&gt;"",INDEX('Size (Model)'!X:X,3*(ROW()-2)+3),"")</f>
        <v>0</v>
      </c>
      <c r="Y89">
        <f>IF($A89&lt;&gt;"",INDEX('Size (Model)'!Y:Y,3*(ROW()-2)+3),"")</f>
        <v>0</v>
      </c>
      <c r="Z89">
        <f>IF($A89&lt;&gt;"",INDEX('Size (Model)'!Z:Z,3*(ROW()-2)+3),"")</f>
        <v>0</v>
      </c>
    </row>
    <row r="90" spans="1:26" x14ac:dyDescent="0.2">
      <c r="A90" s="13">
        <f>IF(INDEX('Size (Model)'!A:A,3*(ROW()-2)+2)&lt;&gt;"",INDEX('Size (Model)'!A:A,3*(ROW()-2)+2),"")</f>
        <v>45369</v>
      </c>
      <c r="B90">
        <f>IF($A90&lt;&gt;"",INDEX('Size (Model)'!B:B,3*(ROW()-2)+3),"")</f>
        <v>0</v>
      </c>
      <c r="C90">
        <f>IF($A90&lt;&gt;"",INDEX('Size (Model)'!C:C,3*(ROW()-2)+3),"")</f>
        <v>0</v>
      </c>
      <c r="D90">
        <f>IF($A90&lt;&gt;"",INDEX('Size (Model)'!D:D,3*(ROW()-2)+3),"")</f>
        <v>4.4881209503239747E-2</v>
      </c>
      <c r="E90">
        <f>IF($A90&lt;&gt;"",INDEX('Size (Model)'!E:E,3*(ROW()-2)+3),"")</f>
        <v>0</v>
      </c>
      <c r="F90">
        <f>IF($A90&lt;&gt;"",INDEX('Size (Model)'!F:F,3*(ROW()-2)+3),"")</f>
        <v>0</v>
      </c>
      <c r="G90">
        <f>IF($A90&lt;&gt;"",INDEX('Size (Model)'!G:G,3*(ROW()-2)+3),"")</f>
        <v>2.0095820591233438E-2</v>
      </c>
      <c r="H90">
        <f>IF($A90&lt;&gt;"",INDEX('Size (Model)'!H:H,3*(ROW()-2)+3),"")</f>
        <v>-1.0419681088314004E-2</v>
      </c>
      <c r="I90">
        <f>IF($A90&lt;&gt;"",INDEX('Size (Model)'!I:I,3*(ROW()-2)+3),"")</f>
        <v>0</v>
      </c>
      <c r="J90">
        <f>IF($A90&lt;&gt;"",INDEX('Size (Model)'!J:J,3*(ROW()-2)+3),"")</f>
        <v>0</v>
      </c>
      <c r="K90">
        <f>IF($A90&lt;&gt;"",INDEX('Size (Model)'!K:K,3*(ROW()-2)+3),"")</f>
        <v>0</v>
      </c>
      <c r="L90">
        <f>IF($A90&lt;&gt;"",INDEX('Size (Model)'!L:L,3*(ROW()-2)+3),"")</f>
        <v>0</v>
      </c>
      <c r="M90">
        <f>IF($A90&lt;&gt;"",INDEX('Size (Model)'!M:M,3*(ROW()-2)+3),"")</f>
        <v>7.0026753597122295E-3</v>
      </c>
      <c r="N90">
        <f>IF($A90&lt;&gt;"",INDEX('Size (Model)'!N:N,3*(ROW()-2)+3),"")</f>
        <v>0</v>
      </c>
      <c r="O90">
        <f>IF($A90&lt;&gt;"",INDEX('Size (Model)'!O:O,3*(ROW()-2)+3),"")</f>
        <v>0</v>
      </c>
      <c r="P90">
        <f>IF($A90&lt;&gt;"",INDEX('Size (Model)'!P:P,3*(ROW()-2)+3),"")</f>
        <v>1.7608985765124555E-2</v>
      </c>
      <c r="Q90">
        <f>IF($A90&lt;&gt;"",INDEX('Size (Model)'!Q:Q,3*(ROW()-2)+3),"")</f>
        <v>1.6072187822497419E-2</v>
      </c>
      <c r="R90">
        <f>IF($A90&lt;&gt;"",INDEX('Size (Model)'!R:R,3*(ROW()-2)+3),"")</f>
        <v>2.2359715670024226E-2</v>
      </c>
      <c r="S90">
        <f>IF($A90&lt;&gt;"",INDEX('Size (Model)'!S:S,3*(ROW()-2)+3),"")</f>
        <v>0</v>
      </c>
      <c r="T90">
        <f>IF($A90&lt;&gt;"",INDEX('Size (Model)'!T:T,3*(ROW()-2)+3),"")</f>
        <v>0</v>
      </c>
      <c r="U90">
        <f>IF($A90&lt;&gt;"",INDEX('Size (Model)'!U:U,3*(ROW()-2)+3),"")</f>
        <v>2.0430209953343704E-2</v>
      </c>
      <c r="V90">
        <f>IF($A90&lt;&gt;"",INDEX('Size (Model)'!V:V,3*(ROW()-2)+3),"")</f>
        <v>2.4626242071881604E-2</v>
      </c>
      <c r="W90">
        <f>IF($A90&lt;&gt;"",INDEX('Size (Model)'!W:W,3*(ROW()-2)+3),"")</f>
        <v>0</v>
      </c>
      <c r="X90">
        <f>IF($A90&lt;&gt;"",INDEX('Size (Model)'!X:X,3*(ROW()-2)+3),"")</f>
        <v>0</v>
      </c>
      <c r="Y90">
        <f>IF($A90&lt;&gt;"",INDEX('Size (Model)'!Y:Y,3*(ROW()-2)+3),"")</f>
        <v>0</v>
      </c>
      <c r="Z90">
        <f>IF($A90&lt;&gt;"",INDEX('Size (Model)'!Z:Z,3*(ROW()-2)+3),"")</f>
        <v>0</v>
      </c>
    </row>
    <row r="91" spans="1:26" x14ac:dyDescent="0.2">
      <c r="A91" s="13">
        <f>IF(INDEX('Size (Model)'!A:A,3*(ROW()-2)+2)&lt;&gt;"",INDEX('Size (Model)'!A:A,3*(ROW()-2)+2),"")</f>
        <v>45370</v>
      </c>
      <c r="B91">
        <f>IF($A91&lt;&gt;"",INDEX('Size (Model)'!B:B,3*(ROW()-2)+3),"")</f>
        <v>0</v>
      </c>
      <c r="C91">
        <f>IF($A91&lt;&gt;"",INDEX('Size (Model)'!C:C,3*(ROW()-2)+3),"")</f>
        <v>1.2459931930693068E-2</v>
      </c>
      <c r="D91">
        <f>IF($A91&lt;&gt;"",INDEX('Size (Model)'!D:D,3*(ROW()-2)+3),"")</f>
        <v>0</v>
      </c>
      <c r="E91">
        <f>IF($A91&lt;&gt;"",INDEX('Size (Model)'!E:E,3*(ROW()-2)+3),"")</f>
        <v>5.1572173435784864E-3</v>
      </c>
      <c r="F91">
        <f>IF($A91&lt;&gt;"",INDEX('Size (Model)'!F:F,3*(ROW()-2)+3),"")</f>
        <v>0</v>
      </c>
      <c r="G91">
        <f>IF($A91&lt;&gt;"",INDEX('Size (Model)'!G:G,3*(ROW()-2)+3),"")</f>
        <v>2.0095820591233438E-2</v>
      </c>
      <c r="H91">
        <f>IF($A91&lt;&gt;"",INDEX('Size (Model)'!H:H,3*(ROW()-2)+3),"")</f>
        <v>-1.0419681088314004E-2</v>
      </c>
      <c r="I91">
        <f>IF($A91&lt;&gt;"",INDEX('Size (Model)'!I:I,3*(ROW()-2)+3),"")</f>
        <v>0</v>
      </c>
      <c r="J91">
        <f>IF($A91&lt;&gt;"",INDEX('Size (Model)'!J:J,3*(ROW()-2)+3),"")</f>
        <v>0</v>
      </c>
      <c r="K91">
        <f>IF($A91&lt;&gt;"",INDEX('Size (Model)'!K:K,3*(ROW()-2)+3),"")</f>
        <v>0</v>
      </c>
      <c r="L91">
        <f>IF($A91&lt;&gt;"",INDEX('Size (Model)'!L:L,3*(ROW()-2)+3),"")</f>
        <v>0</v>
      </c>
      <c r="M91">
        <f>IF($A91&lt;&gt;"",INDEX('Size (Model)'!M:M,3*(ROW()-2)+3),"")</f>
        <v>7.0026753597122295E-3</v>
      </c>
      <c r="N91">
        <f>IF($A91&lt;&gt;"",INDEX('Size (Model)'!N:N,3*(ROW()-2)+3),"")</f>
        <v>0</v>
      </c>
      <c r="O91">
        <f>IF($A91&lt;&gt;"",INDEX('Size (Model)'!O:O,3*(ROW()-2)+3),"")</f>
        <v>0</v>
      </c>
      <c r="P91">
        <f>IF($A91&lt;&gt;"",INDEX('Size (Model)'!P:P,3*(ROW()-2)+3),"")</f>
        <v>2.4317934782608699E-2</v>
      </c>
      <c r="Q91">
        <f>IF($A91&lt;&gt;"",INDEX('Size (Model)'!Q:Q,3*(ROW()-2)+3),"")</f>
        <v>0</v>
      </c>
      <c r="R91">
        <f>IF($A91&lt;&gt;"",INDEX('Size (Model)'!R:R,3*(ROW()-2)+3),"")</f>
        <v>2.2359715670024226E-2</v>
      </c>
      <c r="S91">
        <f>IF($A91&lt;&gt;"",INDEX('Size (Model)'!S:S,3*(ROW()-2)+3),"")</f>
        <v>0</v>
      </c>
      <c r="T91">
        <f>IF($A91&lt;&gt;"",INDEX('Size (Model)'!T:T,3*(ROW()-2)+3),"")</f>
        <v>0</v>
      </c>
      <c r="U91">
        <f>IF($A91&lt;&gt;"",INDEX('Size (Model)'!U:U,3*(ROW()-2)+3),"")</f>
        <v>2.0430209953343704E-2</v>
      </c>
      <c r="V91">
        <f>IF($A91&lt;&gt;"",INDEX('Size (Model)'!V:V,3*(ROW()-2)+3),"")</f>
        <v>2.4626242071881604E-2</v>
      </c>
      <c r="W91">
        <f>IF($A91&lt;&gt;"",INDEX('Size (Model)'!W:W,3*(ROW()-2)+3),"")</f>
        <v>0</v>
      </c>
      <c r="X91">
        <f>IF($A91&lt;&gt;"",INDEX('Size (Model)'!X:X,3*(ROW()-2)+3),"")</f>
        <v>0</v>
      </c>
      <c r="Y91">
        <f>IF($A91&lt;&gt;"",INDEX('Size (Model)'!Y:Y,3*(ROW()-2)+3),"")</f>
        <v>0</v>
      </c>
      <c r="Z91">
        <f>IF($A91&lt;&gt;"",INDEX('Size (Model)'!Z:Z,3*(ROW()-2)+3),"")</f>
        <v>0</v>
      </c>
    </row>
    <row r="92" spans="1:26" x14ac:dyDescent="0.2">
      <c r="A92" s="13">
        <f>IF(INDEX('Size (Model)'!A:A,3*(ROW()-2)+2)&lt;&gt;"",INDEX('Size (Model)'!A:A,3*(ROW()-2)+2),"")</f>
        <v>45371</v>
      </c>
      <c r="B92">
        <f>IF($A92&lt;&gt;"",INDEX('Size (Model)'!B:B,3*(ROW()-2)+3),"")</f>
        <v>0</v>
      </c>
      <c r="C92">
        <f>IF($A92&lt;&gt;"",INDEX('Size (Model)'!C:C,3*(ROW()-2)+3),"")</f>
        <v>1.2459931930693068E-2</v>
      </c>
      <c r="D92">
        <f>IF($A92&lt;&gt;"",INDEX('Size (Model)'!D:D,3*(ROW()-2)+3),"")</f>
        <v>0</v>
      </c>
      <c r="E92">
        <f>IF($A92&lt;&gt;"",INDEX('Size (Model)'!E:E,3*(ROW()-2)+3),"")</f>
        <v>0</v>
      </c>
      <c r="F92">
        <f>IF($A92&lt;&gt;"",INDEX('Size (Model)'!F:F,3*(ROW()-2)+3),"")</f>
        <v>8.1080357142857152E-3</v>
      </c>
      <c r="G92">
        <f>IF($A92&lt;&gt;"",INDEX('Size (Model)'!G:G,3*(ROW()-2)+3),"")</f>
        <v>2.0095820591233438E-2</v>
      </c>
      <c r="H92">
        <f>IF($A92&lt;&gt;"",INDEX('Size (Model)'!H:H,3*(ROW()-2)+3),"")</f>
        <v>-1.0419681088314004E-2</v>
      </c>
      <c r="I92">
        <f>IF($A92&lt;&gt;"",INDEX('Size (Model)'!I:I,3*(ROW()-2)+3),"")</f>
        <v>0</v>
      </c>
      <c r="J92">
        <f>IF($A92&lt;&gt;"",INDEX('Size (Model)'!J:J,3*(ROW()-2)+3),"")</f>
        <v>0</v>
      </c>
      <c r="K92">
        <f>IF($A92&lt;&gt;"",INDEX('Size (Model)'!K:K,3*(ROW()-2)+3),"")</f>
        <v>0</v>
      </c>
      <c r="L92">
        <f>IF($A92&lt;&gt;"",INDEX('Size (Model)'!L:L,3*(ROW()-2)+3),"")</f>
        <v>0</v>
      </c>
      <c r="M92">
        <f>IF($A92&lt;&gt;"",INDEX('Size (Model)'!M:M,3*(ROW()-2)+3),"")</f>
        <v>7.0026753597122295E-3</v>
      </c>
      <c r="N92">
        <f>IF($A92&lt;&gt;"",INDEX('Size (Model)'!N:N,3*(ROW()-2)+3),"")</f>
        <v>0</v>
      </c>
      <c r="O92">
        <f>IF($A92&lt;&gt;"",INDEX('Size (Model)'!O:O,3*(ROW()-2)+3),"")</f>
        <v>0</v>
      </c>
      <c r="P92">
        <f>IF($A92&lt;&gt;"",INDEX('Size (Model)'!P:P,3*(ROW()-2)+3),"")</f>
        <v>2.4317934782608699E-2</v>
      </c>
      <c r="Q92">
        <f>IF($A92&lt;&gt;"",INDEX('Size (Model)'!Q:Q,3*(ROW()-2)+3),"")</f>
        <v>0</v>
      </c>
      <c r="R92">
        <f>IF($A92&lt;&gt;"",INDEX('Size (Model)'!R:R,3*(ROW()-2)+3),"")</f>
        <v>2.2359715670024226E-2</v>
      </c>
      <c r="S92">
        <f>IF($A92&lt;&gt;"",INDEX('Size (Model)'!S:S,3*(ROW()-2)+3),"")</f>
        <v>0</v>
      </c>
      <c r="T92">
        <f>IF($A92&lt;&gt;"",INDEX('Size (Model)'!T:T,3*(ROW()-2)+3),"")</f>
        <v>0</v>
      </c>
      <c r="U92">
        <f>IF($A92&lt;&gt;"",INDEX('Size (Model)'!U:U,3*(ROW()-2)+3),"")</f>
        <v>2.0430209953343704E-2</v>
      </c>
      <c r="V92">
        <f>IF($A92&lt;&gt;"",INDEX('Size (Model)'!V:V,3*(ROW()-2)+3),"")</f>
        <v>2.4626242071881604E-2</v>
      </c>
      <c r="W92">
        <f>IF($A92&lt;&gt;"",INDEX('Size (Model)'!W:W,3*(ROW()-2)+3),"")</f>
        <v>0</v>
      </c>
      <c r="X92">
        <f>IF($A92&lt;&gt;"",INDEX('Size (Model)'!X:X,3*(ROW()-2)+3),"")</f>
        <v>0</v>
      </c>
      <c r="Y92">
        <f>IF($A92&lt;&gt;"",INDEX('Size (Model)'!Y:Y,3*(ROW()-2)+3),"")</f>
        <v>0</v>
      </c>
      <c r="Z92">
        <f>IF($A92&lt;&gt;"",INDEX('Size (Model)'!Z:Z,3*(ROW()-2)+3),"")</f>
        <v>0</v>
      </c>
    </row>
    <row r="93" spans="1:26" x14ac:dyDescent="0.2">
      <c r="A93" s="13">
        <f>IF(INDEX('Size (Model)'!A:A,3*(ROW()-2)+2)&lt;&gt;"",INDEX('Size (Model)'!A:A,3*(ROW()-2)+2),"")</f>
        <v>45372</v>
      </c>
      <c r="B93">
        <f>IF($A93&lt;&gt;"",INDEX('Size (Model)'!B:B,3*(ROW()-2)+3),"")</f>
        <v>0</v>
      </c>
      <c r="C93">
        <f>IF($A93&lt;&gt;"",INDEX('Size (Model)'!C:C,3*(ROW()-2)+3),"")</f>
        <v>1.6587140854940435E-2</v>
      </c>
      <c r="D93">
        <f>IF($A93&lt;&gt;"",INDEX('Size (Model)'!D:D,3*(ROW()-2)+3),"")</f>
        <v>0</v>
      </c>
      <c r="E93">
        <f>IF($A93&lt;&gt;"",INDEX('Size (Model)'!E:E,3*(ROW()-2)+3),"")</f>
        <v>0</v>
      </c>
      <c r="F93">
        <f>IF($A93&lt;&gt;"",INDEX('Size (Model)'!F:F,3*(ROW()-2)+3),"")</f>
        <v>8.1080357142857152E-3</v>
      </c>
      <c r="G93">
        <f>IF($A93&lt;&gt;"",INDEX('Size (Model)'!G:G,3*(ROW()-2)+3),"")</f>
        <v>2.0095820591233438E-2</v>
      </c>
      <c r="H93">
        <f>IF($A93&lt;&gt;"",INDEX('Size (Model)'!H:H,3*(ROW()-2)+3),"")</f>
        <v>-1.0419681088314004E-2</v>
      </c>
      <c r="I93">
        <f>IF($A93&lt;&gt;"",INDEX('Size (Model)'!I:I,3*(ROW()-2)+3),"")</f>
        <v>0</v>
      </c>
      <c r="J93">
        <f>IF($A93&lt;&gt;"",INDEX('Size (Model)'!J:J,3*(ROW()-2)+3),"")</f>
        <v>0</v>
      </c>
      <c r="K93">
        <f>IF($A93&lt;&gt;"",INDEX('Size (Model)'!K:K,3*(ROW()-2)+3),"")</f>
        <v>0</v>
      </c>
      <c r="L93">
        <f>IF($A93&lt;&gt;"",INDEX('Size (Model)'!L:L,3*(ROW()-2)+3),"")</f>
        <v>0</v>
      </c>
      <c r="M93">
        <f>IF($A93&lt;&gt;"",INDEX('Size (Model)'!M:M,3*(ROW()-2)+3),"")</f>
        <v>7.0026753597122295E-3</v>
      </c>
      <c r="N93">
        <f>IF($A93&lt;&gt;"",INDEX('Size (Model)'!N:N,3*(ROW()-2)+3),"")</f>
        <v>0</v>
      </c>
      <c r="O93">
        <f>IF($A93&lt;&gt;"",INDEX('Size (Model)'!O:O,3*(ROW()-2)+3),"")</f>
        <v>0</v>
      </c>
      <c r="P93">
        <f>IF($A93&lt;&gt;"",INDEX('Size (Model)'!P:P,3*(ROW()-2)+3),"")</f>
        <v>1.6523455497382201E-2</v>
      </c>
      <c r="Q93">
        <f>IF($A93&lt;&gt;"",INDEX('Size (Model)'!Q:Q,3*(ROW()-2)+3),"")</f>
        <v>0</v>
      </c>
      <c r="R93">
        <f>IF($A93&lt;&gt;"",INDEX('Size (Model)'!R:R,3*(ROW()-2)+3),"")</f>
        <v>2.2359715670024226E-2</v>
      </c>
      <c r="S93">
        <f>IF($A93&lt;&gt;"",INDEX('Size (Model)'!S:S,3*(ROW()-2)+3),"")</f>
        <v>0</v>
      </c>
      <c r="T93">
        <f>IF($A93&lt;&gt;"",INDEX('Size (Model)'!T:T,3*(ROW()-2)+3),"")</f>
        <v>0</v>
      </c>
      <c r="U93">
        <f>IF($A93&lt;&gt;"",INDEX('Size (Model)'!U:U,3*(ROW()-2)+3),"")</f>
        <v>2.0430209953343704E-2</v>
      </c>
      <c r="V93">
        <f>IF($A93&lt;&gt;"",INDEX('Size (Model)'!V:V,3*(ROW()-2)+3),"")</f>
        <v>2.4626242071881604E-2</v>
      </c>
      <c r="W93">
        <f>IF($A93&lt;&gt;"",INDEX('Size (Model)'!W:W,3*(ROW()-2)+3),"")</f>
        <v>0</v>
      </c>
      <c r="X93">
        <f>IF($A93&lt;&gt;"",INDEX('Size (Model)'!X:X,3*(ROW()-2)+3),"")</f>
        <v>0</v>
      </c>
      <c r="Y93">
        <f>IF($A93&lt;&gt;"",INDEX('Size (Model)'!Y:Y,3*(ROW()-2)+3),"")</f>
        <v>0</v>
      </c>
      <c r="Z93">
        <f>IF($A93&lt;&gt;"",INDEX('Size (Model)'!Z:Z,3*(ROW()-2)+3),"")</f>
        <v>0</v>
      </c>
    </row>
    <row r="94" spans="1:26" x14ac:dyDescent="0.2">
      <c r="A94" s="13">
        <f>IF(INDEX('Size (Model)'!A:A,3*(ROW()-2)+2)&lt;&gt;"",INDEX('Size (Model)'!A:A,3*(ROW()-2)+2),"")</f>
        <v>45373</v>
      </c>
      <c r="B94">
        <f>IF($A94&lt;&gt;"",INDEX('Size (Model)'!B:B,3*(ROW()-2)+3),"")</f>
        <v>0</v>
      </c>
      <c r="C94">
        <f>IF($A94&lt;&gt;"",INDEX('Size (Model)'!C:C,3*(ROW()-2)+3),"")</f>
        <v>2.1427771433591005E-2</v>
      </c>
      <c r="D94">
        <f>IF($A94&lt;&gt;"",INDEX('Size (Model)'!D:D,3*(ROW()-2)+3),"")</f>
        <v>0</v>
      </c>
      <c r="E94">
        <f>IF($A94&lt;&gt;"",INDEX('Size (Model)'!E:E,3*(ROW()-2)+3),"")</f>
        <v>5.3600032959789067E-3</v>
      </c>
      <c r="F94">
        <f>IF($A94&lt;&gt;"",INDEX('Size (Model)'!F:F,3*(ROW()-2)+3),"")</f>
        <v>0</v>
      </c>
      <c r="G94">
        <f>IF($A94&lt;&gt;"",INDEX('Size (Model)'!G:G,3*(ROW()-2)+3),"")</f>
        <v>2.0095820591233438E-2</v>
      </c>
      <c r="H94">
        <f>IF($A94&lt;&gt;"",INDEX('Size (Model)'!H:H,3*(ROW()-2)+3),"")</f>
        <v>-1.0419681088314004E-2</v>
      </c>
      <c r="I94">
        <f>IF($A94&lt;&gt;"",INDEX('Size (Model)'!I:I,3*(ROW()-2)+3),"")</f>
        <v>-2.5516082635983262E-2</v>
      </c>
      <c r="J94">
        <f>IF($A94&lt;&gt;"",INDEX('Size (Model)'!J:J,3*(ROW()-2)+3),"")</f>
        <v>0</v>
      </c>
      <c r="K94">
        <f>IF($A94&lt;&gt;"",INDEX('Size (Model)'!K:K,3*(ROW()-2)+3),"")</f>
        <v>0</v>
      </c>
      <c r="L94">
        <f>IF($A94&lt;&gt;"",INDEX('Size (Model)'!L:L,3*(ROW()-2)+3),"")</f>
        <v>0</v>
      </c>
      <c r="M94">
        <f>IF($A94&lt;&gt;"",INDEX('Size (Model)'!M:M,3*(ROW()-2)+3),"")</f>
        <v>7.0026753597122295E-3</v>
      </c>
      <c r="N94">
        <f>IF($A94&lt;&gt;"",INDEX('Size (Model)'!N:N,3*(ROW()-2)+3),"")</f>
        <v>0</v>
      </c>
      <c r="O94">
        <f>IF($A94&lt;&gt;"",INDEX('Size (Model)'!O:O,3*(ROW()-2)+3),"")</f>
        <v>0</v>
      </c>
      <c r="P94">
        <f>IF($A94&lt;&gt;"",INDEX('Size (Model)'!P:P,3*(ROW()-2)+3),"")</f>
        <v>2.1043284161490684E-2</v>
      </c>
      <c r="Q94">
        <f>IF($A94&lt;&gt;"",INDEX('Size (Model)'!Q:Q,3*(ROW()-2)+3),"")</f>
        <v>0</v>
      </c>
      <c r="R94">
        <f>IF($A94&lt;&gt;"",INDEX('Size (Model)'!R:R,3*(ROW()-2)+3),"")</f>
        <v>2.2359715670024226E-2</v>
      </c>
      <c r="S94">
        <f>IF($A94&lt;&gt;"",INDEX('Size (Model)'!S:S,3*(ROW()-2)+3),"")</f>
        <v>0</v>
      </c>
      <c r="T94">
        <f>IF($A94&lt;&gt;"",INDEX('Size (Model)'!T:T,3*(ROW()-2)+3),"")</f>
        <v>0</v>
      </c>
      <c r="U94">
        <f>IF($A94&lt;&gt;"",INDEX('Size (Model)'!U:U,3*(ROW()-2)+3),"")</f>
        <v>2.0430209953343704E-2</v>
      </c>
      <c r="V94">
        <f>IF($A94&lt;&gt;"",INDEX('Size (Model)'!V:V,3*(ROW()-2)+3),"")</f>
        <v>2.4626242071881604E-2</v>
      </c>
      <c r="W94">
        <f>IF($A94&lt;&gt;"",INDEX('Size (Model)'!W:W,3*(ROW()-2)+3),"")</f>
        <v>0</v>
      </c>
      <c r="X94">
        <f>IF($A94&lt;&gt;"",INDEX('Size (Model)'!X:X,3*(ROW()-2)+3),"")</f>
        <v>0</v>
      </c>
      <c r="Y94">
        <f>IF($A94&lt;&gt;"",INDEX('Size (Model)'!Y:Y,3*(ROW()-2)+3),"")</f>
        <v>0</v>
      </c>
      <c r="Z94">
        <f>IF($A94&lt;&gt;"",INDEX('Size (Model)'!Z:Z,3*(ROW()-2)+3),"")</f>
        <v>0</v>
      </c>
    </row>
    <row r="95" spans="1:26" x14ac:dyDescent="0.2">
      <c r="A95" s="13">
        <f>IF(INDEX('Size (Model)'!A:A,3*(ROW()-2)+2)&lt;&gt;"",INDEX('Size (Model)'!A:A,3*(ROW()-2)+2),"")</f>
        <v>45373</v>
      </c>
      <c r="B95">
        <f>IF($A95&lt;&gt;"",INDEX('Size (Model)'!B:B,3*(ROW()-2)+3),"")</f>
        <v>0</v>
      </c>
      <c r="C95">
        <f>IF($A95&lt;&gt;"",INDEX('Size (Model)'!C:C,3*(ROW()-2)+3),"")</f>
        <v>2.1427771433591005E-2</v>
      </c>
      <c r="D95">
        <f>IF($A95&lt;&gt;"",INDEX('Size (Model)'!D:D,3*(ROW()-2)+3),"")</f>
        <v>0</v>
      </c>
      <c r="E95">
        <f>IF($A95&lt;&gt;"",INDEX('Size (Model)'!E:E,3*(ROW()-2)+3),"")</f>
        <v>5.3600032959789067E-3</v>
      </c>
      <c r="F95">
        <f>IF($A95&lt;&gt;"",INDEX('Size (Model)'!F:F,3*(ROW()-2)+3),"")</f>
        <v>0</v>
      </c>
      <c r="G95">
        <f>IF($A95&lt;&gt;"",INDEX('Size (Model)'!G:G,3*(ROW()-2)+3),"")</f>
        <v>2.0095820591233438E-2</v>
      </c>
      <c r="H95">
        <f>IF($A95&lt;&gt;"",INDEX('Size (Model)'!H:H,3*(ROW()-2)+3),"")</f>
        <v>-1.0419681088314004E-2</v>
      </c>
      <c r="I95">
        <f>IF($A95&lt;&gt;"",INDEX('Size (Model)'!I:I,3*(ROW()-2)+3),"")</f>
        <v>-2.5516082635983262E-2</v>
      </c>
      <c r="J95">
        <f>IF($A95&lt;&gt;"",INDEX('Size (Model)'!J:J,3*(ROW()-2)+3),"")</f>
        <v>0</v>
      </c>
      <c r="K95">
        <f>IF($A95&lt;&gt;"",INDEX('Size (Model)'!K:K,3*(ROW()-2)+3),"")</f>
        <v>0</v>
      </c>
      <c r="L95">
        <f>IF($A95&lt;&gt;"",INDEX('Size (Model)'!L:L,3*(ROW()-2)+3),"")</f>
        <v>0</v>
      </c>
      <c r="M95">
        <f>IF($A95&lt;&gt;"",INDEX('Size (Model)'!M:M,3*(ROW()-2)+3),"")</f>
        <v>7.0026753597122295E-3</v>
      </c>
      <c r="N95">
        <f>IF($A95&lt;&gt;"",INDEX('Size (Model)'!N:N,3*(ROW()-2)+3),"")</f>
        <v>0</v>
      </c>
      <c r="O95">
        <f>IF($A95&lt;&gt;"",INDEX('Size (Model)'!O:O,3*(ROW()-2)+3),"")</f>
        <v>0</v>
      </c>
      <c r="P95">
        <f>IF($A95&lt;&gt;"",INDEX('Size (Model)'!P:P,3*(ROW()-2)+3),"")</f>
        <v>2.1043284161490684E-2</v>
      </c>
      <c r="Q95">
        <f>IF($A95&lt;&gt;"",INDEX('Size (Model)'!Q:Q,3*(ROW()-2)+3),"")</f>
        <v>0</v>
      </c>
      <c r="R95">
        <f>IF($A95&lt;&gt;"",INDEX('Size (Model)'!R:R,3*(ROW()-2)+3),"")</f>
        <v>2.2359715670024226E-2</v>
      </c>
      <c r="S95">
        <f>IF($A95&lt;&gt;"",INDEX('Size (Model)'!S:S,3*(ROW()-2)+3),"")</f>
        <v>0</v>
      </c>
      <c r="T95">
        <f>IF($A95&lt;&gt;"",INDEX('Size (Model)'!T:T,3*(ROW()-2)+3),"")</f>
        <v>0</v>
      </c>
      <c r="U95">
        <f>IF($A95&lt;&gt;"",INDEX('Size (Model)'!U:U,3*(ROW()-2)+3),"")</f>
        <v>2.0430209953343704E-2</v>
      </c>
      <c r="V95">
        <f>IF($A95&lt;&gt;"",INDEX('Size (Model)'!V:V,3*(ROW()-2)+3),"")</f>
        <v>2.4626242071881604E-2</v>
      </c>
      <c r="W95">
        <f>IF($A95&lt;&gt;"",INDEX('Size (Model)'!W:W,3*(ROW()-2)+3),"")</f>
        <v>0</v>
      </c>
      <c r="X95">
        <f>IF($A95&lt;&gt;"",INDEX('Size (Model)'!X:X,3*(ROW()-2)+3),"")</f>
        <v>0</v>
      </c>
      <c r="Y95">
        <f>IF($A95&lt;&gt;"",INDEX('Size (Model)'!Y:Y,3*(ROW()-2)+3),"")</f>
        <v>0</v>
      </c>
      <c r="Z95">
        <f>IF($A95&lt;&gt;"",INDEX('Size (Model)'!Z:Z,3*(ROW()-2)+3),"")</f>
        <v>0</v>
      </c>
    </row>
    <row r="96" spans="1:26" x14ac:dyDescent="0.2">
      <c r="A96" s="13">
        <f>IF(INDEX('Size (Model)'!A:A,3*(ROW()-2)+2)&lt;&gt;"",INDEX('Size (Model)'!A:A,3*(ROW()-2)+2),"")</f>
        <v>45376</v>
      </c>
      <c r="B96">
        <f>IF($A96&lt;&gt;"",INDEX('Size (Model)'!B:B,3*(ROW()-2)+3),"")</f>
        <v>0</v>
      </c>
      <c r="C96">
        <f>IF($A96&lt;&gt;"",INDEX('Size (Model)'!C:C,3*(ROW()-2)+3),"")</f>
        <v>0</v>
      </c>
      <c r="D96">
        <f>IF($A96&lt;&gt;"",INDEX('Size (Model)'!D:D,3*(ROW()-2)+3),"")</f>
        <v>0</v>
      </c>
      <c r="E96">
        <f>IF($A96&lt;&gt;"",INDEX('Size (Model)'!E:E,3*(ROW()-2)+3),"")</f>
        <v>5.3600032959789067E-3</v>
      </c>
      <c r="F96">
        <f>IF($A96&lt;&gt;"",INDEX('Size (Model)'!F:F,3*(ROW()-2)+3),"")</f>
        <v>8.3037663006177102E-3</v>
      </c>
      <c r="G96">
        <f>IF($A96&lt;&gt;"",INDEX('Size (Model)'!G:G,3*(ROW()-2)+3),"")</f>
        <v>2.0095820591233438E-2</v>
      </c>
      <c r="H96">
        <f>IF($A96&lt;&gt;"",INDEX('Size (Model)'!H:H,3*(ROW()-2)+3),"")</f>
        <v>-1.0419681088314004E-2</v>
      </c>
      <c r="I96">
        <f>IF($A96&lt;&gt;"",INDEX('Size (Model)'!I:I,3*(ROW()-2)+3),"")</f>
        <v>-2.5516082635983262E-2</v>
      </c>
      <c r="J96">
        <f>IF($A96&lt;&gt;"",INDEX('Size (Model)'!J:J,3*(ROW()-2)+3),"")</f>
        <v>0</v>
      </c>
      <c r="K96">
        <f>IF($A96&lt;&gt;"",INDEX('Size (Model)'!K:K,3*(ROW()-2)+3),"")</f>
        <v>0</v>
      </c>
      <c r="L96">
        <f>IF($A96&lt;&gt;"",INDEX('Size (Model)'!L:L,3*(ROW()-2)+3),"")</f>
        <v>0</v>
      </c>
      <c r="M96">
        <f>IF($A96&lt;&gt;"",INDEX('Size (Model)'!M:M,3*(ROW()-2)+3),"")</f>
        <v>7.0026753597122295E-3</v>
      </c>
      <c r="N96">
        <f>IF($A96&lt;&gt;"",INDEX('Size (Model)'!N:N,3*(ROW()-2)+3),"")</f>
        <v>0</v>
      </c>
      <c r="O96">
        <f>IF($A96&lt;&gt;"",INDEX('Size (Model)'!O:O,3*(ROW()-2)+3),"")</f>
        <v>0</v>
      </c>
      <c r="P96">
        <f>IF($A96&lt;&gt;"",INDEX('Size (Model)'!P:P,3*(ROW()-2)+3),"")</f>
        <v>2.5040194894791312E-2</v>
      </c>
      <c r="Q96">
        <f>IF($A96&lt;&gt;"",INDEX('Size (Model)'!Q:Q,3*(ROW()-2)+3),"")</f>
        <v>0</v>
      </c>
      <c r="R96">
        <f>IF($A96&lt;&gt;"",INDEX('Size (Model)'!R:R,3*(ROW()-2)+3),"")</f>
        <v>2.2359715670024226E-2</v>
      </c>
      <c r="S96">
        <f>IF($A96&lt;&gt;"",INDEX('Size (Model)'!S:S,3*(ROW()-2)+3),"")</f>
        <v>0</v>
      </c>
      <c r="T96">
        <f>IF($A96&lt;&gt;"",INDEX('Size (Model)'!T:T,3*(ROW()-2)+3),"")</f>
        <v>0</v>
      </c>
      <c r="U96">
        <f>IF($A96&lt;&gt;"",INDEX('Size (Model)'!U:U,3*(ROW()-2)+3),"")</f>
        <v>2.0430209953343704E-2</v>
      </c>
      <c r="V96">
        <f>IF($A96&lt;&gt;"",INDEX('Size (Model)'!V:V,3*(ROW()-2)+3),"")</f>
        <v>1.6862142857142864E-2</v>
      </c>
      <c r="W96">
        <f>IF($A96&lt;&gt;"",INDEX('Size (Model)'!W:W,3*(ROW()-2)+3),"")</f>
        <v>0</v>
      </c>
      <c r="X96">
        <f>IF($A96&lt;&gt;"",INDEX('Size (Model)'!X:X,3*(ROW()-2)+3),"")</f>
        <v>0</v>
      </c>
      <c r="Y96">
        <f>IF($A96&lt;&gt;"",INDEX('Size (Model)'!Y:Y,3*(ROW()-2)+3),"")</f>
        <v>0</v>
      </c>
      <c r="Z96">
        <f>IF($A96&lt;&gt;"",INDEX('Size (Model)'!Z:Z,3*(ROW()-2)+3),"")</f>
        <v>0</v>
      </c>
    </row>
    <row r="97" spans="1:26" x14ac:dyDescent="0.2">
      <c r="A97" s="13">
        <f>IF(INDEX('Size (Model)'!A:A,3*(ROW()-2)+2)&lt;&gt;"",INDEX('Size (Model)'!A:A,3*(ROW()-2)+2),"")</f>
        <v>45377</v>
      </c>
      <c r="B97">
        <f>IF($A97&lt;&gt;"",INDEX('Size (Model)'!B:B,3*(ROW()-2)+3),"")</f>
        <v>0</v>
      </c>
      <c r="C97">
        <f>IF($A97&lt;&gt;"",INDEX('Size (Model)'!C:C,3*(ROW()-2)+3),"")</f>
        <v>0</v>
      </c>
      <c r="D97">
        <f>IF($A97&lt;&gt;"",INDEX('Size (Model)'!D:D,3*(ROW()-2)+3),"")</f>
        <v>0</v>
      </c>
      <c r="E97">
        <f>IF($A97&lt;&gt;"",INDEX('Size (Model)'!E:E,3*(ROW()-2)+3),"")</f>
        <v>5.3600032959789067E-3</v>
      </c>
      <c r="F97">
        <f>IF($A97&lt;&gt;"",INDEX('Size (Model)'!F:F,3*(ROW()-2)+3),"")</f>
        <v>8.3037663006177102E-3</v>
      </c>
      <c r="G97">
        <f>IF($A97&lt;&gt;"",INDEX('Size (Model)'!G:G,3*(ROW()-2)+3),"")</f>
        <v>2.0095820591233438E-2</v>
      </c>
      <c r="H97">
        <f>IF($A97&lt;&gt;"",INDEX('Size (Model)'!H:H,3*(ROW()-2)+3),"")</f>
        <v>-1.0419681088314004E-2</v>
      </c>
      <c r="I97">
        <f>IF($A97&lt;&gt;"",INDEX('Size (Model)'!I:I,3*(ROW()-2)+3),"")</f>
        <v>-2.5516082635983262E-2</v>
      </c>
      <c r="J97">
        <f>IF($A97&lt;&gt;"",INDEX('Size (Model)'!J:J,3*(ROW()-2)+3),"")</f>
        <v>0</v>
      </c>
      <c r="K97">
        <f>IF($A97&lt;&gt;"",INDEX('Size (Model)'!K:K,3*(ROW()-2)+3),"")</f>
        <v>0</v>
      </c>
      <c r="L97">
        <f>IF($A97&lt;&gt;"",INDEX('Size (Model)'!L:L,3*(ROW()-2)+3),"")</f>
        <v>0</v>
      </c>
      <c r="M97">
        <f>IF($A97&lt;&gt;"",INDEX('Size (Model)'!M:M,3*(ROW()-2)+3),"")</f>
        <v>7.0026753597122295E-3</v>
      </c>
      <c r="N97">
        <f>IF($A97&lt;&gt;"",INDEX('Size (Model)'!N:N,3*(ROW()-2)+3),"")</f>
        <v>0</v>
      </c>
      <c r="O97">
        <f>IF($A97&lt;&gt;"",INDEX('Size (Model)'!O:O,3*(ROW()-2)+3),"")</f>
        <v>0</v>
      </c>
      <c r="P97">
        <f>IF($A97&lt;&gt;"",INDEX('Size (Model)'!P:P,3*(ROW()-2)+3),"")</f>
        <v>2.5040194894791312E-2</v>
      </c>
      <c r="Q97">
        <f>IF($A97&lt;&gt;"",INDEX('Size (Model)'!Q:Q,3*(ROW()-2)+3),"")</f>
        <v>0</v>
      </c>
      <c r="R97">
        <f>IF($A97&lt;&gt;"",INDEX('Size (Model)'!R:R,3*(ROW()-2)+3),"")</f>
        <v>2.2359715670024226E-2</v>
      </c>
      <c r="S97">
        <f>IF($A97&lt;&gt;"",INDEX('Size (Model)'!S:S,3*(ROW()-2)+3),"")</f>
        <v>0</v>
      </c>
      <c r="T97">
        <f>IF($A97&lt;&gt;"",INDEX('Size (Model)'!T:T,3*(ROW()-2)+3),"")</f>
        <v>0</v>
      </c>
      <c r="U97">
        <f>IF($A97&lt;&gt;"",INDEX('Size (Model)'!U:U,3*(ROW()-2)+3),"")</f>
        <v>2.0430209953343704E-2</v>
      </c>
      <c r="V97">
        <f>IF($A97&lt;&gt;"",INDEX('Size (Model)'!V:V,3*(ROW()-2)+3),"")</f>
        <v>2.5131390845070427E-2</v>
      </c>
      <c r="W97">
        <f>IF($A97&lt;&gt;"",INDEX('Size (Model)'!W:W,3*(ROW()-2)+3),"")</f>
        <v>0</v>
      </c>
      <c r="X97">
        <f>IF($A97&lt;&gt;"",INDEX('Size (Model)'!X:X,3*(ROW()-2)+3),"")</f>
        <v>0</v>
      </c>
      <c r="Y97">
        <f>IF($A97&lt;&gt;"",INDEX('Size (Model)'!Y:Y,3*(ROW()-2)+3),"")</f>
        <v>0</v>
      </c>
      <c r="Z97">
        <f>IF($A97&lt;&gt;"",INDEX('Size (Model)'!Z:Z,3*(ROW()-2)+3),"")</f>
        <v>0</v>
      </c>
    </row>
    <row r="98" spans="1:26" x14ac:dyDescent="0.2">
      <c r="A98" s="13">
        <f>IF(INDEX('Size (Model)'!A:A,3*(ROW()-2)+2)&lt;&gt;"",INDEX('Size (Model)'!A:A,3*(ROW()-2)+2),"")</f>
        <v>45379</v>
      </c>
      <c r="B98">
        <f>IF($A98&lt;&gt;"",INDEX('Size (Model)'!B:B,3*(ROW()-2)+3),"")</f>
        <v>0</v>
      </c>
      <c r="C98">
        <f>IF($A98&lt;&gt;"",INDEX('Size (Model)'!C:C,3*(ROW()-2)+3),"")</f>
        <v>0</v>
      </c>
      <c r="D98">
        <f>IF($A98&lt;&gt;"",INDEX('Size (Model)'!D:D,3*(ROW()-2)+3),"")</f>
        <v>0</v>
      </c>
      <c r="E98">
        <f>IF($A98&lt;&gt;"",INDEX('Size (Model)'!E:E,3*(ROW()-2)+3),"")</f>
        <v>5.3600032959789067E-3</v>
      </c>
      <c r="F98">
        <f>IF($A98&lt;&gt;"",INDEX('Size (Model)'!F:F,3*(ROW()-2)+3),"")</f>
        <v>8.3037663006177102E-3</v>
      </c>
      <c r="G98">
        <f>IF($A98&lt;&gt;"",INDEX('Size (Model)'!G:G,3*(ROW()-2)+3),"")</f>
        <v>2.0095820591233438E-2</v>
      </c>
      <c r="H98">
        <f>IF($A98&lt;&gt;"",INDEX('Size (Model)'!H:H,3*(ROW()-2)+3),"")</f>
        <v>-1.0419681088314004E-2</v>
      </c>
      <c r="I98">
        <f>IF($A98&lt;&gt;"",INDEX('Size (Model)'!I:I,3*(ROW()-2)+3),"")</f>
        <v>-2.5516082635983262E-2</v>
      </c>
      <c r="J98">
        <f>IF($A98&lt;&gt;"",INDEX('Size (Model)'!J:J,3*(ROW()-2)+3),"")</f>
        <v>0</v>
      </c>
      <c r="K98">
        <f>IF($A98&lt;&gt;"",INDEX('Size (Model)'!K:K,3*(ROW()-2)+3),"")</f>
        <v>1.6535579937304076E-2</v>
      </c>
      <c r="L98">
        <f>IF($A98&lt;&gt;"",INDEX('Size (Model)'!L:L,3*(ROW()-2)+3),"")</f>
        <v>0</v>
      </c>
      <c r="M98">
        <f>IF($A98&lt;&gt;"",INDEX('Size (Model)'!M:M,3*(ROW()-2)+3),"")</f>
        <v>7.0026753597122295E-3</v>
      </c>
      <c r="N98">
        <f>IF($A98&lt;&gt;"",INDEX('Size (Model)'!N:N,3*(ROW()-2)+3),"")</f>
        <v>0</v>
      </c>
      <c r="O98">
        <f>IF($A98&lt;&gt;"",INDEX('Size (Model)'!O:O,3*(ROW()-2)+3),"")</f>
        <v>0</v>
      </c>
      <c r="P98">
        <f>IF($A98&lt;&gt;"",INDEX('Size (Model)'!P:P,3*(ROW()-2)+3),"")</f>
        <v>0</v>
      </c>
      <c r="Q98">
        <f>IF($A98&lt;&gt;"",INDEX('Size (Model)'!Q:Q,3*(ROW()-2)+3),"")</f>
        <v>0</v>
      </c>
      <c r="R98">
        <f>IF($A98&lt;&gt;"",INDEX('Size (Model)'!R:R,3*(ROW()-2)+3),"")</f>
        <v>2.2359715670024226E-2</v>
      </c>
      <c r="S98">
        <f>IF($A98&lt;&gt;"",INDEX('Size (Model)'!S:S,3*(ROW()-2)+3),"")</f>
        <v>0</v>
      </c>
      <c r="T98">
        <f>IF($A98&lt;&gt;"",INDEX('Size (Model)'!T:T,3*(ROW()-2)+3),"")</f>
        <v>0</v>
      </c>
      <c r="U98">
        <f>IF($A98&lt;&gt;"",INDEX('Size (Model)'!U:U,3*(ROW()-2)+3),"")</f>
        <v>2.0430209953343704E-2</v>
      </c>
      <c r="V98">
        <f>IF($A98&lt;&gt;"",INDEX('Size (Model)'!V:V,3*(ROW()-2)+3),"")</f>
        <v>2.5131390845070427E-2</v>
      </c>
      <c r="W98">
        <f>IF($A98&lt;&gt;"",INDEX('Size (Model)'!W:W,3*(ROW()-2)+3),"")</f>
        <v>0</v>
      </c>
      <c r="X98">
        <f>IF($A98&lt;&gt;"",INDEX('Size (Model)'!X:X,3*(ROW()-2)+3),"")</f>
        <v>0</v>
      </c>
      <c r="Y98">
        <f>IF($A98&lt;&gt;"",INDEX('Size (Model)'!Y:Y,3*(ROW()-2)+3),"")</f>
        <v>0</v>
      </c>
      <c r="Z98">
        <f>IF($A98&lt;&gt;"",INDEX('Size (Model)'!Z:Z,3*(ROW()-2)+3),"")</f>
        <v>0</v>
      </c>
    </row>
    <row r="99" spans="1:26" x14ac:dyDescent="0.2">
      <c r="A99" s="13">
        <f>IF(INDEX('Size (Model)'!A:A,3*(ROW()-2)+2)&lt;&gt;"",INDEX('Size (Model)'!A:A,3*(ROW()-2)+2),"")</f>
        <v>45383</v>
      </c>
      <c r="B99">
        <f>IF($A99&lt;&gt;"",INDEX('Size (Model)'!B:B,3*(ROW()-2)+3),"")</f>
        <v>0</v>
      </c>
      <c r="C99">
        <f>IF($A99&lt;&gt;"",INDEX('Size (Model)'!C:C,3*(ROW()-2)+3),"")</f>
        <v>0</v>
      </c>
      <c r="D99">
        <f>IF($A99&lt;&gt;"",INDEX('Size (Model)'!D:D,3*(ROW()-2)+3),"")</f>
        <v>0</v>
      </c>
      <c r="E99">
        <f>IF($A99&lt;&gt;"",INDEX('Size (Model)'!E:E,3*(ROW()-2)+3),"")</f>
        <v>5.3600032959789067E-3</v>
      </c>
      <c r="F99">
        <f>IF($A99&lt;&gt;"",INDEX('Size (Model)'!F:F,3*(ROW()-2)+3),"")</f>
        <v>8.3037663006177102E-3</v>
      </c>
      <c r="G99">
        <f>IF($A99&lt;&gt;"",INDEX('Size (Model)'!G:G,3*(ROW()-2)+3),"")</f>
        <v>2.0095820591233438E-2</v>
      </c>
      <c r="H99">
        <f>IF($A99&lt;&gt;"",INDEX('Size (Model)'!H:H,3*(ROW()-2)+3),"")</f>
        <v>-1.0419681088314004E-2</v>
      </c>
      <c r="I99">
        <f>IF($A99&lt;&gt;"",INDEX('Size (Model)'!I:I,3*(ROW()-2)+3),"")</f>
        <v>-2.5516082635983262E-2</v>
      </c>
      <c r="J99">
        <f>IF($A99&lt;&gt;"",INDEX('Size (Model)'!J:J,3*(ROW()-2)+3),"")</f>
        <v>0</v>
      </c>
      <c r="K99">
        <f>IF($A99&lt;&gt;"",INDEX('Size (Model)'!K:K,3*(ROW()-2)+3),"")</f>
        <v>1.6535579937304076E-2</v>
      </c>
      <c r="L99">
        <f>IF($A99&lt;&gt;"",INDEX('Size (Model)'!L:L,3*(ROW()-2)+3),"")</f>
        <v>0</v>
      </c>
      <c r="M99">
        <f>IF($A99&lt;&gt;"",INDEX('Size (Model)'!M:M,3*(ROW()-2)+3),"")</f>
        <v>7.0026753597122295E-3</v>
      </c>
      <c r="N99">
        <f>IF($A99&lt;&gt;"",INDEX('Size (Model)'!N:N,3*(ROW()-2)+3),"")</f>
        <v>0</v>
      </c>
      <c r="O99">
        <f>IF($A99&lt;&gt;"",INDEX('Size (Model)'!O:O,3*(ROW()-2)+3),"")</f>
        <v>0</v>
      </c>
      <c r="P99">
        <f>IF($A99&lt;&gt;"",INDEX('Size (Model)'!P:P,3*(ROW()-2)+3),"")</f>
        <v>0</v>
      </c>
      <c r="Q99">
        <f>IF($A99&lt;&gt;"",INDEX('Size (Model)'!Q:Q,3*(ROW()-2)+3),"")</f>
        <v>0</v>
      </c>
      <c r="R99">
        <f>IF($A99&lt;&gt;"",INDEX('Size (Model)'!R:R,3*(ROW()-2)+3),"")</f>
        <v>2.2359715670024226E-2</v>
      </c>
      <c r="S99">
        <f>IF($A99&lt;&gt;"",INDEX('Size (Model)'!S:S,3*(ROW()-2)+3),"")</f>
        <v>0</v>
      </c>
      <c r="T99">
        <f>IF($A99&lt;&gt;"",INDEX('Size (Model)'!T:T,3*(ROW()-2)+3),"")</f>
        <v>0</v>
      </c>
      <c r="U99">
        <f>IF($A99&lt;&gt;"",INDEX('Size (Model)'!U:U,3*(ROW()-2)+3),"")</f>
        <v>2.0430209953343704E-2</v>
      </c>
      <c r="V99">
        <f>IF($A99&lt;&gt;"",INDEX('Size (Model)'!V:V,3*(ROW()-2)+3),"")</f>
        <v>3.2317244897959181E-2</v>
      </c>
      <c r="W99">
        <f>IF($A99&lt;&gt;"",INDEX('Size (Model)'!W:W,3*(ROW()-2)+3),"")</f>
        <v>0</v>
      </c>
      <c r="X99">
        <f>IF($A99&lt;&gt;"",INDEX('Size (Model)'!X:X,3*(ROW()-2)+3),"")</f>
        <v>0</v>
      </c>
      <c r="Y99">
        <f>IF($A99&lt;&gt;"",INDEX('Size (Model)'!Y:Y,3*(ROW()-2)+3),"")</f>
        <v>0</v>
      </c>
      <c r="Z99">
        <f>IF($A99&lt;&gt;"",INDEX('Size (Model)'!Z:Z,3*(ROW()-2)+3),"")</f>
        <v>0</v>
      </c>
    </row>
    <row r="100" spans="1:26" x14ac:dyDescent="0.2">
      <c r="A100" s="13">
        <f>IF(INDEX('Size (Model)'!A:A,3*(ROW()-2)+2)&lt;&gt;"",INDEX('Size (Model)'!A:A,3*(ROW()-2)+2),"")</f>
        <v>45384</v>
      </c>
      <c r="B100">
        <f>IF($A100&lt;&gt;"",INDEX('Size (Model)'!B:B,3*(ROW()-2)+3),"")</f>
        <v>0</v>
      </c>
      <c r="C100">
        <f>IF($A100&lt;&gt;"",INDEX('Size (Model)'!C:C,3*(ROW()-2)+3),"")</f>
        <v>0</v>
      </c>
      <c r="D100">
        <f>IF($A100&lt;&gt;"",INDEX('Size (Model)'!D:D,3*(ROW()-2)+3),"")</f>
        <v>0</v>
      </c>
      <c r="E100">
        <f>IF($A100&lt;&gt;"",INDEX('Size (Model)'!E:E,3*(ROW()-2)+3),"")</f>
        <v>5.3600032959789067E-3</v>
      </c>
      <c r="F100">
        <f>IF($A100&lt;&gt;"",INDEX('Size (Model)'!F:F,3*(ROW()-2)+3),"")</f>
        <v>8.3037663006177102E-3</v>
      </c>
      <c r="G100">
        <f>IF($A100&lt;&gt;"",INDEX('Size (Model)'!G:G,3*(ROW()-2)+3),"")</f>
        <v>2.0095820591233438E-2</v>
      </c>
      <c r="H100">
        <f>IF($A100&lt;&gt;"",INDEX('Size (Model)'!H:H,3*(ROW()-2)+3),"")</f>
        <v>-1.0419681088314004E-2</v>
      </c>
      <c r="I100">
        <f>IF($A100&lt;&gt;"",INDEX('Size (Model)'!I:I,3*(ROW()-2)+3),"")</f>
        <v>-2.5516082635983262E-2</v>
      </c>
      <c r="J100">
        <f>IF($A100&lt;&gt;"",INDEX('Size (Model)'!J:J,3*(ROW()-2)+3),"")</f>
        <v>0</v>
      </c>
      <c r="K100">
        <f>IF($A100&lt;&gt;"",INDEX('Size (Model)'!K:K,3*(ROW()-2)+3),"")</f>
        <v>1.6535579937304076E-2</v>
      </c>
      <c r="L100">
        <f>IF($A100&lt;&gt;"",INDEX('Size (Model)'!L:L,3*(ROW()-2)+3),"")</f>
        <v>0</v>
      </c>
      <c r="M100">
        <f>IF($A100&lt;&gt;"",INDEX('Size (Model)'!M:M,3*(ROW()-2)+3),"")</f>
        <v>7.0026753597122295E-3</v>
      </c>
      <c r="N100">
        <f>IF($A100&lt;&gt;"",INDEX('Size (Model)'!N:N,3*(ROW()-2)+3),"")</f>
        <v>0</v>
      </c>
      <c r="O100">
        <f>IF($A100&lt;&gt;"",INDEX('Size (Model)'!O:O,3*(ROW()-2)+3),"")</f>
        <v>0</v>
      </c>
      <c r="P100">
        <f>IF($A100&lt;&gt;"",INDEX('Size (Model)'!P:P,3*(ROW()-2)+3),"")</f>
        <v>0</v>
      </c>
      <c r="Q100">
        <f>IF($A100&lt;&gt;"",INDEX('Size (Model)'!Q:Q,3*(ROW()-2)+3),"")</f>
        <v>0</v>
      </c>
      <c r="R100">
        <f>IF($A100&lt;&gt;"",INDEX('Size (Model)'!R:R,3*(ROW()-2)+3),"")</f>
        <v>2.2359715670024226E-2</v>
      </c>
      <c r="S100">
        <f>IF($A100&lt;&gt;"",INDEX('Size (Model)'!S:S,3*(ROW()-2)+3),"")</f>
        <v>0</v>
      </c>
      <c r="T100">
        <f>IF($A100&lt;&gt;"",INDEX('Size (Model)'!T:T,3*(ROW()-2)+3),"")</f>
        <v>0</v>
      </c>
      <c r="U100">
        <f>IF($A100&lt;&gt;"",INDEX('Size (Model)'!U:U,3*(ROW()-2)+3),"")</f>
        <v>2.0430209953343704E-2</v>
      </c>
      <c r="V100">
        <f>IF($A100&lt;&gt;"",INDEX('Size (Model)'!V:V,3*(ROW()-2)+3),"")</f>
        <v>3.2317244897959181E-2</v>
      </c>
      <c r="W100">
        <f>IF($A100&lt;&gt;"",INDEX('Size (Model)'!W:W,3*(ROW()-2)+3),"")</f>
        <v>0</v>
      </c>
      <c r="X100">
        <f>IF($A100&lt;&gt;"",INDEX('Size (Model)'!X:X,3*(ROW()-2)+3),"")</f>
        <v>0</v>
      </c>
      <c r="Y100">
        <f>IF($A100&lt;&gt;"",INDEX('Size (Model)'!Y:Y,3*(ROW()-2)+3),"")</f>
        <v>0</v>
      </c>
      <c r="Z100">
        <f>IF($A100&lt;&gt;"",INDEX('Size (Model)'!Z:Z,3*(ROW()-2)+3),"")</f>
        <v>0</v>
      </c>
    </row>
    <row r="101" spans="1:26" x14ac:dyDescent="0.2">
      <c r="A101" s="13">
        <f>IF(INDEX('Size (Model)'!A:A,3*(ROW()-2)+2)&lt;&gt;"",INDEX('Size (Model)'!A:A,3*(ROW()-2)+2),"")</f>
        <v>45386</v>
      </c>
      <c r="B101">
        <f>IF($A101&lt;&gt;"",INDEX('Size (Model)'!B:B,3*(ROW()-2)+3),"")</f>
        <v>0</v>
      </c>
      <c r="C101">
        <f>IF($A101&lt;&gt;"",INDEX('Size (Model)'!C:C,3*(ROW()-2)+3),"")</f>
        <v>0</v>
      </c>
      <c r="D101">
        <f>IF($A101&lt;&gt;"",INDEX('Size (Model)'!D:D,3*(ROW()-2)+3),"")</f>
        <v>0</v>
      </c>
      <c r="E101">
        <f>IF($A101&lt;&gt;"",INDEX('Size (Model)'!E:E,3*(ROW()-2)+3),"")</f>
        <v>5.3600032959789067E-3</v>
      </c>
      <c r="F101">
        <f>IF($A101&lt;&gt;"",INDEX('Size (Model)'!F:F,3*(ROW()-2)+3),"")</f>
        <v>8.3037663006177102E-3</v>
      </c>
      <c r="G101">
        <f>IF($A101&lt;&gt;"",INDEX('Size (Model)'!G:G,3*(ROW()-2)+3),"")</f>
        <v>1.2442801556420234E-2</v>
      </c>
      <c r="H101">
        <f>IF($A101&lt;&gt;"",INDEX('Size (Model)'!H:H,3*(ROW()-2)+3),"")</f>
        <v>-1.0419681088314004E-2</v>
      </c>
      <c r="I101">
        <f>IF($A101&lt;&gt;"",INDEX('Size (Model)'!I:I,3*(ROW()-2)+3),"")</f>
        <v>-2.5516082635983262E-2</v>
      </c>
      <c r="J101">
        <f>IF($A101&lt;&gt;"",INDEX('Size (Model)'!J:J,3*(ROW()-2)+3),"")</f>
        <v>0</v>
      </c>
      <c r="K101">
        <f>IF($A101&lt;&gt;"",INDEX('Size (Model)'!K:K,3*(ROW()-2)+3),"")</f>
        <v>0</v>
      </c>
      <c r="L101">
        <f>IF($A101&lt;&gt;"",INDEX('Size (Model)'!L:L,3*(ROW()-2)+3),"")</f>
        <v>0</v>
      </c>
      <c r="M101">
        <f>IF($A101&lt;&gt;"",INDEX('Size (Model)'!M:M,3*(ROW()-2)+3),"")</f>
        <v>1.4430505415162454E-2</v>
      </c>
      <c r="N101">
        <f>IF($A101&lt;&gt;"",INDEX('Size (Model)'!N:N,3*(ROW()-2)+3),"")</f>
        <v>0</v>
      </c>
      <c r="O101">
        <f>IF($A101&lt;&gt;"",INDEX('Size (Model)'!O:O,3*(ROW()-2)+3),"")</f>
        <v>0</v>
      </c>
      <c r="P101">
        <f>IF($A101&lt;&gt;"",INDEX('Size (Model)'!P:P,3*(ROW()-2)+3),"")</f>
        <v>2.5406250000000002E-2</v>
      </c>
      <c r="Q101">
        <f>IF($A101&lt;&gt;"",INDEX('Size (Model)'!Q:Q,3*(ROW()-2)+3),"")</f>
        <v>0</v>
      </c>
      <c r="R101">
        <f>IF($A101&lt;&gt;"",INDEX('Size (Model)'!R:R,3*(ROW()-2)+3),"")</f>
        <v>2.2359715670024226E-2</v>
      </c>
      <c r="S101">
        <f>IF($A101&lt;&gt;"",INDEX('Size (Model)'!S:S,3*(ROW()-2)+3),"")</f>
        <v>0</v>
      </c>
      <c r="T101">
        <f>IF($A101&lt;&gt;"",INDEX('Size (Model)'!T:T,3*(ROW()-2)+3),"")</f>
        <v>0</v>
      </c>
      <c r="U101">
        <f>IF($A101&lt;&gt;"",INDEX('Size (Model)'!U:U,3*(ROW()-2)+3),"")</f>
        <v>2.0430209953343704E-2</v>
      </c>
      <c r="V101">
        <f>IF($A101&lt;&gt;"",INDEX('Size (Model)'!V:V,3*(ROW()-2)+3),"")</f>
        <v>2.4390000000000002E-2</v>
      </c>
      <c r="W101">
        <f>IF($A101&lt;&gt;"",INDEX('Size (Model)'!W:W,3*(ROW()-2)+3),"")</f>
        <v>0</v>
      </c>
      <c r="X101">
        <f>IF($A101&lt;&gt;"",INDEX('Size (Model)'!X:X,3*(ROW()-2)+3),"")</f>
        <v>0</v>
      </c>
      <c r="Y101">
        <f>IF($A101&lt;&gt;"",INDEX('Size (Model)'!Y:Y,3*(ROW()-2)+3),"")</f>
        <v>0</v>
      </c>
      <c r="Z101">
        <f>IF($A101&lt;&gt;"",INDEX('Size (Model)'!Z:Z,3*(ROW()-2)+3),"")</f>
        <v>0</v>
      </c>
    </row>
    <row r="102" spans="1:26" x14ac:dyDescent="0.2">
      <c r="A102" s="13">
        <f>IF(INDEX('Size (Model)'!A:A,3*(ROW()-2)+2)&lt;&gt;"",INDEX('Size (Model)'!A:A,3*(ROW()-2)+2),"")</f>
        <v>45387</v>
      </c>
      <c r="B102">
        <f>IF($A102&lt;&gt;"",INDEX('Size (Model)'!B:B,3*(ROW()-2)+3),"")</f>
        <v>0</v>
      </c>
      <c r="C102">
        <f>IF($A102&lt;&gt;"",INDEX('Size (Model)'!C:C,3*(ROW()-2)+3),"")</f>
        <v>1.6832583682008368E-2</v>
      </c>
      <c r="D102">
        <f>IF($A102&lt;&gt;"",INDEX('Size (Model)'!D:D,3*(ROW()-2)+3),"")</f>
        <v>0</v>
      </c>
      <c r="E102">
        <f>IF($A102&lt;&gt;"",INDEX('Size (Model)'!E:E,3*(ROW()-2)+3),"")</f>
        <v>5.3600032959789067E-3</v>
      </c>
      <c r="F102">
        <f>IF($A102&lt;&gt;"",INDEX('Size (Model)'!F:F,3*(ROW()-2)+3),"")</f>
        <v>0</v>
      </c>
      <c r="G102">
        <f>IF($A102&lt;&gt;"",INDEX('Size (Model)'!G:G,3*(ROW()-2)+3),"")</f>
        <v>1.2442801556420234E-2</v>
      </c>
      <c r="H102">
        <f>IF($A102&lt;&gt;"",INDEX('Size (Model)'!H:H,3*(ROW()-2)+3),"")</f>
        <v>-1.0419681088314004E-2</v>
      </c>
      <c r="I102">
        <f>IF($A102&lt;&gt;"",INDEX('Size (Model)'!I:I,3*(ROW()-2)+3),"")</f>
        <v>-2.5516082635983262E-2</v>
      </c>
      <c r="J102">
        <f>IF($A102&lt;&gt;"",INDEX('Size (Model)'!J:J,3*(ROW()-2)+3),"")</f>
        <v>0</v>
      </c>
      <c r="K102">
        <f>IF($A102&lt;&gt;"",INDEX('Size (Model)'!K:K,3*(ROW()-2)+3),"")</f>
        <v>0</v>
      </c>
      <c r="L102">
        <f>IF($A102&lt;&gt;"",INDEX('Size (Model)'!L:L,3*(ROW()-2)+3),"")</f>
        <v>0</v>
      </c>
      <c r="M102">
        <f>IF($A102&lt;&gt;"",INDEX('Size (Model)'!M:M,3*(ROW()-2)+3),"")</f>
        <v>1.4430505415162454E-2</v>
      </c>
      <c r="N102">
        <f>IF($A102&lt;&gt;"",INDEX('Size (Model)'!N:N,3*(ROW()-2)+3),"")</f>
        <v>0</v>
      </c>
      <c r="O102">
        <f>IF($A102&lt;&gt;"",INDEX('Size (Model)'!O:O,3*(ROW()-2)+3),"")</f>
        <v>0</v>
      </c>
      <c r="P102">
        <f>IF($A102&lt;&gt;"",INDEX('Size (Model)'!P:P,3*(ROW()-2)+3),"")</f>
        <v>2.1304435127978819E-2</v>
      </c>
      <c r="Q102">
        <f>IF($A102&lt;&gt;"",INDEX('Size (Model)'!Q:Q,3*(ROW()-2)+3),"")</f>
        <v>0</v>
      </c>
      <c r="R102">
        <f>IF($A102&lt;&gt;"",INDEX('Size (Model)'!R:R,3*(ROW()-2)+3),"")</f>
        <v>2.2359715670024226E-2</v>
      </c>
      <c r="S102">
        <f>IF($A102&lt;&gt;"",INDEX('Size (Model)'!S:S,3*(ROW()-2)+3),"")</f>
        <v>0</v>
      </c>
      <c r="T102">
        <f>IF($A102&lt;&gt;"",INDEX('Size (Model)'!T:T,3*(ROW()-2)+3),"")</f>
        <v>0</v>
      </c>
      <c r="U102">
        <f>IF($A102&lt;&gt;"",INDEX('Size (Model)'!U:U,3*(ROW()-2)+3),"")</f>
        <v>2.0430209953343704E-2</v>
      </c>
      <c r="V102">
        <f>IF($A102&lt;&gt;"",INDEX('Size (Model)'!V:V,3*(ROW()-2)+3),"")</f>
        <v>2.4390000000000002E-2</v>
      </c>
      <c r="W102">
        <f>IF($A102&lt;&gt;"",INDEX('Size (Model)'!W:W,3*(ROW()-2)+3),"")</f>
        <v>0</v>
      </c>
      <c r="X102">
        <f>IF($A102&lt;&gt;"",INDEX('Size (Model)'!X:X,3*(ROW()-2)+3),"")</f>
        <v>0</v>
      </c>
      <c r="Y102">
        <f>IF($A102&lt;&gt;"",INDEX('Size (Model)'!Y:Y,3*(ROW()-2)+3),"")</f>
        <v>0</v>
      </c>
      <c r="Z102">
        <f>IF($A102&lt;&gt;"",INDEX('Size (Model)'!Z:Z,3*(ROW()-2)+3),"")</f>
        <v>0</v>
      </c>
    </row>
    <row r="103" spans="1:26" x14ac:dyDescent="0.2">
      <c r="A103" s="13">
        <f>IF(INDEX('Size (Model)'!A:A,3*(ROW()-2)+2)&lt;&gt;"",INDEX('Size (Model)'!A:A,3*(ROW()-2)+2),"")</f>
        <v>45390</v>
      </c>
      <c r="B103">
        <f>IF($A103&lt;&gt;"",INDEX('Size (Model)'!B:B,3*(ROW()-2)+3),"")</f>
        <v>0</v>
      </c>
      <c r="C103">
        <f>IF($A103&lt;&gt;"",INDEX('Size (Model)'!C:C,3*(ROW()-2)+3),"")</f>
        <v>1.6832583682008368E-2</v>
      </c>
      <c r="D103">
        <f>IF($A103&lt;&gt;"",INDEX('Size (Model)'!D:D,3*(ROW()-2)+3),"")</f>
        <v>0</v>
      </c>
      <c r="E103">
        <f>IF($A103&lt;&gt;"",INDEX('Size (Model)'!E:E,3*(ROW()-2)+3),"")</f>
        <v>5.3600032959789067E-3</v>
      </c>
      <c r="F103">
        <f>IF($A103&lt;&gt;"",INDEX('Size (Model)'!F:F,3*(ROW()-2)+3),"")</f>
        <v>0</v>
      </c>
      <c r="G103">
        <f>IF($A103&lt;&gt;"",INDEX('Size (Model)'!G:G,3*(ROW()-2)+3),"")</f>
        <v>1.2442801556420234E-2</v>
      </c>
      <c r="H103">
        <f>IF($A103&lt;&gt;"",INDEX('Size (Model)'!H:H,3*(ROW()-2)+3),"")</f>
        <v>-1.0419681088314004E-2</v>
      </c>
      <c r="I103">
        <f>IF($A103&lt;&gt;"",INDEX('Size (Model)'!I:I,3*(ROW()-2)+3),"")</f>
        <v>-2.5516082635983262E-2</v>
      </c>
      <c r="J103">
        <f>IF($A103&lt;&gt;"",INDEX('Size (Model)'!J:J,3*(ROW()-2)+3),"")</f>
        <v>0</v>
      </c>
      <c r="K103">
        <f>IF($A103&lt;&gt;"",INDEX('Size (Model)'!K:K,3*(ROW()-2)+3),"")</f>
        <v>0</v>
      </c>
      <c r="L103">
        <f>IF($A103&lt;&gt;"",INDEX('Size (Model)'!L:L,3*(ROW()-2)+3),"")</f>
        <v>0</v>
      </c>
      <c r="M103">
        <f>IF($A103&lt;&gt;"",INDEX('Size (Model)'!M:M,3*(ROW()-2)+3),"")</f>
        <v>1.4430505415162454E-2</v>
      </c>
      <c r="N103">
        <f>IF($A103&lt;&gt;"",INDEX('Size (Model)'!N:N,3*(ROW()-2)+3),"")</f>
        <v>0</v>
      </c>
      <c r="O103">
        <f>IF($A103&lt;&gt;"",INDEX('Size (Model)'!O:O,3*(ROW()-2)+3),"")</f>
        <v>0</v>
      </c>
      <c r="P103">
        <f>IF($A103&lt;&gt;"",INDEX('Size (Model)'!P:P,3*(ROW()-2)+3),"")</f>
        <v>2.1304435127978819E-2</v>
      </c>
      <c r="Q103">
        <f>IF($A103&lt;&gt;"",INDEX('Size (Model)'!Q:Q,3*(ROW()-2)+3),"")</f>
        <v>0</v>
      </c>
      <c r="R103">
        <f>IF($A103&lt;&gt;"",INDEX('Size (Model)'!R:R,3*(ROW()-2)+3),"")</f>
        <v>2.2359715670024226E-2</v>
      </c>
      <c r="S103">
        <f>IF($A103&lt;&gt;"",INDEX('Size (Model)'!S:S,3*(ROW()-2)+3),"")</f>
        <v>0</v>
      </c>
      <c r="T103">
        <f>IF($A103&lt;&gt;"",INDEX('Size (Model)'!T:T,3*(ROW()-2)+3),"")</f>
        <v>0</v>
      </c>
      <c r="U103">
        <f>IF($A103&lt;&gt;"",INDEX('Size (Model)'!U:U,3*(ROW()-2)+3),"")</f>
        <v>2.0430209953343704E-2</v>
      </c>
      <c r="V103">
        <f>IF($A103&lt;&gt;"",INDEX('Size (Model)'!V:V,3*(ROW()-2)+3),"")</f>
        <v>2.4390000000000002E-2</v>
      </c>
      <c r="W103">
        <f>IF($A103&lt;&gt;"",INDEX('Size (Model)'!W:W,3*(ROW()-2)+3),"")</f>
        <v>0</v>
      </c>
      <c r="X103">
        <f>IF($A103&lt;&gt;"",INDEX('Size (Model)'!X:X,3*(ROW()-2)+3),"")</f>
        <v>0</v>
      </c>
      <c r="Y103">
        <f>IF($A103&lt;&gt;"",INDEX('Size (Model)'!Y:Y,3*(ROW()-2)+3),"")</f>
        <v>0</v>
      </c>
      <c r="Z103">
        <f>IF($A103&lt;&gt;"",INDEX('Size (Model)'!Z:Z,3*(ROW()-2)+3),"")</f>
        <v>0</v>
      </c>
    </row>
    <row r="104" spans="1:26" x14ac:dyDescent="0.2">
      <c r="A104" s="13">
        <f>IF(INDEX('Size (Model)'!A:A,3*(ROW()-2)+2)&lt;&gt;"",INDEX('Size (Model)'!A:A,3*(ROW()-2)+2),"")</f>
        <v>45391</v>
      </c>
      <c r="B104">
        <f>IF($A104&lt;&gt;"",INDEX('Size (Model)'!B:B,3*(ROW()-2)+3),"")</f>
        <v>0</v>
      </c>
      <c r="C104">
        <f>IF($A104&lt;&gt;"",INDEX('Size (Model)'!C:C,3*(ROW()-2)+3),"")</f>
        <v>1.6832583682008368E-2</v>
      </c>
      <c r="D104">
        <f>IF($A104&lt;&gt;"",INDEX('Size (Model)'!D:D,3*(ROW()-2)+3),"")</f>
        <v>0</v>
      </c>
      <c r="E104">
        <f>IF($A104&lt;&gt;"",INDEX('Size (Model)'!E:E,3*(ROW()-2)+3),"")</f>
        <v>5.3600032959789067E-3</v>
      </c>
      <c r="F104">
        <f>IF($A104&lt;&gt;"",INDEX('Size (Model)'!F:F,3*(ROW()-2)+3),"")</f>
        <v>0</v>
      </c>
      <c r="G104">
        <f>IF($A104&lt;&gt;"",INDEX('Size (Model)'!G:G,3*(ROW()-2)+3),"")</f>
        <v>1.2442801556420234E-2</v>
      </c>
      <c r="H104">
        <f>IF($A104&lt;&gt;"",INDEX('Size (Model)'!H:H,3*(ROW()-2)+3),"")</f>
        <v>-1.0419681088314004E-2</v>
      </c>
      <c r="I104">
        <f>IF($A104&lt;&gt;"",INDEX('Size (Model)'!I:I,3*(ROW()-2)+3),"")</f>
        <v>-2.5516082635983262E-2</v>
      </c>
      <c r="J104">
        <f>IF($A104&lt;&gt;"",INDEX('Size (Model)'!J:J,3*(ROW()-2)+3),"")</f>
        <v>0</v>
      </c>
      <c r="K104">
        <f>IF($A104&lt;&gt;"",INDEX('Size (Model)'!K:K,3*(ROW()-2)+3),"")</f>
        <v>0</v>
      </c>
      <c r="L104">
        <f>IF($A104&lt;&gt;"",INDEX('Size (Model)'!L:L,3*(ROW()-2)+3),"")</f>
        <v>0</v>
      </c>
      <c r="M104">
        <f>IF($A104&lt;&gt;"",INDEX('Size (Model)'!M:M,3*(ROW()-2)+3),"")</f>
        <v>1.4430505415162454E-2</v>
      </c>
      <c r="N104">
        <f>IF($A104&lt;&gt;"",INDEX('Size (Model)'!N:N,3*(ROW()-2)+3),"")</f>
        <v>0</v>
      </c>
      <c r="O104">
        <f>IF($A104&lt;&gt;"",INDEX('Size (Model)'!O:O,3*(ROW()-2)+3),"")</f>
        <v>0</v>
      </c>
      <c r="P104">
        <f>IF($A104&lt;&gt;"",INDEX('Size (Model)'!P:P,3*(ROW()-2)+3),"")</f>
        <v>1.721916696718355E-2</v>
      </c>
      <c r="Q104">
        <f>IF($A104&lt;&gt;"",INDEX('Size (Model)'!Q:Q,3*(ROW()-2)+3),"")</f>
        <v>0</v>
      </c>
      <c r="R104">
        <f>IF($A104&lt;&gt;"",INDEX('Size (Model)'!R:R,3*(ROW()-2)+3),"")</f>
        <v>2.2359715670024226E-2</v>
      </c>
      <c r="S104">
        <f>IF($A104&lt;&gt;"",INDEX('Size (Model)'!S:S,3*(ROW()-2)+3),"")</f>
        <v>0</v>
      </c>
      <c r="T104">
        <f>IF($A104&lt;&gt;"",INDEX('Size (Model)'!T:T,3*(ROW()-2)+3),"")</f>
        <v>0</v>
      </c>
      <c r="U104">
        <f>IF($A104&lt;&gt;"",INDEX('Size (Model)'!U:U,3*(ROW()-2)+3),"")</f>
        <v>2.0430209953343704E-2</v>
      </c>
      <c r="V104">
        <f>IF($A104&lt;&gt;"",INDEX('Size (Model)'!V:V,3*(ROW()-2)+3),"")</f>
        <v>2.4390000000000002E-2</v>
      </c>
      <c r="W104">
        <f>IF($A104&lt;&gt;"",INDEX('Size (Model)'!W:W,3*(ROW()-2)+3),"")</f>
        <v>0</v>
      </c>
      <c r="X104">
        <f>IF($A104&lt;&gt;"",INDEX('Size (Model)'!X:X,3*(ROW()-2)+3),"")</f>
        <v>0</v>
      </c>
      <c r="Y104">
        <f>IF($A104&lt;&gt;"",INDEX('Size (Model)'!Y:Y,3*(ROW()-2)+3),"")</f>
        <v>0</v>
      </c>
      <c r="Z104">
        <f>IF($A104&lt;&gt;"",INDEX('Size (Model)'!Z:Z,3*(ROW()-2)+3),"")</f>
        <v>0</v>
      </c>
    </row>
    <row r="105" spans="1:26" x14ac:dyDescent="0.2">
      <c r="A105" s="13">
        <f>IF(INDEX('Size (Model)'!A:A,3*(ROW()-2)+2)&lt;&gt;"",INDEX('Size (Model)'!A:A,3*(ROW()-2)+2),"")</f>
        <v>45392</v>
      </c>
      <c r="B105">
        <f>IF($A105&lt;&gt;"",INDEX('Size (Model)'!B:B,3*(ROW()-2)+3),"")</f>
        <v>0</v>
      </c>
      <c r="C105">
        <f>IF($A105&lt;&gt;"",INDEX('Size (Model)'!C:C,3*(ROW()-2)+3),"")</f>
        <v>1.6832583682008368E-2</v>
      </c>
      <c r="D105">
        <f>IF($A105&lt;&gt;"",INDEX('Size (Model)'!D:D,3*(ROW()-2)+3),"")</f>
        <v>0</v>
      </c>
      <c r="E105">
        <f>IF($A105&lt;&gt;"",INDEX('Size (Model)'!E:E,3*(ROW()-2)+3),"")</f>
        <v>5.3600032959789067E-3</v>
      </c>
      <c r="F105">
        <f>IF($A105&lt;&gt;"",INDEX('Size (Model)'!F:F,3*(ROW()-2)+3),"")</f>
        <v>0</v>
      </c>
      <c r="G105">
        <f>IF($A105&lt;&gt;"",INDEX('Size (Model)'!G:G,3*(ROW()-2)+3),"")</f>
        <v>1.2442801556420234E-2</v>
      </c>
      <c r="H105">
        <f>IF($A105&lt;&gt;"",INDEX('Size (Model)'!H:H,3*(ROW()-2)+3),"")</f>
        <v>-1.0419681088314004E-2</v>
      </c>
      <c r="I105">
        <f>IF($A105&lt;&gt;"",INDEX('Size (Model)'!I:I,3*(ROW()-2)+3),"")</f>
        <v>-3.3003092783505147E-2</v>
      </c>
      <c r="J105">
        <f>IF($A105&lt;&gt;"",INDEX('Size (Model)'!J:J,3*(ROW()-2)+3),"")</f>
        <v>0</v>
      </c>
      <c r="K105">
        <f>IF($A105&lt;&gt;"",INDEX('Size (Model)'!K:K,3*(ROW()-2)+3),"")</f>
        <v>0</v>
      </c>
      <c r="L105">
        <f>IF($A105&lt;&gt;"",INDEX('Size (Model)'!L:L,3*(ROW()-2)+3),"")</f>
        <v>0</v>
      </c>
      <c r="M105">
        <f>IF($A105&lt;&gt;"",INDEX('Size (Model)'!M:M,3*(ROW()-2)+3),"")</f>
        <v>1.4430505415162454E-2</v>
      </c>
      <c r="N105">
        <f>IF($A105&lt;&gt;"",INDEX('Size (Model)'!N:N,3*(ROW()-2)+3),"")</f>
        <v>0</v>
      </c>
      <c r="O105">
        <f>IF($A105&lt;&gt;"",INDEX('Size (Model)'!O:O,3*(ROW()-2)+3),"")</f>
        <v>0</v>
      </c>
      <c r="P105">
        <f>IF($A105&lt;&gt;"",INDEX('Size (Model)'!P:P,3*(ROW()-2)+3),"")</f>
        <v>2.1120469739619979E-2</v>
      </c>
      <c r="Q105">
        <f>IF($A105&lt;&gt;"",INDEX('Size (Model)'!Q:Q,3*(ROW()-2)+3),"")</f>
        <v>0</v>
      </c>
      <c r="R105">
        <f>IF($A105&lt;&gt;"",INDEX('Size (Model)'!R:R,3*(ROW()-2)+3),"")</f>
        <v>2.2359715670024226E-2</v>
      </c>
      <c r="S105">
        <f>IF($A105&lt;&gt;"",INDEX('Size (Model)'!S:S,3*(ROW()-2)+3),"")</f>
        <v>0</v>
      </c>
      <c r="T105">
        <f>IF($A105&lt;&gt;"",INDEX('Size (Model)'!T:T,3*(ROW()-2)+3),"")</f>
        <v>0</v>
      </c>
      <c r="U105">
        <f>IF($A105&lt;&gt;"",INDEX('Size (Model)'!U:U,3*(ROW()-2)+3),"")</f>
        <v>2.0430209953343704E-2</v>
      </c>
      <c r="V105">
        <f>IF($A105&lt;&gt;"",INDEX('Size (Model)'!V:V,3*(ROW()-2)+3),"")</f>
        <v>2.4390000000000002E-2</v>
      </c>
      <c r="W105">
        <f>IF($A105&lt;&gt;"",INDEX('Size (Model)'!W:W,3*(ROW()-2)+3),"")</f>
        <v>0</v>
      </c>
      <c r="X105">
        <f>IF($A105&lt;&gt;"",INDEX('Size (Model)'!X:X,3*(ROW()-2)+3),"")</f>
        <v>0</v>
      </c>
      <c r="Y105">
        <f>IF($A105&lt;&gt;"",INDEX('Size (Model)'!Y:Y,3*(ROW()-2)+3),"")</f>
        <v>0</v>
      </c>
      <c r="Z105">
        <f>IF($A105&lt;&gt;"",INDEX('Size (Model)'!Z:Z,3*(ROW()-2)+3),"")</f>
        <v>0</v>
      </c>
    </row>
    <row r="106" spans="1:26" x14ac:dyDescent="0.2">
      <c r="A106" s="13">
        <f>IF(INDEX('Size (Model)'!A:A,3*(ROW()-2)+2)&lt;&gt;"",INDEX('Size (Model)'!A:A,3*(ROW()-2)+2),"")</f>
        <v>45393</v>
      </c>
      <c r="B106">
        <f>IF($A106&lt;&gt;"",INDEX('Size (Model)'!B:B,3*(ROW()-2)+3),"")</f>
        <v>0</v>
      </c>
      <c r="C106">
        <f>IF($A106&lt;&gt;"",INDEX('Size (Model)'!C:C,3*(ROW()-2)+3),"")</f>
        <v>1.6832583682008368E-2</v>
      </c>
      <c r="D106">
        <f>IF($A106&lt;&gt;"",INDEX('Size (Model)'!D:D,3*(ROW()-2)+3),"")</f>
        <v>0</v>
      </c>
      <c r="E106">
        <f>IF($A106&lt;&gt;"",INDEX('Size (Model)'!E:E,3*(ROW()-2)+3),"")</f>
        <v>5.3600032959789067E-3</v>
      </c>
      <c r="F106">
        <f>IF($A106&lt;&gt;"",INDEX('Size (Model)'!F:F,3*(ROW()-2)+3),"")</f>
        <v>0</v>
      </c>
      <c r="G106">
        <f>IF($A106&lt;&gt;"",INDEX('Size (Model)'!G:G,3*(ROW()-2)+3),"")</f>
        <v>1.2442801556420234E-2</v>
      </c>
      <c r="H106">
        <f>IF($A106&lt;&gt;"",INDEX('Size (Model)'!H:H,3*(ROW()-2)+3),"")</f>
        <v>-1.0419681088314004E-2</v>
      </c>
      <c r="I106">
        <f>IF($A106&lt;&gt;"",INDEX('Size (Model)'!I:I,3*(ROW()-2)+3),"")</f>
        <v>-2.535882352941177E-2</v>
      </c>
      <c r="J106">
        <f>IF($A106&lt;&gt;"",INDEX('Size (Model)'!J:J,3*(ROW()-2)+3),"")</f>
        <v>0</v>
      </c>
      <c r="K106">
        <f>IF($A106&lt;&gt;"",INDEX('Size (Model)'!K:K,3*(ROW()-2)+3),"")</f>
        <v>0</v>
      </c>
      <c r="L106">
        <f>IF($A106&lt;&gt;"",INDEX('Size (Model)'!L:L,3*(ROW()-2)+3),"")</f>
        <v>0</v>
      </c>
      <c r="M106">
        <f>IF($A106&lt;&gt;"",INDEX('Size (Model)'!M:M,3*(ROW()-2)+3),"")</f>
        <v>1.4430505415162454E-2</v>
      </c>
      <c r="N106">
        <f>IF($A106&lt;&gt;"",INDEX('Size (Model)'!N:N,3*(ROW()-2)+3),"")</f>
        <v>0</v>
      </c>
      <c r="O106">
        <f>IF($A106&lt;&gt;"",INDEX('Size (Model)'!O:O,3*(ROW()-2)+3),"")</f>
        <v>0</v>
      </c>
      <c r="P106">
        <f>IF($A106&lt;&gt;"",INDEX('Size (Model)'!P:P,3*(ROW()-2)+3),"")</f>
        <v>2.1120469739619979E-2</v>
      </c>
      <c r="Q106">
        <f>IF($A106&lt;&gt;"",INDEX('Size (Model)'!Q:Q,3*(ROW()-2)+3),"")</f>
        <v>0</v>
      </c>
      <c r="R106">
        <f>IF($A106&lt;&gt;"",INDEX('Size (Model)'!R:R,3*(ROW()-2)+3),"")</f>
        <v>2.2359715670024226E-2</v>
      </c>
      <c r="S106">
        <f>IF($A106&lt;&gt;"",INDEX('Size (Model)'!S:S,3*(ROW()-2)+3),"")</f>
        <v>0</v>
      </c>
      <c r="T106">
        <f>IF($A106&lt;&gt;"",INDEX('Size (Model)'!T:T,3*(ROW()-2)+3),"")</f>
        <v>0</v>
      </c>
      <c r="U106">
        <f>IF($A106&lt;&gt;"",INDEX('Size (Model)'!U:U,3*(ROW()-2)+3),"")</f>
        <v>2.0430209953343704E-2</v>
      </c>
      <c r="V106">
        <f>IF($A106&lt;&gt;"",INDEX('Size (Model)'!V:V,3*(ROW()-2)+3),"")</f>
        <v>2.4390000000000002E-2</v>
      </c>
      <c r="W106">
        <f>IF($A106&lt;&gt;"",INDEX('Size (Model)'!W:W,3*(ROW()-2)+3),"")</f>
        <v>0</v>
      </c>
      <c r="X106">
        <f>IF($A106&lt;&gt;"",INDEX('Size (Model)'!X:X,3*(ROW()-2)+3),"")</f>
        <v>0</v>
      </c>
      <c r="Y106">
        <f>IF($A106&lt;&gt;"",INDEX('Size (Model)'!Y:Y,3*(ROW()-2)+3),"")</f>
        <v>0</v>
      </c>
      <c r="Z106">
        <f>IF($A106&lt;&gt;"",INDEX('Size (Model)'!Z:Z,3*(ROW()-2)+3),"")</f>
        <v>0</v>
      </c>
    </row>
    <row r="107" spans="1:26" x14ac:dyDescent="0.2">
      <c r="A107" s="13">
        <f>IF(INDEX('Size (Model)'!A:A,3*(ROW()-2)+2)&lt;&gt;"",INDEX('Size (Model)'!A:A,3*(ROW()-2)+2),"")</f>
        <v>45394</v>
      </c>
      <c r="B107">
        <f>IF($A107&lt;&gt;"",INDEX('Size (Model)'!B:B,3*(ROW()-2)+3),"")</f>
        <v>0</v>
      </c>
      <c r="C107">
        <f>IF($A107&lt;&gt;"",INDEX('Size (Model)'!C:C,3*(ROW()-2)+3),"")</f>
        <v>2.1881184440559438E-2</v>
      </c>
      <c r="D107">
        <f>IF($A107&lt;&gt;"",INDEX('Size (Model)'!D:D,3*(ROW()-2)+3),"")</f>
        <v>0</v>
      </c>
      <c r="E107">
        <f>IF($A107&lt;&gt;"",INDEX('Size (Model)'!E:E,3*(ROW()-2)+3),"")</f>
        <v>5.3600032959789067E-3</v>
      </c>
      <c r="F107">
        <f>IF($A107&lt;&gt;"",INDEX('Size (Model)'!F:F,3*(ROW()-2)+3),"")</f>
        <v>0</v>
      </c>
      <c r="G107">
        <f>IF($A107&lt;&gt;"",INDEX('Size (Model)'!G:G,3*(ROW()-2)+3),"")</f>
        <v>1.2442801556420234E-2</v>
      </c>
      <c r="H107">
        <f>IF($A107&lt;&gt;"",INDEX('Size (Model)'!H:H,3*(ROW()-2)+3),"")</f>
        <v>-1.0419681088314004E-2</v>
      </c>
      <c r="I107">
        <f>IF($A107&lt;&gt;"",INDEX('Size (Model)'!I:I,3*(ROW()-2)+3),"")</f>
        <v>-2.535882352941177E-2</v>
      </c>
      <c r="J107">
        <f>IF($A107&lt;&gt;"",INDEX('Size (Model)'!J:J,3*(ROW()-2)+3),"")</f>
        <v>0</v>
      </c>
      <c r="K107">
        <f>IF($A107&lt;&gt;"",INDEX('Size (Model)'!K:K,3*(ROW()-2)+3),"")</f>
        <v>0</v>
      </c>
      <c r="L107">
        <f>IF($A107&lt;&gt;"",INDEX('Size (Model)'!L:L,3*(ROW()-2)+3),"")</f>
        <v>0</v>
      </c>
      <c r="M107">
        <f>IF($A107&lt;&gt;"",INDEX('Size (Model)'!M:M,3*(ROW()-2)+3),"")</f>
        <v>1.4430505415162454E-2</v>
      </c>
      <c r="N107">
        <f>IF($A107&lt;&gt;"",INDEX('Size (Model)'!N:N,3*(ROW()-2)+3),"")</f>
        <v>0</v>
      </c>
      <c r="O107">
        <f>IF($A107&lt;&gt;"",INDEX('Size (Model)'!O:O,3*(ROW()-2)+3),"")</f>
        <v>0</v>
      </c>
      <c r="P107">
        <f>IF($A107&lt;&gt;"",INDEX('Size (Model)'!P:P,3*(ROW()-2)+3),"")</f>
        <v>2.1120469739619979E-2</v>
      </c>
      <c r="Q107">
        <f>IF($A107&lt;&gt;"",INDEX('Size (Model)'!Q:Q,3*(ROW()-2)+3),"")</f>
        <v>0</v>
      </c>
      <c r="R107">
        <f>IF($A107&lt;&gt;"",INDEX('Size (Model)'!R:R,3*(ROW()-2)+3),"")</f>
        <v>2.2359715670024226E-2</v>
      </c>
      <c r="S107">
        <f>IF($A107&lt;&gt;"",INDEX('Size (Model)'!S:S,3*(ROW()-2)+3),"")</f>
        <v>0</v>
      </c>
      <c r="T107">
        <f>IF($A107&lt;&gt;"",INDEX('Size (Model)'!T:T,3*(ROW()-2)+3),"")</f>
        <v>0</v>
      </c>
      <c r="U107">
        <f>IF($A107&lt;&gt;"",INDEX('Size (Model)'!U:U,3*(ROW()-2)+3),"")</f>
        <v>2.0430209953343704E-2</v>
      </c>
      <c r="V107">
        <f>IF($A107&lt;&gt;"",INDEX('Size (Model)'!V:V,3*(ROW()-2)+3),"")</f>
        <v>2.4390000000000002E-2</v>
      </c>
      <c r="W107">
        <f>IF($A107&lt;&gt;"",INDEX('Size (Model)'!W:W,3*(ROW()-2)+3),"")</f>
        <v>0</v>
      </c>
      <c r="X107">
        <f>IF($A107&lt;&gt;"",INDEX('Size (Model)'!X:X,3*(ROW()-2)+3),"")</f>
        <v>0</v>
      </c>
      <c r="Y107">
        <f>IF($A107&lt;&gt;"",INDEX('Size (Model)'!Y:Y,3*(ROW()-2)+3),"")</f>
        <v>0</v>
      </c>
      <c r="Z107">
        <f>IF($A107&lt;&gt;"",INDEX('Size (Model)'!Z:Z,3*(ROW()-2)+3),"")</f>
        <v>0</v>
      </c>
    </row>
    <row r="108" spans="1:26" x14ac:dyDescent="0.2">
      <c r="A108" s="13">
        <f>IF(INDEX('Size (Model)'!A:A,3*(ROW()-2)+2)&lt;&gt;"",INDEX('Size (Model)'!A:A,3*(ROW()-2)+2),"")</f>
        <v>45397</v>
      </c>
      <c r="B108">
        <f>IF($A108&lt;&gt;"",INDEX('Size (Model)'!B:B,3*(ROW()-2)+3),"")</f>
        <v>0</v>
      </c>
      <c r="C108">
        <f>IF($A108&lt;&gt;"",INDEX('Size (Model)'!C:C,3*(ROW()-2)+3),"")</f>
        <v>2.1881184440559438E-2</v>
      </c>
      <c r="D108">
        <f>IF($A108&lt;&gt;"",INDEX('Size (Model)'!D:D,3*(ROW()-2)+3),"")</f>
        <v>0</v>
      </c>
      <c r="E108">
        <f>IF($A108&lt;&gt;"",INDEX('Size (Model)'!E:E,3*(ROW()-2)+3),"")</f>
        <v>5.3600032959789067E-3</v>
      </c>
      <c r="F108">
        <f>IF($A108&lt;&gt;"",INDEX('Size (Model)'!F:F,3*(ROW()-2)+3),"")</f>
        <v>0</v>
      </c>
      <c r="G108">
        <f>IF($A108&lt;&gt;"",INDEX('Size (Model)'!G:G,3*(ROW()-2)+3),"")</f>
        <v>1.2442801556420234E-2</v>
      </c>
      <c r="H108">
        <f>IF($A108&lt;&gt;"",INDEX('Size (Model)'!H:H,3*(ROW()-2)+3),"")</f>
        <v>-1.0419681088314004E-2</v>
      </c>
      <c r="I108">
        <f>IF($A108&lt;&gt;"",INDEX('Size (Model)'!I:I,3*(ROW()-2)+3),"")</f>
        <v>-2.535882352941177E-2</v>
      </c>
      <c r="J108">
        <f>IF($A108&lt;&gt;"",INDEX('Size (Model)'!J:J,3*(ROW()-2)+3),"")</f>
        <v>0</v>
      </c>
      <c r="K108">
        <f>IF($A108&lt;&gt;"",INDEX('Size (Model)'!K:K,3*(ROW()-2)+3),"")</f>
        <v>0</v>
      </c>
      <c r="L108">
        <f>IF($A108&lt;&gt;"",INDEX('Size (Model)'!L:L,3*(ROW()-2)+3),"")</f>
        <v>0</v>
      </c>
      <c r="M108">
        <f>IF($A108&lt;&gt;"",INDEX('Size (Model)'!M:M,3*(ROW()-2)+3),"")</f>
        <v>1.4430505415162454E-2</v>
      </c>
      <c r="N108">
        <f>IF($A108&lt;&gt;"",INDEX('Size (Model)'!N:N,3*(ROW()-2)+3),"")</f>
        <v>0</v>
      </c>
      <c r="O108">
        <f>IF($A108&lt;&gt;"",INDEX('Size (Model)'!O:O,3*(ROW()-2)+3),"")</f>
        <v>0</v>
      </c>
      <c r="P108">
        <f>IF($A108&lt;&gt;"",INDEX('Size (Model)'!P:P,3*(ROW()-2)+3),"")</f>
        <v>2.1120469739619979E-2</v>
      </c>
      <c r="Q108">
        <f>IF($A108&lt;&gt;"",INDEX('Size (Model)'!Q:Q,3*(ROW()-2)+3),"")</f>
        <v>0</v>
      </c>
      <c r="R108">
        <f>IF($A108&lt;&gt;"",INDEX('Size (Model)'!R:R,3*(ROW()-2)+3),"")</f>
        <v>2.2359715670024226E-2</v>
      </c>
      <c r="S108">
        <f>IF($A108&lt;&gt;"",INDEX('Size (Model)'!S:S,3*(ROW()-2)+3),"")</f>
        <v>0</v>
      </c>
      <c r="T108">
        <f>IF($A108&lt;&gt;"",INDEX('Size (Model)'!T:T,3*(ROW()-2)+3),"")</f>
        <v>0</v>
      </c>
      <c r="U108">
        <f>IF($A108&lt;&gt;"",INDEX('Size (Model)'!U:U,3*(ROW()-2)+3),"")</f>
        <v>2.0430209953343704E-2</v>
      </c>
      <c r="V108">
        <f>IF($A108&lt;&gt;"",INDEX('Size (Model)'!V:V,3*(ROW()-2)+3),"")</f>
        <v>2.4390000000000002E-2</v>
      </c>
      <c r="W108">
        <f>IF($A108&lt;&gt;"",INDEX('Size (Model)'!W:W,3*(ROW()-2)+3),"")</f>
        <v>0</v>
      </c>
      <c r="X108">
        <f>IF($A108&lt;&gt;"",INDEX('Size (Model)'!X:X,3*(ROW()-2)+3),"")</f>
        <v>0</v>
      </c>
      <c r="Y108">
        <f>IF($A108&lt;&gt;"",INDEX('Size (Model)'!Y:Y,3*(ROW()-2)+3),"")</f>
        <v>0</v>
      </c>
      <c r="Z108">
        <f>IF($A108&lt;&gt;"",INDEX('Size (Model)'!Z:Z,3*(ROW()-2)+3),"")</f>
        <v>0</v>
      </c>
    </row>
    <row r="109" spans="1:26" x14ac:dyDescent="0.2">
      <c r="A109" s="13">
        <f>IF(INDEX('Size (Model)'!A:A,3*(ROW()-2)+2)&lt;&gt;"",INDEX('Size (Model)'!A:A,3*(ROW()-2)+2),"")</f>
        <v>45398</v>
      </c>
      <c r="B109">
        <f>IF($A109&lt;&gt;"",INDEX('Size (Model)'!B:B,3*(ROW()-2)+3),"")</f>
        <v>0</v>
      </c>
      <c r="C109">
        <f>IF($A109&lt;&gt;"",INDEX('Size (Model)'!C:C,3*(ROW()-2)+3),"")</f>
        <v>2.7275515013966481E-2</v>
      </c>
      <c r="D109">
        <f>IF($A109&lt;&gt;"",INDEX('Size (Model)'!D:D,3*(ROW()-2)+3),"")</f>
        <v>0</v>
      </c>
      <c r="E109">
        <f>IF($A109&lt;&gt;"",INDEX('Size (Model)'!E:E,3*(ROW()-2)+3),"")</f>
        <v>5.3600032959789067E-3</v>
      </c>
      <c r="F109">
        <f>IF($A109&lt;&gt;"",INDEX('Size (Model)'!F:F,3*(ROW()-2)+3),"")</f>
        <v>0</v>
      </c>
      <c r="G109">
        <f>IF($A109&lt;&gt;"",INDEX('Size (Model)'!G:G,3*(ROW()-2)+3),"")</f>
        <v>1.2442801556420234E-2</v>
      </c>
      <c r="H109">
        <f>IF($A109&lt;&gt;"",INDEX('Size (Model)'!H:H,3*(ROW()-2)+3),"")</f>
        <v>-1.0419681088314004E-2</v>
      </c>
      <c r="I109">
        <f>IF($A109&lt;&gt;"",INDEX('Size (Model)'!I:I,3*(ROW()-2)+3),"")</f>
        <v>-2.535882352941177E-2</v>
      </c>
      <c r="J109">
        <f>IF($A109&lt;&gt;"",INDEX('Size (Model)'!J:J,3*(ROW()-2)+3),"")</f>
        <v>5.7720839244546898E-3</v>
      </c>
      <c r="K109">
        <f>IF($A109&lt;&gt;"",INDEX('Size (Model)'!K:K,3*(ROW()-2)+3),"")</f>
        <v>0</v>
      </c>
      <c r="L109">
        <f>IF($A109&lt;&gt;"",INDEX('Size (Model)'!L:L,3*(ROW()-2)+3),"")</f>
        <v>0</v>
      </c>
      <c r="M109">
        <f>IF($A109&lt;&gt;"",INDEX('Size (Model)'!M:M,3*(ROW()-2)+3),"")</f>
        <v>1.4430505415162454E-2</v>
      </c>
      <c r="N109">
        <f>IF($A109&lt;&gt;"",INDEX('Size (Model)'!N:N,3*(ROW()-2)+3),"")</f>
        <v>0</v>
      </c>
      <c r="O109">
        <f>IF($A109&lt;&gt;"",INDEX('Size (Model)'!O:O,3*(ROW()-2)+3),"")</f>
        <v>0</v>
      </c>
      <c r="P109">
        <f>IF($A109&lt;&gt;"",INDEX('Size (Model)'!P:P,3*(ROW()-2)+3),"")</f>
        <v>0</v>
      </c>
      <c r="Q109">
        <f>IF($A109&lt;&gt;"",INDEX('Size (Model)'!Q:Q,3*(ROW()-2)+3),"")</f>
        <v>0</v>
      </c>
      <c r="R109">
        <f>IF($A109&lt;&gt;"",INDEX('Size (Model)'!R:R,3*(ROW()-2)+3),"")</f>
        <v>2.2359715670024226E-2</v>
      </c>
      <c r="S109">
        <f>IF($A109&lt;&gt;"",INDEX('Size (Model)'!S:S,3*(ROW()-2)+3),"")</f>
        <v>0</v>
      </c>
      <c r="T109">
        <f>IF($A109&lt;&gt;"",INDEX('Size (Model)'!T:T,3*(ROW()-2)+3),"")</f>
        <v>0</v>
      </c>
      <c r="U109">
        <f>IF($A109&lt;&gt;"",INDEX('Size (Model)'!U:U,3*(ROW()-2)+3),"")</f>
        <v>2.0430209953343704E-2</v>
      </c>
      <c r="V109">
        <f>IF($A109&lt;&gt;"",INDEX('Size (Model)'!V:V,3*(ROW()-2)+3),"")</f>
        <v>2.4390000000000002E-2</v>
      </c>
      <c r="W109">
        <f>IF($A109&lt;&gt;"",INDEX('Size (Model)'!W:W,3*(ROW()-2)+3),"")</f>
        <v>0</v>
      </c>
      <c r="X109">
        <f>IF($A109&lt;&gt;"",INDEX('Size (Model)'!X:X,3*(ROW()-2)+3),"")</f>
        <v>0</v>
      </c>
      <c r="Y109">
        <f>IF($A109&lt;&gt;"",INDEX('Size (Model)'!Y:Y,3*(ROW()-2)+3),"")</f>
        <v>0</v>
      </c>
      <c r="Z109">
        <f>IF($A109&lt;&gt;"",INDEX('Size (Model)'!Z:Z,3*(ROW()-2)+3),"")</f>
        <v>0</v>
      </c>
    </row>
    <row r="110" spans="1:26" x14ac:dyDescent="0.2">
      <c r="A110" s="13">
        <f>IF(INDEX('Size (Model)'!A:A,3*(ROW()-2)+2)&lt;&gt;"",INDEX('Size (Model)'!A:A,3*(ROW()-2)+2),"")</f>
        <v>45399</v>
      </c>
      <c r="B110">
        <f>IF($A110&lt;&gt;"",INDEX('Size (Model)'!B:B,3*(ROW()-2)+3),"")</f>
        <v>0</v>
      </c>
      <c r="C110">
        <f>IF($A110&lt;&gt;"",INDEX('Size (Model)'!C:C,3*(ROW()-2)+3),"")</f>
        <v>0</v>
      </c>
      <c r="D110">
        <f>IF($A110&lt;&gt;"",INDEX('Size (Model)'!D:D,3*(ROW()-2)+3),"")</f>
        <v>0</v>
      </c>
      <c r="E110">
        <f>IF($A110&lt;&gt;"",INDEX('Size (Model)'!E:E,3*(ROW()-2)+3),"")</f>
        <v>5.3600032959789067E-3</v>
      </c>
      <c r="F110">
        <f>IF($A110&lt;&gt;"",INDEX('Size (Model)'!F:F,3*(ROW()-2)+3),"")</f>
        <v>0</v>
      </c>
      <c r="G110">
        <f>IF($A110&lt;&gt;"",INDEX('Size (Model)'!G:G,3*(ROW()-2)+3),"")</f>
        <v>1.2442801556420234E-2</v>
      </c>
      <c r="H110">
        <f>IF($A110&lt;&gt;"",INDEX('Size (Model)'!H:H,3*(ROW()-2)+3),"")</f>
        <v>-1.0419681088314004E-2</v>
      </c>
      <c r="I110">
        <f>IF($A110&lt;&gt;"",INDEX('Size (Model)'!I:I,3*(ROW()-2)+3),"")</f>
        <v>-2.535882352941177E-2</v>
      </c>
      <c r="J110">
        <f>IF($A110&lt;&gt;"",INDEX('Size (Model)'!J:J,3*(ROW()-2)+3),"")</f>
        <v>5.7720839244546898E-3</v>
      </c>
      <c r="K110">
        <f>IF($A110&lt;&gt;"",INDEX('Size (Model)'!K:K,3*(ROW()-2)+3),"")</f>
        <v>0</v>
      </c>
      <c r="L110">
        <f>IF($A110&lt;&gt;"",INDEX('Size (Model)'!L:L,3*(ROW()-2)+3),"")</f>
        <v>0</v>
      </c>
      <c r="M110">
        <f>IF($A110&lt;&gt;"",INDEX('Size (Model)'!M:M,3*(ROW()-2)+3),"")</f>
        <v>1.4430505415162454E-2</v>
      </c>
      <c r="N110">
        <f>IF($A110&lt;&gt;"",INDEX('Size (Model)'!N:N,3*(ROW()-2)+3),"")</f>
        <v>0</v>
      </c>
      <c r="O110">
        <f>IF($A110&lt;&gt;"",INDEX('Size (Model)'!O:O,3*(ROW()-2)+3),"")</f>
        <v>0</v>
      </c>
      <c r="P110">
        <f>IF($A110&lt;&gt;"",INDEX('Size (Model)'!P:P,3*(ROW()-2)+3),"")</f>
        <v>1.0300725427708823E-2</v>
      </c>
      <c r="Q110">
        <f>IF($A110&lt;&gt;"",INDEX('Size (Model)'!Q:Q,3*(ROW()-2)+3),"")</f>
        <v>0</v>
      </c>
      <c r="R110">
        <f>IF($A110&lt;&gt;"",INDEX('Size (Model)'!R:R,3*(ROW()-2)+3),"")</f>
        <v>2.2359715670024226E-2</v>
      </c>
      <c r="S110">
        <f>IF($A110&lt;&gt;"",INDEX('Size (Model)'!S:S,3*(ROW()-2)+3),"")</f>
        <v>0</v>
      </c>
      <c r="T110">
        <f>IF($A110&lt;&gt;"",INDEX('Size (Model)'!T:T,3*(ROW()-2)+3),"")</f>
        <v>0</v>
      </c>
      <c r="U110">
        <f>IF($A110&lt;&gt;"",INDEX('Size (Model)'!U:U,3*(ROW()-2)+3),"")</f>
        <v>2.0430209953343704E-2</v>
      </c>
      <c r="V110">
        <f>IF($A110&lt;&gt;"",INDEX('Size (Model)'!V:V,3*(ROW()-2)+3),"")</f>
        <v>2.4390000000000002E-2</v>
      </c>
      <c r="W110">
        <f>IF($A110&lt;&gt;"",INDEX('Size (Model)'!W:W,3*(ROW()-2)+3),"")</f>
        <v>0</v>
      </c>
      <c r="X110">
        <f>IF($A110&lt;&gt;"",INDEX('Size (Model)'!X:X,3*(ROW()-2)+3),"")</f>
        <v>0</v>
      </c>
      <c r="Y110">
        <f>IF($A110&lt;&gt;"",INDEX('Size (Model)'!Y:Y,3*(ROW()-2)+3),"")</f>
        <v>0</v>
      </c>
      <c r="Z110">
        <f>IF($A110&lt;&gt;"",INDEX('Size (Model)'!Z:Z,3*(ROW()-2)+3),"")</f>
        <v>0</v>
      </c>
    </row>
    <row r="111" spans="1:26" x14ac:dyDescent="0.2">
      <c r="A111" s="13">
        <f>IF(INDEX('Size (Model)'!A:A,3*(ROW()-2)+2)&lt;&gt;"",INDEX('Size (Model)'!A:A,3*(ROW()-2)+2),"")</f>
        <v>45400</v>
      </c>
      <c r="B111">
        <f>IF($A111&lt;&gt;"",INDEX('Size (Model)'!B:B,3*(ROW()-2)+3),"")</f>
        <v>0</v>
      </c>
      <c r="C111">
        <f>IF($A111&lt;&gt;"",INDEX('Size (Model)'!C:C,3*(ROW()-2)+3),"")</f>
        <v>0</v>
      </c>
      <c r="D111">
        <f>IF($A111&lt;&gt;"",INDEX('Size (Model)'!D:D,3*(ROW()-2)+3),"")</f>
        <v>0</v>
      </c>
      <c r="E111">
        <f>IF($A111&lt;&gt;"",INDEX('Size (Model)'!E:E,3*(ROW()-2)+3),"")</f>
        <v>5.3600032959789067E-3</v>
      </c>
      <c r="F111">
        <f>IF($A111&lt;&gt;"",INDEX('Size (Model)'!F:F,3*(ROW()-2)+3),"")</f>
        <v>0</v>
      </c>
      <c r="G111">
        <f>IF($A111&lt;&gt;"",INDEX('Size (Model)'!G:G,3*(ROW()-2)+3),"")</f>
        <v>1.2442801556420234E-2</v>
      </c>
      <c r="H111">
        <f>IF($A111&lt;&gt;"",INDEX('Size (Model)'!H:H,3*(ROW()-2)+3),"")</f>
        <v>-1.0419681088314004E-2</v>
      </c>
      <c r="I111">
        <f>IF($A111&lt;&gt;"",INDEX('Size (Model)'!I:I,3*(ROW()-2)+3),"")</f>
        <v>-2.535882352941177E-2</v>
      </c>
      <c r="J111">
        <f>IF($A111&lt;&gt;"",INDEX('Size (Model)'!J:J,3*(ROW()-2)+3),"")</f>
        <v>5.7720839244546898E-3</v>
      </c>
      <c r="K111">
        <f>IF($A111&lt;&gt;"",INDEX('Size (Model)'!K:K,3*(ROW()-2)+3),"")</f>
        <v>0</v>
      </c>
      <c r="L111">
        <f>IF($A111&lt;&gt;"",INDEX('Size (Model)'!L:L,3*(ROW()-2)+3),"")</f>
        <v>0</v>
      </c>
      <c r="M111">
        <f>IF($A111&lt;&gt;"",INDEX('Size (Model)'!M:M,3*(ROW()-2)+3),"")</f>
        <v>1.4430505415162454E-2</v>
      </c>
      <c r="N111">
        <f>IF($A111&lt;&gt;"",INDEX('Size (Model)'!N:N,3*(ROW()-2)+3),"")</f>
        <v>0</v>
      </c>
      <c r="O111">
        <f>IF($A111&lt;&gt;"",INDEX('Size (Model)'!O:O,3*(ROW()-2)+3),"")</f>
        <v>0</v>
      </c>
      <c r="P111">
        <f>IF($A111&lt;&gt;"",INDEX('Size (Model)'!P:P,3*(ROW()-2)+3),"")</f>
        <v>1.0300725427708823E-2</v>
      </c>
      <c r="Q111">
        <f>IF($A111&lt;&gt;"",INDEX('Size (Model)'!Q:Q,3*(ROW()-2)+3),"")</f>
        <v>0</v>
      </c>
      <c r="R111">
        <f>IF($A111&lt;&gt;"",INDEX('Size (Model)'!R:R,3*(ROW()-2)+3),"")</f>
        <v>2.2359715670024226E-2</v>
      </c>
      <c r="S111">
        <f>IF($A111&lt;&gt;"",INDEX('Size (Model)'!S:S,3*(ROW()-2)+3),"")</f>
        <v>0</v>
      </c>
      <c r="T111">
        <f>IF($A111&lt;&gt;"",INDEX('Size (Model)'!T:T,3*(ROW()-2)+3),"")</f>
        <v>0</v>
      </c>
      <c r="U111">
        <f>IF($A111&lt;&gt;"",INDEX('Size (Model)'!U:U,3*(ROW()-2)+3),"")</f>
        <v>2.0430209953343704E-2</v>
      </c>
      <c r="V111">
        <f>IF($A111&lt;&gt;"",INDEX('Size (Model)'!V:V,3*(ROW()-2)+3),"")</f>
        <v>2.4390000000000002E-2</v>
      </c>
      <c r="W111">
        <f>IF($A111&lt;&gt;"",INDEX('Size (Model)'!W:W,3*(ROW()-2)+3),"")</f>
        <v>0</v>
      </c>
      <c r="X111">
        <f>IF($A111&lt;&gt;"",INDEX('Size (Model)'!X:X,3*(ROW()-2)+3),"")</f>
        <v>0</v>
      </c>
      <c r="Y111">
        <f>IF($A111&lt;&gt;"",INDEX('Size (Model)'!Y:Y,3*(ROW()-2)+3),"")</f>
        <v>0</v>
      </c>
      <c r="Z111">
        <f>IF($A111&lt;&gt;"",INDEX('Size (Model)'!Z:Z,3*(ROW()-2)+3),"")</f>
        <v>0</v>
      </c>
    </row>
    <row r="112" spans="1:26" x14ac:dyDescent="0.2">
      <c r="A112" s="13">
        <f>IF(INDEX('Size (Model)'!A:A,3*(ROW()-2)+2)&lt;&gt;"",INDEX('Size (Model)'!A:A,3*(ROW()-2)+2),"")</f>
        <v>45401</v>
      </c>
      <c r="B112">
        <f>IF($A112&lt;&gt;"",INDEX('Size (Model)'!B:B,3*(ROW()-2)+3),"")</f>
        <v>0</v>
      </c>
      <c r="C112">
        <f>IF($A112&lt;&gt;"",INDEX('Size (Model)'!C:C,3*(ROW()-2)+3),"")</f>
        <v>0</v>
      </c>
      <c r="D112">
        <f>IF($A112&lt;&gt;"",INDEX('Size (Model)'!D:D,3*(ROW()-2)+3),"")</f>
        <v>0</v>
      </c>
      <c r="E112">
        <f>IF($A112&lt;&gt;"",INDEX('Size (Model)'!E:E,3*(ROW()-2)+3),"")</f>
        <v>5.3600032959789067E-3</v>
      </c>
      <c r="F112">
        <f>IF($A112&lt;&gt;"",INDEX('Size (Model)'!F:F,3*(ROW()-2)+3),"")</f>
        <v>0</v>
      </c>
      <c r="G112">
        <f>IF($A112&lt;&gt;"",INDEX('Size (Model)'!G:G,3*(ROW()-2)+3),"")</f>
        <v>1.2442801556420234E-2</v>
      </c>
      <c r="H112">
        <f>IF($A112&lt;&gt;"",INDEX('Size (Model)'!H:H,3*(ROW()-2)+3),"")</f>
        <v>-1.0419681088314004E-2</v>
      </c>
      <c r="I112">
        <f>IF($A112&lt;&gt;"",INDEX('Size (Model)'!I:I,3*(ROW()-2)+3),"")</f>
        <v>-2.535882352941177E-2</v>
      </c>
      <c r="J112">
        <f>IF($A112&lt;&gt;"",INDEX('Size (Model)'!J:J,3*(ROW()-2)+3),"")</f>
        <v>5.7720839244546898E-3</v>
      </c>
      <c r="K112">
        <f>IF($A112&lt;&gt;"",INDEX('Size (Model)'!K:K,3*(ROW()-2)+3),"")</f>
        <v>0</v>
      </c>
      <c r="L112">
        <f>IF($A112&lt;&gt;"",INDEX('Size (Model)'!L:L,3*(ROW()-2)+3),"")</f>
        <v>0</v>
      </c>
      <c r="M112">
        <f>IF($A112&lt;&gt;"",INDEX('Size (Model)'!M:M,3*(ROW()-2)+3),"")</f>
        <v>1.4430505415162454E-2</v>
      </c>
      <c r="N112">
        <f>IF($A112&lt;&gt;"",INDEX('Size (Model)'!N:N,3*(ROW()-2)+3),"")</f>
        <v>0</v>
      </c>
      <c r="O112">
        <f>IF($A112&lt;&gt;"",INDEX('Size (Model)'!O:O,3*(ROW()-2)+3),"")</f>
        <v>0</v>
      </c>
      <c r="P112">
        <f>IF($A112&lt;&gt;"",INDEX('Size (Model)'!P:P,3*(ROW()-2)+3),"")</f>
        <v>1.0300725427708823E-2</v>
      </c>
      <c r="Q112">
        <f>IF($A112&lt;&gt;"",INDEX('Size (Model)'!Q:Q,3*(ROW()-2)+3),"")</f>
        <v>0</v>
      </c>
      <c r="R112">
        <f>IF($A112&lt;&gt;"",INDEX('Size (Model)'!R:R,3*(ROW()-2)+3),"")</f>
        <v>2.2359715670024226E-2</v>
      </c>
      <c r="S112">
        <f>IF($A112&lt;&gt;"",INDEX('Size (Model)'!S:S,3*(ROW()-2)+3),"")</f>
        <v>0</v>
      </c>
      <c r="T112">
        <f>IF($A112&lt;&gt;"",INDEX('Size (Model)'!T:T,3*(ROW()-2)+3),"")</f>
        <v>0</v>
      </c>
      <c r="U112">
        <f>IF($A112&lt;&gt;"",INDEX('Size (Model)'!U:U,3*(ROW()-2)+3),"")</f>
        <v>2.0430209953343704E-2</v>
      </c>
      <c r="V112">
        <f>IF($A112&lt;&gt;"",INDEX('Size (Model)'!V:V,3*(ROW()-2)+3),"")</f>
        <v>2.4390000000000002E-2</v>
      </c>
      <c r="W112">
        <f>IF($A112&lt;&gt;"",INDEX('Size (Model)'!W:W,3*(ROW()-2)+3),"")</f>
        <v>0</v>
      </c>
      <c r="X112">
        <f>IF($A112&lt;&gt;"",INDEX('Size (Model)'!X:X,3*(ROW()-2)+3),"")</f>
        <v>0</v>
      </c>
      <c r="Y112">
        <f>IF($A112&lt;&gt;"",INDEX('Size (Model)'!Y:Y,3*(ROW()-2)+3),"")</f>
        <v>0</v>
      </c>
      <c r="Z112">
        <f>IF($A112&lt;&gt;"",INDEX('Size (Model)'!Z:Z,3*(ROW()-2)+3),"")</f>
        <v>0</v>
      </c>
    </row>
    <row r="113" spans="1:26" x14ac:dyDescent="0.2">
      <c r="A113" s="13">
        <f>IF(INDEX('Size (Model)'!A:A,3*(ROW()-2)+2)&lt;&gt;"",INDEX('Size (Model)'!A:A,3*(ROW()-2)+2),"")</f>
        <v>45404</v>
      </c>
      <c r="B113">
        <f>IF($A113&lt;&gt;"",INDEX('Size (Model)'!B:B,3*(ROW()-2)+3),"")</f>
        <v>0</v>
      </c>
      <c r="C113">
        <f>IF($A113&lt;&gt;"",INDEX('Size (Model)'!C:C,3*(ROW()-2)+3),"")</f>
        <v>0</v>
      </c>
      <c r="D113">
        <f>IF($A113&lt;&gt;"",INDEX('Size (Model)'!D:D,3*(ROW()-2)+3),"")</f>
        <v>0</v>
      </c>
      <c r="E113">
        <f>IF($A113&lt;&gt;"",INDEX('Size (Model)'!E:E,3*(ROW()-2)+3),"")</f>
        <v>5.3600032959789067E-3</v>
      </c>
      <c r="F113">
        <f>IF($A113&lt;&gt;"",INDEX('Size (Model)'!F:F,3*(ROW()-2)+3),"")</f>
        <v>0</v>
      </c>
      <c r="G113">
        <f>IF($A113&lt;&gt;"",INDEX('Size (Model)'!G:G,3*(ROW()-2)+3),"")</f>
        <v>1.2442801556420234E-2</v>
      </c>
      <c r="H113">
        <f>IF($A113&lt;&gt;"",INDEX('Size (Model)'!H:H,3*(ROW()-2)+3),"")</f>
        <v>0</v>
      </c>
      <c r="I113">
        <f>IF($A113&lt;&gt;"",INDEX('Size (Model)'!I:I,3*(ROW()-2)+3),"")</f>
        <v>-2.535882352941177E-2</v>
      </c>
      <c r="J113">
        <f>IF($A113&lt;&gt;"",INDEX('Size (Model)'!J:J,3*(ROW()-2)+3),"")</f>
        <v>5.7720839244546898E-3</v>
      </c>
      <c r="K113">
        <f>IF($A113&lt;&gt;"",INDEX('Size (Model)'!K:K,3*(ROW()-2)+3),"")</f>
        <v>0</v>
      </c>
      <c r="L113">
        <f>IF($A113&lt;&gt;"",INDEX('Size (Model)'!L:L,3*(ROW()-2)+3),"")</f>
        <v>0</v>
      </c>
      <c r="M113">
        <f>IF($A113&lt;&gt;"",INDEX('Size (Model)'!M:M,3*(ROW()-2)+3),"")</f>
        <v>1.4430505415162454E-2</v>
      </c>
      <c r="N113">
        <f>IF($A113&lt;&gt;"",INDEX('Size (Model)'!N:N,3*(ROW()-2)+3),"")</f>
        <v>0</v>
      </c>
      <c r="O113">
        <f>IF($A113&lt;&gt;"",INDEX('Size (Model)'!O:O,3*(ROW()-2)+3),"")</f>
        <v>0</v>
      </c>
      <c r="P113">
        <f>IF($A113&lt;&gt;"",INDEX('Size (Model)'!P:P,3*(ROW()-2)+3),"")</f>
        <v>1.0300725427708823E-2</v>
      </c>
      <c r="Q113">
        <f>IF($A113&lt;&gt;"",INDEX('Size (Model)'!Q:Q,3*(ROW()-2)+3),"")</f>
        <v>0</v>
      </c>
      <c r="R113">
        <f>IF($A113&lt;&gt;"",INDEX('Size (Model)'!R:R,3*(ROW()-2)+3),"")</f>
        <v>2.2359715670024226E-2</v>
      </c>
      <c r="S113">
        <f>IF($A113&lt;&gt;"",INDEX('Size (Model)'!S:S,3*(ROW()-2)+3),"")</f>
        <v>0</v>
      </c>
      <c r="T113">
        <f>IF($A113&lt;&gt;"",INDEX('Size (Model)'!T:T,3*(ROW()-2)+3),"")</f>
        <v>0</v>
      </c>
      <c r="U113">
        <f>IF($A113&lt;&gt;"",INDEX('Size (Model)'!U:U,3*(ROW()-2)+3),"")</f>
        <v>2.0430209953343704E-2</v>
      </c>
      <c r="V113">
        <f>IF($A113&lt;&gt;"",INDEX('Size (Model)'!V:V,3*(ROW()-2)+3),"")</f>
        <v>2.4390000000000002E-2</v>
      </c>
      <c r="W113">
        <f>IF($A113&lt;&gt;"",INDEX('Size (Model)'!W:W,3*(ROW()-2)+3),"")</f>
        <v>0</v>
      </c>
      <c r="X113">
        <f>IF($A113&lt;&gt;"",INDEX('Size (Model)'!X:X,3*(ROW()-2)+3),"")</f>
        <v>0</v>
      </c>
      <c r="Y113">
        <f>IF($A113&lt;&gt;"",INDEX('Size (Model)'!Y:Y,3*(ROW()-2)+3),"")</f>
        <v>0</v>
      </c>
      <c r="Z113">
        <f>IF($A113&lt;&gt;"",INDEX('Size (Model)'!Z:Z,3*(ROW()-2)+3),"")</f>
        <v>0</v>
      </c>
    </row>
    <row r="114" spans="1:26" x14ac:dyDescent="0.2">
      <c r="A114" s="13">
        <f>IF(INDEX('Size (Model)'!A:A,3*(ROW()-2)+2)&lt;&gt;"",INDEX('Size (Model)'!A:A,3*(ROW()-2)+2),"")</f>
        <v>45405</v>
      </c>
      <c r="B114">
        <f>IF($A114&lt;&gt;"",INDEX('Size (Model)'!B:B,3*(ROW()-2)+3),"")</f>
        <v>0</v>
      </c>
      <c r="C114">
        <f>IF($A114&lt;&gt;"",INDEX('Size (Model)'!C:C,3*(ROW()-2)+3),"")</f>
        <v>0</v>
      </c>
      <c r="D114">
        <f>IF($A114&lt;&gt;"",INDEX('Size (Model)'!D:D,3*(ROW()-2)+3),"")</f>
        <v>0</v>
      </c>
      <c r="E114">
        <f>IF($A114&lt;&gt;"",INDEX('Size (Model)'!E:E,3*(ROW()-2)+3),"")</f>
        <v>5.3600032959789067E-3</v>
      </c>
      <c r="F114">
        <f>IF($A114&lt;&gt;"",INDEX('Size (Model)'!F:F,3*(ROW()-2)+3),"")</f>
        <v>0</v>
      </c>
      <c r="G114">
        <f>IF($A114&lt;&gt;"",INDEX('Size (Model)'!G:G,3*(ROW()-2)+3),"")</f>
        <v>1.2442801556420234E-2</v>
      </c>
      <c r="H114">
        <f>IF($A114&lt;&gt;"",INDEX('Size (Model)'!H:H,3*(ROW()-2)+3),"")</f>
        <v>0</v>
      </c>
      <c r="I114">
        <f>IF($A114&lt;&gt;"",INDEX('Size (Model)'!I:I,3*(ROW()-2)+3),"")</f>
        <v>-2.535882352941177E-2</v>
      </c>
      <c r="J114">
        <f>IF($A114&lt;&gt;"",INDEX('Size (Model)'!J:J,3*(ROW()-2)+3),"")</f>
        <v>5.7720839244546898E-3</v>
      </c>
      <c r="K114">
        <f>IF($A114&lt;&gt;"",INDEX('Size (Model)'!K:K,3*(ROW()-2)+3),"")</f>
        <v>0</v>
      </c>
      <c r="L114">
        <f>IF($A114&lt;&gt;"",INDEX('Size (Model)'!L:L,3*(ROW()-2)+3),"")</f>
        <v>0</v>
      </c>
      <c r="M114">
        <f>IF($A114&lt;&gt;"",INDEX('Size (Model)'!M:M,3*(ROW()-2)+3),"")</f>
        <v>1.4430505415162454E-2</v>
      </c>
      <c r="N114">
        <f>IF($A114&lt;&gt;"",INDEX('Size (Model)'!N:N,3*(ROW()-2)+3),"")</f>
        <v>0</v>
      </c>
      <c r="O114">
        <f>IF($A114&lt;&gt;"",INDEX('Size (Model)'!O:O,3*(ROW()-2)+3),"")</f>
        <v>0</v>
      </c>
      <c r="P114">
        <f>IF($A114&lt;&gt;"",INDEX('Size (Model)'!P:P,3*(ROW()-2)+3),"")</f>
        <v>1.0300725427708823E-2</v>
      </c>
      <c r="Q114">
        <f>IF($A114&lt;&gt;"",INDEX('Size (Model)'!Q:Q,3*(ROW()-2)+3),"")</f>
        <v>0</v>
      </c>
      <c r="R114">
        <f>IF($A114&lt;&gt;"",INDEX('Size (Model)'!R:R,3*(ROW()-2)+3),"")</f>
        <v>2.2359715670024226E-2</v>
      </c>
      <c r="S114">
        <f>IF($A114&lt;&gt;"",INDEX('Size (Model)'!S:S,3*(ROW()-2)+3),"")</f>
        <v>0</v>
      </c>
      <c r="T114">
        <f>IF($A114&lt;&gt;"",INDEX('Size (Model)'!T:T,3*(ROW()-2)+3),"")</f>
        <v>0</v>
      </c>
      <c r="U114">
        <f>IF($A114&lt;&gt;"",INDEX('Size (Model)'!U:U,3*(ROW()-2)+3),"")</f>
        <v>2.0430209953343704E-2</v>
      </c>
      <c r="V114">
        <f>IF($A114&lt;&gt;"",INDEX('Size (Model)'!V:V,3*(ROW()-2)+3),"")</f>
        <v>2.4390000000000002E-2</v>
      </c>
      <c r="W114">
        <f>IF($A114&lt;&gt;"",INDEX('Size (Model)'!W:W,3*(ROW()-2)+3),"")</f>
        <v>0</v>
      </c>
      <c r="X114">
        <f>IF($A114&lt;&gt;"",INDEX('Size (Model)'!X:X,3*(ROW()-2)+3),"")</f>
        <v>0</v>
      </c>
      <c r="Y114">
        <f>IF($A114&lt;&gt;"",INDEX('Size (Model)'!Y:Y,3*(ROW()-2)+3),"")</f>
        <v>0</v>
      </c>
      <c r="Z114">
        <f>IF($A114&lt;&gt;"",INDEX('Size (Model)'!Z:Z,3*(ROW()-2)+3),"")</f>
        <v>0</v>
      </c>
    </row>
    <row r="115" spans="1:26" x14ac:dyDescent="0.2">
      <c r="A115" s="13">
        <f>IF(INDEX('Size (Model)'!A:A,3*(ROW()-2)+2)&lt;&gt;"",INDEX('Size (Model)'!A:A,3*(ROW()-2)+2),"")</f>
        <v>45406</v>
      </c>
      <c r="B115">
        <f>IF($A115&lt;&gt;"",INDEX('Size (Model)'!B:B,3*(ROW()-2)+3),"")</f>
        <v>0</v>
      </c>
      <c r="C115">
        <f>IF($A115&lt;&gt;"",INDEX('Size (Model)'!C:C,3*(ROW()-2)+3),"")</f>
        <v>2.6717445537596633E-2</v>
      </c>
      <c r="D115">
        <f>IF($A115&lt;&gt;"",INDEX('Size (Model)'!D:D,3*(ROW()-2)+3),"")</f>
        <v>0</v>
      </c>
      <c r="E115">
        <f>IF($A115&lt;&gt;"",INDEX('Size (Model)'!E:E,3*(ROW()-2)+3),"")</f>
        <v>0</v>
      </c>
      <c r="F115">
        <f>IF($A115&lt;&gt;"",INDEX('Size (Model)'!F:F,3*(ROW()-2)+3),"")</f>
        <v>0</v>
      </c>
      <c r="G115">
        <f>IF($A115&lt;&gt;"",INDEX('Size (Model)'!G:G,3*(ROW()-2)+3),"")</f>
        <v>1.2442801556420234E-2</v>
      </c>
      <c r="H115">
        <f>IF($A115&lt;&gt;"",INDEX('Size (Model)'!H:H,3*(ROW()-2)+3),"")</f>
        <v>0</v>
      </c>
      <c r="I115">
        <f>IF($A115&lt;&gt;"",INDEX('Size (Model)'!I:I,3*(ROW()-2)+3),"")</f>
        <v>-2.535882352941177E-2</v>
      </c>
      <c r="J115">
        <f>IF($A115&lt;&gt;"",INDEX('Size (Model)'!J:J,3*(ROW()-2)+3),"")</f>
        <v>5.7720839244546898E-3</v>
      </c>
      <c r="K115">
        <f>IF($A115&lt;&gt;"",INDEX('Size (Model)'!K:K,3*(ROW()-2)+3),"")</f>
        <v>0</v>
      </c>
      <c r="L115">
        <f>IF($A115&lt;&gt;"",INDEX('Size (Model)'!L:L,3*(ROW()-2)+3),"")</f>
        <v>0</v>
      </c>
      <c r="M115">
        <f>IF($A115&lt;&gt;"",INDEX('Size (Model)'!M:M,3*(ROW()-2)+3),"")</f>
        <v>1.4430505415162454E-2</v>
      </c>
      <c r="N115">
        <f>IF($A115&lt;&gt;"",INDEX('Size (Model)'!N:N,3*(ROW()-2)+3),"")</f>
        <v>0</v>
      </c>
      <c r="O115">
        <f>IF($A115&lt;&gt;"",INDEX('Size (Model)'!O:O,3*(ROW()-2)+3),"")</f>
        <v>0</v>
      </c>
      <c r="P115">
        <f>IF($A115&lt;&gt;"",INDEX('Size (Model)'!P:P,3*(ROW()-2)+3),"")</f>
        <v>1.0300725427708823E-2</v>
      </c>
      <c r="Q115">
        <f>IF($A115&lt;&gt;"",INDEX('Size (Model)'!Q:Q,3*(ROW()-2)+3),"")</f>
        <v>0</v>
      </c>
      <c r="R115">
        <f>IF($A115&lt;&gt;"",INDEX('Size (Model)'!R:R,3*(ROW()-2)+3),"")</f>
        <v>2.2359715670024226E-2</v>
      </c>
      <c r="S115">
        <f>IF($A115&lt;&gt;"",INDEX('Size (Model)'!S:S,3*(ROW()-2)+3),"")</f>
        <v>0</v>
      </c>
      <c r="T115">
        <f>IF($A115&lt;&gt;"",INDEX('Size (Model)'!T:T,3*(ROW()-2)+3),"")</f>
        <v>0</v>
      </c>
      <c r="U115">
        <f>IF($A115&lt;&gt;"",INDEX('Size (Model)'!U:U,3*(ROW()-2)+3),"")</f>
        <v>2.0430209953343704E-2</v>
      </c>
      <c r="V115">
        <f>IF($A115&lt;&gt;"",INDEX('Size (Model)'!V:V,3*(ROW()-2)+3),"")</f>
        <v>2.4390000000000002E-2</v>
      </c>
      <c r="W115">
        <f>IF($A115&lt;&gt;"",INDEX('Size (Model)'!W:W,3*(ROW()-2)+3),"")</f>
        <v>0</v>
      </c>
      <c r="X115">
        <f>IF($A115&lt;&gt;"",INDEX('Size (Model)'!X:X,3*(ROW()-2)+3),"")</f>
        <v>0</v>
      </c>
      <c r="Y115">
        <f>IF($A115&lt;&gt;"",INDEX('Size (Model)'!Y:Y,3*(ROW()-2)+3),"")</f>
        <v>0</v>
      </c>
      <c r="Z115">
        <f>IF($A115&lt;&gt;"",INDEX('Size (Model)'!Z:Z,3*(ROW()-2)+3),"")</f>
        <v>0</v>
      </c>
    </row>
    <row r="116" spans="1:26" x14ac:dyDescent="0.2">
      <c r="A116" s="13">
        <f>IF(INDEX('Size (Model)'!A:A,3*(ROW()-2)+2)&lt;&gt;"",INDEX('Size (Model)'!A:A,3*(ROW()-2)+2),"")</f>
        <v>45407</v>
      </c>
      <c r="B116">
        <f>IF($A116&lt;&gt;"",INDEX('Size (Model)'!B:B,3*(ROW()-2)+3),"")</f>
        <v>0</v>
      </c>
      <c r="C116">
        <f>IF($A116&lt;&gt;"",INDEX('Size (Model)'!C:C,3*(ROW()-2)+3),"")</f>
        <v>2.6717445537596633E-2</v>
      </c>
      <c r="D116">
        <f>IF($A116&lt;&gt;"",INDEX('Size (Model)'!D:D,3*(ROW()-2)+3),"")</f>
        <v>0</v>
      </c>
      <c r="E116">
        <f>IF($A116&lt;&gt;"",INDEX('Size (Model)'!E:E,3*(ROW()-2)+3),"")</f>
        <v>0</v>
      </c>
      <c r="F116">
        <f>IF($A116&lt;&gt;"",INDEX('Size (Model)'!F:F,3*(ROW()-2)+3),"")</f>
        <v>0</v>
      </c>
      <c r="G116">
        <f>IF($A116&lt;&gt;"",INDEX('Size (Model)'!G:G,3*(ROW()-2)+3),"")</f>
        <v>1.2442801556420234E-2</v>
      </c>
      <c r="H116">
        <f>IF($A116&lt;&gt;"",INDEX('Size (Model)'!H:H,3*(ROW()-2)+3),"")</f>
        <v>0</v>
      </c>
      <c r="I116">
        <f>IF($A116&lt;&gt;"",INDEX('Size (Model)'!I:I,3*(ROW()-2)+3),"")</f>
        <v>-2.535882352941177E-2</v>
      </c>
      <c r="J116">
        <f>IF($A116&lt;&gt;"",INDEX('Size (Model)'!J:J,3*(ROW()-2)+3),"")</f>
        <v>5.7720839244546898E-3</v>
      </c>
      <c r="K116">
        <f>IF($A116&lt;&gt;"",INDEX('Size (Model)'!K:K,3*(ROW()-2)+3),"")</f>
        <v>0</v>
      </c>
      <c r="L116">
        <f>IF($A116&lt;&gt;"",INDEX('Size (Model)'!L:L,3*(ROW()-2)+3),"")</f>
        <v>0</v>
      </c>
      <c r="M116">
        <f>IF($A116&lt;&gt;"",INDEX('Size (Model)'!M:M,3*(ROW()-2)+3),"")</f>
        <v>1.4430505415162454E-2</v>
      </c>
      <c r="N116">
        <f>IF($A116&lt;&gt;"",INDEX('Size (Model)'!N:N,3*(ROW()-2)+3),"")</f>
        <v>0</v>
      </c>
      <c r="O116">
        <f>IF($A116&lt;&gt;"",INDEX('Size (Model)'!O:O,3*(ROW()-2)+3),"")</f>
        <v>0</v>
      </c>
      <c r="P116">
        <f>IF($A116&lt;&gt;"",INDEX('Size (Model)'!P:P,3*(ROW()-2)+3),"")</f>
        <v>1.0300725427708823E-2</v>
      </c>
      <c r="Q116">
        <f>IF($A116&lt;&gt;"",INDEX('Size (Model)'!Q:Q,3*(ROW()-2)+3),"")</f>
        <v>0</v>
      </c>
      <c r="R116">
        <f>IF($A116&lt;&gt;"",INDEX('Size (Model)'!R:R,3*(ROW()-2)+3),"")</f>
        <v>2.2359715670024226E-2</v>
      </c>
      <c r="S116">
        <f>IF($A116&lt;&gt;"",INDEX('Size (Model)'!S:S,3*(ROW()-2)+3),"")</f>
        <v>0</v>
      </c>
      <c r="T116">
        <f>IF($A116&lt;&gt;"",INDEX('Size (Model)'!T:T,3*(ROW()-2)+3),"")</f>
        <v>0</v>
      </c>
      <c r="U116">
        <f>IF($A116&lt;&gt;"",INDEX('Size (Model)'!U:U,3*(ROW()-2)+3),"")</f>
        <v>2.0430209953343704E-2</v>
      </c>
      <c r="V116">
        <f>IF($A116&lt;&gt;"",INDEX('Size (Model)'!V:V,3*(ROW()-2)+3),"")</f>
        <v>2.4390000000000002E-2</v>
      </c>
      <c r="W116">
        <f>IF($A116&lt;&gt;"",INDEX('Size (Model)'!W:W,3*(ROW()-2)+3),"")</f>
        <v>0</v>
      </c>
      <c r="X116">
        <f>IF($A116&lt;&gt;"",INDEX('Size (Model)'!X:X,3*(ROW()-2)+3),"")</f>
        <v>0</v>
      </c>
      <c r="Y116">
        <f>IF($A116&lt;&gt;"",INDEX('Size (Model)'!Y:Y,3*(ROW()-2)+3),"")</f>
        <v>0</v>
      </c>
      <c r="Z116">
        <f>IF($A116&lt;&gt;"",INDEX('Size (Model)'!Z:Z,3*(ROW()-2)+3),"")</f>
        <v>0</v>
      </c>
    </row>
    <row r="117" spans="1:26" x14ac:dyDescent="0.2">
      <c r="A117" s="13">
        <f>IF(INDEX('Size (Model)'!A:A,3*(ROW()-2)+2)&lt;&gt;"",INDEX('Size (Model)'!A:A,3*(ROW()-2)+2),"")</f>
        <v>45408</v>
      </c>
      <c r="B117">
        <f>IF($A117&lt;&gt;"",INDEX('Size (Model)'!B:B,3*(ROW()-2)+3),"")</f>
        <v>0</v>
      </c>
      <c r="C117">
        <f>IF($A117&lt;&gt;"",INDEX('Size (Model)'!C:C,3*(ROW()-2)+3),"")</f>
        <v>2.6717445537596633E-2</v>
      </c>
      <c r="D117">
        <f>IF($A117&lt;&gt;"",INDEX('Size (Model)'!D:D,3*(ROW()-2)+3),"")</f>
        <v>0</v>
      </c>
      <c r="E117">
        <f>IF($A117&lt;&gt;"",INDEX('Size (Model)'!E:E,3*(ROW()-2)+3),"")</f>
        <v>0</v>
      </c>
      <c r="F117">
        <f>IF($A117&lt;&gt;"",INDEX('Size (Model)'!F:F,3*(ROW()-2)+3),"")</f>
        <v>0</v>
      </c>
      <c r="G117">
        <f>IF($A117&lt;&gt;"",INDEX('Size (Model)'!G:G,3*(ROW()-2)+3),"")</f>
        <v>1.2442801556420234E-2</v>
      </c>
      <c r="H117">
        <f>IF($A117&lt;&gt;"",INDEX('Size (Model)'!H:H,3*(ROW()-2)+3),"")</f>
        <v>0</v>
      </c>
      <c r="I117">
        <f>IF($A117&lt;&gt;"",INDEX('Size (Model)'!I:I,3*(ROW()-2)+3),"")</f>
        <v>-3.9087819253438114E-2</v>
      </c>
      <c r="J117">
        <f>IF($A117&lt;&gt;"",INDEX('Size (Model)'!J:J,3*(ROW()-2)+3),"")</f>
        <v>5.7720839244546898E-3</v>
      </c>
      <c r="K117">
        <f>IF($A117&lt;&gt;"",INDEX('Size (Model)'!K:K,3*(ROW()-2)+3),"")</f>
        <v>0</v>
      </c>
      <c r="L117">
        <f>IF($A117&lt;&gt;"",INDEX('Size (Model)'!L:L,3*(ROW()-2)+3),"")</f>
        <v>1.0591833475298126E-2</v>
      </c>
      <c r="M117">
        <f>IF($A117&lt;&gt;"",INDEX('Size (Model)'!M:M,3*(ROW()-2)+3),"")</f>
        <v>1.4430505415162454E-2</v>
      </c>
      <c r="N117">
        <f>IF($A117&lt;&gt;"",INDEX('Size (Model)'!N:N,3*(ROW()-2)+3),"")</f>
        <v>0</v>
      </c>
      <c r="O117">
        <f>IF($A117&lt;&gt;"",INDEX('Size (Model)'!O:O,3*(ROW()-2)+3),"")</f>
        <v>0</v>
      </c>
      <c r="P117">
        <f>IF($A117&lt;&gt;"",INDEX('Size (Model)'!P:P,3*(ROW()-2)+3),"")</f>
        <v>0</v>
      </c>
      <c r="Q117">
        <f>IF($A117&lt;&gt;"",INDEX('Size (Model)'!Q:Q,3*(ROW()-2)+3),"")</f>
        <v>-8.1834896347482717E-3</v>
      </c>
      <c r="R117">
        <f>IF($A117&lt;&gt;"",INDEX('Size (Model)'!R:R,3*(ROW()-2)+3),"")</f>
        <v>2.2359715670024226E-2</v>
      </c>
      <c r="S117">
        <f>IF($A117&lt;&gt;"",INDEX('Size (Model)'!S:S,3*(ROW()-2)+3),"")</f>
        <v>0</v>
      </c>
      <c r="T117">
        <f>IF($A117&lt;&gt;"",INDEX('Size (Model)'!T:T,3*(ROW()-2)+3),"")</f>
        <v>0</v>
      </c>
      <c r="U117">
        <f>IF($A117&lt;&gt;"",INDEX('Size (Model)'!U:U,3*(ROW()-2)+3),"")</f>
        <v>2.0430209953343704E-2</v>
      </c>
      <c r="V117">
        <f>IF($A117&lt;&gt;"",INDEX('Size (Model)'!V:V,3*(ROW()-2)+3),"")</f>
        <v>1.5351620370370371E-2</v>
      </c>
      <c r="W117">
        <f>IF($A117&lt;&gt;"",INDEX('Size (Model)'!W:W,3*(ROW()-2)+3),"")</f>
        <v>0</v>
      </c>
      <c r="X117">
        <f>IF($A117&lt;&gt;"",INDEX('Size (Model)'!X:X,3*(ROW()-2)+3),"")</f>
        <v>0</v>
      </c>
      <c r="Y117">
        <f>IF($A117&lt;&gt;"",INDEX('Size (Model)'!Y:Y,3*(ROW()-2)+3),"")</f>
        <v>0</v>
      </c>
      <c r="Z117">
        <f>IF($A117&lt;&gt;"",INDEX('Size (Model)'!Z:Z,3*(ROW()-2)+3),"")</f>
        <v>0</v>
      </c>
    </row>
    <row r="118" spans="1:26" x14ac:dyDescent="0.2">
      <c r="A118" s="13">
        <f>IF(INDEX('Size (Model)'!A:A,3*(ROW()-2)+2)&lt;&gt;"",INDEX('Size (Model)'!A:A,3*(ROW()-2)+2),"")</f>
        <v>45411</v>
      </c>
      <c r="B118">
        <f>IF($A118&lt;&gt;"",INDEX('Size (Model)'!B:B,3*(ROW()-2)+3),"")</f>
        <v>0</v>
      </c>
      <c r="C118">
        <f>IF($A118&lt;&gt;"",INDEX('Size (Model)'!C:C,3*(ROW()-2)+3),"")</f>
        <v>2.6717445537596633E-2</v>
      </c>
      <c r="D118">
        <f>IF($A118&lt;&gt;"",INDEX('Size (Model)'!D:D,3*(ROW()-2)+3),"")</f>
        <v>0</v>
      </c>
      <c r="E118">
        <f>IF($A118&lt;&gt;"",INDEX('Size (Model)'!E:E,3*(ROW()-2)+3),"")</f>
        <v>0</v>
      </c>
      <c r="F118">
        <f>IF($A118&lt;&gt;"",INDEX('Size (Model)'!F:F,3*(ROW()-2)+3),"")</f>
        <v>0</v>
      </c>
      <c r="G118">
        <f>IF($A118&lt;&gt;"",INDEX('Size (Model)'!G:G,3*(ROW()-2)+3),"")</f>
        <v>1.8592810009960162E-2</v>
      </c>
      <c r="H118">
        <f>IF($A118&lt;&gt;"",INDEX('Size (Model)'!H:H,3*(ROW()-2)+3),"")</f>
        <v>0</v>
      </c>
      <c r="I118">
        <f>IF($A118&lt;&gt;"",INDEX('Size (Model)'!I:I,3*(ROW()-2)+3),"")</f>
        <v>-2.8762991140215716E-2</v>
      </c>
      <c r="J118">
        <f>IF($A118&lt;&gt;"",INDEX('Size (Model)'!J:J,3*(ROW()-2)+3),"")</f>
        <v>5.7720839244546898E-3</v>
      </c>
      <c r="K118">
        <f>IF($A118&lt;&gt;"",INDEX('Size (Model)'!K:K,3*(ROW()-2)+3),"")</f>
        <v>0</v>
      </c>
      <c r="L118">
        <f>IF($A118&lt;&gt;"",INDEX('Size (Model)'!L:L,3*(ROW()-2)+3),"")</f>
        <v>1.0591833475298126E-2</v>
      </c>
      <c r="M118">
        <f>IF($A118&lt;&gt;"",INDEX('Size (Model)'!M:M,3*(ROW()-2)+3),"")</f>
        <v>1.4430505415162454E-2</v>
      </c>
      <c r="N118">
        <f>IF($A118&lt;&gt;"",INDEX('Size (Model)'!N:N,3*(ROW()-2)+3),"")</f>
        <v>0</v>
      </c>
      <c r="O118">
        <f>IF($A118&lt;&gt;"",INDEX('Size (Model)'!O:O,3*(ROW()-2)+3),"")</f>
        <v>0</v>
      </c>
      <c r="P118">
        <f>IF($A118&lt;&gt;"",INDEX('Size (Model)'!P:P,3*(ROW()-2)+3),"")</f>
        <v>0</v>
      </c>
      <c r="Q118">
        <f>IF($A118&lt;&gt;"",INDEX('Size (Model)'!Q:Q,3*(ROW()-2)+3),"")</f>
        <v>-8.1834896347482717E-3</v>
      </c>
      <c r="R118">
        <f>IF($A118&lt;&gt;"",INDEX('Size (Model)'!R:R,3*(ROW()-2)+3),"")</f>
        <v>2.2359715670024226E-2</v>
      </c>
      <c r="S118">
        <f>IF($A118&lt;&gt;"",INDEX('Size (Model)'!S:S,3*(ROW()-2)+3),"")</f>
        <v>0</v>
      </c>
      <c r="T118">
        <f>IF($A118&lt;&gt;"",INDEX('Size (Model)'!T:T,3*(ROW()-2)+3),"")</f>
        <v>0</v>
      </c>
      <c r="U118">
        <f>IF($A118&lt;&gt;"",INDEX('Size (Model)'!U:U,3*(ROW()-2)+3),"")</f>
        <v>2.0430209953343704E-2</v>
      </c>
      <c r="V118">
        <f>IF($A118&lt;&gt;"",INDEX('Size (Model)'!V:V,3*(ROW()-2)+3),"")</f>
        <v>2.2890473635806256E-2</v>
      </c>
      <c r="W118">
        <f>IF($A118&lt;&gt;"",INDEX('Size (Model)'!W:W,3*(ROW()-2)+3),"")</f>
        <v>0</v>
      </c>
      <c r="X118">
        <f>IF($A118&lt;&gt;"",INDEX('Size (Model)'!X:X,3*(ROW()-2)+3),"")</f>
        <v>0</v>
      </c>
      <c r="Y118">
        <f>IF($A118&lt;&gt;"",INDEX('Size (Model)'!Y:Y,3*(ROW()-2)+3),"")</f>
        <v>0</v>
      </c>
      <c r="Z118">
        <f>IF($A118&lt;&gt;"",INDEX('Size (Model)'!Z:Z,3*(ROW()-2)+3),"")</f>
        <v>0</v>
      </c>
    </row>
    <row r="119" spans="1:26" x14ac:dyDescent="0.2">
      <c r="A119" s="13">
        <f>IF(INDEX('Size (Model)'!A:A,3*(ROW()-2)+2)&lt;&gt;"",INDEX('Size (Model)'!A:A,3*(ROW()-2)+2),"")</f>
        <v>45412</v>
      </c>
      <c r="B119">
        <f>IF($A119&lt;&gt;"",INDEX('Size (Model)'!B:B,3*(ROW()-2)+3),"")</f>
        <v>0</v>
      </c>
      <c r="C119">
        <f>IF($A119&lt;&gt;"",INDEX('Size (Model)'!C:C,3*(ROW()-2)+3),"")</f>
        <v>2.6717445537596633E-2</v>
      </c>
      <c r="D119">
        <f>IF($A119&lt;&gt;"",INDEX('Size (Model)'!D:D,3*(ROW()-2)+3),"")</f>
        <v>0</v>
      </c>
      <c r="E119">
        <f>IF($A119&lt;&gt;"",INDEX('Size (Model)'!E:E,3*(ROW()-2)+3),"")</f>
        <v>0</v>
      </c>
      <c r="F119">
        <f>IF($A119&lt;&gt;"",INDEX('Size (Model)'!F:F,3*(ROW()-2)+3),"")</f>
        <v>0</v>
      </c>
      <c r="G119">
        <f>IF($A119&lt;&gt;"",INDEX('Size (Model)'!G:G,3*(ROW()-2)+3),"")</f>
        <v>1.8592810009960162E-2</v>
      </c>
      <c r="H119">
        <f>IF($A119&lt;&gt;"",INDEX('Size (Model)'!H:H,3*(ROW()-2)+3),"")</f>
        <v>0</v>
      </c>
      <c r="I119">
        <f>IF($A119&lt;&gt;"",INDEX('Size (Model)'!I:I,3*(ROW()-2)+3),"")</f>
        <v>-2.8762991140215716E-2</v>
      </c>
      <c r="J119">
        <f>IF($A119&lt;&gt;"",INDEX('Size (Model)'!J:J,3*(ROW()-2)+3),"")</f>
        <v>5.7720839244546898E-3</v>
      </c>
      <c r="K119">
        <f>IF($A119&lt;&gt;"",INDEX('Size (Model)'!K:K,3*(ROW()-2)+3),"")</f>
        <v>0</v>
      </c>
      <c r="L119">
        <f>IF($A119&lt;&gt;"",INDEX('Size (Model)'!L:L,3*(ROW()-2)+3),"")</f>
        <v>1.0591833475298126E-2</v>
      </c>
      <c r="M119">
        <f>IF($A119&lt;&gt;"",INDEX('Size (Model)'!M:M,3*(ROW()-2)+3),"")</f>
        <v>1.4430505415162454E-2</v>
      </c>
      <c r="N119">
        <f>IF($A119&lt;&gt;"",INDEX('Size (Model)'!N:N,3*(ROW()-2)+3),"")</f>
        <v>0</v>
      </c>
      <c r="O119">
        <f>IF($A119&lt;&gt;"",INDEX('Size (Model)'!O:O,3*(ROW()-2)+3),"")</f>
        <v>0</v>
      </c>
      <c r="P119">
        <f>IF($A119&lt;&gt;"",INDEX('Size (Model)'!P:P,3*(ROW()-2)+3),"")</f>
        <v>0</v>
      </c>
      <c r="Q119">
        <f>IF($A119&lt;&gt;"",INDEX('Size (Model)'!Q:Q,3*(ROW()-2)+3),"")</f>
        <v>-8.1834896347482717E-3</v>
      </c>
      <c r="R119">
        <f>IF($A119&lt;&gt;"",INDEX('Size (Model)'!R:R,3*(ROW()-2)+3),"")</f>
        <v>2.2359715670024226E-2</v>
      </c>
      <c r="S119">
        <f>IF($A119&lt;&gt;"",INDEX('Size (Model)'!S:S,3*(ROW()-2)+3),"")</f>
        <v>0</v>
      </c>
      <c r="T119">
        <f>IF($A119&lt;&gt;"",INDEX('Size (Model)'!T:T,3*(ROW()-2)+3),"")</f>
        <v>0</v>
      </c>
      <c r="U119">
        <f>IF($A119&lt;&gt;"",INDEX('Size (Model)'!U:U,3*(ROW()-2)+3),"")</f>
        <v>2.0430209953343704E-2</v>
      </c>
      <c r="V119">
        <f>IF($A119&lt;&gt;"",INDEX('Size (Model)'!V:V,3*(ROW()-2)+3),"")</f>
        <v>1.5357197200243458E-2</v>
      </c>
      <c r="W119">
        <f>IF($A119&lt;&gt;"",INDEX('Size (Model)'!W:W,3*(ROW()-2)+3),"")</f>
        <v>0</v>
      </c>
      <c r="X119">
        <f>IF($A119&lt;&gt;"",INDEX('Size (Model)'!X:X,3*(ROW()-2)+3),"")</f>
        <v>0</v>
      </c>
      <c r="Y119">
        <f>IF($A119&lt;&gt;"",INDEX('Size (Model)'!Y:Y,3*(ROW()-2)+3),"")</f>
        <v>0</v>
      </c>
      <c r="Z119">
        <f>IF($A119&lt;&gt;"",INDEX('Size (Model)'!Z:Z,3*(ROW()-2)+3),"")</f>
        <v>0</v>
      </c>
    </row>
    <row r="120" spans="1:26" x14ac:dyDescent="0.2">
      <c r="A120" s="13">
        <f>IF(INDEX('Size (Model)'!A:A,3*(ROW()-2)+2)&lt;&gt;"",INDEX('Size (Model)'!A:A,3*(ROW()-2)+2),"")</f>
        <v>45413</v>
      </c>
      <c r="B120">
        <f>IF($A120&lt;&gt;"",INDEX('Size (Model)'!B:B,3*(ROW()-2)+3),"")</f>
        <v>0</v>
      </c>
      <c r="C120">
        <f>IF($A120&lt;&gt;"",INDEX('Size (Model)'!C:C,3*(ROW()-2)+3),"")</f>
        <v>2.2046765886871513E-2</v>
      </c>
      <c r="D120">
        <f>IF($A120&lt;&gt;"",INDEX('Size (Model)'!D:D,3*(ROW()-2)+3),"")</f>
        <v>0</v>
      </c>
      <c r="E120">
        <f>IF($A120&lt;&gt;"",INDEX('Size (Model)'!E:E,3*(ROW()-2)+3),"")</f>
        <v>0</v>
      </c>
      <c r="F120">
        <f>IF($A120&lt;&gt;"",INDEX('Size (Model)'!F:F,3*(ROW()-2)+3),"")</f>
        <v>0</v>
      </c>
      <c r="G120">
        <f>IF($A120&lt;&gt;"",INDEX('Size (Model)'!G:G,3*(ROW()-2)+3),"")</f>
        <v>1.8592810009960162E-2</v>
      </c>
      <c r="H120">
        <f>IF($A120&lt;&gt;"",INDEX('Size (Model)'!H:H,3*(ROW()-2)+3),"")</f>
        <v>-9.7516505791505823E-3</v>
      </c>
      <c r="I120">
        <f>IF($A120&lt;&gt;"",INDEX('Size (Model)'!I:I,3*(ROW()-2)+3),"")</f>
        <v>-2.8762991140215716E-2</v>
      </c>
      <c r="J120">
        <f>IF($A120&lt;&gt;"",INDEX('Size (Model)'!J:J,3*(ROW()-2)+3),"")</f>
        <v>0</v>
      </c>
      <c r="K120">
        <f>IF($A120&lt;&gt;"",INDEX('Size (Model)'!K:K,3*(ROW()-2)+3),"")</f>
        <v>0</v>
      </c>
      <c r="L120">
        <f>IF($A120&lt;&gt;"",INDEX('Size (Model)'!L:L,3*(ROW()-2)+3),"")</f>
        <v>1.0591833475298126E-2</v>
      </c>
      <c r="M120">
        <f>IF($A120&lt;&gt;"",INDEX('Size (Model)'!M:M,3*(ROW()-2)+3),"")</f>
        <v>1.4430505415162454E-2</v>
      </c>
      <c r="N120">
        <f>IF($A120&lt;&gt;"",INDEX('Size (Model)'!N:N,3*(ROW()-2)+3),"")</f>
        <v>0</v>
      </c>
      <c r="O120">
        <f>IF($A120&lt;&gt;"",INDEX('Size (Model)'!O:O,3*(ROW()-2)+3),"")</f>
        <v>0</v>
      </c>
      <c r="P120">
        <f>IF($A120&lt;&gt;"",INDEX('Size (Model)'!P:P,3*(ROW()-2)+3),"")</f>
        <v>2.2016017259414232E-2</v>
      </c>
      <c r="Q120">
        <f>IF($A120&lt;&gt;"",INDEX('Size (Model)'!Q:Q,3*(ROW()-2)+3),"")</f>
        <v>-8.1834896347482717E-3</v>
      </c>
      <c r="R120">
        <f>IF($A120&lt;&gt;"",INDEX('Size (Model)'!R:R,3*(ROW()-2)+3),"")</f>
        <v>2.2359715670024226E-2</v>
      </c>
      <c r="S120">
        <f>IF($A120&lt;&gt;"",INDEX('Size (Model)'!S:S,3*(ROW()-2)+3),"")</f>
        <v>0</v>
      </c>
      <c r="T120">
        <f>IF($A120&lt;&gt;"",INDEX('Size (Model)'!T:T,3*(ROW()-2)+3),"")</f>
        <v>0</v>
      </c>
      <c r="U120">
        <f>IF($A120&lt;&gt;"",INDEX('Size (Model)'!U:U,3*(ROW()-2)+3),"")</f>
        <v>2.0430209953343704E-2</v>
      </c>
      <c r="V120">
        <f>IF($A120&lt;&gt;"",INDEX('Size (Model)'!V:V,3*(ROW()-2)+3),"")</f>
        <v>1.5357197200243458E-2</v>
      </c>
      <c r="W120">
        <f>IF($A120&lt;&gt;"",INDEX('Size (Model)'!W:W,3*(ROW()-2)+3),"")</f>
        <v>0</v>
      </c>
      <c r="X120">
        <f>IF($A120&lt;&gt;"",INDEX('Size (Model)'!X:X,3*(ROW()-2)+3),"")</f>
        <v>0</v>
      </c>
      <c r="Y120">
        <f>IF($A120&lt;&gt;"",INDEX('Size (Model)'!Y:Y,3*(ROW()-2)+3),"")</f>
        <v>0</v>
      </c>
      <c r="Z120">
        <f>IF($A120&lt;&gt;"",INDEX('Size (Model)'!Z:Z,3*(ROW()-2)+3),"")</f>
        <v>0</v>
      </c>
    </row>
    <row r="121" spans="1:26" x14ac:dyDescent="0.2">
      <c r="A121" s="13">
        <f>IF(INDEX('Size (Model)'!A:A,3*(ROW()-2)+2)&lt;&gt;"",INDEX('Size (Model)'!A:A,3*(ROW()-2)+2),"")</f>
        <v>45414</v>
      </c>
      <c r="B121">
        <f>IF($A121&lt;&gt;"",INDEX('Size (Model)'!B:B,3*(ROW()-2)+3),"")</f>
        <v>0</v>
      </c>
      <c r="C121">
        <f>IF($A121&lt;&gt;"",INDEX('Size (Model)'!C:C,3*(ROW()-2)+3),"")</f>
        <v>2.2046765886871513E-2</v>
      </c>
      <c r="D121">
        <f>IF($A121&lt;&gt;"",INDEX('Size (Model)'!D:D,3*(ROW()-2)+3),"")</f>
        <v>0</v>
      </c>
      <c r="E121">
        <f>IF($A121&lt;&gt;"",INDEX('Size (Model)'!E:E,3*(ROW()-2)+3),"")</f>
        <v>0</v>
      </c>
      <c r="F121">
        <f>IF($A121&lt;&gt;"",INDEX('Size (Model)'!F:F,3*(ROW()-2)+3),"")</f>
        <v>0</v>
      </c>
      <c r="G121">
        <f>IF($A121&lt;&gt;"",INDEX('Size (Model)'!G:G,3*(ROW()-2)+3),"")</f>
        <v>1.8592810009960162E-2</v>
      </c>
      <c r="H121">
        <f>IF($A121&lt;&gt;"",INDEX('Size (Model)'!H:H,3*(ROW()-2)+3),"")</f>
        <v>0</v>
      </c>
      <c r="I121">
        <f>IF($A121&lt;&gt;"",INDEX('Size (Model)'!I:I,3*(ROW()-2)+3),"")</f>
        <v>0</v>
      </c>
      <c r="J121">
        <f>IF($A121&lt;&gt;"",INDEX('Size (Model)'!J:J,3*(ROW()-2)+3),"")</f>
        <v>0</v>
      </c>
      <c r="K121">
        <f>IF($A121&lt;&gt;"",INDEX('Size (Model)'!K:K,3*(ROW()-2)+3),"")</f>
        <v>0</v>
      </c>
      <c r="L121">
        <f>IF($A121&lt;&gt;"",INDEX('Size (Model)'!L:L,3*(ROW()-2)+3),"")</f>
        <v>1.0591833475298126E-2</v>
      </c>
      <c r="M121">
        <f>IF($A121&lt;&gt;"",INDEX('Size (Model)'!M:M,3*(ROW()-2)+3),"")</f>
        <v>1.4430505415162454E-2</v>
      </c>
      <c r="N121">
        <f>IF($A121&lt;&gt;"",INDEX('Size (Model)'!N:N,3*(ROW()-2)+3),"")</f>
        <v>0</v>
      </c>
      <c r="O121">
        <f>IF($A121&lt;&gt;"",INDEX('Size (Model)'!O:O,3*(ROW()-2)+3),"")</f>
        <v>0</v>
      </c>
      <c r="P121">
        <f>IF($A121&lt;&gt;"",INDEX('Size (Model)'!P:P,3*(ROW()-2)+3),"")</f>
        <v>1.769164926931106E-2</v>
      </c>
      <c r="Q121">
        <f>IF($A121&lt;&gt;"",INDEX('Size (Model)'!Q:Q,3*(ROW()-2)+3),"")</f>
        <v>-8.1834896347482717E-3</v>
      </c>
      <c r="R121">
        <f>IF($A121&lt;&gt;"",INDEX('Size (Model)'!R:R,3*(ROW()-2)+3),"")</f>
        <v>2.2359715670024226E-2</v>
      </c>
      <c r="S121">
        <f>IF($A121&lt;&gt;"",INDEX('Size (Model)'!S:S,3*(ROW()-2)+3),"")</f>
        <v>0</v>
      </c>
      <c r="T121">
        <f>IF($A121&lt;&gt;"",INDEX('Size (Model)'!T:T,3*(ROW()-2)+3),"")</f>
        <v>0</v>
      </c>
      <c r="U121">
        <f>IF($A121&lt;&gt;"",INDEX('Size (Model)'!U:U,3*(ROW()-2)+3),"")</f>
        <v>2.0430209953343704E-2</v>
      </c>
      <c r="V121">
        <f>IF($A121&lt;&gt;"",INDEX('Size (Model)'!V:V,3*(ROW()-2)+3),"")</f>
        <v>1.5357197200243458E-2</v>
      </c>
      <c r="W121">
        <f>IF($A121&lt;&gt;"",INDEX('Size (Model)'!W:W,3*(ROW()-2)+3),"")</f>
        <v>0</v>
      </c>
      <c r="X121">
        <f>IF($A121&lt;&gt;"",INDEX('Size (Model)'!X:X,3*(ROW()-2)+3),"")</f>
        <v>0</v>
      </c>
      <c r="Y121">
        <f>IF($A121&lt;&gt;"",INDEX('Size (Model)'!Y:Y,3*(ROW()-2)+3),"")</f>
        <v>0</v>
      </c>
      <c r="Z121">
        <f>IF($A121&lt;&gt;"",INDEX('Size (Model)'!Z:Z,3*(ROW()-2)+3),"")</f>
        <v>0</v>
      </c>
    </row>
    <row r="122" spans="1:26" x14ac:dyDescent="0.2">
      <c r="A122" s="13">
        <f>IF(INDEX('Size (Model)'!A:A,3*(ROW()-2)+2)&lt;&gt;"",INDEX('Size (Model)'!A:A,3*(ROW()-2)+2),"")</f>
        <v>45415</v>
      </c>
      <c r="B122">
        <f>IF($A122&lt;&gt;"",INDEX('Size (Model)'!B:B,3*(ROW()-2)+3),"")</f>
        <v>0</v>
      </c>
      <c r="C122">
        <f>IF($A122&lt;&gt;"",INDEX('Size (Model)'!C:C,3*(ROW()-2)+3),"")</f>
        <v>2.2046765886871513E-2</v>
      </c>
      <c r="D122">
        <f>IF($A122&lt;&gt;"",INDEX('Size (Model)'!D:D,3*(ROW()-2)+3),"")</f>
        <v>0</v>
      </c>
      <c r="E122">
        <f>IF($A122&lt;&gt;"",INDEX('Size (Model)'!E:E,3*(ROW()-2)+3),"")</f>
        <v>0</v>
      </c>
      <c r="F122">
        <f>IF($A122&lt;&gt;"",INDEX('Size (Model)'!F:F,3*(ROW()-2)+3),"")</f>
        <v>0</v>
      </c>
      <c r="G122">
        <f>IF($A122&lt;&gt;"",INDEX('Size (Model)'!G:G,3*(ROW()-2)+3),"")</f>
        <v>1.8592810009960162E-2</v>
      </c>
      <c r="H122">
        <f>IF($A122&lt;&gt;"",INDEX('Size (Model)'!H:H,3*(ROW()-2)+3),"")</f>
        <v>0</v>
      </c>
      <c r="I122">
        <f>IF($A122&lt;&gt;"",INDEX('Size (Model)'!I:I,3*(ROW()-2)+3),"")</f>
        <v>0</v>
      </c>
      <c r="J122">
        <f>IF($A122&lt;&gt;"",INDEX('Size (Model)'!J:J,3*(ROW()-2)+3),"")</f>
        <v>0</v>
      </c>
      <c r="K122">
        <f>IF($A122&lt;&gt;"",INDEX('Size (Model)'!K:K,3*(ROW()-2)+3),"")</f>
        <v>0</v>
      </c>
      <c r="L122">
        <f>IF($A122&lt;&gt;"",INDEX('Size (Model)'!L:L,3*(ROW()-2)+3),"")</f>
        <v>1.0591833475298126E-2</v>
      </c>
      <c r="M122">
        <f>IF($A122&lt;&gt;"",INDEX('Size (Model)'!M:M,3*(ROW()-2)+3),"")</f>
        <v>1.4430505415162454E-2</v>
      </c>
      <c r="N122">
        <f>IF($A122&lt;&gt;"",INDEX('Size (Model)'!N:N,3*(ROW()-2)+3),"")</f>
        <v>0</v>
      </c>
      <c r="O122">
        <f>IF($A122&lt;&gt;"",INDEX('Size (Model)'!O:O,3*(ROW()-2)+3),"")</f>
        <v>0</v>
      </c>
      <c r="P122">
        <f>IF($A122&lt;&gt;"",INDEX('Size (Model)'!P:P,3*(ROW()-2)+3),"")</f>
        <v>1.769164926931106E-2</v>
      </c>
      <c r="Q122">
        <f>IF($A122&lt;&gt;"",INDEX('Size (Model)'!Q:Q,3*(ROW()-2)+3),"")</f>
        <v>-8.1834896347482717E-3</v>
      </c>
      <c r="R122">
        <f>IF($A122&lt;&gt;"",INDEX('Size (Model)'!R:R,3*(ROW()-2)+3),"")</f>
        <v>2.2359715670024226E-2</v>
      </c>
      <c r="S122">
        <f>IF($A122&lt;&gt;"",INDEX('Size (Model)'!S:S,3*(ROW()-2)+3),"")</f>
        <v>0</v>
      </c>
      <c r="T122">
        <f>IF($A122&lt;&gt;"",INDEX('Size (Model)'!T:T,3*(ROW()-2)+3),"")</f>
        <v>0</v>
      </c>
      <c r="U122">
        <f>IF($A122&lt;&gt;"",INDEX('Size (Model)'!U:U,3*(ROW()-2)+3),"")</f>
        <v>2.0430209953343704E-2</v>
      </c>
      <c r="V122">
        <f>IF($A122&lt;&gt;"",INDEX('Size (Model)'!V:V,3*(ROW()-2)+3),"")</f>
        <v>1.5357197200243458E-2</v>
      </c>
      <c r="W122">
        <f>IF($A122&lt;&gt;"",INDEX('Size (Model)'!W:W,3*(ROW()-2)+3),"")</f>
        <v>0</v>
      </c>
      <c r="X122">
        <f>IF($A122&lt;&gt;"",INDEX('Size (Model)'!X:X,3*(ROW()-2)+3),"")</f>
        <v>0</v>
      </c>
      <c r="Y122">
        <f>IF($A122&lt;&gt;"",INDEX('Size (Model)'!Y:Y,3*(ROW()-2)+3),"")</f>
        <v>0</v>
      </c>
      <c r="Z122">
        <f>IF($A122&lt;&gt;"",INDEX('Size (Model)'!Z:Z,3*(ROW()-2)+3),"")</f>
        <v>0</v>
      </c>
    </row>
    <row r="123" spans="1:26" x14ac:dyDescent="0.2">
      <c r="A123" s="13">
        <f>IF(INDEX('Size (Model)'!A:A,3*(ROW()-2)+2)&lt;&gt;"",INDEX('Size (Model)'!A:A,3*(ROW()-2)+2),"")</f>
        <v>45418</v>
      </c>
      <c r="B123">
        <f>IF($A123&lt;&gt;"",INDEX('Size (Model)'!B:B,3*(ROW()-2)+3),"")</f>
        <v>0</v>
      </c>
      <c r="C123">
        <f>IF($A123&lt;&gt;"",INDEX('Size (Model)'!C:C,3*(ROW()-2)+3),"")</f>
        <v>1.7735517970401696E-2</v>
      </c>
      <c r="D123">
        <f>IF($A123&lt;&gt;"",INDEX('Size (Model)'!D:D,3*(ROW()-2)+3),"")</f>
        <v>0.05</v>
      </c>
      <c r="E123">
        <f>IF($A123&lt;&gt;"",INDEX('Size (Model)'!E:E,3*(ROW()-2)+3),"")</f>
        <v>0</v>
      </c>
      <c r="F123">
        <f>IF($A123&lt;&gt;"",INDEX('Size (Model)'!F:F,3*(ROW()-2)+3),"")</f>
        <v>0</v>
      </c>
      <c r="G123">
        <f>IF($A123&lt;&gt;"",INDEX('Size (Model)'!G:G,3*(ROW()-2)+3),"")</f>
        <v>1.8592810009960162E-2</v>
      </c>
      <c r="H123">
        <f>IF($A123&lt;&gt;"",INDEX('Size (Model)'!H:H,3*(ROW()-2)+3),"")</f>
        <v>0</v>
      </c>
      <c r="I123">
        <f>IF($A123&lt;&gt;"",INDEX('Size (Model)'!I:I,3*(ROW()-2)+3),"")</f>
        <v>0</v>
      </c>
      <c r="J123">
        <f>IF($A123&lt;&gt;"",INDEX('Size (Model)'!J:J,3*(ROW()-2)+3),"")</f>
        <v>0</v>
      </c>
      <c r="K123">
        <f>IF($A123&lt;&gt;"",INDEX('Size (Model)'!K:K,3*(ROW()-2)+3),"")</f>
        <v>0</v>
      </c>
      <c r="L123">
        <f>IF($A123&lt;&gt;"",INDEX('Size (Model)'!L:L,3*(ROW()-2)+3),"")</f>
        <v>0</v>
      </c>
      <c r="M123">
        <f>IF($A123&lt;&gt;"",INDEX('Size (Model)'!M:M,3*(ROW()-2)+3),"")</f>
        <v>1.4430505415162454E-2</v>
      </c>
      <c r="N123">
        <f>IF($A123&lt;&gt;"",INDEX('Size (Model)'!N:N,3*(ROW()-2)+3),"")</f>
        <v>0</v>
      </c>
      <c r="O123">
        <f>IF($A123&lt;&gt;"",INDEX('Size (Model)'!O:O,3*(ROW()-2)+3),"")</f>
        <v>0</v>
      </c>
      <c r="P123">
        <f>IF($A123&lt;&gt;"",INDEX('Size (Model)'!P:P,3*(ROW()-2)+3),"")</f>
        <v>1.769164926931106E-2</v>
      </c>
      <c r="Q123">
        <f>IF($A123&lt;&gt;"",INDEX('Size (Model)'!Q:Q,3*(ROW()-2)+3),"")</f>
        <v>-8.1834896347482717E-3</v>
      </c>
      <c r="R123">
        <f>IF($A123&lt;&gt;"",INDEX('Size (Model)'!R:R,3*(ROW()-2)+3),"")</f>
        <v>2.2359715670024226E-2</v>
      </c>
      <c r="S123">
        <f>IF($A123&lt;&gt;"",INDEX('Size (Model)'!S:S,3*(ROW()-2)+3),"")</f>
        <v>0</v>
      </c>
      <c r="T123">
        <f>IF($A123&lt;&gt;"",INDEX('Size (Model)'!T:T,3*(ROW()-2)+3),"")</f>
        <v>0</v>
      </c>
      <c r="U123">
        <f>IF($A123&lt;&gt;"",INDEX('Size (Model)'!U:U,3*(ROW()-2)+3),"")</f>
        <v>2.0430209953343704E-2</v>
      </c>
      <c r="V123">
        <f>IF($A123&lt;&gt;"",INDEX('Size (Model)'!V:V,3*(ROW()-2)+3),"")</f>
        <v>1.5357197200243458E-2</v>
      </c>
      <c r="W123">
        <f>IF($A123&lt;&gt;"",INDEX('Size (Model)'!W:W,3*(ROW()-2)+3),"")</f>
        <v>0</v>
      </c>
      <c r="X123">
        <f>IF($A123&lt;&gt;"",INDEX('Size (Model)'!X:X,3*(ROW()-2)+3),"")</f>
        <v>0</v>
      </c>
      <c r="Y123">
        <f>IF($A123&lt;&gt;"",INDEX('Size (Model)'!Y:Y,3*(ROW()-2)+3),"")</f>
        <v>0</v>
      </c>
      <c r="Z123">
        <f>IF($A123&lt;&gt;"",INDEX('Size (Model)'!Z:Z,3*(ROW()-2)+3),"")</f>
        <v>0</v>
      </c>
    </row>
    <row r="124" spans="1:26" x14ac:dyDescent="0.2">
      <c r="A124" s="13">
        <f>IF(INDEX('Size (Model)'!A:A,3*(ROW()-2)+2)&lt;&gt;"",INDEX('Size (Model)'!A:A,3*(ROW()-2)+2),"")</f>
        <v>45419</v>
      </c>
      <c r="B124">
        <f>IF($A124&lt;&gt;"",INDEX('Size (Model)'!B:B,3*(ROW()-2)+3),"")</f>
        <v>0</v>
      </c>
      <c r="C124">
        <f>IF($A124&lt;&gt;"",INDEX('Size (Model)'!C:C,3*(ROW()-2)+3),"")</f>
        <v>1.7735517970401696E-2</v>
      </c>
      <c r="D124">
        <f>IF($A124&lt;&gt;"",INDEX('Size (Model)'!D:D,3*(ROW()-2)+3),"")</f>
        <v>0.05</v>
      </c>
      <c r="E124">
        <f>IF($A124&lt;&gt;"",INDEX('Size (Model)'!E:E,3*(ROW()-2)+3),"")</f>
        <v>0</v>
      </c>
      <c r="F124">
        <f>IF($A124&lt;&gt;"",INDEX('Size (Model)'!F:F,3*(ROW()-2)+3),"")</f>
        <v>0</v>
      </c>
      <c r="G124">
        <f>IF($A124&lt;&gt;"",INDEX('Size (Model)'!G:G,3*(ROW()-2)+3),"")</f>
        <v>1.8592810009960162E-2</v>
      </c>
      <c r="H124">
        <f>IF($A124&lt;&gt;"",INDEX('Size (Model)'!H:H,3*(ROW()-2)+3),"")</f>
        <v>0</v>
      </c>
      <c r="I124">
        <f>IF($A124&lt;&gt;"",INDEX('Size (Model)'!I:I,3*(ROW()-2)+3),"")</f>
        <v>0</v>
      </c>
      <c r="J124">
        <f>IF($A124&lt;&gt;"",INDEX('Size (Model)'!J:J,3*(ROW()-2)+3),"")</f>
        <v>0</v>
      </c>
      <c r="K124">
        <f>IF($A124&lt;&gt;"",INDEX('Size (Model)'!K:K,3*(ROW()-2)+3),"")</f>
        <v>0</v>
      </c>
      <c r="L124">
        <f>IF($A124&lt;&gt;"",INDEX('Size (Model)'!L:L,3*(ROW()-2)+3),"")</f>
        <v>0</v>
      </c>
      <c r="M124">
        <f>IF($A124&lt;&gt;"",INDEX('Size (Model)'!M:M,3*(ROW()-2)+3),"")</f>
        <v>1.4430505415162454E-2</v>
      </c>
      <c r="N124">
        <f>IF($A124&lt;&gt;"",INDEX('Size (Model)'!N:N,3*(ROW()-2)+3),"")</f>
        <v>0</v>
      </c>
      <c r="O124">
        <f>IF($A124&lt;&gt;"",INDEX('Size (Model)'!O:O,3*(ROW()-2)+3),"")</f>
        <v>0</v>
      </c>
      <c r="P124">
        <f>IF($A124&lt;&gt;"",INDEX('Size (Model)'!P:P,3*(ROW()-2)+3),"")</f>
        <v>1.769164926931106E-2</v>
      </c>
      <c r="Q124">
        <f>IF($A124&lt;&gt;"",INDEX('Size (Model)'!Q:Q,3*(ROW()-2)+3),"")</f>
        <v>-8.1834896347482717E-3</v>
      </c>
      <c r="R124">
        <f>IF($A124&lt;&gt;"",INDEX('Size (Model)'!R:R,3*(ROW()-2)+3),"")</f>
        <v>2.2359715670024226E-2</v>
      </c>
      <c r="S124">
        <f>IF($A124&lt;&gt;"",INDEX('Size (Model)'!S:S,3*(ROW()-2)+3),"")</f>
        <v>0</v>
      </c>
      <c r="T124">
        <f>IF($A124&lt;&gt;"",INDEX('Size (Model)'!T:T,3*(ROW()-2)+3),"")</f>
        <v>0</v>
      </c>
      <c r="U124">
        <f>IF($A124&lt;&gt;"",INDEX('Size (Model)'!U:U,3*(ROW()-2)+3),"")</f>
        <v>2.0430209953343704E-2</v>
      </c>
      <c r="V124">
        <f>IF($A124&lt;&gt;"",INDEX('Size (Model)'!V:V,3*(ROW()-2)+3),"")</f>
        <v>2.2462264573991024E-2</v>
      </c>
      <c r="W124">
        <f>IF($A124&lt;&gt;"",INDEX('Size (Model)'!W:W,3*(ROW()-2)+3),"")</f>
        <v>0</v>
      </c>
      <c r="X124">
        <f>IF($A124&lt;&gt;"",INDEX('Size (Model)'!X:X,3*(ROW()-2)+3),"")</f>
        <v>0</v>
      </c>
      <c r="Y124">
        <f>IF($A124&lt;&gt;"",INDEX('Size (Model)'!Y:Y,3*(ROW()-2)+3),"")</f>
        <v>0</v>
      </c>
      <c r="Z124">
        <f>IF($A124&lt;&gt;"",INDEX('Size (Model)'!Z:Z,3*(ROW()-2)+3),"")</f>
        <v>0</v>
      </c>
    </row>
    <row r="125" spans="1:26" x14ac:dyDescent="0.2">
      <c r="A125" s="13">
        <f>IF(INDEX('Size (Model)'!A:A,3*(ROW()-2)+2)&lt;&gt;"",INDEX('Size (Model)'!A:A,3*(ROW()-2)+2),"")</f>
        <v>45420</v>
      </c>
      <c r="B125">
        <f>IF($A125&lt;&gt;"",INDEX('Size (Model)'!B:B,3*(ROW()-2)+3),"")</f>
        <v>0</v>
      </c>
      <c r="C125">
        <f>IF($A125&lt;&gt;"",INDEX('Size (Model)'!C:C,3*(ROW()-2)+3),"")</f>
        <v>1.7735517970401696E-2</v>
      </c>
      <c r="D125">
        <f>IF($A125&lt;&gt;"",INDEX('Size (Model)'!D:D,3*(ROW()-2)+3),"")</f>
        <v>0.05</v>
      </c>
      <c r="E125">
        <f>IF($A125&lt;&gt;"",INDEX('Size (Model)'!E:E,3*(ROW()-2)+3),"")</f>
        <v>0</v>
      </c>
      <c r="F125">
        <f>IF($A125&lt;&gt;"",INDEX('Size (Model)'!F:F,3*(ROW()-2)+3),"")</f>
        <v>0</v>
      </c>
      <c r="G125">
        <f>IF($A125&lt;&gt;"",INDEX('Size (Model)'!G:G,3*(ROW()-2)+3),"")</f>
        <v>1.8592810009960162E-2</v>
      </c>
      <c r="H125">
        <f>IF($A125&lt;&gt;"",INDEX('Size (Model)'!H:H,3*(ROW()-2)+3),"")</f>
        <v>0</v>
      </c>
      <c r="I125">
        <f>IF($A125&lt;&gt;"",INDEX('Size (Model)'!I:I,3*(ROW()-2)+3),"")</f>
        <v>0</v>
      </c>
      <c r="J125">
        <f>IF($A125&lt;&gt;"",INDEX('Size (Model)'!J:J,3*(ROW()-2)+3),"")</f>
        <v>0</v>
      </c>
      <c r="K125">
        <f>IF($A125&lt;&gt;"",INDEX('Size (Model)'!K:K,3*(ROW()-2)+3),"")</f>
        <v>0</v>
      </c>
      <c r="L125">
        <f>IF($A125&lt;&gt;"",INDEX('Size (Model)'!L:L,3*(ROW()-2)+3),"")</f>
        <v>0</v>
      </c>
      <c r="M125">
        <f>IF($A125&lt;&gt;"",INDEX('Size (Model)'!M:M,3*(ROW()-2)+3),"")</f>
        <v>1.4430505415162454E-2</v>
      </c>
      <c r="N125">
        <f>IF($A125&lt;&gt;"",INDEX('Size (Model)'!N:N,3*(ROW()-2)+3),"")</f>
        <v>0</v>
      </c>
      <c r="O125">
        <f>IF($A125&lt;&gt;"",INDEX('Size (Model)'!O:O,3*(ROW()-2)+3),"")</f>
        <v>0</v>
      </c>
      <c r="P125">
        <f>IF($A125&lt;&gt;"",INDEX('Size (Model)'!P:P,3*(ROW()-2)+3),"")</f>
        <v>1.769164926931106E-2</v>
      </c>
      <c r="Q125">
        <f>IF($A125&lt;&gt;"",INDEX('Size (Model)'!Q:Q,3*(ROW()-2)+3),"")</f>
        <v>-8.1834896347482717E-3</v>
      </c>
      <c r="R125">
        <f>IF($A125&lt;&gt;"",INDEX('Size (Model)'!R:R,3*(ROW()-2)+3),"")</f>
        <v>2.2359715670024226E-2</v>
      </c>
      <c r="S125">
        <f>IF($A125&lt;&gt;"",INDEX('Size (Model)'!S:S,3*(ROW()-2)+3),"")</f>
        <v>0</v>
      </c>
      <c r="T125">
        <f>IF($A125&lt;&gt;"",INDEX('Size (Model)'!T:T,3*(ROW()-2)+3),"")</f>
        <v>0</v>
      </c>
      <c r="U125">
        <f>IF($A125&lt;&gt;"",INDEX('Size (Model)'!U:U,3*(ROW()-2)+3),"")</f>
        <v>3.2018263859045985E-2</v>
      </c>
      <c r="V125">
        <f>IF($A125&lt;&gt;"",INDEX('Size (Model)'!V:V,3*(ROW()-2)+3),"")</f>
        <v>2.2462264573991024E-2</v>
      </c>
      <c r="W125">
        <f>IF($A125&lt;&gt;"",INDEX('Size (Model)'!W:W,3*(ROW()-2)+3),"")</f>
        <v>0</v>
      </c>
      <c r="X125">
        <f>IF($A125&lt;&gt;"",INDEX('Size (Model)'!X:X,3*(ROW()-2)+3),"")</f>
        <v>0</v>
      </c>
      <c r="Y125">
        <f>IF($A125&lt;&gt;"",INDEX('Size (Model)'!Y:Y,3*(ROW()-2)+3),"")</f>
        <v>0</v>
      </c>
      <c r="Z125">
        <f>IF($A125&lt;&gt;"",INDEX('Size (Model)'!Z:Z,3*(ROW()-2)+3),"")</f>
        <v>0</v>
      </c>
    </row>
    <row r="126" spans="1:26" x14ac:dyDescent="0.2">
      <c r="A126" s="13">
        <f>IF(INDEX('Size (Model)'!A:A,3*(ROW()-2)+2)&lt;&gt;"",INDEX('Size (Model)'!A:A,3*(ROW()-2)+2),"")</f>
        <v>45421</v>
      </c>
      <c r="B126">
        <f>IF($A126&lt;&gt;"",INDEX('Size (Model)'!B:B,3*(ROW()-2)+3),"")</f>
        <v>0</v>
      </c>
      <c r="C126">
        <f>IF($A126&lt;&gt;"",INDEX('Size (Model)'!C:C,3*(ROW()-2)+3),"")</f>
        <v>1.7735517970401696E-2</v>
      </c>
      <c r="D126">
        <f>IF($A126&lt;&gt;"",INDEX('Size (Model)'!D:D,3*(ROW()-2)+3),"")</f>
        <v>0.05</v>
      </c>
      <c r="E126">
        <f>IF($A126&lt;&gt;"",INDEX('Size (Model)'!E:E,3*(ROW()-2)+3),"")</f>
        <v>0</v>
      </c>
      <c r="F126">
        <f>IF($A126&lt;&gt;"",INDEX('Size (Model)'!F:F,3*(ROW()-2)+3),"")</f>
        <v>0</v>
      </c>
      <c r="G126">
        <f>IF($A126&lt;&gt;"",INDEX('Size (Model)'!G:G,3*(ROW()-2)+3),"")</f>
        <v>1.8592810009960162E-2</v>
      </c>
      <c r="H126">
        <f>IF($A126&lt;&gt;"",INDEX('Size (Model)'!H:H,3*(ROW()-2)+3),"")</f>
        <v>0</v>
      </c>
      <c r="I126">
        <f>IF($A126&lt;&gt;"",INDEX('Size (Model)'!I:I,3*(ROW()-2)+3),"")</f>
        <v>0</v>
      </c>
      <c r="J126">
        <f>IF($A126&lt;&gt;"",INDEX('Size (Model)'!J:J,3*(ROW()-2)+3),"")</f>
        <v>0</v>
      </c>
      <c r="K126">
        <f>IF($A126&lt;&gt;"",INDEX('Size (Model)'!K:K,3*(ROW()-2)+3),"")</f>
        <v>0</v>
      </c>
      <c r="L126">
        <f>IF($A126&lt;&gt;"",INDEX('Size (Model)'!L:L,3*(ROW()-2)+3),"")</f>
        <v>0</v>
      </c>
      <c r="M126">
        <f>IF($A126&lt;&gt;"",INDEX('Size (Model)'!M:M,3*(ROW()-2)+3),"")</f>
        <v>1.4430505415162454E-2</v>
      </c>
      <c r="N126">
        <f>IF($A126&lt;&gt;"",INDEX('Size (Model)'!N:N,3*(ROW()-2)+3),"")</f>
        <v>0</v>
      </c>
      <c r="O126">
        <f>IF($A126&lt;&gt;"",INDEX('Size (Model)'!O:O,3*(ROW()-2)+3),"")</f>
        <v>0</v>
      </c>
      <c r="P126">
        <f>IF($A126&lt;&gt;"",INDEX('Size (Model)'!P:P,3*(ROW()-2)+3),"")</f>
        <v>1.769164926931106E-2</v>
      </c>
      <c r="Q126">
        <f>IF($A126&lt;&gt;"",INDEX('Size (Model)'!Q:Q,3*(ROW()-2)+3),"")</f>
        <v>-8.1834896347482717E-3</v>
      </c>
      <c r="R126">
        <f>IF($A126&lt;&gt;"",INDEX('Size (Model)'!R:R,3*(ROW()-2)+3),"")</f>
        <v>2.2359715670024226E-2</v>
      </c>
      <c r="S126">
        <f>IF($A126&lt;&gt;"",INDEX('Size (Model)'!S:S,3*(ROW()-2)+3),"")</f>
        <v>0</v>
      </c>
      <c r="T126">
        <f>IF($A126&lt;&gt;"",INDEX('Size (Model)'!T:T,3*(ROW()-2)+3),"")</f>
        <v>0</v>
      </c>
      <c r="U126">
        <f>IF($A126&lt;&gt;"",INDEX('Size (Model)'!U:U,3*(ROW()-2)+3),"")</f>
        <v>3.2018263859045985E-2</v>
      </c>
      <c r="V126">
        <f>IF($A126&lt;&gt;"",INDEX('Size (Model)'!V:V,3*(ROW()-2)+3),"")</f>
        <v>2.2462264573991024E-2</v>
      </c>
      <c r="W126">
        <f>IF($A126&lt;&gt;"",INDEX('Size (Model)'!W:W,3*(ROW()-2)+3),"")</f>
        <v>0</v>
      </c>
      <c r="X126">
        <f>IF($A126&lt;&gt;"",INDEX('Size (Model)'!X:X,3*(ROW()-2)+3),"")</f>
        <v>0</v>
      </c>
      <c r="Y126">
        <f>IF($A126&lt;&gt;"",INDEX('Size (Model)'!Y:Y,3*(ROW()-2)+3),"")</f>
        <v>0</v>
      </c>
      <c r="Z126">
        <f>IF($A126&lt;&gt;"",INDEX('Size (Model)'!Z:Z,3*(ROW()-2)+3),"")</f>
        <v>0</v>
      </c>
    </row>
    <row r="127" spans="1:26" x14ac:dyDescent="0.2">
      <c r="A127" s="13">
        <f>IF(INDEX('Size (Model)'!A:A,3*(ROW()-2)+2)&lt;&gt;"",INDEX('Size (Model)'!A:A,3*(ROW()-2)+2),"")</f>
        <v>45422</v>
      </c>
      <c r="B127">
        <f>IF($A127&lt;&gt;"",INDEX('Size (Model)'!B:B,3*(ROW()-2)+3),"")</f>
        <v>0</v>
      </c>
      <c r="C127">
        <f>IF($A127&lt;&gt;"",INDEX('Size (Model)'!C:C,3*(ROW()-2)+3),"")</f>
        <v>1.7735517970401696E-2</v>
      </c>
      <c r="D127">
        <f>IF($A127&lt;&gt;"",INDEX('Size (Model)'!D:D,3*(ROW()-2)+3),"")</f>
        <v>0.05</v>
      </c>
      <c r="E127">
        <f>IF($A127&lt;&gt;"",INDEX('Size (Model)'!E:E,3*(ROW()-2)+3),"")</f>
        <v>0</v>
      </c>
      <c r="F127">
        <f>IF($A127&lt;&gt;"",INDEX('Size (Model)'!F:F,3*(ROW()-2)+3),"")</f>
        <v>0</v>
      </c>
      <c r="G127">
        <f>IF($A127&lt;&gt;"",INDEX('Size (Model)'!G:G,3*(ROW()-2)+3),"")</f>
        <v>1.8592810009960162E-2</v>
      </c>
      <c r="H127">
        <f>IF($A127&lt;&gt;"",INDEX('Size (Model)'!H:H,3*(ROW()-2)+3),"")</f>
        <v>0</v>
      </c>
      <c r="I127">
        <f>IF($A127&lt;&gt;"",INDEX('Size (Model)'!I:I,3*(ROW()-2)+3),"")</f>
        <v>0</v>
      </c>
      <c r="J127">
        <f>IF($A127&lt;&gt;"",INDEX('Size (Model)'!J:J,3*(ROW()-2)+3),"")</f>
        <v>0</v>
      </c>
      <c r="K127">
        <f>IF($A127&lt;&gt;"",INDEX('Size (Model)'!K:K,3*(ROW()-2)+3),"")</f>
        <v>0</v>
      </c>
      <c r="L127">
        <f>IF($A127&lt;&gt;"",INDEX('Size (Model)'!L:L,3*(ROW()-2)+3),"")</f>
        <v>0</v>
      </c>
      <c r="M127">
        <f>IF($A127&lt;&gt;"",INDEX('Size (Model)'!M:M,3*(ROW()-2)+3),"")</f>
        <v>1.4430505415162454E-2</v>
      </c>
      <c r="N127">
        <f>IF($A127&lt;&gt;"",INDEX('Size (Model)'!N:N,3*(ROW()-2)+3),"")</f>
        <v>0</v>
      </c>
      <c r="O127">
        <f>IF($A127&lt;&gt;"",INDEX('Size (Model)'!O:O,3*(ROW()-2)+3),"")</f>
        <v>0</v>
      </c>
      <c r="P127">
        <f>IF($A127&lt;&gt;"",INDEX('Size (Model)'!P:P,3*(ROW()-2)+3),"")</f>
        <v>1.769164926931106E-2</v>
      </c>
      <c r="Q127">
        <f>IF($A127&lt;&gt;"",INDEX('Size (Model)'!Q:Q,3*(ROW()-2)+3),"")</f>
        <v>-8.1834896347482717E-3</v>
      </c>
      <c r="R127">
        <f>IF($A127&lt;&gt;"",INDEX('Size (Model)'!R:R,3*(ROW()-2)+3),"")</f>
        <v>2.2359715670024226E-2</v>
      </c>
      <c r="S127">
        <f>IF($A127&lt;&gt;"",INDEX('Size (Model)'!S:S,3*(ROW()-2)+3),"")</f>
        <v>0</v>
      </c>
      <c r="T127">
        <f>IF($A127&lt;&gt;"",INDEX('Size (Model)'!T:T,3*(ROW()-2)+3),"")</f>
        <v>0</v>
      </c>
      <c r="U127">
        <f>IF($A127&lt;&gt;"",INDEX('Size (Model)'!U:U,3*(ROW()-2)+3),"")</f>
        <v>3.2018263859045985E-2</v>
      </c>
      <c r="V127">
        <f>IF($A127&lt;&gt;"",INDEX('Size (Model)'!V:V,3*(ROW()-2)+3),"")</f>
        <v>2.2462264573991024E-2</v>
      </c>
      <c r="W127">
        <f>IF($A127&lt;&gt;"",INDEX('Size (Model)'!W:W,3*(ROW()-2)+3),"")</f>
        <v>0</v>
      </c>
      <c r="X127">
        <f>IF($A127&lt;&gt;"",INDEX('Size (Model)'!X:X,3*(ROW()-2)+3),"")</f>
        <v>0</v>
      </c>
      <c r="Y127">
        <f>IF($A127&lt;&gt;"",INDEX('Size (Model)'!Y:Y,3*(ROW()-2)+3),"")</f>
        <v>0</v>
      </c>
      <c r="Z127">
        <f>IF($A127&lt;&gt;"",INDEX('Size (Model)'!Z:Z,3*(ROW()-2)+3),"")</f>
        <v>0</v>
      </c>
    </row>
    <row r="128" spans="1:26" x14ac:dyDescent="0.2">
      <c r="A128" s="13">
        <f>IF(INDEX('Size (Model)'!A:A,3*(ROW()-2)+2)&lt;&gt;"",INDEX('Size (Model)'!A:A,3*(ROW()-2)+2),"")</f>
        <v>45425</v>
      </c>
      <c r="B128">
        <f>IF($A128&lt;&gt;"",INDEX('Size (Model)'!B:B,3*(ROW()-2)+3),"")</f>
        <v>0</v>
      </c>
      <c r="C128">
        <f>IF($A128&lt;&gt;"",INDEX('Size (Model)'!C:C,3*(ROW()-2)+3),"")</f>
        <v>0</v>
      </c>
      <c r="D128">
        <f>IF($A128&lt;&gt;"",INDEX('Size (Model)'!D:D,3*(ROW()-2)+3),"")</f>
        <v>0.05</v>
      </c>
      <c r="E128">
        <f>IF($A128&lt;&gt;"",INDEX('Size (Model)'!E:E,3*(ROW()-2)+3),"")</f>
        <v>0</v>
      </c>
      <c r="F128">
        <f>IF($A128&lt;&gt;"",INDEX('Size (Model)'!F:F,3*(ROW()-2)+3),"")</f>
        <v>0</v>
      </c>
      <c r="G128">
        <f>IF($A128&lt;&gt;"",INDEX('Size (Model)'!G:G,3*(ROW()-2)+3),"")</f>
        <v>1.8592810009960162E-2</v>
      </c>
      <c r="H128">
        <f>IF($A128&lt;&gt;"",INDEX('Size (Model)'!H:H,3*(ROW()-2)+3),"")</f>
        <v>0</v>
      </c>
      <c r="I128">
        <f>IF($A128&lt;&gt;"",INDEX('Size (Model)'!I:I,3*(ROW()-2)+3),"")</f>
        <v>0</v>
      </c>
      <c r="J128">
        <f>IF($A128&lt;&gt;"",INDEX('Size (Model)'!J:J,3*(ROW()-2)+3),"")</f>
        <v>0</v>
      </c>
      <c r="K128">
        <f>IF($A128&lt;&gt;"",INDEX('Size (Model)'!K:K,3*(ROW()-2)+3),"")</f>
        <v>0</v>
      </c>
      <c r="L128">
        <f>IF($A128&lt;&gt;"",INDEX('Size (Model)'!L:L,3*(ROW()-2)+3),"")</f>
        <v>0</v>
      </c>
      <c r="M128">
        <f>IF($A128&lt;&gt;"",INDEX('Size (Model)'!M:M,3*(ROW()-2)+3),"")</f>
        <v>1.4430505415162454E-2</v>
      </c>
      <c r="N128">
        <f>IF($A128&lt;&gt;"",INDEX('Size (Model)'!N:N,3*(ROW()-2)+3),"")</f>
        <v>0</v>
      </c>
      <c r="O128">
        <f>IF($A128&lt;&gt;"",INDEX('Size (Model)'!O:O,3*(ROW()-2)+3),"")</f>
        <v>0</v>
      </c>
      <c r="P128">
        <f>IF($A128&lt;&gt;"",INDEX('Size (Model)'!P:P,3*(ROW()-2)+3),"")</f>
        <v>9.0301153001464147E-3</v>
      </c>
      <c r="Q128">
        <f>IF($A128&lt;&gt;"",INDEX('Size (Model)'!Q:Q,3*(ROW()-2)+3),"")</f>
        <v>1.6430419580419582E-2</v>
      </c>
      <c r="R128">
        <f>IF($A128&lt;&gt;"",INDEX('Size (Model)'!R:R,3*(ROW()-2)+3),"")</f>
        <v>2.2359715670024226E-2</v>
      </c>
      <c r="S128">
        <f>IF($A128&lt;&gt;"",INDEX('Size (Model)'!S:S,3*(ROW()-2)+3),"")</f>
        <v>0</v>
      </c>
      <c r="T128">
        <f>IF($A128&lt;&gt;"",INDEX('Size (Model)'!T:T,3*(ROW()-2)+3),"")</f>
        <v>0</v>
      </c>
      <c r="U128">
        <f>IF($A128&lt;&gt;"",INDEX('Size (Model)'!U:U,3*(ROW()-2)+3),"")</f>
        <v>3.2018263859045985E-2</v>
      </c>
      <c r="V128">
        <f>IF($A128&lt;&gt;"",INDEX('Size (Model)'!V:V,3*(ROW()-2)+3),"")</f>
        <v>2.9552317920459995E-2</v>
      </c>
      <c r="W128">
        <f>IF($A128&lt;&gt;"",INDEX('Size (Model)'!W:W,3*(ROW()-2)+3),"")</f>
        <v>0</v>
      </c>
      <c r="X128">
        <f>IF($A128&lt;&gt;"",INDEX('Size (Model)'!X:X,3*(ROW()-2)+3),"")</f>
        <v>0</v>
      </c>
      <c r="Y128">
        <f>IF($A128&lt;&gt;"",INDEX('Size (Model)'!Y:Y,3*(ROW()-2)+3),"")</f>
        <v>0</v>
      </c>
      <c r="Z128">
        <f>IF($A128&lt;&gt;"",INDEX('Size (Model)'!Z:Z,3*(ROW()-2)+3),"")</f>
        <v>0</v>
      </c>
    </row>
    <row r="129" spans="1:26" x14ac:dyDescent="0.2">
      <c r="A129" s="13">
        <f>IF(INDEX('Size (Model)'!A:A,3*(ROW()-2)+2)&lt;&gt;"",INDEX('Size (Model)'!A:A,3*(ROW()-2)+2),"")</f>
        <v>45426</v>
      </c>
      <c r="B129">
        <f>IF($A129&lt;&gt;"",INDEX('Size (Model)'!B:B,3*(ROW()-2)+3),"")</f>
        <v>0</v>
      </c>
      <c r="C129">
        <f>IF($A129&lt;&gt;"",INDEX('Size (Model)'!C:C,3*(ROW()-2)+3),"")</f>
        <v>0</v>
      </c>
      <c r="D129">
        <f>IF($A129&lt;&gt;"",INDEX('Size (Model)'!D:D,3*(ROW()-2)+3),"")</f>
        <v>0.05</v>
      </c>
      <c r="E129">
        <f>IF($A129&lt;&gt;"",INDEX('Size (Model)'!E:E,3*(ROW()-2)+3),"")</f>
        <v>0</v>
      </c>
      <c r="F129">
        <f>IF($A129&lt;&gt;"",INDEX('Size (Model)'!F:F,3*(ROW()-2)+3),"")</f>
        <v>0</v>
      </c>
      <c r="G129">
        <f>IF($A129&lt;&gt;"",INDEX('Size (Model)'!G:G,3*(ROW()-2)+3),"")</f>
        <v>1.8592810009960162E-2</v>
      </c>
      <c r="H129">
        <f>IF($A129&lt;&gt;"",INDEX('Size (Model)'!H:H,3*(ROW()-2)+3),"")</f>
        <v>0</v>
      </c>
      <c r="I129">
        <f>IF($A129&lt;&gt;"",INDEX('Size (Model)'!I:I,3*(ROW()-2)+3),"")</f>
        <v>-8.6294741379310345E-3</v>
      </c>
      <c r="J129">
        <f>IF($A129&lt;&gt;"",INDEX('Size (Model)'!J:J,3*(ROW()-2)+3),"")</f>
        <v>0</v>
      </c>
      <c r="K129">
        <f>IF($A129&lt;&gt;"",INDEX('Size (Model)'!K:K,3*(ROW()-2)+3),"")</f>
        <v>0</v>
      </c>
      <c r="L129">
        <f>IF($A129&lt;&gt;"",INDEX('Size (Model)'!L:L,3*(ROW()-2)+3),"")</f>
        <v>0</v>
      </c>
      <c r="M129">
        <f>IF($A129&lt;&gt;"",INDEX('Size (Model)'!M:M,3*(ROW()-2)+3),"")</f>
        <v>1.4430505415162454E-2</v>
      </c>
      <c r="N129">
        <f>IF($A129&lt;&gt;"",INDEX('Size (Model)'!N:N,3*(ROW()-2)+3),"")</f>
        <v>0</v>
      </c>
      <c r="O129">
        <f>IF($A129&lt;&gt;"",INDEX('Size (Model)'!O:O,3*(ROW()-2)+3),"")</f>
        <v>0</v>
      </c>
      <c r="P129">
        <f>IF($A129&lt;&gt;"",INDEX('Size (Model)'!P:P,3*(ROW()-2)+3),"")</f>
        <v>9.0301153001464147E-3</v>
      </c>
      <c r="Q129">
        <f>IF($A129&lt;&gt;"",INDEX('Size (Model)'!Q:Q,3*(ROW()-2)+3),"")</f>
        <v>1.6430419580419582E-2</v>
      </c>
      <c r="R129">
        <f>IF($A129&lt;&gt;"",INDEX('Size (Model)'!R:R,3*(ROW()-2)+3),"")</f>
        <v>2.2359715670024226E-2</v>
      </c>
      <c r="S129">
        <f>IF($A129&lt;&gt;"",INDEX('Size (Model)'!S:S,3*(ROW()-2)+3),"")</f>
        <v>0</v>
      </c>
      <c r="T129">
        <f>IF($A129&lt;&gt;"",INDEX('Size (Model)'!T:T,3*(ROW()-2)+3),"")</f>
        <v>0</v>
      </c>
      <c r="U129">
        <f>IF($A129&lt;&gt;"",INDEX('Size (Model)'!U:U,3*(ROW()-2)+3),"")</f>
        <v>3.2018263859045985E-2</v>
      </c>
      <c r="V129">
        <f>IF($A129&lt;&gt;"",INDEX('Size (Model)'!V:V,3*(ROW()-2)+3),"")</f>
        <v>2.9552317920459995E-2</v>
      </c>
      <c r="W129">
        <f>IF($A129&lt;&gt;"",INDEX('Size (Model)'!W:W,3*(ROW()-2)+3),"")</f>
        <v>0</v>
      </c>
      <c r="X129">
        <f>IF($A129&lt;&gt;"",INDEX('Size (Model)'!X:X,3*(ROW()-2)+3),"")</f>
        <v>0</v>
      </c>
      <c r="Y129">
        <f>IF($A129&lt;&gt;"",INDEX('Size (Model)'!Y:Y,3*(ROW()-2)+3),"")</f>
        <v>0</v>
      </c>
      <c r="Z129">
        <f>IF($A129&lt;&gt;"",INDEX('Size (Model)'!Z:Z,3*(ROW()-2)+3),"")</f>
        <v>0</v>
      </c>
    </row>
    <row r="130" spans="1:26" x14ac:dyDescent="0.2">
      <c r="A130" s="13">
        <f>IF(INDEX('Size (Model)'!A:A,3*(ROW()-2)+2)&lt;&gt;"",INDEX('Size (Model)'!A:A,3*(ROW()-2)+2),"")</f>
        <v>45427</v>
      </c>
      <c r="B130">
        <f>IF($A130&lt;&gt;"",INDEX('Size (Model)'!B:B,3*(ROW()-2)+3),"")</f>
        <v>0</v>
      </c>
      <c r="C130">
        <f>IF($A130&lt;&gt;"",INDEX('Size (Model)'!C:C,3*(ROW()-2)+3),"")</f>
        <v>0</v>
      </c>
      <c r="D130">
        <f>IF($A130&lt;&gt;"",INDEX('Size (Model)'!D:D,3*(ROW()-2)+3),"")</f>
        <v>0.05</v>
      </c>
      <c r="E130">
        <f>IF($A130&lt;&gt;"",INDEX('Size (Model)'!E:E,3*(ROW()-2)+3),"")</f>
        <v>0</v>
      </c>
      <c r="F130">
        <f>IF($A130&lt;&gt;"",INDEX('Size (Model)'!F:F,3*(ROW()-2)+3),"")</f>
        <v>0</v>
      </c>
      <c r="G130">
        <f>IF($A130&lt;&gt;"",INDEX('Size (Model)'!G:G,3*(ROW()-2)+3),"")</f>
        <v>1.8592810009960162E-2</v>
      </c>
      <c r="H130">
        <f>IF($A130&lt;&gt;"",INDEX('Size (Model)'!H:H,3*(ROW()-2)+3),"")</f>
        <v>0</v>
      </c>
      <c r="I130">
        <f>IF($A130&lt;&gt;"",INDEX('Size (Model)'!I:I,3*(ROW()-2)+3),"")</f>
        <v>-8.6294741379310345E-3</v>
      </c>
      <c r="J130">
        <f>IF($A130&lt;&gt;"",INDEX('Size (Model)'!J:J,3*(ROW()-2)+3),"")</f>
        <v>0</v>
      </c>
      <c r="K130">
        <f>IF($A130&lt;&gt;"",INDEX('Size (Model)'!K:K,3*(ROW()-2)+3),"")</f>
        <v>0</v>
      </c>
      <c r="L130">
        <f>IF($A130&lt;&gt;"",INDEX('Size (Model)'!L:L,3*(ROW()-2)+3),"")</f>
        <v>0</v>
      </c>
      <c r="M130">
        <f>IF($A130&lt;&gt;"",INDEX('Size (Model)'!M:M,3*(ROW()-2)+3),"")</f>
        <v>1.4430505415162454E-2</v>
      </c>
      <c r="N130">
        <f>IF($A130&lt;&gt;"",INDEX('Size (Model)'!N:N,3*(ROW()-2)+3),"")</f>
        <v>0</v>
      </c>
      <c r="O130">
        <f>IF($A130&lt;&gt;"",INDEX('Size (Model)'!O:O,3*(ROW()-2)+3),"")</f>
        <v>0</v>
      </c>
      <c r="P130">
        <f>IF($A130&lt;&gt;"",INDEX('Size (Model)'!P:P,3*(ROW()-2)+3),"")</f>
        <v>9.0301153001464147E-3</v>
      </c>
      <c r="Q130">
        <f>IF($A130&lt;&gt;"",INDEX('Size (Model)'!Q:Q,3*(ROW()-2)+3),"")</f>
        <v>1.6430419580419582E-2</v>
      </c>
      <c r="R130">
        <f>IF($A130&lt;&gt;"",INDEX('Size (Model)'!R:R,3*(ROW()-2)+3),"")</f>
        <v>2.2359715670024226E-2</v>
      </c>
      <c r="S130">
        <f>IF($A130&lt;&gt;"",INDEX('Size (Model)'!S:S,3*(ROW()-2)+3),"")</f>
        <v>0</v>
      </c>
      <c r="T130">
        <f>IF($A130&lt;&gt;"",INDEX('Size (Model)'!T:T,3*(ROW()-2)+3),"")</f>
        <v>0</v>
      </c>
      <c r="U130">
        <f>IF($A130&lt;&gt;"",INDEX('Size (Model)'!U:U,3*(ROW()-2)+3),"")</f>
        <v>3.2018263859045985E-2</v>
      </c>
      <c r="V130">
        <f>IF($A130&lt;&gt;"",INDEX('Size (Model)'!V:V,3*(ROW()-2)+3),"")</f>
        <v>2.2442021403802463E-2</v>
      </c>
      <c r="W130">
        <f>IF($A130&lt;&gt;"",INDEX('Size (Model)'!W:W,3*(ROW()-2)+3),"")</f>
        <v>0</v>
      </c>
      <c r="X130">
        <f>IF($A130&lt;&gt;"",INDEX('Size (Model)'!X:X,3*(ROW()-2)+3),"")</f>
        <v>0</v>
      </c>
      <c r="Y130">
        <f>IF($A130&lt;&gt;"",INDEX('Size (Model)'!Y:Y,3*(ROW()-2)+3),"")</f>
        <v>0</v>
      </c>
      <c r="Z130">
        <f>IF($A130&lt;&gt;"",INDEX('Size (Model)'!Z:Z,3*(ROW()-2)+3),"")</f>
        <v>0</v>
      </c>
    </row>
    <row r="131" spans="1:26" x14ac:dyDescent="0.2">
      <c r="A131" s="13">
        <f>IF(INDEX('Size (Model)'!A:A,3*(ROW()-2)+2)&lt;&gt;"",INDEX('Size (Model)'!A:A,3*(ROW()-2)+2),"")</f>
        <v>45428</v>
      </c>
      <c r="B131">
        <f>IF($A131&lt;&gt;"",INDEX('Size (Model)'!B:B,3*(ROW()-2)+3),"")</f>
        <v>0</v>
      </c>
      <c r="C131">
        <f>IF($A131&lt;&gt;"",INDEX('Size (Model)'!C:C,3*(ROW()-2)+3),"")</f>
        <v>0</v>
      </c>
      <c r="D131">
        <f>IF($A131&lt;&gt;"",INDEX('Size (Model)'!D:D,3*(ROW()-2)+3),"")</f>
        <v>0.05</v>
      </c>
      <c r="E131">
        <f>IF($A131&lt;&gt;"",INDEX('Size (Model)'!E:E,3*(ROW()-2)+3),"")</f>
        <v>0</v>
      </c>
      <c r="F131">
        <f>IF($A131&lt;&gt;"",INDEX('Size (Model)'!F:F,3*(ROW()-2)+3),"")</f>
        <v>0</v>
      </c>
      <c r="G131">
        <f>IF($A131&lt;&gt;"",INDEX('Size (Model)'!G:G,3*(ROW()-2)+3),"")</f>
        <v>1.8592810009960162E-2</v>
      </c>
      <c r="H131">
        <f>IF($A131&lt;&gt;"",INDEX('Size (Model)'!H:H,3*(ROW()-2)+3),"")</f>
        <v>0</v>
      </c>
      <c r="I131">
        <f>IF($A131&lt;&gt;"",INDEX('Size (Model)'!I:I,3*(ROW()-2)+3),"")</f>
        <v>-8.6294741379310345E-3</v>
      </c>
      <c r="J131">
        <f>IF($A131&lt;&gt;"",INDEX('Size (Model)'!J:J,3*(ROW()-2)+3),"")</f>
        <v>0</v>
      </c>
      <c r="K131">
        <f>IF($A131&lt;&gt;"",INDEX('Size (Model)'!K:K,3*(ROW()-2)+3),"")</f>
        <v>0</v>
      </c>
      <c r="L131">
        <f>IF($A131&lt;&gt;"",INDEX('Size (Model)'!L:L,3*(ROW()-2)+3),"")</f>
        <v>1.1485500000000001E-2</v>
      </c>
      <c r="M131">
        <f>IF($A131&lt;&gt;"",INDEX('Size (Model)'!M:M,3*(ROW()-2)+3),"")</f>
        <v>0</v>
      </c>
      <c r="N131">
        <f>IF($A131&lt;&gt;"",INDEX('Size (Model)'!N:N,3*(ROW()-2)+3),"")</f>
        <v>0</v>
      </c>
      <c r="O131">
        <f>IF($A131&lt;&gt;"",INDEX('Size (Model)'!O:O,3*(ROW()-2)+3),"")</f>
        <v>0</v>
      </c>
      <c r="P131">
        <f>IF($A131&lt;&gt;"",INDEX('Size (Model)'!P:P,3*(ROW()-2)+3),"")</f>
        <v>9.0301153001464147E-3</v>
      </c>
      <c r="Q131">
        <f>IF($A131&lt;&gt;"",INDEX('Size (Model)'!Q:Q,3*(ROW()-2)+3),"")</f>
        <v>1.6430419580419582E-2</v>
      </c>
      <c r="R131">
        <f>IF($A131&lt;&gt;"",INDEX('Size (Model)'!R:R,3*(ROW()-2)+3),"")</f>
        <v>2.2359715670024226E-2</v>
      </c>
      <c r="S131">
        <f>IF($A131&lt;&gt;"",INDEX('Size (Model)'!S:S,3*(ROW()-2)+3),"")</f>
        <v>0</v>
      </c>
      <c r="T131">
        <f>IF($A131&lt;&gt;"",INDEX('Size (Model)'!T:T,3*(ROW()-2)+3),"")</f>
        <v>0</v>
      </c>
      <c r="U131">
        <f>IF($A131&lt;&gt;"",INDEX('Size (Model)'!U:U,3*(ROW()-2)+3),"")</f>
        <v>3.2018263859045985E-2</v>
      </c>
      <c r="V131">
        <f>IF($A131&lt;&gt;"",INDEX('Size (Model)'!V:V,3*(ROW()-2)+3),"")</f>
        <v>2.2442021403802463E-2</v>
      </c>
      <c r="W131">
        <f>IF($A131&lt;&gt;"",INDEX('Size (Model)'!W:W,3*(ROW()-2)+3),"")</f>
        <v>0</v>
      </c>
      <c r="X131">
        <f>IF($A131&lt;&gt;"",INDEX('Size (Model)'!X:X,3*(ROW()-2)+3),"")</f>
        <v>0</v>
      </c>
      <c r="Y131">
        <f>IF($A131&lt;&gt;"",INDEX('Size (Model)'!Y:Y,3*(ROW()-2)+3),"")</f>
        <v>0</v>
      </c>
      <c r="Z131">
        <f>IF($A131&lt;&gt;"",INDEX('Size (Model)'!Z:Z,3*(ROW()-2)+3),"")</f>
        <v>0</v>
      </c>
    </row>
    <row r="132" spans="1:26" x14ac:dyDescent="0.2">
      <c r="A132" s="13">
        <f>IF(INDEX('Size (Model)'!A:A,3*(ROW()-2)+2)&lt;&gt;"",INDEX('Size (Model)'!A:A,3*(ROW()-2)+2),"")</f>
        <v>45429</v>
      </c>
      <c r="B132">
        <f>IF($A132&lt;&gt;"",INDEX('Size (Model)'!B:B,3*(ROW()-2)+3),"")</f>
        <v>0</v>
      </c>
      <c r="C132">
        <f>IF($A132&lt;&gt;"",INDEX('Size (Model)'!C:C,3*(ROW()-2)+3),"")</f>
        <v>0</v>
      </c>
      <c r="D132">
        <f>IF($A132&lt;&gt;"",INDEX('Size (Model)'!D:D,3*(ROW()-2)+3),"")</f>
        <v>0.05</v>
      </c>
      <c r="E132">
        <f>IF($A132&lt;&gt;"",INDEX('Size (Model)'!E:E,3*(ROW()-2)+3),"")</f>
        <v>0</v>
      </c>
      <c r="F132">
        <f>IF($A132&lt;&gt;"",INDEX('Size (Model)'!F:F,3*(ROW()-2)+3),"")</f>
        <v>0</v>
      </c>
      <c r="G132">
        <f>IF($A132&lt;&gt;"",INDEX('Size (Model)'!G:G,3*(ROW()-2)+3),"")</f>
        <v>1.8592810009960162E-2</v>
      </c>
      <c r="H132">
        <f>IF($A132&lt;&gt;"",INDEX('Size (Model)'!H:H,3*(ROW()-2)+3),"")</f>
        <v>0</v>
      </c>
      <c r="I132">
        <f>IF($A132&lt;&gt;"",INDEX('Size (Model)'!I:I,3*(ROW()-2)+3),"")</f>
        <v>-8.6294741379310345E-3</v>
      </c>
      <c r="J132">
        <f>IF($A132&lt;&gt;"",INDEX('Size (Model)'!J:J,3*(ROW()-2)+3),"")</f>
        <v>0</v>
      </c>
      <c r="K132">
        <f>IF($A132&lt;&gt;"",INDEX('Size (Model)'!K:K,3*(ROW()-2)+3),"")</f>
        <v>0</v>
      </c>
      <c r="L132">
        <f>IF($A132&lt;&gt;"",INDEX('Size (Model)'!L:L,3*(ROW()-2)+3),"")</f>
        <v>1.1485500000000001E-2</v>
      </c>
      <c r="M132">
        <f>IF($A132&lt;&gt;"",INDEX('Size (Model)'!M:M,3*(ROW()-2)+3),"")</f>
        <v>0</v>
      </c>
      <c r="N132">
        <f>IF($A132&lt;&gt;"",INDEX('Size (Model)'!N:N,3*(ROW()-2)+3),"")</f>
        <v>0</v>
      </c>
      <c r="O132">
        <f>IF($A132&lt;&gt;"",INDEX('Size (Model)'!O:O,3*(ROW()-2)+3),"")</f>
        <v>0</v>
      </c>
      <c r="P132">
        <f>IF($A132&lt;&gt;"",INDEX('Size (Model)'!P:P,3*(ROW()-2)+3),"")</f>
        <v>9.0301153001464147E-3</v>
      </c>
      <c r="Q132">
        <f>IF($A132&lt;&gt;"",INDEX('Size (Model)'!Q:Q,3*(ROW()-2)+3),"")</f>
        <v>1.6430419580419582E-2</v>
      </c>
      <c r="R132">
        <f>IF($A132&lt;&gt;"",INDEX('Size (Model)'!R:R,3*(ROW()-2)+3),"")</f>
        <v>2.2359715670024226E-2</v>
      </c>
      <c r="S132">
        <f>IF($A132&lt;&gt;"",INDEX('Size (Model)'!S:S,3*(ROW()-2)+3),"")</f>
        <v>0</v>
      </c>
      <c r="T132">
        <f>IF($A132&lt;&gt;"",INDEX('Size (Model)'!T:T,3*(ROW()-2)+3),"")</f>
        <v>-3.1780124020887736E-2</v>
      </c>
      <c r="U132">
        <f>IF($A132&lt;&gt;"",INDEX('Size (Model)'!U:U,3*(ROW()-2)+3),"")</f>
        <v>3.2018263859045985E-2</v>
      </c>
      <c r="V132">
        <f>IF($A132&lt;&gt;"",INDEX('Size (Model)'!V:V,3*(ROW()-2)+3),"")</f>
        <v>2.2442021403802463E-2</v>
      </c>
      <c r="W132">
        <f>IF($A132&lt;&gt;"",INDEX('Size (Model)'!W:W,3*(ROW()-2)+3),"")</f>
        <v>0</v>
      </c>
      <c r="X132">
        <f>IF($A132&lt;&gt;"",INDEX('Size (Model)'!X:X,3*(ROW()-2)+3),"")</f>
        <v>0</v>
      </c>
      <c r="Y132">
        <f>IF($A132&lt;&gt;"",INDEX('Size (Model)'!Y:Y,3*(ROW()-2)+3),"")</f>
        <v>0</v>
      </c>
      <c r="Z132">
        <f>IF($A132&lt;&gt;"",INDEX('Size (Model)'!Z:Z,3*(ROW()-2)+3),"")</f>
        <v>0</v>
      </c>
    </row>
    <row r="133" spans="1:26" x14ac:dyDescent="0.2">
      <c r="A133" s="13">
        <f>IF(INDEX('Size (Model)'!A:A,3*(ROW()-2)+2)&lt;&gt;"",INDEX('Size (Model)'!A:A,3*(ROW()-2)+2),"")</f>
        <v>45433</v>
      </c>
      <c r="B133">
        <f>IF($A133&lt;&gt;"",INDEX('Size (Model)'!B:B,3*(ROW()-2)+3),"")</f>
        <v>0</v>
      </c>
      <c r="C133">
        <f>IF($A133&lt;&gt;"",INDEX('Size (Model)'!C:C,3*(ROW()-2)+3),"")</f>
        <v>0</v>
      </c>
      <c r="D133">
        <f>IF($A133&lt;&gt;"",INDEX('Size (Model)'!D:D,3*(ROW()-2)+3),"")</f>
        <v>0.05</v>
      </c>
      <c r="E133">
        <f>IF($A133&lt;&gt;"",INDEX('Size (Model)'!E:E,3*(ROW()-2)+3),"")</f>
        <v>0</v>
      </c>
      <c r="F133">
        <f>IF($A133&lt;&gt;"",INDEX('Size (Model)'!F:F,3*(ROW()-2)+3),"")</f>
        <v>0</v>
      </c>
      <c r="G133">
        <f>IF($A133&lt;&gt;"",INDEX('Size (Model)'!G:G,3*(ROW()-2)+3),"")</f>
        <v>1.8592810009960162E-2</v>
      </c>
      <c r="H133">
        <f>IF($A133&lt;&gt;"",INDEX('Size (Model)'!H:H,3*(ROW()-2)+3),"")</f>
        <v>0</v>
      </c>
      <c r="I133">
        <f>IF($A133&lt;&gt;"",INDEX('Size (Model)'!I:I,3*(ROW()-2)+3),"")</f>
        <v>0</v>
      </c>
      <c r="J133">
        <f>IF($A133&lt;&gt;"",INDEX('Size (Model)'!J:J,3*(ROW()-2)+3),"")</f>
        <v>1.0400735294117645E-2</v>
      </c>
      <c r="K133">
        <f>IF($A133&lt;&gt;"",INDEX('Size (Model)'!K:K,3*(ROW()-2)+3),"")</f>
        <v>0</v>
      </c>
      <c r="L133">
        <f>IF($A133&lt;&gt;"",INDEX('Size (Model)'!L:L,3*(ROW()-2)+3),"")</f>
        <v>1.1485500000000001E-2</v>
      </c>
      <c r="M133">
        <f>IF($A133&lt;&gt;"",INDEX('Size (Model)'!M:M,3*(ROW()-2)+3),"")</f>
        <v>0</v>
      </c>
      <c r="N133">
        <f>IF($A133&lt;&gt;"",INDEX('Size (Model)'!N:N,3*(ROW()-2)+3),"")</f>
        <v>0</v>
      </c>
      <c r="O133">
        <f>IF($A133&lt;&gt;"",INDEX('Size (Model)'!O:O,3*(ROW()-2)+3),"")</f>
        <v>0</v>
      </c>
      <c r="P133">
        <f>IF($A133&lt;&gt;"",INDEX('Size (Model)'!P:P,3*(ROW()-2)+3),"")</f>
        <v>0</v>
      </c>
      <c r="Q133">
        <f>IF($A133&lt;&gt;"",INDEX('Size (Model)'!Q:Q,3*(ROW()-2)+3),"")</f>
        <v>1.6430419580419582E-2</v>
      </c>
      <c r="R133">
        <f>IF($A133&lt;&gt;"",INDEX('Size (Model)'!R:R,3*(ROW()-2)+3),"")</f>
        <v>2.2359715670024226E-2</v>
      </c>
      <c r="S133">
        <f>IF($A133&lt;&gt;"",INDEX('Size (Model)'!S:S,3*(ROW()-2)+3),"")</f>
        <v>0</v>
      </c>
      <c r="T133">
        <f>IF($A133&lt;&gt;"",INDEX('Size (Model)'!T:T,3*(ROW()-2)+3),"")</f>
        <v>-3.1780124020887736E-2</v>
      </c>
      <c r="U133">
        <f>IF($A133&lt;&gt;"",INDEX('Size (Model)'!U:U,3*(ROW()-2)+3),"")</f>
        <v>3.2018263859045985E-2</v>
      </c>
      <c r="V133">
        <f>IF($A133&lt;&gt;"",INDEX('Size (Model)'!V:V,3*(ROW()-2)+3),"")</f>
        <v>2.2442021403802463E-2</v>
      </c>
      <c r="W133">
        <f>IF($A133&lt;&gt;"",INDEX('Size (Model)'!W:W,3*(ROW()-2)+3),"")</f>
        <v>0</v>
      </c>
      <c r="X133">
        <f>IF($A133&lt;&gt;"",INDEX('Size (Model)'!X:X,3*(ROW()-2)+3),"")</f>
        <v>0</v>
      </c>
      <c r="Y133">
        <f>IF($A133&lt;&gt;"",INDEX('Size (Model)'!Y:Y,3*(ROW()-2)+3),"")</f>
        <v>0</v>
      </c>
      <c r="Z133">
        <f>IF($A133&lt;&gt;"",INDEX('Size (Model)'!Z:Z,3*(ROW()-2)+3),"")</f>
        <v>0</v>
      </c>
    </row>
    <row r="134" spans="1:26" x14ac:dyDescent="0.2">
      <c r="A134" s="13">
        <f>IF(INDEX('Size (Model)'!A:A,3*(ROW()-2)+2)&lt;&gt;"",INDEX('Size (Model)'!A:A,3*(ROW()-2)+2),"")</f>
        <v>45434</v>
      </c>
      <c r="B134">
        <f>IF($A134&lt;&gt;"",INDEX('Size (Model)'!B:B,3*(ROW()-2)+3),"")</f>
        <v>0</v>
      </c>
      <c r="C134">
        <f>IF($A134&lt;&gt;"",INDEX('Size (Model)'!C:C,3*(ROW()-2)+3),"")</f>
        <v>0</v>
      </c>
      <c r="D134">
        <f>IF($A134&lt;&gt;"",INDEX('Size (Model)'!D:D,3*(ROW()-2)+3),"")</f>
        <v>0</v>
      </c>
      <c r="E134">
        <f>IF($A134&lt;&gt;"",INDEX('Size (Model)'!E:E,3*(ROW()-2)+3),"")</f>
        <v>0</v>
      </c>
      <c r="F134">
        <f>IF($A134&lt;&gt;"",INDEX('Size (Model)'!F:F,3*(ROW()-2)+3),"")</f>
        <v>0</v>
      </c>
      <c r="G134">
        <f>IF($A134&lt;&gt;"",INDEX('Size (Model)'!G:G,3*(ROW()-2)+3),"")</f>
        <v>1.8592810009960162E-2</v>
      </c>
      <c r="H134">
        <f>IF($A134&lt;&gt;"",INDEX('Size (Model)'!H:H,3*(ROW()-2)+3),"")</f>
        <v>0</v>
      </c>
      <c r="I134">
        <f>IF($A134&lt;&gt;"",INDEX('Size (Model)'!I:I,3*(ROW()-2)+3),"")</f>
        <v>0</v>
      </c>
      <c r="J134">
        <f>IF($A134&lt;&gt;"",INDEX('Size (Model)'!J:J,3*(ROW()-2)+3),"")</f>
        <v>1.0400735294117645E-2</v>
      </c>
      <c r="K134">
        <f>IF($A134&lt;&gt;"",INDEX('Size (Model)'!K:K,3*(ROW()-2)+3),"")</f>
        <v>0</v>
      </c>
      <c r="L134">
        <f>IF($A134&lt;&gt;"",INDEX('Size (Model)'!L:L,3*(ROW()-2)+3),"")</f>
        <v>2.2724791666666661E-2</v>
      </c>
      <c r="M134">
        <f>IF($A134&lt;&gt;"",INDEX('Size (Model)'!M:M,3*(ROW()-2)+3),"")</f>
        <v>0</v>
      </c>
      <c r="N134">
        <f>IF($A134&lt;&gt;"",INDEX('Size (Model)'!N:N,3*(ROW()-2)+3),"")</f>
        <v>0</v>
      </c>
      <c r="O134">
        <f>IF($A134&lt;&gt;"",INDEX('Size (Model)'!O:O,3*(ROW()-2)+3),"")</f>
        <v>0</v>
      </c>
      <c r="P134">
        <f>IF($A134&lt;&gt;"",INDEX('Size (Model)'!P:P,3*(ROW()-2)+3),"")</f>
        <v>9.0280577524370041E-3</v>
      </c>
      <c r="Q134">
        <f>IF($A134&lt;&gt;"",INDEX('Size (Model)'!Q:Q,3*(ROW()-2)+3),"")</f>
        <v>2.4542774999999992E-2</v>
      </c>
      <c r="R134">
        <f>IF($A134&lt;&gt;"",INDEX('Size (Model)'!R:R,3*(ROW()-2)+3),"")</f>
        <v>2.2359715670024226E-2</v>
      </c>
      <c r="S134">
        <f>IF($A134&lt;&gt;"",INDEX('Size (Model)'!S:S,3*(ROW()-2)+3),"")</f>
        <v>0</v>
      </c>
      <c r="T134">
        <f>IF($A134&lt;&gt;"",INDEX('Size (Model)'!T:T,3*(ROW()-2)+3),"")</f>
        <v>-3.1780124020887736E-2</v>
      </c>
      <c r="U134">
        <f>IF($A134&lt;&gt;"",INDEX('Size (Model)'!U:U,3*(ROW()-2)+3),"")</f>
        <v>4.3057499999999992E-2</v>
      </c>
      <c r="V134">
        <f>IF($A134&lt;&gt;"",INDEX('Size (Model)'!V:V,3*(ROW()-2)+3),"")</f>
        <v>3.0598148609899005E-2</v>
      </c>
      <c r="W134">
        <f>IF($A134&lt;&gt;"",INDEX('Size (Model)'!W:W,3*(ROW()-2)+3),"")</f>
        <v>0</v>
      </c>
      <c r="X134">
        <f>IF($A134&lt;&gt;"",INDEX('Size (Model)'!X:X,3*(ROW()-2)+3),"")</f>
        <v>0</v>
      </c>
      <c r="Y134">
        <f>IF($A134&lt;&gt;"",INDEX('Size (Model)'!Y:Y,3*(ROW()-2)+3),"")</f>
        <v>0</v>
      </c>
      <c r="Z134">
        <f>IF($A134&lt;&gt;"",INDEX('Size (Model)'!Z:Z,3*(ROW()-2)+3),"")</f>
        <v>0</v>
      </c>
    </row>
    <row r="135" spans="1:26" x14ac:dyDescent="0.2">
      <c r="A135" s="13">
        <f>IF(INDEX('Size (Model)'!A:A,3*(ROW()-2)+2)&lt;&gt;"",INDEX('Size (Model)'!A:A,3*(ROW()-2)+2),"")</f>
        <v>45435</v>
      </c>
      <c r="B135">
        <f>IF($A135&lt;&gt;"",INDEX('Size (Model)'!B:B,3*(ROW()-2)+3),"")</f>
        <v>0</v>
      </c>
      <c r="C135">
        <f>IF($A135&lt;&gt;"",INDEX('Size (Model)'!C:C,3*(ROW()-2)+3),"")</f>
        <v>0</v>
      </c>
      <c r="D135">
        <f>IF($A135&lt;&gt;"",INDEX('Size (Model)'!D:D,3*(ROW()-2)+3),"")</f>
        <v>-2.1551158173395101E-2</v>
      </c>
      <c r="E135">
        <f>IF($A135&lt;&gt;"",INDEX('Size (Model)'!E:E,3*(ROW()-2)+3),"")</f>
        <v>7.0714006514657991E-3</v>
      </c>
      <c r="F135">
        <f>IF($A135&lt;&gt;"",INDEX('Size (Model)'!F:F,3*(ROW()-2)+3),"")</f>
        <v>0</v>
      </c>
      <c r="G135">
        <f>IF($A135&lt;&gt;"",INDEX('Size (Model)'!G:G,3*(ROW()-2)+3),"")</f>
        <v>1.8592810009960162E-2</v>
      </c>
      <c r="H135">
        <f>IF($A135&lt;&gt;"",INDEX('Size (Model)'!H:H,3*(ROW()-2)+3),"")</f>
        <v>0</v>
      </c>
      <c r="I135">
        <f>IF($A135&lt;&gt;"",INDEX('Size (Model)'!I:I,3*(ROW()-2)+3),"")</f>
        <v>0</v>
      </c>
      <c r="J135">
        <f>IF($A135&lt;&gt;"",INDEX('Size (Model)'!J:J,3*(ROW()-2)+3),"")</f>
        <v>0</v>
      </c>
      <c r="K135">
        <f>IF($A135&lt;&gt;"",INDEX('Size (Model)'!K:K,3*(ROW()-2)+3),"")</f>
        <v>0</v>
      </c>
      <c r="L135">
        <f>IF($A135&lt;&gt;"",INDEX('Size (Model)'!L:L,3*(ROW()-2)+3),"")</f>
        <v>1.5075833333333333E-2</v>
      </c>
      <c r="M135">
        <f>IF($A135&lt;&gt;"",INDEX('Size (Model)'!M:M,3*(ROW()-2)+3),"")</f>
        <v>0</v>
      </c>
      <c r="N135">
        <f>IF($A135&lt;&gt;"",INDEX('Size (Model)'!N:N,3*(ROW()-2)+3),"")</f>
        <v>0</v>
      </c>
      <c r="O135">
        <f>IF($A135&lt;&gt;"",INDEX('Size (Model)'!O:O,3*(ROW()-2)+3),"")</f>
        <v>0</v>
      </c>
      <c r="P135">
        <f>IF($A135&lt;&gt;"",INDEX('Size (Model)'!P:P,3*(ROW()-2)+3),"")</f>
        <v>2.3764860426929393E-2</v>
      </c>
      <c r="Q135">
        <f>IF($A135&lt;&gt;"",INDEX('Size (Model)'!Q:Q,3*(ROW()-2)+3),"")</f>
        <v>2.1508454425363276E-2</v>
      </c>
      <c r="R135">
        <f>IF($A135&lt;&gt;"",INDEX('Size (Model)'!R:R,3*(ROW()-2)+3),"")</f>
        <v>2.2359715670024226E-2</v>
      </c>
      <c r="S135">
        <f>IF($A135&lt;&gt;"",INDEX('Size (Model)'!S:S,3*(ROW()-2)+3),"")</f>
        <v>0</v>
      </c>
      <c r="T135">
        <f>IF($A135&lt;&gt;"",INDEX('Size (Model)'!T:T,3*(ROW()-2)+3),"")</f>
        <v>-3.1780124020887736E-2</v>
      </c>
      <c r="U135">
        <f>IF($A135&lt;&gt;"",INDEX('Size (Model)'!U:U,3*(ROW()-2)+3),"")</f>
        <v>4.2997975352112673E-2</v>
      </c>
      <c r="V135">
        <f>IF($A135&lt;&gt;"",INDEX('Size (Model)'!V:V,3*(ROW()-2)+3),"")</f>
        <v>3.0598148609899005E-2</v>
      </c>
      <c r="W135">
        <f>IF($A135&lt;&gt;"",INDEX('Size (Model)'!W:W,3*(ROW()-2)+3),"")</f>
        <v>0</v>
      </c>
      <c r="X135">
        <f>IF($A135&lt;&gt;"",INDEX('Size (Model)'!X:X,3*(ROW()-2)+3),"")</f>
        <v>0</v>
      </c>
      <c r="Y135">
        <f>IF($A135&lt;&gt;"",INDEX('Size (Model)'!Y:Y,3*(ROW()-2)+3),"")</f>
        <v>0</v>
      </c>
      <c r="Z135">
        <f>IF($A135&lt;&gt;"",INDEX('Size (Model)'!Z:Z,3*(ROW()-2)+3),"")</f>
        <v>0</v>
      </c>
    </row>
    <row r="136" spans="1:26" x14ac:dyDescent="0.2">
      <c r="A136" s="13">
        <f>IF(INDEX('Size (Model)'!A:A,3*(ROW()-2)+2)&lt;&gt;"",INDEX('Size (Model)'!A:A,3*(ROW()-2)+2),"")</f>
        <v>45436</v>
      </c>
      <c r="B136">
        <f>IF($A136&lt;&gt;"",INDEX('Size (Model)'!B:B,3*(ROW()-2)+3),"")</f>
        <v>0</v>
      </c>
      <c r="C136">
        <f>IF($A136&lt;&gt;"",INDEX('Size (Model)'!C:C,3*(ROW()-2)+3),"")</f>
        <v>0</v>
      </c>
      <c r="D136">
        <f>IF($A136&lt;&gt;"",INDEX('Size (Model)'!D:D,3*(ROW()-2)+3),"")</f>
        <v>-2.1551158173395101E-2</v>
      </c>
      <c r="E136">
        <f>IF($A136&lt;&gt;"",INDEX('Size (Model)'!E:E,3*(ROW()-2)+3),"")</f>
        <v>7.0714006514657991E-3</v>
      </c>
      <c r="F136">
        <f>IF($A136&lt;&gt;"",INDEX('Size (Model)'!F:F,3*(ROW()-2)+3),"")</f>
        <v>0</v>
      </c>
      <c r="G136">
        <f>IF($A136&lt;&gt;"",INDEX('Size (Model)'!G:G,3*(ROW()-2)+3),"")</f>
        <v>1.8592810009960162E-2</v>
      </c>
      <c r="H136">
        <f>IF($A136&lt;&gt;"",INDEX('Size (Model)'!H:H,3*(ROW()-2)+3),"")</f>
        <v>0</v>
      </c>
      <c r="I136">
        <f>IF($A136&lt;&gt;"",INDEX('Size (Model)'!I:I,3*(ROW()-2)+3),"")</f>
        <v>0</v>
      </c>
      <c r="J136">
        <f>IF($A136&lt;&gt;"",INDEX('Size (Model)'!J:J,3*(ROW()-2)+3),"")</f>
        <v>0</v>
      </c>
      <c r="K136">
        <f>IF($A136&lt;&gt;"",INDEX('Size (Model)'!K:K,3*(ROW()-2)+3),"")</f>
        <v>0</v>
      </c>
      <c r="L136">
        <f>IF($A136&lt;&gt;"",INDEX('Size (Model)'!L:L,3*(ROW()-2)+3),"")</f>
        <v>1.5075833333333333E-2</v>
      </c>
      <c r="M136">
        <f>IF($A136&lt;&gt;"",INDEX('Size (Model)'!M:M,3*(ROW()-2)+3),"")</f>
        <v>0</v>
      </c>
      <c r="N136">
        <f>IF($A136&lt;&gt;"",INDEX('Size (Model)'!N:N,3*(ROW()-2)+3),"")</f>
        <v>0</v>
      </c>
      <c r="O136">
        <f>IF($A136&lt;&gt;"",INDEX('Size (Model)'!O:O,3*(ROW()-2)+3),"")</f>
        <v>0</v>
      </c>
      <c r="P136">
        <f>IF($A136&lt;&gt;"",INDEX('Size (Model)'!P:P,3*(ROW()-2)+3),"")</f>
        <v>2.3764860426929393E-2</v>
      </c>
      <c r="Q136">
        <f>IF($A136&lt;&gt;"",INDEX('Size (Model)'!Q:Q,3*(ROW()-2)+3),"")</f>
        <v>2.1508454425363276E-2</v>
      </c>
      <c r="R136">
        <f>IF($A136&lt;&gt;"",INDEX('Size (Model)'!R:R,3*(ROW()-2)+3),"")</f>
        <v>2.2359715670024226E-2</v>
      </c>
      <c r="S136">
        <f>IF($A136&lt;&gt;"",INDEX('Size (Model)'!S:S,3*(ROW()-2)+3),"")</f>
        <v>0</v>
      </c>
      <c r="T136">
        <f>IF($A136&lt;&gt;"",INDEX('Size (Model)'!T:T,3*(ROW()-2)+3),"")</f>
        <v>-3.1780124020887736E-2</v>
      </c>
      <c r="U136">
        <f>IF($A136&lt;&gt;"",INDEX('Size (Model)'!U:U,3*(ROW()-2)+3),"")</f>
        <v>4.2997975352112673E-2</v>
      </c>
      <c r="V136">
        <f>IF($A136&lt;&gt;"",INDEX('Size (Model)'!V:V,3*(ROW()-2)+3),"")</f>
        <v>2.5434765625000005E-2</v>
      </c>
      <c r="W136">
        <f>IF($A136&lt;&gt;"",INDEX('Size (Model)'!W:W,3*(ROW()-2)+3),"")</f>
        <v>0</v>
      </c>
      <c r="X136">
        <f>IF($A136&lt;&gt;"",INDEX('Size (Model)'!X:X,3*(ROW()-2)+3),"")</f>
        <v>0</v>
      </c>
      <c r="Y136">
        <f>IF($A136&lt;&gt;"",INDEX('Size (Model)'!Y:Y,3*(ROW()-2)+3),"")</f>
        <v>0</v>
      </c>
      <c r="Z136">
        <f>IF($A136&lt;&gt;"",INDEX('Size (Model)'!Z:Z,3*(ROW()-2)+3),"")</f>
        <v>0</v>
      </c>
    </row>
    <row r="137" spans="1:26" x14ac:dyDescent="0.2">
      <c r="A137" s="13">
        <f>IF(INDEX('Size (Model)'!A:A,3*(ROW()-2)+2)&lt;&gt;"",INDEX('Size (Model)'!A:A,3*(ROW()-2)+2),"")</f>
        <v>45440</v>
      </c>
      <c r="B137">
        <f>IF($A137&lt;&gt;"",INDEX('Size (Model)'!B:B,3*(ROW()-2)+3),"")</f>
        <v>0</v>
      </c>
      <c r="C137">
        <f>IF($A137&lt;&gt;"",INDEX('Size (Model)'!C:C,3*(ROW()-2)+3),"")</f>
        <v>0</v>
      </c>
      <c r="D137">
        <f>IF($A137&lt;&gt;"",INDEX('Size (Model)'!D:D,3*(ROW()-2)+3),"")</f>
        <v>-2.1551158173395101E-2</v>
      </c>
      <c r="E137">
        <f>IF($A137&lt;&gt;"",INDEX('Size (Model)'!E:E,3*(ROW()-2)+3),"")</f>
        <v>7.0714006514657991E-3</v>
      </c>
      <c r="F137">
        <f>IF($A137&lt;&gt;"",INDEX('Size (Model)'!F:F,3*(ROW()-2)+3),"")</f>
        <v>0</v>
      </c>
      <c r="G137">
        <f>IF($A137&lt;&gt;"",INDEX('Size (Model)'!G:G,3*(ROW()-2)+3),"")</f>
        <v>1.8592810009960162E-2</v>
      </c>
      <c r="H137">
        <f>IF($A137&lt;&gt;"",INDEX('Size (Model)'!H:H,3*(ROW()-2)+3),"")</f>
        <v>0</v>
      </c>
      <c r="I137">
        <f>IF($A137&lt;&gt;"",INDEX('Size (Model)'!I:I,3*(ROW()-2)+3),"")</f>
        <v>0</v>
      </c>
      <c r="J137">
        <f>IF($A137&lt;&gt;"",INDEX('Size (Model)'!J:J,3*(ROW()-2)+3),"")</f>
        <v>0</v>
      </c>
      <c r="K137">
        <f>IF($A137&lt;&gt;"",INDEX('Size (Model)'!K:K,3*(ROW()-2)+3),"")</f>
        <v>0</v>
      </c>
      <c r="L137">
        <f>IF($A137&lt;&gt;"",INDEX('Size (Model)'!L:L,3*(ROW()-2)+3),"")</f>
        <v>1.5075833333333333E-2</v>
      </c>
      <c r="M137">
        <f>IF($A137&lt;&gt;"",INDEX('Size (Model)'!M:M,3*(ROW()-2)+3),"")</f>
        <v>0</v>
      </c>
      <c r="N137">
        <f>IF($A137&lt;&gt;"",INDEX('Size (Model)'!N:N,3*(ROW()-2)+3),"")</f>
        <v>0</v>
      </c>
      <c r="O137">
        <f>IF($A137&lt;&gt;"",INDEX('Size (Model)'!O:O,3*(ROW()-2)+3),"")</f>
        <v>0</v>
      </c>
      <c r="P137">
        <f>IF($A137&lt;&gt;"",INDEX('Size (Model)'!P:P,3*(ROW()-2)+3),"")</f>
        <v>2.1611347358997317E-2</v>
      </c>
      <c r="Q137">
        <f>IF($A137&lt;&gt;"",INDEX('Size (Model)'!Q:Q,3*(ROW()-2)+3),"")</f>
        <v>2.1508454425363276E-2</v>
      </c>
      <c r="R137">
        <f>IF($A137&lt;&gt;"",INDEX('Size (Model)'!R:R,3*(ROW()-2)+3),"")</f>
        <v>2.2359715670024226E-2</v>
      </c>
      <c r="S137">
        <f>IF($A137&lt;&gt;"",INDEX('Size (Model)'!S:S,3*(ROW()-2)+3),"")</f>
        <v>0</v>
      </c>
      <c r="T137">
        <f>IF($A137&lt;&gt;"",INDEX('Size (Model)'!T:T,3*(ROW()-2)+3),"")</f>
        <v>-3.1780124020887736E-2</v>
      </c>
      <c r="U137">
        <f>IF($A137&lt;&gt;"",INDEX('Size (Model)'!U:U,3*(ROW()-2)+3),"")</f>
        <v>4.2997975352112673E-2</v>
      </c>
      <c r="V137">
        <f>IF($A137&lt;&gt;"",INDEX('Size (Model)'!V:V,3*(ROW()-2)+3),"")</f>
        <v>2.5434765625000005E-2</v>
      </c>
      <c r="W137">
        <f>IF($A137&lt;&gt;"",INDEX('Size (Model)'!W:W,3*(ROW()-2)+3),"")</f>
        <v>0</v>
      </c>
      <c r="X137">
        <f>IF($A137&lt;&gt;"",INDEX('Size (Model)'!X:X,3*(ROW()-2)+3),"")</f>
        <v>0</v>
      </c>
      <c r="Y137">
        <f>IF($A137&lt;&gt;"",INDEX('Size (Model)'!Y:Y,3*(ROW()-2)+3),"")</f>
        <v>0</v>
      </c>
      <c r="Z137">
        <f>IF($A137&lt;&gt;"",INDEX('Size (Model)'!Z:Z,3*(ROW()-2)+3),"")</f>
        <v>0</v>
      </c>
    </row>
    <row r="138" spans="1:26" x14ac:dyDescent="0.2">
      <c r="A138" s="13">
        <f>IF(INDEX('Size (Model)'!A:A,3*(ROW()-2)+2)&lt;&gt;"",INDEX('Size (Model)'!A:A,3*(ROW()-2)+2),"")</f>
        <v>45441</v>
      </c>
      <c r="B138">
        <f>IF($A138&lt;&gt;"",INDEX('Size (Model)'!B:B,3*(ROW()-2)+3),"")</f>
        <v>0</v>
      </c>
      <c r="C138">
        <f>IF($A138&lt;&gt;"",INDEX('Size (Model)'!C:C,3*(ROW()-2)+3),"")</f>
        <v>0</v>
      </c>
      <c r="D138">
        <f>IF($A138&lt;&gt;"",INDEX('Size (Model)'!D:D,3*(ROW()-2)+3),"")</f>
        <v>-2.1551158173395101E-2</v>
      </c>
      <c r="E138">
        <f>IF($A138&lt;&gt;"",INDEX('Size (Model)'!E:E,3*(ROW()-2)+3),"")</f>
        <v>7.0714006514657991E-3</v>
      </c>
      <c r="F138">
        <f>IF($A138&lt;&gt;"",INDEX('Size (Model)'!F:F,3*(ROW()-2)+3),"")</f>
        <v>0</v>
      </c>
      <c r="G138">
        <f>IF($A138&lt;&gt;"",INDEX('Size (Model)'!G:G,3*(ROW()-2)+3),"")</f>
        <v>1.8592810009960162E-2</v>
      </c>
      <c r="H138">
        <f>IF($A138&lt;&gt;"",INDEX('Size (Model)'!H:H,3*(ROW()-2)+3),"")</f>
        <v>0</v>
      </c>
      <c r="I138">
        <f>IF($A138&lt;&gt;"",INDEX('Size (Model)'!I:I,3*(ROW()-2)+3),"")</f>
        <v>0.05</v>
      </c>
      <c r="J138">
        <f>IF($A138&lt;&gt;"",INDEX('Size (Model)'!J:J,3*(ROW()-2)+3),"")</f>
        <v>2.1825054611650477E-2</v>
      </c>
      <c r="K138">
        <f>IF($A138&lt;&gt;"",INDEX('Size (Model)'!K:K,3*(ROW()-2)+3),"")</f>
        <v>0</v>
      </c>
      <c r="L138">
        <f>IF($A138&lt;&gt;"",INDEX('Size (Model)'!L:L,3*(ROW()-2)+3),"")</f>
        <v>1.5075833333333333E-2</v>
      </c>
      <c r="M138">
        <f>IF($A138&lt;&gt;"",INDEX('Size (Model)'!M:M,3*(ROW()-2)+3),"")</f>
        <v>0</v>
      </c>
      <c r="N138">
        <f>IF($A138&lt;&gt;"",INDEX('Size (Model)'!N:N,3*(ROW()-2)+3),"")</f>
        <v>0</v>
      </c>
      <c r="O138">
        <f>IF($A138&lt;&gt;"",INDEX('Size (Model)'!O:O,3*(ROW()-2)+3),"")</f>
        <v>0</v>
      </c>
      <c r="P138">
        <f>IF($A138&lt;&gt;"",INDEX('Size (Model)'!P:P,3*(ROW()-2)+3),"")</f>
        <v>0</v>
      </c>
      <c r="Q138">
        <f>IF($A138&lt;&gt;"",INDEX('Size (Model)'!Q:Q,3*(ROW()-2)+3),"")</f>
        <v>-0.05</v>
      </c>
      <c r="R138">
        <f>IF($A138&lt;&gt;"",INDEX('Size (Model)'!R:R,3*(ROW()-2)+3),"")</f>
        <v>2.2359715670024226E-2</v>
      </c>
      <c r="S138">
        <f>IF($A138&lt;&gt;"",INDEX('Size (Model)'!S:S,3*(ROW()-2)+3),"")</f>
        <v>0</v>
      </c>
      <c r="T138">
        <f>IF($A138&lt;&gt;"",INDEX('Size (Model)'!T:T,3*(ROW()-2)+3),"")</f>
        <v>-3.1780124020887736E-2</v>
      </c>
      <c r="U138">
        <f>IF($A138&lt;&gt;"",INDEX('Size (Model)'!U:U,3*(ROW()-2)+3),"")</f>
        <v>0.05</v>
      </c>
      <c r="V138">
        <f>IF($A138&lt;&gt;"",INDEX('Size (Model)'!V:V,3*(ROW()-2)+3),"")</f>
        <v>2.5434765625000005E-2</v>
      </c>
      <c r="W138">
        <f>IF($A138&lt;&gt;"",INDEX('Size (Model)'!W:W,3*(ROW()-2)+3),"")</f>
        <v>0</v>
      </c>
      <c r="X138">
        <f>IF($A138&lt;&gt;"",INDEX('Size (Model)'!X:X,3*(ROW()-2)+3),"")</f>
        <v>0</v>
      </c>
      <c r="Y138">
        <f>IF($A138&lt;&gt;"",INDEX('Size (Model)'!Y:Y,3*(ROW()-2)+3),"")</f>
        <v>0</v>
      </c>
      <c r="Z138">
        <f>IF($A138&lt;&gt;"",INDEX('Size (Model)'!Z:Z,3*(ROW()-2)+3),"")</f>
        <v>0</v>
      </c>
    </row>
    <row r="139" spans="1:26" x14ac:dyDescent="0.2">
      <c r="A139" s="13">
        <f>IF(INDEX('Size (Model)'!A:A,3*(ROW()-2)+2)&lt;&gt;"",INDEX('Size (Model)'!A:A,3*(ROW()-2)+2),"")</f>
        <v>45442</v>
      </c>
      <c r="B139">
        <f>IF($A139&lt;&gt;"",INDEX('Size (Model)'!B:B,3*(ROW()-2)+3),"")</f>
        <v>0</v>
      </c>
      <c r="C139">
        <f>IF($A139&lt;&gt;"",INDEX('Size (Model)'!C:C,3*(ROW()-2)+3),"")</f>
        <v>1.1492962184873952E-2</v>
      </c>
      <c r="D139">
        <f>IF($A139&lt;&gt;"",INDEX('Size (Model)'!D:D,3*(ROW()-2)+3),"")</f>
        <v>0</v>
      </c>
      <c r="E139">
        <f>IF($A139&lt;&gt;"",INDEX('Size (Model)'!E:E,3*(ROW()-2)+3),"")</f>
        <v>7.0714006514657991E-3</v>
      </c>
      <c r="F139">
        <f>IF($A139&lt;&gt;"",INDEX('Size (Model)'!F:F,3*(ROW()-2)+3),"")</f>
        <v>0</v>
      </c>
      <c r="G139">
        <f>IF($A139&lt;&gt;"",INDEX('Size (Model)'!G:G,3*(ROW()-2)+3),"")</f>
        <v>1.8592810009960162E-2</v>
      </c>
      <c r="H139">
        <f>IF($A139&lt;&gt;"",INDEX('Size (Model)'!H:H,3*(ROW()-2)+3),"")</f>
        <v>0</v>
      </c>
      <c r="I139">
        <f>IF($A139&lt;&gt;"",INDEX('Size (Model)'!I:I,3*(ROW()-2)+3),"")</f>
        <v>4.5588750000000004E-2</v>
      </c>
      <c r="J139">
        <f>IF($A139&lt;&gt;"",INDEX('Size (Model)'!J:J,3*(ROW()-2)+3),"")</f>
        <v>0</v>
      </c>
      <c r="K139">
        <f>IF($A139&lt;&gt;"",INDEX('Size (Model)'!K:K,3*(ROW()-2)+3),"")</f>
        <v>0</v>
      </c>
      <c r="L139">
        <f>IF($A139&lt;&gt;"",INDEX('Size (Model)'!L:L,3*(ROW()-2)+3),"")</f>
        <v>0.05</v>
      </c>
      <c r="M139">
        <f>IF($A139&lt;&gt;"",INDEX('Size (Model)'!M:M,3*(ROW()-2)+3),"")</f>
        <v>0</v>
      </c>
      <c r="N139">
        <f>IF($A139&lt;&gt;"",INDEX('Size (Model)'!N:N,3*(ROW()-2)+3),"")</f>
        <v>0</v>
      </c>
      <c r="O139">
        <f>IF($A139&lt;&gt;"",INDEX('Size (Model)'!O:O,3*(ROW()-2)+3),"")</f>
        <v>0</v>
      </c>
      <c r="P139">
        <f>IF($A139&lt;&gt;"",INDEX('Size (Model)'!P:P,3*(ROW()-2)+3),"")</f>
        <v>0</v>
      </c>
      <c r="Q139">
        <f>IF($A139&lt;&gt;"",INDEX('Size (Model)'!Q:Q,3*(ROW()-2)+3),"")</f>
        <v>-0.05</v>
      </c>
      <c r="R139">
        <f>IF($A139&lt;&gt;"",INDEX('Size (Model)'!R:R,3*(ROW()-2)+3),"")</f>
        <v>2.2359715670024226E-2</v>
      </c>
      <c r="S139">
        <f>IF($A139&lt;&gt;"",INDEX('Size (Model)'!S:S,3*(ROW()-2)+3),"")</f>
        <v>0</v>
      </c>
      <c r="T139">
        <f>IF($A139&lt;&gt;"",INDEX('Size (Model)'!T:T,3*(ROW()-2)+3),"")</f>
        <v>-3.1780124020887736E-2</v>
      </c>
      <c r="U139">
        <f>IF($A139&lt;&gt;"",INDEX('Size (Model)'!U:U,3*(ROW()-2)+3),"")</f>
        <v>0.05</v>
      </c>
      <c r="V139">
        <f>IF($A139&lt;&gt;"",INDEX('Size (Model)'!V:V,3*(ROW()-2)+3),"")</f>
        <v>2.5434765625000005E-2</v>
      </c>
      <c r="W139">
        <f>IF($A139&lt;&gt;"",INDEX('Size (Model)'!W:W,3*(ROW()-2)+3),"")</f>
        <v>0</v>
      </c>
      <c r="X139">
        <f>IF($A139&lt;&gt;"",INDEX('Size (Model)'!X:X,3*(ROW()-2)+3),"")</f>
        <v>0</v>
      </c>
      <c r="Y139">
        <f>IF($A139&lt;&gt;"",INDEX('Size (Model)'!Y:Y,3*(ROW()-2)+3),"")</f>
        <v>0</v>
      </c>
      <c r="Z139">
        <f>IF($A139&lt;&gt;"",INDEX('Size (Model)'!Z:Z,3*(ROW()-2)+3),"")</f>
        <v>0</v>
      </c>
    </row>
    <row r="140" spans="1:26" x14ac:dyDescent="0.2">
      <c r="A140" s="13">
        <f>IF(INDEX('Size (Model)'!A:A,3*(ROW()-2)+2)&lt;&gt;"",INDEX('Size (Model)'!A:A,3*(ROW()-2)+2),"")</f>
        <v>45443</v>
      </c>
      <c r="B140">
        <f>IF($A140&lt;&gt;"",INDEX('Size (Model)'!B:B,3*(ROW()-2)+3),"")</f>
        <v>0</v>
      </c>
      <c r="C140">
        <f>IF($A140&lt;&gt;"",INDEX('Size (Model)'!C:C,3*(ROW()-2)+3),"")</f>
        <v>1.1492962184873952E-2</v>
      </c>
      <c r="D140">
        <f>IF($A140&lt;&gt;"",INDEX('Size (Model)'!D:D,3*(ROW()-2)+3),"")</f>
        <v>0</v>
      </c>
      <c r="E140">
        <f>IF($A140&lt;&gt;"",INDEX('Size (Model)'!E:E,3*(ROW()-2)+3),"")</f>
        <v>7.0714006514657991E-3</v>
      </c>
      <c r="F140">
        <f>IF($A140&lt;&gt;"",INDEX('Size (Model)'!F:F,3*(ROW()-2)+3),"")</f>
        <v>0</v>
      </c>
      <c r="G140">
        <f>IF($A140&lt;&gt;"",INDEX('Size (Model)'!G:G,3*(ROW()-2)+3),"")</f>
        <v>1.8592810009960162E-2</v>
      </c>
      <c r="H140">
        <f>IF($A140&lt;&gt;"",INDEX('Size (Model)'!H:H,3*(ROW()-2)+3),"")</f>
        <v>0</v>
      </c>
      <c r="I140">
        <f>IF($A140&lt;&gt;"",INDEX('Size (Model)'!I:I,3*(ROW()-2)+3),"")</f>
        <v>0.05</v>
      </c>
      <c r="J140">
        <f>IF($A140&lt;&gt;"",INDEX('Size (Model)'!J:J,3*(ROW()-2)+3),"")</f>
        <v>0</v>
      </c>
      <c r="K140">
        <f>IF($A140&lt;&gt;"",INDEX('Size (Model)'!K:K,3*(ROW()-2)+3),"")</f>
        <v>0</v>
      </c>
      <c r="L140">
        <f>IF($A140&lt;&gt;"",INDEX('Size (Model)'!L:L,3*(ROW()-2)+3),"")</f>
        <v>3.2676613849765251E-2</v>
      </c>
      <c r="M140">
        <f>IF($A140&lt;&gt;"",INDEX('Size (Model)'!M:M,3*(ROW()-2)+3),"")</f>
        <v>0</v>
      </c>
      <c r="N140">
        <f>IF($A140&lt;&gt;"",INDEX('Size (Model)'!N:N,3*(ROW()-2)+3),"")</f>
        <v>0</v>
      </c>
      <c r="O140">
        <f>IF($A140&lt;&gt;"",INDEX('Size (Model)'!O:O,3*(ROW()-2)+3),"")</f>
        <v>0</v>
      </c>
      <c r="P140">
        <f>IF($A140&lt;&gt;"",INDEX('Size (Model)'!P:P,3*(ROW()-2)+3),"")</f>
        <v>0</v>
      </c>
      <c r="Q140">
        <f>IF($A140&lt;&gt;"",INDEX('Size (Model)'!Q:Q,3*(ROW()-2)+3),"")</f>
        <v>-0.05</v>
      </c>
      <c r="R140">
        <f>IF($A140&lt;&gt;"",INDEX('Size (Model)'!R:R,3*(ROW()-2)+3),"")</f>
        <v>2.2359715670024226E-2</v>
      </c>
      <c r="S140">
        <f>IF($A140&lt;&gt;"",INDEX('Size (Model)'!S:S,3*(ROW()-2)+3),"")</f>
        <v>0</v>
      </c>
      <c r="T140">
        <f>IF($A140&lt;&gt;"",INDEX('Size (Model)'!T:T,3*(ROW()-2)+3),"")</f>
        <v>-3.1780124020887736E-2</v>
      </c>
      <c r="U140">
        <f>IF($A140&lt;&gt;"",INDEX('Size (Model)'!U:U,3*(ROW()-2)+3),"")</f>
        <v>0.05</v>
      </c>
      <c r="V140">
        <f>IF($A140&lt;&gt;"",INDEX('Size (Model)'!V:V,3*(ROW()-2)+3),"")</f>
        <v>2.5434765625000005E-2</v>
      </c>
      <c r="W140">
        <f>IF($A140&lt;&gt;"",INDEX('Size (Model)'!W:W,3*(ROW()-2)+3),"")</f>
        <v>0</v>
      </c>
      <c r="X140">
        <f>IF($A140&lt;&gt;"",INDEX('Size (Model)'!X:X,3*(ROW()-2)+3),"")</f>
        <v>0</v>
      </c>
      <c r="Y140">
        <f>IF($A140&lt;&gt;"",INDEX('Size (Model)'!Y:Y,3*(ROW()-2)+3),"")</f>
        <v>0</v>
      </c>
      <c r="Z140">
        <f>IF($A140&lt;&gt;"",INDEX('Size (Model)'!Z:Z,3*(ROW()-2)+3),"")</f>
        <v>0</v>
      </c>
    </row>
    <row r="141" spans="1:26" x14ac:dyDescent="0.2">
      <c r="A141" s="13">
        <f>IF(INDEX('Size (Model)'!A:A,3*(ROW()-2)+2)&lt;&gt;"",INDEX('Size (Model)'!A:A,3*(ROW()-2)+2),"")</f>
        <v>45446</v>
      </c>
      <c r="B141">
        <f>IF($A141&lt;&gt;"",INDEX('Size (Model)'!B:B,3*(ROW()-2)+3),"")</f>
        <v>0</v>
      </c>
      <c r="C141">
        <f>IF($A141&lt;&gt;"",INDEX('Size (Model)'!C:C,3*(ROW()-2)+3),"")</f>
        <v>0</v>
      </c>
      <c r="D141">
        <f>IF($A141&lt;&gt;"",INDEX('Size (Model)'!D:D,3*(ROW()-2)+3),"")</f>
        <v>-4.4533511348464623E-2</v>
      </c>
      <c r="E141">
        <f>IF($A141&lt;&gt;"",INDEX('Size (Model)'!E:E,3*(ROW()-2)+3),"")</f>
        <v>7.0714006514657991E-3</v>
      </c>
      <c r="F141">
        <f>IF($A141&lt;&gt;"",INDEX('Size (Model)'!F:F,3*(ROW()-2)+3),"")</f>
        <v>0</v>
      </c>
      <c r="G141">
        <f>IF($A141&lt;&gt;"",INDEX('Size (Model)'!G:G,3*(ROW()-2)+3),"")</f>
        <v>1.8592810009960162E-2</v>
      </c>
      <c r="H141">
        <f>IF($A141&lt;&gt;"",INDEX('Size (Model)'!H:H,3*(ROW()-2)+3),"")</f>
        <v>0</v>
      </c>
      <c r="I141">
        <f>IF($A141&lt;&gt;"",INDEX('Size (Model)'!I:I,3*(ROW()-2)+3),"")</f>
        <v>0.05</v>
      </c>
      <c r="J141">
        <f>IF($A141&lt;&gt;"",INDEX('Size (Model)'!J:J,3*(ROW()-2)+3),"")</f>
        <v>1.3917883668530417E-2</v>
      </c>
      <c r="K141">
        <f>IF($A141&lt;&gt;"",INDEX('Size (Model)'!K:K,3*(ROW()-2)+3),"")</f>
        <v>0</v>
      </c>
      <c r="L141">
        <f>IF($A141&lt;&gt;"",INDEX('Size (Model)'!L:L,3*(ROW()-2)+3),"")</f>
        <v>3.2676613849765251E-2</v>
      </c>
      <c r="M141">
        <f>IF($A141&lt;&gt;"",INDEX('Size (Model)'!M:M,3*(ROW()-2)+3),"")</f>
        <v>0</v>
      </c>
      <c r="N141">
        <f>IF($A141&lt;&gt;"",INDEX('Size (Model)'!N:N,3*(ROW()-2)+3),"")</f>
        <v>0</v>
      </c>
      <c r="O141">
        <f>IF($A141&lt;&gt;"",INDEX('Size (Model)'!O:O,3*(ROW()-2)+3),"")</f>
        <v>0</v>
      </c>
      <c r="P141">
        <f>IF($A141&lt;&gt;"",INDEX('Size (Model)'!P:P,3*(ROW()-2)+3),"")</f>
        <v>0</v>
      </c>
      <c r="Q141">
        <f>IF($A141&lt;&gt;"",INDEX('Size (Model)'!Q:Q,3*(ROW()-2)+3),"")</f>
        <v>-0.05</v>
      </c>
      <c r="R141">
        <f>IF($A141&lt;&gt;"",INDEX('Size (Model)'!R:R,3*(ROW()-2)+3),"")</f>
        <v>2.2359715670024226E-2</v>
      </c>
      <c r="S141">
        <f>IF($A141&lt;&gt;"",INDEX('Size (Model)'!S:S,3*(ROW()-2)+3),"")</f>
        <v>0</v>
      </c>
      <c r="T141">
        <f>IF($A141&lt;&gt;"",INDEX('Size (Model)'!T:T,3*(ROW()-2)+3),"")</f>
        <v>-3.1780124020887736E-2</v>
      </c>
      <c r="U141">
        <f>IF($A141&lt;&gt;"",INDEX('Size (Model)'!U:U,3*(ROW()-2)+3),"")</f>
        <v>0.05</v>
      </c>
      <c r="V141">
        <f>IF($A141&lt;&gt;"",INDEX('Size (Model)'!V:V,3*(ROW()-2)+3),"")</f>
        <v>2.5434765625000005E-2</v>
      </c>
      <c r="W141">
        <f>IF($A141&lt;&gt;"",INDEX('Size (Model)'!W:W,3*(ROW()-2)+3),"")</f>
        <v>0</v>
      </c>
      <c r="X141">
        <f>IF($A141&lt;&gt;"",INDEX('Size (Model)'!X:X,3*(ROW()-2)+3),"")</f>
        <v>0</v>
      </c>
      <c r="Y141">
        <f>IF($A141&lt;&gt;"",INDEX('Size (Model)'!Y:Y,3*(ROW()-2)+3),"")</f>
        <v>0</v>
      </c>
      <c r="Z141">
        <f>IF($A141&lt;&gt;"",INDEX('Size (Model)'!Z:Z,3*(ROW()-2)+3),"")</f>
        <v>0</v>
      </c>
    </row>
    <row r="142" spans="1:26" x14ac:dyDescent="0.2">
      <c r="A142" s="13">
        <f>IF(INDEX('Size (Model)'!A:A,3*(ROW()-2)+2)&lt;&gt;"",INDEX('Size (Model)'!A:A,3*(ROW()-2)+2),"")</f>
        <v>45447</v>
      </c>
      <c r="B142">
        <f>IF($A142&lt;&gt;"",INDEX('Size (Model)'!B:B,3*(ROW()-2)+3),"")</f>
        <v>0</v>
      </c>
      <c r="C142">
        <f>IF($A142&lt;&gt;"",INDEX('Size (Model)'!C:C,3*(ROW()-2)+3),"")</f>
        <v>0</v>
      </c>
      <c r="D142">
        <f>IF($A142&lt;&gt;"",INDEX('Size (Model)'!D:D,3*(ROW()-2)+3),"")</f>
        <v>-4.4533511348464623E-2</v>
      </c>
      <c r="E142">
        <f>IF($A142&lt;&gt;"",INDEX('Size (Model)'!E:E,3*(ROW()-2)+3),"")</f>
        <v>7.0714006514657991E-3</v>
      </c>
      <c r="F142">
        <f>IF($A142&lt;&gt;"",INDEX('Size (Model)'!F:F,3*(ROW()-2)+3),"")</f>
        <v>0</v>
      </c>
      <c r="G142">
        <f>IF($A142&lt;&gt;"",INDEX('Size (Model)'!G:G,3*(ROW()-2)+3),"")</f>
        <v>1.8592810009960162E-2</v>
      </c>
      <c r="H142">
        <f>IF($A142&lt;&gt;"",INDEX('Size (Model)'!H:H,3*(ROW()-2)+3),"")</f>
        <v>0</v>
      </c>
      <c r="I142">
        <f>IF($A142&lt;&gt;"",INDEX('Size (Model)'!I:I,3*(ROW()-2)+3),"")</f>
        <v>0.05</v>
      </c>
      <c r="J142">
        <f>IF($A142&lt;&gt;"",INDEX('Size (Model)'!J:J,3*(ROW()-2)+3),"")</f>
        <v>1.3917883668530417E-2</v>
      </c>
      <c r="K142">
        <f>IF($A142&lt;&gt;"",INDEX('Size (Model)'!K:K,3*(ROW()-2)+3),"")</f>
        <v>0</v>
      </c>
      <c r="L142">
        <f>IF($A142&lt;&gt;"",INDEX('Size (Model)'!L:L,3*(ROW()-2)+3),"")</f>
        <v>3.2676613849765251E-2</v>
      </c>
      <c r="M142">
        <f>IF($A142&lt;&gt;"",INDEX('Size (Model)'!M:M,3*(ROW()-2)+3),"")</f>
        <v>0</v>
      </c>
      <c r="N142">
        <f>IF($A142&lt;&gt;"",INDEX('Size (Model)'!N:N,3*(ROW()-2)+3),"")</f>
        <v>0</v>
      </c>
      <c r="O142">
        <f>IF($A142&lt;&gt;"",INDEX('Size (Model)'!O:O,3*(ROW()-2)+3),"")</f>
        <v>0</v>
      </c>
      <c r="P142">
        <f>IF($A142&lt;&gt;"",INDEX('Size (Model)'!P:P,3*(ROW()-2)+3),"")</f>
        <v>0</v>
      </c>
      <c r="Q142">
        <f>IF($A142&lt;&gt;"",INDEX('Size (Model)'!Q:Q,3*(ROW()-2)+3),"")</f>
        <v>-0.05</v>
      </c>
      <c r="R142">
        <f>IF($A142&lt;&gt;"",INDEX('Size (Model)'!R:R,3*(ROW()-2)+3),"")</f>
        <v>2.2359715670024226E-2</v>
      </c>
      <c r="S142">
        <f>IF($A142&lt;&gt;"",INDEX('Size (Model)'!S:S,3*(ROW()-2)+3),"")</f>
        <v>0</v>
      </c>
      <c r="T142">
        <f>IF($A142&lt;&gt;"",INDEX('Size (Model)'!T:T,3*(ROW()-2)+3),"")</f>
        <v>-3.1780124020887736E-2</v>
      </c>
      <c r="U142">
        <f>IF($A142&lt;&gt;"",INDEX('Size (Model)'!U:U,3*(ROW()-2)+3),"")</f>
        <v>0.05</v>
      </c>
      <c r="V142">
        <f>IF($A142&lt;&gt;"",INDEX('Size (Model)'!V:V,3*(ROW()-2)+3),"")</f>
        <v>2.5434765625000005E-2</v>
      </c>
      <c r="W142">
        <f>IF($A142&lt;&gt;"",INDEX('Size (Model)'!W:W,3*(ROW()-2)+3),"")</f>
        <v>0</v>
      </c>
      <c r="X142">
        <f>IF($A142&lt;&gt;"",INDEX('Size (Model)'!X:X,3*(ROW()-2)+3),"")</f>
        <v>0</v>
      </c>
      <c r="Y142">
        <f>IF($A142&lt;&gt;"",INDEX('Size (Model)'!Y:Y,3*(ROW()-2)+3),"")</f>
        <v>0</v>
      </c>
      <c r="Z142">
        <f>IF($A142&lt;&gt;"",INDEX('Size (Model)'!Z:Z,3*(ROW()-2)+3),"")</f>
        <v>0</v>
      </c>
    </row>
    <row r="143" spans="1:26" x14ac:dyDescent="0.2">
      <c r="A143" s="13">
        <f>IF(INDEX('Size (Model)'!A:A,3*(ROW()-2)+2)&lt;&gt;"",INDEX('Size (Model)'!A:A,3*(ROW()-2)+2),"")</f>
        <v>45448</v>
      </c>
      <c r="B143">
        <f>IF($A143&lt;&gt;"",INDEX('Size (Model)'!B:B,3*(ROW()-2)+3),"")</f>
        <v>0</v>
      </c>
      <c r="C143">
        <f>IF($A143&lt;&gt;"",INDEX('Size (Model)'!C:C,3*(ROW()-2)+3),"")</f>
        <v>0</v>
      </c>
      <c r="D143">
        <f>IF($A143&lt;&gt;"",INDEX('Size (Model)'!D:D,3*(ROW()-2)+3),"")</f>
        <v>0</v>
      </c>
      <c r="E143">
        <f>IF($A143&lt;&gt;"",INDEX('Size (Model)'!E:E,3*(ROW()-2)+3),"")</f>
        <v>7.0714006514657991E-3</v>
      </c>
      <c r="F143">
        <f>IF($A143&lt;&gt;"",INDEX('Size (Model)'!F:F,3*(ROW()-2)+3),"")</f>
        <v>1.7847667844522973E-2</v>
      </c>
      <c r="G143">
        <f>IF($A143&lt;&gt;"",INDEX('Size (Model)'!G:G,3*(ROW()-2)+3),"")</f>
        <v>1.8592810009960162E-2</v>
      </c>
      <c r="H143">
        <f>IF($A143&lt;&gt;"",INDEX('Size (Model)'!H:H,3*(ROW()-2)+3),"")</f>
        <v>0</v>
      </c>
      <c r="I143">
        <f>IF($A143&lt;&gt;"",INDEX('Size (Model)'!I:I,3*(ROW()-2)+3),"")</f>
        <v>0.05</v>
      </c>
      <c r="J143">
        <f>IF($A143&lt;&gt;"",INDEX('Size (Model)'!J:J,3*(ROW()-2)+3),"")</f>
        <v>0</v>
      </c>
      <c r="K143">
        <f>IF($A143&lt;&gt;"",INDEX('Size (Model)'!K:K,3*(ROW()-2)+3),"")</f>
        <v>0</v>
      </c>
      <c r="L143">
        <f>IF($A143&lt;&gt;"",INDEX('Size (Model)'!L:L,3*(ROW()-2)+3),"")</f>
        <v>4.612684931506851E-2</v>
      </c>
      <c r="M143">
        <f>IF($A143&lt;&gt;"",INDEX('Size (Model)'!M:M,3*(ROW()-2)+3),"")</f>
        <v>0</v>
      </c>
      <c r="N143">
        <f>IF($A143&lt;&gt;"",INDEX('Size (Model)'!N:N,3*(ROW()-2)+3),"")</f>
        <v>0</v>
      </c>
      <c r="O143">
        <f>IF($A143&lt;&gt;"",INDEX('Size (Model)'!O:O,3*(ROW()-2)+3),"")</f>
        <v>0</v>
      </c>
      <c r="P143">
        <f>IF($A143&lt;&gt;"",INDEX('Size (Model)'!P:P,3*(ROW()-2)+3),"")</f>
        <v>0</v>
      </c>
      <c r="Q143">
        <f>IF($A143&lt;&gt;"",INDEX('Size (Model)'!Q:Q,3*(ROW()-2)+3),"")</f>
        <v>-0.05</v>
      </c>
      <c r="R143">
        <f>IF($A143&lt;&gt;"",INDEX('Size (Model)'!R:R,3*(ROW()-2)+3),"")</f>
        <v>2.2359715670024226E-2</v>
      </c>
      <c r="S143">
        <f>IF($A143&lt;&gt;"",INDEX('Size (Model)'!S:S,3*(ROW()-2)+3),"")</f>
        <v>0</v>
      </c>
      <c r="T143">
        <f>IF($A143&lt;&gt;"",INDEX('Size (Model)'!T:T,3*(ROW()-2)+3),"")</f>
        <v>-3.1780124020887736E-2</v>
      </c>
      <c r="U143">
        <f>IF($A143&lt;&gt;"",INDEX('Size (Model)'!U:U,3*(ROW()-2)+3),"")</f>
        <v>0.05</v>
      </c>
      <c r="V143">
        <f>IF($A143&lt;&gt;"",INDEX('Size (Model)'!V:V,3*(ROW()-2)+3),"")</f>
        <v>2.5434765625000005E-2</v>
      </c>
      <c r="W143">
        <f>IF($A143&lt;&gt;"",INDEX('Size (Model)'!W:W,3*(ROW()-2)+3),"")</f>
        <v>0</v>
      </c>
      <c r="X143">
        <f>IF($A143&lt;&gt;"",INDEX('Size (Model)'!X:X,3*(ROW()-2)+3),"")</f>
        <v>0</v>
      </c>
      <c r="Y143">
        <f>IF($A143&lt;&gt;"",INDEX('Size (Model)'!Y:Y,3*(ROW()-2)+3),"")</f>
        <v>0</v>
      </c>
      <c r="Z143">
        <f>IF($A143&lt;&gt;"",INDEX('Size (Model)'!Z:Z,3*(ROW()-2)+3),"")</f>
        <v>0</v>
      </c>
    </row>
    <row r="144" spans="1:26" x14ac:dyDescent="0.2">
      <c r="A144" s="13">
        <f>IF(INDEX('Size (Model)'!A:A,3*(ROW()-2)+2)&lt;&gt;"",INDEX('Size (Model)'!A:A,3*(ROW()-2)+2),"")</f>
        <v>45449</v>
      </c>
      <c r="B144">
        <f>IF($A144&lt;&gt;"",INDEX('Size (Model)'!B:B,3*(ROW()-2)+3),"")</f>
        <v>0</v>
      </c>
      <c r="C144">
        <f>IF($A144&lt;&gt;"",INDEX('Size (Model)'!C:C,3*(ROW()-2)+3),"")</f>
        <v>0</v>
      </c>
      <c r="D144">
        <f>IF($A144&lt;&gt;"",INDEX('Size (Model)'!D:D,3*(ROW()-2)+3),"")</f>
        <v>0</v>
      </c>
      <c r="E144">
        <f>IF($A144&lt;&gt;"",INDEX('Size (Model)'!E:E,3*(ROW()-2)+3),"")</f>
        <v>7.0714006514657991E-3</v>
      </c>
      <c r="F144">
        <f>IF($A144&lt;&gt;"",INDEX('Size (Model)'!F:F,3*(ROW()-2)+3),"")</f>
        <v>3.2968127208480566E-2</v>
      </c>
      <c r="G144">
        <f>IF($A144&lt;&gt;"",INDEX('Size (Model)'!G:G,3*(ROW()-2)+3),"")</f>
        <v>1.8592810009960162E-2</v>
      </c>
      <c r="H144">
        <f>IF($A144&lt;&gt;"",INDEX('Size (Model)'!H:H,3*(ROW()-2)+3),"")</f>
        <v>0</v>
      </c>
      <c r="I144">
        <f>IF($A144&lt;&gt;"",INDEX('Size (Model)'!I:I,3*(ROW()-2)+3),"")</f>
        <v>0.05</v>
      </c>
      <c r="J144">
        <f>IF($A144&lt;&gt;"",INDEX('Size (Model)'!J:J,3*(ROW()-2)+3),"")</f>
        <v>0</v>
      </c>
      <c r="K144">
        <f>IF($A144&lt;&gt;"",INDEX('Size (Model)'!K:K,3*(ROW()-2)+3),"")</f>
        <v>0</v>
      </c>
      <c r="L144">
        <f>IF($A144&lt;&gt;"",INDEX('Size (Model)'!L:L,3*(ROW()-2)+3),"")</f>
        <v>2.1697627906976748E-2</v>
      </c>
      <c r="M144">
        <f>IF($A144&lt;&gt;"",INDEX('Size (Model)'!M:M,3*(ROW()-2)+3),"")</f>
        <v>0</v>
      </c>
      <c r="N144">
        <f>IF($A144&lt;&gt;"",INDEX('Size (Model)'!N:N,3*(ROW()-2)+3),"")</f>
        <v>0</v>
      </c>
      <c r="O144">
        <f>IF($A144&lt;&gt;"",INDEX('Size (Model)'!O:O,3*(ROW()-2)+3),"")</f>
        <v>0</v>
      </c>
      <c r="P144">
        <f>IF($A144&lt;&gt;"",INDEX('Size (Model)'!P:P,3*(ROW()-2)+3),"")</f>
        <v>0</v>
      </c>
      <c r="Q144">
        <f>IF($A144&lt;&gt;"",INDEX('Size (Model)'!Q:Q,3*(ROW()-2)+3),"")</f>
        <v>-0.05</v>
      </c>
      <c r="R144">
        <f>IF($A144&lt;&gt;"",INDEX('Size (Model)'!R:R,3*(ROW()-2)+3),"")</f>
        <v>2.2359715670024226E-2</v>
      </c>
      <c r="S144">
        <f>IF($A144&lt;&gt;"",INDEX('Size (Model)'!S:S,3*(ROW()-2)+3),"")</f>
        <v>0</v>
      </c>
      <c r="T144">
        <f>IF($A144&lt;&gt;"",INDEX('Size (Model)'!T:T,3*(ROW()-2)+3),"")</f>
        <v>-3.1780124020887736E-2</v>
      </c>
      <c r="U144">
        <f>IF($A144&lt;&gt;"",INDEX('Size (Model)'!U:U,3*(ROW()-2)+3),"")</f>
        <v>0.05</v>
      </c>
      <c r="V144">
        <f>IF($A144&lt;&gt;"",INDEX('Size (Model)'!V:V,3*(ROW()-2)+3),"")</f>
        <v>2.5434765625000005E-2</v>
      </c>
      <c r="W144">
        <f>IF($A144&lt;&gt;"",INDEX('Size (Model)'!W:W,3*(ROW()-2)+3),"")</f>
        <v>0</v>
      </c>
      <c r="X144">
        <f>IF($A144&lt;&gt;"",INDEX('Size (Model)'!X:X,3*(ROW()-2)+3),"")</f>
        <v>0</v>
      </c>
      <c r="Y144">
        <f>IF($A144&lt;&gt;"",INDEX('Size (Model)'!Y:Y,3*(ROW()-2)+3),"")</f>
        <v>0</v>
      </c>
      <c r="Z144">
        <f>IF($A144&lt;&gt;"",INDEX('Size (Model)'!Z:Z,3*(ROW()-2)+3),"")</f>
        <v>0</v>
      </c>
    </row>
    <row r="145" spans="1:26" x14ac:dyDescent="0.2">
      <c r="A145" s="13">
        <f>IF(INDEX('Size (Model)'!A:A,3*(ROW()-2)+2)&lt;&gt;"",INDEX('Size (Model)'!A:A,3*(ROW()-2)+2),"")</f>
        <v>45450</v>
      </c>
      <c r="B145">
        <f>IF($A145&lt;&gt;"",INDEX('Size (Model)'!B:B,3*(ROW()-2)+3),"")</f>
        <v>0</v>
      </c>
      <c r="C145">
        <f>IF($A145&lt;&gt;"",INDEX('Size (Model)'!C:C,3*(ROW()-2)+3),"")</f>
        <v>0</v>
      </c>
      <c r="D145">
        <f>IF($A145&lt;&gt;"",INDEX('Size (Model)'!D:D,3*(ROW()-2)+3),"")</f>
        <v>-2.7760660807291667E-2</v>
      </c>
      <c r="E145">
        <f>IF($A145&lt;&gt;"",INDEX('Size (Model)'!E:E,3*(ROW()-2)+3),"")</f>
        <v>7.0714006514657991E-3</v>
      </c>
      <c r="F145">
        <f>IF($A145&lt;&gt;"",INDEX('Size (Model)'!F:F,3*(ROW()-2)+3),"")</f>
        <v>3.2968127208480566E-2</v>
      </c>
      <c r="G145">
        <f>IF($A145&lt;&gt;"",INDEX('Size (Model)'!G:G,3*(ROW()-2)+3),"")</f>
        <v>1.8592810009960162E-2</v>
      </c>
      <c r="H145">
        <f>IF($A145&lt;&gt;"",INDEX('Size (Model)'!H:H,3*(ROW()-2)+3),"")</f>
        <v>0</v>
      </c>
      <c r="I145">
        <f>IF($A145&lt;&gt;"",INDEX('Size (Model)'!I:I,3*(ROW()-2)+3),"")</f>
        <v>0.05</v>
      </c>
      <c r="J145">
        <f>IF($A145&lt;&gt;"",INDEX('Size (Model)'!J:J,3*(ROW()-2)+3),"")</f>
        <v>0</v>
      </c>
      <c r="K145">
        <f>IF($A145&lt;&gt;"",INDEX('Size (Model)'!K:K,3*(ROW()-2)+3),"")</f>
        <v>0</v>
      </c>
      <c r="L145">
        <f>IF($A145&lt;&gt;"",INDEX('Size (Model)'!L:L,3*(ROW()-2)+3),"")</f>
        <v>2.1697627906976748E-2</v>
      </c>
      <c r="M145">
        <f>IF($A145&lt;&gt;"",INDEX('Size (Model)'!M:M,3*(ROW()-2)+3),"")</f>
        <v>0</v>
      </c>
      <c r="N145">
        <f>IF($A145&lt;&gt;"",INDEX('Size (Model)'!N:N,3*(ROW()-2)+3),"")</f>
        <v>0</v>
      </c>
      <c r="O145">
        <f>IF($A145&lt;&gt;"",INDEX('Size (Model)'!O:O,3*(ROW()-2)+3),"")</f>
        <v>0</v>
      </c>
      <c r="P145">
        <f>IF($A145&lt;&gt;"",INDEX('Size (Model)'!P:P,3*(ROW()-2)+3),"")</f>
        <v>0</v>
      </c>
      <c r="Q145">
        <f>IF($A145&lt;&gt;"",INDEX('Size (Model)'!Q:Q,3*(ROW()-2)+3),"")</f>
        <v>-0.05</v>
      </c>
      <c r="R145">
        <f>IF($A145&lt;&gt;"",INDEX('Size (Model)'!R:R,3*(ROW()-2)+3),"")</f>
        <v>2.2359715670024226E-2</v>
      </c>
      <c r="S145">
        <f>IF($A145&lt;&gt;"",INDEX('Size (Model)'!S:S,3*(ROW()-2)+3),"")</f>
        <v>0</v>
      </c>
      <c r="T145">
        <f>IF($A145&lt;&gt;"",INDEX('Size (Model)'!T:T,3*(ROW()-2)+3),"")</f>
        <v>-3.1780124020887736E-2</v>
      </c>
      <c r="U145">
        <f>IF($A145&lt;&gt;"",INDEX('Size (Model)'!U:U,3*(ROW()-2)+3),"")</f>
        <v>0.05</v>
      </c>
      <c r="V145">
        <f>IF($A145&lt;&gt;"",INDEX('Size (Model)'!V:V,3*(ROW()-2)+3),"")</f>
        <v>2.5434765625000005E-2</v>
      </c>
      <c r="W145">
        <f>IF($A145&lt;&gt;"",INDEX('Size (Model)'!W:W,3*(ROW()-2)+3),"")</f>
        <v>0</v>
      </c>
      <c r="X145">
        <f>IF($A145&lt;&gt;"",INDEX('Size (Model)'!X:X,3*(ROW()-2)+3),"")</f>
        <v>0</v>
      </c>
      <c r="Y145">
        <f>IF($A145&lt;&gt;"",INDEX('Size (Model)'!Y:Y,3*(ROW()-2)+3),"")</f>
        <v>0</v>
      </c>
      <c r="Z145">
        <f>IF($A145&lt;&gt;"",INDEX('Size (Model)'!Z:Z,3*(ROW()-2)+3),"")</f>
        <v>0</v>
      </c>
    </row>
    <row r="146" spans="1:26" x14ac:dyDescent="0.2">
      <c r="A146" s="13">
        <f>IF(INDEX('Size (Model)'!A:A,3*(ROW()-2)+2)&lt;&gt;"",INDEX('Size (Model)'!A:A,3*(ROW()-2)+2),"")</f>
        <v>45453</v>
      </c>
      <c r="B146">
        <f>IF($A146&lt;&gt;"",INDEX('Size (Model)'!B:B,3*(ROW()-2)+3),"")</f>
        <v>0</v>
      </c>
      <c r="C146">
        <f>IF($A146&lt;&gt;"",INDEX('Size (Model)'!C:C,3*(ROW()-2)+3),"")</f>
        <v>0</v>
      </c>
      <c r="D146">
        <f>IF($A146&lt;&gt;"",INDEX('Size (Model)'!D:D,3*(ROW()-2)+3),"")</f>
        <v>-2.7760660807291667E-2</v>
      </c>
      <c r="E146">
        <f>IF($A146&lt;&gt;"",INDEX('Size (Model)'!E:E,3*(ROW()-2)+3),"")</f>
        <v>7.0714006514657991E-3</v>
      </c>
      <c r="F146">
        <f>IF($A146&lt;&gt;"",INDEX('Size (Model)'!F:F,3*(ROW()-2)+3),"")</f>
        <v>3.2968127208480566E-2</v>
      </c>
      <c r="G146">
        <f>IF($A146&lt;&gt;"",INDEX('Size (Model)'!G:G,3*(ROW()-2)+3),"")</f>
        <v>1.8592810009960162E-2</v>
      </c>
      <c r="H146">
        <f>IF($A146&lt;&gt;"",INDEX('Size (Model)'!H:H,3*(ROW()-2)+3),"")</f>
        <v>0</v>
      </c>
      <c r="I146">
        <f>IF($A146&lt;&gt;"",INDEX('Size (Model)'!I:I,3*(ROW()-2)+3),"")</f>
        <v>0.05</v>
      </c>
      <c r="J146">
        <f>IF($A146&lt;&gt;"",INDEX('Size (Model)'!J:J,3*(ROW()-2)+3),"")</f>
        <v>0</v>
      </c>
      <c r="K146">
        <f>IF($A146&lt;&gt;"",INDEX('Size (Model)'!K:K,3*(ROW()-2)+3),"")</f>
        <v>0</v>
      </c>
      <c r="L146">
        <f>IF($A146&lt;&gt;"",INDEX('Size (Model)'!L:L,3*(ROW()-2)+3),"")</f>
        <v>0.05</v>
      </c>
      <c r="M146">
        <f>IF($A146&lt;&gt;"",INDEX('Size (Model)'!M:M,3*(ROW()-2)+3),"")</f>
        <v>0</v>
      </c>
      <c r="N146">
        <f>IF($A146&lt;&gt;"",INDEX('Size (Model)'!N:N,3*(ROW()-2)+3),"")</f>
        <v>0</v>
      </c>
      <c r="O146">
        <f>IF($A146&lt;&gt;"",INDEX('Size (Model)'!O:O,3*(ROW()-2)+3),"")</f>
        <v>0</v>
      </c>
      <c r="P146">
        <f>IF($A146&lt;&gt;"",INDEX('Size (Model)'!P:P,3*(ROW()-2)+3),"")</f>
        <v>0</v>
      </c>
      <c r="Q146">
        <f>IF($A146&lt;&gt;"",INDEX('Size (Model)'!Q:Q,3*(ROW()-2)+3),"")</f>
        <v>-0.05</v>
      </c>
      <c r="R146">
        <f>IF($A146&lt;&gt;"",INDEX('Size (Model)'!R:R,3*(ROW()-2)+3),"")</f>
        <v>2.2359715670024226E-2</v>
      </c>
      <c r="S146">
        <f>IF($A146&lt;&gt;"",INDEX('Size (Model)'!S:S,3*(ROW()-2)+3),"")</f>
        <v>0</v>
      </c>
      <c r="T146">
        <f>IF($A146&lt;&gt;"",INDEX('Size (Model)'!T:T,3*(ROW()-2)+3),"")</f>
        <v>-3.1780124020887736E-2</v>
      </c>
      <c r="U146">
        <f>IF($A146&lt;&gt;"",INDEX('Size (Model)'!U:U,3*(ROW()-2)+3),"")</f>
        <v>2.5810709459459461E-2</v>
      </c>
      <c r="V146">
        <f>IF($A146&lt;&gt;"",INDEX('Size (Model)'!V:V,3*(ROW()-2)+3),"")</f>
        <v>2.5434765625000005E-2</v>
      </c>
      <c r="W146">
        <f>IF($A146&lt;&gt;"",INDEX('Size (Model)'!W:W,3*(ROW()-2)+3),"")</f>
        <v>0</v>
      </c>
      <c r="X146">
        <f>IF($A146&lt;&gt;"",INDEX('Size (Model)'!X:X,3*(ROW()-2)+3),"")</f>
        <v>0</v>
      </c>
      <c r="Y146">
        <f>IF($A146&lt;&gt;"",INDEX('Size (Model)'!Y:Y,3*(ROW()-2)+3),"")</f>
        <v>0</v>
      </c>
      <c r="Z146">
        <f>IF($A146&lt;&gt;"",INDEX('Size (Model)'!Z:Z,3*(ROW()-2)+3),"")</f>
        <v>0</v>
      </c>
    </row>
    <row r="147" spans="1:26" x14ac:dyDescent="0.2">
      <c r="A147" s="13">
        <f>IF(INDEX('Size (Model)'!A:A,3*(ROW()-2)+2)&lt;&gt;"",INDEX('Size (Model)'!A:A,3*(ROW()-2)+2),"")</f>
        <v>45454</v>
      </c>
      <c r="B147">
        <f>IF($A147&lt;&gt;"",INDEX('Size (Model)'!B:B,3*(ROW()-2)+3),"")</f>
        <v>0</v>
      </c>
      <c r="C147">
        <f>IF($A147&lt;&gt;"",INDEX('Size (Model)'!C:C,3*(ROW()-2)+3),"")</f>
        <v>1.3983694698033709E-2</v>
      </c>
      <c r="D147">
        <f>IF($A147&lt;&gt;"",INDEX('Size (Model)'!D:D,3*(ROW()-2)+3),"")</f>
        <v>-2.7760660807291667E-2</v>
      </c>
      <c r="E147">
        <f>IF($A147&lt;&gt;"",INDEX('Size (Model)'!E:E,3*(ROW()-2)+3),"")</f>
        <v>7.0714006514657991E-3</v>
      </c>
      <c r="F147">
        <f>IF($A147&lt;&gt;"",INDEX('Size (Model)'!F:F,3*(ROW()-2)+3),"")</f>
        <v>3.2968127208480566E-2</v>
      </c>
      <c r="G147">
        <f>IF($A147&lt;&gt;"",INDEX('Size (Model)'!G:G,3*(ROW()-2)+3),"")</f>
        <v>1.8592810009960162E-2</v>
      </c>
      <c r="H147">
        <f>IF($A147&lt;&gt;"",INDEX('Size (Model)'!H:H,3*(ROW()-2)+3),"")</f>
        <v>0</v>
      </c>
      <c r="I147">
        <f>IF($A147&lt;&gt;"",INDEX('Size (Model)'!I:I,3*(ROW()-2)+3),"")</f>
        <v>-0.05</v>
      </c>
      <c r="J147">
        <f>IF($A147&lt;&gt;"",INDEX('Size (Model)'!J:J,3*(ROW()-2)+3),"")</f>
        <v>0</v>
      </c>
      <c r="K147">
        <f>IF($A147&lt;&gt;"",INDEX('Size (Model)'!K:K,3*(ROW()-2)+3),"")</f>
        <v>0</v>
      </c>
      <c r="L147">
        <f>IF($A147&lt;&gt;"",INDEX('Size (Model)'!L:L,3*(ROW()-2)+3),"")</f>
        <v>3.6875520833333335E-2</v>
      </c>
      <c r="M147">
        <f>IF($A147&lt;&gt;"",INDEX('Size (Model)'!M:M,3*(ROW()-2)+3),"")</f>
        <v>0</v>
      </c>
      <c r="N147">
        <f>IF($A147&lt;&gt;"",INDEX('Size (Model)'!N:N,3*(ROW()-2)+3),"")</f>
        <v>0</v>
      </c>
      <c r="O147">
        <f>IF($A147&lt;&gt;"",INDEX('Size (Model)'!O:O,3*(ROW()-2)+3),"")</f>
        <v>0</v>
      </c>
      <c r="P147">
        <f>IF($A147&lt;&gt;"",INDEX('Size (Model)'!P:P,3*(ROW()-2)+3),"")</f>
        <v>0</v>
      </c>
      <c r="Q147">
        <f>IF($A147&lt;&gt;"",INDEX('Size (Model)'!Q:Q,3*(ROW()-2)+3),"")</f>
        <v>-0.05</v>
      </c>
      <c r="R147">
        <f>IF($A147&lt;&gt;"",INDEX('Size (Model)'!R:R,3*(ROW()-2)+3),"")</f>
        <v>2.2359715670024226E-2</v>
      </c>
      <c r="S147">
        <f>IF($A147&lt;&gt;"",INDEX('Size (Model)'!S:S,3*(ROW()-2)+3),"")</f>
        <v>0</v>
      </c>
      <c r="T147">
        <f>IF($A147&lt;&gt;"",INDEX('Size (Model)'!T:T,3*(ROW()-2)+3),"")</f>
        <v>-3.1780124020887736E-2</v>
      </c>
      <c r="U147">
        <f>IF($A147&lt;&gt;"",INDEX('Size (Model)'!U:U,3*(ROW()-2)+3),"")</f>
        <v>2.5810709459459461E-2</v>
      </c>
      <c r="V147">
        <f>IF($A147&lt;&gt;"",INDEX('Size (Model)'!V:V,3*(ROW()-2)+3),"")</f>
        <v>2.5434765625000005E-2</v>
      </c>
      <c r="W147">
        <f>IF($A147&lt;&gt;"",INDEX('Size (Model)'!W:W,3*(ROW()-2)+3),"")</f>
        <v>0</v>
      </c>
      <c r="X147">
        <f>IF($A147&lt;&gt;"",INDEX('Size (Model)'!X:X,3*(ROW()-2)+3),"")</f>
        <v>0</v>
      </c>
      <c r="Y147">
        <f>IF($A147&lt;&gt;"",INDEX('Size (Model)'!Y:Y,3*(ROW()-2)+3),"")</f>
        <v>0</v>
      </c>
      <c r="Z147">
        <f>IF($A147&lt;&gt;"",INDEX('Size (Model)'!Z:Z,3*(ROW()-2)+3),"")</f>
        <v>0</v>
      </c>
    </row>
    <row r="148" spans="1:26" x14ac:dyDescent="0.2">
      <c r="A148" s="13">
        <f>IF(INDEX('Size (Model)'!A:A,3*(ROW()-2)+2)&lt;&gt;"",INDEX('Size (Model)'!A:A,3*(ROW()-2)+2),"")</f>
        <v>45455</v>
      </c>
      <c r="B148">
        <f>IF($A148&lt;&gt;"",INDEX('Size (Model)'!B:B,3*(ROW()-2)+3),"")</f>
        <v>0</v>
      </c>
      <c r="C148">
        <f>IF($A148&lt;&gt;"",INDEX('Size (Model)'!C:C,3*(ROW()-2)+3),"")</f>
        <v>1.3983694698033709E-2</v>
      </c>
      <c r="D148">
        <f>IF($A148&lt;&gt;"",INDEX('Size (Model)'!D:D,3*(ROW()-2)+3),"")</f>
        <v>-2.7760660807291667E-2</v>
      </c>
      <c r="E148">
        <f>IF($A148&lt;&gt;"",INDEX('Size (Model)'!E:E,3*(ROW()-2)+3),"")</f>
        <v>7.0714006514657991E-3</v>
      </c>
      <c r="F148">
        <f>IF($A148&lt;&gt;"",INDEX('Size (Model)'!F:F,3*(ROW()-2)+3),"")</f>
        <v>3.2968127208480566E-2</v>
      </c>
      <c r="G148">
        <f>IF($A148&lt;&gt;"",INDEX('Size (Model)'!G:G,3*(ROW()-2)+3),"")</f>
        <v>1.8592810009960162E-2</v>
      </c>
      <c r="H148">
        <f>IF($A148&lt;&gt;"",INDEX('Size (Model)'!H:H,3*(ROW()-2)+3),"")</f>
        <v>0</v>
      </c>
      <c r="I148">
        <f>IF($A148&lt;&gt;"",INDEX('Size (Model)'!I:I,3*(ROW()-2)+3),"")</f>
        <v>-0.05</v>
      </c>
      <c r="J148">
        <f>IF($A148&lt;&gt;"",INDEX('Size (Model)'!J:J,3*(ROW()-2)+3),"")</f>
        <v>0</v>
      </c>
      <c r="K148">
        <f>IF($A148&lt;&gt;"",INDEX('Size (Model)'!K:K,3*(ROW()-2)+3),"")</f>
        <v>0</v>
      </c>
      <c r="L148">
        <f>IF($A148&lt;&gt;"",INDEX('Size (Model)'!L:L,3*(ROW()-2)+3),"")</f>
        <v>3.6875520833333335E-2</v>
      </c>
      <c r="M148">
        <f>IF($A148&lt;&gt;"",INDEX('Size (Model)'!M:M,3*(ROW()-2)+3),"")</f>
        <v>0</v>
      </c>
      <c r="N148">
        <f>IF($A148&lt;&gt;"",INDEX('Size (Model)'!N:N,3*(ROW()-2)+3),"")</f>
        <v>0</v>
      </c>
      <c r="O148">
        <f>IF($A148&lt;&gt;"",INDEX('Size (Model)'!O:O,3*(ROW()-2)+3),"")</f>
        <v>0</v>
      </c>
      <c r="P148">
        <f>IF($A148&lt;&gt;"",INDEX('Size (Model)'!P:P,3*(ROW()-2)+3),"")</f>
        <v>0</v>
      </c>
      <c r="Q148">
        <f>IF($A148&lt;&gt;"",INDEX('Size (Model)'!Q:Q,3*(ROW()-2)+3),"")</f>
        <v>-0.05</v>
      </c>
      <c r="R148">
        <f>IF($A148&lt;&gt;"",INDEX('Size (Model)'!R:R,3*(ROW()-2)+3),"")</f>
        <v>2.2359715670024226E-2</v>
      </c>
      <c r="S148">
        <f>IF($A148&lt;&gt;"",INDEX('Size (Model)'!S:S,3*(ROW()-2)+3),"")</f>
        <v>0</v>
      </c>
      <c r="T148">
        <f>IF($A148&lt;&gt;"",INDEX('Size (Model)'!T:T,3*(ROW()-2)+3),"")</f>
        <v>-3.1780124020887736E-2</v>
      </c>
      <c r="U148">
        <f>IF($A148&lt;&gt;"",INDEX('Size (Model)'!U:U,3*(ROW()-2)+3),"")</f>
        <v>2.5810709459459461E-2</v>
      </c>
      <c r="V148">
        <f>IF($A148&lt;&gt;"",INDEX('Size (Model)'!V:V,3*(ROW()-2)+3),"")</f>
        <v>2.5434765625000005E-2</v>
      </c>
      <c r="W148">
        <f>IF($A148&lt;&gt;"",INDEX('Size (Model)'!W:W,3*(ROW()-2)+3),"")</f>
        <v>0</v>
      </c>
      <c r="X148">
        <f>IF($A148&lt;&gt;"",INDEX('Size (Model)'!X:X,3*(ROW()-2)+3),"")</f>
        <v>0</v>
      </c>
      <c r="Y148">
        <f>IF($A148&lt;&gt;"",INDEX('Size (Model)'!Y:Y,3*(ROW()-2)+3),"")</f>
        <v>0</v>
      </c>
      <c r="Z148">
        <f>IF($A148&lt;&gt;"",INDEX('Size (Model)'!Z:Z,3*(ROW()-2)+3),"")</f>
        <v>0</v>
      </c>
    </row>
    <row r="149" spans="1:26" x14ac:dyDescent="0.2">
      <c r="A149" s="13">
        <f>IF(INDEX('Size (Model)'!A:A,3*(ROW()-2)+2)&lt;&gt;"",INDEX('Size (Model)'!A:A,3*(ROW()-2)+2),"")</f>
        <v>45456</v>
      </c>
      <c r="B149">
        <f>IF($A149&lt;&gt;"",INDEX('Size (Model)'!B:B,3*(ROW()-2)+3),"")</f>
        <v>0</v>
      </c>
      <c r="C149">
        <f>IF($A149&lt;&gt;"",INDEX('Size (Model)'!C:C,3*(ROW()-2)+3),"")</f>
        <v>1.3983694698033709E-2</v>
      </c>
      <c r="D149">
        <f>IF($A149&lt;&gt;"",INDEX('Size (Model)'!D:D,3*(ROW()-2)+3),"")</f>
        <v>-2.7760660807291667E-2</v>
      </c>
      <c r="E149">
        <f>IF($A149&lt;&gt;"",INDEX('Size (Model)'!E:E,3*(ROW()-2)+3),"")</f>
        <v>7.0714006514657991E-3</v>
      </c>
      <c r="F149">
        <f>IF($A149&lt;&gt;"",INDEX('Size (Model)'!F:F,3*(ROW()-2)+3),"")</f>
        <v>3.2968127208480566E-2</v>
      </c>
      <c r="G149">
        <f>IF($A149&lt;&gt;"",INDEX('Size (Model)'!G:G,3*(ROW()-2)+3),"")</f>
        <v>1.8592810009960162E-2</v>
      </c>
      <c r="H149">
        <f>IF($A149&lt;&gt;"",INDEX('Size (Model)'!H:H,3*(ROW()-2)+3),"")</f>
        <v>0</v>
      </c>
      <c r="I149">
        <f>IF($A149&lt;&gt;"",INDEX('Size (Model)'!I:I,3*(ROW()-2)+3),"")</f>
        <v>-0.05</v>
      </c>
      <c r="J149">
        <f>IF($A149&lt;&gt;"",INDEX('Size (Model)'!J:J,3*(ROW()-2)+3),"")</f>
        <v>9.4896519769357458E-3</v>
      </c>
      <c r="K149">
        <f>IF($A149&lt;&gt;"",INDEX('Size (Model)'!K:K,3*(ROW()-2)+3),"")</f>
        <v>0</v>
      </c>
      <c r="L149">
        <f>IF($A149&lt;&gt;"",INDEX('Size (Model)'!L:L,3*(ROW()-2)+3),"")</f>
        <v>0</v>
      </c>
      <c r="M149">
        <f>IF($A149&lt;&gt;"",INDEX('Size (Model)'!M:M,3*(ROW()-2)+3),"")</f>
        <v>0</v>
      </c>
      <c r="N149">
        <f>IF($A149&lt;&gt;"",INDEX('Size (Model)'!N:N,3*(ROW()-2)+3),"")</f>
        <v>0</v>
      </c>
      <c r="O149">
        <f>IF($A149&lt;&gt;"",INDEX('Size (Model)'!O:O,3*(ROW()-2)+3),"")</f>
        <v>0</v>
      </c>
      <c r="P149">
        <f>IF($A149&lt;&gt;"",INDEX('Size (Model)'!P:P,3*(ROW()-2)+3),"")</f>
        <v>0</v>
      </c>
      <c r="Q149">
        <f>IF($A149&lt;&gt;"",INDEX('Size (Model)'!Q:Q,3*(ROW()-2)+3),"")</f>
        <v>-0.05</v>
      </c>
      <c r="R149">
        <f>IF($A149&lt;&gt;"",INDEX('Size (Model)'!R:R,3*(ROW()-2)+3),"")</f>
        <v>2.2359715670024226E-2</v>
      </c>
      <c r="S149">
        <f>IF($A149&lt;&gt;"",INDEX('Size (Model)'!S:S,3*(ROW()-2)+3),"")</f>
        <v>0</v>
      </c>
      <c r="T149">
        <f>IF($A149&lt;&gt;"",INDEX('Size (Model)'!T:T,3*(ROW()-2)+3),"")</f>
        <v>-3.1780124020887736E-2</v>
      </c>
      <c r="U149">
        <f>IF($A149&lt;&gt;"",INDEX('Size (Model)'!U:U,3*(ROW()-2)+3),"")</f>
        <v>2.5810709459459461E-2</v>
      </c>
      <c r="V149">
        <f>IF($A149&lt;&gt;"",INDEX('Size (Model)'!V:V,3*(ROW()-2)+3),"")</f>
        <v>2.5434765625000005E-2</v>
      </c>
      <c r="W149">
        <f>IF($A149&lt;&gt;"",INDEX('Size (Model)'!W:W,3*(ROW()-2)+3),"")</f>
        <v>0</v>
      </c>
      <c r="X149">
        <f>IF($A149&lt;&gt;"",INDEX('Size (Model)'!X:X,3*(ROW()-2)+3),"")</f>
        <v>0</v>
      </c>
      <c r="Y149">
        <f>IF($A149&lt;&gt;"",INDEX('Size (Model)'!Y:Y,3*(ROW()-2)+3),"")</f>
        <v>0</v>
      </c>
      <c r="Z149">
        <f>IF($A149&lt;&gt;"",INDEX('Size (Model)'!Z:Z,3*(ROW()-2)+3),"")</f>
        <v>0</v>
      </c>
    </row>
    <row r="150" spans="1:26" x14ac:dyDescent="0.2">
      <c r="A150" s="13">
        <f>IF(INDEX('Size (Model)'!A:A,3*(ROW()-2)+2)&lt;&gt;"",INDEX('Size (Model)'!A:A,3*(ROW()-2)+2),"")</f>
        <v>45457</v>
      </c>
      <c r="B150">
        <f>IF($A150&lt;&gt;"",INDEX('Size (Model)'!B:B,3*(ROW()-2)+3),"")</f>
        <v>0</v>
      </c>
      <c r="C150">
        <f>IF($A150&lt;&gt;"",INDEX('Size (Model)'!C:C,3*(ROW()-2)+3),"")</f>
        <v>0</v>
      </c>
      <c r="D150">
        <f>IF($A150&lt;&gt;"",INDEX('Size (Model)'!D:D,3*(ROW()-2)+3),"")</f>
        <v>-2.7760660807291667E-2</v>
      </c>
      <c r="E150">
        <f>IF($A150&lt;&gt;"",INDEX('Size (Model)'!E:E,3*(ROW()-2)+3),"")</f>
        <v>7.0714006514657991E-3</v>
      </c>
      <c r="F150">
        <f>IF($A150&lt;&gt;"",INDEX('Size (Model)'!F:F,3*(ROW()-2)+3),"")</f>
        <v>3.2968127208480566E-2</v>
      </c>
      <c r="G150">
        <f>IF($A150&lt;&gt;"",INDEX('Size (Model)'!G:G,3*(ROW()-2)+3),"")</f>
        <v>1.8592810009960162E-2</v>
      </c>
      <c r="H150">
        <f>IF($A150&lt;&gt;"",INDEX('Size (Model)'!H:H,3*(ROW()-2)+3),"")</f>
        <v>0</v>
      </c>
      <c r="I150">
        <f>IF($A150&lt;&gt;"",INDEX('Size (Model)'!I:I,3*(ROW()-2)+3),"")</f>
        <v>-0.05</v>
      </c>
      <c r="J150">
        <f>IF($A150&lt;&gt;"",INDEX('Size (Model)'!J:J,3*(ROW()-2)+3),"")</f>
        <v>9.4896519769357458E-3</v>
      </c>
      <c r="K150">
        <f>IF($A150&lt;&gt;"",INDEX('Size (Model)'!K:K,3*(ROW()-2)+3),"")</f>
        <v>-9.5626309357541902E-3</v>
      </c>
      <c r="L150">
        <f>IF($A150&lt;&gt;"",INDEX('Size (Model)'!L:L,3*(ROW()-2)+3),"")</f>
        <v>0</v>
      </c>
      <c r="M150">
        <f>IF($A150&lt;&gt;"",INDEX('Size (Model)'!M:M,3*(ROW()-2)+3),"")</f>
        <v>0</v>
      </c>
      <c r="N150">
        <f>IF($A150&lt;&gt;"",INDEX('Size (Model)'!N:N,3*(ROW()-2)+3),"")</f>
        <v>0</v>
      </c>
      <c r="O150">
        <f>IF($A150&lt;&gt;"",INDEX('Size (Model)'!O:O,3*(ROW()-2)+3),"")</f>
        <v>0</v>
      </c>
      <c r="P150">
        <f>IF($A150&lt;&gt;"",INDEX('Size (Model)'!P:P,3*(ROW()-2)+3),"")</f>
        <v>2.9866275899672841E-2</v>
      </c>
      <c r="Q150">
        <f>IF($A150&lt;&gt;"",INDEX('Size (Model)'!Q:Q,3*(ROW()-2)+3),"")</f>
        <v>-0.05</v>
      </c>
      <c r="R150">
        <f>IF($A150&lt;&gt;"",INDEX('Size (Model)'!R:R,3*(ROW()-2)+3),"")</f>
        <v>2.2359715670024226E-2</v>
      </c>
      <c r="S150">
        <f>IF($A150&lt;&gt;"",INDEX('Size (Model)'!S:S,3*(ROW()-2)+3),"")</f>
        <v>0</v>
      </c>
      <c r="T150">
        <f>IF($A150&lt;&gt;"",INDEX('Size (Model)'!T:T,3*(ROW()-2)+3),"")</f>
        <v>-1.7127814258911817E-2</v>
      </c>
      <c r="U150">
        <f>IF($A150&lt;&gt;"",INDEX('Size (Model)'!U:U,3*(ROW()-2)+3),"")</f>
        <v>2.5810709459459461E-2</v>
      </c>
      <c r="V150">
        <f>IF($A150&lt;&gt;"",INDEX('Size (Model)'!V:V,3*(ROW()-2)+3),"")</f>
        <v>2.5434765625000005E-2</v>
      </c>
      <c r="W150">
        <f>IF($A150&lt;&gt;"",INDEX('Size (Model)'!W:W,3*(ROW()-2)+3),"")</f>
        <v>0</v>
      </c>
      <c r="X150">
        <f>IF($A150&lt;&gt;"",INDEX('Size (Model)'!X:X,3*(ROW()-2)+3),"")</f>
        <v>0</v>
      </c>
      <c r="Y150">
        <f>IF($A150&lt;&gt;"",INDEX('Size (Model)'!Y:Y,3*(ROW()-2)+3),"")</f>
        <v>0</v>
      </c>
      <c r="Z150">
        <f>IF($A150&lt;&gt;"",INDEX('Size (Model)'!Z:Z,3*(ROW()-2)+3),"")</f>
        <v>0</v>
      </c>
    </row>
    <row r="151" spans="1:26" x14ac:dyDescent="0.2">
      <c r="A151" s="13">
        <f>IF(INDEX('Size (Model)'!A:A,3*(ROW()-2)+2)&lt;&gt;"",INDEX('Size (Model)'!A:A,3*(ROW()-2)+2),"")</f>
        <v>45460</v>
      </c>
      <c r="B151">
        <f>IF($A151&lt;&gt;"",INDEX('Size (Model)'!B:B,3*(ROW()-2)+3),"")</f>
        <v>0</v>
      </c>
      <c r="C151">
        <f>IF($A151&lt;&gt;"",INDEX('Size (Model)'!C:C,3*(ROW()-2)+3),"")</f>
        <v>0</v>
      </c>
      <c r="D151">
        <f>IF($A151&lt;&gt;"",INDEX('Size (Model)'!D:D,3*(ROW()-2)+3),"")</f>
        <v>-2.7760660807291667E-2</v>
      </c>
      <c r="E151">
        <f>IF($A151&lt;&gt;"",INDEX('Size (Model)'!E:E,3*(ROW()-2)+3),"")</f>
        <v>7.0714006514657991E-3</v>
      </c>
      <c r="F151">
        <f>IF($A151&lt;&gt;"",INDEX('Size (Model)'!F:F,3*(ROW()-2)+3),"")</f>
        <v>3.2968127208480566E-2</v>
      </c>
      <c r="G151">
        <f>IF($A151&lt;&gt;"",INDEX('Size (Model)'!G:G,3*(ROW()-2)+3),"")</f>
        <v>1.8592810009960162E-2</v>
      </c>
      <c r="H151">
        <f>IF($A151&lt;&gt;"",INDEX('Size (Model)'!H:H,3*(ROW()-2)+3),"")</f>
        <v>0</v>
      </c>
      <c r="I151">
        <f>IF($A151&lt;&gt;"",INDEX('Size (Model)'!I:I,3*(ROW()-2)+3),"")</f>
        <v>-0.05</v>
      </c>
      <c r="J151">
        <f>IF($A151&lt;&gt;"",INDEX('Size (Model)'!J:J,3*(ROW()-2)+3),"")</f>
        <v>9.4896519769357458E-3</v>
      </c>
      <c r="K151">
        <f>IF($A151&lt;&gt;"",INDEX('Size (Model)'!K:K,3*(ROW()-2)+3),"")</f>
        <v>-9.5626309357541902E-3</v>
      </c>
      <c r="L151">
        <f>IF($A151&lt;&gt;"",INDEX('Size (Model)'!L:L,3*(ROW()-2)+3),"")</f>
        <v>0</v>
      </c>
      <c r="M151">
        <f>IF($A151&lt;&gt;"",INDEX('Size (Model)'!M:M,3*(ROW()-2)+3),"")</f>
        <v>0</v>
      </c>
      <c r="N151">
        <f>IF($A151&lt;&gt;"",INDEX('Size (Model)'!N:N,3*(ROW()-2)+3),"")</f>
        <v>0</v>
      </c>
      <c r="O151">
        <f>IF($A151&lt;&gt;"",INDEX('Size (Model)'!O:O,3*(ROW()-2)+3),"")</f>
        <v>0</v>
      </c>
      <c r="P151">
        <f>IF($A151&lt;&gt;"",INDEX('Size (Model)'!P:P,3*(ROW()-2)+3),"")</f>
        <v>2.9866275899672841E-2</v>
      </c>
      <c r="Q151">
        <f>IF($A151&lt;&gt;"",INDEX('Size (Model)'!Q:Q,3*(ROW()-2)+3),"")</f>
        <v>-0.05</v>
      </c>
      <c r="R151">
        <f>IF($A151&lt;&gt;"",INDEX('Size (Model)'!R:R,3*(ROW()-2)+3),"")</f>
        <v>2.2359715670024226E-2</v>
      </c>
      <c r="S151">
        <f>IF($A151&lt;&gt;"",INDEX('Size (Model)'!S:S,3*(ROW()-2)+3),"")</f>
        <v>0</v>
      </c>
      <c r="T151">
        <f>IF($A151&lt;&gt;"",INDEX('Size (Model)'!T:T,3*(ROW()-2)+3),"")</f>
        <v>-0.05</v>
      </c>
      <c r="U151">
        <f>IF($A151&lt;&gt;"",INDEX('Size (Model)'!U:U,3*(ROW()-2)+3),"")</f>
        <v>2.5810709459459461E-2</v>
      </c>
      <c r="V151">
        <f>IF($A151&lt;&gt;"",INDEX('Size (Model)'!V:V,3*(ROW()-2)+3),"")</f>
        <v>2.5434765625000005E-2</v>
      </c>
      <c r="W151">
        <f>IF($A151&lt;&gt;"",INDEX('Size (Model)'!W:W,3*(ROW()-2)+3),"")</f>
        <v>0</v>
      </c>
      <c r="X151">
        <f>IF($A151&lt;&gt;"",INDEX('Size (Model)'!X:X,3*(ROW()-2)+3),"")</f>
        <v>0</v>
      </c>
      <c r="Y151">
        <f>IF($A151&lt;&gt;"",INDEX('Size (Model)'!Y:Y,3*(ROW()-2)+3),"")</f>
        <v>0</v>
      </c>
      <c r="Z151">
        <f>IF($A151&lt;&gt;"",INDEX('Size (Model)'!Z:Z,3*(ROW()-2)+3),"")</f>
        <v>0</v>
      </c>
    </row>
    <row r="152" spans="1:26" x14ac:dyDescent="0.2">
      <c r="A152" s="13">
        <f>IF(INDEX('Size (Model)'!A:A,3*(ROW()-2)+2)&lt;&gt;"",INDEX('Size (Model)'!A:A,3*(ROW()-2)+2),"")</f>
        <v>45461</v>
      </c>
      <c r="B152">
        <f>IF($A152&lt;&gt;"",INDEX('Size (Model)'!B:B,3*(ROW()-2)+3),"")</f>
        <v>0</v>
      </c>
      <c r="C152">
        <f>IF($A152&lt;&gt;"",INDEX('Size (Model)'!C:C,3*(ROW()-2)+3),"")</f>
        <v>0</v>
      </c>
      <c r="D152">
        <f>IF($A152&lt;&gt;"",INDEX('Size (Model)'!D:D,3*(ROW()-2)+3),"")</f>
        <v>-2.7760660807291667E-2</v>
      </c>
      <c r="E152">
        <f>IF($A152&lt;&gt;"",INDEX('Size (Model)'!E:E,3*(ROW()-2)+3),"")</f>
        <v>7.0714006514657991E-3</v>
      </c>
      <c r="F152">
        <f>IF($A152&lt;&gt;"",INDEX('Size (Model)'!F:F,3*(ROW()-2)+3),"")</f>
        <v>3.2968127208480566E-2</v>
      </c>
      <c r="G152">
        <f>IF($A152&lt;&gt;"",INDEX('Size (Model)'!G:G,3*(ROW()-2)+3),"")</f>
        <v>1.8592810009960162E-2</v>
      </c>
      <c r="H152">
        <f>IF($A152&lt;&gt;"",INDEX('Size (Model)'!H:H,3*(ROW()-2)+3),"")</f>
        <v>0</v>
      </c>
      <c r="I152">
        <f>IF($A152&lt;&gt;"",INDEX('Size (Model)'!I:I,3*(ROW()-2)+3),"")</f>
        <v>-0.05</v>
      </c>
      <c r="J152">
        <f>IF($A152&lt;&gt;"",INDEX('Size (Model)'!J:J,3*(ROW()-2)+3),"")</f>
        <v>9.4896519769357458E-3</v>
      </c>
      <c r="K152">
        <f>IF($A152&lt;&gt;"",INDEX('Size (Model)'!K:K,3*(ROW()-2)+3),"")</f>
        <v>-9.5626309357541902E-3</v>
      </c>
      <c r="L152">
        <f>IF($A152&lt;&gt;"",INDEX('Size (Model)'!L:L,3*(ROW()-2)+3),"")</f>
        <v>0</v>
      </c>
      <c r="M152">
        <f>IF($A152&lt;&gt;"",INDEX('Size (Model)'!M:M,3*(ROW()-2)+3),"")</f>
        <v>0</v>
      </c>
      <c r="N152">
        <f>IF($A152&lt;&gt;"",INDEX('Size (Model)'!N:N,3*(ROW()-2)+3),"")</f>
        <v>0</v>
      </c>
      <c r="O152">
        <f>IF($A152&lt;&gt;"",INDEX('Size (Model)'!O:O,3*(ROW()-2)+3),"")</f>
        <v>0</v>
      </c>
      <c r="P152">
        <f>IF($A152&lt;&gt;"",INDEX('Size (Model)'!P:P,3*(ROW()-2)+3),"")</f>
        <v>2.9866275899672841E-2</v>
      </c>
      <c r="Q152">
        <f>IF($A152&lt;&gt;"",INDEX('Size (Model)'!Q:Q,3*(ROW()-2)+3),"")</f>
        <v>-0.05</v>
      </c>
      <c r="R152">
        <f>IF($A152&lt;&gt;"",INDEX('Size (Model)'!R:R,3*(ROW()-2)+3),"")</f>
        <v>2.2359715670024226E-2</v>
      </c>
      <c r="S152">
        <f>IF($A152&lt;&gt;"",INDEX('Size (Model)'!S:S,3*(ROW()-2)+3),"")</f>
        <v>0</v>
      </c>
      <c r="T152">
        <f>IF($A152&lt;&gt;"",INDEX('Size (Model)'!T:T,3*(ROW()-2)+3),"")</f>
        <v>-1.7406739409499355E-2</v>
      </c>
      <c r="U152">
        <f>IF($A152&lt;&gt;"",INDEX('Size (Model)'!U:U,3*(ROW()-2)+3),"")</f>
        <v>2.5810709459459461E-2</v>
      </c>
      <c r="V152">
        <f>IF($A152&lt;&gt;"",INDEX('Size (Model)'!V:V,3*(ROW()-2)+3),"")</f>
        <v>2.5434765625000005E-2</v>
      </c>
      <c r="W152">
        <f>IF($A152&lt;&gt;"",INDEX('Size (Model)'!W:W,3*(ROW()-2)+3),"")</f>
        <v>0</v>
      </c>
      <c r="X152">
        <f>IF($A152&lt;&gt;"",INDEX('Size (Model)'!X:X,3*(ROW()-2)+3),"")</f>
        <v>0</v>
      </c>
      <c r="Y152">
        <f>IF($A152&lt;&gt;"",INDEX('Size (Model)'!Y:Y,3*(ROW()-2)+3),"")</f>
        <v>0</v>
      </c>
      <c r="Z152">
        <f>IF($A152&lt;&gt;"",INDEX('Size (Model)'!Z:Z,3*(ROW()-2)+3),"")</f>
        <v>0</v>
      </c>
    </row>
    <row r="153" spans="1:26" x14ac:dyDescent="0.2">
      <c r="A153" s="13">
        <f>IF(INDEX('Size (Model)'!A:A,3*(ROW()-2)+2)&lt;&gt;"",INDEX('Size (Model)'!A:A,3*(ROW()-2)+2),"")</f>
        <v>45462</v>
      </c>
      <c r="B153">
        <f>IF($A153&lt;&gt;"",INDEX('Size (Model)'!B:B,3*(ROW()-2)+3),"")</f>
        <v>0</v>
      </c>
      <c r="C153">
        <f>IF($A153&lt;&gt;"",INDEX('Size (Model)'!C:C,3*(ROW()-2)+3),"")</f>
        <v>0</v>
      </c>
      <c r="D153">
        <f>IF($A153&lt;&gt;"",INDEX('Size (Model)'!D:D,3*(ROW()-2)+3),"")</f>
        <v>-2.7760660807291667E-2</v>
      </c>
      <c r="E153">
        <f>IF($A153&lt;&gt;"",INDEX('Size (Model)'!E:E,3*(ROW()-2)+3),"")</f>
        <v>7.0714006514657991E-3</v>
      </c>
      <c r="F153">
        <f>IF($A153&lt;&gt;"",INDEX('Size (Model)'!F:F,3*(ROW()-2)+3),"")</f>
        <v>3.2968127208480566E-2</v>
      </c>
      <c r="G153">
        <f>IF($A153&lt;&gt;"",INDEX('Size (Model)'!G:G,3*(ROW()-2)+3),"")</f>
        <v>1.8592810009960162E-2</v>
      </c>
      <c r="H153">
        <f>IF($A153&lt;&gt;"",INDEX('Size (Model)'!H:H,3*(ROW()-2)+3),"")</f>
        <v>0</v>
      </c>
      <c r="I153">
        <f>IF($A153&lt;&gt;"",INDEX('Size (Model)'!I:I,3*(ROW()-2)+3),"")</f>
        <v>-0.05</v>
      </c>
      <c r="J153">
        <f>IF($A153&lt;&gt;"",INDEX('Size (Model)'!J:J,3*(ROW()-2)+3),"")</f>
        <v>9.4896519769357458E-3</v>
      </c>
      <c r="K153">
        <f>IF($A153&lt;&gt;"",INDEX('Size (Model)'!K:K,3*(ROW()-2)+3),"")</f>
        <v>-9.5626309357541902E-3</v>
      </c>
      <c r="L153">
        <f>IF($A153&lt;&gt;"",INDEX('Size (Model)'!L:L,3*(ROW()-2)+3),"")</f>
        <v>0</v>
      </c>
      <c r="M153">
        <f>IF($A153&lt;&gt;"",INDEX('Size (Model)'!M:M,3*(ROW()-2)+3),"")</f>
        <v>0</v>
      </c>
      <c r="N153">
        <f>IF($A153&lt;&gt;"",INDEX('Size (Model)'!N:N,3*(ROW()-2)+3),"")</f>
        <v>0</v>
      </c>
      <c r="O153">
        <f>IF($A153&lt;&gt;"",INDEX('Size (Model)'!O:O,3*(ROW()-2)+3),"")</f>
        <v>0</v>
      </c>
      <c r="P153">
        <f>IF($A153&lt;&gt;"",INDEX('Size (Model)'!P:P,3*(ROW()-2)+3),"")</f>
        <v>2.9866275899672841E-2</v>
      </c>
      <c r="Q153">
        <f>IF($A153&lt;&gt;"",INDEX('Size (Model)'!Q:Q,3*(ROW()-2)+3),"")</f>
        <v>-0.05</v>
      </c>
      <c r="R153">
        <f>IF($A153&lt;&gt;"",INDEX('Size (Model)'!R:R,3*(ROW()-2)+3),"")</f>
        <v>2.2359715670024226E-2</v>
      </c>
      <c r="S153">
        <f>IF($A153&lt;&gt;"",INDEX('Size (Model)'!S:S,3*(ROW()-2)+3),"")</f>
        <v>0</v>
      </c>
      <c r="T153">
        <f>IF($A153&lt;&gt;"",INDEX('Size (Model)'!T:T,3*(ROW()-2)+3),"")</f>
        <v>-0.05</v>
      </c>
      <c r="U153">
        <f>IF($A153&lt;&gt;"",INDEX('Size (Model)'!U:U,3*(ROW()-2)+3),"")</f>
        <v>2.5810709459459461E-2</v>
      </c>
      <c r="V153">
        <f>IF($A153&lt;&gt;"",INDEX('Size (Model)'!V:V,3*(ROW()-2)+3),"")</f>
        <v>2.5434765625000005E-2</v>
      </c>
      <c r="W153">
        <f>IF($A153&lt;&gt;"",INDEX('Size (Model)'!W:W,3*(ROW()-2)+3),"")</f>
        <v>0</v>
      </c>
      <c r="X153">
        <f>IF($A153&lt;&gt;"",INDEX('Size (Model)'!X:X,3*(ROW()-2)+3),"")</f>
        <v>0</v>
      </c>
      <c r="Y153">
        <f>IF($A153&lt;&gt;"",INDEX('Size (Model)'!Y:Y,3*(ROW()-2)+3),"")</f>
        <v>0</v>
      </c>
      <c r="Z153">
        <f>IF($A153&lt;&gt;"",INDEX('Size (Model)'!Z:Z,3*(ROW()-2)+3),"")</f>
        <v>0</v>
      </c>
    </row>
    <row r="154" spans="1:26" x14ac:dyDescent="0.2">
      <c r="A154" s="13">
        <f>IF(INDEX('Size (Model)'!A:A,3*(ROW()-2)+2)&lt;&gt;"",INDEX('Size (Model)'!A:A,3*(ROW()-2)+2),"")</f>
        <v>45463</v>
      </c>
      <c r="B154">
        <f>IF($A154&lt;&gt;"",INDEX('Size (Model)'!B:B,3*(ROW()-2)+3),"")</f>
        <v>0</v>
      </c>
      <c r="C154">
        <f>IF($A154&lt;&gt;"",INDEX('Size (Model)'!C:C,3*(ROW()-2)+3),"")</f>
        <v>5.5446008663366329E-3</v>
      </c>
      <c r="D154">
        <f>IF($A154&lt;&gt;"",INDEX('Size (Model)'!D:D,3*(ROW()-2)+3),"")</f>
        <v>-2.7760660807291667E-2</v>
      </c>
      <c r="E154">
        <f>IF($A154&lt;&gt;"",INDEX('Size (Model)'!E:E,3*(ROW()-2)+3),"")</f>
        <v>0</v>
      </c>
      <c r="F154">
        <f>IF($A154&lt;&gt;"",INDEX('Size (Model)'!F:F,3*(ROW()-2)+3),"")</f>
        <v>3.2968127208480566E-2</v>
      </c>
      <c r="G154">
        <f>IF($A154&lt;&gt;"",INDEX('Size (Model)'!G:G,3*(ROW()-2)+3),"")</f>
        <v>2.9711286120322117E-2</v>
      </c>
      <c r="H154">
        <f>IF($A154&lt;&gt;"",INDEX('Size (Model)'!H:H,3*(ROW()-2)+3),"")</f>
        <v>0</v>
      </c>
      <c r="I154">
        <f>IF($A154&lt;&gt;"",INDEX('Size (Model)'!I:I,3*(ROW()-2)+3),"")</f>
        <v>-0.05</v>
      </c>
      <c r="J154">
        <f>IF($A154&lt;&gt;"",INDEX('Size (Model)'!J:J,3*(ROW()-2)+3),"")</f>
        <v>0</v>
      </c>
      <c r="K154">
        <f>IF($A154&lt;&gt;"",INDEX('Size (Model)'!K:K,3*(ROW()-2)+3),"")</f>
        <v>-9.5626309357541902E-3</v>
      </c>
      <c r="L154">
        <f>IF($A154&lt;&gt;"",INDEX('Size (Model)'!L:L,3*(ROW()-2)+3),"")</f>
        <v>1.4654328271028036E-2</v>
      </c>
      <c r="M154">
        <f>IF($A154&lt;&gt;"",INDEX('Size (Model)'!M:M,3*(ROW()-2)+3),"")</f>
        <v>0</v>
      </c>
      <c r="N154">
        <f>IF($A154&lt;&gt;"",INDEX('Size (Model)'!N:N,3*(ROW()-2)+3),"")</f>
        <v>0</v>
      </c>
      <c r="O154">
        <f>IF($A154&lt;&gt;"",INDEX('Size (Model)'!O:O,3*(ROW()-2)+3),"")</f>
        <v>0</v>
      </c>
      <c r="P154">
        <f>IF($A154&lt;&gt;"",INDEX('Size (Model)'!P:P,3*(ROW()-2)+3),"")</f>
        <v>2.9866275899672841E-2</v>
      </c>
      <c r="Q154">
        <f>IF($A154&lt;&gt;"",INDEX('Size (Model)'!Q:Q,3*(ROW()-2)+3),"")</f>
        <v>-0.05</v>
      </c>
      <c r="R154">
        <f>IF($A154&lt;&gt;"",INDEX('Size (Model)'!R:R,3*(ROW()-2)+3),"")</f>
        <v>2.2359715670024226E-2</v>
      </c>
      <c r="S154">
        <f>IF($A154&lt;&gt;"",INDEX('Size (Model)'!S:S,3*(ROW()-2)+3),"")</f>
        <v>0</v>
      </c>
      <c r="T154">
        <f>IF($A154&lt;&gt;"",INDEX('Size (Model)'!T:T,3*(ROW()-2)+3),"")</f>
        <v>-0.05</v>
      </c>
      <c r="U154">
        <f>IF($A154&lt;&gt;"",INDEX('Size (Model)'!U:U,3*(ROW()-2)+3),"")</f>
        <v>2.5810709459459461E-2</v>
      </c>
      <c r="V154">
        <f>IF($A154&lt;&gt;"",INDEX('Size (Model)'!V:V,3*(ROW()-2)+3),"")</f>
        <v>2.5434765625000005E-2</v>
      </c>
      <c r="W154">
        <f>IF($A154&lt;&gt;"",INDEX('Size (Model)'!W:W,3*(ROW()-2)+3),"")</f>
        <v>0</v>
      </c>
      <c r="X154">
        <f>IF($A154&lt;&gt;"",INDEX('Size (Model)'!X:X,3*(ROW()-2)+3),"")</f>
        <v>0</v>
      </c>
      <c r="Y154">
        <f>IF($A154&lt;&gt;"",INDEX('Size (Model)'!Y:Y,3*(ROW()-2)+3),"")</f>
        <v>0</v>
      </c>
      <c r="Z154">
        <f>IF($A154&lt;&gt;"",INDEX('Size (Model)'!Z:Z,3*(ROW()-2)+3),"")</f>
        <v>0</v>
      </c>
    </row>
    <row r="155" spans="1:26" x14ac:dyDescent="0.2">
      <c r="A155" s="13">
        <f>IF(INDEX('Size (Model)'!A:A,3*(ROW()-2)+2)&lt;&gt;"",INDEX('Size (Model)'!A:A,3*(ROW()-2)+2),"")</f>
        <v>45464</v>
      </c>
      <c r="B155">
        <f>IF($A155&lt;&gt;"",INDEX('Size (Model)'!B:B,3*(ROW()-2)+3),"")</f>
        <v>0</v>
      </c>
      <c r="C155">
        <f>IF($A155&lt;&gt;"",INDEX('Size (Model)'!C:C,3*(ROW()-2)+3),"")</f>
        <v>5.5446008663366329E-3</v>
      </c>
      <c r="D155">
        <f>IF($A155&lt;&gt;"",INDEX('Size (Model)'!D:D,3*(ROW()-2)+3),"")</f>
        <v>-2.7760660807291667E-2</v>
      </c>
      <c r="E155">
        <f>IF($A155&lt;&gt;"",INDEX('Size (Model)'!E:E,3*(ROW()-2)+3),"")</f>
        <v>0</v>
      </c>
      <c r="F155">
        <f>IF($A155&lt;&gt;"",INDEX('Size (Model)'!F:F,3*(ROW()-2)+3),"")</f>
        <v>3.2968127208480566E-2</v>
      </c>
      <c r="G155">
        <f>IF($A155&lt;&gt;"",INDEX('Size (Model)'!G:G,3*(ROW()-2)+3),"")</f>
        <v>2.9711286120322117E-2</v>
      </c>
      <c r="H155">
        <f>IF($A155&lt;&gt;"",INDEX('Size (Model)'!H:H,3*(ROW()-2)+3),"")</f>
        <v>0</v>
      </c>
      <c r="I155">
        <f>IF($A155&lt;&gt;"",INDEX('Size (Model)'!I:I,3*(ROW()-2)+3),"")</f>
        <v>-0.05</v>
      </c>
      <c r="J155">
        <f>IF($A155&lt;&gt;"",INDEX('Size (Model)'!J:J,3*(ROW()-2)+3),"")</f>
        <v>0</v>
      </c>
      <c r="K155">
        <f>IF($A155&lt;&gt;"",INDEX('Size (Model)'!K:K,3*(ROW()-2)+3),"")</f>
        <v>-9.5626309357541902E-3</v>
      </c>
      <c r="L155">
        <f>IF($A155&lt;&gt;"",INDEX('Size (Model)'!L:L,3*(ROW()-2)+3),"")</f>
        <v>1.4654328271028036E-2</v>
      </c>
      <c r="M155">
        <f>IF($A155&lt;&gt;"",INDEX('Size (Model)'!M:M,3*(ROW()-2)+3),"")</f>
        <v>0</v>
      </c>
      <c r="N155">
        <f>IF($A155&lt;&gt;"",INDEX('Size (Model)'!N:N,3*(ROW()-2)+3),"")</f>
        <v>0</v>
      </c>
      <c r="O155">
        <f>IF($A155&lt;&gt;"",INDEX('Size (Model)'!O:O,3*(ROW()-2)+3),"")</f>
        <v>0</v>
      </c>
      <c r="P155">
        <f>IF($A155&lt;&gt;"",INDEX('Size (Model)'!P:P,3*(ROW()-2)+3),"")</f>
        <v>2.9866275899672841E-2</v>
      </c>
      <c r="Q155">
        <f>IF($A155&lt;&gt;"",INDEX('Size (Model)'!Q:Q,3*(ROW()-2)+3),"")</f>
        <v>-8.8723229132025294E-3</v>
      </c>
      <c r="R155">
        <f>IF($A155&lt;&gt;"",INDEX('Size (Model)'!R:R,3*(ROW()-2)+3),"")</f>
        <v>2.2359715670024226E-2</v>
      </c>
      <c r="S155">
        <f>IF($A155&lt;&gt;"",INDEX('Size (Model)'!S:S,3*(ROW()-2)+3),"")</f>
        <v>0</v>
      </c>
      <c r="T155">
        <f>IF($A155&lt;&gt;"",INDEX('Size (Model)'!T:T,3*(ROW()-2)+3),"")</f>
        <v>-0.05</v>
      </c>
      <c r="U155">
        <f>IF($A155&lt;&gt;"",INDEX('Size (Model)'!U:U,3*(ROW()-2)+3),"")</f>
        <v>2.5810709459459461E-2</v>
      </c>
      <c r="V155">
        <f>IF($A155&lt;&gt;"",INDEX('Size (Model)'!V:V,3*(ROW()-2)+3),"")</f>
        <v>2.5434765625000005E-2</v>
      </c>
      <c r="W155">
        <f>IF($A155&lt;&gt;"",INDEX('Size (Model)'!W:W,3*(ROW()-2)+3),"")</f>
        <v>0</v>
      </c>
      <c r="X155">
        <f>IF($A155&lt;&gt;"",INDEX('Size (Model)'!X:X,3*(ROW()-2)+3),"")</f>
        <v>0</v>
      </c>
      <c r="Y155">
        <f>IF($A155&lt;&gt;"",INDEX('Size (Model)'!Y:Y,3*(ROW()-2)+3),"")</f>
        <v>0</v>
      </c>
      <c r="Z155">
        <f>IF($A155&lt;&gt;"",INDEX('Size (Model)'!Z:Z,3*(ROW()-2)+3),"")</f>
        <v>0</v>
      </c>
    </row>
    <row r="156" spans="1:26" x14ac:dyDescent="0.2">
      <c r="A156" s="13">
        <f>IF(INDEX('Size (Model)'!A:A,3*(ROW()-2)+2)&lt;&gt;"",INDEX('Size (Model)'!A:A,3*(ROW()-2)+2),"")</f>
        <v>45467</v>
      </c>
      <c r="B156">
        <f>IF($A156&lt;&gt;"",INDEX('Size (Model)'!B:B,3*(ROW()-2)+3),"")</f>
        <v>0</v>
      </c>
      <c r="C156">
        <f>IF($A156&lt;&gt;"",INDEX('Size (Model)'!C:C,3*(ROW()-2)+3),"")</f>
        <v>5.5446008663366329E-3</v>
      </c>
      <c r="D156">
        <f>IF($A156&lt;&gt;"",INDEX('Size (Model)'!D:D,3*(ROW()-2)+3),"")</f>
        <v>-2.7760660807291667E-2</v>
      </c>
      <c r="E156">
        <f>IF($A156&lt;&gt;"",INDEX('Size (Model)'!E:E,3*(ROW()-2)+3),"")</f>
        <v>0</v>
      </c>
      <c r="F156">
        <f>IF($A156&lt;&gt;"",INDEX('Size (Model)'!F:F,3*(ROW()-2)+3),"")</f>
        <v>3.2968127208480566E-2</v>
      </c>
      <c r="G156">
        <f>IF($A156&lt;&gt;"",INDEX('Size (Model)'!G:G,3*(ROW()-2)+3),"")</f>
        <v>2.9711286120322117E-2</v>
      </c>
      <c r="H156">
        <f>IF($A156&lt;&gt;"",INDEX('Size (Model)'!H:H,3*(ROW()-2)+3),"")</f>
        <v>0</v>
      </c>
      <c r="I156">
        <f>IF($A156&lt;&gt;"",INDEX('Size (Model)'!I:I,3*(ROW()-2)+3),"")</f>
        <v>-0.05</v>
      </c>
      <c r="J156">
        <f>IF($A156&lt;&gt;"",INDEX('Size (Model)'!J:J,3*(ROW()-2)+3),"")</f>
        <v>0</v>
      </c>
      <c r="K156">
        <f>IF($A156&lt;&gt;"",INDEX('Size (Model)'!K:K,3*(ROW()-2)+3),"")</f>
        <v>-9.5626309357541902E-3</v>
      </c>
      <c r="L156">
        <f>IF($A156&lt;&gt;"",INDEX('Size (Model)'!L:L,3*(ROW()-2)+3),"")</f>
        <v>1.4654328271028036E-2</v>
      </c>
      <c r="M156">
        <f>IF($A156&lt;&gt;"",INDEX('Size (Model)'!M:M,3*(ROW()-2)+3),"")</f>
        <v>0</v>
      </c>
      <c r="N156">
        <f>IF($A156&lt;&gt;"",INDEX('Size (Model)'!N:N,3*(ROW()-2)+3),"")</f>
        <v>0</v>
      </c>
      <c r="O156">
        <f>IF($A156&lt;&gt;"",INDEX('Size (Model)'!O:O,3*(ROW()-2)+3),"")</f>
        <v>0</v>
      </c>
      <c r="P156">
        <f>IF($A156&lt;&gt;"",INDEX('Size (Model)'!P:P,3*(ROW()-2)+3),"")</f>
        <v>0</v>
      </c>
      <c r="Q156">
        <f>IF($A156&lt;&gt;"",INDEX('Size (Model)'!Q:Q,3*(ROW()-2)+3),"")</f>
        <v>4.4011849519390127E-2</v>
      </c>
      <c r="R156">
        <f>IF($A156&lt;&gt;"",INDEX('Size (Model)'!R:R,3*(ROW()-2)+3),"")</f>
        <v>2.2359715670024226E-2</v>
      </c>
      <c r="S156">
        <f>IF($A156&lt;&gt;"",INDEX('Size (Model)'!S:S,3*(ROW()-2)+3),"")</f>
        <v>0</v>
      </c>
      <c r="T156">
        <f>IF($A156&lt;&gt;"",INDEX('Size (Model)'!T:T,3*(ROW()-2)+3),"")</f>
        <v>-0.05</v>
      </c>
      <c r="U156">
        <f>IF($A156&lt;&gt;"",INDEX('Size (Model)'!U:U,3*(ROW()-2)+3),"")</f>
        <v>2.5810709459459461E-2</v>
      </c>
      <c r="V156">
        <f>IF($A156&lt;&gt;"",INDEX('Size (Model)'!V:V,3*(ROW()-2)+3),"")</f>
        <v>2.5434765625000005E-2</v>
      </c>
      <c r="W156">
        <f>IF($A156&lt;&gt;"",INDEX('Size (Model)'!W:W,3*(ROW()-2)+3),"")</f>
        <v>0</v>
      </c>
      <c r="X156">
        <f>IF($A156&lt;&gt;"",INDEX('Size (Model)'!X:X,3*(ROW()-2)+3),"")</f>
        <v>0</v>
      </c>
      <c r="Y156">
        <f>IF($A156&lt;&gt;"",INDEX('Size (Model)'!Y:Y,3*(ROW()-2)+3),"")</f>
        <v>0</v>
      </c>
      <c r="Z156">
        <f>IF($A156&lt;&gt;"",INDEX('Size (Model)'!Z:Z,3*(ROW()-2)+3),"")</f>
        <v>0</v>
      </c>
    </row>
    <row r="157" spans="1:26" x14ac:dyDescent="0.2">
      <c r="A157" s="13">
        <f>IF(INDEX('Size (Model)'!A:A,3*(ROW()-2)+2)&lt;&gt;"",INDEX('Size (Model)'!A:A,3*(ROW()-2)+2),"")</f>
        <v>45468</v>
      </c>
      <c r="B157">
        <f>IF($A157&lt;&gt;"",INDEX('Size (Model)'!B:B,3*(ROW()-2)+3),"")</f>
        <v>0</v>
      </c>
      <c r="C157">
        <f>IF($A157&lt;&gt;"",INDEX('Size (Model)'!C:C,3*(ROW()-2)+3),"")</f>
        <v>5.5446008663366329E-3</v>
      </c>
      <c r="D157">
        <f>IF($A157&lt;&gt;"",INDEX('Size (Model)'!D:D,3*(ROW()-2)+3),"")</f>
        <v>-2.7760660807291667E-2</v>
      </c>
      <c r="E157">
        <f>IF($A157&lt;&gt;"",INDEX('Size (Model)'!E:E,3*(ROW()-2)+3),"")</f>
        <v>9.248405645582854E-3</v>
      </c>
      <c r="F157">
        <f>IF($A157&lt;&gt;"",INDEX('Size (Model)'!F:F,3*(ROW()-2)+3),"")</f>
        <v>3.2968127208480566E-2</v>
      </c>
      <c r="G157">
        <f>IF($A157&lt;&gt;"",INDEX('Size (Model)'!G:G,3*(ROW()-2)+3),"")</f>
        <v>2.9711286120322117E-2</v>
      </c>
      <c r="H157">
        <f>IF($A157&lt;&gt;"",INDEX('Size (Model)'!H:H,3*(ROW()-2)+3),"")</f>
        <v>0</v>
      </c>
      <c r="I157">
        <f>IF($A157&lt;&gt;"",INDEX('Size (Model)'!I:I,3*(ROW()-2)+3),"")</f>
        <v>-0.05</v>
      </c>
      <c r="J157">
        <f>IF($A157&lt;&gt;"",INDEX('Size (Model)'!J:J,3*(ROW()-2)+3),"")</f>
        <v>0</v>
      </c>
      <c r="K157">
        <f>IF($A157&lt;&gt;"",INDEX('Size (Model)'!K:K,3*(ROW()-2)+3),"")</f>
        <v>-9.5626309357541902E-3</v>
      </c>
      <c r="L157">
        <f>IF($A157&lt;&gt;"",INDEX('Size (Model)'!L:L,3*(ROW()-2)+3),"")</f>
        <v>1.4654328271028036E-2</v>
      </c>
      <c r="M157">
        <f>IF($A157&lt;&gt;"",INDEX('Size (Model)'!M:M,3*(ROW()-2)+3),"")</f>
        <v>0</v>
      </c>
      <c r="N157">
        <f>IF($A157&lt;&gt;"",INDEX('Size (Model)'!N:N,3*(ROW()-2)+3),"")</f>
        <v>0</v>
      </c>
      <c r="O157">
        <f>IF($A157&lt;&gt;"",INDEX('Size (Model)'!O:O,3*(ROW()-2)+3),"")</f>
        <v>0</v>
      </c>
      <c r="P157">
        <f>IF($A157&lt;&gt;"",INDEX('Size (Model)'!P:P,3*(ROW()-2)+3),"")</f>
        <v>0</v>
      </c>
      <c r="Q157">
        <f>IF($A157&lt;&gt;"",INDEX('Size (Model)'!Q:Q,3*(ROW()-2)+3),"")</f>
        <v>-1.7639282153539382E-2</v>
      </c>
      <c r="R157">
        <f>IF($A157&lt;&gt;"",INDEX('Size (Model)'!R:R,3*(ROW()-2)+3),"")</f>
        <v>2.2359715670024226E-2</v>
      </c>
      <c r="S157">
        <f>IF($A157&lt;&gt;"",INDEX('Size (Model)'!S:S,3*(ROW()-2)+3),"")</f>
        <v>0</v>
      </c>
      <c r="T157">
        <f>IF($A157&lt;&gt;"",INDEX('Size (Model)'!T:T,3*(ROW()-2)+3),"")</f>
        <v>-0.05</v>
      </c>
      <c r="U157">
        <f>IF($A157&lt;&gt;"",INDEX('Size (Model)'!U:U,3*(ROW()-2)+3),"")</f>
        <v>2.5810709459459461E-2</v>
      </c>
      <c r="V157">
        <f>IF($A157&lt;&gt;"",INDEX('Size (Model)'!V:V,3*(ROW()-2)+3),"")</f>
        <v>2.5434765625000005E-2</v>
      </c>
      <c r="W157">
        <f>IF($A157&lt;&gt;"",INDEX('Size (Model)'!W:W,3*(ROW()-2)+3),"")</f>
        <v>0</v>
      </c>
      <c r="X157">
        <f>IF($A157&lt;&gt;"",INDEX('Size (Model)'!X:X,3*(ROW()-2)+3),"")</f>
        <v>0</v>
      </c>
      <c r="Y157">
        <f>IF($A157&lt;&gt;"",INDEX('Size (Model)'!Y:Y,3*(ROW()-2)+3),"")</f>
        <v>0</v>
      </c>
      <c r="Z157">
        <f>IF($A157&lt;&gt;"",INDEX('Size (Model)'!Z:Z,3*(ROW()-2)+3),"")</f>
        <v>0</v>
      </c>
    </row>
    <row r="158" spans="1:26" x14ac:dyDescent="0.2">
      <c r="A158" s="13">
        <f>IF(INDEX('Size (Model)'!A:A,3*(ROW()-2)+2)&lt;&gt;"",INDEX('Size (Model)'!A:A,3*(ROW()-2)+2),"")</f>
        <v>45469</v>
      </c>
      <c r="B158">
        <f>IF($A158&lt;&gt;"",INDEX('Size (Model)'!B:B,3*(ROW()-2)+3),"")</f>
        <v>0</v>
      </c>
      <c r="C158">
        <f>IF($A158&lt;&gt;"",INDEX('Size (Model)'!C:C,3*(ROW()-2)+3),"")</f>
        <v>5.5446008663366329E-3</v>
      </c>
      <c r="D158">
        <f>IF($A158&lt;&gt;"",INDEX('Size (Model)'!D:D,3*(ROW()-2)+3),"")</f>
        <v>-2.7760660807291667E-2</v>
      </c>
      <c r="E158">
        <f>IF($A158&lt;&gt;"",INDEX('Size (Model)'!E:E,3*(ROW()-2)+3),"")</f>
        <v>0</v>
      </c>
      <c r="F158">
        <f>IF($A158&lt;&gt;"",INDEX('Size (Model)'!F:F,3*(ROW()-2)+3),"")</f>
        <v>3.2968127208480566E-2</v>
      </c>
      <c r="G158">
        <f>IF($A158&lt;&gt;"",INDEX('Size (Model)'!G:G,3*(ROW()-2)+3),"")</f>
        <v>2.9711286120322117E-2</v>
      </c>
      <c r="H158">
        <f>IF($A158&lt;&gt;"",INDEX('Size (Model)'!H:H,3*(ROW()-2)+3),"")</f>
        <v>0</v>
      </c>
      <c r="I158">
        <f>IF($A158&lt;&gt;"",INDEX('Size (Model)'!I:I,3*(ROW()-2)+3),"")</f>
        <v>-0.05</v>
      </c>
      <c r="J158">
        <f>IF($A158&lt;&gt;"",INDEX('Size (Model)'!J:J,3*(ROW()-2)+3),"")</f>
        <v>1.1122649000713776E-2</v>
      </c>
      <c r="K158">
        <f>IF($A158&lt;&gt;"",INDEX('Size (Model)'!K:K,3*(ROW()-2)+3),"")</f>
        <v>-9.5626309357541902E-3</v>
      </c>
      <c r="L158">
        <f>IF($A158&lt;&gt;"",INDEX('Size (Model)'!L:L,3*(ROW()-2)+3),"")</f>
        <v>1.4654328271028036E-2</v>
      </c>
      <c r="M158">
        <f>IF($A158&lt;&gt;"",INDEX('Size (Model)'!M:M,3*(ROW()-2)+3),"")</f>
        <v>0</v>
      </c>
      <c r="N158">
        <f>IF($A158&lt;&gt;"",INDEX('Size (Model)'!N:N,3*(ROW()-2)+3),"")</f>
        <v>0</v>
      </c>
      <c r="O158">
        <f>IF($A158&lt;&gt;"",INDEX('Size (Model)'!O:O,3*(ROW()-2)+3),"")</f>
        <v>0</v>
      </c>
      <c r="P158">
        <f>IF($A158&lt;&gt;"",INDEX('Size (Model)'!P:P,3*(ROW()-2)+3),"")</f>
        <v>0</v>
      </c>
      <c r="Q158">
        <f>IF($A158&lt;&gt;"",INDEX('Size (Model)'!Q:Q,3*(ROW()-2)+3),"")</f>
        <v>-1.7639282153539382E-2</v>
      </c>
      <c r="R158">
        <f>IF($A158&lt;&gt;"",INDEX('Size (Model)'!R:R,3*(ROW()-2)+3),"")</f>
        <v>2.2359715670024226E-2</v>
      </c>
      <c r="S158">
        <f>IF($A158&lt;&gt;"",INDEX('Size (Model)'!S:S,3*(ROW()-2)+3),"")</f>
        <v>0</v>
      </c>
      <c r="T158">
        <f>IF($A158&lt;&gt;"",INDEX('Size (Model)'!T:T,3*(ROW()-2)+3),"")</f>
        <v>-0.05</v>
      </c>
      <c r="U158">
        <f>IF($A158&lt;&gt;"",INDEX('Size (Model)'!U:U,3*(ROW()-2)+3),"")</f>
        <v>2.5810709459459461E-2</v>
      </c>
      <c r="V158">
        <f>IF($A158&lt;&gt;"",INDEX('Size (Model)'!V:V,3*(ROW()-2)+3),"")</f>
        <v>2.5434765625000005E-2</v>
      </c>
      <c r="W158">
        <f>IF($A158&lt;&gt;"",INDEX('Size (Model)'!W:W,3*(ROW()-2)+3),"")</f>
        <v>0</v>
      </c>
      <c r="X158">
        <f>IF($A158&lt;&gt;"",INDEX('Size (Model)'!X:X,3*(ROW()-2)+3),"")</f>
        <v>0</v>
      </c>
      <c r="Y158">
        <f>IF($A158&lt;&gt;"",INDEX('Size (Model)'!Y:Y,3*(ROW()-2)+3),"")</f>
        <v>0</v>
      </c>
      <c r="Z158">
        <f>IF($A158&lt;&gt;"",INDEX('Size (Model)'!Z:Z,3*(ROW()-2)+3),"")</f>
        <v>0</v>
      </c>
    </row>
    <row r="159" spans="1:26" x14ac:dyDescent="0.2">
      <c r="A159" s="13">
        <f>IF(INDEX('Size (Model)'!A:A,3*(ROW()-2)+2)&lt;&gt;"",INDEX('Size (Model)'!A:A,3*(ROW()-2)+2),"")</f>
        <v>45471</v>
      </c>
      <c r="B159">
        <f>IF($A159&lt;&gt;"",INDEX('Size (Model)'!B:B,3*(ROW()-2)+3),"")</f>
        <v>0</v>
      </c>
      <c r="C159">
        <f>IF($A159&lt;&gt;"",INDEX('Size (Model)'!C:C,3*(ROW()-2)+3),"")</f>
        <v>5.5446008663366329E-3</v>
      </c>
      <c r="D159">
        <f>IF($A159&lt;&gt;"",INDEX('Size (Model)'!D:D,3*(ROW()-2)+3),"")</f>
        <v>-2.7760660807291667E-2</v>
      </c>
      <c r="E159">
        <f>IF($A159&lt;&gt;"",INDEX('Size (Model)'!E:E,3*(ROW()-2)+3),"")</f>
        <v>0</v>
      </c>
      <c r="F159">
        <f>IF($A159&lt;&gt;"",INDEX('Size (Model)'!F:F,3*(ROW()-2)+3),"")</f>
        <v>3.2968127208480566E-2</v>
      </c>
      <c r="G159">
        <f>IF($A159&lt;&gt;"",INDEX('Size (Model)'!G:G,3*(ROW()-2)+3),"")</f>
        <v>3.7848550380228142E-2</v>
      </c>
      <c r="H159">
        <f>IF($A159&lt;&gt;"",INDEX('Size (Model)'!H:H,3*(ROW()-2)+3),"")</f>
        <v>0</v>
      </c>
      <c r="I159">
        <f>IF($A159&lt;&gt;"",INDEX('Size (Model)'!I:I,3*(ROW()-2)+3),"")</f>
        <v>-0.05</v>
      </c>
      <c r="J159">
        <f>IF($A159&lt;&gt;"",INDEX('Size (Model)'!J:J,3*(ROW()-2)+3),"")</f>
        <v>1.1122649000713776E-2</v>
      </c>
      <c r="K159">
        <f>IF($A159&lt;&gt;"",INDEX('Size (Model)'!K:K,3*(ROW()-2)+3),"")</f>
        <v>-9.5626309357541902E-3</v>
      </c>
      <c r="L159">
        <f>IF($A159&lt;&gt;"",INDEX('Size (Model)'!L:L,3*(ROW()-2)+3),"")</f>
        <v>0</v>
      </c>
      <c r="M159">
        <f>IF($A159&lt;&gt;"",INDEX('Size (Model)'!M:M,3*(ROW()-2)+3),"")</f>
        <v>0</v>
      </c>
      <c r="N159">
        <f>IF($A159&lt;&gt;"",INDEX('Size (Model)'!N:N,3*(ROW()-2)+3),"")</f>
        <v>0</v>
      </c>
      <c r="O159">
        <f>IF($A159&lt;&gt;"",INDEX('Size (Model)'!O:O,3*(ROW()-2)+3),"")</f>
        <v>0</v>
      </c>
      <c r="P159">
        <f>IF($A159&lt;&gt;"",INDEX('Size (Model)'!P:P,3*(ROW()-2)+3),"")</f>
        <v>9.5243810548977393E-3</v>
      </c>
      <c r="Q159">
        <f>IF($A159&lt;&gt;"",INDEX('Size (Model)'!Q:Q,3*(ROW()-2)+3),"")</f>
        <v>-1.7639282153539382E-2</v>
      </c>
      <c r="R159">
        <f>IF($A159&lt;&gt;"",INDEX('Size (Model)'!R:R,3*(ROW()-2)+3),"")</f>
        <v>2.2359715670024226E-2</v>
      </c>
      <c r="S159">
        <f>IF($A159&lt;&gt;"",INDEX('Size (Model)'!S:S,3*(ROW()-2)+3),"")</f>
        <v>0</v>
      </c>
      <c r="T159">
        <f>IF($A159&lt;&gt;"",INDEX('Size (Model)'!T:T,3*(ROW()-2)+3),"")</f>
        <v>-0.05</v>
      </c>
      <c r="U159">
        <f>IF($A159&lt;&gt;"",INDEX('Size (Model)'!U:U,3*(ROW()-2)+3),"")</f>
        <v>2.5810709459459461E-2</v>
      </c>
      <c r="V159">
        <f>IF($A159&lt;&gt;"",INDEX('Size (Model)'!V:V,3*(ROW()-2)+3),"")</f>
        <v>2.5434765625000005E-2</v>
      </c>
      <c r="W159">
        <f>IF($A159&lt;&gt;"",INDEX('Size (Model)'!W:W,3*(ROW()-2)+3),"")</f>
        <v>0</v>
      </c>
      <c r="X159">
        <f>IF($A159&lt;&gt;"",INDEX('Size (Model)'!X:X,3*(ROW()-2)+3),"")</f>
        <v>0</v>
      </c>
      <c r="Y159">
        <f>IF($A159&lt;&gt;"",INDEX('Size (Model)'!Y:Y,3*(ROW()-2)+3),"")</f>
        <v>0</v>
      </c>
      <c r="Z159">
        <f>IF($A159&lt;&gt;"",INDEX('Size (Model)'!Z:Z,3*(ROW()-2)+3),"")</f>
        <v>0</v>
      </c>
    </row>
    <row r="160" spans="1:26" x14ac:dyDescent="0.2">
      <c r="A160" s="13">
        <f>IF(INDEX('Size (Model)'!A:A,3*(ROW()-2)+2)&lt;&gt;"",INDEX('Size (Model)'!A:A,3*(ROW()-2)+2),"")</f>
        <v>45474</v>
      </c>
      <c r="B160">
        <f>IF($A160&lt;&gt;"",INDEX('Size (Model)'!B:B,3*(ROW()-2)+3),"")</f>
        <v>0</v>
      </c>
      <c r="C160">
        <f>IF($A160&lt;&gt;"",INDEX('Size (Model)'!C:C,3*(ROW()-2)+3),"")</f>
        <v>5.5446008663366329E-3</v>
      </c>
      <c r="D160">
        <f>IF($A160&lt;&gt;"",INDEX('Size (Model)'!D:D,3*(ROW()-2)+3),"")</f>
        <v>-2.7760660807291667E-2</v>
      </c>
      <c r="E160">
        <f>IF($A160&lt;&gt;"",INDEX('Size (Model)'!E:E,3*(ROW()-2)+3),"")</f>
        <v>0</v>
      </c>
      <c r="F160">
        <f>IF($A160&lt;&gt;"",INDEX('Size (Model)'!F:F,3*(ROW()-2)+3),"")</f>
        <v>3.2968127208480566E-2</v>
      </c>
      <c r="G160">
        <f>IF($A160&lt;&gt;"",INDEX('Size (Model)'!G:G,3*(ROW()-2)+3),"")</f>
        <v>3.7848550380228142E-2</v>
      </c>
      <c r="H160">
        <f>IF($A160&lt;&gt;"",INDEX('Size (Model)'!H:H,3*(ROW()-2)+3),"")</f>
        <v>0</v>
      </c>
      <c r="I160">
        <f>IF($A160&lt;&gt;"",INDEX('Size (Model)'!I:I,3*(ROW()-2)+3),"")</f>
        <v>-0.05</v>
      </c>
      <c r="J160">
        <f>IF($A160&lt;&gt;"",INDEX('Size (Model)'!J:J,3*(ROW()-2)+3),"")</f>
        <v>1.1122649000713776E-2</v>
      </c>
      <c r="K160">
        <f>IF($A160&lt;&gt;"",INDEX('Size (Model)'!K:K,3*(ROW()-2)+3),"")</f>
        <v>-9.5626309357541902E-3</v>
      </c>
      <c r="L160">
        <f>IF($A160&lt;&gt;"",INDEX('Size (Model)'!L:L,3*(ROW()-2)+3),"")</f>
        <v>0</v>
      </c>
      <c r="M160">
        <f>IF($A160&lt;&gt;"",INDEX('Size (Model)'!M:M,3*(ROW()-2)+3),"")</f>
        <v>0</v>
      </c>
      <c r="N160">
        <f>IF($A160&lt;&gt;"",INDEX('Size (Model)'!N:N,3*(ROW()-2)+3),"")</f>
        <v>0</v>
      </c>
      <c r="O160">
        <f>IF($A160&lt;&gt;"",INDEX('Size (Model)'!O:O,3*(ROW()-2)+3),"")</f>
        <v>0</v>
      </c>
      <c r="P160">
        <f>IF($A160&lt;&gt;"",INDEX('Size (Model)'!P:P,3*(ROW()-2)+3),"")</f>
        <v>9.5243810548977393E-3</v>
      </c>
      <c r="Q160">
        <f>IF($A160&lt;&gt;"",INDEX('Size (Model)'!Q:Q,3*(ROW()-2)+3),"")</f>
        <v>-1.7639282153539382E-2</v>
      </c>
      <c r="R160">
        <f>IF($A160&lt;&gt;"",INDEX('Size (Model)'!R:R,3*(ROW()-2)+3),"")</f>
        <v>2.2359715670024226E-2</v>
      </c>
      <c r="S160">
        <f>IF($A160&lt;&gt;"",INDEX('Size (Model)'!S:S,3*(ROW()-2)+3),"")</f>
        <v>0</v>
      </c>
      <c r="T160">
        <f>IF($A160&lt;&gt;"",INDEX('Size (Model)'!T:T,3*(ROW()-2)+3),"")</f>
        <v>-0.05</v>
      </c>
      <c r="U160">
        <f>IF($A160&lt;&gt;"",INDEX('Size (Model)'!U:U,3*(ROW()-2)+3),"")</f>
        <v>2.5810709459459461E-2</v>
      </c>
      <c r="V160">
        <f>IF($A160&lt;&gt;"",INDEX('Size (Model)'!V:V,3*(ROW()-2)+3),"")</f>
        <v>2.5434765625000005E-2</v>
      </c>
      <c r="W160">
        <f>IF($A160&lt;&gt;"",INDEX('Size (Model)'!W:W,3*(ROW()-2)+3),"")</f>
        <v>0</v>
      </c>
      <c r="X160">
        <f>IF($A160&lt;&gt;"",INDEX('Size (Model)'!X:X,3*(ROW()-2)+3),"")</f>
        <v>0</v>
      </c>
      <c r="Y160">
        <f>IF($A160&lt;&gt;"",INDEX('Size (Model)'!Y:Y,3*(ROW()-2)+3),"")</f>
        <v>0</v>
      </c>
      <c r="Z160">
        <f>IF($A160&lt;&gt;"",INDEX('Size (Model)'!Z:Z,3*(ROW()-2)+3),"")</f>
        <v>0</v>
      </c>
    </row>
    <row r="161" spans="1:26" x14ac:dyDescent="0.2">
      <c r="A161" s="13">
        <f>IF(INDEX('Size (Model)'!A:A,3*(ROW()-2)+2)&lt;&gt;"",INDEX('Size (Model)'!A:A,3*(ROW()-2)+2),"")</f>
        <v>45475</v>
      </c>
      <c r="B161">
        <f>IF($A161&lt;&gt;"",INDEX('Size (Model)'!B:B,3*(ROW()-2)+3),"")</f>
        <v>0</v>
      </c>
      <c r="C161">
        <f>IF($A161&lt;&gt;"",INDEX('Size (Model)'!C:C,3*(ROW()-2)+3),"")</f>
        <v>5.5446008663366329E-3</v>
      </c>
      <c r="D161">
        <f>IF($A161&lt;&gt;"",INDEX('Size (Model)'!D:D,3*(ROW()-2)+3),"")</f>
        <v>-2.7760660807291667E-2</v>
      </c>
      <c r="E161">
        <f>IF($A161&lt;&gt;"",INDEX('Size (Model)'!E:E,3*(ROW()-2)+3),"")</f>
        <v>0</v>
      </c>
      <c r="F161">
        <f>IF($A161&lt;&gt;"",INDEX('Size (Model)'!F:F,3*(ROW()-2)+3),"")</f>
        <v>3.2968127208480566E-2</v>
      </c>
      <c r="G161">
        <f>IF($A161&lt;&gt;"",INDEX('Size (Model)'!G:G,3*(ROW()-2)+3),"")</f>
        <v>3.7848550380228142E-2</v>
      </c>
      <c r="H161">
        <f>IF($A161&lt;&gt;"",INDEX('Size (Model)'!H:H,3*(ROW()-2)+3),"")</f>
        <v>0</v>
      </c>
      <c r="I161">
        <f>IF($A161&lt;&gt;"",INDEX('Size (Model)'!I:I,3*(ROW()-2)+3),"")</f>
        <v>-0.05</v>
      </c>
      <c r="J161">
        <f>IF($A161&lt;&gt;"",INDEX('Size (Model)'!J:J,3*(ROW()-2)+3),"")</f>
        <v>0</v>
      </c>
      <c r="K161">
        <f>IF($A161&lt;&gt;"",INDEX('Size (Model)'!K:K,3*(ROW()-2)+3),"")</f>
        <v>-9.5626309357541902E-3</v>
      </c>
      <c r="L161">
        <f>IF($A161&lt;&gt;"",INDEX('Size (Model)'!L:L,3*(ROW()-2)+3),"")</f>
        <v>1.2754130434782612E-2</v>
      </c>
      <c r="M161">
        <f>IF($A161&lt;&gt;"",INDEX('Size (Model)'!M:M,3*(ROW()-2)+3),"")</f>
        <v>0</v>
      </c>
      <c r="N161">
        <f>IF($A161&lt;&gt;"",INDEX('Size (Model)'!N:N,3*(ROW()-2)+3),"")</f>
        <v>0</v>
      </c>
      <c r="O161">
        <f>IF($A161&lt;&gt;"",INDEX('Size (Model)'!O:O,3*(ROW()-2)+3),"")</f>
        <v>0</v>
      </c>
      <c r="P161">
        <f>IF($A161&lt;&gt;"",INDEX('Size (Model)'!P:P,3*(ROW()-2)+3),"")</f>
        <v>2.8216298539365872E-2</v>
      </c>
      <c r="Q161">
        <f>IF($A161&lt;&gt;"",INDEX('Size (Model)'!Q:Q,3*(ROW()-2)+3),"")</f>
        <v>-1.7639282153539382E-2</v>
      </c>
      <c r="R161">
        <f>IF($A161&lt;&gt;"",INDEX('Size (Model)'!R:R,3*(ROW()-2)+3),"")</f>
        <v>2.2359715670024226E-2</v>
      </c>
      <c r="S161">
        <f>IF($A161&lt;&gt;"",INDEX('Size (Model)'!S:S,3*(ROW()-2)+3),"")</f>
        <v>0</v>
      </c>
      <c r="T161">
        <f>IF($A161&lt;&gt;"",INDEX('Size (Model)'!T:T,3*(ROW()-2)+3),"")</f>
        <v>-0.05</v>
      </c>
      <c r="U161">
        <f>IF($A161&lt;&gt;"",INDEX('Size (Model)'!U:U,3*(ROW()-2)+3),"")</f>
        <v>2.5810709459459461E-2</v>
      </c>
      <c r="V161">
        <f>IF($A161&lt;&gt;"",INDEX('Size (Model)'!V:V,3*(ROW()-2)+3),"")</f>
        <v>2.5434765625000005E-2</v>
      </c>
      <c r="W161">
        <f>IF($A161&lt;&gt;"",INDEX('Size (Model)'!W:W,3*(ROW()-2)+3),"")</f>
        <v>0</v>
      </c>
      <c r="X161">
        <f>IF($A161&lt;&gt;"",INDEX('Size (Model)'!X:X,3*(ROW()-2)+3),"")</f>
        <v>0</v>
      </c>
      <c r="Y161">
        <f>IF($A161&lt;&gt;"",INDEX('Size (Model)'!Y:Y,3*(ROW()-2)+3),"")</f>
        <v>0</v>
      </c>
      <c r="Z161">
        <f>IF($A161&lt;&gt;"",INDEX('Size (Model)'!Z:Z,3*(ROW()-2)+3),"")</f>
        <v>0</v>
      </c>
    </row>
    <row r="162" spans="1:26" x14ac:dyDescent="0.2">
      <c r="A162" s="13">
        <f>IF(INDEX('Size (Model)'!A:A,3*(ROW()-2)+2)&lt;&gt;"",INDEX('Size (Model)'!A:A,3*(ROW()-2)+2),"")</f>
        <v>45476</v>
      </c>
      <c r="B162">
        <f>IF($A162&lt;&gt;"",INDEX('Size (Model)'!B:B,3*(ROW()-2)+3),"")</f>
        <v>0</v>
      </c>
      <c r="C162">
        <f>IF($A162&lt;&gt;"",INDEX('Size (Model)'!C:C,3*(ROW()-2)+3),"")</f>
        <v>0</v>
      </c>
      <c r="D162">
        <f>IF($A162&lt;&gt;"",INDEX('Size (Model)'!D:D,3*(ROW()-2)+3),"")</f>
        <v>-2.7760660807291667E-2</v>
      </c>
      <c r="E162">
        <f>IF($A162&lt;&gt;"",INDEX('Size (Model)'!E:E,3*(ROW()-2)+3),"")</f>
        <v>0</v>
      </c>
      <c r="F162">
        <f>IF($A162&lt;&gt;"",INDEX('Size (Model)'!F:F,3*(ROW()-2)+3),"")</f>
        <v>3.2968127208480566E-2</v>
      </c>
      <c r="G162">
        <f>IF($A162&lt;&gt;"",INDEX('Size (Model)'!G:G,3*(ROW()-2)+3),"")</f>
        <v>3.7848550380228142E-2</v>
      </c>
      <c r="H162">
        <f>IF($A162&lt;&gt;"",INDEX('Size (Model)'!H:H,3*(ROW()-2)+3),"")</f>
        <v>0.05</v>
      </c>
      <c r="I162">
        <f>IF($A162&lt;&gt;"",INDEX('Size (Model)'!I:I,3*(ROW()-2)+3),"")</f>
        <v>-0.05</v>
      </c>
      <c r="J162">
        <f>IF($A162&lt;&gt;"",INDEX('Size (Model)'!J:J,3*(ROW()-2)+3),"")</f>
        <v>4.6362426350535953E-3</v>
      </c>
      <c r="K162">
        <f>IF($A162&lt;&gt;"",INDEX('Size (Model)'!K:K,3*(ROW()-2)+3),"")</f>
        <v>-9.5626309357541902E-3</v>
      </c>
      <c r="L162">
        <f>IF($A162&lt;&gt;"",INDEX('Size (Model)'!L:L,3*(ROW()-2)+3),"")</f>
        <v>0</v>
      </c>
      <c r="M162">
        <f>IF($A162&lt;&gt;"",INDEX('Size (Model)'!M:M,3*(ROW()-2)+3),"")</f>
        <v>0</v>
      </c>
      <c r="N162">
        <f>IF($A162&lt;&gt;"",INDEX('Size (Model)'!N:N,3*(ROW()-2)+3),"")</f>
        <v>0</v>
      </c>
      <c r="O162">
        <f>IF($A162&lt;&gt;"",INDEX('Size (Model)'!O:O,3*(ROW()-2)+3),"")</f>
        <v>0</v>
      </c>
      <c r="P162">
        <f>IF($A162&lt;&gt;"",INDEX('Size (Model)'!P:P,3*(ROW()-2)+3),"")</f>
        <v>4.6667202572347266E-3</v>
      </c>
      <c r="Q162">
        <f>IF($A162&lt;&gt;"",INDEX('Size (Model)'!Q:Q,3*(ROW()-2)+3),"")</f>
        <v>-1.7639282153539382E-2</v>
      </c>
      <c r="R162">
        <f>IF($A162&lt;&gt;"",INDEX('Size (Model)'!R:R,3*(ROW()-2)+3),"")</f>
        <v>2.2359715670024226E-2</v>
      </c>
      <c r="S162">
        <f>IF($A162&lt;&gt;"",INDEX('Size (Model)'!S:S,3*(ROW()-2)+3),"")</f>
        <v>0</v>
      </c>
      <c r="T162">
        <f>IF($A162&lt;&gt;"",INDEX('Size (Model)'!T:T,3*(ROW()-2)+3),"")</f>
        <v>-0.05</v>
      </c>
      <c r="U162">
        <f>IF($A162&lt;&gt;"",INDEX('Size (Model)'!U:U,3*(ROW()-2)+3),"")</f>
        <v>2.5810709459459461E-2</v>
      </c>
      <c r="V162">
        <f>IF($A162&lt;&gt;"",INDEX('Size (Model)'!V:V,3*(ROW()-2)+3),"")</f>
        <v>2.5434765625000005E-2</v>
      </c>
      <c r="W162">
        <f>IF($A162&lt;&gt;"",INDEX('Size (Model)'!W:W,3*(ROW()-2)+3),"")</f>
        <v>0</v>
      </c>
      <c r="X162">
        <f>IF($A162&lt;&gt;"",INDEX('Size (Model)'!X:X,3*(ROW()-2)+3),"")</f>
        <v>0</v>
      </c>
      <c r="Y162">
        <f>IF($A162&lt;&gt;"",INDEX('Size (Model)'!Y:Y,3*(ROW()-2)+3),"")</f>
        <v>0</v>
      </c>
      <c r="Z162">
        <f>IF($A162&lt;&gt;"",INDEX('Size (Model)'!Z:Z,3*(ROW()-2)+3),"")</f>
        <v>0</v>
      </c>
    </row>
    <row r="163" spans="1:26" x14ac:dyDescent="0.2">
      <c r="A163" s="13">
        <f>IF(INDEX('Size (Model)'!A:A,3*(ROW()-2)+2)&lt;&gt;"",INDEX('Size (Model)'!A:A,3*(ROW()-2)+2),"")</f>
        <v>45477</v>
      </c>
      <c r="B163">
        <f>IF($A163&lt;&gt;"",INDEX('Size (Model)'!B:B,3*(ROW()-2)+3),"")</f>
        <v>0</v>
      </c>
      <c r="C163">
        <f>IF($A163&lt;&gt;"",INDEX('Size (Model)'!C:C,3*(ROW()-2)+3),"")</f>
        <v>0</v>
      </c>
      <c r="D163">
        <f>IF($A163&lt;&gt;"",INDEX('Size (Model)'!D:D,3*(ROW()-2)+3),"")</f>
        <v>-2.7760660807291667E-2</v>
      </c>
      <c r="E163">
        <f>IF($A163&lt;&gt;"",INDEX('Size (Model)'!E:E,3*(ROW()-2)+3),"")</f>
        <v>0</v>
      </c>
      <c r="F163">
        <f>IF($A163&lt;&gt;"",INDEX('Size (Model)'!F:F,3*(ROW()-2)+3),"")</f>
        <v>3.2968127208480566E-2</v>
      </c>
      <c r="G163">
        <f>IF($A163&lt;&gt;"",INDEX('Size (Model)'!G:G,3*(ROW()-2)+3),"")</f>
        <v>3.7848550380228142E-2</v>
      </c>
      <c r="H163">
        <f>IF($A163&lt;&gt;"",INDEX('Size (Model)'!H:H,3*(ROW()-2)+3),"")</f>
        <v>2.1189857142857146E-2</v>
      </c>
      <c r="I163">
        <f>IF($A163&lt;&gt;"",INDEX('Size (Model)'!I:I,3*(ROW()-2)+3),"")</f>
        <v>-0.05</v>
      </c>
      <c r="J163">
        <f>IF($A163&lt;&gt;"",INDEX('Size (Model)'!J:J,3*(ROW()-2)+3),"")</f>
        <v>0</v>
      </c>
      <c r="K163">
        <f>IF($A163&lt;&gt;"",INDEX('Size (Model)'!K:K,3*(ROW()-2)+3),"")</f>
        <v>-9.5626309357541902E-3</v>
      </c>
      <c r="L163">
        <f>IF($A163&lt;&gt;"",INDEX('Size (Model)'!L:L,3*(ROW()-2)+3),"")</f>
        <v>0</v>
      </c>
      <c r="M163">
        <f>IF($A163&lt;&gt;"",INDEX('Size (Model)'!M:M,3*(ROW()-2)+3),"")</f>
        <v>0</v>
      </c>
      <c r="N163">
        <f>IF($A163&lt;&gt;"",INDEX('Size (Model)'!N:N,3*(ROW()-2)+3),"")</f>
        <v>0</v>
      </c>
      <c r="O163">
        <f>IF($A163&lt;&gt;"",INDEX('Size (Model)'!O:O,3*(ROW()-2)+3),"")</f>
        <v>0</v>
      </c>
      <c r="P163">
        <f>IF($A163&lt;&gt;"",INDEX('Size (Model)'!P:P,3*(ROW()-2)+3),"")</f>
        <v>4.6667202572347266E-3</v>
      </c>
      <c r="Q163">
        <f>IF($A163&lt;&gt;"",INDEX('Size (Model)'!Q:Q,3*(ROW()-2)+3),"")</f>
        <v>4.4402283612726655E-2</v>
      </c>
      <c r="R163">
        <f>IF($A163&lt;&gt;"",INDEX('Size (Model)'!R:R,3*(ROW()-2)+3),"")</f>
        <v>2.2359715670024226E-2</v>
      </c>
      <c r="S163">
        <f>IF($A163&lt;&gt;"",INDEX('Size (Model)'!S:S,3*(ROW()-2)+3),"")</f>
        <v>0</v>
      </c>
      <c r="T163">
        <f>IF($A163&lt;&gt;"",INDEX('Size (Model)'!T:T,3*(ROW()-2)+3),"")</f>
        <v>-0.05</v>
      </c>
      <c r="U163">
        <f>IF($A163&lt;&gt;"",INDEX('Size (Model)'!U:U,3*(ROW()-2)+3),"")</f>
        <v>2.5810709459459461E-2</v>
      </c>
      <c r="V163">
        <f>IF($A163&lt;&gt;"",INDEX('Size (Model)'!V:V,3*(ROW()-2)+3),"")</f>
        <v>2.5434765625000005E-2</v>
      </c>
      <c r="W163">
        <f>IF($A163&lt;&gt;"",INDEX('Size (Model)'!W:W,3*(ROW()-2)+3),"")</f>
        <v>0</v>
      </c>
      <c r="X163">
        <f>IF($A163&lt;&gt;"",INDEX('Size (Model)'!X:X,3*(ROW()-2)+3),"")</f>
        <v>0</v>
      </c>
      <c r="Y163">
        <f>IF($A163&lt;&gt;"",INDEX('Size (Model)'!Y:Y,3*(ROW()-2)+3),"")</f>
        <v>0</v>
      </c>
      <c r="Z163">
        <f>IF($A163&lt;&gt;"",INDEX('Size (Model)'!Z:Z,3*(ROW()-2)+3),"")</f>
        <v>0</v>
      </c>
    </row>
    <row r="164" spans="1:26" x14ac:dyDescent="0.2">
      <c r="A164" s="13">
        <f>IF(INDEX('Size (Model)'!A:A,3*(ROW()-2)+2)&lt;&gt;"",INDEX('Size (Model)'!A:A,3*(ROW()-2)+2),"")</f>
        <v>45478</v>
      </c>
      <c r="B164">
        <f>IF($A164&lt;&gt;"",INDEX('Size (Model)'!B:B,3*(ROW()-2)+3),"")</f>
        <v>0</v>
      </c>
      <c r="C164">
        <f>IF($A164&lt;&gt;"",INDEX('Size (Model)'!C:C,3*(ROW()-2)+3),"")</f>
        <v>2.0982400849858359E-2</v>
      </c>
      <c r="D164">
        <f>IF($A164&lt;&gt;"",INDEX('Size (Model)'!D:D,3*(ROW()-2)+3),"")</f>
        <v>-2.7760660807291667E-2</v>
      </c>
      <c r="E164">
        <f>IF($A164&lt;&gt;"",INDEX('Size (Model)'!E:E,3*(ROW()-2)+3),"")</f>
        <v>0</v>
      </c>
      <c r="F164">
        <f>IF($A164&lt;&gt;"",INDEX('Size (Model)'!F:F,3*(ROW()-2)+3),"")</f>
        <v>2.0140822569680486E-2</v>
      </c>
      <c r="G164">
        <f>IF($A164&lt;&gt;"",INDEX('Size (Model)'!G:G,3*(ROW()-2)+3),"")</f>
        <v>3.0262665985699697E-2</v>
      </c>
      <c r="H164">
        <f>IF($A164&lt;&gt;"",INDEX('Size (Model)'!H:H,3*(ROW()-2)+3),"")</f>
        <v>2.4586846473029042E-2</v>
      </c>
      <c r="I164">
        <f>IF($A164&lt;&gt;"",INDEX('Size (Model)'!I:I,3*(ROW()-2)+3),"")</f>
        <v>-0.05</v>
      </c>
      <c r="J164">
        <f>IF($A164&lt;&gt;"",INDEX('Size (Model)'!J:J,3*(ROW()-2)+3),"")</f>
        <v>0</v>
      </c>
      <c r="K164">
        <f>IF($A164&lt;&gt;"",INDEX('Size (Model)'!K:K,3*(ROW()-2)+3),"")</f>
        <v>-0.05</v>
      </c>
      <c r="L164">
        <f>IF($A164&lt;&gt;"",INDEX('Size (Model)'!L:L,3*(ROW()-2)+3),"")</f>
        <v>0</v>
      </c>
      <c r="M164">
        <f>IF($A164&lt;&gt;"",INDEX('Size (Model)'!M:M,3*(ROW()-2)+3),"")</f>
        <v>0</v>
      </c>
      <c r="N164">
        <f>IF($A164&lt;&gt;"",INDEX('Size (Model)'!N:N,3*(ROW()-2)+3),"")</f>
        <v>-2.4782225010455877E-2</v>
      </c>
      <c r="O164">
        <f>IF($A164&lt;&gt;"",INDEX('Size (Model)'!O:O,3*(ROW()-2)+3),"")</f>
        <v>0</v>
      </c>
      <c r="P164">
        <f>IF($A164&lt;&gt;"",INDEX('Size (Model)'!P:P,3*(ROW()-2)+3),"")</f>
        <v>4.6667202572347266E-3</v>
      </c>
      <c r="Q164">
        <f>IF($A164&lt;&gt;"",INDEX('Size (Model)'!Q:Q,3*(ROW()-2)+3),"")</f>
        <v>4.4402283612726655E-2</v>
      </c>
      <c r="R164">
        <f>IF($A164&lt;&gt;"",INDEX('Size (Model)'!R:R,3*(ROW()-2)+3),"")</f>
        <v>2.2359715670024226E-2</v>
      </c>
      <c r="S164">
        <f>IF($A164&lt;&gt;"",INDEX('Size (Model)'!S:S,3*(ROW()-2)+3),"")</f>
        <v>0</v>
      </c>
      <c r="T164">
        <f>IF($A164&lt;&gt;"",INDEX('Size (Model)'!T:T,3*(ROW()-2)+3),"")</f>
        <v>-0.05</v>
      </c>
      <c r="U164">
        <f>IF($A164&lt;&gt;"",INDEX('Size (Model)'!U:U,3*(ROW()-2)+3),"")</f>
        <v>0</v>
      </c>
      <c r="V164">
        <f>IF($A164&lt;&gt;"",INDEX('Size (Model)'!V:V,3*(ROW()-2)+3),"")</f>
        <v>2.5434765625000005E-2</v>
      </c>
      <c r="W164">
        <f>IF($A164&lt;&gt;"",INDEX('Size (Model)'!W:W,3*(ROW()-2)+3),"")</f>
        <v>0</v>
      </c>
      <c r="X164">
        <f>IF($A164&lt;&gt;"",INDEX('Size (Model)'!X:X,3*(ROW()-2)+3),"")</f>
        <v>0</v>
      </c>
      <c r="Y164">
        <f>IF($A164&lt;&gt;"",INDEX('Size (Model)'!Y:Y,3*(ROW()-2)+3),"")</f>
        <v>0</v>
      </c>
      <c r="Z164">
        <f>IF($A164&lt;&gt;"",INDEX('Size (Model)'!Z:Z,3*(ROW()-2)+3),"")</f>
        <v>0</v>
      </c>
    </row>
    <row r="165" spans="1:26" x14ac:dyDescent="0.2">
      <c r="A165" s="13">
        <f>IF(INDEX('Size (Model)'!A:A,3*(ROW()-2)+2)&lt;&gt;"",INDEX('Size (Model)'!A:A,3*(ROW()-2)+2),"")</f>
        <v>45481</v>
      </c>
      <c r="B165">
        <f>IF($A165&lt;&gt;"",INDEX('Size (Model)'!B:B,3*(ROW()-2)+3),"")</f>
        <v>0</v>
      </c>
      <c r="C165">
        <f>IF($A165&lt;&gt;"",INDEX('Size (Model)'!C:C,3*(ROW()-2)+3),"")</f>
        <v>2.0982400849858359E-2</v>
      </c>
      <c r="D165">
        <f>IF($A165&lt;&gt;"",INDEX('Size (Model)'!D:D,3*(ROW()-2)+3),"")</f>
        <v>-2.7760660807291667E-2</v>
      </c>
      <c r="E165">
        <f>IF($A165&lt;&gt;"",INDEX('Size (Model)'!E:E,3*(ROW()-2)+3),"")</f>
        <v>0</v>
      </c>
      <c r="F165">
        <f>IF($A165&lt;&gt;"",INDEX('Size (Model)'!F:F,3*(ROW()-2)+3),"")</f>
        <v>2.0140822569680486E-2</v>
      </c>
      <c r="G165">
        <f>IF($A165&lt;&gt;"",INDEX('Size (Model)'!G:G,3*(ROW()-2)+3),"")</f>
        <v>3.0262665985699697E-2</v>
      </c>
      <c r="H165">
        <f>IF($A165&lt;&gt;"",INDEX('Size (Model)'!H:H,3*(ROW()-2)+3),"")</f>
        <v>2.4586846473029042E-2</v>
      </c>
      <c r="I165">
        <f>IF($A165&lt;&gt;"",INDEX('Size (Model)'!I:I,3*(ROW()-2)+3),"")</f>
        <v>-0.05</v>
      </c>
      <c r="J165">
        <f>IF($A165&lt;&gt;"",INDEX('Size (Model)'!J:J,3*(ROW()-2)+3),"")</f>
        <v>0</v>
      </c>
      <c r="K165">
        <f>IF($A165&lt;&gt;"",INDEX('Size (Model)'!K:K,3*(ROW()-2)+3),"")</f>
        <v>-0.05</v>
      </c>
      <c r="L165">
        <f>IF($A165&lt;&gt;"",INDEX('Size (Model)'!L:L,3*(ROW()-2)+3),"")</f>
        <v>0</v>
      </c>
      <c r="M165">
        <f>IF($A165&lt;&gt;"",INDEX('Size (Model)'!M:M,3*(ROW()-2)+3),"")</f>
        <v>0</v>
      </c>
      <c r="N165">
        <f>IF($A165&lt;&gt;"",INDEX('Size (Model)'!N:N,3*(ROW()-2)+3),"")</f>
        <v>-2.4782225010455877E-2</v>
      </c>
      <c r="O165">
        <f>IF($A165&lt;&gt;"",INDEX('Size (Model)'!O:O,3*(ROW()-2)+3),"")</f>
        <v>0</v>
      </c>
      <c r="P165">
        <f>IF($A165&lt;&gt;"",INDEX('Size (Model)'!P:P,3*(ROW()-2)+3),"")</f>
        <v>4.6667202572347266E-3</v>
      </c>
      <c r="Q165">
        <f>IF($A165&lt;&gt;"",INDEX('Size (Model)'!Q:Q,3*(ROW()-2)+3),"")</f>
        <v>4.4402283612726655E-2</v>
      </c>
      <c r="R165">
        <f>IF($A165&lt;&gt;"",INDEX('Size (Model)'!R:R,3*(ROW()-2)+3),"")</f>
        <v>2.2359715670024226E-2</v>
      </c>
      <c r="S165">
        <f>IF($A165&lt;&gt;"",INDEX('Size (Model)'!S:S,3*(ROW()-2)+3),"")</f>
        <v>0</v>
      </c>
      <c r="T165">
        <f>IF($A165&lt;&gt;"",INDEX('Size (Model)'!T:T,3*(ROW()-2)+3),"")</f>
        <v>-0.05</v>
      </c>
      <c r="U165">
        <f>IF($A165&lt;&gt;"",INDEX('Size (Model)'!U:U,3*(ROW()-2)+3),"")</f>
        <v>0</v>
      </c>
      <c r="V165">
        <f>IF($A165&lt;&gt;"",INDEX('Size (Model)'!V:V,3*(ROW()-2)+3),"")</f>
        <v>2.5434765625000005E-2</v>
      </c>
      <c r="W165">
        <f>IF($A165&lt;&gt;"",INDEX('Size (Model)'!W:W,3*(ROW()-2)+3),"")</f>
        <v>0</v>
      </c>
      <c r="X165">
        <f>IF($A165&lt;&gt;"",INDEX('Size (Model)'!X:X,3*(ROW()-2)+3),"")</f>
        <v>0</v>
      </c>
      <c r="Y165">
        <f>IF($A165&lt;&gt;"",INDEX('Size (Model)'!Y:Y,3*(ROW()-2)+3),"")</f>
        <v>0</v>
      </c>
      <c r="Z165">
        <f>IF($A165&lt;&gt;"",INDEX('Size (Model)'!Z:Z,3*(ROW()-2)+3),"")</f>
        <v>0</v>
      </c>
    </row>
    <row r="166" spans="1:26" x14ac:dyDescent="0.2">
      <c r="A166" s="13">
        <f>IF(INDEX('Size (Model)'!A:A,3*(ROW()-2)+2)&lt;&gt;"",INDEX('Size (Model)'!A:A,3*(ROW()-2)+2),"")</f>
        <v>45482</v>
      </c>
      <c r="B166">
        <f>IF($A166&lt;&gt;"",INDEX('Size (Model)'!B:B,3*(ROW()-2)+3),"")</f>
        <v>0</v>
      </c>
      <c r="C166">
        <f>IF($A166&lt;&gt;"",INDEX('Size (Model)'!C:C,3*(ROW()-2)+3),"")</f>
        <v>2.0982400849858359E-2</v>
      </c>
      <c r="D166">
        <f>IF($A166&lt;&gt;"",INDEX('Size (Model)'!D:D,3*(ROW()-2)+3),"")</f>
        <v>-2.7760660807291667E-2</v>
      </c>
      <c r="E166">
        <f>IF($A166&lt;&gt;"",INDEX('Size (Model)'!E:E,3*(ROW()-2)+3),"")</f>
        <v>0</v>
      </c>
      <c r="F166">
        <f>IF($A166&lt;&gt;"",INDEX('Size (Model)'!F:F,3*(ROW()-2)+3),"")</f>
        <v>2.0140822569680486E-2</v>
      </c>
      <c r="G166">
        <f>IF($A166&lt;&gt;"",INDEX('Size (Model)'!G:G,3*(ROW()-2)+3),"")</f>
        <v>3.0262665985699697E-2</v>
      </c>
      <c r="H166">
        <f>IF($A166&lt;&gt;"",INDEX('Size (Model)'!H:H,3*(ROW()-2)+3),"")</f>
        <v>2.4586846473029042E-2</v>
      </c>
      <c r="I166">
        <f>IF($A166&lt;&gt;"",INDEX('Size (Model)'!I:I,3*(ROW()-2)+3),"")</f>
        <v>0</v>
      </c>
      <c r="J166">
        <f>IF($A166&lt;&gt;"",INDEX('Size (Model)'!J:J,3*(ROW()-2)+3),"")</f>
        <v>0</v>
      </c>
      <c r="K166">
        <f>IF($A166&lt;&gt;"",INDEX('Size (Model)'!K:K,3*(ROW()-2)+3),"")</f>
        <v>-0.05</v>
      </c>
      <c r="L166">
        <f>IF($A166&lt;&gt;"",INDEX('Size (Model)'!L:L,3*(ROW()-2)+3),"")</f>
        <v>0</v>
      </c>
      <c r="M166">
        <f>IF($A166&lt;&gt;"",INDEX('Size (Model)'!M:M,3*(ROW()-2)+3),"")</f>
        <v>0</v>
      </c>
      <c r="N166">
        <f>IF($A166&lt;&gt;"",INDEX('Size (Model)'!N:N,3*(ROW()-2)+3),"")</f>
        <v>-2.4782225010455877E-2</v>
      </c>
      <c r="O166">
        <f>IF($A166&lt;&gt;"",INDEX('Size (Model)'!O:O,3*(ROW()-2)+3),"")</f>
        <v>0</v>
      </c>
      <c r="P166">
        <f>IF($A166&lt;&gt;"",INDEX('Size (Model)'!P:P,3*(ROW()-2)+3),"")</f>
        <v>1.5836540570175438E-2</v>
      </c>
      <c r="Q166">
        <f>IF($A166&lt;&gt;"",INDEX('Size (Model)'!Q:Q,3*(ROW()-2)+3),"")</f>
        <v>2.9861319779462443E-2</v>
      </c>
      <c r="R166">
        <f>IF($A166&lt;&gt;"",INDEX('Size (Model)'!R:R,3*(ROW()-2)+3),"")</f>
        <v>2.2359715670024226E-2</v>
      </c>
      <c r="S166">
        <f>IF($A166&lt;&gt;"",INDEX('Size (Model)'!S:S,3*(ROW()-2)+3),"")</f>
        <v>0</v>
      </c>
      <c r="T166">
        <f>IF($A166&lt;&gt;"",INDEX('Size (Model)'!T:T,3*(ROW()-2)+3),"")</f>
        <v>-0.05</v>
      </c>
      <c r="U166">
        <f>IF($A166&lt;&gt;"",INDEX('Size (Model)'!U:U,3*(ROW()-2)+3),"")</f>
        <v>0</v>
      </c>
      <c r="V166">
        <f>IF($A166&lt;&gt;"",INDEX('Size (Model)'!V:V,3*(ROW()-2)+3),"")</f>
        <v>2.5434765625000005E-2</v>
      </c>
      <c r="W166">
        <f>IF($A166&lt;&gt;"",INDEX('Size (Model)'!W:W,3*(ROW()-2)+3),"")</f>
        <v>0</v>
      </c>
      <c r="X166">
        <f>IF($A166&lt;&gt;"",INDEX('Size (Model)'!X:X,3*(ROW()-2)+3),"")</f>
        <v>0</v>
      </c>
      <c r="Y166">
        <f>IF($A166&lt;&gt;"",INDEX('Size (Model)'!Y:Y,3*(ROW()-2)+3),"")</f>
        <v>0</v>
      </c>
      <c r="Z166">
        <f>IF($A166&lt;&gt;"",INDEX('Size (Model)'!Z:Z,3*(ROW()-2)+3),"")</f>
        <v>0</v>
      </c>
    </row>
    <row r="167" spans="1:26" x14ac:dyDescent="0.2">
      <c r="A167" s="13">
        <f>IF(INDEX('Size (Model)'!A:A,3*(ROW()-2)+2)&lt;&gt;"",INDEX('Size (Model)'!A:A,3*(ROW()-2)+2),"")</f>
        <v>45483</v>
      </c>
      <c r="B167">
        <f>IF($A167&lt;&gt;"",INDEX('Size (Model)'!B:B,3*(ROW()-2)+3),"")</f>
        <v>0</v>
      </c>
      <c r="C167">
        <f>IF($A167&lt;&gt;"",INDEX('Size (Model)'!C:C,3*(ROW()-2)+3),"")</f>
        <v>2.0982400849858359E-2</v>
      </c>
      <c r="D167">
        <f>IF($A167&lt;&gt;"",INDEX('Size (Model)'!D:D,3*(ROW()-2)+3),"")</f>
        <v>-2.7760660807291667E-2</v>
      </c>
      <c r="E167">
        <f>IF($A167&lt;&gt;"",INDEX('Size (Model)'!E:E,3*(ROW()-2)+3),"")</f>
        <v>0</v>
      </c>
      <c r="F167">
        <f>IF($A167&lt;&gt;"",INDEX('Size (Model)'!F:F,3*(ROW()-2)+3),"")</f>
        <v>2.0140822569680486E-2</v>
      </c>
      <c r="G167">
        <f>IF($A167&lt;&gt;"",INDEX('Size (Model)'!G:G,3*(ROW()-2)+3),"")</f>
        <v>3.0262665985699697E-2</v>
      </c>
      <c r="H167">
        <f>IF($A167&lt;&gt;"",INDEX('Size (Model)'!H:H,3*(ROW()-2)+3),"")</f>
        <v>2.4586846473029042E-2</v>
      </c>
      <c r="I167">
        <f>IF($A167&lt;&gt;"",INDEX('Size (Model)'!I:I,3*(ROW()-2)+3),"")</f>
        <v>0</v>
      </c>
      <c r="J167">
        <f>IF($A167&lt;&gt;"",INDEX('Size (Model)'!J:J,3*(ROW()-2)+3),"")</f>
        <v>0</v>
      </c>
      <c r="K167">
        <f>IF($A167&lt;&gt;"",INDEX('Size (Model)'!K:K,3*(ROW()-2)+3),"")</f>
        <v>-0.05</v>
      </c>
      <c r="L167">
        <f>IF($A167&lt;&gt;"",INDEX('Size (Model)'!L:L,3*(ROW()-2)+3),"")</f>
        <v>0</v>
      </c>
      <c r="M167">
        <f>IF($A167&lt;&gt;"",INDEX('Size (Model)'!M:M,3*(ROW()-2)+3),"")</f>
        <v>0</v>
      </c>
      <c r="N167">
        <f>IF($A167&lt;&gt;"",INDEX('Size (Model)'!N:N,3*(ROW()-2)+3),"")</f>
        <v>-2.4782225010455877E-2</v>
      </c>
      <c r="O167">
        <f>IF($A167&lt;&gt;"",INDEX('Size (Model)'!O:O,3*(ROW()-2)+3),"")</f>
        <v>0</v>
      </c>
      <c r="P167">
        <f>IF($A167&lt;&gt;"",INDEX('Size (Model)'!P:P,3*(ROW()-2)+3),"")</f>
        <v>1.5836540570175438E-2</v>
      </c>
      <c r="Q167">
        <f>IF($A167&lt;&gt;"",INDEX('Size (Model)'!Q:Q,3*(ROW()-2)+3),"")</f>
        <v>2.9861319779462443E-2</v>
      </c>
      <c r="R167">
        <f>IF($A167&lt;&gt;"",INDEX('Size (Model)'!R:R,3*(ROW()-2)+3),"")</f>
        <v>2.2359715670024226E-2</v>
      </c>
      <c r="S167">
        <f>IF($A167&lt;&gt;"",INDEX('Size (Model)'!S:S,3*(ROW()-2)+3),"")</f>
        <v>0</v>
      </c>
      <c r="T167">
        <f>IF($A167&lt;&gt;"",INDEX('Size (Model)'!T:T,3*(ROW()-2)+3),"")</f>
        <v>-0.05</v>
      </c>
      <c r="U167">
        <f>IF($A167&lt;&gt;"",INDEX('Size (Model)'!U:U,3*(ROW()-2)+3),"")</f>
        <v>0</v>
      </c>
      <c r="V167">
        <f>IF($A167&lt;&gt;"",INDEX('Size (Model)'!V:V,3*(ROW()-2)+3),"")</f>
        <v>4.2755269019876627E-2</v>
      </c>
      <c r="W167">
        <f>IF($A167&lt;&gt;"",INDEX('Size (Model)'!W:W,3*(ROW()-2)+3),"")</f>
        <v>0</v>
      </c>
      <c r="X167">
        <f>IF($A167&lt;&gt;"",INDEX('Size (Model)'!X:X,3*(ROW()-2)+3),"")</f>
        <v>0</v>
      </c>
      <c r="Y167">
        <f>IF($A167&lt;&gt;"",INDEX('Size (Model)'!Y:Y,3*(ROW()-2)+3),"")</f>
        <v>0</v>
      </c>
      <c r="Z167">
        <f>IF($A167&lt;&gt;"",INDEX('Size (Model)'!Z:Z,3*(ROW()-2)+3),"")</f>
        <v>0</v>
      </c>
    </row>
    <row r="168" spans="1:26" x14ac:dyDescent="0.2">
      <c r="A168" s="13">
        <f>IF(INDEX('Size (Model)'!A:A,3*(ROW()-2)+2)&lt;&gt;"",INDEX('Size (Model)'!A:A,3*(ROW()-2)+2),"")</f>
        <v>45485</v>
      </c>
      <c r="B168">
        <f>IF($A168&lt;&gt;"",INDEX('Size (Model)'!B:B,3*(ROW()-2)+3),"")</f>
        <v>0</v>
      </c>
      <c r="C168">
        <f>IF($A168&lt;&gt;"",INDEX('Size (Model)'!C:C,3*(ROW()-2)+3),"")</f>
        <v>2.0982400849858359E-2</v>
      </c>
      <c r="D168">
        <f>IF($A168&lt;&gt;"",INDEX('Size (Model)'!D:D,3*(ROW()-2)+3),"")</f>
        <v>-2.7760660807291667E-2</v>
      </c>
      <c r="E168">
        <f>IF($A168&lt;&gt;"",INDEX('Size (Model)'!E:E,3*(ROW()-2)+3),"")</f>
        <v>0</v>
      </c>
      <c r="F168">
        <f>IF($A168&lt;&gt;"",INDEX('Size (Model)'!F:F,3*(ROW()-2)+3),"")</f>
        <v>2.0140822569680486E-2</v>
      </c>
      <c r="G168">
        <f>IF($A168&lt;&gt;"",INDEX('Size (Model)'!G:G,3*(ROW()-2)+3),"")</f>
        <v>3.0262665985699697E-2</v>
      </c>
      <c r="H168">
        <f>IF($A168&lt;&gt;"",INDEX('Size (Model)'!H:H,3*(ROW()-2)+3),"")</f>
        <v>0</v>
      </c>
      <c r="I168">
        <f>IF($A168&lt;&gt;"",INDEX('Size (Model)'!I:I,3*(ROW()-2)+3),"")</f>
        <v>1.1636267605633804E-2</v>
      </c>
      <c r="J168">
        <f>IF($A168&lt;&gt;"",INDEX('Size (Model)'!J:J,3*(ROW()-2)+3),"")</f>
        <v>0</v>
      </c>
      <c r="K168">
        <f>IF($A168&lt;&gt;"",INDEX('Size (Model)'!K:K,3*(ROW()-2)+3),"")</f>
        <v>-1.905824682814302E-2</v>
      </c>
      <c r="L168">
        <f>IF($A168&lt;&gt;"",INDEX('Size (Model)'!L:L,3*(ROW()-2)+3),"")</f>
        <v>0</v>
      </c>
      <c r="M168">
        <f>IF($A168&lt;&gt;"",INDEX('Size (Model)'!M:M,3*(ROW()-2)+3),"")</f>
        <v>0</v>
      </c>
      <c r="N168">
        <f>IF($A168&lt;&gt;"",INDEX('Size (Model)'!N:N,3*(ROW()-2)+3),"")</f>
        <v>-2.4782225010455877E-2</v>
      </c>
      <c r="O168">
        <f>IF($A168&lt;&gt;"",INDEX('Size (Model)'!O:O,3*(ROW()-2)+3),"")</f>
        <v>0</v>
      </c>
      <c r="P168">
        <f>IF($A168&lt;&gt;"",INDEX('Size (Model)'!P:P,3*(ROW()-2)+3),"")</f>
        <v>6.3006673021925629E-3</v>
      </c>
      <c r="Q168">
        <f>IF($A168&lt;&gt;"",INDEX('Size (Model)'!Q:Q,3*(ROW()-2)+3),"")</f>
        <v>2.3021246952281433E-2</v>
      </c>
      <c r="R168">
        <f>IF($A168&lt;&gt;"",INDEX('Size (Model)'!R:R,3*(ROW()-2)+3),"")</f>
        <v>2.2359715670024226E-2</v>
      </c>
      <c r="S168">
        <f>IF($A168&lt;&gt;"",INDEX('Size (Model)'!S:S,3*(ROW()-2)+3),"")</f>
        <v>0</v>
      </c>
      <c r="T168">
        <f>IF($A168&lt;&gt;"",INDEX('Size (Model)'!T:T,3*(ROW()-2)+3),"")</f>
        <v>-0.05</v>
      </c>
      <c r="U168">
        <f>IF($A168&lt;&gt;"",INDEX('Size (Model)'!U:U,3*(ROW()-2)+3),"")</f>
        <v>0</v>
      </c>
      <c r="V168">
        <f>IF($A168&lt;&gt;"",INDEX('Size (Model)'!V:V,3*(ROW()-2)+3),"")</f>
        <v>4.2755269019876627E-2</v>
      </c>
      <c r="W168">
        <f>IF($A168&lt;&gt;"",INDEX('Size (Model)'!W:W,3*(ROW()-2)+3),"")</f>
        <v>0</v>
      </c>
      <c r="X168">
        <f>IF($A168&lt;&gt;"",INDEX('Size (Model)'!X:X,3*(ROW()-2)+3),"")</f>
        <v>0</v>
      </c>
      <c r="Y168">
        <f>IF($A168&lt;&gt;"",INDEX('Size (Model)'!Y:Y,3*(ROW()-2)+3),"")</f>
        <v>0</v>
      </c>
      <c r="Z168">
        <f>IF($A168&lt;&gt;"",INDEX('Size (Model)'!Z:Z,3*(ROW()-2)+3),"")</f>
        <v>0</v>
      </c>
    </row>
    <row r="169" spans="1:26" x14ac:dyDescent="0.2">
      <c r="A169" s="13">
        <f>IF(INDEX('Size (Model)'!A:A,3*(ROW()-2)+2)&lt;&gt;"",INDEX('Size (Model)'!A:A,3*(ROW()-2)+2),"")</f>
        <v>45488</v>
      </c>
      <c r="B169">
        <f>IF($A169&lt;&gt;"",INDEX('Size (Model)'!B:B,3*(ROW()-2)+3),"")</f>
        <v>0</v>
      </c>
      <c r="C169">
        <f>IF($A169&lt;&gt;"",INDEX('Size (Model)'!C:C,3*(ROW()-2)+3),"")</f>
        <v>2.0982400849858359E-2</v>
      </c>
      <c r="D169">
        <f>IF($A169&lt;&gt;"",INDEX('Size (Model)'!D:D,3*(ROW()-2)+3),"")</f>
        <v>0.05</v>
      </c>
      <c r="E169">
        <f>IF($A169&lt;&gt;"",INDEX('Size (Model)'!E:E,3*(ROW()-2)+3),"")</f>
        <v>0</v>
      </c>
      <c r="F169">
        <f>IF($A169&lt;&gt;"",INDEX('Size (Model)'!F:F,3*(ROW()-2)+3),"")</f>
        <v>2.0140822569680486E-2</v>
      </c>
      <c r="G169">
        <f>IF($A169&lt;&gt;"",INDEX('Size (Model)'!G:G,3*(ROW()-2)+3),"")</f>
        <v>3.0262665985699697E-2</v>
      </c>
      <c r="H169">
        <f>IF($A169&lt;&gt;"",INDEX('Size (Model)'!H:H,3*(ROW()-2)+3),"")</f>
        <v>0</v>
      </c>
      <c r="I169">
        <f>IF($A169&lt;&gt;"",INDEX('Size (Model)'!I:I,3*(ROW()-2)+3),"")</f>
        <v>-9.5632211538461548E-3</v>
      </c>
      <c r="J169">
        <f>IF($A169&lt;&gt;"",INDEX('Size (Model)'!J:J,3*(ROW()-2)+3),"")</f>
        <v>0</v>
      </c>
      <c r="K169">
        <f>IF($A169&lt;&gt;"",INDEX('Size (Model)'!K:K,3*(ROW()-2)+3),"")</f>
        <v>0</v>
      </c>
      <c r="L169">
        <f>IF($A169&lt;&gt;"",INDEX('Size (Model)'!L:L,3*(ROW()-2)+3),"")</f>
        <v>0</v>
      </c>
      <c r="M169">
        <f>IF($A169&lt;&gt;"",INDEX('Size (Model)'!M:M,3*(ROW()-2)+3),"")</f>
        <v>0</v>
      </c>
      <c r="N169">
        <f>IF($A169&lt;&gt;"",INDEX('Size (Model)'!N:N,3*(ROW()-2)+3),"")</f>
        <v>-2.4782225010455877E-2</v>
      </c>
      <c r="O169">
        <f>IF($A169&lt;&gt;"",INDEX('Size (Model)'!O:O,3*(ROW()-2)+3),"")</f>
        <v>0</v>
      </c>
      <c r="P169">
        <f>IF($A169&lt;&gt;"",INDEX('Size (Model)'!P:P,3*(ROW()-2)+3),"")</f>
        <v>9.5945880764036276E-3</v>
      </c>
      <c r="Q169">
        <f>IF($A169&lt;&gt;"",INDEX('Size (Model)'!Q:Q,3*(ROW()-2)+3),"")</f>
        <v>8.7029663983199165E-3</v>
      </c>
      <c r="R169">
        <f>IF($A169&lt;&gt;"",INDEX('Size (Model)'!R:R,3*(ROW()-2)+3),"")</f>
        <v>2.2359715670024226E-2</v>
      </c>
      <c r="S169">
        <f>IF($A169&lt;&gt;"",INDEX('Size (Model)'!S:S,3*(ROW()-2)+3),"")</f>
        <v>0</v>
      </c>
      <c r="T169">
        <f>IF($A169&lt;&gt;"",INDEX('Size (Model)'!T:T,3*(ROW()-2)+3),"")</f>
        <v>-0.05</v>
      </c>
      <c r="U169">
        <f>IF($A169&lt;&gt;"",INDEX('Size (Model)'!U:U,3*(ROW()-2)+3),"")</f>
        <v>0</v>
      </c>
      <c r="V169">
        <f>IF($A169&lt;&gt;"",INDEX('Size (Model)'!V:V,3*(ROW()-2)+3),"")</f>
        <v>3.4060787671232884E-2</v>
      </c>
      <c r="W169">
        <f>IF($A169&lt;&gt;"",INDEX('Size (Model)'!W:W,3*(ROW()-2)+3),"")</f>
        <v>0</v>
      </c>
      <c r="X169">
        <f>IF($A169&lt;&gt;"",INDEX('Size (Model)'!X:X,3*(ROW()-2)+3),"")</f>
        <v>0</v>
      </c>
      <c r="Y169">
        <f>IF($A169&lt;&gt;"",INDEX('Size (Model)'!Y:Y,3*(ROW()-2)+3),"")</f>
        <v>0</v>
      </c>
      <c r="Z169">
        <f>IF($A169&lt;&gt;"",INDEX('Size (Model)'!Z:Z,3*(ROW()-2)+3),"")</f>
        <v>0</v>
      </c>
    </row>
    <row r="170" spans="1:26" x14ac:dyDescent="0.2">
      <c r="A170" s="13">
        <f>IF(INDEX('Size (Model)'!A:A,3*(ROW()-2)+2)&lt;&gt;"",INDEX('Size (Model)'!A:A,3*(ROW()-2)+2),"")</f>
        <v>45489</v>
      </c>
      <c r="B170">
        <f>IF($A170&lt;&gt;"",INDEX('Size (Model)'!B:B,3*(ROW()-2)+3),"")</f>
        <v>0</v>
      </c>
      <c r="C170">
        <f>IF($A170&lt;&gt;"",INDEX('Size (Model)'!C:C,3*(ROW()-2)+3),"")</f>
        <v>2.0982400849858359E-2</v>
      </c>
      <c r="D170">
        <f>IF($A170&lt;&gt;"",INDEX('Size (Model)'!D:D,3*(ROW()-2)+3),"")</f>
        <v>0.05</v>
      </c>
      <c r="E170">
        <f>IF($A170&lt;&gt;"",INDEX('Size (Model)'!E:E,3*(ROW()-2)+3),"")</f>
        <v>0</v>
      </c>
      <c r="F170">
        <f>IF($A170&lt;&gt;"",INDEX('Size (Model)'!F:F,3*(ROW()-2)+3),"")</f>
        <v>2.0140822569680486E-2</v>
      </c>
      <c r="G170">
        <f>IF($A170&lt;&gt;"",INDEX('Size (Model)'!G:G,3*(ROW()-2)+3),"")</f>
        <v>3.0262665985699697E-2</v>
      </c>
      <c r="H170">
        <f>IF($A170&lt;&gt;"",INDEX('Size (Model)'!H:H,3*(ROW()-2)+3),"")</f>
        <v>0</v>
      </c>
      <c r="I170">
        <f>IF($A170&lt;&gt;"",INDEX('Size (Model)'!I:I,3*(ROW()-2)+3),"")</f>
        <v>-9.5632211538461548E-3</v>
      </c>
      <c r="J170">
        <f>IF($A170&lt;&gt;"",INDEX('Size (Model)'!J:J,3*(ROW()-2)+3),"")</f>
        <v>0</v>
      </c>
      <c r="K170">
        <f>IF($A170&lt;&gt;"",INDEX('Size (Model)'!K:K,3*(ROW()-2)+3),"")</f>
        <v>0</v>
      </c>
      <c r="L170">
        <f>IF($A170&lt;&gt;"",INDEX('Size (Model)'!L:L,3*(ROW()-2)+3),"")</f>
        <v>0</v>
      </c>
      <c r="M170">
        <f>IF($A170&lt;&gt;"",INDEX('Size (Model)'!M:M,3*(ROW()-2)+3),"")</f>
        <v>0</v>
      </c>
      <c r="N170">
        <f>IF($A170&lt;&gt;"",INDEX('Size (Model)'!N:N,3*(ROW()-2)+3),"")</f>
        <v>-2.4782225010455877E-2</v>
      </c>
      <c r="O170">
        <f>IF($A170&lt;&gt;"",INDEX('Size (Model)'!O:O,3*(ROW()-2)+3),"")</f>
        <v>0</v>
      </c>
      <c r="P170">
        <f>IF($A170&lt;&gt;"",INDEX('Size (Model)'!P:P,3*(ROW()-2)+3),"")</f>
        <v>9.5945880764036276E-3</v>
      </c>
      <c r="Q170">
        <f>IF($A170&lt;&gt;"",INDEX('Size (Model)'!Q:Q,3*(ROW()-2)+3),"")</f>
        <v>8.7029663983199165E-3</v>
      </c>
      <c r="R170">
        <f>IF($A170&lt;&gt;"",INDEX('Size (Model)'!R:R,3*(ROW()-2)+3),"")</f>
        <v>2.2359715670024226E-2</v>
      </c>
      <c r="S170">
        <f>IF($A170&lt;&gt;"",INDEX('Size (Model)'!S:S,3*(ROW()-2)+3),"")</f>
        <v>0</v>
      </c>
      <c r="T170">
        <f>IF($A170&lt;&gt;"",INDEX('Size (Model)'!T:T,3*(ROW()-2)+3),"")</f>
        <v>-0.05</v>
      </c>
      <c r="U170">
        <f>IF($A170&lt;&gt;"",INDEX('Size (Model)'!U:U,3*(ROW()-2)+3),"")</f>
        <v>0</v>
      </c>
      <c r="V170">
        <f>IF($A170&lt;&gt;"",INDEX('Size (Model)'!V:V,3*(ROW()-2)+3),"")</f>
        <v>3.4060787671232884E-2</v>
      </c>
      <c r="W170">
        <f>IF($A170&lt;&gt;"",INDEX('Size (Model)'!W:W,3*(ROW()-2)+3),"")</f>
        <v>0</v>
      </c>
      <c r="X170">
        <f>IF($A170&lt;&gt;"",INDEX('Size (Model)'!X:X,3*(ROW()-2)+3),"")</f>
        <v>0</v>
      </c>
      <c r="Y170">
        <f>IF($A170&lt;&gt;"",INDEX('Size (Model)'!Y:Y,3*(ROW()-2)+3),"")</f>
        <v>0</v>
      </c>
      <c r="Z170">
        <f>IF($A170&lt;&gt;"",INDEX('Size (Model)'!Z:Z,3*(ROW()-2)+3),"")</f>
        <v>0</v>
      </c>
    </row>
    <row r="171" spans="1:26" x14ac:dyDescent="0.2">
      <c r="A171" s="13">
        <f>IF(INDEX('Size (Model)'!A:A,3*(ROW()-2)+2)&lt;&gt;"",INDEX('Size (Model)'!A:A,3*(ROW()-2)+2),"")</f>
        <v>45490</v>
      </c>
      <c r="B171">
        <f>IF($A171&lt;&gt;"",INDEX('Size (Model)'!B:B,3*(ROW()-2)+3),"")</f>
        <v>0</v>
      </c>
      <c r="C171">
        <f>IF($A171&lt;&gt;"",INDEX('Size (Model)'!C:C,3*(ROW()-2)+3),"")</f>
        <v>2.0982400849858359E-2</v>
      </c>
      <c r="D171">
        <f>IF($A171&lt;&gt;"",INDEX('Size (Model)'!D:D,3*(ROW()-2)+3),"")</f>
        <v>0.05</v>
      </c>
      <c r="E171">
        <f>IF($A171&lt;&gt;"",INDEX('Size (Model)'!E:E,3*(ROW()-2)+3),"")</f>
        <v>0</v>
      </c>
      <c r="F171">
        <f>IF($A171&lt;&gt;"",INDEX('Size (Model)'!F:F,3*(ROW()-2)+3),"")</f>
        <v>2.0140822569680486E-2</v>
      </c>
      <c r="G171">
        <f>IF($A171&lt;&gt;"",INDEX('Size (Model)'!G:G,3*(ROW()-2)+3),"")</f>
        <v>3.0262665985699697E-2</v>
      </c>
      <c r="H171">
        <f>IF($A171&lt;&gt;"",INDEX('Size (Model)'!H:H,3*(ROW()-2)+3),"")</f>
        <v>0</v>
      </c>
      <c r="I171">
        <f>IF($A171&lt;&gt;"",INDEX('Size (Model)'!I:I,3*(ROW()-2)+3),"")</f>
        <v>-9.5632211538461548E-3</v>
      </c>
      <c r="J171">
        <f>IF($A171&lt;&gt;"",INDEX('Size (Model)'!J:J,3*(ROW()-2)+3),"")</f>
        <v>0</v>
      </c>
      <c r="K171">
        <f>IF($A171&lt;&gt;"",INDEX('Size (Model)'!K:K,3*(ROW()-2)+3),"")</f>
        <v>-8.8148371104815864E-3</v>
      </c>
      <c r="L171">
        <f>IF($A171&lt;&gt;"",INDEX('Size (Model)'!L:L,3*(ROW()-2)+3),"")</f>
        <v>1.2509095477386933E-2</v>
      </c>
      <c r="M171">
        <f>IF($A171&lt;&gt;"",INDEX('Size (Model)'!M:M,3*(ROW()-2)+3),"")</f>
        <v>0</v>
      </c>
      <c r="N171">
        <f>IF($A171&lt;&gt;"",INDEX('Size (Model)'!N:N,3*(ROW()-2)+3),"")</f>
        <v>-2.4782225010455877E-2</v>
      </c>
      <c r="O171">
        <f>IF($A171&lt;&gt;"",INDEX('Size (Model)'!O:O,3*(ROW()-2)+3),"")</f>
        <v>0</v>
      </c>
      <c r="P171">
        <f>IF($A171&lt;&gt;"",INDEX('Size (Model)'!P:P,3*(ROW()-2)+3),"")</f>
        <v>4.8326732673267319E-3</v>
      </c>
      <c r="Q171">
        <f>IF($A171&lt;&gt;"",INDEX('Size (Model)'!Q:Q,3*(ROW()-2)+3),"")</f>
        <v>0</v>
      </c>
      <c r="R171">
        <f>IF($A171&lt;&gt;"",INDEX('Size (Model)'!R:R,3*(ROW()-2)+3),"")</f>
        <v>2.2359715670024226E-2</v>
      </c>
      <c r="S171">
        <f>IF($A171&lt;&gt;"",INDEX('Size (Model)'!S:S,3*(ROW()-2)+3),"")</f>
        <v>0</v>
      </c>
      <c r="T171">
        <f>IF($A171&lt;&gt;"",INDEX('Size (Model)'!T:T,3*(ROW()-2)+3),"")</f>
        <v>-0.05</v>
      </c>
      <c r="U171">
        <f>IF($A171&lt;&gt;"",INDEX('Size (Model)'!U:U,3*(ROW()-2)+3),"")</f>
        <v>0</v>
      </c>
      <c r="V171">
        <f>IF($A171&lt;&gt;"",INDEX('Size (Model)'!V:V,3*(ROW()-2)+3),"")</f>
        <v>2.5730188809261294E-2</v>
      </c>
      <c r="W171">
        <f>IF($A171&lt;&gt;"",INDEX('Size (Model)'!W:W,3*(ROW()-2)+3),"")</f>
        <v>0</v>
      </c>
      <c r="X171">
        <f>IF($A171&lt;&gt;"",INDEX('Size (Model)'!X:X,3*(ROW()-2)+3),"")</f>
        <v>0</v>
      </c>
      <c r="Y171">
        <f>IF($A171&lt;&gt;"",INDEX('Size (Model)'!Y:Y,3*(ROW()-2)+3),"")</f>
        <v>0</v>
      </c>
      <c r="Z171">
        <f>IF($A171&lt;&gt;"",INDEX('Size (Model)'!Z:Z,3*(ROW()-2)+3),"")</f>
        <v>0</v>
      </c>
    </row>
    <row r="172" spans="1:26" x14ac:dyDescent="0.2">
      <c r="A172" s="13">
        <f>IF(INDEX('Size (Model)'!A:A,3*(ROW()-2)+2)&lt;&gt;"",INDEX('Size (Model)'!A:A,3*(ROW()-2)+2),"")</f>
        <v>45491</v>
      </c>
      <c r="B172">
        <f>IF($A172&lt;&gt;"",INDEX('Size (Model)'!B:B,3*(ROW()-2)+3),"")</f>
        <v>0</v>
      </c>
      <c r="C172">
        <f>IF($A172&lt;&gt;"",INDEX('Size (Model)'!C:C,3*(ROW()-2)+3),"")</f>
        <v>2.0982400849858359E-2</v>
      </c>
      <c r="D172">
        <f>IF($A172&lt;&gt;"",INDEX('Size (Model)'!D:D,3*(ROW()-2)+3),"")</f>
        <v>0.05</v>
      </c>
      <c r="E172">
        <f>IF($A172&lt;&gt;"",INDEX('Size (Model)'!E:E,3*(ROW()-2)+3),"")</f>
        <v>0</v>
      </c>
      <c r="F172">
        <f>IF($A172&lt;&gt;"",INDEX('Size (Model)'!F:F,3*(ROW()-2)+3),"")</f>
        <v>2.0140822569680486E-2</v>
      </c>
      <c r="G172">
        <f>IF($A172&lt;&gt;"",INDEX('Size (Model)'!G:G,3*(ROW()-2)+3),"")</f>
        <v>3.0262665985699697E-2</v>
      </c>
      <c r="H172">
        <f>IF($A172&lt;&gt;"",INDEX('Size (Model)'!H:H,3*(ROW()-2)+3),"")</f>
        <v>0</v>
      </c>
      <c r="I172">
        <f>IF($A172&lt;&gt;"",INDEX('Size (Model)'!I:I,3*(ROW()-2)+3),"")</f>
        <v>-9.5632211538461548E-3</v>
      </c>
      <c r="J172">
        <f>IF($A172&lt;&gt;"",INDEX('Size (Model)'!J:J,3*(ROW()-2)+3),"")</f>
        <v>5.035768529769136E-3</v>
      </c>
      <c r="K172">
        <f>IF($A172&lt;&gt;"",INDEX('Size (Model)'!K:K,3*(ROW()-2)+3),"")</f>
        <v>-8.8148371104815864E-3</v>
      </c>
      <c r="L172">
        <f>IF($A172&lt;&gt;"",INDEX('Size (Model)'!L:L,3*(ROW()-2)+3),"")</f>
        <v>0</v>
      </c>
      <c r="M172">
        <f>IF($A172&lt;&gt;"",INDEX('Size (Model)'!M:M,3*(ROW()-2)+3),"")</f>
        <v>0</v>
      </c>
      <c r="N172">
        <f>IF($A172&lt;&gt;"",INDEX('Size (Model)'!N:N,3*(ROW()-2)+3),"")</f>
        <v>-2.4782225010455877E-2</v>
      </c>
      <c r="O172">
        <f>IF($A172&lt;&gt;"",INDEX('Size (Model)'!O:O,3*(ROW()-2)+3),"")</f>
        <v>0</v>
      </c>
      <c r="P172">
        <f>IF($A172&lt;&gt;"",INDEX('Size (Model)'!P:P,3*(ROW()-2)+3),"")</f>
        <v>4.8326732673267319E-3</v>
      </c>
      <c r="Q172">
        <f>IF($A172&lt;&gt;"",INDEX('Size (Model)'!Q:Q,3*(ROW()-2)+3),"")</f>
        <v>0</v>
      </c>
      <c r="R172">
        <f>IF($A172&lt;&gt;"",INDEX('Size (Model)'!R:R,3*(ROW()-2)+3),"")</f>
        <v>2.2359715670024226E-2</v>
      </c>
      <c r="S172">
        <f>IF($A172&lt;&gt;"",INDEX('Size (Model)'!S:S,3*(ROW()-2)+3),"")</f>
        <v>0</v>
      </c>
      <c r="T172">
        <f>IF($A172&lt;&gt;"",INDEX('Size (Model)'!T:T,3*(ROW()-2)+3),"")</f>
        <v>-0.05</v>
      </c>
      <c r="U172">
        <f>IF($A172&lt;&gt;"",INDEX('Size (Model)'!U:U,3*(ROW()-2)+3),"")</f>
        <v>0</v>
      </c>
      <c r="V172">
        <f>IF($A172&lt;&gt;"",INDEX('Size (Model)'!V:V,3*(ROW()-2)+3),"")</f>
        <v>3.3832142857142852E-2</v>
      </c>
      <c r="W172">
        <f>IF($A172&lt;&gt;"",INDEX('Size (Model)'!W:W,3*(ROW()-2)+3),"")</f>
        <v>0</v>
      </c>
      <c r="X172">
        <f>IF($A172&lt;&gt;"",INDEX('Size (Model)'!X:X,3*(ROW()-2)+3),"")</f>
        <v>0</v>
      </c>
      <c r="Y172">
        <f>IF($A172&lt;&gt;"",INDEX('Size (Model)'!Y:Y,3*(ROW()-2)+3),"")</f>
        <v>0</v>
      </c>
      <c r="Z172">
        <f>IF($A172&lt;&gt;"",INDEX('Size (Model)'!Z:Z,3*(ROW()-2)+3),"")</f>
        <v>0</v>
      </c>
    </row>
    <row r="173" spans="1:26" x14ac:dyDescent="0.2">
      <c r="A173" s="13">
        <f>IF(INDEX('Size (Model)'!A:A,3*(ROW()-2)+2)&lt;&gt;"",INDEX('Size (Model)'!A:A,3*(ROW()-2)+2),"")</f>
        <v>45492</v>
      </c>
      <c r="B173">
        <f>IF($A173&lt;&gt;"",INDEX('Size (Model)'!B:B,3*(ROW()-2)+3),"")</f>
        <v>7.0823596605744119E-3</v>
      </c>
      <c r="C173">
        <f>IF($A173&lt;&gt;"",INDEX('Size (Model)'!C:C,3*(ROW()-2)+3),"")</f>
        <v>2.0071676797040167E-2</v>
      </c>
      <c r="D173">
        <f>IF($A173&lt;&gt;"",INDEX('Size (Model)'!D:D,3*(ROW()-2)+3),"")</f>
        <v>0.05</v>
      </c>
      <c r="E173">
        <f>IF($A173&lt;&gt;"",INDEX('Size (Model)'!E:E,3*(ROW()-2)+3),"")</f>
        <v>0</v>
      </c>
      <c r="F173">
        <f>IF($A173&lt;&gt;"",INDEX('Size (Model)'!F:F,3*(ROW()-2)+3),"")</f>
        <v>2.0140822569680486E-2</v>
      </c>
      <c r="G173">
        <f>IF($A173&lt;&gt;"",INDEX('Size (Model)'!G:G,3*(ROW()-2)+3),"")</f>
        <v>3.0262665985699697E-2</v>
      </c>
      <c r="H173">
        <f>IF($A173&lt;&gt;"",INDEX('Size (Model)'!H:H,3*(ROW()-2)+3),"")</f>
        <v>0</v>
      </c>
      <c r="I173">
        <f>IF($A173&lt;&gt;"",INDEX('Size (Model)'!I:I,3*(ROW()-2)+3),"")</f>
        <v>-9.5632211538461548E-3</v>
      </c>
      <c r="J173">
        <f>IF($A173&lt;&gt;"",INDEX('Size (Model)'!J:J,3*(ROW()-2)+3),"")</f>
        <v>0</v>
      </c>
      <c r="K173">
        <f>IF($A173&lt;&gt;"",INDEX('Size (Model)'!K:K,3*(ROW()-2)+3),"")</f>
        <v>-8.8148371104815864E-3</v>
      </c>
      <c r="L173">
        <f>IF($A173&lt;&gt;"",INDEX('Size (Model)'!L:L,3*(ROW()-2)+3),"")</f>
        <v>0</v>
      </c>
      <c r="M173">
        <f>IF($A173&lt;&gt;"",INDEX('Size (Model)'!M:M,3*(ROW()-2)+3),"")</f>
        <v>0</v>
      </c>
      <c r="N173">
        <f>IF($A173&lt;&gt;"",INDEX('Size (Model)'!N:N,3*(ROW()-2)+3),"")</f>
        <v>-2.4782225010455877E-2</v>
      </c>
      <c r="O173">
        <f>IF($A173&lt;&gt;"",INDEX('Size (Model)'!O:O,3*(ROW()-2)+3),"")</f>
        <v>0</v>
      </c>
      <c r="P173">
        <f>IF($A173&lt;&gt;"",INDEX('Size (Model)'!P:P,3*(ROW()-2)+3),"")</f>
        <v>4.8326732673267319E-3</v>
      </c>
      <c r="Q173">
        <f>IF($A173&lt;&gt;"",INDEX('Size (Model)'!Q:Q,3*(ROW()-2)+3),"")</f>
        <v>0</v>
      </c>
      <c r="R173">
        <f>IF($A173&lt;&gt;"",INDEX('Size (Model)'!R:R,3*(ROW()-2)+3),"")</f>
        <v>2.2359715670024226E-2</v>
      </c>
      <c r="S173">
        <f>IF($A173&lt;&gt;"",INDEX('Size (Model)'!S:S,3*(ROW()-2)+3),"")</f>
        <v>0</v>
      </c>
      <c r="T173">
        <f>IF($A173&lt;&gt;"",INDEX('Size (Model)'!T:T,3*(ROW()-2)+3),"")</f>
        <v>-0.05</v>
      </c>
      <c r="U173">
        <f>IF($A173&lt;&gt;"",INDEX('Size (Model)'!U:U,3*(ROW()-2)+3),"")</f>
        <v>0</v>
      </c>
      <c r="V173">
        <f>IF($A173&lt;&gt;"",INDEX('Size (Model)'!V:V,3*(ROW()-2)+3),"")</f>
        <v>2.5486988255033555E-2</v>
      </c>
      <c r="W173">
        <f>IF($A173&lt;&gt;"",INDEX('Size (Model)'!W:W,3*(ROW()-2)+3),"")</f>
        <v>0</v>
      </c>
      <c r="X173">
        <f>IF($A173&lt;&gt;"",INDEX('Size (Model)'!X:X,3*(ROW()-2)+3),"")</f>
        <v>0</v>
      </c>
      <c r="Y173">
        <f>IF($A173&lt;&gt;"",INDEX('Size (Model)'!Y:Y,3*(ROW()-2)+3),"")</f>
        <v>0</v>
      </c>
      <c r="Z173">
        <f>IF($A173&lt;&gt;"",INDEX('Size (Model)'!Z:Z,3*(ROW()-2)+3),"")</f>
        <v>0</v>
      </c>
    </row>
    <row r="174" spans="1:26" x14ac:dyDescent="0.2">
      <c r="A174" s="13">
        <f>IF(INDEX('Size (Model)'!A:A,3*(ROW()-2)+2)&lt;&gt;"",INDEX('Size (Model)'!A:A,3*(ROW()-2)+2),"")</f>
        <v>45495</v>
      </c>
      <c r="B174">
        <f>IF($A174&lt;&gt;"",INDEX('Size (Model)'!B:B,3*(ROW()-2)+3),"")</f>
        <v>0</v>
      </c>
      <c r="C174">
        <f>IF($A174&lt;&gt;"",INDEX('Size (Model)'!C:C,3*(ROW()-2)+3),"")</f>
        <v>2.6763245091164095E-2</v>
      </c>
      <c r="D174">
        <f>IF($A174&lt;&gt;"",INDEX('Size (Model)'!D:D,3*(ROW()-2)+3),"")</f>
        <v>0</v>
      </c>
      <c r="E174">
        <f>IF($A174&lt;&gt;"",INDEX('Size (Model)'!E:E,3*(ROW()-2)+3),"")</f>
        <v>0</v>
      </c>
      <c r="F174">
        <f>IF($A174&lt;&gt;"",INDEX('Size (Model)'!F:F,3*(ROW()-2)+3),"")</f>
        <v>2.0140822569680486E-2</v>
      </c>
      <c r="G174">
        <f>IF($A174&lt;&gt;"",INDEX('Size (Model)'!G:G,3*(ROW()-2)+3),"")</f>
        <v>3.0262665985699697E-2</v>
      </c>
      <c r="H174">
        <f>IF($A174&lt;&gt;"",INDEX('Size (Model)'!H:H,3*(ROW()-2)+3),"")</f>
        <v>0</v>
      </c>
      <c r="I174">
        <f>IF($A174&lt;&gt;"",INDEX('Size (Model)'!I:I,3*(ROW()-2)+3),"")</f>
        <v>1.3306969142259414E-2</v>
      </c>
      <c r="J174">
        <f>IF($A174&lt;&gt;"",INDEX('Size (Model)'!J:J,3*(ROW()-2)+3),"")</f>
        <v>0</v>
      </c>
      <c r="K174">
        <f>IF($A174&lt;&gt;"",INDEX('Size (Model)'!K:K,3*(ROW()-2)+3),"")</f>
        <v>-8.8148371104815864E-3</v>
      </c>
      <c r="L174">
        <f>IF($A174&lt;&gt;"",INDEX('Size (Model)'!L:L,3*(ROW()-2)+3),"")</f>
        <v>0</v>
      </c>
      <c r="M174">
        <f>IF($A174&lt;&gt;"",INDEX('Size (Model)'!M:M,3*(ROW()-2)+3),"")</f>
        <v>0</v>
      </c>
      <c r="N174">
        <f>IF($A174&lt;&gt;"",INDEX('Size (Model)'!N:N,3*(ROW()-2)+3),"")</f>
        <v>-2.4782225010455877E-2</v>
      </c>
      <c r="O174">
        <f>IF($A174&lt;&gt;"",INDEX('Size (Model)'!O:O,3*(ROW()-2)+3),"")</f>
        <v>0</v>
      </c>
      <c r="P174">
        <f>IF($A174&lt;&gt;"",INDEX('Size (Model)'!P:P,3*(ROW()-2)+3),"")</f>
        <v>4.8326732673267319E-3</v>
      </c>
      <c r="Q174">
        <f>IF($A174&lt;&gt;"",INDEX('Size (Model)'!Q:Q,3*(ROW()-2)+3),"")</f>
        <v>2.6238836369886557E-2</v>
      </c>
      <c r="R174">
        <f>IF($A174&lt;&gt;"",INDEX('Size (Model)'!R:R,3*(ROW()-2)+3),"")</f>
        <v>2.2359715670024226E-2</v>
      </c>
      <c r="S174">
        <f>IF($A174&lt;&gt;"",INDEX('Size (Model)'!S:S,3*(ROW()-2)+3),"")</f>
        <v>0</v>
      </c>
      <c r="T174">
        <f>IF($A174&lt;&gt;"",INDEX('Size (Model)'!T:T,3*(ROW()-2)+3),"")</f>
        <v>-0.05</v>
      </c>
      <c r="U174">
        <f>IF($A174&lt;&gt;"",INDEX('Size (Model)'!U:U,3*(ROW()-2)+3),"")</f>
        <v>0</v>
      </c>
      <c r="V174">
        <f>IF($A174&lt;&gt;"",INDEX('Size (Model)'!V:V,3*(ROW()-2)+3),"")</f>
        <v>2.5486988255033555E-2</v>
      </c>
      <c r="W174">
        <f>IF($A174&lt;&gt;"",INDEX('Size (Model)'!W:W,3*(ROW()-2)+3),"")</f>
        <v>0</v>
      </c>
      <c r="X174">
        <f>IF($A174&lt;&gt;"",INDEX('Size (Model)'!X:X,3*(ROW()-2)+3),"")</f>
        <v>0</v>
      </c>
      <c r="Y174">
        <f>IF($A174&lt;&gt;"",INDEX('Size (Model)'!Y:Y,3*(ROW()-2)+3),"")</f>
        <v>0</v>
      </c>
      <c r="Z174">
        <f>IF($A174&lt;&gt;"",INDEX('Size (Model)'!Z:Z,3*(ROW()-2)+3),"")</f>
        <v>0</v>
      </c>
    </row>
    <row r="175" spans="1:26" x14ac:dyDescent="0.2">
      <c r="A175" s="13">
        <f>IF(INDEX('Size (Model)'!A:A,3*(ROW()-2)+2)&lt;&gt;"",INDEX('Size (Model)'!A:A,3*(ROW()-2)+2),"")</f>
        <v>45496</v>
      </c>
      <c r="B175">
        <f>IF($A175&lt;&gt;"",INDEX('Size (Model)'!B:B,3*(ROW()-2)+3),"")</f>
        <v>0</v>
      </c>
      <c r="C175">
        <f>IF($A175&lt;&gt;"",INDEX('Size (Model)'!C:C,3*(ROW()-2)+3),"")</f>
        <v>2.6763245091164095E-2</v>
      </c>
      <c r="D175">
        <f>IF($A175&lt;&gt;"",INDEX('Size (Model)'!D:D,3*(ROW()-2)+3),"")</f>
        <v>0</v>
      </c>
      <c r="E175">
        <f>IF($A175&lt;&gt;"",INDEX('Size (Model)'!E:E,3*(ROW()-2)+3),"")</f>
        <v>0</v>
      </c>
      <c r="F175">
        <f>IF($A175&lt;&gt;"",INDEX('Size (Model)'!F:F,3*(ROW()-2)+3),"")</f>
        <v>2.0140822569680486E-2</v>
      </c>
      <c r="G175">
        <f>IF($A175&lt;&gt;"",INDEX('Size (Model)'!G:G,3*(ROW()-2)+3),"")</f>
        <v>3.0262665985699697E-2</v>
      </c>
      <c r="H175">
        <f>IF($A175&lt;&gt;"",INDEX('Size (Model)'!H:H,3*(ROW()-2)+3),"")</f>
        <v>0</v>
      </c>
      <c r="I175">
        <f>IF($A175&lt;&gt;"",INDEX('Size (Model)'!I:I,3*(ROW()-2)+3),"")</f>
        <v>1.3306969142259414E-2</v>
      </c>
      <c r="J175">
        <f>IF($A175&lt;&gt;"",INDEX('Size (Model)'!J:J,3*(ROW()-2)+3),"")</f>
        <v>0</v>
      </c>
      <c r="K175">
        <f>IF($A175&lt;&gt;"",INDEX('Size (Model)'!K:K,3*(ROW()-2)+3),"")</f>
        <v>-8.8148371104815864E-3</v>
      </c>
      <c r="L175">
        <f>IF($A175&lt;&gt;"",INDEX('Size (Model)'!L:L,3*(ROW()-2)+3),"")</f>
        <v>0</v>
      </c>
      <c r="M175">
        <f>IF($A175&lt;&gt;"",INDEX('Size (Model)'!M:M,3*(ROW()-2)+3),"")</f>
        <v>0</v>
      </c>
      <c r="N175">
        <f>IF($A175&lt;&gt;"",INDEX('Size (Model)'!N:N,3*(ROW()-2)+3),"")</f>
        <v>-2.4782225010455877E-2</v>
      </c>
      <c r="O175">
        <f>IF($A175&lt;&gt;"",INDEX('Size (Model)'!O:O,3*(ROW()-2)+3),"")</f>
        <v>0</v>
      </c>
      <c r="P175">
        <f>IF($A175&lt;&gt;"",INDEX('Size (Model)'!P:P,3*(ROW()-2)+3),"")</f>
        <v>4.8326732673267319E-3</v>
      </c>
      <c r="Q175">
        <f>IF($A175&lt;&gt;"",INDEX('Size (Model)'!Q:Q,3*(ROW()-2)+3),"")</f>
        <v>2.6238836369886557E-2</v>
      </c>
      <c r="R175">
        <f>IF($A175&lt;&gt;"",INDEX('Size (Model)'!R:R,3*(ROW()-2)+3),"")</f>
        <v>2.2359715670024226E-2</v>
      </c>
      <c r="S175">
        <f>IF($A175&lt;&gt;"",INDEX('Size (Model)'!S:S,3*(ROW()-2)+3),"")</f>
        <v>0</v>
      </c>
      <c r="T175">
        <f>IF($A175&lt;&gt;"",INDEX('Size (Model)'!T:T,3*(ROW()-2)+3),"")</f>
        <v>-0.05</v>
      </c>
      <c r="U175">
        <f>IF($A175&lt;&gt;"",INDEX('Size (Model)'!U:U,3*(ROW()-2)+3),"")</f>
        <v>0</v>
      </c>
      <c r="V175">
        <f>IF($A175&lt;&gt;"",INDEX('Size (Model)'!V:V,3*(ROW()-2)+3),"")</f>
        <v>2.5486988255033555E-2</v>
      </c>
      <c r="W175">
        <f>IF($A175&lt;&gt;"",INDEX('Size (Model)'!W:W,3*(ROW()-2)+3),"")</f>
        <v>0</v>
      </c>
      <c r="X175">
        <f>IF($A175&lt;&gt;"",INDEX('Size (Model)'!X:X,3*(ROW()-2)+3),"")</f>
        <v>0</v>
      </c>
      <c r="Y175">
        <f>IF($A175&lt;&gt;"",INDEX('Size (Model)'!Y:Y,3*(ROW()-2)+3),"")</f>
        <v>0</v>
      </c>
      <c r="Z175">
        <f>IF($A175&lt;&gt;"",INDEX('Size (Model)'!Z:Z,3*(ROW()-2)+3),"")</f>
        <v>0</v>
      </c>
    </row>
    <row r="176" spans="1:26" x14ac:dyDescent="0.2">
      <c r="A176" s="13">
        <f>IF(INDEX('Size (Model)'!A:A,3*(ROW()-2)+2)&lt;&gt;"",INDEX('Size (Model)'!A:A,3*(ROW()-2)+2),"")</f>
        <v>45497</v>
      </c>
      <c r="B176">
        <f>IF($A176&lt;&gt;"",INDEX('Size (Model)'!B:B,3*(ROW()-2)+3),"")</f>
        <v>0</v>
      </c>
      <c r="C176">
        <f>IF($A176&lt;&gt;"",INDEX('Size (Model)'!C:C,3*(ROW()-2)+3),"")</f>
        <v>1.7300361570247932E-2</v>
      </c>
      <c r="D176">
        <f>IF($A176&lt;&gt;"",INDEX('Size (Model)'!D:D,3*(ROW()-2)+3),"")</f>
        <v>0</v>
      </c>
      <c r="E176">
        <f>IF($A176&lt;&gt;"",INDEX('Size (Model)'!E:E,3*(ROW()-2)+3),"")</f>
        <v>0</v>
      </c>
      <c r="F176">
        <f>IF($A176&lt;&gt;"",INDEX('Size (Model)'!F:F,3*(ROW()-2)+3),"")</f>
        <v>2.0140822569680486E-2</v>
      </c>
      <c r="G176">
        <f>IF($A176&lt;&gt;"",INDEX('Size (Model)'!G:G,3*(ROW()-2)+3),"")</f>
        <v>3.0262665985699697E-2</v>
      </c>
      <c r="H176">
        <f>IF($A176&lt;&gt;"",INDEX('Size (Model)'!H:H,3*(ROW()-2)+3),"")</f>
        <v>1.9269273012552299E-2</v>
      </c>
      <c r="I176">
        <f>IF($A176&lt;&gt;"",INDEX('Size (Model)'!I:I,3*(ROW()-2)+3),"")</f>
        <v>3.1893048822714674E-2</v>
      </c>
      <c r="J176">
        <f>IF($A176&lt;&gt;"",INDEX('Size (Model)'!J:J,3*(ROW()-2)+3),"")</f>
        <v>0</v>
      </c>
      <c r="K176">
        <f>IF($A176&lt;&gt;"",INDEX('Size (Model)'!K:K,3*(ROW()-2)+3),"")</f>
        <v>-8.8148371104815864E-3</v>
      </c>
      <c r="L176">
        <f>IF($A176&lt;&gt;"",INDEX('Size (Model)'!L:L,3*(ROW()-2)+3),"")</f>
        <v>0</v>
      </c>
      <c r="M176">
        <f>IF($A176&lt;&gt;"",INDEX('Size (Model)'!M:M,3*(ROW()-2)+3),"")</f>
        <v>0</v>
      </c>
      <c r="N176">
        <f>IF($A176&lt;&gt;"",INDEX('Size (Model)'!N:N,3*(ROW()-2)+3),"")</f>
        <v>-2.4782225010455877E-2</v>
      </c>
      <c r="O176">
        <f>IF($A176&lt;&gt;"",INDEX('Size (Model)'!O:O,3*(ROW()-2)+3),"")</f>
        <v>0</v>
      </c>
      <c r="P176">
        <f>IF($A176&lt;&gt;"",INDEX('Size (Model)'!P:P,3*(ROW()-2)+3),"")</f>
        <v>0</v>
      </c>
      <c r="Q176">
        <f>IF($A176&lt;&gt;"",INDEX('Size (Model)'!Q:Q,3*(ROW()-2)+3),"")</f>
        <v>2.6238836369886557E-2</v>
      </c>
      <c r="R176">
        <f>IF($A176&lt;&gt;"",INDEX('Size (Model)'!R:R,3*(ROW()-2)+3),"")</f>
        <v>2.2359715670024226E-2</v>
      </c>
      <c r="S176">
        <f>IF($A176&lt;&gt;"",INDEX('Size (Model)'!S:S,3*(ROW()-2)+3),"")</f>
        <v>0</v>
      </c>
      <c r="T176">
        <f>IF($A176&lt;&gt;"",INDEX('Size (Model)'!T:T,3*(ROW()-2)+3),"")</f>
        <v>-0.05</v>
      </c>
      <c r="U176">
        <f>IF($A176&lt;&gt;"",INDEX('Size (Model)'!U:U,3*(ROW()-2)+3),"")</f>
        <v>0</v>
      </c>
      <c r="V176">
        <f>IF($A176&lt;&gt;"",INDEX('Size (Model)'!V:V,3*(ROW()-2)+3),"")</f>
        <v>2.5486988255033555E-2</v>
      </c>
      <c r="W176">
        <f>IF($A176&lt;&gt;"",INDEX('Size (Model)'!W:W,3*(ROW()-2)+3),"")</f>
        <v>0</v>
      </c>
      <c r="X176">
        <f>IF($A176&lt;&gt;"",INDEX('Size (Model)'!X:X,3*(ROW()-2)+3),"")</f>
        <v>0</v>
      </c>
      <c r="Y176">
        <f>IF($A176&lt;&gt;"",INDEX('Size (Model)'!Y:Y,3*(ROW()-2)+3),"")</f>
        <v>0</v>
      </c>
      <c r="Z176">
        <f>IF($A176&lt;&gt;"",INDEX('Size (Model)'!Z:Z,3*(ROW()-2)+3),"")</f>
        <v>0</v>
      </c>
    </row>
    <row r="177" spans="1:26" x14ac:dyDescent="0.2">
      <c r="A177" s="13">
        <f>IF(INDEX('Size (Model)'!A:A,3*(ROW()-2)+2)&lt;&gt;"",INDEX('Size (Model)'!A:A,3*(ROW()-2)+2),"")</f>
        <v>45498</v>
      </c>
      <c r="B177">
        <f>IF($A177&lt;&gt;"",INDEX('Size (Model)'!B:B,3*(ROW()-2)+3),"")</f>
        <v>0</v>
      </c>
      <c r="C177">
        <f>IF($A177&lt;&gt;"",INDEX('Size (Model)'!C:C,3*(ROW()-2)+3),"")</f>
        <v>1.7300361570247932E-2</v>
      </c>
      <c r="D177">
        <f>IF($A177&lt;&gt;"",INDEX('Size (Model)'!D:D,3*(ROW()-2)+3),"")</f>
        <v>0.05</v>
      </c>
      <c r="E177">
        <f>IF($A177&lt;&gt;"",INDEX('Size (Model)'!E:E,3*(ROW()-2)+3),"")</f>
        <v>0</v>
      </c>
      <c r="F177">
        <f>IF($A177&lt;&gt;"",INDEX('Size (Model)'!F:F,3*(ROW()-2)+3),"")</f>
        <v>2.0140822569680486E-2</v>
      </c>
      <c r="G177">
        <f>IF($A177&lt;&gt;"",INDEX('Size (Model)'!G:G,3*(ROW()-2)+3),"")</f>
        <v>3.0262665985699697E-2</v>
      </c>
      <c r="H177">
        <f>IF($A177&lt;&gt;"",INDEX('Size (Model)'!H:H,3*(ROW()-2)+3),"")</f>
        <v>1.9269273012552299E-2</v>
      </c>
      <c r="I177">
        <f>IF($A177&lt;&gt;"",INDEX('Size (Model)'!I:I,3*(ROW()-2)+3),"")</f>
        <v>-8.8392745844875324E-3</v>
      </c>
      <c r="J177">
        <f>IF($A177&lt;&gt;"",INDEX('Size (Model)'!J:J,3*(ROW()-2)+3),"")</f>
        <v>0</v>
      </c>
      <c r="K177">
        <f>IF($A177&lt;&gt;"",INDEX('Size (Model)'!K:K,3*(ROW()-2)+3),"")</f>
        <v>-8.8148371104815864E-3</v>
      </c>
      <c r="L177">
        <f>IF($A177&lt;&gt;"",INDEX('Size (Model)'!L:L,3*(ROW()-2)+3),"")</f>
        <v>0</v>
      </c>
      <c r="M177">
        <f>IF($A177&lt;&gt;"",INDEX('Size (Model)'!M:M,3*(ROW()-2)+3),"")</f>
        <v>0</v>
      </c>
      <c r="N177">
        <f>IF($A177&lt;&gt;"",INDEX('Size (Model)'!N:N,3*(ROW()-2)+3),"")</f>
        <v>-2.4782225010455877E-2</v>
      </c>
      <c r="O177">
        <f>IF($A177&lt;&gt;"",INDEX('Size (Model)'!O:O,3*(ROW()-2)+3),"")</f>
        <v>0</v>
      </c>
      <c r="P177">
        <f>IF($A177&lt;&gt;"",INDEX('Size (Model)'!P:P,3*(ROW()-2)+3),"")</f>
        <v>4.8513540478905348E-3</v>
      </c>
      <c r="Q177">
        <f>IF($A177&lt;&gt;"",INDEX('Size (Model)'!Q:Q,3*(ROW()-2)+3),"")</f>
        <v>0</v>
      </c>
      <c r="R177">
        <f>IF($A177&lt;&gt;"",INDEX('Size (Model)'!R:R,3*(ROW()-2)+3),"")</f>
        <v>2.2359715670024226E-2</v>
      </c>
      <c r="S177">
        <f>IF($A177&lt;&gt;"",INDEX('Size (Model)'!S:S,3*(ROW()-2)+3),"")</f>
        <v>0</v>
      </c>
      <c r="T177">
        <f>IF($A177&lt;&gt;"",INDEX('Size (Model)'!T:T,3*(ROW()-2)+3),"")</f>
        <v>-0.05</v>
      </c>
      <c r="U177">
        <f>IF($A177&lt;&gt;"",INDEX('Size (Model)'!U:U,3*(ROW()-2)+3),"")</f>
        <v>0</v>
      </c>
      <c r="V177">
        <f>IF($A177&lt;&gt;"",INDEX('Size (Model)'!V:V,3*(ROW()-2)+3),"")</f>
        <v>2.5486988255033555E-2</v>
      </c>
      <c r="W177">
        <f>IF($A177&lt;&gt;"",INDEX('Size (Model)'!W:W,3*(ROW()-2)+3),"")</f>
        <v>0</v>
      </c>
      <c r="X177">
        <f>IF($A177&lt;&gt;"",INDEX('Size (Model)'!X:X,3*(ROW()-2)+3),"")</f>
        <v>0</v>
      </c>
      <c r="Y177">
        <f>IF($A177&lt;&gt;"",INDEX('Size (Model)'!Y:Y,3*(ROW()-2)+3),"")</f>
        <v>0</v>
      </c>
      <c r="Z177">
        <f>IF($A177&lt;&gt;"",INDEX('Size (Model)'!Z:Z,3*(ROW()-2)+3),"")</f>
        <v>0</v>
      </c>
    </row>
    <row r="178" spans="1:26" x14ac:dyDescent="0.2">
      <c r="A178" s="13">
        <f>IF(INDEX('Size (Model)'!A:A,3*(ROW()-2)+2)&lt;&gt;"",INDEX('Size (Model)'!A:A,3*(ROW()-2)+2),"")</f>
        <v>45499</v>
      </c>
      <c r="B178">
        <f>IF($A178&lt;&gt;"",INDEX('Size (Model)'!B:B,3*(ROW()-2)+3),"")</f>
        <v>0</v>
      </c>
      <c r="C178">
        <f>IF($A178&lt;&gt;"",INDEX('Size (Model)'!C:C,3*(ROW()-2)+3),"")</f>
        <v>1.7300361570247932E-2</v>
      </c>
      <c r="D178">
        <f>IF($A178&lt;&gt;"",INDEX('Size (Model)'!D:D,3*(ROW()-2)+3),"")</f>
        <v>0.05</v>
      </c>
      <c r="E178">
        <f>IF($A178&lt;&gt;"",INDEX('Size (Model)'!E:E,3*(ROW()-2)+3),"")</f>
        <v>0</v>
      </c>
      <c r="F178">
        <f>IF($A178&lt;&gt;"",INDEX('Size (Model)'!F:F,3*(ROW()-2)+3),"")</f>
        <v>2.0140822569680486E-2</v>
      </c>
      <c r="G178">
        <f>IF($A178&lt;&gt;"",INDEX('Size (Model)'!G:G,3*(ROW()-2)+3),"")</f>
        <v>3.0262665985699697E-2</v>
      </c>
      <c r="H178">
        <f>IF($A178&lt;&gt;"",INDEX('Size (Model)'!H:H,3*(ROW()-2)+3),"")</f>
        <v>0</v>
      </c>
      <c r="I178">
        <f>IF($A178&lt;&gt;"",INDEX('Size (Model)'!I:I,3*(ROW()-2)+3),"")</f>
        <v>-8.8392745844875324E-3</v>
      </c>
      <c r="J178">
        <f>IF($A178&lt;&gt;"",INDEX('Size (Model)'!J:J,3*(ROW()-2)+3),"")</f>
        <v>0</v>
      </c>
      <c r="K178">
        <f>IF($A178&lt;&gt;"",INDEX('Size (Model)'!K:K,3*(ROW()-2)+3),"")</f>
        <v>-8.8148371104815864E-3</v>
      </c>
      <c r="L178">
        <f>IF($A178&lt;&gt;"",INDEX('Size (Model)'!L:L,3*(ROW()-2)+3),"")</f>
        <v>0</v>
      </c>
      <c r="M178">
        <f>IF($A178&lt;&gt;"",INDEX('Size (Model)'!M:M,3*(ROW()-2)+3),"")</f>
        <v>0</v>
      </c>
      <c r="N178">
        <f>IF($A178&lt;&gt;"",INDEX('Size (Model)'!N:N,3*(ROW()-2)+3),"")</f>
        <v>-2.4782225010455877E-2</v>
      </c>
      <c r="O178">
        <f>IF($A178&lt;&gt;"",INDEX('Size (Model)'!O:O,3*(ROW()-2)+3),"")</f>
        <v>0</v>
      </c>
      <c r="P178">
        <f>IF($A178&lt;&gt;"",INDEX('Size (Model)'!P:P,3*(ROW()-2)+3),"")</f>
        <v>4.8513540478905348E-3</v>
      </c>
      <c r="Q178">
        <f>IF($A178&lt;&gt;"",INDEX('Size (Model)'!Q:Q,3*(ROW()-2)+3),"")</f>
        <v>2.6408943514644349E-2</v>
      </c>
      <c r="R178">
        <f>IF($A178&lt;&gt;"",INDEX('Size (Model)'!R:R,3*(ROW()-2)+3),"")</f>
        <v>2.2359715670024226E-2</v>
      </c>
      <c r="S178">
        <f>IF($A178&lt;&gt;"",INDEX('Size (Model)'!S:S,3*(ROW()-2)+3),"")</f>
        <v>0</v>
      </c>
      <c r="T178">
        <f>IF($A178&lt;&gt;"",INDEX('Size (Model)'!T:T,3*(ROW()-2)+3),"")</f>
        <v>-0.05</v>
      </c>
      <c r="U178">
        <f>IF($A178&lt;&gt;"",INDEX('Size (Model)'!U:U,3*(ROW()-2)+3),"")</f>
        <v>0</v>
      </c>
      <c r="V178">
        <f>IF($A178&lt;&gt;"",INDEX('Size (Model)'!V:V,3*(ROW()-2)+3),"")</f>
        <v>2.5486988255033555E-2</v>
      </c>
      <c r="W178">
        <f>IF($A178&lt;&gt;"",INDEX('Size (Model)'!W:W,3*(ROW()-2)+3),"")</f>
        <v>0</v>
      </c>
      <c r="X178">
        <f>IF($A178&lt;&gt;"",INDEX('Size (Model)'!X:X,3*(ROW()-2)+3),"")</f>
        <v>0</v>
      </c>
      <c r="Y178">
        <f>IF($A178&lt;&gt;"",INDEX('Size (Model)'!Y:Y,3*(ROW()-2)+3),"")</f>
        <v>0</v>
      </c>
      <c r="Z178">
        <f>IF($A178&lt;&gt;"",INDEX('Size (Model)'!Z:Z,3*(ROW()-2)+3),"")</f>
        <v>0</v>
      </c>
    </row>
    <row r="179" spans="1:26" x14ac:dyDescent="0.2">
      <c r="A179" s="13">
        <f>IF(INDEX('Size (Model)'!A:A,3*(ROW()-2)+2)&lt;&gt;"",INDEX('Size (Model)'!A:A,3*(ROW()-2)+2),"")</f>
        <v>45502</v>
      </c>
      <c r="B179">
        <f>IF($A179&lt;&gt;"",INDEX('Size (Model)'!B:B,3*(ROW()-2)+3),"")</f>
        <v>0</v>
      </c>
      <c r="C179">
        <f>IF($A179&lt;&gt;"",INDEX('Size (Model)'!C:C,3*(ROW()-2)+3),"")</f>
        <v>1.7300361570247932E-2</v>
      </c>
      <c r="D179">
        <f>IF($A179&lt;&gt;"",INDEX('Size (Model)'!D:D,3*(ROW()-2)+3),"")</f>
        <v>0.05</v>
      </c>
      <c r="E179">
        <f>IF($A179&lt;&gt;"",INDEX('Size (Model)'!E:E,3*(ROW()-2)+3),"")</f>
        <v>0</v>
      </c>
      <c r="F179">
        <f>IF($A179&lt;&gt;"",INDEX('Size (Model)'!F:F,3*(ROW()-2)+3),"")</f>
        <v>2.0140822569680486E-2</v>
      </c>
      <c r="G179">
        <f>IF($A179&lt;&gt;"",INDEX('Size (Model)'!G:G,3*(ROW()-2)+3),"")</f>
        <v>3.0262665985699697E-2</v>
      </c>
      <c r="H179">
        <f>IF($A179&lt;&gt;"",INDEX('Size (Model)'!H:H,3*(ROW()-2)+3),"")</f>
        <v>0</v>
      </c>
      <c r="I179">
        <f>IF($A179&lt;&gt;"",INDEX('Size (Model)'!I:I,3*(ROW()-2)+3),"")</f>
        <v>-1.7477195121951221E-2</v>
      </c>
      <c r="J179">
        <f>IF($A179&lt;&gt;"",INDEX('Size (Model)'!J:J,3*(ROW()-2)+3),"")</f>
        <v>0</v>
      </c>
      <c r="K179">
        <f>IF($A179&lt;&gt;"",INDEX('Size (Model)'!K:K,3*(ROW()-2)+3),"")</f>
        <v>-8.8148371104815864E-3</v>
      </c>
      <c r="L179">
        <f>IF($A179&lt;&gt;"",INDEX('Size (Model)'!L:L,3*(ROW()-2)+3),"")</f>
        <v>0</v>
      </c>
      <c r="M179">
        <f>IF($A179&lt;&gt;"",INDEX('Size (Model)'!M:M,3*(ROW()-2)+3),"")</f>
        <v>0</v>
      </c>
      <c r="N179">
        <f>IF($A179&lt;&gt;"",INDEX('Size (Model)'!N:N,3*(ROW()-2)+3),"")</f>
        <v>-2.4782225010455877E-2</v>
      </c>
      <c r="O179">
        <f>IF($A179&lt;&gt;"",INDEX('Size (Model)'!O:O,3*(ROW()-2)+3),"")</f>
        <v>0</v>
      </c>
      <c r="P179">
        <f>IF($A179&lt;&gt;"",INDEX('Size (Model)'!P:P,3*(ROW()-2)+3),"")</f>
        <v>4.8513540478905348E-3</v>
      </c>
      <c r="Q179">
        <f>IF($A179&lt;&gt;"",INDEX('Size (Model)'!Q:Q,3*(ROW()-2)+3),"")</f>
        <v>2.6408943514644349E-2</v>
      </c>
      <c r="R179">
        <f>IF($A179&lt;&gt;"",INDEX('Size (Model)'!R:R,3*(ROW()-2)+3),"")</f>
        <v>2.2359715670024226E-2</v>
      </c>
      <c r="S179">
        <f>IF($A179&lt;&gt;"",INDEX('Size (Model)'!S:S,3*(ROW()-2)+3),"")</f>
        <v>0</v>
      </c>
      <c r="T179">
        <f>IF($A179&lt;&gt;"",INDEX('Size (Model)'!T:T,3*(ROW()-2)+3),"")</f>
        <v>-0.05</v>
      </c>
      <c r="U179">
        <f>IF($A179&lt;&gt;"",INDEX('Size (Model)'!U:U,3*(ROW()-2)+3),"")</f>
        <v>0</v>
      </c>
      <c r="V179">
        <f>IF($A179&lt;&gt;"",INDEX('Size (Model)'!V:V,3*(ROW()-2)+3),"")</f>
        <v>2.5486988255033555E-2</v>
      </c>
      <c r="W179">
        <f>IF($A179&lt;&gt;"",INDEX('Size (Model)'!W:W,3*(ROW()-2)+3),"")</f>
        <v>0</v>
      </c>
      <c r="X179">
        <f>IF($A179&lt;&gt;"",INDEX('Size (Model)'!X:X,3*(ROW()-2)+3),"")</f>
        <v>0</v>
      </c>
      <c r="Y179">
        <f>IF($A179&lt;&gt;"",INDEX('Size (Model)'!Y:Y,3*(ROW()-2)+3),"")</f>
        <v>0</v>
      </c>
      <c r="Z179">
        <f>IF($A179&lt;&gt;"",INDEX('Size (Model)'!Z:Z,3*(ROW()-2)+3),"")</f>
        <v>0</v>
      </c>
    </row>
    <row r="180" spans="1:26" x14ac:dyDescent="0.2">
      <c r="A180" s="13">
        <f>IF(INDEX('Size (Model)'!A:A,3*(ROW()-2)+2)&lt;&gt;"",INDEX('Size (Model)'!A:A,3*(ROW()-2)+2),"")</f>
        <v>45503</v>
      </c>
      <c r="B180">
        <f>IF($A180&lt;&gt;"",INDEX('Size (Model)'!B:B,3*(ROW()-2)+3),"")</f>
        <v>0</v>
      </c>
      <c r="C180">
        <f>IF($A180&lt;&gt;"",INDEX('Size (Model)'!C:C,3*(ROW()-2)+3),"")</f>
        <v>1.7300361570247932E-2</v>
      </c>
      <c r="D180">
        <f>IF($A180&lt;&gt;"",INDEX('Size (Model)'!D:D,3*(ROW()-2)+3),"")</f>
        <v>0.05</v>
      </c>
      <c r="E180">
        <f>IF($A180&lt;&gt;"",INDEX('Size (Model)'!E:E,3*(ROW()-2)+3),"")</f>
        <v>0</v>
      </c>
      <c r="F180">
        <f>IF($A180&lt;&gt;"",INDEX('Size (Model)'!F:F,3*(ROW()-2)+3),"")</f>
        <v>2.0140822569680486E-2</v>
      </c>
      <c r="G180">
        <f>IF($A180&lt;&gt;"",INDEX('Size (Model)'!G:G,3*(ROW()-2)+3),"")</f>
        <v>3.0262665985699697E-2</v>
      </c>
      <c r="H180">
        <f>IF($A180&lt;&gt;"",INDEX('Size (Model)'!H:H,3*(ROW()-2)+3),"")</f>
        <v>0</v>
      </c>
      <c r="I180">
        <f>IF($A180&lt;&gt;"",INDEX('Size (Model)'!I:I,3*(ROW()-2)+3),"")</f>
        <v>-9.5779344073647875E-3</v>
      </c>
      <c r="J180">
        <f>IF($A180&lt;&gt;"",INDEX('Size (Model)'!J:J,3*(ROW()-2)+3),"")</f>
        <v>0</v>
      </c>
      <c r="K180">
        <f>IF($A180&lt;&gt;"",INDEX('Size (Model)'!K:K,3*(ROW()-2)+3),"")</f>
        <v>0</v>
      </c>
      <c r="L180">
        <f>IF($A180&lt;&gt;"",INDEX('Size (Model)'!L:L,3*(ROW()-2)+3),"")</f>
        <v>0</v>
      </c>
      <c r="M180">
        <f>IF($A180&lt;&gt;"",INDEX('Size (Model)'!M:M,3*(ROW()-2)+3),"")</f>
        <v>0</v>
      </c>
      <c r="N180">
        <f>IF($A180&lt;&gt;"",INDEX('Size (Model)'!N:N,3*(ROW()-2)+3),"")</f>
        <v>-2.4782225010455877E-2</v>
      </c>
      <c r="O180">
        <f>IF($A180&lt;&gt;"",INDEX('Size (Model)'!O:O,3*(ROW()-2)+3),"")</f>
        <v>0</v>
      </c>
      <c r="P180">
        <f>IF($A180&lt;&gt;"",INDEX('Size (Model)'!P:P,3*(ROW()-2)+3),"")</f>
        <v>4.8513540478905348E-3</v>
      </c>
      <c r="Q180">
        <f>IF($A180&lt;&gt;"",INDEX('Size (Model)'!Q:Q,3*(ROW()-2)+3),"")</f>
        <v>2.6408943514644349E-2</v>
      </c>
      <c r="R180">
        <f>IF($A180&lt;&gt;"",INDEX('Size (Model)'!R:R,3*(ROW()-2)+3),"")</f>
        <v>2.2359715670024226E-2</v>
      </c>
      <c r="S180">
        <f>IF($A180&lt;&gt;"",INDEX('Size (Model)'!S:S,3*(ROW()-2)+3),"")</f>
        <v>0</v>
      </c>
      <c r="T180">
        <f>IF($A180&lt;&gt;"",INDEX('Size (Model)'!T:T,3*(ROW()-2)+3),"")</f>
        <v>-0.05</v>
      </c>
      <c r="U180">
        <f>IF($A180&lt;&gt;"",INDEX('Size (Model)'!U:U,3*(ROW()-2)+3),"")</f>
        <v>0</v>
      </c>
      <c r="V180">
        <f>IF($A180&lt;&gt;"",INDEX('Size (Model)'!V:V,3*(ROW()-2)+3),"")</f>
        <v>4.2150025320729242E-2</v>
      </c>
      <c r="W180">
        <f>IF($A180&lt;&gt;"",INDEX('Size (Model)'!W:W,3*(ROW()-2)+3),"")</f>
        <v>0</v>
      </c>
      <c r="X180">
        <f>IF($A180&lt;&gt;"",INDEX('Size (Model)'!X:X,3*(ROW()-2)+3),"")</f>
        <v>0</v>
      </c>
      <c r="Y180">
        <f>IF($A180&lt;&gt;"",INDEX('Size (Model)'!Y:Y,3*(ROW()-2)+3),"")</f>
        <v>0</v>
      </c>
      <c r="Z180">
        <f>IF($A180&lt;&gt;"",INDEX('Size (Model)'!Z:Z,3*(ROW()-2)+3),"")</f>
        <v>0</v>
      </c>
    </row>
    <row r="181" spans="1:26" x14ac:dyDescent="0.2">
      <c r="A181" s="13">
        <f>IF(INDEX('Size (Model)'!A:A,3*(ROW()-2)+2)&lt;&gt;"",INDEX('Size (Model)'!A:A,3*(ROW()-2)+2),"")</f>
        <v>45504</v>
      </c>
      <c r="B181">
        <f>IF($A181&lt;&gt;"",INDEX('Size (Model)'!B:B,3*(ROW()-2)+3),"")</f>
        <v>0</v>
      </c>
      <c r="C181">
        <f>IF($A181&lt;&gt;"",INDEX('Size (Model)'!C:C,3*(ROW()-2)+3),"")</f>
        <v>1.7300361570247932E-2</v>
      </c>
      <c r="D181">
        <f>IF($A181&lt;&gt;"",INDEX('Size (Model)'!D:D,3*(ROW()-2)+3),"")</f>
        <v>0.05</v>
      </c>
      <c r="E181">
        <f>IF($A181&lt;&gt;"",INDEX('Size (Model)'!E:E,3*(ROW()-2)+3),"")</f>
        <v>0</v>
      </c>
      <c r="F181">
        <f>IF($A181&lt;&gt;"",INDEX('Size (Model)'!F:F,3*(ROW()-2)+3),"")</f>
        <v>2.0140822569680486E-2</v>
      </c>
      <c r="G181">
        <f>IF($A181&lt;&gt;"",INDEX('Size (Model)'!G:G,3*(ROW()-2)+3),"")</f>
        <v>3.0262665985699697E-2</v>
      </c>
      <c r="H181">
        <f>IF($A181&lt;&gt;"",INDEX('Size (Model)'!H:H,3*(ROW()-2)+3),"")</f>
        <v>0</v>
      </c>
      <c r="I181">
        <f>IF($A181&lt;&gt;"",INDEX('Size (Model)'!I:I,3*(ROW()-2)+3),"")</f>
        <v>-1.7559721254355402E-2</v>
      </c>
      <c r="J181">
        <f>IF($A181&lt;&gt;"",INDEX('Size (Model)'!J:J,3*(ROW()-2)+3),"")</f>
        <v>0</v>
      </c>
      <c r="K181">
        <f>IF($A181&lt;&gt;"",INDEX('Size (Model)'!K:K,3*(ROW()-2)+3),"")</f>
        <v>-1.3807232876712329E-2</v>
      </c>
      <c r="L181">
        <f>IF($A181&lt;&gt;"",INDEX('Size (Model)'!L:L,3*(ROW()-2)+3),"")</f>
        <v>0</v>
      </c>
      <c r="M181">
        <f>IF($A181&lt;&gt;"",INDEX('Size (Model)'!M:M,3*(ROW()-2)+3),"")</f>
        <v>0</v>
      </c>
      <c r="N181">
        <f>IF($A181&lt;&gt;"",INDEX('Size (Model)'!N:N,3*(ROW()-2)+3),"")</f>
        <v>-2.4782225010455877E-2</v>
      </c>
      <c r="O181">
        <f>IF($A181&lt;&gt;"",INDEX('Size (Model)'!O:O,3*(ROW()-2)+3),"")</f>
        <v>0</v>
      </c>
      <c r="P181">
        <f>IF($A181&lt;&gt;"",INDEX('Size (Model)'!P:P,3*(ROW()-2)+3),"")</f>
        <v>4.8513540478905348E-3</v>
      </c>
      <c r="Q181">
        <f>IF($A181&lt;&gt;"",INDEX('Size (Model)'!Q:Q,3*(ROW()-2)+3),"")</f>
        <v>1.7342188575361319E-2</v>
      </c>
      <c r="R181">
        <f>IF($A181&lt;&gt;"",INDEX('Size (Model)'!R:R,3*(ROW()-2)+3),"")</f>
        <v>2.2359715670024226E-2</v>
      </c>
      <c r="S181">
        <f>IF($A181&lt;&gt;"",INDEX('Size (Model)'!S:S,3*(ROW()-2)+3),"")</f>
        <v>0</v>
      </c>
      <c r="T181">
        <f>IF($A181&lt;&gt;"",INDEX('Size (Model)'!T:T,3*(ROW()-2)+3),"")</f>
        <v>-0.05</v>
      </c>
      <c r="U181">
        <f>IF($A181&lt;&gt;"",INDEX('Size (Model)'!U:U,3*(ROW()-2)+3),"")</f>
        <v>-1.0695331069609508E-2</v>
      </c>
      <c r="V181">
        <f>IF($A181&lt;&gt;"",INDEX('Size (Model)'!V:V,3*(ROW()-2)+3),"")</f>
        <v>0.05</v>
      </c>
      <c r="W181">
        <f>IF($A181&lt;&gt;"",INDEX('Size (Model)'!W:W,3*(ROW()-2)+3),"")</f>
        <v>0</v>
      </c>
      <c r="X181">
        <f>IF($A181&lt;&gt;"",INDEX('Size (Model)'!X:X,3*(ROW()-2)+3),"")</f>
        <v>0</v>
      </c>
      <c r="Y181">
        <f>IF($A181&lt;&gt;"",INDEX('Size (Model)'!Y:Y,3*(ROW()-2)+3),"")</f>
        <v>0</v>
      </c>
      <c r="Z181">
        <f>IF($A181&lt;&gt;"",INDEX('Size (Model)'!Z:Z,3*(ROW()-2)+3),"")</f>
        <v>0</v>
      </c>
    </row>
    <row r="182" spans="1:26" x14ac:dyDescent="0.2">
      <c r="A182" s="13">
        <f>IF(INDEX('Size (Model)'!A:A,3*(ROW()-2)+2)&lt;&gt;"",INDEX('Size (Model)'!A:A,3*(ROW()-2)+2),"")</f>
        <v>45505</v>
      </c>
      <c r="B182">
        <f>IF($A182&lt;&gt;"",INDEX('Size (Model)'!B:B,3*(ROW()-2)+3),"")</f>
        <v>0</v>
      </c>
      <c r="C182">
        <f>IF($A182&lt;&gt;"",INDEX('Size (Model)'!C:C,3*(ROW()-2)+3),"")</f>
        <v>1.7300361570247932E-2</v>
      </c>
      <c r="D182">
        <f>IF($A182&lt;&gt;"",INDEX('Size (Model)'!D:D,3*(ROW()-2)+3),"")</f>
        <v>0.05</v>
      </c>
      <c r="E182">
        <f>IF($A182&lt;&gt;"",INDEX('Size (Model)'!E:E,3*(ROW()-2)+3),"")</f>
        <v>0</v>
      </c>
      <c r="F182">
        <f>IF($A182&lt;&gt;"",INDEX('Size (Model)'!F:F,3*(ROW()-2)+3),"")</f>
        <v>2.0140822569680486E-2</v>
      </c>
      <c r="G182">
        <f>IF($A182&lt;&gt;"",INDEX('Size (Model)'!G:G,3*(ROW()-2)+3),"")</f>
        <v>3.0262665985699697E-2</v>
      </c>
      <c r="H182">
        <f>IF($A182&lt;&gt;"",INDEX('Size (Model)'!H:H,3*(ROW()-2)+3),"")</f>
        <v>0</v>
      </c>
      <c r="I182">
        <f>IF($A182&lt;&gt;"",INDEX('Size (Model)'!I:I,3*(ROW()-2)+3),"")</f>
        <v>-1.7559721254355402E-2</v>
      </c>
      <c r="J182">
        <f>IF($A182&lt;&gt;"",INDEX('Size (Model)'!J:J,3*(ROW()-2)+3),"")</f>
        <v>0</v>
      </c>
      <c r="K182">
        <f>IF($A182&lt;&gt;"",INDEX('Size (Model)'!K:K,3*(ROW()-2)+3),"")</f>
        <v>-1.3807232876712329E-2</v>
      </c>
      <c r="L182">
        <f>IF($A182&lt;&gt;"",INDEX('Size (Model)'!L:L,3*(ROW()-2)+3),"")</f>
        <v>0</v>
      </c>
      <c r="M182">
        <f>IF($A182&lt;&gt;"",INDEX('Size (Model)'!M:M,3*(ROW()-2)+3),"")</f>
        <v>0</v>
      </c>
      <c r="N182">
        <f>IF($A182&lt;&gt;"",INDEX('Size (Model)'!N:N,3*(ROW()-2)+3),"")</f>
        <v>-2.4782225010455877E-2</v>
      </c>
      <c r="O182">
        <f>IF($A182&lt;&gt;"",INDEX('Size (Model)'!O:O,3*(ROW()-2)+3),"")</f>
        <v>0</v>
      </c>
      <c r="P182">
        <f>IF($A182&lt;&gt;"",INDEX('Size (Model)'!P:P,3*(ROW()-2)+3),"")</f>
        <v>9.9164909197422355E-3</v>
      </c>
      <c r="Q182">
        <f>IF($A182&lt;&gt;"",INDEX('Size (Model)'!Q:Q,3*(ROW()-2)+3),"")</f>
        <v>2.5900552533151981E-2</v>
      </c>
      <c r="R182">
        <f>IF($A182&lt;&gt;"",INDEX('Size (Model)'!R:R,3*(ROW()-2)+3),"")</f>
        <v>2.2359715670024226E-2</v>
      </c>
      <c r="S182">
        <f>IF($A182&lt;&gt;"",INDEX('Size (Model)'!S:S,3*(ROW()-2)+3),"")</f>
        <v>0</v>
      </c>
      <c r="T182">
        <f>IF($A182&lt;&gt;"",INDEX('Size (Model)'!T:T,3*(ROW()-2)+3),"")</f>
        <v>-0.05</v>
      </c>
      <c r="U182">
        <f>IF($A182&lt;&gt;"",INDEX('Size (Model)'!U:U,3*(ROW()-2)+3),"")</f>
        <v>-1.0695331069609508E-2</v>
      </c>
      <c r="V182">
        <f>IF($A182&lt;&gt;"",INDEX('Size (Model)'!V:V,3*(ROW()-2)+3),"")</f>
        <v>4.1353705211726377E-2</v>
      </c>
      <c r="W182">
        <f>IF($A182&lt;&gt;"",INDEX('Size (Model)'!W:W,3*(ROW()-2)+3),"")</f>
        <v>0</v>
      </c>
      <c r="X182">
        <f>IF($A182&lt;&gt;"",INDEX('Size (Model)'!X:X,3*(ROW()-2)+3),"")</f>
        <v>0</v>
      </c>
      <c r="Y182">
        <f>IF($A182&lt;&gt;"",INDEX('Size (Model)'!Y:Y,3*(ROW()-2)+3),"")</f>
        <v>0</v>
      </c>
      <c r="Z182">
        <f>IF($A182&lt;&gt;"",INDEX('Size (Model)'!Z:Z,3*(ROW()-2)+3),"")</f>
        <v>0</v>
      </c>
    </row>
    <row r="183" spans="1:26" x14ac:dyDescent="0.2">
      <c r="A183" s="13">
        <f>IF(INDEX('Size (Model)'!A:A,3*(ROW()-2)+2)&lt;&gt;"",INDEX('Size (Model)'!A:A,3*(ROW()-2)+2),"")</f>
        <v>45506</v>
      </c>
      <c r="B183">
        <f>IF($A183&lt;&gt;"",INDEX('Size (Model)'!B:B,3*(ROW()-2)+3),"")</f>
        <v>0</v>
      </c>
      <c r="C183">
        <f>IF($A183&lt;&gt;"",INDEX('Size (Model)'!C:C,3*(ROW()-2)+3),"")</f>
        <v>1.7300361570247932E-2</v>
      </c>
      <c r="D183">
        <f>IF($A183&lt;&gt;"",INDEX('Size (Model)'!D:D,3*(ROW()-2)+3),"")</f>
        <v>0.05</v>
      </c>
      <c r="E183">
        <f>IF($A183&lt;&gt;"",INDEX('Size (Model)'!E:E,3*(ROW()-2)+3),"")</f>
        <v>0</v>
      </c>
      <c r="F183">
        <f>IF($A183&lt;&gt;"",INDEX('Size (Model)'!F:F,3*(ROW()-2)+3),"")</f>
        <v>0</v>
      </c>
      <c r="G183">
        <f>IF($A183&lt;&gt;"",INDEX('Size (Model)'!G:G,3*(ROW()-2)+3),"")</f>
        <v>3.0262665985699697E-2</v>
      </c>
      <c r="H183">
        <f>IF($A183&lt;&gt;"",INDEX('Size (Model)'!H:H,3*(ROW()-2)+3),"")</f>
        <v>0</v>
      </c>
      <c r="I183">
        <f>IF($A183&lt;&gt;"",INDEX('Size (Model)'!I:I,3*(ROW()-2)+3),"")</f>
        <v>-2.666767061281337E-2</v>
      </c>
      <c r="J183">
        <f>IF($A183&lt;&gt;"",INDEX('Size (Model)'!J:J,3*(ROW()-2)+3),"")</f>
        <v>0</v>
      </c>
      <c r="K183">
        <f>IF($A183&lt;&gt;"",INDEX('Size (Model)'!K:K,3*(ROW()-2)+3),"")</f>
        <v>-1.3807232876712329E-2</v>
      </c>
      <c r="L183">
        <f>IF($A183&lt;&gt;"",INDEX('Size (Model)'!L:L,3*(ROW()-2)+3),"")</f>
        <v>1.3227901554404144E-2</v>
      </c>
      <c r="M183">
        <f>IF($A183&lt;&gt;"",INDEX('Size (Model)'!M:M,3*(ROW()-2)+3),"")</f>
        <v>0</v>
      </c>
      <c r="N183">
        <f>IF($A183&lt;&gt;"",INDEX('Size (Model)'!N:N,3*(ROW()-2)+3),"")</f>
        <v>-2.4782225010455877E-2</v>
      </c>
      <c r="O183">
        <f>IF($A183&lt;&gt;"",INDEX('Size (Model)'!O:O,3*(ROW()-2)+3),"")</f>
        <v>0</v>
      </c>
      <c r="P183">
        <f>IF($A183&lt;&gt;"",INDEX('Size (Model)'!P:P,3*(ROW()-2)+3),"")</f>
        <v>9.9164909197422355E-3</v>
      </c>
      <c r="Q183">
        <f>IF($A183&lt;&gt;"",INDEX('Size (Model)'!Q:Q,3*(ROW()-2)+3),"")</f>
        <v>2.5900552533151981E-2</v>
      </c>
      <c r="R183">
        <f>IF($A183&lt;&gt;"",INDEX('Size (Model)'!R:R,3*(ROW()-2)+3),"")</f>
        <v>2.2359715670024226E-2</v>
      </c>
      <c r="S183">
        <f>IF($A183&lt;&gt;"",INDEX('Size (Model)'!S:S,3*(ROW()-2)+3),"")</f>
        <v>0</v>
      </c>
      <c r="T183">
        <f>IF($A183&lt;&gt;"",INDEX('Size (Model)'!T:T,3*(ROW()-2)+3),"")</f>
        <v>-0.05</v>
      </c>
      <c r="U183">
        <f>IF($A183&lt;&gt;"",INDEX('Size (Model)'!U:U,3*(ROW()-2)+3),"")</f>
        <v>-1.0695331069609508E-2</v>
      </c>
      <c r="V183">
        <f>IF($A183&lt;&gt;"",INDEX('Size (Model)'!V:V,3*(ROW()-2)+3),"")</f>
        <v>4.1353705211726377E-2</v>
      </c>
      <c r="W183">
        <f>IF($A183&lt;&gt;"",INDEX('Size (Model)'!W:W,3*(ROW()-2)+3),"")</f>
        <v>0</v>
      </c>
      <c r="X183">
        <f>IF($A183&lt;&gt;"",INDEX('Size (Model)'!X:X,3*(ROW()-2)+3),"")</f>
        <v>0</v>
      </c>
      <c r="Y183">
        <f>IF($A183&lt;&gt;"",INDEX('Size (Model)'!Y:Y,3*(ROW()-2)+3),"")</f>
        <v>0</v>
      </c>
      <c r="Z183">
        <f>IF($A183&lt;&gt;"",INDEX('Size (Model)'!Z:Z,3*(ROW()-2)+3),"")</f>
        <v>0</v>
      </c>
    </row>
    <row r="184" spans="1:26" x14ac:dyDescent="0.2">
      <c r="A184" s="13">
        <f>IF(INDEX('Size (Model)'!A:A,3*(ROW()-2)+2)&lt;&gt;"",INDEX('Size (Model)'!A:A,3*(ROW()-2)+2),"")</f>
        <v>45509</v>
      </c>
      <c r="B184">
        <f>IF($A184&lt;&gt;"",INDEX('Size (Model)'!B:B,3*(ROW()-2)+3),"")</f>
        <v>0</v>
      </c>
      <c r="C184">
        <f>IF($A184&lt;&gt;"",INDEX('Size (Model)'!C:C,3*(ROW()-2)+3),"")</f>
        <v>1.7300361570247932E-2</v>
      </c>
      <c r="D184">
        <f>IF($A184&lt;&gt;"",INDEX('Size (Model)'!D:D,3*(ROW()-2)+3),"")</f>
        <v>0.05</v>
      </c>
      <c r="E184">
        <f>IF($A184&lt;&gt;"",INDEX('Size (Model)'!E:E,3*(ROW()-2)+3),"")</f>
        <v>0</v>
      </c>
      <c r="F184">
        <f>IF($A184&lt;&gt;"",INDEX('Size (Model)'!F:F,3*(ROW()-2)+3),"")</f>
        <v>8.6539423076923087E-3</v>
      </c>
      <c r="G184">
        <f>IF($A184&lt;&gt;"",INDEX('Size (Model)'!G:G,3*(ROW()-2)+3),"")</f>
        <v>0</v>
      </c>
      <c r="H184">
        <f>IF($A184&lt;&gt;"",INDEX('Size (Model)'!H:H,3*(ROW()-2)+3),"")</f>
        <v>0</v>
      </c>
      <c r="I184">
        <f>IF($A184&lt;&gt;"",INDEX('Size (Model)'!I:I,3*(ROW()-2)+3),"")</f>
        <v>-3.7895157894736839E-2</v>
      </c>
      <c r="J184">
        <f>IF($A184&lt;&gt;"",INDEX('Size (Model)'!J:J,3*(ROW()-2)+3),"")</f>
        <v>0</v>
      </c>
      <c r="K184">
        <f>IF($A184&lt;&gt;"",INDEX('Size (Model)'!K:K,3*(ROW()-2)+3),"")</f>
        <v>-1.3807232876712329E-2</v>
      </c>
      <c r="L184">
        <f>IF($A184&lt;&gt;"",INDEX('Size (Model)'!L:L,3*(ROW()-2)+3),"")</f>
        <v>2.5390539778070337E-2</v>
      </c>
      <c r="M184">
        <f>IF($A184&lt;&gt;"",INDEX('Size (Model)'!M:M,3*(ROW()-2)+3),"")</f>
        <v>0</v>
      </c>
      <c r="N184">
        <f>IF($A184&lt;&gt;"",INDEX('Size (Model)'!N:N,3*(ROW()-2)+3),"")</f>
        <v>-2.4782225010455877E-2</v>
      </c>
      <c r="O184">
        <f>IF($A184&lt;&gt;"",INDEX('Size (Model)'!O:O,3*(ROW()-2)+3),"")</f>
        <v>0</v>
      </c>
      <c r="P184">
        <f>IF($A184&lt;&gt;"",INDEX('Size (Model)'!P:P,3*(ROW()-2)+3),"")</f>
        <v>9.9164909197422355E-3</v>
      </c>
      <c r="Q184">
        <f>IF($A184&lt;&gt;"",INDEX('Size (Model)'!Q:Q,3*(ROW()-2)+3),"")</f>
        <v>2.5900552533151981E-2</v>
      </c>
      <c r="R184">
        <f>IF($A184&lt;&gt;"",INDEX('Size (Model)'!R:R,3*(ROW()-2)+3),"")</f>
        <v>2.2359715670024226E-2</v>
      </c>
      <c r="S184">
        <f>IF($A184&lt;&gt;"",INDEX('Size (Model)'!S:S,3*(ROW()-2)+3),"")</f>
        <v>0</v>
      </c>
      <c r="T184">
        <f>IF($A184&lt;&gt;"",INDEX('Size (Model)'!T:T,3*(ROW()-2)+3),"")</f>
        <v>-4.3926735357917565E-2</v>
      </c>
      <c r="U184">
        <f>IF($A184&lt;&gt;"",INDEX('Size (Model)'!U:U,3*(ROW()-2)+3),"")</f>
        <v>-1.0695331069609508E-2</v>
      </c>
      <c r="V184">
        <f>IF($A184&lt;&gt;"",INDEX('Size (Model)'!V:V,3*(ROW()-2)+3),"")</f>
        <v>4.9390792682926822E-2</v>
      </c>
      <c r="W184">
        <f>IF($A184&lt;&gt;"",INDEX('Size (Model)'!W:W,3*(ROW()-2)+3),"")</f>
        <v>0</v>
      </c>
      <c r="X184">
        <f>IF($A184&lt;&gt;"",INDEX('Size (Model)'!X:X,3*(ROW()-2)+3),"")</f>
        <v>0</v>
      </c>
      <c r="Y184">
        <f>IF($A184&lt;&gt;"",INDEX('Size (Model)'!Y:Y,3*(ROW()-2)+3),"")</f>
        <v>0</v>
      </c>
      <c r="Z184">
        <f>IF($A184&lt;&gt;"",INDEX('Size (Model)'!Z:Z,3*(ROW()-2)+3),"")</f>
        <v>0</v>
      </c>
    </row>
    <row r="185" spans="1:26" x14ac:dyDescent="0.2">
      <c r="A185" s="13">
        <f>IF(INDEX('Size (Model)'!A:A,3*(ROW()-2)+2)&lt;&gt;"",INDEX('Size (Model)'!A:A,3*(ROW()-2)+2),"")</f>
        <v>45510</v>
      </c>
      <c r="B185">
        <f>IF($A185&lt;&gt;"",INDEX('Size (Model)'!B:B,3*(ROW()-2)+3),"")</f>
        <v>0</v>
      </c>
      <c r="C185">
        <f>IF($A185&lt;&gt;"",INDEX('Size (Model)'!C:C,3*(ROW()-2)+3),"")</f>
        <v>1.7300361570247932E-2</v>
      </c>
      <c r="D185">
        <f>IF($A185&lt;&gt;"",INDEX('Size (Model)'!D:D,3*(ROW()-2)+3),"")</f>
        <v>0.05</v>
      </c>
      <c r="E185">
        <f>IF($A185&lt;&gt;"",INDEX('Size (Model)'!E:E,3*(ROW()-2)+3),"")</f>
        <v>0</v>
      </c>
      <c r="F185">
        <f>IF($A185&lt;&gt;"",INDEX('Size (Model)'!F:F,3*(ROW()-2)+3),"")</f>
        <v>8.6539423076923087E-3</v>
      </c>
      <c r="G185">
        <f>IF($A185&lt;&gt;"",INDEX('Size (Model)'!G:G,3*(ROW()-2)+3),"")</f>
        <v>6.3457505140507194E-3</v>
      </c>
      <c r="H185">
        <f>IF($A185&lt;&gt;"",INDEX('Size (Model)'!H:H,3*(ROW()-2)+3),"")</f>
        <v>0</v>
      </c>
      <c r="I185">
        <f>IF($A185&lt;&gt;"",INDEX('Size (Model)'!I:I,3*(ROW()-2)+3),"")</f>
        <v>-2.9340158450704229E-2</v>
      </c>
      <c r="J185">
        <f>IF($A185&lt;&gt;"",INDEX('Size (Model)'!J:J,3*(ROW()-2)+3),"")</f>
        <v>0</v>
      </c>
      <c r="K185">
        <f>IF($A185&lt;&gt;"",INDEX('Size (Model)'!K:K,3*(ROW()-2)+3),"")</f>
        <v>-1.3807232876712329E-2</v>
      </c>
      <c r="L185">
        <f>IF($A185&lt;&gt;"",INDEX('Size (Model)'!L:L,3*(ROW()-2)+3),"")</f>
        <v>0</v>
      </c>
      <c r="M185">
        <f>IF($A185&lt;&gt;"",INDEX('Size (Model)'!M:M,3*(ROW()-2)+3),"")</f>
        <v>0</v>
      </c>
      <c r="N185">
        <f>IF($A185&lt;&gt;"",INDEX('Size (Model)'!N:N,3*(ROW()-2)+3),"")</f>
        <v>-2.4782225010455877E-2</v>
      </c>
      <c r="O185">
        <f>IF($A185&lt;&gt;"",INDEX('Size (Model)'!O:O,3*(ROW()-2)+3),"")</f>
        <v>0</v>
      </c>
      <c r="P185">
        <f>IF($A185&lt;&gt;"",INDEX('Size (Model)'!P:P,3*(ROW()-2)+3),"")</f>
        <v>9.9164909197422355E-3</v>
      </c>
      <c r="Q185">
        <f>IF($A185&lt;&gt;"",INDEX('Size (Model)'!Q:Q,3*(ROW()-2)+3),"")</f>
        <v>2.5900552533151981E-2</v>
      </c>
      <c r="R185">
        <f>IF($A185&lt;&gt;"",INDEX('Size (Model)'!R:R,3*(ROW()-2)+3),"")</f>
        <v>2.2359715670024226E-2</v>
      </c>
      <c r="S185">
        <f>IF($A185&lt;&gt;"",INDEX('Size (Model)'!S:S,3*(ROW()-2)+3),"")</f>
        <v>0</v>
      </c>
      <c r="T185">
        <f>IF($A185&lt;&gt;"",INDEX('Size (Model)'!T:T,3*(ROW()-2)+3),"")</f>
        <v>-4.3926735357917565E-2</v>
      </c>
      <c r="U185">
        <f>IF($A185&lt;&gt;"",INDEX('Size (Model)'!U:U,3*(ROW()-2)+3),"")</f>
        <v>-1.0695331069609508E-2</v>
      </c>
      <c r="V185">
        <f>IF($A185&lt;&gt;"",INDEX('Size (Model)'!V:V,3*(ROW()-2)+3),"")</f>
        <v>4.9390792682926822E-2</v>
      </c>
      <c r="W185">
        <f>IF($A185&lt;&gt;"",INDEX('Size (Model)'!W:W,3*(ROW()-2)+3),"")</f>
        <v>0</v>
      </c>
      <c r="X185">
        <f>IF($A185&lt;&gt;"",INDEX('Size (Model)'!X:X,3*(ROW()-2)+3),"")</f>
        <v>0</v>
      </c>
      <c r="Y185">
        <f>IF($A185&lt;&gt;"",INDEX('Size (Model)'!Y:Y,3*(ROW()-2)+3),"")</f>
        <v>0</v>
      </c>
      <c r="Z185">
        <f>IF($A185&lt;&gt;"",INDEX('Size (Model)'!Z:Z,3*(ROW()-2)+3),"")</f>
        <v>0</v>
      </c>
    </row>
    <row r="186" spans="1:26" x14ac:dyDescent="0.2">
      <c r="A186" s="13">
        <f>IF(INDEX('Size (Model)'!A:A,3*(ROW()-2)+2)&lt;&gt;"",INDEX('Size (Model)'!A:A,3*(ROW()-2)+2),"")</f>
        <v>45512</v>
      </c>
      <c r="B186">
        <f>IF($A186&lt;&gt;"",INDEX('Size (Model)'!B:B,3*(ROW()-2)+3),"")</f>
        <v>0</v>
      </c>
      <c r="C186">
        <f>IF($A186&lt;&gt;"",INDEX('Size (Model)'!C:C,3*(ROW()-2)+3),"")</f>
        <v>1.7300361570247932E-2</v>
      </c>
      <c r="D186">
        <f>IF($A186&lt;&gt;"",INDEX('Size (Model)'!D:D,3*(ROW()-2)+3),"")</f>
        <v>0.05</v>
      </c>
      <c r="E186">
        <f>IF($A186&lt;&gt;"",INDEX('Size (Model)'!E:E,3*(ROW()-2)+3),"")</f>
        <v>0</v>
      </c>
      <c r="F186">
        <f>IF($A186&lt;&gt;"",INDEX('Size (Model)'!F:F,3*(ROW()-2)+3),"")</f>
        <v>8.6539423076923087E-3</v>
      </c>
      <c r="G186">
        <f>IF($A186&lt;&gt;"",INDEX('Size (Model)'!G:G,3*(ROW()-2)+3),"")</f>
        <v>0</v>
      </c>
      <c r="H186">
        <f>IF($A186&lt;&gt;"",INDEX('Size (Model)'!H:H,3*(ROW()-2)+3),"")</f>
        <v>1.0679482758620688E-2</v>
      </c>
      <c r="I186">
        <f>IF($A186&lt;&gt;"",INDEX('Size (Model)'!I:I,3*(ROW()-2)+3),"")</f>
        <v>-2.9340158450704229E-2</v>
      </c>
      <c r="J186">
        <f>IF($A186&lt;&gt;"",INDEX('Size (Model)'!J:J,3*(ROW()-2)+3),"")</f>
        <v>0</v>
      </c>
      <c r="K186">
        <f>IF($A186&lt;&gt;"",INDEX('Size (Model)'!K:K,3*(ROW()-2)+3),"")</f>
        <v>-1.3807232876712329E-2</v>
      </c>
      <c r="L186">
        <f>IF($A186&lt;&gt;"",INDEX('Size (Model)'!L:L,3*(ROW()-2)+3),"")</f>
        <v>0</v>
      </c>
      <c r="M186">
        <f>IF($A186&lt;&gt;"",INDEX('Size (Model)'!M:M,3*(ROW()-2)+3),"")</f>
        <v>0</v>
      </c>
      <c r="N186">
        <f>IF($A186&lt;&gt;"",INDEX('Size (Model)'!N:N,3*(ROW()-2)+3),"")</f>
        <v>-2.4782225010455877E-2</v>
      </c>
      <c r="O186">
        <f>IF($A186&lt;&gt;"",INDEX('Size (Model)'!O:O,3*(ROW()-2)+3),"")</f>
        <v>0</v>
      </c>
      <c r="P186">
        <f>IF($A186&lt;&gt;"",INDEX('Size (Model)'!P:P,3*(ROW()-2)+3),"")</f>
        <v>9.9164909197422355E-3</v>
      </c>
      <c r="Q186">
        <f>IF($A186&lt;&gt;"",INDEX('Size (Model)'!Q:Q,3*(ROW()-2)+3),"")</f>
        <v>2.5900552533151981E-2</v>
      </c>
      <c r="R186">
        <f>IF($A186&lt;&gt;"",INDEX('Size (Model)'!R:R,3*(ROW()-2)+3),"")</f>
        <v>2.2359715670024226E-2</v>
      </c>
      <c r="S186">
        <f>IF($A186&lt;&gt;"",INDEX('Size (Model)'!S:S,3*(ROW()-2)+3),"")</f>
        <v>0</v>
      </c>
      <c r="T186">
        <f>IF($A186&lt;&gt;"",INDEX('Size (Model)'!T:T,3*(ROW()-2)+3),"")</f>
        <v>-4.3926735357917565E-2</v>
      </c>
      <c r="U186">
        <f>IF($A186&lt;&gt;"",INDEX('Size (Model)'!U:U,3*(ROW()-2)+3),"")</f>
        <v>0</v>
      </c>
      <c r="V186">
        <f>IF($A186&lt;&gt;"",INDEX('Size (Model)'!V:V,3*(ROW()-2)+3),"")</f>
        <v>4.9390792682926822E-2</v>
      </c>
      <c r="W186">
        <f>IF($A186&lt;&gt;"",INDEX('Size (Model)'!W:W,3*(ROW()-2)+3),"")</f>
        <v>0</v>
      </c>
      <c r="X186">
        <f>IF($A186&lt;&gt;"",INDEX('Size (Model)'!X:X,3*(ROW()-2)+3),"")</f>
        <v>0</v>
      </c>
      <c r="Y186">
        <f>IF($A186&lt;&gt;"",INDEX('Size (Model)'!Y:Y,3*(ROW()-2)+3),"")</f>
        <v>0</v>
      </c>
      <c r="Z186">
        <f>IF($A186&lt;&gt;"",INDEX('Size (Model)'!Z:Z,3*(ROW()-2)+3),"")</f>
        <v>0</v>
      </c>
    </row>
    <row r="187" spans="1:26" x14ac:dyDescent="0.2">
      <c r="A187" s="13">
        <f>IF(INDEX('Size (Model)'!A:A,3*(ROW()-2)+2)&lt;&gt;"",INDEX('Size (Model)'!A:A,3*(ROW()-2)+2),"")</f>
        <v>45513</v>
      </c>
      <c r="B187">
        <f>IF($A187&lt;&gt;"",INDEX('Size (Model)'!B:B,3*(ROW()-2)+3),"")</f>
        <v>0</v>
      </c>
      <c r="C187">
        <f>IF($A187&lt;&gt;"",INDEX('Size (Model)'!C:C,3*(ROW()-2)+3),"")</f>
        <v>1.7300361570247932E-2</v>
      </c>
      <c r="D187">
        <f>IF($A187&lt;&gt;"",INDEX('Size (Model)'!D:D,3*(ROW()-2)+3),"")</f>
        <v>0.05</v>
      </c>
      <c r="E187">
        <f>IF($A187&lt;&gt;"",INDEX('Size (Model)'!E:E,3*(ROW()-2)+3),"")</f>
        <v>0</v>
      </c>
      <c r="F187">
        <f>IF($A187&lt;&gt;"",INDEX('Size (Model)'!F:F,3*(ROW()-2)+3),"")</f>
        <v>8.6539423076923087E-3</v>
      </c>
      <c r="G187">
        <f>IF($A187&lt;&gt;"",INDEX('Size (Model)'!G:G,3*(ROW()-2)+3),"")</f>
        <v>0</v>
      </c>
      <c r="H187">
        <f>IF($A187&lt;&gt;"",INDEX('Size (Model)'!H:H,3*(ROW()-2)+3),"")</f>
        <v>1.0679482758620688E-2</v>
      </c>
      <c r="I187">
        <f>IF($A187&lt;&gt;"",INDEX('Size (Model)'!I:I,3*(ROW()-2)+3),"")</f>
        <v>-4.5541408450704229E-2</v>
      </c>
      <c r="J187">
        <f>IF($A187&lt;&gt;"",INDEX('Size (Model)'!J:J,3*(ROW()-2)+3),"")</f>
        <v>0</v>
      </c>
      <c r="K187">
        <f>IF($A187&lt;&gt;"",INDEX('Size (Model)'!K:K,3*(ROW()-2)+3),"")</f>
        <v>-1.3807232876712329E-2</v>
      </c>
      <c r="L187">
        <f>IF($A187&lt;&gt;"",INDEX('Size (Model)'!L:L,3*(ROW()-2)+3),"")</f>
        <v>0</v>
      </c>
      <c r="M187">
        <f>IF($A187&lt;&gt;"",INDEX('Size (Model)'!M:M,3*(ROW()-2)+3),"")</f>
        <v>0</v>
      </c>
      <c r="N187">
        <f>IF($A187&lt;&gt;"",INDEX('Size (Model)'!N:N,3*(ROW()-2)+3),"")</f>
        <v>-2.4782225010455877E-2</v>
      </c>
      <c r="O187">
        <f>IF($A187&lt;&gt;"",INDEX('Size (Model)'!O:O,3*(ROW()-2)+3),"")</f>
        <v>0</v>
      </c>
      <c r="P187">
        <f>IF($A187&lt;&gt;"",INDEX('Size (Model)'!P:P,3*(ROW()-2)+3),"")</f>
        <v>9.9164909197422355E-3</v>
      </c>
      <c r="Q187">
        <f>IF($A187&lt;&gt;"",INDEX('Size (Model)'!Q:Q,3*(ROW()-2)+3),"")</f>
        <v>2.5900552533151981E-2</v>
      </c>
      <c r="R187">
        <f>IF($A187&lt;&gt;"",INDEX('Size (Model)'!R:R,3*(ROW()-2)+3),"")</f>
        <v>2.2359715670024226E-2</v>
      </c>
      <c r="S187">
        <f>IF($A187&lt;&gt;"",INDEX('Size (Model)'!S:S,3*(ROW()-2)+3),"")</f>
        <v>0</v>
      </c>
      <c r="T187">
        <f>IF($A187&lt;&gt;"",INDEX('Size (Model)'!T:T,3*(ROW()-2)+3),"")</f>
        <v>-4.3926735357917565E-2</v>
      </c>
      <c r="U187">
        <f>IF($A187&lt;&gt;"",INDEX('Size (Model)'!U:U,3*(ROW()-2)+3),"")</f>
        <v>0</v>
      </c>
      <c r="V187">
        <f>IF($A187&lt;&gt;"",INDEX('Size (Model)'!V:V,3*(ROW()-2)+3),"")</f>
        <v>4.6457471264367826E-2</v>
      </c>
      <c r="W187">
        <f>IF($A187&lt;&gt;"",INDEX('Size (Model)'!W:W,3*(ROW()-2)+3),"")</f>
        <v>0</v>
      </c>
      <c r="X187">
        <f>IF($A187&lt;&gt;"",INDEX('Size (Model)'!X:X,3*(ROW()-2)+3),"")</f>
        <v>0</v>
      </c>
      <c r="Y187">
        <f>IF($A187&lt;&gt;"",INDEX('Size (Model)'!Y:Y,3*(ROW()-2)+3),"")</f>
        <v>0</v>
      </c>
      <c r="Z187">
        <f>IF($A187&lt;&gt;"",INDEX('Size (Model)'!Z:Z,3*(ROW()-2)+3),"")</f>
        <v>0</v>
      </c>
    </row>
    <row r="188" spans="1:26" x14ac:dyDescent="0.2">
      <c r="A188" s="13">
        <f>IF(INDEX('Size (Model)'!A:A,3*(ROW()-2)+2)&lt;&gt;"",INDEX('Size (Model)'!A:A,3*(ROW()-2)+2),"")</f>
        <v>45516</v>
      </c>
      <c r="B188">
        <f>IF($A188&lt;&gt;"",INDEX('Size (Model)'!B:B,3*(ROW()-2)+3),"")</f>
        <v>0</v>
      </c>
      <c r="C188">
        <f>IF($A188&lt;&gt;"",INDEX('Size (Model)'!C:C,3*(ROW()-2)+3),"")</f>
        <v>1.7300361570247932E-2</v>
      </c>
      <c r="D188">
        <f>IF($A188&lt;&gt;"",INDEX('Size (Model)'!D:D,3*(ROW()-2)+3),"")</f>
        <v>0.05</v>
      </c>
      <c r="E188">
        <f>IF($A188&lt;&gt;"",INDEX('Size (Model)'!E:E,3*(ROW()-2)+3),"")</f>
        <v>0</v>
      </c>
      <c r="F188">
        <f>IF($A188&lt;&gt;"",INDEX('Size (Model)'!F:F,3*(ROW()-2)+3),"")</f>
        <v>0</v>
      </c>
      <c r="G188">
        <f>IF($A188&lt;&gt;"",INDEX('Size (Model)'!G:G,3*(ROW()-2)+3),"")</f>
        <v>6.5888802950975706E-3</v>
      </c>
      <c r="H188">
        <f>IF($A188&lt;&gt;"",INDEX('Size (Model)'!H:H,3*(ROW()-2)+3),"")</f>
        <v>1.9921193696934809E-2</v>
      </c>
      <c r="I188">
        <f>IF($A188&lt;&gt;"",INDEX('Size (Model)'!I:I,3*(ROW()-2)+3),"")</f>
        <v>-2.9041756993006991E-2</v>
      </c>
      <c r="J188">
        <f>IF($A188&lt;&gt;"",INDEX('Size (Model)'!J:J,3*(ROW()-2)+3),"")</f>
        <v>0</v>
      </c>
      <c r="K188">
        <f>IF($A188&lt;&gt;"",INDEX('Size (Model)'!K:K,3*(ROW()-2)+3),"")</f>
        <v>0</v>
      </c>
      <c r="L188">
        <f>IF($A188&lt;&gt;"",INDEX('Size (Model)'!L:L,3*(ROW()-2)+3),"")</f>
        <v>0</v>
      </c>
      <c r="M188">
        <f>IF($A188&lt;&gt;"",INDEX('Size (Model)'!M:M,3*(ROW()-2)+3),"")</f>
        <v>0</v>
      </c>
      <c r="N188">
        <f>IF($A188&lt;&gt;"",INDEX('Size (Model)'!N:N,3*(ROW()-2)+3),"")</f>
        <v>-2.4782225010455877E-2</v>
      </c>
      <c r="O188">
        <f>IF($A188&lt;&gt;"",INDEX('Size (Model)'!O:O,3*(ROW()-2)+3),"")</f>
        <v>0</v>
      </c>
      <c r="P188">
        <f>IF($A188&lt;&gt;"",INDEX('Size (Model)'!P:P,3*(ROW()-2)+3),"")</f>
        <v>9.9164909197422355E-3</v>
      </c>
      <c r="Q188">
        <f>IF($A188&lt;&gt;"",INDEX('Size (Model)'!Q:Q,3*(ROW()-2)+3),"")</f>
        <v>2.5900552533151981E-2</v>
      </c>
      <c r="R188">
        <f>IF($A188&lt;&gt;"",INDEX('Size (Model)'!R:R,3*(ROW()-2)+3),"")</f>
        <v>2.2359715670024226E-2</v>
      </c>
      <c r="S188">
        <f>IF($A188&lt;&gt;"",INDEX('Size (Model)'!S:S,3*(ROW()-2)+3),"")</f>
        <v>0</v>
      </c>
      <c r="T188">
        <f>IF($A188&lt;&gt;"",INDEX('Size (Model)'!T:T,3*(ROW()-2)+3),"")</f>
        <v>-4.3926735357917565E-2</v>
      </c>
      <c r="U188">
        <f>IF($A188&lt;&gt;"",INDEX('Size (Model)'!U:U,3*(ROW()-2)+3),"")</f>
        <v>0</v>
      </c>
      <c r="V188">
        <f>IF($A188&lt;&gt;"",INDEX('Size (Model)'!V:V,3*(ROW()-2)+3),"")</f>
        <v>4.6457471264367826E-2</v>
      </c>
      <c r="W188">
        <f>IF($A188&lt;&gt;"",INDEX('Size (Model)'!W:W,3*(ROW()-2)+3),"")</f>
        <v>0</v>
      </c>
      <c r="X188">
        <f>IF($A188&lt;&gt;"",INDEX('Size (Model)'!X:X,3*(ROW()-2)+3),"")</f>
        <v>0</v>
      </c>
      <c r="Y188">
        <f>IF($A188&lt;&gt;"",INDEX('Size (Model)'!Y:Y,3*(ROW()-2)+3),"")</f>
        <v>0</v>
      </c>
      <c r="Z188">
        <f>IF($A188&lt;&gt;"",INDEX('Size (Model)'!Z:Z,3*(ROW()-2)+3),"")</f>
        <v>0</v>
      </c>
    </row>
    <row r="189" spans="1:26" x14ac:dyDescent="0.2">
      <c r="A189" s="13">
        <f>IF(INDEX('Size (Model)'!A:A,3*(ROW()-2)+2)&lt;&gt;"",INDEX('Size (Model)'!A:A,3*(ROW()-2)+2),"")</f>
        <v>45517</v>
      </c>
      <c r="B189">
        <f>IF($A189&lt;&gt;"",INDEX('Size (Model)'!B:B,3*(ROW()-2)+3),"")</f>
        <v>0</v>
      </c>
      <c r="C189">
        <f>IF($A189&lt;&gt;"",INDEX('Size (Model)'!C:C,3*(ROW()-2)+3),"")</f>
        <v>1.7300361570247932E-2</v>
      </c>
      <c r="D189">
        <f>IF($A189&lt;&gt;"",INDEX('Size (Model)'!D:D,3*(ROW()-2)+3),"")</f>
        <v>0.05</v>
      </c>
      <c r="E189">
        <f>IF($A189&lt;&gt;"",INDEX('Size (Model)'!E:E,3*(ROW()-2)+3),"")</f>
        <v>0</v>
      </c>
      <c r="F189">
        <f>IF($A189&lt;&gt;"",INDEX('Size (Model)'!F:F,3*(ROW()-2)+3),"")</f>
        <v>8.7703396651641983E-3</v>
      </c>
      <c r="G189">
        <f>IF($A189&lt;&gt;"",INDEX('Size (Model)'!G:G,3*(ROW()-2)+3),"")</f>
        <v>0</v>
      </c>
      <c r="H189">
        <f>IF($A189&lt;&gt;"",INDEX('Size (Model)'!H:H,3*(ROW()-2)+3),"")</f>
        <v>9.7988039568345318E-3</v>
      </c>
      <c r="I189">
        <f>IF($A189&lt;&gt;"",INDEX('Size (Model)'!I:I,3*(ROW()-2)+3),"")</f>
        <v>-2.9041756993006991E-2</v>
      </c>
      <c r="J189">
        <f>IF($A189&lt;&gt;"",INDEX('Size (Model)'!J:J,3*(ROW()-2)+3),"")</f>
        <v>0</v>
      </c>
      <c r="K189">
        <f>IF($A189&lt;&gt;"",INDEX('Size (Model)'!K:K,3*(ROW()-2)+3),"")</f>
        <v>0</v>
      </c>
      <c r="L189">
        <f>IF($A189&lt;&gt;"",INDEX('Size (Model)'!L:L,3*(ROW()-2)+3),"")</f>
        <v>0</v>
      </c>
      <c r="M189">
        <f>IF($A189&lt;&gt;"",INDEX('Size (Model)'!M:M,3*(ROW()-2)+3),"")</f>
        <v>0</v>
      </c>
      <c r="N189">
        <f>IF($A189&lt;&gt;"",INDEX('Size (Model)'!N:N,3*(ROW()-2)+3),"")</f>
        <v>-2.4782225010455877E-2</v>
      </c>
      <c r="O189">
        <f>IF($A189&lt;&gt;"",INDEX('Size (Model)'!O:O,3*(ROW()-2)+3),"")</f>
        <v>0</v>
      </c>
      <c r="P189">
        <f>IF($A189&lt;&gt;"",INDEX('Size (Model)'!P:P,3*(ROW()-2)+3),"")</f>
        <v>1.9728897338403044E-2</v>
      </c>
      <c r="Q189">
        <f>IF($A189&lt;&gt;"",INDEX('Size (Model)'!Q:Q,3*(ROW()-2)+3),"")</f>
        <v>1.6882971800433841E-2</v>
      </c>
      <c r="R189">
        <f>IF($A189&lt;&gt;"",INDEX('Size (Model)'!R:R,3*(ROW()-2)+3),"")</f>
        <v>2.2359715670024226E-2</v>
      </c>
      <c r="S189">
        <f>IF($A189&lt;&gt;"",INDEX('Size (Model)'!S:S,3*(ROW()-2)+3),"")</f>
        <v>0</v>
      </c>
      <c r="T189">
        <f>IF($A189&lt;&gt;"",INDEX('Size (Model)'!T:T,3*(ROW()-2)+3),"")</f>
        <v>-4.3926735357917565E-2</v>
      </c>
      <c r="U189">
        <f>IF($A189&lt;&gt;"",INDEX('Size (Model)'!U:U,3*(ROW()-2)+3),"")</f>
        <v>0</v>
      </c>
      <c r="V189">
        <f>IF($A189&lt;&gt;"",INDEX('Size (Model)'!V:V,3*(ROW()-2)+3),"")</f>
        <v>4.6457471264367826E-2</v>
      </c>
      <c r="W189">
        <f>IF($A189&lt;&gt;"",INDEX('Size (Model)'!W:W,3*(ROW()-2)+3),"")</f>
        <v>0</v>
      </c>
      <c r="X189">
        <f>IF($A189&lt;&gt;"",INDEX('Size (Model)'!X:X,3*(ROW()-2)+3),"")</f>
        <v>0</v>
      </c>
      <c r="Y189">
        <f>IF($A189&lt;&gt;"",INDEX('Size (Model)'!Y:Y,3*(ROW()-2)+3),"")</f>
        <v>0</v>
      </c>
      <c r="Z189">
        <f>IF($A189&lt;&gt;"",INDEX('Size (Model)'!Z:Z,3*(ROW()-2)+3),"")</f>
        <v>0</v>
      </c>
    </row>
    <row r="190" spans="1:26" x14ac:dyDescent="0.2">
      <c r="A190" s="13">
        <f>IF(INDEX('Size (Model)'!A:A,3*(ROW()-2)+2)&lt;&gt;"",INDEX('Size (Model)'!A:A,3*(ROW()-2)+2),"")</f>
        <v>45518</v>
      </c>
      <c r="B190">
        <f>IF($A190&lt;&gt;"",INDEX('Size (Model)'!B:B,3*(ROW()-2)+3),"")</f>
        <v>0</v>
      </c>
      <c r="C190">
        <f>IF($A190&lt;&gt;"",INDEX('Size (Model)'!C:C,3*(ROW()-2)+3),"")</f>
        <v>1.7300361570247932E-2</v>
      </c>
      <c r="D190">
        <f>IF($A190&lt;&gt;"",INDEX('Size (Model)'!D:D,3*(ROW()-2)+3),"")</f>
        <v>0.05</v>
      </c>
      <c r="E190">
        <f>IF($A190&lt;&gt;"",INDEX('Size (Model)'!E:E,3*(ROW()-2)+3),"")</f>
        <v>0</v>
      </c>
      <c r="F190">
        <f>IF($A190&lt;&gt;"",INDEX('Size (Model)'!F:F,3*(ROW()-2)+3),"")</f>
        <v>8.7703396651641983E-3</v>
      </c>
      <c r="G190">
        <f>IF($A190&lt;&gt;"",INDEX('Size (Model)'!G:G,3*(ROW()-2)+3),"")</f>
        <v>6.6087509077705142E-3</v>
      </c>
      <c r="H190">
        <f>IF($A190&lt;&gt;"",INDEX('Size (Model)'!H:H,3*(ROW()-2)+3),"")</f>
        <v>0</v>
      </c>
      <c r="I190">
        <f>IF($A190&lt;&gt;"",INDEX('Size (Model)'!I:I,3*(ROW()-2)+3),"")</f>
        <v>-2.9041756993006991E-2</v>
      </c>
      <c r="J190">
        <f>IF($A190&lt;&gt;"",INDEX('Size (Model)'!J:J,3*(ROW()-2)+3),"")</f>
        <v>0</v>
      </c>
      <c r="K190">
        <f>IF($A190&lt;&gt;"",INDEX('Size (Model)'!K:K,3*(ROW()-2)+3),"")</f>
        <v>0</v>
      </c>
      <c r="L190">
        <f>IF($A190&lt;&gt;"",INDEX('Size (Model)'!L:L,3*(ROW()-2)+3),"")</f>
        <v>0</v>
      </c>
      <c r="M190">
        <f>IF($A190&lt;&gt;"",INDEX('Size (Model)'!M:M,3*(ROW()-2)+3),"")</f>
        <v>0</v>
      </c>
      <c r="N190">
        <f>IF($A190&lt;&gt;"",INDEX('Size (Model)'!N:N,3*(ROW()-2)+3),"")</f>
        <v>-2.4782225010455877E-2</v>
      </c>
      <c r="O190">
        <f>IF($A190&lt;&gt;"",INDEX('Size (Model)'!O:O,3*(ROW()-2)+3),"")</f>
        <v>0</v>
      </c>
      <c r="P190">
        <f>IF($A190&lt;&gt;"",INDEX('Size (Model)'!P:P,3*(ROW()-2)+3),"")</f>
        <v>1.9728897338403044E-2</v>
      </c>
      <c r="Q190">
        <f>IF($A190&lt;&gt;"",INDEX('Size (Model)'!Q:Q,3*(ROW()-2)+3),"")</f>
        <v>1.6882971800433841E-2</v>
      </c>
      <c r="R190">
        <f>IF($A190&lt;&gt;"",INDEX('Size (Model)'!R:R,3*(ROW()-2)+3),"")</f>
        <v>2.2359715670024226E-2</v>
      </c>
      <c r="S190">
        <f>IF($A190&lt;&gt;"",INDEX('Size (Model)'!S:S,3*(ROW()-2)+3),"")</f>
        <v>0</v>
      </c>
      <c r="T190">
        <f>IF($A190&lt;&gt;"",INDEX('Size (Model)'!T:T,3*(ROW()-2)+3),"")</f>
        <v>-4.3926735357917565E-2</v>
      </c>
      <c r="U190">
        <f>IF($A190&lt;&gt;"",INDEX('Size (Model)'!U:U,3*(ROW()-2)+3),"")</f>
        <v>0</v>
      </c>
      <c r="V190">
        <f>IF($A190&lt;&gt;"",INDEX('Size (Model)'!V:V,3*(ROW()-2)+3),"")</f>
        <v>4.6457471264367826E-2</v>
      </c>
      <c r="W190">
        <f>IF($A190&lt;&gt;"",INDEX('Size (Model)'!W:W,3*(ROW()-2)+3),"")</f>
        <v>0</v>
      </c>
      <c r="X190">
        <f>IF($A190&lt;&gt;"",INDEX('Size (Model)'!X:X,3*(ROW()-2)+3),"")</f>
        <v>0</v>
      </c>
      <c r="Y190">
        <f>IF($A190&lt;&gt;"",INDEX('Size (Model)'!Y:Y,3*(ROW()-2)+3),"")</f>
        <v>0</v>
      </c>
      <c r="Z190">
        <f>IF($A190&lt;&gt;"",INDEX('Size (Model)'!Z:Z,3*(ROW()-2)+3),"")</f>
        <v>0</v>
      </c>
    </row>
    <row r="191" spans="1:26" x14ac:dyDescent="0.2">
      <c r="A191" s="13">
        <f>IF(INDEX('Size (Model)'!A:A,3*(ROW()-2)+2)&lt;&gt;"",INDEX('Size (Model)'!A:A,3*(ROW()-2)+2),"")</f>
        <v>45519</v>
      </c>
      <c r="B191">
        <f>IF($A191&lt;&gt;"",INDEX('Size (Model)'!B:B,3*(ROW()-2)+3),"")</f>
        <v>0</v>
      </c>
      <c r="C191">
        <f>IF($A191&lt;&gt;"",INDEX('Size (Model)'!C:C,3*(ROW()-2)+3),"")</f>
        <v>1.7300361570247932E-2</v>
      </c>
      <c r="D191">
        <f>IF($A191&lt;&gt;"",INDEX('Size (Model)'!D:D,3*(ROW()-2)+3),"")</f>
        <v>0.05</v>
      </c>
      <c r="E191">
        <f>IF($A191&lt;&gt;"",INDEX('Size (Model)'!E:E,3*(ROW()-2)+3),"")</f>
        <v>0</v>
      </c>
      <c r="F191">
        <f>IF($A191&lt;&gt;"",INDEX('Size (Model)'!F:F,3*(ROW()-2)+3),"")</f>
        <v>8.7703396651641983E-3</v>
      </c>
      <c r="G191">
        <f>IF($A191&lt;&gt;"",INDEX('Size (Model)'!G:G,3*(ROW()-2)+3),"")</f>
        <v>6.6087509077705142E-3</v>
      </c>
      <c r="H191">
        <f>IF($A191&lt;&gt;"",INDEX('Size (Model)'!H:H,3*(ROW()-2)+3),"")</f>
        <v>0</v>
      </c>
      <c r="I191">
        <f>IF($A191&lt;&gt;"",INDEX('Size (Model)'!I:I,3*(ROW()-2)+3),"")</f>
        <v>-3.8348333333333325E-2</v>
      </c>
      <c r="J191">
        <f>IF($A191&lt;&gt;"",INDEX('Size (Model)'!J:J,3*(ROW()-2)+3),"")</f>
        <v>0</v>
      </c>
      <c r="K191">
        <f>IF($A191&lt;&gt;"",INDEX('Size (Model)'!K:K,3*(ROW()-2)+3),"")</f>
        <v>0</v>
      </c>
      <c r="L191">
        <f>IF($A191&lt;&gt;"",INDEX('Size (Model)'!L:L,3*(ROW()-2)+3),"")</f>
        <v>0</v>
      </c>
      <c r="M191">
        <f>IF($A191&lt;&gt;"",INDEX('Size (Model)'!M:M,3*(ROW()-2)+3),"")</f>
        <v>-7.3550346297282902E-3</v>
      </c>
      <c r="N191">
        <f>IF($A191&lt;&gt;"",INDEX('Size (Model)'!N:N,3*(ROW()-2)+3),"")</f>
        <v>-2.4782225010455877E-2</v>
      </c>
      <c r="O191">
        <f>IF($A191&lt;&gt;"",INDEX('Size (Model)'!O:O,3*(ROW()-2)+3),"")</f>
        <v>0</v>
      </c>
      <c r="P191">
        <f>IF($A191&lt;&gt;"",INDEX('Size (Model)'!P:P,3*(ROW()-2)+3),"")</f>
        <v>1.9728897338403044E-2</v>
      </c>
      <c r="Q191">
        <f>IF($A191&lt;&gt;"",INDEX('Size (Model)'!Q:Q,3*(ROW()-2)+3),"")</f>
        <v>1.6882971800433841E-2</v>
      </c>
      <c r="R191">
        <f>IF($A191&lt;&gt;"",INDEX('Size (Model)'!R:R,3*(ROW()-2)+3),"")</f>
        <v>2.2359715670024226E-2</v>
      </c>
      <c r="S191">
        <f>IF($A191&lt;&gt;"",INDEX('Size (Model)'!S:S,3*(ROW()-2)+3),"")</f>
        <v>0</v>
      </c>
      <c r="T191">
        <f>IF($A191&lt;&gt;"",INDEX('Size (Model)'!T:T,3*(ROW()-2)+3),"")</f>
        <v>-2.946723585912487E-2</v>
      </c>
      <c r="U191">
        <f>IF($A191&lt;&gt;"",INDEX('Size (Model)'!U:U,3*(ROW()-2)+3),"")</f>
        <v>0</v>
      </c>
      <c r="V191">
        <f>IF($A191&lt;&gt;"",INDEX('Size (Model)'!V:V,3*(ROW()-2)+3),"")</f>
        <v>4.6457471264367826E-2</v>
      </c>
      <c r="W191">
        <f>IF($A191&lt;&gt;"",INDEX('Size (Model)'!W:W,3*(ROW()-2)+3),"")</f>
        <v>0</v>
      </c>
      <c r="X191">
        <f>IF($A191&lt;&gt;"",INDEX('Size (Model)'!X:X,3*(ROW()-2)+3),"")</f>
        <v>0</v>
      </c>
      <c r="Y191">
        <f>IF($A191&lt;&gt;"",INDEX('Size (Model)'!Y:Y,3*(ROW()-2)+3),"")</f>
        <v>0</v>
      </c>
      <c r="Z191">
        <f>IF($A191&lt;&gt;"",INDEX('Size (Model)'!Z:Z,3*(ROW()-2)+3),"")</f>
        <v>0</v>
      </c>
    </row>
    <row r="192" spans="1:26" x14ac:dyDescent="0.2">
      <c r="A192" s="13">
        <f>IF(INDEX('Size (Model)'!A:A,3*(ROW()-2)+2)&lt;&gt;"",INDEX('Size (Model)'!A:A,3*(ROW()-2)+2),"")</f>
        <v>45520</v>
      </c>
      <c r="B192">
        <f>IF($A192&lt;&gt;"",INDEX('Size (Model)'!B:B,3*(ROW()-2)+3),"")</f>
        <v>0</v>
      </c>
      <c r="C192">
        <f>IF($A192&lt;&gt;"",INDEX('Size (Model)'!C:C,3*(ROW()-2)+3),"")</f>
        <v>1.7300361570247932E-2</v>
      </c>
      <c r="D192">
        <f>IF($A192&lt;&gt;"",INDEX('Size (Model)'!D:D,3*(ROW()-2)+3),"")</f>
        <v>0.05</v>
      </c>
      <c r="E192">
        <f>IF($A192&lt;&gt;"",INDEX('Size (Model)'!E:E,3*(ROW()-2)+3),"")</f>
        <v>0</v>
      </c>
      <c r="F192">
        <f>IF($A192&lt;&gt;"",INDEX('Size (Model)'!F:F,3*(ROW()-2)+3),"")</f>
        <v>8.7703396651641983E-3</v>
      </c>
      <c r="G192">
        <f>IF($A192&lt;&gt;"",INDEX('Size (Model)'!G:G,3*(ROW()-2)+3),"")</f>
        <v>6.6087509077705142E-3</v>
      </c>
      <c r="H192">
        <f>IF($A192&lt;&gt;"",INDEX('Size (Model)'!H:H,3*(ROW()-2)+3),"")</f>
        <v>0</v>
      </c>
      <c r="I192">
        <f>IF($A192&lt;&gt;"",INDEX('Size (Model)'!I:I,3*(ROW()-2)+3),"")</f>
        <v>-3.8348333333333325E-2</v>
      </c>
      <c r="J192">
        <f>IF($A192&lt;&gt;"",INDEX('Size (Model)'!J:J,3*(ROW()-2)+3),"")</f>
        <v>0</v>
      </c>
      <c r="K192">
        <f>IF($A192&lt;&gt;"",INDEX('Size (Model)'!K:K,3*(ROW()-2)+3),"")</f>
        <v>0</v>
      </c>
      <c r="L192">
        <f>IF($A192&lt;&gt;"",INDEX('Size (Model)'!L:L,3*(ROW()-2)+3),"")</f>
        <v>0</v>
      </c>
      <c r="M192">
        <f>IF($A192&lt;&gt;"",INDEX('Size (Model)'!M:M,3*(ROW()-2)+3),"")</f>
        <v>-7.3550346297282902E-3</v>
      </c>
      <c r="N192">
        <f>IF($A192&lt;&gt;"",INDEX('Size (Model)'!N:N,3*(ROW()-2)+3),"")</f>
        <v>-2.4782225010455877E-2</v>
      </c>
      <c r="O192">
        <f>IF($A192&lt;&gt;"",INDEX('Size (Model)'!O:O,3*(ROW()-2)+3),"")</f>
        <v>0</v>
      </c>
      <c r="P192">
        <f>IF($A192&lt;&gt;"",INDEX('Size (Model)'!P:P,3*(ROW()-2)+3),"")</f>
        <v>1.026118721461187E-2</v>
      </c>
      <c r="Q192">
        <f>IF($A192&lt;&gt;"",INDEX('Size (Model)'!Q:Q,3*(ROW()-2)+3),"")</f>
        <v>1.6882971800433841E-2</v>
      </c>
      <c r="R192">
        <f>IF($A192&lt;&gt;"",INDEX('Size (Model)'!R:R,3*(ROW()-2)+3),"")</f>
        <v>2.2359715670024226E-2</v>
      </c>
      <c r="S192">
        <f>IF($A192&lt;&gt;"",INDEX('Size (Model)'!S:S,3*(ROW()-2)+3),"")</f>
        <v>0</v>
      </c>
      <c r="T192">
        <f>IF($A192&lt;&gt;"",INDEX('Size (Model)'!T:T,3*(ROW()-2)+3),"")</f>
        <v>-2.946723585912487E-2</v>
      </c>
      <c r="U192">
        <f>IF($A192&lt;&gt;"",INDEX('Size (Model)'!U:U,3*(ROW()-2)+3),"")</f>
        <v>-9.0979757085020239E-3</v>
      </c>
      <c r="V192">
        <f>IF($A192&lt;&gt;"",INDEX('Size (Model)'!V:V,3*(ROW()-2)+3),"")</f>
        <v>4.6457471264367826E-2</v>
      </c>
      <c r="W192">
        <f>IF($A192&lt;&gt;"",INDEX('Size (Model)'!W:W,3*(ROW()-2)+3),"")</f>
        <v>0</v>
      </c>
      <c r="X192">
        <f>IF($A192&lt;&gt;"",INDEX('Size (Model)'!X:X,3*(ROW()-2)+3),"")</f>
        <v>0</v>
      </c>
      <c r="Y192">
        <f>IF($A192&lt;&gt;"",INDEX('Size (Model)'!Y:Y,3*(ROW()-2)+3),"")</f>
        <v>0</v>
      </c>
      <c r="Z192">
        <f>IF($A192&lt;&gt;"",INDEX('Size (Model)'!Z:Z,3*(ROW()-2)+3),"")</f>
        <v>0</v>
      </c>
    </row>
    <row r="193" spans="1:26" x14ac:dyDescent="0.2">
      <c r="A193" s="13">
        <f>IF(INDEX('Size (Model)'!A:A,3*(ROW()-2)+2)&lt;&gt;"",INDEX('Size (Model)'!A:A,3*(ROW()-2)+2),"")</f>
        <v>45523</v>
      </c>
      <c r="B193">
        <f>IF($A193&lt;&gt;"",INDEX('Size (Model)'!B:B,3*(ROW()-2)+3),"")</f>
        <v>0</v>
      </c>
      <c r="C193">
        <f>IF($A193&lt;&gt;"",INDEX('Size (Model)'!C:C,3*(ROW()-2)+3),"")</f>
        <v>1.5209358808290153E-2</v>
      </c>
      <c r="D193">
        <f>IF($A193&lt;&gt;"",INDEX('Size (Model)'!D:D,3*(ROW()-2)+3),"")</f>
        <v>0.05</v>
      </c>
      <c r="E193">
        <f>IF($A193&lt;&gt;"",INDEX('Size (Model)'!E:E,3*(ROW()-2)+3),"")</f>
        <v>0</v>
      </c>
      <c r="F193">
        <f>IF($A193&lt;&gt;"",INDEX('Size (Model)'!F:F,3*(ROW()-2)+3),"")</f>
        <v>8.7703396651641983E-3</v>
      </c>
      <c r="G193">
        <f>IF($A193&lt;&gt;"",INDEX('Size (Model)'!G:G,3*(ROW()-2)+3),"")</f>
        <v>6.6087509077705142E-3</v>
      </c>
      <c r="H193">
        <f>IF($A193&lt;&gt;"",INDEX('Size (Model)'!H:H,3*(ROW()-2)+3),"")</f>
        <v>0</v>
      </c>
      <c r="I193">
        <f>IF($A193&lt;&gt;"",INDEX('Size (Model)'!I:I,3*(ROW()-2)+3),"")</f>
        <v>-3.8348333333333325E-2</v>
      </c>
      <c r="J193">
        <f>IF($A193&lt;&gt;"",INDEX('Size (Model)'!J:J,3*(ROW()-2)+3),"")</f>
        <v>0</v>
      </c>
      <c r="K193">
        <f>IF($A193&lt;&gt;"",INDEX('Size (Model)'!K:K,3*(ROW()-2)+3),"")</f>
        <v>0</v>
      </c>
      <c r="L193">
        <f>IF($A193&lt;&gt;"",INDEX('Size (Model)'!L:L,3*(ROW()-2)+3),"")</f>
        <v>0</v>
      </c>
      <c r="M193">
        <f>IF($A193&lt;&gt;"",INDEX('Size (Model)'!M:M,3*(ROW()-2)+3),"")</f>
        <v>-7.3550346297282902E-3</v>
      </c>
      <c r="N193">
        <f>IF($A193&lt;&gt;"",INDEX('Size (Model)'!N:N,3*(ROW()-2)+3),"")</f>
        <v>-2.4782225010455877E-2</v>
      </c>
      <c r="O193">
        <f>IF($A193&lt;&gt;"",INDEX('Size (Model)'!O:O,3*(ROW()-2)+3),"")</f>
        <v>0</v>
      </c>
      <c r="P193">
        <f>IF($A193&lt;&gt;"",INDEX('Size (Model)'!P:P,3*(ROW()-2)+3),"")</f>
        <v>1.026118721461187E-2</v>
      </c>
      <c r="Q193">
        <f>IF($A193&lt;&gt;"",INDEX('Size (Model)'!Q:Q,3*(ROW()-2)+3),"")</f>
        <v>1.6882971800433841E-2</v>
      </c>
      <c r="R193">
        <f>IF($A193&lt;&gt;"",INDEX('Size (Model)'!R:R,3*(ROW()-2)+3),"")</f>
        <v>2.2359715670024226E-2</v>
      </c>
      <c r="S193">
        <f>IF($A193&lt;&gt;"",INDEX('Size (Model)'!S:S,3*(ROW()-2)+3),"")</f>
        <v>0</v>
      </c>
      <c r="T193">
        <f>IF($A193&lt;&gt;"",INDEX('Size (Model)'!T:T,3*(ROW()-2)+3),"")</f>
        <v>-2.946723585912487E-2</v>
      </c>
      <c r="U193">
        <f>IF($A193&lt;&gt;"",INDEX('Size (Model)'!U:U,3*(ROW()-2)+3),"")</f>
        <v>-9.0979757085020239E-3</v>
      </c>
      <c r="V193">
        <f>IF($A193&lt;&gt;"",INDEX('Size (Model)'!V:V,3*(ROW()-2)+3),"")</f>
        <v>4.6457471264367826E-2</v>
      </c>
      <c r="W193">
        <f>IF($A193&lt;&gt;"",INDEX('Size (Model)'!W:W,3*(ROW()-2)+3),"")</f>
        <v>0</v>
      </c>
      <c r="X193">
        <f>IF($A193&lt;&gt;"",INDEX('Size (Model)'!X:X,3*(ROW()-2)+3),"")</f>
        <v>0</v>
      </c>
      <c r="Y193">
        <f>IF($A193&lt;&gt;"",INDEX('Size (Model)'!Y:Y,3*(ROW()-2)+3),"")</f>
        <v>0</v>
      </c>
      <c r="Z193">
        <f>IF($A193&lt;&gt;"",INDEX('Size (Model)'!Z:Z,3*(ROW()-2)+3),"")</f>
        <v>0</v>
      </c>
    </row>
    <row r="194" spans="1:26" x14ac:dyDescent="0.2">
      <c r="A194" s="13">
        <f>IF(INDEX('Size (Model)'!A:A,3*(ROW()-2)+2)&lt;&gt;"",INDEX('Size (Model)'!A:A,3*(ROW()-2)+2),"")</f>
        <v>45524</v>
      </c>
      <c r="B194">
        <f>IF($A194&lt;&gt;"",INDEX('Size (Model)'!B:B,3*(ROW()-2)+3),"")</f>
        <v>0</v>
      </c>
      <c r="C194">
        <f>IF($A194&lt;&gt;"",INDEX('Size (Model)'!C:C,3*(ROW()-2)+3),"")</f>
        <v>1.5292880273871209E-2</v>
      </c>
      <c r="D194">
        <f>IF($A194&lt;&gt;"",INDEX('Size (Model)'!D:D,3*(ROW()-2)+3),"")</f>
        <v>0.05</v>
      </c>
      <c r="E194">
        <f>IF($A194&lt;&gt;"",INDEX('Size (Model)'!E:E,3*(ROW()-2)+3),"")</f>
        <v>0</v>
      </c>
      <c r="F194">
        <f>IF($A194&lt;&gt;"",INDEX('Size (Model)'!F:F,3*(ROW()-2)+3),"")</f>
        <v>8.7703396651641983E-3</v>
      </c>
      <c r="G194">
        <f>IF($A194&lt;&gt;"",INDEX('Size (Model)'!G:G,3*(ROW()-2)+3),"")</f>
        <v>6.6087509077705142E-3</v>
      </c>
      <c r="H194">
        <f>IF($A194&lt;&gt;"",INDEX('Size (Model)'!H:H,3*(ROW()-2)+3),"")</f>
        <v>0</v>
      </c>
      <c r="I194">
        <f>IF($A194&lt;&gt;"",INDEX('Size (Model)'!I:I,3*(ROW()-2)+3),"")</f>
        <v>-3.8348333333333325E-2</v>
      </c>
      <c r="J194">
        <f>IF($A194&lt;&gt;"",INDEX('Size (Model)'!J:J,3*(ROW()-2)+3),"")</f>
        <v>0</v>
      </c>
      <c r="K194">
        <f>IF($A194&lt;&gt;"",INDEX('Size (Model)'!K:K,3*(ROW()-2)+3),"")</f>
        <v>0</v>
      </c>
      <c r="L194">
        <f>IF($A194&lt;&gt;"",INDEX('Size (Model)'!L:L,3*(ROW()-2)+3),"")</f>
        <v>0</v>
      </c>
      <c r="M194">
        <f>IF($A194&lt;&gt;"",INDEX('Size (Model)'!M:M,3*(ROW()-2)+3),"")</f>
        <v>-7.3550346297282902E-3</v>
      </c>
      <c r="N194">
        <f>IF($A194&lt;&gt;"",INDEX('Size (Model)'!N:N,3*(ROW()-2)+3),"")</f>
        <v>-2.4782225010455877E-2</v>
      </c>
      <c r="O194">
        <f>IF($A194&lt;&gt;"",INDEX('Size (Model)'!O:O,3*(ROW()-2)+3),"")</f>
        <v>0</v>
      </c>
      <c r="P194">
        <f>IF($A194&lt;&gt;"",INDEX('Size (Model)'!P:P,3*(ROW()-2)+3),"")</f>
        <v>1.026118721461187E-2</v>
      </c>
      <c r="Q194">
        <f>IF($A194&lt;&gt;"",INDEX('Size (Model)'!Q:Q,3*(ROW()-2)+3),"")</f>
        <v>1.6882971800433841E-2</v>
      </c>
      <c r="R194">
        <f>IF($A194&lt;&gt;"",INDEX('Size (Model)'!R:R,3*(ROW()-2)+3),"")</f>
        <v>2.2359715670024226E-2</v>
      </c>
      <c r="S194">
        <f>IF($A194&lt;&gt;"",INDEX('Size (Model)'!S:S,3*(ROW()-2)+3),"")</f>
        <v>0</v>
      </c>
      <c r="T194">
        <f>IF($A194&lt;&gt;"",INDEX('Size (Model)'!T:T,3*(ROW()-2)+3),"")</f>
        <v>-2.946723585912487E-2</v>
      </c>
      <c r="U194">
        <f>IF($A194&lt;&gt;"",INDEX('Size (Model)'!U:U,3*(ROW()-2)+3),"")</f>
        <v>-9.0979757085020239E-3</v>
      </c>
      <c r="V194">
        <f>IF($A194&lt;&gt;"",INDEX('Size (Model)'!V:V,3*(ROW()-2)+3),"")</f>
        <v>4.6929429301533231E-2</v>
      </c>
      <c r="W194">
        <f>IF($A194&lt;&gt;"",INDEX('Size (Model)'!W:W,3*(ROW()-2)+3),"")</f>
        <v>0</v>
      </c>
      <c r="X194">
        <f>IF($A194&lt;&gt;"",INDEX('Size (Model)'!X:X,3*(ROW()-2)+3),"")</f>
        <v>0</v>
      </c>
      <c r="Y194">
        <f>IF($A194&lt;&gt;"",INDEX('Size (Model)'!Y:Y,3*(ROW()-2)+3),"")</f>
        <v>0</v>
      </c>
      <c r="Z194">
        <f>IF($A194&lt;&gt;"",INDEX('Size (Model)'!Z:Z,3*(ROW()-2)+3),"")</f>
        <v>0</v>
      </c>
    </row>
    <row r="195" spans="1:26" x14ac:dyDescent="0.2">
      <c r="A195" s="13">
        <f>IF(INDEX('Size (Model)'!A:A,3*(ROW()-2)+2)&lt;&gt;"",INDEX('Size (Model)'!A:A,3*(ROW()-2)+2),"")</f>
        <v>45525</v>
      </c>
      <c r="B195">
        <f>IF($A195&lt;&gt;"",INDEX('Size (Model)'!B:B,3*(ROW()-2)+3),"")</f>
        <v>0</v>
      </c>
      <c r="C195">
        <f>IF($A195&lt;&gt;"",INDEX('Size (Model)'!C:C,3*(ROW()-2)+3),"")</f>
        <v>1.5292880273871209E-2</v>
      </c>
      <c r="D195">
        <f>IF($A195&lt;&gt;"",INDEX('Size (Model)'!D:D,3*(ROW()-2)+3),"")</f>
        <v>0.05</v>
      </c>
      <c r="E195">
        <f>IF($A195&lt;&gt;"",INDEX('Size (Model)'!E:E,3*(ROW()-2)+3),"")</f>
        <v>0</v>
      </c>
      <c r="F195">
        <f>IF($A195&lt;&gt;"",INDEX('Size (Model)'!F:F,3*(ROW()-2)+3),"")</f>
        <v>8.7703396651641983E-3</v>
      </c>
      <c r="G195">
        <f>IF($A195&lt;&gt;"",INDEX('Size (Model)'!G:G,3*(ROW()-2)+3),"")</f>
        <v>6.6087509077705142E-3</v>
      </c>
      <c r="H195">
        <f>IF($A195&lt;&gt;"",INDEX('Size (Model)'!H:H,3*(ROW()-2)+3),"")</f>
        <v>0</v>
      </c>
      <c r="I195">
        <f>IF($A195&lt;&gt;"",INDEX('Size (Model)'!I:I,3*(ROW()-2)+3),"")</f>
        <v>-3.8348333333333325E-2</v>
      </c>
      <c r="J195">
        <f>IF($A195&lt;&gt;"",INDEX('Size (Model)'!J:J,3*(ROW()-2)+3),"")</f>
        <v>0</v>
      </c>
      <c r="K195">
        <f>IF($A195&lt;&gt;"",INDEX('Size (Model)'!K:K,3*(ROW()-2)+3),"")</f>
        <v>0</v>
      </c>
      <c r="L195">
        <f>IF($A195&lt;&gt;"",INDEX('Size (Model)'!L:L,3*(ROW()-2)+3),"")</f>
        <v>0</v>
      </c>
      <c r="M195">
        <f>IF($A195&lt;&gt;"",INDEX('Size (Model)'!M:M,3*(ROW()-2)+3),"")</f>
        <v>-7.3550346297282902E-3</v>
      </c>
      <c r="N195">
        <f>IF($A195&lt;&gt;"",INDEX('Size (Model)'!N:N,3*(ROW()-2)+3),"")</f>
        <v>-2.4782225010455877E-2</v>
      </c>
      <c r="O195">
        <f>IF($A195&lt;&gt;"",INDEX('Size (Model)'!O:O,3*(ROW()-2)+3),"")</f>
        <v>0</v>
      </c>
      <c r="P195">
        <f>IF($A195&lt;&gt;"",INDEX('Size (Model)'!P:P,3*(ROW()-2)+3),"")</f>
        <v>1.026118721461187E-2</v>
      </c>
      <c r="Q195">
        <f>IF($A195&lt;&gt;"",INDEX('Size (Model)'!Q:Q,3*(ROW()-2)+3),"")</f>
        <v>1.6882971800433841E-2</v>
      </c>
      <c r="R195">
        <f>IF($A195&lt;&gt;"",INDEX('Size (Model)'!R:R,3*(ROW()-2)+3),"")</f>
        <v>2.2359715670024226E-2</v>
      </c>
      <c r="S195">
        <f>IF($A195&lt;&gt;"",INDEX('Size (Model)'!S:S,3*(ROW()-2)+3),"")</f>
        <v>0</v>
      </c>
      <c r="T195">
        <f>IF($A195&lt;&gt;"",INDEX('Size (Model)'!T:T,3*(ROW()-2)+3),"")</f>
        <v>-2.946723585912487E-2</v>
      </c>
      <c r="U195">
        <f>IF($A195&lt;&gt;"",INDEX('Size (Model)'!U:U,3*(ROW()-2)+3),"")</f>
        <v>-9.0979757085020239E-3</v>
      </c>
      <c r="V195">
        <f>IF($A195&lt;&gt;"",INDEX('Size (Model)'!V:V,3*(ROW()-2)+3),"")</f>
        <v>4.6570248969190237E-2</v>
      </c>
      <c r="W195">
        <f>IF($A195&lt;&gt;"",INDEX('Size (Model)'!W:W,3*(ROW()-2)+3),"")</f>
        <v>0</v>
      </c>
      <c r="X195">
        <f>IF($A195&lt;&gt;"",INDEX('Size (Model)'!X:X,3*(ROW()-2)+3),"")</f>
        <v>0</v>
      </c>
      <c r="Y195">
        <f>IF($A195&lt;&gt;"",INDEX('Size (Model)'!Y:Y,3*(ROW()-2)+3),"")</f>
        <v>0</v>
      </c>
      <c r="Z195">
        <f>IF($A195&lt;&gt;"",INDEX('Size (Model)'!Z:Z,3*(ROW()-2)+3),"")</f>
        <v>0</v>
      </c>
    </row>
    <row r="196" spans="1:26" x14ac:dyDescent="0.2">
      <c r="A196" s="13">
        <f>IF(INDEX('Size (Model)'!A:A,3*(ROW()-2)+2)&lt;&gt;"",INDEX('Size (Model)'!A:A,3*(ROW()-2)+2),"")</f>
        <v>45526</v>
      </c>
      <c r="B196">
        <f>IF($A196&lt;&gt;"",INDEX('Size (Model)'!B:B,3*(ROW()-2)+3),"")</f>
        <v>4.882188581314879E-3</v>
      </c>
      <c r="C196">
        <f>IF($A196&lt;&gt;"",INDEX('Size (Model)'!C:C,3*(ROW()-2)+3),"")</f>
        <v>1.5292880273871209E-2</v>
      </c>
      <c r="D196">
        <f>IF($A196&lt;&gt;"",INDEX('Size (Model)'!D:D,3*(ROW()-2)+3),"")</f>
        <v>0.05</v>
      </c>
      <c r="E196">
        <f>IF($A196&lt;&gt;"",INDEX('Size (Model)'!E:E,3*(ROW()-2)+3),"")</f>
        <v>0</v>
      </c>
      <c r="F196">
        <f>IF($A196&lt;&gt;"",INDEX('Size (Model)'!F:F,3*(ROW()-2)+3),"")</f>
        <v>8.7703396651641983E-3</v>
      </c>
      <c r="G196">
        <f>IF($A196&lt;&gt;"",INDEX('Size (Model)'!G:G,3*(ROW()-2)+3),"")</f>
        <v>0</v>
      </c>
      <c r="H196">
        <f>IF($A196&lt;&gt;"",INDEX('Size (Model)'!H:H,3*(ROW()-2)+3),"")</f>
        <v>0</v>
      </c>
      <c r="I196">
        <f>IF($A196&lt;&gt;"",INDEX('Size (Model)'!I:I,3*(ROW()-2)+3),"")</f>
        <v>-3.8348333333333325E-2</v>
      </c>
      <c r="J196">
        <f>IF($A196&lt;&gt;"",INDEX('Size (Model)'!J:J,3*(ROW()-2)+3),"")</f>
        <v>0</v>
      </c>
      <c r="K196">
        <f>IF($A196&lt;&gt;"",INDEX('Size (Model)'!K:K,3*(ROW()-2)+3),"")</f>
        <v>0</v>
      </c>
      <c r="L196">
        <f>IF($A196&lt;&gt;"",INDEX('Size (Model)'!L:L,3*(ROW()-2)+3),"")</f>
        <v>0</v>
      </c>
      <c r="M196">
        <f>IF($A196&lt;&gt;"",INDEX('Size (Model)'!M:M,3*(ROW()-2)+3),"")</f>
        <v>-7.3550346297282902E-3</v>
      </c>
      <c r="N196">
        <f>IF($A196&lt;&gt;"",INDEX('Size (Model)'!N:N,3*(ROW()-2)+3),"")</f>
        <v>-2.4782225010455877E-2</v>
      </c>
      <c r="O196">
        <f>IF($A196&lt;&gt;"",INDEX('Size (Model)'!O:O,3*(ROW()-2)+3),"")</f>
        <v>0</v>
      </c>
      <c r="P196">
        <f>IF($A196&lt;&gt;"",INDEX('Size (Model)'!P:P,3*(ROW()-2)+3),"")</f>
        <v>1.5694688542825363E-2</v>
      </c>
      <c r="Q196">
        <f>IF($A196&lt;&gt;"",INDEX('Size (Model)'!Q:Q,3*(ROW()-2)+3),"")</f>
        <v>1.6882971800433841E-2</v>
      </c>
      <c r="R196">
        <f>IF($A196&lt;&gt;"",INDEX('Size (Model)'!R:R,3*(ROW()-2)+3),"")</f>
        <v>2.2359715670024226E-2</v>
      </c>
      <c r="S196">
        <f>IF($A196&lt;&gt;"",INDEX('Size (Model)'!S:S,3*(ROW()-2)+3),"")</f>
        <v>0</v>
      </c>
      <c r="T196">
        <f>IF($A196&lt;&gt;"",INDEX('Size (Model)'!T:T,3*(ROW()-2)+3),"")</f>
        <v>-2.946723585912487E-2</v>
      </c>
      <c r="U196">
        <f>IF($A196&lt;&gt;"",INDEX('Size (Model)'!U:U,3*(ROW()-2)+3),"")</f>
        <v>-9.0979757085020239E-3</v>
      </c>
      <c r="V196">
        <f>IF($A196&lt;&gt;"",INDEX('Size (Model)'!V:V,3*(ROW()-2)+3),"")</f>
        <v>4.6570248969190237E-2</v>
      </c>
      <c r="W196">
        <f>IF($A196&lt;&gt;"",INDEX('Size (Model)'!W:W,3*(ROW()-2)+3),"")</f>
        <v>0</v>
      </c>
      <c r="X196">
        <f>IF($A196&lt;&gt;"",INDEX('Size (Model)'!X:X,3*(ROW()-2)+3),"")</f>
        <v>0</v>
      </c>
      <c r="Y196">
        <f>IF($A196&lt;&gt;"",INDEX('Size (Model)'!Y:Y,3*(ROW()-2)+3),"")</f>
        <v>0</v>
      </c>
      <c r="Z196">
        <f>IF($A196&lt;&gt;"",INDEX('Size (Model)'!Z:Z,3*(ROW()-2)+3),"")</f>
        <v>0</v>
      </c>
    </row>
    <row r="197" spans="1:26" x14ac:dyDescent="0.2">
      <c r="A197" s="13">
        <f>IF(INDEX('Size (Model)'!A:A,3*(ROW()-2)+2)&lt;&gt;"",INDEX('Size (Model)'!A:A,3*(ROW()-2)+2),"")</f>
        <v>45527</v>
      </c>
      <c r="B197">
        <f>IF($A197&lt;&gt;"",INDEX('Size (Model)'!B:B,3*(ROW()-2)+3),"")</f>
        <v>9.4921317987370132E-3</v>
      </c>
      <c r="C197">
        <f>IF($A197&lt;&gt;"",INDEX('Size (Model)'!C:C,3*(ROW()-2)+3),"")</f>
        <v>1.5292880273871209E-2</v>
      </c>
      <c r="D197">
        <f>IF($A197&lt;&gt;"",INDEX('Size (Model)'!D:D,3*(ROW()-2)+3),"")</f>
        <v>0.05</v>
      </c>
      <c r="E197">
        <f>IF($A197&lt;&gt;"",INDEX('Size (Model)'!E:E,3*(ROW()-2)+3),"")</f>
        <v>0</v>
      </c>
      <c r="F197">
        <f>IF($A197&lt;&gt;"",INDEX('Size (Model)'!F:F,3*(ROW()-2)+3),"")</f>
        <v>8.7703396651641983E-3</v>
      </c>
      <c r="G197">
        <f>IF($A197&lt;&gt;"",INDEX('Size (Model)'!G:G,3*(ROW()-2)+3),"")</f>
        <v>0</v>
      </c>
      <c r="H197">
        <f>IF($A197&lt;&gt;"",INDEX('Size (Model)'!H:H,3*(ROW()-2)+3),"")</f>
        <v>0</v>
      </c>
      <c r="I197">
        <f>IF($A197&lt;&gt;"",INDEX('Size (Model)'!I:I,3*(ROW()-2)+3),"")</f>
        <v>-3.8348333333333325E-2</v>
      </c>
      <c r="J197">
        <f>IF($A197&lt;&gt;"",INDEX('Size (Model)'!J:J,3*(ROW()-2)+3),"")</f>
        <v>0</v>
      </c>
      <c r="K197">
        <f>IF($A197&lt;&gt;"",INDEX('Size (Model)'!K:K,3*(ROW()-2)+3),"")</f>
        <v>0</v>
      </c>
      <c r="L197">
        <f>IF($A197&lt;&gt;"",INDEX('Size (Model)'!L:L,3*(ROW()-2)+3),"")</f>
        <v>0</v>
      </c>
      <c r="M197">
        <f>IF($A197&lt;&gt;"",INDEX('Size (Model)'!M:M,3*(ROW()-2)+3),"")</f>
        <v>-7.3550346297282902E-3</v>
      </c>
      <c r="N197">
        <f>IF($A197&lt;&gt;"",INDEX('Size (Model)'!N:N,3*(ROW()-2)+3),"")</f>
        <v>-2.4782225010455877E-2</v>
      </c>
      <c r="O197">
        <f>IF($A197&lt;&gt;"",INDEX('Size (Model)'!O:O,3*(ROW()-2)+3),"")</f>
        <v>0</v>
      </c>
      <c r="P197">
        <f>IF($A197&lt;&gt;"",INDEX('Size (Model)'!P:P,3*(ROW()-2)+3),"")</f>
        <v>1.5694688542825363E-2</v>
      </c>
      <c r="Q197">
        <f>IF($A197&lt;&gt;"",INDEX('Size (Model)'!Q:Q,3*(ROW()-2)+3),"")</f>
        <v>1.6882971800433841E-2</v>
      </c>
      <c r="R197">
        <f>IF($A197&lt;&gt;"",INDEX('Size (Model)'!R:R,3*(ROW()-2)+3),"")</f>
        <v>2.2359715670024226E-2</v>
      </c>
      <c r="S197">
        <f>IF($A197&lt;&gt;"",INDEX('Size (Model)'!S:S,3*(ROW()-2)+3),"")</f>
        <v>0</v>
      </c>
      <c r="T197">
        <f>IF($A197&lt;&gt;"",INDEX('Size (Model)'!T:T,3*(ROW()-2)+3),"")</f>
        <v>-2.946723585912487E-2</v>
      </c>
      <c r="U197">
        <f>IF($A197&lt;&gt;"",INDEX('Size (Model)'!U:U,3*(ROW()-2)+3),"")</f>
        <v>-9.0979757085020239E-3</v>
      </c>
      <c r="V197">
        <f>IF($A197&lt;&gt;"",INDEX('Size (Model)'!V:V,3*(ROW()-2)+3),"")</f>
        <v>4.6570248969190237E-2</v>
      </c>
      <c r="W197">
        <f>IF($A197&lt;&gt;"",INDEX('Size (Model)'!W:W,3*(ROW()-2)+3),"")</f>
        <v>0</v>
      </c>
      <c r="X197">
        <f>IF($A197&lt;&gt;"",INDEX('Size (Model)'!X:X,3*(ROW()-2)+3),"")</f>
        <v>0</v>
      </c>
      <c r="Y197">
        <f>IF($A197&lt;&gt;"",INDEX('Size (Model)'!Y:Y,3*(ROW()-2)+3),"")</f>
        <v>0</v>
      </c>
      <c r="Z197">
        <f>IF($A197&lt;&gt;"",INDEX('Size (Model)'!Z:Z,3*(ROW()-2)+3),"")</f>
        <v>0</v>
      </c>
    </row>
    <row r="198" spans="1:26" x14ac:dyDescent="0.2">
      <c r="A198" s="13">
        <f>IF(INDEX('Size (Model)'!A:A,3*(ROW()-2)+2)&lt;&gt;"",INDEX('Size (Model)'!A:A,3*(ROW()-2)+2),"")</f>
        <v>45530</v>
      </c>
      <c r="B198">
        <f>IF($A198&lt;&gt;"",INDEX('Size (Model)'!B:B,3*(ROW()-2)+3),"")</f>
        <v>7.2778861053719021E-3</v>
      </c>
      <c r="C198">
        <f>IF($A198&lt;&gt;"",INDEX('Size (Model)'!C:C,3*(ROW()-2)+3),"")</f>
        <v>1.5292880273871209E-2</v>
      </c>
      <c r="D198">
        <f>IF($A198&lt;&gt;"",INDEX('Size (Model)'!D:D,3*(ROW()-2)+3),"")</f>
        <v>0.05</v>
      </c>
      <c r="E198">
        <f>IF($A198&lt;&gt;"",INDEX('Size (Model)'!E:E,3*(ROW()-2)+3),"")</f>
        <v>0</v>
      </c>
      <c r="F198">
        <f>IF($A198&lt;&gt;"",INDEX('Size (Model)'!F:F,3*(ROW()-2)+3),"")</f>
        <v>8.7703396651641983E-3</v>
      </c>
      <c r="G198">
        <f>IF($A198&lt;&gt;"",INDEX('Size (Model)'!G:G,3*(ROW()-2)+3),"")</f>
        <v>0</v>
      </c>
      <c r="H198">
        <f>IF($A198&lt;&gt;"",INDEX('Size (Model)'!H:H,3*(ROW()-2)+3),"")</f>
        <v>0</v>
      </c>
      <c r="I198">
        <f>IF($A198&lt;&gt;"",INDEX('Size (Model)'!I:I,3*(ROW()-2)+3),"")</f>
        <v>-3.8348333333333325E-2</v>
      </c>
      <c r="J198">
        <f>IF($A198&lt;&gt;"",INDEX('Size (Model)'!J:J,3*(ROW()-2)+3),"")</f>
        <v>0</v>
      </c>
      <c r="K198">
        <f>IF($A198&lt;&gt;"",INDEX('Size (Model)'!K:K,3*(ROW()-2)+3),"")</f>
        <v>0</v>
      </c>
      <c r="L198">
        <f>IF($A198&lt;&gt;"",INDEX('Size (Model)'!L:L,3*(ROW()-2)+3),"")</f>
        <v>0</v>
      </c>
      <c r="M198">
        <f>IF($A198&lt;&gt;"",INDEX('Size (Model)'!M:M,3*(ROW()-2)+3),"")</f>
        <v>-7.3550346297282902E-3</v>
      </c>
      <c r="N198">
        <f>IF($A198&lt;&gt;"",INDEX('Size (Model)'!N:N,3*(ROW()-2)+3),"")</f>
        <v>-2.4782225010455877E-2</v>
      </c>
      <c r="O198">
        <f>IF($A198&lt;&gt;"",INDEX('Size (Model)'!O:O,3*(ROW()-2)+3),"")</f>
        <v>0</v>
      </c>
      <c r="P198">
        <f>IF($A198&lt;&gt;"",INDEX('Size (Model)'!P:P,3*(ROW()-2)+3),"")</f>
        <v>1.5500536303630364E-2</v>
      </c>
      <c r="Q198">
        <f>IF($A198&lt;&gt;"",INDEX('Size (Model)'!Q:Q,3*(ROW()-2)+3),"")</f>
        <v>1.6882971800433841E-2</v>
      </c>
      <c r="R198">
        <f>IF($A198&lt;&gt;"",INDEX('Size (Model)'!R:R,3*(ROW()-2)+3),"")</f>
        <v>2.2359715670024226E-2</v>
      </c>
      <c r="S198">
        <f>IF($A198&lt;&gt;"",INDEX('Size (Model)'!S:S,3*(ROW()-2)+3),"")</f>
        <v>0</v>
      </c>
      <c r="T198">
        <f>IF($A198&lt;&gt;"",INDEX('Size (Model)'!T:T,3*(ROW()-2)+3),"")</f>
        <v>-2.946723585912487E-2</v>
      </c>
      <c r="U198">
        <f>IF($A198&lt;&gt;"",INDEX('Size (Model)'!U:U,3*(ROW()-2)+3),"")</f>
        <v>-9.0979757085020239E-3</v>
      </c>
      <c r="V198">
        <f>IF($A198&lt;&gt;"",INDEX('Size (Model)'!V:V,3*(ROW()-2)+3),"")</f>
        <v>4.7236925182991572E-2</v>
      </c>
      <c r="W198">
        <f>IF($A198&lt;&gt;"",INDEX('Size (Model)'!W:W,3*(ROW()-2)+3),"")</f>
        <v>0</v>
      </c>
      <c r="X198">
        <f>IF($A198&lt;&gt;"",INDEX('Size (Model)'!X:X,3*(ROW()-2)+3),"")</f>
        <v>0</v>
      </c>
      <c r="Y198">
        <f>IF($A198&lt;&gt;"",INDEX('Size (Model)'!Y:Y,3*(ROW()-2)+3),"")</f>
        <v>0</v>
      </c>
      <c r="Z198">
        <f>IF($A198&lt;&gt;"",INDEX('Size (Model)'!Z:Z,3*(ROW()-2)+3),"")</f>
        <v>0</v>
      </c>
    </row>
    <row r="199" spans="1:26" x14ac:dyDescent="0.2">
      <c r="A199" s="13">
        <f>IF(INDEX('Size (Model)'!A:A,3*(ROW()-2)+2)&lt;&gt;"",INDEX('Size (Model)'!A:A,3*(ROW()-2)+2),"")</f>
        <v>45531</v>
      </c>
      <c r="B199">
        <f>IF($A199&lt;&gt;"",INDEX('Size (Model)'!B:B,3*(ROW()-2)+3),"")</f>
        <v>7.2778861053719021E-3</v>
      </c>
      <c r="C199">
        <f>IF($A199&lt;&gt;"",INDEX('Size (Model)'!C:C,3*(ROW()-2)+3),"")</f>
        <v>1.5292880273871209E-2</v>
      </c>
      <c r="D199">
        <f>IF($A199&lt;&gt;"",INDEX('Size (Model)'!D:D,3*(ROW()-2)+3),"")</f>
        <v>0.05</v>
      </c>
      <c r="E199">
        <f>IF($A199&lt;&gt;"",INDEX('Size (Model)'!E:E,3*(ROW()-2)+3),"")</f>
        <v>0</v>
      </c>
      <c r="F199">
        <f>IF($A199&lt;&gt;"",INDEX('Size (Model)'!F:F,3*(ROW()-2)+3),"")</f>
        <v>0</v>
      </c>
      <c r="G199">
        <f>IF($A199&lt;&gt;"",INDEX('Size (Model)'!G:G,3*(ROW()-2)+3),"")</f>
        <v>0</v>
      </c>
      <c r="H199">
        <f>IF($A199&lt;&gt;"",INDEX('Size (Model)'!H:H,3*(ROW()-2)+3),"")</f>
        <v>0</v>
      </c>
      <c r="I199">
        <f>IF($A199&lt;&gt;"",INDEX('Size (Model)'!I:I,3*(ROW()-2)+3),"")</f>
        <v>-3.8348333333333325E-2</v>
      </c>
      <c r="J199">
        <f>IF($A199&lt;&gt;"",INDEX('Size (Model)'!J:J,3*(ROW()-2)+3),"")</f>
        <v>4.1838298662704313E-3</v>
      </c>
      <c r="K199">
        <f>IF($A199&lt;&gt;"",INDEX('Size (Model)'!K:K,3*(ROW()-2)+3),"")</f>
        <v>0</v>
      </c>
      <c r="L199">
        <f>IF($A199&lt;&gt;"",INDEX('Size (Model)'!L:L,3*(ROW()-2)+3),"")</f>
        <v>0</v>
      </c>
      <c r="M199">
        <f>IF($A199&lt;&gt;"",INDEX('Size (Model)'!M:M,3*(ROW()-2)+3),"")</f>
        <v>-7.3550346297282902E-3</v>
      </c>
      <c r="N199">
        <f>IF($A199&lt;&gt;"",INDEX('Size (Model)'!N:N,3*(ROW()-2)+3),"")</f>
        <v>-2.4782225010455877E-2</v>
      </c>
      <c r="O199">
        <f>IF($A199&lt;&gt;"",INDEX('Size (Model)'!O:O,3*(ROW()-2)+3),"")</f>
        <v>0</v>
      </c>
      <c r="P199">
        <f>IF($A199&lt;&gt;"",INDEX('Size (Model)'!P:P,3*(ROW()-2)+3),"")</f>
        <v>1.5500536303630364E-2</v>
      </c>
      <c r="Q199">
        <f>IF($A199&lt;&gt;"",INDEX('Size (Model)'!Q:Q,3*(ROW()-2)+3),"")</f>
        <v>1.6882971800433841E-2</v>
      </c>
      <c r="R199">
        <f>IF($A199&lt;&gt;"",INDEX('Size (Model)'!R:R,3*(ROW()-2)+3),"")</f>
        <v>2.2359715670024226E-2</v>
      </c>
      <c r="S199">
        <f>IF($A199&lt;&gt;"",INDEX('Size (Model)'!S:S,3*(ROW()-2)+3),"")</f>
        <v>0</v>
      </c>
      <c r="T199">
        <f>IF($A199&lt;&gt;"",INDEX('Size (Model)'!T:T,3*(ROW()-2)+3),"")</f>
        <v>-2.946723585912487E-2</v>
      </c>
      <c r="U199">
        <f>IF($A199&lt;&gt;"",INDEX('Size (Model)'!U:U,3*(ROW()-2)+3),"")</f>
        <v>-9.0979757085020239E-3</v>
      </c>
      <c r="V199">
        <f>IF($A199&lt;&gt;"",INDEX('Size (Model)'!V:V,3*(ROW()-2)+3),"")</f>
        <v>4.7236925182991572E-2</v>
      </c>
      <c r="W199">
        <f>IF($A199&lt;&gt;"",INDEX('Size (Model)'!W:W,3*(ROW()-2)+3),"")</f>
        <v>0</v>
      </c>
      <c r="X199">
        <f>IF($A199&lt;&gt;"",INDEX('Size (Model)'!X:X,3*(ROW()-2)+3),"")</f>
        <v>0</v>
      </c>
      <c r="Y199">
        <f>IF($A199&lt;&gt;"",INDEX('Size (Model)'!Y:Y,3*(ROW()-2)+3),"")</f>
        <v>0</v>
      </c>
      <c r="Z199">
        <f>IF($A199&lt;&gt;"",INDEX('Size (Model)'!Z:Z,3*(ROW()-2)+3),"")</f>
        <v>0</v>
      </c>
    </row>
    <row r="200" spans="1:26" x14ac:dyDescent="0.2">
      <c r="A200" s="13">
        <f>IF(INDEX('Size (Model)'!A:A,3*(ROW()-2)+2)&lt;&gt;"",INDEX('Size (Model)'!A:A,3*(ROW()-2)+2),"")</f>
        <v>45532</v>
      </c>
      <c r="B200">
        <f>IF($A200&lt;&gt;"",INDEX('Size (Model)'!B:B,3*(ROW()-2)+3),"")</f>
        <v>1.283322031599647E-2</v>
      </c>
      <c r="C200">
        <f>IF($A200&lt;&gt;"",INDEX('Size (Model)'!C:C,3*(ROW()-2)+3),"")</f>
        <v>7.0249257609502581E-3</v>
      </c>
      <c r="D200">
        <f>IF($A200&lt;&gt;"",INDEX('Size (Model)'!D:D,3*(ROW()-2)+3),"")</f>
        <v>0.05</v>
      </c>
      <c r="E200">
        <f>IF($A200&lt;&gt;"",INDEX('Size (Model)'!E:E,3*(ROW()-2)+3),"")</f>
        <v>0</v>
      </c>
      <c r="F200">
        <f>IF($A200&lt;&gt;"",INDEX('Size (Model)'!F:F,3*(ROW()-2)+3),"")</f>
        <v>0</v>
      </c>
      <c r="G200">
        <f>IF($A200&lt;&gt;"",INDEX('Size (Model)'!G:G,3*(ROW()-2)+3),"")</f>
        <v>0</v>
      </c>
      <c r="H200">
        <f>IF($A200&lt;&gt;"",INDEX('Size (Model)'!H:H,3*(ROW()-2)+3),"")</f>
        <v>0</v>
      </c>
      <c r="I200">
        <f>IF($A200&lt;&gt;"",INDEX('Size (Model)'!I:I,3*(ROW()-2)+3),"")</f>
        <v>-3.8348333333333325E-2</v>
      </c>
      <c r="J200">
        <f>IF($A200&lt;&gt;"",INDEX('Size (Model)'!J:J,3*(ROW()-2)+3),"")</f>
        <v>4.1838298662704313E-3</v>
      </c>
      <c r="K200">
        <f>IF($A200&lt;&gt;"",INDEX('Size (Model)'!K:K,3*(ROW()-2)+3),"")</f>
        <v>0</v>
      </c>
      <c r="L200">
        <f>IF($A200&lt;&gt;"",INDEX('Size (Model)'!L:L,3*(ROW()-2)+3),"")</f>
        <v>0</v>
      </c>
      <c r="M200">
        <f>IF($A200&lt;&gt;"",INDEX('Size (Model)'!M:M,3*(ROW()-2)+3),"")</f>
        <v>-7.3550346297282902E-3</v>
      </c>
      <c r="N200">
        <f>IF($A200&lt;&gt;"",INDEX('Size (Model)'!N:N,3*(ROW()-2)+3),"")</f>
        <v>-2.4782225010455877E-2</v>
      </c>
      <c r="O200">
        <f>IF($A200&lt;&gt;"",INDEX('Size (Model)'!O:O,3*(ROW()-2)+3),"")</f>
        <v>0</v>
      </c>
      <c r="P200">
        <f>IF($A200&lt;&gt;"",INDEX('Size (Model)'!P:P,3*(ROW()-2)+3),"")</f>
        <v>1.5500536303630364E-2</v>
      </c>
      <c r="Q200">
        <f>IF($A200&lt;&gt;"",INDEX('Size (Model)'!Q:Q,3*(ROW()-2)+3),"")</f>
        <v>1.6882971800433841E-2</v>
      </c>
      <c r="R200">
        <f>IF($A200&lt;&gt;"",INDEX('Size (Model)'!R:R,3*(ROW()-2)+3),"")</f>
        <v>2.2359715670024226E-2</v>
      </c>
      <c r="S200">
        <f>IF($A200&lt;&gt;"",INDEX('Size (Model)'!S:S,3*(ROW()-2)+3),"")</f>
        <v>0</v>
      </c>
      <c r="T200">
        <f>IF($A200&lt;&gt;"",INDEX('Size (Model)'!T:T,3*(ROW()-2)+3),"")</f>
        <v>-2.946723585912487E-2</v>
      </c>
      <c r="U200">
        <f>IF($A200&lt;&gt;"",INDEX('Size (Model)'!U:U,3*(ROW()-2)+3),"")</f>
        <v>-9.0979757085020239E-3</v>
      </c>
      <c r="V200">
        <f>IF($A200&lt;&gt;"",INDEX('Size (Model)'!V:V,3*(ROW()-2)+3),"")</f>
        <v>0.05</v>
      </c>
      <c r="W200">
        <f>IF($A200&lt;&gt;"",INDEX('Size (Model)'!W:W,3*(ROW()-2)+3),"")</f>
        <v>0</v>
      </c>
      <c r="X200">
        <f>IF($A200&lt;&gt;"",INDEX('Size (Model)'!X:X,3*(ROW()-2)+3),"")</f>
        <v>0</v>
      </c>
      <c r="Y200">
        <f>IF($A200&lt;&gt;"",INDEX('Size (Model)'!Y:Y,3*(ROW()-2)+3),"")</f>
        <v>0</v>
      </c>
      <c r="Z200">
        <f>IF($A200&lt;&gt;"",INDEX('Size (Model)'!Z:Z,3*(ROW()-2)+3),"")</f>
        <v>0</v>
      </c>
    </row>
    <row r="201" spans="1:26" x14ac:dyDescent="0.2">
      <c r="A201" s="13">
        <f>IF(INDEX('Size (Model)'!A:A,3*(ROW()-2)+2)&lt;&gt;"",INDEX('Size (Model)'!A:A,3*(ROW()-2)+2),"")</f>
        <v>45533</v>
      </c>
      <c r="B201">
        <f>IF($A201&lt;&gt;"",INDEX('Size (Model)'!B:B,3*(ROW()-2)+3),"")</f>
        <v>1.8857241424628732E-2</v>
      </c>
      <c r="C201">
        <f>IF($A201&lt;&gt;"",INDEX('Size (Model)'!C:C,3*(ROW()-2)+3),"")</f>
        <v>7.0249257609502581E-3</v>
      </c>
      <c r="D201">
        <f>IF($A201&lt;&gt;"",INDEX('Size (Model)'!D:D,3*(ROW()-2)+3),"")</f>
        <v>0.05</v>
      </c>
      <c r="E201">
        <f>IF($A201&lt;&gt;"",INDEX('Size (Model)'!E:E,3*(ROW()-2)+3),"")</f>
        <v>0</v>
      </c>
      <c r="F201">
        <f>IF($A201&lt;&gt;"",INDEX('Size (Model)'!F:F,3*(ROW()-2)+3),"")</f>
        <v>0</v>
      </c>
      <c r="G201">
        <f>IF($A201&lt;&gt;"",INDEX('Size (Model)'!G:G,3*(ROW()-2)+3),"")</f>
        <v>0</v>
      </c>
      <c r="H201">
        <f>IF($A201&lt;&gt;"",INDEX('Size (Model)'!H:H,3*(ROW()-2)+3),"")</f>
        <v>0</v>
      </c>
      <c r="I201">
        <f>IF($A201&lt;&gt;"",INDEX('Size (Model)'!I:I,3*(ROW()-2)+3),"")</f>
        <v>-3.8348333333333325E-2</v>
      </c>
      <c r="J201">
        <f>IF($A201&lt;&gt;"",INDEX('Size (Model)'!J:J,3*(ROW()-2)+3),"")</f>
        <v>4.1838298662704313E-3</v>
      </c>
      <c r="K201">
        <f>IF($A201&lt;&gt;"",INDEX('Size (Model)'!K:K,3*(ROW()-2)+3),"")</f>
        <v>0</v>
      </c>
      <c r="L201">
        <f>IF($A201&lt;&gt;"",INDEX('Size (Model)'!L:L,3*(ROW()-2)+3),"")</f>
        <v>0</v>
      </c>
      <c r="M201">
        <f>IF($A201&lt;&gt;"",INDEX('Size (Model)'!M:M,3*(ROW()-2)+3),"")</f>
        <v>-7.3550346297282902E-3</v>
      </c>
      <c r="N201">
        <f>IF($A201&lt;&gt;"",INDEX('Size (Model)'!N:N,3*(ROW()-2)+3),"")</f>
        <v>-2.4782225010455877E-2</v>
      </c>
      <c r="O201">
        <f>IF($A201&lt;&gt;"",INDEX('Size (Model)'!O:O,3*(ROW()-2)+3),"")</f>
        <v>0</v>
      </c>
      <c r="P201">
        <f>IF($A201&lt;&gt;"",INDEX('Size (Model)'!P:P,3*(ROW()-2)+3),"")</f>
        <v>1.5500536303630364E-2</v>
      </c>
      <c r="Q201">
        <f>IF($A201&lt;&gt;"",INDEX('Size (Model)'!Q:Q,3*(ROW()-2)+3),"")</f>
        <v>1.6882971800433841E-2</v>
      </c>
      <c r="R201">
        <f>IF($A201&lt;&gt;"",INDEX('Size (Model)'!R:R,3*(ROW()-2)+3),"")</f>
        <v>2.2359715670024226E-2</v>
      </c>
      <c r="S201">
        <f>IF($A201&lt;&gt;"",INDEX('Size (Model)'!S:S,3*(ROW()-2)+3),"")</f>
        <v>0</v>
      </c>
      <c r="T201">
        <f>IF($A201&lt;&gt;"",INDEX('Size (Model)'!T:T,3*(ROW()-2)+3),"")</f>
        <v>-2.946723585912487E-2</v>
      </c>
      <c r="U201">
        <f>IF($A201&lt;&gt;"",INDEX('Size (Model)'!U:U,3*(ROW()-2)+3),"")</f>
        <v>-9.0979757085020239E-3</v>
      </c>
      <c r="V201">
        <f>IF($A201&lt;&gt;"",INDEX('Size (Model)'!V:V,3*(ROW()-2)+3),"")</f>
        <v>4.1817049180327866E-2</v>
      </c>
      <c r="W201">
        <f>IF($A201&lt;&gt;"",INDEX('Size (Model)'!W:W,3*(ROW()-2)+3),"")</f>
        <v>0</v>
      </c>
      <c r="X201">
        <f>IF($A201&lt;&gt;"",INDEX('Size (Model)'!X:X,3*(ROW()-2)+3),"")</f>
        <v>0</v>
      </c>
      <c r="Y201">
        <f>IF($A201&lt;&gt;"",INDEX('Size (Model)'!Y:Y,3*(ROW()-2)+3),"")</f>
        <v>0</v>
      </c>
      <c r="Z201">
        <f>IF($A201&lt;&gt;"",INDEX('Size (Model)'!Z:Z,3*(ROW()-2)+3),"")</f>
        <v>0</v>
      </c>
    </row>
    <row r="202" spans="1:26" x14ac:dyDescent="0.2">
      <c r="A202" s="13">
        <f>IF(INDEX('Size (Model)'!A:A,3*(ROW()-2)+2)&lt;&gt;"",INDEX('Size (Model)'!A:A,3*(ROW()-2)+2),"")</f>
        <v>45534</v>
      </c>
      <c r="B202">
        <f>IF($A202&lt;&gt;"",INDEX('Size (Model)'!B:B,3*(ROW()-2)+3),"")</f>
        <v>0</v>
      </c>
      <c r="C202">
        <f>IF($A202&lt;&gt;"",INDEX('Size (Model)'!C:C,3*(ROW()-2)+3),"")</f>
        <v>1.4071624629080119E-2</v>
      </c>
      <c r="D202">
        <f>IF($A202&lt;&gt;"",INDEX('Size (Model)'!D:D,3*(ROW()-2)+3),"")</f>
        <v>0.05</v>
      </c>
      <c r="E202">
        <f>IF($A202&lt;&gt;"",INDEX('Size (Model)'!E:E,3*(ROW()-2)+3),"")</f>
        <v>0</v>
      </c>
      <c r="F202">
        <f>IF($A202&lt;&gt;"",INDEX('Size (Model)'!F:F,3*(ROW()-2)+3),"")</f>
        <v>1.1885056390977445E-2</v>
      </c>
      <c r="G202">
        <f>IF($A202&lt;&gt;"",INDEX('Size (Model)'!G:G,3*(ROW()-2)+3),"")</f>
        <v>0</v>
      </c>
      <c r="H202">
        <f>IF($A202&lt;&gt;"",INDEX('Size (Model)'!H:H,3*(ROW()-2)+3),"")</f>
        <v>0</v>
      </c>
      <c r="I202">
        <f>IF($A202&lt;&gt;"",INDEX('Size (Model)'!I:I,3*(ROW()-2)+3),"")</f>
        <v>-3.8348333333333325E-2</v>
      </c>
      <c r="J202">
        <f>IF($A202&lt;&gt;"",INDEX('Size (Model)'!J:J,3*(ROW()-2)+3),"")</f>
        <v>4.1838298662704313E-3</v>
      </c>
      <c r="K202">
        <f>IF($A202&lt;&gt;"",INDEX('Size (Model)'!K:K,3*(ROW()-2)+3),"")</f>
        <v>0</v>
      </c>
      <c r="L202">
        <f>IF($A202&lt;&gt;"",INDEX('Size (Model)'!L:L,3*(ROW()-2)+3),"")</f>
        <v>0</v>
      </c>
      <c r="M202">
        <f>IF($A202&lt;&gt;"",INDEX('Size (Model)'!M:M,3*(ROW()-2)+3),"")</f>
        <v>-7.3550346297282902E-3</v>
      </c>
      <c r="N202">
        <f>IF($A202&lt;&gt;"",INDEX('Size (Model)'!N:N,3*(ROW()-2)+3),"")</f>
        <v>-2.4782225010455877E-2</v>
      </c>
      <c r="O202">
        <f>IF($A202&lt;&gt;"",INDEX('Size (Model)'!O:O,3*(ROW()-2)+3),"")</f>
        <v>0</v>
      </c>
      <c r="P202">
        <f>IF($A202&lt;&gt;"",INDEX('Size (Model)'!P:P,3*(ROW()-2)+3),"")</f>
        <v>1.5500536303630364E-2</v>
      </c>
      <c r="Q202">
        <f>IF($A202&lt;&gt;"",INDEX('Size (Model)'!Q:Q,3*(ROW()-2)+3),"")</f>
        <v>1.6882971800433841E-2</v>
      </c>
      <c r="R202">
        <f>IF($A202&lt;&gt;"",INDEX('Size (Model)'!R:R,3*(ROW()-2)+3),"")</f>
        <v>2.2359715670024226E-2</v>
      </c>
      <c r="S202">
        <f>IF($A202&lt;&gt;"",INDEX('Size (Model)'!S:S,3*(ROW()-2)+3),"")</f>
        <v>0</v>
      </c>
      <c r="T202">
        <f>IF($A202&lt;&gt;"",INDEX('Size (Model)'!T:T,3*(ROW()-2)+3),"")</f>
        <v>-2.946723585912487E-2</v>
      </c>
      <c r="U202">
        <f>IF($A202&lt;&gt;"",INDEX('Size (Model)'!U:U,3*(ROW()-2)+3),"")</f>
        <v>-9.0979757085020239E-3</v>
      </c>
      <c r="V202">
        <f>IF($A202&lt;&gt;"",INDEX('Size (Model)'!V:V,3*(ROW()-2)+3),"")</f>
        <v>0.05</v>
      </c>
      <c r="W202">
        <f>IF($A202&lt;&gt;"",INDEX('Size (Model)'!W:W,3*(ROW()-2)+3),"")</f>
        <v>0</v>
      </c>
      <c r="X202">
        <f>IF($A202&lt;&gt;"",INDEX('Size (Model)'!X:X,3*(ROW()-2)+3),"")</f>
        <v>0</v>
      </c>
      <c r="Y202">
        <f>IF($A202&lt;&gt;"",INDEX('Size (Model)'!Y:Y,3*(ROW()-2)+3),"")</f>
        <v>0</v>
      </c>
      <c r="Z202">
        <f>IF($A202&lt;&gt;"",INDEX('Size (Model)'!Z:Z,3*(ROW()-2)+3),"")</f>
        <v>0</v>
      </c>
    </row>
    <row r="203" spans="1:26" x14ac:dyDescent="0.2">
      <c r="A203" s="13">
        <f>IF(INDEX('Size (Model)'!A:A,3*(ROW()-2)+2)&lt;&gt;"",INDEX('Size (Model)'!A:A,3*(ROW()-2)+2),"")</f>
        <v>45537</v>
      </c>
      <c r="B203">
        <f>IF($A203&lt;&gt;"",INDEX('Size (Model)'!B:B,3*(ROW()-2)+3),"")</f>
        <v>0</v>
      </c>
      <c r="C203">
        <f>IF($A203&lt;&gt;"",INDEX('Size (Model)'!C:C,3*(ROW()-2)+3),"")</f>
        <v>1.4071624629080119E-2</v>
      </c>
      <c r="D203">
        <f>IF($A203&lt;&gt;"",INDEX('Size (Model)'!D:D,3*(ROW()-2)+3),"")</f>
        <v>0.05</v>
      </c>
      <c r="E203">
        <f>IF($A203&lt;&gt;"",INDEX('Size (Model)'!E:E,3*(ROW()-2)+3),"")</f>
        <v>0</v>
      </c>
      <c r="F203">
        <f>IF($A203&lt;&gt;"",INDEX('Size (Model)'!F:F,3*(ROW()-2)+3),"")</f>
        <v>0</v>
      </c>
      <c r="G203">
        <f>IF($A203&lt;&gt;"",INDEX('Size (Model)'!G:G,3*(ROW()-2)+3),"")</f>
        <v>1.0913049768518517E-2</v>
      </c>
      <c r="H203">
        <f>IF($A203&lt;&gt;"",INDEX('Size (Model)'!H:H,3*(ROW()-2)+3),"")</f>
        <v>0</v>
      </c>
      <c r="I203">
        <f>IF($A203&lt;&gt;"",INDEX('Size (Model)'!I:I,3*(ROW()-2)+3),"")</f>
        <v>-3.8348333333333325E-2</v>
      </c>
      <c r="J203">
        <f>IF($A203&lt;&gt;"",INDEX('Size (Model)'!J:J,3*(ROW()-2)+3),"")</f>
        <v>4.1838298662704313E-3</v>
      </c>
      <c r="K203">
        <f>IF($A203&lt;&gt;"",INDEX('Size (Model)'!K:K,3*(ROW()-2)+3),"")</f>
        <v>0</v>
      </c>
      <c r="L203">
        <f>IF($A203&lt;&gt;"",INDEX('Size (Model)'!L:L,3*(ROW()-2)+3),"")</f>
        <v>0</v>
      </c>
      <c r="M203">
        <f>IF($A203&lt;&gt;"",INDEX('Size (Model)'!M:M,3*(ROW()-2)+3),"")</f>
        <v>-7.3550346297282902E-3</v>
      </c>
      <c r="N203">
        <f>IF($A203&lt;&gt;"",INDEX('Size (Model)'!N:N,3*(ROW()-2)+3),"")</f>
        <v>-2.4782225010455877E-2</v>
      </c>
      <c r="O203">
        <f>IF($A203&lt;&gt;"",INDEX('Size (Model)'!O:O,3*(ROW()-2)+3),"")</f>
        <v>0</v>
      </c>
      <c r="P203">
        <f>IF($A203&lt;&gt;"",INDEX('Size (Model)'!P:P,3*(ROW()-2)+3),"")</f>
        <v>1.5500536303630364E-2</v>
      </c>
      <c r="Q203">
        <f>IF($A203&lt;&gt;"",INDEX('Size (Model)'!Q:Q,3*(ROW()-2)+3),"")</f>
        <v>1.6882971800433841E-2</v>
      </c>
      <c r="R203">
        <f>IF($A203&lt;&gt;"",INDEX('Size (Model)'!R:R,3*(ROW()-2)+3),"")</f>
        <v>2.2359715670024226E-2</v>
      </c>
      <c r="S203">
        <f>IF($A203&lt;&gt;"",INDEX('Size (Model)'!S:S,3*(ROW()-2)+3),"")</f>
        <v>0</v>
      </c>
      <c r="T203">
        <f>IF($A203&lt;&gt;"",INDEX('Size (Model)'!T:T,3*(ROW()-2)+3),"")</f>
        <v>-2.946723585912487E-2</v>
      </c>
      <c r="U203">
        <f>IF($A203&lt;&gt;"",INDEX('Size (Model)'!U:U,3*(ROW()-2)+3),"")</f>
        <v>-9.0979757085020239E-3</v>
      </c>
      <c r="V203">
        <f>IF($A203&lt;&gt;"",INDEX('Size (Model)'!V:V,3*(ROW()-2)+3),"")</f>
        <v>4.67547520661157E-2</v>
      </c>
      <c r="W203">
        <f>IF($A203&lt;&gt;"",INDEX('Size (Model)'!W:W,3*(ROW()-2)+3),"")</f>
        <v>0</v>
      </c>
      <c r="X203">
        <f>IF($A203&lt;&gt;"",INDEX('Size (Model)'!X:X,3*(ROW()-2)+3),"")</f>
        <v>0</v>
      </c>
      <c r="Y203">
        <f>IF($A203&lt;&gt;"",INDEX('Size (Model)'!Y:Y,3*(ROW()-2)+3),"")</f>
        <v>0</v>
      </c>
      <c r="Z203">
        <f>IF($A203&lt;&gt;"",INDEX('Size (Model)'!Z:Z,3*(ROW()-2)+3),"")</f>
        <v>0</v>
      </c>
    </row>
    <row r="204" spans="1:26" x14ac:dyDescent="0.2">
      <c r="A204" s="13">
        <f>IF(INDEX('Size (Model)'!A:A,3*(ROW()-2)+2)&lt;&gt;"",INDEX('Size (Model)'!A:A,3*(ROW()-2)+2),"")</f>
        <v>45538</v>
      </c>
      <c r="B204">
        <f>IF($A204&lt;&gt;"",INDEX('Size (Model)'!B:B,3*(ROW()-2)+3),"")</f>
        <v>0</v>
      </c>
      <c r="C204">
        <f>IF($A204&lt;&gt;"",INDEX('Size (Model)'!C:C,3*(ROW()-2)+3),"")</f>
        <v>1.4071624629080119E-2</v>
      </c>
      <c r="D204">
        <f>IF($A204&lt;&gt;"",INDEX('Size (Model)'!D:D,3*(ROW()-2)+3),"")</f>
        <v>0.05</v>
      </c>
      <c r="E204">
        <f>IF($A204&lt;&gt;"",INDEX('Size (Model)'!E:E,3*(ROW()-2)+3),"")</f>
        <v>0</v>
      </c>
      <c r="F204">
        <f>IF($A204&lt;&gt;"",INDEX('Size (Model)'!F:F,3*(ROW()-2)+3),"")</f>
        <v>0</v>
      </c>
      <c r="G204">
        <f>IF($A204&lt;&gt;"",INDEX('Size (Model)'!G:G,3*(ROW()-2)+3),"")</f>
        <v>1.0913049768518517E-2</v>
      </c>
      <c r="H204">
        <f>IF($A204&lt;&gt;"",INDEX('Size (Model)'!H:H,3*(ROW()-2)+3),"")</f>
        <v>0</v>
      </c>
      <c r="I204">
        <f>IF($A204&lt;&gt;"",INDEX('Size (Model)'!I:I,3*(ROW()-2)+3),"")</f>
        <v>-3.8348333333333325E-2</v>
      </c>
      <c r="J204">
        <f>IF($A204&lt;&gt;"",INDEX('Size (Model)'!J:J,3*(ROW()-2)+3),"")</f>
        <v>4.1838298662704313E-3</v>
      </c>
      <c r="K204">
        <f>IF($A204&lt;&gt;"",INDEX('Size (Model)'!K:K,3*(ROW()-2)+3),"")</f>
        <v>0</v>
      </c>
      <c r="L204">
        <f>IF($A204&lt;&gt;"",INDEX('Size (Model)'!L:L,3*(ROW()-2)+3),"")</f>
        <v>0</v>
      </c>
      <c r="M204">
        <f>IF($A204&lt;&gt;"",INDEX('Size (Model)'!M:M,3*(ROW()-2)+3),"")</f>
        <v>-7.3550346297282902E-3</v>
      </c>
      <c r="N204">
        <f>IF($A204&lt;&gt;"",INDEX('Size (Model)'!N:N,3*(ROW()-2)+3),"")</f>
        <v>-2.4782225010455877E-2</v>
      </c>
      <c r="O204">
        <f>IF($A204&lt;&gt;"",INDEX('Size (Model)'!O:O,3*(ROW()-2)+3),"")</f>
        <v>0</v>
      </c>
      <c r="P204">
        <f>IF($A204&lt;&gt;"",INDEX('Size (Model)'!P:P,3*(ROW()-2)+3),"")</f>
        <v>1.5500536303630364E-2</v>
      </c>
      <c r="Q204">
        <f>IF($A204&lt;&gt;"",INDEX('Size (Model)'!Q:Q,3*(ROW()-2)+3),"")</f>
        <v>1.6882971800433841E-2</v>
      </c>
      <c r="R204">
        <f>IF($A204&lt;&gt;"",INDEX('Size (Model)'!R:R,3*(ROW()-2)+3),"")</f>
        <v>2.2359715670024226E-2</v>
      </c>
      <c r="S204">
        <f>IF($A204&lt;&gt;"",INDEX('Size (Model)'!S:S,3*(ROW()-2)+3),"")</f>
        <v>0</v>
      </c>
      <c r="T204">
        <f>IF($A204&lt;&gt;"",INDEX('Size (Model)'!T:T,3*(ROW()-2)+3),"")</f>
        <v>-2.946723585912487E-2</v>
      </c>
      <c r="U204">
        <f>IF($A204&lt;&gt;"",INDEX('Size (Model)'!U:U,3*(ROW()-2)+3),"")</f>
        <v>0</v>
      </c>
      <c r="V204">
        <f>IF($A204&lt;&gt;"",INDEX('Size (Model)'!V:V,3*(ROW()-2)+3),"")</f>
        <v>4.67547520661157E-2</v>
      </c>
      <c r="W204">
        <f>IF($A204&lt;&gt;"",INDEX('Size (Model)'!W:W,3*(ROW()-2)+3),"")</f>
        <v>0</v>
      </c>
      <c r="X204">
        <f>IF($A204&lt;&gt;"",INDEX('Size (Model)'!X:X,3*(ROW()-2)+3),"")</f>
        <v>0</v>
      </c>
      <c r="Y204">
        <f>IF($A204&lt;&gt;"",INDEX('Size (Model)'!Y:Y,3*(ROW()-2)+3),"")</f>
        <v>0</v>
      </c>
      <c r="Z204">
        <f>IF($A204&lt;&gt;"",INDEX('Size (Model)'!Z:Z,3*(ROW()-2)+3),"")</f>
        <v>0</v>
      </c>
    </row>
    <row r="205" spans="1:26" x14ac:dyDescent="0.2">
      <c r="A205" s="13">
        <f>IF(INDEX('Size (Model)'!A:A,3*(ROW()-2)+2)&lt;&gt;"",INDEX('Size (Model)'!A:A,3*(ROW()-2)+2),"")</f>
        <v>45539</v>
      </c>
      <c r="B205">
        <f>IF($A205&lt;&gt;"",INDEX('Size (Model)'!B:B,3*(ROW()-2)+3),"")</f>
        <v>0</v>
      </c>
      <c r="C205">
        <f>IF($A205&lt;&gt;"",INDEX('Size (Model)'!C:C,3*(ROW()-2)+3),"")</f>
        <v>1.4071624629080119E-2</v>
      </c>
      <c r="D205">
        <f>IF($A205&lt;&gt;"",INDEX('Size (Model)'!D:D,3*(ROW()-2)+3),"")</f>
        <v>0.05</v>
      </c>
      <c r="E205">
        <f>IF($A205&lt;&gt;"",INDEX('Size (Model)'!E:E,3*(ROW()-2)+3),"")</f>
        <v>0</v>
      </c>
      <c r="F205">
        <f>IF($A205&lt;&gt;"",INDEX('Size (Model)'!F:F,3*(ROW()-2)+3),"")</f>
        <v>0</v>
      </c>
      <c r="G205">
        <f>IF($A205&lt;&gt;"",INDEX('Size (Model)'!G:G,3*(ROW()-2)+3),"")</f>
        <v>-7.2475368502715283E-3</v>
      </c>
      <c r="H205">
        <f>IF($A205&lt;&gt;"",INDEX('Size (Model)'!H:H,3*(ROW()-2)+3),"")</f>
        <v>1.7141422018348625E-2</v>
      </c>
      <c r="I205">
        <f>IF($A205&lt;&gt;"",INDEX('Size (Model)'!I:I,3*(ROW()-2)+3),"")</f>
        <v>-2.0206362653208364E-2</v>
      </c>
      <c r="J205">
        <f>IF($A205&lt;&gt;"",INDEX('Size (Model)'!J:J,3*(ROW()-2)+3),"")</f>
        <v>0</v>
      </c>
      <c r="K205">
        <f>IF($A205&lt;&gt;"",INDEX('Size (Model)'!K:K,3*(ROW()-2)+3),"")</f>
        <v>2.945994218640505E-2</v>
      </c>
      <c r="L205">
        <f>IF($A205&lt;&gt;"",INDEX('Size (Model)'!L:L,3*(ROW()-2)+3),"")</f>
        <v>0</v>
      </c>
      <c r="M205">
        <f>IF($A205&lt;&gt;"",INDEX('Size (Model)'!M:M,3*(ROW()-2)+3),"")</f>
        <v>-7.3550346297282902E-3</v>
      </c>
      <c r="N205">
        <f>IF($A205&lt;&gt;"",INDEX('Size (Model)'!N:N,3*(ROW()-2)+3),"")</f>
        <v>-2.4782225010455877E-2</v>
      </c>
      <c r="O205">
        <f>IF($A205&lt;&gt;"",INDEX('Size (Model)'!O:O,3*(ROW()-2)+3),"")</f>
        <v>0</v>
      </c>
      <c r="P205">
        <f>IF($A205&lt;&gt;"",INDEX('Size (Model)'!P:P,3*(ROW()-2)+3),"")</f>
        <v>1.5500536303630364E-2</v>
      </c>
      <c r="Q205">
        <f>IF($A205&lt;&gt;"",INDEX('Size (Model)'!Q:Q,3*(ROW()-2)+3),"")</f>
        <v>2.4363568530860625E-2</v>
      </c>
      <c r="R205">
        <f>IF($A205&lt;&gt;"",INDEX('Size (Model)'!R:R,3*(ROW()-2)+3),"")</f>
        <v>2.2359715670024226E-2</v>
      </c>
      <c r="S205">
        <f>IF($A205&lt;&gt;"",INDEX('Size (Model)'!S:S,3*(ROW()-2)+3),"")</f>
        <v>0</v>
      </c>
      <c r="T205">
        <f>IF($A205&lt;&gt;"",INDEX('Size (Model)'!T:T,3*(ROW()-2)+3),"")</f>
        <v>-1.3745083374203042E-2</v>
      </c>
      <c r="U205">
        <f>IF($A205&lt;&gt;"",INDEX('Size (Model)'!U:U,3*(ROW()-2)+3),"")</f>
        <v>0</v>
      </c>
      <c r="V205">
        <f>IF($A205&lt;&gt;"",INDEX('Size (Model)'!V:V,3*(ROW()-2)+3),"")</f>
        <v>4.67547520661157E-2</v>
      </c>
      <c r="W205">
        <f>IF($A205&lt;&gt;"",INDEX('Size (Model)'!W:W,3*(ROW()-2)+3),"")</f>
        <v>0</v>
      </c>
      <c r="X205">
        <f>IF($A205&lt;&gt;"",INDEX('Size (Model)'!X:X,3*(ROW()-2)+3),"")</f>
        <v>0</v>
      </c>
      <c r="Y205">
        <f>IF($A205&lt;&gt;"",INDEX('Size (Model)'!Y:Y,3*(ROW()-2)+3),"")</f>
        <v>0</v>
      </c>
      <c r="Z205">
        <f>IF($A205&lt;&gt;"",INDEX('Size (Model)'!Z:Z,3*(ROW()-2)+3),"")</f>
        <v>0</v>
      </c>
    </row>
    <row r="206" spans="1:26" x14ac:dyDescent="0.2">
      <c r="A206" s="13">
        <f>IF(INDEX('Size (Model)'!A:A,3*(ROW()-2)+2)&lt;&gt;"",INDEX('Size (Model)'!A:A,3*(ROW()-2)+2),"")</f>
        <v>45540</v>
      </c>
      <c r="B206">
        <f>IF($A206&lt;&gt;"",INDEX('Size (Model)'!B:B,3*(ROW()-2)+3),"")</f>
        <v>0</v>
      </c>
      <c r="C206">
        <f>IF($A206&lt;&gt;"",INDEX('Size (Model)'!C:C,3*(ROW()-2)+3),"")</f>
        <v>1.4071624629080119E-2</v>
      </c>
      <c r="D206">
        <f>IF($A206&lt;&gt;"",INDEX('Size (Model)'!D:D,3*(ROW()-2)+3),"")</f>
        <v>0.05</v>
      </c>
      <c r="E206">
        <f>IF($A206&lt;&gt;"",INDEX('Size (Model)'!E:E,3*(ROW()-2)+3),"")</f>
        <v>0</v>
      </c>
      <c r="F206">
        <f>IF($A206&lt;&gt;"",INDEX('Size (Model)'!F:F,3*(ROW()-2)+3),"")</f>
        <v>1.5081851971557859E-2</v>
      </c>
      <c r="G206">
        <f>IF($A206&lt;&gt;"",INDEX('Size (Model)'!G:G,3*(ROW()-2)+3),"")</f>
        <v>-7.2475368502715283E-3</v>
      </c>
      <c r="H206">
        <f>IF($A206&lt;&gt;"",INDEX('Size (Model)'!H:H,3*(ROW()-2)+3),"")</f>
        <v>0</v>
      </c>
      <c r="I206">
        <f>IF($A206&lt;&gt;"",INDEX('Size (Model)'!I:I,3*(ROW()-2)+3),"")</f>
        <v>-0.05</v>
      </c>
      <c r="J206">
        <f>IF($A206&lt;&gt;"",INDEX('Size (Model)'!J:J,3*(ROW()-2)+3),"")</f>
        <v>6.8622426470588242E-3</v>
      </c>
      <c r="K206">
        <f>IF($A206&lt;&gt;"",INDEX('Size (Model)'!K:K,3*(ROW()-2)+3),"")</f>
        <v>0</v>
      </c>
      <c r="L206">
        <f>IF($A206&lt;&gt;"",INDEX('Size (Model)'!L:L,3*(ROW()-2)+3),"")</f>
        <v>0</v>
      </c>
      <c r="M206">
        <f>IF($A206&lt;&gt;"",INDEX('Size (Model)'!M:M,3*(ROW()-2)+3),"")</f>
        <v>-7.3550346297282902E-3</v>
      </c>
      <c r="N206">
        <f>IF($A206&lt;&gt;"",INDEX('Size (Model)'!N:N,3*(ROW()-2)+3),"")</f>
        <v>-2.4782225010455877E-2</v>
      </c>
      <c r="O206">
        <f>IF($A206&lt;&gt;"",INDEX('Size (Model)'!O:O,3*(ROW()-2)+3),"")</f>
        <v>0</v>
      </c>
      <c r="P206">
        <f>IF($A206&lt;&gt;"",INDEX('Size (Model)'!P:P,3*(ROW()-2)+3),"")</f>
        <v>1.5500536303630364E-2</v>
      </c>
      <c r="Q206">
        <f>IF($A206&lt;&gt;"",INDEX('Size (Model)'!Q:Q,3*(ROW()-2)+3),"")</f>
        <v>1.3211565685164217E-2</v>
      </c>
      <c r="R206">
        <f>IF($A206&lt;&gt;"",INDEX('Size (Model)'!R:R,3*(ROW()-2)+3),"")</f>
        <v>2.2359715670024226E-2</v>
      </c>
      <c r="S206">
        <f>IF($A206&lt;&gt;"",INDEX('Size (Model)'!S:S,3*(ROW()-2)+3),"")</f>
        <v>0</v>
      </c>
      <c r="T206">
        <f>IF($A206&lt;&gt;"",INDEX('Size (Model)'!T:T,3*(ROW()-2)+3),"")</f>
        <v>-4.3939030131826755E-2</v>
      </c>
      <c r="U206">
        <f>IF($A206&lt;&gt;"",INDEX('Size (Model)'!U:U,3*(ROW()-2)+3),"")</f>
        <v>0</v>
      </c>
      <c r="V206">
        <f>IF($A206&lt;&gt;"",INDEX('Size (Model)'!V:V,3*(ROW()-2)+3),"")</f>
        <v>4.67547520661157E-2</v>
      </c>
      <c r="W206">
        <f>IF($A206&lt;&gt;"",INDEX('Size (Model)'!W:W,3*(ROW()-2)+3),"")</f>
        <v>0</v>
      </c>
      <c r="X206">
        <f>IF($A206&lt;&gt;"",INDEX('Size (Model)'!X:X,3*(ROW()-2)+3),"")</f>
        <v>0</v>
      </c>
      <c r="Y206">
        <f>IF($A206&lt;&gt;"",INDEX('Size (Model)'!Y:Y,3*(ROW()-2)+3),"")</f>
        <v>0</v>
      </c>
      <c r="Z206">
        <f>IF($A206&lt;&gt;"",INDEX('Size (Model)'!Z:Z,3*(ROW()-2)+3),"")</f>
        <v>0</v>
      </c>
    </row>
    <row r="207" spans="1:26" x14ac:dyDescent="0.2">
      <c r="A207" s="13">
        <f>IF(INDEX('Size (Model)'!A:A,3*(ROW()-2)+2)&lt;&gt;"",INDEX('Size (Model)'!A:A,3*(ROW()-2)+2),"")</f>
        <v>45541</v>
      </c>
      <c r="B207">
        <f>IF($A207&lt;&gt;"",INDEX('Size (Model)'!B:B,3*(ROW()-2)+3),"")</f>
        <v>0</v>
      </c>
      <c r="C207">
        <f>IF($A207&lt;&gt;"",INDEX('Size (Model)'!C:C,3*(ROW()-2)+3),"")</f>
        <v>1.4071624629080119E-2</v>
      </c>
      <c r="D207">
        <f>IF($A207&lt;&gt;"",INDEX('Size (Model)'!D:D,3*(ROW()-2)+3),"")</f>
        <v>0.05</v>
      </c>
      <c r="E207">
        <f>IF($A207&lt;&gt;"",INDEX('Size (Model)'!E:E,3*(ROW()-2)+3),"")</f>
        <v>0</v>
      </c>
      <c r="F207">
        <f>IF($A207&lt;&gt;"",INDEX('Size (Model)'!F:F,3*(ROW()-2)+3),"")</f>
        <v>0</v>
      </c>
      <c r="G207">
        <f>IF($A207&lt;&gt;"",INDEX('Size (Model)'!G:G,3*(ROW()-2)+3),"")</f>
        <v>-7.2475368502715283E-3</v>
      </c>
      <c r="H207">
        <f>IF($A207&lt;&gt;"",INDEX('Size (Model)'!H:H,3*(ROW()-2)+3),"")</f>
        <v>0</v>
      </c>
      <c r="I207">
        <f>IF($A207&lt;&gt;"",INDEX('Size (Model)'!I:I,3*(ROW()-2)+3),"")</f>
        <v>-0.05</v>
      </c>
      <c r="J207">
        <f>IF($A207&lt;&gt;"",INDEX('Size (Model)'!J:J,3*(ROW()-2)+3),"")</f>
        <v>6.8622426470588242E-3</v>
      </c>
      <c r="K207">
        <f>IF($A207&lt;&gt;"",INDEX('Size (Model)'!K:K,3*(ROW()-2)+3),"")</f>
        <v>1.5918370824812546E-2</v>
      </c>
      <c r="L207">
        <f>IF($A207&lt;&gt;"",INDEX('Size (Model)'!L:L,3*(ROW()-2)+3),"")</f>
        <v>0</v>
      </c>
      <c r="M207">
        <f>IF($A207&lt;&gt;"",INDEX('Size (Model)'!M:M,3*(ROW()-2)+3),"")</f>
        <v>-7.3550346297282902E-3</v>
      </c>
      <c r="N207">
        <f>IF($A207&lt;&gt;"",INDEX('Size (Model)'!N:N,3*(ROW()-2)+3),"")</f>
        <v>-2.4782225010455877E-2</v>
      </c>
      <c r="O207">
        <f>IF($A207&lt;&gt;"",INDEX('Size (Model)'!O:O,3*(ROW()-2)+3),"")</f>
        <v>0</v>
      </c>
      <c r="P207">
        <f>IF($A207&lt;&gt;"",INDEX('Size (Model)'!P:P,3*(ROW()-2)+3),"")</f>
        <v>1.5500536303630364E-2</v>
      </c>
      <c r="Q207">
        <f>IF($A207&lt;&gt;"",INDEX('Size (Model)'!Q:Q,3*(ROW()-2)+3),"")</f>
        <v>1.3211565685164217E-2</v>
      </c>
      <c r="R207">
        <f>IF($A207&lt;&gt;"",INDEX('Size (Model)'!R:R,3*(ROW()-2)+3),"")</f>
        <v>2.2359715670024226E-2</v>
      </c>
      <c r="S207">
        <f>IF($A207&lt;&gt;"",INDEX('Size (Model)'!S:S,3*(ROW()-2)+3),"")</f>
        <v>0</v>
      </c>
      <c r="T207">
        <f>IF($A207&lt;&gt;"",INDEX('Size (Model)'!T:T,3*(ROW()-2)+3),"")</f>
        <v>-4.3939030131826755E-2</v>
      </c>
      <c r="U207">
        <f>IF($A207&lt;&gt;"",INDEX('Size (Model)'!U:U,3*(ROW()-2)+3),"")</f>
        <v>0</v>
      </c>
      <c r="V207">
        <f>IF($A207&lt;&gt;"",INDEX('Size (Model)'!V:V,3*(ROW()-2)+3),"")</f>
        <v>4.67547520661157E-2</v>
      </c>
      <c r="W207">
        <f>IF($A207&lt;&gt;"",INDEX('Size (Model)'!W:W,3*(ROW()-2)+3),"")</f>
        <v>0</v>
      </c>
      <c r="X207">
        <f>IF($A207&lt;&gt;"",INDEX('Size (Model)'!X:X,3*(ROW()-2)+3),"")</f>
        <v>0</v>
      </c>
      <c r="Y207">
        <f>IF($A207&lt;&gt;"",INDEX('Size (Model)'!Y:Y,3*(ROW()-2)+3),"")</f>
        <v>0</v>
      </c>
      <c r="Z207">
        <f>IF($A207&lt;&gt;"",INDEX('Size (Model)'!Z:Z,3*(ROW()-2)+3),"")</f>
        <v>0</v>
      </c>
    </row>
    <row r="208" spans="1:26" x14ac:dyDescent="0.2">
      <c r="A208" s="13">
        <f>IF(INDEX('Size (Model)'!A:A,3*(ROW()-2)+2)&lt;&gt;"",INDEX('Size (Model)'!A:A,3*(ROW()-2)+2),"")</f>
        <v>45544</v>
      </c>
      <c r="B208">
        <f>IF($A208&lt;&gt;"",INDEX('Size (Model)'!B:B,3*(ROW()-2)+3),"")</f>
        <v>0</v>
      </c>
      <c r="C208">
        <f>IF($A208&lt;&gt;"",INDEX('Size (Model)'!C:C,3*(ROW()-2)+3),"")</f>
        <v>1.4071624629080119E-2</v>
      </c>
      <c r="D208">
        <f>IF($A208&lt;&gt;"",INDEX('Size (Model)'!D:D,3*(ROW()-2)+3),"")</f>
        <v>0.05</v>
      </c>
      <c r="E208">
        <f>IF($A208&lt;&gt;"",INDEX('Size (Model)'!E:E,3*(ROW()-2)+3),"")</f>
        <v>0</v>
      </c>
      <c r="F208">
        <f>IF($A208&lt;&gt;"",INDEX('Size (Model)'!F:F,3*(ROW()-2)+3),"")</f>
        <v>0</v>
      </c>
      <c r="G208">
        <f>IF($A208&lt;&gt;"",INDEX('Size (Model)'!G:G,3*(ROW()-2)+3),"")</f>
        <v>-7.2475368502715283E-3</v>
      </c>
      <c r="H208">
        <f>IF($A208&lt;&gt;"",INDEX('Size (Model)'!H:H,3*(ROW()-2)+3),"")</f>
        <v>0</v>
      </c>
      <c r="I208">
        <f>IF($A208&lt;&gt;"",INDEX('Size (Model)'!I:I,3*(ROW()-2)+3),"")</f>
        <v>-0.05</v>
      </c>
      <c r="J208">
        <f>IF($A208&lt;&gt;"",INDEX('Size (Model)'!J:J,3*(ROW()-2)+3),"")</f>
        <v>6.8622426470588242E-3</v>
      </c>
      <c r="K208">
        <f>IF($A208&lt;&gt;"",INDEX('Size (Model)'!K:K,3*(ROW()-2)+3),"")</f>
        <v>1.5918370824812546E-2</v>
      </c>
      <c r="L208">
        <f>IF($A208&lt;&gt;"",INDEX('Size (Model)'!L:L,3*(ROW()-2)+3),"")</f>
        <v>0</v>
      </c>
      <c r="M208">
        <f>IF($A208&lt;&gt;"",INDEX('Size (Model)'!M:M,3*(ROW()-2)+3),"")</f>
        <v>-7.3550346297282902E-3</v>
      </c>
      <c r="N208">
        <f>IF($A208&lt;&gt;"",INDEX('Size (Model)'!N:N,3*(ROW()-2)+3),"")</f>
        <v>-2.4782225010455877E-2</v>
      </c>
      <c r="O208">
        <f>IF($A208&lt;&gt;"",INDEX('Size (Model)'!O:O,3*(ROW()-2)+3),"")</f>
        <v>0</v>
      </c>
      <c r="P208">
        <f>IF($A208&lt;&gt;"",INDEX('Size (Model)'!P:P,3*(ROW()-2)+3),"")</f>
        <v>1.5500536303630364E-2</v>
      </c>
      <c r="Q208">
        <f>IF($A208&lt;&gt;"",INDEX('Size (Model)'!Q:Q,3*(ROW()-2)+3),"")</f>
        <v>2.5856248260506535E-2</v>
      </c>
      <c r="R208">
        <f>IF($A208&lt;&gt;"",INDEX('Size (Model)'!R:R,3*(ROW()-2)+3),"")</f>
        <v>2.2359715670024226E-2</v>
      </c>
      <c r="S208">
        <f>IF($A208&lt;&gt;"",INDEX('Size (Model)'!S:S,3*(ROW()-2)+3),"")</f>
        <v>0</v>
      </c>
      <c r="T208">
        <f>IF($A208&lt;&gt;"",INDEX('Size (Model)'!T:T,3*(ROW()-2)+3),"")</f>
        <v>-4.3939030131826755E-2</v>
      </c>
      <c r="U208">
        <f>IF($A208&lt;&gt;"",INDEX('Size (Model)'!U:U,3*(ROW()-2)+3),"")</f>
        <v>-2.9948903932946483E-2</v>
      </c>
      <c r="V208">
        <f>IF($A208&lt;&gt;"",INDEX('Size (Model)'!V:V,3*(ROW()-2)+3),"")</f>
        <v>4.67547520661157E-2</v>
      </c>
      <c r="W208">
        <f>IF($A208&lt;&gt;"",INDEX('Size (Model)'!W:W,3*(ROW()-2)+3),"")</f>
        <v>0</v>
      </c>
      <c r="X208">
        <f>IF($A208&lt;&gt;"",INDEX('Size (Model)'!X:X,3*(ROW()-2)+3),"")</f>
        <v>0</v>
      </c>
      <c r="Y208">
        <f>IF($A208&lt;&gt;"",INDEX('Size (Model)'!Y:Y,3*(ROW()-2)+3),"")</f>
        <v>0</v>
      </c>
      <c r="Z208">
        <f>IF($A208&lt;&gt;"",INDEX('Size (Model)'!Z:Z,3*(ROW()-2)+3),"")</f>
        <v>0</v>
      </c>
    </row>
    <row r="209" spans="1:26" x14ac:dyDescent="0.2">
      <c r="A209" s="13">
        <f>IF(INDEX('Size (Model)'!A:A,3*(ROW()-2)+2)&lt;&gt;"",INDEX('Size (Model)'!A:A,3*(ROW()-2)+2),"")</f>
        <v>45545</v>
      </c>
      <c r="B209">
        <f>IF($A209&lt;&gt;"",INDEX('Size (Model)'!B:B,3*(ROW()-2)+3),"")</f>
        <v>0</v>
      </c>
      <c r="C209">
        <f>IF($A209&lt;&gt;"",INDEX('Size (Model)'!C:C,3*(ROW()-2)+3),"")</f>
        <v>1.2420011556240373E-2</v>
      </c>
      <c r="D209">
        <f>IF($A209&lt;&gt;"",INDEX('Size (Model)'!D:D,3*(ROW()-2)+3),"")</f>
        <v>0.05</v>
      </c>
      <c r="E209">
        <f>IF($A209&lt;&gt;"",INDEX('Size (Model)'!E:E,3*(ROW()-2)+3),"")</f>
        <v>0</v>
      </c>
      <c r="F209">
        <f>IF($A209&lt;&gt;"",INDEX('Size (Model)'!F:F,3*(ROW()-2)+3),"")</f>
        <v>0</v>
      </c>
      <c r="G209">
        <f>IF($A209&lt;&gt;"",INDEX('Size (Model)'!G:G,3*(ROW()-2)+3),"")</f>
        <v>-7.2475368502715283E-3</v>
      </c>
      <c r="H209">
        <f>IF($A209&lt;&gt;"",INDEX('Size (Model)'!H:H,3*(ROW()-2)+3),"")</f>
        <v>0</v>
      </c>
      <c r="I209">
        <f>IF($A209&lt;&gt;"",INDEX('Size (Model)'!I:I,3*(ROW()-2)+3),"")</f>
        <v>-0.05</v>
      </c>
      <c r="J209">
        <f>IF($A209&lt;&gt;"",INDEX('Size (Model)'!J:J,3*(ROW()-2)+3),"")</f>
        <v>6.8622426470588242E-3</v>
      </c>
      <c r="K209">
        <f>IF($A209&lt;&gt;"",INDEX('Size (Model)'!K:K,3*(ROW()-2)+3),"")</f>
        <v>1.5918370824812546E-2</v>
      </c>
      <c r="L209">
        <f>IF($A209&lt;&gt;"",INDEX('Size (Model)'!L:L,3*(ROW()-2)+3),"")</f>
        <v>-2.6107165991902846E-2</v>
      </c>
      <c r="M209">
        <f>IF($A209&lt;&gt;"",INDEX('Size (Model)'!M:M,3*(ROW()-2)+3),"")</f>
        <v>-7.3550346297282902E-3</v>
      </c>
      <c r="N209">
        <f>IF($A209&lt;&gt;"",INDEX('Size (Model)'!N:N,3*(ROW()-2)+3),"")</f>
        <v>-2.4782225010455877E-2</v>
      </c>
      <c r="O209">
        <f>IF($A209&lt;&gt;"",INDEX('Size (Model)'!O:O,3*(ROW()-2)+3),"")</f>
        <v>0</v>
      </c>
      <c r="P209">
        <f>IF($A209&lt;&gt;"",INDEX('Size (Model)'!P:P,3*(ROW()-2)+3),"")</f>
        <v>1.5500536303630364E-2</v>
      </c>
      <c r="Q209">
        <f>IF($A209&lt;&gt;"",INDEX('Size (Model)'!Q:Q,3*(ROW()-2)+3),"")</f>
        <v>1.7992382812500006E-2</v>
      </c>
      <c r="R209">
        <f>IF($A209&lt;&gt;"",INDEX('Size (Model)'!R:R,3*(ROW()-2)+3),"")</f>
        <v>2.2359715670024226E-2</v>
      </c>
      <c r="S209">
        <f>IF($A209&lt;&gt;"",INDEX('Size (Model)'!S:S,3*(ROW()-2)+3),"")</f>
        <v>0</v>
      </c>
      <c r="T209">
        <f>IF($A209&lt;&gt;"",INDEX('Size (Model)'!T:T,3*(ROW()-2)+3),"")</f>
        <v>-4.3939030131826755E-2</v>
      </c>
      <c r="U209">
        <f>IF($A209&lt;&gt;"",INDEX('Size (Model)'!U:U,3*(ROW()-2)+3),"")</f>
        <v>-2.0909435797665379E-2</v>
      </c>
      <c r="V209">
        <f>IF($A209&lt;&gt;"",INDEX('Size (Model)'!V:V,3*(ROW()-2)+3),"")</f>
        <v>4.67547520661157E-2</v>
      </c>
      <c r="W209">
        <f>IF($A209&lt;&gt;"",INDEX('Size (Model)'!W:W,3*(ROW()-2)+3),"")</f>
        <v>0</v>
      </c>
      <c r="X209">
        <f>IF($A209&lt;&gt;"",INDEX('Size (Model)'!X:X,3*(ROW()-2)+3),"")</f>
        <v>0</v>
      </c>
      <c r="Y209">
        <f>IF($A209&lt;&gt;"",INDEX('Size (Model)'!Y:Y,3*(ROW()-2)+3),"")</f>
        <v>0</v>
      </c>
      <c r="Z209">
        <f>IF($A209&lt;&gt;"",INDEX('Size (Model)'!Z:Z,3*(ROW()-2)+3),"")</f>
        <v>0</v>
      </c>
    </row>
    <row r="210" spans="1:26" x14ac:dyDescent="0.2">
      <c r="A210" s="13">
        <f>IF(INDEX('Size (Model)'!A:A,3*(ROW()-2)+2)&lt;&gt;"",INDEX('Size (Model)'!A:A,3*(ROW()-2)+2),"")</f>
        <v>45546</v>
      </c>
      <c r="B210">
        <f>IF($A210&lt;&gt;"",INDEX('Size (Model)'!B:B,3*(ROW()-2)+3),"")</f>
        <v>0</v>
      </c>
      <c r="C210">
        <f>IF($A210&lt;&gt;"",INDEX('Size (Model)'!C:C,3*(ROW()-2)+3),"")</f>
        <v>1.2420011556240373E-2</v>
      </c>
      <c r="D210">
        <f>IF($A210&lt;&gt;"",INDEX('Size (Model)'!D:D,3*(ROW()-2)+3),"")</f>
        <v>0.05</v>
      </c>
      <c r="E210">
        <f>IF($A210&lt;&gt;"",INDEX('Size (Model)'!E:E,3*(ROW()-2)+3),"")</f>
        <v>0</v>
      </c>
      <c r="F210">
        <f>IF($A210&lt;&gt;"",INDEX('Size (Model)'!F:F,3*(ROW()-2)+3),"")</f>
        <v>0</v>
      </c>
      <c r="G210">
        <f>IF($A210&lt;&gt;"",INDEX('Size (Model)'!G:G,3*(ROW()-2)+3),"")</f>
        <v>-7.2475368502715283E-3</v>
      </c>
      <c r="H210">
        <f>IF($A210&lt;&gt;"",INDEX('Size (Model)'!H:H,3*(ROW()-2)+3),"")</f>
        <v>0</v>
      </c>
      <c r="I210">
        <f>IF($A210&lt;&gt;"",INDEX('Size (Model)'!I:I,3*(ROW()-2)+3),"")</f>
        <v>-0.05</v>
      </c>
      <c r="J210">
        <f>IF($A210&lt;&gt;"",INDEX('Size (Model)'!J:J,3*(ROW()-2)+3),"")</f>
        <v>6.8622426470588242E-3</v>
      </c>
      <c r="K210">
        <f>IF($A210&lt;&gt;"",INDEX('Size (Model)'!K:K,3*(ROW()-2)+3),"")</f>
        <v>1.5918370824812546E-2</v>
      </c>
      <c r="L210">
        <f>IF($A210&lt;&gt;"",INDEX('Size (Model)'!L:L,3*(ROW()-2)+3),"")</f>
        <v>-2.6107165991902846E-2</v>
      </c>
      <c r="M210">
        <f>IF($A210&lt;&gt;"",INDEX('Size (Model)'!M:M,3*(ROW()-2)+3),"")</f>
        <v>-7.3550346297282902E-3</v>
      </c>
      <c r="N210">
        <f>IF($A210&lt;&gt;"",INDEX('Size (Model)'!N:N,3*(ROW()-2)+3),"")</f>
        <v>-2.4782225010455877E-2</v>
      </c>
      <c r="O210">
        <f>IF($A210&lt;&gt;"",INDEX('Size (Model)'!O:O,3*(ROW()-2)+3),"")</f>
        <v>0</v>
      </c>
      <c r="P210">
        <f>IF($A210&lt;&gt;"",INDEX('Size (Model)'!P:P,3*(ROW()-2)+3),"")</f>
        <v>1.5500536303630364E-2</v>
      </c>
      <c r="Q210">
        <f>IF($A210&lt;&gt;"",INDEX('Size (Model)'!Q:Q,3*(ROW()-2)+3),"")</f>
        <v>1.7992382812500006E-2</v>
      </c>
      <c r="R210">
        <f>IF($A210&lt;&gt;"",INDEX('Size (Model)'!R:R,3*(ROW()-2)+3),"")</f>
        <v>2.2359715670024226E-2</v>
      </c>
      <c r="S210">
        <f>IF($A210&lt;&gt;"",INDEX('Size (Model)'!S:S,3*(ROW()-2)+3),"")</f>
        <v>0</v>
      </c>
      <c r="T210">
        <f>IF($A210&lt;&gt;"",INDEX('Size (Model)'!T:T,3*(ROW()-2)+3),"")</f>
        <v>-4.3939030131826755E-2</v>
      </c>
      <c r="U210">
        <f>IF($A210&lt;&gt;"",INDEX('Size (Model)'!U:U,3*(ROW()-2)+3),"")</f>
        <v>-2.0909435797665379E-2</v>
      </c>
      <c r="V210">
        <f>IF($A210&lt;&gt;"",INDEX('Size (Model)'!V:V,3*(ROW()-2)+3),"")</f>
        <v>2.5758053221288518E-2</v>
      </c>
      <c r="W210">
        <f>IF($A210&lt;&gt;"",INDEX('Size (Model)'!W:W,3*(ROW()-2)+3),"")</f>
        <v>0</v>
      </c>
      <c r="X210">
        <f>IF($A210&lt;&gt;"",INDEX('Size (Model)'!X:X,3*(ROW()-2)+3),"")</f>
        <v>0</v>
      </c>
      <c r="Y210">
        <f>IF($A210&lt;&gt;"",INDEX('Size (Model)'!Y:Y,3*(ROW()-2)+3),"")</f>
        <v>0</v>
      </c>
      <c r="Z210">
        <f>IF($A210&lt;&gt;"",INDEX('Size (Model)'!Z:Z,3*(ROW()-2)+3),"")</f>
        <v>0</v>
      </c>
    </row>
    <row r="211" spans="1:26" x14ac:dyDescent="0.2">
      <c r="A211" s="13">
        <f>IF(INDEX('Size (Model)'!A:A,3*(ROW()-2)+2)&lt;&gt;"",INDEX('Size (Model)'!A:A,3*(ROW()-2)+2),"")</f>
        <v>45547</v>
      </c>
      <c r="B211">
        <f>IF($A211&lt;&gt;"",INDEX('Size (Model)'!B:B,3*(ROW()-2)+3),"")</f>
        <v>0</v>
      </c>
      <c r="C211">
        <f>IF($A211&lt;&gt;"",INDEX('Size (Model)'!C:C,3*(ROW()-2)+3),"")</f>
        <v>1.2420011556240373E-2</v>
      </c>
      <c r="D211">
        <f>IF($A211&lt;&gt;"",INDEX('Size (Model)'!D:D,3*(ROW()-2)+3),"")</f>
        <v>0.05</v>
      </c>
      <c r="E211">
        <f>IF($A211&lt;&gt;"",INDEX('Size (Model)'!E:E,3*(ROW()-2)+3),"")</f>
        <v>0</v>
      </c>
      <c r="F211">
        <f>IF($A211&lt;&gt;"",INDEX('Size (Model)'!F:F,3*(ROW()-2)+3),"")</f>
        <v>0</v>
      </c>
      <c r="G211">
        <f>IF($A211&lt;&gt;"",INDEX('Size (Model)'!G:G,3*(ROW()-2)+3),"")</f>
        <v>-7.2475368502715283E-3</v>
      </c>
      <c r="H211">
        <f>IF($A211&lt;&gt;"",INDEX('Size (Model)'!H:H,3*(ROW()-2)+3),"")</f>
        <v>0</v>
      </c>
      <c r="I211">
        <f>IF($A211&lt;&gt;"",INDEX('Size (Model)'!I:I,3*(ROW()-2)+3),"")</f>
        <v>-0.05</v>
      </c>
      <c r="J211">
        <f>IF($A211&lt;&gt;"",INDEX('Size (Model)'!J:J,3*(ROW()-2)+3),"")</f>
        <v>6.8622426470588242E-3</v>
      </c>
      <c r="K211">
        <f>IF($A211&lt;&gt;"",INDEX('Size (Model)'!K:K,3*(ROW()-2)+3),"")</f>
        <v>1.5918370824812546E-2</v>
      </c>
      <c r="L211">
        <f>IF($A211&lt;&gt;"",INDEX('Size (Model)'!L:L,3*(ROW()-2)+3),"")</f>
        <v>-2.6107165991902846E-2</v>
      </c>
      <c r="M211">
        <f>IF($A211&lt;&gt;"",INDEX('Size (Model)'!M:M,3*(ROW()-2)+3),"")</f>
        <v>-7.3550346297282902E-3</v>
      </c>
      <c r="N211">
        <f>IF($A211&lt;&gt;"",INDEX('Size (Model)'!N:N,3*(ROW()-2)+3),"")</f>
        <v>-2.4782225010455877E-2</v>
      </c>
      <c r="O211">
        <f>IF($A211&lt;&gt;"",INDEX('Size (Model)'!O:O,3*(ROW()-2)+3),"")</f>
        <v>0</v>
      </c>
      <c r="P211">
        <f>IF($A211&lt;&gt;"",INDEX('Size (Model)'!P:P,3*(ROW()-2)+3),"")</f>
        <v>1.5500536303630364E-2</v>
      </c>
      <c r="Q211">
        <f>IF($A211&lt;&gt;"",INDEX('Size (Model)'!Q:Q,3*(ROW()-2)+3),"")</f>
        <v>1.7992382812500006E-2</v>
      </c>
      <c r="R211">
        <f>IF($A211&lt;&gt;"",INDEX('Size (Model)'!R:R,3*(ROW()-2)+3),"")</f>
        <v>2.2359715670024226E-2</v>
      </c>
      <c r="S211">
        <f>IF($A211&lt;&gt;"",INDEX('Size (Model)'!S:S,3*(ROW()-2)+3),"")</f>
        <v>0</v>
      </c>
      <c r="T211">
        <f>IF($A211&lt;&gt;"",INDEX('Size (Model)'!T:T,3*(ROW()-2)+3),"")</f>
        <v>-4.3939030131826755E-2</v>
      </c>
      <c r="U211">
        <f>IF($A211&lt;&gt;"",INDEX('Size (Model)'!U:U,3*(ROW()-2)+3),"")</f>
        <v>-2.0909435797665379E-2</v>
      </c>
      <c r="V211">
        <f>IF($A211&lt;&gt;"",INDEX('Size (Model)'!V:V,3*(ROW()-2)+3),"")</f>
        <v>2.5758053221288518E-2</v>
      </c>
      <c r="W211">
        <f>IF($A211&lt;&gt;"",INDEX('Size (Model)'!W:W,3*(ROW()-2)+3),"")</f>
        <v>0</v>
      </c>
      <c r="X211">
        <f>IF($A211&lt;&gt;"",INDEX('Size (Model)'!X:X,3*(ROW()-2)+3),"")</f>
        <v>0</v>
      </c>
      <c r="Y211">
        <f>IF($A211&lt;&gt;"",INDEX('Size (Model)'!Y:Y,3*(ROW()-2)+3),"")</f>
        <v>0</v>
      </c>
      <c r="Z211">
        <f>IF($A211&lt;&gt;"",INDEX('Size (Model)'!Z:Z,3*(ROW()-2)+3),"")</f>
        <v>0</v>
      </c>
    </row>
    <row r="212" spans="1:26" x14ac:dyDescent="0.2">
      <c r="A212" s="13">
        <f>IF(INDEX('Size (Model)'!A:A,3*(ROW()-2)+2)&lt;&gt;"",INDEX('Size (Model)'!A:A,3*(ROW()-2)+2),"")</f>
        <v>45548</v>
      </c>
      <c r="B212">
        <f>IF($A212&lt;&gt;"",INDEX('Size (Model)'!B:B,3*(ROW()-2)+3),"")</f>
        <v>0</v>
      </c>
      <c r="C212">
        <f>IF($A212&lt;&gt;"",INDEX('Size (Model)'!C:C,3*(ROW()-2)+3),"")</f>
        <v>1.2420011556240373E-2</v>
      </c>
      <c r="D212">
        <f>IF($A212&lt;&gt;"",INDEX('Size (Model)'!D:D,3*(ROW()-2)+3),"")</f>
        <v>0.05</v>
      </c>
      <c r="E212">
        <f>IF($A212&lt;&gt;"",INDEX('Size (Model)'!E:E,3*(ROW()-2)+3),"")</f>
        <v>0</v>
      </c>
      <c r="F212">
        <f>IF($A212&lt;&gt;"",INDEX('Size (Model)'!F:F,3*(ROW()-2)+3),"")</f>
        <v>0</v>
      </c>
      <c r="G212">
        <f>IF($A212&lt;&gt;"",INDEX('Size (Model)'!G:G,3*(ROW()-2)+3),"")</f>
        <v>-7.2475368502715283E-3</v>
      </c>
      <c r="H212">
        <f>IF($A212&lt;&gt;"",INDEX('Size (Model)'!H:H,3*(ROW()-2)+3),"")</f>
        <v>0</v>
      </c>
      <c r="I212">
        <f>IF($A212&lt;&gt;"",INDEX('Size (Model)'!I:I,3*(ROW()-2)+3),"")</f>
        <v>-0.05</v>
      </c>
      <c r="J212">
        <f>IF($A212&lt;&gt;"",INDEX('Size (Model)'!J:J,3*(ROW()-2)+3),"")</f>
        <v>6.8622426470588242E-3</v>
      </c>
      <c r="K212">
        <f>IF($A212&lt;&gt;"",INDEX('Size (Model)'!K:K,3*(ROW()-2)+3),"")</f>
        <v>0.05</v>
      </c>
      <c r="L212">
        <f>IF($A212&lt;&gt;"",INDEX('Size (Model)'!L:L,3*(ROW()-2)+3),"")</f>
        <v>-2.6107165991902846E-2</v>
      </c>
      <c r="M212">
        <f>IF($A212&lt;&gt;"",INDEX('Size (Model)'!M:M,3*(ROW()-2)+3),"")</f>
        <v>-7.3550346297282902E-3</v>
      </c>
      <c r="N212">
        <f>IF($A212&lt;&gt;"",INDEX('Size (Model)'!N:N,3*(ROW()-2)+3),"")</f>
        <v>-2.4782225010455877E-2</v>
      </c>
      <c r="O212">
        <f>IF($A212&lt;&gt;"",INDEX('Size (Model)'!O:O,3*(ROW()-2)+3),"")</f>
        <v>0</v>
      </c>
      <c r="P212">
        <f>IF($A212&lt;&gt;"",INDEX('Size (Model)'!P:P,3*(ROW()-2)+3),"")</f>
        <v>1.5500536303630364E-2</v>
      </c>
      <c r="Q212">
        <f>IF($A212&lt;&gt;"",INDEX('Size (Model)'!Q:Q,3*(ROW()-2)+3),"")</f>
        <v>1.7992382812500006E-2</v>
      </c>
      <c r="R212">
        <f>IF($A212&lt;&gt;"",INDEX('Size (Model)'!R:R,3*(ROW()-2)+3),"")</f>
        <v>2.2359715670024226E-2</v>
      </c>
      <c r="S212">
        <f>IF($A212&lt;&gt;"",INDEX('Size (Model)'!S:S,3*(ROW()-2)+3),"")</f>
        <v>0</v>
      </c>
      <c r="T212">
        <f>IF($A212&lt;&gt;"",INDEX('Size (Model)'!T:T,3*(ROW()-2)+3),"")</f>
        <v>-4.3939030131826755E-2</v>
      </c>
      <c r="U212">
        <f>IF($A212&lt;&gt;"",INDEX('Size (Model)'!U:U,3*(ROW()-2)+3),"")</f>
        <v>-2.0909435797665379E-2</v>
      </c>
      <c r="V212">
        <f>IF($A212&lt;&gt;"",INDEX('Size (Model)'!V:V,3*(ROW()-2)+3),"")</f>
        <v>2.5758053221288518E-2</v>
      </c>
      <c r="W212">
        <f>IF($A212&lt;&gt;"",INDEX('Size (Model)'!W:W,3*(ROW()-2)+3),"")</f>
        <v>0</v>
      </c>
      <c r="X212">
        <f>IF($A212&lt;&gt;"",INDEX('Size (Model)'!X:X,3*(ROW()-2)+3),"")</f>
        <v>0</v>
      </c>
      <c r="Y212">
        <f>IF($A212&lt;&gt;"",INDEX('Size (Model)'!Y:Y,3*(ROW()-2)+3),"")</f>
        <v>0</v>
      </c>
      <c r="Z212">
        <f>IF($A212&lt;&gt;"",INDEX('Size (Model)'!Z:Z,3*(ROW()-2)+3),"")</f>
        <v>0</v>
      </c>
    </row>
    <row r="213" spans="1:26" x14ac:dyDescent="0.2">
      <c r="A213" s="13">
        <f>IF(INDEX('Size (Model)'!A:A,3*(ROW()-2)+2)&lt;&gt;"",INDEX('Size (Model)'!A:A,3*(ROW()-2)+2),"")</f>
        <v>45551</v>
      </c>
      <c r="B213">
        <f>IF($A213&lt;&gt;"",INDEX('Size (Model)'!B:B,3*(ROW()-2)+3),"")</f>
        <v>0</v>
      </c>
      <c r="C213">
        <f>IF($A213&lt;&gt;"",INDEX('Size (Model)'!C:C,3*(ROW()-2)+3),"")</f>
        <v>1.2420011556240373E-2</v>
      </c>
      <c r="D213">
        <f>IF($A213&lt;&gt;"",INDEX('Size (Model)'!D:D,3*(ROW()-2)+3),"")</f>
        <v>0.05</v>
      </c>
      <c r="E213">
        <f>IF($A213&lt;&gt;"",INDEX('Size (Model)'!E:E,3*(ROW()-2)+3),"")</f>
        <v>0</v>
      </c>
      <c r="F213">
        <f>IF($A213&lt;&gt;"",INDEX('Size (Model)'!F:F,3*(ROW()-2)+3),"")</f>
        <v>0</v>
      </c>
      <c r="G213">
        <f>IF($A213&lt;&gt;"",INDEX('Size (Model)'!G:G,3*(ROW()-2)+3),"")</f>
        <v>-7.2475368502715283E-3</v>
      </c>
      <c r="H213">
        <f>IF($A213&lt;&gt;"",INDEX('Size (Model)'!H:H,3*(ROW()-2)+3),"")</f>
        <v>0</v>
      </c>
      <c r="I213">
        <f>IF($A213&lt;&gt;"",INDEX('Size (Model)'!I:I,3*(ROW()-2)+3),"")</f>
        <v>-0.05</v>
      </c>
      <c r="J213">
        <f>IF($A213&lt;&gt;"",INDEX('Size (Model)'!J:J,3*(ROW()-2)+3),"")</f>
        <v>6.8622426470588242E-3</v>
      </c>
      <c r="K213">
        <f>IF($A213&lt;&gt;"",INDEX('Size (Model)'!K:K,3*(ROW()-2)+3),"")</f>
        <v>0.05</v>
      </c>
      <c r="L213">
        <f>IF($A213&lt;&gt;"",INDEX('Size (Model)'!L:L,3*(ROW()-2)+3),"")</f>
        <v>-2.6107165991902846E-2</v>
      </c>
      <c r="M213">
        <f>IF($A213&lt;&gt;"",INDEX('Size (Model)'!M:M,3*(ROW()-2)+3),"")</f>
        <v>-7.3550346297282902E-3</v>
      </c>
      <c r="N213">
        <f>IF($A213&lt;&gt;"",INDEX('Size (Model)'!N:N,3*(ROW()-2)+3),"")</f>
        <v>-2.4782225010455877E-2</v>
      </c>
      <c r="O213">
        <f>IF($A213&lt;&gt;"",INDEX('Size (Model)'!O:O,3*(ROW()-2)+3),"")</f>
        <v>0</v>
      </c>
      <c r="P213">
        <f>IF($A213&lt;&gt;"",INDEX('Size (Model)'!P:P,3*(ROW()-2)+3),"")</f>
        <v>1.5500536303630364E-2</v>
      </c>
      <c r="Q213">
        <f>IF($A213&lt;&gt;"",INDEX('Size (Model)'!Q:Q,3*(ROW()-2)+3),"")</f>
        <v>1.7992382812500006E-2</v>
      </c>
      <c r="R213">
        <f>IF($A213&lt;&gt;"",INDEX('Size (Model)'!R:R,3*(ROW()-2)+3),"")</f>
        <v>2.2359715670024226E-2</v>
      </c>
      <c r="S213">
        <f>IF($A213&lt;&gt;"",INDEX('Size (Model)'!S:S,3*(ROW()-2)+3),"")</f>
        <v>0</v>
      </c>
      <c r="T213">
        <f>IF($A213&lt;&gt;"",INDEX('Size (Model)'!T:T,3*(ROW()-2)+3),"")</f>
        <v>-4.3939030131826755E-2</v>
      </c>
      <c r="U213">
        <f>IF($A213&lt;&gt;"",INDEX('Size (Model)'!U:U,3*(ROW()-2)+3),"")</f>
        <v>-2.0909435797665379E-2</v>
      </c>
      <c r="V213">
        <f>IF($A213&lt;&gt;"",INDEX('Size (Model)'!V:V,3*(ROW()-2)+3),"")</f>
        <v>3.7366952054794525E-2</v>
      </c>
      <c r="W213">
        <f>IF($A213&lt;&gt;"",INDEX('Size (Model)'!W:W,3*(ROW()-2)+3),"")</f>
        <v>0</v>
      </c>
      <c r="X213">
        <f>IF($A213&lt;&gt;"",INDEX('Size (Model)'!X:X,3*(ROW()-2)+3),"")</f>
        <v>0</v>
      </c>
      <c r="Y213">
        <f>IF($A213&lt;&gt;"",INDEX('Size (Model)'!Y:Y,3*(ROW()-2)+3),"")</f>
        <v>0</v>
      </c>
      <c r="Z213">
        <f>IF($A213&lt;&gt;"",INDEX('Size (Model)'!Z:Z,3*(ROW()-2)+3),"")</f>
        <v>0</v>
      </c>
    </row>
    <row r="214" spans="1:26" x14ac:dyDescent="0.2">
      <c r="A214" s="13">
        <f>IF(INDEX('Size (Model)'!A:A,3*(ROW()-2)+2)&lt;&gt;"",INDEX('Size (Model)'!A:A,3*(ROW()-2)+2),"")</f>
        <v>45552</v>
      </c>
      <c r="B214">
        <f>IF($A214&lt;&gt;"",INDEX('Size (Model)'!B:B,3*(ROW()-2)+3),"")</f>
        <v>0</v>
      </c>
      <c r="C214">
        <f>IF($A214&lt;&gt;"",INDEX('Size (Model)'!C:C,3*(ROW()-2)+3),"")</f>
        <v>1.2420011556240373E-2</v>
      </c>
      <c r="D214">
        <f>IF($A214&lt;&gt;"",INDEX('Size (Model)'!D:D,3*(ROW()-2)+3),"")</f>
        <v>0.05</v>
      </c>
      <c r="E214">
        <f>IF($A214&lt;&gt;"",INDEX('Size (Model)'!E:E,3*(ROW()-2)+3),"")</f>
        <v>0</v>
      </c>
      <c r="F214">
        <f>IF($A214&lt;&gt;"",INDEX('Size (Model)'!F:F,3*(ROW()-2)+3),"")</f>
        <v>0</v>
      </c>
      <c r="G214">
        <f>IF($A214&lt;&gt;"",INDEX('Size (Model)'!G:G,3*(ROW()-2)+3),"")</f>
        <v>-7.2475368502715283E-3</v>
      </c>
      <c r="H214">
        <f>IF($A214&lt;&gt;"",INDEX('Size (Model)'!H:H,3*(ROW()-2)+3),"")</f>
        <v>0</v>
      </c>
      <c r="I214">
        <f>IF($A214&lt;&gt;"",INDEX('Size (Model)'!I:I,3*(ROW()-2)+3),"")</f>
        <v>-0.05</v>
      </c>
      <c r="J214">
        <f>IF($A214&lt;&gt;"",INDEX('Size (Model)'!J:J,3*(ROW()-2)+3),"")</f>
        <v>6.8622426470588242E-3</v>
      </c>
      <c r="K214">
        <f>IF($A214&lt;&gt;"",INDEX('Size (Model)'!K:K,3*(ROW()-2)+3),"")</f>
        <v>0.05</v>
      </c>
      <c r="L214">
        <f>IF($A214&lt;&gt;"",INDEX('Size (Model)'!L:L,3*(ROW()-2)+3),"")</f>
        <v>-2.6107165991902846E-2</v>
      </c>
      <c r="M214">
        <f>IF($A214&lt;&gt;"",INDEX('Size (Model)'!M:M,3*(ROW()-2)+3),"")</f>
        <v>-7.3550346297282902E-3</v>
      </c>
      <c r="N214">
        <f>IF($A214&lt;&gt;"",INDEX('Size (Model)'!N:N,3*(ROW()-2)+3),"")</f>
        <v>-2.4782225010455877E-2</v>
      </c>
      <c r="O214">
        <f>IF($A214&lt;&gt;"",INDEX('Size (Model)'!O:O,3*(ROW()-2)+3),"")</f>
        <v>0</v>
      </c>
      <c r="P214">
        <f>IF($A214&lt;&gt;"",INDEX('Size (Model)'!P:P,3*(ROW()-2)+3),"")</f>
        <v>1.5500536303630364E-2</v>
      </c>
      <c r="Q214">
        <f>IF($A214&lt;&gt;"",INDEX('Size (Model)'!Q:Q,3*(ROW()-2)+3),"")</f>
        <v>1.7992382812500006E-2</v>
      </c>
      <c r="R214">
        <f>IF($A214&lt;&gt;"",INDEX('Size (Model)'!R:R,3*(ROW()-2)+3),"")</f>
        <v>2.2359715670024226E-2</v>
      </c>
      <c r="S214">
        <f>IF($A214&lt;&gt;"",INDEX('Size (Model)'!S:S,3*(ROW()-2)+3),"")</f>
        <v>0</v>
      </c>
      <c r="T214">
        <f>IF($A214&lt;&gt;"",INDEX('Size (Model)'!T:T,3*(ROW()-2)+3),"")</f>
        <v>-1.3711479719579369E-2</v>
      </c>
      <c r="U214">
        <f>IF($A214&lt;&gt;"",INDEX('Size (Model)'!U:U,3*(ROW()-2)+3),"")</f>
        <v>-2.0909435797665379E-2</v>
      </c>
      <c r="V214">
        <f>IF($A214&lt;&gt;"",INDEX('Size (Model)'!V:V,3*(ROW()-2)+3),"")</f>
        <v>3.7366952054794525E-2</v>
      </c>
      <c r="W214">
        <f>IF($A214&lt;&gt;"",INDEX('Size (Model)'!W:W,3*(ROW()-2)+3),"")</f>
        <v>0</v>
      </c>
      <c r="X214">
        <f>IF($A214&lt;&gt;"",INDEX('Size (Model)'!X:X,3*(ROW()-2)+3),"")</f>
        <v>0</v>
      </c>
      <c r="Y214">
        <f>IF($A214&lt;&gt;"",INDEX('Size (Model)'!Y:Y,3*(ROW()-2)+3),"")</f>
        <v>0</v>
      </c>
      <c r="Z214">
        <f>IF($A214&lt;&gt;"",INDEX('Size (Model)'!Z:Z,3*(ROW()-2)+3),"")</f>
        <v>0</v>
      </c>
    </row>
    <row r="215" spans="1:26" x14ac:dyDescent="0.2">
      <c r="A215" s="13">
        <f>IF(INDEX('Size (Model)'!A:A,3*(ROW()-2)+2)&lt;&gt;"",INDEX('Size (Model)'!A:A,3*(ROW()-2)+2),"")</f>
        <v>45553</v>
      </c>
      <c r="B215">
        <f>IF($A215&lt;&gt;"",INDEX('Size (Model)'!B:B,3*(ROW()-2)+3),"")</f>
        <v>0</v>
      </c>
      <c r="C215">
        <f>IF($A215&lt;&gt;"",INDEX('Size (Model)'!C:C,3*(ROW()-2)+3),"")</f>
        <v>1.2420011556240373E-2</v>
      </c>
      <c r="D215">
        <f>IF($A215&lt;&gt;"",INDEX('Size (Model)'!D:D,3*(ROW()-2)+3),"")</f>
        <v>0.05</v>
      </c>
      <c r="E215">
        <f>IF($A215&lt;&gt;"",INDEX('Size (Model)'!E:E,3*(ROW()-2)+3),"")</f>
        <v>0</v>
      </c>
      <c r="F215">
        <f>IF($A215&lt;&gt;"",INDEX('Size (Model)'!F:F,3*(ROW()-2)+3),"")</f>
        <v>0</v>
      </c>
      <c r="G215">
        <f>IF($A215&lt;&gt;"",INDEX('Size (Model)'!G:G,3*(ROW()-2)+3),"")</f>
        <v>-7.2475368502715283E-3</v>
      </c>
      <c r="H215">
        <f>IF($A215&lt;&gt;"",INDEX('Size (Model)'!H:H,3*(ROW()-2)+3),"")</f>
        <v>0</v>
      </c>
      <c r="I215">
        <f>IF($A215&lt;&gt;"",INDEX('Size (Model)'!I:I,3*(ROW()-2)+3),"")</f>
        <v>-0.05</v>
      </c>
      <c r="J215">
        <f>IF($A215&lt;&gt;"",INDEX('Size (Model)'!J:J,3*(ROW()-2)+3),"")</f>
        <v>6.8622426470588242E-3</v>
      </c>
      <c r="K215">
        <f>IF($A215&lt;&gt;"",INDEX('Size (Model)'!K:K,3*(ROW()-2)+3),"")</f>
        <v>0.05</v>
      </c>
      <c r="L215">
        <f>IF($A215&lt;&gt;"",INDEX('Size (Model)'!L:L,3*(ROW()-2)+3),"")</f>
        <v>-2.6107165991902846E-2</v>
      </c>
      <c r="M215">
        <f>IF($A215&lt;&gt;"",INDEX('Size (Model)'!M:M,3*(ROW()-2)+3),"")</f>
        <v>-7.3550346297282902E-3</v>
      </c>
      <c r="N215">
        <f>IF($A215&lt;&gt;"",INDEX('Size (Model)'!N:N,3*(ROW()-2)+3),"")</f>
        <v>-2.4782225010455877E-2</v>
      </c>
      <c r="O215">
        <f>IF($A215&lt;&gt;"",INDEX('Size (Model)'!O:O,3*(ROW()-2)+3),"")</f>
        <v>0</v>
      </c>
      <c r="P215">
        <f>IF($A215&lt;&gt;"",INDEX('Size (Model)'!P:P,3*(ROW()-2)+3),"")</f>
        <v>1.5500536303630364E-2</v>
      </c>
      <c r="Q215">
        <f>IF($A215&lt;&gt;"",INDEX('Size (Model)'!Q:Q,3*(ROW()-2)+3),"")</f>
        <v>1.7992382812500006E-2</v>
      </c>
      <c r="R215">
        <f>IF($A215&lt;&gt;"",INDEX('Size (Model)'!R:R,3*(ROW()-2)+3),"")</f>
        <v>2.2359715670024226E-2</v>
      </c>
      <c r="S215">
        <f>IF($A215&lt;&gt;"",INDEX('Size (Model)'!S:S,3*(ROW()-2)+3),"")</f>
        <v>0</v>
      </c>
      <c r="T215">
        <f>IF($A215&lt;&gt;"",INDEX('Size (Model)'!T:T,3*(ROW()-2)+3),"")</f>
        <v>-1.3711479719579369E-2</v>
      </c>
      <c r="U215">
        <f>IF($A215&lt;&gt;"",INDEX('Size (Model)'!U:U,3*(ROW()-2)+3),"")</f>
        <v>-2.0909435797665379E-2</v>
      </c>
      <c r="V215">
        <f>IF($A215&lt;&gt;"",INDEX('Size (Model)'!V:V,3*(ROW()-2)+3),"")</f>
        <v>3.7366952054794525E-2</v>
      </c>
      <c r="W215">
        <f>IF($A215&lt;&gt;"",INDEX('Size (Model)'!W:W,3*(ROW()-2)+3),"")</f>
        <v>0</v>
      </c>
      <c r="X215">
        <f>IF($A215&lt;&gt;"",INDEX('Size (Model)'!X:X,3*(ROW()-2)+3),"")</f>
        <v>0</v>
      </c>
      <c r="Y215">
        <f>IF($A215&lt;&gt;"",INDEX('Size (Model)'!Y:Y,3*(ROW()-2)+3),"")</f>
        <v>0</v>
      </c>
      <c r="Z215">
        <f>IF($A215&lt;&gt;"",INDEX('Size (Model)'!Z:Z,3*(ROW()-2)+3),"")</f>
        <v>0</v>
      </c>
    </row>
    <row r="216" spans="1:26" x14ac:dyDescent="0.2">
      <c r="A216" s="13">
        <f>IF(INDEX('Size (Model)'!A:A,3*(ROW()-2)+2)&lt;&gt;"",INDEX('Size (Model)'!A:A,3*(ROW()-2)+2),"")</f>
        <v>45554</v>
      </c>
      <c r="B216">
        <f>IF($A216&lt;&gt;"",INDEX('Size (Model)'!B:B,3*(ROW()-2)+3),"")</f>
        <v>0</v>
      </c>
      <c r="C216">
        <f>IF($A216&lt;&gt;"",INDEX('Size (Model)'!C:C,3*(ROW()-2)+3),"")</f>
        <v>1.2420011556240373E-2</v>
      </c>
      <c r="D216">
        <f>IF($A216&lt;&gt;"",INDEX('Size (Model)'!D:D,3*(ROW()-2)+3),"")</f>
        <v>0.05</v>
      </c>
      <c r="E216">
        <f>IF($A216&lt;&gt;"",INDEX('Size (Model)'!E:E,3*(ROW()-2)+3),"")</f>
        <v>0</v>
      </c>
      <c r="F216">
        <f>IF($A216&lt;&gt;"",INDEX('Size (Model)'!F:F,3*(ROW()-2)+3),"")</f>
        <v>0</v>
      </c>
      <c r="G216">
        <f>IF($A216&lt;&gt;"",INDEX('Size (Model)'!G:G,3*(ROW()-2)+3),"")</f>
        <v>-7.2475368502715283E-3</v>
      </c>
      <c r="H216">
        <f>IF($A216&lt;&gt;"",INDEX('Size (Model)'!H:H,3*(ROW()-2)+3),"")</f>
        <v>0</v>
      </c>
      <c r="I216">
        <f>IF($A216&lt;&gt;"",INDEX('Size (Model)'!I:I,3*(ROW()-2)+3),"")</f>
        <v>-0.05</v>
      </c>
      <c r="J216">
        <f>IF($A216&lt;&gt;"",INDEX('Size (Model)'!J:J,3*(ROW()-2)+3),"")</f>
        <v>6.8622426470588242E-3</v>
      </c>
      <c r="K216">
        <f>IF($A216&lt;&gt;"",INDEX('Size (Model)'!K:K,3*(ROW()-2)+3),"")</f>
        <v>4.9671059857221297E-2</v>
      </c>
      <c r="L216">
        <f>IF($A216&lt;&gt;"",INDEX('Size (Model)'!L:L,3*(ROW()-2)+3),"")</f>
        <v>-2.6107165991902846E-2</v>
      </c>
      <c r="M216">
        <f>IF($A216&lt;&gt;"",INDEX('Size (Model)'!M:M,3*(ROW()-2)+3),"")</f>
        <v>-7.3550346297282902E-3</v>
      </c>
      <c r="N216">
        <f>IF($A216&lt;&gt;"",INDEX('Size (Model)'!N:N,3*(ROW()-2)+3),"")</f>
        <v>-2.4782225010455877E-2</v>
      </c>
      <c r="O216">
        <f>IF($A216&lt;&gt;"",INDEX('Size (Model)'!O:O,3*(ROW()-2)+3),"")</f>
        <v>0</v>
      </c>
      <c r="P216">
        <f>IF($A216&lt;&gt;"",INDEX('Size (Model)'!P:P,3*(ROW()-2)+3),"")</f>
        <v>1.5500536303630364E-2</v>
      </c>
      <c r="Q216">
        <f>IF($A216&lt;&gt;"",INDEX('Size (Model)'!Q:Q,3*(ROW()-2)+3),"")</f>
        <v>0</v>
      </c>
      <c r="R216">
        <f>IF($A216&lt;&gt;"",INDEX('Size (Model)'!R:R,3*(ROW()-2)+3),"")</f>
        <v>2.2359715670024226E-2</v>
      </c>
      <c r="S216">
        <f>IF($A216&lt;&gt;"",INDEX('Size (Model)'!S:S,3*(ROW()-2)+3),"")</f>
        <v>0</v>
      </c>
      <c r="T216">
        <f>IF($A216&lt;&gt;"",INDEX('Size (Model)'!T:T,3*(ROW()-2)+3),"")</f>
        <v>-1.3711479719579369E-2</v>
      </c>
      <c r="U216">
        <f>IF($A216&lt;&gt;"",INDEX('Size (Model)'!U:U,3*(ROW()-2)+3),"")</f>
        <v>2.8751112523839797E-2</v>
      </c>
      <c r="V216">
        <f>IF($A216&lt;&gt;"",INDEX('Size (Model)'!V:V,3*(ROW()-2)+3),"")</f>
        <v>4.9892989133432618E-2</v>
      </c>
      <c r="W216">
        <f>IF($A216&lt;&gt;"",INDEX('Size (Model)'!W:W,3*(ROW()-2)+3),"")</f>
        <v>0</v>
      </c>
      <c r="X216">
        <f>IF($A216&lt;&gt;"",INDEX('Size (Model)'!X:X,3*(ROW()-2)+3),"")</f>
        <v>0</v>
      </c>
      <c r="Y216">
        <f>IF($A216&lt;&gt;"",INDEX('Size (Model)'!Y:Y,3*(ROW()-2)+3),"")</f>
        <v>0</v>
      </c>
      <c r="Z216">
        <f>IF($A216&lt;&gt;"",INDEX('Size (Model)'!Z:Z,3*(ROW()-2)+3),"")</f>
        <v>0</v>
      </c>
    </row>
    <row r="217" spans="1:26" x14ac:dyDescent="0.2">
      <c r="A217" s="13">
        <f>IF(INDEX('Size (Model)'!A:A,3*(ROW()-2)+2)&lt;&gt;"",INDEX('Size (Model)'!A:A,3*(ROW()-2)+2),"")</f>
        <v>45555</v>
      </c>
      <c r="B217">
        <f>IF($A217&lt;&gt;"",INDEX('Size (Model)'!B:B,3*(ROW()-2)+3),"")</f>
        <v>9.6256613756613759E-3</v>
      </c>
      <c r="C217">
        <f>IF($A217&lt;&gt;"",INDEX('Size (Model)'!C:C,3*(ROW()-2)+3),"")</f>
        <v>1.2420011556240373E-2</v>
      </c>
      <c r="D217">
        <f>IF($A217&lt;&gt;"",INDEX('Size (Model)'!D:D,3*(ROW()-2)+3),"")</f>
        <v>0.05</v>
      </c>
      <c r="E217">
        <f>IF($A217&lt;&gt;"",INDEX('Size (Model)'!E:E,3*(ROW()-2)+3),"")</f>
        <v>0</v>
      </c>
      <c r="F217">
        <f>IF($A217&lt;&gt;"",INDEX('Size (Model)'!F:F,3*(ROW()-2)+3),"")</f>
        <v>0</v>
      </c>
      <c r="G217">
        <f>IF($A217&lt;&gt;"",INDEX('Size (Model)'!G:G,3*(ROW()-2)+3),"")</f>
        <v>-7.2475368502715283E-3</v>
      </c>
      <c r="H217">
        <f>IF($A217&lt;&gt;"",INDEX('Size (Model)'!H:H,3*(ROW()-2)+3),"")</f>
        <v>0</v>
      </c>
      <c r="I217">
        <f>IF($A217&lt;&gt;"",INDEX('Size (Model)'!I:I,3*(ROW()-2)+3),"")</f>
        <v>-0.05</v>
      </c>
      <c r="J217">
        <f>IF($A217&lt;&gt;"",INDEX('Size (Model)'!J:J,3*(ROW()-2)+3),"")</f>
        <v>0</v>
      </c>
      <c r="K217">
        <f>IF($A217&lt;&gt;"",INDEX('Size (Model)'!K:K,3*(ROW()-2)+3),"")</f>
        <v>4.9671059857221297E-2</v>
      </c>
      <c r="L217">
        <f>IF($A217&lt;&gt;"",INDEX('Size (Model)'!L:L,3*(ROW()-2)+3),"")</f>
        <v>-2.6107165991902846E-2</v>
      </c>
      <c r="M217">
        <f>IF($A217&lt;&gt;"",INDEX('Size (Model)'!M:M,3*(ROW()-2)+3),"")</f>
        <v>-7.3550346297282902E-3</v>
      </c>
      <c r="N217">
        <f>IF($A217&lt;&gt;"",INDEX('Size (Model)'!N:N,3*(ROW()-2)+3),"")</f>
        <v>-2.4782225010455877E-2</v>
      </c>
      <c r="O217">
        <f>IF($A217&lt;&gt;"",INDEX('Size (Model)'!O:O,3*(ROW()-2)+3),"")</f>
        <v>0</v>
      </c>
      <c r="P217">
        <f>IF($A217&lt;&gt;"",INDEX('Size (Model)'!P:P,3*(ROW()-2)+3),"")</f>
        <v>1.5500536303630364E-2</v>
      </c>
      <c r="Q217">
        <f>IF($A217&lt;&gt;"",INDEX('Size (Model)'!Q:Q,3*(ROW()-2)+3),"")</f>
        <v>0</v>
      </c>
      <c r="R217">
        <f>IF($A217&lt;&gt;"",INDEX('Size (Model)'!R:R,3*(ROW()-2)+3),"")</f>
        <v>2.2359715670024226E-2</v>
      </c>
      <c r="S217">
        <f>IF($A217&lt;&gt;"",INDEX('Size (Model)'!S:S,3*(ROW()-2)+3),"")</f>
        <v>0</v>
      </c>
      <c r="T217">
        <f>IF($A217&lt;&gt;"",INDEX('Size (Model)'!T:T,3*(ROW()-2)+3),"")</f>
        <v>-1.3711479719579369E-2</v>
      </c>
      <c r="U217">
        <f>IF($A217&lt;&gt;"",INDEX('Size (Model)'!U:U,3*(ROW()-2)+3),"")</f>
        <v>2.8751112523839797E-2</v>
      </c>
      <c r="V217">
        <f>IF($A217&lt;&gt;"",INDEX('Size (Model)'!V:V,3*(ROW()-2)+3),"")</f>
        <v>4.9892989133432618E-2</v>
      </c>
      <c r="W217">
        <f>IF($A217&lt;&gt;"",INDEX('Size (Model)'!W:W,3*(ROW()-2)+3),"")</f>
        <v>0</v>
      </c>
      <c r="X217">
        <f>IF($A217&lt;&gt;"",INDEX('Size (Model)'!X:X,3*(ROW()-2)+3),"")</f>
        <v>0</v>
      </c>
      <c r="Y217">
        <f>IF($A217&lt;&gt;"",INDEX('Size (Model)'!Y:Y,3*(ROW()-2)+3),"")</f>
        <v>0</v>
      </c>
      <c r="Z217">
        <f>IF($A217&lt;&gt;"",INDEX('Size (Model)'!Z:Z,3*(ROW()-2)+3),"")</f>
        <v>0</v>
      </c>
    </row>
    <row r="218" spans="1:26" x14ac:dyDescent="0.2">
      <c r="A218" s="13">
        <f>IF(INDEX('Size (Model)'!A:A,3*(ROW()-2)+2)&lt;&gt;"",INDEX('Size (Model)'!A:A,3*(ROW()-2)+2),"")</f>
        <v>45558</v>
      </c>
      <c r="B218">
        <f>IF($A218&lt;&gt;"",INDEX('Size (Model)'!B:B,3*(ROW()-2)+3),"")</f>
        <v>4.6544163223140493E-3</v>
      </c>
      <c r="C218">
        <f>IF($A218&lt;&gt;"",INDEX('Size (Model)'!C:C,3*(ROW()-2)+3),"")</f>
        <v>1.553612068965517E-2</v>
      </c>
      <c r="D218">
        <f>IF($A218&lt;&gt;"",INDEX('Size (Model)'!D:D,3*(ROW()-2)+3),"")</f>
        <v>0.05</v>
      </c>
      <c r="E218">
        <f>IF($A218&lt;&gt;"",INDEX('Size (Model)'!E:E,3*(ROW()-2)+3),"")</f>
        <v>0</v>
      </c>
      <c r="F218">
        <f>IF($A218&lt;&gt;"",INDEX('Size (Model)'!F:F,3*(ROW()-2)+3),"")</f>
        <v>0</v>
      </c>
      <c r="G218">
        <f>IF($A218&lt;&gt;"",INDEX('Size (Model)'!G:G,3*(ROW()-2)+3),"")</f>
        <v>-7.2475368502715283E-3</v>
      </c>
      <c r="H218">
        <f>IF($A218&lt;&gt;"",INDEX('Size (Model)'!H:H,3*(ROW()-2)+3),"")</f>
        <v>0</v>
      </c>
      <c r="I218">
        <f>IF($A218&lt;&gt;"",INDEX('Size (Model)'!I:I,3*(ROW()-2)+3),"")</f>
        <v>-0.05</v>
      </c>
      <c r="J218">
        <f>IF($A218&lt;&gt;"",INDEX('Size (Model)'!J:J,3*(ROW()-2)+3),"")</f>
        <v>0</v>
      </c>
      <c r="K218">
        <f>IF($A218&lt;&gt;"",INDEX('Size (Model)'!K:K,3*(ROW()-2)+3),"")</f>
        <v>4.3742475728155338E-2</v>
      </c>
      <c r="L218">
        <f>IF($A218&lt;&gt;"",INDEX('Size (Model)'!L:L,3*(ROW()-2)+3),"")</f>
        <v>-2.6107165991902846E-2</v>
      </c>
      <c r="M218">
        <f>IF($A218&lt;&gt;"",INDEX('Size (Model)'!M:M,3*(ROW()-2)+3),"")</f>
        <v>-7.3550346297282902E-3</v>
      </c>
      <c r="N218">
        <f>IF($A218&lt;&gt;"",INDEX('Size (Model)'!N:N,3*(ROW()-2)+3),"")</f>
        <v>-2.4782225010455877E-2</v>
      </c>
      <c r="O218">
        <f>IF($A218&lt;&gt;"",INDEX('Size (Model)'!O:O,3*(ROW()-2)+3),"")</f>
        <v>0</v>
      </c>
      <c r="P218">
        <f>IF($A218&lt;&gt;"",INDEX('Size (Model)'!P:P,3*(ROW()-2)+3),"")</f>
        <v>1.5500536303630364E-2</v>
      </c>
      <c r="Q218">
        <f>IF($A218&lt;&gt;"",INDEX('Size (Model)'!Q:Q,3*(ROW()-2)+3),"")</f>
        <v>0</v>
      </c>
      <c r="R218">
        <f>IF($A218&lt;&gt;"",INDEX('Size (Model)'!R:R,3*(ROW()-2)+3),"")</f>
        <v>2.2359715670024226E-2</v>
      </c>
      <c r="S218">
        <f>IF($A218&lt;&gt;"",INDEX('Size (Model)'!S:S,3*(ROW()-2)+3),"")</f>
        <v>0</v>
      </c>
      <c r="T218">
        <f>IF($A218&lt;&gt;"",INDEX('Size (Model)'!T:T,3*(ROW()-2)+3),"")</f>
        <v>-1.3711479719579369E-2</v>
      </c>
      <c r="U218">
        <f>IF($A218&lt;&gt;"",INDEX('Size (Model)'!U:U,3*(ROW()-2)+3),"")</f>
        <v>2.8751112523839797E-2</v>
      </c>
      <c r="V218">
        <f>IF($A218&lt;&gt;"",INDEX('Size (Model)'!V:V,3*(ROW()-2)+3),"")</f>
        <v>4.9892989133432618E-2</v>
      </c>
      <c r="W218">
        <f>IF($A218&lt;&gt;"",INDEX('Size (Model)'!W:W,3*(ROW()-2)+3),"")</f>
        <v>0</v>
      </c>
      <c r="X218">
        <f>IF($A218&lt;&gt;"",INDEX('Size (Model)'!X:X,3*(ROW()-2)+3),"")</f>
        <v>0</v>
      </c>
      <c r="Y218">
        <f>IF($A218&lt;&gt;"",INDEX('Size (Model)'!Y:Y,3*(ROW()-2)+3),"")</f>
        <v>0</v>
      </c>
      <c r="Z218">
        <f>IF($A218&lt;&gt;"",INDEX('Size (Model)'!Z:Z,3*(ROW()-2)+3),"")</f>
        <v>0</v>
      </c>
    </row>
    <row r="219" spans="1:26" x14ac:dyDescent="0.2">
      <c r="A219" s="13">
        <f>IF(INDEX('Size (Model)'!A:A,3*(ROW()-2)+2)&lt;&gt;"",INDEX('Size (Model)'!A:A,3*(ROW()-2)+2),"")</f>
        <v>45559</v>
      </c>
      <c r="B219">
        <f>IF($A219&lt;&gt;"",INDEX('Size (Model)'!B:B,3*(ROW()-2)+3),"")</f>
        <v>4.6544163223140493E-3</v>
      </c>
      <c r="C219">
        <f>IF($A219&lt;&gt;"",INDEX('Size (Model)'!C:C,3*(ROW()-2)+3),"")</f>
        <v>1.553612068965517E-2</v>
      </c>
      <c r="D219">
        <f>IF($A219&lt;&gt;"",INDEX('Size (Model)'!D:D,3*(ROW()-2)+3),"")</f>
        <v>0.05</v>
      </c>
      <c r="E219">
        <f>IF($A219&lt;&gt;"",INDEX('Size (Model)'!E:E,3*(ROW()-2)+3),"")</f>
        <v>0</v>
      </c>
      <c r="F219">
        <f>IF($A219&lt;&gt;"",INDEX('Size (Model)'!F:F,3*(ROW()-2)+3),"")</f>
        <v>0</v>
      </c>
      <c r="G219">
        <f>IF($A219&lt;&gt;"",INDEX('Size (Model)'!G:G,3*(ROW()-2)+3),"")</f>
        <v>-7.2475368502715283E-3</v>
      </c>
      <c r="H219">
        <f>IF($A219&lt;&gt;"",INDEX('Size (Model)'!H:H,3*(ROW()-2)+3),"")</f>
        <v>0</v>
      </c>
      <c r="I219">
        <f>IF($A219&lt;&gt;"",INDEX('Size (Model)'!I:I,3*(ROW()-2)+3),"")</f>
        <v>-0.05</v>
      </c>
      <c r="J219">
        <f>IF($A219&lt;&gt;"",INDEX('Size (Model)'!J:J,3*(ROW()-2)+3),"")</f>
        <v>0</v>
      </c>
      <c r="K219">
        <f>IF($A219&lt;&gt;"",INDEX('Size (Model)'!K:K,3*(ROW()-2)+3),"")</f>
        <v>4.3742475728155338E-2</v>
      </c>
      <c r="L219">
        <f>IF($A219&lt;&gt;"",INDEX('Size (Model)'!L:L,3*(ROW()-2)+3),"")</f>
        <v>-2.6107165991902846E-2</v>
      </c>
      <c r="M219">
        <f>IF($A219&lt;&gt;"",INDEX('Size (Model)'!M:M,3*(ROW()-2)+3),"")</f>
        <v>-7.3550346297282902E-3</v>
      </c>
      <c r="N219">
        <f>IF($A219&lt;&gt;"",INDEX('Size (Model)'!N:N,3*(ROW()-2)+3),"")</f>
        <v>-2.4782225010455877E-2</v>
      </c>
      <c r="O219">
        <f>IF($A219&lt;&gt;"",INDEX('Size (Model)'!O:O,3*(ROW()-2)+3),"")</f>
        <v>0</v>
      </c>
      <c r="P219">
        <f>IF($A219&lt;&gt;"",INDEX('Size (Model)'!P:P,3*(ROW()-2)+3),"")</f>
        <v>1.5500536303630364E-2</v>
      </c>
      <c r="Q219">
        <f>IF($A219&lt;&gt;"",INDEX('Size (Model)'!Q:Q,3*(ROW()-2)+3),"")</f>
        <v>0</v>
      </c>
      <c r="R219">
        <f>IF($A219&lt;&gt;"",INDEX('Size (Model)'!R:R,3*(ROW()-2)+3),"")</f>
        <v>2.2359715670024226E-2</v>
      </c>
      <c r="S219">
        <f>IF($A219&lt;&gt;"",INDEX('Size (Model)'!S:S,3*(ROW()-2)+3),"")</f>
        <v>0</v>
      </c>
      <c r="T219">
        <f>IF($A219&lt;&gt;"",INDEX('Size (Model)'!T:T,3*(ROW()-2)+3),"")</f>
        <v>-1.3711479719579369E-2</v>
      </c>
      <c r="U219">
        <f>IF($A219&lt;&gt;"",INDEX('Size (Model)'!U:U,3*(ROW()-2)+3),"")</f>
        <v>2.8751112523839797E-2</v>
      </c>
      <c r="V219">
        <f>IF($A219&lt;&gt;"",INDEX('Size (Model)'!V:V,3*(ROW()-2)+3),"")</f>
        <v>4.9892989133432618E-2</v>
      </c>
      <c r="W219">
        <f>IF($A219&lt;&gt;"",INDEX('Size (Model)'!W:W,3*(ROW()-2)+3),"")</f>
        <v>0</v>
      </c>
      <c r="X219">
        <f>IF($A219&lt;&gt;"",INDEX('Size (Model)'!X:X,3*(ROW()-2)+3),"")</f>
        <v>0</v>
      </c>
      <c r="Y219">
        <f>IF($A219&lt;&gt;"",INDEX('Size (Model)'!Y:Y,3*(ROW()-2)+3),"")</f>
        <v>0</v>
      </c>
      <c r="Z219">
        <f>IF($A219&lt;&gt;"",INDEX('Size (Model)'!Z:Z,3*(ROW()-2)+3),"")</f>
        <v>0</v>
      </c>
    </row>
    <row r="220" spans="1:26" x14ac:dyDescent="0.2">
      <c r="A220" s="13">
        <f>IF(INDEX('Size (Model)'!A:A,3*(ROW()-2)+2)&lt;&gt;"",INDEX('Size (Model)'!A:A,3*(ROW()-2)+2),"")</f>
        <v>45560</v>
      </c>
      <c r="B220">
        <f>IF($A220&lt;&gt;"",INDEX('Size (Model)'!B:B,3*(ROW()-2)+3),"")</f>
        <v>4.6544163223140493E-3</v>
      </c>
      <c r="C220">
        <f>IF($A220&lt;&gt;"",INDEX('Size (Model)'!C:C,3*(ROW()-2)+3),"")</f>
        <v>1.553612068965517E-2</v>
      </c>
      <c r="D220">
        <f>IF($A220&lt;&gt;"",INDEX('Size (Model)'!D:D,3*(ROW()-2)+3),"")</f>
        <v>0.05</v>
      </c>
      <c r="E220">
        <f>IF($A220&lt;&gt;"",INDEX('Size (Model)'!E:E,3*(ROW()-2)+3),"")</f>
        <v>0</v>
      </c>
      <c r="F220">
        <f>IF($A220&lt;&gt;"",INDEX('Size (Model)'!F:F,3*(ROW()-2)+3),"")</f>
        <v>0</v>
      </c>
      <c r="G220">
        <f>IF($A220&lt;&gt;"",INDEX('Size (Model)'!G:G,3*(ROW()-2)+3),"")</f>
        <v>-7.2475368502715283E-3</v>
      </c>
      <c r="H220">
        <f>IF($A220&lt;&gt;"",INDEX('Size (Model)'!H:H,3*(ROW()-2)+3),"")</f>
        <v>0</v>
      </c>
      <c r="I220">
        <f>IF($A220&lt;&gt;"",INDEX('Size (Model)'!I:I,3*(ROW()-2)+3),"")</f>
        <v>-0.05</v>
      </c>
      <c r="J220">
        <f>IF($A220&lt;&gt;"",INDEX('Size (Model)'!J:J,3*(ROW()-2)+3),"")</f>
        <v>0</v>
      </c>
      <c r="K220">
        <f>IF($A220&lt;&gt;"",INDEX('Size (Model)'!K:K,3*(ROW()-2)+3),"")</f>
        <v>4.3742475728155338E-2</v>
      </c>
      <c r="L220">
        <f>IF($A220&lt;&gt;"",INDEX('Size (Model)'!L:L,3*(ROW()-2)+3),"")</f>
        <v>-2.6107165991902846E-2</v>
      </c>
      <c r="M220">
        <f>IF($A220&lt;&gt;"",INDEX('Size (Model)'!M:M,3*(ROW()-2)+3),"")</f>
        <v>-7.3550346297282902E-3</v>
      </c>
      <c r="N220">
        <f>IF($A220&lt;&gt;"",INDEX('Size (Model)'!N:N,3*(ROW()-2)+3),"")</f>
        <v>-2.4782225010455877E-2</v>
      </c>
      <c r="O220">
        <f>IF($A220&lt;&gt;"",INDEX('Size (Model)'!O:O,3*(ROW()-2)+3),"")</f>
        <v>0</v>
      </c>
      <c r="P220">
        <f>IF($A220&lt;&gt;"",INDEX('Size (Model)'!P:P,3*(ROW()-2)+3),"")</f>
        <v>1.5500536303630364E-2</v>
      </c>
      <c r="Q220">
        <f>IF($A220&lt;&gt;"",INDEX('Size (Model)'!Q:Q,3*(ROW()-2)+3),"")</f>
        <v>0</v>
      </c>
      <c r="R220">
        <f>IF($A220&lt;&gt;"",INDEX('Size (Model)'!R:R,3*(ROW()-2)+3),"")</f>
        <v>2.2359715670024226E-2</v>
      </c>
      <c r="S220">
        <f>IF($A220&lt;&gt;"",INDEX('Size (Model)'!S:S,3*(ROW()-2)+3),"")</f>
        <v>0</v>
      </c>
      <c r="T220">
        <f>IF($A220&lt;&gt;"",INDEX('Size (Model)'!T:T,3*(ROW()-2)+3),"")</f>
        <v>-1.3711479719579369E-2</v>
      </c>
      <c r="U220">
        <f>IF($A220&lt;&gt;"",INDEX('Size (Model)'!U:U,3*(ROW()-2)+3),"")</f>
        <v>2.8751112523839797E-2</v>
      </c>
      <c r="V220">
        <f>IF($A220&lt;&gt;"",INDEX('Size (Model)'!V:V,3*(ROW()-2)+3),"")</f>
        <v>4.9892989133432618E-2</v>
      </c>
      <c r="W220">
        <f>IF($A220&lt;&gt;"",INDEX('Size (Model)'!W:W,3*(ROW()-2)+3),"")</f>
        <v>0</v>
      </c>
      <c r="X220">
        <f>IF($A220&lt;&gt;"",INDEX('Size (Model)'!X:X,3*(ROW()-2)+3),"")</f>
        <v>0</v>
      </c>
      <c r="Y220">
        <f>IF($A220&lt;&gt;"",INDEX('Size (Model)'!Y:Y,3*(ROW()-2)+3),"")</f>
        <v>0</v>
      </c>
      <c r="Z220">
        <f>IF($A220&lt;&gt;"",INDEX('Size (Model)'!Z:Z,3*(ROW()-2)+3),"")</f>
        <v>0</v>
      </c>
    </row>
    <row r="221" spans="1:26" x14ac:dyDescent="0.2">
      <c r="A221" s="13">
        <f>IF(INDEX('Size (Model)'!A:A,3*(ROW()-2)+2)&lt;&gt;"",INDEX('Size (Model)'!A:A,3*(ROW()-2)+2),"")</f>
        <v>45561</v>
      </c>
      <c r="B221">
        <f>IF($A221&lt;&gt;"",INDEX('Size (Model)'!B:B,3*(ROW()-2)+3),"")</f>
        <v>4.6544163223140493E-3</v>
      </c>
      <c r="C221">
        <f>IF($A221&lt;&gt;"",INDEX('Size (Model)'!C:C,3*(ROW()-2)+3),"")</f>
        <v>1.553612068965517E-2</v>
      </c>
      <c r="D221">
        <f>IF($A221&lt;&gt;"",INDEX('Size (Model)'!D:D,3*(ROW()-2)+3),"")</f>
        <v>0.05</v>
      </c>
      <c r="E221">
        <f>IF($A221&lt;&gt;"",INDEX('Size (Model)'!E:E,3*(ROW()-2)+3),"")</f>
        <v>0</v>
      </c>
      <c r="F221">
        <f>IF($A221&lt;&gt;"",INDEX('Size (Model)'!F:F,3*(ROW()-2)+3),"")</f>
        <v>0</v>
      </c>
      <c r="G221">
        <f>IF($A221&lt;&gt;"",INDEX('Size (Model)'!G:G,3*(ROW()-2)+3),"")</f>
        <v>-7.2475368502715283E-3</v>
      </c>
      <c r="H221">
        <f>IF($A221&lt;&gt;"",INDEX('Size (Model)'!H:H,3*(ROW()-2)+3),"")</f>
        <v>0</v>
      </c>
      <c r="I221">
        <f>IF($A221&lt;&gt;"",INDEX('Size (Model)'!I:I,3*(ROW()-2)+3),"")</f>
        <v>-0.05</v>
      </c>
      <c r="J221">
        <f>IF($A221&lt;&gt;"",INDEX('Size (Model)'!J:J,3*(ROW()-2)+3),"")</f>
        <v>0</v>
      </c>
      <c r="K221">
        <f>IF($A221&lt;&gt;"",INDEX('Size (Model)'!K:K,3*(ROW()-2)+3),"")</f>
        <v>4.3742475728155338E-2</v>
      </c>
      <c r="L221">
        <f>IF($A221&lt;&gt;"",INDEX('Size (Model)'!L:L,3*(ROW()-2)+3),"")</f>
        <v>-2.6107165991902846E-2</v>
      </c>
      <c r="M221">
        <f>IF($A221&lt;&gt;"",INDEX('Size (Model)'!M:M,3*(ROW()-2)+3),"")</f>
        <v>-7.3550346297282902E-3</v>
      </c>
      <c r="N221">
        <f>IF($A221&lt;&gt;"",INDEX('Size (Model)'!N:N,3*(ROW()-2)+3),"")</f>
        <v>-2.4782225010455877E-2</v>
      </c>
      <c r="O221">
        <f>IF($A221&lt;&gt;"",INDEX('Size (Model)'!O:O,3*(ROW()-2)+3),"")</f>
        <v>0</v>
      </c>
      <c r="P221">
        <f>IF($A221&lt;&gt;"",INDEX('Size (Model)'!P:P,3*(ROW()-2)+3),"")</f>
        <v>1.5500536303630364E-2</v>
      </c>
      <c r="Q221">
        <f>IF($A221&lt;&gt;"",INDEX('Size (Model)'!Q:Q,3*(ROW()-2)+3),"")</f>
        <v>0</v>
      </c>
      <c r="R221">
        <f>IF($A221&lt;&gt;"",INDEX('Size (Model)'!R:R,3*(ROW()-2)+3),"")</f>
        <v>2.2359715670024226E-2</v>
      </c>
      <c r="S221">
        <f>IF($A221&lt;&gt;"",INDEX('Size (Model)'!S:S,3*(ROW()-2)+3),"")</f>
        <v>0</v>
      </c>
      <c r="T221">
        <f>IF($A221&lt;&gt;"",INDEX('Size (Model)'!T:T,3*(ROW()-2)+3),"")</f>
        <v>-1.3711479719579369E-2</v>
      </c>
      <c r="U221">
        <f>IF($A221&lt;&gt;"",INDEX('Size (Model)'!U:U,3*(ROW()-2)+3),"")</f>
        <v>2.8751112523839797E-2</v>
      </c>
      <c r="V221">
        <f>IF($A221&lt;&gt;"",INDEX('Size (Model)'!V:V,3*(ROW()-2)+3),"")</f>
        <v>4.9892989133432618E-2</v>
      </c>
      <c r="W221">
        <f>IF($A221&lt;&gt;"",INDEX('Size (Model)'!W:W,3*(ROW()-2)+3),"")</f>
        <v>0</v>
      </c>
      <c r="X221">
        <f>IF($A221&lt;&gt;"",INDEX('Size (Model)'!X:X,3*(ROW()-2)+3),"")</f>
        <v>0</v>
      </c>
      <c r="Y221">
        <f>IF($A221&lt;&gt;"",INDEX('Size (Model)'!Y:Y,3*(ROW()-2)+3),"")</f>
        <v>0</v>
      </c>
      <c r="Z221">
        <f>IF($A221&lt;&gt;"",INDEX('Size (Model)'!Z:Z,3*(ROW()-2)+3),"")</f>
        <v>0</v>
      </c>
    </row>
    <row r="222" spans="1:26" x14ac:dyDescent="0.2">
      <c r="A222" s="13">
        <f>IF(INDEX('Size (Model)'!A:A,3*(ROW()-2)+2)&lt;&gt;"",INDEX('Size (Model)'!A:A,3*(ROW()-2)+2),"")</f>
        <v>45562</v>
      </c>
      <c r="B222">
        <f>IF($A222&lt;&gt;"",INDEX('Size (Model)'!B:B,3*(ROW()-2)+3),"")</f>
        <v>4.6544163223140493E-3</v>
      </c>
      <c r="C222">
        <f>IF($A222&lt;&gt;"",INDEX('Size (Model)'!C:C,3*(ROW()-2)+3),"")</f>
        <v>1.9106528631821679E-2</v>
      </c>
      <c r="D222">
        <f>IF($A222&lt;&gt;"",INDEX('Size (Model)'!D:D,3*(ROW()-2)+3),"")</f>
        <v>0.05</v>
      </c>
      <c r="E222">
        <f>IF($A222&lt;&gt;"",INDEX('Size (Model)'!E:E,3*(ROW()-2)+3),"")</f>
        <v>0</v>
      </c>
      <c r="F222">
        <f>IF($A222&lt;&gt;"",INDEX('Size (Model)'!F:F,3*(ROW()-2)+3),"")</f>
        <v>0</v>
      </c>
      <c r="G222">
        <f>IF($A222&lt;&gt;"",INDEX('Size (Model)'!G:G,3*(ROW()-2)+3),"")</f>
        <v>-7.2475368502715283E-3</v>
      </c>
      <c r="H222">
        <f>IF($A222&lt;&gt;"",INDEX('Size (Model)'!H:H,3*(ROW()-2)+3),"")</f>
        <v>0</v>
      </c>
      <c r="I222">
        <f>IF($A222&lt;&gt;"",INDEX('Size (Model)'!I:I,3*(ROW()-2)+3),"")</f>
        <v>-0.05</v>
      </c>
      <c r="J222">
        <f>IF($A222&lt;&gt;"",INDEX('Size (Model)'!J:J,3*(ROW()-2)+3),"")</f>
        <v>0</v>
      </c>
      <c r="K222">
        <f>IF($A222&lt;&gt;"",INDEX('Size (Model)'!K:K,3*(ROW()-2)+3),"")</f>
        <v>4.3742475728155338E-2</v>
      </c>
      <c r="L222">
        <f>IF($A222&lt;&gt;"",INDEX('Size (Model)'!L:L,3*(ROW()-2)+3),"")</f>
        <v>-2.6107165991902846E-2</v>
      </c>
      <c r="M222">
        <f>IF($A222&lt;&gt;"",INDEX('Size (Model)'!M:M,3*(ROW()-2)+3),"")</f>
        <v>-7.3550346297282902E-3</v>
      </c>
      <c r="N222">
        <f>IF($A222&lt;&gt;"",INDEX('Size (Model)'!N:N,3*(ROW()-2)+3),"")</f>
        <v>-2.4782225010455877E-2</v>
      </c>
      <c r="O222">
        <f>IF($A222&lt;&gt;"",INDEX('Size (Model)'!O:O,3*(ROW()-2)+3),"")</f>
        <v>0</v>
      </c>
      <c r="P222">
        <f>IF($A222&lt;&gt;"",INDEX('Size (Model)'!P:P,3*(ROW()-2)+3),"")</f>
        <v>1.5500536303630364E-2</v>
      </c>
      <c r="Q222">
        <f>IF($A222&lt;&gt;"",INDEX('Size (Model)'!Q:Q,3*(ROW()-2)+3),"")</f>
        <v>0</v>
      </c>
      <c r="R222">
        <f>IF($A222&lt;&gt;"",INDEX('Size (Model)'!R:R,3*(ROW()-2)+3),"")</f>
        <v>2.2359715670024226E-2</v>
      </c>
      <c r="S222">
        <f>IF($A222&lt;&gt;"",INDEX('Size (Model)'!S:S,3*(ROW()-2)+3),"")</f>
        <v>0</v>
      </c>
      <c r="T222">
        <f>IF($A222&lt;&gt;"",INDEX('Size (Model)'!T:T,3*(ROW()-2)+3),"")</f>
        <v>-1.3711479719579369E-2</v>
      </c>
      <c r="U222">
        <f>IF($A222&lt;&gt;"",INDEX('Size (Model)'!U:U,3*(ROW()-2)+3),"")</f>
        <v>1.581271867048346E-2</v>
      </c>
      <c r="V222">
        <f>IF($A222&lt;&gt;"",INDEX('Size (Model)'!V:V,3*(ROW()-2)+3),"")</f>
        <v>4.0309611486486485E-2</v>
      </c>
      <c r="W222">
        <f>IF($A222&lt;&gt;"",INDEX('Size (Model)'!W:W,3*(ROW()-2)+3),"")</f>
        <v>0</v>
      </c>
      <c r="X222">
        <f>IF($A222&lt;&gt;"",INDEX('Size (Model)'!X:X,3*(ROW()-2)+3),"")</f>
        <v>0</v>
      </c>
      <c r="Y222">
        <f>IF($A222&lt;&gt;"",INDEX('Size (Model)'!Y:Y,3*(ROW()-2)+3),"")</f>
        <v>0</v>
      </c>
      <c r="Z222">
        <f>IF($A222&lt;&gt;"",INDEX('Size (Model)'!Z:Z,3*(ROW()-2)+3),"")</f>
        <v>0</v>
      </c>
    </row>
    <row r="223" spans="1:26" x14ac:dyDescent="0.2">
      <c r="A223" s="13">
        <f>IF(INDEX('Size (Model)'!A:A,3*(ROW()-2)+2)&lt;&gt;"",INDEX('Size (Model)'!A:A,3*(ROW()-2)+2),"")</f>
        <v>45565</v>
      </c>
      <c r="B223">
        <f>IF($A223&lt;&gt;"",INDEX('Size (Model)'!B:B,3*(ROW()-2)+3),"")</f>
        <v>4.6544163223140493E-3</v>
      </c>
      <c r="C223">
        <f>IF($A223&lt;&gt;"",INDEX('Size (Model)'!C:C,3*(ROW()-2)+3),"")</f>
        <v>1.1304604007633589E-2</v>
      </c>
      <c r="D223">
        <f>IF($A223&lt;&gt;"",INDEX('Size (Model)'!D:D,3*(ROW()-2)+3),"")</f>
        <v>0.05</v>
      </c>
      <c r="E223">
        <f>IF($A223&lt;&gt;"",INDEX('Size (Model)'!E:E,3*(ROW()-2)+3),"")</f>
        <v>0</v>
      </c>
      <c r="F223">
        <f>IF($A223&lt;&gt;"",INDEX('Size (Model)'!F:F,3*(ROW()-2)+3),"")</f>
        <v>0</v>
      </c>
      <c r="G223">
        <f>IF($A223&lt;&gt;"",INDEX('Size (Model)'!G:G,3*(ROW()-2)+3),"")</f>
        <v>-7.2475368502715283E-3</v>
      </c>
      <c r="H223">
        <f>IF($A223&lt;&gt;"",INDEX('Size (Model)'!H:H,3*(ROW()-2)+3),"")</f>
        <v>0</v>
      </c>
      <c r="I223">
        <f>IF($A223&lt;&gt;"",INDEX('Size (Model)'!I:I,3*(ROW()-2)+3),"")</f>
        <v>-0.05</v>
      </c>
      <c r="J223">
        <f>IF($A223&lt;&gt;"",INDEX('Size (Model)'!J:J,3*(ROW()-2)+3),"")</f>
        <v>0</v>
      </c>
      <c r="K223">
        <f>IF($A223&lt;&gt;"",INDEX('Size (Model)'!K:K,3*(ROW()-2)+3),"")</f>
        <v>4.3742475728155338E-2</v>
      </c>
      <c r="L223">
        <f>IF($A223&lt;&gt;"",INDEX('Size (Model)'!L:L,3*(ROW()-2)+3),"")</f>
        <v>-2.6107165991902846E-2</v>
      </c>
      <c r="M223">
        <f>IF($A223&lt;&gt;"",INDEX('Size (Model)'!M:M,3*(ROW()-2)+3),"")</f>
        <v>-7.3550346297282902E-3</v>
      </c>
      <c r="N223">
        <f>IF($A223&lt;&gt;"",INDEX('Size (Model)'!N:N,3*(ROW()-2)+3),"")</f>
        <v>-2.4782225010455877E-2</v>
      </c>
      <c r="O223">
        <f>IF($A223&lt;&gt;"",INDEX('Size (Model)'!O:O,3*(ROW()-2)+3),"")</f>
        <v>0</v>
      </c>
      <c r="P223">
        <f>IF($A223&lt;&gt;"",INDEX('Size (Model)'!P:P,3*(ROW()-2)+3),"")</f>
        <v>1.1302447052089297E-2</v>
      </c>
      <c r="Q223">
        <f>IF($A223&lt;&gt;"",INDEX('Size (Model)'!Q:Q,3*(ROW()-2)+3),"")</f>
        <v>0</v>
      </c>
      <c r="R223">
        <f>IF($A223&lt;&gt;"",INDEX('Size (Model)'!R:R,3*(ROW()-2)+3),"")</f>
        <v>2.2359715670024226E-2</v>
      </c>
      <c r="S223">
        <f>IF($A223&lt;&gt;"",INDEX('Size (Model)'!S:S,3*(ROW()-2)+3),"")</f>
        <v>0</v>
      </c>
      <c r="T223">
        <f>IF($A223&lt;&gt;"",INDEX('Size (Model)'!T:T,3*(ROW()-2)+3),"")</f>
        <v>-1.3711479719579369E-2</v>
      </c>
      <c r="U223">
        <f>IF($A223&lt;&gt;"",INDEX('Size (Model)'!U:U,3*(ROW()-2)+3),"")</f>
        <v>1.581271867048346E-2</v>
      </c>
      <c r="V223">
        <f>IF($A223&lt;&gt;"",INDEX('Size (Model)'!V:V,3*(ROW()-2)+3),"")</f>
        <v>0.05</v>
      </c>
      <c r="W223">
        <f>IF($A223&lt;&gt;"",INDEX('Size (Model)'!W:W,3*(ROW()-2)+3),"")</f>
        <v>0</v>
      </c>
      <c r="X223">
        <f>IF($A223&lt;&gt;"",INDEX('Size (Model)'!X:X,3*(ROW()-2)+3),"")</f>
        <v>0</v>
      </c>
      <c r="Y223">
        <f>IF($A223&lt;&gt;"",INDEX('Size (Model)'!Y:Y,3*(ROW()-2)+3),"")</f>
        <v>0</v>
      </c>
      <c r="Z223">
        <f>IF($A223&lt;&gt;"",INDEX('Size (Model)'!Z:Z,3*(ROW()-2)+3),"")</f>
        <v>0</v>
      </c>
    </row>
    <row r="224" spans="1:26" x14ac:dyDescent="0.2">
      <c r="A224" s="13">
        <f>IF(INDEX('Size (Model)'!A:A,3*(ROW()-2)+2)&lt;&gt;"",INDEX('Size (Model)'!A:A,3*(ROW()-2)+2),"")</f>
        <v>45566</v>
      </c>
      <c r="B224">
        <f>IF($A224&lt;&gt;"",INDEX('Size (Model)'!B:B,3*(ROW()-2)+3),"")</f>
        <v>4.6544163223140493E-3</v>
      </c>
      <c r="C224">
        <f>IF($A224&lt;&gt;"",INDEX('Size (Model)'!C:C,3*(ROW()-2)+3),"")</f>
        <v>2.1271660305343512E-2</v>
      </c>
      <c r="D224">
        <f>IF($A224&lt;&gt;"",INDEX('Size (Model)'!D:D,3*(ROW()-2)+3),"")</f>
        <v>0.05</v>
      </c>
      <c r="E224">
        <f>IF($A224&lt;&gt;"",INDEX('Size (Model)'!E:E,3*(ROW()-2)+3),"")</f>
        <v>0</v>
      </c>
      <c r="F224">
        <f>IF($A224&lt;&gt;"",INDEX('Size (Model)'!F:F,3*(ROW()-2)+3),"")</f>
        <v>0</v>
      </c>
      <c r="G224">
        <f>IF($A224&lt;&gt;"",INDEX('Size (Model)'!G:G,3*(ROW()-2)+3),"")</f>
        <v>-7.2475368502715283E-3</v>
      </c>
      <c r="H224">
        <f>IF($A224&lt;&gt;"",INDEX('Size (Model)'!H:H,3*(ROW()-2)+3),"")</f>
        <v>0</v>
      </c>
      <c r="I224">
        <f>IF($A224&lt;&gt;"",INDEX('Size (Model)'!I:I,3*(ROW()-2)+3),"")</f>
        <v>-0.05</v>
      </c>
      <c r="J224">
        <f>IF($A224&lt;&gt;"",INDEX('Size (Model)'!J:J,3*(ROW()-2)+3),"")</f>
        <v>0</v>
      </c>
      <c r="K224">
        <f>IF($A224&lt;&gt;"",INDEX('Size (Model)'!K:K,3*(ROW()-2)+3),"")</f>
        <v>4.3742475728155338E-2</v>
      </c>
      <c r="L224">
        <f>IF($A224&lt;&gt;"",INDEX('Size (Model)'!L:L,3*(ROW()-2)+3),"")</f>
        <v>-2.6107165991902846E-2</v>
      </c>
      <c r="M224">
        <f>IF($A224&lt;&gt;"",INDEX('Size (Model)'!M:M,3*(ROW()-2)+3),"")</f>
        <v>-7.3550346297282902E-3</v>
      </c>
      <c r="N224">
        <f>IF($A224&lt;&gt;"",INDEX('Size (Model)'!N:N,3*(ROW()-2)+3),"")</f>
        <v>-2.4782225010455877E-2</v>
      </c>
      <c r="O224">
        <f>IF($A224&lt;&gt;"",INDEX('Size (Model)'!O:O,3*(ROW()-2)+3),"")</f>
        <v>0</v>
      </c>
      <c r="P224">
        <f>IF($A224&lt;&gt;"",INDEX('Size (Model)'!P:P,3*(ROW()-2)+3),"")</f>
        <v>1.1302447052089297E-2</v>
      </c>
      <c r="Q224">
        <f>IF($A224&lt;&gt;"",INDEX('Size (Model)'!Q:Q,3*(ROW()-2)+3),"")</f>
        <v>0</v>
      </c>
      <c r="R224">
        <f>IF($A224&lt;&gt;"",INDEX('Size (Model)'!R:R,3*(ROW()-2)+3),"")</f>
        <v>2.2359715670024226E-2</v>
      </c>
      <c r="S224">
        <f>IF($A224&lt;&gt;"",INDEX('Size (Model)'!S:S,3*(ROW()-2)+3),"")</f>
        <v>0</v>
      </c>
      <c r="T224">
        <f>IF($A224&lt;&gt;"",INDEX('Size (Model)'!T:T,3*(ROW()-2)+3),"")</f>
        <v>-1.3711479719579369E-2</v>
      </c>
      <c r="U224">
        <f>IF($A224&lt;&gt;"",INDEX('Size (Model)'!U:U,3*(ROW()-2)+3),"")</f>
        <v>3.347252252252253E-2</v>
      </c>
      <c r="V224">
        <f>IF($A224&lt;&gt;"",INDEX('Size (Model)'!V:V,3*(ROW()-2)+3),"")</f>
        <v>4.4348872679045089E-2</v>
      </c>
      <c r="W224">
        <f>IF($A224&lt;&gt;"",INDEX('Size (Model)'!W:W,3*(ROW()-2)+3),"")</f>
        <v>0</v>
      </c>
      <c r="X224">
        <f>IF($A224&lt;&gt;"",INDEX('Size (Model)'!X:X,3*(ROW()-2)+3),"")</f>
        <v>0</v>
      </c>
      <c r="Y224">
        <f>IF($A224&lt;&gt;"",INDEX('Size (Model)'!Y:Y,3*(ROW()-2)+3),"")</f>
        <v>0</v>
      </c>
      <c r="Z224">
        <f>IF($A224&lt;&gt;"",INDEX('Size (Model)'!Z:Z,3*(ROW()-2)+3),"")</f>
        <v>0</v>
      </c>
    </row>
    <row r="225" spans="1:26" x14ac:dyDescent="0.2">
      <c r="A225" s="13">
        <f>IF(INDEX('Size (Model)'!A:A,3*(ROW()-2)+2)&lt;&gt;"",INDEX('Size (Model)'!A:A,3*(ROW()-2)+2),"")</f>
        <v>45567</v>
      </c>
      <c r="B225">
        <f>IF($A225&lt;&gt;"",INDEX('Size (Model)'!B:B,3*(ROW()-2)+3),"")</f>
        <v>4.6544163223140493E-3</v>
      </c>
      <c r="C225">
        <f>IF($A225&lt;&gt;"",INDEX('Size (Model)'!C:C,3*(ROW()-2)+3),"")</f>
        <v>2.1271660305343512E-2</v>
      </c>
      <c r="D225">
        <f>IF($A225&lt;&gt;"",INDEX('Size (Model)'!D:D,3*(ROW()-2)+3),"")</f>
        <v>0.05</v>
      </c>
      <c r="E225">
        <f>IF($A225&lt;&gt;"",INDEX('Size (Model)'!E:E,3*(ROW()-2)+3),"")</f>
        <v>0</v>
      </c>
      <c r="F225">
        <f>IF($A225&lt;&gt;"",INDEX('Size (Model)'!F:F,3*(ROW()-2)+3),"")</f>
        <v>0</v>
      </c>
      <c r="G225">
        <f>IF($A225&lt;&gt;"",INDEX('Size (Model)'!G:G,3*(ROW()-2)+3),"")</f>
        <v>-7.2475368502715283E-3</v>
      </c>
      <c r="H225">
        <f>IF($A225&lt;&gt;"",INDEX('Size (Model)'!H:H,3*(ROW()-2)+3),"")</f>
        <v>0</v>
      </c>
      <c r="I225">
        <f>IF($A225&lt;&gt;"",INDEX('Size (Model)'!I:I,3*(ROW()-2)+3),"")</f>
        <v>-0.05</v>
      </c>
      <c r="J225">
        <f>IF($A225&lt;&gt;"",INDEX('Size (Model)'!J:J,3*(ROW()-2)+3),"")</f>
        <v>0</v>
      </c>
      <c r="K225">
        <f>IF($A225&lt;&gt;"",INDEX('Size (Model)'!K:K,3*(ROW()-2)+3),"")</f>
        <v>4.3742475728155338E-2</v>
      </c>
      <c r="L225">
        <f>IF($A225&lt;&gt;"",INDEX('Size (Model)'!L:L,3*(ROW()-2)+3),"")</f>
        <v>-2.6107165991902846E-2</v>
      </c>
      <c r="M225">
        <f>IF($A225&lt;&gt;"",INDEX('Size (Model)'!M:M,3*(ROW()-2)+3),"")</f>
        <v>-7.3550346297282902E-3</v>
      </c>
      <c r="N225">
        <f>IF($A225&lt;&gt;"",INDEX('Size (Model)'!N:N,3*(ROW()-2)+3),"")</f>
        <v>-2.4782225010455877E-2</v>
      </c>
      <c r="O225">
        <f>IF($A225&lt;&gt;"",INDEX('Size (Model)'!O:O,3*(ROW()-2)+3),"")</f>
        <v>0</v>
      </c>
      <c r="P225">
        <f>IF($A225&lt;&gt;"",INDEX('Size (Model)'!P:P,3*(ROW()-2)+3),"")</f>
        <v>1.1302447052089297E-2</v>
      </c>
      <c r="Q225">
        <f>IF($A225&lt;&gt;"",INDEX('Size (Model)'!Q:Q,3*(ROW()-2)+3),"")</f>
        <v>0</v>
      </c>
      <c r="R225">
        <f>IF($A225&lt;&gt;"",INDEX('Size (Model)'!R:R,3*(ROW()-2)+3),"")</f>
        <v>2.2359715670024226E-2</v>
      </c>
      <c r="S225">
        <f>IF($A225&lt;&gt;"",INDEX('Size (Model)'!S:S,3*(ROW()-2)+3),"")</f>
        <v>0</v>
      </c>
      <c r="T225">
        <f>IF($A225&lt;&gt;"",INDEX('Size (Model)'!T:T,3*(ROW()-2)+3),"")</f>
        <v>-1.3711479719579369E-2</v>
      </c>
      <c r="U225">
        <f>IF($A225&lt;&gt;"",INDEX('Size (Model)'!U:U,3*(ROW()-2)+3),"")</f>
        <v>3.347252252252253E-2</v>
      </c>
      <c r="V225">
        <f>IF($A225&lt;&gt;"",INDEX('Size (Model)'!V:V,3*(ROW()-2)+3),"")</f>
        <v>4.4348872679045089E-2</v>
      </c>
      <c r="W225">
        <f>IF($A225&lt;&gt;"",INDEX('Size (Model)'!W:W,3*(ROW()-2)+3),"")</f>
        <v>0</v>
      </c>
      <c r="X225">
        <f>IF($A225&lt;&gt;"",INDEX('Size (Model)'!X:X,3*(ROW()-2)+3),"")</f>
        <v>0</v>
      </c>
      <c r="Y225">
        <f>IF($A225&lt;&gt;"",INDEX('Size (Model)'!Y:Y,3*(ROW()-2)+3),"")</f>
        <v>0</v>
      </c>
      <c r="Z225">
        <f>IF($A225&lt;&gt;"",INDEX('Size (Model)'!Z:Z,3*(ROW()-2)+3),"")</f>
        <v>0</v>
      </c>
    </row>
    <row r="226" spans="1:26" x14ac:dyDescent="0.2">
      <c r="A226" s="13">
        <f>IF(INDEX('Size (Model)'!A:A,3*(ROW()-2)+2)&lt;&gt;"",INDEX('Size (Model)'!A:A,3*(ROW()-2)+2),"")</f>
        <v>45568</v>
      </c>
      <c r="B226">
        <f>IF($A226&lt;&gt;"",INDEX('Size (Model)'!B:B,3*(ROW()-2)+3),"")</f>
        <v>4.6544163223140493E-3</v>
      </c>
      <c r="C226">
        <f>IF($A226&lt;&gt;"",INDEX('Size (Model)'!C:C,3*(ROW()-2)+3),"")</f>
        <v>2.1271660305343512E-2</v>
      </c>
      <c r="D226">
        <f>IF($A226&lt;&gt;"",INDEX('Size (Model)'!D:D,3*(ROW()-2)+3),"")</f>
        <v>0.05</v>
      </c>
      <c r="E226">
        <f>IF($A226&lt;&gt;"",INDEX('Size (Model)'!E:E,3*(ROW()-2)+3),"")</f>
        <v>0</v>
      </c>
      <c r="F226">
        <f>IF($A226&lt;&gt;"",INDEX('Size (Model)'!F:F,3*(ROW()-2)+3),"")</f>
        <v>0</v>
      </c>
      <c r="G226">
        <f>IF($A226&lt;&gt;"",INDEX('Size (Model)'!G:G,3*(ROW()-2)+3),"")</f>
        <v>-7.2475368502715283E-3</v>
      </c>
      <c r="H226">
        <f>IF($A226&lt;&gt;"",INDEX('Size (Model)'!H:H,3*(ROW()-2)+3),"")</f>
        <v>0</v>
      </c>
      <c r="I226">
        <f>IF($A226&lt;&gt;"",INDEX('Size (Model)'!I:I,3*(ROW()-2)+3),"")</f>
        <v>-0.05</v>
      </c>
      <c r="J226">
        <f>IF($A226&lt;&gt;"",INDEX('Size (Model)'!J:J,3*(ROW()-2)+3),"")</f>
        <v>0</v>
      </c>
      <c r="K226">
        <f>IF($A226&lt;&gt;"",INDEX('Size (Model)'!K:K,3*(ROW()-2)+3),"")</f>
        <v>4.3742475728155338E-2</v>
      </c>
      <c r="L226">
        <f>IF($A226&lt;&gt;"",INDEX('Size (Model)'!L:L,3*(ROW()-2)+3),"")</f>
        <v>-2.6107165991902846E-2</v>
      </c>
      <c r="M226">
        <f>IF($A226&lt;&gt;"",INDEX('Size (Model)'!M:M,3*(ROW()-2)+3),"")</f>
        <v>-7.3550346297282902E-3</v>
      </c>
      <c r="N226">
        <f>IF($A226&lt;&gt;"",INDEX('Size (Model)'!N:N,3*(ROW()-2)+3),"")</f>
        <v>-2.4782225010455877E-2</v>
      </c>
      <c r="O226">
        <f>IF($A226&lt;&gt;"",INDEX('Size (Model)'!O:O,3*(ROW()-2)+3),"")</f>
        <v>0</v>
      </c>
      <c r="P226">
        <f>IF($A226&lt;&gt;"",INDEX('Size (Model)'!P:P,3*(ROW()-2)+3),"")</f>
        <v>1.1302447052089297E-2</v>
      </c>
      <c r="Q226">
        <f>IF($A226&lt;&gt;"",INDEX('Size (Model)'!Q:Q,3*(ROW()-2)+3),"")</f>
        <v>0</v>
      </c>
      <c r="R226">
        <f>IF($A226&lt;&gt;"",INDEX('Size (Model)'!R:R,3*(ROW()-2)+3),"")</f>
        <v>2.2359715670024226E-2</v>
      </c>
      <c r="S226">
        <f>IF($A226&lt;&gt;"",INDEX('Size (Model)'!S:S,3*(ROW()-2)+3),"")</f>
        <v>0</v>
      </c>
      <c r="T226">
        <f>IF($A226&lt;&gt;"",INDEX('Size (Model)'!T:T,3*(ROW()-2)+3),"")</f>
        <v>-1.3711479719579369E-2</v>
      </c>
      <c r="U226">
        <f>IF($A226&lt;&gt;"",INDEX('Size (Model)'!U:U,3*(ROW()-2)+3),"")</f>
        <v>3.347252252252253E-2</v>
      </c>
      <c r="V226">
        <f>IF($A226&lt;&gt;"",INDEX('Size (Model)'!V:V,3*(ROW()-2)+3),"")</f>
        <v>4.4348872679045089E-2</v>
      </c>
      <c r="W226">
        <f>IF($A226&lt;&gt;"",INDEX('Size (Model)'!W:W,3*(ROW()-2)+3),"")</f>
        <v>0</v>
      </c>
      <c r="X226">
        <f>IF($A226&lt;&gt;"",INDEX('Size (Model)'!X:X,3*(ROW()-2)+3),"")</f>
        <v>0</v>
      </c>
      <c r="Y226">
        <f>IF($A226&lt;&gt;"",INDEX('Size (Model)'!Y:Y,3*(ROW()-2)+3),"")</f>
        <v>0</v>
      </c>
      <c r="Z226">
        <f>IF($A226&lt;&gt;"",INDEX('Size (Model)'!Z:Z,3*(ROW()-2)+3),"")</f>
        <v>0</v>
      </c>
    </row>
    <row r="227" spans="1:26" x14ac:dyDescent="0.2">
      <c r="A227" s="13">
        <f>IF(INDEX('Size (Model)'!A:A,3*(ROW()-2)+2)&lt;&gt;"",INDEX('Size (Model)'!A:A,3*(ROW()-2)+2),"")</f>
        <v>45569</v>
      </c>
      <c r="B227">
        <f>IF($A227&lt;&gt;"",INDEX('Size (Model)'!B:B,3*(ROW()-2)+3),"")</f>
        <v>4.6544163223140493E-3</v>
      </c>
      <c r="C227">
        <f>IF($A227&lt;&gt;"",INDEX('Size (Model)'!C:C,3*(ROW()-2)+3),"")</f>
        <v>3.6133474576271189E-2</v>
      </c>
      <c r="D227">
        <f>IF($A227&lt;&gt;"",INDEX('Size (Model)'!D:D,3*(ROW()-2)+3),"")</f>
        <v>0.05</v>
      </c>
      <c r="E227">
        <f>IF($A227&lt;&gt;"",INDEX('Size (Model)'!E:E,3*(ROW()-2)+3),"")</f>
        <v>0</v>
      </c>
      <c r="F227">
        <f>IF($A227&lt;&gt;"",INDEX('Size (Model)'!F:F,3*(ROW()-2)+3),"")</f>
        <v>0</v>
      </c>
      <c r="G227">
        <f>IF($A227&lt;&gt;"",INDEX('Size (Model)'!G:G,3*(ROW()-2)+3),"")</f>
        <v>-7.2475368502715283E-3</v>
      </c>
      <c r="H227">
        <f>IF($A227&lt;&gt;"",INDEX('Size (Model)'!H:H,3*(ROW()-2)+3),"")</f>
        <v>0</v>
      </c>
      <c r="I227">
        <f>IF($A227&lt;&gt;"",INDEX('Size (Model)'!I:I,3*(ROW()-2)+3),"")</f>
        <v>-0.05</v>
      </c>
      <c r="J227">
        <f>IF($A227&lt;&gt;"",INDEX('Size (Model)'!J:J,3*(ROW()-2)+3),"")</f>
        <v>0</v>
      </c>
      <c r="K227">
        <f>IF($A227&lt;&gt;"",INDEX('Size (Model)'!K:K,3*(ROW()-2)+3),"")</f>
        <v>4.3742475728155338E-2</v>
      </c>
      <c r="L227">
        <f>IF($A227&lt;&gt;"",INDEX('Size (Model)'!L:L,3*(ROW()-2)+3),"")</f>
        <v>-2.6107165991902846E-2</v>
      </c>
      <c r="M227">
        <f>IF($A227&lt;&gt;"",INDEX('Size (Model)'!M:M,3*(ROW()-2)+3),"")</f>
        <v>-7.3550346297282902E-3</v>
      </c>
      <c r="N227">
        <f>IF($A227&lt;&gt;"",INDEX('Size (Model)'!N:N,3*(ROW()-2)+3),"")</f>
        <v>-2.4782225010455877E-2</v>
      </c>
      <c r="O227">
        <f>IF($A227&lt;&gt;"",INDEX('Size (Model)'!O:O,3*(ROW()-2)+3),"")</f>
        <v>0</v>
      </c>
      <c r="P227">
        <f>IF($A227&lt;&gt;"",INDEX('Size (Model)'!P:P,3*(ROW()-2)+3),"")</f>
        <v>1.1302447052089297E-2</v>
      </c>
      <c r="Q227">
        <f>IF($A227&lt;&gt;"",INDEX('Size (Model)'!Q:Q,3*(ROW()-2)+3),"")</f>
        <v>0</v>
      </c>
      <c r="R227">
        <f>IF($A227&lt;&gt;"",INDEX('Size (Model)'!R:R,3*(ROW()-2)+3),"")</f>
        <v>2.2359715670024226E-2</v>
      </c>
      <c r="S227">
        <f>IF($A227&lt;&gt;"",INDEX('Size (Model)'!S:S,3*(ROW()-2)+3),"")</f>
        <v>0</v>
      </c>
      <c r="T227">
        <f>IF($A227&lt;&gt;"",INDEX('Size (Model)'!T:T,3*(ROW()-2)+3),"")</f>
        <v>-1.3711479719579369E-2</v>
      </c>
      <c r="U227">
        <f>IF($A227&lt;&gt;"",INDEX('Size (Model)'!U:U,3*(ROW()-2)+3),"")</f>
        <v>3.347252252252253E-2</v>
      </c>
      <c r="V227">
        <f>IF($A227&lt;&gt;"",INDEX('Size (Model)'!V:V,3*(ROW()-2)+3),"")</f>
        <v>1.2277814136125652E-2</v>
      </c>
      <c r="W227">
        <f>IF($A227&lt;&gt;"",INDEX('Size (Model)'!W:W,3*(ROW()-2)+3),"")</f>
        <v>0</v>
      </c>
      <c r="X227">
        <f>IF($A227&lt;&gt;"",INDEX('Size (Model)'!X:X,3*(ROW()-2)+3),"")</f>
        <v>0</v>
      </c>
      <c r="Y227">
        <f>IF($A227&lt;&gt;"",INDEX('Size (Model)'!Y:Y,3*(ROW()-2)+3),"")</f>
        <v>0</v>
      </c>
      <c r="Z227">
        <f>IF($A227&lt;&gt;"",INDEX('Size (Model)'!Z:Z,3*(ROW()-2)+3),"")</f>
        <v>0</v>
      </c>
    </row>
    <row r="228" spans="1:26" x14ac:dyDescent="0.2">
      <c r="A228" s="13">
        <f>IF(INDEX('Size (Model)'!A:A,3*(ROW()-2)+2)&lt;&gt;"",INDEX('Size (Model)'!A:A,3*(ROW()-2)+2),"")</f>
        <v>45572</v>
      </c>
      <c r="B228">
        <f>IF($A228&lt;&gt;"",INDEX('Size (Model)'!B:B,3*(ROW()-2)+3),"")</f>
        <v>4.6544163223140493E-3</v>
      </c>
      <c r="C228">
        <f>IF($A228&lt;&gt;"",INDEX('Size (Model)'!C:C,3*(ROW()-2)+3),"")</f>
        <v>3.6133474576271189E-2</v>
      </c>
      <c r="D228">
        <f>IF($A228&lt;&gt;"",INDEX('Size (Model)'!D:D,3*(ROW()-2)+3),"")</f>
        <v>0.05</v>
      </c>
      <c r="E228">
        <f>IF($A228&lt;&gt;"",INDEX('Size (Model)'!E:E,3*(ROW()-2)+3),"")</f>
        <v>7.7671288743882544E-3</v>
      </c>
      <c r="F228">
        <f>IF($A228&lt;&gt;"",INDEX('Size (Model)'!F:F,3*(ROW()-2)+3),"")</f>
        <v>0</v>
      </c>
      <c r="G228">
        <f>IF($A228&lt;&gt;"",INDEX('Size (Model)'!G:G,3*(ROW()-2)+3),"")</f>
        <v>-7.2475368502715283E-3</v>
      </c>
      <c r="H228">
        <f>IF($A228&lt;&gt;"",INDEX('Size (Model)'!H:H,3*(ROW()-2)+3),"")</f>
        <v>0</v>
      </c>
      <c r="I228">
        <f>IF($A228&lt;&gt;"",INDEX('Size (Model)'!I:I,3*(ROW()-2)+3),"")</f>
        <v>-0.05</v>
      </c>
      <c r="J228">
        <f>IF($A228&lt;&gt;"",INDEX('Size (Model)'!J:J,3*(ROW()-2)+3),"")</f>
        <v>0</v>
      </c>
      <c r="K228">
        <f>IF($A228&lt;&gt;"",INDEX('Size (Model)'!K:K,3*(ROW()-2)+3),"")</f>
        <v>4.3742475728155338E-2</v>
      </c>
      <c r="L228">
        <f>IF($A228&lt;&gt;"",INDEX('Size (Model)'!L:L,3*(ROW()-2)+3),"")</f>
        <v>-2.6107165991902846E-2</v>
      </c>
      <c r="M228">
        <f>IF($A228&lt;&gt;"",INDEX('Size (Model)'!M:M,3*(ROW()-2)+3),"")</f>
        <v>-7.3550346297282902E-3</v>
      </c>
      <c r="N228">
        <f>IF($A228&lt;&gt;"",INDEX('Size (Model)'!N:N,3*(ROW()-2)+3),"")</f>
        <v>-2.4782225010455877E-2</v>
      </c>
      <c r="O228">
        <f>IF($A228&lt;&gt;"",INDEX('Size (Model)'!O:O,3*(ROW()-2)+3),"")</f>
        <v>0</v>
      </c>
      <c r="P228">
        <f>IF($A228&lt;&gt;"",INDEX('Size (Model)'!P:P,3*(ROW()-2)+3),"")</f>
        <v>1.1302447052089297E-2</v>
      </c>
      <c r="Q228">
        <f>IF($A228&lt;&gt;"",INDEX('Size (Model)'!Q:Q,3*(ROW()-2)+3),"")</f>
        <v>0</v>
      </c>
      <c r="R228">
        <f>IF($A228&lt;&gt;"",INDEX('Size (Model)'!R:R,3*(ROW()-2)+3),"")</f>
        <v>2.2359715670024226E-2</v>
      </c>
      <c r="S228">
        <f>IF($A228&lt;&gt;"",INDEX('Size (Model)'!S:S,3*(ROW()-2)+3),"")</f>
        <v>0</v>
      </c>
      <c r="T228">
        <f>IF($A228&lt;&gt;"",INDEX('Size (Model)'!T:T,3*(ROW()-2)+3),"")</f>
        <v>-1.3711479719579369E-2</v>
      </c>
      <c r="U228">
        <f>IF($A228&lt;&gt;"",INDEX('Size (Model)'!U:U,3*(ROW()-2)+3),"")</f>
        <v>3.347252252252253E-2</v>
      </c>
      <c r="V228">
        <f>IF($A228&lt;&gt;"",INDEX('Size (Model)'!V:V,3*(ROW()-2)+3),"")</f>
        <v>0</v>
      </c>
      <c r="W228">
        <f>IF($A228&lt;&gt;"",INDEX('Size (Model)'!W:W,3*(ROW()-2)+3),"")</f>
        <v>0</v>
      </c>
      <c r="X228">
        <f>IF($A228&lt;&gt;"",INDEX('Size (Model)'!X:X,3*(ROW()-2)+3),"")</f>
        <v>0</v>
      </c>
      <c r="Y228">
        <f>IF($A228&lt;&gt;"",INDEX('Size (Model)'!Y:Y,3*(ROW()-2)+3),"")</f>
        <v>0</v>
      </c>
      <c r="Z228">
        <f>IF($A228&lt;&gt;"",INDEX('Size (Model)'!Z:Z,3*(ROW()-2)+3),"")</f>
        <v>0</v>
      </c>
    </row>
    <row r="229" spans="1:26" x14ac:dyDescent="0.2">
      <c r="A229" s="13">
        <f>IF(INDEX('Size (Model)'!A:A,3*(ROW()-2)+2)&lt;&gt;"",INDEX('Size (Model)'!A:A,3*(ROW()-2)+2),"")</f>
        <v>45573</v>
      </c>
      <c r="B229">
        <f>IF($A229&lt;&gt;"",INDEX('Size (Model)'!B:B,3*(ROW()-2)+3),"")</f>
        <v>1.9363544474393528E-2</v>
      </c>
      <c r="C229">
        <f>IF($A229&lt;&gt;"",INDEX('Size (Model)'!C:C,3*(ROW()-2)+3),"")</f>
        <v>2.0853047895500722E-2</v>
      </c>
      <c r="D229">
        <f>IF($A229&lt;&gt;"",INDEX('Size (Model)'!D:D,3*(ROW()-2)+3),"")</f>
        <v>0.05</v>
      </c>
      <c r="E229">
        <f>IF($A229&lt;&gt;"",INDEX('Size (Model)'!E:E,3*(ROW()-2)+3),"")</f>
        <v>7.7671288743882544E-3</v>
      </c>
      <c r="F229">
        <f>IF($A229&lt;&gt;"",INDEX('Size (Model)'!F:F,3*(ROW()-2)+3),"")</f>
        <v>0</v>
      </c>
      <c r="G229">
        <f>IF($A229&lt;&gt;"",INDEX('Size (Model)'!G:G,3*(ROW()-2)+3),"")</f>
        <v>-7.2475368502715283E-3</v>
      </c>
      <c r="H229">
        <f>IF($A229&lt;&gt;"",INDEX('Size (Model)'!H:H,3*(ROW()-2)+3),"")</f>
        <v>0</v>
      </c>
      <c r="I229">
        <f>IF($A229&lt;&gt;"",INDEX('Size (Model)'!I:I,3*(ROW()-2)+3),"")</f>
        <v>-0.05</v>
      </c>
      <c r="J229">
        <f>IF($A229&lt;&gt;"",INDEX('Size (Model)'!J:J,3*(ROW()-2)+3),"")</f>
        <v>0</v>
      </c>
      <c r="K229">
        <f>IF($A229&lt;&gt;"",INDEX('Size (Model)'!K:K,3*(ROW()-2)+3),"")</f>
        <v>4.3742475728155338E-2</v>
      </c>
      <c r="L229">
        <f>IF($A229&lt;&gt;"",INDEX('Size (Model)'!L:L,3*(ROW()-2)+3),"")</f>
        <v>-2.6107165991902846E-2</v>
      </c>
      <c r="M229">
        <f>IF($A229&lt;&gt;"",INDEX('Size (Model)'!M:M,3*(ROW()-2)+3),"")</f>
        <v>-7.3550346297282902E-3</v>
      </c>
      <c r="N229">
        <f>IF($A229&lt;&gt;"",INDEX('Size (Model)'!N:N,3*(ROW()-2)+3),"")</f>
        <v>-2.4782225010455877E-2</v>
      </c>
      <c r="O229">
        <f>IF($A229&lt;&gt;"",INDEX('Size (Model)'!O:O,3*(ROW()-2)+3),"")</f>
        <v>0</v>
      </c>
      <c r="P229">
        <f>IF($A229&lt;&gt;"",INDEX('Size (Model)'!P:P,3*(ROW()-2)+3),"")</f>
        <v>1.1302447052089297E-2</v>
      </c>
      <c r="Q229">
        <f>IF($A229&lt;&gt;"",INDEX('Size (Model)'!Q:Q,3*(ROW()-2)+3),"")</f>
        <v>0</v>
      </c>
      <c r="R229">
        <f>IF($A229&lt;&gt;"",INDEX('Size (Model)'!R:R,3*(ROW()-2)+3),"")</f>
        <v>2.2359715670024226E-2</v>
      </c>
      <c r="S229">
        <f>IF($A229&lt;&gt;"",INDEX('Size (Model)'!S:S,3*(ROW()-2)+3),"")</f>
        <v>0</v>
      </c>
      <c r="T229">
        <f>IF($A229&lt;&gt;"",INDEX('Size (Model)'!T:T,3*(ROW()-2)+3),"")</f>
        <v>-1.3711479719579369E-2</v>
      </c>
      <c r="U229">
        <f>IF($A229&lt;&gt;"",INDEX('Size (Model)'!U:U,3*(ROW()-2)+3),"")</f>
        <v>-3.3866234531526221E-2</v>
      </c>
      <c r="V229">
        <f>IF($A229&lt;&gt;"",INDEX('Size (Model)'!V:V,3*(ROW()-2)+3),"")</f>
        <v>1.4966406249999998E-2</v>
      </c>
      <c r="W229">
        <f>IF($A229&lt;&gt;"",INDEX('Size (Model)'!W:W,3*(ROW()-2)+3),"")</f>
        <v>0</v>
      </c>
      <c r="X229">
        <f>IF($A229&lt;&gt;"",INDEX('Size (Model)'!X:X,3*(ROW()-2)+3),"")</f>
        <v>0</v>
      </c>
      <c r="Y229">
        <f>IF($A229&lt;&gt;"",INDEX('Size (Model)'!Y:Y,3*(ROW()-2)+3),"")</f>
        <v>0</v>
      </c>
      <c r="Z229">
        <f>IF($A229&lt;&gt;"",INDEX('Size (Model)'!Z:Z,3*(ROW()-2)+3),"")</f>
        <v>0</v>
      </c>
    </row>
    <row r="230" spans="1:26" x14ac:dyDescent="0.2">
      <c r="A230" s="13">
        <f>IF(INDEX('Size (Model)'!A:A,3*(ROW()-2)+2)&lt;&gt;"",INDEX('Size (Model)'!A:A,3*(ROW()-2)+2),"")</f>
        <v>45574</v>
      </c>
      <c r="B230">
        <f>IF($A230&lt;&gt;"",INDEX('Size (Model)'!B:B,3*(ROW()-2)+3),"")</f>
        <v>1.9363544474393528E-2</v>
      </c>
      <c r="C230">
        <f>IF($A230&lt;&gt;"",INDEX('Size (Model)'!C:C,3*(ROW()-2)+3),"")</f>
        <v>2.0853047895500722E-2</v>
      </c>
      <c r="D230">
        <f>IF($A230&lt;&gt;"",INDEX('Size (Model)'!D:D,3*(ROW()-2)+3),"")</f>
        <v>0.05</v>
      </c>
      <c r="E230">
        <f>IF($A230&lt;&gt;"",INDEX('Size (Model)'!E:E,3*(ROW()-2)+3),"")</f>
        <v>7.7671288743882544E-3</v>
      </c>
      <c r="F230">
        <f>IF($A230&lt;&gt;"",INDEX('Size (Model)'!F:F,3*(ROW()-2)+3),"")</f>
        <v>0</v>
      </c>
      <c r="G230">
        <f>IF($A230&lt;&gt;"",INDEX('Size (Model)'!G:G,3*(ROW()-2)+3),"")</f>
        <v>-7.2475368502715283E-3</v>
      </c>
      <c r="H230">
        <f>IF($A230&lt;&gt;"",INDEX('Size (Model)'!H:H,3*(ROW()-2)+3),"")</f>
        <v>0</v>
      </c>
      <c r="I230">
        <f>IF($A230&lt;&gt;"",INDEX('Size (Model)'!I:I,3*(ROW()-2)+3),"")</f>
        <v>-0.05</v>
      </c>
      <c r="J230">
        <f>IF($A230&lt;&gt;"",INDEX('Size (Model)'!J:J,3*(ROW()-2)+3),"")</f>
        <v>0</v>
      </c>
      <c r="K230">
        <f>IF($A230&lt;&gt;"",INDEX('Size (Model)'!K:K,3*(ROW()-2)+3),"")</f>
        <v>4.3742475728155338E-2</v>
      </c>
      <c r="L230">
        <f>IF($A230&lt;&gt;"",INDEX('Size (Model)'!L:L,3*(ROW()-2)+3),"")</f>
        <v>-2.6107165991902846E-2</v>
      </c>
      <c r="M230">
        <f>IF($A230&lt;&gt;"",INDEX('Size (Model)'!M:M,3*(ROW()-2)+3),"")</f>
        <v>-7.3550346297282902E-3</v>
      </c>
      <c r="N230">
        <f>IF($A230&lt;&gt;"",INDEX('Size (Model)'!N:N,3*(ROW()-2)+3),"")</f>
        <v>-2.4782225010455877E-2</v>
      </c>
      <c r="O230">
        <f>IF($A230&lt;&gt;"",INDEX('Size (Model)'!O:O,3*(ROW()-2)+3),"")</f>
        <v>0</v>
      </c>
      <c r="P230">
        <f>IF($A230&lt;&gt;"",INDEX('Size (Model)'!P:P,3*(ROW()-2)+3),"")</f>
        <v>1.1302447052089297E-2</v>
      </c>
      <c r="Q230">
        <f>IF($A230&lt;&gt;"",INDEX('Size (Model)'!Q:Q,3*(ROW()-2)+3),"")</f>
        <v>0</v>
      </c>
      <c r="R230">
        <f>IF($A230&lt;&gt;"",INDEX('Size (Model)'!R:R,3*(ROW()-2)+3),"")</f>
        <v>2.2359715670024226E-2</v>
      </c>
      <c r="S230">
        <f>IF($A230&lt;&gt;"",INDEX('Size (Model)'!S:S,3*(ROW()-2)+3),"")</f>
        <v>0</v>
      </c>
      <c r="T230">
        <f>IF($A230&lt;&gt;"",INDEX('Size (Model)'!T:T,3*(ROW()-2)+3),"")</f>
        <v>-1.3711479719579369E-2</v>
      </c>
      <c r="U230">
        <f>IF($A230&lt;&gt;"",INDEX('Size (Model)'!U:U,3*(ROW()-2)+3),"")</f>
        <v>-3.3866234531526221E-2</v>
      </c>
      <c r="V230">
        <f>IF($A230&lt;&gt;"",INDEX('Size (Model)'!V:V,3*(ROW()-2)+3),"")</f>
        <v>1.4966406249999998E-2</v>
      </c>
      <c r="W230">
        <f>IF($A230&lt;&gt;"",INDEX('Size (Model)'!W:W,3*(ROW()-2)+3),"")</f>
        <v>0</v>
      </c>
      <c r="X230">
        <f>IF($A230&lt;&gt;"",INDEX('Size (Model)'!X:X,3*(ROW()-2)+3),"")</f>
        <v>0</v>
      </c>
      <c r="Y230">
        <f>IF($A230&lt;&gt;"",INDEX('Size (Model)'!Y:Y,3*(ROW()-2)+3),"")</f>
        <v>0</v>
      </c>
      <c r="Z230">
        <f>IF($A230&lt;&gt;"",INDEX('Size (Model)'!Z:Z,3*(ROW()-2)+3),"")</f>
        <v>0</v>
      </c>
    </row>
    <row r="231" spans="1:26" x14ac:dyDescent="0.2">
      <c r="A231" s="13">
        <f>IF(INDEX('Size (Model)'!A:A,3*(ROW()-2)+2)&lt;&gt;"",INDEX('Size (Model)'!A:A,3*(ROW()-2)+2),"")</f>
        <v>45575</v>
      </c>
      <c r="B231">
        <f>IF($A231&lt;&gt;"",INDEX('Size (Model)'!B:B,3*(ROW()-2)+3),"")</f>
        <v>0</v>
      </c>
      <c r="C231">
        <f>IF($A231&lt;&gt;"",INDEX('Size (Model)'!C:C,3*(ROW()-2)+3),"")</f>
        <v>2.0853047895500722E-2</v>
      </c>
      <c r="D231">
        <f>IF($A231&lt;&gt;"",INDEX('Size (Model)'!D:D,3*(ROW()-2)+3),"")</f>
        <v>0.05</v>
      </c>
      <c r="E231">
        <f>IF($A231&lt;&gt;"",INDEX('Size (Model)'!E:E,3*(ROW()-2)+3),"")</f>
        <v>7.7671288743882544E-3</v>
      </c>
      <c r="F231">
        <f>IF($A231&lt;&gt;"",INDEX('Size (Model)'!F:F,3*(ROW()-2)+3),"")</f>
        <v>1.5538639312358094E-2</v>
      </c>
      <c r="G231">
        <f>IF($A231&lt;&gt;"",INDEX('Size (Model)'!G:G,3*(ROW()-2)+3),"")</f>
        <v>-7.2475368502715283E-3</v>
      </c>
      <c r="H231">
        <f>IF($A231&lt;&gt;"",INDEX('Size (Model)'!H:H,3*(ROW()-2)+3),"")</f>
        <v>0</v>
      </c>
      <c r="I231">
        <f>IF($A231&lt;&gt;"",INDEX('Size (Model)'!I:I,3*(ROW()-2)+3),"")</f>
        <v>-0.05</v>
      </c>
      <c r="J231">
        <f>IF($A231&lt;&gt;"",INDEX('Size (Model)'!J:J,3*(ROW()-2)+3),"")</f>
        <v>0</v>
      </c>
      <c r="K231">
        <f>IF($A231&lt;&gt;"",INDEX('Size (Model)'!K:K,3*(ROW()-2)+3),"")</f>
        <v>4.3742475728155338E-2</v>
      </c>
      <c r="L231">
        <f>IF($A231&lt;&gt;"",INDEX('Size (Model)'!L:L,3*(ROW()-2)+3),"")</f>
        <v>-2.6107165991902846E-2</v>
      </c>
      <c r="M231">
        <f>IF($A231&lt;&gt;"",INDEX('Size (Model)'!M:M,3*(ROW()-2)+3),"")</f>
        <v>-7.3550346297282902E-3</v>
      </c>
      <c r="N231">
        <f>IF($A231&lt;&gt;"",INDEX('Size (Model)'!N:N,3*(ROW()-2)+3),"")</f>
        <v>-2.4782225010455877E-2</v>
      </c>
      <c r="O231">
        <f>IF($A231&lt;&gt;"",INDEX('Size (Model)'!O:O,3*(ROW()-2)+3),"")</f>
        <v>0</v>
      </c>
      <c r="P231">
        <f>IF($A231&lt;&gt;"",INDEX('Size (Model)'!P:P,3*(ROW()-2)+3),"")</f>
        <v>1.1302447052089297E-2</v>
      </c>
      <c r="Q231">
        <f>IF($A231&lt;&gt;"",INDEX('Size (Model)'!Q:Q,3*(ROW()-2)+3),"")</f>
        <v>0</v>
      </c>
      <c r="R231">
        <f>IF($A231&lt;&gt;"",INDEX('Size (Model)'!R:R,3*(ROW()-2)+3),"")</f>
        <v>2.2359715670024226E-2</v>
      </c>
      <c r="S231">
        <f>IF($A231&lt;&gt;"",INDEX('Size (Model)'!S:S,3*(ROW()-2)+3),"")</f>
        <v>0</v>
      </c>
      <c r="T231">
        <f>IF($A231&lt;&gt;"",INDEX('Size (Model)'!T:T,3*(ROW()-2)+3),"")</f>
        <v>-1.3711479719579369E-2</v>
      </c>
      <c r="U231">
        <f>IF($A231&lt;&gt;"",INDEX('Size (Model)'!U:U,3*(ROW()-2)+3),"")</f>
        <v>-3.3866234531526221E-2</v>
      </c>
      <c r="V231">
        <f>IF($A231&lt;&gt;"",INDEX('Size (Model)'!V:V,3*(ROW()-2)+3),"")</f>
        <v>1.4966406249999998E-2</v>
      </c>
      <c r="W231">
        <f>IF($A231&lt;&gt;"",INDEX('Size (Model)'!W:W,3*(ROW()-2)+3),"")</f>
        <v>0</v>
      </c>
      <c r="X231">
        <f>IF($A231&lt;&gt;"",INDEX('Size (Model)'!X:X,3*(ROW()-2)+3),"")</f>
        <v>0</v>
      </c>
      <c r="Y231">
        <f>IF($A231&lt;&gt;"",INDEX('Size (Model)'!Y:Y,3*(ROW()-2)+3),"")</f>
        <v>0</v>
      </c>
      <c r="Z231">
        <f>IF($A231&lt;&gt;"",INDEX('Size (Model)'!Z:Z,3*(ROW()-2)+3),"")</f>
        <v>0</v>
      </c>
    </row>
    <row r="232" spans="1:26" x14ac:dyDescent="0.2">
      <c r="A232" s="13">
        <f>IF(INDEX('Size (Model)'!A:A,3*(ROW()-2)+2)&lt;&gt;"",INDEX('Size (Model)'!A:A,3*(ROW()-2)+2),"")</f>
        <v>45576</v>
      </c>
      <c r="B232">
        <f>IF($A232&lt;&gt;"",INDEX('Size (Model)'!B:B,3*(ROW()-2)+3),"")</f>
        <v>0</v>
      </c>
      <c r="C232">
        <f>IF($A232&lt;&gt;"",INDEX('Size (Model)'!C:C,3*(ROW()-2)+3),"")</f>
        <v>2.0853047895500722E-2</v>
      </c>
      <c r="D232">
        <f>IF($A232&lt;&gt;"",INDEX('Size (Model)'!D:D,3*(ROW()-2)+3),"")</f>
        <v>0.05</v>
      </c>
      <c r="E232">
        <f>IF($A232&lt;&gt;"",INDEX('Size (Model)'!E:E,3*(ROW()-2)+3),"")</f>
        <v>7.7671288743882544E-3</v>
      </c>
      <c r="F232">
        <f>IF($A232&lt;&gt;"",INDEX('Size (Model)'!F:F,3*(ROW()-2)+3),"")</f>
        <v>1.5538639312358094E-2</v>
      </c>
      <c r="G232">
        <f>IF($A232&lt;&gt;"",INDEX('Size (Model)'!G:G,3*(ROW()-2)+3),"")</f>
        <v>-7.2475368502715283E-3</v>
      </c>
      <c r="H232">
        <f>IF($A232&lt;&gt;"",INDEX('Size (Model)'!H:H,3*(ROW()-2)+3),"")</f>
        <v>0</v>
      </c>
      <c r="I232">
        <f>IF($A232&lt;&gt;"",INDEX('Size (Model)'!I:I,3*(ROW()-2)+3),"")</f>
        <v>-0.05</v>
      </c>
      <c r="J232">
        <f>IF($A232&lt;&gt;"",INDEX('Size (Model)'!J:J,3*(ROW()-2)+3),"")</f>
        <v>0</v>
      </c>
      <c r="K232">
        <f>IF($A232&lt;&gt;"",INDEX('Size (Model)'!K:K,3*(ROW()-2)+3),"")</f>
        <v>4.6823554863274497E-2</v>
      </c>
      <c r="L232">
        <f>IF($A232&lt;&gt;"",INDEX('Size (Model)'!L:L,3*(ROW()-2)+3),"")</f>
        <v>-2.6107165991902846E-2</v>
      </c>
      <c r="M232">
        <f>IF($A232&lt;&gt;"",INDEX('Size (Model)'!M:M,3*(ROW()-2)+3),"")</f>
        <v>-7.3550346297282902E-3</v>
      </c>
      <c r="N232">
        <f>IF($A232&lt;&gt;"",INDEX('Size (Model)'!N:N,3*(ROW()-2)+3),"")</f>
        <v>-2.4782225010455877E-2</v>
      </c>
      <c r="O232">
        <f>IF($A232&lt;&gt;"",INDEX('Size (Model)'!O:O,3*(ROW()-2)+3),"")</f>
        <v>0</v>
      </c>
      <c r="P232">
        <f>IF($A232&lt;&gt;"",INDEX('Size (Model)'!P:P,3*(ROW()-2)+3),"")</f>
        <v>1.1302447052089297E-2</v>
      </c>
      <c r="Q232">
        <f>IF($A232&lt;&gt;"",INDEX('Size (Model)'!Q:Q,3*(ROW()-2)+3),"")</f>
        <v>0</v>
      </c>
      <c r="R232">
        <f>IF($A232&lt;&gt;"",INDEX('Size (Model)'!R:R,3*(ROW()-2)+3),"")</f>
        <v>2.2359715670024226E-2</v>
      </c>
      <c r="S232">
        <f>IF($A232&lt;&gt;"",INDEX('Size (Model)'!S:S,3*(ROW()-2)+3),"")</f>
        <v>0</v>
      </c>
      <c r="T232">
        <f>IF($A232&lt;&gt;"",INDEX('Size (Model)'!T:T,3*(ROW()-2)+3),"")</f>
        <v>-1.3711479719579369E-2</v>
      </c>
      <c r="U232">
        <f>IF($A232&lt;&gt;"",INDEX('Size (Model)'!U:U,3*(ROW()-2)+3),"")</f>
        <v>-3.3866234531526221E-2</v>
      </c>
      <c r="V232">
        <f>IF($A232&lt;&gt;"",INDEX('Size (Model)'!V:V,3*(ROW()-2)+3),"")</f>
        <v>1.4966406249999998E-2</v>
      </c>
      <c r="W232">
        <f>IF($A232&lt;&gt;"",INDEX('Size (Model)'!W:W,3*(ROW()-2)+3),"")</f>
        <v>0</v>
      </c>
      <c r="X232">
        <f>IF($A232&lt;&gt;"",INDEX('Size (Model)'!X:X,3*(ROW()-2)+3),"")</f>
        <v>0</v>
      </c>
      <c r="Y232">
        <f>IF($A232&lt;&gt;"",INDEX('Size (Model)'!Y:Y,3*(ROW()-2)+3),"")</f>
        <v>0</v>
      </c>
      <c r="Z232">
        <f>IF($A232&lt;&gt;"",INDEX('Size (Model)'!Z:Z,3*(ROW()-2)+3),"")</f>
        <v>0</v>
      </c>
    </row>
    <row r="233" spans="1:26" x14ac:dyDescent="0.2">
      <c r="A233" s="13">
        <f>IF(INDEX('Size (Model)'!A:A,3*(ROW()-2)+2)&lt;&gt;"",INDEX('Size (Model)'!A:A,3*(ROW()-2)+2),"")</f>
        <v>45579</v>
      </c>
      <c r="B233">
        <f>IF($A233&lt;&gt;"",INDEX('Size (Model)'!B:B,3*(ROW()-2)+3),"")</f>
        <v>0</v>
      </c>
      <c r="C233">
        <f>IF($A233&lt;&gt;"",INDEX('Size (Model)'!C:C,3*(ROW()-2)+3),"")</f>
        <v>2.0853047895500722E-2</v>
      </c>
      <c r="D233">
        <f>IF($A233&lt;&gt;"",INDEX('Size (Model)'!D:D,3*(ROW()-2)+3),"")</f>
        <v>0.05</v>
      </c>
      <c r="E233">
        <f>IF($A233&lt;&gt;"",INDEX('Size (Model)'!E:E,3*(ROW()-2)+3),"")</f>
        <v>7.7671288743882544E-3</v>
      </c>
      <c r="F233">
        <f>IF($A233&lt;&gt;"",INDEX('Size (Model)'!F:F,3*(ROW()-2)+3),"")</f>
        <v>1.5538639312358094E-2</v>
      </c>
      <c r="G233">
        <f>IF($A233&lt;&gt;"",INDEX('Size (Model)'!G:G,3*(ROW()-2)+3),"")</f>
        <v>-7.2475368502715283E-3</v>
      </c>
      <c r="H233">
        <f>IF($A233&lt;&gt;"",INDEX('Size (Model)'!H:H,3*(ROW()-2)+3),"")</f>
        <v>0</v>
      </c>
      <c r="I233">
        <f>IF($A233&lt;&gt;"",INDEX('Size (Model)'!I:I,3*(ROW()-2)+3),"")</f>
        <v>-0.05</v>
      </c>
      <c r="J233">
        <f>IF($A233&lt;&gt;"",INDEX('Size (Model)'!J:J,3*(ROW()-2)+3),"")</f>
        <v>0</v>
      </c>
      <c r="K233">
        <f>IF($A233&lt;&gt;"",INDEX('Size (Model)'!K:K,3*(ROW()-2)+3),"")</f>
        <v>4.6823554863274497E-2</v>
      </c>
      <c r="L233">
        <f>IF($A233&lt;&gt;"",INDEX('Size (Model)'!L:L,3*(ROW()-2)+3),"")</f>
        <v>-2.6107165991902846E-2</v>
      </c>
      <c r="M233">
        <f>IF($A233&lt;&gt;"",INDEX('Size (Model)'!M:M,3*(ROW()-2)+3),"")</f>
        <v>-7.3550346297282902E-3</v>
      </c>
      <c r="N233">
        <f>IF($A233&lt;&gt;"",INDEX('Size (Model)'!N:N,3*(ROW()-2)+3),"")</f>
        <v>-2.4782225010455877E-2</v>
      </c>
      <c r="O233">
        <f>IF($A233&lt;&gt;"",INDEX('Size (Model)'!O:O,3*(ROW()-2)+3),"")</f>
        <v>0</v>
      </c>
      <c r="P233">
        <f>IF($A233&lt;&gt;"",INDEX('Size (Model)'!P:P,3*(ROW()-2)+3),"")</f>
        <v>1.1302447052089297E-2</v>
      </c>
      <c r="Q233">
        <f>IF($A233&lt;&gt;"",INDEX('Size (Model)'!Q:Q,3*(ROW()-2)+3),"")</f>
        <v>0</v>
      </c>
      <c r="R233">
        <f>IF($A233&lt;&gt;"",INDEX('Size (Model)'!R:R,3*(ROW()-2)+3),"")</f>
        <v>2.2359715670024226E-2</v>
      </c>
      <c r="S233">
        <f>IF($A233&lt;&gt;"",INDEX('Size (Model)'!S:S,3*(ROW()-2)+3),"")</f>
        <v>0</v>
      </c>
      <c r="T233">
        <f>IF($A233&lt;&gt;"",INDEX('Size (Model)'!T:T,3*(ROW()-2)+3),"")</f>
        <v>-1.3711479719579369E-2</v>
      </c>
      <c r="U233">
        <f>IF($A233&lt;&gt;"",INDEX('Size (Model)'!U:U,3*(ROW()-2)+3),"")</f>
        <v>-3.3866234531526221E-2</v>
      </c>
      <c r="V233">
        <f>IF($A233&lt;&gt;"",INDEX('Size (Model)'!V:V,3*(ROW()-2)+3),"")</f>
        <v>1.4966406249999998E-2</v>
      </c>
      <c r="W233">
        <f>IF($A233&lt;&gt;"",INDEX('Size (Model)'!W:W,3*(ROW()-2)+3),"")</f>
        <v>0</v>
      </c>
      <c r="X233">
        <f>IF($A233&lt;&gt;"",INDEX('Size (Model)'!X:X,3*(ROW()-2)+3),"")</f>
        <v>0</v>
      </c>
      <c r="Y233">
        <f>IF($A233&lt;&gt;"",INDEX('Size (Model)'!Y:Y,3*(ROW()-2)+3),"")</f>
        <v>0</v>
      </c>
      <c r="Z233">
        <f>IF($A233&lt;&gt;"",INDEX('Size (Model)'!Z:Z,3*(ROW()-2)+3),"")</f>
        <v>0</v>
      </c>
    </row>
    <row r="234" spans="1:26" x14ac:dyDescent="0.2">
      <c r="A234" s="13">
        <f>IF(INDEX('Size (Model)'!A:A,3*(ROW()-2)+2)&lt;&gt;"",INDEX('Size (Model)'!A:A,3*(ROW()-2)+2),"")</f>
        <v>45580</v>
      </c>
      <c r="B234">
        <f>IF($A234&lt;&gt;"",INDEX('Size (Model)'!B:B,3*(ROW()-2)+3),"")</f>
        <v>1.8953825857519795E-2</v>
      </c>
      <c r="C234">
        <f>IF($A234&lt;&gt;"",INDEX('Size (Model)'!C:C,3*(ROW()-2)+3),"")</f>
        <v>0</v>
      </c>
      <c r="D234">
        <f>IF($A234&lt;&gt;"",INDEX('Size (Model)'!D:D,3*(ROW()-2)+3),"")</f>
        <v>0</v>
      </c>
      <c r="E234">
        <f>IF($A234&lt;&gt;"",INDEX('Size (Model)'!E:E,3*(ROW()-2)+3),"")</f>
        <v>7.7671288743882544E-3</v>
      </c>
      <c r="F234">
        <f>IF($A234&lt;&gt;"",INDEX('Size (Model)'!F:F,3*(ROW()-2)+3),"")</f>
        <v>0</v>
      </c>
      <c r="G234">
        <f>IF($A234&lt;&gt;"",INDEX('Size (Model)'!G:G,3*(ROW()-2)+3),"")</f>
        <v>0</v>
      </c>
      <c r="H234">
        <f>IF($A234&lt;&gt;"",INDEX('Size (Model)'!H:H,3*(ROW()-2)+3),"")</f>
        <v>0.05</v>
      </c>
      <c r="I234">
        <f>IF($A234&lt;&gt;"",INDEX('Size (Model)'!I:I,3*(ROW()-2)+3),"")</f>
        <v>-4.032842105263159E-2</v>
      </c>
      <c r="J234">
        <f>IF($A234&lt;&gt;"",INDEX('Size (Model)'!J:J,3*(ROW()-2)+3),"")</f>
        <v>1.743567961165049E-2</v>
      </c>
      <c r="K234">
        <f>IF($A234&lt;&gt;"",INDEX('Size (Model)'!K:K,3*(ROW()-2)+3),"")</f>
        <v>0</v>
      </c>
      <c r="L234">
        <f>IF($A234&lt;&gt;"",INDEX('Size (Model)'!L:L,3*(ROW()-2)+3),"")</f>
        <v>0</v>
      </c>
      <c r="M234">
        <f>IF($A234&lt;&gt;"",INDEX('Size (Model)'!M:M,3*(ROW()-2)+3),"")</f>
        <v>0</v>
      </c>
      <c r="N234">
        <f>IF($A234&lt;&gt;"",INDEX('Size (Model)'!N:N,3*(ROW()-2)+3),"")</f>
        <v>0</v>
      </c>
      <c r="O234">
        <f>IF($A234&lt;&gt;"",INDEX('Size (Model)'!O:O,3*(ROW()-2)+3),"")</f>
        <v>0</v>
      </c>
      <c r="P234">
        <f>IF($A234&lt;&gt;"",INDEX('Size (Model)'!P:P,3*(ROW()-2)+3),"")</f>
        <v>1.1302447052089297E-2</v>
      </c>
      <c r="Q234">
        <f>IF($A234&lt;&gt;"",INDEX('Size (Model)'!Q:Q,3*(ROW()-2)+3),"")</f>
        <v>0</v>
      </c>
      <c r="R234">
        <f>IF($A234&lt;&gt;"",INDEX('Size (Model)'!R:R,3*(ROW()-2)+3),"")</f>
        <v>2.2359715670024226E-2</v>
      </c>
      <c r="S234">
        <f>IF($A234&lt;&gt;"",INDEX('Size (Model)'!S:S,3*(ROW()-2)+3),"")</f>
        <v>0</v>
      </c>
      <c r="T234">
        <f>IF($A234&lt;&gt;"",INDEX('Size (Model)'!T:T,3*(ROW()-2)+3),"")</f>
        <v>0</v>
      </c>
      <c r="U234">
        <f>IF($A234&lt;&gt;"",INDEX('Size (Model)'!U:U,3*(ROW()-2)+3),"")</f>
        <v>-3.4765880217785858E-2</v>
      </c>
      <c r="V234">
        <f>IF($A234&lt;&gt;"",INDEX('Size (Model)'!V:V,3*(ROW()-2)+3),"")</f>
        <v>0</v>
      </c>
      <c r="W234">
        <f>IF($A234&lt;&gt;"",INDEX('Size (Model)'!W:W,3*(ROW()-2)+3),"")</f>
        <v>0</v>
      </c>
      <c r="X234">
        <f>IF($A234&lt;&gt;"",INDEX('Size (Model)'!X:X,3*(ROW()-2)+3),"")</f>
        <v>0</v>
      </c>
      <c r="Y234">
        <f>IF($A234&lt;&gt;"",INDEX('Size (Model)'!Y:Y,3*(ROW()-2)+3),"")</f>
        <v>0</v>
      </c>
      <c r="Z234">
        <f>IF($A234&lt;&gt;"",INDEX('Size (Model)'!Z:Z,3*(ROW()-2)+3),"")</f>
        <v>0</v>
      </c>
    </row>
    <row r="235" spans="1:26" x14ac:dyDescent="0.2">
      <c r="A235" s="13">
        <f>IF(INDEX('Size (Model)'!A:A,3*(ROW()-2)+2)&lt;&gt;"",INDEX('Size (Model)'!A:A,3*(ROW()-2)+2),"")</f>
        <v>45581</v>
      </c>
      <c r="B235">
        <f>IF($A235&lt;&gt;"",INDEX('Size (Model)'!B:B,3*(ROW()-2)+3),"")</f>
        <v>1.8953825857519795E-2</v>
      </c>
      <c r="C235">
        <f>IF($A235&lt;&gt;"",INDEX('Size (Model)'!C:C,3*(ROW()-2)+3),"")</f>
        <v>0</v>
      </c>
      <c r="D235">
        <f>IF($A235&lt;&gt;"",INDEX('Size (Model)'!D:D,3*(ROW()-2)+3),"")</f>
        <v>0</v>
      </c>
      <c r="E235">
        <f>IF($A235&lt;&gt;"",INDEX('Size (Model)'!E:E,3*(ROW()-2)+3),"")</f>
        <v>7.7671288743882544E-3</v>
      </c>
      <c r="F235">
        <f>IF($A235&lt;&gt;"",INDEX('Size (Model)'!F:F,3*(ROW()-2)+3),"")</f>
        <v>0</v>
      </c>
      <c r="G235">
        <f>IF($A235&lt;&gt;"",INDEX('Size (Model)'!G:G,3*(ROW()-2)+3),"")</f>
        <v>0</v>
      </c>
      <c r="H235">
        <f>IF($A235&lt;&gt;"",INDEX('Size (Model)'!H:H,3*(ROW()-2)+3),"")</f>
        <v>0.05</v>
      </c>
      <c r="I235">
        <f>IF($A235&lt;&gt;"",INDEX('Size (Model)'!I:I,3*(ROW()-2)+3),"")</f>
        <v>-4.032842105263159E-2</v>
      </c>
      <c r="J235">
        <f>IF($A235&lt;&gt;"",INDEX('Size (Model)'!J:J,3*(ROW()-2)+3),"")</f>
        <v>1.743567961165049E-2</v>
      </c>
      <c r="K235">
        <f>IF($A235&lt;&gt;"",INDEX('Size (Model)'!K:K,3*(ROW()-2)+3),"")</f>
        <v>0</v>
      </c>
      <c r="L235">
        <f>IF($A235&lt;&gt;"",INDEX('Size (Model)'!L:L,3*(ROW()-2)+3),"")</f>
        <v>0</v>
      </c>
      <c r="M235">
        <f>IF($A235&lt;&gt;"",INDEX('Size (Model)'!M:M,3*(ROW()-2)+3),"")</f>
        <v>0</v>
      </c>
      <c r="N235">
        <f>IF($A235&lt;&gt;"",INDEX('Size (Model)'!N:N,3*(ROW()-2)+3),"")</f>
        <v>0</v>
      </c>
      <c r="O235">
        <f>IF($A235&lt;&gt;"",INDEX('Size (Model)'!O:O,3*(ROW()-2)+3),"")</f>
        <v>0</v>
      </c>
      <c r="P235">
        <f>IF($A235&lt;&gt;"",INDEX('Size (Model)'!P:P,3*(ROW()-2)+3),"")</f>
        <v>1.1302447052089297E-2</v>
      </c>
      <c r="Q235">
        <f>IF($A235&lt;&gt;"",INDEX('Size (Model)'!Q:Q,3*(ROW()-2)+3),"")</f>
        <v>0</v>
      </c>
      <c r="R235">
        <f>IF($A235&lt;&gt;"",INDEX('Size (Model)'!R:R,3*(ROW()-2)+3),"")</f>
        <v>2.2359715670024226E-2</v>
      </c>
      <c r="S235">
        <f>IF($A235&lt;&gt;"",INDEX('Size (Model)'!S:S,3*(ROW()-2)+3),"")</f>
        <v>0</v>
      </c>
      <c r="T235">
        <f>IF($A235&lt;&gt;"",INDEX('Size (Model)'!T:T,3*(ROW()-2)+3),"")</f>
        <v>0</v>
      </c>
      <c r="U235">
        <f>IF($A235&lt;&gt;"",INDEX('Size (Model)'!U:U,3*(ROW()-2)+3),"")</f>
        <v>-3.4765880217785858E-2</v>
      </c>
      <c r="V235">
        <f>IF($A235&lt;&gt;"",INDEX('Size (Model)'!V:V,3*(ROW()-2)+3),"")</f>
        <v>0</v>
      </c>
      <c r="W235">
        <f>IF($A235&lt;&gt;"",INDEX('Size (Model)'!W:W,3*(ROW()-2)+3),"")</f>
        <v>0</v>
      </c>
      <c r="X235">
        <f>IF($A235&lt;&gt;"",INDEX('Size (Model)'!X:X,3*(ROW()-2)+3),"")</f>
        <v>0</v>
      </c>
      <c r="Y235">
        <f>IF($A235&lt;&gt;"",INDEX('Size (Model)'!Y:Y,3*(ROW()-2)+3),"")</f>
        <v>0</v>
      </c>
      <c r="Z235">
        <f>IF($A235&lt;&gt;"",INDEX('Size (Model)'!Z:Z,3*(ROW()-2)+3),"")</f>
        <v>0</v>
      </c>
    </row>
    <row r="236" spans="1:26" x14ac:dyDescent="0.2">
      <c r="A236" s="13">
        <f>IF(INDEX('Size (Model)'!A:A,3*(ROW()-2)+2)&lt;&gt;"",INDEX('Size (Model)'!A:A,3*(ROW()-2)+2),"")</f>
        <v>45582</v>
      </c>
      <c r="B236">
        <f>IF($A236&lt;&gt;"",INDEX('Size (Model)'!B:B,3*(ROW()-2)+3),"")</f>
        <v>0</v>
      </c>
      <c r="C236">
        <f>IF($A236&lt;&gt;"",INDEX('Size (Model)'!C:C,3*(ROW()-2)+3),"")</f>
        <v>2.9980602983465131E-2</v>
      </c>
      <c r="D236">
        <f>IF($A236&lt;&gt;"",INDEX('Size (Model)'!D:D,3*(ROW()-2)+3),"")</f>
        <v>0</v>
      </c>
      <c r="E236">
        <f>IF($A236&lt;&gt;"",INDEX('Size (Model)'!E:E,3*(ROW()-2)+3),"")</f>
        <v>7.7671288743882544E-3</v>
      </c>
      <c r="F236">
        <f>IF($A236&lt;&gt;"",INDEX('Size (Model)'!F:F,3*(ROW()-2)+3),"")</f>
        <v>2.6211828252671276E-2</v>
      </c>
      <c r="G236">
        <f>IF($A236&lt;&gt;"",INDEX('Size (Model)'!G:G,3*(ROW()-2)+3),"")</f>
        <v>-2.0025459183673468E-2</v>
      </c>
      <c r="H236">
        <f>IF($A236&lt;&gt;"",INDEX('Size (Model)'!H:H,3*(ROW()-2)+3),"")</f>
        <v>0</v>
      </c>
      <c r="I236">
        <f>IF($A236&lt;&gt;"",INDEX('Size (Model)'!I:I,3*(ROW()-2)+3),"")</f>
        <v>-0.05</v>
      </c>
      <c r="J236">
        <f>IF($A236&lt;&gt;"",INDEX('Size (Model)'!J:J,3*(ROW()-2)+3),"")</f>
        <v>0</v>
      </c>
      <c r="K236">
        <f>IF($A236&lt;&gt;"",INDEX('Size (Model)'!K:K,3*(ROW()-2)+3),"")</f>
        <v>0.05</v>
      </c>
      <c r="L236">
        <f>IF($A236&lt;&gt;"",INDEX('Size (Model)'!L:L,3*(ROW()-2)+3),"")</f>
        <v>-3.0955328644596197E-2</v>
      </c>
      <c r="M236">
        <f>IF($A236&lt;&gt;"",INDEX('Size (Model)'!M:M,3*(ROW()-2)+3),"")</f>
        <v>-2.1496401417525776E-2</v>
      </c>
      <c r="N236">
        <f>IF($A236&lt;&gt;"",INDEX('Size (Model)'!N:N,3*(ROW()-2)+3),"")</f>
        <v>-2.8408050919618528E-2</v>
      </c>
      <c r="O236">
        <f>IF($A236&lt;&gt;"",INDEX('Size (Model)'!O:O,3*(ROW()-2)+3),"")</f>
        <v>0</v>
      </c>
      <c r="P236">
        <f>IF($A236&lt;&gt;"",INDEX('Size (Model)'!P:P,3*(ROW()-2)+3),"")</f>
        <v>1.1302447052089297E-2</v>
      </c>
      <c r="Q236">
        <f>IF($A236&lt;&gt;"",INDEX('Size (Model)'!Q:Q,3*(ROW()-2)+3),"")</f>
        <v>0</v>
      </c>
      <c r="R236">
        <f>IF($A236&lt;&gt;"",INDEX('Size (Model)'!R:R,3*(ROW()-2)+3),"")</f>
        <v>2.2359715670024226E-2</v>
      </c>
      <c r="S236">
        <f>IF($A236&lt;&gt;"",INDEX('Size (Model)'!S:S,3*(ROW()-2)+3),"")</f>
        <v>0</v>
      </c>
      <c r="T236">
        <f>IF($A236&lt;&gt;"",INDEX('Size (Model)'!T:T,3*(ROW()-2)+3),"")</f>
        <v>0</v>
      </c>
      <c r="U236">
        <f>IF($A236&lt;&gt;"",INDEX('Size (Model)'!U:U,3*(ROW()-2)+3),"")</f>
        <v>-4.9705624255065542E-2</v>
      </c>
      <c r="V236">
        <f>IF($A236&lt;&gt;"",INDEX('Size (Model)'!V:V,3*(ROW()-2)+3),"")</f>
        <v>2.1235878780934921E-2</v>
      </c>
      <c r="W236">
        <f>IF($A236&lt;&gt;"",INDEX('Size (Model)'!W:W,3*(ROW()-2)+3),"")</f>
        <v>0</v>
      </c>
      <c r="X236">
        <f>IF($A236&lt;&gt;"",INDEX('Size (Model)'!X:X,3*(ROW()-2)+3),"")</f>
        <v>0</v>
      </c>
      <c r="Y236">
        <f>IF($A236&lt;&gt;"",INDEX('Size (Model)'!Y:Y,3*(ROW()-2)+3),"")</f>
        <v>0</v>
      </c>
      <c r="Z236">
        <f>IF($A236&lt;&gt;"",INDEX('Size (Model)'!Z:Z,3*(ROW()-2)+3),"")</f>
        <v>0</v>
      </c>
    </row>
    <row r="237" spans="1:26" x14ac:dyDescent="0.2">
      <c r="A237" s="13">
        <f>IF(INDEX('Size (Model)'!A:A,3*(ROW()-2)+2)&lt;&gt;"",INDEX('Size (Model)'!A:A,3*(ROW()-2)+2),"")</f>
        <v>45583</v>
      </c>
      <c r="B237">
        <f>IF($A237&lt;&gt;"",INDEX('Size (Model)'!B:B,3*(ROW()-2)+3),"")</f>
        <v>0</v>
      </c>
      <c r="C237">
        <f>IF($A237&lt;&gt;"",INDEX('Size (Model)'!C:C,3*(ROW()-2)+3),"")</f>
        <v>2.9980602983465131E-2</v>
      </c>
      <c r="D237">
        <f>IF($A237&lt;&gt;"",INDEX('Size (Model)'!D:D,3*(ROW()-2)+3),"")</f>
        <v>0</v>
      </c>
      <c r="E237">
        <f>IF($A237&lt;&gt;"",INDEX('Size (Model)'!E:E,3*(ROW()-2)+3),"")</f>
        <v>7.7671288743882544E-3</v>
      </c>
      <c r="F237">
        <f>IF($A237&lt;&gt;"",INDEX('Size (Model)'!F:F,3*(ROW()-2)+3),"")</f>
        <v>2.6211828252671276E-2</v>
      </c>
      <c r="G237">
        <f>IF($A237&lt;&gt;"",INDEX('Size (Model)'!G:G,3*(ROW()-2)+3),"")</f>
        <v>-2.0025459183673468E-2</v>
      </c>
      <c r="H237">
        <f>IF($A237&lt;&gt;"",INDEX('Size (Model)'!H:H,3*(ROW()-2)+3),"")</f>
        <v>0</v>
      </c>
      <c r="I237">
        <f>IF($A237&lt;&gt;"",INDEX('Size (Model)'!I:I,3*(ROW()-2)+3),"")</f>
        <v>-0.05</v>
      </c>
      <c r="J237">
        <f>IF($A237&lt;&gt;"",INDEX('Size (Model)'!J:J,3*(ROW()-2)+3),"")</f>
        <v>0</v>
      </c>
      <c r="K237">
        <f>IF($A237&lt;&gt;"",INDEX('Size (Model)'!K:K,3*(ROW()-2)+3),"")</f>
        <v>0.05</v>
      </c>
      <c r="L237">
        <f>IF($A237&lt;&gt;"",INDEX('Size (Model)'!L:L,3*(ROW()-2)+3),"")</f>
        <v>-3.0955328644596197E-2</v>
      </c>
      <c r="M237">
        <f>IF($A237&lt;&gt;"",INDEX('Size (Model)'!M:M,3*(ROW()-2)+3),"")</f>
        <v>-2.1496401417525776E-2</v>
      </c>
      <c r="N237">
        <f>IF($A237&lt;&gt;"",INDEX('Size (Model)'!N:N,3*(ROW()-2)+3),"")</f>
        <v>-2.8408050919618528E-2</v>
      </c>
      <c r="O237">
        <f>IF($A237&lt;&gt;"",INDEX('Size (Model)'!O:O,3*(ROW()-2)+3),"")</f>
        <v>0</v>
      </c>
      <c r="P237">
        <f>IF($A237&lt;&gt;"",INDEX('Size (Model)'!P:P,3*(ROW()-2)+3),"")</f>
        <v>1.1302447052089297E-2</v>
      </c>
      <c r="Q237">
        <f>IF($A237&lt;&gt;"",INDEX('Size (Model)'!Q:Q,3*(ROW()-2)+3),"")</f>
        <v>0</v>
      </c>
      <c r="R237">
        <f>IF($A237&lt;&gt;"",INDEX('Size (Model)'!R:R,3*(ROW()-2)+3),"")</f>
        <v>2.2359715670024226E-2</v>
      </c>
      <c r="S237">
        <f>IF($A237&lt;&gt;"",INDEX('Size (Model)'!S:S,3*(ROW()-2)+3),"")</f>
        <v>0</v>
      </c>
      <c r="T237">
        <f>IF($A237&lt;&gt;"",INDEX('Size (Model)'!T:T,3*(ROW()-2)+3),"")</f>
        <v>0</v>
      </c>
      <c r="U237">
        <f>IF($A237&lt;&gt;"",INDEX('Size (Model)'!U:U,3*(ROW()-2)+3),"")</f>
        <v>-4.9705624255065542E-2</v>
      </c>
      <c r="V237">
        <f>IF($A237&lt;&gt;"",INDEX('Size (Model)'!V:V,3*(ROW()-2)+3),"")</f>
        <v>2.1235878780934921E-2</v>
      </c>
      <c r="W237">
        <f>IF($A237&lt;&gt;"",INDEX('Size (Model)'!W:W,3*(ROW()-2)+3),"")</f>
        <v>0</v>
      </c>
      <c r="X237">
        <f>IF($A237&lt;&gt;"",INDEX('Size (Model)'!X:X,3*(ROW()-2)+3),"")</f>
        <v>0</v>
      </c>
      <c r="Y237">
        <f>IF($A237&lt;&gt;"",INDEX('Size (Model)'!Y:Y,3*(ROW()-2)+3),"")</f>
        <v>0</v>
      </c>
      <c r="Z237">
        <f>IF($A237&lt;&gt;"",INDEX('Size (Model)'!Z:Z,3*(ROW()-2)+3),"")</f>
        <v>0</v>
      </c>
    </row>
    <row r="238" spans="1:26" x14ac:dyDescent="0.2">
      <c r="A238" s="13">
        <f>IF(INDEX('Size (Model)'!A:A,3*(ROW()-2)+2)&lt;&gt;"",INDEX('Size (Model)'!A:A,3*(ROW()-2)+2),"")</f>
        <v>45586</v>
      </c>
      <c r="B238">
        <f>IF($A238&lt;&gt;"",INDEX('Size (Model)'!B:B,3*(ROW()-2)+3),"")</f>
        <v>0</v>
      </c>
      <c r="C238">
        <f>IF($A238&lt;&gt;"",INDEX('Size (Model)'!C:C,3*(ROW()-2)+3),"")</f>
        <v>2.9980602983465131E-2</v>
      </c>
      <c r="D238">
        <f>IF($A238&lt;&gt;"",INDEX('Size (Model)'!D:D,3*(ROW()-2)+3),"")</f>
        <v>0</v>
      </c>
      <c r="E238">
        <f>IF($A238&lt;&gt;"",INDEX('Size (Model)'!E:E,3*(ROW()-2)+3),"")</f>
        <v>7.7671288743882544E-3</v>
      </c>
      <c r="F238">
        <f>IF($A238&lt;&gt;"",INDEX('Size (Model)'!F:F,3*(ROW()-2)+3),"")</f>
        <v>2.6211828252671276E-2</v>
      </c>
      <c r="G238">
        <f>IF($A238&lt;&gt;"",INDEX('Size (Model)'!G:G,3*(ROW()-2)+3),"")</f>
        <v>-2.0025459183673468E-2</v>
      </c>
      <c r="H238">
        <f>IF($A238&lt;&gt;"",INDEX('Size (Model)'!H:H,3*(ROW()-2)+3),"")</f>
        <v>0</v>
      </c>
      <c r="I238">
        <f>IF($A238&lt;&gt;"",INDEX('Size (Model)'!I:I,3*(ROW()-2)+3),"")</f>
        <v>-0.05</v>
      </c>
      <c r="J238">
        <f>IF($A238&lt;&gt;"",INDEX('Size (Model)'!J:J,3*(ROW()-2)+3),"")</f>
        <v>0</v>
      </c>
      <c r="K238">
        <f>IF($A238&lt;&gt;"",INDEX('Size (Model)'!K:K,3*(ROW()-2)+3),"")</f>
        <v>0.05</v>
      </c>
      <c r="L238">
        <f>IF($A238&lt;&gt;"",INDEX('Size (Model)'!L:L,3*(ROW()-2)+3),"")</f>
        <v>-3.0955328644596197E-2</v>
      </c>
      <c r="M238">
        <f>IF($A238&lt;&gt;"",INDEX('Size (Model)'!M:M,3*(ROW()-2)+3),"")</f>
        <v>-2.1496401417525776E-2</v>
      </c>
      <c r="N238">
        <f>IF($A238&lt;&gt;"",INDEX('Size (Model)'!N:N,3*(ROW()-2)+3),"")</f>
        <v>-2.8408050919618528E-2</v>
      </c>
      <c r="O238">
        <f>IF($A238&lt;&gt;"",INDEX('Size (Model)'!O:O,3*(ROW()-2)+3),"")</f>
        <v>0</v>
      </c>
      <c r="P238">
        <f>IF($A238&lt;&gt;"",INDEX('Size (Model)'!P:P,3*(ROW()-2)+3),"")</f>
        <v>1.1302447052089297E-2</v>
      </c>
      <c r="Q238">
        <f>IF($A238&lt;&gt;"",INDEX('Size (Model)'!Q:Q,3*(ROW()-2)+3),"")</f>
        <v>0</v>
      </c>
      <c r="R238">
        <f>IF($A238&lt;&gt;"",INDEX('Size (Model)'!R:R,3*(ROW()-2)+3),"")</f>
        <v>2.2359715670024226E-2</v>
      </c>
      <c r="S238">
        <f>IF($A238&lt;&gt;"",INDEX('Size (Model)'!S:S,3*(ROW()-2)+3),"")</f>
        <v>0</v>
      </c>
      <c r="T238">
        <f>IF($A238&lt;&gt;"",INDEX('Size (Model)'!T:T,3*(ROW()-2)+3),"")</f>
        <v>0</v>
      </c>
      <c r="U238">
        <f>IF($A238&lt;&gt;"",INDEX('Size (Model)'!U:U,3*(ROW()-2)+3),"")</f>
        <v>-4.9705624255065542E-2</v>
      </c>
      <c r="V238">
        <f>IF($A238&lt;&gt;"",INDEX('Size (Model)'!V:V,3*(ROW()-2)+3),"")</f>
        <v>2.1235878780934921E-2</v>
      </c>
      <c r="W238">
        <f>IF($A238&lt;&gt;"",INDEX('Size (Model)'!W:W,3*(ROW()-2)+3),"")</f>
        <v>0</v>
      </c>
      <c r="X238">
        <f>IF($A238&lt;&gt;"",INDEX('Size (Model)'!X:X,3*(ROW()-2)+3),"")</f>
        <v>0</v>
      </c>
      <c r="Y238">
        <f>IF($A238&lt;&gt;"",INDEX('Size (Model)'!Y:Y,3*(ROW()-2)+3),"")</f>
        <v>0</v>
      </c>
      <c r="Z238">
        <f>IF($A238&lt;&gt;"",INDEX('Size (Model)'!Z:Z,3*(ROW()-2)+3),"")</f>
        <v>0</v>
      </c>
    </row>
    <row r="239" spans="1:26" x14ac:dyDescent="0.2">
      <c r="A239" s="13">
        <f>IF(INDEX('Size (Model)'!A:A,3*(ROW()-2)+2)&lt;&gt;"",INDEX('Size (Model)'!A:A,3*(ROW()-2)+2),"")</f>
        <v>45587</v>
      </c>
      <c r="B239">
        <f>IF($A239&lt;&gt;"",INDEX('Size (Model)'!B:B,3*(ROW()-2)+3),"")</f>
        <v>0</v>
      </c>
      <c r="C239">
        <f>IF($A239&lt;&gt;"",INDEX('Size (Model)'!C:C,3*(ROW()-2)+3),"")</f>
        <v>2.9980602983465131E-2</v>
      </c>
      <c r="D239">
        <f>IF($A239&lt;&gt;"",INDEX('Size (Model)'!D:D,3*(ROW()-2)+3),"")</f>
        <v>0</v>
      </c>
      <c r="E239">
        <f>IF($A239&lt;&gt;"",INDEX('Size (Model)'!E:E,3*(ROW()-2)+3),"")</f>
        <v>7.7671288743882544E-3</v>
      </c>
      <c r="F239">
        <f>IF($A239&lt;&gt;"",INDEX('Size (Model)'!F:F,3*(ROW()-2)+3),"")</f>
        <v>2.6211828252671276E-2</v>
      </c>
      <c r="G239">
        <f>IF($A239&lt;&gt;"",INDEX('Size (Model)'!G:G,3*(ROW()-2)+3),"")</f>
        <v>-2.0025459183673468E-2</v>
      </c>
      <c r="H239">
        <f>IF($A239&lt;&gt;"",INDEX('Size (Model)'!H:H,3*(ROW()-2)+3),"")</f>
        <v>0</v>
      </c>
      <c r="I239">
        <f>IF($A239&lt;&gt;"",INDEX('Size (Model)'!I:I,3*(ROW()-2)+3),"")</f>
        <v>-0.05</v>
      </c>
      <c r="J239">
        <f>IF($A239&lt;&gt;"",INDEX('Size (Model)'!J:J,3*(ROW()-2)+3),"")</f>
        <v>0</v>
      </c>
      <c r="K239">
        <f>IF($A239&lt;&gt;"",INDEX('Size (Model)'!K:K,3*(ROW()-2)+3),"")</f>
        <v>0.05</v>
      </c>
      <c r="L239">
        <f>IF($A239&lt;&gt;"",INDEX('Size (Model)'!L:L,3*(ROW()-2)+3),"")</f>
        <v>-3.0955328644596197E-2</v>
      </c>
      <c r="M239">
        <f>IF($A239&lt;&gt;"",INDEX('Size (Model)'!M:M,3*(ROW()-2)+3),"")</f>
        <v>-2.1496401417525776E-2</v>
      </c>
      <c r="N239">
        <f>IF($A239&lt;&gt;"",INDEX('Size (Model)'!N:N,3*(ROW()-2)+3),"")</f>
        <v>-2.8408050919618528E-2</v>
      </c>
      <c r="O239">
        <f>IF($A239&lt;&gt;"",INDEX('Size (Model)'!O:O,3*(ROW()-2)+3),"")</f>
        <v>0</v>
      </c>
      <c r="P239">
        <f>IF($A239&lt;&gt;"",INDEX('Size (Model)'!P:P,3*(ROW()-2)+3),"")</f>
        <v>1.1302447052089297E-2</v>
      </c>
      <c r="Q239">
        <f>IF($A239&lt;&gt;"",INDEX('Size (Model)'!Q:Q,3*(ROW()-2)+3),"")</f>
        <v>0</v>
      </c>
      <c r="R239">
        <f>IF($A239&lt;&gt;"",INDEX('Size (Model)'!R:R,3*(ROW()-2)+3),"")</f>
        <v>2.2359715670024226E-2</v>
      </c>
      <c r="S239">
        <f>IF($A239&lt;&gt;"",INDEX('Size (Model)'!S:S,3*(ROW()-2)+3),"")</f>
        <v>0</v>
      </c>
      <c r="T239">
        <f>IF($A239&lt;&gt;"",INDEX('Size (Model)'!T:T,3*(ROW()-2)+3),"")</f>
        <v>0</v>
      </c>
      <c r="U239">
        <f>IF($A239&lt;&gt;"",INDEX('Size (Model)'!U:U,3*(ROW()-2)+3),"")</f>
        <v>-4.9705624255065542E-2</v>
      </c>
      <c r="V239">
        <f>IF($A239&lt;&gt;"",INDEX('Size (Model)'!V:V,3*(ROW()-2)+3),"")</f>
        <v>2.1235878780934921E-2</v>
      </c>
      <c r="W239">
        <f>IF($A239&lt;&gt;"",INDEX('Size (Model)'!W:W,3*(ROW()-2)+3),"")</f>
        <v>0</v>
      </c>
      <c r="X239">
        <f>IF($A239&lt;&gt;"",INDEX('Size (Model)'!X:X,3*(ROW()-2)+3),"")</f>
        <v>0</v>
      </c>
      <c r="Y239">
        <f>IF($A239&lt;&gt;"",INDEX('Size (Model)'!Y:Y,3*(ROW()-2)+3),"")</f>
        <v>0</v>
      </c>
      <c r="Z239">
        <f>IF($A239&lt;&gt;"",INDEX('Size (Model)'!Z:Z,3*(ROW()-2)+3),"")</f>
        <v>0</v>
      </c>
    </row>
    <row r="240" spans="1:26" x14ac:dyDescent="0.2">
      <c r="A240" s="13">
        <f>IF(INDEX('Size (Model)'!A:A,3*(ROW()-2)+2)&lt;&gt;"",INDEX('Size (Model)'!A:A,3*(ROW()-2)+2),"")</f>
        <v>45588</v>
      </c>
      <c r="B240">
        <f>IF($A240&lt;&gt;"",INDEX('Size (Model)'!B:B,3*(ROW()-2)+3),"")</f>
        <v>0</v>
      </c>
      <c r="C240">
        <f>IF($A240&lt;&gt;"",INDEX('Size (Model)'!C:C,3*(ROW()-2)+3),"")</f>
        <v>2.9980602983465131E-2</v>
      </c>
      <c r="D240">
        <f>IF($A240&lt;&gt;"",INDEX('Size (Model)'!D:D,3*(ROW()-2)+3),"")</f>
        <v>0</v>
      </c>
      <c r="E240">
        <f>IF($A240&lt;&gt;"",INDEX('Size (Model)'!E:E,3*(ROW()-2)+3),"")</f>
        <v>7.7671288743882544E-3</v>
      </c>
      <c r="F240">
        <f>IF($A240&lt;&gt;"",INDEX('Size (Model)'!F:F,3*(ROW()-2)+3),"")</f>
        <v>2.6211828252671276E-2</v>
      </c>
      <c r="G240">
        <f>IF($A240&lt;&gt;"",INDEX('Size (Model)'!G:G,3*(ROW()-2)+3),"")</f>
        <v>-2.0025459183673468E-2</v>
      </c>
      <c r="H240">
        <f>IF($A240&lt;&gt;"",INDEX('Size (Model)'!H:H,3*(ROW()-2)+3),"")</f>
        <v>0</v>
      </c>
      <c r="I240">
        <f>IF($A240&lt;&gt;"",INDEX('Size (Model)'!I:I,3*(ROW()-2)+3),"")</f>
        <v>-0.05</v>
      </c>
      <c r="J240">
        <f>IF($A240&lt;&gt;"",INDEX('Size (Model)'!J:J,3*(ROW()-2)+3),"")</f>
        <v>0</v>
      </c>
      <c r="K240">
        <f>IF($A240&lt;&gt;"",INDEX('Size (Model)'!K:K,3*(ROW()-2)+3),"")</f>
        <v>0.05</v>
      </c>
      <c r="L240">
        <f>IF($A240&lt;&gt;"",INDEX('Size (Model)'!L:L,3*(ROW()-2)+3),"")</f>
        <v>-3.0955328644596197E-2</v>
      </c>
      <c r="M240">
        <f>IF($A240&lt;&gt;"",INDEX('Size (Model)'!M:M,3*(ROW()-2)+3),"")</f>
        <v>-2.1496401417525776E-2</v>
      </c>
      <c r="N240">
        <f>IF($A240&lt;&gt;"",INDEX('Size (Model)'!N:N,3*(ROW()-2)+3),"")</f>
        <v>-2.8408050919618528E-2</v>
      </c>
      <c r="O240">
        <f>IF($A240&lt;&gt;"",INDEX('Size (Model)'!O:O,3*(ROW()-2)+3),"")</f>
        <v>0</v>
      </c>
      <c r="P240">
        <f>IF($A240&lt;&gt;"",INDEX('Size (Model)'!P:P,3*(ROW()-2)+3),"")</f>
        <v>1.1302447052089297E-2</v>
      </c>
      <c r="Q240">
        <f>IF($A240&lt;&gt;"",INDEX('Size (Model)'!Q:Q,3*(ROW()-2)+3),"")</f>
        <v>0</v>
      </c>
      <c r="R240">
        <f>IF($A240&lt;&gt;"",INDEX('Size (Model)'!R:R,3*(ROW()-2)+3),"")</f>
        <v>2.2359715670024226E-2</v>
      </c>
      <c r="S240">
        <f>IF($A240&lt;&gt;"",INDEX('Size (Model)'!S:S,3*(ROW()-2)+3),"")</f>
        <v>0</v>
      </c>
      <c r="T240">
        <f>IF($A240&lt;&gt;"",INDEX('Size (Model)'!T:T,3*(ROW()-2)+3),"")</f>
        <v>0</v>
      </c>
      <c r="U240">
        <f>IF($A240&lt;&gt;"",INDEX('Size (Model)'!U:U,3*(ROW()-2)+3),"")</f>
        <v>-4.9705624255065542E-2</v>
      </c>
      <c r="V240">
        <f>IF($A240&lt;&gt;"",INDEX('Size (Model)'!V:V,3*(ROW()-2)+3),"")</f>
        <v>2.1235878780934921E-2</v>
      </c>
      <c r="W240">
        <f>IF($A240&lt;&gt;"",INDEX('Size (Model)'!W:W,3*(ROW()-2)+3),"")</f>
        <v>0</v>
      </c>
      <c r="X240">
        <f>IF($A240&lt;&gt;"",INDEX('Size (Model)'!X:X,3*(ROW()-2)+3),"")</f>
        <v>0</v>
      </c>
      <c r="Y240">
        <f>IF($A240&lt;&gt;"",INDEX('Size (Model)'!Y:Y,3*(ROW()-2)+3),"")</f>
        <v>0</v>
      </c>
      <c r="Z240">
        <f>IF($A240&lt;&gt;"",INDEX('Size (Model)'!Z:Z,3*(ROW()-2)+3),"")</f>
        <v>0</v>
      </c>
    </row>
    <row r="241" spans="1:26" x14ac:dyDescent="0.2">
      <c r="A241" s="13">
        <f>IF(INDEX('Size (Model)'!A:A,3*(ROW()-2)+2)&lt;&gt;"",INDEX('Size (Model)'!A:A,3*(ROW()-2)+2),"")</f>
        <v>45589</v>
      </c>
      <c r="B241">
        <f>IF($A241&lt;&gt;"",INDEX('Size (Model)'!B:B,3*(ROW()-2)+3),"")</f>
        <v>0</v>
      </c>
      <c r="C241">
        <f>IF($A241&lt;&gt;"",INDEX('Size (Model)'!C:C,3*(ROW()-2)+3),"")</f>
        <v>2.9980602983465131E-2</v>
      </c>
      <c r="D241">
        <f>IF($A241&lt;&gt;"",INDEX('Size (Model)'!D:D,3*(ROW()-2)+3),"")</f>
        <v>0</v>
      </c>
      <c r="E241">
        <f>IF($A241&lt;&gt;"",INDEX('Size (Model)'!E:E,3*(ROW()-2)+3),"")</f>
        <v>7.7671288743882544E-3</v>
      </c>
      <c r="F241">
        <f>IF($A241&lt;&gt;"",INDEX('Size (Model)'!F:F,3*(ROW()-2)+3),"")</f>
        <v>2.6211828252671276E-2</v>
      </c>
      <c r="G241">
        <f>IF($A241&lt;&gt;"",INDEX('Size (Model)'!G:G,3*(ROW()-2)+3),"")</f>
        <v>-2.0025459183673468E-2</v>
      </c>
      <c r="H241">
        <f>IF($A241&lt;&gt;"",INDEX('Size (Model)'!H:H,3*(ROW()-2)+3),"")</f>
        <v>0</v>
      </c>
      <c r="I241">
        <f>IF($A241&lt;&gt;"",INDEX('Size (Model)'!I:I,3*(ROW()-2)+3),"")</f>
        <v>-0.05</v>
      </c>
      <c r="J241">
        <f>IF($A241&lt;&gt;"",INDEX('Size (Model)'!J:J,3*(ROW()-2)+3),"")</f>
        <v>0</v>
      </c>
      <c r="K241">
        <f>IF($A241&lt;&gt;"",INDEX('Size (Model)'!K:K,3*(ROW()-2)+3),"")</f>
        <v>0.05</v>
      </c>
      <c r="L241">
        <f>IF($A241&lt;&gt;"",INDEX('Size (Model)'!L:L,3*(ROW()-2)+3),"")</f>
        <v>-3.0955328644596197E-2</v>
      </c>
      <c r="M241">
        <f>IF($A241&lt;&gt;"",INDEX('Size (Model)'!M:M,3*(ROW()-2)+3),"")</f>
        <v>-2.1496401417525776E-2</v>
      </c>
      <c r="N241">
        <f>IF($A241&lt;&gt;"",INDEX('Size (Model)'!N:N,3*(ROW()-2)+3),"")</f>
        <v>-2.8408050919618528E-2</v>
      </c>
      <c r="O241">
        <f>IF($A241&lt;&gt;"",INDEX('Size (Model)'!O:O,3*(ROW()-2)+3),"")</f>
        <v>0</v>
      </c>
      <c r="P241">
        <f>IF($A241&lt;&gt;"",INDEX('Size (Model)'!P:P,3*(ROW()-2)+3),"")</f>
        <v>1.1302447052089297E-2</v>
      </c>
      <c r="Q241">
        <f>IF($A241&lt;&gt;"",INDEX('Size (Model)'!Q:Q,3*(ROW()-2)+3),"")</f>
        <v>0</v>
      </c>
      <c r="R241">
        <f>IF($A241&lt;&gt;"",INDEX('Size (Model)'!R:R,3*(ROW()-2)+3),"")</f>
        <v>2.2359715670024226E-2</v>
      </c>
      <c r="S241">
        <f>IF($A241&lt;&gt;"",INDEX('Size (Model)'!S:S,3*(ROW()-2)+3),"")</f>
        <v>0</v>
      </c>
      <c r="T241">
        <f>IF($A241&lt;&gt;"",INDEX('Size (Model)'!T:T,3*(ROW()-2)+3),"")</f>
        <v>0</v>
      </c>
      <c r="U241">
        <f>IF($A241&lt;&gt;"",INDEX('Size (Model)'!U:U,3*(ROW()-2)+3),"")</f>
        <v>-4.9705624255065542E-2</v>
      </c>
      <c r="V241">
        <f>IF($A241&lt;&gt;"",INDEX('Size (Model)'!V:V,3*(ROW()-2)+3),"")</f>
        <v>2.1235878780934921E-2</v>
      </c>
      <c r="W241">
        <f>IF($A241&lt;&gt;"",INDEX('Size (Model)'!W:W,3*(ROW()-2)+3),"")</f>
        <v>0</v>
      </c>
      <c r="X241">
        <f>IF($A241&lt;&gt;"",INDEX('Size (Model)'!X:X,3*(ROW()-2)+3),"")</f>
        <v>0</v>
      </c>
      <c r="Y241">
        <f>IF($A241&lt;&gt;"",INDEX('Size (Model)'!Y:Y,3*(ROW()-2)+3),"")</f>
        <v>0</v>
      </c>
      <c r="Z241">
        <f>IF($A241&lt;&gt;"",INDEX('Size (Model)'!Z:Z,3*(ROW()-2)+3),"")</f>
        <v>0</v>
      </c>
    </row>
    <row r="242" spans="1:26" x14ac:dyDescent="0.2">
      <c r="A242" s="13">
        <f>IF(INDEX('Size (Model)'!A:A,3*(ROW()-2)+2)&lt;&gt;"",INDEX('Size (Model)'!A:A,3*(ROW()-2)+2),"")</f>
        <v>45590</v>
      </c>
      <c r="B242">
        <f>IF($A242&lt;&gt;"",INDEX('Size (Model)'!B:B,3*(ROW()-2)+3),"")</f>
        <v>0</v>
      </c>
      <c r="C242">
        <f>IF($A242&lt;&gt;"",INDEX('Size (Model)'!C:C,3*(ROW()-2)+3),"")</f>
        <v>2.9980602983465131E-2</v>
      </c>
      <c r="D242">
        <f>IF($A242&lt;&gt;"",INDEX('Size (Model)'!D:D,3*(ROW()-2)+3),"")</f>
        <v>0</v>
      </c>
      <c r="E242">
        <f>IF($A242&lt;&gt;"",INDEX('Size (Model)'!E:E,3*(ROW()-2)+3),"")</f>
        <v>7.7671288743882544E-3</v>
      </c>
      <c r="F242">
        <f>IF($A242&lt;&gt;"",INDEX('Size (Model)'!F:F,3*(ROW()-2)+3),"")</f>
        <v>2.6211828252671276E-2</v>
      </c>
      <c r="G242">
        <f>IF($A242&lt;&gt;"",INDEX('Size (Model)'!G:G,3*(ROW()-2)+3),"")</f>
        <v>-2.0025459183673468E-2</v>
      </c>
      <c r="H242">
        <f>IF($A242&lt;&gt;"",INDEX('Size (Model)'!H:H,3*(ROW()-2)+3),"")</f>
        <v>0</v>
      </c>
      <c r="I242">
        <f>IF($A242&lt;&gt;"",INDEX('Size (Model)'!I:I,3*(ROW()-2)+3),"")</f>
        <v>-0.05</v>
      </c>
      <c r="J242">
        <f>IF($A242&lt;&gt;"",INDEX('Size (Model)'!J:J,3*(ROW()-2)+3),"")</f>
        <v>0</v>
      </c>
      <c r="K242">
        <f>IF($A242&lt;&gt;"",INDEX('Size (Model)'!K:K,3*(ROW()-2)+3),"")</f>
        <v>0.05</v>
      </c>
      <c r="L242">
        <f>IF($A242&lt;&gt;"",INDEX('Size (Model)'!L:L,3*(ROW()-2)+3),"")</f>
        <v>-3.0955328644596197E-2</v>
      </c>
      <c r="M242">
        <f>IF($A242&lt;&gt;"",INDEX('Size (Model)'!M:M,3*(ROW()-2)+3),"")</f>
        <v>-2.1496401417525776E-2</v>
      </c>
      <c r="N242">
        <f>IF($A242&lt;&gt;"",INDEX('Size (Model)'!N:N,3*(ROW()-2)+3),"")</f>
        <v>-2.8408050919618528E-2</v>
      </c>
      <c r="O242">
        <f>IF($A242&lt;&gt;"",INDEX('Size (Model)'!O:O,3*(ROW()-2)+3),"")</f>
        <v>0</v>
      </c>
      <c r="P242">
        <f>IF($A242&lt;&gt;"",INDEX('Size (Model)'!P:P,3*(ROW()-2)+3),"")</f>
        <v>1.1302447052089297E-2</v>
      </c>
      <c r="Q242">
        <f>IF($A242&lt;&gt;"",INDEX('Size (Model)'!Q:Q,3*(ROW()-2)+3),"")</f>
        <v>0</v>
      </c>
      <c r="R242">
        <f>IF($A242&lt;&gt;"",INDEX('Size (Model)'!R:R,3*(ROW()-2)+3),"")</f>
        <v>2.2359715670024226E-2</v>
      </c>
      <c r="S242">
        <f>IF($A242&lt;&gt;"",INDEX('Size (Model)'!S:S,3*(ROW()-2)+3),"")</f>
        <v>0</v>
      </c>
      <c r="T242">
        <f>IF($A242&lt;&gt;"",INDEX('Size (Model)'!T:T,3*(ROW()-2)+3),"")</f>
        <v>0</v>
      </c>
      <c r="U242">
        <f>IF($A242&lt;&gt;"",INDEX('Size (Model)'!U:U,3*(ROW()-2)+3),"")</f>
        <v>-4.9705624255065542E-2</v>
      </c>
      <c r="V242">
        <f>IF($A242&lt;&gt;"",INDEX('Size (Model)'!V:V,3*(ROW()-2)+3),"")</f>
        <v>2.1235878780934921E-2</v>
      </c>
      <c r="W242">
        <f>IF($A242&lt;&gt;"",INDEX('Size (Model)'!W:W,3*(ROW()-2)+3),"")</f>
        <v>0</v>
      </c>
      <c r="X242">
        <f>IF($A242&lt;&gt;"",INDEX('Size (Model)'!X:X,3*(ROW()-2)+3),"")</f>
        <v>0</v>
      </c>
      <c r="Y242">
        <f>IF($A242&lt;&gt;"",INDEX('Size (Model)'!Y:Y,3*(ROW()-2)+3),"")</f>
        <v>0</v>
      </c>
      <c r="Z242">
        <f>IF($A242&lt;&gt;"",INDEX('Size (Model)'!Z:Z,3*(ROW()-2)+3),"")</f>
        <v>0</v>
      </c>
    </row>
    <row r="243" spans="1:26" x14ac:dyDescent="0.2">
      <c r="A243" s="13">
        <f>IF(INDEX('Size (Model)'!A:A,3*(ROW()-2)+2)&lt;&gt;"",INDEX('Size (Model)'!A:A,3*(ROW()-2)+2),"")</f>
        <v>45593</v>
      </c>
      <c r="B243">
        <f>IF($A243&lt;&gt;"",INDEX('Size (Model)'!B:B,3*(ROW()-2)+3),"")</f>
        <v>0</v>
      </c>
      <c r="C243">
        <f>IF($A243&lt;&gt;"",INDEX('Size (Model)'!C:C,3*(ROW()-2)+3),"")</f>
        <v>2.9980602983465131E-2</v>
      </c>
      <c r="D243">
        <f>IF($A243&lt;&gt;"",INDEX('Size (Model)'!D:D,3*(ROW()-2)+3),"")</f>
        <v>0</v>
      </c>
      <c r="E243">
        <f>IF($A243&lt;&gt;"",INDEX('Size (Model)'!E:E,3*(ROW()-2)+3),"")</f>
        <v>7.7671288743882544E-3</v>
      </c>
      <c r="F243">
        <f>IF($A243&lt;&gt;"",INDEX('Size (Model)'!F:F,3*(ROW()-2)+3),"")</f>
        <v>2.6211828252671276E-2</v>
      </c>
      <c r="G243">
        <f>IF($A243&lt;&gt;"",INDEX('Size (Model)'!G:G,3*(ROW()-2)+3),"")</f>
        <v>-2.0025459183673468E-2</v>
      </c>
      <c r="H243">
        <f>IF($A243&lt;&gt;"",INDEX('Size (Model)'!H:H,3*(ROW()-2)+3),"")</f>
        <v>0</v>
      </c>
      <c r="I243">
        <f>IF($A243&lt;&gt;"",INDEX('Size (Model)'!I:I,3*(ROW()-2)+3),"")</f>
        <v>-0.05</v>
      </c>
      <c r="J243">
        <f>IF($A243&lt;&gt;"",INDEX('Size (Model)'!J:J,3*(ROW()-2)+3),"")</f>
        <v>0</v>
      </c>
      <c r="K243">
        <f>IF($A243&lt;&gt;"",INDEX('Size (Model)'!K:K,3*(ROW()-2)+3),"")</f>
        <v>0.05</v>
      </c>
      <c r="L243">
        <f>IF($A243&lt;&gt;"",INDEX('Size (Model)'!L:L,3*(ROW()-2)+3),"")</f>
        <v>-3.0955328644596197E-2</v>
      </c>
      <c r="M243">
        <f>IF($A243&lt;&gt;"",INDEX('Size (Model)'!M:M,3*(ROW()-2)+3),"")</f>
        <v>-2.1496401417525776E-2</v>
      </c>
      <c r="N243">
        <f>IF($A243&lt;&gt;"",INDEX('Size (Model)'!N:N,3*(ROW()-2)+3),"")</f>
        <v>-2.8408050919618528E-2</v>
      </c>
      <c r="O243">
        <f>IF($A243&lt;&gt;"",INDEX('Size (Model)'!O:O,3*(ROW()-2)+3),"")</f>
        <v>0</v>
      </c>
      <c r="P243">
        <f>IF($A243&lt;&gt;"",INDEX('Size (Model)'!P:P,3*(ROW()-2)+3),"")</f>
        <v>1.1302447052089297E-2</v>
      </c>
      <c r="Q243">
        <f>IF($A243&lt;&gt;"",INDEX('Size (Model)'!Q:Q,3*(ROW()-2)+3),"")</f>
        <v>-1.2899381602679718E-2</v>
      </c>
      <c r="R243">
        <f>IF($A243&lt;&gt;"",INDEX('Size (Model)'!R:R,3*(ROW()-2)+3),"")</f>
        <v>2.2359715670024226E-2</v>
      </c>
      <c r="S243">
        <f>IF($A243&lt;&gt;"",INDEX('Size (Model)'!S:S,3*(ROW()-2)+3),"")</f>
        <v>0</v>
      </c>
      <c r="T243">
        <f>IF($A243&lt;&gt;"",INDEX('Size (Model)'!T:T,3*(ROW()-2)+3),"")</f>
        <v>0</v>
      </c>
      <c r="U243">
        <f>IF($A243&lt;&gt;"",INDEX('Size (Model)'!U:U,3*(ROW()-2)+3),"")</f>
        <v>-4.9705624255065542E-2</v>
      </c>
      <c r="V243">
        <f>IF($A243&lt;&gt;"",INDEX('Size (Model)'!V:V,3*(ROW()-2)+3),"")</f>
        <v>2.1235878780934921E-2</v>
      </c>
      <c r="W243">
        <f>IF($A243&lt;&gt;"",INDEX('Size (Model)'!W:W,3*(ROW()-2)+3),"")</f>
        <v>0</v>
      </c>
      <c r="X243">
        <f>IF($A243&lt;&gt;"",INDEX('Size (Model)'!X:X,3*(ROW()-2)+3),"")</f>
        <v>0</v>
      </c>
      <c r="Y243">
        <f>IF($A243&lt;&gt;"",INDEX('Size (Model)'!Y:Y,3*(ROW()-2)+3),"")</f>
        <v>0</v>
      </c>
      <c r="Z243">
        <f>IF($A243&lt;&gt;"",INDEX('Size (Model)'!Z:Z,3*(ROW()-2)+3),"")</f>
        <v>0</v>
      </c>
    </row>
    <row r="244" spans="1:26" x14ac:dyDescent="0.2">
      <c r="A244" s="13">
        <f>IF(INDEX('Size (Model)'!A:A,3*(ROW()-2)+2)&lt;&gt;"",INDEX('Size (Model)'!A:A,3*(ROW()-2)+2),"")</f>
        <v>45594</v>
      </c>
      <c r="B244">
        <f>IF($A244&lt;&gt;"",INDEX('Size (Model)'!B:B,3*(ROW()-2)+3),"")</f>
        <v>0</v>
      </c>
      <c r="C244">
        <f>IF($A244&lt;&gt;"",INDEX('Size (Model)'!C:C,3*(ROW()-2)+3),"")</f>
        <v>2.9980602983465131E-2</v>
      </c>
      <c r="D244">
        <f>IF($A244&lt;&gt;"",INDEX('Size (Model)'!D:D,3*(ROW()-2)+3),"")</f>
        <v>0</v>
      </c>
      <c r="E244">
        <f>IF($A244&lt;&gt;"",INDEX('Size (Model)'!E:E,3*(ROW()-2)+3),"")</f>
        <v>7.7671288743882544E-3</v>
      </c>
      <c r="F244">
        <f>IF($A244&lt;&gt;"",INDEX('Size (Model)'!F:F,3*(ROW()-2)+3),"")</f>
        <v>2.6211828252671276E-2</v>
      </c>
      <c r="G244">
        <f>IF($A244&lt;&gt;"",INDEX('Size (Model)'!G:G,3*(ROW()-2)+3),"")</f>
        <v>-2.0025459183673468E-2</v>
      </c>
      <c r="H244">
        <f>IF($A244&lt;&gt;"",INDEX('Size (Model)'!H:H,3*(ROW()-2)+3),"")</f>
        <v>0</v>
      </c>
      <c r="I244">
        <f>IF($A244&lt;&gt;"",INDEX('Size (Model)'!I:I,3*(ROW()-2)+3),"")</f>
        <v>-0.05</v>
      </c>
      <c r="J244">
        <f>IF($A244&lt;&gt;"",INDEX('Size (Model)'!J:J,3*(ROW()-2)+3),"")</f>
        <v>0</v>
      </c>
      <c r="K244">
        <f>IF($A244&lt;&gt;"",INDEX('Size (Model)'!K:K,3*(ROW()-2)+3),"")</f>
        <v>0.05</v>
      </c>
      <c r="L244">
        <f>IF($A244&lt;&gt;"",INDEX('Size (Model)'!L:L,3*(ROW()-2)+3),"")</f>
        <v>-3.0955328644596197E-2</v>
      </c>
      <c r="M244">
        <f>IF($A244&lt;&gt;"",INDEX('Size (Model)'!M:M,3*(ROW()-2)+3),"")</f>
        <v>-2.1496401417525776E-2</v>
      </c>
      <c r="N244">
        <f>IF($A244&lt;&gt;"",INDEX('Size (Model)'!N:N,3*(ROW()-2)+3),"")</f>
        <v>-2.8408050919618528E-2</v>
      </c>
      <c r="O244">
        <f>IF($A244&lt;&gt;"",INDEX('Size (Model)'!O:O,3*(ROW()-2)+3),"")</f>
        <v>0</v>
      </c>
      <c r="P244">
        <f>IF($A244&lt;&gt;"",INDEX('Size (Model)'!P:P,3*(ROW()-2)+3),"")</f>
        <v>1.1302447052089297E-2</v>
      </c>
      <c r="Q244">
        <f>IF($A244&lt;&gt;"",INDEX('Size (Model)'!Q:Q,3*(ROW()-2)+3),"")</f>
        <v>-1.2899381602679718E-2</v>
      </c>
      <c r="R244">
        <f>IF($A244&lt;&gt;"",INDEX('Size (Model)'!R:R,3*(ROW()-2)+3),"")</f>
        <v>2.2359715670024226E-2</v>
      </c>
      <c r="S244">
        <f>IF($A244&lt;&gt;"",INDEX('Size (Model)'!S:S,3*(ROW()-2)+3),"")</f>
        <v>0</v>
      </c>
      <c r="T244">
        <f>IF($A244&lt;&gt;"",INDEX('Size (Model)'!T:T,3*(ROW()-2)+3),"")</f>
        <v>0</v>
      </c>
      <c r="U244">
        <f>IF($A244&lt;&gt;"",INDEX('Size (Model)'!U:U,3*(ROW()-2)+3),"")</f>
        <v>-4.9705624255065542E-2</v>
      </c>
      <c r="V244">
        <f>IF($A244&lt;&gt;"",INDEX('Size (Model)'!V:V,3*(ROW()-2)+3),"")</f>
        <v>2.1235878780934921E-2</v>
      </c>
      <c r="W244">
        <f>IF($A244&lt;&gt;"",INDEX('Size (Model)'!W:W,3*(ROW()-2)+3),"")</f>
        <v>0</v>
      </c>
      <c r="X244">
        <f>IF($A244&lt;&gt;"",INDEX('Size (Model)'!X:X,3*(ROW()-2)+3),"")</f>
        <v>0</v>
      </c>
      <c r="Y244">
        <f>IF($A244&lt;&gt;"",INDEX('Size (Model)'!Y:Y,3*(ROW()-2)+3),"")</f>
        <v>0</v>
      </c>
      <c r="Z244">
        <f>IF($A244&lt;&gt;"",INDEX('Size (Model)'!Z:Z,3*(ROW()-2)+3),"")</f>
        <v>0</v>
      </c>
    </row>
    <row r="245" spans="1:26" x14ac:dyDescent="0.2">
      <c r="A245" s="13">
        <f>IF(INDEX('Size (Model)'!A:A,3*(ROW()-2)+2)&lt;&gt;"",INDEX('Size (Model)'!A:A,3*(ROW()-2)+2),"")</f>
        <v>45595</v>
      </c>
      <c r="B245">
        <f>IF($A245&lt;&gt;"",INDEX('Size (Model)'!B:B,3*(ROW()-2)+3),"")</f>
        <v>0</v>
      </c>
      <c r="C245">
        <f>IF($A245&lt;&gt;"",INDEX('Size (Model)'!C:C,3*(ROW()-2)+3),"")</f>
        <v>2.9980602983465131E-2</v>
      </c>
      <c r="D245">
        <f>IF($A245&lt;&gt;"",INDEX('Size (Model)'!D:D,3*(ROW()-2)+3),"")</f>
        <v>0</v>
      </c>
      <c r="E245">
        <f>IF($A245&lt;&gt;"",INDEX('Size (Model)'!E:E,3*(ROW()-2)+3),"")</f>
        <v>0</v>
      </c>
      <c r="F245">
        <f>IF($A245&lt;&gt;"",INDEX('Size (Model)'!F:F,3*(ROW()-2)+3),"")</f>
        <v>2.6211828252671276E-2</v>
      </c>
      <c r="G245">
        <f>IF($A245&lt;&gt;"",INDEX('Size (Model)'!G:G,3*(ROW()-2)+3),"")</f>
        <v>-2.0025459183673468E-2</v>
      </c>
      <c r="H245">
        <f>IF($A245&lt;&gt;"",INDEX('Size (Model)'!H:H,3*(ROW()-2)+3),"")</f>
        <v>0</v>
      </c>
      <c r="I245">
        <f>IF($A245&lt;&gt;"",INDEX('Size (Model)'!I:I,3*(ROW()-2)+3),"")</f>
        <v>-0.05</v>
      </c>
      <c r="J245">
        <f>IF($A245&lt;&gt;"",INDEX('Size (Model)'!J:J,3*(ROW()-2)+3),"")</f>
        <v>7.0567254495159069E-3</v>
      </c>
      <c r="K245">
        <f>IF($A245&lt;&gt;"",INDEX('Size (Model)'!K:K,3*(ROW()-2)+3),"")</f>
        <v>0.05</v>
      </c>
      <c r="L245">
        <f>IF($A245&lt;&gt;"",INDEX('Size (Model)'!L:L,3*(ROW()-2)+3),"")</f>
        <v>-3.0955328644596197E-2</v>
      </c>
      <c r="M245">
        <f>IF($A245&lt;&gt;"",INDEX('Size (Model)'!M:M,3*(ROW()-2)+3),"")</f>
        <v>-2.1496401417525776E-2</v>
      </c>
      <c r="N245">
        <f>IF($A245&lt;&gt;"",INDEX('Size (Model)'!N:N,3*(ROW()-2)+3),"")</f>
        <v>-2.8408050919618528E-2</v>
      </c>
      <c r="O245">
        <f>IF($A245&lt;&gt;"",INDEX('Size (Model)'!O:O,3*(ROW()-2)+3),"")</f>
        <v>0</v>
      </c>
      <c r="P245">
        <f>IF($A245&lt;&gt;"",INDEX('Size (Model)'!P:P,3*(ROW()-2)+3),"")</f>
        <v>1.1302447052089297E-2</v>
      </c>
      <c r="Q245">
        <f>IF($A245&lt;&gt;"",INDEX('Size (Model)'!Q:Q,3*(ROW()-2)+3),"")</f>
        <v>-1.2899381602679718E-2</v>
      </c>
      <c r="R245">
        <f>IF($A245&lt;&gt;"",INDEX('Size (Model)'!R:R,3*(ROW()-2)+3),"")</f>
        <v>2.2359715670024226E-2</v>
      </c>
      <c r="S245">
        <f>IF($A245&lt;&gt;"",INDEX('Size (Model)'!S:S,3*(ROW()-2)+3),"")</f>
        <v>0</v>
      </c>
      <c r="T245">
        <f>IF($A245&lt;&gt;"",INDEX('Size (Model)'!T:T,3*(ROW()-2)+3),"")</f>
        <v>0</v>
      </c>
      <c r="U245">
        <f>IF($A245&lt;&gt;"",INDEX('Size (Model)'!U:U,3*(ROW()-2)+3),"")</f>
        <v>0.05</v>
      </c>
      <c r="V245">
        <f>IF($A245&lt;&gt;"",INDEX('Size (Model)'!V:V,3*(ROW()-2)+3),"")</f>
        <v>2.1235878780934921E-2</v>
      </c>
      <c r="W245">
        <f>IF($A245&lt;&gt;"",INDEX('Size (Model)'!W:W,3*(ROW()-2)+3),"")</f>
        <v>0</v>
      </c>
      <c r="X245">
        <f>IF($A245&lt;&gt;"",INDEX('Size (Model)'!X:X,3*(ROW()-2)+3),"")</f>
        <v>0</v>
      </c>
      <c r="Y245">
        <f>IF($A245&lt;&gt;"",INDEX('Size (Model)'!Y:Y,3*(ROW()-2)+3),"")</f>
        <v>0</v>
      </c>
      <c r="Z245">
        <f>IF($A245&lt;&gt;"",INDEX('Size (Model)'!Z:Z,3*(ROW()-2)+3),"")</f>
        <v>0</v>
      </c>
    </row>
    <row r="246" spans="1:26" x14ac:dyDescent="0.2">
      <c r="A246" s="13">
        <f>IF(INDEX('Size (Model)'!A:A,3*(ROW()-2)+2)&lt;&gt;"",INDEX('Size (Model)'!A:A,3*(ROW()-2)+2),"")</f>
        <v>45596</v>
      </c>
      <c r="B246">
        <f>IF($A246&lt;&gt;"",INDEX('Size (Model)'!B:B,3*(ROW()-2)+3),"")</f>
        <v>0</v>
      </c>
      <c r="C246">
        <f>IF($A246&lt;&gt;"",INDEX('Size (Model)'!C:C,3*(ROW()-2)+3),"")</f>
        <v>2.9980602983465131E-2</v>
      </c>
      <c r="D246">
        <f>IF($A246&lt;&gt;"",INDEX('Size (Model)'!D:D,3*(ROW()-2)+3),"")</f>
        <v>0</v>
      </c>
      <c r="E246">
        <f>IF($A246&lt;&gt;"",INDEX('Size (Model)'!E:E,3*(ROW()-2)+3),"")</f>
        <v>8.9353372562796414E-3</v>
      </c>
      <c r="F246">
        <f>IF($A246&lt;&gt;"",INDEX('Size (Model)'!F:F,3*(ROW()-2)+3),"")</f>
        <v>2.6211828252671276E-2</v>
      </c>
      <c r="G246">
        <f>IF($A246&lt;&gt;"",INDEX('Size (Model)'!G:G,3*(ROW()-2)+3),"")</f>
        <v>-2.0025459183673468E-2</v>
      </c>
      <c r="H246">
        <f>IF($A246&lt;&gt;"",INDEX('Size (Model)'!H:H,3*(ROW()-2)+3),"")</f>
        <v>0</v>
      </c>
      <c r="I246">
        <f>IF($A246&lt;&gt;"",INDEX('Size (Model)'!I:I,3*(ROW()-2)+3),"")</f>
        <v>-0.05</v>
      </c>
      <c r="J246">
        <f>IF($A246&lt;&gt;"",INDEX('Size (Model)'!J:J,3*(ROW()-2)+3),"")</f>
        <v>7.0567254495159069E-3</v>
      </c>
      <c r="K246">
        <f>IF($A246&lt;&gt;"",INDEX('Size (Model)'!K:K,3*(ROW()-2)+3),"")</f>
        <v>0.05</v>
      </c>
      <c r="L246">
        <f>IF($A246&lt;&gt;"",INDEX('Size (Model)'!L:L,3*(ROW()-2)+3),"")</f>
        <v>-3.0955328644596197E-2</v>
      </c>
      <c r="M246">
        <f>IF($A246&lt;&gt;"",INDEX('Size (Model)'!M:M,3*(ROW()-2)+3),"")</f>
        <v>-2.1496401417525776E-2</v>
      </c>
      <c r="N246">
        <f>IF($A246&lt;&gt;"",INDEX('Size (Model)'!N:N,3*(ROW()-2)+3),"")</f>
        <v>-2.8408050919618528E-2</v>
      </c>
      <c r="O246">
        <f>IF($A246&lt;&gt;"",INDEX('Size (Model)'!O:O,3*(ROW()-2)+3),"")</f>
        <v>0</v>
      </c>
      <c r="P246">
        <f>IF($A246&lt;&gt;"",INDEX('Size (Model)'!P:P,3*(ROW()-2)+3),"")</f>
        <v>0</v>
      </c>
      <c r="Q246">
        <f>IF($A246&lt;&gt;"",INDEX('Size (Model)'!Q:Q,3*(ROW()-2)+3),"")</f>
        <v>-1.2899381602679718E-2</v>
      </c>
      <c r="R246">
        <f>IF($A246&lt;&gt;"",INDEX('Size (Model)'!R:R,3*(ROW()-2)+3),"")</f>
        <v>2.2359715670024226E-2</v>
      </c>
      <c r="S246">
        <f>IF($A246&lt;&gt;"",INDEX('Size (Model)'!S:S,3*(ROW()-2)+3),"")</f>
        <v>0</v>
      </c>
      <c r="T246">
        <f>IF($A246&lt;&gt;"",INDEX('Size (Model)'!T:T,3*(ROW()-2)+3),"")</f>
        <v>0</v>
      </c>
      <c r="U246">
        <f>IF($A246&lt;&gt;"",INDEX('Size (Model)'!U:U,3*(ROW()-2)+3),"")</f>
        <v>0.05</v>
      </c>
      <c r="V246">
        <f>IF($A246&lt;&gt;"",INDEX('Size (Model)'!V:V,3*(ROW()-2)+3),"")</f>
        <v>2.1235878780934921E-2</v>
      </c>
      <c r="W246">
        <f>IF($A246&lt;&gt;"",INDEX('Size (Model)'!W:W,3*(ROW()-2)+3),"")</f>
        <v>0</v>
      </c>
      <c r="X246">
        <f>IF($A246&lt;&gt;"",INDEX('Size (Model)'!X:X,3*(ROW()-2)+3),"")</f>
        <v>0</v>
      </c>
      <c r="Y246">
        <f>IF($A246&lt;&gt;"",INDEX('Size (Model)'!Y:Y,3*(ROW()-2)+3),"")</f>
        <v>0</v>
      </c>
      <c r="Z246">
        <f>IF($A246&lt;&gt;"",INDEX('Size (Model)'!Z:Z,3*(ROW()-2)+3),"")</f>
        <v>0</v>
      </c>
    </row>
    <row r="247" spans="1:26" x14ac:dyDescent="0.2">
      <c r="A247" s="13">
        <f>IF(INDEX('Size (Model)'!A:A,3*(ROW()-2)+2)&lt;&gt;"",INDEX('Size (Model)'!A:A,3*(ROW()-2)+2),"")</f>
        <v>45597</v>
      </c>
      <c r="B247">
        <f>IF($A247&lt;&gt;"",INDEX('Size (Model)'!B:B,3*(ROW()-2)+3),"")</f>
        <v>0</v>
      </c>
      <c r="C247">
        <f>IF($A247&lt;&gt;"",INDEX('Size (Model)'!C:C,3*(ROW()-2)+3),"")</f>
        <v>2.9980602983465131E-2</v>
      </c>
      <c r="D247">
        <f>IF($A247&lt;&gt;"",INDEX('Size (Model)'!D:D,3*(ROW()-2)+3),"")</f>
        <v>0</v>
      </c>
      <c r="E247">
        <f>IF($A247&lt;&gt;"",INDEX('Size (Model)'!E:E,3*(ROW()-2)+3),"")</f>
        <v>8.9353372562796414E-3</v>
      </c>
      <c r="F247">
        <f>IF($A247&lt;&gt;"",INDEX('Size (Model)'!F:F,3*(ROW()-2)+3),"")</f>
        <v>2.6211828252671276E-2</v>
      </c>
      <c r="G247">
        <f>IF($A247&lt;&gt;"",INDEX('Size (Model)'!G:G,3*(ROW()-2)+3),"")</f>
        <v>-2.0025459183673468E-2</v>
      </c>
      <c r="H247">
        <f>IF($A247&lt;&gt;"",INDEX('Size (Model)'!H:H,3*(ROW()-2)+3),"")</f>
        <v>0</v>
      </c>
      <c r="I247">
        <f>IF($A247&lt;&gt;"",INDEX('Size (Model)'!I:I,3*(ROW()-2)+3),"")</f>
        <v>-0.05</v>
      </c>
      <c r="J247">
        <f>IF($A247&lt;&gt;"",INDEX('Size (Model)'!J:J,3*(ROW()-2)+3),"")</f>
        <v>7.0567254495159069E-3</v>
      </c>
      <c r="K247">
        <f>IF($A247&lt;&gt;"",INDEX('Size (Model)'!K:K,3*(ROW()-2)+3),"")</f>
        <v>0.05</v>
      </c>
      <c r="L247">
        <f>IF($A247&lt;&gt;"",INDEX('Size (Model)'!L:L,3*(ROW()-2)+3),"")</f>
        <v>-3.0955328644596197E-2</v>
      </c>
      <c r="M247">
        <f>IF($A247&lt;&gt;"",INDEX('Size (Model)'!M:M,3*(ROW()-2)+3),"")</f>
        <v>-2.1496401417525776E-2</v>
      </c>
      <c r="N247">
        <f>IF($A247&lt;&gt;"",INDEX('Size (Model)'!N:N,3*(ROW()-2)+3),"")</f>
        <v>-2.8408050919618528E-2</v>
      </c>
      <c r="O247">
        <f>IF($A247&lt;&gt;"",INDEX('Size (Model)'!O:O,3*(ROW()-2)+3),"")</f>
        <v>0</v>
      </c>
      <c r="P247">
        <f>IF($A247&lt;&gt;"",INDEX('Size (Model)'!P:P,3*(ROW()-2)+3),"")</f>
        <v>0</v>
      </c>
      <c r="Q247">
        <f>IF($A247&lt;&gt;"",INDEX('Size (Model)'!Q:Q,3*(ROW()-2)+3),"")</f>
        <v>-1.2899381602679718E-2</v>
      </c>
      <c r="R247">
        <f>IF($A247&lt;&gt;"",INDEX('Size (Model)'!R:R,3*(ROW()-2)+3),"")</f>
        <v>2.2359715670024226E-2</v>
      </c>
      <c r="S247">
        <f>IF($A247&lt;&gt;"",INDEX('Size (Model)'!S:S,3*(ROW()-2)+3),"")</f>
        <v>0</v>
      </c>
      <c r="T247">
        <f>IF($A247&lt;&gt;"",INDEX('Size (Model)'!T:T,3*(ROW()-2)+3),"")</f>
        <v>0</v>
      </c>
      <c r="U247">
        <f>IF($A247&lt;&gt;"",INDEX('Size (Model)'!U:U,3*(ROW()-2)+3),"")</f>
        <v>0.05</v>
      </c>
      <c r="V247">
        <f>IF($A247&lt;&gt;"",INDEX('Size (Model)'!V:V,3*(ROW()-2)+3),"")</f>
        <v>2.1235878780934921E-2</v>
      </c>
      <c r="W247">
        <f>IF($A247&lt;&gt;"",INDEX('Size (Model)'!W:W,3*(ROW()-2)+3),"")</f>
        <v>0</v>
      </c>
      <c r="X247">
        <f>IF($A247&lt;&gt;"",INDEX('Size (Model)'!X:X,3*(ROW()-2)+3),"")</f>
        <v>0</v>
      </c>
      <c r="Y247">
        <f>IF($A247&lt;&gt;"",INDEX('Size (Model)'!Y:Y,3*(ROW()-2)+3),"")</f>
        <v>0</v>
      </c>
      <c r="Z247">
        <f>IF($A247&lt;&gt;"",INDEX('Size (Model)'!Z:Z,3*(ROW()-2)+3),"")</f>
        <v>0</v>
      </c>
    </row>
    <row r="248" spans="1:26" x14ac:dyDescent="0.2">
      <c r="A248" s="13">
        <f>IF(INDEX('Size (Model)'!A:A,3*(ROW()-2)+2)&lt;&gt;"",INDEX('Size (Model)'!A:A,3*(ROW()-2)+2),"")</f>
        <v>45600</v>
      </c>
      <c r="B248">
        <f>IF($A248&lt;&gt;"",INDEX('Size (Model)'!B:B,3*(ROW()-2)+3),"")</f>
        <v>0</v>
      </c>
      <c r="C248">
        <f>IF($A248&lt;&gt;"",INDEX('Size (Model)'!C:C,3*(ROW()-2)+3),"")</f>
        <v>2.9980602983465131E-2</v>
      </c>
      <c r="D248">
        <f>IF($A248&lt;&gt;"",INDEX('Size (Model)'!D:D,3*(ROW()-2)+3),"")</f>
        <v>0</v>
      </c>
      <c r="E248">
        <f>IF($A248&lt;&gt;"",INDEX('Size (Model)'!E:E,3*(ROW()-2)+3),"")</f>
        <v>8.9353372562796414E-3</v>
      </c>
      <c r="F248">
        <f>IF($A248&lt;&gt;"",INDEX('Size (Model)'!F:F,3*(ROW()-2)+3),"")</f>
        <v>2.6211828252671276E-2</v>
      </c>
      <c r="G248">
        <f>IF($A248&lt;&gt;"",INDEX('Size (Model)'!G:G,3*(ROW()-2)+3),"")</f>
        <v>-2.0025459183673468E-2</v>
      </c>
      <c r="H248">
        <f>IF($A248&lt;&gt;"",INDEX('Size (Model)'!H:H,3*(ROW()-2)+3),"")</f>
        <v>0</v>
      </c>
      <c r="I248">
        <f>IF($A248&lt;&gt;"",INDEX('Size (Model)'!I:I,3*(ROW()-2)+3),"")</f>
        <v>-0.05</v>
      </c>
      <c r="J248">
        <f>IF($A248&lt;&gt;"",INDEX('Size (Model)'!J:J,3*(ROW()-2)+3),"")</f>
        <v>7.0567254495159069E-3</v>
      </c>
      <c r="K248">
        <f>IF($A248&lt;&gt;"",INDEX('Size (Model)'!K:K,3*(ROW()-2)+3),"")</f>
        <v>0.05</v>
      </c>
      <c r="L248">
        <f>IF($A248&lt;&gt;"",INDEX('Size (Model)'!L:L,3*(ROW()-2)+3),"")</f>
        <v>-3.0955328644596197E-2</v>
      </c>
      <c r="M248">
        <f>IF($A248&lt;&gt;"",INDEX('Size (Model)'!M:M,3*(ROW()-2)+3),"")</f>
        <v>-2.1496401417525776E-2</v>
      </c>
      <c r="N248">
        <f>IF($A248&lt;&gt;"",INDEX('Size (Model)'!N:N,3*(ROW()-2)+3),"")</f>
        <v>-2.8408050919618528E-2</v>
      </c>
      <c r="O248">
        <f>IF($A248&lt;&gt;"",INDEX('Size (Model)'!O:O,3*(ROW()-2)+3),"")</f>
        <v>0</v>
      </c>
      <c r="P248">
        <f>IF($A248&lt;&gt;"",INDEX('Size (Model)'!P:P,3*(ROW()-2)+3),"")</f>
        <v>0</v>
      </c>
      <c r="Q248">
        <f>IF($A248&lt;&gt;"",INDEX('Size (Model)'!Q:Q,3*(ROW()-2)+3),"")</f>
        <v>-1.2899381602679718E-2</v>
      </c>
      <c r="R248">
        <f>IF($A248&lt;&gt;"",INDEX('Size (Model)'!R:R,3*(ROW()-2)+3),"")</f>
        <v>2.2359715670024226E-2</v>
      </c>
      <c r="S248">
        <f>IF($A248&lt;&gt;"",INDEX('Size (Model)'!S:S,3*(ROW()-2)+3),"")</f>
        <v>0</v>
      </c>
      <c r="T248">
        <f>IF($A248&lt;&gt;"",INDEX('Size (Model)'!T:T,3*(ROW()-2)+3),"")</f>
        <v>0</v>
      </c>
      <c r="U248">
        <f>IF($A248&lt;&gt;"",INDEX('Size (Model)'!U:U,3*(ROW()-2)+3),"")</f>
        <v>0.05</v>
      </c>
      <c r="V248">
        <f>IF($A248&lt;&gt;"",INDEX('Size (Model)'!V:V,3*(ROW()-2)+3),"")</f>
        <v>2.1235878780934921E-2</v>
      </c>
      <c r="W248">
        <f>IF($A248&lt;&gt;"",INDEX('Size (Model)'!W:W,3*(ROW()-2)+3),"")</f>
        <v>0</v>
      </c>
      <c r="X248">
        <f>IF($A248&lt;&gt;"",INDEX('Size (Model)'!X:X,3*(ROW()-2)+3),"")</f>
        <v>0</v>
      </c>
      <c r="Y248">
        <f>IF($A248&lt;&gt;"",INDEX('Size (Model)'!Y:Y,3*(ROW()-2)+3),"")</f>
        <v>0</v>
      </c>
      <c r="Z248">
        <f>IF($A248&lt;&gt;"",INDEX('Size (Model)'!Z:Z,3*(ROW()-2)+3),"")</f>
        <v>0</v>
      </c>
    </row>
    <row r="249" spans="1:26" x14ac:dyDescent="0.2">
      <c r="A249" s="13">
        <f>IF(INDEX('Size (Model)'!A:A,3*(ROW()-2)+2)&lt;&gt;"",INDEX('Size (Model)'!A:A,3*(ROW()-2)+2),"")</f>
        <v>45601</v>
      </c>
      <c r="B249">
        <f>IF($A249&lt;&gt;"",INDEX('Size (Model)'!B:B,3*(ROW()-2)+3),"")</f>
        <v>0</v>
      </c>
      <c r="C249">
        <f>IF($A249&lt;&gt;"",INDEX('Size (Model)'!C:C,3*(ROW()-2)+3),"")</f>
        <v>2.9980602983465131E-2</v>
      </c>
      <c r="D249">
        <f>IF($A249&lt;&gt;"",INDEX('Size (Model)'!D:D,3*(ROW()-2)+3),"")</f>
        <v>0</v>
      </c>
      <c r="E249">
        <f>IF($A249&lt;&gt;"",INDEX('Size (Model)'!E:E,3*(ROW()-2)+3),"")</f>
        <v>8.9353372562796414E-3</v>
      </c>
      <c r="F249">
        <f>IF($A249&lt;&gt;"",INDEX('Size (Model)'!F:F,3*(ROW()-2)+3),"")</f>
        <v>2.6211828252671276E-2</v>
      </c>
      <c r="G249">
        <f>IF($A249&lt;&gt;"",INDEX('Size (Model)'!G:G,3*(ROW()-2)+3),"")</f>
        <v>-2.0025459183673468E-2</v>
      </c>
      <c r="H249">
        <f>IF($A249&lt;&gt;"",INDEX('Size (Model)'!H:H,3*(ROW()-2)+3),"")</f>
        <v>0</v>
      </c>
      <c r="I249">
        <f>IF($A249&lt;&gt;"",INDEX('Size (Model)'!I:I,3*(ROW()-2)+3),"")</f>
        <v>-0.05</v>
      </c>
      <c r="J249">
        <f>IF($A249&lt;&gt;"",INDEX('Size (Model)'!J:J,3*(ROW()-2)+3),"")</f>
        <v>7.0567254495159069E-3</v>
      </c>
      <c r="K249">
        <f>IF($A249&lt;&gt;"",INDEX('Size (Model)'!K:K,3*(ROW()-2)+3),"")</f>
        <v>0.05</v>
      </c>
      <c r="L249">
        <f>IF($A249&lt;&gt;"",INDEX('Size (Model)'!L:L,3*(ROW()-2)+3),"")</f>
        <v>-3.0955328644596197E-2</v>
      </c>
      <c r="M249">
        <f>IF($A249&lt;&gt;"",INDEX('Size (Model)'!M:M,3*(ROW()-2)+3),"")</f>
        <v>-2.1496401417525776E-2</v>
      </c>
      <c r="N249">
        <f>IF($A249&lt;&gt;"",INDEX('Size (Model)'!N:N,3*(ROW()-2)+3),"")</f>
        <v>-2.8408050919618528E-2</v>
      </c>
      <c r="O249">
        <f>IF($A249&lt;&gt;"",INDEX('Size (Model)'!O:O,3*(ROW()-2)+3),"")</f>
        <v>0</v>
      </c>
      <c r="P249">
        <f>IF($A249&lt;&gt;"",INDEX('Size (Model)'!P:P,3*(ROW()-2)+3),"")</f>
        <v>0</v>
      </c>
      <c r="Q249">
        <f>IF($A249&lt;&gt;"",INDEX('Size (Model)'!Q:Q,3*(ROW()-2)+3),"")</f>
        <v>-1.2899381602679718E-2</v>
      </c>
      <c r="R249">
        <f>IF($A249&lt;&gt;"",INDEX('Size (Model)'!R:R,3*(ROW()-2)+3),"")</f>
        <v>2.2359715670024226E-2</v>
      </c>
      <c r="S249">
        <f>IF($A249&lt;&gt;"",INDEX('Size (Model)'!S:S,3*(ROW()-2)+3),"")</f>
        <v>0</v>
      </c>
      <c r="T249">
        <f>IF($A249&lt;&gt;"",INDEX('Size (Model)'!T:T,3*(ROW()-2)+3),"")</f>
        <v>0</v>
      </c>
      <c r="U249">
        <f>IF($A249&lt;&gt;"",INDEX('Size (Model)'!U:U,3*(ROW()-2)+3),"")</f>
        <v>0.05</v>
      </c>
      <c r="V249">
        <f>IF($A249&lt;&gt;"",INDEX('Size (Model)'!V:V,3*(ROW()-2)+3),"")</f>
        <v>2.1235878780934921E-2</v>
      </c>
      <c r="W249">
        <f>IF($A249&lt;&gt;"",INDEX('Size (Model)'!W:W,3*(ROW()-2)+3),"")</f>
        <v>0</v>
      </c>
      <c r="X249">
        <f>IF($A249&lt;&gt;"",INDEX('Size (Model)'!X:X,3*(ROW()-2)+3),"")</f>
        <v>0</v>
      </c>
      <c r="Y249">
        <f>IF($A249&lt;&gt;"",INDEX('Size (Model)'!Y:Y,3*(ROW()-2)+3),"")</f>
        <v>0</v>
      </c>
      <c r="Z249">
        <f>IF($A249&lt;&gt;"",INDEX('Size (Model)'!Z:Z,3*(ROW()-2)+3),"")</f>
        <v>0</v>
      </c>
    </row>
    <row r="250" spans="1:26" x14ac:dyDescent="0.2">
      <c r="A250" s="13">
        <f>IF(INDEX('Size (Model)'!A:A,3*(ROW()-2)+2)&lt;&gt;"",INDEX('Size (Model)'!A:A,3*(ROW()-2)+2),"")</f>
        <v>45602</v>
      </c>
      <c r="B250">
        <f>IF($A250&lt;&gt;"",INDEX('Size (Model)'!B:B,3*(ROW()-2)+3),"")</f>
        <v>0</v>
      </c>
      <c r="C250">
        <f>IF($A250&lt;&gt;"",INDEX('Size (Model)'!C:C,3*(ROW()-2)+3),"")</f>
        <v>2.9980602983465131E-2</v>
      </c>
      <c r="D250">
        <f>IF($A250&lt;&gt;"",INDEX('Size (Model)'!D:D,3*(ROW()-2)+3),"")</f>
        <v>0</v>
      </c>
      <c r="E250">
        <f>IF($A250&lt;&gt;"",INDEX('Size (Model)'!E:E,3*(ROW()-2)+3),"")</f>
        <v>8.9353372562796414E-3</v>
      </c>
      <c r="F250">
        <f>IF($A250&lt;&gt;"",INDEX('Size (Model)'!F:F,3*(ROW()-2)+3),"")</f>
        <v>2.6211828252671276E-2</v>
      </c>
      <c r="G250">
        <f>IF($A250&lt;&gt;"",INDEX('Size (Model)'!G:G,3*(ROW()-2)+3),"")</f>
        <v>-2.0025459183673468E-2</v>
      </c>
      <c r="H250">
        <f>IF($A250&lt;&gt;"",INDEX('Size (Model)'!H:H,3*(ROW()-2)+3),"")</f>
        <v>0</v>
      </c>
      <c r="I250">
        <f>IF($A250&lt;&gt;"",INDEX('Size (Model)'!I:I,3*(ROW()-2)+3),"")</f>
        <v>-0.05</v>
      </c>
      <c r="J250">
        <f>IF($A250&lt;&gt;"",INDEX('Size (Model)'!J:J,3*(ROW()-2)+3),"")</f>
        <v>7.0567254495159069E-3</v>
      </c>
      <c r="K250">
        <f>IF($A250&lt;&gt;"",INDEX('Size (Model)'!K:K,3*(ROW()-2)+3),"")</f>
        <v>0.05</v>
      </c>
      <c r="L250">
        <f>IF($A250&lt;&gt;"",INDEX('Size (Model)'!L:L,3*(ROW()-2)+3),"")</f>
        <v>-3.0955328644596197E-2</v>
      </c>
      <c r="M250">
        <f>IF($A250&lt;&gt;"",INDEX('Size (Model)'!M:M,3*(ROW()-2)+3),"")</f>
        <v>-2.1496401417525776E-2</v>
      </c>
      <c r="N250">
        <f>IF($A250&lt;&gt;"",INDEX('Size (Model)'!N:N,3*(ROW()-2)+3),"")</f>
        <v>-2.8408050919618528E-2</v>
      </c>
      <c r="O250">
        <f>IF($A250&lt;&gt;"",INDEX('Size (Model)'!O:O,3*(ROW()-2)+3),"")</f>
        <v>0</v>
      </c>
      <c r="P250">
        <f>IF($A250&lt;&gt;"",INDEX('Size (Model)'!P:P,3*(ROW()-2)+3),"")</f>
        <v>0</v>
      </c>
      <c r="Q250">
        <f>IF($A250&lt;&gt;"",INDEX('Size (Model)'!Q:Q,3*(ROW()-2)+3),"")</f>
        <v>-1.2899381602679718E-2</v>
      </c>
      <c r="R250">
        <f>IF($A250&lt;&gt;"",INDEX('Size (Model)'!R:R,3*(ROW()-2)+3),"")</f>
        <v>2.2359715670024226E-2</v>
      </c>
      <c r="S250">
        <f>IF($A250&lt;&gt;"",INDEX('Size (Model)'!S:S,3*(ROW()-2)+3),"")</f>
        <v>0</v>
      </c>
      <c r="T250">
        <f>IF($A250&lt;&gt;"",INDEX('Size (Model)'!T:T,3*(ROW()-2)+3),"")</f>
        <v>0</v>
      </c>
      <c r="U250">
        <f>IF($A250&lt;&gt;"",INDEX('Size (Model)'!U:U,3*(ROW()-2)+3),"")</f>
        <v>0.05</v>
      </c>
      <c r="V250">
        <f>IF($A250&lt;&gt;"",INDEX('Size (Model)'!V:V,3*(ROW()-2)+3),"")</f>
        <v>2.1235878780934921E-2</v>
      </c>
      <c r="W250">
        <f>IF($A250&lt;&gt;"",INDEX('Size (Model)'!W:W,3*(ROW()-2)+3),"")</f>
        <v>0</v>
      </c>
      <c r="X250">
        <f>IF($A250&lt;&gt;"",INDEX('Size (Model)'!X:X,3*(ROW()-2)+3),"")</f>
        <v>0</v>
      </c>
      <c r="Y250">
        <f>IF($A250&lt;&gt;"",INDEX('Size (Model)'!Y:Y,3*(ROW()-2)+3),"")</f>
        <v>0</v>
      </c>
      <c r="Z250">
        <f>IF($A250&lt;&gt;"",INDEX('Size (Model)'!Z:Z,3*(ROW()-2)+3),"")</f>
        <v>0</v>
      </c>
    </row>
    <row r="251" spans="1:26" x14ac:dyDescent="0.2">
      <c r="A251" s="13">
        <f>IF(INDEX('Size (Model)'!A:A,3*(ROW()-2)+2)&lt;&gt;"",INDEX('Size (Model)'!A:A,3*(ROW()-2)+2),"")</f>
        <v>45603</v>
      </c>
      <c r="B251">
        <f>IF($A251&lt;&gt;"",INDEX('Size (Model)'!B:B,3*(ROW()-2)+3),"")</f>
        <v>0</v>
      </c>
      <c r="C251">
        <f>IF($A251&lt;&gt;"",INDEX('Size (Model)'!C:C,3*(ROW()-2)+3),"")</f>
        <v>2.9980602983465131E-2</v>
      </c>
      <c r="D251">
        <f>IF($A251&lt;&gt;"",INDEX('Size (Model)'!D:D,3*(ROW()-2)+3),"")</f>
        <v>0</v>
      </c>
      <c r="E251">
        <f>IF($A251&lt;&gt;"",INDEX('Size (Model)'!E:E,3*(ROW()-2)+3),"")</f>
        <v>8.9353372562796414E-3</v>
      </c>
      <c r="F251">
        <f>IF($A251&lt;&gt;"",INDEX('Size (Model)'!F:F,3*(ROW()-2)+3),"")</f>
        <v>2.6211828252671276E-2</v>
      </c>
      <c r="G251">
        <f>IF($A251&lt;&gt;"",INDEX('Size (Model)'!G:G,3*(ROW()-2)+3),"")</f>
        <v>-2.0025459183673468E-2</v>
      </c>
      <c r="H251">
        <f>IF($A251&lt;&gt;"",INDEX('Size (Model)'!H:H,3*(ROW()-2)+3),"")</f>
        <v>0</v>
      </c>
      <c r="I251">
        <f>IF($A251&lt;&gt;"",INDEX('Size (Model)'!I:I,3*(ROW()-2)+3),"")</f>
        <v>-0.05</v>
      </c>
      <c r="J251">
        <f>IF($A251&lt;&gt;"",INDEX('Size (Model)'!J:J,3*(ROW()-2)+3),"")</f>
        <v>7.0567254495159069E-3</v>
      </c>
      <c r="K251">
        <f>IF($A251&lt;&gt;"",INDEX('Size (Model)'!K:K,3*(ROW()-2)+3),"")</f>
        <v>0.05</v>
      </c>
      <c r="L251">
        <f>IF($A251&lt;&gt;"",INDEX('Size (Model)'!L:L,3*(ROW()-2)+3),"")</f>
        <v>-3.0955328644596197E-2</v>
      </c>
      <c r="M251">
        <f>IF($A251&lt;&gt;"",INDEX('Size (Model)'!M:M,3*(ROW()-2)+3),"")</f>
        <v>-2.1496401417525776E-2</v>
      </c>
      <c r="N251">
        <f>IF($A251&lt;&gt;"",INDEX('Size (Model)'!N:N,3*(ROW()-2)+3),"")</f>
        <v>-2.8408050919618528E-2</v>
      </c>
      <c r="O251">
        <f>IF($A251&lt;&gt;"",INDEX('Size (Model)'!O:O,3*(ROW()-2)+3),"")</f>
        <v>0</v>
      </c>
      <c r="P251">
        <f>IF($A251&lt;&gt;"",INDEX('Size (Model)'!P:P,3*(ROW()-2)+3),"")</f>
        <v>0</v>
      </c>
      <c r="Q251">
        <f>IF($A251&lt;&gt;"",INDEX('Size (Model)'!Q:Q,3*(ROW()-2)+3),"")</f>
        <v>-1.2899381602679718E-2</v>
      </c>
      <c r="R251">
        <f>IF($A251&lt;&gt;"",INDEX('Size (Model)'!R:R,3*(ROW()-2)+3),"")</f>
        <v>2.2359715670024226E-2</v>
      </c>
      <c r="S251">
        <f>IF($A251&lt;&gt;"",INDEX('Size (Model)'!S:S,3*(ROW()-2)+3),"")</f>
        <v>0</v>
      </c>
      <c r="T251">
        <f>IF($A251&lt;&gt;"",INDEX('Size (Model)'!T:T,3*(ROW()-2)+3),"")</f>
        <v>0</v>
      </c>
      <c r="U251">
        <f>IF($A251&lt;&gt;"",INDEX('Size (Model)'!U:U,3*(ROW()-2)+3),"")</f>
        <v>0.05</v>
      </c>
      <c r="V251">
        <f>IF($A251&lt;&gt;"",INDEX('Size (Model)'!V:V,3*(ROW()-2)+3),"")</f>
        <v>2.1235878780934921E-2</v>
      </c>
      <c r="W251">
        <f>IF($A251&lt;&gt;"",INDEX('Size (Model)'!W:W,3*(ROW()-2)+3),"")</f>
        <v>0</v>
      </c>
      <c r="X251">
        <f>IF($A251&lt;&gt;"",INDEX('Size (Model)'!X:X,3*(ROW()-2)+3),"")</f>
        <v>0</v>
      </c>
      <c r="Y251">
        <f>IF($A251&lt;&gt;"",INDEX('Size (Model)'!Y:Y,3*(ROW()-2)+3),"")</f>
        <v>0</v>
      </c>
      <c r="Z251">
        <f>IF($A251&lt;&gt;"",INDEX('Size (Model)'!Z:Z,3*(ROW()-2)+3),"")</f>
        <v>0</v>
      </c>
    </row>
    <row r="252" spans="1:26" x14ac:dyDescent="0.2">
      <c r="A252" s="13" t="str">
        <f>IF(INDEX('Size (Model)'!A:A,3*(ROW()-2)+2)&lt;&gt;"",INDEX('Size (Model)'!A:A,3*(ROW()-2)+2),"")</f>
        <v/>
      </c>
    </row>
    <row r="253" spans="1:26" x14ac:dyDescent="0.2">
      <c r="A253" s="13" t="str">
        <f>IF(INDEX('Size (Model)'!A:A,3*(ROW()-2)+2)&lt;&gt;"",INDEX('Size (Model)'!A:A,3*(ROW()-2)+2),"")</f>
        <v/>
      </c>
    </row>
    <row r="254" spans="1:26" x14ac:dyDescent="0.2">
      <c r="A254" s="13" t="str">
        <f>IF(INDEX('Size (Model)'!A:A,3*(ROW()-2)+2)&lt;&gt;"",INDEX('Size (Model)'!A:A,3*(ROW()-2)+2),"")</f>
        <v/>
      </c>
    </row>
    <row r="255" spans="1:26" x14ac:dyDescent="0.2">
      <c r="A255" s="13" t="str">
        <f>IF(INDEX('Size (Model)'!A:A,3*(ROW()-2)+2)&lt;&gt;"",INDEX('Size (Model)'!A:A,3*(ROW()-2)+2),"")</f>
        <v/>
      </c>
    </row>
    <row r="256" spans="1:26" x14ac:dyDescent="0.2">
      <c r="A256" s="13" t="str">
        <f>IF(INDEX('Size (Model)'!A:A,3*(ROW()-2)+2)&lt;&gt;"",INDEX('Size (Model)'!A:A,3*(ROW()-2)+2),"")</f>
        <v/>
      </c>
    </row>
    <row r="257" spans="1:1" x14ac:dyDescent="0.2">
      <c r="A257" s="13" t="str">
        <f>IF(INDEX('Size (Model)'!A:A,3*(ROW()-2)+2)&lt;&gt;"",INDEX('Size (Model)'!A:A,3*(ROW()-2)+2),"")</f>
        <v/>
      </c>
    </row>
    <row r="258" spans="1:1" x14ac:dyDescent="0.2">
      <c r="A258" s="13" t="str">
        <f>IF(INDEX('Size (Model)'!A:A,3*(ROW()-2)+2)&lt;&gt;"",INDEX('Size (Model)'!A:A,3*(ROW()-2)+2),"")</f>
        <v/>
      </c>
    </row>
    <row r="259" spans="1:1" x14ac:dyDescent="0.2">
      <c r="A259" s="13" t="str">
        <f>IF(INDEX('Size (Model)'!A:A,3*(ROW()-2)+2)&lt;&gt;"",INDEX('Size (Model)'!A:A,3*(ROW()-2)+2),"")</f>
        <v/>
      </c>
    </row>
    <row r="260" spans="1:1" x14ac:dyDescent="0.2">
      <c r="A260" s="13" t="str">
        <f>IF(INDEX('Size (Model)'!A:A,3*(ROW()-2)+2)&lt;&gt;"",INDEX('Size (Model)'!A:A,3*(ROW()-2)+2),"")</f>
        <v/>
      </c>
    </row>
    <row r="261" spans="1:1" x14ac:dyDescent="0.2">
      <c r="A261" s="13" t="str">
        <f>IF(INDEX('Size (Model)'!A:A,3*(ROW()-2)+2)&lt;&gt;"",INDEX('Size (Model)'!A:A,3*(ROW()-2)+2),"")</f>
        <v/>
      </c>
    </row>
    <row r="262" spans="1:1" x14ac:dyDescent="0.2">
      <c r="A262" s="13" t="str">
        <f>IF(INDEX('Size (Model)'!A:A,3*(ROW()-2)+2)&lt;&gt;"",INDEX('Size (Model)'!A:A,3*(ROW()-2)+2),"")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G26"/>
  <sheetViews>
    <sheetView workbookViewId="0"/>
  </sheetViews>
  <sheetFormatPr defaultRowHeight="11.25" x14ac:dyDescent="0.2"/>
  <cols>
    <col min="2" max="3" width="9.33203125" customWidth="1"/>
  </cols>
  <sheetData>
    <row r="1" spans="1:7" x14ac:dyDescent="0.2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70</v>
      </c>
    </row>
    <row r="2" spans="1:7" x14ac:dyDescent="0.2">
      <c r="A2" t="s">
        <v>0</v>
      </c>
      <c r="B2" t="s">
        <v>38</v>
      </c>
      <c r="C2" t="b">
        <v>0</v>
      </c>
      <c r="D2" s="35">
        <v>3.0000000000000001E-3</v>
      </c>
      <c r="E2" s="35">
        <v>4.0000000000000001E-3</v>
      </c>
      <c r="F2" s="35">
        <v>1E-3</v>
      </c>
      <c r="G2" s="36">
        <v>10000</v>
      </c>
    </row>
    <row r="3" spans="1:7" x14ac:dyDescent="0.2">
      <c r="A3" t="s">
        <v>1</v>
      </c>
      <c r="B3" t="s">
        <v>38</v>
      </c>
      <c r="C3" t="b">
        <v>1</v>
      </c>
      <c r="D3" s="35">
        <v>0.6</v>
      </c>
      <c r="E3" s="35">
        <v>0.8</v>
      </c>
      <c r="F3" s="35">
        <v>0.3</v>
      </c>
      <c r="G3" s="36">
        <v>1</v>
      </c>
    </row>
    <row r="4" spans="1:7" x14ac:dyDescent="0.2">
      <c r="A4" t="s">
        <v>2</v>
      </c>
      <c r="B4" t="s">
        <v>38</v>
      </c>
      <c r="C4" t="b">
        <v>1</v>
      </c>
      <c r="D4" s="35">
        <v>4.0000000000000001E-3</v>
      </c>
      <c r="E4" s="35">
        <v>6.0000000000000001E-3</v>
      </c>
      <c r="F4" s="35">
        <v>3.0000000000000001E-3</v>
      </c>
      <c r="G4" s="36">
        <v>10000</v>
      </c>
    </row>
    <row r="5" spans="1:7" x14ac:dyDescent="0.2">
      <c r="A5" t="s">
        <v>3</v>
      </c>
      <c r="B5" t="s">
        <v>38</v>
      </c>
      <c r="C5" t="b">
        <v>1</v>
      </c>
      <c r="D5" s="35">
        <v>7</v>
      </c>
      <c r="E5" s="35">
        <v>10</v>
      </c>
      <c r="F5" s="35">
        <v>5</v>
      </c>
      <c r="G5" s="36">
        <v>1</v>
      </c>
    </row>
    <row r="6" spans="1:7" x14ac:dyDescent="0.2">
      <c r="A6" t="s">
        <v>4</v>
      </c>
      <c r="B6" t="s">
        <v>38</v>
      </c>
      <c r="C6" t="b">
        <v>1</v>
      </c>
      <c r="D6" s="35">
        <v>3.2500000000000001E-2</v>
      </c>
      <c r="E6" s="35">
        <v>3.5000000000000003E-2</v>
      </c>
      <c r="F6" s="35">
        <v>5.0000000000000001E-3</v>
      </c>
      <c r="G6" s="36">
        <v>1000</v>
      </c>
    </row>
    <row r="7" spans="1:7" x14ac:dyDescent="0.2">
      <c r="A7" t="s">
        <v>5</v>
      </c>
      <c r="B7" t="s">
        <v>38</v>
      </c>
      <c r="C7" t="b">
        <v>1</v>
      </c>
      <c r="D7" s="35">
        <v>0.54500000000000004</v>
      </c>
      <c r="E7" s="35">
        <v>0.57499999999999996</v>
      </c>
      <c r="F7" s="35">
        <v>7.4999999999999997E-2</v>
      </c>
      <c r="G7" s="36">
        <v>100</v>
      </c>
    </row>
    <row r="8" spans="1:7" x14ac:dyDescent="0.2">
      <c r="A8" t="s">
        <v>6</v>
      </c>
      <c r="B8" t="s">
        <v>38</v>
      </c>
      <c r="C8" t="b">
        <v>1</v>
      </c>
      <c r="D8" s="35">
        <v>10</v>
      </c>
      <c r="E8" s="35">
        <v>15</v>
      </c>
      <c r="F8" s="35">
        <v>5</v>
      </c>
      <c r="G8" s="36">
        <v>1</v>
      </c>
    </row>
    <row r="9" spans="1:7" x14ac:dyDescent="0.2">
      <c r="A9" t="s">
        <v>7</v>
      </c>
      <c r="B9" t="s">
        <v>38</v>
      </c>
      <c r="C9" t="b">
        <v>1</v>
      </c>
      <c r="D9" s="35">
        <v>5.0000000000000001E-3</v>
      </c>
      <c r="E9" s="35">
        <v>8.0000000000000002E-3</v>
      </c>
      <c r="F9" s="35">
        <v>6.0000000000000001E-3</v>
      </c>
      <c r="G9" s="36">
        <v>10000</v>
      </c>
    </row>
    <row r="10" spans="1:7" x14ac:dyDescent="0.2">
      <c r="A10" t="s">
        <v>8</v>
      </c>
      <c r="B10" t="s">
        <v>38</v>
      </c>
      <c r="C10" t="b">
        <v>0</v>
      </c>
      <c r="D10" s="35">
        <v>6.0000000000000001E-3</v>
      </c>
      <c r="E10" s="35">
        <v>8.0000000000000002E-3</v>
      </c>
      <c r="F10" s="35">
        <v>2E-3</v>
      </c>
      <c r="G10" s="36">
        <v>10000</v>
      </c>
    </row>
    <row r="11" spans="1:7" x14ac:dyDescent="0.2">
      <c r="A11" t="s">
        <v>9</v>
      </c>
      <c r="B11" t="s">
        <v>38</v>
      </c>
      <c r="C11" t="b">
        <v>1</v>
      </c>
      <c r="D11" s="35">
        <v>3.0000000000000001E-3</v>
      </c>
      <c r="E11" s="35">
        <v>4.0000000000000001E-3</v>
      </c>
      <c r="F11" s="35">
        <v>1E-3</v>
      </c>
      <c r="G11" s="36">
        <v>10000</v>
      </c>
    </row>
    <row r="12" spans="1:7" x14ac:dyDescent="0.2">
      <c r="A12" t="s">
        <v>10</v>
      </c>
      <c r="B12" t="s">
        <v>48</v>
      </c>
      <c r="C12" t="b">
        <v>0</v>
      </c>
      <c r="D12" s="35">
        <v>0.06</v>
      </c>
      <c r="E12" s="35">
        <v>0.06</v>
      </c>
      <c r="F12" s="35">
        <v>0.04</v>
      </c>
      <c r="G12" s="36">
        <v>1</v>
      </c>
    </row>
    <row r="13" spans="1:7" x14ac:dyDescent="0.2">
      <c r="A13" t="s">
        <v>11</v>
      </c>
      <c r="B13" t="s">
        <v>38</v>
      </c>
      <c r="C13" t="b">
        <v>1</v>
      </c>
      <c r="D13" s="35">
        <v>5.1999999999999998E-3</v>
      </c>
      <c r="E13" s="35">
        <v>5.4000000000000003E-3</v>
      </c>
      <c r="F13" s="35">
        <v>4.0000000000000002E-4</v>
      </c>
      <c r="G13" s="36">
        <v>10000</v>
      </c>
    </row>
    <row r="14" spans="1:7" x14ac:dyDescent="0.2">
      <c r="A14" t="s">
        <v>12</v>
      </c>
      <c r="B14" t="s">
        <v>38</v>
      </c>
      <c r="C14" t="b">
        <v>1</v>
      </c>
      <c r="D14" s="35">
        <v>1.83E-2</v>
      </c>
      <c r="E14" s="35">
        <v>2.8899999999999999E-2</v>
      </c>
      <c r="F14" s="35">
        <v>1.6400000000000001E-2</v>
      </c>
      <c r="G14" s="36">
        <v>10000</v>
      </c>
    </row>
    <row r="15" spans="1:7" x14ac:dyDescent="0.2">
      <c r="A15" t="s">
        <v>13</v>
      </c>
      <c r="B15" t="s">
        <v>48</v>
      </c>
      <c r="C15" t="b">
        <v>0</v>
      </c>
      <c r="D15" s="35">
        <v>5.0750000000000003E-2</v>
      </c>
      <c r="E15" s="35">
        <v>5.2000000000000005E-2</v>
      </c>
      <c r="F15" s="35">
        <v>2E-3</v>
      </c>
      <c r="G15" s="36">
        <v>10000</v>
      </c>
    </row>
    <row r="16" spans="1:7" x14ac:dyDescent="0.2">
      <c r="A16" t="s">
        <v>14</v>
      </c>
      <c r="B16" t="s">
        <v>38</v>
      </c>
      <c r="C16" t="b">
        <v>1</v>
      </c>
      <c r="D16" s="35">
        <v>1.0800000000000001E-2</v>
      </c>
      <c r="E16" s="35">
        <v>1.1350000000000001E-2</v>
      </c>
      <c r="F16" s="35">
        <v>1.3500000000000001E-3</v>
      </c>
      <c r="G16" s="36">
        <v>10000</v>
      </c>
    </row>
    <row r="17" spans="1:7" x14ac:dyDescent="0.2">
      <c r="A17" t="s">
        <v>15</v>
      </c>
      <c r="B17" t="s">
        <v>38</v>
      </c>
      <c r="C17" t="b">
        <v>1</v>
      </c>
      <c r="D17" s="35">
        <v>2.5000000000000001E-2</v>
      </c>
      <c r="E17" s="35">
        <v>0.03</v>
      </c>
      <c r="F17" s="35">
        <v>0.01</v>
      </c>
      <c r="G17" s="36">
        <v>100</v>
      </c>
    </row>
    <row r="18" spans="1:7" x14ac:dyDescent="0.2">
      <c r="A18" t="s">
        <v>16</v>
      </c>
      <c r="B18" t="s">
        <v>48</v>
      </c>
      <c r="C18" t="b">
        <v>0</v>
      </c>
      <c r="D18" s="35">
        <v>0.01</v>
      </c>
      <c r="E18" s="35">
        <v>1.4999999999999999E-2</v>
      </c>
      <c r="F18" s="35">
        <v>0.01</v>
      </c>
      <c r="G18" s="36">
        <v>10000</v>
      </c>
    </row>
    <row r="19" spans="1:7" x14ac:dyDescent="0.2">
      <c r="A19" t="s">
        <v>17</v>
      </c>
      <c r="B19" t="s">
        <v>38</v>
      </c>
      <c r="C19" t="b">
        <v>1</v>
      </c>
      <c r="D19" s="35">
        <v>0.02</v>
      </c>
      <c r="E19" s="35">
        <v>3.5000000000000003E-2</v>
      </c>
      <c r="F19" s="35">
        <v>0.02</v>
      </c>
      <c r="G19" s="36">
        <v>100</v>
      </c>
    </row>
    <row r="20" spans="1:7" x14ac:dyDescent="0.2">
      <c r="A20" t="s">
        <v>18</v>
      </c>
      <c r="B20" t="s">
        <v>38</v>
      </c>
      <c r="C20" t="b">
        <v>1</v>
      </c>
      <c r="D20" s="35">
        <v>2.9999999999999997E-4</v>
      </c>
      <c r="E20" s="35">
        <v>4.0000000000000002E-4</v>
      </c>
      <c r="F20" s="35">
        <v>2.0000000000000001E-4</v>
      </c>
      <c r="G20" s="36">
        <v>10000</v>
      </c>
    </row>
    <row r="21" spans="1:7" x14ac:dyDescent="0.2">
      <c r="A21" t="s">
        <v>19</v>
      </c>
      <c r="B21" t="s">
        <v>38</v>
      </c>
      <c r="C21" t="b">
        <v>1</v>
      </c>
      <c r="D21" s="35">
        <v>0.01</v>
      </c>
      <c r="E21" s="35">
        <v>0.02</v>
      </c>
      <c r="F21" s="35">
        <v>1.2500000000000001E-2</v>
      </c>
      <c r="G21" s="36">
        <v>1</v>
      </c>
    </row>
    <row r="22" spans="1:7" x14ac:dyDescent="0.2">
      <c r="A22" t="s">
        <v>20</v>
      </c>
      <c r="B22" t="s">
        <v>38</v>
      </c>
      <c r="C22" t="b">
        <v>1</v>
      </c>
      <c r="D22" s="35">
        <v>0.5</v>
      </c>
      <c r="E22" s="35">
        <v>1</v>
      </c>
      <c r="F22" s="35">
        <v>0.3</v>
      </c>
      <c r="G22" s="36">
        <v>1</v>
      </c>
    </row>
    <row r="23" spans="1:7" x14ac:dyDescent="0.2">
      <c r="A23" t="s">
        <v>21</v>
      </c>
      <c r="B23" t="s">
        <v>38</v>
      </c>
      <c r="C23" t="b">
        <v>1</v>
      </c>
      <c r="D23" s="35" t="e">
        <v>#N/A</v>
      </c>
      <c r="E23" s="35" t="e">
        <v>#N/A</v>
      </c>
      <c r="F23" s="35" t="e">
        <v>#N/A</v>
      </c>
      <c r="G23" s="36">
        <v>10000</v>
      </c>
    </row>
    <row r="24" spans="1:7" x14ac:dyDescent="0.2">
      <c r="A24" t="s">
        <v>22</v>
      </c>
      <c r="B24" t="s">
        <v>38</v>
      </c>
      <c r="C24" t="b">
        <v>1</v>
      </c>
      <c r="D24" s="35">
        <v>0.03</v>
      </c>
      <c r="E24" s="35">
        <v>0.03</v>
      </c>
      <c r="F24" s="35">
        <v>0.03</v>
      </c>
      <c r="G24" s="36">
        <v>10000</v>
      </c>
    </row>
    <row r="25" spans="1:7" x14ac:dyDescent="0.2">
      <c r="A25" t="s">
        <v>23</v>
      </c>
      <c r="B25" t="s">
        <v>38</v>
      </c>
      <c r="C25" t="b">
        <v>1</v>
      </c>
      <c r="D25" s="35">
        <v>2.0000000000000001E-4</v>
      </c>
      <c r="E25" s="35">
        <v>2.0000000000000001E-4</v>
      </c>
      <c r="F25" s="35">
        <v>8.0000000000000007E-5</v>
      </c>
      <c r="G25" s="36">
        <v>10000</v>
      </c>
    </row>
    <row r="26" spans="1:7" x14ac:dyDescent="0.2">
      <c r="A26" t="s">
        <v>24</v>
      </c>
      <c r="B26" t="s">
        <v>38</v>
      </c>
      <c r="C26" t="b">
        <v>1</v>
      </c>
      <c r="D26" s="35">
        <v>0.03</v>
      </c>
      <c r="E26" s="35">
        <v>0.04</v>
      </c>
      <c r="F26" s="35">
        <v>8.0000000000000002E-3</v>
      </c>
      <c r="G26" s="36">
        <v>100</v>
      </c>
    </row>
  </sheetData>
  <pageMargins left="0.7" right="0.7" top="0.75" bottom="0.75" header="0.3" footer="0.3"/>
  <pageSetup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106"/>
  <sheetViews>
    <sheetView topLeftCell="O49" workbookViewId="0">
      <selection activeCell="AC82" sqref="AC82"/>
    </sheetView>
  </sheetViews>
  <sheetFormatPr defaultColWidth="9.33203125" defaultRowHeight="11.25" x14ac:dyDescent="0.2"/>
  <cols>
    <col min="1" max="1" width="10.33203125" style="27" bestFit="1" customWidth="1"/>
    <col min="2" max="3" width="10.1640625" style="27" bestFit="1" customWidth="1"/>
    <col min="4" max="4" width="9.33203125" style="27" customWidth="1"/>
    <col min="5" max="10" width="10.1640625" style="27" bestFit="1" customWidth="1"/>
    <col min="11" max="11" width="9.5" style="27" bestFit="1" customWidth="1"/>
    <col min="12" max="26" width="10.1640625" style="27" bestFit="1" customWidth="1"/>
    <col min="27" max="16384" width="9.33203125" style="17"/>
  </cols>
  <sheetData>
    <row r="1" spans="1:30" x14ac:dyDescent="0.2">
      <c r="A1" s="28"/>
    </row>
    <row r="2" spans="1:30" x14ac:dyDescent="0.2">
      <c r="A2" s="28"/>
    </row>
    <row r="3" spans="1:30" x14ac:dyDescent="0.2">
      <c r="A3" s="28" t="s">
        <v>67</v>
      </c>
      <c r="B3" s="27" t="s">
        <v>0</v>
      </c>
      <c r="C3" s="27" t="s">
        <v>1</v>
      </c>
      <c r="D3" s="27" t="s">
        <v>2</v>
      </c>
      <c r="E3" s="27" t="s">
        <v>3</v>
      </c>
      <c r="F3" s="27" t="s">
        <v>4</v>
      </c>
      <c r="G3" s="27" t="s">
        <v>5</v>
      </c>
      <c r="H3" s="27" t="s">
        <v>6</v>
      </c>
      <c r="I3" s="27" t="s">
        <v>7</v>
      </c>
      <c r="J3" s="27" t="s">
        <v>8</v>
      </c>
      <c r="K3" s="27" t="s">
        <v>9</v>
      </c>
      <c r="L3" s="27" t="s">
        <v>10</v>
      </c>
      <c r="M3" s="27" t="s">
        <v>11</v>
      </c>
      <c r="N3" s="27" t="s">
        <v>12</v>
      </c>
      <c r="O3" s="27" t="s">
        <v>13</v>
      </c>
      <c r="P3" s="27" t="s">
        <v>14</v>
      </c>
      <c r="Q3" s="27" t="s">
        <v>15</v>
      </c>
      <c r="R3" s="27" t="s">
        <v>16</v>
      </c>
      <c r="S3" s="27" t="s">
        <v>17</v>
      </c>
      <c r="T3" s="27" t="s">
        <v>18</v>
      </c>
      <c r="U3" s="27" t="s">
        <v>19</v>
      </c>
      <c r="V3" s="27" t="s">
        <v>20</v>
      </c>
      <c r="W3" s="27" t="s">
        <v>21</v>
      </c>
      <c r="X3" s="27" t="s">
        <v>22</v>
      </c>
      <c r="Y3" s="27" t="s">
        <v>23</v>
      </c>
      <c r="Z3" s="27" t="s">
        <v>24</v>
      </c>
      <c r="AA3" s="29"/>
    </row>
    <row r="4" spans="1:30" x14ac:dyDescent="0.2">
      <c r="A4" s="28" t="s">
        <v>68</v>
      </c>
      <c r="B4" s="13" t="s">
        <v>37</v>
      </c>
      <c r="C4" s="13" t="s">
        <v>39</v>
      </c>
      <c r="D4" s="13" t="s">
        <v>94</v>
      </c>
      <c r="E4" s="13" t="s">
        <v>40</v>
      </c>
      <c r="F4" s="13" t="s">
        <v>41</v>
      </c>
      <c r="G4" s="13" t="s">
        <v>42</v>
      </c>
      <c r="H4" s="13" t="s">
        <v>43</v>
      </c>
      <c r="I4" s="13" t="s">
        <v>44</v>
      </c>
      <c r="J4" s="13" t="s">
        <v>45</v>
      </c>
      <c r="K4" s="13" t="s">
        <v>46</v>
      </c>
      <c r="L4" s="50" t="s">
        <v>47</v>
      </c>
      <c r="M4" s="13" t="s">
        <v>49</v>
      </c>
      <c r="N4" s="13" t="s">
        <v>50</v>
      </c>
      <c r="O4" s="13" t="s">
        <v>51</v>
      </c>
      <c r="P4" s="13" t="s">
        <v>52</v>
      </c>
      <c r="Q4" s="13" t="s">
        <v>53</v>
      </c>
      <c r="R4" s="13" t="s">
        <v>54</v>
      </c>
      <c r="S4" s="13" t="s">
        <v>55</v>
      </c>
      <c r="T4" s="13" t="s">
        <v>56</v>
      </c>
      <c r="U4" s="13" t="s">
        <v>57</v>
      </c>
      <c r="V4" s="13" t="s">
        <v>58</v>
      </c>
      <c r="W4" s="13" t="s">
        <v>59</v>
      </c>
      <c r="X4" s="13" t="s">
        <v>60</v>
      </c>
      <c r="Y4" s="13" t="s">
        <v>61</v>
      </c>
      <c r="Z4" s="13" t="s">
        <v>62</v>
      </c>
      <c r="AA4" s="29"/>
    </row>
    <row r="5" spans="1:30" x14ac:dyDescent="0.2">
      <c r="A5" s="28" t="s">
        <v>69</v>
      </c>
      <c r="B5" s="28" t="s">
        <v>69</v>
      </c>
      <c r="C5" s="28" t="s">
        <v>69</v>
      </c>
      <c r="D5" s="28" t="s">
        <v>69</v>
      </c>
      <c r="E5" s="28" t="s">
        <v>69</v>
      </c>
      <c r="F5" s="28" t="s">
        <v>69</v>
      </c>
      <c r="G5" s="28" t="s">
        <v>69</v>
      </c>
      <c r="H5" s="28" t="s">
        <v>69</v>
      </c>
      <c r="I5" s="28" t="s">
        <v>69</v>
      </c>
      <c r="J5" s="28" t="s">
        <v>69</v>
      </c>
      <c r="K5" s="28" t="s">
        <v>69</v>
      </c>
      <c r="L5" s="28" t="s">
        <v>69</v>
      </c>
      <c r="M5" s="28" t="s">
        <v>69</v>
      </c>
      <c r="N5" s="28" t="s">
        <v>69</v>
      </c>
      <c r="O5" s="28" t="s">
        <v>69</v>
      </c>
      <c r="P5" s="28" t="s">
        <v>69</v>
      </c>
      <c r="Q5" s="28" t="s">
        <v>69</v>
      </c>
      <c r="R5" s="28" t="s">
        <v>69</v>
      </c>
      <c r="S5" s="28" t="s">
        <v>69</v>
      </c>
      <c r="T5" s="28" t="s">
        <v>69</v>
      </c>
      <c r="U5" s="28" t="s">
        <v>69</v>
      </c>
      <c r="V5" s="28" t="s">
        <v>69</v>
      </c>
      <c r="W5" s="28" t="s">
        <v>69</v>
      </c>
      <c r="X5" s="28" t="s">
        <v>69</v>
      </c>
      <c r="Y5" s="28" t="s">
        <v>69</v>
      </c>
      <c r="Z5" s="28" t="s">
        <v>69</v>
      </c>
      <c r="AA5" s="30"/>
    </row>
    <row r="6" spans="1:30" x14ac:dyDescent="0.2">
      <c r="A6" s="27">
        <f ca="1">_xll.BDS(A3&amp;" Curncy", "CALENDAR_NON_SETTLEMENT_DATES", "SETTLEMENT_CALENDAR_CODE",A4, "CALENDAR_START_DATE=20210101", "CALENDAR_END_DATE",TEXT(DATE(YEAR(TODAY()),12,31),"yyyymmdd"),"cols=1;rows=40")</f>
        <v>44197</v>
      </c>
      <c r="B6" s="27">
        <f ca="1">_xll.BDS(B3&amp;" Curncy", "CALENDAR_NON_SETTLEMENT_DATES", "SETTLEMENT_CALENDAR_CODE",B4, "CALENDAR_START_DATE=20210101", "CALENDAR_END_DATE",TEXT(DATE(YEAR(TODAY()),12,31),"yyyymmdd"),"cols=1;rows=40")</f>
        <v>44197</v>
      </c>
      <c r="C6" s="27">
        <f ca="1">_xll.BDS(C3&amp;" Curncy", "CALENDAR_NON_SETTLEMENT_DATES", "SETTLEMENT_CALENDAR_CODE",C4, "CALENDAR_START_DATE=20210101", "CALENDAR_END_DATE",TEXT(DATE(YEAR(TODAY()),12,31),"yyyymmdd"),"cols=1;rows=47")</f>
        <v>44197</v>
      </c>
      <c r="D6" s="27">
        <f ca="1">_xll.BDS(D3&amp;" Curncy", "CALENDAR_NON_SETTLEMENT_DATES", "SETTLEMENT_CALENDAR_CODE",D4, "CALENDAR_START_DATE=20210101", "CALENDAR_END_DATE",TEXT(DATE(YEAR(TODAY()),12,31),"yyyymmdd"),"cols=1;rows=101")</f>
        <v>44197</v>
      </c>
      <c r="E6" s="27">
        <f ca="1">_xll.BDS(E3&amp;" Curncy", "CALENDAR_NON_SETTLEMENT_DATES", "SETTLEMENT_CALENDAR_CODE",E4, "CALENDAR_START_DATE=20210101", "CALENDAR_END_DATE",TEXT(DATE(YEAR(TODAY()),12,31),"yyyymmdd"),"cols=1;rows=65")</f>
        <v>44197</v>
      </c>
      <c r="F6" s="27">
        <f ca="1">_xll.BDS(F3&amp;" Curncy", "CALENDAR_NON_SETTLEMENT_DATES", "SETTLEMENT_CALENDAR_CODE",F4, "CALENDAR_START_DATE=20210101", "CALENDAR_END_DATE",TEXT(DATE(YEAR(TODAY()),12,31),"yyyymmdd"),"cols=1;rows=37")</f>
        <v>44197</v>
      </c>
      <c r="G6" s="27">
        <f ca="1">_xll.BDS(G3&amp;" Curncy", "CALENDAR_NON_SETTLEMENT_DATES", "SETTLEMENT_CALENDAR_CODE",G4, "CALENDAR_START_DATE=20210101", "CALENDAR_END_DATE",TEXT(DATE(YEAR(TODAY()),12,31),"yyyymmdd"),"cols=1;rows=39")</f>
        <v>44197</v>
      </c>
      <c r="H6" s="27">
        <f ca="1">_xll.BDS(H3&amp;" Curncy", "CALENDAR_NON_SETTLEMENT_DATES", "SETTLEMENT_CALENDAR_CODE",H4, "CALENDAR_START_DATE=20210101", "CALENDAR_END_DATE",TEXT(DATE(YEAR(TODAY()),12,31),"yyyymmdd"),"cols=1;rows=71")</f>
        <v>44197</v>
      </c>
      <c r="I6" s="27">
        <f ca="1">_xll.BDS(I3&amp;" Curncy", "CALENDAR_NON_SETTLEMENT_DATES", "SETTLEMENT_CALENDAR_CODE",I4, "CALENDAR_START_DATE=20210101", "CALENDAR_END_DATE",TEXT(DATE(YEAR(TODAY()),12,31),"yyyymmdd"),"cols=1;rows=63")</f>
        <v>44197</v>
      </c>
      <c r="J6" s="27">
        <f ca="1">_xll.BDS(J3&amp;" Curncy", "CALENDAR_NON_SETTLEMENT_DATES", "SETTLEMENT_CALENDAR_CODE",J4, "CALENDAR_START_DATE=20210101", "CALENDAR_END_DATE",TEXT(DATE(YEAR(TODAY()),12,31),"yyyymmdd"),"cols=1;rows=36")</f>
        <v>44197</v>
      </c>
      <c r="K6" s="27">
        <f ca="1">_xll.BDS(K3&amp;" Curncy", "CALENDAR_NON_SETTLEMENT_DATES", "SETTLEMENT_CALENDAR_CODE",K4, "CALENDAR_START_DATE=20210101", "CALENDAR_END_DATE",TEXT(DATE(YEAR(TODAY()),12,31),"yyyymmdd"),"cols=1;rows=43")</f>
        <v>44197</v>
      </c>
      <c r="L6" s="27">
        <f ca="1">_xll.BDS(L3&amp;" Curncy", "CALENDAR_NON_SETTLEMENT_DATES", "SETTLEMENT_CALENDAR_CODE",L4, "CALENDAR_START_DATE=20210101", "CALENDAR_END_DATE",TEXT(DATE(YEAR(TODAY()),12,31),"yyyymmdd"),"cols=1;rows=65")</f>
        <v>44197</v>
      </c>
      <c r="M6" s="27">
        <f ca="1">_xll.BDS(M3&amp;" Curncy", "CALENDAR_NON_SETTLEMENT_DATES", "SETTLEMENT_CALENDAR_CODE",M4, "CALENDAR_START_DATE=20210101", "CALENDAR_END_DATE",TEXT(DATE(YEAR(TODAY()),12,31),"yyyymmdd"),"cols=1;rows=34")</f>
        <v>44197</v>
      </c>
      <c r="N6" s="27">
        <f ca="1">_xll.BDS(N3&amp;" Curncy", "CALENDAR_NON_SETTLEMENT_DATES", "SETTLEMENT_CALENDAR_CODE",N4, "CALENDAR_START_DATE=20210101", "CALENDAR_END_DATE",TEXT(DATE(YEAR(TODAY()),12,31),"yyyymmdd"),"cols=1;rows=38")</f>
        <v>44197</v>
      </c>
      <c r="O6" s="27">
        <f ca="1">_xll.BDS(O3&amp;" Curncy", "CALENDAR_NON_SETTLEMENT_DATES", "SETTLEMENT_CALENDAR_CODE",O4, "CALENDAR_START_DATE=20210101", "CALENDAR_END_DATE",TEXT(DATE(YEAR(TODAY()),12,31),"yyyymmdd"),"cols=1;rows=59")</f>
        <v>44197</v>
      </c>
      <c r="P6" s="27">
        <f ca="1">_xll.BDS(P3&amp;" Curncy", "CALENDAR_NON_SETTLEMENT_DATES", "SETTLEMENT_CALENDAR_CODE",P4, "CALENDAR_START_DATE=20210101", "CALENDAR_END_DATE",TEXT(DATE(YEAR(TODAY()),12,31),"yyyymmdd"),"cols=1;rows=45")</f>
        <v>44197</v>
      </c>
      <c r="Q6" s="27">
        <f ca="1">_xll.BDS(Q3&amp;" Curncy", "CALENDAR_NON_SETTLEMENT_DATES", "SETTLEMENT_CALENDAR_CODE",Q4, "CALENDAR_START_DATE=20210101", "CALENDAR_END_DATE",TEXT(DATE(YEAR(TODAY()),12,31),"yyyymmdd"),"cols=1;rows=74")</f>
        <v>44197</v>
      </c>
      <c r="R6" s="27">
        <f ca="1">_xll.BDS(R3&amp;" Curncy", "CALENDAR_NON_SETTLEMENT_DATES", "SETTLEMENT_CALENDAR_CODE",R4, "CALENDAR_START_DATE=20210101", "CALENDAR_END_DATE",TEXT(DATE(YEAR(TODAY()),12,31),"yyyymmdd"),"cols=1;rows=39")</f>
        <v>44197</v>
      </c>
      <c r="S6" s="27">
        <f ca="1">_xll.BDS(S3&amp;" Curncy", "CALENDAR_NON_SETTLEMENT_DATES", "SETTLEMENT_CALENDAR_CODE",S4, "CALENDAR_START_DATE=20210101", "CALENDAR_END_DATE",TEXT(DATE(YEAR(TODAY()),12,31),"yyyymmdd"),"cols=1;rows=76")</f>
        <v>44222</v>
      </c>
      <c r="T6" s="27">
        <f ca="1">_xll.BDS(T3&amp;" Curncy", "CALENDAR_NON_SETTLEMENT_DATES", "SETTLEMENT_CALENDAR_CODE",T4, "CALENDAR_START_DATE=20210101", "CALENDAR_END_DATE",TEXT(DATE(YEAR(TODAY()),12,31),"yyyymmdd"),"cols=1;rows=39")</f>
        <v>44197</v>
      </c>
      <c r="U6" s="27">
        <f ca="1">_xll.BDS(U3&amp;" Curncy", "CALENDAR_NON_SETTLEMENT_DATES", "SETTLEMENT_CALENDAR_CODE",U4, "CALENDAR_START_DATE=20210101", "CALENDAR_END_DATE",TEXT(DATE(YEAR(TODAY()),12,31),"yyyymmdd"),"cols=1;rows=64")</f>
        <v>44197</v>
      </c>
      <c r="V6" s="27">
        <f ca="1">_xll.BDS(V3&amp;" Curncy", "CALENDAR_NON_SETTLEMENT_DATES", "SETTLEMENT_CALENDAR_CODE",V4, "CALENDAR_START_DATE=20210101", "CALENDAR_END_DATE",TEXT(DATE(YEAR(TODAY()),12,31),"yyyymmdd"),"cols=1;rows=56")</f>
        <v>44197</v>
      </c>
      <c r="W6" s="27">
        <f ca="1">_xll.BDS(W3&amp;" Curncy", "CALENDAR_NON_SETTLEMENT_DATES", "SETTLEMENT_CALENDAR_CODE",W4, "CALENDAR_START_DATE=20210101", "CALENDAR_END_DATE",TEXT(DATE(YEAR(TODAY()),12,31),"yyyymmdd"),"cols=1;rows=20")</f>
        <v>44197</v>
      </c>
      <c r="X6" s="27">
        <f ca="1">_xll.BDS(X3&amp;" Curncy", "CALENDAR_NON_SETTLEMENT_DATES", "SETTLEMENT_CALENDAR_CODE",X4, "CALENDAR_START_DATE=20210101", "CALENDAR_END_DATE",TEXT(DATE(YEAR(TODAY()),12,31),"yyyymmdd"),"cols=1;rows=71")</f>
        <v>44203</v>
      </c>
      <c r="Y6" s="27">
        <f ca="1">_xll.BDS(Y3&amp;" Curncy", "CALENDAR_NON_SETTLEMENT_DATES", "SETTLEMENT_CALENDAR_CODE",Y4, "CALENDAR_START_DATE=20210101", "CALENDAR_END_DATE",TEXT(DATE(YEAR(TODAY()),12,31),"yyyymmdd"),"cols=1;rows=17")</f>
        <v>44197</v>
      </c>
      <c r="Z6" s="27">
        <f ca="1">_xll.BDS(Z3&amp;" Curncy", "CALENDAR_NON_SETTLEMENT_DATES", "SETTLEMENT_CALENDAR_CODE",Z4, "CALENDAR_START_DATE=20210101", "CALENDAR_END_DATE",TEXT(DATE(YEAR(TODAY()),12,31),"yyyymmdd"),"cols=1;rows=63")</f>
        <v>44197</v>
      </c>
      <c r="AA6" s="27"/>
    </row>
    <row r="7" spans="1:30" x14ac:dyDescent="0.2">
      <c r="A7" s="27">
        <v>44214</v>
      </c>
      <c r="B7" s="27">
        <v>44242</v>
      </c>
      <c r="C7" s="27">
        <v>44288</v>
      </c>
      <c r="D7" s="27">
        <v>44238</v>
      </c>
      <c r="E7" s="27">
        <v>44207</v>
      </c>
      <c r="F7" s="27">
        <v>44288</v>
      </c>
      <c r="G7" s="27">
        <v>44270</v>
      </c>
      <c r="H7" s="27">
        <v>44239</v>
      </c>
      <c r="I7" s="27">
        <v>44224</v>
      </c>
      <c r="J7" s="27">
        <v>44228</v>
      </c>
      <c r="K7" s="27">
        <v>44287</v>
      </c>
      <c r="L7" s="27">
        <v>44239</v>
      </c>
      <c r="M7" s="27">
        <v>44202</v>
      </c>
      <c r="N7" s="27">
        <v>44316</v>
      </c>
      <c r="O7" s="27">
        <v>44200</v>
      </c>
      <c r="P7" s="27">
        <v>44277</v>
      </c>
      <c r="Q7" s="27">
        <v>44239</v>
      </c>
      <c r="R7" s="27">
        <v>44309</v>
      </c>
      <c r="S7" s="27">
        <v>44246</v>
      </c>
      <c r="T7" s="27">
        <v>44239</v>
      </c>
      <c r="U7" s="27">
        <v>44237</v>
      </c>
      <c r="V7" s="27">
        <v>44238</v>
      </c>
      <c r="W7" s="27">
        <v>44203</v>
      </c>
      <c r="X7" s="27">
        <v>44224</v>
      </c>
      <c r="Y7" s="27">
        <v>44288</v>
      </c>
      <c r="Z7" s="27">
        <v>44207</v>
      </c>
      <c r="AA7" s="26"/>
      <c r="AC7" s="31"/>
      <c r="AD7" s="32"/>
    </row>
    <row r="8" spans="1:30" x14ac:dyDescent="0.2">
      <c r="A8" s="27">
        <v>44242</v>
      </c>
      <c r="B8" s="27">
        <v>44243</v>
      </c>
      <c r="C8" s="27">
        <v>44337</v>
      </c>
      <c r="D8" s="27">
        <v>44239</v>
      </c>
      <c r="E8" s="27">
        <v>44277</v>
      </c>
      <c r="F8" s="27">
        <v>44291</v>
      </c>
      <c r="G8" s="27">
        <v>44288</v>
      </c>
      <c r="H8" s="27">
        <v>44266</v>
      </c>
      <c r="I8" s="27">
        <v>44228</v>
      </c>
      <c r="J8" s="27">
        <v>44270</v>
      </c>
      <c r="K8" s="27">
        <v>44288</v>
      </c>
      <c r="L8" s="27">
        <v>44252</v>
      </c>
      <c r="M8" s="27">
        <v>44291</v>
      </c>
      <c r="N8" s="27">
        <v>44319</v>
      </c>
      <c r="O8" s="27">
        <v>44201</v>
      </c>
      <c r="P8" s="27">
        <v>44288</v>
      </c>
      <c r="Q8" s="27">
        <v>44253</v>
      </c>
      <c r="R8" s="27">
        <v>44329</v>
      </c>
      <c r="S8" s="27">
        <v>44266</v>
      </c>
      <c r="T8" s="27">
        <v>44288</v>
      </c>
      <c r="U8" s="27">
        <v>44238</v>
      </c>
      <c r="V8" s="27">
        <v>44239</v>
      </c>
      <c r="W8" s="27">
        <v>44204</v>
      </c>
      <c r="X8" s="27">
        <v>44315</v>
      </c>
      <c r="Y8" s="27">
        <v>44291</v>
      </c>
      <c r="Z8" s="27">
        <v>44238</v>
      </c>
    </row>
    <row r="9" spans="1:30" x14ac:dyDescent="0.2">
      <c r="A9" s="27">
        <v>44347</v>
      </c>
      <c r="B9" s="27">
        <v>44288</v>
      </c>
      <c r="C9" s="27">
        <v>44368</v>
      </c>
      <c r="D9" s="27">
        <v>44242</v>
      </c>
      <c r="E9" s="27">
        <v>44287</v>
      </c>
      <c r="F9" s="27">
        <v>44382</v>
      </c>
      <c r="G9" s="27">
        <v>44291</v>
      </c>
      <c r="H9" s="27">
        <v>44288</v>
      </c>
      <c r="I9" s="27">
        <v>44239</v>
      </c>
      <c r="J9" s="27">
        <v>44287</v>
      </c>
      <c r="K9" s="27">
        <v>44376</v>
      </c>
      <c r="L9" s="27">
        <v>44287</v>
      </c>
      <c r="M9" s="27">
        <v>44319</v>
      </c>
      <c r="N9" s="27">
        <v>44348</v>
      </c>
      <c r="O9" s="27">
        <v>44202</v>
      </c>
      <c r="P9" s="27">
        <v>44291</v>
      </c>
      <c r="Q9" s="27">
        <v>44292</v>
      </c>
      <c r="R9" s="27">
        <v>44330</v>
      </c>
      <c r="S9" s="27">
        <v>44284</v>
      </c>
      <c r="T9" s="27">
        <v>44329</v>
      </c>
      <c r="U9" s="27">
        <v>44239</v>
      </c>
      <c r="V9" s="27">
        <v>44256</v>
      </c>
      <c r="W9" s="27">
        <v>44263</v>
      </c>
      <c r="X9" s="27">
        <v>44318</v>
      </c>
      <c r="Y9" s="27">
        <v>44666</v>
      </c>
      <c r="Z9" s="27">
        <v>44250</v>
      </c>
    </row>
    <row r="10" spans="1:30" x14ac:dyDescent="0.2">
      <c r="A10" s="27">
        <v>44382</v>
      </c>
      <c r="B10" s="27">
        <v>44307</v>
      </c>
      <c r="C10" s="27">
        <v>44375</v>
      </c>
      <c r="D10" s="27">
        <v>44243</v>
      </c>
      <c r="E10" s="27">
        <v>44288</v>
      </c>
      <c r="F10" s="27">
        <v>44383</v>
      </c>
      <c r="G10" s="27">
        <v>44340</v>
      </c>
      <c r="H10" s="27">
        <v>44328</v>
      </c>
      <c r="I10" s="27">
        <v>44315</v>
      </c>
      <c r="J10" s="27">
        <v>44288</v>
      </c>
      <c r="K10" s="27">
        <v>44405</v>
      </c>
      <c r="L10" s="27">
        <v>44288</v>
      </c>
      <c r="M10" s="27">
        <v>44350</v>
      </c>
      <c r="N10" s="27">
        <v>44368</v>
      </c>
      <c r="O10" s="27">
        <v>44203</v>
      </c>
      <c r="P10" s="27">
        <v>44313</v>
      </c>
      <c r="Q10" s="27">
        <v>44299</v>
      </c>
      <c r="R10" s="27">
        <v>44335</v>
      </c>
      <c r="S10" s="27">
        <v>44287</v>
      </c>
      <c r="T10" s="27">
        <v>44342</v>
      </c>
      <c r="U10" s="27">
        <v>44242</v>
      </c>
      <c r="V10" s="27">
        <v>44321</v>
      </c>
      <c r="W10" s="27">
        <v>44319</v>
      </c>
      <c r="X10" s="27">
        <v>44319</v>
      </c>
      <c r="Y10" s="27">
        <v>44669</v>
      </c>
      <c r="Z10" s="27">
        <v>44315</v>
      </c>
    </row>
    <row r="11" spans="1:30" x14ac:dyDescent="0.2">
      <c r="A11" s="27">
        <v>44445</v>
      </c>
      <c r="B11" s="27">
        <v>44350</v>
      </c>
      <c r="C11" s="27">
        <v>44393</v>
      </c>
      <c r="D11" s="27">
        <v>44244</v>
      </c>
      <c r="E11" s="27">
        <v>44333</v>
      </c>
      <c r="F11" s="27">
        <v>44467</v>
      </c>
      <c r="G11" s="27">
        <v>44428</v>
      </c>
      <c r="H11" s="27">
        <v>44329</v>
      </c>
      <c r="I11" s="27">
        <v>44329</v>
      </c>
      <c r="J11" s="27">
        <v>44455</v>
      </c>
      <c r="K11" s="27">
        <v>44406</v>
      </c>
      <c r="L11" s="27">
        <v>44295</v>
      </c>
      <c r="M11" s="27">
        <v>44501</v>
      </c>
      <c r="N11" s="27">
        <v>44530</v>
      </c>
      <c r="O11" s="27">
        <v>44204</v>
      </c>
      <c r="P11" s="27">
        <v>44363</v>
      </c>
      <c r="Q11" s="27">
        <v>44300</v>
      </c>
      <c r="R11" s="27">
        <v>44392</v>
      </c>
      <c r="S11" s="27">
        <v>44288</v>
      </c>
      <c r="T11" s="27">
        <v>44397</v>
      </c>
      <c r="U11" s="27">
        <v>44243</v>
      </c>
      <c r="V11" s="27">
        <v>44335</v>
      </c>
      <c r="W11" s="27">
        <v>44320</v>
      </c>
      <c r="X11" s="27">
        <v>44328</v>
      </c>
      <c r="Y11" s="27">
        <v>44921</v>
      </c>
      <c r="Z11" s="27">
        <v>44319</v>
      </c>
    </row>
    <row r="12" spans="1:30" x14ac:dyDescent="0.2">
      <c r="A12" s="27">
        <v>44480</v>
      </c>
      <c r="B12" s="27">
        <v>44446</v>
      </c>
      <c r="C12" s="27">
        <v>44456</v>
      </c>
      <c r="D12" s="27">
        <v>44288</v>
      </c>
      <c r="E12" s="27">
        <v>44354</v>
      </c>
      <c r="F12" s="27">
        <v>44497</v>
      </c>
      <c r="G12" s="27">
        <v>44501</v>
      </c>
      <c r="H12" s="27">
        <v>44330</v>
      </c>
      <c r="I12" s="27">
        <v>44330</v>
      </c>
      <c r="J12" s="27">
        <v>44502</v>
      </c>
      <c r="K12" s="27">
        <v>44438</v>
      </c>
      <c r="L12" s="27">
        <v>44329</v>
      </c>
      <c r="M12" s="27">
        <v>44511</v>
      </c>
      <c r="N12" s="27">
        <v>44531</v>
      </c>
      <c r="O12" s="27">
        <v>44249</v>
      </c>
      <c r="P12" s="27">
        <v>44417</v>
      </c>
      <c r="Q12" s="27">
        <v>44301</v>
      </c>
      <c r="R12" s="27">
        <v>44397</v>
      </c>
      <c r="S12" s="27">
        <v>44299</v>
      </c>
      <c r="T12" s="27">
        <v>44417</v>
      </c>
      <c r="U12" s="27">
        <v>44256</v>
      </c>
      <c r="V12" s="27">
        <v>44424</v>
      </c>
      <c r="W12" s="27">
        <v>44326</v>
      </c>
      <c r="X12" s="27">
        <v>44329</v>
      </c>
      <c r="Y12" s="27">
        <v>45023</v>
      </c>
      <c r="Z12" s="27">
        <v>44320</v>
      </c>
    </row>
    <row r="13" spans="1:30" x14ac:dyDescent="0.2">
      <c r="A13" s="27">
        <v>44511</v>
      </c>
      <c r="B13" s="27">
        <v>44480</v>
      </c>
      <c r="C13" s="27">
        <v>44480</v>
      </c>
      <c r="D13" s="27">
        <v>44291</v>
      </c>
      <c r="E13" s="27">
        <v>44361</v>
      </c>
      <c r="F13" s="27">
        <v>44517</v>
      </c>
      <c r="G13" s="27">
        <v>44554</v>
      </c>
      <c r="H13" s="27">
        <v>44342</v>
      </c>
      <c r="I13" s="27">
        <v>44342</v>
      </c>
      <c r="J13" s="27">
        <v>44515</v>
      </c>
      <c r="K13" s="27">
        <v>44477</v>
      </c>
      <c r="L13" s="27">
        <v>44397</v>
      </c>
      <c r="M13" s="27">
        <v>44567</v>
      </c>
      <c r="N13" s="27">
        <v>44585</v>
      </c>
      <c r="O13" s="27">
        <v>44250</v>
      </c>
      <c r="P13" s="27">
        <v>44463</v>
      </c>
      <c r="Q13" s="27">
        <v>44319</v>
      </c>
      <c r="R13" s="27">
        <v>44398</v>
      </c>
      <c r="S13" s="27">
        <v>44300</v>
      </c>
      <c r="T13" s="27">
        <v>44504</v>
      </c>
      <c r="U13" s="27">
        <v>44288</v>
      </c>
      <c r="V13" s="27">
        <v>44459</v>
      </c>
      <c r="W13" s="27">
        <v>44368</v>
      </c>
      <c r="X13" s="27">
        <v>44332</v>
      </c>
      <c r="Y13" s="27">
        <v>45026</v>
      </c>
      <c r="Z13" s="27">
        <v>44321</v>
      </c>
    </row>
    <row r="14" spans="1:30" x14ac:dyDescent="0.2">
      <c r="A14" s="27">
        <v>44525</v>
      </c>
      <c r="B14" s="27">
        <v>44481</v>
      </c>
      <c r="C14" s="27">
        <v>44501</v>
      </c>
      <c r="D14" s="27">
        <v>44292</v>
      </c>
      <c r="E14" s="27">
        <v>44382</v>
      </c>
      <c r="F14" s="27">
        <v>44554</v>
      </c>
      <c r="G14" s="27">
        <v>44634</v>
      </c>
      <c r="H14" s="27">
        <v>44348</v>
      </c>
      <c r="I14" s="27">
        <v>44354</v>
      </c>
      <c r="J14" s="27">
        <v>44599</v>
      </c>
      <c r="K14" s="27">
        <v>44501</v>
      </c>
      <c r="L14" s="27">
        <v>44438</v>
      </c>
      <c r="M14" s="27">
        <v>44669</v>
      </c>
      <c r="N14" s="27">
        <v>44673</v>
      </c>
      <c r="O14" s="27">
        <v>44263</v>
      </c>
      <c r="P14" s="27">
        <v>44501</v>
      </c>
      <c r="Q14" s="27">
        <v>44320</v>
      </c>
      <c r="R14" s="27">
        <v>44399</v>
      </c>
      <c r="S14" s="27">
        <v>44307</v>
      </c>
      <c r="T14" s="27">
        <v>44593</v>
      </c>
      <c r="U14" s="27">
        <v>44291</v>
      </c>
      <c r="V14" s="27">
        <v>44460</v>
      </c>
      <c r="W14" s="27">
        <v>44375</v>
      </c>
      <c r="X14" s="27">
        <v>44378</v>
      </c>
      <c r="Y14" s="27">
        <v>45047</v>
      </c>
      <c r="Z14" s="27">
        <v>44399</v>
      </c>
    </row>
    <row r="15" spans="1:30" x14ac:dyDescent="0.2">
      <c r="A15" s="27">
        <v>44578</v>
      </c>
      <c r="B15" s="27">
        <v>44502</v>
      </c>
      <c r="C15" s="27">
        <v>44538</v>
      </c>
      <c r="D15" s="27">
        <v>44319</v>
      </c>
      <c r="E15" s="27">
        <v>44397</v>
      </c>
      <c r="F15" s="27">
        <v>44666</v>
      </c>
      <c r="G15" s="27">
        <v>44635</v>
      </c>
      <c r="H15" s="27">
        <v>44397</v>
      </c>
      <c r="I15" s="27">
        <v>44397</v>
      </c>
      <c r="J15" s="27">
        <v>44641</v>
      </c>
      <c r="K15" s="27">
        <v>44538</v>
      </c>
      <c r="L15" s="27">
        <v>44501</v>
      </c>
      <c r="M15" s="27">
        <v>44684</v>
      </c>
      <c r="N15" s="27">
        <v>44676</v>
      </c>
      <c r="O15" s="27">
        <v>44319</v>
      </c>
      <c r="P15" s="27">
        <v>44546</v>
      </c>
      <c r="Q15" s="27">
        <v>44342</v>
      </c>
      <c r="R15" s="27">
        <v>44400</v>
      </c>
      <c r="S15" s="27">
        <v>44329</v>
      </c>
      <c r="T15" s="27">
        <v>44594</v>
      </c>
      <c r="U15" s="27">
        <v>44316</v>
      </c>
      <c r="V15" s="27">
        <v>44461</v>
      </c>
      <c r="W15" s="27">
        <v>44431</v>
      </c>
      <c r="X15" s="27">
        <v>44396</v>
      </c>
      <c r="Y15" s="27">
        <v>45285</v>
      </c>
      <c r="Z15" s="27">
        <v>44400</v>
      </c>
    </row>
    <row r="16" spans="1:30" x14ac:dyDescent="0.2">
      <c r="A16" s="27">
        <v>44613</v>
      </c>
      <c r="B16" s="27">
        <v>44515</v>
      </c>
      <c r="C16" s="27">
        <v>44561</v>
      </c>
      <c r="D16" s="27">
        <v>44320</v>
      </c>
      <c r="E16" s="27">
        <v>44424</v>
      </c>
      <c r="F16" s="27">
        <v>44669</v>
      </c>
      <c r="G16" s="27">
        <v>44666</v>
      </c>
      <c r="H16" s="27">
        <v>44419</v>
      </c>
      <c r="I16" s="27">
        <v>44418</v>
      </c>
      <c r="J16" s="27">
        <v>44665</v>
      </c>
      <c r="K16" s="27">
        <v>44665</v>
      </c>
      <c r="L16" s="27">
        <v>44530</v>
      </c>
      <c r="M16" s="27">
        <v>44728</v>
      </c>
      <c r="N16" s="27">
        <v>44713</v>
      </c>
      <c r="O16" s="27">
        <v>44326</v>
      </c>
      <c r="P16" s="27">
        <v>44557</v>
      </c>
      <c r="Q16" s="27">
        <v>44350</v>
      </c>
      <c r="R16" s="27">
        <v>44438</v>
      </c>
      <c r="S16" s="27">
        <v>44342</v>
      </c>
      <c r="T16" s="27">
        <v>44666</v>
      </c>
      <c r="U16" s="27">
        <v>44361</v>
      </c>
      <c r="V16" s="27">
        <v>44473</v>
      </c>
      <c r="W16" s="27">
        <v>44432</v>
      </c>
      <c r="X16" s="27">
        <v>44397</v>
      </c>
      <c r="Y16" s="27">
        <v>45286</v>
      </c>
      <c r="Z16" s="27">
        <v>44417</v>
      </c>
    </row>
    <row r="17" spans="1:26" x14ac:dyDescent="0.2">
      <c r="A17" s="27">
        <v>44711</v>
      </c>
      <c r="B17" s="27">
        <v>44620</v>
      </c>
      <c r="C17" s="27">
        <v>44666</v>
      </c>
      <c r="D17" s="27">
        <v>44321</v>
      </c>
      <c r="E17" s="27">
        <v>44487</v>
      </c>
      <c r="F17" s="27">
        <v>44747</v>
      </c>
      <c r="G17" s="27">
        <v>44669</v>
      </c>
      <c r="H17" s="27">
        <v>44425</v>
      </c>
      <c r="I17" s="27">
        <v>44439</v>
      </c>
      <c r="J17" s="27">
        <v>44666</v>
      </c>
      <c r="K17" s="27">
        <v>44666</v>
      </c>
      <c r="L17" s="27">
        <v>44538</v>
      </c>
      <c r="M17" s="27">
        <v>44788</v>
      </c>
      <c r="N17" s="27">
        <v>44725</v>
      </c>
      <c r="O17" s="27">
        <v>44361</v>
      </c>
      <c r="P17" s="27">
        <v>44641</v>
      </c>
      <c r="Q17" s="27">
        <v>44403</v>
      </c>
      <c r="R17" s="27">
        <v>44498</v>
      </c>
      <c r="S17" s="27">
        <v>44398</v>
      </c>
      <c r="T17" s="27">
        <v>44683</v>
      </c>
      <c r="U17" s="27">
        <v>44459</v>
      </c>
      <c r="V17" s="27">
        <v>44480</v>
      </c>
      <c r="W17" s="27">
        <v>44483</v>
      </c>
      <c r="X17" s="27">
        <v>44398</v>
      </c>
      <c r="Y17" s="27">
        <v>45292</v>
      </c>
      <c r="Z17" s="27">
        <v>44459</v>
      </c>
    </row>
    <row r="18" spans="1:26" x14ac:dyDescent="0.2">
      <c r="A18" s="27">
        <v>44732</v>
      </c>
      <c r="B18" s="27">
        <v>44621</v>
      </c>
      <c r="C18" s="27">
        <v>44733</v>
      </c>
      <c r="D18" s="27">
        <v>44335</v>
      </c>
      <c r="E18" s="27">
        <v>44501</v>
      </c>
      <c r="F18" s="27">
        <v>44748</v>
      </c>
      <c r="G18" s="27">
        <v>44718</v>
      </c>
      <c r="H18" s="27">
        <v>44489</v>
      </c>
      <c r="I18" s="27">
        <v>44455</v>
      </c>
      <c r="J18" s="27">
        <v>44820</v>
      </c>
      <c r="K18" s="27">
        <v>44741</v>
      </c>
      <c r="L18" s="27">
        <v>44560</v>
      </c>
      <c r="M18" s="27">
        <v>44866</v>
      </c>
      <c r="N18" s="27">
        <v>44788</v>
      </c>
      <c r="O18" s="27">
        <v>44504</v>
      </c>
      <c r="P18" s="27">
        <v>44666</v>
      </c>
      <c r="Q18" s="27">
        <v>44405</v>
      </c>
      <c r="R18" s="27">
        <v>44683</v>
      </c>
      <c r="S18" s="27">
        <v>44424</v>
      </c>
      <c r="T18" s="27">
        <v>44684</v>
      </c>
      <c r="U18" s="27">
        <v>44460</v>
      </c>
      <c r="V18" s="27">
        <v>44592</v>
      </c>
      <c r="W18" s="27">
        <v>44484</v>
      </c>
      <c r="X18" s="27">
        <v>44399</v>
      </c>
      <c r="Y18" s="27">
        <v>45380</v>
      </c>
      <c r="Z18" s="27">
        <v>44462</v>
      </c>
    </row>
    <row r="19" spans="1:26" x14ac:dyDescent="0.2">
      <c r="A19" s="27">
        <v>44746</v>
      </c>
      <c r="B19" s="27">
        <v>44666</v>
      </c>
      <c r="C19" s="27">
        <v>44739</v>
      </c>
      <c r="D19" s="27">
        <v>44361</v>
      </c>
      <c r="E19" s="27">
        <v>44515</v>
      </c>
      <c r="F19" s="27">
        <v>44832</v>
      </c>
      <c r="G19" s="27">
        <v>44865</v>
      </c>
      <c r="H19" s="27">
        <v>44593</v>
      </c>
      <c r="I19" s="27">
        <v>44488</v>
      </c>
      <c r="J19" s="27">
        <v>44867</v>
      </c>
      <c r="K19" s="27">
        <v>44770</v>
      </c>
      <c r="L19" s="27">
        <v>44593</v>
      </c>
      <c r="M19" s="27">
        <v>44876</v>
      </c>
      <c r="N19" s="27">
        <v>44895</v>
      </c>
      <c r="O19" s="27">
        <v>44505</v>
      </c>
      <c r="P19" s="27">
        <v>44669</v>
      </c>
      <c r="Q19" s="27">
        <v>44420</v>
      </c>
      <c r="R19" s="27">
        <v>44684</v>
      </c>
      <c r="S19" s="27">
        <v>44427</v>
      </c>
      <c r="T19" s="27">
        <v>44697</v>
      </c>
      <c r="U19" s="27">
        <v>44480</v>
      </c>
      <c r="V19" s="27">
        <v>44593</v>
      </c>
      <c r="W19" s="27">
        <v>44557</v>
      </c>
      <c r="X19" s="27">
        <v>44420</v>
      </c>
      <c r="Y19" s="27">
        <v>45383</v>
      </c>
      <c r="Z19" s="27">
        <v>44503</v>
      </c>
    </row>
    <row r="20" spans="1:26" x14ac:dyDescent="0.2">
      <c r="A20" s="27">
        <v>44809</v>
      </c>
      <c r="B20" s="27">
        <v>44672</v>
      </c>
      <c r="C20" s="27">
        <v>44788</v>
      </c>
      <c r="D20" s="27">
        <v>44378</v>
      </c>
      <c r="E20" s="27">
        <v>44538</v>
      </c>
      <c r="F20" s="27">
        <v>44862</v>
      </c>
      <c r="G20" s="27">
        <v>44866</v>
      </c>
      <c r="H20" s="27">
        <v>44620</v>
      </c>
      <c r="I20" s="27">
        <v>44504</v>
      </c>
      <c r="J20" s="27">
        <v>44886</v>
      </c>
      <c r="K20" s="27">
        <v>44771</v>
      </c>
      <c r="L20" s="27">
        <v>44617</v>
      </c>
      <c r="M20" s="27">
        <v>44921</v>
      </c>
      <c r="N20" s="27">
        <v>44896</v>
      </c>
      <c r="O20" s="27">
        <v>44561</v>
      </c>
      <c r="P20" s="27">
        <v>44678</v>
      </c>
      <c r="Q20" s="27">
        <v>44463</v>
      </c>
      <c r="R20" s="27">
        <v>44685</v>
      </c>
      <c r="S20" s="27">
        <v>44449</v>
      </c>
      <c r="T20" s="27">
        <v>44753</v>
      </c>
      <c r="U20" s="27">
        <v>44561</v>
      </c>
      <c r="V20" s="27">
        <v>44594</v>
      </c>
      <c r="W20" s="27">
        <v>44564</v>
      </c>
      <c r="X20" s="27">
        <v>44476</v>
      </c>
      <c r="Y20" s="27">
        <v>45413</v>
      </c>
      <c r="Z20" s="27">
        <v>44523</v>
      </c>
    </row>
    <row r="21" spans="1:26" x14ac:dyDescent="0.2">
      <c r="A21" s="27">
        <v>44844</v>
      </c>
      <c r="B21" s="27">
        <v>44728</v>
      </c>
      <c r="C21" s="27">
        <v>44820</v>
      </c>
      <c r="D21" s="27">
        <v>44459</v>
      </c>
      <c r="E21" s="27">
        <v>44561</v>
      </c>
      <c r="F21" s="27">
        <v>44882</v>
      </c>
      <c r="G21" s="27">
        <v>44921</v>
      </c>
      <c r="H21" s="27">
        <v>44623</v>
      </c>
      <c r="I21" s="27">
        <v>44579</v>
      </c>
      <c r="J21" s="27">
        <v>44907</v>
      </c>
      <c r="K21" s="27">
        <v>44803</v>
      </c>
      <c r="L21" s="27">
        <v>44665</v>
      </c>
      <c r="M21" s="27">
        <v>44932</v>
      </c>
      <c r="N21" s="27">
        <v>44921</v>
      </c>
      <c r="O21" s="27">
        <v>44564</v>
      </c>
      <c r="P21" s="27">
        <v>44683</v>
      </c>
      <c r="Q21" s="27">
        <v>44482</v>
      </c>
      <c r="R21" s="27">
        <v>44700</v>
      </c>
      <c r="S21" s="27">
        <v>44484</v>
      </c>
      <c r="T21" s="27">
        <v>44782</v>
      </c>
      <c r="U21" s="27">
        <v>44592</v>
      </c>
      <c r="V21" s="27">
        <v>44621</v>
      </c>
      <c r="W21" s="27">
        <v>44568</v>
      </c>
      <c r="X21" s="27">
        <v>44490</v>
      </c>
      <c r="Y21" s="27">
        <v>45651</v>
      </c>
      <c r="Z21" s="27">
        <v>44561</v>
      </c>
    </row>
    <row r="22" spans="1:26" x14ac:dyDescent="0.2">
      <c r="A22" s="27">
        <v>44876</v>
      </c>
      <c r="B22" s="27">
        <v>44811</v>
      </c>
      <c r="C22" s="27">
        <v>44823</v>
      </c>
      <c r="D22" s="27">
        <v>44460</v>
      </c>
      <c r="E22" s="27">
        <v>44571</v>
      </c>
      <c r="F22" s="27">
        <v>44921</v>
      </c>
      <c r="G22" s="27">
        <v>45000</v>
      </c>
      <c r="H22" s="27">
        <v>44666</v>
      </c>
      <c r="I22" s="27">
        <v>44593</v>
      </c>
      <c r="J22" s="27">
        <v>44963</v>
      </c>
      <c r="K22" s="27">
        <v>44866</v>
      </c>
      <c r="L22" s="27">
        <v>44666</v>
      </c>
      <c r="M22" s="27">
        <v>45026</v>
      </c>
      <c r="N22" s="27">
        <v>44928</v>
      </c>
      <c r="O22" s="27">
        <v>44565</v>
      </c>
      <c r="P22" s="27">
        <v>44728</v>
      </c>
      <c r="Q22" s="27">
        <v>44491</v>
      </c>
      <c r="R22" s="27">
        <v>44753</v>
      </c>
      <c r="S22" s="27">
        <v>44488</v>
      </c>
      <c r="T22" s="27">
        <v>44858</v>
      </c>
      <c r="U22" s="27">
        <v>44593</v>
      </c>
      <c r="V22" s="27">
        <v>44629</v>
      </c>
      <c r="W22" s="27">
        <v>44616</v>
      </c>
      <c r="X22" s="27">
        <v>44567</v>
      </c>
      <c r="Y22" s="27">
        <v>45652</v>
      </c>
      <c r="Z22" s="27">
        <v>44564</v>
      </c>
    </row>
    <row r="23" spans="1:26" x14ac:dyDescent="0.2">
      <c r="A23" s="27">
        <v>44889</v>
      </c>
      <c r="B23" s="27">
        <v>44846</v>
      </c>
      <c r="C23" s="27">
        <v>44844</v>
      </c>
      <c r="D23" s="27">
        <v>44461</v>
      </c>
      <c r="E23" s="27">
        <v>44641</v>
      </c>
      <c r="F23" s="27">
        <v>45023</v>
      </c>
      <c r="G23" s="27">
        <v>45023</v>
      </c>
      <c r="H23" s="27">
        <v>44680</v>
      </c>
      <c r="I23" s="27">
        <v>44594</v>
      </c>
      <c r="J23" s="27">
        <v>45005</v>
      </c>
      <c r="K23" s="27">
        <v>44903</v>
      </c>
      <c r="L23" s="27">
        <v>44684</v>
      </c>
      <c r="M23" s="27">
        <v>45047</v>
      </c>
      <c r="N23" s="27">
        <v>44950</v>
      </c>
      <c r="O23" s="27">
        <v>44566</v>
      </c>
      <c r="P23" s="27">
        <v>44782</v>
      </c>
      <c r="Q23" s="27">
        <v>44536</v>
      </c>
      <c r="R23" s="27">
        <v>44754</v>
      </c>
      <c r="S23" s="27">
        <v>44504</v>
      </c>
      <c r="T23" s="27">
        <v>44921</v>
      </c>
      <c r="U23" s="27">
        <v>44594</v>
      </c>
      <c r="V23" s="27">
        <v>44686</v>
      </c>
      <c r="W23" s="27">
        <v>44617</v>
      </c>
      <c r="X23" s="27">
        <v>44588</v>
      </c>
      <c r="Z23" s="27">
        <v>44571</v>
      </c>
    </row>
    <row r="24" spans="1:26" x14ac:dyDescent="0.2">
      <c r="A24" s="27">
        <v>44921</v>
      </c>
      <c r="B24" s="27">
        <v>44867</v>
      </c>
      <c r="C24" s="27">
        <v>44865</v>
      </c>
      <c r="D24" s="27">
        <v>44470</v>
      </c>
      <c r="E24" s="27">
        <v>44665</v>
      </c>
      <c r="F24" s="27">
        <v>45026</v>
      </c>
      <c r="G24" s="27">
        <v>45026</v>
      </c>
      <c r="H24" s="27">
        <v>44683</v>
      </c>
      <c r="I24" s="27">
        <v>44670</v>
      </c>
      <c r="J24" s="27">
        <v>45022</v>
      </c>
      <c r="K24" s="27">
        <v>44904</v>
      </c>
      <c r="L24" s="27">
        <v>44690</v>
      </c>
      <c r="M24" s="27">
        <v>45049</v>
      </c>
      <c r="N24" s="27">
        <v>45030</v>
      </c>
      <c r="O24" s="27">
        <v>44567</v>
      </c>
      <c r="P24" s="27">
        <v>44911</v>
      </c>
      <c r="Q24" s="27">
        <v>44540</v>
      </c>
      <c r="R24" s="27">
        <v>44757</v>
      </c>
      <c r="S24" s="27">
        <v>44505</v>
      </c>
      <c r="T24" s="27">
        <v>44928</v>
      </c>
      <c r="U24" s="27">
        <v>44595</v>
      </c>
      <c r="V24" s="27">
        <v>44713</v>
      </c>
      <c r="W24" s="27">
        <v>44620</v>
      </c>
      <c r="X24" s="27">
        <v>44675</v>
      </c>
      <c r="Z24" s="27">
        <v>44603</v>
      </c>
    </row>
    <row r="25" spans="1:26" x14ac:dyDescent="0.2">
      <c r="A25" s="27">
        <v>44928</v>
      </c>
      <c r="B25" s="27">
        <v>44880</v>
      </c>
      <c r="C25" s="27">
        <v>44866</v>
      </c>
      <c r="D25" s="27">
        <v>44473</v>
      </c>
      <c r="E25" s="27">
        <v>44666</v>
      </c>
      <c r="F25" s="27">
        <v>45047</v>
      </c>
      <c r="G25" s="27">
        <v>45047</v>
      </c>
      <c r="H25" s="27">
        <v>44684</v>
      </c>
      <c r="I25" s="27">
        <v>44683</v>
      </c>
      <c r="J25" s="27">
        <v>45023</v>
      </c>
      <c r="K25" s="27">
        <v>44928</v>
      </c>
      <c r="L25" s="27">
        <v>44797</v>
      </c>
      <c r="M25" s="27">
        <v>45085</v>
      </c>
      <c r="N25" s="27">
        <v>45033</v>
      </c>
      <c r="O25" s="27">
        <v>44568</v>
      </c>
      <c r="P25" s="27">
        <v>44921</v>
      </c>
      <c r="Q25" s="27">
        <v>44561</v>
      </c>
      <c r="R25" s="27">
        <v>44803</v>
      </c>
      <c r="S25" s="27">
        <v>44519</v>
      </c>
      <c r="T25" s="27">
        <v>44949</v>
      </c>
      <c r="U25" s="27">
        <v>44596</v>
      </c>
      <c r="V25" s="27">
        <v>44718</v>
      </c>
      <c r="W25" s="27">
        <v>44621</v>
      </c>
      <c r="X25" s="27">
        <v>44676</v>
      </c>
      <c r="Z25" s="27">
        <v>44615</v>
      </c>
    </row>
    <row r="26" spans="1:26" x14ac:dyDescent="0.2">
      <c r="A26" s="27">
        <v>44942</v>
      </c>
      <c r="B26" s="27">
        <v>44977</v>
      </c>
      <c r="C26" s="27">
        <v>44903</v>
      </c>
      <c r="D26" s="27">
        <v>44474</v>
      </c>
      <c r="E26" s="27">
        <v>44711</v>
      </c>
      <c r="F26" s="27">
        <v>45054</v>
      </c>
      <c r="G26" s="27">
        <v>45075</v>
      </c>
      <c r="H26" s="27">
        <v>44685</v>
      </c>
      <c r="I26" s="27">
        <v>44684</v>
      </c>
      <c r="J26" s="27">
        <v>45047</v>
      </c>
      <c r="K26" s="27">
        <v>45022</v>
      </c>
      <c r="L26" s="27">
        <v>44802</v>
      </c>
      <c r="M26" s="27">
        <v>45153</v>
      </c>
      <c r="N26" s="27">
        <v>45047</v>
      </c>
      <c r="O26" s="27">
        <v>44615</v>
      </c>
      <c r="P26" s="27">
        <v>44922</v>
      </c>
      <c r="Q26" s="27">
        <v>44564</v>
      </c>
      <c r="R26" s="27">
        <v>45037</v>
      </c>
      <c r="S26" s="27">
        <v>44587</v>
      </c>
      <c r="T26" s="27">
        <v>44950</v>
      </c>
      <c r="U26" s="27">
        <v>44620</v>
      </c>
      <c r="V26" s="27">
        <v>44788</v>
      </c>
      <c r="X26" s="27">
        <v>44682</v>
      </c>
      <c r="Z26" s="27">
        <v>44641</v>
      </c>
    </row>
    <row r="27" spans="1:26" x14ac:dyDescent="0.2">
      <c r="A27" s="27">
        <v>44977</v>
      </c>
      <c r="B27" s="27">
        <v>44978</v>
      </c>
      <c r="C27" s="27">
        <v>44928</v>
      </c>
      <c r="D27" s="27">
        <v>44475</v>
      </c>
      <c r="E27" s="27">
        <v>44732</v>
      </c>
      <c r="F27" s="27">
        <v>45112</v>
      </c>
      <c r="G27" s="27">
        <v>45222</v>
      </c>
      <c r="H27" s="27">
        <v>44686</v>
      </c>
      <c r="I27" s="27">
        <v>44685</v>
      </c>
      <c r="J27" s="27">
        <v>45232</v>
      </c>
      <c r="K27" s="27">
        <v>45023</v>
      </c>
      <c r="L27" s="27">
        <v>44830</v>
      </c>
      <c r="M27" s="27">
        <v>45231</v>
      </c>
      <c r="N27" s="27">
        <v>45078</v>
      </c>
      <c r="O27" s="27">
        <v>44627</v>
      </c>
      <c r="P27" s="27">
        <v>44928</v>
      </c>
      <c r="Q27" s="27">
        <v>44608</v>
      </c>
      <c r="R27" s="27">
        <v>45047</v>
      </c>
      <c r="S27" s="27">
        <v>44599</v>
      </c>
      <c r="T27" s="27">
        <v>45023</v>
      </c>
      <c r="U27" s="27">
        <v>44655</v>
      </c>
      <c r="V27" s="27">
        <v>44813</v>
      </c>
      <c r="X27" s="27">
        <v>44683</v>
      </c>
      <c r="Z27" s="27">
        <v>44680</v>
      </c>
    </row>
    <row r="28" spans="1:26" x14ac:dyDescent="0.2">
      <c r="A28" s="27">
        <v>45075</v>
      </c>
      <c r="B28" s="27">
        <v>45023</v>
      </c>
      <c r="C28" s="27">
        <v>45023</v>
      </c>
      <c r="D28" s="27">
        <v>44476</v>
      </c>
      <c r="E28" s="27">
        <v>44739</v>
      </c>
      <c r="F28" s="27">
        <v>45113</v>
      </c>
      <c r="G28" s="27">
        <v>45231</v>
      </c>
      <c r="H28" s="27">
        <v>44687</v>
      </c>
      <c r="I28" s="27">
        <v>44697</v>
      </c>
      <c r="J28" s="27">
        <v>45250</v>
      </c>
      <c r="K28" s="27">
        <v>45047</v>
      </c>
      <c r="L28" s="27">
        <v>44865</v>
      </c>
      <c r="M28" s="27">
        <v>45285</v>
      </c>
      <c r="N28" s="27">
        <v>45082</v>
      </c>
      <c r="O28" s="27">
        <v>44628</v>
      </c>
      <c r="P28" s="27">
        <v>45006</v>
      </c>
      <c r="Q28" s="27">
        <v>44657</v>
      </c>
      <c r="R28" s="27">
        <v>45065</v>
      </c>
      <c r="S28" s="27">
        <v>44621</v>
      </c>
      <c r="T28" s="27">
        <v>45047</v>
      </c>
      <c r="U28" s="27">
        <v>44656</v>
      </c>
      <c r="V28" s="27">
        <v>44816</v>
      </c>
      <c r="X28" s="27">
        <v>44684</v>
      </c>
      <c r="Z28" s="27">
        <v>44684</v>
      </c>
    </row>
    <row r="29" spans="1:26" x14ac:dyDescent="0.2">
      <c r="A29" s="27">
        <v>45096</v>
      </c>
      <c r="B29" s="27">
        <v>45037</v>
      </c>
      <c r="C29" s="27">
        <v>45047</v>
      </c>
      <c r="D29" s="27">
        <v>44483</v>
      </c>
      <c r="E29" s="27">
        <v>44746</v>
      </c>
      <c r="F29" s="27">
        <v>45197</v>
      </c>
      <c r="G29" s="27">
        <v>45285</v>
      </c>
      <c r="H29" s="27">
        <v>44697</v>
      </c>
      <c r="I29" s="27">
        <v>44718</v>
      </c>
      <c r="J29" s="27">
        <v>45272</v>
      </c>
      <c r="K29" s="27">
        <v>45106</v>
      </c>
      <c r="L29" s="27">
        <v>44866</v>
      </c>
      <c r="M29" s="27">
        <v>45286</v>
      </c>
      <c r="N29" s="27">
        <v>45153</v>
      </c>
      <c r="O29" s="27">
        <v>44683</v>
      </c>
      <c r="P29" s="27">
        <v>45023</v>
      </c>
      <c r="Q29" s="27">
        <v>44664</v>
      </c>
      <c r="R29" s="27">
        <v>45105</v>
      </c>
      <c r="S29" s="27">
        <v>44638</v>
      </c>
      <c r="T29" s="27">
        <v>45079</v>
      </c>
      <c r="U29" s="27">
        <v>44683</v>
      </c>
      <c r="V29" s="27">
        <v>44837</v>
      </c>
      <c r="X29" s="27">
        <v>44685</v>
      </c>
      <c r="Z29" s="27">
        <v>44685</v>
      </c>
    </row>
    <row r="30" spans="1:26" x14ac:dyDescent="0.2">
      <c r="A30" s="27">
        <v>45111</v>
      </c>
      <c r="B30" s="27">
        <v>45047</v>
      </c>
      <c r="C30" s="27">
        <v>45098</v>
      </c>
      <c r="D30" s="27">
        <v>44557</v>
      </c>
      <c r="E30" s="27">
        <v>44762</v>
      </c>
      <c r="F30" s="27">
        <v>45247</v>
      </c>
      <c r="G30" s="27">
        <v>45286</v>
      </c>
      <c r="H30" s="27">
        <v>44707</v>
      </c>
      <c r="I30" s="27">
        <v>44753</v>
      </c>
      <c r="J30" s="27">
        <v>45285</v>
      </c>
      <c r="K30" s="27">
        <v>45135</v>
      </c>
      <c r="L30" s="27">
        <v>44895</v>
      </c>
      <c r="M30" s="27">
        <v>45292</v>
      </c>
      <c r="N30" s="27">
        <v>45260</v>
      </c>
      <c r="O30" s="27">
        <v>44684</v>
      </c>
      <c r="P30" s="27">
        <v>45026</v>
      </c>
      <c r="Q30" s="27">
        <v>44665</v>
      </c>
      <c r="R30" s="27">
        <v>45106</v>
      </c>
      <c r="S30" s="27">
        <v>44652</v>
      </c>
      <c r="T30" s="27">
        <v>45106</v>
      </c>
      <c r="U30" s="27">
        <v>44715</v>
      </c>
      <c r="V30" s="27">
        <v>44844</v>
      </c>
      <c r="X30" s="27">
        <v>44686</v>
      </c>
      <c r="Z30" s="27">
        <v>44686</v>
      </c>
    </row>
    <row r="31" spans="1:26" x14ac:dyDescent="0.2">
      <c r="A31" s="27">
        <v>45173</v>
      </c>
      <c r="B31" s="27">
        <v>45085</v>
      </c>
      <c r="C31" s="27">
        <v>45103</v>
      </c>
      <c r="D31" s="27">
        <v>44564</v>
      </c>
      <c r="E31" s="27">
        <v>44788</v>
      </c>
      <c r="F31" s="27">
        <v>45285</v>
      </c>
      <c r="G31" s="27">
        <v>45292</v>
      </c>
      <c r="H31" s="27">
        <v>44713</v>
      </c>
      <c r="I31" s="27">
        <v>44804</v>
      </c>
      <c r="J31" s="27">
        <v>45292</v>
      </c>
      <c r="K31" s="27">
        <v>45168</v>
      </c>
      <c r="L31" s="27">
        <v>44903</v>
      </c>
      <c r="M31" s="27">
        <v>45383</v>
      </c>
      <c r="N31" s="27">
        <v>45261</v>
      </c>
      <c r="O31" s="27">
        <v>44690</v>
      </c>
      <c r="P31" s="27">
        <v>45043</v>
      </c>
      <c r="Q31" s="27">
        <v>44666</v>
      </c>
      <c r="R31" s="27">
        <v>45107</v>
      </c>
      <c r="S31" s="27">
        <v>44665</v>
      </c>
      <c r="T31" s="27">
        <v>45147</v>
      </c>
      <c r="U31" s="27">
        <v>44813</v>
      </c>
      <c r="V31" s="27">
        <v>44949</v>
      </c>
      <c r="X31" s="27">
        <v>44742</v>
      </c>
      <c r="Z31" s="27">
        <v>44760</v>
      </c>
    </row>
    <row r="32" spans="1:26" x14ac:dyDescent="0.2">
      <c r="A32" s="27">
        <v>45208</v>
      </c>
      <c r="B32" s="27">
        <v>45176</v>
      </c>
      <c r="C32" s="27">
        <v>45153</v>
      </c>
      <c r="D32" s="27">
        <v>44592</v>
      </c>
      <c r="E32" s="27">
        <v>44851</v>
      </c>
      <c r="F32" s="27">
        <v>45286</v>
      </c>
      <c r="G32" s="27">
        <v>45366</v>
      </c>
      <c r="H32" s="27">
        <v>44790</v>
      </c>
      <c r="I32" s="27">
        <v>44820</v>
      </c>
      <c r="J32" s="27">
        <v>45327</v>
      </c>
      <c r="K32" s="27">
        <v>45231</v>
      </c>
      <c r="L32" s="27">
        <v>44921</v>
      </c>
      <c r="M32" s="27">
        <v>45413</v>
      </c>
      <c r="N32" s="27">
        <v>45285</v>
      </c>
      <c r="O32" s="27">
        <v>44691</v>
      </c>
      <c r="P32" s="27">
        <v>45047</v>
      </c>
      <c r="Q32" s="27">
        <v>44683</v>
      </c>
      <c r="R32" s="27">
        <v>45168</v>
      </c>
      <c r="S32" s="27">
        <v>44666</v>
      </c>
      <c r="T32" s="27">
        <v>45170</v>
      </c>
      <c r="U32" s="27">
        <v>44844</v>
      </c>
      <c r="V32" s="27">
        <v>44950</v>
      </c>
      <c r="X32" s="27">
        <v>44752</v>
      </c>
      <c r="Z32" s="27">
        <v>44784</v>
      </c>
    </row>
    <row r="33" spans="1:26" x14ac:dyDescent="0.2">
      <c r="A33" s="27">
        <v>45253</v>
      </c>
      <c r="B33" s="27">
        <v>45211</v>
      </c>
      <c r="C33" s="27">
        <v>45187</v>
      </c>
      <c r="D33" s="27">
        <v>44593</v>
      </c>
      <c r="E33" s="27">
        <v>44872</v>
      </c>
      <c r="F33" s="27">
        <v>45292</v>
      </c>
      <c r="G33" s="27">
        <v>45380</v>
      </c>
      <c r="H33" s="27">
        <v>44949</v>
      </c>
      <c r="I33" s="27">
        <v>44844</v>
      </c>
      <c r="J33" s="27">
        <v>45369</v>
      </c>
      <c r="K33" s="27">
        <v>45268</v>
      </c>
      <c r="L33" s="27">
        <v>44925</v>
      </c>
      <c r="M33" s="27">
        <v>45415</v>
      </c>
      <c r="N33" s="27">
        <v>45286</v>
      </c>
      <c r="O33" s="27">
        <v>44725</v>
      </c>
      <c r="P33" s="27">
        <v>45093</v>
      </c>
      <c r="Q33" s="27">
        <v>44685</v>
      </c>
      <c r="R33" s="27">
        <v>45292</v>
      </c>
      <c r="S33" s="27">
        <v>44684</v>
      </c>
      <c r="T33" s="27">
        <v>45243</v>
      </c>
      <c r="U33" s="27">
        <v>44928</v>
      </c>
      <c r="V33" s="27">
        <v>44986</v>
      </c>
      <c r="X33" s="27">
        <v>44753</v>
      </c>
      <c r="Z33" s="27">
        <v>44823</v>
      </c>
    </row>
    <row r="34" spans="1:26" x14ac:dyDescent="0.2">
      <c r="A34" s="27">
        <v>45285</v>
      </c>
      <c r="B34" s="27">
        <v>45232</v>
      </c>
      <c r="C34" s="27">
        <v>45188</v>
      </c>
      <c r="D34" s="27">
        <v>44594</v>
      </c>
      <c r="E34" s="27">
        <v>44879</v>
      </c>
      <c r="F34" s="27">
        <v>45380</v>
      </c>
      <c r="G34" s="27">
        <v>45383</v>
      </c>
      <c r="H34" s="27">
        <v>45007</v>
      </c>
      <c r="I34" s="27">
        <v>44858</v>
      </c>
      <c r="J34" s="27">
        <v>45379</v>
      </c>
      <c r="K34" s="27">
        <v>45285</v>
      </c>
      <c r="L34" s="27">
        <v>44928</v>
      </c>
      <c r="M34" s="27">
        <v>45442</v>
      </c>
      <c r="N34" s="27">
        <v>45292</v>
      </c>
      <c r="O34" s="27">
        <v>44869</v>
      </c>
      <c r="P34" s="27">
        <v>45147</v>
      </c>
      <c r="Q34" s="27">
        <v>44697</v>
      </c>
      <c r="R34" s="27">
        <v>45392</v>
      </c>
      <c r="S34" s="27">
        <v>44697</v>
      </c>
      <c r="T34" s="27">
        <v>45285</v>
      </c>
      <c r="U34" s="27">
        <v>44946</v>
      </c>
      <c r="V34" s="27">
        <v>45047</v>
      </c>
      <c r="X34" s="27">
        <v>44754</v>
      </c>
      <c r="Z34" s="27">
        <v>44827</v>
      </c>
    </row>
    <row r="35" spans="1:26" x14ac:dyDescent="0.2">
      <c r="A35" s="27">
        <v>45292</v>
      </c>
      <c r="B35" s="27">
        <v>45245</v>
      </c>
      <c r="C35" s="27">
        <v>45208</v>
      </c>
      <c r="D35" s="27">
        <v>44595</v>
      </c>
      <c r="E35" s="27">
        <v>44903</v>
      </c>
      <c r="F35" s="27">
        <v>45383</v>
      </c>
      <c r="G35" s="27">
        <v>45413</v>
      </c>
      <c r="H35" s="27">
        <v>45008</v>
      </c>
      <c r="I35" s="27">
        <v>44883</v>
      </c>
      <c r="J35" s="27">
        <v>45380</v>
      </c>
      <c r="K35" s="27">
        <v>45292</v>
      </c>
      <c r="L35" s="27">
        <v>44981</v>
      </c>
      <c r="M35" s="27">
        <v>45519</v>
      </c>
      <c r="N35" s="27">
        <v>45293</v>
      </c>
      <c r="O35" s="27">
        <v>44928</v>
      </c>
      <c r="P35" s="27">
        <v>45194</v>
      </c>
      <c r="Q35" s="27">
        <v>44715</v>
      </c>
      <c r="R35" s="27">
        <v>45393</v>
      </c>
      <c r="S35" s="27">
        <v>44782</v>
      </c>
      <c r="T35" s="27">
        <v>45292</v>
      </c>
      <c r="U35" s="27">
        <v>44949</v>
      </c>
      <c r="V35" s="27">
        <v>45051</v>
      </c>
      <c r="X35" s="27">
        <v>44755</v>
      </c>
      <c r="Z35" s="27">
        <v>44844</v>
      </c>
    </row>
    <row r="36" spans="1:26" x14ac:dyDescent="0.2">
      <c r="A36" s="27">
        <v>45306</v>
      </c>
      <c r="B36" s="27">
        <v>45285</v>
      </c>
      <c r="C36" s="27">
        <v>45226</v>
      </c>
      <c r="D36" s="27">
        <v>44596</v>
      </c>
      <c r="E36" s="27">
        <v>44925</v>
      </c>
      <c r="F36" s="27">
        <v>45413</v>
      </c>
      <c r="G36" s="27">
        <v>45432</v>
      </c>
      <c r="H36" s="27">
        <v>45023</v>
      </c>
      <c r="I36" s="27">
        <v>44893</v>
      </c>
      <c r="J36" s="27">
        <v>45413</v>
      </c>
      <c r="K36" s="27">
        <v>45379</v>
      </c>
      <c r="L36" s="27">
        <v>45022</v>
      </c>
      <c r="M36" s="27">
        <v>45597</v>
      </c>
      <c r="N36" s="27">
        <v>45315</v>
      </c>
      <c r="O36" s="27">
        <v>44929</v>
      </c>
      <c r="P36" s="27">
        <v>45275</v>
      </c>
      <c r="Q36" s="27">
        <v>44755</v>
      </c>
      <c r="R36" s="27">
        <v>45394</v>
      </c>
      <c r="S36" s="27">
        <v>44788</v>
      </c>
      <c r="T36" s="27">
        <v>45334</v>
      </c>
      <c r="U36" s="27">
        <v>44950</v>
      </c>
      <c r="V36" s="27">
        <v>45075</v>
      </c>
      <c r="X36" s="27">
        <v>44756</v>
      </c>
      <c r="Z36" s="27">
        <v>44868</v>
      </c>
    </row>
    <row r="37" spans="1:26" x14ac:dyDescent="0.2">
      <c r="A37" s="27">
        <v>45341</v>
      </c>
      <c r="B37" s="27">
        <v>45292</v>
      </c>
      <c r="C37" s="27">
        <v>45231</v>
      </c>
      <c r="D37" s="27">
        <v>44655</v>
      </c>
      <c r="E37" s="27">
        <v>44935</v>
      </c>
      <c r="F37" s="27">
        <v>45420</v>
      </c>
      <c r="G37" s="27">
        <v>45523</v>
      </c>
      <c r="H37" s="27">
        <v>45035</v>
      </c>
      <c r="I37" s="27">
        <v>44921</v>
      </c>
      <c r="J37" s="27">
        <v>45551</v>
      </c>
      <c r="K37" s="27">
        <v>45380</v>
      </c>
      <c r="L37" s="27">
        <v>45023</v>
      </c>
      <c r="M37" s="27">
        <v>45607</v>
      </c>
      <c r="N37" s="27">
        <v>45413</v>
      </c>
      <c r="O37" s="27">
        <v>44930</v>
      </c>
      <c r="P37" s="27">
        <v>45285</v>
      </c>
      <c r="Q37" s="27">
        <v>44770</v>
      </c>
      <c r="R37" s="27">
        <v>45405</v>
      </c>
      <c r="S37" s="27">
        <v>44789</v>
      </c>
      <c r="T37" s="27">
        <v>45380</v>
      </c>
      <c r="U37" s="27">
        <v>44951</v>
      </c>
      <c r="V37" s="27">
        <v>45083</v>
      </c>
      <c r="X37" s="27">
        <v>44840</v>
      </c>
      <c r="Z37" s="27">
        <v>44888</v>
      </c>
    </row>
    <row r="38" spans="1:26" x14ac:dyDescent="0.2">
      <c r="A38" s="27">
        <v>45439</v>
      </c>
      <c r="B38" s="27">
        <v>45334</v>
      </c>
      <c r="C38" s="27">
        <v>45268</v>
      </c>
      <c r="D38" s="27">
        <v>44656</v>
      </c>
      <c r="E38" s="27">
        <v>45005</v>
      </c>
      <c r="F38" s="27">
        <v>45478</v>
      </c>
      <c r="G38" s="27">
        <v>45524</v>
      </c>
      <c r="H38" s="27">
        <v>45036</v>
      </c>
      <c r="I38" s="27">
        <v>44928</v>
      </c>
      <c r="J38" s="27">
        <v>45566</v>
      </c>
      <c r="K38" s="27">
        <v>45413</v>
      </c>
      <c r="L38" s="27">
        <v>45026</v>
      </c>
      <c r="M38" s="27">
        <v>45651</v>
      </c>
      <c r="N38" s="27">
        <v>45415</v>
      </c>
      <c r="O38" s="27">
        <v>44931</v>
      </c>
      <c r="P38" s="27">
        <v>45286</v>
      </c>
      <c r="Q38" s="27">
        <v>44771</v>
      </c>
      <c r="R38" s="27">
        <v>45413</v>
      </c>
      <c r="S38" s="27">
        <v>44804</v>
      </c>
      <c r="T38" s="27">
        <v>45392</v>
      </c>
      <c r="U38" s="27">
        <v>44952</v>
      </c>
      <c r="V38" s="27">
        <v>45153</v>
      </c>
      <c r="X38" s="27">
        <v>44927</v>
      </c>
      <c r="Z38" s="27">
        <v>44928</v>
      </c>
    </row>
    <row r="39" spans="1:26" x14ac:dyDescent="0.2">
      <c r="A39" s="27">
        <v>45462</v>
      </c>
      <c r="B39" s="27">
        <v>45335</v>
      </c>
      <c r="C39" s="27">
        <v>45285</v>
      </c>
      <c r="D39" s="27">
        <v>44666</v>
      </c>
      <c r="E39" s="27">
        <v>45022</v>
      </c>
      <c r="F39" s="27">
        <v>45593</v>
      </c>
      <c r="G39" s="27">
        <v>45588</v>
      </c>
      <c r="H39" s="27">
        <v>45037</v>
      </c>
      <c r="I39" s="27">
        <v>44949</v>
      </c>
      <c r="J39" s="27">
        <v>45614</v>
      </c>
      <c r="K39" s="27">
        <v>45450</v>
      </c>
      <c r="L39" s="27">
        <v>45037</v>
      </c>
      <c r="M39" s="27">
        <v>45652</v>
      </c>
      <c r="N39" s="27">
        <v>45418</v>
      </c>
      <c r="O39" s="27">
        <v>44932</v>
      </c>
      <c r="P39" s="27">
        <v>45292</v>
      </c>
      <c r="Q39" s="27">
        <v>44785</v>
      </c>
      <c r="R39" s="27">
        <v>45460</v>
      </c>
      <c r="S39" s="27">
        <v>44839</v>
      </c>
      <c r="T39" s="27">
        <v>45413</v>
      </c>
      <c r="U39" s="27">
        <v>44953</v>
      </c>
      <c r="V39" s="27">
        <v>45197</v>
      </c>
      <c r="X39" s="27">
        <v>44934</v>
      </c>
      <c r="Z39" s="27">
        <v>44929</v>
      </c>
    </row>
    <row r="40" spans="1:26" x14ac:dyDescent="0.2">
      <c r="A40" s="27">
        <v>45477</v>
      </c>
      <c r="B40" s="27">
        <v>45380</v>
      </c>
      <c r="C40" s="27">
        <v>45292</v>
      </c>
      <c r="D40" s="27">
        <v>44669</v>
      </c>
      <c r="E40" s="27">
        <v>45023</v>
      </c>
      <c r="F40" s="27">
        <v>45650</v>
      </c>
      <c r="G40" s="27">
        <v>45597</v>
      </c>
      <c r="H40" s="27">
        <v>45040</v>
      </c>
      <c r="I40" s="27">
        <v>44950</v>
      </c>
      <c r="J40" s="27">
        <v>45638</v>
      </c>
      <c r="K40" s="27">
        <v>45496</v>
      </c>
      <c r="L40" s="27">
        <v>45047</v>
      </c>
      <c r="N40" s="27">
        <v>45467</v>
      </c>
      <c r="O40" s="27">
        <v>44980</v>
      </c>
      <c r="P40" s="27">
        <v>45372</v>
      </c>
      <c r="Q40" s="27">
        <v>44847</v>
      </c>
      <c r="R40" s="27">
        <v>45461</v>
      </c>
      <c r="S40" s="27">
        <v>44858</v>
      </c>
      <c r="T40" s="27">
        <v>45434</v>
      </c>
      <c r="U40" s="27">
        <v>44984</v>
      </c>
      <c r="V40" s="27">
        <v>45198</v>
      </c>
      <c r="X40" s="27">
        <v>44952</v>
      </c>
      <c r="Z40" s="27">
        <v>44935</v>
      </c>
    </row>
    <row r="41" spans="1:26" x14ac:dyDescent="0.2">
      <c r="A41" s="27">
        <v>45537</v>
      </c>
      <c r="B41" s="27">
        <v>45413</v>
      </c>
      <c r="C41" s="27">
        <v>45380</v>
      </c>
      <c r="D41" s="27">
        <v>44683</v>
      </c>
      <c r="E41" s="27">
        <v>45047</v>
      </c>
      <c r="F41" s="27">
        <v>45651</v>
      </c>
      <c r="G41" s="27">
        <v>45650</v>
      </c>
      <c r="H41" s="27">
        <v>45041</v>
      </c>
      <c r="I41" s="27">
        <v>44958</v>
      </c>
      <c r="J41" s="27">
        <v>45651</v>
      </c>
      <c r="K41" s="27">
        <v>45499</v>
      </c>
      <c r="L41" s="27">
        <v>45089</v>
      </c>
      <c r="N41" s="27">
        <v>45519</v>
      </c>
      <c r="O41" s="27">
        <v>44981</v>
      </c>
      <c r="P41" s="27">
        <v>45380</v>
      </c>
      <c r="Q41" s="27">
        <v>44848</v>
      </c>
      <c r="R41" s="27">
        <v>45462</v>
      </c>
      <c r="S41" s="27">
        <v>44860</v>
      </c>
      <c r="T41" s="27">
        <v>45460</v>
      </c>
      <c r="U41" s="27">
        <v>44985</v>
      </c>
      <c r="V41" s="27">
        <v>45201</v>
      </c>
      <c r="X41" s="27">
        <v>45032</v>
      </c>
      <c r="Z41" s="27">
        <v>44980</v>
      </c>
    </row>
    <row r="42" spans="1:26" x14ac:dyDescent="0.2">
      <c r="A42" s="27">
        <v>45579</v>
      </c>
      <c r="B42" s="27">
        <v>45442</v>
      </c>
      <c r="C42" s="27">
        <v>45413</v>
      </c>
      <c r="D42" s="27">
        <v>44684</v>
      </c>
      <c r="E42" s="27">
        <v>45068</v>
      </c>
      <c r="F42" s="27">
        <v>45652</v>
      </c>
      <c r="G42" s="27">
        <v>45651</v>
      </c>
      <c r="H42" s="27">
        <v>45047</v>
      </c>
      <c r="I42" s="27">
        <v>44963</v>
      </c>
      <c r="K42" s="27">
        <v>45502</v>
      </c>
      <c r="L42" s="27">
        <v>45105</v>
      </c>
      <c r="N42" s="27">
        <v>45651</v>
      </c>
      <c r="O42" s="27">
        <v>44993</v>
      </c>
      <c r="P42" s="27">
        <v>45383</v>
      </c>
      <c r="Q42" s="27">
        <v>44858</v>
      </c>
      <c r="R42" s="27">
        <v>45488</v>
      </c>
      <c r="S42" s="27">
        <v>44873</v>
      </c>
      <c r="T42" s="27">
        <v>45513</v>
      </c>
      <c r="U42" s="27">
        <v>45019</v>
      </c>
      <c r="V42" s="27">
        <v>45202</v>
      </c>
      <c r="X42" s="27">
        <v>45033</v>
      </c>
      <c r="Z42" s="27">
        <v>45006</v>
      </c>
    </row>
    <row r="43" spans="1:26" x14ac:dyDescent="0.2">
      <c r="A43" s="27">
        <v>45607</v>
      </c>
      <c r="B43" s="27">
        <v>45611</v>
      </c>
      <c r="C43" s="27">
        <v>45433</v>
      </c>
      <c r="D43" s="27">
        <v>44685</v>
      </c>
      <c r="E43" s="27">
        <v>45089</v>
      </c>
      <c r="G43" s="27">
        <v>45652</v>
      </c>
      <c r="H43" s="27">
        <v>45064</v>
      </c>
      <c r="I43" s="27">
        <v>45037</v>
      </c>
      <c r="K43" s="27">
        <v>45510</v>
      </c>
      <c r="L43" s="27">
        <v>45131</v>
      </c>
      <c r="N43" s="27">
        <v>45652</v>
      </c>
      <c r="O43" s="27">
        <v>45047</v>
      </c>
      <c r="P43" s="27">
        <v>45413</v>
      </c>
      <c r="Q43" s="27">
        <v>44900</v>
      </c>
      <c r="R43" s="27">
        <v>45534</v>
      </c>
      <c r="S43" s="27">
        <v>44952</v>
      </c>
      <c r="T43" s="27">
        <v>45596</v>
      </c>
      <c r="U43" s="27">
        <v>45020</v>
      </c>
      <c r="V43" s="27">
        <v>45208</v>
      </c>
      <c r="X43" s="27">
        <v>45036</v>
      </c>
      <c r="Z43" s="27">
        <v>45049</v>
      </c>
    </row>
    <row r="44" spans="1:26" x14ac:dyDescent="0.2">
      <c r="A44" s="27">
        <v>45624</v>
      </c>
      <c r="B44" s="27">
        <v>45616</v>
      </c>
      <c r="C44" s="27">
        <v>45463</v>
      </c>
      <c r="D44" s="27">
        <v>44690</v>
      </c>
      <c r="E44" s="27">
        <v>45096</v>
      </c>
      <c r="G44" s="27">
        <v>45653</v>
      </c>
      <c r="H44" s="27">
        <v>45078</v>
      </c>
      <c r="I44" s="27">
        <v>45040</v>
      </c>
      <c r="K44" s="27">
        <v>45534</v>
      </c>
      <c r="L44" s="27">
        <v>45159</v>
      </c>
      <c r="O44" s="27">
        <v>45054</v>
      </c>
      <c r="P44" s="27">
        <v>45441</v>
      </c>
      <c r="Q44" s="27">
        <v>44907</v>
      </c>
      <c r="R44" s="27">
        <v>45594</v>
      </c>
      <c r="S44" s="27">
        <v>44992</v>
      </c>
      <c r="T44" s="27">
        <v>45651</v>
      </c>
      <c r="U44" s="27">
        <v>45021</v>
      </c>
      <c r="V44" s="27">
        <v>45285</v>
      </c>
      <c r="X44" s="27">
        <v>45039</v>
      </c>
      <c r="Z44" s="27">
        <v>45050</v>
      </c>
    </row>
    <row r="45" spans="1:26" x14ac:dyDescent="0.2">
      <c r="A45" s="27">
        <v>45651</v>
      </c>
      <c r="B45" s="27">
        <v>45651</v>
      </c>
      <c r="C45" s="27">
        <v>45489</v>
      </c>
      <c r="D45" s="27">
        <v>44715</v>
      </c>
      <c r="E45" s="27">
        <v>45110</v>
      </c>
      <c r="H45" s="27">
        <v>45079</v>
      </c>
      <c r="I45" s="27">
        <v>45047</v>
      </c>
      <c r="K45" s="27">
        <v>45573</v>
      </c>
      <c r="L45" s="27">
        <v>45166</v>
      </c>
      <c r="O45" s="27">
        <v>45055</v>
      </c>
      <c r="P45" s="27">
        <v>45460</v>
      </c>
      <c r="Q45" s="27">
        <v>44928</v>
      </c>
      <c r="S45" s="27">
        <v>45007</v>
      </c>
      <c r="U45" s="27">
        <v>45047</v>
      </c>
      <c r="V45" s="27">
        <v>45292</v>
      </c>
      <c r="X45" s="27">
        <v>45040</v>
      </c>
      <c r="Z45" s="27">
        <v>45051</v>
      </c>
    </row>
    <row r="46" spans="1:26" x14ac:dyDescent="0.2">
      <c r="C46" s="27">
        <v>45519</v>
      </c>
      <c r="D46" s="27">
        <v>44743</v>
      </c>
      <c r="E46" s="27">
        <v>45127</v>
      </c>
      <c r="H46" s="27">
        <v>45105</v>
      </c>
      <c r="I46" s="27">
        <v>45050</v>
      </c>
      <c r="K46" s="27">
        <v>45597</v>
      </c>
      <c r="L46" s="27">
        <v>45170</v>
      </c>
      <c r="O46" s="27">
        <v>45089</v>
      </c>
      <c r="P46" s="27">
        <v>45513</v>
      </c>
      <c r="Q46" s="27">
        <v>44991</v>
      </c>
      <c r="S46" s="27">
        <v>45015</v>
      </c>
      <c r="U46" s="27">
        <v>45099</v>
      </c>
      <c r="V46" s="27">
        <v>45331</v>
      </c>
      <c r="X46" s="27">
        <v>45041</v>
      </c>
      <c r="Z46" s="27">
        <v>45124</v>
      </c>
    </row>
    <row r="47" spans="1:26" x14ac:dyDescent="0.2">
      <c r="C47" s="27">
        <v>45553</v>
      </c>
      <c r="D47" s="27">
        <v>44816</v>
      </c>
      <c r="E47" s="27">
        <v>45145</v>
      </c>
      <c r="H47" s="27">
        <v>45106</v>
      </c>
      <c r="I47" s="27">
        <v>45082</v>
      </c>
      <c r="K47" s="27">
        <v>45635</v>
      </c>
      <c r="L47" s="27">
        <v>45229</v>
      </c>
      <c r="O47" s="27">
        <v>45236</v>
      </c>
      <c r="P47" s="27">
        <v>45559</v>
      </c>
      <c r="Q47" s="27">
        <v>45022</v>
      </c>
      <c r="S47" s="27">
        <v>45020</v>
      </c>
      <c r="U47" s="27">
        <v>45100</v>
      </c>
      <c r="V47" s="27">
        <v>45334</v>
      </c>
      <c r="X47" s="27">
        <v>45050</v>
      </c>
      <c r="Z47" s="27">
        <v>45149</v>
      </c>
    </row>
    <row r="48" spans="1:26" x14ac:dyDescent="0.2">
      <c r="C48" s="27">
        <v>45554</v>
      </c>
      <c r="D48" s="27">
        <v>44837</v>
      </c>
      <c r="E48" s="27">
        <v>45159</v>
      </c>
      <c r="H48" s="27">
        <v>45107</v>
      </c>
      <c r="I48" s="27">
        <v>45106</v>
      </c>
      <c r="K48" s="27">
        <v>45651</v>
      </c>
      <c r="L48" s="27">
        <v>45231</v>
      </c>
      <c r="O48" s="27">
        <v>45292</v>
      </c>
      <c r="P48" s="27">
        <v>45642</v>
      </c>
      <c r="Q48" s="27">
        <v>45029</v>
      </c>
      <c r="S48" s="27">
        <v>45023</v>
      </c>
      <c r="U48" s="27">
        <v>45141</v>
      </c>
      <c r="V48" s="27">
        <v>45352</v>
      </c>
      <c r="X48" s="27">
        <v>45104</v>
      </c>
      <c r="Z48" s="27">
        <v>45187</v>
      </c>
    </row>
    <row r="49" spans="3:26" x14ac:dyDescent="0.2">
      <c r="C49" s="27">
        <v>45555</v>
      </c>
      <c r="D49" s="27">
        <v>44838</v>
      </c>
      <c r="E49" s="27">
        <v>45215</v>
      </c>
      <c r="H49" s="27">
        <v>45126</v>
      </c>
      <c r="I49" s="27">
        <v>45126</v>
      </c>
      <c r="L49" s="27">
        <v>45232</v>
      </c>
      <c r="O49" s="27">
        <v>45293</v>
      </c>
      <c r="P49" s="27">
        <v>45651</v>
      </c>
      <c r="Q49" s="27">
        <v>45030</v>
      </c>
      <c r="S49" s="27">
        <v>45030</v>
      </c>
      <c r="U49" s="27">
        <v>45198</v>
      </c>
      <c r="V49" s="27">
        <v>45392</v>
      </c>
      <c r="X49" s="27">
        <v>45105</v>
      </c>
      <c r="Z49" s="27">
        <v>45208</v>
      </c>
    </row>
    <row r="50" spans="3:26" x14ac:dyDescent="0.2">
      <c r="C50" s="27">
        <v>45596</v>
      </c>
      <c r="D50" s="27">
        <v>44839</v>
      </c>
      <c r="E50" s="27">
        <v>45236</v>
      </c>
      <c r="H50" s="27">
        <v>45155</v>
      </c>
      <c r="I50" s="27">
        <v>45169</v>
      </c>
      <c r="L50" s="27">
        <v>45257</v>
      </c>
      <c r="O50" s="27">
        <v>45294</v>
      </c>
      <c r="P50" s="27">
        <v>45652</v>
      </c>
      <c r="Q50" s="27">
        <v>45047</v>
      </c>
      <c r="S50" s="27">
        <v>45047</v>
      </c>
      <c r="U50" s="27">
        <v>45208</v>
      </c>
      <c r="V50" s="27">
        <v>45413</v>
      </c>
      <c r="X50" s="27">
        <v>45106</v>
      </c>
      <c r="Z50" s="27">
        <v>45233</v>
      </c>
    </row>
    <row r="51" spans="3:26" x14ac:dyDescent="0.2">
      <c r="C51" s="27">
        <v>45597</v>
      </c>
      <c r="D51" s="27">
        <v>44840</v>
      </c>
      <c r="E51" s="27">
        <v>45243</v>
      </c>
      <c r="H51" s="27">
        <v>45197</v>
      </c>
      <c r="I51" s="27">
        <v>45197</v>
      </c>
      <c r="L51" s="27">
        <v>45268</v>
      </c>
      <c r="O51" s="27">
        <v>45295</v>
      </c>
      <c r="Q51" s="27">
        <v>45050</v>
      </c>
      <c r="S51" s="27">
        <v>45051</v>
      </c>
      <c r="U51" s="27">
        <v>45209</v>
      </c>
      <c r="V51" s="27">
        <v>45418</v>
      </c>
      <c r="X51" s="27">
        <v>45109</v>
      </c>
      <c r="Z51" s="27">
        <v>45253</v>
      </c>
    </row>
    <row r="52" spans="3:26" x14ac:dyDescent="0.2">
      <c r="C52" s="27">
        <v>45651</v>
      </c>
      <c r="D52" s="27">
        <v>44841</v>
      </c>
      <c r="E52" s="27">
        <v>45268</v>
      </c>
      <c r="H52" s="27">
        <v>45285</v>
      </c>
      <c r="I52" s="27">
        <v>45243</v>
      </c>
      <c r="L52" s="27">
        <v>45285</v>
      </c>
      <c r="O52" s="27">
        <v>45296</v>
      </c>
      <c r="Q52" s="27">
        <v>45051</v>
      </c>
      <c r="S52" s="27">
        <v>45106</v>
      </c>
      <c r="U52" s="27">
        <v>45292</v>
      </c>
      <c r="V52" s="27">
        <v>45427</v>
      </c>
      <c r="X52" s="27">
        <v>45110</v>
      </c>
      <c r="Z52" s="27">
        <v>45292</v>
      </c>
    </row>
    <row r="53" spans="3:26" x14ac:dyDescent="0.2">
      <c r="D53" s="27">
        <v>44921</v>
      </c>
      <c r="E53" s="27">
        <v>45285</v>
      </c>
      <c r="H53" s="27">
        <v>45286</v>
      </c>
      <c r="I53" s="27">
        <v>45285</v>
      </c>
      <c r="L53" s="27">
        <v>45286</v>
      </c>
      <c r="O53" s="27">
        <v>45299</v>
      </c>
      <c r="Q53" s="27">
        <v>45082</v>
      </c>
      <c r="S53" s="27">
        <v>45153</v>
      </c>
      <c r="U53" s="27">
        <v>45330</v>
      </c>
      <c r="V53" s="27">
        <v>45449</v>
      </c>
      <c r="X53" s="27">
        <v>45127</v>
      </c>
      <c r="Z53" s="27">
        <v>45293</v>
      </c>
    </row>
    <row r="54" spans="3:26" x14ac:dyDescent="0.2">
      <c r="D54" s="27">
        <v>44922</v>
      </c>
      <c r="E54" s="27">
        <v>45289</v>
      </c>
      <c r="H54" s="27">
        <v>45292</v>
      </c>
      <c r="I54" s="27">
        <v>45292</v>
      </c>
      <c r="L54" s="27">
        <v>45292</v>
      </c>
      <c r="O54" s="27">
        <v>45345</v>
      </c>
      <c r="Q54" s="27">
        <v>45135</v>
      </c>
      <c r="S54" s="27">
        <v>45154</v>
      </c>
      <c r="U54" s="27">
        <v>45331</v>
      </c>
      <c r="V54" s="27">
        <v>45519</v>
      </c>
      <c r="X54" s="27">
        <v>45130</v>
      </c>
      <c r="Z54" s="27">
        <v>45294</v>
      </c>
    </row>
    <row r="55" spans="3:26" x14ac:dyDescent="0.2">
      <c r="D55" s="27">
        <v>44928</v>
      </c>
      <c r="E55" s="27">
        <v>45292</v>
      </c>
      <c r="H55" s="27">
        <v>45330</v>
      </c>
      <c r="I55" s="27">
        <v>45316</v>
      </c>
      <c r="L55" s="27">
        <v>45331</v>
      </c>
      <c r="O55" s="27">
        <v>45359</v>
      </c>
      <c r="Q55" s="27">
        <v>45139</v>
      </c>
      <c r="S55" s="27">
        <v>45188</v>
      </c>
      <c r="U55" s="27">
        <v>45334</v>
      </c>
      <c r="V55" s="27">
        <v>45551</v>
      </c>
      <c r="X55" s="27">
        <v>45197</v>
      </c>
      <c r="Z55" s="27">
        <v>45299</v>
      </c>
    </row>
    <row r="56" spans="3:26" x14ac:dyDescent="0.2">
      <c r="D56" s="27">
        <v>44949</v>
      </c>
      <c r="E56" s="27">
        <v>45299</v>
      </c>
      <c r="H56" s="27">
        <v>45331</v>
      </c>
      <c r="I56" s="27">
        <v>45323</v>
      </c>
      <c r="L56" s="27">
        <v>45379</v>
      </c>
      <c r="O56" s="27">
        <v>45411</v>
      </c>
      <c r="Q56" s="27">
        <v>45152</v>
      </c>
      <c r="S56" s="27">
        <v>45201</v>
      </c>
      <c r="U56" s="27">
        <v>45335</v>
      </c>
      <c r="V56" s="27">
        <v>45552</v>
      </c>
      <c r="X56" s="27">
        <v>45204</v>
      </c>
      <c r="Z56" s="27">
        <v>45334</v>
      </c>
    </row>
    <row r="57" spans="3:26" x14ac:dyDescent="0.2">
      <c r="D57" s="27">
        <v>44950</v>
      </c>
      <c r="E57" s="27">
        <v>45376</v>
      </c>
      <c r="H57" s="27">
        <v>45336</v>
      </c>
      <c r="I57" s="27">
        <v>45334</v>
      </c>
      <c r="L57" s="27">
        <v>45380</v>
      </c>
      <c r="O57" s="27">
        <v>45412</v>
      </c>
      <c r="Q57" s="27">
        <v>45212</v>
      </c>
      <c r="S57" s="27">
        <v>45223</v>
      </c>
      <c r="U57" s="27">
        <v>45336</v>
      </c>
      <c r="V57" s="27">
        <v>45553</v>
      </c>
      <c r="X57" s="27">
        <v>45292</v>
      </c>
      <c r="Z57" s="27">
        <v>45345</v>
      </c>
    </row>
    <row r="58" spans="3:26" x14ac:dyDescent="0.2">
      <c r="D58" s="27">
        <v>44951</v>
      </c>
      <c r="E58" s="27">
        <v>45379</v>
      </c>
      <c r="H58" s="27">
        <v>45362</v>
      </c>
      <c r="I58" s="27">
        <v>45379</v>
      </c>
      <c r="L58" s="27">
        <v>45391</v>
      </c>
      <c r="O58" s="27">
        <v>45413</v>
      </c>
      <c r="Q58" s="27">
        <v>45222</v>
      </c>
      <c r="S58" s="27">
        <v>45244</v>
      </c>
      <c r="U58" s="27">
        <v>45350</v>
      </c>
      <c r="V58" s="27">
        <v>45566</v>
      </c>
      <c r="X58" s="27">
        <v>45298</v>
      </c>
      <c r="Z58" s="27">
        <v>45371</v>
      </c>
    </row>
    <row r="59" spans="3:26" x14ac:dyDescent="0.2">
      <c r="D59" s="27">
        <v>44952</v>
      </c>
      <c r="E59" s="27">
        <v>45380</v>
      </c>
      <c r="H59" s="27">
        <v>45363</v>
      </c>
      <c r="I59" s="27">
        <v>45392</v>
      </c>
      <c r="L59" s="27">
        <v>45392</v>
      </c>
      <c r="O59" s="27">
        <v>45421</v>
      </c>
      <c r="Q59" s="27">
        <v>45265</v>
      </c>
      <c r="S59" s="27">
        <v>45257</v>
      </c>
      <c r="U59" s="27">
        <v>45386</v>
      </c>
      <c r="V59" s="27">
        <v>45568</v>
      </c>
      <c r="X59" s="27">
        <v>45316</v>
      </c>
      <c r="Z59" s="27">
        <v>45411</v>
      </c>
    </row>
    <row r="60" spans="3:26" x14ac:dyDescent="0.2">
      <c r="D60" s="27">
        <v>44953</v>
      </c>
      <c r="E60" s="27">
        <v>45413</v>
      </c>
      <c r="H60" s="27">
        <v>45380</v>
      </c>
      <c r="I60" s="27">
        <v>45393</v>
      </c>
      <c r="L60" s="27">
        <v>45413</v>
      </c>
      <c r="O60" s="27">
        <v>45422</v>
      </c>
      <c r="Q60" s="27">
        <v>45271</v>
      </c>
      <c r="S60" s="27">
        <v>45285</v>
      </c>
      <c r="U60" s="27">
        <v>45387</v>
      </c>
      <c r="V60" s="27">
        <v>45574</v>
      </c>
      <c r="X60" s="27">
        <v>45391</v>
      </c>
      <c r="Z60" s="27">
        <v>45415</v>
      </c>
    </row>
    <row r="61" spans="3:26" x14ac:dyDescent="0.2">
      <c r="D61" s="27">
        <v>45021</v>
      </c>
      <c r="E61" s="27">
        <v>45425</v>
      </c>
      <c r="H61" s="27">
        <v>45390</v>
      </c>
      <c r="I61" s="27">
        <v>45413</v>
      </c>
      <c r="L61" s="27">
        <v>45455</v>
      </c>
      <c r="O61" s="27">
        <v>45455</v>
      </c>
      <c r="Q61" s="27">
        <v>45289</v>
      </c>
      <c r="S61" s="27">
        <v>45313</v>
      </c>
      <c r="U61" s="27">
        <v>45413</v>
      </c>
      <c r="V61" s="27">
        <v>45651</v>
      </c>
      <c r="X61" s="27">
        <v>45392</v>
      </c>
      <c r="Z61" s="27">
        <v>45418</v>
      </c>
    </row>
    <row r="62" spans="3:26" x14ac:dyDescent="0.2">
      <c r="D62" s="27">
        <v>45023</v>
      </c>
      <c r="E62" s="27">
        <v>45446</v>
      </c>
      <c r="H62" s="27">
        <v>45391</v>
      </c>
      <c r="I62" s="27">
        <v>45434</v>
      </c>
      <c r="L62" s="27">
        <v>45460</v>
      </c>
      <c r="O62" s="27">
        <v>45600</v>
      </c>
      <c r="Q62" s="27">
        <v>45292</v>
      </c>
      <c r="S62" s="27">
        <v>45317</v>
      </c>
      <c r="U62" s="27">
        <v>45453</v>
      </c>
      <c r="X62" s="27">
        <v>45393</v>
      </c>
      <c r="Z62" s="27">
        <v>45488</v>
      </c>
    </row>
    <row r="63" spans="3:26" x14ac:dyDescent="0.2">
      <c r="D63" s="27">
        <v>45026</v>
      </c>
      <c r="E63" s="27">
        <v>45453</v>
      </c>
      <c r="H63" s="27">
        <v>45392</v>
      </c>
      <c r="I63" s="27">
        <v>45446</v>
      </c>
      <c r="L63" s="27">
        <v>45498</v>
      </c>
      <c r="O63" s="27">
        <v>45656</v>
      </c>
      <c r="Q63" s="27">
        <v>45348</v>
      </c>
      <c r="S63" s="27">
        <v>45341</v>
      </c>
      <c r="U63" s="27">
        <v>45497</v>
      </c>
      <c r="X63" s="27">
        <v>45396</v>
      </c>
      <c r="Z63" s="27">
        <v>45516</v>
      </c>
    </row>
    <row r="64" spans="3:26" x14ac:dyDescent="0.2">
      <c r="D64" s="27">
        <v>45047</v>
      </c>
      <c r="E64" s="27">
        <v>45474</v>
      </c>
      <c r="H64" s="27">
        <v>45393</v>
      </c>
      <c r="I64" s="27">
        <v>45460</v>
      </c>
      <c r="L64" s="27">
        <v>45527</v>
      </c>
      <c r="O64" s="27">
        <v>45657</v>
      </c>
      <c r="Q64" s="27">
        <v>45390</v>
      </c>
      <c r="S64" s="27">
        <v>45359</v>
      </c>
      <c r="U64" s="27">
        <v>45498</v>
      </c>
      <c r="X64" s="27">
        <v>45407</v>
      </c>
      <c r="Z64" s="27">
        <v>45551</v>
      </c>
    </row>
    <row r="65" spans="4:26" x14ac:dyDescent="0.2">
      <c r="D65" s="27">
        <v>45048</v>
      </c>
      <c r="E65" s="27">
        <v>45511</v>
      </c>
      <c r="H65" s="27">
        <v>45394</v>
      </c>
      <c r="I65" s="27">
        <v>45481</v>
      </c>
      <c r="L65" s="27">
        <v>45530</v>
      </c>
      <c r="Q65" s="27">
        <v>45394</v>
      </c>
      <c r="S65" s="27">
        <v>45376</v>
      </c>
      <c r="U65" s="27">
        <v>45552</v>
      </c>
      <c r="X65" s="27">
        <v>45417</v>
      </c>
      <c r="Z65" s="27">
        <v>45558</v>
      </c>
    </row>
    <row r="66" spans="4:26" x14ac:dyDescent="0.2">
      <c r="D66" s="27">
        <v>45049</v>
      </c>
      <c r="E66" s="27">
        <v>45523</v>
      </c>
      <c r="H66" s="27">
        <v>45397</v>
      </c>
      <c r="I66" s="27">
        <v>45551</v>
      </c>
      <c r="L66" s="27">
        <v>45597</v>
      </c>
      <c r="Q66" s="27">
        <v>45397</v>
      </c>
      <c r="S66" s="27">
        <v>45380</v>
      </c>
      <c r="U66" s="27">
        <v>45567</v>
      </c>
      <c r="X66" s="27">
        <v>45418</v>
      </c>
      <c r="Z66" s="27">
        <v>45579</v>
      </c>
    </row>
    <row r="67" spans="4:26" x14ac:dyDescent="0.2">
      <c r="D67" s="27">
        <v>45072</v>
      </c>
      <c r="E67" s="27">
        <v>45579</v>
      </c>
      <c r="H67" s="27">
        <v>45413</v>
      </c>
      <c r="I67" s="27">
        <v>45596</v>
      </c>
      <c r="L67" s="27">
        <v>45650</v>
      </c>
      <c r="Q67" s="27">
        <v>45398</v>
      </c>
      <c r="S67" s="27">
        <v>45383</v>
      </c>
      <c r="U67" s="27">
        <v>45568</v>
      </c>
      <c r="X67" s="27">
        <v>45459</v>
      </c>
      <c r="Z67" s="27">
        <v>45600</v>
      </c>
    </row>
    <row r="68" spans="4:26" x14ac:dyDescent="0.2">
      <c r="D68" s="27">
        <v>45099</v>
      </c>
      <c r="E68" s="27">
        <v>45600</v>
      </c>
      <c r="H68" s="27">
        <v>45421</v>
      </c>
      <c r="I68" s="27">
        <v>45651</v>
      </c>
      <c r="L68" s="27">
        <v>45651</v>
      </c>
      <c r="Q68" s="27">
        <v>45413</v>
      </c>
      <c r="S68" s="27">
        <v>45391</v>
      </c>
      <c r="U68" s="27">
        <v>45575</v>
      </c>
      <c r="X68" s="27">
        <v>45460</v>
      </c>
      <c r="Z68" s="27">
        <v>45657</v>
      </c>
    </row>
    <row r="69" spans="4:26" x14ac:dyDescent="0.2">
      <c r="D69" s="27">
        <v>45100</v>
      </c>
      <c r="E69" s="27">
        <v>45607</v>
      </c>
      <c r="H69" s="27">
        <v>45422</v>
      </c>
      <c r="L69" s="27">
        <v>45656</v>
      </c>
      <c r="Q69" s="27">
        <v>45418</v>
      </c>
      <c r="S69" s="27">
        <v>45393</v>
      </c>
      <c r="U69" s="27">
        <v>45596</v>
      </c>
      <c r="X69" s="27">
        <v>45461</v>
      </c>
    </row>
    <row r="70" spans="4:26" x14ac:dyDescent="0.2">
      <c r="D70" s="27">
        <v>45198</v>
      </c>
      <c r="E70" s="27">
        <v>45651</v>
      </c>
      <c r="H70" s="27">
        <v>45435</v>
      </c>
      <c r="L70" s="27">
        <v>45657</v>
      </c>
      <c r="Q70" s="27">
        <v>45434</v>
      </c>
      <c r="S70" s="27">
        <v>45399</v>
      </c>
      <c r="X70" s="27">
        <v>45462</v>
      </c>
    </row>
    <row r="71" spans="4:26" x14ac:dyDescent="0.2">
      <c r="D71" s="27">
        <v>45201</v>
      </c>
      <c r="H71" s="27">
        <v>45436</v>
      </c>
      <c r="Q71" s="27">
        <v>45446</v>
      </c>
      <c r="S71" s="27">
        <v>45413</v>
      </c>
      <c r="X71" s="27">
        <v>45463</v>
      </c>
    </row>
    <row r="72" spans="4:26" x14ac:dyDescent="0.2">
      <c r="D72" s="27">
        <v>45202</v>
      </c>
      <c r="H72" s="27">
        <v>45460</v>
      </c>
      <c r="Q72" s="27">
        <v>45495</v>
      </c>
      <c r="S72" s="27">
        <v>45432</v>
      </c>
      <c r="X72" s="27">
        <v>45473</v>
      </c>
    </row>
    <row r="73" spans="4:26" x14ac:dyDescent="0.2">
      <c r="D73" s="27">
        <v>45203</v>
      </c>
      <c r="H73" s="27">
        <v>45461</v>
      </c>
      <c r="Q73" s="27">
        <v>45502</v>
      </c>
      <c r="S73" s="27">
        <v>45435</v>
      </c>
      <c r="X73" s="27">
        <v>45484</v>
      </c>
    </row>
    <row r="74" spans="4:26" x14ac:dyDescent="0.2">
      <c r="D74" s="27">
        <v>45204</v>
      </c>
      <c r="H74" s="27">
        <v>45551</v>
      </c>
      <c r="Q74" s="27">
        <v>45516</v>
      </c>
      <c r="S74" s="27">
        <v>45460</v>
      </c>
      <c r="X74" s="27">
        <v>45498</v>
      </c>
    </row>
    <row r="75" spans="4:26" x14ac:dyDescent="0.2">
      <c r="D75" s="27">
        <v>45205</v>
      </c>
      <c r="H75" s="27">
        <v>45651</v>
      </c>
      <c r="Q75" s="27">
        <v>45579</v>
      </c>
      <c r="S75" s="27">
        <v>45490</v>
      </c>
      <c r="X75" s="27">
        <v>45550</v>
      </c>
    </row>
    <row r="76" spans="4:26" x14ac:dyDescent="0.2">
      <c r="D76" s="27">
        <v>45222</v>
      </c>
      <c r="H76" s="27">
        <v>45652</v>
      </c>
      <c r="Q76" s="27">
        <v>45588</v>
      </c>
      <c r="S76" s="27">
        <v>45519</v>
      </c>
      <c r="X76" s="27">
        <v>45571</v>
      </c>
    </row>
    <row r="77" spans="4:26" x14ac:dyDescent="0.2">
      <c r="D77" s="27">
        <v>45285</v>
      </c>
      <c r="Q77" s="27">
        <v>45631</v>
      </c>
      <c r="S77" s="27">
        <v>45553</v>
      </c>
    </row>
    <row r="78" spans="4:26" x14ac:dyDescent="0.2">
      <c r="D78" s="27">
        <v>45286</v>
      </c>
      <c r="Q78" s="27">
        <v>45636</v>
      </c>
      <c r="S78" s="27">
        <v>45567</v>
      </c>
    </row>
    <row r="79" spans="4:26" x14ac:dyDescent="0.2">
      <c r="D79" s="27">
        <v>45292</v>
      </c>
      <c r="Q79" s="27">
        <v>45657</v>
      </c>
      <c r="S79" s="27">
        <v>45597</v>
      </c>
    </row>
    <row r="80" spans="4:26" x14ac:dyDescent="0.2">
      <c r="D80" s="27">
        <v>45334</v>
      </c>
      <c r="S80" s="27">
        <v>45611</v>
      </c>
    </row>
    <row r="81" spans="4:19" x14ac:dyDescent="0.2">
      <c r="D81" s="27">
        <v>45335</v>
      </c>
      <c r="S81" s="27">
        <v>45651</v>
      </c>
    </row>
    <row r="82" spans="4:19" x14ac:dyDescent="0.2">
      <c r="D82" s="27">
        <v>45336</v>
      </c>
    </row>
    <row r="83" spans="4:19" x14ac:dyDescent="0.2">
      <c r="D83" s="27">
        <v>45337</v>
      </c>
    </row>
    <row r="84" spans="4:19" x14ac:dyDescent="0.2">
      <c r="D84" s="27">
        <v>45338</v>
      </c>
    </row>
    <row r="85" spans="4:19" x14ac:dyDescent="0.2">
      <c r="D85" s="27">
        <v>45380</v>
      </c>
    </row>
    <row r="86" spans="4:19" x14ac:dyDescent="0.2">
      <c r="D86" s="27">
        <v>45383</v>
      </c>
    </row>
    <row r="87" spans="4:19" x14ac:dyDescent="0.2">
      <c r="D87" s="27">
        <v>45386</v>
      </c>
    </row>
    <row r="88" spans="4:19" x14ac:dyDescent="0.2">
      <c r="D88" s="27">
        <v>45387</v>
      </c>
    </row>
    <row r="89" spans="4:19" x14ac:dyDescent="0.2">
      <c r="D89" s="27">
        <v>45413</v>
      </c>
    </row>
    <row r="90" spans="4:19" x14ac:dyDescent="0.2">
      <c r="D90" s="27">
        <v>45414</v>
      </c>
    </row>
    <row r="91" spans="4:19" x14ac:dyDescent="0.2">
      <c r="D91" s="27">
        <v>45415</v>
      </c>
    </row>
    <row r="92" spans="4:19" x14ac:dyDescent="0.2">
      <c r="D92" s="27">
        <v>45427</v>
      </c>
    </row>
    <row r="93" spans="4:19" x14ac:dyDescent="0.2">
      <c r="D93" s="27">
        <v>45453</v>
      </c>
    </row>
    <row r="94" spans="4:19" x14ac:dyDescent="0.2">
      <c r="D94" s="27">
        <v>45474</v>
      </c>
    </row>
    <row r="95" spans="4:19" x14ac:dyDescent="0.2">
      <c r="D95" s="27">
        <v>45541</v>
      </c>
    </row>
    <row r="96" spans="4:19" x14ac:dyDescent="0.2">
      <c r="D96" s="27">
        <v>45551</v>
      </c>
    </row>
    <row r="97" spans="4:4" x14ac:dyDescent="0.2">
      <c r="D97" s="27">
        <v>45552</v>
      </c>
    </row>
    <row r="98" spans="4:4" x14ac:dyDescent="0.2">
      <c r="D98" s="27">
        <v>45553</v>
      </c>
    </row>
    <row r="99" spans="4:4" x14ac:dyDescent="0.2">
      <c r="D99" s="27">
        <v>45566</v>
      </c>
    </row>
    <row r="100" spans="4:4" x14ac:dyDescent="0.2">
      <c r="D100" s="27">
        <v>45567</v>
      </c>
    </row>
    <row r="101" spans="4:4" x14ac:dyDescent="0.2">
      <c r="D101" s="27">
        <v>45568</v>
      </c>
    </row>
    <row r="102" spans="4:4" x14ac:dyDescent="0.2">
      <c r="D102" s="27">
        <v>45569</v>
      </c>
    </row>
    <row r="103" spans="4:4" x14ac:dyDescent="0.2">
      <c r="D103" s="27">
        <v>45572</v>
      </c>
    </row>
    <row r="104" spans="4:4" x14ac:dyDescent="0.2">
      <c r="D104" s="27">
        <v>45576</v>
      </c>
    </row>
    <row r="105" spans="4:4" x14ac:dyDescent="0.2">
      <c r="D105" s="27">
        <v>45651</v>
      </c>
    </row>
    <row r="106" spans="4:4" x14ac:dyDescent="0.2">
      <c r="D106" s="27">
        <v>45652</v>
      </c>
    </row>
  </sheetData>
  <pageMargins left="0.7" right="0.7" top="0.75" bottom="0.75" header="0.3" footer="0.3"/>
  <pageSetup orientation="portrait" horizontalDpi="90" verticalDpi="9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F28"/>
  <sheetViews>
    <sheetView workbookViewId="0"/>
  </sheetViews>
  <sheetFormatPr defaultColWidth="9.33203125" defaultRowHeight="11.25" x14ac:dyDescent="0.2"/>
  <cols>
    <col min="1" max="16384" width="9.33203125" style="39"/>
  </cols>
  <sheetData>
    <row r="1" spans="1:6" x14ac:dyDescent="0.2">
      <c r="A1" s="37" t="s">
        <v>71</v>
      </c>
      <c r="B1" s="38" t="s">
        <v>72</v>
      </c>
      <c r="C1" s="38" t="s">
        <v>73</v>
      </c>
      <c r="D1" s="38" t="s">
        <v>74</v>
      </c>
    </row>
    <row r="2" spans="1:6" ht="11.25" customHeight="1" x14ac:dyDescent="0.2">
      <c r="A2" s="38" t="s">
        <v>75</v>
      </c>
      <c r="B2" s="38" t="s">
        <v>76</v>
      </c>
      <c r="C2" s="38" t="s">
        <v>77</v>
      </c>
      <c r="D2" s="38" t="s">
        <v>78</v>
      </c>
      <c r="E2" s="40" t="s">
        <v>79</v>
      </c>
      <c r="F2" s="40" t="s">
        <v>80</v>
      </c>
    </row>
    <row r="3" spans="1:6" x14ac:dyDescent="0.2">
      <c r="A3" s="39" t="s">
        <v>0</v>
      </c>
      <c r="B3" s="41">
        <f>_xll.BDP($A3&amp;" "&amp;$B$1&amp;" Curncy","PX_LAST")</f>
        <v>5.7812999999999999</v>
      </c>
      <c r="C3" s="41">
        <f>_xll.BDP($A3&amp;" "&amp;$C$1&amp;" Curncy","PX_LAST")</f>
        <v>5.782</v>
      </c>
      <c r="D3" s="41">
        <f>_xll.BDP($A3&amp;" "&amp;$D$1&amp;" Curncy","PX_LAST")</f>
        <v>5.7808000000000002</v>
      </c>
      <c r="E3" s="39" t="s">
        <v>72</v>
      </c>
      <c r="F3" s="39" t="s">
        <v>72</v>
      </c>
    </row>
    <row r="4" spans="1:6" x14ac:dyDescent="0.2">
      <c r="A4" s="42" t="s">
        <v>1</v>
      </c>
      <c r="B4" s="43">
        <f>_xll.BDP($A4&amp;" "&amp;$B$1&amp;" Curncy","PX_LAST")</f>
        <v>986.32</v>
      </c>
      <c r="C4" s="43">
        <f>_xll.BDP($A4&amp;" "&amp;$C$1&amp;" Curncy","PX_LAST")</f>
        <v>986.35</v>
      </c>
      <c r="D4" s="43">
        <f>_xll.BDP($A4&amp;" "&amp;$D$1&amp;" Curncy","PX_LAST")</f>
        <v>986.27</v>
      </c>
      <c r="E4" s="39" t="s">
        <v>72</v>
      </c>
      <c r="F4" s="39" t="s">
        <v>72</v>
      </c>
    </row>
    <row r="5" spans="1:6" x14ac:dyDescent="0.2">
      <c r="A5" s="44" t="s">
        <v>2</v>
      </c>
      <c r="B5" s="41">
        <f>_xll.BDP($A5&amp;" "&amp;$B$1&amp;" Curncy","PX_LAST")</f>
        <v>7.2329999999999997</v>
      </c>
      <c r="C5" s="41">
        <f>_xll.BDP($A5&amp;" "&amp;$C$1&amp;" Curncy","PX_LAST")</f>
        <v>7.2328000000000001</v>
      </c>
      <c r="D5" s="45">
        <f>_xll.BDP($A5&amp;" "&amp;$D$1&amp;" Curncy","PX_LAST")</f>
        <v>7.2331000000000003</v>
      </c>
      <c r="E5" s="39" t="s">
        <v>74</v>
      </c>
      <c r="F5" s="39" t="s">
        <v>74</v>
      </c>
    </row>
    <row r="6" spans="1:6" x14ac:dyDescent="0.2">
      <c r="A6" s="39" t="s">
        <v>3</v>
      </c>
      <c r="B6" s="43">
        <f>_xll.BDP($A6&amp;" "&amp;$B$1&amp;" Curncy","PX_LAST")</f>
        <v>4422.96</v>
      </c>
      <c r="C6" s="43">
        <f>_xll.BDP($A6&amp;" "&amp;$C$1&amp;" Curncy","PX_LAST")</f>
        <v>4422.7700000000004</v>
      </c>
      <c r="D6" s="43">
        <f>_xll.BDP($A6&amp;" "&amp;$D$1&amp;" Curncy","PX_LAST")</f>
        <v>4422.8500000000004</v>
      </c>
      <c r="E6" s="40" t="s">
        <v>73</v>
      </c>
      <c r="F6" s="40" t="s">
        <v>72</v>
      </c>
    </row>
    <row r="7" spans="1:6" x14ac:dyDescent="0.2">
      <c r="A7" s="39" t="s">
        <v>4</v>
      </c>
      <c r="B7" s="41">
        <f>_xll.BDP($A7&amp;" "&amp;$B$1&amp;" Curncy","PX_LAST")</f>
        <v>23.945</v>
      </c>
      <c r="C7" s="41" t="str">
        <f>_xll.BDP($A7&amp;" "&amp;$C$1&amp;" Curncy","PX_LAST")</f>
        <v>#N/A N/A</v>
      </c>
      <c r="D7" s="41">
        <f>_xll.BDP($A7&amp;" "&amp;$D$1&amp;" Curncy","PX_LAST")</f>
        <v>23.945</v>
      </c>
      <c r="E7" s="39" t="s">
        <v>72</v>
      </c>
      <c r="F7" s="39" t="s">
        <v>72</v>
      </c>
    </row>
    <row r="8" spans="1:6" x14ac:dyDescent="0.2">
      <c r="A8" s="39" t="s">
        <v>5</v>
      </c>
      <c r="B8" s="43">
        <f>_xll.BDP($A8&amp;" "&amp;$B$1&amp;" Curncy","PX_LAST")</f>
        <v>387.04</v>
      </c>
      <c r="C8" s="43" t="str">
        <f>_xll.BDP($A8&amp;" "&amp;$C$1&amp;" Curncy","PX_LAST")</f>
        <v>#N/A N/A</v>
      </c>
      <c r="D8" s="43">
        <f>_xll.BDP($A8&amp;" "&amp;$D$1&amp;" Curncy","PX_LAST")</f>
        <v>387.04</v>
      </c>
      <c r="E8" s="39" t="s">
        <v>72</v>
      </c>
      <c r="F8" s="39" t="s">
        <v>72</v>
      </c>
    </row>
    <row r="9" spans="1:6" x14ac:dyDescent="0.2">
      <c r="A9" s="46" t="s">
        <v>6</v>
      </c>
      <c r="B9" s="47">
        <f>_xll.BDP($A9&amp;" "&amp;$B$1&amp;" Curncy","PX_LAST")</f>
        <v>15782</v>
      </c>
      <c r="C9" s="47">
        <f>_xll.BDP($A9&amp;" "&amp;$C$1&amp;" Curncy","PX_LAST")</f>
        <v>15780</v>
      </c>
      <c r="D9" s="46">
        <f>_xll.BDP($A9&amp;" "&amp;$D$1&amp;" Curncy","PX_LAST")</f>
        <v>15760</v>
      </c>
      <c r="E9" s="39" t="s">
        <v>74</v>
      </c>
      <c r="F9" s="39" t="s">
        <v>74</v>
      </c>
    </row>
    <row r="10" spans="1:6" x14ac:dyDescent="0.2">
      <c r="A10" s="44" t="s">
        <v>7</v>
      </c>
      <c r="B10" s="41">
        <f>_xll.BDP($A10&amp;" "&amp;$B$1&amp;" Curncy","PX_LAST")</f>
        <v>4.4382999999999999</v>
      </c>
      <c r="C10" s="41">
        <f>_xll.BDP($A10&amp;" "&amp;$C$1&amp;" Curncy","PX_LAST")</f>
        <v>4.4382999999999999</v>
      </c>
      <c r="D10" s="45">
        <f>_xll.BDP($A10&amp;" "&amp;$D$1&amp;" Curncy","PX_LAST")</f>
        <v>4.4400000000000004</v>
      </c>
      <c r="E10" s="39" t="s">
        <v>74</v>
      </c>
      <c r="F10" s="39" t="s">
        <v>74</v>
      </c>
    </row>
    <row r="11" spans="1:6" x14ac:dyDescent="0.2">
      <c r="A11" s="39" t="s">
        <v>8</v>
      </c>
      <c r="B11" s="41">
        <f>_xll.BDP($A11&amp;" "&amp;$B$1&amp;" Curncy","PX_LAST")</f>
        <v>20.528300000000002</v>
      </c>
      <c r="C11" s="41" t="str">
        <f>_xll.BDP($A11&amp;" "&amp;$C$1&amp;" Curncy","PX_LAST")</f>
        <v>#N/A N/A</v>
      </c>
      <c r="D11" s="41">
        <f>_xll.BDP($A11&amp;" "&amp;$D$1&amp;" Curncy","PX_LAST")</f>
        <v>20.5288</v>
      </c>
      <c r="E11" s="39" t="s">
        <v>72</v>
      </c>
      <c r="F11" s="39" t="s">
        <v>72</v>
      </c>
    </row>
    <row r="12" spans="1:6" x14ac:dyDescent="0.2">
      <c r="A12" s="39" t="s">
        <v>9</v>
      </c>
      <c r="B12" s="41">
        <f>_xll.BDP($A12&amp;" "&amp;$B$1&amp;" Curncy","PX_LAST")</f>
        <v>3.7845</v>
      </c>
      <c r="C12" s="41">
        <f>_xll.BDP($A12&amp;" "&amp;$C$1&amp;" Curncy","PX_LAST")</f>
        <v>3.7873999999999999</v>
      </c>
      <c r="D12" s="41">
        <f>_xll.BDP($A12&amp;" "&amp;$D$1&amp;" Curncy","PX_LAST")</f>
        <v>3.7869999999999999</v>
      </c>
      <c r="E12" s="39" t="s">
        <v>72</v>
      </c>
      <c r="F12" s="39" t="s">
        <v>72</v>
      </c>
    </row>
    <row r="13" spans="1:6" x14ac:dyDescent="0.2">
      <c r="A13" s="44" t="s">
        <v>10</v>
      </c>
      <c r="B13" s="41">
        <f>_xll.BDP($A13&amp;" "&amp;$B$1&amp;" Curncy","PX_LAST")</f>
        <v>58.83</v>
      </c>
      <c r="C13" s="41">
        <f>_xll.BDP($A13&amp;" "&amp;$C$1&amp;" Curncy","PX_LAST")</f>
        <v>58.83</v>
      </c>
      <c r="D13" s="45">
        <f>_xll.BDP($A13&amp;" "&amp;$D$1&amp;" Curncy","PX_LAST")</f>
        <v>58.646000000000001</v>
      </c>
      <c r="E13" s="39" t="s">
        <v>72</v>
      </c>
      <c r="F13" s="39" t="s">
        <v>72</v>
      </c>
    </row>
    <row r="14" spans="1:6" x14ac:dyDescent="0.2">
      <c r="A14" s="39" t="s">
        <v>11</v>
      </c>
      <c r="B14" s="41">
        <f>_xll.BDP($A14&amp;" "&amp;$B$1&amp;" Curncy","PX_LAST")</f>
        <v>4.1064999999999996</v>
      </c>
      <c r="C14" s="41" t="str">
        <f>_xll.BDP($A14&amp;" "&amp;$C$1&amp;" Curncy","PX_LAST")</f>
        <v>#N/A N/A</v>
      </c>
      <c r="D14" s="41">
        <f>_xll.BDP($A14&amp;" "&amp;$D$1&amp;" Curncy","PX_LAST")</f>
        <v>4.1064999999999996</v>
      </c>
      <c r="E14" s="39" t="s">
        <v>72</v>
      </c>
      <c r="F14" s="39" t="s">
        <v>72</v>
      </c>
    </row>
    <row r="15" spans="1:6" x14ac:dyDescent="0.2">
      <c r="A15" s="39" t="s">
        <v>12</v>
      </c>
      <c r="B15" s="41">
        <f>_xll.BDP($A15&amp;" "&amp;$B$1&amp;" Curncy","PX_LAST")</f>
        <v>4.6912000000000003</v>
      </c>
      <c r="C15" s="41" t="str">
        <f>_xll.BDP($A15&amp;" "&amp;$C$1&amp;" Curncy","PX_LAST")</f>
        <v>#N/A N/A</v>
      </c>
      <c r="D15" s="41">
        <f>_xll.BDP($A15&amp;" "&amp;$D$1&amp;" Curncy","PX_LAST")</f>
        <v>4.6912000000000003</v>
      </c>
      <c r="E15" s="39" t="s">
        <v>72</v>
      </c>
      <c r="F15" s="39" t="s">
        <v>72</v>
      </c>
    </row>
    <row r="16" spans="1:6" x14ac:dyDescent="0.2">
      <c r="A16" s="39" t="s">
        <v>13</v>
      </c>
      <c r="B16" s="41">
        <f>_xll.BDP($A16&amp;" "&amp;$B$1&amp;" Curncy","PX_LAST")</f>
        <v>98.340500000000006</v>
      </c>
      <c r="C16" s="41">
        <f>_xll.BDP($A16&amp;" "&amp;$C$1&amp;" Curncy","PX_LAST")</f>
        <v>118.6895</v>
      </c>
      <c r="D16" s="41">
        <f>_xll.BDP($A16&amp;" "&amp;$D$1&amp;" Curncy","PX_LAST")</f>
        <v>98.340500000000006</v>
      </c>
      <c r="E16" s="39" t="s">
        <v>72</v>
      </c>
      <c r="F16" s="39" t="s">
        <v>72</v>
      </c>
    </row>
    <row r="17" spans="1:6" x14ac:dyDescent="0.2">
      <c r="A17" s="39" t="s">
        <v>14</v>
      </c>
      <c r="B17" s="41">
        <f>_xll.BDP($A17&amp;" "&amp;$B$1&amp;" Curncy","PX_LAST")</f>
        <v>18.116199999999999</v>
      </c>
      <c r="C17" s="41" t="str">
        <f>_xll.BDP($A17&amp;" "&amp;$C$1&amp;" Curncy","PX_LAST")</f>
        <v>#N/A N/A</v>
      </c>
      <c r="D17" s="41">
        <f>_xll.BDP($A17&amp;" "&amp;$D$1&amp;" Curncy","PX_LAST")</f>
        <v>18.116199999999999</v>
      </c>
      <c r="E17" s="39" t="s">
        <v>72</v>
      </c>
      <c r="F17" s="39" t="s">
        <v>72</v>
      </c>
    </row>
    <row r="18" spans="1:6" x14ac:dyDescent="0.2">
      <c r="A18" s="39" t="s">
        <v>15</v>
      </c>
      <c r="B18" s="41">
        <f>_xll.BDP($A18&amp;" "&amp;$B$1&amp;" Curncy","PX_LAST")</f>
        <v>34.82</v>
      </c>
      <c r="C18" s="41">
        <f>_xll.BDP($A18&amp;" "&amp;$C$1&amp;" Curncy","PX_LAST")</f>
        <v>34.799999999999997</v>
      </c>
      <c r="D18" s="41">
        <f>_xll.BDP($A18&amp;" "&amp;$D$1&amp;" Curncy","PX_LAST")</f>
        <v>34.82</v>
      </c>
      <c r="E18" s="48" t="s">
        <v>72</v>
      </c>
      <c r="F18" s="39" t="s">
        <v>72</v>
      </c>
    </row>
    <row r="19" spans="1:6" x14ac:dyDescent="0.2">
      <c r="A19" s="39" t="s">
        <v>16</v>
      </c>
      <c r="B19" s="41">
        <f>_xll.BDP($A19&amp;" "&amp;$B$1&amp;" Curncy","PX_LAST")</f>
        <v>34.370100000000001</v>
      </c>
      <c r="C19" s="41">
        <f>_xll.BDP($A19&amp;" "&amp;$C$1&amp;" Curncy","PX_LAST")</f>
        <v>34.369399999999999</v>
      </c>
      <c r="D19" s="41">
        <f>_xll.BDP($A19&amp;" "&amp;$D$1&amp;" Curncy","PX_LAST")</f>
        <v>34.370100000000001</v>
      </c>
      <c r="E19" s="39" t="s">
        <v>72</v>
      </c>
      <c r="F19" s="39" t="s">
        <v>72</v>
      </c>
    </row>
    <row r="20" spans="1:6" x14ac:dyDescent="0.2">
      <c r="A20" s="44" t="s">
        <v>17</v>
      </c>
      <c r="B20" s="41">
        <f>_xll.BDP($A20&amp;" "&amp;$B$1&amp;" Curncy","PX_LAST")</f>
        <v>84.393799999999999</v>
      </c>
      <c r="C20" s="41">
        <f>_xll.BDP($A20&amp;" "&amp;$C$1&amp;" Curncy","PX_LAST")</f>
        <v>84.393799999999999</v>
      </c>
      <c r="D20" s="45">
        <f>_xll.BDP($A20&amp;" "&amp;$D$1&amp;" Curncy","PX_LAST")</f>
        <v>84.378600000000006</v>
      </c>
      <c r="E20" s="39" t="s">
        <v>74</v>
      </c>
      <c r="F20" s="39" t="s">
        <v>74</v>
      </c>
    </row>
    <row r="21" spans="1:6" x14ac:dyDescent="0.2">
      <c r="A21" s="39" t="s">
        <v>18</v>
      </c>
      <c r="B21" s="41">
        <f>_xll.BDP($A21&amp;" "&amp;$B$1&amp;" Curncy","PX_LAST")</f>
        <v>1.3384</v>
      </c>
      <c r="C21" s="41" t="str">
        <f>_xll.BDP($A21&amp;" "&amp;$C$1&amp;" Curncy","PX_LAST")</f>
        <v>#N/A N/A</v>
      </c>
      <c r="D21" s="41">
        <f>_xll.BDP($A21&amp;" "&amp;$D$1&amp;" Curncy","PX_LAST")</f>
        <v>1.3384</v>
      </c>
      <c r="E21" s="39" t="s">
        <v>72</v>
      </c>
      <c r="F21" s="39" t="s">
        <v>72</v>
      </c>
    </row>
    <row r="22" spans="1:6" x14ac:dyDescent="0.2">
      <c r="A22" s="44" t="s">
        <v>19</v>
      </c>
      <c r="B22" s="41">
        <f>_xll.BDP($A22&amp;" "&amp;$B$1&amp;" Curncy","PX_LAST")</f>
        <v>32.439</v>
      </c>
      <c r="C22" s="41">
        <f>_xll.BDP($A22&amp;" "&amp;$C$1&amp;" Curncy","PX_LAST")</f>
        <v>32.435000000000002</v>
      </c>
      <c r="D22" s="45">
        <f>_xll.BDP($A22&amp;" "&amp;$D$1&amp;" Curncy","PX_LAST")</f>
        <v>32.439</v>
      </c>
      <c r="E22" s="48" t="s">
        <v>72</v>
      </c>
      <c r="F22" s="39" t="s">
        <v>72</v>
      </c>
    </row>
    <row r="23" spans="1:6" x14ac:dyDescent="0.2">
      <c r="A23" s="44" t="s">
        <v>20</v>
      </c>
      <c r="B23" s="43">
        <f>_xll.BDP($A23&amp;" "&amp;$B$1&amp;" Curncy","PX_LAST")</f>
        <v>1407.58</v>
      </c>
      <c r="C23" s="43">
        <f>_xll.BDP($A23&amp;" "&amp;$C$1&amp;" Curncy","PX_LAST")</f>
        <v>1408.05</v>
      </c>
      <c r="D23" s="49">
        <f>_xll.BDP($A23&amp;" "&amp;$D$1&amp;" Curncy","PX_LAST")</f>
        <v>1407.59</v>
      </c>
      <c r="E23" s="39" t="s">
        <v>74</v>
      </c>
      <c r="F23" s="39" t="s">
        <v>74</v>
      </c>
    </row>
    <row r="24" spans="1:6" x14ac:dyDescent="0.2">
      <c r="A24" s="39" t="s">
        <v>21</v>
      </c>
      <c r="B24" s="41">
        <f>_xll.BDP($A24&amp;" "&amp;$B$1&amp;" Curncy","PX_LAST")</f>
        <v>41.405000000000001</v>
      </c>
      <c r="C24" s="41" t="str">
        <f>_xll.BDP($A24&amp;" "&amp;$C$1&amp;" Curncy","PX_LAST")</f>
        <v>#N/A N/A</v>
      </c>
      <c r="D24" s="41">
        <f>_xll.BDP($A24&amp;" "&amp;$D$1&amp;" Curncy","PX_LAST")</f>
        <v>41.405000000000001</v>
      </c>
      <c r="E24" s="48" t="s">
        <v>74</v>
      </c>
      <c r="F24" s="39" t="s">
        <v>74</v>
      </c>
    </row>
    <row r="25" spans="1:6" x14ac:dyDescent="0.2">
      <c r="A25" s="39" t="s">
        <v>22</v>
      </c>
      <c r="B25" s="41">
        <f>_xll.BDP($A25&amp;" "&amp;$B$1&amp;" Curncy","PX_LAST")</f>
        <v>49.209400000000002</v>
      </c>
      <c r="C25" s="41">
        <f>_xll.BDP($A25&amp;" "&amp;$C$1&amp;" Curncy","PX_LAST")</f>
        <v>49.2</v>
      </c>
      <c r="D25" s="41">
        <f>_xll.BDP($A25&amp;" "&amp;$D$1&amp;" Curncy","PX_LAST")</f>
        <v>49.199800000000003</v>
      </c>
      <c r="E25" s="39" t="s">
        <v>72</v>
      </c>
      <c r="F25" s="39" t="s">
        <v>72</v>
      </c>
    </row>
    <row r="26" spans="1:6" x14ac:dyDescent="0.2">
      <c r="A26" s="39" t="s">
        <v>23</v>
      </c>
      <c r="B26" s="41">
        <f>_xll.BDP($A26&amp;" "&amp;$B$1&amp;" Curncy","PX_LAST")</f>
        <v>1.0608</v>
      </c>
      <c r="C26" s="41" t="str">
        <f>_xll.BDP($A26&amp;" "&amp;$C$1&amp;" Curncy","PX_LAST")</f>
        <v>#N/A N/A</v>
      </c>
      <c r="D26" s="41">
        <f>_xll.BDP($A26&amp;" "&amp;$D$1&amp;" Curncy","PX_LAST")</f>
        <v>1.0608</v>
      </c>
      <c r="E26" s="39" t="s">
        <v>72</v>
      </c>
      <c r="F26" s="39" t="s">
        <v>72</v>
      </c>
    </row>
    <row r="27" spans="1:6" x14ac:dyDescent="0.2">
      <c r="A27" s="39" t="s">
        <v>24</v>
      </c>
      <c r="B27" s="41">
        <f>_xll.BDP($A27&amp;" "&amp;$B$1&amp;" Curncy","PX_LAST")</f>
        <v>154.41</v>
      </c>
      <c r="C27" s="41" t="str">
        <f>_xll.BDP($A27&amp;" "&amp;$C$1&amp;" Curncy","PX_LAST")</f>
        <v>#N/A N/A</v>
      </c>
      <c r="D27" s="41">
        <f>_xll.BDP($A27&amp;" "&amp;$D$1&amp;" Curncy","PX_LAST")</f>
        <v>154.41</v>
      </c>
      <c r="E27" s="39" t="s">
        <v>72</v>
      </c>
      <c r="F27" s="39" t="s">
        <v>72</v>
      </c>
    </row>
    <row r="28" spans="1:6" x14ac:dyDescent="0.2">
      <c r="A28" s="40" t="s">
        <v>81</v>
      </c>
      <c r="B28" s="41">
        <f>_xll.BDP($A28&amp;" "&amp;$B$1&amp;" Curncy","PX_LAST")</f>
        <v>7.2466999999999997</v>
      </c>
      <c r="C28" s="41" t="str">
        <f>_xll.BDP($A28&amp;" "&amp;$C$1&amp;" Curncy","PX_LAST")</f>
        <v>#N/A N/A</v>
      </c>
      <c r="D28" s="41">
        <f>_xll.BDP($A28&amp;" "&amp;$D$1&amp;" Curncy","PX_LAST")</f>
        <v>7.2466999999999997</v>
      </c>
      <c r="E28" s="40" t="str">
        <f>E5</f>
        <v>CMPN</v>
      </c>
      <c r="F28" s="39" t="str">
        <f>F5</f>
        <v>CMPN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960"/>
  <sheetViews>
    <sheetView workbookViewId="0"/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30" x14ac:dyDescent="0.2">
      <c r="A1" s="28" t="s">
        <v>63</v>
      </c>
      <c r="B1" s="27">
        <v>44272</v>
      </c>
    </row>
    <row r="2" spans="1:30" x14ac:dyDescent="0.2">
      <c r="A2" s="28" t="s">
        <v>64</v>
      </c>
      <c r="B2" s="27"/>
    </row>
    <row r="3" spans="1:30" x14ac:dyDescent="0.2">
      <c r="A3" s="17"/>
      <c r="B3" s="17" t="s">
        <v>0</v>
      </c>
      <c r="C3" s="14" t="s">
        <v>1</v>
      </c>
      <c r="D3" s="29" t="s">
        <v>81</v>
      </c>
      <c r="E3" s="17" t="s">
        <v>3</v>
      </c>
      <c r="F3" s="17" t="s">
        <v>4</v>
      </c>
      <c r="G3" s="17" t="s">
        <v>5</v>
      </c>
      <c r="H3" s="17" t="s">
        <v>6</v>
      </c>
      <c r="I3" s="17" t="s">
        <v>7</v>
      </c>
      <c r="J3" s="17" t="s">
        <v>8</v>
      </c>
      <c r="K3" s="17" t="s">
        <v>9</v>
      </c>
      <c r="L3" s="17" t="s">
        <v>10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17</v>
      </c>
      <c r="T3" s="17" t="s">
        <v>18</v>
      </c>
      <c r="U3" s="17" t="s">
        <v>19</v>
      </c>
      <c r="V3" s="17" t="s">
        <v>20</v>
      </c>
      <c r="W3" s="17" t="s">
        <v>21</v>
      </c>
      <c r="X3" s="17" t="s">
        <v>22</v>
      </c>
      <c r="Y3" s="17" t="s">
        <v>23</v>
      </c>
      <c r="Z3" s="17" t="s">
        <v>24</v>
      </c>
    </row>
    <row r="4" spans="1:30" x14ac:dyDescent="0.2">
      <c r="A4" s="17"/>
      <c r="B4" s="17" t="str">
        <f>B$3&amp;" "&amp;VLOOKUP(B$3,'Pricing Sources'!$A$3:$F$28,5,FALSE)&amp; " Curncy"</f>
        <v>BRL BGN Curncy</v>
      </c>
      <c r="C4" s="17" t="str">
        <f>C$3&amp;" "&amp;VLOOKUP(C$3,'Pricing Sources'!$A$3:$F$28,5,FALSE)&amp; " Curncy"</f>
        <v>CLP BGN Curncy</v>
      </c>
      <c r="D4" s="17" t="str">
        <f>D$3&amp;" "&amp;VLOOKUP(D$3,'Pricing Sources'!$A$3:$F$28,5,FALSE)&amp; " Curncy"</f>
        <v>CNH CMPN Curncy</v>
      </c>
      <c r="E4" s="17" t="str">
        <f>E$3&amp;" "&amp;VLOOKUP(E$3,'Pricing Sources'!$A$3:$F$28,5,FALSE)&amp; " Curncy"</f>
        <v>COP REGN Curncy</v>
      </c>
      <c r="F4" s="17" t="str">
        <f>F$3&amp;" "&amp;VLOOKUP(F$3,'Pricing Sources'!$A$3:$F$28,5,FALSE)&amp; " Curncy"</f>
        <v>CZK BGN Curncy</v>
      </c>
      <c r="G4" s="17" t="str">
        <f>G$3&amp;" "&amp;VLOOKUP(G$3,'Pricing Sources'!$A$3:$F$28,5,FALSE)&amp; " Curncy"</f>
        <v>HUF BGN Curncy</v>
      </c>
      <c r="H4" s="17" t="str">
        <f>H$3&amp;" "&amp;VLOOKUP(H$3,'Pricing Sources'!$A$3:$F$28,5,FALSE)&amp; " Curncy"</f>
        <v>IDR CMPN Curncy</v>
      </c>
      <c r="I4" s="17" t="str">
        <f>I$3&amp;" "&amp;VLOOKUP(I$3,'Pricing Sources'!$A$3:$F$28,5,FALSE)&amp; " Curncy"</f>
        <v>MYR CMPN Curncy</v>
      </c>
      <c r="J4" s="17" t="str">
        <f>J$3&amp;" "&amp;VLOOKUP(J$3,'Pricing Sources'!$A$3:$F$28,5,FALSE)&amp; " Curncy"</f>
        <v>MXN BGN Curncy</v>
      </c>
      <c r="K4" s="17" t="str">
        <f>K$3&amp;" "&amp;VLOOKUP(K$3,'Pricing Sources'!$A$3:$F$28,5,FALSE)&amp; " Curncy"</f>
        <v>PEN BGN Curncy</v>
      </c>
      <c r="L4" s="17" t="str">
        <f>L$3&amp;" "&amp;VLOOKUP(L$3,'Pricing Sources'!$A$3:$F$28,5,FALSE)&amp; " Curncy"</f>
        <v>PHP BGN Curncy</v>
      </c>
      <c r="M4" s="17" t="str">
        <f>M$3&amp;" "&amp;VLOOKUP(M$3,'Pricing Sources'!$A$3:$F$28,5,FALSE)&amp; " Curncy"</f>
        <v>PLN BGN Curncy</v>
      </c>
      <c r="N4" s="17" t="str">
        <f>N$3&amp;" "&amp;VLOOKUP(N$3,'Pricing Sources'!$A$3:$F$28,5,FALSE)&amp; " Curncy"</f>
        <v>RON BGN Curncy</v>
      </c>
      <c r="O4" s="17" t="str">
        <f>O$3&amp;" "&amp;VLOOKUP(O$3,'Pricing Sources'!$A$3:$F$28,5,FALSE)&amp; " Curncy"</f>
        <v>RUB BGN Curncy</v>
      </c>
      <c r="P4" s="17" t="str">
        <f>P$3&amp;" "&amp;VLOOKUP(P$3,'Pricing Sources'!$A$3:$F$28,5,FALSE)&amp; " Curncy"</f>
        <v>ZAR BGN Curncy</v>
      </c>
      <c r="Q4" s="17" t="str">
        <f>Q$3&amp;" "&amp;VLOOKUP(Q$3,'Pricing Sources'!$A$3:$F$28,5,FALSE)&amp; " Curncy"</f>
        <v>THB BGN Curncy</v>
      </c>
      <c r="R4" s="17" t="str">
        <f>R$3&amp;" "&amp;VLOOKUP(R$3,'Pricing Sources'!$A$3:$F$28,5,FALSE)&amp; " Curncy"</f>
        <v>TRY BGN Curncy</v>
      </c>
      <c r="S4" s="17" t="str">
        <f>S$3&amp;" "&amp;VLOOKUP(S$3,'Pricing Sources'!$A$3:$F$28,5,FALSE)&amp; " Curncy"</f>
        <v>INR CMPN Curncy</v>
      </c>
      <c r="T4" s="17" t="str">
        <f>T$3&amp;" "&amp;VLOOKUP(T$3,'Pricing Sources'!$A$3:$F$28,5,FALSE)&amp; " Curncy"</f>
        <v>SGD BGN Curncy</v>
      </c>
      <c r="U4" s="17" t="str">
        <f>U$3&amp;" "&amp;VLOOKUP(U$3,'Pricing Sources'!$A$3:$F$28,5,FALSE)&amp; " Curncy"</f>
        <v>TWD BGN Curncy</v>
      </c>
      <c r="V4" s="17" t="str">
        <f>V$3&amp;" "&amp;VLOOKUP(V$3,'Pricing Sources'!$A$3:$F$28,5,FALSE)&amp; " Curncy"</f>
        <v>KRW CMPN Curncy</v>
      </c>
      <c r="W4" s="17" t="str">
        <f>W$3&amp;" "&amp;VLOOKUP(W$3,'Pricing Sources'!$A$3:$F$28,5,FALSE)&amp; " Curncy"</f>
        <v>UAH CMPN Curncy</v>
      </c>
      <c r="X4" s="17" t="str">
        <f>X$3&amp;" "&amp;VLOOKUP(X$3,'Pricing Sources'!$A$3:$F$28,5,FALSE)&amp; " Curncy"</f>
        <v>EGP BGN Curncy</v>
      </c>
      <c r="Y4" s="17" t="str">
        <f>Y$3&amp;" "&amp;VLOOKUP(Y$3,'Pricing Sources'!$A$3:$F$28,5,FALSE)&amp; " Curncy"</f>
        <v>EUR BGN Curncy</v>
      </c>
      <c r="Z4" s="17" t="str">
        <f>Z$3&amp;" "&amp;VLOOKUP(Z$3,'Pricing Sources'!$A$3:$F$28,5,FALSE)&amp; " Curncy"</f>
        <v>JPY BGN Curncy</v>
      </c>
    </row>
    <row r="5" spans="1:30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  <c r="AA5" s="30"/>
    </row>
    <row r="6" spans="1:30" x14ac:dyDescent="0.2">
      <c r="A6" s="27">
        <f>_xll.BDH(B$4,B$5,$B$1,$B$2,"CDR=5D","Dts=S","Sort=R","cols=2;rows=955")</f>
        <v>45608</v>
      </c>
      <c r="B6" s="17">
        <v>5.7776699999999996</v>
      </c>
      <c r="C6" s="14">
        <f>_xll.BDH(C$4,C$5,$B1,$B2,"CDR=5D","Dts=H","Sort=R","cols=1;rows=955")</f>
        <v>983.31299999999999</v>
      </c>
      <c r="D6" s="14">
        <f>_xll.BDH(D$4,D$5,$B1,$B2,"CDR=5D","Dts=H","Sort=R","cols=1;rows=955")</f>
        <v>7.2443200000000001</v>
      </c>
      <c r="E6" s="14">
        <f>_xll.BDH(E$4,E$5,$B1,$B2,"CDR=5D","Dts=H","Sort=R","cols=1;rows=955")</f>
        <v>4383.4870000000001</v>
      </c>
      <c r="F6" s="14">
        <f>_xll.BDH(F$4,F$5,$B1,$B2,"CDR=5D","Dts=H","Sort=R","cols=1;rows=955")</f>
        <v>23.906269999999999</v>
      </c>
      <c r="G6" s="14">
        <f>_xll.BDH(G$4,G$5,$B1,$B2,"CDR=5D","Dts=H","Sort=R","cols=1;rows=955")</f>
        <v>386.52600000000001</v>
      </c>
      <c r="H6" s="14">
        <f>_xll.BDH(H$4,H$5,$B1,$B2,"CDR=5D","Dts=H","Sort=R","cols=1;rows=955")</f>
        <v>15801</v>
      </c>
      <c r="I6" s="14">
        <f>_xll.BDH(I$4,I$5,$B1,$B2,"CDR=5D","Dts=H","Sort=R","cols=1;rows=955")</f>
        <v>4.4400000000000004</v>
      </c>
      <c r="J6" s="14">
        <f>_xll.BDH(J$4,J$5,$B1,$B2,"CDR=5D","Dts=H","Sort=R","cols=1;rows=955")</f>
        <v>20.426410000000001</v>
      </c>
      <c r="K6" s="14">
        <f>_xll.BDH(K$4,K$5,$B1,$B2,"CDR=5D","Dts=H","Sort=R","cols=1;rows=955")</f>
        <v>3.7784</v>
      </c>
      <c r="L6" s="14">
        <f>_xll.BDH(L$4,L$5,$B1,$B2,"CDR=5D","Dts=H","Sort=R","cols=1;rows=955")</f>
        <v>58.83</v>
      </c>
      <c r="M6" s="14">
        <f>_xll.BDH(M$4,M$5,$B1,$B2,"CDR=5D","Dts=H","Sort=R","cols=1;rows=955")</f>
        <v>4.0979000000000001</v>
      </c>
      <c r="N6" s="14">
        <f>_xll.BDH(N$4,N$5,$B1,$B2,"CDR=5D","Dts=H","Sort=R","cols=1;rows=955")</f>
        <v>4.6854199999999997</v>
      </c>
      <c r="O6" s="14">
        <f>_xll.BDH(O$4,O$5,$B1,$B2,"CDR=5D","Dts=H","Sort=R","cols=1;rows=955")</f>
        <v>98.006389999999996</v>
      </c>
      <c r="P6" s="14">
        <f>_xll.BDH(P$4,P$5,$B1,$B2,"CDR=5D","Dts=H","Sort=R","cols=1;rows=955")</f>
        <v>18.084250000000001</v>
      </c>
      <c r="Q6" s="14">
        <f>_xll.BDH(Q$4,Q$5,$B1,$B2,"CDR=5D","Dts=H","Sort=R","cols=1;rows=955")</f>
        <v>34.831000000000003</v>
      </c>
      <c r="R6" s="14">
        <f>_xll.BDH(R$4,R$5,$B1,$B2,"CDR=5D","Dts=H","Sort=R","cols=1;rows=955")</f>
        <v>34.380800000000001</v>
      </c>
      <c r="S6" s="14">
        <f>_xll.BDH(S$4,S$5,$B1,$B2,"CDR=5D","Dts=H","Sort=R","cols=1;rows=955")</f>
        <v>84.379509999999996</v>
      </c>
      <c r="T6" s="14">
        <f>_xll.BDH(T$4,T$5,$B1,$B2,"CDR=5D","Dts=H","Sort=R","cols=1;rows=955")</f>
        <v>1.3383</v>
      </c>
      <c r="U6" s="14">
        <f>_xll.BDH(U$4,U$5,$B1,$B2,"CDR=5D","Dts=H","Sort=R","cols=1;rows=955")</f>
        <v>32.439300000000003</v>
      </c>
      <c r="V6" s="14">
        <f>_xll.BDH(V$4,V$5,$B1,$B2,"CDR=5D","Dts=H","Sort=R","cols=1;rows=955")</f>
        <v>1408.2</v>
      </c>
      <c r="W6" s="14">
        <f>_xll.BDH(W$4,W$5,$B1,$B2,"CDR=5D","Dts=H","Sort=R","cols=1;rows=955")</f>
        <v>41.396030000000003</v>
      </c>
      <c r="X6" s="14">
        <f>_xll.BDH(X$4,X$5,$B1,$B2,"CDR=5D","Dts=H","Sort=R","cols=1;rows=955")</f>
        <v>49.209350000000001</v>
      </c>
      <c r="Y6" s="14">
        <f>_xll.BDH(Y$4,Y$5,$B1,$B2,"CDR=5D","Dts=H","Sort=R","cols=1;rows=955")</f>
        <v>1.0622400000000001</v>
      </c>
      <c r="Z6" s="14">
        <f>_xll.BDH(Z$4,Z$5,$B1,$B2,"CDR=5D","Dts=H","Sort=R","cols=1;rows=955")</f>
        <v>154.38800000000001</v>
      </c>
      <c r="AA6" s="26"/>
    </row>
    <row r="7" spans="1:30" x14ac:dyDescent="0.2">
      <c r="A7" s="27">
        <v>45607</v>
      </c>
      <c r="B7" s="17">
        <v>5.7572700000000001</v>
      </c>
      <c r="C7" s="14">
        <v>980.27499999999998</v>
      </c>
      <c r="D7" s="17">
        <v>7.22783</v>
      </c>
      <c r="E7" s="17">
        <v>4361.7049999999999</v>
      </c>
      <c r="F7" s="17">
        <v>23.778379999999999</v>
      </c>
      <c r="G7" s="17">
        <v>385.185</v>
      </c>
      <c r="H7" s="17">
        <v>15761</v>
      </c>
      <c r="I7" s="17">
        <v>4.41</v>
      </c>
      <c r="J7" s="17">
        <v>20.342400000000001</v>
      </c>
      <c r="K7" s="17">
        <v>3.7784599999999999</v>
      </c>
      <c r="L7" s="17">
        <v>58.6113</v>
      </c>
      <c r="M7" s="17">
        <v>4.0945600000000004</v>
      </c>
      <c r="N7" s="17">
        <v>4.6711200000000002</v>
      </c>
      <c r="O7" s="17">
        <v>96.125</v>
      </c>
      <c r="P7" s="17">
        <v>17.940159999999999</v>
      </c>
      <c r="Q7" s="17">
        <v>34.533499999999997</v>
      </c>
      <c r="R7" s="17">
        <v>34.340000000000003</v>
      </c>
      <c r="S7" s="17">
        <v>84.420559999999995</v>
      </c>
      <c r="T7" s="17">
        <v>1.33386</v>
      </c>
      <c r="U7" s="17">
        <v>32.329500000000003</v>
      </c>
      <c r="V7" s="17">
        <v>1401.2750000000001</v>
      </c>
      <c r="W7" s="17">
        <v>41.350479999999997</v>
      </c>
      <c r="X7" s="17">
        <v>49.200650000000003</v>
      </c>
      <c r="Y7" s="17">
        <v>1.0654999999999999</v>
      </c>
      <c r="Z7" s="17">
        <v>153.71899999999999</v>
      </c>
      <c r="AA7" s="26"/>
      <c r="AC7" s="31"/>
      <c r="AD7" s="32"/>
    </row>
    <row r="8" spans="1:30" x14ac:dyDescent="0.2">
      <c r="A8" s="27">
        <v>45604</v>
      </c>
      <c r="B8" s="17">
        <v>5.7351999999999999</v>
      </c>
      <c r="C8" s="14">
        <v>970.46500000000003</v>
      </c>
      <c r="D8" s="17">
        <v>7.2012999999999998</v>
      </c>
      <c r="E8" s="17">
        <v>4361.7049999999999</v>
      </c>
      <c r="F8" s="17">
        <v>23.559429999999999</v>
      </c>
      <c r="G8" s="17">
        <v>379.75799999999998</v>
      </c>
      <c r="H8" s="17">
        <v>15649</v>
      </c>
      <c r="I8" s="17">
        <v>4.3819999999999997</v>
      </c>
      <c r="J8" s="17">
        <v>20.177350000000001</v>
      </c>
      <c r="K8" s="17">
        <v>3.7660499999999999</v>
      </c>
      <c r="L8" s="17">
        <v>58.295200000000001</v>
      </c>
      <c r="M8" s="17">
        <v>4.0347999999999997</v>
      </c>
      <c r="N8" s="17">
        <v>4.6417900000000003</v>
      </c>
      <c r="O8" s="17">
        <v>97.6</v>
      </c>
      <c r="P8" s="17">
        <v>17.600159999999999</v>
      </c>
      <c r="Q8" s="17">
        <v>34.302</v>
      </c>
      <c r="R8" s="17">
        <v>34.371540000000003</v>
      </c>
      <c r="S8" s="17">
        <v>84.398910000000001</v>
      </c>
      <c r="T8" s="17">
        <v>1.32545</v>
      </c>
      <c r="U8" s="17">
        <v>32.118499999999997</v>
      </c>
      <c r="V8" s="17">
        <v>1398.19</v>
      </c>
      <c r="W8" s="17">
        <v>41.259210000000003</v>
      </c>
      <c r="X8" s="17">
        <v>49.281799999999997</v>
      </c>
      <c r="Y8" s="17">
        <v>1.07185</v>
      </c>
      <c r="Z8" s="17">
        <v>152.636</v>
      </c>
    </row>
    <row r="9" spans="1:30" x14ac:dyDescent="0.2">
      <c r="A9" s="27">
        <v>45603</v>
      </c>
      <c r="B9" s="17">
        <v>5.6923599999999999</v>
      </c>
      <c r="C9" s="14">
        <v>949.1</v>
      </c>
      <c r="D9" s="17">
        <v>7.1482900000000003</v>
      </c>
      <c r="E9" s="17">
        <v>4308.04</v>
      </c>
      <c r="F9" s="17">
        <v>23.37285</v>
      </c>
      <c r="G9" s="17">
        <v>374.53</v>
      </c>
      <c r="H9" s="17">
        <v>15570</v>
      </c>
      <c r="I9" s="17">
        <v>4.4039999999999999</v>
      </c>
      <c r="J9" s="17">
        <v>19.801649999999999</v>
      </c>
      <c r="K9" s="17">
        <v>3.7509999999999999</v>
      </c>
      <c r="L9" s="17">
        <v>58.728499999999997</v>
      </c>
      <c r="M9" s="17">
        <v>3.9916499999999999</v>
      </c>
      <c r="N9" s="17">
        <v>4.6060499999999998</v>
      </c>
      <c r="O9" s="17">
        <v>97.5</v>
      </c>
      <c r="P9" s="17">
        <v>17.3063</v>
      </c>
      <c r="Q9" s="17">
        <v>34.009</v>
      </c>
      <c r="R9" s="17">
        <v>34.236370000000001</v>
      </c>
      <c r="S9" s="17">
        <v>84.299160000000001</v>
      </c>
      <c r="T9" s="17">
        <v>1.3200700000000001</v>
      </c>
      <c r="U9" s="17">
        <v>32.251300000000001</v>
      </c>
      <c r="V9" s="17">
        <v>1381.45</v>
      </c>
      <c r="W9" s="17">
        <v>41.334949999999999</v>
      </c>
      <c r="X9" s="17">
        <v>49.28201</v>
      </c>
      <c r="Y9" s="17">
        <v>1.0804800000000001</v>
      </c>
      <c r="Z9" s="17">
        <v>152.93899999999999</v>
      </c>
    </row>
    <row r="10" spans="1:30" x14ac:dyDescent="0.2">
      <c r="A10" s="27">
        <v>45602</v>
      </c>
      <c r="B10" s="17">
        <v>5.6777499999999996</v>
      </c>
      <c r="C10" s="14">
        <v>960.63</v>
      </c>
      <c r="D10" s="17">
        <v>7.20364</v>
      </c>
      <c r="E10" s="17">
        <v>4412.1949999999997</v>
      </c>
      <c r="F10" s="17">
        <v>23.62473</v>
      </c>
      <c r="G10" s="17">
        <v>381.98599999999999</v>
      </c>
      <c r="H10" s="17">
        <v>15803</v>
      </c>
      <c r="I10" s="17">
        <v>4.4050000000000002</v>
      </c>
      <c r="J10" s="17">
        <v>20.090050000000002</v>
      </c>
      <c r="K10" s="17">
        <v>3.7797499999999999</v>
      </c>
      <c r="L10" s="17">
        <v>58.681699999999999</v>
      </c>
      <c r="M10" s="17">
        <v>4.0575000000000001</v>
      </c>
      <c r="N10" s="17">
        <v>4.6371900000000004</v>
      </c>
      <c r="O10" s="17">
        <v>97.225149999999999</v>
      </c>
      <c r="P10" s="17">
        <v>17.621400000000001</v>
      </c>
      <c r="Q10" s="17">
        <v>34.346499999999999</v>
      </c>
      <c r="R10" s="17">
        <v>34.20729</v>
      </c>
      <c r="S10" s="17">
        <v>84.310159999999996</v>
      </c>
      <c r="T10" s="17">
        <v>1.3328599999999999</v>
      </c>
      <c r="U10" s="17">
        <v>32.200299999999999</v>
      </c>
      <c r="V10" s="17">
        <v>1401</v>
      </c>
      <c r="W10" s="17">
        <v>41.380940000000002</v>
      </c>
      <c r="X10" s="17">
        <v>49.208030000000001</v>
      </c>
      <c r="Y10" s="17">
        <v>1.07294</v>
      </c>
      <c r="Z10" s="17">
        <v>154.63499999999999</v>
      </c>
    </row>
    <row r="11" spans="1:30" x14ac:dyDescent="0.2">
      <c r="A11" s="27">
        <v>45601</v>
      </c>
      <c r="B11" s="17">
        <v>5.7462499999999999</v>
      </c>
      <c r="C11" s="14">
        <v>956.1</v>
      </c>
      <c r="D11" s="17">
        <v>7.1016500000000002</v>
      </c>
      <c r="E11" s="17">
        <v>4408.3599999999997</v>
      </c>
      <c r="F11" s="17">
        <v>23.167480000000001</v>
      </c>
      <c r="G11" s="17">
        <v>374.26100000000002</v>
      </c>
      <c r="H11" s="17">
        <v>15734</v>
      </c>
      <c r="I11" s="17">
        <v>4.343</v>
      </c>
      <c r="J11" s="17">
        <v>20.11215</v>
      </c>
      <c r="K11" s="17">
        <v>3.7729699999999999</v>
      </c>
      <c r="L11" s="17">
        <v>58.322699999999998</v>
      </c>
      <c r="M11" s="17">
        <v>3.9850300000000001</v>
      </c>
      <c r="N11" s="17">
        <v>4.5517500000000002</v>
      </c>
      <c r="O11" s="17">
        <v>97.773200000000003</v>
      </c>
      <c r="P11" s="17">
        <v>17.3996</v>
      </c>
      <c r="Q11" s="17">
        <v>33.612000000000002</v>
      </c>
      <c r="R11" s="17">
        <v>34.311239999999998</v>
      </c>
      <c r="S11" s="17">
        <v>84.113460000000003</v>
      </c>
      <c r="T11" s="17">
        <v>1.3144100000000001</v>
      </c>
      <c r="U11" s="17">
        <v>31.954999999999998</v>
      </c>
      <c r="V11" s="17">
        <v>1379.13</v>
      </c>
      <c r="W11" s="17">
        <v>41.494999999999997</v>
      </c>
      <c r="X11" s="17">
        <v>49.126379999999997</v>
      </c>
      <c r="Y11" s="17">
        <v>1.0930299999999999</v>
      </c>
      <c r="Z11" s="17">
        <v>151.624</v>
      </c>
    </row>
    <row r="12" spans="1:30" x14ac:dyDescent="0.2">
      <c r="A12" s="27">
        <v>45600</v>
      </c>
      <c r="B12" s="17">
        <v>5.7843499999999999</v>
      </c>
      <c r="C12" s="14">
        <v>954.47</v>
      </c>
      <c r="D12" s="17">
        <v>7.1120599999999996</v>
      </c>
      <c r="E12" s="17">
        <v>4435.7920000000004</v>
      </c>
      <c r="F12" s="17">
        <v>23.286449999999999</v>
      </c>
      <c r="G12" s="17">
        <v>375.16800000000001</v>
      </c>
      <c r="H12" s="17">
        <v>15774</v>
      </c>
      <c r="I12" s="17">
        <v>4.3730000000000002</v>
      </c>
      <c r="J12" s="17">
        <v>20.105499999999999</v>
      </c>
      <c r="K12" s="17">
        <v>3.7730299999999999</v>
      </c>
      <c r="L12" s="17">
        <v>58.356499999999997</v>
      </c>
      <c r="M12" s="17">
        <v>4.0049799999999998</v>
      </c>
      <c r="N12" s="17">
        <v>4.5741800000000001</v>
      </c>
      <c r="O12" s="17">
        <v>98.871840000000006</v>
      </c>
      <c r="P12" s="17">
        <v>17.530149999999999</v>
      </c>
      <c r="Q12" s="17">
        <v>33.742400000000004</v>
      </c>
      <c r="R12" s="17">
        <v>34.345700000000001</v>
      </c>
      <c r="S12" s="17">
        <v>84.166460000000001</v>
      </c>
      <c r="T12" s="17">
        <v>1.3196600000000001</v>
      </c>
      <c r="U12" s="17">
        <v>31.905000000000001</v>
      </c>
      <c r="V12" s="17">
        <v>1373.4949999999999</v>
      </c>
      <c r="W12" s="17">
        <v>41.43976</v>
      </c>
      <c r="X12" s="17">
        <v>49.066850000000002</v>
      </c>
      <c r="Y12" s="17">
        <v>1.0878300000000001</v>
      </c>
      <c r="Z12" s="17">
        <v>152.13399999999999</v>
      </c>
    </row>
    <row r="13" spans="1:30" x14ac:dyDescent="0.2">
      <c r="A13" s="27">
        <v>45597</v>
      </c>
      <c r="B13" s="17">
        <v>5.8703500000000002</v>
      </c>
      <c r="C13" s="14">
        <v>961.14499999999998</v>
      </c>
      <c r="D13" s="17">
        <v>7.1354300000000004</v>
      </c>
      <c r="E13" s="17">
        <v>4435.7920000000004</v>
      </c>
      <c r="F13" s="17">
        <v>23.385999999999999</v>
      </c>
      <c r="G13" s="17">
        <v>376.74200000000002</v>
      </c>
      <c r="H13" s="17">
        <v>15832</v>
      </c>
      <c r="I13" s="17">
        <v>4.3780000000000001</v>
      </c>
      <c r="J13" s="17">
        <v>20.284099999999999</v>
      </c>
      <c r="K13" s="17">
        <v>3.7795000000000001</v>
      </c>
      <c r="L13" s="17">
        <v>58.409100000000002</v>
      </c>
      <c r="M13" s="17">
        <v>4.02677</v>
      </c>
      <c r="N13" s="17">
        <v>4.5905399999999998</v>
      </c>
      <c r="O13" s="17">
        <v>98</v>
      </c>
      <c r="P13" s="17">
        <v>17.654900000000001</v>
      </c>
      <c r="Q13" s="17">
        <v>33.965000000000003</v>
      </c>
      <c r="R13" s="17">
        <v>34.326279999999997</v>
      </c>
      <c r="S13" s="17">
        <v>84.087559999999996</v>
      </c>
      <c r="T13" s="17">
        <v>1.32606</v>
      </c>
      <c r="U13" s="17">
        <v>31.9297</v>
      </c>
      <c r="V13" s="17">
        <v>1380.47</v>
      </c>
      <c r="W13" s="17">
        <v>41.325249999999997</v>
      </c>
      <c r="X13" s="17">
        <v>48.948599999999999</v>
      </c>
      <c r="Y13" s="17">
        <v>1.08342</v>
      </c>
      <c r="Z13" s="17">
        <v>153.006</v>
      </c>
    </row>
    <row r="14" spans="1:30" x14ac:dyDescent="0.2">
      <c r="A14" s="27">
        <v>45596</v>
      </c>
      <c r="B14" s="17">
        <v>5.7873999999999999</v>
      </c>
      <c r="C14" s="14">
        <v>961.42</v>
      </c>
      <c r="D14" s="17">
        <v>7.1215999999999999</v>
      </c>
      <c r="E14" s="17">
        <v>4423.8270000000002</v>
      </c>
      <c r="F14" s="17">
        <v>23.264099999999999</v>
      </c>
      <c r="G14" s="17">
        <v>375.02800000000002</v>
      </c>
      <c r="H14" s="17">
        <v>15692.5</v>
      </c>
      <c r="I14" s="17">
        <v>4.3789999999999996</v>
      </c>
      <c r="J14" s="17">
        <v>20.037479999999999</v>
      </c>
      <c r="K14" s="17">
        <v>3.7745000000000002</v>
      </c>
      <c r="L14" s="17">
        <v>58.112000000000002</v>
      </c>
      <c r="M14" s="17">
        <v>4.0014500000000002</v>
      </c>
      <c r="N14" s="17">
        <v>4.5707500000000003</v>
      </c>
      <c r="O14" s="17">
        <v>97.327150000000003</v>
      </c>
      <c r="P14" s="17">
        <v>17.60294</v>
      </c>
      <c r="Q14" s="17">
        <v>33.793700000000001</v>
      </c>
      <c r="R14" s="17">
        <v>34.257660000000001</v>
      </c>
      <c r="S14" s="17">
        <v>84.087559999999996</v>
      </c>
      <c r="T14" s="17">
        <v>1.3198000000000001</v>
      </c>
      <c r="U14" s="17">
        <v>32.021299999999997</v>
      </c>
      <c r="V14" s="17">
        <v>1373.81</v>
      </c>
      <c r="W14" s="17">
        <v>41.214889999999997</v>
      </c>
      <c r="X14" s="17">
        <v>48.954349999999998</v>
      </c>
      <c r="Y14" s="17">
        <v>1.08836</v>
      </c>
      <c r="Z14" s="17">
        <v>152.03299999999999</v>
      </c>
    </row>
    <row r="15" spans="1:30" x14ac:dyDescent="0.2">
      <c r="A15" s="27">
        <v>45595</v>
      </c>
      <c r="B15" s="17">
        <v>5.7630499999999998</v>
      </c>
      <c r="C15" s="14">
        <v>962.03499999999997</v>
      </c>
      <c r="D15" s="17">
        <v>7.1254999999999997</v>
      </c>
      <c r="E15" s="17">
        <v>4417.25</v>
      </c>
      <c r="F15" s="17">
        <v>23.38015</v>
      </c>
      <c r="G15" s="17">
        <v>375.072</v>
      </c>
      <c r="H15" s="17">
        <v>15680</v>
      </c>
      <c r="I15" s="17">
        <v>4.3789999999999996</v>
      </c>
      <c r="J15" s="17">
        <v>20.15306</v>
      </c>
      <c r="K15" s="17">
        <v>3.7658999999999998</v>
      </c>
      <c r="L15" s="17">
        <v>58.234999999999999</v>
      </c>
      <c r="M15" s="17">
        <v>4.0117000000000003</v>
      </c>
      <c r="N15" s="17">
        <v>4.5824999999999996</v>
      </c>
      <c r="O15" s="17">
        <v>96.996279999999999</v>
      </c>
      <c r="P15" s="17">
        <v>17.654350000000001</v>
      </c>
      <c r="Q15" s="17">
        <v>33.771599999999999</v>
      </c>
      <c r="R15" s="17">
        <v>34.273499999999999</v>
      </c>
      <c r="S15" s="17">
        <v>84.099010000000007</v>
      </c>
      <c r="T15" s="17">
        <v>1.3223199999999999</v>
      </c>
      <c r="U15" s="17">
        <v>32.021299999999997</v>
      </c>
      <c r="V15" s="17">
        <v>1379.51</v>
      </c>
      <c r="W15" s="17">
        <v>41.235010000000003</v>
      </c>
      <c r="X15" s="17">
        <v>48.747799999999998</v>
      </c>
      <c r="Y15" s="17">
        <v>1.0855900000000001</v>
      </c>
      <c r="Z15" s="17">
        <v>153.417</v>
      </c>
    </row>
    <row r="16" spans="1:30" x14ac:dyDescent="0.2">
      <c r="A16" s="27">
        <v>45594</v>
      </c>
      <c r="B16" s="17">
        <v>5.7618099999999997</v>
      </c>
      <c r="C16" s="14">
        <v>955.07</v>
      </c>
      <c r="D16" s="17">
        <v>7.1427899999999998</v>
      </c>
      <c r="E16" s="17">
        <v>4388.2449999999999</v>
      </c>
      <c r="F16" s="17">
        <v>23.434899999999999</v>
      </c>
      <c r="G16" s="17">
        <v>374.62799999999999</v>
      </c>
      <c r="H16" s="17">
        <v>15755.5</v>
      </c>
      <c r="I16" s="17">
        <v>4.3782500000000004</v>
      </c>
      <c r="J16" s="17">
        <v>20.065200000000001</v>
      </c>
      <c r="K16" s="17">
        <v>3.7707299999999999</v>
      </c>
      <c r="L16" s="17">
        <v>58.281300000000002</v>
      </c>
      <c r="M16" s="17">
        <v>4.0108499999999996</v>
      </c>
      <c r="N16" s="17">
        <v>4.5983999999999998</v>
      </c>
      <c r="O16" s="17">
        <v>97.455100000000002</v>
      </c>
      <c r="P16" s="17">
        <v>17.6676</v>
      </c>
      <c r="Q16" s="17">
        <v>33.678600000000003</v>
      </c>
      <c r="R16" s="17">
        <v>34.271650000000001</v>
      </c>
      <c r="S16" s="17">
        <v>84.005510000000001</v>
      </c>
      <c r="T16" s="17">
        <v>1.3241499999999999</v>
      </c>
      <c r="U16" s="17">
        <v>32.102200000000003</v>
      </c>
      <c r="V16" s="17">
        <v>1384.32</v>
      </c>
      <c r="W16" s="17">
        <v>41.360909999999997</v>
      </c>
      <c r="X16" s="17">
        <v>48.691290000000002</v>
      </c>
      <c r="Y16" s="17">
        <v>1.08186</v>
      </c>
      <c r="Z16" s="17">
        <v>153.36099999999999</v>
      </c>
    </row>
    <row r="17" spans="1:26" x14ac:dyDescent="0.2">
      <c r="A17" s="27">
        <v>45593</v>
      </c>
      <c r="B17" s="17">
        <v>5.7088900000000002</v>
      </c>
      <c r="C17" s="14">
        <v>947.13499999999999</v>
      </c>
      <c r="D17" s="17">
        <v>7.1448499999999999</v>
      </c>
      <c r="E17" s="17">
        <v>4336.3549999999996</v>
      </c>
      <c r="F17" s="17">
        <v>23.458379999999998</v>
      </c>
      <c r="G17" s="17">
        <v>373.99700000000001</v>
      </c>
      <c r="H17" s="17">
        <v>15729</v>
      </c>
      <c r="I17" s="17">
        <v>4.3620000000000001</v>
      </c>
      <c r="J17" s="17">
        <v>20.0444</v>
      </c>
      <c r="K17" s="17">
        <v>3.7639800000000001</v>
      </c>
      <c r="L17" s="17">
        <v>58.263500000000001</v>
      </c>
      <c r="M17" s="17">
        <v>4.02318</v>
      </c>
      <c r="N17" s="17">
        <v>4.5986200000000004</v>
      </c>
      <c r="O17" s="17">
        <v>97.700050000000005</v>
      </c>
      <c r="P17" s="17">
        <v>17.699719999999999</v>
      </c>
      <c r="Q17" s="17">
        <v>33.787399999999998</v>
      </c>
      <c r="R17" s="17">
        <v>34.294199999999996</v>
      </c>
      <c r="S17" s="17">
        <v>84.030010000000004</v>
      </c>
      <c r="T17" s="17">
        <v>1.3226599999999999</v>
      </c>
      <c r="U17" s="17">
        <v>32.074199999999998</v>
      </c>
      <c r="V17" s="17">
        <v>1382.71</v>
      </c>
      <c r="W17" s="17">
        <v>41.429189999999998</v>
      </c>
      <c r="X17" s="17">
        <v>48.702269999999999</v>
      </c>
      <c r="Y17" s="17">
        <v>1.0812299999999999</v>
      </c>
      <c r="Z17" s="17">
        <v>153.285</v>
      </c>
    </row>
    <row r="18" spans="1:26" x14ac:dyDescent="0.2">
      <c r="A18" s="27">
        <v>45590</v>
      </c>
      <c r="B18" s="17">
        <v>5.7076700000000002</v>
      </c>
      <c r="C18" s="14">
        <v>948.35</v>
      </c>
      <c r="D18" s="17">
        <v>7.1341400000000004</v>
      </c>
      <c r="E18" s="17">
        <v>4327.5</v>
      </c>
      <c r="F18" s="17">
        <v>23.424050000000001</v>
      </c>
      <c r="G18" s="17">
        <v>374.54199999999997</v>
      </c>
      <c r="H18" s="17">
        <v>15698</v>
      </c>
      <c r="I18" s="17">
        <v>4.3440000000000003</v>
      </c>
      <c r="J18" s="17">
        <v>19.986750000000001</v>
      </c>
      <c r="K18" s="17">
        <v>3.7689499999999998</v>
      </c>
      <c r="L18" s="17">
        <v>58.344499999999996</v>
      </c>
      <c r="M18" s="17">
        <v>4.0238800000000001</v>
      </c>
      <c r="N18" s="17">
        <v>4.6065899999999997</v>
      </c>
      <c r="O18" s="17">
        <v>97.250050000000002</v>
      </c>
      <c r="P18" s="17">
        <v>17.665669999999999</v>
      </c>
      <c r="Q18" s="17">
        <v>33.683500000000002</v>
      </c>
      <c r="R18" s="17">
        <v>34.281880000000001</v>
      </c>
      <c r="S18" s="17">
        <v>84.098150000000004</v>
      </c>
      <c r="T18" s="17">
        <v>1.32125</v>
      </c>
      <c r="U18" s="17">
        <v>32.07</v>
      </c>
      <c r="V18" s="17">
        <v>1388.82</v>
      </c>
      <c r="W18" s="17">
        <v>41.330829999999999</v>
      </c>
      <c r="X18" s="17">
        <v>48.762700000000002</v>
      </c>
      <c r="Y18" s="17">
        <v>1.0795699999999999</v>
      </c>
      <c r="Z18" s="17">
        <v>152.31299999999999</v>
      </c>
    </row>
    <row r="19" spans="1:26" x14ac:dyDescent="0.2">
      <c r="A19" s="27">
        <v>45589</v>
      </c>
      <c r="B19" s="17">
        <v>5.66486</v>
      </c>
      <c r="C19" s="14">
        <v>947.08799999999997</v>
      </c>
      <c r="D19" s="17">
        <v>7.12439</v>
      </c>
      <c r="E19" s="17">
        <v>4301</v>
      </c>
      <c r="F19" s="17">
        <v>23.2821</v>
      </c>
      <c r="G19" s="17">
        <v>372.09</v>
      </c>
      <c r="H19" s="17">
        <v>15614</v>
      </c>
      <c r="I19" s="17">
        <v>4.3479999999999999</v>
      </c>
      <c r="J19" s="17">
        <v>19.809149999999999</v>
      </c>
      <c r="K19" s="17">
        <v>3.7524999999999999</v>
      </c>
      <c r="L19" s="17">
        <v>57.975900000000003</v>
      </c>
      <c r="M19" s="17">
        <v>4.0141999999999998</v>
      </c>
      <c r="N19" s="17">
        <v>4.5936199999999996</v>
      </c>
      <c r="O19" s="17">
        <v>96.1875</v>
      </c>
      <c r="P19" s="17">
        <v>17.674219999999998</v>
      </c>
      <c r="Q19" s="17">
        <v>33.679000000000002</v>
      </c>
      <c r="R19" s="17">
        <v>34.247799999999998</v>
      </c>
      <c r="S19" s="17">
        <v>84.072569999999999</v>
      </c>
      <c r="T19" s="17">
        <v>1.3181099999999999</v>
      </c>
      <c r="U19" s="17">
        <v>32.079599999999999</v>
      </c>
      <c r="V19" s="17">
        <v>1379.32</v>
      </c>
      <c r="W19" s="17">
        <v>41.3</v>
      </c>
      <c r="X19" s="17">
        <v>48.777279999999998</v>
      </c>
      <c r="Y19" s="17">
        <v>1.0827599999999999</v>
      </c>
      <c r="Z19" s="17">
        <v>151.82900000000001</v>
      </c>
    </row>
    <row r="20" spans="1:26" x14ac:dyDescent="0.2">
      <c r="A20" s="27">
        <v>45588</v>
      </c>
      <c r="B20" s="17">
        <v>5.6883499999999998</v>
      </c>
      <c r="C20" s="14">
        <v>946.375</v>
      </c>
      <c r="D20" s="17">
        <v>7.1358499999999996</v>
      </c>
      <c r="E20" s="17">
        <v>4316.8249999999998</v>
      </c>
      <c r="F20" s="17">
        <v>23.4285</v>
      </c>
      <c r="G20" s="17">
        <v>373.66199999999998</v>
      </c>
      <c r="H20" s="17">
        <v>15639</v>
      </c>
      <c r="I20" s="17">
        <v>4.3540000000000001</v>
      </c>
      <c r="J20" s="17">
        <v>19.84789</v>
      </c>
      <c r="K20" s="17">
        <v>3.7538999999999998</v>
      </c>
      <c r="L20" s="17">
        <v>57.947600000000001</v>
      </c>
      <c r="M20" s="17">
        <v>4.0297000000000001</v>
      </c>
      <c r="N20" s="17">
        <v>4.6128799999999996</v>
      </c>
      <c r="O20" s="17">
        <v>96.024979999999999</v>
      </c>
      <c r="P20" s="17">
        <v>17.781880000000001</v>
      </c>
      <c r="Q20" s="17">
        <v>33.81</v>
      </c>
      <c r="R20" s="17">
        <v>34.28145</v>
      </c>
      <c r="S20" s="17">
        <v>84.078999999999994</v>
      </c>
      <c r="T20" s="17">
        <v>1.32304</v>
      </c>
      <c r="U20" s="17">
        <v>32.085999999999999</v>
      </c>
      <c r="V20" s="17">
        <v>1380.51</v>
      </c>
      <c r="W20" s="17">
        <v>41.285200000000003</v>
      </c>
      <c r="X20" s="17">
        <v>48.721150000000002</v>
      </c>
      <c r="Y20" s="17">
        <v>1.07819</v>
      </c>
      <c r="Z20" s="17">
        <v>152.76</v>
      </c>
    </row>
    <row r="21" spans="1:26" x14ac:dyDescent="0.2">
      <c r="A21" s="27">
        <v>45587</v>
      </c>
      <c r="B21" s="17">
        <v>5.6907199999999998</v>
      </c>
      <c r="C21" s="14">
        <v>947.89499999999998</v>
      </c>
      <c r="D21" s="17">
        <v>7.1357299999999997</v>
      </c>
      <c r="E21" s="17">
        <v>4265.067</v>
      </c>
      <c r="F21" s="17">
        <v>23.354849999999999</v>
      </c>
      <c r="G21" s="17">
        <v>370.74</v>
      </c>
      <c r="H21" s="17">
        <v>15561</v>
      </c>
      <c r="I21" s="17">
        <v>4.3280000000000003</v>
      </c>
      <c r="J21" s="17">
        <v>19.952020000000001</v>
      </c>
      <c r="K21" s="17">
        <v>3.7510300000000001</v>
      </c>
      <c r="L21" s="17">
        <v>57.862299999999998</v>
      </c>
      <c r="M21" s="17">
        <v>4.0039699999999998</v>
      </c>
      <c r="N21" s="17">
        <v>4.60588</v>
      </c>
      <c r="O21" s="17">
        <v>95.833129999999997</v>
      </c>
      <c r="P21" s="17">
        <v>17.54795</v>
      </c>
      <c r="Q21" s="17">
        <v>33.486199999999997</v>
      </c>
      <c r="R21" s="17">
        <v>34.258479999999999</v>
      </c>
      <c r="S21" s="17">
        <v>84.08502</v>
      </c>
      <c r="T21" s="17">
        <v>1.31626</v>
      </c>
      <c r="U21" s="17">
        <v>32.058399999999999</v>
      </c>
      <c r="V21" s="17">
        <v>1379.865</v>
      </c>
      <c r="W21" s="17">
        <v>41.254240000000003</v>
      </c>
      <c r="X21" s="17">
        <v>48.676020000000001</v>
      </c>
      <c r="Y21" s="17">
        <v>1.0799399999999999</v>
      </c>
      <c r="Z21" s="17">
        <v>151.07900000000001</v>
      </c>
    </row>
    <row r="22" spans="1:26" x14ac:dyDescent="0.2">
      <c r="A22" s="27">
        <v>45586</v>
      </c>
      <c r="B22" s="17">
        <v>5.6952999999999996</v>
      </c>
      <c r="C22" s="14">
        <v>952.18799999999999</v>
      </c>
      <c r="D22" s="17">
        <v>7.1364099999999997</v>
      </c>
      <c r="E22" s="17">
        <v>4276.25</v>
      </c>
      <c r="F22" s="17">
        <v>23.369199999999999</v>
      </c>
      <c r="G22" s="17">
        <v>371.18</v>
      </c>
      <c r="H22" s="17">
        <v>15532</v>
      </c>
      <c r="I22" s="17">
        <v>4.3070000000000004</v>
      </c>
      <c r="J22" s="17">
        <v>19.979099999999999</v>
      </c>
      <c r="K22" s="17">
        <v>3.7659799999999999</v>
      </c>
      <c r="L22" s="17">
        <v>57.557499999999997</v>
      </c>
      <c r="M22" s="17">
        <v>3.9946999999999999</v>
      </c>
      <c r="N22" s="17">
        <v>4.5993000000000004</v>
      </c>
      <c r="O22" s="17">
        <v>96.55</v>
      </c>
      <c r="P22" s="17">
        <v>17.612639999999999</v>
      </c>
      <c r="Q22" s="17">
        <v>33.503599999999999</v>
      </c>
      <c r="R22" s="17">
        <v>34.236600000000003</v>
      </c>
      <c r="S22" s="17">
        <v>84.075010000000006</v>
      </c>
      <c r="T22" s="17">
        <v>1.3163</v>
      </c>
      <c r="U22" s="17">
        <v>31.973400000000002</v>
      </c>
      <c r="V22" s="17">
        <v>1379.51</v>
      </c>
      <c r="W22" s="17">
        <v>41.354999999999997</v>
      </c>
      <c r="X22" s="17">
        <v>48.64555</v>
      </c>
      <c r="Y22" s="17">
        <v>1.08152</v>
      </c>
      <c r="Z22" s="17">
        <v>150.84100000000001</v>
      </c>
    </row>
    <row r="23" spans="1:26" x14ac:dyDescent="0.2">
      <c r="A23" s="27">
        <v>45583</v>
      </c>
      <c r="B23" s="17">
        <v>5.6931500000000002</v>
      </c>
      <c r="C23" s="14">
        <v>953.76</v>
      </c>
      <c r="D23" s="17">
        <v>7.1180500000000002</v>
      </c>
      <c r="E23" s="17">
        <v>4272.1000000000004</v>
      </c>
      <c r="F23" s="17">
        <v>23.2135</v>
      </c>
      <c r="G23" s="17">
        <v>368.21499999999997</v>
      </c>
      <c r="H23" s="17">
        <v>15477</v>
      </c>
      <c r="I23" s="17">
        <v>4.306</v>
      </c>
      <c r="J23" s="17">
        <v>19.877040000000001</v>
      </c>
      <c r="K23" s="17">
        <v>3.7544300000000002</v>
      </c>
      <c r="L23" s="17">
        <v>57.5075</v>
      </c>
      <c r="M23" s="17">
        <v>3.9612500000000002</v>
      </c>
      <c r="N23" s="17">
        <v>4.5767899999999999</v>
      </c>
      <c r="O23" s="17">
        <v>95.250050000000002</v>
      </c>
      <c r="P23" s="17">
        <v>17.607199999999999</v>
      </c>
      <c r="Q23" s="17">
        <v>33.114800000000002</v>
      </c>
      <c r="R23" s="17">
        <v>34.232059999999997</v>
      </c>
      <c r="S23" s="17">
        <v>84.071359999999999</v>
      </c>
      <c r="T23" s="17">
        <v>1.3101</v>
      </c>
      <c r="U23" s="17">
        <v>32.052500000000002</v>
      </c>
      <c r="V23" s="17">
        <v>1369.57</v>
      </c>
      <c r="W23" s="17">
        <v>41.244579999999999</v>
      </c>
      <c r="X23" s="17">
        <v>48.628300000000003</v>
      </c>
      <c r="Y23" s="17">
        <v>1.0866800000000001</v>
      </c>
      <c r="Z23" s="17">
        <v>149.529</v>
      </c>
    </row>
    <row r="24" spans="1:26" x14ac:dyDescent="0.2">
      <c r="A24" s="27">
        <v>45582</v>
      </c>
      <c r="B24" s="17">
        <v>5.6551</v>
      </c>
      <c r="C24" s="14">
        <v>946.40200000000004</v>
      </c>
      <c r="D24" s="17">
        <v>7.1369699999999998</v>
      </c>
      <c r="E24" s="17">
        <v>4256.74</v>
      </c>
      <c r="F24" s="17">
        <v>23.295850000000002</v>
      </c>
      <c r="G24" s="17">
        <v>369.59500000000003</v>
      </c>
      <c r="H24" s="17">
        <v>15524</v>
      </c>
      <c r="I24" s="17">
        <v>4.3090000000000002</v>
      </c>
      <c r="J24" s="17">
        <v>19.841919999999998</v>
      </c>
      <c r="K24" s="17">
        <v>3.7572800000000002</v>
      </c>
      <c r="L24" s="17">
        <v>57.83</v>
      </c>
      <c r="M24" s="17">
        <v>3.9784999999999999</v>
      </c>
      <c r="N24" s="17">
        <v>4.5921000000000003</v>
      </c>
      <c r="O24" s="17">
        <v>97.368830000000003</v>
      </c>
      <c r="P24" s="17">
        <v>17.68666</v>
      </c>
      <c r="Q24" s="17">
        <v>33.2117</v>
      </c>
      <c r="R24" s="17">
        <v>34.130899999999997</v>
      </c>
      <c r="S24" s="17">
        <v>84.044020000000003</v>
      </c>
      <c r="T24" s="17">
        <v>1.3143499999999999</v>
      </c>
      <c r="U24" s="17">
        <v>32.159999999999997</v>
      </c>
      <c r="V24" s="17">
        <v>1371.345</v>
      </c>
      <c r="W24" s="17">
        <v>41.197339999999997</v>
      </c>
      <c r="X24" s="17">
        <v>48.632629999999999</v>
      </c>
      <c r="Y24" s="17">
        <v>1.0831200000000001</v>
      </c>
      <c r="Z24" s="17">
        <v>150.21199999999999</v>
      </c>
    </row>
    <row r="25" spans="1:26" x14ac:dyDescent="0.2">
      <c r="A25" s="27">
        <v>45581</v>
      </c>
      <c r="B25" s="17">
        <v>5.6644199999999998</v>
      </c>
      <c r="C25" s="14">
        <v>937.68</v>
      </c>
      <c r="D25" s="17">
        <v>7.1367700000000003</v>
      </c>
      <c r="E25" s="17">
        <v>4264.125</v>
      </c>
      <c r="F25" s="17">
        <v>23.277429999999999</v>
      </c>
      <c r="G25" s="17">
        <v>369.226</v>
      </c>
      <c r="H25" s="17">
        <v>15570</v>
      </c>
      <c r="I25" s="17">
        <v>4.2960000000000003</v>
      </c>
      <c r="J25" s="17">
        <v>19.8857</v>
      </c>
      <c r="K25" s="17">
        <v>3.7689499999999998</v>
      </c>
      <c r="L25" s="17">
        <v>57.78</v>
      </c>
      <c r="M25" s="17">
        <v>3.9571000000000001</v>
      </c>
      <c r="N25" s="17">
        <v>4.5802899999999998</v>
      </c>
      <c r="O25" s="17">
        <v>97.502300000000005</v>
      </c>
      <c r="P25" s="17">
        <v>17.622720000000001</v>
      </c>
      <c r="Q25" s="17">
        <v>33.219499999999996</v>
      </c>
      <c r="R25" s="17">
        <v>34.175609999999999</v>
      </c>
      <c r="S25" s="17">
        <v>84.057019999999994</v>
      </c>
      <c r="T25" s="17">
        <v>1.31345</v>
      </c>
      <c r="U25" s="17">
        <v>32.179699999999997</v>
      </c>
      <c r="V25" s="17">
        <v>1364.6949999999999</v>
      </c>
      <c r="W25" s="17">
        <v>41.244999999999997</v>
      </c>
      <c r="X25" s="17">
        <v>48.593400000000003</v>
      </c>
      <c r="Y25" s="17">
        <v>1.0862400000000001</v>
      </c>
      <c r="Z25" s="17">
        <v>149.63499999999999</v>
      </c>
    </row>
    <row r="26" spans="1:26" x14ac:dyDescent="0.2">
      <c r="A26" s="27">
        <v>45580</v>
      </c>
      <c r="B26" s="17">
        <v>5.6528</v>
      </c>
      <c r="C26" s="14">
        <v>943.13199999999995</v>
      </c>
      <c r="D26" s="17">
        <v>7.1353499999999999</v>
      </c>
      <c r="E26" s="17">
        <v>4247.7550000000001</v>
      </c>
      <c r="F26" s="17">
        <v>23.159030000000001</v>
      </c>
      <c r="G26" s="17">
        <v>367.37200000000001</v>
      </c>
      <c r="H26" s="17">
        <v>15565</v>
      </c>
      <c r="I26" s="17">
        <v>4.3109999999999999</v>
      </c>
      <c r="J26" s="17">
        <v>19.698730000000001</v>
      </c>
      <c r="K26" s="17">
        <v>3.7649699999999999</v>
      </c>
      <c r="L26" s="17">
        <v>57.844999999999999</v>
      </c>
      <c r="M26" s="17">
        <v>3.9416500000000001</v>
      </c>
      <c r="N26" s="17">
        <v>4.5681599999999998</v>
      </c>
      <c r="O26" s="17">
        <v>97</v>
      </c>
      <c r="P26" s="17">
        <v>17.632899999999999</v>
      </c>
      <c r="Q26" s="17">
        <v>33.3185</v>
      </c>
      <c r="R26" s="17">
        <v>34.222050000000003</v>
      </c>
      <c r="S26" s="17">
        <v>84.059759999999997</v>
      </c>
      <c r="T26" s="17">
        <v>1.30928</v>
      </c>
      <c r="U26" s="17">
        <v>32.182000000000002</v>
      </c>
      <c r="V26" s="17">
        <v>1363.9949999999999</v>
      </c>
      <c r="W26" s="17">
        <v>41.232059999999997</v>
      </c>
      <c r="X26" s="17">
        <v>48.55</v>
      </c>
      <c r="Y26" s="17">
        <v>1.0892900000000001</v>
      </c>
      <c r="Z26" s="17">
        <v>149.20400000000001</v>
      </c>
    </row>
    <row r="27" spans="1:26" x14ac:dyDescent="0.2">
      <c r="A27" s="27">
        <v>45579</v>
      </c>
      <c r="B27" s="17">
        <v>5.59375</v>
      </c>
      <c r="C27" s="14">
        <v>928.37</v>
      </c>
      <c r="D27" s="17">
        <v>7.0956000000000001</v>
      </c>
      <c r="E27" s="17">
        <v>4209.4250000000002</v>
      </c>
      <c r="F27" s="17">
        <v>23.15015</v>
      </c>
      <c r="G27" s="17">
        <v>367.44299999999998</v>
      </c>
      <c r="H27" s="17">
        <v>15561.5</v>
      </c>
      <c r="I27" s="17">
        <v>4.2949999999999999</v>
      </c>
      <c r="J27" s="17">
        <v>19.380289999999999</v>
      </c>
      <c r="K27" s="17">
        <v>3.75895</v>
      </c>
      <c r="L27" s="17">
        <v>57.465000000000003</v>
      </c>
      <c r="M27" s="17">
        <v>3.9364400000000002</v>
      </c>
      <c r="N27" s="17">
        <v>4.5598000000000001</v>
      </c>
      <c r="O27" s="17">
        <v>95.656229999999994</v>
      </c>
      <c r="P27" s="17">
        <v>17.5657</v>
      </c>
      <c r="Q27" s="17">
        <v>33.274000000000001</v>
      </c>
      <c r="R27" s="17">
        <v>34.27073</v>
      </c>
      <c r="S27" s="17">
        <v>84.064260000000004</v>
      </c>
      <c r="T27" s="17">
        <v>1.3084499999999999</v>
      </c>
      <c r="U27" s="17">
        <v>32.171999999999997</v>
      </c>
      <c r="V27" s="17">
        <v>1358.38</v>
      </c>
      <c r="W27" s="17">
        <v>41.197949999999999</v>
      </c>
      <c r="X27" s="17">
        <v>48.593000000000004</v>
      </c>
      <c r="Y27" s="17">
        <v>1.0909199999999999</v>
      </c>
      <c r="Z27" s="17">
        <v>149.762</v>
      </c>
    </row>
    <row r="28" spans="1:26" x14ac:dyDescent="0.2">
      <c r="A28" s="27">
        <v>45576</v>
      </c>
      <c r="B28" s="17">
        <v>5.6112500000000001</v>
      </c>
      <c r="C28" s="14">
        <v>926.68100000000004</v>
      </c>
      <c r="D28" s="17">
        <v>7.0711399999999998</v>
      </c>
      <c r="E28" s="17">
        <v>4209.4250000000002</v>
      </c>
      <c r="F28" s="17">
        <v>23.1355</v>
      </c>
      <c r="G28" s="17">
        <v>366.92</v>
      </c>
      <c r="H28" s="17">
        <v>15575</v>
      </c>
      <c r="I28" s="17">
        <v>4.2889999999999997</v>
      </c>
      <c r="J28" s="17">
        <v>19.280200000000001</v>
      </c>
      <c r="K28" s="17">
        <v>3.7545000000000002</v>
      </c>
      <c r="L28" s="17">
        <v>57.22</v>
      </c>
      <c r="M28" s="17">
        <v>3.92266</v>
      </c>
      <c r="N28" s="17">
        <v>4.5471500000000002</v>
      </c>
      <c r="O28" s="17">
        <v>95.804349999999999</v>
      </c>
      <c r="P28" s="17">
        <v>17.421220000000002</v>
      </c>
      <c r="Q28" s="17">
        <v>33.156599999999997</v>
      </c>
      <c r="R28" s="17">
        <v>34.28257</v>
      </c>
      <c r="S28" s="17">
        <v>84.070009999999996</v>
      </c>
      <c r="T28" s="17">
        <v>1.3048500000000001</v>
      </c>
      <c r="U28" s="17">
        <v>32.168599999999998</v>
      </c>
      <c r="V28" s="17">
        <v>1349.25</v>
      </c>
      <c r="W28" s="17">
        <v>41.173259999999999</v>
      </c>
      <c r="X28" s="17">
        <v>48.57302</v>
      </c>
      <c r="Y28" s="17">
        <v>1.09368</v>
      </c>
      <c r="Z28" s="17">
        <v>149.125</v>
      </c>
    </row>
    <row r="29" spans="1:26" x14ac:dyDescent="0.2">
      <c r="A29" s="27">
        <v>45575</v>
      </c>
      <c r="B29" s="17">
        <v>5.5833700000000004</v>
      </c>
      <c r="C29" s="14">
        <v>930.22500000000002</v>
      </c>
      <c r="D29" s="17">
        <v>7.0849099999999998</v>
      </c>
      <c r="E29" s="17">
        <v>4201.2700000000004</v>
      </c>
      <c r="F29" s="17">
        <v>23.17905</v>
      </c>
      <c r="G29" s="17">
        <v>366.66</v>
      </c>
      <c r="H29" s="17">
        <v>15676</v>
      </c>
      <c r="I29" s="17">
        <v>4.2919999999999998</v>
      </c>
      <c r="J29" s="17">
        <v>19.460239999999999</v>
      </c>
      <c r="K29" s="17">
        <v>3.7705000000000002</v>
      </c>
      <c r="L29" s="17">
        <v>57.32</v>
      </c>
      <c r="M29" s="17">
        <v>3.9350499999999999</v>
      </c>
      <c r="N29" s="17">
        <v>4.5513500000000002</v>
      </c>
      <c r="O29" s="17">
        <v>96.825000000000003</v>
      </c>
      <c r="P29" s="17">
        <v>17.533329999999999</v>
      </c>
      <c r="Q29" s="17">
        <v>33.441000000000003</v>
      </c>
      <c r="R29" s="17">
        <v>34.188800000000001</v>
      </c>
      <c r="S29" s="17">
        <v>83.92201</v>
      </c>
      <c r="T29" s="17">
        <v>1.3056300000000001</v>
      </c>
      <c r="U29" s="17">
        <v>32.209000000000003</v>
      </c>
      <c r="V29" s="17">
        <v>1350.69</v>
      </c>
      <c r="W29" s="17">
        <v>41.256549999999997</v>
      </c>
      <c r="X29" s="17">
        <v>48.563949999999998</v>
      </c>
      <c r="Y29" s="17">
        <v>1.0934200000000001</v>
      </c>
      <c r="Z29" s="17">
        <v>148.57</v>
      </c>
    </row>
    <row r="30" spans="1:26" x14ac:dyDescent="0.2">
      <c r="A30" s="27">
        <v>45574</v>
      </c>
      <c r="B30" s="17">
        <v>5.5931199999999999</v>
      </c>
      <c r="C30" s="14">
        <v>932.7</v>
      </c>
      <c r="D30" s="17">
        <v>7.0927100000000003</v>
      </c>
      <c r="E30" s="17">
        <v>4234.76</v>
      </c>
      <c r="F30" s="17">
        <v>23.162510000000001</v>
      </c>
      <c r="G30" s="17">
        <v>364.79199999999997</v>
      </c>
      <c r="H30" s="17">
        <v>15697</v>
      </c>
      <c r="I30" s="17">
        <v>4.28</v>
      </c>
      <c r="J30" s="17">
        <v>19.496500000000001</v>
      </c>
      <c r="K30" s="17">
        <v>3.7654999999999998</v>
      </c>
      <c r="L30" s="17">
        <v>57.0105</v>
      </c>
      <c r="M30" s="17">
        <v>3.9281000000000001</v>
      </c>
      <c r="N30" s="17">
        <v>4.54861</v>
      </c>
      <c r="O30" s="17">
        <v>97.000029999999995</v>
      </c>
      <c r="P30" s="17">
        <v>17.65503</v>
      </c>
      <c r="Q30" s="17">
        <v>33.532600000000002</v>
      </c>
      <c r="R30" s="17">
        <v>34.234749999999998</v>
      </c>
      <c r="S30" s="17">
        <v>83.939009999999996</v>
      </c>
      <c r="T30" s="17">
        <v>1.30715</v>
      </c>
      <c r="U30" s="17">
        <v>32.209000000000003</v>
      </c>
      <c r="V30" s="17">
        <v>1347.62</v>
      </c>
      <c r="W30" s="17">
        <v>41.188549999999999</v>
      </c>
      <c r="X30" s="17">
        <v>48.501249999999999</v>
      </c>
      <c r="Y30" s="17">
        <v>1.09392</v>
      </c>
      <c r="Z30" s="17">
        <v>149.30600000000001</v>
      </c>
    </row>
    <row r="31" spans="1:26" x14ac:dyDescent="0.2">
      <c r="A31" s="27">
        <v>45573</v>
      </c>
      <c r="B31" s="17">
        <v>5.5344199999999999</v>
      </c>
      <c r="C31" s="14">
        <v>932.84500000000003</v>
      </c>
      <c r="D31" s="17">
        <v>7.07376</v>
      </c>
      <c r="E31" s="17">
        <v>4227.3649999999998</v>
      </c>
      <c r="F31" s="17">
        <v>23.056719999999999</v>
      </c>
      <c r="G31" s="17">
        <v>363.81</v>
      </c>
      <c r="H31" s="17">
        <v>15670</v>
      </c>
      <c r="I31" s="17">
        <v>4.2869999999999999</v>
      </c>
      <c r="J31" s="17">
        <v>19.355350000000001</v>
      </c>
      <c r="K31" s="17">
        <v>3.746</v>
      </c>
      <c r="L31" s="17">
        <v>56.913499999999999</v>
      </c>
      <c r="M31" s="17">
        <v>3.9190800000000001</v>
      </c>
      <c r="N31" s="17">
        <v>4.5337500000000004</v>
      </c>
      <c r="O31" s="17">
        <v>96.826549999999997</v>
      </c>
      <c r="P31" s="17">
        <v>17.57349</v>
      </c>
      <c r="Q31" s="17">
        <v>33.555700000000002</v>
      </c>
      <c r="R31" s="17">
        <v>34.256169999999997</v>
      </c>
      <c r="S31" s="17">
        <v>83.938059999999993</v>
      </c>
      <c r="T31" s="17">
        <v>1.3039499999999999</v>
      </c>
      <c r="U31" s="17">
        <v>32.236699999999999</v>
      </c>
      <c r="V31" s="17">
        <v>1341.4449999999999</v>
      </c>
      <c r="W31" s="17">
        <v>41.215089999999996</v>
      </c>
      <c r="X31" s="17">
        <v>48.559370000000001</v>
      </c>
      <c r="Y31" s="17">
        <v>1.0980099999999999</v>
      </c>
      <c r="Z31" s="17">
        <v>148.197</v>
      </c>
    </row>
    <row r="32" spans="1:26" x14ac:dyDescent="0.2">
      <c r="A32" s="27">
        <v>45572</v>
      </c>
      <c r="B32" s="17">
        <v>5.48935</v>
      </c>
      <c r="C32" s="14">
        <v>925.94799999999998</v>
      </c>
      <c r="D32" s="17">
        <v>7.07125</v>
      </c>
      <c r="E32" s="17">
        <v>4214.95</v>
      </c>
      <c r="F32" s="17">
        <v>23.106369999999998</v>
      </c>
      <c r="G32" s="17">
        <v>366.25</v>
      </c>
      <c r="H32" s="17">
        <v>15724</v>
      </c>
      <c r="I32" s="17">
        <v>4.2839999999999998</v>
      </c>
      <c r="J32" s="17">
        <v>19.283349999999999</v>
      </c>
      <c r="K32" s="17">
        <v>3.7425000000000002</v>
      </c>
      <c r="L32" s="17">
        <v>56.786000000000001</v>
      </c>
      <c r="M32" s="17">
        <v>3.9396900000000001</v>
      </c>
      <c r="N32" s="17">
        <v>4.5358000000000001</v>
      </c>
      <c r="O32" s="17">
        <v>96.047449999999998</v>
      </c>
      <c r="P32" s="17">
        <v>17.388249999999999</v>
      </c>
      <c r="Q32" s="17">
        <v>33.479999999999997</v>
      </c>
      <c r="R32" s="17">
        <v>34.262329999999999</v>
      </c>
      <c r="S32" s="17">
        <v>83.968010000000007</v>
      </c>
      <c r="T32" s="17">
        <v>1.30402</v>
      </c>
      <c r="U32" s="17">
        <v>32.156999999999996</v>
      </c>
      <c r="V32" s="17">
        <v>1345.915</v>
      </c>
      <c r="W32" s="17">
        <v>41.157510000000002</v>
      </c>
      <c r="X32" s="17">
        <v>48.417769999999997</v>
      </c>
      <c r="Y32" s="17">
        <v>1.0975600000000001</v>
      </c>
      <c r="Z32" s="17">
        <v>148.185</v>
      </c>
    </row>
    <row r="33" spans="1:26" x14ac:dyDescent="0.2">
      <c r="A33" s="27">
        <v>45569</v>
      </c>
      <c r="B33" s="17">
        <v>5.4561299999999999</v>
      </c>
      <c r="C33" s="14">
        <v>924.29499999999996</v>
      </c>
      <c r="D33" s="17">
        <v>7.0983700000000001</v>
      </c>
      <c r="E33" s="17">
        <v>4169.0929999999998</v>
      </c>
      <c r="F33" s="17">
        <v>23.099830000000001</v>
      </c>
      <c r="G33" s="17">
        <v>365.69499999999999</v>
      </c>
      <c r="H33" s="17">
        <v>15670</v>
      </c>
      <c r="I33" s="17">
        <v>4.2169999999999996</v>
      </c>
      <c r="J33" s="17">
        <v>19.284099999999999</v>
      </c>
      <c r="K33" s="17">
        <v>3.7320500000000001</v>
      </c>
      <c r="L33" s="17">
        <v>56.279699999999998</v>
      </c>
      <c r="M33" s="17">
        <v>3.9310299999999998</v>
      </c>
      <c r="N33" s="17">
        <v>4.5350799999999998</v>
      </c>
      <c r="O33" s="17">
        <v>95.074520000000007</v>
      </c>
      <c r="P33" s="17">
        <v>17.488499999999998</v>
      </c>
      <c r="Q33" s="17">
        <v>33.311900000000001</v>
      </c>
      <c r="R33" s="17">
        <v>34.2575</v>
      </c>
      <c r="S33" s="17">
        <v>83.976309999999998</v>
      </c>
      <c r="T33" s="17">
        <v>1.3045500000000001</v>
      </c>
      <c r="U33" s="17">
        <v>32.025100000000002</v>
      </c>
      <c r="V33" s="17">
        <v>1346.75</v>
      </c>
      <c r="W33" s="17">
        <v>41.162129999999998</v>
      </c>
      <c r="X33" s="17">
        <v>48.336680000000001</v>
      </c>
      <c r="Y33" s="17">
        <v>1.09744</v>
      </c>
      <c r="Z33" s="17">
        <v>148.697</v>
      </c>
    </row>
    <row r="34" spans="1:26" x14ac:dyDescent="0.2">
      <c r="A34" s="27">
        <v>45568</v>
      </c>
      <c r="B34" s="17">
        <v>5.4773500000000004</v>
      </c>
      <c r="C34" s="14">
        <v>919.68</v>
      </c>
      <c r="D34" s="17">
        <v>7.0515400000000001</v>
      </c>
      <c r="E34" s="17">
        <v>4191.2719999999999</v>
      </c>
      <c r="F34" s="17">
        <v>22.9575</v>
      </c>
      <c r="G34" s="17">
        <v>363.995</v>
      </c>
      <c r="H34" s="17">
        <v>15443</v>
      </c>
      <c r="I34" s="17">
        <v>4.22</v>
      </c>
      <c r="J34" s="17">
        <v>19.352450000000001</v>
      </c>
      <c r="K34" s="17">
        <v>3.7279499999999999</v>
      </c>
      <c r="L34" s="17">
        <v>56.347499999999997</v>
      </c>
      <c r="M34" s="17">
        <v>3.9060000000000001</v>
      </c>
      <c r="N34" s="17">
        <v>4.5118</v>
      </c>
      <c r="O34" s="17">
        <v>94.597049999999996</v>
      </c>
      <c r="P34" s="17">
        <v>17.512830000000001</v>
      </c>
      <c r="Q34" s="17">
        <v>33.145000000000003</v>
      </c>
      <c r="R34" s="17">
        <v>34.123049999999999</v>
      </c>
      <c r="S34" s="17">
        <v>83.950010000000006</v>
      </c>
      <c r="T34" s="17">
        <v>1.29745</v>
      </c>
      <c r="U34" s="17">
        <v>31.863</v>
      </c>
      <c r="V34" s="17">
        <v>1335.0050000000001</v>
      </c>
      <c r="W34" s="17">
        <v>41.215600000000002</v>
      </c>
      <c r="X34" s="17">
        <v>48.34395</v>
      </c>
      <c r="Y34" s="17">
        <v>1.10314</v>
      </c>
      <c r="Z34" s="17">
        <v>146.93100000000001</v>
      </c>
    </row>
    <row r="35" spans="1:26" x14ac:dyDescent="0.2">
      <c r="A35" s="27">
        <v>45567</v>
      </c>
      <c r="B35" s="17">
        <v>5.4425499999999998</v>
      </c>
      <c r="C35" s="14">
        <v>911.19500000000005</v>
      </c>
      <c r="D35" s="17">
        <v>7.0364000000000004</v>
      </c>
      <c r="E35" s="17">
        <v>4183.1149999999998</v>
      </c>
      <c r="F35" s="17">
        <v>22.943249999999999</v>
      </c>
      <c r="G35" s="17">
        <v>362.28300000000002</v>
      </c>
      <c r="H35" s="17">
        <v>15302</v>
      </c>
      <c r="I35" s="17">
        <v>4.1719999999999997</v>
      </c>
      <c r="J35" s="17">
        <v>19.41311</v>
      </c>
      <c r="K35" s="17">
        <v>3.71305</v>
      </c>
      <c r="L35" s="17">
        <v>56.166499999999999</v>
      </c>
      <c r="M35" s="17">
        <v>3.8876499999999998</v>
      </c>
      <c r="N35" s="17">
        <v>4.5054499999999997</v>
      </c>
      <c r="O35" s="17">
        <v>95.650049999999993</v>
      </c>
      <c r="P35" s="17">
        <v>17.35323</v>
      </c>
      <c r="Q35" s="17">
        <v>32.8765</v>
      </c>
      <c r="R35" s="17">
        <v>34.215949999999999</v>
      </c>
      <c r="S35" s="17">
        <v>83.93356</v>
      </c>
      <c r="T35" s="17">
        <v>1.2919</v>
      </c>
      <c r="U35" s="17">
        <v>31.863</v>
      </c>
      <c r="V35" s="17">
        <v>1324.9749999999999</v>
      </c>
      <c r="W35" s="17">
        <v>41.26529</v>
      </c>
      <c r="X35" s="17">
        <v>48.361249999999998</v>
      </c>
      <c r="Y35" s="17">
        <v>1.1044799999999999</v>
      </c>
      <c r="Z35" s="17">
        <v>146.465</v>
      </c>
    </row>
    <row r="36" spans="1:26" x14ac:dyDescent="0.2">
      <c r="A36" s="27">
        <v>45566</v>
      </c>
      <c r="B36" s="17">
        <v>5.44055</v>
      </c>
      <c r="C36" s="14">
        <v>904.82</v>
      </c>
      <c r="D36" s="17">
        <v>7.0301900000000002</v>
      </c>
      <c r="E36" s="17">
        <v>4221.8900000000003</v>
      </c>
      <c r="F36" s="17">
        <v>22.84845</v>
      </c>
      <c r="G36" s="17">
        <v>359.56299999999999</v>
      </c>
      <c r="H36" s="17">
        <v>15230.5</v>
      </c>
      <c r="I36" s="17">
        <v>4.1619999999999999</v>
      </c>
      <c r="J36" s="17">
        <v>19.617039999999999</v>
      </c>
      <c r="K36" s="17">
        <v>3.7191299999999998</v>
      </c>
      <c r="L36" s="17">
        <v>56.162999999999997</v>
      </c>
      <c r="M36" s="17">
        <v>3.8740199999999998</v>
      </c>
      <c r="N36" s="17">
        <v>4.4949500000000002</v>
      </c>
      <c r="O36" s="17">
        <v>95.795500000000004</v>
      </c>
      <c r="P36" s="17">
        <v>17.40605</v>
      </c>
      <c r="Q36" s="17">
        <v>32.530500000000004</v>
      </c>
      <c r="R36" s="17">
        <v>34.211799999999997</v>
      </c>
      <c r="S36" s="17">
        <v>83.860010000000003</v>
      </c>
      <c r="T36" s="17">
        <v>1.28806</v>
      </c>
      <c r="U36" s="17">
        <v>31.863</v>
      </c>
      <c r="V36" s="17">
        <v>1325.25</v>
      </c>
      <c r="W36" s="17">
        <v>41.310009999999998</v>
      </c>
      <c r="X36" s="17">
        <v>48.234250000000003</v>
      </c>
      <c r="Y36" s="17">
        <v>1.10677</v>
      </c>
      <c r="Z36" s="17">
        <v>143.565</v>
      </c>
    </row>
    <row r="37" spans="1:26" x14ac:dyDescent="0.2">
      <c r="A37" s="27">
        <v>45565</v>
      </c>
      <c r="B37" s="17">
        <v>5.4499500000000003</v>
      </c>
      <c r="C37" s="14">
        <v>898.66499999999996</v>
      </c>
      <c r="D37" s="17">
        <v>7.0073999999999996</v>
      </c>
      <c r="E37" s="17">
        <v>4206.8999999999996</v>
      </c>
      <c r="F37" s="17">
        <v>22.645499999999998</v>
      </c>
      <c r="G37" s="17">
        <v>356.67</v>
      </c>
      <c r="H37" s="17">
        <v>15196</v>
      </c>
      <c r="I37" s="17">
        <v>4.1239999999999997</v>
      </c>
      <c r="J37" s="17">
        <v>19.691500000000001</v>
      </c>
      <c r="K37" s="17">
        <v>3.7040299999999999</v>
      </c>
      <c r="L37" s="17">
        <v>56.037500000000001</v>
      </c>
      <c r="M37" s="17">
        <v>3.8477000000000001</v>
      </c>
      <c r="N37" s="17">
        <v>4.46861</v>
      </c>
      <c r="O37" s="17">
        <v>93.000050000000002</v>
      </c>
      <c r="P37" s="17">
        <v>17.268660000000001</v>
      </c>
      <c r="Q37" s="17">
        <v>32.429200000000002</v>
      </c>
      <c r="R37" s="17">
        <v>34.197679999999998</v>
      </c>
      <c r="S37" s="17">
        <v>83.817359999999994</v>
      </c>
      <c r="T37" s="17">
        <v>1.2850200000000001</v>
      </c>
      <c r="U37" s="17">
        <v>31.664000000000001</v>
      </c>
      <c r="V37" s="17">
        <v>1318.93</v>
      </c>
      <c r="W37" s="17">
        <v>41.180010000000003</v>
      </c>
      <c r="X37" s="17">
        <v>48.309150000000002</v>
      </c>
      <c r="Y37" s="17">
        <v>1.1134999999999999</v>
      </c>
      <c r="Z37" s="17">
        <v>143.63300000000001</v>
      </c>
    </row>
    <row r="38" spans="1:26" x14ac:dyDescent="0.2">
      <c r="A38" s="27">
        <v>45562</v>
      </c>
      <c r="B38" s="17">
        <v>5.4340000000000002</v>
      </c>
      <c r="C38" s="14">
        <v>899.9</v>
      </c>
      <c r="D38" s="17">
        <v>6.9816000000000003</v>
      </c>
      <c r="E38" s="17">
        <v>4178.1499999999996</v>
      </c>
      <c r="F38" s="17">
        <v>22.51435</v>
      </c>
      <c r="G38" s="17">
        <v>355.495</v>
      </c>
      <c r="H38" s="17">
        <v>15124.5</v>
      </c>
      <c r="I38" s="17">
        <v>4.1239999999999997</v>
      </c>
      <c r="J38" s="17">
        <v>19.692640000000001</v>
      </c>
      <c r="K38" s="17">
        <v>3.7125499999999998</v>
      </c>
      <c r="L38" s="17">
        <v>56.07</v>
      </c>
      <c r="M38" s="17">
        <v>3.8309500000000001</v>
      </c>
      <c r="N38" s="17">
        <v>4.4567300000000003</v>
      </c>
      <c r="O38" s="17">
        <v>93.325050000000005</v>
      </c>
      <c r="P38" s="17">
        <v>17.115079999999999</v>
      </c>
      <c r="Q38" s="17">
        <v>32.376800000000003</v>
      </c>
      <c r="R38" s="17">
        <v>34.169780000000003</v>
      </c>
      <c r="S38" s="17">
        <v>83.718450000000004</v>
      </c>
      <c r="T38" s="17">
        <v>1.2810299999999999</v>
      </c>
      <c r="U38" s="17">
        <v>31.597899999999999</v>
      </c>
      <c r="V38" s="17">
        <v>1310.85</v>
      </c>
      <c r="W38" s="17">
        <v>41.195039999999999</v>
      </c>
      <c r="X38" s="17">
        <v>48.3598</v>
      </c>
      <c r="Y38" s="17">
        <v>1.1162399999999999</v>
      </c>
      <c r="Z38" s="17">
        <v>142.208</v>
      </c>
    </row>
    <row r="39" spans="1:26" x14ac:dyDescent="0.2">
      <c r="A39" s="27">
        <v>45561</v>
      </c>
      <c r="B39" s="17">
        <v>5.4377000000000004</v>
      </c>
      <c r="C39" s="14">
        <v>901</v>
      </c>
      <c r="D39" s="17">
        <v>6.9729799999999997</v>
      </c>
      <c r="E39" s="17">
        <v>4158.96</v>
      </c>
      <c r="F39" s="17">
        <v>22.495850000000001</v>
      </c>
      <c r="G39" s="17">
        <v>354.55900000000003</v>
      </c>
      <c r="H39" s="17">
        <v>15077</v>
      </c>
      <c r="I39" s="17">
        <v>4.1420000000000003</v>
      </c>
      <c r="J39" s="17">
        <v>19.6341</v>
      </c>
      <c r="K39" s="17">
        <v>3.7247300000000001</v>
      </c>
      <c r="L39" s="17">
        <v>55.969499999999996</v>
      </c>
      <c r="M39" s="17">
        <v>3.8250500000000001</v>
      </c>
      <c r="N39" s="17">
        <v>4.4519500000000001</v>
      </c>
      <c r="O39" s="17">
        <v>92.623570000000001</v>
      </c>
      <c r="P39" s="17">
        <v>17.174399999999999</v>
      </c>
      <c r="Q39" s="17">
        <v>32.392000000000003</v>
      </c>
      <c r="R39" s="17">
        <v>34.15457</v>
      </c>
      <c r="S39" s="17">
        <v>83.628020000000006</v>
      </c>
      <c r="T39" s="17">
        <v>1.2831600000000001</v>
      </c>
      <c r="U39" s="17">
        <v>31.879200000000001</v>
      </c>
      <c r="V39" s="17">
        <v>1313.65</v>
      </c>
      <c r="W39" s="17">
        <v>41.159759999999999</v>
      </c>
      <c r="X39" s="17">
        <v>48.37</v>
      </c>
      <c r="Y39" s="17">
        <v>1.1176699999999999</v>
      </c>
      <c r="Z39" s="17">
        <v>144.81399999999999</v>
      </c>
    </row>
    <row r="40" spans="1:26" x14ac:dyDescent="0.2">
      <c r="A40" s="27">
        <v>45560</v>
      </c>
      <c r="B40" s="17">
        <v>5.4748200000000002</v>
      </c>
      <c r="C40" s="14">
        <v>913.7</v>
      </c>
      <c r="D40" s="17">
        <v>7.0328400000000002</v>
      </c>
      <c r="E40" s="17">
        <v>4198.43</v>
      </c>
      <c r="F40" s="17">
        <v>22.601050000000001</v>
      </c>
      <c r="G40" s="17">
        <v>355.09500000000003</v>
      </c>
      <c r="H40" s="17">
        <v>15199</v>
      </c>
      <c r="I40" s="17">
        <v>4.13</v>
      </c>
      <c r="J40" s="17">
        <v>19.642019999999999</v>
      </c>
      <c r="K40" s="17">
        <v>3.7510500000000002</v>
      </c>
      <c r="L40" s="17">
        <v>55.889499999999998</v>
      </c>
      <c r="M40" s="17">
        <v>3.8341599999999998</v>
      </c>
      <c r="N40" s="17">
        <v>4.4703799999999996</v>
      </c>
      <c r="O40" s="17">
        <v>92.113910000000004</v>
      </c>
      <c r="P40" s="17">
        <v>17.269390000000001</v>
      </c>
      <c r="Q40" s="17">
        <v>32.781500000000001</v>
      </c>
      <c r="R40" s="17">
        <v>34.138800000000003</v>
      </c>
      <c r="S40" s="17">
        <v>83.627859999999998</v>
      </c>
      <c r="T40" s="17">
        <v>1.2898499999999999</v>
      </c>
      <c r="U40" s="17">
        <v>31.856300000000001</v>
      </c>
      <c r="V40" s="17">
        <v>1336.11</v>
      </c>
      <c r="W40" s="17">
        <v>41.213650000000001</v>
      </c>
      <c r="X40" s="17">
        <v>48.542149999999999</v>
      </c>
      <c r="Y40" s="17">
        <v>1.1132899999999999</v>
      </c>
      <c r="Z40" s="17">
        <v>144.755</v>
      </c>
    </row>
    <row r="41" spans="1:26" x14ac:dyDescent="0.2">
      <c r="A41" s="27">
        <v>45559</v>
      </c>
      <c r="B41" s="17">
        <v>5.4555999999999996</v>
      </c>
      <c r="C41" s="14">
        <v>909.9</v>
      </c>
      <c r="D41" s="17">
        <v>7.01105</v>
      </c>
      <c r="E41" s="17">
        <v>4154.25</v>
      </c>
      <c r="F41" s="17">
        <v>22.435279999999999</v>
      </c>
      <c r="G41" s="17">
        <v>352.73200000000003</v>
      </c>
      <c r="H41" s="17">
        <v>15122</v>
      </c>
      <c r="I41" s="17">
        <v>4.1580000000000004</v>
      </c>
      <c r="J41" s="17">
        <v>19.330939999999998</v>
      </c>
      <c r="K41" s="17">
        <v>3.7629999999999999</v>
      </c>
      <c r="L41" s="17">
        <v>56.2395</v>
      </c>
      <c r="M41" s="17">
        <v>3.8059099999999999</v>
      </c>
      <c r="N41" s="17">
        <v>4.4505499999999998</v>
      </c>
      <c r="O41" s="17">
        <v>92.937299999999993</v>
      </c>
      <c r="P41" s="17">
        <v>17.262810000000002</v>
      </c>
      <c r="Q41" s="17">
        <v>32.682499999999997</v>
      </c>
      <c r="R41" s="17">
        <v>34.119410000000002</v>
      </c>
      <c r="S41" s="17">
        <v>83.60566</v>
      </c>
      <c r="T41" s="17">
        <v>1.2834700000000001</v>
      </c>
      <c r="U41" s="17">
        <v>32.0152</v>
      </c>
      <c r="V41" s="17">
        <v>1325.905</v>
      </c>
      <c r="W41" s="17">
        <v>41.339170000000003</v>
      </c>
      <c r="X41" s="17">
        <v>48.683570000000003</v>
      </c>
      <c r="Y41" s="17">
        <v>1.1179699999999999</v>
      </c>
      <c r="Z41" s="17">
        <v>143.227</v>
      </c>
    </row>
    <row r="42" spans="1:26" x14ac:dyDescent="0.2">
      <c r="A42" s="27">
        <v>45558</v>
      </c>
      <c r="B42" s="17">
        <v>5.5374999999999996</v>
      </c>
      <c r="C42" s="14">
        <v>922.25</v>
      </c>
      <c r="D42" s="17">
        <v>7.0603999999999996</v>
      </c>
      <c r="E42" s="17">
        <v>4157.4979999999996</v>
      </c>
      <c r="F42" s="17">
        <v>22.617100000000001</v>
      </c>
      <c r="G42" s="17">
        <v>355.33499999999998</v>
      </c>
      <c r="H42" s="17">
        <v>15187</v>
      </c>
      <c r="I42" s="17">
        <v>4.202</v>
      </c>
      <c r="J42" s="17">
        <v>19.424669999999999</v>
      </c>
      <c r="K42" s="17">
        <v>3.7774999999999999</v>
      </c>
      <c r="L42" s="17">
        <v>55.95</v>
      </c>
      <c r="M42" s="17">
        <v>3.8439800000000002</v>
      </c>
      <c r="N42" s="17">
        <v>4.4772699999999999</v>
      </c>
      <c r="O42" s="17">
        <v>93.053449999999998</v>
      </c>
      <c r="P42" s="17">
        <v>17.35032</v>
      </c>
      <c r="Q42" s="17">
        <v>32.9285</v>
      </c>
      <c r="R42" s="17">
        <v>34.138100000000001</v>
      </c>
      <c r="S42" s="17">
        <v>83.547560000000004</v>
      </c>
      <c r="T42" s="17">
        <v>1.2904899999999999</v>
      </c>
      <c r="U42" s="17">
        <v>32.061100000000003</v>
      </c>
      <c r="V42" s="17">
        <v>1334.21</v>
      </c>
      <c r="W42" s="17">
        <v>41.460810000000002</v>
      </c>
      <c r="X42" s="17">
        <v>48.64575</v>
      </c>
      <c r="Y42" s="17">
        <v>1.11113</v>
      </c>
      <c r="Z42" s="17">
        <v>143.61000000000001</v>
      </c>
    </row>
    <row r="43" spans="1:26" x14ac:dyDescent="0.2">
      <c r="A43" s="27">
        <v>45555</v>
      </c>
      <c r="B43" s="17">
        <v>5.51105</v>
      </c>
      <c r="C43" s="14">
        <v>930.625</v>
      </c>
      <c r="D43" s="17">
        <v>7.0420699999999998</v>
      </c>
      <c r="E43" s="17">
        <v>4151.5870000000004</v>
      </c>
      <c r="F43" s="17">
        <v>22.4483</v>
      </c>
      <c r="G43" s="17">
        <v>352.13</v>
      </c>
      <c r="H43" s="17">
        <v>15155</v>
      </c>
      <c r="I43" s="17">
        <v>4.202</v>
      </c>
      <c r="J43" s="17">
        <v>19.41479</v>
      </c>
      <c r="K43" s="17">
        <v>3.7589000000000001</v>
      </c>
      <c r="L43" s="17">
        <v>55.640700000000002</v>
      </c>
      <c r="M43" s="17">
        <v>3.8250899999999999</v>
      </c>
      <c r="N43" s="17">
        <v>4.44848</v>
      </c>
      <c r="O43" s="17">
        <v>92.368269999999995</v>
      </c>
      <c r="P43" s="17">
        <v>17.426100000000002</v>
      </c>
      <c r="Q43" s="17">
        <v>32.928400000000003</v>
      </c>
      <c r="R43" s="17">
        <v>34.121200000000002</v>
      </c>
      <c r="S43" s="17">
        <v>83.512510000000006</v>
      </c>
      <c r="T43" s="17">
        <v>1.2904800000000001</v>
      </c>
      <c r="U43" s="17">
        <v>31.988499999999998</v>
      </c>
      <c r="V43" s="17">
        <v>1332.59</v>
      </c>
      <c r="W43" s="17">
        <v>41.34055</v>
      </c>
      <c r="X43" s="17">
        <v>48.516570000000002</v>
      </c>
      <c r="Y43" s="17">
        <v>1.1162399999999999</v>
      </c>
      <c r="Z43" s="17">
        <v>143.85300000000001</v>
      </c>
    </row>
    <row r="44" spans="1:26" x14ac:dyDescent="0.2">
      <c r="A44" s="27">
        <v>45554</v>
      </c>
      <c r="B44" s="17">
        <v>5.4252700000000003</v>
      </c>
      <c r="C44" s="14">
        <v>931.58500000000004</v>
      </c>
      <c r="D44" s="17">
        <v>7.0715899999999996</v>
      </c>
      <c r="E44" s="17">
        <v>4160.6149999999998</v>
      </c>
      <c r="F44" s="17">
        <v>22.484200000000001</v>
      </c>
      <c r="G44" s="17">
        <v>353.15499999999997</v>
      </c>
      <c r="H44" s="17">
        <v>15185</v>
      </c>
      <c r="I44" s="17">
        <v>4.2119999999999997</v>
      </c>
      <c r="J44" s="17">
        <v>19.319590000000002</v>
      </c>
      <c r="K44" s="17">
        <v>3.7473999999999998</v>
      </c>
      <c r="L44" s="17">
        <v>55.607500000000002</v>
      </c>
      <c r="M44" s="17">
        <v>3.8289</v>
      </c>
      <c r="N44" s="17">
        <v>4.4562999999999997</v>
      </c>
      <c r="O44" s="17">
        <v>92.362880000000004</v>
      </c>
      <c r="P44" s="17">
        <v>17.494479999999999</v>
      </c>
      <c r="Q44" s="17">
        <v>33.134</v>
      </c>
      <c r="R44" s="17">
        <v>34.033639999999998</v>
      </c>
      <c r="S44" s="17">
        <v>83.630009999999999</v>
      </c>
      <c r="T44" s="17">
        <v>1.29175</v>
      </c>
      <c r="U44" s="17">
        <v>31.940999999999999</v>
      </c>
      <c r="V44" s="17">
        <v>1328.69</v>
      </c>
      <c r="W44" s="17">
        <v>41.39911</v>
      </c>
      <c r="X44" s="17">
        <v>48.532400000000003</v>
      </c>
      <c r="Y44" s="17">
        <v>1.1161799999999999</v>
      </c>
      <c r="Z44" s="17">
        <v>142.63</v>
      </c>
    </row>
    <row r="45" spans="1:26" x14ac:dyDescent="0.2">
      <c r="A45" s="27">
        <v>45553</v>
      </c>
      <c r="B45" s="17">
        <v>5.46075</v>
      </c>
      <c r="C45" s="14">
        <v>931.85</v>
      </c>
      <c r="D45" s="17">
        <v>7.0954499999999996</v>
      </c>
      <c r="E45" s="17">
        <v>4182.07</v>
      </c>
      <c r="F45" s="17">
        <v>22.547180000000001</v>
      </c>
      <c r="G45" s="17">
        <v>354.70499999999998</v>
      </c>
      <c r="H45" s="17">
        <v>15307</v>
      </c>
      <c r="I45" s="17">
        <v>4.2439999999999998</v>
      </c>
      <c r="J45" s="17">
        <v>19.286770000000001</v>
      </c>
      <c r="K45" s="17">
        <v>3.7514699999999999</v>
      </c>
      <c r="L45" s="17">
        <v>55.731999999999999</v>
      </c>
      <c r="M45" s="17">
        <v>3.8413499999999998</v>
      </c>
      <c r="N45" s="17">
        <v>4.4744700000000002</v>
      </c>
      <c r="O45" s="17">
        <v>92.783640000000005</v>
      </c>
      <c r="P45" s="17">
        <v>17.545449999999999</v>
      </c>
      <c r="Q45" s="17">
        <v>33.360599999999998</v>
      </c>
      <c r="R45" s="17">
        <v>34.057740000000003</v>
      </c>
      <c r="S45" s="17">
        <v>83.640010000000004</v>
      </c>
      <c r="T45" s="17">
        <v>1.29515</v>
      </c>
      <c r="U45" s="17">
        <v>31.986999999999998</v>
      </c>
      <c r="V45" s="17">
        <v>1324.33</v>
      </c>
      <c r="W45" s="17">
        <v>41.489080000000001</v>
      </c>
      <c r="X45" s="17">
        <v>48.535780000000003</v>
      </c>
      <c r="Y45" s="17">
        <v>1.11189</v>
      </c>
      <c r="Z45" s="17">
        <v>142.286</v>
      </c>
    </row>
    <row r="46" spans="1:26" x14ac:dyDescent="0.2">
      <c r="A46" s="27">
        <v>45552</v>
      </c>
      <c r="B46" s="17">
        <v>5.4834500000000004</v>
      </c>
      <c r="C46" s="14">
        <v>929.81500000000005</v>
      </c>
      <c r="D46" s="17">
        <v>7.11097</v>
      </c>
      <c r="E46" s="17">
        <v>4211.66</v>
      </c>
      <c r="F46" s="17">
        <v>22.586849999999998</v>
      </c>
      <c r="G46" s="17">
        <v>354.99200000000002</v>
      </c>
      <c r="H46" s="17">
        <v>15350</v>
      </c>
      <c r="I46" s="17">
        <v>4.258</v>
      </c>
      <c r="J46" s="17">
        <v>19.101150000000001</v>
      </c>
      <c r="K46" s="17">
        <v>3.7545000000000002</v>
      </c>
      <c r="L46" s="17">
        <v>55.682499999999997</v>
      </c>
      <c r="M46" s="17">
        <v>3.8458199999999998</v>
      </c>
      <c r="N46" s="17">
        <v>4.4757999999999996</v>
      </c>
      <c r="O46" s="17">
        <v>91.571700000000007</v>
      </c>
      <c r="P46" s="17">
        <v>17.619299999999999</v>
      </c>
      <c r="Q46" s="17">
        <v>33.385800000000003</v>
      </c>
      <c r="R46" s="17">
        <v>34.088619999999999</v>
      </c>
      <c r="S46" s="17">
        <v>83.783010000000004</v>
      </c>
      <c r="T46" s="17">
        <v>1.29701</v>
      </c>
      <c r="U46" s="17">
        <v>31.878499999999999</v>
      </c>
      <c r="V46" s="17">
        <v>1326.06</v>
      </c>
      <c r="W46" s="17">
        <v>41.475009999999997</v>
      </c>
      <c r="X46" s="17">
        <v>48.414999999999999</v>
      </c>
      <c r="Y46" s="17">
        <v>1.1113599999999999</v>
      </c>
      <c r="Z46" s="17">
        <v>142.41200000000001</v>
      </c>
    </row>
    <row r="47" spans="1:26" x14ac:dyDescent="0.2">
      <c r="A47" s="27">
        <v>45551</v>
      </c>
      <c r="B47" s="17">
        <v>5.51105</v>
      </c>
      <c r="C47" s="14">
        <v>922.495</v>
      </c>
      <c r="D47" s="17">
        <v>7.0970300000000002</v>
      </c>
      <c r="E47" s="17">
        <v>4233.8999999999996</v>
      </c>
      <c r="F47" s="17">
        <v>22.594750000000001</v>
      </c>
      <c r="G47" s="17">
        <v>354.21</v>
      </c>
      <c r="H47" s="17">
        <v>15375</v>
      </c>
      <c r="I47" s="17">
        <v>4.3019999999999996</v>
      </c>
      <c r="J47" s="17">
        <v>19.228549999999998</v>
      </c>
      <c r="K47" s="17">
        <v>3.77915</v>
      </c>
      <c r="L47" s="17">
        <v>55.869799999999998</v>
      </c>
      <c r="M47" s="17">
        <v>3.8407800000000001</v>
      </c>
      <c r="N47" s="17">
        <v>4.4687000000000001</v>
      </c>
      <c r="O47" s="17">
        <v>91.375050000000002</v>
      </c>
      <c r="P47" s="17">
        <v>17.619230000000002</v>
      </c>
      <c r="Q47" s="17">
        <v>33.253999999999998</v>
      </c>
      <c r="R47" s="17">
        <v>34.010249999999999</v>
      </c>
      <c r="S47" s="17">
        <v>83.845259999999996</v>
      </c>
      <c r="T47" s="17">
        <v>1.2953300000000001</v>
      </c>
      <c r="U47" s="17">
        <v>31.878499999999999</v>
      </c>
      <c r="V47" s="17">
        <v>1321.84</v>
      </c>
      <c r="W47" s="17">
        <v>41.481349999999999</v>
      </c>
      <c r="X47" s="17">
        <v>48.425130000000003</v>
      </c>
      <c r="Y47" s="17">
        <v>1.1132599999999999</v>
      </c>
      <c r="Z47" s="17">
        <v>140.61600000000001</v>
      </c>
    </row>
    <row r="48" spans="1:26" x14ac:dyDescent="0.2">
      <c r="A48" s="27">
        <v>45548</v>
      </c>
      <c r="B48" s="17">
        <v>5.5658500000000002</v>
      </c>
      <c r="C48" s="14">
        <v>925.38</v>
      </c>
      <c r="D48" s="17">
        <v>7.1004500000000004</v>
      </c>
      <c r="E48" s="17">
        <v>4184.6170000000002</v>
      </c>
      <c r="F48" s="17">
        <v>22.695699999999999</v>
      </c>
      <c r="G48" s="17">
        <v>356.45699999999999</v>
      </c>
      <c r="H48" s="17">
        <v>15412</v>
      </c>
      <c r="I48" s="17">
        <v>4.3019999999999996</v>
      </c>
      <c r="J48" s="17">
        <v>19.20627</v>
      </c>
      <c r="K48" s="17">
        <v>3.7774999999999999</v>
      </c>
      <c r="L48" s="17">
        <v>56.0015</v>
      </c>
      <c r="M48" s="17">
        <v>3.8653499999999998</v>
      </c>
      <c r="N48" s="17">
        <v>4.4912000000000001</v>
      </c>
      <c r="O48" s="17">
        <v>90.136089999999996</v>
      </c>
      <c r="P48" s="17">
        <v>17.72017</v>
      </c>
      <c r="Q48" s="17">
        <v>33.270299999999999</v>
      </c>
      <c r="R48" s="17">
        <v>33.9146</v>
      </c>
      <c r="S48" s="17">
        <v>83.826260000000005</v>
      </c>
      <c r="T48" s="17">
        <v>1.2976000000000001</v>
      </c>
      <c r="U48" s="17">
        <v>31.992799999999999</v>
      </c>
      <c r="V48" s="17">
        <v>1329.93</v>
      </c>
      <c r="W48" s="17">
        <v>41.373460000000001</v>
      </c>
      <c r="X48" s="17">
        <v>48.413119999999999</v>
      </c>
      <c r="Y48" s="17">
        <v>1.1074999999999999</v>
      </c>
      <c r="Z48" s="17">
        <v>140.85400000000001</v>
      </c>
    </row>
    <row r="49" spans="1:26" x14ac:dyDescent="0.2">
      <c r="A49" s="27">
        <v>45547</v>
      </c>
      <c r="B49" s="17">
        <v>5.62615</v>
      </c>
      <c r="C49" s="14">
        <v>931.15</v>
      </c>
      <c r="D49" s="17">
        <v>7.1189799999999996</v>
      </c>
      <c r="E49" s="17">
        <v>4208.7700000000004</v>
      </c>
      <c r="F49" s="17">
        <v>22.68805</v>
      </c>
      <c r="G49" s="17">
        <v>357.06700000000001</v>
      </c>
      <c r="H49" s="17">
        <v>15416</v>
      </c>
      <c r="I49" s="17">
        <v>4.3365</v>
      </c>
      <c r="J49" s="17">
        <v>19.532789999999999</v>
      </c>
      <c r="K49" s="17">
        <v>3.7709000000000001</v>
      </c>
      <c r="L49" s="17">
        <v>56.153500000000001</v>
      </c>
      <c r="M49" s="17">
        <v>3.8696000000000002</v>
      </c>
      <c r="N49" s="17">
        <v>4.4928999999999997</v>
      </c>
      <c r="O49" s="17">
        <v>89.200029999999998</v>
      </c>
      <c r="P49" s="17">
        <v>17.801030000000001</v>
      </c>
      <c r="Q49" s="17">
        <v>33.428699999999999</v>
      </c>
      <c r="R49" s="17">
        <v>33.901049999999998</v>
      </c>
      <c r="S49" s="17">
        <v>83.940010000000001</v>
      </c>
      <c r="T49" s="17">
        <v>1.3013300000000001</v>
      </c>
      <c r="U49" s="17">
        <v>32.162199999999999</v>
      </c>
      <c r="V49" s="17">
        <v>1337.29</v>
      </c>
      <c r="W49" s="17">
        <v>41.250019999999999</v>
      </c>
      <c r="X49" s="17">
        <v>48.432499999999997</v>
      </c>
      <c r="Y49" s="17">
        <v>1.1074299999999999</v>
      </c>
      <c r="Z49" s="17">
        <v>141.81899999999999</v>
      </c>
    </row>
    <row r="50" spans="1:26" x14ac:dyDescent="0.2">
      <c r="A50" s="27">
        <v>45546</v>
      </c>
      <c r="B50" s="17">
        <v>5.6618300000000001</v>
      </c>
      <c r="C50" s="14">
        <v>942.64499999999998</v>
      </c>
      <c r="D50" s="17">
        <v>7.1293300000000004</v>
      </c>
      <c r="E50" s="17">
        <v>4269.8050000000003</v>
      </c>
      <c r="F50" s="17">
        <v>22.77965</v>
      </c>
      <c r="G50" s="17">
        <v>359.68799999999999</v>
      </c>
      <c r="H50" s="17">
        <v>15425</v>
      </c>
      <c r="I50" s="17">
        <v>4.33</v>
      </c>
      <c r="J50" s="17">
        <v>19.815480000000001</v>
      </c>
      <c r="K50" s="17">
        <v>3.7785500000000001</v>
      </c>
      <c r="L50" s="17">
        <v>55.956499999999998</v>
      </c>
      <c r="M50" s="17">
        <v>3.8952900000000001</v>
      </c>
      <c r="N50" s="17">
        <v>4.5160499999999999</v>
      </c>
      <c r="O50" s="17">
        <v>91.542630000000003</v>
      </c>
      <c r="P50" s="17">
        <v>17.89836</v>
      </c>
      <c r="Q50" s="17">
        <v>33.691299999999998</v>
      </c>
      <c r="R50" s="17">
        <v>33.988900000000001</v>
      </c>
      <c r="S50" s="17">
        <v>83.940010000000001</v>
      </c>
      <c r="T50" s="17">
        <v>1.3040799999999999</v>
      </c>
      <c r="U50" s="17">
        <v>32.148299999999999</v>
      </c>
      <c r="V50" s="17">
        <v>1339.5350000000001</v>
      </c>
      <c r="W50" s="17">
        <v>41.150010000000002</v>
      </c>
      <c r="X50" s="17">
        <v>48.375</v>
      </c>
      <c r="Y50" s="17">
        <v>1.1012</v>
      </c>
      <c r="Z50" s="17">
        <v>142.36099999999999</v>
      </c>
    </row>
    <row r="51" spans="1:26" x14ac:dyDescent="0.2">
      <c r="A51" s="27">
        <v>45545</v>
      </c>
      <c r="B51" s="17">
        <v>5.6602199999999998</v>
      </c>
      <c r="C51" s="14">
        <v>949.09</v>
      </c>
      <c r="D51" s="17">
        <v>7.1355599999999999</v>
      </c>
      <c r="E51" s="17">
        <v>4280.3549999999996</v>
      </c>
      <c r="F51" s="17">
        <v>22.754829999999998</v>
      </c>
      <c r="G51" s="17">
        <v>360.26799999999997</v>
      </c>
      <c r="H51" s="17">
        <v>15475</v>
      </c>
      <c r="I51" s="17">
        <v>4.3419999999999996</v>
      </c>
      <c r="J51" s="17">
        <v>20.0991</v>
      </c>
      <c r="K51" s="17">
        <v>3.8055500000000002</v>
      </c>
      <c r="L51" s="17">
        <v>56.392400000000002</v>
      </c>
      <c r="M51" s="17">
        <v>3.8843999999999999</v>
      </c>
      <c r="N51" s="17">
        <v>4.5133000000000001</v>
      </c>
      <c r="O51" s="17">
        <v>91.000050000000002</v>
      </c>
      <c r="P51" s="17">
        <v>17.945779999999999</v>
      </c>
      <c r="Q51" s="17">
        <v>33.661299999999997</v>
      </c>
      <c r="R51" s="17">
        <v>34.03745</v>
      </c>
      <c r="S51" s="17">
        <v>83.920010000000005</v>
      </c>
      <c r="T51" s="17">
        <v>1.30464</v>
      </c>
      <c r="U51" s="17">
        <v>32.194800000000001</v>
      </c>
      <c r="V51" s="17">
        <v>1344.49</v>
      </c>
      <c r="W51" s="17">
        <v>41.161099999999998</v>
      </c>
      <c r="X51" s="17">
        <v>48.352499999999999</v>
      </c>
      <c r="Y51" s="17">
        <v>1.1019600000000001</v>
      </c>
      <c r="Z51" s="17">
        <v>142.44300000000001</v>
      </c>
    </row>
    <row r="52" spans="1:26" x14ac:dyDescent="0.2">
      <c r="A52" s="27">
        <v>45544</v>
      </c>
      <c r="B52" s="17">
        <v>5.5847699999999998</v>
      </c>
      <c r="C52" s="14">
        <v>944.63</v>
      </c>
      <c r="D52" s="17">
        <v>7.1201600000000003</v>
      </c>
      <c r="E52" s="17">
        <v>4243.665</v>
      </c>
      <c r="F52" s="17">
        <v>22.698879999999999</v>
      </c>
      <c r="G52" s="17">
        <v>359.58300000000003</v>
      </c>
      <c r="H52" s="17">
        <v>15457.5</v>
      </c>
      <c r="I52" s="17">
        <v>4.3689999999999998</v>
      </c>
      <c r="J52" s="17">
        <v>19.886340000000001</v>
      </c>
      <c r="K52" s="17">
        <v>3.8144999999999998</v>
      </c>
      <c r="L52" s="17">
        <v>56.45</v>
      </c>
      <c r="M52" s="17">
        <v>3.8742299999999998</v>
      </c>
      <c r="N52" s="17">
        <v>4.5073999999999996</v>
      </c>
      <c r="O52" s="17">
        <v>90.55</v>
      </c>
      <c r="P52" s="17">
        <v>17.884550000000001</v>
      </c>
      <c r="Q52" s="17">
        <v>33.871699999999997</v>
      </c>
      <c r="R52" s="17">
        <v>34.06588</v>
      </c>
      <c r="S52" s="17">
        <v>83.986009999999993</v>
      </c>
      <c r="T52" s="17">
        <v>1.30576</v>
      </c>
      <c r="U52" s="17">
        <v>32.101799999999997</v>
      </c>
      <c r="V52" s="17">
        <v>1342.66</v>
      </c>
      <c r="W52" s="17">
        <v>41.148400000000002</v>
      </c>
      <c r="X52" s="17">
        <v>48.361600000000003</v>
      </c>
      <c r="Y52" s="17">
        <v>1.1034900000000001</v>
      </c>
      <c r="Z52" s="17">
        <v>143.178</v>
      </c>
    </row>
    <row r="53" spans="1:26" x14ac:dyDescent="0.2">
      <c r="A53" s="27">
        <v>45541</v>
      </c>
      <c r="B53" s="17">
        <v>5.5990000000000002</v>
      </c>
      <c r="C53" s="14">
        <v>945.44</v>
      </c>
      <c r="D53" s="17">
        <v>7.0948399999999996</v>
      </c>
      <c r="E53" s="17">
        <v>4174.3999999999996</v>
      </c>
      <c r="F53" s="17">
        <v>22.583349999999999</v>
      </c>
      <c r="G53" s="17">
        <v>355.27699999999999</v>
      </c>
      <c r="H53" s="17">
        <v>15467</v>
      </c>
      <c r="I53" s="17">
        <v>4.33</v>
      </c>
      <c r="J53" s="17">
        <v>19.979900000000001</v>
      </c>
      <c r="K53" s="17">
        <v>3.7985500000000001</v>
      </c>
      <c r="L53" s="17">
        <v>55.915599999999998</v>
      </c>
      <c r="M53" s="17">
        <v>3.8640500000000002</v>
      </c>
      <c r="N53" s="17">
        <v>4.4859499999999999</v>
      </c>
      <c r="O53" s="17">
        <v>90.453550000000007</v>
      </c>
      <c r="P53" s="17">
        <v>17.850549999999998</v>
      </c>
      <c r="Q53" s="17">
        <v>33.747700000000002</v>
      </c>
      <c r="R53" s="17">
        <v>33.984250000000003</v>
      </c>
      <c r="S53" s="17">
        <v>83.984350000000006</v>
      </c>
      <c r="T53" s="17">
        <v>1.3027200000000001</v>
      </c>
      <c r="U53" s="17">
        <v>31.915500000000002</v>
      </c>
      <c r="V53" s="17">
        <v>1338.21</v>
      </c>
      <c r="W53" s="17">
        <v>41.000019999999999</v>
      </c>
      <c r="X53" s="17">
        <v>48.437600000000003</v>
      </c>
      <c r="Y53" s="17">
        <v>1.10843</v>
      </c>
      <c r="Z53" s="17">
        <v>142.30099999999999</v>
      </c>
    </row>
    <row r="54" spans="1:26" x14ac:dyDescent="0.2">
      <c r="A54" s="27">
        <v>45540</v>
      </c>
      <c r="B54" s="17">
        <v>5.5735000000000001</v>
      </c>
      <c r="C54" s="14">
        <v>942.19500000000005</v>
      </c>
      <c r="D54" s="17">
        <v>7.0898599999999998</v>
      </c>
      <c r="E54" s="17">
        <v>4158.0379999999996</v>
      </c>
      <c r="F54" s="17">
        <v>22.532350000000001</v>
      </c>
      <c r="G54" s="17">
        <v>353.94900000000001</v>
      </c>
      <c r="H54" s="17">
        <v>15398.5</v>
      </c>
      <c r="I54" s="17">
        <v>4.3380000000000001</v>
      </c>
      <c r="J54" s="17">
        <v>19.86749</v>
      </c>
      <c r="K54" s="17">
        <v>3.7905500000000001</v>
      </c>
      <c r="L54" s="17">
        <v>56.233499999999999</v>
      </c>
      <c r="M54" s="17">
        <v>3.8549600000000002</v>
      </c>
      <c r="N54" s="17">
        <v>4.4749999999999996</v>
      </c>
      <c r="O54" s="17">
        <v>88.266750000000002</v>
      </c>
      <c r="P54" s="17">
        <v>17.709589999999999</v>
      </c>
      <c r="Q54" s="17">
        <v>33.628999999999998</v>
      </c>
      <c r="R54" s="17">
        <v>33.946550000000002</v>
      </c>
      <c r="S54" s="17">
        <v>84.001859999999994</v>
      </c>
      <c r="T54" s="17">
        <v>1.3000499999999999</v>
      </c>
      <c r="U54" s="17">
        <v>32.076500000000003</v>
      </c>
      <c r="V54" s="17">
        <v>1333.32</v>
      </c>
      <c r="W54" s="17">
        <v>41.154110000000003</v>
      </c>
      <c r="X54" s="17">
        <v>48.440649999999998</v>
      </c>
      <c r="Y54" s="17">
        <v>1.1110599999999999</v>
      </c>
      <c r="Z54" s="17">
        <v>143.44900000000001</v>
      </c>
    </row>
    <row r="55" spans="1:26" x14ac:dyDescent="0.2">
      <c r="A55" s="27">
        <v>45539</v>
      </c>
      <c r="B55" s="17">
        <v>5.6416199999999996</v>
      </c>
      <c r="C55" s="14">
        <v>943.41200000000003</v>
      </c>
      <c r="D55" s="17">
        <v>7.1134300000000001</v>
      </c>
      <c r="E55" s="17">
        <v>4172.84</v>
      </c>
      <c r="F55" s="17">
        <v>22.604130000000001</v>
      </c>
      <c r="G55" s="17">
        <v>354.846</v>
      </c>
      <c r="H55" s="17">
        <v>15442</v>
      </c>
      <c r="I55" s="17">
        <v>4.3520000000000003</v>
      </c>
      <c r="J55" s="17">
        <v>19.938960000000002</v>
      </c>
      <c r="K55" s="17">
        <v>3.7960500000000001</v>
      </c>
      <c r="L55" s="17">
        <v>56.576000000000001</v>
      </c>
      <c r="M55" s="17">
        <v>3.8572500000000001</v>
      </c>
      <c r="N55" s="17">
        <v>4.4862500000000001</v>
      </c>
      <c r="O55" s="17">
        <v>87.511579999999995</v>
      </c>
      <c r="P55" s="17">
        <v>17.860050000000001</v>
      </c>
      <c r="Q55" s="17">
        <v>34.021000000000001</v>
      </c>
      <c r="R55" s="17">
        <v>34.013629999999999</v>
      </c>
      <c r="S55" s="17">
        <v>83.971010000000007</v>
      </c>
      <c r="T55" s="17">
        <v>1.30385</v>
      </c>
      <c r="U55" s="17">
        <v>32.192</v>
      </c>
      <c r="V55" s="17">
        <v>1334.69</v>
      </c>
      <c r="W55" s="17">
        <v>41.20017</v>
      </c>
      <c r="X55" s="17">
        <v>48.512999999999998</v>
      </c>
      <c r="Y55" s="17">
        <v>1.1082099999999999</v>
      </c>
      <c r="Z55" s="17">
        <v>143.74100000000001</v>
      </c>
    </row>
    <row r="56" spans="1:26" x14ac:dyDescent="0.2">
      <c r="A56" s="27">
        <v>45538</v>
      </c>
      <c r="B56" s="17">
        <v>5.6448</v>
      </c>
      <c r="C56" s="14">
        <v>929.375</v>
      </c>
      <c r="D56" s="17">
        <v>7.1208299999999998</v>
      </c>
      <c r="E56" s="17">
        <v>4185.7</v>
      </c>
      <c r="F56" s="17">
        <v>22.746449999999999</v>
      </c>
      <c r="G56" s="17">
        <v>356.90499999999997</v>
      </c>
      <c r="H56" s="17">
        <v>15537</v>
      </c>
      <c r="I56" s="17">
        <v>4.3689999999999998</v>
      </c>
      <c r="J56" s="17">
        <v>19.7942</v>
      </c>
      <c r="K56" s="17">
        <v>3.7869700000000002</v>
      </c>
      <c r="L56" s="17">
        <v>56.612499999999997</v>
      </c>
      <c r="M56" s="17">
        <v>3.87643</v>
      </c>
      <c r="N56" s="17">
        <v>4.5027799999999996</v>
      </c>
      <c r="O56" s="17">
        <v>86.766570000000002</v>
      </c>
      <c r="P56" s="17">
        <v>17.980699999999999</v>
      </c>
      <c r="Q56" s="17">
        <v>34.256399999999999</v>
      </c>
      <c r="R56" s="17">
        <v>34.0047</v>
      </c>
      <c r="S56" s="17">
        <v>83.953999999999994</v>
      </c>
      <c r="T56" s="17">
        <v>1.3070999999999999</v>
      </c>
      <c r="U56" s="17">
        <v>32.076500000000003</v>
      </c>
      <c r="V56" s="17">
        <v>1341.03</v>
      </c>
      <c r="W56" s="17">
        <v>41.346829999999997</v>
      </c>
      <c r="X56" s="17">
        <v>48.485250000000001</v>
      </c>
      <c r="Y56" s="17">
        <v>1.1043499999999999</v>
      </c>
      <c r="Z56" s="17">
        <v>145.476</v>
      </c>
    </row>
    <row r="57" spans="1:26" x14ac:dyDescent="0.2">
      <c r="A57" s="27">
        <v>45537</v>
      </c>
      <c r="B57" s="17">
        <v>5.6176000000000004</v>
      </c>
      <c r="C57" s="14">
        <v>917.78</v>
      </c>
      <c r="D57" s="17">
        <v>7.1157500000000002</v>
      </c>
      <c r="E57" s="17">
        <v>4165.62</v>
      </c>
      <c r="F57" s="17">
        <v>22.611249999999998</v>
      </c>
      <c r="G57" s="17">
        <v>354.73099999999999</v>
      </c>
      <c r="H57" s="17">
        <v>15534</v>
      </c>
      <c r="I57" s="17">
        <v>4.3559999999999999</v>
      </c>
      <c r="J57" s="17">
        <v>19.826650000000001</v>
      </c>
      <c r="K57" s="17">
        <v>3.7642000000000002</v>
      </c>
      <c r="L57" s="17">
        <v>56.397500000000001</v>
      </c>
      <c r="M57" s="17">
        <v>3.8567999999999998</v>
      </c>
      <c r="N57" s="17">
        <v>4.4935499999999999</v>
      </c>
      <c r="O57" s="17">
        <v>89.687650000000005</v>
      </c>
      <c r="P57" s="17">
        <v>17.8308</v>
      </c>
      <c r="Q57" s="17">
        <v>34.194000000000003</v>
      </c>
      <c r="R57" s="17">
        <v>33.891820000000003</v>
      </c>
      <c r="S57" s="17">
        <v>83.927999999999997</v>
      </c>
      <c r="T57" s="17">
        <v>1.3069500000000001</v>
      </c>
      <c r="U57" s="17">
        <v>32.037500000000001</v>
      </c>
      <c r="V57" s="17">
        <v>1337.55</v>
      </c>
      <c r="W57" s="17">
        <v>41.205350000000003</v>
      </c>
      <c r="X57" s="17">
        <v>48.549399999999999</v>
      </c>
      <c r="Y57" s="17">
        <v>1.10717</v>
      </c>
      <c r="Z57" s="17">
        <v>146.916</v>
      </c>
    </row>
    <row r="58" spans="1:26" x14ac:dyDescent="0.2">
      <c r="A58" s="27">
        <v>45534</v>
      </c>
      <c r="B58" s="17">
        <v>5.6074799999999998</v>
      </c>
      <c r="C58" s="14">
        <v>910.67499999999995</v>
      </c>
      <c r="D58" s="17">
        <v>7.0899799999999997</v>
      </c>
      <c r="E58" s="17">
        <v>4177.58</v>
      </c>
      <c r="F58" s="17">
        <v>22.6601</v>
      </c>
      <c r="G58" s="17">
        <v>355.60399999999998</v>
      </c>
      <c r="H58" s="17">
        <v>15532</v>
      </c>
      <c r="I58" s="17">
        <v>4.319</v>
      </c>
      <c r="J58" s="17">
        <v>19.72823</v>
      </c>
      <c r="K58" s="17">
        <v>3.7480000000000002</v>
      </c>
      <c r="L58" s="17">
        <v>56.15</v>
      </c>
      <c r="M58" s="17">
        <v>3.8761000000000001</v>
      </c>
      <c r="N58" s="17">
        <v>4.5002000000000004</v>
      </c>
      <c r="O58" s="17">
        <v>90.465260000000001</v>
      </c>
      <c r="P58" s="17">
        <v>17.818300000000001</v>
      </c>
      <c r="Q58" s="17">
        <v>34.041600000000003</v>
      </c>
      <c r="R58" s="17">
        <v>34.075580000000002</v>
      </c>
      <c r="S58" s="17">
        <v>83.870009999999994</v>
      </c>
      <c r="T58" s="17">
        <v>1.3066899999999999</v>
      </c>
      <c r="U58" s="17">
        <v>31.957000000000001</v>
      </c>
      <c r="V58" s="17">
        <v>1336.85</v>
      </c>
      <c r="W58" s="17">
        <v>41.045000000000002</v>
      </c>
      <c r="X58" s="17">
        <v>48.6126</v>
      </c>
      <c r="Y58" s="17">
        <v>1.1047899999999999</v>
      </c>
      <c r="Z58" s="17">
        <v>146.17400000000001</v>
      </c>
    </row>
    <row r="59" spans="1:26" x14ac:dyDescent="0.2">
      <c r="A59" s="27">
        <v>45533</v>
      </c>
      <c r="B59" s="17">
        <v>5.6272000000000002</v>
      </c>
      <c r="C59" s="14">
        <v>912.59299999999996</v>
      </c>
      <c r="D59" s="17">
        <v>7.09429</v>
      </c>
      <c r="E59" s="17">
        <v>4120.0950000000003</v>
      </c>
      <c r="F59" s="17">
        <v>22.60915</v>
      </c>
      <c r="G59" s="17">
        <v>354.56099999999998</v>
      </c>
      <c r="H59" s="17">
        <v>15451</v>
      </c>
      <c r="I59" s="17">
        <v>4.3099999999999996</v>
      </c>
      <c r="J59" s="17">
        <v>19.848179999999999</v>
      </c>
      <c r="K59" s="17">
        <v>3.7492999999999999</v>
      </c>
      <c r="L59" s="17">
        <v>56.287999999999997</v>
      </c>
      <c r="M59" s="17">
        <v>3.8673999999999999</v>
      </c>
      <c r="N59" s="17">
        <v>4.4922500000000003</v>
      </c>
      <c r="O59" s="17">
        <v>92</v>
      </c>
      <c r="P59" s="17">
        <v>17.744330000000001</v>
      </c>
      <c r="Q59" s="17">
        <v>33.944000000000003</v>
      </c>
      <c r="R59" s="17">
        <v>34.069369999999999</v>
      </c>
      <c r="S59" s="17">
        <v>83.882109999999997</v>
      </c>
      <c r="T59" s="17">
        <v>1.30308</v>
      </c>
      <c r="U59" s="17">
        <v>31.9236</v>
      </c>
      <c r="V59" s="17">
        <v>1334.34</v>
      </c>
      <c r="W59" s="17">
        <v>41.145009999999999</v>
      </c>
      <c r="X59" s="17">
        <v>48.6175</v>
      </c>
      <c r="Y59" s="17">
        <v>1.1077399999999999</v>
      </c>
      <c r="Z59" s="17">
        <v>144.98699999999999</v>
      </c>
    </row>
    <row r="60" spans="1:26" x14ac:dyDescent="0.2">
      <c r="A60" s="27">
        <v>45532</v>
      </c>
      <c r="B60" s="17">
        <v>5.5673000000000004</v>
      </c>
      <c r="C60" s="14">
        <v>912.84299999999996</v>
      </c>
      <c r="D60" s="17">
        <v>7.1329200000000004</v>
      </c>
      <c r="E60" s="17">
        <v>4096.5</v>
      </c>
      <c r="F60" s="17">
        <v>22.52683</v>
      </c>
      <c r="G60" s="17">
        <v>353.72</v>
      </c>
      <c r="H60" s="17">
        <v>15434</v>
      </c>
      <c r="I60" s="17">
        <v>4.3440000000000003</v>
      </c>
      <c r="J60" s="17">
        <v>19.64433</v>
      </c>
      <c r="K60" s="17">
        <v>3.738</v>
      </c>
      <c r="L60" s="17">
        <v>56.235500000000002</v>
      </c>
      <c r="M60" s="17">
        <v>3.86267</v>
      </c>
      <c r="N60" s="17">
        <v>4.4757999999999996</v>
      </c>
      <c r="O60" s="17">
        <v>91.533910000000006</v>
      </c>
      <c r="P60" s="17">
        <v>17.825199999999999</v>
      </c>
      <c r="Q60" s="17">
        <v>34.073099999999997</v>
      </c>
      <c r="R60" s="17">
        <v>34.057299999999998</v>
      </c>
      <c r="S60" s="17">
        <v>83.954059999999998</v>
      </c>
      <c r="T60" s="17">
        <v>1.3035300000000001</v>
      </c>
      <c r="U60" s="17">
        <v>31.968499999999999</v>
      </c>
      <c r="V60" s="17">
        <v>1337.26</v>
      </c>
      <c r="W60" s="17">
        <v>41.208579999999998</v>
      </c>
      <c r="X60" s="17">
        <v>48.647449999999999</v>
      </c>
      <c r="Y60" s="17">
        <v>1.11199</v>
      </c>
      <c r="Z60" s="17">
        <v>144.59100000000001</v>
      </c>
    </row>
    <row r="61" spans="1:26" x14ac:dyDescent="0.2">
      <c r="A61" s="27">
        <v>45531</v>
      </c>
      <c r="B61" s="17">
        <v>5.5091099999999997</v>
      </c>
      <c r="C61" s="14">
        <v>907.58</v>
      </c>
      <c r="D61" s="17">
        <v>7.1215400000000004</v>
      </c>
      <c r="E61" s="17">
        <v>4038.35</v>
      </c>
      <c r="F61" s="17">
        <v>22.372699999999998</v>
      </c>
      <c r="G61" s="17">
        <v>351.43099999999998</v>
      </c>
      <c r="H61" s="17">
        <v>15463</v>
      </c>
      <c r="I61" s="17">
        <v>4.3479999999999999</v>
      </c>
      <c r="J61" s="17">
        <v>19.760850000000001</v>
      </c>
      <c r="K61" s="17">
        <v>3.7364000000000002</v>
      </c>
      <c r="L61" s="17">
        <v>56.287500000000001</v>
      </c>
      <c r="M61" s="17">
        <v>3.8291499999999998</v>
      </c>
      <c r="N61" s="17">
        <v>4.4505999999999997</v>
      </c>
      <c r="O61" s="17">
        <v>91.63176</v>
      </c>
      <c r="P61" s="17">
        <v>17.725349999999999</v>
      </c>
      <c r="Q61" s="17">
        <v>33.901600000000002</v>
      </c>
      <c r="R61" s="17">
        <v>34.022449999999999</v>
      </c>
      <c r="S61" s="17">
        <v>83.870009999999994</v>
      </c>
      <c r="T61" s="17">
        <v>1.3011299999999999</v>
      </c>
      <c r="U61" s="17">
        <v>31.938500000000001</v>
      </c>
      <c r="V61" s="17">
        <v>1327.5350000000001</v>
      </c>
      <c r="W61" s="17">
        <v>41.324649999999998</v>
      </c>
      <c r="X61" s="17">
        <v>48.703150000000001</v>
      </c>
      <c r="Y61" s="17">
        <v>1.11842</v>
      </c>
      <c r="Z61" s="17">
        <v>143.96</v>
      </c>
    </row>
    <row r="62" spans="1:26" x14ac:dyDescent="0.2">
      <c r="A62" s="27">
        <v>45530</v>
      </c>
      <c r="B62" s="17">
        <v>5.4955999999999996</v>
      </c>
      <c r="C62" s="14">
        <v>905.65499999999997</v>
      </c>
      <c r="D62" s="17">
        <v>7.1229399999999998</v>
      </c>
      <c r="E62" s="17">
        <v>4024.9050000000002</v>
      </c>
      <c r="F62" s="17">
        <v>22.43957</v>
      </c>
      <c r="G62" s="17">
        <v>353.33499999999998</v>
      </c>
      <c r="H62" s="17">
        <v>15470</v>
      </c>
      <c r="I62" s="17">
        <v>4.3490000000000002</v>
      </c>
      <c r="J62" s="17">
        <v>19.403919999999999</v>
      </c>
      <c r="K62" s="17">
        <v>3.7441499999999999</v>
      </c>
      <c r="L62" s="17">
        <v>56.024999999999999</v>
      </c>
      <c r="M62" s="17">
        <v>3.8364500000000001</v>
      </c>
      <c r="N62" s="17">
        <v>4.4596299999999998</v>
      </c>
      <c r="O62" s="17">
        <v>92.000010000000003</v>
      </c>
      <c r="P62" s="17">
        <v>17.73986</v>
      </c>
      <c r="Q62" s="17">
        <v>34.003500000000003</v>
      </c>
      <c r="R62" s="17">
        <v>34.00262</v>
      </c>
      <c r="S62" s="17">
        <v>83.864660000000001</v>
      </c>
      <c r="T62" s="17">
        <v>1.3040499999999999</v>
      </c>
      <c r="U62" s="17">
        <v>31.827999999999999</v>
      </c>
      <c r="V62" s="17">
        <v>1328.32</v>
      </c>
      <c r="W62" s="17">
        <v>41.401200000000003</v>
      </c>
      <c r="X62" s="17">
        <v>48.735550000000003</v>
      </c>
      <c r="Y62" s="17">
        <v>1.1161000000000001</v>
      </c>
      <c r="Z62" s="17">
        <v>144.52500000000001</v>
      </c>
    </row>
    <row r="63" spans="1:26" x14ac:dyDescent="0.2">
      <c r="A63" s="27">
        <v>45527</v>
      </c>
      <c r="B63" s="17">
        <v>5.4875499999999997</v>
      </c>
      <c r="C63" s="14">
        <v>908.98</v>
      </c>
      <c r="D63" s="17">
        <v>7.1162000000000001</v>
      </c>
      <c r="E63" s="17">
        <v>4028.51</v>
      </c>
      <c r="F63" s="17">
        <v>22.385249999999999</v>
      </c>
      <c r="G63" s="17">
        <v>351.673</v>
      </c>
      <c r="H63" s="17">
        <v>15401</v>
      </c>
      <c r="I63" s="17">
        <v>4.3739999999999997</v>
      </c>
      <c r="J63" s="17">
        <v>19.111080000000001</v>
      </c>
      <c r="K63" s="17">
        <v>3.7480500000000001</v>
      </c>
      <c r="L63" s="17">
        <v>56.414999999999999</v>
      </c>
      <c r="M63" s="17">
        <v>3.8109500000000001</v>
      </c>
      <c r="N63" s="17">
        <v>4.4465500000000002</v>
      </c>
      <c r="O63" s="17">
        <v>91.500200000000007</v>
      </c>
      <c r="P63" s="17">
        <v>17.70365</v>
      </c>
      <c r="Q63" s="17">
        <v>33.943199999999997</v>
      </c>
      <c r="R63" s="17">
        <v>33.983499999999999</v>
      </c>
      <c r="S63" s="17">
        <v>83.813860000000005</v>
      </c>
      <c r="T63" s="17">
        <v>1.3011900000000001</v>
      </c>
      <c r="U63" s="17">
        <v>31.965299999999999</v>
      </c>
      <c r="V63" s="17">
        <v>1324.53</v>
      </c>
      <c r="W63" s="17">
        <v>41.371499999999997</v>
      </c>
      <c r="X63" s="17">
        <v>48.779350000000001</v>
      </c>
      <c r="Y63" s="17">
        <v>1.1192</v>
      </c>
      <c r="Z63" s="17">
        <v>144.374</v>
      </c>
    </row>
    <row r="64" spans="1:26" x14ac:dyDescent="0.2">
      <c r="A64" s="27">
        <v>45526</v>
      </c>
      <c r="B64" s="17">
        <v>5.5848000000000004</v>
      </c>
      <c r="C64" s="14">
        <v>919.88499999999999</v>
      </c>
      <c r="D64" s="17">
        <v>7.1467099999999997</v>
      </c>
      <c r="E64" s="17">
        <v>4063.9850000000001</v>
      </c>
      <c r="F64" s="17">
        <v>22.577529999999999</v>
      </c>
      <c r="G64" s="17">
        <v>354.32</v>
      </c>
      <c r="H64" s="17">
        <v>15735</v>
      </c>
      <c r="I64" s="17">
        <v>4.3780000000000001</v>
      </c>
      <c r="J64" s="17">
        <v>19.5243</v>
      </c>
      <c r="K64" s="17">
        <v>3.7532000000000001</v>
      </c>
      <c r="L64" s="17">
        <v>56.335000000000001</v>
      </c>
      <c r="M64" s="17">
        <v>3.8530500000000001</v>
      </c>
      <c r="N64" s="17">
        <v>4.4783999999999997</v>
      </c>
      <c r="O64" s="17">
        <v>91.494259999999997</v>
      </c>
      <c r="P64" s="17">
        <v>18.016100000000002</v>
      </c>
      <c r="Q64" s="17">
        <v>34.536000000000001</v>
      </c>
      <c r="R64" s="17">
        <v>33.929729999999999</v>
      </c>
      <c r="S64" s="17">
        <v>83.92756</v>
      </c>
      <c r="T64" s="17">
        <v>1.3105500000000001</v>
      </c>
      <c r="U64" s="17">
        <v>31.9542</v>
      </c>
      <c r="V64" s="17">
        <v>1342.69</v>
      </c>
      <c r="W64" s="17">
        <v>41.190510000000003</v>
      </c>
      <c r="X64" s="17">
        <v>48.805250000000001</v>
      </c>
      <c r="Y64" s="17">
        <v>1.1112</v>
      </c>
      <c r="Z64" s="17">
        <v>146.28800000000001</v>
      </c>
    </row>
    <row r="65" spans="1:26" x14ac:dyDescent="0.2">
      <c r="A65" s="27">
        <v>45525</v>
      </c>
      <c r="B65" s="17">
        <v>5.4889700000000001</v>
      </c>
      <c r="C65" s="14">
        <v>916.13</v>
      </c>
      <c r="D65" s="17">
        <v>7.1329099999999999</v>
      </c>
      <c r="E65" s="17">
        <v>4029.5419999999999</v>
      </c>
      <c r="F65" s="17">
        <v>22.48432</v>
      </c>
      <c r="G65" s="17">
        <v>352.09500000000003</v>
      </c>
      <c r="H65" s="17">
        <v>15499</v>
      </c>
      <c r="I65" s="17">
        <v>4.375</v>
      </c>
      <c r="J65" s="17">
        <v>19.276199999999999</v>
      </c>
      <c r="K65" s="17">
        <v>3.7486700000000002</v>
      </c>
      <c r="L65" s="17">
        <v>56.5075</v>
      </c>
      <c r="M65" s="17">
        <v>3.8402500000000002</v>
      </c>
      <c r="N65" s="17">
        <v>4.4634</v>
      </c>
      <c r="O65" s="17">
        <v>91.500050000000002</v>
      </c>
      <c r="P65" s="17">
        <v>17.846060000000001</v>
      </c>
      <c r="Q65" s="17">
        <v>34.245399999999997</v>
      </c>
      <c r="R65" s="17">
        <v>33.881450000000001</v>
      </c>
      <c r="S65" s="17">
        <v>83.885360000000006</v>
      </c>
      <c r="T65" s="17">
        <v>1.3057700000000001</v>
      </c>
      <c r="U65" s="17">
        <v>31.956199999999999</v>
      </c>
      <c r="V65" s="17">
        <v>1335.57</v>
      </c>
      <c r="W65" s="17">
        <v>41.365009999999998</v>
      </c>
      <c r="X65" s="17">
        <v>48.783450000000002</v>
      </c>
      <c r="Y65" s="17">
        <v>1.1149800000000001</v>
      </c>
      <c r="Z65" s="17">
        <v>145.215</v>
      </c>
    </row>
    <row r="66" spans="1:26" x14ac:dyDescent="0.2">
      <c r="A66" s="27">
        <v>45524</v>
      </c>
      <c r="B66" s="17">
        <v>5.4769199999999998</v>
      </c>
      <c r="C66" s="14">
        <v>924.22</v>
      </c>
      <c r="D66" s="17">
        <v>7.1171600000000002</v>
      </c>
      <c r="E66" s="17">
        <v>4010.55</v>
      </c>
      <c r="F66" s="17">
        <v>22.58633</v>
      </c>
      <c r="G66" s="17">
        <v>353.33300000000003</v>
      </c>
      <c r="H66" s="17">
        <v>15438.5</v>
      </c>
      <c r="I66" s="17">
        <v>4.38</v>
      </c>
      <c r="J66" s="17">
        <v>18.990349999999999</v>
      </c>
      <c r="K66" s="17">
        <v>3.7478500000000001</v>
      </c>
      <c r="L66" s="17">
        <v>56.576799999999999</v>
      </c>
      <c r="M66" s="17">
        <v>3.84314</v>
      </c>
      <c r="N66" s="17">
        <v>4.4717000000000002</v>
      </c>
      <c r="O66" s="17">
        <v>91.150049999999993</v>
      </c>
      <c r="P66" s="17">
        <v>17.820319999999999</v>
      </c>
      <c r="Q66" s="17">
        <v>34.186399999999999</v>
      </c>
      <c r="R66" s="17">
        <v>33.885249999999999</v>
      </c>
      <c r="S66" s="17">
        <v>83.725059999999999</v>
      </c>
      <c r="T66" s="17">
        <v>1.3051600000000001</v>
      </c>
      <c r="U66" s="17">
        <v>31.953399999999998</v>
      </c>
      <c r="V66" s="17">
        <v>1328.67</v>
      </c>
      <c r="W66" s="17">
        <v>41.362259999999999</v>
      </c>
      <c r="X66" s="17">
        <v>48.847099999999998</v>
      </c>
      <c r="Y66" s="17">
        <v>1.11297</v>
      </c>
      <c r="Z66" s="17">
        <v>145.25700000000001</v>
      </c>
    </row>
    <row r="67" spans="1:26" x14ac:dyDescent="0.2">
      <c r="A67" s="27">
        <v>45523</v>
      </c>
      <c r="B67" s="17">
        <v>5.4119999999999999</v>
      </c>
      <c r="C67" s="14">
        <v>923.5</v>
      </c>
      <c r="D67" s="17">
        <v>7.1335699999999997</v>
      </c>
      <c r="E67" s="17">
        <v>4030.25</v>
      </c>
      <c r="F67" s="17">
        <v>22.690950000000001</v>
      </c>
      <c r="G67" s="17">
        <v>355.69799999999998</v>
      </c>
      <c r="H67" s="17">
        <v>15529</v>
      </c>
      <c r="I67" s="17">
        <v>4.3819999999999997</v>
      </c>
      <c r="J67" s="17">
        <v>18.67428</v>
      </c>
      <c r="K67" s="17">
        <v>3.7385199999999998</v>
      </c>
      <c r="L67" s="17">
        <v>56.66</v>
      </c>
      <c r="M67" s="17">
        <v>3.8483299999999998</v>
      </c>
      <c r="N67" s="17">
        <v>4.4912299999999998</v>
      </c>
      <c r="O67" s="17">
        <v>89.847620000000006</v>
      </c>
      <c r="P67" s="17">
        <v>17.701740000000001</v>
      </c>
      <c r="Q67" s="17">
        <v>34.406999999999996</v>
      </c>
      <c r="R67" s="17">
        <v>33.752569999999999</v>
      </c>
      <c r="S67" s="17">
        <v>83.83211</v>
      </c>
      <c r="T67" s="17">
        <v>1.3081700000000001</v>
      </c>
      <c r="U67" s="17">
        <v>32.018500000000003</v>
      </c>
      <c r="V67" s="17">
        <v>1333.71</v>
      </c>
      <c r="W67" s="17">
        <v>41.422110000000004</v>
      </c>
      <c r="X67" s="17">
        <v>48.773600000000002</v>
      </c>
      <c r="Y67" s="17">
        <v>1.1085</v>
      </c>
      <c r="Z67" s="17">
        <v>146.59</v>
      </c>
    </row>
    <row r="68" spans="1:26" x14ac:dyDescent="0.2">
      <c r="A68" s="27">
        <v>45520</v>
      </c>
      <c r="B68" s="17">
        <v>5.4725999999999999</v>
      </c>
      <c r="C68" s="14">
        <v>938.71500000000003</v>
      </c>
      <c r="D68" s="17">
        <v>7.1630700000000003</v>
      </c>
      <c r="E68" s="17">
        <v>4030.25</v>
      </c>
      <c r="F68" s="17">
        <v>22.838750000000001</v>
      </c>
      <c r="G68" s="17">
        <v>357.87</v>
      </c>
      <c r="H68" s="17">
        <v>15684.5</v>
      </c>
      <c r="I68" s="17">
        <v>4.4320000000000004</v>
      </c>
      <c r="J68" s="17">
        <v>18.639130000000002</v>
      </c>
      <c r="K68" s="17">
        <v>3.7351800000000002</v>
      </c>
      <c r="L68" s="17">
        <v>57.235999999999997</v>
      </c>
      <c r="M68" s="17">
        <v>3.8667799999999999</v>
      </c>
      <c r="N68" s="17">
        <v>4.51417</v>
      </c>
      <c r="O68" s="17">
        <v>89.599620000000002</v>
      </c>
      <c r="P68" s="17">
        <v>17.873840000000001</v>
      </c>
      <c r="Q68" s="17">
        <v>34.622</v>
      </c>
      <c r="R68" s="17">
        <v>33.690849999999998</v>
      </c>
      <c r="S68" s="17">
        <v>83.861559999999997</v>
      </c>
      <c r="T68" s="17">
        <v>1.3159400000000001</v>
      </c>
      <c r="U68" s="17">
        <v>32.287399999999998</v>
      </c>
      <c r="V68" s="17">
        <v>1350.8</v>
      </c>
      <c r="W68" s="17">
        <v>41.249989999999997</v>
      </c>
      <c r="X68" s="17">
        <v>48.897849999999998</v>
      </c>
      <c r="Y68" s="17">
        <v>1.1027100000000001</v>
      </c>
      <c r="Z68" s="17">
        <v>147.63300000000001</v>
      </c>
    </row>
    <row r="69" spans="1:26" x14ac:dyDescent="0.2">
      <c r="A69" s="27">
        <v>45519</v>
      </c>
      <c r="B69" s="17">
        <v>5.4837999999999996</v>
      </c>
      <c r="C69" s="14">
        <v>929.15200000000004</v>
      </c>
      <c r="D69" s="17">
        <v>7.1795900000000001</v>
      </c>
      <c r="E69" s="17">
        <v>4011.7049999999999</v>
      </c>
      <c r="F69" s="17">
        <v>22.997250000000001</v>
      </c>
      <c r="G69" s="17">
        <v>360.60500000000002</v>
      </c>
      <c r="H69" s="17">
        <v>15763</v>
      </c>
      <c r="I69" s="17">
        <v>4.4359999999999999</v>
      </c>
      <c r="J69" s="17">
        <v>18.647749999999998</v>
      </c>
      <c r="K69" s="17">
        <v>3.7417799999999999</v>
      </c>
      <c r="L69" s="17">
        <v>56.94</v>
      </c>
      <c r="M69" s="17">
        <v>3.90842</v>
      </c>
      <c r="N69" s="17">
        <v>4.5355999999999996</v>
      </c>
      <c r="O69" s="17">
        <v>88.836569999999995</v>
      </c>
      <c r="P69" s="17">
        <v>18.022580000000001</v>
      </c>
      <c r="Q69" s="17">
        <v>35.1081</v>
      </c>
      <c r="R69" s="17">
        <v>33.641800000000003</v>
      </c>
      <c r="S69" s="17">
        <v>83.953999999999994</v>
      </c>
      <c r="T69" s="17">
        <v>1.3224499999999999</v>
      </c>
      <c r="U69" s="17">
        <v>32.287500000000001</v>
      </c>
      <c r="V69" s="17">
        <v>1365.01</v>
      </c>
      <c r="W69" s="17">
        <v>41.164990000000003</v>
      </c>
      <c r="X69" s="17">
        <v>48.9</v>
      </c>
      <c r="Y69" s="17">
        <v>1.0972200000000001</v>
      </c>
      <c r="Z69" s="17">
        <v>149.285</v>
      </c>
    </row>
    <row r="70" spans="1:26" x14ac:dyDescent="0.2">
      <c r="A70" s="27">
        <v>45518</v>
      </c>
      <c r="B70" s="17">
        <v>5.4733499999999999</v>
      </c>
      <c r="C70" s="14">
        <v>933.83299999999997</v>
      </c>
      <c r="D70" s="17">
        <v>7.1470900000000004</v>
      </c>
      <c r="E70" s="17">
        <v>4019.627</v>
      </c>
      <c r="F70" s="17">
        <v>22.831600000000002</v>
      </c>
      <c r="G70" s="17">
        <v>358.79500000000002</v>
      </c>
      <c r="H70" s="17">
        <v>15625</v>
      </c>
      <c r="I70" s="17">
        <v>4.42</v>
      </c>
      <c r="J70" s="17">
        <v>18.797969999999999</v>
      </c>
      <c r="K70" s="17">
        <v>3.7364199999999999</v>
      </c>
      <c r="L70" s="17">
        <v>56.962499999999999</v>
      </c>
      <c r="M70" s="17">
        <v>3.8969999999999998</v>
      </c>
      <c r="N70" s="17">
        <v>4.5186999999999999</v>
      </c>
      <c r="O70" s="17">
        <v>89.8</v>
      </c>
      <c r="P70" s="17">
        <v>18.062449999999998</v>
      </c>
      <c r="Q70" s="17">
        <v>35.091500000000003</v>
      </c>
      <c r="R70" s="17">
        <v>33.608800000000002</v>
      </c>
      <c r="S70" s="17">
        <v>83.966560000000001</v>
      </c>
      <c r="T70" s="17">
        <v>1.3162199999999999</v>
      </c>
      <c r="U70" s="17">
        <v>32.286999999999999</v>
      </c>
      <c r="V70" s="17">
        <v>1358.73</v>
      </c>
      <c r="W70" s="17">
        <v>41.250019999999999</v>
      </c>
      <c r="X70" s="17">
        <v>49.096879999999999</v>
      </c>
      <c r="Y70" s="17">
        <v>1.10124</v>
      </c>
      <c r="Z70" s="17">
        <v>147.33500000000001</v>
      </c>
    </row>
    <row r="71" spans="1:26" x14ac:dyDescent="0.2">
      <c r="A71" s="27">
        <v>45517</v>
      </c>
      <c r="B71" s="17">
        <v>5.4552699999999996</v>
      </c>
      <c r="C71" s="14">
        <v>931.25</v>
      </c>
      <c r="D71" s="17">
        <v>7.14785</v>
      </c>
      <c r="E71" s="17">
        <v>4032.4050000000002</v>
      </c>
      <c r="F71" s="17">
        <v>22.906300000000002</v>
      </c>
      <c r="G71" s="17">
        <v>357.82499999999999</v>
      </c>
      <c r="H71" s="17">
        <v>15744</v>
      </c>
      <c r="I71" s="17">
        <v>4.444</v>
      </c>
      <c r="J71" s="17">
        <v>19.02412</v>
      </c>
      <c r="K71" s="17">
        <v>3.7446999999999999</v>
      </c>
      <c r="L71" s="17">
        <v>56.974499999999999</v>
      </c>
      <c r="M71" s="17">
        <v>3.9028700000000001</v>
      </c>
      <c r="N71" s="17">
        <v>4.5273500000000002</v>
      </c>
      <c r="O71" s="17">
        <v>91.0197</v>
      </c>
      <c r="P71" s="17">
        <v>18.141649999999998</v>
      </c>
      <c r="Q71" s="17">
        <v>34.994399999999999</v>
      </c>
      <c r="R71" s="17">
        <v>33.544750000000001</v>
      </c>
      <c r="S71" s="17">
        <v>83.889560000000003</v>
      </c>
      <c r="T71" s="17">
        <v>1.3176300000000001</v>
      </c>
      <c r="U71" s="17">
        <v>32.448999999999998</v>
      </c>
      <c r="V71" s="17">
        <v>1362.91</v>
      </c>
      <c r="W71" s="17">
        <v>41.343060000000001</v>
      </c>
      <c r="X71" s="17">
        <v>49.352600000000002</v>
      </c>
      <c r="Y71" s="17">
        <v>1.09931</v>
      </c>
      <c r="Z71" s="17">
        <v>146.83600000000001</v>
      </c>
    </row>
    <row r="72" spans="1:26" x14ac:dyDescent="0.2">
      <c r="A72" s="27">
        <v>45516</v>
      </c>
      <c r="B72" s="17">
        <v>5.4962499999999999</v>
      </c>
      <c r="C72" s="14">
        <v>933.47</v>
      </c>
      <c r="D72" s="17">
        <v>7.1784400000000002</v>
      </c>
      <c r="E72" s="17">
        <v>4055.28</v>
      </c>
      <c r="F72" s="17">
        <v>23.040279999999999</v>
      </c>
      <c r="G72" s="17">
        <v>360.548</v>
      </c>
      <c r="H72" s="17">
        <v>15948.5</v>
      </c>
      <c r="I72" s="17">
        <v>4.4539999999999997</v>
      </c>
      <c r="J72" s="17">
        <v>19.072700000000001</v>
      </c>
      <c r="K72" s="17">
        <v>3.7429299999999999</v>
      </c>
      <c r="L72" s="17">
        <v>57.332599999999999</v>
      </c>
      <c r="M72" s="17">
        <v>3.9387500000000002</v>
      </c>
      <c r="N72" s="17">
        <v>4.55335</v>
      </c>
      <c r="O72" s="17">
        <v>90.9375</v>
      </c>
      <c r="P72" s="17">
        <v>18.235610000000001</v>
      </c>
      <c r="Q72" s="17">
        <v>35.143000000000001</v>
      </c>
      <c r="R72" s="17">
        <v>33.58052</v>
      </c>
      <c r="S72" s="17">
        <v>83.89676</v>
      </c>
      <c r="T72" s="17">
        <v>1.3243100000000001</v>
      </c>
      <c r="U72" s="17">
        <v>32.457000000000001</v>
      </c>
      <c r="V72" s="17">
        <v>1372.125</v>
      </c>
      <c r="W72" s="17">
        <v>41.326230000000002</v>
      </c>
      <c r="X72" s="17">
        <v>49.3</v>
      </c>
      <c r="Y72" s="17">
        <v>1.09311</v>
      </c>
      <c r="Z72" s="17">
        <v>147.20699999999999</v>
      </c>
    </row>
    <row r="73" spans="1:26" x14ac:dyDescent="0.2">
      <c r="A73" s="27">
        <v>45513</v>
      </c>
      <c r="B73" s="17">
        <v>5.5083799999999998</v>
      </c>
      <c r="C73" s="14">
        <v>932.43799999999999</v>
      </c>
      <c r="D73" s="17">
        <v>7.1743800000000002</v>
      </c>
      <c r="E73" s="17">
        <v>4072.0949999999998</v>
      </c>
      <c r="F73" s="17">
        <v>23.1265</v>
      </c>
      <c r="G73" s="17">
        <v>361.10500000000002</v>
      </c>
      <c r="H73" s="17">
        <v>15940</v>
      </c>
      <c r="I73" s="17">
        <v>4.4189999999999996</v>
      </c>
      <c r="J73" s="17">
        <v>18.83165</v>
      </c>
      <c r="K73" s="17">
        <v>3.7361</v>
      </c>
      <c r="L73" s="17">
        <v>57.274999999999999</v>
      </c>
      <c r="M73" s="17">
        <v>3.9580899999999999</v>
      </c>
      <c r="N73" s="17">
        <v>4.55877</v>
      </c>
      <c r="O73" s="17">
        <v>88.600149999999999</v>
      </c>
      <c r="P73" s="17">
        <v>18.336310000000001</v>
      </c>
      <c r="Q73" s="17">
        <v>35.242800000000003</v>
      </c>
      <c r="R73" s="17">
        <v>33.494999999999997</v>
      </c>
      <c r="S73" s="17">
        <v>83.951160000000002</v>
      </c>
      <c r="T73" s="17">
        <v>1.3239099999999999</v>
      </c>
      <c r="U73" s="17">
        <v>32.4</v>
      </c>
      <c r="V73" s="17">
        <v>1365.2</v>
      </c>
      <c r="W73" s="17">
        <v>41.145049999999998</v>
      </c>
      <c r="X73" s="17">
        <v>49.249850000000002</v>
      </c>
      <c r="Y73" s="17">
        <v>1.0917300000000001</v>
      </c>
      <c r="Z73" s="17">
        <v>146.613</v>
      </c>
    </row>
    <row r="74" spans="1:26" x14ac:dyDescent="0.2">
      <c r="A74" s="27">
        <v>45512</v>
      </c>
      <c r="B74" s="17">
        <v>5.5470499999999996</v>
      </c>
      <c r="C74" s="14">
        <v>936.16</v>
      </c>
      <c r="D74" s="17">
        <v>7.18424</v>
      </c>
      <c r="E74" s="17">
        <v>4073.002</v>
      </c>
      <c r="F74" s="17">
        <v>23.15137</v>
      </c>
      <c r="G74" s="17">
        <v>363.005</v>
      </c>
      <c r="H74" s="17">
        <v>15936</v>
      </c>
      <c r="I74" s="17">
        <v>4.4720000000000004</v>
      </c>
      <c r="J74" s="17">
        <v>18.872229999999998</v>
      </c>
      <c r="K74" s="17">
        <v>3.7253500000000002</v>
      </c>
      <c r="L74" s="17">
        <v>57.332500000000003</v>
      </c>
      <c r="M74" s="17">
        <v>3.9567000000000001</v>
      </c>
      <c r="N74" s="17">
        <v>4.5587</v>
      </c>
      <c r="O74" s="17">
        <v>86.759050000000002</v>
      </c>
      <c r="P74" s="17">
        <v>18.361039999999999</v>
      </c>
      <c r="Q74" s="17">
        <v>35.256100000000004</v>
      </c>
      <c r="R74" s="17">
        <v>33.514899999999997</v>
      </c>
      <c r="S74" s="17">
        <v>84.00855</v>
      </c>
      <c r="T74" s="17">
        <v>1.32565</v>
      </c>
      <c r="U74" s="17">
        <v>32.418999999999997</v>
      </c>
      <c r="V74" s="17">
        <v>1373.49</v>
      </c>
      <c r="W74" s="17">
        <v>40.974850000000004</v>
      </c>
      <c r="X74" s="17">
        <v>49.249200000000002</v>
      </c>
      <c r="Y74" s="17">
        <v>1.0918600000000001</v>
      </c>
      <c r="Z74" s="17">
        <v>147.226</v>
      </c>
    </row>
    <row r="75" spans="1:26" x14ac:dyDescent="0.2">
      <c r="A75" s="27">
        <v>45511</v>
      </c>
      <c r="B75" s="17">
        <v>5.633</v>
      </c>
      <c r="C75" s="14">
        <v>944.09500000000003</v>
      </c>
      <c r="D75" s="17">
        <v>7.17333</v>
      </c>
      <c r="E75" s="17">
        <v>4139.5200000000004</v>
      </c>
      <c r="F75" s="17">
        <v>23.135999999999999</v>
      </c>
      <c r="G75" s="17">
        <v>364.41500000000002</v>
      </c>
      <c r="H75" s="17">
        <v>16030</v>
      </c>
      <c r="I75" s="17">
        <v>4.4950000000000001</v>
      </c>
      <c r="J75" s="17">
        <v>19.286799999999999</v>
      </c>
      <c r="K75" s="17">
        <v>3.7367499999999998</v>
      </c>
      <c r="L75" s="17">
        <v>57.536499999999997</v>
      </c>
      <c r="M75" s="17">
        <v>3.96102</v>
      </c>
      <c r="N75" s="17">
        <v>4.5562500000000004</v>
      </c>
      <c r="O75" s="17">
        <v>85.774929999999998</v>
      </c>
      <c r="P75" s="17">
        <v>18.38618</v>
      </c>
      <c r="Q75" s="17">
        <v>35.583399999999997</v>
      </c>
      <c r="R75" s="17">
        <v>33.472450000000002</v>
      </c>
      <c r="S75" s="17">
        <v>83.947159999999997</v>
      </c>
      <c r="T75" s="17">
        <v>1.32768</v>
      </c>
      <c r="U75" s="17">
        <v>32.683999999999997</v>
      </c>
      <c r="V75" s="17">
        <v>1376.2049999999999</v>
      </c>
      <c r="W75" s="17">
        <v>40.927869999999999</v>
      </c>
      <c r="X75" s="17">
        <v>49.205800000000004</v>
      </c>
      <c r="Y75" s="17">
        <v>1.0922499999999999</v>
      </c>
      <c r="Z75" s="17">
        <v>146.68100000000001</v>
      </c>
    </row>
    <row r="76" spans="1:26" x14ac:dyDescent="0.2">
      <c r="A76" s="27">
        <v>45510</v>
      </c>
      <c r="B76" s="17">
        <v>5.6627999999999998</v>
      </c>
      <c r="C76" s="14">
        <v>944.76</v>
      </c>
      <c r="D76" s="17">
        <v>7.1589900000000002</v>
      </c>
      <c r="E76" s="17">
        <v>4139.5200000000004</v>
      </c>
      <c r="F76" s="17">
        <v>23.13965</v>
      </c>
      <c r="G76" s="17">
        <v>364.09199999999998</v>
      </c>
      <c r="H76" s="17">
        <v>16154</v>
      </c>
      <c r="I76" s="17">
        <v>4.4740000000000002</v>
      </c>
      <c r="J76" s="17">
        <v>19.585000000000001</v>
      </c>
      <c r="K76" s="17">
        <v>3.7294999999999998</v>
      </c>
      <c r="L76" s="17">
        <v>57.8185</v>
      </c>
      <c r="M76" s="17">
        <v>3.9443199999999998</v>
      </c>
      <c r="N76" s="17">
        <v>4.5540000000000003</v>
      </c>
      <c r="O76" s="17">
        <v>85.687250000000006</v>
      </c>
      <c r="P76" s="17">
        <v>18.476140000000001</v>
      </c>
      <c r="Q76" s="17">
        <v>35.459499999999998</v>
      </c>
      <c r="R76" s="17">
        <v>33.598820000000003</v>
      </c>
      <c r="S76" s="17">
        <v>83.986660000000001</v>
      </c>
      <c r="T76" s="17">
        <v>1.32538</v>
      </c>
      <c r="U76" s="17">
        <v>32.710500000000003</v>
      </c>
      <c r="V76" s="17">
        <v>1375.67</v>
      </c>
      <c r="W76" s="17">
        <v>41.063360000000003</v>
      </c>
      <c r="X76" s="17">
        <v>49.200969999999998</v>
      </c>
      <c r="Y76" s="17">
        <v>1.0931299999999999</v>
      </c>
      <c r="Z76" s="17">
        <v>144.34299999999999</v>
      </c>
    </row>
    <row r="77" spans="1:26" x14ac:dyDescent="0.2">
      <c r="A77" s="27">
        <v>45509</v>
      </c>
      <c r="B77" s="17">
        <v>5.7228000000000003</v>
      </c>
      <c r="C77" s="14">
        <v>954.05</v>
      </c>
      <c r="D77" s="17">
        <v>7.1384600000000002</v>
      </c>
      <c r="E77" s="17">
        <v>4156.4949999999999</v>
      </c>
      <c r="F77" s="17">
        <v>23.095600000000001</v>
      </c>
      <c r="G77" s="17">
        <v>362.40899999999999</v>
      </c>
      <c r="H77" s="17">
        <v>16202</v>
      </c>
      <c r="I77" s="17">
        <v>4.4260000000000002</v>
      </c>
      <c r="J77" s="17">
        <v>19.35802</v>
      </c>
      <c r="K77" s="17">
        <v>3.7299000000000002</v>
      </c>
      <c r="L77" s="17">
        <v>57.884999999999998</v>
      </c>
      <c r="M77" s="17">
        <v>3.9279299999999999</v>
      </c>
      <c r="N77" s="17">
        <v>4.5437000000000003</v>
      </c>
      <c r="O77" s="17">
        <v>84.875</v>
      </c>
      <c r="P77" s="17">
        <v>18.522449999999999</v>
      </c>
      <c r="Q77" s="17">
        <v>35.456000000000003</v>
      </c>
      <c r="R77" s="17">
        <v>33.365729999999999</v>
      </c>
      <c r="S77" s="17">
        <v>83.950010000000006</v>
      </c>
      <c r="T77" s="17">
        <v>1.32517</v>
      </c>
      <c r="U77" s="17">
        <v>32.644500000000001</v>
      </c>
      <c r="V77" s="17">
        <v>1368.58</v>
      </c>
      <c r="W77" s="17">
        <v>41.165010000000002</v>
      </c>
      <c r="X77" s="17">
        <v>49.2622</v>
      </c>
      <c r="Y77" s="17">
        <v>1.09518</v>
      </c>
      <c r="Z77" s="17">
        <v>144.17599999999999</v>
      </c>
    </row>
    <row r="78" spans="1:26" x14ac:dyDescent="0.2">
      <c r="A78" s="27">
        <v>45506</v>
      </c>
      <c r="B78" s="17">
        <v>5.7275</v>
      </c>
      <c r="C78" s="14">
        <v>952.11300000000006</v>
      </c>
      <c r="D78" s="17">
        <v>7.1638400000000004</v>
      </c>
      <c r="E78" s="17">
        <v>4131.9949999999999</v>
      </c>
      <c r="F78" s="17">
        <v>23.22823</v>
      </c>
      <c r="G78" s="17">
        <v>364.58499999999998</v>
      </c>
      <c r="H78" s="17">
        <v>16178.5</v>
      </c>
      <c r="I78" s="17">
        <v>4.492</v>
      </c>
      <c r="J78" s="17">
        <v>19.179200000000002</v>
      </c>
      <c r="K78" s="17">
        <v>3.7377500000000001</v>
      </c>
      <c r="L78" s="17">
        <v>58.108499999999999</v>
      </c>
      <c r="M78" s="17">
        <v>3.9327999999999999</v>
      </c>
      <c r="N78" s="17">
        <v>4.56013</v>
      </c>
      <c r="O78" s="17">
        <v>85.338650000000001</v>
      </c>
      <c r="P78" s="17">
        <v>18.265329999999999</v>
      </c>
      <c r="Q78" s="17">
        <v>35.3232</v>
      </c>
      <c r="R78" s="17">
        <v>33.218499999999999</v>
      </c>
      <c r="S78" s="17">
        <v>83.794759999999997</v>
      </c>
      <c r="T78" s="17">
        <v>1.3267500000000001</v>
      </c>
      <c r="U78" s="17">
        <v>32.8005</v>
      </c>
      <c r="V78" s="17">
        <v>1358.6</v>
      </c>
      <c r="W78" s="17">
        <v>41.280110000000001</v>
      </c>
      <c r="X78" s="17">
        <v>48.688049999999997</v>
      </c>
      <c r="Y78" s="17">
        <v>1.0910599999999999</v>
      </c>
      <c r="Z78" s="17">
        <v>146.52799999999999</v>
      </c>
    </row>
    <row r="79" spans="1:26" x14ac:dyDescent="0.2">
      <c r="A79" s="27">
        <v>45505</v>
      </c>
      <c r="B79" s="17">
        <v>5.7462499999999999</v>
      </c>
      <c r="C79" s="14">
        <v>952.02</v>
      </c>
      <c r="D79" s="17">
        <v>7.2512699999999999</v>
      </c>
      <c r="E79" s="17">
        <v>4087.6550000000002</v>
      </c>
      <c r="F79" s="17">
        <v>23.457000000000001</v>
      </c>
      <c r="G79" s="17">
        <v>367.20299999999997</v>
      </c>
      <c r="H79" s="17">
        <v>16273</v>
      </c>
      <c r="I79" s="17">
        <v>4.5679999999999996</v>
      </c>
      <c r="J79" s="17">
        <v>18.860209999999999</v>
      </c>
      <c r="K79" s="17">
        <v>3.7454200000000002</v>
      </c>
      <c r="L79" s="17">
        <v>58.351999999999997</v>
      </c>
      <c r="M79" s="17">
        <v>3.9874000000000001</v>
      </c>
      <c r="N79" s="17">
        <v>4.6107500000000003</v>
      </c>
      <c r="O79" s="17">
        <v>85.587260000000001</v>
      </c>
      <c r="P79" s="17">
        <v>18.274010000000001</v>
      </c>
      <c r="Q79" s="17">
        <v>35.5745</v>
      </c>
      <c r="R79" s="17">
        <v>33.110799999999998</v>
      </c>
      <c r="S79" s="17">
        <v>83.682509999999994</v>
      </c>
      <c r="T79" s="17">
        <v>1.3366899999999999</v>
      </c>
      <c r="U79" s="17">
        <v>32.764000000000003</v>
      </c>
      <c r="V79" s="17">
        <v>1370.01</v>
      </c>
      <c r="W79" s="17">
        <v>41.197760000000002</v>
      </c>
      <c r="X79" s="17">
        <v>48.676699999999997</v>
      </c>
      <c r="Y79" s="17">
        <v>1.0791299999999999</v>
      </c>
      <c r="Z79" s="17">
        <v>149.36199999999999</v>
      </c>
    </row>
    <row r="80" spans="1:26" x14ac:dyDescent="0.2">
      <c r="A80" s="27">
        <v>45504</v>
      </c>
      <c r="B80" s="17">
        <v>5.65055</v>
      </c>
      <c r="C80" s="14">
        <v>942.15499999999997</v>
      </c>
      <c r="D80" s="17">
        <v>7.2269600000000001</v>
      </c>
      <c r="E80" s="17">
        <v>4063.8969999999999</v>
      </c>
      <c r="F80" s="17">
        <v>23.48245</v>
      </c>
      <c r="G80" s="17">
        <v>363.98</v>
      </c>
      <c r="H80" s="17">
        <v>16249</v>
      </c>
      <c r="I80" s="17">
        <v>4.5919999999999996</v>
      </c>
      <c r="J80" s="17">
        <v>18.617000000000001</v>
      </c>
      <c r="K80" s="17">
        <v>3.7277999999999998</v>
      </c>
      <c r="L80" s="17">
        <v>58.382300000000001</v>
      </c>
      <c r="M80" s="17">
        <v>3.9623499999999998</v>
      </c>
      <c r="N80" s="17">
        <v>4.5967799999999999</v>
      </c>
      <c r="O80" s="17">
        <v>85.948359999999994</v>
      </c>
      <c r="P80" s="17">
        <v>18.203060000000001</v>
      </c>
      <c r="Q80" s="17">
        <v>35.543500000000002</v>
      </c>
      <c r="R80" s="17">
        <v>33.143749999999997</v>
      </c>
      <c r="S80" s="17">
        <v>83.650009999999995</v>
      </c>
      <c r="T80" s="17">
        <v>1.3360099999999999</v>
      </c>
      <c r="U80" s="17">
        <v>32.826999999999998</v>
      </c>
      <c r="V80" s="17">
        <v>1368.9749999999999</v>
      </c>
      <c r="W80" s="17">
        <v>41.0809</v>
      </c>
      <c r="X80" s="17">
        <v>48.560499999999998</v>
      </c>
      <c r="Y80" s="17">
        <v>1.0825899999999999</v>
      </c>
      <c r="Z80" s="17">
        <v>149.982</v>
      </c>
    </row>
    <row r="81" spans="1:26" x14ac:dyDescent="0.2">
      <c r="A81" s="27">
        <v>45503</v>
      </c>
      <c r="B81" s="17">
        <v>5.6139000000000001</v>
      </c>
      <c r="C81" s="14">
        <v>954.1</v>
      </c>
      <c r="D81" s="17">
        <v>7.2438500000000001</v>
      </c>
      <c r="E81" s="17">
        <v>4084.93</v>
      </c>
      <c r="F81" s="17">
        <v>23.504829999999998</v>
      </c>
      <c r="G81" s="17">
        <v>365.46499999999997</v>
      </c>
      <c r="H81" s="17">
        <v>16322</v>
      </c>
      <c r="I81" s="17">
        <v>4.6219999999999999</v>
      </c>
      <c r="J81" s="17">
        <v>18.76435</v>
      </c>
      <c r="K81" s="17">
        <v>3.7279300000000002</v>
      </c>
      <c r="L81" s="17">
        <v>58.65</v>
      </c>
      <c r="M81" s="17">
        <v>3.9689000000000001</v>
      </c>
      <c r="N81" s="17">
        <v>4.601</v>
      </c>
      <c r="O81" s="17">
        <v>86.058850000000007</v>
      </c>
      <c r="P81" s="17">
        <v>18.330220000000001</v>
      </c>
      <c r="Q81" s="17">
        <v>35.896500000000003</v>
      </c>
      <c r="R81" s="17">
        <v>33.089930000000003</v>
      </c>
      <c r="S81" s="17">
        <v>83.736260000000001</v>
      </c>
      <c r="T81" s="17">
        <v>1.3422400000000001</v>
      </c>
      <c r="U81" s="17">
        <v>32.852499999999999</v>
      </c>
      <c r="V81" s="17">
        <v>1383.13</v>
      </c>
      <c r="W81" s="17">
        <v>40.975610000000003</v>
      </c>
      <c r="X81" s="17">
        <v>48.4</v>
      </c>
      <c r="Y81" s="17">
        <v>1.0815300000000001</v>
      </c>
      <c r="Z81" s="17">
        <v>152.77000000000001</v>
      </c>
    </row>
    <row r="82" spans="1:26" x14ac:dyDescent="0.2">
      <c r="A82" s="27">
        <v>45502</v>
      </c>
      <c r="B82" s="17">
        <v>5.6160199999999998</v>
      </c>
      <c r="C82" s="14">
        <v>956.63199999999995</v>
      </c>
      <c r="D82" s="17">
        <v>7.2715899999999998</v>
      </c>
      <c r="E82" s="17">
        <v>4065.915</v>
      </c>
      <c r="F82" s="17">
        <v>23.47673</v>
      </c>
      <c r="G82" s="17">
        <v>363.21</v>
      </c>
      <c r="H82" s="17">
        <v>16297</v>
      </c>
      <c r="I82" s="17">
        <v>4.6360000000000001</v>
      </c>
      <c r="J82" s="17">
        <v>18.632470000000001</v>
      </c>
      <c r="K82" s="17">
        <v>3.7382200000000001</v>
      </c>
      <c r="L82" s="17">
        <v>58.51</v>
      </c>
      <c r="M82" s="17">
        <v>3.9677099999999998</v>
      </c>
      <c r="N82" s="17">
        <v>4.5967799999999999</v>
      </c>
      <c r="O82" s="17">
        <v>86.411150000000006</v>
      </c>
      <c r="P82" s="17">
        <v>18.453299999999999</v>
      </c>
      <c r="Q82" s="17">
        <v>35.991799999999998</v>
      </c>
      <c r="R82" s="17">
        <v>33.080150000000003</v>
      </c>
      <c r="S82" s="17">
        <v>83.749560000000002</v>
      </c>
      <c r="T82" s="17">
        <v>1.34345</v>
      </c>
      <c r="U82" s="17">
        <v>32.880000000000003</v>
      </c>
      <c r="V82" s="17">
        <v>1381.9449999999999</v>
      </c>
      <c r="W82" s="17">
        <v>41.005009999999999</v>
      </c>
      <c r="X82" s="17">
        <v>48.318249999999999</v>
      </c>
      <c r="Y82" s="17">
        <v>1.08212</v>
      </c>
      <c r="Z82" s="17">
        <v>154.02199999999999</v>
      </c>
    </row>
    <row r="83" spans="1:26" x14ac:dyDescent="0.2">
      <c r="A83" s="27">
        <v>45499</v>
      </c>
      <c r="B83" s="17">
        <v>5.6562999999999999</v>
      </c>
      <c r="C83" s="14">
        <v>950.61500000000001</v>
      </c>
      <c r="D83" s="17">
        <v>7.2634999999999996</v>
      </c>
      <c r="E83" s="17">
        <v>4024.0549999999998</v>
      </c>
      <c r="F83" s="17">
        <v>23.349450000000001</v>
      </c>
      <c r="G83" s="17">
        <v>360.49700000000001</v>
      </c>
      <c r="H83" s="17">
        <v>16284</v>
      </c>
      <c r="I83" s="17">
        <v>4.6559999999999997</v>
      </c>
      <c r="J83" s="17">
        <v>18.46125</v>
      </c>
      <c r="K83" s="17">
        <v>3.7337500000000001</v>
      </c>
      <c r="L83" s="17">
        <v>58.365000000000002</v>
      </c>
      <c r="M83" s="17">
        <v>3.93723</v>
      </c>
      <c r="N83" s="17">
        <v>4.5773999999999999</v>
      </c>
      <c r="O83" s="17">
        <v>86.065979999999996</v>
      </c>
      <c r="P83" s="17">
        <v>18.27524</v>
      </c>
      <c r="Q83" s="17">
        <v>35.930799999999998</v>
      </c>
      <c r="R83" s="17">
        <v>32.947699999999998</v>
      </c>
      <c r="S83" s="17">
        <v>83.680009999999996</v>
      </c>
      <c r="T83" s="17">
        <v>1.3426499999999999</v>
      </c>
      <c r="U83" s="17">
        <v>32.83</v>
      </c>
      <c r="V83" s="17">
        <v>1384.86</v>
      </c>
      <c r="W83" s="17">
        <v>41.058010000000003</v>
      </c>
      <c r="X83" s="17">
        <v>48.33475</v>
      </c>
      <c r="Y83" s="17">
        <v>1.08562</v>
      </c>
      <c r="Z83" s="17">
        <v>153.75700000000001</v>
      </c>
    </row>
    <row r="84" spans="1:26" x14ac:dyDescent="0.2">
      <c r="A84" s="27">
        <v>45498</v>
      </c>
      <c r="B84" s="17">
        <v>5.6446500000000004</v>
      </c>
      <c r="C84" s="14">
        <v>950.92700000000002</v>
      </c>
      <c r="D84" s="17">
        <v>7.2402300000000004</v>
      </c>
      <c r="E84" s="17">
        <v>4031.75</v>
      </c>
      <c r="F84" s="17">
        <v>23.396450000000002</v>
      </c>
      <c r="G84" s="17">
        <v>361.91699999999997</v>
      </c>
      <c r="H84" s="17">
        <v>16329</v>
      </c>
      <c r="I84" s="17">
        <v>4.6609999999999996</v>
      </c>
      <c r="J84" s="17">
        <v>18.453209999999999</v>
      </c>
      <c r="K84" s="17">
        <v>3.7546200000000001</v>
      </c>
      <c r="L84" s="17">
        <v>58.591500000000003</v>
      </c>
      <c r="M84" s="17">
        <v>3.9507300000000001</v>
      </c>
      <c r="N84" s="17">
        <v>4.5818000000000003</v>
      </c>
      <c r="O84" s="17">
        <v>85.010990000000007</v>
      </c>
      <c r="P84" s="17">
        <v>18.352499999999999</v>
      </c>
      <c r="Q84" s="17">
        <v>36.235399999999998</v>
      </c>
      <c r="R84" s="17">
        <v>33.006549999999997</v>
      </c>
      <c r="S84" s="17">
        <v>83.754009999999994</v>
      </c>
      <c r="T84" s="17">
        <v>1.3433900000000001</v>
      </c>
      <c r="U84" s="17">
        <v>32.835999999999999</v>
      </c>
      <c r="V84" s="17">
        <v>1383.45</v>
      </c>
      <c r="W84" s="17">
        <v>41.173810000000003</v>
      </c>
      <c r="X84" s="17">
        <v>48.335700000000003</v>
      </c>
      <c r="Y84" s="17">
        <v>1.08456</v>
      </c>
      <c r="Z84" s="17">
        <v>153.93600000000001</v>
      </c>
    </row>
    <row r="85" spans="1:26" x14ac:dyDescent="0.2">
      <c r="A85" s="27">
        <v>45497</v>
      </c>
      <c r="B85" s="17">
        <v>5.6546200000000004</v>
      </c>
      <c r="C85" s="14">
        <v>948.19</v>
      </c>
      <c r="D85" s="17">
        <v>7.2663799999999998</v>
      </c>
      <c r="E85" s="17">
        <v>4042.7280000000001</v>
      </c>
      <c r="F85" s="17">
        <v>23.44285</v>
      </c>
      <c r="G85" s="17">
        <v>362.88</v>
      </c>
      <c r="H85" s="17">
        <v>16235</v>
      </c>
      <c r="I85" s="17">
        <v>4.6719999999999997</v>
      </c>
      <c r="J85" s="17">
        <v>18.366219999999998</v>
      </c>
      <c r="K85" s="17">
        <v>3.7752500000000002</v>
      </c>
      <c r="L85" s="17">
        <v>58.451500000000003</v>
      </c>
      <c r="M85" s="17">
        <v>3.9640399999999998</v>
      </c>
      <c r="N85" s="17">
        <v>4.5856000000000003</v>
      </c>
      <c r="O85" s="17">
        <v>86.168499999999995</v>
      </c>
      <c r="P85" s="17">
        <v>18.341180000000001</v>
      </c>
      <c r="Q85" s="17">
        <v>36.0702</v>
      </c>
      <c r="R85" s="17">
        <v>32.825749999999999</v>
      </c>
      <c r="S85" s="17">
        <v>83.748159999999999</v>
      </c>
      <c r="T85" s="17">
        <v>1.3434299999999999</v>
      </c>
      <c r="U85" s="17">
        <v>32.835999999999999</v>
      </c>
      <c r="V85" s="17">
        <v>1383.615</v>
      </c>
      <c r="W85" s="17">
        <v>41.2104</v>
      </c>
      <c r="X85" s="17">
        <v>48.329500000000003</v>
      </c>
      <c r="Y85" s="17">
        <v>1.0840099999999999</v>
      </c>
      <c r="Z85" s="17">
        <v>153.88900000000001</v>
      </c>
    </row>
    <row r="86" spans="1:26" x14ac:dyDescent="0.2">
      <c r="A86" s="27">
        <v>45496</v>
      </c>
      <c r="B86" s="17">
        <v>5.5857999999999999</v>
      </c>
      <c r="C86" s="14">
        <v>946.70500000000004</v>
      </c>
      <c r="D86" s="17">
        <v>7.2891500000000002</v>
      </c>
      <c r="E86" s="17">
        <v>4010.93</v>
      </c>
      <c r="F86" s="17">
        <v>23.39575</v>
      </c>
      <c r="G86" s="17">
        <v>359.53800000000001</v>
      </c>
      <c r="H86" s="17">
        <v>16217</v>
      </c>
      <c r="I86" s="17">
        <v>4.673</v>
      </c>
      <c r="J86" s="17">
        <v>18.14678</v>
      </c>
      <c r="K86" s="17">
        <v>3.7549999999999999</v>
      </c>
      <c r="L86" s="17">
        <v>58.439</v>
      </c>
      <c r="M86" s="17">
        <v>3.9404499999999998</v>
      </c>
      <c r="N86" s="17">
        <v>4.5808200000000001</v>
      </c>
      <c r="O86" s="17">
        <v>87.850049999999996</v>
      </c>
      <c r="P86" s="17">
        <v>18.390899999999998</v>
      </c>
      <c r="Q86" s="17">
        <v>36.153799999999997</v>
      </c>
      <c r="R86" s="17">
        <v>32.859650000000002</v>
      </c>
      <c r="S86" s="17">
        <v>83.701009999999997</v>
      </c>
      <c r="T86" s="17">
        <v>1.3456399999999999</v>
      </c>
      <c r="U86" s="17">
        <v>32.835999999999999</v>
      </c>
      <c r="V86" s="17">
        <v>1386.0150000000001</v>
      </c>
      <c r="W86" s="17">
        <v>41.315759999999997</v>
      </c>
      <c r="X86" s="17">
        <v>48.364699999999999</v>
      </c>
      <c r="Y86" s="17">
        <v>1.08538</v>
      </c>
      <c r="Z86" s="17">
        <v>155.589</v>
      </c>
    </row>
    <row r="87" spans="1:26" x14ac:dyDescent="0.2">
      <c r="A87" s="27">
        <v>45495</v>
      </c>
      <c r="B87" s="17">
        <v>5.5760800000000001</v>
      </c>
      <c r="C87" s="14">
        <v>943.71</v>
      </c>
      <c r="D87" s="17">
        <v>7.2960799999999999</v>
      </c>
      <c r="E87" s="17">
        <v>3995.6849999999999</v>
      </c>
      <c r="F87" s="17">
        <v>23.18948</v>
      </c>
      <c r="G87" s="17">
        <v>357.685</v>
      </c>
      <c r="H87" s="17">
        <v>16217.5</v>
      </c>
      <c r="I87" s="17">
        <v>4.6820000000000004</v>
      </c>
      <c r="J87" s="17">
        <v>17.944749999999999</v>
      </c>
      <c r="K87" s="17">
        <v>3.7564500000000001</v>
      </c>
      <c r="L87" s="17">
        <v>58.384999999999998</v>
      </c>
      <c r="M87" s="17">
        <v>3.9285100000000002</v>
      </c>
      <c r="N87" s="17">
        <v>4.5652999999999997</v>
      </c>
      <c r="O87" s="17">
        <v>87.901730000000001</v>
      </c>
      <c r="P87" s="17">
        <v>18.259250000000002</v>
      </c>
      <c r="Q87" s="17">
        <v>36.3093</v>
      </c>
      <c r="R87" s="17">
        <v>32.911999999999999</v>
      </c>
      <c r="S87" s="17">
        <v>83.66001</v>
      </c>
      <c r="T87" s="17">
        <v>1.34595</v>
      </c>
      <c r="U87" s="17">
        <v>32.865699999999997</v>
      </c>
      <c r="V87" s="17">
        <v>1387.625</v>
      </c>
      <c r="W87" s="17">
        <v>41.351739999999999</v>
      </c>
      <c r="X87" s="17">
        <v>48.43</v>
      </c>
      <c r="Y87" s="17">
        <v>1.08911</v>
      </c>
      <c r="Z87" s="17">
        <v>157.036</v>
      </c>
    </row>
    <row r="88" spans="1:26" x14ac:dyDescent="0.2">
      <c r="A88" s="27">
        <v>45492</v>
      </c>
      <c r="B88" s="17">
        <v>5.5977199999999998</v>
      </c>
      <c r="C88" s="14">
        <v>944.28700000000003</v>
      </c>
      <c r="D88" s="17">
        <v>7.2854799999999997</v>
      </c>
      <c r="E88" s="17">
        <v>4037.5650000000001</v>
      </c>
      <c r="F88" s="17">
        <v>23.180250000000001</v>
      </c>
      <c r="G88" s="17">
        <v>358.94299999999998</v>
      </c>
      <c r="H88" s="17">
        <v>16213</v>
      </c>
      <c r="I88" s="17">
        <v>4.6829999999999998</v>
      </c>
      <c r="J88" s="17">
        <v>18.04823</v>
      </c>
      <c r="K88" s="17">
        <v>3.7567499999999998</v>
      </c>
      <c r="L88" s="17">
        <v>58.332500000000003</v>
      </c>
      <c r="M88" s="17">
        <v>3.9386999999999999</v>
      </c>
      <c r="N88" s="17">
        <v>4.5687800000000003</v>
      </c>
      <c r="O88" s="17">
        <v>87.899600000000007</v>
      </c>
      <c r="P88" s="17">
        <v>18.265920000000001</v>
      </c>
      <c r="Q88" s="17">
        <v>36.332000000000001</v>
      </c>
      <c r="R88" s="17">
        <v>33.032229999999998</v>
      </c>
      <c r="S88" s="17">
        <v>83.729010000000002</v>
      </c>
      <c r="T88" s="17">
        <v>1.3452500000000001</v>
      </c>
      <c r="U88" s="17">
        <v>32.747199999999999</v>
      </c>
      <c r="V88" s="17">
        <v>1389.92</v>
      </c>
      <c r="W88" s="17">
        <v>41.492249999999999</v>
      </c>
      <c r="X88" s="17">
        <v>48.240229999999997</v>
      </c>
      <c r="Y88" s="17">
        <v>1.08823</v>
      </c>
      <c r="Z88" s="17">
        <v>157.47999999999999</v>
      </c>
    </row>
    <row r="89" spans="1:26" x14ac:dyDescent="0.2">
      <c r="A89" s="27">
        <v>45491</v>
      </c>
      <c r="B89" s="17">
        <v>5.5456000000000003</v>
      </c>
      <c r="C89" s="14">
        <v>940.83</v>
      </c>
      <c r="D89" s="17">
        <v>7.2774599999999996</v>
      </c>
      <c r="E89" s="17">
        <v>4044.66</v>
      </c>
      <c r="F89" s="17">
        <v>23.18985</v>
      </c>
      <c r="G89" s="17">
        <v>358.74900000000002</v>
      </c>
      <c r="H89" s="17">
        <v>16183</v>
      </c>
      <c r="I89" s="17">
        <v>4.6689999999999996</v>
      </c>
      <c r="J89" s="17">
        <v>17.964569999999998</v>
      </c>
      <c r="K89" s="17">
        <v>3.7418</v>
      </c>
      <c r="L89" s="17">
        <v>58.246699999999997</v>
      </c>
      <c r="M89" s="17">
        <v>3.9389699999999999</v>
      </c>
      <c r="N89" s="17">
        <v>4.5605200000000004</v>
      </c>
      <c r="O89" s="17">
        <v>88.400049999999993</v>
      </c>
      <c r="P89" s="17">
        <v>18.258400000000002</v>
      </c>
      <c r="Q89" s="17">
        <v>36.1295</v>
      </c>
      <c r="R89" s="17">
        <v>33.075870000000002</v>
      </c>
      <c r="S89" s="17">
        <v>83.682019999999994</v>
      </c>
      <c r="T89" s="17">
        <v>1.34396</v>
      </c>
      <c r="U89" s="17">
        <v>32.624000000000002</v>
      </c>
      <c r="V89" s="17">
        <v>1386.06</v>
      </c>
      <c r="W89" s="17">
        <v>41.650010000000002</v>
      </c>
      <c r="X89" s="17">
        <v>48.247450000000001</v>
      </c>
      <c r="Y89" s="17">
        <v>1.0896600000000001</v>
      </c>
      <c r="Z89" s="17">
        <v>157.37200000000001</v>
      </c>
    </row>
    <row r="90" spans="1:26" x14ac:dyDescent="0.2">
      <c r="A90" s="27">
        <v>45490</v>
      </c>
      <c r="B90" s="17">
        <v>5.4827000000000004</v>
      </c>
      <c r="C90" s="14">
        <v>924.98</v>
      </c>
      <c r="D90" s="17">
        <v>7.27196</v>
      </c>
      <c r="E90" s="17">
        <v>4002.71</v>
      </c>
      <c r="F90" s="17">
        <v>23.101949999999999</v>
      </c>
      <c r="G90" s="17">
        <v>357.423</v>
      </c>
      <c r="H90" s="17">
        <v>16140</v>
      </c>
      <c r="I90" s="17">
        <v>4.665</v>
      </c>
      <c r="J90" s="17">
        <v>17.70036</v>
      </c>
      <c r="K90" s="17">
        <v>3.7225000000000001</v>
      </c>
      <c r="L90" s="17">
        <v>58.3065</v>
      </c>
      <c r="M90" s="17">
        <v>3.9219499999999998</v>
      </c>
      <c r="N90" s="17">
        <v>4.5438299999999998</v>
      </c>
      <c r="O90" s="17">
        <v>88.600099999999998</v>
      </c>
      <c r="P90" s="17">
        <v>18.198810000000002</v>
      </c>
      <c r="Q90" s="17">
        <v>35.936999999999998</v>
      </c>
      <c r="R90" s="17">
        <v>33.079520000000002</v>
      </c>
      <c r="S90" s="17">
        <v>83.598010000000002</v>
      </c>
      <c r="T90" s="17">
        <v>1.3405</v>
      </c>
      <c r="U90" s="17">
        <v>32.592700000000001</v>
      </c>
      <c r="V90" s="17">
        <v>1379.72</v>
      </c>
      <c r="W90" s="17">
        <v>41.48</v>
      </c>
      <c r="X90" s="17">
        <v>48.20073</v>
      </c>
      <c r="Y90" s="17">
        <v>1.09392</v>
      </c>
      <c r="Z90" s="17">
        <v>156.20099999999999</v>
      </c>
    </row>
    <row r="91" spans="1:26" x14ac:dyDescent="0.2">
      <c r="A91" s="27">
        <v>45489</v>
      </c>
      <c r="B91" s="17">
        <v>5.4290000000000003</v>
      </c>
      <c r="C91" s="14">
        <v>910.07500000000005</v>
      </c>
      <c r="D91" s="17">
        <v>7.2891199999999996</v>
      </c>
      <c r="E91" s="17">
        <v>3982.4549999999999</v>
      </c>
      <c r="F91" s="17">
        <v>23.238499999999998</v>
      </c>
      <c r="G91" s="17">
        <v>359.76799999999997</v>
      </c>
      <c r="H91" s="17">
        <v>16164</v>
      </c>
      <c r="I91" s="17">
        <v>4.6769999999999996</v>
      </c>
      <c r="J91" s="17">
        <v>17.66686</v>
      </c>
      <c r="K91" s="17">
        <v>3.7117499999999999</v>
      </c>
      <c r="L91" s="17">
        <v>58.396000000000001</v>
      </c>
      <c r="M91" s="17">
        <v>3.93065</v>
      </c>
      <c r="N91" s="17">
        <v>4.5583</v>
      </c>
      <c r="O91" s="17">
        <v>88.400099999999995</v>
      </c>
      <c r="P91" s="17">
        <v>18.060320000000001</v>
      </c>
      <c r="Q91" s="17">
        <v>36.011000000000003</v>
      </c>
      <c r="R91" s="17">
        <v>33.048450000000003</v>
      </c>
      <c r="S91" s="17">
        <v>83.490009999999998</v>
      </c>
      <c r="T91" s="17">
        <v>1.3442400000000001</v>
      </c>
      <c r="U91" s="17">
        <v>32.603700000000003</v>
      </c>
      <c r="V91" s="17">
        <v>1383.5450000000001</v>
      </c>
      <c r="W91" s="17">
        <v>41.202970000000001</v>
      </c>
      <c r="X91" s="17">
        <v>48.039380000000001</v>
      </c>
      <c r="Y91" s="17">
        <v>1.08992</v>
      </c>
      <c r="Z91" s="17">
        <v>158.345</v>
      </c>
    </row>
    <row r="92" spans="1:26" x14ac:dyDescent="0.2">
      <c r="A92" s="27">
        <v>45488</v>
      </c>
      <c r="B92" s="17">
        <v>5.4446700000000003</v>
      </c>
      <c r="C92" s="14">
        <v>909.66200000000003</v>
      </c>
      <c r="D92" s="17">
        <v>7.27461</v>
      </c>
      <c r="E92" s="17">
        <v>3947.7919999999999</v>
      </c>
      <c r="F92" s="17">
        <v>23.290949999999999</v>
      </c>
      <c r="G92" s="17">
        <v>359.23</v>
      </c>
      <c r="H92" s="17">
        <v>16190</v>
      </c>
      <c r="I92" s="17">
        <v>4.6710000000000003</v>
      </c>
      <c r="J92" s="17">
        <v>17.752549999999999</v>
      </c>
      <c r="K92" s="17">
        <v>3.71915</v>
      </c>
      <c r="L92" s="17">
        <v>58.49</v>
      </c>
      <c r="M92" s="17">
        <v>3.9071500000000001</v>
      </c>
      <c r="N92" s="17">
        <v>4.5602499999999999</v>
      </c>
      <c r="O92" s="17">
        <v>88.357410000000002</v>
      </c>
      <c r="P92" s="17">
        <v>18.208379999999998</v>
      </c>
      <c r="Q92" s="17">
        <v>36.158499999999997</v>
      </c>
      <c r="R92" s="17">
        <v>33.0107</v>
      </c>
      <c r="S92" s="17">
        <v>83.580960000000005</v>
      </c>
      <c r="T92" s="17">
        <v>1.3438099999999999</v>
      </c>
      <c r="U92" s="17">
        <v>32.578000000000003</v>
      </c>
      <c r="V92" s="17">
        <v>1385.2149999999999</v>
      </c>
      <c r="W92" s="17">
        <v>41.122509999999998</v>
      </c>
      <c r="X92" s="17">
        <v>47.971150000000002</v>
      </c>
      <c r="Y92" s="17">
        <v>1.08944</v>
      </c>
      <c r="Z92" s="17">
        <v>158.059</v>
      </c>
    </row>
    <row r="93" spans="1:26" x14ac:dyDescent="0.2">
      <c r="A93" s="27">
        <v>45485</v>
      </c>
      <c r="B93" s="17">
        <v>5.4291999999999998</v>
      </c>
      <c r="C93" s="14">
        <v>905.8</v>
      </c>
      <c r="D93" s="17">
        <v>7.2723300000000002</v>
      </c>
      <c r="E93" s="17">
        <v>3922.1</v>
      </c>
      <c r="F93" s="17">
        <v>23.220099999999999</v>
      </c>
      <c r="G93" s="17">
        <v>359.35500000000002</v>
      </c>
      <c r="H93" s="17">
        <v>16111</v>
      </c>
      <c r="I93" s="17">
        <v>4.67</v>
      </c>
      <c r="J93" s="17">
        <v>17.618849999999998</v>
      </c>
      <c r="K93" s="17">
        <v>3.7250800000000002</v>
      </c>
      <c r="L93" s="17">
        <v>58.391800000000003</v>
      </c>
      <c r="M93" s="17">
        <v>3.90015</v>
      </c>
      <c r="N93" s="17">
        <v>4.5586200000000003</v>
      </c>
      <c r="O93" s="17">
        <v>87.881839999999997</v>
      </c>
      <c r="P93" s="17">
        <v>17.954709999999999</v>
      </c>
      <c r="Q93" s="17">
        <v>36.112299999999998</v>
      </c>
      <c r="R93" s="17">
        <v>33.034350000000003</v>
      </c>
      <c r="S93" s="17">
        <v>83.519159999999999</v>
      </c>
      <c r="T93" s="17">
        <v>1.34087</v>
      </c>
      <c r="U93" s="17">
        <v>32.548000000000002</v>
      </c>
      <c r="V93" s="17">
        <v>1375.34</v>
      </c>
      <c r="W93" s="17">
        <v>40.867959999999997</v>
      </c>
      <c r="X93" s="17">
        <v>47.997950000000003</v>
      </c>
      <c r="Y93" s="17">
        <v>1.0907</v>
      </c>
      <c r="Z93" s="17">
        <v>157.82499999999999</v>
      </c>
    </row>
    <row r="94" spans="1:26" x14ac:dyDescent="0.2">
      <c r="A94" s="27">
        <v>45484</v>
      </c>
      <c r="B94" s="17">
        <v>5.4398499999999999</v>
      </c>
      <c r="C94" s="14">
        <v>914.23500000000001</v>
      </c>
      <c r="D94" s="17">
        <v>7.2677399999999999</v>
      </c>
      <c r="E94" s="17">
        <v>3978.395</v>
      </c>
      <c r="F94" s="17">
        <v>23.35135</v>
      </c>
      <c r="G94" s="17">
        <v>362.52499999999998</v>
      </c>
      <c r="H94" s="17">
        <v>16105</v>
      </c>
      <c r="I94" s="17">
        <v>4.6879999999999997</v>
      </c>
      <c r="J94" s="17">
        <v>17.774329999999999</v>
      </c>
      <c r="K94" s="17">
        <v>3.7587299999999999</v>
      </c>
      <c r="L94" s="17">
        <v>58.302500000000002</v>
      </c>
      <c r="M94" s="17">
        <v>3.9206799999999999</v>
      </c>
      <c r="N94" s="17">
        <v>4.5772000000000004</v>
      </c>
      <c r="O94" s="17">
        <v>87.70975</v>
      </c>
      <c r="P94" s="17">
        <v>18.004909999999999</v>
      </c>
      <c r="Q94" s="17">
        <v>36.111699999999999</v>
      </c>
      <c r="R94" s="17">
        <v>32.839500000000001</v>
      </c>
      <c r="S94" s="17">
        <v>83.511960000000002</v>
      </c>
      <c r="T94" s="17">
        <v>1.3427800000000001</v>
      </c>
      <c r="U94" s="17">
        <v>32.513500000000001</v>
      </c>
      <c r="V94" s="17">
        <v>1372.2349999999999</v>
      </c>
      <c r="W94" s="17">
        <v>40.95073</v>
      </c>
      <c r="X94" s="17">
        <v>47.987650000000002</v>
      </c>
      <c r="Y94" s="17">
        <v>1.0868</v>
      </c>
      <c r="Z94" s="17">
        <v>158.84</v>
      </c>
    </row>
    <row r="95" spans="1:26" x14ac:dyDescent="0.2">
      <c r="A95" s="27">
        <v>45483</v>
      </c>
      <c r="B95" s="17">
        <v>5.4162499999999998</v>
      </c>
      <c r="C95" s="14">
        <v>911.76300000000003</v>
      </c>
      <c r="D95" s="17">
        <v>7.2924300000000004</v>
      </c>
      <c r="E95" s="17">
        <v>3969.92</v>
      </c>
      <c r="F95" s="17">
        <v>23.4527</v>
      </c>
      <c r="G95" s="17">
        <v>363.51</v>
      </c>
      <c r="H95" s="17">
        <v>16205</v>
      </c>
      <c r="I95" s="17">
        <v>4.7</v>
      </c>
      <c r="J95" s="17">
        <v>17.83719</v>
      </c>
      <c r="K95" s="17">
        <v>3.7823500000000001</v>
      </c>
      <c r="L95" s="17">
        <v>58.342500000000001</v>
      </c>
      <c r="M95" s="17">
        <v>3.93485</v>
      </c>
      <c r="N95" s="17">
        <v>4.5926499999999999</v>
      </c>
      <c r="O95" s="17">
        <v>88.850049999999996</v>
      </c>
      <c r="P95" s="17">
        <v>18.125299999999999</v>
      </c>
      <c r="Q95" s="17">
        <v>36.348999999999997</v>
      </c>
      <c r="R95" s="17">
        <v>32.854140000000001</v>
      </c>
      <c r="S95" s="17">
        <v>83.497</v>
      </c>
      <c r="T95" s="17">
        <v>1.3488599999999999</v>
      </c>
      <c r="U95" s="17">
        <v>32.594000000000001</v>
      </c>
      <c r="V95" s="17">
        <v>1383.95</v>
      </c>
      <c r="W95" s="17">
        <v>40.751759999999997</v>
      </c>
      <c r="X95" s="17">
        <v>48</v>
      </c>
      <c r="Y95" s="17">
        <v>1.0829899999999999</v>
      </c>
      <c r="Z95" s="17">
        <v>161.68899999999999</v>
      </c>
    </row>
    <row r="96" spans="1:26" x14ac:dyDescent="0.2">
      <c r="A96" s="27">
        <v>45482</v>
      </c>
      <c r="B96" s="17">
        <v>5.4212499999999997</v>
      </c>
      <c r="C96" s="14">
        <v>931.8</v>
      </c>
      <c r="D96" s="17">
        <v>7.28864</v>
      </c>
      <c r="E96" s="17">
        <v>4016.0250000000001</v>
      </c>
      <c r="F96" s="17">
        <v>23.378799999999998</v>
      </c>
      <c r="G96" s="17">
        <v>364.25</v>
      </c>
      <c r="H96" s="17">
        <v>16271</v>
      </c>
      <c r="I96" s="17">
        <v>4.7080000000000002</v>
      </c>
      <c r="J96" s="17">
        <v>17.915330000000001</v>
      </c>
      <c r="K96" s="17">
        <v>3.7838500000000002</v>
      </c>
      <c r="L96" s="17">
        <v>58.442500000000003</v>
      </c>
      <c r="M96" s="17">
        <v>3.9359199999999999</v>
      </c>
      <c r="N96" s="17">
        <v>4.5986500000000001</v>
      </c>
      <c r="O96" s="17">
        <v>87.850009999999997</v>
      </c>
      <c r="P96" s="17">
        <v>18.145630000000001</v>
      </c>
      <c r="Q96" s="17">
        <v>36.429000000000002</v>
      </c>
      <c r="R96" s="17">
        <v>32.876899999999999</v>
      </c>
      <c r="S96" s="17">
        <v>83.494860000000003</v>
      </c>
      <c r="T96" s="17">
        <v>1.35087</v>
      </c>
      <c r="U96" s="17">
        <v>32.549999999999997</v>
      </c>
      <c r="V96" s="17">
        <v>1383.81</v>
      </c>
      <c r="W96" s="17">
        <v>40.650010000000002</v>
      </c>
      <c r="X96" s="17">
        <v>48.069099999999999</v>
      </c>
      <c r="Y96" s="17">
        <v>1.0813299999999999</v>
      </c>
      <c r="Z96" s="17">
        <v>161.327</v>
      </c>
    </row>
    <row r="97" spans="1:26" x14ac:dyDescent="0.2">
      <c r="A97" s="27">
        <v>45481</v>
      </c>
      <c r="B97" s="17">
        <v>5.4703999999999997</v>
      </c>
      <c r="C97" s="14">
        <v>940.07500000000005</v>
      </c>
      <c r="D97" s="17">
        <v>7.2857399999999997</v>
      </c>
      <c r="E97" s="17">
        <v>4048.04</v>
      </c>
      <c r="F97" s="17">
        <v>23.266480000000001</v>
      </c>
      <c r="G97" s="17">
        <v>364.565</v>
      </c>
      <c r="H97" s="17">
        <v>16282</v>
      </c>
      <c r="I97" s="17">
        <v>4.7089999999999996</v>
      </c>
      <c r="J97" s="17">
        <v>18.010449999999999</v>
      </c>
      <c r="K97" s="17">
        <v>3.7877000000000001</v>
      </c>
      <c r="L97" s="17">
        <v>58.509</v>
      </c>
      <c r="M97" s="17">
        <v>3.94258</v>
      </c>
      <c r="N97" s="17">
        <v>4.59497</v>
      </c>
      <c r="O97" s="17">
        <v>87.625060000000005</v>
      </c>
      <c r="P97" s="17">
        <v>18.117370000000001</v>
      </c>
      <c r="Q97" s="17">
        <v>36.4253</v>
      </c>
      <c r="R97" s="17">
        <v>32.698399999999999</v>
      </c>
      <c r="S97" s="17">
        <v>83.452860000000001</v>
      </c>
      <c r="T97" s="17">
        <v>1.34996</v>
      </c>
      <c r="U97" s="17">
        <v>32.473500000000001</v>
      </c>
      <c r="V97" s="17">
        <v>1384.21</v>
      </c>
      <c r="W97" s="17">
        <v>40.692509999999999</v>
      </c>
      <c r="X97" s="17">
        <v>47.960850000000001</v>
      </c>
      <c r="Y97" s="17">
        <v>1.0824</v>
      </c>
      <c r="Z97" s="17">
        <v>160.83199999999999</v>
      </c>
    </row>
    <row r="98" spans="1:26" x14ac:dyDescent="0.2">
      <c r="A98" s="27">
        <v>45478</v>
      </c>
      <c r="B98" s="17">
        <v>5.46035</v>
      </c>
      <c r="C98" s="14">
        <v>936.74699999999996</v>
      </c>
      <c r="D98" s="17">
        <v>7.2889299999999997</v>
      </c>
      <c r="E98" s="17">
        <v>4087.41</v>
      </c>
      <c r="F98" s="17">
        <v>23.179200000000002</v>
      </c>
      <c r="G98" s="17">
        <v>362.09</v>
      </c>
      <c r="H98" s="17">
        <v>16252</v>
      </c>
      <c r="I98" s="17">
        <v>4.7089999999999996</v>
      </c>
      <c r="J98" s="17">
        <v>18.106120000000001</v>
      </c>
      <c r="K98" s="17">
        <v>3.7912499999999998</v>
      </c>
      <c r="L98" s="17">
        <v>58.526000000000003</v>
      </c>
      <c r="M98" s="17">
        <v>3.9527000000000001</v>
      </c>
      <c r="N98" s="17">
        <v>4.5877499999999998</v>
      </c>
      <c r="O98" s="17">
        <v>87.923900000000003</v>
      </c>
      <c r="P98" s="17">
        <v>18.182749999999999</v>
      </c>
      <c r="Q98" s="17">
        <v>36.468400000000003</v>
      </c>
      <c r="R98" s="17">
        <v>32.635210000000001</v>
      </c>
      <c r="S98" s="17">
        <v>83.469560000000001</v>
      </c>
      <c r="T98" s="17">
        <v>1.34856</v>
      </c>
      <c r="U98" s="17">
        <v>32.470999999999997</v>
      </c>
      <c r="V98" s="17">
        <v>1377.45</v>
      </c>
      <c r="W98" s="17">
        <v>40.581589999999998</v>
      </c>
      <c r="X98" s="17">
        <v>47.986020000000003</v>
      </c>
      <c r="Y98" s="17">
        <v>1.08402</v>
      </c>
      <c r="Z98" s="17">
        <v>160.74700000000001</v>
      </c>
    </row>
    <row r="99" spans="1:26" x14ac:dyDescent="0.2">
      <c r="A99" s="27">
        <v>45477</v>
      </c>
      <c r="B99" s="17">
        <v>5.4857199999999997</v>
      </c>
      <c r="C99" s="14">
        <v>935.4</v>
      </c>
      <c r="D99" s="17">
        <v>7.2938799999999997</v>
      </c>
      <c r="E99" s="17">
        <v>4097.3779999999997</v>
      </c>
      <c r="F99" s="17">
        <v>23.24015</v>
      </c>
      <c r="G99" s="17">
        <v>363.52699999999999</v>
      </c>
      <c r="H99" s="17">
        <v>16333.5</v>
      </c>
      <c r="I99" s="17">
        <v>4.71</v>
      </c>
      <c r="J99" s="17">
        <v>18.103899999999999</v>
      </c>
      <c r="K99" s="17">
        <v>3.7931499999999998</v>
      </c>
      <c r="L99" s="17">
        <v>58.600499999999997</v>
      </c>
      <c r="M99" s="17">
        <v>3.96088</v>
      </c>
      <c r="N99" s="17">
        <v>4.6028500000000001</v>
      </c>
      <c r="O99" s="17">
        <v>89</v>
      </c>
      <c r="P99" s="17">
        <v>18.258690000000001</v>
      </c>
      <c r="Q99" s="17">
        <v>36.637500000000003</v>
      </c>
      <c r="R99" s="17">
        <v>32.575969999999998</v>
      </c>
      <c r="S99" s="17">
        <v>83.502560000000003</v>
      </c>
      <c r="T99" s="17">
        <v>1.3519000000000001</v>
      </c>
      <c r="U99" s="17">
        <v>32.478000000000002</v>
      </c>
      <c r="V99" s="17">
        <v>1381.33</v>
      </c>
      <c r="W99" s="17">
        <v>40.540010000000002</v>
      </c>
      <c r="X99" s="17">
        <v>48.039900000000003</v>
      </c>
      <c r="Y99" s="17">
        <v>1.0812299999999999</v>
      </c>
      <c r="Z99" s="17">
        <v>161.27699999999999</v>
      </c>
    </row>
    <row r="100" spans="1:26" x14ac:dyDescent="0.2">
      <c r="A100" s="27">
        <v>45476</v>
      </c>
      <c r="B100" s="17">
        <v>5.5538999999999996</v>
      </c>
      <c r="C100" s="14">
        <v>941.66200000000003</v>
      </c>
      <c r="D100" s="17">
        <v>7.3031899999999998</v>
      </c>
      <c r="E100" s="17">
        <v>4102.3370000000004</v>
      </c>
      <c r="F100" s="17">
        <v>23.3127</v>
      </c>
      <c r="G100" s="17">
        <v>365.8</v>
      </c>
      <c r="H100" s="17">
        <v>16345</v>
      </c>
      <c r="I100" s="17">
        <v>4.72</v>
      </c>
      <c r="J100" s="17">
        <v>18.17332</v>
      </c>
      <c r="K100" s="17">
        <v>3.8022</v>
      </c>
      <c r="L100" s="17">
        <v>58.734299999999998</v>
      </c>
      <c r="M100" s="17">
        <v>3.9849399999999999</v>
      </c>
      <c r="N100" s="17">
        <v>4.61442</v>
      </c>
      <c r="O100" s="17">
        <v>87.858750000000001</v>
      </c>
      <c r="P100" s="17">
        <v>18.41545</v>
      </c>
      <c r="Q100" s="17">
        <v>36.680999999999997</v>
      </c>
      <c r="R100" s="17">
        <v>32.556600000000003</v>
      </c>
      <c r="S100" s="17">
        <v>83.517859999999999</v>
      </c>
      <c r="T100" s="17">
        <v>1.35375</v>
      </c>
      <c r="U100" s="17">
        <v>32.655500000000004</v>
      </c>
      <c r="V100" s="17">
        <v>1387.71</v>
      </c>
      <c r="W100" s="17">
        <v>40.635429999999999</v>
      </c>
      <c r="X100" s="17">
        <v>48.136899999999997</v>
      </c>
      <c r="Y100" s="17">
        <v>1.0786199999999999</v>
      </c>
      <c r="Z100" s="17">
        <v>161.691</v>
      </c>
    </row>
    <row r="101" spans="1:26" x14ac:dyDescent="0.2">
      <c r="A101" s="27">
        <v>45475</v>
      </c>
      <c r="B101" s="17">
        <v>5.6767500000000002</v>
      </c>
      <c r="C101" s="14">
        <v>946.15200000000004</v>
      </c>
      <c r="D101" s="17">
        <v>7.3070300000000001</v>
      </c>
      <c r="E101" s="17">
        <v>4128.6099999999997</v>
      </c>
      <c r="F101" s="17">
        <v>23.4148</v>
      </c>
      <c r="G101" s="17">
        <v>367.464</v>
      </c>
      <c r="H101" s="17">
        <v>16386</v>
      </c>
      <c r="I101" s="17">
        <v>4.7210000000000001</v>
      </c>
      <c r="J101" s="17">
        <v>18.261749999999999</v>
      </c>
      <c r="K101" s="17">
        <v>3.8166699999999998</v>
      </c>
      <c r="L101" s="17">
        <v>58.803699999999999</v>
      </c>
      <c r="M101" s="17">
        <v>4.0104499999999996</v>
      </c>
      <c r="N101" s="17">
        <v>4.6316499999999996</v>
      </c>
      <c r="O101" s="17">
        <v>87.819469999999995</v>
      </c>
      <c r="P101" s="17">
        <v>18.606310000000001</v>
      </c>
      <c r="Q101" s="17">
        <v>36.810899999999997</v>
      </c>
      <c r="R101" s="17">
        <v>32.554749999999999</v>
      </c>
      <c r="S101" s="17">
        <v>83.514510000000001</v>
      </c>
      <c r="T101" s="17">
        <v>1.3560000000000001</v>
      </c>
      <c r="U101" s="17">
        <v>32.624299999999998</v>
      </c>
      <c r="V101" s="17">
        <v>1386.73</v>
      </c>
      <c r="W101" s="17">
        <v>40.725009999999997</v>
      </c>
      <c r="X101" s="17">
        <v>48.16</v>
      </c>
      <c r="Y101" s="17">
        <v>1.07453</v>
      </c>
      <c r="Z101" s="17">
        <v>161.44499999999999</v>
      </c>
    </row>
    <row r="102" spans="1:26" x14ac:dyDescent="0.2">
      <c r="A102" s="27">
        <v>45474</v>
      </c>
      <c r="B102" s="17">
        <v>5.6595500000000003</v>
      </c>
      <c r="C102" s="14">
        <v>945.42200000000003</v>
      </c>
      <c r="D102" s="17">
        <v>7.3052200000000003</v>
      </c>
      <c r="E102" s="17">
        <v>4153.08</v>
      </c>
      <c r="F102" s="17">
        <v>23.423500000000001</v>
      </c>
      <c r="G102" s="17">
        <v>367.45800000000003</v>
      </c>
      <c r="H102" s="17">
        <v>16374</v>
      </c>
      <c r="I102" s="17">
        <v>4.7140000000000004</v>
      </c>
      <c r="J102" s="17">
        <v>18.367599999999999</v>
      </c>
      <c r="K102" s="17">
        <v>3.8377500000000002</v>
      </c>
      <c r="L102" s="17">
        <v>58.645000000000003</v>
      </c>
      <c r="M102" s="17">
        <v>4.0190999999999999</v>
      </c>
      <c r="N102" s="17">
        <v>4.6333000000000002</v>
      </c>
      <c r="O102" s="17">
        <v>86.85445</v>
      </c>
      <c r="P102" s="17">
        <v>18.36975</v>
      </c>
      <c r="Q102" s="17">
        <v>36.727800000000002</v>
      </c>
      <c r="R102" s="17">
        <v>32.655500000000004</v>
      </c>
      <c r="S102" s="17">
        <v>83.461659999999995</v>
      </c>
      <c r="T102" s="17">
        <v>1.35755</v>
      </c>
      <c r="U102" s="17">
        <v>32.539700000000003</v>
      </c>
      <c r="V102" s="17">
        <v>1383.885</v>
      </c>
      <c r="W102" s="17">
        <v>40.65061</v>
      </c>
      <c r="X102" s="17">
        <v>48.261800000000001</v>
      </c>
      <c r="Y102" s="17">
        <v>1.0740099999999999</v>
      </c>
      <c r="Z102" s="17">
        <v>161.46</v>
      </c>
    </row>
    <row r="103" spans="1:26" x14ac:dyDescent="0.2">
      <c r="A103" s="27">
        <v>45471</v>
      </c>
      <c r="B103" s="17">
        <v>5.5940799999999999</v>
      </c>
      <c r="C103" s="14">
        <v>941.05</v>
      </c>
      <c r="D103" s="17">
        <v>7.2992800000000004</v>
      </c>
      <c r="E103" s="17">
        <v>4153.08</v>
      </c>
      <c r="F103" s="17">
        <v>23.36373</v>
      </c>
      <c r="G103" s="17">
        <v>368.81</v>
      </c>
      <c r="H103" s="17">
        <v>16352</v>
      </c>
      <c r="I103" s="17">
        <v>4.7169999999999996</v>
      </c>
      <c r="J103" s="17">
        <v>18.318280000000001</v>
      </c>
      <c r="K103" s="17">
        <v>3.8409</v>
      </c>
      <c r="L103" s="17">
        <v>58.601199999999999</v>
      </c>
      <c r="M103" s="17">
        <v>4.0247200000000003</v>
      </c>
      <c r="N103" s="17">
        <v>4.6448999999999998</v>
      </c>
      <c r="O103" s="17">
        <v>85.76567</v>
      </c>
      <c r="P103" s="17">
        <v>18.193300000000001</v>
      </c>
      <c r="Q103" s="17">
        <v>36.759</v>
      </c>
      <c r="R103" s="17">
        <v>32.760899999999999</v>
      </c>
      <c r="S103" s="17">
        <v>83.368359999999996</v>
      </c>
      <c r="T103" s="17">
        <v>1.35599</v>
      </c>
      <c r="U103" s="17">
        <v>32.438499999999998</v>
      </c>
      <c r="V103" s="17">
        <v>1381.39</v>
      </c>
      <c r="W103" s="17">
        <v>40.544130000000003</v>
      </c>
      <c r="X103" s="17">
        <v>48.028599999999997</v>
      </c>
      <c r="Y103" s="17">
        <v>1.07134</v>
      </c>
      <c r="Z103" s="17">
        <v>160.88399999999999</v>
      </c>
    </row>
    <row r="104" spans="1:26" x14ac:dyDescent="0.2">
      <c r="A104" s="27">
        <v>45470</v>
      </c>
      <c r="B104" s="17">
        <v>5.5000999999999998</v>
      </c>
      <c r="C104" s="14">
        <v>955</v>
      </c>
      <c r="D104" s="17">
        <v>7.3035300000000003</v>
      </c>
      <c r="E104" s="17">
        <v>4167.982</v>
      </c>
      <c r="F104" s="17">
        <v>23.41825</v>
      </c>
      <c r="G104" s="17">
        <v>370.39699999999999</v>
      </c>
      <c r="H104" s="17">
        <v>16384</v>
      </c>
      <c r="I104" s="17">
        <v>4.7169999999999996</v>
      </c>
      <c r="J104" s="17">
        <v>18.440349999999999</v>
      </c>
      <c r="K104" s="17">
        <v>3.8320500000000002</v>
      </c>
      <c r="L104" s="17">
        <v>58.741500000000002</v>
      </c>
      <c r="M104" s="17">
        <v>4.0267799999999996</v>
      </c>
      <c r="N104" s="17">
        <v>4.6498999999999997</v>
      </c>
      <c r="O104" s="17">
        <v>85.5</v>
      </c>
      <c r="P104" s="17">
        <v>18.472449999999998</v>
      </c>
      <c r="Q104" s="17">
        <v>36.8322</v>
      </c>
      <c r="R104" s="17">
        <v>32.849020000000003</v>
      </c>
      <c r="S104" s="17">
        <v>83.462019999999995</v>
      </c>
      <c r="T104" s="17">
        <v>1.3584499999999999</v>
      </c>
      <c r="U104" s="17">
        <v>32.5488</v>
      </c>
      <c r="V104" s="17">
        <v>1387.575</v>
      </c>
      <c r="W104" s="17">
        <v>40.467660000000002</v>
      </c>
      <c r="X104" s="17">
        <v>48.008400000000002</v>
      </c>
      <c r="Y104" s="17">
        <v>1.0704</v>
      </c>
      <c r="Z104" s="17">
        <v>160.76400000000001</v>
      </c>
    </row>
    <row r="105" spans="1:26" x14ac:dyDescent="0.2">
      <c r="A105" s="27">
        <v>45469</v>
      </c>
      <c r="B105" s="17">
        <v>5.5210299999999997</v>
      </c>
      <c r="C105" s="14">
        <v>951.02499999999998</v>
      </c>
      <c r="D105" s="17">
        <v>7.3009199999999996</v>
      </c>
      <c r="E105" s="17">
        <v>4136.72</v>
      </c>
      <c r="F105" s="17">
        <v>23.330300000000001</v>
      </c>
      <c r="G105" s="17">
        <v>371.43799999999999</v>
      </c>
      <c r="H105" s="17">
        <v>16429</v>
      </c>
      <c r="I105" s="17">
        <v>4.7169999999999996</v>
      </c>
      <c r="J105" s="17">
        <v>18.33427</v>
      </c>
      <c r="K105" s="17">
        <v>3.8253499999999998</v>
      </c>
      <c r="L105" s="17">
        <v>58.8675</v>
      </c>
      <c r="M105" s="17">
        <v>4.0389999999999997</v>
      </c>
      <c r="N105" s="17">
        <v>4.6599000000000004</v>
      </c>
      <c r="O105" s="17">
        <v>88.250010000000003</v>
      </c>
      <c r="P105" s="17">
        <v>18.1783</v>
      </c>
      <c r="Q105" s="17">
        <v>36.955599999999997</v>
      </c>
      <c r="R105" s="17">
        <v>32.847099999999998</v>
      </c>
      <c r="S105" s="17">
        <v>83.586060000000003</v>
      </c>
      <c r="T105" s="17">
        <v>1.3580000000000001</v>
      </c>
      <c r="U105" s="17">
        <v>32.568300000000001</v>
      </c>
      <c r="V105" s="17">
        <v>1394.31</v>
      </c>
      <c r="W105" s="17">
        <v>40.5505</v>
      </c>
      <c r="X105" s="17">
        <v>48.02</v>
      </c>
      <c r="Y105" s="17">
        <v>1.0680700000000001</v>
      </c>
      <c r="Z105" s="17">
        <v>160.80699999999999</v>
      </c>
    </row>
    <row r="106" spans="1:26" x14ac:dyDescent="0.2">
      <c r="A106" s="27">
        <v>45468</v>
      </c>
      <c r="B106" s="17">
        <v>5.4512999999999998</v>
      </c>
      <c r="C106" s="14">
        <v>941.58</v>
      </c>
      <c r="D106" s="17">
        <v>7.2892900000000003</v>
      </c>
      <c r="E106" s="17">
        <v>4099.3329999999996</v>
      </c>
      <c r="F106" s="17">
        <v>23.169250000000002</v>
      </c>
      <c r="G106" s="17">
        <v>369.44799999999998</v>
      </c>
      <c r="H106" s="17">
        <v>16398</v>
      </c>
      <c r="I106" s="17">
        <v>4.7069999999999999</v>
      </c>
      <c r="J106" s="17">
        <v>18.098299999999998</v>
      </c>
      <c r="K106" s="17">
        <v>3.8128000000000002</v>
      </c>
      <c r="L106" s="17">
        <v>58.77</v>
      </c>
      <c r="M106" s="17">
        <v>4.0114000000000001</v>
      </c>
      <c r="N106" s="17">
        <v>4.6441499999999998</v>
      </c>
      <c r="O106" s="17">
        <v>88.084100000000007</v>
      </c>
      <c r="P106" s="17">
        <v>18.24794</v>
      </c>
      <c r="Q106" s="17">
        <v>36.730400000000003</v>
      </c>
      <c r="R106" s="17">
        <v>32.949750000000002</v>
      </c>
      <c r="S106" s="17">
        <v>83.377009999999999</v>
      </c>
      <c r="T106" s="17">
        <v>1.35456</v>
      </c>
      <c r="U106" s="17">
        <v>32.4495</v>
      </c>
      <c r="V106" s="17">
        <v>1391.57</v>
      </c>
      <c r="W106" s="17">
        <v>40.567610000000002</v>
      </c>
      <c r="X106" s="17">
        <v>48.38165</v>
      </c>
      <c r="Y106" s="17">
        <v>1.07141</v>
      </c>
      <c r="Z106" s="17">
        <v>159.69900000000001</v>
      </c>
    </row>
    <row r="107" spans="1:26" x14ac:dyDescent="0.2">
      <c r="A107" s="27">
        <v>45467</v>
      </c>
      <c r="B107" s="17">
        <v>5.391</v>
      </c>
      <c r="C107" s="14">
        <v>945.58</v>
      </c>
      <c r="D107" s="17">
        <v>7.2832800000000004</v>
      </c>
      <c r="E107" s="17">
        <v>4091.165</v>
      </c>
      <c r="F107" s="17">
        <v>23.183720000000001</v>
      </c>
      <c r="G107" s="17">
        <v>368.18099999999998</v>
      </c>
      <c r="H107" s="17">
        <v>16392.5</v>
      </c>
      <c r="I107" s="17">
        <v>4.7130000000000001</v>
      </c>
      <c r="J107" s="17">
        <v>17.954899999999999</v>
      </c>
      <c r="K107" s="17">
        <v>3.8079999999999998</v>
      </c>
      <c r="L107" s="17">
        <v>58.814999999999998</v>
      </c>
      <c r="M107" s="17">
        <v>4.0008499999999998</v>
      </c>
      <c r="N107" s="17">
        <v>4.6368</v>
      </c>
      <c r="O107" s="17">
        <v>88.000010000000003</v>
      </c>
      <c r="P107" s="17">
        <v>18.104089999999999</v>
      </c>
      <c r="Q107" s="17">
        <v>36.6389</v>
      </c>
      <c r="R107" s="17">
        <v>32.923499999999997</v>
      </c>
      <c r="S107" s="17">
        <v>83.475020000000001</v>
      </c>
      <c r="T107" s="17">
        <v>1.35284</v>
      </c>
      <c r="U107" s="17">
        <v>32.387999999999998</v>
      </c>
      <c r="V107" s="17">
        <v>1386.665</v>
      </c>
      <c r="W107" s="17">
        <v>40.581139999999998</v>
      </c>
      <c r="X107" s="17">
        <v>48.30585</v>
      </c>
      <c r="Y107" s="17">
        <v>1.07335</v>
      </c>
      <c r="Z107" s="17">
        <v>159.62200000000001</v>
      </c>
    </row>
    <row r="108" spans="1:26" x14ac:dyDescent="0.2">
      <c r="A108" s="27">
        <v>45464</v>
      </c>
      <c r="B108" s="17">
        <v>5.4321700000000002</v>
      </c>
      <c r="C108" s="14">
        <v>940.33</v>
      </c>
      <c r="D108" s="17">
        <v>7.2904900000000001</v>
      </c>
      <c r="E108" s="17">
        <v>4145.9930000000004</v>
      </c>
      <c r="F108" s="17">
        <v>23.315580000000001</v>
      </c>
      <c r="G108" s="17">
        <v>370.608</v>
      </c>
      <c r="H108" s="17">
        <v>16453</v>
      </c>
      <c r="I108" s="17">
        <v>4.7119999999999997</v>
      </c>
      <c r="J108" s="17">
        <v>18.113</v>
      </c>
      <c r="K108" s="17">
        <v>3.80118</v>
      </c>
      <c r="L108" s="17">
        <v>58.827500000000001</v>
      </c>
      <c r="M108" s="17">
        <v>4.0457000000000001</v>
      </c>
      <c r="N108" s="17">
        <v>4.6523500000000002</v>
      </c>
      <c r="O108" s="17">
        <v>89.075050000000005</v>
      </c>
      <c r="P108" s="17">
        <v>17.969049999999999</v>
      </c>
      <c r="Q108" s="17">
        <v>36.7468</v>
      </c>
      <c r="R108" s="17">
        <v>32.847679999999997</v>
      </c>
      <c r="S108" s="17">
        <v>83.562749999999994</v>
      </c>
      <c r="T108" s="17">
        <v>1.35487</v>
      </c>
      <c r="U108" s="17">
        <v>32.3765</v>
      </c>
      <c r="V108" s="17">
        <v>1389.36</v>
      </c>
      <c r="W108" s="17">
        <v>40.450009999999999</v>
      </c>
      <c r="X108" s="17">
        <v>47.699150000000003</v>
      </c>
      <c r="Y108" s="17">
        <v>1.0692699999999999</v>
      </c>
      <c r="Z108" s="17">
        <v>159.79900000000001</v>
      </c>
    </row>
    <row r="109" spans="1:26" x14ac:dyDescent="0.2">
      <c r="A109" s="27">
        <v>45463</v>
      </c>
      <c r="B109" s="17">
        <v>5.4498499999999996</v>
      </c>
      <c r="C109" s="14">
        <v>932.14700000000005</v>
      </c>
      <c r="D109" s="17">
        <v>7.2909600000000001</v>
      </c>
      <c r="E109" s="17">
        <v>4172.91</v>
      </c>
      <c r="F109" s="17">
        <v>23.271599999999999</v>
      </c>
      <c r="G109" s="17">
        <v>370.83</v>
      </c>
      <c r="H109" s="17">
        <v>16485.5</v>
      </c>
      <c r="I109" s="17">
        <v>4.71</v>
      </c>
      <c r="J109" s="17">
        <v>18.371639999999999</v>
      </c>
      <c r="K109" s="17">
        <v>3.8037999999999998</v>
      </c>
      <c r="L109" s="17">
        <v>58.768500000000003</v>
      </c>
      <c r="M109" s="17">
        <v>4.0427999999999997</v>
      </c>
      <c r="N109" s="17">
        <v>4.6492000000000004</v>
      </c>
      <c r="O109" s="17">
        <v>87.25</v>
      </c>
      <c r="P109" s="17">
        <v>17.977810000000002</v>
      </c>
      <c r="Q109" s="17">
        <v>36.728999999999999</v>
      </c>
      <c r="R109" s="17">
        <v>32.842790000000001</v>
      </c>
      <c r="S109" s="17">
        <v>83.63006</v>
      </c>
      <c r="T109" s="17">
        <v>1.3544400000000001</v>
      </c>
      <c r="U109" s="17">
        <v>32.333500000000001</v>
      </c>
      <c r="V109" s="17">
        <v>1393.1</v>
      </c>
      <c r="W109" s="17">
        <v>40.459449999999997</v>
      </c>
      <c r="X109" s="17">
        <v>47.703400000000002</v>
      </c>
      <c r="Y109" s="17">
        <v>1.0702</v>
      </c>
      <c r="Z109" s="17">
        <v>158.93</v>
      </c>
    </row>
    <row r="110" spans="1:26" x14ac:dyDescent="0.2">
      <c r="A110" s="27">
        <v>45462</v>
      </c>
      <c r="B110" s="17">
        <v>5.4346500000000004</v>
      </c>
      <c r="C110" s="14">
        <v>931.9</v>
      </c>
      <c r="D110" s="17">
        <v>7.28132</v>
      </c>
      <c r="E110" s="17">
        <v>4160.8500000000004</v>
      </c>
      <c r="F110" s="17">
        <v>23.180800000000001</v>
      </c>
      <c r="G110" s="17">
        <v>368.40499999999997</v>
      </c>
      <c r="H110" s="17">
        <v>16368</v>
      </c>
      <c r="I110" s="17">
        <v>4.7069999999999999</v>
      </c>
      <c r="J110" s="17">
        <v>18.425370000000001</v>
      </c>
      <c r="K110" s="17">
        <v>3.8152499999999998</v>
      </c>
      <c r="L110" s="17">
        <v>58.753999999999998</v>
      </c>
      <c r="M110" s="17">
        <v>4.0259299999999998</v>
      </c>
      <c r="N110" s="17">
        <v>4.6322000000000001</v>
      </c>
      <c r="O110" s="17">
        <v>83.500029999999995</v>
      </c>
      <c r="P110" s="17">
        <v>17.954999999999998</v>
      </c>
      <c r="Q110" s="17">
        <v>36.6798</v>
      </c>
      <c r="R110" s="17">
        <v>32.534230000000001</v>
      </c>
      <c r="S110" s="17">
        <v>83.424459999999996</v>
      </c>
      <c r="T110" s="17">
        <v>1.3507</v>
      </c>
      <c r="U110" s="17">
        <v>32.343000000000004</v>
      </c>
      <c r="V110" s="17">
        <v>1382.4549999999999</v>
      </c>
      <c r="W110" s="17">
        <v>40.525509999999997</v>
      </c>
      <c r="X110" s="17">
        <v>47.705449999999999</v>
      </c>
      <c r="Y110" s="17">
        <v>1.0744400000000001</v>
      </c>
      <c r="Z110" s="17">
        <v>158.09399999999999</v>
      </c>
    </row>
    <row r="111" spans="1:26" x14ac:dyDescent="0.2">
      <c r="A111" s="27">
        <v>45461</v>
      </c>
      <c r="B111" s="17">
        <v>5.4350500000000004</v>
      </c>
      <c r="C111" s="14">
        <v>936.17</v>
      </c>
      <c r="D111" s="17">
        <v>7.2711100000000002</v>
      </c>
      <c r="E111" s="17">
        <v>4137</v>
      </c>
      <c r="F111" s="17">
        <v>23.120750000000001</v>
      </c>
      <c r="G111" s="17">
        <v>367.41300000000001</v>
      </c>
      <c r="H111" s="17">
        <v>16412.5</v>
      </c>
      <c r="I111" s="17">
        <v>4.7140000000000004</v>
      </c>
      <c r="J111" s="17">
        <v>18.412600000000001</v>
      </c>
      <c r="K111" s="17">
        <v>3.8092999999999999</v>
      </c>
      <c r="L111" s="17">
        <v>58.631</v>
      </c>
      <c r="M111" s="17">
        <v>4.0382300000000004</v>
      </c>
      <c r="N111" s="17">
        <v>4.6326799999999997</v>
      </c>
      <c r="O111" s="17">
        <v>85.375</v>
      </c>
      <c r="P111" s="17">
        <v>18.041350000000001</v>
      </c>
      <c r="Q111" s="17">
        <v>36.660200000000003</v>
      </c>
      <c r="R111" s="17">
        <v>32.58361</v>
      </c>
      <c r="S111" s="17">
        <v>83.362260000000006</v>
      </c>
      <c r="T111" s="17">
        <v>1.3509</v>
      </c>
      <c r="U111" s="17">
        <v>32.410499999999999</v>
      </c>
      <c r="V111" s="17">
        <v>1379.66</v>
      </c>
      <c r="W111" s="17">
        <v>40.593290000000003</v>
      </c>
      <c r="X111" s="17">
        <v>47.705550000000002</v>
      </c>
      <c r="Y111" s="17">
        <v>1.0740000000000001</v>
      </c>
      <c r="Z111" s="17">
        <v>157.86500000000001</v>
      </c>
    </row>
    <row r="112" spans="1:26" x14ac:dyDescent="0.2">
      <c r="A112" s="27">
        <v>45460</v>
      </c>
      <c r="B112" s="17">
        <v>5.4213500000000003</v>
      </c>
      <c r="C112" s="14">
        <v>935.81500000000005</v>
      </c>
      <c r="D112" s="17">
        <v>7.2701000000000002</v>
      </c>
      <c r="E112" s="17">
        <v>4130.585</v>
      </c>
      <c r="F112" s="17">
        <v>23.023700000000002</v>
      </c>
      <c r="G112" s="17">
        <v>368.61799999999999</v>
      </c>
      <c r="H112" s="17">
        <v>16453</v>
      </c>
      <c r="I112" s="17">
        <v>4.718</v>
      </c>
      <c r="J112" s="17">
        <v>18.533550000000002</v>
      </c>
      <c r="K112" s="17">
        <v>3.7941500000000001</v>
      </c>
      <c r="L112" s="17">
        <v>58.657200000000003</v>
      </c>
      <c r="M112" s="17">
        <v>4.0495999999999999</v>
      </c>
      <c r="N112" s="17">
        <v>4.63565</v>
      </c>
      <c r="O112" s="17">
        <v>88.725020000000001</v>
      </c>
      <c r="P112" s="17">
        <v>18.261900000000001</v>
      </c>
      <c r="Q112" s="17">
        <v>36.830800000000004</v>
      </c>
      <c r="R112" s="17">
        <v>32.853099999999998</v>
      </c>
      <c r="S112" s="17">
        <v>83.497</v>
      </c>
      <c r="T112" s="17">
        <v>1.3520000000000001</v>
      </c>
      <c r="U112" s="17">
        <v>32.371899999999997</v>
      </c>
      <c r="V112" s="17">
        <v>1379.98</v>
      </c>
      <c r="W112" s="17">
        <v>40.65025</v>
      </c>
      <c r="X112" s="17">
        <v>47.709949999999999</v>
      </c>
      <c r="Y112" s="17">
        <v>1.07342</v>
      </c>
      <c r="Z112" s="17">
        <v>157.74</v>
      </c>
    </row>
    <row r="113" spans="1:26" x14ac:dyDescent="0.2">
      <c r="A113" s="27">
        <v>45457</v>
      </c>
      <c r="B113" s="17">
        <v>5.3766999999999996</v>
      </c>
      <c r="C113" s="14">
        <v>934.45</v>
      </c>
      <c r="D113" s="17">
        <v>7.2711399999999999</v>
      </c>
      <c r="E113" s="17">
        <v>4139.4350000000004</v>
      </c>
      <c r="F113" s="17">
        <v>23.115069999999999</v>
      </c>
      <c r="G113" s="17">
        <v>372.15600000000001</v>
      </c>
      <c r="H113" s="17">
        <v>16486</v>
      </c>
      <c r="I113" s="17">
        <v>4.718</v>
      </c>
      <c r="J113" s="17">
        <v>18.461200000000002</v>
      </c>
      <c r="K113" s="17">
        <v>3.7842500000000001</v>
      </c>
      <c r="L113" s="17">
        <v>58.646500000000003</v>
      </c>
      <c r="M113" s="17">
        <v>4.0923499999999997</v>
      </c>
      <c r="N113" s="17">
        <v>4.6496199999999996</v>
      </c>
      <c r="O113" s="17">
        <v>89.630129999999994</v>
      </c>
      <c r="P113" s="17">
        <v>18.38608</v>
      </c>
      <c r="Q113" s="17">
        <v>36.677900000000001</v>
      </c>
      <c r="R113" s="17">
        <v>32.7746</v>
      </c>
      <c r="S113" s="17">
        <v>83.549459999999996</v>
      </c>
      <c r="T113" s="17">
        <v>1.3532</v>
      </c>
      <c r="U113" s="17">
        <v>32.350999999999999</v>
      </c>
      <c r="V113" s="17">
        <v>1383.27</v>
      </c>
      <c r="W113" s="17">
        <v>40.67906</v>
      </c>
      <c r="X113" s="17">
        <v>47.707250000000002</v>
      </c>
      <c r="Y113" s="17">
        <v>1.07029</v>
      </c>
      <c r="Z113" s="17">
        <v>157.39500000000001</v>
      </c>
    </row>
    <row r="114" spans="1:26" x14ac:dyDescent="0.2">
      <c r="A114" s="27">
        <v>45456</v>
      </c>
      <c r="B114" s="17">
        <v>5.3639999999999999</v>
      </c>
      <c r="C114" s="14">
        <v>918.09500000000003</v>
      </c>
      <c r="D114" s="17">
        <v>7.2705399999999996</v>
      </c>
      <c r="E114" s="17">
        <v>4147.875</v>
      </c>
      <c r="F114" s="17">
        <v>23.0166</v>
      </c>
      <c r="G114" s="17">
        <v>369.55500000000001</v>
      </c>
      <c r="H114" s="17">
        <v>16283</v>
      </c>
      <c r="I114" s="17">
        <v>4.7080000000000002</v>
      </c>
      <c r="J114" s="17">
        <v>18.382010000000001</v>
      </c>
      <c r="K114" s="17">
        <v>3.77305</v>
      </c>
      <c r="L114" s="17">
        <v>58.596499999999999</v>
      </c>
      <c r="M114" s="17">
        <v>4.0490500000000003</v>
      </c>
      <c r="N114" s="17">
        <v>4.63415</v>
      </c>
      <c r="O114" s="17">
        <v>87.875</v>
      </c>
      <c r="P114" s="17">
        <v>18.433399999999999</v>
      </c>
      <c r="Q114" s="17">
        <v>36.741500000000002</v>
      </c>
      <c r="R114" s="17">
        <v>32.317450000000001</v>
      </c>
      <c r="S114" s="17">
        <v>83.548559999999995</v>
      </c>
      <c r="T114" s="17">
        <v>1.35107</v>
      </c>
      <c r="U114" s="17">
        <v>32.339799999999997</v>
      </c>
      <c r="V114" s="17">
        <v>1376.2349999999999</v>
      </c>
      <c r="W114" s="17">
        <v>40.721220000000002</v>
      </c>
      <c r="X114" s="17">
        <v>47.704999999999998</v>
      </c>
      <c r="Y114" s="17">
        <v>1.07372</v>
      </c>
      <c r="Z114" s="17">
        <v>157.03200000000001</v>
      </c>
    </row>
    <row r="115" spans="1:26" x14ac:dyDescent="0.2">
      <c r="A115" s="27">
        <v>45455</v>
      </c>
      <c r="B115" s="17">
        <v>5.4139999999999997</v>
      </c>
      <c r="C115" s="14">
        <v>915.5</v>
      </c>
      <c r="D115" s="17">
        <v>7.2629700000000001</v>
      </c>
      <c r="E115" s="17">
        <v>4027.6149999999998</v>
      </c>
      <c r="F115" s="17">
        <v>22.816500000000001</v>
      </c>
      <c r="G115" s="17">
        <v>365.41</v>
      </c>
      <c r="H115" s="17">
        <v>16237</v>
      </c>
      <c r="I115" s="17">
        <v>4.7160000000000002</v>
      </c>
      <c r="J115" s="17">
        <v>18.746980000000001</v>
      </c>
      <c r="K115" s="17">
        <v>3.7738499999999999</v>
      </c>
      <c r="L115" s="17">
        <v>58.604199999999999</v>
      </c>
      <c r="M115" s="17">
        <v>4.0082300000000002</v>
      </c>
      <c r="N115" s="17">
        <v>4.6069000000000004</v>
      </c>
      <c r="O115" s="17">
        <v>89.021600000000007</v>
      </c>
      <c r="P115" s="17">
        <v>18.38325</v>
      </c>
      <c r="Q115" s="17">
        <v>36.662199999999999</v>
      </c>
      <c r="R115" s="17">
        <v>32.317019999999999</v>
      </c>
      <c r="S115" s="17">
        <v>83.530010000000004</v>
      </c>
      <c r="T115" s="17">
        <v>1.3472</v>
      </c>
      <c r="U115" s="17">
        <v>32.361899999999999</v>
      </c>
      <c r="V115" s="17">
        <v>1371.08</v>
      </c>
      <c r="W115" s="17">
        <v>40.535760000000003</v>
      </c>
      <c r="X115" s="17">
        <v>47.691899999999997</v>
      </c>
      <c r="Y115" s="17">
        <v>1.0808899999999999</v>
      </c>
      <c r="Z115" s="17">
        <v>156.72200000000001</v>
      </c>
    </row>
    <row r="116" spans="1:26" x14ac:dyDescent="0.2">
      <c r="A116" s="27">
        <v>45454</v>
      </c>
      <c r="B116" s="17">
        <v>5.3659999999999997</v>
      </c>
      <c r="C116" s="14">
        <v>922.94299999999998</v>
      </c>
      <c r="D116" s="17">
        <v>7.2716599999999998</v>
      </c>
      <c r="E116" s="17">
        <v>3985.3130000000001</v>
      </c>
      <c r="F116" s="17">
        <v>23.015999999999998</v>
      </c>
      <c r="G116" s="17">
        <v>367.935</v>
      </c>
      <c r="H116" s="17">
        <v>16304</v>
      </c>
      <c r="I116" s="17">
        <v>4.7190000000000003</v>
      </c>
      <c r="J116" s="17">
        <v>18.570450000000001</v>
      </c>
      <c r="K116" s="17">
        <v>3.7722500000000001</v>
      </c>
      <c r="L116" s="17">
        <v>58.7</v>
      </c>
      <c r="M116" s="17">
        <v>4.0403500000000001</v>
      </c>
      <c r="N116" s="17">
        <v>4.6344000000000003</v>
      </c>
      <c r="O116" s="17">
        <v>89.248670000000004</v>
      </c>
      <c r="P116" s="17">
        <v>18.598800000000001</v>
      </c>
      <c r="Q116" s="17">
        <v>36.733699999999999</v>
      </c>
      <c r="R116" s="17">
        <v>32.368650000000002</v>
      </c>
      <c r="S116" s="17">
        <v>83.608559999999997</v>
      </c>
      <c r="T116" s="17">
        <v>1.35301</v>
      </c>
      <c r="U116" s="17">
        <v>32.383800000000001</v>
      </c>
      <c r="V116" s="17">
        <v>1378.81</v>
      </c>
      <c r="W116" s="17">
        <v>40.510249999999999</v>
      </c>
      <c r="X116" s="17">
        <v>47.56</v>
      </c>
      <c r="Y116" s="17">
        <v>1.07406</v>
      </c>
      <c r="Z116" s="17">
        <v>157.12799999999999</v>
      </c>
    </row>
    <row r="117" spans="1:26" x14ac:dyDescent="0.2">
      <c r="A117" s="27">
        <v>45453</v>
      </c>
      <c r="B117" s="17">
        <v>5.3549499999999997</v>
      </c>
      <c r="C117" s="14">
        <v>920.78200000000004</v>
      </c>
      <c r="D117" s="17">
        <v>7.2658199999999997</v>
      </c>
      <c r="E117" s="17">
        <v>3934.498</v>
      </c>
      <c r="F117" s="17">
        <v>22.880649999999999</v>
      </c>
      <c r="G117" s="17">
        <v>364.95800000000003</v>
      </c>
      <c r="H117" s="17">
        <v>16309</v>
      </c>
      <c r="I117" s="17">
        <v>4.72</v>
      </c>
      <c r="J117" s="17">
        <v>18.244330000000001</v>
      </c>
      <c r="K117" s="17">
        <v>3.7800500000000001</v>
      </c>
      <c r="L117" s="17">
        <v>58.79</v>
      </c>
      <c r="M117" s="17">
        <v>4.0175400000000003</v>
      </c>
      <c r="N117" s="17">
        <v>4.6233000000000004</v>
      </c>
      <c r="O117" s="17">
        <v>88.807599999999994</v>
      </c>
      <c r="P117" s="17">
        <v>18.72185</v>
      </c>
      <c r="Q117" s="17">
        <v>36.76</v>
      </c>
      <c r="R117" s="17">
        <v>32.36815</v>
      </c>
      <c r="S117" s="17">
        <v>83.519660000000002</v>
      </c>
      <c r="T117" s="17">
        <v>1.35256</v>
      </c>
      <c r="U117" s="17">
        <v>32.2395</v>
      </c>
      <c r="V117" s="17">
        <v>1374.645</v>
      </c>
      <c r="W117" s="17">
        <v>40.442929999999997</v>
      </c>
      <c r="X117" s="17">
        <v>47.707999999999998</v>
      </c>
      <c r="Y117" s="17">
        <v>1.0764899999999999</v>
      </c>
      <c r="Z117" s="17">
        <v>157.04</v>
      </c>
    </row>
    <row r="118" spans="1:26" x14ac:dyDescent="0.2">
      <c r="A118" s="27">
        <v>45450</v>
      </c>
      <c r="B118" s="17">
        <v>5.34457</v>
      </c>
      <c r="C118" s="14">
        <v>918.33</v>
      </c>
      <c r="D118" s="17">
        <v>7.2630999999999997</v>
      </c>
      <c r="E118" s="17">
        <v>3934.498</v>
      </c>
      <c r="F118" s="17">
        <v>22.811150000000001</v>
      </c>
      <c r="G118" s="17">
        <v>362.33</v>
      </c>
      <c r="H118" s="17">
        <v>16278</v>
      </c>
      <c r="I118" s="17">
        <v>4.6900000000000004</v>
      </c>
      <c r="J118" s="17">
        <v>18.396000000000001</v>
      </c>
      <c r="K118" s="17">
        <v>3.7559999999999998</v>
      </c>
      <c r="L118" s="17">
        <v>58.52</v>
      </c>
      <c r="M118" s="17">
        <v>3.99275</v>
      </c>
      <c r="N118" s="17">
        <v>4.6089000000000002</v>
      </c>
      <c r="O118" s="17">
        <v>89.045500000000004</v>
      </c>
      <c r="P118" s="17">
        <v>18.903500000000001</v>
      </c>
      <c r="Q118" s="17">
        <v>36.82</v>
      </c>
      <c r="R118" s="17">
        <v>32.360550000000003</v>
      </c>
      <c r="S118" s="17">
        <v>83.519509999999997</v>
      </c>
      <c r="T118" s="17">
        <v>1.3522099999999999</v>
      </c>
      <c r="U118" s="17">
        <v>32.2395</v>
      </c>
      <c r="V118" s="17">
        <v>1380.07</v>
      </c>
      <c r="W118" s="17">
        <v>40.226010000000002</v>
      </c>
      <c r="X118" s="17">
        <v>47.51005</v>
      </c>
      <c r="Y118" s="17">
        <v>1.0801400000000001</v>
      </c>
      <c r="Z118" s="17">
        <v>156.751</v>
      </c>
    </row>
    <row r="119" spans="1:26" x14ac:dyDescent="0.2">
      <c r="A119" s="27">
        <v>45449</v>
      </c>
      <c r="B119" s="17">
        <v>5.25467</v>
      </c>
      <c r="C119" s="14">
        <v>908.54200000000003</v>
      </c>
      <c r="D119" s="17">
        <v>7.25929</v>
      </c>
      <c r="E119" s="17">
        <v>3937.6149999999998</v>
      </c>
      <c r="F119" s="17">
        <v>22.551549999999999</v>
      </c>
      <c r="G119" s="17">
        <v>357.76400000000001</v>
      </c>
      <c r="H119" s="17">
        <v>16237</v>
      </c>
      <c r="I119" s="17">
        <v>4.6944999999999997</v>
      </c>
      <c r="J119" s="17">
        <v>17.985420000000001</v>
      </c>
      <c r="K119" s="17">
        <v>3.7559499999999999</v>
      </c>
      <c r="L119" s="17">
        <v>58.608499999999999</v>
      </c>
      <c r="M119" s="17">
        <v>3.9331800000000001</v>
      </c>
      <c r="N119" s="17">
        <v>4.5700200000000004</v>
      </c>
      <c r="O119" s="17">
        <v>89.082319999999996</v>
      </c>
      <c r="P119" s="17">
        <v>18.97175</v>
      </c>
      <c r="Q119" s="17">
        <v>36.4392</v>
      </c>
      <c r="R119" s="17">
        <v>32.238</v>
      </c>
      <c r="S119" s="17">
        <v>83.466009999999997</v>
      </c>
      <c r="T119" s="17">
        <v>1.34579</v>
      </c>
      <c r="U119" s="17">
        <v>32.271500000000003</v>
      </c>
      <c r="V119" s="17">
        <v>1364.7149999999999</v>
      </c>
      <c r="W119" s="17">
        <v>40.113430000000001</v>
      </c>
      <c r="X119" s="17">
        <v>47.515000000000001</v>
      </c>
      <c r="Y119" s="17">
        <v>1.0890200000000001</v>
      </c>
      <c r="Z119" s="17">
        <v>155.613</v>
      </c>
    </row>
    <row r="120" spans="1:26" x14ac:dyDescent="0.2">
      <c r="A120" s="27">
        <v>45448</v>
      </c>
      <c r="B120" s="17">
        <v>5.2983000000000002</v>
      </c>
      <c r="C120" s="14">
        <v>909.13499999999999</v>
      </c>
      <c r="D120" s="17">
        <v>7.2593500000000004</v>
      </c>
      <c r="E120" s="17">
        <v>3935.27</v>
      </c>
      <c r="F120" s="17">
        <v>22.664400000000001</v>
      </c>
      <c r="G120" s="17">
        <v>359.41300000000001</v>
      </c>
      <c r="H120" s="17">
        <v>16311</v>
      </c>
      <c r="I120" s="17">
        <v>4.6989999999999998</v>
      </c>
      <c r="J120" s="17">
        <v>17.521149999999999</v>
      </c>
      <c r="K120" s="17">
        <v>3.7481800000000001</v>
      </c>
      <c r="L120" s="17">
        <v>58.799500000000002</v>
      </c>
      <c r="M120" s="17">
        <v>3.9489999999999998</v>
      </c>
      <c r="N120" s="17">
        <v>4.5782999999999996</v>
      </c>
      <c r="O120" s="17">
        <v>89.053880000000007</v>
      </c>
      <c r="P120" s="17">
        <v>18.938870000000001</v>
      </c>
      <c r="Q120" s="17">
        <v>36.594299999999997</v>
      </c>
      <c r="R120" s="17">
        <v>32.258650000000003</v>
      </c>
      <c r="S120" s="17">
        <v>83.39331</v>
      </c>
      <c r="T120" s="17">
        <v>1.3487800000000001</v>
      </c>
      <c r="U120" s="17">
        <v>32.343600000000002</v>
      </c>
      <c r="V120" s="17">
        <v>1369.9649999999999</v>
      </c>
      <c r="W120" s="17">
        <v>40.118810000000003</v>
      </c>
      <c r="X120" s="17">
        <v>47.614350000000002</v>
      </c>
      <c r="Y120" s="17">
        <v>1.08687</v>
      </c>
      <c r="Z120" s="17">
        <v>156.108</v>
      </c>
    </row>
    <row r="121" spans="1:26" x14ac:dyDescent="0.2">
      <c r="A121" s="27">
        <v>45447</v>
      </c>
      <c r="B121" s="17">
        <v>5.2877000000000001</v>
      </c>
      <c r="C121" s="14">
        <v>907.39499999999998</v>
      </c>
      <c r="D121" s="17">
        <v>7.2475399999999999</v>
      </c>
      <c r="E121" s="17">
        <v>3936.5749999999998</v>
      </c>
      <c r="F121" s="17">
        <v>22.7182</v>
      </c>
      <c r="G121" s="17">
        <v>361.39100000000002</v>
      </c>
      <c r="H121" s="17">
        <v>16286</v>
      </c>
      <c r="I121" s="17">
        <v>4.7009999999999996</v>
      </c>
      <c r="J121" s="17">
        <v>17.860479999999999</v>
      </c>
      <c r="K121" s="17">
        <v>3.7457500000000001</v>
      </c>
      <c r="L121" s="17">
        <v>58.734999999999999</v>
      </c>
      <c r="M121" s="17">
        <v>3.9605199999999998</v>
      </c>
      <c r="N121" s="17">
        <v>4.5723799999999999</v>
      </c>
      <c r="O121" s="17">
        <v>88.849320000000006</v>
      </c>
      <c r="P121" s="17">
        <v>18.712700000000002</v>
      </c>
      <c r="Q121" s="17">
        <v>36.616300000000003</v>
      </c>
      <c r="R121" s="17">
        <v>32.583750000000002</v>
      </c>
      <c r="S121" s="17">
        <v>83.582560000000001</v>
      </c>
      <c r="T121" s="17">
        <v>1.34674</v>
      </c>
      <c r="U121" s="17">
        <v>32.400500000000001</v>
      </c>
      <c r="V121" s="17">
        <v>1374.2650000000001</v>
      </c>
      <c r="W121" s="17">
        <v>40.270620000000001</v>
      </c>
      <c r="X121" s="17">
        <v>47.404400000000003</v>
      </c>
      <c r="Y121" s="17">
        <v>1.0879300000000001</v>
      </c>
      <c r="Z121" s="17">
        <v>154.88300000000001</v>
      </c>
    </row>
    <row r="122" spans="1:26" x14ac:dyDescent="0.2">
      <c r="A122" s="27">
        <v>45446</v>
      </c>
      <c r="B122" s="17">
        <v>5.2443999999999997</v>
      </c>
      <c r="C122" s="14">
        <v>903.83</v>
      </c>
      <c r="D122" s="17">
        <v>7.2517500000000004</v>
      </c>
      <c r="E122" s="17">
        <v>3867.04</v>
      </c>
      <c r="F122" s="17">
        <v>22.6158</v>
      </c>
      <c r="G122" s="17">
        <v>357.892</v>
      </c>
      <c r="H122" s="17">
        <v>16211</v>
      </c>
      <c r="I122" s="17">
        <v>4.7069999999999999</v>
      </c>
      <c r="J122" s="17">
        <v>17.68732</v>
      </c>
      <c r="K122" s="17">
        <v>3.7280500000000001</v>
      </c>
      <c r="L122" s="17">
        <v>58.680500000000002</v>
      </c>
      <c r="M122" s="17">
        <v>3.9199099999999998</v>
      </c>
      <c r="N122" s="17">
        <v>4.56325</v>
      </c>
      <c r="O122" s="17">
        <v>89.33</v>
      </c>
      <c r="P122" s="17">
        <v>18.5151</v>
      </c>
      <c r="Q122" s="17">
        <v>36.604199999999999</v>
      </c>
      <c r="R122" s="17">
        <v>32.190800000000003</v>
      </c>
      <c r="S122" s="17">
        <v>83.092709999999997</v>
      </c>
      <c r="T122" s="17">
        <v>1.34588</v>
      </c>
      <c r="U122" s="17">
        <v>32.408000000000001</v>
      </c>
      <c r="V122" s="17">
        <v>1371.585</v>
      </c>
      <c r="W122" s="17">
        <v>40.450009999999999</v>
      </c>
      <c r="X122" s="17">
        <v>47.148029999999999</v>
      </c>
      <c r="Y122" s="17">
        <v>1.09043</v>
      </c>
      <c r="Z122" s="17">
        <v>156.078</v>
      </c>
    </row>
    <row r="123" spans="1:26" x14ac:dyDescent="0.2">
      <c r="A123" s="27">
        <v>45443</v>
      </c>
      <c r="B123" s="17">
        <v>5.2458499999999999</v>
      </c>
      <c r="C123" s="14">
        <v>917.96299999999997</v>
      </c>
      <c r="D123" s="17">
        <v>7.2630100000000004</v>
      </c>
      <c r="E123" s="17">
        <v>3867.04</v>
      </c>
      <c r="F123" s="17">
        <v>22.759599999999999</v>
      </c>
      <c r="G123" s="17">
        <v>359.03500000000003</v>
      </c>
      <c r="H123" s="17">
        <v>16253.5</v>
      </c>
      <c r="I123" s="17">
        <v>4.7069999999999999</v>
      </c>
      <c r="J123" s="17">
        <v>17.01193</v>
      </c>
      <c r="K123" s="17">
        <v>3.7245499999999998</v>
      </c>
      <c r="L123" s="17">
        <v>58.531700000000001</v>
      </c>
      <c r="M123" s="17">
        <v>3.9393500000000001</v>
      </c>
      <c r="N123" s="17">
        <v>4.5876999999999999</v>
      </c>
      <c r="O123" s="17">
        <v>90.38</v>
      </c>
      <c r="P123" s="17">
        <v>18.793040000000001</v>
      </c>
      <c r="Q123" s="17">
        <v>36.828400000000002</v>
      </c>
      <c r="R123" s="17">
        <v>32.247950000000003</v>
      </c>
      <c r="S123" s="17">
        <v>83.437759999999997</v>
      </c>
      <c r="T123" s="17">
        <v>1.3512</v>
      </c>
      <c r="U123" s="17">
        <v>32.469000000000001</v>
      </c>
      <c r="V123" s="17">
        <v>1383.31</v>
      </c>
      <c r="W123" s="17">
        <v>40.563609999999997</v>
      </c>
      <c r="X123" s="17">
        <v>47.250599999999999</v>
      </c>
      <c r="Y123" s="17">
        <v>1.0848199999999999</v>
      </c>
      <c r="Z123" s="17">
        <v>157.31200000000001</v>
      </c>
    </row>
    <row r="124" spans="1:26" x14ac:dyDescent="0.2">
      <c r="A124" s="27">
        <v>45442</v>
      </c>
      <c r="B124" s="17">
        <v>5.20465</v>
      </c>
      <c r="C124" s="14">
        <v>917.72</v>
      </c>
      <c r="D124" s="17">
        <v>7.25366</v>
      </c>
      <c r="E124" s="17">
        <v>3868.9070000000002</v>
      </c>
      <c r="F124" s="17">
        <v>22.835899999999999</v>
      </c>
      <c r="G124" s="17">
        <v>359.53</v>
      </c>
      <c r="H124" s="17">
        <v>16236</v>
      </c>
      <c r="I124" s="17">
        <v>4.7060000000000004</v>
      </c>
      <c r="J124" s="17">
        <v>17.021049999999999</v>
      </c>
      <c r="K124" s="17">
        <v>3.7484999999999999</v>
      </c>
      <c r="L124" s="17">
        <v>58.628700000000002</v>
      </c>
      <c r="M124" s="17">
        <v>3.95356</v>
      </c>
      <c r="N124" s="17">
        <v>4.5946999999999996</v>
      </c>
      <c r="O124" s="17">
        <v>90.411270000000002</v>
      </c>
      <c r="P124" s="17">
        <v>18.755130000000001</v>
      </c>
      <c r="Q124" s="17">
        <v>36.718200000000003</v>
      </c>
      <c r="R124" s="17">
        <v>32.22137</v>
      </c>
      <c r="S124" s="17">
        <v>83.324160000000006</v>
      </c>
      <c r="T124" s="17">
        <v>1.35005</v>
      </c>
      <c r="U124" s="17">
        <v>32.447299999999998</v>
      </c>
      <c r="V124" s="17">
        <v>1376.385</v>
      </c>
      <c r="W124" s="17">
        <v>40.598100000000002</v>
      </c>
      <c r="X124" s="17">
        <v>47.299750000000003</v>
      </c>
      <c r="Y124" s="17">
        <v>1.0831999999999999</v>
      </c>
      <c r="Z124" s="17">
        <v>156.81800000000001</v>
      </c>
    </row>
    <row r="125" spans="1:26" x14ac:dyDescent="0.2">
      <c r="A125" s="27">
        <v>45441</v>
      </c>
      <c r="B125" s="17">
        <v>5.20465</v>
      </c>
      <c r="C125" s="14">
        <v>911.48500000000001</v>
      </c>
      <c r="D125" s="17">
        <v>7.2735000000000003</v>
      </c>
      <c r="E125" s="17">
        <v>3875</v>
      </c>
      <c r="F125" s="17">
        <v>22.903659999999999</v>
      </c>
      <c r="G125" s="17">
        <v>359.46699999999998</v>
      </c>
      <c r="H125" s="17">
        <v>16238</v>
      </c>
      <c r="I125" s="17">
        <v>4.7030000000000003</v>
      </c>
      <c r="J125" s="17">
        <v>16.982749999999999</v>
      </c>
      <c r="K125" s="17">
        <v>3.7598799999999999</v>
      </c>
      <c r="L125" s="17">
        <v>58.460799999999999</v>
      </c>
      <c r="M125" s="17">
        <v>3.9621499999999998</v>
      </c>
      <c r="N125" s="17">
        <v>4.6080500000000004</v>
      </c>
      <c r="O125" s="17">
        <v>89.55968</v>
      </c>
      <c r="P125" s="17">
        <v>18.396640000000001</v>
      </c>
      <c r="Q125" s="17">
        <v>36.822499999999998</v>
      </c>
      <c r="R125" s="17">
        <v>32.254449999999999</v>
      </c>
      <c r="S125" s="17">
        <v>83.373459999999994</v>
      </c>
      <c r="T125" s="17">
        <v>1.3522400000000001</v>
      </c>
      <c r="U125" s="17">
        <v>32.313200000000002</v>
      </c>
      <c r="V125" s="17">
        <v>1371.2850000000001</v>
      </c>
      <c r="W125" s="17">
        <v>40.452100000000002</v>
      </c>
      <c r="X125" s="17">
        <v>47.316899999999997</v>
      </c>
      <c r="Y125" s="17">
        <v>1.08012</v>
      </c>
      <c r="Z125" s="17">
        <v>157.643</v>
      </c>
    </row>
    <row r="126" spans="1:26" x14ac:dyDescent="0.2">
      <c r="A126" s="27">
        <v>45440</v>
      </c>
      <c r="B126" s="17">
        <v>5.1606500000000004</v>
      </c>
      <c r="C126" s="14">
        <v>897.05499999999995</v>
      </c>
      <c r="D126" s="17">
        <v>7.2636000000000003</v>
      </c>
      <c r="E126" s="17">
        <v>3846.53</v>
      </c>
      <c r="F126" s="17">
        <v>22.717300000000002</v>
      </c>
      <c r="G126" s="17">
        <v>354.19</v>
      </c>
      <c r="H126" s="17">
        <v>16112</v>
      </c>
      <c r="I126" s="17">
        <v>4.6920000000000002</v>
      </c>
      <c r="J126" s="17">
        <v>16.795580000000001</v>
      </c>
      <c r="K126" s="17">
        <v>3.7487499999999998</v>
      </c>
      <c r="L126" s="17">
        <v>57.9587</v>
      </c>
      <c r="M126" s="17">
        <v>3.9180299999999999</v>
      </c>
      <c r="N126" s="17">
        <v>4.5825699999999996</v>
      </c>
      <c r="O126" s="17">
        <v>88.574830000000006</v>
      </c>
      <c r="P126" s="17">
        <v>18.277370000000001</v>
      </c>
      <c r="Q126" s="17">
        <v>36.588000000000001</v>
      </c>
      <c r="R126" s="17">
        <v>32.234050000000003</v>
      </c>
      <c r="S126" s="17">
        <v>83.204160000000002</v>
      </c>
      <c r="T126" s="17">
        <v>1.3487499999999999</v>
      </c>
      <c r="U126" s="17">
        <v>32.177199999999999</v>
      </c>
      <c r="V126" s="17">
        <v>1363.7550000000001</v>
      </c>
      <c r="W126" s="17">
        <v>40.40128</v>
      </c>
      <c r="X126" s="17">
        <v>47.515000000000001</v>
      </c>
      <c r="Y126" s="17">
        <v>1.08569</v>
      </c>
      <c r="Z126" s="17">
        <v>157.167</v>
      </c>
    </row>
    <row r="127" spans="1:26" x14ac:dyDescent="0.2">
      <c r="A127" s="27">
        <v>45439</v>
      </c>
      <c r="B127" s="17">
        <v>5.1714000000000002</v>
      </c>
      <c r="C127" s="14">
        <v>901.08</v>
      </c>
      <c r="D127" s="17">
        <v>7.2589100000000002</v>
      </c>
      <c r="E127" s="17">
        <v>3874.3969999999999</v>
      </c>
      <c r="F127" s="17">
        <v>22.7346</v>
      </c>
      <c r="G127" s="17">
        <v>354.23500000000001</v>
      </c>
      <c r="H127" s="17">
        <v>16068</v>
      </c>
      <c r="I127" s="17">
        <v>4.6980000000000004</v>
      </c>
      <c r="J127" s="17">
        <v>16.665600000000001</v>
      </c>
      <c r="K127" s="17">
        <v>3.7454000000000001</v>
      </c>
      <c r="L127" s="17">
        <v>58.12</v>
      </c>
      <c r="M127" s="17">
        <v>3.9214000000000002</v>
      </c>
      <c r="N127" s="17">
        <v>4.58413</v>
      </c>
      <c r="O127" s="17">
        <v>88.966570000000004</v>
      </c>
      <c r="P127" s="17">
        <v>18.36205</v>
      </c>
      <c r="Q127" s="17">
        <v>36.570300000000003</v>
      </c>
      <c r="R127" s="17">
        <v>32.178980000000003</v>
      </c>
      <c r="S127" s="17">
        <v>83.127009999999999</v>
      </c>
      <c r="T127" s="17">
        <v>1.3493599999999999</v>
      </c>
      <c r="U127" s="17">
        <v>32.169499999999999</v>
      </c>
      <c r="V127" s="17">
        <v>1362.095</v>
      </c>
      <c r="W127" s="17">
        <v>40.262799999999999</v>
      </c>
      <c r="X127" s="17">
        <v>47.169150000000002</v>
      </c>
      <c r="Y127" s="17">
        <v>1.08585</v>
      </c>
      <c r="Z127" s="17">
        <v>156.87799999999999</v>
      </c>
    </row>
    <row r="128" spans="1:26" x14ac:dyDescent="0.2">
      <c r="A128" s="27">
        <v>45436</v>
      </c>
      <c r="B128" s="17">
        <v>5.1681999999999997</v>
      </c>
      <c r="C128" s="14">
        <v>905.35500000000002</v>
      </c>
      <c r="D128" s="17">
        <v>7.2615400000000001</v>
      </c>
      <c r="E128" s="17">
        <v>3874.8270000000002</v>
      </c>
      <c r="F128" s="17">
        <v>22.717199999999998</v>
      </c>
      <c r="G128" s="17">
        <v>354.06299999999999</v>
      </c>
      <c r="H128" s="17">
        <v>16018.5</v>
      </c>
      <c r="I128" s="17">
        <v>4.7119999999999997</v>
      </c>
      <c r="J128" s="17">
        <v>16.694800000000001</v>
      </c>
      <c r="K128" s="17">
        <v>3.7413500000000002</v>
      </c>
      <c r="L128" s="17">
        <v>58.192500000000003</v>
      </c>
      <c r="M128" s="17">
        <v>3.9210500000000001</v>
      </c>
      <c r="N128" s="17">
        <v>4.5874499999999996</v>
      </c>
      <c r="O128" s="17">
        <v>89.600009999999997</v>
      </c>
      <c r="P128" s="17">
        <v>18.417390000000001</v>
      </c>
      <c r="Q128" s="17">
        <v>36.706600000000002</v>
      </c>
      <c r="R128" s="17">
        <v>32.2273</v>
      </c>
      <c r="S128" s="17">
        <v>83.000010000000003</v>
      </c>
      <c r="T128" s="17">
        <v>1.34989</v>
      </c>
      <c r="U128" s="17">
        <v>32.259500000000003</v>
      </c>
      <c r="V128" s="17">
        <v>1365.99</v>
      </c>
      <c r="W128" s="17">
        <v>40.135849999999998</v>
      </c>
      <c r="X128" s="17">
        <v>47.145099999999999</v>
      </c>
      <c r="Y128" s="17">
        <v>1.0847100000000001</v>
      </c>
      <c r="Z128" s="17">
        <v>156.98500000000001</v>
      </c>
    </row>
    <row r="129" spans="1:26" x14ac:dyDescent="0.2">
      <c r="A129" s="27">
        <v>45435</v>
      </c>
      <c r="B129" s="17">
        <v>5.1450300000000002</v>
      </c>
      <c r="C129" s="14">
        <v>909.57500000000005</v>
      </c>
      <c r="D129" s="17">
        <v>7.2578399999999998</v>
      </c>
      <c r="E129" s="17">
        <v>3866.94</v>
      </c>
      <c r="F129" s="17">
        <v>22.864650000000001</v>
      </c>
      <c r="G129" s="17">
        <v>357.065</v>
      </c>
      <c r="H129" s="17">
        <v>16090</v>
      </c>
      <c r="I129" s="17">
        <v>4.7050000000000001</v>
      </c>
      <c r="J129" s="17">
        <v>16.720050000000001</v>
      </c>
      <c r="K129" s="17">
        <v>3.7358799999999999</v>
      </c>
      <c r="L129" s="17">
        <v>58.134999999999998</v>
      </c>
      <c r="M129" s="17">
        <v>3.94265</v>
      </c>
      <c r="N129" s="17">
        <v>4.6002000000000001</v>
      </c>
      <c r="O129" s="17">
        <v>91.625</v>
      </c>
      <c r="P129" s="17">
        <v>18.479399999999998</v>
      </c>
      <c r="Q129" s="17">
        <v>36.631500000000003</v>
      </c>
      <c r="R129" s="17">
        <v>32.18535</v>
      </c>
      <c r="S129" s="17">
        <v>83.284009999999995</v>
      </c>
      <c r="T129" s="17">
        <v>1.35179</v>
      </c>
      <c r="U129" s="17">
        <v>32.232999999999997</v>
      </c>
      <c r="V129" s="17">
        <v>1368.63</v>
      </c>
      <c r="W129" s="17">
        <v>39.926209999999998</v>
      </c>
      <c r="X129" s="17">
        <v>47.119500000000002</v>
      </c>
      <c r="Y129" s="17">
        <v>1.08152</v>
      </c>
      <c r="Z129" s="17">
        <v>156.929</v>
      </c>
    </row>
    <row r="130" spans="1:26" x14ac:dyDescent="0.2">
      <c r="A130" s="27">
        <v>45434</v>
      </c>
      <c r="B130" s="17">
        <v>5.15123</v>
      </c>
      <c r="C130" s="14">
        <v>908.81</v>
      </c>
      <c r="D130" s="17">
        <v>7.2541799999999999</v>
      </c>
      <c r="E130" s="17">
        <v>3827.9549999999999</v>
      </c>
      <c r="F130" s="17">
        <v>22.8432</v>
      </c>
      <c r="G130" s="17">
        <v>357.66899999999998</v>
      </c>
      <c r="H130" s="17">
        <v>16038</v>
      </c>
      <c r="I130" s="17">
        <v>4.6959999999999997</v>
      </c>
      <c r="J130" s="17">
        <v>16.659410000000001</v>
      </c>
      <c r="K130" s="17">
        <v>3.73983</v>
      </c>
      <c r="L130" s="17">
        <v>58.061900000000001</v>
      </c>
      <c r="M130" s="17">
        <v>3.9446099999999999</v>
      </c>
      <c r="N130" s="17">
        <v>4.5975000000000001</v>
      </c>
      <c r="O130" s="17">
        <v>90.164299999999997</v>
      </c>
      <c r="P130" s="17">
        <v>18.266200000000001</v>
      </c>
      <c r="Q130" s="17">
        <v>36.456000000000003</v>
      </c>
      <c r="R130" s="17">
        <v>32.190449999999998</v>
      </c>
      <c r="S130" s="17">
        <v>83.220010000000002</v>
      </c>
      <c r="T130" s="17">
        <v>1.3507499999999999</v>
      </c>
      <c r="U130" s="17">
        <v>32.274700000000003</v>
      </c>
      <c r="V130" s="17">
        <v>1366.45</v>
      </c>
      <c r="W130" s="17">
        <v>39.857880000000002</v>
      </c>
      <c r="X130" s="17">
        <v>46.792400000000001</v>
      </c>
      <c r="Y130" s="17">
        <v>1.0822799999999999</v>
      </c>
      <c r="Z130" s="17">
        <v>156.797</v>
      </c>
    </row>
    <row r="131" spans="1:26" x14ac:dyDescent="0.2">
      <c r="A131" s="27">
        <v>45433</v>
      </c>
      <c r="B131" s="17">
        <v>5.1233000000000004</v>
      </c>
      <c r="C131" s="14">
        <v>888.43200000000002</v>
      </c>
      <c r="D131" s="17">
        <v>7.2469299999999999</v>
      </c>
      <c r="E131" s="17">
        <v>3814.145</v>
      </c>
      <c r="F131" s="17">
        <v>22.78772</v>
      </c>
      <c r="G131" s="17">
        <v>355.15499999999997</v>
      </c>
      <c r="H131" s="17">
        <v>16001</v>
      </c>
      <c r="I131" s="17">
        <v>4.6959999999999997</v>
      </c>
      <c r="J131" s="17">
        <v>16.6404</v>
      </c>
      <c r="K131" s="17">
        <v>3.73102</v>
      </c>
      <c r="L131" s="17">
        <v>58.228999999999999</v>
      </c>
      <c r="M131" s="17">
        <v>3.9179499999999998</v>
      </c>
      <c r="N131" s="17">
        <v>4.5828499999999996</v>
      </c>
      <c r="O131" s="17">
        <v>90.182019999999994</v>
      </c>
      <c r="P131" s="17">
        <v>18.0793</v>
      </c>
      <c r="Q131" s="17">
        <v>36.402000000000001</v>
      </c>
      <c r="R131" s="17">
        <v>32.198619999999998</v>
      </c>
      <c r="S131" s="17">
        <v>83.319659999999999</v>
      </c>
      <c r="T131" s="17">
        <v>1.34727</v>
      </c>
      <c r="U131" s="17">
        <v>32.302199999999999</v>
      </c>
      <c r="V131" s="17">
        <v>1364.385</v>
      </c>
      <c r="W131" s="17">
        <v>39.784199999999998</v>
      </c>
      <c r="X131" s="17">
        <v>46.633499999999998</v>
      </c>
      <c r="Y131" s="17">
        <v>1.08538</v>
      </c>
      <c r="Z131" s="17">
        <v>156.16800000000001</v>
      </c>
    </row>
    <row r="132" spans="1:26" x14ac:dyDescent="0.2">
      <c r="A132" s="27">
        <v>45432</v>
      </c>
      <c r="B132" s="17">
        <v>5.1041499999999997</v>
      </c>
      <c r="C132" s="14">
        <v>887.69500000000005</v>
      </c>
      <c r="D132" s="17">
        <v>7.2469200000000003</v>
      </c>
      <c r="E132" s="17">
        <v>3817.92</v>
      </c>
      <c r="F132" s="17">
        <v>22.764600000000002</v>
      </c>
      <c r="G132" s="17">
        <v>355.416</v>
      </c>
      <c r="H132" s="17">
        <v>16028</v>
      </c>
      <c r="I132" s="17">
        <v>4.6849999999999996</v>
      </c>
      <c r="J132" s="17">
        <v>16.559010000000001</v>
      </c>
      <c r="K132" s="17">
        <v>3.7336200000000002</v>
      </c>
      <c r="L132" s="17">
        <v>57.875</v>
      </c>
      <c r="M132" s="17">
        <v>3.9171499999999999</v>
      </c>
      <c r="N132" s="17">
        <v>4.5818500000000002</v>
      </c>
      <c r="O132" s="17">
        <v>90.995500000000007</v>
      </c>
      <c r="P132" s="17">
        <v>18.200430000000001</v>
      </c>
      <c r="Q132" s="17">
        <v>36.119700000000002</v>
      </c>
      <c r="R132" s="17">
        <v>32.209269999999997</v>
      </c>
      <c r="S132" s="17">
        <v>83.303560000000004</v>
      </c>
      <c r="T132" s="17">
        <v>1.34754</v>
      </c>
      <c r="U132" s="17">
        <v>32.253</v>
      </c>
      <c r="V132" s="17">
        <v>1361.28</v>
      </c>
      <c r="W132" s="17">
        <v>39.612450000000003</v>
      </c>
      <c r="X132" s="17">
        <v>46.636850000000003</v>
      </c>
      <c r="Y132" s="17">
        <v>1.08569</v>
      </c>
      <c r="Z132" s="17">
        <v>156.261</v>
      </c>
    </row>
    <row r="133" spans="1:26" x14ac:dyDescent="0.2">
      <c r="A133" s="27">
        <v>45429</v>
      </c>
      <c r="B133" s="17">
        <v>5.1041499999999997</v>
      </c>
      <c r="C133" s="14">
        <v>890.92499999999995</v>
      </c>
      <c r="D133" s="17">
        <v>7.2337499999999997</v>
      </c>
      <c r="E133" s="17">
        <v>3829.4250000000002</v>
      </c>
      <c r="F133" s="17">
        <v>22.7166</v>
      </c>
      <c r="G133" s="17">
        <v>356.20299999999997</v>
      </c>
      <c r="H133" s="17">
        <v>15958</v>
      </c>
      <c r="I133" s="17">
        <v>4.6870000000000003</v>
      </c>
      <c r="J133" s="17">
        <v>16.610600000000002</v>
      </c>
      <c r="K133" s="17">
        <v>3.7385000000000002</v>
      </c>
      <c r="L133" s="17">
        <v>57.62</v>
      </c>
      <c r="M133" s="17">
        <v>3.91981</v>
      </c>
      <c r="N133" s="17">
        <v>4.57965</v>
      </c>
      <c r="O133" s="17">
        <v>90.995500000000007</v>
      </c>
      <c r="P133" s="17">
        <v>18.166509999999999</v>
      </c>
      <c r="Q133" s="17">
        <v>36.117100000000001</v>
      </c>
      <c r="R133" s="17">
        <v>32.229550000000003</v>
      </c>
      <c r="S133" s="17">
        <v>83.301360000000003</v>
      </c>
      <c r="T133" s="17">
        <v>1.3449500000000001</v>
      </c>
      <c r="U133" s="17">
        <v>32.209000000000003</v>
      </c>
      <c r="V133" s="17">
        <v>1354.15</v>
      </c>
      <c r="W133" s="17">
        <v>39.52017</v>
      </c>
      <c r="X133" s="17">
        <v>46.907699999999998</v>
      </c>
      <c r="Y133" s="17">
        <v>1.08693</v>
      </c>
      <c r="Z133" s="17">
        <v>155.648</v>
      </c>
    </row>
    <row r="134" spans="1:26" x14ac:dyDescent="0.2">
      <c r="A134" s="27">
        <v>45428</v>
      </c>
      <c r="B134" s="17">
        <v>5.1298500000000002</v>
      </c>
      <c r="C134" s="14">
        <v>897.93200000000002</v>
      </c>
      <c r="D134" s="17">
        <v>7.2227499999999996</v>
      </c>
      <c r="E134" s="17">
        <v>3829.75</v>
      </c>
      <c r="F134" s="17">
        <v>22.739000000000001</v>
      </c>
      <c r="G134" s="17">
        <v>356.00200000000001</v>
      </c>
      <c r="H134" s="17">
        <v>15927.5</v>
      </c>
      <c r="I134" s="17">
        <v>4.6820000000000004</v>
      </c>
      <c r="J134" s="17">
        <v>16.6889</v>
      </c>
      <c r="K134" s="17">
        <v>3.7317999999999998</v>
      </c>
      <c r="L134" s="17">
        <v>57.467500000000001</v>
      </c>
      <c r="M134" s="17">
        <v>3.9190900000000002</v>
      </c>
      <c r="N134" s="17">
        <v>4.5779699999999997</v>
      </c>
      <c r="O134" s="17">
        <v>90.864680000000007</v>
      </c>
      <c r="P134" s="17">
        <v>18.18777</v>
      </c>
      <c r="Q134" s="17">
        <v>36.207000000000001</v>
      </c>
      <c r="R134" s="17">
        <v>32.278100000000002</v>
      </c>
      <c r="S134" s="17">
        <v>83.476560000000006</v>
      </c>
      <c r="T134" s="17">
        <v>1.3460000000000001</v>
      </c>
      <c r="U134" s="17">
        <v>32.090499999999999</v>
      </c>
      <c r="V134" s="17">
        <v>1349.74</v>
      </c>
      <c r="W134" s="17">
        <v>39.352800000000002</v>
      </c>
      <c r="X134" s="17">
        <v>46.904499999999999</v>
      </c>
      <c r="Y134" s="17">
        <v>1.0867</v>
      </c>
      <c r="Z134" s="17">
        <v>155.392</v>
      </c>
    </row>
    <row r="135" spans="1:26" x14ac:dyDescent="0.2">
      <c r="A135" s="27">
        <v>45427</v>
      </c>
      <c r="B135" s="17">
        <v>5.1366500000000004</v>
      </c>
      <c r="C135" s="14">
        <v>905.09799999999996</v>
      </c>
      <c r="D135" s="17">
        <v>7.2179200000000003</v>
      </c>
      <c r="E135" s="17">
        <v>3823.1750000000002</v>
      </c>
      <c r="F135" s="17">
        <v>22.715900000000001</v>
      </c>
      <c r="G135" s="17">
        <v>354.32799999999997</v>
      </c>
      <c r="H135" s="17">
        <v>15916</v>
      </c>
      <c r="I135" s="17">
        <v>4.7054999999999998</v>
      </c>
      <c r="J135" s="17">
        <v>16.686399999999999</v>
      </c>
      <c r="K135" s="17">
        <v>3.7186499999999998</v>
      </c>
      <c r="L135" s="17">
        <v>57.545000000000002</v>
      </c>
      <c r="M135" s="17">
        <v>3.9161000000000001</v>
      </c>
      <c r="N135" s="17">
        <v>4.5707199999999997</v>
      </c>
      <c r="O135" s="17">
        <v>91.188649999999996</v>
      </c>
      <c r="P135" s="17">
        <v>18.272500000000001</v>
      </c>
      <c r="Q135" s="17">
        <v>36.341999999999999</v>
      </c>
      <c r="R135" s="17">
        <v>32.216970000000003</v>
      </c>
      <c r="S135" s="17">
        <v>83.370009999999994</v>
      </c>
      <c r="T135" s="17">
        <v>1.3451599999999999</v>
      </c>
      <c r="U135" s="17">
        <v>32.188099999999999</v>
      </c>
      <c r="V135" s="17">
        <v>1353.63</v>
      </c>
      <c r="W135" s="17">
        <v>39.512860000000003</v>
      </c>
      <c r="X135" s="17">
        <v>46.82835</v>
      </c>
      <c r="Y135" s="17">
        <v>1.0884400000000001</v>
      </c>
      <c r="Z135" s="17">
        <v>154.88200000000001</v>
      </c>
    </row>
    <row r="136" spans="1:26" x14ac:dyDescent="0.2">
      <c r="A136" s="27">
        <v>45426</v>
      </c>
      <c r="B136" s="17">
        <v>5.12927</v>
      </c>
      <c r="C136" s="14">
        <v>915.65</v>
      </c>
      <c r="D136" s="17">
        <v>7.2398400000000001</v>
      </c>
      <c r="E136" s="17">
        <v>3847</v>
      </c>
      <c r="F136" s="17">
        <v>22.930599999999998</v>
      </c>
      <c r="G136" s="17">
        <v>356.5</v>
      </c>
      <c r="H136" s="17">
        <v>16097</v>
      </c>
      <c r="I136" s="17">
        <v>4.718</v>
      </c>
      <c r="J136" s="17">
        <v>16.85275</v>
      </c>
      <c r="K136" s="17">
        <v>3.7181999999999999</v>
      </c>
      <c r="L136" s="17">
        <v>57.8401</v>
      </c>
      <c r="M136" s="17">
        <v>3.9447000000000001</v>
      </c>
      <c r="N136" s="17">
        <v>4.59917</v>
      </c>
      <c r="O136" s="17">
        <v>91.334209999999999</v>
      </c>
      <c r="P136" s="17">
        <v>18.388760000000001</v>
      </c>
      <c r="Q136" s="17">
        <v>36.573300000000003</v>
      </c>
      <c r="R136" s="17">
        <v>32.292149999999999</v>
      </c>
      <c r="S136" s="17">
        <v>83.492859999999993</v>
      </c>
      <c r="T136" s="17">
        <v>1.3518300000000001</v>
      </c>
      <c r="U136" s="17">
        <v>32.411799999999999</v>
      </c>
      <c r="V136" s="17">
        <v>1365.68</v>
      </c>
      <c r="W136" s="17">
        <v>39.650010000000002</v>
      </c>
      <c r="X136" s="17">
        <v>46.873869999999997</v>
      </c>
      <c r="Y136" s="17">
        <v>1.0819000000000001</v>
      </c>
      <c r="Z136" s="17">
        <v>156.42400000000001</v>
      </c>
    </row>
    <row r="137" spans="1:26" x14ac:dyDescent="0.2">
      <c r="A137" s="27">
        <v>45425</v>
      </c>
      <c r="B137" s="17">
        <v>5.15158</v>
      </c>
      <c r="C137" s="14">
        <v>923.745</v>
      </c>
      <c r="D137" s="17">
        <v>7.2397099999999996</v>
      </c>
      <c r="E137" s="17">
        <v>3889.2150000000001</v>
      </c>
      <c r="F137" s="17">
        <v>22.99512</v>
      </c>
      <c r="G137" s="17">
        <v>358.608</v>
      </c>
      <c r="H137" s="17">
        <v>16113</v>
      </c>
      <c r="I137" s="17">
        <v>4.7290000000000001</v>
      </c>
      <c r="J137" s="17">
        <v>16.8049</v>
      </c>
      <c r="K137" s="17">
        <v>3.7262</v>
      </c>
      <c r="L137" s="17">
        <v>57.85</v>
      </c>
      <c r="M137" s="17">
        <v>3.97221</v>
      </c>
      <c r="N137" s="17">
        <v>4.6121999999999996</v>
      </c>
      <c r="O137" s="17">
        <v>91.588260000000005</v>
      </c>
      <c r="P137" s="17">
        <v>18.369859999999999</v>
      </c>
      <c r="Q137" s="17">
        <v>36.794499999999999</v>
      </c>
      <c r="R137" s="17">
        <v>32.291080000000001</v>
      </c>
      <c r="S137" s="17">
        <v>83.504469999999998</v>
      </c>
      <c r="T137" s="17">
        <v>1.3534900000000001</v>
      </c>
      <c r="U137" s="17">
        <v>32.418300000000002</v>
      </c>
      <c r="V137" s="17">
        <v>1366.76</v>
      </c>
      <c r="W137" s="17">
        <v>39.672600000000003</v>
      </c>
      <c r="X137" s="17">
        <v>47.047499999999999</v>
      </c>
      <c r="Y137" s="17">
        <v>1.0789599999999999</v>
      </c>
      <c r="Z137" s="17">
        <v>156.21899999999999</v>
      </c>
    </row>
    <row r="138" spans="1:26" x14ac:dyDescent="0.2">
      <c r="A138" s="27">
        <v>45422</v>
      </c>
      <c r="B138" s="17">
        <v>5.1570999999999998</v>
      </c>
      <c r="C138" s="14">
        <v>926.77499999999998</v>
      </c>
      <c r="D138" s="17">
        <v>7.2340900000000001</v>
      </c>
      <c r="E138" s="17">
        <v>3889.2150000000001</v>
      </c>
      <c r="F138" s="17">
        <v>23.138999999999999</v>
      </c>
      <c r="G138" s="17">
        <v>360.05500000000001</v>
      </c>
      <c r="H138" s="17">
        <v>16055</v>
      </c>
      <c r="I138" s="17">
        <v>4.7380000000000004</v>
      </c>
      <c r="J138" s="17">
        <v>16.778700000000001</v>
      </c>
      <c r="K138" s="17">
        <v>3.7163499999999998</v>
      </c>
      <c r="L138" s="17">
        <v>57.4163</v>
      </c>
      <c r="M138" s="17">
        <v>3.9956499999999999</v>
      </c>
      <c r="N138" s="17">
        <v>4.6195500000000003</v>
      </c>
      <c r="O138" s="17">
        <v>92.693820000000002</v>
      </c>
      <c r="P138" s="17">
        <v>18.445969999999999</v>
      </c>
      <c r="Q138" s="17">
        <v>36.767699999999998</v>
      </c>
      <c r="R138" s="17">
        <v>32.306600000000003</v>
      </c>
      <c r="S138" s="17">
        <v>83.53501</v>
      </c>
      <c r="T138" s="17">
        <v>1.3545499999999999</v>
      </c>
      <c r="U138" s="17">
        <v>32.422199999999997</v>
      </c>
      <c r="V138" s="17">
        <v>1370.89</v>
      </c>
      <c r="W138" s="17">
        <v>39.537999999999997</v>
      </c>
      <c r="X138" s="17">
        <v>47.398650000000004</v>
      </c>
      <c r="Y138" s="17">
        <v>1.0770599999999999</v>
      </c>
      <c r="Z138" s="17">
        <v>155.77600000000001</v>
      </c>
    </row>
    <row r="139" spans="1:26" x14ac:dyDescent="0.2">
      <c r="A139" s="27">
        <v>45421</v>
      </c>
      <c r="B139" s="17">
        <v>5.1413500000000001</v>
      </c>
      <c r="C139" s="14">
        <v>925.31500000000005</v>
      </c>
      <c r="D139" s="17">
        <v>7.22234</v>
      </c>
      <c r="E139" s="17">
        <v>3898.75</v>
      </c>
      <c r="F139" s="17">
        <v>23.12087</v>
      </c>
      <c r="G139" s="17">
        <v>359.9</v>
      </c>
      <c r="H139" s="17">
        <v>16024</v>
      </c>
      <c r="I139" s="17">
        <v>4.742</v>
      </c>
      <c r="J139" s="17">
        <v>16.78473</v>
      </c>
      <c r="K139" s="17">
        <v>3.6912500000000001</v>
      </c>
      <c r="L139" s="17">
        <v>57.378999999999998</v>
      </c>
      <c r="M139" s="17">
        <v>3.9768699999999999</v>
      </c>
      <c r="N139" s="17">
        <v>4.6135200000000003</v>
      </c>
      <c r="O139" s="17">
        <v>92.561300000000003</v>
      </c>
      <c r="P139" s="17">
        <v>18.486599999999999</v>
      </c>
      <c r="Q139" s="17">
        <v>36.746099999999998</v>
      </c>
      <c r="R139" s="17">
        <v>32.256799999999998</v>
      </c>
      <c r="S139" s="17">
        <v>83.452560000000005</v>
      </c>
      <c r="T139" s="17">
        <v>1.3524499999999999</v>
      </c>
      <c r="U139" s="17">
        <v>32.442999999999998</v>
      </c>
      <c r="V139" s="17">
        <v>1366.05</v>
      </c>
      <c r="W139" s="17">
        <v>39.655500000000004</v>
      </c>
      <c r="X139" s="17">
        <v>47.321399999999997</v>
      </c>
      <c r="Y139" s="17">
        <v>1.07822</v>
      </c>
      <c r="Z139" s="17">
        <v>155.47800000000001</v>
      </c>
    </row>
    <row r="140" spans="1:26" x14ac:dyDescent="0.2">
      <c r="A140" s="27">
        <v>45420</v>
      </c>
      <c r="B140" s="17">
        <v>5.0907</v>
      </c>
      <c r="C140" s="14">
        <v>937.41499999999996</v>
      </c>
      <c r="D140" s="17">
        <v>7.2296500000000004</v>
      </c>
      <c r="E140" s="17">
        <v>3899.26</v>
      </c>
      <c r="F140" s="17">
        <v>23.275200000000002</v>
      </c>
      <c r="G140" s="17">
        <v>361.63499999999999</v>
      </c>
      <c r="H140" s="17">
        <v>16069</v>
      </c>
      <c r="I140" s="17">
        <v>4.7437500000000004</v>
      </c>
      <c r="J140" s="17">
        <v>16.900099999999998</v>
      </c>
      <c r="K140" s="17">
        <v>3.72525</v>
      </c>
      <c r="L140" s="17">
        <v>57.381500000000003</v>
      </c>
      <c r="M140" s="17">
        <v>4.0023999999999997</v>
      </c>
      <c r="N140" s="17">
        <v>4.6303000000000001</v>
      </c>
      <c r="O140" s="17">
        <v>91.625</v>
      </c>
      <c r="P140" s="17">
        <v>18.57095</v>
      </c>
      <c r="Q140" s="17">
        <v>36.940800000000003</v>
      </c>
      <c r="R140" s="17">
        <v>32.251530000000002</v>
      </c>
      <c r="S140" s="17">
        <v>83.468450000000004</v>
      </c>
      <c r="T140" s="17">
        <v>1.35554</v>
      </c>
      <c r="U140" s="17">
        <v>32.400500000000001</v>
      </c>
      <c r="V140" s="17">
        <v>1365.12</v>
      </c>
      <c r="W140" s="17">
        <v>39.406269999999999</v>
      </c>
      <c r="X140" s="17">
        <v>47.55</v>
      </c>
      <c r="Y140" s="17">
        <v>1.07483</v>
      </c>
      <c r="Z140" s="17">
        <v>155.52600000000001</v>
      </c>
    </row>
    <row r="141" spans="1:26" x14ac:dyDescent="0.2">
      <c r="A141" s="27">
        <v>45419</v>
      </c>
      <c r="B141" s="17">
        <v>5.0713499999999998</v>
      </c>
      <c r="C141" s="14">
        <v>936.70799999999997</v>
      </c>
      <c r="D141" s="17">
        <v>7.2253100000000003</v>
      </c>
      <c r="E141" s="17">
        <v>3887.5630000000001</v>
      </c>
      <c r="F141" s="17">
        <v>23.279350000000001</v>
      </c>
      <c r="G141" s="17">
        <v>361.92099999999999</v>
      </c>
      <c r="H141" s="17">
        <v>16071</v>
      </c>
      <c r="I141" s="17">
        <v>4.74</v>
      </c>
      <c r="J141" s="17">
        <v>16.90165</v>
      </c>
      <c r="K141" s="17">
        <v>3.7218499999999999</v>
      </c>
      <c r="L141" s="17">
        <v>57.24</v>
      </c>
      <c r="M141" s="17">
        <v>4.0091799999999997</v>
      </c>
      <c r="N141" s="17">
        <v>4.6269200000000001</v>
      </c>
      <c r="O141" s="17">
        <v>91.5488</v>
      </c>
      <c r="P141" s="17">
        <v>18.516300000000001</v>
      </c>
      <c r="Q141" s="17">
        <v>36.879600000000003</v>
      </c>
      <c r="R141" s="17">
        <v>32.2652</v>
      </c>
      <c r="S141" s="17">
        <v>83.468059999999994</v>
      </c>
      <c r="T141" s="17">
        <v>1.3545</v>
      </c>
      <c r="U141" s="17">
        <v>32.375</v>
      </c>
      <c r="V141" s="17">
        <v>1359.1849999999999</v>
      </c>
      <c r="W141" s="17">
        <v>39.285499999999999</v>
      </c>
      <c r="X141" s="17">
        <v>47.695</v>
      </c>
      <c r="Y141" s="17">
        <v>1.07548</v>
      </c>
      <c r="Z141" s="17">
        <v>154.69399999999999</v>
      </c>
    </row>
    <row r="142" spans="1:26" x14ac:dyDescent="0.2">
      <c r="A142" s="27">
        <v>45418</v>
      </c>
      <c r="B142" s="17">
        <v>5.0765000000000002</v>
      </c>
      <c r="C142" s="14">
        <v>930.58</v>
      </c>
      <c r="D142" s="17">
        <v>7.2141500000000001</v>
      </c>
      <c r="E142" s="17">
        <v>3896.05</v>
      </c>
      <c r="F142" s="17">
        <v>23.2165</v>
      </c>
      <c r="G142" s="17">
        <v>360.79199999999997</v>
      </c>
      <c r="H142" s="17">
        <v>16035</v>
      </c>
      <c r="I142" s="17">
        <v>4.74</v>
      </c>
      <c r="J142" s="17">
        <v>16.880949999999999</v>
      </c>
      <c r="K142" s="17">
        <v>3.7269999999999999</v>
      </c>
      <c r="L142" s="17">
        <v>57.23</v>
      </c>
      <c r="M142" s="17">
        <v>4.0003000000000002</v>
      </c>
      <c r="N142" s="17">
        <v>4.6160500000000004</v>
      </c>
      <c r="O142" s="17">
        <v>91.31841</v>
      </c>
      <c r="P142" s="17">
        <v>18.47691</v>
      </c>
      <c r="Q142" s="17">
        <v>36.7455</v>
      </c>
      <c r="R142" s="17">
        <v>32.260120000000001</v>
      </c>
      <c r="S142" s="17">
        <v>83.475020000000001</v>
      </c>
      <c r="T142" s="17">
        <v>1.3512</v>
      </c>
      <c r="U142" s="17">
        <v>32.355499999999999</v>
      </c>
      <c r="V142" s="17">
        <v>1355.27</v>
      </c>
      <c r="W142" s="17">
        <v>39.341760000000001</v>
      </c>
      <c r="X142" s="17">
        <v>47.943800000000003</v>
      </c>
      <c r="Y142" s="17">
        <v>1.07694</v>
      </c>
      <c r="Z142" s="17">
        <v>153.91499999999999</v>
      </c>
    </row>
    <row r="143" spans="1:26" x14ac:dyDescent="0.2">
      <c r="A143" s="27">
        <v>45415</v>
      </c>
      <c r="B143" s="17">
        <v>5.0724499999999999</v>
      </c>
      <c r="C143" s="14">
        <v>938.875</v>
      </c>
      <c r="D143" s="17">
        <v>7.19285</v>
      </c>
      <c r="E143" s="17">
        <v>3913.25</v>
      </c>
      <c r="F143" s="17">
        <v>23.2669</v>
      </c>
      <c r="G143" s="17">
        <v>362.02499999999998</v>
      </c>
      <c r="H143" s="17">
        <v>16025.5</v>
      </c>
      <c r="I143" s="17">
        <v>4.742</v>
      </c>
      <c r="J143" s="17">
        <v>16.974139999999998</v>
      </c>
      <c r="K143" s="17">
        <v>3.7244999999999999</v>
      </c>
      <c r="L143" s="17">
        <v>57.37</v>
      </c>
      <c r="M143" s="17">
        <v>4.0189700000000004</v>
      </c>
      <c r="N143" s="17">
        <v>4.62155</v>
      </c>
      <c r="O143" s="17">
        <v>91.475040000000007</v>
      </c>
      <c r="P143" s="17">
        <v>18.510210000000001</v>
      </c>
      <c r="Q143" s="17">
        <v>36.72</v>
      </c>
      <c r="R143" s="17">
        <v>32.339149999999997</v>
      </c>
      <c r="S143" s="17">
        <v>83.381860000000003</v>
      </c>
      <c r="T143" s="17">
        <v>1.34958</v>
      </c>
      <c r="U143" s="17">
        <v>32.3613</v>
      </c>
      <c r="V143" s="17">
        <v>1356.1</v>
      </c>
      <c r="W143" s="17">
        <v>39.41216</v>
      </c>
      <c r="X143" s="17">
        <v>47.9221</v>
      </c>
      <c r="Y143" s="17">
        <v>1.0761499999999999</v>
      </c>
      <c r="Z143" s="17">
        <v>153.05000000000001</v>
      </c>
    </row>
    <row r="144" spans="1:26" x14ac:dyDescent="0.2">
      <c r="A144" s="27">
        <v>45414</v>
      </c>
      <c r="B144" s="17">
        <v>5.11172</v>
      </c>
      <c r="C144" s="14">
        <v>946.66</v>
      </c>
      <c r="D144" s="17">
        <v>7.2062600000000003</v>
      </c>
      <c r="E144" s="17">
        <v>3905.05</v>
      </c>
      <c r="F144" s="17">
        <v>23.269200000000001</v>
      </c>
      <c r="G144" s="17">
        <v>363.09199999999998</v>
      </c>
      <c r="H144" s="17">
        <v>16138.5</v>
      </c>
      <c r="I144" s="17">
        <v>4.7549999999999999</v>
      </c>
      <c r="J144" s="17">
        <v>16.984200000000001</v>
      </c>
      <c r="K144" s="17">
        <v>3.7312500000000002</v>
      </c>
      <c r="L144" s="17">
        <v>57.537500000000001</v>
      </c>
      <c r="M144" s="17">
        <v>4.0401499999999997</v>
      </c>
      <c r="N144" s="17">
        <v>4.6397500000000003</v>
      </c>
      <c r="O144" s="17">
        <v>93.178439999999995</v>
      </c>
      <c r="P144" s="17">
        <v>18.549389999999999</v>
      </c>
      <c r="Q144" s="17">
        <v>36.830300000000001</v>
      </c>
      <c r="R144" s="17">
        <v>32.377400000000002</v>
      </c>
      <c r="S144" s="17">
        <v>83.387960000000007</v>
      </c>
      <c r="T144" s="17">
        <v>1.3549500000000001</v>
      </c>
      <c r="U144" s="17">
        <v>32.507899999999999</v>
      </c>
      <c r="V144" s="17">
        <v>1367.82</v>
      </c>
      <c r="W144" s="17">
        <v>39.555199999999999</v>
      </c>
      <c r="X144" s="17">
        <v>47.947600000000001</v>
      </c>
      <c r="Y144" s="17">
        <v>1.0725</v>
      </c>
      <c r="Z144" s="17">
        <v>153.64500000000001</v>
      </c>
    </row>
    <row r="145" spans="1:26" x14ac:dyDescent="0.2">
      <c r="A145" s="27">
        <v>45413</v>
      </c>
      <c r="B145" s="17">
        <v>5.1935500000000001</v>
      </c>
      <c r="C145" s="14">
        <v>960.32500000000005</v>
      </c>
      <c r="D145" s="17">
        <v>7.2341499999999996</v>
      </c>
      <c r="E145" s="17">
        <v>3919.5749999999998</v>
      </c>
      <c r="F145" s="17">
        <v>23.420999999999999</v>
      </c>
      <c r="G145" s="17">
        <v>364.233</v>
      </c>
      <c r="H145" s="17">
        <v>16227.5</v>
      </c>
      <c r="I145" s="17">
        <v>4.7705000000000002</v>
      </c>
      <c r="J145" s="17">
        <v>16.995699999999999</v>
      </c>
      <c r="K145" s="17">
        <v>3.7675000000000001</v>
      </c>
      <c r="L145" s="17">
        <v>57.825000000000003</v>
      </c>
      <c r="M145" s="17">
        <v>4.0356500000000004</v>
      </c>
      <c r="N145" s="17">
        <v>4.6463799999999997</v>
      </c>
      <c r="O145" s="17">
        <v>93.825050000000005</v>
      </c>
      <c r="P145" s="17">
        <v>18.585439999999998</v>
      </c>
      <c r="Q145" s="17">
        <v>37.031199999999998</v>
      </c>
      <c r="R145" s="17">
        <v>32.487679999999997</v>
      </c>
      <c r="S145" s="17">
        <v>83.401759999999996</v>
      </c>
      <c r="T145" s="17">
        <v>1.3608199999999999</v>
      </c>
      <c r="U145" s="17">
        <v>32.578200000000002</v>
      </c>
      <c r="V145" s="17">
        <v>1378.33</v>
      </c>
      <c r="W145" s="17">
        <v>39.598309999999998</v>
      </c>
      <c r="X145" s="17">
        <v>47.868630000000003</v>
      </c>
      <c r="Y145" s="17">
        <v>1.07118</v>
      </c>
      <c r="Z145" s="17">
        <v>154.57499999999999</v>
      </c>
    </row>
    <row r="146" spans="1:26" x14ac:dyDescent="0.2">
      <c r="A146" s="27">
        <v>45412</v>
      </c>
      <c r="B146" s="17">
        <v>5.1935500000000001</v>
      </c>
      <c r="C146" s="14">
        <v>960.32500000000005</v>
      </c>
      <c r="D146" s="17">
        <v>7.2547699999999997</v>
      </c>
      <c r="E146" s="17">
        <v>3919.5749999999998</v>
      </c>
      <c r="F146" s="17">
        <v>23.582409999999999</v>
      </c>
      <c r="G146" s="17">
        <v>366.839</v>
      </c>
      <c r="H146" s="17">
        <v>16261.5</v>
      </c>
      <c r="I146" s="17">
        <v>4.7705000000000002</v>
      </c>
      <c r="J146" s="17">
        <v>17.140250000000002</v>
      </c>
      <c r="K146" s="17">
        <v>3.766</v>
      </c>
      <c r="L146" s="17">
        <v>57.774299999999997</v>
      </c>
      <c r="M146" s="17">
        <v>4.0615300000000003</v>
      </c>
      <c r="N146" s="17">
        <v>4.6643800000000004</v>
      </c>
      <c r="O146" s="17">
        <v>93.450069999999997</v>
      </c>
      <c r="P146" s="17">
        <v>18.782050000000002</v>
      </c>
      <c r="Q146" s="17">
        <v>37.187199999999997</v>
      </c>
      <c r="R146" s="17">
        <v>32.422899999999998</v>
      </c>
      <c r="S146" s="17">
        <v>83.420010000000005</v>
      </c>
      <c r="T146" s="17">
        <v>1.3654999999999999</v>
      </c>
      <c r="U146" s="17">
        <v>32.578200000000002</v>
      </c>
      <c r="V146" s="17">
        <v>1386.2650000000001</v>
      </c>
      <c r="W146" s="17">
        <v>39.664110000000001</v>
      </c>
      <c r="X146" s="17">
        <v>47.880200000000002</v>
      </c>
      <c r="Y146" s="17">
        <v>1.0665899999999999</v>
      </c>
      <c r="Z146" s="17">
        <v>157.80500000000001</v>
      </c>
    </row>
    <row r="147" spans="1:26" x14ac:dyDescent="0.2">
      <c r="A147" s="27">
        <v>45411</v>
      </c>
      <c r="B147" s="17">
        <v>5.1198699999999997</v>
      </c>
      <c r="C147" s="14">
        <v>941.77499999999998</v>
      </c>
      <c r="D147" s="17">
        <v>7.2438700000000003</v>
      </c>
      <c r="E147" s="17">
        <v>3866.4</v>
      </c>
      <c r="F147" s="17">
        <v>23.45158</v>
      </c>
      <c r="G147" s="17">
        <v>364.98</v>
      </c>
      <c r="H147" s="17">
        <v>16246.5</v>
      </c>
      <c r="I147" s="17">
        <v>4.7640000000000002</v>
      </c>
      <c r="J147" s="17">
        <v>17.006499999999999</v>
      </c>
      <c r="K147" s="17">
        <v>3.7319800000000001</v>
      </c>
      <c r="L147" s="17">
        <v>57.697099999999999</v>
      </c>
      <c r="M147" s="17">
        <v>4.0249499999999996</v>
      </c>
      <c r="N147" s="17">
        <v>4.6410999999999998</v>
      </c>
      <c r="O147" s="17">
        <v>93.310050000000004</v>
      </c>
      <c r="P147" s="17">
        <v>18.630490000000002</v>
      </c>
      <c r="Q147" s="17">
        <v>37.000799999999998</v>
      </c>
      <c r="R147" s="17">
        <v>32.5366</v>
      </c>
      <c r="S147" s="17">
        <v>83.439359999999994</v>
      </c>
      <c r="T147" s="17">
        <v>1.35965</v>
      </c>
      <c r="U147" s="17">
        <v>32.573</v>
      </c>
      <c r="V147" s="17">
        <v>1375.2950000000001</v>
      </c>
      <c r="W147" s="17">
        <v>39.58661</v>
      </c>
      <c r="X147" s="17">
        <v>47.9069</v>
      </c>
      <c r="Y147" s="17">
        <v>1.07209</v>
      </c>
      <c r="Z147" s="17">
        <v>156.345</v>
      </c>
    </row>
    <row r="148" spans="1:26" x14ac:dyDescent="0.2">
      <c r="A148" s="27">
        <v>45408</v>
      </c>
      <c r="B148" s="17">
        <v>5.1161500000000002</v>
      </c>
      <c r="C148" s="14">
        <v>949.38300000000004</v>
      </c>
      <c r="D148" s="17">
        <v>7.2686799999999998</v>
      </c>
      <c r="E148" s="17">
        <v>3902.9</v>
      </c>
      <c r="F148" s="17">
        <v>23.481680000000001</v>
      </c>
      <c r="G148" s="17">
        <v>366.81700000000001</v>
      </c>
      <c r="H148" s="17">
        <v>16220</v>
      </c>
      <c r="I148" s="17">
        <v>4.7699999999999996</v>
      </c>
      <c r="J148" s="17">
        <v>17.162369999999999</v>
      </c>
      <c r="K148" s="17">
        <v>3.7431000000000001</v>
      </c>
      <c r="L148" s="17">
        <v>57.685000000000002</v>
      </c>
      <c r="M148" s="17">
        <v>4.0378499999999997</v>
      </c>
      <c r="N148" s="17">
        <v>4.6538500000000003</v>
      </c>
      <c r="O148" s="17">
        <v>91.880030000000005</v>
      </c>
      <c r="P148" s="17">
        <v>18.80932</v>
      </c>
      <c r="Q148" s="17">
        <v>37.009</v>
      </c>
      <c r="R148" s="17">
        <v>32.509</v>
      </c>
      <c r="S148" s="17">
        <v>83.360010000000003</v>
      </c>
      <c r="T148" s="17">
        <v>1.3627499999999999</v>
      </c>
      <c r="U148" s="17">
        <v>32.581499999999998</v>
      </c>
      <c r="V148" s="17">
        <v>1378.01</v>
      </c>
      <c r="W148" s="17">
        <v>39.624670000000002</v>
      </c>
      <c r="X148" s="17">
        <v>47.890230000000003</v>
      </c>
      <c r="Y148" s="17">
        <v>1.0693299999999999</v>
      </c>
      <c r="Z148" s="17">
        <v>158.32900000000001</v>
      </c>
    </row>
    <row r="149" spans="1:26" x14ac:dyDescent="0.2">
      <c r="A149" s="27">
        <v>45407</v>
      </c>
      <c r="B149" s="17">
        <v>5.1592799999999999</v>
      </c>
      <c r="C149" s="14">
        <v>949.08299999999997</v>
      </c>
      <c r="D149" s="17">
        <v>7.2552700000000003</v>
      </c>
      <c r="E149" s="17">
        <v>3955.5250000000001</v>
      </c>
      <c r="F149" s="17">
        <v>23.429549999999999</v>
      </c>
      <c r="G149" s="17">
        <v>366.04300000000001</v>
      </c>
      <c r="H149" s="17">
        <v>16225</v>
      </c>
      <c r="I149" s="17">
        <v>4.7755000000000001</v>
      </c>
      <c r="J149" s="17">
        <v>17.205400000000001</v>
      </c>
      <c r="K149" s="17">
        <v>3.7538999999999998</v>
      </c>
      <c r="L149" s="17">
        <v>57.7943</v>
      </c>
      <c r="M149" s="17">
        <v>4.0216500000000002</v>
      </c>
      <c r="N149" s="17">
        <v>4.6387</v>
      </c>
      <c r="O149" s="17">
        <v>92.273049999999998</v>
      </c>
      <c r="P149" s="17">
        <v>19.031970000000001</v>
      </c>
      <c r="Q149" s="17">
        <v>37.028700000000001</v>
      </c>
      <c r="R149" s="17">
        <v>32.537399999999998</v>
      </c>
      <c r="S149" s="17">
        <v>83.268259999999998</v>
      </c>
      <c r="T149" s="17">
        <v>1.3590500000000001</v>
      </c>
      <c r="U149" s="17">
        <v>32.587000000000003</v>
      </c>
      <c r="V149" s="17">
        <v>1372.14</v>
      </c>
      <c r="W149" s="17">
        <v>39.582090000000001</v>
      </c>
      <c r="X149" s="17">
        <v>47.90005</v>
      </c>
      <c r="Y149" s="17">
        <v>1.07298</v>
      </c>
      <c r="Z149" s="17">
        <v>155.65199999999999</v>
      </c>
    </row>
    <row r="150" spans="1:26" x14ac:dyDescent="0.2">
      <c r="A150" s="27">
        <v>45406</v>
      </c>
      <c r="B150" s="17">
        <v>5.1479999999999997</v>
      </c>
      <c r="C150" s="14">
        <v>950.81</v>
      </c>
      <c r="D150" s="17">
        <v>7.2730899999999998</v>
      </c>
      <c r="E150" s="17">
        <v>3939.2150000000001</v>
      </c>
      <c r="F150" s="17">
        <v>23.599150000000002</v>
      </c>
      <c r="G150" s="17">
        <v>368.21</v>
      </c>
      <c r="H150" s="17">
        <v>16161</v>
      </c>
      <c r="I150" s="17">
        <v>4.7779999999999996</v>
      </c>
      <c r="J150" s="17">
        <v>17.072649999999999</v>
      </c>
      <c r="K150" s="17">
        <v>3.73075</v>
      </c>
      <c r="L150" s="17">
        <v>57.547499999999999</v>
      </c>
      <c r="M150" s="17">
        <v>4.05145</v>
      </c>
      <c r="N150" s="17">
        <v>4.6524000000000001</v>
      </c>
      <c r="O150" s="17">
        <v>92.31165</v>
      </c>
      <c r="P150" s="17">
        <v>19.227550000000001</v>
      </c>
      <c r="Q150" s="17">
        <v>37.066299999999998</v>
      </c>
      <c r="R150" s="17">
        <v>32.567279999999997</v>
      </c>
      <c r="S150" s="17">
        <v>83.331559999999996</v>
      </c>
      <c r="T150" s="17">
        <v>1.36202</v>
      </c>
      <c r="U150" s="17">
        <v>32.540500000000002</v>
      </c>
      <c r="V150" s="17">
        <v>1377.96</v>
      </c>
      <c r="W150" s="17">
        <v>39.588329999999999</v>
      </c>
      <c r="X150" s="17">
        <v>47.907449999999997</v>
      </c>
      <c r="Y150" s="17">
        <v>1.06989</v>
      </c>
      <c r="Z150" s="17">
        <v>155.34700000000001</v>
      </c>
    </row>
    <row r="151" spans="1:26" x14ac:dyDescent="0.2">
      <c r="A151" s="27">
        <v>45405</v>
      </c>
      <c r="B151" s="17">
        <v>5.1261999999999999</v>
      </c>
      <c r="C151" s="14">
        <v>954.44799999999998</v>
      </c>
      <c r="D151" s="17">
        <v>7.2605300000000002</v>
      </c>
      <c r="E151" s="17">
        <v>3909.377</v>
      </c>
      <c r="F151" s="17">
        <v>23.564</v>
      </c>
      <c r="G151" s="17">
        <v>367.35500000000002</v>
      </c>
      <c r="H151" s="17">
        <v>16161.5</v>
      </c>
      <c r="I151" s="17">
        <v>4.78</v>
      </c>
      <c r="J151" s="17">
        <v>16.958770000000001</v>
      </c>
      <c r="K151" s="17">
        <v>3.7069999999999999</v>
      </c>
      <c r="L151" s="17">
        <v>57.5</v>
      </c>
      <c r="M151" s="17">
        <v>4.0269300000000001</v>
      </c>
      <c r="N151" s="17">
        <v>4.6506999999999996</v>
      </c>
      <c r="O151" s="17">
        <v>93.208299999999994</v>
      </c>
      <c r="P151" s="17">
        <v>19.11486</v>
      </c>
      <c r="Q151" s="17">
        <v>36.942700000000002</v>
      </c>
      <c r="R151" s="17">
        <v>32.554549999999999</v>
      </c>
      <c r="S151" s="17">
        <v>83.279560000000004</v>
      </c>
      <c r="T151" s="17">
        <v>1.3614200000000001</v>
      </c>
      <c r="U151" s="17">
        <v>32.594499999999996</v>
      </c>
      <c r="V151" s="17">
        <v>1373.78</v>
      </c>
      <c r="W151" s="17">
        <v>39.592260000000003</v>
      </c>
      <c r="X151" s="17">
        <v>48.053199999999997</v>
      </c>
      <c r="Y151" s="17">
        <v>1.0701499999999999</v>
      </c>
      <c r="Z151" s="17">
        <v>154.83199999999999</v>
      </c>
    </row>
    <row r="152" spans="1:26" x14ac:dyDescent="0.2">
      <c r="A152" s="27">
        <v>45404</v>
      </c>
      <c r="B152" s="17">
        <v>5.1666499999999997</v>
      </c>
      <c r="C152" s="14">
        <v>953.21</v>
      </c>
      <c r="D152" s="17">
        <v>7.2507000000000001</v>
      </c>
      <c r="E152" s="17">
        <v>3915.8449999999998</v>
      </c>
      <c r="F152" s="17">
        <v>23.7258</v>
      </c>
      <c r="G152" s="17">
        <v>370.09199999999998</v>
      </c>
      <c r="H152" s="17">
        <v>16235</v>
      </c>
      <c r="I152" s="17">
        <v>4.7779999999999996</v>
      </c>
      <c r="J152" s="17">
        <v>17.13813</v>
      </c>
      <c r="K152" s="17">
        <v>3.6968000000000001</v>
      </c>
      <c r="L152" s="17">
        <v>57.545000000000002</v>
      </c>
      <c r="M152" s="17">
        <v>4.0522</v>
      </c>
      <c r="N152" s="17">
        <v>4.6702300000000001</v>
      </c>
      <c r="O152" s="17">
        <v>93.7</v>
      </c>
      <c r="P152" s="17">
        <v>19.193960000000001</v>
      </c>
      <c r="Q152" s="17">
        <v>37.048299999999998</v>
      </c>
      <c r="R152" s="17">
        <v>32.520600000000002</v>
      </c>
      <c r="S152" s="17">
        <v>83.377759999999995</v>
      </c>
      <c r="T152" s="17">
        <v>1.3619600000000001</v>
      </c>
      <c r="U152" s="17">
        <v>32.655700000000003</v>
      </c>
      <c r="V152" s="17">
        <v>1379.73</v>
      </c>
      <c r="W152" s="17">
        <v>39.723529999999997</v>
      </c>
      <c r="X152" s="17">
        <v>48.145299999999999</v>
      </c>
      <c r="Y152" s="17">
        <v>1.0654600000000001</v>
      </c>
      <c r="Z152" s="17">
        <v>154.845</v>
      </c>
    </row>
    <row r="153" spans="1:26" x14ac:dyDescent="0.2">
      <c r="A153" s="27">
        <v>45401</v>
      </c>
      <c r="B153" s="17">
        <v>5.2017499999999997</v>
      </c>
      <c r="C153" s="14">
        <v>956.42</v>
      </c>
      <c r="D153" s="17">
        <v>7.2511999999999999</v>
      </c>
      <c r="E153" s="17">
        <v>3910.3420000000001</v>
      </c>
      <c r="F153" s="17">
        <v>23.69857</v>
      </c>
      <c r="G153" s="17">
        <v>369.98399999999998</v>
      </c>
      <c r="H153" s="17">
        <v>16217</v>
      </c>
      <c r="I153" s="17">
        <v>4.7839999999999998</v>
      </c>
      <c r="J153" s="17">
        <v>17.094850000000001</v>
      </c>
      <c r="K153" s="17">
        <v>3.6822499999999998</v>
      </c>
      <c r="L153" s="17">
        <v>57.605499999999999</v>
      </c>
      <c r="M153" s="17">
        <v>4.0441500000000001</v>
      </c>
      <c r="N153" s="17">
        <v>4.6710500000000001</v>
      </c>
      <c r="O153" s="17">
        <v>93.108959999999996</v>
      </c>
      <c r="P153" s="17">
        <v>19.103339999999999</v>
      </c>
      <c r="Q153" s="17">
        <v>36.835500000000003</v>
      </c>
      <c r="R153" s="17">
        <v>32.53548</v>
      </c>
      <c r="S153" s="17">
        <v>83.470060000000004</v>
      </c>
      <c r="T153" s="17">
        <v>1.36165</v>
      </c>
      <c r="U153" s="17">
        <v>32.529299999999999</v>
      </c>
      <c r="V153" s="17">
        <v>1374.34</v>
      </c>
      <c r="W153" s="17">
        <v>39.875</v>
      </c>
      <c r="X153" s="17">
        <v>48.327080000000002</v>
      </c>
      <c r="Y153" s="17">
        <v>1.0656000000000001</v>
      </c>
      <c r="Z153" s="17">
        <v>154.63800000000001</v>
      </c>
    </row>
    <row r="154" spans="1:26" x14ac:dyDescent="0.2">
      <c r="A154" s="27">
        <v>45400</v>
      </c>
      <c r="B154" s="17">
        <v>5.2489999999999997</v>
      </c>
      <c r="C154" s="14">
        <v>965.93</v>
      </c>
      <c r="D154" s="17">
        <v>7.2496</v>
      </c>
      <c r="E154" s="17">
        <v>3938.2</v>
      </c>
      <c r="F154" s="17">
        <v>23.748999999999999</v>
      </c>
      <c r="G154" s="17">
        <v>370.49</v>
      </c>
      <c r="H154" s="17">
        <v>16213</v>
      </c>
      <c r="I154" s="17">
        <v>4.7839999999999998</v>
      </c>
      <c r="J154" s="17">
        <v>17.067900000000002</v>
      </c>
      <c r="K154" s="17">
        <v>3.73</v>
      </c>
      <c r="L154" s="17">
        <v>57.189</v>
      </c>
      <c r="M154" s="17">
        <v>4.0748300000000004</v>
      </c>
      <c r="N154" s="17">
        <v>4.6756000000000002</v>
      </c>
      <c r="O154" s="17">
        <v>93.980800000000002</v>
      </c>
      <c r="P154" s="17">
        <v>19.153490000000001</v>
      </c>
      <c r="Q154" s="17">
        <v>36.801299999999998</v>
      </c>
      <c r="R154" s="17">
        <v>32.529150000000001</v>
      </c>
      <c r="S154" s="17">
        <v>83.562460000000002</v>
      </c>
      <c r="T154" s="17">
        <v>1.36222</v>
      </c>
      <c r="U154" s="17">
        <v>32.383499999999998</v>
      </c>
      <c r="V154" s="17">
        <v>1380.5350000000001</v>
      </c>
      <c r="W154" s="17">
        <v>39.573529999999998</v>
      </c>
      <c r="X154" s="17">
        <v>48.334180000000003</v>
      </c>
      <c r="Y154" s="17">
        <v>1.06433</v>
      </c>
      <c r="Z154" s="17">
        <v>154.642</v>
      </c>
    </row>
    <row r="155" spans="1:26" x14ac:dyDescent="0.2">
      <c r="A155" s="27">
        <v>45399</v>
      </c>
      <c r="B155" s="17">
        <v>5.2423999999999999</v>
      </c>
      <c r="C155" s="14">
        <v>977.85</v>
      </c>
      <c r="D155" s="17">
        <v>7.2439999999999998</v>
      </c>
      <c r="E155" s="17">
        <v>3901.7249999999999</v>
      </c>
      <c r="F155" s="17">
        <v>23.66508</v>
      </c>
      <c r="G155" s="17">
        <v>368.27300000000002</v>
      </c>
      <c r="H155" s="17">
        <v>16197</v>
      </c>
      <c r="I155" s="17">
        <v>4.7919999999999998</v>
      </c>
      <c r="J155" s="17">
        <v>16.964379999999998</v>
      </c>
      <c r="K155" s="17">
        <v>3.7466499999999998</v>
      </c>
      <c r="L155" s="17">
        <v>57.1982</v>
      </c>
      <c r="M155" s="17">
        <v>4.0632999999999999</v>
      </c>
      <c r="N155" s="17">
        <v>4.6617699999999997</v>
      </c>
      <c r="O155" s="17">
        <v>94.222030000000004</v>
      </c>
      <c r="P155" s="17">
        <v>19.027550000000002</v>
      </c>
      <c r="Q155" s="17">
        <v>36.709499999999998</v>
      </c>
      <c r="R155" s="17">
        <v>32.469850000000001</v>
      </c>
      <c r="S155" s="17">
        <v>83.610010000000003</v>
      </c>
      <c r="T155" s="17">
        <v>1.36049</v>
      </c>
      <c r="U155" s="17">
        <v>32.476999999999997</v>
      </c>
      <c r="V155" s="17">
        <v>1380.41</v>
      </c>
      <c r="W155" s="17">
        <v>39.6205</v>
      </c>
      <c r="X155" s="17">
        <v>48.548250000000003</v>
      </c>
      <c r="Y155" s="17">
        <v>1.06728</v>
      </c>
      <c r="Z155" s="17">
        <v>154.387</v>
      </c>
    </row>
    <row r="156" spans="1:26" x14ac:dyDescent="0.2">
      <c r="A156" s="27">
        <v>45398</v>
      </c>
      <c r="B156" s="17">
        <v>5.2819000000000003</v>
      </c>
      <c r="C156" s="14">
        <v>981.56</v>
      </c>
      <c r="D156" s="17">
        <v>7.2643899999999997</v>
      </c>
      <c r="E156" s="17">
        <v>3917.05</v>
      </c>
      <c r="F156" s="17">
        <v>23.72861</v>
      </c>
      <c r="G156" s="17">
        <v>372.255</v>
      </c>
      <c r="H156" s="17">
        <v>16303</v>
      </c>
      <c r="I156" s="17">
        <v>4.7919999999999998</v>
      </c>
      <c r="J156" s="17">
        <v>17.072790000000001</v>
      </c>
      <c r="K156" s="17">
        <v>3.7544499999999998</v>
      </c>
      <c r="L156" s="17">
        <v>56.997199999999999</v>
      </c>
      <c r="M156" s="17">
        <v>4.1112299999999999</v>
      </c>
      <c r="N156" s="17">
        <v>4.6866000000000003</v>
      </c>
      <c r="O156" s="17">
        <v>94.149810000000002</v>
      </c>
      <c r="P156" s="17">
        <v>19.053799999999999</v>
      </c>
      <c r="Q156" s="17">
        <v>36.682899999999997</v>
      </c>
      <c r="R156" s="17">
        <v>32.469900000000003</v>
      </c>
      <c r="S156" s="17">
        <v>83.683260000000004</v>
      </c>
      <c r="T156" s="17">
        <v>1.36504</v>
      </c>
      <c r="U156" s="17">
        <v>32.499000000000002</v>
      </c>
      <c r="V156" s="17">
        <v>1390.0450000000001</v>
      </c>
      <c r="W156" s="17">
        <v>39.57</v>
      </c>
      <c r="X156" s="17">
        <v>48.536200000000001</v>
      </c>
      <c r="Y156" s="17">
        <v>1.06189</v>
      </c>
      <c r="Z156" s="17">
        <v>154.72</v>
      </c>
    </row>
    <row r="157" spans="1:26" x14ac:dyDescent="0.2">
      <c r="A157" s="27">
        <v>45397</v>
      </c>
      <c r="B157" s="17">
        <v>5.1852999999999998</v>
      </c>
      <c r="C157" s="14">
        <v>979.11500000000001</v>
      </c>
      <c r="D157" s="17">
        <v>7.2590000000000003</v>
      </c>
      <c r="E157" s="17">
        <v>3902.36</v>
      </c>
      <c r="F157" s="17">
        <v>23.809909999999999</v>
      </c>
      <c r="G157" s="17">
        <v>370.93799999999999</v>
      </c>
      <c r="H157" s="17">
        <v>16085</v>
      </c>
      <c r="I157" s="17">
        <v>4.7779999999999996</v>
      </c>
      <c r="J157" s="17">
        <v>16.717510000000001</v>
      </c>
      <c r="K157" s="17">
        <v>3.7383999999999999</v>
      </c>
      <c r="L157" s="17">
        <v>56.822499999999998</v>
      </c>
      <c r="M157" s="17">
        <v>4.0512499999999996</v>
      </c>
      <c r="N157" s="17">
        <v>4.6844999999999999</v>
      </c>
      <c r="O157" s="17">
        <v>93.506619999999998</v>
      </c>
      <c r="P157" s="17">
        <v>18.986750000000001</v>
      </c>
      <c r="Q157" s="17">
        <v>36.7363</v>
      </c>
      <c r="R157" s="17">
        <v>32.430599999999998</v>
      </c>
      <c r="S157" s="17">
        <v>83.507260000000002</v>
      </c>
      <c r="T157" s="17">
        <v>1.3629899999999999</v>
      </c>
      <c r="U157" s="17">
        <v>32.383000000000003</v>
      </c>
      <c r="V157" s="17">
        <v>1388.05</v>
      </c>
      <c r="W157" s="17">
        <v>39.575629999999997</v>
      </c>
      <c r="X157" s="17">
        <v>48.305</v>
      </c>
      <c r="Y157" s="17">
        <v>1.0624400000000001</v>
      </c>
      <c r="Z157" s="17">
        <v>154.27699999999999</v>
      </c>
    </row>
    <row r="158" spans="1:26" x14ac:dyDescent="0.2">
      <c r="A158" s="27">
        <v>45394</v>
      </c>
      <c r="B158" s="17">
        <v>5.1183500000000004</v>
      </c>
      <c r="C158" s="14">
        <v>969.05</v>
      </c>
      <c r="D158" s="17">
        <v>7.26729</v>
      </c>
      <c r="E158" s="17">
        <v>3861.6030000000001</v>
      </c>
      <c r="F158" s="17">
        <v>23.79888</v>
      </c>
      <c r="G158" s="17">
        <v>369.17</v>
      </c>
      <c r="H158" s="17">
        <v>16118</v>
      </c>
      <c r="I158" s="17">
        <v>4.7705000000000002</v>
      </c>
      <c r="J158" s="17">
        <v>16.644100000000002</v>
      </c>
      <c r="K158" s="17">
        <v>3.70465</v>
      </c>
      <c r="L158" s="17">
        <v>56.537300000000002</v>
      </c>
      <c r="M158" s="17">
        <v>4.02827</v>
      </c>
      <c r="N158" s="17">
        <v>4.6718500000000001</v>
      </c>
      <c r="O158" s="17">
        <v>93.300319999999999</v>
      </c>
      <c r="P158" s="17">
        <v>18.8642</v>
      </c>
      <c r="Q158" s="17">
        <v>36.618299999999998</v>
      </c>
      <c r="R158" s="17">
        <v>32.357880000000002</v>
      </c>
      <c r="S158" s="17">
        <v>83.570009999999996</v>
      </c>
      <c r="T158" s="17">
        <v>1.3613500000000001</v>
      </c>
      <c r="U158" s="17">
        <v>32.272500000000001</v>
      </c>
      <c r="V158" s="17">
        <v>1380.7</v>
      </c>
      <c r="W158" s="17">
        <v>39.392060000000001</v>
      </c>
      <c r="X158" s="17">
        <v>47.550899999999999</v>
      </c>
      <c r="Y158" s="17">
        <v>1.0642799999999999</v>
      </c>
      <c r="Z158" s="17">
        <v>153.226</v>
      </c>
    </row>
    <row r="159" spans="1:26" x14ac:dyDescent="0.2">
      <c r="A159" s="27">
        <v>45393</v>
      </c>
      <c r="B159" s="17">
        <v>5.0920500000000004</v>
      </c>
      <c r="C159" s="14">
        <v>955.50300000000004</v>
      </c>
      <c r="D159" s="17">
        <v>7.2557600000000004</v>
      </c>
      <c r="E159" s="17">
        <v>3827.47</v>
      </c>
      <c r="F159" s="17">
        <v>23.653079999999999</v>
      </c>
      <c r="G159" s="17">
        <v>363.27499999999998</v>
      </c>
      <c r="H159" s="17">
        <v>16010</v>
      </c>
      <c r="I159" s="17">
        <v>4.7469999999999999</v>
      </c>
      <c r="J159" s="17">
        <v>16.440349999999999</v>
      </c>
      <c r="K159" s="17">
        <v>3.6914799999999999</v>
      </c>
      <c r="L159" s="17">
        <v>56.502299999999998</v>
      </c>
      <c r="M159" s="17">
        <v>3.9737200000000001</v>
      </c>
      <c r="N159" s="17">
        <v>4.6359500000000002</v>
      </c>
      <c r="O159" s="17">
        <v>93.276600000000002</v>
      </c>
      <c r="P159" s="17">
        <v>18.732849999999999</v>
      </c>
      <c r="Q159" s="17">
        <v>36.4831</v>
      </c>
      <c r="R159" s="17">
        <v>32.293880000000001</v>
      </c>
      <c r="S159" s="17">
        <v>83.35136</v>
      </c>
      <c r="T159" s="17">
        <v>1.35314</v>
      </c>
      <c r="U159" s="17">
        <v>32.227499999999999</v>
      </c>
      <c r="V159" s="17">
        <v>1368.65</v>
      </c>
      <c r="W159" s="17">
        <v>39.258740000000003</v>
      </c>
      <c r="X159" s="17">
        <v>47.541600000000003</v>
      </c>
      <c r="Y159" s="17">
        <v>1.0726100000000001</v>
      </c>
      <c r="Z159" s="17">
        <v>153.27000000000001</v>
      </c>
    </row>
    <row r="160" spans="1:26" x14ac:dyDescent="0.2">
      <c r="A160" s="27">
        <v>45392</v>
      </c>
      <c r="B160" s="17">
        <v>5.0747499999999999</v>
      </c>
      <c r="C160" s="14">
        <v>954.24199999999996</v>
      </c>
      <c r="D160" s="17">
        <v>7.2623699999999998</v>
      </c>
      <c r="E160" s="17">
        <v>3810.85</v>
      </c>
      <c r="F160" s="17">
        <v>23.67052</v>
      </c>
      <c r="G160" s="17">
        <v>364.16399999999999</v>
      </c>
      <c r="H160" s="17">
        <v>15980</v>
      </c>
      <c r="I160" s="17">
        <v>4.7469999999999999</v>
      </c>
      <c r="J160" s="17">
        <v>16.441739999999999</v>
      </c>
      <c r="K160" s="17">
        <v>3.7158000000000002</v>
      </c>
      <c r="L160" s="17">
        <v>56.215000000000003</v>
      </c>
      <c r="M160" s="17">
        <v>3.9704299999999999</v>
      </c>
      <c r="N160" s="17">
        <v>4.6238999999999999</v>
      </c>
      <c r="O160" s="17">
        <v>93.3</v>
      </c>
      <c r="P160" s="17">
        <v>18.77666</v>
      </c>
      <c r="Q160" s="17">
        <v>36.645099999999999</v>
      </c>
      <c r="R160" s="17">
        <v>32.314079999999997</v>
      </c>
      <c r="S160" s="17">
        <v>83.372259999999997</v>
      </c>
      <c r="T160" s="17">
        <v>1.3537999999999999</v>
      </c>
      <c r="U160" s="17">
        <v>31.984000000000002</v>
      </c>
      <c r="V160" s="17">
        <v>1363.925</v>
      </c>
      <c r="W160" s="17">
        <v>39.061999999999998</v>
      </c>
      <c r="X160" s="17">
        <v>47.567399999999999</v>
      </c>
      <c r="Y160" s="17">
        <v>1.07426</v>
      </c>
      <c r="Z160" s="17">
        <v>153.161</v>
      </c>
    </row>
    <row r="161" spans="1:26" x14ac:dyDescent="0.2">
      <c r="A161" s="27">
        <v>45391</v>
      </c>
      <c r="B161" s="17">
        <v>5.0091200000000002</v>
      </c>
      <c r="C161" s="14">
        <v>941.71</v>
      </c>
      <c r="D161" s="17">
        <v>7.2383499999999996</v>
      </c>
      <c r="E161" s="17">
        <v>3773.99</v>
      </c>
      <c r="F161" s="17">
        <v>23.412299999999998</v>
      </c>
      <c r="G161" s="17">
        <v>359.66800000000001</v>
      </c>
      <c r="H161" s="17">
        <v>15885</v>
      </c>
      <c r="I161" s="17">
        <v>4.7469999999999999</v>
      </c>
      <c r="J161" s="17">
        <v>16.386800000000001</v>
      </c>
      <c r="K161" s="17">
        <v>3.6915499999999999</v>
      </c>
      <c r="L161" s="17">
        <v>56.43</v>
      </c>
      <c r="M161" s="17">
        <v>3.9259300000000001</v>
      </c>
      <c r="N161" s="17">
        <v>4.5774999999999997</v>
      </c>
      <c r="O161" s="17">
        <v>92.900019999999998</v>
      </c>
      <c r="P161" s="17">
        <v>18.460629999999998</v>
      </c>
      <c r="Q161" s="17">
        <v>36.336599999999997</v>
      </c>
      <c r="R161" s="17">
        <v>32.260399999999997</v>
      </c>
      <c r="S161" s="17">
        <v>83.223010000000002</v>
      </c>
      <c r="T161" s="17">
        <v>1.34476</v>
      </c>
      <c r="U161" s="17">
        <v>32.105499999999999</v>
      </c>
      <c r="V161" s="17">
        <v>1352.46</v>
      </c>
      <c r="W161" s="17">
        <v>38.950009999999999</v>
      </c>
      <c r="X161" s="17">
        <v>47.545999999999999</v>
      </c>
      <c r="Y161" s="17">
        <v>1.0857000000000001</v>
      </c>
      <c r="Z161" s="17">
        <v>151.762</v>
      </c>
    </row>
    <row r="162" spans="1:26" x14ac:dyDescent="0.2">
      <c r="A162" s="27">
        <v>45390</v>
      </c>
      <c r="B162" s="17">
        <v>5.0298499999999997</v>
      </c>
      <c r="C162" s="14">
        <v>942.32399999999996</v>
      </c>
      <c r="D162" s="17">
        <v>7.2422300000000002</v>
      </c>
      <c r="E162" s="17">
        <v>3770.01</v>
      </c>
      <c r="F162" s="17">
        <v>23.340250000000001</v>
      </c>
      <c r="G162" s="17">
        <v>359.05</v>
      </c>
      <c r="H162" s="17">
        <v>15899</v>
      </c>
      <c r="I162" s="17">
        <v>4.7519999999999998</v>
      </c>
      <c r="J162" s="17">
        <v>16.31945</v>
      </c>
      <c r="K162" s="17">
        <v>3.6887500000000002</v>
      </c>
      <c r="L162" s="17">
        <v>56.4848</v>
      </c>
      <c r="M162" s="17">
        <v>3.9239999999999999</v>
      </c>
      <c r="N162" s="17">
        <v>4.5772500000000003</v>
      </c>
      <c r="O162" s="17">
        <v>92.645060000000001</v>
      </c>
      <c r="P162" s="17">
        <v>18.640930000000001</v>
      </c>
      <c r="Q162" s="17">
        <v>36.714500000000001</v>
      </c>
      <c r="R162" s="17">
        <v>32.016150000000003</v>
      </c>
      <c r="S162" s="17">
        <v>83.262360000000001</v>
      </c>
      <c r="T162" s="17">
        <v>1.34751</v>
      </c>
      <c r="U162" s="17">
        <v>32.103499999999997</v>
      </c>
      <c r="V162" s="17">
        <v>1355.16</v>
      </c>
      <c r="W162" s="17">
        <v>38.959470000000003</v>
      </c>
      <c r="X162" s="17">
        <v>47.552619999999997</v>
      </c>
      <c r="Y162" s="17">
        <v>1.0859300000000001</v>
      </c>
      <c r="Z162" s="17">
        <v>151.81700000000001</v>
      </c>
    </row>
    <row r="163" spans="1:26" x14ac:dyDescent="0.2">
      <c r="A163" s="27">
        <v>45387</v>
      </c>
      <c r="B163" s="17">
        <v>5.0664999999999996</v>
      </c>
      <c r="C163" s="14">
        <v>949.22500000000002</v>
      </c>
      <c r="D163" s="17">
        <v>7.24777</v>
      </c>
      <c r="E163" s="17">
        <v>3766.05</v>
      </c>
      <c r="F163" s="17">
        <v>23.345800000000001</v>
      </c>
      <c r="G163" s="17">
        <v>359.79199999999997</v>
      </c>
      <c r="H163" s="17">
        <v>15886</v>
      </c>
      <c r="I163" s="17">
        <v>4.7469999999999999</v>
      </c>
      <c r="J163" s="17">
        <v>16.453029999999998</v>
      </c>
      <c r="K163" s="17">
        <v>3.6781799999999998</v>
      </c>
      <c r="L163" s="17">
        <v>56.5075</v>
      </c>
      <c r="M163" s="17">
        <v>3.9488400000000001</v>
      </c>
      <c r="N163" s="17">
        <v>4.5837500000000002</v>
      </c>
      <c r="O163" s="17">
        <v>92.594099999999997</v>
      </c>
      <c r="P163" s="17">
        <v>18.702000000000002</v>
      </c>
      <c r="Q163" s="17">
        <v>36.601799999999997</v>
      </c>
      <c r="R163" s="17">
        <v>32.04665</v>
      </c>
      <c r="S163" s="17">
        <v>83.301559999999995</v>
      </c>
      <c r="T163" s="17">
        <v>1.3487199999999999</v>
      </c>
      <c r="U163" s="17">
        <v>32.049999999999997</v>
      </c>
      <c r="V163" s="17">
        <v>1351.34</v>
      </c>
      <c r="W163" s="17">
        <v>38.832599999999999</v>
      </c>
      <c r="X163" s="17">
        <v>47.378999999999998</v>
      </c>
      <c r="Y163" s="17">
        <v>1.08369</v>
      </c>
      <c r="Z163" s="17">
        <v>151.625</v>
      </c>
    </row>
    <row r="164" spans="1:26" x14ac:dyDescent="0.2">
      <c r="A164" s="27">
        <v>45386</v>
      </c>
      <c r="B164" s="17">
        <v>5.0552999999999999</v>
      </c>
      <c r="C164" s="14">
        <v>942.20799999999997</v>
      </c>
      <c r="D164" s="17">
        <v>7.24878</v>
      </c>
      <c r="E164" s="17">
        <v>3767.9450000000002</v>
      </c>
      <c r="F164" s="17">
        <v>23.367450000000002</v>
      </c>
      <c r="G164" s="17">
        <v>361.80500000000001</v>
      </c>
      <c r="H164" s="17">
        <v>15895</v>
      </c>
      <c r="I164" s="17">
        <v>4.74</v>
      </c>
      <c r="J164" s="17">
        <v>16.5884</v>
      </c>
      <c r="K164" s="17">
        <v>3.6857500000000001</v>
      </c>
      <c r="L164" s="17">
        <v>56.39</v>
      </c>
      <c r="M164" s="17">
        <v>3.9593400000000001</v>
      </c>
      <c r="N164" s="17">
        <v>4.585</v>
      </c>
      <c r="O164" s="17">
        <v>92.25</v>
      </c>
      <c r="P164" s="17">
        <v>18.713069999999998</v>
      </c>
      <c r="Q164" s="17">
        <v>36.732300000000002</v>
      </c>
      <c r="R164" s="17">
        <v>31.916399999999999</v>
      </c>
      <c r="S164" s="17">
        <v>83.478009999999998</v>
      </c>
      <c r="T164" s="17">
        <v>1.3484799999999999</v>
      </c>
      <c r="U164" s="17">
        <v>32.049999999999997</v>
      </c>
      <c r="V164" s="17">
        <v>1351.59</v>
      </c>
      <c r="W164" s="17">
        <v>38.994549999999997</v>
      </c>
      <c r="X164" s="17">
        <v>47.39828</v>
      </c>
      <c r="Y164" s="17">
        <v>1.0837000000000001</v>
      </c>
      <c r="Z164" s="17">
        <v>151.345</v>
      </c>
    </row>
    <row r="165" spans="1:26" x14ac:dyDescent="0.2">
      <c r="A165" s="27">
        <v>45385</v>
      </c>
      <c r="B165" s="17">
        <v>5.0384500000000001</v>
      </c>
      <c r="C165" s="14">
        <v>955.2</v>
      </c>
      <c r="D165" s="17">
        <v>7.2488299999999999</v>
      </c>
      <c r="E165" s="17">
        <v>3813</v>
      </c>
      <c r="F165" s="17">
        <v>23.374500000000001</v>
      </c>
      <c r="G165" s="17">
        <v>362.33199999999999</v>
      </c>
      <c r="H165" s="17">
        <v>15922</v>
      </c>
      <c r="I165" s="17">
        <v>4.7560000000000002</v>
      </c>
      <c r="J165" s="17">
        <v>16.540279999999999</v>
      </c>
      <c r="K165" s="17">
        <v>3.6865999999999999</v>
      </c>
      <c r="L165" s="17">
        <v>56.452500000000001</v>
      </c>
      <c r="M165" s="17">
        <v>3.96075</v>
      </c>
      <c r="N165" s="17">
        <v>4.5858999999999996</v>
      </c>
      <c r="O165" s="17">
        <v>92.3</v>
      </c>
      <c r="P165" s="17">
        <v>18.6722</v>
      </c>
      <c r="Q165" s="17">
        <v>36.616500000000002</v>
      </c>
      <c r="R165" s="17">
        <v>31.959800000000001</v>
      </c>
      <c r="S165" s="17">
        <v>83.390010000000004</v>
      </c>
      <c r="T165" s="17">
        <v>1.34815</v>
      </c>
      <c r="U165" s="17">
        <v>32.049999999999997</v>
      </c>
      <c r="V165" s="17">
        <v>1345.31</v>
      </c>
      <c r="W165" s="17">
        <v>39.168529999999997</v>
      </c>
      <c r="X165" s="17">
        <v>47.411619999999999</v>
      </c>
      <c r="Y165" s="17">
        <v>1.08361</v>
      </c>
      <c r="Z165" s="17">
        <v>151.696</v>
      </c>
    </row>
    <row r="166" spans="1:26" x14ac:dyDescent="0.2">
      <c r="A166" s="27">
        <v>45384</v>
      </c>
      <c r="B166" s="17">
        <v>5.0584199999999999</v>
      </c>
      <c r="C166" s="14">
        <v>975.57500000000005</v>
      </c>
      <c r="D166" s="17">
        <v>7.2545999999999999</v>
      </c>
      <c r="E166" s="17">
        <v>3829.7350000000001</v>
      </c>
      <c r="F166" s="17">
        <v>23.503329999999998</v>
      </c>
      <c r="G166" s="17">
        <v>366.565</v>
      </c>
      <c r="H166" s="17">
        <v>15942</v>
      </c>
      <c r="I166" s="17">
        <v>4.7519999999999998</v>
      </c>
      <c r="J166" s="17">
        <v>16.554300000000001</v>
      </c>
      <c r="K166" s="17">
        <v>3.7047500000000002</v>
      </c>
      <c r="L166" s="17">
        <v>56.3613</v>
      </c>
      <c r="M166" s="17">
        <v>3.9832999999999998</v>
      </c>
      <c r="N166" s="17">
        <v>4.6144999999999996</v>
      </c>
      <c r="O166" s="17">
        <v>92.443449999999999</v>
      </c>
      <c r="P166" s="17">
        <v>18.775860000000002</v>
      </c>
      <c r="Q166" s="17">
        <v>36.634099999999997</v>
      </c>
      <c r="R166" s="17">
        <v>32.045999999999999</v>
      </c>
      <c r="S166" s="17">
        <v>83.351560000000006</v>
      </c>
      <c r="T166" s="17">
        <v>1.3514699999999999</v>
      </c>
      <c r="U166" s="17">
        <v>32.070999999999998</v>
      </c>
      <c r="V166" s="17">
        <v>1351.34</v>
      </c>
      <c r="W166" s="17">
        <v>39.308190000000003</v>
      </c>
      <c r="X166" s="17">
        <v>47.189399999999999</v>
      </c>
      <c r="Y166" s="17">
        <v>1.0769500000000001</v>
      </c>
      <c r="Z166" s="17">
        <v>151.55699999999999</v>
      </c>
    </row>
    <row r="167" spans="1:26" x14ac:dyDescent="0.2">
      <c r="A167" s="27">
        <v>45383</v>
      </c>
      <c r="B167" s="17">
        <v>5.0548200000000003</v>
      </c>
      <c r="C167" s="14">
        <v>985.08</v>
      </c>
      <c r="D167" s="17">
        <v>7.2594599999999998</v>
      </c>
      <c r="E167" s="17">
        <v>3864.2249999999999</v>
      </c>
      <c r="F167" s="17">
        <v>23.530799999999999</v>
      </c>
      <c r="G167" s="17">
        <v>367.80799999999999</v>
      </c>
      <c r="H167" s="17">
        <v>15956</v>
      </c>
      <c r="I167" s="17">
        <v>4.7300000000000004</v>
      </c>
      <c r="J167" s="17">
        <v>16.613160000000001</v>
      </c>
      <c r="K167" s="17">
        <v>3.7256300000000002</v>
      </c>
      <c r="L167" s="17">
        <v>56.256599999999999</v>
      </c>
      <c r="M167" s="17">
        <v>3.99857</v>
      </c>
      <c r="N167" s="17">
        <v>4.6245500000000002</v>
      </c>
      <c r="O167" s="17">
        <v>92.447249999999997</v>
      </c>
      <c r="P167" s="17">
        <v>18.94115</v>
      </c>
      <c r="Q167" s="17">
        <v>36.572099999999999</v>
      </c>
      <c r="R167" s="17">
        <v>32.275700000000001</v>
      </c>
      <c r="S167" s="17">
        <v>83.30001</v>
      </c>
      <c r="T167" s="17">
        <v>1.3522700000000001</v>
      </c>
      <c r="U167" s="17">
        <v>31.965699999999998</v>
      </c>
      <c r="V167" s="17">
        <v>1354.71</v>
      </c>
      <c r="W167" s="17">
        <v>39.165089999999999</v>
      </c>
      <c r="X167" s="17">
        <v>47.2</v>
      </c>
      <c r="Y167" s="17">
        <v>1.07433</v>
      </c>
      <c r="Z167" s="17">
        <v>151.64699999999999</v>
      </c>
    </row>
    <row r="168" spans="1:26" x14ac:dyDescent="0.2">
      <c r="A168" s="27">
        <v>45380</v>
      </c>
      <c r="B168" s="17">
        <v>5.0145</v>
      </c>
      <c r="C168" s="14">
        <v>980.15</v>
      </c>
      <c r="D168" s="17">
        <v>7.2572299999999998</v>
      </c>
      <c r="E168" s="17">
        <v>3852.31</v>
      </c>
      <c r="F168" s="17">
        <v>23.394369999999999</v>
      </c>
      <c r="G168" s="17">
        <v>364.92399999999998</v>
      </c>
      <c r="H168" s="17">
        <v>15879</v>
      </c>
      <c r="I168" s="17">
        <v>4.7249999999999996</v>
      </c>
      <c r="J168" s="17">
        <v>16.558589999999999</v>
      </c>
      <c r="K168" s="17">
        <v>3.722</v>
      </c>
      <c r="L168" s="17">
        <v>56.200499999999998</v>
      </c>
      <c r="M168" s="17">
        <v>3.97925</v>
      </c>
      <c r="N168" s="17">
        <v>4.6040999999999999</v>
      </c>
      <c r="O168" s="17">
        <v>92.461500000000001</v>
      </c>
      <c r="P168" s="17">
        <v>18.881019999999999</v>
      </c>
      <c r="Q168" s="17">
        <v>36.347799999999999</v>
      </c>
      <c r="R168" s="17">
        <v>32.37547</v>
      </c>
      <c r="S168" s="17">
        <v>83.341359999999995</v>
      </c>
      <c r="T168" s="17">
        <v>1.34927</v>
      </c>
      <c r="U168" s="17">
        <v>31.983499999999999</v>
      </c>
      <c r="V168" s="17">
        <v>1346.41</v>
      </c>
      <c r="W168" s="17">
        <v>39.110250000000001</v>
      </c>
      <c r="X168" s="17">
        <v>47.4178</v>
      </c>
      <c r="Y168" s="17">
        <v>1.0790299999999999</v>
      </c>
      <c r="Z168" s="17">
        <v>151.34899999999999</v>
      </c>
    </row>
    <row r="169" spans="1:26" x14ac:dyDescent="0.2">
      <c r="A169" s="27">
        <v>45379</v>
      </c>
      <c r="B169" s="17">
        <v>5.0145</v>
      </c>
      <c r="C169" s="14">
        <v>980.15</v>
      </c>
      <c r="D169" s="17">
        <v>7.2622999999999998</v>
      </c>
      <c r="E169" s="17">
        <v>3852.31</v>
      </c>
      <c r="F169" s="17">
        <v>23.450500000000002</v>
      </c>
      <c r="G169" s="17">
        <v>365.10500000000002</v>
      </c>
      <c r="H169" s="17">
        <v>15874</v>
      </c>
      <c r="I169" s="17">
        <v>4.734</v>
      </c>
      <c r="J169" s="17">
        <v>16.6251</v>
      </c>
      <c r="K169" s="17">
        <v>3.722</v>
      </c>
      <c r="L169" s="17">
        <v>56.32</v>
      </c>
      <c r="M169" s="17">
        <v>3.9918499999999999</v>
      </c>
      <c r="N169" s="17">
        <v>4.6066500000000001</v>
      </c>
      <c r="O169" s="17">
        <v>92.576229999999995</v>
      </c>
      <c r="P169" s="17">
        <v>18.93985</v>
      </c>
      <c r="Q169" s="17">
        <v>36.475499999999997</v>
      </c>
      <c r="R169" s="17">
        <v>32.344349999999999</v>
      </c>
      <c r="S169" s="17">
        <v>83.356999999999999</v>
      </c>
      <c r="T169" s="17">
        <v>1.35029</v>
      </c>
      <c r="U169" s="17">
        <v>31.995999999999999</v>
      </c>
      <c r="V169" s="17">
        <v>1350.855</v>
      </c>
      <c r="W169" s="17">
        <v>39.250019999999999</v>
      </c>
      <c r="X169" s="17">
        <v>47.36092</v>
      </c>
      <c r="Y169" s="17">
        <v>1.07891</v>
      </c>
      <c r="Z169" s="17">
        <v>151.37899999999999</v>
      </c>
    </row>
    <row r="170" spans="1:26" x14ac:dyDescent="0.2">
      <c r="A170" s="27">
        <v>45378</v>
      </c>
      <c r="B170" s="17">
        <v>4.9851999999999999</v>
      </c>
      <c r="C170" s="14">
        <v>980.13499999999999</v>
      </c>
      <c r="D170" s="17">
        <v>7.2538900000000002</v>
      </c>
      <c r="E170" s="17">
        <v>3852.31</v>
      </c>
      <c r="F170" s="17">
        <v>23.38618</v>
      </c>
      <c r="G170" s="17">
        <v>364.60899999999998</v>
      </c>
      <c r="H170" s="17">
        <v>15882</v>
      </c>
      <c r="I170" s="17">
        <v>4.734</v>
      </c>
      <c r="J170" s="17">
        <v>16.5427</v>
      </c>
      <c r="K170" s="17">
        <v>3.7177500000000001</v>
      </c>
      <c r="L170" s="17">
        <v>56.220599999999997</v>
      </c>
      <c r="M170" s="17">
        <v>3.9849199999999998</v>
      </c>
      <c r="N170" s="17">
        <v>4.5946300000000004</v>
      </c>
      <c r="O170" s="17">
        <v>92.451949999999997</v>
      </c>
      <c r="P170" s="17">
        <v>18.908999999999999</v>
      </c>
      <c r="Q170" s="17">
        <v>36.366</v>
      </c>
      <c r="R170" s="17">
        <v>32.292200000000001</v>
      </c>
      <c r="S170" s="17">
        <v>83.370459999999994</v>
      </c>
      <c r="T170" s="17">
        <v>1.3476399999999999</v>
      </c>
      <c r="U170" s="17">
        <v>32.018500000000003</v>
      </c>
      <c r="V170" s="17">
        <v>1350.89</v>
      </c>
      <c r="W170" s="17">
        <v>39.322789999999998</v>
      </c>
      <c r="X170" s="17">
        <v>47.283749999999998</v>
      </c>
      <c r="Y170" s="17">
        <v>1.08277</v>
      </c>
      <c r="Z170" s="17">
        <v>151.328</v>
      </c>
    </row>
    <row r="171" spans="1:26" x14ac:dyDescent="0.2">
      <c r="A171" s="27">
        <v>45377</v>
      </c>
      <c r="B171" s="17">
        <v>4.9815500000000004</v>
      </c>
      <c r="C171" s="14">
        <v>980.93</v>
      </c>
      <c r="D171" s="17">
        <v>7.2486600000000001</v>
      </c>
      <c r="E171" s="17">
        <v>3856.875</v>
      </c>
      <c r="F171" s="17">
        <v>23.352350000000001</v>
      </c>
      <c r="G171" s="17">
        <v>365.15499999999997</v>
      </c>
      <c r="H171" s="17">
        <v>15820</v>
      </c>
      <c r="I171" s="17">
        <v>4.72</v>
      </c>
      <c r="J171" s="17">
        <v>16.642769999999999</v>
      </c>
      <c r="K171" s="17">
        <v>3.71855</v>
      </c>
      <c r="L171" s="17">
        <v>56.327500000000001</v>
      </c>
      <c r="M171" s="17">
        <v>3.9793400000000001</v>
      </c>
      <c r="N171" s="17">
        <v>4.58765</v>
      </c>
      <c r="O171" s="17">
        <v>92.475049999999996</v>
      </c>
      <c r="P171" s="17">
        <v>18.980830000000001</v>
      </c>
      <c r="Q171" s="17">
        <v>36.326000000000001</v>
      </c>
      <c r="R171" s="17">
        <v>32.2042</v>
      </c>
      <c r="S171" s="17">
        <v>83.270009999999999</v>
      </c>
      <c r="T171" s="17">
        <v>1.34575</v>
      </c>
      <c r="U171" s="17">
        <v>31.9129</v>
      </c>
      <c r="V171" s="17">
        <v>1344.31</v>
      </c>
      <c r="W171" s="17">
        <v>39.147500000000001</v>
      </c>
      <c r="X171" s="17">
        <v>47.78</v>
      </c>
      <c r="Y171" s="17">
        <v>1.0831200000000001</v>
      </c>
      <c r="Z171" s="17">
        <v>151.56200000000001</v>
      </c>
    </row>
    <row r="172" spans="1:26" x14ac:dyDescent="0.2">
      <c r="A172" s="27">
        <v>45376</v>
      </c>
      <c r="B172" s="17">
        <v>4.9753999999999996</v>
      </c>
      <c r="C172" s="14">
        <v>978.53</v>
      </c>
      <c r="D172" s="17">
        <v>7.2530799999999997</v>
      </c>
      <c r="E172" s="17">
        <v>3894.4380000000001</v>
      </c>
      <c r="F172" s="17">
        <v>23.3371</v>
      </c>
      <c r="G172" s="17">
        <v>366.4</v>
      </c>
      <c r="H172" s="17">
        <v>15783</v>
      </c>
      <c r="I172" s="17">
        <v>4.7249999999999996</v>
      </c>
      <c r="J172" s="17">
        <v>16.673729999999999</v>
      </c>
      <c r="K172" s="17">
        <v>3.7064499999999998</v>
      </c>
      <c r="L172" s="17">
        <v>56.377800000000001</v>
      </c>
      <c r="M172" s="17">
        <v>3.97567</v>
      </c>
      <c r="N172" s="17">
        <v>4.5867699999999996</v>
      </c>
      <c r="O172" s="17">
        <v>92.899979999999999</v>
      </c>
      <c r="P172" s="17">
        <v>18.884699999999999</v>
      </c>
      <c r="Q172" s="17">
        <v>36.345300000000002</v>
      </c>
      <c r="R172" s="17">
        <v>32.156750000000002</v>
      </c>
      <c r="S172" s="17">
        <v>83.450010000000006</v>
      </c>
      <c r="T172" s="17">
        <v>1.3460000000000001</v>
      </c>
      <c r="U172" s="17">
        <v>31.866</v>
      </c>
      <c r="V172" s="17">
        <v>1339.585</v>
      </c>
      <c r="W172" s="17">
        <v>39.280079999999998</v>
      </c>
      <c r="X172" s="17">
        <v>47.398499999999999</v>
      </c>
      <c r="Y172" s="17">
        <v>1.08375</v>
      </c>
      <c r="Z172" s="17">
        <v>151.417</v>
      </c>
    </row>
    <row r="173" spans="1:26" x14ac:dyDescent="0.2">
      <c r="A173" s="27">
        <v>45373</v>
      </c>
      <c r="B173" s="17">
        <v>5.0012499999999998</v>
      </c>
      <c r="C173" s="14">
        <v>982.75</v>
      </c>
      <c r="D173" s="17">
        <v>7.2760499999999997</v>
      </c>
      <c r="E173" s="17">
        <v>3894.4380000000001</v>
      </c>
      <c r="F173" s="17">
        <v>23.465599999999998</v>
      </c>
      <c r="G173" s="17">
        <v>367.83499999999998</v>
      </c>
      <c r="H173" s="17">
        <v>15809</v>
      </c>
      <c r="I173" s="17">
        <v>4.7350000000000003</v>
      </c>
      <c r="J173" s="17">
        <v>16.764500000000002</v>
      </c>
      <c r="K173" s="17">
        <v>3.7040999999999999</v>
      </c>
      <c r="L173" s="17">
        <v>56.286000000000001</v>
      </c>
      <c r="M173" s="17">
        <v>3.99715</v>
      </c>
      <c r="N173" s="17">
        <v>4.6053499999999996</v>
      </c>
      <c r="O173" s="17">
        <v>92.238529999999997</v>
      </c>
      <c r="P173" s="17">
        <v>19.02948</v>
      </c>
      <c r="Q173" s="17">
        <v>36.368499999999997</v>
      </c>
      <c r="R173" s="17">
        <v>32.025419999999997</v>
      </c>
      <c r="S173" s="17">
        <v>83.598560000000006</v>
      </c>
      <c r="T173" s="17">
        <v>1.3485499999999999</v>
      </c>
      <c r="U173" s="17">
        <v>31.965499999999999</v>
      </c>
      <c r="V173" s="17">
        <v>1344.64</v>
      </c>
      <c r="W173" s="17">
        <v>39.067599999999999</v>
      </c>
      <c r="X173" s="17">
        <v>46.725119999999997</v>
      </c>
      <c r="Y173" s="17">
        <v>1.08081</v>
      </c>
      <c r="Z173" s="17">
        <v>151.40799999999999</v>
      </c>
    </row>
    <row r="174" spans="1:26" x14ac:dyDescent="0.2">
      <c r="A174" s="27">
        <v>45372</v>
      </c>
      <c r="B174" s="17">
        <v>4.9793500000000002</v>
      </c>
      <c r="C174" s="14">
        <v>972.07</v>
      </c>
      <c r="D174" s="17">
        <v>7.2216300000000002</v>
      </c>
      <c r="E174" s="17">
        <v>3902.0149999999999</v>
      </c>
      <c r="F174" s="17">
        <v>23.317329999999998</v>
      </c>
      <c r="G174" s="17">
        <v>363.54500000000002</v>
      </c>
      <c r="H174" s="17">
        <v>15715</v>
      </c>
      <c r="I174" s="17">
        <v>4.7160000000000002</v>
      </c>
      <c r="J174" s="17">
        <v>16.74005</v>
      </c>
      <c r="K174" s="17">
        <v>3.6875300000000002</v>
      </c>
      <c r="L174" s="17">
        <v>56.042000000000002</v>
      </c>
      <c r="M174" s="17">
        <v>3.9660000000000002</v>
      </c>
      <c r="N174" s="17">
        <v>4.5791000000000004</v>
      </c>
      <c r="O174" s="17">
        <v>91.85</v>
      </c>
      <c r="P174" s="17">
        <v>18.821909999999999</v>
      </c>
      <c r="Q174" s="17">
        <v>36.307000000000002</v>
      </c>
      <c r="R174" s="17">
        <v>32.037500000000001</v>
      </c>
      <c r="S174" s="17">
        <v>83.180009999999996</v>
      </c>
      <c r="T174" s="17">
        <v>1.3439399999999999</v>
      </c>
      <c r="U174" s="17">
        <v>31.865500000000001</v>
      </c>
      <c r="V174" s="17">
        <v>1335.47</v>
      </c>
      <c r="W174" s="17">
        <v>38.865009999999998</v>
      </c>
      <c r="X174" s="17">
        <v>46.659550000000003</v>
      </c>
      <c r="Y174" s="17">
        <v>1.0860000000000001</v>
      </c>
      <c r="Z174" s="17">
        <v>151.61799999999999</v>
      </c>
    </row>
    <row r="175" spans="1:26" x14ac:dyDescent="0.2">
      <c r="A175" s="27">
        <v>45371</v>
      </c>
      <c r="B175" s="17">
        <v>4.9683700000000002</v>
      </c>
      <c r="C175" s="14">
        <v>967.66200000000003</v>
      </c>
      <c r="D175" s="17">
        <v>7.2112100000000003</v>
      </c>
      <c r="E175" s="17">
        <v>3893.7249999999999</v>
      </c>
      <c r="F175" s="17">
        <v>23.078499999999998</v>
      </c>
      <c r="G175" s="17">
        <v>360.29899999999998</v>
      </c>
      <c r="H175" s="17">
        <v>15686</v>
      </c>
      <c r="I175" s="17">
        <v>4.7370000000000001</v>
      </c>
      <c r="J175" s="17">
        <v>16.68055</v>
      </c>
      <c r="K175" s="17">
        <v>3.6930499999999999</v>
      </c>
      <c r="L175" s="17">
        <v>56.139000000000003</v>
      </c>
      <c r="M175" s="17">
        <v>3.9461300000000001</v>
      </c>
      <c r="N175" s="17">
        <v>4.5535199999999998</v>
      </c>
      <c r="O175" s="17">
        <v>92.512649999999994</v>
      </c>
      <c r="P175" s="17">
        <v>18.703379999999999</v>
      </c>
      <c r="Q175" s="17">
        <v>35.992100000000001</v>
      </c>
      <c r="R175" s="17">
        <v>32.374600000000001</v>
      </c>
      <c r="S175" s="17">
        <v>83.092359999999999</v>
      </c>
      <c r="T175" s="17">
        <v>1.33965</v>
      </c>
      <c r="U175" s="17">
        <v>31.8765</v>
      </c>
      <c r="V175" s="17">
        <v>1331.92</v>
      </c>
      <c r="W175" s="17">
        <v>39.082549999999998</v>
      </c>
      <c r="X175" s="17">
        <v>46.95</v>
      </c>
      <c r="Y175" s="17">
        <v>1.0922000000000001</v>
      </c>
      <c r="Z175" s="17">
        <v>151.25899999999999</v>
      </c>
    </row>
    <row r="176" spans="1:26" x14ac:dyDescent="0.2">
      <c r="A176" s="27">
        <v>45370</v>
      </c>
      <c r="B176" s="17">
        <v>5.0307500000000003</v>
      </c>
      <c r="C176" s="14">
        <v>965.88300000000004</v>
      </c>
      <c r="D176" s="17">
        <v>7.21197</v>
      </c>
      <c r="E176" s="17">
        <v>3879.6990000000001</v>
      </c>
      <c r="F176" s="17">
        <v>23.25835</v>
      </c>
      <c r="G176" s="17">
        <v>363.12900000000002</v>
      </c>
      <c r="H176" s="17">
        <v>15717.5</v>
      </c>
      <c r="I176" s="17">
        <v>4.7370000000000001</v>
      </c>
      <c r="J176" s="17">
        <v>16.80667</v>
      </c>
      <c r="K176" s="17">
        <v>3.7005499999999998</v>
      </c>
      <c r="L176" s="17">
        <v>55.917000000000002</v>
      </c>
      <c r="M176" s="17">
        <v>3.9702799999999998</v>
      </c>
      <c r="N176" s="17">
        <v>4.5779500000000004</v>
      </c>
      <c r="O176" s="17">
        <v>92.474299999999999</v>
      </c>
      <c r="P176" s="17">
        <v>18.90448</v>
      </c>
      <c r="Q176" s="17">
        <v>36.055999999999997</v>
      </c>
      <c r="R176" s="17">
        <v>32.362940000000002</v>
      </c>
      <c r="S176" s="17">
        <v>82.990009999999998</v>
      </c>
      <c r="T176" s="17">
        <v>1.34205</v>
      </c>
      <c r="U176" s="17">
        <v>31.778199999999998</v>
      </c>
      <c r="V176" s="17">
        <v>1337.4749999999999</v>
      </c>
      <c r="W176" s="17">
        <v>39.107329999999997</v>
      </c>
      <c r="X176" s="17">
        <v>47.055250000000001</v>
      </c>
      <c r="Y176" s="17">
        <v>1.0865800000000001</v>
      </c>
      <c r="Z176" s="17">
        <v>150.858</v>
      </c>
    </row>
    <row r="177" spans="1:26" x14ac:dyDescent="0.2">
      <c r="A177" s="27">
        <v>45369</v>
      </c>
      <c r="B177" s="17">
        <v>5.0252999999999997</v>
      </c>
      <c r="C177" s="14">
        <v>948.48299999999995</v>
      </c>
      <c r="D177" s="17">
        <v>7.2061299999999999</v>
      </c>
      <c r="E177" s="17">
        <v>3896.5050000000001</v>
      </c>
      <c r="F177" s="17">
        <v>23.209949999999999</v>
      </c>
      <c r="G177" s="17">
        <v>363.16699999999997</v>
      </c>
      <c r="H177" s="17">
        <v>15741</v>
      </c>
      <c r="I177" s="17">
        <v>4.718</v>
      </c>
      <c r="J177" s="17">
        <v>16.830500000000001</v>
      </c>
      <c r="K177" s="17">
        <v>3.7044999999999999</v>
      </c>
      <c r="L177" s="17">
        <v>55.55</v>
      </c>
      <c r="M177" s="17">
        <v>3.9750200000000002</v>
      </c>
      <c r="N177" s="17">
        <v>4.5736999999999997</v>
      </c>
      <c r="O177" s="17">
        <v>91.72</v>
      </c>
      <c r="P177" s="17">
        <v>18.945959999999999</v>
      </c>
      <c r="Q177" s="17">
        <v>35.987000000000002</v>
      </c>
      <c r="R177" s="17">
        <v>32.31035</v>
      </c>
      <c r="S177" s="17">
        <v>82.943160000000006</v>
      </c>
      <c r="T177" s="17">
        <v>1.33924</v>
      </c>
      <c r="U177" s="17">
        <v>31.669</v>
      </c>
      <c r="V177" s="17">
        <v>1337.65</v>
      </c>
      <c r="W177" s="17">
        <v>39.003700000000002</v>
      </c>
      <c r="X177" s="17">
        <v>47.159469999999999</v>
      </c>
      <c r="Y177" s="17">
        <v>1.08724</v>
      </c>
      <c r="Z177" s="17">
        <v>149.155</v>
      </c>
    </row>
    <row r="178" spans="1:26" x14ac:dyDescent="0.2">
      <c r="A178" s="27">
        <v>45366</v>
      </c>
      <c r="B178" s="17">
        <v>4.9958999999999998</v>
      </c>
      <c r="C178" s="14">
        <v>942.29499999999996</v>
      </c>
      <c r="D178" s="17">
        <v>7.2057200000000003</v>
      </c>
      <c r="E178" s="17">
        <v>3882.8850000000002</v>
      </c>
      <c r="F178" s="17">
        <v>23.081399999999999</v>
      </c>
      <c r="G178" s="17">
        <v>360.79500000000002</v>
      </c>
      <c r="H178" s="17">
        <v>15645</v>
      </c>
      <c r="I178" s="17">
        <v>4.7060000000000004</v>
      </c>
      <c r="J178" s="17">
        <v>16.714379999999998</v>
      </c>
      <c r="K178" s="17">
        <v>3.6871499999999999</v>
      </c>
      <c r="L178" s="17">
        <v>55.524500000000003</v>
      </c>
      <c r="M178" s="17">
        <v>3.9513500000000001</v>
      </c>
      <c r="N178" s="17">
        <v>4.5655799999999997</v>
      </c>
      <c r="O178" s="17">
        <v>92.525040000000004</v>
      </c>
      <c r="P178" s="17">
        <v>18.773330000000001</v>
      </c>
      <c r="Q178" s="17">
        <v>35.900199999999998</v>
      </c>
      <c r="R178" s="17">
        <v>32.115580000000001</v>
      </c>
      <c r="S178" s="17">
        <v>82.900009999999995</v>
      </c>
      <c r="T178" s="17">
        <v>1.3376399999999999</v>
      </c>
      <c r="U178" s="17">
        <v>31.626999999999999</v>
      </c>
      <c r="V178" s="17">
        <v>1330.73</v>
      </c>
      <c r="W178" s="17">
        <v>38.825009999999999</v>
      </c>
      <c r="X178" s="17">
        <v>47.804000000000002</v>
      </c>
      <c r="Y178" s="17">
        <v>1.0888599999999999</v>
      </c>
      <c r="Z178" s="17">
        <v>149.04300000000001</v>
      </c>
    </row>
    <row r="179" spans="1:26" x14ac:dyDescent="0.2">
      <c r="A179" s="27">
        <v>45365</v>
      </c>
      <c r="B179" s="17">
        <v>4.9898999999999996</v>
      </c>
      <c r="C179" s="14">
        <v>940.67499999999995</v>
      </c>
      <c r="D179" s="17">
        <v>7.2025800000000002</v>
      </c>
      <c r="E179" s="17">
        <v>3893.8049999999998</v>
      </c>
      <c r="F179" s="17">
        <v>23.154900000000001</v>
      </c>
      <c r="G179" s="17">
        <v>363.58499999999998</v>
      </c>
      <c r="H179" s="17">
        <v>15624</v>
      </c>
      <c r="I179" s="17">
        <v>4.6849999999999996</v>
      </c>
      <c r="J179" s="17">
        <v>16.70112</v>
      </c>
      <c r="K179" s="17">
        <v>3.6863999999999999</v>
      </c>
      <c r="L179" s="17">
        <v>55.405000000000001</v>
      </c>
      <c r="M179" s="17">
        <v>3.9439199999999999</v>
      </c>
      <c r="N179" s="17">
        <v>4.5683499999999997</v>
      </c>
      <c r="O179" s="17">
        <v>91.527929999999998</v>
      </c>
      <c r="P179" s="17">
        <v>18.73395</v>
      </c>
      <c r="Q179" s="17">
        <v>35.781500000000001</v>
      </c>
      <c r="R179" s="17">
        <v>32.147030000000001</v>
      </c>
      <c r="S179" s="17">
        <v>82.967010000000002</v>
      </c>
      <c r="T179" s="17">
        <v>1.3360000000000001</v>
      </c>
      <c r="U179" s="17">
        <v>31.5077</v>
      </c>
      <c r="V179" s="17">
        <v>1324.69</v>
      </c>
      <c r="W179" s="17">
        <v>38.650010000000002</v>
      </c>
      <c r="X179" s="17">
        <v>47.810499999999998</v>
      </c>
      <c r="Y179" s="17">
        <v>1.0883100000000001</v>
      </c>
      <c r="Z179" s="17">
        <v>148.328</v>
      </c>
    </row>
    <row r="180" spans="1:26" x14ac:dyDescent="0.2">
      <c r="A180" s="27">
        <v>45364</v>
      </c>
      <c r="B180" s="17">
        <v>4.9717500000000001</v>
      </c>
      <c r="C180" s="14">
        <v>946.06500000000005</v>
      </c>
      <c r="D180" s="17">
        <v>7.1935200000000004</v>
      </c>
      <c r="E180" s="17">
        <v>3904.33</v>
      </c>
      <c r="F180" s="17">
        <v>23.07077</v>
      </c>
      <c r="G180" s="17">
        <v>361.83300000000003</v>
      </c>
      <c r="H180" s="17">
        <v>15568</v>
      </c>
      <c r="I180" s="17">
        <v>4.6859999999999999</v>
      </c>
      <c r="J180" s="17">
        <v>16.666550000000001</v>
      </c>
      <c r="K180" s="17">
        <v>3.6728999999999998</v>
      </c>
      <c r="L180" s="17">
        <v>55.3855</v>
      </c>
      <c r="M180" s="17">
        <v>3.9126699999999999</v>
      </c>
      <c r="N180" s="17">
        <v>4.5399799999999999</v>
      </c>
      <c r="O180" s="17">
        <v>91.350020000000001</v>
      </c>
      <c r="P180" s="17">
        <v>18.578230000000001</v>
      </c>
      <c r="Q180" s="17">
        <v>35.647599999999997</v>
      </c>
      <c r="R180" s="17">
        <v>32.085720000000002</v>
      </c>
      <c r="S180" s="17">
        <v>82.838359999999994</v>
      </c>
      <c r="T180" s="17">
        <v>1.33233</v>
      </c>
      <c r="U180" s="17">
        <v>31.4695</v>
      </c>
      <c r="V180" s="17">
        <v>1314.01</v>
      </c>
      <c r="W180" s="17">
        <v>38.825009999999999</v>
      </c>
      <c r="X180" s="17">
        <v>48.443820000000002</v>
      </c>
      <c r="Y180" s="17">
        <v>1.0947499999999999</v>
      </c>
      <c r="Z180" s="17">
        <v>147.76</v>
      </c>
    </row>
    <row r="181" spans="1:26" x14ac:dyDescent="0.2">
      <c r="A181" s="27">
        <v>45363</v>
      </c>
      <c r="B181" s="17">
        <v>4.9721500000000001</v>
      </c>
      <c r="C181" s="14">
        <v>960.15</v>
      </c>
      <c r="D181" s="17">
        <v>7.1872499999999997</v>
      </c>
      <c r="E181" s="17">
        <v>3924.375</v>
      </c>
      <c r="F181" s="17">
        <v>23.143630000000002</v>
      </c>
      <c r="G181" s="17">
        <v>365.11</v>
      </c>
      <c r="H181" s="17">
        <v>15551</v>
      </c>
      <c r="I181" s="17">
        <v>4.6779999999999999</v>
      </c>
      <c r="J181" s="17">
        <v>16.799980000000001</v>
      </c>
      <c r="K181" s="17">
        <v>3.6820499999999998</v>
      </c>
      <c r="L181" s="17">
        <v>55.3125</v>
      </c>
      <c r="M181" s="17">
        <v>3.9246500000000002</v>
      </c>
      <c r="N181" s="17">
        <v>4.5452000000000004</v>
      </c>
      <c r="O181" s="17">
        <v>91.748720000000006</v>
      </c>
      <c r="P181" s="17">
        <v>18.66985</v>
      </c>
      <c r="Q181" s="17">
        <v>35.756799999999998</v>
      </c>
      <c r="R181" s="17">
        <v>32.065550000000002</v>
      </c>
      <c r="S181" s="17">
        <v>82.78586</v>
      </c>
      <c r="T181" s="17">
        <v>1.33233</v>
      </c>
      <c r="U181" s="17">
        <v>31.416</v>
      </c>
      <c r="V181" s="17">
        <v>1312.575</v>
      </c>
      <c r="W181" s="17">
        <v>38.302700000000002</v>
      </c>
      <c r="X181" s="17">
        <v>48.792749999999998</v>
      </c>
      <c r="Y181" s="17">
        <v>1.09267</v>
      </c>
      <c r="Z181" s="17">
        <v>147.67699999999999</v>
      </c>
    </row>
    <row r="182" spans="1:26" x14ac:dyDescent="0.2">
      <c r="A182" s="27">
        <v>45362</v>
      </c>
      <c r="B182" s="17">
        <v>4.9782000000000002</v>
      </c>
      <c r="C182" s="14">
        <v>966.34</v>
      </c>
      <c r="D182" s="17">
        <v>7.1798999999999999</v>
      </c>
      <c r="E182" s="17">
        <v>3915.1149999999998</v>
      </c>
      <c r="F182" s="17">
        <v>23.177600000000002</v>
      </c>
      <c r="G182" s="17">
        <v>361.125</v>
      </c>
      <c r="H182" s="17">
        <v>15552.5</v>
      </c>
      <c r="I182" s="17">
        <v>4.6840000000000002</v>
      </c>
      <c r="J182" s="17">
        <v>16.797249999999998</v>
      </c>
      <c r="K182" s="17">
        <v>3.6875</v>
      </c>
      <c r="L182" s="17">
        <v>55.377499999999998</v>
      </c>
      <c r="M182" s="17">
        <v>3.9186999999999999</v>
      </c>
      <c r="N182" s="17">
        <v>4.5457700000000001</v>
      </c>
      <c r="O182" s="17">
        <v>90.460660000000004</v>
      </c>
      <c r="P182" s="17">
        <v>18.67923</v>
      </c>
      <c r="Q182" s="17">
        <v>35.424199999999999</v>
      </c>
      <c r="R182" s="17">
        <v>32.028480000000002</v>
      </c>
      <c r="S182" s="17">
        <v>82.738759999999999</v>
      </c>
      <c r="T182" s="17">
        <v>1.3304199999999999</v>
      </c>
      <c r="U182" s="17">
        <v>31.417400000000001</v>
      </c>
      <c r="V182" s="17">
        <v>1311.5</v>
      </c>
      <c r="W182" s="17">
        <v>38.409999999999997</v>
      </c>
      <c r="X182" s="17">
        <v>49.023350000000001</v>
      </c>
      <c r="Y182" s="17">
        <v>1.0925800000000001</v>
      </c>
      <c r="Z182" s="17">
        <v>146.94499999999999</v>
      </c>
    </row>
    <row r="183" spans="1:26" x14ac:dyDescent="0.2">
      <c r="A183" s="27">
        <v>45359</v>
      </c>
      <c r="B183" s="17">
        <v>4.9837800000000003</v>
      </c>
      <c r="C183" s="14">
        <v>961.67499999999995</v>
      </c>
      <c r="D183" s="17">
        <v>7.19998</v>
      </c>
      <c r="E183" s="17">
        <v>3901.75</v>
      </c>
      <c r="F183" s="17">
        <v>23.14085</v>
      </c>
      <c r="G183" s="17">
        <v>360.34399999999999</v>
      </c>
      <c r="H183" s="17">
        <v>15541</v>
      </c>
      <c r="I183" s="17">
        <v>4.6840000000000002</v>
      </c>
      <c r="J183" s="17">
        <v>16.8125</v>
      </c>
      <c r="K183" s="17">
        <v>3.68797</v>
      </c>
      <c r="L183" s="17">
        <v>55.582500000000003</v>
      </c>
      <c r="M183" s="17">
        <v>3.9299499999999998</v>
      </c>
      <c r="N183" s="17">
        <v>4.5417500000000004</v>
      </c>
      <c r="O183" s="17">
        <v>91.071879999999993</v>
      </c>
      <c r="P183" s="17">
        <v>18.72927</v>
      </c>
      <c r="Q183" s="17">
        <v>35.3735</v>
      </c>
      <c r="R183" s="17">
        <v>31.93967</v>
      </c>
      <c r="S183" s="17">
        <v>82.744010000000003</v>
      </c>
      <c r="T183" s="17">
        <v>1.3310999999999999</v>
      </c>
      <c r="U183" s="17">
        <v>31.421500000000002</v>
      </c>
      <c r="V183" s="17">
        <v>1316.26</v>
      </c>
      <c r="W183" s="17">
        <v>38.25</v>
      </c>
      <c r="X183" s="17">
        <v>49.3932</v>
      </c>
      <c r="Y183" s="17">
        <v>1.0939099999999999</v>
      </c>
      <c r="Z183" s="17">
        <v>147.06299999999999</v>
      </c>
    </row>
    <row r="184" spans="1:26" x14ac:dyDescent="0.2">
      <c r="A184" s="27">
        <v>45358</v>
      </c>
      <c r="B184" s="17">
        <v>4.9349800000000004</v>
      </c>
      <c r="C184" s="14">
        <v>981.95</v>
      </c>
      <c r="D184" s="17">
        <v>7.2002499999999996</v>
      </c>
      <c r="E184" s="17">
        <v>3916.7</v>
      </c>
      <c r="F184" s="17">
        <v>23.158200000000001</v>
      </c>
      <c r="G184" s="17">
        <v>361.08</v>
      </c>
      <c r="H184" s="17">
        <v>15617</v>
      </c>
      <c r="I184" s="17">
        <v>4.7050000000000001</v>
      </c>
      <c r="J184" s="17">
        <v>16.87585</v>
      </c>
      <c r="K184" s="17">
        <v>3.7101000000000002</v>
      </c>
      <c r="L184" s="17">
        <v>55.835000000000001</v>
      </c>
      <c r="M184" s="17">
        <v>3.9289700000000001</v>
      </c>
      <c r="N184" s="17">
        <v>4.53965</v>
      </c>
      <c r="O184" s="17">
        <v>90.600020000000001</v>
      </c>
      <c r="P184" s="17">
        <v>18.681519999999999</v>
      </c>
      <c r="Q184" s="17">
        <v>35.543799999999997</v>
      </c>
      <c r="R184" s="17">
        <v>31.893219999999999</v>
      </c>
      <c r="S184" s="17">
        <v>82.705860000000001</v>
      </c>
      <c r="T184" s="17">
        <v>1.33324</v>
      </c>
      <c r="U184" s="17">
        <v>31.543299999999999</v>
      </c>
      <c r="V184" s="17">
        <v>1324.13</v>
      </c>
      <c r="W184" s="17">
        <v>38.075009999999999</v>
      </c>
      <c r="X184" s="17">
        <v>49.371180000000003</v>
      </c>
      <c r="Y184" s="17">
        <v>1.0947899999999999</v>
      </c>
      <c r="Z184" s="17">
        <v>148.04900000000001</v>
      </c>
    </row>
    <row r="185" spans="1:26" x14ac:dyDescent="0.2">
      <c r="A185" s="27">
        <v>45357</v>
      </c>
      <c r="B185" s="17">
        <v>4.9457199999999997</v>
      </c>
      <c r="C185" s="14">
        <v>984.91499999999996</v>
      </c>
      <c r="D185" s="17">
        <v>7.2100299999999997</v>
      </c>
      <c r="E185" s="17">
        <v>3921.2750000000001</v>
      </c>
      <c r="F185" s="17">
        <v>23.273230000000002</v>
      </c>
      <c r="G185" s="17">
        <v>361.50200000000001</v>
      </c>
      <c r="H185" s="17">
        <v>15655</v>
      </c>
      <c r="I185" s="17">
        <v>4.7309999999999999</v>
      </c>
      <c r="J185" s="17">
        <v>16.88317</v>
      </c>
      <c r="K185" s="17">
        <v>3.73448</v>
      </c>
      <c r="L185" s="17">
        <v>55.872500000000002</v>
      </c>
      <c r="M185" s="17">
        <v>3.9465300000000001</v>
      </c>
      <c r="N185" s="17">
        <v>4.5609999999999999</v>
      </c>
      <c r="O185" s="17">
        <v>90.772480000000002</v>
      </c>
      <c r="P185" s="17">
        <v>18.830909999999999</v>
      </c>
      <c r="Q185" s="17">
        <v>35.6175</v>
      </c>
      <c r="R185" s="17">
        <v>31.770779999999998</v>
      </c>
      <c r="S185" s="17">
        <v>82.790009999999995</v>
      </c>
      <c r="T185" s="17">
        <v>1.33876</v>
      </c>
      <c r="U185" s="17">
        <v>31.5807</v>
      </c>
      <c r="V185" s="17">
        <v>1330.09</v>
      </c>
      <c r="W185" s="17">
        <v>38.308450000000001</v>
      </c>
      <c r="X185" s="17">
        <v>50.092849999999999</v>
      </c>
      <c r="Y185" s="17">
        <v>1.08988</v>
      </c>
      <c r="Z185" s="17">
        <v>149.38300000000001</v>
      </c>
    </row>
    <row r="186" spans="1:26" x14ac:dyDescent="0.2">
      <c r="A186" s="27">
        <v>45356</v>
      </c>
      <c r="B186" s="17">
        <v>4.9582499999999996</v>
      </c>
      <c r="C186" s="14">
        <v>980.125</v>
      </c>
      <c r="D186" s="17">
        <v>7.2120499999999996</v>
      </c>
      <c r="E186" s="17">
        <v>3945.0250000000001</v>
      </c>
      <c r="F186" s="17">
        <v>23.33605</v>
      </c>
      <c r="G186" s="17">
        <v>362.72</v>
      </c>
      <c r="H186" s="17">
        <v>15742</v>
      </c>
      <c r="I186" s="17">
        <v>4.7350000000000003</v>
      </c>
      <c r="J186" s="17">
        <v>16.946999999999999</v>
      </c>
      <c r="K186" s="17">
        <v>3.7461500000000001</v>
      </c>
      <c r="L186" s="17">
        <v>55.975000000000001</v>
      </c>
      <c r="M186" s="17">
        <v>3.9721000000000002</v>
      </c>
      <c r="N186" s="17">
        <v>4.5793999999999997</v>
      </c>
      <c r="O186" s="17">
        <v>90.878200000000007</v>
      </c>
      <c r="P186" s="17">
        <v>18.974550000000001</v>
      </c>
      <c r="Q186" s="17">
        <v>35.820599999999999</v>
      </c>
      <c r="R186" s="17">
        <v>31.651450000000001</v>
      </c>
      <c r="S186" s="17">
        <v>82.860010000000003</v>
      </c>
      <c r="T186" s="17">
        <v>1.3427800000000001</v>
      </c>
      <c r="U186" s="17">
        <v>31.577500000000001</v>
      </c>
      <c r="V186" s="17">
        <v>1336.64</v>
      </c>
      <c r="W186" s="17">
        <v>38.39</v>
      </c>
      <c r="X186" s="17">
        <v>30.883400000000002</v>
      </c>
      <c r="Y186" s="17">
        <v>1.0856600000000001</v>
      </c>
      <c r="Z186" s="17">
        <v>150.048</v>
      </c>
    </row>
    <row r="187" spans="1:26" x14ac:dyDescent="0.2">
      <c r="A187" s="27">
        <v>45355</v>
      </c>
      <c r="B187" s="17">
        <v>4.9476500000000003</v>
      </c>
      <c r="C187" s="14">
        <v>975.18200000000002</v>
      </c>
      <c r="D187" s="17">
        <v>7.2101499999999996</v>
      </c>
      <c r="E187" s="17">
        <v>3941.9549999999999</v>
      </c>
      <c r="F187" s="17">
        <v>23.376799999999999</v>
      </c>
      <c r="G187" s="17">
        <v>364.68200000000002</v>
      </c>
      <c r="H187" s="17">
        <v>15759</v>
      </c>
      <c r="I187" s="17">
        <v>4.7240000000000002</v>
      </c>
      <c r="J187" s="17">
        <v>16.95355</v>
      </c>
      <c r="K187" s="17">
        <v>3.77</v>
      </c>
      <c r="L187" s="17">
        <v>55.980600000000003</v>
      </c>
      <c r="M187" s="17">
        <v>3.98177</v>
      </c>
      <c r="N187" s="17">
        <v>4.5809199999999999</v>
      </c>
      <c r="O187" s="17">
        <v>91.466449999999995</v>
      </c>
      <c r="P187" s="17">
        <v>19.04148</v>
      </c>
      <c r="Q187" s="17">
        <v>35.753500000000003</v>
      </c>
      <c r="R187" s="17">
        <v>31.575530000000001</v>
      </c>
      <c r="S187" s="17">
        <v>82.91601</v>
      </c>
      <c r="T187" s="17">
        <v>1.34344</v>
      </c>
      <c r="U187" s="17">
        <v>31.525500000000001</v>
      </c>
      <c r="V187" s="17">
        <v>1331.94</v>
      </c>
      <c r="W187" s="17">
        <v>38.333939999999998</v>
      </c>
      <c r="X187" s="17">
        <v>30.892900000000001</v>
      </c>
      <c r="Y187" s="17">
        <v>1.0855600000000001</v>
      </c>
      <c r="Z187" s="17">
        <v>150.53100000000001</v>
      </c>
    </row>
    <row r="188" spans="1:26" x14ac:dyDescent="0.2">
      <c r="A188" s="27">
        <v>45352</v>
      </c>
      <c r="B188" s="17">
        <v>4.9547299999999996</v>
      </c>
      <c r="C188" s="14">
        <v>967.74</v>
      </c>
      <c r="D188" s="17">
        <v>7.2112699999999998</v>
      </c>
      <c r="E188" s="17">
        <v>3947.61</v>
      </c>
      <c r="F188" s="17">
        <v>23.396899999999999</v>
      </c>
      <c r="G188" s="17">
        <v>363.53500000000003</v>
      </c>
      <c r="H188" s="17">
        <v>15705</v>
      </c>
      <c r="I188" s="17">
        <v>4.7450000000000001</v>
      </c>
      <c r="J188" s="17">
        <v>17.015830000000001</v>
      </c>
      <c r="K188" s="17">
        <v>3.7674500000000002</v>
      </c>
      <c r="L188" s="17">
        <v>56.021999999999998</v>
      </c>
      <c r="M188" s="17">
        <v>3.9843500000000001</v>
      </c>
      <c r="N188" s="17">
        <v>4.5836499999999996</v>
      </c>
      <c r="O188" s="17">
        <v>91.734830000000002</v>
      </c>
      <c r="P188" s="17">
        <v>19.111450000000001</v>
      </c>
      <c r="Q188" s="17">
        <v>35.851799999999997</v>
      </c>
      <c r="R188" s="17">
        <v>31.354019999999998</v>
      </c>
      <c r="S188" s="17">
        <v>82.848659999999995</v>
      </c>
      <c r="T188" s="17">
        <v>1.34389</v>
      </c>
      <c r="U188" s="17">
        <v>31.613299999999999</v>
      </c>
      <c r="V188" s="17">
        <v>1331.92</v>
      </c>
      <c r="W188" s="17">
        <v>38.109909999999999</v>
      </c>
      <c r="X188" s="17">
        <v>30.879270000000002</v>
      </c>
      <c r="Y188" s="17">
        <v>1.08372</v>
      </c>
      <c r="Z188" s="17">
        <v>150.124</v>
      </c>
    </row>
    <row r="189" spans="1:26" x14ac:dyDescent="0.2">
      <c r="A189" s="27">
        <v>45351</v>
      </c>
      <c r="B189" s="17">
        <v>4.9703200000000001</v>
      </c>
      <c r="C189" s="14">
        <v>966.74</v>
      </c>
      <c r="D189" s="17">
        <v>7.2077900000000001</v>
      </c>
      <c r="E189" s="17">
        <v>3925.7620000000002</v>
      </c>
      <c r="F189" s="17">
        <v>23.449480000000001</v>
      </c>
      <c r="G189" s="17">
        <v>363.28800000000001</v>
      </c>
      <c r="H189" s="17">
        <v>15701</v>
      </c>
      <c r="I189" s="17">
        <v>4.7439999999999998</v>
      </c>
      <c r="J189" s="17">
        <v>17.05425</v>
      </c>
      <c r="K189" s="17">
        <v>3.7801300000000002</v>
      </c>
      <c r="L189" s="17">
        <v>56.215000000000003</v>
      </c>
      <c r="M189" s="17">
        <v>3.9942500000000001</v>
      </c>
      <c r="N189" s="17">
        <v>4.5988499999999997</v>
      </c>
      <c r="O189" s="17">
        <v>91.200059999999993</v>
      </c>
      <c r="P189" s="17">
        <v>19.20402</v>
      </c>
      <c r="Q189" s="17">
        <v>35.895499999999998</v>
      </c>
      <c r="R189" s="17">
        <v>31.233450000000001</v>
      </c>
      <c r="S189" s="17">
        <v>82.912459999999996</v>
      </c>
      <c r="T189" s="17">
        <v>1.34565</v>
      </c>
      <c r="U189" s="17">
        <v>31.601700000000001</v>
      </c>
      <c r="V189" s="17">
        <v>1335.62</v>
      </c>
      <c r="W189" s="17">
        <v>38.074509999999997</v>
      </c>
      <c r="X189" s="17">
        <v>30.887650000000001</v>
      </c>
      <c r="Y189" s="17">
        <v>1.0805199999999999</v>
      </c>
      <c r="Z189" s="17">
        <v>149.977</v>
      </c>
    </row>
    <row r="190" spans="1:26" x14ac:dyDescent="0.2">
      <c r="A190" s="27">
        <v>45350</v>
      </c>
      <c r="B190" s="17">
        <v>4.9709500000000002</v>
      </c>
      <c r="C190" s="14">
        <v>977.6</v>
      </c>
      <c r="D190" s="17">
        <v>7.2141000000000002</v>
      </c>
      <c r="E190" s="17">
        <v>3925.0050000000001</v>
      </c>
      <c r="F190" s="17">
        <v>23.342500000000001</v>
      </c>
      <c r="G190" s="17">
        <v>362.93200000000002</v>
      </c>
      <c r="H190" s="17">
        <v>15716</v>
      </c>
      <c r="I190" s="17">
        <v>4.7709999999999999</v>
      </c>
      <c r="J190" s="17">
        <v>17.0932</v>
      </c>
      <c r="K190" s="17">
        <v>3.794</v>
      </c>
      <c r="L190" s="17">
        <v>56.26</v>
      </c>
      <c r="M190" s="17">
        <v>3.9850500000000002</v>
      </c>
      <c r="N190" s="17">
        <v>4.5834999999999999</v>
      </c>
      <c r="O190" s="17">
        <v>91.319119999999998</v>
      </c>
      <c r="P190" s="17">
        <v>19.27505</v>
      </c>
      <c r="Q190" s="17">
        <v>35.981499999999997</v>
      </c>
      <c r="R190" s="17">
        <v>31.21087</v>
      </c>
      <c r="S190" s="17">
        <v>82.921760000000006</v>
      </c>
      <c r="T190" s="17">
        <v>1.3462099999999999</v>
      </c>
      <c r="U190" s="17">
        <v>31.601199999999999</v>
      </c>
      <c r="V190" s="17">
        <v>1335.51</v>
      </c>
      <c r="W190" s="17">
        <v>38.181950000000001</v>
      </c>
      <c r="X190" s="17">
        <v>30.865130000000001</v>
      </c>
      <c r="Y190" s="17">
        <v>1.0838099999999999</v>
      </c>
      <c r="Z190" s="17">
        <v>150.69499999999999</v>
      </c>
    </row>
    <row r="191" spans="1:26" x14ac:dyDescent="0.2">
      <c r="A191" s="27">
        <v>45349</v>
      </c>
      <c r="B191" s="17">
        <v>4.9342300000000003</v>
      </c>
      <c r="C191" s="14">
        <v>982.625</v>
      </c>
      <c r="D191" s="17">
        <v>7.2138999999999998</v>
      </c>
      <c r="E191" s="17">
        <v>3933.0419999999999</v>
      </c>
      <c r="F191" s="17">
        <v>23.350249999999999</v>
      </c>
      <c r="G191" s="17">
        <v>360.45</v>
      </c>
      <c r="H191" s="17">
        <v>15662</v>
      </c>
      <c r="I191" s="17">
        <v>4.7610000000000001</v>
      </c>
      <c r="J191" s="17">
        <v>17.06352</v>
      </c>
      <c r="K191" s="17">
        <v>3.7875999999999999</v>
      </c>
      <c r="L191" s="17">
        <v>56.097000000000001</v>
      </c>
      <c r="M191" s="17">
        <v>3.9702799999999998</v>
      </c>
      <c r="N191" s="17">
        <v>4.5799799999999999</v>
      </c>
      <c r="O191" s="17">
        <v>92.036029999999997</v>
      </c>
      <c r="P191" s="17">
        <v>19.09703</v>
      </c>
      <c r="Q191" s="17">
        <v>35.874200000000002</v>
      </c>
      <c r="R191" s="17">
        <v>31.146809999999999</v>
      </c>
      <c r="S191" s="17">
        <v>82.860010000000003</v>
      </c>
      <c r="T191" s="17">
        <v>1.3440799999999999</v>
      </c>
      <c r="U191" s="17">
        <v>31.601199999999999</v>
      </c>
      <c r="V191" s="17">
        <v>1332.4549999999999</v>
      </c>
      <c r="W191" s="17">
        <v>38.295400000000001</v>
      </c>
      <c r="X191" s="17">
        <v>30.90185</v>
      </c>
      <c r="Y191" s="17">
        <v>1.0844199999999999</v>
      </c>
      <c r="Z191" s="17">
        <v>150.512</v>
      </c>
    </row>
    <row r="192" spans="1:26" x14ac:dyDescent="0.2">
      <c r="A192" s="27">
        <v>45348</v>
      </c>
      <c r="B192" s="17">
        <v>4.9805299999999999</v>
      </c>
      <c r="C192" s="14">
        <v>988.64200000000005</v>
      </c>
      <c r="D192" s="17">
        <v>7.2111599999999996</v>
      </c>
      <c r="E192" s="17">
        <v>3958.8679999999999</v>
      </c>
      <c r="F192" s="17">
        <v>23.392700000000001</v>
      </c>
      <c r="G192" s="17">
        <v>358.78500000000003</v>
      </c>
      <c r="H192" s="17">
        <v>15631.5</v>
      </c>
      <c r="I192" s="17">
        <v>4.7770000000000001</v>
      </c>
      <c r="J192" s="17">
        <v>17.098800000000001</v>
      </c>
      <c r="K192" s="17">
        <v>3.7980499999999999</v>
      </c>
      <c r="L192" s="17">
        <v>56.09</v>
      </c>
      <c r="M192" s="17">
        <v>3.9716499999999999</v>
      </c>
      <c r="N192" s="17">
        <v>4.5820499999999997</v>
      </c>
      <c r="O192" s="17">
        <v>92.432559999999995</v>
      </c>
      <c r="P192" s="17">
        <v>19.291340000000002</v>
      </c>
      <c r="Q192" s="17">
        <v>35.902999999999999</v>
      </c>
      <c r="R192" s="17">
        <v>31.124739999999999</v>
      </c>
      <c r="S192" s="17">
        <v>82.861559999999997</v>
      </c>
      <c r="T192" s="17">
        <v>1.34439</v>
      </c>
      <c r="U192" s="17">
        <v>31.560500000000001</v>
      </c>
      <c r="V192" s="17">
        <v>1332.32</v>
      </c>
      <c r="W192" s="17">
        <v>38.403500000000001</v>
      </c>
      <c r="X192" s="17">
        <v>30.920269999999999</v>
      </c>
      <c r="Y192" s="17">
        <v>1.08511</v>
      </c>
      <c r="Z192" s="17">
        <v>150.702</v>
      </c>
    </row>
    <row r="193" spans="1:26" x14ac:dyDescent="0.2">
      <c r="A193" s="27">
        <v>45345</v>
      </c>
      <c r="B193" s="17">
        <v>4.9942299999999999</v>
      </c>
      <c r="C193" s="14">
        <v>980.51499999999999</v>
      </c>
      <c r="D193" s="17">
        <v>7.2058099999999996</v>
      </c>
      <c r="E193" s="17">
        <v>3964.0749999999998</v>
      </c>
      <c r="F193" s="17">
        <v>23.4191</v>
      </c>
      <c r="G193" s="17">
        <v>359.49099999999999</v>
      </c>
      <c r="H193" s="17">
        <v>15595</v>
      </c>
      <c r="I193" s="17">
        <v>4.7759999999999998</v>
      </c>
      <c r="J193" s="17">
        <v>17.11655</v>
      </c>
      <c r="K193" s="17">
        <v>3.7959999999999998</v>
      </c>
      <c r="L193" s="17">
        <v>55.917499999999997</v>
      </c>
      <c r="M193" s="17">
        <v>3.9800200000000001</v>
      </c>
      <c r="N193" s="17">
        <v>4.5972299999999997</v>
      </c>
      <c r="O193" s="17">
        <v>94.867000000000004</v>
      </c>
      <c r="P193" s="17">
        <v>19.314299999999999</v>
      </c>
      <c r="Q193" s="17">
        <v>35.954700000000003</v>
      </c>
      <c r="R193" s="17">
        <v>30.916599999999999</v>
      </c>
      <c r="S193" s="17">
        <v>82.889150000000001</v>
      </c>
      <c r="T193" s="17">
        <v>1.34311</v>
      </c>
      <c r="U193" s="17">
        <v>31.560500000000001</v>
      </c>
      <c r="V193" s="17">
        <v>1331.05</v>
      </c>
      <c r="W193" s="17">
        <v>38.258659999999999</v>
      </c>
      <c r="X193" s="17">
        <v>30.896550000000001</v>
      </c>
      <c r="Y193" s="17">
        <v>1.08213</v>
      </c>
      <c r="Z193" s="17">
        <v>150.506</v>
      </c>
    </row>
    <row r="194" spans="1:26" x14ac:dyDescent="0.2">
      <c r="A194" s="27">
        <v>45344</v>
      </c>
      <c r="B194" s="17">
        <v>4.9641500000000001</v>
      </c>
      <c r="C194" s="14">
        <v>979.29</v>
      </c>
      <c r="D194" s="17">
        <v>7.2020499999999998</v>
      </c>
      <c r="E194" s="17">
        <v>3929.0219999999999</v>
      </c>
      <c r="F194" s="17">
        <v>23.432580000000002</v>
      </c>
      <c r="G194" s="17">
        <v>358.39699999999999</v>
      </c>
      <c r="H194" s="17">
        <v>15590</v>
      </c>
      <c r="I194" s="17">
        <v>4.7779999999999996</v>
      </c>
      <c r="J194" s="17">
        <v>17.10765</v>
      </c>
      <c r="K194" s="17">
        <v>3.78755</v>
      </c>
      <c r="L194" s="17">
        <v>55.717500000000001</v>
      </c>
      <c r="M194" s="17">
        <v>3.9957500000000001</v>
      </c>
      <c r="N194" s="17">
        <v>4.5989000000000004</v>
      </c>
      <c r="O194" s="17">
        <v>93</v>
      </c>
      <c r="P194" s="17">
        <v>19.16348</v>
      </c>
      <c r="Q194" s="17">
        <v>35.944800000000001</v>
      </c>
      <c r="R194" s="17">
        <v>30.81185</v>
      </c>
      <c r="S194" s="17">
        <v>82.844009999999997</v>
      </c>
      <c r="T194" s="17">
        <v>1.34301</v>
      </c>
      <c r="U194" s="17">
        <v>31.513000000000002</v>
      </c>
      <c r="V194" s="17">
        <v>1326.2</v>
      </c>
      <c r="W194" s="17">
        <v>38.378</v>
      </c>
      <c r="X194" s="17">
        <v>30.893450000000001</v>
      </c>
      <c r="Y194" s="17">
        <v>1.0822799999999999</v>
      </c>
      <c r="Z194" s="17">
        <v>150.53100000000001</v>
      </c>
    </row>
    <row r="195" spans="1:26" x14ac:dyDescent="0.2">
      <c r="A195" s="27">
        <v>45343</v>
      </c>
      <c r="B195" s="17">
        <v>4.9379200000000001</v>
      </c>
      <c r="C195" s="14">
        <v>970.69</v>
      </c>
      <c r="D195" s="17">
        <v>7.1993999999999998</v>
      </c>
      <c r="E195" s="17">
        <v>3925.4749999999999</v>
      </c>
      <c r="F195" s="17">
        <v>23.40363</v>
      </c>
      <c r="G195" s="17">
        <v>357.94099999999997</v>
      </c>
      <c r="H195" s="17">
        <v>15635</v>
      </c>
      <c r="I195" s="17">
        <v>4.7949999999999999</v>
      </c>
      <c r="J195" s="17">
        <v>17.042179999999998</v>
      </c>
      <c r="K195" s="17">
        <v>3.7961999999999998</v>
      </c>
      <c r="L195" s="17">
        <v>55.95</v>
      </c>
      <c r="M195" s="17">
        <v>3.9906999999999999</v>
      </c>
      <c r="N195" s="17">
        <v>4.6005200000000004</v>
      </c>
      <c r="O195" s="17">
        <v>92.366349999999997</v>
      </c>
      <c r="P195" s="17">
        <v>18.92043</v>
      </c>
      <c r="Q195" s="17">
        <v>35.878500000000003</v>
      </c>
      <c r="R195" s="17">
        <v>31.007999999999999</v>
      </c>
      <c r="S195" s="17">
        <v>82.927359999999993</v>
      </c>
      <c r="T195" s="17">
        <v>1.3440300000000001</v>
      </c>
      <c r="U195" s="17">
        <v>31.535</v>
      </c>
      <c r="V195" s="17">
        <v>1333.04</v>
      </c>
      <c r="W195" s="17">
        <v>38.549999999999997</v>
      </c>
      <c r="X195" s="17">
        <v>30.922899999999998</v>
      </c>
      <c r="Y195" s="17">
        <v>1.08189</v>
      </c>
      <c r="Z195" s="17">
        <v>150.29599999999999</v>
      </c>
    </row>
    <row r="196" spans="1:26" x14ac:dyDescent="0.2">
      <c r="A196" s="27">
        <v>45342</v>
      </c>
      <c r="B196" s="17">
        <v>4.9273999999999996</v>
      </c>
      <c r="C196" s="14">
        <v>962.81</v>
      </c>
      <c r="D196" s="17">
        <v>7.2016499999999999</v>
      </c>
      <c r="E196" s="17">
        <v>3921.9</v>
      </c>
      <c r="F196" s="17">
        <v>23.492429999999999</v>
      </c>
      <c r="G196" s="17">
        <v>358.79500000000002</v>
      </c>
      <c r="H196" s="17">
        <v>15660</v>
      </c>
      <c r="I196" s="17">
        <v>4.798</v>
      </c>
      <c r="J196" s="17">
        <v>17.061409999999999</v>
      </c>
      <c r="K196" s="17">
        <v>3.7825500000000001</v>
      </c>
      <c r="L196" s="17">
        <v>56.055</v>
      </c>
      <c r="M196" s="17">
        <v>3.99288</v>
      </c>
      <c r="N196" s="17">
        <v>4.6026499999999997</v>
      </c>
      <c r="O196" s="17">
        <v>92.285200000000003</v>
      </c>
      <c r="P196" s="17">
        <v>18.911570000000001</v>
      </c>
      <c r="Q196" s="17">
        <v>35.999699999999997</v>
      </c>
      <c r="R196" s="17">
        <v>30.921690000000002</v>
      </c>
      <c r="S196" s="17">
        <v>82.850009999999997</v>
      </c>
      <c r="T196" s="17">
        <v>1.3436399999999999</v>
      </c>
      <c r="U196" s="17">
        <v>31.498999999999999</v>
      </c>
      <c r="V196" s="17">
        <v>1334.04</v>
      </c>
      <c r="W196" s="17">
        <v>38.507579999999997</v>
      </c>
      <c r="X196" s="17">
        <v>30.894179999999999</v>
      </c>
      <c r="Y196" s="17">
        <v>1.0807899999999999</v>
      </c>
      <c r="Z196" s="17">
        <v>150.005</v>
      </c>
    </row>
    <row r="197" spans="1:26" x14ac:dyDescent="0.2">
      <c r="A197" s="27">
        <v>45341</v>
      </c>
      <c r="B197" s="17">
        <v>4.9604499999999998</v>
      </c>
      <c r="C197" s="14">
        <v>966.31500000000005</v>
      </c>
      <c r="D197" s="17">
        <v>7.2114000000000003</v>
      </c>
      <c r="E197" s="17">
        <v>3912.7</v>
      </c>
      <c r="F197" s="17">
        <v>23.637599999999999</v>
      </c>
      <c r="G197" s="17">
        <v>360.70600000000002</v>
      </c>
      <c r="H197" s="17">
        <v>15625.5</v>
      </c>
      <c r="I197" s="17">
        <v>4.7850000000000001</v>
      </c>
      <c r="J197" s="17">
        <v>17.042349999999999</v>
      </c>
      <c r="K197" s="17">
        <v>3.7966299999999999</v>
      </c>
      <c r="L197" s="17">
        <v>56.067500000000003</v>
      </c>
      <c r="M197" s="17">
        <v>4.0149299999999997</v>
      </c>
      <c r="N197" s="17">
        <v>4.6174799999999996</v>
      </c>
      <c r="O197" s="17">
        <v>92.534880000000001</v>
      </c>
      <c r="P197" s="17">
        <v>18.96115</v>
      </c>
      <c r="Q197" s="17">
        <v>36.038499999999999</v>
      </c>
      <c r="R197" s="17">
        <v>30.85248</v>
      </c>
      <c r="S197" s="17">
        <v>83.030010000000004</v>
      </c>
      <c r="T197" s="17">
        <v>1.34596</v>
      </c>
      <c r="U197" s="17">
        <v>31.398499999999999</v>
      </c>
      <c r="V197" s="17">
        <v>1335.07</v>
      </c>
      <c r="W197" s="17">
        <v>38.323300000000003</v>
      </c>
      <c r="X197" s="17">
        <v>30.827549999999999</v>
      </c>
      <c r="Y197" s="17">
        <v>1.0779000000000001</v>
      </c>
      <c r="Z197" s="17">
        <v>150.13</v>
      </c>
    </row>
    <row r="198" spans="1:26" x14ac:dyDescent="0.2">
      <c r="A198" s="27">
        <v>45338</v>
      </c>
      <c r="B198" s="17">
        <v>4.96645</v>
      </c>
      <c r="C198" s="14">
        <v>971.47</v>
      </c>
      <c r="D198" s="17">
        <v>7.2127699999999999</v>
      </c>
      <c r="E198" s="17">
        <v>3908.5349999999999</v>
      </c>
      <c r="F198" s="17">
        <v>23.607800000000001</v>
      </c>
      <c r="G198" s="17">
        <v>361.10500000000002</v>
      </c>
      <c r="H198" s="17">
        <v>15620</v>
      </c>
      <c r="I198" s="17">
        <v>4.78</v>
      </c>
      <c r="J198" s="17">
        <v>17.0562</v>
      </c>
      <c r="K198" s="17">
        <v>3.8192499999999998</v>
      </c>
      <c r="L198" s="17">
        <v>55.963700000000003</v>
      </c>
      <c r="M198" s="17">
        <v>4.0270299999999999</v>
      </c>
      <c r="N198" s="17">
        <v>4.6189999999999998</v>
      </c>
      <c r="O198" s="17">
        <v>92.382829999999998</v>
      </c>
      <c r="P198" s="17">
        <v>18.883749999999999</v>
      </c>
      <c r="Q198" s="17">
        <v>35.994900000000001</v>
      </c>
      <c r="R198" s="17">
        <v>30.84535</v>
      </c>
      <c r="S198" s="17">
        <v>82.970010000000002</v>
      </c>
      <c r="T198" s="17">
        <v>1.3470500000000001</v>
      </c>
      <c r="U198" s="17">
        <v>31.359500000000001</v>
      </c>
      <c r="V198" s="17">
        <v>1332.82</v>
      </c>
      <c r="W198" s="17">
        <v>38.087269999999997</v>
      </c>
      <c r="X198" s="17">
        <v>30.895150000000001</v>
      </c>
      <c r="Y198" s="17">
        <v>1.07765</v>
      </c>
      <c r="Z198" s="17">
        <v>150.21199999999999</v>
      </c>
    </row>
    <row r="199" spans="1:26" x14ac:dyDescent="0.2">
      <c r="A199" s="27">
        <v>45337</v>
      </c>
      <c r="B199" s="17">
        <v>4.9740799999999998</v>
      </c>
      <c r="C199" s="14">
        <v>968.05499999999995</v>
      </c>
      <c r="D199" s="17">
        <v>7.2176</v>
      </c>
      <c r="E199" s="17">
        <v>3909.5</v>
      </c>
      <c r="F199" s="17">
        <v>23.5319</v>
      </c>
      <c r="G199" s="17">
        <v>361.19499999999999</v>
      </c>
      <c r="H199" s="17">
        <v>15620</v>
      </c>
      <c r="I199" s="33">
        <v>4.782</v>
      </c>
      <c r="J199" s="17">
        <v>17.042719999999999</v>
      </c>
      <c r="K199" s="17">
        <v>3.8492500000000001</v>
      </c>
      <c r="L199" s="17">
        <v>56.024999999999999</v>
      </c>
      <c r="M199" s="17">
        <v>4.0310300000000003</v>
      </c>
      <c r="N199" s="17">
        <v>4.61965</v>
      </c>
      <c r="O199" s="17">
        <v>92.436329999999998</v>
      </c>
      <c r="P199" s="17">
        <v>18.944559999999999</v>
      </c>
      <c r="Q199" s="17">
        <v>36.065899999999999</v>
      </c>
      <c r="R199" s="17">
        <v>30.729769999999998</v>
      </c>
      <c r="S199" s="17">
        <v>82.992760000000004</v>
      </c>
      <c r="T199" s="17">
        <v>1.3457300000000001</v>
      </c>
      <c r="U199" s="17">
        <v>31.4255</v>
      </c>
      <c r="V199" s="17">
        <v>1327.54</v>
      </c>
      <c r="W199" s="17">
        <v>37.851239999999997</v>
      </c>
      <c r="X199" s="17">
        <v>30.900220000000001</v>
      </c>
      <c r="Y199" s="17">
        <v>1.07724</v>
      </c>
      <c r="Z199" s="17">
        <v>149.92699999999999</v>
      </c>
    </row>
    <row r="200" spans="1:26" x14ac:dyDescent="0.2">
      <c r="A200" s="27">
        <v>45336</v>
      </c>
      <c r="B200" s="17">
        <v>4.9739100000000001</v>
      </c>
      <c r="C200" s="14">
        <v>957.92499999999995</v>
      </c>
      <c r="D200" s="17">
        <v>7.2242899999999999</v>
      </c>
      <c r="E200" s="17">
        <v>3917.5</v>
      </c>
      <c r="F200" s="17">
        <v>23.673100000000002</v>
      </c>
      <c r="G200" s="17">
        <v>362.32600000000002</v>
      </c>
      <c r="H200" s="17">
        <v>15594.5</v>
      </c>
      <c r="I200" s="17">
        <v>4.7869999999999999</v>
      </c>
      <c r="J200" s="17">
        <v>17.08755</v>
      </c>
      <c r="K200" s="17">
        <v>3.8744000000000001</v>
      </c>
      <c r="L200" s="17">
        <v>56.112499999999997</v>
      </c>
      <c r="M200" s="17">
        <v>4.0475700000000003</v>
      </c>
      <c r="N200" s="17">
        <v>4.6383999999999999</v>
      </c>
      <c r="O200" s="17">
        <v>91.579059999999998</v>
      </c>
      <c r="P200" s="17">
        <v>19.046099999999999</v>
      </c>
      <c r="Q200" s="17">
        <v>36.094900000000003</v>
      </c>
      <c r="R200" s="17">
        <v>30.753340000000001</v>
      </c>
      <c r="S200" s="17">
        <v>83.04101</v>
      </c>
      <c r="T200" s="17">
        <v>1.34836</v>
      </c>
      <c r="U200" s="17">
        <v>31.3565</v>
      </c>
      <c r="V200" s="17">
        <v>1330.9</v>
      </c>
      <c r="W200" s="17">
        <v>38.040039999999998</v>
      </c>
      <c r="X200" s="17">
        <v>30.899450000000002</v>
      </c>
      <c r="Y200" s="17">
        <v>1.07273</v>
      </c>
      <c r="Z200" s="17">
        <v>150.57499999999999</v>
      </c>
    </row>
    <row r="201" spans="1:26" x14ac:dyDescent="0.2">
      <c r="A201" s="27">
        <v>45335</v>
      </c>
      <c r="B201" s="17">
        <v>4.9551999999999996</v>
      </c>
      <c r="C201" s="14">
        <v>970.21299999999997</v>
      </c>
      <c r="D201" s="17">
        <v>7.2313499999999999</v>
      </c>
      <c r="E201" s="17">
        <v>3925.203</v>
      </c>
      <c r="F201" s="17">
        <v>23.68328</v>
      </c>
      <c r="G201" s="17">
        <v>361.47500000000002</v>
      </c>
      <c r="H201" s="17">
        <v>15594.5</v>
      </c>
      <c r="I201" s="17">
        <v>4.7629999999999999</v>
      </c>
      <c r="J201" s="17">
        <v>17.197749999999999</v>
      </c>
      <c r="K201" s="17">
        <v>3.88375</v>
      </c>
      <c r="L201" s="17">
        <v>55.953800000000001</v>
      </c>
      <c r="M201" s="17">
        <v>4.0519299999999996</v>
      </c>
      <c r="N201" s="17">
        <v>4.6467999999999998</v>
      </c>
      <c r="O201" s="17">
        <v>91.294920000000005</v>
      </c>
      <c r="P201" s="17">
        <v>19.126349999999999</v>
      </c>
      <c r="Q201" s="17">
        <v>36.046599999999998</v>
      </c>
      <c r="R201" s="17">
        <v>30.7181</v>
      </c>
      <c r="S201" s="17">
        <v>83.09751</v>
      </c>
      <c r="T201" s="17">
        <v>1.3510500000000001</v>
      </c>
      <c r="U201" s="17">
        <v>31.3565</v>
      </c>
      <c r="V201" s="17">
        <v>1341.22</v>
      </c>
      <c r="W201" s="17">
        <v>38.075009999999999</v>
      </c>
      <c r="X201" s="17">
        <v>30.925000000000001</v>
      </c>
      <c r="Y201" s="17">
        <v>1.0708599999999999</v>
      </c>
      <c r="Z201" s="17">
        <v>150.80500000000001</v>
      </c>
    </row>
    <row r="202" spans="1:26" x14ac:dyDescent="0.2">
      <c r="A202" s="27">
        <v>45334</v>
      </c>
      <c r="B202" s="17">
        <v>4.9551999999999996</v>
      </c>
      <c r="C202" s="14">
        <v>970.93499999999995</v>
      </c>
      <c r="D202" s="17">
        <v>7.21523</v>
      </c>
      <c r="E202" s="17">
        <v>3915.3850000000002</v>
      </c>
      <c r="F202" s="17">
        <v>23.433250000000001</v>
      </c>
      <c r="G202" s="17">
        <v>359.15499999999997</v>
      </c>
      <c r="H202" s="17">
        <v>15594.5</v>
      </c>
      <c r="I202" s="17">
        <v>4.766</v>
      </c>
      <c r="J202" s="17">
        <v>17.069700000000001</v>
      </c>
      <c r="K202" s="17">
        <v>3.8677199999999998</v>
      </c>
      <c r="L202" s="17">
        <v>56.02</v>
      </c>
      <c r="M202" s="17">
        <v>4.0027900000000001</v>
      </c>
      <c r="N202" s="17">
        <v>4.6191500000000003</v>
      </c>
      <c r="O202" s="17">
        <v>91.222049999999996</v>
      </c>
      <c r="P202" s="17">
        <v>18.903479999999998</v>
      </c>
      <c r="Q202" s="17">
        <v>35.882199999999997</v>
      </c>
      <c r="R202" s="17">
        <v>30.724350000000001</v>
      </c>
      <c r="S202" s="17">
        <v>82.994159999999994</v>
      </c>
      <c r="T202" s="17">
        <v>1.3446800000000001</v>
      </c>
      <c r="U202" s="17">
        <v>31.3565</v>
      </c>
      <c r="V202" s="17">
        <v>1329.4349999999999</v>
      </c>
      <c r="W202" s="17">
        <v>38.020150000000001</v>
      </c>
      <c r="X202" s="17">
        <v>30.897449999999999</v>
      </c>
      <c r="Y202" s="17">
        <v>1.0771599999999999</v>
      </c>
      <c r="Z202" s="17">
        <v>149.34800000000001</v>
      </c>
    </row>
    <row r="203" spans="1:26" x14ac:dyDescent="0.2">
      <c r="A203" s="27">
        <v>45331</v>
      </c>
      <c r="B203" s="17">
        <v>4.9551999999999996</v>
      </c>
      <c r="C203" s="14">
        <v>970.39200000000005</v>
      </c>
      <c r="D203" s="17">
        <v>7.2187200000000002</v>
      </c>
      <c r="E203" s="17">
        <v>3922.3449999999998</v>
      </c>
      <c r="F203" s="17">
        <v>23.414400000000001</v>
      </c>
      <c r="G203" s="17">
        <v>358.85399999999998</v>
      </c>
      <c r="H203" s="17">
        <v>15635</v>
      </c>
      <c r="I203" s="17">
        <v>4.766</v>
      </c>
      <c r="J203" s="17">
        <v>17.088000000000001</v>
      </c>
      <c r="K203" s="17">
        <v>3.86313</v>
      </c>
      <c r="L203" s="17">
        <v>55.860999999999997</v>
      </c>
      <c r="M203" s="17">
        <v>4.0122499999999999</v>
      </c>
      <c r="N203" s="17">
        <v>4.6150000000000002</v>
      </c>
      <c r="O203" s="17">
        <v>91.15</v>
      </c>
      <c r="P203" s="17">
        <v>19.024000000000001</v>
      </c>
      <c r="Q203" s="17">
        <v>35.9161</v>
      </c>
      <c r="R203" s="17">
        <v>30.687449999999998</v>
      </c>
      <c r="S203" s="17">
        <v>83.013459999999995</v>
      </c>
      <c r="T203" s="17">
        <v>1.34582</v>
      </c>
      <c r="U203" s="17">
        <v>31.3565</v>
      </c>
      <c r="V203" s="17">
        <v>1331.52</v>
      </c>
      <c r="W203" s="17">
        <v>37.745959999999997</v>
      </c>
      <c r="X203" s="17">
        <v>30.8919</v>
      </c>
      <c r="Y203" s="17">
        <v>1.07836</v>
      </c>
      <c r="Z203" s="17">
        <v>149.291</v>
      </c>
    </row>
    <row r="204" spans="1:26" x14ac:dyDescent="0.2">
      <c r="A204" s="27">
        <v>45330</v>
      </c>
      <c r="B204" s="17">
        <v>4.9964000000000004</v>
      </c>
      <c r="C204" s="14">
        <v>965.81799999999998</v>
      </c>
      <c r="D204" s="17">
        <v>7.2152099999999999</v>
      </c>
      <c r="E204" s="17">
        <v>3948.5050000000001</v>
      </c>
      <c r="F204" s="17">
        <v>23.414300000000001</v>
      </c>
      <c r="G204" s="17">
        <v>360.55700000000002</v>
      </c>
      <c r="H204" s="17">
        <v>15635</v>
      </c>
      <c r="I204" s="17">
        <v>4.7709999999999999</v>
      </c>
      <c r="J204" s="17">
        <v>17.146249999999998</v>
      </c>
      <c r="K204" s="17">
        <v>3.8607499999999999</v>
      </c>
      <c r="L204" s="17">
        <v>55.914000000000001</v>
      </c>
      <c r="M204" s="17">
        <v>4.0137299999999998</v>
      </c>
      <c r="N204" s="17">
        <v>4.6169700000000002</v>
      </c>
      <c r="O204" s="17">
        <v>91.121030000000005</v>
      </c>
      <c r="P204" s="17">
        <v>18.969519999999999</v>
      </c>
      <c r="Q204" s="17">
        <v>35.856499999999997</v>
      </c>
      <c r="R204" s="17">
        <v>30.60793</v>
      </c>
      <c r="S204" s="17">
        <v>82.982560000000007</v>
      </c>
      <c r="T204" s="17">
        <v>1.3472500000000001</v>
      </c>
      <c r="U204" s="17">
        <v>31.3565</v>
      </c>
      <c r="V204" s="17">
        <v>1332.47</v>
      </c>
      <c r="W204" s="17">
        <v>37.610250000000001</v>
      </c>
      <c r="X204" s="17">
        <v>30.897950000000002</v>
      </c>
      <c r="Y204" s="17">
        <v>1.0777600000000001</v>
      </c>
      <c r="Z204" s="17">
        <v>149.31899999999999</v>
      </c>
    </row>
    <row r="205" spans="1:26" x14ac:dyDescent="0.2">
      <c r="A205" s="27">
        <v>45329</v>
      </c>
      <c r="B205" s="17">
        <v>4.97112</v>
      </c>
      <c r="C205" s="14">
        <v>953.95699999999999</v>
      </c>
      <c r="D205" s="17">
        <v>7.2127600000000003</v>
      </c>
      <c r="E205" s="17">
        <v>3958.393</v>
      </c>
      <c r="F205" s="17">
        <v>23.170500000000001</v>
      </c>
      <c r="G205" s="17">
        <v>360.38499999999999</v>
      </c>
      <c r="H205" s="17">
        <v>15635</v>
      </c>
      <c r="I205" s="17">
        <v>4.7619999999999996</v>
      </c>
      <c r="J205" s="17">
        <v>17.05115</v>
      </c>
      <c r="K205" s="17">
        <v>3.8424299999999998</v>
      </c>
      <c r="L205" s="17">
        <v>55.962499999999999</v>
      </c>
      <c r="M205" s="17">
        <v>4.0315200000000004</v>
      </c>
      <c r="N205" s="17">
        <v>4.6191700000000004</v>
      </c>
      <c r="O205" s="17">
        <v>91.275220000000004</v>
      </c>
      <c r="P205" s="17">
        <v>18.901450000000001</v>
      </c>
      <c r="Q205" s="17">
        <v>35.615200000000002</v>
      </c>
      <c r="R205" s="17">
        <v>30.597799999999999</v>
      </c>
      <c r="S205" s="17">
        <v>82.971559999999997</v>
      </c>
      <c r="T205" s="17">
        <v>1.34334</v>
      </c>
      <c r="U205" s="17">
        <v>31.3565</v>
      </c>
      <c r="V205" s="17">
        <v>1328.66</v>
      </c>
      <c r="W205" s="17">
        <v>37.588099999999997</v>
      </c>
      <c r="X205" s="17">
        <v>30.89575</v>
      </c>
      <c r="Y205" s="17">
        <v>1.07717</v>
      </c>
      <c r="Z205" s="17">
        <v>148.185</v>
      </c>
    </row>
    <row r="206" spans="1:26" x14ac:dyDescent="0.2">
      <c r="A206" s="27">
        <v>45328</v>
      </c>
      <c r="B206" s="17">
        <v>4.9593999999999996</v>
      </c>
      <c r="C206" s="14">
        <v>949.30499999999995</v>
      </c>
      <c r="D206" s="17">
        <v>7.2013600000000002</v>
      </c>
      <c r="E206" s="17">
        <v>3953.5</v>
      </c>
      <c r="F206" s="17">
        <v>23.177230000000002</v>
      </c>
      <c r="G206" s="17">
        <v>359.14800000000002</v>
      </c>
      <c r="H206" s="17">
        <v>15730</v>
      </c>
      <c r="I206" s="17">
        <v>4.7679999999999998</v>
      </c>
      <c r="J206" s="17">
        <v>17.03725</v>
      </c>
      <c r="K206" s="17">
        <v>3.86172</v>
      </c>
      <c r="L206" s="17">
        <v>56.196599999999997</v>
      </c>
      <c r="M206" s="17">
        <v>4.0436199999999998</v>
      </c>
      <c r="N206" s="17">
        <v>4.6274300000000004</v>
      </c>
      <c r="O206" s="17">
        <v>90.674999999999997</v>
      </c>
      <c r="P206" s="17">
        <v>18.827100000000002</v>
      </c>
      <c r="Q206" s="17">
        <v>35.577500000000001</v>
      </c>
      <c r="R206" s="17">
        <v>30.487829999999999</v>
      </c>
      <c r="S206" s="17">
        <v>83.067260000000005</v>
      </c>
      <c r="T206" s="17">
        <v>1.34415</v>
      </c>
      <c r="U206" s="17">
        <v>31.3325</v>
      </c>
      <c r="V206" s="17">
        <v>1327.27</v>
      </c>
      <c r="W206" s="17">
        <v>37.610010000000003</v>
      </c>
      <c r="X206" s="17">
        <v>30.897749999999998</v>
      </c>
      <c r="Y206" s="17">
        <v>1.0754600000000001</v>
      </c>
      <c r="Z206" s="17">
        <v>147.94499999999999</v>
      </c>
    </row>
    <row r="207" spans="1:26" x14ac:dyDescent="0.2">
      <c r="A207" s="27">
        <v>45327</v>
      </c>
      <c r="B207" s="17">
        <v>4.9822199999999999</v>
      </c>
      <c r="C207" s="14">
        <v>956.61</v>
      </c>
      <c r="D207" s="17">
        <v>7.2201500000000003</v>
      </c>
      <c r="E207" s="17">
        <v>3966.5949999999998</v>
      </c>
      <c r="F207" s="17">
        <v>23.230730000000001</v>
      </c>
      <c r="G207" s="17">
        <v>359.846</v>
      </c>
      <c r="H207" s="17">
        <v>15705</v>
      </c>
      <c r="I207" s="17">
        <v>4.7519999999999998</v>
      </c>
      <c r="J207" s="17">
        <v>17.115539999999999</v>
      </c>
      <c r="K207" s="17">
        <v>3.8624000000000001</v>
      </c>
      <c r="L207" s="17">
        <v>56.282499999999999</v>
      </c>
      <c r="M207" s="17">
        <v>4.0419200000000002</v>
      </c>
      <c r="N207" s="17">
        <v>4.6307999999999998</v>
      </c>
      <c r="O207" s="17">
        <v>90.627899999999997</v>
      </c>
      <c r="P207" s="17">
        <v>19.066700000000001</v>
      </c>
      <c r="Q207" s="17">
        <v>35.805300000000003</v>
      </c>
      <c r="R207" s="17">
        <v>30.546749999999999</v>
      </c>
      <c r="S207" s="17">
        <v>83.038259999999994</v>
      </c>
      <c r="T207" s="17">
        <v>1.3471299999999999</v>
      </c>
      <c r="U207" s="17">
        <v>31.37</v>
      </c>
      <c r="V207" s="17">
        <v>1333.94</v>
      </c>
      <c r="W207" s="17">
        <v>37.592500000000001</v>
      </c>
      <c r="X207" s="17">
        <v>30.892430000000001</v>
      </c>
      <c r="Y207" s="17">
        <v>1.07426</v>
      </c>
      <c r="Z207" s="17">
        <v>148.68</v>
      </c>
    </row>
    <row r="208" spans="1:26" x14ac:dyDescent="0.2">
      <c r="A208" s="27">
        <v>45324</v>
      </c>
      <c r="B208" s="17">
        <v>4.9691999999999998</v>
      </c>
      <c r="C208" s="14">
        <v>949.23500000000001</v>
      </c>
      <c r="D208" s="17">
        <v>7.21469</v>
      </c>
      <c r="E208" s="17">
        <v>3935.8020000000001</v>
      </c>
      <c r="F208" s="17">
        <v>23.12208</v>
      </c>
      <c r="G208" s="17">
        <v>356.04</v>
      </c>
      <c r="H208" s="17">
        <v>15657.5</v>
      </c>
      <c r="I208" s="17">
        <v>4.718</v>
      </c>
      <c r="J208" s="17">
        <v>17.144349999999999</v>
      </c>
      <c r="K208" s="17">
        <v>3.8310499999999998</v>
      </c>
      <c r="L208" s="17">
        <v>55.924999999999997</v>
      </c>
      <c r="M208" s="17">
        <v>4.00115</v>
      </c>
      <c r="N208" s="17">
        <v>4.6102999999999996</v>
      </c>
      <c r="O208" s="17">
        <v>90.743530000000007</v>
      </c>
      <c r="P208" s="17">
        <v>18.899450000000002</v>
      </c>
      <c r="Q208" s="17">
        <v>35.551499999999997</v>
      </c>
      <c r="R208" s="17">
        <v>30.488700000000001</v>
      </c>
      <c r="S208" s="17">
        <v>82.997460000000004</v>
      </c>
      <c r="T208" s="17">
        <v>1.34293</v>
      </c>
      <c r="U208" s="17">
        <v>31.231000000000002</v>
      </c>
      <c r="V208" s="17">
        <v>1338.5</v>
      </c>
      <c r="W208" s="17">
        <v>37.527329999999999</v>
      </c>
      <c r="X208" s="17">
        <v>30.891670000000001</v>
      </c>
      <c r="Y208" s="17">
        <v>1.07881</v>
      </c>
      <c r="Z208" s="17">
        <v>148.376</v>
      </c>
    </row>
    <row r="209" spans="1:26" x14ac:dyDescent="0.2">
      <c r="A209" s="27">
        <v>45323</v>
      </c>
      <c r="B209" s="17">
        <v>4.9124999999999996</v>
      </c>
      <c r="C209" s="14">
        <v>932.56500000000005</v>
      </c>
      <c r="D209" s="17">
        <v>7.1878299999999999</v>
      </c>
      <c r="E209" s="17">
        <v>3888.2449999999999</v>
      </c>
      <c r="F209" s="17">
        <v>22.858750000000001</v>
      </c>
      <c r="G209" s="17">
        <v>351.96699999999998</v>
      </c>
      <c r="H209" s="17">
        <v>15764.5</v>
      </c>
      <c r="I209" s="17">
        <v>4.7300000000000004</v>
      </c>
      <c r="J209" s="17">
        <v>17.079999999999998</v>
      </c>
      <c r="K209" s="17">
        <v>3.8109500000000001</v>
      </c>
      <c r="L209" s="17">
        <v>56.118499999999997</v>
      </c>
      <c r="M209" s="17">
        <v>3.9696500000000001</v>
      </c>
      <c r="N209" s="17">
        <v>4.5732499999999998</v>
      </c>
      <c r="O209" s="17">
        <v>90.35275</v>
      </c>
      <c r="P209" s="17">
        <v>18.598880000000001</v>
      </c>
      <c r="Q209" s="17">
        <v>35.329799999999999</v>
      </c>
      <c r="R209" s="17">
        <v>30.344899999999999</v>
      </c>
      <c r="S209" s="17">
        <v>82.953010000000006</v>
      </c>
      <c r="T209" s="17">
        <v>1.33663</v>
      </c>
      <c r="U209" s="17">
        <v>31.331499999999998</v>
      </c>
      <c r="V209" s="17">
        <v>1329.7550000000001</v>
      </c>
      <c r="W209" s="17">
        <v>37.828760000000003</v>
      </c>
      <c r="X209" s="17">
        <v>30.892099999999999</v>
      </c>
      <c r="Y209" s="17">
        <v>1.08718</v>
      </c>
      <c r="Z209" s="17">
        <v>146.428</v>
      </c>
    </row>
    <row r="210" spans="1:26" x14ac:dyDescent="0.2">
      <c r="A210" s="27">
        <v>45322</v>
      </c>
      <c r="B210" s="17">
        <v>4.9554</v>
      </c>
      <c r="C210" s="14">
        <v>930.61500000000001</v>
      </c>
      <c r="D210" s="17">
        <v>7.1871499999999999</v>
      </c>
      <c r="E210" s="17">
        <v>3914.9</v>
      </c>
      <c r="F210" s="17">
        <v>22.944400000000002</v>
      </c>
      <c r="G210" s="17">
        <v>354.61700000000002</v>
      </c>
      <c r="H210" s="17">
        <v>15780</v>
      </c>
      <c r="I210" s="17">
        <v>4.7300000000000004</v>
      </c>
      <c r="J210" s="17">
        <v>17.213329999999999</v>
      </c>
      <c r="K210" s="17">
        <v>3.8086199999999999</v>
      </c>
      <c r="L210" s="17">
        <v>56.295000000000002</v>
      </c>
      <c r="M210" s="17">
        <v>4.0017800000000001</v>
      </c>
      <c r="N210" s="17">
        <v>4.5998000000000001</v>
      </c>
      <c r="O210" s="17">
        <v>89.854680000000002</v>
      </c>
      <c r="P210" s="17">
        <v>18.684930000000001</v>
      </c>
      <c r="Q210" s="17">
        <v>35.555</v>
      </c>
      <c r="R210" s="17">
        <v>30.339839999999999</v>
      </c>
      <c r="S210" s="17">
        <v>83.101010000000002</v>
      </c>
      <c r="T210" s="17">
        <v>1.3408199999999999</v>
      </c>
      <c r="U210" s="17">
        <v>31.293199999999999</v>
      </c>
      <c r="V210" s="17">
        <v>1335.095</v>
      </c>
      <c r="W210" s="17">
        <v>37.564999999999998</v>
      </c>
      <c r="X210" s="17">
        <v>30.87725</v>
      </c>
      <c r="Y210" s="17">
        <v>1.08182</v>
      </c>
      <c r="Z210" s="17">
        <v>146.91900000000001</v>
      </c>
    </row>
    <row r="211" spans="1:26" x14ac:dyDescent="0.2">
      <c r="A211" s="27">
        <v>45321</v>
      </c>
      <c r="B211" s="17">
        <v>4.9501999999999997</v>
      </c>
      <c r="C211" s="14">
        <v>931.61500000000001</v>
      </c>
      <c r="D211" s="17">
        <v>7.1869300000000003</v>
      </c>
      <c r="E211" s="17">
        <v>3915</v>
      </c>
      <c r="F211" s="17">
        <v>22.831399999999999</v>
      </c>
      <c r="G211" s="17">
        <v>356.303</v>
      </c>
      <c r="H211" s="17">
        <v>15780</v>
      </c>
      <c r="I211" s="17">
        <v>4.7279999999999998</v>
      </c>
      <c r="J211" s="17">
        <v>17.15315</v>
      </c>
      <c r="K211" s="17">
        <v>3.8079999999999998</v>
      </c>
      <c r="L211" s="17">
        <v>56.414999999999999</v>
      </c>
      <c r="M211" s="17">
        <v>4.0121399999999996</v>
      </c>
      <c r="N211" s="17">
        <v>4.5890000000000004</v>
      </c>
      <c r="O211" s="17">
        <v>89.753330000000005</v>
      </c>
      <c r="P211" s="17">
        <v>18.79955</v>
      </c>
      <c r="Q211" s="17">
        <v>35.39</v>
      </c>
      <c r="R211" s="17">
        <v>30.353850000000001</v>
      </c>
      <c r="S211" s="17">
        <v>83.119460000000004</v>
      </c>
      <c r="T211" s="17">
        <v>1.3392599999999999</v>
      </c>
      <c r="U211" s="17">
        <v>31.14</v>
      </c>
      <c r="V211" s="17">
        <v>1328.9549999999999</v>
      </c>
      <c r="W211" s="17">
        <v>37.796959999999999</v>
      </c>
      <c r="X211" s="17">
        <v>30.88795</v>
      </c>
      <c r="Y211" s="17">
        <v>1.0845400000000001</v>
      </c>
      <c r="Z211" s="17">
        <v>147.60599999999999</v>
      </c>
    </row>
    <row r="212" spans="1:26" x14ac:dyDescent="0.2">
      <c r="A212" s="27">
        <v>45320</v>
      </c>
      <c r="B212" s="17">
        <v>4.9471800000000004</v>
      </c>
      <c r="C212" s="14">
        <v>930.44299999999998</v>
      </c>
      <c r="D212" s="17">
        <v>7.1874900000000004</v>
      </c>
      <c r="E212" s="17">
        <v>3930.0050000000001</v>
      </c>
      <c r="F212" s="17">
        <v>22.932700000000001</v>
      </c>
      <c r="G212" s="17">
        <v>359.36500000000001</v>
      </c>
      <c r="H212" s="17">
        <v>15810</v>
      </c>
      <c r="I212" s="17">
        <v>4.7320000000000002</v>
      </c>
      <c r="J212" s="17">
        <v>17.225190000000001</v>
      </c>
      <c r="K212" s="17">
        <v>3.8102499999999999</v>
      </c>
      <c r="L212" s="17">
        <v>56.29</v>
      </c>
      <c r="M212" s="17">
        <v>4.0334000000000003</v>
      </c>
      <c r="N212" s="17">
        <v>4.5946499999999997</v>
      </c>
      <c r="O212" s="17">
        <v>89.252430000000004</v>
      </c>
      <c r="P212" s="17">
        <v>18.811710000000001</v>
      </c>
      <c r="Q212" s="17">
        <v>35.426000000000002</v>
      </c>
      <c r="R212" s="17">
        <v>30.347650000000002</v>
      </c>
      <c r="S212" s="17">
        <v>83.143010000000004</v>
      </c>
      <c r="T212" s="17">
        <v>1.3402099999999999</v>
      </c>
      <c r="U212" s="17">
        <v>31.2425</v>
      </c>
      <c r="V212" s="17">
        <v>1333.57</v>
      </c>
      <c r="W212" s="17">
        <v>37.859929999999999</v>
      </c>
      <c r="X212" s="17">
        <v>30.893450000000001</v>
      </c>
      <c r="Y212" s="17">
        <v>1.0833299999999999</v>
      </c>
      <c r="Z212" s="17">
        <v>147.501</v>
      </c>
    </row>
    <row r="213" spans="1:26" x14ac:dyDescent="0.2">
      <c r="A213" s="27">
        <v>45317</v>
      </c>
      <c r="B213" s="17">
        <v>4.9107500000000002</v>
      </c>
      <c r="C213" s="14">
        <v>923.35</v>
      </c>
      <c r="D213" s="17">
        <v>7.1885500000000002</v>
      </c>
      <c r="E213" s="17">
        <v>3912.6</v>
      </c>
      <c r="F213" s="17">
        <v>22.838149999999999</v>
      </c>
      <c r="G213" s="17">
        <v>356.97</v>
      </c>
      <c r="H213" s="17">
        <v>15820</v>
      </c>
      <c r="I213" s="17">
        <v>4.7300000000000004</v>
      </c>
      <c r="J213" s="17">
        <v>17.1615</v>
      </c>
      <c r="K213" s="17">
        <v>3.79325</v>
      </c>
      <c r="L213" s="17">
        <v>56.3232</v>
      </c>
      <c r="M213" s="17">
        <v>4.0239200000000004</v>
      </c>
      <c r="N213" s="17">
        <v>4.5854499999999998</v>
      </c>
      <c r="O213" s="17">
        <v>89.86748</v>
      </c>
      <c r="P213" s="17">
        <v>18.7883</v>
      </c>
      <c r="Q213" s="17">
        <v>35.657699999999998</v>
      </c>
      <c r="R213" s="17">
        <v>30.274899999999999</v>
      </c>
      <c r="S213" s="17">
        <v>83.12106</v>
      </c>
      <c r="T213" s="17">
        <v>1.34111</v>
      </c>
      <c r="U213" s="17">
        <v>31.297000000000001</v>
      </c>
      <c r="V213" s="17">
        <v>1337.14</v>
      </c>
      <c r="W213" s="17">
        <v>37.831150000000001</v>
      </c>
      <c r="X213" s="17">
        <v>30.897749999999998</v>
      </c>
      <c r="Y213" s="17">
        <v>1.0853200000000001</v>
      </c>
      <c r="Z213" s="17">
        <v>148.149</v>
      </c>
    </row>
    <row r="214" spans="1:26" x14ac:dyDescent="0.2">
      <c r="A214" s="27">
        <v>45316</v>
      </c>
      <c r="B214" s="17">
        <v>4.9172000000000002</v>
      </c>
      <c r="C214" s="14">
        <v>909.44500000000005</v>
      </c>
      <c r="D214" s="17">
        <v>7.1798799999999998</v>
      </c>
      <c r="E214" s="17">
        <v>3941.1750000000002</v>
      </c>
      <c r="F214" s="17">
        <v>22.803129999999999</v>
      </c>
      <c r="G214" s="17">
        <v>354.95699999999999</v>
      </c>
      <c r="H214" s="17">
        <v>15825</v>
      </c>
      <c r="I214" s="17">
        <v>4.7300000000000004</v>
      </c>
      <c r="J214" s="17">
        <v>17.202850000000002</v>
      </c>
      <c r="K214" s="17">
        <v>3.7650000000000001</v>
      </c>
      <c r="L214" s="17">
        <v>56.543199999999999</v>
      </c>
      <c r="M214" s="17">
        <v>4.0323000000000002</v>
      </c>
      <c r="N214" s="17">
        <v>4.5889499999999996</v>
      </c>
      <c r="O214" s="17">
        <v>89.155299999999997</v>
      </c>
      <c r="P214" s="17">
        <v>18.87398</v>
      </c>
      <c r="Q214" s="17">
        <v>35.746299999999998</v>
      </c>
      <c r="R214" s="17">
        <v>30.272349999999999</v>
      </c>
      <c r="S214" s="17">
        <v>83.114260000000002</v>
      </c>
      <c r="T214" s="17">
        <v>1.3402099999999999</v>
      </c>
      <c r="U214" s="17">
        <v>31.3065</v>
      </c>
      <c r="V214" s="17">
        <v>1337.29</v>
      </c>
      <c r="W214" s="17">
        <v>37.610010000000003</v>
      </c>
      <c r="X214" s="17">
        <v>30.89265</v>
      </c>
      <c r="Y214" s="17">
        <v>1.0846100000000001</v>
      </c>
      <c r="Z214" s="17">
        <v>147.65899999999999</v>
      </c>
    </row>
    <row r="215" spans="1:26" x14ac:dyDescent="0.2">
      <c r="A215" s="27">
        <v>45315</v>
      </c>
      <c r="B215" s="17">
        <v>4.9321000000000002</v>
      </c>
      <c r="C215" s="14">
        <v>910.19</v>
      </c>
      <c r="D215" s="17">
        <v>7.1623000000000001</v>
      </c>
      <c r="E215" s="17">
        <v>3917.125</v>
      </c>
      <c r="F215" s="17">
        <v>22.823149999999998</v>
      </c>
      <c r="G215" s="17">
        <v>355.92500000000001</v>
      </c>
      <c r="H215" s="17">
        <v>15710</v>
      </c>
      <c r="I215" s="17">
        <v>4.7300000000000004</v>
      </c>
      <c r="J215" s="17">
        <v>17.225149999999999</v>
      </c>
      <c r="K215" s="17">
        <v>3.7600500000000001</v>
      </c>
      <c r="L215" s="17">
        <v>56.314999999999998</v>
      </c>
      <c r="M215" s="17">
        <v>4.0219800000000001</v>
      </c>
      <c r="N215" s="17">
        <v>4.5727000000000002</v>
      </c>
      <c r="O215" s="17">
        <v>88.814930000000004</v>
      </c>
      <c r="P215" s="17">
        <v>18.88815</v>
      </c>
      <c r="Q215" s="17">
        <v>35.728000000000002</v>
      </c>
      <c r="R215" s="17">
        <v>30.24633</v>
      </c>
      <c r="S215" s="17">
        <v>83.141859999999994</v>
      </c>
      <c r="T215" s="17">
        <v>1.33965</v>
      </c>
      <c r="U215" s="17">
        <v>31.345400000000001</v>
      </c>
      <c r="V215" s="17">
        <v>1333.4449999999999</v>
      </c>
      <c r="W215" s="17">
        <v>37.549999999999997</v>
      </c>
      <c r="X215" s="17">
        <v>30.898800000000001</v>
      </c>
      <c r="Y215" s="17">
        <v>1.0885</v>
      </c>
      <c r="Z215" s="17">
        <v>147.50700000000001</v>
      </c>
    </row>
    <row r="216" spans="1:26" x14ac:dyDescent="0.2">
      <c r="A216" s="27">
        <v>45314</v>
      </c>
      <c r="B216" s="17">
        <v>4.9509800000000004</v>
      </c>
      <c r="C216" s="14">
        <v>912.98500000000001</v>
      </c>
      <c r="D216" s="17">
        <v>7.1673999999999998</v>
      </c>
      <c r="E216" s="17">
        <v>3953.3069999999998</v>
      </c>
      <c r="F216" s="17">
        <v>22.918949999999999</v>
      </c>
      <c r="G216" s="17">
        <v>355.84</v>
      </c>
      <c r="H216" s="17">
        <v>15630</v>
      </c>
      <c r="I216" s="17">
        <v>4.7279999999999998</v>
      </c>
      <c r="J216" s="17">
        <v>17.307269999999999</v>
      </c>
      <c r="K216" s="17">
        <v>3.7677999999999998</v>
      </c>
      <c r="L216" s="17">
        <v>56.158000000000001</v>
      </c>
      <c r="M216" s="17">
        <v>4.0429700000000004</v>
      </c>
      <c r="N216" s="17">
        <v>4.5848500000000003</v>
      </c>
      <c r="O216" s="17">
        <v>88.72533</v>
      </c>
      <c r="P216" s="17">
        <v>19.04111</v>
      </c>
      <c r="Q216" s="17">
        <v>35.698999999999998</v>
      </c>
      <c r="R216" s="17">
        <v>30.263649999999998</v>
      </c>
      <c r="S216" s="17">
        <v>83.131510000000006</v>
      </c>
      <c r="T216" s="17">
        <v>1.3412599999999999</v>
      </c>
      <c r="U216" s="17">
        <v>31.3443</v>
      </c>
      <c r="V216" s="17">
        <v>1339.38</v>
      </c>
      <c r="W216" s="17">
        <v>37.47475</v>
      </c>
      <c r="X216" s="17">
        <v>30.898119999999999</v>
      </c>
      <c r="Y216" s="17">
        <v>1.08544</v>
      </c>
      <c r="Z216" s="17">
        <v>148.352</v>
      </c>
    </row>
    <row r="217" spans="1:26" x14ac:dyDescent="0.2">
      <c r="A217" s="27">
        <v>45313</v>
      </c>
      <c r="B217" s="17">
        <v>4.9848999999999997</v>
      </c>
      <c r="C217" s="14">
        <v>909.67499999999995</v>
      </c>
      <c r="D217" s="17">
        <v>7.1939299999999999</v>
      </c>
      <c r="E217" s="17">
        <v>3901.38</v>
      </c>
      <c r="F217" s="17">
        <v>22.7653</v>
      </c>
      <c r="G217" s="17">
        <v>352.37799999999999</v>
      </c>
      <c r="H217" s="17">
        <v>15635</v>
      </c>
      <c r="I217" s="17">
        <v>4.7300000000000004</v>
      </c>
      <c r="J217" s="17">
        <v>17.183900000000001</v>
      </c>
      <c r="K217" s="17">
        <v>3.7400500000000001</v>
      </c>
      <c r="L217" s="17">
        <v>56.27</v>
      </c>
      <c r="M217" s="17">
        <v>4.00875</v>
      </c>
      <c r="N217" s="17">
        <v>4.5735999999999999</v>
      </c>
      <c r="O217" s="17">
        <v>88.045450000000002</v>
      </c>
      <c r="P217" s="17">
        <v>19.202449999999999</v>
      </c>
      <c r="Q217" s="17">
        <v>35.605800000000002</v>
      </c>
      <c r="R217" s="17">
        <v>30.2455</v>
      </c>
      <c r="S217" s="17">
        <v>83.122860000000003</v>
      </c>
      <c r="T217" s="17">
        <v>1.3418600000000001</v>
      </c>
      <c r="U217" s="17">
        <v>31.343499999999999</v>
      </c>
      <c r="V217" s="17">
        <v>1339.57</v>
      </c>
      <c r="W217" s="17">
        <v>37.44576</v>
      </c>
      <c r="X217" s="17">
        <v>30.90005</v>
      </c>
      <c r="Y217" s="17">
        <v>1.08826</v>
      </c>
      <c r="Z217" s="17">
        <v>148.10400000000001</v>
      </c>
    </row>
    <row r="218" spans="1:26" x14ac:dyDescent="0.2">
      <c r="A218" s="27">
        <v>45310</v>
      </c>
      <c r="B218" s="17">
        <v>4.9288499999999997</v>
      </c>
      <c r="C218" s="14">
        <v>910.76199999999994</v>
      </c>
      <c r="D218" s="17">
        <v>7.20364</v>
      </c>
      <c r="E218" s="17">
        <v>3910.6350000000002</v>
      </c>
      <c r="F218" s="17">
        <v>22.746649999999999</v>
      </c>
      <c r="G218" s="17">
        <v>350.58499999999998</v>
      </c>
      <c r="H218" s="17">
        <v>15615</v>
      </c>
      <c r="I218" s="17">
        <v>4.7190000000000003</v>
      </c>
      <c r="J218" s="17">
        <v>17.084700000000002</v>
      </c>
      <c r="K218" s="17">
        <v>3.7415500000000002</v>
      </c>
      <c r="L218" s="17">
        <v>55.945</v>
      </c>
      <c r="M218" s="17">
        <v>3.9981300000000002</v>
      </c>
      <c r="N218" s="17">
        <v>4.5665800000000001</v>
      </c>
      <c r="O218" s="17">
        <v>87.955659999999995</v>
      </c>
      <c r="P218" s="17">
        <v>19.030750000000001</v>
      </c>
      <c r="Q218" s="17">
        <v>35.558999999999997</v>
      </c>
      <c r="R218" s="17">
        <v>30.196149999999999</v>
      </c>
      <c r="S218" s="17">
        <v>83.147559999999999</v>
      </c>
      <c r="T218" s="17">
        <v>1.3408</v>
      </c>
      <c r="U218" s="17">
        <v>31.403099999999998</v>
      </c>
      <c r="V218" s="17">
        <v>1334.11</v>
      </c>
      <c r="W218" s="17">
        <v>37.650010000000002</v>
      </c>
      <c r="X218" s="17">
        <v>30.891480000000001</v>
      </c>
      <c r="Y218" s="17">
        <v>1.0897600000000001</v>
      </c>
      <c r="Z218" s="17">
        <v>148.11799999999999</v>
      </c>
    </row>
    <row r="219" spans="1:26" x14ac:dyDescent="0.2">
      <c r="A219" s="27">
        <v>45309</v>
      </c>
      <c r="B219" s="17">
        <v>4.9300499999999996</v>
      </c>
      <c r="C219" s="14">
        <v>919.89200000000005</v>
      </c>
      <c r="D219" s="17">
        <v>7.2160000000000002</v>
      </c>
      <c r="E219" s="17">
        <v>3918.3180000000002</v>
      </c>
      <c r="F219" s="17">
        <v>22.7896</v>
      </c>
      <c r="G219" s="17">
        <v>351.55</v>
      </c>
      <c r="H219" s="17">
        <v>15620</v>
      </c>
      <c r="I219" s="17">
        <v>4.7210000000000001</v>
      </c>
      <c r="J219" s="17">
        <v>17.162279999999999</v>
      </c>
      <c r="K219" s="17">
        <v>3.7459500000000001</v>
      </c>
      <c r="L219" s="17">
        <v>55.833300000000001</v>
      </c>
      <c r="M219" s="17">
        <v>4.0330500000000002</v>
      </c>
      <c r="N219" s="17">
        <v>4.5757300000000001</v>
      </c>
      <c r="O219" s="17">
        <v>89.389449999999997</v>
      </c>
      <c r="P219" s="17">
        <v>18.938469999999999</v>
      </c>
      <c r="Q219" s="17">
        <v>35.582599999999999</v>
      </c>
      <c r="R219" s="17">
        <v>30.130469999999999</v>
      </c>
      <c r="S219" s="17">
        <v>83.156959999999998</v>
      </c>
      <c r="T219" s="17">
        <v>1.3441000000000001</v>
      </c>
      <c r="U219" s="17">
        <v>31.578199999999999</v>
      </c>
      <c r="V219" s="17">
        <v>1338.2</v>
      </c>
      <c r="W219" s="17">
        <v>37.710760000000001</v>
      </c>
      <c r="X219" s="17">
        <v>30.893350000000002</v>
      </c>
      <c r="Y219" s="17">
        <v>1.0876399999999999</v>
      </c>
      <c r="Z219" s="17">
        <v>148.16200000000001</v>
      </c>
    </row>
    <row r="220" spans="1:26" x14ac:dyDescent="0.2">
      <c r="A220" s="27">
        <v>45308</v>
      </c>
      <c r="B220" s="17">
        <v>4.9315499999999997</v>
      </c>
      <c r="C220" s="14">
        <v>923.92</v>
      </c>
      <c r="D220" s="17">
        <v>7.2217799999999999</v>
      </c>
      <c r="E220" s="17">
        <v>3966.1149999999998</v>
      </c>
      <c r="F220" s="17">
        <v>22.730899999999998</v>
      </c>
      <c r="G220" s="17">
        <v>349.56</v>
      </c>
      <c r="H220" s="17">
        <v>15640</v>
      </c>
      <c r="I220" s="17">
        <v>4.718</v>
      </c>
      <c r="J220" s="17">
        <v>17.19735</v>
      </c>
      <c r="K220" s="17">
        <v>3.7437299999999998</v>
      </c>
      <c r="L220" s="17">
        <v>55.900500000000001</v>
      </c>
      <c r="M220" s="17">
        <v>4.04122</v>
      </c>
      <c r="N220" s="17">
        <v>4.5727500000000001</v>
      </c>
      <c r="O220" s="17">
        <v>88.378919999999994</v>
      </c>
      <c r="P220" s="17">
        <v>19.056190000000001</v>
      </c>
      <c r="Q220" s="17">
        <v>35.6098</v>
      </c>
      <c r="R220" s="17">
        <v>30.132930000000002</v>
      </c>
      <c r="S220" s="17">
        <v>83.199560000000005</v>
      </c>
      <c r="T220" s="17">
        <v>1.3446899999999999</v>
      </c>
      <c r="U220" s="17">
        <v>31.614699999999999</v>
      </c>
      <c r="V220" s="17">
        <v>1345.37</v>
      </c>
      <c r="W220" s="17">
        <v>37.878509999999999</v>
      </c>
      <c r="X220" s="17">
        <v>30.895150000000001</v>
      </c>
      <c r="Y220" s="17">
        <v>1.08826</v>
      </c>
      <c r="Z220" s="17">
        <v>148.16200000000001</v>
      </c>
    </row>
    <row r="221" spans="1:26" x14ac:dyDescent="0.2">
      <c r="A221" s="27">
        <v>45307</v>
      </c>
      <c r="B221" s="17">
        <v>4.9269499999999997</v>
      </c>
      <c r="C221" s="14">
        <v>925.21799999999996</v>
      </c>
      <c r="D221" s="17">
        <v>7.2189500000000004</v>
      </c>
      <c r="E221" s="17">
        <v>3942.6849999999999</v>
      </c>
      <c r="F221" s="17">
        <v>22.75197</v>
      </c>
      <c r="G221" s="17">
        <v>348.91500000000002</v>
      </c>
      <c r="H221" s="17">
        <v>15590</v>
      </c>
      <c r="I221" s="17">
        <v>4.6920000000000002</v>
      </c>
      <c r="J221" s="17">
        <v>17.215050000000002</v>
      </c>
      <c r="K221" s="17">
        <v>3.7212499999999999</v>
      </c>
      <c r="L221" s="17">
        <v>55.826999999999998</v>
      </c>
      <c r="M221" s="17">
        <v>4.0376500000000002</v>
      </c>
      <c r="N221" s="17">
        <v>4.5761500000000002</v>
      </c>
      <c r="O221" s="17">
        <v>88.304599999999994</v>
      </c>
      <c r="P221" s="17">
        <v>18.9712</v>
      </c>
      <c r="Q221" s="17">
        <v>35.417499999999997</v>
      </c>
      <c r="R221" s="17">
        <v>30.104970000000002</v>
      </c>
      <c r="S221" s="17">
        <v>83.073359999999994</v>
      </c>
      <c r="T221" s="17">
        <v>1.3425100000000001</v>
      </c>
      <c r="U221" s="17">
        <v>31.435600000000001</v>
      </c>
      <c r="V221" s="17">
        <v>1339</v>
      </c>
      <c r="W221" s="17">
        <v>37.929650000000002</v>
      </c>
      <c r="X221" s="17">
        <v>30.926449999999999</v>
      </c>
      <c r="Y221" s="17">
        <v>1.0875300000000001</v>
      </c>
      <c r="Z221" s="17">
        <v>147.18600000000001</v>
      </c>
    </row>
    <row r="222" spans="1:26" x14ac:dyDescent="0.2">
      <c r="A222" s="27">
        <v>45306</v>
      </c>
      <c r="B222" s="17">
        <v>4.8653000000000004</v>
      </c>
      <c r="C222" s="14">
        <v>911.32500000000005</v>
      </c>
      <c r="D222" s="17">
        <v>7.1853899999999999</v>
      </c>
      <c r="E222" s="17">
        <v>3906.25</v>
      </c>
      <c r="F222" s="17">
        <v>22.551749999999998</v>
      </c>
      <c r="G222" s="17">
        <v>345.96100000000001</v>
      </c>
      <c r="H222" s="17">
        <v>15555</v>
      </c>
      <c r="I222" s="17">
        <v>4.67</v>
      </c>
      <c r="J222" s="17">
        <v>16.882100000000001</v>
      </c>
      <c r="K222" s="17">
        <v>3.6964000000000001</v>
      </c>
      <c r="L222" s="17">
        <v>55.780999999999999</v>
      </c>
      <c r="M222" s="17">
        <v>3.9892400000000001</v>
      </c>
      <c r="N222" s="17">
        <v>4.5424499999999997</v>
      </c>
      <c r="O222" s="17">
        <v>87.859870000000001</v>
      </c>
      <c r="P222" s="17">
        <v>18.675190000000001</v>
      </c>
      <c r="Q222" s="17">
        <v>34.962000000000003</v>
      </c>
      <c r="R222" s="17">
        <v>30.082730000000002</v>
      </c>
      <c r="S222" s="17">
        <v>82.835160000000002</v>
      </c>
      <c r="T222" s="17">
        <v>1.3333999999999999</v>
      </c>
      <c r="U222" s="17">
        <v>31.244299999999999</v>
      </c>
      <c r="V222" s="17">
        <v>1320.42</v>
      </c>
      <c r="W222" s="17">
        <v>37.959499999999998</v>
      </c>
      <c r="X222" s="17">
        <v>30.895499999999998</v>
      </c>
      <c r="Y222" s="17">
        <v>1.09504</v>
      </c>
      <c r="Z222" s="17">
        <v>145.73400000000001</v>
      </c>
    </row>
    <row r="223" spans="1:26" x14ac:dyDescent="0.2">
      <c r="A223" s="27">
        <v>45303</v>
      </c>
      <c r="B223" s="17">
        <v>4.8545499999999997</v>
      </c>
      <c r="C223" s="14">
        <v>909.58500000000004</v>
      </c>
      <c r="D223" s="17">
        <v>7.18933</v>
      </c>
      <c r="E223" s="17">
        <v>3912.5250000000001</v>
      </c>
      <c r="F223" s="17">
        <v>22.49325</v>
      </c>
      <c r="G223" s="17">
        <v>346.21499999999997</v>
      </c>
      <c r="H223" s="17">
        <v>15550</v>
      </c>
      <c r="I223" s="17">
        <v>4.6479999999999997</v>
      </c>
      <c r="J223" s="17">
        <v>16.868300000000001</v>
      </c>
      <c r="K223" s="17">
        <v>3.6955499999999999</v>
      </c>
      <c r="L223" s="17">
        <v>55.93</v>
      </c>
      <c r="M223" s="17">
        <v>3.9793699999999999</v>
      </c>
      <c r="N223" s="17">
        <v>4.5419499999999999</v>
      </c>
      <c r="O223" s="17">
        <v>88.386979999999994</v>
      </c>
      <c r="P223" s="17">
        <v>18.653649999999999</v>
      </c>
      <c r="Q223" s="17">
        <v>34.922499999999999</v>
      </c>
      <c r="R223" s="17">
        <v>30.085540000000002</v>
      </c>
      <c r="S223" s="17">
        <v>82.863060000000004</v>
      </c>
      <c r="T223" s="17">
        <v>1.33145</v>
      </c>
      <c r="U223" s="17">
        <v>31.126000000000001</v>
      </c>
      <c r="V223" s="17">
        <v>1312.63</v>
      </c>
      <c r="W223" s="17">
        <v>37.909039999999997</v>
      </c>
      <c r="X223" s="17">
        <v>30.897549999999999</v>
      </c>
      <c r="Y223" s="17">
        <v>1.0951</v>
      </c>
      <c r="Z223" s="17">
        <v>144.881</v>
      </c>
    </row>
    <row r="224" spans="1:26" x14ac:dyDescent="0.2">
      <c r="A224" s="27">
        <v>45302</v>
      </c>
      <c r="B224" s="17">
        <v>4.8714500000000003</v>
      </c>
      <c r="C224" s="14">
        <v>911.87</v>
      </c>
      <c r="D224" s="17">
        <v>7.1750999999999996</v>
      </c>
      <c r="E224" s="17">
        <v>3924.7249999999999</v>
      </c>
      <c r="F224" s="17">
        <v>22.497450000000001</v>
      </c>
      <c r="G224" s="17">
        <v>345.44200000000001</v>
      </c>
      <c r="H224" s="17">
        <v>15548.5</v>
      </c>
      <c r="I224" s="17">
        <v>4.6449999999999996</v>
      </c>
      <c r="J224" s="17">
        <v>16.912949999999999</v>
      </c>
      <c r="K224" s="17">
        <v>3.70105</v>
      </c>
      <c r="L224" s="17">
        <v>55.997700000000002</v>
      </c>
      <c r="M224" s="17">
        <v>3.9666999999999999</v>
      </c>
      <c r="N224" s="17">
        <v>4.5323000000000002</v>
      </c>
      <c r="O224" s="17">
        <v>88.705299999999994</v>
      </c>
      <c r="P224" s="17">
        <v>18.642330000000001</v>
      </c>
      <c r="Q224" s="17">
        <v>35.082299999999996</v>
      </c>
      <c r="R224" s="17">
        <v>30.016120000000001</v>
      </c>
      <c r="S224" s="17">
        <v>83.099860000000007</v>
      </c>
      <c r="T224" s="17">
        <v>1.33083</v>
      </c>
      <c r="U224" s="17">
        <v>31.095500000000001</v>
      </c>
      <c r="V224" s="17">
        <v>1313.94</v>
      </c>
      <c r="W224" s="17">
        <v>37.931579999999997</v>
      </c>
      <c r="X224" s="17">
        <v>30.896180000000001</v>
      </c>
      <c r="Y224" s="17">
        <v>1.0972200000000001</v>
      </c>
      <c r="Z224" s="17">
        <v>145.286</v>
      </c>
    </row>
    <row r="225" spans="1:26" x14ac:dyDescent="0.2">
      <c r="A225" s="27">
        <v>45301</v>
      </c>
      <c r="B225" s="17">
        <v>4.8929499999999999</v>
      </c>
      <c r="C225" s="14">
        <v>917.23</v>
      </c>
      <c r="D225" s="17">
        <v>7.1831500000000004</v>
      </c>
      <c r="E225" s="17">
        <v>3941.25</v>
      </c>
      <c r="F225" s="17">
        <v>22.407299999999999</v>
      </c>
      <c r="G225" s="17">
        <v>344.61500000000001</v>
      </c>
      <c r="H225" s="17">
        <v>15569.5</v>
      </c>
      <c r="I225" s="17">
        <v>4.6420000000000003</v>
      </c>
      <c r="J225" s="17">
        <v>16.9741</v>
      </c>
      <c r="K225" s="17">
        <v>3.6979500000000001</v>
      </c>
      <c r="L225" s="17">
        <v>56.272500000000001</v>
      </c>
      <c r="M225" s="17">
        <v>3.9526500000000002</v>
      </c>
      <c r="N225" s="17">
        <v>4.5315300000000001</v>
      </c>
      <c r="O225" s="17">
        <v>89.619399999999999</v>
      </c>
      <c r="P225" s="17">
        <v>18.694050000000001</v>
      </c>
      <c r="Q225" s="17">
        <v>35.073999999999998</v>
      </c>
      <c r="R225" s="17">
        <v>29.966149999999999</v>
      </c>
      <c r="S225" s="17">
        <v>83.028009999999995</v>
      </c>
      <c r="T225" s="17">
        <v>1.33162</v>
      </c>
      <c r="U225" s="17">
        <v>31.1204</v>
      </c>
      <c r="V225" s="17">
        <v>1319.17</v>
      </c>
      <c r="W225" s="17">
        <v>38.046109999999999</v>
      </c>
      <c r="X225" s="17">
        <v>30.87725</v>
      </c>
      <c r="Y225" s="17">
        <v>1.09728</v>
      </c>
      <c r="Z225" s="17">
        <v>145.756</v>
      </c>
    </row>
    <row r="226" spans="1:26" x14ac:dyDescent="0.2">
      <c r="A226" s="27">
        <v>45300</v>
      </c>
      <c r="B226" s="17">
        <v>4.9070200000000002</v>
      </c>
      <c r="C226" s="14">
        <v>919.98299999999995</v>
      </c>
      <c r="D226" s="17">
        <v>7.1841999999999997</v>
      </c>
      <c r="E226" s="17">
        <v>3939.3130000000001</v>
      </c>
      <c r="F226" s="17">
        <v>22.493020000000001</v>
      </c>
      <c r="G226" s="17">
        <v>346.87400000000002</v>
      </c>
      <c r="H226" s="17">
        <v>15520</v>
      </c>
      <c r="I226" s="17">
        <v>4.6420000000000003</v>
      </c>
      <c r="J226" s="17">
        <v>16.96566</v>
      </c>
      <c r="K226" s="17">
        <v>3.70825</v>
      </c>
      <c r="L226" s="17">
        <v>56.024999999999999</v>
      </c>
      <c r="M226" s="17">
        <v>3.9790899999999998</v>
      </c>
      <c r="N226" s="17">
        <v>4.5490500000000003</v>
      </c>
      <c r="O226" s="17">
        <v>89.721630000000005</v>
      </c>
      <c r="P226" s="17">
        <v>18.696899999999999</v>
      </c>
      <c r="Q226" s="17">
        <v>34.941499999999998</v>
      </c>
      <c r="R226" s="17">
        <v>29.959150000000001</v>
      </c>
      <c r="S226" s="17">
        <v>83.060010000000005</v>
      </c>
      <c r="T226" s="17">
        <v>1.3309899999999999</v>
      </c>
      <c r="U226" s="17">
        <v>31.037800000000001</v>
      </c>
      <c r="V226" s="17">
        <v>1320.66</v>
      </c>
      <c r="W226" s="17">
        <v>38.11356</v>
      </c>
      <c r="X226" s="17">
        <v>30.90325</v>
      </c>
      <c r="Y226" s="17">
        <v>1.0931299999999999</v>
      </c>
      <c r="Z226" s="17">
        <v>144.48099999999999</v>
      </c>
    </row>
    <row r="227" spans="1:26" x14ac:dyDescent="0.2">
      <c r="A227" s="27">
        <v>45299</v>
      </c>
      <c r="B227" s="17">
        <v>4.8745500000000002</v>
      </c>
      <c r="C227" s="14">
        <v>905.25</v>
      </c>
      <c r="D227" s="17">
        <v>7.1626500000000002</v>
      </c>
      <c r="E227" s="17">
        <v>3877.54</v>
      </c>
      <c r="F227" s="17">
        <v>22.387219999999999</v>
      </c>
      <c r="G227" s="17">
        <v>344.72</v>
      </c>
      <c r="H227" s="17">
        <v>15513.5</v>
      </c>
      <c r="I227" s="17">
        <v>4.6520000000000001</v>
      </c>
      <c r="J227" s="17">
        <v>16.837530000000001</v>
      </c>
      <c r="K227" s="17">
        <v>3.6967500000000002</v>
      </c>
      <c r="L227" s="17">
        <v>55.693800000000003</v>
      </c>
      <c r="M227" s="17">
        <v>3.9573999999999998</v>
      </c>
      <c r="N227" s="17">
        <v>4.5409300000000004</v>
      </c>
      <c r="O227" s="17">
        <v>91.009</v>
      </c>
      <c r="P227" s="17">
        <v>18.660599999999999</v>
      </c>
      <c r="Q227" s="17">
        <v>34.941200000000002</v>
      </c>
      <c r="R227" s="17">
        <v>29.9025</v>
      </c>
      <c r="S227" s="17">
        <v>83.000010000000003</v>
      </c>
      <c r="T227" s="17">
        <v>1.32806</v>
      </c>
      <c r="U227" s="17">
        <v>30.977</v>
      </c>
      <c r="V227" s="17">
        <v>1313.99</v>
      </c>
      <c r="W227" s="17">
        <v>38.138039999999997</v>
      </c>
      <c r="X227" s="17">
        <v>30.925000000000001</v>
      </c>
      <c r="Y227" s="17">
        <v>1.0950299999999999</v>
      </c>
      <c r="Z227" s="17">
        <v>144.233</v>
      </c>
    </row>
    <row r="228" spans="1:26" x14ac:dyDescent="0.2">
      <c r="A228" s="27">
        <v>45296</v>
      </c>
      <c r="B228" s="17">
        <v>4.8756500000000003</v>
      </c>
      <c r="C228" s="14">
        <v>889.90700000000004</v>
      </c>
      <c r="D228" s="17">
        <v>7.1627299999999998</v>
      </c>
      <c r="E228" s="17">
        <v>3877.54</v>
      </c>
      <c r="F228" s="17">
        <v>22.486370000000001</v>
      </c>
      <c r="G228" s="17">
        <v>345.505</v>
      </c>
      <c r="H228" s="17">
        <v>15515.3</v>
      </c>
      <c r="I228" s="17">
        <v>4.6555</v>
      </c>
      <c r="J228" s="17">
        <v>16.879249999999999</v>
      </c>
      <c r="K228" s="17">
        <v>3.7178499999999999</v>
      </c>
      <c r="L228" s="17">
        <v>55.587499999999999</v>
      </c>
      <c r="M228" s="17">
        <v>3.9772500000000002</v>
      </c>
      <c r="N228" s="17">
        <v>4.54488</v>
      </c>
      <c r="O228" s="17">
        <v>90.937299999999993</v>
      </c>
      <c r="P228" s="17">
        <v>18.685199999999998</v>
      </c>
      <c r="Q228" s="17">
        <v>34.691000000000003</v>
      </c>
      <c r="R228" s="17">
        <v>29.796050000000001</v>
      </c>
      <c r="S228" s="17">
        <v>83.040009999999995</v>
      </c>
      <c r="T228" s="17">
        <v>1.32959</v>
      </c>
      <c r="U228" s="17">
        <v>30.9878</v>
      </c>
      <c r="V228" s="17">
        <v>1314.21</v>
      </c>
      <c r="W228" s="17">
        <v>38.08672</v>
      </c>
      <c r="X228" s="17">
        <v>30.806950000000001</v>
      </c>
      <c r="Y228" s="17">
        <v>1.0942700000000001</v>
      </c>
      <c r="Z228" s="17">
        <v>144.63399999999999</v>
      </c>
    </row>
    <row r="229" spans="1:26" x14ac:dyDescent="0.2">
      <c r="A229" s="27">
        <v>45295</v>
      </c>
      <c r="B229" s="17">
        <v>4.9006999999999996</v>
      </c>
      <c r="C229" s="14">
        <v>889.24199999999996</v>
      </c>
      <c r="D229" s="17">
        <v>7.1752099999999999</v>
      </c>
      <c r="E229" s="17">
        <v>3933.5</v>
      </c>
      <c r="F229" s="17">
        <v>22.539650000000002</v>
      </c>
      <c r="G229" s="17">
        <v>346.15</v>
      </c>
      <c r="H229" s="17">
        <v>15500.5</v>
      </c>
      <c r="I229" s="17">
        <v>4.6349999999999998</v>
      </c>
      <c r="J229" s="17">
        <v>17.014610000000001</v>
      </c>
      <c r="K229" s="17">
        <v>3.72675</v>
      </c>
      <c r="L229" s="17">
        <v>55.494999999999997</v>
      </c>
      <c r="M229" s="17">
        <v>3.9714299999999998</v>
      </c>
      <c r="N229" s="17">
        <v>4.5462499999999997</v>
      </c>
      <c r="O229" s="17">
        <v>91.315929999999994</v>
      </c>
      <c r="P229" s="17">
        <v>18.704280000000001</v>
      </c>
      <c r="Q229" s="17">
        <v>34.515999999999998</v>
      </c>
      <c r="R229" s="17">
        <v>29.753499999999999</v>
      </c>
      <c r="S229" s="17">
        <v>83.251260000000002</v>
      </c>
      <c r="T229" s="17">
        <v>1.32935</v>
      </c>
      <c r="U229" s="17">
        <v>30.996300000000002</v>
      </c>
      <c r="V229" s="17">
        <v>1314.3</v>
      </c>
      <c r="W229" s="17">
        <v>38.174999999999997</v>
      </c>
      <c r="X229" s="17">
        <v>30.896699999999999</v>
      </c>
      <c r="Y229" s="17">
        <v>1.0944700000000001</v>
      </c>
      <c r="Z229" s="17">
        <v>144.63200000000001</v>
      </c>
    </row>
    <row r="230" spans="1:26" x14ac:dyDescent="0.2">
      <c r="A230" s="27">
        <v>45294</v>
      </c>
      <c r="B230" s="17">
        <v>4.9190500000000004</v>
      </c>
      <c r="C230" s="14">
        <v>884.33500000000004</v>
      </c>
      <c r="D230" s="17">
        <v>7.1663300000000003</v>
      </c>
      <c r="E230" s="17">
        <v>3920.3820000000001</v>
      </c>
      <c r="F230" s="17">
        <v>22.571200000000001</v>
      </c>
      <c r="G230" s="17">
        <v>348.02800000000002</v>
      </c>
      <c r="H230" s="17">
        <v>15521.5</v>
      </c>
      <c r="I230" s="17">
        <v>4.633</v>
      </c>
      <c r="J230" s="17">
        <v>17.01605</v>
      </c>
      <c r="K230" s="17">
        <v>3.7292999999999998</v>
      </c>
      <c r="L230" s="17">
        <v>55.582799999999999</v>
      </c>
      <c r="M230" s="17">
        <v>3.9849600000000001</v>
      </c>
      <c r="N230" s="17">
        <v>4.5523999999999996</v>
      </c>
      <c r="O230" s="17">
        <v>91.644739999999999</v>
      </c>
      <c r="P230" s="17">
        <v>18.71923</v>
      </c>
      <c r="Q230" s="17">
        <v>34.4893</v>
      </c>
      <c r="R230" s="17">
        <v>29.771429999999999</v>
      </c>
      <c r="S230" s="17">
        <v>83.29186</v>
      </c>
      <c r="T230" s="17">
        <v>1.32873</v>
      </c>
      <c r="U230" s="17">
        <v>30.9693</v>
      </c>
      <c r="V230" s="17">
        <v>1310.18</v>
      </c>
      <c r="W230" s="17">
        <v>38.080300000000001</v>
      </c>
      <c r="X230" s="17">
        <v>30.883600000000001</v>
      </c>
      <c r="Y230" s="17">
        <v>1.09216</v>
      </c>
      <c r="Z230" s="17">
        <v>143.292</v>
      </c>
    </row>
    <row r="231" spans="1:26" x14ac:dyDescent="0.2">
      <c r="A231" s="27">
        <v>45293</v>
      </c>
      <c r="B231" s="17">
        <v>4.9170999999999996</v>
      </c>
      <c r="C231" s="14">
        <v>884.90700000000004</v>
      </c>
      <c r="D231" s="17">
        <v>7.1490799999999997</v>
      </c>
      <c r="E231" s="17">
        <v>3881.4949999999999</v>
      </c>
      <c r="F231" s="17">
        <v>22.549579999999999</v>
      </c>
      <c r="G231" s="17">
        <v>349.11500000000001</v>
      </c>
      <c r="H231" s="17">
        <v>15470</v>
      </c>
      <c r="I231" s="17">
        <v>4.6059999999999999</v>
      </c>
      <c r="J231" s="17">
        <v>17.025829999999999</v>
      </c>
      <c r="K231" s="17">
        <v>3.7113</v>
      </c>
      <c r="L231" s="17">
        <v>55.664999999999999</v>
      </c>
      <c r="M231" s="17">
        <v>3.9952200000000002</v>
      </c>
      <c r="N231" s="17">
        <v>4.5426000000000002</v>
      </c>
      <c r="O231" s="17">
        <v>91.075100000000006</v>
      </c>
      <c r="P231" s="17">
        <v>18.56897</v>
      </c>
      <c r="Q231" s="17">
        <v>34.274299999999997</v>
      </c>
      <c r="R231" s="17">
        <v>29.72823</v>
      </c>
      <c r="S231" s="17">
        <v>83.246560000000002</v>
      </c>
      <c r="T231" s="17">
        <v>1.3256300000000001</v>
      </c>
      <c r="U231" s="17">
        <v>30.817</v>
      </c>
      <c r="V231" s="17">
        <v>1311.1949999999999</v>
      </c>
      <c r="W231" s="17">
        <v>38.117649999999998</v>
      </c>
      <c r="X231" s="17">
        <v>30.893350000000002</v>
      </c>
      <c r="Y231" s="17">
        <v>1.0942000000000001</v>
      </c>
      <c r="Z231" s="17">
        <v>141.988</v>
      </c>
    </row>
    <row r="232" spans="1:26" x14ac:dyDescent="0.2">
      <c r="A232" s="27">
        <v>45292</v>
      </c>
      <c r="B232" s="17">
        <v>4.8525</v>
      </c>
      <c r="C232" s="14">
        <v>881.00300000000004</v>
      </c>
      <c r="D232" s="17">
        <v>7.1258299999999997</v>
      </c>
      <c r="E232" s="17">
        <v>3854.9180000000001</v>
      </c>
      <c r="F232" s="17">
        <v>22.363350000000001</v>
      </c>
      <c r="G232" s="17">
        <v>347.21699999999998</v>
      </c>
      <c r="H232" s="17">
        <v>15397</v>
      </c>
      <c r="I232" s="17">
        <v>4.59</v>
      </c>
      <c r="J232" s="17">
        <v>16.97203</v>
      </c>
      <c r="K232" s="17">
        <v>3.7053500000000001</v>
      </c>
      <c r="L232" s="17">
        <v>55.384999999999998</v>
      </c>
      <c r="M232" s="17">
        <v>3.9360300000000001</v>
      </c>
      <c r="N232" s="17">
        <v>4.5063500000000003</v>
      </c>
      <c r="O232" s="17">
        <v>89.471689999999995</v>
      </c>
      <c r="P232" s="17">
        <v>18.362130000000001</v>
      </c>
      <c r="Q232" s="17">
        <v>34.375</v>
      </c>
      <c r="R232" s="17">
        <v>29.527950000000001</v>
      </c>
      <c r="S232" s="17">
        <v>83.155010000000004</v>
      </c>
      <c r="T232" s="17">
        <v>1.3202700000000001</v>
      </c>
      <c r="U232" s="17">
        <v>30.5793</v>
      </c>
      <c r="V232" s="17">
        <v>1299.7</v>
      </c>
      <c r="W232" s="17">
        <v>38.032910000000001</v>
      </c>
      <c r="X232" s="17">
        <v>30.907550000000001</v>
      </c>
      <c r="Y232" s="17">
        <v>1.10449</v>
      </c>
      <c r="Z232" s="17">
        <v>140.887</v>
      </c>
    </row>
    <row r="233" spans="1:26" x14ac:dyDescent="0.2">
      <c r="A233" s="27">
        <v>45289</v>
      </c>
      <c r="B233" s="17">
        <v>4.8525</v>
      </c>
      <c r="C233" s="14">
        <v>881.00300000000004</v>
      </c>
      <c r="D233" s="17">
        <v>7.1258299999999997</v>
      </c>
      <c r="E233" s="17">
        <v>3854.9180000000001</v>
      </c>
      <c r="F233" s="17">
        <v>22.363350000000001</v>
      </c>
      <c r="G233" s="17">
        <v>347.21699999999998</v>
      </c>
      <c r="H233" s="17">
        <v>15396.3</v>
      </c>
      <c r="I233" s="17">
        <v>4.59</v>
      </c>
      <c r="J233" s="17">
        <v>16.97203</v>
      </c>
      <c r="K233" s="17">
        <v>3.7053500000000001</v>
      </c>
      <c r="L233" s="17">
        <v>55.384999999999998</v>
      </c>
      <c r="M233" s="17">
        <v>3.9360300000000001</v>
      </c>
      <c r="N233" s="17">
        <v>4.5063500000000003</v>
      </c>
      <c r="O233" s="17">
        <v>89.471689999999995</v>
      </c>
      <c r="P233" s="17">
        <v>18.362130000000001</v>
      </c>
      <c r="Q233" s="17">
        <v>34.2562</v>
      </c>
      <c r="R233" s="17">
        <v>29.527950000000001</v>
      </c>
      <c r="S233" s="17">
        <v>83.170010000000005</v>
      </c>
      <c r="T233" s="17">
        <v>1.3202700000000001</v>
      </c>
      <c r="U233" s="17">
        <v>30.5793</v>
      </c>
      <c r="V233" s="17">
        <v>1294.355</v>
      </c>
      <c r="W233" s="17">
        <v>38.133099999999999</v>
      </c>
      <c r="X233" s="17">
        <v>30.907550000000001</v>
      </c>
      <c r="Y233" s="17">
        <v>1.10388</v>
      </c>
      <c r="Z233" s="17">
        <v>141.035</v>
      </c>
    </row>
    <row r="234" spans="1:26" x14ac:dyDescent="0.2">
      <c r="A234" s="27">
        <v>45288</v>
      </c>
      <c r="B234" s="17">
        <v>4.8567499999999999</v>
      </c>
      <c r="C234" s="14">
        <v>884.72500000000002</v>
      </c>
      <c r="D234" s="17">
        <v>7.1182800000000004</v>
      </c>
      <c r="E234" s="17">
        <v>3854.9180000000001</v>
      </c>
      <c r="F234" s="17">
        <v>22.33295</v>
      </c>
      <c r="G234" s="17">
        <v>345.66199999999998</v>
      </c>
      <c r="H234" s="17">
        <v>15474.5</v>
      </c>
      <c r="I234" s="17">
        <v>4.6079999999999997</v>
      </c>
      <c r="J234" s="17">
        <v>16.954419999999999</v>
      </c>
      <c r="K234" s="17">
        <v>3.70425</v>
      </c>
      <c r="L234" s="17">
        <v>55.4923</v>
      </c>
      <c r="M234" s="17">
        <v>3.9192999999999998</v>
      </c>
      <c r="N234" s="17">
        <v>4.4923999999999999</v>
      </c>
      <c r="O234" s="17">
        <v>88.5</v>
      </c>
      <c r="P234" s="17">
        <v>18.53885</v>
      </c>
      <c r="Q234" s="17">
        <v>34.279499999999999</v>
      </c>
      <c r="R234" s="17">
        <v>29.452729999999999</v>
      </c>
      <c r="S234" s="17">
        <v>83.195859999999996</v>
      </c>
      <c r="T234" s="17">
        <v>1.3203499999999999</v>
      </c>
      <c r="U234" s="17">
        <v>30.603300000000001</v>
      </c>
      <c r="V234" s="17">
        <v>1289.6500000000001</v>
      </c>
      <c r="W234" s="17">
        <v>37.950009999999999</v>
      </c>
      <c r="X234" s="17">
        <v>30.894780000000001</v>
      </c>
      <c r="Y234" s="17">
        <v>1.10612</v>
      </c>
      <c r="Z234" s="17">
        <v>141.41499999999999</v>
      </c>
    </row>
    <row r="235" spans="1:26" x14ac:dyDescent="0.2">
      <c r="A235" s="27">
        <v>45287</v>
      </c>
      <c r="B235" s="17">
        <v>4.8329000000000004</v>
      </c>
      <c r="C235" s="14">
        <v>883.18</v>
      </c>
      <c r="D235" s="17">
        <v>7.1526899999999998</v>
      </c>
      <c r="E235" s="17">
        <v>3829.2570000000001</v>
      </c>
      <c r="F235" s="17">
        <v>22.234200000000001</v>
      </c>
      <c r="G235" s="17">
        <v>344.12099999999998</v>
      </c>
      <c r="H235" s="17">
        <v>15430</v>
      </c>
      <c r="I235" s="17">
        <v>4.63</v>
      </c>
      <c r="J235" s="17">
        <v>16.92043</v>
      </c>
      <c r="K235" s="17">
        <v>3.6937500000000001</v>
      </c>
      <c r="L235" s="17">
        <v>55.635300000000001</v>
      </c>
      <c r="M235" s="17">
        <v>3.8897200000000001</v>
      </c>
      <c r="N235" s="17">
        <v>4.4795499999999997</v>
      </c>
      <c r="O235" s="17">
        <v>91.625749999999996</v>
      </c>
      <c r="P235" s="17">
        <v>18.397459999999999</v>
      </c>
      <c r="Q235" s="17">
        <v>34.3125</v>
      </c>
      <c r="R235" s="17">
        <v>29.385120000000001</v>
      </c>
      <c r="S235" s="17">
        <v>83.269009999999994</v>
      </c>
      <c r="T235" s="17">
        <v>1.31993</v>
      </c>
      <c r="U235" s="17">
        <v>30.868099999999998</v>
      </c>
      <c r="V235" s="17">
        <v>1295.6099999999999</v>
      </c>
      <c r="W235" s="17">
        <v>37.779150000000001</v>
      </c>
      <c r="X235" s="17">
        <v>30.892119999999998</v>
      </c>
      <c r="Y235" s="17">
        <v>1.11052</v>
      </c>
      <c r="Z235" s="17">
        <v>141.83199999999999</v>
      </c>
    </row>
    <row r="236" spans="1:26" x14ac:dyDescent="0.2">
      <c r="A236" s="27">
        <v>45286</v>
      </c>
      <c r="B236" s="17">
        <v>4.8209999999999997</v>
      </c>
      <c r="C236" s="14">
        <v>892.96299999999997</v>
      </c>
      <c r="D236" s="17">
        <v>7.1422999999999996</v>
      </c>
      <c r="E236" s="17">
        <v>3858.45</v>
      </c>
      <c r="F236" s="17">
        <v>22.218579999999999</v>
      </c>
      <c r="G236" s="17">
        <v>345.762</v>
      </c>
      <c r="H236" s="17">
        <v>15482.5</v>
      </c>
      <c r="I236" s="17">
        <v>4.6369999999999996</v>
      </c>
      <c r="J236" s="17">
        <v>16.980599999999999</v>
      </c>
      <c r="K236" s="17">
        <v>3.69075</v>
      </c>
      <c r="L236" s="17">
        <v>55.341999999999999</v>
      </c>
      <c r="M236" s="17">
        <v>3.9189500000000002</v>
      </c>
      <c r="N236" s="17">
        <v>4.5000999999999998</v>
      </c>
      <c r="O236" s="17">
        <v>92.321079999999995</v>
      </c>
      <c r="P236" s="17">
        <v>18.64068</v>
      </c>
      <c r="Q236" s="17">
        <v>34.571300000000001</v>
      </c>
      <c r="R236" s="17">
        <v>29.320830000000001</v>
      </c>
      <c r="S236" s="17">
        <v>83.284859999999995</v>
      </c>
      <c r="T236" s="17">
        <v>1.3234300000000001</v>
      </c>
      <c r="U236" s="17">
        <v>30.981300000000001</v>
      </c>
      <c r="V236" s="17">
        <v>1296.4000000000001</v>
      </c>
      <c r="W236" s="17">
        <v>37.466419999999999</v>
      </c>
      <c r="X236" s="17">
        <v>30.89818</v>
      </c>
      <c r="Y236" s="17">
        <v>1.10423</v>
      </c>
      <c r="Z236" s="17">
        <v>142.40199999999999</v>
      </c>
    </row>
    <row r="237" spans="1:26" x14ac:dyDescent="0.2">
      <c r="A237" s="27">
        <v>45285</v>
      </c>
      <c r="B237" s="17">
        <v>4.8611000000000004</v>
      </c>
      <c r="C237" s="14">
        <v>892.70500000000004</v>
      </c>
      <c r="D237" s="17">
        <v>7.1470799999999999</v>
      </c>
      <c r="E237" s="17">
        <v>3905.5940000000001</v>
      </c>
      <c r="F237" s="17">
        <v>22.231280000000002</v>
      </c>
      <c r="G237" s="17">
        <v>345.88200000000001</v>
      </c>
      <c r="H237" s="17">
        <v>15482.5</v>
      </c>
      <c r="I237" s="17">
        <v>4.6289999999999996</v>
      </c>
      <c r="J237" s="17">
        <v>17.01155</v>
      </c>
      <c r="K237" s="17">
        <v>3.6840799999999998</v>
      </c>
      <c r="L237" s="17">
        <v>55.36</v>
      </c>
      <c r="M237" s="17">
        <v>3.9412799999999999</v>
      </c>
      <c r="N237" s="17">
        <v>4.5141799999999996</v>
      </c>
      <c r="O237" s="17">
        <v>92.321079999999995</v>
      </c>
      <c r="P237" s="17">
        <v>18.49305</v>
      </c>
      <c r="Q237" s="17">
        <v>34.621699999999997</v>
      </c>
      <c r="R237" s="17">
        <v>29.225480000000001</v>
      </c>
      <c r="S237" s="17">
        <v>83.110010000000003</v>
      </c>
      <c r="T237" s="17">
        <v>1.32406</v>
      </c>
      <c r="U237" s="17">
        <v>31.099399999999999</v>
      </c>
      <c r="V237" s="17">
        <v>1295.8499999999999</v>
      </c>
      <c r="W237" s="17">
        <v>37.488</v>
      </c>
      <c r="X237" s="17">
        <v>30.874569999999999</v>
      </c>
      <c r="Y237" s="17">
        <v>1.10083</v>
      </c>
      <c r="Z237" s="17">
        <v>142.34800000000001</v>
      </c>
    </row>
    <row r="238" spans="1:26" x14ac:dyDescent="0.2">
      <c r="A238" s="27">
        <v>45282</v>
      </c>
      <c r="B238" s="17">
        <v>4.8611000000000004</v>
      </c>
      <c r="C238" s="14">
        <v>892.70500000000004</v>
      </c>
      <c r="D238" s="17">
        <v>7.15442</v>
      </c>
      <c r="E238" s="17">
        <v>3905.5940000000001</v>
      </c>
      <c r="F238" s="17">
        <v>22.326499999999999</v>
      </c>
      <c r="G238" s="17">
        <v>345.88200000000001</v>
      </c>
      <c r="H238" s="17">
        <v>15482.5</v>
      </c>
      <c r="I238" s="17">
        <v>4.6289999999999996</v>
      </c>
      <c r="J238" s="17">
        <v>16.975349999999999</v>
      </c>
      <c r="K238" s="17">
        <v>3.6840799999999998</v>
      </c>
      <c r="L238" s="17">
        <v>55.38</v>
      </c>
      <c r="M238" s="17">
        <v>3.9355500000000001</v>
      </c>
      <c r="N238" s="17">
        <v>4.5141799999999996</v>
      </c>
      <c r="O238" s="17">
        <v>92.321079999999995</v>
      </c>
      <c r="P238" s="17">
        <v>18.431319999999999</v>
      </c>
      <c r="Q238" s="17">
        <v>34.609499999999997</v>
      </c>
      <c r="R238" s="17">
        <v>29.240950000000002</v>
      </c>
      <c r="S238" s="17">
        <v>83.239009999999993</v>
      </c>
      <c r="T238" s="17">
        <v>1.32376</v>
      </c>
      <c r="U238" s="17">
        <v>31.177399999999999</v>
      </c>
      <c r="V238" s="17">
        <v>1298.97</v>
      </c>
      <c r="W238" s="17">
        <v>37.535159999999998</v>
      </c>
      <c r="X238" s="17">
        <v>30.905000000000001</v>
      </c>
      <c r="Y238" s="17">
        <v>1.10138</v>
      </c>
      <c r="Z238" s="17">
        <v>142.40600000000001</v>
      </c>
    </row>
    <row r="239" spans="1:26" x14ac:dyDescent="0.2">
      <c r="A239" s="27">
        <v>45281</v>
      </c>
      <c r="B239" s="17">
        <v>4.8813199999999997</v>
      </c>
      <c r="C239" s="14">
        <v>880.14499999999998</v>
      </c>
      <c r="D239" s="17">
        <v>7.1434100000000003</v>
      </c>
      <c r="E239" s="17">
        <v>3948.2420000000002</v>
      </c>
      <c r="F239" s="17">
        <v>22.31785</v>
      </c>
      <c r="G239" s="17">
        <v>347.07900000000001</v>
      </c>
      <c r="H239" s="17">
        <v>15525</v>
      </c>
      <c r="I239" s="17">
        <v>4.6539999999999999</v>
      </c>
      <c r="J239" s="17">
        <v>17.031949999999998</v>
      </c>
      <c r="K239" s="17">
        <v>3.6916000000000002</v>
      </c>
      <c r="L239" s="17">
        <v>55.591299999999997</v>
      </c>
      <c r="M239" s="17">
        <v>3.9289499999999999</v>
      </c>
      <c r="N239" s="17">
        <v>4.51403</v>
      </c>
      <c r="O239" s="17">
        <v>91.953000000000003</v>
      </c>
      <c r="P239" s="17">
        <v>18.360949999999999</v>
      </c>
      <c r="Q239" s="17">
        <v>34.779200000000003</v>
      </c>
      <c r="R239" s="17">
        <v>29.138000000000002</v>
      </c>
      <c r="S239" s="17">
        <v>83.221010000000007</v>
      </c>
      <c r="T239" s="17">
        <v>1.3262700000000001</v>
      </c>
      <c r="U239" s="17">
        <v>31.3034</v>
      </c>
      <c r="V239" s="17">
        <v>1296.22</v>
      </c>
      <c r="W239" s="17">
        <v>37.602600000000002</v>
      </c>
      <c r="X239" s="17">
        <v>30.89378</v>
      </c>
      <c r="Y239" s="17">
        <v>1.1011299999999999</v>
      </c>
      <c r="Z239" s="17">
        <v>142.12</v>
      </c>
    </row>
    <row r="240" spans="1:26" x14ac:dyDescent="0.2">
      <c r="A240" s="27">
        <v>45280</v>
      </c>
      <c r="B240" s="17">
        <v>4.9139499999999998</v>
      </c>
      <c r="C240" s="14">
        <v>871.55200000000002</v>
      </c>
      <c r="D240" s="17">
        <v>7.1507300000000003</v>
      </c>
      <c r="E240" s="17">
        <v>3941.623</v>
      </c>
      <c r="F240" s="17">
        <v>22.379850000000001</v>
      </c>
      <c r="G240" s="17">
        <v>351.08</v>
      </c>
      <c r="H240" s="17">
        <v>15510</v>
      </c>
      <c r="I240" s="17">
        <v>4.66</v>
      </c>
      <c r="J240" s="17">
        <v>17.14629</v>
      </c>
      <c r="K240" s="17">
        <v>3.7031499999999999</v>
      </c>
      <c r="L240" s="17">
        <v>55.7575</v>
      </c>
      <c r="M240" s="17">
        <v>3.9714800000000001</v>
      </c>
      <c r="N240" s="17">
        <v>4.5408999999999997</v>
      </c>
      <c r="O240" s="17">
        <v>90.925870000000003</v>
      </c>
      <c r="P240" s="17">
        <v>18.32695</v>
      </c>
      <c r="Q240" s="17">
        <v>34.974499999999999</v>
      </c>
      <c r="R240" s="17">
        <v>29.136050000000001</v>
      </c>
      <c r="S240" s="17">
        <v>83.203010000000006</v>
      </c>
      <c r="T240" s="17">
        <v>1.33263</v>
      </c>
      <c r="U240" s="17">
        <v>31.291499999999999</v>
      </c>
      <c r="V240" s="17">
        <v>1302.73</v>
      </c>
      <c r="W240" s="17">
        <v>37.60013</v>
      </c>
      <c r="X240" s="17">
        <v>30.900580000000001</v>
      </c>
      <c r="Y240" s="17">
        <v>1.09415</v>
      </c>
      <c r="Z240" s="17">
        <v>143.57</v>
      </c>
    </row>
    <row r="241" spans="1:26" x14ac:dyDescent="0.2">
      <c r="A241" s="27">
        <v>45279</v>
      </c>
      <c r="B241" s="17">
        <v>4.8647499999999999</v>
      </c>
      <c r="C241" s="14">
        <v>862.875</v>
      </c>
      <c r="D241" s="17">
        <v>7.1209300000000004</v>
      </c>
      <c r="E241" s="17">
        <v>3935.25</v>
      </c>
      <c r="F241" s="17">
        <v>22.33935</v>
      </c>
      <c r="G241" s="17">
        <v>350.22399999999999</v>
      </c>
      <c r="H241" s="17">
        <v>15505</v>
      </c>
      <c r="I241" s="17">
        <v>4.68</v>
      </c>
      <c r="J241" s="17">
        <v>17.069980000000001</v>
      </c>
      <c r="K241" s="17">
        <v>3.7197499999999999</v>
      </c>
      <c r="L241" s="17">
        <v>55.957500000000003</v>
      </c>
      <c r="M241" s="17">
        <v>3.9390000000000001</v>
      </c>
      <c r="N241" s="17">
        <v>4.5275999999999996</v>
      </c>
      <c r="O241" s="17">
        <v>90.526989999999998</v>
      </c>
      <c r="P241" s="17">
        <v>18.322099999999999</v>
      </c>
      <c r="Q241" s="17">
        <v>34.842500000000001</v>
      </c>
      <c r="R241" s="17">
        <v>29.09355</v>
      </c>
      <c r="S241" s="17">
        <v>83.113010000000003</v>
      </c>
      <c r="T241" s="17">
        <v>1.32839</v>
      </c>
      <c r="U241" s="17">
        <v>31.3752</v>
      </c>
      <c r="V241" s="17">
        <v>1300.95</v>
      </c>
      <c r="W241" s="17">
        <v>37.373309999999996</v>
      </c>
      <c r="X241" s="17">
        <v>30.889379999999999</v>
      </c>
      <c r="Y241" s="17">
        <v>1.0981000000000001</v>
      </c>
      <c r="Z241" s="17">
        <v>143.83600000000001</v>
      </c>
    </row>
    <row r="242" spans="1:26" x14ac:dyDescent="0.2">
      <c r="A242" s="27">
        <v>45278</v>
      </c>
      <c r="B242" s="17">
        <v>4.9032999999999998</v>
      </c>
      <c r="C242" s="14">
        <v>872.01499999999999</v>
      </c>
      <c r="D242" s="17">
        <v>7.1434899999999999</v>
      </c>
      <c r="E242" s="17">
        <v>3935.5</v>
      </c>
      <c r="F242" s="17">
        <v>22.437799999999999</v>
      </c>
      <c r="G242" s="17">
        <v>351.92500000000001</v>
      </c>
      <c r="H242" s="17">
        <v>15481.5</v>
      </c>
      <c r="I242" s="17">
        <v>4.6950000000000003</v>
      </c>
      <c r="J242" s="17">
        <v>17.16375</v>
      </c>
      <c r="K242" s="17">
        <v>3.7375500000000001</v>
      </c>
      <c r="L242" s="17">
        <v>55.859499999999997</v>
      </c>
      <c r="M242" s="17">
        <v>3.9595699999999998</v>
      </c>
      <c r="N242" s="17">
        <v>4.5508699999999997</v>
      </c>
      <c r="O242" s="17">
        <v>90.220749999999995</v>
      </c>
      <c r="P242" s="17">
        <v>18.585450000000002</v>
      </c>
      <c r="Q242" s="17">
        <v>34.988999999999997</v>
      </c>
      <c r="R242" s="17">
        <v>29.0547</v>
      </c>
      <c r="S242" s="17">
        <v>83.060010000000005</v>
      </c>
      <c r="T242" s="17">
        <v>1.3323799999999999</v>
      </c>
      <c r="U242" s="17">
        <v>31.326799999999999</v>
      </c>
      <c r="V242" s="17">
        <v>1303.97</v>
      </c>
      <c r="W242" s="17">
        <v>37.175550000000001</v>
      </c>
      <c r="X242" s="17">
        <v>30.898399999999999</v>
      </c>
      <c r="Y242" s="17">
        <v>1.0923499999999999</v>
      </c>
      <c r="Z242" s="17">
        <v>142.779</v>
      </c>
    </row>
    <row r="243" spans="1:26" x14ac:dyDescent="0.2">
      <c r="A243" s="27">
        <v>45275</v>
      </c>
      <c r="B243" s="17">
        <v>4.9434500000000003</v>
      </c>
      <c r="C243" s="14">
        <v>875.25</v>
      </c>
      <c r="D243" s="17">
        <v>7.1345499999999999</v>
      </c>
      <c r="E243" s="17">
        <v>3938</v>
      </c>
      <c r="F243" s="17">
        <v>22.47062</v>
      </c>
      <c r="G243" s="17">
        <v>351.15</v>
      </c>
      <c r="H243" s="17">
        <v>15510.5</v>
      </c>
      <c r="I243" s="17">
        <v>4.6680000000000001</v>
      </c>
      <c r="J243" s="17">
        <v>17.206130000000002</v>
      </c>
      <c r="K243" s="17">
        <v>3.7591800000000002</v>
      </c>
      <c r="L243" s="17">
        <v>55.667499999999997</v>
      </c>
      <c r="M243" s="17">
        <v>3.9763999999999999</v>
      </c>
      <c r="N243" s="17">
        <v>4.5590799999999998</v>
      </c>
      <c r="O243" s="17">
        <v>90.306849999999997</v>
      </c>
      <c r="P243" s="17">
        <v>18.31185</v>
      </c>
      <c r="Q243" s="17">
        <v>34.872999999999998</v>
      </c>
      <c r="R243" s="17">
        <v>28.99615</v>
      </c>
      <c r="S243" s="17">
        <v>83.041960000000003</v>
      </c>
      <c r="T243" s="17">
        <v>1.33273</v>
      </c>
      <c r="U243" s="17">
        <v>31.2164</v>
      </c>
      <c r="V243" s="17">
        <v>1301.78</v>
      </c>
      <c r="W243" s="17">
        <v>37.047179999999997</v>
      </c>
      <c r="X243" s="17">
        <v>30.9222</v>
      </c>
      <c r="Y243" s="17">
        <v>1.08952</v>
      </c>
      <c r="Z243" s="17">
        <v>142.148</v>
      </c>
    </row>
    <row r="244" spans="1:26" x14ac:dyDescent="0.2">
      <c r="A244" s="27">
        <v>45274</v>
      </c>
      <c r="B244" s="17">
        <v>4.9108999999999998</v>
      </c>
      <c r="C244" s="14">
        <v>866.27200000000005</v>
      </c>
      <c r="D244" s="17">
        <v>7.1236199999999998</v>
      </c>
      <c r="E244" s="17">
        <v>3967.0050000000001</v>
      </c>
      <c r="F244" s="17">
        <v>22.217770000000002</v>
      </c>
      <c r="G244" s="17">
        <v>345.32499999999999</v>
      </c>
      <c r="H244" s="17">
        <v>15486.5</v>
      </c>
      <c r="I244" s="17">
        <v>4.6719999999999997</v>
      </c>
      <c r="J244" s="17">
        <v>17.19238</v>
      </c>
      <c r="K244" s="17">
        <v>3.76423</v>
      </c>
      <c r="L244" s="17">
        <v>55.805</v>
      </c>
      <c r="M244" s="17">
        <v>3.9179599999999999</v>
      </c>
      <c r="N244" s="17">
        <v>4.52285</v>
      </c>
      <c r="O244" s="17">
        <v>89.487300000000005</v>
      </c>
      <c r="P244" s="17">
        <v>18.333880000000001</v>
      </c>
      <c r="Q244" s="17">
        <v>34.875500000000002</v>
      </c>
      <c r="R244" s="17">
        <v>29.006499999999999</v>
      </c>
      <c r="S244" s="17">
        <v>83.295010000000005</v>
      </c>
      <c r="T244" s="17">
        <v>1.32735</v>
      </c>
      <c r="U244" s="17">
        <v>31.263000000000002</v>
      </c>
      <c r="V244" s="17">
        <v>1289.92</v>
      </c>
      <c r="W244" s="17">
        <v>37.00497</v>
      </c>
      <c r="X244" s="17">
        <v>30.896350000000002</v>
      </c>
      <c r="Y244" s="17">
        <v>1.09934</v>
      </c>
      <c r="Z244" s="17">
        <v>141.887</v>
      </c>
    </row>
    <row r="245" spans="1:26" x14ac:dyDescent="0.2">
      <c r="A245" s="27">
        <v>45273</v>
      </c>
      <c r="B245" s="17">
        <v>4.9189999999999996</v>
      </c>
      <c r="C245" s="14">
        <v>877</v>
      </c>
      <c r="D245" s="17">
        <v>7.1384400000000001</v>
      </c>
      <c r="E245" s="17">
        <v>3998.5250000000001</v>
      </c>
      <c r="F245" s="17">
        <v>22.471800000000002</v>
      </c>
      <c r="G245" s="17">
        <v>348.54700000000003</v>
      </c>
      <c r="H245" s="17">
        <v>15506.5</v>
      </c>
      <c r="I245" s="17">
        <v>4.7060000000000004</v>
      </c>
      <c r="J245" s="17">
        <v>17.241289999999999</v>
      </c>
      <c r="K245" s="17">
        <v>3.7907700000000002</v>
      </c>
      <c r="L245" s="17">
        <v>56.069499999999998</v>
      </c>
      <c r="M245" s="17">
        <v>3.9548800000000002</v>
      </c>
      <c r="N245" s="17">
        <v>4.5706499999999997</v>
      </c>
      <c r="O245" s="17">
        <v>90.157749999999993</v>
      </c>
      <c r="P245" s="17">
        <v>18.682369999999999</v>
      </c>
      <c r="Q245" s="17">
        <v>35.301499999999997</v>
      </c>
      <c r="R245" s="17">
        <v>28.986529999999998</v>
      </c>
      <c r="S245" s="17">
        <v>83.274010000000004</v>
      </c>
      <c r="T245" s="17">
        <v>1.33307</v>
      </c>
      <c r="U245" s="17">
        <v>31.527799999999999</v>
      </c>
      <c r="V245" s="17">
        <v>1294.8499999999999</v>
      </c>
      <c r="W245" s="17">
        <v>37.000660000000003</v>
      </c>
      <c r="X245" s="17">
        <v>30.891999999999999</v>
      </c>
      <c r="Y245" s="17">
        <v>1.0874299999999999</v>
      </c>
      <c r="Z245" s="17">
        <v>142.887</v>
      </c>
    </row>
    <row r="246" spans="1:26" x14ac:dyDescent="0.2">
      <c r="A246" s="27">
        <v>45272</v>
      </c>
      <c r="B246" s="17">
        <v>4.9662499999999996</v>
      </c>
      <c r="C246" s="14">
        <v>877.18799999999999</v>
      </c>
      <c r="D246" s="17">
        <v>7.1939000000000002</v>
      </c>
      <c r="E246" s="17">
        <v>3996.1950000000002</v>
      </c>
      <c r="F246" s="17">
        <v>22.706</v>
      </c>
      <c r="G246" s="17">
        <v>354.185</v>
      </c>
      <c r="H246" s="17">
        <v>15595.5</v>
      </c>
      <c r="I246" s="17">
        <v>4.6829999999999998</v>
      </c>
      <c r="J246" s="17">
        <v>17.307359999999999</v>
      </c>
      <c r="K246" s="17">
        <v>3.7756500000000002</v>
      </c>
      <c r="L246" s="17">
        <v>55.61</v>
      </c>
      <c r="M246" s="17">
        <v>4.0090000000000003</v>
      </c>
      <c r="N246" s="17">
        <v>4.6074000000000002</v>
      </c>
      <c r="O246" s="17">
        <v>90.272980000000004</v>
      </c>
      <c r="P246" s="17">
        <v>18.96698</v>
      </c>
      <c r="Q246" s="17">
        <v>35.698999999999998</v>
      </c>
      <c r="R246" s="17">
        <v>29.028880000000001</v>
      </c>
      <c r="S246" s="17">
        <v>83.396860000000004</v>
      </c>
      <c r="T246" s="17">
        <v>1.3413999999999999</v>
      </c>
      <c r="U246" s="17">
        <v>31.4725</v>
      </c>
      <c r="V246" s="17">
        <v>1312.67</v>
      </c>
      <c r="W246" s="17">
        <v>37.003749999999997</v>
      </c>
      <c r="X246" s="17">
        <v>30.893550000000001</v>
      </c>
      <c r="Y246" s="17">
        <v>1.07945</v>
      </c>
      <c r="Z246" s="17">
        <v>145.452</v>
      </c>
    </row>
    <row r="247" spans="1:26" x14ac:dyDescent="0.2">
      <c r="A247" s="27">
        <v>45271</v>
      </c>
      <c r="B247" s="17">
        <v>4.9380499999999996</v>
      </c>
      <c r="C247" s="14">
        <v>882.83</v>
      </c>
      <c r="D247" s="17">
        <v>7.1943299999999999</v>
      </c>
      <c r="E247" s="17">
        <v>3985.75</v>
      </c>
      <c r="F247" s="17">
        <v>22.671099999999999</v>
      </c>
      <c r="G247" s="17">
        <v>356.07499999999999</v>
      </c>
      <c r="H247" s="17">
        <v>15629.5</v>
      </c>
      <c r="I247" s="17">
        <v>4.6820000000000004</v>
      </c>
      <c r="J247" s="17">
        <v>17.383579999999998</v>
      </c>
      <c r="K247" s="17">
        <v>3.7743500000000001</v>
      </c>
      <c r="L247" s="17">
        <v>55.66</v>
      </c>
      <c r="M247" s="17">
        <v>4.0283699999999998</v>
      </c>
      <c r="N247" s="17">
        <v>4.6191000000000004</v>
      </c>
      <c r="O247" s="17">
        <v>90.990650000000002</v>
      </c>
      <c r="P247" s="17">
        <v>19.0853</v>
      </c>
      <c r="Q247" s="17">
        <v>35.730499999999999</v>
      </c>
      <c r="R247" s="17">
        <v>28.98424</v>
      </c>
      <c r="S247" s="17">
        <v>83.349760000000003</v>
      </c>
      <c r="T247" s="17">
        <v>1.34379</v>
      </c>
      <c r="U247" s="17">
        <v>31.504200000000001</v>
      </c>
      <c r="V247" s="17">
        <v>1316.8</v>
      </c>
      <c r="W247" s="17">
        <v>36.900010000000002</v>
      </c>
      <c r="X247" s="17">
        <v>30.893630000000002</v>
      </c>
      <c r="Y247" s="17">
        <v>1.0764800000000001</v>
      </c>
      <c r="Z247" s="17">
        <v>146.16</v>
      </c>
    </row>
    <row r="248" spans="1:26" x14ac:dyDescent="0.2">
      <c r="A248" s="27">
        <v>45268</v>
      </c>
      <c r="B248" s="17">
        <v>4.9310499999999999</v>
      </c>
      <c r="C248" s="14">
        <v>872.90499999999997</v>
      </c>
      <c r="D248" s="17">
        <v>7.1871700000000001</v>
      </c>
      <c r="E248" s="17">
        <v>3991.375</v>
      </c>
      <c r="F248" s="17">
        <v>22.644600000000001</v>
      </c>
      <c r="G248" s="17">
        <v>354.04</v>
      </c>
      <c r="H248" s="17">
        <v>15542.5</v>
      </c>
      <c r="I248" s="17">
        <v>4.6639999999999997</v>
      </c>
      <c r="J248" s="17">
        <v>17.347100000000001</v>
      </c>
      <c r="K248" s="17">
        <v>3.7559499999999999</v>
      </c>
      <c r="L248" s="17">
        <v>55.404000000000003</v>
      </c>
      <c r="M248" s="17">
        <v>4.0271499999999998</v>
      </c>
      <c r="N248" s="17">
        <v>4.6160199999999998</v>
      </c>
      <c r="O248" s="17">
        <v>91.824629999999999</v>
      </c>
      <c r="P248" s="17">
        <v>18.955909999999999</v>
      </c>
      <c r="Q248" s="17">
        <v>35.527799999999999</v>
      </c>
      <c r="R248" s="17">
        <v>28.968879999999999</v>
      </c>
      <c r="S248" s="17">
        <v>83.435010000000005</v>
      </c>
      <c r="T248" s="17">
        <v>1.34215</v>
      </c>
      <c r="U248" s="17">
        <v>31.380099999999999</v>
      </c>
      <c r="V248" s="17">
        <v>1317.89</v>
      </c>
      <c r="W248" s="17">
        <v>36.750019999999999</v>
      </c>
      <c r="X248" s="17">
        <v>30.885950000000001</v>
      </c>
      <c r="Y248" s="17">
        <v>1.07633</v>
      </c>
      <c r="Z248" s="17">
        <v>144.94499999999999</v>
      </c>
    </row>
    <row r="249" spans="1:26" x14ac:dyDescent="0.2">
      <c r="A249" s="27">
        <v>45267</v>
      </c>
      <c r="B249" s="17">
        <v>4.9057500000000003</v>
      </c>
      <c r="C249" s="14">
        <v>872.90499999999997</v>
      </c>
      <c r="D249" s="17">
        <v>7.1631799999999997</v>
      </c>
      <c r="E249" s="17">
        <v>3991.375</v>
      </c>
      <c r="F249" s="17">
        <v>22.549800000000001</v>
      </c>
      <c r="G249" s="17">
        <v>353.834</v>
      </c>
      <c r="H249" s="17">
        <v>15510.5</v>
      </c>
      <c r="I249" s="17">
        <v>4.673</v>
      </c>
      <c r="J249" s="17">
        <v>17.472549999999998</v>
      </c>
      <c r="K249" s="17">
        <v>3.7550699999999999</v>
      </c>
      <c r="L249" s="17">
        <v>55.3035</v>
      </c>
      <c r="M249" s="17">
        <v>4.0146499999999996</v>
      </c>
      <c r="N249" s="17">
        <v>4.60215</v>
      </c>
      <c r="O249" s="17">
        <v>92.396600000000007</v>
      </c>
      <c r="P249" s="17">
        <v>18.765170000000001</v>
      </c>
      <c r="Q249" s="17">
        <v>35.148000000000003</v>
      </c>
      <c r="R249" s="17">
        <v>28.920750000000002</v>
      </c>
      <c r="S249" s="17">
        <v>83.378020000000006</v>
      </c>
      <c r="T249" s="17">
        <v>1.3391599999999999</v>
      </c>
      <c r="U249" s="17">
        <v>31.485600000000002</v>
      </c>
      <c r="V249" s="17">
        <v>1314.135</v>
      </c>
      <c r="W249" s="17">
        <v>36.663640000000001</v>
      </c>
      <c r="X249" s="17">
        <v>30.891120000000001</v>
      </c>
      <c r="Y249" s="17">
        <v>1.07941</v>
      </c>
      <c r="Z249" s="17">
        <v>144.126</v>
      </c>
    </row>
    <row r="250" spans="1:26" x14ac:dyDescent="0.2">
      <c r="A250" s="27">
        <v>45266</v>
      </c>
      <c r="B250" s="17">
        <v>4.9027500000000002</v>
      </c>
      <c r="C250" s="14">
        <v>872.44500000000005</v>
      </c>
      <c r="D250" s="17">
        <v>7.1742400000000002</v>
      </c>
      <c r="E250" s="17">
        <v>4000.4</v>
      </c>
      <c r="F250" s="17">
        <v>22.57995</v>
      </c>
      <c r="G250" s="17">
        <v>353.35599999999999</v>
      </c>
      <c r="H250" s="17">
        <v>15513.5</v>
      </c>
      <c r="I250" s="17">
        <v>4.6689999999999996</v>
      </c>
      <c r="J250" s="17">
        <v>17.277799999999999</v>
      </c>
      <c r="K250" s="17">
        <v>3.75325</v>
      </c>
      <c r="L250" s="17">
        <v>55.3035</v>
      </c>
      <c r="M250" s="17">
        <v>4.0209200000000003</v>
      </c>
      <c r="N250" s="17">
        <v>4.6139000000000001</v>
      </c>
      <c r="O250" s="17">
        <v>92.927750000000003</v>
      </c>
      <c r="P250" s="17">
        <v>18.960750000000001</v>
      </c>
      <c r="Q250" s="17">
        <v>35.1875</v>
      </c>
      <c r="R250" s="17">
        <v>28.902429999999999</v>
      </c>
      <c r="S250" s="17">
        <v>83.280010000000004</v>
      </c>
      <c r="T250" s="17">
        <v>1.3420799999999999</v>
      </c>
      <c r="U250" s="17">
        <v>31.465</v>
      </c>
      <c r="V250" s="17">
        <v>1316.2</v>
      </c>
      <c r="W250" s="17">
        <v>36.66525</v>
      </c>
      <c r="X250" s="17">
        <v>30.901949999999999</v>
      </c>
      <c r="Y250" s="17">
        <v>1.0764199999999999</v>
      </c>
      <c r="Z250" s="17">
        <v>147.31100000000001</v>
      </c>
    </row>
    <row r="251" spans="1:26" x14ac:dyDescent="0.2">
      <c r="A251" s="27">
        <v>45265</v>
      </c>
      <c r="B251" s="17">
        <v>4.9289300000000003</v>
      </c>
      <c r="C251" s="14">
        <v>881.01300000000003</v>
      </c>
      <c r="D251" s="17">
        <v>7.1734</v>
      </c>
      <c r="E251" s="17">
        <v>3998.1970000000001</v>
      </c>
      <c r="F251" s="17">
        <v>22.549800000000001</v>
      </c>
      <c r="G251" s="17">
        <v>351.65899999999999</v>
      </c>
      <c r="H251" s="17">
        <v>15484.5</v>
      </c>
      <c r="I251" s="17">
        <v>4.6669999999999998</v>
      </c>
      <c r="J251" s="17">
        <v>17.382580000000001</v>
      </c>
      <c r="K251" s="17">
        <v>3.7604500000000001</v>
      </c>
      <c r="L251" s="17">
        <v>55.3125</v>
      </c>
      <c r="M251" s="17">
        <v>4.0035999999999996</v>
      </c>
      <c r="N251" s="17">
        <v>4.5981500000000004</v>
      </c>
      <c r="O251" s="17">
        <v>92.312820000000002</v>
      </c>
      <c r="P251" s="17">
        <v>18.953150000000001</v>
      </c>
      <c r="Q251" s="17">
        <v>35.225000000000001</v>
      </c>
      <c r="R251" s="17">
        <v>28.932400000000001</v>
      </c>
      <c r="S251" s="17">
        <v>83.487660000000005</v>
      </c>
      <c r="T251" s="17">
        <v>1.3411</v>
      </c>
      <c r="U251" s="17">
        <v>31.491599999999998</v>
      </c>
      <c r="V251" s="17">
        <v>1313.73</v>
      </c>
      <c r="W251" s="17">
        <v>36.749040000000001</v>
      </c>
      <c r="X251" s="17">
        <v>30.889949999999999</v>
      </c>
      <c r="Y251" s="17">
        <v>1.0797099999999999</v>
      </c>
      <c r="Z251" s="17">
        <v>147.15199999999999</v>
      </c>
    </row>
    <row r="252" spans="1:26" x14ac:dyDescent="0.2">
      <c r="A252" s="27">
        <v>45264</v>
      </c>
      <c r="B252" s="17">
        <v>4.9446399999999997</v>
      </c>
      <c r="C252" s="14">
        <v>869.95</v>
      </c>
      <c r="D252" s="17">
        <v>7.1489500000000001</v>
      </c>
      <c r="E252" s="17">
        <v>4017.7179999999998</v>
      </c>
      <c r="F252" s="17">
        <v>22.530049999999999</v>
      </c>
      <c r="G252" s="17">
        <v>350.89499999999998</v>
      </c>
      <c r="H252" s="17">
        <v>15468.5</v>
      </c>
      <c r="I252" s="17">
        <v>4.657</v>
      </c>
      <c r="J252" s="17">
        <v>17.460979999999999</v>
      </c>
      <c r="K252" s="17">
        <v>3.7523499999999999</v>
      </c>
      <c r="L252" s="17">
        <v>55.325699999999998</v>
      </c>
      <c r="M252" s="17">
        <v>3.99525</v>
      </c>
      <c r="N252" s="17">
        <v>4.5843800000000003</v>
      </c>
      <c r="O252" s="17">
        <v>91.209729999999993</v>
      </c>
      <c r="P252" s="17">
        <v>18.801210000000001</v>
      </c>
      <c r="Q252" s="17">
        <v>35.253999999999998</v>
      </c>
      <c r="R252" s="17">
        <v>28.941600000000001</v>
      </c>
      <c r="S252" s="17">
        <v>83.42756</v>
      </c>
      <c r="T252" s="17">
        <v>1.3376999999999999</v>
      </c>
      <c r="U252" s="17">
        <v>31.3813</v>
      </c>
      <c r="V252" s="17">
        <v>1310.6300000000001</v>
      </c>
      <c r="W252" s="17">
        <v>36.593829999999997</v>
      </c>
      <c r="X252" s="17">
        <v>30.809950000000001</v>
      </c>
      <c r="Y252" s="17">
        <v>1.08361</v>
      </c>
      <c r="Z252" s="17">
        <v>147.21199999999999</v>
      </c>
    </row>
    <row r="253" spans="1:26" x14ac:dyDescent="0.2">
      <c r="A253" s="27">
        <v>45261</v>
      </c>
      <c r="B253" s="17">
        <v>4.8823999999999996</v>
      </c>
      <c r="C253" s="14">
        <v>858.58500000000004</v>
      </c>
      <c r="D253" s="17">
        <v>7.1242200000000002</v>
      </c>
      <c r="E253" s="17">
        <v>3967.85</v>
      </c>
      <c r="F253" s="17">
        <v>22.31945</v>
      </c>
      <c r="G253" s="17">
        <v>348.04300000000001</v>
      </c>
      <c r="H253" s="17">
        <v>15485</v>
      </c>
      <c r="I253" s="17">
        <v>4.6734999999999998</v>
      </c>
      <c r="J253" s="17">
        <v>17.188130000000001</v>
      </c>
      <c r="K253" s="17">
        <v>3.7330000000000001</v>
      </c>
      <c r="L253" s="17">
        <v>55.405000000000001</v>
      </c>
      <c r="M253" s="17">
        <v>3.9759500000000001</v>
      </c>
      <c r="N253" s="17">
        <v>4.5601000000000003</v>
      </c>
      <c r="O253" s="17">
        <v>91.026700000000005</v>
      </c>
      <c r="P253" s="17">
        <v>18.652049999999999</v>
      </c>
      <c r="Q253" s="17">
        <v>34.877000000000002</v>
      </c>
      <c r="R253" s="17">
        <v>28.919080000000001</v>
      </c>
      <c r="S253" s="17">
        <v>83.182010000000005</v>
      </c>
      <c r="T253" s="17">
        <v>1.3334999999999999</v>
      </c>
      <c r="U253" s="17">
        <v>31.457999999999998</v>
      </c>
      <c r="V253" s="17">
        <v>1294.93</v>
      </c>
      <c r="W253" s="17">
        <v>36.450009999999999</v>
      </c>
      <c r="X253" s="17">
        <v>30.894500000000001</v>
      </c>
      <c r="Y253" s="17">
        <v>1.0884</v>
      </c>
      <c r="Z253" s="17">
        <v>146.816</v>
      </c>
    </row>
    <row r="254" spans="1:26" x14ac:dyDescent="0.2">
      <c r="A254" s="27">
        <v>45260</v>
      </c>
      <c r="B254" s="17">
        <v>4.92</v>
      </c>
      <c r="C254" s="14">
        <v>869.72</v>
      </c>
      <c r="D254" s="17">
        <v>7.1459200000000003</v>
      </c>
      <c r="E254" s="17">
        <v>4035.4749999999999</v>
      </c>
      <c r="F254" s="17">
        <v>22.327179999999998</v>
      </c>
      <c r="G254" s="17">
        <v>349.16500000000002</v>
      </c>
      <c r="H254" s="17">
        <v>15510</v>
      </c>
      <c r="I254" s="17">
        <v>4.6630000000000003</v>
      </c>
      <c r="J254" s="17">
        <v>17.384530000000002</v>
      </c>
      <c r="K254" s="17">
        <v>3.7378499999999999</v>
      </c>
      <c r="L254" s="17">
        <v>55.487299999999998</v>
      </c>
      <c r="M254" s="17">
        <v>4.0000499999999999</v>
      </c>
      <c r="N254" s="17">
        <v>4.5648999999999997</v>
      </c>
      <c r="O254" s="17">
        <v>89.906750000000002</v>
      </c>
      <c r="P254" s="17">
        <v>18.854479999999999</v>
      </c>
      <c r="Q254" s="17">
        <v>35.325499999999998</v>
      </c>
      <c r="R254" s="17">
        <v>28.866</v>
      </c>
      <c r="S254" s="17">
        <v>83.424359999999993</v>
      </c>
      <c r="T254" s="17">
        <v>1.3373200000000001</v>
      </c>
      <c r="U254" s="17">
        <v>31.273900000000001</v>
      </c>
      <c r="V254" s="17">
        <v>1300.8</v>
      </c>
      <c r="W254" s="17">
        <v>36.35172</v>
      </c>
      <c r="X254" s="17">
        <v>30.897349999999999</v>
      </c>
      <c r="Y254" s="17">
        <v>1.0888</v>
      </c>
      <c r="Z254" s="17">
        <v>148.202</v>
      </c>
    </row>
    <row r="255" spans="1:26" x14ac:dyDescent="0.2">
      <c r="A255" s="27">
        <v>45259</v>
      </c>
      <c r="B255" s="17">
        <v>4.9054500000000001</v>
      </c>
      <c r="C255" s="14">
        <v>869.23299999999995</v>
      </c>
      <c r="D255" s="17">
        <v>7.1432099999999998</v>
      </c>
      <c r="E255" s="17">
        <v>3992.3249999999998</v>
      </c>
      <c r="F255" s="17">
        <v>22.1203</v>
      </c>
      <c r="G255" s="17">
        <v>344.72300000000001</v>
      </c>
      <c r="H255" s="17">
        <v>15395</v>
      </c>
      <c r="I255" s="17">
        <v>4.6520000000000001</v>
      </c>
      <c r="J255" s="17">
        <v>17.2837</v>
      </c>
      <c r="K255" s="17">
        <v>3.7296800000000001</v>
      </c>
      <c r="L255" s="17">
        <v>55.378700000000002</v>
      </c>
      <c r="M255" s="17">
        <v>3.9568599999999998</v>
      </c>
      <c r="N255" s="17">
        <v>4.5324999999999998</v>
      </c>
      <c r="O255" s="17">
        <v>88.644750000000002</v>
      </c>
      <c r="P255" s="17">
        <v>18.750830000000001</v>
      </c>
      <c r="Q255" s="17">
        <v>34.831299999999999</v>
      </c>
      <c r="R255" s="17">
        <v>28.934850000000001</v>
      </c>
      <c r="S255" s="17">
        <v>83.310010000000005</v>
      </c>
      <c r="T255" s="17">
        <v>1.3329299999999999</v>
      </c>
      <c r="U255" s="17">
        <v>31.1936</v>
      </c>
      <c r="V255" s="17">
        <v>1289.75</v>
      </c>
      <c r="W255" s="17">
        <v>36.405500000000004</v>
      </c>
      <c r="X255" s="17">
        <v>30.931699999999999</v>
      </c>
      <c r="Y255" s="17">
        <v>1.09693</v>
      </c>
      <c r="Z255" s="17">
        <v>147.245</v>
      </c>
    </row>
    <row r="256" spans="1:26" x14ac:dyDescent="0.2">
      <c r="A256" s="27">
        <v>45258</v>
      </c>
      <c r="B256" s="17">
        <v>4.8716499999999998</v>
      </c>
      <c r="C256" s="14">
        <v>869.49199999999996</v>
      </c>
      <c r="D256" s="17">
        <v>7.1326200000000002</v>
      </c>
      <c r="E256" s="17">
        <v>3953.9749999999999</v>
      </c>
      <c r="F256" s="17">
        <v>22.049900000000001</v>
      </c>
      <c r="G256" s="17">
        <v>343.12299999999999</v>
      </c>
      <c r="H256" s="17">
        <v>15435</v>
      </c>
      <c r="I256" s="17">
        <v>4.67</v>
      </c>
      <c r="J256" s="17">
        <v>17.140779999999999</v>
      </c>
      <c r="K256" s="17">
        <v>3.7280000000000002</v>
      </c>
      <c r="L256" s="17">
        <v>55.415999999999997</v>
      </c>
      <c r="M256" s="17">
        <v>3.9298000000000002</v>
      </c>
      <c r="N256" s="17">
        <v>4.5229499999999998</v>
      </c>
      <c r="O256" s="17">
        <v>88.900499999999994</v>
      </c>
      <c r="P256" s="17">
        <v>18.602799999999998</v>
      </c>
      <c r="Q256" s="17">
        <v>34.749499999999998</v>
      </c>
      <c r="R256" s="17">
        <v>28.925830000000001</v>
      </c>
      <c r="S256" s="17">
        <v>83.308509999999998</v>
      </c>
      <c r="T256" s="17">
        <v>1.3311500000000001</v>
      </c>
      <c r="U256" s="17">
        <v>31.452400000000001</v>
      </c>
      <c r="V256" s="17">
        <v>1288.06</v>
      </c>
      <c r="W256" s="17">
        <v>36.363950000000003</v>
      </c>
      <c r="X256" s="17">
        <v>30.900099999999998</v>
      </c>
      <c r="Y256" s="17">
        <v>1.09928</v>
      </c>
      <c r="Z256" s="17">
        <v>147.47900000000001</v>
      </c>
    </row>
    <row r="257" spans="1:26" x14ac:dyDescent="0.2">
      <c r="A257" s="27">
        <v>45257</v>
      </c>
      <c r="B257" s="17">
        <v>4.8990499999999999</v>
      </c>
      <c r="C257" s="14">
        <v>872.27499999999998</v>
      </c>
      <c r="D257" s="17">
        <v>7.1592799999999999</v>
      </c>
      <c r="E257" s="17">
        <v>3976.9409999999998</v>
      </c>
      <c r="F257" s="17">
        <v>22.186050000000002</v>
      </c>
      <c r="G257" s="17">
        <v>346.48200000000003</v>
      </c>
      <c r="H257" s="17">
        <v>15494.5</v>
      </c>
      <c r="I257" s="17">
        <v>4.681</v>
      </c>
      <c r="J257" s="17">
        <v>17.165649999999999</v>
      </c>
      <c r="K257" s="17">
        <v>3.72248</v>
      </c>
      <c r="L257" s="17">
        <v>55.461300000000001</v>
      </c>
      <c r="M257" s="17">
        <v>3.96705</v>
      </c>
      <c r="N257" s="17">
        <v>4.5399700000000003</v>
      </c>
      <c r="O257" s="17">
        <v>89.075059999999993</v>
      </c>
      <c r="P257" s="17">
        <v>18.65429</v>
      </c>
      <c r="Q257" s="17">
        <v>35.061500000000002</v>
      </c>
      <c r="R257" s="17">
        <v>28.91525</v>
      </c>
      <c r="S257" s="17">
        <v>83.326509999999999</v>
      </c>
      <c r="T257" s="17">
        <v>1.3367899999999999</v>
      </c>
      <c r="U257" s="17">
        <v>31.5715</v>
      </c>
      <c r="V257" s="17">
        <v>1298.52</v>
      </c>
      <c r="W257" s="17">
        <v>36.279899999999998</v>
      </c>
      <c r="X257" s="17">
        <v>30.8947</v>
      </c>
      <c r="Y257" s="17">
        <v>1.09537</v>
      </c>
      <c r="Z257" s="17">
        <v>148.69</v>
      </c>
    </row>
    <row r="258" spans="1:26" x14ac:dyDescent="0.2">
      <c r="A258" s="27">
        <v>45254</v>
      </c>
      <c r="B258" s="17">
        <v>4.90205</v>
      </c>
      <c r="C258" s="14">
        <v>869.01499999999999</v>
      </c>
      <c r="D258" s="17">
        <v>7.1493399999999996</v>
      </c>
      <c r="E258" s="17">
        <v>4039.623</v>
      </c>
      <c r="F258" s="17">
        <v>22.3005</v>
      </c>
      <c r="G258" s="17">
        <v>347.798</v>
      </c>
      <c r="H258" s="17">
        <v>15552.5</v>
      </c>
      <c r="I258" s="17">
        <v>4.6849999999999996</v>
      </c>
      <c r="J258" s="17">
        <v>17.11365</v>
      </c>
      <c r="K258" s="17">
        <v>3.73265</v>
      </c>
      <c r="L258" s="17">
        <v>55.408499999999997</v>
      </c>
      <c r="M258" s="17">
        <v>3.9979900000000002</v>
      </c>
      <c r="N258" s="17">
        <v>4.5470300000000003</v>
      </c>
      <c r="O258" s="17">
        <v>89.124099999999999</v>
      </c>
      <c r="P258" s="17">
        <v>18.779140000000002</v>
      </c>
      <c r="Q258" s="17">
        <v>35.392299999999999</v>
      </c>
      <c r="R258" s="17">
        <v>28.871479999999998</v>
      </c>
      <c r="S258" s="17">
        <v>83.314549999999997</v>
      </c>
      <c r="T258" s="17">
        <v>1.34006</v>
      </c>
      <c r="U258" s="17">
        <v>31.638500000000001</v>
      </c>
      <c r="V258" s="17">
        <v>1305.33</v>
      </c>
      <c r="W258" s="17">
        <v>36.069409999999998</v>
      </c>
      <c r="X258" s="17">
        <v>30.894300000000001</v>
      </c>
      <c r="Y258" s="17">
        <v>1.09395</v>
      </c>
      <c r="Z258" s="17">
        <v>149.44399999999999</v>
      </c>
    </row>
    <row r="259" spans="1:26" x14ac:dyDescent="0.2">
      <c r="A259" s="27">
        <v>45253</v>
      </c>
      <c r="B259" s="17">
        <v>4.9043999999999999</v>
      </c>
      <c r="C259" s="14">
        <v>875.73500000000001</v>
      </c>
      <c r="D259" s="17">
        <v>7.1522500000000004</v>
      </c>
      <c r="E259" s="17">
        <v>4067.348</v>
      </c>
      <c r="F259" s="17">
        <v>22.394120000000001</v>
      </c>
      <c r="G259" s="17">
        <v>348.09</v>
      </c>
      <c r="H259" s="17">
        <v>15555</v>
      </c>
      <c r="I259" s="17">
        <v>4.6820000000000004</v>
      </c>
      <c r="J259" s="17">
        <v>17.18824</v>
      </c>
      <c r="K259" s="17">
        <v>3.7376299999999998</v>
      </c>
      <c r="L259" s="17">
        <v>55.398000000000003</v>
      </c>
      <c r="M259" s="17">
        <v>4.0052899999999996</v>
      </c>
      <c r="N259" s="17">
        <v>4.55748</v>
      </c>
      <c r="O259" s="17">
        <v>88.508750000000006</v>
      </c>
      <c r="P259" s="17">
        <v>18.814219999999999</v>
      </c>
      <c r="Q259" s="17">
        <v>35.283999999999999</v>
      </c>
      <c r="R259" s="17">
        <v>28.824850000000001</v>
      </c>
      <c r="S259" s="17">
        <v>83.341759999999994</v>
      </c>
      <c r="T259" s="17">
        <v>1.3408</v>
      </c>
      <c r="U259" s="17">
        <v>31.4832</v>
      </c>
      <c r="V259" s="17">
        <v>1301.57</v>
      </c>
      <c r="W259" s="17">
        <v>36.070210000000003</v>
      </c>
      <c r="X259" s="17">
        <v>30.91705</v>
      </c>
      <c r="Y259" s="17">
        <v>1.09049</v>
      </c>
      <c r="Z259" s="17">
        <v>149.56399999999999</v>
      </c>
    </row>
    <row r="260" spans="1:26" x14ac:dyDescent="0.2">
      <c r="A260" s="27">
        <v>45252</v>
      </c>
      <c r="B260" s="17">
        <v>4.9078799999999996</v>
      </c>
      <c r="C260" s="14">
        <v>873.72500000000002</v>
      </c>
      <c r="D260" s="17">
        <v>7.1623000000000001</v>
      </c>
      <c r="E260" s="17">
        <v>4070.248</v>
      </c>
      <c r="F260" s="17">
        <v>22.454249999999998</v>
      </c>
      <c r="G260" s="17">
        <v>350.04</v>
      </c>
      <c r="H260" s="17">
        <v>15598.5</v>
      </c>
      <c r="I260" s="17">
        <v>4.6769999999999996</v>
      </c>
      <c r="J260" s="17">
        <v>17.20148</v>
      </c>
      <c r="K260" s="17">
        <v>3.7397800000000001</v>
      </c>
      <c r="L260" s="17">
        <v>55.491500000000002</v>
      </c>
      <c r="M260" s="17">
        <v>4.0084299999999997</v>
      </c>
      <c r="N260" s="17">
        <v>4.5655000000000001</v>
      </c>
      <c r="O260" s="17">
        <v>88.493200000000002</v>
      </c>
      <c r="P260" s="17">
        <v>18.88618</v>
      </c>
      <c r="Q260" s="17">
        <v>35.250999999999998</v>
      </c>
      <c r="R260" s="17">
        <v>28.84412</v>
      </c>
      <c r="S260" s="17">
        <v>83.250010000000003</v>
      </c>
      <c r="T260" s="17">
        <v>1.3419000000000001</v>
      </c>
      <c r="U260" s="17">
        <v>31.581</v>
      </c>
      <c r="V260" s="17">
        <v>1300.78</v>
      </c>
      <c r="W260" s="17">
        <v>36.074620000000003</v>
      </c>
      <c r="X260" s="17">
        <v>30.892969999999998</v>
      </c>
      <c r="Y260" s="17">
        <v>1.08884</v>
      </c>
      <c r="Z260" s="17">
        <v>149.53899999999999</v>
      </c>
    </row>
    <row r="261" spans="1:26" x14ac:dyDescent="0.2">
      <c r="A261" s="27">
        <v>45251</v>
      </c>
      <c r="B261" s="17">
        <v>4.8994</v>
      </c>
      <c r="C261" s="14">
        <v>870.14</v>
      </c>
      <c r="D261" s="17">
        <v>7.1429200000000002</v>
      </c>
      <c r="E261" s="17">
        <v>4072.5</v>
      </c>
      <c r="F261" s="17">
        <v>22.47803</v>
      </c>
      <c r="G261" s="17">
        <v>349.14299999999997</v>
      </c>
      <c r="H261" s="17">
        <v>15440</v>
      </c>
      <c r="I261" s="17">
        <v>4.6559999999999997</v>
      </c>
      <c r="J261" s="17">
        <v>17.195150000000002</v>
      </c>
      <c r="K261" s="17">
        <v>3.7383500000000001</v>
      </c>
      <c r="L261" s="17">
        <v>55.372500000000002</v>
      </c>
      <c r="M261" s="17">
        <v>4.0070899999999998</v>
      </c>
      <c r="N261" s="17">
        <v>4.5543300000000002</v>
      </c>
      <c r="O261" s="17">
        <v>88.245059999999995</v>
      </c>
      <c r="P261" s="17">
        <v>18.63935</v>
      </c>
      <c r="Q261" s="17">
        <v>35.190100000000001</v>
      </c>
      <c r="R261" s="17">
        <v>28.78905</v>
      </c>
      <c r="S261" s="17">
        <v>83.334010000000006</v>
      </c>
      <c r="T261" s="17">
        <v>1.3385</v>
      </c>
      <c r="U261" s="17">
        <v>31.295300000000001</v>
      </c>
      <c r="V261" s="17">
        <v>1296.01</v>
      </c>
      <c r="W261" s="17">
        <v>36.063850000000002</v>
      </c>
      <c r="X261" s="17">
        <v>30.900300000000001</v>
      </c>
      <c r="Y261" s="17">
        <v>1.09108</v>
      </c>
      <c r="Z261" s="17">
        <v>148.39500000000001</v>
      </c>
    </row>
    <row r="262" spans="1:26" x14ac:dyDescent="0.2">
      <c r="A262" s="27">
        <v>45250</v>
      </c>
      <c r="B262" s="17">
        <v>4.8538800000000002</v>
      </c>
      <c r="C262" s="14">
        <v>875.98800000000006</v>
      </c>
      <c r="D262" s="17">
        <v>7.1673299999999998</v>
      </c>
      <c r="E262" s="17">
        <v>4036.14</v>
      </c>
      <c r="F262" s="17">
        <v>22.41</v>
      </c>
      <c r="G262" s="17">
        <v>347.23</v>
      </c>
      <c r="H262" s="17">
        <v>15386.5</v>
      </c>
      <c r="I262" s="17">
        <v>4.67</v>
      </c>
      <c r="J262" s="17">
        <v>17.123290000000001</v>
      </c>
      <c r="K262" s="17">
        <v>3.7330800000000002</v>
      </c>
      <c r="L262" s="17">
        <v>55.524999999999999</v>
      </c>
      <c r="M262" s="17">
        <v>3.9769600000000001</v>
      </c>
      <c r="N262" s="17">
        <v>4.5442999999999998</v>
      </c>
      <c r="O262" s="17">
        <v>88.509399999999999</v>
      </c>
      <c r="P262" s="17">
        <v>18.34074</v>
      </c>
      <c r="Q262" s="17">
        <v>35.216000000000001</v>
      </c>
      <c r="R262" s="17">
        <v>28.770320000000002</v>
      </c>
      <c r="S262" s="17">
        <v>83.351759999999999</v>
      </c>
      <c r="T262" s="17">
        <v>1.3382099999999999</v>
      </c>
      <c r="U262" s="17">
        <v>31.626000000000001</v>
      </c>
      <c r="V262" s="17">
        <v>1288.3800000000001</v>
      </c>
      <c r="W262" s="17">
        <v>36.049999999999997</v>
      </c>
      <c r="X262" s="17">
        <v>30.886130000000001</v>
      </c>
      <c r="Y262" s="17">
        <v>1.09399</v>
      </c>
      <c r="Z262" s="17">
        <v>148.387</v>
      </c>
    </row>
    <row r="263" spans="1:26" x14ac:dyDescent="0.2">
      <c r="A263" s="27">
        <v>45247</v>
      </c>
      <c r="B263" s="17">
        <v>4.9094199999999999</v>
      </c>
      <c r="C263" s="14">
        <v>888.43799999999999</v>
      </c>
      <c r="D263" s="17">
        <v>7.2173400000000001</v>
      </c>
      <c r="E263" s="17">
        <v>4092.4749999999999</v>
      </c>
      <c r="F263" s="17">
        <v>22.443049999999999</v>
      </c>
      <c r="G263" s="17">
        <v>347.54399999999998</v>
      </c>
      <c r="H263" s="17">
        <v>15492.5</v>
      </c>
      <c r="I263" s="17">
        <v>4.6775000000000002</v>
      </c>
      <c r="J263" s="17">
        <v>17.2319</v>
      </c>
      <c r="K263" s="17">
        <v>3.7630499999999998</v>
      </c>
      <c r="L263" s="17">
        <v>55.6738</v>
      </c>
      <c r="M263" s="17">
        <v>4.0179499999999999</v>
      </c>
      <c r="N263" s="17">
        <v>4.5570199999999996</v>
      </c>
      <c r="O263" s="17">
        <v>89.507999999999996</v>
      </c>
      <c r="P263" s="17">
        <v>18.359020000000001</v>
      </c>
      <c r="Q263" s="17">
        <v>35.105600000000003</v>
      </c>
      <c r="R263" s="17">
        <v>28.7044</v>
      </c>
      <c r="S263" s="17">
        <v>83.256510000000006</v>
      </c>
      <c r="T263" s="17">
        <v>1.3435299999999999</v>
      </c>
      <c r="U263" s="17">
        <v>31.806000000000001</v>
      </c>
      <c r="V263" s="17">
        <v>1295.77</v>
      </c>
      <c r="W263" s="17">
        <v>36.270910000000001</v>
      </c>
      <c r="X263" s="17">
        <v>30.90785</v>
      </c>
      <c r="Y263" s="17">
        <v>1.0914699999999999</v>
      </c>
      <c r="Z263" s="17">
        <v>149.63300000000001</v>
      </c>
    </row>
    <row r="264" spans="1:26" x14ac:dyDescent="0.2">
      <c r="A264" s="27">
        <v>45246</v>
      </c>
      <c r="B264" s="17">
        <v>4.8684700000000003</v>
      </c>
      <c r="C264" s="14">
        <v>881</v>
      </c>
      <c r="D264" s="17">
        <v>7.2486699999999997</v>
      </c>
      <c r="E264" s="17">
        <v>4091.2750000000001</v>
      </c>
      <c r="F264" s="17">
        <v>22.539400000000001</v>
      </c>
      <c r="G264" s="17">
        <v>347.25099999999998</v>
      </c>
      <c r="H264" s="17">
        <v>15545</v>
      </c>
      <c r="I264" s="17">
        <v>4.6900000000000004</v>
      </c>
      <c r="J264" s="17">
        <v>17.227989999999998</v>
      </c>
      <c r="K264" s="17">
        <v>3.7747999999999999</v>
      </c>
      <c r="L264" s="17">
        <v>55.769799999999996</v>
      </c>
      <c r="M264" s="17">
        <v>4.0287199999999999</v>
      </c>
      <c r="N264" s="17">
        <v>4.5798699999999997</v>
      </c>
      <c r="O264" s="17">
        <v>89.271299999999997</v>
      </c>
      <c r="P264" s="17">
        <v>18.37313</v>
      </c>
      <c r="Q264" s="17">
        <v>35.209699999999998</v>
      </c>
      <c r="R264" s="17">
        <v>28.661650000000002</v>
      </c>
      <c r="S264" s="17">
        <v>83.256209999999996</v>
      </c>
      <c r="T264" s="17">
        <v>1.3469599999999999</v>
      </c>
      <c r="U264" s="17">
        <v>31.893699999999999</v>
      </c>
      <c r="V264" s="17">
        <v>1292.69</v>
      </c>
      <c r="W264" s="17">
        <v>36.250019999999999</v>
      </c>
      <c r="X264" s="17">
        <v>30.892499999999998</v>
      </c>
      <c r="Y264" s="17">
        <v>1.0852299999999999</v>
      </c>
      <c r="Z264" s="17">
        <v>150.72499999999999</v>
      </c>
    </row>
    <row r="265" spans="1:26" x14ac:dyDescent="0.2">
      <c r="A265" s="27">
        <v>45245</v>
      </c>
      <c r="B265" s="17">
        <v>4.8636999999999997</v>
      </c>
      <c r="C265" s="14">
        <v>887.84</v>
      </c>
      <c r="D265" s="17">
        <v>7.2586000000000004</v>
      </c>
      <c r="E265" s="17">
        <v>4022.5</v>
      </c>
      <c r="F265" s="17">
        <v>22.55893</v>
      </c>
      <c r="G265" s="17">
        <v>347.19799999999998</v>
      </c>
      <c r="H265" s="17">
        <v>15535</v>
      </c>
      <c r="I265" s="17">
        <v>4.6719999999999997</v>
      </c>
      <c r="J265" s="17">
        <v>17.29683</v>
      </c>
      <c r="K265" s="17">
        <v>3.7726000000000002</v>
      </c>
      <c r="L265" s="17">
        <v>55.83</v>
      </c>
      <c r="M265" s="17">
        <v>4.0494599999999998</v>
      </c>
      <c r="N265" s="17">
        <v>4.5789499999999999</v>
      </c>
      <c r="O265" s="17">
        <v>89.509550000000004</v>
      </c>
      <c r="P265" s="17">
        <v>18.181249999999999</v>
      </c>
      <c r="Q265" s="17">
        <v>35.570999999999998</v>
      </c>
      <c r="R265" s="17">
        <v>28.677430000000001</v>
      </c>
      <c r="S265" s="17">
        <v>83.192009999999996</v>
      </c>
      <c r="T265" s="17">
        <v>1.35043</v>
      </c>
      <c r="U265" s="17">
        <v>31.957599999999999</v>
      </c>
      <c r="V265" s="17">
        <v>1305.0899999999999</v>
      </c>
      <c r="W265" s="17">
        <v>36.296399999999998</v>
      </c>
      <c r="X265" s="17">
        <v>30.894970000000001</v>
      </c>
      <c r="Y265" s="17">
        <v>1.0847500000000001</v>
      </c>
      <c r="Z265" s="17">
        <v>151.35900000000001</v>
      </c>
    </row>
    <row r="266" spans="1:26" x14ac:dyDescent="0.2">
      <c r="A266" s="27">
        <v>45244</v>
      </c>
      <c r="B266" s="17">
        <v>4.8636999999999997</v>
      </c>
      <c r="C266" s="14">
        <v>891.48500000000001</v>
      </c>
      <c r="D266" s="17">
        <v>7.2525000000000004</v>
      </c>
      <c r="E266" s="17">
        <v>3968.75</v>
      </c>
      <c r="F266" s="17">
        <v>22.4815</v>
      </c>
      <c r="G266" s="17">
        <v>345.66500000000002</v>
      </c>
      <c r="H266" s="17">
        <v>15577.5</v>
      </c>
      <c r="I266" s="17">
        <v>4.718</v>
      </c>
      <c r="J266" s="17">
        <v>17.3446</v>
      </c>
      <c r="K266" s="17">
        <v>3.7643800000000001</v>
      </c>
      <c r="L266" s="17">
        <v>56.0563</v>
      </c>
      <c r="M266" s="17">
        <v>4.0431699999999999</v>
      </c>
      <c r="N266" s="17">
        <v>4.57</v>
      </c>
      <c r="O266" s="17">
        <v>90.606700000000004</v>
      </c>
      <c r="P266" s="17">
        <v>18.224769999999999</v>
      </c>
      <c r="Q266" s="17">
        <v>35.516300000000001</v>
      </c>
      <c r="R266" s="17">
        <v>28.619399999999999</v>
      </c>
      <c r="S266" s="17">
        <v>82.920010000000005</v>
      </c>
      <c r="T266" s="17">
        <v>1.3488500000000001</v>
      </c>
      <c r="U266" s="17">
        <v>32.347200000000001</v>
      </c>
      <c r="V266" s="17">
        <v>1305.22</v>
      </c>
      <c r="W266" s="17">
        <v>36.347499999999997</v>
      </c>
      <c r="X266" s="17">
        <v>30.896000000000001</v>
      </c>
      <c r="Y266" s="17">
        <v>1.0879000000000001</v>
      </c>
      <c r="Z266" s="17">
        <v>150.37</v>
      </c>
    </row>
    <row r="267" spans="1:26" x14ac:dyDescent="0.2">
      <c r="A267" s="27">
        <v>45243</v>
      </c>
      <c r="B267" s="17">
        <v>4.9103300000000001</v>
      </c>
      <c r="C267" s="14">
        <v>922.76800000000003</v>
      </c>
      <c r="D267" s="17">
        <v>7.29277</v>
      </c>
      <c r="E267" s="17">
        <v>4034.9949999999999</v>
      </c>
      <c r="F267" s="17">
        <v>22.984249999999999</v>
      </c>
      <c r="G267" s="17">
        <v>352.66699999999997</v>
      </c>
      <c r="H267" s="17">
        <v>15687.5</v>
      </c>
      <c r="I267" s="17">
        <v>4.71</v>
      </c>
      <c r="J267" s="17">
        <v>17.608229999999999</v>
      </c>
      <c r="K267" s="17">
        <v>3.80925</v>
      </c>
      <c r="L267" s="17">
        <v>56.0505</v>
      </c>
      <c r="M267" s="17">
        <v>4.1401000000000003</v>
      </c>
      <c r="N267" s="17">
        <v>4.64818</v>
      </c>
      <c r="O267" s="17">
        <v>91.610860000000002</v>
      </c>
      <c r="P267" s="17">
        <v>18.72663</v>
      </c>
      <c r="Q267" s="17">
        <v>35.966799999999999</v>
      </c>
      <c r="R267" s="17">
        <v>28.598990000000001</v>
      </c>
      <c r="S267" s="17">
        <v>83.227860000000007</v>
      </c>
      <c r="T267" s="17">
        <v>1.35904</v>
      </c>
      <c r="U267" s="17">
        <v>32.320599999999999</v>
      </c>
      <c r="V267" s="17">
        <v>1319.38</v>
      </c>
      <c r="W267" s="17">
        <v>36.221119999999999</v>
      </c>
      <c r="X267" s="17">
        <v>30.9</v>
      </c>
      <c r="Y267" s="17">
        <v>1.06982</v>
      </c>
      <c r="Z267" s="17">
        <v>151.72300000000001</v>
      </c>
    </row>
    <row r="268" spans="1:26" x14ac:dyDescent="0.2">
      <c r="A268" s="27">
        <v>45240</v>
      </c>
      <c r="B268" s="17">
        <v>4.9097499999999998</v>
      </c>
      <c r="C268" s="14">
        <v>913.27499999999998</v>
      </c>
      <c r="D268" s="17">
        <v>7.3065499999999997</v>
      </c>
      <c r="E268" s="17">
        <v>4034.9949999999999</v>
      </c>
      <c r="F268" s="17">
        <v>22.996649999999999</v>
      </c>
      <c r="G268" s="17">
        <v>353.02699999999999</v>
      </c>
      <c r="H268" s="17">
        <v>15692.5</v>
      </c>
      <c r="I268" s="17">
        <v>4.71</v>
      </c>
      <c r="J268" s="17">
        <v>17.646529999999998</v>
      </c>
      <c r="K268" s="17">
        <v>3.8058999999999998</v>
      </c>
      <c r="L268" s="17">
        <v>55.953099999999999</v>
      </c>
      <c r="M268" s="17">
        <v>4.1418499999999998</v>
      </c>
      <c r="N268" s="17">
        <v>4.6532999999999998</v>
      </c>
      <c r="O268" s="17">
        <v>92.334900000000005</v>
      </c>
      <c r="P268" s="17">
        <v>18.72702</v>
      </c>
      <c r="Q268" s="17">
        <v>35.992199999999997</v>
      </c>
      <c r="R268" s="17">
        <v>28.560949999999998</v>
      </c>
      <c r="S268" s="17">
        <v>83.319010000000006</v>
      </c>
      <c r="T268" s="17">
        <v>1.36046</v>
      </c>
      <c r="U268" s="17">
        <v>32.366</v>
      </c>
      <c r="V268" s="17">
        <v>1317.97</v>
      </c>
      <c r="W268" s="17">
        <v>36.1404</v>
      </c>
      <c r="X268" s="17">
        <v>30.888100000000001</v>
      </c>
      <c r="Y268" s="17">
        <v>1.0686100000000001</v>
      </c>
      <c r="Z268" s="17">
        <v>151.52199999999999</v>
      </c>
    </row>
    <row r="269" spans="1:26" x14ac:dyDescent="0.2">
      <c r="A269" s="27">
        <v>45239</v>
      </c>
      <c r="B269" s="17">
        <v>4.9394200000000001</v>
      </c>
      <c r="C269" s="14">
        <v>912.245</v>
      </c>
      <c r="D269" s="17">
        <v>7.2979000000000003</v>
      </c>
      <c r="E269" s="17">
        <v>4025.694</v>
      </c>
      <c r="F269" s="17">
        <v>23.00835</v>
      </c>
      <c r="G269" s="17">
        <v>355.89299999999997</v>
      </c>
      <c r="H269" s="17">
        <v>15682.5</v>
      </c>
      <c r="I269" s="17">
        <v>4.6929999999999996</v>
      </c>
      <c r="J269" s="17">
        <v>17.817699999999999</v>
      </c>
      <c r="K269" s="17">
        <v>3.8029999999999999</v>
      </c>
      <c r="L269" s="17">
        <v>55.86</v>
      </c>
      <c r="M269" s="17">
        <v>4.1600400000000004</v>
      </c>
      <c r="N269" s="17">
        <v>4.6570299999999998</v>
      </c>
      <c r="O269" s="17">
        <v>91.854709999999997</v>
      </c>
      <c r="P269" s="17">
        <v>18.66</v>
      </c>
      <c r="Q269" s="17">
        <v>35.767299999999999</v>
      </c>
      <c r="R269" s="17">
        <v>28.472149999999999</v>
      </c>
      <c r="S269" s="17">
        <v>83.325659999999999</v>
      </c>
      <c r="T269" s="17">
        <v>1.3604000000000001</v>
      </c>
      <c r="U269" s="17">
        <v>32.271000000000001</v>
      </c>
      <c r="V269" s="17">
        <v>1318.26</v>
      </c>
      <c r="W269" s="17">
        <v>36.1</v>
      </c>
      <c r="X269" s="17">
        <v>30.89415</v>
      </c>
      <c r="Y269" s="17">
        <v>1.0667899999999999</v>
      </c>
      <c r="Z269" s="17">
        <v>151.34899999999999</v>
      </c>
    </row>
    <row r="270" spans="1:26" x14ac:dyDescent="0.2">
      <c r="A270" s="27">
        <v>45238</v>
      </c>
      <c r="B270" s="17">
        <v>4.9099000000000004</v>
      </c>
      <c r="C270" s="14">
        <v>902.31299999999999</v>
      </c>
      <c r="D270" s="17">
        <v>7.2870999999999997</v>
      </c>
      <c r="E270" s="17">
        <v>4080.5</v>
      </c>
      <c r="F270" s="17">
        <v>22.994</v>
      </c>
      <c r="G270" s="17">
        <v>353.65899999999999</v>
      </c>
      <c r="H270" s="17">
        <v>15650</v>
      </c>
      <c r="I270" s="17">
        <v>4.6859999999999999</v>
      </c>
      <c r="J270" s="17">
        <v>17.536940000000001</v>
      </c>
      <c r="K270" s="17">
        <v>3.7968500000000001</v>
      </c>
      <c r="L270" s="17">
        <v>56.0289</v>
      </c>
      <c r="M270" s="17">
        <v>4.1498499999999998</v>
      </c>
      <c r="N270" s="17">
        <v>4.63795</v>
      </c>
      <c r="O270" s="17">
        <v>91.850059999999999</v>
      </c>
      <c r="P270" s="17">
        <v>18.473220000000001</v>
      </c>
      <c r="Q270" s="17">
        <v>35.526000000000003</v>
      </c>
      <c r="R270" s="17">
        <v>28.470050000000001</v>
      </c>
      <c r="S270" s="17">
        <v>83.242260000000002</v>
      </c>
      <c r="T270" s="17">
        <v>1.3563799999999999</v>
      </c>
      <c r="U270" s="17">
        <v>32.253</v>
      </c>
      <c r="V270" s="17">
        <v>1309.0999999999999</v>
      </c>
      <c r="W270" s="17">
        <v>36.112000000000002</v>
      </c>
      <c r="X270" s="17">
        <v>30.8887</v>
      </c>
      <c r="Y270" s="17">
        <v>1.0709200000000001</v>
      </c>
      <c r="Z270" s="17">
        <v>150.976</v>
      </c>
    </row>
    <row r="271" spans="1:26" x14ac:dyDescent="0.2">
      <c r="A271" s="27">
        <v>45237</v>
      </c>
      <c r="B271" s="17">
        <v>4.87927</v>
      </c>
      <c r="C271" s="14">
        <v>886.54499999999996</v>
      </c>
      <c r="D271" s="17">
        <v>7.2812299999999999</v>
      </c>
      <c r="E271" s="17">
        <v>4014.4850000000001</v>
      </c>
      <c r="F271" s="17">
        <v>23.007149999999999</v>
      </c>
      <c r="G271" s="17">
        <v>353.44900000000001</v>
      </c>
      <c r="H271" s="17">
        <v>15636.5</v>
      </c>
      <c r="I271" s="17">
        <v>4.6710000000000003</v>
      </c>
      <c r="J271" s="17">
        <v>17.4771</v>
      </c>
      <c r="K271" s="17">
        <v>3.7785000000000002</v>
      </c>
      <c r="L271" s="17">
        <v>56.140500000000003</v>
      </c>
      <c r="M271" s="17">
        <v>4.1653500000000001</v>
      </c>
      <c r="N271" s="17">
        <v>4.6430499999999997</v>
      </c>
      <c r="O271" s="17">
        <v>92.20966</v>
      </c>
      <c r="P271" s="17">
        <v>18.338629999999998</v>
      </c>
      <c r="Q271" s="17">
        <v>35.558599999999998</v>
      </c>
      <c r="R271" s="17">
        <v>28.490549999999999</v>
      </c>
      <c r="S271" s="17">
        <v>83.233999999999995</v>
      </c>
      <c r="T271" s="17">
        <v>1.35443</v>
      </c>
      <c r="U271" s="17">
        <v>32.224200000000003</v>
      </c>
      <c r="V271" s="17">
        <v>1304.97</v>
      </c>
      <c r="W271" s="17">
        <v>36.138750000000002</v>
      </c>
      <c r="X271" s="17">
        <v>30.9</v>
      </c>
      <c r="Y271" s="17">
        <v>1.07</v>
      </c>
      <c r="Z271" s="17">
        <v>150.37299999999999</v>
      </c>
    </row>
    <row r="272" spans="1:26" x14ac:dyDescent="0.2">
      <c r="A272" s="27">
        <v>45236</v>
      </c>
      <c r="B272" s="17">
        <v>4.8873699999999998</v>
      </c>
      <c r="C272" s="14">
        <v>881.81500000000005</v>
      </c>
      <c r="D272" s="17">
        <v>7.2825800000000003</v>
      </c>
      <c r="E272" s="17">
        <v>3977.375</v>
      </c>
      <c r="F272" s="17">
        <v>22.904900000000001</v>
      </c>
      <c r="G272" s="17">
        <v>354.01600000000002</v>
      </c>
      <c r="H272" s="17">
        <v>15555.5</v>
      </c>
      <c r="I272" s="17">
        <v>4.6420000000000003</v>
      </c>
      <c r="J272" s="17">
        <v>17.547529999999998</v>
      </c>
      <c r="K272" s="17">
        <v>3.7608000000000001</v>
      </c>
      <c r="L272" s="17">
        <v>55.895000000000003</v>
      </c>
      <c r="M272" s="17">
        <v>4.15707</v>
      </c>
      <c r="N272" s="17">
        <v>4.6355000000000004</v>
      </c>
      <c r="O272" s="17">
        <v>92.590810000000005</v>
      </c>
      <c r="P272" s="17">
        <v>18.2926</v>
      </c>
      <c r="Q272" s="17">
        <v>35.5167</v>
      </c>
      <c r="R272" s="17">
        <v>28.436409999999999</v>
      </c>
      <c r="S272" s="17">
        <v>83.228660000000005</v>
      </c>
      <c r="T272" s="17">
        <v>1.35057</v>
      </c>
      <c r="U272" s="17">
        <v>32.1053</v>
      </c>
      <c r="V272" s="17">
        <v>1299.54</v>
      </c>
      <c r="W272" s="17">
        <v>36.025700000000001</v>
      </c>
      <c r="X272" s="17">
        <v>30.892199999999999</v>
      </c>
      <c r="Y272" s="17">
        <v>1.0717699999999999</v>
      </c>
      <c r="Z272" s="17">
        <v>150.072</v>
      </c>
    </row>
    <row r="273" spans="1:26" x14ac:dyDescent="0.2">
      <c r="A273" s="27">
        <v>45233</v>
      </c>
      <c r="B273" s="17">
        <v>4.9029499999999997</v>
      </c>
      <c r="C273" s="14">
        <v>875.38</v>
      </c>
      <c r="D273" s="17">
        <v>7.2887700000000004</v>
      </c>
      <c r="E273" s="17">
        <v>3977.375</v>
      </c>
      <c r="F273" s="17">
        <v>22.748249999999999</v>
      </c>
      <c r="G273" s="17">
        <v>353.74299999999999</v>
      </c>
      <c r="H273" s="17">
        <v>15675.5</v>
      </c>
      <c r="I273" s="17">
        <v>4.7229999999999999</v>
      </c>
      <c r="J273" s="17">
        <v>17.465250000000001</v>
      </c>
      <c r="K273" s="17">
        <v>3.7476500000000001</v>
      </c>
      <c r="L273" s="17">
        <v>56.084000000000003</v>
      </c>
      <c r="M273" s="17">
        <v>4.1519000000000004</v>
      </c>
      <c r="N273" s="17">
        <v>4.6319299999999997</v>
      </c>
      <c r="O273" s="17">
        <v>92.694919999999996</v>
      </c>
      <c r="P273" s="17">
        <v>18.260359999999999</v>
      </c>
      <c r="Q273" s="17">
        <v>35.565300000000001</v>
      </c>
      <c r="R273" s="17">
        <v>28.405619999999999</v>
      </c>
      <c r="S273" s="17">
        <v>83.172560000000004</v>
      </c>
      <c r="T273" s="17">
        <v>1.35426</v>
      </c>
      <c r="U273" s="17">
        <v>32.276000000000003</v>
      </c>
      <c r="V273" s="17">
        <v>1309.48</v>
      </c>
      <c r="W273" s="17">
        <v>36.262509999999999</v>
      </c>
      <c r="X273" s="17">
        <v>30.900600000000001</v>
      </c>
      <c r="Y273" s="17">
        <v>1.0730999999999999</v>
      </c>
      <c r="Z273" s="17">
        <v>149.387</v>
      </c>
    </row>
    <row r="274" spans="1:26" x14ac:dyDescent="0.2">
      <c r="A274" s="27">
        <v>45232</v>
      </c>
      <c r="B274" s="17">
        <v>4.9564199999999996</v>
      </c>
      <c r="C274" s="14">
        <v>888.53</v>
      </c>
      <c r="D274" s="17">
        <v>7.3266499999999999</v>
      </c>
      <c r="E274" s="17">
        <v>4046.5</v>
      </c>
      <c r="F274" s="17">
        <v>23.02495</v>
      </c>
      <c r="G274" s="17">
        <v>359.65499999999997</v>
      </c>
      <c r="H274" s="17">
        <v>15853.5</v>
      </c>
      <c r="I274" s="17">
        <v>4.7519999999999998</v>
      </c>
      <c r="J274" s="17">
        <v>17.514970000000002</v>
      </c>
      <c r="K274" s="17">
        <v>3.77</v>
      </c>
      <c r="L274" s="17">
        <v>56.616</v>
      </c>
      <c r="M274" s="17">
        <v>4.1874099999999999</v>
      </c>
      <c r="N274" s="17">
        <v>4.6768000000000001</v>
      </c>
      <c r="O274" s="17">
        <v>93.256249999999994</v>
      </c>
      <c r="P274" s="17">
        <v>18.421050000000001</v>
      </c>
      <c r="Q274" s="17">
        <v>35.981000000000002</v>
      </c>
      <c r="R274" s="17">
        <v>28.351880000000001</v>
      </c>
      <c r="S274" s="17">
        <v>83.298010000000005</v>
      </c>
      <c r="T274" s="17">
        <v>1.3647899999999999</v>
      </c>
      <c r="U274" s="17">
        <v>32.323999999999998</v>
      </c>
      <c r="V274" s="17">
        <v>1334.34</v>
      </c>
      <c r="W274" s="17">
        <v>36.316510000000001</v>
      </c>
      <c r="X274" s="17">
        <v>30.895600000000002</v>
      </c>
      <c r="Y274" s="17">
        <v>1.06219</v>
      </c>
      <c r="Z274" s="17">
        <v>150.44499999999999</v>
      </c>
    </row>
    <row r="275" spans="1:26" x14ac:dyDescent="0.2">
      <c r="A275" s="27">
        <v>45231</v>
      </c>
      <c r="B275" s="17">
        <v>4.9564199999999996</v>
      </c>
      <c r="C275" s="14">
        <v>894.49</v>
      </c>
      <c r="D275" s="17">
        <v>7.3357000000000001</v>
      </c>
      <c r="E275" s="17">
        <v>4105.5450000000001</v>
      </c>
      <c r="F275" s="17">
        <v>23.332820000000002</v>
      </c>
      <c r="G275" s="17">
        <v>362.62200000000001</v>
      </c>
      <c r="H275" s="17">
        <v>15935</v>
      </c>
      <c r="I275" s="17">
        <v>4.7720000000000002</v>
      </c>
      <c r="J275" s="17">
        <v>17.767320000000002</v>
      </c>
      <c r="K275" s="17">
        <v>3.8385500000000001</v>
      </c>
      <c r="L275" s="17">
        <v>56.822499999999998</v>
      </c>
      <c r="M275" s="17">
        <v>4.2295999999999996</v>
      </c>
      <c r="N275" s="17">
        <v>4.7001799999999996</v>
      </c>
      <c r="O275" s="17">
        <v>92.600009999999997</v>
      </c>
      <c r="P275" s="17">
        <v>18.515059999999998</v>
      </c>
      <c r="Q275" s="17">
        <v>36.173499999999997</v>
      </c>
      <c r="R275" s="17">
        <v>28.320930000000001</v>
      </c>
      <c r="S275" s="17">
        <v>83.27046</v>
      </c>
      <c r="T275" s="17">
        <v>1.3681300000000001</v>
      </c>
      <c r="U275" s="17">
        <v>32.480699999999999</v>
      </c>
      <c r="V275" s="17">
        <v>1348.82</v>
      </c>
      <c r="W275" s="17">
        <v>36.43591</v>
      </c>
      <c r="X275" s="17">
        <v>30.89235</v>
      </c>
      <c r="Y275" s="17">
        <v>1.0570299999999999</v>
      </c>
      <c r="Z275" s="17">
        <v>150.95099999999999</v>
      </c>
    </row>
    <row r="276" spans="1:26" x14ac:dyDescent="0.2">
      <c r="A276" s="27">
        <v>45230</v>
      </c>
      <c r="B276" s="17">
        <v>5.03775</v>
      </c>
      <c r="C276" s="14">
        <v>897.36800000000005</v>
      </c>
      <c r="D276" s="17">
        <v>7.3416199999999998</v>
      </c>
      <c r="E276" s="17">
        <v>4119.25</v>
      </c>
      <c r="F276" s="17">
        <v>23.235949999999999</v>
      </c>
      <c r="G276" s="17">
        <v>361.76299999999998</v>
      </c>
      <c r="H276" s="17">
        <v>15902.5</v>
      </c>
      <c r="I276" s="17">
        <v>4.7649999999999997</v>
      </c>
      <c r="J276" s="17">
        <v>18.048269999999999</v>
      </c>
      <c r="K276" s="17">
        <v>3.8388800000000001</v>
      </c>
      <c r="L276" s="17">
        <v>56.734999999999999</v>
      </c>
      <c r="M276" s="17">
        <v>4.2107799999999997</v>
      </c>
      <c r="N276" s="17">
        <v>4.6966000000000001</v>
      </c>
      <c r="O276" s="17">
        <v>93.393749999999997</v>
      </c>
      <c r="P276" s="17">
        <v>18.648849999999999</v>
      </c>
      <c r="Q276" s="17">
        <v>36.154499999999999</v>
      </c>
      <c r="R276" s="17">
        <v>28.302099999999999</v>
      </c>
      <c r="S276" s="17">
        <v>83.220010000000002</v>
      </c>
      <c r="T276" s="17">
        <v>1.36968</v>
      </c>
      <c r="U276" s="17">
        <v>32.401400000000002</v>
      </c>
      <c r="V276" s="17">
        <v>1353.19</v>
      </c>
      <c r="W276" s="17">
        <v>36.310600000000001</v>
      </c>
      <c r="X276" s="17">
        <v>30.897549999999999</v>
      </c>
      <c r="Y276" s="17">
        <v>1.0575000000000001</v>
      </c>
      <c r="Z276" s="17">
        <v>151.68100000000001</v>
      </c>
    </row>
    <row r="277" spans="1:26" x14ac:dyDescent="0.2">
      <c r="A277" s="27">
        <v>45229</v>
      </c>
      <c r="B277" s="17">
        <v>5.0435600000000003</v>
      </c>
      <c r="C277" s="14">
        <v>907.6</v>
      </c>
      <c r="D277" s="17">
        <v>7.3251499999999998</v>
      </c>
      <c r="E277" s="17">
        <v>4066.038</v>
      </c>
      <c r="F277" s="17">
        <v>23.128499999999999</v>
      </c>
      <c r="G277" s="17">
        <v>360.70499999999998</v>
      </c>
      <c r="H277" s="17">
        <v>15871.5</v>
      </c>
      <c r="I277" s="17">
        <v>4.766</v>
      </c>
      <c r="J277" s="17">
        <v>18.04975</v>
      </c>
      <c r="K277" s="17">
        <v>3.8367499999999999</v>
      </c>
      <c r="L277" s="17">
        <v>56.869</v>
      </c>
      <c r="M277" s="17">
        <v>4.1907800000000002</v>
      </c>
      <c r="N277" s="17">
        <v>4.6761999999999997</v>
      </c>
      <c r="O277" s="17">
        <v>92.659000000000006</v>
      </c>
      <c r="P277" s="17">
        <v>18.857500000000002</v>
      </c>
      <c r="Q277" s="17">
        <v>35.925199999999997</v>
      </c>
      <c r="R277" s="17">
        <v>28.262619999999998</v>
      </c>
      <c r="S277" s="17">
        <v>83.25855</v>
      </c>
      <c r="T277" s="17">
        <v>1.36432</v>
      </c>
      <c r="U277" s="17">
        <v>32.405999999999999</v>
      </c>
      <c r="V277" s="17">
        <v>1346.51</v>
      </c>
      <c r="W277" s="17">
        <v>36.409199999999998</v>
      </c>
      <c r="X277" s="17">
        <v>30.898099999999999</v>
      </c>
      <c r="Y277" s="17">
        <v>1.06151</v>
      </c>
      <c r="Z277" s="17">
        <v>149.10300000000001</v>
      </c>
    </row>
    <row r="278" spans="1:26" x14ac:dyDescent="0.2">
      <c r="A278" s="27">
        <v>45226</v>
      </c>
      <c r="B278" s="17">
        <v>5.0147500000000003</v>
      </c>
      <c r="C278" s="14">
        <v>911.69</v>
      </c>
      <c r="D278" s="17">
        <v>7.3333899999999996</v>
      </c>
      <c r="E278" s="17">
        <v>4108.2849999999999</v>
      </c>
      <c r="F278" s="17">
        <v>23.3111</v>
      </c>
      <c r="G278" s="17">
        <v>363.15800000000002</v>
      </c>
      <c r="H278" s="17">
        <v>15940</v>
      </c>
      <c r="I278" s="17">
        <v>4.7779999999999996</v>
      </c>
      <c r="J278" s="17">
        <v>18.1142</v>
      </c>
      <c r="K278" s="17">
        <v>3.8555999999999999</v>
      </c>
      <c r="L278" s="17">
        <v>56.963500000000003</v>
      </c>
      <c r="M278" s="17">
        <v>4.2264499999999998</v>
      </c>
      <c r="N278" s="17">
        <v>4.6984700000000004</v>
      </c>
      <c r="O278" s="17">
        <v>94.329099999999997</v>
      </c>
      <c r="P278" s="17">
        <v>18.839649999999999</v>
      </c>
      <c r="Q278" s="17">
        <v>36.097499999999997</v>
      </c>
      <c r="R278" s="17">
        <v>28.194800000000001</v>
      </c>
      <c r="S278" s="17">
        <v>83.395510000000002</v>
      </c>
      <c r="T278" s="17">
        <v>1.36985</v>
      </c>
      <c r="U278" s="17">
        <v>32.439</v>
      </c>
      <c r="V278" s="17">
        <v>1356.3</v>
      </c>
      <c r="W278" s="17">
        <v>36.51</v>
      </c>
      <c r="X278" s="17">
        <v>30.899650000000001</v>
      </c>
      <c r="Y278" s="17">
        <v>1.0565100000000001</v>
      </c>
      <c r="Z278" s="17">
        <v>149.65700000000001</v>
      </c>
    </row>
    <row r="279" spans="1:26" x14ac:dyDescent="0.2">
      <c r="A279" s="27">
        <v>45225</v>
      </c>
      <c r="B279" s="17">
        <v>4.9877000000000002</v>
      </c>
      <c r="C279" s="14">
        <v>933.21799999999996</v>
      </c>
      <c r="D279" s="17">
        <v>7.3247999999999998</v>
      </c>
      <c r="E279" s="17">
        <v>4128.66</v>
      </c>
      <c r="F279" s="17">
        <v>23.344999999999999</v>
      </c>
      <c r="G279" s="17">
        <v>362.435</v>
      </c>
      <c r="H279" s="17">
        <v>15918.5</v>
      </c>
      <c r="I279" s="17">
        <v>4.7859999999999996</v>
      </c>
      <c r="J279" s="17">
        <v>18.153880000000001</v>
      </c>
      <c r="K279" s="17">
        <v>3.8675999999999999</v>
      </c>
      <c r="L279" s="17">
        <v>56.964199999999998</v>
      </c>
      <c r="M279" s="17">
        <v>4.2147500000000004</v>
      </c>
      <c r="N279" s="17">
        <v>4.7012999999999998</v>
      </c>
      <c r="O279" s="17">
        <v>93.672650000000004</v>
      </c>
      <c r="P279" s="17">
        <v>18.964300000000001</v>
      </c>
      <c r="Q279" s="17">
        <v>36.268500000000003</v>
      </c>
      <c r="R279" s="17">
        <v>28.165520000000001</v>
      </c>
      <c r="S279" s="17">
        <v>83.272009999999995</v>
      </c>
      <c r="T279" s="17">
        <v>1.36951</v>
      </c>
      <c r="U279" s="17">
        <v>32.472499999999997</v>
      </c>
      <c r="V279" s="17">
        <v>1353.5</v>
      </c>
      <c r="W279" s="17">
        <v>36.582050000000002</v>
      </c>
      <c r="X279" s="17">
        <v>30.892749999999999</v>
      </c>
      <c r="Y279" s="17">
        <v>1.0562499999999999</v>
      </c>
      <c r="Z279" s="17">
        <v>150.399</v>
      </c>
    </row>
    <row r="280" spans="1:26" x14ac:dyDescent="0.2">
      <c r="A280" s="27">
        <v>45224</v>
      </c>
      <c r="B280" s="17">
        <v>4.9955999999999996</v>
      </c>
      <c r="C280" s="14">
        <v>925.43499999999995</v>
      </c>
      <c r="D280" s="17">
        <v>7.3299500000000002</v>
      </c>
      <c r="E280" s="17">
        <v>4195.277</v>
      </c>
      <c r="F280" s="17">
        <v>23.378050000000002</v>
      </c>
      <c r="G280" s="17">
        <v>364.005</v>
      </c>
      <c r="H280" s="17">
        <v>15895.5</v>
      </c>
      <c r="I280" s="17">
        <v>4.7809999999999997</v>
      </c>
      <c r="J280" s="17">
        <v>18.327500000000001</v>
      </c>
      <c r="K280" s="17">
        <v>3.8763299999999998</v>
      </c>
      <c r="L280" s="17">
        <v>56.857700000000001</v>
      </c>
      <c r="M280" s="17">
        <v>4.2339200000000003</v>
      </c>
      <c r="N280" s="17">
        <v>4.6951000000000001</v>
      </c>
      <c r="O280" s="17">
        <v>93.406329999999997</v>
      </c>
      <c r="P280" s="17">
        <v>19.125450000000001</v>
      </c>
      <c r="Q280" s="17">
        <v>36.230899999999998</v>
      </c>
      <c r="R280" s="17">
        <v>28.13298</v>
      </c>
      <c r="S280" s="17">
        <v>83.090010000000007</v>
      </c>
      <c r="T280" s="17">
        <v>1.3706799999999999</v>
      </c>
      <c r="U280" s="17">
        <v>32.384500000000003</v>
      </c>
      <c r="V280" s="17">
        <v>1352.655</v>
      </c>
      <c r="W280" s="17">
        <v>36.590249999999997</v>
      </c>
      <c r="X280" s="17">
        <v>30.89105</v>
      </c>
      <c r="Y280" s="17">
        <v>1.05664</v>
      </c>
      <c r="Z280" s="17">
        <v>150.22999999999999</v>
      </c>
    </row>
    <row r="281" spans="1:26" x14ac:dyDescent="0.2">
      <c r="A281" s="27">
        <v>45223</v>
      </c>
      <c r="B281" s="17">
        <v>4.9927999999999999</v>
      </c>
      <c r="C281" s="14">
        <v>928.00300000000004</v>
      </c>
      <c r="D281" s="17">
        <v>7.3143500000000001</v>
      </c>
      <c r="E281" s="17">
        <v>4217.3100000000004</v>
      </c>
      <c r="F281" s="17">
        <v>23.233899999999998</v>
      </c>
      <c r="G281" s="17">
        <v>361.9</v>
      </c>
      <c r="H281" s="17">
        <v>15858.5</v>
      </c>
      <c r="I281" s="17">
        <v>4.7850000000000001</v>
      </c>
      <c r="J281" s="17">
        <v>18.254650000000002</v>
      </c>
      <c r="K281" s="17">
        <v>3.8638499999999998</v>
      </c>
      <c r="L281" s="17">
        <v>56.759799999999998</v>
      </c>
      <c r="M281" s="17">
        <v>4.2150499999999997</v>
      </c>
      <c r="N281" s="17">
        <v>4.6878700000000002</v>
      </c>
      <c r="O281" s="17">
        <v>93.612899999999996</v>
      </c>
      <c r="P281" s="17">
        <v>19.042529999999999</v>
      </c>
      <c r="Q281" s="17">
        <v>36.167700000000004</v>
      </c>
      <c r="R281" s="17">
        <v>28.10427</v>
      </c>
      <c r="S281" s="17">
        <v>83.015960000000007</v>
      </c>
      <c r="T281" s="17">
        <v>1.3685499999999999</v>
      </c>
      <c r="U281" s="17">
        <v>32.283000000000001</v>
      </c>
      <c r="V281" s="17">
        <v>1344.21</v>
      </c>
      <c r="W281" s="17">
        <v>36.638759999999998</v>
      </c>
      <c r="X281" s="17">
        <v>30.895499999999998</v>
      </c>
      <c r="Y281" s="17">
        <v>1.05901</v>
      </c>
      <c r="Z281" s="17">
        <v>149.91200000000001</v>
      </c>
    </row>
    <row r="282" spans="1:26" x14ac:dyDescent="0.2">
      <c r="A282" s="27">
        <v>45222</v>
      </c>
      <c r="B282" s="17">
        <v>5.0130499999999998</v>
      </c>
      <c r="C282" s="14">
        <v>934</v>
      </c>
      <c r="D282" s="17">
        <v>7.3104399999999998</v>
      </c>
      <c r="E282" s="17">
        <v>4225.03</v>
      </c>
      <c r="F282" s="17">
        <v>23.0701</v>
      </c>
      <c r="G282" s="17">
        <v>357.77499999999998</v>
      </c>
      <c r="H282" s="17">
        <v>15913.5</v>
      </c>
      <c r="I282" s="17">
        <v>4.7949999999999999</v>
      </c>
      <c r="J282" s="17">
        <v>18.143979999999999</v>
      </c>
      <c r="K282" s="17">
        <v>3.86483</v>
      </c>
      <c r="L282" s="17">
        <v>56.825200000000002</v>
      </c>
      <c r="M282" s="17">
        <v>4.1796499999999996</v>
      </c>
      <c r="N282" s="17">
        <v>4.6580500000000002</v>
      </c>
      <c r="O282" s="17">
        <v>94.562749999999994</v>
      </c>
      <c r="P282" s="17">
        <v>18.961849999999998</v>
      </c>
      <c r="Q282" s="17">
        <v>36.308199999999999</v>
      </c>
      <c r="R282" s="17">
        <v>28.0839</v>
      </c>
      <c r="S282" s="17">
        <v>83.051860000000005</v>
      </c>
      <c r="T282" s="17">
        <v>1.36677</v>
      </c>
      <c r="U282" s="17">
        <v>32.366799999999998</v>
      </c>
      <c r="V282" s="17">
        <v>1343.64</v>
      </c>
      <c r="W282" s="17">
        <v>36.6</v>
      </c>
      <c r="X282" s="17">
        <v>30.9</v>
      </c>
      <c r="Y282" s="17">
        <v>1.06697</v>
      </c>
      <c r="Z282" s="17">
        <v>149.715</v>
      </c>
    </row>
    <row r="283" spans="1:26" x14ac:dyDescent="0.2">
      <c r="A283" s="27">
        <v>45219</v>
      </c>
      <c r="B283" s="17">
        <v>5.0352199999999998</v>
      </c>
      <c r="C283" s="14">
        <v>941.76499999999999</v>
      </c>
      <c r="D283" s="17">
        <v>7.3271100000000002</v>
      </c>
      <c r="E283" s="17">
        <v>4225.277</v>
      </c>
      <c r="F283" s="17">
        <v>23.22775</v>
      </c>
      <c r="G283" s="17">
        <v>360.69</v>
      </c>
      <c r="H283" s="17">
        <v>15874.5</v>
      </c>
      <c r="I283" s="17">
        <v>4.7679999999999998</v>
      </c>
      <c r="J283" s="17">
        <v>18.237749999999998</v>
      </c>
      <c r="K283" s="17">
        <v>3.8780999999999999</v>
      </c>
      <c r="L283" s="17">
        <v>56.825499999999998</v>
      </c>
      <c r="M283" s="17">
        <v>4.2098800000000001</v>
      </c>
      <c r="N283" s="17">
        <v>4.6954000000000002</v>
      </c>
      <c r="O283" s="17">
        <v>95.703990000000005</v>
      </c>
      <c r="P283" s="17">
        <v>19.010400000000001</v>
      </c>
      <c r="Q283" s="17">
        <v>36.499499999999998</v>
      </c>
      <c r="R283" s="17">
        <v>27.985749999999999</v>
      </c>
      <c r="S283" s="17">
        <v>83.140010000000004</v>
      </c>
      <c r="T283" s="17">
        <v>1.37246</v>
      </c>
      <c r="U283" s="17">
        <v>32.366300000000003</v>
      </c>
      <c r="V283" s="17">
        <v>1350.09</v>
      </c>
      <c r="W283" s="17">
        <v>36.627009999999999</v>
      </c>
      <c r="X283" s="17">
        <v>30.89115</v>
      </c>
      <c r="Y283" s="17">
        <v>1.0594399999999999</v>
      </c>
      <c r="Z283" s="17">
        <v>149.86000000000001</v>
      </c>
    </row>
    <row r="284" spans="1:26" x14ac:dyDescent="0.2">
      <c r="A284" s="27">
        <v>45218</v>
      </c>
      <c r="B284" s="17">
        <v>5.06325</v>
      </c>
      <c r="C284" s="14">
        <v>939.85299999999995</v>
      </c>
      <c r="D284" s="17">
        <v>7.3365</v>
      </c>
      <c r="E284" s="17">
        <v>4229.78</v>
      </c>
      <c r="F284" s="17">
        <v>23.27225</v>
      </c>
      <c r="G284" s="17">
        <v>361.74</v>
      </c>
      <c r="H284" s="17">
        <v>15815</v>
      </c>
      <c r="I284" s="17">
        <v>4.7699999999999996</v>
      </c>
      <c r="J284" s="17">
        <v>18.324570000000001</v>
      </c>
      <c r="K284" s="17">
        <v>3.8719999999999999</v>
      </c>
      <c r="L284" s="17">
        <v>56.854999999999997</v>
      </c>
      <c r="M284" s="17">
        <v>4.2076700000000002</v>
      </c>
      <c r="N284" s="17">
        <v>4.7001299999999997</v>
      </c>
      <c r="O284" s="17">
        <v>96.780119999999997</v>
      </c>
      <c r="P284" s="17">
        <v>19.02375</v>
      </c>
      <c r="Q284" s="17">
        <v>36.389299999999999</v>
      </c>
      <c r="R284" s="17">
        <v>27.96951</v>
      </c>
      <c r="S284" s="17">
        <v>83.193759999999997</v>
      </c>
      <c r="T284" s="17">
        <v>1.37276</v>
      </c>
      <c r="U284" s="17">
        <v>32.392499999999998</v>
      </c>
      <c r="V284" s="17">
        <v>1356.97</v>
      </c>
      <c r="W284" s="17">
        <v>36.651249999999997</v>
      </c>
      <c r="X284" s="17">
        <v>30.9116</v>
      </c>
      <c r="Y284" s="17">
        <v>1.0582499999999999</v>
      </c>
      <c r="Z284" s="17">
        <v>149.79499999999999</v>
      </c>
    </row>
    <row r="285" spans="1:26" x14ac:dyDescent="0.2">
      <c r="A285" s="27">
        <v>45217</v>
      </c>
      <c r="B285" s="17">
        <v>5.0571000000000002</v>
      </c>
      <c r="C285" s="14">
        <v>942.81</v>
      </c>
      <c r="D285" s="17">
        <v>7.3277299999999999</v>
      </c>
      <c r="E285" s="17">
        <v>4236.7</v>
      </c>
      <c r="F285" s="17">
        <v>23.425699999999999</v>
      </c>
      <c r="G285" s="17">
        <v>364.505</v>
      </c>
      <c r="H285" s="17">
        <v>15735</v>
      </c>
      <c r="I285" s="17">
        <v>4.7465000000000002</v>
      </c>
      <c r="J285" s="17">
        <v>18.249500000000001</v>
      </c>
      <c r="K285" s="17">
        <v>3.8687999999999998</v>
      </c>
      <c r="L285" s="17">
        <v>56.700499999999998</v>
      </c>
      <c r="M285" s="17">
        <v>4.2264499999999998</v>
      </c>
      <c r="N285" s="17">
        <v>4.7190000000000003</v>
      </c>
      <c r="O285" s="17">
        <v>97.971199999999996</v>
      </c>
      <c r="P285" s="17">
        <v>18.992319999999999</v>
      </c>
      <c r="Q285" s="17">
        <v>36.374000000000002</v>
      </c>
      <c r="R285" s="17">
        <v>28.003920000000001</v>
      </c>
      <c r="S285" s="17">
        <v>83.296850000000006</v>
      </c>
      <c r="T285" s="17">
        <v>1.37338</v>
      </c>
      <c r="U285" s="17">
        <v>32.305500000000002</v>
      </c>
      <c r="V285" s="17">
        <v>1355.35</v>
      </c>
      <c r="W285" s="17">
        <v>36.653660000000002</v>
      </c>
      <c r="X285" s="17">
        <v>30.891349999999999</v>
      </c>
      <c r="Y285" s="17">
        <v>1.05365</v>
      </c>
      <c r="Z285" s="17">
        <v>149.93</v>
      </c>
    </row>
    <row r="286" spans="1:26" x14ac:dyDescent="0.2">
      <c r="A286" s="27">
        <v>45216</v>
      </c>
      <c r="B286" s="17">
        <v>5.0388000000000002</v>
      </c>
      <c r="C286" s="14">
        <v>937.67</v>
      </c>
      <c r="D286" s="17">
        <v>7.3255699999999999</v>
      </c>
      <c r="E286" s="17">
        <v>4192</v>
      </c>
      <c r="F286" s="17">
        <v>23.316770000000002</v>
      </c>
      <c r="G286" s="17">
        <v>363.392</v>
      </c>
      <c r="H286" s="17">
        <v>15718.3</v>
      </c>
      <c r="I286" s="17">
        <v>4.7359999999999998</v>
      </c>
      <c r="J286" s="17">
        <v>18.01585</v>
      </c>
      <c r="K286" s="17">
        <v>3.8529</v>
      </c>
      <c r="L286" s="17">
        <v>56.740699999999997</v>
      </c>
      <c r="M286" s="17">
        <v>4.17882</v>
      </c>
      <c r="N286" s="17">
        <v>4.6978499999999999</v>
      </c>
      <c r="O286" s="17">
        <v>97.947569999999999</v>
      </c>
      <c r="P286" s="17">
        <v>18.802150000000001</v>
      </c>
      <c r="Q286" s="17">
        <v>36.331499999999998</v>
      </c>
      <c r="R286" s="17">
        <v>27.95065</v>
      </c>
      <c r="S286" s="17">
        <v>83.210009999999997</v>
      </c>
      <c r="T286" s="17">
        <v>1.36825</v>
      </c>
      <c r="U286" s="17">
        <v>32.316499999999998</v>
      </c>
      <c r="V286" s="17">
        <v>1353.57</v>
      </c>
      <c r="W286" s="17">
        <v>36.525379999999998</v>
      </c>
      <c r="X286" s="17">
        <v>30.900480000000002</v>
      </c>
      <c r="Y286" s="17">
        <v>1.05772</v>
      </c>
      <c r="Z286" s="17">
        <v>149.81399999999999</v>
      </c>
    </row>
    <row r="287" spans="1:26" x14ac:dyDescent="0.2">
      <c r="A287" s="27">
        <v>45215</v>
      </c>
      <c r="B287" s="17">
        <v>5.0400499999999999</v>
      </c>
      <c r="C287" s="14">
        <v>946.32799999999997</v>
      </c>
      <c r="D287" s="17">
        <v>7.3085100000000001</v>
      </c>
      <c r="E287" s="17">
        <v>4237.16</v>
      </c>
      <c r="F287" s="17">
        <v>23.351569999999999</v>
      </c>
      <c r="G287" s="17">
        <v>365.815</v>
      </c>
      <c r="H287" s="17">
        <v>15720</v>
      </c>
      <c r="I287" s="17">
        <v>4.7359999999999998</v>
      </c>
      <c r="J287" s="17">
        <v>17.885059999999999</v>
      </c>
      <c r="K287" s="17">
        <v>3.8605</v>
      </c>
      <c r="L287" s="17">
        <v>56.792000000000002</v>
      </c>
      <c r="M287" s="17">
        <v>4.2156000000000002</v>
      </c>
      <c r="N287" s="17">
        <v>4.702</v>
      </c>
      <c r="O287" s="17">
        <v>97.473079999999996</v>
      </c>
      <c r="P287" s="17">
        <v>18.771049999999999</v>
      </c>
      <c r="Q287" s="17">
        <v>36.247700000000002</v>
      </c>
      <c r="R287" s="17">
        <v>27.86345</v>
      </c>
      <c r="S287" s="17">
        <v>83.241470000000007</v>
      </c>
      <c r="T287" s="17">
        <v>1.3675600000000001</v>
      </c>
      <c r="U287" s="17">
        <v>32.284500000000001</v>
      </c>
      <c r="V287" s="17">
        <v>1348.24</v>
      </c>
      <c r="W287" s="17">
        <v>36.450009999999999</v>
      </c>
      <c r="X287" s="17">
        <v>30.89235</v>
      </c>
      <c r="Y287" s="17">
        <v>1.05603</v>
      </c>
      <c r="Z287" s="17">
        <v>149.51300000000001</v>
      </c>
    </row>
    <row r="288" spans="1:26" x14ac:dyDescent="0.2">
      <c r="A288" s="27">
        <v>45212</v>
      </c>
      <c r="B288" s="17">
        <v>5.0784000000000002</v>
      </c>
      <c r="C288" s="14">
        <v>939.4</v>
      </c>
      <c r="D288" s="17">
        <v>7.3132700000000002</v>
      </c>
      <c r="E288" s="17">
        <v>4237.16</v>
      </c>
      <c r="F288" s="17">
        <v>23.5014</v>
      </c>
      <c r="G288" s="17">
        <v>369.565</v>
      </c>
      <c r="H288" s="17">
        <v>15682.5</v>
      </c>
      <c r="I288" s="17">
        <v>4.7290000000000001</v>
      </c>
      <c r="J288" s="17">
        <v>18.08953</v>
      </c>
      <c r="K288" s="17">
        <v>3.8582999999999998</v>
      </c>
      <c r="L288" s="17">
        <v>56.808999999999997</v>
      </c>
      <c r="M288" s="17">
        <v>4.3147000000000002</v>
      </c>
      <c r="N288" s="17">
        <v>4.7251200000000004</v>
      </c>
      <c r="O288" s="17">
        <v>97.694180000000003</v>
      </c>
      <c r="P288" s="17">
        <v>19.00215</v>
      </c>
      <c r="Q288" s="17">
        <v>36.256799999999998</v>
      </c>
      <c r="R288" s="17">
        <v>27.799299999999999</v>
      </c>
      <c r="S288" s="17">
        <v>83.423259999999999</v>
      </c>
      <c r="T288" s="17">
        <v>1.3694299999999999</v>
      </c>
      <c r="U288" s="17">
        <v>32.216799999999999</v>
      </c>
      <c r="V288" s="17">
        <v>1353.15</v>
      </c>
      <c r="W288" s="17">
        <v>36.47625</v>
      </c>
      <c r="X288" s="17">
        <v>30.892520000000001</v>
      </c>
      <c r="Y288" s="17">
        <v>1.0509999999999999</v>
      </c>
      <c r="Z288" s="17">
        <v>149.57400000000001</v>
      </c>
    </row>
    <row r="289" spans="1:26" x14ac:dyDescent="0.2">
      <c r="A289" s="27">
        <v>45211</v>
      </c>
      <c r="B289" s="17">
        <v>5.0507499999999999</v>
      </c>
      <c r="C289" s="14">
        <v>938.875</v>
      </c>
      <c r="D289" s="17">
        <v>7.3098000000000001</v>
      </c>
      <c r="E289" s="17">
        <v>4224.768</v>
      </c>
      <c r="F289" s="17">
        <v>23.436869999999999</v>
      </c>
      <c r="G289" s="17">
        <v>367.76499999999999</v>
      </c>
      <c r="H289" s="17">
        <v>15714.5</v>
      </c>
      <c r="I289" s="17">
        <v>4.7149999999999999</v>
      </c>
      <c r="J289" s="17">
        <v>17.98245</v>
      </c>
      <c r="K289" s="17">
        <v>3.83805</v>
      </c>
      <c r="L289" s="17">
        <v>56.670200000000001</v>
      </c>
      <c r="M289" s="17">
        <v>4.3113700000000001</v>
      </c>
      <c r="N289" s="17">
        <v>4.7133500000000002</v>
      </c>
      <c r="O289" s="17">
        <v>97.731750000000005</v>
      </c>
      <c r="P289" s="17">
        <v>19.017019999999999</v>
      </c>
      <c r="Q289" s="17">
        <v>36.3994</v>
      </c>
      <c r="R289" s="17">
        <v>27.743839999999999</v>
      </c>
      <c r="S289" s="17">
        <v>83.250010000000003</v>
      </c>
      <c r="T289" s="17">
        <v>1.3701300000000001</v>
      </c>
      <c r="U289" s="17">
        <v>32.106499999999997</v>
      </c>
      <c r="V289" s="17">
        <v>1349.39</v>
      </c>
      <c r="W289" s="17">
        <v>36.475009999999997</v>
      </c>
      <c r="X289" s="17">
        <v>30.891749999999998</v>
      </c>
      <c r="Y289" s="17">
        <v>1.0528299999999999</v>
      </c>
      <c r="Z289" s="17">
        <v>149.80799999999999</v>
      </c>
    </row>
    <row r="290" spans="1:26" x14ac:dyDescent="0.2">
      <c r="A290" s="27">
        <v>45210</v>
      </c>
      <c r="B290" s="17">
        <v>5.0507499999999999</v>
      </c>
      <c r="C290" s="14">
        <v>930.41200000000003</v>
      </c>
      <c r="D290" s="17">
        <v>7.3009899999999996</v>
      </c>
      <c r="E290" s="17">
        <v>4229.6629999999996</v>
      </c>
      <c r="F290" s="17">
        <v>23.0991</v>
      </c>
      <c r="G290" s="17">
        <v>363.73399999999998</v>
      </c>
      <c r="H290" s="17">
        <v>15696.5</v>
      </c>
      <c r="I290" s="17">
        <v>4.718</v>
      </c>
      <c r="J290" s="17">
        <v>17.834669999999999</v>
      </c>
      <c r="K290" s="17">
        <v>3.8310499999999998</v>
      </c>
      <c r="L290" s="17">
        <v>56.761499999999998</v>
      </c>
      <c r="M290" s="17">
        <v>4.2606000000000002</v>
      </c>
      <c r="N290" s="17">
        <v>4.6723499999999998</v>
      </c>
      <c r="O290" s="17">
        <v>98.303899999999999</v>
      </c>
      <c r="P290" s="17">
        <v>18.826930000000001</v>
      </c>
      <c r="Q290" s="17">
        <v>36.431800000000003</v>
      </c>
      <c r="R290" s="17">
        <v>27.70872</v>
      </c>
      <c r="S290" s="17">
        <v>83.206509999999994</v>
      </c>
      <c r="T290" s="17">
        <v>1.3632899999999999</v>
      </c>
      <c r="U290" s="17">
        <v>32.103900000000003</v>
      </c>
      <c r="V290" s="17">
        <v>1338.87</v>
      </c>
      <c r="W290" s="17">
        <v>36.522129999999997</v>
      </c>
      <c r="X290" s="17">
        <v>30.8934</v>
      </c>
      <c r="Y290" s="17">
        <v>1.0619799999999999</v>
      </c>
      <c r="Z290" s="17">
        <v>149.167</v>
      </c>
    </row>
    <row r="291" spans="1:26" x14ac:dyDescent="0.2">
      <c r="A291" s="27">
        <v>45209</v>
      </c>
      <c r="B291" s="17">
        <v>5.0544000000000002</v>
      </c>
      <c r="C291" s="14">
        <v>930.93200000000002</v>
      </c>
      <c r="D291" s="17">
        <v>7.2878400000000001</v>
      </c>
      <c r="E291" s="17">
        <v>4229.4350000000004</v>
      </c>
      <c r="F291" s="17">
        <v>23.165150000000001</v>
      </c>
      <c r="G291" s="17">
        <v>365.51499999999999</v>
      </c>
      <c r="H291" s="17">
        <v>15725.5</v>
      </c>
      <c r="I291" s="17">
        <v>4.7279999999999998</v>
      </c>
      <c r="J291" s="17">
        <v>17.942250000000001</v>
      </c>
      <c r="K291" s="17">
        <v>3.8222999999999998</v>
      </c>
      <c r="L291" s="17">
        <v>56.8752</v>
      </c>
      <c r="M291" s="17">
        <v>4.2805299999999997</v>
      </c>
      <c r="N291" s="17">
        <v>4.6824300000000001</v>
      </c>
      <c r="O291" s="17">
        <v>100.21585</v>
      </c>
      <c r="P291" s="17">
        <v>19.018080000000001</v>
      </c>
      <c r="Q291" s="17">
        <v>36.619500000000002</v>
      </c>
      <c r="R291" s="17">
        <v>27.718070000000001</v>
      </c>
      <c r="S291" s="17">
        <v>83.163460000000001</v>
      </c>
      <c r="T291" s="17">
        <v>1.3630599999999999</v>
      </c>
      <c r="U291" s="17">
        <v>32.133499999999998</v>
      </c>
      <c r="V291" s="17">
        <v>1342.64</v>
      </c>
      <c r="W291" s="17">
        <v>36.585799999999999</v>
      </c>
      <c r="X291" s="17">
        <v>30.893049999999999</v>
      </c>
      <c r="Y291" s="17">
        <v>1.06054</v>
      </c>
      <c r="Z291" s="17">
        <v>148.71199999999999</v>
      </c>
    </row>
    <row r="292" spans="1:26" x14ac:dyDescent="0.2">
      <c r="A292" s="27">
        <v>45208</v>
      </c>
      <c r="B292" s="17">
        <v>5.1361499999999998</v>
      </c>
      <c r="C292" s="14">
        <v>920.75</v>
      </c>
      <c r="D292" s="17">
        <v>7.29277</v>
      </c>
      <c r="E292" s="17">
        <v>4317.6000000000004</v>
      </c>
      <c r="F292" s="17">
        <v>23.15165</v>
      </c>
      <c r="G292" s="17">
        <v>367.87</v>
      </c>
      <c r="H292" s="17">
        <v>15686.5</v>
      </c>
      <c r="I292" s="17">
        <v>4.7309999999999999</v>
      </c>
      <c r="J292" s="17">
        <v>18.208749999999998</v>
      </c>
      <c r="K292" s="17">
        <v>3.83555</v>
      </c>
      <c r="L292" s="17">
        <v>56.971200000000003</v>
      </c>
      <c r="M292" s="17">
        <v>4.3182499999999999</v>
      </c>
      <c r="N292" s="17">
        <v>4.6980700000000004</v>
      </c>
      <c r="O292" s="17">
        <v>99.828850000000003</v>
      </c>
      <c r="P292" s="17">
        <v>19.336169999999999</v>
      </c>
      <c r="Q292" s="17">
        <v>36.964500000000001</v>
      </c>
      <c r="R292" s="17">
        <v>27.700700000000001</v>
      </c>
      <c r="S292" s="17">
        <v>83.303359999999998</v>
      </c>
      <c r="T292" s="17">
        <v>1.3653299999999999</v>
      </c>
      <c r="U292" s="17">
        <v>32.133499999999998</v>
      </c>
      <c r="V292" s="17">
        <v>1347.34</v>
      </c>
      <c r="W292" s="17">
        <v>36.572499999999998</v>
      </c>
      <c r="X292" s="17">
        <v>30.892900000000001</v>
      </c>
      <c r="Y292" s="17">
        <v>1.0566899999999999</v>
      </c>
      <c r="Z292" s="17">
        <v>148.50800000000001</v>
      </c>
    </row>
    <row r="293" spans="1:26" x14ac:dyDescent="0.2">
      <c r="A293" s="27">
        <v>45205</v>
      </c>
      <c r="B293" s="17">
        <v>5.1485700000000003</v>
      </c>
      <c r="C293" s="14">
        <v>920.75</v>
      </c>
      <c r="D293" s="17">
        <v>7.3094099999999997</v>
      </c>
      <c r="E293" s="17">
        <v>4339.3999999999996</v>
      </c>
      <c r="F293" s="17">
        <v>23.102450000000001</v>
      </c>
      <c r="G293" s="17">
        <v>365.47699999999998</v>
      </c>
      <c r="H293" s="17">
        <v>15636.5</v>
      </c>
      <c r="I293" s="17">
        <v>4.7119999999999997</v>
      </c>
      <c r="J293" s="17">
        <v>18.16554</v>
      </c>
      <c r="K293" s="17">
        <v>3.8265500000000001</v>
      </c>
      <c r="L293" s="17">
        <v>56.63</v>
      </c>
      <c r="M293" s="17">
        <v>4.3278299999999996</v>
      </c>
      <c r="N293" s="17">
        <v>4.6909799999999997</v>
      </c>
      <c r="O293" s="17">
        <v>100.89948</v>
      </c>
      <c r="P293" s="17">
        <v>19.300039999999999</v>
      </c>
      <c r="Q293" s="17">
        <v>36.92</v>
      </c>
      <c r="R293" s="17">
        <v>27.612400000000001</v>
      </c>
      <c r="S293" s="17">
        <v>83.114260000000002</v>
      </c>
      <c r="T293" s="17">
        <v>1.3651199999999999</v>
      </c>
      <c r="U293" s="17">
        <v>32.133499999999998</v>
      </c>
      <c r="V293" s="17">
        <v>1344.4</v>
      </c>
      <c r="W293" s="17">
        <v>36.605710000000002</v>
      </c>
      <c r="X293" s="17">
        <v>30.807749999999999</v>
      </c>
      <c r="Y293" s="17">
        <v>1.0586</v>
      </c>
      <c r="Z293" s="17">
        <v>149.32</v>
      </c>
    </row>
    <row r="294" spans="1:26" x14ac:dyDescent="0.2">
      <c r="A294" s="27">
        <v>45204</v>
      </c>
      <c r="B294" s="17">
        <v>5.1670999999999996</v>
      </c>
      <c r="C294" s="14">
        <v>913.82500000000005</v>
      </c>
      <c r="D294" s="17">
        <v>7.3063599999999997</v>
      </c>
      <c r="E294" s="17">
        <v>4349.5</v>
      </c>
      <c r="F294" s="17">
        <v>23.163799999999998</v>
      </c>
      <c r="G294" s="17">
        <v>367.55399999999997</v>
      </c>
      <c r="H294" s="17">
        <v>15619.3</v>
      </c>
      <c r="I294" s="17">
        <v>4.7279999999999998</v>
      </c>
      <c r="J294" s="17">
        <v>18.261279999999999</v>
      </c>
      <c r="K294" s="17">
        <v>3.8214999999999999</v>
      </c>
      <c r="L294" s="17">
        <v>56.678199999999997</v>
      </c>
      <c r="M294" s="17">
        <v>4.3626500000000004</v>
      </c>
      <c r="N294" s="17">
        <v>4.7107000000000001</v>
      </c>
      <c r="O294" s="17">
        <v>100.0562</v>
      </c>
      <c r="P294" s="17">
        <v>19.517600000000002</v>
      </c>
      <c r="Q294" s="17">
        <v>36.962000000000003</v>
      </c>
      <c r="R294" s="17">
        <v>27.552150000000001</v>
      </c>
      <c r="S294" s="17">
        <v>83.16001</v>
      </c>
      <c r="T294" s="17">
        <v>1.3670199999999999</v>
      </c>
      <c r="U294" s="17">
        <v>32.298999999999999</v>
      </c>
      <c r="V294" s="17">
        <v>1346.405</v>
      </c>
      <c r="W294" s="17">
        <v>36.650010000000002</v>
      </c>
      <c r="X294" s="17">
        <v>30.827829999999999</v>
      </c>
      <c r="Y294" s="17">
        <v>1.0549900000000001</v>
      </c>
      <c r="Z294" s="17">
        <v>148.511</v>
      </c>
    </row>
    <row r="295" spans="1:26" x14ac:dyDescent="0.2">
      <c r="A295" s="27">
        <v>45203</v>
      </c>
      <c r="B295" s="17">
        <v>5.1578499999999998</v>
      </c>
      <c r="C295" s="14">
        <v>915.35</v>
      </c>
      <c r="D295" s="17">
        <v>7.3164400000000001</v>
      </c>
      <c r="E295" s="17">
        <v>4264.2550000000001</v>
      </c>
      <c r="F295" s="17">
        <v>23.223849999999999</v>
      </c>
      <c r="G295" s="17">
        <v>368.62799999999999</v>
      </c>
      <c r="H295" s="17">
        <v>15630</v>
      </c>
      <c r="I295" s="17">
        <v>4.7300000000000004</v>
      </c>
      <c r="J295" s="17">
        <v>17.955459999999999</v>
      </c>
      <c r="K295" s="17">
        <v>3.8130000000000002</v>
      </c>
      <c r="L295" s="17">
        <v>56.704999999999998</v>
      </c>
      <c r="M295" s="17">
        <v>4.3834999999999997</v>
      </c>
      <c r="N295" s="17">
        <v>4.7363999999999997</v>
      </c>
      <c r="O295" s="17">
        <v>100.01973</v>
      </c>
      <c r="P295" s="17">
        <v>19.33334</v>
      </c>
      <c r="Q295" s="17">
        <v>36.903399999999998</v>
      </c>
      <c r="R295" s="17">
        <v>27.5685</v>
      </c>
      <c r="S295" s="17">
        <v>83.449860000000001</v>
      </c>
      <c r="T295" s="17">
        <v>1.3720600000000001</v>
      </c>
      <c r="U295" s="17">
        <v>32.359000000000002</v>
      </c>
      <c r="V295" s="17">
        <v>1353.2</v>
      </c>
      <c r="W295" s="17">
        <v>36.712510000000002</v>
      </c>
      <c r="X295" s="17">
        <v>30.892379999999999</v>
      </c>
      <c r="Y295" s="17">
        <v>1.0504100000000001</v>
      </c>
      <c r="Z295" s="17">
        <v>149.124</v>
      </c>
    </row>
    <row r="296" spans="1:26" x14ac:dyDescent="0.2">
      <c r="A296" s="27">
        <v>45202</v>
      </c>
      <c r="B296" s="17">
        <v>5.1679000000000004</v>
      </c>
      <c r="C296" s="14">
        <v>917.21500000000003</v>
      </c>
      <c r="D296" s="17">
        <v>7.3227900000000004</v>
      </c>
      <c r="E296" s="17">
        <v>4217.5</v>
      </c>
      <c r="F296" s="17">
        <v>23.424669999999999</v>
      </c>
      <c r="G296" s="17">
        <v>372.32600000000002</v>
      </c>
      <c r="H296" s="17">
        <v>15585</v>
      </c>
      <c r="I296" s="17">
        <v>4.7249999999999996</v>
      </c>
      <c r="J296" s="17">
        <v>18.073139999999999</v>
      </c>
      <c r="K296" s="17">
        <v>3.8210000000000002</v>
      </c>
      <c r="L296" s="17">
        <v>56.798499999999997</v>
      </c>
      <c r="M296" s="17">
        <v>4.4238600000000003</v>
      </c>
      <c r="N296" s="17">
        <v>4.7534299999999998</v>
      </c>
      <c r="O296" s="17">
        <v>99.855069999999998</v>
      </c>
      <c r="P296" s="17">
        <v>19.346900000000002</v>
      </c>
      <c r="Q296" s="17">
        <v>37.067</v>
      </c>
      <c r="R296" s="17">
        <v>27.514679999999998</v>
      </c>
      <c r="S296" s="17">
        <v>83.188010000000006</v>
      </c>
      <c r="T296" s="17">
        <v>1.3731500000000001</v>
      </c>
      <c r="U296" s="17">
        <v>32.342399999999998</v>
      </c>
      <c r="V296" s="17">
        <v>1362.02</v>
      </c>
      <c r="W296" s="17">
        <v>36.708579999999998</v>
      </c>
      <c r="X296" s="17">
        <v>30.894649999999999</v>
      </c>
      <c r="Y296" s="17">
        <v>1.0466599999999999</v>
      </c>
      <c r="Z296" s="17">
        <v>149.024</v>
      </c>
    </row>
    <row r="297" spans="1:26" x14ac:dyDescent="0.2">
      <c r="A297" s="27">
        <v>45201</v>
      </c>
      <c r="B297" s="17">
        <v>5.0611199999999998</v>
      </c>
      <c r="C297" s="14">
        <v>909.28300000000002</v>
      </c>
      <c r="D297" s="17">
        <v>7.3227099999999998</v>
      </c>
      <c r="E297" s="17">
        <v>4158.75</v>
      </c>
      <c r="F297" s="17">
        <v>23.315349999999999</v>
      </c>
      <c r="G297" s="17">
        <v>371.14100000000002</v>
      </c>
      <c r="H297" s="17">
        <v>15529.5</v>
      </c>
      <c r="I297" s="17">
        <v>4.718</v>
      </c>
      <c r="J297" s="17">
        <v>17.675129999999999</v>
      </c>
      <c r="K297" s="17">
        <v>3.7966500000000001</v>
      </c>
      <c r="L297" s="17">
        <v>56.784799999999997</v>
      </c>
      <c r="M297" s="17">
        <v>4.4072300000000002</v>
      </c>
      <c r="N297" s="17">
        <v>4.7472000000000003</v>
      </c>
      <c r="O297" s="17">
        <v>99.278630000000007</v>
      </c>
      <c r="P297" s="17">
        <v>19.216519999999999</v>
      </c>
      <c r="Q297" s="17">
        <v>36.951700000000002</v>
      </c>
      <c r="R297" s="17">
        <v>27.471720000000001</v>
      </c>
      <c r="S297" s="17">
        <v>83.271010000000004</v>
      </c>
      <c r="T297" s="17">
        <v>1.3730100000000001</v>
      </c>
      <c r="U297" s="17">
        <v>32.223999999999997</v>
      </c>
      <c r="V297" s="17">
        <v>1357.14</v>
      </c>
      <c r="W297" s="17">
        <v>36.931649999999998</v>
      </c>
      <c r="X297" s="17">
        <v>30.88748</v>
      </c>
      <c r="Y297" s="17">
        <v>1.04775</v>
      </c>
      <c r="Z297" s="17">
        <v>149.858</v>
      </c>
    </row>
    <row r="298" spans="1:26" x14ac:dyDescent="0.2">
      <c r="A298" s="27">
        <v>45198</v>
      </c>
      <c r="B298" s="17">
        <v>5.0324999999999998</v>
      </c>
      <c r="C298" s="14">
        <v>892.8</v>
      </c>
      <c r="D298" s="17">
        <v>7.2928499999999996</v>
      </c>
      <c r="E298" s="17">
        <v>4067.875</v>
      </c>
      <c r="F298" s="17">
        <v>23.105</v>
      </c>
      <c r="G298" s="17">
        <v>368.423</v>
      </c>
      <c r="H298" s="17">
        <v>15455</v>
      </c>
      <c r="I298" s="17">
        <v>4.6950000000000003</v>
      </c>
      <c r="J298" s="17">
        <v>17.42268</v>
      </c>
      <c r="K298" s="17">
        <v>3.7853300000000001</v>
      </c>
      <c r="L298" s="17">
        <v>56.581000000000003</v>
      </c>
      <c r="M298" s="17">
        <v>4.3741300000000001</v>
      </c>
      <c r="N298" s="17">
        <v>4.7042799999999998</v>
      </c>
      <c r="O298" s="17">
        <v>97.551069999999996</v>
      </c>
      <c r="P298" s="17">
        <v>18.922599999999999</v>
      </c>
      <c r="Q298" s="17">
        <v>36.570999999999998</v>
      </c>
      <c r="R298" s="17">
        <v>27.4223</v>
      </c>
      <c r="S298" s="17">
        <v>83.166510000000002</v>
      </c>
      <c r="T298" s="17">
        <v>1.3662399999999999</v>
      </c>
      <c r="U298" s="17">
        <v>32.242699999999999</v>
      </c>
      <c r="V298" s="17">
        <v>1352.36</v>
      </c>
      <c r="W298" s="17">
        <v>36.933999999999997</v>
      </c>
      <c r="X298" s="17">
        <v>30.898499999999999</v>
      </c>
      <c r="Y298" s="17">
        <v>1.0572600000000001</v>
      </c>
      <c r="Z298" s="17">
        <v>149.369</v>
      </c>
    </row>
    <row r="299" spans="1:26" x14ac:dyDescent="0.2">
      <c r="A299" s="27">
        <v>45197</v>
      </c>
      <c r="B299" s="17">
        <v>5.0334000000000003</v>
      </c>
      <c r="C299" s="14">
        <v>908.35699999999997</v>
      </c>
      <c r="D299" s="17">
        <v>7.2947800000000003</v>
      </c>
      <c r="E299" s="17">
        <v>4075.7750000000001</v>
      </c>
      <c r="F299" s="17">
        <v>23.036899999999999</v>
      </c>
      <c r="G299" s="17">
        <v>371.048</v>
      </c>
      <c r="H299" s="17">
        <v>15520</v>
      </c>
      <c r="I299" s="17">
        <v>4.7080000000000002</v>
      </c>
      <c r="J299" s="17">
        <v>17.5412</v>
      </c>
      <c r="K299" s="17">
        <v>3.8008700000000002</v>
      </c>
      <c r="L299" s="17">
        <v>56.973500000000001</v>
      </c>
      <c r="M299" s="17">
        <v>4.3905599999999998</v>
      </c>
      <c r="N299" s="17">
        <v>4.7075300000000002</v>
      </c>
      <c r="O299" s="17">
        <v>96.810850000000002</v>
      </c>
      <c r="P299" s="17">
        <v>18.9817</v>
      </c>
      <c r="Q299" s="17">
        <v>36.564</v>
      </c>
      <c r="R299" s="17">
        <v>27.40117</v>
      </c>
      <c r="S299" s="17">
        <v>83.164060000000006</v>
      </c>
      <c r="T299" s="17">
        <v>1.3658399999999999</v>
      </c>
      <c r="U299" s="17">
        <v>32.242699999999999</v>
      </c>
      <c r="V299" s="17">
        <v>1351.67</v>
      </c>
      <c r="W299" s="17">
        <v>36.931809999999999</v>
      </c>
      <c r="X299" s="17">
        <v>30.88485</v>
      </c>
      <c r="Y299" s="17">
        <v>1.0565599999999999</v>
      </c>
      <c r="Z299" s="17">
        <v>149.30699999999999</v>
      </c>
    </row>
    <row r="300" spans="1:26" x14ac:dyDescent="0.2">
      <c r="A300" s="27">
        <v>45196</v>
      </c>
      <c r="B300" s="17">
        <v>5.04495</v>
      </c>
      <c r="C300" s="14">
        <v>910.96299999999997</v>
      </c>
      <c r="D300" s="17">
        <v>7.3241699999999996</v>
      </c>
      <c r="E300" s="17">
        <v>4093.75</v>
      </c>
      <c r="F300" s="17">
        <v>23.1846</v>
      </c>
      <c r="G300" s="17">
        <v>373.77499999999998</v>
      </c>
      <c r="H300" s="17">
        <v>15539.5</v>
      </c>
      <c r="I300" s="17">
        <v>4.7080000000000002</v>
      </c>
      <c r="J300" s="17">
        <v>17.670380000000002</v>
      </c>
      <c r="K300" s="17">
        <v>3.8108</v>
      </c>
      <c r="L300" s="17">
        <v>56.926299999999998</v>
      </c>
      <c r="M300" s="17">
        <v>4.4115700000000002</v>
      </c>
      <c r="N300" s="17">
        <v>4.7376500000000004</v>
      </c>
      <c r="O300" s="17">
        <v>97.076099999999997</v>
      </c>
      <c r="P300" s="17">
        <v>19.209379999999999</v>
      </c>
      <c r="Q300" s="17">
        <v>36.676299999999998</v>
      </c>
      <c r="R300" s="17">
        <v>27.20195</v>
      </c>
      <c r="S300" s="17">
        <v>83.200010000000006</v>
      </c>
      <c r="T300" s="17">
        <v>1.3726499999999999</v>
      </c>
      <c r="U300" s="17">
        <v>32.241</v>
      </c>
      <c r="V300" s="17">
        <v>1355.51</v>
      </c>
      <c r="W300" s="17">
        <v>36.86683</v>
      </c>
      <c r="X300" s="17">
        <v>30.896129999999999</v>
      </c>
      <c r="Y300" s="17">
        <v>1.05026</v>
      </c>
      <c r="Z300" s="17">
        <v>149.63499999999999</v>
      </c>
    </row>
    <row r="301" spans="1:26" x14ac:dyDescent="0.2">
      <c r="A301" s="27">
        <v>45195</v>
      </c>
      <c r="B301" s="17">
        <v>4.9904999999999999</v>
      </c>
      <c r="C301" s="14">
        <v>903.85799999999995</v>
      </c>
      <c r="D301" s="17">
        <v>7.3101000000000003</v>
      </c>
      <c r="E301" s="17">
        <v>4064.2</v>
      </c>
      <c r="F301" s="17">
        <v>23.10275</v>
      </c>
      <c r="G301" s="17">
        <v>369.65499999999997</v>
      </c>
      <c r="H301" s="17">
        <v>15492.5</v>
      </c>
      <c r="I301" s="17">
        <v>4.6909999999999998</v>
      </c>
      <c r="J301" s="17">
        <v>17.547249999999998</v>
      </c>
      <c r="K301" s="17">
        <v>3.7849499999999998</v>
      </c>
      <c r="L301" s="17">
        <v>56.965000000000003</v>
      </c>
      <c r="M301" s="17">
        <v>4.3580500000000004</v>
      </c>
      <c r="N301" s="17">
        <v>4.70275</v>
      </c>
      <c r="O301" s="17">
        <v>96.943629999999999</v>
      </c>
      <c r="P301" s="17">
        <v>19.07771</v>
      </c>
      <c r="Q301" s="17">
        <v>36.392699999999998</v>
      </c>
      <c r="R301" s="17">
        <v>27.260100000000001</v>
      </c>
      <c r="S301" s="17">
        <v>83.418760000000006</v>
      </c>
      <c r="T301" s="17">
        <v>1.3689100000000001</v>
      </c>
      <c r="U301" s="17">
        <v>32.215499999999999</v>
      </c>
      <c r="V301" s="17">
        <v>1354.14</v>
      </c>
      <c r="W301" s="17">
        <v>36.936500000000002</v>
      </c>
      <c r="X301" s="17">
        <v>30.893249999999998</v>
      </c>
      <c r="Y301" s="17">
        <v>1.05725</v>
      </c>
      <c r="Z301" s="17">
        <v>149.065</v>
      </c>
    </row>
    <row r="302" spans="1:26" x14ac:dyDescent="0.2">
      <c r="A302" s="27">
        <v>45194</v>
      </c>
      <c r="B302" s="17">
        <v>4.9636199999999997</v>
      </c>
      <c r="C302" s="14">
        <v>902.255</v>
      </c>
      <c r="D302" s="17">
        <v>7.3163099999999996</v>
      </c>
      <c r="E302" s="17">
        <v>4052.0830000000001</v>
      </c>
      <c r="F302" s="17">
        <v>22.986499999999999</v>
      </c>
      <c r="G302" s="17">
        <v>368.45600000000002</v>
      </c>
      <c r="H302" s="17">
        <v>15400</v>
      </c>
      <c r="I302" s="17">
        <v>4.6849999999999996</v>
      </c>
      <c r="J302" s="17">
        <v>17.395250000000001</v>
      </c>
      <c r="K302" s="17">
        <v>3.7774700000000001</v>
      </c>
      <c r="L302" s="17">
        <v>56.779000000000003</v>
      </c>
      <c r="M302" s="17">
        <v>4.3475000000000001</v>
      </c>
      <c r="N302" s="17">
        <v>4.6900300000000001</v>
      </c>
      <c r="O302" s="17">
        <v>95.921769999999995</v>
      </c>
      <c r="P302" s="17">
        <v>18.7743</v>
      </c>
      <c r="Q302" s="17">
        <v>36.201900000000002</v>
      </c>
      <c r="R302" s="17">
        <v>27.199549999999999</v>
      </c>
      <c r="S302" s="17">
        <v>83.085560000000001</v>
      </c>
      <c r="T302" s="17">
        <v>1.36633</v>
      </c>
      <c r="U302" s="17">
        <v>32.161799999999999</v>
      </c>
      <c r="V302" s="17">
        <v>1339.5</v>
      </c>
      <c r="W302" s="17">
        <v>36.950589999999998</v>
      </c>
      <c r="X302" s="17">
        <v>30.893350000000002</v>
      </c>
      <c r="Y302" s="17">
        <v>1.05932</v>
      </c>
      <c r="Z302" s="17">
        <v>148.88399999999999</v>
      </c>
    </row>
    <row r="303" spans="1:26" x14ac:dyDescent="0.2">
      <c r="A303" s="27">
        <v>45191</v>
      </c>
      <c r="B303" s="17">
        <v>4.93635</v>
      </c>
      <c r="C303" s="14">
        <v>894.2</v>
      </c>
      <c r="D303" s="17">
        <v>7.2990199999999996</v>
      </c>
      <c r="E303" s="17">
        <v>3978.837</v>
      </c>
      <c r="F303" s="17">
        <v>22.906500000000001</v>
      </c>
      <c r="G303" s="17">
        <v>365.70299999999997</v>
      </c>
      <c r="H303" s="17">
        <v>15366.5</v>
      </c>
      <c r="I303" s="17">
        <v>4.6900000000000004</v>
      </c>
      <c r="J303" s="17">
        <v>17.201429999999998</v>
      </c>
      <c r="K303" s="17">
        <v>3.7477999999999998</v>
      </c>
      <c r="L303" s="17">
        <v>56.795000000000002</v>
      </c>
      <c r="M303" s="17">
        <v>4.3236800000000004</v>
      </c>
      <c r="N303" s="17">
        <v>4.6630500000000001</v>
      </c>
      <c r="O303" s="17">
        <v>95.777550000000005</v>
      </c>
      <c r="P303" s="17">
        <v>18.755269999999999</v>
      </c>
      <c r="Q303" s="17">
        <v>35.984999999999999</v>
      </c>
      <c r="R303" s="17">
        <v>27.165700000000001</v>
      </c>
      <c r="S303" s="17">
        <v>83.117260000000002</v>
      </c>
      <c r="T303" s="17">
        <v>1.3652200000000001</v>
      </c>
      <c r="U303" s="17">
        <v>32.145000000000003</v>
      </c>
      <c r="V303" s="17">
        <v>1335.56</v>
      </c>
      <c r="W303" s="17">
        <v>36.950589999999998</v>
      </c>
      <c r="X303" s="17">
        <v>30.895050000000001</v>
      </c>
      <c r="Y303" s="17">
        <v>1.0653300000000001</v>
      </c>
      <c r="Z303" s="17">
        <v>148.374</v>
      </c>
    </row>
    <row r="304" spans="1:26" x14ac:dyDescent="0.2">
      <c r="A304" s="27">
        <v>45190</v>
      </c>
      <c r="B304" s="17">
        <v>4.9349499999999997</v>
      </c>
      <c r="C304" s="14">
        <v>889.77</v>
      </c>
      <c r="D304" s="17">
        <v>7.3141499999999997</v>
      </c>
      <c r="E304" s="17">
        <v>3924</v>
      </c>
      <c r="F304" s="17">
        <v>22.937249999999999</v>
      </c>
      <c r="G304" s="17">
        <v>363.86700000000002</v>
      </c>
      <c r="H304" s="17">
        <v>15389.5</v>
      </c>
      <c r="I304" s="17">
        <v>4.6924999999999999</v>
      </c>
      <c r="J304" s="17">
        <v>17.233049999999999</v>
      </c>
      <c r="K304" s="17">
        <v>3.7400799999999998</v>
      </c>
      <c r="L304" s="17">
        <v>56.8581</v>
      </c>
      <c r="M304" s="17">
        <v>4.3292599999999997</v>
      </c>
      <c r="N304" s="17">
        <v>4.6626700000000003</v>
      </c>
      <c r="O304" s="17">
        <v>96.088260000000005</v>
      </c>
      <c r="P304" s="17">
        <v>18.953749999999999</v>
      </c>
      <c r="Q304" s="17">
        <v>36.1145</v>
      </c>
      <c r="R304" s="17">
        <v>27.1174</v>
      </c>
      <c r="S304" s="17">
        <v>83.123360000000005</v>
      </c>
      <c r="T304" s="17">
        <v>1.3666100000000001</v>
      </c>
      <c r="U304" s="17">
        <v>32.129199999999997</v>
      </c>
      <c r="V304" s="17">
        <v>1339.63</v>
      </c>
      <c r="W304" s="17">
        <v>36.949330000000003</v>
      </c>
      <c r="X304" s="17">
        <v>30.89302</v>
      </c>
      <c r="Y304" s="17">
        <v>1.06613</v>
      </c>
      <c r="Z304" s="17">
        <v>147.58600000000001</v>
      </c>
    </row>
    <row r="305" spans="1:26" x14ac:dyDescent="0.2">
      <c r="A305" s="27">
        <v>45189</v>
      </c>
      <c r="B305" s="17">
        <v>4.88</v>
      </c>
      <c r="C305" s="14">
        <v>882.03700000000003</v>
      </c>
      <c r="D305" s="17">
        <v>7.3074700000000004</v>
      </c>
      <c r="E305" s="17">
        <v>3916.77</v>
      </c>
      <c r="F305" s="17">
        <v>22.88223</v>
      </c>
      <c r="G305" s="17">
        <v>360.35500000000002</v>
      </c>
      <c r="H305" s="17">
        <v>15370.5</v>
      </c>
      <c r="I305" s="17">
        <v>4.6864999999999997</v>
      </c>
      <c r="J305" s="17">
        <v>17.093</v>
      </c>
      <c r="K305" s="17">
        <v>3.72295</v>
      </c>
      <c r="L305" s="17">
        <v>56.7988</v>
      </c>
      <c r="M305" s="17">
        <v>4.3247</v>
      </c>
      <c r="N305" s="17">
        <v>4.6623700000000001</v>
      </c>
      <c r="O305" s="17">
        <v>96.209400000000002</v>
      </c>
      <c r="P305" s="17">
        <v>18.840949999999999</v>
      </c>
      <c r="Q305" s="17">
        <v>36.145200000000003</v>
      </c>
      <c r="R305" s="17">
        <v>27.028300000000002</v>
      </c>
      <c r="S305" s="17">
        <v>83.059460000000001</v>
      </c>
      <c r="T305" s="17">
        <v>1.3653200000000001</v>
      </c>
      <c r="U305" s="17">
        <v>32.028500000000001</v>
      </c>
      <c r="V305" s="17">
        <v>1333.29</v>
      </c>
      <c r="W305" s="17">
        <v>36.931649999999998</v>
      </c>
      <c r="X305" s="17">
        <v>30.9023</v>
      </c>
      <c r="Y305" s="17">
        <v>1.0660799999999999</v>
      </c>
      <c r="Z305" s="17">
        <v>148.34399999999999</v>
      </c>
    </row>
    <row r="306" spans="1:26" x14ac:dyDescent="0.2">
      <c r="A306" s="27">
        <v>45188</v>
      </c>
      <c r="B306" s="17">
        <v>4.8673700000000002</v>
      </c>
      <c r="C306" s="14">
        <v>887.53499999999997</v>
      </c>
      <c r="D306" s="17">
        <v>7.3036199999999996</v>
      </c>
      <c r="E306" s="17">
        <v>3911.2379999999998</v>
      </c>
      <c r="F306" s="17">
        <v>22.89742</v>
      </c>
      <c r="G306" s="17">
        <v>359.36200000000002</v>
      </c>
      <c r="H306" s="17">
        <v>15380</v>
      </c>
      <c r="I306" s="17">
        <v>4.6959999999999997</v>
      </c>
      <c r="J306" s="17">
        <v>17.083449999999999</v>
      </c>
      <c r="K306" s="17">
        <v>3.7128999999999999</v>
      </c>
      <c r="L306" s="17">
        <v>56.765000000000001</v>
      </c>
      <c r="M306" s="17">
        <v>4.3626899999999997</v>
      </c>
      <c r="N306" s="17">
        <v>4.6539999999999999</v>
      </c>
      <c r="O306" s="17">
        <v>96.969380000000001</v>
      </c>
      <c r="P306" s="17">
        <v>18.938600000000001</v>
      </c>
      <c r="Q306" s="17">
        <v>36.042499999999997</v>
      </c>
      <c r="R306" s="17">
        <v>27.01688</v>
      </c>
      <c r="S306" s="17">
        <v>83.296760000000006</v>
      </c>
      <c r="T306" s="17">
        <v>1.3648400000000001</v>
      </c>
      <c r="U306" s="17">
        <v>32.014400000000002</v>
      </c>
      <c r="V306" s="17">
        <v>1328.99</v>
      </c>
      <c r="W306" s="17">
        <v>36.933160000000001</v>
      </c>
      <c r="X306" s="17">
        <v>30.88775</v>
      </c>
      <c r="Y306" s="17">
        <v>1.0679099999999999</v>
      </c>
      <c r="Z306" s="17">
        <v>147.857</v>
      </c>
    </row>
    <row r="307" spans="1:26" x14ac:dyDescent="0.2">
      <c r="A307" s="27">
        <v>45187</v>
      </c>
      <c r="B307" s="17">
        <v>4.8542500000000004</v>
      </c>
      <c r="C307" s="14">
        <v>887.53499999999997</v>
      </c>
      <c r="D307" s="17">
        <v>7.2910000000000004</v>
      </c>
      <c r="E307" s="17">
        <v>3926.35</v>
      </c>
      <c r="F307" s="17">
        <v>22.847200000000001</v>
      </c>
      <c r="G307" s="17">
        <v>358.74700000000001</v>
      </c>
      <c r="H307" s="17">
        <v>15370</v>
      </c>
      <c r="I307" s="17">
        <v>4.6905000000000001</v>
      </c>
      <c r="J307" s="17">
        <v>17.135459999999998</v>
      </c>
      <c r="K307" s="17">
        <v>3.7089699999999999</v>
      </c>
      <c r="L307" s="17">
        <v>56.854999999999997</v>
      </c>
      <c r="M307" s="17">
        <v>4.3396699999999999</v>
      </c>
      <c r="N307" s="17">
        <v>4.6477300000000001</v>
      </c>
      <c r="O307" s="17">
        <v>96.530550000000005</v>
      </c>
      <c r="P307" s="17">
        <v>19.01153</v>
      </c>
      <c r="Q307" s="17">
        <v>35.676499999999997</v>
      </c>
      <c r="R307" s="17">
        <v>27.024349999999998</v>
      </c>
      <c r="S307" s="17">
        <v>83.207560000000001</v>
      </c>
      <c r="T307" s="17">
        <v>1.36334</v>
      </c>
      <c r="U307" s="17">
        <v>31.963799999999999</v>
      </c>
      <c r="V307" s="17">
        <v>1324.0350000000001</v>
      </c>
      <c r="W307" s="17">
        <v>36.950589999999998</v>
      </c>
      <c r="X307" s="17">
        <v>30.894919999999999</v>
      </c>
      <c r="Y307" s="17">
        <v>1.0691999999999999</v>
      </c>
      <c r="Z307" s="17">
        <v>147.60599999999999</v>
      </c>
    </row>
    <row r="308" spans="1:26" x14ac:dyDescent="0.2">
      <c r="A308" s="27">
        <v>45184</v>
      </c>
      <c r="B308" s="17">
        <v>4.8647299999999998</v>
      </c>
      <c r="C308" s="14">
        <v>885.375</v>
      </c>
      <c r="D308" s="17">
        <v>7.2807000000000004</v>
      </c>
      <c r="E308" s="17">
        <v>3924.1750000000002</v>
      </c>
      <c r="F308" s="17">
        <v>23.055099999999999</v>
      </c>
      <c r="G308" s="17">
        <v>359.6</v>
      </c>
      <c r="H308" s="17">
        <v>15359.5</v>
      </c>
      <c r="I308" s="17">
        <v>4.6820000000000004</v>
      </c>
      <c r="J308" s="17">
        <v>17.07836</v>
      </c>
      <c r="K308" s="17">
        <v>3.7174</v>
      </c>
      <c r="L308" s="17">
        <v>56.814500000000002</v>
      </c>
      <c r="M308" s="17">
        <v>4.3567499999999999</v>
      </c>
      <c r="N308" s="17">
        <v>4.6624999999999996</v>
      </c>
      <c r="O308" s="17">
        <v>96.696979999999996</v>
      </c>
      <c r="P308" s="17">
        <v>19.009699999999999</v>
      </c>
      <c r="Q308" s="17">
        <v>35.718299999999999</v>
      </c>
      <c r="R308" s="17">
        <v>27.001349999999999</v>
      </c>
      <c r="S308" s="17">
        <v>83.05001</v>
      </c>
      <c r="T308" s="17">
        <v>1.3635999999999999</v>
      </c>
      <c r="U308" s="17">
        <v>31.909099999999999</v>
      </c>
      <c r="V308" s="17">
        <v>1329.36</v>
      </c>
      <c r="W308" s="17">
        <v>36.933250000000001</v>
      </c>
      <c r="X308" s="17">
        <v>30.935749999999999</v>
      </c>
      <c r="Y308" s="17">
        <v>1.0657099999999999</v>
      </c>
      <c r="Z308" s="17">
        <v>147.84700000000001</v>
      </c>
    </row>
    <row r="309" spans="1:26" x14ac:dyDescent="0.2">
      <c r="A309" s="27">
        <v>45183</v>
      </c>
      <c r="B309" s="17">
        <v>4.8706300000000002</v>
      </c>
      <c r="C309" s="14">
        <v>890.45</v>
      </c>
      <c r="D309" s="17">
        <v>7.2901699999999998</v>
      </c>
      <c r="E309" s="17">
        <v>3920.5419999999999</v>
      </c>
      <c r="F309" s="17">
        <v>23.056999999999999</v>
      </c>
      <c r="G309" s="17">
        <v>360.98500000000001</v>
      </c>
      <c r="H309" s="17">
        <v>15355</v>
      </c>
      <c r="I309" s="17">
        <v>4.6849999999999996</v>
      </c>
      <c r="J309" s="17">
        <v>17.110199999999999</v>
      </c>
      <c r="K309" s="17">
        <v>3.7136</v>
      </c>
      <c r="L309" s="17">
        <v>56.754800000000003</v>
      </c>
      <c r="M309" s="17">
        <v>4.3536000000000001</v>
      </c>
      <c r="N309" s="17">
        <v>4.6700200000000001</v>
      </c>
      <c r="O309" s="17">
        <v>96.381299999999996</v>
      </c>
      <c r="P309" s="17">
        <v>19.018699999999999</v>
      </c>
      <c r="Q309" s="17">
        <v>35.778500000000001</v>
      </c>
      <c r="R309" s="17">
        <v>26.947330000000001</v>
      </c>
      <c r="S309" s="17">
        <v>83.078559999999996</v>
      </c>
      <c r="T309" s="17">
        <v>1.3635200000000001</v>
      </c>
      <c r="U309" s="17">
        <v>31.902699999999999</v>
      </c>
      <c r="V309" s="17">
        <v>1329.25</v>
      </c>
      <c r="W309" s="17">
        <v>36.934159999999999</v>
      </c>
      <c r="X309" s="17">
        <v>30.923300000000001</v>
      </c>
      <c r="Y309" s="17">
        <v>1.0643</v>
      </c>
      <c r="Z309" s="17">
        <v>147.47499999999999</v>
      </c>
    </row>
    <row r="310" spans="1:26" x14ac:dyDescent="0.2">
      <c r="A310" s="27">
        <v>45182</v>
      </c>
      <c r="B310" s="17">
        <v>4.9157999999999999</v>
      </c>
      <c r="C310" s="14">
        <v>887.05100000000004</v>
      </c>
      <c r="D310" s="17">
        <v>7.2719399999999998</v>
      </c>
      <c r="E310" s="17">
        <v>3950.2249999999999</v>
      </c>
      <c r="F310" s="17">
        <v>22.755099999999999</v>
      </c>
      <c r="G310" s="17">
        <v>357.65800000000002</v>
      </c>
      <c r="H310" s="17">
        <v>15357.5</v>
      </c>
      <c r="I310" s="17">
        <v>4.681</v>
      </c>
      <c r="J310" s="17">
        <v>17.152550000000002</v>
      </c>
      <c r="K310" s="17">
        <v>3.7052800000000001</v>
      </c>
      <c r="L310" s="17">
        <v>56.721800000000002</v>
      </c>
      <c r="M310" s="17">
        <v>4.3106299999999997</v>
      </c>
      <c r="N310" s="17">
        <v>4.6295500000000001</v>
      </c>
      <c r="O310" s="17">
        <v>96.198250000000002</v>
      </c>
      <c r="P310" s="17">
        <v>18.817399999999999</v>
      </c>
      <c r="Q310" s="17">
        <v>35.722000000000001</v>
      </c>
      <c r="R310" s="17">
        <v>26.941299999999998</v>
      </c>
      <c r="S310" s="17">
        <v>82.998559999999998</v>
      </c>
      <c r="T310" s="17">
        <v>1.36113</v>
      </c>
      <c r="U310" s="17">
        <v>31.950900000000001</v>
      </c>
      <c r="V310" s="17">
        <v>1328.42</v>
      </c>
      <c r="W310" s="17">
        <v>36.949330000000003</v>
      </c>
      <c r="X310" s="17">
        <v>30.894729999999999</v>
      </c>
      <c r="Y310" s="17">
        <v>1.0729599999999999</v>
      </c>
      <c r="Z310" s="17">
        <v>147.465</v>
      </c>
    </row>
    <row r="311" spans="1:26" x14ac:dyDescent="0.2">
      <c r="A311" s="27">
        <v>45181</v>
      </c>
      <c r="B311" s="17">
        <v>4.9491300000000003</v>
      </c>
      <c r="C311" s="14">
        <v>894.35</v>
      </c>
      <c r="D311" s="17">
        <v>7.3013899999999996</v>
      </c>
      <c r="E311" s="17">
        <v>3983.7420000000002</v>
      </c>
      <c r="F311" s="17">
        <v>22.832529999999998</v>
      </c>
      <c r="G311" s="17">
        <v>358.08499999999998</v>
      </c>
      <c r="H311" s="17">
        <v>15348.5</v>
      </c>
      <c r="I311" s="17">
        <v>4.6779999999999999</v>
      </c>
      <c r="J311" s="17">
        <v>17.224049999999998</v>
      </c>
      <c r="K311" s="17">
        <v>3.7096499999999999</v>
      </c>
      <c r="L311" s="17">
        <v>56.652999999999999</v>
      </c>
      <c r="M311" s="17">
        <v>4.3321800000000001</v>
      </c>
      <c r="N311" s="17">
        <v>4.6239499999999998</v>
      </c>
      <c r="O311" s="17">
        <v>94.513999999999996</v>
      </c>
      <c r="P311" s="17">
        <v>18.91723</v>
      </c>
      <c r="Q311" s="17">
        <v>35.5886</v>
      </c>
      <c r="R311" s="17">
        <v>26.9115</v>
      </c>
      <c r="S311" s="17">
        <v>82.829759999999993</v>
      </c>
      <c r="T311" s="17">
        <v>1.3606</v>
      </c>
      <c r="U311" s="17">
        <v>32.051699999999997</v>
      </c>
      <c r="V311" s="17">
        <v>1325.74</v>
      </c>
      <c r="W311" s="17">
        <v>36.931789999999999</v>
      </c>
      <c r="X311" s="17">
        <v>30.896550000000001</v>
      </c>
      <c r="Y311" s="17">
        <v>1.07541</v>
      </c>
      <c r="Z311" s="17">
        <v>147.07900000000001</v>
      </c>
    </row>
    <row r="312" spans="1:26" x14ac:dyDescent="0.2">
      <c r="A312" s="27">
        <v>45180</v>
      </c>
      <c r="B312" s="17">
        <v>4.9300300000000004</v>
      </c>
      <c r="C312" s="14">
        <v>892.66200000000003</v>
      </c>
      <c r="D312" s="17">
        <v>7.3023600000000002</v>
      </c>
      <c r="E312" s="17">
        <v>3989.61</v>
      </c>
      <c r="F312" s="17">
        <v>22.81663</v>
      </c>
      <c r="G312" s="17">
        <v>356.90800000000002</v>
      </c>
      <c r="H312" s="17">
        <v>15325</v>
      </c>
      <c r="I312" s="17">
        <v>4.6740000000000004</v>
      </c>
      <c r="J312" s="17">
        <v>17.276450000000001</v>
      </c>
      <c r="K312" s="17">
        <v>3.6996500000000001</v>
      </c>
      <c r="L312" s="17">
        <v>56.6815</v>
      </c>
      <c r="M312" s="17">
        <v>4.3148499999999999</v>
      </c>
      <c r="N312" s="17">
        <v>4.6157000000000004</v>
      </c>
      <c r="O312" s="17">
        <v>95.681700000000006</v>
      </c>
      <c r="P312" s="17">
        <v>18.873329999999999</v>
      </c>
      <c r="Q312" s="17">
        <v>35.503799999999998</v>
      </c>
      <c r="R312" s="17">
        <v>26.869150000000001</v>
      </c>
      <c r="S312" s="17">
        <v>82.851010000000002</v>
      </c>
      <c r="T312" s="17">
        <v>1.3605799999999999</v>
      </c>
      <c r="U312" s="17">
        <v>31.973500000000001</v>
      </c>
      <c r="V312" s="17">
        <v>1325.53</v>
      </c>
      <c r="W312" s="17">
        <v>36.965760000000003</v>
      </c>
      <c r="X312" s="17">
        <v>30.895230000000002</v>
      </c>
      <c r="Y312" s="17">
        <v>1.0750200000000001</v>
      </c>
      <c r="Z312" s="17">
        <v>146.589</v>
      </c>
    </row>
    <row r="313" spans="1:26" x14ac:dyDescent="0.2">
      <c r="A313" s="27">
        <v>45177</v>
      </c>
      <c r="B313" s="17">
        <v>4.9850000000000003</v>
      </c>
      <c r="C313" s="14">
        <v>896.71299999999997</v>
      </c>
      <c r="D313" s="17">
        <v>7.3647200000000002</v>
      </c>
      <c r="E313" s="17">
        <v>4023.5050000000001</v>
      </c>
      <c r="F313" s="17">
        <v>22.800850000000001</v>
      </c>
      <c r="G313" s="17">
        <v>360.22399999999999</v>
      </c>
      <c r="H313" s="17">
        <v>15325</v>
      </c>
      <c r="I313" s="17">
        <v>4.6775000000000002</v>
      </c>
      <c r="J313" s="17">
        <v>17.594619999999999</v>
      </c>
      <c r="K313" s="17">
        <v>3.7156500000000001</v>
      </c>
      <c r="L313" s="17">
        <v>56.639499999999998</v>
      </c>
      <c r="M313" s="17">
        <v>4.3148299999999997</v>
      </c>
      <c r="N313" s="17">
        <v>4.6379000000000001</v>
      </c>
      <c r="O313" s="17">
        <v>97.953379999999996</v>
      </c>
      <c r="P313" s="17">
        <v>19.130800000000001</v>
      </c>
      <c r="Q313" s="17">
        <v>35.657800000000002</v>
      </c>
      <c r="R313" s="17">
        <v>26.847370000000002</v>
      </c>
      <c r="S313" s="17">
        <v>82.954560000000001</v>
      </c>
      <c r="T313" s="17">
        <v>1.3656600000000001</v>
      </c>
      <c r="U313" s="17">
        <v>32.067999999999998</v>
      </c>
      <c r="V313" s="17">
        <v>1336.36</v>
      </c>
      <c r="W313" s="17">
        <v>36.9223</v>
      </c>
      <c r="X313" s="17">
        <v>30.8932</v>
      </c>
      <c r="Y313" s="17">
        <v>1.06999</v>
      </c>
      <c r="Z313" s="17">
        <v>147.834</v>
      </c>
    </row>
    <row r="314" spans="1:26" x14ac:dyDescent="0.2">
      <c r="A314" s="27">
        <v>45176</v>
      </c>
      <c r="B314" s="17">
        <v>4.9774500000000002</v>
      </c>
      <c r="C314" s="14">
        <v>885.15499999999997</v>
      </c>
      <c r="D314" s="17">
        <v>7.3422499999999999</v>
      </c>
      <c r="E314" s="17">
        <v>4038.9270000000001</v>
      </c>
      <c r="F314" s="17">
        <v>22.7761</v>
      </c>
      <c r="G314" s="17">
        <v>361.71</v>
      </c>
      <c r="H314" s="17">
        <v>15337.5</v>
      </c>
      <c r="I314" s="17">
        <v>4.6767500000000002</v>
      </c>
      <c r="J314" s="17">
        <v>17.600300000000001</v>
      </c>
      <c r="K314" s="17">
        <v>3.7096</v>
      </c>
      <c r="L314" s="17">
        <v>56.795000000000002</v>
      </c>
      <c r="M314" s="17">
        <v>4.3257599999999998</v>
      </c>
      <c r="N314" s="17">
        <v>4.6416500000000003</v>
      </c>
      <c r="O314" s="17">
        <v>98.342380000000006</v>
      </c>
      <c r="P314" s="17">
        <v>19.176680000000001</v>
      </c>
      <c r="Q314" s="17">
        <v>35.6404</v>
      </c>
      <c r="R314" s="17">
        <v>26.83512</v>
      </c>
      <c r="S314" s="17">
        <v>83.244460000000004</v>
      </c>
      <c r="T314" s="17">
        <v>1.3657999999999999</v>
      </c>
      <c r="U314" s="17">
        <v>32.029000000000003</v>
      </c>
      <c r="V314" s="17">
        <v>1334.77</v>
      </c>
      <c r="W314" s="17">
        <v>36.917650000000002</v>
      </c>
      <c r="X314" s="17">
        <v>30.9</v>
      </c>
      <c r="Y314" s="17">
        <v>1.06965</v>
      </c>
      <c r="Z314" s="17">
        <v>147.29599999999999</v>
      </c>
    </row>
    <row r="315" spans="1:26" x14ac:dyDescent="0.2">
      <c r="A315" s="27">
        <v>45175</v>
      </c>
      <c r="B315" s="17">
        <v>4.9774500000000002</v>
      </c>
      <c r="C315" s="14">
        <v>874.4</v>
      </c>
      <c r="D315" s="17">
        <v>7.3207500000000003</v>
      </c>
      <c r="E315" s="17">
        <v>4074.402</v>
      </c>
      <c r="F315" s="17">
        <v>22.627829999999999</v>
      </c>
      <c r="G315" s="17">
        <v>362.89800000000002</v>
      </c>
      <c r="H315" s="17">
        <v>15316.5</v>
      </c>
      <c r="I315" s="17">
        <v>4.6749999999999998</v>
      </c>
      <c r="J315" s="17">
        <v>17.577750000000002</v>
      </c>
      <c r="K315" s="17">
        <v>3.7061000000000002</v>
      </c>
      <c r="L315" s="17">
        <v>56.961500000000001</v>
      </c>
      <c r="M315" s="17">
        <v>4.2576999999999998</v>
      </c>
      <c r="N315" s="17">
        <v>4.6258999999999997</v>
      </c>
      <c r="O315" s="17">
        <v>98.126350000000002</v>
      </c>
      <c r="P315" s="17">
        <v>19.19904</v>
      </c>
      <c r="Q315" s="17">
        <v>35.534999999999997</v>
      </c>
      <c r="R315" s="17">
        <v>26.817769999999999</v>
      </c>
      <c r="S315" s="17">
        <v>83.270009999999999</v>
      </c>
      <c r="T315" s="17">
        <v>1.3635999999999999</v>
      </c>
      <c r="U315" s="17">
        <v>31.967300000000002</v>
      </c>
      <c r="V315" s="17">
        <v>1334.53</v>
      </c>
      <c r="W315" s="17">
        <v>36.92201</v>
      </c>
      <c r="X315" s="17">
        <v>30.911249999999999</v>
      </c>
      <c r="Y315" s="17">
        <v>1.07273</v>
      </c>
      <c r="Z315" s="17">
        <v>147.66200000000001</v>
      </c>
    </row>
    <row r="316" spans="1:26" x14ac:dyDescent="0.2">
      <c r="A316" s="27">
        <v>45174</v>
      </c>
      <c r="B316" s="17">
        <v>4.9712500000000004</v>
      </c>
      <c r="C316" s="14">
        <v>874.76499999999999</v>
      </c>
      <c r="D316" s="17">
        <v>7.3055199999999996</v>
      </c>
      <c r="E316" s="17">
        <v>4084</v>
      </c>
      <c r="F316" s="17">
        <v>22.561150000000001</v>
      </c>
      <c r="G316" s="17">
        <v>361.53500000000003</v>
      </c>
      <c r="H316" s="17">
        <v>15292.5</v>
      </c>
      <c r="I316" s="17">
        <v>4.665</v>
      </c>
      <c r="J316" s="17">
        <v>17.41685</v>
      </c>
      <c r="K316" s="17">
        <v>3.6956000000000002</v>
      </c>
      <c r="L316" s="17">
        <v>56.875599999999999</v>
      </c>
      <c r="M316" s="17">
        <v>4.1899800000000003</v>
      </c>
      <c r="N316" s="17">
        <v>4.6221800000000002</v>
      </c>
      <c r="O316" s="17">
        <v>97.570899999999995</v>
      </c>
      <c r="P316" s="17">
        <v>19.205079999999999</v>
      </c>
      <c r="Q316" s="17">
        <v>35.464799999999997</v>
      </c>
      <c r="R316" s="17">
        <v>26.786149999999999</v>
      </c>
      <c r="S316" s="17">
        <v>83.135559999999998</v>
      </c>
      <c r="T316" s="17">
        <v>1.3613</v>
      </c>
      <c r="U316" s="17">
        <v>31.9268</v>
      </c>
      <c r="V316" s="17">
        <v>1329.95</v>
      </c>
      <c r="W316" s="17">
        <v>36.967100000000002</v>
      </c>
      <c r="X316" s="17">
        <v>30.929300000000001</v>
      </c>
      <c r="Y316" s="17">
        <v>1.07223</v>
      </c>
      <c r="Z316" s="17">
        <v>147.72200000000001</v>
      </c>
    </row>
    <row r="317" spans="1:26" x14ac:dyDescent="0.2">
      <c r="A317" s="27">
        <v>45173</v>
      </c>
      <c r="B317" s="17">
        <v>4.9377000000000004</v>
      </c>
      <c r="C317" s="14">
        <v>858.21900000000005</v>
      </c>
      <c r="D317" s="17">
        <v>7.2755200000000002</v>
      </c>
      <c r="E317" s="17">
        <v>4052.75</v>
      </c>
      <c r="F317" s="17">
        <v>22.349720000000001</v>
      </c>
      <c r="G317" s="17">
        <v>354.24</v>
      </c>
      <c r="H317" s="17">
        <v>15224.1</v>
      </c>
      <c r="I317" s="17">
        <v>4.6559999999999997</v>
      </c>
      <c r="J317" s="17">
        <v>17.181450000000002</v>
      </c>
      <c r="K317" s="17">
        <v>3.6924700000000001</v>
      </c>
      <c r="L317" s="17">
        <v>56.634999999999998</v>
      </c>
      <c r="M317" s="17">
        <v>4.1414099999999996</v>
      </c>
      <c r="N317" s="17">
        <v>4.5819999999999999</v>
      </c>
      <c r="O317" s="17">
        <v>96.454220000000007</v>
      </c>
      <c r="P317" s="17">
        <v>19.078150000000001</v>
      </c>
      <c r="Q317" s="17">
        <v>35.252200000000002</v>
      </c>
      <c r="R317" s="17">
        <v>26.759499999999999</v>
      </c>
      <c r="S317" s="17">
        <v>82.680009999999996</v>
      </c>
      <c r="T317" s="17">
        <v>1.35487</v>
      </c>
      <c r="U317" s="17">
        <v>31.902100000000001</v>
      </c>
      <c r="V317" s="17">
        <v>1318.5150000000001</v>
      </c>
      <c r="W317" s="17">
        <v>36.929499999999997</v>
      </c>
      <c r="X317" s="17">
        <v>30.923200000000001</v>
      </c>
      <c r="Y317" s="17">
        <v>1.0795600000000001</v>
      </c>
      <c r="Z317" s="17">
        <v>146.47399999999999</v>
      </c>
    </row>
    <row r="318" spans="1:26" x14ac:dyDescent="0.2">
      <c r="A318" s="27">
        <v>45170</v>
      </c>
      <c r="B318" s="17">
        <v>4.9486999999999997</v>
      </c>
      <c r="C318" s="14">
        <v>852.11699999999996</v>
      </c>
      <c r="D318" s="17">
        <v>7.2702799999999996</v>
      </c>
      <c r="E318" s="17">
        <v>4064</v>
      </c>
      <c r="F318" s="17">
        <v>22.360700000000001</v>
      </c>
      <c r="G318" s="17">
        <v>356.40300000000002</v>
      </c>
      <c r="H318" s="17">
        <v>15248.5</v>
      </c>
      <c r="I318" s="17">
        <v>4.6455000000000002</v>
      </c>
      <c r="J318" s="17">
        <v>17.089230000000001</v>
      </c>
      <c r="K318" s="17">
        <v>3.6937799999999998</v>
      </c>
      <c r="L318" s="17">
        <v>56.547499999999999</v>
      </c>
      <c r="M318" s="17">
        <v>4.1453100000000003</v>
      </c>
      <c r="N318" s="17">
        <v>4.5907499999999999</v>
      </c>
      <c r="O318" s="17">
        <v>96.333079999999995</v>
      </c>
      <c r="P318" s="17">
        <v>18.841850000000001</v>
      </c>
      <c r="Q318" s="17">
        <v>35.093200000000003</v>
      </c>
      <c r="R318" s="17">
        <v>26.7286</v>
      </c>
      <c r="S318" s="17">
        <v>82.723960000000005</v>
      </c>
      <c r="T318" s="17">
        <v>1.3527100000000001</v>
      </c>
      <c r="U318" s="17">
        <v>31.84</v>
      </c>
      <c r="V318" s="17">
        <v>1320.43</v>
      </c>
      <c r="W318" s="17">
        <v>36.91816</v>
      </c>
      <c r="X318" s="17">
        <v>30.895299999999999</v>
      </c>
      <c r="Y318" s="17">
        <v>1.07799</v>
      </c>
      <c r="Z318" s="17">
        <v>146.22399999999999</v>
      </c>
    </row>
    <row r="319" spans="1:26" x14ac:dyDescent="0.2">
      <c r="A319" s="27">
        <v>45169</v>
      </c>
      <c r="B319" s="17">
        <v>4.9553000000000003</v>
      </c>
      <c r="C319" s="14">
        <v>853.57299999999998</v>
      </c>
      <c r="D319" s="17">
        <v>7.2754799999999999</v>
      </c>
      <c r="E319" s="17">
        <v>4095.8150000000001</v>
      </c>
      <c r="F319" s="17">
        <v>22.196149999999999</v>
      </c>
      <c r="G319" s="17">
        <v>351.476</v>
      </c>
      <c r="H319" s="17">
        <v>15230</v>
      </c>
      <c r="I319" s="17">
        <v>4.6390000000000002</v>
      </c>
      <c r="J319" s="17">
        <v>17.037839999999999</v>
      </c>
      <c r="K319" s="17">
        <v>3.6902499999999998</v>
      </c>
      <c r="L319" s="17">
        <v>56.6021</v>
      </c>
      <c r="M319" s="17">
        <v>4.12547</v>
      </c>
      <c r="N319" s="17">
        <v>4.5568</v>
      </c>
      <c r="O319" s="17">
        <v>95.703149999999994</v>
      </c>
      <c r="P319" s="17">
        <v>18.875820000000001</v>
      </c>
      <c r="Q319" s="17">
        <v>35.017899999999997</v>
      </c>
      <c r="R319" s="17">
        <v>26.696850000000001</v>
      </c>
      <c r="S319" s="17">
        <v>82.610010000000003</v>
      </c>
      <c r="T319" s="17">
        <v>1.3512299999999999</v>
      </c>
      <c r="U319" s="17">
        <v>31.8797</v>
      </c>
      <c r="V319" s="17">
        <v>1324.95</v>
      </c>
      <c r="W319" s="17">
        <v>36.874549999999999</v>
      </c>
      <c r="X319" s="17">
        <v>30.934719999999999</v>
      </c>
      <c r="Y319" s="17">
        <v>1.0843400000000001</v>
      </c>
      <c r="Z319" s="17">
        <v>145.53800000000001</v>
      </c>
    </row>
    <row r="320" spans="1:26" x14ac:dyDescent="0.2">
      <c r="A320" s="27">
        <v>45168</v>
      </c>
      <c r="B320" s="17">
        <v>4.8884499999999997</v>
      </c>
      <c r="C320" s="14">
        <v>852.11</v>
      </c>
      <c r="D320" s="17">
        <v>7.30314</v>
      </c>
      <c r="E320" s="17">
        <v>4091.7249999999999</v>
      </c>
      <c r="F320" s="17">
        <v>22.065529999999999</v>
      </c>
      <c r="G320" s="17">
        <v>347.54</v>
      </c>
      <c r="H320" s="17">
        <v>15240</v>
      </c>
      <c r="I320" s="17">
        <v>4.6390000000000002</v>
      </c>
      <c r="J320" s="17">
        <v>16.740079999999999</v>
      </c>
      <c r="K320" s="17">
        <v>3.6880999999999999</v>
      </c>
      <c r="L320" s="17">
        <v>56.75</v>
      </c>
      <c r="M320" s="17">
        <v>4.0905500000000004</v>
      </c>
      <c r="N320" s="17">
        <v>4.5229499999999998</v>
      </c>
      <c r="O320" s="17">
        <v>96.128200000000007</v>
      </c>
      <c r="P320" s="17">
        <v>18.681290000000001</v>
      </c>
      <c r="Q320" s="17">
        <v>35.049999999999997</v>
      </c>
      <c r="R320" s="17">
        <v>26.714230000000001</v>
      </c>
      <c r="S320" s="17">
        <v>82.66001</v>
      </c>
      <c r="T320" s="17">
        <v>1.3496900000000001</v>
      </c>
      <c r="U320" s="17">
        <v>31.854800000000001</v>
      </c>
      <c r="V320" s="17">
        <v>1323.21</v>
      </c>
      <c r="W320" s="17">
        <v>36.934510000000003</v>
      </c>
      <c r="X320" s="17">
        <v>30.939150000000001</v>
      </c>
      <c r="Y320" s="17">
        <v>1.0923099999999999</v>
      </c>
      <c r="Z320" s="17">
        <v>146.24199999999999</v>
      </c>
    </row>
    <row r="321" spans="1:26" x14ac:dyDescent="0.2">
      <c r="A321" s="27">
        <v>45167</v>
      </c>
      <c r="B321" s="17">
        <v>4.8550500000000003</v>
      </c>
      <c r="C321" s="14">
        <v>858.2</v>
      </c>
      <c r="D321" s="17">
        <v>7.2840400000000001</v>
      </c>
      <c r="E321" s="17">
        <v>4099.87</v>
      </c>
      <c r="F321" s="17">
        <v>22.134370000000001</v>
      </c>
      <c r="G321" s="17">
        <v>350.31299999999999</v>
      </c>
      <c r="H321" s="17">
        <v>15231.5</v>
      </c>
      <c r="I321" s="17">
        <v>4.6449999999999996</v>
      </c>
      <c r="J321" s="17">
        <v>16.795999999999999</v>
      </c>
      <c r="K321" s="17">
        <v>3.68615</v>
      </c>
      <c r="L321" s="17">
        <v>56.7575</v>
      </c>
      <c r="M321" s="17">
        <v>4.1044999999999998</v>
      </c>
      <c r="N321" s="17">
        <v>4.5413500000000004</v>
      </c>
      <c r="O321" s="17">
        <v>95.496080000000006</v>
      </c>
      <c r="P321" s="17">
        <v>18.480499999999999</v>
      </c>
      <c r="Q321" s="17">
        <v>35.0182</v>
      </c>
      <c r="R321" s="17">
        <v>26.595199999999998</v>
      </c>
      <c r="S321" s="17">
        <v>82.596559999999997</v>
      </c>
      <c r="T321" s="17">
        <v>1.3495999999999999</v>
      </c>
      <c r="U321" s="17">
        <v>31.884599999999999</v>
      </c>
      <c r="V321" s="17">
        <v>1320.38</v>
      </c>
      <c r="W321" s="17">
        <v>36.950589999999998</v>
      </c>
      <c r="X321" s="17">
        <v>30.91855</v>
      </c>
      <c r="Y321" s="17">
        <v>1.0880000000000001</v>
      </c>
      <c r="Z321" s="17">
        <v>145.87799999999999</v>
      </c>
    </row>
    <row r="322" spans="1:26" x14ac:dyDescent="0.2">
      <c r="A322" s="27">
        <v>45166</v>
      </c>
      <c r="B322" s="17">
        <v>4.8733700000000004</v>
      </c>
      <c r="C322" s="14">
        <v>855.91499999999996</v>
      </c>
      <c r="D322" s="17">
        <v>7.2932800000000002</v>
      </c>
      <c r="E322" s="17">
        <v>4110.875</v>
      </c>
      <c r="F322" s="17">
        <v>22.325800000000001</v>
      </c>
      <c r="G322" s="17">
        <v>354.67099999999999</v>
      </c>
      <c r="H322" s="17">
        <v>15290</v>
      </c>
      <c r="I322" s="17">
        <v>4.6550000000000002</v>
      </c>
      <c r="J322" s="17">
        <v>16.791869999999999</v>
      </c>
      <c r="K322" s="17">
        <v>3.6942499999999998</v>
      </c>
      <c r="L322" s="17">
        <v>56.796999999999997</v>
      </c>
      <c r="M322" s="17">
        <v>4.1295000000000002</v>
      </c>
      <c r="N322" s="17">
        <v>4.5670000000000002</v>
      </c>
      <c r="O322" s="17">
        <v>95.392300000000006</v>
      </c>
      <c r="P322" s="17">
        <v>18.6218</v>
      </c>
      <c r="Q322" s="17">
        <v>35.223799999999997</v>
      </c>
      <c r="R322" s="17">
        <v>26.507930000000002</v>
      </c>
      <c r="S322" s="17">
        <v>82.667509999999993</v>
      </c>
      <c r="T322" s="17">
        <v>1.3560399999999999</v>
      </c>
      <c r="U322" s="17">
        <v>31.919799999999999</v>
      </c>
      <c r="V322" s="17">
        <v>1324.14</v>
      </c>
      <c r="W322" s="17">
        <v>36.934159999999999</v>
      </c>
      <c r="X322" s="17">
        <v>30.89968</v>
      </c>
      <c r="Y322" s="17">
        <v>1.0819000000000001</v>
      </c>
      <c r="Z322" s="17">
        <v>146.535</v>
      </c>
    </row>
    <row r="323" spans="1:26" x14ac:dyDescent="0.2">
      <c r="A323" s="27">
        <v>45163</v>
      </c>
      <c r="B323" s="17">
        <v>4.8739999999999997</v>
      </c>
      <c r="C323" s="14">
        <v>846.11699999999996</v>
      </c>
      <c r="D323" s="17">
        <v>7.2948300000000001</v>
      </c>
      <c r="E323" s="17">
        <v>4127.5749999999998</v>
      </c>
      <c r="F323" s="17">
        <v>22.314050000000002</v>
      </c>
      <c r="G323" s="17">
        <v>353.84</v>
      </c>
      <c r="H323" s="17">
        <v>15295</v>
      </c>
      <c r="I323" s="17">
        <v>4.6399999999999997</v>
      </c>
      <c r="J323" s="17">
        <v>16.747620000000001</v>
      </c>
      <c r="K323" s="17">
        <v>3.6912500000000001</v>
      </c>
      <c r="L323" s="17">
        <v>56.585000000000001</v>
      </c>
      <c r="M323" s="17">
        <v>4.1370500000000003</v>
      </c>
      <c r="N323" s="17">
        <v>4.5740800000000004</v>
      </c>
      <c r="O323" s="17">
        <v>94.98518</v>
      </c>
      <c r="P323" s="17">
        <v>18.627289999999999</v>
      </c>
      <c r="Q323" s="17">
        <v>35.109699999999997</v>
      </c>
      <c r="R323" s="17">
        <v>26.543800000000001</v>
      </c>
      <c r="S323" s="17">
        <v>82.590010000000007</v>
      </c>
      <c r="T323" s="17">
        <v>1.3561000000000001</v>
      </c>
      <c r="U323" s="17">
        <v>31.816099999999999</v>
      </c>
      <c r="V323" s="17">
        <v>1325.2</v>
      </c>
      <c r="W323" s="17">
        <v>36.912660000000002</v>
      </c>
      <c r="X323" s="17">
        <v>30.888549999999999</v>
      </c>
      <c r="Y323" s="17">
        <v>1.07959</v>
      </c>
      <c r="Z323" s="17">
        <v>146.44</v>
      </c>
    </row>
    <row r="324" spans="1:26" x14ac:dyDescent="0.2">
      <c r="A324" s="27">
        <v>45162</v>
      </c>
      <c r="B324" s="17">
        <v>4.8833500000000001</v>
      </c>
      <c r="C324" s="14">
        <v>844.40200000000004</v>
      </c>
      <c r="D324" s="17">
        <v>7.2806699999999998</v>
      </c>
      <c r="E324" s="17">
        <v>4087.9850000000001</v>
      </c>
      <c r="F324" s="17">
        <v>22.332100000000001</v>
      </c>
      <c r="G324" s="17">
        <v>355.15899999999999</v>
      </c>
      <c r="H324" s="17">
        <v>15245</v>
      </c>
      <c r="I324" s="17">
        <v>4.6435000000000004</v>
      </c>
      <c r="J324" s="17">
        <v>16.831700000000001</v>
      </c>
      <c r="K324" s="17">
        <v>3.69075</v>
      </c>
      <c r="L324" s="17">
        <v>56.782499999999999</v>
      </c>
      <c r="M324" s="17">
        <v>4.1440099999999997</v>
      </c>
      <c r="N324" s="17">
        <v>4.5692000000000004</v>
      </c>
      <c r="O324" s="17">
        <v>94.482569999999996</v>
      </c>
      <c r="P324" s="17">
        <v>18.816600000000001</v>
      </c>
      <c r="Q324" s="17">
        <v>34.991199999999999</v>
      </c>
      <c r="R324" s="17">
        <v>25.822299999999998</v>
      </c>
      <c r="S324" s="17">
        <v>82.581659999999999</v>
      </c>
      <c r="T324" s="17">
        <v>1.35659</v>
      </c>
      <c r="U324" s="17">
        <v>31.763999999999999</v>
      </c>
      <c r="V324" s="17">
        <v>1327.885</v>
      </c>
      <c r="W324" s="17">
        <v>36.87565</v>
      </c>
      <c r="X324" s="17">
        <v>30.929300000000001</v>
      </c>
      <c r="Y324" s="17">
        <v>1.08104</v>
      </c>
      <c r="Z324" s="17">
        <v>145.83500000000001</v>
      </c>
    </row>
    <row r="325" spans="1:26" x14ac:dyDescent="0.2">
      <c r="A325" s="27">
        <v>45161</v>
      </c>
      <c r="B325" s="17">
        <v>4.8571999999999997</v>
      </c>
      <c r="C325" s="14">
        <v>856.93499999999995</v>
      </c>
      <c r="D325" s="17">
        <v>7.2876599999999998</v>
      </c>
      <c r="E325" s="17">
        <v>4085.2249999999999</v>
      </c>
      <c r="F325" s="17">
        <v>22.173449999999999</v>
      </c>
      <c r="G325" s="17">
        <v>352.108</v>
      </c>
      <c r="H325" s="17">
        <v>15295</v>
      </c>
      <c r="I325" s="17">
        <v>4.6567499999999997</v>
      </c>
      <c r="J325" s="17">
        <v>16.790790000000001</v>
      </c>
      <c r="K325" s="17">
        <v>3.7115999999999998</v>
      </c>
      <c r="L325" s="17">
        <v>56.732300000000002</v>
      </c>
      <c r="M325" s="17">
        <v>4.1130599999999999</v>
      </c>
      <c r="N325" s="17">
        <v>4.5453999999999999</v>
      </c>
      <c r="O325" s="17">
        <v>94.144329999999997</v>
      </c>
      <c r="P325" s="17">
        <v>18.467220000000001</v>
      </c>
      <c r="Q325" s="17">
        <v>34.965000000000003</v>
      </c>
      <c r="R325" s="17">
        <v>27.199780000000001</v>
      </c>
      <c r="S325" s="17">
        <v>82.487009999999998</v>
      </c>
      <c r="T325" s="17">
        <v>1.3526</v>
      </c>
      <c r="U325" s="17">
        <v>31.9345</v>
      </c>
      <c r="V325" s="17">
        <v>1327.67</v>
      </c>
      <c r="W325" s="17">
        <v>36.931649999999998</v>
      </c>
      <c r="X325" s="17">
        <v>30.900400000000001</v>
      </c>
      <c r="Y325" s="17">
        <v>1.0863499999999999</v>
      </c>
      <c r="Z325" s="17">
        <v>144.84100000000001</v>
      </c>
    </row>
    <row r="326" spans="1:26" x14ac:dyDescent="0.2">
      <c r="A326" s="27">
        <v>45160</v>
      </c>
      <c r="B326" s="17">
        <v>4.9370500000000002</v>
      </c>
      <c r="C326" s="14">
        <v>869.80200000000002</v>
      </c>
      <c r="D326" s="17">
        <v>7.3064600000000004</v>
      </c>
      <c r="E326" s="17">
        <v>4110.375</v>
      </c>
      <c r="F326" s="17">
        <v>22.209949999999999</v>
      </c>
      <c r="G326" s="17">
        <v>352.86900000000003</v>
      </c>
      <c r="H326" s="17">
        <v>15315</v>
      </c>
      <c r="I326" s="17">
        <v>4.6470000000000002</v>
      </c>
      <c r="J326" s="17">
        <v>16.910399999999999</v>
      </c>
      <c r="K326" s="17">
        <v>3.7229000000000001</v>
      </c>
      <c r="L326" s="17">
        <v>56.378999999999998</v>
      </c>
      <c r="M326" s="17">
        <v>4.1236600000000001</v>
      </c>
      <c r="N326" s="17">
        <v>4.5522499999999999</v>
      </c>
      <c r="O326" s="17">
        <v>94.193759999999997</v>
      </c>
      <c r="P326" s="17">
        <v>18.8002</v>
      </c>
      <c r="Q326" s="17">
        <v>35.018999999999998</v>
      </c>
      <c r="R326" s="17">
        <v>27.195830000000001</v>
      </c>
      <c r="S326" s="17">
        <v>83.093559999999997</v>
      </c>
      <c r="T326" s="17">
        <v>1.3578399999999999</v>
      </c>
      <c r="U326" s="17">
        <v>31.934699999999999</v>
      </c>
      <c r="V326" s="17">
        <v>1340.575</v>
      </c>
      <c r="W326" s="17">
        <v>36.769590000000001</v>
      </c>
      <c r="X326" s="17">
        <v>30.928999999999998</v>
      </c>
      <c r="Y326" s="17">
        <v>1.08456</v>
      </c>
      <c r="Z326" s="17">
        <v>145.88800000000001</v>
      </c>
    </row>
    <row r="327" spans="1:26" x14ac:dyDescent="0.2">
      <c r="A327" s="27">
        <v>45159</v>
      </c>
      <c r="B327" s="17">
        <v>4.9789500000000002</v>
      </c>
      <c r="C327" s="14">
        <v>870.3</v>
      </c>
      <c r="D327" s="17">
        <v>7.2892000000000001</v>
      </c>
      <c r="E327" s="17">
        <v>4130.8450000000003</v>
      </c>
      <c r="F327" s="17">
        <v>22.058050000000001</v>
      </c>
      <c r="G327" s="17">
        <v>351.339</v>
      </c>
      <c r="H327" s="17">
        <v>15325</v>
      </c>
      <c r="I327" s="17">
        <v>4.6485000000000003</v>
      </c>
      <c r="J327" s="17">
        <v>17.020209999999999</v>
      </c>
      <c r="K327" s="17">
        <v>3.7258499999999999</v>
      </c>
      <c r="L327" s="17">
        <v>56.347499999999997</v>
      </c>
      <c r="M327" s="17">
        <v>4.1080399999999999</v>
      </c>
      <c r="N327" s="17">
        <v>4.5324</v>
      </c>
      <c r="O327" s="17">
        <v>93.715419999999995</v>
      </c>
      <c r="P327" s="17">
        <v>18.965229999999998</v>
      </c>
      <c r="Q327" s="17">
        <v>35.215499999999999</v>
      </c>
      <c r="R327" s="17">
        <v>27.160799999999998</v>
      </c>
      <c r="S327" s="17">
        <v>83.120549999999994</v>
      </c>
      <c r="T327" s="17">
        <v>1.35751</v>
      </c>
      <c r="U327" s="17">
        <v>31.966000000000001</v>
      </c>
      <c r="V327" s="17">
        <v>1340.8</v>
      </c>
      <c r="W327" s="17">
        <v>36.931649999999998</v>
      </c>
      <c r="X327" s="17">
        <v>30.9252</v>
      </c>
      <c r="Y327" s="17">
        <v>1.08958</v>
      </c>
      <c r="Z327" s="17">
        <v>146.22300000000001</v>
      </c>
    </row>
    <row r="328" spans="1:26" x14ac:dyDescent="0.2">
      <c r="A328" s="27">
        <v>45156</v>
      </c>
      <c r="B328" s="17">
        <v>4.9698500000000001</v>
      </c>
      <c r="C328" s="14">
        <v>868.86300000000006</v>
      </c>
      <c r="D328" s="17">
        <v>7.3064200000000001</v>
      </c>
      <c r="E328" s="17">
        <v>4130.8450000000003</v>
      </c>
      <c r="F328" s="17">
        <v>22.091100000000001</v>
      </c>
      <c r="G328" s="17">
        <v>351.66699999999997</v>
      </c>
      <c r="H328" s="17">
        <v>15304.5</v>
      </c>
      <c r="I328" s="17">
        <v>4.6479999999999997</v>
      </c>
      <c r="J328" s="17">
        <v>17.05593</v>
      </c>
      <c r="K328" s="17">
        <v>3.71088</v>
      </c>
      <c r="L328" s="17">
        <v>56.170999999999999</v>
      </c>
      <c r="M328" s="17">
        <v>4.1027699999999996</v>
      </c>
      <c r="N328" s="17">
        <v>4.5469499999999998</v>
      </c>
      <c r="O328" s="17">
        <v>94.010769999999994</v>
      </c>
      <c r="P328" s="17">
        <v>18.99738</v>
      </c>
      <c r="Q328" s="17">
        <v>35.4054</v>
      </c>
      <c r="R328" s="17">
        <v>27.12152</v>
      </c>
      <c r="S328" s="17">
        <v>83.202010000000001</v>
      </c>
      <c r="T328" s="17">
        <v>1.3571800000000001</v>
      </c>
      <c r="U328" s="17">
        <v>31.9176</v>
      </c>
      <c r="V328" s="17">
        <v>1340.16</v>
      </c>
      <c r="W328" s="17">
        <v>36.86533</v>
      </c>
      <c r="X328" s="17">
        <v>30.9132</v>
      </c>
      <c r="Y328" s="17">
        <v>1.0872900000000001</v>
      </c>
      <c r="Z328" s="17">
        <v>145.38900000000001</v>
      </c>
    </row>
    <row r="329" spans="1:26" x14ac:dyDescent="0.2">
      <c r="A329" s="27">
        <v>45155</v>
      </c>
      <c r="B329" s="17">
        <v>4.9771000000000001</v>
      </c>
      <c r="C329" s="14">
        <v>867.92499999999995</v>
      </c>
      <c r="D329" s="17">
        <v>7.3041</v>
      </c>
      <c r="E329" s="17">
        <v>4100.2049999999999</v>
      </c>
      <c r="F329" s="17">
        <v>22.147749999999998</v>
      </c>
      <c r="G329" s="17">
        <v>353.95100000000002</v>
      </c>
      <c r="H329" s="17">
        <v>15282.5</v>
      </c>
      <c r="I329" s="17">
        <v>4.6520000000000001</v>
      </c>
      <c r="J329" s="17">
        <v>17.106929999999998</v>
      </c>
      <c r="K329" s="17">
        <v>3.7174</v>
      </c>
      <c r="L329" s="17">
        <v>56.766599999999997</v>
      </c>
      <c r="M329" s="17">
        <v>4.1104000000000003</v>
      </c>
      <c r="N329" s="17">
        <v>4.5468299999999999</v>
      </c>
      <c r="O329" s="17">
        <v>94.277919999999995</v>
      </c>
      <c r="P329" s="17">
        <v>19.066800000000001</v>
      </c>
      <c r="Q329" s="17">
        <v>35.484499999999997</v>
      </c>
      <c r="R329" s="17">
        <v>27.105550000000001</v>
      </c>
      <c r="S329" s="17">
        <v>83.113010000000003</v>
      </c>
      <c r="T329" s="17">
        <v>1.3584000000000001</v>
      </c>
      <c r="U329" s="17">
        <v>31.965499999999999</v>
      </c>
      <c r="V329" s="17">
        <v>1339.06</v>
      </c>
      <c r="W329" s="17">
        <v>36.932659999999998</v>
      </c>
      <c r="X329" s="17">
        <v>30.9026</v>
      </c>
      <c r="Y329" s="17">
        <v>1.0872299999999999</v>
      </c>
      <c r="Z329" s="17">
        <v>145.83699999999999</v>
      </c>
    </row>
    <row r="330" spans="1:26" x14ac:dyDescent="0.2">
      <c r="A330" s="27">
        <v>45154</v>
      </c>
      <c r="B330" s="17">
        <v>4.9909499999999998</v>
      </c>
      <c r="C330" s="14">
        <v>869.45</v>
      </c>
      <c r="D330" s="17">
        <v>7.3363199999999997</v>
      </c>
      <c r="E330" s="17">
        <v>4131.4750000000004</v>
      </c>
      <c r="F330" s="17">
        <v>22.161750000000001</v>
      </c>
      <c r="G330" s="17">
        <v>355.63499999999999</v>
      </c>
      <c r="H330" s="17">
        <v>15325.5</v>
      </c>
      <c r="I330" s="17">
        <v>4.6289999999999996</v>
      </c>
      <c r="J330" s="17">
        <v>17.138850000000001</v>
      </c>
      <c r="K330" s="17">
        <v>3.7222499999999998</v>
      </c>
      <c r="L330" s="17">
        <v>56.540999999999997</v>
      </c>
      <c r="M330" s="17">
        <v>4.1074200000000003</v>
      </c>
      <c r="N330" s="17">
        <v>4.5369000000000002</v>
      </c>
      <c r="O330" s="17">
        <v>95.593670000000003</v>
      </c>
      <c r="P330" s="17">
        <v>19.17165</v>
      </c>
      <c r="Q330" s="17">
        <v>35.496000000000002</v>
      </c>
      <c r="R330" s="17">
        <v>27.0686</v>
      </c>
      <c r="S330" s="17">
        <v>83.240459999999999</v>
      </c>
      <c r="T330" s="17">
        <v>1.3597600000000001</v>
      </c>
      <c r="U330" s="17">
        <v>31.895700000000001</v>
      </c>
      <c r="V330" s="17">
        <v>1342.96</v>
      </c>
      <c r="W330" s="17">
        <v>36.86815</v>
      </c>
      <c r="X330" s="17">
        <v>30.894850000000002</v>
      </c>
      <c r="Y330" s="17">
        <v>1.08792</v>
      </c>
      <c r="Z330" s="17">
        <v>146.34700000000001</v>
      </c>
    </row>
    <row r="331" spans="1:26" x14ac:dyDescent="0.2">
      <c r="A331" s="27">
        <v>45153</v>
      </c>
      <c r="B331" s="17">
        <v>4.9836499999999999</v>
      </c>
      <c r="C331" s="14">
        <v>861.39</v>
      </c>
      <c r="D331" s="17">
        <v>7.3236699999999999</v>
      </c>
      <c r="E331" s="17">
        <v>4087.625</v>
      </c>
      <c r="F331" s="17">
        <v>22.1189</v>
      </c>
      <c r="G331" s="17">
        <v>355.75599999999997</v>
      </c>
      <c r="H331" s="17">
        <v>15340</v>
      </c>
      <c r="I331" s="17">
        <v>4.6349999999999998</v>
      </c>
      <c r="J331" s="17">
        <v>17.147500000000001</v>
      </c>
      <c r="K331" s="17">
        <v>3.7143999999999999</v>
      </c>
      <c r="L331" s="17">
        <v>56.832700000000003</v>
      </c>
      <c r="M331" s="17">
        <v>4.1047700000000003</v>
      </c>
      <c r="N331" s="17">
        <v>4.5289000000000001</v>
      </c>
      <c r="O331" s="17">
        <v>98.083330000000004</v>
      </c>
      <c r="P331" s="17">
        <v>19.14875</v>
      </c>
      <c r="Q331" s="17">
        <v>35.3795</v>
      </c>
      <c r="R331" s="17">
        <v>27.063300000000002</v>
      </c>
      <c r="S331" s="17">
        <v>83.178560000000004</v>
      </c>
      <c r="T331" s="17">
        <v>1.3583099999999999</v>
      </c>
      <c r="U331" s="17">
        <v>31.930900000000001</v>
      </c>
      <c r="V331" s="17">
        <v>1338.135</v>
      </c>
      <c r="W331" s="17">
        <v>36.949829999999999</v>
      </c>
      <c r="X331" s="17">
        <v>30.912649999999999</v>
      </c>
      <c r="Y331" s="17">
        <v>1.09053</v>
      </c>
      <c r="Z331" s="17">
        <v>145.57400000000001</v>
      </c>
    </row>
    <row r="332" spans="1:26" x14ac:dyDescent="0.2">
      <c r="A332" s="27">
        <v>45152</v>
      </c>
      <c r="B332" s="17">
        <v>4.9634799999999997</v>
      </c>
      <c r="C332" s="14">
        <v>857.96</v>
      </c>
      <c r="D332" s="17">
        <v>7.2792500000000002</v>
      </c>
      <c r="E332" s="17">
        <v>4035.1</v>
      </c>
      <c r="F332" s="17">
        <v>22.060600000000001</v>
      </c>
      <c r="G332" s="17">
        <v>352.25700000000001</v>
      </c>
      <c r="H332" s="17">
        <v>15315</v>
      </c>
      <c r="I332" s="17">
        <v>4.6165000000000003</v>
      </c>
      <c r="J332" s="17">
        <v>17.05555</v>
      </c>
      <c r="K332" s="17">
        <v>3.7076500000000001</v>
      </c>
      <c r="L332" s="17">
        <v>56.853999999999999</v>
      </c>
      <c r="M332" s="17">
        <v>4.0794499999999996</v>
      </c>
      <c r="N332" s="17">
        <v>4.5304700000000002</v>
      </c>
      <c r="O332" s="17">
        <v>100.78333000000001</v>
      </c>
      <c r="P332" s="17">
        <v>19.08286</v>
      </c>
      <c r="Q332" s="17">
        <v>35.253700000000002</v>
      </c>
      <c r="R332" s="17">
        <v>27.0443</v>
      </c>
      <c r="S332" s="17">
        <v>83.178560000000004</v>
      </c>
      <c r="T332" s="17">
        <v>1.35572</v>
      </c>
      <c r="U332" s="17">
        <v>31.924499999999998</v>
      </c>
      <c r="V332" s="17">
        <v>1337.865</v>
      </c>
      <c r="W332" s="17">
        <v>36.948900000000002</v>
      </c>
      <c r="X332" s="17">
        <v>30.90155</v>
      </c>
      <c r="Y332" s="17">
        <v>1.0905800000000001</v>
      </c>
      <c r="Z332" s="17">
        <v>145.55600000000001</v>
      </c>
    </row>
    <row r="333" spans="1:26" x14ac:dyDescent="0.2">
      <c r="A333" s="27">
        <v>45149</v>
      </c>
      <c r="B333" s="17">
        <v>4.9076700000000004</v>
      </c>
      <c r="C333" s="14">
        <v>859.3</v>
      </c>
      <c r="D333" s="17">
        <v>7.2600899999999999</v>
      </c>
      <c r="E333" s="17">
        <v>3968.875</v>
      </c>
      <c r="F333" s="17">
        <v>21.97662</v>
      </c>
      <c r="G333" s="17">
        <v>349.84199999999998</v>
      </c>
      <c r="H333" s="17">
        <v>15215</v>
      </c>
      <c r="I333" s="17">
        <v>4.5880000000000001</v>
      </c>
      <c r="J333" s="17">
        <v>17.007930000000002</v>
      </c>
      <c r="K333" s="17">
        <v>3.6853699999999998</v>
      </c>
      <c r="L333" s="17">
        <v>56.3262</v>
      </c>
      <c r="M333" s="17">
        <v>4.0504300000000004</v>
      </c>
      <c r="N333" s="17">
        <v>4.5111499999999998</v>
      </c>
      <c r="O333" s="17">
        <v>98.943179999999998</v>
      </c>
      <c r="P333" s="17">
        <v>18.950749999999999</v>
      </c>
      <c r="Q333" s="17">
        <v>35.096499999999999</v>
      </c>
      <c r="R333" s="17">
        <v>27.021380000000001</v>
      </c>
      <c r="S333" s="17">
        <v>83.029060000000001</v>
      </c>
      <c r="T333" s="17">
        <v>1.35222</v>
      </c>
      <c r="U333" s="17">
        <v>31.817900000000002</v>
      </c>
      <c r="V333" s="17">
        <v>1330.79</v>
      </c>
      <c r="W333" s="17">
        <v>36.934069999999998</v>
      </c>
      <c r="X333" s="17">
        <v>30.895900000000001</v>
      </c>
      <c r="Y333" s="17">
        <v>1.0948599999999999</v>
      </c>
      <c r="Z333" s="17">
        <v>144.96199999999999</v>
      </c>
    </row>
    <row r="334" spans="1:26" x14ac:dyDescent="0.2">
      <c r="A334" s="27">
        <v>45148</v>
      </c>
      <c r="B334" s="17">
        <v>4.89297</v>
      </c>
      <c r="C334" s="14">
        <v>846.13499999999999</v>
      </c>
      <c r="D334" s="17">
        <v>7.2426199999999996</v>
      </c>
      <c r="E334" s="17">
        <v>3951.9749999999999</v>
      </c>
      <c r="F334" s="17">
        <v>22.086099999999998</v>
      </c>
      <c r="G334" s="17">
        <v>351.01299999999998</v>
      </c>
      <c r="H334" s="17">
        <v>15185</v>
      </c>
      <c r="I334" s="17">
        <v>4.5709999999999997</v>
      </c>
      <c r="J334" s="17">
        <v>17.132999999999999</v>
      </c>
      <c r="K334" s="17">
        <v>3.6638500000000001</v>
      </c>
      <c r="L334" s="17">
        <v>56.232599999999998</v>
      </c>
      <c r="M334" s="17">
        <v>4.0516100000000002</v>
      </c>
      <c r="N334" s="17">
        <v>4.5005199999999999</v>
      </c>
      <c r="O334" s="17">
        <v>97.253749999999997</v>
      </c>
      <c r="P334" s="17">
        <v>18.850079999999998</v>
      </c>
      <c r="Q334" s="17">
        <v>35.117699999999999</v>
      </c>
      <c r="R334" s="17">
        <v>27.032879999999999</v>
      </c>
      <c r="S334" s="17">
        <v>82.804509999999993</v>
      </c>
      <c r="T334" s="17">
        <v>1.3493599999999999</v>
      </c>
      <c r="U334" s="17">
        <v>31.747399999999999</v>
      </c>
      <c r="V334" s="17">
        <v>1317.625</v>
      </c>
      <c r="W334" s="17">
        <v>36.966999999999999</v>
      </c>
      <c r="X334" s="17">
        <v>30.896270000000001</v>
      </c>
      <c r="Y334" s="17">
        <v>1.0980799999999999</v>
      </c>
      <c r="Z334" s="17">
        <v>144.74700000000001</v>
      </c>
    </row>
    <row r="335" spans="1:26" x14ac:dyDescent="0.2">
      <c r="A335" s="27">
        <v>45147</v>
      </c>
      <c r="B335" s="17">
        <v>4.9046000000000003</v>
      </c>
      <c r="C335" s="14">
        <v>861.85</v>
      </c>
      <c r="D335" s="17">
        <v>7.2293200000000004</v>
      </c>
      <c r="E335" s="17">
        <v>4016.2280000000001</v>
      </c>
      <c r="F335" s="17">
        <v>22.111070000000002</v>
      </c>
      <c r="G335" s="17">
        <v>354.20800000000003</v>
      </c>
      <c r="H335" s="17">
        <v>15202.5</v>
      </c>
      <c r="I335" s="17">
        <v>4.5720000000000001</v>
      </c>
      <c r="J335" s="17">
        <v>17.058499999999999</v>
      </c>
      <c r="K335" s="17">
        <v>3.6945299999999999</v>
      </c>
      <c r="L335" s="17">
        <v>56.215000000000003</v>
      </c>
      <c r="M335" s="17">
        <v>4.0704000000000002</v>
      </c>
      <c r="N335" s="17">
        <v>4.5070499999999996</v>
      </c>
      <c r="O335" s="17">
        <v>96.852580000000003</v>
      </c>
      <c r="P335" s="17">
        <v>18.982769999999999</v>
      </c>
      <c r="Q335" s="17">
        <v>35.0685</v>
      </c>
      <c r="R335" s="17">
        <v>27.011679999999998</v>
      </c>
      <c r="S335" s="17">
        <v>82.807019999999994</v>
      </c>
      <c r="T335" s="17">
        <v>1.3465499999999999</v>
      </c>
      <c r="U335" s="17">
        <v>31.710599999999999</v>
      </c>
      <c r="V335" s="17">
        <v>1314.31</v>
      </c>
      <c r="W335" s="17">
        <v>36.912660000000002</v>
      </c>
      <c r="X335" s="17">
        <v>30.902249999999999</v>
      </c>
      <c r="Y335" s="17">
        <v>1.0974200000000001</v>
      </c>
      <c r="Z335" s="17">
        <v>143.72499999999999</v>
      </c>
    </row>
    <row r="336" spans="1:26" x14ac:dyDescent="0.2">
      <c r="A336" s="27">
        <v>45146</v>
      </c>
      <c r="B336" s="17">
        <v>4.8979999999999997</v>
      </c>
      <c r="C336" s="14">
        <v>861.56</v>
      </c>
      <c r="D336" s="17">
        <v>7.2370999999999999</v>
      </c>
      <c r="E336" s="17">
        <v>4078.52</v>
      </c>
      <c r="F336" s="17">
        <v>22.142199999999999</v>
      </c>
      <c r="G336" s="17">
        <v>355.55200000000002</v>
      </c>
      <c r="H336" s="17">
        <v>15217.5</v>
      </c>
      <c r="I336" s="17">
        <v>4.5830000000000002</v>
      </c>
      <c r="J336" s="17">
        <v>17.111750000000001</v>
      </c>
      <c r="K336" s="17">
        <v>3.7012499999999999</v>
      </c>
      <c r="L336" s="17">
        <v>56.271999999999998</v>
      </c>
      <c r="M336" s="17">
        <v>4.0726500000000003</v>
      </c>
      <c r="N336" s="17">
        <v>4.5172499999999998</v>
      </c>
      <c r="O336" s="17">
        <v>96.617080000000001</v>
      </c>
      <c r="P336" s="17">
        <v>18.923999999999999</v>
      </c>
      <c r="Q336" s="17">
        <v>35.025700000000001</v>
      </c>
      <c r="R336" s="17">
        <v>27.00525</v>
      </c>
      <c r="S336" s="17">
        <v>82.780010000000004</v>
      </c>
      <c r="T336" s="17">
        <v>1.34754</v>
      </c>
      <c r="U336" s="17">
        <v>31.8109</v>
      </c>
      <c r="V336" s="17">
        <v>1317.03</v>
      </c>
      <c r="W336" s="17">
        <v>36.925260000000002</v>
      </c>
      <c r="X336" s="17">
        <v>30.896419999999999</v>
      </c>
      <c r="Y336" s="17">
        <v>1.0956399999999999</v>
      </c>
      <c r="Z336" s="17">
        <v>143.381</v>
      </c>
    </row>
    <row r="337" spans="1:26" x14ac:dyDescent="0.2">
      <c r="A337" s="27">
        <v>45145</v>
      </c>
      <c r="B337" s="17">
        <v>4.8989500000000001</v>
      </c>
      <c r="C337" s="14">
        <v>859.06</v>
      </c>
      <c r="D337" s="17">
        <v>7.2011399999999997</v>
      </c>
      <c r="E337" s="17">
        <v>4065.5250000000001</v>
      </c>
      <c r="F337" s="17">
        <v>22.024819999999998</v>
      </c>
      <c r="G337" s="17">
        <v>352.75</v>
      </c>
      <c r="H337" s="17">
        <v>15185</v>
      </c>
      <c r="I337" s="17">
        <v>4.5599999999999996</v>
      </c>
      <c r="J337" s="17">
        <v>17.064869999999999</v>
      </c>
      <c r="K337" s="17">
        <v>3.6926999999999999</v>
      </c>
      <c r="L337" s="17">
        <v>56.04</v>
      </c>
      <c r="M337" s="17">
        <v>4.0210400000000002</v>
      </c>
      <c r="N337" s="17">
        <v>4.4990500000000004</v>
      </c>
      <c r="O337" s="17">
        <v>95.374350000000007</v>
      </c>
      <c r="P337" s="17">
        <v>18.701170000000001</v>
      </c>
      <c r="Q337" s="17">
        <v>34.844299999999997</v>
      </c>
      <c r="R337" s="17">
        <v>26.989650000000001</v>
      </c>
      <c r="S337" s="17">
        <v>82.757559999999998</v>
      </c>
      <c r="T337" s="17">
        <v>1.3410599999999999</v>
      </c>
      <c r="U337" s="17">
        <v>31.709199999999999</v>
      </c>
      <c r="V337" s="17">
        <v>1307.875</v>
      </c>
      <c r="W337" s="17">
        <v>36.924999999999997</v>
      </c>
      <c r="X337" s="17">
        <v>30.825600000000001</v>
      </c>
      <c r="Y337" s="17">
        <v>1.1002400000000001</v>
      </c>
      <c r="Z337" s="17">
        <v>142.501</v>
      </c>
    </row>
    <row r="338" spans="1:26" x14ac:dyDescent="0.2">
      <c r="A338" s="27">
        <v>45142</v>
      </c>
      <c r="B338" s="17">
        <v>4.8746</v>
      </c>
      <c r="C338" s="14">
        <v>852.13300000000004</v>
      </c>
      <c r="D338" s="17">
        <v>7.1879200000000001</v>
      </c>
      <c r="E338" s="17">
        <v>4065.5250000000001</v>
      </c>
      <c r="F338" s="17">
        <v>22.01885</v>
      </c>
      <c r="G338" s="17">
        <v>354.03</v>
      </c>
      <c r="H338" s="17">
        <v>15170</v>
      </c>
      <c r="I338" s="17">
        <v>4.5549999999999997</v>
      </c>
      <c r="J338" s="17">
        <v>17.080200000000001</v>
      </c>
      <c r="K338" s="17">
        <v>3.6857799999999998</v>
      </c>
      <c r="L338" s="17">
        <v>55.752000000000002</v>
      </c>
      <c r="M338" s="17">
        <v>4.0281900000000004</v>
      </c>
      <c r="N338" s="17">
        <v>4.4935499999999999</v>
      </c>
      <c r="O338" s="17">
        <v>95.614170000000001</v>
      </c>
      <c r="P338" s="17">
        <v>18.457519999999999</v>
      </c>
      <c r="Q338" s="17">
        <v>34.716000000000001</v>
      </c>
      <c r="R338" s="17">
        <v>26.964099999999998</v>
      </c>
      <c r="S338" s="17">
        <v>82.684569999999994</v>
      </c>
      <c r="T338" s="17">
        <v>1.33952</v>
      </c>
      <c r="U338" s="17">
        <v>31.697399999999998</v>
      </c>
      <c r="V338" s="17">
        <v>1303.6199999999999</v>
      </c>
      <c r="W338" s="17">
        <v>36.92745</v>
      </c>
      <c r="X338" s="17">
        <v>30.9373</v>
      </c>
      <c r="Y338" s="17">
        <v>1.10056</v>
      </c>
      <c r="Z338" s="17">
        <v>141.761</v>
      </c>
    </row>
    <row r="339" spans="1:26" x14ac:dyDescent="0.2">
      <c r="A339" s="27">
        <v>45141</v>
      </c>
      <c r="B339" s="17">
        <v>4.9156000000000004</v>
      </c>
      <c r="C339" s="14">
        <v>851.29499999999996</v>
      </c>
      <c r="D339" s="17">
        <v>7.1819499999999996</v>
      </c>
      <c r="E339" s="17">
        <v>4156.25</v>
      </c>
      <c r="F339" s="17">
        <v>22.142050000000001</v>
      </c>
      <c r="G339" s="17">
        <v>359.46199999999999</v>
      </c>
      <c r="H339" s="17">
        <v>15185</v>
      </c>
      <c r="I339" s="17">
        <v>4.5549999999999997</v>
      </c>
      <c r="J339" s="17">
        <v>17.327950000000001</v>
      </c>
      <c r="K339" s="17">
        <v>3.70025</v>
      </c>
      <c r="L339" s="17">
        <v>55.526200000000003</v>
      </c>
      <c r="M339" s="17">
        <v>4.0746500000000001</v>
      </c>
      <c r="N339" s="17">
        <v>4.5195499999999997</v>
      </c>
      <c r="O339" s="17">
        <v>94.157929999999993</v>
      </c>
      <c r="P339" s="17">
        <v>18.707129999999999</v>
      </c>
      <c r="Q339" s="17">
        <v>34.650500000000001</v>
      </c>
      <c r="R339" s="17">
        <v>26.978549999999998</v>
      </c>
      <c r="S339" s="17">
        <v>82.830560000000006</v>
      </c>
      <c r="T339" s="17">
        <v>1.3410299999999999</v>
      </c>
      <c r="U339" s="17">
        <v>31.626300000000001</v>
      </c>
      <c r="V339" s="17">
        <v>1300.83</v>
      </c>
      <c r="W339" s="17">
        <v>36.929090000000002</v>
      </c>
      <c r="X339" s="17">
        <v>30.895399999999999</v>
      </c>
      <c r="Y339" s="17">
        <v>1.09493</v>
      </c>
      <c r="Z339" s="17">
        <v>142.58000000000001</v>
      </c>
    </row>
    <row r="340" spans="1:26" x14ac:dyDescent="0.2">
      <c r="A340" s="27">
        <v>45140</v>
      </c>
      <c r="B340" s="17">
        <v>4.8105200000000004</v>
      </c>
      <c r="C340" s="14">
        <v>848.36199999999997</v>
      </c>
      <c r="D340" s="17">
        <v>7.20092</v>
      </c>
      <c r="E340" s="17">
        <v>4057.05</v>
      </c>
      <c r="F340" s="17">
        <v>21.916180000000001</v>
      </c>
      <c r="G340" s="17">
        <v>355.31299999999999</v>
      </c>
      <c r="H340" s="17">
        <v>15175</v>
      </c>
      <c r="I340" s="17">
        <v>4.5419999999999998</v>
      </c>
      <c r="J340" s="17">
        <v>17.0261</v>
      </c>
      <c r="K340" s="17">
        <v>3.6591999999999998</v>
      </c>
      <c r="L340" s="17">
        <v>55.179499999999997</v>
      </c>
      <c r="M340" s="17">
        <v>4.0658500000000002</v>
      </c>
      <c r="N340" s="17">
        <v>4.5118499999999999</v>
      </c>
      <c r="O340" s="17">
        <v>94.042370000000005</v>
      </c>
      <c r="P340" s="17">
        <v>18.4635</v>
      </c>
      <c r="Q340" s="17">
        <v>34.490200000000002</v>
      </c>
      <c r="R340" s="17">
        <v>26.960750000000001</v>
      </c>
      <c r="S340" s="17">
        <v>82.671509999999998</v>
      </c>
      <c r="T340" s="17">
        <v>1.3409599999999999</v>
      </c>
      <c r="U340" s="17">
        <v>31.626300000000001</v>
      </c>
      <c r="V340" s="17">
        <v>1298.9000000000001</v>
      </c>
      <c r="W340" s="17">
        <v>36.925159999999998</v>
      </c>
      <c r="X340" s="17">
        <v>30.896599999999999</v>
      </c>
      <c r="Y340" s="17">
        <v>1.09379</v>
      </c>
      <c r="Z340" s="17">
        <v>143.32400000000001</v>
      </c>
    </row>
    <row r="341" spans="1:26" x14ac:dyDescent="0.2">
      <c r="A341" s="27">
        <v>45139</v>
      </c>
      <c r="B341" s="17">
        <v>4.7920999999999996</v>
      </c>
      <c r="C341" s="14">
        <v>840.90499999999997</v>
      </c>
      <c r="D341" s="17">
        <v>7.1856</v>
      </c>
      <c r="E341" s="17">
        <v>3955.837</v>
      </c>
      <c r="F341" s="17">
        <v>21.806069999999998</v>
      </c>
      <c r="G341" s="17">
        <v>353.673</v>
      </c>
      <c r="H341" s="17">
        <v>15115</v>
      </c>
      <c r="I341" s="17">
        <v>4.5170000000000003</v>
      </c>
      <c r="J341" s="17">
        <v>16.881740000000001</v>
      </c>
      <c r="K341" s="17">
        <v>3.6437499999999998</v>
      </c>
      <c r="L341" s="17">
        <v>54.780799999999999</v>
      </c>
      <c r="M341" s="17">
        <v>4.0494399999999997</v>
      </c>
      <c r="N341" s="17">
        <v>4.4892000000000003</v>
      </c>
      <c r="O341" s="17">
        <v>92.01585</v>
      </c>
      <c r="P341" s="17">
        <v>18.302060000000001</v>
      </c>
      <c r="Q341" s="17">
        <v>34.329000000000001</v>
      </c>
      <c r="R341" s="17">
        <v>26.965250000000001</v>
      </c>
      <c r="S341" s="17">
        <v>82.250010000000003</v>
      </c>
      <c r="T341" s="17">
        <v>1.3366</v>
      </c>
      <c r="U341" s="17">
        <v>31.5669</v>
      </c>
      <c r="V341" s="17">
        <v>1288.43</v>
      </c>
      <c r="W341" s="17">
        <v>36.931649999999998</v>
      </c>
      <c r="X341" s="17">
        <v>30.929300000000001</v>
      </c>
      <c r="Y341" s="17">
        <v>1.0984400000000001</v>
      </c>
      <c r="Z341" s="17">
        <v>143.33699999999999</v>
      </c>
    </row>
    <row r="342" spans="1:26" x14ac:dyDescent="0.2">
      <c r="A342" s="27">
        <v>45138</v>
      </c>
      <c r="B342" s="17">
        <v>4.7268699999999999</v>
      </c>
      <c r="C342" s="14">
        <v>838.94</v>
      </c>
      <c r="D342" s="17">
        <v>7.1461100000000002</v>
      </c>
      <c r="E342" s="17">
        <v>3891.2</v>
      </c>
      <c r="F342" s="17">
        <v>21.720849999999999</v>
      </c>
      <c r="G342" s="17">
        <v>351.93799999999999</v>
      </c>
      <c r="H342" s="17">
        <v>15080</v>
      </c>
      <c r="I342" s="17">
        <v>4.5069999999999997</v>
      </c>
      <c r="J342" s="17">
        <v>16.743200000000002</v>
      </c>
      <c r="K342" s="17">
        <v>3.6135000000000002</v>
      </c>
      <c r="L342" s="17">
        <v>54.898000000000003</v>
      </c>
      <c r="M342" s="17">
        <v>4.0044000000000004</v>
      </c>
      <c r="N342" s="17">
        <v>4.4851099999999997</v>
      </c>
      <c r="O342" s="17">
        <v>91.810550000000006</v>
      </c>
      <c r="P342" s="17">
        <v>17.848050000000001</v>
      </c>
      <c r="Q342" s="17">
        <v>34.233499999999999</v>
      </c>
      <c r="R342" s="17">
        <v>26.932700000000001</v>
      </c>
      <c r="S342" s="17">
        <v>82.195009999999996</v>
      </c>
      <c r="T342" s="17">
        <v>1.32961</v>
      </c>
      <c r="U342" s="17">
        <v>31.455300000000001</v>
      </c>
      <c r="V342" s="17">
        <v>1278.2750000000001</v>
      </c>
      <c r="W342" s="17">
        <v>36.931649999999998</v>
      </c>
      <c r="X342" s="17">
        <v>30.914100000000001</v>
      </c>
      <c r="Y342" s="17">
        <v>1.0996999999999999</v>
      </c>
      <c r="Z342" s="17">
        <v>142.28800000000001</v>
      </c>
    </row>
    <row r="343" spans="1:26" x14ac:dyDescent="0.2">
      <c r="A343" s="27">
        <v>45135</v>
      </c>
      <c r="B343" s="17">
        <v>4.7311500000000004</v>
      </c>
      <c r="C343" s="14">
        <v>829.2</v>
      </c>
      <c r="D343" s="17">
        <v>7.1526199999999998</v>
      </c>
      <c r="E343" s="17">
        <v>3916</v>
      </c>
      <c r="F343" s="17">
        <v>21.762920000000001</v>
      </c>
      <c r="G343" s="17">
        <v>348.87</v>
      </c>
      <c r="H343" s="17">
        <v>15094.5</v>
      </c>
      <c r="I343" s="17">
        <v>4.5540000000000003</v>
      </c>
      <c r="J343" s="17">
        <v>16.686979999999998</v>
      </c>
      <c r="K343" s="17">
        <v>3.5991499999999998</v>
      </c>
      <c r="L343" s="17">
        <v>54.881500000000003</v>
      </c>
      <c r="M343" s="17">
        <v>4.0054999999999996</v>
      </c>
      <c r="N343" s="17">
        <v>4.4826300000000003</v>
      </c>
      <c r="O343" s="17">
        <v>91.866500000000002</v>
      </c>
      <c r="P343" s="17">
        <v>17.631229999999999</v>
      </c>
      <c r="Q343" s="17">
        <v>34.243499999999997</v>
      </c>
      <c r="R343" s="17">
        <v>26.918099999999999</v>
      </c>
      <c r="S343" s="17">
        <v>82.248459999999994</v>
      </c>
      <c r="T343" s="17">
        <v>1.3315699999999999</v>
      </c>
      <c r="U343" s="17">
        <v>31.410499999999999</v>
      </c>
      <c r="V343" s="17">
        <v>1273.28</v>
      </c>
      <c r="W343" s="17">
        <v>36.932450000000003</v>
      </c>
      <c r="X343" s="17">
        <v>30.897749999999998</v>
      </c>
      <c r="Y343" s="17">
        <v>1.1016300000000001</v>
      </c>
      <c r="Z343" s="17">
        <v>141.15899999999999</v>
      </c>
    </row>
    <row r="344" spans="1:26" x14ac:dyDescent="0.2">
      <c r="A344" s="27">
        <v>45134</v>
      </c>
      <c r="B344" s="17">
        <v>4.7438799999999999</v>
      </c>
      <c r="C344" s="14">
        <v>829.65</v>
      </c>
      <c r="D344" s="17">
        <v>7.17049</v>
      </c>
      <c r="E344" s="17">
        <v>3934.6469999999999</v>
      </c>
      <c r="F344" s="17">
        <v>21.9039</v>
      </c>
      <c r="G344" s="17">
        <v>348.2</v>
      </c>
      <c r="H344" s="17">
        <v>15005</v>
      </c>
      <c r="I344" s="17">
        <v>4.524</v>
      </c>
      <c r="J344" s="17">
        <v>16.87341</v>
      </c>
      <c r="K344" s="17">
        <v>3.5965500000000001</v>
      </c>
      <c r="L344" s="17">
        <v>54.564999999999998</v>
      </c>
      <c r="M344" s="17">
        <v>4.0288300000000001</v>
      </c>
      <c r="N344" s="17">
        <v>4.49003</v>
      </c>
      <c r="O344" s="17">
        <v>90.689880000000002</v>
      </c>
      <c r="P344" s="17">
        <v>17.841270000000002</v>
      </c>
      <c r="Q344" s="17">
        <v>34.466500000000003</v>
      </c>
      <c r="R344" s="17">
        <v>26.952819999999999</v>
      </c>
      <c r="S344" s="17">
        <v>82.240009999999998</v>
      </c>
      <c r="T344" s="17">
        <v>1.3314900000000001</v>
      </c>
      <c r="U344" s="17">
        <v>31.209499999999998</v>
      </c>
      <c r="V344" s="17">
        <v>1284.1600000000001</v>
      </c>
      <c r="W344" s="17">
        <v>36.949330000000003</v>
      </c>
      <c r="X344" s="17">
        <v>30.90775</v>
      </c>
      <c r="Y344" s="17">
        <v>1.09785</v>
      </c>
      <c r="Z344" s="17">
        <v>139.47800000000001</v>
      </c>
    </row>
    <row r="345" spans="1:26" x14ac:dyDescent="0.2">
      <c r="A345" s="27">
        <v>45133</v>
      </c>
      <c r="B345" s="17">
        <v>4.7377500000000001</v>
      </c>
      <c r="C345" s="14">
        <v>824.14800000000002</v>
      </c>
      <c r="D345" s="17">
        <v>7.1531500000000001</v>
      </c>
      <c r="E345" s="17">
        <v>3943.95</v>
      </c>
      <c r="F345" s="17">
        <v>21.680199999999999</v>
      </c>
      <c r="G345" s="17">
        <v>344.26499999999999</v>
      </c>
      <c r="H345" s="17">
        <v>15017.5</v>
      </c>
      <c r="I345" s="17">
        <v>4.548</v>
      </c>
      <c r="J345" s="17">
        <v>16.8415</v>
      </c>
      <c r="K345" s="17">
        <v>3.5990799999999998</v>
      </c>
      <c r="L345" s="17">
        <v>54.621299999999998</v>
      </c>
      <c r="M345" s="17">
        <v>3.9902500000000001</v>
      </c>
      <c r="N345" s="17">
        <v>4.4425499999999998</v>
      </c>
      <c r="O345" s="17">
        <v>89.933300000000003</v>
      </c>
      <c r="P345" s="17">
        <v>17.614619999999999</v>
      </c>
      <c r="Q345" s="17">
        <v>34.209899999999998</v>
      </c>
      <c r="R345" s="17">
        <v>26.94163</v>
      </c>
      <c r="S345" s="17">
        <v>81.920010000000005</v>
      </c>
      <c r="T345" s="17">
        <v>1.32541</v>
      </c>
      <c r="U345" s="17">
        <v>31.190799999999999</v>
      </c>
      <c r="V345" s="17">
        <v>1271.42</v>
      </c>
      <c r="W345" s="17">
        <v>36.931649999999998</v>
      </c>
      <c r="X345" s="17">
        <v>30.9086</v>
      </c>
      <c r="Y345" s="17">
        <v>1.1085799999999999</v>
      </c>
      <c r="Z345" s="17">
        <v>140.24</v>
      </c>
    </row>
    <row r="346" spans="1:26" x14ac:dyDescent="0.2">
      <c r="A346" s="27">
        <v>45132</v>
      </c>
      <c r="B346" s="17">
        <v>4.7526000000000002</v>
      </c>
      <c r="C346" s="14">
        <v>828.6</v>
      </c>
      <c r="D346" s="17">
        <v>7.1372299999999997</v>
      </c>
      <c r="E346" s="17">
        <v>3959.36</v>
      </c>
      <c r="F346" s="17">
        <v>21.77835</v>
      </c>
      <c r="G346" s="17">
        <v>343.53399999999999</v>
      </c>
      <c r="H346" s="17">
        <v>14992.5</v>
      </c>
      <c r="I346" s="17">
        <v>4.5640000000000001</v>
      </c>
      <c r="J346" s="17">
        <v>16.933</v>
      </c>
      <c r="K346" s="17">
        <v>3.60365</v>
      </c>
      <c r="L346" s="17">
        <v>54.5443</v>
      </c>
      <c r="M346" s="17">
        <v>4.00936</v>
      </c>
      <c r="N346" s="17">
        <v>4.4563499999999996</v>
      </c>
      <c r="O346" s="17">
        <v>90.368819999999999</v>
      </c>
      <c r="P346" s="17">
        <v>17.54852</v>
      </c>
      <c r="Q346" s="17">
        <v>34.4773</v>
      </c>
      <c r="R346" s="17">
        <v>26.921970000000002</v>
      </c>
      <c r="S346" s="17">
        <v>81.832009999999997</v>
      </c>
      <c r="T346" s="17">
        <v>1.3274699999999999</v>
      </c>
      <c r="U346" s="17">
        <v>31.301300000000001</v>
      </c>
      <c r="V346" s="17">
        <v>1276.8699999999999</v>
      </c>
      <c r="W346" s="17">
        <v>36.919110000000003</v>
      </c>
      <c r="X346" s="17">
        <v>30.941299999999998</v>
      </c>
      <c r="Y346" s="17">
        <v>1.10554</v>
      </c>
      <c r="Z346" s="17">
        <v>140.90199999999999</v>
      </c>
    </row>
    <row r="347" spans="1:26" x14ac:dyDescent="0.2">
      <c r="A347" s="27">
        <v>45131</v>
      </c>
      <c r="B347" s="17">
        <v>4.7299300000000004</v>
      </c>
      <c r="C347" s="14">
        <v>828.755</v>
      </c>
      <c r="D347" s="17">
        <v>7.18635</v>
      </c>
      <c r="E347" s="17">
        <v>3949.297</v>
      </c>
      <c r="F347" s="17">
        <v>21.809000000000001</v>
      </c>
      <c r="G347" s="17">
        <v>341.51600000000002</v>
      </c>
      <c r="H347" s="17">
        <v>15022.5</v>
      </c>
      <c r="I347" s="17">
        <v>4.569</v>
      </c>
      <c r="J347" s="17">
        <v>16.833760000000002</v>
      </c>
      <c r="K347" s="17">
        <v>3.5910500000000001</v>
      </c>
      <c r="L347" s="17">
        <v>54.628500000000003</v>
      </c>
      <c r="M347" s="17">
        <v>4.0223899999999997</v>
      </c>
      <c r="N347" s="17">
        <v>4.4452499999999997</v>
      </c>
      <c r="O347" s="17">
        <v>90.633349999999993</v>
      </c>
      <c r="P347" s="17">
        <v>17.744679999999999</v>
      </c>
      <c r="Q347" s="17">
        <v>34.527000000000001</v>
      </c>
      <c r="R347" s="17">
        <v>26.961379999999998</v>
      </c>
      <c r="S347" s="17">
        <v>81.770009999999999</v>
      </c>
      <c r="T347" s="17">
        <v>1.33178</v>
      </c>
      <c r="U347" s="17">
        <v>31.365400000000001</v>
      </c>
      <c r="V347" s="17">
        <v>1280.8699999999999</v>
      </c>
      <c r="W347" s="17">
        <v>36.949330000000003</v>
      </c>
      <c r="X347" s="17">
        <v>30.911249999999999</v>
      </c>
      <c r="Y347" s="17">
        <v>1.10642</v>
      </c>
      <c r="Z347" s="17">
        <v>141.47800000000001</v>
      </c>
    </row>
    <row r="348" spans="1:26" x14ac:dyDescent="0.2">
      <c r="A348" s="27">
        <v>45128</v>
      </c>
      <c r="B348" s="17">
        <v>4.7808000000000002</v>
      </c>
      <c r="C348" s="14">
        <v>822.94</v>
      </c>
      <c r="D348" s="17">
        <v>7.1877199999999997</v>
      </c>
      <c r="E348" s="17">
        <v>3955.2</v>
      </c>
      <c r="F348" s="17">
        <v>21.604479999999999</v>
      </c>
      <c r="G348" s="17">
        <v>340.98</v>
      </c>
      <c r="H348" s="17">
        <v>15025</v>
      </c>
      <c r="I348" s="17">
        <v>4.5609999999999999</v>
      </c>
      <c r="J348" s="17">
        <v>16.98845</v>
      </c>
      <c r="K348" s="17">
        <v>3.5885500000000001</v>
      </c>
      <c r="L348" s="17">
        <v>54.7378</v>
      </c>
      <c r="M348" s="17">
        <v>4.0100899999999999</v>
      </c>
      <c r="N348" s="17">
        <v>4.4366500000000002</v>
      </c>
      <c r="O348" s="17">
        <v>90.667680000000004</v>
      </c>
      <c r="P348" s="17">
        <v>17.960039999999999</v>
      </c>
      <c r="Q348" s="17">
        <v>34.432299999999998</v>
      </c>
      <c r="R348" s="17">
        <v>26.98058</v>
      </c>
      <c r="S348" s="17">
        <v>82.006510000000006</v>
      </c>
      <c r="T348" s="17">
        <v>1.3306800000000001</v>
      </c>
      <c r="U348" s="17">
        <v>31.261700000000001</v>
      </c>
      <c r="V348" s="17">
        <v>1288.53</v>
      </c>
      <c r="W348" s="17">
        <v>36.792149999999999</v>
      </c>
      <c r="X348" s="17">
        <v>30.801549999999999</v>
      </c>
      <c r="Y348" s="17">
        <v>1.11242</v>
      </c>
      <c r="Z348" s="17">
        <v>141.72999999999999</v>
      </c>
    </row>
    <row r="349" spans="1:26" x14ac:dyDescent="0.2">
      <c r="A349" s="27">
        <v>45127</v>
      </c>
      <c r="B349" s="17">
        <v>4.7978500000000004</v>
      </c>
      <c r="C349" s="14">
        <v>815.40700000000004</v>
      </c>
      <c r="D349" s="17">
        <v>7.1750600000000002</v>
      </c>
      <c r="E349" s="17">
        <v>3976.998</v>
      </c>
      <c r="F349" s="17">
        <v>21.540330000000001</v>
      </c>
      <c r="G349" s="17">
        <v>342.815</v>
      </c>
      <c r="H349" s="17">
        <v>14987.5</v>
      </c>
      <c r="I349" s="17">
        <v>4.5449999999999999</v>
      </c>
      <c r="J349" s="17">
        <v>16.884730000000001</v>
      </c>
      <c r="K349" s="17">
        <v>3.58575</v>
      </c>
      <c r="L349" s="17">
        <v>54.532499999999999</v>
      </c>
      <c r="M349" s="17">
        <v>4.0010899999999996</v>
      </c>
      <c r="N349" s="17">
        <v>4.4309700000000003</v>
      </c>
      <c r="O349" s="17">
        <v>90.440349999999995</v>
      </c>
      <c r="P349" s="17">
        <v>17.924430000000001</v>
      </c>
      <c r="Q349" s="17">
        <v>34.210500000000003</v>
      </c>
      <c r="R349" s="17">
        <v>26.764769999999999</v>
      </c>
      <c r="S349" s="17">
        <v>82.160060000000001</v>
      </c>
      <c r="T349" s="17">
        <v>1.3269599999999999</v>
      </c>
      <c r="U349" s="17">
        <v>31.1</v>
      </c>
      <c r="V349" s="17">
        <v>1278.0450000000001</v>
      </c>
      <c r="W349" s="17">
        <v>36.928199999999997</v>
      </c>
      <c r="X349" s="17">
        <v>30.795349999999999</v>
      </c>
      <c r="Y349" s="17">
        <v>1.1129800000000001</v>
      </c>
      <c r="Z349" s="17">
        <v>140.07400000000001</v>
      </c>
    </row>
    <row r="350" spans="1:26" x14ac:dyDescent="0.2">
      <c r="A350" s="27">
        <v>45126</v>
      </c>
      <c r="B350" s="17">
        <v>4.7915700000000001</v>
      </c>
      <c r="C350" s="14">
        <v>807.46500000000003</v>
      </c>
      <c r="D350" s="17">
        <v>7.2317999999999998</v>
      </c>
      <c r="E350" s="17">
        <v>3976.998</v>
      </c>
      <c r="F350" s="17">
        <v>21.345800000000001</v>
      </c>
      <c r="G350" s="17">
        <v>337.399</v>
      </c>
      <c r="H350" s="17">
        <v>14995</v>
      </c>
      <c r="I350" s="17">
        <v>4.54</v>
      </c>
      <c r="J350" s="17">
        <v>16.7164</v>
      </c>
      <c r="K350" s="17">
        <v>3.5819299999999998</v>
      </c>
      <c r="L350" s="17">
        <v>54.515000000000001</v>
      </c>
      <c r="M350" s="17">
        <v>3.9752000000000001</v>
      </c>
      <c r="N350" s="17">
        <v>4.4084500000000002</v>
      </c>
      <c r="O350" s="17">
        <v>91.03725</v>
      </c>
      <c r="P350" s="17">
        <v>17.86825</v>
      </c>
      <c r="Q350" s="17">
        <v>34.078000000000003</v>
      </c>
      <c r="R350" s="17">
        <v>26.805630000000001</v>
      </c>
      <c r="S350" s="17">
        <v>82.020009999999999</v>
      </c>
      <c r="T350" s="17">
        <v>1.325</v>
      </c>
      <c r="U350" s="17">
        <v>31.076699999999999</v>
      </c>
      <c r="V350" s="17">
        <v>1267.57</v>
      </c>
      <c r="W350" s="17">
        <v>36.784309999999998</v>
      </c>
      <c r="X350" s="17">
        <v>30.89508</v>
      </c>
      <c r="Y350" s="17">
        <v>1.12008</v>
      </c>
      <c r="Z350" s="17">
        <v>139.649</v>
      </c>
    </row>
    <row r="351" spans="1:26" x14ac:dyDescent="0.2">
      <c r="A351" s="27">
        <v>45125</v>
      </c>
      <c r="B351" s="17">
        <v>4.8134499999999996</v>
      </c>
      <c r="C351" s="14">
        <v>814.65700000000004</v>
      </c>
      <c r="D351" s="17">
        <v>7.1928999999999998</v>
      </c>
      <c r="E351" s="17">
        <v>3996.45</v>
      </c>
      <c r="F351" s="17">
        <v>21.240770000000001</v>
      </c>
      <c r="G351" s="17">
        <v>332.71899999999999</v>
      </c>
      <c r="H351" s="17">
        <v>14995</v>
      </c>
      <c r="I351" s="17">
        <v>4.54</v>
      </c>
      <c r="J351" s="17">
        <v>16.75095</v>
      </c>
      <c r="K351" s="17">
        <v>3.56948</v>
      </c>
      <c r="L351" s="17">
        <v>54.418999999999997</v>
      </c>
      <c r="M351" s="17">
        <v>3.9628299999999999</v>
      </c>
      <c r="N351" s="17">
        <v>4.4011199999999997</v>
      </c>
      <c r="O351" s="17">
        <v>90.637600000000006</v>
      </c>
      <c r="P351" s="17">
        <v>17.857089999999999</v>
      </c>
      <c r="Q351" s="17">
        <v>34.095799999999997</v>
      </c>
      <c r="R351" s="17">
        <v>26.92775</v>
      </c>
      <c r="S351" s="17">
        <v>82.030010000000004</v>
      </c>
      <c r="T351" s="17">
        <v>1.32284</v>
      </c>
      <c r="U351" s="17">
        <v>30.9679</v>
      </c>
      <c r="V351" s="17">
        <v>1265.3599999999999</v>
      </c>
      <c r="W351" s="17">
        <v>36.967100000000002</v>
      </c>
      <c r="X351" s="17">
        <v>30.896799999999999</v>
      </c>
      <c r="Y351" s="17">
        <v>1.12286</v>
      </c>
      <c r="Z351" s="17">
        <v>138.833</v>
      </c>
    </row>
    <row r="352" spans="1:26" x14ac:dyDescent="0.2">
      <c r="A352" s="27">
        <v>45124</v>
      </c>
      <c r="B352" s="17">
        <v>4.8086000000000002</v>
      </c>
      <c r="C352" s="14">
        <v>817.86699999999996</v>
      </c>
      <c r="D352" s="17">
        <v>7.1783900000000003</v>
      </c>
      <c r="E352" s="17">
        <v>4039.1149999999998</v>
      </c>
      <c r="F352" s="17">
        <v>21.160979999999999</v>
      </c>
      <c r="G352" s="17">
        <v>332.65100000000001</v>
      </c>
      <c r="H352" s="17">
        <v>14996.5</v>
      </c>
      <c r="I352" s="17">
        <v>4.5359999999999996</v>
      </c>
      <c r="J352" s="17">
        <v>16.727029999999999</v>
      </c>
      <c r="K352" s="17">
        <v>3.5579499999999999</v>
      </c>
      <c r="L352" s="17">
        <v>54.384999999999998</v>
      </c>
      <c r="M352" s="17">
        <v>3.9538700000000002</v>
      </c>
      <c r="N352" s="17">
        <v>4.3974500000000001</v>
      </c>
      <c r="O352" s="17">
        <v>90.509519999999995</v>
      </c>
      <c r="P352" s="17">
        <v>18.035599999999999</v>
      </c>
      <c r="Q352" s="17">
        <v>34.615200000000002</v>
      </c>
      <c r="R352" s="17">
        <v>26.340450000000001</v>
      </c>
      <c r="S352" s="17">
        <v>82.020009999999999</v>
      </c>
      <c r="T352" s="17">
        <v>1.32189</v>
      </c>
      <c r="U352" s="17">
        <v>31.028199999999998</v>
      </c>
      <c r="V352" s="17">
        <v>1264.51</v>
      </c>
      <c r="W352" s="17">
        <v>36.932160000000003</v>
      </c>
      <c r="X352" s="17">
        <v>30.9</v>
      </c>
      <c r="Y352" s="17">
        <v>1.1235599999999999</v>
      </c>
      <c r="Z352" s="17">
        <v>138.71</v>
      </c>
    </row>
    <row r="353" spans="1:26" x14ac:dyDescent="0.2">
      <c r="A353" s="27">
        <v>45121</v>
      </c>
      <c r="B353" s="17">
        <v>4.7915999999999999</v>
      </c>
      <c r="C353" s="14">
        <v>814.68499999999995</v>
      </c>
      <c r="D353" s="17">
        <v>7.1584300000000001</v>
      </c>
      <c r="E353" s="17">
        <v>4071.52</v>
      </c>
      <c r="F353" s="17">
        <v>21.16865</v>
      </c>
      <c r="G353" s="17">
        <v>333.22800000000001</v>
      </c>
      <c r="H353" s="17">
        <v>14957.5</v>
      </c>
      <c r="I353" s="17">
        <v>4.5274999999999999</v>
      </c>
      <c r="J353" s="17">
        <v>16.7529</v>
      </c>
      <c r="K353" s="17">
        <v>3.5569999999999999</v>
      </c>
      <c r="L353" s="17">
        <v>54.409799999999997</v>
      </c>
      <c r="M353" s="17">
        <v>3.9661300000000002</v>
      </c>
      <c r="N353" s="17">
        <v>4.3973800000000001</v>
      </c>
      <c r="O353" s="17">
        <v>90.331680000000006</v>
      </c>
      <c r="P353" s="17">
        <v>18.107700000000001</v>
      </c>
      <c r="Q353" s="17">
        <v>34.648800000000001</v>
      </c>
      <c r="R353" s="17">
        <v>26.17005</v>
      </c>
      <c r="S353" s="17">
        <v>82.136359999999996</v>
      </c>
      <c r="T353" s="17">
        <v>1.32148</v>
      </c>
      <c r="U353" s="17">
        <v>30.853100000000001</v>
      </c>
      <c r="V353" s="17">
        <v>1269.74</v>
      </c>
      <c r="W353" s="17">
        <v>36.96705</v>
      </c>
      <c r="X353" s="17">
        <v>30.893650000000001</v>
      </c>
      <c r="Y353" s="17">
        <v>1.12277</v>
      </c>
      <c r="Z353" s="17">
        <v>138.80099999999999</v>
      </c>
    </row>
    <row r="354" spans="1:26" x14ac:dyDescent="0.2">
      <c r="A354" s="27">
        <v>45120</v>
      </c>
      <c r="B354" s="17">
        <v>4.80145</v>
      </c>
      <c r="C354" s="14">
        <v>810.5</v>
      </c>
      <c r="D354" s="17">
        <v>7.1504000000000003</v>
      </c>
      <c r="E354" s="17">
        <v>4096.165</v>
      </c>
      <c r="F354" s="17">
        <v>21.17483</v>
      </c>
      <c r="G354" s="17">
        <v>332.97500000000002</v>
      </c>
      <c r="H354" s="17">
        <v>14967.5</v>
      </c>
      <c r="I354" s="17">
        <v>4.5860000000000003</v>
      </c>
      <c r="J354" s="17">
        <v>16.840309999999999</v>
      </c>
      <c r="K354" s="17">
        <v>3.5723500000000001</v>
      </c>
      <c r="L354" s="17">
        <v>54.517499999999998</v>
      </c>
      <c r="M354" s="17">
        <v>3.9583699999999999</v>
      </c>
      <c r="N354" s="17">
        <v>4.3972699999999998</v>
      </c>
      <c r="O354" s="17">
        <v>90.180999999999997</v>
      </c>
      <c r="P354" s="17">
        <v>17.928249999999998</v>
      </c>
      <c r="Q354" s="17">
        <v>34.529499999999999</v>
      </c>
      <c r="R354" s="17">
        <v>26.0533</v>
      </c>
      <c r="S354" s="17">
        <v>81.980009999999993</v>
      </c>
      <c r="T354" s="17">
        <v>1.32213</v>
      </c>
      <c r="U354" s="17">
        <v>30.945499999999999</v>
      </c>
      <c r="V354" s="17">
        <v>1267.1500000000001</v>
      </c>
      <c r="W354" s="17">
        <v>36.933109999999999</v>
      </c>
      <c r="X354" s="17">
        <v>30.933779999999999</v>
      </c>
      <c r="Y354" s="17">
        <v>1.12262</v>
      </c>
      <c r="Z354" s="17">
        <v>138.048</v>
      </c>
    </row>
    <row r="355" spans="1:26" x14ac:dyDescent="0.2">
      <c r="A355" s="27">
        <v>45119</v>
      </c>
      <c r="B355" s="17">
        <v>4.8205999999999998</v>
      </c>
      <c r="C355" s="14">
        <v>811.67</v>
      </c>
      <c r="D355" s="17">
        <v>7.1657500000000001</v>
      </c>
      <c r="E355" s="17">
        <v>4127.82</v>
      </c>
      <c r="F355" s="17">
        <v>21.371749999999999</v>
      </c>
      <c r="G355" s="17">
        <v>337.108</v>
      </c>
      <c r="H355" s="17">
        <v>14944</v>
      </c>
      <c r="I355" s="17">
        <v>4.6509999999999998</v>
      </c>
      <c r="J355" s="17">
        <v>16.901299999999999</v>
      </c>
      <c r="K355" s="17">
        <v>3.5815800000000002</v>
      </c>
      <c r="L355" s="17">
        <v>54.935499999999998</v>
      </c>
      <c r="M355" s="17">
        <v>3.9903499999999998</v>
      </c>
      <c r="N355" s="17">
        <v>4.4448999999999996</v>
      </c>
      <c r="O355" s="17">
        <v>90.457570000000004</v>
      </c>
      <c r="P355" s="17">
        <v>18.135000000000002</v>
      </c>
      <c r="Q355" s="17">
        <v>34.676299999999998</v>
      </c>
      <c r="R355" s="17">
        <v>26.14048</v>
      </c>
      <c r="S355" s="17">
        <v>81.930009999999996</v>
      </c>
      <c r="T355" s="17">
        <v>1.33022</v>
      </c>
      <c r="U355" s="17">
        <v>31.244499999999999</v>
      </c>
      <c r="V355" s="17">
        <v>1272.7</v>
      </c>
      <c r="W355" s="17">
        <v>36.934159999999999</v>
      </c>
      <c r="X355" s="17">
        <v>30.927600000000002</v>
      </c>
      <c r="Y355" s="17">
        <v>1.1129500000000001</v>
      </c>
      <c r="Z355" s="17">
        <v>138.49600000000001</v>
      </c>
    </row>
    <row r="356" spans="1:26" x14ac:dyDescent="0.2">
      <c r="A356" s="27">
        <v>45118</v>
      </c>
      <c r="B356" s="17">
        <v>4.8543000000000003</v>
      </c>
      <c r="C356" s="14">
        <v>815.94799999999998</v>
      </c>
      <c r="D356" s="17">
        <v>7.2118799999999998</v>
      </c>
      <c r="E356" s="17">
        <v>4183.6149999999998</v>
      </c>
      <c r="F356" s="17">
        <v>21.716449999999998</v>
      </c>
      <c r="G356" s="17">
        <v>343.79399999999998</v>
      </c>
      <c r="H356" s="17">
        <v>15140</v>
      </c>
      <c r="I356" s="17">
        <v>4.6589999999999998</v>
      </c>
      <c r="J356" s="17">
        <v>17.043700000000001</v>
      </c>
      <c r="K356" s="17">
        <v>3.6231</v>
      </c>
      <c r="L356" s="17">
        <v>55.279299999999999</v>
      </c>
      <c r="M356" s="17">
        <v>4.0325499999999996</v>
      </c>
      <c r="N356" s="17">
        <v>4.4959800000000003</v>
      </c>
      <c r="O356" s="17">
        <v>90.324709999999996</v>
      </c>
      <c r="P356" s="17">
        <v>18.490169999999999</v>
      </c>
      <c r="Q356" s="17">
        <v>34.778700000000001</v>
      </c>
      <c r="R356" s="17">
        <v>26.11328</v>
      </c>
      <c r="S356" s="17">
        <v>82.455010000000001</v>
      </c>
      <c r="T356" s="17">
        <v>1.3409800000000001</v>
      </c>
      <c r="U356" s="17">
        <v>31.312000000000001</v>
      </c>
      <c r="V356" s="17">
        <v>1291.8699999999999</v>
      </c>
      <c r="W356" s="17">
        <v>36.932659999999998</v>
      </c>
      <c r="X356" s="17">
        <v>30.936199999999999</v>
      </c>
      <c r="Y356" s="17">
        <v>1.1008899999999999</v>
      </c>
      <c r="Z356" s="17">
        <v>140.36199999999999</v>
      </c>
    </row>
    <row r="357" spans="1:26" x14ac:dyDescent="0.2">
      <c r="A357" s="27">
        <v>45117</v>
      </c>
      <c r="B357" s="17">
        <v>4.8987999999999996</v>
      </c>
      <c r="C357" s="14">
        <v>813.22</v>
      </c>
      <c r="D357" s="17">
        <v>7.2293700000000003</v>
      </c>
      <c r="E357" s="17">
        <v>4163</v>
      </c>
      <c r="F357" s="17">
        <v>21.658799999999999</v>
      </c>
      <c r="G357" s="17">
        <v>345.67700000000002</v>
      </c>
      <c r="H357" s="17">
        <v>15194.5</v>
      </c>
      <c r="I357" s="17">
        <v>4.6689999999999996</v>
      </c>
      <c r="J357" s="17">
        <v>17.052779999999998</v>
      </c>
      <c r="K357" s="17">
        <v>3.6360800000000002</v>
      </c>
      <c r="L357" s="17">
        <v>55.702500000000001</v>
      </c>
      <c r="M357" s="17">
        <v>4.0391599999999999</v>
      </c>
      <c r="N357" s="17">
        <v>4.4976700000000003</v>
      </c>
      <c r="O357" s="17">
        <v>90.94247</v>
      </c>
      <c r="P357" s="17">
        <v>18.794750000000001</v>
      </c>
      <c r="Q357" s="17">
        <v>35.093899999999998</v>
      </c>
      <c r="R357" s="17">
        <v>26.079249999999998</v>
      </c>
      <c r="S357" s="17">
        <v>82.430009999999996</v>
      </c>
      <c r="T357" s="17">
        <v>1.3448800000000001</v>
      </c>
      <c r="U357" s="17">
        <v>31.376899999999999</v>
      </c>
      <c r="V357" s="17">
        <v>1298.77</v>
      </c>
      <c r="W357" s="17">
        <v>36.96705</v>
      </c>
      <c r="X357" s="17">
        <v>30.89733</v>
      </c>
      <c r="Y357" s="17">
        <v>1.10012</v>
      </c>
      <c r="Z357" s="17">
        <v>141.31399999999999</v>
      </c>
    </row>
    <row r="358" spans="1:26" x14ac:dyDescent="0.2">
      <c r="A358" s="27">
        <v>45114</v>
      </c>
      <c r="B358" s="17">
        <v>4.8711700000000002</v>
      </c>
      <c r="C358" s="14">
        <v>808.24</v>
      </c>
      <c r="D358" s="17">
        <v>7.2324099999999998</v>
      </c>
      <c r="E358" s="17">
        <v>4155</v>
      </c>
      <c r="F358" s="17">
        <v>21.74945</v>
      </c>
      <c r="G358" s="17">
        <v>350.82299999999998</v>
      </c>
      <c r="H358" s="17">
        <v>15159.5</v>
      </c>
      <c r="I358" s="17">
        <v>4.6689999999999996</v>
      </c>
      <c r="J358" s="17">
        <v>17.146920000000001</v>
      </c>
      <c r="K358" s="17">
        <v>3.6414499999999999</v>
      </c>
      <c r="L358" s="17">
        <v>55.625</v>
      </c>
      <c r="M358" s="17">
        <v>4.0603800000000003</v>
      </c>
      <c r="N358" s="17">
        <v>4.5126299999999997</v>
      </c>
      <c r="O358" s="17">
        <v>91.372649999999993</v>
      </c>
      <c r="P358" s="17">
        <v>18.867000000000001</v>
      </c>
      <c r="Q358" s="17">
        <v>35.130000000000003</v>
      </c>
      <c r="R358" s="17">
        <v>26.065619999999999</v>
      </c>
      <c r="S358" s="17">
        <v>82.633009999999999</v>
      </c>
      <c r="T358" s="17">
        <v>1.34684</v>
      </c>
      <c r="U358" s="17">
        <v>31.309899999999999</v>
      </c>
      <c r="V358" s="17">
        <v>1299.26</v>
      </c>
      <c r="W358" s="17">
        <v>36.963509999999999</v>
      </c>
      <c r="X358" s="17">
        <v>30.892150000000001</v>
      </c>
      <c r="Y358" s="17">
        <v>1.09674</v>
      </c>
      <c r="Z358" s="17">
        <v>142.20599999999999</v>
      </c>
    </row>
    <row r="359" spans="1:26" x14ac:dyDescent="0.2">
      <c r="A359" s="27">
        <v>45113</v>
      </c>
      <c r="B359" s="17">
        <v>4.9179500000000003</v>
      </c>
      <c r="C359" s="14">
        <v>803.59699999999998</v>
      </c>
      <c r="D359" s="17">
        <v>7.2556000000000003</v>
      </c>
      <c r="E359" s="17">
        <v>4188.393</v>
      </c>
      <c r="F359" s="17">
        <v>21.954650000000001</v>
      </c>
      <c r="G359" s="17">
        <v>354.47500000000002</v>
      </c>
      <c r="H359" s="17">
        <v>15044.5</v>
      </c>
      <c r="I359" s="17">
        <v>4.66</v>
      </c>
      <c r="J359" s="17">
        <v>17.242599999999999</v>
      </c>
      <c r="K359" s="17">
        <v>3.6468699999999998</v>
      </c>
      <c r="L359" s="17">
        <v>55.5169</v>
      </c>
      <c r="M359" s="17">
        <v>4.1185400000000003</v>
      </c>
      <c r="N359" s="17">
        <v>4.5477499999999997</v>
      </c>
      <c r="O359" s="17">
        <v>91.084199999999996</v>
      </c>
      <c r="P359" s="17">
        <v>19.108899999999998</v>
      </c>
      <c r="Q359" s="17">
        <v>35.19</v>
      </c>
      <c r="R359" s="17">
        <v>26.097799999999999</v>
      </c>
      <c r="S359" s="17">
        <v>82.720010000000002</v>
      </c>
      <c r="T359" s="17">
        <v>1.35355</v>
      </c>
      <c r="U359" s="17">
        <v>31.2651</v>
      </c>
      <c r="V359" s="17">
        <v>1309.44</v>
      </c>
      <c r="W359" s="17">
        <v>36.932000000000002</v>
      </c>
      <c r="X359" s="17">
        <v>30.894400000000001</v>
      </c>
      <c r="Y359" s="17">
        <v>1.0888800000000001</v>
      </c>
      <c r="Z359" s="17">
        <v>144.06899999999999</v>
      </c>
    </row>
    <row r="360" spans="1:26" x14ac:dyDescent="0.2">
      <c r="A360" s="27">
        <v>45112</v>
      </c>
      <c r="B360" s="17">
        <v>4.8499800000000004</v>
      </c>
      <c r="C360" s="14">
        <v>797.27</v>
      </c>
      <c r="D360" s="17">
        <v>7.2621200000000004</v>
      </c>
      <c r="E360" s="17">
        <v>4137.625</v>
      </c>
      <c r="F360" s="17">
        <v>21.891100000000002</v>
      </c>
      <c r="G360" s="17">
        <v>351.53</v>
      </c>
      <c r="H360" s="17">
        <v>15015</v>
      </c>
      <c r="I360" s="17">
        <v>4.6520000000000001</v>
      </c>
      <c r="J360" s="17">
        <v>17.00675</v>
      </c>
      <c r="K360" s="17">
        <v>3.6327500000000001</v>
      </c>
      <c r="L360" s="17">
        <v>55.397500000000001</v>
      </c>
      <c r="M360" s="17">
        <v>4.1108000000000002</v>
      </c>
      <c r="N360" s="17">
        <v>4.5615500000000004</v>
      </c>
      <c r="O360" s="17">
        <v>90.490499999999997</v>
      </c>
      <c r="P360" s="17">
        <v>18.774899999999999</v>
      </c>
      <c r="Q360" s="17">
        <v>35.008000000000003</v>
      </c>
      <c r="R360" s="17">
        <v>26.086649999999999</v>
      </c>
      <c r="S360" s="17">
        <v>82.399010000000004</v>
      </c>
      <c r="T360" s="17">
        <v>1.35344</v>
      </c>
      <c r="U360" s="17">
        <v>31.146999999999998</v>
      </c>
      <c r="V360" s="17">
        <v>1304.78</v>
      </c>
      <c r="W360" s="17">
        <v>36.85801</v>
      </c>
      <c r="X360" s="17">
        <v>30.900200000000002</v>
      </c>
      <c r="Y360" s="17">
        <v>1.08541</v>
      </c>
      <c r="Z360" s="17">
        <v>144.65799999999999</v>
      </c>
    </row>
    <row r="361" spans="1:26" x14ac:dyDescent="0.2">
      <c r="A361" s="27">
        <v>45111</v>
      </c>
      <c r="B361" s="17">
        <v>4.8404999999999996</v>
      </c>
      <c r="C361" s="14">
        <v>798.68499999999995</v>
      </c>
      <c r="D361" s="17">
        <v>7.2278700000000002</v>
      </c>
      <c r="E361" s="17">
        <v>4140</v>
      </c>
      <c r="F361" s="17">
        <v>21.794899999999998</v>
      </c>
      <c r="G361" s="17">
        <v>344.64499999999998</v>
      </c>
      <c r="H361" s="17">
        <v>15004.3</v>
      </c>
      <c r="I361" s="17">
        <v>4.6509999999999998</v>
      </c>
      <c r="J361" s="17">
        <v>17.055099999999999</v>
      </c>
      <c r="K361" s="17">
        <v>3.6269</v>
      </c>
      <c r="L361" s="17">
        <v>55.244100000000003</v>
      </c>
      <c r="M361" s="17">
        <v>4.077</v>
      </c>
      <c r="N361" s="17">
        <v>4.5522</v>
      </c>
      <c r="O361" s="17">
        <v>89.70975</v>
      </c>
      <c r="P361" s="17">
        <v>18.647099999999998</v>
      </c>
      <c r="Q361" s="17">
        <v>34.896799999999999</v>
      </c>
      <c r="R361" s="17">
        <v>25.999700000000001</v>
      </c>
      <c r="S361" s="17">
        <v>81.962019999999995</v>
      </c>
      <c r="T361" s="17">
        <v>1.34934</v>
      </c>
      <c r="U361" s="17">
        <v>31.1098</v>
      </c>
      <c r="V361" s="17">
        <v>1296.48</v>
      </c>
      <c r="W361" s="17">
        <v>36.934159999999999</v>
      </c>
      <c r="X361" s="17">
        <v>30.893049999999999</v>
      </c>
      <c r="Y361" s="17">
        <v>1.08792</v>
      </c>
      <c r="Z361" s="17">
        <v>144.46899999999999</v>
      </c>
    </row>
    <row r="362" spans="1:26" x14ac:dyDescent="0.2">
      <c r="A362" s="27">
        <v>45110</v>
      </c>
      <c r="B362" s="17">
        <v>4.8099499999999997</v>
      </c>
      <c r="C362" s="14">
        <v>798.41700000000003</v>
      </c>
      <c r="D362" s="17">
        <v>7.2528699999999997</v>
      </c>
      <c r="E362" s="17">
        <v>4171.7030000000004</v>
      </c>
      <c r="F362" s="17">
        <v>21.768750000000001</v>
      </c>
      <c r="G362" s="17">
        <v>342.86</v>
      </c>
      <c r="H362" s="17">
        <v>15039.5</v>
      </c>
      <c r="I362" s="17">
        <v>4.6669999999999998</v>
      </c>
      <c r="J362" s="17">
        <v>17.064250000000001</v>
      </c>
      <c r="K362" s="17">
        <v>3.6342500000000002</v>
      </c>
      <c r="L362" s="17">
        <v>55.314</v>
      </c>
      <c r="M362" s="17">
        <v>4.0658899999999996</v>
      </c>
      <c r="N362" s="17">
        <v>4.53735</v>
      </c>
      <c r="O362" s="17">
        <v>89.276700000000005</v>
      </c>
      <c r="P362" s="17">
        <v>18.741409999999998</v>
      </c>
      <c r="Q362" s="17">
        <v>35.036000000000001</v>
      </c>
      <c r="R362" s="17">
        <v>25.949349999999999</v>
      </c>
      <c r="S362" s="17">
        <v>81.890010000000004</v>
      </c>
      <c r="T362" s="17">
        <v>1.35121</v>
      </c>
      <c r="U362" s="17">
        <v>31.136099999999999</v>
      </c>
      <c r="V362" s="17">
        <v>1306.3399999999999</v>
      </c>
      <c r="W362" s="17">
        <v>36.966999999999999</v>
      </c>
      <c r="X362" s="17">
        <v>30.8963</v>
      </c>
      <c r="Y362" s="17">
        <v>1.0911599999999999</v>
      </c>
      <c r="Z362" s="17">
        <v>144.678</v>
      </c>
    </row>
    <row r="363" spans="1:26" x14ac:dyDescent="0.2">
      <c r="A363" s="27">
        <v>45107</v>
      </c>
      <c r="B363" s="17">
        <v>4.7874999999999996</v>
      </c>
      <c r="C363" s="14">
        <v>801.81</v>
      </c>
      <c r="D363" s="17">
        <v>7.2676999999999996</v>
      </c>
      <c r="E363" s="17">
        <v>4171.7030000000004</v>
      </c>
      <c r="F363" s="17">
        <v>21.778880000000001</v>
      </c>
      <c r="G363" s="17">
        <v>341.625</v>
      </c>
      <c r="H363" s="17">
        <v>14992.5</v>
      </c>
      <c r="I363" s="17">
        <v>4.665</v>
      </c>
      <c r="J363" s="17">
        <v>17.124749999999999</v>
      </c>
      <c r="K363" s="17">
        <v>3.6247500000000001</v>
      </c>
      <c r="L363" s="17">
        <v>55.209000000000003</v>
      </c>
      <c r="M363" s="17">
        <v>4.0639500000000002</v>
      </c>
      <c r="N363" s="17">
        <v>4.5452000000000004</v>
      </c>
      <c r="O363" s="17">
        <v>89.314800000000005</v>
      </c>
      <c r="P363" s="17">
        <v>18.84854</v>
      </c>
      <c r="Q363" s="17">
        <v>35.281799999999997</v>
      </c>
      <c r="R363" s="17">
        <v>26.014520000000001</v>
      </c>
      <c r="S363" s="17">
        <v>82.096360000000004</v>
      </c>
      <c r="T363" s="17">
        <v>1.35243</v>
      </c>
      <c r="U363" s="17">
        <v>31.154399999999999</v>
      </c>
      <c r="V363" s="17">
        <v>1316.3</v>
      </c>
      <c r="W363" s="17">
        <v>36.931310000000003</v>
      </c>
      <c r="X363" s="17">
        <v>30.89573</v>
      </c>
      <c r="Y363" s="17">
        <v>1.0909</v>
      </c>
      <c r="Z363" s="17">
        <v>144.30699999999999</v>
      </c>
    </row>
    <row r="364" spans="1:26" x14ac:dyDescent="0.2">
      <c r="A364" s="27">
        <v>45106</v>
      </c>
      <c r="B364" s="17">
        <v>4.85555</v>
      </c>
      <c r="C364" s="14">
        <v>803.32799999999997</v>
      </c>
      <c r="D364" s="17">
        <v>7.2686200000000003</v>
      </c>
      <c r="E364" s="17">
        <v>4166.0129999999999</v>
      </c>
      <c r="F364" s="17">
        <v>21.835170000000002</v>
      </c>
      <c r="G364" s="17">
        <v>341.76299999999998</v>
      </c>
      <c r="H364" s="17">
        <v>14992.5</v>
      </c>
      <c r="I364" s="17">
        <v>4.6710000000000003</v>
      </c>
      <c r="J364" s="17">
        <v>17.126010000000001</v>
      </c>
      <c r="K364" s="17">
        <v>3.6315</v>
      </c>
      <c r="L364" s="17">
        <v>55.33</v>
      </c>
      <c r="M364" s="17">
        <v>4.0941700000000001</v>
      </c>
      <c r="N364" s="17">
        <v>4.5691300000000004</v>
      </c>
      <c r="O364" s="17">
        <v>87.286730000000006</v>
      </c>
      <c r="P364" s="17">
        <v>18.764849999999999</v>
      </c>
      <c r="Q364" s="17">
        <v>35.630800000000001</v>
      </c>
      <c r="R364" s="17">
        <v>26.041</v>
      </c>
      <c r="S364" s="17">
        <v>82.149010000000004</v>
      </c>
      <c r="T364" s="17">
        <v>1.3565</v>
      </c>
      <c r="U364" s="17">
        <v>31.076599999999999</v>
      </c>
      <c r="V364" s="17">
        <v>1320.41</v>
      </c>
      <c r="W364" s="17">
        <v>36.932160000000003</v>
      </c>
      <c r="X364" s="17">
        <v>30.89715</v>
      </c>
      <c r="Y364" s="17">
        <v>1.0865199999999999</v>
      </c>
      <c r="Z364" s="17">
        <v>144.76400000000001</v>
      </c>
    </row>
    <row r="365" spans="1:26" x14ac:dyDescent="0.2">
      <c r="A365" s="27">
        <v>45105</v>
      </c>
      <c r="B365" s="17">
        <v>4.8499800000000004</v>
      </c>
      <c r="C365" s="14">
        <v>800.375</v>
      </c>
      <c r="D365" s="17">
        <v>7.2431799999999997</v>
      </c>
      <c r="E365" s="17">
        <v>4146.6000000000004</v>
      </c>
      <c r="F365" s="17">
        <v>21.69725</v>
      </c>
      <c r="G365" s="17">
        <v>340.16</v>
      </c>
      <c r="H365" s="17">
        <v>14992.5</v>
      </c>
      <c r="I365" s="17">
        <v>4.6710000000000003</v>
      </c>
      <c r="J365" s="17">
        <v>17.092500000000001</v>
      </c>
      <c r="K365" s="17">
        <v>3.6325500000000002</v>
      </c>
      <c r="L365" s="17">
        <v>55.259799999999998</v>
      </c>
      <c r="M365" s="17">
        <v>4.1027100000000001</v>
      </c>
      <c r="N365" s="17">
        <v>4.5467500000000003</v>
      </c>
      <c r="O365" s="17">
        <v>86.23845</v>
      </c>
      <c r="P365" s="17">
        <v>18.655860000000001</v>
      </c>
      <c r="Q365" s="17">
        <v>35.591299999999997</v>
      </c>
      <c r="R365" s="17">
        <v>26.05</v>
      </c>
      <c r="S365" s="17">
        <v>82.041060000000002</v>
      </c>
      <c r="T365" s="17">
        <v>1.3527800000000001</v>
      </c>
      <c r="U365" s="17">
        <v>31.0945</v>
      </c>
      <c r="V365" s="17">
        <v>1309.5899999999999</v>
      </c>
      <c r="W365" s="17">
        <v>36.927160000000001</v>
      </c>
      <c r="X365" s="17">
        <v>30.892499999999998</v>
      </c>
      <c r="Y365" s="17">
        <v>1.09131</v>
      </c>
      <c r="Z365" s="17">
        <v>144.48500000000001</v>
      </c>
    </row>
    <row r="366" spans="1:26" x14ac:dyDescent="0.2">
      <c r="A366" s="27">
        <v>45104</v>
      </c>
      <c r="B366" s="17">
        <v>4.8122499999999997</v>
      </c>
      <c r="C366" s="14">
        <v>797.61500000000001</v>
      </c>
      <c r="D366" s="17">
        <v>7.2242600000000001</v>
      </c>
      <c r="E366" s="17">
        <v>4170</v>
      </c>
      <c r="F366" s="17">
        <v>21.547619999999998</v>
      </c>
      <c r="G366" s="17">
        <v>337.89499999999998</v>
      </c>
      <c r="H366" s="17">
        <v>14992.5</v>
      </c>
      <c r="I366" s="17">
        <v>4.6660000000000004</v>
      </c>
      <c r="J366" s="17">
        <v>17.08353</v>
      </c>
      <c r="K366" s="17">
        <v>3.6328499999999999</v>
      </c>
      <c r="L366" s="17">
        <v>55.33</v>
      </c>
      <c r="M366" s="17">
        <v>4.0580499999999997</v>
      </c>
      <c r="N366" s="17">
        <v>4.5256499999999997</v>
      </c>
      <c r="O366" s="17">
        <v>85.323750000000004</v>
      </c>
      <c r="P366" s="17">
        <v>18.519649999999999</v>
      </c>
      <c r="Q366" s="17">
        <v>35.255899999999997</v>
      </c>
      <c r="R366" s="17">
        <v>26.017749999999999</v>
      </c>
      <c r="S366" s="17">
        <v>81.991010000000003</v>
      </c>
      <c r="T366" s="17">
        <v>1.3492200000000001</v>
      </c>
      <c r="U366" s="17">
        <v>31.026599999999998</v>
      </c>
      <c r="V366" s="17">
        <v>1299</v>
      </c>
      <c r="W366" s="17">
        <v>36.931649999999998</v>
      </c>
      <c r="X366" s="17">
        <v>30.897549999999999</v>
      </c>
      <c r="Y366" s="17">
        <v>1.09606</v>
      </c>
      <c r="Z366" s="17">
        <v>144.07499999999999</v>
      </c>
    </row>
    <row r="367" spans="1:26" x14ac:dyDescent="0.2">
      <c r="A367" s="27">
        <v>45103</v>
      </c>
      <c r="B367" s="17">
        <v>4.7683</v>
      </c>
      <c r="C367" s="14">
        <v>806.04700000000003</v>
      </c>
      <c r="D367" s="17">
        <v>7.2431999999999999</v>
      </c>
      <c r="E367" s="17">
        <v>4172.8220000000001</v>
      </c>
      <c r="F367" s="17">
        <v>21.6707</v>
      </c>
      <c r="G367" s="17">
        <v>338.50799999999998</v>
      </c>
      <c r="H367" s="17">
        <v>15015</v>
      </c>
      <c r="I367" s="17">
        <v>4.6745000000000001</v>
      </c>
      <c r="J367" s="17">
        <v>17.137550000000001</v>
      </c>
      <c r="K367" s="17">
        <v>3.6444999999999999</v>
      </c>
      <c r="L367" s="17">
        <v>55.705500000000001</v>
      </c>
      <c r="M367" s="17">
        <v>4.07064</v>
      </c>
      <c r="N367" s="17">
        <v>4.5442799999999997</v>
      </c>
      <c r="O367" s="17">
        <v>84.485240000000005</v>
      </c>
      <c r="P367" s="17">
        <v>18.650749999999999</v>
      </c>
      <c r="Q367" s="17">
        <v>35.224699999999999</v>
      </c>
      <c r="R367" s="17">
        <v>25.938600000000001</v>
      </c>
      <c r="S367" s="17">
        <v>81.949010000000001</v>
      </c>
      <c r="T367" s="17">
        <v>1.3535299999999999</v>
      </c>
      <c r="U367" s="17">
        <v>31.0444</v>
      </c>
      <c r="V367" s="17">
        <v>1305.605</v>
      </c>
      <c r="W367" s="17">
        <v>36.950040000000001</v>
      </c>
      <c r="X367" s="17">
        <v>30.9</v>
      </c>
      <c r="Y367" s="17">
        <v>1.0905899999999999</v>
      </c>
      <c r="Z367" s="17">
        <v>143.50800000000001</v>
      </c>
    </row>
    <row r="368" spans="1:26" x14ac:dyDescent="0.2">
      <c r="A368" s="27">
        <v>45100</v>
      </c>
      <c r="B368" s="17">
        <v>4.7842000000000002</v>
      </c>
      <c r="C368" s="14">
        <v>805.9</v>
      </c>
      <c r="D368" s="17">
        <v>7.2156799999999999</v>
      </c>
      <c r="E368" s="17">
        <v>4187.4750000000004</v>
      </c>
      <c r="F368" s="17">
        <v>21.731480000000001</v>
      </c>
      <c r="G368" s="17">
        <v>339.89499999999998</v>
      </c>
      <c r="H368" s="17">
        <v>14994</v>
      </c>
      <c r="I368" s="17">
        <v>4.6779999999999999</v>
      </c>
      <c r="J368" s="17">
        <v>17.174620000000001</v>
      </c>
      <c r="K368" s="17">
        <v>3.6351499999999999</v>
      </c>
      <c r="L368" s="17">
        <v>55.764000000000003</v>
      </c>
      <c r="M368" s="17">
        <v>4.0749000000000004</v>
      </c>
      <c r="N368" s="17">
        <v>4.54955</v>
      </c>
      <c r="O368" s="17">
        <v>84.453249999999997</v>
      </c>
      <c r="P368" s="17">
        <v>18.754190000000001</v>
      </c>
      <c r="Q368" s="17">
        <v>35.234200000000001</v>
      </c>
      <c r="R368" s="17">
        <v>25.236149999999999</v>
      </c>
      <c r="S368" s="17">
        <v>81.960499999999996</v>
      </c>
      <c r="T368" s="17">
        <v>1.3519399999999999</v>
      </c>
      <c r="U368" s="17">
        <v>30.949200000000001</v>
      </c>
      <c r="V368" s="17">
        <v>1308.3499999999999</v>
      </c>
      <c r="W368" s="17">
        <v>36.929650000000002</v>
      </c>
      <c r="X368" s="17">
        <v>30.901420000000002</v>
      </c>
      <c r="Y368" s="17">
        <v>1.0894299999999999</v>
      </c>
      <c r="Z368" s="17">
        <v>143.702</v>
      </c>
    </row>
    <row r="369" spans="1:26" x14ac:dyDescent="0.2">
      <c r="A369" s="27">
        <v>45099</v>
      </c>
      <c r="B369" s="17">
        <v>4.7697000000000003</v>
      </c>
      <c r="C369" s="14">
        <v>804.6</v>
      </c>
      <c r="D369" s="17">
        <v>7.1956199999999999</v>
      </c>
      <c r="E369" s="17">
        <v>4101.45</v>
      </c>
      <c r="F369" s="17">
        <v>21.59395</v>
      </c>
      <c r="G369" s="17">
        <v>337.08499999999998</v>
      </c>
      <c r="H369" s="17">
        <v>14940</v>
      </c>
      <c r="I369" s="17">
        <v>4.6559999999999997</v>
      </c>
      <c r="J369" s="17">
        <v>17.17905</v>
      </c>
      <c r="K369" s="17">
        <v>3.6284000000000001</v>
      </c>
      <c r="L369" s="17">
        <v>55.63</v>
      </c>
      <c r="M369" s="17">
        <v>4.0366</v>
      </c>
      <c r="N369" s="17">
        <v>4.5305999999999997</v>
      </c>
      <c r="O369" s="17">
        <v>83.177800000000005</v>
      </c>
      <c r="P369" s="17">
        <v>18.52225</v>
      </c>
      <c r="Q369" s="17">
        <v>35.1297</v>
      </c>
      <c r="R369" s="17">
        <v>24.907499999999999</v>
      </c>
      <c r="S369" s="17">
        <v>81.915509999999998</v>
      </c>
      <c r="T369" s="17">
        <v>1.3449800000000001</v>
      </c>
      <c r="U369" s="17">
        <v>30.949200000000001</v>
      </c>
      <c r="V369" s="17">
        <v>1298.8800000000001</v>
      </c>
      <c r="W369" s="17">
        <v>36.950040000000001</v>
      </c>
      <c r="X369" s="17">
        <v>30.905750000000001</v>
      </c>
      <c r="Y369" s="17">
        <v>1.0955900000000001</v>
      </c>
      <c r="Z369" s="17">
        <v>143.113</v>
      </c>
    </row>
    <row r="370" spans="1:26" x14ac:dyDescent="0.2">
      <c r="A370" s="27">
        <v>45098</v>
      </c>
      <c r="B370" s="17">
        <v>4.7635500000000004</v>
      </c>
      <c r="C370" s="14">
        <v>803.5</v>
      </c>
      <c r="D370" s="17">
        <v>7.1768299999999998</v>
      </c>
      <c r="E370" s="17">
        <v>4146.4750000000004</v>
      </c>
      <c r="F370" s="17">
        <v>21.6038</v>
      </c>
      <c r="G370" s="17">
        <v>336.67599999999999</v>
      </c>
      <c r="H370" s="17">
        <v>14945</v>
      </c>
      <c r="I370" s="17">
        <v>4.6459999999999999</v>
      </c>
      <c r="J370" s="17">
        <v>17.12003</v>
      </c>
      <c r="K370" s="17">
        <v>3.6363500000000002</v>
      </c>
      <c r="L370" s="17">
        <v>55.645000000000003</v>
      </c>
      <c r="M370" s="17">
        <v>4.0363499999999997</v>
      </c>
      <c r="N370" s="17">
        <v>4.5174799999999999</v>
      </c>
      <c r="O370" s="17">
        <v>84.194270000000003</v>
      </c>
      <c r="P370" s="17">
        <v>18.315950000000001</v>
      </c>
      <c r="Q370" s="17">
        <v>34.778700000000001</v>
      </c>
      <c r="R370" s="17">
        <v>23.575399999999998</v>
      </c>
      <c r="S370" s="17">
        <v>81.931010000000001</v>
      </c>
      <c r="T370" s="17">
        <v>1.3403700000000001</v>
      </c>
      <c r="U370" s="17">
        <v>30.949200000000001</v>
      </c>
      <c r="V370" s="17">
        <v>1288.3699999999999</v>
      </c>
      <c r="W370" s="17">
        <v>36.931809999999999</v>
      </c>
      <c r="X370" s="17">
        <v>30.909800000000001</v>
      </c>
      <c r="Y370" s="17">
        <v>1.0986499999999999</v>
      </c>
      <c r="Z370" s="17">
        <v>141.881</v>
      </c>
    </row>
    <row r="371" spans="1:26" x14ac:dyDescent="0.2">
      <c r="A371" s="27">
        <v>45097</v>
      </c>
      <c r="B371" s="17">
        <v>4.7882499999999997</v>
      </c>
      <c r="C371" s="14">
        <v>803.5</v>
      </c>
      <c r="D371" s="17">
        <v>7.1823499999999996</v>
      </c>
      <c r="E371" s="17">
        <v>4161.1120000000001</v>
      </c>
      <c r="F371" s="17">
        <v>21.758700000000001</v>
      </c>
      <c r="G371" s="17">
        <v>340.72</v>
      </c>
      <c r="H371" s="17">
        <v>15000</v>
      </c>
      <c r="I371" s="17">
        <v>4.6390000000000002</v>
      </c>
      <c r="J371" s="17">
        <v>17.214379999999998</v>
      </c>
      <c r="K371" s="17">
        <v>3.6429200000000002</v>
      </c>
      <c r="L371" s="17">
        <v>55.554499999999997</v>
      </c>
      <c r="M371" s="17">
        <v>4.0699699999999996</v>
      </c>
      <c r="N371" s="17">
        <v>4.5468999999999999</v>
      </c>
      <c r="O371" s="17">
        <v>84.699200000000005</v>
      </c>
      <c r="P371" s="17">
        <v>18.378050000000002</v>
      </c>
      <c r="Q371" s="17">
        <v>34.85</v>
      </c>
      <c r="R371" s="17">
        <v>23.575050000000001</v>
      </c>
      <c r="S371" s="17">
        <v>81.940010000000001</v>
      </c>
      <c r="T371" s="17">
        <v>1.34328</v>
      </c>
      <c r="U371" s="17">
        <v>30.912299999999998</v>
      </c>
      <c r="V371" s="17">
        <v>1287.4000000000001</v>
      </c>
      <c r="W371" s="17">
        <v>36.931649999999998</v>
      </c>
      <c r="X371" s="17">
        <v>30.851520000000001</v>
      </c>
      <c r="Y371" s="17">
        <v>1.09178</v>
      </c>
      <c r="Z371" s="17">
        <v>141.46600000000001</v>
      </c>
    </row>
    <row r="372" spans="1:26" x14ac:dyDescent="0.2">
      <c r="A372" s="27">
        <v>45096</v>
      </c>
      <c r="B372" s="17">
        <v>4.7778</v>
      </c>
      <c r="C372" s="14">
        <v>795.24699999999996</v>
      </c>
      <c r="D372" s="17">
        <v>7.1639699999999999</v>
      </c>
      <c r="E372" s="17">
        <v>4162.25</v>
      </c>
      <c r="F372" s="17">
        <v>21.7454</v>
      </c>
      <c r="G372" s="17">
        <v>341.96499999999997</v>
      </c>
      <c r="H372" s="17">
        <v>15003.5</v>
      </c>
      <c r="I372" s="17">
        <v>4.6280000000000001</v>
      </c>
      <c r="J372" s="17">
        <v>17.081700000000001</v>
      </c>
      <c r="K372" s="17">
        <v>3.6349</v>
      </c>
      <c r="L372" s="17">
        <v>55.744</v>
      </c>
      <c r="M372" s="17">
        <v>4.0718500000000004</v>
      </c>
      <c r="N372" s="17">
        <v>4.5431999999999997</v>
      </c>
      <c r="O372" s="17">
        <v>83.977630000000005</v>
      </c>
      <c r="P372" s="17">
        <v>18.194890000000001</v>
      </c>
      <c r="Q372" s="17">
        <v>34.750799999999998</v>
      </c>
      <c r="R372" s="17">
        <v>23.607500000000002</v>
      </c>
      <c r="S372" s="17">
        <v>81.900009999999995</v>
      </c>
      <c r="T372" s="17">
        <v>1.3409599999999999</v>
      </c>
      <c r="U372" s="17">
        <v>30.825800000000001</v>
      </c>
      <c r="V372" s="17">
        <v>1283.25</v>
      </c>
      <c r="W372" s="17">
        <v>36.966999999999999</v>
      </c>
      <c r="X372" s="17">
        <v>30.899450000000002</v>
      </c>
      <c r="Y372" s="17">
        <v>1.09215</v>
      </c>
      <c r="Z372" s="17">
        <v>141.97800000000001</v>
      </c>
    </row>
    <row r="373" spans="1:26" x14ac:dyDescent="0.2">
      <c r="A373" s="27">
        <v>45093</v>
      </c>
      <c r="B373" s="17">
        <v>4.82395</v>
      </c>
      <c r="C373" s="14">
        <v>794.65</v>
      </c>
      <c r="D373" s="17">
        <v>7.1280299999999999</v>
      </c>
      <c r="E373" s="17">
        <v>4162.25</v>
      </c>
      <c r="F373" s="17">
        <v>21.761040000000001</v>
      </c>
      <c r="G373" s="17">
        <v>341.755</v>
      </c>
      <c r="H373" s="17">
        <v>14952.5</v>
      </c>
      <c r="I373" s="17">
        <v>4.6159999999999997</v>
      </c>
      <c r="J373" s="17">
        <v>17.0886</v>
      </c>
      <c r="K373" s="17">
        <v>3.6277499999999998</v>
      </c>
      <c r="L373" s="17">
        <v>55.8645</v>
      </c>
      <c r="M373" s="17">
        <v>4.0823200000000002</v>
      </c>
      <c r="N373" s="17">
        <v>4.5339999999999998</v>
      </c>
      <c r="O373" s="17">
        <v>83.912509999999997</v>
      </c>
      <c r="P373" s="17">
        <v>18.186699999999998</v>
      </c>
      <c r="Q373" s="17">
        <v>34.654499999999999</v>
      </c>
      <c r="R373" s="17">
        <v>23.632180000000002</v>
      </c>
      <c r="S373" s="17">
        <v>81.943060000000003</v>
      </c>
      <c r="T373" s="17">
        <v>1.3375300000000001</v>
      </c>
      <c r="U373" s="17">
        <v>30.7074</v>
      </c>
      <c r="V373" s="17">
        <v>1275.655</v>
      </c>
      <c r="W373" s="17">
        <v>36.931310000000003</v>
      </c>
      <c r="X373" s="17">
        <v>30.900300000000001</v>
      </c>
      <c r="Y373" s="17">
        <v>1.0936900000000001</v>
      </c>
      <c r="Z373" s="17">
        <v>141.82</v>
      </c>
    </row>
    <row r="374" spans="1:26" x14ac:dyDescent="0.2">
      <c r="A374" s="27">
        <v>45092</v>
      </c>
      <c r="B374" s="17">
        <v>4.8133499999999998</v>
      </c>
      <c r="C374" s="14">
        <v>793.88</v>
      </c>
      <c r="D374" s="17">
        <v>7.1201100000000004</v>
      </c>
      <c r="E374" s="17">
        <v>4153.3649999999998</v>
      </c>
      <c r="F374" s="17">
        <v>21.728929999999998</v>
      </c>
      <c r="G374" s="17">
        <v>341.10599999999999</v>
      </c>
      <c r="H374" s="17">
        <v>14945</v>
      </c>
      <c r="I374" s="17">
        <v>4.6280000000000001</v>
      </c>
      <c r="J374" s="17">
        <v>17.121970000000001</v>
      </c>
      <c r="K374" s="17">
        <v>3.6453500000000001</v>
      </c>
      <c r="L374" s="17">
        <v>55.956499999999998</v>
      </c>
      <c r="M374" s="17">
        <v>4.0626899999999999</v>
      </c>
      <c r="N374" s="17">
        <v>4.5327000000000002</v>
      </c>
      <c r="O374" s="17">
        <v>83.531350000000003</v>
      </c>
      <c r="P374" s="17">
        <v>18.22231</v>
      </c>
      <c r="Q374" s="17">
        <v>34.598399999999998</v>
      </c>
      <c r="R374" s="17">
        <v>23.669899999999998</v>
      </c>
      <c r="S374" s="17">
        <v>81.914010000000005</v>
      </c>
      <c r="T374" s="17">
        <v>1.3365800000000001</v>
      </c>
      <c r="U374" s="17">
        <v>30.7424</v>
      </c>
      <c r="V374" s="17">
        <v>1268.6300000000001</v>
      </c>
      <c r="W374" s="17">
        <v>36.943570000000001</v>
      </c>
      <c r="X374" s="17">
        <v>30.887329999999999</v>
      </c>
      <c r="Y374" s="17">
        <v>1.0945</v>
      </c>
      <c r="Z374" s="17">
        <v>140.29400000000001</v>
      </c>
    </row>
    <row r="375" spans="1:26" x14ac:dyDescent="0.2">
      <c r="A375" s="27">
        <v>45091</v>
      </c>
      <c r="B375" s="17">
        <v>4.8114999999999997</v>
      </c>
      <c r="C375" s="14">
        <v>801.19500000000005</v>
      </c>
      <c r="D375" s="17">
        <v>7.1740000000000004</v>
      </c>
      <c r="E375" s="17">
        <v>4172.5079999999998</v>
      </c>
      <c r="F375" s="17">
        <v>21.95749</v>
      </c>
      <c r="G375" s="17">
        <v>342.92500000000001</v>
      </c>
      <c r="H375" s="17">
        <v>14897.5</v>
      </c>
      <c r="I375" s="17">
        <v>4.6219999999999999</v>
      </c>
      <c r="J375" s="17">
        <v>17.10895</v>
      </c>
      <c r="K375" s="17">
        <v>3.6586500000000002</v>
      </c>
      <c r="L375" s="17">
        <v>55.946300000000001</v>
      </c>
      <c r="M375" s="17">
        <v>4.1091100000000003</v>
      </c>
      <c r="N375" s="17">
        <v>4.5745199999999997</v>
      </c>
      <c r="O375" s="17">
        <v>83.989940000000004</v>
      </c>
      <c r="P375" s="17">
        <v>18.3461</v>
      </c>
      <c r="Q375" s="17">
        <v>34.701000000000001</v>
      </c>
      <c r="R375" s="17">
        <v>23.567399999999999</v>
      </c>
      <c r="S375" s="17">
        <v>82.058509999999998</v>
      </c>
      <c r="T375" s="17">
        <v>1.3413200000000001</v>
      </c>
      <c r="U375" s="17">
        <v>30.733899999999998</v>
      </c>
      <c r="V375" s="17">
        <v>1274</v>
      </c>
      <c r="W375" s="17">
        <v>36.934159999999999</v>
      </c>
      <c r="X375" s="17">
        <v>30.892230000000001</v>
      </c>
      <c r="Y375" s="17">
        <v>1.08304</v>
      </c>
      <c r="Z375" s="17">
        <v>140.089</v>
      </c>
    </row>
    <row r="376" spans="1:26" x14ac:dyDescent="0.2">
      <c r="A376" s="27">
        <v>45090</v>
      </c>
      <c r="B376" s="17">
        <v>4.8634000000000004</v>
      </c>
      <c r="C376" s="14">
        <v>803.42499999999995</v>
      </c>
      <c r="D376" s="17">
        <v>7.1750400000000001</v>
      </c>
      <c r="E376" s="17">
        <v>4195.05</v>
      </c>
      <c r="F376" s="17">
        <v>22.084569999999999</v>
      </c>
      <c r="G376" s="17">
        <v>342.80099999999999</v>
      </c>
      <c r="H376" s="17">
        <v>14860</v>
      </c>
      <c r="I376" s="17">
        <v>4.6159999999999997</v>
      </c>
      <c r="J376" s="17">
        <v>17.22315</v>
      </c>
      <c r="K376" s="17">
        <v>3.6541999999999999</v>
      </c>
      <c r="L376" s="17">
        <v>55.941000000000003</v>
      </c>
      <c r="M376" s="17">
        <v>4.1542700000000004</v>
      </c>
      <c r="N376" s="17">
        <v>4.5976499999999998</v>
      </c>
      <c r="O376" s="17">
        <v>84.102869999999996</v>
      </c>
      <c r="P376" s="17">
        <v>18.628499999999999</v>
      </c>
      <c r="Q376" s="17">
        <v>34.679900000000004</v>
      </c>
      <c r="R376" s="17">
        <v>23.640550000000001</v>
      </c>
      <c r="S376" s="17">
        <v>82.240009999999998</v>
      </c>
      <c r="T376" s="17">
        <v>1.34233</v>
      </c>
      <c r="U376" s="17">
        <v>30.673100000000002</v>
      </c>
      <c r="V376" s="17">
        <v>1268.01</v>
      </c>
      <c r="W376" s="17">
        <v>36.938580000000002</v>
      </c>
      <c r="X376" s="17">
        <v>30.89715</v>
      </c>
      <c r="Y376" s="17">
        <v>1.0793299999999999</v>
      </c>
      <c r="Z376" s="17">
        <v>140.215</v>
      </c>
    </row>
    <row r="377" spans="1:26" x14ac:dyDescent="0.2">
      <c r="A377" s="27">
        <v>45089</v>
      </c>
      <c r="B377" s="17">
        <v>4.8644999999999996</v>
      </c>
      <c r="C377" s="14">
        <v>807.47500000000002</v>
      </c>
      <c r="D377" s="17">
        <v>7.1561199999999996</v>
      </c>
      <c r="E377" s="17">
        <v>4170.0829999999996</v>
      </c>
      <c r="F377" s="17">
        <v>22.110949999999999</v>
      </c>
      <c r="G377" s="17">
        <v>342.95</v>
      </c>
      <c r="H377" s="17">
        <v>14862.5</v>
      </c>
      <c r="I377" s="17">
        <v>4.62</v>
      </c>
      <c r="J377" s="17">
        <v>17.282450000000001</v>
      </c>
      <c r="K377" s="17">
        <v>3.649</v>
      </c>
      <c r="L377" s="17">
        <v>56.060899999999997</v>
      </c>
      <c r="M377" s="17">
        <v>4.13347</v>
      </c>
      <c r="N377" s="17">
        <v>4.6077199999999996</v>
      </c>
      <c r="O377" s="17">
        <v>83.77655</v>
      </c>
      <c r="P377" s="17">
        <v>18.5702</v>
      </c>
      <c r="Q377" s="17">
        <v>34.654299999999999</v>
      </c>
      <c r="R377" s="17">
        <v>23.635000000000002</v>
      </c>
      <c r="S377" s="17">
        <v>82.365020000000001</v>
      </c>
      <c r="T377" s="17">
        <v>1.34358</v>
      </c>
      <c r="U377" s="17">
        <v>30.760400000000001</v>
      </c>
      <c r="V377" s="17">
        <v>1284.8399999999999</v>
      </c>
      <c r="W377" s="17">
        <v>36.911549999999998</v>
      </c>
      <c r="X377" s="17">
        <v>30.900500000000001</v>
      </c>
      <c r="Y377" s="17">
        <v>1.07575</v>
      </c>
      <c r="Z377" s="17">
        <v>139.60499999999999</v>
      </c>
    </row>
    <row r="378" spans="1:26" x14ac:dyDescent="0.2">
      <c r="A378" s="27">
        <v>45086</v>
      </c>
      <c r="B378" s="17">
        <v>4.8811</v>
      </c>
      <c r="C378" s="14">
        <v>788.67499999999995</v>
      </c>
      <c r="D378" s="17">
        <v>7.1438600000000001</v>
      </c>
      <c r="E378" s="17">
        <v>4170.0829999999996</v>
      </c>
      <c r="F378" s="17">
        <v>22.049849999999999</v>
      </c>
      <c r="G378" s="17">
        <v>342.62</v>
      </c>
      <c r="H378" s="17">
        <v>14840</v>
      </c>
      <c r="I378" s="17">
        <v>4.6139999999999999</v>
      </c>
      <c r="J378" s="17">
        <v>17.281849999999999</v>
      </c>
      <c r="K378" s="17">
        <v>3.65015</v>
      </c>
      <c r="L378" s="17">
        <v>56.045299999999997</v>
      </c>
      <c r="M378" s="17">
        <v>4.1306799999999999</v>
      </c>
      <c r="N378" s="17">
        <v>4.6106499999999997</v>
      </c>
      <c r="O378" s="17">
        <v>82.694310000000002</v>
      </c>
      <c r="P378" s="17">
        <v>18.756399999999999</v>
      </c>
      <c r="Q378" s="17">
        <v>34.595300000000002</v>
      </c>
      <c r="R378" s="17">
        <v>23.4175</v>
      </c>
      <c r="S378" s="17">
        <v>82.435010000000005</v>
      </c>
      <c r="T378" s="17">
        <v>1.34344</v>
      </c>
      <c r="U378" s="17">
        <v>30.740200000000002</v>
      </c>
      <c r="V378" s="17">
        <v>1287.93</v>
      </c>
      <c r="W378" s="17">
        <v>36.93121</v>
      </c>
      <c r="X378" s="17">
        <v>30.941849999999999</v>
      </c>
      <c r="Y378" s="17">
        <v>1.0749299999999999</v>
      </c>
      <c r="Z378" s="17">
        <v>139.39599999999999</v>
      </c>
    </row>
    <row r="379" spans="1:26" x14ac:dyDescent="0.2">
      <c r="A379" s="27">
        <v>45085</v>
      </c>
      <c r="B379" s="17">
        <v>4.9262499999999996</v>
      </c>
      <c r="C379" s="14">
        <v>787.21699999999998</v>
      </c>
      <c r="D379" s="17">
        <v>7.1208600000000004</v>
      </c>
      <c r="E379" s="17">
        <v>4170.5749999999998</v>
      </c>
      <c r="F379" s="17">
        <v>21.94725</v>
      </c>
      <c r="G379" s="17">
        <v>342.42599999999999</v>
      </c>
      <c r="H379" s="17">
        <v>14868.5</v>
      </c>
      <c r="I379" s="17">
        <v>4.6180000000000003</v>
      </c>
      <c r="J379" s="17">
        <v>17.38063</v>
      </c>
      <c r="K379" s="17">
        <v>3.6528499999999999</v>
      </c>
      <c r="L379" s="17">
        <v>56.131799999999998</v>
      </c>
      <c r="M379" s="17">
        <v>4.1480300000000003</v>
      </c>
      <c r="N379" s="17">
        <v>4.5944500000000001</v>
      </c>
      <c r="O379" s="17">
        <v>82.586560000000006</v>
      </c>
      <c r="P379" s="17">
        <v>18.835699999999999</v>
      </c>
      <c r="Q379" s="17">
        <v>34.630499999999998</v>
      </c>
      <c r="R379" s="17">
        <v>23.124500000000001</v>
      </c>
      <c r="S379" s="17">
        <v>82.467010000000002</v>
      </c>
      <c r="T379" s="17">
        <v>1.34266</v>
      </c>
      <c r="U379" s="17">
        <v>30.748000000000001</v>
      </c>
      <c r="V379" s="17">
        <v>1296.45</v>
      </c>
      <c r="W379" s="17">
        <v>36.932160000000003</v>
      </c>
      <c r="X379" s="17">
        <v>30.943750000000001</v>
      </c>
      <c r="Y379" s="17">
        <v>1.0782099999999999</v>
      </c>
      <c r="Z379" s="17">
        <v>138.92400000000001</v>
      </c>
    </row>
    <row r="380" spans="1:26" x14ac:dyDescent="0.2">
      <c r="A380" s="27">
        <v>45084</v>
      </c>
      <c r="B380" s="17">
        <v>4.9262499999999996</v>
      </c>
      <c r="C380" s="14">
        <v>791.88</v>
      </c>
      <c r="D380" s="17">
        <v>7.1477399999999998</v>
      </c>
      <c r="E380" s="17">
        <v>4209.5379999999996</v>
      </c>
      <c r="F380" s="17">
        <v>22.094380000000001</v>
      </c>
      <c r="G380" s="17">
        <v>344.68400000000003</v>
      </c>
      <c r="H380" s="17">
        <v>14877.5</v>
      </c>
      <c r="I380" s="17">
        <v>4.5970000000000004</v>
      </c>
      <c r="J380" s="17">
        <v>17.364450000000001</v>
      </c>
      <c r="K380" s="17">
        <v>3.6640700000000002</v>
      </c>
      <c r="L380" s="17">
        <v>56.104399999999998</v>
      </c>
      <c r="M380" s="17">
        <v>4.1932700000000001</v>
      </c>
      <c r="N380" s="17">
        <v>4.63645</v>
      </c>
      <c r="O380" s="17">
        <v>81.849400000000003</v>
      </c>
      <c r="P380" s="17">
        <v>19.091850000000001</v>
      </c>
      <c r="Q380" s="17">
        <v>34.832500000000003</v>
      </c>
      <c r="R380" s="17">
        <v>23.248349999999999</v>
      </c>
      <c r="S380" s="17">
        <v>82.628020000000006</v>
      </c>
      <c r="T380" s="17">
        <v>1.3488100000000001</v>
      </c>
      <c r="U380" s="17">
        <v>30.7453</v>
      </c>
      <c r="V380" s="17">
        <v>1308.72</v>
      </c>
      <c r="W380" s="17">
        <v>36.924399999999999</v>
      </c>
      <c r="X380" s="17">
        <v>30.898900000000001</v>
      </c>
      <c r="Y380" s="17">
        <v>1.0698700000000001</v>
      </c>
      <c r="Z380" s="17">
        <v>140.13</v>
      </c>
    </row>
    <row r="381" spans="1:26" x14ac:dyDescent="0.2">
      <c r="A381" s="27">
        <v>45083</v>
      </c>
      <c r="B381" s="17">
        <v>4.91113</v>
      </c>
      <c r="C381" s="14">
        <v>796.21</v>
      </c>
      <c r="D381" s="17">
        <v>7.1289199999999999</v>
      </c>
      <c r="E381" s="17">
        <v>4228</v>
      </c>
      <c r="F381" s="17">
        <v>22.031500000000001</v>
      </c>
      <c r="G381" s="17">
        <v>344.64600000000002</v>
      </c>
      <c r="H381" s="17">
        <v>14860</v>
      </c>
      <c r="I381" s="17">
        <v>4.6079999999999997</v>
      </c>
      <c r="J381" s="17">
        <v>17.385929999999998</v>
      </c>
      <c r="K381" s="17">
        <v>3.6876000000000002</v>
      </c>
      <c r="L381" s="17">
        <v>56.235599999999998</v>
      </c>
      <c r="M381" s="17">
        <v>4.1845299999999996</v>
      </c>
      <c r="N381" s="17">
        <v>4.6395999999999997</v>
      </c>
      <c r="O381" s="17">
        <v>81.580550000000002</v>
      </c>
      <c r="P381" s="17">
        <v>19.202500000000001</v>
      </c>
      <c r="Q381" s="17">
        <v>34.781300000000002</v>
      </c>
      <c r="R381" s="17">
        <v>21.6175</v>
      </c>
      <c r="S381" s="17">
        <v>82.482510000000005</v>
      </c>
      <c r="T381" s="17">
        <v>1.3485499999999999</v>
      </c>
      <c r="U381" s="17">
        <v>30.721399999999999</v>
      </c>
      <c r="V381" s="17">
        <v>1299.6600000000001</v>
      </c>
      <c r="W381" s="17">
        <v>36.949330000000003</v>
      </c>
      <c r="X381" s="17">
        <v>30.901199999999999</v>
      </c>
      <c r="Y381" s="17">
        <v>1.06928</v>
      </c>
      <c r="Z381" s="17">
        <v>139.63300000000001</v>
      </c>
    </row>
    <row r="382" spans="1:26" x14ac:dyDescent="0.2">
      <c r="A382" s="27">
        <v>45082</v>
      </c>
      <c r="B382" s="17">
        <v>4.9326800000000004</v>
      </c>
      <c r="C382" s="14">
        <v>799.56</v>
      </c>
      <c r="D382" s="17">
        <v>7.1190800000000003</v>
      </c>
      <c r="E382" s="17">
        <v>4281.1499999999996</v>
      </c>
      <c r="F382" s="17">
        <v>21.978999999999999</v>
      </c>
      <c r="G382" s="17">
        <v>344.73</v>
      </c>
      <c r="H382" s="17">
        <v>14890</v>
      </c>
      <c r="I382" s="17">
        <v>4.5780000000000003</v>
      </c>
      <c r="J382" s="17">
        <v>17.469000000000001</v>
      </c>
      <c r="K382" s="17">
        <v>3.6805300000000001</v>
      </c>
      <c r="L382" s="17">
        <v>56.204000000000001</v>
      </c>
      <c r="M382" s="17">
        <v>4.1781499999999996</v>
      </c>
      <c r="N382" s="17">
        <v>4.6322799999999997</v>
      </c>
      <c r="O382" s="17">
        <v>80.86842</v>
      </c>
      <c r="P382" s="17">
        <v>19.27655</v>
      </c>
      <c r="Q382" s="17">
        <v>34.785499999999999</v>
      </c>
      <c r="R382" s="17">
        <v>21.26098</v>
      </c>
      <c r="S382" s="17">
        <v>82.488010000000003</v>
      </c>
      <c r="T382" s="17">
        <v>1.3492599999999999</v>
      </c>
      <c r="U382" s="17">
        <v>30.714300000000001</v>
      </c>
      <c r="V382" s="17">
        <v>1302.08</v>
      </c>
      <c r="W382" s="17">
        <v>36.939219999999999</v>
      </c>
      <c r="X382" s="17">
        <v>30.9025</v>
      </c>
      <c r="Y382" s="17">
        <v>1.07131</v>
      </c>
      <c r="Z382" s="17">
        <v>139.584</v>
      </c>
    </row>
    <row r="383" spans="1:26" x14ac:dyDescent="0.2">
      <c r="A383" s="27">
        <v>45079</v>
      </c>
      <c r="B383" s="17">
        <v>4.9586699999999997</v>
      </c>
      <c r="C383" s="14">
        <v>799.20899999999995</v>
      </c>
      <c r="D383" s="17">
        <v>7.1095699999999997</v>
      </c>
      <c r="E383" s="17">
        <v>4349.6000000000004</v>
      </c>
      <c r="F383" s="17">
        <v>22.043749999999999</v>
      </c>
      <c r="G383" s="17">
        <v>345.51900000000001</v>
      </c>
      <c r="H383" s="17">
        <v>14990</v>
      </c>
      <c r="I383" s="17">
        <v>4.5780000000000003</v>
      </c>
      <c r="J383" s="17">
        <v>17.555869999999999</v>
      </c>
      <c r="K383" s="17">
        <v>3.6869999999999998</v>
      </c>
      <c r="L383" s="17">
        <v>55.915399999999998</v>
      </c>
      <c r="M383" s="17">
        <v>4.1920999999999999</v>
      </c>
      <c r="N383" s="17">
        <v>4.6355199999999996</v>
      </c>
      <c r="O383" s="17">
        <v>81.047600000000003</v>
      </c>
      <c r="P383" s="17">
        <v>19.529050000000002</v>
      </c>
      <c r="Q383" s="17">
        <v>34.801499999999997</v>
      </c>
      <c r="R383" s="17">
        <v>20.929469999999998</v>
      </c>
      <c r="S383" s="17">
        <v>82.4</v>
      </c>
      <c r="T383" s="17">
        <v>1.35026</v>
      </c>
      <c r="U383" s="17">
        <v>30.6676</v>
      </c>
      <c r="V383" s="17">
        <v>1305.99</v>
      </c>
      <c r="W383" s="17">
        <v>36.948160000000001</v>
      </c>
      <c r="X383" s="17">
        <v>30.902899999999999</v>
      </c>
      <c r="Y383" s="17">
        <v>1.07077</v>
      </c>
      <c r="Z383" s="17">
        <v>139.922</v>
      </c>
    </row>
    <row r="384" spans="1:26" x14ac:dyDescent="0.2">
      <c r="A384" s="27">
        <v>45078</v>
      </c>
      <c r="B384" s="17">
        <v>5.0137499999999999</v>
      </c>
      <c r="C384" s="14">
        <v>803.4</v>
      </c>
      <c r="D384" s="17">
        <v>7.1044</v>
      </c>
      <c r="E384" s="17">
        <v>4396.875</v>
      </c>
      <c r="F384" s="17">
        <v>22.008749999999999</v>
      </c>
      <c r="G384" s="17">
        <v>344.31599999999997</v>
      </c>
      <c r="H384" s="17">
        <v>14948.5</v>
      </c>
      <c r="I384" s="17">
        <v>4.6120000000000001</v>
      </c>
      <c r="J384" s="17">
        <v>17.55153</v>
      </c>
      <c r="K384" s="17">
        <v>3.6960700000000002</v>
      </c>
      <c r="L384" s="17">
        <v>56.28</v>
      </c>
      <c r="M384" s="17">
        <v>4.1991699999999996</v>
      </c>
      <c r="N384" s="17">
        <v>4.6155299999999997</v>
      </c>
      <c r="O384" s="17">
        <v>81.000060000000005</v>
      </c>
      <c r="P384" s="17">
        <v>19.627369999999999</v>
      </c>
      <c r="Q384" s="17">
        <v>34.588999999999999</v>
      </c>
      <c r="R384" s="17">
        <v>20.808700000000002</v>
      </c>
      <c r="S384" s="17">
        <v>82.283159999999995</v>
      </c>
      <c r="T384" s="17">
        <v>1.34785</v>
      </c>
      <c r="U384" s="17">
        <v>30.750399999999999</v>
      </c>
      <c r="V384" s="17">
        <v>1313.26</v>
      </c>
      <c r="W384" s="17">
        <v>36.934159999999999</v>
      </c>
      <c r="X384" s="17">
        <v>30.9</v>
      </c>
      <c r="Y384" s="17">
        <v>1.0762</v>
      </c>
      <c r="Z384" s="17">
        <v>138.79599999999999</v>
      </c>
    </row>
    <row r="385" spans="1:26" x14ac:dyDescent="0.2">
      <c r="A385" s="27">
        <v>45077</v>
      </c>
      <c r="B385" s="17">
        <v>5.0555000000000003</v>
      </c>
      <c r="C385" s="14">
        <v>810.005</v>
      </c>
      <c r="D385" s="17">
        <v>7.1191599999999999</v>
      </c>
      <c r="E385" s="17">
        <v>4451.1120000000001</v>
      </c>
      <c r="F385" s="17">
        <v>22.185700000000001</v>
      </c>
      <c r="G385" s="17">
        <v>346.61200000000002</v>
      </c>
      <c r="H385" s="17">
        <v>14990</v>
      </c>
      <c r="I385" s="17">
        <v>4.6130000000000004</v>
      </c>
      <c r="J385" s="17">
        <v>17.6874</v>
      </c>
      <c r="K385" s="17">
        <v>3.6701800000000002</v>
      </c>
      <c r="L385" s="17">
        <v>56.183</v>
      </c>
      <c r="M385" s="17">
        <v>4.2345800000000002</v>
      </c>
      <c r="N385" s="17">
        <v>4.6456499999999998</v>
      </c>
      <c r="O385" s="17">
        <v>81.267899999999997</v>
      </c>
      <c r="P385" s="17">
        <v>19.725460000000002</v>
      </c>
      <c r="Q385" s="17">
        <v>34.697000000000003</v>
      </c>
      <c r="R385" s="17">
        <v>20.761949999999999</v>
      </c>
      <c r="S385" s="17">
        <v>82.66001</v>
      </c>
      <c r="T385" s="17">
        <v>1.35165</v>
      </c>
      <c r="U385" s="17">
        <v>30.775099999999998</v>
      </c>
      <c r="V385" s="17">
        <v>1321.865</v>
      </c>
      <c r="W385" s="17">
        <v>36.933500000000002</v>
      </c>
      <c r="X385" s="17">
        <v>30.897400000000001</v>
      </c>
      <c r="Y385" s="17">
        <v>1.06894</v>
      </c>
      <c r="Z385" s="17">
        <v>139.34200000000001</v>
      </c>
    </row>
    <row r="386" spans="1:26" x14ac:dyDescent="0.2">
      <c r="A386" s="27">
        <v>45076</v>
      </c>
      <c r="B386" s="17">
        <v>5.0375699999999997</v>
      </c>
      <c r="C386" s="14">
        <v>804.9</v>
      </c>
      <c r="D386" s="17">
        <v>7.0911</v>
      </c>
      <c r="E386" s="17">
        <v>4392.75</v>
      </c>
      <c r="F386" s="17">
        <v>22.06485</v>
      </c>
      <c r="G386" s="17">
        <v>344.887</v>
      </c>
      <c r="H386" s="17">
        <v>14985</v>
      </c>
      <c r="I386" s="17">
        <v>4.6029999999999998</v>
      </c>
      <c r="J386" s="17">
        <v>17.657800000000002</v>
      </c>
      <c r="K386" s="17">
        <v>3.6736200000000001</v>
      </c>
      <c r="L386" s="17">
        <v>56.382199999999997</v>
      </c>
      <c r="M386" s="17">
        <v>4.2262500000000003</v>
      </c>
      <c r="N386" s="17">
        <v>4.6284299999999998</v>
      </c>
      <c r="O386" s="17">
        <v>80.89658</v>
      </c>
      <c r="P386" s="17">
        <v>19.698350000000001</v>
      </c>
      <c r="Q386" s="17">
        <v>34.71</v>
      </c>
      <c r="R386" s="17">
        <v>20.460979999999999</v>
      </c>
      <c r="S386" s="17">
        <v>82.640010000000004</v>
      </c>
      <c r="T386" s="17">
        <v>1.35046</v>
      </c>
      <c r="U386" s="17">
        <v>30.627400000000002</v>
      </c>
      <c r="V386" s="17">
        <v>1320.15</v>
      </c>
      <c r="W386" s="17">
        <v>36.931579999999997</v>
      </c>
      <c r="X386" s="17">
        <v>30.899149999999999</v>
      </c>
      <c r="Y386" s="17">
        <v>1.0734600000000001</v>
      </c>
      <c r="Z386" s="17">
        <v>139.79400000000001</v>
      </c>
    </row>
    <row r="387" spans="1:26" x14ac:dyDescent="0.2">
      <c r="A387" s="27">
        <v>45075</v>
      </c>
      <c r="B387" s="17">
        <v>5.0172999999999996</v>
      </c>
      <c r="C387" s="14">
        <v>805.59</v>
      </c>
      <c r="D387" s="17">
        <v>7.0854299999999997</v>
      </c>
      <c r="E387" s="17">
        <v>4431.2479999999996</v>
      </c>
      <c r="F387" s="17">
        <v>22.11599</v>
      </c>
      <c r="G387" s="17">
        <v>346.88499999999999</v>
      </c>
      <c r="H387" s="17">
        <v>14970</v>
      </c>
      <c r="I387" s="17">
        <v>4.6040000000000001</v>
      </c>
      <c r="J387" s="17">
        <v>17.589500000000001</v>
      </c>
      <c r="K387" s="17">
        <v>3.6723300000000001</v>
      </c>
      <c r="L387" s="17">
        <v>56.13</v>
      </c>
      <c r="M387" s="17">
        <v>4.2191999999999998</v>
      </c>
      <c r="N387" s="17">
        <v>4.6333500000000001</v>
      </c>
      <c r="O387" s="17">
        <v>80.500050000000002</v>
      </c>
      <c r="P387" s="17">
        <v>19.667400000000001</v>
      </c>
      <c r="Q387" s="17">
        <v>34.713999999999999</v>
      </c>
      <c r="R387" s="17">
        <v>20.111750000000001</v>
      </c>
      <c r="S387" s="17">
        <v>82.595010000000002</v>
      </c>
      <c r="T387" s="17">
        <v>1.3535900000000001</v>
      </c>
      <c r="U387" s="17">
        <v>30.632999999999999</v>
      </c>
      <c r="V387" s="17">
        <v>1324.96</v>
      </c>
      <c r="W387" s="17">
        <v>36.950589999999998</v>
      </c>
      <c r="X387" s="17">
        <v>30.90015</v>
      </c>
      <c r="Y387" s="17">
        <v>1.0707599999999999</v>
      </c>
      <c r="Z387" s="17">
        <v>140.45099999999999</v>
      </c>
    </row>
    <row r="388" spans="1:26" x14ac:dyDescent="0.2">
      <c r="A388" s="27">
        <v>45072</v>
      </c>
      <c r="B388" s="17">
        <v>4.9954999999999998</v>
      </c>
      <c r="C388" s="14">
        <v>799.14</v>
      </c>
      <c r="D388" s="17">
        <v>7.0739400000000003</v>
      </c>
      <c r="E388" s="17">
        <v>4445.7749999999996</v>
      </c>
      <c r="F388" s="17">
        <v>22.068239999999999</v>
      </c>
      <c r="G388" s="17">
        <v>346.07100000000003</v>
      </c>
      <c r="H388" s="17">
        <v>14955</v>
      </c>
      <c r="I388" s="17">
        <v>4.5999999999999996</v>
      </c>
      <c r="J388" s="17">
        <v>17.625979999999998</v>
      </c>
      <c r="K388" s="17">
        <v>3.6757499999999999</v>
      </c>
      <c r="L388" s="17">
        <v>55.7913</v>
      </c>
      <c r="M388" s="17">
        <v>4.2239899999999997</v>
      </c>
      <c r="N388" s="17">
        <v>4.6245000000000003</v>
      </c>
      <c r="O388" s="17">
        <v>79.374420000000001</v>
      </c>
      <c r="P388" s="17">
        <v>19.65287</v>
      </c>
      <c r="Q388" s="17">
        <v>34.768999999999998</v>
      </c>
      <c r="R388" s="17">
        <v>19.97223</v>
      </c>
      <c r="S388" s="17">
        <v>82.540009999999995</v>
      </c>
      <c r="T388" s="17">
        <v>1.3521700000000001</v>
      </c>
      <c r="U388" s="17">
        <v>30.716000000000001</v>
      </c>
      <c r="V388" s="17">
        <v>1323.37</v>
      </c>
      <c r="W388" s="17">
        <v>36.950499999999998</v>
      </c>
      <c r="X388" s="17">
        <v>30.90025</v>
      </c>
      <c r="Y388" s="17">
        <v>1.0722799999999999</v>
      </c>
      <c r="Z388" s="17">
        <v>140.602</v>
      </c>
    </row>
    <row r="389" spans="1:26" x14ac:dyDescent="0.2">
      <c r="A389" s="27">
        <v>45071</v>
      </c>
      <c r="B389" s="17">
        <v>5.0421300000000002</v>
      </c>
      <c r="C389" s="14">
        <v>808.8</v>
      </c>
      <c r="D389" s="17">
        <v>7.0919499999999998</v>
      </c>
      <c r="E389" s="17">
        <v>4489.125</v>
      </c>
      <c r="F389" s="17">
        <v>22.010750000000002</v>
      </c>
      <c r="G389" s="17">
        <v>347.39699999999999</v>
      </c>
      <c r="H389" s="17">
        <v>14950</v>
      </c>
      <c r="I389" s="17">
        <v>4.6260000000000003</v>
      </c>
      <c r="J389" s="17">
        <v>17.854749999999999</v>
      </c>
      <c r="K389" s="17">
        <v>3.68615</v>
      </c>
      <c r="L389" s="17">
        <v>56.066499999999998</v>
      </c>
      <c r="M389" s="17">
        <v>4.1993299999999998</v>
      </c>
      <c r="N389" s="17">
        <v>4.6166200000000002</v>
      </c>
      <c r="O389" s="17">
        <v>80.037850000000006</v>
      </c>
      <c r="P389" s="17">
        <v>19.802520000000001</v>
      </c>
      <c r="Q389" s="17">
        <v>34.704999999999998</v>
      </c>
      <c r="R389" s="17">
        <v>19.936399999999999</v>
      </c>
      <c r="S389" s="17">
        <v>82.700010000000006</v>
      </c>
      <c r="T389" s="17">
        <v>1.35456</v>
      </c>
      <c r="U389" s="17">
        <v>30.811800000000002</v>
      </c>
      <c r="V389" s="17">
        <v>1330.88</v>
      </c>
      <c r="W389" s="17">
        <v>36.950380000000003</v>
      </c>
      <c r="X389" s="17">
        <v>30.9468</v>
      </c>
      <c r="Y389" s="17">
        <v>1.0725199999999999</v>
      </c>
      <c r="Z389" s="17">
        <v>140.05600000000001</v>
      </c>
    </row>
    <row r="390" spans="1:26" x14ac:dyDescent="0.2">
      <c r="A390" s="27">
        <v>45070</v>
      </c>
      <c r="B390" s="17">
        <v>4.9598000000000004</v>
      </c>
      <c r="C390" s="14">
        <v>807.35</v>
      </c>
      <c r="D390" s="17">
        <v>7.0659200000000002</v>
      </c>
      <c r="E390" s="17">
        <v>4447.9750000000004</v>
      </c>
      <c r="F390" s="17">
        <v>22.025549999999999</v>
      </c>
      <c r="G390" s="17">
        <v>346.41800000000001</v>
      </c>
      <c r="H390" s="17">
        <v>14900</v>
      </c>
      <c r="I390" s="17">
        <v>4.593</v>
      </c>
      <c r="J390" s="17">
        <v>17.80172</v>
      </c>
      <c r="K390" s="17">
        <v>3.6907999999999999</v>
      </c>
      <c r="L390" s="17">
        <v>55.774000000000001</v>
      </c>
      <c r="M390" s="17">
        <v>4.1904700000000004</v>
      </c>
      <c r="N390" s="17">
        <v>4.6169799999999999</v>
      </c>
      <c r="O390" s="17">
        <v>80.446950000000001</v>
      </c>
      <c r="P390" s="17">
        <v>19.247019999999999</v>
      </c>
      <c r="Q390" s="17">
        <v>34.646999999999998</v>
      </c>
      <c r="R390" s="17">
        <v>19.896840000000001</v>
      </c>
      <c r="S390" s="17">
        <v>82.703010000000006</v>
      </c>
      <c r="T390" s="17">
        <v>1.34954</v>
      </c>
      <c r="U390" s="17">
        <v>30.811299999999999</v>
      </c>
      <c r="V390" s="17">
        <v>1319.92</v>
      </c>
      <c r="W390" s="17">
        <v>36.927160000000001</v>
      </c>
      <c r="X390" s="17">
        <v>30.898700000000002</v>
      </c>
      <c r="Y390" s="17">
        <v>1.07498</v>
      </c>
      <c r="Z390" s="17">
        <v>139.46899999999999</v>
      </c>
    </row>
    <row r="391" spans="1:26" x14ac:dyDescent="0.2">
      <c r="A391" s="27">
        <v>45069</v>
      </c>
      <c r="B391" s="17">
        <v>4.9719800000000003</v>
      </c>
      <c r="C391" s="14">
        <v>801.48</v>
      </c>
      <c r="D391" s="17">
        <v>7.0648999999999997</v>
      </c>
      <c r="E391" s="17">
        <v>4478.25</v>
      </c>
      <c r="F391" s="17">
        <v>21.9983</v>
      </c>
      <c r="G391" s="17">
        <v>348.75099999999998</v>
      </c>
      <c r="H391" s="17">
        <v>14880</v>
      </c>
      <c r="I391" s="17">
        <v>4.5730000000000004</v>
      </c>
      <c r="J391" s="17">
        <v>17.974499999999999</v>
      </c>
      <c r="K391" s="17">
        <v>3.6867000000000001</v>
      </c>
      <c r="L391" s="17">
        <v>55.73</v>
      </c>
      <c r="M391" s="17">
        <v>4.1657200000000003</v>
      </c>
      <c r="N391" s="17">
        <v>4.6182699999999999</v>
      </c>
      <c r="O391" s="17">
        <v>80.279449999999997</v>
      </c>
      <c r="P391" s="17">
        <v>19.202000000000002</v>
      </c>
      <c r="Q391" s="17">
        <v>34.603900000000003</v>
      </c>
      <c r="R391" s="17">
        <v>19.83905</v>
      </c>
      <c r="S391" s="17">
        <v>82.902510000000007</v>
      </c>
      <c r="T391" s="17">
        <v>1.3472299999999999</v>
      </c>
      <c r="U391" s="17">
        <v>30.7349</v>
      </c>
      <c r="V391" s="17">
        <v>1320.22</v>
      </c>
      <c r="W391" s="17">
        <v>36.932160000000003</v>
      </c>
      <c r="X391" s="17">
        <v>30.942150000000002</v>
      </c>
      <c r="Y391" s="17">
        <v>1.077</v>
      </c>
      <c r="Z391" s="17">
        <v>138.58600000000001</v>
      </c>
    </row>
    <row r="392" spans="1:26" x14ac:dyDescent="0.2">
      <c r="A392" s="27">
        <v>45068</v>
      </c>
      <c r="B392" s="17">
        <v>4.9678000000000004</v>
      </c>
      <c r="C392" s="14">
        <v>796.15499999999997</v>
      </c>
      <c r="D392" s="17">
        <v>7.0470100000000002</v>
      </c>
      <c r="E392" s="17">
        <v>4531.192</v>
      </c>
      <c r="F392" s="17">
        <v>21.916219999999999</v>
      </c>
      <c r="G392" s="17">
        <v>345.90899999999999</v>
      </c>
      <c r="H392" s="17">
        <v>14890</v>
      </c>
      <c r="I392" s="17">
        <v>4.55</v>
      </c>
      <c r="J392" s="17">
        <v>17.898250000000001</v>
      </c>
      <c r="K392" s="17">
        <v>3.6929500000000002</v>
      </c>
      <c r="L392" s="17">
        <v>55.827500000000001</v>
      </c>
      <c r="M392" s="17">
        <v>4.1628499999999997</v>
      </c>
      <c r="N392" s="17">
        <v>4.5982200000000004</v>
      </c>
      <c r="O392" s="17">
        <v>80.44238</v>
      </c>
      <c r="P392" s="17">
        <v>19.22485</v>
      </c>
      <c r="Q392" s="17">
        <v>34.463999999999999</v>
      </c>
      <c r="R392" s="17">
        <v>19.81223</v>
      </c>
      <c r="S392" s="17">
        <v>82.805000000000007</v>
      </c>
      <c r="T392" s="17">
        <v>1.3465800000000001</v>
      </c>
      <c r="U392" s="17">
        <v>30.6797</v>
      </c>
      <c r="V392" s="17">
        <v>1313.7</v>
      </c>
      <c r="W392" s="17">
        <v>36.932160000000003</v>
      </c>
      <c r="X392" s="17">
        <v>30.940899999999999</v>
      </c>
      <c r="Y392" s="17">
        <v>1.08128</v>
      </c>
      <c r="Z392" s="17">
        <v>138.59899999999999</v>
      </c>
    </row>
    <row r="393" spans="1:26" x14ac:dyDescent="0.2">
      <c r="A393" s="27">
        <v>45065</v>
      </c>
      <c r="B393" s="17">
        <v>4.9985999999999997</v>
      </c>
      <c r="C393" s="14">
        <v>798.51</v>
      </c>
      <c r="D393" s="17">
        <v>7.0246599999999999</v>
      </c>
      <c r="E393" s="17">
        <v>4531.192</v>
      </c>
      <c r="F393" s="17">
        <v>21.99231</v>
      </c>
      <c r="G393" s="17">
        <v>347.62200000000001</v>
      </c>
      <c r="H393" s="17">
        <v>14925</v>
      </c>
      <c r="I393" s="17">
        <v>4.5359999999999996</v>
      </c>
      <c r="J393" s="17">
        <v>17.785879999999999</v>
      </c>
      <c r="K393" s="17">
        <v>3.6859799999999998</v>
      </c>
      <c r="L393" s="17">
        <v>55.665999999999997</v>
      </c>
      <c r="M393" s="17">
        <v>4.2005699999999999</v>
      </c>
      <c r="N393" s="17">
        <v>4.6082000000000001</v>
      </c>
      <c r="O393" s="17">
        <v>80.319500000000005</v>
      </c>
      <c r="P393" s="17">
        <v>19.451750000000001</v>
      </c>
      <c r="Q393" s="17">
        <v>34.375100000000003</v>
      </c>
      <c r="R393" s="17">
        <v>19.812550000000002</v>
      </c>
      <c r="S393" s="17">
        <v>82.820009999999996</v>
      </c>
      <c r="T393" s="17">
        <v>1.3443700000000001</v>
      </c>
      <c r="U393" s="17">
        <v>30.6295</v>
      </c>
      <c r="V393" s="17">
        <v>1325.29</v>
      </c>
      <c r="W393" s="17">
        <v>36.948009999999996</v>
      </c>
      <c r="X393" s="17">
        <v>30.902850000000001</v>
      </c>
      <c r="Y393" s="17">
        <v>1.0804800000000001</v>
      </c>
      <c r="Z393" s="17">
        <v>137.97900000000001</v>
      </c>
    </row>
    <row r="394" spans="1:26" x14ac:dyDescent="0.2">
      <c r="A394" s="27">
        <v>45064</v>
      </c>
      <c r="B394" s="17">
        <v>4.9649700000000001</v>
      </c>
      <c r="C394" s="14">
        <v>795.74699999999996</v>
      </c>
      <c r="D394" s="17">
        <v>7.0496699999999999</v>
      </c>
      <c r="E394" s="17">
        <v>4520.4129999999996</v>
      </c>
      <c r="F394" s="17">
        <v>21.993099999999998</v>
      </c>
      <c r="G394" s="17">
        <v>348.50599999999997</v>
      </c>
      <c r="H394" s="17">
        <v>14865</v>
      </c>
      <c r="I394" s="17">
        <v>4.5380000000000003</v>
      </c>
      <c r="J394" s="17">
        <v>17.718399999999999</v>
      </c>
      <c r="K394" s="17">
        <v>3.6977500000000001</v>
      </c>
      <c r="L394" s="17">
        <v>55.8855</v>
      </c>
      <c r="M394" s="17">
        <v>4.2178000000000004</v>
      </c>
      <c r="N394" s="17">
        <v>4.6180500000000002</v>
      </c>
      <c r="O394" s="17">
        <v>80.390299999999996</v>
      </c>
      <c r="P394" s="17">
        <v>19.332799999999999</v>
      </c>
      <c r="Q394" s="17">
        <v>34.417099999999998</v>
      </c>
      <c r="R394" s="17">
        <v>19.795100000000001</v>
      </c>
      <c r="S394" s="17">
        <v>82.681010000000001</v>
      </c>
      <c r="T394" s="17">
        <v>1.34792</v>
      </c>
      <c r="U394" s="17">
        <v>30.7637</v>
      </c>
      <c r="V394" s="17">
        <v>1334.73</v>
      </c>
      <c r="W394" s="17">
        <v>36.934159999999999</v>
      </c>
      <c r="X394" s="17">
        <v>30.90128</v>
      </c>
      <c r="Y394" s="17">
        <v>1.07701</v>
      </c>
      <c r="Z394" s="17">
        <v>138.71299999999999</v>
      </c>
    </row>
    <row r="395" spans="1:26" x14ac:dyDescent="0.2">
      <c r="A395" s="27">
        <v>45063</v>
      </c>
      <c r="B395" s="17">
        <v>4.9372999999999996</v>
      </c>
      <c r="C395" s="14">
        <v>793.72500000000002</v>
      </c>
      <c r="D395" s="17">
        <v>7.0080799999999996</v>
      </c>
      <c r="E395" s="17">
        <v>4505.75</v>
      </c>
      <c r="F395" s="17">
        <v>21.83445</v>
      </c>
      <c r="G395" s="17">
        <v>341.12</v>
      </c>
      <c r="H395" s="17">
        <v>14865</v>
      </c>
      <c r="I395" s="17">
        <v>4.5259999999999998</v>
      </c>
      <c r="J395" s="17">
        <v>17.596</v>
      </c>
      <c r="K395" s="17">
        <v>3.6955499999999999</v>
      </c>
      <c r="L395" s="17">
        <v>56.183</v>
      </c>
      <c r="M395" s="17">
        <v>4.1685299999999996</v>
      </c>
      <c r="N395" s="17">
        <v>4.5769000000000002</v>
      </c>
      <c r="O395" s="17">
        <v>80.269229999999993</v>
      </c>
      <c r="P395" s="17">
        <v>19.252120000000001</v>
      </c>
      <c r="Q395" s="17">
        <v>34.2562</v>
      </c>
      <c r="R395" s="17">
        <v>19.746200000000002</v>
      </c>
      <c r="S395" s="17">
        <v>82.455010000000001</v>
      </c>
      <c r="T395" s="17">
        <v>1.3420700000000001</v>
      </c>
      <c r="U395" s="17">
        <v>30.821899999999999</v>
      </c>
      <c r="V395" s="17">
        <v>1335.06</v>
      </c>
      <c r="W395" s="17">
        <v>36.932160000000003</v>
      </c>
      <c r="X395" s="17">
        <v>30.902550000000002</v>
      </c>
      <c r="Y395" s="17">
        <v>1.0839700000000001</v>
      </c>
      <c r="Z395" s="17">
        <v>137.685</v>
      </c>
    </row>
    <row r="396" spans="1:26" x14ac:dyDescent="0.2">
      <c r="A396" s="27">
        <v>45062</v>
      </c>
      <c r="B396" s="17">
        <v>4.9409999999999998</v>
      </c>
      <c r="C396" s="14">
        <v>799.04399999999998</v>
      </c>
      <c r="D396" s="17">
        <v>6.9986199999999998</v>
      </c>
      <c r="E396" s="17">
        <v>4526.1779999999999</v>
      </c>
      <c r="F396" s="17">
        <v>21.77834</v>
      </c>
      <c r="G396" s="17">
        <v>339.55099999999999</v>
      </c>
      <c r="H396" s="17">
        <v>14820</v>
      </c>
      <c r="I396" s="17">
        <v>4.4980000000000002</v>
      </c>
      <c r="J396" s="17">
        <v>17.501750000000001</v>
      </c>
      <c r="K396" s="17">
        <v>3.6952500000000001</v>
      </c>
      <c r="L396" s="17">
        <v>56.061300000000003</v>
      </c>
      <c r="M396" s="17">
        <v>4.1310000000000002</v>
      </c>
      <c r="N396" s="17">
        <v>4.5559200000000004</v>
      </c>
      <c r="O396" s="17">
        <v>80.682339999999996</v>
      </c>
      <c r="P396" s="17">
        <v>19.07565</v>
      </c>
      <c r="Q396" s="17">
        <v>34.101500000000001</v>
      </c>
      <c r="R396" s="17">
        <v>19.726400000000002</v>
      </c>
      <c r="S396" s="17">
        <v>82.239009999999993</v>
      </c>
      <c r="T396" s="17">
        <v>1.34033</v>
      </c>
      <c r="U396" s="17">
        <v>30.7927</v>
      </c>
      <c r="V396" s="17">
        <v>1343.02</v>
      </c>
      <c r="W396" s="17">
        <v>36.950620000000001</v>
      </c>
      <c r="X396" s="17">
        <v>30.8949</v>
      </c>
      <c r="Y396" s="17">
        <v>1.08623</v>
      </c>
      <c r="Z396" s="17">
        <v>136.386</v>
      </c>
    </row>
    <row r="397" spans="1:26" x14ac:dyDescent="0.2">
      <c r="A397" s="27">
        <v>45061</v>
      </c>
      <c r="B397" s="17">
        <v>4.8908699999999996</v>
      </c>
      <c r="C397" s="14">
        <v>786.35</v>
      </c>
      <c r="D397" s="17">
        <v>6.9589699999999999</v>
      </c>
      <c r="E397" s="17">
        <v>4492.5020000000004</v>
      </c>
      <c r="F397" s="17">
        <v>21.715009999999999</v>
      </c>
      <c r="G397" s="17">
        <v>339.435</v>
      </c>
      <c r="H397" s="17">
        <v>14800</v>
      </c>
      <c r="I397" s="17">
        <v>4.4980000000000002</v>
      </c>
      <c r="J397" s="17">
        <v>17.43336</v>
      </c>
      <c r="K397" s="17">
        <v>3.66655</v>
      </c>
      <c r="L397" s="17">
        <v>56.07</v>
      </c>
      <c r="M397" s="17">
        <v>4.1415699999999998</v>
      </c>
      <c r="N397" s="17">
        <v>4.5429000000000004</v>
      </c>
      <c r="O397" s="17">
        <v>79.741100000000003</v>
      </c>
      <c r="P397" s="17">
        <v>19.029699999999998</v>
      </c>
      <c r="Q397" s="17">
        <v>33.7928</v>
      </c>
      <c r="R397" s="17">
        <v>19.67315</v>
      </c>
      <c r="S397" s="17">
        <v>82.290009999999995</v>
      </c>
      <c r="T397" s="17">
        <v>1.3361499999999999</v>
      </c>
      <c r="U397" s="17">
        <v>30.8169</v>
      </c>
      <c r="V397" s="17">
        <v>1335.29</v>
      </c>
      <c r="W397" s="17">
        <v>36.924950000000003</v>
      </c>
      <c r="X397" s="17">
        <v>30.900400000000001</v>
      </c>
      <c r="Y397" s="17">
        <v>1.08741</v>
      </c>
      <c r="Z397" s="17">
        <v>136.11600000000001</v>
      </c>
    </row>
    <row r="398" spans="1:26" x14ac:dyDescent="0.2">
      <c r="A398" s="27">
        <v>45058</v>
      </c>
      <c r="B398" s="17">
        <v>4.9218000000000002</v>
      </c>
      <c r="C398" s="14">
        <v>785.17</v>
      </c>
      <c r="D398" s="17">
        <v>6.97112</v>
      </c>
      <c r="E398" s="17">
        <v>4552.8879999999999</v>
      </c>
      <c r="F398" s="17">
        <v>21.754850000000001</v>
      </c>
      <c r="G398" s="17">
        <v>341.41</v>
      </c>
      <c r="H398" s="17">
        <v>14844.5</v>
      </c>
      <c r="I398" s="17">
        <v>4.4779999999999998</v>
      </c>
      <c r="J398" s="17">
        <v>17.5932</v>
      </c>
      <c r="K398" s="17">
        <v>3.6593300000000002</v>
      </c>
      <c r="L398" s="17">
        <v>55.782499999999999</v>
      </c>
      <c r="M398" s="17">
        <v>4.1633500000000003</v>
      </c>
      <c r="N398" s="17">
        <v>4.5423999999999998</v>
      </c>
      <c r="O398" s="17">
        <v>77.638199999999998</v>
      </c>
      <c r="P398" s="17">
        <v>19.341380000000001</v>
      </c>
      <c r="Q398" s="17">
        <v>33.994</v>
      </c>
      <c r="R398" s="17">
        <v>19.584240000000001</v>
      </c>
      <c r="S398" s="17">
        <v>82.21951</v>
      </c>
      <c r="T398" s="17">
        <v>1.3382700000000001</v>
      </c>
      <c r="U398" s="17">
        <v>30.7592</v>
      </c>
      <c r="V398" s="17">
        <v>1342.45</v>
      </c>
      <c r="W398" s="17">
        <v>36.932160000000003</v>
      </c>
      <c r="X398" s="17">
        <v>30.899750000000001</v>
      </c>
      <c r="Y398" s="17">
        <v>1.08491</v>
      </c>
      <c r="Z398" s="17">
        <v>135.70400000000001</v>
      </c>
    </row>
    <row r="399" spans="1:26" x14ac:dyDescent="0.2">
      <c r="A399" s="27">
        <v>45057</v>
      </c>
      <c r="B399" s="17">
        <v>4.9324000000000003</v>
      </c>
      <c r="C399" s="14">
        <v>794.096</v>
      </c>
      <c r="D399" s="17">
        <v>6.9601800000000003</v>
      </c>
      <c r="E399" s="17">
        <v>4567.125</v>
      </c>
      <c r="F399" s="17">
        <v>21.570430000000002</v>
      </c>
      <c r="G399" s="17">
        <v>340.06900000000002</v>
      </c>
      <c r="H399" s="17">
        <v>14723.5</v>
      </c>
      <c r="I399" s="17">
        <v>4.4640000000000004</v>
      </c>
      <c r="J399" s="17">
        <v>17.578299999999999</v>
      </c>
      <c r="K399" s="17">
        <v>3.6629499999999999</v>
      </c>
      <c r="L399" s="17">
        <v>55.762300000000003</v>
      </c>
      <c r="M399" s="17">
        <v>4.1584700000000003</v>
      </c>
      <c r="N399" s="17">
        <v>4.5154199999999998</v>
      </c>
      <c r="O399" s="17">
        <v>76.894909999999996</v>
      </c>
      <c r="P399" s="17">
        <v>19.205120000000001</v>
      </c>
      <c r="Q399" s="17">
        <v>33.849299999999999</v>
      </c>
      <c r="R399" s="17">
        <v>19.581569999999999</v>
      </c>
      <c r="S399" s="17">
        <v>82.117009999999993</v>
      </c>
      <c r="T399" s="17">
        <v>1.3315900000000001</v>
      </c>
      <c r="U399" s="17">
        <v>30.740400000000001</v>
      </c>
      <c r="V399" s="17">
        <v>1331.13</v>
      </c>
      <c r="W399" s="17">
        <v>36.923000000000002</v>
      </c>
      <c r="X399" s="17">
        <v>30.913080000000001</v>
      </c>
      <c r="Y399" s="17">
        <v>1.0915600000000001</v>
      </c>
      <c r="Z399" s="17">
        <v>134.529</v>
      </c>
    </row>
    <row r="400" spans="1:26" x14ac:dyDescent="0.2">
      <c r="A400" s="27">
        <v>45056</v>
      </c>
      <c r="B400" s="17">
        <v>4.94435</v>
      </c>
      <c r="C400" s="14">
        <v>789.38</v>
      </c>
      <c r="D400" s="17">
        <v>6.9388899999999998</v>
      </c>
      <c r="E400" s="17">
        <v>4547.3249999999998</v>
      </c>
      <c r="F400" s="17">
        <v>21.364799999999999</v>
      </c>
      <c r="G400" s="17">
        <v>336.53300000000002</v>
      </c>
      <c r="H400" s="17">
        <v>14725</v>
      </c>
      <c r="I400" s="17">
        <v>4.4580000000000002</v>
      </c>
      <c r="J400" s="17">
        <v>17.550450000000001</v>
      </c>
      <c r="K400" s="17">
        <v>3.6688999999999998</v>
      </c>
      <c r="L400" s="17">
        <v>55.689799999999998</v>
      </c>
      <c r="M400" s="17">
        <v>4.1142000000000003</v>
      </c>
      <c r="N400" s="17">
        <v>4.4846500000000002</v>
      </c>
      <c r="O400" s="17">
        <v>76.175030000000007</v>
      </c>
      <c r="P400" s="17">
        <v>18.870899999999999</v>
      </c>
      <c r="Q400" s="17">
        <v>33.661000000000001</v>
      </c>
      <c r="R400" s="17">
        <v>19.545400000000001</v>
      </c>
      <c r="S400" s="17">
        <v>81.932010000000005</v>
      </c>
      <c r="T400" s="17">
        <v>1.3250200000000001</v>
      </c>
      <c r="U400" s="17">
        <v>30.7013</v>
      </c>
      <c r="V400" s="17">
        <v>1318.41</v>
      </c>
      <c r="W400" s="17">
        <v>36.966999999999999</v>
      </c>
      <c r="X400" s="17">
        <v>30.941749999999999</v>
      </c>
      <c r="Y400" s="17">
        <v>1.0981799999999999</v>
      </c>
      <c r="Z400" s="17">
        <v>134.34399999999999</v>
      </c>
    </row>
    <row r="401" spans="1:26" x14ac:dyDescent="0.2">
      <c r="A401" s="27">
        <v>45055</v>
      </c>
      <c r="B401" s="17">
        <v>4.9858200000000004</v>
      </c>
      <c r="C401" s="14">
        <v>789.15</v>
      </c>
      <c r="D401" s="17">
        <v>6.9250299999999996</v>
      </c>
      <c r="E401" s="17">
        <v>4556.2370000000001</v>
      </c>
      <c r="F401" s="17">
        <v>21.347439999999999</v>
      </c>
      <c r="G401" s="17">
        <v>338.64499999999998</v>
      </c>
      <c r="H401" s="17">
        <v>14730</v>
      </c>
      <c r="I401" s="17">
        <v>4.4470000000000001</v>
      </c>
      <c r="J401" s="17">
        <v>17.773499999999999</v>
      </c>
      <c r="K401" s="17">
        <v>3.6907000000000001</v>
      </c>
      <c r="L401" s="17">
        <v>55.761699999999998</v>
      </c>
      <c r="M401" s="17">
        <v>4.1533499999999997</v>
      </c>
      <c r="N401" s="17">
        <v>4.4876500000000004</v>
      </c>
      <c r="O401" s="17">
        <v>77.660229999999999</v>
      </c>
      <c r="P401" s="17">
        <v>18.634129999999999</v>
      </c>
      <c r="Q401" s="17">
        <v>33.723999999999997</v>
      </c>
      <c r="R401" s="17">
        <v>19.520949999999999</v>
      </c>
      <c r="S401" s="17">
        <v>82.021510000000006</v>
      </c>
      <c r="T401" s="17">
        <v>1.32742</v>
      </c>
      <c r="U401" s="17">
        <v>30.714700000000001</v>
      </c>
      <c r="V401" s="17">
        <v>1326.42</v>
      </c>
      <c r="W401" s="17">
        <v>36.932160000000003</v>
      </c>
      <c r="X401" s="17">
        <v>30.941400000000002</v>
      </c>
      <c r="Y401" s="17">
        <v>1.09619</v>
      </c>
      <c r="Z401" s="17">
        <v>135.22499999999999</v>
      </c>
    </row>
    <row r="402" spans="1:26" x14ac:dyDescent="0.2">
      <c r="A402" s="27">
        <v>45054</v>
      </c>
      <c r="B402" s="17">
        <v>5.01</v>
      </c>
      <c r="C402" s="14">
        <v>797.23500000000001</v>
      </c>
      <c r="D402" s="17">
        <v>6.9199700000000002</v>
      </c>
      <c r="E402" s="17">
        <v>4508.6000000000004</v>
      </c>
      <c r="F402" s="17">
        <v>21.263000000000002</v>
      </c>
      <c r="G402" s="17">
        <v>338.18</v>
      </c>
      <c r="H402" s="17">
        <v>14700</v>
      </c>
      <c r="I402" s="17">
        <v>4.4370000000000003</v>
      </c>
      <c r="J402" s="17">
        <v>17.79749</v>
      </c>
      <c r="K402" s="17">
        <v>3.70695</v>
      </c>
      <c r="L402" s="17">
        <v>55.269799999999996</v>
      </c>
      <c r="M402" s="17">
        <v>4.1440000000000001</v>
      </c>
      <c r="N402" s="17">
        <v>4.4725799999999998</v>
      </c>
      <c r="O402" s="17">
        <v>77.661150000000006</v>
      </c>
      <c r="P402" s="17">
        <v>18.331</v>
      </c>
      <c r="Q402" s="17">
        <v>33.886699999999998</v>
      </c>
      <c r="R402" s="17">
        <v>19.506499999999999</v>
      </c>
      <c r="S402" s="17">
        <v>81.805009999999996</v>
      </c>
      <c r="T402" s="17">
        <v>1.3245100000000001</v>
      </c>
      <c r="U402" s="17">
        <v>30.693000000000001</v>
      </c>
      <c r="V402" s="17">
        <v>1322.32</v>
      </c>
      <c r="W402" s="17">
        <v>36.934159999999999</v>
      </c>
      <c r="X402" s="17">
        <v>30.88955</v>
      </c>
      <c r="Y402" s="17">
        <v>1.1004400000000001</v>
      </c>
      <c r="Z402" s="17">
        <v>135.095</v>
      </c>
    </row>
    <row r="403" spans="1:26" x14ac:dyDescent="0.2">
      <c r="A403" s="27">
        <v>45051</v>
      </c>
      <c r="B403" s="17">
        <v>4.9513499999999997</v>
      </c>
      <c r="C403" s="14">
        <v>794.79</v>
      </c>
      <c r="D403" s="17">
        <v>6.9218999999999999</v>
      </c>
      <c r="E403" s="17">
        <v>4524.857</v>
      </c>
      <c r="F403" s="17">
        <v>21.227920000000001</v>
      </c>
      <c r="G403" s="17">
        <v>337.47</v>
      </c>
      <c r="H403" s="17">
        <v>14675</v>
      </c>
      <c r="I403" s="17">
        <v>4.4370000000000003</v>
      </c>
      <c r="J403" s="17">
        <v>17.761949999999999</v>
      </c>
      <c r="K403" s="17">
        <v>3.7097699999999998</v>
      </c>
      <c r="L403" s="17">
        <v>55.31</v>
      </c>
      <c r="M403" s="17">
        <v>4.1528</v>
      </c>
      <c r="N403" s="17">
        <v>4.4714499999999999</v>
      </c>
      <c r="O403" s="17">
        <v>77.79795</v>
      </c>
      <c r="P403" s="17">
        <v>18.407450000000001</v>
      </c>
      <c r="Q403" s="17">
        <v>33.8735</v>
      </c>
      <c r="R403" s="17">
        <v>19.512540000000001</v>
      </c>
      <c r="S403" s="17">
        <v>81.690010000000001</v>
      </c>
      <c r="T403" s="17">
        <v>1.32585</v>
      </c>
      <c r="U403" s="17">
        <v>30.664100000000001</v>
      </c>
      <c r="V403" s="17">
        <v>1316.31</v>
      </c>
      <c r="W403" s="17">
        <v>36.93065</v>
      </c>
      <c r="X403" s="17">
        <v>30.93995</v>
      </c>
      <c r="Y403" s="17">
        <v>1.1019399999999999</v>
      </c>
      <c r="Z403" s="17">
        <v>134.804</v>
      </c>
    </row>
    <row r="404" spans="1:26" x14ac:dyDescent="0.2">
      <c r="A404" s="27">
        <v>45050</v>
      </c>
      <c r="B404" s="17">
        <v>4.9836499999999999</v>
      </c>
      <c r="C404" s="14">
        <v>798.33799999999997</v>
      </c>
      <c r="D404" s="17">
        <v>6.9153000000000002</v>
      </c>
      <c r="E404" s="17">
        <v>4602.9750000000004</v>
      </c>
      <c r="F404" s="17">
        <v>21.28115</v>
      </c>
      <c r="G404" s="17">
        <v>338.779</v>
      </c>
      <c r="H404" s="17">
        <v>14680</v>
      </c>
      <c r="I404" s="17">
        <v>4.4550000000000001</v>
      </c>
      <c r="J404" s="17">
        <v>17.91375</v>
      </c>
      <c r="K404" s="17">
        <v>3.7177500000000001</v>
      </c>
      <c r="L404" s="17">
        <v>55.359499999999997</v>
      </c>
      <c r="M404" s="17">
        <v>4.1681499999999998</v>
      </c>
      <c r="N404" s="17">
        <v>4.4749699999999999</v>
      </c>
      <c r="O404" s="17">
        <v>78.403549999999996</v>
      </c>
      <c r="P404" s="17">
        <v>18.28725</v>
      </c>
      <c r="Q404" s="17">
        <v>33.776200000000003</v>
      </c>
      <c r="R404" s="17">
        <v>19.472760000000001</v>
      </c>
      <c r="S404" s="17">
        <v>81.679659999999998</v>
      </c>
      <c r="T404" s="17">
        <v>1.3281099999999999</v>
      </c>
      <c r="U404" s="17">
        <v>30.682099999999998</v>
      </c>
      <c r="V404" s="17">
        <v>1322.99</v>
      </c>
      <c r="W404" s="17">
        <v>36.933999999999997</v>
      </c>
      <c r="X404" s="17">
        <v>30.936450000000001</v>
      </c>
      <c r="Y404" s="17">
        <v>1.1012299999999999</v>
      </c>
      <c r="Z404" s="17">
        <v>134.29400000000001</v>
      </c>
    </row>
    <row r="405" spans="1:26" x14ac:dyDescent="0.2">
      <c r="A405" s="27">
        <v>45049</v>
      </c>
      <c r="B405" s="17">
        <v>4.9947699999999999</v>
      </c>
      <c r="C405" s="14">
        <v>803.95</v>
      </c>
      <c r="D405" s="17">
        <v>6.9223299999999997</v>
      </c>
      <c r="E405" s="17">
        <v>4662.5200000000004</v>
      </c>
      <c r="F405" s="17">
        <v>21.249130000000001</v>
      </c>
      <c r="G405" s="17">
        <v>339.5</v>
      </c>
      <c r="H405" s="17">
        <v>14685</v>
      </c>
      <c r="I405" s="17">
        <v>4.4550000000000001</v>
      </c>
      <c r="J405" s="17">
        <v>17.927499999999998</v>
      </c>
      <c r="K405" s="17">
        <v>3.7102499999999998</v>
      </c>
      <c r="L405" s="17">
        <v>55.362299999999998</v>
      </c>
      <c r="M405" s="17">
        <v>4.1494099999999996</v>
      </c>
      <c r="N405" s="17">
        <v>4.4557000000000002</v>
      </c>
      <c r="O405" s="17">
        <v>78.263239999999996</v>
      </c>
      <c r="P405" s="17">
        <v>18.289950000000001</v>
      </c>
      <c r="Q405" s="17">
        <v>33.938499999999998</v>
      </c>
      <c r="R405" s="17">
        <v>19.469090000000001</v>
      </c>
      <c r="S405" s="17">
        <v>81.776560000000003</v>
      </c>
      <c r="T405" s="17">
        <v>1.3303400000000001</v>
      </c>
      <c r="U405" s="17">
        <v>30.724900000000002</v>
      </c>
      <c r="V405" s="17">
        <v>1335.32</v>
      </c>
      <c r="W405" s="17">
        <v>36.934159999999999</v>
      </c>
      <c r="X405" s="17">
        <v>30.9039</v>
      </c>
      <c r="Y405" s="17">
        <v>1.1062000000000001</v>
      </c>
      <c r="Z405" s="17">
        <v>134.70500000000001</v>
      </c>
    </row>
    <row r="406" spans="1:26" x14ac:dyDescent="0.2">
      <c r="A406" s="27">
        <v>45048</v>
      </c>
      <c r="B406" s="17">
        <v>5.0382499999999997</v>
      </c>
      <c r="C406" s="14">
        <v>810.07799999999997</v>
      </c>
      <c r="D406" s="17">
        <v>6.9346399999999999</v>
      </c>
      <c r="E406" s="17">
        <v>4694.1379999999999</v>
      </c>
      <c r="F406" s="17">
        <v>21.453499999999998</v>
      </c>
      <c r="G406" s="17">
        <v>340.73500000000001</v>
      </c>
      <c r="H406" s="17">
        <v>14704.5</v>
      </c>
      <c r="I406" s="17">
        <v>4.4640000000000004</v>
      </c>
      <c r="J406" s="17">
        <v>17.979500000000002</v>
      </c>
      <c r="K406" s="17">
        <v>3.7122000000000002</v>
      </c>
      <c r="L406" s="17">
        <v>55.354999999999997</v>
      </c>
      <c r="M406" s="17">
        <v>4.1637000000000004</v>
      </c>
      <c r="N406" s="17">
        <v>4.4834500000000004</v>
      </c>
      <c r="O406" s="17">
        <v>80.110010000000003</v>
      </c>
      <c r="P406" s="17">
        <v>18.473700000000001</v>
      </c>
      <c r="Q406" s="17">
        <v>34.087000000000003</v>
      </c>
      <c r="R406" s="17">
        <v>19.465949999999999</v>
      </c>
      <c r="S406" s="17">
        <v>81.710009999999997</v>
      </c>
      <c r="T406" s="17">
        <v>1.3347199999999999</v>
      </c>
      <c r="U406" s="17">
        <v>30.812799999999999</v>
      </c>
      <c r="V406" s="17">
        <v>1342.63</v>
      </c>
      <c r="W406" s="17">
        <v>36.942799999999998</v>
      </c>
      <c r="X406" s="17">
        <v>30.897549999999999</v>
      </c>
      <c r="Y406" s="17">
        <v>1.0999399999999999</v>
      </c>
      <c r="Z406" s="17">
        <v>136.547</v>
      </c>
    </row>
    <row r="407" spans="1:26" x14ac:dyDescent="0.2">
      <c r="A407" s="27">
        <v>45047</v>
      </c>
      <c r="B407" s="17">
        <v>4.9877700000000003</v>
      </c>
      <c r="C407" s="14">
        <v>807.25</v>
      </c>
      <c r="D407" s="17">
        <v>6.9616899999999999</v>
      </c>
      <c r="E407" s="17">
        <v>4695.2719999999999</v>
      </c>
      <c r="F407" s="17">
        <v>21.513400000000001</v>
      </c>
      <c r="G407" s="17">
        <v>339.36200000000002</v>
      </c>
      <c r="H407" s="17">
        <v>14670</v>
      </c>
      <c r="I407" s="17">
        <v>4.4610000000000003</v>
      </c>
      <c r="J407" s="17">
        <v>17.939019999999999</v>
      </c>
      <c r="K407" s="17">
        <v>3.7063999999999999</v>
      </c>
      <c r="L407" s="17">
        <v>55.473799999999997</v>
      </c>
      <c r="M407" s="17">
        <v>4.1981000000000002</v>
      </c>
      <c r="N407" s="17">
        <v>4.4878</v>
      </c>
      <c r="O407" s="17">
        <v>79.943759999999997</v>
      </c>
      <c r="P407" s="17">
        <v>18.401969999999999</v>
      </c>
      <c r="Q407" s="17">
        <v>34.226799999999997</v>
      </c>
      <c r="R407" s="17">
        <v>19.462070000000001</v>
      </c>
      <c r="S407" s="17">
        <v>81.700010000000006</v>
      </c>
      <c r="T407" s="17">
        <v>1.3363100000000001</v>
      </c>
      <c r="U407" s="17">
        <v>30.7515</v>
      </c>
      <c r="V407" s="17">
        <v>1342.01</v>
      </c>
      <c r="W407" s="17">
        <v>36.932160000000003</v>
      </c>
      <c r="X407" s="17">
        <v>30.914650000000002</v>
      </c>
      <c r="Y407" s="17">
        <v>1.0975699999999999</v>
      </c>
      <c r="Z407" s="17">
        <v>137.49799999999999</v>
      </c>
    </row>
    <row r="408" spans="1:26" x14ac:dyDescent="0.2">
      <c r="A408" s="27">
        <v>45044</v>
      </c>
      <c r="B408" s="17">
        <v>4.9877700000000003</v>
      </c>
      <c r="C408" s="14">
        <v>807.25</v>
      </c>
      <c r="D408" s="17">
        <v>6.9272200000000002</v>
      </c>
      <c r="E408" s="17">
        <v>4695.2719999999999</v>
      </c>
      <c r="F408" s="17">
        <v>21.351320000000001</v>
      </c>
      <c r="G408" s="17">
        <v>338.62</v>
      </c>
      <c r="H408" s="17">
        <v>14670</v>
      </c>
      <c r="I408" s="17">
        <v>4.4610000000000003</v>
      </c>
      <c r="J408" s="17">
        <v>18.000319999999999</v>
      </c>
      <c r="K408" s="17">
        <v>3.7078500000000001</v>
      </c>
      <c r="L408" s="17">
        <v>55.383800000000001</v>
      </c>
      <c r="M408" s="17">
        <v>4.1603500000000002</v>
      </c>
      <c r="N408" s="17">
        <v>4.4732000000000003</v>
      </c>
      <c r="O408" s="17">
        <v>79.878299999999996</v>
      </c>
      <c r="P408" s="17">
        <v>18.290230000000001</v>
      </c>
      <c r="Q408" s="17">
        <v>34.158499999999997</v>
      </c>
      <c r="R408" s="17">
        <v>19.451499999999999</v>
      </c>
      <c r="S408" s="17">
        <v>81.721010000000007</v>
      </c>
      <c r="T408" s="17">
        <v>1.33443</v>
      </c>
      <c r="U408" s="17">
        <v>30.7515</v>
      </c>
      <c r="V408" s="17">
        <v>1338.24</v>
      </c>
      <c r="W408" s="17">
        <v>36.919499999999999</v>
      </c>
      <c r="X408" s="17">
        <v>30.901399999999999</v>
      </c>
      <c r="Y408" s="17">
        <v>1.10192</v>
      </c>
      <c r="Z408" s="17">
        <v>136.30099999999999</v>
      </c>
    </row>
    <row r="409" spans="1:26" x14ac:dyDescent="0.2">
      <c r="A409" s="27">
        <v>45043</v>
      </c>
      <c r="B409" s="17">
        <v>4.9778000000000002</v>
      </c>
      <c r="C409" s="14">
        <v>802.17</v>
      </c>
      <c r="D409" s="17">
        <v>6.9301300000000001</v>
      </c>
      <c r="E409" s="17">
        <v>4652.0630000000001</v>
      </c>
      <c r="F409" s="17">
        <v>21.290679999999998</v>
      </c>
      <c r="G409" s="17">
        <v>338.315</v>
      </c>
      <c r="H409" s="17">
        <v>14702.5</v>
      </c>
      <c r="I409" s="17">
        <v>4.4640000000000004</v>
      </c>
      <c r="J409" s="17">
        <v>18.037500000000001</v>
      </c>
      <c r="K409" s="17">
        <v>3.7215500000000001</v>
      </c>
      <c r="L409" s="17">
        <v>55.734999999999999</v>
      </c>
      <c r="M409" s="17">
        <v>4.1484500000000004</v>
      </c>
      <c r="N409" s="17">
        <v>4.4779499999999999</v>
      </c>
      <c r="O409" s="17">
        <v>81.534279999999995</v>
      </c>
      <c r="P409" s="17">
        <v>18.302900000000001</v>
      </c>
      <c r="Q409" s="17">
        <v>34.131999999999998</v>
      </c>
      <c r="R409" s="17">
        <v>19.437249999999999</v>
      </c>
      <c r="S409" s="17">
        <v>81.755009999999999</v>
      </c>
      <c r="T409" s="17">
        <v>1.3348500000000001</v>
      </c>
      <c r="U409" s="17">
        <v>30.7133</v>
      </c>
      <c r="V409" s="17">
        <v>1339.57</v>
      </c>
      <c r="W409" s="17">
        <v>36.932160000000003</v>
      </c>
      <c r="X409" s="17">
        <v>30.902450000000002</v>
      </c>
      <c r="Y409" s="17">
        <v>1.10283</v>
      </c>
      <c r="Z409" s="17">
        <v>133.97399999999999</v>
      </c>
    </row>
    <row r="410" spans="1:26" x14ac:dyDescent="0.2">
      <c r="A410" s="27">
        <v>45042</v>
      </c>
      <c r="B410" s="17">
        <v>5.04495</v>
      </c>
      <c r="C410" s="14">
        <v>805.45</v>
      </c>
      <c r="D410" s="17">
        <v>6.9413499999999999</v>
      </c>
      <c r="E410" s="17">
        <v>4534</v>
      </c>
      <c r="F410" s="17">
        <v>21.294360000000001</v>
      </c>
      <c r="G410" s="17">
        <v>338.66899999999998</v>
      </c>
      <c r="H410" s="17">
        <v>14835</v>
      </c>
      <c r="I410" s="17">
        <v>4.4580000000000002</v>
      </c>
      <c r="J410" s="17">
        <v>18.1494</v>
      </c>
      <c r="K410" s="17">
        <v>3.7427700000000002</v>
      </c>
      <c r="L410" s="17">
        <v>55.634999999999998</v>
      </c>
      <c r="M410" s="17">
        <v>4.1514499999999996</v>
      </c>
      <c r="N410" s="17">
        <v>4.4749499999999998</v>
      </c>
      <c r="O410" s="17">
        <v>82.075999999999993</v>
      </c>
      <c r="P410" s="17">
        <v>18.399190000000001</v>
      </c>
      <c r="Q410" s="17">
        <v>34.140500000000003</v>
      </c>
      <c r="R410" s="17">
        <v>19.425249999999998</v>
      </c>
      <c r="S410" s="17">
        <v>81.775000000000006</v>
      </c>
      <c r="T410" s="17">
        <v>1.3355399999999999</v>
      </c>
      <c r="U410" s="17">
        <v>30.713899999999999</v>
      </c>
      <c r="V410" s="17">
        <v>1338.43</v>
      </c>
      <c r="W410" s="17">
        <v>36.932160000000003</v>
      </c>
      <c r="X410" s="17">
        <v>30.898499999999999</v>
      </c>
      <c r="Y410" s="17">
        <v>1.10409</v>
      </c>
      <c r="Z410" s="17">
        <v>133.66900000000001</v>
      </c>
    </row>
    <row r="411" spans="1:26" x14ac:dyDescent="0.2">
      <c r="A411" s="27">
        <v>45041</v>
      </c>
      <c r="B411" s="17">
        <v>5.05335</v>
      </c>
      <c r="C411" s="14">
        <v>812.27700000000004</v>
      </c>
      <c r="D411" s="17">
        <v>6.9420400000000004</v>
      </c>
      <c r="E411" s="17">
        <v>4477.33</v>
      </c>
      <c r="F411" s="17">
        <v>21.426349999999999</v>
      </c>
      <c r="G411" s="17">
        <v>344.19</v>
      </c>
      <c r="H411" s="17">
        <v>14845</v>
      </c>
      <c r="I411" s="17">
        <v>4.4497499999999999</v>
      </c>
      <c r="J411" s="17">
        <v>18.075479999999999</v>
      </c>
      <c r="K411" s="17">
        <v>3.7551000000000001</v>
      </c>
      <c r="L411" s="17">
        <v>55.536299999999997</v>
      </c>
      <c r="M411" s="17">
        <v>4.1885000000000003</v>
      </c>
      <c r="N411" s="17">
        <v>4.4991500000000002</v>
      </c>
      <c r="O411" s="17">
        <v>80.865049999999997</v>
      </c>
      <c r="P411" s="17">
        <v>18.33278</v>
      </c>
      <c r="Q411" s="17">
        <v>34.400199999999998</v>
      </c>
      <c r="R411" s="17">
        <v>19.428750000000001</v>
      </c>
      <c r="S411" s="17">
        <v>82.008009999999999</v>
      </c>
      <c r="T411" s="17">
        <v>1.3386</v>
      </c>
      <c r="U411" s="17">
        <v>30.726900000000001</v>
      </c>
      <c r="V411" s="17">
        <v>1341.37</v>
      </c>
      <c r="W411" s="17">
        <v>36.926749999999998</v>
      </c>
      <c r="X411" s="17">
        <v>30.902950000000001</v>
      </c>
      <c r="Y411" s="17">
        <v>1.0972599999999999</v>
      </c>
      <c r="Z411" s="17">
        <v>133.76400000000001</v>
      </c>
    </row>
    <row r="412" spans="1:26" x14ac:dyDescent="0.2">
      <c r="A412" s="27">
        <v>45040</v>
      </c>
      <c r="B412" s="17">
        <v>5.0365799999999998</v>
      </c>
      <c r="C412" s="14">
        <v>813.07500000000005</v>
      </c>
      <c r="D412" s="17">
        <v>6.9036200000000001</v>
      </c>
      <c r="E412" s="17">
        <v>4482.5219999999999</v>
      </c>
      <c r="F412" s="17">
        <v>21.251999999999999</v>
      </c>
      <c r="G412" s="17">
        <v>340.447</v>
      </c>
      <c r="H412" s="17">
        <v>14937.7</v>
      </c>
      <c r="I412" s="17">
        <v>4.4379999999999997</v>
      </c>
      <c r="J412" s="17">
        <v>17.98255</v>
      </c>
      <c r="K412" s="17">
        <v>3.7509800000000002</v>
      </c>
      <c r="L412" s="17">
        <v>55.790999999999997</v>
      </c>
      <c r="M412" s="17">
        <v>4.1628800000000004</v>
      </c>
      <c r="N412" s="17">
        <v>4.4662800000000002</v>
      </c>
      <c r="O412" s="17">
        <v>81.440299999999993</v>
      </c>
      <c r="P412" s="17">
        <v>18.134399999999999</v>
      </c>
      <c r="Q412" s="17">
        <v>34.347499999999997</v>
      </c>
      <c r="R412" s="17">
        <v>19.3962</v>
      </c>
      <c r="S412" s="17">
        <v>81.870009999999994</v>
      </c>
      <c r="T412" s="17">
        <v>1.3334299999999999</v>
      </c>
      <c r="U412" s="17">
        <v>30.6538</v>
      </c>
      <c r="V412" s="17">
        <v>1333.41</v>
      </c>
      <c r="W412" s="17">
        <v>36.931809999999999</v>
      </c>
      <c r="X412" s="17">
        <v>30.899149999999999</v>
      </c>
      <c r="Y412" s="17">
        <v>1.1045799999999999</v>
      </c>
      <c r="Z412" s="17">
        <v>134.238</v>
      </c>
    </row>
    <row r="413" spans="1:26" x14ac:dyDescent="0.2">
      <c r="A413" s="27">
        <v>45037</v>
      </c>
      <c r="B413" s="17">
        <v>5.0503499999999999</v>
      </c>
      <c r="C413" s="14">
        <v>802.14499999999998</v>
      </c>
      <c r="D413" s="17">
        <v>6.89846</v>
      </c>
      <c r="E413" s="17">
        <v>4514.3029999999999</v>
      </c>
      <c r="F413" s="17">
        <v>21.398499999999999</v>
      </c>
      <c r="G413" s="17">
        <v>342.20299999999997</v>
      </c>
      <c r="H413" s="17">
        <v>14845</v>
      </c>
      <c r="I413" s="17">
        <v>4.4379999999999997</v>
      </c>
      <c r="J413" s="17">
        <v>17.988250000000001</v>
      </c>
      <c r="K413" s="17">
        <v>3.7604000000000002</v>
      </c>
      <c r="L413" s="17">
        <v>55.972000000000001</v>
      </c>
      <c r="M413" s="17">
        <v>4.1978299999999997</v>
      </c>
      <c r="N413" s="17">
        <v>4.4910199999999998</v>
      </c>
      <c r="O413" s="17">
        <v>81.567880000000002</v>
      </c>
      <c r="P413" s="17">
        <v>18.107800000000001</v>
      </c>
      <c r="Q413" s="17">
        <v>34.399500000000003</v>
      </c>
      <c r="R413" s="17">
        <v>19.399650000000001</v>
      </c>
      <c r="S413" s="17">
        <v>82.042010000000005</v>
      </c>
      <c r="T413" s="17">
        <v>1.3341799999999999</v>
      </c>
      <c r="U413" s="17">
        <v>30.629200000000001</v>
      </c>
      <c r="V413" s="17">
        <v>1330.81</v>
      </c>
      <c r="W413" s="17">
        <v>36.931950000000001</v>
      </c>
      <c r="X413" s="17">
        <v>30.8996</v>
      </c>
      <c r="Y413" s="17">
        <v>1.09857</v>
      </c>
      <c r="Z413" s="17">
        <v>134.16</v>
      </c>
    </row>
    <row r="414" spans="1:26" x14ac:dyDescent="0.2">
      <c r="A414" s="27">
        <v>45036</v>
      </c>
      <c r="B414" s="17">
        <v>5.0503499999999999</v>
      </c>
      <c r="C414" s="14">
        <v>792.95</v>
      </c>
      <c r="D414" s="17">
        <v>6.8842499999999998</v>
      </c>
      <c r="E414" s="17">
        <v>4537.3</v>
      </c>
      <c r="F414" s="17">
        <v>21.425249999999998</v>
      </c>
      <c r="G414" s="17">
        <v>342.86200000000002</v>
      </c>
      <c r="H414" s="17">
        <v>14937.1</v>
      </c>
      <c r="I414" s="17">
        <v>4.4379999999999997</v>
      </c>
      <c r="J414" s="17">
        <v>18.00085</v>
      </c>
      <c r="K414" s="17">
        <v>3.7630699999999999</v>
      </c>
      <c r="L414" s="17">
        <v>56.021999999999998</v>
      </c>
      <c r="M414" s="17">
        <v>4.19095</v>
      </c>
      <c r="N414" s="17">
        <v>4.4970800000000004</v>
      </c>
      <c r="O414" s="17">
        <v>81.539630000000002</v>
      </c>
      <c r="P414" s="17">
        <v>18.03424</v>
      </c>
      <c r="Q414" s="17">
        <v>34.320999999999998</v>
      </c>
      <c r="R414" s="17">
        <v>19.40475</v>
      </c>
      <c r="S414" s="17">
        <v>82.127009999999999</v>
      </c>
      <c r="T414" s="17">
        <v>1.3323499999999999</v>
      </c>
      <c r="U414" s="17">
        <v>30.579899999999999</v>
      </c>
      <c r="V414" s="17">
        <v>1323.44</v>
      </c>
      <c r="W414" s="17">
        <v>36.941960000000002</v>
      </c>
      <c r="X414" s="17">
        <v>30.898900000000001</v>
      </c>
      <c r="Y414" s="17">
        <v>1.09704</v>
      </c>
      <c r="Z414" s="17">
        <v>134.24</v>
      </c>
    </row>
    <row r="415" spans="1:26" x14ac:dyDescent="0.2">
      <c r="A415" s="27">
        <v>45035</v>
      </c>
      <c r="B415" s="17">
        <v>5.0747</v>
      </c>
      <c r="C415" s="14">
        <v>794.1</v>
      </c>
      <c r="D415" s="17">
        <v>6.8949800000000003</v>
      </c>
      <c r="E415" s="17">
        <v>4520.8950000000004</v>
      </c>
      <c r="F415" s="17">
        <v>21.387709999999998</v>
      </c>
      <c r="G415" s="17">
        <v>345.87900000000002</v>
      </c>
      <c r="H415" s="17">
        <v>14989</v>
      </c>
      <c r="I415" s="17">
        <v>4.4420000000000002</v>
      </c>
      <c r="J415" s="17">
        <v>18.04787</v>
      </c>
      <c r="K415" s="17">
        <v>3.77515</v>
      </c>
      <c r="L415" s="17">
        <v>56.220500000000001</v>
      </c>
      <c r="M415" s="17">
        <v>4.2179700000000002</v>
      </c>
      <c r="N415" s="17">
        <v>4.4994800000000001</v>
      </c>
      <c r="O415" s="17">
        <v>81.733949999999993</v>
      </c>
      <c r="P415" s="17">
        <v>18.1983</v>
      </c>
      <c r="Q415" s="17">
        <v>34.439</v>
      </c>
      <c r="R415" s="17">
        <v>19.39875</v>
      </c>
      <c r="S415" s="17">
        <v>82.170010000000005</v>
      </c>
      <c r="T415" s="17">
        <v>1.3344800000000001</v>
      </c>
      <c r="U415" s="17">
        <v>30.576899999999998</v>
      </c>
      <c r="V415" s="17">
        <v>1330.55</v>
      </c>
      <c r="W415" s="17">
        <v>36.932160000000003</v>
      </c>
      <c r="X415" s="17">
        <v>30.899000000000001</v>
      </c>
      <c r="Y415" s="17">
        <v>1.0954699999999999</v>
      </c>
      <c r="Z415" s="17">
        <v>134.71700000000001</v>
      </c>
    </row>
    <row r="416" spans="1:26" x14ac:dyDescent="0.2">
      <c r="A416" s="27">
        <v>45034</v>
      </c>
      <c r="B416" s="17">
        <v>4.9854700000000003</v>
      </c>
      <c r="C416" s="14">
        <v>795.05</v>
      </c>
      <c r="D416" s="17">
        <v>6.8822999999999999</v>
      </c>
      <c r="E416" s="17">
        <v>4491.375</v>
      </c>
      <c r="F416" s="17">
        <v>21.36365</v>
      </c>
      <c r="G416" s="17">
        <v>338.38600000000002</v>
      </c>
      <c r="H416" s="17">
        <v>14845</v>
      </c>
      <c r="I416" s="17">
        <v>4.4329999999999998</v>
      </c>
      <c r="J416" s="17">
        <v>18.053899999999999</v>
      </c>
      <c r="K416" s="17">
        <v>3.7770000000000001</v>
      </c>
      <c r="L416" s="17">
        <v>56.14</v>
      </c>
      <c r="M416" s="17">
        <v>4.2112499999999997</v>
      </c>
      <c r="N416" s="17">
        <v>4.4990500000000004</v>
      </c>
      <c r="O416" s="17">
        <v>81.798429999999996</v>
      </c>
      <c r="P416" s="17">
        <v>18.163170000000001</v>
      </c>
      <c r="Q416" s="17">
        <v>34.296300000000002</v>
      </c>
      <c r="R416" s="17">
        <v>19.399380000000001</v>
      </c>
      <c r="S416" s="17">
        <v>82.115020000000001</v>
      </c>
      <c r="T416" s="17">
        <v>1.33266</v>
      </c>
      <c r="U416" s="17">
        <v>30.516200000000001</v>
      </c>
      <c r="V416" s="17">
        <v>1319.48</v>
      </c>
      <c r="W416" s="17">
        <v>36.909649999999999</v>
      </c>
      <c r="X416" s="17">
        <v>30.900600000000001</v>
      </c>
      <c r="Y416" s="17">
        <v>1.0972299999999999</v>
      </c>
      <c r="Z416" s="17">
        <v>134.12100000000001</v>
      </c>
    </row>
    <row r="417" spans="1:26" x14ac:dyDescent="0.2">
      <c r="A417" s="27">
        <v>45033</v>
      </c>
      <c r="B417" s="17">
        <v>4.9432999999999998</v>
      </c>
      <c r="C417" s="14">
        <v>800.70500000000004</v>
      </c>
      <c r="D417" s="17">
        <v>6.8827199999999999</v>
      </c>
      <c r="E417" s="17">
        <v>4437.4620000000004</v>
      </c>
      <c r="F417" s="17">
        <v>21.421430000000001</v>
      </c>
      <c r="G417" s="17">
        <v>340.36500000000001</v>
      </c>
      <c r="H417" s="17">
        <v>14790</v>
      </c>
      <c r="I417" s="17">
        <v>4.4219999999999997</v>
      </c>
      <c r="J417" s="17">
        <v>18.020399999999999</v>
      </c>
      <c r="K417" s="17">
        <v>3.78268</v>
      </c>
      <c r="L417" s="17">
        <v>55.852499999999999</v>
      </c>
      <c r="M417" s="17">
        <v>4.2397799999999997</v>
      </c>
      <c r="N417" s="17">
        <v>4.5221499999999999</v>
      </c>
      <c r="O417" s="17">
        <v>81.897480000000002</v>
      </c>
      <c r="P417" s="17">
        <v>18.31775</v>
      </c>
      <c r="Q417" s="17">
        <v>34.495199999999997</v>
      </c>
      <c r="R417" s="17">
        <v>19.394649999999999</v>
      </c>
      <c r="S417" s="17">
        <v>81.890010000000004</v>
      </c>
      <c r="T417" s="17">
        <v>1.3342099999999999</v>
      </c>
      <c r="U417" s="17">
        <v>30.505700000000001</v>
      </c>
      <c r="V417" s="17">
        <v>1319.51</v>
      </c>
      <c r="W417" s="17">
        <v>36.948070000000001</v>
      </c>
      <c r="X417" s="17">
        <v>30.900849999999998</v>
      </c>
      <c r="Y417" s="17">
        <v>1.09256</v>
      </c>
      <c r="Z417" s="17">
        <v>134.471</v>
      </c>
    </row>
    <row r="418" spans="1:26" x14ac:dyDescent="0.2">
      <c r="A418" s="27">
        <v>45030</v>
      </c>
      <c r="B418" s="17">
        <v>4.9081999999999999</v>
      </c>
      <c r="C418" s="14">
        <v>797.02</v>
      </c>
      <c r="D418" s="17">
        <v>6.8728999999999996</v>
      </c>
      <c r="E418" s="17">
        <v>4414.93</v>
      </c>
      <c r="F418" s="17">
        <v>21.210799999999999</v>
      </c>
      <c r="G418" s="17">
        <v>339.82400000000001</v>
      </c>
      <c r="H418" s="17">
        <v>14700</v>
      </c>
      <c r="I418" s="17">
        <v>4.4000000000000004</v>
      </c>
      <c r="J418" s="17">
        <v>18.016100000000002</v>
      </c>
      <c r="K418" s="17">
        <v>3.7745000000000002</v>
      </c>
      <c r="L418" s="17">
        <v>55.216500000000003</v>
      </c>
      <c r="M418" s="17">
        <v>4.2208800000000002</v>
      </c>
      <c r="N418" s="17">
        <v>4.4977799999999997</v>
      </c>
      <c r="O418" s="17">
        <v>82.275049999999993</v>
      </c>
      <c r="P418" s="17">
        <v>18.085979999999999</v>
      </c>
      <c r="Q418" s="17">
        <v>34.302999999999997</v>
      </c>
      <c r="R418" s="17">
        <v>19.364039999999999</v>
      </c>
      <c r="S418" s="17">
        <v>81.720010000000002</v>
      </c>
      <c r="T418" s="17">
        <v>1.33013</v>
      </c>
      <c r="U418" s="17">
        <v>30.436299999999999</v>
      </c>
      <c r="V418" s="17">
        <v>1304.8</v>
      </c>
      <c r="W418" s="17">
        <v>36.949590000000001</v>
      </c>
      <c r="X418" s="17">
        <v>30.898900000000001</v>
      </c>
      <c r="Y418" s="17">
        <v>1.0992200000000001</v>
      </c>
      <c r="Z418" s="17">
        <v>133.791</v>
      </c>
    </row>
    <row r="419" spans="1:26" x14ac:dyDescent="0.2">
      <c r="A419" s="27">
        <v>45029</v>
      </c>
      <c r="B419" s="17">
        <v>4.9272999999999998</v>
      </c>
      <c r="C419" s="14">
        <v>794.86500000000001</v>
      </c>
      <c r="D419" s="17">
        <v>6.8717899999999998</v>
      </c>
      <c r="E419" s="17">
        <v>4418.6750000000002</v>
      </c>
      <c r="F419" s="17">
        <v>21.055800000000001</v>
      </c>
      <c r="G419" s="17">
        <v>338.28800000000001</v>
      </c>
      <c r="H419" s="17">
        <v>14751</v>
      </c>
      <c r="I419" s="17">
        <v>4.4000000000000004</v>
      </c>
      <c r="J419" s="17">
        <v>18.01295</v>
      </c>
      <c r="K419" s="17">
        <v>3.7757999999999998</v>
      </c>
      <c r="L419" s="17">
        <v>55.274999999999999</v>
      </c>
      <c r="M419" s="17">
        <v>4.1953500000000004</v>
      </c>
      <c r="N419" s="17">
        <v>4.4694500000000001</v>
      </c>
      <c r="O419" s="17">
        <v>81.775019999999998</v>
      </c>
      <c r="P419" s="17">
        <v>18.047149999999998</v>
      </c>
      <c r="Q419" s="17">
        <v>33.994999999999997</v>
      </c>
      <c r="R419" s="17">
        <v>19.333760000000002</v>
      </c>
      <c r="S419" s="17">
        <v>81.520009999999999</v>
      </c>
      <c r="T419" s="17">
        <v>1.3221000000000001</v>
      </c>
      <c r="U419" s="17">
        <v>30.509</v>
      </c>
      <c r="V419" s="17">
        <v>1302.05</v>
      </c>
      <c r="W419" s="17">
        <v>36.933160000000001</v>
      </c>
      <c r="X419" s="17">
        <v>30.9011</v>
      </c>
      <c r="Y419" s="17">
        <v>1.1046199999999999</v>
      </c>
      <c r="Z419" s="17">
        <v>132.57599999999999</v>
      </c>
    </row>
    <row r="420" spans="1:26" x14ac:dyDescent="0.2">
      <c r="A420" s="27">
        <v>45028</v>
      </c>
      <c r="B420" s="17">
        <v>4.9190300000000002</v>
      </c>
      <c r="C420" s="14">
        <v>803.51499999999999</v>
      </c>
      <c r="D420" s="17">
        <v>6.8809199999999997</v>
      </c>
      <c r="E420" s="17">
        <v>4450.46</v>
      </c>
      <c r="F420" s="17">
        <v>21.256180000000001</v>
      </c>
      <c r="G420" s="17">
        <v>340.59399999999999</v>
      </c>
      <c r="H420" s="17">
        <v>14880</v>
      </c>
      <c r="I420" s="17">
        <v>4.41</v>
      </c>
      <c r="J420" s="17">
        <v>18.074400000000001</v>
      </c>
      <c r="K420" s="17">
        <v>3.7753000000000001</v>
      </c>
      <c r="L420" s="17">
        <v>55.234999999999999</v>
      </c>
      <c r="M420" s="17">
        <v>4.23224</v>
      </c>
      <c r="N420" s="17">
        <v>4.4924499999999998</v>
      </c>
      <c r="O420" s="17">
        <v>82.249420000000001</v>
      </c>
      <c r="P420" s="17">
        <v>18.4191</v>
      </c>
      <c r="Q420" s="17">
        <v>34.139200000000002</v>
      </c>
      <c r="R420" s="17">
        <v>19.315169999999998</v>
      </c>
      <c r="S420" s="17">
        <v>81.958010000000002</v>
      </c>
      <c r="T420" s="17">
        <v>1.3279000000000001</v>
      </c>
      <c r="U420" s="17">
        <v>30.4986</v>
      </c>
      <c r="V420" s="17">
        <v>1322.99</v>
      </c>
      <c r="W420" s="17">
        <v>36.889499999999998</v>
      </c>
      <c r="X420" s="17">
        <v>30.89845</v>
      </c>
      <c r="Y420" s="17">
        <v>1.09918</v>
      </c>
      <c r="Z420" s="17">
        <v>133.13499999999999</v>
      </c>
    </row>
    <row r="421" spans="1:26" x14ac:dyDescent="0.2">
      <c r="A421" s="27">
        <v>45027</v>
      </c>
      <c r="B421" s="17">
        <v>5.0061499999999999</v>
      </c>
      <c r="C421" s="14">
        <v>806.25</v>
      </c>
      <c r="D421" s="17">
        <v>6.8938600000000001</v>
      </c>
      <c r="E421" s="17">
        <v>4509.4620000000004</v>
      </c>
      <c r="F421" s="17">
        <v>21.49812</v>
      </c>
      <c r="G421" s="17">
        <v>344.61500000000001</v>
      </c>
      <c r="H421" s="17">
        <v>14883</v>
      </c>
      <c r="I421" s="17">
        <v>4.4169999999999998</v>
      </c>
      <c r="J421" s="17">
        <v>18.180350000000001</v>
      </c>
      <c r="K421" s="17">
        <v>3.7810000000000001</v>
      </c>
      <c r="L421" s="17">
        <v>54.91</v>
      </c>
      <c r="M421" s="17">
        <v>4.2768300000000004</v>
      </c>
      <c r="N421" s="17">
        <v>4.5244</v>
      </c>
      <c r="O421" s="17">
        <v>81.524900000000002</v>
      </c>
      <c r="P421" s="17">
        <v>18.396180000000001</v>
      </c>
      <c r="Q421" s="17">
        <v>34.273499999999999</v>
      </c>
      <c r="R421" s="17">
        <v>19.299900000000001</v>
      </c>
      <c r="S421" s="17">
        <v>82.064509999999999</v>
      </c>
      <c r="T421" s="17">
        <v>1.3326100000000001</v>
      </c>
      <c r="U421" s="17">
        <v>30.4909</v>
      </c>
      <c r="V421" s="17">
        <v>1322.46</v>
      </c>
      <c r="W421" s="17">
        <v>36.93</v>
      </c>
      <c r="X421" s="17">
        <v>30.900200000000002</v>
      </c>
      <c r="Y421" s="17">
        <v>1.09124</v>
      </c>
      <c r="Z421" s="17">
        <v>133.68199999999999</v>
      </c>
    </row>
    <row r="422" spans="1:26" x14ac:dyDescent="0.2">
      <c r="A422" s="27">
        <v>45026</v>
      </c>
      <c r="B422" s="17">
        <v>5.0669500000000003</v>
      </c>
      <c r="C422" s="14">
        <v>819.2</v>
      </c>
      <c r="D422" s="17">
        <v>6.8926800000000004</v>
      </c>
      <c r="E422" s="17">
        <v>4556.3370000000004</v>
      </c>
      <c r="F422" s="17">
        <v>21.5258</v>
      </c>
      <c r="G422" s="17">
        <v>345.59899999999999</v>
      </c>
      <c r="H422" s="17">
        <v>14902</v>
      </c>
      <c r="I422" s="17">
        <v>4.41</v>
      </c>
      <c r="J422" s="17">
        <v>18.165500000000002</v>
      </c>
      <c r="K422" s="17">
        <v>3.7810999999999999</v>
      </c>
      <c r="L422" s="17">
        <v>54.414999999999999</v>
      </c>
      <c r="M422" s="17">
        <v>4.3174799999999998</v>
      </c>
      <c r="N422" s="17">
        <v>4.5403500000000001</v>
      </c>
      <c r="O422" s="17">
        <v>81.826549999999997</v>
      </c>
      <c r="P422" s="17">
        <v>18.5123</v>
      </c>
      <c r="Q422" s="17">
        <v>34.387</v>
      </c>
      <c r="R422" s="17">
        <v>19.266500000000001</v>
      </c>
      <c r="S422" s="17">
        <v>81.973010000000002</v>
      </c>
      <c r="T422" s="17">
        <v>1.3328899999999999</v>
      </c>
      <c r="U422" s="17">
        <v>30.445499999999999</v>
      </c>
      <c r="V422" s="17">
        <v>1319.12</v>
      </c>
      <c r="W422" s="17">
        <v>36.941079999999999</v>
      </c>
      <c r="X422" s="17">
        <v>30.929749999999999</v>
      </c>
      <c r="Y422" s="17">
        <v>1.0859399999999999</v>
      </c>
      <c r="Z422" s="17">
        <v>133.60599999999999</v>
      </c>
    </row>
    <row r="423" spans="1:26" x14ac:dyDescent="0.2">
      <c r="A423" s="27">
        <v>45023</v>
      </c>
      <c r="B423" s="17">
        <v>5.0568</v>
      </c>
      <c r="C423" s="14">
        <v>818.55</v>
      </c>
      <c r="D423" s="17">
        <v>6.8769600000000004</v>
      </c>
      <c r="E423" s="17">
        <v>4568.5550000000003</v>
      </c>
      <c r="F423" s="17">
        <v>21.442799999999998</v>
      </c>
      <c r="G423" s="17">
        <v>343.85</v>
      </c>
      <c r="H423" s="17">
        <v>14912.5</v>
      </c>
      <c r="I423" s="17">
        <v>4.4009999999999998</v>
      </c>
      <c r="J423" s="17">
        <v>18.138300000000001</v>
      </c>
      <c r="K423" s="17">
        <v>3.7688999999999999</v>
      </c>
      <c r="L423" s="17">
        <v>54.414999999999999</v>
      </c>
      <c r="M423" s="17">
        <v>4.2893299999999996</v>
      </c>
      <c r="N423" s="17">
        <v>4.5230499999999996</v>
      </c>
      <c r="O423" s="17">
        <v>81.193650000000005</v>
      </c>
      <c r="P423" s="17">
        <v>18.194849999999999</v>
      </c>
      <c r="Q423" s="17">
        <v>34.194800000000001</v>
      </c>
      <c r="R423" s="17">
        <v>19.253050000000002</v>
      </c>
      <c r="S423" s="17">
        <v>81.853009999999998</v>
      </c>
      <c r="T423" s="17">
        <v>1.32982</v>
      </c>
      <c r="U423" s="17">
        <v>30.442900000000002</v>
      </c>
      <c r="V423" s="17">
        <v>1316.34</v>
      </c>
      <c r="W423" s="17">
        <v>36.781109999999998</v>
      </c>
      <c r="X423" s="17">
        <v>30.888449999999999</v>
      </c>
      <c r="Y423" s="17">
        <v>1.09049</v>
      </c>
      <c r="Z423" s="17">
        <v>132.15899999999999</v>
      </c>
    </row>
    <row r="424" spans="1:26" x14ac:dyDescent="0.2">
      <c r="A424" s="27">
        <v>45022</v>
      </c>
      <c r="B424" s="17">
        <v>5.0568</v>
      </c>
      <c r="C424" s="14">
        <v>818.89</v>
      </c>
      <c r="D424" s="17">
        <v>6.8822599999999996</v>
      </c>
      <c r="E424" s="17">
        <v>4568.5550000000003</v>
      </c>
      <c r="F424" s="17">
        <v>21.417850000000001</v>
      </c>
      <c r="G424" s="17">
        <v>343.78399999999999</v>
      </c>
      <c r="H424" s="17">
        <v>14912.5</v>
      </c>
      <c r="I424" s="17">
        <v>4.3979999999999997</v>
      </c>
      <c r="J424" s="17">
        <v>18.24672</v>
      </c>
      <c r="K424" s="17">
        <v>3.7688999999999999</v>
      </c>
      <c r="L424" s="17">
        <v>54.414999999999999</v>
      </c>
      <c r="M424" s="17">
        <v>4.2896299999999998</v>
      </c>
      <c r="N424" s="17">
        <v>4.52095</v>
      </c>
      <c r="O424" s="17">
        <v>81.531750000000002</v>
      </c>
      <c r="P424" s="17">
        <v>18.249949999999998</v>
      </c>
      <c r="Q424" s="17">
        <v>34.094000000000001</v>
      </c>
      <c r="R424" s="17">
        <v>19.254149999999999</v>
      </c>
      <c r="S424" s="17">
        <v>81.710009999999997</v>
      </c>
      <c r="T424" s="17">
        <v>1.3304499999999999</v>
      </c>
      <c r="U424" s="17">
        <v>30.502300000000002</v>
      </c>
      <c r="V424" s="17">
        <v>1318.32</v>
      </c>
      <c r="W424" s="17">
        <v>36.892009999999999</v>
      </c>
      <c r="X424" s="17">
        <v>30.90005</v>
      </c>
      <c r="Y424" s="17">
        <v>1.09222</v>
      </c>
      <c r="Z424" s="17">
        <v>131.779</v>
      </c>
    </row>
    <row r="425" spans="1:26" x14ac:dyDescent="0.2">
      <c r="A425" s="27">
        <v>45021</v>
      </c>
      <c r="B425" s="17">
        <v>5.0346299999999999</v>
      </c>
      <c r="C425" s="14">
        <v>811.16</v>
      </c>
      <c r="D425" s="17">
        <v>6.8857999999999997</v>
      </c>
      <c r="E425" s="17">
        <v>4568.5550000000003</v>
      </c>
      <c r="F425" s="17">
        <v>21.484950000000001</v>
      </c>
      <c r="G425" s="17">
        <v>345.05599999999998</v>
      </c>
      <c r="H425" s="17">
        <v>14925</v>
      </c>
      <c r="I425" s="17">
        <v>4.3979999999999997</v>
      </c>
      <c r="J425" s="17">
        <v>18.307500000000001</v>
      </c>
      <c r="K425" s="17">
        <v>3.7688999999999999</v>
      </c>
      <c r="L425" s="17">
        <v>54.414999999999999</v>
      </c>
      <c r="M425" s="17">
        <v>4.29657</v>
      </c>
      <c r="N425" s="17">
        <v>4.5242000000000004</v>
      </c>
      <c r="O425" s="17">
        <v>80.062280000000001</v>
      </c>
      <c r="P425" s="17">
        <v>18.041920000000001</v>
      </c>
      <c r="Q425" s="17">
        <v>33.938800000000001</v>
      </c>
      <c r="R425" s="17">
        <v>19.251909999999999</v>
      </c>
      <c r="S425" s="17">
        <v>81.938010000000006</v>
      </c>
      <c r="T425" s="17">
        <v>1.32786</v>
      </c>
      <c r="U425" s="17">
        <v>30.486899999999999</v>
      </c>
      <c r="V425" s="17">
        <v>1317.34</v>
      </c>
      <c r="W425" s="17">
        <v>36.933</v>
      </c>
      <c r="X425" s="17">
        <v>30.90305</v>
      </c>
      <c r="Y425" s="17">
        <v>1.0904400000000001</v>
      </c>
      <c r="Z425" s="17">
        <v>131.315</v>
      </c>
    </row>
    <row r="426" spans="1:26" x14ac:dyDescent="0.2">
      <c r="A426" s="27">
        <v>45020</v>
      </c>
      <c r="B426" s="17">
        <v>5.0726500000000003</v>
      </c>
      <c r="C426" s="14">
        <v>808.2</v>
      </c>
      <c r="D426" s="17">
        <v>6.8787399999999996</v>
      </c>
      <c r="E426" s="17">
        <v>4582.3549999999996</v>
      </c>
      <c r="F426" s="17">
        <v>21.419830000000001</v>
      </c>
      <c r="G426" s="17">
        <v>344.71499999999997</v>
      </c>
      <c r="H426" s="17">
        <v>14898.5</v>
      </c>
      <c r="I426" s="17">
        <v>4.4039999999999999</v>
      </c>
      <c r="J426" s="17">
        <v>18.136489999999998</v>
      </c>
      <c r="K426" s="17">
        <v>3.7726999999999999</v>
      </c>
      <c r="L426" s="17">
        <v>54.498699999999999</v>
      </c>
      <c r="M426" s="17">
        <v>4.2703699999999998</v>
      </c>
      <c r="N426" s="17">
        <v>4.5023</v>
      </c>
      <c r="O426" s="17">
        <v>79.346350000000001</v>
      </c>
      <c r="P426" s="17">
        <v>17.930499999999999</v>
      </c>
      <c r="Q426" s="17">
        <v>34.046500000000002</v>
      </c>
      <c r="R426" s="17">
        <v>19.22</v>
      </c>
      <c r="S426" s="17">
        <v>82.030010000000004</v>
      </c>
      <c r="T426" s="17">
        <v>1.3254999999999999</v>
      </c>
      <c r="U426" s="17">
        <v>30.486899999999999</v>
      </c>
      <c r="V426" s="17">
        <v>1310.53</v>
      </c>
      <c r="W426" s="17">
        <v>36.784309999999998</v>
      </c>
      <c r="X426" s="17">
        <v>30.9</v>
      </c>
      <c r="Y426" s="17">
        <v>1.0953299999999999</v>
      </c>
      <c r="Z426" s="17">
        <v>131.71199999999999</v>
      </c>
    </row>
    <row r="427" spans="1:26" x14ac:dyDescent="0.2">
      <c r="A427" s="27">
        <v>45019</v>
      </c>
      <c r="B427" s="17">
        <v>5.0649300000000004</v>
      </c>
      <c r="C427" s="14">
        <v>808.875</v>
      </c>
      <c r="D427" s="17">
        <v>6.8768599999999998</v>
      </c>
      <c r="E427" s="17">
        <v>4604.7749999999996</v>
      </c>
      <c r="F427" s="17">
        <v>21.526579999999999</v>
      </c>
      <c r="G427" s="17">
        <v>346.50700000000001</v>
      </c>
      <c r="H427" s="17">
        <v>14970</v>
      </c>
      <c r="I427" s="17">
        <v>4.4189999999999996</v>
      </c>
      <c r="J427" s="17">
        <v>18.062750000000001</v>
      </c>
      <c r="K427" s="17">
        <v>3.76925</v>
      </c>
      <c r="L427" s="17">
        <v>54.739400000000003</v>
      </c>
      <c r="M427" s="17">
        <v>4.2881</v>
      </c>
      <c r="N427" s="17">
        <v>4.5301799999999997</v>
      </c>
      <c r="O427" s="17">
        <v>78.382400000000004</v>
      </c>
      <c r="P427" s="17">
        <v>17.849219999999999</v>
      </c>
      <c r="Q427" s="17">
        <v>34.216500000000003</v>
      </c>
      <c r="R427" s="17">
        <v>19.196300000000001</v>
      </c>
      <c r="S427" s="17">
        <v>82.165009999999995</v>
      </c>
      <c r="T427" s="17">
        <v>1.32701</v>
      </c>
      <c r="U427" s="17">
        <v>30.486899999999999</v>
      </c>
      <c r="V427" s="17">
        <v>1309.01</v>
      </c>
      <c r="W427" s="17">
        <v>36.850720000000003</v>
      </c>
      <c r="X427" s="17">
        <v>30.920629999999999</v>
      </c>
      <c r="Y427" s="17">
        <v>1.08995</v>
      </c>
      <c r="Z427" s="17">
        <v>132.46</v>
      </c>
    </row>
    <row r="428" spans="1:26" x14ac:dyDescent="0.2">
      <c r="A428" s="27">
        <v>45016</v>
      </c>
      <c r="B428" s="17">
        <v>5.0640000000000001</v>
      </c>
      <c r="C428" s="14">
        <v>794.88699999999994</v>
      </c>
      <c r="D428" s="17">
        <v>6.8703200000000004</v>
      </c>
      <c r="E428" s="17">
        <v>4623.09</v>
      </c>
      <c r="F428" s="17">
        <v>21.651199999999999</v>
      </c>
      <c r="G428" s="17">
        <v>350.55500000000001</v>
      </c>
      <c r="H428" s="17">
        <v>14994.5</v>
      </c>
      <c r="I428" s="17">
        <v>4.4124999999999996</v>
      </c>
      <c r="J428" s="17">
        <v>18.04618</v>
      </c>
      <c r="K428" s="17">
        <v>3.7627999999999999</v>
      </c>
      <c r="L428" s="17">
        <v>54.365699999999997</v>
      </c>
      <c r="M428" s="17">
        <v>4.3169500000000003</v>
      </c>
      <c r="N428" s="17">
        <v>4.5644</v>
      </c>
      <c r="O428" s="17">
        <v>77.723699999999994</v>
      </c>
      <c r="P428" s="17">
        <v>17.796199999999999</v>
      </c>
      <c r="Q428" s="17">
        <v>34.142499999999998</v>
      </c>
      <c r="R428" s="17">
        <v>19.180250000000001</v>
      </c>
      <c r="S428" s="17">
        <v>82.120009999999994</v>
      </c>
      <c r="T428" s="17">
        <v>1.3308899999999999</v>
      </c>
      <c r="U428" s="17">
        <v>30.486899999999999</v>
      </c>
      <c r="V428" s="17">
        <v>1306.48</v>
      </c>
      <c r="W428" s="17">
        <v>36.935200000000002</v>
      </c>
      <c r="X428" s="17">
        <v>30.7989</v>
      </c>
      <c r="Y428" s="17">
        <v>1.08395</v>
      </c>
      <c r="Z428" s="17">
        <v>132.858</v>
      </c>
    </row>
    <row r="429" spans="1:26" x14ac:dyDescent="0.2">
      <c r="A429" s="27">
        <v>45015</v>
      </c>
      <c r="B429" s="17">
        <v>5.0942999999999996</v>
      </c>
      <c r="C429" s="14">
        <v>790.48699999999997</v>
      </c>
      <c r="D429" s="17">
        <v>6.8748899999999997</v>
      </c>
      <c r="E429" s="17">
        <v>4623.09</v>
      </c>
      <c r="F429" s="17">
        <v>21.57855</v>
      </c>
      <c r="G429" s="17">
        <v>348.35199999999998</v>
      </c>
      <c r="H429" s="17">
        <v>15047</v>
      </c>
      <c r="I429" s="17">
        <v>4.4219999999999997</v>
      </c>
      <c r="J429" s="17">
        <v>18.093</v>
      </c>
      <c r="K429" s="17">
        <v>3.76085</v>
      </c>
      <c r="L429" s="17">
        <v>54.414999999999999</v>
      </c>
      <c r="M429" s="17">
        <v>4.2867499999999996</v>
      </c>
      <c r="N429" s="17">
        <v>4.5396999999999998</v>
      </c>
      <c r="O429" s="17">
        <v>77.282399999999996</v>
      </c>
      <c r="P429" s="17">
        <v>17.820250000000001</v>
      </c>
      <c r="Q429" s="17">
        <v>34.143500000000003</v>
      </c>
      <c r="R429" s="17">
        <v>19.175049999999999</v>
      </c>
      <c r="S429" s="17">
        <v>82.115009999999998</v>
      </c>
      <c r="T429" s="17">
        <v>1.3276300000000001</v>
      </c>
      <c r="U429" s="17">
        <v>30.455200000000001</v>
      </c>
      <c r="V429" s="17">
        <v>1296.8599999999999</v>
      </c>
      <c r="W429" s="17">
        <v>36.874119999999998</v>
      </c>
      <c r="X429" s="17">
        <v>30.8963</v>
      </c>
      <c r="Y429" s="17">
        <v>1.0905400000000001</v>
      </c>
      <c r="Z429" s="17">
        <v>132.69800000000001</v>
      </c>
    </row>
    <row r="430" spans="1:26" x14ac:dyDescent="0.2">
      <c r="A430" s="27">
        <v>45014</v>
      </c>
      <c r="B430" s="17">
        <v>5.1353</v>
      </c>
      <c r="C430" s="14">
        <v>793.82500000000005</v>
      </c>
      <c r="D430" s="17">
        <v>6.8939599999999999</v>
      </c>
      <c r="E430" s="17">
        <v>4614.3249999999998</v>
      </c>
      <c r="F430" s="17">
        <v>21.726199999999999</v>
      </c>
      <c r="G430" s="17">
        <v>350.86900000000003</v>
      </c>
      <c r="H430" s="17">
        <v>15065</v>
      </c>
      <c r="I430" s="17">
        <v>4.4189999999999996</v>
      </c>
      <c r="J430" s="17">
        <v>18.088550000000001</v>
      </c>
      <c r="K430" s="17">
        <v>3.7516699999999998</v>
      </c>
      <c r="L430" s="17">
        <v>54.451799999999999</v>
      </c>
      <c r="M430" s="17">
        <v>4.3230000000000004</v>
      </c>
      <c r="N430" s="17">
        <v>4.5690600000000003</v>
      </c>
      <c r="O430" s="17">
        <v>77.271060000000006</v>
      </c>
      <c r="P430" s="17">
        <v>18.101389999999999</v>
      </c>
      <c r="Q430" s="17">
        <v>34.197299999999998</v>
      </c>
      <c r="R430" s="17">
        <v>19.138200000000001</v>
      </c>
      <c r="S430" s="17">
        <v>82.242260000000002</v>
      </c>
      <c r="T430" s="17">
        <v>1.3292299999999999</v>
      </c>
      <c r="U430" s="17">
        <v>30.454999999999998</v>
      </c>
      <c r="V430" s="17">
        <v>1305.83</v>
      </c>
      <c r="W430" s="17">
        <v>36.949509999999997</v>
      </c>
      <c r="X430" s="17">
        <v>30.897950000000002</v>
      </c>
      <c r="Y430" s="17">
        <v>1.0844199999999999</v>
      </c>
      <c r="Z430" s="17">
        <v>132.86199999999999</v>
      </c>
    </row>
    <row r="431" spans="1:26" x14ac:dyDescent="0.2">
      <c r="A431" s="27">
        <v>45013</v>
      </c>
      <c r="B431" s="17">
        <v>5.1666999999999996</v>
      </c>
      <c r="C431" s="14">
        <v>797.96</v>
      </c>
      <c r="D431" s="17">
        <v>6.8775300000000001</v>
      </c>
      <c r="E431" s="17">
        <v>4668.47</v>
      </c>
      <c r="F431" s="17">
        <v>21.786100000000001</v>
      </c>
      <c r="G431" s="17">
        <v>351.447</v>
      </c>
      <c r="H431" s="17">
        <v>15086.5</v>
      </c>
      <c r="I431" s="17">
        <v>4.4000000000000004</v>
      </c>
      <c r="J431" s="17">
        <v>18.23592</v>
      </c>
      <c r="K431" s="17">
        <v>3.76417</v>
      </c>
      <c r="L431" s="17">
        <v>54.475000000000001</v>
      </c>
      <c r="M431" s="17">
        <v>4.31318</v>
      </c>
      <c r="N431" s="17">
        <v>4.5654500000000002</v>
      </c>
      <c r="O431" s="17">
        <v>77.167850000000001</v>
      </c>
      <c r="P431" s="17">
        <v>18.147400000000001</v>
      </c>
      <c r="Q431" s="17">
        <v>34.256500000000003</v>
      </c>
      <c r="R431" s="17">
        <v>19.11928</v>
      </c>
      <c r="S431" s="17">
        <v>82.192009999999996</v>
      </c>
      <c r="T431" s="17">
        <v>1.32735</v>
      </c>
      <c r="U431" s="17">
        <v>30.353999999999999</v>
      </c>
      <c r="V431" s="17">
        <v>1297.27</v>
      </c>
      <c r="W431" s="17">
        <v>36.931310000000003</v>
      </c>
      <c r="X431" s="17">
        <v>30.9025</v>
      </c>
      <c r="Y431" s="17">
        <v>1.0844800000000001</v>
      </c>
      <c r="Z431" s="17">
        <v>130.886</v>
      </c>
    </row>
    <row r="432" spans="1:26" x14ac:dyDescent="0.2">
      <c r="A432" s="27">
        <v>45012</v>
      </c>
      <c r="B432" s="17">
        <v>5.1986999999999997</v>
      </c>
      <c r="C432" s="14">
        <v>805.8</v>
      </c>
      <c r="D432" s="17">
        <v>6.8828399999999998</v>
      </c>
      <c r="E432" s="17">
        <v>4687.8729999999996</v>
      </c>
      <c r="F432" s="17">
        <v>22.013449999999999</v>
      </c>
      <c r="G432" s="17">
        <v>357.67899999999997</v>
      </c>
      <c r="H432" s="17">
        <v>15160</v>
      </c>
      <c r="I432" s="17">
        <v>4.4215</v>
      </c>
      <c r="J432" s="17">
        <v>18.34845</v>
      </c>
      <c r="K432" s="17">
        <v>3.7696800000000001</v>
      </c>
      <c r="L432" s="17">
        <v>54.2836</v>
      </c>
      <c r="M432" s="17">
        <v>4.3393800000000002</v>
      </c>
      <c r="N432" s="17">
        <v>4.5769500000000001</v>
      </c>
      <c r="O432" s="17">
        <v>76.920370000000005</v>
      </c>
      <c r="P432" s="17">
        <v>18.308520000000001</v>
      </c>
      <c r="Q432" s="17">
        <v>34.420499999999997</v>
      </c>
      <c r="R432" s="17">
        <v>19.088799999999999</v>
      </c>
      <c r="S432" s="17">
        <v>82.120009999999994</v>
      </c>
      <c r="T432" s="17">
        <v>1.3313200000000001</v>
      </c>
      <c r="U432" s="17">
        <v>30.3673</v>
      </c>
      <c r="V432" s="17">
        <v>1298.2950000000001</v>
      </c>
      <c r="W432" s="17">
        <v>36.947580000000002</v>
      </c>
      <c r="X432" s="17">
        <v>30.9008</v>
      </c>
      <c r="Y432" s="17">
        <v>1.0798000000000001</v>
      </c>
      <c r="Z432" s="17">
        <v>131.565</v>
      </c>
    </row>
    <row r="433" spans="1:26" x14ac:dyDescent="0.2">
      <c r="A433" s="27">
        <v>45009</v>
      </c>
      <c r="B433" s="17">
        <v>5.2462999999999997</v>
      </c>
      <c r="C433" s="14">
        <v>810.28</v>
      </c>
      <c r="D433" s="17">
        <v>6.86693</v>
      </c>
      <c r="E433" s="17">
        <v>4735.6970000000001</v>
      </c>
      <c r="F433" s="17">
        <v>22.008230000000001</v>
      </c>
      <c r="G433" s="17">
        <v>357.57299999999998</v>
      </c>
      <c r="H433" s="17">
        <v>15155</v>
      </c>
      <c r="I433" s="17">
        <v>4.4279999999999999</v>
      </c>
      <c r="J433" s="17">
        <v>18.44483</v>
      </c>
      <c r="K433" s="17">
        <v>3.77318</v>
      </c>
      <c r="L433" s="17">
        <v>54.312100000000001</v>
      </c>
      <c r="M433" s="17">
        <v>4.3572499999999996</v>
      </c>
      <c r="N433" s="17">
        <v>4.5811000000000002</v>
      </c>
      <c r="O433" s="17">
        <v>77.278400000000005</v>
      </c>
      <c r="P433" s="17">
        <v>18.15701</v>
      </c>
      <c r="Q433" s="17">
        <v>34.218000000000004</v>
      </c>
      <c r="R433" s="17">
        <v>19.071400000000001</v>
      </c>
      <c r="S433" s="17">
        <v>82.339010000000002</v>
      </c>
      <c r="T433" s="17">
        <v>1.33222</v>
      </c>
      <c r="U433" s="17">
        <v>30.3188</v>
      </c>
      <c r="V433" s="17">
        <v>1295.8900000000001</v>
      </c>
      <c r="W433" s="17">
        <v>36.929099999999998</v>
      </c>
      <c r="X433" s="17">
        <v>30.896000000000001</v>
      </c>
      <c r="Y433" s="17">
        <v>1.0759700000000001</v>
      </c>
      <c r="Z433" s="17">
        <v>130.727</v>
      </c>
    </row>
    <row r="434" spans="1:26" x14ac:dyDescent="0.2">
      <c r="A434" s="27">
        <v>45008</v>
      </c>
      <c r="B434" s="17">
        <v>5.2984999999999998</v>
      </c>
      <c r="C434" s="14">
        <v>806.52200000000005</v>
      </c>
      <c r="D434" s="17">
        <v>6.83026</v>
      </c>
      <c r="E434" s="17">
        <v>4742.8850000000002</v>
      </c>
      <c r="F434" s="17">
        <v>21.800609999999999</v>
      </c>
      <c r="G434" s="17">
        <v>353.91800000000001</v>
      </c>
      <c r="H434" s="17">
        <v>15100.9</v>
      </c>
      <c r="I434" s="17">
        <v>4.4180000000000001</v>
      </c>
      <c r="J434" s="17">
        <v>18.5806</v>
      </c>
      <c r="K434" s="17">
        <v>3.7684500000000001</v>
      </c>
      <c r="L434" s="17">
        <v>54.313600000000001</v>
      </c>
      <c r="M434" s="17">
        <v>4.3227000000000002</v>
      </c>
      <c r="N434" s="17">
        <v>4.5468299999999999</v>
      </c>
      <c r="O434" s="17">
        <v>76.051730000000006</v>
      </c>
      <c r="P434" s="17">
        <v>18.09891</v>
      </c>
      <c r="Q434" s="17">
        <v>34.044699999999999</v>
      </c>
      <c r="R434" s="17">
        <v>19.0351</v>
      </c>
      <c r="S434" s="17">
        <v>82.150009999999995</v>
      </c>
      <c r="T434" s="17">
        <v>1.32568</v>
      </c>
      <c r="U434" s="17">
        <v>30.346900000000002</v>
      </c>
      <c r="V434" s="17">
        <v>1285.77</v>
      </c>
      <c r="W434" s="17">
        <v>36.858400000000003</v>
      </c>
      <c r="X434" s="17">
        <v>30.9391</v>
      </c>
      <c r="Y434" s="17">
        <v>1.0831200000000001</v>
      </c>
      <c r="Z434" s="17">
        <v>130.845</v>
      </c>
    </row>
    <row r="435" spans="1:26" x14ac:dyDescent="0.2">
      <c r="A435" s="27">
        <v>45007</v>
      </c>
      <c r="B435" s="17">
        <v>5.2370999999999999</v>
      </c>
      <c r="C435" s="14">
        <v>809.505</v>
      </c>
      <c r="D435" s="17">
        <v>6.86015</v>
      </c>
      <c r="E435" s="17">
        <v>4768.0379999999996</v>
      </c>
      <c r="F435" s="17">
        <v>21.838249999999999</v>
      </c>
      <c r="G435" s="17">
        <v>356.84199999999998</v>
      </c>
      <c r="H435" s="17">
        <v>15173.2</v>
      </c>
      <c r="I435" s="17">
        <v>4.4580000000000002</v>
      </c>
      <c r="J435" s="17">
        <v>18.608699999999999</v>
      </c>
      <c r="K435" s="17">
        <v>3.7694999999999999</v>
      </c>
      <c r="L435" s="17">
        <v>54.543900000000001</v>
      </c>
      <c r="M435" s="17">
        <v>4.3176500000000004</v>
      </c>
      <c r="N435" s="17">
        <v>4.5307199999999996</v>
      </c>
      <c r="O435" s="17">
        <v>77.02646</v>
      </c>
      <c r="P435" s="17">
        <v>18.2805</v>
      </c>
      <c r="Q435" s="17">
        <v>34.230800000000002</v>
      </c>
      <c r="R435" s="17">
        <v>19.040700000000001</v>
      </c>
      <c r="S435" s="17">
        <v>82.515259999999998</v>
      </c>
      <c r="T435" s="17">
        <v>1.33064</v>
      </c>
      <c r="U435" s="17">
        <v>30.514099999999999</v>
      </c>
      <c r="V435" s="17">
        <v>1299.1300000000001</v>
      </c>
      <c r="W435" s="17">
        <v>36.925899999999999</v>
      </c>
      <c r="X435" s="17">
        <v>30.9038</v>
      </c>
      <c r="Y435" s="17">
        <v>1.0855600000000001</v>
      </c>
      <c r="Z435" s="17">
        <v>131.44200000000001</v>
      </c>
    </row>
    <row r="436" spans="1:26" x14ac:dyDescent="0.2">
      <c r="A436" s="27">
        <v>45006</v>
      </c>
      <c r="B436" s="17">
        <v>5.2427000000000001</v>
      </c>
      <c r="C436" s="14">
        <v>822.375</v>
      </c>
      <c r="D436" s="17">
        <v>6.8764700000000003</v>
      </c>
      <c r="E436" s="17">
        <v>4803.0630000000001</v>
      </c>
      <c r="F436" s="17">
        <v>22.09647</v>
      </c>
      <c r="G436" s="17">
        <v>361.23</v>
      </c>
      <c r="H436" s="17">
        <v>15345</v>
      </c>
      <c r="I436" s="17">
        <v>4.4725000000000001</v>
      </c>
      <c r="J436" s="17">
        <v>18.596699999999998</v>
      </c>
      <c r="K436" s="17">
        <v>3.7738</v>
      </c>
      <c r="L436" s="17">
        <v>54.444000000000003</v>
      </c>
      <c r="M436" s="17">
        <v>4.3476100000000004</v>
      </c>
      <c r="N436" s="17">
        <v>4.5726000000000004</v>
      </c>
      <c r="O436" s="17">
        <v>77.227599999999995</v>
      </c>
      <c r="P436" s="17">
        <v>18.558949999999999</v>
      </c>
      <c r="Q436" s="17">
        <v>34.462499999999999</v>
      </c>
      <c r="R436" s="17">
        <v>19.033100000000001</v>
      </c>
      <c r="S436" s="17">
        <v>82.630009999999999</v>
      </c>
      <c r="T436" s="17">
        <v>1.33629</v>
      </c>
      <c r="U436" s="17">
        <v>30.501100000000001</v>
      </c>
      <c r="V436" s="17">
        <v>1303.8399999999999</v>
      </c>
      <c r="W436" s="17">
        <v>36.929600000000001</v>
      </c>
      <c r="X436" s="17">
        <v>30.9</v>
      </c>
      <c r="Y436" s="17">
        <v>1.07681</v>
      </c>
      <c r="Z436" s="17">
        <v>132.505</v>
      </c>
    </row>
    <row r="437" spans="1:26" x14ac:dyDescent="0.2">
      <c r="A437" s="27">
        <v>45005</v>
      </c>
      <c r="B437" s="17">
        <v>5.2369000000000003</v>
      </c>
      <c r="C437" s="14">
        <v>824.16800000000001</v>
      </c>
      <c r="D437" s="17">
        <v>6.87357</v>
      </c>
      <c r="E437" s="17">
        <v>4827.25</v>
      </c>
      <c r="F437" s="17">
        <v>22.377099999999999</v>
      </c>
      <c r="G437" s="17">
        <v>368.39499999999998</v>
      </c>
      <c r="H437" s="17">
        <v>15360</v>
      </c>
      <c r="I437" s="17">
        <v>4.4859999999999998</v>
      </c>
      <c r="J437" s="17">
        <v>18.83775</v>
      </c>
      <c r="K437" s="17">
        <v>3.77685</v>
      </c>
      <c r="L437" s="17">
        <v>54.672400000000003</v>
      </c>
      <c r="M437" s="17">
        <v>4.3878000000000004</v>
      </c>
      <c r="N437" s="17">
        <v>4.5915499999999998</v>
      </c>
      <c r="O437" s="17">
        <v>76.733860000000007</v>
      </c>
      <c r="P437" s="17">
        <v>18.519629999999999</v>
      </c>
      <c r="Q437" s="17">
        <v>34.105800000000002</v>
      </c>
      <c r="R437" s="17">
        <v>19.01145</v>
      </c>
      <c r="S437" s="17">
        <v>82.516019999999997</v>
      </c>
      <c r="T437" s="17">
        <v>1.33711</v>
      </c>
      <c r="U437" s="17">
        <v>30.5501</v>
      </c>
      <c r="V437" s="17">
        <v>1305.03</v>
      </c>
      <c r="W437" s="17">
        <v>36.932160000000003</v>
      </c>
      <c r="X437" s="17">
        <v>30.851649999999999</v>
      </c>
      <c r="Y437" s="17">
        <v>1.0721099999999999</v>
      </c>
      <c r="Z437" s="17">
        <v>131.321</v>
      </c>
    </row>
    <row r="438" spans="1:26" x14ac:dyDescent="0.2">
      <c r="A438" s="27">
        <v>45002</v>
      </c>
      <c r="B438" s="17">
        <v>5.2789999999999999</v>
      </c>
      <c r="C438" s="14">
        <v>829.51499999999999</v>
      </c>
      <c r="D438" s="17">
        <v>6.8860900000000003</v>
      </c>
      <c r="E438" s="17">
        <v>4827.25</v>
      </c>
      <c r="F438" s="17">
        <v>22.484549999999999</v>
      </c>
      <c r="G438" s="17">
        <v>372.87299999999999</v>
      </c>
      <c r="H438" s="17">
        <v>15345</v>
      </c>
      <c r="I438" s="17">
        <v>4.4859999999999998</v>
      </c>
      <c r="J438" s="17">
        <v>18.909849999999999</v>
      </c>
      <c r="K438" s="17">
        <v>3.7919800000000001</v>
      </c>
      <c r="L438" s="17">
        <v>54.726199999999999</v>
      </c>
      <c r="M438" s="17">
        <v>4.4104700000000001</v>
      </c>
      <c r="N438" s="17">
        <v>4.6125299999999996</v>
      </c>
      <c r="O438" s="17">
        <v>77.012150000000005</v>
      </c>
      <c r="P438" s="17">
        <v>18.473949999999999</v>
      </c>
      <c r="Q438" s="17">
        <v>34.0685</v>
      </c>
      <c r="R438" s="17">
        <v>19.013760000000001</v>
      </c>
      <c r="S438" s="17">
        <v>82.534959999999998</v>
      </c>
      <c r="T438" s="17">
        <v>1.3422499999999999</v>
      </c>
      <c r="U438" s="17">
        <v>30.552199999999999</v>
      </c>
      <c r="V438" s="17">
        <v>1309.1300000000001</v>
      </c>
      <c r="W438" s="17">
        <v>36.923679999999997</v>
      </c>
      <c r="X438" s="17">
        <v>30.8033</v>
      </c>
      <c r="Y438" s="17">
        <v>1.0670200000000001</v>
      </c>
      <c r="Z438" s="17">
        <v>131.851</v>
      </c>
    </row>
    <row r="439" spans="1:26" x14ac:dyDescent="0.2">
      <c r="A439" s="27">
        <v>45001</v>
      </c>
      <c r="B439" s="17">
        <v>5.2321</v>
      </c>
      <c r="C439" s="14">
        <v>824.98699999999997</v>
      </c>
      <c r="D439" s="17">
        <v>6.89534</v>
      </c>
      <c r="E439" s="17">
        <v>4877.0349999999999</v>
      </c>
      <c r="F439" s="17">
        <v>22.596350000000001</v>
      </c>
      <c r="G439" s="17">
        <v>371.774</v>
      </c>
      <c r="H439" s="17">
        <v>15380</v>
      </c>
      <c r="I439" s="17">
        <v>4.5039999999999996</v>
      </c>
      <c r="J439" s="17">
        <v>18.72373</v>
      </c>
      <c r="K439" s="17">
        <v>3.7863000000000002</v>
      </c>
      <c r="L439" s="17">
        <v>54.893799999999999</v>
      </c>
      <c r="M439" s="17">
        <v>4.42774</v>
      </c>
      <c r="N439" s="17">
        <v>4.6370500000000003</v>
      </c>
      <c r="O439" s="17">
        <v>77.548400000000001</v>
      </c>
      <c r="P439" s="17">
        <v>18.398949999999999</v>
      </c>
      <c r="Q439" s="17">
        <v>34.4255</v>
      </c>
      <c r="R439" s="17">
        <v>19.003450000000001</v>
      </c>
      <c r="S439" s="17">
        <v>82.625010000000003</v>
      </c>
      <c r="T439" s="17">
        <v>1.34694</v>
      </c>
      <c r="U439" s="17">
        <v>30.596</v>
      </c>
      <c r="V439" s="17">
        <v>1303.1500000000001</v>
      </c>
      <c r="W439" s="17">
        <v>36.931649999999998</v>
      </c>
      <c r="X439" s="17">
        <v>30.922599999999999</v>
      </c>
      <c r="Y439" s="17">
        <v>1.06104</v>
      </c>
      <c r="Z439" s="17">
        <v>133.74</v>
      </c>
    </row>
    <row r="440" spans="1:26" x14ac:dyDescent="0.2">
      <c r="A440" s="27">
        <v>45000</v>
      </c>
      <c r="B440" s="17">
        <v>5.2883500000000003</v>
      </c>
      <c r="C440" s="14">
        <v>824.17</v>
      </c>
      <c r="D440" s="17">
        <v>6.8925000000000001</v>
      </c>
      <c r="E440" s="17">
        <v>4844.0069999999996</v>
      </c>
      <c r="F440" s="17">
        <v>22.749600000000001</v>
      </c>
      <c r="G440" s="17">
        <v>375.23500000000001</v>
      </c>
      <c r="H440" s="17">
        <v>15462.6</v>
      </c>
      <c r="I440" s="17">
        <v>4.4880000000000004</v>
      </c>
      <c r="J440" s="17">
        <v>18.975449999999999</v>
      </c>
      <c r="K440" s="17">
        <v>3.8054700000000001</v>
      </c>
      <c r="L440" s="17">
        <v>54.954999999999998</v>
      </c>
      <c r="M440" s="17">
        <v>4.4459900000000001</v>
      </c>
      <c r="N440" s="17">
        <v>4.6490799999999997</v>
      </c>
      <c r="O440" s="17">
        <v>76.51491</v>
      </c>
      <c r="P440" s="17">
        <v>18.437190000000001</v>
      </c>
      <c r="Q440" s="17">
        <v>34.635300000000001</v>
      </c>
      <c r="R440" s="17">
        <v>18.990670000000001</v>
      </c>
      <c r="S440" s="17">
        <v>82.800520000000006</v>
      </c>
      <c r="T440" s="17">
        <v>1.35198</v>
      </c>
      <c r="U440" s="17">
        <v>30.607900000000001</v>
      </c>
      <c r="V440" s="17">
        <v>1313.1</v>
      </c>
      <c r="W440" s="17">
        <v>36.899079999999998</v>
      </c>
      <c r="X440" s="17">
        <v>30.927900000000001</v>
      </c>
      <c r="Y440" s="17">
        <v>1.0577300000000001</v>
      </c>
      <c r="Z440" s="17">
        <v>133.41900000000001</v>
      </c>
    </row>
    <row r="441" spans="1:26" x14ac:dyDescent="0.2">
      <c r="A441" s="27">
        <v>44999</v>
      </c>
      <c r="B441" s="17">
        <v>5.2538</v>
      </c>
      <c r="C441" s="14">
        <v>801.43799999999999</v>
      </c>
      <c r="D441" s="17">
        <v>6.8797600000000001</v>
      </c>
      <c r="E441" s="17">
        <v>4740.7079999999996</v>
      </c>
      <c r="F441" s="17">
        <v>22.156210000000002</v>
      </c>
      <c r="G441" s="17">
        <v>362.846</v>
      </c>
      <c r="H441" s="17">
        <v>15385</v>
      </c>
      <c r="I441" s="17">
        <v>4.4870000000000001</v>
      </c>
      <c r="J441" s="17">
        <v>18.596630000000001</v>
      </c>
      <c r="K441" s="17">
        <v>3.7856800000000002</v>
      </c>
      <c r="L441" s="17">
        <v>55.102499999999999</v>
      </c>
      <c r="M441" s="17">
        <v>4.3794399999999998</v>
      </c>
      <c r="N441" s="17">
        <v>4.5838999999999999</v>
      </c>
      <c r="O441" s="17">
        <v>75.750029999999995</v>
      </c>
      <c r="P441" s="17">
        <v>18.12875</v>
      </c>
      <c r="Q441" s="17">
        <v>34.591000000000001</v>
      </c>
      <c r="R441" s="17">
        <v>18.973649999999999</v>
      </c>
      <c r="S441" s="17">
        <v>82.260009999999994</v>
      </c>
      <c r="T441" s="17">
        <v>1.3450899999999999</v>
      </c>
      <c r="U441" s="17">
        <v>30.573799999999999</v>
      </c>
      <c r="V441" s="17">
        <v>1306.0999999999999</v>
      </c>
      <c r="W441" s="17">
        <v>36.896419999999999</v>
      </c>
      <c r="X441" s="17">
        <v>30.899149999999999</v>
      </c>
      <c r="Y441" s="17">
        <v>1.07328</v>
      </c>
      <c r="Z441" s="17">
        <v>134.22</v>
      </c>
    </row>
    <row r="442" spans="1:26" x14ac:dyDescent="0.2">
      <c r="A442" s="27">
        <v>44998</v>
      </c>
      <c r="B442" s="17">
        <v>5.2473000000000001</v>
      </c>
      <c r="C442" s="14">
        <v>804.20500000000004</v>
      </c>
      <c r="D442" s="17">
        <v>6.8520099999999999</v>
      </c>
      <c r="E442" s="17">
        <v>4768.1750000000002</v>
      </c>
      <c r="F442" s="17">
        <v>22.121420000000001</v>
      </c>
      <c r="G442" s="17">
        <v>366.154</v>
      </c>
      <c r="H442" s="17">
        <v>15365</v>
      </c>
      <c r="I442" s="17">
        <v>4.4969999999999999</v>
      </c>
      <c r="J442" s="17">
        <v>18.913599999999999</v>
      </c>
      <c r="K442" s="17">
        <v>3.7971699999999999</v>
      </c>
      <c r="L442" s="17">
        <v>54.96</v>
      </c>
      <c r="M442" s="17">
        <v>4.36029</v>
      </c>
      <c r="N442" s="17">
        <v>4.5844800000000001</v>
      </c>
      <c r="O442" s="17">
        <v>75.418660000000003</v>
      </c>
      <c r="P442" s="17">
        <v>18.197849999999999</v>
      </c>
      <c r="Q442" s="17">
        <v>34.508299999999998</v>
      </c>
      <c r="R442" s="17">
        <v>18.96583</v>
      </c>
      <c r="S442" s="17">
        <v>82.439009999999996</v>
      </c>
      <c r="T442" s="17">
        <v>1.34619</v>
      </c>
      <c r="U442" s="17">
        <v>30.618099999999998</v>
      </c>
      <c r="V442" s="17">
        <v>1296.94</v>
      </c>
      <c r="W442" s="17">
        <v>36.921460000000003</v>
      </c>
      <c r="X442" s="17">
        <v>30.8963</v>
      </c>
      <c r="Y442" s="17">
        <v>1.0731299999999999</v>
      </c>
      <c r="Z442" s="17">
        <v>133.20699999999999</v>
      </c>
    </row>
    <row r="443" spans="1:26" x14ac:dyDescent="0.2">
      <c r="A443" s="27">
        <v>44995</v>
      </c>
      <c r="B443" s="17">
        <v>5.2140000000000004</v>
      </c>
      <c r="C443" s="14">
        <v>796.57500000000005</v>
      </c>
      <c r="D443" s="17">
        <v>6.9398299999999997</v>
      </c>
      <c r="E443" s="17">
        <v>4713.45</v>
      </c>
      <c r="F443" s="17">
        <v>22.220120000000001</v>
      </c>
      <c r="G443" s="17">
        <v>359.95800000000003</v>
      </c>
      <c r="H443" s="17">
        <v>15450</v>
      </c>
      <c r="I443" s="17">
        <v>4.5199999999999996</v>
      </c>
      <c r="J443" s="17">
        <v>18.504899999999999</v>
      </c>
      <c r="K443" s="17">
        <v>3.7815799999999999</v>
      </c>
      <c r="L443" s="17">
        <v>55.147500000000001</v>
      </c>
      <c r="M443" s="17">
        <v>4.3971799999999996</v>
      </c>
      <c r="N443" s="17">
        <v>4.6184599999999998</v>
      </c>
      <c r="O443" s="17">
        <v>76.126140000000007</v>
      </c>
      <c r="P443" s="17">
        <v>18.317299999999999</v>
      </c>
      <c r="Q443" s="17">
        <v>34.750900000000001</v>
      </c>
      <c r="R443" s="17">
        <v>18.9681</v>
      </c>
      <c r="S443" s="17">
        <v>82.014510000000001</v>
      </c>
      <c r="T443" s="17">
        <v>1.35005</v>
      </c>
      <c r="U443" s="17">
        <v>30.845099999999999</v>
      </c>
      <c r="V443" s="17">
        <v>1320.31</v>
      </c>
      <c r="W443" s="17">
        <v>36.929360000000003</v>
      </c>
      <c r="X443" s="17">
        <v>30.899450000000002</v>
      </c>
      <c r="Y443" s="17">
        <v>1.0643100000000001</v>
      </c>
      <c r="Z443" s="17">
        <v>135.03100000000001</v>
      </c>
    </row>
    <row r="444" spans="1:26" x14ac:dyDescent="0.2">
      <c r="A444" s="27">
        <v>44994</v>
      </c>
      <c r="B444" s="17">
        <v>5.1658499999999998</v>
      </c>
      <c r="C444" s="14">
        <v>795.87199999999996</v>
      </c>
      <c r="D444" s="17">
        <v>6.9769699999999997</v>
      </c>
      <c r="E444" s="17">
        <v>4777.6629999999996</v>
      </c>
      <c r="F444" s="17">
        <v>22.305</v>
      </c>
      <c r="G444" s="17">
        <v>362.33600000000001</v>
      </c>
      <c r="H444" s="17">
        <v>15425</v>
      </c>
      <c r="I444" s="17">
        <v>4.5209999999999999</v>
      </c>
      <c r="J444" s="17">
        <v>18.36177</v>
      </c>
      <c r="K444" s="17">
        <v>3.78247</v>
      </c>
      <c r="L444" s="17">
        <v>55.24</v>
      </c>
      <c r="M444" s="17">
        <v>4.4325999999999999</v>
      </c>
      <c r="N444" s="17">
        <v>4.6434499999999996</v>
      </c>
      <c r="O444" s="17">
        <v>75.889700000000005</v>
      </c>
      <c r="P444" s="17">
        <v>18.568490000000001</v>
      </c>
      <c r="Q444" s="17">
        <v>35.022799999999997</v>
      </c>
      <c r="R444" s="17">
        <v>18.810130000000001</v>
      </c>
      <c r="S444" s="17">
        <v>82.025009999999995</v>
      </c>
      <c r="T444" s="17">
        <v>1.3533299999999999</v>
      </c>
      <c r="U444" s="17">
        <v>30.838000000000001</v>
      </c>
      <c r="V444" s="17">
        <v>1326.63</v>
      </c>
      <c r="W444" s="17">
        <v>36.932160000000003</v>
      </c>
      <c r="X444" s="17">
        <v>30.898050000000001</v>
      </c>
      <c r="Y444" s="17">
        <v>1.0581400000000001</v>
      </c>
      <c r="Z444" s="17">
        <v>136.15</v>
      </c>
    </row>
    <row r="445" spans="1:26" x14ac:dyDescent="0.2">
      <c r="A445" s="27">
        <v>44993</v>
      </c>
      <c r="B445" s="17">
        <v>5.1428000000000003</v>
      </c>
      <c r="C445" s="14">
        <v>802.97</v>
      </c>
      <c r="D445" s="17">
        <v>6.9683599999999997</v>
      </c>
      <c r="E445" s="17">
        <v>4777.6629999999996</v>
      </c>
      <c r="F445" s="17">
        <v>22.377400000000002</v>
      </c>
      <c r="G445" s="17">
        <v>358.91</v>
      </c>
      <c r="H445" s="17">
        <v>15435</v>
      </c>
      <c r="I445" s="17">
        <v>4.5220000000000002</v>
      </c>
      <c r="J445" s="17">
        <v>17.979800000000001</v>
      </c>
      <c r="K445" s="17">
        <v>3.7988499999999998</v>
      </c>
      <c r="L445" s="17">
        <v>55.297499999999999</v>
      </c>
      <c r="M445" s="17">
        <v>4.4401999999999999</v>
      </c>
      <c r="N445" s="17">
        <v>4.6573000000000002</v>
      </c>
      <c r="O445" s="17">
        <v>76.050060000000002</v>
      </c>
      <c r="P445" s="17">
        <v>18.6068</v>
      </c>
      <c r="Q445" s="17">
        <v>35.071800000000003</v>
      </c>
      <c r="R445" s="17">
        <v>18.936900000000001</v>
      </c>
      <c r="S445" s="17">
        <v>81.955010000000001</v>
      </c>
      <c r="T445" s="17">
        <v>1.35378</v>
      </c>
      <c r="U445" s="17">
        <v>30.8062</v>
      </c>
      <c r="V445" s="17">
        <v>1316.77</v>
      </c>
      <c r="W445" s="17">
        <v>36.963509999999999</v>
      </c>
      <c r="X445" s="17">
        <v>30.879149999999999</v>
      </c>
      <c r="Y445" s="17">
        <v>1.0544800000000001</v>
      </c>
      <c r="Z445" s="17">
        <v>137.357</v>
      </c>
    </row>
    <row r="446" spans="1:26" x14ac:dyDescent="0.2">
      <c r="A446" s="27">
        <v>44992</v>
      </c>
      <c r="B446" s="17">
        <v>5.1916500000000001</v>
      </c>
      <c r="C446" s="14">
        <v>803.50300000000004</v>
      </c>
      <c r="D446" s="17">
        <v>6.9938900000000004</v>
      </c>
      <c r="E446" s="17">
        <v>4767.7370000000001</v>
      </c>
      <c r="F446" s="17">
        <v>22.308979999999998</v>
      </c>
      <c r="G446" s="17">
        <v>359.31400000000002</v>
      </c>
      <c r="H446" s="17">
        <v>15350</v>
      </c>
      <c r="I446" s="17">
        <v>4.4725000000000001</v>
      </c>
      <c r="J446" s="17">
        <v>18.104679999999998</v>
      </c>
      <c r="K446" s="17">
        <v>3.7960500000000001</v>
      </c>
      <c r="L446" s="17">
        <v>55.015000000000001</v>
      </c>
      <c r="M446" s="17">
        <v>4.44665</v>
      </c>
      <c r="N446" s="17">
        <v>4.6624499999999998</v>
      </c>
      <c r="O446" s="17">
        <v>75.787610000000001</v>
      </c>
      <c r="P446" s="17">
        <v>18.508489999999998</v>
      </c>
      <c r="Q446" s="17">
        <v>35.0929</v>
      </c>
      <c r="R446" s="17">
        <v>18.922419999999999</v>
      </c>
      <c r="S446" s="17">
        <v>82.081010000000006</v>
      </c>
      <c r="T446" s="17">
        <v>1.3543400000000001</v>
      </c>
      <c r="U446" s="17">
        <v>30.590499999999999</v>
      </c>
      <c r="V446" s="17">
        <v>1318.34</v>
      </c>
      <c r="W446" s="17">
        <v>36.932000000000002</v>
      </c>
      <c r="X446" s="17">
        <v>30.745149999999999</v>
      </c>
      <c r="Y446" s="17">
        <v>1.05494</v>
      </c>
      <c r="Z446" s="17">
        <v>137.155</v>
      </c>
    </row>
    <row r="447" spans="1:26" x14ac:dyDescent="0.2">
      <c r="A447" s="27">
        <v>44991</v>
      </c>
      <c r="B447" s="17">
        <v>5.1584300000000001</v>
      </c>
      <c r="C447" s="14">
        <v>799.25</v>
      </c>
      <c r="D447" s="17">
        <v>6.9498300000000004</v>
      </c>
      <c r="E447" s="17">
        <v>4704.9620000000004</v>
      </c>
      <c r="F447" s="17">
        <v>22.05978</v>
      </c>
      <c r="G447" s="17">
        <v>353.23</v>
      </c>
      <c r="H447" s="17">
        <v>15295</v>
      </c>
      <c r="I447" s="17">
        <v>4.4779999999999998</v>
      </c>
      <c r="J447" s="17">
        <v>18.00422</v>
      </c>
      <c r="K447" s="17">
        <v>3.78498</v>
      </c>
      <c r="L447" s="17">
        <v>54.854999999999997</v>
      </c>
      <c r="M447" s="17">
        <v>4.3924300000000001</v>
      </c>
      <c r="N447" s="17">
        <v>4.6055799999999998</v>
      </c>
      <c r="O447" s="17">
        <v>75.528760000000005</v>
      </c>
      <c r="P447" s="17">
        <v>18.248339999999999</v>
      </c>
      <c r="Q447" s="17">
        <v>34.505000000000003</v>
      </c>
      <c r="R447" s="17">
        <v>18.89988</v>
      </c>
      <c r="S447" s="17">
        <v>81.786010000000005</v>
      </c>
      <c r="T447" s="17">
        <v>1.3451200000000001</v>
      </c>
      <c r="U447" s="17">
        <v>30.578199999999999</v>
      </c>
      <c r="V447" s="17">
        <v>1297.8499999999999</v>
      </c>
      <c r="W447" s="17">
        <v>36.919049999999999</v>
      </c>
      <c r="X447" s="17">
        <v>30.780799999999999</v>
      </c>
      <c r="Y447" s="17">
        <v>1.0680799999999999</v>
      </c>
      <c r="Z447" s="17">
        <v>135.93</v>
      </c>
    </row>
    <row r="448" spans="1:26" x14ac:dyDescent="0.2">
      <c r="A448" s="27">
        <v>44988</v>
      </c>
      <c r="B448" s="17">
        <v>5.1981000000000002</v>
      </c>
      <c r="C448" s="14">
        <v>803.77499999999998</v>
      </c>
      <c r="D448" s="17">
        <v>6.8954399999999998</v>
      </c>
      <c r="E448" s="17">
        <v>4784.4250000000002</v>
      </c>
      <c r="F448" s="17">
        <v>22.07057</v>
      </c>
      <c r="G448" s="17">
        <v>356.55799999999999</v>
      </c>
      <c r="H448" s="17">
        <v>15300</v>
      </c>
      <c r="I448" s="17">
        <v>4.476</v>
      </c>
      <c r="J448" s="17">
        <v>17.957000000000001</v>
      </c>
      <c r="K448" s="17">
        <v>3.7831000000000001</v>
      </c>
      <c r="L448" s="17">
        <v>54.832500000000003</v>
      </c>
      <c r="M448" s="17">
        <v>4.4256900000000003</v>
      </c>
      <c r="N448" s="17">
        <v>4.6311499999999999</v>
      </c>
      <c r="O448" s="17">
        <v>75.650000000000006</v>
      </c>
      <c r="P448" s="17">
        <v>18.1417</v>
      </c>
      <c r="Q448" s="17">
        <v>34.578800000000001</v>
      </c>
      <c r="R448" s="17">
        <v>18.79926</v>
      </c>
      <c r="S448" s="17">
        <v>81.702510000000004</v>
      </c>
      <c r="T448" s="17">
        <v>1.3449800000000001</v>
      </c>
      <c r="U448" s="17">
        <v>30.6236</v>
      </c>
      <c r="V448" s="17">
        <v>1295.78</v>
      </c>
      <c r="W448" s="17">
        <v>36.931649999999998</v>
      </c>
      <c r="X448" s="17">
        <v>30.770499999999998</v>
      </c>
      <c r="Y448" s="17">
        <v>1.06349</v>
      </c>
      <c r="Z448" s="17">
        <v>135.86500000000001</v>
      </c>
    </row>
    <row r="449" spans="1:26" x14ac:dyDescent="0.2">
      <c r="A449" s="27">
        <v>44987</v>
      </c>
      <c r="B449" s="17">
        <v>5.21082</v>
      </c>
      <c r="C449" s="14">
        <v>812.9</v>
      </c>
      <c r="D449" s="17">
        <v>6.9210500000000001</v>
      </c>
      <c r="E449" s="17">
        <v>4806.5929999999998</v>
      </c>
      <c r="F449" s="17">
        <v>22.091550000000002</v>
      </c>
      <c r="G449" s="17">
        <v>355.11500000000001</v>
      </c>
      <c r="H449" s="17">
        <v>15280</v>
      </c>
      <c r="I449" s="17">
        <v>4.4744999999999999</v>
      </c>
      <c r="J449" s="17">
        <v>18.125900000000001</v>
      </c>
      <c r="K449" s="17">
        <v>3.7864</v>
      </c>
      <c r="L449" s="17">
        <v>55.027500000000003</v>
      </c>
      <c r="M449" s="17">
        <v>4.4332700000000003</v>
      </c>
      <c r="N449" s="17">
        <v>4.6456999999999997</v>
      </c>
      <c r="O449" s="17">
        <v>75.458830000000006</v>
      </c>
      <c r="P449" s="17">
        <v>18.204049999999999</v>
      </c>
      <c r="Q449" s="17">
        <v>34.825499999999998</v>
      </c>
      <c r="R449" s="17">
        <v>18.860320000000002</v>
      </c>
      <c r="S449" s="17">
        <v>82.355009999999993</v>
      </c>
      <c r="T449" s="17">
        <v>1.3475900000000001</v>
      </c>
      <c r="U449" s="17">
        <v>30.642600000000002</v>
      </c>
      <c r="V449" s="17">
        <v>1311.4</v>
      </c>
      <c r="W449" s="17">
        <v>36.931579999999997</v>
      </c>
      <c r="X449" s="17">
        <v>30.715</v>
      </c>
      <c r="Y449" s="17">
        <v>1.0597399999999999</v>
      </c>
      <c r="Z449" s="17">
        <v>136.774</v>
      </c>
    </row>
    <row r="450" spans="1:26" x14ac:dyDescent="0.2">
      <c r="A450" s="27">
        <v>44986</v>
      </c>
      <c r="B450" s="17">
        <v>5.1807999999999996</v>
      </c>
      <c r="C450" s="14">
        <v>810.71799999999996</v>
      </c>
      <c r="D450" s="17">
        <v>6.8788799999999997</v>
      </c>
      <c r="E450" s="17">
        <v>4832.3549999999996</v>
      </c>
      <c r="F450" s="17">
        <v>21.895910000000001</v>
      </c>
      <c r="G450" s="17">
        <v>349.97699999999998</v>
      </c>
      <c r="H450" s="17">
        <v>15235</v>
      </c>
      <c r="I450" s="17">
        <v>4.4725000000000001</v>
      </c>
      <c r="J450" s="17">
        <v>18.11543</v>
      </c>
      <c r="K450" s="17">
        <v>3.7783000000000002</v>
      </c>
      <c r="L450" s="17">
        <v>54.987499999999997</v>
      </c>
      <c r="M450" s="17">
        <v>4.3795000000000002</v>
      </c>
      <c r="N450" s="17">
        <v>4.6119000000000003</v>
      </c>
      <c r="O450" s="17">
        <v>75.108699999999999</v>
      </c>
      <c r="P450" s="17">
        <v>18.12311</v>
      </c>
      <c r="Q450" s="17">
        <v>34.720199999999998</v>
      </c>
      <c r="R450" s="17">
        <v>18.883970000000001</v>
      </c>
      <c r="S450" s="17">
        <v>82.435010000000005</v>
      </c>
      <c r="T450" s="17">
        <v>1.3425499999999999</v>
      </c>
      <c r="U450" s="17">
        <v>30.581600000000002</v>
      </c>
      <c r="V450" s="17">
        <v>1305.8499999999999</v>
      </c>
      <c r="W450" s="17">
        <v>36.884999999999998</v>
      </c>
      <c r="X450" s="17">
        <v>30.631599999999999</v>
      </c>
      <c r="Y450" s="17">
        <v>1.0668</v>
      </c>
      <c r="Z450" s="17">
        <v>136.18799999999999</v>
      </c>
    </row>
    <row r="451" spans="1:26" x14ac:dyDescent="0.2">
      <c r="A451" s="27">
        <v>44985</v>
      </c>
      <c r="B451" s="17">
        <v>5.2364199999999999</v>
      </c>
      <c r="C451" s="14">
        <v>827.12800000000004</v>
      </c>
      <c r="D451" s="17">
        <v>6.9546400000000004</v>
      </c>
      <c r="E451" s="17">
        <v>4862.6620000000003</v>
      </c>
      <c r="F451" s="17">
        <v>22.2135</v>
      </c>
      <c r="G451" s="17">
        <v>357.738</v>
      </c>
      <c r="H451" s="17">
        <v>15250</v>
      </c>
      <c r="I451" s="17">
        <v>4.4874999999999998</v>
      </c>
      <c r="J451" s="17">
        <v>18.305679999999999</v>
      </c>
      <c r="K451" s="17">
        <v>3.79345</v>
      </c>
      <c r="L451" s="17">
        <v>55.335000000000001</v>
      </c>
      <c r="M451" s="17">
        <v>4.4481700000000002</v>
      </c>
      <c r="N451" s="17">
        <v>4.6567499999999997</v>
      </c>
      <c r="O451" s="17">
        <v>75.048360000000002</v>
      </c>
      <c r="P451" s="17">
        <v>18.35699</v>
      </c>
      <c r="Q451" s="17">
        <v>35.225700000000003</v>
      </c>
      <c r="R451" s="17">
        <v>18.883669999999999</v>
      </c>
      <c r="S451" s="17">
        <v>82.645009999999999</v>
      </c>
      <c r="T451" s="17">
        <v>1.3484100000000001</v>
      </c>
      <c r="U451" s="17">
        <v>30.5625</v>
      </c>
      <c r="V451" s="17">
        <v>1321.25</v>
      </c>
      <c r="W451" s="17">
        <v>36.949249999999999</v>
      </c>
      <c r="X451" s="17">
        <v>30.617100000000001</v>
      </c>
      <c r="Y451" s="17">
        <v>1.0575699999999999</v>
      </c>
      <c r="Z451" s="17">
        <v>136.172</v>
      </c>
    </row>
    <row r="452" spans="1:26" x14ac:dyDescent="0.2">
      <c r="A452" s="27">
        <v>44984</v>
      </c>
      <c r="B452" s="17">
        <v>5.2012</v>
      </c>
      <c r="C452" s="14">
        <v>832.70500000000004</v>
      </c>
      <c r="D452" s="17">
        <v>6.9607599999999996</v>
      </c>
      <c r="E452" s="17">
        <v>4761.75</v>
      </c>
      <c r="F452" s="17">
        <v>22.271129999999999</v>
      </c>
      <c r="G452" s="17">
        <v>356.26299999999998</v>
      </c>
      <c r="H452" s="17">
        <v>15270</v>
      </c>
      <c r="I452" s="17">
        <v>4.4779999999999998</v>
      </c>
      <c r="J452" s="17">
        <v>18.368500000000001</v>
      </c>
      <c r="K452" s="17">
        <v>3.8084500000000001</v>
      </c>
      <c r="L452" s="17">
        <v>55.537500000000001</v>
      </c>
      <c r="M452" s="17">
        <v>4.4432</v>
      </c>
      <c r="N452" s="17">
        <v>4.64025</v>
      </c>
      <c r="O452" s="17">
        <v>74.925030000000007</v>
      </c>
      <c r="P452" s="17">
        <v>18.412050000000001</v>
      </c>
      <c r="Q452" s="17">
        <v>35.016500000000001</v>
      </c>
      <c r="R452" s="17">
        <v>18.883649999999999</v>
      </c>
      <c r="S452" s="17">
        <v>82.681510000000003</v>
      </c>
      <c r="T452" s="17">
        <v>1.3465</v>
      </c>
      <c r="U452" s="17">
        <v>30.5625</v>
      </c>
      <c r="V452" s="17">
        <v>1318.28</v>
      </c>
      <c r="W452" s="17">
        <v>36.760660000000001</v>
      </c>
      <c r="X452" s="17">
        <v>30.633299999999998</v>
      </c>
      <c r="Y452" s="17">
        <v>1.0609500000000001</v>
      </c>
      <c r="Z452" s="17">
        <v>136.19</v>
      </c>
    </row>
    <row r="453" spans="1:26" x14ac:dyDescent="0.2">
      <c r="A453" s="27">
        <v>44981</v>
      </c>
      <c r="B453" s="17">
        <v>5.2005999999999997</v>
      </c>
      <c r="C453" s="14">
        <v>825.75</v>
      </c>
      <c r="D453" s="17">
        <v>6.9809799999999997</v>
      </c>
      <c r="E453" s="17">
        <v>4837.13</v>
      </c>
      <c r="F453" s="17">
        <v>22.419460000000001</v>
      </c>
      <c r="G453" s="17">
        <v>360.404</v>
      </c>
      <c r="H453" s="17">
        <v>15225</v>
      </c>
      <c r="I453" s="17">
        <v>4.4355000000000002</v>
      </c>
      <c r="J453" s="17">
        <v>18.417960000000001</v>
      </c>
      <c r="K453" s="17">
        <v>3.82145</v>
      </c>
      <c r="L453" s="17">
        <v>54.996899999999997</v>
      </c>
      <c r="M453" s="17">
        <v>4.4742199999999999</v>
      </c>
      <c r="N453" s="17">
        <v>4.6651199999999999</v>
      </c>
      <c r="O453" s="17">
        <v>75.900000000000006</v>
      </c>
      <c r="P453" s="17">
        <v>18.426649999999999</v>
      </c>
      <c r="Q453" s="17">
        <v>34.938000000000002</v>
      </c>
      <c r="R453" s="17">
        <v>18.87443</v>
      </c>
      <c r="S453" s="17">
        <v>82.937010000000001</v>
      </c>
      <c r="T453" s="17">
        <v>1.35056</v>
      </c>
      <c r="U453" s="17">
        <v>30.5625</v>
      </c>
      <c r="V453" s="17">
        <v>1315.6</v>
      </c>
      <c r="W453" s="17">
        <v>36.859220000000001</v>
      </c>
      <c r="X453" s="17">
        <v>30.631</v>
      </c>
      <c r="Y453" s="17">
        <v>1.0547899999999999</v>
      </c>
      <c r="Z453" s="17">
        <v>136.47499999999999</v>
      </c>
    </row>
    <row r="454" spans="1:26" x14ac:dyDescent="0.2">
      <c r="A454" s="27">
        <v>44980</v>
      </c>
      <c r="B454" s="17">
        <v>5.1318000000000001</v>
      </c>
      <c r="C454" s="14">
        <v>807.41200000000003</v>
      </c>
      <c r="D454" s="17">
        <v>6.9163199999999998</v>
      </c>
      <c r="E454" s="17">
        <v>4857.3779999999997</v>
      </c>
      <c r="F454" s="17">
        <v>22.325990000000001</v>
      </c>
      <c r="G454" s="17">
        <v>359.29700000000003</v>
      </c>
      <c r="H454" s="17">
        <v>15190</v>
      </c>
      <c r="I454" s="17">
        <v>4.4340000000000002</v>
      </c>
      <c r="J454" s="17">
        <v>18.385840000000002</v>
      </c>
      <c r="K454" s="17">
        <v>3.80063</v>
      </c>
      <c r="L454" s="17">
        <v>54.9</v>
      </c>
      <c r="M454" s="17">
        <v>4.4581</v>
      </c>
      <c r="N454" s="17">
        <v>4.6369300000000004</v>
      </c>
      <c r="O454" s="17">
        <v>75.685630000000003</v>
      </c>
      <c r="P454" s="17">
        <v>18.2211</v>
      </c>
      <c r="Q454" s="17">
        <v>34.7149</v>
      </c>
      <c r="R454" s="17">
        <v>18.853470000000002</v>
      </c>
      <c r="S454" s="17">
        <v>82.65401</v>
      </c>
      <c r="T454" s="17">
        <v>1.3427500000000001</v>
      </c>
      <c r="U454" s="17">
        <v>30.353100000000001</v>
      </c>
      <c r="V454" s="17">
        <v>1297.94</v>
      </c>
      <c r="W454" s="17">
        <v>36.823900000000002</v>
      </c>
      <c r="X454" s="17">
        <v>30.623449999999998</v>
      </c>
      <c r="Y454" s="17">
        <v>1.0596000000000001</v>
      </c>
      <c r="Z454" s="17">
        <v>134.70500000000001</v>
      </c>
    </row>
    <row r="455" spans="1:26" x14ac:dyDescent="0.2">
      <c r="A455" s="27">
        <v>44979</v>
      </c>
      <c r="B455" s="17">
        <v>5.1597999999999997</v>
      </c>
      <c r="C455" s="14">
        <v>798.875</v>
      </c>
      <c r="D455" s="17">
        <v>6.9037899999999999</v>
      </c>
      <c r="E455" s="17">
        <v>4896.2</v>
      </c>
      <c r="F455" s="17">
        <v>22.336320000000001</v>
      </c>
      <c r="G455" s="17">
        <v>359.786</v>
      </c>
      <c r="H455" s="17">
        <v>15201.5</v>
      </c>
      <c r="I455" s="17">
        <v>4.4414999999999996</v>
      </c>
      <c r="J455" s="17">
        <v>18.356169999999999</v>
      </c>
      <c r="K455" s="17">
        <v>3.8092000000000001</v>
      </c>
      <c r="L455" s="17">
        <v>55.18</v>
      </c>
      <c r="M455" s="17">
        <v>4.4805000000000001</v>
      </c>
      <c r="N455" s="17">
        <v>4.6363500000000002</v>
      </c>
      <c r="O455" s="17">
        <v>75.426699999999997</v>
      </c>
      <c r="P455" s="17">
        <v>18.23893</v>
      </c>
      <c r="Q455" s="17">
        <v>34.620600000000003</v>
      </c>
      <c r="R455" s="17">
        <v>18.850899999999999</v>
      </c>
      <c r="S455" s="17">
        <v>82.828010000000006</v>
      </c>
      <c r="T455" s="17">
        <v>1.3405400000000001</v>
      </c>
      <c r="U455" s="17">
        <v>30.522400000000001</v>
      </c>
      <c r="V455" s="17">
        <v>1302.3599999999999</v>
      </c>
      <c r="W455" s="17">
        <v>36.830849999999998</v>
      </c>
      <c r="X455" s="17">
        <v>30.614879999999999</v>
      </c>
      <c r="Y455" s="17">
        <v>1.0604499999999999</v>
      </c>
      <c r="Z455" s="17">
        <v>134.83799999999999</v>
      </c>
    </row>
    <row r="456" spans="1:26" x14ac:dyDescent="0.2">
      <c r="A456" s="27">
        <v>44978</v>
      </c>
      <c r="B456" s="17">
        <v>5.1623000000000001</v>
      </c>
      <c r="C456" s="14">
        <v>802.58</v>
      </c>
      <c r="D456" s="17">
        <v>6.8925999999999998</v>
      </c>
      <c r="E456" s="17">
        <v>4959.95</v>
      </c>
      <c r="F456" s="17">
        <v>22.283300000000001</v>
      </c>
      <c r="G456" s="17">
        <v>359.971</v>
      </c>
      <c r="H456" s="17">
        <v>15190</v>
      </c>
      <c r="I456" s="17">
        <v>4.4325000000000001</v>
      </c>
      <c r="J456" s="17">
        <v>18.468350000000001</v>
      </c>
      <c r="K456" s="17">
        <v>3.8298999999999999</v>
      </c>
      <c r="L456" s="17">
        <v>55.079900000000002</v>
      </c>
      <c r="M456" s="17">
        <v>4.4615799999999997</v>
      </c>
      <c r="N456" s="17">
        <v>4.6210800000000001</v>
      </c>
      <c r="O456" s="17">
        <v>74.947879999999998</v>
      </c>
      <c r="P456" s="17">
        <v>18.2563</v>
      </c>
      <c r="Q456" s="17">
        <v>34.614899999999999</v>
      </c>
      <c r="R456" s="17">
        <v>18.87022</v>
      </c>
      <c r="S456" s="17">
        <v>82.847009999999997</v>
      </c>
      <c r="T456" s="17">
        <v>1.3405800000000001</v>
      </c>
      <c r="U456" s="17">
        <v>30.428100000000001</v>
      </c>
      <c r="V456" s="17">
        <v>1306.1600000000001</v>
      </c>
      <c r="W456" s="17">
        <v>36.758629999999997</v>
      </c>
      <c r="X456" s="17">
        <v>30.594449999999998</v>
      </c>
      <c r="Y456" s="17">
        <v>1.0648</v>
      </c>
      <c r="Z456" s="17">
        <v>135.01400000000001</v>
      </c>
    </row>
    <row r="457" spans="1:26" x14ac:dyDescent="0.2">
      <c r="A457" s="27">
        <v>44977</v>
      </c>
      <c r="B457" s="17">
        <v>5.1623000000000001</v>
      </c>
      <c r="C457" s="14">
        <v>797.38</v>
      </c>
      <c r="D457" s="17">
        <v>6.8594600000000003</v>
      </c>
      <c r="E457" s="17">
        <v>4913.7370000000001</v>
      </c>
      <c r="F457" s="17">
        <v>22.199470000000002</v>
      </c>
      <c r="G457" s="17">
        <v>358.17700000000002</v>
      </c>
      <c r="H457" s="17">
        <v>15157.5</v>
      </c>
      <c r="I457" s="17">
        <v>4.43</v>
      </c>
      <c r="J457" s="17">
        <v>18.379799999999999</v>
      </c>
      <c r="K457" s="17">
        <v>3.8412999999999999</v>
      </c>
      <c r="L457" s="17">
        <v>54.971699999999998</v>
      </c>
      <c r="M457" s="17">
        <v>4.4372999999999996</v>
      </c>
      <c r="N457" s="17">
        <v>4.6012000000000004</v>
      </c>
      <c r="O457" s="17">
        <v>75.153919999999999</v>
      </c>
      <c r="P457" s="17">
        <v>18.090430000000001</v>
      </c>
      <c r="Q457" s="17">
        <v>34.383899999999997</v>
      </c>
      <c r="R457" s="17">
        <v>18.884060000000002</v>
      </c>
      <c r="S457" s="17">
        <v>82.720010000000002</v>
      </c>
      <c r="T457" s="17">
        <v>1.3357600000000001</v>
      </c>
      <c r="U457" s="17">
        <v>30.370699999999999</v>
      </c>
      <c r="V457" s="17">
        <v>1296.6600000000001</v>
      </c>
      <c r="W457" s="17">
        <v>36.915999999999997</v>
      </c>
      <c r="X457" s="17">
        <v>30.589449999999999</v>
      </c>
      <c r="Y457" s="17">
        <v>1.06856</v>
      </c>
      <c r="Z457" s="17">
        <v>134.25</v>
      </c>
    </row>
    <row r="458" spans="1:26" x14ac:dyDescent="0.2">
      <c r="A458" s="27">
        <v>44974</v>
      </c>
      <c r="B458" s="17">
        <v>5.1623000000000001</v>
      </c>
      <c r="C458" s="14">
        <v>789.04700000000003</v>
      </c>
      <c r="D458" s="17">
        <v>6.8738200000000003</v>
      </c>
      <c r="E458" s="17">
        <v>4906.3999999999996</v>
      </c>
      <c r="F458" s="17">
        <v>22.173400000000001</v>
      </c>
      <c r="G458" s="17">
        <v>358.83</v>
      </c>
      <c r="H458" s="17">
        <v>15202.5</v>
      </c>
      <c r="I458" s="17">
        <v>4.4320000000000004</v>
      </c>
      <c r="J458" s="17">
        <v>18.371670000000002</v>
      </c>
      <c r="K458" s="17">
        <v>3.8443800000000001</v>
      </c>
      <c r="L458" s="17">
        <v>55.247500000000002</v>
      </c>
      <c r="M458" s="17">
        <v>4.4485400000000004</v>
      </c>
      <c r="N458" s="17">
        <v>4.5929500000000001</v>
      </c>
      <c r="O458" s="17">
        <v>73.656630000000007</v>
      </c>
      <c r="P458" s="17">
        <v>18.056010000000001</v>
      </c>
      <c r="Q458" s="17">
        <v>34.463000000000001</v>
      </c>
      <c r="R458" s="17">
        <v>18.831050000000001</v>
      </c>
      <c r="S458" s="17">
        <v>82.759410000000003</v>
      </c>
      <c r="T458" s="17">
        <v>1.3364400000000001</v>
      </c>
      <c r="U458" s="17">
        <v>30.416599999999999</v>
      </c>
      <c r="V458" s="17">
        <v>1295.92</v>
      </c>
      <c r="W458" s="17">
        <v>36.76296</v>
      </c>
      <c r="X458" s="17">
        <v>30.5549</v>
      </c>
      <c r="Y458" s="17">
        <v>1.06945</v>
      </c>
      <c r="Z458" s="17">
        <v>134.155</v>
      </c>
    </row>
    <row r="459" spans="1:26" x14ac:dyDescent="0.2">
      <c r="A459" s="27">
        <v>44973</v>
      </c>
      <c r="B459" s="17">
        <v>5.2195999999999998</v>
      </c>
      <c r="C459" s="14">
        <v>791.99</v>
      </c>
      <c r="D459" s="17">
        <v>6.8684099999999999</v>
      </c>
      <c r="E459" s="17">
        <v>4924.125</v>
      </c>
      <c r="F459" s="17">
        <v>22.172190000000001</v>
      </c>
      <c r="G459" s="17">
        <v>359.27199999999999</v>
      </c>
      <c r="H459" s="17">
        <v>15156.5</v>
      </c>
      <c r="I459" s="17">
        <v>4.4039999999999999</v>
      </c>
      <c r="J459" s="17">
        <v>18.52402</v>
      </c>
      <c r="K459" s="17">
        <v>3.8491499999999998</v>
      </c>
      <c r="L459" s="17">
        <v>55.097499999999997</v>
      </c>
      <c r="M459" s="17">
        <v>4.4668900000000002</v>
      </c>
      <c r="N459" s="17">
        <v>4.5898599999999998</v>
      </c>
      <c r="O459" s="17">
        <v>74.8857</v>
      </c>
      <c r="P459" s="17">
        <v>18.16621</v>
      </c>
      <c r="Q459" s="17">
        <v>34.340000000000003</v>
      </c>
      <c r="R459" s="17">
        <v>18.850000000000001</v>
      </c>
      <c r="S459" s="17">
        <v>82.715010000000007</v>
      </c>
      <c r="T459" s="17">
        <v>1.33623</v>
      </c>
      <c r="U459" s="17">
        <v>30.2956</v>
      </c>
      <c r="V459" s="17">
        <v>1287.96</v>
      </c>
      <c r="W459" s="17">
        <v>36.802160000000001</v>
      </c>
      <c r="X459" s="17">
        <v>30.549499999999998</v>
      </c>
      <c r="Y459" s="17">
        <v>1.0673999999999999</v>
      </c>
      <c r="Z459" s="17">
        <v>133.94399999999999</v>
      </c>
    </row>
    <row r="460" spans="1:26" x14ac:dyDescent="0.2">
      <c r="A460" s="27">
        <v>44972</v>
      </c>
      <c r="B460" s="17">
        <v>5.2171700000000003</v>
      </c>
      <c r="C460" s="14">
        <v>793.45500000000004</v>
      </c>
      <c r="D460" s="17">
        <v>6.8635999999999999</v>
      </c>
      <c r="E460" s="17">
        <v>4925.0129999999999</v>
      </c>
      <c r="F460" s="17">
        <v>22.109400000000001</v>
      </c>
      <c r="G460" s="17">
        <v>355.58800000000002</v>
      </c>
      <c r="H460" s="17">
        <v>15204</v>
      </c>
      <c r="I460" s="17">
        <v>4.3925000000000001</v>
      </c>
      <c r="J460" s="17">
        <v>18.585560000000001</v>
      </c>
      <c r="K460" s="17">
        <v>3.8673000000000002</v>
      </c>
      <c r="L460" s="17">
        <v>55.1813</v>
      </c>
      <c r="M460" s="17">
        <v>4.4527000000000001</v>
      </c>
      <c r="N460" s="17">
        <v>4.58453</v>
      </c>
      <c r="O460" s="17">
        <v>74.535430000000005</v>
      </c>
      <c r="P460" s="17">
        <v>18.031199999999998</v>
      </c>
      <c r="Q460" s="17">
        <v>34.287500000000001</v>
      </c>
      <c r="R460" s="17">
        <v>18.852499999999999</v>
      </c>
      <c r="S460" s="17">
        <v>82.765010000000004</v>
      </c>
      <c r="T460" s="17">
        <v>1.33588</v>
      </c>
      <c r="U460" s="17">
        <v>30.314299999999999</v>
      </c>
      <c r="V460" s="17">
        <v>1284.9000000000001</v>
      </c>
      <c r="W460" s="17">
        <v>36.931649999999998</v>
      </c>
      <c r="X460" s="17">
        <v>30.5654</v>
      </c>
      <c r="Y460" s="17">
        <v>1.06887</v>
      </c>
      <c r="Z460" s="17">
        <v>134.15899999999999</v>
      </c>
    </row>
    <row r="461" spans="1:26" x14ac:dyDescent="0.2">
      <c r="A461" s="27">
        <v>44971</v>
      </c>
      <c r="B461" s="17">
        <v>5.1885000000000003</v>
      </c>
      <c r="C461" s="14">
        <v>785.65499999999997</v>
      </c>
      <c r="D461" s="17">
        <v>6.8373999999999997</v>
      </c>
      <c r="E461" s="17">
        <v>4797.5410000000002</v>
      </c>
      <c r="F461" s="17">
        <v>22.072399999999998</v>
      </c>
      <c r="G461" s="17">
        <v>352.26</v>
      </c>
      <c r="H461" s="17">
        <v>15159.5</v>
      </c>
      <c r="I461" s="17">
        <v>4.3484999999999996</v>
      </c>
      <c r="J461" s="17">
        <v>18.526499999999999</v>
      </c>
      <c r="K461" s="17">
        <v>3.8621500000000002</v>
      </c>
      <c r="L461" s="17">
        <v>54.86</v>
      </c>
      <c r="M461" s="17">
        <v>4.4456300000000004</v>
      </c>
      <c r="N461" s="17">
        <v>4.5628599999999997</v>
      </c>
      <c r="O461" s="17">
        <v>73.632350000000002</v>
      </c>
      <c r="P461" s="17">
        <v>17.89875</v>
      </c>
      <c r="Q461" s="17">
        <v>33.907600000000002</v>
      </c>
      <c r="R461" s="17">
        <v>18.841000000000001</v>
      </c>
      <c r="S461" s="17">
        <v>82.864009999999993</v>
      </c>
      <c r="T461" s="17">
        <v>1.3283799999999999</v>
      </c>
      <c r="U461" s="17">
        <v>30.209099999999999</v>
      </c>
      <c r="V461" s="17">
        <v>1272.55</v>
      </c>
      <c r="W461" s="17">
        <v>36.761150000000001</v>
      </c>
      <c r="X461" s="17">
        <v>30.573830000000001</v>
      </c>
      <c r="Y461" s="17">
        <v>1.07376</v>
      </c>
      <c r="Z461" s="17">
        <v>133.155</v>
      </c>
    </row>
    <row r="462" spans="1:26" x14ac:dyDescent="0.2">
      <c r="A462" s="27">
        <v>44970</v>
      </c>
      <c r="B462" s="17">
        <v>5.1706000000000003</v>
      </c>
      <c r="C462" s="14">
        <v>793.22699999999998</v>
      </c>
      <c r="D462" s="17">
        <v>6.8241699999999996</v>
      </c>
      <c r="E462" s="17">
        <v>4787.75</v>
      </c>
      <c r="F462" s="17">
        <v>22.165559999999999</v>
      </c>
      <c r="G462" s="17">
        <v>357.14</v>
      </c>
      <c r="H462" s="17">
        <v>15195</v>
      </c>
      <c r="I462" s="17">
        <v>4.3624999999999998</v>
      </c>
      <c r="J462" s="17">
        <v>18.571300000000001</v>
      </c>
      <c r="K462" s="17">
        <v>3.8588</v>
      </c>
      <c r="L462" s="17">
        <v>54.77</v>
      </c>
      <c r="M462" s="17">
        <v>4.4640000000000004</v>
      </c>
      <c r="N462" s="17">
        <v>4.5687199999999999</v>
      </c>
      <c r="O462" s="17">
        <v>73.993819999999999</v>
      </c>
      <c r="P462" s="17">
        <v>17.85613</v>
      </c>
      <c r="Q462" s="17">
        <v>33.804299999999998</v>
      </c>
      <c r="R462" s="17">
        <v>18.842949999999998</v>
      </c>
      <c r="S462" s="17">
        <v>82.593509999999995</v>
      </c>
      <c r="T462" s="17">
        <v>1.32866</v>
      </c>
      <c r="U462" s="17">
        <v>30.236799999999999</v>
      </c>
      <c r="V462" s="17">
        <v>1273.31</v>
      </c>
      <c r="W462" s="17">
        <v>36.865749999999998</v>
      </c>
      <c r="X462" s="17">
        <v>30.531099999999999</v>
      </c>
      <c r="Y462" s="17">
        <v>1.0722499999999999</v>
      </c>
      <c r="Z462" s="17">
        <v>132.423</v>
      </c>
    </row>
    <row r="463" spans="1:26" x14ac:dyDescent="0.2">
      <c r="A463" s="27">
        <v>44967</v>
      </c>
      <c r="B463" s="17">
        <v>5.2142999999999997</v>
      </c>
      <c r="C463" s="14">
        <v>797.32500000000005</v>
      </c>
      <c r="D463" s="17">
        <v>6.8230700000000004</v>
      </c>
      <c r="E463" s="17">
        <v>4799.6750000000002</v>
      </c>
      <c r="F463" s="17">
        <v>22.2181</v>
      </c>
      <c r="G463" s="17">
        <v>362.53</v>
      </c>
      <c r="H463" s="17">
        <v>15133.5</v>
      </c>
      <c r="I463" s="17">
        <v>4.3339999999999996</v>
      </c>
      <c r="J463" s="17">
        <v>18.670439999999999</v>
      </c>
      <c r="K463" s="17">
        <v>3.8419500000000002</v>
      </c>
      <c r="L463" s="17">
        <v>54.427300000000002</v>
      </c>
      <c r="M463" s="17">
        <v>4.4677699999999998</v>
      </c>
      <c r="N463" s="17">
        <v>4.5911299999999997</v>
      </c>
      <c r="O463" s="17">
        <v>73.705920000000006</v>
      </c>
      <c r="P463" s="17">
        <v>17.85821</v>
      </c>
      <c r="Q463" s="17">
        <v>33.731000000000002</v>
      </c>
      <c r="R463" s="17">
        <v>18.814440000000001</v>
      </c>
      <c r="S463" s="17">
        <v>82.534009999999995</v>
      </c>
      <c r="T463" s="17">
        <v>1.33029</v>
      </c>
      <c r="U463" s="17">
        <v>30.120799999999999</v>
      </c>
      <c r="V463" s="17">
        <v>1267.52</v>
      </c>
      <c r="W463" s="17">
        <v>36.859220000000001</v>
      </c>
      <c r="X463" s="17">
        <v>30.503499999999999</v>
      </c>
      <c r="Y463" s="17">
        <v>1.06776</v>
      </c>
      <c r="Z463" s="17">
        <v>131.35900000000001</v>
      </c>
    </row>
    <row r="464" spans="1:26" x14ac:dyDescent="0.2">
      <c r="A464" s="27">
        <v>44966</v>
      </c>
      <c r="B464" s="17">
        <v>5.2755999999999998</v>
      </c>
      <c r="C464" s="14">
        <v>802.21299999999997</v>
      </c>
      <c r="D464" s="17">
        <v>6.7921500000000004</v>
      </c>
      <c r="E464" s="17">
        <v>4736.0630000000001</v>
      </c>
      <c r="F464" s="17">
        <v>22.06765</v>
      </c>
      <c r="G464" s="17">
        <v>360.988</v>
      </c>
      <c r="H464" s="17">
        <v>15094.5</v>
      </c>
      <c r="I464" s="17">
        <v>4.3159999999999998</v>
      </c>
      <c r="J464" s="17">
        <v>18.77122</v>
      </c>
      <c r="K464" s="17">
        <v>3.86165</v>
      </c>
      <c r="L464" s="17">
        <v>54.465000000000003</v>
      </c>
      <c r="M464" s="17">
        <v>4.4285600000000001</v>
      </c>
      <c r="N464" s="17">
        <v>4.5542499999999997</v>
      </c>
      <c r="O464" s="17">
        <v>73.055000000000007</v>
      </c>
      <c r="P464" s="17">
        <v>17.75798</v>
      </c>
      <c r="Q464" s="17">
        <v>33.600499999999997</v>
      </c>
      <c r="R464" s="17">
        <v>18.8291</v>
      </c>
      <c r="S464" s="17">
        <v>82.521659999999997</v>
      </c>
      <c r="T464" s="17">
        <v>1.3257000000000001</v>
      </c>
      <c r="U464" s="17">
        <v>30.072800000000001</v>
      </c>
      <c r="V464" s="17">
        <v>1265.3399999999999</v>
      </c>
      <c r="W464" s="17">
        <v>36.802160000000001</v>
      </c>
      <c r="X464" s="17">
        <v>30.485800000000001</v>
      </c>
      <c r="Y464" s="17">
        <v>1.07399</v>
      </c>
      <c r="Z464" s="17">
        <v>131.58699999999999</v>
      </c>
    </row>
    <row r="465" spans="1:26" x14ac:dyDescent="0.2">
      <c r="A465" s="27">
        <v>44965</v>
      </c>
      <c r="B465" s="17">
        <v>5.20085</v>
      </c>
      <c r="C465" s="14">
        <v>800.4</v>
      </c>
      <c r="D465" s="17">
        <v>6.7963699999999996</v>
      </c>
      <c r="E465" s="17">
        <v>4761.0249999999996</v>
      </c>
      <c r="F465" s="17">
        <v>22.183440000000001</v>
      </c>
      <c r="G465" s="17">
        <v>360.77499999999998</v>
      </c>
      <c r="H465" s="17">
        <v>15100</v>
      </c>
      <c r="I465" s="17">
        <v>4.2984999999999998</v>
      </c>
      <c r="J465" s="17">
        <v>18.939250000000001</v>
      </c>
      <c r="K465" s="17">
        <v>3.8698000000000001</v>
      </c>
      <c r="L465" s="17">
        <v>54.808799999999998</v>
      </c>
      <c r="M465" s="17">
        <v>4.4250499999999997</v>
      </c>
      <c r="N465" s="17">
        <v>4.5705999999999998</v>
      </c>
      <c r="O465" s="17">
        <v>73.24015</v>
      </c>
      <c r="P465" s="17">
        <v>17.769279999999998</v>
      </c>
      <c r="Q465" s="17">
        <v>33.496000000000002</v>
      </c>
      <c r="R465" s="17">
        <v>18.827750000000002</v>
      </c>
      <c r="S465" s="17">
        <v>82.666759999999996</v>
      </c>
      <c r="T465" s="17">
        <v>1.3261000000000001</v>
      </c>
      <c r="U465" s="17">
        <v>30.048200000000001</v>
      </c>
      <c r="V465" s="17">
        <v>1260.9100000000001</v>
      </c>
      <c r="W465" s="17">
        <v>36.927509999999998</v>
      </c>
      <c r="X465" s="17">
        <v>30.373799999999999</v>
      </c>
      <c r="Y465" s="17">
        <v>1.0711999999999999</v>
      </c>
      <c r="Z465" s="17">
        <v>131.39500000000001</v>
      </c>
    </row>
    <row r="466" spans="1:26" x14ac:dyDescent="0.2">
      <c r="A466" s="27">
        <v>44964</v>
      </c>
      <c r="B466" s="17">
        <v>5.2048500000000004</v>
      </c>
      <c r="C466" s="14">
        <v>796.25</v>
      </c>
      <c r="D466" s="17">
        <v>6.7838000000000003</v>
      </c>
      <c r="E466" s="17">
        <v>4727.5</v>
      </c>
      <c r="F466" s="17">
        <v>22.17587</v>
      </c>
      <c r="G466" s="17">
        <v>365.01299999999998</v>
      </c>
      <c r="H466" s="17">
        <v>15145</v>
      </c>
      <c r="I466" s="17">
        <v>4.3029999999999999</v>
      </c>
      <c r="J466" s="17">
        <v>18.906749999999999</v>
      </c>
      <c r="K466" s="17">
        <v>3.8443000000000001</v>
      </c>
      <c r="L466" s="17">
        <v>55.067500000000003</v>
      </c>
      <c r="M466" s="17">
        <v>4.4300199999999998</v>
      </c>
      <c r="N466" s="17">
        <v>4.5660999999999996</v>
      </c>
      <c r="O466" s="17">
        <v>71.699479999999994</v>
      </c>
      <c r="P466" s="17">
        <v>17.5654</v>
      </c>
      <c r="Q466" s="17">
        <v>33.533799999999999</v>
      </c>
      <c r="R466" s="17">
        <v>18.817889999999998</v>
      </c>
      <c r="S466" s="17">
        <v>82.802509999999998</v>
      </c>
      <c r="T466" s="17">
        <v>1.32416</v>
      </c>
      <c r="U466" s="17">
        <v>30.064900000000002</v>
      </c>
      <c r="V466" s="17">
        <v>1255.8</v>
      </c>
      <c r="W466" s="17">
        <v>36.950420000000001</v>
      </c>
      <c r="X466" s="17">
        <v>30.297779999999999</v>
      </c>
      <c r="Y466" s="17">
        <v>1.0726500000000001</v>
      </c>
      <c r="Z466" s="17">
        <v>131.072</v>
      </c>
    </row>
    <row r="467" spans="1:26" x14ac:dyDescent="0.2">
      <c r="A467" s="27">
        <v>44963</v>
      </c>
      <c r="B467" s="17">
        <v>5.1504500000000002</v>
      </c>
      <c r="C467" s="14">
        <v>803.94500000000005</v>
      </c>
      <c r="D467" s="17">
        <v>6.8056000000000001</v>
      </c>
      <c r="E467" s="17">
        <v>4786.7370000000001</v>
      </c>
      <c r="F467" s="17">
        <v>22.24588</v>
      </c>
      <c r="G467" s="17">
        <v>367.82299999999998</v>
      </c>
      <c r="H467" s="17">
        <v>15197.5</v>
      </c>
      <c r="I467" s="17">
        <v>4.258</v>
      </c>
      <c r="J467" s="17">
        <v>19.16865</v>
      </c>
      <c r="K467" s="17">
        <v>3.8466499999999999</v>
      </c>
      <c r="L467" s="17">
        <v>54.4</v>
      </c>
      <c r="M467" s="17">
        <v>4.4242900000000001</v>
      </c>
      <c r="N467" s="17">
        <v>4.56555</v>
      </c>
      <c r="O467" s="17">
        <v>71.691199999999995</v>
      </c>
      <c r="P467" s="17">
        <v>17.66385</v>
      </c>
      <c r="Q467" s="17">
        <v>33.793500000000002</v>
      </c>
      <c r="R467" s="17">
        <v>18.81765</v>
      </c>
      <c r="S467" s="17">
        <v>82.756010000000003</v>
      </c>
      <c r="T467" s="17">
        <v>1.32778</v>
      </c>
      <c r="U467" s="17">
        <v>29.992100000000001</v>
      </c>
      <c r="V467" s="17">
        <v>1261.01</v>
      </c>
      <c r="W467" s="17">
        <v>36.950330000000001</v>
      </c>
      <c r="X467" s="17">
        <v>30.265419999999999</v>
      </c>
      <c r="Y467" s="17">
        <v>1.0725899999999999</v>
      </c>
      <c r="Z467" s="17">
        <v>132.66</v>
      </c>
    </row>
    <row r="468" spans="1:26" x14ac:dyDescent="0.2">
      <c r="A468" s="27">
        <v>44960</v>
      </c>
      <c r="B468" s="17">
        <v>5.1333500000000001</v>
      </c>
      <c r="C468" s="14">
        <v>795.83</v>
      </c>
      <c r="D468" s="17">
        <v>6.8060200000000002</v>
      </c>
      <c r="E468" s="17">
        <v>4697.7749999999996</v>
      </c>
      <c r="F468" s="17">
        <v>22.021730000000002</v>
      </c>
      <c r="G468" s="17">
        <v>359.72800000000001</v>
      </c>
      <c r="H468" s="17">
        <v>15091.2</v>
      </c>
      <c r="I468" s="17">
        <v>4.258</v>
      </c>
      <c r="J468" s="17">
        <v>18.968800000000002</v>
      </c>
      <c r="K468" s="17">
        <v>3.8388</v>
      </c>
      <c r="L468" s="17">
        <v>53.68</v>
      </c>
      <c r="M468" s="17">
        <v>4.3706500000000004</v>
      </c>
      <c r="N468" s="17">
        <v>4.5341199999999997</v>
      </c>
      <c r="O468" s="17">
        <v>71.144030000000001</v>
      </c>
      <c r="P468" s="17">
        <v>17.475549999999998</v>
      </c>
      <c r="Q468" s="17">
        <v>33.433999999999997</v>
      </c>
      <c r="R468" s="17">
        <v>18.827000000000002</v>
      </c>
      <c r="S468" s="17">
        <v>82.233509999999995</v>
      </c>
      <c r="T468" s="17">
        <v>1.3234999999999999</v>
      </c>
      <c r="U468" s="17">
        <v>29.7105</v>
      </c>
      <c r="V468" s="17">
        <v>1247.74</v>
      </c>
      <c r="W468" s="17">
        <v>36.934159999999999</v>
      </c>
      <c r="X468" s="17">
        <v>30.287199999999999</v>
      </c>
      <c r="Y468" s="17">
        <v>1.0794999999999999</v>
      </c>
      <c r="Z468" s="17">
        <v>131.19</v>
      </c>
    </row>
    <row r="469" spans="1:26" x14ac:dyDescent="0.2">
      <c r="A469" s="27">
        <v>44959</v>
      </c>
      <c r="B469" s="17">
        <v>5.0437000000000003</v>
      </c>
      <c r="C469" s="14">
        <v>779.30200000000002</v>
      </c>
      <c r="D469" s="17">
        <v>6.73766</v>
      </c>
      <c r="E469" s="17">
        <v>4619.6629999999996</v>
      </c>
      <c r="F469" s="17">
        <v>21.75562</v>
      </c>
      <c r="G469" s="17">
        <v>353.78100000000001</v>
      </c>
      <c r="H469" s="17">
        <v>14880</v>
      </c>
      <c r="I469" s="17">
        <v>4.2460000000000004</v>
      </c>
      <c r="J469" s="17">
        <v>18.670999999999999</v>
      </c>
      <c r="K469" s="17">
        <v>3.8314499999999998</v>
      </c>
      <c r="L469" s="17">
        <v>53.865000000000002</v>
      </c>
      <c r="M469" s="17">
        <v>4.2963300000000002</v>
      </c>
      <c r="N469" s="17">
        <v>4.4936499999999997</v>
      </c>
      <c r="O469" s="17">
        <v>70.596249999999998</v>
      </c>
      <c r="P469" s="17">
        <v>17.070250000000001</v>
      </c>
      <c r="Q469" s="17">
        <v>33.021799999999999</v>
      </c>
      <c r="R469" s="17">
        <v>18.8064</v>
      </c>
      <c r="S469" s="17">
        <v>82.024519999999995</v>
      </c>
      <c r="T469" s="17">
        <v>1.3097700000000001</v>
      </c>
      <c r="U469" s="17">
        <v>29.7103</v>
      </c>
      <c r="V469" s="17">
        <v>1225.3499999999999</v>
      </c>
      <c r="W469" s="17">
        <v>36.784309999999998</v>
      </c>
      <c r="X469" s="17">
        <v>30.31</v>
      </c>
      <c r="Y469" s="17">
        <v>1.09097</v>
      </c>
      <c r="Z469" s="17">
        <v>128.68</v>
      </c>
    </row>
    <row r="470" spans="1:26" x14ac:dyDescent="0.2">
      <c r="A470" s="27">
        <v>44958</v>
      </c>
      <c r="B470" s="17">
        <v>5.0517700000000003</v>
      </c>
      <c r="C470" s="14">
        <v>791.69</v>
      </c>
      <c r="D470" s="17">
        <v>6.7195200000000002</v>
      </c>
      <c r="E470" s="17">
        <v>4625.2349999999997</v>
      </c>
      <c r="F470" s="17">
        <v>21.637720000000002</v>
      </c>
      <c r="G470" s="17">
        <v>354.37599999999998</v>
      </c>
      <c r="H470" s="17">
        <v>14975</v>
      </c>
      <c r="I470" s="17">
        <v>4.2657499999999997</v>
      </c>
      <c r="J470" s="17">
        <v>18.604500000000002</v>
      </c>
      <c r="K470" s="17">
        <v>3.8517999999999999</v>
      </c>
      <c r="L470" s="17">
        <v>54.5075</v>
      </c>
      <c r="M470" s="17">
        <v>4.2796700000000003</v>
      </c>
      <c r="N470" s="17">
        <v>4.4680999999999997</v>
      </c>
      <c r="O470" s="17">
        <v>69.753050000000002</v>
      </c>
      <c r="P470" s="17">
        <v>17.043949999999999</v>
      </c>
      <c r="Q470" s="17">
        <v>32.825000000000003</v>
      </c>
      <c r="R470" s="17">
        <v>18.802420000000001</v>
      </c>
      <c r="S470" s="17">
        <v>81.757509999999996</v>
      </c>
      <c r="T470" s="17">
        <v>1.3063800000000001</v>
      </c>
      <c r="U470" s="17">
        <v>29.9026</v>
      </c>
      <c r="V470" s="17">
        <v>1222.33</v>
      </c>
      <c r="W470" s="17">
        <v>36.950279999999999</v>
      </c>
      <c r="X470" s="17">
        <v>30.240600000000001</v>
      </c>
      <c r="Y470" s="17">
        <v>1.09901</v>
      </c>
      <c r="Z470" s="17">
        <v>128.97999999999999</v>
      </c>
    </row>
    <row r="471" spans="1:26" x14ac:dyDescent="0.2">
      <c r="A471" s="27">
        <v>44957</v>
      </c>
      <c r="B471" s="17">
        <v>5.0758299999999998</v>
      </c>
      <c r="C471" s="14">
        <v>797.49</v>
      </c>
      <c r="D471" s="17">
        <v>6.7568200000000003</v>
      </c>
      <c r="E471" s="17">
        <v>4670.8599999999997</v>
      </c>
      <c r="F471" s="17">
        <v>21.886649999999999</v>
      </c>
      <c r="G471" s="17">
        <v>360.09500000000003</v>
      </c>
      <c r="H471" s="17">
        <v>14990</v>
      </c>
      <c r="I471" s="17">
        <v>4.2657499999999997</v>
      </c>
      <c r="J471" s="17">
        <v>18.8385</v>
      </c>
      <c r="K471" s="17">
        <v>3.8459699999999999</v>
      </c>
      <c r="L471" s="17">
        <v>54.645000000000003</v>
      </c>
      <c r="M471" s="17">
        <v>4.3342099999999997</v>
      </c>
      <c r="N471" s="17">
        <v>4.5276500000000004</v>
      </c>
      <c r="O471" s="17">
        <v>70.190950000000001</v>
      </c>
      <c r="P471" s="17">
        <v>17.408149999999999</v>
      </c>
      <c r="Q471" s="17">
        <v>32.83</v>
      </c>
      <c r="R471" s="17">
        <v>18.814900000000002</v>
      </c>
      <c r="S471" s="17">
        <v>81.771270000000001</v>
      </c>
      <c r="T471" s="17">
        <v>1.3138799999999999</v>
      </c>
      <c r="U471" s="17">
        <v>30.0456</v>
      </c>
      <c r="V471" s="17">
        <v>1233.76</v>
      </c>
      <c r="W471" s="17">
        <v>36.927250000000001</v>
      </c>
      <c r="X471" s="17">
        <v>30.215250000000001</v>
      </c>
      <c r="Y471" s="17">
        <v>1.08632</v>
      </c>
      <c r="Z471" s="17">
        <v>130.09399999999999</v>
      </c>
    </row>
    <row r="472" spans="1:26" x14ac:dyDescent="0.2">
      <c r="A472" s="27">
        <v>44956</v>
      </c>
      <c r="B472" s="17">
        <v>5.1211000000000002</v>
      </c>
      <c r="C472" s="14">
        <v>807.87900000000002</v>
      </c>
      <c r="D472" s="17">
        <v>6.7564700000000002</v>
      </c>
      <c r="E472" s="17">
        <v>4654.8999999999996</v>
      </c>
      <c r="F472" s="17">
        <v>21.973050000000001</v>
      </c>
      <c r="G472" s="17">
        <v>359.512</v>
      </c>
      <c r="H472" s="17">
        <v>14970</v>
      </c>
      <c r="I472" s="17">
        <v>4.2439999999999998</v>
      </c>
      <c r="J472" s="17">
        <v>18.772300000000001</v>
      </c>
      <c r="K472" s="17">
        <v>3.84998</v>
      </c>
      <c r="L472" s="17">
        <v>54.552500000000002</v>
      </c>
      <c r="M472" s="17">
        <v>4.3412800000000002</v>
      </c>
      <c r="N472" s="17">
        <v>4.5274400000000004</v>
      </c>
      <c r="O472" s="17">
        <v>70.125600000000006</v>
      </c>
      <c r="P472" s="17">
        <v>17.40035</v>
      </c>
      <c r="Q472" s="17">
        <v>32.774999999999999</v>
      </c>
      <c r="R472" s="17">
        <v>18.790800000000001</v>
      </c>
      <c r="S472" s="17">
        <v>81.588009999999997</v>
      </c>
      <c r="T472" s="17">
        <v>1.3144400000000001</v>
      </c>
      <c r="U472" s="17">
        <v>30.076699999999999</v>
      </c>
      <c r="V472" s="17">
        <v>1232.6500000000001</v>
      </c>
      <c r="W472" s="17">
        <v>36.859220000000001</v>
      </c>
      <c r="X472" s="17">
        <v>30.03</v>
      </c>
      <c r="Y472" s="17">
        <v>1.0850900000000001</v>
      </c>
      <c r="Z472" s="17">
        <v>130.38499999999999</v>
      </c>
    </row>
    <row r="473" spans="1:26" x14ac:dyDescent="0.2">
      <c r="A473" s="27">
        <v>44953</v>
      </c>
      <c r="B473" s="17">
        <v>5.1091499999999996</v>
      </c>
      <c r="C473" s="14">
        <v>806.44500000000005</v>
      </c>
      <c r="D473" s="17">
        <v>6.7569400000000002</v>
      </c>
      <c r="E473" s="17">
        <v>4577.0379999999996</v>
      </c>
      <c r="F473" s="17">
        <v>21.905539999999998</v>
      </c>
      <c r="G473" s="17">
        <v>359.15</v>
      </c>
      <c r="H473" s="17">
        <v>14985</v>
      </c>
      <c r="I473" s="17">
        <v>4.2409999999999997</v>
      </c>
      <c r="J473" s="17">
        <v>18.7669</v>
      </c>
      <c r="K473" s="17">
        <v>3.8302999999999998</v>
      </c>
      <c r="L473" s="17">
        <v>54.475000000000001</v>
      </c>
      <c r="M473" s="17">
        <v>4.3300999999999998</v>
      </c>
      <c r="N473" s="17">
        <v>4.5065499999999998</v>
      </c>
      <c r="O473" s="17">
        <v>69.764210000000006</v>
      </c>
      <c r="P473" s="17">
        <v>17.187570000000001</v>
      </c>
      <c r="Q473" s="17">
        <v>32.801499999999997</v>
      </c>
      <c r="R473" s="17">
        <v>18.805029999999999</v>
      </c>
      <c r="S473" s="17">
        <v>81.516019999999997</v>
      </c>
      <c r="T473" s="17">
        <v>1.31362</v>
      </c>
      <c r="U473" s="17">
        <v>30.345099999999999</v>
      </c>
      <c r="V473" s="17">
        <v>1229.75</v>
      </c>
      <c r="W473" s="17">
        <v>36.932000000000002</v>
      </c>
      <c r="X473" s="17">
        <v>29.890450000000001</v>
      </c>
      <c r="Y473" s="17">
        <v>1.0867599999999999</v>
      </c>
      <c r="Z473" s="17">
        <v>129.87899999999999</v>
      </c>
    </row>
    <row r="474" spans="1:26" x14ac:dyDescent="0.2">
      <c r="A474" s="27">
        <v>44952</v>
      </c>
      <c r="B474" s="17">
        <v>5.0696000000000003</v>
      </c>
      <c r="C474" s="14">
        <v>802.25</v>
      </c>
      <c r="D474" s="17">
        <v>6.7370400000000004</v>
      </c>
      <c r="E474" s="17">
        <v>4519</v>
      </c>
      <c r="F474" s="17">
        <v>21.86185</v>
      </c>
      <c r="G474" s="17">
        <v>356.13600000000002</v>
      </c>
      <c r="H474" s="17">
        <v>14947.5</v>
      </c>
      <c r="I474" s="17">
        <v>4.2454999999999998</v>
      </c>
      <c r="J474" s="17">
        <v>18.794</v>
      </c>
      <c r="K474" s="17">
        <v>3.8366500000000001</v>
      </c>
      <c r="L474" s="17">
        <v>54.417499999999997</v>
      </c>
      <c r="M474" s="17">
        <v>4.3247099999999996</v>
      </c>
      <c r="N474" s="17">
        <v>4.4765699999999997</v>
      </c>
      <c r="O474" s="17">
        <v>69.577219999999997</v>
      </c>
      <c r="P474" s="17">
        <v>17.188320000000001</v>
      </c>
      <c r="Q474" s="17">
        <v>32.820399999999999</v>
      </c>
      <c r="R474" s="17">
        <v>18.80151</v>
      </c>
      <c r="S474" s="17">
        <v>81.463509999999999</v>
      </c>
      <c r="T474" s="17">
        <v>1.3120000000000001</v>
      </c>
      <c r="U474" s="17">
        <v>30.345099999999999</v>
      </c>
      <c r="V474" s="17">
        <v>1232.26</v>
      </c>
      <c r="W474" s="17">
        <v>36.904429999999998</v>
      </c>
      <c r="X474" s="17">
        <v>29.89265</v>
      </c>
      <c r="Y474" s="17">
        <v>1.0891900000000001</v>
      </c>
      <c r="Z474" s="17">
        <v>130.22</v>
      </c>
    </row>
    <row r="475" spans="1:26" x14ac:dyDescent="0.2">
      <c r="A475" s="27">
        <v>44951</v>
      </c>
      <c r="B475" s="17">
        <v>5.0768000000000004</v>
      </c>
      <c r="C475" s="14">
        <v>802.46699999999998</v>
      </c>
      <c r="D475" s="17">
        <v>6.77196</v>
      </c>
      <c r="E475" s="17">
        <v>4538.8249999999998</v>
      </c>
      <c r="F475" s="17">
        <v>21.776440000000001</v>
      </c>
      <c r="G475" s="17">
        <v>353.91699999999997</v>
      </c>
      <c r="H475" s="17">
        <v>14965</v>
      </c>
      <c r="I475" s="17">
        <v>4.2614999999999998</v>
      </c>
      <c r="J475" s="17">
        <v>18.787859999999998</v>
      </c>
      <c r="K475" s="17">
        <v>3.8906000000000001</v>
      </c>
      <c r="L475" s="17">
        <v>54.655000000000001</v>
      </c>
      <c r="M475" s="17">
        <v>4.3198800000000004</v>
      </c>
      <c r="N475" s="17">
        <v>4.4863299999999997</v>
      </c>
      <c r="O475" s="17">
        <v>69.274950000000004</v>
      </c>
      <c r="P475" s="17">
        <v>17.110399999999998</v>
      </c>
      <c r="Q475" s="17">
        <v>32.731499999999997</v>
      </c>
      <c r="R475" s="17">
        <v>18.796299999999999</v>
      </c>
      <c r="S475" s="17">
        <v>81.47851</v>
      </c>
      <c r="T475" s="17">
        <v>1.3131299999999999</v>
      </c>
      <c r="U475" s="17">
        <v>30.345099999999999</v>
      </c>
      <c r="V475" s="17">
        <v>1233.18</v>
      </c>
      <c r="W475" s="17">
        <v>36.784309999999998</v>
      </c>
      <c r="X475" s="17">
        <v>29.892520000000001</v>
      </c>
      <c r="Y475" s="17">
        <v>1.0915900000000001</v>
      </c>
      <c r="Z475" s="17">
        <v>129.59399999999999</v>
      </c>
    </row>
    <row r="476" spans="1:26" x14ac:dyDescent="0.2">
      <c r="A476" s="27">
        <v>44950</v>
      </c>
      <c r="B476" s="17">
        <v>5.1424000000000003</v>
      </c>
      <c r="C476" s="14">
        <v>801.65</v>
      </c>
      <c r="D476" s="17">
        <v>6.7840199999999999</v>
      </c>
      <c r="E476" s="17">
        <v>4522.1880000000001</v>
      </c>
      <c r="F476" s="17">
        <v>21.923549999999999</v>
      </c>
      <c r="G476" s="17">
        <v>357.58800000000002</v>
      </c>
      <c r="H476" s="17">
        <v>14887.5</v>
      </c>
      <c r="I476" s="17">
        <v>4.2854999999999999</v>
      </c>
      <c r="J476" s="17">
        <v>18.795169999999999</v>
      </c>
      <c r="K476" s="17">
        <v>3.8954499999999999</v>
      </c>
      <c r="L476" s="17">
        <v>54.454799999999999</v>
      </c>
      <c r="M476" s="17">
        <v>4.3287399999999998</v>
      </c>
      <c r="N476" s="17">
        <v>4.5150499999999996</v>
      </c>
      <c r="O476" s="17">
        <v>69.329899999999995</v>
      </c>
      <c r="P476" s="17">
        <v>17.197980000000001</v>
      </c>
      <c r="Q476" s="17">
        <v>32.748899999999999</v>
      </c>
      <c r="R476" s="17">
        <v>18.800719999999998</v>
      </c>
      <c r="S476" s="17">
        <v>81.599010000000007</v>
      </c>
      <c r="T476" s="17">
        <v>1.3196399999999999</v>
      </c>
      <c r="U476" s="17">
        <v>30.345099999999999</v>
      </c>
      <c r="V476" s="17">
        <v>1234</v>
      </c>
      <c r="W476" s="17">
        <v>36.917050000000003</v>
      </c>
      <c r="X476" s="17">
        <v>29.88945</v>
      </c>
      <c r="Y476" s="17">
        <v>1.0886800000000001</v>
      </c>
      <c r="Z476" s="17">
        <v>130.16900000000001</v>
      </c>
    </row>
    <row r="477" spans="1:26" x14ac:dyDescent="0.2">
      <c r="A477" s="27">
        <v>44949</v>
      </c>
      <c r="B477" s="17">
        <v>5.1956699999999998</v>
      </c>
      <c r="C477" s="14">
        <v>814.08299999999997</v>
      </c>
      <c r="D477" s="17">
        <v>6.7764499999999996</v>
      </c>
      <c r="E477" s="17">
        <v>4544.55</v>
      </c>
      <c r="F477" s="17">
        <v>21.953499999999998</v>
      </c>
      <c r="G477" s="17">
        <v>363.69600000000003</v>
      </c>
      <c r="H477" s="17">
        <v>15075</v>
      </c>
      <c r="I477" s="17">
        <v>4.2854999999999999</v>
      </c>
      <c r="J477" s="17">
        <v>18.817550000000001</v>
      </c>
      <c r="K477" s="17">
        <v>3.8849999999999998</v>
      </c>
      <c r="L477" s="17">
        <v>54.597499999999997</v>
      </c>
      <c r="M477" s="17">
        <v>4.3281499999999999</v>
      </c>
      <c r="N477" s="17">
        <v>4.5200100000000001</v>
      </c>
      <c r="O477" s="17">
        <v>68.918350000000004</v>
      </c>
      <c r="P477" s="17">
        <v>17.187439999999999</v>
      </c>
      <c r="Q477" s="17">
        <v>32.719200000000001</v>
      </c>
      <c r="R477" s="17">
        <v>18.810600000000001</v>
      </c>
      <c r="S477" s="17">
        <v>81.483360000000005</v>
      </c>
      <c r="T477" s="17">
        <v>1.3182100000000001</v>
      </c>
      <c r="U477" s="17">
        <v>30.345099999999999</v>
      </c>
      <c r="V477" s="17">
        <v>1230.3800000000001</v>
      </c>
      <c r="W477" s="17">
        <v>36.916759999999996</v>
      </c>
      <c r="X477" s="17">
        <v>29.88747</v>
      </c>
      <c r="Y477" s="17">
        <v>1.08721</v>
      </c>
      <c r="Z477" s="17">
        <v>130.66900000000001</v>
      </c>
    </row>
    <row r="478" spans="1:26" x14ac:dyDescent="0.2">
      <c r="A478" s="27">
        <v>44946</v>
      </c>
      <c r="B478" s="17">
        <v>5.2070999999999996</v>
      </c>
      <c r="C478" s="14">
        <v>815.69</v>
      </c>
      <c r="D478" s="17">
        <v>6.7812299999999999</v>
      </c>
      <c r="E478" s="17">
        <v>4585.5770000000002</v>
      </c>
      <c r="F478" s="17">
        <v>22.028020000000001</v>
      </c>
      <c r="G478" s="17">
        <v>361.55900000000003</v>
      </c>
      <c r="H478" s="17">
        <v>15075</v>
      </c>
      <c r="I478" s="17">
        <v>4.2854999999999999</v>
      </c>
      <c r="J478" s="17">
        <v>18.873000000000001</v>
      </c>
      <c r="K478" s="17">
        <v>3.8574999999999999</v>
      </c>
      <c r="L478" s="17">
        <v>54.54</v>
      </c>
      <c r="M478" s="17">
        <v>4.3346799999999996</v>
      </c>
      <c r="N478" s="17">
        <v>4.5256499999999997</v>
      </c>
      <c r="O478" s="17">
        <v>69.123450000000005</v>
      </c>
      <c r="P478" s="17">
        <v>17.13036</v>
      </c>
      <c r="Q478" s="17">
        <v>32.692</v>
      </c>
      <c r="R478" s="17">
        <v>18.772379999999998</v>
      </c>
      <c r="S478" s="17">
        <v>80.987009999999998</v>
      </c>
      <c r="T478" s="17">
        <v>1.3192600000000001</v>
      </c>
      <c r="U478" s="17">
        <v>30.345099999999999</v>
      </c>
      <c r="V478" s="17">
        <v>1232.1300000000001</v>
      </c>
      <c r="W478" s="17">
        <v>36.924259999999997</v>
      </c>
      <c r="X478" s="17">
        <v>29.843250000000001</v>
      </c>
      <c r="Y478" s="17">
        <v>1.0855999999999999</v>
      </c>
      <c r="Z478" s="17">
        <v>129.59700000000001</v>
      </c>
    </row>
    <row r="479" spans="1:26" x14ac:dyDescent="0.2">
      <c r="A479" s="27">
        <v>44945</v>
      </c>
      <c r="B479" s="17">
        <v>5.1765499999999998</v>
      </c>
      <c r="C479" s="14">
        <v>826.1</v>
      </c>
      <c r="D479" s="17">
        <v>6.7707499999999996</v>
      </c>
      <c r="E479" s="17">
        <v>4669.9750000000004</v>
      </c>
      <c r="F479" s="17">
        <v>22.0854</v>
      </c>
      <c r="G479" s="17">
        <v>363.98099999999999</v>
      </c>
      <c r="H479" s="17">
        <v>15104</v>
      </c>
      <c r="I479" s="17">
        <v>4.3079999999999998</v>
      </c>
      <c r="J479" s="17">
        <v>18.99485</v>
      </c>
      <c r="K479" s="17">
        <v>3.8596499999999998</v>
      </c>
      <c r="L479" s="17">
        <v>54.643700000000003</v>
      </c>
      <c r="M479" s="17">
        <v>4.3589099999999998</v>
      </c>
      <c r="N479" s="17">
        <v>4.5442499999999999</v>
      </c>
      <c r="O479" s="17">
        <v>69.311199999999999</v>
      </c>
      <c r="P479" s="17">
        <v>17.276350000000001</v>
      </c>
      <c r="Q479" s="17">
        <v>32.898000000000003</v>
      </c>
      <c r="R479" s="17">
        <v>18.7562</v>
      </c>
      <c r="S479" s="17">
        <v>81.245009999999994</v>
      </c>
      <c r="T479" s="17">
        <v>1.3217300000000001</v>
      </c>
      <c r="U479" s="17">
        <v>30.345099999999999</v>
      </c>
      <c r="V479" s="17">
        <v>1232.6199999999999</v>
      </c>
      <c r="W479" s="17">
        <v>36.924259999999997</v>
      </c>
      <c r="X479" s="17">
        <v>29.867100000000001</v>
      </c>
      <c r="Y479" s="17">
        <v>1.0832599999999999</v>
      </c>
      <c r="Z479" s="17">
        <v>128.43</v>
      </c>
    </row>
    <row r="480" spans="1:26" x14ac:dyDescent="0.2">
      <c r="A480" s="27">
        <v>44944</v>
      </c>
      <c r="B480" s="17">
        <v>5.1816000000000004</v>
      </c>
      <c r="C480" s="14">
        <v>823.26800000000003</v>
      </c>
      <c r="D480" s="17">
        <v>6.76905</v>
      </c>
      <c r="E480" s="17">
        <v>4696.8999999999996</v>
      </c>
      <c r="F480" s="17">
        <v>22.1952</v>
      </c>
      <c r="G480" s="17">
        <v>365.38400000000001</v>
      </c>
      <c r="H480" s="17">
        <v>15087.5</v>
      </c>
      <c r="I480" s="17">
        <v>4.3150000000000004</v>
      </c>
      <c r="J480" s="17">
        <v>18.889659999999999</v>
      </c>
      <c r="K480" s="17">
        <v>3.8418000000000001</v>
      </c>
      <c r="L480" s="17">
        <v>54.61</v>
      </c>
      <c r="M480" s="17">
        <v>4.3697400000000002</v>
      </c>
      <c r="N480" s="17">
        <v>4.5739799999999997</v>
      </c>
      <c r="O480" s="17">
        <v>69.090969999999999</v>
      </c>
      <c r="P480" s="17">
        <v>17.106400000000001</v>
      </c>
      <c r="Q480" s="17">
        <v>33.008099999999999</v>
      </c>
      <c r="R480" s="17">
        <v>18.761649999999999</v>
      </c>
      <c r="S480" s="17">
        <v>81.445009999999996</v>
      </c>
      <c r="T480" s="17">
        <v>1.3207500000000001</v>
      </c>
      <c r="U480" s="17">
        <v>30.295100000000001</v>
      </c>
      <c r="V480" s="17">
        <v>1235.8499999999999</v>
      </c>
      <c r="W480" s="17">
        <v>36.767879999999998</v>
      </c>
      <c r="X480" s="17">
        <v>29.650549999999999</v>
      </c>
      <c r="Y480" s="17">
        <v>1.07941</v>
      </c>
      <c r="Z480" s="17">
        <v>128.90299999999999</v>
      </c>
    </row>
    <row r="481" spans="1:26" x14ac:dyDescent="0.2">
      <c r="A481" s="27">
        <v>44943</v>
      </c>
      <c r="B481" s="17">
        <v>5.1041800000000004</v>
      </c>
      <c r="C481" s="14">
        <v>815.86800000000005</v>
      </c>
      <c r="D481" s="17">
        <v>6.7698200000000002</v>
      </c>
      <c r="E481" s="17">
        <v>4734.2969999999996</v>
      </c>
      <c r="F481" s="17">
        <v>22.199349999999999</v>
      </c>
      <c r="G481" s="17">
        <v>368.065</v>
      </c>
      <c r="H481" s="17">
        <v>15165</v>
      </c>
      <c r="I481" s="17">
        <v>4.3265000000000002</v>
      </c>
      <c r="J481" s="17">
        <v>18.661149999999999</v>
      </c>
      <c r="K481" s="17">
        <v>3.84545</v>
      </c>
      <c r="L481" s="17">
        <v>54.8431</v>
      </c>
      <c r="M481" s="17">
        <v>4.3561199999999998</v>
      </c>
      <c r="N481" s="17">
        <v>4.5738300000000001</v>
      </c>
      <c r="O481" s="17">
        <v>68.627750000000006</v>
      </c>
      <c r="P481" s="17">
        <v>17.049430000000001</v>
      </c>
      <c r="Q481" s="17">
        <v>33.000999999999998</v>
      </c>
      <c r="R481" s="17">
        <v>18.749600000000001</v>
      </c>
      <c r="S481" s="17">
        <v>81.522009999999995</v>
      </c>
      <c r="T481" s="17">
        <v>1.3202400000000001</v>
      </c>
      <c r="U481" s="17">
        <v>30.3017</v>
      </c>
      <c r="V481" s="17">
        <v>1237.3900000000001</v>
      </c>
      <c r="W481" s="17">
        <v>36.784309999999998</v>
      </c>
      <c r="X481" s="17">
        <v>29.625920000000001</v>
      </c>
      <c r="Y481" s="17">
        <v>1.07881</v>
      </c>
      <c r="Z481" s="17">
        <v>128.11799999999999</v>
      </c>
    </row>
    <row r="482" spans="1:26" x14ac:dyDescent="0.2">
      <c r="A482" s="27">
        <v>44942</v>
      </c>
      <c r="B482" s="17">
        <v>5.1521999999999997</v>
      </c>
      <c r="C482" s="14">
        <v>822.34799999999996</v>
      </c>
      <c r="D482" s="17">
        <v>6.74268</v>
      </c>
      <c r="E482" s="17">
        <v>4681.8130000000001</v>
      </c>
      <c r="F482" s="17">
        <v>22.196249999999999</v>
      </c>
      <c r="G482" s="17">
        <v>368.476</v>
      </c>
      <c r="H482" s="17">
        <v>15087.5</v>
      </c>
      <c r="I482" s="17">
        <v>4.3159999999999998</v>
      </c>
      <c r="J482" s="17">
        <v>18.77908</v>
      </c>
      <c r="K482" s="17">
        <v>3.8294999999999999</v>
      </c>
      <c r="L482" s="17">
        <v>54.6</v>
      </c>
      <c r="M482" s="17">
        <v>4.3321500000000004</v>
      </c>
      <c r="N482" s="17">
        <v>4.55715</v>
      </c>
      <c r="O482" s="17">
        <v>68.750029999999995</v>
      </c>
      <c r="P482" s="17">
        <v>17.020849999999999</v>
      </c>
      <c r="Q482" s="17">
        <v>33.074199999999998</v>
      </c>
      <c r="R482" s="17">
        <v>18.786850000000001</v>
      </c>
      <c r="S482" s="17">
        <v>81.655510000000007</v>
      </c>
      <c r="T482" s="17">
        <v>1.32125</v>
      </c>
      <c r="U482" s="17">
        <v>30.283999999999999</v>
      </c>
      <c r="V482" s="17">
        <v>1241.96</v>
      </c>
      <c r="W482" s="17">
        <v>36.875500000000002</v>
      </c>
      <c r="X482" s="17">
        <v>29.62</v>
      </c>
      <c r="Y482" s="17">
        <v>1.08219</v>
      </c>
      <c r="Z482" s="17">
        <v>128.57599999999999</v>
      </c>
    </row>
    <row r="483" spans="1:26" x14ac:dyDescent="0.2">
      <c r="A483" s="27">
        <v>44939</v>
      </c>
      <c r="B483" s="17">
        <v>5.1022499999999997</v>
      </c>
      <c r="C483" s="14">
        <v>820.5</v>
      </c>
      <c r="D483" s="17">
        <v>6.7138900000000001</v>
      </c>
      <c r="E483" s="17">
        <v>4688.6819999999998</v>
      </c>
      <c r="F483" s="17">
        <v>22.148579999999999</v>
      </c>
      <c r="G483" s="17">
        <v>366.13</v>
      </c>
      <c r="H483" s="17">
        <v>15145</v>
      </c>
      <c r="I483" s="17">
        <v>4.3358499999999998</v>
      </c>
      <c r="J483" s="17">
        <v>18.766300000000001</v>
      </c>
      <c r="K483" s="17">
        <v>3.8121800000000001</v>
      </c>
      <c r="L483" s="17">
        <v>54.9</v>
      </c>
      <c r="M483" s="17">
        <v>4.3339600000000003</v>
      </c>
      <c r="N483" s="17">
        <v>4.56623</v>
      </c>
      <c r="O483" s="17">
        <v>68.993750000000006</v>
      </c>
      <c r="P483" s="17">
        <v>16.828700000000001</v>
      </c>
      <c r="Q483" s="17">
        <v>32.875</v>
      </c>
      <c r="R483" s="17">
        <v>18.793230000000001</v>
      </c>
      <c r="S483" s="17">
        <v>81.304010000000005</v>
      </c>
      <c r="T483" s="17">
        <v>1.3188200000000001</v>
      </c>
      <c r="U483" s="17">
        <v>30.281700000000001</v>
      </c>
      <c r="V483" s="17">
        <v>1237.4000000000001</v>
      </c>
      <c r="W483" s="17">
        <v>36.875709999999998</v>
      </c>
      <c r="X483" s="17">
        <v>29.54655</v>
      </c>
      <c r="Y483" s="17">
        <v>1.0830200000000001</v>
      </c>
      <c r="Z483" s="17">
        <v>127.866</v>
      </c>
    </row>
    <row r="484" spans="1:26" x14ac:dyDescent="0.2">
      <c r="A484" s="27">
        <v>44938</v>
      </c>
      <c r="B484" s="17">
        <v>5.1007499999999997</v>
      </c>
      <c r="C484" s="14">
        <v>818.54600000000005</v>
      </c>
      <c r="D484" s="17">
        <v>6.7265800000000002</v>
      </c>
      <c r="E484" s="17">
        <v>4685.0379999999996</v>
      </c>
      <c r="F484" s="17">
        <v>22.148</v>
      </c>
      <c r="G484" s="17">
        <v>366</v>
      </c>
      <c r="H484" s="17">
        <v>15212.4</v>
      </c>
      <c r="I484" s="17">
        <v>4.3593500000000001</v>
      </c>
      <c r="J484" s="17">
        <v>18.839960000000001</v>
      </c>
      <c r="K484" s="17">
        <v>3.786</v>
      </c>
      <c r="L484" s="17">
        <v>55.305300000000003</v>
      </c>
      <c r="M484" s="17">
        <v>4.3251499999999998</v>
      </c>
      <c r="N484" s="17">
        <v>4.5537099999999997</v>
      </c>
      <c r="O484" s="17">
        <v>68.172849999999997</v>
      </c>
      <c r="P484" s="17">
        <v>16.753520000000002</v>
      </c>
      <c r="Q484" s="17">
        <v>33.165399999999998</v>
      </c>
      <c r="R484" s="17">
        <v>18.781099999999999</v>
      </c>
      <c r="S484" s="17">
        <v>81.145510000000002</v>
      </c>
      <c r="T484" s="17">
        <v>1.3252200000000001</v>
      </c>
      <c r="U484" s="17">
        <v>30.439599999999999</v>
      </c>
      <c r="V484" s="17">
        <v>1239.51</v>
      </c>
      <c r="W484" s="17">
        <v>36.834310000000002</v>
      </c>
      <c r="X484" s="17">
        <v>29.609649999999998</v>
      </c>
      <c r="Y484" s="17">
        <v>1.08534</v>
      </c>
      <c r="Z484" s="17">
        <v>129.25399999999999</v>
      </c>
    </row>
    <row r="485" spans="1:26" x14ac:dyDescent="0.2">
      <c r="A485" s="27">
        <v>44937</v>
      </c>
      <c r="B485" s="17">
        <v>5.1646000000000001</v>
      </c>
      <c r="C485" s="14">
        <v>823.46500000000003</v>
      </c>
      <c r="D485" s="17">
        <v>6.7678000000000003</v>
      </c>
      <c r="E485" s="17">
        <v>4733.1000000000004</v>
      </c>
      <c r="F485" s="17">
        <v>22.34085</v>
      </c>
      <c r="G485" s="17">
        <v>370.34500000000003</v>
      </c>
      <c r="H485" s="17">
        <v>15482.5</v>
      </c>
      <c r="I485" s="17">
        <v>4.3710500000000003</v>
      </c>
      <c r="J485" s="17">
        <v>18.929449999999999</v>
      </c>
      <c r="K485" s="17">
        <v>3.78667</v>
      </c>
      <c r="L485" s="17">
        <v>54.802700000000002</v>
      </c>
      <c r="M485" s="17">
        <v>4.3569599999999999</v>
      </c>
      <c r="N485" s="17">
        <v>4.5936500000000002</v>
      </c>
      <c r="O485" s="17">
        <v>69.066760000000002</v>
      </c>
      <c r="P485" s="17">
        <v>16.917899999999999</v>
      </c>
      <c r="Q485" s="17">
        <v>33.433999999999997</v>
      </c>
      <c r="R485" s="17">
        <v>18.77582</v>
      </c>
      <c r="S485" s="17">
        <v>81.642359999999996</v>
      </c>
      <c r="T485" s="17">
        <v>1.33117</v>
      </c>
      <c r="U485" s="17">
        <v>30.421500000000002</v>
      </c>
      <c r="V485" s="17">
        <v>1242.55</v>
      </c>
      <c r="W485" s="17">
        <v>36.751449999999998</v>
      </c>
      <c r="X485" s="17">
        <v>29.78125</v>
      </c>
      <c r="Y485" s="17">
        <v>1.0757300000000001</v>
      </c>
      <c r="Z485" s="17">
        <v>132.45400000000001</v>
      </c>
    </row>
    <row r="486" spans="1:26" x14ac:dyDescent="0.2">
      <c r="A486" s="27">
        <v>44936</v>
      </c>
      <c r="B486" s="17">
        <v>5.2041500000000003</v>
      </c>
      <c r="C486" s="14">
        <v>828.3</v>
      </c>
      <c r="D486" s="17">
        <v>6.7846500000000001</v>
      </c>
      <c r="E486" s="17">
        <v>4787.6000000000004</v>
      </c>
      <c r="F486" s="17">
        <v>22.338809999999999</v>
      </c>
      <c r="G486" s="17">
        <v>371.28500000000003</v>
      </c>
      <c r="H486" s="17">
        <v>15572.5</v>
      </c>
      <c r="I486" s="17">
        <v>4.3725500000000004</v>
      </c>
      <c r="J486" s="17">
        <v>19.0686</v>
      </c>
      <c r="K486" s="17">
        <v>3.7949700000000002</v>
      </c>
      <c r="L486" s="17">
        <v>54.884999999999998</v>
      </c>
      <c r="M486" s="17">
        <v>4.3713199999999999</v>
      </c>
      <c r="N486" s="17">
        <v>4.5965299999999996</v>
      </c>
      <c r="O486" s="17">
        <v>69.676079999999999</v>
      </c>
      <c r="P486" s="17">
        <v>17.014520000000001</v>
      </c>
      <c r="Q486" s="17">
        <v>33.460999999999999</v>
      </c>
      <c r="R486" s="17">
        <v>18.775120000000001</v>
      </c>
      <c r="S486" s="17">
        <v>81.629509999999996</v>
      </c>
      <c r="T486" s="17">
        <v>1.33179</v>
      </c>
      <c r="U486" s="17">
        <v>30.4634</v>
      </c>
      <c r="V486" s="17">
        <v>1241.23</v>
      </c>
      <c r="W486" s="17">
        <v>36.875630000000001</v>
      </c>
      <c r="X486" s="17">
        <v>27.66855</v>
      </c>
      <c r="Y486" s="17">
        <v>1.07335</v>
      </c>
      <c r="Z486" s="17">
        <v>132.255</v>
      </c>
    </row>
    <row r="487" spans="1:26" x14ac:dyDescent="0.2">
      <c r="A487" s="27">
        <v>44935</v>
      </c>
      <c r="B487" s="17">
        <v>5.258</v>
      </c>
      <c r="C487" s="14">
        <v>835.52499999999998</v>
      </c>
      <c r="D487" s="17">
        <v>6.7821400000000001</v>
      </c>
      <c r="E487" s="17">
        <v>4855.4750000000004</v>
      </c>
      <c r="F487" s="17">
        <v>22.36795</v>
      </c>
      <c r="G487" s="17">
        <v>369.47500000000002</v>
      </c>
      <c r="H487" s="17">
        <v>15567.5</v>
      </c>
      <c r="I487" s="17">
        <v>4.3740500000000004</v>
      </c>
      <c r="J487" s="17">
        <v>19.1526</v>
      </c>
      <c r="K487" s="17">
        <v>3.8008700000000002</v>
      </c>
      <c r="L487" s="17">
        <v>55.133800000000001</v>
      </c>
      <c r="M487" s="17">
        <v>4.3751699999999998</v>
      </c>
      <c r="N487" s="17">
        <v>4.5933599999999997</v>
      </c>
      <c r="O487" s="17">
        <v>69.541650000000004</v>
      </c>
      <c r="P487" s="17">
        <v>16.92737</v>
      </c>
      <c r="Q487" s="17">
        <v>33.430500000000002</v>
      </c>
      <c r="R487" s="17">
        <v>18.753219999999999</v>
      </c>
      <c r="S487" s="17">
        <v>82.166510000000002</v>
      </c>
      <c r="T487" s="17">
        <v>1.3305100000000001</v>
      </c>
      <c r="U487" s="17">
        <v>30.525099999999998</v>
      </c>
      <c r="V487" s="17">
        <v>1239.2</v>
      </c>
      <c r="W487" s="17">
        <v>36.965899999999998</v>
      </c>
      <c r="X487" s="17">
        <v>27.619150000000001</v>
      </c>
      <c r="Y487" s="17">
        <v>1.0730500000000001</v>
      </c>
      <c r="Z487" s="17">
        <v>131.88499999999999</v>
      </c>
    </row>
    <row r="488" spans="1:26" x14ac:dyDescent="0.2">
      <c r="A488" s="27">
        <v>44932</v>
      </c>
      <c r="B488" s="17">
        <v>5.2255799999999999</v>
      </c>
      <c r="C488" s="14">
        <v>842.06299999999999</v>
      </c>
      <c r="D488" s="17">
        <v>6.8303099999999999</v>
      </c>
      <c r="E488" s="17">
        <v>4855.4750000000004</v>
      </c>
      <c r="F488" s="17">
        <v>22.572299999999998</v>
      </c>
      <c r="G488" s="17">
        <v>370.71800000000002</v>
      </c>
      <c r="H488" s="17">
        <v>15632.5</v>
      </c>
      <c r="I488" s="17">
        <v>4.4032499999999999</v>
      </c>
      <c r="J488" s="17">
        <v>19.152200000000001</v>
      </c>
      <c r="K488" s="17">
        <v>3.7939699999999998</v>
      </c>
      <c r="L488" s="17">
        <v>55.642499999999998</v>
      </c>
      <c r="M488" s="17">
        <v>4.4114300000000002</v>
      </c>
      <c r="N488" s="17">
        <v>4.63415</v>
      </c>
      <c r="O488" s="17">
        <v>72.474779999999996</v>
      </c>
      <c r="P488" s="17">
        <v>17.107050000000001</v>
      </c>
      <c r="Q488" s="17">
        <v>33.719000000000001</v>
      </c>
      <c r="R488" s="17">
        <v>18.716449999999998</v>
      </c>
      <c r="S488" s="17">
        <v>82.270009999999999</v>
      </c>
      <c r="T488" s="17">
        <v>1.3395300000000001</v>
      </c>
      <c r="U488" s="17">
        <v>30.727</v>
      </c>
      <c r="V488" s="17">
        <v>1253.9000000000001</v>
      </c>
      <c r="W488" s="17">
        <v>36.751449999999998</v>
      </c>
      <c r="X488" s="17">
        <v>27.196300000000001</v>
      </c>
      <c r="Y488" s="17">
        <v>1.0644400000000001</v>
      </c>
      <c r="Z488" s="17">
        <v>132.078</v>
      </c>
    </row>
    <row r="489" spans="1:26" x14ac:dyDescent="0.2">
      <c r="A489" s="27">
        <v>44931</v>
      </c>
      <c r="B489" s="17">
        <v>5.3523500000000004</v>
      </c>
      <c r="C489" s="14">
        <v>852.71699999999998</v>
      </c>
      <c r="D489" s="17">
        <v>6.8884299999999996</v>
      </c>
      <c r="E489" s="17">
        <v>4966.75</v>
      </c>
      <c r="F489" s="17">
        <v>22.861689999999999</v>
      </c>
      <c r="G489" s="17">
        <v>376.53300000000002</v>
      </c>
      <c r="H489" s="17">
        <v>15607.5</v>
      </c>
      <c r="I489" s="17">
        <v>4.3887999999999998</v>
      </c>
      <c r="J489" s="17">
        <v>19.325970000000002</v>
      </c>
      <c r="K489" s="17">
        <v>3.8136000000000001</v>
      </c>
      <c r="L489" s="17">
        <v>55.774999999999999</v>
      </c>
      <c r="M489" s="17">
        <v>4.4527799999999997</v>
      </c>
      <c r="N489" s="17">
        <v>4.6825400000000004</v>
      </c>
      <c r="O489" s="17">
        <v>72.625</v>
      </c>
      <c r="P489" s="17">
        <v>17.166509999999999</v>
      </c>
      <c r="Q489" s="17">
        <v>34.035800000000002</v>
      </c>
      <c r="R489" s="17">
        <v>18.76437</v>
      </c>
      <c r="S489" s="17">
        <v>82.653559999999999</v>
      </c>
      <c r="T489" s="17">
        <v>1.3454900000000001</v>
      </c>
      <c r="U489" s="17">
        <v>30.704499999999999</v>
      </c>
      <c r="V489" s="17">
        <v>1275</v>
      </c>
      <c r="W489" s="17">
        <v>36.784309999999998</v>
      </c>
      <c r="X489" s="17">
        <v>27.223949999999999</v>
      </c>
      <c r="Y489" s="17">
        <v>1.0521799999999999</v>
      </c>
      <c r="Z489" s="17">
        <v>133.41</v>
      </c>
    </row>
    <row r="490" spans="1:26" x14ac:dyDescent="0.2">
      <c r="A490" s="27">
        <v>44930</v>
      </c>
      <c r="B490" s="17">
        <v>5.4313000000000002</v>
      </c>
      <c r="C490" s="14">
        <v>855.79</v>
      </c>
      <c r="D490" s="17">
        <v>6.8995100000000003</v>
      </c>
      <c r="E490" s="17">
        <v>4929.6750000000002</v>
      </c>
      <c r="F490" s="17">
        <v>22.616479999999999</v>
      </c>
      <c r="G490" s="17">
        <v>373.10500000000002</v>
      </c>
      <c r="H490" s="17">
        <v>15587.5</v>
      </c>
      <c r="I490" s="17">
        <v>4.399</v>
      </c>
      <c r="J490" s="17">
        <v>19.382210000000001</v>
      </c>
      <c r="K490" s="17">
        <v>3.8308</v>
      </c>
      <c r="L490" s="17">
        <v>55.907499999999999</v>
      </c>
      <c r="M490" s="17">
        <v>4.40076</v>
      </c>
      <c r="N490" s="17">
        <v>4.6477000000000004</v>
      </c>
      <c r="O490" s="17">
        <v>72.75</v>
      </c>
      <c r="P490" s="17">
        <v>16.88391</v>
      </c>
      <c r="Q490" s="17">
        <v>33.9313</v>
      </c>
      <c r="R490" s="17">
        <v>18.74605</v>
      </c>
      <c r="S490" s="17">
        <v>82.670509999999993</v>
      </c>
      <c r="T490" s="17">
        <v>1.3404700000000001</v>
      </c>
      <c r="U490" s="17">
        <v>30.6721</v>
      </c>
      <c r="V490" s="17">
        <v>1272.33</v>
      </c>
      <c r="W490" s="17">
        <v>36.875680000000003</v>
      </c>
      <c r="X490" s="17">
        <v>26.436330000000002</v>
      </c>
      <c r="Y490" s="17">
        <v>1.06037</v>
      </c>
      <c r="Z490" s="17">
        <v>132.63</v>
      </c>
    </row>
    <row r="491" spans="1:26" x14ac:dyDescent="0.2">
      <c r="A491" s="27">
        <v>44929</v>
      </c>
      <c r="B491" s="17">
        <v>5.46265</v>
      </c>
      <c r="C491" s="14">
        <v>859.51</v>
      </c>
      <c r="D491" s="17">
        <v>6.9236899999999997</v>
      </c>
      <c r="E491" s="17">
        <v>4896.2349999999997</v>
      </c>
      <c r="F491" s="17">
        <v>22.827349999999999</v>
      </c>
      <c r="G491" s="17">
        <v>379.42700000000002</v>
      </c>
      <c r="H491" s="17">
        <v>15597.5</v>
      </c>
      <c r="I491" s="17">
        <v>4.4051</v>
      </c>
      <c r="J491" s="17">
        <v>19.407</v>
      </c>
      <c r="K491" s="17">
        <v>3.8189700000000002</v>
      </c>
      <c r="L491" s="17">
        <v>55.7988</v>
      </c>
      <c r="M491" s="17">
        <v>4.43241</v>
      </c>
      <c r="N491" s="17">
        <v>4.67652</v>
      </c>
      <c r="O491" s="17">
        <v>72.595020000000005</v>
      </c>
      <c r="P491" s="17">
        <v>17.013069999999999</v>
      </c>
      <c r="Q491" s="17">
        <v>34.390900000000002</v>
      </c>
      <c r="R491" s="17">
        <v>18.721789999999999</v>
      </c>
      <c r="S491" s="17">
        <v>82.783559999999994</v>
      </c>
      <c r="T491" s="17">
        <v>1.3452599999999999</v>
      </c>
      <c r="U491" s="17">
        <v>30.7043</v>
      </c>
      <c r="V491" s="17">
        <v>1279.25</v>
      </c>
      <c r="W491" s="17">
        <v>36.751449999999998</v>
      </c>
      <c r="X491" s="17">
        <v>24.78565</v>
      </c>
      <c r="Y491" s="17">
        <v>1.05477</v>
      </c>
      <c r="Z491" s="17">
        <v>131.01499999999999</v>
      </c>
    </row>
    <row r="492" spans="1:26" x14ac:dyDescent="0.2">
      <c r="A492" s="27">
        <v>44928</v>
      </c>
      <c r="B492" s="17">
        <v>5.35968</v>
      </c>
      <c r="C492" s="14">
        <v>850.57500000000005</v>
      </c>
      <c r="D492" s="17">
        <v>6.9269999999999996</v>
      </c>
      <c r="E492" s="17">
        <v>4852.5</v>
      </c>
      <c r="F492" s="17">
        <v>22.646000000000001</v>
      </c>
      <c r="G492" s="17">
        <v>376.45</v>
      </c>
      <c r="H492" s="17">
        <v>15572.5</v>
      </c>
      <c r="I492" s="17">
        <v>4.4050000000000002</v>
      </c>
      <c r="J492" s="17">
        <v>19.468350000000001</v>
      </c>
      <c r="K492" s="17">
        <v>3.8061699999999998</v>
      </c>
      <c r="L492" s="17">
        <v>55.715600000000002</v>
      </c>
      <c r="M492" s="17">
        <v>4.3768000000000002</v>
      </c>
      <c r="N492" s="17">
        <v>4.6178800000000004</v>
      </c>
      <c r="O492" s="17">
        <v>71.490129999999994</v>
      </c>
      <c r="P492" s="17">
        <v>16.995799999999999</v>
      </c>
      <c r="Q492" s="17">
        <v>34.543999999999997</v>
      </c>
      <c r="R492" s="17">
        <v>18.7151</v>
      </c>
      <c r="S492" s="17">
        <v>82.772509999999997</v>
      </c>
      <c r="T492" s="17">
        <v>1.34172</v>
      </c>
      <c r="U492" s="17">
        <v>30.730399999999999</v>
      </c>
      <c r="V492" s="17">
        <v>1269.92</v>
      </c>
      <c r="W492" s="17">
        <v>36.933500000000002</v>
      </c>
      <c r="X492" s="17">
        <v>24.725999999999999</v>
      </c>
      <c r="Y492" s="17">
        <v>1.0667</v>
      </c>
      <c r="Z492" s="17">
        <v>130.798</v>
      </c>
    </row>
    <row r="493" spans="1:26" x14ac:dyDescent="0.2">
      <c r="A493" s="27">
        <v>44925</v>
      </c>
      <c r="B493" s="17">
        <v>5.2860500000000004</v>
      </c>
      <c r="C493" s="14">
        <v>850.57500000000005</v>
      </c>
      <c r="D493" s="17">
        <v>6.9219900000000001</v>
      </c>
      <c r="E493" s="17">
        <v>4852.5</v>
      </c>
      <c r="F493" s="17">
        <v>22.56381</v>
      </c>
      <c r="G493" s="17">
        <v>373.33800000000002</v>
      </c>
      <c r="H493" s="17">
        <v>15567.5</v>
      </c>
      <c r="I493" s="17">
        <v>4.4046000000000003</v>
      </c>
      <c r="J493" s="17">
        <v>19.499849999999999</v>
      </c>
      <c r="K493" s="17">
        <v>3.8062299999999998</v>
      </c>
      <c r="L493" s="17">
        <v>55.740600000000001</v>
      </c>
      <c r="M493" s="17">
        <v>4.3751199999999999</v>
      </c>
      <c r="N493" s="17">
        <v>4.6189999999999998</v>
      </c>
      <c r="O493" s="17">
        <v>74.1875</v>
      </c>
      <c r="P493" s="17">
        <v>17.037400000000002</v>
      </c>
      <c r="Q493" s="17">
        <v>34.607999999999997</v>
      </c>
      <c r="R493" s="17">
        <v>18.71</v>
      </c>
      <c r="S493" s="17">
        <v>82.744510000000005</v>
      </c>
      <c r="T493" s="17">
        <v>1.33954</v>
      </c>
      <c r="U493" s="17">
        <v>30.730399999999999</v>
      </c>
      <c r="V493" s="17">
        <v>1260.3499999999999</v>
      </c>
      <c r="W493" s="17">
        <v>36.917020000000001</v>
      </c>
      <c r="X493" s="17">
        <v>24.759899999999998</v>
      </c>
      <c r="Y493" s="17">
        <v>1.0705</v>
      </c>
      <c r="Z493" s="17">
        <v>131.12</v>
      </c>
    </row>
    <row r="494" spans="1:26" x14ac:dyDescent="0.2">
      <c r="A494" s="27">
        <v>44924</v>
      </c>
      <c r="B494" s="17">
        <v>5.2784500000000003</v>
      </c>
      <c r="C494" s="14">
        <v>857.84500000000003</v>
      </c>
      <c r="D494" s="17">
        <v>6.9737099999999996</v>
      </c>
      <c r="E494" s="17">
        <v>4852.5</v>
      </c>
      <c r="F494" s="17">
        <v>22.686150000000001</v>
      </c>
      <c r="G494" s="17">
        <v>375.06299999999999</v>
      </c>
      <c r="H494" s="17">
        <v>15657.5</v>
      </c>
      <c r="I494" s="17">
        <v>4.4229500000000002</v>
      </c>
      <c r="J494" s="17">
        <v>19.469000000000001</v>
      </c>
      <c r="K494" s="17">
        <v>3.81155</v>
      </c>
      <c r="L494" s="17">
        <v>55.73</v>
      </c>
      <c r="M494" s="17">
        <v>4.38659</v>
      </c>
      <c r="N494" s="17">
        <v>4.6428200000000004</v>
      </c>
      <c r="O494" s="17">
        <v>73.525499999999994</v>
      </c>
      <c r="P494" s="17">
        <v>16.96349</v>
      </c>
      <c r="Q494" s="17">
        <v>34.631</v>
      </c>
      <c r="R494" s="17">
        <v>18.709499999999998</v>
      </c>
      <c r="S494" s="17">
        <v>82.77252</v>
      </c>
      <c r="T494" s="17">
        <v>1.34348</v>
      </c>
      <c r="U494" s="17">
        <v>30.721499999999999</v>
      </c>
      <c r="V494" s="17">
        <v>1260.45</v>
      </c>
      <c r="W494" s="17">
        <v>36.950009999999999</v>
      </c>
      <c r="X494" s="17">
        <v>24.740780000000001</v>
      </c>
      <c r="Y494" s="17">
        <v>1.0661400000000001</v>
      </c>
      <c r="Z494" s="17">
        <v>133.02600000000001</v>
      </c>
    </row>
    <row r="495" spans="1:26" x14ac:dyDescent="0.2">
      <c r="A495" s="27">
        <v>44923</v>
      </c>
      <c r="B495" s="17">
        <v>5.2633999999999999</v>
      </c>
      <c r="C495" s="14">
        <v>863.07500000000005</v>
      </c>
      <c r="D495" s="17">
        <v>6.9970100000000004</v>
      </c>
      <c r="E495" s="17">
        <v>4774.5</v>
      </c>
      <c r="F495" s="17">
        <v>22.818180000000002</v>
      </c>
      <c r="G495" s="17">
        <v>378.483</v>
      </c>
      <c r="H495" s="17">
        <v>15789</v>
      </c>
      <c r="I495" s="17">
        <v>4.4223999999999997</v>
      </c>
      <c r="J495" s="17">
        <v>19.4328</v>
      </c>
      <c r="K495" s="17">
        <v>3.8127800000000001</v>
      </c>
      <c r="L495" s="17">
        <v>56.173900000000003</v>
      </c>
      <c r="M495" s="17">
        <v>4.4169499999999999</v>
      </c>
      <c r="N495" s="17">
        <v>4.6582999999999997</v>
      </c>
      <c r="O495" s="17">
        <v>72.75</v>
      </c>
      <c r="P495" s="17">
        <v>17.114640000000001</v>
      </c>
      <c r="Q495" s="17">
        <v>34.801499999999997</v>
      </c>
      <c r="R495" s="17">
        <v>18.712599999999998</v>
      </c>
      <c r="S495" s="17">
        <v>82.763509999999997</v>
      </c>
      <c r="T495" s="17">
        <v>1.35</v>
      </c>
      <c r="U495" s="17">
        <v>30.770900000000001</v>
      </c>
      <c r="V495" s="17">
        <v>1275.4949999999999</v>
      </c>
      <c r="W495" s="17">
        <v>36.917020000000001</v>
      </c>
      <c r="X495" s="17">
        <v>24.742069999999998</v>
      </c>
      <c r="Y495" s="17">
        <v>1.0612200000000001</v>
      </c>
      <c r="Z495" s="17">
        <v>134.47300000000001</v>
      </c>
    </row>
    <row r="496" spans="1:26" x14ac:dyDescent="0.2">
      <c r="A496" s="27">
        <v>44922</v>
      </c>
      <c r="B496" s="17">
        <v>5.2930999999999999</v>
      </c>
      <c r="C496" s="14">
        <v>871.95</v>
      </c>
      <c r="D496" s="17">
        <v>6.9667599999999998</v>
      </c>
      <c r="E496" s="17">
        <v>4765.7</v>
      </c>
      <c r="F496" s="17">
        <v>22.797149999999998</v>
      </c>
      <c r="G496" s="17">
        <v>376.64299999999997</v>
      </c>
      <c r="H496" s="17">
        <v>15662.5</v>
      </c>
      <c r="I496" s="17">
        <v>4.423</v>
      </c>
      <c r="J496" s="17">
        <v>19.486699999999999</v>
      </c>
      <c r="K496" s="17">
        <v>3.8170000000000002</v>
      </c>
      <c r="L496" s="17">
        <v>55.9</v>
      </c>
      <c r="M496" s="17">
        <v>4.3998400000000002</v>
      </c>
      <c r="N496" s="17">
        <v>4.6297499999999996</v>
      </c>
      <c r="O496" s="17">
        <v>69.851150000000004</v>
      </c>
      <c r="P496" s="17">
        <v>17.208629999999999</v>
      </c>
      <c r="Q496" s="17">
        <v>34.644799999999996</v>
      </c>
      <c r="R496" s="17">
        <v>18.703199999999999</v>
      </c>
      <c r="S496" s="17">
        <v>82.789010000000005</v>
      </c>
      <c r="T496" s="17">
        <v>1.3473599999999999</v>
      </c>
      <c r="U496" s="17">
        <v>30.724599999999999</v>
      </c>
      <c r="V496" s="17">
        <v>1272.24</v>
      </c>
      <c r="W496" s="17">
        <v>36.933500000000002</v>
      </c>
      <c r="X496" s="17">
        <v>24.740020000000001</v>
      </c>
      <c r="Y496" s="17">
        <v>1.0639700000000001</v>
      </c>
      <c r="Z496" s="17">
        <v>133.488</v>
      </c>
    </row>
    <row r="497" spans="1:26" x14ac:dyDescent="0.2">
      <c r="A497" s="27">
        <v>44921</v>
      </c>
      <c r="B497" s="17">
        <v>5.2192499999999997</v>
      </c>
      <c r="C497" s="14">
        <v>878.02</v>
      </c>
      <c r="D497" s="17">
        <v>6.9758100000000001</v>
      </c>
      <c r="E497" s="17">
        <v>4741.7520000000004</v>
      </c>
      <c r="F497" s="17">
        <v>22.757100000000001</v>
      </c>
      <c r="G497" s="17">
        <v>376.25200000000001</v>
      </c>
      <c r="H497" s="17">
        <v>15632.5</v>
      </c>
      <c r="I497" s="17">
        <v>4.4238</v>
      </c>
      <c r="J497" s="17">
        <v>19.404250000000001</v>
      </c>
      <c r="K497" s="17">
        <v>3.8165200000000001</v>
      </c>
      <c r="L497" s="17">
        <v>55.252499999999998</v>
      </c>
      <c r="M497" s="17">
        <v>4.3624000000000001</v>
      </c>
      <c r="N497" s="17">
        <v>4.6324699999999996</v>
      </c>
      <c r="O497" s="17">
        <v>68.77</v>
      </c>
      <c r="P497" s="17">
        <v>17.005269999999999</v>
      </c>
      <c r="Q497" s="17">
        <v>34.712000000000003</v>
      </c>
      <c r="R497" s="17">
        <v>18.683160000000001</v>
      </c>
      <c r="S497" s="17">
        <v>82.901870000000002</v>
      </c>
      <c r="T497" s="17">
        <v>1.34795</v>
      </c>
      <c r="U497" s="17">
        <v>30.715499999999999</v>
      </c>
      <c r="V497" s="17">
        <v>1274.9100000000001</v>
      </c>
      <c r="W497" s="17">
        <v>36.924259999999997</v>
      </c>
      <c r="X497" s="17">
        <v>24.728079999999999</v>
      </c>
      <c r="Y497" s="17">
        <v>1.06369</v>
      </c>
      <c r="Z497" s="17">
        <v>132.875</v>
      </c>
    </row>
    <row r="498" spans="1:26" x14ac:dyDescent="0.2">
      <c r="A498" s="27">
        <v>44918</v>
      </c>
      <c r="B498" s="17">
        <v>5.1612</v>
      </c>
      <c r="C498" s="14">
        <v>876.75</v>
      </c>
      <c r="D498" s="17">
        <v>7.0030599999999996</v>
      </c>
      <c r="E498" s="17">
        <v>4737.6750000000002</v>
      </c>
      <c r="F498" s="17">
        <v>22.803100000000001</v>
      </c>
      <c r="G498" s="17">
        <v>377.05099999999999</v>
      </c>
      <c r="H498" s="17">
        <v>15592.5</v>
      </c>
      <c r="I498" s="17">
        <v>4.4240500000000003</v>
      </c>
      <c r="J498" s="17">
        <v>19.374130000000001</v>
      </c>
      <c r="K498" s="17">
        <v>3.8178000000000001</v>
      </c>
      <c r="L498" s="17">
        <v>55.216299999999997</v>
      </c>
      <c r="M498" s="17">
        <v>4.3707700000000003</v>
      </c>
      <c r="N498" s="17">
        <v>4.6246999999999998</v>
      </c>
      <c r="O498" s="17">
        <v>69.103350000000006</v>
      </c>
      <c r="P498" s="17">
        <v>17.02168</v>
      </c>
      <c r="Q498" s="17">
        <v>34.813200000000002</v>
      </c>
      <c r="R498" s="17">
        <v>18.659269999999999</v>
      </c>
      <c r="S498" s="17">
        <v>82.790009999999995</v>
      </c>
      <c r="T498" s="17">
        <v>1.3509599999999999</v>
      </c>
      <c r="U498" s="17">
        <v>30.737500000000001</v>
      </c>
      <c r="V498" s="17">
        <v>1281.98</v>
      </c>
      <c r="W498" s="17">
        <v>36.917560000000002</v>
      </c>
      <c r="X498" s="17">
        <v>24.751300000000001</v>
      </c>
      <c r="Y498" s="17">
        <v>1.0617099999999999</v>
      </c>
      <c r="Z498" s="17">
        <v>132.90600000000001</v>
      </c>
    </row>
    <row r="499" spans="1:26" x14ac:dyDescent="0.2">
      <c r="A499" s="27">
        <v>44917</v>
      </c>
      <c r="B499" s="17">
        <v>5.1728500000000004</v>
      </c>
      <c r="C499" s="14">
        <v>873.5</v>
      </c>
      <c r="D499" s="17">
        <v>7.0095799999999997</v>
      </c>
      <c r="E499" s="17">
        <v>4761.7749999999996</v>
      </c>
      <c r="F499" s="17">
        <v>22.85183</v>
      </c>
      <c r="G499" s="17">
        <v>378.14</v>
      </c>
      <c r="H499" s="17">
        <v>15582.5</v>
      </c>
      <c r="I499" s="17">
        <v>4.4259500000000003</v>
      </c>
      <c r="J499" s="17">
        <v>19.561330000000002</v>
      </c>
      <c r="K499" s="17">
        <v>3.8182499999999999</v>
      </c>
      <c r="L499" s="17">
        <v>55.115000000000002</v>
      </c>
      <c r="M499" s="17">
        <v>4.3804600000000002</v>
      </c>
      <c r="N499" s="17">
        <v>4.6227799999999997</v>
      </c>
      <c r="O499" s="17">
        <v>68.203130000000002</v>
      </c>
      <c r="P499" s="17">
        <v>17.160699999999999</v>
      </c>
      <c r="Q499" s="17">
        <v>34.891800000000003</v>
      </c>
      <c r="R499" s="17">
        <v>18.666</v>
      </c>
      <c r="S499" s="17">
        <v>82.845510000000004</v>
      </c>
      <c r="T499" s="17">
        <v>1.35345</v>
      </c>
      <c r="U499" s="17">
        <v>30.673300000000001</v>
      </c>
      <c r="V499" s="17">
        <v>1291.4000000000001</v>
      </c>
      <c r="W499" s="17">
        <v>36.9176</v>
      </c>
      <c r="X499" s="17">
        <v>24.71405</v>
      </c>
      <c r="Y499" s="17">
        <v>1.0596000000000001</v>
      </c>
      <c r="Z499" s="17">
        <v>132.34899999999999</v>
      </c>
    </row>
    <row r="500" spans="1:26" x14ac:dyDescent="0.2">
      <c r="A500" s="27">
        <v>44916</v>
      </c>
      <c r="B500" s="17">
        <v>5.2012</v>
      </c>
      <c r="C500" s="14">
        <v>870.2</v>
      </c>
      <c r="D500" s="17">
        <v>6.9863900000000001</v>
      </c>
      <c r="E500" s="17">
        <v>4770.0929999999998</v>
      </c>
      <c r="F500" s="17">
        <v>22.8095</v>
      </c>
      <c r="G500" s="17">
        <v>378.68200000000002</v>
      </c>
      <c r="H500" s="17">
        <v>15587.5</v>
      </c>
      <c r="I500" s="17">
        <v>4.4370000000000003</v>
      </c>
      <c r="J500" s="17">
        <v>19.651499999999999</v>
      </c>
      <c r="K500" s="17">
        <v>3.8129300000000002</v>
      </c>
      <c r="L500" s="17">
        <v>55.12</v>
      </c>
      <c r="M500" s="17">
        <v>4.3933999999999997</v>
      </c>
      <c r="N500" s="17">
        <v>4.6146200000000004</v>
      </c>
      <c r="O500" s="17">
        <v>71.99485</v>
      </c>
      <c r="P500" s="17">
        <v>17.196390000000001</v>
      </c>
      <c r="Q500" s="17">
        <v>34.679000000000002</v>
      </c>
      <c r="R500" s="17">
        <v>18.669779999999999</v>
      </c>
      <c r="S500" s="17">
        <v>82.871510000000001</v>
      </c>
      <c r="T500" s="17">
        <v>1.3513500000000001</v>
      </c>
      <c r="U500" s="17">
        <v>30.662199999999999</v>
      </c>
      <c r="V500" s="17">
        <v>1280.43</v>
      </c>
      <c r="W500" s="17">
        <v>36.923450000000003</v>
      </c>
      <c r="X500" s="17">
        <v>24.7165</v>
      </c>
      <c r="Y500" s="17">
        <v>1.0604499999999999</v>
      </c>
      <c r="Z500" s="17">
        <v>132.46</v>
      </c>
    </row>
    <row r="501" spans="1:26" x14ac:dyDescent="0.2">
      <c r="A501" s="27">
        <v>44915</v>
      </c>
      <c r="B501" s="17">
        <v>5.2032499999999997</v>
      </c>
      <c r="C501" s="14">
        <v>886.52499999999998</v>
      </c>
      <c r="D501" s="17">
        <v>6.9613500000000004</v>
      </c>
      <c r="E501" s="17">
        <v>4769.2250000000004</v>
      </c>
      <c r="F501" s="17">
        <v>22.771650000000001</v>
      </c>
      <c r="G501" s="17">
        <v>378.29199999999997</v>
      </c>
      <c r="H501" s="17">
        <v>15602.5</v>
      </c>
      <c r="I501" s="17">
        <v>4.4334499999999997</v>
      </c>
      <c r="J501" s="17">
        <v>19.762</v>
      </c>
      <c r="K501" s="17">
        <v>3.8285</v>
      </c>
      <c r="L501" s="17">
        <v>55.252499999999998</v>
      </c>
      <c r="M501" s="17">
        <v>4.3975200000000001</v>
      </c>
      <c r="N501" s="17">
        <v>4.6192500000000001</v>
      </c>
      <c r="O501" s="17">
        <v>70.109179999999995</v>
      </c>
      <c r="P501" s="17">
        <v>17.305890000000002</v>
      </c>
      <c r="Q501" s="17">
        <v>34.6631</v>
      </c>
      <c r="R501" s="17">
        <v>18.662299999999998</v>
      </c>
      <c r="S501" s="17">
        <v>82.737009999999998</v>
      </c>
      <c r="T501" s="17">
        <v>1.3514900000000001</v>
      </c>
      <c r="U501" s="17">
        <v>30.686</v>
      </c>
      <c r="V501" s="17">
        <v>1284.06</v>
      </c>
      <c r="W501" s="17">
        <v>36.932720000000003</v>
      </c>
      <c r="X501" s="17">
        <v>24.707000000000001</v>
      </c>
      <c r="Y501" s="17">
        <v>1.0624100000000001</v>
      </c>
      <c r="Z501" s="17">
        <v>131.72900000000001</v>
      </c>
    </row>
    <row r="502" spans="1:26" x14ac:dyDescent="0.2">
      <c r="A502" s="27">
        <v>44914</v>
      </c>
      <c r="B502" s="17">
        <v>5.2989300000000004</v>
      </c>
      <c r="C502" s="14">
        <v>889.55</v>
      </c>
      <c r="D502" s="17">
        <v>6.9861199999999997</v>
      </c>
      <c r="E502" s="17">
        <v>4777.1189999999997</v>
      </c>
      <c r="F502" s="17">
        <v>22.8644</v>
      </c>
      <c r="G502" s="17">
        <v>380.20600000000002</v>
      </c>
      <c r="H502" s="17">
        <v>15597.5</v>
      </c>
      <c r="I502" s="17">
        <v>4.4249499999999999</v>
      </c>
      <c r="J502" s="17">
        <v>19.7943</v>
      </c>
      <c r="K502" s="17">
        <v>3.8364699999999998</v>
      </c>
      <c r="L502" s="17">
        <v>55.42</v>
      </c>
      <c r="M502" s="17">
        <v>4.4199599999999997</v>
      </c>
      <c r="N502" s="17">
        <v>4.6280999999999999</v>
      </c>
      <c r="O502" s="17">
        <v>68.3125</v>
      </c>
      <c r="P502" s="17">
        <v>17.30087</v>
      </c>
      <c r="Q502" s="17">
        <v>34.831299999999999</v>
      </c>
      <c r="R502" s="17">
        <v>18.651579999999999</v>
      </c>
      <c r="S502" s="17">
        <v>82.582009999999997</v>
      </c>
      <c r="T502" s="17">
        <v>1.3549</v>
      </c>
      <c r="U502" s="17">
        <v>30.7346</v>
      </c>
      <c r="V502" s="17">
        <v>1301.6600000000001</v>
      </c>
      <c r="W502" s="17">
        <v>36.933500000000002</v>
      </c>
      <c r="X502" s="17">
        <v>24.700869999999998</v>
      </c>
      <c r="Y502" s="17">
        <v>1.0607</v>
      </c>
      <c r="Z502" s="17">
        <v>136.90899999999999</v>
      </c>
    </row>
    <row r="503" spans="1:26" x14ac:dyDescent="0.2">
      <c r="A503" s="27">
        <v>44911</v>
      </c>
      <c r="B503" s="17">
        <v>5.3068</v>
      </c>
      <c r="C503" s="14">
        <v>886.93</v>
      </c>
      <c r="D503" s="17">
        <v>6.97743</v>
      </c>
      <c r="E503" s="17">
        <v>4787.8</v>
      </c>
      <c r="F503" s="17">
        <v>22.8856</v>
      </c>
      <c r="G503" s="17">
        <v>383.17500000000001</v>
      </c>
      <c r="H503" s="17">
        <v>15597.5</v>
      </c>
      <c r="I503" s="17">
        <v>4.4242999999999997</v>
      </c>
      <c r="J503" s="17">
        <v>19.780080000000002</v>
      </c>
      <c r="K503" s="17">
        <v>3.8384999999999998</v>
      </c>
      <c r="L503" s="17">
        <v>55.567799999999998</v>
      </c>
      <c r="M503" s="17">
        <v>4.4291299999999998</v>
      </c>
      <c r="N503" s="17">
        <v>4.64445</v>
      </c>
      <c r="O503" s="17">
        <v>64.766909999999996</v>
      </c>
      <c r="P503" s="17">
        <v>17.683299999999999</v>
      </c>
      <c r="Q503" s="17">
        <v>34.781700000000001</v>
      </c>
      <c r="R503" s="17">
        <v>18.685669999999998</v>
      </c>
      <c r="S503" s="17">
        <v>82.733509999999995</v>
      </c>
      <c r="T503" s="17">
        <v>1.35897</v>
      </c>
      <c r="U503" s="17">
        <v>30.721399999999999</v>
      </c>
      <c r="V503" s="17">
        <v>1310.1600000000001</v>
      </c>
      <c r="W503" s="17">
        <v>36.917020000000001</v>
      </c>
      <c r="X503" s="17">
        <v>24.683499999999999</v>
      </c>
      <c r="Y503" s="17">
        <v>1.05863</v>
      </c>
      <c r="Z503" s="17">
        <v>136.6</v>
      </c>
    </row>
    <row r="504" spans="1:26" x14ac:dyDescent="0.2">
      <c r="A504" s="27">
        <v>44910</v>
      </c>
      <c r="B504" s="17">
        <v>5.3133999999999997</v>
      </c>
      <c r="C504" s="14">
        <v>877.97500000000002</v>
      </c>
      <c r="D504" s="17">
        <v>6.9912700000000001</v>
      </c>
      <c r="E504" s="17">
        <v>4793.72</v>
      </c>
      <c r="F504" s="17">
        <v>22.82338</v>
      </c>
      <c r="G504" s="17">
        <v>382.447</v>
      </c>
      <c r="H504" s="17">
        <v>15617.5</v>
      </c>
      <c r="I504" s="17">
        <v>4.4162999999999997</v>
      </c>
      <c r="J504" s="17">
        <v>19.759789999999999</v>
      </c>
      <c r="K504" s="17">
        <v>3.8433000000000002</v>
      </c>
      <c r="L504" s="17">
        <v>55.6922</v>
      </c>
      <c r="M504" s="17">
        <v>4.4139499999999998</v>
      </c>
      <c r="N504" s="17">
        <v>4.6314000000000002</v>
      </c>
      <c r="O504" s="17">
        <v>64.408680000000004</v>
      </c>
      <c r="P504" s="17">
        <v>17.49586</v>
      </c>
      <c r="Q504" s="17">
        <v>35.063000000000002</v>
      </c>
      <c r="R504" s="17">
        <v>18.640910000000002</v>
      </c>
      <c r="S504" s="17">
        <v>82.858009999999993</v>
      </c>
      <c r="T504" s="17">
        <v>1.36104</v>
      </c>
      <c r="U504" s="17">
        <v>30.635000000000002</v>
      </c>
      <c r="V504" s="17">
        <v>1319.65</v>
      </c>
      <c r="W504" s="17">
        <v>36.917149999999999</v>
      </c>
      <c r="X504" s="17">
        <v>24.671849999999999</v>
      </c>
      <c r="Y504" s="17">
        <v>1.0627800000000001</v>
      </c>
      <c r="Z504" s="17">
        <v>137.779</v>
      </c>
    </row>
    <row r="505" spans="1:26" x14ac:dyDescent="0.2">
      <c r="A505" s="27">
        <v>44909</v>
      </c>
      <c r="B505" s="17">
        <v>5.2896000000000001</v>
      </c>
      <c r="C505" s="14">
        <v>870.8</v>
      </c>
      <c r="D505" s="17">
        <v>6.9429600000000002</v>
      </c>
      <c r="E505" s="17">
        <v>4781.1750000000002</v>
      </c>
      <c r="F505" s="17">
        <v>22.7165</v>
      </c>
      <c r="G505" s="17">
        <v>379.226</v>
      </c>
      <c r="H505" s="17">
        <v>15592.5</v>
      </c>
      <c r="I505" s="17">
        <v>4.3926999999999996</v>
      </c>
      <c r="J505" s="17">
        <v>19.636749999999999</v>
      </c>
      <c r="K505" s="17">
        <v>3.8325</v>
      </c>
      <c r="L505" s="17">
        <v>55.7776</v>
      </c>
      <c r="M505" s="17">
        <v>4.3817000000000004</v>
      </c>
      <c r="N505" s="17">
        <v>4.6089799999999999</v>
      </c>
      <c r="O505" s="17">
        <v>64.538330000000002</v>
      </c>
      <c r="P505" s="17">
        <v>17.16771</v>
      </c>
      <c r="Q505" s="17">
        <v>34.512</v>
      </c>
      <c r="R505" s="17">
        <v>18.629860000000001</v>
      </c>
      <c r="S505" s="17">
        <v>82.539010000000005</v>
      </c>
      <c r="T505" s="17">
        <v>1.3468599999999999</v>
      </c>
      <c r="U505" s="17">
        <v>30.510999999999999</v>
      </c>
      <c r="V505" s="17">
        <v>1293.8499999999999</v>
      </c>
      <c r="W505" s="17">
        <v>36.950009999999999</v>
      </c>
      <c r="X505" s="17">
        <v>24.715769999999999</v>
      </c>
      <c r="Y505" s="17">
        <v>1.0682499999999999</v>
      </c>
      <c r="Z505" s="17">
        <v>135.47499999999999</v>
      </c>
    </row>
    <row r="506" spans="1:26" x14ac:dyDescent="0.2">
      <c r="A506" s="27">
        <v>44908</v>
      </c>
      <c r="B506" s="17">
        <v>5.3045999999999998</v>
      </c>
      <c r="C506" s="14">
        <v>858.64300000000003</v>
      </c>
      <c r="D506" s="17">
        <v>6.9639100000000003</v>
      </c>
      <c r="E506" s="17">
        <v>4763.4129999999996</v>
      </c>
      <c r="F506" s="17">
        <v>22.86383</v>
      </c>
      <c r="G506" s="17">
        <v>385.99599999999998</v>
      </c>
      <c r="H506" s="17">
        <v>15566.3</v>
      </c>
      <c r="I506" s="17">
        <v>4.4301500000000003</v>
      </c>
      <c r="J506" s="17">
        <v>19.525839999999999</v>
      </c>
      <c r="K506" s="17">
        <v>3.8281499999999999</v>
      </c>
      <c r="L506" s="17">
        <v>55.905000000000001</v>
      </c>
      <c r="M506" s="17">
        <v>4.4080500000000002</v>
      </c>
      <c r="N506" s="17">
        <v>4.6333799999999998</v>
      </c>
      <c r="O506" s="17">
        <v>63.004550000000002</v>
      </c>
      <c r="P506" s="17">
        <v>17.2639</v>
      </c>
      <c r="Q506" s="17">
        <v>34.603499999999997</v>
      </c>
      <c r="R506" s="17">
        <v>18.61983</v>
      </c>
      <c r="S506" s="17">
        <v>82.422510000000003</v>
      </c>
      <c r="T506" s="17">
        <v>1.3468899999999999</v>
      </c>
      <c r="U506" s="17">
        <v>30.6797</v>
      </c>
      <c r="V506" s="17">
        <v>1289.57</v>
      </c>
      <c r="W506" s="17">
        <v>36.933500000000002</v>
      </c>
      <c r="X506" s="17">
        <v>24.631799999999998</v>
      </c>
      <c r="Y506" s="17">
        <v>1.0632699999999999</v>
      </c>
      <c r="Z506" s="17">
        <v>135.59399999999999</v>
      </c>
    </row>
    <row r="507" spans="1:26" x14ac:dyDescent="0.2">
      <c r="A507" s="27">
        <v>44907</v>
      </c>
      <c r="B507" s="17">
        <v>5.2931499999999998</v>
      </c>
      <c r="C507" s="14">
        <v>867.61</v>
      </c>
      <c r="D507" s="17">
        <v>6.9897499999999999</v>
      </c>
      <c r="E507" s="17">
        <v>4849.2</v>
      </c>
      <c r="F507" s="17">
        <v>23.072500000000002</v>
      </c>
      <c r="G507" s="17">
        <v>393.94</v>
      </c>
      <c r="H507" s="17">
        <v>15627.5</v>
      </c>
      <c r="I507" s="17">
        <v>4.4177499999999998</v>
      </c>
      <c r="J507" s="17">
        <v>19.856780000000001</v>
      </c>
      <c r="K507" s="17">
        <v>3.8403</v>
      </c>
      <c r="L507" s="17">
        <v>55.66</v>
      </c>
      <c r="M507" s="17">
        <v>4.4541000000000004</v>
      </c>
      <c r="N507" s="17">
        <v>4.6782500000000002</v>
      </c>
      <c r="O507" s="17">
        <v>62.837400000000002</v>
      </c>
      <c r="P507" s="17">
        <v>17.579249999999998</v>
      </c>
      <c r="Q507" s="17">
        <v>34.874299999999998</v>
      </c>
      <c r="R507" s="17">
        <v>18.64282</v>
      </c>
      <c r="S507" s="17">
        <v>82.646510000000006</v>
      </c>
      <c r="T507" s="17">
        <v>1.3549100000000001</v>
      </c>
      <c r="U507" s="17">
        <v>30.672699999999999</v>
      </c>
      <c r="V507" s="17">
        <v>1306.97</v>
      </c>
      <c r="W507" s="17">
        <v>36.925159999999998</v>
      </c>
      <c r="X507" s="17">
        <v>24.65475</v>
      </c>
      <c r="Y507" s="17">
        <v>1.05369</v>
      </c>
      <c r="Z507" s="17">
        <v>137.67400000000001</v>
      </c>
    </row>
    <row r="508" spans="1:26" x14ac:dyDescent="0.2">
      <c r="A508" s="27">
        <v>44904</v>
      </c>
      <c r="B508" s="17">
        <v>5.2469999999999999</v>
      </c>
      <c r="C508" s="14">
        <v>861.87199999999996</v>
      </c>
      <c r="D508" s="17">
        <v>6.96434</v>
      </c>
      <c r="E508" s="17">
        <v>4809.6000000000004</v>
      </c>
      <c r="F508" s="17">
        <v>23.059650000000001</v>
      </c>
      <c r="G508" s="17">
        <v>397.18400000000003</v>
      </c>
      <c r="H508" s="17">
        <v>15582.5</v>
      </c>
      <c r="I508" s="17">
        <v>4.4040499999999998</v>
      </c>
      <c r="J508" s="17">
        <v>19.765180000000001</v>
      </c>
      <c r="K508" s="17">
        <v>3.8547199999999999</v>
      </c>
      <c r="L508" s="17">
        <v>55.39</v>
      </c>
      <c r="M508" s="17">
        <v>4.4445499999999996</v>
      </c>
      <c r="N508" s="17">
        <v>4.66906</v>
      </c>
      <c r="O508" s="17">
        <v>62.524999999999999</v>
      </c>
      <c r="P508" s="17">
        <v>17.354199999999999</v>
      </c>
      <c r="Q508" s="17">
        <v>34.7545</v>
      </c>
      <c r="R508" s="17">
        <v>18.650749999999999</v>
      </c>
      <c r="S508" s="17">
        <v>82.445509999999999</v>
      </c>
      <c r="T508" s="17">
        <v>1.3538699999999999</v>
      </c>
      <c r="U508" s="17">
        <v>30.623100000000001</v>
      </c>
      <c r="V508" s="17">
        <v>1303.3</v>
      </c>
      <c r="W508" s="17">
        <v>36.78</v>
      </c>
      <c r="X508" s="17">
        <v>24.5976</v>
      </c>
      <c r="Y508" s="17">
        <v>1.0540400000000001</v>
      </c>
      <c r="Z508" s="17">
        <v>136.56299999999999</v>
      </c>
    </row>
    <row r="509" spans="1:26" x14ac:dyDescent="0.2">
      <c r="A509" s="27">
        <v>44903</v>
      </c>
      <c r="B509" s="17">
        <v>5.2167199999999996</v>
      </c>
      <c r="C509" s="14">
        <v>864.1</v>
      </c>
      <c r="D509" s="17">
        <v>6.9613300000000002</v>
      </c>
      <c r="E509" s="17">
        <v>4827.9870000000001</v>
      </c>
      <c r="F509" s="17">
        <v>23.013770000000001</v>
      </c>
      <c r="G509" s="17">
        <v>395.75299999999999</v>
      </c>
      <c r="H509" s="17">
        <v>15620.5</v>
      </c>
      <c r="I509" s="17">
        <v>4.39825</v>
      </c>
      <c r="J509" s="17">
        <v>19.630050000000001</v>
      </c>
      <c r="K509" s="17">
        <v>3.8226499999999999</v>
      </c>
      <c r="L509" s="17">
        <v>55.646700000000003</v>
      </c>
      <c r="M509" s="17">
        <v>4.4357300000000004</v>
      </c>
      <c r="N509" s="17">
        <v>4.6590999999999996</v>
      </c>
      <c r="O509" s="17">
        <v>63.229500000000002</v>
      </c>
      <c r="P509" s="17">
        <v>17.165859999999999</v>
      </c>
      <c r="Q509" s="17">
        <v>34.72</v>
      </c>
      <c r="R509" s="17">
        <v>18.641919999999999</v>
      </c>
      <c r="S509" s="17">
        <v>82.300510000000003</v>
      </c>
      <c r="T509" s="17">
        <v>1.35362</v>
      </c>
      <c r="U509" s="17">
        <v>30.6645</v>
      </c>
      <c r="V509" s="17">
        <v>1317.03</v>
      </c>
      <c r="W509" s="17">
        <v>36.917020000000001</v>
      </c>
      <c r="X509" s="17">
        <v>24.601749999999999</v>
      </c>
      <c r="Y509" s="17">
        <v>1.05565</v>
      </c>
      <c r="Z509" s="17">
        <v>136.667</v>
      </c>
    </row>
    <row r="510" spans="1:26" x14ac:dyDescent="0.2">
      <c r="A510" s="27">
        <v>44902</v>
      </c>
      <c r="B510" s="17">
        <v>5.2161299999999997</v>
      </c>
      <c r="C510" s="14">
        <v>866.1</v>
      </c>
      <c r="D510" s="17">
        <v>6.9619400000000002</v>
      </c>
      <c r="E510" s="17">
        <v>4827.9870000000001</v>
      </c>
      <c r="F510" s="17">
        <v>23.113720000000001</v>
      </c>
      <c r="G510" s="17">
        <v>391.14499999999998</v>
      </c>
      <c r="H510" s="17">
        <v>15637.5</v>
      </c>
      <c r="I510" s="17">
        <v>4.3970000000000002</v>
      </c>
      <c r="J510" s="17">
        <v>19.676449999999999</v>
      </c>
      <c r="K510" s="17">
        <v>3.8226499999999999</v>
      </c>
      <c r="L510" s="17">
        <v>55.47</v>
      </c>
      <c r="M510" s="17">
        <v>4.4639699999999998</v>
      </c>
      <c r="N510" s="17">
        <v>4.67821</v>
      </c>
      <c r="O510" s="17">
        <v>63.37753</v>
      </c>
      <c r="P510" s="17">
        <v>17.16217</v>
      </c>
      <c r="Q510" s="17">
        <v>34.952500000000001</v>
      </c>
      <c r="R510" s="17">
        <v>18.641690000000001</v>
      </c>
      <c r="S510" s="17">
        <v>82.248509999999996</v>
      </c>
      <c r="T510" s="17">
        <v>1.35544</v>
      </c>
      <c r="U510" s="17">
        <v>30.629899999999999</v>
      </c>
      <c r="V510" s="17">
        <v>1315.3</v>
      </c>
      <c r="W510" s="17">
        <v>36.94473</v>
      </c>
      <c r="X510" s="17">
        <v>24.64603</v>
      </c>
      <c r="Y510" s="17">
        <v>1.0506</v>
      </c>
      <c r="Z510" s="17">
        <v>136.624</v>
      </c>
    </row>
    <row r="511" spans="1:26" x14ac:dyDescent="0.2">
      <c r="A511" s="27">
        <v>44901</v>
      </c>
      <c r="B511" s="17">
        <v>5.2377500000000001</v>
      </c>
      <c r="C511" s="14">
        <v>879.28499999999997</v>
      </c>
      <c r="D511" s="17">
        <v>6.9806800000000004</v>
      </c>
      <c r="E511" s="17">
        <v>4834</v>
      </c>
      <c r="F511" s="17">
        <v>23.242799999999999</v>
      </c>
      <c r="G511" s="17">
        <v>392.33199999999999</v>
      </c>
      <c r="H511" s="17">
        <v>15617.5</v>
      </c>
      <c r="I511" s="17">
        <v>4.3965500000000004</v>
      </c>
      <c r="J511" s="17">
        <v>19.770959999999999</v>
      </c>
      <c r="K511" s="17">
        <v>3.8352499999999998</v>
      </c>
      <c r="L511" s="17">
        <v>55.982500000000002</v>
      </c>
      <c r="M511" s="17">
        <v>4.4807399999999999</v>
      </c>
      <c r="N511" s="17">
        <v>4.6948499999999997</v>
      </c>
      <c r="O511" s="17">
        <v>63.200569999999999</v>
      </c>
      <c r="P511" s="17">
        <v>17.336449999999999</v>
      </c>
      <c r="Q511" s="17">
        <v>35.123399999999997</v>
      </c>
      <c r="R511" s="17">
        <v>18.633400000000002</v>
      </c>
      <c r="S511" s="17">
        <v>82.34451</v>
      </c>
      <c r="T511" s="17">
        <v>1.3589599999999999</v>
      </c>
      <c r="U511" s="17">
        <v>30.6434</v>
      </c>
      <c r="V511" s="17">
        <v>1320.11</v>
      </c>
      <c r="W511" s="17">
        <v>36.933500000000002</v>
      </c>
      <c r="X511" s="17">
        <v>24.622</v>
      </c>
      <c r="Y511" s="17">
        <v>1.0466899999999999</v>
      </c>
      <c r="Z511" s="17">
        <v>137</v>
      </c>
    </row>
    <row r="512" spans="1:26" x14ac:dyDescent="0.2">
      <c r="A512" s="27">
        <v>44900</v>
      </c>
      <c r="B512" s="17">
        <v>5.2835000000000001</v>
      </c>
      <c r="C512" s="14">
        <v>896.02499999999998</v>
      </c>
      <c r="D512" s="17">
        <v>6.9749699999999999</v>
      </c>
      <c r="E512" s="17">
        <v>4839.8500000000004</v>
      </c>
      <c r="F512" s="17">
        <v>23.1662</v>
      </c>
      <c r="G512" s="17">
        <v>394.19499999999999</v>
      </c>
      <c r="H512" s="17">
        <v>15467.5</v>
      </c>
      <c r="I512" s="17">
        <v>4.3685999999999998</v>
      </c>
      <c r="J512" s="17">
        <v>19.754799999999999</v>
      </c>
      <c r="K512" s="17">
        <v>3.8565</v>
      </c>
      <c r="L512" s="17">
        <v>56.04</v>
      </c>
      <c r="M512" s="17">
        <v>4.4900599999999997</v>
      </c>
      <c r="N512" s="17">
        <v>4.6869100000000001</v>
      </c>
      <c r="O512" s="17">
        <v>62.543750000000003</v>
      </c>
      <c r="P512" s="17">
        <v>17.423850000000002</v>
      </c>
      <c r="Q512" s="17">
        <v>35.036700000000003</v>
      </c>
      <c r="R512" s="17">
        <v>18.635940000000002</v>
      </c>
      <c r="S512" s="17">
        <v>81.886009999999999</v>
      </c>
      <c r="T512" s="17">
        <v>1.3575999999999999</v>
      </c>
      <c r="U512" s="17">
        <v>30.485499999999998</v>
      </c>
      <c r="V512" s="17">
        <v>1305.7</v>
      </c>
      <c r="W512" s="17">
        <v>36.933500000000002</v>
      </c>
      <c r="X512" s="17">
        <v>24.599699999999999</v>
      </c>
      <c r="Y512" s="17">
        <v>1.04914</v>
      </c>
      <c r="Z512" s="17">
        <v>136.74700000000001</v>
      </c>
    </row>
    <row r="513" spans="1:26" x14ac:dyDescent="0.2">
      <c r="A513" s="27">
        <v>44897</v>
      </c>
      <c r="B513" s="17">
        <v>5.2193800000000001</v>
      </c>
      <c r="C513" s="14">
        <v>883.43799999999999</v>
      </c>
      <c r="D513" s="17">
        <v>7.0209999999999999</v>
      </c>
      <c r="E513" s="17">
        <v>4776.6499999999996</v>
      </c>
      <c r="F513" s="17">
        <v>23.12481</v>
      </c>
      <c r="G513" s="17">
        <v>389.52199999999999</v>
      </c>
      <c r="H513" s="17">
        <v>15427.5</v>
      </c>
      <c r="I513" s="17">
        <v>4.3879999999999999</v>
      </c>
      <c r="J513" s="17">
        <v>19.400089999999999</v>
      </c>
      <c r="K513" s="17">
        <v>3.8377500000000002</v>
      </c>
      <c r="L513" s="17">
        <v>55.805</v>
      </c>
      <c r="M513" s="17">
        <v>4.4403199999999998</v>
      </c>
      <c r="N513" s="17">
        <v>4.6767700000000003</v>
      </c>
      <c r="O513" s="17">
        <v>62.067070000000001</v>
      </c>
      <c r="P513" s="17">
        <v>17.505199999999999</v>
      </c>
      <c r="Q513" s="17">
        <v>34.786900000000003</v>
      </c>
      <c r="R513" s="17">
        <v>18.639250000000001</v>
      </c>
      <c r="S513" s="17">
        <v>81.41001</v>
      </c>
      <c r="T513" s="17">
        <v>1.35161</v>
      </c>
      <c r="U513" s="17">
        <v>30.5291</v>
      </c>
      <c r="V513" s="17">
        <v>1297.8800000000001</v>
      </c>
      <c r="W513" s="17">
        <v>36.848500000000001</v>
      </c>
      <c r="X513" s="17">
        <v>24.5639</v>
      </c>
      <c r="Y513" s="17">
        <v>1.05349</v>
      </c>
      <c r="Z513" s="17">
        <v>134.31</v>
      </c>
    </row>
    <row r="514" spans="1:26" x14ac:dyDescent="0.2">
      <c r="A514" s="27">
        <v>44896</v>
      </c>
      <c r="B514" s="17">
        <v>5.1917999999999997</v>
      </c>
      <c r="C514" s="14">
        <v>880.93799999999999</v>
      </c>
      <c r="D514" s="17">
        <v>7.0384900000000004</v>
      </c>
      <c r="E514" s="17">
        <v>4765.75</v>
      </c>
      <c r="F514" s="17">
        <v>23.172750000000001</v>
      </c>
      <c r="G514" s="17">
        <v>391.767</v>
      </c>
      <c r="H514" s="17">
        <v>15390.5</v>
      </c>
      <c r="I514" s="17">
        <v>4.4058000000000002</v>
      </c>
      <c r="J514" s="17">
        <v>19.1509</v>
      </c>
      <c r="K514" s="17">
        <v>3.8279999999999998</v>
      </c>
      <c r="L514" s="17">
        <v>56.195</v>
      </c>
      <c r="M514" s="17">
        <v>4.4580799999999998</v>
      </c>
      <c r="N514" s="17">
        <v>4.6879999999999997</v>
      </c>
      <c r="O514" s="17">
        <v>61.907350000000001</v>
      </c>
      <c r="P514" s="17">
        <v>17.657350000000001</v>
      </c>
      <c r="Q514" s="17">
        <v>34.7896</v>
      </c>
      <c r="R514" s="17">
        <v>18.633369999999999</v>
      </c>
      <c r="S514" s="17">
        <v>81.158510000000007</v>
      </c>
      <c r="T514" s="17">
        <v>1.3535200000000001</v>
      </c>
      <c r="U514" s="17">
        <v>30.619499999999999</v>
      </c>
      <c r="V514" s="17">
        <v>1304.54</v>
      </c>
      <c r="W514" s="17">
        <v>36.958449999999999</v>
      </c>
      <c r="X514" s="17">
        <v>24.559899999999999</v>
      </c>
      <c r="Y514" s="17">
        <v>1.0519700000000001</v>
      </c>
      <c r="Z514" s="17">
        <v>135.32599999999999</v>
      </c>
    </row>
    <row r="515" spans="1:26" x14ac:dyDescent="0.2">
      <c r="A515" s="27">
        <v>44895</v>
      </c>
      <c r="B515" s="17">
        <v>5.1906999999999996</v>
      </c>
      <c r="C515" s="14">
        <v>893.89300000000003</v>
      </c>
      <c r="D515" s="17">
        <v>7.0456700000000003</v>
      </c>
      <c r="E515" s="17">
        <v>4834.25</v>
      </c>
      <c r="F515" s="17">
        <v>23.399650000000001</v>
      </c>
      <c r="G515" s="17">
        <v>392.91800000000001</v>
      </c>
      <c r="H515" s="17">
        <v>15681.2</v>
      </c>
      <c r="I515" s="17">
        <v>4.4440499999999998</v>
      </c>
      <c r="J515" s="17">
        <v>19.268789999999999</v>
      </c>
      <c r="K515" s="17">
        <v>3.85595</v>
      </c>
      <c r="L515" s="17">
        <v>56.592500000000001</v>
      </c>
      <c r="M515" s="17">
        <v>4.4876300000000002</v>
      </c>
      <c r="N515" s="17">
        <v>4.7357500000000003</v>
      </c>
      <c r="O515" s="17">
        <v>61.234900000000003</v>
      </c>
      <c r="P515" s="17">
        <v>17.20308</v>
      </c>
      <c r="Q515" s="17">
        <v>35.11</v>
      </c>
      <c r="R515" s="17">
        <v>18.61534</v>
      </c>
      <c r="S515" s="17">
        <v>81.322010000000006</v>
      </c>
      <c r="T515" s="17">
        <v>1.36145</v>
      </c>
      <c r="U515" s="17">
        <v>30.815899999999999</v>
      </c>
      <c r="V515" s="17">
        <v>1301.7</v>
      </c>
      <c r="W515" s="17">
        <v>36.932029999999997</v>
      </c>
      <c r="X515" s="17">
        <v>24.555949999999999</v>
      </c>
      <c r="Y515" s="17">
        <v>1.0406299999999999</v>
      </c>
      <c r="Z515" s="17">
        <v>138.072</v>
      </c>
    </row>
    <row r="516" spans="1:26" x14ac:dyDescent="0.2">
      <c r="A516" s="27">
        <v>44894</v>
      </c>
      <c r="B516" s="17">
        <v>5.2835999999999999</v>
      </c>
      <c r="C516" s="14">
        <v>903.65</v>
      </c>
      <c r="D516" s="17">
        <v>7.1405799999999999</v>
      </c>
      <c r="E516" s="17">
        <v>4809.5200000000004</v>
      </c>
      <c r="F516" s="17">
        <v>23.5731</v>
      </c>
      <c r="G516" s="17">
        <v>392.92500000000001</v>
      </c>
      <c r="H516" s="17">
        <v>15742.5</v>
      </c>
      <c r="I516" s="17">
        <v>4.5095499999999999</v>
      </c>
      <c r="J516" s="17">
        <v>19.232769999999999</v>
      </c>
      <c r="K516" s="17">
        <v>3.8506499999999999</v>
      </c>
      <c r="L516" s="17">
        <v>56.592500000000001</v>
      </c>
      <c r="M516" s="17">
        <v>4.5273099999999999</v>
      </c>
      <c r="N516" s="17">
        <v>4.7605000000000004</v>
      </c>
      <c r="O516" s="17">
        <v>61.34375</v>
      </c>
      <c r="P516" s="17">
        <v>17</v>
      </c>
      <c r="Q516" s="17">
        <v>35.472000000000001</v>
      </c>
      <c r="R516" s="17">
        <v>18.640650000000001</v>
      </c>
      <c r="S516" s="17">
        <v>81.596010000000007</v>
      </c>
      <c r="T516" s="17">
        <v>1.37361</v>
      </c>
      <c r="U516" s="17">
        <v>30.914000000000001</v>
      </c>
      <c r="V516" s="17">
        <v>1325.67</v>
      </c>
      <c r="W516" s="17">
        <v>36.933819999999997</v>
      </c>
      <c r="X516" s="17">
        <v>24.560600000000001</v>
      </c>
      <c r="Y516" s="17">
        <v>1.03295</v>
      </c>
      <c r="Z516" s="17">
        <v>138.63200000000001</v>
      </c>
    </row>
    <row r="517" spans="1:26" x14ac:dyDescent="0.2">
      <c r="A517" s="27">
        <v>44893</v>
      </c>
      <c r="B517" s="17">
        <v>5.3655999999999997</v>
      </c>
      <c r="C517" s="14">
        <v>913.51</v>
      </c>
      <c r="D517" s="17">
        <v>7.24742</v>
      </c>
      <c r="E517" s="17">
        <v>4834.5129999999999</v>
      </c>
      <c r="F517" s="17">
        <v>23.526129999999998</v>
      </c>
      <c r="G517" s="17">
        <v>393.10300000000001</v>
      </c>
      <c r="H517" s="17">
        <v>15722.5</v>
      </c>
      <c r="I517" s="17">
        <v>4.4798499999999999</v>
      </c>
      <c r="J517" s="17">
        <v>19.304549999999999</v>
      </c>
      <c r="K517" s="17">
        <v>3.8481000000000001</v>
      </c>
      <c r="L517" s="17">
        <v>56.6663</v>
      </c>
      <c r="M517" s="17">
        <v>4.5305299999999997</v>
      </c>
      <c r="N517" s="17">
        <v>4.7557</v>
      </c>
      <c r="O517" s="17">
        <v>61.430199999999999</v>
      </c>
      <c r="P517" s="17">
        <v>17.15372</v>
      </c>
      <c r="Q517" s="17">
        <v>35.750999999999998</v>
      </c>
      <c r="R517" s="17">
        <v>18.628769999999999</v>
      </c>
      <c r="S517" s="17">
        <v>81.615020000000001</v>
      </c>
      <c r="T517" s="17">
        <v>1.3792599999999999</v>
      </c>
      <c r="U517" s="17">
        <v>30.9925</v>
      </c>
      <c r="V517" s="17">
        <v>1341.15</v>
      </c>
      <c r="W517" s="17">
        <v>36.933129999999998</v>
      </c>
      <c r="X517" s="17">
        <v>24.553750000000001</v>
      </c>
      <c r="Y517" s="17">
        <v>1.03396</v>
      </c>
      <c r="Z517" s="17">
        <v>138.946</v>
      </c>
    </row>
    <row r="518" spans="1:26" x14ac:dyDescent="0.2">
      <c r="A518" s="27">
        <v>44890</v>
      </c>
      <c r="B518" s="17">
        <v>5.3985000000000003</v>
      </c>
      <c r="C518" s="14">
        <v>922.46299999999997</v>
      </c>
      <c r="D518" s="17">
        <v>7.194</v>
      </c>
      <c r="E518" s="17">
        <v>4866.1750000000002</v>
      </c>
      <c r="F518" s="17">
        <v>23.420159999999999</v>
      </c>
      <c r="G518" s="17">
        <v>392.94499999999999</v>
      </c>
      <c r="H518" s="17">
        <v>15679.5</v>
      </c>
      <c r="I518" s="17">
        <v>4.4794999999999998</v>
      </c>
      <c r="J518" s="17">
        <v>19.332899999999999</v>
      </c>
      <c r="K518" s="17">
        <v>3.85758</v>
      </c>
      <c r="L518" s="17">
        <v>56.695</v>
      </c>
      <c r="M518" s="17">
        <v>4.5114099999999997</v>
      </c>
      <c r="N518" s="17">
        <v>4.7321200000000001</v>
      </c>
      <c r="O518" s="17">
        <v>60.479849999999999</v>
      </c>
      <c r="P518" s="17">
        <v>17.081299999999999</v>
      </c>
      <c r="Q518" s="17">
        <v>35.736600000000003</v>
      </c>
      <c r="R518" s="17">
        <v>18.599630000000001</v>
      </c>
      <c r="S518" s="17">
        <v>81.632509999999996</v>
      </c>
      <c r="T518" s="17">
        <v>1.3768</v>
      </c>
      <c r="U518" s="17">
        <v>30.8446</v>
      </c>
      <c r="V518" s="17">
        <v>1334.59</v>
      </c>
      <c r="W518" s="17">
        <v>36.965000000000003</v>
      </c>
      <c r="X518" s="17">
        <v>24.577000000000002</v>
      </c>
      <c r="Y518" s="17">
        <v>1.0395000000000001</v>
      </c>
      <c r="Z518" s="17">
        <v>139.19</v>
      </c>
    </row>
    <row r="519" spans="1:26" x14ac:dyDescent="0.2">
      <c r="A519" s="27">
        <v>44889</v>
      </c>
      <c r="B519" s="17">
        <v>5.3122999999999996</v>
      </c>
      <c r="C519" s="14">
        <v>910.5</v>
      </c>
      <c r="D519" s="17">
        <v>7.1694500000000003</v>
      </c>
      <c r="E519" s="17">
        <v>4885.58</v>
      </c>
      <c r="F519" s="17">
        <v>23.443919999999999</v>
      </c>
      <c r="G519" s="17">
        <v>396.32799999999997</v>
      </c>
      <c r="H519" s="17">
        <v>15641.5</v>
      </c>
      <c r="I519" s="17">
        <v>4.4920999999999998</v>
      </c>
      <c r="J519" s="17">
        <v>19.378920000000001</v>
      </c>
      <c r="K519" s="17">
        <v>3.85195</v>
      </c>
      <c r="L519" s="17">
        <v>56.792499999999997</v>
      </c>
      <c r="M519" s="17">
        <v>4.5122799999999996</v>
      </c>
      <c r="N519" s="17">
        <v>4.7271599999999996</v>
      </c>
      <c r="O519" s="17">
        <v>60.534999999999997</v>
      </c>
      <c r="P519" s="17">
        <v>17.02017</v>
      </c>
      <c r="Q519" s="17">
        <v>35.775500000000001</v>
      </c>
      <c r="R519" s="17">
        <v>18.619260000000001</v>
      </c>
      <c r="S519" s="17">
        <v>81.682259999999999</v>
      </c>
      <c r="T519" s="17">
        <v>1.3754500000000001</v>
      </c>
      <c r="U519" s="17">
        <v>30.959099999999999</v>
      </c>
      <c r="V519" s="17">
        <v>1327.35</v>
      </c>
      <c r="W519" s="17">
        <v>36.965000000000003</v>
      </c>
      <c r="X519" s="17">
        <v>24.533950000000001</v>
      </c>
      <c r="Y519" s="17">
        <v>1.04101</v>
      </c>
      <c r="Z519" s="17">
        <v>138.54400000000001</v>
      </c>
    </row>
    <row r="520" spans="1:26" x14ac:dyDescent="0.2">
      <c r="A520" s="27">
        <v>44888</v>
      </c>
      <c r="B520" s="17">
        <v>5.351</v>
      </c>
      <c r="C520" s="14">
        <v>915.72500000000002</v>
      </c>
      <c r="D520" s="17">
        <v>7.1537600000000001</v>
      </c>
      <c r="E520" s="17">
        <v>4890.2</v>
      </c>
      <c r="F520" s="17">
        <v>23.433730000000001</v>
      </c>
      <c r="G520" s="17">
        <v>394.35300000000001</v>
      </c>
      <c r="H520" s="17">
        <v>15667.5</v>
      </c>
      <c r="I520" s="17">
        <v>4.5750000000000002</v>
      </c>
      <c r="J520" s="17">
        <v>19.3629</v>
      </c>
      <c r="K520" s="17">
        <v>3.8521000000000001</v>
      </c>
      <c r="L520" s="17">
        <v>56.977200000000003</v>
      </c>
      <c r="M520" s="17">
        <v>4.5227000000000004</v>
      </c>
      <c r="N520" s="17">
        <v>4.7455600000000002</v>
      </c>
      <c r="O520" s="17">
        <v>60.800020000000004</v>
      </c>
      <c r="P520" s="17">
        <v>16.96782</v>
      </c>
      <c r="Q520" s="17">
        <v>35.9983</v>
      </c>
      <c r="R520" s="17">
        <v>18.615480000000002</v>
      </c>
      <c r="S520" s="17">
        <v>81.628659999999996</v>
      </c>
      <c r="T520" s="17">
        <v>1.37713</v>
      </c>
      <c r="U520" s="17">
        <v>31.169</v>
      </c>
      <c r="V520" s="17">
        <v>1337.18</v>
      </c>
      <c r="W520" s="17">
        <v>36.901049999999998</v>
      </c>
      <c r="X520" s="17">
        <v>24.532830000000001</v>
      </c>
      <c r="Y520" s="17">
        <v>1.0397099999999999</v>
      </c>
      <c r="Z520" s="17">
        <v>139.59800000000001</v>
      </c>
    </row>
    <row r="521" spans="1:26" x14ac:dyDescent="0.2">
      <c r="A521" s="27">
        <v>44887</v>
      </c>
      <c r="B521" s="17">
        <v>5.3643000000000001</v>
      </c>
      <c r="C521" s="14">
        <v>927.43</v>
      </c>
      <c r="D521" s="17">
        <v>7.1367000000000003</v>
      </c>
      <c r="E521" s="17">
        <v>4905.2749999999996</v>
      </c>
      <c r="F521" s="17">
        <v>23.631</v>
      </c>
      <c r="G521" s="17">
        <v>394.01499999999999</v>
      </c>
      <c r="H521" s="17">
        <v>15697</v>
      </c>
      <c r="I521" s="17">
        <v>4.5761000000000003</v>
      </c>
      <c r="J521" s="17">
        <v>19.440909999999999</v>
      </c>
      <c r="K521" s="17">
        <v>3.85168</v>
      </c>
      <c r="L521" s="17">
        <v>57.392499999999998</v>
      </c>
      <c r="M521" s="17">
        <v>4.5652699999999999</v>
      </c>
      <c r="N521" s="17">
        <v>4.7884000000000002</v>
      </c>
      <c r="O521" s="17">
        <v>61.1</v>
      </c>
      <c r="P521" s="17">
        <v>17.236650000000001</v>
      </c>
      <c r="Q521" s="17">
        <v>36.116999999999997</v>
      </c>
      <c r="R521" s="17">
        <v>18.615310000000001</v>
      </c>
      <c r="S521" s="17">
        <v>81.741010000000003</v>
      </c>
      <c r="T521" s="17">
        <v>1.3777999999999999</v>
      </c>
      <c r="U521" s="17">
        <v>31.169</v>
      </c>
      <c r="V521" s="17">
        <v>1353</v>
      </c>
      <c r="W521" s="17">
        <v>36.931789999999999</v>
      </c>
      <c r="X521" s="17">
        <v>24.51247</v>
      </c>
      <c r="Y521" s="17">
        <v>1.03041</v>
      </c>
      <c r="Z521" s="17">
        <v>141.233</v>
      </c>
    </row>
    <row r="522" spans="1:26" x14ac:dyDescent="0.2">
      <c r="A522" s="27">
        <v>44886</v>
      </c>
      <c r="B522" s="17">
        <v>5.3087</v>
      </c>
      <c r="C522" s="14">
        <v>942.03200000000004</v>
      </c>
      <c r="D522" s="17">
        <v>7.1798799999999998</v>
      </c>
      <c r="E522" s="17">
        <v>4945.625</v>
      </c>
      <c r="F522" s="17">
        <v>23.74963</v>
      </c>
      <c r="G522" s="17">
        <v>399.18700000000001</v>
      </c>
      <c r="H522" s="17">
        <v>15712.5</v>
      </c>
      <c r="I522" s="17">
        <v>4.5797499999999998</v>
      </c>
      <c r="J522" s="17">
        <v>19.543700000000001</v>
      </c>
      <c r="K522" s="17">
        <v>3.8418000000000001</v>
      </c>
      <c r="L522" s="17">
        <v>57.349600000000002</v>
      </c>
      <c r="M522" s="17">
        <v>4.5861200000000002</v>
      </c>
      <c r="N522" s="17">
        <v>4.82193</v>
      </c>
      <c r="O522" s="17">
        <v>61.229179999999999</v>
      </c>
      <c r="P522" s="17">
        <v>17.335920000000002</v>
      </c>
      <c r="Q522" s="17">
        <v>36.299199999999999</v>
      </c>
      <c r="R522" s="17">
        <v>18.620889999999999</v>
      </c>
      <c r="S522" s="17">
        <v>81.758510000000001</v>
      </c>
      <c r="T522" s="17">
        <v>1.38174</v>
      </c>
      <c r="U522" s="17">
        <v>31.196300000000001</v>
      </c>
      <c r="V522" s="17">
        <v>1360.095</v>
      </c>
      <c r="W522" s="17">
        <v>36.931260000000002</v>
      </c>
      <c r="X522" s="17">
        <v>24.500779999999999</v>
      </c>
      <c r="Y522" s="17">
        <v>1.0241800000000001</v>
      </c>
      <c r="Z522" s="17">
        <v>142.13499999999999</v>
      </c>
    </row>
    <row r="523" spans="1:26" x14ac:dyDescent="0.2">
      <c r="A523" s="27">
        <v>44883</v>
      </c>
      <c r="B523" s="17">
        <v>5.3765200000000002</v>
      </c>
      <c r="C523" s="14">
        <v>941.20799999999997</v>
      </c>
      <c r="D523" s="17">
        <v>7.1264500000000002</v>
      </c>
      <c r="E523" s="17">
        <v>4988.4250000000002</v>
      </c>
      <c r="F523" s="17">
        <v>23.57977</v>
      </c>
      <c r="G523" s="17">
        <v>393.7</v>
      </c>
      <c r="H523" s="17">
        <v>15687.5</v>
      </c>
      <c r="I523" s="17">
        <v>4.5528500000000003</v>
      </c>
      <c r="J523" s="17">
        <v>19.441510000000001</v>
      </c>
      <c r="K523" s="17">
        <v>3.8292999999999999</v>
      </c>
      <c r="L523" s="17">
        <v>57.252499999999998</v>
      </c>
      <c r="M523" s="17">
        <v>4.5512300000000003</v>
      </c>
      <c r="N523" s="17">
        <v>4.7828499999999998</v>
      </c>
      <c r="O523" s="17">
        <v>60.655000000000001</v>
      </c>
      <c r="P523" s="17">
        <v>17.255880000000001</v>
      </c>
      <c r="Q523" s="17">
        <v>35.835299999999997</v>
      </c>
      <c r="R523" s="17">
        <v>18.62265</v>
      </c>
      <c r="S523" s="17">
        <v>81.512010000000004</v>
      </c>
      <c r="T523" s="17">
        <v>1.37595</v>
      </c>
      <c r="U523" s="17">
        <v>31.126200000000001</v>
      </c>
      <c r="V523" s="17">
        <v>1339.94</v>
      </c>
      <c r="W523" s="17">
        <v>36.932160000000003</v>
      </c>
      <c r="X523" s="17">
        <v>24.508500000000002</v>
      </c>
      <c r="Y523" s="17">
        <v>1.0325</v>
      </c>
      <c r="Z523" s="17">
        <v>140.37</v>
      </c>
    </row>
    <row r="524" spans="1:26" x14ac:dyDescent="0.2">
      <c r="A524" s="27">
        <v>44882</v>
      </c>
      <c r="B524" s="17">
        <v>5.4057500000000003</v>
      </c>
      <c r="C524" s="14">
        <v>920.88800000000003</v>
      </c>
      <c r="D524" s="17">
        <v>7.1478099999999998</v>
      </c>
      <c r="E524" s="17">
        <v>4992.25</v>
      </c>
      <c r="F524" s="17">
        <v>23.544250000000002</v>
      </c>
      <c r="G524" s="17">
        <v>396.88499999999999</v>
      </c>
      <c r="H524" s="17">
        <v>15662.5</v>
      </c>
      <c r="I524" s="17">
        <v>4.5530999999999997</v>
      </c>
      <c r="J524" s="17">
        <v>19.419599999999999</v>
      </c>
      <c r="K524" s="17">
        <v>3.8307000000000002</v>
      </c>
      <c r="L524" s="17">
        <v>57.363300000000002</v>
      </c>
      <c r="M524" s="17">
        <v>4.5431900000000001</v>
      </c>
      <c r="N524" s="17">
        <v>4.7568000000000001</v>
      </c>
      <c r="O524" s="17">
        <v>60.413400000000003</v>
      </c>
      <c r="P524" s="17">
        <v>17.3765</v>
      </c>
      <c r="Q524" s="17">
        <v>35.85</v>
      </c>
      <c r="R524" s="17">
        <v>18.57067</v>
      </c>
      <c r="S524" s="17">
        <v>81.536659999999998</v>
      </c>
      <c r="T524" s="17">
        <v>1.3745000000000001</v>
      </c>
      <c r="U524" s="17">
        <v>31.087499999999999</v>
      </c>
      <c r="V524" s="17">
        <v>1343.11</v>
      </c>
      <c r="W524" s="17">
        <v>36.905659999999997</v>
      </c>
      <c r="X524" s="17">
        <v>24.472449999999998</v>
      </c>
      <c r="Y524" s="17">
        <v>1.03624</v>
      </c>
      <c r="Z524" s="17">
        <v>140.203</v>
      </c>
    </row>
    <row r="525" spans="1:26" x14ac:dyDescent="0.2">
      <c r="A525" s="27">
        <v>44881</v>
      </c>
      <c r="B525" s="17">
        <v>5.3932500000000001</v>
      </c>
      <c r="C525" s="14">
        <v>910.70799999999997</v>
      </c>
      <c r="D525" s="17">
        <v>7.1078000000000001</v>
      </c>
      <c r="E525" s="17">
        <v>4952.8549999999996</v>
      </c>
      <c r="F525" s="17">
        <v>23.42407</v>
      </c>
      <c r="G525" s="17">
        <v>394.15600000000001</v>
      </c>
      <c r="H525" s="17">
        <v>15602.5</v>
      </c>
      <c r="I525" s="17">
        <v>4.5448500000000003</v>
      </c>
      <c r="J525" s="17">
        <v>19.33569</v>
      </c>
      <c r="K525" s="17">
        <v>3.8359800000000002</v>
      </c>
      <c r="L525" s="17">
        <v>57.35</v>
      </c>
      <c r="M525" s="17">
        <v>4.5186999999999999</v>
      </c>
      <c r="N525" s="17">
        <v>4.7335000000000003</v>
      </c>
      <c r="O525" s="17">
        <v>60.740430000000003</v>
      </c>
      <c r="P525" s="17">
        <v>17.267849999999999</v>
      </c>
      <c r="Q525" s="17">
        <v>35.76</v>
      </c>
      <c r="R525" s="17">
        <v>18.612100000000002</v>
      </c>
      <c r="S525" s="17">
        <v>81.482010000000002</v>
      </c>
      <c r="T525" s="17">
        <v>1.3702000000000001</v>
      </c>
      <c r="U525" s="17">
        <v>31.042300000000001</v>
      </c>
      <c r="V525" s="17">
        <v>1337.01</v>
      </c>
      <c r="W525" s="17">
        <v>36.804810000000003</v>
      </c>
      <c r="X525" s="17">
        <v>24.466419999999999</v>
      </c>
      <c r="Y525" s="17">
        <v>1.0394600000000001</v>
      </c>
      <c r="Z525" s="17">
        <v>139.49799999999999</v>
      </c>
    </row>
    <row r="526" spans="1:26" x14ac:dyDescent="0.2">
      <c r="A526" s="27">
        <v>44880</v>
      </c>
      <c r="B526" s="17">
        <v>5.3260500000000004</v>
      </c>
      <c r="C526" s="14">
        <v>887.15</v>
      </c>
      <c r="D526" s="17">
        <v>7.0484099999999996</v>
      </c>
      <c r="E526" s="17">
        <v>4858.6949999999997</v>
      </c>
      <c r="F526" s="17">
        <v>23.54055</v>
      </c>
      <c r="G526" s="17">
        <v>396.40899999999999</v>
      </c>
      <c r="H526" s="17">
        <v>15537.5</v>
      </c>
      <c r="I526" s="17">
        <v>4.6319999999999997</v>
      </c>
      <c r="J526" s="17">
        <v>19.37275</v>
      </c>
      <c r="K526" s="17">
        <v>3.8288500000000001</v>
      </c>
      <c r="L526" s="17">
        <v>57.222499999999997</v>
      </c>
      <c r="M526" s="17">
        <v>4.5737399999999999</v>
      </c>
      <c r="N526" s="17">
        <v>4.7555699999999996</v>
      </c>
      <c r="O526" s="17">
        <v>61.191049999999997</v>
      </c>
      <c r="P526" s="17">
        <v>17.315840000000001</v>
      </c>
      <c r="Q526" s="17">
        <v>35.581000000000003</v>
      </c>
      <c r="R526" s="17">
        <v>18.607489999999999</v>
      </c>
      <c r="S526" s="17">
        <v>81.037009999999995</v>
      </c>
      <c r="T526" s="17">
        <v>1.3706799999999999</v>
      </c>
      <c r="U526" s="17">
        <v>30.963000000000001</v>
      </c>
      <c r="V526" s="17">
        <v>1316.57</v>
      </c>
      <c r="W526" s="17">
        <v>36.825809999999997</v>
      </c>
      <c r="X526" s="17">
        <v>24.418949999999999</v>
      </c>
      <c r="Y526" s="17">
        <v>1.03488</v>
      </c>
      <c r="Z526" s="17">
        <v>139.279</v>
      </c>
    </row>
    <row r="527" spans="1:26" x14ac:dyDescent="0.2">
      <c r="A527" s="27">
        <v>44879</v>
      </c>
      <c r="B527" s="17">
        <v>5.3260500000000004</v>
      </c>
      <c r="C527" s="14">
        <v>892.13</v>
      </c>
      <c r="D527" s="17">
        <v>7.0417399999999999</v>
      </c>
      <c r="E527" s="17">
        <v>4805.5349999999999</v>
      </c>
      <c r="F527" s="17">
        <v>23.534980000000001</v>
      </c>
      <c r="G527" s="17">
        <v>395.81</v>
      </c>
      <c r="H527" s="17">
        <v>15530.5</v>
      </c>
      <c r="I527" s="17">
        <v>4.5974500000000003</v>
      </c>
      <c r="J527" s="17">
        <v>19.349630000000001</v>
      </c>
      <c r="K527" s="17">
        <v>3.8490500000000001</v>
      </c>
      <c r="L527" s="17">
        <v>57.2883</v>
      </c>
      <c r="M527" s="17">
        <v>4.5616199999999996</v>
      </c>
      <c r="N527" s="17">
        <v>4.7491500000000002</v>
      </c>
      <c r="O527" s="17">
        <v>61.213949999999997</v>
      </c>
      <c r="P527" s="17">
        <v>17.295000000000002</v>
      </c>
      <c r="Q527" s="17">
        <v>35.703000000000003</v>
      </c>
      <c r="R527" s="17">
        <v>18.591149999999999</v>
      </c>
      <c r="S527" s="17">
        <v>80.945509999999999</v>
      </c>
      <c r="T527" s="17">
        <v>1.37205</v>
      </c>
      <c r="U527" s="17">
        <v>30.988800000000001</v>
      </c>
      <c r="V527" s="17">
        <v>1323.15</v>
      </c>
      <c r="W527" s="17">
        <v>36.717300000000002</v>
      </c>
      <c r="X527" s="17">
        <v>24.402200000000001</v>
      </c>
      <c r="Y527" s="17">
        <v>1.0327</v>
      </c>
      <c r="Z527" s="17">
        <v>139.89500000000001</v>
      </c>
    </row>
    <row r="528" spans="1:26" x14ac:dyDescent="0.2">
      <c r="A528" s="27">
        <v>44876</v>
      </c>
      <c r="B528" s="17">
        <v>5.3264500000000004</v>
      </c>
      <c r="C528" s="14">
        <v>892.125</v>
      </c>
      <c r="D528" s="17">
        <v>7.0920300000000003</v>
      </c>
      <c r="E528" s="17">
        <v>4808.95</v>
      </c>
      <c r="F528" s="17">
        <v>23.46461</v>
      </c>
      <c r="G528" s="17">
        <v>391.49400000000003</v>
      </c>
      <c r="H528" s="17">
        <v>15495</v>
      </c>
      <c r="I528" s="17">
        <v>4.6262499999999998</v>
      </c>
      <c r="J528" s="17">
        <v>19.503350000000001</v>
      </c>
      <c r="K528" s="17">
        <v>3.8549699999999998</v>
      </c>
      <c r="L528" s="17">
        <v>57.268700000000003</v>
      </c>
      <c r="M528" s="17">
        <v>4.5328499999999998</v>
      </c>
      <c r="N528" s="17">
        <v>4.7301200000000003</v>
      </c>
      <c r="O528" s="17">
        <v>60.720849999999999</v>
      </c>
      <c r="P528" s="17">
        <v>17.239650000000001</v>
      </c>
      <c r="Q528" s="17">
        <v>36.002499999999998</v>
      </c>
      <c r="R528" s="17">
        <v>18.578620000000001</v>
      </c>
      <c r="S528" s="17">
        <v>80.530010000000004</v>
      </c>
      <c r="T528" s="17">
        <v>1.37185</v>
      </c>
      <c r="U528" s="17">
        <v>31.1982</v>
      </c>
      <c r="V528" s="17">
        <v>1314.45</v>
      </c>
      <c r="W528" s="17">
        <v>36.755969999999998</v>
      </c>
      <c r="X528" s="17">
        <v>24.382999999999999</v>
      </c>
      <c r="Y528" s="17">
        <v>1.03474</v>
      </c>
      <c r="Z528" s="17">
        <v>138.80500000000001</v>
      </c>
    </row>
    <row r="529" spans="1:26" x14ac:dyDescent="0.2">
      <c r="A529" s="27">
        <v>44875</v>
      </c>
      <c r="B529" s="17">
        <v>5.3807499999999999</v>
      </c>
      <c r="C529" s="14">
        <v>894.15700000000004</v>
      </c>
      <c r="D529" s="17">
        <v>7.1520599999999996</v>
      </c>
      <c r="E529" s="17">
        <v>4801.95</v>
      </c>
      <c r="F529" s="17">
        <v>23.803750000000001</v>
      </c>
      <c r="G529" s="17">
        <v>392.36200000000002</v>
      </c>
      <c r="H529" s="17">
        <v>15492.2</v>
      </c>
      <c r="I529" s="17">
        <v>4.7003000000000004</v>
      </c>
      <c r="J529" s="17">
        <v>19.3169</v>
      </c>
      <c r="K529" s="17">
        <v>3.8699499999999998</v>
      </c>
      <c r="L529" s="17">
        <v>58.186500000000002</v>
      </c>
      <c r="M529" s="17">
        <v>4.5939100000000002</v>
      </c>
      <c r="N529" s="17">
        <v>4.7793599999999996</v>
      </c>
      <c r="O529" s="17">
        <v>60.741750000000003</v>
      </c>
      <c r="P529" s="17">
        <v>17.362850000000002</v>
      </c>
      <c r="Q529" s="17">
        <v>36.192300000000003</v>
      </c>
      <c r="R529" s="17">
        <v>18.48939</v>
      </c>
      <c r="S529" s="17">
        <v>80.483999999999995</v>
      </c>
      <c r="T529" s="17">
        <v>1.38243</v>
      </c>
      <c r="U529" s="17">
        <v>31.8154</v>
      </c>
      <c r="V529" s="17">
        <v>1350.14</v>
      </c>
      <c r="W529" s="17">
        <v>36.93224</v>
      </c>
      <c r="X529" s="17">
        <v>24.42775</v>
      </c>
      <c r="Y529" s="17">
        <v>1.02095</v>
      </c>
      <c r="Z529" s="17">
        <v>140.977</v>
      </c>
    </row>
    <row r="530" spans="1:26" x14ac:dyDescent="0.2">
      <c r="A530" s="27">
        <v>44874</v>
      </c>
      <c r="B530" s="17">
        <v>5.19665</v>
      </c>
      <c r="C530" s="14">
        <v>906.65</v>
      </c>
      <c r="D530" s="17">
        <v>7.2740499999999999</v>
      </c>
      <c r="E530" s="17">
        <v>4878.7120000000004</v>
      </c>
      <c r="F530" s="17">
        <v>24.288499999999999</v>
      </c>
      <c r="G530" s="17">
        <v>401.73599999999999</v>
      </c>
      <c r="H530" s="17">
        <v>15659.5</v>
      </c>
      <c r="I530" s="17">
        <v>4.6936</v>
      </c>
      <c r="J530" s="17">
        <v>19.577850000000002</v>
      </c>
      <c r="K530" s="17">
        <v>3.9093300000000002</v>
      </c>
      <c r="L530" s="17">
        <v>58.005000000000003</v>
      </c>
      <c r="M530" s="17">
        <v>4.7073</v>
      </c>
      <c r="N530" s="17">
        <v>4.8889100000000001</v>
      </c>
      <c r="O530" s="17">
        <v>61.225000000000001</v>
      </c>
      <c r="P530" s="17">
        <v>17.793299999999999</v>
      </c>
      <c r="Q530" s="17">
        <v>36.890300000000003</v>
      </c>
      <c r="R530" s="17">
        <v>18.587489999999999</v>
      </c>
      <c r="S530" s="17">
        <v>81.393010000000004</v>
      </c>
      <c r="T530" s="17">
        <v>1.40276</v>
      </c>
      <c r="U530" s="17">
        <v>31.828499999999998</v>
      </c>
      <c r="V530" s="17">
        <v>1371.36</v>
      </c>
      <c r="W530" s="17">
        <v>36.796990000000001</v>
      </c>
      <c r="X530" s="17">
        <v>24.37218</v>
      </c>
      <c r="Y530" s="17">
        <v>1.0011300000000001</v>
      </c>
      <c r="Z530" s="17">
        <v>146.47</v>
      </c>
    </row>
    <row r="531" spans="1:26" x14ac:dyDescent="0.2">
      <c r="A531" s="27">
        <v>44873</v>
      </c>
      <c r="B531" s="17">
        <v>5.1484500000000004</v>
      </c>
      <c r="C531" s="14">
        <v>905.25</v>
      </c>
      <c r="D531" s="17">
        <v>7.2302</v>
      </c>
      <c r="E531" s="17">
        <v>4950.2</v>
      </c>
      <c r="F531" s="17">
        <v>24.146249999999998</v>
      </c>
      <c r="G531" s="17">
        <v>399.57799999999997</v>
      </c>
      <c r="H531" s="17">
        <v>15697.5</v>
      </c>
      <c r="I531" s="17">
        <v>4.7352499999999997</v>
      </c>
      <c r="J531" s="17">
        <v>19.52712</v>
      </c>
      <c r="K531" s="17">
        <v>3.9157799999999998</v>
      </c>
      <c r="L531" s="17">
        <v>58.28</v>
      </c>
      <c r="M531" s="17">
        <v>4.65259</v>
      </c>
      <c r="N531" s="17">
        <v>4.8619000000000003</v>
      </c>
      <c r="O531" s="17">
        <v>60.8</v>
      </c>
      <c r="P531" s="17">
        <v>17.712499999999999</v>
      </c>
      <c r="Q531" s="17">
        <v>36.9938</v>
      </c>
      <c r="R531" s="17">
        <v>18.533809999999999</v>
      </c>
      <c r="S531" s="17">
        <v>81.409509999999997</v>
      </c>
      <c r="T531" s="17">
        <v>1.39873</v>
      </c>
      <c r="U531" s="17">
        <v>32.003700000000002</v>
      </c>
      <c r="V531" s="17">
        <v>1375.08</v>
      </c>
      <c r="W531" s="17">
        <v>36.824649999999998</v>
      </c>
      <c r="X531" s="17">
        <v>24.356020000000001</v>
      </c>
      <c r="Y531" s="17">
        <v>1.0073700000000001</v>
      </c>
      <c r="Z531" s="17">
        <v>145.68</v>
      </c>
    </row>
    <row r="532" spans="1:26" x14ac:dyDescent="0.2">
      <c r="A532" s="27">
        <v>44872</v>
      </c>
      <c r="B532" s="17">
        <v>5.1628299999999996</v>
      </c>
      <c r="C532" s="14">
        <v>917.85199999999998</v>
      </c>
      <c r="D532" s="17">
        <v>7.2298299999999998</v>
      </c>
      <c r="E532" s="17">
        <v>5120.1499999999996</v>
      </c>
      <c r="F532" s="17">
        <v>24.21</v>
      </c>
      <c r="G532" s="17">
        <v>399.89499999999998</v>
      </c>
      <c r="H532" s="17">
        <v>15707.5</v>
      </c>
      <c r="I532" s="17">
        <v>4.7403000000000004</v>
      </c>
      <c r="J532" s="17">
        <v>19.463090000000001</v>
      </c>
      <c r="K532" s="17">
        <v>3.9510999999999998</v>
      </c>
      <c r="L532" s="17">
        <v>58.580800000000004</v>
      </c>
      <c r="M532" s="17">
        <v>4.6606500000000004</v>
      </c>
      <c r="N532" s="17">
        <v>4.8787200000000004</v>
      </c>
      <c r="O532" s="17">
        <v>61.738</v>
      </c>
      <c r="P532" s="17">
        <v>17.730910000000002</v>
      </c>
      <c r="Q532" s="17">
        <v>37.4086</v>
      </c>
      <c r="R532" s="17">
        <v>18.44905</v>
      </c>
      <c r="S532" s="17">
        <v>81.860659999999996</v>
      </c>
      <c r="T532" s="17">
        <v>1.4008</v>
      </c>
      <c r="U532" s="17">
        <v>32.102200000000003</v>
      </c>
      <c r="V532" s="17">
        <v>1393.05</v>
      </c>
      <c r="W532" s="17">
        <v>36.824269999999999</v>
      </c>
      <c r="X532" s="17">
        <v>24.304279999999999</v>
      </c>
      <c r="Y532" s="17">
        <v>1.0020500000000001</v>
      </c>
      <c r="Z532" s="17">
        <v>146.63300000000001</v>
      </c>
    </row>
    <row r="533" spans="1:26" x14ac:dyDescent="0.2">
      <c r="A533" s="27">
        <v>44869</v>
      </c>
      <c r="B533" s="17">
        <v>5.0606999999999998</v>
      </c>
      <c r="C533" s="14">
        <v>926.65200000000004</v>
      </c>
      <c r="D533" s="17">
        <v>7.1865300000000003</v>
      </c>
      <c r="E533" s="17">
        <v>5120.1499999999996</v>
      </c>
      <c r="F533" s="17">
        <v>24.49822</v>
      </c>
      <c r="G533" s="17">
        <v>404.06</v>
      </c>
      <c r="H533" s="17">
        <v>15614.5</v>
      </c>
      <c r="I533" s="17">
        <v>4.7478499999999997</v>
      </c>
      <c r="J533" s="17">
        <v>19.523499999999999</v>
      </c>
      <c r="K533" s="17">
        <v>3.9549799999999999</v>
      </c>
      <c r="L533" s="17">
        <v>58.559800000000003</v>
      </c>
      <c r="M533" s="17">
        <v>4.7062400000000002</v>
      </c>
      <c r="N533" s="17">
        <v>4.9095000000000004</v>
      </c>
      <c r="O533" s="17">
        <v>61.95</v>
      </c>
      <c r="P533" s="17">
        <v>17.903839999999999</v>
      </c>
      <c r="Q533" s="17">
        <v>37.305999999999997</v>
      </c>
      <c r="R533" s="17">
        <v>18.566859999999998</v>
      </c>
      <c r="S533" s="17">
        <v>81.888009999999994</v>
      </c>
      <c r="T533" s="17">
        <v>1.40693</v>
      </c>
      <c r="U533" s="17">
        <v>32.186599999999999</v>
      </c>
      <c r="V533" s="17">
        <v>1404.11</v>
      </c>
      <c r="W533" s="17">
        <v>36.818730000000002</v>
      </c>
      <c r="X533" s="17">
        <v>24.2562</v>
      </c>
      <c r="Y533" s="17">
        <v>0.99567000000000005</v>
      </c>
      <c r="Z533" s="17">
        <v>146.61799999999999</v>
      </c>
    </row>
    <row r="534" spans="1:26" x14ac:dyDescent="0.2">
      <c r="A534" s="27">
        <v>44868</v>
      </c>
      <c r="B534" s="17">
        <v>5.1163999999999996</v>
      </c>
      <c r="C534" s="14">
        <v>944.88199999999995</v>
      </c>
      <c r="D534" s="17">
        <v>7.3316600000000003</v>
      </c>
      <c r="E534" s="17">
        <v>5075.25</v>
      </c>
      <c r="F534" s="17">
        <v>25.080649999999999</v>
      </c>
      <c r="G534" s="17">
        <v>416.29700000000003</v>
      </c>
      <c r="H534" s="17">
        <v>15696.5</v>
      </c>
      <c r="I534" s="17">
        <v>4.7443999999999997</v>
      </c>
      <c r="J534" s="17">
        <v>19.647500000000001</v>
      </c>
      <c r="K534" s="17">
        <v>3.9714499999999999</v>
      </c>
      <c r="L534" s="17">
        <v>58.827100000000002</v>
      </c>
      <c r="M534" s="17">
        <v>4.8164699999999998</v>
      </c>
      <c r="N534" s="17">
        <v>5.0266500000000001</v>
      </c>
      <c r="O534" s="17">
        <v>62.302599999999998</v>
      </c>
      <c r="P534" s="17">
        <v>18.405639999999998</v>
      </c>
      <c r="Q534" s="17">
        <v>37.981299999999997</v>
      </c>
      <c r="R534" s="17">
        <v>18.6172</v>
      </c>
      <c r="S534" s="17">
        <v>82.704509999999999</v>
      </c>
      <c r="T534" s="17">
        <v>1.4219200000000001</v>
      </c>
      <c r="U534" s="17">
        <v>32.247900000000001</v>
      </c>
      <c r="V534" s="17">
        <v>1424.06</v>
      </c>
      <c r="W534" s="17">
        <v>36.73357</v>
      </c>
      <c r="X534" s="17">
        <v>24.281600000000001</v>
      </c>
      <c r="Y534" s="17">
        <v>0.97489000000000003</v>
      </c>
      <c r="Z534" s="17">
        <v>148.256</v>
      </c>
    </row>
    <row r="535" spans="1:26" x14ac:dyDescent="0.2">
      <c r="A535" s="27">
        <v>44867</v>
      </c>
      <c r="B535" s="17">
        <v>5.1465300000000003</v>
      </c>
      <c r="C535" s="14">
        <v>942.17499999999995</v>
      </c>
      <c r="D535" s="17">
        <v>7.3429599999999997</v>
      </c>
      <c r="E535" s="17">
        <v>5011.585</v>
      </c>
      <c r="F535" s="17">
        <v>24.981850000000001</v>
      </c>
      <c r="G535" s="17">
        <v>414.85</v>
      </c>
      <c r="H535" s="17">
        <v>15647.5</v>
      </c>
      <c r="I535" s="17">
        <v>4.7383499999999996</v>
      </c>
      <c r="J535" s="17">
        <v>19.671530000000001</v>
      </c>
      <c r="K535" s="17">
        <v>3.95248</v>
      </c>
      <c r="L535" s="17">
        <v>58.465200000000003</v>
      </c>
      <c r="M535" s="17">
        <v>4.7910000000000004</v>
      </c>
      <c r="N535" s="17">
        <v>4.9964000000000004</v>
      </c>
      <c r="O535" s="17">
        <v>61.306319999999999</v>
      </c>
      <c r="P535" s="17">
        <v>18.2563</v>
      </c>
      <c r="Q535" s="17">
        <v>37.798299999999998</v>
      </c>
      <c r="R535" s="17">
        <v>18.616910000000001</v>
      </c>
      <c r="S535" s="17">
        <v>82.740020000000001</v>
      </c>
      <c r="T535" s="17">
        <v>1.4172499999999999</v>
      </c>
      <c r="U535" s="17">
        <v>32.151899999999998</v>
      </c>
      <c r="V535" s="17">
        <v>1424.85</v>
      </c>
      <c r="W535" s="17">
        <v>36.910359999999997</v>
      </c>
      <c r="X535" s="17">
        <v>24.091470000000001</v>
      </c>
      <c r="Y535" s="17">
        <v>0.98180000000000001</v>
      </c>
      <c r="Z535" s="17">
        <v>147.904</v>
      </c>
    </row>
    <row r="536" spans="1:26" x14ac:dyDescent="0.2">
      <c r="A536" s="27">
        <v>44866</v>
      </c>
      <c r="B536" s="17">
        <v>5.1465300000000003</v>
      </c>
      <c r="C536" s="14">
        <v>943.43200000000002</v>
      </c>
      <c r="D536" s="17">
        <v>7.3083999999999998</v>
      </c>
      <c r="E536" s="17">
        <v>5008.6750000000002</v>
      </c>
      <c r="F536" s="17">
        <v>24.74981</v>
      </c>
      <c r="G536" s="17">
        <v>411.31</v>
      </c>
      <c r="H536" s="17">
        <v>15627.5</v>
      </c>
      <c r="I536" s="17">
        <v>4.7358000000000002</v>
      </c>
      <c r="J536" s="17">
        <v>19.748329999999999</v>
      </c>
      <c r="K536" s="17">
        <v>3.9843199999999999</v>
      </c>
      <c r="L536" s="17">
        <v>58.1111</v>
      </c>
      <c r="M536" s="17">
        <v>4.7614999999999998</v>
      </c>
      <c r="N536" s="17">
        <v>4.9653</v>
      </c>
      <c r="O536" s="17">
        <v>61.820149999999998</v>
      </c>
      <c r="P536" s="17">
        <v>18.228000000000002</v>
      </c>
      <c r="Q536" s="17">
        <v>37.756</v>
      </c>
      <c r="R536" s="17">
        <v>18.582129999999999</v>
      </c>
      <c r="S536" s="17">
        <v>82.707009999999997</v>
      </c>
      <c r="T536" s="17">
        <v>1.4153199999999999</v>
      </c>
      <c r="U536" s="17">
        <v>32.187600000000003</v>
      </c>
      <c r="V536" s="17">
        <v>1417.04</v>
      </c>
      <c r="W536" s="17">
        <v>36.932160000000003</v>
      </c>
      <c r="X536" s="17">
        <v>24.20213</v>
      </c>
      <c r="Y536" s="17">
        <v>0.98767000000000005</v>
      </c>
      <c r="Z536" s="17">
        <v>148.267</v>
      </c>
    </row>
    <row r="537" spans="1:26" x14ac:dyDescent="0.2">
      <c r="A537" s="27">
        <v>44865</v>
      </c>
      <c r="B537" s="17">
        <v>5.1795499999999999</v>
      </c>
      <c r="C537" s="14">
        <v>943.4</v>
      </c>
      <c r="D537" s="17">
        <v>7.3362800000000004</v>
      </c>
      <c r="E537" s="17">
        <v>4940.0749999999998</v>
      </c>
      <c r="F537" s="17">
        <v>24.7666</v>
      </c>
      <c r="G537" s="17">
        <v>414.08199999999999</v>
      </c>
      <c r="H537" s="17">
        <v>15597.5</v>
      </c>
      <c r="I537" s="17">
        <v>4.7279</v>
      </c>
      <c r="J537" s="17">
        <v>19.810949999999998</v>
      </c>
      <c r="K537" s="17">
        <v>3.9862500000000001</v>
      </c>
      <c r="L537" s="17">
        <v>58.1111</v>
      </c>
      <c r="M537" s="17">
        <v>4.7723000000000004</v>
      </c>
      <c r="N537" s="17">
        <v>4.9665299999999997</v>
      </c>
      <c r="O537" s="17">
        <v>61.927500000000002</v>
      </c>
      <c r="P537" s="17">
        <v>18.354520000000001</v>
      </c>
      <c r="Q537" s="17">
        <v>38.0505</v>
      </c>
      <c r="R537" s="17">
        <v>18.613379999999999</v>
      </c>
      <c r="S537" s="17">
        <v>82.789519999999996</v>
      </c>
      <c r="T537" s="17">
        <v>1.4165000000000001</v>
      </c>
      <c r="U537" s="17">
        <v>32.272100000000002</v>
      </c>
      <c r="V537" s="17">
        <v>1427.03</v>
      </c>
      <c r="W537" s="17">
        <v>36.817010000000003</v>
      </c>
      <c r="X537" s="17">
        <v>24.153749999999999</v>
      </c>
      <c r="Y537" s="17">
        <v>0.98819000000000001</v>
      </c>
      <c r="Z537" s="17">
        <v>148.71100000000001</v>
      </c>
    </row>
    <row r="538" spans="1:26" x14ac:dyDescent="0.2">
      <c r="A538" s="27">
        <v>44862</v>
      </c>
      <c r="B538" s="17">
        <v>5.2966499999999996</v>
      </c>
      <c r="C538" s="14">
        <v>942.4</v>
      </c>
      <c r="D538" s="17">
        <v>7.2672100000000004</v>
      </c>
      <c r="E538" s="17">
        <v>4833.3999999999996</v>
      </c>
      <c r="F538" s="17">
        <v>24.590710000000001</v>
      </c>
      <c r="G538" s="17">
        <v>413.625</v>
      </c>
      <c r="H538" s="17">
        <v>15551.5</v>
      </c>
      <c r="I538" s="17">
        <v>4.7239500000000003</v>
      </c>
      <c r="J538" s="17">
        <v>19.796130000000002</v>
      </c>
      <c r="K538" s="17">
        <v>3.9803799999999998</v>
      </c>
      <c r="L538" s="17">
        <v>57.98</v>
      </c>
      <c r="M538" s="17">
        <v>4.7350399999999997</v>
      </c>
      <c r="N538" s="17">
        <v>4.9384800000000002</v>
      </c>
      <c r="O538" s="17">
        <v>61.523949999999999</v>
      </c>
      <c r="P538" s="17">
        <v>18.134080000000001</v>
      </c>
      <c r="Q538" s="17">
        <v>37.947000000000003</v>
      </c>
      <c r="R538" s="17">
        <v>18.591640000000002</v>
      </c>
      <c r="S538" s="17">
        <v>82.289010000000005</v>
      </c>
      <c r="T538" s="17">
        <v>1.4108499999999999</v>
      </c>
      <c r="U538" s="17">
        <v>32.1462</v>
      </c>
      <c r="V538" s="17">
        <v>1422.05</v>
      </c>
      <c r="W538" s="17">
        <v>36.716999999999999</v>
      </c>
      <c r="X538" s="17">
        <v>23.097149999999999</v>
      </c>
      <c r="Y538" s="17">
        <v>0.99653000000000003</v>
      </c>
      <c r="Z538" s="17">
        <v>147.602</v>
      </c>
    </row>
    <row r="539" spans="1:26" x14ac:dyDescent="0.2">
      <c r="A539" s="27">
        <v>44861</v>
      </c>
      <c r="B539" s="17">
        <v>5.3431499999999996</v>
      </c>
      <c r="C539" s="14">
        <v>940.07500000000005</v>
      </c>
      <c r="D539" s="17">
        <v>7.2524699999999998</v>
      </c>
      <c r="E539" s="17">
        <v>4822.4120000000003</v>
      </c>
      <c r="F539" s="17">
        <v>24.56439</v>
      </c>
      <c r="G539" s="17">
        <v>410.36700000000002</v>
      </c>
      <c r="H539" s="17">
        <v>15567.5</v>
      </c>
      <c r="I539" s="17">
        <v>4.7149999999999999</v>
      </c>
      <c r="J539" s="17">
        <v>19.833079999999999</v>
      </c>
      <c r="K539" s="17">
        <v>3.9744999999999999</v>
      </c>
      <c r="L539" s="17">
        <v>58.227499999999999</v>
      </c>
      <c r="M539" s="17">
        <v>4.7397499999999999</v>
      </c>
      <c r="N539" s="17">
        <v>4.9149700000000003</v>
      </c>
      <c r="O539" s="17">
        <v>61.5</v>
      </c>
      <c r="P539" s="17">
        <v>17.979230000000001</v>
      </c>
      <c r="Q539" s="17">
        <v>37.835500000000003</v>
      </c>
      <c r="R539" s="17">
        <v>18.59592</v>
      </c>
      <c r="S539" s="17">
        <v>82.417010000000005</v>
      </c>
      <c r="T539" s="17">
        <v>1.40924</v>
      </c>
      <c r="U539" s="17">
        <v>31.997699999999998</v>
      </c>
      <c r="V539" s="17">
        <v>1421.67</v>
      </c>
      <c r="W539" s="17">
        <v>36.811880000000002</v>
      </c>
      <c r="X539" s="17">
        <v>23.097149999999999</v>
      </c>
      <c r="Y539" s="17">
        <v>0.99644999999999995</v>
      </c>
      <c r="Z539" s="17">
        <v>146.28700000000001</v>
      </c>
    </row>
    <row r="540" spans="1:26" x14ac:dyDescent="0.2">
      <c r="A540" s="27">
        <v>44860</v>
      </c>
      <c r="B540" s="17">
        <v>5.3818299999999999</v>
      </c>
      <c r="C540" s="14">
        <v>950.95500000000004</v>
      </c>
      <c r="D540" s="17">
        <v>7.1875099999999996</v>
      </c>
      <c r="E540" s="17">
        <v>4886.4650000000001</v>
      </c>
      <c r="F540" s="17">
        <v>24.3188</v>
      </c>
      <c r="G540" s="17">
        <v>405.32499999999999</v>
      </c>
      <c r="H540" s="17">
        <v>15569.5</v>
      </c>
      <c r="I540" s="17">
        <v>4.7154999999999996</v>
      </c>
      <c r="J540" s="17">
        <v>19.940449999999998</v>
      </c>
      <c r="K540" s="17">
        <v>3.98875</v>
      </c>
      <c r="L540" s="17">
        <v>58.45</v>
      </c>
      <c r="M540" s="17">
        <v>4.7071100000000001</v>
      </c>
      <c r="N540" s="17">
        <v>4.8292799999999998</v>
      </c>
      <c r="O540" s="17">
        <v>61.55</v>
      </c>
      <c r="P540" s="17">
        <v>17.93233</v>
      </c>
      <c r="Q540" s="17">
        <v>37.799799999999998</v>
      </c>
      <c r="R540" s="17">
        <v>18.607410000000002</v>
      </c>
      <c r="S540" s="17">
        <v>82.022999999999996</v>
      </c>
      <c r="T540" s="17">
        <v>1.4057299999999999</v>
      </c>
      <c r="U540" s="17">
        <v>32.160600000000002</v>
      </c>
      <c r="V540" s="17">
        <v>1412.86</v>
      </c>
      <c r="W540" s="17">
        <v>36.8825</v>
      </c>
      <c r="X540" s="17">
        <v>19.721299999999999</v>
      </c>
      <c r="Y540" s="17">
        <v>1.0081100000000001</v>
      </c>
      <c r="Z540" s="17">
        <v>146.36699999999999</v>
      </c>
    </row>
    <row r="541" spans="1:26" x14ac:dyDescent="0.2">
      <c r="A541" s="27">
        <v>44859</v>
      </c>
      <c r="B541" s="17">
        <v>5.3162500000000001</v>
      </c>
      <c r="C541" s="14">
        <v>964</v>
      </c>
      <c r="D541" s="17">
        <v>7.3140000000000001</v>
      </c>
      <c r="E541" s="17">
        <v>4976.25</v>
      </c>
      <c r="F541" s="17">
        <v>24.5871</v>
      </c>
      <c r="G541" s="17">
        <v>415.71899999999999</v>
      </c>
      <c r="H541" s="17">
        <v>15593.5</v>
      </c>
      <c r="I541" s="17">
        <v>4.7355499999999999</v>
      </c>
      <c r="J541" s="17">
        <v>19.879549999999998</v>
      </c>
      <c r="K541" s="17">
        <v>3.99925</v>
      </c>
      <c r="L541" s="17">
        <v>58.799399999999999</v>
      </c>
      <c r="M541" s="17">
        <v>4.7851600000000003</v>
      </c>
      <c r="N541" s="17">
        <v>4.9179500000000003</v>
      </c>
      <c r="O541" s="17">
        <v>61.399520000000003</v>
      </c>
      <c r="P541" s="17">
        <v>18.202470000000002</v>
      </c>
      <c r="Q541" s="17">
        <v>38.0122</v>
      </c>
      <c r="R541" s="17">
        <v>18.606249999999999</v>
      </c>
      <c r="S541" s="17">
        <v>82.50855</v>
      </c>
      <c r="T541" s="17">
        <v>1.4165300000000001</v>
      </c>
      <c r="U541" s="17">
        <v>32.347799999999999</v>
      </c>
      <c r="V541" s="17">
        <v>1426.93</v>
      </c>
      <c r="W541" s="17">
        <v>36.926960000000001</v>
      </c>
      <c r="X541" s="17">
        <v>19.680520000000001</v>
      </c>
      <c r="Y541" s="17">
        <v>0.99656</v>
      </c>
      <c r="Z541" s="17">
        <v>147.935</v>
      </c>
    </row>
    <row r="542" spans="1:26" x14ac:dyDescent="0.2">
      <c r="A542" s="27">
        <v>44858</v>
      </c>
      <c r="B542" s="17">
        <v>5.3036000000000003</v>
      </c>
      <c r="C542" s="14">
        <v>985.88499999999999</v>
      </c>
      <c r="D542" s="17">
        <v>7.3263600000000002</v>
      </c>
      <c r="E542" s="17">
        <v>4990.7</v>
      </c>
      <c r="F542" s="17">
        <v>24.78745</v>
      </c>
      <c r="G542" s="17">
        <v>419.27499999999998</v>
      </c>
      <c r="H542" s="17">
        <v>15587</v>
      </c>
      <c r="I542" s="17">
        <v>4.7381000000000002</v>
      </c>
      <c r="J542" s="17">
        <v>19.937899999999999</v>
      </c>
      <c r="K542" s="17">
        <v>4.0002800000000001</v>
      </c>
      <c r="L542" s="17">
        <v>58.88</v>
      </c>
      <c r="M542" s="17">
        <v>4.8471500000000001</v>
      </c>
      <c r="N542" s="17">
        <v>4.9739500000000003</v>
      </c>
      <c r="O542" s="17">
        <v>61.903080000000003</v>
      </c>
      <c r="P542" s="17">
        <v>18.412559999999999</v>
      </c>
      <c r="Q542" s="17">
        <v>38.238500000000002</v>
      </c>
      <c r="R542" s="17">
        <v>18.56728</v>
      </c>
      <c r="S542" s="17">
        <v>82.727509999999995</v>
      </c>
      <c r="T542" s="17">
        <v>1.42238</v>
      </c>
      <c r="U542" s="17">
        <v>32.261800000000001</v>
      </c>
      <c r="V542" s="17">
        <v>1444.58</v>
      </c>
      <c r="W542" s="17">
        <v>36.945999999999998</v>
      </c>
      <c r="X542" s="17">
        <v>19.6816</v>
      </c>
      <c r="Y542" s="17">
        <v>0.98743999999999998</v>
      </c>
      <c r="Z542" s="17">
        <v>148.91</v>
      </c>
    </row>
    <row r="543" spans="1:26" x14ac:dyDescent="0.2">
      <c r="A543" s="27">
        <v>44855</v>
      </c>
      <c r="B543" s="17">
        <v>5.1634500000000001</v>
      </c>
      <c r="C543" s="14">
        <v>971.89499999999998</v>
      </c>
      <c r="D543" s="17">
        <v>7.22994</v>
      </c>
      <c r="E543" s="17">
        <v>4915.58</v>
      </c>
      <c r="F543" s="17">
        <v>24.827380000000002</v>
      </c>
      <c r="G543" s="17">
        <v>416.815</v>
      </c>
      <c r="H543" s="17">
        <v>15533.3</v>
      </c>
      <c r="I543" s="17">
        <v>4.7379499999999997</v>
      </c>
      <c r="J543" s="17">
        <v>19.932400000000001</v>
      </c>
      <c r="K543" s="17">
        <v>3.9863</v>
      </c>
      <c r="L543" s="17">
        <v>58.758000000000003</v>
      </c>
      <c r="M543" s="17">
        <v>4.8445600000000004</v>
      </c>
      <c r="N543" s="17">
        <v>4.98245</v>
      </c>
      <c r="O543" s="17">
        <v>61.589750000000002</v>
      </c>
      <c r="P543" s="17">
        <v>18.089189999999999</v>
      </c>
      <c r="Q543" s="17">
        <v>38.024000000000001</v>
      </c>
      <c r="R543" s="17">
        <v>18.588010000000001</v>
      </c>
      <c r="S543" s="17">
        <v>82.53801</v>
      </c>
      <c r="T543" s="17">
        <v>1.4152100000000001</v>
      </c>
      <c r="U543" s="17">
        <v>32.183700000000002</v>
      </c>
      <c r="V543" s="17">
        <v>1429.11</v>
      </c>
      <c r="W543" s="17">
        <v>36.716999999999999</v>
      </c>
      <c r="X543" s="17">
        <v>19.630549999999999</v>
      </c>
      <c r="Y543" s="17">
        <v>0.98621999999999999</v>
      </c>
      <c r="Z543" s="17">
        <v>147.655</v>
      </c>
    </row>
    <row r="544" spans="1:26" x14ac:dyDescent="0.2">
      <c r="A544" s="27">
        <v>44854</v>
      </c>
      <c r="B544" s="17">
        <v>5.2157</v>
      </c>
      <c r="C544" s="14">
        <v>978.71699999999998</v>
      </c>
      <c r="D544" s="17">
        <v>7.2535800000000004</v>
      </c>
      <c r="E544" s="17">
        <v>4906.8</v>
      </c>
      <c r="F544" s="17">
        <v>25.04975</v>
      </c>
      <c r="G544" s="17">
        <v>417.66</v>
      </c>
      <c r="H544" s="17">
        <v>15572.5</v>
      </c>
      <c r="I544" s="17">
        <v>4.7290000000000001</v>
      </c>
      <c r="J544" s="17">
        <v>20.039549999999998</v>
      </c>
      <c r="K544" s="17">
        <v>3.9821</v>
      </c>
      <c r="L544" s="17">
        <v>58.947499999999998</v>
      </c>
      <c r="M544" s="17">
        <v>4.8747499999999997</v>
      </c>
      <c r="N544" s="17">
        <v>5.0255599999999996</v>
      </c>
      <c r="O544" s="17">
        <v>61.550600000000003</v>
      </c>
      <c r="P544" s="17">
        <v>18.296309999999998</v>
      </c>
      <c r="Q544" s="17">
        <v>38.194299999999998</v>
      </c>
      <c r="R544" s="17">
        <v>18.599409999999999</v>
      </c>
      <c r="S544" s="17">
        <v>82.835499999999996</v>
      </c>
      <c r="T544" s="17">
        <v>1.4239599999999999</v>
      </c>
      <c r="U544" s="17">
        <v>32.066200000000002</v>
      </c>
      <c r="V544" s="17">
        <v>1430.59</v>
      </c>
      <c r="W544" s="17">
        <v>36.929879999999997</v>
      </c>
      <c r="X544" s="17">
        <v>19.699819999999999</v>
      </c>
      <c r="Y544" s="17">
        <v>0.97862000000000005</v>
      </c>
      <c r="Z544" s="17">
        <v>150.14599999999999</v>
      </c>
    </row>
    <row r="545" spans="1:26" x14ac:dyDescent="0.2">
      <c r="A545" s="27">
        <v>44853</v>
      </c>
      <c r="B545" s="17">
        <v>5.27163</v>
      </c>
      <c r="C545" s="14">
        <v>974.755</v>
      </c>
      <c r="D545" s="17">
        <v>7.2683</v>
      </c>
      <c r="E545" s="17">
        <v>4841.75</v>
      </c>
      <c r="F545" s="17">
        <v>25.103950000000001</v>
      </c>
      <c r="G545" s="17">
        <v>423.19600000000003</v>
      </c>
      <c r="H545" s="17">
        <v>15592.8</v>
      </c>
      <c r="I545" s="17">
        <v>4.7202500000000001</v>
      </c>
      <c r="J545" s="17">
        <v>20.109300000000001</v>
      </c>
      <c r="K545" s="17">
        <v>3.9834999999999998</v>
      </c>
      <c r="L545" s="17">
        <v>58.962499999999999</v>
      </c>
      <c r="M545" s="17">
        <v>4.9093400000000003</v>
      </c>
      <c r="N545" s="17">
        <v>5.03444</v>
      </c>
      <c r="O545" s="17">
        <v>62</v>
      </c>
      <c r="P545" s="17">
        <v>18.293310000000002</v>
      </c>
      <c r="Q545" s="17">
        <v>38.322499999999998</v>
      </c>
      <c r="R545" s="17">
        <v>18.582719999999998</v>
      </c>
      <c r="S545" s="17">
        <v>83.040009999999995</v>
      </c>
      <c r="T545" s="17">
        <v>1.42499</v>
      </c>
      <c r="U545" s="17">
        <v>32.007800000000003</v>
      </c>
      <c r="V545" s="17">
        <v>1434.8</v>
      </c>
      <c r="W545" s="17">
        <v>36.930019999999999</v>
      </c>
      <c r="X545" s="17">
        <v>19.671199999999999</v>
      </c>
      <c r="Y545" s="17">
        <v>0.97731000000000001</v>
      </c>
      <c r="Z545" s="17">
        <v>149.904</v>
      </c>
    </row>
    <row r="546" spans="1:26" x14ac:dyDescent="0.2">
      <c r="A546" s="27">
        <v>44852</v>
      </c>
      <c r="B546" s="17">
        <v>5.24125</v>
      </c>
      <c r="C546" s="14">
        <v>970.22799999999995</v>
      </c>
      <c r="D546" s="17">
        <v>7.2241099999999996</v>
      </c>
      <c r="E546" s="17">
        <v>4766.05</v>
      </c>
      <c r="F546" s="17">
        <v>24.911650000000002</v>
      </c>
      <c r="G546" s="17">
        <v>419.54500000000002</v>
      </c>
      <c r="H546" s="17">
        <v>15466.5</v>
      </c>
      <c r="I546" s="17">
        <v>4.7159000000000004</v>
      </c>
      <c r="J546" s="17">
        <v>20.028849999999998</v>
      </c>
      <c r="K546" s="17">
        <v>3.97695</v>
      </c>
      <c r="L546" s="17">
        <v>58.803600000000003</v>
      </c>
      <c r="M546" s="17">
        <v>4.8563099999999997</v>
      </c>
      <c r="N546" s="17">
        <v>5.00441</v>
      </c>
      <c r="O546" s="17">
        <v>61.975430000000003</v>
      </c>
      <c r="P546" s="17">
        <v>18.11196</v>
      </c>
      <c r="Q546" s="17">
        <v>38.096299999999999</v>
      </c>
      <c r="R546" s="17">
        <v>18.583390000000001</v>
      </c>
      <c r="S546" s="17">
        <v>82.257509999999996</v>
      </c>
      <c r="T546" s="17">
        <v>1.42076</v>
      </c>
      <c r="U546" s="17">
        <v>31.980499999999999</v>
      </c>
      <c r="V546" s="17">
        <v>1425.35</v>
      </c>
      <c r="W546" s="17">
        <v>36.854649999999999</v>
      </c>
      <c r="X546" s="17">
        <v>19.678470000000001</v>
      </c>
      <c r="Y546" s="17">
        <v>0.98577000000000004</v>
      </c>
      <c r="Z546" s="17">
        <v>149.26</v>
      </c>
    </row>
    <row r="547" spans="1:26" x14ac:dyDescent="0.2">
      <c r="A547" s="27">
        <v>44851</v>
      </c>
      <c r="B547" s="17">
        <v>5.2821999999999996</v>
      </c>
      <c r="C547" s="14">
        <v>971.85</v>
      </c>
      <c r="D547" s="17">
        <v>7.20906</v>
      </c>
      <c r="E547" s="17">
        <v>4685.915</v>
      </c>
      <c r="F547" s="17">
        <v>24.967400000000001</v>
      </c>
      <c r="G547" s="17">
        <v>418.52800000000002</v>
      </c>
      <c r="H547" s="17">
        <v>15487.5</v>
      </c>
      <c r="I547" s="17">
        <v>4.7166499999999996</v>
      </c>
      <c r="J547" s="17">
        <v>19.994700000000002</v>
      </c>
      <c r="K547" s="17">
        <v>3.9782000000000002</v>
      </c>
      <c r="L547" s="17">
        <v>58.998399999999997</v>
      </c>
      <c r="M547" s="17">
        <v>4.8770499999999997</v>
      </c>
      <c r="N547" s="17">
        <v>5.0167999999999999</v>
      </c>
      <c r="O547" s="17">
        <v>62.017879999999998</v>
      </c>
      <c r="P547" s="17">
        <v>18.06963</v>
      </c>
      <c r="Q547" s="17">
        <v>38.119</v>
      </c>
      <c r="R547" s="17">
        <v>18.581859999999999</v>
      </c>
      <c r="S547" s="17">
        <v>82.237009999999998</v>
      </c>
      <c r="T547" s="17">
        <v>1.4213800000000001</v>
      </c>
      <c r="U547" s="17">
        <v>32.010199999999998</v>
      </c>
      <c r="V547" s="17">
        <v>1431.53</v>
      </c>
      <c r="W547" s="17">
        <v>36.931899999999999</v>
      </c>
      <c r="X547" s="17">
        <v>19.683700000000002</v>
      </c>
      <c r="Y547" s="17">
        <v>0.98407</v>
      </c>
      <c r="Z547" s="17">
        <v>149.036</v>
      </c>
    </row>
    <row r="548" spans="1:26" x14ac:dyDescent="0.2">
      <c r="A548" s="27">
        <v>44848</v>
      </c>
      <c r="B548" s="17">
        <v>5.3259499999999997</v>
      </c>
      <c r="C548" s="14">
        <v>962.28700000000003</v>
      </c>
      <c r="D548" s="17">
        <v>7.2202999999999999</v>
      </c>
      <c r="E548" s="17">
        <v>4698.5</v>
      </c>
      <c r="F548" s="17">
        <v>25.292960000000001</v>
      </c>
      <c r="G548" s="17">
        <v>429.48</v>
      </c>
      <c r="H548" s="17">
        <v>15426.5</v>
      </c>
      <c r="I548" s="17">
        <v>4.7021499999999996</v>
      </c>
      <c r="J548" s="17">
        <v>20.081299999999999</v>
      </c>
      <c r="K548" s="17">
        <v>3.9896500000000001</v>
      </c>
      <c r="L548" s="17">
        <v>58.942500000000003</v>
      </c>
      <c r="M548" s="17">
        <v>4.9389500000000002</v>
      </c>
      <c r="N548" s="17">
        <v>5.0750999999999999</v>
      </c>
      <c r="O548" s="17">
        <v>62.825000000000003</v>
      </c>
      <c r="P548" s="17">
        <v>18.359390000000001</v>
      </c>
      <c r="Q548" s="17">
        <v>38.3339</v>
      </c>
      <c r="R548" s="17">
        <v>18.490020000000001</v>
      </c>
      <c r="S548" s="17">
        <v>82.409509999999997</v>
      </c>
      <c r="T548" s="17">
        <v>1.42597</v>
      </c>
      <c r="U548" s="17">
        <v>31.919499999999999</v>
      </c>
      <c r="V548" s="17">
        <v>1441.82</v>
      </c>
      <c r="W548" s="17">
        <v>36.932160000000003</v>
      </c>
      <c r="X548" s="17">
        <v>19.662949999999999</v>
      </c>
      <c r="Y548" s="17">
        <v>0.97216999999999998</v>
      </c>
      <c r="Z548" s="17">
        <v>148.66499999999999</v>
      </c>
    </row>
    <row r="549" spans="1:26" x14ac:dyDescent="0.2">
      <c r="A549" s="27">
        <v>44847</v>
      </c>
      <c r="B549" s="17">
        <v>5.2676499999999997</v>
      </c>
      <c r="C549" s="14">
        <v>938.43</v>
      </c>
      <c r="D549" s="17">
        <v>7.1772799999999997</v>
      </c>
      <c r="E549" s="17">
        <v>4575.7</v>
      </c>
      <c r="F549" s="17">
        <v>25.15</v>
      </c>
      <c r="G549" s="17">
        <v>438.65699999999998</v>
      </c>
      <c r="H549" s="17">
        <v>15361.5</v>
      </c>
      <c r="I549" s="17">
        <v>4.6908500000000002</v>
      </c>
      <c r="J549" s="17">
        <v>19.9894</v>
      </c>
      <c r="K549" s="17">
        <v>3.9802</v>
      </c>
      <c r="L549" s="17">
        <v>58.994999999999997</v>
      </c>
      <c r="M549" s="17">
        <v>4.9144800000000002</v>
      </c>
      <c r="N549" s="17">
        <v>5.0503999999999998</v>
      </c>
      <c r="O549" s="17">
        <v>63.629350000000002</v>
      </c>
      <c r="P549" s="17">
        <v>18.266400000000001</v>
      </c>
      <c r="Q549" s="17">
        <v>38.009799999999998</v>
      </c>
      <c r="R549" s="17">
        <v>18.552700000000002</v>
      </c>
      <c r="S549" s="17">
        <v>82.225020000000001</v>
      </c>
      <c r="T549" s="17">
        <v>1.4307300000000001</v>
      </c>
      <c r="U549" s="17">
        <v>31.891100000000002</v>
      </c>
      <c r="V549" s="17">
        <v>1430.54</v>
      </c>
      <c r="W549" s="17">
        <v>36.883580000000002</v>
      </c>
      <c r="X549" s="17">
        <v>19.68158</v>
      </c>
      <c r="Y549" s="17">
        <v>0.97758</v>
      </c>
      <c r="Z549" s="17">
        <v>147.124</v>
      </c>
    </row>
    <row r="550" spans="1:26" x14ac:dyDescent="0.2">
      <c r="A550" s="27">
        <v>44846</v>
      </c>
      <c r="B550" s="17">
        <v>5.3038999999999996</v>
      </c>
      <c r="C550" s="14">
        <v>943.76499999999999</v>
      </c>
      <c r="D550" s="17">
        <v>7.1749999999999998</v>
      </c>
      <c r="E550" s="17">
        <v>4607.3249999999998</v>
      </c>
      <c r="F550" s="17">
        <v>25.307009999999998</v>
      </c>
      <c r="G550" s="17">
        <v>444.96499999999997</v>
      </c>
      <c r="H550" s="17">
        <v>15357.5</v>
      </c>
      <c r="I550" s="17">
        <v>4.6831500000000004</v>
      </c>
      <c r="J550" s="17">
        <v>19.99305</v>
      </c>
      <c r="K550" s="17">
        <v>3.9801799999999998</v>
      </c>
      <c r="L550" s="17">
        <v>58.965000000000003</v>
      </c>
      <c r="M550" s="17">
        <v>4.9942799999999998</v>
      </c>
      <c r="N550" s="17">
        <v>5.08995</v>
      </c>
      <c r="O550" s="17">
        <v>64.304000000000002</v>
      </c>
      <c r="P550" s="17">
        <v>18.293620000000001</v>
      </c>
      <c r="Q550" s="17">
        <v>37.901299999999999</v>
      </c>
      <c r="R550" s="17">
        <v>18.553509999999999</v>
      </c>
      <c r="S550" s="17">
        <v>82.177009999999996</v>
      </c>
      <c r="T550" s="17">
        <v>1.43527</v>
      </c>
      <c r="U550" s="17">
        <v>31.835699999999999</v>
      </c>
      <c r="V550" s="17">
        <v>1424.9</v>
      </c>
      <c r="W550" s="17">
        <v>36.94811</v>
      </c>
      <c r="X550" s="17">
        <v>19.673850000000002</v>
      </c>
      <c r="Y550" s="17">
        <v>0.97031000000000001</v>
      </c>
      <c r="Z550" s="17">
        <v>146.91</v>
      </c>
    </row>
    <row r="551" spans="1:26" x14ac:dyDescent="0.2">
      <c r="A551" s="27">
        <v>44845</v>
      </c>
      <c r="B551" s="17">
        <v>5.3038999999999996</v>
      </c>
      <c r="C551" s="14">
        <v>928.27499999999998</v>
      </c>
      <c r="D551" s="17">
        <v>7.1733500000000001</v>
      </c>
      <c r="E551" s="17">
        <v>4607.25</v>
      </c>
      <c r="F551" s="17">
        <v>25.292449999999999</v>
      </c>
      <c r="G551" s="17">
        <v>442.47800000000001</v>
      </c>
      <c r="H551" s="17">
        <v>15357.5</v>
      </c>
      <c r="I551" s="17">
        <v>4.6728500000000004</v>
      </c>
      <c r="J551" s="17">
        <v>20.082149999999999</v>
      </c>
      <c r="K551" s="17">
        <v>3.9736799999999999</v>
      </c>
      <c r="L551" s="17">
        <v>58.872799999999998</v>
      </c>
      <c r="M551" s="17">
        <v>4.99559</v>
      </c>
      <c r="N551" s="17">
        <v>5.0871399999999998</v>
      </c>
      <c r="O551" s="17">
        <v>64.778080000000003</v>
      </c>
      <c r="P551" s="17">
        <v>18.182200000000002</v>
      </c>
      <c r="Q551" s="17">
        <v>38.118499999999997</v>
      </c>
      <c r="R551" s="17">
        <v>18.561920000000001</v>
      </c>
      <c r="S551" s="17">
        <v>82.30001</v>
      </c>
      <c r="T551" s="17">
        <v>1.43852</v>
      </c>
      <c r="U551" s="17">
        <v>31.881699999999999</v>
      </c>
      <c r="V551" s="17">
        <v>1431.82</v>
      </c>
      <c r="W551" s="17">
        <v>36.9315</v>
      </c>
      <c r="X551" s="17">
        <v>19.6951</v>
      </c>
      <c r="Y551" s="17">
        <v>0.97080999999999995</v>
      </c>
      <c r="Z551" s="17">
        <v>145.85900000000001</v>
      </c>
    </row>
    <row r="552" spans="1:26" x14ac:dyDescent="0.2">
      <c r="A552" s="27">
        <v>44844</v>
      </c>
      <c r="B552" s="17">
        <v>5.1902999999999997</v>
      </c>
      <c r="C552" s="14">
        <v>938.17499999999995</v>
      </c>
      <c r="D552" s="17">
        <v>7.1536099999999996</v>
      </c>
      <c r="E552" s="17">
        <v>4606.0200000000004</v>
      </c>
      <c r="F552" s="17">
        <v>25.279199999999999</v>
      </c>
      <c r="G552" s="17">
        <v>439.71</v>
      </c>
      <c r="H552" s="17">
        <v>15314.5</v>
      </c>
      <c r="I552" s="17">
        <v>4.65015</v>
      </c>
      <c r="J552" s="17">
        <v>19.968129999999999</v>
      </c>
      <c r="K552" s="17">
        <v>3.9634800000000001</v>
      </c>
      <c r="L552" s="17">
        <v>58.996099999999998</v>
      </c>
      <c r="M552" s="17">
        <v>5.0083500000000001</v>
      </c>
      <c r="N552" s="17">
        <v>5.08887</v>
      </c>
      <c r="O552" s="17">
        <v>63.759149999999998</v>
      </c>
      <c r="P552" s="17">
        <v>18.096</v>
      </c>
      <c r="Q552" s="17">
        <v>37.976799999999997</v>
      </c>
      <c r="R552" s="17">
        <v>18.573139999999999</v>
      </c>
      <c r="S552" s="17">
        <v>82.421019999999999</v>
      </c>
      <c r="T552" s="17">
        <v>1.43774</v>
      </c>
      <c r="U552" s="17">
        <v>31.6495</v>
      </c>
      <c r="V552" s="17">
        <v>1429.28</v>
      </c>
      <c r="W552" s="17">
        <v>36.928330000000003</v>
      </c>
      <c r="X552" s="17">
        <v>19.665179999999999</v>
      </c>
      <c r="Y552" s="17">
        <v>0.97021000000000002</v>
      </c>
      <c r="Z552" s="17">
        <v>145.71899999999999</v>
      </c>
    </row>
    <row r="553" spans="1:26" x14ac:dyDescent="0.2">
      <c r="A553" s="27">
        <v>44841</v>
      </c>
      <c r="B553" s="17">
        <v>5.20465</v>
      </c>
      <c r="C553" s="14">
        <v>938.59500000000003</v>
      </c>
      <c r="D553" s="17">
        <v>7.1336300000000001</v>
      </c>
      <c r="E553" s="17">
        <v>4622.875</v>
      </c>
      <c r="F553" s="17">
        <v>25.121749999999999</v>
      </c>
      <c r="G553" s="17">
        <v>435.54500000000002</v>
      </c>
      <c r="H553" s="17">
        <v>15252.5</v>
      </c>
      <c r="I553" s="17">
        <v>4.6499499999999996</v>
      </c>
      <c r="J553" s="17">
        <v>20.040469999999999</v>
      </c>
      <c r="K553" s="17">
        <v>3.9577300000000002</v>
      </c>
      <c r="L553" s="17">
        <v>58.924999999999997</v>
      </c>
      <c r="M553" s="17">
        <v>4.9882999999999997</v>
      </c>
      <c r="N553" s="17">
        <v>5.0637400000000001</v>
      </c>
      <c r="O553" s="17">
        <v>62.174999999999997</v>
      </c>
      <c r="P553" s="17">
        <v>18.096</v>
      </c>
      <c r="Q553" s="17">
        <v>37.610500000000002</v>
      </c>
      <c r="R553" s="17">
        <v>18.571539999999999</v>
      </c>
      <c r="S553" s="17">
        <v>82.837010000000006</v>
      </c>
      <c r="T553" s="17">
        <v>1.43221</v>
      </c>
      <c r="U553" s="17">
        <v>31.6495</v>
      </c>
      <c r="V553" s="17">
        <v>1425.01</v>
      </c>
      <c r="W553" s="17">
        <v>36.932160000000003</v>
      </c>
      <c r="X553" s="17">
        <v>19.644500000000001</v>
      </c>
      <c r="Y553" s="17">
        <v>0.97445000000000004</v>
      </c>
      <c r="Z553" s="17">
        <v>145.25299999999999</v>
      </c>
    </row>
    <row r="554" spans="1:26" x14ac:dyDescent="0.2">
      <c r="A554" s="27">
        <v>44840</v>
      </c>
      <c r="B554" s="17">
        <v>5.2231800000000002</v>
      </c>
      <c r="C554" s="14">
        <v>943.90499999999997</v>
      </c>
      <c r="D554" s="17">
        <v>7.0836800000000002</v>
      </c>
      <c r="E554" s="17">
        <v>4609.2749999999996</v>
      </c>
      <c r="F554" s="17">
        <v>25.026150000000001</v>
      </c>
      <c r="G554" s="17">
        <v>432.69</v>
      </c>
      <c r="H554" s="17">
        <v>15187.5</v>
      </c>
      <c r="I554" s="17">
        <v>4.6372</v>
      </c>
      <c r="J554" s="17">
        <v>20.123000000000001</v>
      </c>
      <c r="K554" s="17">
        <v>3.9759199999999999</v>
      </c>
      <c r="L554" s="17">
        <v>58.663699999999999</v>
      </c>
      <c r="M554" s="17">
        <v>4.9929899999999998</v>
      </c>
      <c r="N554" s="17">
        <v>5.0441200000000004</v>
      </c>
      <c r="O554" s="17">
        <v>61.899700000000003</v>
      </c>
      <c r="P554" s="17">
        <v>18.001249999999999</v>
      </c>
      <c r="Q554" s="17">
        <v>37.403500000000001</v>
      </c>
      <c r="R554" s="17">
        <v>18.57479</v>
      </c>
      <c r="S554" s="17">
        <v>82.292010000000005</v>
      </c>
      <c r="T554" s="17">
        <v>1.4293</v>
      </c>
      <c r="U554" s="17">
        <v>31.507899999999999</v>
      </c>
      <c r="V554" s="17">
        <v>1408.35</v>
      </c>
      <c r="W554" s="17">
        <v>36.932369999999999</v>
      </c>
      <c r="X554" s="17">
        <v>19.660049999999998</v>
      </c>
      <c r="Y554" s="17">
        <v>0.97909999999999997</v>
      </c>
      <c r="Z554" s="17">
        <v>145.13800000000001</v>
      </c>
    </row>
    <row r="555" spans="1:26" x14ac:dyDescent="0.2">
      <c r="A555" s="27">
        <v>44839</v>
      </c>
      <c r="B555" s="17">
        <v>5.1974999999999998</v>
      </c>
      <c r="C555" s="14">
        <v>940.14</v>
      </c>
      <c r="D555" s="17">
        <v>7.06839</v>
      </c>
      <c r="E555" s="17">
        <v>4582.2</v>
      </c>
      <c r="F555" s="17">
        <v>24.781420000000001</v>
      </c>
      <c r="G555" s="17">
        <v>426.995</v>
      </c>
      <c r="H555" s="17">
        <v>15192.5</v>
      </c>
      <c r="I555" s="17">
        <v>4.6303000000000001</v>
      </c>
      <c r="J555" s="17">
        <v>20.068570000000001</v>
      </c>
      <c r="K555" s="17">
        <v>3.9689000000000001</v>
      </c>
      <c r="L555" s="17">
        <v>58.657499999999999</v>
      </c>
      <c r="M555" s="17">
        <v>4.8800400000000002</v>
      </c>
      <c r="N555" s="17">
        <v>4.9935999999999998</v>
      </c>
      <c r="O555" s="17">
        <v>60.791670000000003</v>
      </c>
      <c r="P555" s="17">
        <v>17.783519999999999</v>
      </c>
      <c r="Q555" s="17">
        <v>37.466299999999997</v>
      </c>
      <c r="R555" s="17">
        <v>18.569230000000001</v>
      </c>
      <c r="S555" s="17">
        <v>81.648560000000003</v>
      </c>
      <c r="T555" s="17">
        <v>1.42618</v>
      </c>
      <c r="U555" s="17">
        <v>31.532499999999999</v>
      </c>
      <c r="V555" s="17">
        <v>1416.97</v>
      </c>
      <c r="W555" s="17">
        <v>36.925609999999999</v>
      </c>
      <c r="X555" s="17">
        <v>19.641369999999998</v>
      </c>
      <c r="Y555" s="17">
        <v>0.98836999999999997</v>
      </c>
      <c r="Z555" s="17">
        <v>144.63900000000001</v>
      </c>
    </row>
    <row r="556" spans="1:26" x14ac:dyDescent="0.2">
      <c r="A556" s="27">
        <v>44838</v>
      </c>
      <c r="B556" s="17">
        <v>5.1771500000000001</v>
      </c>
      <c r="C556" s="14">
        <v>931.84</v>
      </c>
      <c r="D556" s="17">
        <v>7.0416299999999996</v>
      </c>
      <c r="E556" s="17">
        <v>4498.5249999999996</v>
      </c>
      <c r="F556" s="17">
        <v>24.5625</v>
      </c>
      <c r="G556" s="17">
        <v>419.84699999999998</v>
      </c>
      <c r="H556" s="17">
        <v>15247.5</v>
      </c>
      <c r="I556" s="17">
        <v>4.6440999999999999</v>
      </c>
      <c r="J556" s="17">
        <v>19.96733</v>
      </c>
      <c r="K556" s="17">
        <v>3.94903</v>
      </c>
      <c r="L556" s="17">
        <v>58.6768</v>
      </c>
      <c r="M556" s="17">
        <v>4.8187699999999998</v>
      </c>
      <c r="N556" s="17">
        <v>4.9469000000000003</v>
      </c>
      <c r="O556" s="17">
        <v>59.509059999999998</v>
      </c>
      <c r="P556" s="17">
        <v>17.628879999999999</v>
      </c>
      <c r="Q556" s="17">
        <v>37.4604</v>
      </c>
      <c r="R556" s="17">
        <v>18.575790000000001</v>
      </c>
      <c r="S556" s="17">
        <v>81.427859999999995</v>
      </c>
      <c r="T556" s="17">
        <v>1.4229799999999999</v>
      </c>
      <c r="U556" s="17">
        <v>31.732900000000001</v>
      </c>
      <c r="V556" s="17">
        <v>1416.34</v>
      </c>
      <c r="W556" s="17">
        <v>36.716999999999999</v>
      </c>
      <c r="X556" s="17">
        <v>19.68027</v>
      </c>
      <c r="Y556" s="17">
        <v>0.99858999999999998</v>
      </c>
      <c r="Z556" s="17">
        <v>144.12700000000001</v>
      </c>
    </row>
    <row r="557" spans="1:26" x14ac:dyDescent="0.2">
      <c r="A557" s="27">
        <v>44837</v>
      </c>
      <c r="B557" s="17">
        <v>5.1710500000000001</v>
      </c>
      <c r="C557" s="14">
        <v>938.21</v>
      </c>
      <c r="D557" s="17">
        <v>7.1045699999999998</v>
      </c>
      <c r="E557" s="17">
        <v>4530.0519999999997</v>
      </c>
      <c r="F557" s="17">
        <v>24.985420000000001</v>
      </c>
      <c r="G557" s="17">
        <v>425.91300000000001</v>
      </c>
      <c r="H557" s="17">
        <v>15302.5</v>
      </c>
      <c r="I557" s="17">
        <v>4.6470500000000001</v>
      </c>
      <c r="J557" s="17">
        <v>20.02854</v>
      </c>
      <c r="K557" s="17">
        <v>3.9595199999999999</v>
      </c>
      <c r="L557" s="17">
        <v>58.992800000000003</v>
      </c>
      <c r="M557" s="17">
        <v>4.9138299999999999</v>
      </c>
      <c r="N557" s="17">
        <v>5.0362499999999999</v>
      </c>
      <c r="O557" s="17">
        <v>59.161270000000002</v>
      </c>
      <c r="P557" s="17">
        <v>17.84366</v>
      </c>
      <c r="Q557" s="17">
        <v>37.798999999999999</v>
      </c>
      <c r="R557" s="17">
        <v>18.51904</v>
      </c>
      <c r="S557" s="17">
        <v>81.505009999999999</v>
      </c>
      <c r="T557" s="17">
        <v>1.4318200000000001</v>
      </c>
      <c r="U557" s="17">
        <v>31.891300000000001</v>
      </c>
      <c r="V557" s="17">
        <v>1432.57</v>
      </c>
      <c r="W557" s="17">
        <v>36.82441</v>
      </c>
      <c r="X557" s="17">
        <v>19.6389</v>
      </c>
      <c r="Y557" s="17">
        <v>0.98255999999999999</v>
      </c>
      <c r="Z557" s="17">
        <v>144.548</v>
      </c>
    </row>
    <row r="558" spans="1:26" x14ac:dyDescent="0.2">
      <c r="A558" s="27">
        <v>44834</v>
      </c>
      <c r="B558" s="17">
        <v>5.4138299999999999</v>
      </c>
      <c r="C558" s="14">
        <v>968.37800000000004</v>
      </c>
      <c r="D558" s="17">
        <v>7.14194</v>
      </c>
      <c r="E558" s="17">
        <v>4608.75</v>
      </c>
      <c r="F558" s="17">
        <v>25.08784</v>
      </c>
      <c r="G558" s="17">
        <v>431.61</v>
      </c>
      <c r="H558" s="17">
        <v>15252.5</v>
      </c>
      <c r="I558" s="17">
        <v>4.6366500000000004</v>
      </c>
      <c r="J558" s="17">
        <v>20.13815</v>
      </c>
      <c r="K558" s="17">
        <v>3.9830299999999998</v>
      </c>
      <c r="L558" s="17">
        <v>58.650300000000001</v>
      </c>
      <c r="M558" s="17">
        <v>4.9541700000000004</v>
      </c>
      <c r="N558" s="17">
        <v>5.04861</v>
      </c>
      <c r="O558" s="17">
        <v>60.133330000000001</v>
      </c>
      <c r="P558" s="17">
        <v>18.085509999999999</v>
      </c>
      <c r="Q558" s="17">
        <v>37.847499999999997</v>
      </c>
      <c r="R558" s="17">
        <v>18.528649999999999</v>
      </c>
      <c r="S558" s="17">
        <v>81.632509999999996</v>
      </c>
      <c r="T558" s="17">
        <v>1.4353199999999999</v>
      </c>
      <c r="U558" s="17">
        <v>31.752800000000001</v>
      </c>
      <c r="V558" s="17">
        <v>1440.64</v>
      </c>
      <c r="W558" s="17">
        <v>36.867040000000003</v>
      </c>
      <c r="X558" s="17">
        <v>19.543900000000001</v>
      </c>
      <c r="Y558" s="17">
        <v>0.98018000000000005</v>
      </c>
      <c r="Z558" s="17">
        <v>144.74100000000001</v>
      </c>
    </row>
    <row r="559" spans="1:26" x14ac:dyDescent="0.2">
      <c r="A559" s="27">
        <v>44833</v>
      </c>
      <c r="B559" s="17">
        <v>5.4009</v>
      </c>
      <c r="C559" s="14">
        <v>964.98500000000001</v>
      </c>
      <c r="D559" s="17">
        <v>7.0978399999999997</v>
      </c>
      <c r="E559" s="17">
        <v>4530.4740000000002</v>
      </c>
      <c r="F559" s="17">
        <v>24.993469999999999</v>
      </c>
      <c r="G559" s="17">
        <v>429.17099999999999</v>
      </c>
      <c r="H559" s="17">
        <v>15262.5</v>
      </c>
      <c r="I559" s="17">
        <v>4.6365499999999997</v>
      </c>
      <c r="J559" s="17">
        <v>20.166969999999999</v>
      </c>
      <c r="K559" s="17">
        <v>3.9735</v>
      </c>
      <c r="L559" s="17">
        <v>58.984999999999999</v>
      </c>
      <c r="M559" s="17">
        <v>4.94597</v>
      </c>
      <c r="N559" s="17">
        <v>5.0426399999999996</v>
      </c>
      <c r="O559" s="17">
        <v>57.560969999999998</v>
      </c>
      <c r="P559" s="17">
        <v>18.01464</v>
      </c>
      <c r="Q559" s="17">
        <v>37.8825</v>
      </c>
      <c r="R559" s="17">
        <v>18.502960000000002</v>
      </c>
      <c r="S559" s="17">
        <v>81.443510000000003</v>
      </c>
      <c r="T559" s="17">
        <v>1.43272</v>
      </c>
      <c r="U559" s="17">
        <v>31.816400000000002</v>
      </c>
      <c r="V559" s="17">
        <v>1429.54</v>
      </c>
      <c r="W559" s="17">
        <v>36.932259999999999</v>
      </c>
      <c r="X559" s="17">
        <v>19.551819999999999</v>
      </c>
      <c r="Y559" s="17">
        <v>0.98155000000000003</v>
      </c>
      <c r="Z559" s="17">
        <v>144.46</v>
      </c>
    </row>
    <row r="560" spans="1:26" x14ac:dyDescent="0.2">
      <c r="A560" s="27">
        <v>44832</v>
      </c>
      <c r="B560" s="17">
        <v>5.3749700000000002</v>
      </c>
      <c r="C560" s="14">
        <v>956.15300000000002</v>
      </c>
      <c r="D560" s="17">
        <v>7.1623200000000002</v>
      </c>
      <c r="E560" s="17">
        <v>4487.1750000000002</v>
      </c>
      <c r="F560" s="17">
        <v>25.316199999999998</v>
      </c>
      <c r="G560" s="17">
        <v>423.79500000000002</v>
      </c>
      <c r="H560" s="17">
        <v>15262.5</v>
      </c>
      <c r="I560" s="17">
        <v>4.6294000000000004</v>
      </c>
      <c r="J560" s="17">
        <v>20.125399999999999</v>
      </c>
      <c r="K560" s="17">
        <v>3.9483999999999999</v>
      </c>
      <c r="L560" s="17">
        <v>58.996200000000002</v>
      </c>
      <c r="M560" s="17">
        <v>4.9376499999999997</v>
      </c>
      <c r="N560" s="17">
        <v>5.0805100000000003</v>
      </c>
      <c r="O560" s="17">
        <v>58.450020000000002</v>
      </c>
      <c r="P560" s="17">
        <v>17.855139999999999</v>
      </c>
      <c r="Q560" s="17">
        <v>37.722000000000001</v>
      </c>
      <c r="R560" s="17">
        <v>18.51004</v>
      </c>
      <c r="S560" s="17">
        <v>81.321010000000001</v>
      </c>
      <c r="T560" s="17">
        <v>1.43493</v>
      </c>
      <c r="U560" s="17">
        <v>31.8644</v>
      </c>
      <c r="V560" s="17">
        <v>1423.38</v>
      </c>
      <c r="W560" s="17">
        <v>36.716999999999999</v>
      </c>
      <c r="X560" s="17">
        <v>19.527349999999998</v>
      </c>
      <c r="Y560" s="17">
        <v>0.97350000000000003</v>
      </c>
      <c r="Z560" s="17">
        <v>144.16399999999999</v>
      </c>
    </row>
    <row r="561" spans="1:26" x14ac:dyDescent="0.2">
      <c r="A561" s="27">
        <v>44831</v>
      </c>
      <c r="B561" s="17">
        <v>5.38</v>
      </c>
      <c r="C561" s="14">
        <v>987.25</v>
      </c>
      <c r="D561" s="17">
        <v>7.1794000000000002</v>
      </c>
      <c r="E561" s="17">
        <v>4559.8100000000004</v>
      </c>
      <c r="F561" s="17">
        <v>25.726500000000001</v>
      </c>
      <c r="G561" s="17">
        <v>424.67899999999997</v>
      </c>
      <c r="H561" s="17">
        <v>15122.5</v>
      </c>
      <c r="I561" s="17">
        <v>4.6107500000000003</v>
      </c>
      <c r="J561" s="17">
        <v>20.383569999999999</v>
      </c>
      <c r="K561" s="17">
        <v>3.9480200000000001</v>
      </c>
      <c r="L561" s="17">
        <v>58.979599999999998</v>
      </c>
      <c r="M561" s="17">
        <v>4.9906600000000001</v>
      </c>
      <c r="N561" s="17">
        <v>5.1772799999999997</v>
      </c>
      <c r="O561" s="17">
        <v>58.781799999999997</v>
      </c>
      <c r="P561" s="17">
        <v>18.016690000000001</v>
      </c>
      <c r="Q561" s="17">
        <v>37.976500000000001</v>
      </c>
      <c r="R561" s="17">
        <v>18.443860000000001</v>
      </c>
      <c r="S561" s="17">
        <v>81.677999999999997</v>
      </c>
      <c r="T561" s="17">
        <v>1.4389799999999999</v>
      </c>
      <c r="U561" s="17">
        <v>31.7</v>
      </c>
      <c r="V561" s="17">
        <v>1426</v>
      </c>
      <c r="W561" s="17">
        <v>36.716999999999999</v>
      </c>
      <c r="X561" s="17">
        <v>19.508700000000001</v>
      </c>
      <c r="Y561" s="17">
        <v>0.95938999999999997</v>
      </c>
      <c r="Z561" s="17">
        <v>144.797</v>
      </c>
    </row>
    <row r="562" spans="1:26" x14ac:dyDescent="0.2">
      <c r="A562" s="27">
        <v>44830</v>
      </c>
      <c r="B562" s="17">
        <v>5.3914999999999997</v>
      </c>
      <c r="C562" s="14">
        <v>992</v>
      </c>
      <c r="D562" s="17">
        <v>7.1738499999999998</v>
      </c>
      <c r="E562" s="17">
        <v>4544.0249999999996</v>
      </c>
      <c r="F562" s="17">
        <v>25.637440000000002</v>
      </c>
      <c r="G562" s="17">
        <v>424.553</v>
      </c>
      <c r="H562" s="17">
        <v>15127.5</v>
      </c>
      <c r="I562" s="17">
        <v>4.6026999999999996</v>
      </c>
      <c r="J562" s="17">
        <v>20.368359999999999</v>
      </c>
      <c r="K562" s="17">
        <v>3.9334199999999999</v>
      </c>
      <c r="L562" s="17">
        <v>58.944600000000001</v>
      </c>
      <c r="M562" s="17">
        <v>4.9492900000000004</v>
      </c>
      <c r="N562" s="17">
        <v>5.1422999999999996</v>
      </c>
      <c r="O562" s="17">
        <v>58.404249999999998</v>
      </c>
      <c r="P562" s="17">
        <v>18.09</v>
      </c>
      <c r="Q562" s="17">
        <v>37.952500000000001</v>
      </c>
      <c r="R562" s="17">
        <v>18.453949999999999</v>
      </c>
      <c r="S562" s="17">
        <v>81.632509999999996</v>
      </c>
      <c r="T562" s="17">
        <v>1.43818</v>
      </c>
      <c r="U562" s="17">
        <v>31.8353</v>
      </c>
      <c r="V562" s="17">
        <v>1431.5</v>
      </c>
      <c r="W562" s="17">
        <v>36.817309999999999</v>
      </c>
      <c r="X562" s="17">
        <v>19.497199999999999</v>
      </c>
      <c r="Y562" s="17">
        <v>0.96091000000000004</v>
      </c>
      <c r="Z562" s="17">
        <v>144.75299999999999</v>
      </c>
    </row>
    <row r="563" spans="1:26" x14ac:dyDescent="0.2">
      <c r="A563" s="27">
        <v>44827</v>
      </c>
      <c r="B563" s="17">
        <v>5.2629999999999999</v>
      </c>
      <c r="C563" s="14">
        <v>969.83</v>
      </c>
      <c r="D563" s="17">
        <v>7.1376600000000003</v>
      </c>
      <c r="E563" s="17">
        <v>4448.0159999999996</v>
      </c>
      <c r="F563" s="17">
        <v>25.41657</v>
      </c>
      <c r="G563" s="17">
        <v>418.73700000000002</v>
      </c>
      <c r="H563" s="17">
        <v>15037.5</v>
      </c>
      <c r="I563" s="17">
        <v>4.5782999999999996</v>
      </c>
      <c r="J563" s="17">
        <v>20.207999999999998</v>
      </c>
      <c r="K563" s="17">
        <v>3.9119000000000002</v>
      </c>
      <c r="L563" s="17">
        <v>58.494999999999997</v>
      </c>
      <c r="M563" s="17">
        <v>4.8949699999999998</v>
      </c>
      <c r="N563" s="17">
        <v>5.09673</v>
      </c>
      <c r="O563" s="17">
        <v>57.860849999999999</v>
      </c>
      <c r="P563" s="17">
        <v>17.950009999999999</v>
      </c>
      <c r="Q563" s="17">
        <v>37.565300000000001</v>
      </c>
      <c r="R563" s="17">
        <v>18.414349999999999</v>
      </c>
      <c r="S563" s="17">
        <v>81.255009999999999</v>
      </c>
      <c r="T563" s="17">
        <v>1.43085</v>
      </c>
      <c r="U563" s="17">
        <v>31.723400000000002</v>
      </c>
      <c r="V563" s="17">
        <v>1420.5</v>
      </c>
      <c r="W563" s="17">
        <v>36.716999999999999</v>
      </c>
      <c r="X563" s="17">
        <v>19.4864</v>
      </c>
      <c r="Y563" s="17">
        <v>0.96874000000000005</v>
      </c>
      <c r="Z563" s="17">
        <v>143.31</v>
      </c>
    </row>
    <row r="564" spans="1:26" x14ac:dyDescent="0.2">
      <c r="A564" s="27">
        <v>44826</v>
      </c>
      <c r="B564" s="17">
        <v>5.11625</v>
      </c>
      <c r="C564" s="14">
        <v>944.73</v>
      </c>
      <c r="D564" s="17">
        <v>7.0818899999999996</v>
      </c>
      <c r="E564" s="17">
        <v>4367.9120000000003</v>
      </c>
      <c r="F564" s="17">
        <v>25.071739999999998</v>
      </c>
      <c r="G564" s="17">
        <v>412.04599999999999</v>
      </c>
      <c r="H564" s="17">
        <v>15017.5</v>
      </c>
      <c r="I564" s="17">
        <v>4.5668499999999996</v>
      </c>
      <c r="J564" s="17">
        <v>19.946300000000001</v>
      </c>
      <c r="K564" s="17">
        <v>3.8873000000000002</v>
      </c>
      <c r="L564" s="17">
        <v>58.494999999999997</v>
      </c>
      <c r="M564" s="17">
        <v>4.8287199999999997</v>
      </c>
      <c r="N564" s="17">
        <v>5.0247999999999999</v>
      </c>
      <c r="O564" s="17">
        <v>59.419119999999999</v>
      </c>
      <c r="P564" s="17">
        <v>17.598220000000001</v>
      </c>
      <c r="Q564" s="17">
        <v>37.3645</v>
      </c>
      <c r="R564" s="17">
        <v>18.33999</v>
      </c>
      <c r="S564" s="17">
        <v>81.029510000000002</v>
      </c>
      <c r="T564" s="17">
        <v>1.4186000000000001</v>
      </c>
      <c r="U564" s="17">
        <v>31.6129</v>
      </c>
      <c r="V564" s="17">
        <v>1407.07</v>
      </c>
      <c r="W564" s="17">
        <v>36.932160000000003</v>
      </c>
      <c r="X564" s="17">
        <v>19.484020000000001</v>
      </c>
      <c r="Y564" s="17">
        <v>0.98363</v>
      </c>
      <c r="Z564" s="17">
        <v>142.39500000000001</v>
      </c>
    </row>
    <row r="565" spans="1:26" x14ac:dyDescent="0.2">
      <c r="A565" s="27">
        <v>44825</v>
      </c>
      <c r="B565" s="17">
        <v>5.1727699999999999</v>
      </c>
      <c r="C565" s="14">
        <v>935.42499999999995</v>
      </c>
      <c r="D565" s="17">
        <v>7.07524</v>
      </c>
      <c r="E565" s="17">
        <v>4403.75</v>
      </c>
      <c r="F565" s="17">
        <v>25.064900000000002</v>
      </c>
      <c r="G565" s="17">
        <v>413.87</v>
      </c>
      <c r="H565" s="17">
        <v>14997.5</v>
      </c>
      <c r="I565" s="17">
        <v>4.5526999999999997</v>
      </c>
      <c r="J565" s="17">
        <v>20.020350000000001</v>
      </c>
      <c r="K565" s="17">
        <v>3.9086500000000002</v>
      </c>
      <c r="L565" s="17">
        <v>57.997</v>
      </c>
      <c r="M565" s="17">
        <v>4.85365</v>
      </c>
      <c r="N565" s="17">
        <v>5.0252499999999998</v>
      </c>
      <c r="O565" s="17">
        <v>61.119950000000003</v>
      </c>
      <c r="P565" s="17">
        <v>17.742819999999998</v>
      </c>
      <c r="Q565" s="17">
        <v>37.185400000000001</v>
      </c>
      <c r="R565" s="17">
        <v>18.32882</v>
      </c>
      <c r="S565" s="17">
        <v>80.058009999999996</v>
      </c>
      <c r="T565" s="17">
        <v>1.41733</v>
      </c>
      <c r="U565" s="17">
        <v>31.4681</v>
      </c>
      <c r="V565" s="17">
        <v>1397.32</v>
      </c>
      <c r="W565" s="17">
        <v>36.823270000000001</v>
      </c>
      <c r="X565" s="17">
        <v>19.471499999999999</v>
      </c>
      <c r="Y565" s="17">
        <v>0.98373999999999995</v>
      </c>
      <c r="Z565" s="17">
        <v>144.06399999999999</v>
      </c>
    </row>
    <row r="566" spans="1:26" x14ac:dyDescent="0.2">
      <c r="A566" s="27">
        <v>44824</v>
      </c>
      <c r="B566" s="17">
        <v>5.1429999999999998</v>
      </c>
      <c r="C566" s="14">
        <v>933.75</v>
      </c>
      <c r="D566" s="17">
        <v>7.0305200000000001</v>
      </c>
      <c r="E566" s="17">
        <v>4423.8</v>
      </c>
      <c r="F566" s="17">
        <v>24.689060000000001</v>
      </c>
      <c r="G566" s="17">
        <v>402.21699999999998</v>
      </c>
      <c r="H566" s="17">
        <v>14982.5</v>
      </c>
      <c r="I566" s="17">
        <v>4.5577500000000004</v>
      </c>
      <c r="J566" s="17">
        <v>19.99935</v>
      </c>
      <c r="K566" s="17">
        <v>3.9012799999999999</v>
      </c>
      <c r="L566" s="17">
        <v>57.49</v>
      </c>
      <c r="M566" s="17">
        <v>4.7481</v>
      </c>
      <c r="N566" s="17">
        <v>4.95716</v>
      </c>
      <c r="O566" s="17">
        <v>61.408729999999998</v>
      </c>
      <c r="P566" s="17">
        <v>17.690149999999999</v>
      </c>
      <c r="Q566" s="17">
        <v>37.021500000000003</v>
      </c>
      <c r="R566" s="17">
        <v>18.30809</v>
      </c>
      <c r="S566" s="17">
        <v>79.805009999999996</v>
      </c>
      <c r="T566" s="17">
        <v>1.4099600000000001</v>
      </c>
      <c r="U566" s="17">
        <v>31.3748</v>
      </c>
      <c r="V566" s="17">
        <v>1393.36</v>
      </c>
      <c r="W566" s="17">
        <v>36.932160000000003</v>
      </c>
      <c r="X566" s="17">
        <v>19.42305</v>
      </c>
      <c r="Y566" s="17">
        <v>0.99707999999999997</v>
      </c>
      <c r="Z566" s="17">
        <v>143.74700000000001</v>
      </c>
    </row>
    <row r="567" spans="1:26" x14ac:dyDescent="0.2">
      <c r="A567" s="27">
        <v>44823</v>
      </c>
      <c r="B567" s="17">
        <v>5.1694500000000003</v>
      </c>
      <c r="C567" s="14">
        <v>922.82299999999998</v>
      </c>
      <c r="D567" s="17">
        <v>7.0048000000000004</v>
      </c>
      <c r="E567" s="17">
        <v>4406.2</v>
      </c>
      <c r="F567" s="17">
        <v>24.45598</v>
      </c>
      <c r="G567" s="17">
        <v>397.93200000000002</v>
      </c>
      <c r="H567" s="17">
        <v>14977.5</v>
      </c>
      <c r="I567" s="17">
        <v>4.54955</v>
      </c>
      <c r="J567" s="17">
        <v>19.919350000000001</v>
      </c>
      <c r="K567" s="17">
        <v>3.8719700000000001</v>
      </c>
      <c r="L567" s="17">
        <v>57.4193</v>
      </c>
      <c r="M567" s="17">
        <v>4.6942000000000004</v>
      </c>
      <c r="N567" s="17">
        <v>4.9194800000000001</v>
      </c>
      <c r="O567" s="17">
        <v>61.5625</v>
      </c>
      <c r="P567" s="17">
        <v>17.67502</v>
      </c>
      <c r="Q567" s="17">
        <v>36.961500000000001</v>
      </c>
      <c r="R567" s="17">
        <v>18.287279999999999</v>
      </c>
      <c r="S567" s="17">
        <v>79.720510000000004</v>
      </c>
      <c r="T567" s="17">
        <v>1.4076200000000001</v>
      </c>
      <c r="U567" s="17">
        <v>31.427299999999999</v>
      </c>
      <c r="V567" s="17">
        <v>1390.12</v>
      </c>
      <c r="W567" s="17">
        <v>36.9315</v>
      </c>
      <c r="X567" s="17">
        <v>19.420200000000001</v>
      </c>
      <c r="Y567" s="17">
        <v>1.0024200000000001</v>
      </c>
      <c r="Z567" s="17">
        <v>143.20599999999999</v>
      </c>
    </row>
    <row r="568" spans="1:26" x14ac:dyDescent="0.2">
      <c r="A568" s="27">
        <v>44820</v>
      </c>
      <c r="B568" s="17">
        <v>5.25345</v>
      </c>
      <c r="C568" s="14">
        <v>922.36800000000005</v>
      </c>
      <c r="D568" s="17">
        <v>6.9997100000000003</v>
      </c>
      <c r="E568" s="17">
        <v>4435.8999999999996</v>
      </c>
      <c r="F568" s="17">
        <v>24.485700000000001</v>
      </c>
      <c r="G568" s="17">
        <v>404.34500000000003</v>
      </c>
      <c r="H568" s="17">
        <v>14952.5</v>
      </c>
      <c r="I568" s="17">
        <v>4.5349000000000004</v>
      </c>
      <c r="J568" s="17">
        <v>20.036750000000001</v>
      </c>
      <c r="K568" s="17">
        <v>3.879</v>
      </c>
      <c r="L568" s="17">
        <v>57.414999999999999</v>
      </c>
      <c r="M568" s="17">
        <v>4.7134299999999998</v>
      </c>
      <c r="N568" s="17">
        <v>4.9139999999999997</v>
      </c>
      <c r="O568" s="17">
        <v>60.424199999999999</v>
      </c>
      <c r="P568" s="17">
        <v>17.610299999999999</v>
      </c>
      <c r="Q568" s="17">
        <v>36.838000000000001</v>
      </c>
      <c r="R568" s="17">
        <v>18.25863</v>
      </c>
      <c r="S568" s="17">
        <v>79.662509999999997</v>
      </c>
      <c r="T568" s="17">
        <v>1.4069799999999999</v>
      </c>
      <c r="U568" s="17">
        <v>31.356100000000001</v>
      </c>
      <c r="V568" s="17">
        <v>1386.28</v>
      </c>
      <c r="W568" s="17">
        <v>36.791759999999996</v>
      </c>
      <c r="X568" s="17">
        <v>19.424499999999998</v>
      </c>
      <c r="Y568" s="17">
        <v>1.0016099999999999</v>
      </c>
      <c r="Z568" s="17">
        <v>142.92400000000001</v>
      </c>
    </row>
    <row r="569" spans="1:26" x14ac:dyDescent="0.2">
      <c r="A569" s="27">
        <v>44819</v>
      </c>
      <c r="B569" s="17">
        <v>5.24552</v>
      </c>
      <c r="C569" s="14">
        <v>923.32</v>
      </c>
      <c r="D569" s="17">
        <v>7.0131100000000002</v>
      </c>
      <c r="E569" s="17">
        <v>4418.6629999999996</v>
      </c>
      <c r="F569" s="17">
        <v>24.4937</v>
      </c>
      <c r="G569" s="17">
        <v>409.03899999999999</v>
      </c>
      <c r="H569" s="17">
        <v>14897.5</v>
      </c>
      <c r="I569" s="17">
        <v>4.5349000000000004</v>
      </c>
      <c r="J569" s="17">
        <v>20.071149999999999</v>
      </c>
      <c r="K569" s="17">
        <v>3.8835000000000002</v>
      </c>
      <c r="L569" s="17">
        <v>57.162500000000001</v>
      </c>
      <c r="M569" s="17">
        <v>4.72377</v>
      </c>
      <c r="N569" s="17">
        <v>4.923</v>
      </c>
      <c r="O569" s="17">
        <v>60.183349999999997</v>
      </c>
      <c r="P569" s="17">
        <v>17.565169999999998</v>
      </c>
      <c r="Q569" s="17">
        <v>36.954500000000003</v>
      </c>
      <c r="R569" s="17">
        <v>18.262560000000001</v>
      </c>
      <c r="S569" s="17">
        <v>79.84451</v>
      </c>
      <c r="T569" s="17">
        <v>1.4090499999999999</v>
      </c>
      <c r="U569" s="17">
        <v>31.144300000000001</v>
      </c>
      <c r="V569" s="17">
        <v>1398.56</v>
      </c>
      <c r="W569" s="17">
        <v>36.82441</v>
      </c>
      <c r="X569" s="17">
        <v>19.413830000000001</v>
      </c>
      <c r="Y569" s="17">
        <v>1.0001</v>
      </c>
      <c r="Z569" s="17">
        <v>143.52500000000001</v>
      </c>
    </row>
    <row r="570" spans="1:26" x14ac:dyDescent="0.2">
      <c r="A570" s="27">
        <v>44818</v>
      </c>
      <c r="B570" s="17">
        <v>5.1646299999999998</v>
      </c>
      <c r="C570" s="14">
        <v>919.52499999999998</v>
      </c>
      <c r="D570" s="17">
        <v>6.9729999999999999</v>
      </c>
      <c r="E570" s="17">
        <v>4386.49</v>
      </c>
      <c r="F570" s="17">
        <v>24.533899999999999</v>
      </c>
      <c r="G570" s="17">
        <v>406.28500000000003</v>
      </c>
      <c r="H570" s="17">
        <v>14907.5</v>
      </c>
      <c r="I570" s="17">
        <v>4.52705</v>
      </c>
      <c r="J570" s="17">
        <v>19.94961</v>
      </c>
      <c r="K570" s="17">
        <v>3.8823799999999999</v>
      </c>
      <c r="L570" s="17">
        <v>57.092500000000001</v>
      </c>
      <c r="M570" s="17">
        <v>4.7244900000000003</v>
      </c>
      <c r="N570" s="17">
        <v>4.9337299999999997</v>
      </c>
      <c r="O570" s="17">
        <v>60.27308</v>
      </c>
      <c r="P570" s="17">
        <v>17.483260000000001</v>
      </c>
      <c r="Q570" s="17">
        <v>36.601500000000001</v>
      </c>
      <c r="R570" s="17">
        <v>18.234839999999998</v>
      </c>
      <c r="S570" s="17">
        <v>79.452860000000001</v>
      </c>
      <c r="T570" s="17">
        <v>1.4061900000000001</v>
      </c>
      <c r="U570" s="17">
        <v>31.1098</v>
      </c>
      <c r="V570" s="17">
        <v>1391.2850000000001</v>
      </c>
      <c r="W570" s="17">
        <v>36.948349999999998</v>
      </c>
      <c r="X570" s="17">
        <v>19.389099999999999</v>
      </c>
      <c r="Y570" s="17">
        <v>0.99811000000000005</v>
      </c>
      <c r="Z570" s="17">
        <v>143.08500000000001</v>
      </c>
    </row>
    <row r="571" spans="1:26" x14ac:dyDescent="0.2">
      <c r="A571" s="27">
        <v>44817</v>
      </c>
      <c r="B571" s="17">
        <v>5.1919000000000004</v>
      </c>
      <c r="C571" s="14">
        <v>917.52499999999998</v>
      </c>
      <c r="D571" s="17">
        <v>6.9828099999999997</v>
      </c>
      <c r="E571" s="17">
        <v>4412.0050000000001</v>
      </c>
      <c r="F571" s="17">
        <v>24.608630000000002</v>
      </c>
      <c r="G571" s="17">
        <v>400.53699999999998</v>
      </c>
      <c r="H571" s="17">
        <v>14969.6</v>
      </c>
      <c r="I571" s="17">
        <v>4.5076499999999999</v>
      </c>
      <c r="J571" s="17">
        <v>20.077500000000001</v>
      </c>
      <c r="K571" s="17">
        <v>3.88245</v>
      </c>
      <c r="L571" s="17">
        <v>56.787300000000002</v>
      </c>
      <c r="M571" s="17">
        <v>4.7331599999999998</v>
      </c>
      <c r="N571" s="17">
        <v>4.9362399999999997</v>
      </c>
      <c r="O571" s="17">
        <v>59.612499999999997</v>
      </c>
      <c r="P571" s="17">
        <v>17.45703</v>
      </c>
      <c r="Q571" s="17">
        <v>36.653199999999998</v>
      </c>
      <c r="R571" s="17">
        <v>18.250920000000001</v>
      </c>
      <c r="S571" s="17">
        <v>79.600059999999999</v>
      </c>
      <c r="T571" s="17">
        <v>1.40686</v>
      </c>
      <c r="U571" s="17">
        <v>30.9117</v>
      </c>
      <c r="V571" s="17">
        <v>1392.37</v>
      </c>
      <c r="W571" s="17">
        <v>36.716999999999999</v>
      </c>
      <c r="X571" s="17">
        <v>19.359200000000001</v>
      </c>
      <c r="Y571" s="17">
        <v>0.99695999999999996</v>
      </c>
      <c r="Z571" s="17">
        <v>144.58500000000001</v>
      </c>
    </row>
    <row r="572" spans="1:26" x14ac:dyDescent="0.2">
      <c r="A572" s="27">
        <v>44816</v>
      </c>
      <c r="B572" s="17">
        <v>5.09422</v>
      </c>
      <c r="C572" s="14">
        <v>898.38499999999999</v>
      </c>
      <c r="D572" s="17">
        <v>6.9180799999999998</v>
      </c>
      <c r="E572" s="17">
        <v>4359.5749999999998</v>
      </c>
      <c r="F572" s="17">
        <v>24.219750000000001</v>
      </c>
      <c r="G572" s="17">
        <v>392.976</v>
      </c>
      <c r="H572" s="17">
        <v>14842</v>
      </c>
      <c r="I572" s="17">
        <v>4.5031999999999996</v>
      </c>
      <c r="J572" s="17">
        <v>19.836449999999999</v>
      </c>
      <c r="K572" s="17">
        <v>3.8569499999999999</v>
      </c>
      <c r="L572" s="17">
        <v>56.867400000000004</v>
      </c>
      <c r="M572" s="17">
        <v>4.6350199999999999</v>
      </c>
      <c r="N572" s="17">
        <v>4.8523100000000001</v>
      </c>
      <c r="O572" s="17">
        <v>60.575949999999999</v>
      </c>
      <c r="P572" s="17">
        <v>17.126860000000001</v>
      </c>
      <c r="Q572" s="17">
        <v>36.294800000000002</v>
      </c>
      <c r="R572" s="17">
        <v>18.224360000000001</v>
      </c>
      <c r="S572" s="17">
        <v>79.338009999999997</v>
      </c>
      <c r="T572" s="17">
        <v>1.3959299999999999</v>
      </c>
      <c r="U572" s="17">
        <v>30.881699999999999</v>
      </c>
      <c r="V572" s="17">
        <v>1375.2249999999999</v>
      </c>
      <c r="W572" s="17">
        <v>36.825780000000002</v>
      </c>
      <c r="X572" s="17">
        <v>19.342099999999999</v>
      </c>
      <c r="Y572" s="17">
        <v>1.0122500000000001</v>
      </c>
      <c r="Z572" s="17">
        <v>142.84200000000001</v>
      </c>
    </row>
    <row r="573" spans="1:26" x14ac:dyDescent="0.2">
      <c r="A573" s="27">
        <v>44813</v>
      </c>
      <c r="B573" s="17">
        <v>5.1487499999999997</v>
      </c>
      <c r="C573" s="14">
        <v>909.5</v>
      </c>
      <c r="D573" s="17">
        <v>6.93771</v>
      </c>
      <c r="E573" s="17">
        <v>4353.2749999999996</v>
      </c>
      <c r="F573" s="17">
        <v>24.48227</v>
      </c>
      <c r="G573" s="17">
        <v>395.56299999999999</v>
      </c>
      <c r="H573" s="17">
        <v>14830</v>
      </c>
      <c r="I573" s="17">
        <v>4.4976000000000003</v>
      </c>
      <c r="J573" s="17">
        <v>19.897549999999999</v>
      </c>
      <c r="K573" s="17">
        <v>3.883</v>
      </c>
      <c r="L573" s="17">
        <v>56.827100000000002</v>
      </c>
      <c r="M573" s="17">
        <v>4.6765499999999998</v>
      </c>
      <c r="N573" s="17">
        <v>4.8795999999999999</v>
      </c>
      <c r="O573" s="17">
        <v>61.020580000000002</v>
      </c>
      <c r="P573" s="17">
        <v>17.306429999999999</v>
      </c>
      <c r="Q573" s="17">
        <v>36.386200000000002</v>
      </c>
      <c r="R573" s="17">
        <v>18.223389999999998</v>
      </c>
      <c r="S573" s="17">
        <v>79.715010000000007</v>
      </c>
      <c r="T573" s="17">
        <v>1.39954</v>
      </c>
      <c r="U573" s="17">
        <v>30.932300000000001</v>
      </c>
      <c r="V573" s="17">
        <v>1380.14</v>
      </c>
      <c r="W573" s="17">
        <v>36.717100000000002</v>
      </c>
      <c r="X573" s="17">
        <v>19.321249999999999</v>
      </c>
      <c r="Y573" s="17">
        <v>1.0041500000000001</v>
      </c>
      <c r="Z573" s="17">
        <v>142.47</v>
      </c>
    </row>
    <row r="574" spans="1:26" x14ac:dyDescent="0.2">
      <c r="A574" s="27">
        <v>44812</v>
      </c>
      <c r="B574" s="17">
        <v>5.2153999999999998</v>
      </c>
      <c r="C574" s="14">
        <v>880.91499999999996</v>
      </c>
      <c r="D574" s="17">
        <v>6.9614799999999999</v>
      </c>
      <c r="E574" s="17">
        <v>4397.1880000000001</v>
      </c>
      <c r="F574" s="17">
        <v>24.52289</v>
      </c>
      <c r="G574" s="17">
        <v>396.83199999999999</v>
      </c>
      <c r="H574" s="17">
        <v>14897.5</v>
      </c>
      <c r="I574" s="17">
        <v>4.5</v>
      </c>
      <c r="J574" s="17">
        <v>19.965620000000001</v>
      </c>
      <c r="K574" s="17">
        <v>3.8820000000000001</v>
      </c>
      <c r="L574" s="17">
        <v>57.134999999999998</v>
      </c>
      <c r="M574" s="17">
        <v>4.7070400000000001</v>
      </c>
      <c r="N574" s="17">
        <v>4.8825000000000003</v>
      </c>
      <c r="O574" s="17">
        <v>60.770499999999998</v>
      </c>
      <c r="P574" s="17">
        <v>17.518249999999998</v>
      </c>
      <c r="Q574" s="17">
        <v>36.4893</v>
      </c>
      <c r="R574" s="17">
        <v>18.233609999999999</v>
      </c>
      <c r="S574" s="17">
        <v>79.692009999999996</v>
      </c>
      <c r="T574" s="17">
        <v>1.4051100000000001</v>
      </c>
      <c r="U574" s="17">
        <v>30.932300000000001</v>
      </c>
      <c r="V574" s="17">
        <v>1384.45</v>
      </c>
      <c r="W574" s="17">
        <v>36.804630000000003</v>
      </c>
      <c r="X574" s="17">
        <v>19.32253</v>
      </c>
      <c r="Y574" s="17">
        <v>0.99975000000000003</v>
      </c>
      <c r="Z574" s="17">
        <v>144.11099999999999</v>
      </c>
    </row>
    <row r="575" spans="1:26" x14ac:dyDescent="0.2">
      <c r="A575" s="27">
        <v>44811</v>
      </c>
      <c r="B575" s="17">
        <v>5.2511999999999999</v>
      </c>
      <c r="C575" s="14">
        <v>885.55200000000002</v>
      </c>
      <c r="D575" s="17">
        <v>6.9591000000000003</v>
      </c>
      <c r="E575" s="17">
        <v>4404.4719999999998</v>
      </c>
      <c r="F575" s="17">
        <v>24.578900000000001</v>
      </c>
      <c r="G575" s="17">
        <v>395.52499999999998</v>
      </c>
      <c r="H575" s="17">
        <v>14917.5</v>
      </c>
      <c r="I575" s="17">
        <v>4.5014000000000003</v>
      </c>
      <c r="J575" s="17">
        <v>19.980799999999999</v>
      </c>
      <c r="K575" s="17">
        <v>3.8869699999999998</v>
      </c>
      <c r="L575" s="17">
        <v>57.15</v>
      </c>
      <c r="M575" s="17">
        <v>4.71075</v>
      </c>
      <c r="N575" s="17">
        <v>4.8555000000000001</v>
      </c>
      <c r="O575" s="17">
        <v>61.65598</v>
      </c>
      <c r="P575" s="17">
        <v>17.268840000000001</v>
      </c>
      <c r="Q575" s="17">
        <v>36.4253</v>
      </c>
      <c r="R575" s="17">
        <v>18.223230000000001</v>
      </c>
      <c r="S575" s="17">
        <v>79.66601</v>
      </c>
      <c r="T575" s="17">
        <v>1.4041999999999999</v>
      </c>
      <c r="U575" s="17">
        <v>30.9023</v>
      </c>
      <c r="V575" s="17">
        <v>1375.38</v>
      </c>
      <c r="W575" s="17">
        <v>36.823140000000002</v>
      </c>
      <c r="X575" s="17">
        <v>19.2501</v>
      </c>
      <c r="Y575" s="17">
        <v>1.0005500000000001</v>
      </c>
      <c r="Z575" s="17">
        <v>143.73699999999999</v>
      </c>
    </row>
    <row r="576" spans="1:26" x14ac:dyDescent="0.2">
      <c r="A576" s="27">
        <v>44810</v>
      </c>
      <c r="B576" s="17">
        <v>5.2511999999999999</v>
      </c>
      <c r="C576" s="14">
        <v>892.82</v>
      </c>
      <c r="D576" s="17">
        <v>6.9702500000000001</v>
      </c>
      <c r="E576" s="17">
        <v>4478.55</v>
      </c>
      <c r="F576" s="17">
        <v>24.872129999999999</v>
      </c>
      <c r="G576" s="17">
        <v>407.59500000000003</v>
      </c>
      <c r="H576" s="17">
        <v>14886.5</v>
      </c>
      <c r="I576" s="17">
        <v>4.5002500000000003</v>
      </c>
      <c r="J576" s="17">
        <v>20.139209999999999</v>
      </c>
      <c r="K576" s="17">
        <v>3.89933</v>
      </c>
      <c r="L576" s="17">
        <v>56.99</v>
      </c>
      <c r="M576" s="17">
        <v>4.7767200000000001</v>
      </c>
      <c r="N576" s="17">
        <v>4.8900499999999996</v>
      </c>
      <c r="O576" s="17">
        <v>61.275970000000001</v>
      </c>
      <c r="P576" s="17">
        <v>17.30048</v>
      </c>
      <c r="Q576" s="17">
        <v>36.669499999999999</v>
      </c>
      <c r="R576" s="17">
        <v>18.222000000000001</v>
      </c>
      <c r="S576" s="17">
        <v>79.883009999999999</v>
      </c>
      <c r="T576" s="17">
        <v>1.40648</v>
      </c>
      <c r="U576" s="17">
        <v>30.765000000000001</v>
      </c>
      <c r="V576" s="17">
        <v>1378.51</v>
      </c>
      <c r="W576" s="17">
        <v>36.938499999999998</v>
      </c>
      <c r="X576" s="17">
        <v>19.239999999999998</v>
      </c>
      <c r="Y576" s="17">
        <v>0.99041000000000001</v>
      </c>
      <c r="Z576" s="17">
        <v>142.797</v>
      </c>
    </row>
    <row r="577" spans="1:26" x14ac:dyDescent="0.2">
      <c r="A577" s="27">
        <v>44809</v>
      </c>
      <c r="B577" s="17">
        <v>5.1541499999999996</v>
      </c>
      <c r="C577" s="14">
        <v>881.70500000000004</v>
      </c>
      <c r="D577" s="17">
        <v>6.9428400000000003</v>
      </c>
      <c r="E577" s="17">
        <v>4474.55</v>
      </c>
      <c r="F577" s="17">
        <v>24.774349999999998</v>
      </c>
      <c r="G577" s="17">
        <v>407.31</v>
      </c>
      <c r="H577" s="17">
        <v>14882.9</v>
      </c>
      <c r="I577" s="17">
        <v>4.4909999999999997</v>
      </c>
      <c r="J577" s="17">
        <v>19.98395</v>
      </c>
      <c r="K577" s="17">
        <v>3.8842699999999999</v>
      </c>
      <c r="L577" s="17">
        <v>56.984999999999999</v>
      </c>
      <c r="M577" s="17">
        <v>4.76004</v>
      </c>
      <c r="N577" s="17">
        <v>4.8596300000000001</v>
      </c>
      <c r="O577" s="17">
        <v>61.460099999999997</v>
      </c>
      <c r="P577" s="17">
        <v>17.165479999999999</v>
      </c>
      <c r="Q577" s="17">
        <v>36.584000000000003</v>
      </c>
      <c r="R577" s="17">
        <v>18.219000000000001</v>
      </c>
      <c r="S577" s="17">
        <v>79.777010000000004</v>
      </c>
      <c r="T577" s="17">
        <v>1.40347</v>
      </c>
      <c r="U577" s="17">
        <v>30.753699999999998</v>
      </c>
      <c r="V577" s="17">
        <v>1370.45</v>
      </c>
      <c r="W577" s="17">
        <v>36.824649999999998</v>
      </c>
      <c r="X577" s="17">
        <v>19.211449999999999</v>
      </c>
      <c r="Y577" s="17">
        <v>0.99285999999999996</v>
      </c>
      <c r="Z577" s="17">
        <v>140.602</v>
      </c>
    </row>
    <row r="578" spans="1:26" x14ac:dyDescent="0.2">
      <c r="A578" s="27">
        <v>44806</v>
      </c>
      <c r="B578" s="17">
        <v>5.1708999999999996</v>
      </c>
      <c r="C578" s="14">
        <v>877.08500000000004</v>
      </c>
      <c r="D578" s="17">
        <v>6.9159499999999996</v>
      </c>
      <c r="E578" s="17">
        <v>4482.625</v>
      </c>
      <c r="F578" s="17">
        <v>24.638770000000001</v>
      </c>
      <c r="G578" s="17">
        <v>403.95800000000003</v>
      </c>
      <c r="H578" s="17">
        <v>14897</v>
      </c>
      <c r="I578" s="17">
        <v>4.4859999999999998</v>
      </c>
      <c r="J578" s="17">
        <v>19.945650000000001</v>
      </c>
      <c r="K578" s="17">
        <v>3.8809</v>
      </c>
      <c r="L578" s="17">
        <v>56.78</v>
      </c>
      <c r="M578" s="17">
        <v>4.7436800000000003</v>
      </c>
      <c r="N578" s="17">
        <v>4.8446499999999997</v>
      </c>
      <c r="O578" s="17">
        <v>61.000050000000002</v>
      </c>
      <c r="P578" s="17">
        <v>17.305</v>
      </c>
      <c r="Q578" s="17">
        <v>36.6815</v>
      </c>
      <c r="R578" s="17">
        <v>18.193069999999999</v>
      </c>
      <c r="S578" s="17">
        <v>79.718860000000006</v>
      </c>
      <c r="T578" s="17">
        <v>1.4021999999999999</v>
      </c>
      <c r="U578" s="17">
        <v>30.595199999999998</v>
      </c>
      <c r="V578" s="17">
        <v>1363.29</v>
      </c>
      <c r="W578" s="17">
        <v>36.877160000000003</v>
      </c>
      <c r="X578" s="17">
        <v>19.228149999999999</v>
      </c>
      <c r="Y578" s="17">
        <v>0.99534999999999996</v>
      </c>
      <c r="Z578" s="17">
        <v>140.20500000000001</v>
      </c>
    </row>
    <row r="579" spans="1:26" x14ac:dyDescent="0.2">
      <c r="A579" s="27">
        <v>44805</v>
      </c>
      <c r="B579" s="17">
        <v>5.24275</v>
      </c>
      <c r="C579" s="14">
        <v>895.75</v>
      </c>
      <c r="D579" s="17">
        <v>6.9156700000000004</v>
      </c>
      <c r="E579" s="17">
        <v>4486.8500000000004</v>
      </c>
      <c r="F579" s="17">
        <v>24.6282</v>
      </c>
      <c r="G579" s="17">
        <v>404.08</v>
      </c>
      <c r="H579" s="17">
        <v>14882.5</v>
      </c>
      <c r="I579" s="17">
        <v>4.4809999999999999</v>
      </c>
      <c r="J579" s="17">
        <v>20.19716</v>
      </c>
      <c r="K579" s="17">
        <v>3.8673999999999999</v>
      </c>
      <c r="L579" s="17">
        <v>56.435000000000002</v>
      </c>
      <c r="M579" s="17">
        <v>4.7420200000000001</v>
      </c>
      <c r="N579" s="17">
        <v>4.8661300000000001</v>
      </c>
      <c r="O579" s="17">
        <v>60.111649999999997</v>
      </c>
      <c r="P579" s="17">
        <v>17.275659999999998</v>
      </c>
      <c r="Q579" s="17">
        <v>36.769799999999996</v>
      </c>
      <c r="R579" s="17">
        <v>18.209250000000001</v>
      </c>
      <c r="S579" s="17">
        <v>79.622510000000005</v>
      </c>
      <c r="T579" s="17">
        <v>1.4027400000000001</v>
      </c>
      <c r="U579" s="17">
        <v>30.526199999999999</v>
      </c>
      <c r="V579" s="17">
        <v>1356.7750000000001</v>
      </c>
      <c r="W579" s="17">
        <v>36.839750000000002</v>
      </c>
      <c r="X579" s="17">
        <v>19.211179999999999</v>
      </c>
      <c r="Y579" s="17">
        <v>0.99455000000000005</v>
      </c>
      <c r="Z579" s="17">
        <v>140.208</v>
      </c>
    </row>
    <row r="580" spans="1:26" x14ac:dyDescent="0.2">
      <c r="A580" s="27">
        <v>44804</v>
      </c>
      <c r="B580" s="17">
        <v>5.1848000000000001</v>
      </c>
      <c r="C580" s="14">
        <v>896.15</v>
      </c>
      <c r="D580" s="17">
        <v>6.9069000000000003</v>
      </c>
      <c r="E580" s="17">
        <v>4429.1750000000002</v>
      </c>
      <c r="F580" s="17">
        <v>24.375979999999998</v>
      </c>
      <c r="G580" s="17">
        <v>398.44499999999999</v>
      </c>
      <c r="H580" s="17">
        <v>14842.5</v>
      </c>
      <c r="I580" s="17">
        <v>4.4755000000000003</v>
      </c>
      <c r="J580" s="17">
        <v>20.138169999999999</v>
      </c>
      <c r="K580" s="17">
        <v>3.8527</v>
      </c>
      <c r="L580" s="17">
        <v>56.155000000000001</v>
      </c>
      <c r="M580" s="17">
        <v>4.6973900000000004</v>
      </c>
      <c r="N580" s="17">
        <v>4.8173300000000001</v>
      </c>
      <c r="O580" s="17">
        <v>60.989330000000002</v>
      </c>
      <c r="P580" s="17">
        <v>17.1189</v>
      </c>
      <c r="Q580" s="17">
        <v>36.574199999999998</v>
      </c>
      <c r="R580" s="17">
        <v>18.194800000000001</v>
      </c>
      <c r="S580" s="17">
        <v>79.53501</v>
      </c>
      <c r="T580" s="17">
        <v>1.3971199999999999</v>
      </c>
      <c r="U580" s="17">
        <v>30.3872</v>
      </c>
      <c r="V580" s="17">
        <v>1342.4649999999999</v>
      </c>
      <c r="W580" s="17">
        <v>36.816769999999998</v>
      </c>
      <c r="X580" s="17">
        <v>19.213650000000001</v>
      </c>
      <c r="Y580" s="17">
        <v>1.00536</v>
      </c>
      <c r="Z580" s="17">
        <v>138.96</v>
      </c>
    </row>
    <row r="581" spans="1:26" x14ac:dyDescent="0.2">
      <c r="A581" s="27">
        <v>44803</v>
      </c>
      <c r="B581" s="17">
        <v>5.1222200000000004</v>
      </c>
      <c r="C581" s="14">
        <v>886.125</v>
      </c>
      <c r="D581" s="17">
        <v>6.9236500000000003</v>
      </c>
      <c r="E581" s="17">
        <v>4421.5249999999996</v>
      </c>
      <c r="F581" s="17">
        <v>24.5215</v>
      </c>
      <c r="G581" s="17">
        <v>401.78</v>
      </c>
      <c r="H581" s="17">
        <v>14842.5</v>
      </c>
      <c r="I581" s="17">
        <v>4.4755000000000003</v>
      </c>
      <c r="J581" s="17">
        <v>20.15363</v>
      </c>
      <c r="K581" s="17">
        <v>3.8264499999999999</v>
      </c>
      <c r="L581" s="17">
        <v>56.215000000000003</v>
      </c>
      <c r="M581" s="17">
        <v>4.7177800000000003</v>
      </c>
      <c r="N581" s="17">
        <v>4.8586900000000002</v>
      </c>
      <c r="O581" s="17">
        <v>60.844149999999999</v>
      </c>
      <c r="P581" s="17">
        <v>16.980709999999998</v>
      </c>
      <c r="Q581" s="17">
        <v>36.467399999999998</v>
      </c>
      <c r="R581" s="17">
        <v>18.18469</v>
      </c>
      <c r="S581" s="17">
        <v>79.609459999999999</v>
      </c>
      <c r="T581" s="17">
        <v>1.3980300000000001</v>
      </c>
      <c r="U581" s="17">
        <v>30.435099999999998</v>
      </c>
      <c r="V581" s="17">
        <v>1350.54</v>
      </c>
      <c r="W581" s="17">
        <v>36.716999999999999</v>
      </c>
      <c r="X581" s="17">
        <v>19.212800000000001</v>
      </c>
      <c r="Y581" s="17">
        <v>1.0014700000000001</v>
      </c>
      <c r="Z581" s="17">
        <v>138.791</v>
      </c>
    </row>
    <row r="582" spans="1:26" x14ac:dyDescent="0.2">
      <c r="A582" s="27">
        <v>44802</v>
      </c>
      <c r="B582" s="17">
        <v>5.0292500000000002</v>
      </c>
      <c r="C582" s="14">
        <v>885.02</v>
      </c>
      <c r="D582" s="17">
        <v>6.9155300000000004</v>
      </c>
      <c r="E582" s="17">
        <v>4369.2</v>
      </c>
      <c r="F582" s="17">
        <v>24.597639999999998</v>
      </c>
      <c r="G582" s="17">
        <v>408.565</v>
      </c>
      <c r="H582" s="17">
        <v>14897</v>
      </c>
      <c r="I582" s="17">
        <v>4.4885000000000002</v>
      </c>
      <c r="J582" s="17">
        <v>20.022010000000002</v>
      </c>
      <c r="K582" s="17">
        <v>3.83005</v>
      </c>
      <c r="L582" s="17">
        <v>56.201700000000002</v>
      </c>
      <c r="M582" s="17">
        <v>4.73576</v>
      </c>
      <c r="N582" s="17">
        <v>4.8664500000000004</v>
      </c>
      <c r="O582" s="17">
        <v>61.583599999999997</v>
      </c>
      <c r="P582" s="17">
        <v>16.827480000000001</v>
      </c>
      <c r="Q582" s="17">
        <v>36.330800000000004</v>
      </c>
      <c r="R582" s="17">
        <v>18.18197</v>
      </c>
      <c r="S582" s="17">
        <v>79.970010000000002</v>
      </c>
      <c r="T582" s="17">
        <v>1.3958299999999999</v>
      </c>
      <c r="U582" s="17">
        <v>30.407299999999999</v>
      </c>
      <c r="V582" s="17">
        <v>1346.13</v>
      </c>
      <c r="W582" s="17">
        <v>36.754750000000001</v>
      </c>
      <c r="X582" s="17">
        <v>19.217500000000001</v>
      </c>
      <c r="Y582" s="17">
        <v>0.99972000000000005</v>
      </c>
      <c r="Z582" s="17">
        <v>138.72300000000001</v>
      </c>
    </row>
    <row r="583" spans="1:26" x14ac:dyDescent="0.2">
      <c r="A583" s="27">
        <v>44799</v>
      </c>
      <c r="B583" s="17">
        <v>5.0640499999999999</v>
      </c>
      <c r="C583" s="14">
        <v>893.14300000000003</v>
      </c>
      <c r="D583" s="17">
        <v>6.8946800000000001</v>
      </c>
      <c r="E583" s="17">
        <v>4403.9530000000004</v>
      </c>
      <c r="F583" s="17">
        <v>24.703890000000001</v>
      </c>
      <c r="G583" s="17">
        <v>412.93700000000001</v>
      </c>
      <c r="H583" s="17">
        <v>14817.5</v>
      </c>
      <c r="I583" s="17">
        <v>4.4675000000000002</v>
      </c>
      <c r="J583" s="17">
        <v>20.04045</v>
      </c>
      <c r="K583" s="17">
        <v>3.8392300000000001</v>
      </c>
      <c r="L583" s="17">
        <v>56.03</v>
      </c>
      <c r="M583" s="17">
        <v>4.7543499999999996</v>
      </c>
      <c r="N583" s="17">
        <v>4.8823800000000004</v>
      </c>
      <c r="O583" s="17">
        <v>60.564149999999998</v>
      </c>
      <c r="P583" s="17">
        <v>16.884930000000001</v>
      </c>
      <c r="Q583" s="17">
        <v>36.122199999999999</v>
      </c>
      <c r="R583" s="17">
        <v>18.16386</v>
      </c>
      <c r="S583" s="17">
        <v>79.972009999999997</v>
      </c>
      <c r="T583" s="17">
        <v>1.39395</v>
      </c>
      <c r="U583" s="17">
        <v>30.211500000000001</v>
      </c>
      <c r="V583" s="17">
        <v>1341.12</v>
      </c>
      <c r="W583" s="17">
        <v>36.752160000000003</v>
      </c>
      <c r="X583" s="17">
        <v>19.18965</v>
      </c>
      <c r="Y583" s="17">
        <v>0.99656</v>
      </c>
      <c r="Z583" s="17">
        <v>137.642</v>
      </c>
    </row>
    <row r="584" spans="1:26" x14ac:dyDescent="0.2">
      <c r="A584" s="27">
        <v>44798</v>
      </c>
      <c r="B584" s="17">
        <v>5.1095499999999996</v>
      </c>
      <c r="C584" s="14">
        <v>897.29200000000003</v>
      </c>
      <c r="D584" s="17">
        <v>6.8514999999999997</v>
      </c>
      <c r="E584" s="17">
        <v>4393.1000000000004</v>
      </c>
      <c r="F584" s="17">
        <v>24.723939999999999</v>
      </c>
      <c r="G584" s="17">
        <v>412.459</v>
      </c>
      <c r="H584" s="17">
        <v>14822.5</v>
      </c>
      <c r="I584" s="17">
        <v>4.4720000000000004</v>
      </c>
      <c r="J584" s="17">
        <v>19.928229999999999</v>
      </c>
      <c r="K584" s="17">
        <v>3.8495200000000001</v>
      </c>
      <c r="L584" s="17">
        <v>56.048299999999998</v>
      </c>
      <c r="M584" s="17">
        <v>4.7502800000000001</v>
      </c>
      <c r="N584" s="17">
        <v>4.8820399999999999</v>
      </c>
      <c r="O584" s="17">
        <v>60.415950000000002</v>
      </c>
      <c r="P584" s="17">
        <v>16.749389999999998</v>
      </c>
      <c r="Q584" s="17">
        <v>35.848999999999997</v>
      </c>
      <c r="R584" s="17">
        <v>18.171029999999998</v>
      </c>
      <c r="S584" s="17">
        <v>79.875010000000003</v>
      </c>
      <c r="T584" s="17">
        <v>1.3886000000000001</v>
      </c>
      <c r="U584" s="17">
        <v>30.211200000000002</v>
      </c>
      <c r="V584" s="17">
        <v>1335.05</v>
      </c>
      <c r="W584" s="17">
        <v>36.717260000000003</v>
      </c>
      <c r="X584" s="17">
        <v>19.209700000000002</v>
      </c>
      <c r="Y584" s="17">
        <v>0.99746999999999997</v>
      </c>
      <c r="Z584" s="17">
        <v>136.49199999999999</v>
      </c>
    </row>
    <row r="585" spans="1:26" x14ac:dyDescent="0.2">
      <c r="A585" s="27">
        <v>44797</v>
      </c>
      <c r="B585" s="17">
        <v>5.1106999999999996</v>
      </c>
      <c r="C585" s="14">
        <v>921.35199999999998</v>
      </c>
      <c r="D585" s="17">
        <v>6.8773900000000001</v>
      </c>
      <c r="E585" s="17">
        <v>4409.25</v>
      </c>
      <c r="F585" s="17">
        <v>24.734079999999999</v>
      </c>
      <c r="G585" s="17">
        <v>410.55399999999997</v>
      </c>
      <c r="H585" s="17">
        <v>14847.5</v>
      </c>
      <c r="I585" s="17">
        <v>4.4855</v>
      </c>
      <c r="J585" s="17">
        <v>19.895250000000001</v>
      </c>
      <c r="K585" s="17">
        <v>3.8689</v>
      </c>
      <c r="L585" s="17">
        <v>56.082500000000003</v>
      </c>
      <c r="M585" s="17">
        <v>4.7839499999999999</v>
      </c>
      <c r="N585" s="17">
        <v>4.8785999999999996</v>
      </c>
      <c r="O585" s="17">
        <v>60.283349999999999</v>
      </c>
      <c r="P585" s="17">
        <v>16.937010000000001</v>
      </c>
      <c r="Q585" s="17">
        <v>36.110500000000002</v>
      </c>
      <c r="R585" s="17">
        <v>18.15428</v>
      </c>
      <c r="S585" s="17">
        <v>79.79016</v>
      </c>
      <c r="T585" s="17">
        <v>1.39388</v>
      </c>
      <c r="U585" s="17">
        <v>30.271599999999999</v>
      </c>
      <c r="V585" s="17">
        <v>1340.9</v>
      </c>
      <c r="W585" s="17">
        <v>36.9315</v>
      </c>
      <c r="X585" s="17">
        <v>19.17118</v>
      </c>
      <c r="Y585" s="17">
        <v>0.99670000000000003</v>
      </c>
      <c r="Z585" s="17">
        <v>137.125</v>
      </c>
    </row>
    <row r="586" spans="1:26" x14ac:dyDescent="0.2">
      <c r="A586" s="27">
        <v>44796</v>
      </c>
      <c r="B586" s="17">
        <v>5.1059000000000001</v>
      </c>
      <c r="C586" s="14">
        <v>916.86199999999997</v>
      </c>
      <c r="D586" s="17">
        <v>6.8544299999999998</v>
      </c>
      <c r="E586" s="17">
        <v>4357.3879999999999</v>
      </c>
      <c r="F586" s="17">
        <v>24.7273</v>
      </c>
      <c r="G586" s="17">
        <v>415.18</v>
      </c>
      <c r="H586" s="17">
        <v>14837.5</v>
      </c>
      <c r="I586" s="17">
        <v>4.4885000000000002</v>
      </c>
      <c r="J586" s="17">
        <v>19.979600000000001</v>
      </c>
      <c r="K586" s="17">
        <v>3.8617499999999998</v>
      </c>
      <c r="L586" s="17">
        <v>56.082500000000003</v>
      </c>
      <c r="M586" s="17">
        <v>4.7866400000000002</v>
      </c>
      <c r="N586" s="17">
        <v>4.8918999999999997</v>
      </c>
      <c r="O586" s="17">
        <v>59.950870000000002</v>
      </c>
      <c r="P586" s="17">
        <v>16.995080000000002</v>
      </c>
      <c r="Q586" s="17">
        <v>36.052500000000002</v>
      </c>
      <c r="R586" s="17">
        <v>18.11403</v>
      </c>
      <c r="S586" s="17">
        <v>79.864009999999993</v>
      </c>
      <c r="T586" s="17">
        <v>1.39208</v>
      </c>
      <c r="U586" s="17">
        <v>30.1995</v>
      </c>
      <c r="V586" s="17">
        <v>1339.54</v>
      </c>
      <c r="W586" s="17">
        <v>36.733510000000003</v>
      </c>
      <c r="X586" s="17">
        <v>19.153549999999999</v>
      </c>
      <c r="Y586" s="17">
        <v>0.99699000000000004</v>
      </c>
      <c r="Z586" s="17">
        <v>136.77500000000001</v>
      </c>
    </row>
    <row r="587" spans="1:26" x14ac:dyDescent="0.2">
      <c r="A587" s="27">
        <v>44795</v>
      </c>
      <c r="B587" s="17">
        <v>5.1584000000000003</v>
      </c>
      <c r="C587" s="14">
        <v>941.68</v>
      </c>
      <c r="D587" s="17">
        <v>6.8677900000000003</v>
      </c>
      <c r="E587" s="17">
        <v>4397.12</v>
      </c>
      <c r="F587" s="17">
        <v>24.795349999999999</v>
      </c>
      <c r="G587" s="17">
        <v>411.46499999999997</v>
      </c>
      <c r="H587" s="17">
        <v>14887.5</v>
      </c>
      <c r="I587" s="17">
        <v>4.4850000000000003</v>
      </c>
      <c r="J587" s="17">
        <v>20.141500000000001</v>
      </c>
      <c r="K587" s="17">
        <v>3.8805499999999999</v>
      </c>
      <c r="L587" s="17">
        <v>56.206000000000003</v>
      </c>
      <c r="M587" s="17">
        <v>4.7896700000000001</v>
      </c>
      <c r="N587" s="17">
        <v>4.9089</v>
      </c>
      <c r="O587" s="17">
        <v>60.107950000000002</v>
      </c>
      <c r="P587" s="17">
        <v>16.997409999999999</v>
      </c>
      <c r="Q587" s="17">
        <v>36.1128</v>
      </c>
      <c r="R587" s="17">
        <v>18.070620000000002</v>
      </c>
      <c r="S587" s="17">
        <v>79.878020000000006</v>
      </c>
      <c r="T587" s="17">
        <v>1.3980900000000001</v>
      </c>
      <c r="U587" s="17">
        <v>30.116900000000001</v>
      </c>
      <c r="V587" s="17">
        <v>1343.74</v>
      </c>
      <c r="W587" s="17">
        <v>36.591999999999999</v>
      </c>
      <c r="X587" s="17">
        <v>19.1495</v>
      </c>
      <c r="Y587" s="17">
        <v>0.99428000000000005</v>
      </c>
      <c r="Z587" s="17">
        <v>137.48099999999999</v>
      </c>
    </row>
    <row r="588" spans="1:26" x14ac:dyDescent="0.2">
      <c r="A588" s="27">
        <v>44792</v>
      </c>
      <c r="B588" s="17">
        <v>5.1695500000000001</v>
      </c>
      <c r="C588" s="14">
        <v>943.05</v>
      </c>
      <c r="D588" s="17">
        <v>6.8358499999999998</v>
      </c>
      <c r="E588" s="17">
        <v>4377.3500000000004</v>
      </c>
      <c r="F588" s="17">
        <v>24.54917</v>
      </c>
      <c r="G588" s="17">
        <v>402.51</v>
      </c>
      <c r="H588" s="17">
        <v>14837.5</v>
      </c>
      <c r="I588" s="17">
        <v>4.4764999999999997</v>
      </c>
      <c r="J588" s="17">
        <v>20.173649999999999</v>
      </c>
      <c r="K588" s="17">
        <v>3.8643299999999998</v>
      </c>
      <c r="L588" s="17">
        <v>55.945</v>
      </c>
      <c r="M588" s="17">
        <v>4.7325499999999998</v>
      </c>
      <c r="N588" s="17">
        <v>4.8610199999999999</v>
      </c>
      <c r="O588" s="17">
        <v>59.396630000000002</v>
      </c>
      <c r="P588" s="17">
        <v>17.003270000000001</v>
      </c>
      <c r="Q588" s="17">
        <v>35.783999999999999</v>
      </c>
      <c r="R588" s="17">
        <v>18.101220000000001</v>
      </c>
      <c r="S588" s="17">
        <v>79.922749999999994</v>
      </c>
      <c r="T588" s="17">
        <v>1.3919600000000001</v>
      </c>
      <c r="U588" s="17">
        <v>30.027100000000001</v>
      </c>
      <c r="V588" s="17">
        <v>1335.74</v>
      </c>
      <c r="W588" s="17">
        <v>36.622509999999998</v>
      </c>
      <c r="X588" s="17">
        <v>19.151949999999999</v>
      </c>
      <c r="Y588" s="17">
        <v>1.0037499999999999</v>
      </c>
      <c r="Z588" s="17">
        <v>136.97300000000001</v>
      </c>
    </row>
    <row r="589" spans="1:26" x14ac:dyDescent="0.2">
      <c r="A589" s="27">
        <v>44791</v>
      </c>
      <c r="B589" s="17">
        <v>5.1694000000000004</v>
      </c>
      <c r="C589" s="14">
        <v>929.4</v>
      </c>
      <c r="D589" s="17">
        <v>6.8030499999999998</v>
      </c>
      <c r="E589" s="17">
        <v>4389.8770000000004</v>
      </c>
      <c r="F589" s="17">
        <v>24.401900000000001</v>
      </c>
      <c r="G589" s="17">
        <v>402.45499999999998</v>
      </c>
      <c r="H589" s="17">
        <v>14832.5</v>
      </c>
      <c r="I589" s="17">
        <v>4.4740000000000002</v>
      </c>
      <c r="J589" s="17">
        <v>20.11891</v>
      </c>
      <c r="K589" s="17">
        <v>3.8439000000000001</v>
      </c>
      <c r="L589" s="17">
        <v>55.88</v>
      </c>
      <c r="M589" s="17">
        <v>4.6861100000000002</v>
      </c>
      <c r="N589" s="17">
        <v>4.83561</v>
      </c>
      <c r="O589" s="17">
        <v>60</v>
      </c>
      <c r="P589" s="17">
        <v>16.863949999999999</v>
      </c>
      <c r="Q589" s="17">
        <v>35.6295</v>
      </c>
      <c r="R589" s="17">
        <v>18.0594</v>
      </c>
      <c r="S589" s="17">
        <v>79.743009999999998</v>
      </c>
      <c r="T589" s="17">
        <v>1.38622</v>
      </c>
      <c r="U589" s="17">
        <v>30.003900000000002</v>
      </c>
      <c r="V589" s="17">
        <v>1327.24</v>
      </c>
      <c r="W589" s="17">
        <v>36.591999999999999</v>
      </c>
      <c r="X589" s="17">
        <v>19.146049999999999</v>
      </c>
      <c r="Y589" s="17">
        <v>1.00874</v>
      </c>
      <c r="Z589" s="17">
        <v>135.892</v>
      </c>
    </row>
    <row r="590" spans="1:26" x14ac:dyDescent="0.2">
      <c r="A590" s="27">
        <v>44790</v>
      </c>
      <c r="B590" s="17">
        <v>5.1661999999999999</v>
      </c>
      <c r="C590" s="14">
        <v>897.30499999999995</v>
      </c>
      <c r="D590" s="17">
        <v>6.7941500000000001</v>
      </c>
      <c r="E590" s="17">
        <v>4345.2370000000001</v>
      </c>
      <c r="F590" s="17">
        <v>24.097999999999999</v>
      </c>
      <c r="G590" s="17">
        <v>396.48099999999999</v>
      </c>
      <c r="H590" s="17">
        <v>14767.5</v>
      </c>
      <c r="I590" s="17">
        <v>4.468</v>
      </c>
      <c r="J590" s="17">
        <v>19.982500000000002</v>
      </c>
      <c r="K590" s="17">
        <v>3.8384</v>
      </c>
      <c r="L590" s="17">
        <v>55.88</v>
      </c>
      <c r="M590" s="17">
        <v>4.6179399999999999</v>
      </c>
      <c r="N590" s="17">
        <v>4.79392</v>
      </c>
      <c r="O590" s="17">
        <v>60.4176</v>
      </c>
      <c r="P590" s="17">
        <v>16.65034</v>
      </c>
      <c r="Q590" s="17">
        <v>35.460999999999999</v>
      </c>
      <c r="R590" s="17">
        <v>17.953050000000001</v>
      </c>
      <c r="S590" s="17">
        <v>79.361509999999996</v>
      </c>
      <c r="T590" s="17">
        <v>1.3812800000000001</v>
      </c>
      <c r="U590" s="17">
        <v>29.991199999999999</v>
      </c>
      <c r="V590" s="17">
        <v>1315.34</v>
      </c>
      <c r="W590" s="17">
        <v>36.896940000000001</v>
      </c>
      <c r="X590" s="17">
        <v>19.148900000000001</v>
      </c>
      <c r="Y590" s="17">
        <v>1.0180400000000001</v>
      </c>
      <c r="Z590" s="17">
        <v>135.048</v>
      </c>
    </row>
    <row r="591" spans="1:26" x14ac:dyDescent="0.2">
      <c r="A591" s="27">
        <v>44789</v>
      </c>
      <c r="B591" s="17">
        <v>5.1472699999999998</v>
      </c>
      <c r="C591" s="14">
        <v>881.53700000000003</v>
      </c>
      <c r="D591" s="17">
        <v>6.7920299999999996</v>
      </c>
      <c r="E591" s="17">
        <v>4247.5889999999999</v>
      </c>
      <c r="F591" s="17">
        <v>24.13</v>
      </c>
      <c r="G591" s="17">
        <v>396.726</v>
      </c>
      <c r="H591" s="17">
        <v>14767.5</v>
      </c>
      <c r="I591" s="17">
        <v>4.4660000000000002</v>
      </c>
      <c r="J591" s="17">
        <v>19.90973</v>
      </c>
      <c r="K591" s="17">
        <v>3.8380999999999998</v>
      </c>
      <c r="L591" s="17">
        <v>55.838799999999999</v>
      </c>
      <c r="M591" s="17">
        <v>4.5922499999999999</v>
      </c>
      <c r="N591" s="17">
        <v>4.7991799999999998</v>
      </c>
      <c r="O591" s="17">
        <v>60.976970000000001</v>
      </c>
      <c r="P591" s="17">
        <v>16.386099999999999</v>
      </c>
      <c r="Q591" s="17">
        <v>35.393999999999998</v>
      </c>
      <c r="R591" s="17">
        <v>17.93216</v>
      </c>
      <c r="S591" s="17">
        <v>79.156009999999995</v>
      </c>
      <c r="T591" s="17">
        <v>1.3785000000000001</v>
      </c>
      <c r="U591" s="17">
        <v>29.988800000000001</v>
      </c>
      <c r="V591" s="17">
        <v>1309.94</v>
      </c>
      <c r="W591" s="17">
        <v>36.787030000000001</v>
      </c>
      <c r="X591" s="17">
        <v>19.146999999999998</v>
      </c>
      <c r="Y591" s="17">
        <v>1.01711</v>
      </c>
      <c r="Z591" s="17">
        <v>134.21700000000001</v>
      </c>
    </row>
    <row r="592" spans="1:26" x14ac:dyDescent="0.2">
      <c r="A592" s="27">
        <v>44788</v>
      </c>
      <c r="B592" s="17">
        <v>5.0965499999999997</v>
      </c>
      <c r="C592" s="14">
        <v>880.65499999999997</v>
      </c>
      <c r="D592" s="17">
        <v>6.8158099999999999</v>
      </c>
      <c r="E592" s="17">
        <v>4160.1000000000004</v>
      </c>
      <c r="F592" s="17">
        <v>24.056799999999999</v>
      </c>
      <c r="G592" s="17">
        <v>392.81</v>
      </c>
      <c r="H592" s="17">
        <v>14742.5</v>
      </c>
      <c r="I592" s="17">
        <v>4.4595000000000002</v>
      </c>
      <c r="J592" s="17">
        <v>19.832519999999999</v>
      </c>
      <c r="K592" s="17">
        <v>3.8548</v>
      </c>
      <c r="L592" s="17">
        <v>55.84</v>
      </c>
      <c r="M592" s="17">
        <v>4.6066000000000003</v>
      </c>
      <c r="N592" s="17">
        <v>4.7932100000000002</v>
      </c>
      <c r="O592" s="17">
        <v>61.268500000000003</v>
      </c>
      <c r="P592" s="17">
        <v>16.436039999999998</v>
      </c>
      <c r="Q592" s="17">
        <v>35.521299999999997</v>
      </c>
      <c r="R592" s="17">
        <v>17.954000000000001</v>
      </c>
      <c r="S592" s="17">
        <v>79.587509999999995</v>
      </c>
      <c r="T592" s="17">
        <v>1.3791</v>
      </c>
      <c r="U592" s="17">
        <v>30.010400000000001</v>
      </c>
      <c r="V592" s="17">
        <v>1313.55</v>
      </c>
      <c r="W592" s="17">
        <v>36.591999999999999</v>
      </c>
      <c r="X592" s="17">
        <v>19.148620000000001</v>
      </c>
      <c r="Y592" s="17">
        <v>1.01603</v>
      </c>
      <c r="Z592" s="17">
        <v>133.31700000000001</v>
      </c>
    </row>
    <row r="593" spans="1:26" x14ac:dyDescent="0.2">
      <c r="A593" s="27">
        <v>44785</v>
      </c>
      <c r="B593" s="17">
        <v>5.0752499999999996</v>
      </c>
      <c r="C593" s="14">
        <v>876.05</v>
      </c>
      <c r="D593" s="17">
        <v>6.7379899999999999</v>
      </c>
      <c r="E593" s="17">
        <v>4160.1000000000004</v>
      </c>
      <c r="F593" s="17">
        <v>23.725200000000001</v>
      </c>
      <c r="G593" s="17">
        <v>382.76799999999997</v>
      </c>
      <c r="H593" s="17">
        <v>14667.5</v>
      </c>
      <c r="I593" s="17">
        <v>4.4442500000000003</v>
      </c>
      <c r="J593" s="17">
        <v>19.848669999999998</v>
      </c>
      <c r="K593" s="17">
        <v>3.8524699999999998</v>
      </c>
      <c r="L593" s="17">
        <v>55.635300000000001</v>
      </c>
      <c r="M593" s="17">
        <v>4.5414000000000003</v>
      </c>
      <c r="N593" s="17">
        <v>4.7603200000000001</v>
      </c>
      <c r="O593" s="17">
        <v>61.461930000000002</v>
      </c>
      <c r="P593" s="17">
        <v>16.16844</v>
      </c>
      <c r="Q593" s="17">
        <v>35.332500000000003</v>
      </c>
      <c r="R593" s="17">
        <v>17.946899999999999</v>
      </c>
      <c r="S593" s="17">
        <v>79.587509999999995</v>
      </c>
      <c r="T593" s="17">
        <v>1.3715599999999999</v>
      </c>
      <c r="U593" s="17">
        <v>29.991199999999999</v>
      </c>
      <c r="V593" s="17">
        <v>1300.6500000000001</v>
      </c>
      <c r="W593" s="17">
        <v>36.841479999999997</v>
      </c>
      <c r="X593" s="17">
        <v>19.152000000000001</v>
      </c>
      <c r="Y593" s="17">
        <v>1.0259499999999999</v>
      </c>
      <c r="Z593" s="17">
        <v>133.423</v>
      </c>
    </row>
    <row r="594" spans="1:26" x14ac:dyDescent="0.2">
      <c r="A594" s="27">
        <v>44784</v>
      </c>
      <c r="B594" s="17">
        <v>5.1566000000000001</v>
      </c>
      <c r="C594" s="14">
        <v>884.14499999999998</v>
      </c>
      <c r="D594" s="17">
        <v>6.7438399999999996</v>
      </c>
      <c r="E594" s="17">
        <v>4228.1850000000004</v>
      </c>
      <c r="F594" s="17">
        <v>23.5855</v>
      </c>
      <c r="G594" s="17">
        <v>382.93900000000002</v>
      </c>
      <c r="H594" s="17">
        <v>14767.5</v>
      </c>
      <c r="I594" s="17">
        <v>4.4437600000000002</v>
      </c>
      <c r="J594" s="17">
        <v>19.944849999999999</v>
      </c>
      <c r="K594" s="17">
        <v>3.87575</v>
      </c>
      <c r="L594" s="17">
        <v>55.31</v>
      </c>
      <c r="M594" s="17">
        <v>4.5421100000000001</v>
      </c>
      <c r="N594" s="17">
        <v>4.7461500000000001</v>
      </c>
      <c r="O594" s="17">
        <v>60.898650000000004</v>
      </c>
      <c r="P594" s="17">
        <v>16.234590000000001</v>
      </c>
      <c r="Q594" s="17">
        <v>35.218499999999999</v>
      </c>
      <c r="R594" s="17">
        <v>17.9468</v>
      </c>
      <c r="S594" s="17">
        <v>79.604510000000005</v>
      </c>
      <c r="T594" s="17">
        <v>1.3692500000000001</v>
      </c>
      <c r="U594" s="17">
        <v>29.956399999999999</v>
      </c>
      <c r="V594" s="17">
        <v>1306.52</v>
      </c>
      <c r="W594" s="17">
        <v>36.59525</v>
      </c>
      <c r="X594" s="17">
        <v>19.132429999999999</v>
      </c>
      <c r="Y594" s="17">
        <v>1.0320199999999999</v>
      </c>
      <c r="Z594" s="17">
        <v>133.02500000000001</v>
      </c>
    </row>
    <row r="595" spans="1:26" x14ac:dyDescent="0.2">
      <c r="A595" s="27">
        <v>44783</v>
      </c>
      <c r="B595" s="17">
        <v>5.0923499999999997</v>
      </c>
      <c r="C595" s="14">
        <v>888.46799999999996</v>
      </c>
      <c r="D595" s="17">
        <v>6.7231399999999999</v>
      </c>
      <c r="E595" s="17">
        <v>4273</v>
      </c>
      <c r="F595" s="17">
        <v>23.622</v>
      </c>
      <c r="G595" s="17">
        <v>383.55700000000002</v>
      </c>
      <c r="H595" s="17">
        <v>14766.5</v>
      </c>
      <c r="I595" s="17">
        <v>4.4569999999999999</v>
      </c>
      <c r="J595" s="17">
        <v>20.028880000000001</v>
      </c>
      <c r="K595" s="17">
        <v>3.8998499999999998</v>
      </c>
      <c r="L595" s="17">
        <v>55.6721</v>
      </c>
      <c r="M595" s="17">
        <v>4.54054</v>
      </c>
      <c r="N595" s="17">
        <v>4.7634999999999996</v>
      </c>
      <c r="O595" s="17">
        <v>61.445799999999998</v>
      </c>
      <c r="P595" s="17">
        <v>16.207650000000001</v>
      </c>
      <c r="Q595" s="17">
        <v>35.360999999999997</v>
      </c>
      <c r="R595" s="17">
        <v>17.84797</v>
      </c>
      <c r="S595" s="17">
        <v>79.075509999999994</v>
      </c>
      <c r="T595" s="17">
        <v>1.3693500000000001</v>
      </c>
      <c r="U595" s="17">
        <v>30.033999999999999</v>
      </c>
      <c r="V595" s="17">
        <v>1297.54</v>
      </c>
      <c r="W595" s="17">
        <v>36.592080000000003</v>
      </c>
      <c r="X595" s="17">
        <v>19.13355</v>
      </c>
      <c r="Y595" s="17">
        <v>1.02993</v>
      </c>
      <c r="Z595" s="17">
        <v>132.887</v>
      </c>
    </row>
    <row r="596" spans="1:26" x14ac:dyDescent="0.2">
      <c r="A596" s="27">
        <v>44782</v>
      </c>
      <c r="B596" s="17">
        <v>5.12582</v>
      </c>
      <c r="C596" s="14">
        <v>903.88800000000003</v>
      </c>
      <c r="D596" s="17">
        <v>6.7552300000000001</v>
      </c>
      <c r="E596" s="17">
        <v>4349.5119999999997</v>
      </c>
      <c r="F596" s="17">
        <v>23.989930000000001</v>
      </c>
      <c r="G596" s="17">
        <v>388.54</v>
      </c>
      <c r="H596" s="17">
        <v>14852.5</v>
      </c>
      <c r="I596" s="17">
        <v>4.4550000000000001</v>
      </c>
      <c r="J596" s="17">
        <v>20.233550000000001</v>
      </c>
      <c r="K596" s="17">
        <v>3.9297499999999999</v>
      </c>
      <c r="L596" s="17">
        <v>55.6</v>
      </c>
      <c r="M596" s="17">
        <v>4.6032799999999998</v>
      </c>
      <c r="N596" s="17">
        <v>4.8000400000000001</v>
      </c>
      <c r="O596" s="17">
        <v>61.099400000000003</v>
      </c>
      <c r="P596" s="17">
        <v>16.576509999999999</v>
      </c>
      <c r="Q596" s="17">
        <v>35.4101</v>
      </c>
      <c r="R596" s="17">
        <v>17.893930000000001</v>
      </c>
      <c r="S596" s="17">
        <v>79.543009999999995</v>
      </c>
      <c r="T596" s="17">
        <v>1.3789</v>
      </c>
      <c r="U596" s="17">
        <v>30.0014</v>
      </c>
      <c r="V596" s="17">
        <v>1308.1300000000001</v>
      </c>
      <c r="W596" s="17">
        <v>36.727330000000002</v>
      </c>
      <c r="X596" s="17">
        <v>19.150950000000002</v>
      </c>
      <c r="Y596" s="17">
        <v>1.02132</v>
      </c>
      <c r="Z596" s="17">
        <v>135.053</v>
      </c>
    </row>
    <row r="597" spans="1:26" x14ac:dyDescent="0.2">
      <c r="A597" s="27">
        <v>44781</v>
      </c>
      <c r="B597" s="17">
        <v>5.1124200000000002</v>
      </c>
      <c r="C597" s="14">
        <v>904.77499999999998</v>
      </c>
      <c r="D597" s="17">
        <v>6.7622499999999999</v>
      </c>
      <c r="E597" s="17">
        <v>4316.8999999999996</v>
      </c>
      <c r="F597" s="17">
        <v>24.033639999999998</v>
      </c>
      <c r="G597" s="17">
        <v>386.57400000000001</v>
      </c>
      <c r="H597" s="17">
        <v>14877.5</v>
      </c>
      <c r="I597" s="17">
        <v>4.4589999999999996</v>
      </c>
      <c r="J597" s="17">
        <v>20.2515</v>
      </c>
      <c r="K597" s="17">
        <v>3.9225500000000002</v>
      </c>
      <c r="L597" s="17">
        <v>55.534999999999997</v>
      </c>
      <c r="M597" s="17">
        <v>4.6084100000000001</v>
      </c>
      <c r="N597" s="17">
        <v>4.8079999999999998</v>
      </c>
      <c r="O597" s="17">
        <v>61.922249999999998</v>
      </c>
      <c r="P597" s="17">
        <v>16.692219999999999</v>
      </c>
      <c r="Q597" s="17">
        <v>35.650599999999997</v>
      </c>
      <c r="R597" s="17">
        <v>17.93506</v>
      </c>
      <c r="S597" s="17">
        <v>79.570959999999999</v>
      </c>
      <c r="T597" s="17">
        <v>1.37879</v>
      </c>
      <c r="U597" s="17">
        <v>30.0108</v>
      </c>
      <c r="V597" s="17">
        <v>1300.1099999999999</v>
      </c>
      <c r="W597" s="17">
        <v>36.932769999999998</v>
      </c>
      <c r="X597" s="17">
        <v>19.150849999999998</v>
      </c>
      <c r="Y597" s="17">
        <v>1.01966</v>
      </c>
      <c r="Z597" s="17">
        <v>134.94900000000001</v>
      </c>
    </row>
    <row r="598" spans="1:26" x14ac:dyDescent="0.2">
      <c r="A598" s="27">
        <v>44778</v>
      </c>
      <c r="B598" s="17">
        <v>5.165</v>
      </c>
      <c r="C598" s="14">
        <v>917.22</v>
      </c>
      <c r="D598" s="17">
        <v>6.7658899999999997</v>
      </c>
      <c r="E598" s="17">
        <v>4348.0200000000004</v>
      </c>
      <c r="F598" s="17">
        <v>24.082540000000002</v>
      </c>
      <c r="G598" s="17">
        <v>386.61399999999998</v>
      </c>
      <c r="H598" s="17">
        <v>14892.5</v>
      </c>
      <c r="I598" s="17">
        <v>4.4560000000000004</v>
      </c>
      <c r="J598" s="17">
        <v>20.404</v>
      </c>
      <c r="K598" s="17">
        <v>3.9079000000000002</v>
      </c>
      <c r="L598" s="17">
        <v>55.21</v>
      </c>
      <c r="M598" s="17">
        <v>4.6239499999999998</v>
      </c>
      <c r="N598" s="17">
        <v>4.8377999999999997</v>
      </c>
      <c r="O598" s="17">
        <v>61.013469999999998</v>
      </c>
      <c r="P598" s="17">
        <v>16.776810000000001</v>
      </c>
      <c r="Q598" s="17">
        <v>35.802100000000003</v>
      </c>
      <c r="R598" s="17">
        <v>17.91987</v>
      </c>
      <c r="S598" s="17">
        <v>79.392510000000001</v>
      </c>
      <c r="T598" s="17">
        <v>1.3813200000000001</v>
      </c>
      <c r="U598" s="17">
        <v>29.9437</v>
      </c>
      <c r="V598" s="17">
        <v>1305.1500000000001</v>
      </c>
      <c r="W598" s="17">
        <v>36.929569999999998</v>
      </c>
      <c r="X598" s="17">
        <v>19.130800000000001</v>
      </c>
      <c r="Y598" s="17">
        <v>1.01834</v>
      </c>
      <c r="Z598" s="17">
        <v>135.006</v>
      </c>
    </row>
    <row r="599" spans="1:26" x14ac:dyDescent="0.2">
      <c r="A599" s="27">
        <v>44777</v>
      </c>
      <c r="B599" s="17">
        <v>5.21495</v>
      </c>
      <c r="C599" s="14">
        <v>902.4</v>
      </c>
      <c r="D599" s="17">
        <v>6.7511099999999997</v>
      </c>
      <c r="E599" s="17">
        <v>4289.45</v>
      </c>
      <c r="F599" s="17">
        <v>23.99213</v>
      </c>
      <c r="G599" s="17">
        <v>385.56099999999998</v>
      </c>
      <c r="H599" s="17">
        <v>14932.5</v>
      </c>
      <c r="I599" s="17">
        <v>4.4580000000000002</v>
      </c>
      <c r="J599" s="17">
        <v>20.346499999999999</v>
      </c>
      <c r="K599" s="17">
        <v>3.8892000000000002</v>
      </c>
      <c r="L599" s="17">
        <v>55.615000000000002</v>
      </c>
      <c r="M599" s="17">
        <v>4.5974300000000001</v>
      </c>
      <c r="N599" s="17">
        <v>4.8086500000000001</v>
      </c>
      <c r="O599" s="17">
        <v>61.775219999999997</v>
      </c>
      <c r="P599" s="17">
        <v>16.611799999999999</v>
      </c>
      <c r="Q599" s="17">
        <v>35.890500000000003</v>
      </c>
      <c r="R599" s="17">
        <v>17.920000000000002</v>
      </c>
      <c r="S599" s="17">
        <v>79.164959999999994</v>
      </c>
      <c r="T599" s="17">
        <v>1.37643</v>
      </c>
      <c r="U599" s="17">
        <v>30.005199999999999</v>
      </c>
      <c r="V599" s="17">
        <v>1303.03</v>
      </c>
      <c r="W599" s="17">
        <v>36.592080000000003</v>
      </c>
      <c r="X599" s="17">
        <v>19.12425</v>
      </c>
      <c r="Y599" s="17">
        <v>1.0246</v>
      </c>
      <c r="Z599" s="17">
        <v>132.88999999999999</v>
      </c>
    </row>
    <row r="600" spans="1:26" x14ac:dyDescent="0.2">
      <c r="A600" s="27">
        <v>44776</v>
      </c>
      <c r="B600" s="17">
        <v>5.2831000000000001</v>
      </c>
      <c r="C600" s="14">
        <v>911.08500000000004</v>
      </c>
      <c r="D600" s="17">
        <v>6.7627499999999996</v>
      </c>
      <c r="E600" s="17">
        <v>4307.25</v>
      </c>
      <c r="F600" s="17">
        <v>24.24635</v>
      </c>
      <c r="G600" s="17">
        <v>388.03500000000003</v>
      </c>
      <c r="H600" s="17">
        <v>14912.5</v>
      </c>
      <c r="I600" s="17">
        <v>4.4569999999999999</v>
      </c>
      <c r="J600" s="17">
        <v>20.466449999999998</v>
      </c>
      <c r="K600" s="17">
        <v>3.9114</v>
      </c>
      <c r="L600" s="17">
        <v>55.742100000000001</v>
      </c>
      <c r="M600" s="17">
        <v>4.6205400000000001</v>
      </c>
      <c r="N600" s="17">
        <v>4.8443100000000001</v>
      </c>
      <c r="O600" s="17">
        <v>61.594929999999998</v>
      </c>
      <c r="P600" s="17">
        <v>16.749210000000001</v>
      </c>
      <c r="Q600" s="17">
        <v>36.224299999999999</v>
      </c>
      <c r="R600" s="17">
        <v>17.936129999999999</v>
      </c>
      <c r="S600" s="17">
        <v>79.060010000000005</v>
      </c>
      <c r="T600" s="17">
        <v>1.3809199999999999</v>
      </c>
      <c r="U600" s="17">
        <v>30.017399999999999</v>
      </c>
      <c r="V600" s="17">
        <v>1308.17</v>
      </c>
      <c r="W600" s="17">
        <v>36.591999999999999</v>
      </c>
      <c r="X600" s="17">
        <v>19.082799999999999</v>
      </c>
      <c r="Y600" s="17">
        <v>1.0166500000000001</v>
      </c>
      <c r="Z600" s="17">
        <v>133.85599999999999</v>
      </c>
    </row>
    <row r="601" spans="1:26" x14ac:dyDescent="0.2">
      <c r="A601" s="27">
        <v>44775</v>
      </c>
      <c r="B601" s="17">
        <v>5.2797499999999999</v>
      </c>
      <c r="C601" s="14">
        <v>907.5</v>
      </c>
      <c r="D601" s="17">
        <v>6.7786</v>
      </c>
      <c r="E601" s="17">
        <v>4325.2</v>
      </c>
      <c r="F601" s="17">
        <v>24.2515</v>
      </c>
      <c r="G601" s="17">
        <v>392.09500000000003</v>
      </c>
      <c r="H601" s="17">
        <v>14892.5</v>
      </c>
      <c r="I601" s="17">
        <v>4.4539499999999999</v>
      </c>
      <c r="J601" s="17">
        <v>20.818000000000001</v>
      </c>
      <c r="K601" s="17">
        <v>3.9242699999999999</v>
      </c>
      <c r="L601" s="17">
        <v>55.438200000000002</v>
      </c>
      <c r="M601" s="17">
        <v>4.6446500000000004</v>
      </c>
      <c r="N601" s="17">
        <v>4.84565</v>
      </c>
      <c r="O601" s="17">
        <v>60.522039999999997</v>
      </c>
      <c r="P601" s="17">
        <v>16.82122</v>
      </c>
      <c r="Q601" s="17">
        <v>36.225299999999997</v>
      </c>
      <c r="R601" s="17">
        <v>17.947199999999999</v>
      </c>
      <c r="S601" s="17">
        <v>78.605959999999996</v>
      </c>
      <c r="T601" s="17">
        <v>1.38215</v>
      </c>
      <c r="U601" s="17">
        <v>29.982700000000001</v>
      </c>
      <c r="V601" s="17">
        <v>1315.3</v>
      </c>
      <c r="W601" s="17">
        <v>36.592080000000003</v>
      </c>
      <c r="X601" s="17">
        <v>19.0306</v>
      </c>
      <c r="Y601" s="17">
        <v>1.0166500000000001</v>
      </c>
      <c r="Z601" s="17">
        <v>133.16999999999999</v>
      </c>
    </row>
    <row r="602" spans="1:26" x14ac:dyDescent="0.2">
      <c r="A602" s="27">
        <v>44774</v>
      </c>
      <c r="B602" s="17">
        <v>5.1859500000000001</v>
      </c>
      <c r="C602" s="14">
        <v>891.95</v>
      </c>
      <c r="D602" s="17">
        <v>6.7836999999999996</v>
      </c>
      <c r="E602" s="17">
        <v>4269.95</v>
      </c>
      <c r="F602" s="17">
        <v>24.000450000000001</v>
      </c>
      <c r="G602" s="17">
        <v>391.14299999999997</v>
      </c>
      <c r="H602" s="17">
        <v>14872.5</v>
      </c>
      <c r="I602" s="17">
        <v>4.4535499999999999</v>
      </c>
      <c r="J602" s="17">
        <v>20.36495</v>
      </c>
      <c r="K602" s="17">
        <v>3.8944000000000001</v>
      </c>
      <c r="L602" s="17">
        <v>55.334899999999998</v>
      </c>
      <c r="M602" s="17">
        <v>4.5976499999999998</v>
      </c>
      <c r="N602" s="17">
        <v>4.7972799999999998</v>
      </c>
      <c r="O602" s="17">
        <v>61.818460000000002</v>
      </c>
      <c r="P602" s="17">
        <v>16.515689999999999</v>
      </c>
      <c r="Q602" s="17">
        <v>36.127600000000001</v>
      </c>
      <c r="R602" s="17">
        <v>17.896879999999999</v>
      </c>
      <c r="S602" s="17">
        <v>78.948009999999996</v>
      </c>
      <c r="T602" s="17">
        <v>1.3775500000000001</v>
      </c>
      <c r="U602" s="17">
        <v>29.9998</v>
      </c>
      <c r="V602" s="17">
        <v>1308.99</v>
      </c>
      <c r="W602" s="17">
        <v>36.592080000000003</v>
      </c>
      <c r="X602" s="17">
        <v>18.942900000000002</v>
      </c>
      <c r="Y602" s="17">
        <v>1.0262500000000001</v>
      </c>
      <c r="Z602" s="17">
        <v>131.61000000000001</v>
      </c>
    </row>
    <row r="603" spans="1:26" x14ac:dyDescent="0.2">
      <c r="A603" s="27">
        <v>44771</v>
      </c>
      <c r="B603" s="17">
        <v>5.1729000000000003</v>
      </c>
      <c r="C603" s="14">
        <v>901.1</v>
      </c>
      <c r="D603" s="17">
        <v>6.7497699999999998</v>
      </c>
      <c r="E603" s="17">
        <v>4295.5249999999996</v>
      </c>
      <c r="F603" s="17">
        <v>24.07375</v>
      </c>
      <c r="G603" s="17">
        <v>396.25799999999998</v>
      </c>
      <c r="H603" s="17">
        <v>14832.5</v>
      </c>
      <c r="I603" s="17">
        <v>4.4504999999999999</v>
      </c>
      <c r="J603" s="17">
        <v>20.367159999999998</v>
      </c>
      <c r="K603" s="17">
        <v>3.9240499999999998</v>
      </c>
      <c r="L603" s="17">
        <v>55.150500000000001</v>
      </c>
      <c r="M603" s="17">
        <v>4.6360200000000003</v>
      </c>
      <c r="N603" s="17">
        <v>4.8222300000000002</v>
      </c>
      <c r="O603" s="17">
        <v>62.262630000000001</v>
      </c>
      <c r="P603" s="17">
        <v>16.62369</v>
      </c>
      <c r="Q603" s="17">
        <v>36.322499999999998</v>
      </c>
      <c r="R603" s="17">
        <v>17.91958</v>
      </c>
      <c r="S603" s="17">
        <v>79.1845</v>
      </c>
      <c r="T603" s="17">
        <v>1.3805000000000001</v>
      </c>
      <c r="U603" s="17">
        <v>29.916</v>
      </c>
      <c r="V603" s="17">
        <v>1304.3</v>
      </c>
      <c r="W603" s="17">
        <v>36.591999999999999</v>
      </c>
      <c r="X603" s="17">
        <v>18.924800000000001</v>
      </c>
      <c r="Y603" s="17">
        <v>1.02196</v>
      </c>
      <c r="Z603" s="17">
        <v>133.273</v>
      </c>
    </row>
    <row r="604" spans="1:26" x14ac:dyDescent="0.2">
      <c r="A604" s="27">
        <v>44770</v>
      </c>
      <c r="B604" s="17">
        <v>5.1837499999999999</v>
      </c>
      <c r="C604" s="14">
        <v>910.77499999999998</v>
      </c>
      <c r="D604" s="17">
        <v>6.7444899999999999</v>
      </c>
      <c r="E604" s="17">
        <v>4372.0249999999996</v>
      </c>
      <c r="F604" s="17">
        <v>24.121040000000001</v>
      </c>
      <c r="G604" s="17">
        <v>396.50200000000001</v>
      </c>
      <c r="H604" s="17">
        <v>14932.5</v>
      </c>
      <c r="I604" s="17">
        <v>4.45275</v>
      </c>
      <c r="J604" s="17">
        <v>20.282350000000001</v>
      </c>
      <c r="K604" s="17">
        <v>3.9322499999999998</v>
      </c>
      <c r="L604" s="17">
        <v>55.835000000000001</v>
      </c>
      <c r="M604" s="17">
        <v>4.66709</v>
      </c>
      <c r="N604" s="17">
        <v>4.8381400000000001</v>
      </c>
      <c r="O604" s="17">
        <v>61.671750000000003</v>
      </c>
      <c r="P604" s="17">
        <v>16.483630000000002</v>
      </c>
      <c r="Q604" s="17">
        <v>36.445</v>
      </c>
      <c r="R604" s="17">
        <v>17.924330000000001</v>
      </c>
      <c r="S604" s="17">
        <v>79.578010000000006</v>
      </c>
      <c r="T604" s="17">
        <v>1.3799300000000001</v>
      </c>
      <c r="U604" s="17">
        <v>29.934000000000001</v>
      </c>
      <c r="V604" s="17">
        <v>1296.07</v>
      </c>
      <c r="W604" s="17">
        <v>36.831009999999999</v>
      </c>
      <c r="X604" s="17">
        <v>18.935569999999998</v>
      </c>
      <c r="Y604" s="17">
        <v>1.0197400000000001</v>
      </c>
      <c r="Z604" s="17">
        <v>134.26599999999999</v>
      </c>
    </row>
    <row r="605" spans="1:26" x14ac:dyDescent="0.2">
      <c r="A605" s="27">
        <v>44769</v>
      </c>
      <c r="B605" s="17">
        <v>5.2435999999999998</v>
      </c>
      <c r="C605" s="14">
        <v>912.44</v>
      </c>
      <c r="D605" s="17">
        <v>6.7440300000000004</v>
      </c>
      <c r="E605" s="17">
        <v>4422.08</v>
      </c>
      <c r="F605" s="17">
        <v>24.04345</v>
      </c>
      <c r="G605" s="17">
        <v>395.48200000000003</v>
      </c>
      <c r="H605" s="17">
        <v>14919.5</v>
      </c>
      <c r="I605" s="17">
        <v>4.4584999999999999</v>
      </c>
      <c r="J605" s="17">
        <v>20.407</v>
      </c>
      <c r="K605" s="17">
        <v>3.9220000000000002</v>
      </c>
      <c r="L605" s="17">
        <v>55.704999999999998</v>
      </c>
      <c r="M605" s="17">
        <v>4.6891400000000001</v>
      </c>
      <c r="N605" s="17">
        <v>4.8309699999999998</v>
      </c>
      <c r="O605" s="17">
        <v>60.927050000000001</v>
      </c>
      <c r="P605" s="17">
        <v>16.69021</v>
      </c>
      <c r="Q605" s="17">
        <v>36.681199999999997</v>
      </c>
      <c r="R605" s="17">
        <v>17.88495</v>
      </c>
      <c r="S605" s="17">
        <v>79.821510000000004</v>
      </c>
      <c r="T605" s="17">
        <v>1.3826799999999999</v>
      </c>
      <c r="U605" s="17">
        <v>29.9543</v>
      </c>
      <c r="V605" s="17">
        <v>1306.3900000000001</v>
      </c>
      <c r="W605" s="17">
        <v>36.917149999999999</v>
      </c>
      <c r="X605" s="17">
        <v>18.922750000000001</v>
      </c>
      <c r="Y605" s="17">
        <v>1.0199499999999999</v>
      </c>
      <c r="Z605" s="17">
        <v>136.56800000000001</v>
      </c>
    </row>
    <row r="606" spans="1:26" x14ac:dyDescent="0.2">
      <c r="A606" s="27">
        <v>44768</v>
      </c>
      <c r="B606" s="17">
        <v>5.3497000000000003</v>
      </c>
      <c r="C606" s="14">
        <v>924.40700000000004</v>
      </c>
      <c r="D606" s="17">
        <v>6.7673199999999998</v>
      </c>
      <c r="E606" s="17">
        <v>4446.5749999999998</v>
      </c>
      <c r="F606" s="17">
        <v>24.314160000000001</v>
      </c>
      <c r="G606" s="17">
        <v>396.51900000000001</v>
      </c>
      <c r="H606" s="17">
        <v>14997</v>
      </c>
      <c r="I606" s="17">
        <v>4.4560000000000004</v>
      </c>
      <c r="J606" s="17">
        <v>20.4588</v>
      </c>
      <c r="K606" s="17">
        <v>3.91865</v>
      </c>
      <c r="L606" s="17">
        <v>55.314999999999998</v>
      </c>
      <c r="M606" s="17">
        <v>4.70655</v>
      </c>
      <c r="N606" s="17">
        <v>4.875</v>
      </c>
      <c r="O606" s="17">
        <v>60.19932</v>
      </c>
      <c r="P606" s="17">
        <v>16.947399999999998</v>
      </c>
      <c r="Q606" s="17">
        <v>36.728999999999999</v>
      </c>
      <c r="R606" s="17">
        <v>17.855889999999999</v>
      </c>
      <c r="S606" s="17">
        <v>79.824610000000007</v>
      </c>
      <c r="T606" s="17">
        <v>1.3896200000000001</v>
      </c>
      <c r="U606" s="17">
        <v>29.939</v>
      </c>
      <c r="V606" s="17">
        <v>1310.73</v>
      </c>
      <c r="W606" s="17">
        <v>36.838749999999997</v>
      </c>
      <c r="X606" s="17">
        <v>18.92625</v>
      </c>
      <c r="Y606" s="17">
        <v>1.0116799999999999</v>
      </c>
      <c r="Z606" s="17">
        <v>136.91399999999999</v>
      </c>
    </row>
    <row r="607" spans="1:26" x14ac:dyDescent="0.2">
      <c r="A607" s="27">
        <v>44767</v>
      </c>
      <c r="B607" s="17">
        <v>5.3588800000000001</v>
      </c>
      <c r="C607" s="14">
        <v>936.53499999999997</v>
      </c>
      <c r="D607" s="17">
        <v>6.7521100000000001</v>
      </c>
      <c r="E607" s="17">
        <v>4466.9750000000004</v>
      </c>
      <c r="F607" s="17">
        <v>24.073630000000001</v>
      </c>
      <c r="G607" s="17">
        <v>391.02699999999999</v>
      </c>
      <c r="H607" s="17">
        <v>14997.5</v>
      </c>
      <c r="I607" s="17">
        <v>4.4535</v>
      </c>
      <c r="J607" s="17">
        <v>20.467860000000002</v>
      </c>
      <c r="K607" s="17">
        <v>3.91215</v>
      </c>
      <c r="L607" s="17">
        <v>56.094999999999999</v>
      </c>
      <c r="M607" s="17">
        <v>4.6223200000000002</v>
      </c>
      <c r="N607" s="17">
        <v>4.8260199999999998</v>
      </c>
      <c r="O607" s="17">
        <v>57.987369999999999</v>
      </c>
      <c r="P607" s="17">
        <v>16.793620000000001</v>
      </c>
      <c r="Q607" s="17">
        <v>36.706000000000003</v>
      </c>
      <c r="R607" s="17">
        <v>17.8005</v>
      </c>
      <c r="S607" s="17">
        <v>79.718509999999995</v>
      </c>
      <c r="T607" s="17">
        <v>1.3864700000000001</v>
      </c>
      <c r="U607" s="17">
        <v>29.913499999999999</v>
      </c>
      <c r="V607" s="17">
        <v>1311.47</v>
      </c>
      <c r="W607" s="17">
        <v>36.609670000000001</v>
      </c>
      <c r="X607" s="17">
        <v>18.925149999999999</v>
      </c>
      <c r="Y607" s="17">
        <v>1.022</v>
      </c>
      <c r="Z607" s="17">
        <v>136.68899999999999</v>
      </c>
    </row>
    <row r="608" spans="1:26" x14ac:dyDescent="0.2">
      <c r="A608" s="27">
        <v>44764</v>
      </c>
      <c r="B608" s="17">
        <v>5.4976200000000004</v>
      </c>
      <c r="C608" s="14">
        <v>953.90200000000004</v>
      </c>
      <c r="D608" s="17">
        <v>6.7669499999999996</v>
      </c>
      <c r="E608" s="17">
        <v>4464.5</v>
      </c>
      <c r="F608" s="17">
        <v>24.038530000000002</v>
      </c>
      <c r="G608" s="17">
        <v>388.74</v>
      </c>
      <c r="H608" s="17">
        <v>15017.5</v>
      </c>
      <c r="I608" s="17">
        <v>4.452</v>
      </c>
      <c r="J608" s="17">
        <v>20.5291</v>
      </c>
      <c r="K608" s="17">
        <v>3.9147500000000002</v>
      </c>
      <c r="L608" s="17">
        <v>56.295000000000002</v>
      </c>
      <c r="M608" s="17">
        <v>4.6399499999999998</v>
      </c>
      <c r="N608" s="17">
        <v>4.8291899999999996</v>
      </c>
      <c r="O608" s="17">
        <v>58.178959999999996</v>
      </c>
      <c r="P608" s="17">
        <v>16.827459999999999</v>
      </c>
      <c r="Q608" s="17">
        <v>36.633499999999998</v>
      </c>
      <c r="R608" s="17">
        <v>17.730830000000001</v>
      </c>
      <c r="S608" s="17">
        <v>79.877510000000001</v>
      </c>
      <c r="T608" s="17">
        <v>1.38808</v>
      </c>
      <c r="U608" s="17">
        <v>29.9057</v>
      </c>
      <c r="V608" s="17">
        <v>1310.33</v>
      </c>
      <c r="W608" s="17">
        <v>36.71716</v>
      </c>
      <c r="X608" s="17">
        <v>18.920100000000001</v>
      </c>
      <c r="Y608" s="17">
        <v>1.0212600000000001</v>
      </c>
      <c r="Z608" s="17">
        <v>136.124</v>
      </c>
    </row>
    <row r="609" spans="1:26" x14ac:dyDescent="0.2">
      <c r="A609" s="27">
        <v>44763</v>
      </c>
      <c r="B609" s="17">
        <v>5.49885</v>
      </c>
      <c r="C609" s="14">
        <v>927.02499999999998</v>
      </c>
      <c r="D609" s="17">
        <v>6.7706600000000003</v>
      </c>
      <c r="E609" s="17">
        <v>4424.3879999999999</v>
      </c>
      <c r="F609" s="17">
        <v>23.971080000000001</v>
      </c>
      <c r="G609" s="17">
        <v>388.84100000000001</v>
      </c>
      <c r="H609" s="17">
        <v>15032.5</v>
      </c>
      <c r="I609" s="17">
        <v>4.4569999999999999</v>
      </c>
      <c r="J609" s="17">
        <v>20.630849999999999</v>
      </c>
      <c r="K609" s="17">
        <v>3.9148000000000001</v>
      </c>
      <c r="L609" s="17">
        <v>56.368499999999997</v>
      </c>
      <c r="M609" s="17">
        <v>4.6541699999999997</v>
      </c>
      <c r="N609" s="17">
        <v>4.8250400000000004</v>
      </c>
      <c r="O609" s="17">
        <v>57</v>
      </c>
      <c r="P609" s="17">
        <v>17.055499999999999</v>
      </c>
      <c r="Q609" s="17">
        <v>36.745600000000003</v>
      </c>
      <c r="R609" s="17">
        <v>17.69802</v>
      </c>
      <c r="S609" s="17">
        <v>79.783010000000004</v>
      </c>
      <c r="T609" s="17">
        <v>1.3896999999999999</v>
      </c>
      <c r="U609" s="17">
        <v>29.911999999999999</v>
      </c>
      <c r="V609" s="17">
        <v>1306.72</v>
      </c>
      <c r="W609" s="17">
        <v>36.75</v>
      </c>
      <c r="X609" s="17">
        <v>18.942350000000001</v>
      </c>
      <c r="Y609" s="17">
        <v>1.0229600000000001</v>
      </c>
      <c r="Z609" s="17">
        <v>137.363</v>
      </c>
    </row>
    <row r="610" spans="1:26" x14ac:dyDescent="0.2">
      <c r="A610" s="27">
        <v>44762</v>
      </c>
      <c r="B610" s="17">
        <v>5.4704199999999998</v>
      </c>
      <c r="C610" s="14">
        <v>926.47400000000005</v>
      </c>
      <c r="D610" s="17">
        <v>6.7741199999999999</v>
      </c>
      <c r="E610" s="17">
        <v>4321.8500000000004</v>
      </c>
      <c r="F610" s="17">
        <v>24.106100000000001</v>
      </c>
      <c r="G610" s="17">
        <v>391.60199999999998</v>
      </c>
      <c r="H610" s="17">
        <v>14987.5</v>
      </c>
      <c r="I610" s="17">
        <v>4.452</v>
      </c>
      <c r="J610" s="17">
        <v>20.558119999999999</v>
      </c>
      <c r="K610" s="17">
        <v>3.8889999999999998</v>
      </c>
      <c r="L610" s="17">
        <v>56.305500000000002</v>
      </c>
      <c r="M610" s="17">
        <v>4.68825</v>
      </c>
      <c r="N610" s="17">
        <v>4.8512000000000004</v>
      </c>
      <c r="O610" s="17">
        <v>54.776249999999997</v>
      </c>
      <c r="P610" s="17">
        <v>17.153179999999999</v>
      </c>
      <c r="Q610" s="17">
        <v>36.699199999999998</v>
      </c>
      <c r="R610" s="17">
        <v>17.602499999999999</v>
      </c>
      <c r="S610" s="17">
        <v>79.991010000000003</v>
      </c>
      <c r="T610" s="17">
        <v>1.3935999999999999</v>
      </c>
      <c r="U610" s="17">
        <v>29.922599999999999</v>
      </c>
      <c r="V610" s="17">
        <v>1313.49</v>
      </c>
      <c r="W610" s="17">
        <v>29.547999999999998</v>
      </c>
      <c r="X610" s="17">
        <v>18.930599999999998</v>
      </c>
      <c r="Y610" s="17">
        <v>1.018</v>
      </c>
      <c r="Z610" s="17">
        <v>138.21199999999999</v>
      </c>
    </row>
    <row r="611" spans="1:26" x14ac:dyDescent="0.2">
      <c r="A611" s="27">
        <v>44761</v>
      </c>
      <c r="B611" s="17">
        <v>5.4126500000000002</v>
      </c>
      <c r="C611" s="14">
        <v>926.495</v>
      </c>
      <c r="D611" s="17">
        <v>6.7453700000000003</v>
      </c>
      <c r="E611" s="17">
        <v>4321.8500000000004</v>
      </c>
      <c r="F611" s="17">
        <v>23.954270000000001</v>
      </c>
      <c r="G611" s="17">
        <v>389.34100000000001</v>
      </c>
      <c r="H611" s="17">
        <v>14977.5</v>
      </c>
      <c r="I611" s="17">
        <v>4.45</v>
      </c>
      <c r="J611" s="17">
        <v>20.519649999999999</v>
      </c>
      <c r="K611" s="17">
        <v>3.8727299999999998</v>
      </c>
      <c r="L611" s="17">
        <v>56.27</v>
      </c>
      <c r="M611" s="17">
        <v>4.6477000000000004</v>
      </c>
      <c r="N611" s="17">
        <v>4.83094</v>
      </c>
      <c r="O611" s="17">
        <v>56.106119999999997</v>
      </c>
      <c r="P611" s="17">
        <v>17.096240000000002</v>
      </c>
      <c r="Q611" s="17">
        <v>36.616500000000002</v>
      </c>
      <c r="R611" s="17">
        <v>17.55864</v>
      </c>
      <c r="S611" s="17">
        <v>79.861009999999993</v>
      </c>
      <c r="T611" s="17">
        <v>1.3926099999999999</v>
      </c>
      <c r="U611" s="17">
        <v>29.8842</v>
      </c>
      <c r="V611" s="17">
        <v>1305.67</v>
      </c>
      <c r="W611" s="17">
        <v>29.4025</v>
      </c>
      <c r="X611" s="17">
        <v>18.912199999999999</v>
      </c>
      <c r="Y611" s="17">
        <v>1.02275</v>
      </c>
      <c r="Z611" s="17">
        <v>138.19499999999999</v>
      </c>
    </row>
    <row r="612" spans="1:26" x14ac:dyDescent="0.2">
      <c r="A612" s="27">
        <v>44760</v>
      </c>
      <c r="B612" s="17">
        <v>5.4367200000000002</v>
      </c>
      <c r="C612" s="14">
        <v>946.56799999999998</v>
      </c>
      <c r="D612" s="17">
        <v>6.7602599999999997</v>
      </c>
      <c r="E612" s="17">
        <v>4308.8249999999998</v>
      </c>
      <c r="F612" s="17">
        <v>24.193480000000001</v>
      </c>
      <c r="G612" s="17">
        <v>395.87099999999998</v>
      </c>
      <c r="H612" s="17">
        <v>14983.5</v>
      </c>
      <c r="I612" s="17">
        <v>4.4530000000000003</v>
      </c>
      <c r="J612" s="17">
        <v>20.465350000000001</v>
      </c>
      <c r="K612" s="17">
        <v>3.8906499999999999</v>
      </c>
      <c r="L612" s="17">
        <v>56.360900000000001</v>
      </c>
      <c r="M612" s="17">
        <v>4.7291999999999996</v>
      </c>
      <c r="N612" s="17">
        <v>4.8689200000000001</v>
      </c>
      <c r="O612" s="17">
        <v>57.978230000000003</v>
      </c>
      <c r="P612" s="17">
        <v>17.122499999999999</v>
      </c>
      <c r="Q612" s="17">
        <v>36.6614</v>
      </c>
      <c r="R612" s="17">
        <v>17.4618</v>
      </c>
      <c r="S612" s="17">
        <v>80.035510000000002</v>
      </c>
      <c r="T612" s="17">
        <v>1.3962600000000001</v>
      </c>
      <c r="U612" s="17">
        <v>29.907</v>
      </c>
      <c r="V612" s="17">
        <v>1319.58</v>
      </c>
      <c r="W612" s="17">
        <v>29.485499999999998</v>
      </c>
      <c r="X612" s="17">
        <v>18.918600000000001</v>
      </c>
      <c r="Y612" s="17">
        <v>1.0143</v>
      </c>
      <c r="Z612" s="17">
        <v>138.13999999999999</v>
      </c>
    </row>
    <row r="613" spans="1:26" x14ac:dyDescent="0.2">
      <c r="A613" s="27">
        <v>44757</v>
      </c>
      <c r="B613" s="17">
        <v>5.4078499999999998</v>
      </c>
      <c r="C613" s="14">
        <v>976.4</v>
      </c>
      <c r="D613" s="17">
        <v>6.7607200000000001</v>
      </c>
      <c r="E613" s="17">
        <v>4361.45</v>
      </c>
      <c r="F613" s="17">
        <v>24.315919999999998</v>
      </c>
      <c r="G613" s="17">
        <v>397.72699999999998</v>
      </c>
      <c r="H613" s="17">
        <v>14992.5</v>
      </c>
      <c r="I613" s="17">
        <v>4.4489999999999998</v>
      </c>
      <c r="J613" s="17">
        <v>20.536200000000001</v>
      </c>
      <c r="K613" s="17">
        <v>3.9037500000000001</v>
      </c>
      <c r="L613" s="17">
        <v>56.395000000000003</v>
      </c>
      <c r="M613" s="17">
        <v>4.7436999999999996</v>
      </c>
      <c r="N613" s="17">
        <v>4.9015300000000002</v>
      </c>
      <c r="O613" s="17">
        <v>57</v>
      </c>
      <c r="P613" s="17">
        <v>17.075130000000001</v>
      </c>
      <c r="Q613" s="17">
        <v>36.604500000000002</v>
      </c>
      <c r="R613" s="17">
        <v>17.362449999999999</v>
      </c>
      <c r="S613" s="17">
        <v>79.703010000000006</v>
      </c>
      <c r="T613" s="17">
        <v>1.40012</v>
      </c>
      <c r="U613" s="17">
        <v>29.9556</v>
      </c>
      <c r="V613" s="17">
        <v>1319.3</v>
      </c>
      <c r="W613" s="17">
        <v>29.53603</v>
      </c>
      <c r="X613" s="17">
        <v>18.878499999999999</v>
      </c>
      <c r="Y613" s="17">
        <v>1.008</v>
      </c>
      <c r="Z613" s="17">
        <v>138.57400000000001</v>
      </c>
    </row>
    <row r="614" spans="1:26" x14ac:dyDescent="0.2">
      <c r="A614" s="27">
        <v>44756</v>
      </c>
      <c r="B614" s="17">
        <v>5.4248000000000003</v>
      </c>
      <c r="C614" s="14">
        <v>1048.5</v>
      </c>
      <c r="D614" s="17">
        <v>6.7611999999999997</v>
      </c>
      <c r="E614" s="17">
        <v>4493.45</v>
      </c>
      <c r="F614" s="17">
        <v>24.406549999999999</v>
      </c>
      <c r="G614" s="17">
        <v>405.25099999999998</v>
      </c>
      <c r="H614" s="17">
        <v>14992.5</v>
      </c>
      <c r="I614" s="17">
        <v>4.444</v>
      </c>
      <c r="J614" s="17">
        <v>20.802</v>
      </c>
      <c r="K614" s="17">
        <v>3.90245</v>
      </c>
      <c r="L614" s="17">
        <v>56.150500000000001</v>
      </c>
      <c r="M614" s="17">
        <v>4.8090700000000002</v>
      </c>
      <c r="N614" s="17">
        <v>4.9329400000000003</v>
      </c>
      <c r="O614" s="17">
        <v>59.53933</v>
      </c>
      <c r="P614" s="17">
        <v>17.15973</v>
      </c>
      <c r="Q614" s="17">
        <v>36.584000000000003</v>
      </c>
      <c r="R614" s="17">
        <v>17.440000000000001</v>
      </c>
      <c r="S614" s="17">
        <v>79.876509999999996</v>
      </c>
      <c r="T614" s="17">
        <v>1.40405</v>
      </c>
      <c r="U614" s="17">
        <v>29.9025</v>
      </c>
      <c r="V614" s="17">
        <v>1318.27</v>
      </c>
      <c r="W614" s="17">
        <v>29.588750000000001</v>
      </c>
      <c r="X614" s="17">
        <v>18.8736</v>
      </c>
      <c r="Y614" s="17">
        <v>1.0018400000000001</v>
      </c>
      <c r="Z614" s="17">
        <v>138.96</v>
      </c>
    </row>
    <row r="615" spans="1:26" x14ac:dyDescent="0.2">
      <c r="A615" s="27">
        <v>44755</v>
      </c>
      <c r="B615" s="17">
        <v>5.3923699999999997</v>
      </c>
      <c r="C615" s="14">
        <v>1008</v>
      </c>
      <c r="D615" s="17">
        <v>6.7260099999999996</v>
      </c>
      <c r="E615" s="17">
        <v>4490.3969999999999</v>
      </c>
      <c r="F615" s="17">
        <v>24.228950000000001</v>
      </c>
      <c r="G615" s="17">
        <v>408.16300000000001</v>
      </c>
      <c r="H615" s="17">
        <v>14987.5</v>
      </c>
      <c r="I615" s="17">
        <v>4.4370000000000003</v>
      </c>
      <c r="J615" s="17">
        <v>20.730499999999999</v>
      </c>
      <c r="K615" s="17">
        <v>3.9540700000000002</v>
      </c>
      <c r="L615" s="17">
        <v>56.272199999999998</v>
      </c>
      <c r="M615" s="17">
        <v>4.8019999999999996</v>
      </c>
      <c r="N615" s="17">
        <v>4.90829</v>
      </c>
      <c r="O615" s="17">
        <v>60.404879999999999</v>
      </c>
      <c r="P615" s="17">
        <v>16.909330000000001</v>
      </c>
      <c r="Q615" s="17">
        <v>36.176000000000002</v>
      </c>
      <c r="R615" s="17">
        <v>17.425090000000001</v>
      </c>
      <c r="S615" s="17">
        <v>79.787520000000001</v>
      </c>
      <c r="T615" s="17">
        <v>1.40435</v>
      </c>
      <c r="U615" s="17">
        <v>29.821300000000001</v>
      </c>
      <c r="V615" s="17">
        <v>1303.8</v>
      </c>
      <c r="W615" s="17">
        <v>29.540479999999999</v>
      </c>
      <c r="X615" s="17">
        <v>18.876200000000001</v>
      </c>
      <c r="Y615" s="17">
        <v>1.0059199999999999</v>
      </c>
      <c r="Z615" s="17">
        <v>137.39099999999999</v>
      </c>
    </row>
    <row r="616" spans="1:26" x14ac:dyDescent="0.2">
      <c r="A616" s="27">
        <v>44754</v>
      </c>
      <c r="B616" s="17">
        <v>5.4387499999999998</v>
      </c>
      <c r="C616" s="14">
        <v>1016.122</v>
      </c>
      <c r="D616" s="17">
        <v>6.73515</v>
      </c>
      <c r="E616" s="17">
        <v>4626.8</v>
      </c>
      <c r="F616" s="17">
        <v>24.336449999999999</v>
      </c>
      <c r="G616" s="17">
        <v>406.18</v>
      </c>
      <c r="H616" s="17">
        <v>14987.5</v>
      </c>
      <c r="I616" s="17">
        <v>4.4370000000000003</v>
      </c>
      <c r="J616" s="17">
        <v>20.855550000000001</v>
      </c>
      <c r="K616" s="17">
        <v>3.9661499999999998</v>
      </c>
      <c r="L616" s="17">
        <v>56.386299999999999</v>
      </c>
      <c r="M616" s="17">
        <v>4.8001500000000004</v>
      </c>
      <c r="N616" s="17">
        <v>4.92462</v>
      </c>
      <c r="O616" s="17">
        <v>61.752800000000001</v>
      </c>
      <c r="P616" s="17">
        <v>17.0288</v>
      </c>
      <c r="Q616" s="17">
        <v>36.200699999999998</v>
      </c>
      <c r="R616" s="17">
        <v>17.3126</v>
      </c>
      <c r="S616" s="17">
        <v>79.526009999999999</v>
      </c>
      <c r="T616" s="17">
        <v>1.40734</v>
      </c>
      <c r="U616" s="17">
        <v>29.904299999999999</v>
      </c>
      <c r="V616" s="17">
        <v>1306.3900000000001</v>
      </c>
      <c r="W616" s="17">
        <v>29.48311</v>
      </c>
      <c r="X616" s="17">
        <v>18.880099999999999</v>
      </c>
      <c r="Y616" s="17">
        <v>1.0037499999999999</v>
      </c>
      <c r="Z616" s="17">
        <v>136.87100000000001</v>
      </c>
    </row>
    <row r="617" spans="1:26" x14ac:dyDescent="0.2">
      <c r="A617" s="27">
        <v>44753</v>
      </c>
      <c r="B617" s="17">
        <v>5.3776999999999999</v>
      </c>
      <c r="C617" s="14">
        <v>992.25</v>
      </c>
      <c r="D617" s="17">
        <v>6.7258500000000003</v>
      </c>
      <c r="E617" s="17">
        <v>4575.04</v>
      </c>
      <c r="F617" s="17">
        <v>24.508030000000002</v>
      </c>
      <c r="G617" s="17">
        <v>405.46300000000002</v>
      </c>
      <c r="H617" s="17">
        <v>14972.5</v>
      </c>
      <c r="I617" s="17">
        <v>4.4269999999999996</v>
      </c>
      <c r="J617" s="17">
        <v>20.739899999999999</v>
      </c>
      <c r="K617" s="17">
        <v>3.9599500000000001</v>
      </c>
      <c r="L617" s="17">
        <v>55.99</v>
      </c>
      <c r="M617" s="17">
        <v>4.78362</v>
      </c>
      <c r="N617" s="17">
        <v>4.92089</v>
      </c>
      <c r="O617" s="17">
        <v>62.4741</v>
      </c>
      <c r="P617" s="17">
        <v>17.107399999999998</v>
      </c>
      <c r="Q617" s="17">
        <v>36.266300000000001</v>
      </c>
      <c r="R617" s="17">
        <v>17.37696</v>
      </c>
      <c r="S617" s="17">
        <v>79.454509999999999</v>
      </c>
      <c r="T617" s="17">
        <v>1.4059999999999999</v>
      </c>
      <c r="U617" s="17">
        <v>29.838000000000001</v>
      </c>
      <c r="V617" s="17">
        <v>1311.26</v>
      </c>
      <c r="W617" s="17">
        <v>29.4025</v>
      </c>
      <c r="X617" s="17">
        <v>18.86225</v>
      </c>
      <c r="Y617" s="17">
        <v>1.00404</v>
      </c>
      <c r="Z617" s="17">
        <v>137.43600000000001</v>
      </c>
    </row>
    <row r="618" spans="1:26" x14ac:dyDescent="0.2">
      <c r="A618" s="27">
        <v>44750</v>
      </c>
      <c r="B618" s="17">
        <v>5.2559500000000003</v>
      </c>
      <c r="C618" s="14">
        <v>970.43799999999999</v>
      </c>
      <c r="D618" s="17">
        <v>6.6861800000000002</v>
      </c>
      <c r="E618" s="17">
        <v>4420.7520000000004</v>
      </c>
      <c r="F618" s="17">
        <v>24.196490000000001</v>
      </c>
      <c r="G618" s="17">
        <v>398.18700000000001</v>
      </c>
      <c r="H618" s="17">
        <v>14977</v>
      </c>
      <c r="I618" s="17">
        <v>4.4269999999999996</v>
      </c>
      <c r="J618" s="17">
        <v>20.451499999999999</v>
      </c>
      <c r="K618" s="17">
        <v>3.9068000000000001</v>
      </c>
      <c r="L618" s="17">
        <v>55.955199999999998</v>
      </c>
      <c r="M618" s="17">
        <v>4.6888100000000001</v>
      </c>
      <c r="N618" s="17">
        <v>4.8552999999999997</v>
      </c>
      <c r="O618" s="17">
        <v>63.782850000000003</v>
      </c>
      <c r="P618" s="17">
        <v>16.872579999999999</v>
      </c>
      <c r="Q618" s="17">
        <v>35.8795</v>
      </c>
      <c r="R618" s="17">
        <v>17.2592</v>
      </c>
      <c r="S618" s="17">
        <v>79.332660000000004</v>
      </c>
      <c r="T618" s="17">
        <v>1.3987700000000001</v>
      </c>
      <c r="U618" s="17">
        <v>29.790700000000001</v>
      </c>
      <c r="V618" s="17">
        <v>1295.0899999999999</v>
      </c>
      <c r="W618" s="17">
        <v>29.538</v>
      </c>
      <c r="X618" s="17">
        <v>18.862300000000001</v>
      </c>
      <c r="Y618" s="17">
        <v>1.01854</v>
      </c>
      <c r="Z618" s="17">
        <v>136.096</v>
      </c>
    </row>
    <row r="619" spans="1:26" x14ac:dyDescent="0.2">
      <c r="A619" s="27">
        <v>44749</v>
      </c>
      <c r="B619" s="17">
        <v>5.3407999999999998</v>
      </c>
      <c r="C619" s="14">
        <v>951.18499999999995</v>
      </c>
      <c r="D619" s="17">
        <v>6.69313</v>
      </c>
      <c r="E619" s="17">
        <v>4395.3500000000004</v>
      </c>
      <c r="F619" s="17">
        <v>24.376010000000001</v>
      </c>
      <c r="G619" s="17">
        <v>396.27199999999999</v>
      </c>
      <c r="H619" s="17">
        <v>14996</v>
      </c>
      <c r="I619" s="17">
        <v>4.4279999999999999</v>
      </c>
      <c r="J619" s="17">
        <v>20.515499999999999</v>
      </c>
      <c r="K619" s="17">
        <v>3.8898000000000001</v>
      </c>
      <c r="L619" s="17">
        <v>56.070599999999999</v>
      </c>
      <c r="M619" s="17">
        <v>4.7061299999999999</v>
      </c>
      <c r="N619" s="17">
        <v>4.8663499999999997</v>
      </c>
      <c r="O619" s="17">
        <v>64.035349999999994</v>
      </c>
      <c r="P619" s="17">
        <v>16.720500000000001</v>
      </c>
      <c r="Q619" s="17">
        <v>36.036499999999997</v>
      </c>
      <c r="R619" s="17">
        <v>17.266169999999999</v>
      </c>
      <c r="S619" s="17">
        <v>79.21951</v>
      </c>
      <c r="T619" s="17">
        <v>1.40055</v>
      </c>
      <c r="U619" s="17">
        <v>29.7897</v>
      </c>
      <c r="V619" s="17">
        <v>1297.8900000000001</v>
      </c>
      <c r="W619" s="17">
        <v>29.547509999999999</v>
      </c>
      <c r="X619" s="17">
        <v>18.874569999999999</v>
      </c>
      <c r="Y619" s="17">
        <v>1.0159800000000001</v>
      </c>
      <c r="Z619" s="17">
        <v>136.00700000000001</v>
      </c>
    </row>
    <row r="620" spans="1:26" x14ac:dyDescent="0.2">
      <c r="A620" s="27">
        <v>44748</v>
      </c>
      <c r="B620" s="17">
        <v>5.4290500000000002</v>
      </c>
      <c r="C620" s="14">
        <v>970.09</v>
      </c>
      <c r="D620" s="17">
        <v>6.7149700000000001</v>
      </c>
      <c r="E620" s="17">
        <v>4352.7150000000001</v>
      </c>
      <c r="F620" s="17">
        <v>24.327000000000002</v>
      </c>
      <c r="G620" s="17">
        <v>401.87</v>
      </c>
      <c r="H620" s="17">
        <v>14997</v>
      </c>
      <c r="I620" s="17">
        <v>4.4245000000000001</v>
      </c>
      <c r="J620" s="17">
        <v>20.657</v>
      </c>
      <c r="K620" s="17">
        <v>3.8933</v>
      </c>
      <c r="L620" s="17">
        <v>55.695999999999998</v>
      </c>
      <c r="M620" s="17">
        <v>4.6931799999999999</v>
      </c>
      <c r="N620" s="17">
        <v>4.8548</v>
      </c>
      <c r="O620" s="17">
        <v>62.829949999999997</v>
      </c>
      <c r="P620" s="17">
        <v>16.811450000000001</v>
      </c>
      <c r="Q620" s="17">
        <v>36.223300000000002</v>
      </c>
      <c r="R620" s="17">
        <v>17.224219999999999</v>
      </c>
      <c r="S620" s="17">
        <v>79.040509999999998</v>
      </c>
      <c r="T620" s="17">
        <v>1.4057999999999999</v>
      </c>
      <c r="U620" s="17">
        <v>29.823799999999999</v>
      </c>
      <c r="V620" s="17">
        <v>1305.18</v>
      </c>
      <c r="W620" s="17">
        <v>29.48311</v>
      </c>
      <c r="X620" s="17">
        <v>18.876000000000001</v>
      </c>
      <c r="Y620" s="17">
        <v>1.01816</v>
      </c>
      <c r="Z620" s="17">
        <v>135.946</v>
      </c>
    </row>
    <row r="621" spans="1:26" x14ac:dyDescent="0.2">
      <c r="A621" s="27">
        <v>44747</v>
      </c>
      <c r="B621" s="17">
        <v>5.3882700000000003</v>
      </c>
      <c r="C621" s="14">
        <v>951.06500000000005</v>
      </c>
      <c r="D621" s="17">
        <v>6.71183</v>
      </c>
      <c r="E621" s="17">
        <v>4278.875</v>
      </c>
      <c r="F621" s="17">
        <v>24.101739999999999</v>
      </c>
      <c r="G621" s="17">
        <v>396.995</v>
      </c>
      <c r="H621" s="17">
        <v>14987.5</v>
      </c>
      <c r="I621" s="17">
        <v>4.4189499999999997</v>
      </c>
      <c r="J621" s="17">
        <v>20.5319</v>
      </c>
      <c r="K621" s="17">
        <v>3.8584999999999998</v>
      </c>
      <c r="L621" s="17">
        <v>55.243899999999996</v>
      </c>
      <c r="M621" s="17">
        <v>4.6253000000000002</v>
      </c>
      <c r="N621" s="17">
        <v>4.8154000000000003</v>
      </c>
      <c r="O621" s="17">
        <v>63.804299999999998</v>
      </c>
      <c r="P621" s="17">
        <v>16.534050000000001</v>
      </c>
      <c r="Q621" s="17">
        <v>35.975000000000001</v>
      </c>
      <c r="R621" s="17">
        <v>17.005420000000001</v>
      </c>
      <c r="S621" s="17">
        <v>79.368009999999998</v>
      </c>
      <c r="T621" s="17">
        <v>1.40585</v>
      </c>
      <c r="U621" s="17">
        <v>29.802199999999999</v>
      </c>
      <c r="V621" s="17">
        <v>1309.32</v>
      </c>
      <c r="W621" s="17">
        <v>29.532050000000002</v>
      </c>
      <c r="X621" s="17">
        <v>18.895099999999999</v>
      </c>
      <c r="Y621" s="17">
        <v>1.0266500000000001</v>
      </c>
      <c r="Z621" s="17">
        <v>135.845</v>
      </c>
    </row>
    <row r="622" spans="1:26" x14ac:dyDescent="0.2">
      <c r="A622" s="27">
        <v>44746</v>
      </c>
      <c r="B622" s="17">
        <v>5.3295000000000003</v>
      </c>
      <c r="C622" s="14">
        <v>927.44500000000005</v>
      </c>
      <c r="D622" s="17">
        <v>6.6942399999999997</v>
      </c>
      <c r="E622" s="17">
        <v>4188.585</v>
      </c>
      <c r="F622" s="17">
        <v>23.744209999999999</v>
      </c>
      <c r="G622" s="17">
        <v>385.87200000000001</v>
      </c>
      <c r="H622" s="17">
        <v>14989.8</v>
      </c>
      <c r="I622" s="17">
        <v>4.4127000000000001</v>
      </c>
      <c r="J622" s="17">
        <v>20.276949999999999</v>
      </c>
      <c r="K622" s="17">
        <v>3.8259500000000002</v>
      </c>
      <c r="L622" s="17">
        <v>55.075000000000003</v>
      </c>
      <c r="M622" s="17">
        <v>4.5219100000000001</v>
      </c>
      <c r="N622" s="17">
        <v>4.7447900000000001</v>
      </c>
      <c r="O622" s="17">
        <v>56.272080000000003</v>
      </c>
      <c r="P622" s="17">
        <v>16.340879999999999</v>
      </c>
      <c r="Q622" s="17">
        <v>35.710999999999999</v>
      </c>
      <c r="R622" s="17">
        <v>16.811260000000001</v>
      </c>
      <c r="S622" s="17">
        <v>78.917559999999995</v>
      </c>
      <c r="T622" s="17">
        <v>1.3954899999999999</v>
      </c>
      <c r="U622" s="17">
        <v>29.757400000000001</v>
      </c>
      <c r="V622" s="17">
        <v>1296.28</v>
      </c>
      <c r="W622" s="17">
        <v>29.54053</v>
      </c>
      <c r="X622" s="17">
        <v>18.859300000000001</v>
      </c>
      <c r="Y622" s="17">
        <v>1.04216</v>
      </c>
      <c r="Z622" s="17">
        <v>135.62</v>
      </c>
    </row>
    <row r="623" spans="1:26" x14ac:dyDescent="0.2">
      <c r="A623" s="27">
        <v>44743</v>
      </c>
      <c r="B623" s="17">
        <v>5.3327</v>
      </c>
      <c r="C623" s="14">
        <v>931.40300000000002</v>
      </c>
      <c r="D623" s="17">
        <v>6.6973599999999998</v>
      </c>
      <c r="E623" s="17">
        <v>4198.3879999999999</v>
      </c>
      <c r="F623" s="17">
        <v>23.760429999999999</v>
      </c>
      <c r="G623" s="17">
        <v>384.37799999999999</v>
      </c>
      <c r="H623" s="17">
        <v>14937.5</v>
      </c>
      <c r="I623" s="17">
        <v>4.407</v>
      </c>
      <c r="J623" s="17">
        <v>20.262899999999998</v>
      </c>
      <c r="K623" s="17">
        <v>3.8422499999999999</v>
      </c>
      <c r="L623" s="17">
        <v>55.08</v>
      </c>
      <c r="M623" s="17">
        <v>4.5071000000000003</v>
      </c>
      <c r="N623" s="17">
        <v>4.7480500000000001</v>
      </c>
      <c r="O623" s="17">
        <v>55.807029999999997</v>
      </c>
      <c r="P623" s="17">
        <v>16.415369999999999</v>
      </c>
      <c r="Q623" s="17">
        <v>35.581899999999997</v>
      </c>
      <c r="R623" s="17">
        <v>16.74952</v>
      </c>
      <c r="S623" s="17">
        <v>78.954509999999999</v>
      </c>
      <c r="T623" s="17">
        <v>1.3967099999999999</v>
      </c>
      <c r="U623" s="17">
        <v>29.785499999999999</v>
      </c>
      <c r="V623" s="17">
        <v>1299.8699999999999</v>
      </c>
      <c r="W623" s="17">
        <v>29.5444</v>
      </c>
      <c r="X623" s="17">
        <v>18.799849999999999</v>
      </c>
      <c r="Y623" s="17">
        <v>1.04138</v>
      </c>
      <c r="Z623" s="17">
        <v>135.214</v>
      </c>
    </row>
    <row r="624" spans="1:26" x14ac:dyDescent="0.2">
      <c r="A624" s="27">
        <v>44742</v>
      </c>
      <c r="B624" s="17">
        <v>5.2558999999999996</v>
      </c>
      <c r="C624" s="14">
        <v>918.15</v>
      </c>
      <c r="D624" s="17">
        <v>6.6941300000000004</v>
      </c>
      <c r="E624" s="17">
        <v>4155.1120000000001</v>
      </c>
      <c r="F624" s="17">
        <v>23.601500000000001</v>
      </c>
      <c r="G624" s="17">
        <v>378.11</v>
      </c>
      <c r="H624" s="17">
        <v>14897.5</v>
      </c>
      <c r="I624" s="17">
        <v>4.4074999999999998</v>
      </c>
      <c r="J624" s="17">
        <v>20.118320000000001</v>
      </c>
      <c r="K624" s="17">
        <v>3.8254999999999999</v>
      </c>
      <c r="L624" s="17">
        <v>54.977499999999999</v>
      </c>
      <c r="M624" s="17">
        <v>4.4824000000000002</v>
      </c>
      <c r="N624" s="17">
        <v>4.7172700000000001</v>
      </c>
      <c r="O624" s="17">
        <v>54.169780000000003</v>
      </c>
      <c r="P624" s="17">
        <v>16.278220000000001</v>
      </c>
      <c r="Q624" s="17">
        <v>35.302399999999999</v>
      </c>
      <c r="R624" s="17">
        <v>16.698450000000001</v>
      </c>
      <c r="S624" s="17">
        <v>78.965509999999995</v>
      </c>
      <c r="T624" s="17">
        <v>1.3905000000000001</v>
      </c>
      <c r="U624" s="17">
        <v>29.740600000000001</v>
      </c>
      <c r="V624" s="17">
        <v>1288.05</v>
      </c>
      <c r="W624" s="17">
        <v>29.4025</v>
      </c>
      <c r="X624" s="17">
        <v>18.797899999999998</v>
      </c>
      <c r="Y624" s="17">
        <v>1.04836</v>
      </c>
      <c r="Z624" s="17">
        <v>135.72300000000001</v>
      </c>
    </row>
    <row r="625" spans="1:26" x14ac:dyDescent="0.2">
      <c r="A625" s="27">
        <v>44741</v>
      </c>
      <c r="B625" s="17">
        <v>5.1825999999999999</v>
      </c>
      <c r="C625" s="14">
        <v>924.84</v>
      </c>
      <c r="D625" s="17">
        <v>6.7080599999999997</v>
      </c>
      <c r="E625" s="17">
        <v>4115.6499999999996</v>
      </c>
      <c r="F625" s="17">
        <v>23.690449999999998</v>
      </c>
      <c r="G625" s="17">
        <v>377.488</v>
      </c>
      <c r="H625" s="17">
        <v>14849.5</v>
      </c>
      <c r="I625" s="17">
        <v>4.39975</v>
      </c>
      <c r="J625" s="17">
        <v>20.129300000000001</v>
      </c>
      <c r="K625" s="17">
        <v>3.78715</v>
      </c>
      <c r="L625" s="17">
        <v>55.067399999999999</v>
      </c>
      <c r="M625" s="17">
        <v>4.4725799999999998</v>
      </c>
      <c r="N625" s="17">
        <v>4.7337300000000004</v>
      </c>
      <c r="O625" s="17">
        <v>51.944499999999998</v>
      </c>
      <c r="P625" s="17">
        <v>16.236689999999999</v>
      </c>
      <c r="Q625" s="17">
        <v>35.1935</v>
      </c>
      <c r="R625" s="17">
        <v>16.633040000000001</v>
      </c>
      <c r="S625" s="17">
        <v>78.879509999999996</v>
      </c>
      <c r="T625" s="17">
        <v>1.3936999999999999</v>
      </c>
      <c r="U625" s="17">
        <v>29.6784</v>
      </c>
      <c r="V625" s="17">
        <v>1301.7</v>
      </c>
      <c r="W625" s="17">
        <v>29.545010000000001</v>
      </c>
      <c r="X625" s="17">
        <v>18.813749999999999</v>
      </c>
      <c r="Y625" s="17">
        <v>1.04417</v>
      </c>
      <c r="Z625" s="17">
        <v>136.59100000000001</v>
      </c>
    </row>
    <row r="626" spans="1:26" x14ac:dyDescent="0.2">
      <c r="A626" s="27">
        <v>44740</v>
      </c>
      <c r="B626" s="17">
        <v>5.26945</v>
      </c>
      <c r="C626" s="14">
        <v>911.70299999999997</v>
      </c>
      <c r="D626" s="17">
        <v>6.7023999999999999</v>
      </c>
      <c r="E626" s="17">
        <v>4096.7629999999999</v>
      </c>
      <c r="F626" s="17">
        <v>23.5121</v>
      </c>
      <c r="G626" s="17">
        <v>377.65</v>
      </c>
      <c r="H626" s="17">
        <v>14837</v>
      </c>
      <c r="I626" s="17">
        <v>4.3970000000000002</v>
      </c>
      <c r="J626" s="17">
        <v>20.129280000000001</v>
      </c>
      <c r="K626" s="17">
        <v>3.7854000000000001</v>
      </c>
      <c r="L626" s="17">
        <v>54.76</v>
      </c>
      <c r="M626" s="17">
        <v>4.4659500000000003</v>
      </c>
      <c r="N626" s="17">
        <v>4.6999899999999997</v>
      </c>
      <c r="O626" s="17">
        <v>53.162080000000003</v>
      </c>
      <c r="P626" s="17">
        <v>16.088740000000001</v>
      </c>
      <c r="Q626" s="17">
        <v>35.183</v>
      </c>
      <c r="R626" s="17">
        <v>16.672540000000001</v>
      </c>
      <c r="S626" s="17">
        <v>79.063010000000006</v>
      </c>
      <c r="T626" s="17">
        <v>1.3878299999999999</v>
      </c>
      <c r="U626" s="17">
        <v>29.6798</v>
      </c>
      <c r="V626" s="17">
        <v>1292.43</v>
      </c>
      <c r="W626" s="17">
        <v>29.537849999999999</v>
      </c>
      <c r="X626" s="17">
        <v>18.774480000000001</v>
      </c>
      <c r="Y626" s="17">
        <v>1.0519000000000001</v>
      </c>
      <c r="Z626" s="17">
        <v>136.13499999999999</v>
      </c>
    </row>
    <row r="627" spans="1:26" x14ac:dyDescent="0.2">
      <c r="A627" s="27">
        <v>44739</v>
      </c>
      <c r="B627" s="17">
        <v>5.2382</v>
      </c>
      <c r="C627" s="14">
        <v>920.6</v>
      </c>
      <c r="D627" s="17">
        <v>6.6926899999999998</v>
      </c>
      <c r="E627" s="17">
        <v>4138.375</v>
      </c>
      <c r="F627" s="17">
        <v>23.363630000000001</v>
      </c>
      <c r="G627" s="17">
        <v>380.09</v>
      </c>
      <c r="H627" s="17">
        <v>14802.5</v>
      </c>
      <c r="I627" s="17">
        <v>4.4039999999999999</v>
      </c>
      <c r="J627" s="17">
        <v>19.922450000000001</v>
      </c>
      <c r="K627" s="17">
        <v>3.7753999999999999</v>
      </c>
      <c r="L627" s="17">
        <v>54.805</v>
      </c>
      <c r="M627" s="17">
        <v>4.4252500000000001</v>
      </c>
      <c r="N627" s="17">
        <v>4.6714399999999996</v>
      </c>
      <c r="O627" s="17">
        <v>54.282380000000003</v>
      </c>
      <c r="P627" s="17">
        <v>15.86365</v>
      </c>
      <c r="Q627" s="17">
        <v>35.386899999999997</v>
      </c>
      <c r="R627" s="17">
        <v>16.557300000000001</v>
      </c>
      <c r="S627" s="17">
        <v>78.437010000000001</v>
      </c>
      <c r="T627" s="17">
        <v>1.38588</v>
      </c>
      <c r="U627" s="17">
        <v>29.614999999999998</v>
      </c>
      <c r="V627" s="17">
        <v>1286.6300000000001</v>
      </c>
      <c r="W627" s="17">
        <v>29.53783</v>
      </c>
      <c r="X627" s="17">
        <v>18.762969999999999</v>
      </c>
      <c r="Y627" s="17">
        <v>1.0583899999999999</v>
      </c>
      <c r="Z627" s="17">
        <v>135.46100000000001</v>
      </c>
    </row>
    <row r="628" spans="1:26" x14ac:dyDescent="0.2">
      <c r="A628" s="27">
        <v>44736</v>
      </c>
      <c r="B628" s="17">
        <v>5.2428299999999997</v>
      </c>
      <c r="C628" s="14">
        <v>917.84500000000003</v>
      </c>
      <c r="D628" s="17">
        <v>6.6815499999999997</v>
      </c>
      <c r="E628" s="17">
        <v>4138.375</v>
      </c>
      <c r="F628" s="17">
        <v>23.4344</v>
      </c>
      <c r="G628" s="17">
        <v>380.5</v>
      </c>
      <c r="H628" s="17">
        <v>14847.5</v>
      </c>
      <c r="I628" s="17">
        <v>4.4020000000000001</v>
      </c>
      <c r="J628" s="17">
        <v>19.868449999999999</v>
      </c>
      <c r="K628" s="17">
        <v>3.7885</v>
      </c>
      <c r="L628" s="17">
        <v>54.975999999999999</v>
      </c>
      <c r="M628" s="17">
        <v>4.4448699999999999</v>
      </c>
      <c r="N628" s="17">
        <v>4.6851500000000001</v>
      </c>
      <c r="O628" s="17">
        <v>54.443350000000002</v>
      </c>
      <c r="P628" s="17">
        <v>15.8019</v>
      </c>
      <c r="Q628" s="17">
        <v>35.484999999999999</v>
      </c>
      <c r="R628" s="17">
        <v>16.925750000000001</v>
      </c>
      <c r="S628" s="17">
        <v>78.248009999999994</v>
      </c>
      <c r="T628" s="17">
        <v>1.3861699999999999</v>
      </c>
      <c r="U628" s="17">
        <v>29.7362</v>
      </c>
      <c r="V628" s="17">
        <v>1289.28</v>
      </c>
      <c r="W628" s="17">
        <v>29.40945</v>
      </c>
      <c r="X628" s="17">
        <v>18.773050000000001</v>
      </c>
      <c r="Y628" s="17">
        <v>1.0552999999999999</v>
      </c>
      <c r="Z628" s="17">
        <v>135.22800000000001</v>
      </c>
    </row>
    <row r="629" spans="1:26" x14ac:dyDescent="0.2">
      <c r="A629" s="27">
        <v>44735</v>
      </c>
      <c r="B629" s="17">
        <v>5.2397999999999998</v>
      </c>
      <c r="C629" s="14">
        <v>904.42499999999995</v>
      </c>
      <c r="D629" s="17">
        <v>6.6994999999999996</v>
      </c>
      <c r="E629" s="17">
        <v>4108.375</v>
      </c>
      <c r="F629" s="17">
        <v>23.514479999999999</v>
      </c>
      <c r="G629" s="17">
        <v>379.65</v>
      </c>
      <c r="H629" s="17">
        <v>14837.5</v>
      </c>
      <c r="I629" s="17">
        <v>4.4057500000000003</v>
      </c>
      <c r="J629" s="17">
        <v>20.01595</v>
      </c>
      <c r="K629" s="17">
        <v>3.7618800000000001</v>
      </c>
      <c r="L629" s="17">
        <v>54.645899999999997</v>
      </c>
      <c r="M629" s="17">
        <v>4.4715999999999996</v>
      </c>
      <c r="N629" s="17">
        <v>4.6997</v>
      </c>
      <c r="O629" s="17">
        <v>54.418880000000001</v>
      </c>
      <c r="P629" s="17">
        <v>15.96181</v>
      </c>
      <c r="Q629" s="17">
        <v>35.506300000000003</v>
      </c>
      <c r="R629" s="17">
        <v>17.352170000000001</v>
      </c>
      <c r="S629" s="17">
        <v>78.137510000000006</v>
      </c>
      <c r="T629" s="17">
        <v>1.3903099999999999</v>
      </c>
      <c r="U629" s="17">
        <v>29.813800000000001</v>
      </c>
      <c r="V629" s="17">
        <v>1300.32</v>
      </c>
      <c r="W629" s="17">
        <v>29.54438</v>
      </c>
      <c r="X629" s="17">
        <v>18.777000000000001</v>
      </c>
      <c r="Y629" s="17">
        <v>1.0523400000000001</v>
      </c>
      <c r="Z629" s="17">
        <v>134.94999999999999</v>
      </c>
    </row>
    <row r="630" spans="1:26" x14ac:dyDescent="0.2">
      <c r="A630" s="27">
        <v>44734</v>
      </c>
      <c r="B630" s="17">
        <v>5.1947299999999998</v>
      </c>
      <c r="C630" s="14">
        <v>888.45500000000004</v>
      </c>
      <c r="D630" s="17">
        <v>6.7126700000000001</v>
      </c>
      <c r="E630" s="17">
        <v>4019.473</v>
      </c>
      <c r="F630" s="17">
        <v>23.416139999999999</v>
      </c>
      <c r="G630" s="17">
        <v>374.82</v>
      </c>
      <c r="H630" s="17">
        <v>14867.5</v>
      </c>
      <c r="I630" s="17">
        <v>4.4050000000000002</v>
      </c>
      <c r="J630" s="17">
        <v>20.049099999999999</v>
      </c>
      <c r="K630" s="17">
        <v>3.7269999999999999</v>
      </c>
      <c r="L630" s="17">
        <v>54.488</v>
      </c>
      <c r="M630" s="17">
        <v>4.44773</v>
      </c>
      <c r="N630" s="17">
        <v>4.6808500000000004</v>
      </c>
      <c r="O630" s="17">
        <v>54.145769999999999</v>
      </c>
      <c r="P630" s="17">
        <v>15.91475</v>
      </c>
      <c r="Q630" s="17">
        <v>35.377499999999998</v>
      </c>
      <c r="R630" s="17">
        <v>17.34442</v>
      </c>
      <c r="S630" s="17">
        <v>78.210009999999997</v>
      </c>
      <c r="T630" s="17">
        <v>1.38673</v>
      </c>
      <c r="U630" s="17">
        <v>29.819199999999999</v>
      </c>
      <c r="V630" s="17">
        <v>1297.9449999999999</v>
      </c>
      <c r="W630" s="17">
        <v>29.60735</v>
      </c>
      <c r="X630" s="17">
        <v>18.755600000000001</v>
      </c>
      <c r="Y630" s="17">
        <v>1.0566199999999999</v>
      </c>
      <c r="Z630" s="17">
        <v>136.25800000000001</v>
      </c>
    </row>
    <row r="631" spans="1:26" x14ac:dyDescent="0.2">
      <c r="A631" s="27">
        <v>44733</v>
      </c>
      <c r="B631" s="17">
        <v>5.1274499999999996</v>
      </c>
      <c r="C631" s="14">
        <v>874.22</v>
      </c>
      <c r="D631" s="17">
        <v>6.6922100000000002</v>
      </c>
      <c r="E631" s="17">
        <v>4023.9380000000001</v>
      </c>
      <c r="F631" s="17">
        <v>23.44745</v>
      </c>
      <c r="G631" s="17">
        <v>374.76600000000002</v>
      </c>
      <c r="H631" s="17">
        <v>14812</v>
      </c>
      <c r="I631" s="17">
        <v>4.3979999999999997</v>
      </c>
      <c r="J631" s="17">
        <v>20.1235</v>
      </c>
      <c r="K631" s="17">
        <v>3.7223999999999999</v>
      </c>
      <c r="L631" s="17">
        <v>54.264899999999997</v>
      </c>
      <c r="M631" s="17">
        <v>4.4032499999999999</v>
      </c>
      <c r="N631" s="17">
        <v>4.6978499999999999</v>
      </c>
      <c r="O631" s="17">
        <v>55.03407</v>
      </c>
      <c r="P631" s="17">
        <v>15.921580000000001</v>
      </c>
      <c r="Q631" s="17">
        <v>35.337499999999999</v>
      </c>
      <c r="R631" s="17">
        <v>17.331980000000001</v>
      </c>
      <c r="S631" s="17">
        <v>78.143020000000007</v>
      </c>
      <c r="T631" s="17">
        <v>1.3854</v>
      </c>
      <c r="U631" s="17">
        <v>29.723299999999998</v>
      </c>
      <c r="V631" s="17">
        <v>1292.0899999999999</v>
      </c>
      <c r="W631" s="17">
        <v>29.54851</v>
      </c>
      <c r="X631" s="17">
        <v>18.740069999999999</v>
      </c>
      <c r="Y631" s="17">
        <v>1.0532999999999999</v>
      </c>
      <c r="Z631" s="17">
        <v>136.57499999999999</v>
      </c>
    </row>
    <row r="632" spans="1:26" x14ac:dyDescent="0.2">
      <c r="A632" s="27">
        <v>44732</v>
      </c>
      <c r="B632" s="17">
        <v>5.1905700000000001</v>
      </c>
      <c r="C632" s="14">
        <v>882.42499999999995</v>
      </c>
      <c r="D632" s="17">
        <v>6.6893000000000002</v>
      </c>
      <c r="E632" s="17">
        <v>3902.047</v>
      </c>
      <c r="F632" s="17">
        <v>23.483740000000001</v>
      </c>
      <c r="G632" s="17">
        <v>378.01299999999998</v>
      </c>
      <c r="H632" s="17">
        <v>14826</v>
      </c>
      <c r="I632" s="17">
        <v>4.4015000000000004</v>
      </c>
      <c r="J632" s="17">
        <v>20.26445</v>
      </c>
      <c r="K632" s="17">
        <v>3.7242500000000001</v>
      </c>
      <c r="L632" s="17">
        <v>54.072499999999998</v>
      </c>
      <c r="M632" s="17">
        <v>4.4221000000000004</v>
      </c>
      <c r="N632" s="17">
        <v>4.7047100000000004</v>
      </c>
      <c r="O632" s="17">
        <v>55.480319999999999</v>
      </c>
      <c r="P632" s="17">
        <v>16.035430000000002</v>
      </c>
      <c r="Q632" s="17">
        <v>35.341000000000001</v>
      </c>
      <c r="R632" s="17">
        <v>17.333279999999998</v>
      </c>
      <c r="S632" s="17">
        <v>77.953010000000006</v>
      </c>
      <c r="T632" s="17">
        <v>1.3888400000000001</v>
      </c>
      <c r="U632" s="17">
        <v>29.741700000000002</v>
      </c>
      <c r="V632" s="17">
        <v>1292.55</v>
      </c>
      <c r="W632" s="17">
        <v>29.532550000000001</v>
      </c>
      <c r="X632" s="17">
        <v>18.7699</v>
      </c>
      <c r="Y632" s="17">
        <v>1.05111</v>
      </c>
      <c r="Z632" s="17">
        <v>135.07499999999999</v>
      </c>
    </row>
    <row r="633" spans="1:26" x14ac:dyDescent="0.2">
      <c r="A633" s="27">
        <v>44729</v>
      </c>
      <c r="B633" s="17">
        <v>5.1530800000000001</v>
      </c>
      <c r="C633" s="14">
        <v>875.68799999999999</v>
      </c>
      <c r="D633" s="17">
        <v>6.7092499999999999</v>
      </c>
      <c r="E633" s="17">
        <v>3902.047</v>
      </c>
      <c r="F633" s="17">
        <v>23.545999999999999</v>
      </c>
      <c r="G633" s="17">
        <v>380.76299999999998</v>
      </c>
      <c r="H633" s="17">
        <v>14823</v>
      </c>
      <c r="I633" s="17">
        <v>4.4020000000000001</v>
      </c>
      <c r="J633" s="17">
        <v>20.34233</v>
      </c>
      <c r="K633" s="17">
        <v>3.7204700000000002</v>
      </c>
      <c r="L633" s="17">
        <v>53.744999999999997</v>
      </c>
      <c r="M633" s="17">
        <v>4.4568500000000002</v>
      </c>
      <c r="N633" s="17">
        <v>4.7106500000000002</v>
      </c>
      <c r="O633" s="17">
        <v>57.499850000000002</v>
      </c>
      <c r="P633" s="17">
        <v>16.01812</v>
      </c>
      <c r="Q633" s="17">
        <v>35.222999999999999</v>
      </c>
      <c r="R633" s="17">
        <v>17.3308</v>
      </c>
      <c r="S633" s="17">
        <v>77.961659999999995</v>
      </c>
      <c r="T633" s="17">
        <v>1.3905000000000001</v>
      </c>
      <c r="U633" s="17">
        <v>29.741199999999999</v>
      </c>
      <c r="V633" s="17">
        <v>1291.25</v>
      </c>
      <c r="W633" s="17">
        <v>29.540579999999999</v>
      </c>
      <c r="X633" s="17">
        <v>18.7425</v>
      </c>
      <c r="Y633" s="17">
        <v>1.0499099999999999</v>
      </c>
      <c r="Z633" s="17">
        <v>135.02099999999999</v>
      </c>
    </row>
    <row r="634" spans="1:26" x14ac:dyDescent="0.2">
      <c r="A634" s="27">
        <v>44728</v>
      </c>
      <c r="B634" s="17">
        <v>5.0568499999999998</v>
      </c>
      <c r="C634" s="14">
        <v>866.48</v>
      </c>
      <c r="D634" s="17">
        <v>6.6843300000000001</v>
      </c>
      <c r="E634" s="17">
        <v>3900.1750000000002</v>
      </c>
      <c r="F634" s="17">
        <v>23.443750000000001</v>
      </c>
      <c r="G634" s="17">
        <v>377.77499999999998</v>
      </c>
      <c r="H634" s="17">
        <v>14767</v>
      </c>
      <c r="I634" s="17">
        <v>4.4024999999999999</v>
      </c>
      <c r="J634" s="17">
        <v>20.408519999999999</v>
      </c>
      <c r="K634" s="17">
        <v>3.7094499999999999</v>
      </c>
      <c r="L634" s="17">
        <v>53.476300000000002</v>
      </c>
      <c r="M634" s="17">
        <v>4.4826100000000002</v>
      </c>
      <c r="N634" s="17">
        <v>4.6887999999999996</v>
      </c>
      <c r="O634" s="17">
        <v>57.360680000000002</v>
      </c>
      <c r="P634" s="17">
        <v>16.008510000000001</v>
      </c>
      <c r="Q634" s="17">
        <v>35.013500000000001</v>
      </c>
      <c r="R634" s="17">
        <v>17.302150000000001</v>
      </c>
      <c r="S634" s="17">
        <v>77.961460000000002</v>
      </c>
      <c r="T634" s="17">
        <v>1.3833599999999999</v>
      </c>
      <c r="U634" s="17">
        <v>29.746300000000002</v>
      </c>
      <c r="V634" s="17">
        <v>1288.57</v>
      </c>
      <c r="W634" s="17">
        <v>29.588750000000001</v>
      </c>
      <c r="X634" s="17">
        <v>18.7517</v>
      </c>
      <c r="Y634" s="17">
        <v>1.0549299999999999</v>
      </c>
      <c r="Z634" s="17">
        <v>132.208</v>
      </c>
    </row>
    <row r="635" spans="1:26" x14ac:dyDescent="0.2">
      <c r="A635" s="27">
        <v>44727</v>
      </c>
      <c r="B635" s="17">
        <v>5.0568499999999998</v>
      </c>
      <c r="C635" s="14">
        <v>856.99699999999996</v>
      </c>
      <c r="D635" s="17">
        <v>6.66866</v>
      </c>
      <c r="E635" s="17">
        <v>3892.35</v>
      </c>
      <c r="F635" s="17">
        <v>23.686779999999999</v>
      </c>
      <c r="G635" s="17">
        <v>380.77</v>
      </c>
      <c r="H635" s="17">
        <v>14707.5</v>
      </c>
      <c r="I635" s="17">
        <v>4.4135</v>
      </c>
      <c r="J635" s="17">
        <v>20.256679999999999</v>
      </c>
      <c r="K635" s="17">
        <v>3.7276500000000001</v>
      </c>
      <c r="L635" s="17">
        <v>53.448700000000002</v>
      </c>
      <c r="M635" s="17">
        <v>4.46251</v>
      </c>
      <c r="N635" s="17">
        <v>4.7324999999999999</v>
      </c>
      <c r="O635" s="17">
        <v>55.854730000000004</v>
      </c>
      <c r="P635" s="17">
        <v>15.77566</v>
      </c>
      <c r="Q635" s="17">
        <v>34.7881</v>
      </c>
      <c r="R635" s="17">
        <v>17.2393</v>
      </c>
      <c r="S635" s="17">
        <v>77.896010000000004</v>
      </c>
      <c r="T635" s="17">
        <v>1.3862399999999999</v>
      </c>
      <c r="U635" s="17">
        <v>29.68</v>
      </c>
      <c r="V635" s="17">
        <v>1278.3800000000001</v>
      </c>
      <c r="W635" s="17">
        <v>29.547509999999999</v>
      </c>
      <c r="X635" s="17">
        <v>18.761669999999999</v>
      </c>
      <c r="Y635" s="17">
        <v>1.0443800000000001</v>
      </c>
      <c r="Z635" s="17">
        <v>133.83699999999999</v>
      </c>
    </row>
    <row r="636" spans="1:26" x14ac:dyDescent="0.2">
      <c r="A636" s="27">
        <v>44726</v>
      </c>
      <c r="B636" s="17">
        <v>5.1167800000000003</v>
      </c>
      <c r="C636" s="14">
        <v>868.47500000000002</v>
      </c>
      <c r="D636" s="17">
        <v>6.75495</v>
      </c>
      <c r="E636" s="17">
        <v>3967.8</v>
      </c>
      <c r="F636" s="17">
        <v>23.7575</v>
      </c>
      <c r="G636" s="17">
        <v>384.52</v>
      </c>
      <c r="H636" s="17">
        <v>14697.5</v>
      </c>
      <c r="I636" s="17">
        <v>4.4225000000000003</v>
      </c>
      <c r="J636" s="17">
        <v>20.587219999999999</v>
      </c>
      <c r="K636" s="17">
        <v>3.7565</v>
      </c>
      <c r="L636" s="17">
        <v>53.242899999999999</v>
      </c>
      <c r="M636" s="17">
        <v>4.4720899999999997</v>
      </c>
      <c r="N636" s="17">
        <v>4.7465700000000002</v>
      </c>
      <c r="O636" s="17">
        <v>58.404220000000002</v>
      </c>
      <c r="P636" s="17">
        <v>16.03989</v>
      </c>
      <c r="Q636" s="17">
        <v>35.029000000000003</v>
      </c>
      <c r="R636" s="17">
        <v>17.26933</v>
      </c>
      <c r="S636" s="17">
        <v>77.992009999999993</v>
      </c>
      <c r="T636" s="17">
        <v>1.3934500000000001</v>
      </c>
      <c r="U636" s="17">
        <v>29.673400000000001</v>
      </c>
      <c r="V636" s="17">
        <v>1289.9100000000001</v>
      </c>
      <c r="W636" s="17">
        <v>29.54851</v>
      </c>
      <c r="X636" s="17">
        <v>18.732399999999998</v>
      </c>
      <c r="Y636" s="17">
        <v>1.0416000000000001</v>
      </c>
      <c r="Z636" s="17">
        <v>135.47200000000001</v>
      </c>
    </row>
    <row r="637" spans="1:26" x14ac:dyDescent="0.2">
      <c r="A637" s="27">
        <v>44725</v>
      </c>
      <c r="B637" s="17">
        <v>5.1167800000000003</v>
      </c>
      <c r="C637" s="14">
        <v>861.64300000000003</v>
      </c>
      <c r="D637" s="17">
        <v>6.7826399999999998</v>
      </c>
      <c r="E637" s="17">
        <v>3970.75</v>
      </c>
      <c r="F637" s="17">
        <v>23.764500000000002</v>
      </c>
      <c r="G637" s="17">
        <v>384.815</v>
      </c>
      <c r="H637" s="17">
        <v>14771.6</v>
      </c>
      <c r="I637" s="17">
        <v>4.4184999999999999</v>
      </c>
      <c r="J637" s="17">
        <v>20.456700000000001</v>
      </c>
      <c r="K637" s="17">
        <v>3.74248</v>
      </c>
      <c r="L637" s="17">
        <v>53.295000000000002</v>
      </c>
      <c r="M637" s="17">
        <v>4.4679500000000001</v>
      </c>
      <c r="N637" s="17">
        <v>4.7464500000000003</v>
      </c>
      <c r="O637" s="17">
        <v>57.474150000000002</v>
      </c>
      <c r="P637" s="17">
        <v>16.117159999999998</v>
      </c>
      <c r="Q637" s="17">
        <v>34.908499999999997</v>
      </c>
      <c r="R637" s="17">
        <v>17.264130000000002</v>
      </c>
      <c r="S637" s="17">
        <v>78.075010000000006</v>
      </c>
      <c r="T637" s="17">
        <v>1.3950899999999999</v>
      </c>
      <c r="U637" s="17">
        <v>29.74</v>
      </c>
      <c r="V637" s="17">
        <v>1291.8900000000001</v>
      </c>
      <c r="W637" s="17">
        <v>29.547509999999999</v>
      </c>
      <c r="X637" s="17">
        <v>18.713200000000001</v>
      </c>
      <c r="Y637" s="17">
        <v>1.04094</v>
      </c>
      <c r="Z637" s="17">
        <v>134.423</v>
      </c>
    </row>
    <row r="638" spans="1:26" x14ac:dyDescent="0.2">
      <c r="A638" s="27">
        <v>44722</v>
      </c>
      <c r="B638" s="17">
        <v>4.9869000000000003</v>
      </c>
      <c r="C638" s="14">
        <v>845.13</v>
      </c>
      <c r="D638" s="17">
        <v>6.73027</v>
      </c>
      <c r="E638" s="17">
        <v>3940.95</v>
      </c>
      <c r="F638" s="17">
        <v>23.47955</v>
      </c>
      <c r="G638" s="17">
        <v>378.79899999999998</v>
      </c>
      <c r="H638" s="17">
        <v>14552.5</v>
      </c>
      <c r="I638" s="17">
        <v>4.4020000000000001</v>
      </c>
      <c r="J638" s="17">
        <v>19.961030000000001</v>
      </c>
      <c r="K638" s="17">
        <v>3.7618999999999998</v>
      </c>
      <c r="L638" s="17">
        <v>52.976700000000001</v>
      </c>
      <c r="M638" s="17">
        <v>4.3816499999999996</v>
      </c>
      <c r="N638" s="17">
        <v>4.6989999999999998</v>
      </c>
      <c r="O638" s="17">
        <v>58.186549999999997</v>
      </c>
      <c r="P638" s="17">
        <v>15.85671</v>
      </c>
      <c r="Q638" s="17">
        <v>34.732300000000002</v>
      </c>
      <c r="R638" s="17">
        <v>17.114319999999999</v>
      </c>
      <c r="S638" s="17">
        <v>78.169510000000002</v>
      </c>
      <c r="T638" s="17">
        <v>1.3878999999999999</v>
      </c>
      <c r="U638" s="17">
        <v>29.568100000000001</v>
      </c>
      <c r="V638" s="17">
        <v>1279.67</v>
      </c>
      <c r="W638" s="17">
        <v>29.53265</v>
      </c>
      <c r="X638" s="17">
        <v>18.708600000000001</v>
      </c>
      <c r="Y638" s="17">
        <v>1.05185</v>
      </c>
      <c r="Z638" s="17">
        <v>134.41399999999999</v>
      </c>
    </row>
    <row r="639" spans="1:26" x14ac:dyDescent="0.2">
      <c r="A639" s="27">
        <v>44721</v>
      </c>
      <c r="B639" s="17">
        <v>4.9068699999999996</v>
      </c>
      <c r="C639" s="14">
        <v>824.89499999999998</v>
      </c>
      <c r="D639" s="17">
        <v>6.7008799999999997</v>
      </c>
      <c r="E639" s="17">
        <v>3850.67</v>
      </c>
      <c r="F639" s="17">
        <v>23.26247</v>
      </c>
      <c r="G639" s="17">
        <v>372.44299999999998</v>
      </c>
      <c r="H639" s="17">
        <v>14562.5</v>
      </c>
      <c r="I639" s="17">
        <v>4.3935000000000004</v>
      </c>
      <c r="J639" s="17">
        <v>19.67332</v>
      </c>
      <c r="K639" s="17">
        <v>3.7513700000000001</v>
      </c>
      <c r="L639" s="17">
        <v>52.962499999999999</v>
      </c>
      <c r="M639" s="17">
        <v>4.3391000000000002</v>
      </c>
      <c r="N639" s="17">
        <v>4.6556600000000001</v>
      </c>
      <c r="O639" s="17">
        <v>57.440730000000002</v>
      </c>
      <c r="P639" s="17">
        <v>15.511979999999999</v>
      </c>
      <c r="Q639" s="17">
        <v>34.5565</v>
      </c>
      <c r="R639" s="17">
        <v>17.117550000000001</v>
      </c>
      <c r="S639" s="17">
        <v>77.802009999999996</v>
      </c>
      <c r="T639" s="17">
        <v>1.3831500000000001</v>
      </c>
      <c r="U639" s="17">
        <v>29.540299999999998</v>
      </c>
      <c r="V639" s="17">
        <v>1265.1500000000001</v>
      </c>
      <c r="W639" s="17">
        <v>29.547509999999999</v>
      </c>
      <c r="X639" s="17">
        <v>18.6995</v>
      </c>
      <c r="Y639" s="17">
        <v>1.06166</v>
      </c>
      <c r="Z639" s="17">
        <v>134.35900000000001</v>
      </c>
    </row>
    <row r="640" spans="1:26" x14ac:dyDescent="0.2">
      <c r="A640" s="27">
        <v>44720</v>
      </c>
      <c r="B640" s="17">
        <v>4.8993000000000002</v>
      </c>
      <c r="C640" s="14">
        <v>821.93</v>
      </c>
      <c r="D640" s="17">
        <v>6.70106</v>
      </c>
      <c r="E640" s="17">
        <v>3807.1350000000002</v>
      </c>
      <c r="F640" s="17">
        <v>23.051159999999999</v>
      </c>
      <c r="G640" s="17">
        <v>369.08499999999998</v>
      </c>
      <c r="H640" s="17">
        <v>14492.5</v>
      </c>
      <c r="I640" s="17">
        <v>4.3940000000000001</v>
      </c>
      <c r="J640" s="17">
        <v>19.576000000000001</v>
      </c>
      <c r="K640" s="17">
        <v>3.7656499999999999</v>
      </c>
      <c r="L640" s="17">
        <v>52.921199999999999</v>
      </c>
      <c r="M640" s="17">
        <v>4.2793099999999997</v>
      </c>
      <c r="N640" s="17">
        <v>4.6132499999999999</v>
      </c>
      <c r="O640" s="17">
        <v>60.291179999999997</v>
      </c>
      <c r="P640" s="17">
        <v>15.28992</v>
      </c>
      <c r="Q640" s="17">
        <v>34.534500000000001</v>
      </c>
      <c r="R640" s="17">
        <v>17.14573</v>
      </c>
      <c r="S640" s="17">
        <v>77.71951</v>
      </c>
      <c r="T640" s="17">
        <v>1.37581</v>
      </c>
      <c r="U640" s="17">
        <v>29.5046</v>
      </c>
      <c r="V640" s="17">
        <v>1257.1300000000001</v>
      </c>
      <c r="W640" s="17">
        <v>29.521409999999999</v>
      </c>
      <c r="X640" s="17">
        <v>18.683050000000001</v>
      </c>
      <c r="Y640" s="17">
        <v>1.0716399999999999</v>
      </c>
      <c r="Z640" s="17">
        <v>134.251</v>
      </c>
    </row>
    <row r="641" spans="1:26" x14ac:dyDescent="0.2">
      <c r="A641" s="27">
        <v>44719</v>
      </c>
      <c r="B641" s="17">
        <v>4.8712499999999999</v>
      </c>
      <c r="C641" s="14">
        <v>827.45</v>
      </c>
      <c r="D641" s="17">
        <v>6.6717000000000004</v>
      </c>
      <c r="E641" s="17">
        <v>3784.8</v>
      </c>
      <c r="F641" s="17">
        <v>23.125419999999998</v>
      </c>
      <c r="G641" s="17">
        <v>363.54399999999998</v>
      </c>
      <c r="H641" s="17">
        <v>14456.5</v>
      </c>
      <c r="I641" s="17">
        <v>4.3955000000000002</v>
      </c>
      <c r="J641" s="17">
        <v>19.588349999999998</v>
      </c>
      <c r="K641" s="17">
        <v>3.7502499999999999</v>
      </c>
      <c r="L641" s="17">
        <v>52.96</v>
      </c>
      <c r="M641" s="17">
        <v>4.2777500000000002</v>
      </c>
      <c r="N641" s="17">
        <v>4.6191300000000002</v>
      </c>
      <c r="O641" s="17">
        <v>62.468600000000002</v>
      </c>
      <c r="P641" s="17">
        <v>15.379899999999999</v>
      </c>
      <c r="Q641" s="17">
        <v>34.421500000000002</v>
      </c>
      <c r="R641" s="17">
        <v>16.763670000000001</v>
      </c>
      <c r="S641" s="17">
        <v>77.661010000000005</v>
      </c>
      <c r="T641" s="17">
        <v>1.37364</v>
      </c>
      <c r="U641" s="17">
        <v>29.5</v>
      </c>
      <c r="V641" s="17">
        <v>1254.8599999999999</v>
      </c>
      <c r="W641" s="17">
        <v>29.543299999999999</v>
      </c>
      <c r="X641" s="17">
        <v>18.698699999999999</v>
      </c>
      <c r="Y641" s="17">
        <v>1.07029</v>
      </c>
      <c r="Z641" s="17">
        <v>132.59299999999999</v>
      </c>
    </row>
    <row r="642" spans="1:26" x14ac:dyDescent="0.2">
      <c r="A642" s="27">
        <v>44718</v>
      </c>
      <c r="B642" s="17">
        <v>4.7943499999999997</v>
      </c>
      <c r="C642" s="14">
        <v>821.72299999999996</v>
      </c>
      <c r="D642" s="17">
        <v>6.6569799999999999</v>
      </c>
      <c r="E642" s="17">
        <v>3795.4250000000002</v>
      </c>
      <c r="F642" s="17">
        <v>23.120149999999999</v>
      </c>
      <c r="G642" s="17">
        <v>362.25400000000002</v>
      </c>
      <c r="H642" s="17">
        <v>14451.5</v>
      </c>
      <c r="I642" s="17">
        <v>4.3890000000000002</v>
      </c>
      <c r="J642" s="17">
        <v>19.553599999999999</v>
      </c>
      <c r="K642" s="17">
        <v>3.7336499999999999</v>
      </c>
      <c r="L642" s="17">
        <v>52.877000000000002</v>
      </c>
      <c r="M642" s="17">
        <v>4.2878600000000002</v>
      </c>
      <c r="N642" s="17">
        <v>4.6208499999999999</v>
      </c>
      <c r="O642" s="17">
        <v>61.311149999999998</v>
      </c>
      <c r="P642" s="17">
        <v>15.43665</v>
      </c>
      <c r="Q642" s="17">
        <v>34.403199999999998</v>
      </c>
      <c r="R642" s="17">
        <v>16.583880000000001</v>
      </c>
      <c r="S642" s="17">
        <v>77.827010000000001</v>
      </c>
      <c r="T642" s="17">
        <v>1.37659</v>
      </c>
      <c r="U642" s="17">
        <v>29.3889</v>
      </c>
      <c r="V642" s="17">
        <v>1254.44</v>
      </c>
      <c r="W642" s="17">
        <v>29.587499999999999</v>
      </c>
      <c r="X642" s="17">
        <v>18.644549999999999</v>
      </c>
      <c r="Y642" s="17">
        <v>1.06959</v>
      </c>
      <c r="Z642" s="17">
        <v>131.88200000000001</v>
      </c>
    </row>
    <row r="643" spans="1:26" x14ac:dyDescent="0.2">
      <c r="A643" s="27">
        <v>44715</v>
      </c>
      <c r="B643" s="17">
        <v>4.7750000000000004</v>
      </c>
      <c r="C643" s="14">
        <v>811.7</v>
      </c>
      <c r="D643" s="17">
        <v>6.6556800000000003</v>
      </c>
      <c r="E643" s="17">
        <v>3788.32</v>
      </c>
      <c r="F643" s="17">
        <v>23.00995</v>
      </c>
      <c r="G643" s="17">
        <v>365.59500000000003</v>
      </c>
      <c r="H643" s="17">
        <v>14437.5</v>
      </c>
      <c r="I643" s="17">
        <v>4.3887</v>
      </c>
      <c r="J643" s="17">
        <v>19.5594</v>
      </c>
      <c r="K643" s="17">
        <v>3.70865</v>
      </c>
      <c r="L643" s="17">
        <v>52.863799999999998</v>
      </c>
      <c r="M643" s="17">
        <v>4.2817100000000003</v>
      </c>
      <c r="N643" s="17">
        <v>4.6117999999999997</v>
      </c>
      <c r="O643" s="17">
        <v>63.356499999999997</v>
      </c>
      <c r="P643" s="17">
        <v>15.5482</v>
      </c>
      <c r="Q643" s="17">
        <v>34.374600000000001</v>
      </c>
      <c r="R643" s="17">
        <v>16.446850000000001</v>
      </c>
      <c r="S643" s="17">
        <v>77.694460000000007</v>
      </c>
      <c r="T643" s="17">
        <v>1.37608</v>
      </c>
      <c r="U643" s="17">
        <v>29.349799999999998</v>
      </c>
      <c r="V643" s="17">
        <v>1251.47</v>
      </c>
      <c r="W643" s="17">
        <v>29.25</v>
      </c>
      <c r="X643" s="17">
        <v>18.631350000000001</v>
      </c>
      <c r="Y643" s="17">
        <v>1.07195</v>
      </c>
      <c r="Z643" s="17">
        <v>130.87899999999999</v>
      </c>
    </row>
    <row r="644" spans="1:26" x14ac:dyDescent="0.2">
      <c r="A644" s="27">
        <v>44714</v>
      </c>
      <c r="B644" s="17">
        <v>4.7968000000000002</v>
      </c>
      <c r="C644" s="14">
        <v>813.08799999999997</v>
      </c>
      <c r="D644" s="17">
        <v>6.6567100000000003</v>
      </c>
      <c r="E644" s="17">
        <v>3773.9</v>
      </c>
      <c r="F644" s="17">
        <v>22.963789999999999</v>
      </c>
      <c r="G644" s="17">
        <v>366.67200000000003</v>
      </c>
      <c r="H644" s="17">
        <v>14482.5</v>
      </c>
      <c r="I644" s="17">
        <v>4.391</v>
      </c>
      <c r="J644" s="17">
        <v>19.52505</v>
      </c>
      <c r="K644" s="17">
        <v>3.7011500000000002</v>
      </c>
      <c r="L644" s="17">
        <v>52.784999999999997</v>
      </c>
      <c r="M644" s="17">
        <v>4.2606299999999999</v>
      </c>
      <c r="N644" s="17">
        <v>4.59856</v>
      </c>
      <c r="O644" s="17">
        <v>63.646030000000003</v>
      </c>
      <c r="P644" s="17">
        <v>15.46663</v>
      </c>
      <c r="Q644" s="17">
        <v>34.250999999999998</v>
      </c>
      <c r="R644" s="17">
        <v>16.469709999999999</v>
      </c>
      <c r="S644" s="17">
        <v>77.401510000000002</v>
      </c>
      <c r="T644" s="17">
        <v>1.3706400000000001</v>
      </c>
      <c r="U644" s="17">
        <v>29.349799999999998</v>
      </c>
      <c r="V644" s="17">
        <v>1241.1400000000001</v>
      </c>
      <c r="W644" s="17">
        <v>29.4</v>
      </c>
      <c r="X644" s="17">
        <v>18.6492</v>
      </c>
      <c r="Y644" s="17">
        <v>1.0747199999999999</v>
      </c>
      <c r="Z644" s="17">
        <v>129.839</v>
      </c>
    </row>
    <row r="645" spans="1:26" x14ac:dyDescent="0.2">
      <c r="A645" s="27">
        <v>44713</v>
      </c>
      <c r="B645" s="17">
        <v>4.8158200000000004</v>
      </c>
      <c r="C645" s="14">
        <v>824.27499999999998</v>
      </c>
      <c r="D645" s="17">
        <v>6.6980500000000003</v>
      </c>
      <c r="E645" s="17">
        <v>3799.9209999999998</v>
      </c>
      <c r="F645" s="17">
        <v>23.228349999999999</v>
      </c>
      <c r="G645" s="17">
        <v>372.49400000000003</v>
      </c>
      <c r="H645" s="17">
        <v>14581</v>
      </c>
      <c r="I645" s="17">
        <v>4.3832000000000004</v>
      </c>
      <c r="J645" s="17">
        <v>19.697030000000002</v>
      </c>
      <c r="K645" s="17">
        <v>3.7273800000000001</v>
      </c>
      <c r="L645" s="17">
        <v>52.488900000000001</v>
      </c>
      <c r="M645" s="17">
        <v>4.3095499999999998</v>
      </c>
      <c r="N645" s="17">
        <v>4.6384999999999996</v>
      </c>
      <c r="O645" s="17">
        <v>63.232349999999997</v>
      </c>
      <c r="P645" s="17">
        <v>15.5678</v>
      </c>
      <c r="Q645" s="17">
        <v>34.347000000000001</v>
      </c>
      <c r="R645" s="17">
        <v>16.398330000000001</v>
      </c>
      <c r="S645" s="17">
        <v>77.579509999999999</v>
      </c>
      <c r="T645" s="17">
        <v>1.3745000000000001</v>
      </c>
      <c r="U645" s="17">
        <v>29.203099999999999</v>
      </c>
      <c r="V645" s="17">
        <v>1247.23</v>
      </c>
      <c r="W645" s="17">
        <v>29.290009999999999</v>
      </c>
      <c r="X645" s="17">
        <v>18.620979999999999</v>
      </c>
      <c r="Y645" s="17">
        <v>1.06497</v>
      </c>
      <c r="Z645" s="17">
        <v>130.131</v>
      </c>
    </row>
    <row r="646" spans="1:26" x14ac:dyDescent="0.2">
      <c r="A646" s="27">
        <v>44712</v>
      </c>
      <c r="B646" s="17">
        <v>4.7348699999999999</v>
      </c>
      <c r="C646" s="14">
        <v>823.75</v>
      </c>
      <c r="D646" s="17">
        <v>6.6787099999999997</v>
      </c>
      <c r="E646" s="17">
        <v>3772.1030000000001</v>
      </c>
      <c r="F646" s="17">
        <v>23.025500000000001</v>
      </c>
      <c r="G646" s="17">
        <v>370.07100000000003</v>
      </c>
      <c r="H646" s="17">
        <v>14581</v>
      </c>
      <c r="I646" s="17">
        <v>4.3784999999999998</v>
      </c>
      <c r="J646" s="17">
        <v>19.657070000000001</v>
      </c>
      <c r="K646" s="17">
        <v>3.7139700000000002</v>
      </c>
      <c r="L646" s="17">
        <v>52.388300000000001</v>
      </c>
      <c r="M646" s="17">
        <v>4.2692699999999997</v>
      </c>
      <c r="N646" s="17">
        <v>4.6051200000000003</v>
      </c>
      <c r="O646" s="17">
        <v>62.485100000000003</v>
      </c>
      <c r="P646" s="17">
        <v>15.640499999999999</v>
      </c>
      <c r="Q646" s="17">
        <v>34.327500000000001</v>
      </c>
      <c r="R646" s="17">
        <v>16.404050000000002</v>
      </c>
      <c r="S646" s="17">
        <v>77.626009999999994</v>
      </c>
      <c r="T646" s="17">
        <v>1.3698999999999999</v>
      </c>
      <c r="U646" s="17">
        <v>28.999199999999998</v>
      </c>
      <c r="V646" s="17">
        <v>1242.48</v>
      </c>
      <c r="W646" s="17">
        <v>29.462499999999999</v>
      </c>
      <c r="X646" s="17">
        <v>18.580100000000002</v>
      </c>
      <c r="Y646" s="17">
        <v>1.07341</v>
      </c>
      <c r="Z646" s="17">
        <v>128.66800000000001</v>
      </c>
    </row>
    <row r="647" spans="1:26" x14ac:dyDescent="0.2">
      <c r="A647" s="27">
        <v>44711</v>
      </c>
      <c r="B647" s="17">
        <v>4.7531699999999999</v>
      </c>
      <c r="C647" s="14">
        <v>830.34500000000003</v>
      </c>
      <c r="D647" s="17">
        <v>6.6714700000000002</v>
      </c>
      <c r="E647" s="17">
        <v>3932.587</v>
      </c>
      <c r="F647" s="17">
        <v>22.929500000000001</v>
      </c>
      <c r="G647" s="17">
        <v>365.19400000000002</v>
      </c>
      <c r="H647" s="17">
        <v>14537</v>
      </c>
      <c r="I647" s="17">
        <v>4.3663600000000002</v>
      </c>
      <c r="J647" s="17">
        <v>19.541499999999999</v>
      </c>
      <c r="K647" s="17">
        <v>3.6785199999999998</v>
      </c>
      <c r="L647" s="17">
        <v>52.314999999999998</v>
      </c>
      <c r="M647" s="17">
        <v>4.2521100000000001</v>
      </c>
      <c r="N647" s="17">
        <v>4.5871700000000004</v>
      </c>
      <c r="O647" s="17">
        <v>64</v>
      </c>
      <c r="P647" s="17">
        <v>15.494</v>
      </c>
      <c r="Q647" s="17">
        <v>34.085500000000003</v>
      </c>
      <c r="R647" s="17">
        <v>16.385100000000001</v>
      </c>
      <c r="S647" s="17">
        <v>77.549509999999998</v>
      </c>
      <c r="T647" s="17">
        <v>1.3671199999999999</v>
      </c>
      <c r="U647" s="17">
        <v>28.9605</v>
      </c>
      <c r="V647" s="17">
        <v>1236.6400000000001</v>
      </c>
      <c r="W647" s="17">
        <v>29.4</v>
      </c>
      <c r="X647" s="17">
        <v>18.584849999999999</v>
      </c>
      <c r="Y647" s="17">
        <v>1.07789</v>
      </c>
      <c r="Z647" s="17">
        <v>127.58499999999999</v>
      </c>
    </row>
    <row r="648" spans="1:26" x14ac:dyDescent="0.2">
      <c r="A648" s="27">
        <v>44708</v>
      </c>
      <c r="B648" s="17">
        <v>4.7317499999999999</v>
      </c>
      <c r="C648" s="14">
        <v>826.5</v>
      </c>
      <c r="D648" s="17">
        <v>6.7207999999999997</v>
      </c>
      <c r="E648" s="17">
        <v>3932.587</v>
      </c>
      <c r="F648" s="17">
        <v>23.00375</v>
      </c>
      <c r="G648" s="17">
        <v>367.072</v>
      </c>
      <c r="H648" s="17">
        <v>14577</v>
      </c>
      <c r="I648" s="17">
        <v>4.3792</v>
      </c>
      <c r="J648" s="17">
        <v>19.578900000000001</v>
      </c>
      <c r="K648" s="17">
        <v>3.69123</v>
      </c>
      <c r="L648" s="17">
        <v>52.327500000000001</v>
      </c>
      <c r="M648" s="17">
        <v>4.2555500000000004</v>
      </c>
      <c r="N648" s="17">
        <v>4.6044</v>
      </c>
      <c r="O648" s="17">
        <v>66.367099999999994</v>
      </c>
      <c r="P648" s="17">
        <v>15.59029</v>
      </c>
      <c r="Q648" s="17">
        <v>34.134099999999997</v>
      </c>
      <c r="R648" s="17">
        <v>16.222799999999999</v>
      </c>
      <c r="S648" s="17">
        <v>77.662009999999995</v>
      </c>
      <c r="T648" s="17">
        <v>1.3692299999999999</v>
      </c>
      <c r="U648" s="17">
        <v>29.306000000000001</v>
      </c>
      <c r="V648" s="17">
        <v>1252.6300000000001</v>
      </c>
      <c r="W648" s="17">
        <v>29.462499999999999</v>
      </c>
      <c r="X648" s="17">
        <v>18.600899999999999</v>
      </c>
      <c r="Y648" s="17">
        <v>1.0734999999999999</v>
      </c>
      <c r="Z648" s="17">
        <v>127.11499999999999</v>
      </c>
    </row>
    <row r="649" spans="1:26" x14ac:dyDescent="0.2">
      <c r="A649" s="27">
        <v>44707</v>
      </c>
      <c r="B649" s="17">
        <v>4.7679999999999998</v>
      </c>
      <c r="C649" s="14">
        <v>823.06</v>
      </c>
      <c r="D649" s="17">
        <v>6.76736</v>
      </c>
      <c r="E649" s="17">
        <v>3922</v>
      </c>
      <c r="F649" s="17">
        <v>23.04317</v>
      </c>
      <c r="G649" s="17">
        <v>366.65699999999998</v>
      </c>
      <c r="H649" s="17">
        <v>14632.5</v>
      </c>
      <c r="I649" s="17">
        <v>4.3979999999999997</v>
      </c>
      <c r="J649" s="17">
        <v>19.766300000000001</v>
      </c>
      <c r="K649" s="17">
        <v>3.6574499999999999</v>
      </c>
      <c r="L649" s="17">
        <v>52.41</v>
      </c>
      <c r="M649" s="17">
        <v>4.29617</v>
      </c>
      <c r="N649" s="17">
        <v>4.6089799999999999</v>
      </c>
      <c r="O649" s="17">
        <v>64.407399999999996</v>
      </c>
      <c r="P649" s="17">
        <v>15.707140000000001</v>
      </c>
      <c r="Q649" s="17">
        <v>34.219499999999996</v>
      </c>
      <c r="R649" s="17">
        <v>16.348500000000001</v>
      </c>
      <c r="S649" s="17">
        <v>77.608009999999993</v>
      </c>
      <c r="T649" s="17">
        <v>1.3731500000000001</v>
      </c>
      <c r="U649" s="17">
        <v>29.458400000000001</v>
      </c>
      <c r="V649" s="17">
        <v>1260.5150000000001</v>
      </c>
      <c r="W649" s="17">
        <v>29.587499999999999</v>
      </c>
      <c r="X649" s="17">
        <v>18.581869999999999</v>
      </c>
      <c r="Y649" s="17">
        <v>1.0725199999999999</v>
      </c>
      <c r="Z649" s="17">
        <v>127.122</v>
      </c>
    </row>
    <row r="650" spans="1:26" x14ac:dyDescent="0.2">
      <c r="A650" s="27">
        <v>44706</v>
      </c>
      <c r="B650" s="17">
        <v>4.8268700000000004</v>
      </c>
      <c r="C650" s="14">
        <v>831.81299999999999</v>
      </c>
      <c r="D650" s="17">
        <v>6.7126700000000001</v>
      </c>
      <c r="E650" s="17">
        <v>3936.6350000000002</v>
      </c>
      <c r="F650" s="17">
        <v>23.100339999999999</v>
      </c>
      <c r="G650" s="17">
        <v>367.53100000000001</v>
      </c>
      <c r="H650" s="17">
        <v>14632.5</v>
      </c>
      <c r="I650" s="17">
        <v>4.3941999999999997</v>
      </c>
      <c r="J650" s="17">
        <v>19.829429999999999</v>
      </c>
      <c r="K650" s="17">
        <v>3.6877300000000002</v>
      </c>
      <c r="L650" s="17">
        <v>52.356200000000001</v>
      </c>
      <c r="M650" s="17">
        <v>4.3079299999999998</v>
      </c>
      <c r="N650" s="17">
        <v>4.6257999999999999</v>
      </c>
      <c r="O650" s="17">
        <v>60.226050000000001</v>
      </c>
      <c r="P650" s="17">
        <v>15.740880000000001</v>
      </c>
      <c r="Q650" s="17">
        <v>34.303699999999999</v>
      </c>
      <c r="R650" s="17">
        <v>16.35201</v>
      </c>
      <c r="S650" s="17">
        <v>77.464510000000004</v>
      </c>
      <c r="T650" s="17">
        <v>1.3757999999999999</v>
      </c>
      <c r="U650" s="17">
        <v>29.508800000000001</v>
      </c>
      <c r="V650" s="17">
        <v>1266.55</v>
      </c>
      <c r="W650" s="17">
        <v>29.587499999999999</v>
      </c>
      <c r="X650" s="17">
        <v>18.619150000000001</v>
      </c>
      <c r="Y650" s="17">
        <v>1.0681499999999999</v>
      </c>
      <c r="Z650" s="17">
        <v>127.32</v>
      </c>
    </row>
    <row r="651" spans="1:26" x14ac:dyDescent="0.2">
      <c r="A651" s="27">
        <v>44705</v>
      </c>
      <c r="B651" s="17">
        <v>4.81942</v>
      </c>
      <c r="C651" s="14">
        <v>830.58199999999999</v>
      </c>
      <c r="D651" s="17">
        <v>6.6574</v>
      </c>
      <c r="E651" s="17">
        <v>3976.1750000000002</v>
      </c>
      <c r="F651" s="17">
        <v>22.940729999999999</v>
      </c>
      <c r="G651" s="17">
        <v>356.55900000000003</v>
      </c>
      <c r="H651" s="17">
        <v>14657.5</v>
      </c>
      <c r="I651" s="17">
        <v>4.3964999999999996</v>
      </c>
      <c r="J651" s="17">
        <v>19.843489999999999</v>
      </c>
      <c r="K651" s="17">
        <v>3.7040000000000002</v>
      </c>
      <c r="L651" s="17">
        <v>52.329500000000003</v>
      </c>
      <c r="M651" s="17">
        <v>4.2817800000000004</v>
      </c>
      <c r="N651" s="17">
        <v>4.6043900000000004</v>
      </c>
      <c r="O651" s="17">
        <v>55.357320000000001</v>
      </c>
      <c r="P651" s="17">
        <v>15.64315</v>
      </c>
      <c r="Q651" s="17">
        <v>34.086300000000001</v>
      </c>
      <c r="R651" s="17">
        <v>16.091439999999999</v>
      </c>
      <c r="S651" s="17">
        <v>77.479510000000005</v>
      </c>
      <c r="T651" s="17">
        <v>1.37185</v>
      </c>
      <c r="U651" s="17">
        <v>29.597799999999999</v>
      </c>
      <c r="V651" s="17">
        <v>1261.175</v>
      </c>
      <c r="W651" s="17">
        <v>29.25</v>
      </c>
      <c r="X651" s="17">
        <v>18.512149999999998</v>
      </c>
      <c r="Y651" s="17">
        <v>1.0735699999999999</v>
      </c>
      <c r="Z651" s="17">
        <v>126.83</v>
      </c>
    </row>
    <row r="652" spans="1:26" x14ac:dyDescent="0.2">
      <c r="A652" s="27">
        <v>44704</v>
      </c>
      <c r="B652" s="17">
        <v>4.8129999999999997</v>
      </c>
      <c r="C652" s="14">
        <v>830.48500000000001</v>
      </c>
      <c r="D652" s="17">
        <v>6.6616999999999997</v>
      </c>
      <c r="E652" s="17">
        <v>3977.5250000000001</v>
      </c>
      <c r="F652" s="17">
        <v>23.041219999999999</v>
      </c>
      <c r="G652" s="17">
        <v>357.37400000000002</v>
      </c>
      <c r="H652" s="17">
        <v>14673.5</v>
      </c>
      <c r="I652" s="17">
        <v>4.3890000000000002</v>
      </c>
      <c r="J652" s="17">
        <v>19.8748</v>
      </c>
      <c r="K652" s="17">
        <v>3.7176499999999999</v>
      </c>
      <c r="L652" s="17">
        <v>52.27</v>
      </c>
      <c r="M652" s="17">
        <v>4.3135500000000002</v>
      </c>
      <c r="N652" s="17">
        <v>4.6261999999999999</v>
      </c>
      <c r="O652" s="17">
        <v>58.575020000000002</v>
      </c>
      <c r="P652" s="17">
        <v>15.75062</v>
      </c>
      <c r="Q652" s="17">
        <v>34.136299999999999</v>
      </c>
      <c r="R652" s="17">
        <v>15.924379999999999</v>
      </c>
      <c r="S652" s="17">
        <v>77.504509999999996</v>
      </c>
      <c r="T652" s="17">
        <v>1.3734200000000001</v>
      </c>
      <c r="U652" s="17">
        <v>29.606999999999999</v>
      </c>
      <c r="V652" s="17">
        <v>1258.8699999999999</v>
      </c>
      <c r="W652" s="17">
        <v>29.4</v>
      </c>
      <c r="X652" s="17">
        <v>18.393750000000001</v>
      </c>
      <c r="Y652" s="17">
        <v>1.06907</v>
      </c>
      <c r="Z652" s="17">
        <v>127.904</v>
      </c>
    </row>
    <row r="653" spans="1:26" x14ac:dyDescent="0.2">
      <c r="A653" s="27">
        <v>44701</v>
      </c>
      <c r="B653" s="17">
        <v>4.88035</v>
      </c>
      <c r="C653" s="14">
        <v>836.17499999999995</v>
      </c>
      <c r="D653" s="17">
        <v>6.6997999999999998</v>
      </c>
      <c r="E653" s="17">
        <v>3971.7750000000001</v>
      </c>
      <c r="F653" s="17">
        <v>23.30743</v>
      </c>
      <c r="G653" s="17">
        <v>363.83499999999998</v>
      </c>
      <c r="H653" s="17">
        <v>14652</v>
      </c>
      <c r="I653" s="17">
        <v>4.3890000000000002</v>
      </c>
      <c r="J653" s="17">
        <v>19.862590000000001</v>
      </c>
      <c r="K653" s="17">
        <v>3.7299699999999998</v>
      </c>
      <c r="L653" s="17">
        <v>52.225000000000001</v>
      </c>
      <c r="M653" s="17">
        <v>4.38225</v>
      </c>
      <c r="N653" s="17">
        <v>4.6832000000000003</v>
      </c>
      <c r="O653" s="17">
        <v>62.139560000000003</v>
      </c>
      <c r="P653" s="17">
        <v>15.841749999999999</v>
      </c>
      <c r="Q653" s="17">
        <v>34.406300000000002</v>
      </c>
      <c r="R653" s="17">
        <v>15.909039999999999</v>
      </c>
      <c r="S653" s="17">
        <v>77.818010000000001</v>
      </c>
      <c r="T653" s="17">
        <v>1.3803700000000001</v>
      </c>
      <c r="U653" s="17">
        <v>29.623699999999999</v>
      </c>
      <c r="V653" s="17">
        <v>1274.3</v>
      </c>
      <c r="W653" s="17">
        <v>29.4</v>
      </c>
      <c r="X653" s="17">
        <v>18.278500000000001</v>
      </c>
      <c r="Y653" s="17">
        <v>1.0563499999999999</v>
      </c>
      <c r="Z653" s="17">
        <v>127.876</v>
      </c>
    </row>
    <row r="654" spans="1:26" x14ac:dyDescent="0.2">
      <c r="A654" s="27">
        <v>44700</v>
      </c>
      <c r="B654" s="17">
        <v>4.9320000000000004</v>
      </c>
      <c r="C654" s="14">
        <v>837.33799999999997</v>
      </c>
      <c r="D654" s="17">
        <v>6.7252700000000001</v>
      </c>
      <c r="E654" s="17">
        <v>4053.3</v>
      </c>
      <c r="F654" s="17">
        <v>23.318680000000001</v>
      </c>
      <c r="G654" s="17">
        <v>363.30700000000002</v>
      </c>
      <c r="H654" s="17">
        <v>14631.1</v>
      </c>
      <c r="I654" s="17">
        <v>4.4050000000000002</v>
      </c>
      <c r="J654" s="17">
        <v>19.918099999999999</v>
      </c>
      <c r="K654" s="17">
        <v>3.7355999999999998</v>
      </c>
      <c r="L654" s="17">
        <v>52.459800000000001</v>
      </c>
      <c r="M654" s="17">
        <v>4.3897199999999996</v>
      </c>
      <c r="N654" s="17">
        <v>4.6734999999999998</v>
      </c>
      <c r="O654" s="17">
        <v>62.356250000000003</v>
      </c>
      <c r="P654" s="17">
        <v>15.827199999999999</v>
      </c>
      <c r="Q654" s="17">
        <v>34.466000000000001</v>
      </c>
      <c r="R654" s="17">
        <v>15.88785</v>
      </c>
      <c r="S654" s="17">
        <v>77.421019999999999</v>
      </c>
      <c r="T654" s="17">
        <v>1.38113</v>
      </c>
      <c r="U654" s="17">
        <v>29.766200000000001</v>
      </c>
      <c r="V654" s="17">
        <v>1263.99</v>
      </c>
      <c r="W654" s="17">
        <v>29.398700000000002</v>
      </c>
      <c r="X654" s="17">
        <v>18.264099999999999</v>
      </c>
      <c r="Y654" s="17">
        <v>1.0588299999999999</v>
      </c>
      <c r="Z654" s="17">
        <v>127.794</v>
      </c>
    </row>
    <row r="655" spans="1:26" x14ac:dyDescent="0.2">
      <c r="A655" s="27">
        <v>44699</v>
      </c>
      <c r="B655" s="17">
        <v>4.9714499999999999</v>
      </c>
      <c r="C655" s="14">
        <v>853.84</v>
      </c>
      <c r="D655" s="17">
        <v>6.7806899999999999</v>
      </c>
      <c r="E655" s="17">
        <v>4071.4879999999998</v>
      </c>
      <c r="F655" s="17">
        <v>23.548580000000001</v>
      </c>
      <c r="G655" s="17">
        <v>366.49099999999999</v>
      </c>
      <c r="H655" s="17">
        <v>14687.5</v>
      </c>
      <c r="I655" s="17">
        <v>4.3955000000000002</v>
      </c>
      <c r="J655" s="17">
        <v>20.036750000000001</v>
      </c>
      <c r="K655" s="17">
        <v>3.7715000000000001</v>
      </c>
      <c r="L655" s="17">
        <v>52.454999999999998</v>
      </c>
      <c r="M655" s="17">
        <v>4.4380300000000004</v>
      </c>
      <c r="N655" s="17">
        <v>4.72689</v>
      </c>
      <c r="O655" s="17">
        <v>64.364000000000004</v>
      </c>
      <c r="P655" s="17">
        <v>16.032029999999999</v>
      </c>
      <c r="Q655" s="17">
        <v>34.670299999999997</v>
      </c>
      <c r="R655" s="17">
        <v>15.946999999999999</v>
      </c>
      <c r="S655" s="17">
        <v>77.823009999999996</v>
      </c>
      <c r="T655" s="17">
        <v>1.3919699999999999</v>
      </c>
      <c r="U655" s="17">
        <v>29.686599999999999</v>
      </c>
      <c r="V655" s="17">
        <v>1275.32</v>
      </c>
      <c r="W655" s="17">
        <v>29.4</v>
      </c>
      <c r="X655" s="17">
        <v>18.2651</v>
      </c>
      <c r="Y655" s="17">
        <v>1.04643</v>
      </c>
      <c r="Z655" s="17">
        <v>128.226</v>
      </c>
    </row>
    <row r="656" spans="1:26" x14ac:dyDescent="0.2">
      <c r="A656" s="27">
        <v>44698</v>
      </c>
      <c r="B656" s="17">
        <v>4.9396500000000003</v>
      </c>
      <c r="C656" s="14">
        <v>851.32</v>
      </c>
      <c r="D656" s="17">
        <v>6.7412299999999998</v>
      </c>
      <c r="E656" s="17">
        <v>4029.4250000000002</v>
      </c>
      <c r="F656" s="17">
        <v>23.4255</v>
      </c>
      <c r="G656" s="17">
        <v>366.02100000000002</v>
      </c>
      <c r="H656" s="17">
        <v>14647.5</v>
      </c>
      <c r="I656" s="17">
        <v>4.3899999999999997</v>
      </c>
      <c r="J656" s="17">
        <v>19.940000000000001</v>
      </c>
      <c r="K656" s="17">
        <v>3.7627700000000002</v>
      </c>
      <c r="L656" s="17">
        <v>52.436300000000003</v>
      </c>
      <c r="M656" s="17">
        <v>4.41106</v>
      </c>
      <c r="N656" s="17">
        <v>4.6903199999999998</v>
      </c>
      <c r="O656" s="17">
        <v>64.966830000000002</v>
      </c>
      <c r="P656" s="17">
        <v>15.911149999999999</v>
      </c>
      <c r="Q656" s="17">
        <v>34.544899999999998</v>
      </c>
      <c r="R656" s="17">
        <v>15.84313</v>
      </c>
      <c r="S656" s="17">
        <v>77.415009999999995</v>
      </c>
      <c r="T656" s="17">
        <v>1.38504</v>
      </c>
      <c r="U656" s="17">
        <v>29.678999999999998</v>
      </c>
      <c r="V656" s="17">
        <v>1266.79</v>
      </c>
      <c r="W656" s="17">
        <v>29.526759999999999</v>
      </c>
      <c r="X656" s="17">
        <v>18.290700000000001</v>
      </c>
      <c r="Y656" s="17">
        <v>1.0549599999999999</v>
      </c>
      <c r="Z656" s="17">
        <v>129.38499999999999</v>
      </c>
    </row>
    <row r="657" spans="1:26" x14ac:dyDescent="0.2">
      <c r="A657" s="27">
        <v>44697</v>
      </c>
      <c r="B657" s="17">
        <v>5.0603999999999996</v>
      </c>
      <c r="C657" s="14">
        <v>857.75</v>
      </c>
      <c r="D657" s="17">
        <v>6.7974899999999998</v>
      </c>
      <c r="E657" s="17">
        <v>4058.1880000000001</v>
      </c>
      <c r="F657" s="17">
        <v>23.70055</v>
      </c>
      <c r="G657" s="17">
        <v>373.97300000000001</v>
      </c>
      <c r="H657" s="17">
        <v>14612.5</v>
      </c>
      <c r="I657" s="17">
        <v>4.3977500000000003</v>
      </c>
      <c r="J657" s="17">
        <v>20.025600000000001</v>
      </c>
      <c r="K657" s="17">
        <v>3.7716500000000002</v>
      </c>
      <c r="L657" s="17">
        <v>52.494999999999997</v>
      </c>
      <c r="M657" s="17">
        <v>4.46638</v>
      </c>
      <c r="N657" s="17">
        <v>4.7420900000000001</v>
      </c>
      <c r="O657" s="17">
        <v>64.342420000000004</v>
      </c>
      <c r="P657" s="17">
        <v>16.147600000000001</v>
      </c>
      <c r="Q657" s="17">
        <v>34.710799999999999</v>
      </c>
      <c r="R657" s="17">
        <v>15.54768</v>
      </c>
      <c r="S657" s="17">
        <v>77.808009999999996</v>
      </c>
      <c r="T657" s="17">
        <v>1.3917999999999999</v>
      </c>
      <c r="U657" s="17">
        <v>29.7972</v>
      </c>
      <c r="V657" s="17">
        <v>1280.6300000000001</v>
      </c>
      <c r="W657" s="17">
        <v>29.290009999999999</v>
      </c>
      <c r="X657" s="17">
        <v>18.26998</v>
      </c>
      <c r="Y657" s="17">
        <v>1.0434300000000001</v>
      </c>
      <c r="Z657" s="17">
        <v>129.16</v>
      </c>
    </row>
    <row r="658" spans="1:26" x14ac:dyDescent="0.2">
      <c r="A658" s="27">
        <v>44694</v>
      </c>
      <c r="B658" s="17">
        <v>5.0604500000000003</v>
      </c>
      <c r="C658" s="14">
        <v>860.63</v>
      </c>
      <c r="D658" s="17">
        <v>6.79969</v>
      </c>
      <c r="E658" s="17">
        <v>4109.875</v>
      </c>
      <c r="F658" s="17">
        <v>23.782609999999998</v>
      </c>
      <c r="G658" s="17">
        <v>370.55500000000001</v>
      </c>
      <c r="H658" s="17">
        <v>14612.5</v>
      </c>
      <c r="I658" s="17">
        <v>4.3979999999999997</v>
      </c>
      <c r="J658" s="17">
        <v>20.10698</v>
      </c>
      <c r="K658" s="17">
        <v>3.7919499999999999</v>
      </c>
      <c r="L658" s="17">
        <v>52.457500000000003</v>
      </c>
      <c r="M658" s="17">
        <v>4.4978100000000003</v>
      </c>
      <c r="N658" s="17">
        <v>4.7496499999999999</v>
      </c>
      <c r="O658" s="17">
        <v>64.706249999999997</v>
      </c>
      <c r="P658" s="17">
        <v>16.165220000000001</v>
      </c>
      <c r="Q658" s="17">
        <v>34.734900000000003</v>
      </c>
      <c r="R658" s="17">
        <v>15.481450000000001</v>
      </c>
      <c r="S658" s="17">
        <v>77.444010000000006</v>
      </c>
      <c r="T658" s="17">
        <v>1.3929199999999999</v>
      </c>
      <c r="U658" s="17">
        <v>29.8047</v>
      </c>
      <c r="V658" s="17">
        <v>1278.8699999999999</v>
      </c>
      <c r="W658" s="17">
        <v>29.492550000000001</v>
      </c>
      <c r="X658" s="17">
        <v>18.316099999999999</v>
      </c>
      <c r="Y658" s="17">
        <v>1.04121</v>
      </c>
      <c r="Z658" s="17">
        <v>129.21700000000001</v>
      </c>
    </row>
    <row r="659" spans="1:26" x14ac:dyDescent="0.2">
      <c r="A659" s="27">
        <v>44693</v>
      </c>
      <c r="B659" s="17">
        <v>5.1348000000000003</v>
      </c>
      <c r="C659" s="14">
        <v>862.5</v>
      </c>
      <c r="D659" s="17">
        <v>6.8273299999999999</v>
      </c>
      <c r="E659" s="17">
        <v>4110.6949999999997</v>
      </c>
      <c r="F659" s="17">
        <v>24.035740000000001</v>
      </c>
      <c r="G659" s="17">
        <v>369.04500000000002</v>
      </c>
      <c r="H659" s="17">
        <v>14597</v>
      </c>
      <c r="I659" s="17">
        <v>4.3932500000000001</v>
      </c>
      <c r="J659" s="17">
        <v>20.247920000000001</v>
      </c>
      <c r="K659" s="17">
        <v>3.7627999999999999</v>
      </c>
      <c r="L659" s="17">
        <v>52.478700000000003</v>
      </c>
      <c r="M659" s="17">
        <v>4.4963899999999999</v>
      </c>
      <c r="N659" s="17">
        <v>4.7663099999999998</v>
      </c>
      <c r="O659" s="17">
        <v>64.590180000000004</v>
      </c>
      <c r="P659" s="17">
        <v>16.090859999999999</v>
      </c>
      <c r="Q659" s="17">
        <v>34.744199999999999</v>
      </c>
      <c r="R659" s="17">
        <v>15.381500000000001</v>
      </c>
      <c r="S659" s="17">
        <v>77.437010000000001</v>
      </c>
      <c r="T659" s="17">
        <v>1.39628</v>
      </c>
      <c r="U659" s="17">
        <v>29.846</v>
      </c>
      <c r="V659" s="17">
        <v>1290.8699999999999</v>
      </c>
      <c r="W659" s="17">
        <v>29.54851</v>
      </c>
      <c r="X659" s="17">
        <v>18.314330000000002</v>
      </c>
      <c r="Y659" s="17">
        <v>1.0380100000000001</v>
      </c>
      <c r="Z659" s="17">
        <v>128.33799999999999</v>
      </c>
    </row>
    <row r="660" spans="1:26" x14ac:dyDescent="0.2">
      <c r="A660" s="27">
        <v>44692</v>
      </c>
      <c r="B660" s="17">
        <v>5.13835</v>
      </c>
      <c r="C660" s="14">
        <v>862.22299999999996</v>
      </c>
      <c r="D660" s="17">
        <v>6.7642600000000002</v>
      </c>
      <c r="E660" s="17">
        <v>4086.018</v>
      </c>
      <c r="F660" s="17">
        <v>24.18205</v>
      </c>
      <c r="G660" s="17">
        <v>361.28</v>
      </c>
      <c r="H660" s="17">
        <v>14557.5</v>
      </c>
      <c r="I660" s="17">
        <v>4.3765000000000001</v>
      </c>
      <c r="J660" s="17">
        <v>20.313970000000001</v>
      </c>
      <c r="K660" s="17">
        <v>3.7875000000000001</v>
      </c>
      <c r="L660" s="17">
        <v>52.282499999999999</v>
      </c>
      <c r="M660" s="17">
        <v>4.4470499999999999</v>
      </c>
      <c r="N660" s="17">
        <v>4.7061999999999999</v>
      </c>
      <c r="O660" s="17">
        <v>66.608099999999993</v>
      </c>
      <c r="P660" s="17">
        <v>16.089130000000001</v>
      </c>
      <c r="Q660" s="17">
        <v>34.664000000000001</v>
      </c>
      <c r="R660" s="17">
        <v>15.31941</v>
      </c>
      <c r="S660" s="17">
        <v>77.424509999999998</v>
      </c>
      <c r="T660" s="17">
        <v>1.3895999999999999</v>
      </c>
      <c r="U660" s="17">
        <v>29.692799999999998</v>
      </c>
      <c r="V660" s="17">
        <v>1279.0250000000001</v>
      </c>
      <c r="W660" s="17">
        <v>29.4</v>
      </c>
      <c r="X660" s="17">
        <v>18.390699999999999</v>
      </c>
      <c r="Y660" s="17">
        <v>1.0512699999999999</v>
      </c>
      <c r="Z660" s="17">
        <v>129.96600000000001</v>
      </c>
    </row>
    <row r="661" spans="1:26" x14ac:dyDescent="0.2">
      <c r="A661" s="27">
        <v>44691</v>
      </c>
      <c r="B661" s="17">
        <v>5.1338699999999999</v>
      </c>
      <c r="C661" s="14">
        <v>867.00800000000004</v>
      </c>
      <c r="D661" s="17">
        <v>6.7476900000000004</v>
      </c>
      <c r="E661" s="17">
        <v>4074.0749999999998</v>
      </c>
      <c r="F661" s="17">
        <v>23.750050000000002</v>
      </c>
      <c r="G661" s="17">
        <v>360.68799999999999</v>
      </c>
      <c r="H661" s="17">
        <v>14557</v>
      </c>
      <c r="I661" s="17">
        <v>4.3819999999999997</v>
      </c>
      <c r="J661" s="17">
        <v>20.391200000000001</v>
      </c>
      <c r="K661" s="17">
        <v>3.7909999999999999</v>
      </c>
      <c r="L661" s="17">
        <v>52.383800000000001</v>
      </c>
      <c r="M661" s="17">
        <v>4.4463999999999997</v>
      </c>
      <c r="N661" s="17">
        <v>4.6982499999999998</v>
      </c>
      <c r="O661" s="17">
        <v>70.263350000000003</v>
      </c>
      <c r="P661" s="17">
        <v>16.123830000000002</v>
      </c>
      <c r="Q661" s="17">
        <v>34.619300000000003</v>
      </c>
      <c r="R661" s="17">
        <v>15.25356</v>
      </c>
      <c r="S661" s="17">
        <v>77.27252</v>
      </c>
      <c r="T661" s="17">
        <v>1.3908499999999999</v>
      </c>
      <c r="U661" s="17">
        <v>29.706299999999999</v>
      </c>
      <c r="V661" s="17">
        <v>1276.6400000000001</v>
      </c>
      <c r="W661" s="17">
        <v>30.25</v>
      </c>
      <c r="X661" s="17">
        <v>18.484200000000001</v>
      </c>
      <c r="Y661" s="17">
        <v>1.0528599999999999</v>
      </c>
      <c r="Z661" s="17">
        <v>130.44499999999999</v>
      </c>
    </row>
    <row r="662" spans="1:26" x14ac:dyDescent="0.2">
      <c r="A662" s="27">
        <v>44690</v>
      </c>
      <c r="B662" s="17">
        <v>5.1608999999999998</v>
      </c>
      <c r="C662" s="14">
        <v>868.57500000000005</v>
      </c>
      <c r="D662" s="17">
        <v>6.7565999999999997</v>
      </c>
      <c r="E662" s="17">
        <v>4091.1120000000001</v>
      </c>
      <c r="F662" s="17">
        <v>23.715900000000001</v>
      </c>
      <c r="G662" s="17">
        <v>360.35</v>
      </c>
      <c r="H662" s="17">
        <v>14557.5</v>
      </c>
      <c r="I662" s="17">
        <v>4.3834999999999997</v>
      </c>
      <c r="J662" s="17">
        <v>20.39677</v>
      </c>
      <c r="K662" s="17">
        <v>3.8230499999999998</v>
      </c>
      <c r="L662" s="17">
        <v>52.6693</v>
      </c>
      <c r="M662" s="17">
        <v>4.4429600000000002</v>
      </c>
      <c r="N662" s="17">
        <v>4.6835500000000003</v>
      </c>
      <c r="O662" s="17">
        <v>69.480099999999993</v>
      </c>
      <c r="P662" s="17">
        <v>16.189350000000001</v>
      </c>
      <c r="Q662" s="17">
        <v>34.570500000000003</v>
      </c>
      <c r="R662" s="17">
        <v>15.0829</v>
      </c>
      <c r="S662" s="17">
        <v>77.381510000000006</v>
      </c>
      <c r="T662" s="17">
        <v>1.3907</v>
      </c>
      <c r="U662" s="17">
        <v>29.7898</v>
      </c>
      <c r="V662" s="17">
        <v>1274.93</v>
      </c>
      <c r="W662" s="17">
        <v>30.262</v>
      </c>
      <c r="X662" s="17">
        <v>18.493300000000001</v>
      </c>
      <c r="Y662" s="17">
        <v>1.0561400000000001</v>
      </c>
      <c r="Z662" s="17">
        <v>130.291</v>
      </c>
    </row>
    <row r="663" spans="1:26" x14ac:dyDescent="0.2">
      <c r="A663" s="27">
        <v>44687</v>
      </c>
      <c r="B663" s="17">
        <v>5.0802199999999997</v>
      </c>
      <c r="C663" s="14">
        <v>858.49699999999996</v>
      </c>
      <c r="D663" s="17">
        <v>6.7179500000000001</v>
      </c>
      <c r="E663" s="17">
        <v>4053.9250000000002</v>
      </c>
      <c r="F663" s="17">
        <v>23.703299999999999</v>
      </c>
      <c r="G663" s="17">
        <v>361.80700000000002</v>
      </c>
      <c r="H663" s="17">
        <v>14497</v>
      </c>
      <c r="I663" s="17">
        <v>4.37</v>
      </c>
      <c r="J663" s="17">
        <v>20.126529999999999</v>
      </c>
      <c r="K663" s="17">
        <v>3.8138700000000001</v>
      </c>
      <c r="L663" s="17">
        <v>52.497500000000002</v>
      </c>
      <c r="M663" s="17">
        <v>4.4626999999999999</v>
      </c>
      <c r="N663" s="17">
        <v>4.6884499999999996</v>
      </c>
      <c r="O663" s="17">
        <v>67.955200000000005</v>
      </c>
      <c r="P663" s="17">
        <v>15.996270000000001</v>
      </c>
      <c r="Q663" s="17">
        <v>34.322800000000001</v>
      </c>
      <c r="R663" s="17">
        <v>14.95163</v>
      </c>
      <c r="S663" s="17">
        <v>76.985510000000005</v>
      </c>
      <c r="T663" s="17">
        <v>1.3851599999999999</v>
      </c>
      <c r="U663" s="17">
        <v>29.682099999999998</v>
      </c>
      <c r="V663" s="17">
        <v>1270.04</v>
      </c>
      <c r="W663" s="17">
        <v>30.261949999999999</v>
      </c>
      <c r="X663" s="17">
        <v>18.476400000000002</v>
      </c>
      <c r="Y663" s="17">
        <v>1.05514</v>
      </c>
      <c r="Z663" s="17">
        <v>130.55699999999999</v>
      </c>
    </row>
    <row r="664" spans="1:26" x14ac:dyDescent="0.2">
      <c r="A664" s="27">
        <v>44686</v>
      </c>
      <c r="B664" s="17">
        <v>5.0270999999999999</v>
      </c>
      <c r="C664" s="14">
        <v>860.94500000000005</v>
      </c>
      <c r="D664" s="17">
        <v>6.6818999999999997</v>
      </c>
      <c r="E664" s="17">
        <v>4083.038</v>
      </c>
      <c r="F664" s="17">
        <v>23.322050000000001</v>
      </c>
      <c r="G664" s="17">
        <v>361.25799999999998</v>
      </c>
      <c r="H664" s="17">
        <v>14497</v>
      </c>
      <c r="I664" s="17">
        <v>4.3484999999999996</v>
      </c>
      <c r="J664" s="17">
        <v>20.240300000000001</v>
      </c>
      <c r="K664" s="17">
        <v>3.7897500000000002</v>
      </c>
      <c r="L664" s="17">
        <v>52.393300000000004</v>
      </c>
      <c r="M664" s="17">
        <v>4.4554900000000002</v>
      </c>
      <c r="N664" s="17">
        <v>4.6940999999999997</v>
      </c>
      <c r="O664" s="17">
        <v>65.1691</v>
      </c>
      <c r="P664" s="17">
        <v>15.9894</v>
      </c>
      <c r="Q664" s="17">
        <v>34.362299999999998</v>
      </c>
      <c r="R664" s="17">
        <v>14.862170000000001</v>
      </c>
      <c r="S664" s="17">
        <v>76.557019999999994</v>
      </c>
      <c r="T664" s="17">
        <v>1.3845799999999999</v>
      </c>
      <c r="U664" s="17">
        <v>29.502500000000001</v>
      </c>
      <c r="V664" s="17">
        <v>1269.325</v>
      </c>
      <c r="W664" s="17">
        <v>29.492799999999999</v>
      </c>
      <c r="X664" s="17">
        <v>18.477699999999999</v>
      </c>
      <c r="Y664" s="17">
        <v>1.0542</v>
      </c>
      <c r="Z664" s="17">
        <v>130.197</v>
      </c>
    </row>
    <row r="665" spans="1:26" x14ac:dyDescent="0.2">
      <c r="A665" s="27">
        <v>44685</v>
      </c>
      <c r="B665" s="17">
        <v>4.9198500000000003</v>
      </c>
      <c r="C665" s="14">
        <v>854.35</v>
      </c>
      <c r="D665" s="17">
        <v>6.6223000000000001</v>
      </c>
      <c r="E665" s="17">
        <v>4066.3649999999998</v>
      </c>
      <c r="F665" s="17">
        <v>23.185449999999999</v>
      </c>
      <c r="G665" s="17">
        <v>354.21300000000002</v>
      </c>
      <c r="H665" s="17">
        <v>14387.3</v>
      </c>
      <c r="I665" s="17">
        <v>4.3535000000000004</v>
      </c>
      <c r="J665" s="17">
        <v>20.0245</v>
      </c>
      <c r="K665" s="17">
        <v>3.7702800000000001</v>
      </c>
      <c r="L665" s="17">
        <v>52.4953</v>
      </c>
      <c r="M665" s="17">
        <v>4.3783300000000001</v>
      </c>
      <c r="N665" s="17">
        <v>4.6566799999999997</v>
      </c>
      <c r="O665" s="17">
        <v>65.879069999999999</v>
      </c>
      <c r="P665" s="17">
        <v>15.456720000000001</v>
      </c>
      <c r="Q665" s="17">
        <v>34.039200000000001</v>
      </c>
      <c r="R665" s="17">
        <v>14.7363</v>
      </c>
      <c r="S665" s="17">
        <v>75.974509999999995</v>
      </c>
      <c r="T665" s="17">
        <v>1.37416</v>
      </c>
      <c r="U665" s="17">
        <v>29.533799999999999</v>
      </c>
      <c r="V665" s="17">
        <v>1251.53</v>
      </c>
      <c r="W665" s="17">
        <v>29.546009999999999</v>
      </c>
      <c r="X665" s="17">
        <v>18.478249999999999</v>
      </c>
      <c r="Y665" s="17">
        <v>1.0622199999999999</v>
      </c>
      <c r="Z665" s="17">
        <v>129.08500000000001</v>
      </c>
    </row>
    <row r="666" spans="1:26" x14ac:dyDescent="0.2">
      <c r="A666" s="27">
        <v>44684</v>
      </c>
      <c r="B666" s="17">
        <v>4.9619499999999999</v>
      </c>
      <c r="C666" s="14">
        <v>855.76300000000003</v>
      </c>
      <c r="D666" s="17">
        <v>6.6487400000000001</v>
      </c>
      <c r="E666" s="17">
        <v>4029.2719999999999</v>
      </c>
      <c r="F666" s="17">
        <v>23.427420000000001</v>
      </c>
      <c r="G666" s="17">
        <v>362.12</v>
      </c>
      <c r="H666" s="17">
        <v>14497</v>
      </c>
      <c r="I666" s="17">
        <v>4.3535000000000004</v>
      </c>
      <c r="J666" s="17">
        <v>20.290150000000001</v>
      </c>
      <c r="K666" s="17">
        <v>3.81765</v>
      </c>
      <c r="L666" s="17">
        <v>52.437899999999999</v>
      </c>
      <c r="M666" s="17">
        <v>4.4593999999999996</v>
      </c>
      <c r="N666" s="17">
        <v>4.7021300000000004</v>
      </c>
      <c r="O666" s="17">
        <v>68.390020000000007</v>
      </c>
      <c r="P666" s="17">
        <v>15.777559999999999</v>
      </c>
      <c r="Q666" s="17">
        <v>34.35</v>
      </c>
      <c r="R666" s="17">
        <v>14.81751</v>
      </c>
      <c r="S666" s="17">
        <v>76.463509999999999</v>
      </c>
      <c r="T666" s="17">
        <v>1.3843099999999999</v>
      </c>
      <c r="U666" s="17">
        <v>29.5397</v>
      </c>
      <c r="V666" s="17">
        <v>1261.06</v>
      </c>
      <c r="W666" s="17">
        <v>29.546009999999999</v>
      </c>
      <c r="X666" s="17">
        <v>18.478999999999999</v>
      </c>
      <c r="Y666" s="17">
        <v>1.0520700000000001</v>
      </c>
      <c r="Z666" s="17">
        <v>130.137</v>
      </c>
    </row>
    <row r="667" spans="1:26" x14ac:dyDescent="0.2">
      <c r="A667" s="27">
        <v>44683</v>
      </c>
      <c r="B667" s="17">
        <v>5.0854499999999998</v>
      </c>
      <c r="C667" s="14">
        <v>860.82299999999998</v>
      </c>
      <c r="D667" s="17">
        <v>6.6742100000000004</v>
      </c>
      <c r="E667" s="17">
        <v>4010.0219999999999</v>
      </c>
      <c r="F667" s="17">
        <v>23.510390000000001</v>
      </c>
      <c r="G667" s="17">
        <v>363.67</v>
      </c>
      <c r="H667" s="17">
        <v>14497</v>
      </c>
      <c r="I667" s="17">
        <v>4.3535000000000004</v>
      </c>
      <c r="J667" s="17">
        <v>20.469650000000001</v>
      </c>
      <c r="K667" s="17">
        <v>3.8341500000000002</v>
      </c>
      <c r="L667" s="17">
        <v>52.377000000000002</v>
      </c>
      <c r="M667" s="17">
        <v>4.4683999999999999</v>
      </c>
      <c r="N667" s="17">
        <v>4.7086800000000002</v>
      </c>
      <c r="O667" s="17">
        <v>70.822149999999993</v>
      </c>
      <c r="P667" s="17">
        <v>16.113299999999999</v>
      </c>
      <c r="Q667" s="17">
        <v>34.460500000000003</v>
      </c>
      <c r="R667" s="17">
        <v>14.885960000000001</v>
      </c>
      <c r="S667" s="17">
        <v>76.521510000000006</v>
      </c>
      <c r="T667" s="17">
        <v>1.3864000000000001</v>
      </c>
      <c r="U667" s="17">
        <v>29.436900000000001</v>
      </c>
      <c r="V667" s="17">
        <v>1267.6400000000001</v>
      </c>
      <c r="W667" s="17">
        <v>29.546009999999999</v>
      </c>
      <c r="X667" s="17">
        <v>18.4862</v>
      </c>
      <c r="Y667" s="17">
        <v>1.05071</v>
      </c>
      <c r="Z667" s="17">
        <v>130.15600000000001</v>
      </c>
    </row>
    <row r="668" spans="1:26" x14ac:dyDescent="0.2">
      <c r="A668" s="27">
        <v>44680</v>
      </c>
      <c r="B668" s="17">
        <v>4.9721000000000002</v>
      </c>
      <c r="C668" s="14">
        <v>851.62</v>
      </c>
      <c r="D668" s="17">
        <v>6.6403999999999996</v>
      </c>
      <c r="E668" s="17">
        <v>3960.95</v>
      </c>
      <c r="F668" s="17">
        <v>23.34</v>
      </c>
      <c r="G668" s="17">
        <v>359.00799999999998</v>
      </c>
      <c r="H668" s="17">
        <v>14497</v>
      </c>
      <c r="I668" s="17">
        <v>4.3535000000000004</v>
      </c>
      <c r="J668" s="17">
        <v>20.428000000000001</v>
      </c>
      <c r="K668" s="17">
        <v>3.8374700000000002</v>
      </c>
      <c r="L668" s="17">
        <v>52.2</v>
      </c>
      <c r="M668" s="17">
        <v>4.4352799999999997</v>
      </c>
      <c r="N668" s="17">
        <v>4.69238</v>
      </c>
      <c r="O668" s="17">
        <v>71.732299999999995</v>
      </c>
      <c r="P668" s="17">
        <v>15.789249999999999</v>
      </c>
      <c r="Q668" s="17">
        <v>34.281999999999996</v>
      </c>
      <c r="R668" s="17">
        <v>14.854100000000001</v>
      </c>
      <c r="S668" s="17">
        <v>76.537009999999995</v>
      </c>
      <c r="T668" s="17">
        <v>1.3834500000000001</v>
      </c>
      <c r="U668" s="17">
        <v>29.436900000000001</v>
      </c>
      <c r="V668" s="17">
        <v>1263.73</v>
      </c>
      <c r="W668" s="17">
        <v>30.261700000000001</v>
      </c>
      <c r="X668" s="17">
        <v>18.494399999999999</v>
      </c>
      <c r="Y668" s="17">
        <v>1.0545</v>
      </c>
      <c r="Z668" s="17">
        <v>129.69999999999999</v>
      </c>
    </row>
    <row r="669" spans="1:26" x14ac:dyDescent="0.2">
      <c r="A669" s="27">
        <v>44679</v>
      </c>
      <c r="B669" s="17">
        <v>4.9423000000000004</v>
      </c>
      <c r="C669" s="14">
        <v>857.31299999999999</v>
      </c>
      <c r="D669" s="17">
        <v>6.6596500000000001</v>
      </c>
      <c r="E669" s="17">
        <v>3981.2750000000001</v>
      </c>
      <c r="F669" s="17">
        <v>23.398499999999999</v>
      </c>
      <c r="G669" s="17">
        <v>359.95</v>
      </c>
      <c r="H669" s="17">
        <v>14506</v>
      </c>
      <c r="I669" s="17">
        <v>4.3624999999999998</v>
      </c>
      <c r="J669" s="17">
        <v>20.44566</v>
      </c>
      <c r="K669" s="17">
        <v>3.8449</v>
      </c>
      <c r="L669" s="17">
        <v>52.255000000000003</v>
      </c>
      <c r="M669" s="17">
        <v>4.4675000000000002</v>
      </c>
      <c r="N669" s="17">
        <v>4.7130999999999998</v>
      </c>
      <c r="O669" s="17">
        <v>72.632379999999998</v>
      </c>
      <c r="P669" s="17">
        <v>16.03285</v>
      </c>
      <c r="Q669" s="17">
        <v>34.450800000000001</v>
      </c>
      <c r="R669" s="17">
        <v>14.78973</v>
      </c>
      <c r="S669" s="17">
        <v>76.59151</v>
      </c>
      <c r="T669" s="17">
        <v>1.3868</v>
      </c>
      <c r="U669" s="17">
        <v>29.528300000000002</v>
      </c>
      <c r="V669" s="17">
        <v>1272.1600000000001</v>
      </c>
      <c r="W669" s="17">
        <v>30.261399999999998</v>
      </c>
      <c r="X669" s="17">
        <v>18.518550000000001</v>
      </c>
      <c r="Y669" s="17">
        <v>1.04993</v>
      </c>
      <c r="Z669" s="17">
        <v>130.84899999999999</v>
      </c>
    </row>
    <row r="670" spans="1:26" x14ac:dyDescent="0.2">
      <c r="A670" s="27">
        <v>44678</v>
      </c>
      <c r="B670" s="17">
        <v>4.9687000000000001</v>
      </c>
      <c r="C670" s="14">
        <v>847.80499999999995</v>
      </c>
      <c r="D670" s="17">
        <v>6.5867599999999999</v>
      </c>
      <c r="E670" s="17">
        <v>3955.538</v>
      </c>
      <c r="F670" s="17">
        <v>23.227180000000001</v>
      </c>
      <c r="G670" s="17">
        <v>357.98200000000003</v>
      </c>
      <c r="H670" s="17">
        <v>14422</v>
      </c>
      <c r="I670" s="17">
        <v>4.3600000000000003</v>
      </c>
      <c r="J670" s="17">
        <v>20.40185</v>
      </c>
      <c r="K670" s="17">
        <v>3.8279700000000001</v>
      </c>
      <c r="L670" s="17">
        <v>52.115000000000002</v>
      </c>
      <c r="M670" s="17">
        <v>4.4601899999999999</v>
      </c>
      <c r="N670" s="17">
        <v>4.6872499999999997</v>
      </c>
      <c r="O670" s="17">
        <v>73.769480000000001</v>
      </c>
      <c r="P670" s="17">
        <v>15.891249999999999</v>
      </c>
      <c r="Q670" s="17">
        <v>34.350499999999997</v>
      </c>
      <c r="R670" s="17">
        <v>14.812290000000001</v>
      </c>
      <c r="S670" s="17">
        <v>76.474509999999995</v>
      </c>
      <c r="T670" s="17">
        <v>1.3812500000000001</v>
      </c>
      <c r="U670" s="17">
        <v>29.405899999999999</v>
      </c>
      <c r="V670" s="17">
        <v>1266.4000000000001</v>
      </c>
      <c r="W670" s="17">
        <v>29.46105</v>
      </c>
      <c r="X670" s="17">
        <v>18.493020000000001</v>
      </c>
      <c r="Y670" s="17">
        <v>1.05572</v>
      </c>
      <c r="Z670" s="17">
        <v>128.43</v>
      </c>
    </row>
    <row r="671" spans="1:26" x14ac:dyDescent="0.2">
      <c r="A671" s="27">
        <v>44677</v>
      </c>
      <c r="B671" s="17">
        <v>4.9997999999999996</v>
      </c>
      <c r="C671" s="14">
        <v>843.46799999999996</v>
      </c>
      <c r="D671" s="17">
        <v>6.5898000000000003</v>
      </c>
      <c r="E671" s="17">
        <v>3942.9250000000002</v>
      </c>
      <c r="F671" s="17">
        <v>23.104710000000001</v>
      </c>
      <c r="G671" s="17">
        <v>354.87700000000001</v>
      </c>
      <c r="H671" s="17">
        <v>14411</v>
      </c>
      <c r="I671" s="17">
        <v>4.3550000000000004</v>
      </c>
      <c r="J671" s="17">
        <v>20.433</v>
      </c>
      <c r="K671" s="17">
        <v>3.8262700000000001</v>
      </c>
      <c r="L671" s="17">
        <v>52.26</v>
      </c>
      <c r="M671" s="17">
        <v>4.4327399999999999</v>
      </c>
      <c r="N671" s="17">
        <v>4.6495800000000003</v>
      </c>
      <c r="O671" s="17">
        <v>75.530829999999995</v>
      </c>
      <c r="P671" s="17">
        <v>15.84881</v>
      </c>
      <c r="Q671" s="17">
        <v>34.292999999999999</v>
      </c>
      <c r="R671" s="17">
        <v>14.803800000000001</v>
      </c>
      <c r="S671" s="17">
        <v>76.801509999999993</v>
      </c>
      <c r="T671" s="17">
        <v>1.3791199999999999</v>
      </c>
      <c r="U671" s="17">
        <v>29.2986</v>
      </c>
      <c r="V671" s="17">
        <v>1260.98</v>
      </c>
      <c r="W671" s="17">
        <v>29.244710000000001</v>
      </c>
      <c r="X671" s="17">
        <v>18.516400000000001</v>
      </c>
      <c r="Y671" s="17">
        <v>1.0637700000000001</v>
      </c>
      <c r="Z671" s="17">
        <v>127.229</v>
      </c>
    </row>
    <row r="672" spans="1:26" x14ac:dyDescent="0.2">
      <c r="A672" s="27">
        <v>44676</v>
      </c>
      <c r="B672" s="17">
        <v>4.8775500000000003</v>
      </c>
      <c r="C672" s="14">
        <v>844.92200000000003</v>
      </c>
      <c r="D672" s="17">
        <v>6.57212</v>
      </c>
      <c r="E672" s="17">
        <v>3933.44</v>
      </c>
      <c r="F672" s="17">
        <v>22.74858</v>
      </c>
      <c r="G672" s="17">
        <v>347.46800000000002</v>
      </c>
      <c r="H672" s="17">
        <v>14457.5</v>
      </c>
      <c r="I672" s="17">
        <v>4.3564999999999996</v>
      </c>
      <c r="J672" s="17">
        <v>20.1982</v>
      </c>
      <c r="K672" s="17">
        <v>3.8058000000000001</v>
      </c>
      <c r="L672" s="17">
        <v>52.417499999999997</v>
      </c>
      <c r="M672" s="17">
        <v>4.3342799999999997</v>
      </c>
      <c r="N672" s="17">
        <v>4.6165900000000004</v>
      </c>
      <c r="O672" s="17">
        <v>75.025220000000004</v>
      </c>
      <c r="P672" s="17">
        <v>15.676119999999999</v>
      </c>
      <c r="Q672" s="17">
        <v>34.134700000000002</v>
      </c>
      <c r="R672" s="17">
        <v>14.77773</v>
      </c>
      <c r="S672" s="17">
        <v>76.558009999999996</v>
      </c>
      <c r="T672" s="17">
        <v>1.3743000000000001</v>
      </c>
      <c r="U672" s="17">
        <v>29.343399999999999</v>
      </c>
      <c r="V672" s="17">
        <v>1250.23</v>
      </c>
      <c r="W672" s="17">
        <v>29.245000000000001</v>
      </c>
      <c r="X672" s="17">
        <v>18.56325</v>
      </c>
      <c r="Y672" s="17">
        <v>1.0712600000000001</v>
      </c>
      <c r="Z672" s="17">
        <v>128.136</v>
      </c>
    </row>
    <row r="673" spans="1:26" x14ac:dyDescent="0.2">
      <c r="A673" s="27">
        <v>44673</v>
      </c>
      <c r="B673" s="17">
        <v>4.7961299999999998</v>
      </c>
      <c r="C673" s="14">
        <v>836.25</v>
      </c>
      <c r="D673" s="17">
        <v>6.5261800000000001</v>
      </c>
      <c r="E673" s="17">
        <v>3857.75</v>
      </c>
      <c r="F673" s="17">
        <v>22.573799999999999</v>
      </c>
      <c r="G673" s="17">
        <v>344.41899999999998</v>
      </c>
      <c r="H673" s="17">
        <v>14480.5</v>
      </c>
      <c r="I673" s="17">
        <v>4.3250000000000002</v>
      </c>
      <c r="J673" s="17">
        <v>20.231310000000001</v>
      </c>
      <c r="K673" s="17">
        <v>3.7688000000000001</v>
      </c>
      <c r="L673" s="17">
        <v>52.32</v>
      </c>
      <c r="M673" s="17">
        <v>4.3106799999999996</v>
      </c>
      <c r="N673" s="17">
        <v>4.58094</v>
      </c>
      <c r="O673" s="17">
        <v>76.709450000000004</v>
      </c>
      <c r="P673" s="17">
        <v>15.60825</v>
      </c>
      <c r="Q673" s="17">
        <v>33.966999999999999</v>
      </c>
      <c r="R673" s="17">
        <v>14.742190000000001</v>
      </c>
      <c r="S673" s="17">
        <v>76.464510000000004</v>
      </c>
      <c r="T673" s="17">
        <v>1.3711199999999999</v>
      </c>
      <c r="U673" s="17">
        <v>29.265699999999999</v>
      </c>
      <c r="V673" s="17">
        <v>1244.0999999999999</v>
      </c>
      <c r="W673" s="17">
        <v>30.25975</v>
      </c>
      <c r="X673" s="17">
        <v>18.576899999999998</v>
      </c>
      <c r="Y673" s="17">
        <v>1.079</v>
      </c>
      <c r="Z673" s="17">
        <v>128.49799999999999</v>
      </c>
    </row>
    <row r="674" spans="1:26" x14ac:dyDescent="0.2">
      <c r="A674" s="27">
        <v>44672</v>
      </c>
      <c r="B674" s="17">
        <v>4.6219999999999999</v>
      </c>
      <c r="C674" s="14">
        <v>825.73699999999997</v>
      </c>
      <c r="D674" s="17">
        <v>6.4808199999999996</v>
      </c>
      <c r="E674" s="17">
        <v>3766.66</v>
      </c>
      <c r="F674" s="17">
        <v>22.479099999999999</v>
      </c>
      <c r="G674" s="17">
        <v>341.64</v>
      </c>
      <c r="H674" s="17">
        <v>14344</v>
      </c>
      <c r="I674" s="17">
        <v>4.2910000000000004</v>
      </c>
      <c r="J674" s="17">
        <v>20.172599999999999</v>
      </c>
      <c r="K674" s="17">
        <v>3.7368999999999999</v>
      </c>
      <c r="L674" s="17">
        <v>52.3675</v>
      </c>
      <c r="M674" s="17">
        <v>4.28118</v>
      </c>
      <c r="N674" s="17">
        <v>4.5597200000000004</v>
      </c>
      <c r="O674" s="17">
        <v>80.988299999999995</v>
      </c>
      <c r="P674" s="17">
        <v>15.38025</v>
      </c>
      <c r="Q674" s="17">
        <v>33.898000000000003</v>
      </c>
      <c r="R674" s="17">
        <v>14.70665</v>
      </c>
      <c r="S674" s="17">
        <v>76.274010000000004</v>
      </c>
      <c r="T674" s="17">
        <v>1.36374</v>
      </c>
      <c r="U674" s="17">
        <v>29.1768</v>
      </c>
      <c r="V674" s="17">
        <v>1242.3399999999999</v>
      </c>
      <c r="W674" s="17">
        <v>29.393750000000001</v>
      </c>
      <c r="X674" s="17">
        <v>18.590229999999998</v>
      </c>
      <c r="Y674" s="17">
        <v>1.08342</v>
      </c>
      <c r="Z674" s="17">
        <v>128.38300000000001</v>
      </c>
    </row>
    <row r="675" spans="1:26" x14ac:dyDescent="0.2">
      <c r="A675" s="27">
        <v>44671</v>
      </c>
      <c r="B675" s="17">
        <v>4.6219999999999999</v>
      </c>
      <c r="C675" s="14">
        <v>814.6</v>
      </c>
      <c r="D675" s="17">
        <v>6.44489</v>
      </c>
      <c r="E675" s="17">
        <v>3760.663</v>
      </c>
      <c r="F675" s="17">
        <v>22.467400000000001</v>
      </c>
      <c r="G675" s="17">
        <v>341.61500000000001</v>
      </c>
      <c r="H675" s="17">
        <v>14356</v>
      </c>
      <c r="I675" s="17">
        <v>4.282</v>
      </c>
      <c r="J675" s="17">
        <v>20.002099999999999</v>
      </c>
      <c r="K675" s="17">
        <v>3.7138</v>
      </c>
      <c r="L675" s="17">
        <v>52.482100000000003</v>
      </c>
      <c r="M675" s="17">
        <v>4.2756299999999996</v>
      </c>
      <c r="N675" s="17">
        <v>4.55532</v>
      </c>
      <c r="O675" s="17">
        <v>81.899230000000003</v>
      </c>
      <c r="P675" s="17">
        <v>15.03309</v>
      </c>
      <c r="Q675" s="17">
        <v>33.765999999999998</v>
      </c>
      <c r="R675" s="17">
        <v>14.670059999999999</v>
      </c>
      <c r="S675" s="17">
        <v>76.29101</v>
      </c>
      <c r="T675" s="17">
        <v>1.3630599999999999</v>
      </c>
      <c r="U675" s="17">
        <v>29.2835</v>
      </c>
      <c r="V675" s="17">
        <v>1233.9100000000001</v>
      </c>
      <c r="W675" s="17">
        <v>29.400300000000001</v>
      </c>
      <c r="X675" s="17">
        <v>18.490970000000001</v>
      </c>
      <c r="Y675" s="17">
        <v>1.08528</v>
      </c>
      <c r="Z675" s="17">
        <v>127.855</v>
      </c>
    </row>
    <row r="676" spans="1:26" x14ac:dyDescent="0.2">
      <c r="A676" s="27">
        <v>44670</v>
      </c>
      <c r="B676" s="17">
        <v>4.6682499999999996</v>
      </c>
      <c r="C676" s="14">
        <v>819.97500000000002</v>
      </c>
      <c r="D676" s="17">
        <v>6.4192299999999998</v>
      </c>
      <c r="E676" s="17">
        <v>3749.8229999999999</v>
      </c>
      <c r="F676" s="17">
        <v>22.672899999999998</v>
      </c>
      <c r="G676" s="17">
        <v>344.62900000000002</v>
      </c>
      <c r="H676" s="17">
        <v>14340</v>
      </c>
      <c r="I676" s="17">
        <v>4.2545000000000002</v>
      </c>
      <c r="J676" s="17">
        <v>20.028549999999999</v>
      </c>
      <c r="K676" s="17">
        <v>3.7090000000000001</v>
      </c>
      <c r="L676" s="17">
        <v>52.461300000000001</v>
      </c>
      <c r="M676" s="17">
        <v>4.3055399999999997</v>
      </c>
      <c r="N676" s="17">
        <v>4.5811000000000002</v>
      </c>
      <c r="O676" s="17">
        <v>80.440520000000006</v>
      </c>
      <c r="P676" s="17">
        <v>14.985849999999999</v>
      </c>
      <c r="Q676" s="17">
        <v>33.800600000000003</v>
      </c>
      <c r="R676" s="17">
        <v>14.657730000000001</v>
      </c>
      <c r="S676" s="17">
        <v>76.448009999999996</v>
      </c>
      <c r="T676" s="17">
        <v>1.36782</v>
      </c>
      <c r="U676" s="17">
        <v>29.232099999999999</v>
      </c>
      <c r="V676" s="17">
        <v>1239.81</v>
      </c>
      <c r="W676" s="17">
        <v>29.245999999999999</v>
      </c>
      <c r="X676" s="17">
        <v>18.450949999999999</v>
      </c>
      <c r="Y676" s="17">
        <v>1.0787500000000001</v>
      </c>
      <c r="Z676" s="17">
        <v>128.90600000000001</v>
      </c>
    </row>
    <row r="677" spans="1:26" x14ac:dyDescent="0.2">
      <c r="A677" s="27">
        <v>44669</v>
      </c>
      <c r="B677" s="17">
        <v>4.6534000000000004</v>
      </c>
      <c r="C677" s="14">
        <v>816.97500000000002</v>
      </c>
      <c r="D677" s="17">
        <v>6.3777499999999998</v>
      </c>
      <c r="E677" s="17">
        <v>3733.4250000000002</v>
      </c>
      <c r="F677" s="17">
        <v>22.655149999999999</v>
      </c>
      <c r="G677" s="17">
        <v>346.50799999999998</v>
      </c>
      <c r="H677" s="17">
        <v>14353.5</v>
      </c>
      <c r="I677" s="17">
        <v>4.2545000000000002</v>
      </c>
      <c r="J677" s="17">
        <v>19.827999999999999</v>
      </c>
      <c r="K677" s="17">
        <v>3.7367499999999998</v>
      </c>
      <c r="L677" s="17">
        <v>52.262799999999999</v>
      </c>
      <c r="M677" s="17">
        <v>4.2877200000000002</v>
      </c>
      <c r="N677" s="17">
        <v>4.5809899999999999</v>
      </c>
      <c r="O677" s="17">
        <v>81.118769999999998</v>
      </c>
      <c r="P677" s="17">
        <v>14.65382</v>
      </c>
      <c r="Q677" s="17">
        <v>33.701300000000003</v>
      </c>
      <c r="R677" s="17">
        <v>14.640459999999999</v>
      </c>
      <c r="S677" s="17">
        <v>76.287660000000002</v>
      </c>
      <c r="T677" s="17">
        <v>1.3618600000000001</v>
      </c>
      <c r="U677" s="17">
        <v>29.227599999999999</v>
      </c>
      <c r="V677" s="17">
        <v>1235.835</v>
      </c>
      <c r="W677" s="17">
        <v>29.535799999999998</v>
      </c>
      <c r="X677" s="17">
        <v>18.478899999999999</v>
      </c>
      <c r="Y677" s="17">
        <v>1.07823</v>
      </c>
      <c r="Z677" s="17">
        <v>126.991</v>
      </c>
    </row>
    <row r="678" spans="1:26" x14ac:dyDescent="0.2">
      <c r="A678" s="27">
        <v>44666</v>
      </c>
      <c r="B678" s="17">
        <v>4.7013499999999997</v>
      </c>
      <c r="C678" s="14">
        <v>814.75</v>
      </c>
      <c r="D678" s="17">
        <v>6.3814900000000003</v>
      </c>
      <c r="E678" s="17">
        <v>3721.5</v>
      </c>
      <c r="F678" s="17">
        <v>22.604030000000002</v>
      </c>
      <c r="G678" s="17">
        <v>347.41300000000001</v>
      </c>
      <c r="H678" s="17">
        <v>14344</v>
      </c>
      <c r="I678" s="17">
        <v>4.2355</v>
      </c>
      <c r="J678" s="17">
        <v>19.9725</v>
      </c>
      <c r="K678" s="17">
        <v>3.7340499999999999</v>
      </c>
      <c r="L678" s="17">
        <v>52.1828</v>
      </c>
      <c r="M678" s="17">
        <v>4.2848800000000002</v>
      </c>
      <c r="N678" s="17">
        <v>4.5706499999999997</v>
      </c>
      <c r="O678" s="17">
        <v>82.85427</v>
      </c>
      <c r="P678" s="17">
        <v>14.625400000000001</v>
      </c>
      <c r="Q678" s="17">
        <v>33.606299999999997</v>
      </c>
      <c r="R678" s="17">
        <v>14.63836</v>
      </c>
      <c r="S678" s="17">
        <v>76.314009999999996</v>
      </c>
      <c r="T678" s="17">
        <v>1.3569500000000001</v>
      </c>
      <c r="U678" s="17">
        <v>29.1281</v>
      </c>
      <c r="V678" s="17">
        <v>1229.08</v>
      </c>
      <c r="W678" s="17">
        <v>29.481369999999998</v>
      </c>
      <c r="X678" s="17">
        <v>18.404250000000001</v>
      </c>
      <c r="Y678" s="17">
        <v>1.081</v>
      </c>
      <c r="Z678" s="17">
        <v>126.462</v>
      </c>
    </row>
    <row r="679" spans="1:26" x14ac:dyDescent="0.2">
      <c r="A679" s="27">
        <v>44665</v>
      </c>
      <c r="B679" s="17">
        <v>4.7013499999999997</v>
      </c>
      <c r="C679" s="14">
        <v>816.55</v>
      </c>
      <c r="D679" s="17">
        <v>6.3898099999999998</v>
      </c>
      <c r="E679" s="17">
        <v>3721.5</v>
      </c>
      <c r="F679" s="17">
        <v>22.564620000000001</v>
      </c>
      <c r="G679" s="17">
        <v>347.53500000000003</v>
      </c>
      <c r="H679" s="17">
        <v>14344</v>
      </c>
      <c r="I679" s="17">
        <v>4.2314999999999996</v>
      </c>
      <c r="J679" s="17">
        <v>19.970040000000001</v>
      </c>
      <c r="K679" s="17">
        <v>3.7340499999999999</v>
      </c>
      <c r="L679" s="17">
        <v>52.1828</v>
      </c>
      <c r="M679" s="17">
        <v>4.2848300000000004</v>
      </c>
      <c r="N679" s="17">
        <v>4.5619199999999998</v>
      </c>
      <c r="O679" s="17">
        <v>82.117450000000005</v>
      </c>
      <c r="P679" s="17">
        <v>14.66301</v>
      </c>
      <c r="Q679" s="17">
        <v>33.678699999999999</v>
      </c>
      <c r="R679" s="17">
        <v>14.60938</v>
      </c>
      <c r="S679" s="17">
        <v>76.08511</v>
      </c>
      <c r="T679" s="17">
        <v>1.3569500000000001</v>
      </c>
      <c r="U679" s="17">
        <v>29.002500000000001</v>
      </c>
      <c r="V679" s="17">
        <v>1230.27</v>
      </c>
      <c r="W679" s="17">
        <v>29.40035</v>
      </c>
      <c r="X679" s="17">
        <v>18.40635</v>
      </c>
      <c r="Y679" s="17">
        <v>1.08284</v>
      </c>
      <c r="Z679" s="17">
        <v>125.879</v>
      </c>
    </row>
    <row r="680" spans="1:26" x14ac:dyDescent="0.2">
      <c r="A680" s="27">
        <v>44664</v>
      </c>
      <c r="B680" s="17">
        <v>4.6910499999999997</v>
      </c>
      <c r="C680" s="14">
        <v>805.59500000000003</v>
      </c>
      <c r="D680" s="17">
        <v>6.3778499999999996</v>
      </c>
      <c r="E680" s="17">
        <v>3723</v>
      </c>
      <c r="F680" s="17">
        <v>22.440719999999999</v>
      </c>
      <c r="G680" s="17">
        <v>346.55500000000001</v>
      </c>
      <c r="H680" s="17">
        <v>14363</v>
      </c>
      <c r="I680" s="17">
        <v>4.2305000000000001</v>
      </c>
      <c r="J680" s="17">
        <v>19.788450000000001</v>
      </c>
      <c r="K680" s="17">
        <v>3.7341500000000001</v>
      </c>
      <c r="L680" s="17">
        <v>52.043599999999998</v>
      </c>
      <c r="M680" s="17">
        <v>4.2613000000000003</v>
      </c>
      <c r="N680" s="17">
        <v>4.5403599999999997</v>
      </c>
      <c r="O680" s="17">
        <v>82.285070000000005</v>
      </c>
      <c r="P680" s="17">
        <v>14.56433</v>
      </c>
      <c r="Q680" s="17">
        <v>33.521299999999997</v>
      </c>
      <c r="R680" s="17">
        <v>14.599769999999999</v>
      </c>
      <c r="S680" s="17">
        <v>76.08511</v>
      </c>
      <c r="T680" s="17">
        <v>1.36239</v>
      </c>
      <c r="U680" s="17">
        <v>29.028700000000001</v>
      </c>
      <c r="V680" s="17">
        <v>1223.18</v>
      </c>
      <c r="W680" s="17">
        <v>29.471419999999998</v>
      </c>
      <c r="X680" s="17">
        <v>18.407299999999999</v>
      </c>
      <c r="Y680" s="17">
        <v>1.08883</v>
      </c>
      <c r="Z680" s="17">
        <v>125.61799999999999</v>
      </c>
    </row>
    <row r="681" spans="1:26" x14ac:dyDescent="0.2">
      <c r="A681" s="27">
        <v>44663</v>
      </c>
      <c r="B681" s="17">
        <v>4.6754499999999997</v>
      </c>
      <c r="C681" s="14">
        <v>805.72500000000002</v>
      </c>
      <c r="D681" s="17">
        <v>6.3765400000000003</v>
      </c>
      <c r="E681" s="17">
        <v>3732.732</v>
      </c>
      <c r="F681" s="17">
        <v>22.57329</v>
      </c>
      <c r="G681" s="17">
        <v>348.892</v>
      </c>
      <c r="H681" s="17">
        <v>14362.5</v>
      </c>
      <c r="I681" s="17">
        <v>4.2327500000000002</v>
      </c>
      <c r="J681" s="17">
        <v>19.803000000000001</v>
      </c>
      <c r="K681" s="17">
        <v>3.7299000000000002</v>
      </c>
      <c r="L681" s="17">
        <v>52.1175</v>
      </c>
      <c r="M681" s="17">
        <v>4.28674</v>
      </c>
      <c r="N681" s="17">
        <v>4.5616099999999999</v>
      </c>
      <c r="O681" s="17">
        <v>84.905460000000005</v>
      </c>
      <c r="P681" s="17">
        <v>14.509650000000001</v>
      </c>
      <c r="Q681" s="17">
        <v>33.566200000000002</v>
      </c>
      <c r="R681" s="17">
        <v>14.59904</v>
      </c>
      <c r="S681" s="17">
        <v>76.168009999999995</v>
      </c>
      <c r="T681" s="17">
        <v>1.36408</v>
      </c>
      <c r="U681" s="17">
        <v>29.1282</v>
      </c>
      <c r="V681" s="17">
        <v>1229.1099999999999</v>
      </c>
      <c r="W681" s="17">
        <v>29.536549999999998</v>
      </c>
      <c r="X681" s="17">
        <v>18.500879999999999</v>
      </c>
      <c r="Y681" s="17">
        <v>1.08283</v>
      </c>
      <c r="Z681" s="17">
        <v>125.379</v>
      </c>
    </row>
    <row r="682" spans="1:26" x14ac:dyDescent="0.2">
      <c r="A682" s="27">
        <v>44662</v>
      </c>
      <c r="B682" s="17">
        <v>4.69503</v>
      </c>
      <c r="C682" s="14">
        <v>817.11500000000001</v>
      </c>
      <c r="D682" s="17">
        <v>6.3883799999999997</v>
      </c>
      <c r="E682" s="17">
        <v>3739.0749999999998</v>
      </c>
      <c r="F682" s="17">
        <v>22.4497</v>
      </c>
      <c r="G682" s="17">
        <v>347.79</v>
      </c>
      <c r="H682" s="17">
        <v>14366</v>
      </c>
      <c r="I682" s="17">
        <v>4.2305000000000001</v>
      </c>
      <c r="J682" s="17">
        <v>19.940650000000002</v>
      </c>
      <c r="K682" s="17">
        <v>3.7144499999999998</v>
      </c>
      <c r="L682" s="17">
        <v>52.04</v>
      </c>
      <c r="M682" s="17">
        <v>4.2824200000000001</v>
      </c>
      <c r="N682" s="17">
        <v>4.53904</v>
      </c>
      <c r="O682" s="17">
        <v>83.439319999999995</v>
      </c>
      <c r="P682" s="17">
        <v>14.56981</v>
      </c>
      <c r="Q682" s="17">
        <v>33.625500000000002</v>
      </c>
      <c r="R682" s="17">
        <v>14.6654</v>
      </c>
      <c r="S682" s="17">
        <v>75.834059999999994</v>
      </c>
      <c r="T682" s="17">
        <v>1.3650599999999999</v>
      </c>
      <c r="U682" s="17">
        <v>29.083100000000002</v>
      </c>
      <c r="V682" s="17">
        <v>1234.8900000000001</v>
      </c>
      <c r="W682" s="17">
        <v>29.474039999999999</v>
      </c>
      <c r="X682" s="17">
        <v>18.423999999999999</v>
      </c>
      <c r="Y682" s="17">
        <v>1.0883700000000001</v>
      </c>
      <c r="Z682" s="17">
        <v>125.374</v>
      </c>
    </row>
    <row r="683" spans="1:26" x14ac:dyDescent="0.2">
      <c r="A683" s="27">
        <v>44659</v>
      </c>
      <c r="B683" s="17">
        <v>4.6989000000000001</v>
      </c>
      <c r="C683" s="14">
        <v>815.65</v>
      </c>
      <c r="D683" s="17">
        <v>6.3698499999999996</v>
      </c>
      <c r="E683" s="17">
        <v>3754</v>
      </c>
      <c r="F683" s="17">
        <v>22.459299999999999</v>
      </c>
      <c r="G683" s="17">
        <v>347.185</v>
      </c>
      <c r="H683" s="17">
        <v>14361.5</v>
      </c>
      <c r="I683" s="17">
        <v>4.2214999999999998</v>
      </c>
      <c r="J683" s="17">
        <v>20.046299999999999</v>
      </c>
      <c r="K683" s="17">
        <v>3.7111499999999999</v>
      </c>
      <c r="L683" s="17">
        <v>51.585000000000001</v>
      </c>
      <c r="M683" s="17">
        <v>4.2611999999999997</v>
      </c>
      <c r="N683" s="17">
        <v>4.5434299999999999</v>
      </c>
      <c r="O683" s="17">
        <v>80.397580000000005</v>
      </c>
      <c r="P683" s="17">
        <v>14.64569</v>
      </c>
      <c r="Q683" s="17">
        <v>33.588999999999999</v>
      </c>
      <c r="R683" s="17">
        <v>14.750529999999999</v>
      </c>
      <c r="S683" s="17">
        <v>75.920010000000005</v>
      </c>
      <c r="T683" s="17">
        <v>1.3636200000000001</v>
      </c>
      <c r="U683" s="17">
        <v>28.9011</v>
      </c>
      <c r="V683" s="17">
        <v>1229.21</v>
      </c>
      <c r="W683" s="17">
        <v>29.541</v>
      </c>
      <c r="X683" s="17">
        <v>18.338699999999999</v>
      </c>
      <c r="Y683" s="17">
        <v>1.08765</v>
      </c>
      <c r="Z683" s="17">
        <v>124.34399999999999</v>
      </c>
    </row>
    <row r="684" spans="1:26" x14ac:dyDescent="0.2">
      <c r="A684" s="27">
        <v>44658</v>
      </c>
      <c r="B684" s="17">
        <v>4.7525000000000004</v>
      </c>
      <c r="C684" s="14">
        <v>805.85</v>
      </c>
      <c r="D684" s="17">
        <v>6.3632200000000001</v>
      </c>
      <c r="E684" s="17">
        <v>3769.5</v>
      </c>
      <c r="F684" s="17">
        <v>22.527999999999999</v>
      </c>
      <c r="G684" s="17">
        <v>347.74</v>
      </c>
      <c r="H684" s="17">
        <v>14358.5</v>
      </c>
      <c r="I684" s="17">
        <v>4.2182500000000003</v>
      </c>
      <c r="J684" s="17">
        <v>20.14115</v>
      </c>
      <c r="K684" s="17">
        <v>3.70445</v>
      </c>
      <c r="L684" s="17">
        <v>51.417099999999998</v>
      </c>
      <c r="M684" s="17">
        <v>4.2615499999999997</v>
      </c>
      <c r="N684" s="17">
        <v>4.5423600000000004</v>
      </c>
      <c r="O684" s="17">
        <v>79.719380000000001</v>
      </c>
      <c r="P684" s="17">
        <v>14.74375</v>
      </c>
      <c r="Q684" s="17">
        <v>33.4908</v>
      </c>
      <c r="R684" s="17">
        <v>14.739420000000001</v>
      </c>
      <c r="S684" s="17">
        <v>75.917509999999993</v>
      </c>
      <c r="T684" s="17">
        <v>1.36137</v>
      </c>
      <c r="U684" s="17">
        <v>28.8262</v>
      </c>
      <c r="V684" s="17">
        <v>1222.77</v>
      </c>
      <c r="W684" s="17">
        <v>29.400179999999999</v>
      </c>
      <c r="X684" s="17">
        <v>18.34122</v>
      </c>
      <c r="Y684" s="17">
        <v>1.08788</v>
      </c>
      <c r="Z684" s="17">
        <v>123.95399999999999</v>
      </c>
    </row>
    <row r="685" spans="1:26" x14ac:dyDescent="0.2">
      <c r="A685" s="27">
        <v>44657</v>
      </c>
      <c r="B685" s="17">
        <v>4.71645</v>
      </c>
      <c r="C685" s="14">
        <v>800.10799999999995</v>
      </c>
      <c r="D685" s="17">
        <v>6.3589700000000002</v>
      </c>
      <c r="E685" s="17">
        <v>3750.45</v>
      </c>
      <c r="F685" s="17">
        <v>22.46293</v>
      </c>
      <c r="G685" s="17">
        <v>348.30500000000001</v>
      </c>
      <c r="H685" s="17">
        <v>14357</v>
      </c>
      <c r="I685" s="17">
        <v>4.2149999999999999</v>
      </c>
      <c r="J685" s="17">
        <v>20.170249999999999</v>
      </c>
      <c r="K685" s="17">
        <v>3.7218</v>
      </c>
      <c r="L685" s="17">
        <v>51.435000000000002</v>
      </c>
      <c r="M685" s="17">
        <v>4.2809999999999997</v>
      </c>
      <c r="N685" s="17">
        <v>4.5343200000000001</v>
      </c>
      <c r="O685" s="17">
        <v>82.437529999999995</v>
      </c>
      <c r="P685" s="17">
        <v>14.665699999999999</v>
      </c>
      <c r="Q685" s="17">
        <v>33.587600000000002</v>
      </c>
      <c r="R685" s="17">
        <v>14.712300000000001</v>
      </c>
      <c r="S685" s="17">
        <v>75.926010000000005</v>
      </c>
      <c r="T685" s="17">
        <v>1.3598300000000001</v>
      </c>
      <c r="U685" s="17">
        <v>28.736599999999999</v>
      </c>
      <c r="V685" s="17">
        <v>1217.5999999999999</v>
      </c>
      <c r="W685" s="17">
        <v>29.40035</v>
      </c>
      <c r="X685" s="17">
        <v>18.297619999999998</v>
      </c>
      <c r="Y685" s="17">
        <v>1.08955</v>
      </c>
      <c r="Z685" s="17">
        <v>123.803</v>
      </c>
    </row>
    <row r="686" spans="1:26" x14ac:dyDescent="0.2">
      <c r="A686" s="27">
        <v>44656</v>
      </c>
      <c r="B686" s="17">
        <v>4.6512000000000002</v>
      </c>
      <c r="C686" s="14">
        <v>786.67700000000002</v>
      </c>
      <c r="D686" s="17">
        <v>6.37751</v>
      </c>
      <c r="E686" s="17">
        <v>3741.1</v>
      </c>
      <c r="F686" s="17">
        <v>22.3445</v>
      </c>
      <c r="G686" s="17">
        <v>345.33100000000002</v>
      </c>
      <c r="H686" s="17">
        <v>14346.5</v>
      </c>
      <c r="I686" s="17">
        <v>4.2104999999999997</v>
      </c>
      <c r="J686" s="17">
        <v>20.001550000000002</v>
      </c>
      <c r="K686" s="17">
        <v>3.6976499999999999</v>
      </c>
      <c r="L686" s="17">
        <v>51.21</v>
      </c>
      <c r="M686" s="17">
        <v>4.2600300000000004</v>
      </c>
      <c r="N686" s="17">
        <v>4.5328999999999997</v>
      </c>
      <c r="O686" s="17">
        <v>83.933070000000001</v>
      </c>
      <c r="P686" s="17">
        <v>14.672829999999999</v>
      </c>
      <c r="Q686" s="17">
        <v>33.547499999999999</v>
      </c>
      <c r="R686" s="17">
        <v>14.719889999999999</v>
      </c>
      <c r="S686" s="17">
        <v>75.441000000000003</v>
      </c>
      <c r="T686" s="17">
        <v>1.35941</v>
      </c>
      <c r="U686" s="17">
        <v>28.674700000000001</v>
      </c>
      <c r="V686" s="17">
        <v>1218.8499999999999</v>
      </c>
      <c r="W686" s="17">
        <v>29.400200000000002</v>
      </c>
      <c r="X686" s="17">
        <v>18.2638</v>
      </c>
      <c r="Y686" s="17">
        <v>1.09049</v>
      </c>
      <c r="Z686" s="17">
        <v>123.602</v>
      </c>
    </row>
    <row r="687" spans="1:26" x14ac:dyDescent="0.2">
      <c r="A687" s="27">
        <v>44655</v>
      </c>
      <c r="B687" s="17">
        <v>4.5941000000000001</v>
      </c>
      <c r="C687" s="14">
        <v>779.6</v>
      </c>
      <c r="D687" s="17">
        <v>6.3741700000000003</v>
      </c>
      <c r="E687" s="17">
        <v>3706.0149999999999</v>
      </c>
      <c r="F687" s="17">
        <v>22.190580000000001</v>
      </c>
      <c r="G687" s="17">
        <v>336.21</v>
      </c>
      <c r="H687" s="17">
        <v>14354.5</v>
      </c>
      <c r="I687" s="17">
        <v>4.2175000000000002</v>
      </c>
      <c r="J687" s="17">
        <v>19.808150000000001</v>
      </c>
      <c r="K687" s="17">
        <v>3.64445</v>
      </c>
      <c r="L687" s="17">
        <v>51.373699999999999</v>
      </c>
      <c r="M687" s="17">
        <v>4.2138</v>
      </c>
      <c r="N687" s="17">
        <v>4.5045200000000003</v>
      </c>
      <c r="O687" s="17">
        <v>83.46996</v>
      </c>
      <c r="P687" s="17">
        <v>14.587020000000001</v>
      </c>
      <c r="Q687" s="17">
        <v>33.4572</v>
      </c>
      <c r="R687" s="17">
        <v>14.685280000000001</v>
      </c>
      <c r="S687" s="17">
        <v>75.434510000000003</v>
      </c>
      <c r="T687" s="17">
        <v>1.3566199999999999</v>
      </c>
      <c r="U687" s="17">
        <v>28.674700000000001</v>
      </c>
      <c r="V687" s="17">
        <v>1214.49</v>
      </c>
      <c r="W687" s="17">
        <v>29.400549999999999</v>
      </c>
      <c r="X687" s="17">
        <v>18.2258</v>
      </c>
      <c r="Y687" s="17">
        <v>1.09721</v>
      </c>
      <c r="Z687" s="17">
        <v>122.792</v>
      </c>
    </row>
    <row r="688" spans="1:26" x14ac:dyDescent="0.2">
      <c r="A688" s="27">
        <v>44652</v>
      </c>
      <c r="B688" s="17">
        <v>4.6590999999999996</v>
      </c>
      <c r="C688" s="14">
        <v>782.875</v>
      </c>
      <c r="D688" s="17">
        <v>6.36775</v>
      </c>
      <c r="E688" s="17">
        <v>3754.665</v>
      </c>
      <c r="F688" s="17">
        <v>22.059180000000001</v>
      </c>
      <c r="G688" s="17">
        <v>332.42700000000002</v>
      </c>
      <c r="H688" s="17">
        <v>14367.5</v>
      </c>
      <c r="I688" s="17">
        <v>4.2104999999999997</v>
      </c>
      <c r="J688" s="17">
        <v>19.854150000000001</v>
      </c>
      <c r="K688" s="17">
        <v>3.63497</v>
      </c>
      <c r="L688" s="17">
        <v>51.67</v>
      </c>
      <c r="M688" s="17">
        <v>4.1997999999999998</v>
      </c>
      <c r="N688" s="17">
        <v>4.4753999999999996</v>
      </c>
      <c r="O688" s="17">
        <v>85.418480000000002</v>
      </c>
      <c r="P688" s="17">
        <v>14.664759999999999</v>
      </c>
      <c r="Q688" s="17">
        <v>33.465000000000003</v>
      </c>
      <c r="R688" s="17">
        <v>14.6873</v>
      </c>
      <c r="S688" s="17">
        <v>75.949010000000001</v>
      </c>
      <c r="T688" s="17">
        <v>1.35697</v>
      </c>
      <c r="U688" s="17">
        <v>28.674700000000001</v>
      </c>
      <c r="V688" s="17">
        <v>1219.77</v>
      </c>
      <c r="W688" s="17">
        <v>29.476330000000001</v>
      </c>
      <c r="X688" s="17">
        <v>18.280100000000001</v>
      </c>
      <c r="Y688" s="17">
        <v>1.1043000000000001</v>
      </c>
      <c r="Z688" s="17">
        <v>122.515</v>
      </c>
    </row>
    <row r="689" spans="1:26" x14ac:dyDescent="0.2">
      <c r="A689" s="27">
        <v>44651</v>
      </c>
      <c r="B689" s="17">
        <v>4.7411500000000002</v>
      </c>
      <c r="C689" s="14">
        <v>785.99699999999996</v>
      </c>
      <c r="D689" s="17">
        <v>6.3547200000000004</v>
      </c>
      <c r="E689" s="17">
        <v>3771.05</v>
      </c>
      <c r="F689" s="17">
        <v>22.057169999999999</v>
      </c>
      <c r="G689" s="17">
        <v>332.17099999999999</v>
      </c>
      <c r="H689" s="17">
        <v>14369</v>
      </c>
      <c r="I689" s="17">
        <v>4.2047499999999998</v>
      </c>
      <c r="J689" s="17">
        <v>19.869879999999998</v>
      </c>
      <c r="K689" s="17">
        <v>3.6802999999999999</v>
      </c>
      <c r="L689" s="17">
        <v>51.755000000000003</v>
      </c>
      <c r="M689" s="17">
        <v>4.1991500000000004</v>
      </c>
      <c r="N689" s="17">
        <v>4.4656500000000001</v>
      </c>
      <c r="O689" s="17">
        <v>81.221450000000004</v>
      </c>
      <c r="P689" s="17">
        <v>14.61145</v>
      </c>
      <c r="Q689" s="17">
        <v>33.279499999999999</v>
      </c>
      <c r="R689" s="17">
        <v>14.67239</v>
      </c>
      <c r="S689" s="17">
        <v>75.949010000000001</v>
      </c>
      <c r="T689" s="17">
        <v>1.3544799999999999</v>
      </c>
      <c r="U689" s="17">
        <v>28.6267</v>
      </c>
      <c r="V689" s="17">
        <v>1215.1300000000001</v>
      </c>
      <c r="W689" s="17">
        <v>29.4</v>
      </c>
      <c r="X689" s="17">
        <v>18.231200000000001</v>
      </c>
      <c r="Y689" s="17">
        <v>1.1067</v>
      </c>
      <c r="Z689" s="17">
        <v>121.702</v>
      </c>
    </row>
    <row r="690" spans="1:26" x14ac:dyDescent="0.2">
      <c r="A690" s="27">
        <v>44650</v>
      </c>
      <c r="B690" s="17">
        <v>4.7715500000000004</v>
      </c>
      <c r="C690" s="14">
        <v>789.04</v>
      </c>
      <c r="D690" s="17">
        <v>6.3597700000000001</v>
      </c>
      <c r="E690" s="17">
        <v>3757.462</v>
      </c>
      <c r="F690" s="17">
        <v>21.905080000000002</v>
      </c>
      <c r="G690" s="17">
        <v>329.50700000000001</v>
      </c>
      <c r="H690" s="17">
        <v>14343</v>
      </c>
      <c r="I690" s="17">
        <v>4.2045000000000003</v>
      </c>
      <c r="J690" s="17">
        <v>19.875</v>
      </c>
      <c r="K690" s="17">
        <v>3.7148300000000001</v>
      </c>
      <c r="L690" s="17">
        <v>52.021299999999997</v>
      </c>
      <c r="M690" s="17">
        <v>4.1580000000000004</v>
      </c>
      <c r="N690" s="17">
        <v>4.4340000000000002</v>
      </c>
      <c r="O690" s="17">
        <v>83.416669999999996</v>
      </c>
      <c r="P690" s="17">
        <v>14.47476</v>
      </c>
      <c r="Q690" s="17">
        <v>33.349499999999999</v>
      </c>
      <c r="R690" s="17">
        <v>14.654949999999999</v>
      </c>
      <c r="S690" s="17">
        <v>75.842010000000002</v>
      </c>
      <c r="T690" s="17">
        <v>1.3525700000000001</v>
      </c>
      <c r="U690" s="17">
        <v>28.5549</v>
      </c>
      <c r="V690" s="17">
        <v>1210.52</v>
      </c>
      <c r="W690" s="17">
        <v>29.535</v>
      </c>
      <c r="X690" s="17">
        <v>18.271979999999999</v>
      </c>
      <c r="Y690" s="17">
        <v>1.1158600000000001</v>
      </c>
      <c r="Z690" s="17">
        <v>121.831</v>
      </c>
    </row>
    <row r="691" spans="1:26" x14ac:dyDescent="0.2">
      <c r="A691" s="27">
        <v>44649</v>
      </c>
      <c r="B691" s="17">
        <v>4.7579000000000002</v>
      </c>
      <c r="C691" s="14">
        <v>779.97500000000002</v>
      </c>
      <c r="D691" s="17">
        <v>6.3754999999999997</v>
      </c>
      <c r="E691" s="17">
        <v>3756.1149999999998</v>
      </c>
      <c r="F691" s="17">
        <v>22.070530000000002</v>
      </c>
      <c r="G691" s="17">
        <v>331.40699999999998</v>
      </c>
      <c r="H691" s="17">
        <v>14364</v>
      </c>
      <c r="I691" s="17">
        <v>4.2135999999999996</v>
      </c>
      <c r="J691" s="17">
        <v>19.982230000000001</v>
      </c>
      <c r="K691" s="17">
        <v>3.7245499999999998</v>
      </c>
      <c r="L691" s="17">
        <v>52.085500000000003</v>
      </c>
      <c r="M691" s="17">
        <v>4.2024999999999997</v>
      </c>
      <c r="N691" s="17">
        <v>4.4619799999999996</v>
      </c>
      <c r="O691" s="17">
        <v>87.426130000000001</v>
      </c>
      <c r="P691" s="17">
        <v>14.5366</v>
      </c>
      <c r="Q691" s="17">
        <v>33.4923</v>
      </c>
      <c r="R691" s="17">
        <v>14.59295</v>
      </c>
      <c r="S691" s="17">
        <v>75.672060000000002</v>
      </c>
      <c r="T691" s="17">
        <v>1.35616</v>
      </c>
      <c r="U691" s="17">
        <v>28.790099999999999</v>
      </c>
      <c r="V691" s="17">
        <v>1209.05</v>
      </c>
      <c r="W691" s="17">
        <v>29.4</v>
      </c>
      <c r="X691" s="17">
        <v>18.298300000000001</v>
      </c>
      <c r="Y691" s="17">
        <v>1.1086499999999999</v>
      </c>
      <c r="Z691" s="17">
        <v>122.88</v>
      </c>
    </row>
    <row r="692" spans="1:26" x14ac:dyDescent="0.2">
      <c r="A692" s="27">
        <v>44648</v>
      </c>
      <c r="B692" s="17">
        <v>4.7648999999999999</v>
      </c>
      <c r="C692" s="14">
        <v>778.93</v>
      </c>
      <c r="D692" s="17">
        <v>6.3868400000000003</v>
      </c>
      <c r="E692" s="17">
        <v>3786.875</v>
      </c>
      <c r="F692" s="17">
        <v>22.39528</v>
      </c>
      <c r="G692" s="17">
        <v>341.52800000000002</v>
      </c>
      <c r="H692" s="17">
        <v>14362.5</v>
      </c>
      <c r="I692" s="17">
        <v>4.2164999999999999</v>
      </c>
      <c r="J692" s="17">
        <v>20.12</v>
      </c>
      <c r="K692" s="17">
        <v>3.7292999999999998</v>
      </c>
      <c r="L692" s="17">
        <v>52.125</v>
      </c>
      <c r="M692" s="17">
        <v>4.2733499999999998</v>
      </c>
      <c r="N692" s="17">
        <v>4.5053400000000003</v>
      </c>
      <c r="O692" s="17">
        <v>94.438130000000001</v>
      </c>
      <c r="P692" s="17">
        <v>14.691420000000001</v>
      </c>
      <c r="Q692" s="17">
        <v>33.782800000000002</v>
      </c>
      <c r="R692" s="17">
        <v>14.81981</v>
      </c>
      <c r="S692" s="17">
        <v>76.019509999999997</v>
      </c>
      <c r="T692" s="17">
        <v>1.3611200000000001</v>
      </c>
      <c r="U692" s="17">
        <v>28.794799999999999</v>
      </c>
      <c r="V692" s="17">
        <v>1223.82</v>
      </c>
      <c r="W692" s="17">
        <v>29.461400000000001</v>
      </c>
      <c r="X692" s="17">
        <v>18.31907</v>
      </c>
      <c r="Y692" s="17">
        <v>1.0984499999999999</v>
      </c>
      <c r="Z692" s="17">
        <v>123.861</v>
      </c>
    </row>
    <row r="693" spans="1:26" x14ac:dyDescent="0.2">
      <c r="A693" s="27">
        <v>44645</v>
      </c>
      <c r="B693" s="17">
        <v>4.7420499999999999</v>
      </c>
      <c r="C693" s="14">
        <v>778.10500000000002</v>
      </c>
      <c r="D693" s="17">
        <v>6.3838200000000001</v>
      </c>
      <c r="E693" s="17">
        <v>3794.1129999999998</v>
      </c>
      <c r="F693" s="17">
        <v>22.371400000000001</v>
      </c>
      <c r="G693" s="17">
        <v>339.79</v>
      </c>
      <c r="H693" s="17">
        <v>14341</v>
      </c>
      <c r="I693" s="17">
        <v>4.2104999999999997</v>
      </c>
      <c r="J693" s="17">
        <v>20.033550000000002</v>
      </c>
      <c r="K693" s="17">
        <v>3.7375500000000001</v>
      </c>
      <c r="L693" s="17">
        <v>52.148000000000003</v>
      </c>
      <c r="M693" s="17">
        <v>4.2637499999999999</v>
      </c>
      <c r="N693" s="17">
        <v>4.5060700000000002</v>
      </c>
      <c r="O693" s="17">
        <v>102.28885</v>
      </c>
      <c r="P693" s="17">
        <v>14.541700000000001</v>
      </c>
      <c r="Q693" s="17">
        <v>33.585700000000003</v>
      </c>
      <c r="R693" s="17">
        <v>14.843400000000001</v>
      </c>
      <c r="S693" s="17">
        <v>76.264009999999999</v>
      </c>
      <c r="T693" s="17">
        <v>1.35806</v>
      </c>
      <c r="U693" s="17">
        <v>28.627099999999999</v>
      </c>
      <c r="V693" s="17">
        <v>1225.43</v>
      </c>
      <c r="W693" s="17">
        <v>29.52534</v>
      </c>
      <c r="X693" s="17">
        <v>18.334399999999999</v>
      </c>
      <c r="Y693" s="17">
        <v>1.0982499999999999</v>
      </c>
      <c r="Z693" s="17">
        <v>122.05</v>
      </c>
    </row>
    <row r="694" spans="1:26" x14ac:dyDescent="0.2">
      <c r="A694" s="27">
        <v>44644</v>
      </c>
      <c r="B694" s="17">
        <v>4.8268500000000003</v>
      </c>
      <c r="C694" s="14">
        <v>788.38499999999999</v>
      </c>
      <c r="D694" s="17">
        <v>6.3832500000000003</v>
      </c>
      <c r="E694" s="17">
        <v>3788.2249999999999</v>
      </c>
      <c r="F694" s="17">
        <v>22.450299999999999</v>
      </c>
      <c r="G694" s="17">
        <v>341.33499999999998</v>
      </c>
      <c r="H694" s="17">
        <v>14349</v>
      </c>
      <c r="I694" s="17">
        <v>4.2262500000000003</v>
      </c>
      <c r="J694" s="17">
        <v>20.09065</v>
      </c>
      <c r="K694" s="17">
        <v>3.7336499999999999</v>
      </c>
      <c r="L694" s="17">
        <v>52.322499999999998</v>
      </c>
      <c r="M694" s="17">
        <v>4.3392200000000001</v>
      </c>
      <c r="N694" s="17">
        <v>4.4999000000000002</v>
      </c>
      <c r="O694" s="17">
        <v>102.12308</v>
      </c>
      <c r="P694" s="17">
        <v>14.5253</v>
      </c>
      <c r="Q694" s="17">
        <v>33.524700000000003</v>
      </c>
      <c r="R694" s="17">
        <v>14.823230000000001</v>
      </c>
      <c r="S694" s="17">
        <v>76.329509999999999</v>
      </c>
      <c r="T694" s="17">
        <v>1.3574999999999999</v>
      </c>
      <c r="U694" s="17">
        <v>28.6129</v>
      </c>
      <c r="V694" s="17">
        <v>1221.05</v>
      </c>
      <c r="W694" s="17">
        <v>29.400200000000002</v>
      </c>
      <c r="X694" s="17">
        <v>18.311900000000001</v>
      </c>
      <c r="Y694" s="17">
        <v>1.09971</v>
      </c>
      <c r="Z694" s="17">
        <v>122.35</v>
      </c>
    </row>
    <row r="695" spans="1:26" x14ac:dyDescent="0.2">
      <c r="A695" s="27">
        <v>44643</v>
      </c>
      <c r="B695" s="17">
        <v>4.8266499999999999</v>
      </c>
      <c r="C695" s="14">
        <v>793.04</v>
      </c>
      <c r="D695" s="17">
        <v>6.3889800000000001</v>
      </c>
      <c r="E695" s="17">
        <v>3784.8249999999998</v>
      </c>
      <c r="F695" s="17">
        <v>22.439080000000001</v>
      </c>
      <c r="G695" s="17">
        <v>339.637</v>
      </c>
      <c r="H695" s="17">
        <v>14346.5</v>
      </c>
      <c r="I695" s="17">
        <v>4.2240000000000002</v>
      </c>
      <c r="J695" s="17">
        <v>20.224460000000001</v>
      </c>
      <c r="K695" s="17">
        <v>3.7671299999999999</v>
      </c>
      <c r="L695" s="17">
        <v>52.397500000000001</v>
      </c>
      <c r="M695" s="17">
        <v>4.2873000000000001</v>
      </c>
      <c r="N695" s="17">
        <v>4.4952899999999998</v>
      </c>
      <c r="O695" s="17">
        <v>96.462159999999997</v>
      </c>
      <c r="P695" s="17">
        <v>14.76182</v>
      </c>
      <c r="Q695" s="17">
        <v>33.621699999999997</v>
      </c>
      <c r="R695" s="17">
        <v>14.836830000000001</v>
      </c>
      <c r="S695" s="17">
        <v>76.59451</v>
      </c>
      <c r="T695" s="17">
        <v>1.35785</v>
      </c>
      <c r="U695" s="17">
        <v>28.5702</v>
      </c>
      <c r="V695" s="17">
        <v>1219.02</v>
      </c>
      <c r="W695" s="17">
        <v>29.4023</v>
      </c>
      <c r="X695" s="17">
        <v>18.375499999999999</v>
      </c>
      <c r="Y695" s="17">
        <v>1.1004100000000001</v>
      </c>
      <c r="Z695" s="17">
        <v>121.152</v>
      </c>
    </row>
    <row r="696" spans="1:26" x14ac:dyDescent="0.2">
      <c r="A696" s="27">
        <v>44642</v>
      </c>
      <c r="B696" s="17">
        <v>4.9106800000000002</v>
      </c>
      <c r="C696" s="14">
        <v>792.85400000000004</v>
      </c>
      <c r="D696" s="17">
        <v>6.3765000000000001</v>
      </c>
      <c r="E696" s="17">
        <v>3761.6129999999998</v>
      </c>
      <c r="F696" s="17">
        <v>22.3825</v>
      </c>
      <c r="G696" s="17">
        <v>335.61</v>
      </c>
      <c r="H696" s="17">
        <v>14356.5</v>
      </c>
      <c r="I696" s="17">
        <v>4.2164999999999999</v>
      </c>
      <c r="J696" s="17">
        <v>20.2803</v>
      </c>
      <c r="K696" s="17">
        <v>3.7774000000000001</v>
      </c>
      <c r="L696" s="17">
        <v>52.452500000000001</v>
      </c>
      <c r="M696" s="17">
        <v>4.2412999999999998</v>
      </c>
      <c r="N696" s="17">
        <v>4.4823700000000004</v>
      </c>
      <c r="O696" s="17">
        <v>104.99683</v>
      </c>
      <c r="P696" s="17">
        <v>14.80968</v>
      </c>
      <c r="Q696" s="17">
        <v>33.4878</v>
      </c>
      <c r="R696" s="17">
        <v>14.82358</v>
      </c>
      <c r="S696" s="17">
        <v>76.096159999999998</v>
      </c>
      <c r="T696" s="17">
        <v>1.3566199999999999</v>
      </c>
      <c r="U696" s="17">
        <v>28.536999999999999</v>
      </c>
      <c r="V696" s="17">
        <v>1215.19</v>
      </c>
      <c r="W696" s="17">
        <v>29.4023</v>
      </c>
      <c r="X696" s="17">
        <v>18.499549999999999</v>
      </c>
      <c r="Y696" s="17">
        <v>1.10293</v>
      </c>
      <c r="Z696" s="17">
        <v>120.79900000000001</v>
      </c>
    </row>
    <row r="697" spans="1:26" x14ac:dyDescent="0.2">
      <c r="A697" s="27">
        <v>44641</v>
      </c>
      <c r="B697" s="17">
        <v>4.9365500000000004</v>
      </c>
      <c r="C697" s="14">
        <v>793.9</v>
      </c>
      <c r="D697" s="17">
        <v>6.3710899999999997</v>
      </c>
      <c r="E697" s="17">
        <v>3817.038</v>
      </c>
      <c r="F697" s="17">
        <v>22.4328</v>
      </c>
      <c r="G697" s="17">
        <v>338.79</v>
      </c>
      <c r="H697" s="17">
        <v>14340</v>
      </c>
      <c r="I697" s="17">
        <v>4.2050000000000001</v>
      </c>
      <c r="J697" s="17">
        <v>20.36054</v>
      </c>
      <c r="K697" s="17">
        <v>3.7838699999999998</v>
      </c>
      <c r="L697" s="17">
        <v>52.36</v>
      </c>
      <c r="M697" s="17">
        <v>4.2595000000000001</v>
      </c>
      <c r="N697" s="17">
        <v>4.4898499999999997</v>
      </c>
      <c r="O697" s="17">
        <v>106.63207</v>
      </c>
      <c r="P697" s="17">
        <v>14.909840000000001</v>
      </c>
      <c r="Q697" s="17">
        <v>33.5505</v>
      </c>
      <c r="R697" s="17">
        <v>14.82776</v>
      </c>
      <c r="S697" s="17">
        <v>76.307010000000005</v>
      </c>
      <c r="T697" s="17">
        <v>1.3577300000000001</v>
      </c>
      <c r="U697" s="17">
        <v>28.502300000000002</v>
      </c>
      <c r="V697" s="17">
        <v>1218.82</v>
      </c>
      <c r="W697" s="17">
        <v>29.402899999999999</v>
      </c>
      <c r="X697" s="17">
        <v>18.22015</v>
      </c>
      <c r="Y697" s="17">
        <v>1.1015999999999999</v>
      </c>
      <c r="Z697" s="17">
        <v>119.474</v>
      </c>
    </row>
    <row r="698" spans="1:26" x14ac:dyDescent="0.2">
      <c r="A698" s="27">
        <v>44638</v>
      </c>
      <c r="B698" s="17">
        <v>5.0224500000000001</v>
      </c>
      <c r="C698" s="14">
        <v>804</v>
      </c>
      <c r="D698" s="17">
        <v>6.3669500000000001</v>
      </c>
      <c r="E698" s="17">
        <v>3817.038</v>
      </c>
      <c r="F698" s="17">
        <v>22.507549999999998</v>
      </c>
      <c r="G698" s="17">
        <v>339.44499999999999</v>
      </c>
      <c r="H698" s="17">
        <v>14341.5</v>
      </c>
      <c r="I698" s="17">
        <v>4.1929999999999996</v>
      </c>
      <c r="J698" s="17">
        <v>20.361709999999999</v>
      </c>
      <c r="K698" s="17">
        <v>3.7814800000000002</v>
      </c>
      <c r="L698" s="17">
        <v>52.344999999999999</v>
      </c>
      <c r="M698" s="17">
        <v>4.2669100000000002</v>
      </c>
      <c r="N698" s="17">
        <v>4.4765899999999998</v>
      </c>
      <c r="O698" s="17">
        <v>104.17966</v>
      </c>
      <c r="P698" s="17">
        <v>14.96945</v>
      </c>
      <c r="Q698" s="17">
        <v>33.335299999999997</v>
      </c>
      <c r="R698" s="17">
        <v>14.805300000000001</v>
      </c>
      <c r="S698" s="17">
        <v>75.968159999999997</v>
      </c>
      <c r="T698" s="17">
        <v>1.3565499999999999</v>
      </c>
      <c r="U698" s="17">
        <v>28.3354</v>
      </c>
      <c r="V698" s="17">
        <v>1211.23</v>
      </c>
      <c r="W698" s="17">
        <v>29.403310000000001</v>
      </c>
      <c r="X698" s="17">
        <v>15.7196</v>
      </c>
      <c r="Y698" s="17">
        <v>1.1051299999999999</v>
      </c>
      <c r="Z698" s="17">
        <v>119.172</v>
      </c>
    </row>
    <row r="699" spans="1:26" x14ac:dyDescent="0.2">
      <c r="A699" s="27">
        <v>44637</v>
      </c>
      <c r="B699" s="17">
        <v>5.0396000000000001</v>
      </c>
      <c r="C699" s="14">
        <v>799.93</v>
      </c>
      <c r="D699" s="17">
        <v>6.3631000000000002</v>
      </c>
      <c r="E699" s="17">
        <v>3825.15</v>
      </c>
      <c r="F699" s="17">
        <v>22.315100000000001</v>
      </c>
      <c r="G699" s="17">
        <v>334.43900000000002</v>
      </c>
      <c r="H699" s="17">
        <v>14302.5</v>
      </c>
      <c r="I699" s="17">
        <v>4.1955</v>
      </c>
      <c r="J699" s="17">
        <v>20.52402</v>
      </c>
      <c r="K699" s="17">
        <v>3.7514500000000002</v>
      </c>
      <c r="L699" s="17">
        <v>52.152500000000003</v>
      </c>
      <c r="M699" s="17">
        <v>4.2209700000000003</v>
      </c>
      <c r="N699" s="17">
        <v>4.4599900000000003</v>
      </c>
      <c r="O699" s="17">
        <v>102.45778</v>
      </c>
      <c r="P699" s="17">
        <v>14.92225</v>
      </c>
      <c r="Q699" s="17">
        <v>33.216000000000001</v>
      </c>
      <c r="R699" s="17">
        <v>14.69712</v>
      </c>
      <c r="S699" s="17">
        <v>75.95496</v>
      </c>
      <c r="T699" s="17">
        <v>1.3535900000000001</v>
      </c>
      <c r="U699" s="17">
        <v>28.3688</v>
      </c>
      <c r="V699" s="17">
        <v>1210.58</v>
      </c>
      <c r="W699" s="17">
        <v>30.175149999999999</v>
      </c>
      <c r="X699" s="17">
        <v>15.709849999999999</v>
      </c>
      <c r="Y699" s="17">
        <v>1.10914</v>
      </c>
      <c r="Z699" s="17">
        <v>118.595</v>
      </c>
    </row>
    <row r="700" spans="1:26" x14ac:dyDescent="0.2">
      <c r="A700" s="27">
        <v>44636</v>
      </c>
      <c r="B700" s="17">
        <v>5.0767800000000003</v>
      </c>
      <c r="C700" s="14">
        <v>798.96</v>
      </c>
      <c r="D700" s="17">
        <v>6.3636699999999999</v>
      </c>
      <c r="E700" s="17">
        <v>3836.297</v>
      </c>
      <c r="F700" s="17">
        <v>22.360900000000001</v>
      </c>
      <c r="G700" s="17">
        <v>335.19499999999999</v>
      </c>
      <c r="H700" s="17">
        <v>14312</v>
      </c>
      <c r="I700" s="17">
        <v>4.1974999999999998</v>
      </c>
      <c r="J700" s="17">
        <v>20.638000000000002</v>
      </c>
      <c r="K700" s="17">
        <v>3.7224499999999998</v>
      </c>
      <c r="L700" s="17">
        <v>52.321300000000001</v>
      </c>
      <c r="M700" s="17">
        <v>4.2232500000000002</v>
      </c>
      <c r="N700" s="17">
        <v>4.47919</v>
      </c>
      <c r="O700" s="17">
        <v>97.626329999999996</v>
      </c>
      <c r="P700" s="17">
        <v>14.9191</v>
      </c>
      <c r="Q700" s="17">
        <v>33.418799999999997</v>
      </c>
      <c r="R700" s="17">
        <v>14.624499999999999</v>
      </c>
      <c r="S700" s="17">
        <v>76.015510000000006</v>
      </c>
      <c r="T700" s="17">
        <v>1.3588100000000001</v>
      </c>
      <c r="U700" s="17">
        <v>28.579499999999999</v>
      </c>
      <c r="V700" s="17">
        <v>1223.1099999999999</v>
      </c>
      <c r="W700" s="17">
        <v>30.175149999999999</v>
      </c>
      <c r="X700" s="17">
        <v>15.71495</v>
      </c>
      <c r="Y700" s="17">
        <v>1.10355</v>
      </c>
      <c r="Z700" s="17">
        <v>118.727</v>
      </c>
    </row>
    <row r="701" spans="1:26" x14ac:dyDescent="0.2">
      <c r="A701" s="27">
        <v>44635</v>
      </c>
      <c r="B701" s="17">
        <v>5.1636499999999996</v>
      </c>
      <c r="C701" s="14">
        <v>811.27499999999998</v>
      </c>
      <c r="D701" s="17">
        <v>6.3815600000000003</v>
      </c>
      <c r="E701" s="17">
        <v>3831.95</v>
      </c>
      <c r="F701" s="17">
        <v>22.67605</v>
      </c>
      <c r="G701" s="17">
        <v>338.97500000000002</v>
      </c>
      <c r="H701" s="17">
        <v>14330</v>
      </c>
      <c r="I701" s="17">
        <v>4.2069999999999999</v>
      </c>
      <c r="J701" s="17">
        <v>20.82535</v>
      </c>
      <c r="K701" s="17">
        <v>3.73813</v>
      </c>
      <c r="L701" s="17">
        <v>52.41</v>
      </c>
      <c r="M701" s="17">
        <v>4.2991200000000003</v>
      </c>
      <c r="N701" s="17">
        <v>4.5161699999999998</v>
      </c>
      <c r="O701" s="17">
        <v>105.95908</v>
      </c>
      <c r="P701" s="17">
        <v>15.10974</v>
      </c>
      <c r="Q701" s="17">
        <v>33.535800000000002</v>
      </c>
      <c r="R701" s="17">
        <v>14.697570000000001</v>
      </c>
      <c r="S701" s="17">
        <v>76.266499999999994</v>
      </c>
      <c r="T701" s="17">
        <v>1.36578</v>
      </c>
      <c r="U701" s="17">
        <v>28.578700000000001</v>
      </c>
      <c r="V701" s="17">
        <v>1241.645</v>
      </c>
      <c r="W701" s="17">
        <v>30.175149999999999</v>
      </c>
      <c r="X701" s="17">
        <v>15.71</v>
      </c>
      <c r="Y701" s="17">
        <v>1.0955600000000001</v>
      </c>
      <c r="Z701" s="17">
        <v>118.29900000000001</v>
      </c>
    </row>
    <row r="702" spans="1:26" x14ac:dyDescent="0.2">
      <c r="A702" s="27">
        <v>44634</v>
      </c>
      <c r="B702" s="17">
        <v>5.1200799999999997</v>
      </c>
      <c r="C702" s="14">
        <v>813.19799999999998</v>
      </c>
      <c r="D702" s="17">
        <v>6.3949800000000003</v>
      </c>
      <c r="E702" s="17">
        <v>3798.6570000000002</v>
      </c>
      <c r="F702" s="17">
        <v>22.7332</v>
      </c>
      <c r="G702" s="17">
        <v>341.95600000000002</v>
      </c>
      <c r="H702" s="17">
        <v>14332.5</v>
      </c>
      <c r="I702" s="17">
        <v>4.2050000000000001</v>
      </c>
      <c r="J702" s="17">
        <v>20.913250000000001</v>
      </c>
      <c r="K702" s="17">
        <v>3.73325</v>
      </c>
      <c r="L702" s="17">
        <v>52.484999999999999</v>
      </c>
      <c r="M702" s="17">
        <v>4.3389499999999996</v>
      </c>
      <c r="N702" s="17">
        <v>4.5232000000000001</v>
      </c>
      <c r="O702" s="17">
        <v>120.91667</v>
      </c>
      <c r="P702" s="17">
        <v>15.12818</v>
      </c>
      <c r="Q702" s="17">
        <v>33.4604</v>
      </c>
      <c r="R702" s="17">
        <v>14.80566</v>
      </c>
      <c r="S702" s="17">
        <v>76.526660000000007</v>
      </c>
      <c r="T702" s="17">
        <v>1.36693</v>
      </c>
      <c r="U702" s="17">
        <v>28.514800000000001</v>
      </c>
      <c r="V702" s="17">
        <v>1242.01</v>
      </c>
      <c r="W702" s="17">
        <v>30.175149999999999</v>
      </c>
      <c r="X702" s="17">
        <v>15.7136</v>
      </c>
      <c r="Y702" s="17">
        <v>1.0940399999999999</v>
      </c>
      <c r="Z702" s="17">
        <v>118.188</v>
      </c>
    </row>
    <row r="703" spans="1:26" x14ac:dyDescent="0.2">
      <c r="A703" s="27">
        <v>44631</v>
      </c>
      <c r="B703" s="17">
        <v>5.0746500000000001</v>
      </c>
      <c r="C703" s="14">
        <v>804.64499999999998</v>
      </c>
      <c r="D703" s="17">
        <v>6.3580399999999999</v>
      </c>
      <c r="E703" s="17">
        <v>3819.95</v>
      </c>
      <c r="F703" s="17">
        <v>23.006710000000002</v>
      </c>
      <c r="G703" s="17">
        <v>350.38</v>
      </c>
      <c r="H703" s="17">
        <v>14302.5</v>
      </c>
      <c r="I703" s="17">
        <v>4.1944999999999997</v>
      </c>
      <c r="J703" s="17">
        <v>20.91432</v>
      </c>
      <c r="K703" s="17">
        <v>3.7043499999999998</v>
      </c>
      <c r="L703" s="17">
        <v>52.287500000000001</v>
      </c>
      <c r="M703" s="17">
        <v>4.3838299999999997</v>
      </c>
      <c r="N703" s="17">
        <v>4.5350200000000003</v>
      </c>
      <c r="O703" s="17">
        <v>134.21020999999999</v>
      </c>
      <c r="P703" s="17">
        <v>15.04116</v>
      </c>
      <c r="Q703" s="17">
        <v>33.298999999999999</v>
      </c>
      <c r="R703" s="17">
        <v>14.766830000000001</v>
      </c>
      <c r="S703" s="17">
        <v>76.775009999999995</v>
      </c>
      <c r="T703" s="17">
        <v>1.3629100000000001</v>
      </c>
      <c r="U703" s="17">
        <v>28.383299999999998</v>
      </c>
      <c r="V703" s="17">
        <v>1237.1300000000001</v>
      </c>
      <c r="W703" s="17">
        <v>30.175149999999999</v>
      </c>
      <c r="X703" s="17">
        <v>15.6938</v>
      </c>
      <c r="Y703" s="17">
        <v>1.09124</v>
      </c>
      <c r="Z703" s="17">
        <v>117.294</v>
      </c>
    </row>
    <row r="704" spans="1:26" x14ac:dyDescent="0.2">
      <c r="A704" s="27">
        <v>44630</v>
      </c>
      <c r="B704" s="17">
        <v>5.0188800000000002</v>
      </c>
      <c r="C704" s="14">
        <v>803.25</v>
      </c>
      <c r="D704" s="17">
        <v>6.3271699999999997</v>
      </c>
      <c r="E704" s="17">
        <v>3817.75</v>
      </c>
      <c r="F704" s="17">
        <v>22.90737</v>
      </c>
      <c r="G704" s="17">
        <v>346.75200000000001</v>
      </c>
      <c r="H704" s="17">
        <v>14280</v>
      </c>
      <c r="I704" s="17">
        <v>4.1875</v>
      </c>
      <c r="J704" s="17">
        <v>20.93965</v>
      </c>
      <c r="K704" s="17">
        <v>3.71143</v>
      </c>
      <c r="L704" s="17">
        <v>52.167499999999997</v>
      </c>
      <c r="M704" s="17">
        <v>4.3586</v>
      </c>
      <c r="N704" s="17">
        <v>4.50535</v>
      </c>
      <c r="O704" s="17">
        <v>134.19399999999999</v>
      </c>
      <c r="P704" s="17">
        <v>15.04462</v>
      </c>
      <c r="Q704" s="17">
        <v>33.110399999999998</v>
      </c>
      <c r="R704" s="17">
        <v>14.842449999999999</v>
      </c>
      <c r="S704" s="17">
        <v>76.361009999999993</v>
      </c>
      <c r="T704" s="17">
        <v>1.35941</v>
      </c>
      <c r="U704" s="17">
        <v>28.291799999999999</v>
      </c>
      <c r="V704" s="17">
        <v>1228.8800000000001</v>
      </c>
      <c r="W704" s="17">
        <v>30.175149999999999</v>
      </c>
      <c r="X704" s="17">
        <v>15.71393</v>
      </c>
      <c r="Y704" s="17">
        <v>1.0986100000000001</v>
      </c>
      <c r="Z704" s="17">
        <v>116.13800000000001</v>
      </c>
    </row>
    <row r="705" spans="1:26" x14ac:dyDescent="0.2">
      <c r="A705" s="27">
        <v>44629</v>
      </c>
      <c r="B705" s="17">
        <v>5.0118999999999998</v>
      </c>
      <c r="C705" s="14">
        <v>804.58</v>
      </c>
      <c r="D705" s="17">
        <v>6.3232999999999997</v>
      </c>
      <c r="E705" s="17">
        <v>3742.9</v>
      </c>
      <c r="F705" s="17">
        <v>22.79298</v>
      </c>
      <c r="G705" s="17">
        <v>341.04199999999997</v>
      </c>
      <c r="H705" s="17">
        <v>14300.5</v>
      </c>
      <c r="I705" s="17">
        <v>4.1870000000000003</v>
      </c>
      <c r="J705" s="17">
        <v>20.908580000000001</v>
      </c>
      <c r="K705" s="17">
        <v>3.7269700000000001</v>
      </c>
      <c r="L705" s="17">
        <v>52.227499999999999</v>
      </c>
      <c r="M705" s="17">
        <v>4.3113999999999999</v>
      </c>
      <c r="N705" s="17">
        <v>4.4676</v>
      </c>
      <c r="O705" s="17">
        <v>136.38834</v>
      </c>
      <c r="P705" s="17">
        <v>15.0001</v>
      </c>
      <c r="Q705" s="17">
        <v>33.008899999999997</v>
      </c>
      <c r="R705" s="17">
        <v>14.657400000000001</v>
      </c>
      <c r="S705" s="17">
        <v>76.165509999999998</v>
      </c>
      <c r="T705" s="17">
        <v>1.3584000000000001</v>
      </c>
      <c r="U705" s="17">
        <v>28.4206</v>
      </c>
      <c r="V705" s="17">
        <v>1223.1300000000001</v>
      </c>
      <c r="W705" s="17">
        <v>30.175149999999999</v>
      </c>
      <c r="X705" s="17">
        <v>15.702629999999999</v>
      </c>
      <c r="Y705" s="17">
        <v>1.1075900000000001</v>
      </c>
      <c r="Z705" s="17">
        <v>115.833</v>
      </c>
    </row>
    <row r="706" spans="1:26" x14ac:dyDescent="0.2">
      <c r="A706" s="27">
        <v>44628</v>
      </c>
      <c r="B706" s="17">
        <v>5.0640000000000001</v>
      </c>
      <c r="C706" s="14">
        <v>810.39300000000003</v>
      </c>
      <c r="D706" s="17">
        <v>6.3257500000000002</v>
      </c>
      <c r="E706" s="17">
        <v>3771.85</v>
      </c>
      <c r="F706" s="17">
        <v>23.368449999999999</v>
      </c>
      <c r="G706" s="17">
        <v>355.79300000000001</v>
      </c>
      <c r="H706" s="17">
        <v>14397.5</v>
      </c>
      <c r="I706" s="17">
        <v>4.1825000000000001</v>
      </c>
      <c r="J706" s="17">
        <v>21.376349999999999</v>
      </c>
      <c r="K706" s="17">
        <v>3.7396500000000001</v>
      </c>
      <c r="L706" s="17">
        <v>52.287500000000001</v>
      </c>
      <c r="M706" s="17">
        <v>4.48787</v>
      </c>
      <c r="N706" s="17">
        <v>4.5407999999999999</v>
      </c>
      <c r="O706" s="17">
        <v>127.5222</v>
      </c>
      <c r="P706" s="17">
        <v>15.300599999999999</v>
      </c>
      <c r="Q706" s="17">
        <v>33.211100000000002</v>
      </c>
      <c r="R706" s="17">
        <v>14.49621</v>
      </c>
      <c r="S706" s="17">
        <v>76.964510000000004</v>
      </c>
      <c r="T706" s="17">
        <v>1.3657600000000001</v>
      </c>
      <c r="U706" s="17">
        <v>28.381699999999999</v>
      </c>
      <c r="V706" s="17">
        <v>1233.6600000000001</v>
      </c>
      <c r="W706" s="17">
        <v>30.175149999999999</v>
      </c>
      <c r="X706" s="17">
        <v>15.731949999999999</v>
      </c>
      <c r="Y706" s="17">
        <v>1.08989</v>
      </c>
      <c r="Z706" s="17">
        <v>115.666</v>
      </c>
    </row>
    <row r="707" spans="1:26" x14ac:dyDescent="0.2">
      <c r="A707" s="27">
        <v>44627</v>
      </c>
      <c r="B707" s="17">
        <v>5.0980499999999997</v>
      </c>
      <c r="C707" s="14">
        <v>813.86</v>
      </c>
      <c r="D707" s="17">
        <v>6.3269000000000002</v>
      </c>
      <c r="E707" s="17">
        <v>3812.3130000000001</v>
      </c>
      <c r="F707" s="17">
        <v>23.75375</v>
      </c>
      <c r="G707" s="17">
        <v>363.315</v>
      </c>
      <c r="H707" s="17">
        <v>14407.5</v>
      </c>
      <c r="I707" s="17">
        <v>4.1775000000000002</v>
      </c>
      <c r="J707" s="17">
        <v>21.314800000000002</v>
      </c>
      <c r="K707" s="17">
        <v>3.72248</v>
      </c>
      <c r="L707" s="17">
        <v>52.164999999999999</v>
      </c>
      <c r="M707" s="17">
        <v>4.5892400000000002</v>
      </c>
      <c r="N707" s="17">
        <v>4.5591600000000003</v>
      </c>
      <c r="O707" s="17">
        <v>138.93204</v>
      </c>
      <c r="P707" s="17">
        <v>15.357150000000001</v>
      </c>
      <c r="Q707" s="17">
        <v>33.005000000000003</v>
      </c>
      <c r="R707" s="17">
        <v>14.385059999999999</v>
      </c>
      <c r="S707" s="17">
        <v>77.093509999999995</v>
      </c>
      <c r="T707" s="17">
        <v>1.3619000000000001</v>
      </c>
      <c r="U707" s="17">
        <v>28.267499999999998</v>
      </c>
      <c r="V707" s="17">
        <v>1232.26</v>
      </c>
      <c r="W707" s="17">
        <v>30.175149999999999</v>
      </c>
      <c r="X707" s="17">
        <v>15.710900000000001</v>
      </c>
      <c r="Y707" s="17">
        <v>1.0853999999999999</v>
      </c>
      <c r="Z707" s="17">
        <v>115.318</v>
      </c>
    </row>
    <row r="708" spans="1:26" x14ac:dyDescent="0.2">
      <c r="A708" s="27">
        <v>44624</v>
      </c>
      <c r="B708" s="17">
        <v>5.0659799999999997</v>
      </c>
      <c r="C708" s="14">
        <v>805.82500000000005</v>
      </c>
      <c r="D708" s="17">
        <v>6.3252300000000004</v>
      </c>
      <c r="E708" s="17">
        <v>3826.4920000000002</v>
      </c>
      <c r="F708" s="17">
        <v>23.50685</v>
      </c>
      <c r="G708" s="17">
        <v>354.62200000000001</v>
      </c>
      <c r="H708" s="17">
        <v>14387.5</v>
      </c>
      <c r="I708" s="17">
        <v>4.1779999999999999</v>
      </c>
      <c r="J708" s="17">
        <v>20.949909999999999</v>
      </c>
      <c r="K708" s="17">
        <v>3.7567200000000001</v>
      </c>
      <c r="L708" s="17">
        <v>51.744999999999997</v>
      </c>
      <c r="M708" s="17">
        <v>4.4791499999999997</v>
      </c>
      <c r="N708" s="17">
        <v>4.5301999999999998</v>
      </c>
      <c r="O708" s="17">
        <v>122.91348000000001</v>
      </c>
      <c r="P708" s="17">
        <v>15.39025</v>
      </c>
      <c r="Q708" s="17">
        <v>32.606699999999996</v>
      </c>
      <c r="R708" s="17">
        <v>14.2004</v>
      </c>
      <c r="S708" s="17">
        <v>76.421660000000003</v>
      </c>
      <c r="T708" s="17">
        <v>1.36043</v>
      </c>
      <c r="U708" s="17">
        <v>28.1309</v>
      </c>
      <c r="V708" s="17">
        <v>1216.47</v>
      </c>
      <c r="W708" s="17">
        <v>30.175149999999999</v>
      </c>
      <c r="X708" s="17">
        <v>15.695</v>
      </c>
      <c r="Y708" s="17">
        <v>1.0928500000000001</v>
      </c>
      <c r="Z708" s="17">
        <v>114.82299999999999</v>
      </c>
    </row>
    <row r="709" spans="1:26" x14ac:dyDescent="0.2">
      <c r="A709" s="27">
        <v>44623</v>
      </c>
      <c r="B709" s="17">
        <v>5.0271999999999997</v>
      </c>
      <c r="C709" s="14">
        <v>796.32500000000005</v>
      </c>
      <c r="D709" s="17">
        <v>6.3224900000000002</v>
      </c>
      <c r="E709" s="17">
        <v>3756.42</v>
      </c>
      <c r="F709" s="17">
        <v>23.279910000000001</v>
      </c>
      <c r="G709" s="17">
        <v>343.38499999999999</v>
      </c>
      <c r="H709" s="17">
        <v>14386.5</v>
      </c>
      <c r="I709" s="17">
        <v>4.1864999999999997</v>
      </c>
      <c r="J709" s="17">
        <v>20.639199999999999</v>
      </c>
      <c r="K709" s="17">
        <v>3.7301000000000002</v>
      </c>
      <c r="L709" s="17">
        <v>51.494999999999997</v>
      </c>
      <c r="M709" s="17">
        <v>4.351</v>
      </c>
      <c r="N709" s="17">
        <v>4.47201</v>
      </c>
      <c r="O709" s="17">
        <v>109.49997999999999</v>
      </c>
      <c r="P709" s="17">
        <v>15.198359999999999</v>
      </c>
      <c r="Q709" s="17">
        <v>32.582500000000003</v>
      </c>
      <c r="R709" s="17">
        <v>14.1183</v>
      </c>
      <c r="S709" s="17">
        <v>75.849509999999995</v>
      </c>
      <c r="T709" s="17">
        <v>1.35623</v>
      </c>
      <c r="U709" s="17">
        <v>28.067799999999998</v>
      </c>
      <c r="V709" s="17">
        <v>1206.96</v>
      </c>
      <c r="W709" s="17">
        <v>30.175149999999999</v>
      </c>
      <c r="X709" s="17">
        <v>15.70932</v>
      </c>
      <c r="Y709" s="17">
        <v>1.1066499999999999</v>
      </c>
      <c r="Z709" s="17">
        <v>115.465</v>
      </c>
    </row>
    <row r="710" spans="1:26" x14ac:dyDescent="0.2">
      <c r="A710" s="27">
        <v>44622</v>
      </c>
      <c r="B710" s="17">
        <v>5.1021299999999998</v>
      </c>
      <c r="C710" s="14">
        <v>805.09400000000005</v>
      </c>
      <c r="D710" s="17">
        <v>6.3232999999999997</v>
      </c>
      <c r="E710" s="17">
        <v>3836.482</v>
      </c>
      <c r="F710" s="17">
        <v>22.993200000000002</v>
      </c>
      <c r="G710" s="17">
        <v>340.38799999999998</v>
      </c>
      <c r="H710" s="17">
        <v>14386.5</v>
      </c>
      <c r="I710" s="17">
        <v>4.1955</v>
      </c>
      <c r="J710" s="17">
        <v>20.620100000000001</v>
      </c>
      <c r="K710" s="17">
        <v>3.7507000000000001</v>
      </c>
      <c r="L710" s="17">
        <v>51.425699999999999</v>
      </c>
      <c r="M710" s="17">
        <v>4.2644500000000001</v>
      </c>
      <c r="N710" s="17">
        <v>4.4497299999999997</v>
      </c>
      <c r="O710" s="17">
        <v>102.3379</v>
      </c>
      <c r="P710" s="17">
        <v>15.317640000000001</v>
      </c>
      <c r="Q710" s="17">
        <v>32.531799999999997</v>
      </c>
      <c r="R710" s="17">
        <v>14.024929999999999</v>
      </c>
      <c r="S710" s="17">
        <v>75.54701</v>
      </c>
      <c r="T710" s="17">
        <v>1.35419</v>
      </c>
      <c r="U710" s="17">
        <v>28.058700000000002</v>
      </c>
      <c r="V710" s="17">
        <v>1203.25</v>
      </c>
      <c r="W710" s="17">
        <v>30.175149999999999</v>
      </c>
      <c r="X710" s="17">
        <v>15.71447</v>
      </c>
      <c r="Y710" s="17">
        <v>1.11188</v>
      </c>
      <c r="Z710" s="17">
        <v>115.52</v>
      </c>
    </row>
    <row r="711" spans="1:26" x14ac:dyDescent="0.2">
      <c r="A711" s="27">
        <v>44621</v>
      </c>
      <c r="B711" s="17">
        <v>5.1524999999999999</v>
      </c>
      <c r="C711" s="14">
        <v>807.22</v>
      </c>
      <c r="D711" s="17">
        <v>6.3189599999999997</v>
      </c>
      <c r="E711" s="17">
        <v>3884.125</v>
      </c>
      <c r="F711" s="17">
        <v>22.828749999999999</v>
      </c>
      <c r="G711" s="17">
        <v>338.18799999999999</v>
      </c>
      <c r="H711" s="17">
        <v>14337</v>
      </c>
      <c r="I711" s="17">
        <v>4.1929999999999996</v>
      </c>
      <c r="J711" s="17">
        <v>20.657699999999998</v>
      </c>
      <c r="K711" s="17">
        <v>3.7879999999999998</v>
      </c>
      <c r="L711" s="17">
        <v>51.234999999999999</v>
      </c>
      <c r="M711" s="17">
        <v>4.2712899999999996</v>
      </c>
      <c r="N711" s="17">
        <v>4.4457300000000002</v>
      </c>
      <c r="O711" s="17">
        <v>108.1875</v>
      </c>
      <c r="P711" s="17">
        <v>15.42075</v>
      </c>
      <c r="Q711" s="17">
        <v>32.724600000000002</v>
      </c>
      <c r="R711" s="17">
        <v>13.907550000000001</v>
      </c>
      <c r="S711" s="17">
        <v>75.801060000000007</v>
      </c>
      <c r="T711" s="17">
        <v>1.3578600000000001</v>
      </c>
      <c r="U711" s="17">
        <v>28.020800000000001</v>
      </c>
      <c r="V711" s="17">
        <v>1205.73</v>
      </c>
      <c r="W711" s="17">
        <v>30.175149999999999</v>
      </c>
      <c r="X711" s="17">
        <v>15.71035</v>
      </c>
      <c r="Y711" s="17">
        <v>1.1125100000000001</v>
      </c>
      <c r="Z711" s="17">
        <v>114.916</v>
      </c>
    </row>
    <row r="712" spans="1:26" x14ac:dyDescent="0.2">
      <c r="A712" s="27">
        <v>44620</v>
      </c>
      <c r="B712" s="17">
        <v>5.1524999999999999</v>
      </c>
      <c r="C712" s="14">
        <v>798.899</v>
      </c>
      <c r="D712" s="17">
        <v>6.3140000000000001</v>
      </c>
      <c r="E712" s="17">
        <v>3937.9349999999999</v>
      </c>
      <c r="F712" s="17">
        <v>22.433</v>
      </c>
      <c r="G712" s="17">
        <v>330.92599999999999</v>
      </c>
      <c r="H712" s="17">
        <v>14367</v>
      </c>
      <c r="I712" s="17">
        <v>4.1985000000000001</v>
      </c>
      <c r="J712" s="17">
        <v>20.469200000000001</v>
      </c>
      <c r="K712" s="17">
        <v>3.7810000000000001</v>
      </c>
      <c r="L712" s="17">
        <v>51.274999999999999</v>
      </c>
      <c r="M712" s="17">
        <v>4.1891499999999997</v>
      </c>
      <c r="N712" s="17">
        <v>4.4109999999999996</v>
      </c>
      <c r="O712" s="17">
        <v>105.29430000000001</v>
      </c>
      <c r="P712" s="17">
        <v>15.3756</v>
      </c>
      <c r="Q712" s="17">
        <v>32.6905</v>
      </c>
      <c r="R712" s="17">
        <v>13.845470000000001</v>
      </c>
      <c r="S712" s="17">
        <v>75.559510000000003</v>
      </c>
      <c r="T712" s="17">
        <v>1.35493</v>
      </c>
      <c r="U712" s="17">
        <v>27.994599999999998</v>
      </c>
      <c r="V712" s="17">
        <v>1202.1600000000001</v>
      </c>
      <c r="W712" s="17">
        <v>30.175149999999999</v>
      </c>
      <c r="X712" s="17">
        <v>15.711349999999999</v>
      </c>
      <c r="Y712" s="17">
        <v>1.12185</v>
      </c>
      <c r="Z712" s="17">
        <v>114.995</v>
      </c>
    </row>
    <row r="713" spans="1:26" x14ac:dyDescent="0.2">
      <c r="A713" s="27">
        <v>44617</v>
      </c>
      <c r="B713" s="17">
        <v>5.1524999999999999</v>
      </c>
      <c r="C713" s="14">
        <v>802.13699999999994</v>
      </c>
      <c r="D713" s="17">
        <v>6.3141800000000003</v>
      </c>
      <c r="E713" s="17">
        <v>3913</v>
      </c>
      <c r="F713" s="17">
        <v>21.949649999999998</v>
      </c>
      <c r="G713" s="17">
        <v>324.113</v>
      </c>
      <c r="H713" s="17">
        <v>14367</v>
      </c>
      <c r="I713" s="17">
        <v>4.2</v>
      </c>
      <c r="J713" s="17">
        <v>20.34591</v>
      </c>
      <c r="K713" s="17">
        <v>3.7374999999999998</v>
      </c>
      <c r="L713" s="17">
        <v>51.35</v>
      </c>
      <c r="M713" s="17">
        <v>4.1141300000000003</v>
      </c>
      <c r="N713" s="17">
        <v>4.3911100000000003</v>
      </c>
      <c r="O713" s="17">
        <v>83.750929999999997</v>
      </c>
      <c r="P713" s="17">
        <v>15.156330000000001</v>
      </c>
      <c r="Q713" s="17">
        <v>32.465499999999999</v>
      </c>
      <c r="R713" s="17">
        <v>13.82016</v>
      </c>
      <c r="S713" s="17">
        <v>74.991510000000005</v>
      </c>
      <c r="T713" s="17">
        <v>1.3533299999999999</v>
      </c>
      <c r="U713" s="17">
        <v>27.994599999999998</v>
      </c>
      <c r="V713" s="17">
        <v>1197.6199999999999</v>
      </c>
      <c r="W713" s="17">
        <v>29.673500000000001</v>
      </c>
      <c r="X713" s="17">
        <v>15.74015</v>
      </c>
      <c r="Y713" s="17">
        <v>1.1268</v>
      </c>
      <c r="Z713" s="17">
        <v>115.55500000000001</v>
      </c>
    </row>
    <row r="714" spans="1:26" x14ac:dyDescent="0.2">
      <c r="A714" s="27">
        <v>44616</v>
      </c>
      <c r="B714" s="17">
        <v>5.1178999999999997</v>
      </c>
      <c r="C714" s="14">
        <v>819.4</v>
      </c>
      <c r="D714" s="17">
        <v>6.3229199999999999</v>
      </c>
      <c r="E714" s="17">
        <v>3926.6129999999998</v>
      </c>
      <c r="F714" s="17">
        <v>22.108339999999998</v>
      </c>
      <c r="G714" s="17">
        <v>328.40499999999997</v>
      </c>
      <c r="H714" s="17">
        <v>14382.5</v>
      </c>
      <c r="I714" s="17">
        <v>4.2009999999999996</v>
      </c>
      <c r="J714" s="17">
        <v>20.55715</v>
      </c>
      <c r="K714" s="17">
        <v>3.8005</v>
      </c>
      <c r="L714" s="17">
        <v>51.35</v>
      </c>
      <c r="M714" s="17">
        <v>4.1357999999999997</v>
      </c>
      <c r="N714" s="17">
        <v>4.42178</v>
      </c>
      <c r="O714" s="17">
        <v>84.25215</v>
      </c>
      <c r="P714" s="17">
        <v>15.347759999999999</v>
      </c>
      <c r="Q714" s="17">
        <v>32.643999999999998</v>
      </c>
      <c r="R714" s="17">
        <v>14.0395</v>
      </c>
      <c r="S714" s="17">
        <v>75.381510000000006</v>
      </c>
      <c r="T714" s="17">
        <v>1.3553999999999999</v>
      </c>
      <c r="U714" s="17">
        <v>28.030899999999999</v>
      </c>
      <c r="V714" s="17">
        <v>1206.1300000000001</v>
      </c>
      <c r="W714" s="17">
        <v>30.447590000000002</v>
      </c>
      <c r="X714" s="17">
        <v>15.7134</v>
      </c>
      <c r="Y714" s="17">
        <v>1.1192500000000001</v>
      </c>
      <c r="Z714" s="17">
        <v>115.532</v>
      </c>
    </row>
    <row r="715" spans="1:26" x14ac:dyDescent="0.2">
      <c r="A715" s="27">
        <v>44615</v>
      </c>
      <c r="B715" s="17">
        <v>5.0062800000000003</v>
      </c>
      <c r="C715" s="14">
        <v>789.85299999999995</v>
      </c>
      <c r="D715" s="17">
        <v>6.3121499999999999</v>
      </c>
      <c r="E715" s="17">
        <v>3912.9</v>
      </c>
      <c r="F715" s="17">
        <v>21.767320000000002</v>
      </c>
      <c r="G715" s="17">
        <v>319.79599999999999</v>
      </c>
      <c r="H715" s="17">
        <v>14337.5</v>
      </c>
      <c r="I715" s="17">
        <v>4.1855000000000002</v>
      </c>
      <c r="J715" s="17">
        <v>20.24522</v>
      </c>
      <c r="K715" s="17">
        <v>3.7353000000000001</v>
      </c>
      <c r="L715" s="17">
        <v>51.115000000000002</v>
      </c>
      <c r="M715" s="17">
        <v>4.0542199999999999</v>
      </c>
      <c r="N715" s="17">
        <v>4.3744100000000001</v>
      </c>
      <c r="O715" s="17">
        <v>81.671700000000001</v>
      </c>
      <c r="P715" s="17">
        <v>15.13593</v>
      </c>
      <c r="Q715" s="17">
        <v>32.276800000000001</v>
      </c>
      <c r="R715" s="17">
        <v>13.820970000000001</v>
      </c>
      <c r="S715" s="17">
        <v>74.711510000000004</v>
      </c>
      <c r="T715" s="17">
        <v>1.34613</v>
      </c>
      <c r="U715" s="17">
        <v>27.8612</v>
      </c>
      <c r="V715" s="17">
        <v>1192.43</v>
      </c>
      <c r="W715" s="17">
        <v>29.898099999999999</v>
      </c>
      <c r="X715" s="17">
        <v>15.7103</v>
      </c>
      <c r="Y715" s="17">
        <v>1.13069</v>
      </c>
      <c r="Z715" s="17">
        <v>115.00700000000001</v>
      </c>
    </row>
    <row r="716" spans="1:26" x14ac:dyDescent="0.2">
      <c r="A716" s="27">
        <v>44614</v>
      </c>
      <c r="B716" s="17">
        <v>5.0602499999999999</v>
      </c>
      <c r="C716" s="14">
        <v>792.995</v>
      </c>
      <c r="D716" s="17">
        <v>6.3238799999999999</v>
      </c>
      <c r="E716" s="17">
        <v>3930.57</v>
      </c>
      <c r="F716" s="17">
        <v>21.681249999999999</v>
      </c>
      <c r="G716" s="17">
        <v>313.90300000000002</v>
      </c>
      <c r="H716" s="17">
        <v>14363.5</v>
      </c>
      <c r="I716" s="17">
        <v>4.1855000000000002</v>
      </c>
      <c r="J716" s="17">
        <v>20.303090000000001</v>
      </c>
      <c r="K716" s="17">
        <v>3.7305000000000001</v>
      </c>
      <c r="L716" s="17">
        <v>51.455199999999998</v>
      </c>
      <c r="M716" s="17">
        <v>4.0126600000000003</v>
      </c>
      <c r="N716" s="17">
        <v>4.3657500000000002</v>
      </c>
      <c r="O716" s="17">
        <v>78.82405</v>
      </c>
      <c r="P716" s="17">
        <v>15.074149999999999</v>
      </c>
      <c r="Q716" s="17">
        <v>32.4465</v>
      </c>
      <c r="R716" s="17">
        <v>13.791259999999999</v>
      </c>
      <c r="S716" s="17">
        <v>74.611009999999993</v>
      </c>
      <c r="T716" s="17">
        <v>1.3454699999999999</v>
      </c>
      <c r="U716" s="17">
        <v>27.852499999999999</v>
      </c>
      <c r="V716" s="17">
        <v>1193.03</v>
      </c>
      <c r="W716" s="17">
        <v>29.054099999999998</v>
      </c>
      <c r="X716" s="17">
        <v>15.7119</v>
      </c>
      <c r="Y716" s="17">
        <v>1.1324700000000001</v>
      </c>
      <c r="Z716" s="17">
        <v>115.07899999999999</v>
      </c>
    </row>
    <row r="717" spans="1:26" x14ac:dyDescent="0.2">
      <c r="A717" s="27">
        <v>44613</v>
      </c>
      <c r="B717" s="17">
        <v>5.10663</v>
      </c>
      <c r="C717" s="14">
        <v>798.75300000000004</v>
      </c>
      <c r="D717" s="17">
        <v>6.3262999999999998</v>
      </c>
      <c r="E717" s="17">
        <v>3938.31</v>
      </c>
      <c r="F717" s="17">
        <v>21.567399999999999</v>
      </c>
      <c r="G717" s="17">
        <v>315.39600000000002</v>
      </c>
      <c r="H717" s="17">
        <v>14354.9</v>
      </c>
      <c r="I717" s="17">
        <v>4.1894</v>
      </c>
      <c r="J717" s="17">
        <v>20.309100000000001</v>
      </c>
      <c r="K717" s="17">
        <v>3.7601</v>
      </c>
      <c r="L717" s="17">
        <v>51.39</v>
      </c>
      <c r="M717" s="17">
        <v>4.0089499999999996</v>
      </c>
      <c r="N717" s="17">
        <v>4.3712200000000001</v>
      </c>
      <c r="O717" s="17">
        <v>80.081180000000003</v>
      </c>
      <c r="P717" s="17">
        <v>15.15016</v>
      </c>
      <c r="Q717" s="17">
        <v>32.276000000000003</v>
      </c>
      <c r="R717" s="17">
        <v>13.691560000000001</v>
      </c>
      <c r="S717" s="17">
        <v>74.642009999999999</v>
      </c>
      <c r="T717" s="17">
        <v>1.3462499999999999</v>
      </c>
      <c r="U717" s="17">
        <v>27.805800000000001</v>
      </c>
      <c r="V717" s="17">
        <v>1194.5899999999999</v>
      </c>
      <c r="W717" s="17">
        <v>28.64453</v>
      </c>
      <c r="X717" s="17">
        <v>15.711349999999999</v>
      </c>
      <c r="Y717" s="17">
        <v>1.1310500000000001</v>
      </c>
      <c r="Z717" s="17">
        <v>114.741</v>
      </c>
    </row>
    <row r="718" spans="1:26" x14ac:dyDescent="0.2">
      <c r="A718" s="27">
        <v>44610</v>
      </c>
      <c r="B718" s="17">
        <v>5.1381800000000002</v>
      </c>
      <c r="C718" s="14">
        <v>801.68499999999995</v>
      </c>
      <c r="D718" s="17">
        <v>6.32484</v>
      </c>
      <c r="E718" s="17">
        <v>3930.7379999999998</v>
      </c>
      <c r="F718" s="17">
        <v>21.480129999999999</v>
      </c>
      <c r="G718" s="17">
        <v>315.10399999999998</v>
      </c>
      <c r="H718" s="17">
        <v>14328</v>
      </c>
      <c r="I718" s="17">
        <v>4.1859500000000001</v>
      </c>
      <c r="J718" s="17">
        <v>20.292149999999999</v>
      </c>
      <c r="K718" s="17">
        <v>3.7452200000000002</v>
      </c>
      <c r="L718" s="17">
        <v>51.37</v>
      </c>
      <c r="M718" s="17">
        <v>4.0015200000000002</v>
      </c>
      <c r="N718" s="17">
        <v>4.3671899999999999</v>
      </c>
      <c r="O718" s="17">
        <v>77.485600000000005</v>
      </c>
      <c r="P718" s="17">
        <v>15.134550000000001</v>
      </c>
      <c r="Q718" s="17">
        <v>32.128700000000002</v>
      </c>
      <c r="R718" s="17">
        <v>13.657679999999999</v>
      </c>
      <c r="S718" s="17">
        <v>74.663510000000002</v>
      </c>
      <c r="T718" s="17">
        <v>1.34596</v>
      </c>
      <c r="U718" s="17">
        <v>27.855899999999998</v>
      </c>
      <c r="V718" s="17">
        <v>1195.96</v>
      </c>
      <c r="W718" s="17">
        <v>28.413</v>
      </c>
      <c r="X718" s="17">
        <v>15.7325</v>
      </c>
      <c r="Y718" s="17">
        <v>1.1322000000000001</v>
      </c>
      <c r="Z718" s="17">
        <v>115.005</v>
      </c>
    </row>
    <row r="719" spans="1:26" x14ac:dyDescent="0.2">
      <c r="A719" s="27">
        <v>44609</v>
      </c>
      <c r="B719" s="17">
        <v>5.1696</v>
      </c>
      <c r="C719" s="14">
        <v>795.6</v>
      </c>
      <c r="D719" s="17">
        <v>6.3345599999999997</v>
      </c>
      <c r="E719" s="17">
        <v>3932.55</v>
      </c>
      <c r="F719" s="17">
        <v>21.450199999999999</v>
      </c>
      <c r="G719" s="17">
        <v>313.589</v>
      </c>
      <c r="H719" s="17">
        <v>14317.5</v>
      </c>
      <c r="I719" s="17">
        <v>4.1875</v>
      </c>
      <c r="J719" s="17">
        <v>20.300450000000001</v>
      </c>
      <c r="K719" s="17">
        <v>3.7276500000000001</v>
      </c>
      <c r="L719" s="17">
        <v>51.337499999999999</v>
      </c>
      <c r="M719" s="17">
        <v>3.9826999999999999</v>
      </c>
      <c r="N719" s="17">
        <v>4.3494200000000003</v>
      </c>
      <c r="O719" s="17">
        <v>76.109300000000005</v>
      </c>
      <c r="P719" s="17">
        <v>14.992850000000001</v>
      </c>
      <c r="Q719" s="17">
        <v>32.1143</v>
      </c>
      <c r="R719" s="17">
        <v>13.58081</v>
      </c>
      <c r="S719" s="17">
        <v>75.097009999999997</v>
      </c>
      <c r="T719" s="17">
        <v>1.3432299999999999</v>
      </c>
      <c r="U719" s="17">
        <v>27.8614</v>
      </c>
      <c r="V719" s="17">
        <v>1198.75</v>
      </c>
      <c r="W719" s="17">
        <v>28.333030000000001</v>
      </c>
      <c r="X719" s="17">
        <v>15.74757</v>
      </c>
      <c r="Y719" s="17">
        <v>1.13608</v>
      </c>
      <c r="Z719" s="17">
        <v>114.94</v>
      </c>
    </row>
    <row r="720" spans="1:26" x14ac:dyDescent="0.2">
      <c r="A720" s="27">
        <v>44608</v>
      </c>
      <c r="B720" s="17">
        <v>5.1289999999999996</v>
      </c>
      <c r="C720" s="14">
        <v>799.57</v>
      </c>
      <c r="D720" s="17">
        <v>6.3324199999999999</v>
      </c>
      <c r="E720" s="17">
        <v>3963.5219999999999</v>
      </c>
      <c r="F720" s="17">
        <v>21.400549999999999</v>
      </c>
      <c r="G720" s="17">
        <v>312.07100000000003</v>
      </c>
      <c r="H720" s="17">
        <v>14257.5</v>
      </c>
      <c r="I720" s="17">
        <v>4.1852499999999999</v>
      </c>
      <c r="J720" s="17">
        <v>20.276119999999999</v>
      </c>
      <c r="K720" s="17">
        <v>3.7480000000000002</v>
      </c>
      <c r="L720" s="17">
        <v>51.29</v>
      </c>
      <c r="M720" s="17">
        <v>3.9539300000000002</v>
      </c>
      <c r="N720" s="17">
        <v>4.3452900000000003</v>
      </c>
      <c r="O720" s="17">
        <v>75.138030000000001</v>
      </c>
      <c r="P720" s="17">
        <v>14.991669999999999</v>
      </c>
      <c r="Q720" s="17">
        <v>32.268500000000003</v>
      </c>
      <c r="R720" s="17">
        <v>13.5984</v>
      </c>
      <c r="S720" s="17">
        <v>75.007509999999996</v>
      </c>
      <c r="T720" s="17">
        <v>1.34395</v>
      </c>
      <c r="U720" s="17">
        <v>27.862200000000001</v>
      </c>
      <c r="V720" s="17">
        <v>1196.27</v>
      </c>
      <c r="W720" s="17">
        <v>28.1265</v>
      </c>
      <c r="X720" s="17">
        <v>15.715350000000001</v>
      </c>
      <c r="Y720" s="17">
        <v>1.1372800000000001</v>
      </c>
      <c r="Z720" s="17">
        <v>115.517</v>
      </c>
    </row>
    <row r="721" spans="1:26" x14ac:dyDescent="0.2">
      <c r="A721" s="27">
        <v>44607</v>
      </c>
      <c r="B721" s="17">
        <v>5.1695799999999998</v>
      </c>
      <c r="C721" s="14">
        <v>801.53499999999997</v>
      </c>
      <c r="D721" s="17">
        <v>6.3366499999999997</v>
      </c>
      <c r="E721" s="17">
        <v>3951.85</v>
      </c>
      <c r="F721" s="17">
        <v>21.444700000000001</v>
      </c>
      <c r="G721" s="17">
        <v>311.505</v>
      </c>
      <c r="H721" s="17">
        <v>14302.5</v>
      </c>
      <c r="I721" s="17">
        <v>4.1862500000000002</v>
      </c>
      <c r="J721" s="17">
        <v>20.396599999999999</v>
      </c>
      <c r="K721" s="17">
        <v>3.8009300000000001</v>
      </c>
      <c r="L721" s="17">
        <v>51.3795</v>
      </c>
      <c r="M721" s="17">
        <v>3.9599899999999999</v>
      </c>
      <c r="N721" s="17">
        <v>4.34633</v>
      </c>
      <c r="O721" s="17">
        <v>75.451980000000006</v>
      </c>
      <c r="P721" s="17">
        <v>15.1089</v>
      </c>
      <c r="Q721" s="17">
        <v>32.366</v>
      </c>
      <c r="R721" s="17">
        <v>13.604340000000001</v>
      </c>
      <c r="S721" s="17">
        <v>75.155010000000004</v>
      </c>
      <c r="T721" s="17">
        <v>1.34571</v>
      </c>
      <c r="U721" s="17">
        <v>27.880500000000001</v>
      </c>
      <c r="V721" s="17">
        <v>1196.8699999999999</v>
      </c>
      <c r="W721" s="17">
        <v>28.2258</v>
      </c>
      <c r="X721" s="17">
        <v>15.70815</v>
      </c>
      <c r="Y721" s="17">
        <v>1.13591</v>
      </c>
      <c r="Z721" s="17">
        <v>115.611</v>
      </c>
    </row>
    <row r="722" spans="1:26" x14ac:dyDescent="0.2">
      <c r="A722" s="27">
        <v>44606</v>
      </c>
      <c r="B722" s="17">
        <v>5.2191000000000001</v>
      </c>
      <c r="C722" s="14">
        <v>813.50699999999995</v>
      </c>
      <c r="D722" s="17">
        <v>6.3574999999999999</v>
      </c>
      <c r="E722" s="17">
        <v>3944.5</v>
      </c>
      <c r="F722" s="17">
        <v>21.723099999999999</v>
      </c>
      <c r="G722" s="17">
        <v>316.07</v>
      </c>
      <c r="H722" s="17">
        <v>14327.5</v>
      </c>
      <c r="I722" s="17">
        <v>4.1905000000000001</v>
      </c>
      <c r="J722" s="17">
        <v>20.424320000000002</v>
      </c>
      <c r="K722" s="17">
        <v>3.7959000000000001</v>
      </c>
      <c r="L722" s="17">
        <v>51.359200000000001</v>
      </c>
      <c r="M722" s="17">
        <v>4.0233400000000001</v>
      </c>
      <c r="N722" s="17">
        <v>4.3728999999999996</v>
      </c>
      <c r="O722" s="17">
        <v>76.565520000000006</v>
      </c>
      <c r="P722" s="17">
        <v>15.13109</v>
      </c>
      <c r="Q722" s="17">
        <v>32.4358</v>
      </c>
      <c r="R722" s="17">
        <v>13.597810000000001</v>
      </c>
      <c r="S722" s="17">
        <v>75.618009999999998</v>
      </c>
      <c r="T722" s="17">
        <v>1.3470899999999999</v>
      </c>
      <c r="U722" s="17">
        <v>27.871300000000002</v>
      </c>
      <c r="V722" s="17">
        <v>1197.45</v>
      </c>
      <c r="W722" s="17">
        <v>28.4878</v>
      </c>
      <c r="X722" s="17">
        <v>15.731120000000001</v>
      </c>
      <c r="Y722" s="17">
        <v>1.1306700000000001</v>
      </c>
      <c r="Z722" s="17">
        <v>115.542</v>
      </c>
    </row>
    <row r="723" spans="1:26" x14ac:dyDescent="0.2">
      <c r="A723" s="27">
        <v>44603</v>
      </c>
      <c r="B723" s="17">
        <v>5.2481499999999999</v>
      </c>
      <c r="C723" s="14">
        <v>808.65</v>
      </c>
      <c r="D723" s="17">
        <v>6.3652300000000004</v>
      </c>
      <c r="E723" s="17">
        <v>3930.0250000000001</v>
      </c>
      <c r="F723" s="17">
        <v>21.646249999999998</v>
      </c>
      <c r="G723" s="17">
        <v>313.97899999999998</v>
      </c>
      <c r="H723" s="17">
        <v>14351.5</v>
      </c>
      <c r="I723" s="17">
        <v>4.1893000000000002</v>
      </c>
      <c r="J723" s="17">
        <v>20.537559999999999</v>
      </c>
      <c r="K723" s="17">
        <v>3.7752500000000002</v>
      </c>
      <c r="L723" s="17">
        <v>51.33</v>
      </c>
      <c r="M723" s="17">
        <v>4.02658</v>
      </c>
      <c r="N723" s="17">
        <v>4.3575499999999998</v>
      </c>
      <c r="O723" s="17">
        <v>77.203509999999994</v>
      </c>
      <c r="P723" s="17">
        <v>15.21199</v>
      </c>
      <c r="Q723" s="17">
        <v>32.738300000000002</v>
      </c>
      <c r="R723" s="17">
        <v>13.49062</v>
      </c>
      <c r="S723" s="17">
        <v>75.638509999999997</v>
      </c>
      <c r="T723" s="17">
        <v>1.3470899999999999</v>
      </c>
      <c r="U723" s="17">
        <v>27.834</v>
      </c>
      <c r="V723" s="17">
        <v>1199.8499999999999</v>
      </c>
      <c r="W723" s="17">
        <v>28.065349999999999</v>
      </c>
      <c r="X723" s="17">
        <v>15.7104</v>
      </c>
      <c r="Y723" s="17">
        <v>1.13504</v>
      </c>
      <c r="Z723" s="17">
        <v>115.416</v>
      </c>
    </row>
    <row r="724" spans="1:26" x14ac:dyDescent="0.2">
      <c r="A724" s="27">
        <v>44602</v>
      </c>
      <c r="B724" s="17">
        <v>5.2496</v>
      </c>
      <c r="C724" s="14">
        <v>805.63</v>
      </c>
      <c r="D724" s="17">
        <v>6.3635700000000002</v>
      </c>
      <c r="E724" s="17">
        <v>3920.2020000000002</v>
      </c>
      <c r="F724" s="17">
        <v>21.303570000000001</v>
      </c>
      <c r="G724" s="17">
        <v>309.89999999999998</v>
      </c>
      <c r="H724" s="17">
        <v>14342.5</v>
      </c>
      <c r="I724" s="17">
        <v>4.1836500000000001</v>
      </c>
      <c r="J724" s="17">
        <v>20.572150000000001</v>
      </c>
      <c r="K724" s="17">
        <v>3.74</v>
      </c>
      <c r="L724" s="17">
        <v>51.251300000000001</v>
      </c>
      <c r="M724" s="17">
        <v>3.9420999999999999</v>
      </c>
      <c r="N724" s="17">
        <v>4.3258200000000002</v>
      </c>
      <c r="O724" s="17">
        <v>75.022000000000006</v>
      </c>
      <c r="P724" s="17">
        <v>15.16995</v>
      </c>
      <c r="Q724" s="17">
        <v>32.720700000000001</v>
      </c>
      <c r="R724" s="17">
        <v>13.499560000000001</v>
      </c>
      <c r="S724" s="17">
        <v>75.382649999999998</v>
      </c>
      <c r="T724" s="17">
        <v>1.3447499999999999</v>
      </c>
      <c r="U724" s="17">
        <v>27.824000000000002</v>
      </c>
      <c r="V724" s="17">
        <v>1199.8800000000001</v>
      </c>
      <c r="W724" s="17">
        <v>27.928830000000001</v>
      </c>
      <c r="X724" s="17">
        <v>15.7119</v>
      </c>
      <c r="Y724" s="17">
        <v>1.14276</v>
      </c>
      <c r="Z724" s="17">
        <v>116.011</v>
      </c>
    </row>
    <row r="725" spans="1:26" x14ac:dyDescent="0.2">
      <c r="A725" s="27">
        <v>44601</v>
      </c>
      <c r="B725" s="17">
        <v>5.234</v>
      </c>
      <c r="C725" s="14">
        <v>812.96</v>
      </c>
      <c r="D725" s="17">
        <v>6.3631000000000002</v>
      </c>
      <c r="E725" s="17">
        <v>3939.7750000000001</v>
      </c>
      <c r="F725" s="17">
        <v>21.29645</v>
      </c>
      <c r="G725" s="17">
        <v>308.96199999999999</v>
      </c>
      <c r="H725" s="17">
        <v>14357.5</v>
      </c>
      <c r="I725" s="17">
        <v>4.1847500000000002</v>
      </c>
      <c r="J725" s="17">
        <v>20.478200000000001</v>
      </c>
      <c r="K725" s="17">
        <v>3.8089200000000001</v>
      </c>
      <c r="L725" s="17">
        <v>51.353200000000001</v>
      </c>
      <c r="M725" s="17">
        <v>3.9328599999999998</v>
      </c>
      <c r="N725" s="17">
        <v>4.3251400000000002</v>
      </c>
      <c r="O725" s="17">
        <v>74.753280000000004</v>
      </c>
      <c r="P725" s="17">
        <v>15.2126</v>
      </c>
      <c r="Q725" s="17">
        <v>32.716299999999997</v>
      </c>
      <c r="R725" s="17">
        <v>13.53614</v>
      </c>
      <c r="S725" s="17">
        <v>74.810469999999995</v>
      </c>
      <c r="T725" s="17">
        <v>1.3418099999999999</v>
      </c>
      <c r="U725" s="17">
        <v>27.823899999999998</v>
      </c>
      <c r="V725" s="17">
        <v>1194.17</v>
      </c>
      <c r="W725" s="17">
        <v>27.918279999999999</v>
      </c>
      <c r="X725" s="17">
        <v>15.746420000000001</v>
      </c>
      <c r="Y725" s="17">
        <v>1.1424799999999999</v>
      </c>
      <c r="Z725" s="17">
        <v>115.51600000000001</v>
      </c>
    </row>
    <row r="726" spans="1:26" x14ac:dyDescent="0.2">
      <c r="A726" s="27">
        <v>44600</v>
      </c>
      <c r="B726" s="17">
        <v>5.2595999999999998</v>
      </c>
      <c r="C726" s="14">
        <v>827.67</v>
      </c>
      <c r="D726" s="17">
        <v>6.3661500000000002</v>
      </c>
      <c r="E726" s="17">
        <v>3948.212</v>
      </c>
      <c r="F726" s="17">
        <v>21.257400000000001</v>
      </c>
      <c r="G726" s="17">
        <v>309.77</v>
      </c>
      <c r="H726" s="17">
        <v>14392.5</v>
      </c>
      <c r="I726" s="17">
        <v>4.1847500000000002</v>
      </c>
      <c r="J726" s="17">
        <v>20.614599999999999</v>
      </c>
      <c r="K726" s="17">
        <v>3.8365</v>
      </c>
      <c r="L726" s="17">
        <v>51.494999999999997</v>
      </c>
      <c r="M726" s="17">
        <v>3.96678</v>
      </c>
      <c r="N726" s="17">
        <v>4.3314199999999996</v>
      </c>
      <c r="O726" s="17">
        <v>75.029600000000002</v>
      </c>
      <c r="P726" s="17">
        <v>15.350429999999999</v>
      </c>
      <c r="Q726" s="17">
        <v>32.895000000000003</v>
      </c>
      <c r="R726" s="17">
        <v>13.565759999999999</v>
      </c>
      <c r="S726" s="17">
        <v>74.719459999999998</v>
      </c>
      <c r="T726" s="17">
        <v>1.3450800000000001</v>
      </c>
      <c r="U726" s="17">
        <v>27.849299999999999</v>
      </c>
      <c r="V726" s="17">
        <v>1196.4000000000001</v>
      </c>
      <c r="W726" s="17">
        <v>27.981750000000002</v>
      </c>
      <c r="X726" s="17">
        <v>15.708550000000001</v>
      </c>
      <c r="Y726" s="17">
        <v>1.14154</v>
      </c>
      <c r="Z726" s="17">
        <v>115.548</v>
      </c>
    </row>
    <row r="727" spans="1:26" x14ac:dyDescent="0.2">
      <c r="A727" s="27">
        <v>44599</v>
      </c>
      <c r="B727" s="17">
        <v>5.2558999999999996</v>
      </c>
      <c r="C727" s="14">
        <v>824.95</v>
      </c>
      <c r="D727" s="17">
        <v>6.3625999999999996</v>
      </c>
      <c r="E727" s="17">
        <v>3965.25</v>
      </c>
      <c r="F727" s="17">
        <v>21.182749999999999</v>
      </c>
      <c r="G727" s="17">
        <v>309.02499999999998</v>
      </c>
      <c r="H727" s="17">
        <v>14396.5</v>
      </c>
      <c r="I727" s="17">
        <v>4.1852499999999999</v>
      </c>
      <c r="J727" s="17">
        <v>20.594799999999999</v>
      </c>
      <c r="K727" s="17">
        <v>3.8422299999999998</v>
      </c>
      <c r="L727" s="17">
        <v>51.387500000000003</v>
      </c>
      <c r="M727" s="17">
        <v>3.9646699999999999</v>
      </c>
      <c r="N727" s="17">
        <v>4.32193</v>
      </c>
      <c r="O727" s="17">
        <v>75.411900000000003</v>
      </c>
      <c r="P727" s="17">
        <v>15.50656</v>
      </c>
      <c r="Q727" s="17">
        <v>32.989699999999999</v>
      </c>
      <c r="R727" s="17">
        <v>13.596830000000001</v>
      </c>
      <c r="S727" s="17">
        <v>74.579509999999999</v>
      </c>
      <c r="T727" s="17">
        <v>1.34351</v>
      </c>
      <c r="U727" s="17">
        <v>27.8447</v>
      </c>
      <c r="V727" s="17">
        <v>1196.92</v>
      </c>
      <c r="W727" s="17">
        <v>27.926200000000001</v>
      </c>
      <c r="X727" s="17">
        <v>15.710800000000001</v>
      </c>
      <c r="Y727" s="17">
        <v>1.1442399999999999</v>
      </c>
      <c r="Z727" s="17">
        <v>115.102</v>
      </c>
    </row>
    <row r="728" spans="1:26" x14ac:dyDescent="0.2">
      <c r="A728" s="27">
        <v>44596</v>
      </c>
      <c r="B728" s="17">
        <v>5.3261000000000003</v>
      </c>
      <c r="C728" s="14">
        <v>827.59299999999996</v>
      </c>
      <c r="D728" s="17">
        <v>6.3634899999999996</v>
      </c>
      <c r="E728" s="17">
        <v>3955.68</v>
      </c>
      <c r="F728" s="17">
        <v>21.2485</v>
      </c>
      <c r="G728" s="17">
        <v>309.416</v>
      </c>
      <c r="H728" s="17">
        <v>14380</v>
      </c>
      <c r="I728" s="17">
        <v>4.1795</v>
      </c>
      <c r="J728" s="17">
        <v>20.681049999999999</v>
      </c>
      <c r="K728" s="17">
        <v>3.8452199999999999</v>
      </c>
      <c r="L728" s="17">
        <v>51.125</v>
      </c>
      <c r="M728" s="17">
        <v>3.9826800000000002</v>
      </c>
      <c r="N728" s="17">
        <v>4.3202299999999996</v>
      </c>
      <c r="O728" s="17">
        <v>75.736159999999998</v>
      </c>
      <c r="P728" s="17">
        <v>15.462149999999999</v>
      </c>
      <c r="Q728" s="17">
        <v>32.979999999999997</v>
      </c>
      <c r="R728" s="17">
        <v>13.548400000000001</v>
      </c>
      <c r="S728" s="17">
        <v>74.642709999999994</v>
      </c>
      <c r="T728" s="17">
        <v>1.34582</v>
      </c>
      <c r="U728" s="17">
        <v>27.8355</v>
      </c>
      <c r="V728" s="17">
        <v>1198.3900000000001</v>
      </c>
      <c r="W728" s="17">
        <v>28.109749999999998</v>
      </c>
      <c r="X728" s="17">
        <v>15.734500000000001</v>
      </c>
      <c r="Y728" s="17">
        <v>1.1449400000000001</v>
      </c>
      <c r="Z728" s="17">
        <v>115.256</v>
      </c>
    </row>
    <row r="729" spans="1:26" x14ac:dyDescent="0.2">
      <c r="A729" s="27">
        <v>44595</v>
      </c>
      <c r="B729" s="17">
        <v>5.2878999999999996</v>
      </c>
      <c r="C729" s="14">
        <v>818.01499999999999</v>
      </c>
      <c r="D729" s="17">
        <v>6.3536000000000001</v>
      </c>
      <c r="E729" s="17">
        <v>3954.1950000000002</v>
      </c>
      <c r="F729" s="17">
        <v>21.272749999999998</v>
      </c>
      <c r="G729" s="17">
        <v>309.68299999999999</v>
      </c>
      <c r="H729" s="17">
        <v>14377.5</v>
      </c>
      <c r="I729" s="17">
        <v>4.1835000000000004</v>
      </c>
      <c r="J729" s="17">
        <v>20.549250000000001</v>
      </c>
      <c r="K729" s="17">
        <v>3.8596499999999998</v>
      </c>
      <c r="L729" s="17">
        <v>51.048200000000001</v>
      </c>
      <c r="M729" s="17">
        <v>3.9702199999999999</v>
      </c>
      <c r="N729" s="17">
        <v>4.3247499999999999</v>
      </c>
      <c r="O729" s="17">
        <v>76.332750000000004</v>
      </c>
      <c r="P729" s="17">
        <v>15.260109999999999</v>
      </c>
      <c r="Q729" s="17">
        <v>33.125</v>
      </c>
      <c r="R729" s="17">
        <v>13.5678</v>
      </c>
      <c r="S729" s="17">
        <v>74.64846</v>
      </c>
      <c r="T729" s="17">
        <v>1.3439300000000001</v>
      </c>
      <c r="U729" s="17">
        <v>27.8355</v>
      </c>
      <c r="V729" s="17">
        <v>1200.6400000000001</v>
      </c>
      <c r="W729" s="17">
        <v>28.249379999999999</v>
      </c>
      <c r="X729" s="17">
        <v>15.7034</v>
      </c>
      <c r="Y729" s="17">
        <v>1.1439699999999999</v>
      </c>
      <c r="Z729" s="17">
        <v>114.973</v>
      </c>
    </row>
    <row r="730" spans="1:26" x14ac:dyDescent="0.2">
      <c r="A730" s="27">
        <v>44594</v>
      </c>
      <c r="B730" s="17">
        <v>5.2659200000000004</v>
      </c>
      <c r="C730" s="14">
        <v>811.38</v>
      </c>
      <c r="D730" s="17">
        <v>6.3578799999999998</v>
      </c>
      <c r="E730" s="17">
        <v>3932.4850000000001</v>
      </c>
      <c r="F730" s="17">
        <v>21.39798</v>
      </c>
      <c r="G730" s="17">
        <v>313.125</v>
      </c>
      <c r="H730" s="17">
        <v>14357.5</v>
      </c>
      <c r="I730" s="17">
        <v>4.1855000000000002</v>
      </c>
      <c r="J730" s="17">
        <v>20.574149999999999</v>
      </c>
      <c r="K730" s="17">
        <v>3.8555999999999999</v>
      </c>
      <c r="L730" s="17">
        <v>51.043799999999997</v>
      </c>
      <c r="M730" s="17">
        <v>4.0164999999999997</v>
      </c>
      <c r="N730" s="17">
        <v>4.3751100000000003</v>
      </c>
      <c r="O730" s="17">
        <v>76.20675</v>
      </c>
      <c r="P730" s="17">
        <v>15.3383</v>
      </c>
      <c r="Q730" s="17">
        <v>33.126800000000003</v>
      </c>
      <c r="R730" s="17">
        <v>13.461790000000001</v>
      </c>
      <c r="S730" s="17">
        <v>74.831509999999994</v>
      </c>
      <c r="T730" s="17">
        <v>1.3472</v>
      </c>
      <c r="U730" s="17">
        <v>27.8355</v>
      </c>
      <c r="V730" s="17">
        <v>1200.3599999999999</v>
      </c>
      <c r="W730" s="17">
        <v>28.290749999999999</v>
      </c>
      <c r="X730" s="17">
        <v>15.7098</v>
      </c>
      <c r="Y730" s="17">
        <v>1.13045</v>
      </c>
      <c r="Z730" s="17">
        <v>114.456</v>
      </c>
    </row>
    <row r="731" spans="1:26" x14ac:dyDescent="0.2">
      <c r="A731" s="27">
        <v>44593</v>
      </c>
      <c r="B731" s="17">
        <v>5.2686500000000001</v>
      </c>
      <c r="C731" s="14">
        <v>803.15499999999997</v>
      </c>
      <c r="D731" s="17">
        <v>6.3691399999999998</v>
      </c>
      <c r="E731" s="17">
        <v>3925.5120000000002</v>
      </c>
      <c r="F731" s="17">
        <v>21.544180000000001</v>
      </c>
      <c r="G731" s="17">
        <v>315.24200000000002</v>
      </c>
      <c r="H731" s="17">
        <v>14382</v>
      </c>
      <c r="I731" s="17">
        <v>4.1855000000000002</v>
      </c>
      <c r="J731" s="17">
        <v>20.542580000000001</v>
      </c>
      <c r="K731" s="17">
        <v>3.8828499999999999</v>
      </c>
      <c r="L731" s="17">
        <v>51.024700000000003</v>
      </c>
      <c r="M731" s="17">
        <v>4.0555700000000003</v>
      </c>
      <c r="N731" s="17">
        <v>4.3880100000000004</v>
      </c>
      <c r="O731" s="17">
        <v>76.870549999999994</v>
      </c>
      <c r="P731" s="17">
        <v>15.263350000000001</v>
      </c>
      <c r="Q731" s="17">
        <v>33.196300000000001</v>
      </c>
      <c r="R731" s="17">
        <v>13.3794</v>
      </c>
      <c r="S731" s="17">
        <v>74.749859999999998</v>
      </c>
      <c r="T731" s="17">
        <v>1.3482499999999999</v>
      </c>
      <c r="U731" s="17">
        <v>27.8355</v>
      </c>
      <c r="V731" s="17">
        <v>1202.47</v>
      </c>
      <c r="W731" s="17">
        <v>28.424579999999999</v>
      </c>
      <c r="X731" s="17">
        <v>15.71002</v>
      </c>
      <c r="Y731" s="17">
        <v>1.1272</v>
      </c>
      <c r="Z731" s="17">
        <v>114.71</v>
      </c>
    </row>
    <row r="732" spans="1:26" x14ac:dyDescent="0.2">
      <c r="A732" s="27">
        <v>44592</v>
      </c>
      <c r="B732" s="17">
        <v>5.3102</v>
      </c>
      <c r="C732" s="14">
        <v>800.6</v>
      </c>
      <c r="D732" s="17">
        <v>6.37073</v>
      </c>
      <c r="E732" s="17">
        <v>3947.0129999999999</v>
      </c>
      <c r="F732" s="17">
        <v>21.666049999999998</v>
      </c>
      <c r="G732" s="17">
        <v>316.18700000000001</v>
      </c>
      <c r="H732" s="17">
        <v>14382</v>
      </c>
      <c r="I732" s="17">
        <v>4.1855000000000002</v>
      </c>
      <c r="J732" s="17">
        <v>20.635480000000001</v>
      </c>
      <c r="K732" s="17">
        <v>3.84497</v>
      </c>
      <c r="L732" s="17">
        <v>50.975000000000001</v>
      </c>
      <c r="M732" s="17">
        <v>4.0790699999999998</v>
      </c>
      <c r="N732" s="17">
        <v>4.40184</v>
      </c>
      <c r="O732" s="17">
        <v>77.312449999999998</v>
      </c>
      <c r="P732" s="17">
        <v>15.38664</v>
      </c>
      <c r="Q732" s="17">
        <v>33.237499999999997</v>
      </c>
      <c r="R732" s="17">
        <v>13.304180000000001</v>
      </c>
      <c r="S732" s="17">
        <v>74.586010000000002</v>
      </c>
      <c r="T732" s="17">
        <v>1.35131</v>
      </c>
      <c r="U732" s="17">
        <v>27.8355</v>
      </c>
      <c r="V732" s="17">
        <v>1205.2</v>
      </c>
      <c r="W732" s="17">
        <v>28.375800000000002</v>
      </c>
      <c r="X732" s="17">
        <v>15.721550000000001</v>
      </c>
      <c r="Y732" s="17">
        <v>1.1234999999999999</v>
      </c>
      <c r="Z732" s="17">
        <v>115.111</v>
      </c>
    </row>
    <row r="733" spans="1:26" x14ac:dyDescent="0.2">
      <c r="A733" s="27">
        <v>44589</v>
      </c>
      <c r="B733" s="17">
        <v>5.3811200000000001</v>
      </c>
      <c r="C733" s="14">
        <v>813.23</v>
      </c>
      <c r="D733" s="17">
        <v>6.3677599999999996</v>
      </c>
      <c r="E733" s="17">
        <v>3957</v>
      </c>
      <c r="F733" s="17">
        <v>21.96583</v>
      </c>
      <c r="G733" s="17">
        <v>321.39999999999998</v>
      </c>
      <c r="H733" s="17">
        <v>14387.5</v>
      </c>
      <c r="I733" s="17">
        <v>4.1900000000000004</v>
      </c>
      <c r="J733" s="17">
        <v>20.805129999999998</v>
      </c>
      <c r="K733" s="17">
        <v>3.8509799999999998</v>
      </c>
      <c r="L733" s="17">
        <v>51.228200000000001</v>
      </c>
      <c r="M733" s="17">
        <v>4.1097000000000001</v>
      </c>
      <c r="N733" s="17">
        <v>4.4359599999999997</v>
      </c>
      <c r="O733" s="17">
        <v>78.151629999999997</v>
      </c>
      <c r="P733" s="17">
        <v>15.5999</v>
      </c>
      <c r="Q733" s="17">
        <v>33.44</v>
      </c>
      <c r="R733" s="17">
        <v>13.553850000000001</v>
      </c>
      <c r="S733" s="17">
        <v>74.995509999999996</v>
      </c>
      <c r="T733" s="17">
        <v>1.3551</v>
      </c>
      <c r="U733" s="17">
        <v>27.8355</v>
      </c>
      <c r="V733" s="17">
        <v>1209.8499999999999</v>
      </c>
      <c r="W733" s="17">
        <v>28.704899999999999</v>
      </c>
      <c r="X733" s="17">
        <v>15.74</v>
      </c>
      <c r="Y733" s="17">
        <v>1.11507</v>
      </c>
      <c r="Z733" s="17">
        <v>115.26</v>
      </c>
    </row>
    <row r="734" spans="1:26" x14ac:dyDescent="0.2">
      <c r="A734" s="27">
        <v>44588</v>
      </c>
      <c r="B734" s="17">
        <v>5.4102499999999996</v>
      </c>
      <c r="C734" s="14">
        <v>806.08</v>
      </c>
      <c r="D734" s="17">
        <v>6.3684500000000002</v>
      </c>
      <c r="E734" s="17">
        <v>3963.65</v>
      </c>
      <c r="F734" s="17">
        <v>21.917010000000001</v>
      </c>
      <c r="G734" s="17">
        <v>320.18099999999998</v>
      </c>
      <c r="H734" s="17">
        <v>14386</v>
      </c>
      <c r="I734" s="17">
        <v>4.1974999999999998</v>
      </c>
      <c r="J734" s="17">
        <v>20.757470000000001</v>
      </c>
      <c r="K734" s="17">
        <v>3.83948</v>
      </c>
      <c r="L734" s="17">
        <v>51.335000000000001</v>
      </c>
      <c r="M734" s="17">
        <v>4.0891599999999997</v>
      </c>
      <c r="N734" s="17">
        <v>4.4381199999999996</v>
      </c>
      <c r="O734" s="17">
        <v>77.962630000000004</v>
      </c>
      <c r="P734" s="17">
        <v>15.461600000000001</v>
      </c>
      <c r="Q734" s="17">
        <v>33.306800000000003</v>
      </c>
      <c r="R734" s="17">
        <v>13.61092</v>
      </c>
      <c r="S734" s="17">
        <v>75.244510000000005</v>
      </c>
      <c r="T734" s="17">
        <v>1.3528</v>
      </c>
      <c r="U734" s="17">
        <v>27.831700000000001</v>
      </c>
      <c r="V734" s="17">
        <v>1204.2950000000001</v>
      </c>
      <c r="W734" s="17">
        <v>28.916920000000001</v>
      </c>
      <c r="X734" s="17">
        <v>15.74</v>
      </c>
      <c r="Y734" s="17">
        <v>1.1145400000000001</v>
      </c>
      <c r="Z734" s="17">
        <v>115.36499999999999</v>
      </c>
    </row>
    <row r="735" spans="1:26" x14ac:dyDescent="0.2">
      <c r="A735" s="27">
        <v>44587</v>
      </c>
      <c r="B735" s="17">
        <v>5.4417499999999999</v>
      </c>
      <c r="C735" s="14">
        <v>801.83799999999997</v>
      </c>
      <c r="D735" s="17">
        <v>6.3355199999999998</v>
      </c>
      <c r="E735" s="17">
        <v>3930.4</v>
      </c>
      <c r="F735" s="17">
        <v>21.8276</v>
      </c>
      <c r="G735" s="17">
        <v>320.47399999999999</v>
      </c>
      <c r="H735" s="17">
        <v>14352.5</v>
      </c>
      <c r="I735" s="17">
        <v>4.1914999999999996</v>
      </c>
      <c r="J735" s="17">
        <v>20.74614</v>
      </c>
      <c r="K735" s="17">
        <v>3.8386499999999999</v>
      </c>
      <c r="L735" s="17">
        <v>51.302500000000002</v>
      </c>
      <c r="M735" s="17">
        <v>4.0799000000000003</v>
      </c>
      <c r="N735" s="17">
        <v>4.3987999999999996</v>
      </c>
      <c r="O735" s="17">
        <v>79.20035</v>
      </c>
      <c r="P735" s="17">
        <v>15.33854</v>
      </c>
      <c r="Q735" s="17">
        <v>33.105200000000004</v>
      </c>
      <c r="R735" s="17">
        <v>13.577489999999999</v>
      </c>
      <c r="S735" s="17">
        <v>75.063010000000006</v>
      </c>
      <c r="T735" s="17">
        <v>1.34704</v>
      </c>
      <c r="U735" s="17">
        <v>27.740600000000001</v>
      </c>
      <c r="V735" s="17">
        <v>1200.55</v>
      </c>
      <c r="W735" s="17">
        <v>28.88185</v>
      </c>
      <c r="X735" s="17">
        <v>15.74</v>
      </c>
      <c r="Y735" s="17">
        <v>1.12399</v>
      </c>
      <c r="Z735" s="17">
        <v>114.636</v>
      </c>
    </row>
    <row r="736" spans="1:26" x14ac:dyDescent="0.2">
      <c r="A736" s="27">
        <v>44586</v>
      </c>
      <c r="B736" s="17">
        <v>5.4408799999999999</v>
      </c>
      <c r="C736" s="14">
        <v>799.91700000000003</v>
      </c>
      <c r="D736" s="17">
        <v>6.3311200000000003</v>
      </c>
      <c r="E736" s="17">
        <v>3970.7750000000001</v>
      </c>
      <c r="F736" s="17">
        <v>21.683599999999998</v>
      </c>
      <c r="G736" s="17">
        <v>317.524</v>
      </c>
      <c r="H736" s="17">
        <v>14350.5</v>
      </c>
      <c r="I736" s="17">
        <v>4.1900000000000004</v>
      </c>
      <c r="J736" s="17">
        <v>20.618600000000001</v>
      </c>
      <c r="K736" s="17">
        <v>3.8465799999999999</v>
      </c>
      <c r="L736" s="17">
        <v>51.255000000000003</v>
      </c>
      <c r="M736" s="17">
        <v>4.0563799999999999</v>
      </c>
      <c r="N736" s="17">
        <v>4.3758699999999999</v>
      </c>
      <c r="O736" s="17">
        <v>78.702960000000004</v>
      </c>
      <c r="P736" s="17">
        <v>15.23203</v>
      </c>
      <c r="Q736" s="17">
        <v>32.972200000000001</v>
      </c>
      <c r="R736" s="17">
        <v>13.48324</v>
      </c>
      <c r="S736" s="17">
        <v>74.763509999999997</v>
      </c>
      <c r="T736" s="17">
        <v>1.34432</v>
      </c>
      <c r="U736" s="17">
        <v>27.715499999999999</v>
      </c>
      <c r="V736" s="17">
        <v>1196.4000000000001</v>
      </c>
      <c r="W736" s="17">
        <v>28.713000000000001</v>
      </c>
      <c r="X736" s="17">
        <v>15.7156</v>
      </c>
      <c r="Y736" s="17">
        <v>1.1301000000000001</v>
      </c>
      <c r="Z736" s="17">
        <v>113.877</v>
      </c>
    </row>
    <row r="737" spans="1:26" x14ac:dyDescent="0.2">
      <c r="A737" s="27">
        <v>44585</v>
      </c>
      <c r="B737" s="17">
        <v>5.4913999999999996</v>
      </c>
      <c r="C737" s="14">
        <v>807.40499999999997</v>
      </c>
      <c r="D737" s="17">
        <v>6.33371</v>
      </c>
      <c r="E737" s="17">
        <v>3977.05</v>
      </c>
      <c r="F737" s="17">
        <v>21.661100000000001</v>
      </c>
      <c r="G737" s="17">
        <v>318.74200000000002</v>
      </c>
      <c r="H737" s="17">
        <v>14342.5</v>
      </c>
      <c r="I737" s="17">
        <v>4.1890000000000001</v>
      </c>
      <c r="J737" s="17">
        <v>20.5747</v>
      </c>
      <c r="K737" s="17">
        <v>3.8477700000000001</v>
      </c>
      <c r="L737" s="17">
        <v>51.297899999999998</v>
      </c>
      <c r="M737" s="17">
        <v>4.0312700000000001</v>
      </c>
      <c r="N737" s="17">
        <v>4.3625600000000002</v>
      </c>
      <c r="O737" s="17">
        <v>78.806550000000001</v>
      </c>
      <c r="P737" s="17">
        <v>15.2614</v>
      </c>
      <c r="Q737" s="17">
        <v>33.017499999999998</v>
      </c>
      <c r="R737" s="17">
        <v>13.454750000000001</v>
      </c>
      <c r="S737" s="17">
        <v>74.55001</v>
      </c>
      <c r="T737" s="17">
        <v>1.34636</v>
      </c>
      <c r="U737" s="17">
        <v>27.696300000000001</v>
      </c>
      <c r="V737" s="17">
        <v>1195.69</v>
      </c>
      <c r="W737" s="17">
        <v>28.64452</v>
      </c>
      <c r="X737" s="17">
        <v>15.71123</v>
      </c>
      <c r="Y737" s="17">
        <v>1.1326099999999999</v>
      </c>
      <c r="Z737" s="17">
        <v>113.949</v>
      </c>
    </row>
    <row r="738" spans="1:26" x14ac:dyDescent="0.2">
      <c r="A738" s="27">
        <v>44582</v>
      </c>
      <c r="B738" s="17">
        <v>5.4512</v>
      </c>
      <c r="C738" s="14">
        <v>798.15499999999997</v>
      </c>
      <c r="D738" s="17">
        <v>6.3416100000000002</v>
      </c>
      <c r="E738" s="17">
        <v>3955.38</v>
      </c>
      <c r="F738" s="17">
        <v>21.497250000000001</v>
      </c>
      <c r="G738" s="17">
        <v>316.16800000000001</v>
      </c>
      <c r="H738" s="17">
        <v>14337.5</v>
      </c>
      <c r="I738" s="17">
        <v>4.1864999999999997</v>
      </c>
      <c r="J738" s="17">
        <v>20.47335</v>
      </c>
      <c r="K738" s="17">
        <v>3.8338000000000001</v>
      </c>
      <c r="L738" s="17">
        <v>51.384999999999998</v>
      </c>
      <c r="M738" s="17">
        <v>3.9944299999999999</v>
      </c>
      <c r="N738" s="17">
        <v>4.3591499999999996</v>
      </c>
      <c r="O738" s="17">
        <v>77.729920000000007</v>
      </c>
      <c r="P738" s="17">
        <v>15.10421</v>
      </c>
      <c r="Q738" s="17">
        <v>32.972499999999997</v>
      </c>
      <c r="R738" s="17">
        <v>13.45406</v>
      </c>
      <c r="S738" s="17">
        <v>74.322500000000005</v>
      </c>
      <c r="T738" s="17">
        <v>1.34484</v>
      </c>
      <c r="U738" s="17">
        <v>27.702200000000001</v>
      </c>
      <c r="V738" s="17">
        <v>1192.5999999999999</v>
      </c>
      <c r="W738" s="17">
        <v>28.251850000000001</v>
      </c>
      <c r="X738" s="17">
        <v>15.71613</v>
      </c>
      <c r="Y738" s="17">
        <v>1.13436</v>
      </c>
      <c r="Z738" s="17">
        <v>113.685</v>
      </c>
    </row>
    <row r="739" spans="1:26" x14ac:dyDescent="0.2">
      <c r="A739" s="27">
        <v>44581</v>
      </c>
      <c r="B739" s="17">
        <v>5.4366500000000002</v>
      </c>
      <c r="C739" s="14">
        <v>802.28</v>
      </c>
      <c r="D739" s="17">
        <v>6.3469800000000003</v>
      </c>
      <c r="E739" s="17">
        <v>3977.2249999999999</v>
      </c>
      <c r="F739" s="17">
        <v>21.464130000000001</v>
      </c>
      <c r="G739" s="17">
        <v>315.30599999999998</v>
      </c>
      <c r="H739" s="17">
        <v>14337.5</v>
      </c>
      <c r="I739" s="17">
        <v>4.1885000000000003</v>
      </c>
      <c r="J739" s="17">
        <v>20.536349999999999</v>
      </c>
      <c r="K739" s="17">
        <v>3.8361000000000001</v>
      </c>
      <c r="L739" s="17">
        <v>51.3523</v>
      </c>
      <c r="M739" s="17">
        <v>4.0006899999999996</v>
      </c>
      <c r="N739" s="17">
        <v>4.3717699999999997</v>
      </c>
      <c r="O739" s="17">
        <v>76.399799999999999</v>
      </c>
      <c r="P739" s="17">
        <v>15.2181</v>
      </c>
      <c r="Q739" s="17">
        <v>32.914999999999999</v>
      </c>
      <c r="R739" s="17">
        <v>13.35337</v>
      </c>
      <c r="S739" s="17">
        <v>74.468519999999998</v>
      </c>
      <c r="T739" s="17">
        <v>1.34735</v>
      </c>
      <c r="U739" s="17">
        <v>27.633199999999999</v>
      </c>
      <c r="V739" s="17">
        <v>1192.49</v>
      </c>
      <c r="W739" s="17">
        <v>28.33211</v>
      </c>
      <c r="X739" s="17">
        <v>15.7118</v>
      </c>
      <c r="Y739" s="17">
        <v>1.1311599999999999</v>
      </c>
      <c r="Z739" s="17">
        <v>114.113</v>
      </c>
    </row>
    <row r="740" spans="1:26" x14ac:dyDescent="0.2">
      <c r="A740" s="27">
        <v>44580</v>
      </c>
      <c r="B740" s="17">
        <v>5.4455499999999999</v>
      </c>
      <c r="C740" s="14">
        <v>809.60799999999995</v>
      </c>
      <c r="D740" s="17">
        <v>6.3510999999999997</v>
      </c>
      <c r="E740" s="17">
        <v>3995.038</v>
      </c>
      <c r="F740" s="17">
        <v>21.396799999999999</v>
      </c>
      <c r="G740" s="17">
        <v>313.815</v>
      </c>
      <c r="H740" s="17">
        <v>14362.5</v>
      </c>
      <c r="I740" s="17">
        <v>4.1929999999999996</v>
      </c>
      <c r="J740" s="17">
        <v>20.505970000000001</v>
      </c>
      <c r="K740" s="17">
        <v>3.8633299999999999</v>
      </c>
      <c r="L740" s="17">
        <v>51.502099999999999</v>
      </c>
      <c r="M740" s="17">
        <v>3.9874999999999998</v>
      </c>
      <c r="N740" s="17">
        <v>4.3600599999999998</v>
      </c>
      <c r="O740" s="17">
        <v>76.15325</v>
      </c>
      <c r="P740" s="17">
        <v>15.332039999999999</v>
      </c>
      <c r="Q740" s="17">
        <v>32.920900000000003</v>
      </c>
      <c r="R740" s="17">
        <v>13.42761</v>
      </c>
      <c r="S740" s="17">
        <v>74.434010000000001</v>
      </c>
      <c r="T740" s="17">
        <v>1.34812</v>
      </c>
      <c r="U740" s="17">
        <v>27.632999999999999</v>
      </c>
      <c r="V740" s="17">
        <v>1188.21</v>
      </c>
      <c r="W740" s="17">
        <v>28.306730000000002</v>
      </c>
      <c r="X740" s="17">
        <v>15.7104</v>
      </c>
      <c r="Y740" s="17">
        <v>1.13426</v>
      </c>
      <c r="Z740" s="17">
        <v>114.32899999999999</v>
      </c>
    </row>
    <row r="741" spans="1:26" x14ac:dyDescent="0.2">
      <c r="A741" s="27">
        <v>44579</v>
      </c>
      <c r="B741" s="17">
        <v>5.5684500000000003</v>
      </c>
      <c r="C741" s="14">
        <v>819.16499999999996</v>
      </c>
      <c r="D741" s="17">
        <v>6.3605600000000004</v>
      </c>
      <c r="E741" s="17">
        <v>4038.0949999999998</v>
      </c>
      <c r="F741" s="17">
        <v>21.531749999999999</v>
      </c>
      <c r="G741" s="17">
        <v>315.93</v>
      </c>
      <c r="H741" s="17">
        <v>14337.5</v>
      </c>
      <c r="I741" s="17">
        <v>4.1835000000000004</v>
      </c>
      <c r="J741" s="17">
        <v>20.40512</v>
      </c>
      <c r="K741" s="17">
        <v>3.8673500000000001</v>
      </c>
      <c r="L741" s="17">
        <v>51.471499999999999</v>
      </c>
      <c r="M741" s="17">
        <v>4.0033599999999998</v>
      </c>
      <c r="N741" s="17">
        <v>4.3664500000000004</v>
      </c>
      <c r="O741" s="17">
        <v>77.005129999999994</v>
      </c>
      <c r="P741" s="17">
        <v>15.52087</v>
      </c>
      <c r="Q741" s="17">
        <v>33.091999999999999</v>
      </c>
      <c r="R741" s="17">
        <v>13.5321</v>
      </c>
      <c r="S741" s="17">
        <v>74.626509999999996</v>
      </c>
      <c r="T741" s="17">
        <v>1.3505100000000001</v>
      </c>
      <c r="U741" s="17">
        <v>27.587800000000001</v>
      </c>
      <c r="V741" s="17">
        <v>1192.94</v>
      </c>
      <c r="W741" s="17">
        <v>28.300850000000001</v>
      </c>
      <c r="X741" s="17">
        <v>15.74165</v>
      </c>
      <c r="Y741" s="17">
        <v>1.13252</v>
      </c>
      <c r="Z741" s="17">
        <v>114.608</v>
      </c>
    </row>
    <row r="742" spans="1:26" x14ac:dyDescent="0.2">
      <c r="A742" s="27">
        <v>44578</v>
      </c>
      <c r="B742" s="17">
        <v>5.5229999999999997</v>
      </c>
      <c r="C742" s="14">
        <v>822.8</v>
      </c>
      <c r="D742" s="17">
        <v>6.3512000000000004</v>
      </c>
      <c r="E742" s="17">
        <v>4007.11</v>
      </c>
      <c r="F742" s="17">
        <v>21.438500000000001</v>
      </c>
      <c r="G742" s="17">
        <v>312.02</v>
      </c>
      <c r="H742" s="17">
        <v>14333.5</v>
      </c>
      <c r="I742" s="17">
        <v>4.1836599999999997</v>
      </c>
      <c r="J742" s="17">
        <v>20.300190000000001</v>
      </c>
      <c r="K742" s="17">
        <v>3.8553500000000001</v>
      </c>
      <c r="L742" s="17">
        <v>51.251300000000001</v>
      </c>
      <c r="M742" s="17">
        <v>3.9644699999999999</v>
      </c>
      <c r="N742" s="17">
        <v>4.3338000000000001</v>
      </c>
      <c r="O742" s="17">
        <v>76.335449999999994</v>
      </c>
      <c r="P742" s="17">
        <v>15.385529999999999</v>
      </c>
      <c r="Q742" s="17">
        <v>33.107300000000002</v>
      </c>
      <c r="R742" s="17">
        <v>13.440720000000001</v>
      </c>
      <c r="S742" s="17">
        <v>74.265010000000004</v>
      </c>
      <c r="T742" s="17">
        <v>1.3484100000000001</v>
      </c>
      <c r="U742" s="17">
        <v>27.553699999999999</v>
      </c>
      <c r="V742" s="17">
        <v>1190.97</v>
      </c>
      <c r="W742" s="17">
        <v>28.26961</v>
      </c>
      <c r="X742" s="17">
        <v>15.74</v>
      </c>
      <c r="Y742" s="17">
        <v>1.1408400000000001</v>
      </c>
      <c r="Z742" s="17">
        <v>114.63</v>
      </c>
    </row>
    <row r="743" spans="1:26" x14ac:dyDescent="0.2">
      <c r="A743" s="27">
        <v>44575</v>
      </c>
      <c r="B743" s="17">
        <v>5.5289000000000001</v>
      </c>
      <c r="C743" s="14">
        <v>819.75</v>
      </c>
      <c r="D743" s="17">
        <v>6.3578000000000001</v>
      </c>
      <c r="E743" s="17">
        <v>4004.0349999999999</v>
      </c>
      <c r="F743" s="17">
        <v>21.484870000000001</v>
      </c>
      <c r="G743" s="17">
        <v>312.57499999999999</v>
      </c>
      <c r="H743" s="17">
        <v>14285.5</v>
      </c>
      <c r="I743" s="17">
        <v>4.1778000000000004</v>
      </c>
      <c r="J743" s="17">
        <v>20.307849999999998</v>
      </c>
      <c r="K743" s="17">
        <v>3.8702999999999999</v>
      </c>
      <c r="L743" s="17">
        <v>51.115000000000002</v>
      </c>
      <c r="M743" s="17">
        <v>3.9765700000000002</v>
      </c>
      <c r="N743" s="17">
        <v>4.3312499999999998</v>
      </c>
      <c r="O743" s="17">
        <v>76.481669999999994</v>
      </c>
      <c r="P743" s="17">
        <v>15.389950000000001</v>
      </c>
      <c r="Q743" s="17">
        <v>33.206000000000003</v>
      </c>
      <c r="R743" s="17">
        <v>13.53023</v>
      </c>
      <c r="S743" s="17">
        <v>74.196010000000001</v>
      </c>
      <c r="T743" s="17">
        <v>1.3476600000000001</v>
      </c>
      <c r="U743" s="17">
        <v>27.5823</v>
      </c>
      <c r="V743" s="17">
        <v>1189.97</v>
      </c>
      <c r="W743" s="17">
        <v>28.02966</v>
      </c>
      <c r="X743" s="17">
        <v>15.689399999999999</v>
      </c>
      <c r="Y743" s="17">
        <v>1.1411</v>
      </c>
      <c r="Z743" s="17">
        <v>114.193</v>
      </c>
    </row>
    <row r="744" spans="1:26" x14ac:dyDescent="0.2">
      <c r="A744" s="27">
        <v>44574</v>
      </c>
      <c r="B744" s="17">
        <v>5.5303000000000004</v>
      </c>
      <c r="C744" s="14">
        <v>817.91200000000003</v>
      </c>
      <c r="D744" s="17">
        <v>6.3644999999999996</v>
      </c>
      <c r="E744" s="17">
        <v>3967.85</v>
      </c>
      <c r="F744" s="17">
        <v>21.429279999999999</v>
      </c>
      <c r="G744" s="17">
        <v>309.76100000000002</v>
      </c>
      <c r="H744" s="17">
        <v>14292.5</v>
      </c>
      <c r="I744" s="17">
        <v>4.1764999999999999</v>
      </c>
      <c r="J744" s="17">
        <v>20.345079999999999</v>
      </c>
      <c r="K744" s="17">
        <v>3.8918200000000001</v>
      </c>
      <c r="L744" s="17">
        <v>51.0593</v>
      </c>
      <c r="M744" s="17">
        <v>3.9653499999999999</v>
      </c>
      <c r="N744" s="17">
        <v>4.31595</v>
      </c>
      <c r="O744" s="17">
        <v>76.376080000000002</v>
      </c>
      <c r="P744" s="17">
        <v>15.40535</v>
      </c>
      <c r="Q744" s="17">
        <v>33.231499999999997</v>
      </c>
      <c r="R744" s="17">
        <v>13.591150000000001</v>
      </c>
      <c r="S744" s="17">
        <v>73.952010000000001</v>
      </c>
      <c r="T744" s="17">
        <v>1.3456399999999999</v>
      </c>
      <c r="U744" s="17">
        <v>27.612500000000001</v>
      </c>
      <c r="V744" s="17">
        <v>1186.8499999999999</v>
      </c>
      <c r="W744" s="17">
        <v>27.895</v>
      </c>
      <c r="X744" s="17">
        <v>15.71935</v>
      </c>
      <c r="Y744" s="17">
        <v>1.1454599999999999</v>
      </c>
      <c r="Z744" s="17">
        <v>114.19499999999999</v>
      </c>
    </row>
    <row r="745" spans="1:26" x14ac:dyDescent="0.2">
      <c r="A745" s="27">
        <v>44573</v>
      </c>
      <c r="B745" s="17">
        <v>5.5204000000000004</v>
      </c>
      <c r="C745" s="14">
        <v>823.53</v>
      </c>
      <c r="D745" s="17">
        <v>6.3626199999999997</v>
      </c>
      <c r="E745" s="17">
        <v>3974.375</v>
      </c>
      <c r="F745" s="17">
        <v>21.248699999999999</v>
      </c>
      <c r="G745" s="17">
        <v>308.66899999999998</v>
      </c>
      <c r="H745" s="17">
        <v>14313.5</v>
      </c>
      <c r="I745" s="17">
        <v>4.1859999999999999</v>
      </c>
      <c r="J745" s="17">
        <v>20.356950000000001</v>
      </c>
      <c r="K745" s="17">
        <v>3.8963999999999999</v>
      </c>
      <c r="L745" s="17">
        <v>51.2</v>
      </c>
      <c r="M745" s="17">
        <v>3.9559600000000001</v>
      </c>
      <c r="N745" s="17">
        <v>4.3210199999999999</v>
      </c>
      <c r="O745" s="17">
        <v>74.604810000000001</v>
      </c>
      <c r="P745" s="17">
        <v>15.30841</v>
      </c>
      <c r="Q745" s="17">
        <v>33.278300000000002</v>
      </c>
      <c r="R745" s="17">
        <v>13.28477</v>
      </c>
      <c r="S745" s="17">
        <v>73.771510000000006</v>
      </c>
      <c r="T745" s="17">
        <v>1.34581</v>
      </c>
      <c r="U745" s="17">
        <v>27.674900000000001</v>
      </c>
      <c r="V745" s="17">
        <v>1185.96</v>
      </c>
      <c r="W745" s="17">
        <v>27.797899999999998</v>
      </c>
      <c r="X745" s="17">
        <v>15.719849999999999</v>
      </c>
      <c r="Y745" s="17">
        <v>1.14422</v>
      </c>
      <c r="Z745" s="17">
        <v>114.639</v>
      </c>
    </row>
    <row r="746" spans="1:26" x14ac:dyDescent="0.2">
      <c r="A746" s="27">
        <v>44572</v>
      </c>
      <c r="B746" s="17">
        <v>5.5734500000000002</v>
      </c>
      <c r="C746" s="14">
        <v>828.90499999999997</v>
      </c>
      <c r="D746" s="17">
        <v>6.3773600000000004</v>
      </c>
      <c r="E746" s="17">
        <v>3993.2539999999999</v>
      </c>
      <c r="F746" s="17">
        <v>21.480499999999999</v>
      </c>
      <c r="G746" s="17">
        <v>313.95</v>
      </c>
      <c r="H746" s="17">
        <v>14283</v>
      </c>
      <c r="I746" s="17">
        <v>4.1914999999999996</v>
      </c>
      <c r="J746" s="17">
        <v>20.38203</v>
      </c>
      <c r="K746" s="17">
        <v>3.9067699999999999</v>
      </c>
      <c r="L746" s="17">
        <v>51.155000000000001</v>
      </c>
      <c r="M746" s="17">
        <v>3.9922499999999999</v>
      </c>
      <c r="N746" s="17">
        <v>4.3506200000000002</v>
      </c>
      <c r="O746" s="17">
        <v>74.416600000000003</v>
      </c>
      <c r="P746" s="17">
        <v>15.52495</v>
      </c>
      <c r="Q746" s="17">
        <v>33.3125</v>
      </c>
      <c r="R746" s="17">
        <v>13.80391</v>
      </c>
      <c r="S746" s="17">
        <v>73.755510000000001</v>
      </c>
      <c r="T746" s="17">
        <v>1.3505199999999999</v>
      </c>
      <c r="U746" s="17">
        <v>27.684200000000001</v>
      </c>
      <c r="V746" s="17">
        <v>1189.51</v>
      </c>
      <c r="W746" s="17">
        <v>27.644600000000001</v>
      </c>
      <c r="X746" s="17">
        <v>15.716150000000001</v>
      </c>
      <c r="Y746" s="17">
        <v>1.1367</v>
      </c>
      <c r="Z746" s="17">
        <v>115.298</v>
      </c>
    </row>
    <row r="747" spans="1:26" x14ac:dyDescent="0.2">
      <c r="A747" s="27">
        <v>44571</v>
      </c>
      <c r="B747" s="17">
        <v>5.6703999999999999</v>
      </c>
      <c r="C747" s="14">
        <v>835.89499999999998</v>
      </c>
      <c r="D747" s="17">
        <v>6.3806399999999996</v>
      </c>
      <c r="E747" s="17">
        <v>4051.98</v>
      </c>
      <c r="F747" s="17">
        <v>21.501429999999999</v>
      </c>
      <c r="G747" s="17">
        <v>316.63400000000001</v>
      </c>
      <c r="H747" s="17">
        <v>14293.5</v>
      </c>
      <c r="I747" s="17">
        <v>4.2</v>
      </c>
      <c r="J747" s="17">
        <v>20.370280000000001</v>
      </c>
      <c r="K747" s="17">
        <v>3.9336500000000001</v>
      </c>
      <c r="L747" s="17">
        <v>51.31</v>
      </c>
      <c r="M747" s="17">
        <v>4.0091999999999999</v>
      </c>
      <c r="N747" s="17">
        <v>4.3664300000000003</v>
      </c>
      <c r="O747" s="17">
        <v>74.999229999999997</v>
      </c>
      <c r="P747" s="17">
        <v>15.675599999999999</v>
      </c>
      <c r="Q747" s="17">
        <v>33.637999999999998</v>
      </c>
      <c r="R747" s="17">
        <v>13.81479</v>
      </c>
      <c r="S747" s="17">
        <v>74.024959999999993</v>
      </c>
      <c r="T747" s="17">
        <v>1.3564099999999999</v>
      </c>
      <c r="U747" s="17">
        <v>27.659199999999998</v>
      </c>
      <c r="V747" s="17">
        <v>1198.1400000000001</v>
      </c>
      <c r="W747" s="17">
        <v>27.524349999999998</v>
      </c>
      <c r="X747" s="17">
        <v>15.7113</v>
      </c>
      <c r="Y747" s="17">
        <v>1.13259</v>
      </c>
      <c r="Z747" s="17">
        <v>115.197</v>
      </c>
    </row>
    <row r="748" spans="1:26" x14ac:dyDescent="0.2">
      <c r="A748" s="27">
        <v>44568</v>
      </c>
      <c r="B748" s="17">
        <v>5.63415</v>
      </c>
      <c r="C748" s="14">
        <v>828.75800000000004</v>
      </c>
      <c r="D748" s="17">
        <v>6.3828199999999997</v>
      </c>
      <c r="E748" s="17">
        <v>4051.085</v>
      </c>
      <c r="F748" s="17">
        <v>21.497900000000001</v>
      </c>
      <c r="G748" s="17">
        <v>315.64499999999998</v>
      </c>
      <c r="H748" s="17">
        <v>14349.5</v>
      </c>
      <c r="I748" s="17">
        <v>4.2089999999999996</v>
      </c>
      <c r="J748" s="17">
        <v>20.400469999999999</v>
      </c>
      <c r="K748" s="17">
        <v>3.9352299999999998</v>
      </c>
      <c r="L748" s="17">
        <v>51.3508</v>
      </c>
      <c r="M748" s="17">
        <v>4.0070499999999996</v>
      </c>
      <c r="N748" s="17">
        <v>4.3516500000000002</v>
      </c>
      <c r="O748" s="17">
        <v>75.615549999999999</v>
      </c>
      <c r="P748" s="17">
        <v>15.580590000000001</v>
      </c>
      <c r="Q748" s="17">
        <v>33.609699999999997</v>
      </c>
      <c r="R748" s="17">
        <v>13.86971</v>
      </c>
      <c r="S748" s="17">
        <v>74.231009999999998</v>
      </c>
      <c r="T748" s="17">
        <v>1.3556999999999999</v>
      </c>
      <c r="U748" s="17">
        <v>27.6892</v>
      </c>
      <c r="V748" s="17">
        <v>1197.68</v>
      </c>
      <c r="W748" s="17">
        <v>27.4938</v>
      </c>
      <c r="X748" s="17">
        <v>15.7164</v>
      </c>
      <c r="Y748" s="17">
        <v>1.13605</v>
      </c>
      <c r="Z748" s="17">
        <v>115.55800000000001</v>
      </c>
    </row>
    <row r="749" spans="1:26" x14ac:dyDescent="0.2">
      <c r="A749" s="27">
        <v>44567</v>
      </c>
      <c r="B749" s="17">
        <v>5.6855200000000004</v>
      </c>
      <c r="C749" s="14">
        <v>837.125</v>
      </c>
      <c r="D749" s="17">
        <v>6.3943599999999998</v>
      </c>
      <c r="E749" s="17">
        <v>4033.05</v>
      </c>
      <c r="F749" s="17">
        <v>21.7075</v>
      </c>
      <c r="G749" s="17">
        <v>318.90600000000001</v>
      </c>
      <c r="H749" s="17">
        <v>14370.5</v>
      </c>
      <c r="I749" s="17">
        <v>4.2130000000000001</v>
      </c>
      <c r="J749" s="17">
        <v>20.504549999999998</v>
      </c>
      <c r="K749" s="17">
        <v>3.9681700000000002</v>
      </c>
      <c r="L749" s="17">
        <v>51.18</v>
      </c>
      <c r="M749" s="17">
        <v>4.0321699999999998</v>
      </c>
      <c r="N749" s="17">
        <v>4.3758900000000001</v>
      </c>
      <c r="O749" s="17">
        <v>76.316249999999997</v>
      </c>
      <c r="P749" s="17">
        <v>15.74175</v>
      </c>
      <c r="Q749" s="17">
        <v>33.561</v>
      </c>
      <c r="R749" s="17">
        <v>13.860950000000001</v>
      </c>
      <c r="S749" s="17">
        <v>74.417010000000005</v>
      </c>
      <c r="T749" s="17">
        <v>1.3608199999999999</v>
      </c>
      <c r="U749" s="17">
        <v>27.648299999999999</v>
      </c>
      <c r="V749" s="17">
        <v>1205.03</v>
      </c>
      <c r="W749" s="17">
        <v>27.4938</v>
      </c>
      <c r="X749" s="17">
        <v>15.7164</v>
      </c>
      <c r="Y749" s="17">
        <v>1.1296999999999999</v>
      </c>
      <c r="Z749" s="17">
        <v>115.83</v>
      </c>
    </row>
    <row r="750" spans="1:26" x14ac:dyDescent="0.2">
      <c r="A750" s="27">
        <v>44566</v>
      </c>
      <c r="B750" s="17">
        <v>5.7162800000000002</v>
      </c>
      <c r="C750" s="14">
        <v>837.57799999999997</v>
      </c>
      <c r="D750" s="17">
        <v>6.3754099999999996</v>
      </c>
      <c r="E750" s="17">
        <v>4024.35</v>
      </c>
      <c r="F750" s="17">
        <v>21.763169999999999</v>
      </c>
      <c r="G750" s="17">
        <v>320.26100000000002</v>
      </c>
      <c r="H750" s="17">
        <v>14398.5</v>
      </c>
      <c r="I750" s="17">
        <v>4.1950000000000003</v>
      </c>
      <c r="J750" s="17">
        <v>20.568750000000001</v>
      </c>
      <c r="K750" s="17">
        <v>3.9612799999999999</v>
      </c>
      <c r="L750" s="17">
        <v>50.96</v>
      </c>
      <c r="M750" s="17">
        <v>4.0444500000000003</v>
      </c>
      <c r="N750" s="17">
        <v>4.3715700000000002</v>
      </c>
      <c r="O750" s="17">
        <v>76.387979999999999</v>
      </c>
      <c r="P750" s="17">
        <v>15.90249</v>
      </c>
      <c r="Q750" s="17">
        <v>33.198799999999999</v>
      </c>
      <c r="R750" s="17">
        <v>13.67456</v>
      </c>
      <c r="S750" s="17">
        <v>74.426000000000002</v>
      </c>
      <c r="T750" s="17">
        <v>1.35768</v>
      </c>
      <c r="U750" s="17">
        <v>27.6069</v>
      </c>
      <c r="V750" s="17">
        <v>1200.6099999999999</v>
      </c>
      <c r="W750" s="17">
        <v>27.462050000000001</v>
      </c>
      <c r="X750" s="17">
        <v>15.712949999999999</v>
      </c>
      <c r="Y750" s="17">
        <v>1.1314200000000001</v>
      </c>
      <c r="Z750" s="17">
        <v>116.11199999999999</v>
      </c>
    </row>
    <row r="751" spans="1:26" x14ac:dyDescent="0.2">
      <c r="A751" s="27">
        <v>44565</v>
      </c>
      <c r="B751" s="17">
        <v>5.6846500000000004</v>
      </c>
      <c r="C751" s="14">
        <v>847.55</v>
      </c>
      <c r="D751" s="17">
        <v>6.3757200000000003</v>
      </c>
      <c r="E751" s="17">
        <v>4081.55</v>
      </c>
      <c r="F751" s="17">
        <v>21.845330000000001</v>
      </c>
      <c r="G751" s="17">
        <v>321.35000000000002</v>
      </c>
      <c r="H751" s="17">
        <v>14348</v>
      </c>
      <c r="I751" s="17">
        <v>4.1859999999999999</v>
      </c>
      <c r="J751" s="17">
        <v>20.51689</v>
      </c>
      <c r="K751" s="17">
        <v>3.9586000000000001</v>
      </c>
      <c r="L751" s="17">
        <v>51.301900000000003</v>
      </c>
      <c r="M751" s="17">
        <v>4.0443499999999997</v>
      </c>
      <c r="N751" s="17">
        <v>4.3836199999999996</v>
      </c>
      <c r="O751" s="17">
        <v>75.173249999999996</v>
      </c>
      <c r="P751" s="17">
        <v>15.99696</v>
      </c>
      <c r="Q751" s="17">
        <v>33.265999999999998</v>
      </c>
      <c r="R751" s="17">
        <v>13.408200000000001</v>
      </c>
      <c r="S751" s="17">
        <v>74.535160000000005</v>
      </c>
      <c r="T751" s="17">
        <v>1.3551500000000001</v>
      </c>
      <c r="U751" s="17">
        <v>27.586500000000001</v>
      </c>
      <c r="V751" s="17">
        <v>1197.54</v>
      </c>
      <c r="W751" s="17">
        <v>27.43168</v>
      </c>
      <c r="X751" s="17">
        <v>15.709250000000001</v>
      </c>
      <c r="Y751" s="17">
        <v>1.1286799999999999</v>
      </c>
      <c r="Z751" s="17">
        <v>116.15600000000001</v>
      </c>
    </row>
    <row r="752" spans="1:26" x14ac:dyDescent="0.2">
      <c r="A752" s="27">
        <v>44564</v>
      </c>
      <c r="B752" s="17">
        <v>5.6753999999999998</v>
      </c>
      <c r="C752" s="14">
        <v>852.1</v>
      </c>
      <c r="D752" s="17">
        <v>6.3744300000000003</v>
      </c>
      <c r="E752" s="17">
        <v>4061.8</v>
      </c>
      <c r="F752" s="17">
        <v>21.970849999999999</v>
      </c>
      <c r="G752" s="17">
        <v>324.56700000000001</v>
      </c>
      <c r="H752" s="17">
        <v>14273</v>
      </c>
      <c r="I752" s="17">
        <v>4.1724500000000004</v>
      </c>
      <c r="J752" s="17">
        <v>20.520420000000001</v>
      </c>
      <c r="K752" s="17">
        <v>3.9659499999999999</v>
      </c>
      <c r="L752" s="17">
        <v>50.997700000000002</v>
      </c>
      <c r="M752" s="17">
        <v>4.0534499999999998</v>
      </c>
      <c r="N752" s="17">
        <v>4.3811600000000004</v>
      </c>
      <c r="O752" s="17">
        <v>74.579800000000006</v>
      </c>
      <c r="P752" s="17">
        <v>15.875310000000001</v>
      </c>
      <c r="Q752" s="17">
        <v>33.220300000000002</v>
      </c>
      <c r="R752" s="17">
        <v>13.12782</v>
      </c>
      <c r="S752" s="17">
        <v>74.399450000000002</v>
      </c>
      <c r="T752" s="17">
        <v>1.3538699999999999</v>
      </c>
      <c r="U752" s="17">
        <v>27.619499999999999</v>
      </c>
      <c r="V752" s="17">
        <v>1195.6500000000001</v>
      </c>
      <c r="W752" s="17">
        <v>27.285</v>
      </c>
      <c r="X752" s="17">
        <v>15.728300000000001</v>
      </c>
      <c r="Y752" s="17">
        <v>1.1296600000000001</v>
      </c>
      <c r="Z752" s="17">
        <v>115.325</v>
      </c>
    </row>
    <row r="753" spans="1:26" x14ac:dyDescent="0.2">
      <c r="A753" s="27">
        <v>44561</v>
      </c>
      <c r="B753" s="17">
        <v>5.5713999999999997</v>
      </c>
      <c r="C753" s="14">
        <v>851.81</v>
      </c>
      <c r="D753" s="17">
        <v>6.3570500000000001</v>
      </c>
      <c r="E753" s="17">
        <v>4080.3249999999998</v>
      </c>
      <c r="F753" s="17">
        <v>21.8797</v>
      </c>
      <c r="G753" s="17">
        <v>324.46199999999999</v>
      </c>
      <c r="H753" s="17">
        <v>14249.5</v>
      </c>
      <c r="I753" s="17">
        <v>4.1660000000000004</v>
      </c>
      <c r="J753" s="17">
        <v>20.52937</v>
      </c>
      <c r="K753" s="17">
        <v>3.9991300000000001</v>
      </c>
      <c r="L753" s="17">
        <v>50.9925</v>
      </c>
      <c r="M753" s="17">
        <v>4.0351499999999998</v>
      </c>
      <c r="N753" s="17">
        <v>4.3526800000000003</v>
      </c>
      <c r="O753" s="17">
        <v>75.170169999999999</v>
      </c>
      <c r="P753" s="17">
        <v>15.937150000000001</v>
      </c>
      <c r="Q753" s="17">
        <v>33.210900000000002</v>
      </c>
      <c r="R753" s="17">
        <v>13.303979999999999</v>
      </c>
      <c r="S753" s="17">
        <v>74.514060000000001</v>
      </c>
      <c r="T753" s="17">
        <v>1.349</v>
      </c>
      <c r="U753" s="17">
        <v>27.6738</v>
      </c>
      <c r="V753" s="17">
        <v>1188.83</v>
      </c>
      <c r="W753" s="17">
        <v>27.285</v>
      </c>
      <c r="X753" s="17">
        <v>15.716100000000001</v>
      </c>
      <c r="Y753" s="17">
        <v>1.13697</v>
      </c>
      <c r="Z753" s="17">
        <v>115.083</v>
      </c>
    </row>
    <row r="754" spans="1:26" x14ac:dyDescent="0.2">
      <c r="A754" s="27">
        <v>44560</v>
      </c>
      <c r="B754" s="17">
        <v>5.5698699999999999</v>
      </c>
      <c r="C754" s="14">
        <v>850.93200000000002</v>
      </c>
      <c r="D754" s="17">
        <v>6.3758499999999998</v>
      </c>
      <c r="E754" s="17">
        <v>4080.3249999999998</v>
      </c>
      <c r="F754" s="17">
        <v>21.954350000000002</v>
      </c>
      <c r="G754" s="17">
        <v>325.69200000000001</v>
      </c>
      <c r="H754" s="17">
        <v>14271</v>
      </c>
      <c r="I754" s="17">
        <v>4.1764999999999999</v>
      </c>
      <c r="J754" s="17">
        <v>20.462599999999998</v>
      </c>
      <c r="K754" s="17">
        <v>3.9885000000000002</v>
      </c>
      <c r="L754" s="17">
        <v>50.988799999999998</v>
      </c>
      <c r="M754" s="17">
        <v>4.0578500000000002</v>
      </c>
      <c r="N754" s="17">
        <v>4.37148</v>
      </c>
      <c r="O754" s="17">
        <v>74.649799999999999</v>
      </c>
      <c r="P754" s="17">
        <v>15.92948</v>
      </c>
      <c r="Q754" s="17">
        <v>33.368499999999997</v>
      </c>
      <c r="R754" s="17">
        <v>13.149039999999999</v>
      </c>
      <c r="S754" s="17">
        <v>74.448009999999996</v>
      </c>
      <c r="T754" s="17">
        <v>1.3524</v>
      </c>
      <c r="U754" s="17">
        <v>27.6738</v>
      </c>
      <c r="V754" s="17">
        <v>1189.94</v>
      </c>
      <c r="W754" s="17">
        <v>27.30067</v>
      </c>
      <c r="X754" s="17">
        <v>15.7287</v>
      </c>
      <c r="Y754" s="17">
        <v>1.13246</v>
      </c>
      <c r="Z754" s="17">
        <v>115.08199999999999</v>
      </c>
    </row>
    <row r="755" spans="1:26" x14ac:dyDescent="0.2">
      <c r="A755" s="27">
        <v>44559</v>
      </c>
      <c r="B755" s="17">
        <v>5.6936499999999999</v>
      </c>
      <c r="C755" s="14">
        <v>849.23500000000001</v>
      </c>
      <c r="D755" s="17">
        <v>6.37113</v>
      </c>
      <c r="E755" s="17">
        <v>4038.0450000000001</v>
      </c>
      <c r="F755" s="17">
        <v>21.994299999999999</v>
      </c>
      <c r="G755" s="17">
        <v>326.06900000000002</v>
      </c>
      <c r="H755" s="17">
        <v>14212</v>
      </c>
      <c r="I755" s="17">
        <v>4.1820000000000004</v>
      </c>
      <c r="J755" s="17">
        <v>20.571149999999999</v>
      </c>
      <c r="K755" s="17">
        <v>3.9773800000000001</v>
      </c>
      <c r="L755" s="17">
        <v>50.988799999999998</v>
      </c>
      <c r="M755" s="17">
        <v>4.0487500000000001</v>
      </c>
      <c r="N755" s="17">
        <v>4.3619700000000003</v>
      </c>
      <c r="O755" s="17">
        <v>73.951250000000002</v>
      </c>
      <c r="P755" s="17">
        <v>15.93633</v>
      </c>
      <c r="Q755" s="17">
        <v>33.506100000000004</v>
      </c>
      <c r="R755" s="17">
        <v>12.63733</v>
      </c>
      <c r="S755" s="17">
        <v>74.489009999999993</v>
      </c>
      <c r="T755" s="17">
        <v>1.35229</v>
      </c>
      <c r="U755" s="17">
        <v>27.642900000000001</v>
      </c>
      <c r="V755" s="17">
        <v>1184.79</v>
      </c>
      <c r="W755" s="17">
        <v>27.213280000000001</v>
      </c>
      <c r="X755" s="17">
        <v>15.71125</v>
      </c>
      <c r="Y755" s="17">
        <v>1.13487</v>
      </c>
      <c r="Z755" s="17">
        <v>114.95</v>
      </c>
    </row>
    <row r="756" spans="1:26" x14ac:dyDescent="0.2">
      <c r="A756" s="27">
        <v>44558</v>
      </c>
      <c r="B756" s="17">
        <v>5.6274499999999996</v>
      </c>
      <c r="C756" s="14">
        <v>856.21500000000003</v>
      </c>
      <c r="D756" s="17">
        <v>6.3744699999999996</v>
      </c>
      <c r="E756" s="17">
        <v>4011.35</v>
      </c>
      <c r="F756" s="17">
        <v>22.032</v>
      </c>
      <c r="G756" s="17">
        <v>326.89</v>
      </c>
      <c r="H756" s="17">
        <v>14227.5</v>
      </c>
      <c r="I756" s="17">
        <v>4.1805000000000003</v>
      </c>
      <c r="J756" s="17">
        <v>20.646000000000001</v>
      </c>
      <c r="K756" s="17">
        <v>3.9592999999999998</v>
      </c>
      <c r="L756" s="17">
        <v>50.450400000000002</v>
      </c>
      <c r="M756" s="17">
        <v>4.0674400000000004</v>
      </c>
      <c r="N756" s="17">
        <v>4.3769600000000004</v>
      </c>
      <c r="O756" s="17">
        <v>73.607280000000003</v>
      </c>
      <c r="P756" s="17">
        <v>15.770049999999999</v>
      </c>
      <c r="Q756" s="17">
        <v>33.546500000000002</v>
      </c>
      <c r="R756" s="17">
        <v>11.78857</v>
      </c>
      <c r="S756" s="17">
        <v>74.737009999999998</v>
      </c>
      <c r="T756" s="17">
        <v>1.3540099999999999</v>
      </c>
      <c r="U756" s="17">
        <v>27.644600000000001</v>
      </c>
      <c r="V756" s="17">
        <v>1188.1400000000001</v>
      </c>
      <c r="W756" s="17">
        <v>27.21048</v>
      </c>
      <c r="X756" s="17">
        <v>15.70945</v>
      </c>
      <c r="Y756" s="17">
        <v>1.1309899999999999</v>
      </c>
      <c r="Z756" s="17">
        <v>114.825</v>
      </c>
    </row>
    <row r="757" spans="1:26" x14ac:dyDescent="0.2">
      <c r="A757" s="27">
        <v>44557</v>
      </c>
      <c r="B757" s="17">
        <v>5.63185</v>
      </c>
      <c r="C757" s="14">
        <v>857.54499999999996</v>
      </c>
      <c r="D757" s="17">
        <v>6.3749799999999999</v>
      </c>
      <c r="E757" s="17">
        <v>3999.42</v>
      </c>
      <c r="F757" s="17">
        <v>22.125800000000002</v>
      </c>
      <c r="G757" s="17">
        <v>326.471</v>
      </c>
      <c r="H757" s="17">
        <v>14210.5</v>
      </c>
      <c r="I757" s="17">
        <v>4.1829999999999998</v>
      </c>
      <c r="J757" s="17">
        <v>20.689350000000001</v>
      </c>
      <c r="K757" s="17">
        <v>3.9718</v>
      </c>
      <c r="L757" s="17">
        <v>50.231299999999997</v>
      </c>
      <c r="M757" s="17">
        <v>4.0642800000000001</v>
      </c>
      <c r="N757" s="17">
        <v>4.3699000000000003</v>
      </c>
      <c r="O757" s="17">
        <v>73.375529999999998</v>
      </c>
      <c r="P757" s="17">
        <v>15.543900000000001</v>
      </c>
      <c r="Q757" s="17">
        <v>33.524700000000003</v>
      </c>
      <c r="R757" s="17">
        <v>11.5205</v>
      </c>
      <c r="S757" s="17">
        <v>74.897009999999995</v>
      </c>
      <c r="T757" s="17">
        <v>1.3569</v>
      </c>
      <c r="U757" s="17">
        <v>27.687999999999999</v>
      </c>
      <c r="V757" s="17">
        <v>1186.5899999999999</v>
      </c>
      <c r="W757" s="17">
        <v>27.268750000000001</v>
      </c>
      <c r="X757" s="17">
        <v>15.71092</v>
      </c>
      <c r="Y757" s="17">
        <v>1.1328100000000001</v>
      </c>
      <c r="Z757" s="17">
        <v>114.867</v>
      </c>
    </row>
    <row r="758" spans="1:26" x14ac:dyDescent="0.2">
      <c r="A758" s="27">
        <v>44554</v>
      </c>
      <c r="B758" s="17">
        <v>5.6745000000000001</v>
      </c>
      <c r="C758" s="14">
        <v>862.76</v>
      </c>
      <c r="D758" s="17">
        <v>6.3739299999999997</v>
      </c>
      <c r="E758" s="17">
        <v>3993.4250000000002</v>
      </c>
      <c r="F758" s="17">
        <v>22.10032</v>
      </c>
      <c r="G758" s="17">
        <v>326.32299999999998</v>
      </c>
      <c r="H758" s="17">
        <v>14182</v>
      </c>
      <c r="I758" s="17">
        <v>4.1955</v>
      </c>
      <c r="J758" s="17">
        <v>20.62425</v>
      </c>
      <c r="K758" s="17">
        <v>4.0030000000000001</v>
      </c>
      <c r="L758" s="17">
        <v>50.02</v>
      </c>
      <c r="M758" s="17">
        <v>4.0822500000000002</v>
      </c>
      <c r="N758" s="17">
        <v>4.37188</v>
      </c>
      <c r="O758" s="17">
        <v>73.622429999999994</v>
      </c>
      <c r="P758" s="17">
        <v>15.545249999999999</v>
      </c>
      <c r="Q758" s="17">
        <v>33.404499999999999</v>
      </c>
      <c r="R758" s="17">
        <v>10.638579999999999</v>
      </c>
      <c r="S758" s="17">
        <v>75.116510000000005</v>
      </c>
      <c r="T758" s="17">
        <v>1.35893</v>
      </c>
      <c r="U758" s="17">
        <v>27.733000000000001</v>
      </c>
      <c r="V758" s="17">
        <v>1186.99</v>
      </c>
      <c r="W758" s="17">
        <v>27.268750000000001</v>
      </c>
      <c r="X758" s="17">
        <v>15.7029</v>
      </c>
      <c r="Y758" s="17">
        <v>1.13192</v>
      </c>
      <c r="Z758" s="17">
        <v>114.376</v>
      </c>
    </row>
    <row r="759" spans="1:26" x14ac:dyDescent="0.2">
      <c r="A759" s="27">
        <v>44553</v>
      </c>
      <c r="B759" s="17">
        <v>5.6769499999999997</v>
      </c>
      <c r="C759" s="14">
        <v>859.23299999999995</v>
      </c>
      <c r="D759" s="17">
        <v>6.3753299999999999</v>
      </c>
      <c r="E759" s="17">
        <v>3998.875</v>
      </c>
      <c r="F759" s="17">
        <v>22.114570000000001</v>
      </c>
      <c r="G759" s="17">
        <v>326.685</v>
      </c>
      <c r="H759" s="17">
        <v>14248.5</v>
      </c>
      <c r="I759" s="17">
        <v>4.2</v>
      </c>
      <c r="J759" s="17">
        <v>20.643329999999999</v>
      </c>
      <c r="K759" s="17">
        <v>4.00488</v>
      </c>
      <c r="L759" s="17">
        <v>50.043900000000001</v>
      </c>
      <c r="M759" s="17">
        <v>4.0883799999999999</v>
      </c>
      <c r="N759" s="17">
        <v>4.36904</v>
      </c>
      <c r="O759" s="17">
        <v>73.422849999999997</v>
      </c>
      <c r="P759" s="17">
        <v>15.653409999999999</v>
      </c>
      <c r="Q759" s="17">
        <v>33.506300000000003</v>
      </c>
      <c r="R759" s="17">
        <v>11.35683</v>
      </c>
      <c r="S759" s="17">
        <v>75.067509999999999</v>
      </c>
      <c r="T759" s="17">
        <v>1.3584400000000001</v>
      </c>
      <c r="U759" s="17">
        <v>27.738800000000001</v>
      </c>
      <c r="V759" s="17">
        <v>1185.6300000000001</v>
      </c>
      <c r="W759" s="17">
        <v>27.190349999999999</v>
      </c>
      <c r="X759" s="17">
        <v>15.7029</v>
      </c>
      <c r="Y759" s="17">
        <v>1.1327400000000001</v>
      </c>
      <c r="Z759" s="17">
        <v>114.395</v>
      </c>
    </row>
    <row r="760" spans="1:26" x14ac:dyDescent="0.2">
      <c r="A760" s="27">
        <v>44552</v>
      </c>
      <c r="B760" s="17">
        <v>5.6603500000000002</v>
      </c>
      <c r="C760" s="14">
        <v>861.07500000000005</v>
      </c>
      <c r="D760" s="17">
        <v>6.3776099999999998</v>
      </c>
      <c r="E760" s="17">
        <v>3999.623</v>
      </c>
      <c r="F760" s="17">
        <v>22.151319999999998</v>
      </c>
      <c r="G760" s="17">
        <v>325.12</v>
      </c>
      <c r="H760" s="17">
        <v>14230.5</v>
      </c>
      <c r="I760" s="17">
        <v>4.2129500000000002</v>
      </c>
      <c r="J760" s="17">
        <v>20.723600000000001</v>
      </c>
      <c r="K760" s="17">
        <v>4.0355999999999996</v>
      </c>
      <c r="L760" s="17">
        <v>50.186199999999999</v>
      </c>
      <c r="M760" s="17">
        <v>4.0909899999999997</v>
      </c>
      <c r="N760" s="17">
        <v>4.3704499999999999</v>
      </c>
      <c r="O760" s="17">
        <v>73.68459</v>
      </c>
      <c r="P760" s="17">
        <v>15.702299999999999</v>
      </c>
      <c r="Q760" s="17">
        <v>33.65</v>
      </c>
      <c r="R760" s="17">
        <v>12.039490000000001</v>
      </c>
      <c r="S760" s="17">
        <v>75.468010000000007</v>
      </c>
      <c r="T760" s="17">
        <v>1.36205</v>
      </c>
      <c r="U760" s="17">
        <v>27.814900000000002</v>
      </c>
      <c r="V760" s="17">
        <v>1187.94</v>
      </c>
      <c r="W760" s="17">
        <v>27.280460000000001</v>
      </c>
      <c r="X760" s="17">
        <v>15.71</v>
      </c>
      <c r="Y760" s="17">
        <v>1.1326400000000001</v>
      </c>
      <c r="Z760" s="17">
        <v>114.096</v>
      </c>
    </row>
    <row r="761" spans="1:26" x14ac:dyDescent="0.2">
      <c r="A761" s="27">
        <v>44551</v>
      </c>
      <c r="B761" s="17">
        <v>5.7448499999999996</v>
      </c>
      <c r="C761" s="14">
        <v>870.65</v>
      </c>
      <c r="D761" s="17">
        <v>6.3762100000000004</v>
      </c>
      <c r="E761" s="17">
        <v>4001.0749999999998</v>
      </c>
      <c r="F761" s="17">
        <v>22.35688</v>
      </c>
      <c r="G761" s="17">
        <v>325.76</v>
      </c>
      <c r="H761" s="17">
        <v>14259.5</v>
      </c>
      <c r="I761" s="17">
        <v>4.2084999999999999</v>
      </c>
      <c r="J761" s="17">
        <v>20.8063</v>
      </c>
      <c r="K761" s="17">
        <v>4.0529999999999999</v>
      </c>
      <c r="L761" s="17">
        <v>49.947499999999998</v>
      </c>
      <c r="M761" s="17">
        <v>4.0963000000000003</v>
      </c>
      <c r="N761" s="17">
        <v>4.3856900000000003</v>
      </c>
      <c r="O761" s="17">
        <v>73.966650000000001</v>
      </c>
      <c r="P761" s="17">
        <v>15.851430000000001</v>
      </c>
      <c r="Q761" s="17">
        <v>33.701900000000002</v>
      </c>
      <c r="R761" s="17">
        <v>12.488250000000001</v>
      </c>
      <c r="S761" s="17">
        <v>75.702010000000001</v>
      </c>
      <c r="T761" s="17">
        <v>1.3642000000000001</v>
      </c>
      <c r="U761" s="17">
        <v>27.815300000000001</v>
      </c>
      <c r="V761" s="17">
        <v>1190.43</v>
      </c>
      <c r="W761" s="17">
        <v>27.16825</v>
      </c>
      <c r="X761" s="17">
        <v>15.714600000000001</v>
      </c>
      <c r="Y761" s="17">
        <v>1.1285000000000001</v>
      </c>
      <c r="Z761" s="17">
        <v>114.099</v>
      </c>
    </row>
    <row r="762" spans="1:26" x14ac:dyDescent="0.2">
      <c r="A762" s="27">
        <v>44550</v>
      </c>
      <c r="B762" s="17">
        <v>5.7374000000000001</v>
      </c>
      <c r="C762" s="14">
        <v>875.21</v>
      </c>
      <c r="D762" s="17">
        <v>6.3827199999999999</v>
      </c>
      <c r="E762" s="17">
        <v>4007.1619999999998</v>
      </c>
      <c r="F762" s="17">
        <v>22.356580000000001</v>
      </c>
      <c r="G762" s="17">
        <v>326.13400000000001</v>
      </c>
      <c r="H762" s="17">
        <v>14389</v>
      </c>
      <c r="I762" s="17">
        <v>4.2264999999999997</v>
      </c>
      <c r="J762" s="17">
        <v>20.784300000000002</v>
      </c>
      <c r="K762" s="17">
        <v>4.0510000000000002</v>
      </c>
      <c r="L762" s="17">
        <v>49.9375</v>
      </c>
      <c r="M762" s="17">
        <v>4.1042699999999996</v>
      </c>
      <c r="N762" s="17">
        <v>4.38544</v>
      </c>
      <c r="O762" s="17">
        <v>74.233310000000003</v>
      </c>
      <c r="P762" s="17">
        <v>15.76723</v>
      </c>
      <c r="Q762" s="17">
        <v>33.599400000000003</v>
      </c>
      <c r="R762" s="17">
        <v>13.32738</v>
      </c>
      <c r="S762" s="17">
        <v>75.741010000000003</v>
      </c>
      <c r="T762" s="17">
        <v>1.3667499999999999</v>
      </c>
      <c r="U762" s="17">
        <v>27.855799999999999</v>
      </c>
      <c r="V762" s="17">
        <v>1189.58</v>
      </c>
      <c r="W762" s="17">
        <v>27.277329999999999</v>
      </c>
      <c r="X762" s="17">
        <v>15.735300000000001</v>
      </c>
      <c r="Y762" s="17">
        <v>1.1278600000000001</v>
      </c>
      <c r="Z762" s="17">
        <v>113.605</v>
      </c>
    </row>
    <row r="763" spans="1:26" x14ac:dyDescent="0.2">
      <c r="A763" s="27">
        <v>44547</v>
      </c>
      <c r="B763" s="17">
        <v>5.6858000000000004</v>
      </c>
      <c r="C763" s="14">
        <v>844.8</v>
      </c>
      <c r="D763" s="17">
        <v>6.3872400000000003</v>
      </c>
      <c r="E763" s="17">
        <v>4028.13</v>
      </c>
      <c r="F763" s="17">
        <v>22.443999999999999</v>
      </c>
      <c r="G763" s="17">
        <v>326.76</v>
      </c>
      <c r="H763" s="17">
        <v>14379.5</v>
      </c>
      <c r="I763" s="17">
        <v>4.2194000000000003</v>
      </c>
      <c r="J763" s="17">
        <v>20.827850000000002</v>
      </c>
      <c r="K763" s="17">
        <v>4.0374499999999998</v>
      </c>
      <c r="L763" s="17">
        <v>50.024999999999999</v>
      </c>
      <c r="M763" s="17">
        <v>4.1200299999999999</v>
      </c>
      <c r="N763" s="17">
        <v>4.4040299999999997</v>
      </c>
      <c r="O763" s="17">
        <v>74.09975</v>
      </c>
      <c r="P763" s="17">
        <v>15.88453</v>
      </c>
      <c r="Q763" s="17">
        <v>33.3553</v>
      </c>
      <c r="R763" s="17">
        <v>16.410049999999998</v>
      </c>
      <c r="S763" s="17">
        <v>76.055509999999998</v>
      </c>
      <c r="T763" s="17">
        <v>1.3676999999999999</v>
      </c>
      <c r="U763" s="17">
        <v>27.815100000000001</v>
      </c>
      <c r="V763" s="17">
        <v>1188.03</v>
      </c>
      <c r="W763" s="17">
        <v>27.25253</v>
      </c>
      <c r="X763" s="17">
        <v>15.7394</v>
      </c>
      <c r="Y763" s="17">
        <v>1.1239699999999999</v>
      </c>
      <c r="Z763" s="17">
        <v>113.63</v>
      </c>
    </row>
    <row r="764" spans="1:26" x14ac:dyDescent="0.2">
      <c r="A764" s="27">
        <v>44546</v>
      </c>
      <c r="B764" s="17">
        <v>5.6876199999999999</v>
      </c>
      <c r="C764" s="14">
        <v>846.97500000000002</v>
      </c>
      <c r="D764" s="17">
        <v>6.3806000000000003</v>
      </c>
      <c r="E764" s="17">
        <v>4019.45</v>
      </c>
      <c r="F764" s="17">
        <v>22.357520000000001</v>
      </c>
      <c r="G764" s="17">
        <v>325.005</v>
      </c>
      <c r="H764" s="17">
        <v>14359</v>
      </c>
      <c r="I764" s="17">
        <v>4.2064500000000002</v>
      </c>
      <c r="J764" s="17">
        <v>20.823</v>
      </c>
      <c r="K764" s="17">
        <v>4.0389499999999998</v>
      </c>
      <c r="L764" s="17">
        <v>49.988500000000002</v>
      </c>
      <c r="M764" s="17">
        <v>4.0881499999999997</v>
      </c>
      <c r="N764" s="17">
        <v>4.3686199999999999</v>
      </c>
      <c r="O764" s="17">
        <v>73.748350000000002</v>
      </c>
      <c r="P764" s="17">
        <v>15.943059999999999</v>
      </c>
      <c r="Q764" s="17">
        <v>33.421799999999998</v>
      </c>
      <c r="R764" s="17">
        <v>15.665190000000001</v>
      </c>
      <c r="S764" s="17">
        <v>76.16301</v>
      </c>
      <c r="T764" s="17">
        <v>1.36435</v>
      </c>
      <c r="U764" s="17">
        <v>27.806000000000001</v>
      </c>
      <c r="V764" s="17">
        <v>1186.1400000000001</v>
      </c>
      <c r="W764" s="17">
        <v>27.180309999999999</v>
      </c>
      <c r="X764" s="17">
        <v>15.71142</v>
      </c>
      <c r="Y764" s="17">
        <v>1.1330199999999999</v>
      </c>
      <c r="Z764" s="17">
        <v>113.666</v>
      </c>
    </row>
    <row r="765" spans="1:26" x14ac:dyDescent="0.2">
      <c r="A765" s="27">
        <v>44545</v>
      </c>
      <c r="B765" s="17">
        <v>5.6852</v>
      </c>
      <c r="C765" s="14">
        <v>851.56500000000005</v>
      </c>
      <c r="D765" s="17">
        <v>6.3742099999999997</v>
      </c>
      <c r="E765" s="17">
        <v>4000.1</v>
      </c>
      <c r="F765" s="17">
        <v>22.378959999999999</v>
      </c>
      <c r="G765" s="17">
        <v>326.80399999999997</v>
      </c>
      <c r="H765" s="17">
        <v>14314.5</v>
      </c>
      <c r="I765" s="17">
        <v>4.2298999999999998</v>
      </c>
      <c r="J765" s="17">
        <v>21.011800000000001</v>
      </c>
      <c r="K765" s="17">
        <v>4.0534499999999998</v>
      </c>
      <c r="L765" s="17">
        <v>50.291499999999999</v>
      </c>
      <c r="M765" s="17">
        <v>4.0935499999999996</v>
      </c>
      <c r="N765" s="17">
        <v>4.38422</v>
      </c>
      <c r="O765" s="17">
        <v>73.592609999999993</v>
      </c>
      <c r="P765" s="17">
        <v>15.972</v>
      </c>
      <c r="Q765" s="17">
        <v>33.419699999999999</v>
      </c>
      <c r="R765" s="17">
        <v>14.81133</v>
      </c>
      <c r="S765" s="17">
        <v>76.207509999999999</v>
      </c>
      <c r="T765" s="17">
        <v>1.3653200000000001</v>
      </c>
      <c r="U765" s="17">
        <v>27.806899999999999</v>
      </c>
      <c r="V765" s="17">
        <v>1185.4100000000001</v>
      </c>
      <c r="W765" s="17">
        <v>27.185099999999998</v>
      </c>
      <c r="X765" s="17">
        <v>15.71163</v>
      </c>
      <c r="Y765" s="17">
        <v>1.1289400000000001</v>
      </c>
      <c r="Z765" s="17">
        <v>114.03700000000001</v>
      </c>
    </row>
    <row r="766" spans="1:26" x14ac:dyDescent="0.2">
      <c r="A766" s="27">
        <v>44544</v>
      </c>
      <c r="B766" s="17">
        <v>5.6897200000000003</v>
      </c>
      <c r="C766" s="14">
        <v>843.71299999999997</v>
      </c>
      <c r="D766" s="17">
        <v>6.3741500000000002</v>
      </c>
      <c r="E766" s="17">
        <v>4003.087</v>
      </c>
      <c r="F766" s="17">
        <v>22.4695</v>
      </c>
      <c r="G766" s="17">
        <v>326.55900000000003</v>
      </c>
      <c r="H766" s="17">
        <v>14313</v>
      </c>
      <c r="I766" s="17">
        <v>4.2320000000000002</v>
      </c>
      <c r="J766" s="17">
        <v>21.234100000000002</v>
      </c>
      <c r="K766" s="17">
        <v>4.0535500000000004</v>
      </c>
      <c r="L766" s="17">
        <v>50.362499999999997</v>
      </c>
      <c r="M766" s="17">
        <v>4.1103899999999998</v>
      </c>
      <c r="N766" s="17">
        <v>4.3962599999999998</v>
      </c>
      <c r="O766" s="17">
        <v>73.619630000000001</v>
      </c>
      <c r="P766" s="17">
        <v>16.086510000000001</v>
      </c>
      <c r="Q766" s="17">
        <v>33.418999999999997</v>
      </c>
      <c r="R766" s="17">
        <v>14.388299999999999</v>
      </c>
      <c r="S766" s="17">
        <v>76.065259999999995</v>
      </c>
      <c r="T766" s="17">
        <v>1.3700600000000001</v>
      </c>
      <c r="U766" s="17">
        <v>27.811399999999999</v>
      </c>
      <c r="V766" s="17">
        <v>1185.24</v>
      </c>
      <c r="W766" s="17">
        <v>27.076350000000001</v>
      </c>
      <c r="X766" s="17">
        <v>15.705399999999999</v>
      </c>
      <c r="Y766" s="17">
        <v>1.1258999999999999</v>
      </c>
      <c r="Z766" s="17">
        <v>113.7</v>
      </c>
    </row>
    <row r="767" spans="1:26" x14ac:dyDescent="0.2">
      <c r="A767" s="27">
        <v>44543</v>
      </c>
      <c r="B767" s="17">
        <v>5.6761799999999996</v>
      </c>
      <c r="C767" s="14">
        <v>841.67499999999995</v>
      </c>
      <c r="D767" s="17">
        <v>6.3756500000000003</v>
      </c>
      <c r="E767" s="17">
        <v>3890.8249999999998</v>
      </c>
      <c r="F767" s="17">
        <v>22.50705</v>
      </c>
      <c r="G767" s="17">
        <v>325.83699999999999</v>
      </c>
      <c r="H767" s="17">
        <v>14326.5</v>
      </c>
      <c r="I767" s="17">
        <v>4.2275</v>
      </c>
      <c r="J767" s="17">
        <v>21.01707</v>
      </c>
      <c r="K767" s="17">
        <v>4.0537200000000002</v>
      </c>
      <c r="L767" s="17">
        <v>50.337499999999999</v>
      </c>
      <c r="M767" s="17">
        <v>4.1101000000000001</v>
      </c>
      <c r="N767" s="17">
        <v>4.3858699999999997</v>
      </c>
      <c r="O767" s="17">
        <v>73.536270000000002</v>
      </c>
      <c r="P767" s="17">
        <v>16.022290000000002</v>
      </c>
      <c r="Q767" s="17">
        <v>33.4161</v>
      </c>
      <c r="R767" s="17">
        <v>13.82389</v>
      </c>
      <c r="S767" s="17">
        <v>75.850499999999997</v>
      </c>
      <c r="T767" s="17">
        <v>1.36785</v>
      </c>
      <c r="U767" s="17">
        <v>27.785399999999999</v>
      </c>
      <c r="V767" s="17">
        <v>1185.0999999999999</v>
      </c>
      <c r="W767" s="17">
        <v>26.952850000000002</v>
      </c>
      <c r="X767" s="17">
        <v>15.748049999999999</v>
      </c>
      <c r="Y767" s="17">
        <v>1.12843</v>
      </c>
      <c r="Z767" s="17">
        <v>113.542</v>
      </c>
    </row>
    <row r="768" spans="1:26" x14ac:dyDescent="0.2">
      <c r="A768" s="27">
        <v>44540</v>
      </c>
      <c r="B768" s="17">
        <v>5.6092000000000004</v>
      </c>
      <c r="C768" s="14">
        <v>842.25</v>
      </c>
      <c r="D768" s="17">
        <v>6.3763100000000001</v>
      </c>
      <c r="E768" s="17">
        <v>3901.3029999999999</v>
      </c>
      <c r="F768" s="17">
        <v>22.422000000000001</v>
      </c>
      <c r="G768" s="17">
        <v>323.517</v>
      </c>
      <c r="H768" s="17">
        <v>14381.5</v>
      </c>
      <c r="I768" s="17">
        <v>4.2125000000000004</v>
      </c>
      <c r="J768" s="17">
        <v>20.883500000000002</v>
      </c>
      <c r="K768" s="17">
        <v>4.0596300000000003</v>
      </c>
      <c r="L768" s="17">
        <v>50.362499999999997</v>
      </c>
      <c r="M768" s="17">
        <v>4.0862999999999996</v>
      </c>
      <c r="N768" s="17">
        <v>4.3752300000000002</v>
      </c>
      <c r="O768" s="17">
        <v>73.425430000000006</v>
      </c>
      <c r="P768" s="17">
        <v>15.97606</v>
      </c>
      <c r="Q768" s="17">
        <v>33.558999999999997</v>
      </c>
      <c r="R768" s="17">
        <v>13.87833</v>
      </c>
      <c r="S768" s="17">
        <v>75.673010000000005</v>
      </c>
      <c r="T768" s="17">
        <v>1.36493</v>
      </c>
      <c r="U768" s="17">
        <v>27.7348</v>
      </c>
      <c r="V768" s="17">
        <v>1180.97</v>
      </c>
      <c r="W768" s="17">
        <v>27.036850000000001</v>
      </c>
      <c r="X768" s="17">
        <v>15.7182</v>
      </c>
      <c r="Y768" s="17">
        <v>1.13134</v>
      </c>
      <c r="Z768" s="17">
        <v>113.43600000000001</v>
      </c>
    </row>
    <row r="769" spans="1:26" x14ac:dyDescent="0.2">
      <c r="A769" s="27">
        <v>44539</v>
      </c>
      <c r="B769" s="17">
        <v>5.5801999999999996</v>
      </c>
      <c r="C769" s="14">
        <v>848.22299999999996</v>
      </c>
      <c r="D769" s="17">
        <v>6.3797499999999996</v>
      </c>
      <c r="E769" s="17">
        <v>3903.018</v>
      </c>
      <c r="F769" s="17">
        <v>22.505299999999998</v>
      </c>
      <c r="G769" s="17">
        <v>323.49200000000002</v>
      </c>
      <c r="H769" s="17">
        <v>14362</v>
      </c>
      <c r="I769" s="17">
        <v>4.2164999999999999</v>
      </c>
      <c r="J769" s="17">
        <v>20.960260000000002</v>
      </c>
      <c r="K769" s="17">
        <v>4.0799000000000003</v>
      </c>
      <c r="L769" s="17">
        <v>50.288499999999999</v>
      </c>
      <c r="M769" s="17">
        <v>4.0755699999999999</v>
      </c>
      <c r="N769" s="17">
        <v>4.3819600000000003</v>
      </c>
      <c r="O769" s="17">
        <v>73.675430000000006</v>
      </c>
      <c r="P769" s="17">
        <v>15.939399999999999</v>
      </c>
      <c r="Q769" s="17">
        <v>33.602200000000003</v>
      </c>
      <c r="R769" s="17">
        <v>13.788360000000001</v>
      </c>
      <c r="S769" s="17">
        <v>75.605509999999995</v>
      </c>
      <c r="T769" s="17">
        <v>1.36496</v>
      </c>
      <c r="U769" s="17">
        <v>27.7029</v>
      </c>
      <c r="V769" s="17">
        <v>1178.27</v>
      </c>
      <c r="W769" s="17">
        <v>27.0854</v>
      </c>
      <c r="X769" s="17">
        <v>15.73945</v>
      </c>
      <c r="Y769" s="17">
        <v>1.12931</v>
      </c>
      <c r="Z769" s="17">
        <v>113.485</v>
      </c>
    </row>
    <row r="770" spans="1:26" x14ac:dyDescent="0.2">
      <c r="A770" s="27">
        <v>44538</v>
      </c>
      <c r="B770" s="17">
        <v>5.5301200000000001</v>
      </c>
      <c r="C770" s="14">
        <v>839.30499999999995</v>
      </c>
      <c r="D770" s="17">
        <v>6.3458899999999998</v>
      </c>
      <c r="E770" s="17">
        <v>3905.5650000000001</v>
      </c>
      <c r="F770" s="17">
        <v>22.44828</v>
      </c>
      <c r="G770" s="17">
        <v>321.73099999999999</v>
      </c>
      <c r="H770" s="17">
        <v>14313</v>
      </c>
      <c r="I770" s="17">
        <v>4.2244000000000002</v>
      </c>
      <c r="J770" s="17">
        <v>20.933499999999999</v>
      </c>
      <c r="K770" s="17">
        <v>4.0772000000000004</v>
      </c>
      <c r="L770" s="17">
        <v>50.317300000000003</v>
      </c>
      <c r="M770" s="17">
        <v>4.0656999999999996</v>
      </c>
      <c r="N770" s="17">
        <v>4.3632999999999997</v>
      </c>
      <c r="O770" s="17">
        <v>73.557079999999999</v>
      </c>
      <c r="P770" s="17">
        <v>15.714549999999999</v>
      </c>
      <c r="Q770" s="17">
        <v>33.481200000000001</v>
      </c>
      <c r="R770" s="17">
        <v>13.676500000000001</v>
      </c>
      <c r="S770" s="17">
        <v>75.384259999999998</v>
      </c>
      <c r="T770" s="17">
        <v>1.3616600000000001</v>
      </c>
      <c r="U770" s="17">
        <v>27.745200000000001</v>
      </c>
      <c r="V770" s="17">
        <v>1172.5999999999999</v>
      </c>
      <c r="W770" s="17">
        <v>27.15935</v>
      </c>
      <c r="X770" s="17">
        <v>15.70763</v>
      </c>
      <c r="Y770" s="17">
        <v>1.13426</v>
      </c>
      <c r="Z770" s="17">
        <v>113.66500000000001</v>
      </c>
    </row>
    <row r="771" spans="1:26" x14ac:dyDescent="0.2">
      <c r="A771" s="27">
        <v>44537</v>
      </c>
      <c r="B771" s="17">
        <v>5.6101299999999998</v>
      </c>
      <c r="C771" s="14">
        <v>839.30499999999995</v>
      </c>
      <c r="D771" s="17">
        <v>6.36395</v>
      </c>
      <c r="E771" s="17">
        <v>3910.645</v>
      </c>
      <c r="F771" s="17">
        <v>22.588560000000001</v>
      </c>
      <c r="G771" s="17">
        <v>325.71800000000002</v>
      </c>
      <c r="H771" s="17">
        <v>14354.5</v>
      </c>
      <c r="I771" s="17">
        <v>4.2320000000000002</v>
      </c>
      <c r="J771" s="17">
        <v>21.035499999999999</v>
      </c>
      <c r="K771" s="17">
        <v>4.0784500000000001</v>
      </c>
      <c r="L771" s="17">
        <v>50.377499999999998</v>
      </c>
      <c r="M771" s="17">
        <v>4.0674000000000001</v>
      </c>
      <c r="N771" s="17">
        <v>4.39079</v>
      </c>
      <c r="O771" s="17">
        <v>74.201930000000004</v>
      </c>
      <c r="P771" s="17">
        <v>15.850490000000001</v>
      </c>
      <c r="Q771" s="17">
        <v>33.667999999999999</v>
      </c>
      <c r="R771" s="17">
        <v>13.491350000000001</v>
      </c>
      <c r="S771" s="17">
        <v>75.408559999999994</v>
      </c>
      <c r="T771" s="17">
        <v>1.3664400000000001</v>
      </c>
      <c r="U771" s="17">
        <v>27.756</v>
      </c>
      <c r="V771" s="17">
        <v>1176.8399999999999</v>
      </c>
      <c r="W771" s="17">
        <v>27.290150000000001</v>
      </c>
      <c r="X771" s="17">
        <v>15.7498</v>
      </c>
      <c r="Y771" s="17">
        <v>1.1266700000000001</v>
      </c>
      <c r="Z771" s="17">
        <v>113.6</v>
      </c>
    </row>
    <row r="772" spans="1:26" x14ac:dyDescent="0.2">
      <c r="A772" s="27">
        <v>44536</v>
      </c>
      <c r="B772" s="17">
        <v>5.6859500000000001</v>
      </c>
      <c r="C772" s="14">
        <v>846.48199999999997</v>
      </c>
      <c r="D772" s="17">
        <v>6.3747499999999997</v>
      </c>
      <c r="E772" s="17">
        <v>3932.1669999999999</v>
      </c>
      <c r="F772" s="17">
        <v>22.52956</v>
      </c>
      <c r="G772" s="17">
        <v>324.13499999999999</v>
      </c>
      <c r="H772" s="17">
        <v>14437.5</v>
      </c>
      <c r="I772" s="17">
        <v>4.2320000000000002</v>
      </c>
      <c r="J772" s="17">
        <v>21.224740000000001</v>
      </c>
      <c r="K772" s="17">
        <v>4.0854499999999998</v>
      </c>
      <c r="L772" s="17">
        <v>50.4178</v>
      </c>
      <c r="M772" s="17">
        <v>4.0705999999999998</v>
      </c>
      <c r="N772" s="17">
        <v>4.3853099999999996</v>
      </c>
      <c r="O772" s="17">
        <v>74.26746</v>
      </c>
      <c r="P772" s="17">
        <v>15.918749999999999</v>
      </c>
      <c r="Q772" s="17">
        <v>33.835000000000001</v>
      </c>
      <c r="R772" s="17">
        <v>13.8047</v>
      </c>
      <c r="S772" s="17">
        <v>75.376509999999996</v>
      </c>
      <c r="T772" s="17">
        <v>1.36866</v>
      </c>
      <c r="U772" s="17">
        <v>27.723500000000001</v>
      </c>
      <c r="V772" s="17">
        <v>1180.6600000000001</v>
      </c>
      <c r="W772" s="17">
        <v>27.292149999999999</v>
      </c>
      <c r="X772" s="17">
        <v>15.710800000000001</v>
      </c>
      <c r="Y772" s="17">
        <v>1.1285499999999999</v>
      </c>
      <c r="Z772" s="17">
        <v>113.48</v>
      </c>
    </row>
    <row r="773" spans="1:26" x14ac:dyDescent="0.2">
      <c r="A773" s="27">
        <v>44533</v>
      </c>
      <c r="B773" s="17">
        <v>5.6529999999999996</v>
      </c>
      <c r="C773" s="14">
        <v>841.25</v>
      </c>
      <c r="D773" s="17">
        <v>6.3747999999999996</v>
      </c>
      <c r="E773" s="17">
        <v>3967.4380000000001</v>
      </c>
      <c r="F773" s="17">
        <v>22.471730000000001</v>
      </c>
      <c r="G773" s="17">
        <v>321.97399999999999</v>
      </c>
      <c r="H773" s="17">
        <v>14397.5</v>
      </c>
      <c r="I773" s="17">
        <v>4.2309000000000001</v>
      </c>
      <c r="J773" s="17">
        <v>21.274319999999999</v>
      </c>
      <c r="K773" s="17">
        <v>4.0766999999999998</v>
      </c>
      <c r="L773" s="17">
        <v>50.387500000000003</v>
      </c>
      <c r="M773" s="17">
        <v>4.0639000000000003</v>
      </c>
      <c r="N773" s="17">
        <v>4.3741199999999996</v>
      </c>
      <c r="O773" s="17">
        <v>73.87921</v>
      </c>
      <c r="P773" s="17">
        <v>16.080919999999999</v>
      </c>
      <c r="Q773" s="17">
        <v>33.849499999999999</v>
      </c>
      <c r="R773" s="17">
        <v>13.702970000000001</v>
      </c>
      <c r="S773" s="17">
        <v>75.23451</v>
      </c>
      <c r="T773" s="17">
        <v>1.37165</v>
      </c>
      <c r="U773" s="17">
        <v>27.715399999999999</v>
      </c>
      <c r="V773" s="17">
        <v>1183.6500000000001</v>
      </c>
      <c r="W773" s="17">
        <v>27.327500000000001</v>
      </c>
      <c r="X773" s="17">
        <v>15.7088</v>
      </c>
      <c r="Y773" s="17">
        <v>1.1315</v>
      </c>
      <c r="Z773" s="17">
        <v>112.801</v>
      </c>
    </row>
    <row r="774" spans="1:26" x14ac:dyDescent="0.2">
      <c r="A774" s="27">
        <v>44532</v>
      </c>
      <c r="B774" s="17">
        <v>5.6393500000000003</v>
      </c>
      <c r="C774" s="14">
        <v>838.12</v>
      </c>
      <c r="D774" s="17">
        <v>6.3729399999999998</v>
      </c>
      <c r="E774" s="17">
        <v>3938.2750000000001</v>
      </c>
      <c r="F774" s="17">
        <v>22.514810000000001</v>
      </c>
      <c r="G774" s="17">
        <v>322.39100000000002</v>
      </c>
      <c r="H774" s="17">
        <v>14391</v>
      </c>
      <c r="I774" s="17">
        <v>4.2300000000000004</v>
      </c>
      <c r="J774" s="17">
        <v>21.264900000000001</v>
      </c>
      <c r="K774" s="17">
        <v>4.0704000000000002</v>
      </c>
      <c r="L774" s="17">
        <v>50.41</v>
      </c>
      <c r="M774" s="17">
        <v>4.0692000000000004</v>
      </c>
      <c r="N774" s="17">
        <v>4.3802700000000003</v>
      </c>
      <c r="O774" s="17">
        <v>73.659400000000005</v>
      </c>
      <c r="P774" s="17">
        <v>15.93585</v>
      </c>
      <c r="Q774" s="17">
        <v>33.866500000000002</v>
      </c>
      <c r="R774" s="17">
        <v>13.683149999999999</v>
      </c>
      <c r="S774" s="17">
        <v>74.981560000000002</v>
      </c>
      <c r="T774" s="17">
        <v>1.36937</v>
      </c>
      <c r="U774" s="17">
        <v>27.726199999999999</v>
      </c>
      <c r="V774" s="17">
        <v>1176.8599999999999</v>
      </c>
      <c r="W774" s="17">
        <v>27.236699999999999</v>
      </c>
      <c r="X774" s="17">
        <v>15.74808</v>
      </c>
      <c r="Y774" s="17">
        <v>1.13012</v>
      </c>
      <c r="Z774" s="17">
        <v>113.107</v>
      </c>
    </row>
    <row r="775" spans="1:26" x14ac:dyDescent="0.2">
      <c r="A775" s="27">
        <v>44531</v>
      </c>
      <c r="B775" s="17">
        <v>5.6795999999999998</v>
      </c>
      <c r="C775" s="14">
        <v>838.74199999999996</v>
      </c>
      <c r="D775" s="17">
        <v>6.3720499999999998</v>
      </c>
      <c r="E775" s="17">
        <v>3971.56</v>
      </c>
      <c r="F775" s="17">
        <v>22.504300000000001</v>
      </c>
      <c r="G775" s="17">
        <v>320.51100000000002</v>
      </c>
      <c r="H775" s="17">
        <v>14382</v>
      </c>
      <c r="I775" s="17">
        <v>4.22</v>
      </c>
      <c r="J775" s="17">
        <v>21.50995</v>
      </c>
      <c r="K775" s="17">
        <v>4.07057</v>
      </c>
      <c r="L775" s="17">
        <v>50.365000000000002</v>
      </c>
      <c r="M775" s="17">
        <v>4.0841500000000002</v>
      </c>
      <c r="N775" s="17">
        <v>4.3713800000000003</v>
      </c>
      <c r="O775" s="17">
        <v>74.042140000000003</v>
      </c>
      <c r="P775" s="17">
        <v>16.037710000000001</v>
      </c>
      <c r="Q775" s="17">
        <v>33.726500000000001</v>
      </c>
      <c r="R775" s="17">
        <v>13.24804</v>
      </c>
      <c r="S775" s="17">
        <v>75.021460000000005</v>
      </c>
      <c r="T775" s="17">
        <v>1.3651500000000001</v>
      </c>
      <c r="U775" s="17">
        <v>27.695399999999999</v>
      </c>
      <c r="V775" s="17">
        <v>1177.06</v>
      </c>
      <c r="W775" s="17">
        <v>27.33775</v>
      </c>
      <c r="X775" s="17">
        <v>15.73245</v>
      </c>
      <c r="Y775" s="17">
        <v>1.1319999999999999</v>
      </c>
      <c r="Z775" s="17">
        <v>112.779</v>
      </c>
    </row>
    <row r="776" spans="1:26" x14ac:dyDescent="0.2">
      <c r="A776" s="27">
        <v>44530</v>
      </c>
      <c r="B776" s="17">
        <v>5.6227</v>
      </c>
      <c r="C776" s="14">
        <v>829.61199999999997</v>
      </c>
      <c r="D776" s="17">
        <v>6.3670499999999999</v>
      </c>
      <c r="E776" s="17">
        <v>3962.7579999999998</v>
      </c>
      <c r="F776" s="17">
        <v>22.504249999999999</v>
      </c>
      <c r="G776" s="17">
        <v>321.726</v>
      </c>
      <c r="H776" s="17">
        <v>14313.5</v>
      </c>
      <c r="I776" s="17">
        <v>4.2024999999999997</v>
      </c>
      <c r="J776" s="17">
        <v>21.4513</v>
      </c>
      <c r="K776" s="17">
        <v>4.0653499999999996</v>
      </c>
      <c r="L776" s="17">
        <v>50.343400000000003</v>
      </c>
      <c r="M776" s="17">
        <v>4.1074400000000004</v>
      </c>
      <c r="N776" s="17">
        <v>4.3629600000000002</v>
      </c>
      <c r="O776" s="17">
        <v>74.148309999999995</v>
      </c>
      <c r="P776" s="17">
        <v>15.88593</v>
      </c>
      <c r="Q776" s="17">
        <v>33.746699999999997</v>
      </c>
      <c r="R776" s="17">
        <v>13.47763</v>
      </c>
      <c r="S776" s="17">
        <v>75.046499999999995</v>
      </c>
      <c r="T776" s="17">
        <v>1.3655600000000001</v>
      </c>
      <c r="U776" s="17">
        <v>27.697399999999998</v>
      </c>
      <c r="V776" s="17">
        <v>1182.8399999999999</v>
      </c>
      <c r="W776" s="17">
        <v>27.174399999999999</v>
      </c>
      <c r="X776" s="17">
        <v>15.70955</v>
      </c>
      <c r="Y776" s="17">
        <v>1.13381</v>
      </c>
      <c r="Z776" s="17">
        <v>113.166</v>
      </c>
    </row>
    <row r="777" spans="1:26" x14ac:dyDescent="0.2">
      <c r="A777" s="27">
        <v>44529</v>
      </c>
      <c r="B777" s="17">
        <v>5.6081000000000003</v>
      </c>
      <c r="C777" s="14">
        <v>842.50300000000004</v>
      </c>
      <c r="D777" s="17">
        <v>6.3865299999999996</v>
      </c>
      <c r="E777" s="17">
        <v>4035.59</v>
      </c>
      <c r="F777" s="17">
        <v>22.645399999999999</v>
      </c>
      <c r="G777" s="17">
        <v>325.255</v>
      </c>
      <c r="H777" s="17">
        <v>14333</v>
      </c>
      <c r="I777" s="17">
        <v>4.2385000000000002</v>
      </c>
      <c r="J777" s="17">
        <v>21.677099999999999</v>
      </c>
      <c r="K777" s="17">
        <v>4.0609500000000001</v>
      </c>
      <c r="L777" s="17">
        <v>50.379600000000003</v>
      </c>
      <c r="M777" s="17">
        <v>4.1497000000000002</v>
      </c>
      <c r="N777" s="17">
        <v>4.3848000000000003</v>
      </c>
      <c r="O777" s="17">
        <v>74.602320000000006</v>
      </c>
      <c r="P777" s="17">
        <v>16.15277</v>
      </c>
      <c r="Q777" s="17">
        <v>33.712200000000003</v>
      </c>
      <c r="R777" s="17">
        <v>12.819570000000001</v>
      </c>
      <c r="S777" s="17">
        <v>75.05256</v>
      </c>
      <c r="T777" s="17">
        <v>1.3685</v>
      </c>
      <c r="U777" s="17">
        <v>27.7882</v>
      </c>
      <c r="V777" s="17">
        <v>1190.96</v>
      </c>
      <c r="W777" s="17">
        <v>27.282499999999999</v>
      </c>
      <c r="X777" s="17">
        <v>15.714</v>
      </c>
      <c r="Y777" s="17">
        <v>1.1291199999999999</v>
      </c>
      <c r="Z777" s="17">
        <v>113.529</v>
      </c>
    </row>
    <row r="778" spans="1:26" x14ac:dyDescent="0.2">
      <c r="A778" s="27">
        <v>44526</v>
      </c>
      <c r="B778" s="17">
        <v>5.6029</v>
      </c>
      <c r="C778" s="14">
        <v>831.94299999999998</v>
      </c>
      <c r="D778" s="17">
        <v>6.3975</v>
      </c>
      <c r="E778" s="17">
        <v>4015.7</v>
      </c>
      <c r="F778" s="17">
        <v>22.71358</v>
      </c>
      <c r="G778" s="17">
        <v>325.81200000000001</v>
      </c>
      <c r="H778" s="17">
        <v>14339.5</v>
      </c>
      <c r="I778" s="17">
        <v>4.2389999999999999</v>
      </c>
      <c r="J778" s="17">
        <v>21.923400000000001</v>
      </c>
      <c r="K778" s="17">
        <v>4.0439499999999997</v>
      </c>
      <c r="L778" s="17">
        <v>50.43</v>
      </c>
      <c r="M778" s="17">
        <v>4.1632300000000004</v>
      </c>
      <c r="N778" s="17">
        <v>4.3740699999999997</v>
      </c>
      <c r="O778" s="17">
        <v>75.614429999999999</v>
      </c>
      <c r="P778" s="17">
        <v>16.28603</v>
      </c>
      <c r="Q778" s="17">
        <v>33.642000000000003</v>
      </c>
      <c r="R778" s="17">
        <v>12.33727</v>
      </c>
      <c r="S778" s="17">
        <v>74.959010000000006</v>
      </c>
      <c r="T778" s="17">
        <v>1.37182</v>
      </c>
      <c r="U778" s="17">
        <v>27.846499999999999</v>
      </c>
      <c r="V778" s="17">
        <v>1195.92</v>
      </c>
      <c r="W778" s="17">
        <v>27.13757</v>
      </c>
      <c r="X778" s="17">
        <v>15.734400000000001</v>
      </c>
      <c r="Y778" s="17">
        <v>1.1317200000000001</v>
      </c>
      <c r="Z778" s="17">
        <v>113.376</v>
      </c>
    </row>
    <row r="779" spans="1:26" x14ac:dyDescent="0.2">
      <c r="A779" s="27">
        <v>44525</v>
      </c>
      <c r="B779" s="17">
        <v>5.56325</v>
      </c>
      <c r="C779" s="14">
        <v>821.13499999999999</v>
      </c>
      <c r="D779" s="17">
        <v>6.3877300000000004</v>
      </c>
      <c r="E779" s="17">
        <v>3984.3</v>
      </c>
      <c r="F779" s="17">
        <v>22.786460000000002</v>
      </c>
      <c r="G779" s="17">
        <v>326.19900000000001</v>
      </c>
      <c r="H779" s="17">
        <v>14283</v>
      </c>
      <c r="I779" s="17">
        <v>4.2353199999999998</v>
      </c>
      <c r="J779" s="17">
        <v>21.56813</v>
      </c>
      <c r="K779" s="17">
        <v>4.0327500000000001</v>
      </c>
      <c r="L779" s="17">
        <v>50.387500000000003</v>
      </c>
      <c r="M779" s="17">
        <v>4.1716800000000003</v>
      </c>
      <c r="N779" s="17">
        <v>4.4153700000000002</v>
      </c>
      <c r="O779" s="17">
        <v>74.676749999999998</v>
      </c>
      <c r="P779" s="17">
        <v>15.97181</v>
      </c>
      <c r="Q779" s="17">
        <v>33.372300000000003</v>
      </c>
      <c r="R779" s="17">
        <v>11.992800000000001</v>
      </c>
      <c r="S779" s="17">
        <v>74.520009999999999</v>
      </c>
      <c r="T779" s="17">
        <v>1.36755</v>
      </c>
      <c r="U779" s="17">
        <v>27.799299999999999</v>
      </c>
      <c r="V779" s="17">
        <v>1190.26</v>
      </c>
      <c r="W779" s="17">
        <v>27.065159999999999</v>
      </c>
      <c r="X779" s="17">
        <v>15.734400000000001</v>
      </c>
      <c r="Y779" s="17">
        <v>1.1209</v>
      </c>
      <c r="Z779" s="17">
        <v>115.36499999999999</v>
      </c>
    </row>
    <row r="780" spans="1:26" x14ac:dyDescent="0.2">
      <c r="A780" s="27">
        <v>44524</v>
      </c>
      <c r="B780" s="17">
        <v>5.6013299999999999</v>
      </c>
      <c r="C780" s="14">
        <v>814.20699999999999</v>
      </c>
      <c r="D780" s="17">
        <v>6.3956</v>
      </c>
      <c r="E780" s="17">
        <v>3975.125</v>
      </c>
      <c r="F780" s="17">
        <v>22.781600000000001</v>
      </c>
      <c r="G780" s="17">
        <v>329.06900000000002</v>
      </c>
      <c r="H780" s="17">
        <v>14257.5</v>
      </c>
      <c r="I780" s="17">
        <v>4.2104999999999997</v>
      </c>
      <c r="J780" s="17">
        <v>21.425070000000002</v>
      </c>
      <c r="K780" s="17">
        <v>4.0222300000000004</v>
      </c>
      <c r="L780" s="17">
        <v>50.34</v>
      </c>
      <c r="M780" s="17">
        <v>4.1776499999999999</v>
      </c>
      <c r="N780" s="17">
        <v>4.4195399999999996</v>
      </c>
      <c r="O780" s="17">
        <v>74.969890000000007</v>
      </c>
      <c r="P780" s="17">
        <v>15.88908</v>
      </c>
      <c r="Q780" s="17">
        <v>33.381799999999998</v>
      </c>
      <c r="R780" s="17">
        <v>11.95345</v>
      </c>
      <c r="S780" s="17">
        <v>74.622259999999997</v>
      </c>
      <c r="T780" s="17">
        <v>1.3684000000000001</v>
      </c>
      <c r="U780" s="17">
        <v>27.785</v>
      </c>
      <c r="V780" s="17">
        <v>1188.81</v>
      </c>
      <c r="W780" s="17">
        <v>26.992699999999999</v>
      </c>
      <c r="X780" s="17">
        <v>15.7097</v>
      </c>
      <c r="Y780" s="17">
        <v>1.1198900000000001</v>
      </c>
      <c r="Z780" s="17">
        <v>115.431</v>
      </c>
    </row>
    <row r="781" spans="1:26" x14ac:dyDescent="0.2">
      <c r="A781" s="27">
        <v>44523</v>
      </c>
      <c r="B781" s="17">
        <v>5.5909000000000004</v>
      </c>
      <c r="C781" s="14">
        <v>812.81500000000005</v>
      </c>
      <c r="D781" s="17">
        <v>6.3910999999999998</v>
      </c>
      <c r="E781" s="17">
        <v>3949.875</v>
      </c>
      <c r="F781" s="17">
        <v>22.674869999999999</v>
      </c>
      <c r="G781" s="17">
        <v>328.93299999999999</v>
      </c>
      <c r="H781" s="17">
        <v>14257.5</v>
      </c>
      <c r="I781" s="17">
        <v>4.1989999999999998</v>
      </c>
      <c r="J781" s="17">
        <v>21.22316</v>
      </c>
      <c r="K781" s="17">
        <v>4.01</v>
      </c>
      <c r="L781" s="17">
        <v>50.592500000000001</v>
      </c>
      <c r="M781" s="17">
        <v>4.1804699999999997</v>
      </c>
      <c r="N781" s="17">
        <v>4.4000300000000001</v>
      </c>
      <c r="O781" s="17">
        <v>74.374600000000001</v>
      </c>
      <c r="P781" s="17">
        <v>15.835050000000001</v>
      </c>
      <c r="Q781" s="17">
        <v>33.127299999999998</v>
      </c>
      <c r="R781" s="17">
        <v>12.82375</v>
      </c>
      <c r="S781" s="17">
        <v>74.432019999999994</v>
      </c>
      <c r="T781" s="17">
        <v>1.36528</v>
      </c>
      <c r="U781" s="17">
        <v>27.7837</v>
      </c>
      <c r="V781" s="17">
        <v>1190.07</v>
      </c>
      <c r="W781" s="17">
        <v>26.859249999999999</v>
      </c>
      <c r="X781" s="17">
        <v>15.706250000000001</v>
      </c>
      <c r="Y781" s="17">
        <v>1.1247799999999999</v>
      </c>
      <c r="Z781" s="17">
        <v>115.143</v>
      </c>
    </row>
    <row r="782" spans="1:26" x14ac:dyDescent="0.2">
      <c r="A782" s="27">
        <v>44522</v>
      </c>
      <c r="B782" s="17">
        <v>5.5969199999999999</v>
      </c>
      <c r="C782" s="14">
        <v>811.95</v>
      </c>
      <c r="D782" s="17">
        <v>6.3906999999999998</v>
      </c>
      <c r="E782" s="17">
        <v>3894.8249999999998</v>
      </c>
      <c r="F782" s="17">
        <v>22.653949999999998</v>
      </c>
      <c r="G782" s="17">
        <v>329.53699999999998</v>
      </c>
      <c r="H782" s="17">
        <v>14262</v>
      </c>
      <c r="I782" s="17">
        <v>4.1855000000000002</v>
      </c>
      <c r="J782" s="17">
        <v>21.002500000000001</v>
      </c>
      <c r="K782" s="17">
        <v>4.0094500000000002</v>
      </c>
      <c r="L782" s="17">
        <v>50.636800000000001</v>
      </c>
      <c r="M782" s="17">
        <v>4.1881599999999999</v>
      </c>
      <c r="N782" s="17">
        <v>4.4057500000000003</v>
      </c>
      <c r="O782" s="17">
        <v>74.991849999999999</v>
      </c>
      <c r="P782" s="17">
        <v>15.8582</v>
      </c>
      <c r="Q782" s="17">
        <v>33.032600000000002</v>
      </c>
      <c r="R782" s="17">
        <v>11.38532</v>
      </c>
      <c r="S782" s="17">
        <v>74.467010000000002</v>
      </c>
      <c r="T782" s="17">
        <v>1.3643700000000001</v>
      </c>
      <c r="U782" s="17">
        <v>27.794499999999999</v>
      </c>
      <c r="V782" s="17">
        <v>1190.57</v>
      </c>
      <c r="W782" s="17">
        <v>26.768049999999999</v>
      </c>
      <c r="X782" s="17">
        <v>15.7493</v>
      </c>
      <c r="Y782" s="17">
        <v>1.1236999999999999</v>
      </c>
      <c r="Z782" s="17">
        <v>114.879</v>
      </c>
    </row>
    <row r="783" spans="1:26" x14ac:dyDescent="0.2">
      <c r="A783" s="27">
        <v>44519</v>
      </c>
      <c r="B783" s="17">
        <v>5.6101999999999999</v>
      </c>
      <c r="C783" s="14">
        <v>829.8</v>
      </c>
      <c r="D783" s="17">
        <v>6.3903299999999996</v>
      </c>
      <c r="E783" s="17">
        <v>3916.18</v>
      </c>
      <c r="F783" s="17">
        <v>22.528949999999998</v>
      </c>
      <c r="G783" s="17">
        <v>325.28300000000002</v>
      </c>
      <c r="H783" s="17">
        <v>14237.5</v>
      </c>
      <c r="I783" s="17">
        <v>4.1835000000000004</v>
      </c>
      <c r="J783" s="17">
        <v>20.83015</v>
      </c>
      <c r="K783" s="17">
        <v>4.0074500000000004</v>
      </c>
      <c r="L783" s="17">
        <v>50.422499999999999</v>
      </c>
      <c r="M783" s="17">
        <v>4.1608999999999998</v>
      </c>
      <c r="N783" s="17">
        <v>4.3844900000000004</v>
      </c>
      <c r="O783" s="17">
        <v>73.49118</v>
      </c>
      <c r="P783" s="17">
        <v>15.726760000000001</v>
      </c>
      <c r="Q783" s="17">
        <v>32.796999999999997</v>
      </c>
      <c r="R783" s="17">
        <v>11.288410000000001</v>
      </c>
      <c r="S783" s="17">
        <v>74.299009999999996</v>
      </c>
      <c r="T783" s="17">
        <v>1.36128</v>
      </c>
      <c r="U783" s="17">
        <v>27.787700000000001</v>
      </c>
      <c r="V783" s="17">
        <v>1190.42</v>
      </c>
      <c r="W783" s="17">
        <v>26.570650000000001</v>
      </c>
      <c r="X783" s="17">
        <v>15.701700000000001</v>
      </c>
      <c r="Y783" s="17">
        <v>1.1289499999999999</v>
      </c>
      <c r="Z783" s="17">
        <v>113.992</v>
      </c>
    </row>
    <row r="784" spans="1:26" x14ac:dyDescent="0.2">
      <c r="A784" s="27">
        <v>44518</v>
      </c>
      <c r="B784" s="17">
        <v>5.5663499999999999</v>
      </c>
      <c r="C784" s="14">
        <v>832.29</v>
      </c>
      <c r="D784" s="17">
        <v>6.3801699999999997</v>
      </c>
      <c r="E784" s="17">
        <v>3925.4</v>
      </c>
      <c r="F784" s="17">
        <v>22.241150000000001</v>
      </c>
      <c r="G784" s="17">
        <v>319.81599999999997</v>
      </c>
      <c r="H784" s="17">
        <v>14227</v>
      </c>
      <c r="I784" s="17">
        <v>4.1814999999999998</v>
      </c>
      <c r="J784" s="17">
        <v>20.77835</v>
      </c>
      <c r="K784" s="17">
        <v>4.0213000000000001</v>
      </c>
      <c r="L784" s="17">
        <v>50.2425</v>
      </c>
      <c r="M784" s="17">
        <v>4.1073000000000004</v>
      </c>
      <c r="N784" s="17">
        <v>4.3527100000000001</v>
      </c>
      <c r="O784" s="17">
        <v>73.131079999999997</v>
      </c>
      <c r="P784" s="17">
        <v>15.64555</v>
      </c>
      <c r="Q784" s="17">
        <v>32.587000000000003</v>
      </c>
      <c r="R784" s="17">
        <v>11.063459999999999</v>
      </c>
      <c r="S784" s="17">
        <v>74.176010000000005</v>
      </c>
      <c r="T784" s="17">
        <v>1.35626</v>
      </c>
      <c r="U784" s="17">
        <v>27.794699999999999</v>
      </c>
      <c r="V784" s="17">
        <v>1182.99</v>
      </c>
      <c r="W784" s="17">
        <v>26.510850000000001</v>
      </c>
      <c r="X784" s="17">
        <v>15.70858</v>
      </c>
      <c r="Y784" s="17">
        <v>1.13713</v>
      </c>
      <c r="Z784" s="17">
        <v>114.256</v>
      </c>
    </row>
    <row r="785" spans="1:26" x14ac:dyDescent="0.2">
      <c r="A785" s="27">
        <v>44517</v>
      </c>
      <c r="B785" s="17">
        <v>5.5240799999999997</v>
      </c>
      <c r="C785" s="14">
        <v>829.20500000000004</v>
      </c>
      <c r="D785" s="17">
        <v>6.3753000000000002</v>
      </c>
      <c r="E785" s="17">
        <v>3918.4250000000002</v>
      </c>
      <c r="F785" s="17">
        <v>22.271550000000001</v>
      </c>
      <c r="G785" s="17">
        <v>321.923</v>
      </c>
      <c r="H785" s="17">
        <v>14234</v>
      </c>
      <c r="I785" s="17">
        <v>4.1790000000000003</v>
      </c>
      <c r="J785" s="17">
        <v>20.65147</v>
      </c>
      <c r="K785" s="17">
        <v>4.0069499999999998</v>
      </c>
      <c r="L785" s="17">
        <v>50.395000000000003</v>
      </c>
      <c r="M785" s="17">
        <v>4.1179899999999998</v>
      </c>
      <c r="N785" s="17">
        <v>4.3721699999999997</v>
      </c>
      <c r="O785" s="17">
        <v>72.613299999999995</v>
      </c>
      <c r="P785" s="17">
        <v>15.50529</v>
      </c>
      <c r="Q785" s="17">
        <v>32.630800000000001</v>
      </c>
      <c r="R785" s="17">
        <v>10.629429999999999</v>
      </c>
      <c r="S785" s="17">
        <v>74.260009999999994</v>
      </c>
      <c r="T785" s="17">
        <v>1.35568</v>
      </c>
      <c r="U785" s="17">
        <v>27.813199999999998</v>
      </c>
      <c r="V785" s="17">
        <v>1180.5899999999999</v>
      </c>
      <c r="W785" s="17">
        <v>26.450050000000001</v>
      </c>
      <c r="X785" s="17">
        <v>15.715949999999999</v>
      </c>
      <c r="Y785" s="17">
        <v>1.13192</v>
      </c>
      <c r="Z785" s="17">
        <v>114.07599999999999</v>
      </c>
    </row>
    <row r="786" spans="1:26" x14ac:dyDescent="0.2">
      <c r="A786" s="27">
        <v>44516</v>
      </c>
      <c r="B786" s="17">
        <v>5.4976000000000003</v>
      </c>
      <c r="C786" s="14">
        <v>811.86</v>
      </c>
      <c r="D786" s="17">
        <v>6.3902999999999999</v>
      </c>
      <c r="E786" s="17">
        <v>3895.3449999999998</v>
      </c>
      <c r="F786" s="17">
        <v>22.294170000000001</v>
      </c>
      <c r="G786" s="17">
        <v>322.50700000000001</v>
      </c>
      <c r="H786" s="17">
        <v>14221.5</v>
      </c>
      <c r="I786" s="17">
        <v>4.1660000000000004</v>
      </c>
      <c r="J786" s="17">
        <v>20.76</v>
      </c>
      <c r="K786" s="17">
        <v>3.9975499999999999</v>
      </c>
      <c r="L786" s="17">
        <v>50.320300000000003</v>
      </c>
      <c r="M786" s="17">
        <v>4.1124599999999996</v>
      </c>
      <c r="N786" s="17">
        <v>4.3712600000000004</v>
      </c>
      <c r="O786" s="17">
        <v>73.068020000000004</v>
      </c>
      <c r="P786" s="17">
        <v>15.513909999999999</v>
      </c>
      <c r="Q786" s="17">
        <v>32.756500000000003</v>
      </c>
      <c r="R786" s="17">
        <v>10.317209999999999</v>
      </c>
      <c r="S786" s="17">
        <v>74.455759999999998</v>
      </c>
      <c r="T786" s="17">
        <v>1.3569100000000001</v>
      </c>
      <c r="U786" s="17">
        <v>27.787299999999998</v>
      </c>
      <c r="V786" s="17">
        <v>1184</v>
      </c>
      <c r="W786" s="17">
        <v>26.492799999999999</v>
      </c>
      <c r="X786" s="17">
        <v>15.708500000000001</v>
      </c>
      <c r="Y786" s="17">
        <v>1.13202</v>
      </c>
      <c r="Z786" s="17">
        <v>114.825</v>
      </c>
    </row>
    <row r="787" spans="1:26" x14ac:dyDescent="0.2">
      <c r="A787" s="27">
        <v>44515</v>
      </c>
      <c r="B787" s="17">
        <v>5.4565000000000001</v>
      </c>
      <c r="C787" s="14">
        <v>797.72</v>
      </c>
      <c r="D787" s="17">
        <v>6.3829000000000002</v>
      </c>
      <c r="E787" s="17">
        <v>3884.625</v>
      </c>
      <c r="F787" s="17">
        <v>22.186150000000001</v>
      </c>
      <c r="G787" s="17">
        <v>321.86099999999999</v>
      </c>
      <c r="H787" s="17">
        <v>14212.5</v>
      </c>
      <c r="I787" s="17">
        <v>4.1615000000000002</v>
      </c>
      <c r="J787" s="17">
        <v>20.6252</v>
      </c>
      <c r="K787" s="17">
        <v>3.99275</v>
      </c>
      <c r="L787" s="17">
        <v>50.183999999999997</v>
      </c>
      <c r="M787" s="17">
        <v>4.0824999999999996</v>
      </c>
      <c r="N787" s="17">
        <v>4.3543000000000003</v>
      </c>
      <c r="O787" s="17">
        <v>72.456389999999999</v>
      </c>
      <c r="P787" s="17">
        <v>15.244400000000001</v>
      </c>
      <c r="Q787" s="17">
        <v>32.736499999999999</v>
      </c>
      <c r="R787" s="17">
        <v>10.06259</v>
      </c>
      <c r="S787" s="17">
        <v>74.400350000000003</v>
      </c>
      <c r="T787" s="17">
        <v>1.3532999999999999</v>
      </c>
      <c r="U787" s="17">
        <v>27.775300000000001</v>
      </c>
      <c r="V787" s="17">
        <v>1183.56</v>
      </c>
      <c r="W787" s="17">
        <v>26.336400000000001</v>
      </c>
      <c r="X787" s="17">
        <v>15.70745</v>
      </c>
      <c r="Y787" s="17">
        <v>1.13679</v>
      </c>
      <c r="Z787" s="17">
        <v>114.123</v>
      </c>
    </row>
    <row r="788" spans="1:26" x14ac:dyDescent="0.2">
      <c r="A788" s="27">
        <v>44512</v>
      </c>
      <c r="B788" s="17">
        <v>5.4565000000000001</v>
      </c>
      <c r="C788" s="14">
        <v>801.12</v>
      </c>
      <c r="D788" s="17">
        <v>6.38</v>
      </c>
      <c r="E788" s="17">
        <v>3884.625</v>
      </c>
      <c r="F788" s="17">
        <v>22.049099999999999</v>
      </c>
      <c r="G788" s="17">
        <v>320.39999999999998</v>
      </c>
      <c r="H788" s="17">
        <v>14194.5</v>
      </c>
      <c r="I788" s="17">
        <v>4.1660000000000004</v>
      </c>
      <c r="J788" s="17">
        <v>20.518650000000001</v>
      </c>
      <c r="K788" s="17">
        <v>4.0186700000000002</v>
      </c>
      <c r="L788" s="17">
        <v>49.854999999999997</v>
      </c>
      <c r="M788" s="17">
        <v>4.0527499999999996</v>
      </c>
      <c r="N788" s="17">
        <v>4.3230399999999998</v>
      </c>
      <c r="O788" s="17">
        <v>72.846209999999999</v>
      </c>
      <c r="P788" s="17">
        <v>15.32785</v>
      </c>
      <c r="Q788" s="17">
        <v>32.7515</v>
      </c>
      <c r="R788" s="17">
        <v>9.9992000000000001</v>
      </c>
      <c r="S788" s="17">
        <v>74.392259999999993</v>
      </c>
      <c r="T788" s="17">
        <v>1.35256</v>
      </c>
      <c r="U788" s="17">
        <v>27.826499999999999</v>
      </c>
      <c r="V788" s="17">
        <v>1180.02</v>
      </c>
      <c r="W788" s="17">
        <v>26.263950000000001</v>
      </c>
      <c r="X788" s="17">
        <v>15.70843</v>
      </c>
      <c r="Y788" s="17">
        <v>1.14453</v>
      </c>
      <c r="Z788" s="17">
        <v>113.887</v>
      </c>
    </row>
    <row r="789" spans="1:26" x14ac:dyDescent="0.2">
      <c r="A789" s="27">
        <v>44511</v>
      </c>
      <c r="B789" s="17">
        <v>5.4045199999999998</v>
      </c>
      <c r="C789" s="14">
        <v>794.39599999999996</v>
      </c>
      <c r="D789" s="17">
        <v>6.3910499999999999</v>
      </c>
      <c r="E789" s="17">
        <v>3878.6350000000002</v>
      </c>
      <c r="F789" s="17">
        <v>22.024999999999999</v>
      </c>
      <c r="G789" s="17">
        <v>318.97800000000001</v>
      </c>
      <c r="H789" s="17">
        <v>14260</v>
      </c>
      <c r="I789" s="17">
        <v>4.1678499999999996</v>
      </c>
      <c r="J789" s="17">
        <v>20.63674</v>
      </c>
      <c r="K789" s="17">
        <v>4.0179499999999999</v>
      </c>
      <c r="L789" s="17">
        <v>50.150500000000001</v>
      </c>
      <c r="M789" s="17">
        <v>4.04833</v>
      </c>
      <c r="N789" s="17">
        <v>4.3186499999999999</v>
      </c>
      <c r="O789" s="17">
        <v>71.610550000000003</v>
      </c>
      <c r="P789" s="17">
        <v>15.30612</v>
      </c>
      <c r="Q789" s="17">
        <v>32.860999999999997</v>
      </c>
      <c r="R789" s="17">
        <v>9.9062099999999997</v>
      </c>
      <c r="S789" s="17">
        <v>74.273510000000002</v>
      </c>
      <c r="T789" s="17">
        <v>1.3542400000000001</v>
      </c>
      <c r="U789" s="17">
        <v>27.834</v>
      </c>
      <c r="V789" s="17">
        <v>1180.6500000000001</v>
      </c>
      <c r="W789" s="17">
        <v>26.083680000000001</v>
      </c>
      <c r="X789" s="17">
        <v>15.70843</v>
      </c>
      <c r="Y789" s="17">
        <v>1.1451</v>
      </c>
      <c r="Z789" s="17">
        <v>114.06</v>
      </c>
    </row>
    <row r="790" spans="1:26" x14ac:dyDescent="0.2">
      <c r="A790" s="27">
        <v>44510</v>
      </c>
      <c r="B790" s="17">
        <v>5.4980000000000002</v>
      </c>
      <c r="C790" s="14">
        <v>795.34</v>
      </c>
      <c r="D790" s="17">
        <v>6.4003100000000002</v>
      </c>
      <c r="E790" s="17">
        <v>3881.9070000000002</v>
      </c>
      <c r="F790" s="17">
        <v>21.967300000000002</v>
      </c>
      <c r="G790" s="17">
        <v>316.66500000000002</v>
      </c>
      <c r="H790" s="17">
        <v>14302.5</v>
      </c>
      <c r="I790" s="17">
        <v>4.1535000000000002</v>
      </c>
      <c r="J790" s="17">
        <v>20.63832</v>
      </c>
      <c r="K790" s="17">
        <v>4.0266999999999999</v>
      </c>
      <c r="L790" s="17">
        <v>50.077300000000001</v>
      </c>
      <c r="M790" s="17">
        <v>4.0166300000000001</v>
      </c>
      <c r="N790" s="17">
        <v>4.3113200000000003</v>
      </c>
      <c r="O790" s="17">
        <v>71.243799999999993</v>
      </c>
      <c r="P790" s="17">
        <v>15.43266</v>
      </c>
      <c r="Q790" s="17">
        <v>32.810699999999997</v>
      </c>
      <c r="R790" s="17">
        <v>9.8469700000000007</v>
      </c>
      <c r="S790" s="17">
        <v>74.415260000000004</v>
      </c>
      <c r="T790" s="17">
        <v>1.3529500000000001</v>
      </c>
      <c r="U790" s="17">
        <v>27.750499999999999</v>
      </c>
      <c r="V790" s="17">
        <v>1185.08</v>
      </c>
      <c r="W790" s="17">
        <v>26.058</v>
      </c>
      <c r="X790" s="17">
        <v>15.707050000000001</v>
      </c>
      <c r="Y790" s="17">
        <v>1.1478600000000001</v>
      </c>
      <c r="Z790" s="17">
        <v>113.90900000000001</v>
      </c>
    </row>
    <row r="791" spans="1:26" x14ac:dyDescent="0.2">
      <c r="A791" s="27">
        <v>44509</v>
      </c>
      <c r="B791" s="17">
        <v>5.4852499999999997</v>
      </c>
      <c r="C791" s="14">
        <v>792.22500000000002</v>
      </c>
      <c r="D791" s="17">
        <v>6.3897000000000004</v>
      </c>
      <c r="E791" s="17">
        <v>3862.9</v>
      </c>
      <c r="F791" s="17">
        <v>21.776199999999999</v>
      </c>
      <c r="G791" s="17">
        <v>311.07400000000001</v>
      </c>
      <c r="H791" s="17">
        <v>14259.5</v>
      </c>
      <c r="I791" s="17">
        <v>4.1494999999999997</v>
      </c>
      <c r="J791" s="17">
        <v>20.31925</v>
      </c>
      <c r="K791" s="17">
        <v>4.0149499999999998</v>
      </c>
      <c r="L791" s="17">
        <v>50.104999999999997</v>
      </c>
      <c r="M791" s="17">
        <v>3.9601500000000001</v>
      </c>
      <c r="N791" s="17">
        <v>4.2686900000000003</v>
      </c>
      <c r="O791" s="17">
        <v>70.797529999999995</v>
      </c>
      <c r="P791" s="17">
        <v>15.028309999999999</v>
      </c>
      <c r="Q791" s="17">
        <v>32.770499999999998</v>
      </c>
      <c r="R791" s="17">
        <v>9.7349999999999994</v>
      </c>
      <c r="S791" s="17">
        <v>74.164510000000007</v>
      </c>
      <c r="T791" s="17">
        <v>1.3474200000000001</v>
      </c>
      <c r="U791" s="17">
        <v>27.752199999999998</v>
      </c>
      <c r="V791" s="17">
        <v>1178.45</v>
      </c>
      <c r="W791" s="17">
        <v>26.07525</v>
      </c>
      <c r="X791" s="17">
        <v>15.71515</v>
      </c>
      <c r="Y791" s="17">
        <v>1.1593199999999999</v>
      </c>
      <c r="Z791" s="17">
        <v>112.87</v>
      </c>
    </row>
    <row r="792" spans="1:26" x14ac:dyDescent="0.2">
      <c r="A792" s="27">
        <v>44508</v>
      </c>
      <c r="B792" s="17">
        <v>5.5422200000000004</v>
      </c>
      <c r="C792" s="14">
        <v>803.05700000000002</v>
      </c>
      <c r="D792" s="17">
        <v>6.3883999999999999</v>
      </c>
      <c r="E792" s="17">
        <v>3876.375</v>
      </c>
      <c r="F792" s="17">
        <v>21.796700000000001</v>
      </c>
      <c r="G792" s="17">
        <v>311.67</v>
      </c>
      <c r="H792" s="17">
        <v>14259</v>
      </c>
      <c r="I792" s="17">
        <v>4.1550000000000002</v>
      </c>
      <c r="J792" s="17">
        <v>20.342400000000001</v>
      </c>
      <c r="K792" s="17">
        <v>4.0140500000000001</v>
      </c>
      <c r="L792" s="17">
        <v>50.174500000000002</v>
      </c>
      <c r="M792" s="17">
        <v>3.9636900000000002</v>
      </c>
      <c r="N792" s="17">
        <v>4.2711600000000001</v>
      </c>
      <c r="O792" s="17">
        <v>71.233559999999997</v>
      </c>
      <c r="P792" s="17">
        <v>14.9184</v>
      </c>
      <c r="Q792" s="17">
        <v>32.926499999999997</v>
      </c>
      <c r="R792" s="17">
        <v>9.6852900000000002</v>
      </c>
      <c r="S792" s="17">
        <v>73.919460000000001</v>
      </c>
      <c r="T792" s="17">
        <v>1.3475699999999999</v>
      </c>
      <c r="U792" s="17">
        <v>27.8292</v>
      </c>
      <c r="V792" s="17">
        <v>1180.9000000000001</v>
      </c>
      <c r="W792" s="17">
        <v>26.080249999999999</v>
      </c>
      <c r="X792" s="17">
        <v>15.708550000000001</v>
      </c>
      <c r="Y792" s="17">
        <v>1.1587099999999999</v>
      </c>
      <c r="Z792" s="17">
        <v>113.233</v>
      </c>
    </row>
    <row r="793" spans="1:26" x14ac:dyDescent="0.2">
      <c r="A793" s="27">
        <v>44505</v>
      </c>
      <c r="B793" s="17">
        <v>5.5423799999999996</v>
      </c>
      <c r="C793" s="14">
        <v>811.53</v>
      </c>
      <c r="D793" s="17">
        <v>6.3944099999999997</v>
      </c>
      <c r="E793" s="17">
        <v>3878.855</v>
      </c>
      <c r="F793" s="17">
        <v>21.8231</v>
      </c>
      <c r="G793" s="17">
        <v>310.26100000000002</v>
      </c>
      <c r="H793" s="17">
        <v>14327.5</v>
      </c>
      <c r="I793" s="17">
        <v>4.16</v>
      </c>
      <c r="J793" s="17">
        <v>20.343350000000001</v>
      </c>
      <c r="K793" s="17">
        <v>4.0104499999999996</v>
      </c>
      <c r="L793" s="17">
        <v>50.342199999999998</v>
      </c>
      <c r="M793" s="17">
        <v>3.9750000000000001</v>
      </c>
      <c r="N793" s="17">
        <v>4.2782</v>
      </c>
      <c r="O793" s="17">
        <v>71.25018</v>
      </c>
      <c r="P793" s="17">
        <v>15.05293</v>
      </c>
      <c r="Q793" s="17">
        <v>33.255800000000001</v>
      </c>
      <c r="R793" s="17">
        <v>9.6921999999999997</v>
      </c>
      <c r="S793" s="17">
        <v>74.183509999999998</v>
      </c>
      <c r="T793" s="17">
        <v>1.3502000000000001</v>
      </c>
      <c r="U793" s="17">
        <v>27.871500000000001</v>
      </c>
      <c r="V793" s="17">
        <v>1181.5</v>
      </c>
      <c r="W793" s="17">
        <v>26.094919999999998</v>
      </c>
      <c r="X793" s="17">
        <v>15.698</v>
      </c>
      <c r="Y793" s="17">
        <v>1.1566700000000001</v>
      </c>
      <c r="Z793" s="17">
        <v>113.41200000000001</v>
      </c>
    </row>
    <row r="794" spans="1:26" x14ac:dyDescent="0.2">
      <c r="A794" s="27">
        <v>44504</v>
      </c>
      <c r="B794" s="17">
        <v>5.6029999999999998</v>
      </c>
      <c r="C794" s="14">
        <v>814.32</v>
      </c>
      <c r="D794" s="17">
        <v>6.3974399999999996</v>
      </c>
      <c r="E794" s="17">
        <v>3869.337</v>
      </c>
      <c r="F794" s="17">
        <v>21.943999999999999</v>
      </c>
      <c r="G794" s="17">
        <v>311.79700000000003</v>
      </c>
      <c r="H794" s="17">
        <v>14363</v>
      </c>
      <c r="I794" s="17">
        <v>4.1535000000000002</v>
      </c>
      <c r="J794" s="17">
        <v>20.544319999999999</v>
      </c>
      <c r="K794" s="17">
        <v>4.01288</v>
      </c>
      <c r="L794" s="17">
        <v>50.625</v>
      </c>
      <c r="M794" s="17">
        <v>3.9827300000000001</v>
      </c>
      <c r="N794" s="17">
        <v>4.2840600000000002</v>
      </c>
      <c r="O794" s="17">
        <v>71.26146</v>
      </c>
      <c r="P794" s="17">
        <v>15.216950000000001</v>
      </c>
      <c r="Q794" s="17">
        <v>33.338999999999999</v>
      </c>
      <c r="R794" s="17">
        <v>9.7038700000000002</v>
      </c>
      <c r="S794" s="17">
        <v>74.501660000000001</v>
      </c>
      <c r="T794" s="17">
        <v>1.35107</v>
      </c>
      <c r="U794" s="17">
        <v>27.8658</v>
      </c>
      <c r="V794" s="17">
        <v>1185.95</v>
      </c>
      <c r="W794" s="17">
        <v>26.173100000000002</v>
      </c>
      <c r="X794" s="17">
        <v>15.7402</v>
      </c>
      <c r="Y794" s="17">
        <v>1.15544</v>
      </c>
      <c r="Z794" s="17">
        <v>113.755</v>
      </c>
    </row>
    <row r="795" spans="1:26" x14ac:dyDescent="0.2">
      <c r="A795" s="27">
        <v>44503</v>
      </c>
      <c r="B795" s="17">
        <v>5.5537000000000001</v>
      </c>
      <c r="C795" s="14">
        <v>813.28499999999997</v>
      </c>
      <c r="D795" s="17">
        <v>6.3948499999999999</v>
      </c>
      <c r="E795" s="17">
        <v>3834.2379999999998</v>
      </c>
      <c r="F795" s="17">
        <v>21.960349999999998</v>
      </c>
      <c r="G795" s="17">
        <v>308.90499999999997</v>
      </c>
      <c r="H795" s="17">
        <v>14340</v>
      </c>
      <c r="I795" s="17">
        <v>4.1559999999999997</v>
      </c>
      <c r="J795" s="17">
        <v>20.539149999999999</v>
      </c>
      <c r="K795" s="17">
        <v>4.0125999999999999</v>
      </c>
      <c r="L795" s="17">
        <v>50.576500000000003</v>
      </c>
      <c r="M795" s="17">
        <v>3.9456500000000001</v>
      </c>
      <c r="N795" s="17">
        <v>4.26363</v>
      </c>
      <c r="O795" s="17">
        <v>71.843509999999995</v>
      </c>
      <c r="P795" s="17">
        <v>15.27018</v>
      </c>
      <c r="Q795" s="17">
        <v>33.302700000000002</v>
      </c>
      <c r="R795" s="17">
        <v>9.6447299999999991</v>
      </c>
      <c r="S795" s="17">
        <v>74.501660000000001</v>
      </c>
      <c r="T795" s="17">
        <v>1.34782</v>
      </c>
      <c r="U795" s="17">
        <v>27.860199999999999</v>
      </c>
      <c r="V795" s="17">
        <v>1178.93</v>
      </c>
      <c r="W795" s="17">
        <v>26.256260000000001</v>
      </c>
      <c r="X795" s="17">
        <v>15.701269999999999</v>
      </c>
      <c r="Y795" s="17">
        <v>1.16117</v>
      </c>
      <c r="Z795" s="17">
        <v>114.005</v>
      </c>
    </row>
    <row r="796" spans="1:26" x14ac:dyDescent="0.2">
      <c r="A796" s="27">
        <v>44502</v>
      </c>
      <c r="B796" s="17">
        <v>5.6848999999999998</v>
      </c>
      <c r="C796" s="14">
        <v>812.76199999999994</v>
      </c>
      <c r="D796" s="17">
        <v>6.4027700000000003</v>
      </c>
      <c r="E796" s="17">
        <v>3795.9749999999999</v>
      </c>
      <c r="F796" s="17">
        <v>22.085000000000001</v>
      </c>
      <c r="G796" s="17">
        <v>310.29899999999998</v>
      </c>
      <c r="H796" s="17">
        <v>14252.5</v>
      </c>
      <c r="I796" s="17">
        <v>4.1498499999999998</v>
      </c>
      <c r="J796" s="17">
        <v>20.784410000000001</v>
      </c>
      <c r="K796" s="17">
        <v>4.0085499999999996</v>
      </c>
      <c r="L796" s="17">
        <v>50.384999999999998</v>
      </c>
      <c r="M796" s="17">
        <v>3.9801500000000001</v>
      </c>
      <c r="N796" s="17">
        <v>4.2752999999999997</v>
      </c>
      <c r="O796" s="17">
        <v>71.564250000000001</v>
      </c>
      <c r="P796" s="17">
        <v>15.443049999999999</v>
      </c>
      <c r="Q796" s="17">
        <v>33.271000000000001</v>
      </c>
      <c r="R796" s="17">
        <v>9.6039300000000001</v>
      </c>
      <c r="S796" s="17">
        <v>74.693560000000005</v>
      </c>
      <c r="T796" s="17">
        <v>1.3491</v>
      </c>
      <c r="U796" s="17">
        <v>27.846499999999999</v>
      </c>
      <c r="V796" s="17">
        <v>1178.58</v>
      </c>
      <c r="W796" s="17">
        <v>26.273800000000001</v>
      </c>
      <c r="X796" s="17">
        <v>15.706</v>
      </c>
      <c r="Y796" s="17">
        <v>1.15791</v>
      </c>
      <c r="Z796" s="17">
        <v>113.959</v>
      </c>
    </row>
    <row r="797" spans="1:26" x14ac:dyDescent="0.2">
      <c r="A797" s="27">
        <v>44501</v>
      </c>
      <c r="B797" s="17">
        <v>5.6848999999999998</v>
      </c>
      <c r="C797" s="14">
        <v>811.58</v>
      </c>
      <c r="D797" s="17">
        <v>6.3942399999999999</v>
      </c>
      <c r="E797" s="17">
        <v>3767.3670000000002</v>
      </c>
      <c r="F797" s="17">
        <v>22.04325</v>
      </c>
      <c r="G797" s="17">
        <v>310.85000000000002</v>
      </c>
      <c r="H797" s="17">
        <v>14288.5</v>
      </c>
      <c r="I797" s="17">
        <v>4.1520000000000001</v>
      </c>
      <c r="J797" s="17">
        <v>20.842600000000001</v>
      </c>
      <c r="K797" s="17">
        <v>3.9933200000000002</v>
      </c>
      <c r="L797" s="17">
        <v>50.540599999999998</v>
      </c>
      <c r="M797" s="17">
        <v>3.9775999999999998</v>
      </c>
      <c r="N797" s="17">
        <v>4.2643399999999998</v>
      </c>
      <c r="O797" s="17">
        <v>71.558700000000002</v>
      </c>
      <c r="P797" s="17">
        <v>15.429449999999999</v>
      </c>
      <c r="Q797" s="17">
        <v>33.290799999999997</v>
      </c>
      <c r="R797" s="17">
        <v>9.5397800000000004</v>
      </c>
      <c r="S797" s="17">
        <v>74.836259999999996</v>
      </c>
      <c r="T797" s="17">
        <v>1.3484700000000001</v>
      </c>
      <c r="U797" s="17">
        <v>27.859300000000001</v>
      </c>
      <c r="V797" s="17">
        <v>1177.58</v>
      </c>
      <c r="W797" s="17">
        <v>26.29485</v>
      </c>
      <c r="X797" s="17">
        <v>15.70745</v>
      </c>
      <c r="Y797" s="17">
        <v>1.1606000000000001</v>
      </c>
      <c r="Z797" s="17">
        <v>113.999</v>
      </c>
    </row>
    <row r="798" spans="1:26" x14ac:dyDescent="0.2">
      <c r="A798" s="27">
        <v>44498</v>
      </c>
      <c r="B798" s="17">
        <v>5.6364999999999998</v>
      </c>
      <c r="C798" s="14">
        <v>814.5</v>
      </c>
      <c r="D798" s="17">
        <v>6.4048499999999997</v>
      </c>
      <c r="E798" s="17">
        <v>3767.3670000000002</v>
      </c>
      <c r="F798" s="17">
        <v>22.19755</v>
      </c>
      <c r="G798" s="17">
        <v>311.57499999999999</v>
      </c>
      <c r="H798" s="17">
        <v>14167.5</v>
      </c>
      <c r="I798" s="17">
        <v>4.1395</v>
      </c>
      <c r="J798" s="17">
        <v>20.563330000000001</v>
      </c>
      <c r="K798" s="17">
        <v>3.9929000000000001</v>
      </c>
      <c r="L798" s="17">
        <v>50.4238</v>
      </c>
      <c r="M798" s="17">
        <v>3.9888499999999998</v>
      </c>
      <c r="N798" s="17">
        <v>4.28057</v>
      </c>
      <c r="O798" s="17">
        <v>70.843829999999997</v>
      </c>
      <c r="P798" s="17">
        <v>15.24118</v>
      </c>
      <c r="Q798" s="17">
        <v>33.281300000000002</v>
      </c>
      <c r="R798" s="17">
        <v>9.6069399999999998</v>
      </c>
      <c r="S798" s="17">
        <v>74.928560000000004</v>
      </c>
      <c r="T798" s="17">
        <v>1.3488199999999999</v>
      </c>
      <c r="U798" s="17">
        <v>27.798100000000002</v>
      </c>
      <c r="V798" s="17">
        <v>1174.54</v>
      </c>
      <c r="W798" s="17">
        <v>26.28885</v>
      </c>
      <c r="X798" s="17">
        <v>15.70862</v>
      </c>
      <c r="Y798" s="17">
        <v>1.1558299999999999</v>
      </c>
      <c r="Z798" s="17">
        <v>113.949</v>
      </c>
    </row>
    <row r="799" spans="1:26" x14ac:dyDescent="0.2">
      <c r="A799" s="27">
        <v>44497</v>
      </c>
      <c r="B799" s="17">
        <v>5.6464499999999997</v>
      </c>
      <c r="C799" s="14">
        <v>806.02499999999998</v>
      </c>
      <c r="D799" s="17">
        <v>6.38917</v>
      </c>
      <c r="E799" s="17">
        <v>3777.75</v>
      </c>
      <c r="F799" s="17">
        <v>22.033989999999999</v>
      </c>
      <c r="G799" s="17">
        <v>309.428</v>
      </c>
      <c r="H799" s="17">
        <v>14172.5</v>
      </c>
      <c r="I799" s="17">
        <v>4.1509999999999998</v>
      </c>
      <c r="J799" s="17">
        <v>20.371020000000001</v>
      </c>
      <c r="K799" s="17">
        <v>3.9822199999999999</v>
      </c>
      <c r="L799" s="17">
        <v>50.712499999999999</v>
      </c>
      <c r="M799" s="17">
        <v>3.9596499999999999</v>
      </c>
      <c r="N799" s="17">
        <v>4.2366700000000002</v>
      </c>
      <c r="O799" s="17">
        <v>70.265559999999994</v>
      </c>
      <c r="P799" s="17">
        <v>15.13449</v>
      </c>
      <c r="Q799" s="17">
        <v>33.185699999999997</v>
      </c>
      <c r="R799" s="17">
        <v>9.5448599999999999</v>
      </c>
      <c r="S799" s="17">
        <v>74.787360000000007</v>
      </c>
      <c r="T799" s="17">
        <v>1.3446400000000001</v>
      </c>
      <c r="U799" s="17">
        <v>27.803599999999999</v>
      </c>
      <c r="V799" s="17">
        <v>1168.5</v>
      </c>
      <c r="W799" s="17">
        <v>26.32394</v>
      </c>
      <c r="X799" s="17">
        <v>15.70862</v>
      </c>
      <c r="Y799" s="17">
        <v>1.1680999999999999</v>
      </c>
      <c r="Z799" s="17">
        <v>113.57599999999999</v>
      </c>
    </row>
    <row r="800" spans="1:26" x14ac:dyDescent="0.2">
      <c r="A800" s="27">
        <v>44496</v>
      </c>
      <c r="B800" s="17">
        <v>5.5383500000000003</v>
      </c>
      <c r="C800" s="14">
        <v>805</v>
      </c>
      <c r="D800" s="17">
        <v>6.3939500000000002</v>
      </c>
      <c r="E800" s="17">
        <v>3759.4479999999999</v>
      </c>
      <c r="F800" s="17">
        <v>22.16432</v>
      </c>
      <c r="G800" s="17">
        <v>313.13799999999998</v>
      </c>
      <c r="H800" s="17">
        <v>14224</v>
      </c>
      <c r="I800" s="17">
        <v>4.1550000000000002</v>
      </c>
      <c r="J800" s="17">
        <v>20.310949999999998</v>
      </c>
      <c r="K800" s="17">
        <v>3.9781</v>
      </c>
      <c r="L800" s="17">
        <v>50.732500000000002</v>
      </c>
      <c r="M800" s="17">
        <v>3.9831500000000002</v>
      </c>
      <c r="N800" s="17">
        <v>4.2654899999999998</v>
      </c>
      <c r="O800" s="17">
        <v>70.745490000000004</v>
      </c>
      <c r="P800" s="17">
        <v>15.08315</v>
      </c>
      <c r="Q800" s="17">
        <v>33.293999999999997</v>
      </c>
      <c r="R800" s="17">
        <v>9.5017999999999994</v>
      </c>
      <c r="S800" s="17">
        <v>75.064859999999996</v>
      </c>
      <c r="T800" s="17">
        <v>1.34839</v>
      </c>
      <c r="U800" s="17">
        <v>27.799700000000001</v>
      </c>
      <c r="V800" s="17">
        <v>1172.17</v>
      </c>
      <c r="W800" s="17">
        <v>26.36065</v>
      </c>
      <c r="X800" s="17">
        <v>15.7075</v>
      </c>
      <c r="Y800" s="17">
        <v>1.16031</v>
      </c>
      <c r="Z800" s="17">
        <v>113.82599999999999</v>
      </c>
    </row>
    <row r="801" spans="1:26" x14ac:dyDescent="0.2">
      <c r="A801" s="27">
        <v>44495</v>
      </c>
      <c r="B801" s="17">
        <v>5.5667999999999997</v>
      </c>
      <c r="C801" s="14">
        <v>804.27499999999998</v>
      </c>
      <c r="D801" s="17">
        <v>6.3787500000000001</v>
      </c>
      <c r="E801" s="17">
        <v>3769.2350000000001</v>
      </c>
      <c r="F801" s="17">
        <v>22.171199999999999</v>
      </c>
      <c r="G801" s="17">
        <v>314.82</v>
      </c>
      <c r="H801" s="17">
        <v>14152.5</v>
      </c>
      <c r="I801" s="17">
        <v>4.1474000000000002</v>
      </c>
      <c r="J801" s="17">
        <v>20.213950000000001</v>
      </c>
      <c r="K801" s="17">
        <v>3.9891999999999999</v>
      </c>
      <c r="L801" s="17">
        <v>50.7712</v>
      </c>
      <c r="M801" s="17">
        <v>3.9747499999999998</v>
      </c>
      <c r="N801" s="17">
        <v>4.2656499999999999</v>
      </c>
      <c r="O801" s="17">
        <v>69.504829999999998</v>
      </c>
      <c r="P801" s="17">
        <v>14.849539999999999</v>
      </c>
      <c r="Q801" s="17">
        <v>33.220799999999997</v>
      </c>
      <c r="R801" s="17">
        <v>9.5431699999999999</v>
      </c>
      <c r="S801" s="17">
        <v>74.948859999999996</v>
      </c>
      <c r="T801" s="17">
        <v>1.34775</v>
      </c>
      <c r="U801" s="17">
        <v>27.8294</v>
      </c>
      <c r="V801" s="17">
        <v>1168.06</v>
      </c>
      <c r="W801" s="17">
        <v>26.423999999999999</v>
      </c>
      <c r="X801" s="17">
        <v>15.705550000000001</v>
      </c>
      <c r="Y801" s="17">
        <v>1.1596</v>
      </c>
      <c r="Z801" s="17">
        <v>114.155</v>
      </c>
    </row>
    <row r="802" spans="1:26" x14ac:dyDescent="0.2">
      <c r="A802" s="27">
        <v>44494</v>
      </c>
      <c r="B802" s="17">
        <v>5.5567799999999998</v>
      </c>
      <c r="C802" s="14">
        <v>808.17499999999995</v>
      </c>
      <c r="D802" s="17">
        <v>6.3829000000000002</v>
      </c>
      <c r="E802" s="17">
        <v>3767.8</v>
      </c>
      <c r="F802" s="17">
        <v>22.165900000000001</v>
      </c>
      <c r="G802" s="17">
        <v>315</v>
      </c>
      <c r="H802" s="17">
        <v>14167.5</v>
      </c>
      <c r="I802" s="17">
        <v>4.1505000000000001</v>
      </c>
      <c r="J802" s="17">
        <v>20.17184</v>
      </c>
      <c r="K802" s="17">
        <v>3.9733499999999999</v>
      </c>
      <c r="L802" s="17">
        <v>50.709600000000002</v>
      </c>
      <c r="M802" s="17">
        <v>3.9742299999999999</v>
      </c>
      <c r="N802" s="17">
        <v>4.26309</v>
      </c>
      <c r="O802" s="17">
        <v>69.868740000000003</v>
      </c>
      <c r="P802" s="17">
        <v>14.7142</v>
      </c>
      <c r="Q802" s="17">
        <v>33.057000000000002</v>
      </c>
      <c r="R802" s="17">
        <v>9.5929000000000002</v>
      </c>
      <c r="S802" s="17">
        <v>75.057509999999994</v>
      </c>
      <c r="T802" s="17">
        <v>1.3470500000000001</v>
      </c>
      <c r="U802" s="17">
        <v>27.865500000000001</v>
      </c>
      <c r="V802" s="17">
        <v>1168.1099999999999</v>
      </c>
      <c r="W802" s="17">
        <v>26.419899999999998</v>
      </c>
      <c r="X802" s="17">
        <v>15.698320000000001</v>
      </c>
      <c r="Y802" s="17">
        <v>1.1608099999999999</v>
      </c>
      <c r="Z802" s="17">
        <v>113.714</v>
      </c>
    </row>
    <row r="803" spans="1:26" x14ac:dyDescent="0.2">
      <c r="A803" s="27">
        <v>44491</v>
      </c>
      <c r="B803" s="17">
        <v>5.6496700000000004</v>
      </c>
      <c r="C803" s="14">
        <v>816.05</v>
      </c>
      <c r="D803" s="17">
        <v>6.3837000000000002</v>
      </c>
      <c r="E803" s="17">
        <v>3774.11</v>
      </c>
      <c r="F803" s="17">
        <v>22.048950000000001</v>
      </c>
      <c r="G803" s="17">
        <v>313.11500000000001</v>
      </c>
      <c r="H803" s="17">
        <v>14198</v>
      </c>
      <c r="I803" s="17">
        <v>4.1500000000000004</v>
      </c>
      <c r="J803" s="17">
        <v>20.179010000000002</v>
      </c>
      <c r="K803" s="17">
        <v>3.9663300000000001</v>
      </c>
      <c r="L803" s="17">
        <v>50.787500000000001</v>
      </c>
      <c r="M803" s="17">
        <v>3.9509500000000002</v>
      </c>
      <c r="N803" s="17">
        <v>4.2480099999999998</v>
      </c>
      <c r="O803" s="17">
        <v>70.542919999999995</v>
      </c>
      <c r="P803" s="17">
        <v>14.82652</v>
      </c>
      <c r="Q803" s="17">
        <v>33.324399999999997</v>
      </c>
      <c r="R803" s="17">
        <v>9.6084599999999991</v>
      </c>
      <c r="S803" s="17">
        <v>74.985870000000006</v>
      </c>
      <c r="T803" s="17">
        <v>1.3481700000000001</v>
      </c>
      <c r="U803" s="17">
        <v>27.861999999999998</v>
      </c>
      <c r="V803" s="17">
        <v>1178.22</v>
      </c>
      <c r="W803" s="17">
        <v>26.281400000000001</v>
      </c>
      <c r="X803" s="17">
        <v>15.701499999999999</v>
      </c>
      <c r="Y803" s="17">
        <v>1.1643399999999999</v>
      </c>
      <c r="Z803" s="17">
        <v>113.502</v>
      </c>
    </row>
    <row r="804" spans="1:26" x14ac:dyDescent="0.2">
      <c r="A804" s="27">
        <v>44490</v>
      </c>
      <c r="B804" s="17">
        <v>5.6612</v>
      </c>
      <c r="C804" s="14">
        <v>817.63</v>
      </c>
      <c r="D804" s="17">
        <v>6.3941600000000003</v>
      </c>
      <c r="E804" s="17">
        <v>3780.25</v>
      </c>
      <c r="F804" s="17">
        <v>22.077200000000001</v>
      </c>
      <c r="G804" s="17">
        <v>313.34300000000002</v>
      </c>
      <c r="H804" s="17">
        <v>14152</v>
      </c>
      <c r="I804" s="17">
        <v>4.1580000000000004</v>
      </c>
      <c r="J804" s="17">
        <v>20.302399999999999</v>
      </c>
      <c r="K804" s="17">
        <v>3.9519500000000001</v>
      </c>
      <c r="L804" s="17">
        <v>50.810899999999997</v>
      </c>
      <c r="M804" s="17">
        <v>3.9606499999999998</v>
      </c>
      <c r="N804" s="17">
        <v>4.2555500000000004</v>
      </c>
      <c r="O804" s="17">
        <v>71.144620000000003</v>
      </c>
      <c r="P804" s="17">
        <v>14.68859</v>
      </c>
      <c r="Q804" s="17">
        <v>33.408299999999997</v>
      </c>
      <c r="R804" s="17">
        <v>9.5177200000000006</v>
      </c>
      <c r="S804" s="17">
        <v>74.879009999999994</v>
      </c>
      <c r="T804" s="17">
        <v>1.34738</v>
      </c>
      <c r="U804" s="17">
        <v>27.867899999999999</v>
      </c>
      <c r="V804" s="17">
        <v>1178.73</v>
      </c>
      <c r="W804" s="17">
        <v>26.369610000000002</v>
      </c>
      <c r="X804" s="17">
        <v>15.7011</v>
      </c>
      <c r="Y804" s="17">
        <v>1.16235</v>
      </c>
      <c r="Z804" s="17">
        <v>113.989</v>
      </c>
    </row>
    <row r="805" spans="1:26" x14ac:dyDescent="0.2">
      <c r="A805" s="27">
        <v>44489</v>
      </c>
      <c r="B805" s="17">
        <v>5.5978000000000003</v>
      </c>
      <c r="C805" s="14">
        <v>813.31</v>
      </c>
      <c r="D805" s="17">
        <v>6.3946300000000003</v>
      </c>
      <c r="E805" s="17">
        <v>3767.558</v>
      </c>
      <c r="F805" s="17">
        <v>21.908999999999999</v>
      </c>
      <c r="G805" s="17">
        <v>310.77</v>
      </c>
      <c r="H805" s="17">
        <v>14127</v>
      </c>
      <c r="I805" s="17">
        <v>4.1695000000000002</v>
      </c>
      <c r="J805" s="17">
        <v>20.202200000000001</v>
      </c>
      <c r="K805" s="17">
        <v>3.9449000000000001</v>
      </c>
      <c r="L805" s="17">
        <v>50.8018</v>
      </c>
      <c r="M805" s="17">
        <v>3.9320499999999998</v>
      </c>
      <c r="N805" s="17">
        <v>4.2445000000000004</v>
      </c>
      <c r="O805" s="17">
        <v>70.821910000000003</v>
      </c>
      <c r="P805" s="17">
        <v>14.401490000000001</v>
      </c>
      <c r="Q805" s="17">
        <v>33.369999999999997</v>
      </c>
      <c r="R805" s="17">
        <v>9.2190499999999993</v>
      </c>
      <c r="S805" s="17">
        <v>74.820509999999999</v>
      </c>
      <c r="T805" s="17">
        <v>1.34355</v>
      </c>
      <c r="U805" s="17">
        <v>27.880400000000002</v>
      </c>
      <c r="V805" s="17">
        <v>1175.8399999999999</v>
      </c>
      <c r="W805" s="17">
        <v>26.180499999999999</v>
      </c>
      <c r="X805" s="17">
        <v>15.713850000000001</v>
      </c>
      <c r="Y805" s="17">
        <v>1.1651499999999999</v>
      </c>
      <c r="Z805" s="17">
        <v>114.309</v>
      </c>
    </row>
    <row r="806" spans="1:26" x14ac:dyDescent="0.2">
      <c r="A806" s="27">
        <v>44488</v>
      </c>
      <c r="B806" s="17">
        <v>5.5847199999999999</v>
      </c>
      <c r="C806" s="14">
        <v>811.505</v>
      </c>
      <c r="D806" s="17">
        <v>6.3762499999999998</v>
      </c>
      <c r="E806" s="17">
        <v>3767.2</v>
      </c>
      <c r="F806" s="17">
        <v>21.921119999999998</v>
      </c>
      <c r="G806" s="17">
        <v>311.52499999999998</v>
      </c>
      <c r="H806" s="17">
        <v>14083.5</v>
      </c>
      <c r="I806" s="17">
        <v>4.1675000000000004</v>
      </c>
      <c r="J806" s="17">
        <v>20.247779999999999</v>
      </c>
      <c r="K806" s="17">
        <v>3.9462999999999999</v>
      </c>
      <c r="L806" s="17">
        <v>50.73</v>
      </c>
      <c r="M806" s="17">
        <v>3.9401199999999998</v>
      </c>
      <c r="N806" s="17">
        <v>4.2539899999999999</v>
      </c>
      <c r="O806" s="17">
        <v>70.895750000000007</v>
      </c>
      <c r="P806" s="17">
        <v>14.526450000000001</v>
      </c>
      <c r="Q806" s="17">
        <v>33.341099999999997</v>
      </c>
      <c r="R806" s="17">
        <v>9.30105</v>
      </c>
      <c r="S806" s="17">
        <v>75.116010000000003</v>
      </c>
      <c r="T806" s="17">
        <v>1.3449899999999999</v>
      </c>
      <c r="U806" s="17">
        <v>27.8687</v>
      </c>
      <c r="V806" s="17">
        <v>1175.6600000000001</v>
      </c>
      <c r="W806" s="17">
        <v>26.244129999999998</v>
      </c>
      <c r="X806" s="17">
        <v>15.7364</v>
      </c>
      <c r="Y806" s="17">
        <v>1.16333</v>
      </c>
      <c r="Z806" s="17">
        <v>114.377</v>
      </c>
    </row>
    <row r="807" spans="1:26" x14ac:dyDescent="0.2">
      <c r="A807" s="27">
        <v>44487</v>
      </c>
      <c r="B807" s="17">
        <v>5.5126999999999997</v>
      </c>
      <c r="C807" s="14">
        <v>817.8</v>
      </c>
      <c r="D807" s="17">
        <v>6.4278000000000004</v>
      </c>
      <c r="E807" s="17">
        <v>3770.62</v>
      </c>
      <c r="F807" s="17">
        <v>21.93863</v>
      </c>
      <c r="G807" s="17">
        <v>311.5</v>
      </c>
      <c r="H807" s="17">
        <v>14133</v>
      </c>
      <c r="I807" s="17">
        <v>4.1675000000000004</v>
      </c>
      <c r="J807" s="17">
        <v>20.41065</v>
      </c>
      <c r="K807" s="17">
        <v>3.9496500000000001</v>
      </c>
      <c r="L807" s="17">
        <v>50.847499999999997</v>
      </c>
      <c r="M807" s="17">
        <v>3.9521500000000001</v>
      </c>
      <c r="N807" s="17">
        <v>4.2621000000000002</v>
      </c>
      <c r="O807" s="17">
        <v>71.315880000000007</v>
      </c>
      <c r="P807" s="17">
        <v>14.684559999999999</v>
      </c>
      <c r="Q807" s="17">
        <v>33.485999999999997</v>
      </c>
      <c r="R807" s="17">
        <v>9.3344000000000005</v>
      </c>
      <c r="S807" s="17">
        <v>75.258960000000002</v>
      </c>
      <c r="T807" s="17">
        <v>1.3493299999999999</v>
      </c>
      <c r="U807" s="17">
        <v>28.007100000000001</v>
      </c>
      <c r="V807" s="17">
        <v>1185.83</v>
      </c>
      <c r="W807" s="17">
        <v>26.310980000000001</v>
      </c>
      <c r="X807" s="17">
        <v>15.6997</v>
      </c>
      <c r="Y807" s="17">
        <v>1.16103</v>
      </c>
      <c r="Z807" s="17">
        <v>114.32</v>
      </c>
    </row>
    <row r="808" spans="1:26" x14ac:dyDescent="0.2">
      <c r="A808" s="27">
        <v>44484</v>
      </c>
      <c r="B808" s="17">
        <v>5.4607999999999999</v>
      </c>
      <c r="C808" s="14">
        <v>823.72500000000002</v>
      </c>
      <c r="D808" s="17">
        <v>6.4345999999999997</v>
      </c>
      <c r="E808" s="17">
        <v>3767.4679999999998</v>
      </c>
      <c r="F808" s="17">
        <v>21.871729999999999</v>
      </c>
      <c r="G808" s="17">
        <v>310.46800000000002</v>
      </c>
      <c r="H808" s="17">
        <v>14058.5</v>
      </c>
      <c r="I808" s="17">
        <v>4.1595000000000004</v>
      </c>
      <c r="J808" s="17">
        <v>20.32686</v>
      </c>
      <c r="K808" s="17">
        <v>3.9315000000000002</v>
      </c>
      <c r="L808" s="17">
        <v>50.719000000000001</v>
      </c>
      <c r="M808" s="17">
        <v>3.9388000000000001</v>
      </c>
      <c r="N808" s="17">
        <v>4.2656499999999999</v>
      </c>
      <c r="O808" s="17">
        <v>70.951729999999998</v>
      </c>
      <c r="P808" s="17">
        <v>14.60299</v>
      </c>
      <c r="Q808" s="17">
        <v>33.432299999999998</v>
      </c>
      <c r="R808" s="17">
        <v>9.2594899999999996</v>
      </c>
      <c r="S808" s="17">
        <v>75.030259999999998</v>
      </c>
      <c r="T808" s="17">
        <v>1.34826</v>
      </c>
      <c r="U808" s="17">
        <v>27.988800000000001</v>
      </c>
      <c r="V808" s="17">
        <v>1182.5</v>
      </c>
      <c r="W808" s="17">
        <v>26.34328</v>
      </c>
      <c r="X808" s="17">
        <v>15.718349999999999</v>
      </c>
      <c r="Y808" s="17">
        <v>1.16008</v>
      </c>
      <c r="Z808" s="17">
        <v>114.223</v>
      </c>
    </row>
    <row r="809" spans="1:26" x14ac:dyDescent="0.2">
      <c r="A809" s="27">
        <v>44483</v>
      </c>
      <c r="B809" s="17">
        <v>5.5125500000000001</v>
      </c>
      <c r="C809" s="14">
        <v>825.3</v>
      </c>
      <c r="D809" s="17">
        <v>6.4358899999999997</v>
      </c>
      <c r="E809" s="17">
        <v>3771.3470000000002</v>
      </c>
      <c r="F809" s="17">
        <v>21.897400000000001</v>
      </c>
      <c r="G809" s="17">
        <v>309.40800000000002</v>
      </c>
      <c r="H809" s="17">
        <v>14060.5</v>
      </c>
      <c r="I809" s="17">
        <v>4.1544999999999996</v>
      </c>
      <c r="J809" s="17">
        <v>20.547360000000001</v>
      </c>
      <c r="K809" s="17">
        <v>3.9189699999999998</v>
      </c>
      <c r="L809" s="17">
        <v>50.610999999999997</v>
      </c>
      <c r="M809" s="17">
        <v>3.9399500000000001</v>
      </c>
      <c r="N809" s="17">
        <v>4.2678500000000001</v>
      </c>
      <c r="O809" s="17">
        <v>71.391409999999993</v>
      </c>
      <c r="P809" s="17">
        <v>14.787409999999999</v>
      </c>
      <c r="Q809" s="17">
        <v>33.158700000000003</v>
      </c>
      <c r="R809" s="17">
        <v>9.1870499999999993</v>
      </c>
      <c r="S809" s="17">
        <v>75.025009999999995</v>
      </c>
      <c r="T809" s="17">
        <v>1.34877</v>
      </c>
      <c r="U809" s="17">
        <v>28.0928</v>
      </c>
      <c r="V809" s="17">
        <v>1182.26</v>
      </c>
      <c r="W809" s="17">
        <v>26.34328</v>
      </c>
      <c r="X809" s="17">
        <v>15.70185</v>
      </c>
      <c r="Y809" s="17">
        <v>1.15967</v>
      </c>
      <c r="Z809" s="17">
        <v>113.68</v>
      </c>
    </row>
    <row r="810" spans="1:26" x14ac:dyDescent="0.2">
      <c r="A810" s="27">
        <v>44482</v>
      </c>
      <c r="B810" s="17">
        <v>5.5165499999999996</v>
      </c>
      <c r="C810" s="14">
        <v>816.005</v>
      </c>
      <c r="D810" s="17">
        <v>6.4280499999999998</v>
      </c>
      <c r="E810" s="17">
        <v>3744.4</v>
      </c>
      <c r="F810" s="17">
        <v>21.894449999999999</v>
      </c>
      <c r="G810" s="17">
        <v>310.565</v>
      </c>
      <c r="H810" s="17">
        <v>14197.5</v>
      </c>
      <c r="I810" s="17">
        <v>4.16</v>
      </c>
      <c r="J810" s="17">
        <v>20.552600000000002</v>
      </c>
      <c r="K810" s="17">
        <v>3.9722499999999998</v>
      </c>
      <c r="L810" s="17">
        <v>50.682499999999997</v>
      </c>
      <c r="M810" s="17">
        <v>3.94482</v>
      </c>
      <c r="N810" s="17">
        <v>4.2694099999999997</v>
      </c>
      <c r="O810" s="17">
        <v>72.029660000000007</v>
      </c>
      <c r="P810" s="17">
        <v>14.80697</v>
      </c>
      <c r="Q810" s="17">
        <v>33.186799999999998</v>
      </c>
      <c r="R810" s="17">
        <v>9.0883800000000008</v>
      </c>
      <c r="S810" s="17">
        <v>75.234009999999998</v>
      </c>
      <c r="T810" s="17">
        <v>1.35172</v>
      </c>
      <c r="U810" s="17">
        <v>28.100100000000001</v>
      </c>
      <c r="V810" s="17">
        <v>1186.8800000000001</v>
      </c>
      <c r="W810" s="17">
        <v>26.34328</v>
      </c>
      <c r="X810" s="17">
        <v>15.7006</v>
      </c>
      <c r="Y810" s="17">
        <v>1.1593899999999999</v>
      </c>
      <c r="Z810" s="17">
        <v>113.252</v>
      </c>
    </row>
    <row r="811" spans="1:26" x14ac:dyDescent="0.2">
      <c r="A811" s="27">
        <v>44481</v>
      </c>
      <c r="B811" s="17">
        <v>5.5385</v>
      </c>
      <c r="C811" s="14">
        <v>822.82600000000002</v>
      </c>
      <c r="D811" s="17">
        <v>6.4557599999999997</v>
      </c>
      <c r="E811" s="17">
        <v>3721.1750000000002</v>
      </c>
      <c r="F811" s="17">
        <v>22.033950000000001</v>
      </c>
      <c r="G811" s="17">
        <v>312.60599999999999</v>
      </c>
      <c r="H811" s="17">
        <v>14221</v>
      </c>
      <c r="I811" s="17">
        <v>4.1654999999999998</v>
      </c>
      <c r="J811" s="17">
        <v>20.779309999999999</v>
      </c>
      <c r="K811" s="17">
        <v>4.04</v>
      </c>
      <c r="L811" s="17">
        <v>50.849699999999999</v>
      </c>
      <c r="M811" s="17">
        <v>3.9734699999999998</v>
      </c>
      <c r="N811" s="17">
        <v>4.2941200000000004</v>
      </c>
      <c r="O811" s="17">
        <v>71.863200000000006</v>
      </c>
      <c r="P811" s="17">
        <v>14.979520000000001</v>
      </c>
      <c r="Q811" s="17">
        <v>33.330500000000001</v>
      </c>
      <c r="R811" s="17">
        <v>9.0424699999999998</v>
      </c>
      <c r="S811" s="17">
        <v>75.487560000000002</v>
      </c>
      <c r="T811" s="17">
        <v>1.3571500000000001</v>
      </c>
      <c r="U811" s="17">
        <v>28.162099999999999</v>
      </c>
      <c r="V811" s="17">
        <v>1197.77</v>
      </c>
      <c r="W811" s="17">
        <v>26.335380000000001</v>
      </c>
      <c r="X811" s="17">
        <v>15.72148</v>
      </c>
      <c r="Y811" s="17">
        <v>1.153</v>
      </c>
      <c r="Z811" s="17">
        <v>113.60899999999999</v>
      </c>
    </row>
    <row r="812" spans="1:26" x14ac:dyDescent="0.2">
      <c r="A812" s="27">
        <v>44480</v>
      </c>
      <c r="B812" s="17">
        <v>5.5385</v>
      </c>
      <c r="C812" s="14">
        <v>824.98699999999997</v>
      </c>
      <c r="D812" s="17">
        <v>6.4591000000000003</v>
      </c>
      <c r="E812" s="17">
        <v>3761.3870000000002</v>
      </c>
      <c r="F812" s="17">
        <v>21.981200000000001</v>
      </c>
      <c r="G812" s="17">
        <v>310.84100000000001</v>
      </c>
      <c r="H812" s="17">
        <v>14198</v>
      </c>
      <c r="I812" s="17">
        <v>4.1715</v>
      </c>
      <c r="J812" s="17">
        <v>20.873149999999999</v>
      </c>
      <c r="K812" s="17">
        <v>4.0714499999999996</v>
      </c>
      <c r="L812" s="17">
        <v>50.784500000000001</v>
      </c>
      <c r="M812" s="17">
        <v>3.9745499999999998</v>
      </c>
      <c r="N812" s="17">
        <v>4.2852399999999999</v>
      </c>
      <c r="O812" s="17">
        <v>71.741299999999995</v>
      </c>
      <c r="P812" s="17">
        <v>15.06672</v>
      </c>
      <c r="Q812" s="17">
        <v>33.679499999999997</v>
      </c>
      <c r="R812" s="17">
        <v>9.0024099999999994</v>
      </c>
      <c r="S812" s="17">
        <v>75.376009999999994</v>
      </c>
      <c r="T812" s="17">
        <v>1.3549500000000001</v>
      </c>
      <c r="U812" s="17">
        <v>28.077200000000001</v>
      </c>
      <c r="V812" s="17">
        <v>1195.75</v>
      </c>
      <c r="W812" s="17">
        <v>26.359870000000001</v>
      </c>
      <c r="X812" s="17">
        <v>15.70745</v>
      </c>
      <c r="Y812" s="17">
        <v>1.1552199999999999</v>
      </c>
      <c r="Z812" s="17">
        <v>113.31</v>
      </c>
    </row>
    <row r="813" spans="1:26" x14ac:dyDescent="0.2">
      <c r="A813" s="27">
        <v>44477</v>
      </c>
      <c r="B813" s="17">
        <v>5.5086500000000003</v>
      </c>
      <c r="C813" s="14">
        <v>824.98699999999997</v>
      </c>
      <c r="D813" s="17">
        <v>6.4457000000000004</v>
      </c>
      <c r="E813" s="17">
        <v>3766.808</v>
      </c>
      <c r="F813" s="17">
        <v>21.975079999999998</v>
      </c>
      <c r="G813" s="17">
        <v>311.72800000000001</v>
      </c>
      <c r="H813" s="17">
        <v>14214</v>
      </c>
      <c r="I813" s="17">
        <v>4.1775000000000002</v>
      </c>
      <c r="J813" s="17">
        <v>20.700530000000001</v>
      </c>
      <c r="K813" s="17">
        <v>4.0872200000000003</v>
      </c>
      <c r="L813" s="17">
        <v>50.57</v>
      </c>
      <c r="M813" s="17">
        <v>3.9783499999999998</v>
      </c>
      <c r="N813" s="17">
        <v>4.2773000000000003</v>
      </c>
      <c r="O813" s="17">
        <v>71.753100000000003</v>
      </c>
      <c r="P813" s="17">
        <v>14.92769</v>
      </c>
      <c r="Q813" s="17">
        <v>33.880000000000003</v>
      </c>
      <c r="R813" s="17">
        <v>8.9693699999999996</v>
      </c>
      <c r="S813" s="17">
        <v>75.215509999999995</v>
      </c>
      <c r="T813" s="17">
        <v>1.35453</v>
      </c>
      <c r="U813" s="17">
        <v>28.077200000000001</v>
      </c>
      <c r="V813" s="17">
        <v>1196.8399999999999</v>
      </c>
      <c r="W813" s="17">
        <v>26.349460000000001</v>
      </c>
      <c r="X813" s="17">
        <v>15.70035</v>
      </c>
      <c r="Y813" s="17">
        <v>1.1569400000000001</v>
      </c>
      <c r="Z813" s="17">
        <v>112.24</v>
      </c>
    </row>
    <row r="814" spans="1:26" x14ac:dyDescent="0.2">
      <c r="A814" s="27">
        <v>44476</v>
      </c>
      <c r="B814" s="17">
        <v>5.51877</v>
      </c>
      <c r="C814" s="14">
        <v>813.67499999999995</v>
      </c>
      <c r="D814" s="17">
        <v>6.4523900000000003</v>
      </c>
      <c r="E814" s="17">
        <v>3774.5</v>
      </c>
      <c r="F814" s="17">
        <v>22.011130000000001</v>
      </c>
      <c r="G814" s="17">
        <v>310.58300000000003</v>
      </c>
      <c r="H814" s="17">
        <v>14191</v>
      </c>
      <c r="I814" s="17">
        <v>4.1827500000000004</v>
      </c>
      <c r="J814" s="17">
        <v>20.651949999999999</v>
      </c>
      <c r="K814" s="17">
        <v>4.0925000000000002</v>
      </c>
      <c r="L814" s="17">
        <v>50.570300000000003</v>
      </c>
      <c r="M814" s="17">
        <v>3.9678</v>
      </c>
      <c r="N814" s="17">
        <v>4.2828200000000001</v>
      </c>
      <c r="O814" s="17">
        <v>71.734560000000002</v>
      </c>
      <c r="P814" s="17">
        <v>14.95783</v>
      </c>
      <c r="Q814" s="17">
        <v>33.779800000000002</v>
      </c>
      <c r="R814" s="17">
        <v>8.87852</v>
      </c>
      <c r="S814" s="17">
        <v>74.834010000000006</v>
      </c>
      <c r="T814" s="17">
        <v>1.35859</v>
      </c>
      <c r="U814" s="17">
        <v>27.964400000000001</v>
      </c>
      <c r="V814" s="17">
        <v>1191.33</v>
      </c>
      <c r="W814" s="17">
        <v>26.3063</v>
      </c>
      <c r="X814" s="17">
        <v>15.70055</v>
      </c>
      <c r="Y814" s="17">
        <v>1.1551800000000001</v>
      </c>
      <c r="Z814" s="17">
        <v>111.626</v>
      </c>
    </row>
    <row r="815" spans="1:26" x14ac:dyDescent="0.2">
      <c r="A815" s="27">
        <v>44475</v>
      </c>
      <c r="B815" s="17">
        <v>5.4933500000000004</v>
      </c>
      <c r="C815" s="14">
        <v>814.50300000000004</v>
      </c>
      <c r="D815" s="17">
        <v>6.4539799999999996</v>
      </c>
      <c r="E815" s="17">
        <v>3787.5630000000001</v>
      </c>
      <c r="F815" s="17">
        <v>21.974730000000001</v>
      </c>
      <c r="G815" s="17">
        <v>310.49299999999999</v>
      </c>
      <c r="H815" s="17">
        <v>14240.5</v>
      </c>
      <c r="I815" s="17">
        <v>4.1840000000000002</v>
      </c>
      <c r="J815" s="17">
        <v>20.554549999999999</v>
      </c>
      <c r="K815" s="17">
        <v>4.1375000000000002</v>
      </c>
      <c r="L815" s="17">
        <v>50.878999999999998</v>
      </c>
      <c r="M815" s="17">
        <v>3.93581</v>
      </c>
      <c r="N815" s="17">
        <v>4.2801400000000003</v>
      </c>
      <c r="O815" s="17">
        <v>72.449680000000001</v>
      </c>
      <c r="P815" s="17">
        <v>14.97505</v>
      </c>
      <c r="Q815" s="17">
        <v>33.814</v>
      </c>
      <c r="R815" s="17">
        <v>8.8803099999999997</v>
      </c>
      <c r="S815" s="17">
        <v>74.778009999999995</v>
      </c>
      <c r="T815" s="17">
        <v>1.3589599999999999</v>
      </c>
      <c r="U815" s="17">
        <v>27.980599999999999</v>
      </c>
      <c r="V815" s="17">
        <v>1190.51</v>
      </c>
      <c r="W815" s="17">
        <v>26.341259999999998</v>
      </c>
      <c r="X815" s="17">
        <v>15.7019</v>
      </c>
      <c r="Y815" s="17">
        <v>1.15564</v>
      </c>
      <c r="Z815" s="17">
        <v>111.41</v>
      </c>
    </row>
    <row r="816" spans="1:26" x14ac:dyDescent="0.2">
      <c r="A816" s="27">
        <v>44474</v>
      </c>
      <c r="B816" s="17">
        <v>5.4756999999999998</v>
      </c>
      <c r="C816" s="14">
        <v>811.44299999999998</v>
      </c>
      <c r="D816" s="17">
        <v>6.4492799999999999</v>
      </c>
      <c r="E816" s="17">
        <v>3785.05</v>
      </c>
      <c r="F816" s="17">
        <v>21.841750000000001</v>
      </c>
      <c r="G816" s="17">
        <v>308.44900000000001</v>
      </c>
      <c r="H816" s="17">
        <v>14220</v>
      </c>
      <c r="I816" s="17">
        <v>4.17875</v>
      </c>
      <c r="J816" s="17">
        <v>20.567129999999999</v>
      </c>
      <c r="K816" s="17">
        <v>4.13</v>
      </c>
      <c r="L816" s="17">
        <v>50.656300000000002</v>
      </c>
      <c r="M816" s="17">
        <v>3.9711699999999999</v>
      </c>
      <c r="N816" s="17">
        <v>4.2637400000000003</v>
      </c>
      <c r="O816" s="17">
        <v>72.327669999999998</v>
      </c>
      <c r="P816" s="17">
        <v>14.999610000000001</v>
      </c>
      <c r="Q816" s="17">
        <v>33.820999999999998</v>
      </c>
      <c r="R816" s="17">
        <v>8.8721499999999995</v>
      </c>
      <c r="S816" s="17">
        <v>74.56326</v>
      </c>
      <c r="T816" s="17">
        <v>1.35701</v>
      </c>
      <c r="U816" s="17">
        <v>27.8888</v>
      </c>
      <c r="V816" s="17">
        <v>1186.74</v>
      </c>
      <c r="W816" s="17">
        <v>26.427499999999998</v>
      </c>
      <c r="X816" s="17">
        <v>15.71128</v>
      </c>
      <c r="Y816" s="17">
        <v>1.15977</v>
      </c>
      <c r="Z816" s="17">
        <v>111.465</v>
      </c>
    </row>
    <row r="817" spans="1:26" x14ac:dyDescent="0.2">
      <c r="A817" s="27">
        <v>44473</v>
      </c>
      <c r="B817" s="17">
        <v>5.4553500000000001</v>
      </c>
      <c r="C817" s="14">
        <v>806.09500000000003</v>
      </c>
      <c r="D817" s="17">
        <v>6.4505400000000002</v>
      </c>
      <c r="E817" s="17">
        <v>3795.4</v>
      </c>
      <c r="F817" s="17">
        <v>21.807849999999998</v>
      </c>
      <c r="G817" s="17">
        <v>306.54500000000002</v>
      </c>
      <c r="H817" s="17">
        <v>14267.5</v>
      </c>
      <c r="I817" s="17">
        <v>4.1745000000000001</v>
      </c>
      <c r="J817" s="17">
        <v>20.491949999999999</v>
      </c>
      <c r="K817" s="17">
        <v>4.1310000000000002</v>
      </c>
      <c r="L817" s="17">
        <v>50.696199999999997</v>
      </c>
      <c r="M817" s="17">
        <v>3.9535399999999998</v>
      </c>
      <c r="N817" s="17">
        <v>4.26248</v>
      </c>
      <c r="O817" s="17">
        <v>72.446399999999997</v>
      </c>
      <c r="P817" s="17">
        <v>15.04429</v>
      </c>
      <c r="Q817" s="17">
        <v>33.78</v>
      </c>
      <c r="R817" s="17">
        <v>8.8580400000000008</v>
      </c>
      <c r="S817" s="17">
        <v>74.573009999999996</v>
      </c>
      <c r="T817" s="17">
        <v>1.3569199999999999</v>
      </c>
      <c r="U817" s="17">
        <v>27.870999999999999</v>
      </c>
      <c r="V817" s="17">
        <v>1184.46</v>
      </c>
      <c r="W817" s="17">
        <v>26.501329999999999</v>
      </c>
      <c r="X817" s="17">
        <v>15.7052</v>
      </c>
      <c r="Y817" s="17">
        <v>1.1620699999999999</v>
      </c>
      <c r="Z817" s="17">
        <v>110.92700000000001</v>
      </c>
    </row>
    <row r="818" spans="1:26" x14ac:dyDescent="0.2">
      <c r="A818" s="27">
        <v>44470</v>
      </c>
      <c r="B818" s="17">
        <v>5.3645500000000004</v>
      </c>
      <c r="C818" s="14">
        <v>803.28499999999997</v>
      </c>
      <c r="D818" s="17">
        <v>6.4368999999999996</v>
      </c>
      <c r="E818" s="17">
        <v>3793.375</v>
      </c>
      <c r="F818" s="17">
        <v>21.833500000000001</v>
      </c>
      <c r="G818" s="17">
        <v>308.10700000000003</v>
      </c>
      <c r="H818" s="17">
        <v>14268.5</v>
      </c>
      <c r="I818" s="17">
        <v>4.1782500000000002</v>
      </c>
      <c r="J818" s="17">
        <v>20.44875</v>
      </c>
      <c r="K818" s="17">
        <v>4.1303000000000001</v>
      </c>
      <c r="L818" s="17">
        <v>50.813400000000001</v>
      </c>
      <c r="M818" s="17">
        <v>3.94903</v>
      </c>
      <c r="N818" s="17">
        <v>4.2652000000000001</v>
      </c>
      <c r="O818" s="17">
        <v>72.671809999999994</v>
      </c>
      <c r="P818" s="17">
        <v>14.883889999999999</v>
      </c>
      <c r="Q818" s="17">
        <v>33.662500000000001</v>
      </c>
      <c r="R818" s="17">
        <v>8.8587399999999992</v>
      </c>
      <c r="S818" s="17">
        <v>74.09451</v>
      </c>
      <c r="T818" s="17">
        <v>1.35707</v>
      </c>
      <c r="U818" s="17">
        <v>27.842300000000002</v>
      </c>
      <c r="V818" s="17">
        <v>1180.67</v>
      </c>
      <c r="W818" s="17">
        <v>26.623249999999999</v>
      </c>
      <c r="X818" s="17">
        <v>15.7188</v>
      </c>
      <c r="Y818" s="17">
        <v>1.1596200000000001</v>
      </c>
      <c r="Z818" s="17">
        <v>111.051</v>
      </c>
    </row>
    <row r="819" spans="1:26" x14ac:dyDescent="0.2">
      <c r="A819" s="27">
        <v>44469</v>
      </c>
      <c r="B819" s="17">
        <v>5.4430500000000004</v>
      </c>
      <c r="C819" s="14">
        <v>810.125</v>
      </c>
      <c r="D819" s="17">
        <v>6.4491800000000001</v>
      </c>
      <c r="E819" s="17">
        <v>3807.8</v>
      </c>
      <c r="F819" s="17">
        <v>21.885269999999998</v>
      </c>
      <c r="G819" s="17">
        <v>310.435</v>
      </c>
      <c r="H819" s="17">
        <v>14321</v>
      </c>
      <c r="I819" s="17">
        <v>4.1864999999999997</v>
      </c>
      <c r="J819" s="17">
        <v>20.64</v>
      </c>
      <c r="K819" s="17">
        <v>4.1345299999999998</v>
      </c>
      <c r="L819" s="17">
        <v>51.0137</v>
      </c>
      <c r="M819" s="17">
        <v>3.98156</v>
      </c>
      <c r="N819" s="17">
        <v>4.2732099999999997</v>
      </c>
      <c r="O819" s="17">
        <v>72.747370000000004</v>
      </c>
      <c r="P819" s="17">
        <v>15.068350000000001</v>
      </c>
      <c r="Q819" s="17">
        <v>33.702300000000001</v>
      </c>
      <c r="R819" s="17">
        <v>8.8932599999999997</v>
      </c>
      <c r="S819" s="17">
        <v>74.277010000000004</v>
      </c>
      <c r="T819" s="17">
        <v>1.3577399999999999</v>
      </c>
      <c r="U819" s="17">
        <v>27.815999999999999</v>
      </c>
      <c r="V819" s="17">
        <v>1184.7750000000001</v>
      </c>
      <c r="W819" s="17">
        <v>26.574950000000001</v>
      </c>
      <c r="X819" s="17">
        <v>15.725479999999999</v>
      </c>
      <c r="Y819" s="17">
        <v>1.1579999999999999</v>
      </c>
      <c r="Z819" s="17">
        <v>111.29</v>
      </c>
    </row>
    <row r="820" spans="1:26" x14ac:dyDescent="0.2">
      <c r="A820" s="27">
        <v>44468</v>
      </c>
      <c r="B820" s="17">
        <v>5.4146000000000001</v>
      </c>
      <c r="C820" s="14">
        <v>809.8</v>
      </c>
      <c r="D820" s="17">
        <v>6.4777500000000003</v>
      </c>
      <c r="E820" s="17">
        <v>3839.9749999999999</v>
      </c>
      <c r="F820" s="17">
        <v>21.994260000000001</v>
      </c>
      <c r="G820" s="17">
        <v>310.64999999999998</v>
      </c>
      <c r="H820" s="17">
        <v>14341</v>
      </c>
      <c r="I820" s="17">
        <v>4.1849999999999996</v>
      </c>
      <c r="J820" s="17">
        <v>20.513500000000001</v>
      </c>
      <c r="K820" s="17">
        <v>4.1286500000000004</v>
      </c>
      <c r="L820" s="17">
        <v>50.86</v>
      </c>
      <c r="M820" s="17">
        <v>3.9948800000000002</v>
      </c>
      <c r="N820" s="17">
        <v>4.2646499999999996</v>
      </c>
      <c r="O820" s="17">
        <v>72.879429999999999</v>
      </c>
      <c r="P820" s="17">
        <v>15.18882</v>
      </c>
      <c r="Q820" s="17">
        <v>33.957999999999998</v>
      </c>
      <c r="R820" s="17">
        <v>8.92361</v>
      </c>
      <c r="S820" s="17">
        <v>74.327010000000001</v>
      </c>
      <c r="T820" s="17">
        <v>1.361</v>
      </c>
      <c r="U820" s="17">
        <v>27.794</v>
      </c>
      <c r="V820" s="17">
        <v>1187.8900000000001</v>
      </c>
      <c r="W820" s="17">
        <v>26.574000000000002</v>
      </c>
      <c r="X820" s="17">
        <v>15.70842</v>
      </c>
      <c r="Y820" s="17">
        <v>1.1597599999999999</v>
      </c>
      <c r="Z820" s="17">
        <v>111.964</v>
      </c>
    </row>
    <row r="821" spans="1:26" x14ac:dyDescent="0.2">
      <c r="A821" s="27">
        <v>44467</v>
      </c>
      <c r="B821" s="17">
        <v>5.4300300000000004</v>
      </c>
      <c r="C821" s="14">
        <v>801.75</v>
      </c>
      <c r="D821" s="17">
        <v>6.4662300000000004</v>
      </c>
      <c r="E821" s="17">
        <v>3834.9</v>
      </c>
      <c r="F821" s="17">
        <v>21.8245</v>
      </c>
      <c r="G821" s="17">
        <v>307.89600000000002</v>
      </c>
      <c r="H821" s="17">
        <v>14318.5</v>
      </c>
      <c r="I821" s="17">
        <v>4.1844999999999999</v>
      </c>
      <c r="J821" s="17">
        <v>20.347329999999999</v>
      </c>
      <c r="K821" s="17">
        <v>4.1293199999999999</v>
      </c>
      <c r="L821" s="17">
        <v>50.999600000000001</v>
      </c>
      <c r="M821" s="17">
        <v>3.96698</v>
      </c>
      <c r="N821" s="17">
        <v>4.2380300000000002</v>
      </c>
      <c r="O821" s="17">
        <v>72.777370000000005</v>
      </c>
      <c r="P821" s="17">
        <v>15.10675</v>
      </c>
      <c r="Q821" s="17">
        <v>33.845999999999997</v>
      </c>
      <c r="R821" s="17">
        <v>8.87486</v>
      </c>
      <c r="S821" s="17">
        <v>74.215010000000007</v>
      </c>
      <c r="T821" s="17">
        <v>1.35795</v>
      </c>
      <c r="U821" s="17">
        <v>27.737200000000001</v>
      </c>
      <c r="V821" s="17">
        <v>1187.575</v>
      </c>
      <c r="W821" s="17">
        <v>26.539280000000002</v>
      </c>
      <c r="X821" s="17">
        <v>15.70745</v>
      </c>
      <c r="Y821" s="17">
        <v>1.1683300000000001</v>
      </c>
      <c r="Z821" s="17">
        <v>111.499</v>
      </c>
    </row>
    <row r="822" spans="1:26" x14ac:dyDescent="0.2">
      <c r="A822" s="27">
        <v>44466</v>
      </c>
      <c r="B822" s="17">
        <v>5.3910999999999998</v>
      </c>
      <c r="C822" s="14">
        <v>794.25</v>
      </c>
      <c r="D822" s="17">
        <v>6.4580500000000001</v>
      </c>
      <c r="E822" s="17">
        <v>3843.5219999999999</v>
      </c>
      <c r="F822" s="17">
        <v>21.737500000000001</v>
      </c>
      <c r="G822" s="17">
        <v>306.09800000000001</v>
      </c>
      <c r="H822" s="17">
        <v>14251</v>
      </c>
      <c r="I822" s="17">
        <v>4.1857499999999996</v>
      </c>
      <c r="J822" s="17">
        <v>20.10736</v>
      </c>
      <c r="K822" s="17">
        <v>4.1224499999999997</v>
      </c>
      <c r="L822" s="17">
        <v>51</v>
      </c>
      <c r="M822" s="17">
        <v>3.9304700000000001</v>
      </c>
      <c r="N822" s="17">
        <v>4.2314600000000002</v>
      </c>
      <c r="O822" s="17">
        <v>72.639690000000002</v>
      </c>
      <c r="P822" s="17">
        <v>14.96475</v>
      </c>
      <c r="Q822" s="17">
        <v>33.590000000000003</v>
      </c>
      <c r="R822" s="17">
        <v>8.8219499999999993</v>
      </c>
      <c r="S822" s="17">
        <v>73.794499999999999</v>
      </c>
      <c r="T822" s="17">
        <v>1.3533999999999999</v>
      </c>
      <c r="U822" s="17">
        <v>27.715499999999999</v>
      </c>
      <c r="V822" s="17">
        <v>1178.23</v>
      </c>
      <c r="W822" s="17">
        <v>26.599979999999999</v>
      </c>
      <c r="X822" s="17">
        <v>15.71555</v>
      </c>
      <c r="Y822" s="17">
        <v>1.16954</v>
      </c>
      <c r="Z822" s="17">
        <v>111.004</v>
      </c>
    </row>
    <row r="823" spans="1:26" x14ac:dyDescent="0.2">
      <c r="A823" s="27">
        <v>44463</v>
      </c>
      <c r="B823" s="17">
        <v>5.3354499999999998</v>
      </c>
      <c r="C823" s="14">
        <v>793.04</v>
      </c>
      <c r="D823" s="17">
        <v>6.4619</v>
      </c>
      <c r="E823" s="17">
        <v>3837.6529999999998</v>
      </c>
      <c r="F823" s="17">
        <v>21.68572</v>
      </c>
      <c r="G823" s="17">
        <v>304.459</v>
      </c>
      <c r="H823" s="17">
        <v>14282</v>
      </c>
      <c r="I823" s="17">
        <v>4.1885000000000003</v>
      </c>
      <c r="J823" s="17">
        <v>20.053290000000001</v>
      </c>
      <c r="K823" s="17">
        <v>4.1096199999999996</v>
      </c>
      <c r="L823" s="17">
        <v>50.635100000000001</v>
      </c>
      <c r="M823" s="17">
        <v>3.9299499999999998</v>
      </c>
      <c r="N823" s="17">
        <v>4.2245100000000004</v>
      </c>
      <c r="O823" s="17">
        <v>72.883939999999996</v>
      </c>
      <c r="P823" s="17">
        <v>14.95337</v>
      </c>
      <c r="Q823" s="17">
        <v>33.436500000000002</v>
      </c>
      <c r="R823" s="17">
        <v>8.8860600000000005</v>
      </c>
      <c r="S823" s="17">
        <v>73.756510000000006</v>
      </c>
      <c r="T823" s="17">
        <v>1.35375</v>
      </c>
      <c r="U823" s="17">
        <v>27.715499999999999</v>
      </c>
      <c r="V823" s="17">
        <v>1180.03</v>
      </c>
      <c r="W823" s="17">
        <v>26.701350000000001</v>
      </c>
      <c r="X823" s="17">
        <v>15.69975</v>
      </c>
      <c r="Y823" s="17">
        <v>1.17201</v>
      </c>
      <c r="Z823" s="17">
        <v>110.729</v>
      </c>
    </row>
    <row r="824" spans="1:26" x14ac:dyDescent="0.2">
      <c r="A824" s="27">
        <v>44462</v>
      </c>
      <c r="B824" s="17">
        <v>5.30328</v>
      </c>
      <c r="C824" s="14">
        <v>785.62800000000004</v>
      </c>
      <c r="D824" s="17">
        <v>6.4623900000000001</v>
      </c>
      <c r="E824" s="17">
        <v>3833.4250000000002</v>
      </c>
      <c r="F824" s="17">
        <v>21.628699999999998</v>
      </c>
      <c r="G824" s="17">
        <v>303.392</v>
      </c>
      <c r="H824" s="17">
        <v>14249</v>
      </c>
      <c r="I824" s="17">
        <v>4.17875</v>
      </c>
      <c r="J824" s="17">
        <v>20.04795</v>
      </c>
      <c r="K824" s="17">
        <v>4.1060999999999996</v>
      </c>
      <c r="L824" s="17">
        <v>50.344799999999999</v>
      </c>
      <c r="M824" s="17">
        <v>3.9299499999999998</v>
      </c>
      <c r="N824" s="17">
        <v>4.2176299999999998</v>
      </c>
      <c r="O824" s="17">
        <v>72.752930000000006</v>
      </c>
      <c r="P824" s="17">
        <v>14.749980000000001</v>
      </c>
      <c r="Q824" s="17">
        <v>33.393500000000003</v>
      </c>
      <c r="R824" s="17">
        <v>8.7653999999999996</v>
      </c>
      <c r="S824" s="17">
        <v>73.849509999999995</v>
      </c>
      <c r="T824" s="17">
        <v>1.3486100000000001</v>
      </c>
      <c r="U824" s="17">
        <v>27.750800000000002</v>
      </c>
      <c r="V824" s="17">
        <v>1174.835</v>
      </c>
      <c r="W824" s="17">
        <v>26.633849999999999</v>
      </c>
      <c r="X824" s="17">
        <v>15.7347</v>
      </c>
      <c r="Y824" s="17">
        <v>1.1738599999999999</v>
      </c>
      <c r="Z824" s="17">
        <v>110.325</v>
      </c>
    </row>
    <row r="825" spans="1:26" x14ac:dyDescent="0.2">
      <c r="A825" s="27">
        <v>44461</v>
      </c>
      <c r="B825" s="17">
        <v>5.2898800000000001</v>
      </c>
      <c r="C825" s="14">
        <v>787.85</v>
      </c>
      <c r="D825" s="17">
        <v>6.4661799999999996</v>
      </c>
      <c r="E825" s="17">
        <v>3832.009</v>
      </c>
      <c r="F825" s="17">
        <v>21.73685</v>
      </c>
      <c r="G825" s="17">
        <v>303.94499999999999</v>
      </c>
      <c r="H825" s="17">
        <v>14230.5</v>
      </c>
      <c r="I825" s="17">
        <v>4.1920000000000002</v>
      </c>
      <c r="J825" s="17">
        <v>20.08774</v>
      </c>
      <c r="K825" s="17">
        <v>4.1124499999999999</v>
      </c>
      <c r="L825" s="17">
        <v>50.265000000000001</v>
      </c>
      <c r="M825" s="17">
        <v>3.9548199999999998</v>
      </c>
      <c r="N825" s="17">
        <v>4.2355999999999998</v>
      </c>
      <c r="O825" s="17">
        <v>73.013930000000002</v>
      </c>
      <c r="P825" s="17">
        <v>14.80776</v>
      </c>
      <c r="Q825" s="17">
        <v>33.465000000000003</v>
      </c>
      <c r="R825" s="17">
        <v>8.6549800000000001</v>
      </c>
      <c r="S825" s="17">
        <v>73.848020000000005</v>
      </c>
      <c r="T825" s="17">
        <v>1.35344</v>
      </c>
      <c r="U825" s="17">
        <v>27.771699999999999</v>
      </c>
      <c r="V825" s="17">
        <v>1182.25</v>
      </c>
      <c r="W825" s="17">
        <v>26.582370000000001</v>
      </c>
      <c r="X825" s="17">
        <v>15.69843</v>
      </c>
      <c r="Y825" s="17">
        <v>1.1687399999999999</v>
      </c>
      <c r="Z825" s="17">
        <v>109.785</v>
      </c>
    </row>
    <row r="826" spans="1:26" x14ac:dyDescent="0.2">
      <c r="A826" s="27">
        <v>44460</v>
      </c>
      <c r="B826" s="17">
        <v>5.2725799999999996</v>
      </c>
      <c r="C826" s="14">
        <v>786.34500000000003</v>
      </c>
      <c r="D826" s="17">
        <v>6.48163</v>
      </c>
      <c r="E826" s="17">
        <v>3838.3850000000002</v>
      </c>
      <c r="F826" s="17">
        <v>21.677060000000001</v>
      </c>
      <c r="G826" s="17">
        <v>300.70299999999997</v>
      </c>
      <c r="H826" s="17">
        <v>14245.5</v>
      </c>
      <c r="I826" s="17">
        <v>4.1849999999999996</v>
      </c>
      <c r="J826" s="17">
        <v>20.133099999999999</v>
      </c>
      <c r="K826" s="17">
        <v>4.1106499999999997</v>
      </c>
      <c r="L826" s="17">
        <v>50.150300000000001</v>
      </c>
      <c r="M826" s="17">
        <v>3.9410799999999999</v>
      </c>
      <c r="N826" s="17">
        <v>4.2202500000000001</v>
      </c>
      <c r="O826" s="17">
        <v>73.099500000000006</v>
      </c>
      <c r="P826" s="17">
        <v>14.84003</v>
      </c>
      <c r="Q826" s="17">
        <v>33.375300000000003</v>
      </c>
      <c r="R826" s="17">
        <v>8.62866</v>
      </c>
      <c r="S826" s="17">
        <v>73.784509999999997</v>
      </c>
      <c r="T826" s="17">
        <v>1.3527</v>
      </c>
      <c r="U826" s="17">
        <v>27.719899999999999</v>
      </c>
      <c r="V826" s="17">
        <v>1184.4100000000001</v>
      </c>
      <c r="W826" s="17">
        <v>26.707329999999999</v>
      </c>
      <c r="X826" s="17">
        <v>15.726699999999999</v>
      </c>
      <c r="Y826" s="17">
        <v>1.17256</v>
      </c>
      <c r="Z826" s="17">
        <v>109.22799999999999</v>
      </c>
    </row>
    <row r="827" spans="1:26" x14ac:dyDescent="0.2">
      <c r="A827" s="27">
        <v>44459</v>
      </c>
      <c r="B827" s="17">
        <v>5.3244999999999996</v>
      </c>
      <c r="C827" s="14">
        <v>788.35</v>
      </c>
      <c r="D827" s="17">
        <v>6.4829400000000001</v>
      </c>
      <c r="E827" s="17">
        <v>3842.8</v>
      </c>
      <c r="F827" s="17">
        <v>21.718350000000001</v>
      </c>
      <c r="G827" s="17">
        <v>301.88400000000001</v>
      </c>
      <c r="H827" s="17">
        <v>14277</v>
      </c>
      <c r="I827" s="17">
        <v>4.1929999999999996</v>
      </c>
      <c r="J827" s="17">
        <v>20.140529999999998</v>
      </c>
      <c r="K827" s="17">
        <v>4.1184500000000002</v>
      </c>
      <c r="L827" s="17">
        <v>50.22</v>
      </c>
      <c r="M827" s="17">
        <v>3.9271099999999999</v>
      </c>
      <c r="N827" s="17">
        <v>4.2206000000000001</v>
      </c>
      <c r="O827" s="17">
        <v>73.514830000000003</v>
      </c>
      <c r="P827" s="17">
        <v>14.783250000000001</v>
      </c>
      <c r="Q827" s="17">
        <v>33.366500000000002</v>
      </c>
      <c r="R827" s="17">
        <v>8.6721800000000009</v>
      </c>
      <c r="S827" s="17">
        <v>73.664010000000005</v>
      </c>
      <c r="T827" s="17">
        <v>1.3516999999999999</v>
      </c>
      <c r="U827" s="17">
        <v>27.719899999999999</v>
      </c>
      <c r="V827" s="17">
        <v>1187.3900000000001</v>
      </c>
      <c r="W827" s="17">
        <v>26.632449999999999</v>
      </c>
      <c r="X827" s="17">
        <v>15.70295</v>
      </c>
      <c r="Y827" s="17">
        <v>1.17259</v>
      </c>
      <c r="Z827" s="17">
        <v>109.44</v>
      </c>
    </row>
    <row r="828" spans="1:26" x14ac:dyDescent="0.2">
      <c r="A828" s="27">
        <v>44456</v>
      </c>
      <c r="B828" s="17">
        <v>5.2892999999999999</v>
      </c>
      <c r="C828" s="14">
        <v>784.53499999999997</v>
      </c>
      <c r="D828" s="17">
        <v>6.4713399999999996</v>
      </c>
      <c r="E828" s="17">
        <v>3830</v>
      </c>
      <c r="F828" s="17">
        <v>21.636849999999999</v>
      </c>
      <c r="G828" s="17">
        <v>301.05</v>
      </c>
      <c r="H828" s="17">
        <v>14258.5</v>
      </c>
      <c r="I828" s="17">
        <v>4.1715</v>
      </c>
      <c r="J828" s="17">
        <v>20.018249999999998</v>
      </c>
      <c r="K828" s="17">
        <v>4.1106299999999996</v>
      </c>
      <c r="L828" s="17">
        <v>49.954999999999998</v>
      </c>
      <c r="M828" s="17">
        <v>3.9146700000000001</v>
      </c>
      <c r="N828" s="17">
        <v>4.2203299999999997</v>
      </c>
      <c r="O828" s="17">
        <v>72.97739</v>
      </c>
      <c r="P828" s="17">
        <v>14.717969999999999</v>
      </c>
      <c r="Q828" s="17">
        <v>33.293999999999997</v>
      </c>
      <c r="R828" s="17">
        <v>8.6410199999999993</v>
      </c>
      <c r="S828" s="17">
        <v>73.710509999999999</v>
      </c>
      <c r="T828" s="17">
        <v>1.34853</v>
      </c>
      <c r="U828" s="17">
        <v>27.719899999999999</v>
      </c>
      <c r="V828" s="17">
        <v>1182.1099999999999</v>
      </c>
      <c r="W828" s="17">
        <v>26.639330000000001</v>
      </c>
      <c r="X828" s="17">
        <v>15.714549999999999</v>
      </c>
      <c r="Y828" s="17">
        <v>1.1725399999999999</v>
      </c>
      <c r="Z828" s="17">
        <v>109.929</v>
      </c>
    </row>
    <row r="829" spans="1:26" x14ac:dyDescent="0.2">
      <c r="A829" s="27">
        <v>44455</v>
      </c>
      <c r="B829" s="17">
        <v>5.2590199999999996</v>
      </c>
      <c r="C829" s="14">
        <v>783.03700000000003</v>
      </c>
      <c r="D829" s="17">
        <v>6.4529500000000004</v>
      </c>
      <c r="E829" s="17">
        <v>3816.9670000000001</v>
      </c>
      <c r="F829" s="17">
        <v>21.5181</v>
      </c>
      <c r="G829" s="17">
        <v>298.10899999999998</v>
      </c>
      <c r="H829" s="17">
        <v>14245.5</v>
      </c>
      <c r="I829" s="17">
        <v>4.1580000000000004</v>
      </c>
      <c r="J829" s="17">
        <v>19.93995</v>
      </c>
      <c r="K829" s="17">
        <v>4.10405</v>
      </c>
      <c r="L829" s="17">
        <v>49.9651</v>
      </c>
      <c r="M829" s="17">
        <v>3.8852699999999998</v>
      </c>
      <c r="N829" s="17">
        <v>4.20526</v>
      </c>
      <c r="O829" s="17">
        <v>72.349559999999997</v>
      </c>
      <c r="P829" s="17">
        <v>14.59765</v>
      </c>
      <c r="Q829" s="17">
        <v>33.128799999999998</v>
      </c>
      <c r="R829" s="17">
        <v>8.5332500000000007</v>
      </c>
      <c r="S829" s="17">
        <v>73.554509999999993</v>
      </c>
      <c r="T829" s="17">
        <v>1.34494</v>
      </c>
      <c r="U829" s="17">
        <v>27.7088</v>
      </c>
      <c r="V829" s="17">
        <v>1175.21</v>
      </c>
      <c r="W829" s="17">
        <v>26.684000000000001</v>
      </c>
      <c r="X829" s="17">
        <v>15.709300000000001</v>
      </c>
      <c r="Y829" s="17">
        <v>1.1766700000000001</v>
      </c>
      <c r="Z829" s="17">
        <v>109.73</v>
      </c>
    </row>
    <row r="830" spans="1:26" x14ac:dyDescent="0.2">
      <c r="A830" s="27">
        <v>44454</v>
      </c>
      <c r="B830" s="17">
        <v>5.22295</v>
      </c>
      <c r="C830" s="14">
        <v>779.65</v>
      </c>
      <c r="D830" s="17">
        <v>6.4268799999999997</v>
      </c>
      <c r="E830" s="17">
        <v>3814.7779999999998</v>
      </c>
      <c r="F830" s="17">
        <v>21.417999999999999</v>
      </c>
      <c r="G830" s="17">
        <v>295.36099999999999</v>
      </c>
      <c r="H830" s="17">
        <v>14240.5</v>
      </c>
      <c r="I830" s="17">
        <v>4.1580000000000004</v>
      </c>
      <c r="J830" s="17">
        <v>19.861180000000001</v>
      </c>
      <c r="K830" s="17">
        <v>4.1094999999999997</v>
      </c>
      <c r="L830" s="17">
        <v>49.795000000000002</v>
      </c>
      <c r="M830" s="17">
        <v>3.8629500000000001</v>
      </c>
      <c r="N830" s="17">
        <v>4.1872600000000002</v>
      </c>
      <c r="O830" s="17">
        <v>72.267949999999999</v>
      </c>
      <c r="P830" s="17">
        <v>14.411110000000001</v>
      </c>
      <c r="Q830" s="17">
        <v>32.871299999999998</v>
      </c>
      <c r="R830" s="17">
        <v>8.4349699999999999</v>
      </c>
      <c r="S830" s="17">
        <v>73.47251</v>
      </c>
      <c r="T830" s="17">
        <v>1.34091</v>
      </c>
      <c r="U830" s="17">
        <v>27.669</v>
      </c>
      <c r="V830" s="17">
        <v>1166.3800000000001</v>
      </c>
      <c r="W830" s="17">
        <v>26.6386</v>
      </c>
      <c r="X830" s="17">
        <v>15.698449999999999</v>
      </c>
      <c r="Y830" s="17">
        <v>1.1816599999999999</v>
      </c>
      <c r="Z830" s="17">
        <v>109.376</v>
      </c>
    </row>
    <row r="831" spans="1:26" x14ac:dyDescent="0.2">
      <c r="A831" s="27">
        <v>44453</v>
      </c>
      <c r="B831" s="17">
        <v>5.24017</v>
      </c>
      <c r="C831" s="14">
        <v>784.255</v>
      </c>
      <c r="D831" s="17">
        <v>6.4345699999999999</v>
      </c>
      <c r="E831" s="17">
        <v>3829.922</v>
      </c>
      <c r="F831" s="17">
        <v>21.478300000000001</v>
      </c>
      <c r="G831" s="17">
        <v>296.34100000000001</v>
      </c>
      <c r="H831" s="17">
        <v>14246</v>
      </c>
      <c r="I831" s="17">
        <v>4.1630000000000003</v>
      </c>
      <c r="J831" s="17">
        <v>19.911349999999999</v>
      </c>
      <c r="K831" s="17">
        <v>4.1053499999999996</v>
      </c>
      <c r="L831" s="17">
        <v>49.918500000000002</v>
      </c>
      <c r="M831" s="17">
        <v>3.85345</v>
      </c>
      <c r="N831" s="17">
        <v>4.1922499999999996</v>
      </c>
      <c r="O831" s="17">
        <v>72.965149999999994</v>
      </c>
      <c r="P831" s="17">
        <v>14.3287</v>
      </c>
      <c r="Q831" s="17">
        <v>32.939500000000002</v>
      </c>
      <c r="R831" s="17">
        <v>8.4419400000000007</v>
      </c>
      <c r="S831" s="17">
        <v>73.688010000000006</v>
      </c>
      <c r="T831" s="17">
        <v>1.34375</v>
      </c>
      <c r="U831" s="17">
        <v>27.678699999999999</v>
      </c>
      <c r="V831" s="17">
        <v>1172.19</v>
      </c>
      <c r="W831" s="17">
        <v>26.652450000000002</v>
      </c>
      <c r="X831" s="17">
        <v>15.71078</v>
      </c>
      <c r="Y831" s="17">
        <v>1.18031</v>
      </c>
      <c r="Z831" s="17">
        <v>109.68899999999999</v>
      </c>
    </row>
    <row r="832" spans="1:26" x14ac:dyDescent="0.2">
      <c r="A832" s="27">
        <v>44452</v>
      </c>
      <c r="B832" s="17">
        <v>5.2157</v>
      </c>
      <c r="C832" s="14">
        <v>785.125</v>
      </c>
      <c r="D832" s="17">
        <v>6.44245</v>
      </c>
      <c r="E832" s="17">
        <v>3833.47</v>
      </c>
      <c r="F832" s="17">
        <v>21.465399999999999</v>
      </c>
      <c r="G832" s="17">
        <v>296.17</v>
      </c>
      <c r="H832" s="17">
        <v>14252.5</v>
      </c>
      <c r="I832" s="17">
        <v>4.1507500000000004</v>
      </c>
      <c r="J832" s="17">
        <v>19.872350000000001</v>
      </c>
      <c r="K832" s="17">
        <v>4.10602</v>
      </c>
      <c r="L832" s="17">
        <v>49.972799999999999</v>
      </c>
      <c r="M832" s="17">
        <v>3.8532500000000001</v>
      </c>
      <c r="N832" s="17">
        <v>4.1890499999999999</v>
      </c>
      <c r="O832" s="17">
        <v>72.675730000000001</v>
      </c>
      <c r="P832" s="17">
        <v>14.14326</v>
      </c>
      <c r="Q832" s="17">
        <v>32.866999999999997</v>
      </c>
      <c r="R832" s="17">
        <v>8.4286200000000004</v>
      </c>
      <c r="S832" s="17">
        <v>73.576009999999997</v>
      </c>
      <c r="T832" s="17">
        <v>1.3424199999999999</v>
      </c>
      <c r="U832" s="17">
        <v>27.6815</v>
      </c>
      <c r="V832" s="17">
        <v>1173.42</v>
      </c>
      <c r="W832" s="17">
        <v>26.667210000000001</v>
      </c>
      <c r="X832" s="17">
        <v>15.70745</v>
      </c>
      <c r="Y832" s="17">
        <v>1.1811100000000001</v>
      </c>
      <c r="Z832" s="17">
        <v>109.99</v>
      </c>
    </row>
    <row r="833" spans="1:26" x14ac:dyDescent="0.2">
      <c r="A833" s="27">
        <v>44449</v>
      </c>
      <c r="B833" s="17">
        <v>5.2468000000000004</v>
      </c>
      <c r="C833" s="14">
        <v>788.64099999999996</v>
      </c>
      <c r="D833" s="17">
        <v>6.4431900000000004</v>
      </c>
      <c r="E833" s="17">
        <v>3838.6880000000001</v>
      </c>
      <c r="F833" s="17">
        <v>21.447949999999999</v>
      </c>
      <c r="G833" s="17">
        <v>296.32900000000001</v>
      </c>
      <c r="H833" s="17">
        <v>14251</v>
      </c>
      <c r="I833" s="17">
        <v>4.1364999999999998</v>
      </c>
      <c r="J833" s="17">
        <v>19.891929999999999</v>
      </c>
      <c r="K833" s="17">
        <v>4.1026199999999999</v>
      </c>
      <c r="L833" s="17">
        <v>49.868699999999997</v>
      </c>
      <c r="M833" s="17">
        <v>3.84728</v>
      </c>
      <c r="N833" s="17">
        <v>4.1847500000000002</v>
      </c>
      <c r="O833" s="17">
        <v>73.186099999999996</v>
      </c>
      <c r="P833" s="17">
        <v>14.20862</v>
      </c>
      <c r="Q833" s="17">
        <v>32.7301</v>
      </c>
      <c r="R833" s="17">
        <v>8.4721499999999992</v>
      </c>
      <c r="S833" s="17">
        <v>73.531509999999997</v>
      </c>
      <c r="T833" s="17">
        <v>1.34151</v>
      </c>
      <c r="U833" s="17">
        <v>27.611499999999999</v>
      </c>
      <c r="V833" s="17">
        <v>1170.3800000000001</v>
      </c>
      <c r="W833" s="17">
        <v>26.731619999999999</v>
      </c>
      <c r="X833" s="17">
        <v>15.709099999999999</v>
      </c>
      <c r="Y833" s="17">
        <v>1.1814</v>
      </c>
      <c r="Z833" s="17">
        <v>109.937</v>
      </c>
    </row>
    <row r="834" spans="1:26" x14ac:dyDescent="0.2">
      <c r="A834" s="27">
        <v>44448</v>
      </c>
      <c r="B834" s="17">
        <v>5.2044499999999996</v>
      </c>
      <c r="C834" s="14">
        <v>794.27499999999998</v>
      </c>
      <c r="D834" s="17">
        <v>6.4512600000000004</v>
      </c>
      <c r="E834" s="17">
        <v>3853.15</v>
      </c>
      <c r="F834" s="17">
        <v>21.502300000000002</v>
      </c>
      <c r="G834" s="17">
        <v>296.49700000000001</v>
      </c>
      <c r="H834" s="17">
        <v>14258.5</v>
      </c>
      <c r="I834" s="17">
        <v>4.1485000000000003</v>
      </c>
      <c r="J834" s="17">
        <v>19.936199999999999</v>
      </c>
      <c r="K834" s="17">
        <v>4.1005000000000003</v>
      </c>
      <c r="L834" s="17">
        <v>49.932499999999997</v>
      </c>
      <c r="M834" s="17">
        <v>3.8434599999999999</v>
      </c>
      <c r="N834" s="17">
        <v>4.1806999999999999</v>
      </c>
      <c r="O834" s="17">
        <v>72.842749999999995</v>
      </c>
      <c r="P834" s="17">
        <v>14.21034</v>
      </c>
      <c r="Q834" s="17">
        <v>32.712499999999999</v>
      </c>
      <c r="R834" s="17">
        <v>8.4358599999999999</v>
      </c>
      <c r="S834" s="17">
        <v>73.531509999999997</v>
      </c>
      <c r="T834" s="17">
        <v>1.3428</v>
      </c>
      <c r="U834" s="17">
        <v>27.6783</v>
      </c>
      <c r="V834" s="17">
        <v>1169.81</v>
      </c>
      <c r="W834" s="17">
        <v>26.660550000000001</v>
      </c>
      <c r="X834" s="17">
        <v>15.7441</v>
      </c>
      <c r="Y834" s="17">
        <v>1.18255</v>
      </c>
      <c r="Z834" s="17">
        <v>109.71599999999999</v>
      </c>
    </row>
    <row r="835" spans="1:26" x14ac:dyDescent="0.2">
      <c r="A835" s="27">
        <v>44447</v>
      </c>
      <c r="B835" s="17">
        <v>5.3205</v>
      </c>
      <c r="C835" s="14">
        <v>786.99</v>
      </c>
      <c r="D835" s="17">
        <v>6.4569000000000001</v>
      </c>
      <c r="E835" s="17">
        <v>3834.76</v>
      </c>
      <c r="F835" s="17">
        <v>21.506900000000002</v>
      </c>
      <c r="G835" s="17">
        <v>296.27999999999997</v>
      </c>
      <c r="H835" s="17">
        <v>14279.5</v>
      </c>
      <c r="I835" s="17">
        <v>4.1520000000000001</v>
      </c>
      <c r="J835" s="17">
        <v>19.9405</v>
      </c>
      <c r="K835" s="17">
        <v>4.0938499999999998</v>
      </c>
      <c r="L835" s="17">
        <v>50.115699999999997</v>
      </c>
      <c r="M835" s="17">
        <v>3.82395</v>
      </c>
      <c r="N835" s="17">
        <v>4.1853499999999997</v>
      </c>
      <c r="O835" s="17">
        <v>73.302199999999999</v>
      </c>
      <c r="P835" s="17">
        <v>14.18948</v>
      </c>
      <c r="Q835" s="17">
        <v>32.756999999999998</v>
      </c>
      <c r="R835" s="17">
        <v>8.4734499999999997</v>
      </c>
      <c r="S835" s="17">
        <v>73.825509999999994</v>
      </c>
      <c r="T835" s="17">
        <v>1.34572</v>
      </c>
      <c r="U835" s="17">
        <v>27.735199999999999</v>
      </c>
      <c r="V835" s="17">
        <v>1167.17</v>
      </c>
      <c r="W835" s="17">
        <v>26.736149999999999</v>
      </c>
      <c r="X835" s="17">
        <v>15.700749999999999</v>
      </c>
      <c r="Y835" s="17">
        <v>1.1816</v>
      </c>
      <c r="Z835" s="17">
        <v>110.255</v>
      </c>
    </row>
    <row r="836" spans="1:26" x14ac:dyDescent="0.2">
      <c r="A836" s="27">
        <v>44446</v>
      </c>
      <c r="B836" s="17">
        <v>5.1700499999999998</v>
      </c>
      <c r="C836" s="14">
        <v>780.7</v>
      </c>
      <c r="D836" s="17">
        <v>6.4615</v>
      </c>
      <c r="E836" s="17">
        <v>3813.8249999999998</v>
      </c>
      <c r="F836" s="17">
        <v>21.444299999999998</v>
      </c>
      <c r="G836" s="17">
        <v>294.298</v>
      </c>
      <c r="H836" s="17">
        <v>14235</v>
      </c>
      <c r="I836" s="17">
        <v>4.1555</v>
      </c>
      <c r="J836" s="17">
        <v>19.941050000000001</v>
      </c>
      <c r="K836" s="17">
        <v>4.0925000000000002</v>
      </c>
      <c r="L836" s="17">
        <v>50.0105</v>
      </c>
      <c r="M836" s="17">
        <v>3.8094999999999999</v>
      </c>
      <c r="N836" s="17">
        <v>4.18093</v>
      </c>
      <c r="O836" s="17">
        <v>73.346369999999993</v>
      </c>
      <c r="P836" s="17">
        <v>14.31518</v>
      </c>
      <c r="Q836" s="17">
        <v>32.680500000000002</v>
      </c>
      <c r="R836" s="17">
        <v>8.3526000000000007</v>
      </c>
      <c r="S836" s="17">
        <v>73.330520000000007</v>
      </c>
      <c r="T836" s="17">
        <v>1.34605</v>
      </c>
      <c r="U836" s="17">
        <v>27.6022</v>
      </c>
      <c r="V836" s="17">
        <v>1162.21</v>
      </c>
      <c r="W836" s="17">
        <v>26.631150000000002</v>
      </c>
      <c r="X836" s="17">
        <v>15.744999999999999</v>
      </c>
      <c r="Y836" s="17">
        <v>1.1839900000000001</v>
      </c>
      <c r="Z836" s="17">
        <v>110.27800000000001</v>
      </c>
    </row>
    <row r="837" spans="1:26" x14ac:dyDescent="0.2">
      <c r="A837" s="27">
        <v>44445</v>
      </c>
      <c r="B837" s="17">
        <v>5.1700499999999998</v>
      </c>
      <c r="C837" s="14">
        <v>772.80499999999995</v>
      </c>
      <c r="D837" s="17">
        <v>6.4506300000000003</v>
      </c>
      <c r="E837" s="17">
        <v>3794.5250000000001</v>
      </c>
      <c r="F837" s="17">
        <v>21.400379999999998</v>
      </c>
      <c r="G837" s="17">
        <v>292.77499999999998</v>
      </c>
      <c r="H837" s="17">
        <v>14239.5</v>
      </c>
      <c r="I837" s="17">
        <v>4.1472499999999997</v>
      </c>
      <c r="J837" s="17">
        <v>19.914719999999999</v>
      </c>
      <c r="K837" s="17">
        <v>4.1023800000000001</v>
      </c>
      <c r="L837" s="17">
        <v>49.944499999999998</v>
      </c>
      <c r="M837" s="17">
        <v>3.81148</v>
      </c>
      <c r="N837" s="17">
        <v>4.1685499999999998</v>
      </c>
      <c r="O837" s="17">
        <v>72.998350000000002</v>
      </c>
      <c r="P837" s="17">
        <v>14.23775</v>
      </c>
      <c r="Q837" s="17">
        <v>32.486800000000002</v>
      </c>
      <c r="R837" s="17">
        <v>8.2822999999999993</v>
      </c>
      <c r="S837" s="17">
        <v>73.300160000000005</v>
      </c>
      <c r="T837" s="17">
        <v>1.34256</v>
      </c>
      <c r="U837" s="17">
        <v>27.590699999999998</v>
      </c>
      <c r="V837" s="17">
        <v>1157.33</v>
      </c>
      <c r="W837" s="17">
        <v>26.776230000000002</v>
      </c>
      <c r="X837" s="17">
        <v>15.690149999999999</v>
      </c>
      <c r="Y837" s="17">
        <v>1.18703</v>
      </c>
      <c r="Z837" s="17">
        <v>109.855</v>
      </c>
    </row>
    <row r="838" spans="1:26" x14ac:dyDescent="0.2">
      <c r="A838" s="27">
        <v>44442</v>
      </c>
      <c r="B838" s="17">
        <v>5.1925800000000004</v>
      </c>
      <c r="C838" s="14">
        <v>767.75</v>
      </c>
      <c r="D838" s="17">
        <v>6.4385599999999998</v>
      </c>
      <c r="E838" s="17">
        <v>3800.6030000000001</v>
      </c>
      <c r="F838" s="17">
        <v>21.354579999999999</v>
      </c>
      <c r="G838" s="17">
        <v>292.42399999999998</v>
      </c>
      <c r="H838" s="17">
        <v>14244.5</v>
      </c>
      <c r="I838" s="17">
        <v>4.1459000000000001</v>
      </c>
      <c r="J838" s="17">
        <v>19.926749999999998</v>
      </c>
      <c r="K838" s="17">
        <v>4.0934499999999998</v>
      </c>
      <c r="L838" s="17">
        <v>49.822000000000003</v>
      </c>
      <c r="M838" s="17">
        <v>3.7929499999999998</v>
      </c>
      <c r="N838" s="17">
        <v>4.1623999999999999</v>
      </c>
      <c r="O838" s="17">
        <v>72.803299999999993</v>
      </c>
      <c r="P838" s="17">
        <v>14.31265</v>
      </c>
      <c r="Q838" s="17">
        <v>32.479799999999997</v>
      </c>
      <c r="R838" s="17">
        <v>8.3242499999999993</v>
      </c>
      <c r="S838" s="17">
        <v>72.992009999999993</v>
      </c>
      <c r="T838" s="17">
        <v>1.3412299999999999</v>
      </c>
      <c r="U838" s="17">
        <v>27.667200000000001</v>
      </c>
      <c r="V838" s="17">
        <v>1155.77</v>
      </c>
      <c r="W838" s="17">
        <v>26.885200000000001</v>
      </c>
      <c r="X838" s="17">
        <v>15.70425</v>
      </c>
      <c r="Y838" s="17">
        <v>1.1879599999999999</v>
      </c>
      <c r="Z838" s="17">
        <v>109.714</v>
      </c>
    </row>
    <row r="839" spans="1:26" x14ac:dyDescent="0.2">
      <c r="A839" s="27">
        <v>44441</v>
      </c>
      <c r="B839" s="17">
        <v>5.1842499999999996</v>
      </c>
      <c r="C839" s="14">
        <v>768.2</v>
      </c>
      <c r="D839" s="17">
        <v>6.4492799999999999</v>
      </c>
      <c r="E839" s="17">
        <v>3797.56</v>
      </c>
      <c r="F839" s="17">
        <v>21.38908</v>
      </c>
      <c r="G839" s="17">
        <v>293.464</v>
      </c>
      <c r="H839" s="17">
        <v>14251.5</v>
      </c>
      <c r="I839" s="17">
        <v>4.1589999999999998</v>
      </c>
      <c r="J839" s="17">
        <v>19.9605</v>
      </c>
      <c r="K839" s="17">
        <v>4.1014499999999998</v>
      </c>
      <c r="L839" s="17">
        <v>49.8506</v>
      </c>
      <c r="M839" s="17">
        <v>3.8006500000000001</v>
      </c>
      <c r="N839" s="17">
        <v>4.1589499999999999</v>
      </c>
      <c r="O839" s="17">
        <v>72.906599999999997</v>
      </c>
      <c r="P839" s="17">
        <v>14.46495</v>
      </c>
      <c r="Q839" s="17">
        <v>32.457599999999999</v>
      </c>
      <c r="R839" s="17">
        <v>8.2784499999999994</v>
      </c>
      <c r="S839" s="17">
        <v>73.015510000000006</v>
      </c>
      <c r="T839" s="17">
        <v>1.3424100000000001</v>
      </c>
      <c r="U839" s="17">
        <v>27.695499999999999</v>
      </c>
      <c r="V839" s="17">
        <v>1158.23</v>
      </c>
      <c r="W839" s="17">
        <v>26.967949999999998</v>
      </c>
      <c r="X839" s="17">
        <v>15.731299999999999</v>
      </c>
      <c r="Y839" s="17">
        <v>1.18754</v>
      </c>
      <c r="Z839" s="17">
        <v>109.943</v>
      </c>
    </row>
    <row r="840" spans="1:26" x14ac:dyDescent="0.2">
      <c r="A840" s="27">
        <v>44440</v>
      </c>
      <c r="B840" s="17">
        <v>5.18668</v>
      </c>
      <c r="C840" s="14">
        <v>771.42200000000003</v>
      </c>
      <c r="D840" s="17">
        <v>6.4519399999999996</v>
      </c>
      <c r="E840" s="17">
        <v>3762.9250000000002</v>
      </c>
      <c r="F840" s="17">
        <v>21.418900000000001</v>
      </c>
      <c r="G840" s="17">
        <v>293.88099999999997</v>
      </c>
      <c r="H840" s="17">
        <v>14236.5</v>
      </c>
      <c r="I840" s="17">
        <v>4.1537499999999996</v>
      </c>
      <c r="J840" s="17">
        <v>19.995850000000001</v>
      </c>
      <c r="K840" s="17">
        <v>4.0851199999999999</v>
      </c>
      <c r="L840" s="17">
        <v>50.060699999999997</v>
      </c>
      <c r="M840" s="17">
        <v>3.8071899999999999</v>
      </c>
      <c r="N840" s="17">
        <v>4.16845</v>
      </c>
      <c r="O840" s="17">
        <v>72.997690000000006</v>
      </c>
      <c r="P840" s="17">
        <v>14.413180000000001</v>
      </c>
      <c r="Q840" s="17">
        <v>32.326999999999998</v>
      </c>
      <c r="R840" s="17">
        <v>8.2955000000000005</v>
      </c>
      <c r="S840" s="17">
        <v>72.971509999999995</v>
      </c>
      <c r="T840" s="17">
        <v>1.3446</v>
      </c>
      <c r="U840" s="17">
        <v>27.726199999999999</v>
      </c>
      <c r="V840" s="17">
        <v>1156.08</v>
      </c>
      <c r="W840" s="17">
        <v>27.028749999999999</v>
      </c>
      <c r="X840" s="17">
        <v>15.693350000000001</v>
      </c>
      <c r="Y840" s="17">
        <v>1.1839200000000001</v>
      </c>
      <c r="Z840" s="17">
        <v>110.009</v>
      </c>
    </row>
    <row r="841" spans="1:26" x14ac:dyDescent="0.2">
      <c r="A841" s="27">
        <v>44439</v>
      </c>
      <c r="B841" s="17">
        <v>5.1512500000000001</v>
      </c>
      <c r="C841" s="14">
        <v>774.13499999999999</v>
      </c>
      <c r="D841" s="17">
        <v>6.4541500000000003</v>
      </c>
      <c r="E841" s="17">
        <v>3771.96</v>
      </c>
      <c r="F841" s="17">
        <v>21.519079999999999</v>
      </c>
      <c r="G841" s="17">
        <v>295.52999999999997</v>
      </c>
      <c r="H841" s="17">
        <v>14216</v>
      </c>
      <c r="I841" s="17">
        <v>4.1544999999999996</v>
      </c>
      <c r="J841" s="17">
        <v>20.072949999999999</v>
      </c>
      <c r="K841" s="17">
        <v>4.0884</v>
      </c>
      <c r="L841" s="17">
        <v>49.7485</v>
      </c>
      <c r="M841" s="17">
        <v>3.8304499999999999</v>
      </c>
      <c r="N841" s="17">
        <v>4.1785199999999998</v>
      </c>
      <c r="O841" s="17">
        <v>73.453869999999995</v>
      </c>
      <c r="P841" s="17">
        <v>14.524240000000001</v>
      </c>
      <c r="Q841" s="17">
        <v>32.234499999999997</v>
      </c>
      <c r="R841" s="17">
        <v>8.3178999999999998</v>
      </c>
      <c r="S841" s="17">
        <v>72.999009999999998</v>
      </c>
      <c r="T841" s="17">
        <v>1.3448800000000001</v>
      </c>
      <c r="U841" s="17">
        <v>27.667200000000001</v>
      </c>
      <c r="V841" s="17">
        <v>1158.93</v>
      </c>
      <c r="W841" s="17">
        <v>26.919879999999999</v>
      </c>
      <c r="X841" s="17">
        <v>15.699170000000001</v>
      </c>
      <c r="Y841" s="17">
        <v>1.18093</v>
      </c>
      <c r="Z841" s="17">
        <v>110.015</v>
      </c>
    </row>
    <row r="842" spans="1:26" x14ac:dyDescent="0.2">
      <c r="A842" s="27">
        <v>44438</v>
      </c>
      <c r="B842" s="17">
        <v>5.18485</v>
      </c>
      <c r="C842" s="14">
        <v>782.25</v>
      </c>
      <c r="D842" s="17">
        <v>6.4654400000000001</v>
      </c>
      <c r="E842" s="17">
        <v>3815.788</v>
      </c>
      <c r="F842" s="17">
        <v>21.683800000000002</v>
      </c>
      <c r="G842" s="17">
        <v>295.26600000000002</v>
      </c>
      <c r="H842" s="17">
        <v>14332.5</v>
      </c>
      <c r="I842" s="17">
        <v>4.1544999999999996</v>
      </c>
      <c r="J842" s="17">
        <v>20.1403</v>
      </c>
      <c r="K842" s="17">
        <v>4.0835800000000004</v>
      </c>
      <c r="L842" s="17">
        <v>49.840800000000002</v>
      </c>
      <c r="M842" s="17">
        <v>3.8666999999999998</v>
      </c>
      <c r="N842" s="17">
        <v>4.1843000000000004</v>
      </c>
      <c r="O842" s="17">
        <v>73.508009999999999</v>
      </c>
      <c r="P842" s="17">
        <v>14.673410000000001</v>
      </c>
      <c r="Q842" s="17">
        <v>32.491</v>
      </c>
      <c r="R842" s="17">
        <v>8.3792399999999994</v>
      </c>
      <c r="S842" s="17">
        <v>73.434510000000003</v>
      </c>
      <c r="T842" s="17">
        <v>1.34555</v>
      </c>
      <c r="U842" s="17">
        <v>27.768699999999999</v>
      </c>
      <c r="V842" s="17">
        <v>1165.95</v>
      </c>
      <c r="W842" s="17">
        <v>26.839479999999998</v>
      </c>
      <c r="X842" s="17">
        <v>15.695650000000001</v>
      </c>
      <c r="Y842" s="17">
        <v>1.1796800000000001</v>
      </c>
      <c r="Z842" s="17">
        <v>109.92</v>
      </c>
    </row>
    <row r="843" spans="1:26" x14ac:dyDescent="0.2">
      <c r="A843" s="27">
        <v>44435</v>
      </c>
      <c r="B843" s="17">
        <v>5.2046000000000001</v>
      </c>
      <c r="C843" s="14">
        <v>783.34500000000003</v>
      </c>
      <c r="D843" s="17">
        <v>6.4623799999999996</v>
      </c>
      <c r="E843" s="17">
        <v>3829.462</v>
      </c>
      <c r="F843" s="17">
        <v>21.637869999999999</v>
      </c>
      <c r="G843" s="17">
        <v>296.029</v>
      </c>
      <c r="H843" s="17">
        <v>14323</v>
      </c>
      <c r="I843" s="17">
        <v>4.1905000000000001</v>
      </c>
      <c r="J843" s="17">
        <v>20.201930000000001</v>
      </c>
      <c r="K843" s="17">
        <v>4.0815200000000003</v>
      </c>
      <c r="L843" s="17">
        <v>49.95</v>
      </c>
      <c r="M843" s="17">
        <v>3.8795799999999998</v>
      </c>
      <c r="N843" s="17">
        <v>4.18466</v>
      </c>
      <c r="O843" s="17">
        <v>73.448800000000006</v>
      </c>
      <c r="P843" s="17">
        <v>14.722950000000001</v>
      </c>
      <c r="Q843" s="17">
        <v>32.519300000000001</v>
      </c>
      <c r="R843" s="17">
        <v>8.3512000000000004</v>
      </c>
      <c r="S843" s="17">
        <v>73.560509999999994</v>
      </c>
      <c r="T843" s="17">
        <v>1.34598</v>
      </c>
      <c r="U843" s="17">
        <v>27.936199999999999</v>
      </c>
      <c r="V843" s="17">
        <v>1162.23</v>
      </c>
      <c r="W843" s="17">
        <v>26.89207</v>
      </c>
      <c r="X843" s="17">
        <v>15.7021</v>
      </c>
      <c r="Y843" s="17">
        <v>1.1794500000000001</v>
      </c>
      <c r="Z843" s="17">
        <v>109.84</v>
      </c>
    </row>
    <row r="844" spans="1:26" x14ac:dyDescent="0.2">
      <c r="A844" s="27">
        <v>44434</v>
      </c>
      <c r="B844" s="17">
        <v>5.2572299999999998</v>
      </c>
      <c r="C844" s="14">
        <v>786.92700000000002</v>
      </c>
      <c r="D844" s="17">
        <v>6.4845699999999997</v>
      </c>
      <c r="E844" s="17">
        <v>3866.1370000000002</v>
      </c>
      <c r="F844" s="17">
        <v>21.725470000000001</v>
      </c>
      <c r="G844" s="17">
        <v>296.887</v>
      </c>
      <c r="H844" s="17">
        <v>14446.5</v>
      </c>
      <c r="I844" s="17">
        <v>4.194</v>
      </c>
      <c r="J844" s="17">
        <v>20.362629999999999</v>
      </c>
      <c r="K844" s="17">
        <v>4.0802500000000004</v>
      </c>
      <c r="L844" s="17">
        <v>49.9846</v>
      </c>
      <c r="M844" s="17">
        <v>3.8930699999999998</v>
      </c>
      <c r="N844" s="17">
        <v>4.1986999999999997</v>
      </c>
      <c r="O844" s="17">
        <v>74.276809999999998</v>
      </c>
      <c r="P844" s="17">
        <v>14.935700000000001</v>
      </c>
      <c r="Q844" s="17">
        <v>32.758499999999998</v>
      </c>
      <c r="R844" s="17">
        <v>8.3915600000000001</v>
      </c>
      <c r="S844" s="17">
        <v>74.132509999999996</v>
      </c>
      <c r="T844" s="17">
        <v>1.3536699999999999</v>
      </c>
      <c r="U844" s="17">
        <v>27.922000000000001</v>
      </c>
      <c r="V844" s="17">
        <v>1170.71</v>
      </c>
      <c r="W844" s="17">
        <v>26.799800000000001</v>
      </c>
      <c r="X844" s="17">
        <v>15.715949999999999</v>
      </c>
      <c r="Y844" s="17">
        <v>1.17519</v>
      </c>
      <c r="Z844" s="17">
        <v>110.089</v>
      </c>
    </row>
    <row r="845" spans="1:26" x14ac:dyDescent="0.2">
      <c r="A845" s="27">
        <v>44433</v>
      </c>
      <c r="B845" s="17">
        <v>5.2149000000000001</v>
      </c>
      <c r="C845" s="14">
        <v>784.07</v>
      </c>
      <c r="D845" s="17">
        <v>6.4701199999999996</v>
      </c>
      <c r="E845" s="17">
        <v>3865</v>
      </c>
      <c r="F845" s="17">
        <v>21.70355</v>
      </c>
      <c r="G845" s="17">
        <v>295.971</v>
      </c>
      <c r="H845" s="17">
        <v>14414</v>
      </c>
      <c r="I845" s="17">
        <v>4.2032499999999997</v>
      </c>
      <c r="J845" s="17">
        <v>20.242599999999999</v>
      </c>
      <c r="K845" s="17">
        <v>4.0902500000000002</v>
      </c>
      <c r="L845" s="17">
        <v>49.863500000000002</v>
      </c>
      <c r="M845" s="17">
        <v>3.88483</v>
      </c>
      <c r="N845" s="17">
        <v>4.1867900000000002</v>
      </c>
      <c r="O845" s="17">
        <v>73.896339999999995</v>
      </c>
      <c r="P845" s="17">
        <v>14.95195</v>
      </c>
      <c r="Q845" s="17">
        <v>32.805</v>
      </c>
      <c r="R845" s="17">
        <v>8.3783899999999996</v>
      </c>
      <c r="S845" s="17">
        <v>74.10051</v>
      </c>
      <c r="T845" s="17">
        <v>1.35277</v>
      </c>
      <c r="U845" s="17">
        <v>27.916499999999999</v>
      </c>
      <c r="V845" s="17">
        <v>1164.085</v>
      </c>
      <c r="W845" s="17">
        <v>26.72</v>
      </c>
      <c r="X845" s="17">
        <v>15.705</v>
      </c>
      <c r="Y845" s="17">
        <v>1.1772</v>
      </c>
      <c r="Z845" s="17">
        <v>110.02</v>
      </c>
    </row>
    <row r="846" spans="1:26" x14ac:dyDescent="0.2">
      <c r="A846" s="27">
        <v>44432</v>
      </c>
      <c r="B846" s="17">
        <v>5.2476000000000003</v>
      </c>
      <c r="C846" s="14">
        <v>782.65</v>
      </c>
      <c r="D846" s="17">
        <v>6.4695600000000004</v>
      </c>
      <c r="E846" s="17">
        <v>3866.65</v>
      </c>
      <c r="F846" s="17">
        <v>21.713259999999998</v>
      </c>
      <c r="G846" s="17">
        <v>296.23599999999999</v>
      </c>
      <c r="H846" s="17">
        <v>14407.5</v>
      </c>
      <c r="I846" s="17">
        <v>4.2175000000000002</v>
      </c>
      <c r="J846" s="17">
        <v>20.20656</v>
      </c>
      <c r="K846" s="17">
        <v>4.0913700000000004</v>
      </c>
      <c r="L846" s="17">
        <v>50.122</v>
      </c>
      <c r="M846" s="17">
        <v>3.8914800000000001</v>
      </c>
      <c r="N846" s="17">
        <v>4.1943599999999996</v>
      </c>
      <c r="O846" s="17">
        <v>73.771199999999993</v>
      </c>
      <c r="P846" s="17">
        <v>15.00041</v>
      </c>
      <c r="Q846" s="17">
        <v>32.887</v>
      </c>
      <c r="R846" s="17">
        <v>8.4113100000000003</v>
      </c>
      <c r="S846" s="17">
        <v>74.139510000000001</v>
      </c>
      <c r="T846" s="17">
        <v>1.3543499999999999</v>
      </c>
      <c r="U846" s="17">
        <v>27.9527</v>
      </c>
      <c r="V846" s="17">
        <v>1164.03</v>
      </c>
      <c r="W846" s="17">
        <v>26.673649999999999</v>
      </c>
      <c r="X846" s="17">
        <v>15.735900000000001</v>
      </c>
      <c r="Y846" s="17">
        <v>1.1755599999999999</v>
      </c>
      <c r="Z846" s="17">
        <v>109.65</v>
      </c>
    </row>
    <row r="847" spans="1:26" x14ac:dyDescent="0.2">
      <c r="A847" s="27">
        <v>44431</v>
      </c>
      <c r="B847" s="17">
        <v>5.3806000000000003</v>
      </c>
      <c r="C847" s="14">
        <v>784.88</v>
      </c>
      <c r="D847" s="17">
        <v>6.4771200000000002</v>
      </c>
      <c r="E847" s="17">
        <v>3876.4749999999999</v>
      </c>
      <c r="F847" s="17">
        <v>21.760449999999999</v>
      </c>
      <c r="G847" s="17">
        <v>297.80599999999998</v>
      </c>
      <c r="H847" s="17">
        <v>14391.5</v>
      </c>
      <c r="I847" s="17">
        <v>4.226</v>
      </c>
      <c r="J847" s="17">
        <v>20.316479999999999</v>
      </c>
      <c r="K847" s="17">
        <v>4.1014299999999997</v>
      </c>
      <c r="L847" s="17">
        <v>50.26</v>
      </c>
      <c r="M847" s="17">
        <v>3.90185</v>
      </c>
      <c r="N847" s="17">
        <v>4.1968699999999997</v>
      </c>
      <c r="O847" s="17">
        <v>73.979280000000003</v>
      </c>
      <c r="P847" s="17">
        <v>15.12585</v>
      </c>
      <c r="Q847" s="17">
        <v>33.251800000000003</v>
      </c>
      <c r="R847" s="17">
        <v>8.4272500000000008</v>
      </c>
      <c r="S847" s="17">
        <v>74.10951</v>
      </c>
      <c r="T847" s="17">
        <v>1.35633</v>
      </c>
      <c r="U847" s="17">
        <v>27.973800000000001</v>
      </c>
      <c r="V847" s="17">
        <v>1169.0999999999999</v>
      </c>
      <c r="W847" s="17">
        <v>26.673649999999999</v>
      </c>
      <c r="X847" s="17">
        <v>15.692500000000001</v>
      </c>
      <c r="Y847" s="17">
        <v>1.17455</v>
      </c>
      <c r="Z847" s="17">
        <v>109.697</v>
      </c>
    </row>
    <row r="848" spans="1:26" x14ac:dyDescent="0.2">
      <c r="A848" s="27">
        <v>44428</v>
      </c>
      <c r="B848" s="17">
        <v>5.3807200000000002</v>
      </c>
      <c r="C848" s="14">
        <v>786.67200000000003</v>
      </c>
      <c r="D848" s="17">
        <v>6.5002300000000002</v>
      </c>
      <c r="E848" s="17">
        <v>3872.2</v>
      </c>
      <c r="F848" s="17">
        <v>21.847449999999998</v>
      </c>
      <c r="G848" s="17">
        <v>299.39699999999999</v>
      </c>
      <c r="H848" s="17">
        <v>14402.5</v>
      </c>
      <c r="I848" s="17">
        <v>4.2387499999999996</v>
      </c>
      <c r="J848" s="17">
        <v>20.365079999999999</v>
      </c>
      <c r="K848" s="17">
        <v>4.1149500000000003</v>
      </c>
      <c r="L848" s="17">
        <v>50.380499999999998</v>
      </c>
      <c r="M848" s="17">
        <v>3.9195500000000001</v>
      </c>
      <c r="N848" s="17">
        <v>4.2186899999999996</v>
      </c>
      <c r="O848" s="17">
        <v>73.927980000000005</v>
      </c>
      <c r="P848" s="17">
        <v>15.295299999999999</v>
      </c>
      <c r="Q848" s="17">
        <v>33.363</v>
      </c>
      <c r="R848" s="17">
        <v>8.4956399999999999</v>
      </c>
      <c r="S848" s="17">
        <v>74.290509999999998</v>
      </c>
      <c r="T848" s="17">
        <v>1.36233</v>
      </c>
      <c r="U848" s="17">
        <v>28.025700000000001</v>
      </c>
      <c r="V848" s="17">
        <v>1175.2</v>
      </c>
      <c r="W848" s="17">
        <v>26.686150000000001</v>
      </c>
      <c r="X848" s="17">
        <v>15.6988</v>
      </c>
      <c r="Y848" s="17">
        <v>1.16984</v>
      </c>
      <c r="Z848" s="17">
        <v>109.783</v>
      </c>
    </row>
    <row r="849" spans="1:26" x14ac:dyDescent="0.2">
      <c r="A849" s="27">
        <v>44427</v>
      </c>
      <c r="B849" s="17">
        <v>5.415</v>
      </c>
      <c r="C849" s="14">
        <v>787.14</v>
      </c>
      <c r="D849" s="17">
        <v>6.5011000000000001</v>
      </c>
      <c r="E849" s="17">
        <v>3870.1129999999998</v>
      </c>
      <c r="F849" s="17">
        <v>21.878</v>
      </c>
      <c r="G849" s="17">
        <v>300.60700000000003</v>
      </c>
      <c r="H849" s="17">
        <v>14493</v>
      </c>
      <c r="I849" s="17">
        <v>4.2380000000000004</v>
      </c>
      <c r="J849" s="17">
        <v>20.162500000000001</v>
      </c>
      <c r="K849" s="17">
        <v>4.1052499999999998</v>
      </c>
      <c r="L849" s="17">
        <v>50.5548</v>
      </c>
      <c r="M849" s="17">
        <v>3.9268299999999998</v>
      </c>
      <c r="N849" s="17">
        <v>4.2241799999999996</v>
      </c>
      <c r="O849" s="17">
        <v>74.269379999999998</v>
      </c>
      <c r="P849" s="17">
        <v>15.212149999999999</v>
      </c>
      <c r="Q849" s="17">
        <v>33.367199999999997</v>
      </c>
      <c r="R849" s="17">
        <v>8.5282</v>
      </c>
      <c r="S849" s="17">
        <v>74.429010000000005</v>
      </c>
      <c r="T849" s="17">
        <v>1.36467</v>
      </c>
      <c r="U849" s="17">
        <v>27.9815</v>
      </c>
      <c r="V849" s="17">
        <v>1176.46</v>
      </c>
      <c r="W849" s="17">
        <v>26.643650000000001</v>
      </c>
      <c r="X849" s="17">
        <v>15.699299999999999</v>
      </c>
      <c r="Y849" s="17">
        <v>1.16754</v>
      </c>
      <c r="Z849" s="17">
        <v>109.738</v>
      </c>
    </row>
    <row r="850" spans="1:26" x14ac:dyDescent="0.2">
      <c r="A850" s="27">
        <v>44426</v>
      </c>
      <c r="B850" s="17">
        <v>5.3878000000000004</v>
      </c>
      <c r="C850" s="14">
        <v>788.78700000000003</v>
      </c>
      <c r="D850" s="17">
        <v>6.4850300000000001</v>
      </c>
      <c r="E850" s="17">
        <v>3852.3249999999998</v>
      </c>
      <c r="F850" s="17">
        <v>21.732119999999998</v>
      </c>
      <c r="G850" s="17">
        <v>299.31799999999998</v>
      </c>
      <c r="H850" s="17">
        <v>14402</v>
      </c>
      <c r="I850" s="17">
        <v>4.2380000000000004</v>
      </c>
      <c r="J850" s="17">
        <v>20.0441</v>
      </c>
      <c r="K850" s="17">
        <v>4.0958500000000004</v>
      </c>
      <c r="L850" s="17">
        <v>50.418500000000002</v>
      </c>
      <c r="M850" s="17">
        <v>3.8906999999999998</v>
      </c>
      <c r="N850" s="17">
        <v>4.2049200000000004</v>
      </c>
      <c r="O850" s="17">
        <v>73.793700000000001</v>
      </c>
      <c r="P850" s="17">
        <v>14.98063</v>
      </c>
      <c r="Q850" s="17">
        <v>33.295499999999997</v>
      </c>
      <c r="R850" s="17">
        <v>8.4641599999999997</v>
      </c>
      <c r="S850" s="17">
        <v>74.297510000000003</v>
      </c>
      <c r="T850" s="17">
        <v>1.36067</v>
      </c>
      <c r="U850" s="17">
        <v>27.848500000000001</v>
      </c>
      <c r="V850" s="17">
        <v>1170.28</v>
      </c>
      <c r="W850" s="17">
        <v>26.618919999999999</v>
      </c>
      <c r="X850" s="17">
        <v>15.701320000000001</v>
      </c>
      <c r="Y850" s="17">
        <v>1.1711</v>
      </c>
      <c r="Z850" s="17">
        <v>109.765</v>
      </c>
    </row>
    <row r="851" spans="1:26" x14ac:dyDescent="0.2">
      <c r="A851" s="27">
        <v>44425</v>
      </c>
      <c r="B851" s="17">
        <v>5.2957000000000001</v>
      </c>
      <c r="C851" s="14">
        <v>790.11300000000006</v>
      </c>
      <c r="D851" s="17">
        <v>6.4912400000000003</v>
      </c>
      <c r="E851" s="17">
        <v>3879.4229999999998</v>
      </c>
      <c r="F851" s="17">
        <v>21.73433</v>
      </c>
      <c r="G851" s="17">
        <v>300.42200000000003</v>
      </c>
      <c r="H851" s="17">
        <v>14418</v>
      </c>
      <c r="I851" s="17">
        <v>4.2367499999999998</v>
      </c>
      <c r="J851" s="17">
        <v>20.008700000000001</v>
      </c>
      <c r="K851" s="17">
        <v>4.0879000000000003</v>
      </c>
      <c r="L851" s="17">
        <v>50.407499999999999</v>
      </c>
      <c r="M851" s="17">
        <v>3.89757</v>
      </c>
      <c r="N851" s="17">
        <v>4.2061500000000001</v>
      </c>
      <c r="O851" s="17">
        <v>73.622500000000002</v>
      </c>
      <c r="P851" s="17">
        <v>14.91072</v>
      </c>
      <c r="Q851" s="17">
        <v>33.363700000000001</v>
      </c>
      <c r="R851" s="17">
        <v>8.4331399999999999</v>
      </c>
      <c r="S851" s="17">
        <v>74.384010000000004</v>
      </c>
      <c r="T851" s="17">
        <v>1.36239</v>
      </c>
      <c r="U851" s="17">
        <v>27.851199999999999</v>
      </c>
      <c r="V851" s="17">
        <v>1177.44</v>
      </c>
      <c r="W851" s="17">
        <v>26.675129999999999</v>
      </c>
      <c r="X851" s="17">
        <v>15.701499999999999</v>
      </c>
      <c r="Y851" s="17">
        <v>1.17096</v>
      </c>
      <c r="Z851" s="17">
        <v>109.59699999999999</v>
      </c>
    </row>
    <row r="852" spans="1:26" x14ac:dyDescent="0.2">
      <c r="A852" s="27">
        <v>44424</v>
      </c>
      <c r="B852" s="17">
        <v>5.26023</v>
      </c>
      <c r="C852" s="14">
        <v>787.68</v>
      </c>
      <c r="D852" s="17">
        <v>6.4760600000000004</v>
      </c>
      <c r="E852" s="17">
        <v>3846.375</v>
      </c>
      <c r="F852" s="17">
        <v>21.588750000000001</v>
      </c>
      <c r="G852" s="17">
        <v>298.51799999999997</v>
      </c>
      <c r="H852" s="17">
        <v>14366</v>
      </c>
      <c r="I852" s="17">
        <v>4.2370000000000001</v>
      </c>
      <c r="J852" s="17">
        <v>19.899149999999999</v>
      </c>
      <c r="K852" s="17">
        <v>4.0809499999999996</v>
      </c>
      <c r="L852" s="17">
        <v>50.637500000000003</v>
      </c>
      <c r="M852" s="17">
        <v>3.8721800000000002</v>
      </c>
      <c r="N852" s="17">
        <v>4.1752000000000002</v>
      </c>
      <c r="O852" s="17">
        <v>73.350710000000007</v>
      </c>
      <c r="P852" s="17">
        <v>14.84268</v>
      </c>
      <c r="Q852" s="17">
        <v>33.408999999999999</v>
      </c>
      <c r="R852" s="17">
        <v>8.4609400000000008</v>
      </c>
      <c r="S852" s="17">
        <v>74.163510000000002</v>
      </c>
      <c r="T852" s="17">
        <v>1.35582</v>
      </c>
      <c r="U852" s="17">
        <v>27.843499999999999</v>
      </c>
      <c r="V852" s="17">
        <v>1165.45</v>
      </c>
      <c r="W852" s="17">
        <v>26.748729999999998</v>
      </c>
      <c r="X852" s="17">
        <v>15.7112</v>
      </c>
      <c r="Y852" s="17">
        <v>1.1778299999999999</v>
      </c>
      <c r="Z852" s="17">
        <v>109.244</v>
      </c>
    </row>
    <row r="853" spans="1:26" x14ac:dyDescent="0.2">
      <c r="A853" s="27">
        <v>44421</v>
      </c>
      <c r="B853" s="17">
        <v>5.2485499999999998</v>
      </c>
      <c r="C853" s="14">
        <v>775.83799999999997</v>
      </c>
      <c r="D853" s="17">
        <v>6.4776300000000004</v>
      </c>
      <c r="E853" s="17">
        <v>3846.375</v>
      </c>
      <c r="F853" s="17">
        <v>21.533000000000001</v>
      </c>
      <c r="G853" s="17">
        <v>298.74</v>
      </c>
      <c r="H853" s="17">
        <v>14363.5</v>
      </c>
      <c r="I853" s="17">
        <v>4.2365000000000004</v>
      </c>
      <c r="J853" s="17">
        <v>19.879380000000001</v>
      </c>
      <c r="K853" s="17">
        <v>4.0779500000000004</v>
      </c>
      <c r="L853" s="17">
        <v>50.467399999999998</v>
      </c>
      <c r="M853" s="17">
        <v>3.87025</v>
      </c>
      <c r="N853" s="17">
        <v>4.16275</v>
      </c>
      <c r="O853" s="17">
        <v>73.304599999999994</v>
      </c>
      <c r="P853" s="17">
        <v>14.73465</v>
      </c>
      <c r="Q853" s="17">
        <v>33.296799999999998</v>
      </c>
      <c r="R853" s="17">
        <v>8.5236900000000002</v>
      </c>
      <c r="S853" s="17">
        <v>74.16301</v>
      </c>
      <c r="T853" s="17">
        <v>1.3549500000000001</v>
      </c>
      <c r="U853" s="17">
        <v>27.842500000000001</v>
      </c>
      <c r="V853" s="17">
        <v>1162.3599999999999</v>
      </c>
      <c r="W853" s="17">
        <v>26.67</v>
      </c>
      <c r="X853" s="17">
        <v>15.700799999999999</v>
      </c>
      <c r="Y853" s="17">
        <v>1.1797</v>
      </c>
      <c r="Z853" s="17">
        <v>109.59</v>
      </c>
    </row>
    <row r="854" spans="1:26" x14ac:dyDescent="0.2">
      <c r="A854" s="27">
        <v>44420</v>
      </c>
      <c r="B854" s="17">
        <v>5.2531999999999996</v>
      </c>
      <c r="C854" s="14">
        <v>774.80499999999995</v>
      </c>
      <c r="D854" s="17">
        <v>6.4776100000000003</v>
      </c>
      <c r="E854" s="17">
        <v>3858.585</v>
      </c>
      <c r="F854" s="17">
        <v>21.636279999999999</v>
      </c>
      <c r="G854" s="17">
        <v>300.88900000000001</v>
      </c>
      <c r="H854" s="17">
        <v>14359</v>
      </c>
      <c r="I854" s="17">
        <v>4.2309999999999999</v>
      </c>
      <c r="J854" s="17">
        <v>19.96527</v>
      </c>
      <c r="K854" s="17">
        <v>4.0880000000000001</v>
      </c>
      <c r="L854" s="17">
        <v>50.402500000000003</v>
      </c>
      <c r="M854" s="17">
        <v>3.9016000000000002</v>
      </c>
      <c r="N854" s="17">
        <v>4.1869100000000001</v>
      </c>
      <c r="O854" s="17">
        <v>73.611800000000002</v>
      </c>
      <c r="P854" s="17">
        <v>14.78176</v>
      </c>
      <c r="Q854" s="17">
        <v>33.066499999999998</v>
      </c>
      <c r="R854" s="17">
        <v>8.5633800000000004</v>
      </c>
      <c r="S854" s="17">
        <v>74.258009999999999</v>
      </c>
      <c r="T854" s="17">
        <v>1.35781</v>
      </c>
      <c r="U854" s="17">
        <v>27.8108</v>
      </c>
      <c r="V854" s="17">
        <v>1163.1600000000001</v>
      </c>
      <c r="W854" s="17">
        <v>26.740549999999999</v>
      </c>
      <c r="X854" s="17">
        <v>15.700799999999999</v>
      </c>
      <c r="Y854" s="17">
        <v>1.1729499999999999</v>
      </c>
      <c r="Z854" s="17">
        <v>110.411</v>
      </c>
    </row>
    <row r="855" spans="1:26" x14ac:dyDescent="0.2">
      <c r="A855" s="27">
        <v>44419</v>
      </c>
      <c r="B855" s="17">
        <v>5.2204499999999996</v>
      </c>
      <c r="C855" s="14">
        <v>773.32500000000005</v>
      </c>
      <c r="D855" s="17">
        <v>6.4763500000000001</v>
      </c>
      <c r="E855" s="17">
        <v>3944.0349999999999</v>
      </c>
      <c r="F855" s="17">
        <v>21.62895</v>
      </c>
      <c r="G855" s="17">
        <v>301.29399999999998</v>
      </c>
      <c r="H855" s="17">
        <v>14362</v>
      </c>
      <c r="I855" s="17">
        <v>4.2394999999999996</v>
      </c>
      <c r="J855" s="17">
        <v>19.92745</v>
      </c>
      <c r="K855" s="17">
        <v>4.0928500000000003</v>
      </c>
      <c r="L855" s="17">
        <v>50.408499999999997</v>
      </c>
      <c r="M855" s="17">
        <v>3.9022899999999998</v>
      </c>
      <c r="N855" s="17">
        <v>4.1860499999999998</v>
      </c>
      <c r="O855" s="17">
        <v>73.481930000000006</v>
      </c>
      <c r="P855" s="17">
        <v>14.66235</v>
      </c>
      <c r="Q855" s="17">
        <v>33.159799999999997</v>
      </c>
      <c r="R855" s="17">
        <v>8.6315100000000005</v>
      </c>
      <c r="S855" s="17">
        <v>74.102019999999996</v>
      </c>
      <c r="T855" s="17">
        <v>1.3564499999999999</v>
      </c>
      <c r="U855" s="17">
        <v>27.843800000000002</v>
      </c>
      <c r="V855" s="17">
        <v>1154.1099999999999</v>
      </c>
      <c r="W855" s="17">
        <v>26.803699999999999</v>
      </c>
      <c r="X855" s="17">
        <v>15.69215</v>
      </c>
      <c r="Y855" s="17">
        <v>1.17387</v>
      </c>
      <c r="Z855" s="17">
        <v>110.43</v>
      </c>
    </row>
    <row r="856" spans="1:26" x14ac:dyDescent="0.2">
      <c r="A856" s="27">
        <v>44418</v>
      </c>
      <c r="B856" s="17">
        <v>5.1902999999999997</v>
      </c>
      <c r="C856" s="14">
        <v>779.38</v>
      </c>
      <c r="D856" s="17">
        <v>6.4873700000000003</v>
      </c>
      <c r="E856" s="17">
        <v>3969.895</v>
      </c>
      <c r="F856" s="17">
        <v>21.660430000000002</v>
      </c>
      <c r="G856" s="17">
        <v>301.76900000000001</v>
      </c>
      <c r="H856" s="17">
        <v>14393</v>
      </c>
      <c r="I856" s="17">
        <v>4.2277500000000003</v>
      </c>
      <c r="J856" s="17">
        <v>20.0868</v>
      </c>
      <c r="K856" s="17">
        <v>4.0789499999999999</v>
      </c>
      <c r="L856" s="17">
        <v>50.399000000000001</v>
      </c>
      <c r="M856" s="17">
        <v>3.90578</v>
      </c>
      <c r="N856" s="17">
        <v>4.1938500000000003</v>
      </c>
      <c r="O856" s="17">
        <v>73.970730000000003</v>
      </c>
      <c r="P856" s="17">
        <v>14.801600000000001</v>
      </c>
      <c r="Q856" s="17">
        <v>33.456800000000001</v>
      </c>
      <c r="R856" s="17">
        <v>8.6090199999999992</v>
      </c>
      <c r="S856" s="17">
        <v>74.421509999999998</v>
      </c>
      <c r="T856" s="17">
        <v>1.3594200000000001</v>
      </c>
      <c r="U856" s="17">
        <v>27.838100000000001</v>
      </c>
      <c r="V856" s="17">
        <v>1152.895</v>
      </c>
      <c r="W856" s="17">
        <v>26.790050000000001</v>
      </c>
      <c r="X856" s="17">
        <v>15.728630000000001</v>
      </c>
      <c r="Y856" s="17">
        <v>1.1719900000000001</v>
      </c>
      <c r="Z856" s="17">
        <v>110.574</v>
      </c>
    </row>
    <row r="857" spans="1:26" x14ac:dyDescent="0.2">
      <c r="A857" s="27">
        <v>44417</v>
      </c>
      <c r="B857" s="17">
        <v>5.2352499999999997</v>
      </c>
      <c r="C857" s="14">
        <v>784.7</v>
      </c>
      <c r="D857" s="17">
        <v>6.4863999999999997</v>
      </c>
      <c r="E857" s="17">
        <v>3997.3249999999998</v>
      </c>
      <c r="F857" s="17">
        <v>21.6157</v>
      </c>
      <c r="G857" s="17">
        <v>300.71699999999998</v>
      </c>
      <c r="H857" s="17">
        <v>14401</v>
      </c>
      <c r="I857" s="17">
        <v>4.2277500000000003</v>
      </c>
      <c r="J857" s="17">
        <v>20.076699999999999</v>
      </c>
      <c r="K857" s="17">
        <v>4.1094999999999997</v>
      </c>
      <c r="L857" s="17">
        <v>50.389899999999997</v>
      </c>
      <c r="M857" s="17">
        <v>3.8893</v>
      </c>
      <c r="N857" s="17">
        <v>4.1864499999999998</v>
      </c>
      <c r="O857" s="17">
        <v>73.657070000000004</v>
      </c>
      <c r="P857" s="17">
        <v>14.78083</v>
      </c>
      <c r="Q857" s="17">
        <v>33.469900000000003</v>
      </c>
      <c r="R857" s="17">
        <v>8.6602700000000006</v>
      </c>
      <c r="S857" s="17">
        <v>74.454509999999999</v>
      </c>
      <c r="T857" s="17">
        <v>1.357</v>
      </c>
      <c r="U857" s="17">
        <v>27.822800000000001</v>
      </c>
      <c r="V857" s="17">
        <v>1147.07</v>
      </c>
      <c r="W857" s="17">
        <v>26.720079999999999</v>
      </c>
      <c r="X857" s="17">
        <v>15.701549999999999</v>
      </c>
      <c r="Y857" s="17">
        <v>1.1736599999999999</v>
      </c>
      <c r="Z857" s="17">
        <v>110.29</v>
      </c>
    </row>
    <row r="858" spans="1:26" x14ac:dyDescent="0.2">
      <c r="A858" s="27">
        <v>44414</v>
      </c>
      <c r="B858" s="17">
        <v>5.2327300000000001</v>
      </c>
      <c r="C858" s="14">
        <v>789.45799999999997</v>
      </c>
      <c r="D858" s="17">
        <v>6.47865</v>
      </c>
      <c r="E858" s="17">
        <v>3957.4349999999999</v>
      </c>
      <c r="F858" s="17">
        <v>21.599</v>
      </c>
      <c r="G858" s="17">
        <v>300.887</v>
      </c>
      <c r="H858" s="17">
        <v>14390.5</v>
      </c>
      <c r="I858" s="17">
        <v>4.2195</v>
      </c>
      <c r="J858" s="17">
        <v>20.04316</v>
      </c>
      <c r="K858" s="17">
        <v>4.0943300000000002</v>
      </c>
      <c r="L858" s="17">
        <v>50.411000000000001</v>
      </c>
      <c r="M858" s="17">
        <v>3.8879299999999999</v>
      </c>
      <c r="N858" s="17">
        <v>4.1767500000000002</v>
      </c>
      <c r="O858" s="17">
        <v>73.226619999999997</v>
      </c>
      <c r="P858" s="17">
        <v>14.630839999999999</v>
      </c>
      <c r="Q858" s="17">
        <v>33.437800000000003</v>
      </c>
      <c r="R858" s="17">
        <v>8.6316500000000005</v>
      </c>
      <c r="S858" s="17">
        <v>74.242059999999995</v>
      </c>
      <c r="T858" s="17">
        <v>1.3547800000000001</v>
      </c>
      <c r="U858" s="17">
        <v>27.7928</v>
      </c>
      <c r="V858" s="17">
        <v>1145.93</v>
      </c>
      <c r="W858" s="17">
        <v>26.789919999999999</v>
      </c>
      <c r="X858" s="17">
        <v>15.703950000000001</v>
      </c>
      <c r="Y858" s="17">
        <v>1.17618</v>
      </c>
      <c r="Z858" s="17">
        <v>110.245</v>
      </c>
    </row>
    <row r="859" spans="1:26" x14ac:dyDescent="0.2">
      <c r="A859" s="27">
        <v>44413</v>
      </c>
      <c r="B859" s="17">
        <v>5.2487500000000002</v>
      </c>
      <c r="C859" s="14">
        <v>779.71299999999997</v>
      </c>
      <c r="D859" s="17">
        <v>6.4620300000000004</v>
      </c>
      <c r="E859" s="17">
        <v>3910.1750000000002</v>
      </c>
      <c r="F859" s="17">
        <v>21.463660000000001</v>
      </c>
      <c r="G859" s="17">
        <v>298.863</v>
      </c>
      <c r="H859" s="17">
        <v>14344</v>
      </c>
      <c r="I859" s="17">
        <v>4.2162499999999996</v>
      </c>
      <c r="J859" s="17">
        <v>19.93375</v>
      </c>
      <c r="K859" s="17">
        <v>4.0734000000000004</v>
      </c>
      <c r="L859" s="17">
        <v>50.244999999999997</v>
      </c>
      <c r="M859" s="17">
        <v>3.8413200000000001</v>
      </c>
      <c r="N859" s="17">
        <v>4.1525299999999996</v>
      </c>
      <c r="O859" s="17">
        <v>73.115799999999993</v>
      </c>
      <c r="P859" s="17">
        <v>14.5092</v>
      </c>
      <c r="Q859" s="17">
        <v>33.257100000000001</v>
      </c>
      <c r="R859" s="17">
        <v>8.5311299999999992</v>
      </c>
      <c r="S859" s="17">
        <v>74.072509999999994</v>
      </c>
      <c r="T859" s="17">
        <v>1.351</v>
      </c>
      <c r="U859" s="17">
        <v>27.762499999999999</v>
      </c>
      <c r="V859" s="17">
        <v>1143.04</v>
      </c>
      <c r="W859" s="17">
        <v>26.894819999999999</v>
      </c>
      <c r="X859" s="17">
        <v>15.719429999999999</v>
      </c>
      <c r="Y859" s="17">
        <v>1.1834</v>
      </c>
      <c r="Z859" s="17">
        <v>109.773</v>
      </c>
    </row>
    <row r="860" spans="1:26" x14ac:dyDescent="0.2">
      <c r="A860" s="27">
        <v>44412</v>
      </c>
      <c r="B860" s="17">
        <v>5.1694000000000004</v>
      </c>
      <c r="C860" s="14">
        <v>774.17499999999995</v>
      </c>
      <c r="D860" s="17">
        <v>6.46305</v>
      </c>
      <c r="E860" s="17">
        <v>3909.4549999999999</v>
      </c>
      <c r="F860" s="17">
        <v>21.497499999999999</v>
      </c>
      <c r="G860" s="17">
        <v>299.53800000000001</v>
      </c>
      <c r="H860" s="17">
        <v>14341</v>
      </c>
      <c r="I860" s="17">
        <v>4.2217500000000001</v>
      </c>
      <c r="J860" s="17">
        <v>19.977160000000001</v>
      </c>
      <c r="K860" s="17">
        <v>4.0816800000000004</v>
      </c>
      <c r="L860" s="17">
        <v>49.763500000000001</v>
      </c>
      <c r="M860" s="17">
        <v>3.8404799999999999</v>
      </c>
      <c r="N860" s="17">
        <v>4.1547799999999997</v>
      </c>
      <c r="O860" s="17">
        <v>73.193860000000001</v>
      </c>
      <c r="P860" s="17">
        <v>14.385540000000001</v>
      </c>
      <c r="Q860" s="17">
        <v>33.123699999999999</v>
      </c>
      <c r="R860" s="17">
        <v>8.4789399999999997</v>
      </c>
      <c r="S860" s="17">
        <v>74.165009999999995</v>
      </c>
      <c r="T860" s="17">
        <v>1.3510200000000001</v>
      </c>
      <c r="U860" s="17">
        <v>27.780200000000001</v>
      </c>
      <c r="V860" s="17">
        <v>1145.01</v>
      </c>
      <c r="W860" s="17">
        <v>26.914960000000001</v>
      </c>
      <c r="X860" s="17">
        <v>15.69125</v>
      </c>
      <c r="Y860" s="17">
        <v>1.1836899999999999</v>
      </c>
      <c r="Z860" s="17">
        <v>109.48399999999999</v>
      </c>
    </row>
    <row r="861" spans="1:26" x14ac:dyDescent="0.2">
      <c r="A861" s="27">
        <v>44411</v>
      </c>
      <c r="B861" s="17">
        <v>5.1976000000000004</v>
      </c>
      <c r="C861" s="14">
        <v>777.83</v>
      </c>
      <c r="D861" s="17">
        <v>6.4665699999999999</v>
      </c>
      <c r="E861" s="17">
        <v>3911.0929999999998</v>
      </c>
      <c r="F861" s="17">
        <v>21.456600000000002</v>
      </c>
      <c r="G861" s="17">
        <v>299.815</v>
      </c>
      <c r="H861" s="17">
        <v>14315.5</v>
      </c>
      <c r="I861" s="17">
        <v>4.2210000000000001</v>
      </c>
      <c r="J861" s="17">
        <v>19.886150000000001</v>
      </c>
      <c r="K861" s="17">
        <v>4.0498200000000004</v>
      </c>
      <c r="L861" s="17">
        <v>49.615000000000002</v>
      </c>
      <c r="M861" s="17">
        <v>3.8385500000000001</v>
      </c>
      <c r="N861" s="17">
        <v>4.1459299999999999</v>
      </c>
      <c r="O861" s="17">
        <v>73.029210000000006</v>
      </c>
      <c r="P861" s="17">
        <v>14.3124</v>
      </c>
      <c r="Q861" s="17">
        <v>33.022500000000001</v>
      </c>
      <c r="R861" s="17">
        <v>8.4092599999999997</v>
      </c>
      <c r="S861" s="17">
        <v>74.228009999999998</v>
      </c>
      <c r="T861" s="17">
        <v>1.3512599999999999</v>
      </c>
      <c r="U861" s="17">
        <v>27.901</v>
      </c>
      <c r="V861" s="17">
        <v>1148.6300000000001</v>
      </c>
      <c r="W861" s="17">
        <v>26.888680000000001</v>
      </c>
      <c r="X861" s="17">
        <v>15.6921</v>
      </c>
      <c r="Y861" s="17">
        <v>1.18638</v>
      </c>
      <c r="Z861" s="17">
        <v>109.042</v>
      </c>
    </row>
    <row r="862" spans="1:26" x14ac:dyDescent="0.2">
      <c r="A862" s="27">
        <v>44410</v>
      </c>
      <c r="B862" s="17">
        <v>5.1738299999999997</v>
      </c>
      <c r="C862" s="14">
        <v>768.05200000000002</v>
      </c>
      <c r="D862" s="17">
        <v>6.4649999999999999</v>
      </c>
      <c r="E862" s="17">
        <v>3886.29</v>
      </c>
      <c r="F862" s="17">
        <v>21.46762</v>
      </c>
      <c r="G862" s="17">
        <v>300.22300000000001</v>
      </c>
      <c r="H862" s="17">
        <v>14370.5</v>
      </c>
      <c r="I862" s="17">
        <v>4.2247500000000002</v>
      </c>
      <c r="J862" s="17">
        <v>19.90663</v>
      </c>
      <c r="K862" s="17">
        <v>4.0637499999999998</v>
      </c>
      <c r="L862" s="17">
        <v>49.92</v>
      </c>
      <c r="M862" s="17">
        <v>3.8407499999999999</v>
      </c>
      <c r="N862" s="17">
        <v>4.1436700000000002</v>
      </c>
      <c r="O862" s="17">
        <v>73.006749999999997</v>
      </c>
      <c r="P862" s="17">
        <v>14.47242</v>
      </c>
      <c r="Q862" s="17">
        <v>32.953000000000003</v>
      </c>
      <c r="R862" s="17">
        <v>8.3544999999999998</v>
      </c>
      <c r="S862" s="17">
        <v>74.328999999999994</v>
      </c>
      <c r="T862" s="17">
        <v>1.353</v>
      </c>
      <c r="U862" s="17">
        <v>27.914300000000001</v>
      </c>
      <c r="V862" s="17">
        <v>1150.4000000000001</v>
      </c>
      <c r="W862" s="17">
        <v>26.89002</v>
      </c>
      <c r="X862" s="17">
        <v>15.69265</v>
      </c>
      <c r="Y862" s="17">
        <v>1.1869499999999999</v>
      </c>
      <c r="Z862" s="17">
        <v>109.312</v>
      </c>
    </row>
    <row r="863" spans="1:26" x14ac:dyDescent="0.2">
      <c r="A863" s="27">
        <v>44407</v>
      </c>
      <c r="B863" s="17">
        <v>5.2115499999999999</v>
      </c>
      <c r="C863" s="14">
        <v>758.71500000000003</v>
      </c>
      <c r="D863" s="17">
        <v>6.4633099999999999</v>
      </c>
      <c r="E863" s="17">
        <v>3830.75</v>
      </c>
      <c r="F863" s="17">
        <v>21.481850000000001</v>
      </c>
      <c r="G863" s="17">
        <v>301.89800000000002</v>
      </c>
      <c r="H863" s="17">
        <v>14450</v>
      </c>
      <c r="I863" s="17">
        <v>4.22</v>
      </c>
      <c r="J863" s="17">
        <v>19.867509999999999</v>
      </c>
      <c r="K863" s="17">
        <v>4.0689799999999998</v>
      </c>
      <c r="L863" s="17">
        <v>50.005800000000001</v>
      </c>
      <c r="M863" s="17">
        <v>3.8485999999999998</v>
      </c>
      <c r="N863" s="17">
        <v>4.1410400000000003</v>
      </c>
      <c r="O863" s="17">
        <v>73.165880000000001</v>
      </c>
      <c r="P863" s="17">
        <v>14.60191</v>
      </c>
      <c r="Q863" s="17">
        <v>32.900300000000001</v>
      </c>
      <c r="R863" s="17">
        <v>8.4539200000000001</v>
      </c>
      <c r="S863" s="17">
        <v>74.385509999999996</v>
      </c>
      <c r="T863" s="17">
        <v>1.3543499999999999</v>
      </c>
      <c r="U863" s="17">
        <v>27.959</v>
      </c>
      <c r="V863" s="17">
        <v>1151.885</v>
      </c>
      <c r="W863" s="17">
        <v>26.78443</v>
      </c>
      <c r="X863" s="17">
        <v>15.704700000000001</v>
      </c>
      <c r="Y863" s="17">
        <v>1.1870499999999999</v>
      </c>
      <c r="Z863" s="17">
        <v>109.71599999999999</v>
      </c>
    </row>
    <row r="864" spans="1:26" x14ac:dyDescent="0.2">
      <c r="A864" s="27">
        <v>44406</v>
      </c>
      <c r="B864" s="17">
        <v>5.0811299999999999</v>
      </c>
      <c r="C864" s="14">
        <v>760.05</v>
      </c>
      <c r="D864" s="17">
        <v>6.4574499999999997</v>
      </c>
      <c r="E864" s="17">
        <v>3867.6149999999998</v>
      </c>
      <c r="F864" s="17">
        <v>21.434470000000001</v>
      </c>
      <c r="G864" s="17">
        <v>300.83300000000003</v>
      </c>
      <c r="H864" s="17">
        <v>14441</v>
      </c>
      <c r="I864" s="17">
        <v>4.2424999999999997</v>
      </c>
      <c r="J864" s="17">
        <v>19.854900000000001</v>
      </c>
      <c r="K864" s="17">
        <v>3.9266000000000001</v>
      </c>
      <c r="L864" s="17">
        <v>50.317500000000003</v>
      </c>
      <c r="M864" s="17">
        <v>3.8444199999999999</v>
      </c>
      <c r="N864" s="17">
        <v>4.1388199999999999</v>
      </c>
      <c r="O864" s="17">
        <v>73.133349999999993</v>
      </c>
      <c r="P864" s="17">
        <v>14.55645</v>
      </c>
      <c r="Q864" s="17">
        <v>32.853000000000002</v>
      </c>
      <c r="R864" s="17">
        <v>8.45852</v>
      </c>
      <c r="S864" s="17">
        <v>74.223010000000002</v>
      </c>
      <c r="T864" s="17">
        <v>1.3531</v>
      </c>
      <c r="U864" s="17">
        <v>27.914000000000001</v>
      </c>
      <c r="V864" s="17">
        <v>1143.29</v>
      </c>
      <c r="W864" s="17">
        <v>26.870049999999999</v>
      </c>
      <c r="X864" s="17">
        <v>15.72345</v>
      </c>
      <c r="Y864" s="17">
        <v>1.1887000000000001</v>
      </c>
      <c r="Z864" s="17">
        <v>109.482</v>
      </c>
    </row>
    <row r="865" spans="1:26" x14ac:dyDescent="0.2">
      <c r="A865" s="27">
        <v>44405</v>
      </c>
      <c r="B865" s="17">
        <v>5.117</v>
      </c>
      <c r="C865" s="14">
        <v>762.07500000000005</v>
      </c>
      <c r="D865" s="17">
        <v>6.4859200000000001</v>
      </c>
      <c r="E865" s="17">
        <v>3905.47</v>
      </c>
      <c r="F865" s="17">
        <v>21.581600000000002</v>
      </c>
      <c r="G865" s="17">
        <v>304.255</v>
      </c>
      <c r="H865" s="17">
        <v>14469.5</v>
      </c>
      <c r="I865" s="17">
        <v>4.2344999999999997</v>
      </c>
      <c r="J865" s="17">
        <v>19.918600000000001</v>
      </c>
      <c r="K865" s="17">
        <v>3.9266000000000001</v>
      </c>
      <c r="L865" s="17">
        <v>50.392499999999998</v>
      </c>
      <c r="M865" s="17">
        <v>3.88164</v>
      </c>
      <c r="N865" s="17">
        <v>4.1543299999999999</v>
      </c>
      <c r="O865" s="17">
        <v>73.560749999999999</v>
      </c>
      <c r="P865" s="17">
        <v>14.749029999999999</v>
      </c>
      <c r="Q865" s="17">
        <v>32.825200000000002</v>
      </c>
      <c r="R865" s="17">
        <v>8.5541800000000006</v>
      </c>
      <c r="S865" s="17">
        <v>74.442509999999999</v>
      </c>
      <c r="T865" s="17">
        <v>1.3566499999999999</v>
      </c>
      <c r="U865" s="17">
        <v>28.004799999999999</v>
      </c>
      <c r="V865" s="17">
        <v>1150.44</v>
      </c>
      <c r="W865" s="17">
        <v>26.91797</v>
      </c>
      <c r="X865" s="17">
        <v>15.738250000000001</v>
      </c>
      <c r="Y865" s="17">
        <v>1.18445</v>
      </c>
      <c r="Z865" s="17">
        <v>109.913</v>
      </c>
    </row>
    <row r="866" spans="1:26" x14ac:dyDescent="0.2">
      <c r="A866" s="27">
        <v>44404</v>
      </c>
      <c r="B866" s="17">
        <v>5.1713199999999997</v>
      </c>
      <c r="C866" s="14">
        <v>767.73299999999995</v>
      </c>
      <c r="D866" s="17">
        <v>6.5269500000000003</v>
      </c>
      <c r="E866" s="17">
        <v>3919.06</v>
      </c>
      <c r="F866" s="17">
        <v>21.750920000000001</v>
      </c>
      <c r="G866" s="17">
        <v>303.94799999999998</v>
      </c>
      <c r="H866" s="17">
        <v>14506</v>
      </c>
      <c r="I866" s="17">
        <v>4.2335000000000003</v>
      </c>
      <c r="J866" s="17">
        <v>19.978829999999999</v>
      </c>
      <c r="K866" s="17">
        <v>3.9266000000000001</v>
      </c>
      <c r="L866" s="17">
        <v>50.41</v>
      </c>
      <c r="M866" s="17">
        <v>3.8910800000000001</v>
      </c>
      <c r="N866" s="17">
        <v>4.1615500000000001</v>
      </c>
      <c r="O866" s="17">
        <v>73.740650000000002</v>
      </c>
      <c r="P866" s="17">
        <v>14.788740000000001</v>
      </c>
      <c r="Q866" s="17">
        <v>32.923000000000002</v>
      </c>
      <c r="R866" s="17">
        <v>8.56494</v>
      </c>
      <c r="S866" s="17">
        <v>74.558009999999996</v>
      </c>
      <c r="T866" s="17">
        <v>1.3603499999999999</v>
      </c>
      <c r="U866" s="17">
        <v>28.081299999999999</v>
      </c>
      <c r="V866" s="17">
        <v>1154.865</v>
      </c>
      <c r="W866" s="17">
        <v>26.973680000000002</v>
      </c>
      <c r="X866" s="17">
        <v>15.7262</v>
      </c>
      <c r="Y866" s="17">
        <v>1.18167</v>
      </c>
      <c r="Z866" s="17">
        <v>109.776</v>
      </c>
    </row>
    <row r="867" spans="1:26" x14ac:dyDescent="0.2">
      <c r="A867" s="27">
        <v>44403</v>
      </c>
      <c r="B867" s="17">
        <v>5.1778000000000004</v>
      </c>
      <c r="C867" s="14">
        <v>760.21</v>
      </c>
      <c r="D867" s="17">
        <v>6.4835000000000003</v>
      </c>
      <c r="E867" s="17">
        <v>3908.4270000000001</v>
      </c>
      <c r="F867" s="17">
        <v>21.753699999999998</v>
      </c>
      <c r="G867" s="17">
        <v>306.27499999999998</v>
      </c>
      <c r="H867" s="17">
        <v>14473</v>
      </c>
      <c r="I867" s="17">
        <v>4.2307499999999996</v>
      </c>
      <c r="J867" s="17">
        <v>20.036650000000002</v>
      </c>
      <c r="K867" s="17">
        <v>3.9093300000000002</v>
      </c>
      <c r="L867" s="17">
        <v>50.34</v>
      </c>
      <c r="M867" s="17">
        <v>3.8915999999999999</v>
      </c>
      <c r="N867" s="17">
        <v>4.1657999999999999</v>
      </c>
      <c r="O867" s="17">
        <v>73.746799999999993</v>
      </c>
      <c r="P867" s="17">
        <v>14.79467</v>
      </c>
      <c r="Q867" s="17">
        <v>32.911799999999999</v>
      </c>
      <c r="R867" s="17">
        <v>8.5585599999999999</v>
      </c>
      <c r="S867" s="17">
        <v>74.277510000000007</v>
      </c>
      <c r="T867" s="17">
        <v>1.3582000000000001</v>
      </c>
      <c r="U867" s="17">
        <v>28.0716</v>
      </c>
      <c r="V867" s="17">
        <v>1152.71</v>
      </c>
      <c r="W867" s="17">
        <v>26.949929999999998</v>
      </c>
      <c r="X867" s="17">
        <v>15.681430000000001</v>
      </c>
      <c r="Y867" s="17">
        <v>1.1803399999999999</v>
      </c>
      <c r="Z867" s="17">
        <v>110.387</v>
      </c>
    </row>
    <row r="868" spans="1:26" x14ac:dyDescent="0.2">
      <c r="A868" s="27">
        <v>44400</v>
      </c>
      <c r="B868" s="17">
        <v>5.2000799999999998</v>
      </c>
      <c r="C868" s="14">
        <v>762.57500000000005</v>
      </c>
      <c r="D868" s="17">
        <v>6.4763799999999998</v>
      </c>
      <c r="E868" s="17">
        <v>3869.5549999999998</v>
      </c>
      <c r="F868" s="17">
        <v>21.788319999999999</v>
      </c>
      <c r="G868" s="17">
        <v>306.13099999999997</v>
      </c>
      <c r="H868" s="17">
        <v>14463</v>
      </c>
      <c r="I868" s="17">
        <v>4.2262500000000003</v>
      </c>
      <c r="J868" s="17">
        <v>20.066500000000001</v>
      </c>
      <c r="K868" s="17">
        <v>3.9249499999999999</v>
      </c>
      <c r="L868" s="17">
        <v>50.325000000000003</v>
      </c>
      <c r="M868" s="17">
        <v>3.8845200000000002</v>
      </c>
      <c r="N868" s="17">
        <v>4.1820199999999996</v>
      </c>
      <c r="O868" s="17">
        <v>73.906369999999995</v>
      </c>
      <c r="P868" s="17">
        <v>14.850300000000001</v>
      </c>
      <c r="Q868" s="17">
        <v>32.936799999999998</v>
      </c>
      <c r="R868" s="17">
        <v>8.5528899999999997</v>
      </c>
      <c r="S868" s="17">
        <v>74.451359999999994</v>
      </c>
      <c r="T868" s="17">
        <v>1.36073</v>
      </c>
      <c r="U868" s="17">
        <v>28.047699999999999</v>
      </c>
      <c r="V868" s="17">
        <v>1152.1199999999999</v>
      </c>
      <c r="W868" s="17">
        <v>27.045680000000001</v>
      </c>
      <c r="X868" s="17">
        <v>15.67225</v>
      </c>
      <c r="Y868" s="17">
        <v>1.1771100000000001</v>
      </c>
      <c r="Z868" s="17">
        <v>110.547</v>
      </c>
    </row>
    <row r="869" spans="1:26" x14ac:dyDescent="0.2">
      <c r="A869" s="27">
        <v>44399</v>
      </c>
      <c r="B869" s="17">
        <v>5.2016999999999998</v>
      </c>
      <c r="C869" s="14">
        <v>754.35</v>
      </c>
      <c r="D869" s="17">
        <v>6.4756600000000004</v>
      </c>
      <c r="E869" s="17">
        <v>3870.0129999999999</v>
      </c>
      <c r="F869" s="17">
        <v>21.771370000000001</v>
      </c>
      <c r="G869" s="17">
        <v>303.91399999999999</v>
      </c>
      <c r="H869" s="17">
        <v>14504.5</v>
      </c>
      <c r="I869" s="17">
        <v>4.2244999999999999</v>
      </c>
      <c r="J869" s="17">
        <v>20.118359999999999</v>
      </c>
      <c r="K869" s="17">
        <v>3.93445</v>
      </c>
      <c r="L869" s="17">
        <v>50.143799999999999</v>
      </c>
      <c r="M869" s="17">
        <v>3.8787500000000001</v>
      </c>
      <c r="N869" s="17">
        <v>4.1824500000000002</v>
      </c>
      <c r="O869" s="17">
        <v>73.677989999999994</v>
      </c>
      <c r="P869" s="17">
        <v>14.69285</v>
      </c>
      <c r="Q869" s="17">
        <v>32.891300000000001</v>
      </c>
      <c r="R869" s="17">
        <v>8.5608900000000006</v>
      </c>
      <c r="S869" s="17">
        <v>74.436009999999996</v>
      </c>
      <c r="T869" s="17">
        <v>1.3599399999999999</v>
      </c>
      <c r="U869" s="17">
        <v>28.020199999999999</v>
      </c>
      <c r="V869" s="17">
        <v>1150.8599999999999</v>
      </c>
      <c r="W869" s="17">
        <v>27.11825</v>
      </c>
      <c r="X869" s="17">
        <v>15.67245</v>
      </c>
      <c r="Y869" s="17">
        <v>1.1771100000000001</v>
      </c>
      <c r="Z869" s="17">
        <v>110.143</v>
      </c>
    </row>
    <row r="870" spans="1:26" x14ac:dyDescent="0.2">
      <c r="A870" s="27">
        <v>44398</v>
      </c>
      <c r="B870" s="17">
        <v>5.1880199999999999</v>
      </c>
      <c r="C870" s="14">
        <v>752.4</v>
      </c>
      <c r="D870" s="17">
        <v>6.46455</v>
      </c>
      <c r="E870" s="17">
        <v>3854.627</v>
      </c>
      <c r="F870" s="17">
        <v>21.78098</v>
      </c>
      <c r="G870" s="17">
        <v>305.06</v>
      </c>
      <c r="H870" s="17">
        <v>14481.5</v>
      </c>
      <c r="I870" s="17">
        <v>4.2335000000000003</v>
      </c>
      <c r="J870" s="17">
        <v>20.15193</v>
      </c>
      <c r="K870" s="17">
        <v>3.9469500000000002</v>
      </c>
      <c r="L870" s="17">
        <v>50.37</v>
      </c>
      <c r="M870" s="17">
        <v>3.8815</v>
      </c>
      <c r="N870" s="17">
        <v>4.1756500000000001</v>
      </c>
      <c r="O870" s="17">
        <v>74.006680000000003</v>
      </c>
      <c r="P870" s="17">
        <v>14.59385</v>
      </c>
      <c r="Q870" s="17">
        <v>32.827500000000001</v>
      </c>
      <c r="R870" s="17">
        <v>8.5654199999999996</v>
      </c>
      <c r="S870" s="17">
        <v>74.446010000000001</v>
      </c>
      <c r="T870" s="17">
        <v>1.3635900000000001</v>
      </c>
      <c r="U870" s="17">
        <v>28.061800000000002</v>
      </c>
      <c r="V870" s="17">
        <v>1149.4849999999999</v>
      </c>
      <c r="W870" s="17">
        <v>27.23995</v>
      </c>
      <c r="X870" s="17">
        <v>15.6729</v>
      </c>
      <c r="Y870" s="17">
        <v>1.1794</v>
      </c>
      <c r="Z870" s="17">
        <v>110.294</v>
      </c>
    </row>
    <row r="871" spans="1:26" x14ac:dyDescent="0.2">
      <c r="A871" s="27">
        <v>44397</v>
      </c>
      <c r="B871" s="17">
        <v>5.2217500000000001</v>
      </c>
      <c r="C871" s="14">
        <v>758.44500000000005</v>
      </c>
      <c r="D871" s="17">
        <v>6.4882200000000001</v>
      </c>
      <c r="E871" s="17">
        <v>3854.8870000000002</v>
      </c>
      <c r="F871" s="17">
        <v>21.771509999999999</v>
      </c>
      <c r="G871" s="17">
        <v>304.91500000000002</v>
      </c>
      <c r="H871" s="17">
        <v>14555.5</v>
      </c>
      <c r="I871" s="17">
        <v>4.2255000000000003</v>
      </c>
      <c r="J871" s="17">
        <v>20.157399999999999</v>
      </c>
      <c r="K871" s="17">
        <v>3.9495</v>
      </c>
      <c r="L871" s="17">
        <v>50.767600000000002</v>
      </c>
      <c r="M871" s="17">
        <v>3.8976500000000001</v>
      </c>
      <c r="N871" s="17">
        <v>4.1811600000000002</v>
      </c>
      <c r="O871" s="17">
        <v>74.501850000000005</v>
      </c>
      <c r="P871" s="17">
        <v>14.601459999999999</v>
      </c>
      <c r="Q871" s="17">
        <v>32.828000000000003</v>
      </c>
      <c r="R871" s="17">
        <v>8.5753500000000003</v>
      </c>
      <c r="S871" s="17">
        <v>74.549009999999996</v>
      </c>
      <c r="T871" s="17">
        <v>1.3654500000000001</v>
      </c>
      <c r="U871" s="17">
        <v>28.063500000000001</v>
      </c>
      <c r="V871" s="17">
        <v>1148.4649999999999</v>
      </c>
      <c r="W871" s="17">
        <v>27.220120000000001</v>
      </c>
      <c r="X871" s="17">
        <v>15.667299999999999</v>
      </c>
      <c r="Y871" s="17">
        <v>1.1780600000000001</v>
      </c>
      <c r="Z871" s="17">
        <v>109.85299999999999</v>
      </c>
    </row>
    <row r="872" spans="1:26" x14ac:dyDescent="0.2">
      <c r="A872" s="27">
        <v>44396</v>
      </c>
      <c r="B872" s="17">
        <v>5.2519499999999999</v>
      </c>
      <c r="C872" s="14">
        <v>760.47500000000002</v>
      </c>
      <c r="D872" s="17">
        <v>6.4950099999999997</v>
      </c>
      <c r="E872" s="17">
        <v>3854.8870000000002</v>
      </c>
      <c r="F872" s="17">
        <v>21.780100000000001</v>
      </c>
      <c r="G872" s="17">
        <v>304.94900000000001</v>
      </c>
      <c r="H872" s="17">
        <v>14592.5</v>
      </c>
      <c r="I872" s="17">
        <v>4.2255000000000003</v>
      </c>
      <c r="J872" s="17">
        <v>20.0762</v>
      </c>
      <c r="K872" s="17">
        <v>3.9485199999999998</v>
      </c>
      <c r="L872" s="17">
        <v>50.425400000000003</v>
      </c>
      <c r="M872" s="17">
        <v>3.89595</v>
      </c>
      <c r="N872" s="17">
        <v>4.17455</v>
      </c>
      <c r="O872" s="17">
        <v>74.749899999999997</v>
      </c>
      <c r="P872" s="17">
        <v>14.568199999999999</v>
      </c>
      <c r="Q872" s="17">
        <v>32.859900000000003</v>
      </c>
      <c r="R872" s="17">
        <v>8.5884999999999998</v>
      </c>
      <c r="S872" s="17">
        <v>74.986509999999996</v>
      </c>
      <c r="T872" s="17">
        <v>1.3635299999999999</v>
      </c>
      <c r="U872" s="17">
        <v>28.058499999999999</v>
      </c>
      <c r="V872" s="17">
        <v>1151.9100000000001</v>
      </c>
      <c r="W872" s="17">
        <v>27.215029999999999</v>
      </c>
      <c r="X872" s="17">
        <v>15.67</v>
      </c>
      <c r="Y872" s="17">
        <v>1.1799500000000001</v>
      </c>
      <c r="Z872" s="17">
        <v>109.458</v>
      </c>
    </row>
    <row r="873" spans="1:26" x14ac:dyDescent="0.2">
      <c r="A873" s="27">
        <v>44393</v>
      </c>
      <c r="B873" s="17">
        <v>5.1151999999999997</v>
      </c>
      <c r="C873" s="14">
        <v>757.84</v>
      </c>
      <c r="D873" s="17">
        <v>6.47546</v>
      </c>
      <c r="E873" s="17">
        <v>3809.9850000000001</v>
      </c>
      <c r="F873" s="17">
        <v>21.616849999999999</v>
      </c>
      <c r="G873" s="17">
        <v>304.48700000000002</v>
      </c>
      <c r="H873" s="17">
        <v>14487.5</v>
      </c>
      <c r="I873" s="17">
        <v>4.2054999999999998</v>
      </c>
      <c r="J873" s="17">
        <v>19.892230000000001</v>
      </c>
      <c r="K873" s="17">
        <v>3.9055</v>
      </c>
      <c r="L873" s="17">
        <v>50.241199999999999</v>
      </c>
      <c r="M873" s="17">
        <v>3.88287</v>
      </c>
      <c r="N873" s="17">
        <v>4.1743499999999996</v>
      </c>
      <c r="O873" s="17">
        <v>74.075000000000003</v>
      </c>
      <c r="P873" s="17">
        <v>14.43069</v>
      </c>
      <c r="Q873" s="17">
        <v>32.799999999999997</v>
      </c>
      <c r="R873" s="17">
        <v>8.5276800000000001</v>
      </c>
      <c r="S873" s="17">
        <v>74.640510000000006</v>
      </c>
      <c r="T873" s="17">
        <v>1.3570500000000001</v>
      </c>
      <c r="U873" s="17">
        <v>27.980399999999999</v>
      </c>
      <c r="V873" s="17">
        <v>1142.5</v>
      </c>
      <c r="W873" s="17">
        <v>27.232510000000001</v>
      </c>
      <c r="X873" s="17">
        <v>15.702450000000001</v>
      </c>
      <c r="Y873" s="17">
        <v>1.1806300000000001</v>
      </c>
      <c r="Z873" s="17">
        <v>110.069</v>
      </c>
    </row>
    <row r="874" spans="1:26" x14ac:dyDescent="0.2">
      <c r="A874" s="27">
        <v>44392</v>
      </c>
      <c r="B874" s="17">
        <v>5.11165</v>
      </c>
      <c r="C874" s="14">
        <v>757.82500000000005</v>
      </c>
      <c r="D874" s="17">
        <v>6.4612699999999998</v>
      </c>
      <c r="E874" s="17">
        <v>3802.2350000000001</v>
      </c>
      <c r="F874" s="17">
        <v>21.642880000000002</v>
      </c>
      <c r="G874" s="17">
        <v>303.56299999999999</v>
      </c>
      <c r="H874" s="17">
        <v>14523</v>
      </c>
      <c r="I874" s="17">
        <v>4.1999000000000004</v>
      </c>
      <c r="J874" s="17">
        <v>19.944949999999999</v>
      </c>
      <c r="K874" s="17">
        <v>3.9475699999999998</v>
      </c>
      <c r="L874" s="17">
        <v>50.212299999999999</v>
      </c>
      <c r="M874" s="17">
        <v>3.8788399999999998</v>
      </c>
      <c r="N874" s="17">
        <v>4.1729099999999999</v>
      </c>
      <c r="O874" s="17">
        <v>74.395160000000004</v>
      </c>
      <c r="P874" s="17">
        <v>14.58113</v>
      </c>
      <c r="Q874" s="17">
        <v>32.682000000000002</v>
      </c>
      <c r="R874" s="17">
        <v>8.5676000000000005</v>
      </c>
      <c r="S874" s="17">
        <v>74.571010000000001</v>
      </c>
      <c r="T874" s="17">
        <v>1.3541000000000001</v>
      </c>
      <c r="U874" s="17">
        <v>27.901199999999999</v>
      </c>
      <c r="V874" s="17">
        <v>1141.6300000000001</v>
      </c>
      <c r="W874" s="17">
        <v>27.265560000000001</v>
      </c>
      <c r="X874" s="17">
        <v>15.69</v>
      </c>
      <c r="Y874" s="17">
        <v>1.18123</v>
      </c>
      <c r="Z874" s="17">
        <v>109.83499999999999</v>
      </c>
    </row>
    <row r="875" spans="1:26" x14ac:dyDescent="0.2">
      <c r="A875" s="27">
        <v>44391</v>
      </c>
      <c r="B875" s="17">
        <v>5.0727000000000002</v>
      </c>
      <c r="C875" s="14">
        <v>745.86500000000001</v>
      </c>
      <c r="D875" s="17">
        <v>6.4592200000000002</v>
      </c>
      <c r="E875" s="17">
        <v>3794.9879999999998</v>
      </c>
      <c r="F875" s="17">
        <v>21.62107</v>
      </c>
      <c r="G875" s="17">
        <v>302.74700000000001</v>
      </c>
      <c r="H875" s="17">
        <v>14478</v>
      </c>
      <c r="I875" s="17">
        <v>4.2015000000000002</v>
      </c>
      <c r="J875" s="17">
        <v>19.880649999999999</v>
      </c>
      <c r="K875" s="17">
        <v>3.9605000000000001</v>
      </c>
      <c r="L875" s="17">
        <v>50.305700000000002</v>
      </c>
      <c r="M875" s="17">
        <v>3.8502800000000001</v>
      </c>
      <c r="N875" s="17">
        <v>4.16404</v>
      </c>
      <c r="O875" s="17">
        <v>74.105320000000006</v>
      </c>
      <c r="P875" s="17">
        <v>14.476150000000001</v>
      </c>
      <c r="Q875" s="17">
        <v>32.6143</v>
      </c>
      <c r="R875" s="17">
        <v>8.5908200000000008</v>
      </c>
      <c r="S875" s="17">
        <v>74.448509999999999</v>
      </c>
      <c r="T875" s="17">
        <v>1.3530599999999999</v>
      </c>
      <c r="U875" s="17">
        <v>27.9985</v>
      </c>
      <c r="V875" s="17">
        <v>1144.365</v>
      </c>
      <c r="W875" s="17">
        <v>27.293600000000001</v>
      </c>
      <c r="X875" s="17">
        <v>15.68895</v>
      </c>
      <c r="Y875" s="17">
        <v>1.1836599999999999</v>
      </c>
      <c r="Z875" s="17">
        <v>109.967</v>
      </c>
    </row>
    <row r="876" spans="1:26" x14ac:dyDescent="0.2">
      <c r="A876" s="27">
        <v>44390</v>
      </c>
      <c r="B876" s="17">
        <v>5.1633699999999996</v>
      </c>
      <c r="C876" s="14">
        <v>750.09500000000003</v>
      </c>
      <c r="D876" s="17">
        <v>6.47966</v>
      </c>
      <c r="E876" s="17">
        <v>3824.41</v>
      </c>
      <c r="F876" s="17">
        <v>21.777750000000001</v>
      </c>
      <c r="G876" s="17">
        <v>303.31900000000002</v>
      </c>
      <c r="H876" s="17">
        <v>14539</v>
      </c>
      <c r="I876" s="17">
        <v>4.1917499999999999</v>
      </c>
      <c r="J876" s="17">
        <v>20.050460000000001</v>
      </c>
      <c r="K876" s="17">
        <v>3.96895</v>
      </c>
      <c r="L876" s="17">
        <v>50.002499999999998</v>
      </c>
      <c r="M876" s="17">
        <v>3.8872200000000001</v>
      </c>
      <c r="N876" s="17">
        <v>4.1852299999999998</v>
      </c>
      <c r="O876" s="17">
        <v>74.356700000000004</v>
      </c>
      <c r="P876" s="17">
        <v>14.72931</v>
      </c>
      <c r="Q876" s="17">
        <v>32.639299999999999</v>
      </c>
      <c r="R876" s="17">
        <v>8.6262399999999992</v>
      </c>
      <c r="S876" s="17">
        <v>74.665009999999995</v>
      </c>
      <c r="T876" s="17">
        <v>1.3552500000000001</v>
      </c>
      <c r="U876" s="17">
        <v>28.0032</v>
      </c>
      <c r="V876" s="17">
        <v>1150.1199999999999</v>
      </c>
      <c r="W876" s="17">
        <v>27.2849</v>
      </c>
      <c r="X876" s="17">
        <v>15.69285</v>
      </c>
      <c r="Y876" s="17">
        <v>1.1776199999999999</v>
      </c>
      <c r="Z876" s="17">
        <v>110.633</v>
      </c>
    </row>
    <row r="877" spans="1:26" x14ac:dyDescent="0.2">
      <c r="A877" s="27">
        <v>44389</v>
      </c>
      <c r="B877" s="17">
        <v>5.1733500000000001</v>
      </c>
      <c r="C877" s="14">
        <v>743.90499999999997</v>
      </c>
      <c r="D877" s="17">
        <v>6.4763999999999999</v>
      </c>
      <c r="E877" s="17">
        <v>3823.018</v>
      </c>
      <c r="F877" s="17">
        <v>21.645250000000001</v>
      </c>
      <c r="G877" s="17">
        <v>299.59500000000003</v>
      </c>
      <c r="H877" s="17">
        <v>14507</v>
      </c>
      <c r="I877" s="17">
        <v>4.1924999999999999</v>
      </c>
      <c r="J877" s="17">
        <v>19.8507</v>
      </c>
      <c r="K877" s="17">
        <v>3.9613700000000001</v>
      </c>
      <c r="L877" s="17">
        <v>50.118499999999997</v>
      </c>
      <c r="M877" s="17">
        <v>3.8395999999999999</v>
      </c>
      <c r="N877" s="17">
        <v>4.15428</v>
      </c>
      <c r="O877" s="17">
        <v>74.487849999999995</v>
      </c>
      <c r="P877" s="17">
        <v>14.402979999999999</v>
      </c>
      <c r="Q877" s="17">
        <v>32.682499999999997</v>
      </c>
      <c r="R877" s="17">
        <v>8.6397899999999996</v>
      </c>
      <c r="S877" s="17">
        <v>74.531260000000003</v>
      </c>
      <c r="T877" s="17">
        <v>1.3519699999999999</v>
      </c>
      <c r="U877" s="17">
        <v>28.0077</v>
      </c>
      <c r="V877" s="17">
        <v>1147.175</v>
      </c>
      <c r="W877" s="17">
        <v>27.293749999999999</v>
      </c>
      <c r="X877" s="17">
        <v>15.7035</v>
      </c>
      <c r="Y877" s="17">
        <v>1.18611</v>
      </c>
      <c r="Z877" s="17">
        <v>110.372</v>
      </c>
    </row>
    <row r="878" spans="1:26" x14ac:dyDescent="0.2">
      <c r="A878" s="27">
        <v>44386</v>
      </c>
      <c r="B878" s="17">
        <v>5.2597500000000004</v>
      </c>
      <c r="C878" s="14">
        <v>748.5</v>
      </c>
      <c r="D878" s="17">
        <v>6.4813299999999998</v>
      </c>
      <c r="E878" s="17">
        <v>3834.0129999999999</v>
      </c>
      <c r="F878" s="17">
        <v>21.687149999999999</v>
      </c>
      <c r="G878" s="17">
        <v>299.36</v>
      </c>
      <c r="H878" s="17">
        <v>14477</v>
      </c>
      <c r="I878" s="17">
        <v>4.1914999999999996</v>
      </c>
      <c r="J878" s="17">
        <v>19.868549999999999</v>
      </c>
      <c r="K878" s="17">
        <v>3.9688699999999999</v>
      </c>
      <c r="L878" s="17">
        <v>50.07</v>
      </c>
      <c r="M878" s="17">
        <v>3.8285800000000001</v>
      </c>
      <c r="N878" s="17">
        <v>4.1494900000000001</v>
      </c>
      <c r="O878" s="17">
        <v>74.534940000000006</v>
      </c>
      <c r="P878" s="17">
        <v>14.21823</v>
      </c>
      <c r="Q878" s="17">
        <v>32.57</v>
      </c>
      <c r="R878" s="17">
        <v>8.6614799999999992</v>
      </c>
      <c r="S878" s="17">
        <v>74.536010000000005</v>
      </c>
      <c r="T878" s="17">
        <v>1.3510500000000001</v>
      </c>
      <c r="U878" s="17">
        <v>28.041599999999999</v>
      </c>
      <c r="V878" s="17">
        <v>1145.33</v>
      </c>
      <c r="W878" s="17">
        <v>27.287859999999998</v>
      </c>
      <c r="X878" s="17">
        <v>15.689349999999999</v>
      </c>
      <c r="Y878" s="17">
        <v>1.1876</v>
      </c>
      <c r="Z878" s="17">
        <v>110.14100000000001</v>
      </c>
    </row>
    <row r="879" spans="1:26" x14ac:dyDescent="0.2">
      <c r="A879" s="27">
        <v>44385</v>
      </c>
      <c r="B879" s="17">
        <v>5.2599</v>
      </c>
      <c r="C879" s="14">
        <v>752.73500000000001</v>
      </c>
      <c r="D879" s="17">
        <v>6.4932299999999996</v>
      </c>
      <c r="E879" s="17">
        <v>3843.375</v>
      </c>
      <c r="F879" s="17">
        <v>21.8187</v>
      </c>
      <c r="G879" s="17">
        <v>301.99299999999999</v>
      </c>
      <c r="H879" s="17">
        <v>14558.5</v>
      </c>
      <c r="I879" s="17">
        <v>4.1840000000000002</v>
      </c>
      <c r="J879" s="17">
        <v>19.99108</v>
      </c>
      <c r="K879" s="17">
        <v>3.9578500000000001</v>
      </c>
      <c r="L879" s="17">
        <v>49.887300000000003</v>
      </c>
      <c r="M879" s="17">
        <v>3.8371</v>
      </c>
      <c r="N879" s="17">
        <v>4.1609999999999996</v>
      </c>
      <c r="O879" s="17">
        <v>74.751000000000005</v>
      </c>
      <c r="P879" s="17">
        <v>14.339399999999999</v>
      </c>
      <c r="Q879" s="17">
        <v>32.54</v>
      </c>
      <c r="R879" s="17">
        <v>8.6903900000000007</v>
      </c>
      <c r="S879" s="17">
        <v>74.696510000000004</v>
      </c>
      <c r="T879" s="17">
        <v>1.35246</v>
      </c>
      <c r="U879" s="17">
        <v>28.0303</v>
      </c>
      <c r="V879" s="17">
        <v>1146.8050000000001</v>
      </c>
      <c r="W879" s="17">
        <v>27.307379999999998</v>
      </c>
      <c r="X879" s="17">
        <v>15.68765</v>
      </c>
      <c r="Y879" s="17">
        <v>1.1845000000000001</v>
      </c>
      <c r="Z879" s="17">
        <v>109.723</v>
      </c>
    </row>
    <row r="880" spans="1:26" x14ac:dyDescent="0.2">
      <c r="A880" s="27">
        <v>44384</v>
      </c>
      <c r="B880" s="17">
        <v>5.2319699999999996</v>
      </c>
      <c r="C880" s="14">
        <v>748.92200000000003</v>
      </c>
      <c r="D880" s="17">
        <v>6.4744799999999998</v>
      </c>
      <c r="E880" s="17">
        <v>3831.4</v>
      </c>
      <c r="F880" s="17">
        <v>21.866949999999999</v>
      </c>
      <c r="G880" s="17">
        <v>302.73</v>
      </c>
      <c r="H880" s="17">
        <v>14527.5</v>
      </c>
      <c r="I880" s="17">
        <v>4.1615000000000002</v>
      </c>
      <c r="J880" s="17">
        <v>19.94397</v>
      </c>
      <c r="K880" s="17">
        <v>3.9588800000000002</v>
      </c>
      <c r="L880" s="17">
        <v>49.799199999999999</v>
      </c>
      <c r="M880" s="17">
        <v>3.84531</v>
      </c>
      <c r="N880" s="17">
        <v>4.1794000000000002</v>
      </c>
      <c r="O880" s="17">
        <v>74.725009999999997</v>
      </c>
      <c r="P880" s="17">
        <v>14.31128</v>
      </c>
      <c r="Q880" s="17">
        <v>32.3322</v>
      </c>
      <c r="R880" s="17">
        <v>8.6906700000000008</v>
      </c>
      <c r="S880" s="17">
        <v>74.822010000000006</v>
      </c>
      <c r="T880" s="17">
        <v>1.3490800000000001</v>
      </c>
      <c r="U880" s="17">
        <v>27.981000000000002</v>
      </c>
      <c r="V880" s="17">
        <v>1141.645</v>
      </c>
      <c r="W880" s="17">
        <v>27.24493</v>
      </c>
      <c r="X880" s="17">
        <v>15.690099999999999</v>
      </c>
      <c r="Y880" s="17">
        <v>1.1790499999999999</v>
      </c>
      <c r="Z880" s="17">
        <v>110.661</v>
      </c>
    </row>
    <row r="881" spans="1:26" x14ac:dyDescent="0.2">
      <c r="A881" s="27">
        <v>44383</v>
      </c>
      <c r="B881" s="17">
        <v>5.1997</v>
      </c>
      <c r="C881" s="14">
        <v>748.18</v>
      </c>
      <c r="D881" s="17">
        <v>6.4795999999999996</v>
      </c>
      <c r="E881" s="17">
        <v>3787.462</v>
      </c>
      <c r="F881" s="17">
        <v>21.690280000000001</v>
      </c>
      <c r="G881" s="17">
        <v>299.60000000000002</v>
      </c>
      <c r="H881" s="17">
        <v>14518</v>
      </c>
      <c r="I881" s="17">
        <v>4.1559999999999997</v>
      </c>
      <c r="J881" s="17">
        <v>20.032900000000001</v>
      </c>
      <c r="K881" s="17">
        <v>3.9567000000000001</v>
      </c>
      <c r="L881" s="17">
        <v>49.497500000000002</v>
      </c>
      <c r="M881" s="17">
        <v>3.81732</v>
      </c>
      <c r="N881" s="17">
        <v>4.1665999999999999</v>
      </c>
      <c r="O881" s="17">
        <v>74.538060000000002</v>
      </c>
      <c r="P881" s="17">
        <v>14.38101</v>
      </c>
      <c r="Q881" s="17">
        <v>32.262500000000003</v>
      </c>
      <c r="R881" s="17">
        <v>8.6893100000000008</v>
      </c>
      <c r="S881" s="17">
        <v>74.777010000000004</v>
      </c>
      <c r="T881" s="17">
        <v>1.34758</v>
      </c>
      <c r="U881" s="17">
        <v>27.909199999999998</v>
      </c>
      <c r="V881" s="17">
        <v>1136.96</v>
      </c>
      <c r="W881" s="17">
        <v>27.315200000000001</v>
      </c>
      <c r="X881" s="17">
        <v>15.7143</v>
      </c>
      <c r="Y881" s="17">
        <v>1.1823600000000001</v>
      </c>
      <c r="Z881" s="17">
        <v>110.634</v>
      </c>
    </row>
    <row r="882" spans="1:26" x14ac:dyDescent="0.2">
      <c r="A882" s="27">
        <v>44382</v>
      </c>
      <c r="B882" s="17">
        <v>5.0953200000000001</v>
      </c>
      <c r="C882" s="14">
        <v>736.31799999999998</v>
      </c>
      <c r="D882" s="17">
        <v>6.4619999999999997</v>
      </c>
      <c r="E882" s="17">
        <v>3743.2719999999999</v>
      </c>
      <c r="F882" s="17">
        <v>21.561050000000002</v>
      </c>
      <c r="G882" s="17">
        <v>296.48200000000003</v>
      </c>
      <c r="H882" s="17">
        <v>14472.6</v>
      </c>
      <c r="I882" s="17">
        <v>4.1567499999999997</v>
      </c>
      <c r="J882" s="17">
        <v>19.853950000000001</v>
      </c>
      <c r="K882" s="17">
        <v>3.9308200000000002</v>
      </c>
      <c r="L882" s="17">
        <v>49.244999999999997</v>
      </c>
      <c r="M882" s="17">
        <v>3.7970999999999999</v>
      </c>
      <c r="N882" s="17">
        <v>4.1532999999999998</v>
      </c>
      <c r="O882" s="17">
        <v>73.4816</v>
      </c>
      <c r="P882" s="17">
        <v>14.26252</v>
      </c>
      <c r="Q882" s="17">
        <v>32.106999999999999</v>
      </c>
      <c r="R882" s="17">
        <v>8.6708499999999997</v>
      </c>
      <c r="S882" s="17">
        <v>74.314009999999996</v>
      </c>
      <c r="T882" s="17">
        <v>1.3453299999999999</v>
      </c>
      <c r="U882" s="17">
        <v>27.901</v>
      </c>
      <c r="V882" s="17">
        <v>1130.6099999999999</v>
      </c>
      <c r="W882" s="17">
        <v>27.299900000000001</v>
      </c>
      <c r="X882" s="17">
        <v>15.715400000000001</v>
      </c>
      <c r="Y882" s="17">
        <v>1.1863600000000001</v>
      </c>
      <c r="Z882" s="17">
        <v>110.96599999999999</v>
      </c>
    </row>
    <row r="883" spans="1:26" x14ac:dyDescent="0.2">
      <c r="A883" s="27">
        <v>44379</v>
      </c>
      <c r="B883" s="17">
        <v>5.0589500000000003</v>
      </c>
      <c r="C883" s="14">
        <v>735.5</v>
      </c>
      <c r="D883" s="17">
        <v>6.4717000000000002</v>
      </c>
      <c r="E883" s="17">
        <v>3743.2719999999999</v>
      </c>
      <c r="F883" s="17">
        <v>21.550380000000001</v>
      </c>
      <c r="G883" s="17">
        <v>296.46499999999997</v>
      </c>
      <c r="H883" s="17">
        <v>14471</v>
      </c>
      <c r="I883" s="17">
        <v>4.1624999999999996</v>
      </c>
      <c r="J883" s="17">
        <v>19.771799999999999</v>
      </c>
      <c r="K883" s="17">
        <v>3.90185</v>
      </c>
      <c r="L883" s="17">
        <v>49.22</v>
      </c>
      <c r="M883" s="17">
        <v>3.8014199999999998</v>
      </c>
      <c r="N883" s="17">
        <v>4.15313</v>
      </c>
      <c r="O883" s="17">
        <v>73.140110000000007</v>
      </c>
      <c r="P883" s="17">
        <v>14.250859999999999</v>
      </c>
      <c r="Q883" s="17">
        <v>32.296799999999998</v>
      </c>
      <c r="R883" s="17">
        <v>8.6924200000000003</v>
      </c>
      <c r="S883" s="17">
        <v>74.485010000000003</v>
      </c>
      <c r="T883" s="17">
        <v>1.3466499999999999</v>
      </c>
      <c r="U883" s="17">
        <v>27.996400000000001</v>
      </c>
      <c r="V883" s="17">
        <v>1130.77</v>
      </c>
      <c r="W883" s="17">
        <v>27.39245</v>
      </c>
      <c r="X883" s="17">
        <v>15.67465</v>
      </c>
      <c r="Y883" s="17">
        <v>1.1864699999999999</v>
      </c>
      <c r="Z883" s="17">
        <v>111.04600000000001</v>
      </c>
    </row>
    <row r="884" spans="1:26" x14ac:dyDescent="0.2">
      <c r="A884" s="27">
        <v>44378</v>
      </c>
      <c r="B884" s="17">
        <v>5.0493499999999996</v>
      </c>
      <c r="C884" s="14">
        <v>741.44</v>
      </c>
      <c r="D884" s="17">
        <v>6.4725999999999999</v>
      </c>
      <c r="E884" s="17">
        <v>3784.645</v>
      </c>
      <c r="F884" s="17">
        <v>21.549150000000001</v>
      </c>
      <c r="G884" s="17">
        <v>296.27199999999999</v>
      </c>
      <c r="H884" s="17">
        <v>14586.5</v>
      </c>
      <c r="I884" s="17">
        <v>4.1589999999999998</v>
      </c>
      <c r="J884" s="17">
        <v>19.998850000000001</v>
      </c>
      <c r="K884" s="17">
        <v>3.8772700000000002</v>
      </c>
      <c r="L884" s="17">
        <v>49.121699999999997</v>
      </c>
      <c r="M884" s="17">
        <v>3.8122500000000001</v>
      </c>
      <c r="N884" s="17">
        <v>4.1579199999999998</v>
      </c>
      <c r="O884" s="17">
        <v>73.432879999999997</v>
      </c>
      <c r="P884" s="17">
        <v>14.433619999999999</v>
      </c>
      <c r="Q884" s="17">
        <v>32.0717</v>
      </c>
      <c r="R884" s="17">
        <v>8.6649799999999999</v>
      </c>
      <c r="S884" s="17">
        <v>74.556010000000001</v>
      </c>
      <c r="T884" s="17">
        <v>1.34876</v>
      </c>
      <c r="U884" s="17">
        <v>27.890499999999999</v>
      </c>
      <c r="V884" s="17">
        <v>1134.92</v>
      </c>
      <c r="W884" s="17">
        <v>27.341750000000001</v>
      </c>
      <c r="X884" s="17">
        <v>15.697699999999999</v>
      </c>
      <c r="Y884" s="17">
        <v>1.1850000000000001</v>
      </c>
      <c r="Z884" s="17">
        <v>111.533</v>
      </c>
    </row>
    <row r="885" spans="1:26" x14ac:dyDescent="0.2">
      <c r="A885" s="27">
        <v>44377</v>
      </c>
      <c r="B885" s="17">
        <v>4.9690000000000003</v>
      </c>
      <c r="C885" s="14">
        <v>734.42499999999995</v>
      </c>
      <c r="D885" s="17">
        <v>6.46828</v>
      </c>
      <c r="E885" s="17">
        <v>3752.35</v>
      </c>
      <c r="F885" s="17">
        <v>21.509070000000001</v>
      </c>
      <c r="G885" s="17">
        <v>296.31900000000002</v>
      </c>
      <c r="H885" s="17">
        <v>14543</v>
      </c>
      <c r="I885" s="17">
        <v>4.1494999999999997</v>
      </c>
      <c r="J885" s="17">
        <v>19.936450000000001</v>
      </c>
      <c r="K885" s="17">
        <v>3.8658999999999999</v>
      </c>
      <c r="L885" s="17">
        <v>48.810299999999998</v>
      </c>
      <c r="M885" s="17">
        <v>3.8127300000000002</v>
      </c>
      <c r="N885" s="17">
        <v>4.1554000000000002</v>
      </c>
      <c r="O885" s="17">
        <v>73.150760000000005</v>
      </c>
      <c r="P885" s="17">
        <v>14.285349999999999</v>
      </c>
      <c r="Q885" s="17">
        <v>32.03</v>
      </c>
      <c r="R885" s="17">
        <v>8.7076100000000007</v>
      </c>
      <c r="S885" s="17">
        <v>74.362009999999998</v>
      </c>
      <c r="T885" s="17">
        <v>1.34535</v>
      </c>
      <c r="U885" s="17">
        <v>27.8748</v>
      </c>
      <c r="V885" s="17">
        <v>1130.625</v>
      </c>
      <c r="W885" s="17">
        <v>27.279900000000001</v>
      </c>
      <c r="X885" s="17">
        <v>15.674250000000001</v>
      </c>
      <c r="Y885" s="17">
        <v>1.1858</v>
      </c>
      <c r="Z885" s="17">
        <v>111.105</v>
      </c>
    </row>
    <row r="886" spans="1:26" x14ac:dyDescent="0.2">
      <c r="A886" s="27">
        <v>44376</v>
      </c>
      <c r="B886" s="17">
        <v>4.95655</v>
      </c>
      <c r="C886" s="14">
        <v>728.46900000000005</v>
      </c>
      <c r="D886" s="17">
        <v>6.4658699999999998</v>
      </c>
      <c r="E886" s="17">
        <v>3767.413</v>
      </c>
      <c r="F886" s="17">
        <v>21.431380000000001</v>
      </c>
      <c r="G886" s="17">
        <v>295.93799999999999</v>
      </c>
      <c r="H886" s="17">
        <v>14566.5</v>
      </c>
      <c r="I886" s="17">
        <v>4.1527500000000002</v>
      </c>
      <c r="J886" s="17">
        <v>19.82047</v>
      </c>
      <c r="K886" s="17">
        <v>3.89595</v>
      </c>
      <c r="L886" s="17">
        <v>48.511299999999999</v>
      </c>
      <c r="M886" s="17">
        <v>3.7989299999999999</v>
      </c>
      <c r="N886" s="17">
        <v>4.1416500000000003</v>
      </c>
      <c r="O886" s="17">
        <v>72.787109999999998</v>
      </c>
      <c r="P886" s="17">
        <v>14.353149999999999</v>
      </c>
      <c r="Q886" s="17">
        <v>32.094000000000001</v>
      </c>
      <c r="R886" s="17">
        <v>8.7387700000000006</v>
      </c>
      <c r="S886" s="17">
        <v>74.242009999999993</v>
      </c>
      <c r="T886" s="17">
        <v>1.34531</v>
      </c>
      <c r="U886" s="17">
        <v>27.904699999999998</v>
      </c>
      <c r="V886" s="17">
        <v>1131.79</v>
      </c>
      <c r="W886" s="17">
        <v>27.229869999999998</v>
      </c>
      <c r="X886" s="17">
        <v>15.674099999999999</v>
      </c>
      <c r="Y886" s="17">
        <v>1.1897</v>
      </c>
      <c r="Z886" s="17">
        <v>110.52500000000001</v>
      </c>
    </row>
    <row r="887" spans="1:26" x14ac:dyDescent="0.2">
      <c r="A887" s="27">
        <v>44375</v>
      </c>
      <c r="B887" s="17">
        <v>4.9265699999999999</v>
      </c>
      <c r="C887" s="14">
        <v>733.59500000000003</v>
      </c>
      <c r="D887" s="17">
        <v>6.4612999999999996</v>
      </c>
      <c r="E887" s="17">
        <v>3708.75</v>
      </c>
      <c r="F887" s="17">
        <v>21.31897</v>
      </c>
      <c r="G887" s="17">
        <v>293.88600000000002</v>
      </c>
      <c r="H887" s="17">
        <v>14484</v>
      </c>
      <c r="I887" s="17">
        <v>4.1475</v>
      </c>
      <c r="J887" s="17">
        <v>19.809699999999999</v>
      </c>
      <c r="K887" s="17">
        <v>3.8854000000000002</v>
      </c>
      <c r="L887" s="17">
        <v>48.653799999999997</v>
      </c>
      <c r="M887" s="17">
        <v>3.7744499999999999</v>
      </c>
      <c r="N887" s="17">
        <v>4.1318000000000001</v>
      </c>
      <c r="O887" s="17">
        <v>72.246930000000006</v>
      </c>
      <c r="P887" s="17">
        <v>14.25995</v>
      </c>
      <c r="Q887" s="17">
        <v>31.92</v>
      </c>
      <c r="R887" s="17">
        <v>8.6914999999999996</v>
      </c>
      <c r="S887" s="17">
        <v>74.250010000000003</v>
      </c>
      <c r="T887" s="17">
        <v>1.3431500000000001</v>
      </c>
      <c r="U887" s="17">
        <v>27.898800000000001</v>
      </c>
      <c r="V887" s="17">
        <v>1130.25</v>
      </c>
      <c r="W887" s="17">
        <v>27.317830000000001</v>
      </c>
      <c r="X887" s="17">
        <v>15.6738</v>
      </c>
      <c r="Y887" s="17">
        <v>1.19255</v>
      </c>
      <c r="Z887" s="17">
        <v>110.633</v>
      </c>
    </row>
    <row r="888" spans="1:26" x14ac:dyDescent="0.2">
      <c r="A888" s="27">
        <v>44372</v>
      </c>
      <c r="B888" s="17">
        <v>4.9341200000000001</v>
      </c>
      <c r="C888" s="14">
        <v>733.83500000000004</v>
      </c>
      <c r="D888" s="17">
        <v>6.4611700000000001</v>
      </c>
      <c r="E888" s="17">
        <v>3731.85</v>
      </c>
      <c r="F888" s="17">
        <v>21.351500000000001</v>
      </c>
      <c r="G888" s="17">
        <v>294.29199999999997</v>
      </c>
      <c r="H888" s="17">
        <v>14455.5</v>
      </c>
      <c r="I888" s="17">
        <v>4.1567999999999996</v>
      </c>
      <c r="J888" s="17">
        <v>19.823879999999999</v>
      </c>
      <c r="K888" s="17">
        <v>3.9695999999999998</v>
      </c>
      <c r="L888" s="17">
        <v>48.48</v>
      </c>
      <c r="M888" s="17">
        <v>3.7821500000000001</v>
      </c>
      <c r="N888" s="17">
        <v>4.1296499999999998</v>
      </c>
      <c r="O888" s="17">
        <v>72.05565</v>
      </c>
      <c r="P888" s="17">
        <v>14.14663</v>
      </c>
      <c r="Q888" s="17">
        <v>31.811599999999999</v>
      </c>
      <c r="R888" s="17">
        <v>8.7651500000000002</v>
      </c>
      <c r="S888" s="17">
        <v>74.210499999999996</v>
      </c>
      <c r="T888" s="17">
        <v>1.3423400000000001</v>
      </c>
      <c r="U888" s="17">
        <v>27.889900000000001</v>
      </c>
      <c r="V888" s="17">
        <v>1127.335</v>
      </c>
      <c r="W888" s="17">
        <v>27.330069999999999</v>
      </c>
      <c r="X888" s="17">
        <v>15.68933</v>
      </c>
      <c r="Y888" s="17">
        <v>1.1935199999999999</v>
      </c>
      <c r="Z888" s="17">
        <v>110.753</v>
      </c>
    </row>
    <row r="889" spans="1:26" x14ac:dyDescent="0.2">
      <c r="A889" s="27">
        <v>44371</v>
      </c>
      <c r="B889" s="17">
        <v>4.9142999999999999</v>
      </c>
      <c r="C889" s="14">
        <v>734.57500000000005</v>
      </c>
      <c r="D889" s="17">
        <v>6.4709099999999999</v>
      </c>
      <c r="E889" s="17">
        <v>3774.4250000000002</v>
      </c>
      <c r="F889" s="17">
        <v>21.327950000000001</v>
      </c>
      <c r="G889" s="17">
        <v>294.59199999999998</v>
      </c>
      <c r="H889" s="17">
        <v>14464.5</v>
      </c>
      <c r="I889" s="17">
        <v>4.1582499999999998</v>
      </c>
      <c r="J889" s="17">
        <v>19.85942</v>
      </c>
      <c r="K889" s="17">
        <v>3.98495</v>
      </c>
      <c r="L889" s="17">
        <v>48.7468</v>
      </c>
      <c r="M889" s="17">
        <v>3.7863500000000001</v>
      </c>
      <c r="N889" s="17">
        <v>4.1270499999999997</v>
      </c>
      <c r="O889" s="17">
        <v>72.275000000000006</v>
      </c>
      <c r="P889" s="17">
        <v>14.20885</v>
      </c>
      <c r="Q889" s="17">
        <v>31.895499999999998</v>
      </c>
      <c r="R889" s="17">
        <v>8.7076600000000006</v>
      </c>
      <c r="S889" s="17">
        <v>74.184510000000003</v>
      </c>
      <c r="T889" s="17">
        <v>1.3430299999999999</v>
      </c>
      <c r="U889" s="17">
        <v>27.987300000000001</v>
      </c>
      <c r="V889" s="17">
        <v>1131.8699999999999</v>
      </c>
      <c r="W889" s="17">
        <v>27.535</v>
      </c>
      <c r="X889" s="17">
        <v>15.68933</v>
      </c>
      <c r="Y889" s="17">
        <v>1.1931799999999999</v>
      </c>
      <c r="Z889" s="17">
        <v>110.872</v>
      </c>
    </row>
    <row r="890" spans="1:26" x14ac:dyDescent="0.2">
      <c r="A890" s="27">
        <v>44370</v>
      </c>
      <c r="B890" s="17">
        <v>4.9667000000000003</v>
      </c>
      <c r="C890" s="14">
        <v>734.995</v>
      </c>
      <c r="D890" s="17">
        <v>6.4781500000000003</v>
      </c>
      <c r="E890" s="17">
        <v>3784.9450000000002</v>
      </c>
      <c r="F890" s="17">
        <v>21.27073</v>
      </c>
      <c r="G890" s="17">
        <v>293.97000000000003</v>
      </c>
      <c r="H890" s="17">
        <v>14428.5</v>
      </c>
      <c r="I890" s="17">
        <v>4.1604999999999999</v>
      </c>
      <c r="J890" s="17">
        <v>20.200669999999999</v>
      </c>
      <c r="K890" s="17">
        <v>3.9794800000000001</v>
      </c>
      <c r="L890" s="17">
        <v>48.791800000000002</v>
      </c>
      <c r="M890" s="17">
        <v>3.8035100000000002</v>
      </c>
      <c r="N890" s="17">
        <v>4.1298300000000001</v>
      </c>
      <c r="O890" s="17">
        <v>72.641279999999995</v>
      </c>
      <c r="P890" s="17">
        <v>14.2179</v>
      </c>
      <c r="Q890" s="17">
        <v>31.831</v>
      </c>
      <c r="R890" s="17">
        <v>8.6431000000000004</v>
      </c>
      <c r="S890" s="17">
        <v>74.245360000000005</v>
      </c>
      <c r="T890" s="17">
        <v>1.3448599999999999</v>
      </c>
      <c r="U890" s="17">
        <v>28.006</v>
      </c>
      <c r="V890" s="17">
        <v>1136.02</v>
      </c>
      <c r="W890" s="17">
        <v>27.377600000000001</v>
      </c>
      <c r="X890" s="17">
        <v>15.6706</v>
      </c>
      <c r="Y890" s="17">
        <v>1.19262</v>
      </c>
      <c r="Z890" s="17">
        <v>110.955</v>
      </c>
    </row>
    <row r="891" spans="1:26" x14ac:dyDescent="0.2">
      <c r="A891" s="27">
        <v>44369</v>
      </c>
      <c r="B891" s="17">
        <v>4.9586499999999996</v>
      </c>
      <c r="C891" s="14">
        <v>742.35</v>
      </c>
      <c r="D891" s="17">
        <v>6.48062</v>
      </c>
      <c r="E891" s="17">
        <v>3782.2750000000001</v>
      </c>
      <c r="F891" s="17">
        <v>21.357279999999999</v>
      </c>
      <c r="G891" s="17">
        <v>293.375</v>
      </c>
      <c r="H891" s="17">
        <v>14441.5</v>
      </c>
      <c r="I891" s="17">
        <v>4.1595000000000004</v>
      </c>
      <c r="J891" s="17">
        <v>20.35716</v>
      </c>
      <c r="K891" s="17">
        <v>3.9794</v>
      </c>
      <c r="L891" s="17">
        <v>48.690100000000001</v>
      </c>
      <c r="M891" s="17">
        <v>3.7805499999999999</v>
      </c>
      <c r="N891" s="17">
        <v>4.1254900000000001</v>
      </c>
      <c r="O891" s="17">
        <v>72.925139999999999</v>
      </c>
      <c r="P891" s="17">
        <v>14.27153</v>
      </c>
      <c r="Q891" s="17">
        <v>31.7135</v>
      </c>
      <c r="R891" s="17">
        <v>8.6530699999999996</v>
      </c>
      <c r="S891" s="17">
        <v>74.207009999999997</v>
      </c>
      <c r="T891" s="17">
        <v>1.3444499999999999</v>
      </c>
      <c r="U891" s="17">
        <v>27.9892</v>
      </c>
      <c r="V891" s="17">
        <v>1133.73</v>
      </c>
      <c r="W891" s="17">
        <v>27.364930000000001</v>
      </c>
      <c r="X891" s="17">
        <v>15.692500000000001</v>
      </c>
      <c r="Y891" s="17">
        <v>1.19401</v>
      </c>
      <c r="Z891" s="17">
        <v>110.65300000000001</v>
      </c>
    </row>
    <row r="892" spans="1:26" x14ac:dyDescent="0.2">
      <c r="A892" s="27">
        <v>44368</v>
      </c>
      <c r="B892" s="17">
        <v>5.0146800000000002</v>
      </c>
      <c r="C892" s="14">
        <v>747.41499999999996</v>
      </c>
      <c r="D892" s="17">
        <v>6.4672200000000002</v>
      </c>
      <c r="E892" s="17">
        <v>3759.1370000000002</v>
      </c>
      <c r="F892" s="17">
        <v>21.410150000000002</v>
      </c>
      <c r="G892" s="17">
        <v>296.202</v>
      </c>
      <c r="H892" s="17">
        <v>14403.5</v>
      </c>
      <c r="I892" s="17">
        <v>4.1475</v>
      </c>
      <c r="J892" s="17">
        <v>20.491230000000002</v>
      </c>
      <c r="K892" s="17">
        <v>3.9529200000000002</v>
      </c>
      <c r="L892" s="17">
        <v>48.689900000000002</v>
      </c>
      <c r="M892" s="17">
        <v>3.7984599999999999</v>
      </c>
      <c r="N892" s="17">
        <v>4.13544</v>
      </c>
      <c r="O892" s="17">
        <v>73.080110000000005</v>
      </c>
      <c r="P892" s="17">
        <v>14.234349999999999</v>
      </c>
      <c r="Q892" s="17">
        <v>31.582000000000001</v>
      </c>
      <c r="R892" s="17">
        <v>8.7721499999999999</v>
      </c>
      <c r="S892" s="17">
        <v>74.110010000000003</v>
      </c>
      <c r="T892" s="17">
        <v>1.34307</v>
      </c>
      <c r="U892" s="17">
        <v>27.931999999999999</v>
      </c>
      <c r="V892" s="17">
        <v>1131.57</v>
      </c>
      <c r="W892" s="17">
        <v>27.258199999999999</v>
      </c>
      <c r="X892" s="17">
        <v>15.6647</v>
      </c>
      <c r="Y892" s="17">
        <v>1.19187</v>
      </c>
      <c r="Z892" s="17">
        <v>110.27</v>
      </c>
    </row>
    <row r="893" spans="1:26" x14ac:dyDescent="0.2">
      <c r="A893" s="27">
        <v>44365</v>
      </c>
      <c r="B893" s="17">
        <v>5.0900999999999996</v>
      </c>
      <c r="C893" s="14">
        <v>748.45</v>
      </c>
      <c r="D893" s="17">
        <v>6.4615999999999998</v>
      </c>
      <c r="E893" s="17">
        <v>3745.4</v>
      </c>
      <c r="F893" s="17">
        <v>21.556750000000001</v>
      </c>
      <c r="G893" s="17">
        <v>299.87799999999999</v>
      </c>
      <c r="H893" s="17">
        <v>14492.5</v>
      </c>
      <c r="I893" s="17">
        <v>4.1399999999999997</v>
      </c>
      <c r="J893" s="17">
        <v>20.65926</v>
      </c>
      <c r="K893" s="17">
        <v>3.9523000000000001</v>
      </c>
      <c r="L893" s="17">
        <v>48.432499999999997</v>
      </c>
      <c r="M893" s="17">
        <v>3.8388499999999999</v>
      </c>
      <c r="N893" s="17">
        <v>4.1532400000000003</v>
      </c>
      <c r="O893" s="17">
        <v>72.9255</v>
      </c>
      <c r="P893" s="17">
        <v>14.350849999999999</v>
      </c>
      <c r="Q893" s="17">
        <v>31.488499999999998</v>
      </c>
      <c r="R893" s="17">
        <v>8.7352399999999992</v>
      </c>
      <c r="S893" s="17">
        <v>74.169499999999999</v>
      </c>
      <c r="T893" s="17">
        <v>1.3451200000000001</v>
      </c>
      <c r="U893" s="17">
        <v>27.7637</v>
      </c>
      <c r="V893" s="17">
        <v>1135.2449999999999</v>
      </c>
      <c r="W893" s="17">
        <v>27.27075</v>
      </c>
      <c r="X893" s="17">
        <v>15.668749999999999</v>
      </c>
      <c r="Y893" s="17">
        <v>1.18635</v>
      </c>
      <c r="Z893" s="17">
        <v>110.21</v>
      </c>
    </row>
    <row r="894" spans="1:26" x14ac:dyDescent="0.2">
      <c r="A894" s="27">
        <v>44364</v>
      </c>
      <c r="B894" s="17">
        <v>5.0090000000000003</v>
      </c>
      <c r="C894" s="14">
        <v>737.55</v>
      </c>
      <c r="D894" s="17">
        <v>6.4571500000000004</v>
      </c>
      <c r="E894" s="17">
        <v>3713.355</v>
      </c>
      <c r="F894" s="17">
        <v>21.462599999999998</v>
      </c>
      <c r="G894" s="17">
        <v>298.73399999999998</v>
      </c>
      <c r="H894" s="17">
        <v>14499</v>
      </c>
      <c r="I894" s="17">
        <v>4.1399999999999997</v>
      </c>
      <c r="J894" s="17">
        <v>20.428719999999998</v>
      </c>
      <c r="K894" s="17">
        <v>3.9184999999999999</v>
      </c>
      <c r="L894" s="17">
        <v>48.3874</v>
      </c>
      <c r="M894" s="17">
        <v>3.8290999999999999</v>
      </c>
      <c r="N894" s="17">
        <v>4.1360999999999999</v>
      </c>
      <c r="O894" s="17">
        <v>72.29101</v>
      </c>
      <c r="P894" s="17">
        <v>14.11605</v>
      </c>
      <c r="Q894" s="17">
        <v>31.408000000000001</v>
      </c>
      <c r="R894" s="17">
        <v>8.7210000000000001</v>
      </c>
      <c r="S894" s="17">
        <v>74.247969999999995</v>
      </c>
      <c r="T894" s="17">
        <v>1.3422499999999999</v>
      </c>
      <c r="U894" s="17">
        <v>27.764500000000002</v>
      </c>
      <c r="V894" s="17">
        <v>1134.4549999999999</v>
      </c>
      <c r="W894" s="17">
        <v>27.151700000000002</v>
      </c>
      <c r="X894" s="17">
        <v>15.64293</v>
      </c>
      <c r="Y894" s="17">
        <v>1.1907099999999999</v>
      </c>
      <c r="Z894" s="17">
        <v>110.21</v>
      </c>
    </row>
    <row r="895" spans="1:26" x14ac:dyDescent="0.2">
      <c r="A895" s="27">
        <v>44363</v>
      </c>
      <c r="B895" s="17">
        <v>5.0559200000000004</v>
      </c>
      <c r="C895" s="14">
        <v>726.84</v>
      </c>
      <c r="D895" s="17">
        <v>6.4405000000000001</v>
      </c>
      <c r="E895" s="17">
        <v>3678.2249999999999</v>
      </c>
      <c r="F895" s="17">
        <v>21.250399999999999</v>
      </c>
      <c r="G895" s="17">
        <v>293.68400000000003</v>
      </c>
      <c r="H895" s="17">
        <v>14393</v>
      </c>
      <c r="I895" s="17">
        <v>4.1165000000000003</v>
      </c>
      <c r="J895" s="17">
        <v>20.39245</v>
      </c>
      <c r="K895" s="17">
        <v>3.9086500000000002</v>
      </c>
      <c r="L895" s="17">
        <v>48.0807</v>
      </c>
      <c r="M895" s="17">
        <v>3.7746</v>
      </c>
      <c r="N895" s="17">
        <v>4.1051000000000002</v>
      </c>
      <c r="O895" s="17">
        <v>72.648200000000003</v>
      </c>
      <c r="P895" s="17">
        <v>14.026400000000001</v>
      </c>
      <c r="Q895" s="17">
        <v>31.2865</v>
      </c>
      <c r="R895" s="17">
        <v>8.6074400000000004</v>
      </c>
      <c r="S895" s="17">
        <v>73.808009999999996</v>
      </c>
      <c r="T895" s="17">
        <v>1.33657</v>
      </c>
      <c r="U895" s="17">
        <v>27.6523</v>
      </c>
      <c r="V895" s="17">
        <v>1132.8399999999999</v>
      </c>
      <c r="W895" s="17">
        <v>27.10013</v>
      </c>
      <c r="X895" s="17">
        <v>15.654299999999999</v>
      </c>
      <c r="Y895" s="17">
        <v>1.1994800000000001</v>
      </c>
      <c r="Z895" s="17">
        <v>110.708</v>
      </c>
    </row>
    <row r="896" spans="1:26" x14ac:dyDescent="0.2">
      <c r="A896" s="27">
        <v>44362</v>
      </c>
      <c r="B896" s="17">
        <v>5.0462800000000003</v>
      </c>
      <c r="C896" s="14">
        <v>726.75</v>
      </c>
      <c r="D896" s="17">
        <v>6.40693</v>
      </c>
      <c r="E896" s="17">
        <v>3663.9479999999999</v>
      </c>
      <c r="F896" s="17">
        <v>20.99005</v>
      </c>
      <c r="G896" s="17">
        <v>289.87799999999999</v>
      </c>
      <c r="H896" s="17">
        <v>14240.5</v>
      </c>
      <c r="I896" s="17">
        <v>4.1172500000000003</v>
      </c>
      <c r="J896" s="17">
        <v>20.025300000000001</v>
      </c>
      <c r="K896" s="17">
        <v>3.8824299999999998</v>
      </c>
      <c r="L896" s="17">
        <v>48.032499999999999</v>
      </c>
      <c r="M896" s="17">
        <v>3.7337699999999998</v>
      </c>
      <c r="N896" s="17">
        <v>4.0604500000000003</v>
      </c>
      <c r="O896" s="17">
        <v>72.218909999999994</v>
      </c>
      <c r="P896" s="17">
        <v>13.772449999999999</v>
      </c>
      <c r="Q896" s="17">
        <v>31.158000000000001</v>
      </c>
      <c r="R896" s="17">
        <v>8.5566600000000008</v>
      </c>
      <c r="S896" s="17">
        <v>73.357159999999993</v>
      </c>
      <c r="T896" s="17">
        <v>1.3277000000000001</v>
      </c>
      <c r="U896" s="17">
        <v>27.641500000000001</v>
      </c>
      <c r="V896" s="17">
        <v>1118.07</v>
      </c>
      <c r="W896" s="17">
        <v>27.04495</v>
      </c>
      <c r="X896" s="17">
        <v>15.64925</v>
      </c>
      <c r="Y896" s="17">
        <v>1.2126399999999999</v>
      </c>
      <c r="Z896" s="17">
        <v>110.08</v>
      </c>
    </row>
    <row r="897" spans="1:26" x14ac:dyDescent="0.2">
      <c r="A897" s="27">
        <v>44361</v>
      </c>
      <c r="B897" s="17">
        <v>5.0622499999999997</v>
      </c>
      <c r="C897" s="14">
        <v>718.24699999999996</v>
      </c>
      <c r="D897" s="17">
        <v>6.4058200000000003</v>
      </c>
      <c r="E897" s="17">
        <v>3603.4430000000002</v>
      </c>
      <c r="F897" s="17">
        <v>20.97588</v>
      </c>
      <c r="G897" s="17">
        <v>288.86200000000002</v>
      </c>
      <c r="H897" s="17">
        <v>14242.5</v>
      </c>
      <c r="I897" s="17">
        <v>4.1142500000000002</v>
      </c>
      <c r="J897" s="17">
        <v>19.964300000000001</v>
      </c>
      <c r="K897" s="17">
        <v>3.8953000000000002</v>
      </c>
      <c r="L897" s="17">
        <v>47.895000000000003</v>
      </c>
      <c r="M897" s="17">
        <v>3.7257199999999999</v>
      </c>
      <c r="N897" s="17">
        <v>4.0609500000000001</v>
      </c>
      <c r="O897" s="17">
        <v>72.061700000000002</v>
      </c>
      <c r="P897" s="17">
        <v>13.7811</v>
      </c>
      <c r="Q897" s="17">
        <v>31.119299999999999</v>
      </c>
      <c r="R897" s="17">
        <v>8.4657099999999996</v>
      </c>
      <c r="S897" s="17">
        <v>73.17801</v>
      </c>
      <c r="T897" s="17">
        <v>1.32637</v>
      </c>
      <c r="U897" s="17">
        <v>27.607800000000001</v>
      </c>
      <c r="V897" s="17">
        <v>1117.54</v>
      </c>
      <c r="W897" s="17">
        <v>26.560120000000001</v>
      </c>
      <c r="X897" s="17">
        <v>15.641349999999999</v>
      </c>
      <c r="Y897" s="17">
        <v>1.2120200000000001</v>
      </c>
      <c r="Z897" s="17">
        <v>110.07</v>
      </c>
    </row>
    <row r="898" spans="1:26" x14ac:dyDescent="0.2">
      <c r="A898" s="27">
        <v>44358</v>
      </c>
      <c r="B898" s="17">
        <v>5.1181000000000001</v>
      </c>
      <c r="C898" s="14">
        <v>722.56299999999999</v>
      </c>
      <c r="D898" s="17">
        <v>6.3966000000000003</v>
      </c>
      <c r="E898" s="17">
        <v>3603.4430000000002</v>
      </c>
      <c r="F898" s="17">
        <v>20.968900000000001</v>
      </c>
      <c r="G898" s="17">
        <v>287.69299999999998</v>
      </c>
      <c r="H898" s="17">
        <v>14215.5</v>
      </c>
      <c r="I898" s="17">
        <v>4.1092500000000003</v>
      </c>
      <c r="J898" s="17">
        <v>19.876449999999998</v>
      </c>
      <c r="K898" s="17">
        <v>3.89445</v>
      </c>
      <c r="L898" s="17">
        <v>47.701099999999997</v>
      </c>
      <c r="M898" s="17">
        <v>3.7159499999999999</v>
      </c>
      <c r="N898" s="17">
        <v>4.0619500000000004</v>
      </c>
      <c r="O898" s="17">
        <v>72.028729999999996</v>
      </c>
      <c r="P898" s="17">
        <v>13.7163</v>
      </c>
      <c r="Q898" s="17">
        <v>31.087199999999999</v>
      </c>
      <c r="R898" s="17">
        <v>8.3931299999999993</v>
      </c>
      <c r="S898" s="17">
        <v>73.22551</v>
      </c>
      <c r="T898" s="17">
        <v>1.3259799999999999</v>
      </c>
      <c r="U898" s="17">
        <v>27.607800000000001</v>
      </c>
      <c r="V898" s="17">
        <v>1116.55</v>
      </c>
      <c r="W898" s="17">
        <v>26.970849999999999</v>
      </c>
      <c r="X898" s="17">
        <v>15.638450000000001</v>
      </c>
      <c r="Y898" s="17">
        <v>1.21085</v>
      </c>
      <c r="Z898" s="17">
        <v>109.66200000000001</v>
      </c>
    </row>
    <row r="899" spans="1:26" x14ac:dyDescent="0.2">
      <c r="A899" s="27">
        <v>44357</v>
      </c>
      <c r="B899" s="17">
        <v>5.05715</v>
      </c>
      <c r="C899" s="14">
        <v>720.73500000000001</v>
      </c>
      <c r="D899" s="17">
        <v>6.3861499999999998</v>
      </c>
      <c r="E899" s="17">
        <v>3589.94</v>
      </c>
      <c r="F899" s="17">
        <v>20.833030000000001</v>
      </c>
      <c r="G899" s="17">
        <v>284.07400000000001</v>
      </c>
      <c r="H899" s="17">
        <v>14247.5</v>
      </c>
      <c r="I899" s="17">
        <v>4.12</v>
      </c>
      <c r="J899" s="17">
        <v>19.699020000000001</v>
      </c>
      <c r="K899" s="17">
        <v>3.8948800000000001</v>
      </c>
      <c r="L899" s="17">
        <v>47.7575</v>
      </c>
      <c r="M899" s="17">
        <v>3.6715200000000001</v>
      </c>
      <c r="N899" s="17">
        <v>4.0435100000000004</v>
      </c>
      <c r="O899" s="17">
        <v>71.889080000000007</v>
      </c>
      <c r="P899" s="17">
        <v>13.610049999999999</v>
      </c>
      <c r="Q899" s="17">
        <v>31.154499999999999</v>
      </c>
      <c r="R899" s="17">
        <v>8.4260900000000003</v>
      </c>
      <c r="S899" s="17">
        <v>73.011259999999993</v>
      </c>
      <c r="T899" s="17">
        <v>1.32403</v>
      </c>
      <c r="U899" s="17">
        <v>27.686399999999999</v>
      </c>
      <c r="V899" s="17">
        <v>1112.5650000000001</v>
      </c>
      <c r="W899" s="17">
        <v>27.106629999999999</v>
      </c>
      <c r="X899" s="17">
        <v>15.673970000000001</v>
      </c>
      <c r="Y899" s="17">
        <v>1.2170399999999999</v>
      </c>
      <c r="Z899" s="17">
        <v>109.32599999999999</v>
      </c>
    </row>
    <row r="900" spans="1:26" x14ac:dyDescent="0.2">
      <c r="A900" s="27">
        <v>44356</v>
      </c>
      <c r="B900" s="17">
        <v>5.0629</v>
      </c>
      <c r="C900" s="14">
        <v>719.72</v>
      </c>
      <c r="D900" s="17">
        <v>6.3875900000000003</v>
      </c>
      <c r="E900" s="17">
        <v>3591.9</v>
      </c>
      <c r="F900" s="17">
        <v>20.84665</v>
      </c>
      <c r="G900" s="17">
        <v>284.42399999999998</v>
      </c>
      <c r="H900" s="17">
        <v>14274</v>
      </c>
      <c r="I900" s="17">
        <v>4.1167499999999997</v>
      </c>
      <c r="J900" s="17">
        <v>19.73592</v>
      </c>
      <c r="K900" s="17">
        <v>3.8429500000000001</v>
      </c>
      <c r="L900" s="17">
        <v>47.735700000000001</v>
      </c>
      <c r="M900" s="17">
        <v>3.6730200000000002</v>
      </c>
      <c r="N900" s="17">
        <v>4.0414000000000003</v>
      </c>
      <c r="O900" s="17">
        <v>72.368799999999993</v>
      </c>
      <c r="P900" s="17">
        <v>13.734669999999999</v>
      </c>
      <c r="Q900" s="17">
        <v>31.150700000000001</v>
      </c>
      <c r="R900" s="17">
        <v>8.5872399999999995</v>
      </c>
      <c r="S900" s="17">
        <v>72.990020000000001</v>
      </c>
      <c r="T900" s="17">
        <v>1.3241799999999999</v>
      </c>
      <c r="U900" s="17">
        <v>27.745799999999999</v>
      </c>
      <c r="V900" s="17">
        <v>1117.04</v>
      </c>
      <c r="W900" s="17">
        <v>27.096309999999999</v>
      </c>
      <c r="X900" s="17">
        <v>15.69125</v>
      </c>
      <c r="Y900" s="17">
        <v>1.2180299999999999</v>
      </c>
      <c r="Z900" s="17">
        <v>109.629</v>
      </c>
    </row>
    <row r="901" spans="1:26" x14ac:dyDescent="0.2">
      <c r="A901" s="27">
        <v>44355</v>
      </c>
      <c r="B901" s="17">
        <v>5.0346500000000001</v>
      </c>
      <c r="C901" s="14">
        <v>717.76499999999999</v>
      </c>
      <c r="D901" s="17">
        <v>6.3998400000000002</v>
      </c>
      <c r="E901" s="17">
        <v>3604.85</v>
      </c>
      <c r="F901" s="17">
        <v>20.884180000000001</v>
      </c>
      <c r="G901" s="17">
        <v>286.43599999999998</v>
      </c>
      <c r="H901" s="17">
        <v>14282</v>
      </c>
      <c r="I901" s="17">
        <v>4.1222500000000002</v>
      </c>
      <c r="J901" s="17">
        <v>19.708570000000002</v>
      </c>
      <c r="K901" s="17">
        <v>3.9315500000000001</v>
      </c>
      <c r="L901" s="17">
        <v>47.715000000000003</v>
      </c>
      <c r="M901" s="17">
        <v>3.66595</v>
      </c>
      <c r="N901" s="17">
        <v>4.0448500000000003</v>
      </c>
      <c r="O901" s="17">
        <v>72.272639999999996</v>
      </c>
      <c r="P901" s="17">
        <v>13.571709999999999</v>
      </c>
      <c r="Q901" s="17">
        <v>31.209499999999998</v>
      </c>
      <c r="R901" s="17">
        <v>8.6050000000000004</v>
      </c>
      <c r="S901" s="17">
        <v>72.96951</v>
      </c>
      <c r="T901" s="17">
        <v>1.32396</v>
      </c>
      <c r="U901" s="17">
        <v>27.705400000000001</v>
      </c>
      <c r="V901" s="17">
        <v>1117.72</v>
      </c>
      <c r="W901" s="17">
        <v>27.105</v>
      </c>
      <c r="X901" s="17">
        <v>15.694050000000001</v>
      </c>
      <c r="Y901" s="17">
        <v>1.2173099999999999</v>
      </c>
      <c r="Z901" s="17">
        <v>109.496</v>
      </c>
    </row>
    <row r="902" spans="1:26" x14ac:dyDescent="0.2">
      <c r="A902" s="27">
        <v>44354</v>
      </c>
      <c r="B902" s="17">
        <v>5.0458999999999996</v>
      </c>
      <c r="C902" s="14">
        <v>715.54499999999996</v>
      </c>
      <c r="D902" s="17">
        <v>6.3875799999999998</v>
      </c>
      <c r="E902" s="17">
        <v>3599.9749999999999</v>
      </c>
      <c r="F902" s="17">
        <v>20.848800000000001</v>
      </c>
      <c r="G902" s="17">
        <v>284.37900000000002</v>
      </c>
      <c r="H902" s="17">
        <v>14255</v>
      </c>
      <c r="I902" s="17">
        <v>4.1280000000000001</v>
      </c>
      <c r="J902" s="17">
        <v>19.805050000000001</v>
      </c>
      <c r="K902" s="17">
        <v>3.9374500000000001</v>
      </c>
      <c r="L902" s="17">
        <v>47.66</v>
      </c>
      <c r="M902" s="17">
        <v>3.6656399999999998</v>
      </c>
      <c r="N902" s="17">
        <v>4.0381999999999998</v>
      </c>
      <c r="O902" s="17">
        <v>72.861400000000003</v>
      </c>
      <c r="P902" s="17">
        <v>13.508039999999999</v>
      </c>
      <c r="Q902" s="17">
        <v>31.176500000000001</v>
      </c>
      <c r="R902" s="17">
        <v>8.6138999999999992</v>
      </c>
      <c r="S902" s="17">
        <v>72.82011</v>
      </c>
      <c r="T902" s="17">
        <v>1.3230599999999999</v>
      </c>
      <c r="U902" s="17">
        <v>27.706</v>
      </c>
      <c r="V902" s="17">
        <v>1110.7149999999999</v>
      </c>
      <c r="W902" s="17">
        <v>27.21998</v>
      </c>
      <c r="X902" s="17">
        <v>15.68605</v>
      </c>
      <c r="Y902" s="17">
        <v>1.21895</v>
      </c>
      <c r="Z902" s="17">
        <v>109.254</v>
      </c>
    </row>
    <row r="903" spans="1:26" x14ac:dyDescent="0.2">
      <c r="A903" s="27">
        <v>44351</v>
      </c>
      <c r="B903" s="17">
        <v>5.0491799999999998</v>
      </c>
      <c r="C903" s="14">
        <v>717.81</v>
      </c>
      <c r="D903" s="17">
        <v>6.3922999999999996</v>
      </c>
      <c r="E903" s="17">
        <v>3599.9749999999999</v>
      </c>
      <c r="F903" s="17">
        <v>20.899149999999999</v>
      </c>
      <c r="G903" s="17">
        <v>284.20100000000002</v>
      </c>
      <c r="H903" s="17">
        <v>14251</v>
      </c>
      <c r="I903" s="17">
        <v>4.1280000000000001</v>
      </c>
      <c r="J903" s="17">
        <v>19.958870000000001</v>
      </c>
      <c r="K903" s="17">
        <v>3.8424299999999998</v>
      </c>
      <c r="L903" s="17">
        <v>47.74</v>
      </c>
      <c r="M903" s="17">
        <v>3.66445</v>
      </c>
      <c r="N903" s="17">
        <v>4.0458499999999997</v>
      </c>
      <c r="O903" s="17">
        <v>72.854950000000002</v>
      </c>
      <c r="P903" s="17">
        <v>13.431570000000001</v>
      </c>
      <c r="Q903" s="17">
        <v>31.14</v>
      </c>
      <c r="R903" s="17">
        <v>8.66845</v>
      </c>
      <c r="S903" s="17">
        <v>72.933009999999996</v>
      </c>
      <c r="T903" s="17">
        <v>1.32446</v>
      </c>
      <c r="U903" s="17">
        <v>27.707699999999999</v>
      </c>
      <c r="V903" s="17">
        <v>1110.6849999999999</v>
      </c>
      <c r="W903" s="17">
        <v>27.238849999999999</v>
      </c>
      <c r="X903" s="17">
        <v>15.69215</v>
      </c>
      <c r="Y903" s="17">
        <v>1.2166600000000001</v>
      </c>
      <c r="Z903" s="17">
        <v>109.517</v>
      </c>
    </row>
    <row r="904" spans="1:26" x14ac:dyDescent="0.2">
      <c r="A904" s="27">
        <v>44350</v>
      </c>
      <c r="B904" s="17">
        <v>5.0762</v>
      </c>
      <c r="C904" s="14">
        <v>719.93799999999999</v>
      </c>
      <c r="D904" s="17">
        <v>6.3992199999999997</v>
      </c>
      <c r="E904" s="17">
        <v>3646.5830000000001</v>
      </c>
      <c r="F904" s="17">
        <v>21.00525</v>
      </c>
      <c r="G904" s="17">
        <v>286.39</v>
      </c>
      <c r="H904" s="17">
        <v>14326.5</v>
      </c>
      <c r="I904" s="17">
        <v>4.12425</v>
      </c>
      <c r="J904" s="17">
        <v>20.16272</v>
      </c>
      <c r="K904" s="17">
        <v>3.8713000000000002</v>
      </c>
      <c r="L904" s="17">
        <v>47.8279</v>
      </c>
      <c r="M904" s="17">
        <v>3.6758500000000001</v>
      </c>
      <c r="N904" s="17">
        <v>4.0589599999999999</v>
      </c>
      <c r="O904" s="17">
        <v>73.247500000000002</v>
      </c>
      <c r="P904" s="17">
        <v>13.639099999999999</v>
      </c>
      <c r="Q904" s="17">
        <v>31.215599999999998</v>
      </c>
      <c r="R904" s="17">
        <v>8.7022999999999993</v>
      </c>
      <c r="S904" s="17">
        <v>73.04701</v>
      </c>
      <c r="T904" s="17">
        <v>1.3277000000000001</v>
      </c>
      <c r="U904" s="17">
        <v>27.670999999999999</v>
      </c>
      <c r="V904" s="17">
        <v>1116.635</v>
      </c>
      <c r="W904" s="17">
        <v>27.301169999999999</v>
      </c>
      <c r="X904" s="17">
        <v>15.69225</v>
      </c>
      <c r="Y904" s="17">
        <v>1.2127300000000001</v>
      </c>
      <c r="Z904" s="17">
        <v>110.28700000000001</v>
      </c>
    </row>
    <row r="905" spans="1:26" x14ac:dyDescent="0.2">
      <c r="A905" s="27">
        <v>44349</v>
      </c>
      <c r="B905" s="17">
        <v>5.0762</v>
      </c>
      <c r="C905" s="14">
        <v>716.69</v>
      </c>
      <c r="D905" s="17">
        <v>6.3832500000000003</v>
      </c>
      <c r="E905" s="17">
        <v>3649.8020000000001</v>
      </c>
      <c r="F905" s="17">
        <v>20.8507</v>
      </c>
      <c r="G905" s="17">
        <v>283.54199999999997</v>
      </c>
      <c r="H905" s="17">
        <v>14257.5</v>
      </c>
      <c r="I905" s="17">
        <v>4.1245000000000003</v>
      </c>
      <c r="J905" s="17">
        <v>19.89845</v>
      </c>
      <c r="K905" s="17">
        <v>3.8226</v>
      </c>
      <c r="L905" s="17">
        <v>47.824199999999998</v>
      </c>
      <c r="M905" s="17">
        <v>3.65015</v>
      </c>
      <c r="N905" s="17">
        <v>4.0304500000000001</v>
      </c>
      <c r="O905" s="17">
        <v>73.165120000000002</v>
      </c>
      <c r="P905" s="17">
        <v>13.51937</v>
      </c>
      <c r="Q905" s="17">
        <v>31.111799999999999</v>
      </c>
      <c r="R905" s="17">
        <v>8.5920400000000008</v>
      </c>
      <c r="S905" s="17">
        <v>72.998009999999994</v>
      </c>
      <c r="T905" s="17">
        <v>1.3225199999999999</v>
      </c>
      <c r="U905" s="17">
        <v>27.682300000000001</v>
      </c>
      <c r="V905" s="17">
        <v>1110.81</v>
      </c>
      <c r="W905" s="17">
        <v>27.325150000000001</v>
      </c>
      <c r="X905" s="17">
        <v>15.689500000000001</v>
      </c>
      <c r="Y905" s="17">
        <v>1.22115</v>
      </c>
      <c r="Z905" s="17">
        <v>109.56100000000001</v>
      </c>
    </row>
    <row r="906" spans="1:26" x14ac:dyDescent="0.2">
      <c r="A906" s="27">
        <v>44348</v>
      </c>
      <c r="B906" s="17">
        <v>5.1512000000000002</v>
      </c>
      <c r="C906" s="14">
        <v>725</v>
      </c>
      <c r="D906" s="17">
        <v>6.3831800000000003</v>
      </c>
      <c r="E906" s="17">
        <v>3666.212</v>
      </c>
      <c r="F906" s="17">
        <v>20.805199999999999</v>
      </c>
      <c r="G906" s="17">
        <v>283.37099999999998</v>
      </c>
      <c r="H906" s="17">
        <v>14246.5</v>
      </c>
      <c r="I906" s="17">
        <v>4.1254999999999997</v>
      </c>
      <c r="J906" s="17">
        <v>19.96977</v>
      </c>
      <c r="K906" s="17">
        <v>3.8624499999999999</v>
      </c>
      <c r="L906" s="17">
        <v>47.7575</v>
      </c>
      <c r="M906" s="17">
        <v>3.65117</v>
      </c>
      <c r="N906" s="17">
        <v>4.02738</v>
      </c>
      <c r="O906" s="17">
        <v>73.608130000000003</v>
      </c>
      <c r="P906" s="17">
        <v>13.755750000000001</v>
      </c>
      <c r="Q906" s="17">
        <v>31.169599999999999</v>
      </c>
      <c r="R906" s="17">
        <v>8.5381199999999993</v>
      </c>
      <c r="S906" s="17">
        <v>72.853999999999999</v>
      </c>
      <c r="T906" s="17">
        <v>1.3223499999999999</v>
      </c>
      <c r="U906" s="17">
        <v>27.599299999999999</v>
      </c>
      <c r="V906" s="17">
        <v>1108.4949999999999</v>
      </c>
      <c r="W906" s="17">
        <v>27.422149999999998</v>
      </c>
      <c r="X906" s="17">
        <v>15.673</v>
      </c>
      <c r="Y906" s="17">
        <v>1.2213099999999999</v>
      </c>
      <c r="Z906" s="17">
        <v>109.477</v>
      </c>
    </row>
    <row r="907" spans="1:26" x14ac:dyDescent="0.2">
      <c r="A907" s="27">
        <v>44347</v>
      </c>
      <c r="B907" s="17">
        <v>5.21915</v>
      </c>
      <c r="C907" s="14">
        <v>722.12</v>
      </c>
      <c r="D907" s="17">
        <v>6.3727499999999999</v>
      </c>
      <c r="E907" s="17">
        <v>3711.95</v>
      </c>
      <c r="F907" s="17">
        <v>20.802499999999998</v>
      </c>
      <c r="G907" s="17">
        <v>284.02800000000002</v>
      </c>
      <c r="H907" s="17">
        <v>14265</v>
      </c>
      <c r="I907" s="17">
        <v>4.1237500000000002</v>
      </c>
      <c r="J907" s="17">
        <v>19.953399999999998</v>
      </c>
      <c r="K907" s="17">
        <v>3.8372999999999999</v>
      </c>
      <c r="L907" s="17">
        <v>47.695</v>
      </c>
      <c r="M907" s="17">
        <v>3.6625700000000001</v>
      </c>
      <c r="N907" s="17">
        <v>4.0225999999999997</v>
      </c>
      <c r="O907" s="17">
        <v>73.410250000000005</v>
      </c>
      <c r="P907" s="17">
        <v>13.737299999999999</v>
      </c>
      <c r="Q907" s="17">
        <v>31.1937</v>
      </c>
      <c r="R907" s="17">
        <v>8.4918499999999995</v>
      </c>
      <c r="S907" s="17">
        <v>72.52252</v>
      </c>
      <c r="T907" s="17">
        <v>1.32168</v>
      </c>
      <c r="U907" s="17">
        <v>27.5595</v>
      </c>
      <c r="V907" s="17">
        <v>1108.0899999999999</v>
      </c>
      <c r="W907" s="17">
        <v>27.460280000000001</v>
      </c>
      <c r="X907" s="17">
        <v>15.6821</v>
      </c>
      <c r="Y907" s="17">
        <v>1.2226600000000001</v>
      </c>
      <c r="Z907" s="17">
        <v>109.58</v>
      </c>
    </row>
    <row r="908" spans="1:26" x14ac:dyDescent="0.2">
      <c r="A908" s="27">
        <v>44344</v>
      </c>
      <c r="B908" s="17">
        <v>5.2255000000000003</v>
      </c>
      <c r="C908" s="14">
        <v>723.50300000000004</v>
      </c>
      <c r="D908" s="17">
        <v>6.3603100000000001</v>
      </c>
      <c r="E908" s="17">
        <v>3707.15</v>
      </c>
      <c r="F908" s="17">
        <v>20.888850000000001</v>
      </c>
      <c r="G908" s="17">
        <v>285.63200000000001</v>
      </c>
      <c r="H908" s="17">
        <v>14308</v>
      </c>
      <c r="I908" s="17">
        <v>4.1319999999999997</v>
      </c>
      <c r="J908" s="17">
        <v>19.937850000000001</v>
      </c>
      <c r="K908" s="17">
        <v>3.8114499999999998</v>
      </c>
      <c r="L908" s="17">
        <v>47.8125</v>
      </c>
      <c r="M908" s="17">
        <v>3.6774499999999999</v>
      </c>
      <c r="N908" s="17">
        <v>4.03538</v>
      </c>
      <c r="O908" s="17">
        <v>73.198329999999999</v>
      </c>
      <c r="P908" s="17">
        <v>13.764849999999999</v>
      </c>
      <c r="Q908" s="17">
        <v>31.251000000000001</v>
      </c>
      <c r="R908" s="17">
        <v>8.5624500000000001</v>
      </c>
      <c r="S908" s="17">
        <v>72.394009999999994</v>
      </c>
      <c r="T908" s="17">
        <v>1.32281</v>
      </c>
      <c r="U908" s="17">
        <v>27.715699999999998</v>
      </c>
      <c r="V908" s="17">
        <v>1113.835</v>
      </c>
      <c r="W908" s="17">
        <v>27.50535</v>
      </c>
      <c r="X908" s="17">
        <v>15.6785</v>
      </c>
      <c r="Y908" s="17">
        <v>1.2192099999999999</v>
      </c>
      <c r="Z908" s="17">
        <v>109.85</v>
      </c>
    </row>
    <row r="909" spans="1:26" x14ac:dyDescent="0.2">
      <c r="A909" s="27">
        <v>44343</v>
      </c>
      <c r="B909" s="17">
        <v>5.2386999999999997</v>
      </c>
      <c r="C909" s="14">
        <v>728.85</v>
      </c>
      <c r="D909" s="17">
        <v>6.3731600000000004</v>
      </c>
      <c r="E909" s="17">
        <v>3729.1950000000002</v>
      </c>
      <c r="F909" s="17">
        <v>20.86158</v>
      </c>
      <c r="G909" s="17">
        <v>285.416</v>
      </c>
      <c r="H909" s="17">
        <v>14310.5</v>
      </c>
      <c r="I909" s="17">
        <v>4.1399999999999997</v>
      </c>
      <c r="J909" s="17">
        <v>19.967749999999999</v>
      </c>
      <c r="K909" s="17">
        <v>3.8478500000000002</v>
      </c>
      <c r="L909" s="17">
        <v>48.007800000000003</v>
      </c>
      <c r="M909" s="17">
        <v>3.6821000000000002</v>
      </c>
      <c r="N909" s="17">
        <v>4.0318399999999999</v>
      </c>
      <c r="O909" s="17">
        <v>73.448650000000001</v>
      </c>
      <c r="P909" s="17">
        <v>13.773619999999999</v>
      </c>
      <c r="Q909" s="17">
        <v>31.294</v>
      </c>
      <c r="R909" s="17">
        <v>8.5015099999999997</v>
      </c>
      <c r="S909" s="17">
        <v>72.708010000000002</v>
      </c>
      <c r="T909" s="17">
        <v>1.3243199999999999</v>
      </c>
      <c r="U909" s="17">
        <v>27.781099999999999</v>
      </c>
      <c r="V909" s="17">
        <v>1118.6400000000001</v>
      </c>
      <c r="W909" s="17">
        <v>27.525099999999998</v>
      </c>
      <c r="X909" s="17">
        <v>15.67145</v>
      </c>
      <c r="Y909" s="17">
        <v>1.2195400000000001</v>
      </c>
      <c r="Z909" s="17">
        <v>109.807</v>
      </c>
    </row>
    <row r="910" spans="1:26" x14ac:dyDescent="0.2">
      <c r="A910" s="27">
        <v>44342</v>
      </c>
      <c r="B910" s="17">
        <v>5.3120000000000003</v>
      </c>
      <c r="C910" s="14">
        <v>729.74199999999996</v>
      </c>
      <c r="D910" s="17">
        <v>6.3813899999999997</v>
      </c>
      <c r="E910" s="17">
        <v>3743.15</v>
      </c>
      <c r="F910" s="17">
        <v>20.8569</v>
      </c>
      <c r="G910" s="17">
        <v>286.79000000000002</v>
      </c>
      <c r="H910" s="17">
        <v>14272</v>
      </c>
      <c r="I910" s="17">
        <v>4.1429999999999998</v>
      </c>
      <c r="J910" s="17">
        <v>19.880970000000001</v>
      </c>
      <c r="K910" s="17">
        <v>3.8540000000000001</v>
      </c>
      <c r="L910" s="17">
        <v>48.152700000000003</v>
      </c>
      <c r="M910" s="17">
        <v>3.6899500000000001</v>
      </c>
      <c r="N910" s="17">
        <v>4.0326000000000004</v>
      </c>
      <c r="O910" s="17">
        <v>73.596350000000001</v>
      </c>
      <c r="P910" s="17">
        <v>13.760619999999999</v>
      </c>
      <c r="Q910" s="17">
        <v>31.243500000000001</v>
      </c>
      <c r="R910" s="17">
        <v>8.4580300000000008</v>
      </c>
      <c r="S910" s="17">
        <v>72.656009999999995</v>
      </c>
      <c r="T910" s="17">
        <v>1.3242</v>
      </c>
      <c r="U910" s="17">
        <v>27.805</v>
      </c>
      <c r="V910" s="17">
        <v>1116.79</v>
      </c>
      <c r="W910" s="17">
        <v>27.514399999999998</v>
      </c>
      <c r="X910" s="17">
        <v>15.6685</v>
      </c>
      <c r="Y910" s="17">
        <v>1.2192099999999999</v>
      </c>
      <c r="Z910" s="17">
        <v>109.15</v>
      </c>
    </row>
    <row r="911" spans="1:26" x14ac:dyDescent="0.2">
      <c r="A911" s="27">
        <v>44341</v>
      </c>
      <c r="B911" s="17">
        <v>5.3319999999999999</v>
      </c>
      <c r="C911" s="14">
        <v>734.39700000000005</v>
      </c>
      <c r="D911" s="17">
        <v>6.4112999999999998</v>
      </c>
      <c r="E911" s="17">
        <v>3734.9</v>
      </c>
      <c r="F911" s="17">
        <v>20.749500000000001</v>
      </c>
      <c r="G911" s="17">
        <v>284.94900000000001</v>
      </c>
      <c r="H911" s="17">
        <v>14337.5</v>
      </c>
      <c r="I911" s="17">
        <v>4.1429999999999998</v>
      </c>
      <c r="J911" s="17">
        <v>19.901669999999999</v>
      </c>
      <c r="K911" s="17">
        <v>3.8233999999999999</v>
      </c>
      <c r="L911" s="17">
        <v>48.14</v>
      </c>
      <c r="M911" s="17">
        <v>3.6602999999999999</v>
      </c>
      <c r="N911" s="17">
        <v>4.0193000000000003</v>
      </c>
      <c r="O911" s="17">
        <v>73.505399999999995</v>
      </c>
      <c r="P911" s="17">
        <v>13.86895</v>
      </c>
      <c r="Q911" s="17">
        <v>31.3413</v>
      </c>
      <c r="R911" s="17">
        <v>8.4654699999999998</v>
      </c>
      <c r="S911" s="17">
        <v>72.774519999999995</v>
      </c>
      <c r="T911" s="17">
        <v>1.3259399999999999</v>
      </c>
      <c r="U911" s="17">
        <v>27.875</v>
      </c>
      <c r="V911" s="17">
        <v>1122.56</v>
      </c>
      <c r="W911" s="17">
        <v>27.460129999999999</v>
      </c>
      <c r="X911" s="17">
        <v>15.6662</v>
      </c>
      <c r="Y911" s="17">
        <v>1.2250099999999999</v>
      </c>
      <c r="Z911" s="17">
        <v>108.776</v>
      </c>
    </row>
    <row r="912" spans="1:26" x14ac:dyDescent="0.2">
      <c r="A912" s="27">
        <v>44340</v>
      </c>
      <c r="B912" s="17">
        <v>5.3185000000000002</v>
      </c>
      <c r="C912" s="14">
        <v>729.505</v>
      </c>
      <c r="D912" s="17">
        <v>6.4095599999999999</v>
      </c>
      <c r="E912" s="17">
        <v>3736.2550000000001</v>
      </c>
      <c r="F912" s="17">
        <v>20.796399999999998</v>
      </c>
      <c r="G912" s="17">
        <v>284.13</v>
      </c>
      <c r="H912" s="17">
        <v>14328</v>
      </c>
      <c r="I912" s="17">
        <v>4.1449999999999996</v>
      </c>
      <c r="J912" s="17">
        <v>19.867049999999999</v>
      </c>
      <c r="K912" s="17">
        <v>3.8109799999999998</v>
      </c>
      <c r="L912" s="17">
        <v>48.067500000000003</v>
      </c>
      <c r="M912" s="17">
        <v>3.6698200000000001</v>
      </c>
      <c r="N912" s="17">
        <v>4.0324499999999999</v>
      </c>
      <c r="O912" s="17">
        <v>73.455399999999997</v>
      </c>
      <c r="P912" s="17">
        <v>13.924530000000001</v>
      </c>
      <c r="Q912" s="17">
        <v>31.315000000000001</v>
      </c>
      <c r="R912" s="17">
        <v>8.3876399999999993</v>
      </c>
      <c r="S912" s="17">
        <v>72.857510000000005</v>
      </c>
      <c r="T912" s="17">
        <v>1.3279399999999999</v>
      </c>
      <c r="U912" s="17">
        <v>27.927900000000001</v>
      </c>
      <c r="V912" s="17">
        <v>1123.5999999999999</v>
      </c>
      <c r="W912" s="17">
        <v>27.399799999999999</v>
      </c>
      <c r="X912" s="17">
        <v>15.664849999999999</v>
      </c>
      <c r="Y912" s="17">
        <v>1.22156</v>
      </c>
      <c r="Z912" s="17">
        <v>108.75</v>
      </c>
    </row>
    <row r="913" spans="1:26" x14ac:dyDescent="0.2">
      <c r="A913" s="27">
        <v>44337</v>
      </c>
      <c r="B913" s="17">
        <v>5.3662000000000001</v>
      </c>
      <c r="C913" s="14">
        <v>718.49</v>
      </c>
      <c r="D913" s="17">
        <v>6.4368100000000004</v>
      </c>
      <c r="E913" s="17">
        <v>3746.15</v>
      </c>
      <c r="F913" s="17">
        <v>20.904599999999999</v>
      </c>
      <c r="G913" s="17">
        <v>286.15499999999997</v>
      </c>
      <c r="H913" s="17">
        <v>14367.5</v>
      </c>
      <c r="I913" s="17">
        <v>4.1407499999999997</v>
      </c>
      <c r="J913" s="17">
        <v>19.9543</v>
      </c>
      <c r="K913" s="17">
        <v>3.7534000000000001</v>
      </c>
      <c r="L913" s="17">
        <v>47.95</v>
      </c>
      <c r="M913" s="17">
        <v>3.6910699999999999</v>
      </c>
      <c r="N913" s="17">
        <v>4.0448000000000004</v>
      </c>
      <c r="O913" s="17">
        <v>73.641009999999994</v>
      </c>
      <c r="P913" s="17">
        <v>13.96194</v>
      </c>
      <c r="Q913" s="17">
        <v>31.385300000000001</v>
      </c>
      <c r="R913" s="17">
        <v>8.4161599999999996</v>
      </c>
      <c r="S913" s="17">
        <v>72.911510000000007</v>
      </c>
      <c r="T913" s="17">
        <v>1.3320399999999999</v>
      </c>
      <c r="U913" s="17">
        <v>27.946999999999999</v>
      </c>
      <c r="V913" s="17">
        <v>1128.2</v>
      </c>
      <c r="W913" s="17">
        <v>27.432500000000001</v>
      </c>
      <c r="X913" s="17">
        <v>15.679500000000001</v>
      </c>
      <c r="Y913" s="17">
        <v>1.2181500000000001</v>
      </c>
      <c r="Z913" s="17">
        <v>108.95699999999999</v>
      </c>
    </row>
    <row r="914" spans="1:26" x14ac:dyDescent="0.2">
      <c r="A914" s="27">
        <v>44336</v>
      </c>
      <c r="B914" s="17">
        <v>5.2846000000000002</v>
      </c>
      <c r="C914" s="14">
        <v>718.49699999999996</v>
      </c>
      <c r="D914" s="17">
        <v>6.4338499999999996</v>
      </c>
      <c r="E914" s="17">
        <v>3696.84</v>
      </c>
      <c r="F914" s="17">
        <v>20.852630000000001</v>
      </c>
      <c r="G914" s="17">
        <v>285.86500000000001</v>
      </c>
      <c r="H914" s="17">
        <v>14356</v>
      </c>
      <c r="I914" s="17">
        <v>4.1459999999999999</v>
      </c>
      <c r="J914" s="17">
        <v>19.870139999999999</v>
      </c>
      <c r="K914" s="17">
        <v>3.7079</v>
      </c>
      <c r="L914" s="17">
        <v>47.947499999999998</v>
      </c>
      <c r="M914" s="17">
        <v>3.6742900000000001</v>
      </c>
      <c r="N914" s="17">
        <v>4.0301799999999997</v>
      </c>
      <c r="O914" s="17">
        <v>73.633260000000007</v>
      </c>
      <c r="P914" s="17">
        <v>13.974679999999999</v>
      </c>
      <c r="Q914" s="17">
        <v>31.361499999999999</v>
      </c>
      <c r="R914" s="17">
        <v>8.3805700000000005</v>
      </c>
      <c r="S914" s="17">
        <v>73.008709999999994</v>
      </c>
      <c r="T914" s="17">
        <v>1.3311999999999999</v>
      </c>
      <c r="U914" s="17">
        <v>27.960599999999999</v>
      </c>
      <c r="V914" s="17">
        <v>1127.9849999999999</v>
      </c>
      <c r="W914" s="17">
        <v>27.489850000000001</v>
      </c>
      <c r="X914" s="17">
        <v>15.7166</v>
      </c>
      <c r="Y914" s="17">
        <v>1.2227699999999999</v>
      </c>
      <c r="Z914" s="17">
        <v>108.77800000000001</v>
      </c>
    </row>
    <row r="915" spans="1:26" x14ac:dyDescent="0.2">
      <c r="A915" s="27">
        <v>44335</v>
      </c>
      <c r="B915" s="17">
        <v>5.3105500000000001</v>
      </c>
      <c r="C915" s="14">
        <v>712.15499999999997</v>
      </c>
      <c r="D915" s="17">
        <v>6.4402200000000001</v>
      </c>
      <c r="E915" s="17">
        <v>3672.4450000000002</v>
      </c>
      <c r="F915" s="17">
        <v>20.947849999999999</v>
      </c>
      <c r="G915" s="17">
        <v>288.202</v>
      </c>
      <c r="H915" s="17">
        <v>14398</v>
      </c>
      <c r="I915" s="17">
        <v>4.1399999999999997</v>
      </c>
      <c r="J915" s="17">
        <v>19.928519999999999</v>
      </c>
      <c r="K915" s="17">
        <v>3.7433000000000001</v>
      </c>
      <c r="L915" s="17">
        <v>47.884500000000003</v>
      </c>
      <c r="M915" s="17">
        <v>3.7155499999999999</v>
      </c>
      <c r="N915" s="17">
        <v>4.0472200000000003</v>
      </c>
      <c r="O915" s="17">
        <v>73.776200000000003</v>
      </c>
      <c r="P915" s="17">
        <v>14.104480000000001</v>
      </c>
      <c r="Q915" s="17">
        <v>31.421500000000002</v>
      </c>
      <c r="R915" s="17">
        <v>8.4138500000000001</v>
      </c>
      <c r="S915" s="17">
        <v>73.236509999999996</v>
      </c>
      <c r="T915" s="17">
        <v>1.33443</v>
      </c>
      <c r="U915" s="17">
        <v>27.945900000000002</v>
      </c>
      <c r="V915" s="17">
        <v>1131.33</v>
      </c>
      <c r="W915" s="17">
        <v>27.44745</v>
      </c>
      <c r="X915" s="17">
        <v>15.675330000000001</v>
      </c>
      <c r="Y915" s="17">
        <v>1.21749</v>
      </c>
      <c r="Z915" s="17">
        <v>109.22499999999999</v>
      </c>
    </row>
    <row r="916" spans="1:26" x14ac:dyDescent="0.2">
      <c r="A916" s="27">
        <v>44334</v>
      </c>
      <c r="B916" s="17">
        <v>5.2613000000000003</v>
      </c>
      <c r="C916" s="14">
        <v>712.57</v>
      </c>
      <c r="D916" s="17">
        <v>6.4216699999999998</v>
      </c>
      <c r="E916" s="17">
        <v>3666.4450000000002</v>
      </c>
      <c r="F916" s="17">
        <v>20.7834</v>
      </c>
      <c r="G916" s="17">
        <v>286.90499999999997</v>
      </c>
      <c r="H916" s="17">
        <v>14317.5</v>
      </c>
      <c r="I916" s="17">
        <v>4.125</v>
      </c>
      <c r="J916" s="17">
        <v>19.844899999999999</v>
      </c>
      <c r="K916" s="17">
        <v>3.7390699999999999</v>
      </c>
      <c r="L916" s="17">
        <v>47.813200000000002</v>
      </c>
      <c r="M916" s="17">
        <v>3.6995</v>
      </c>
      <c r="N916" s="17">
        <v>4.0307000000000004</v>
      </c>
      <c r="O916" s="17">
        <v>73.658299999999997</v>
      </c>
      <c r="P916" s="17">
        <v>14.000299999999999</v>
      </c>
      <c r="Q916" s="17">
        <v>31.413</v>
      </c>
      <c r="R916" s="17">
        <v>8.3563200000000002</v>
      </c>
      <c r="S916" s="17">
        <v>73.114509999999996</v>
      </c>
      <c r="T916" s="17">
        <v>1.32958</v>
      </c>
      <c r="U916" s="17">
        <v>27.920200000000001</v>
      </c>
      <c r="V916" s="17">
        <v>1126.655</v>
      </c>
      <c r="W916" s="17">
        <v>27.4194</v>
      </c>
      <c r="X916" s="17">
        <v>15.6739</v>
      </c>
      <c r="Y916" s="17">
        <v>1.22224</v>
      </c>
      <c r="Z916" s="17">
        <v>108.895</v>
      </c>
    </row>
    <row r="917" spans="1:26" x14ac:dyDescent="0.2">
      <c r="A917" s="27">
        <v>44333</v>
      </c>
      <c r="B917" s="17">
        <v>5.2751000000000001</v>
      </c>
      <c r="C917" s="14">
        <v>716.79499999999996</v>
      </c>
      <c r="D917" s="17">
        <v>6.4425400000000002</v>
      </c>
      <c r="E917" s="17">
        <v>3704.5450000000001</v>
      </c>
      <c r="F917" s="17">
        <v>20.916720000000002</v>
      </c>
      <c r="G917" s="17">
        <v>289.25</v>
      </c>
      <c r="H917" s="17">
        <v>14335.5</v>
      </c>
      <c r="I917" s="17">
        <v>4.1289999999999996</v>
      </c>
      <c r="J917" s="17">
        <v>19.783339999999999</v>
      </c>
      <c r="K917" s="17">
        <v>3.7143999999999999</v>
      </c>
      <c r="L917" s="17">
        <v>47.853700000000003</v>
      </c>
      <c r="M917" s="17">
        <v>3.7290999999999999</v>
      </c>
      <c r="N917" s="17">
        <v>4.0539399999999999</v>
      </c>
      <c r="O917" s="17">
        <v>73.880600000000001</v>
      </c>
      <c r="P917" s="17">
        <v>14.099259999999999</v>
      </c>
      <c r="Q917" s="17">
        <v>31.486000000000001</v>
      </c>
      <c r="R917" s="17">
        <v>8.3137000000000008</v>
      </c>
      <c r="S917" s="17">
        <v>73.260509999999996</v>
      </c>
      <c r="T917" s="17">
        <v>1.33558</v>
      </c>
      <c r="U917" s="17">
        <v>28.0883</v>
      </c>
      <c r="V917" s="17">
        <v>1136.7750000000001</v>
      </c>
      <c r="W917" s="17">
        <v>27.532499999999999</v>
      </c>
      <c r="X917" s="17">
        <v>15.71557</v>
      </c>
      <c r="Y917" s="17">
        <v>1.2152400000000001</v>
      </c>
      <c r="Z917" s="17">
        <v>109.215</v>
      </c>
    </row>
    <row r="918" spans="1:26" x14ac:dyDescent="0.2">
      <c r="A918" s="27">
        <v>44330</v>
      </c>
      <c r="B918" s="17">
        <v>5.2728000000000002</v>
      </c>
      <c r="C918" s="14">
        <v>700.41200000000003</v>
      </c>
      <c r="D918" s="17">
        <v>6.4378000000000002</v>
      </c>
      <c r="E918" s="17">
        <v>3704.5450000000001</v>
      </c>
      <c r="F918" s="17">
        <v>20.959849999999999</v>
      </c>
      <c r="G918" s="17">
        <v>292.47500000000002</v>
      </c>
      <c r="H918" s="17">
        <v>14271.5</v>
      </c>
      <c r="I918" s="17">
        <v>4.125</v>
      </c>
      <c r="J918" s="17">
        <v>19.865449999999999</v>
      </c>
      <c r="K918" s="17">
        <v>3.6787700000000001</v>
      </c>
      <c r="L918" s="17">
        <v>47.808500000000002</v>
      </c>
      <c r="M918" s="17">
        <v>3.7314099999999999</v>
      </c>
      <c r="N918" s="17">
        <v>4.0572100000000004</v>
      </c>
      <c r="O918" s="17">
        <v>74.019959999999998</v>
      </c>
      <c r="P918" s="17">
        <v>14.130100000000001</v>
      </c>
      <c r="Q918" s="17">
        <v>31.366499999999998</v>
      </c>
      <c r="R918" s="17">
        <v>8.4509600000000002</v>
      </c>
      <c r="S918" s="17">
        <v>73.27901</v>
      </c>
      <c r="T918" s="17">
        <v>1.3323199999999999</v>
      </c>
      <c r="U918" s="17">
        <v>27.956800000000001</v>
      </c>
      <c r="V918" s="17">
        <v>1126.4949999999999</v>
      </c>
      <c r="W918" s="17">
        <v>27.562639999999998</v>
      </c>
      <c r="X918" s="17">
        <v>15.662800000000001</v>
      </c>
      <c r="Y918" s="17">
        <v>1.2141299999999999</v>
      </c>
      <c r="Z918" s="17">
        <v>109.355</v>
      </c>
    </row>
    <row r="919" spans="1:26" x14ac:dyDescent="0.2">
      <c r="A919" s="27">
        <v>44329</v>
      </c>
      <c r="B919" s="17">
        <v>5.3087200000000001</v>
      </c>
      <c r="C919" s="14">
        <v>707.95799999999997</v>
      </c>
      <c r="D919" s="17">
        <v>6.44808</v>
      </c>
      <c r="E919" s="17">
        <v>3729.7950000000001</v>
      </c>
      <c r="F919" s="17">
        <v>21.107500000000002</v>
      </c>
      <c r="G919" s="17">
        <v>295.33999999999997</v>
      </c>
      <c r="H919" s="17">
        <v>14310.5</v>
      </c>
      <c r="I919" s="17">
        <v>4.125</v>
      </c>
      <c r="J919" s="17">
        <v>19.936869999999999</v>
      </c>
      <c r="K919" s="17">
        <v>3.6587999999999998</v>
      </c>
      <c r="L919" s="17">
        <v>47.862200000000001</v>
      </c>
      <c r="M919" s="17">
        <v>3.74715</v>
      </c>
      <c r="N919" s="17">
        <v>4.0787599999999999</v>
      </c>
      <c r="O919" s="17">
        <v>74.077500000000001</v>
      </c>
      <c r="P919" s="17">
        <v>14.11627</v>
      </c>
      <c r="Q919" s="17">
        <v>31.325500000000002</v>
      </c>
      <c r="R919" s="17">
        <v>8.50502</v>
      </c>
      <c r="S919" s="17">
        <v>73.445509999999999</v>
      </c>
      <c r="T919" s="17">
        <v>1.3334999999999999</v>
      </c>
      <c r="U919" s="17">
        <v>27.975000000000001</v>
      </c>
      <c r="V919" s="17">
        <v>1126.8900000000001</v>
      </c>
      <c r="W919" s="17">
        <v>27.620059999999999</v>
      </c>
      <c r="X919" s="17">
        <v>15.65925</v>
      </c>
      <c r="Y919" s="17">
        <v>1.2081</v>
      </c>
      <c r="Z919" s="17">
        <v>109.46899999999999</v>
      </c>
    </row>
    <row r="920" spans="1:26" x14ac:dyDescent="0.2">
      <c r="A920" s="27">
        <v>44328</v>
      </c>
      <c r="B920" s="17">
        <v>5.3069499999999996</v>
      </c>
      <c r="C920" s="14">
        <v>707.34299999999996</v>
      </c>
      <c r="D920" s="17">
        <v>6.4588299999999998</v>
      </c>
      <c r="E920" s="17">
        <v>3747.06</v>
      </c>
      <c r="F920" s="17">
        <v>21.202179999999998</v>
      </c>
      <c r="G920" s="17">
        <v>296.14499999999998</v>
      </c>
      <c r="H920" s="17">
        <v>14348</v>
      </c>
      <c r="I920" s="17">
        <v>4.125</v>
      </c>
      <c r="J920" s="17">
        <v>20.165600000000001</v>
      </c>
      <c r="K920" s="17">
        <v>3.7183999999999999</v>
      </c>
      <c r="L920" s="17">
        <v>47.817500000000003</v>
      </c>
      <c r="M920" s="17">
        <v>3.7732999999999999</v>
      </c>
      <c r="N920" s="17">
        <v>4.0819599999999996</v>
      </c>
      <c r="O920" s="17">
        <v>74.61591</v>
      </c>
      <c r="P920" s="17">
        <v>14.131349999999999</v>
      </c>
      <c r="Q920" s="17">
        <v>31.307200000000002</v>
      </c>
      <c r="R920" s="17">
        <v>8.4311399999999992</v>
      </c>
      <c r="S920" s="17">
        <v>73.635000000000005</v>
      </c>
      <c r="T920" s="17">
        <v>1.3338000000000001</v>
      </c>
      <c r="U920" s="17">
        <v>27.963899999999999</v>
      </c>
      <c r="V920" s="17">
        <v>1132.915</v>
      </c>
      <c r="W920" s="17">
        <v>27.61863</v>
      </c>
      <c r="X920" s="17">
        <v>15.6793</v>
      </c>
      <c r="Y920" s="17">
        <v>1.20719</v>
      </c>
      <c r="Z920" s="17">
        <v>109.673</v>
      </c>
    </row>
    <row r="921" spans="1:26" x14ac:dyDescent="0.2">
      <c r="A921" s="27">
        <v>44327</v>
      </c>
      <c r="B921" s="17">
        <v>5.2213000000000003</v>
      </c>
      <c r="C921" s="14">
        <v>702.90800000000002</v>
      </c>
      <c r="D921" s="17">
        <v>6.4287700000000001</v>
      </c>
      <c r="E921" s="17">
        <v>3708.81</v>
      </c>
      <c r="F921" s="17">
        <v>21.007999999999999</v>
      </c>
      <c r="G921" s="17">
        <v>295.23700000000002</v>
      </c>
      <c r="H921" s="17">
        <v>14182</v>
      </c>
      <c r="I921" s="17">
        <v>4.1187500000000004</v>
      </c>
      <c r="J921" s="17">
        <v>19.960329999999999</v>
      </c>
      <c r="K921" s="17">
        <v>3.7074500000000001</v>
      </c>
      <c r="L921" s="17">
        <v>47.82</v>
      </c>
      <c r="M921" s="17">
        <v>3.7456299999999998</v>
      </c>
      <c r="N921" s="17">
        <v>4.0559000000000003</v>
      </c>
      <c r="O921" s="17">
        <v>74.114050000000006</v>
      </c>
      <c r="P921" s="17">
        <v>13.99945</v>
      </c>
      <c r="Q921" s="17">
        <v>31.175799999999999</v>
      </c>
      <c r="R921" s="17">
        <v>8.2846399999999996</v>
      </c>
      <c r="S921" s="17">
        <v>73.369010000000003</v>
      </c>
      <c r="T921" s="17">
        <v>1.32552</v>
      </c>
      <c r="U921" s="17">
        <v>27.8902</v>
      </c>
      <c r="V921" s="17">
        <v>1119.7</v>
      </c>
      <c r="W921" s="17">
        <v>27.57526</v>
      </c>
      <c r="X921" s="17">
        <v>15.7118</v>
      </c>
      <c r="Y921" s="17">
        <v>1.21479</v>
      </c>
      <c r="Z921" s="17">
        <v>108.61799999999999</v>
      </c>
    </row>
    <row r="922" spans="1:26" x14ac:dyDescent="0.2">
      <c r="A922" s="27">
        <v>44326</v>
      </c>
      <c r="B922" s="17">
        <v>5.2282500000000001</v>
      </c>
      <c r="C922" s="14">
        <v>694.80700000000002</v>
      </c>
      <c r="D922" s="17">
        <v>6.4220499999999996</v>
      </c>
      <c r="E922" s="17">
        <v>3740.415</v>
      </c>
      <c r="F922" s="17">
        <v>21.08437</v>
      </c>
      <c r="G922" s="17">
        <v>295.08</v>
      </c>
      <c r="H922" s="17">
        <v>14196</v>
      </c>
      <c r="I922" s="17">
        <v>4.1055000000000001</v>
      </c>
      <c r="J922" s="17">
        <v>19.9451</v>
      </c>
      <c r="K922" s="17">
        <v>3.7248999999999999</v>
      </c>
      <c r="L922" s="17">
        <v>47.868499999999997</v>
      </c>
      <c r="M922" s="17">
        <v>3.7603499999999999</v>
      </c>
      <c r="N922" s="17">
        <v>4.0621499999999999</v>
      </c>
      <c r="O922" s="17">
        <v>74.330500000000001</v>
      </c>
      <c r="P922" s="17">
        <v>14.042109999999999</v>
      </c>
      <c r="Q922" s="17">
        <v>31.111000000000001</v>
      </c>
      <c r="R922" s="17">
        <v>8.2760499999999997</v>
      </c>
      <c r="S922" s="17">
        <v>73.485510000000005</v>
      </c>
      <c r="T922" s="17">
        <v>1.3256699999999999</v>
      </c>
      <c r="U922" s="17">
        <v>27.770499999999998</v>
      </c>
      <c r="V922" s="17">
        <v>1116.83</v>
      </c>
      <c r="W922" s="17">
        <v>27.738579999999999</v>
      </c>
      <c r="X922" s="17">
        <v>15.664999999999999</v>
      </c>
      <c r="Y922" s="17">
        <v>1.21289</v>
      </c>
      <c r="Z922" s="17">
        <v>108.809</v>
      </c>
    </row>
    <row r="923" spans="1:26" x14ac:dyDescent="0.2">
      <c r="A923" s="27">
        <v>44323</v>
      </c>
      <c r="B923" s="17">
        <v>5.2368800000000002</v>
      </c>
      <c r="C923" s="14">
        <v>694.93</v>
      </c>
      <c r="D923" s="17">
        <v>6.4161099999999998</v>
      </c>
      <c r="E923" s="17">
        <v>3763.6370000000002</v>
      </c>
      <c r="F923" s="17">
        <v>21.087879999999998</v>
      </c>
      <c r="G923" s="17">
        <v>294.84699999999998</v>
      </c>
      <c r="H923" s="17">
        <v>14123</v>
      </c>
      <c r="I923" s="17">
        <v>4.1124999999999998</v>
      </c>
      <c r="J923" s="17">
        <v>19.917300000000001</v>
      </c>
      <c r="K923" s="17">
        <v>3.8079999999999998</v>
      </c>
      <c r="L923" s="17">
        <v>47.884300000000003</v>
      </c>
      <c r="M923" s="17">
        <v>3.7439800000000001</v>
      </c>
      <c r="N923" s="17">
        <v>4.0491999999999999</v>
      </c>
      <c r="O923" s="17">
        <v>73.757769999999994</v>
      </c>
      <c r="P923" s="17">
        <v>14.05735</v>
      </c>
      <c r="Q923" s="17">
        <v>31.137899999999998</v>
      </c>
      <c r="R923" s="17">
        <v>8.2409499999999998</v>
      </c>
      <c r="S923" s="17">
        <v>73.254260000000002</v>
      </c>
      <c r="T923" s="17">
        <v>1.3248</v>
      </c>
      <c r="U923" s="17">
        <v>27.902899999999999</v>
      </c>
      <c r="V923" s="17">
        <v>1113.01</v>
      </c>
      <c r="W923" s="17">
        <v>27.75855</v>
      </c>
      <c r="X923" s="17">
        <v>15.670450000000001</v>
      </c>
      <c r="Y923" s="17">
        <v>1.2165699999999999</v>
      </c>
      <c r="Z923" s="17">
        <v>108.596</v>
      </c>
    </row>
    <row r="924" spans="1:26" x14ac:dyDescent="0.2">
      <c r="A924" s="27">
        <v>44322</v>
      </c>
      <c r="B924" s="17">
        <v>5.2761500000000003</v>
      </c>
      <c r="C924" s="14">
        <v>699.31899999999996</v>
      </c>
      <c r="D924" s="17">
        <v>6.4644500000000003</v>
      </c>
      <c r="E924" s="17">
        <v>3821.252</v>
      </c>
      <c r="F924" s="17">
        <v>21.311699999999998</v>
      </c>
      <c r="G924" s="17">
        <v>297.08</v>
      </c>
      <c r="H924" s="17">
        <v>14253.5</v>
      </c>
      <c r="I924" s="17">
        <v>4.1210000000000004</v>
      </c>
      <c r="J924" s="17">
        <v>20.118099999999998</v>
      </c>
      <c r="K924" s="17">
        <v>3.8169300000000002</v>
      </c>
      <c r="L924" s="17">
        <v>47.97</v>
      </c>
      <c r="M924" s="17">
        <v>3.7881999999999998</v>
      </c>
      <c r="N924" s="17">
        <v>4.0829000000000004</v>
      </c>
      <c r="O924" s="17">
        <v>74.265110000000007</v>
      </c>
      <c r="P924" s="17">
        <v>14.21034</v>
      </c>
      <c r="Q924" s="17">
        <v>31.2332</v>
      </c>
      <c r="R924" s="17">
        <v>8.2820999999999998</v>
      </c>
      <c r="S924" s="17">
        <v>73.619510000000005</v>
      </c>
      <c r="T924" s="17">
        <v>1.33327</v>
      </c>
      <c r="U924" s="17">
        <v>27.96</v>
      </c>
      <c r="V924" s="17">
        <v>1120.395</v>
      </c>
      <c r="W924" s="17">
        <v>27.74973</v>
      </c>
      <c r="X924" s="17">
        <v>15.678050000000001</v>
      </c>
      <c r="Y924" s="17">
        <v>1.2065300000000001</v>
      </c>
      <c r="Z924" s="17">
        <v>109.09</v>
      </c>
    </row>
    <row r="925" spans="1:26" x14ac:dyDescent="0.2">
      <c r="A925" s="27">
        <v>44321</v>
      </c>
      <c r="B925" s="17">
        <v>5.3551000000000002</v>
      </c>
      <c r="C925" s="14">
        <v>704.69600000000003</v>
      </c>
      <c r="D925" s="17">
        <v>6.4875400000000001</v>
      </c>
      <c r="E925" s="17">
        <v>3845.587</v>
      </c>
      <c r="F925" s="17">
        <v>21.487300000000001</v>
      </c>
      <c r="G925" s="17">
        <v>299.005</v>
      </c>
      <c r="H925" s="17">
        <v>14409.5</v>
      </c>
      <c r="I925" s="17">
        <v>4.1210000000000004</v>
      </c>
      <c r="J925" s="17">
        <v>20.257650000000002</v>
      </c>
      <c r="K925" s="17">
        <v>3.8247499999999999</v>
      </c>
      <c r="L925" s="17">
        <v>48.034999999999997</v>
      </c>
      <c r="M925" s="17">
        <v>3.8083</v>
      </c>
      <c r="N925" s="17">
        <v>4.1035899999999996</v>
      </c>
      <c r="O925" s="17">
        <v>74.802549999999997</v>
      </c>
      <c r="P925" s="17">
        <v>14.36955</v>
      </c>
      <c r="Q925" s="17">
        <v>31.142700000000001</v>
      </c>
      <c r="R925" s="17">
        <v>8.3260000000000005</v>
      </c>
      <c r="S925" s="17">
        <v>73.755009999999999</v>
      </c>
      <c r="T925" s="17">
        <v>1.3354999999999999</v>
      </c>
      <c r="U925" s="17">
        <v>27.968699999999998</v>
      </c>
      <c r="V925" s="17">
        <v>1125</v>
      </c>
      <c r="W925" s="17">
        <v>27.739270000000001</v>
      </c>
      <c r="X925" s="17">
        <v>15.678850000000001</v>
      </c>
      <c r="Y925" s="17">
        <v>1.2004600000000001</v>
      </c>
      <c r="Z925" s="17">
        <v>109.211</v>
      </c>
    </row>
    <row r="926" spans="1:26" x14ac:dyDescent="0.2">
      <c r="A926" s="27">
        <v>44320</v>
      </c>
      <c r="B926" s="17">
        <v>5.4428299999999998</v>
      </c>
      <c r="C926" s="14">
        <v>701.9</v>
      </c>
      <c r="D926" s="17">
        <v>6.4837999999999996</v>
      </c>
      <c r="E926" s="17">
        <v>3824.86</v>
      </c>
      <c r="F926" s="17">
        <v>21.514800000000001</v>
      </c>
      <c r="G926" s="17">
        <v>299.86399999999998</v>
      </c>
      <c r="H926" s="17">
        <v>14464.5</v>
      </c>
      <c r="I926" s="17">
        <v>4.1210000000000004</v>
      </c>
      <c r="J926" s="17">
        <v>20.202950000000001</v>
      </c>
      <c r="K926" s="17">
        <v>3.8339300000000001</v>
      </c>
      <c r="L926" s="17">
        <v>48.041499999999999</v>
      </c>
      <c r="M926" s="17">
        <v>3.7940800000000001</v>
      </c>
      <c r="N926" s="17">
        <v>4.1018800000000004</v>
      </c>
      <c r="O926" s="17">
        <v>74.726309999999998</v>
      </c>
      <c r="P926" s="17">
        <v>14.4671</v>
      </c>
      <c r="Q926" s="17">
        <v>31.1919</v>
      </c>
      <c r="R926" s="17">
        <v>8.3280499999999993</v>
      </c>
      <c r="S926" s="17">
        <v>73.729510000000005</v>
      </c>
      <c r="T926" s="17">
        <v>1.3366</v>
      </c>
      <c r="U926" s="17">
        <v>27.944800000000001</v>
      </c>
      <c r="V926" s="17">
        <v>1125.93</v>
      </c>
      <c r="W926" s="17">
        <v>27.796399999999998</v>
      </c>
      <c r="X926" s="17">
        <v>15.67427</v>
      </c>
      <c r="Y926" s="17">
        <v>1.2014100000000001</v>
      </c>
      <c r="Z926" s="17">
        <v>109.33</v>
      </c>
    </row>
    <row r="927" spans="1:26" x14ac:dyDescent="0.2">
      <c r="A927" s="27">
        <v>44319</v>
      </c>
      <c r="B927" s="17">
        <v>5.4422499999999996</v>
      </c>
      <c r="C927" s="14">
        <v>703.7</v>
      </c>
      <c r="D927" s="17">
        <v>6.4707100000000004</v>
      </c>
      <c r="E927" s="17">
        <v>3819.6669999999999</v>
      </c>
      <c r="F927" s="17">
        <v>21.382549999999998</v>
      </c>
      <c r="G927" s="17">
        <v>298.03399999999999</v>
      </c>
      <c r="H927" s="17">
        <v>14450</v>
      </c>
      <c r="I927" s="17">
        <v>4.1052499999999998</v>
      </c>
      <c r="J927" s="17">
        <v>20.162430000000001</v>
      </c>
      <c r="K927" s="17">
        <v>3.8163</v>
      </c>
      <c r="L927" s="17">
        <v>48.047699999999999</v>
      </c>
      <c r="M927" s="17">
        <v>3.7685</v>
      </c>
      <c r="N927" s="17">
        <v>4.0838799999999997</v>
      </c>
      <c r="O927" s="17">
        <v>74.984710000000007</v>
      </c>
      <c r="P927" s="17">
        <v>14.40272</v>
      </c>
      <c r="Q927" s="17">
        <v>31.132200000000001</v>
      </c>
      <c r="R927" s="17">
        <v>8.2506000000000004</v>
      </c>
      <c r="S927" s="17">
        <v>73.791510000000002</v>
      </c>
      <c r="T927" s="17">
        <v>1.3295600000000001</v>
      </c>
      <c r="U927" s="17">
        <v>27.9437</v>
      </c>
      <c r="V927" s="17">
        <v>1120.4949999999999</v>
      </c>
      <c r="W927" s="17">
        <v>27.802569999999999</v>
      </c>
      <c r="X927" s="17">
        <v>15.659599999999999</v>
      </c>
      <c r="Y927" s="17">
        <v>1.20644</v>
      </c>
      <c r="Z927" s="17">
        <v>109.07299999999999</v>
      </c>
    </row>
    <row r="928" spans="1:26" x14ac:dyDescent="0.2">
      <c r="A928" s="27">
        <v>44316</v>
      </c>
      <c r="B928" s="17">
        <v>5.4381000000000004</v>
      </c>
      <c r="C928" s="14">
        <v>710.44799999999998</v>
      </c>
      <c r="D928" s="17">
        <v>6.4735399999999998</v>
      </c>
      <c r="E928" s="17">
        <v>3729.8820000000001</v>
      </c>
      <c r="F928" s="17">
        <v>21.524280000000001</v>
      </c>
      <c r="G928" s="17">
        <v>299.62</v>
      </c>
      <c r="H928" s="17">
        <v>14441</v>
      </c>
      <c r="I928" s="17">
        <v>4.0890000000000004</v>
      </c>
      <c r="J928" s="17">
        <v>20.246230000000001</v>
      </c>
      <c r="K928" s="17">
        <v>3.7862499999999999</v>
      </c>
      <c r="L928" s="17">
        <v>48.139899999999997</v>
      </c>
      <c r="M928" s="17">
        <v>3.7923800000000001</v>
      </c>
      <c r="N928" s="17">
        <v>4.0972</v>
      </c>
      <c r="O928" s="17">
        <v>75.302989999999994</v>
      </c>
      <c r="P928" s="17">
        <v>14.495010000000001</v>
      </c>
      <c r="Q928" s="17">
        <v>31.1602</v>
      </c>
      <c r="R928" s="17">
        <v>8.2948000000000004</v>
      </c>
      <c r="S928" s="17">
        <v>74.507509999999996</v>
      </c>
      <c r="T928" s="17">
        <v>1.33083</v>
      </c>
      <c r="U928" s="17">
        <v>27.901700000000002</v>
      </c>
      <c r="V928" s="17">
        <v>1117.7550000000001</v>
      </c>
      <c r="W928" s="17">
        <v>27.815149999999999</v>
      </c>
      <c r="X928" s="17">
        <v>15.657299999999999</v>
      </c>
      <c r="Y928" s="17">
        <v>1.2019500000000001</v>
      </c>
      <c r="Z928" s="17">
        <v>109.31399999999999</v>
      </c>
    </row>
    <row r="929" spans="1:26" x14ac:dyDescent="0.2">
      <c r="A929" s="27">
        <v>44315</v>
      </c>
      <c r="B929" s="17">
        <v>5.3392499999999998</v>
      </c>
      <c r="C929" s="14">
        <v>705.73500000000001</v>
      </c>
      <c r="D929" s="17">
        <v>6.4646999999999997</v>
      </c>
      <c r="E929" s="17">
        <v>3710.4679999999998</v>
      </c>
      <c r="F929" s="17">
        <v>21.323399999999999</v>
      </c>
      <c r="G929" s="17">
        <v>297.27800000000002</v>
      </c>
      <c r="H929" s="17">
        <v>14399</v>
      </c>
      <c r="I929" s="17">
        <v>4.1029999999999998</v>
      </c>
      <c r="J929" s="17">
        <v>20.049119999999998</v>
      </c>
      <c r="K929" s="17">
        <v>3.7854999999999999</v>
      </c>
      <c r="L929" s="17">
        <v>48.308999999999997</v>
      </c>
      <c r="M929" s="17">
        <v>3.7685599999999999</v>
      </c>
      <c r="N929" s="17">
        <v>4.0651000000000002</v>
      </c>
      <c r="O929" s="17">
        <v>74.678600000000003</v>
      </c>
      <c r="P929" s="17">
        <v>14.30707</v>
      </c>
      <c r="Q929" s="17">
        <v>31.1875</v>
      </c>
      <c r="R929" s="17">
        <v>8.2189800000000002</v>
      </c>
      <c r="S929" s="17">
        <v>74.112009999999998</v>
      </c>
      <c r="T929" s="17">
        <v>1.32666</v>
      </c>
      <c r="U929" s="17">
        <v>27.8415</v>
      </c>
      <c r="V929" s="17">
        <v>1107.7449999999999</v>
      </c>
      <c r="W929" s="17">
        <v>27.70243</v>
      </c>
      <c r="X929" s="17">
        <v>15.6625</v>
      </c>
      <c r="Y929" s="17">
        <v>1.2120899999999999</v>
      </c>
      <c r="Z929" s="17">
        <v>108.926</v>
      </c>
    </row>
    <row r="930" spans="1:26" x14ac:dyDescent="0.2">
      <c r="A930" s="27">
        <v>44314</v>
      </c>
      <c r="B930" s="17">
        <v>5.3444000000000003</v>
      </c>
      <c r="C930" s="14">
        <v>697.79</v>
      </c>
      <c r="D930" s="17">
        <v>6.4758599999999999</v>
      </c>
      <c r="E930" s="17">
        <v>3708.855</v>
      </c>
      <c r="F930" s="17">
        <v>21.3565</v>
      </c>
      <c r="G930" s="17">
        <v>298.38</v>
      </c>
      <c r="H930" s="17">
        <v>14480.5</v>
      </c>
      <c r="I930" s="17">
        <v>4.1029999999999998</v>
      </c>
      <c r="J930" s="17">
        <v>19.91282</v>
      </c>
      <c r="K930" s="17">
        <v>3.7705000000000002</v>
      </c>
      <c r="L930" s="17">
        <v>48.472900000000003</v>
      </c>
      <c r="M930" s="17">
        <v>3.7745799999999998</v>
      </c>
      <c r="N930" s="17">
        <v>4.0636799999999997</v>
      </c>
      <c r="O930" s="17">
        <v>74.427530000000004</v>
      </c>
      <c r="P930" s="17">
        <v>14.236330000000001</v>
      </c>
      <c r="Q930" s="17">
        <v>31.356000000000002</v>
      </c>
      <c r="R930" s="17">
        <v>8.1995000000000005</v>
      </c>
      <c r="S930" s="17">
        <v>74.349509999999995</v>
      </c>
      <c r="T930" s="17">
        <v>1.3251999999999999</v>
      </c>
      <c r="U930" s="17">
        <v>27.912099999999999</v>
      </c>
      <c r="V930" s="17">
        <v>1110.0050000000001</v>
      </c>
      <c r="W930" s="17">
        <v>27.775729999999999</v>
      </c>
      <c r="X930" s="17">
        <v>15.674569999999999</v>
      </c>
      <c r="Y930" s="17">
        <v>1.21262</v>
      </c>
      <c r="Z930" s="17">
        <v>108.596</v>
      </c>
    </row>
    <row r="931" spans="1:26" x14ac:dyDescent="0.2">
      <c r="A931" s="27">
        <v>44313</v>
      </c>
      <c r="B931" s="17">
        <v>5.4513800000000003</v>
      </c>
      <c r="C931" s="14">
        <v>702.32500000000005</v>
      </c>
      <c r="D931" s="17">
        <v>6.4803499999999996</v>
      </c>
      <c r="E931" s="17">
        <v>3715.5120000000002</v>
      </c>
      <c r="F931" s="17">
        <v>21.442599999999999</v>
      </c>
      <c r="G931" s="17">
        <v>299.89699999999999</v>
      </c>
      <c r="H931" s="17">
        <v>14514</v>
      </c>
      <c r="I931" s="17">
        <v>4.0972499999999998</v>
      </c>
      <c r="J931" s="17">
        <v>20.055</v>
      </c>
      <c r="K931" s="17">
        <v>3.8395000000000001</v>
      </c>
      <c r="L931" s="17">
        <v>48.390999999999998</v>
      </c>
      <c r="M931" s="17">
        <v>3.7805900000000001</v>
      </c>
      <c r="N931" s="17">
        <v>4.0762499999999999</v>
      </c>
      <c r="O931" s="17">
        <v>75.007130000000004</v>
      </c>
      <c r="P931" s="17">
        <v>14.37232</v>
      </c>
      <c r="Q931" s="17">
        <v>31.358499999999999</v>
      </c>
      <c r="R931" s="17">
        <v>8.2195699999999992</v>
      </c>
      <c r="S931" s="17">
        <v>74.564009999999996</v>
      </c>
      <c r="T931" s="17">
        <v>1.3262400000000001</v>
      </c>
      <c r="U931" s="17">
        <v>27.925699999999999</v>
      </c>
      <c r="V931" s="17">
        <v>1113.42</v>
      </c>
      <c r="W931" s="17">
        <v>27.752600000000001</v>
      </c>
      <c r="X931" s="17">
        <v>15.67972</v>
      </c>
      <c r="Y931" s="17">
        <v>1.20906</v>
      </c>
      <c r="Z931" s="17">
        <v>108.702</v>
      </c>
    </row>
    <row r="932" spans="1:26" x14ac:dyDescent="0.2">
      <c r="A932" s="27">
        <v>44312</v>
      </c>
      <c r="B932" s="17">
        <v>5.4358000000000004</v>
      </c>
      <c r="C932" s="14">
        <v>705.48500000000001</v>
      </c>
      <c r="D932" s="17">
        <v>6.4724300000000001</v>
      </c>
      <c r="E932" s="17">
        <v>3652.498</v>
      </c>
      <c r="F932" s="17">
        <v>21.396429999999999</v>
      </c>
      <c r="G932" s="17">
        <v>300.84100000000001</v>
      </c>
      <c r="H932" s="17">
        <v>14461.5</v>
      </c>
      <c r="I932" s="17">
        <v>4.0977499999999996</v>
      </c>
      <c r="J932" s="17">
        <v>19.873460000000001</v>
      </c>
      <c r="K932" s="17">
        <v>3.8389500000000001</v>
      </c>
      <c r="L932" s="17">
        <v>48.3962</v>
      </c>
      <c r="M932" s="17">
        <v>3.7714300000000001</v>
      </c>
      <c r="N932" s="17">
        <v>4.0741899999999998</v>
      </c>
      <c r="O932" s="17">
        <v>75.022419999999997</v>
      </c>
      <c r="P932" s="17">
        <v>14.277150000000001</v>
      </c>
      <c r="Q932" s="17">
        <v>31.408100000000001</v>
      </c>
      <c r="R932" s="17">
        <v>8.2845600000000008</v>
      </c>
      <c r="S932" s="17">
        <v>74.807010000000005</v>
      </c>
      <c r="T932" s="17">
        <v>1.32565</v>
      </c>
      <c r="U932" s="17">
        <v>27.900500000000001</v>
      </c>
      <c r="V932" s="17">
        <v>1110.44</v>
      </c>
      <c r="W932" s="17">
        <v>27.83501</v>
      </c>
      <c r="X932" s="17">
        <v>15.707850000000001</v>
      </c>
      <c r="Y932" s="17">
        <v>1.2085600000000001</v>
      </c>
      <c r="Z932" s="17">
        <v>108.083</v>
      </c>
    </row>
    <row r="933" spans="1:26" x14ac:dyDescent="0.2">
      <c r="A933" s="27">
        <v>44309</v>
      </c>
      <c r="B933" s="17">
        <v>5.4764499999999998</v>
      </c>
      <c r="C933" s="14">
        <v>712.05</v>
      </c>
      <c r="D933" s="17">
        <v>6.49</v>
      </c>
      <c r="E933" s="17">
        <v>3639.625</v>
      </c>
      <c r="F933" s="17">
        <v>21.346620000000001</v>
      </c>
      <c r="G933" s="17">
        <v>300.33</v>
      </c>
      <c r="H933" s="17">
        <v>14511.5</v>
      </c>
      <c r="I933" s="17">
        <v>4.1079999999999997</v>
      </c>
      <c r="J933" s="17">
        <v>19.82565</v>
      </c>
      <c r="K933" s="17">
        <v>3.7884199999999999</v>
      </c>
      <c r="L933" s="17">
        <v>48.384500000000003</v>
      </c>
      <c r="M933" s="17">
        <v>3.7656000000000001</v>
      </c>
      <c r="N933" s="17">
        <v>4.0689000000000002</v>
      </c>
      <c r="O933" s="17">
        <v>74.872100000000003</v>
      </c>
      <c r="P933" s="17">
        <v>14.277150000000001</v>
      </c>
      <c r="Q933" s="17">
        <v>31.396799999999999</v>
      </c>
      <c r="R933" s="17">
        <v>8.3907500000000006</v>
      </c>
      <c r="S933" s="17">
        <v>75.218509999999995</v>
      </c>
      <c r="T933" s="17">
        <v>1.3269</v>
      </c>
      <c r="U933" s="17">
        <v>28.099499999999999</v>
      </c>
      <c r="V933" s="17">
        <v>1115.075</v>
      </c>
      <c r="W933" s="17">
        <v>27.918569999999999</v>
      </c>
      <c r="X933" s="17">
        <v>15.694699999999999</v>
      </c>
      <c r="Y933" s="17">
        <v>1.2096499999999999</v>
      </c>
      <c r="Z933" s="17">
        <v>107.884</v>
      </c>
    </row>
    <row r="934" spans="1:26" x14ac:dyDescent="0.2">
      <c r="A934" s="27">
        <v>44308</v>
      </c>
      <c r="B934" s="17">
        <v>5.4469500000000002</v>
      </c>
      <c r="C934" s="14">
        <v>706.76199999999994</v>
      </c>
      <c r="D934" s="17">
        <v>6.4958</v>
      </c>
      <c r="E934" s="17">
        <v>3637.61</v>
      </c>
      <c r="F934" s="17">
        <v>21.517050000000001</v>
      </c>
      <c r="G934" s="17">
        <v>302.84699999999998</v>
      </c>
      <c r="H934" s="17">
        <v>14552</v>
      </c>
      <c r="I934" s="17">
        <v>4.1117499999999998</v>
      </c>
      <c r="J934" s="17">
        <v>19.931550000000001</v>
      </c>
      <c r="K934" s="17">
        <v>3.7570000000000001</v>
      </c>
      <c r="L934" s="17">
        <v>48.407499999999999</v>
      </c>
      <c r="M934" s="17">
        <v>3.7974000000000001</v>
      </c>
      <c r="N934" s="17">
        <v>4.1001799999999999</v>
      </c>
      <c r="O934" s="17">
        <v>75.407179999999997</v>
      </c>
      <c r="P934" s="17">
        <v>14.30827</v>
      </c>
      <c r="Q934" s="17">
        <v>31.3903</v>
      </c>
      <c r="R934" s="17">
        <v>8.3214600000000001</v>
      </c>
      <c r="S934" s="17">
        <v>75.087500000000006</v>
      </c>
      <c r="T934" s="17">
        <v>1.3298000000000001</v>
      </c>
      <c r="U934" s="17">
        <v>28.082799999999999</v>
      </c>
      <c r="V934" s="17">
        <v>1120.18</v>
      </c>
      <c r="W934" s="17">
        <v>27.944700000000001</v>
      </c>
      <c r="X934" s="17">
        <v>15.68267</v>
      </c>
      <c r="Y934" s="17">
        <v>1.2015400000000001</v>
      </c>
      <c r="Z934" s="17">
        <v>107.967</v>
      </c>
    </row>
    <row r="935" spans="1:26" x14ac:dyDescent="0.2">
      <c r="A935" s="27">
        <v>44307</v>
      </c>
      <c r="B935" s="17">
        <v>5.5697999999999999</v>
      </c>
      <c r="C935" s="14">
        <v>696.80200000000002</v>
      </c>
      <c r="D935" s="17">
        <v>6.4901999999999997</v>
      </c>
      <c r="E935" s="17">
        <v>3627.0929999999998</v>
      </c>
      <c r="F935" s="17">
        <v>21.482869999999998</v>
      </c>
      <c r="G935" s="17">
        <v>301.10599999999999</v>
      </c>
      <c r="H935" s="17">
        <v>14516.5</v>
      </c>
      <c r="I935" s="17">
        <v>4.1195000000000004</v>
      </c>
      <c r="J935" s="17">
        <v>19.902699999999999</v>
      </c>
      <c r="K935" s="17">
        <v>3.7109000000000001</v>
      </c>
      <c r="L935" s="17">
        <v>48.435699999999997</v>
      </c>
      <c r="M935" s="17">
        <v>3.7843499999999999</v>
      </c>
      <c r="N935" s="17">
        <v>4.0927699999999998</v>
      </c>
      <c r="O935" s="17">
        <v>76.703550000000007</v>
      </c>
      <c r="P935" s="17">
        <v>14.24959</v>
      </c>
      <c r="Q935" s="17">
        <v>31.3325</v>
      </c>
      <c r="R935" s="17">
        <v>8.1891999999999996</v>
      </c>
      <c r="S935" s="17">
        <v>75.772509999999997</v>
      </c>
      <c r="T935" s="17">
        <v>1.3290299999999999</v>
      </c>
      <c r="U935" s="17">
        <v>28.11</v>
      </c>
      <c r="V935" s="17">
        <v>1116.7</v>
      </c>
      <c r="W935" s="17">
        <v>28.105149999999998</v>
      </c>
      <c r="X935" s="17">
        <v>15.713419999999999</v>
      </c>
      <c r="Y935" s="17">
        <v>1.20353</v>
      </c>
      <c r="Z935" s="17">
        <v>108.08199999999999</v>
      </c>
    </row>
    <row r="936" spans="1:26" x14ac:dyDescent="0.2">
      <c r="A936" s="27">
        <v>44306</v>
      </c>
      <c r="B936" s="17">
        <v>5.5675499999999998</v>
      </c>
      <c r="C936" s="14">
        <v>696.85</v>
      </c>
      <c r="D936" s="17">
        <v>6.5004999999999997</v>
      </c>
      <c r="E936" s="17">
        <v>3639.46</v>
      </c>
      <c r="F936" s="17">
        <v>21.5489</v>
      </c>
      <c r="G936" s="17">
        <v>300.19</v>
      </c>
      <c r="H936" s="17">
        <v>14536</v>
      </c>
      <c r="I936" s="17">
        <v>4.1157500000000002</v>
      </c>
      <c r="J936" s="17">
        <v>19.971730000000001</v>
      </c>
      <c r="K936" s="17">
        <v>3.6923499999999998</v>
      </c>
      <c r="L936" s="17">
        <v>48.3142</v>
      </c>
      <c r="M936" s="17">
        <v>3.7819199999999999</v>
      </c>
      <c r="N936" s="17">
        <v>4.0942100000000003</v>
      </c>
      <c r="O936" s="17">
        <v>76.912350000000004</v>
      </c>
      <c r="P936" s="17">
        <v>14.305999999999999</v>
      </c>
      <c r="Q936" s="17">
        <v>31.2834</v>
      </c>
      <c r="R936" s="17">
        <v>8.1153300000000002</v>
      </c>
      <c r="S936" s="17">
        <v>75.432509999999994</v>
      </c>
      <c r="T936" s="17">
        <v>1.3293299999999999</v>
      </c>
      <c r="U936" s="17">
        <v>28.103200000000001</v>
      </c>
      <c r="V936" s="17">
        <v>1117.425</v>
      </c>
      <c r="W936" s="17">
        <v>28.055</v>
      </c>
      <c r="X936" s="17">
        <v>15.7067</v>
      </c>
      <c r="Y936" s="17">
        <v>1.2036</v>
      </c>
      <c r="Z936" s="17">
        <v>108.11</v>
      </c>
    </row>
    <row r="937" spans="1:26" x14ac:dyDescent="0.2">
      <c r="A937" s="27">
        <v>44305</v>
      </c>
      <c r="B937" s="17">
        <v>5.5489499999999996</v>
      </c>
      <c r="C937" s="14">
        <v>701.61699999999996</v>
      </c>
      <c r="D937" s="17">
        <v>6.5090000000000003</v>
      </c>
      <c r="E937" s="17">
        <v>3602.0219999999999</v>
      </c>
      <c r="F937" s="17">
        <v>21.547899999999998</v>
      </c>
      <c r="G937" s="17">
        <v>300.02100000000002</v>
      </c>
      <c r="H937" s="17">
        <v>14526.5</v>
      </c>
      <c r="I937" s="17">
        <v>4.1234999999999999</v>
      </c>
      <c r="J937" s="17">
        <v>19.81765</v>
      </c>
      <c r="K937" s="17">
        <v>3.6734</v>
      </c>
      <c r="L937" s="17">
        <v>48.362499999999997</v>
      </c>
      <c r="M937" s="17">
        <v>3.7827500000000001</v>
      </c>
      <c r="N937" s="17">
        <v>4.0917000000000003</v>
      </c>
      <c r="O937" s="17">
        <v>76.331950000000006</v>
      </c>
      <c r="P937" s="17">
        <v>14.222200000000001</v>
      </c>
      <c r="Q937" s="17">
        <v>31.206499999999998</v>
      </c>
      <c r="R937" s="17">
        <v>8.0970600000000008</v>
      </c>
      <c r="S937" s="17">
        <v>74.871610000000004</v>
      </c>
      <c r="T937" s="17">
        <v>1.3303499999999999</v>
      </c>
      <c r="U937" s="17">
        <v>28.160599999999999</v>
      </c>
      <c r="V937" s="17">
        <v>1115.51</v>
      </c>
      <c r="W937" s="17">
        <v>27.979849999999999</v>
      </c>
      <c r="X937" s="17">
        <v>15.67933</v>
      </c>
      <c r="Y937" s="17">
        <v>1.2037199999999999</v>
      </c>
      <c r="Z937" s="17">
        <v>108.173</v>
      </c>
    </row>
    <row r="938" spans="1:26" x14ac:dyDescent="0.2">
      <c r="A938" s="27">
        <v>44302</v>
      </c>
      <c r="B938" s="17">
        <v>5.58805</v>
      </c>
      <c r="C938" s="14">
        <v>704.02499999999998</v>
      </c>
      <c r="D938" s="17">
        <v>6.5261500000000003</v>
      </c>
      <c r="E938" s="17">
        <v>3609.7</v>
      </c>
      <c r="F938" s="17">
        <v>21.648769999999999</v>
      </c>
      <c r="G938" s="17">
        <v>301.59500000000003</v>
      </c>
      <c r="H938" s="17">
        <v>14532.5</v>
      </c>
      <c r="I938" s="17">
        <v>4.1275000000000004</v>
      </c>
      <c r="J938" s="17">
        <v>19.91919</v>
      </c>
      <c r="K938" s="17">
        <v>3.63348</v>
      </c>
      <c r="L938" s="17">
        <v>48.3855</v>
      </c>
      <c r="M938" s="17">
        <v>3.7898499999999999</v>
      </c>
      <c r="N938" s="17">
        <v>4.1096300000000001</v>
      </c>
      <c r="O938" s="17">
        <v>75.713250000000002</v>
      </c>
      <c r="P938" s="17">
        <v>14.310140000000001</v>
      </c>
      <c r="Q938" s="17">
        <v>31.2</v>
      </c>
      <c r="R938" s="17">
        <v>8.0656400000000001</v>
      </c>
      <c r="S938" s="17">
        <v>74.928510000000003</v>
      </c>
      <c r="T938" s="17">
        <v>1.3341000000000001</v>
      </c>
      <c r="U938" s="17">
        <v>28.332999999999998</v>
      </c>
      <c r="V938" s="17">
        <v>1116.6500000000001</v>
      </c>
      <c r="W938" s="17">
        <v>27.998750000000001</v>
      </c>
      <c r="X938" s="17">
        <v>15.68155</v>
      </c>
      <c r="Y938" s="17">
        <v>1.19831</v>
      </c>
      <c r="Z938" s="17">
        <v>108.801</v>
      </c>
    </row>
    <row r="939" spans="1:26" x14ac:dyDescent="0.2">
      <c r="A939" s="27">
        <v>44301</v>
      </c>
      <c r="B939" s="17">
        <v>5.6155999999999997</v>
      </c>
      <c r="C939" s="14">
        <v>700.55499999999995</v>
      </c>
      <c r="D939" s="17">
        <v>6.5266500000000001</v>
      </c>
      <c r="E939" s="17">
        <v>3612.875</v>
      </c>
      <c r="F939" s="17">
        <v>21.654720000000001</v>
      </c>
      <c r="G939" s="17">
        <v>300.26499999999999</v>
      </c>
      <c r="H939" s="17">
        <v>14569</v>
      </c>
      <c r="I939" s="17">
        <v>4.125</v>
      </c>
      <c r="J939" s="17">
        <v>19.93892</v>
      </c>
      <c r="K939" s="17">
        <v>3.6264799999999999</v>
      </c>
      <c r="L939" s="17">
        <v>48.446800000000003</v>
      </c>
      <c r="M939" s="17">
        <v>3.8031000000000001</v>
      </c>
      <c r="N939" s="17">
        <v>4.1163699999999999</v>
      </c>
      <c r="O939" s="17">
        <v>76.39528</v>
      </c>
      <c r="P939" s="17">
        <v>14.1677</v>
      </c>
      <c r="Q939" s="17">
        <v>31.175000000000001</v>
      </c>
      <c r="R939" s="17">
        <v>8.0177999999999994</v>
      </c>
      <c r="S939" s="17">
        <v>74.713509999999999</v>
      </c>
      <c r="T939" s="17">
        <v>1.3346199999999999</v>
      </c>
      <c r="U939" s="17">
        <v>28.3355</v>
      </c>
      <c r="V939" s="17">
        <v>1116.8150000000001</v>
      </c>
      <c r="W939" s="17">
        <v>28.037500000000001</v>
      </c>
      <c r="X939" s="17">
        <v>15.68662</v>
      </c>
      <c r="Y939" s="17">
        <v>1.1967099999999999</v>
      </c>
      <c r="Z939" s="17">
        <v>108.765</v>
      </c>
    </row>
    <row r="940" spans="1:26" x14ac:dyDescent="0.2">
      <c r="A940" s="27">
        <v>44300</v>
      </c>
      <c r="B940" s="17">
        <v>5.6532999999999998</v>
      </c>
      <c r="C940" s="14">
        <v>708.27499999999998</v>
      </c>
      <c r="D940" s="17">
        <v>6.5316099999999997</v>
      </c>
      <c r="E940" s="17">
        <v>3672.3629999999998</v>
      </c>
      <c r="F940" s="17">
        <v>21.649349999999998</v>
      </c>
      <c r="G940" s="17">
        <v>299.113</v>
      </c>
      <c r="H940" s="17">
        <v>14617</v>
      </c>
      <c r="I940" s="17">
        <v>4.1267500000000004</v>
      </c>
      <c r="J940" s="17">
        <v>20.071100000000001</v>
      </c>
      <c r="K940" s="17">
        <v>3.6322999999999999</v>
      </c>
      <c r="L940" s="17">
        <v>48.491300000000003</v>
      </c>
      <c r="M940" s="17">
        <v>3.80192</v>
      </c>
      <c r="N940" s="17">
        <v>4.1124000000000001</v>
      </c>
      <c r="O940" s="17">
        <v>75.792760000000001</v>
      </c>
      <c r="P940" s="17">
        <v>14.392300000000001</v>
      </c>
      <c r="Q940" s="17">
        <v>31.3065</v>
      </c>
      <c r="R940" s="17">
        <v>8.0829199999999997</v>
      </c>
      <c r="S940" s="17">
        <v>75.011520000000004</v>
      </c>
      <c r="T940" s="17">
        <v>1.33599</v>
      </c>
      <c r="U940" s="17">
        <v>28.449200000000001</v>
      </c>
      <c r="V940" s="17">
        <v>1116.24</v>
      </c>
      <c r="W940" s="17">
        <v>27.92615</v>
      </c>
      <c r="X940" s="17">
        <v>15.68295</v>
      </c>
      <c r="Y940" s="17">
        <v>1.19798</v>
      </c>
      <c r="Z940" s="17">
        <v>108.93</v>
      </c>
    </row>
    <row r="941" spans="1:26" x14ac:dyDescent="0.2">
      <c r="A941" s="27">
        <v>44299</v>
      </c>
      <c r="B941" s="17">
        <v>5.7173999999999996</v>
      </c>
      <c r="C941" s="14">
        <v>708.40499999999997</v>
      </c>
      <c r="D941" s="17">
        <v>6.5436199999999998</v>
      </c>
      <c r="E941" s="17">
        <v>3666.462</v>
      </c>
      <c r="F941" s="17">
        <v>21.68975</v>
      </c>
      <c r="G941" s="17">
        <v>300.63600000000002</v>
      </c>
      <c r="H941" s="17">
        <v>14626.5</v>
      </c>
      <c r="I941" s="17">
        <v>4.1352500000000001</v>
      </c>
      <c r="J941" s="17">
        <v>20.094650000000001</v>
      </c>
      <c r="K941" s="17">
        <v>3.63287</v>
      </c>
      <c r="L941" s="17">
        <v>48.556699999999999</v>
      </c>
      <c r="M941" s="17">
        <v>3.8191000000000002</v>
      </c>
      <c r="N941" s="17">
        <v>4.1193499999999998</v>
      </c>
      <c r="O941" s="17">
        <v>75.997100000000003</v>
      </c>
      <c r="P941" s="17">
        <v>14.5128</v>
      </c>
      <c r="Q941" s="17">
        <v>31.512499999999999</v>
      </c>
      <c r="R941" s="17">
        <v>8.1198099999999993</v>
      </c>
      <c r="S941" s="17">
        <v>75.007009999999994</v>
      </c>
      <c r="T941" s="17">
        <v>1.34128</v>
      </c>
      <c r="U941" s="17">
        <v>28.475999999999999</v>
      </c>
      <c r="V941" s="17">
        <v>1121.55</v>
      </c>
      <c r="W941" s="17">
        <v>28.181699999999999</v>
      </c>
      <c r="X941" s="17">
        <v>15.69168</v>
      </c>
      <c r="Y941" s="17">
        <v>1.1948300000000001</v>
      </c>
      <c r="Z941" s="17">
        <v>109.062</v>
      </c>
    </row>
    <row r="942" spans="1:26" x14ac:dyDescent="0.2">
      <c r="A942" s="27">
        <v>44298</v>
      </c>
      <c r="B942" s="17">
        <v>5.7343799999999998</v>
      </c>
      <c r="C942" s="14">
        <v>712.101</v>
      </c>
      <c r="D942" s="17">
        <v>6.5480499999999999</v>
      </c>
      <c r="E942" s="17">
        <v>3653.5349999999999</v>
      </c>
      <c r="F942" s="17">
        <v>21.849129999999999</v>
      </c>
      <c r="G942" s="17">
        <v>299.93</v>
      </c>
      <c r="H942" s="17">
        <v>14626</v>
      </c>
      <c r="I942" s="17">
        <v>4.1325000000000003</v>
      </c>
      <c r="J942" s="17">
        <v>20.146249999999998</v>
      </c>
      <c r="K942" s="17">
        <v>3.6198999999999999</v>
      </c>
      <c r="L942" s="17">
        <v>48.570500000000003</v>
      </c>
      <c r="M942" s="17">
        <v>3.8041</v>
      </c>
      <c r="N942" s="17">
        <v>4.1311499999999999</v>
      </c>
      <c r="O942" s="17">
        <v>77.326130000000006</v>
      </c>
      <c r="P942" s="17">
        <v>14.575950000000001</v>
      </c>
      <c r="Q942" s="17">
        <v>31.4937</v>
      </c>
      <c r="R942" s="17">
        <v>8.1570499999999999</v>
      </c>
      <c r="S942" s="17">
        <v>75.007009999999994</v>
      </c>
      <c r="T942" s="17">
        <v>1.3411299999999999</v>
      </c>
      <c r="U942" s="17">
        <v>28.469000000000001</v>
      </c>
      <c r="V942" s="17">
        <v>1125.23</v>
      </c>
      <c r="W942" s="17">
        <v>27.957229999999999</v>
      </c>
      <c r="X942" s="17">
        <v>15.689970000000001</v>
      </c>
      <c r="Y942" s="17">
        <v>1.19106</v>
      </c>
      <c r="Z942" s="17">
        <v>109.38200000000001</v>
      </c>
    </row>
    <row r="943" spans="1:26" x14ac:dyDescent="0.2">
      <c r="A943" s="27">
        <v>44295</v>
      </c>
      <c r="B943" s="17">
        <v>5.68215</v>
      </c>
      <c r="C943" s="14">
        <v>711.71500000000003</v>
      </c>
      <c r="D943" s="17">
        <v>6.5583600000000004</v>
      </c>
      <c r="E943" s="17">
        <v>3639.01</v>
      </c>
      <c r="F943" s="17">
        <v>21.86327</v>
      </c>
      <c r="G943" s="17">
        <v>300.84100000000001</v>
      </c>
      <c r="H943" s="17">
        <v>14613.5</v>
      </c>
      <c r="I943" s="17">
        <v>4.1340000000000003</v>
      </c>
      <c r="J943" s="17">
        <v>20.16122</v>
      </c>
      <c r="K943" s="17">
        <v>3.6255000000000002</v>
      </c>
      <c r="L943" s="17">
        <v>48.567100000000003</v>
      </c>
      <c r="M943" s="17">
        <v>3.8068</v>
      </c>
      <c r="N943" s="17">
        <v>4.1354100000000003</v>
      </c>
      <c r="O943" s="17">
        <v>77.425290000000004</v>
      </c>
      <c r="P943" s="17">
        <v>14.6112</v>
      </c>
      <c r="Q943" s="17">
        <v>31.476500000000001</v>
      </c>
      <c r="R943" s="17">
        <v>8.1746700000000008</v>
      </c>
      <c r="S943" s="17">
        <v>74.720010000000002</v>
      </c>
      <c r="T943" s="17">
        <v>1.34155</v>
      </c>
      <c r="U943" s="17">
        <v>28.459</v>
      </c>
      <c r="V943" s="17">
        <v>1121.1199999999999</v>
      </c>
      <c r="W943" s="17">
        <v>27.942499999999999</v>
      </c>
      <c r="X943" s="17">
        <v>15.70815</v>
      </c>
      <c r="Y943" s="17">
        <v>1.1899500000000001</v>
      </c>
      <c r="Z943" s="17">
        <v>109.66500000000001</v>
      </c>
    </row>
    <row r="944" spans="1:26" x14ac:dyDescent="0.2">
      <c r="A944" s="27">
        <v>44294</v>
      </c>
      <c r="B944" s="17">
        <v>5.5713499999999998</v>
      </c>
      <c r="C944" s="14">
        <v>708.35</v>
      </c>
      <c r="D944" s="17">
        <v>6.5568499999999998</v>
      </c>
      <c r="E944" s="17">
        <v>3642.0729999999999</v>
      </c>
      <c r="F944" s="17">
        <v>21.675280000000001</v>
      </c>
      <c r="G944" s="17">
        <v>300.85000000000002</v>
      </c>
      <c r="H944" s="17">
        <v>14595.5</v>
      </c>
      <c r="I944" s="17">
        <v>4.1364999999999998</v>
      </c>
      <c r="J944" s="17">
        <v>20.095580000000002</v>
      </c>
      <c r="K944" s="17">
        <v>3.5978500000000002</v>
      </c>
      <c r="L944" s="17">
        <v>48.532899999999998</v>
      </c>
      <c r="M944" s="17">
        <v>3.8137500000000002</v>
      </c>
      <c r="N944" s="17">
        <v>4.12948</v>
      </c>
      <c r="O944" s="17">
        <v>76.822749999999999</v>
      </c>
      <c r="P944" s="17">
        <v>14.51764</v>
      </c>
      <c r="Q944" s="17">
        <v>31.4009</v>
      </c>
      <c r="R944" s="17">
        <v>8.14147</v>
      </c>
      <c r="S944" s="17">
        <v>74.602500000000006</v>
      </c>
      <c r="T944" s="17">
        <v>1.3403700000000001</v>
      </c>
      <c r="U944" s="17">
        <v>28.433</v>
      </c>
      <c r="V944" s="17">
        <v>1116.75</v>
      </c>
      <c r="W944" s="17">
        <v>27.89256</v>
      </c>
      <c r="X944" s="17">
        <v>15.70725</v>
      </c>
      <c r="Y944" s="17">
        <v>1.1914199999999999</v>
      </c>
      <c r="Z944" s="17">
        <v>109.264</v>
      </c>
    </row>
    <row r="945" spans="1:26" x14ac:dyDescent="0.2">
      <c r="A945" s="27">
        <v>44293</v>
      </c>
      <c r="B945" s="17">
        <v>5.6161300000000001</v>
      </c>
      <c r="C945" s="14">
        <v>713.17700000000002</v>
      </c>
      <c r="D945" s="17">
        <v>6.5484</v>
      </c>
      <c r="E945" s="17">
        <v>3643.107</v>
      </c>
      <c r="F945" s="17">
        <v>21.787669999999999</v>
      </c>
      <c r="G945" s="17">
        <v>302.48099999999999</v>
      </c>
      <c r="H945" s="17">
        <v>14564</v>
      </c>
      <c r="I945" s="17">
        <v>4.1302500000000002</v>
      </c>
      <c r="J945" s="17">
        <v>20.206150000000001</v>
      </c>
      <c r="K945" s="17">
        <v>3.6071300000000002</v>
      </c>
      <c r="L945" s="17">
        <v>48.6</v>
      </c>
      <c r="M945" s="17">
        <v>3.8547099999999999</v>
      </c>
      <c r="N945" s="17">
        <v>4.1445999999999996</v>
      </c>
      <c r="O945" s="17">
        <v>76.951599999999999</v>
      </c>
      <c r="P945" s="17">
        <v>14.57409</v>
      </c>
      <c r="Q945" s="17">
        <v>31.381</v>
      </c>
      <c r="R945" s="17">
        <v>8.1604799999999997</v>
      </c>
      <c r="S945" s="17">
        <v>74.351060000000004</v>
      </c>
      <c r="T945" s="17">
        <v>1.3413200000000001</v>
      </c>
      <c r="U945" s="17">
        <v>28.436800000000002</v>
      </c>
      <c r="V945" s="17">
        <v>1119.1199999999999</v>
      </c>
      <c r="W945" s="17">
        <v>27.940100000000001</v>
      </c>
      <c r="X945" s="17">
        <v>15.719950000000001</v>
      </c>
      <c r="Y945" s="17">
        <v>1.18676</v>
      </c>
      <c r="Z945" s="17">
        <v>109.85</v>
      </c>
    </row>
    <row r="946" spans="1:26" x14ac:dyDescent="0.2">
      <c r="A946" s="27">
        <v>44292</v>
      </c>
      <c r="B946" s="17">
        <v>5.5922999999999998</v>
      </c>
      <c r="C946" s="14">
        <v>717.20500000000004</v>
      </c>
      <c r="D946" s="17">
        <v>6.5423999999999998</v>
      </c>
      <c r="E946" s="17">
        <v>3646.17</v>
      </c>
      <c r="F946" s="17">
        <v>21.911750000000001</v>
      </c>
      <c r="G946" s="17">
        <v>303.95499999999998</v>
      </c>
      <c r="H946" s="17">
        <v>14464</v>
      </c>
      <c r="I946" s="17">
        <v>4.1340000000000003</v>
      </c>
      <c r="J946" s="17">
        <v>20.163499999999999</v>
      </c>
      <c r="K946" s="17">
        <v>3.6335000000000002</v>
      </c>
      <c r="L946" s="17">
        <v>48.57</v>
      </c>
      <c r="M946" s="17">
        <v>3.8668999999999998</v>
      </c>
      <c r="N946" s="17">
        <v>4.1385699999999996</v>
      </c>
      <c r="O946" s="17">
        <v>77.312010000000001</v>
      </c>
      <c r="P946" s="17">
        <v>14.52384</v>
      </c>
      <c r="Q946" s="17">
        <v>31.2957</v>
      </c>
      <c r="R946" s="17">
        <v>8.1444399999999995</v>
      </c>
      <c r="S946" s="17">
        <v>73.503159999999994</v>
      </c>
      <c r="T946" s="17">
        <v>1.3389899999999999</v>
      </c>
      <c r="U946" s="17">
        <v>28.499600000000001</v>
      </c>
      <c r="V946" s="17">
        <v>1119.29</v>
      </c>
      <c r="W946" s="17">
        <v>27.799800000000001</v>
      </c>
      <c r="X946" s="17">
        <v>15.7036</v>
      </c>
      <c r="Y946" s="17">
        <v>1.1875500000000001</v>
      </c>
      <c r="Z946" s="17">
        <v>109.746</v>
      </c>
    </row>
    <row r="947" spans="1:26" x14ac:dyDescent="0.2">
      <c r="A947" s="27">
        <v>44291</v>
      </c>
      <c r="B947" s="17">
        <v>5.6662999999999997</v>
      </c>
      <c r="C947" s="14">
        <v>720.54499999999996</v>
      </c>
      <c r="D947" s="17">
        <v>6.5565100000000003</v>
      </c>
      <c r="E947" s="17">
        <v>3660.1979999999999</v>
      </c>
      <c r="F947" s="17">
        <v>22.001750000000001</v>
      </c>
      <c r="G947" s="17">
        <v>305.03699999999998</v>
      </c>
      <c r="H947" s="17">
        <v>14486</v>
      </c>
      <c r="I947" s="17">
        <v>4.1405000000000003</v>
      </c>
      <c r="J947" s="17">
        <v>20.336500000000001</v>
      </c>
      <c r="K947" s="17">
        <v>3.6934999999999998</v>
      </c>
      <c r="L947" s="17">
        <v>48.625</v>
      </c>
      <c r="M947" s="17">
        <v>3.8847499999999999</v>
      </c>
      <c r="N947" s="17">
        <v>4.16</v>
      </c>
      <c r="O947" s="17">
        <v>76.374390000000005</v>
      </c>
      <c r="P947" s="17">
        <v>14.55485</v>
      </c>
      <c r="Q947" s="17">
        <v>31.338699999999999</v>
      </c>
      <c r="R947" s="17">
        <v>8.1145099999999992</v>
      </c>
      <c r="S947" s="17">
        <v>73.271450000000002</v>
      </c>
      <c r="T947" s="17">
        <v>1.34209</v>
      </c>
      <c r="U947" s="17">
        <v>28.530899999999999</v>
      </c>
      <c r="V947" s="17">
        <v>1125.0350000000001</v>
      </c>
      <c r="W947" s="17">
        <v>27.860050000000001</v>
      </c>
      <c r="X947" s="17">
        <v>15.697570000000001</v>
      </c>
      <c r="Y947" s="17">
        <v>1.18127</v>
      </c>
      <c r="Z947" s="17">
        <v>110.175</v>
      </c>
    </row>
    <row r="948" spans="1:26" x14ac:dyDescent="0.2">
      <c r="A948" s="27">
        <v>44288</v>
      </c>
      <c r="B948" s="17">
        <v>5.7101800000000003</v>
      </c>
      <c r="C948" s="14">
        <v>717.18799999999999</v>
      </c>
      <c r="D948" s="17">
        <v>6.57707</v>
      </c>
      <c r="E948" s="17">
        <v>3704.3670000000002</v>
      </c>
      <c r="F948" s="17">
        <v>22.202100000000002</v>
      </c>
      <c r="G948" s="17">
        <v>306.53699999999998</v>
      </c>
      <c r="H948" s="17">
        <v>14531</v>
      </c>
      <c r="I948" s="17">
        <v>4.1395</v>
      </c>
      <c r="J948" s="17">
        <v>20.310849999999999</v>
      </c>
      <c r="K948" s="17">
        <v>3.7435</v>
      </c>
      <c r="L948" s="17">
        <v>48.521099999999997</v>
      </c>
      <c r="M948" s="17">
        <v>3.9099499999999998</v>
      </c>
      <c r="N948" s="17">
        <v>4.18241</v>
      </c>
      <c r="O948" s="17">
        <v>76.302170000000004</v>
      </c>
      <c r="P948" s="17">
        <v>14.674049999999999</v>
      </c>
      <c r="Q948" s="17">
        <v>31.263500000000001</v>
      </c>
      <c r="R948" s="17">
        <v>8.1671499999999995</v>
      </c>
      <c r="S948" s="17">
        <v>73.378010000000003</v>
      </c>
      <c r="T948" s="17">
        <v>1.34609</v>
      </c>
      <c r="U948" s="17">
        <v>28.5337</v>
      </c>
      <c r="V948" s="17">
        <v>1129.645</v>
      </c>
      <c r="W948" s="17">
        <v>28.027450000000002</v>
      </c>
      <c r="X948" s="17">
        <v>15.715249999999999</v>
      </c>
      <c r="Y948" s="17">
        <v>1.1758900000000001</v>
      </c>
      <c r="Z948" s="17">
        <v>110.688</v>
      </c>
    </row>
    <row r="949" spans="1:26" x14ac:dyDescent="0.2">
      <c r="A949" s="27">
        <v>44287</v>
      </c>
      <c r="B949" s="17">
        <v>5.7101800000000003</v>
      </c>
      <c r="C949" s="14">
        <v>717.5</v>
      </c>
      <c r="D949" s="17">
        <v>6.5746700000000002</v>
      </c>
      <c r="E949" s="17">
        <v>3704.3670000000002</v>
      </c>
      <c r="F949" s="17">
        <v>22.153449999999999</v>
      </c>
      <c r="G949" s="17">
        <v>306.66300000000001</v>
      </c>
      <c r="H949" s="17">
        <v>14525</v>
      </c>
      <c r="I949" s="17">
        <v>4.1477500000000003</v>
      </c>
      <c r="J949" s="17">
        <v>20.29505</v>
      </c>
      <c r="K949" s="17">
        <v>3.7435</v>
      </c>
      <c r="L949" s="17">
        <v>48.525700000000001</v>
      </c>
      <c r="M949" s="17">
        <v>3.8953500000000001</v>
      </c>
      <c r="N949" s="17">
        <v>4.1709800000000001</v>
      </c>
      <c r="O949" s="17">
        <v>76.167000000000002</v>
      </c>
      <c r="P949" s="17">
        <v>14.622479999999999</v>
      </c>
      <c r="Q949" s="17">
        <v>31.218</v>
      </c>
      <c r="R949" s="17">
        <v>8.12331</v>
      </c>
      <c r="S949" s="17">
        <v>73.183009999999996</v>
      </c>
      <c r="T949" s="17">
        <v>1.3451900000000001</v>
      </c>
      <c r="U949" s="17">
        <v>28.5337</v>
      </c>
      <c r="V949" s="17">
        <v>1128.865</v>
      </c>
      <c r="W949" s="17">
        <v>27.858779999999999</v>
      </c>
      <c r="X949" s="17">
        <v>15.69375</v>
      </c>
      <c r="Y949" s="17">
        <v>1.1777</v>
      </c>
      <c r="Z949" s="17">
        <v>110.61499999999999</v>
      </c>
    </row>
    <row r="950" spans="1:26" x14ac:dyDescent="0.2">
      <c r="A950" s="27">
        <v>44286</v>
      </c>
      <c r="B950" s="17">
        <v>5.6344500000000002</v>
      </c>
      <c r="C950" s="14">
        <v>719</v>
      </c>
      <c r="D950" s="17">
        <v>6.5646500000000003</v>
      </c>
      <c r="E950" s="17">
        <v>3704.3670000000002</v>
      </c>
      <c r="F950" s="17">
        <v>22.270600000000002</v>
      </c>
      <c r="G950" s="17">
        <v>308.63099999999997</v>
      </c>
      <c r="H950" s="17">
        <v>14571</v>
      </c>
      <c r="I950" s="17">
        <v>4.1459999999999999</v>
      </c>
      <c r="J950" s="17">
        <v>20.43253</v>
      </c>
      <c r="K950" s="17">
        <v>3.7435</v>
      </c>
      <c r="L950" s="17">
        <v>48.534999999999997</v>
      </c>
      <c r="M950" s="17">
        <v>3.94956</v>
      </c>
      <c r="N950" s="17">
        <v>4.1944999999999997</v>
      </c>
      <c r="O950" s="17">
        <v>75.650850000000005</v>
      </c>
      <c r="P950" s="17">
        <v>14.77595</v>
      </c>
      <c r="Q950" s="17">
        <v>31.241700000000002</v>
      </c>
      <c r="R950" s="17">
        <v>8.2518999999999991</v>
      </c>
      <c r="S950" s="17">
        <v>73.183009999999996</v>
      </c>
      <c r="T950" s="17">
        <v>1.3448</v>
      </c>
      <c r="U950" s="17">
        <v>28.500299999999999</v>
      </c>
      <c r="V950" s="17">
        <v>1127.9649999999999</v>
      </c>
      <c r="W950" s="17">
        <v>27.847239999999999</v>
      </c>
      <c r="X950" s="17">
        <v>15.732100000000001</v>
      </c>
      <c r="Y950" s="17">
        <v>1.1730400000000001</v>
      </c>
      <c r="Z950" s="17">
        <v>110.718</v>
      </c>
    </row>
    <row r="951" spans="1:26" x14ac:dyDescent="0.2">
      <c r="A951" s="27">
        <v>44285</v>
      </c>
      <c r="B951" s="17">
        <v>5.7751000000000001</v>
      </c>
      <c r="C951" s="14">
        <v>730.2</v>
      </c>
      <c r="D951" s="17">
        <v>6.5728799999999996</v>
      </c>
      <c r="E951" s="17">
        <v>3720.4250000000002</v>
      </c>
      <c r="F951" s="17">
        <v>22.328399999999998</v>
      </c>
      <c r="G951" s="17">
        <v>310.15800000000002</v>
      </c>
      <c r="H951" s="17">
        <v>14526.5</v>
      </c>
      <c r="I951" s="17">
        <v>4.1509999999999998</v>
      </c>
      <c r="J951" s="17">
        <v>20.583020000000001</v>
      </c>
      <c r="K951" s="17">
        <v>3.77197</v>
      </c>
      <c r="L951" s="17">
        <v>48.55</v>
      </c>
      <c r="M951" s="17">
        <v>3.9748100000000002</v>
      </c>
      <c r="N951" s="17">
        <v>4.1996500000000001</v>
      </c>
      <c r="O951" s="17">
        <v>75.834530000000001</v>
      </c>
      <c r="P951" s="17">
        <v>14.9175</v>
      </c>
      <c r="Q951" s="17">
        <v>31.305499999999999</v>
      </c>
      <c r="R951" s="17">
        <v>8.3360500000000002</v>
      </c>
      <c r="S951" s="17">
        <v>73.460009999999997</v>
      </c>
      <c r="T951" s="17">
        <v>1.34782</v>
      </c>
      <c r="U951" s="17">
        <v>28.520299999999999</v>
      </c>
      <c r="V951" s="17">
        <v>1133.53</v>
      </c>
      <c r="W951" s="17">
        <v>27.834849999999999</v>
      </c>
      <c r="X951" s="17">
        <v>15.73343</v>
      </c>
      <c r="Y951" s="17">
        <v>1.1716599999999999</v>
      </c>
      <c r="Z951" s="17">
        <v>110.35899999999999</v>
      </c>
    </row>
    <row r="952" spans="1:26" x14ac:dyDescent="0.2">
      <c r="A952" s="27">
        <v>44284</v>
      </c>
      <c r="B952" s="17">
        <v>5.7828499999999998</v>
      </c>
      <c r="C952" s="14">
        <v>731.29</v>
      </c>
      <c r="D952" s="17">
        <v>6.5751400000000002</v>
      </c>
      <c r="E952" s="17">
        <v>3680.7049999999999</v>
      </c>
      <c r="F952" s="17">
        <v>22.198910000000001</v>
      </c>
      <c r="G952" s="17">
        <v>308.37</v>
      </c>
      <c r="H952" s="17">
        <v>14459.5</v>
      </c>
      <c r="I952" s="17">
        <v>4.14025</v>
      </c>
      <c r="J952" s="17">
        <v>20.621130000000001</v>
      </c>
      <c r="K952" s="17">
        <v>3.7502499999999999</v>
      </c>
      <c r="L952" s="17">
        <v>48.432200000000002</v>
      </c>
      <c r="M952" s="17">
        <v>3.9641000000000002</v>
      </c>
      <c r="N952" s="17">
        <v>4.1760599999999997</v>
      </c>
      <c r="O952" s="17">
        <v>75.634249999999994</v>
      </c>
      <c r="P952" s="17">
        <v>14.914350000000001</v>
      </c>
      <c r="Q952" s="17">
        <v>31.206499999999998</v>
      </c>
      <c r="R952" s="17">
        <v>8.2104400000000002</v>
      </c>
      <c r="S952" s="17">
        <v>72.736009999999993</v>
      </c>
      <c r="T952" s="17">
        <v>1.34782</v>
      </c>
      <c r="U952" s="17">
        <v>28.544799999999999</v>
      </c>
      <c r="V952" s="17">
        <v>1132.5550000000001</v>
      </c>
      <c r="W952" s="17">
        <v>27.950050000000001</v>
      </c>
      <c r="X952" s="17">
        <v>15.725070000000001</v>
      </c>
      <c r="Y952" s="17">
        <v>1.17648</v>
      </c>
      <c r="Z952" s="17">
        <v>109.80500000000001</v>
      </c>
    </row>
    <row r="953" spans="1:26" x14ac:dyDescent="0.2">
      <c r="A953" s="27">
        <v>44281</v>
      </c>
      <c r="B953" s="17">
        <v>5.7565499999999998</v>
      </c>
      <c r="C953" s="14">
        <v>729.67700000000002</v>
      </c>
      <c r="D953" s="17">
        <v>6.5400799999999997</v>
      </c>
      <c r="E953" s="17">
        <v>3667.922</v>
      </c>
      <c r="F953" s="17">
        <v>22.105720000000002</v>
      </c>
      <c r="G953" s="17">
        <v>307.471</v>
      </c>
      <c r="H953" s="17">
        <v>14417.5</v>
      </c>
      <c r="I953" s="17">
        <v>4.1475</v>
      </c>
      <c r="J953" s="17">
        <v>20.583400000000001</v>
      </c>
      <c r="K953" s="17">
        <v>3.7332200000000002</v>
      </c>
      <c r="L953" s="17">
        <v>48.502499999999998</v>
      </c>
      <c r="M953" s="17">
        <v>3.93547</v>
      </c>
      <c r="N953" s="17">
        <v>4.1435000000000004</v>
      </c>
      <c r="O953" s="17">
        <v>75.651399999999995</v>
      </c>
      <c r="P953" s="17">
        <v>14.98438</v>
      </c>
      <c r="Q953" s="17">
        <v>31.102499999999999</v>
      </c>
      <c r="R953" s="17">
        <v>8.10764</v>
      </c>
      <c r="S953" s="17">
        <v>72.480009999999993</v>
      </c>
      <c r="T953" s="17">
        <v>1.34565</v>
      </c>
      <c r="U953" s="17">
        <v>28.6023</v>
      </c>
      <c r="V953" s="17">
        <v>1128.9449999999999</v>
      </c>
      <c r="W953" s="17">
        <v>27.97495</v>
      </c>
      <c r="X953" s="17">
        <v>15.704650000000001</v>
      </c>
      <c r="Y953" s="17">
        <v>1.17937</v>
      </c>
      <c r="Z953" s="17">
        <v>109.642</v>
      </c>
    </row>
    <row r="954" spans="1:26" x14ac:dyDescent="0.2">
      <c r="A954" s="27">
        <v>44280</v>
      </c>
      <c r="B954" s="17">
        <v>5.6475999999999997</v>
      </c>
      <c r="C954" s="14">
        <v>727.2</v>
      </c>
      <c r="D954" s="17">
        <v>6.5482399999999998</v>
      </c>
      <c r="E954" s="17">
        <v>3614.0949999999998</v>
      </c>
      <c r="F954" s="17">
        <v>22.248100000000001</v>
      </c>
      <c r="G954" s="17">
        <v>309.57</v>
      </c>
      <c r="H954" s="17">
        <v>14457.5</v>
      </c>
      <c r="I954" s="17">
        <v>4.1425000000000001</v>
      </c>
      <c r="J954" s="17">
        <v>20.677199999999999</v>
      </c>
      <c r="K954" s="17">
        <v>3.7345000000000002</v>
      </c>
      <c r="L954" s="17">
        <v>48.577500000000001</v>
      </c>
      <c r="M954" s="17">
        <v>3.9401700000000002</v>
      </c>
      <c r="N954" s="17">
        <v>4.1523700000000003</v>
      </c>
      <c r="O954" s="17">
        <v>76.223590000000002</v>
      </c>
      <c r="P954" s="17">
        <v>15.01845</v>
      </c>
      <c r="Q954" s="17">
        <v>31.156700000000001</v>
      </c>
      <c r="R954" s="17">
        <v>7.9446000000000003</v>
      </c>
      <c r="S954" s="17">
        <v>72.620009999999994</v>
      </c>
      <c r="T954" s="17">
        <v>1.3487199999999999</v>
      </c>
      <c r="U954" s="17">
        <v>28.601900000000001</v>
      </c>
      <c r="V954" s="17">
        <v>1135.24</v>
      </c>
      <c r="W954" s="17">
        <v>28.183150000000001</v>
      </c>
      <c r="X954" s="17">
        <v>15.71992</v>
      </c>
      <c r="Y954" s="17">
        <v>1.17642</v>
      </c>
      <c r="Z954" s="17">
        <v>109.188</v>
      </c>
    </row>
    <row r="955" spans="1:26" x14ac:dyDescent="0.2">
      <c r="A955" s="27">
        <v>44279</v>
      </c>
      <c r="B955" s="17">
        <v>5.6226500000000001</v>
      </c>
      <c r="C955" s="14">
        <v>726.41</v>
      </c>
      <c r="D955" s="17">
        <v>6.5292000000000003</v>
      </c>
      <c r="E955" s="17">
        <v>3614.0949999999998</v>
      </c>
      <c r="F955" s="17">
        <v>22.2164</v>
      </c>
      <c r="G955" s="17">
        <v>308.75</v>
      </c>
      <c r="H955" s="17">
        <v>14464</v>
      </c>
      <c r="I955" s="17">
        <v>4.1325000000000003</v>
      </c>
      <c r="J955" s="17">
        <v>20.941839999999999</v>
      </c>
      <c r="K955" s="17">
        <v>3.72363</v>
      </c>
      <c r="L955" s="17">
        <v>48.672699999999999</v>
      </c>
      <c r="M955" s="17">
        <v>3.91635</v>
      </c>
      <c r="N955" s="17">
        <v>4.1368400000000003</v>
      </c>
      <c r="O955" s="17">
        <v>76.573030000000003</v>
      </c>
      <c r="P955" s="17">
        <v>14.98</v>
      </c>
      <c r="Q955" s="17">
        <v>31.004000000000001</v>
      </c>
      <c r="R955" s="17">
        <v>7.9377199999999997</v>
      </c>
      <c r="S955" s="17">
        <v>72.64537</v>
      </c>
      <c r="T955" s="17">
        <v>1.3461099999999999</v>
      </c>
      <c r="U955" s="17">
        <v>28.532</v>
      </c>
      <c r="V955" s="17">
        <v>1135.385</v>
      </c>
      <c r="W955" s="17">
        <v>27.95025</v>
      </c>
      <c r="X955" s="17">
        <v>15.75615</v>
      </c>
      <c r="Y955" s="17">
        <v>1.1813</v>
      </c>
      <c r="Z955" s="17">
        <v>108.73399999999999</v>
      </c>
    </row>
    <row r="956" spans="1:26" x14ac:dyDescent="0.2">
      <c r="A956" s="27">
        <v>44278</v>
      </c>
      <c r="B956" s="17">
        <v>5.52135</v>
      </c>
      <c r="C956" s="14">
        <v>723.15899999999999</v>
      </c>
      <c r="D956" s="17">
        <v>6.5203499999999996</v>
      </c>
      <c r="E956" s="17">
        <v>3579.0450000000001</v>
      </c>
      <c r="F956" s="17">
        <v>22.118500000000001</v>
      </c>
      <c r="G956" s="17">
        <v>309.11200000000002</v>
      </c>
      <c r="H956" s="17">
        <v>14451.5</v>
      </c>
      <c r="I956" s="17">
        <v>4.12425</v>
      </c>
      <c r="J956" s="17">
        <v>20.847349999999999</v>
      </c>
      <c r="K956" s="17">
        <v>3.7208000000000001</v>
      </c>
      <c r="L956" s="17">
        <v>48.634999999999998</v>
      </c>
      <c r="M956" s="17">
        <v>3.8972500000000001</v>
      </c>
      <c r="N956" s="17">
        <v>4.1253000000000002</v>
      </c>
      <c r="O956" s="17">
        <v>76.414699999999996</v>
      </c>
      <c r="P956" s="17">
        <v>14.89423</v>
      </c>
      <c r="Q956" s="17">
        <v>31.004200000000001</v>
      </c>
      <c r="R956" s="17">
        <v>7.9335599999999999</v>
      </c>
      <c r="S956" s="17">
        <v>72.41001</v>
      </c>
      <c r="T956" s="17">
        <v>1.34429</v>
      </c>
      <c r="U956" s="17">
        <v>28.448699999999999</v>
      </c>
      <c r="V956" s="17">
        <v>1133.4100000000001</v>
      </c>
      <c r="W956" s="17">
        <v>27.752600000000001</v>
      </c>
      <c r="X956" s="17">
        <v>15.74985</v>
      </c>
      <c r="Y956" s="17">
        <v>1.1849400000000001</v>
      </c>
      <c r="Z956" s="17">
        <v>108.58799999999999</v>
      </c>
    </row>
    <row r="957" spans="1:26" x14ac:dyDescent="0.2">
      <c r="A957" s="27">
        <v>44277</v>
      </c>
      <c r="B957" s="17">
        <v>5.5044500000000003</v>
      </c>
      <c r="C957" s="14">
        <v>716.84</v>
      </c>
      <c r="D957" s="17">
        <v>6.5071500000000002</v>
      </c>
      <c r="E957" s="17">
        <v>3551.5949999999998</v>
      </c>
      <c r="F957" s="17">
        <v>21.84835</v>
      </c>
      <c r="G957" s="17">
        <v>306.91500000000002</v>
      </c>
      <c r="H957" s="17">
        <v>14385</v>
      </c>
      <c r="I957" s="17">
        <v>4.1144999999999996</v>
      </c>
      <c r="J957" s="17">
        <v>20.577750000000002</v>
      </c>
      <c r="K957" s="17">
        <v>3.7130000000000001</v>
      </c>
      <c r="L957" s="17">
        <v>48.573700000000002</v>
      </c>
      <c r="M957" s="17">
        <v>3.8522699999999999</v>
      </c>
      <c r="N957" s="17">
        <v>4.0973300000000004</v>
      </c>
      <c r="O957" s="17">
        <v>74.76146</v>
      </c>
      <c r="P957" s="17">
        <v>14.71885</v>
      </c>
      <c r="Q957" s="17">
        <v>30.878499999999999</v>
      </c>
      <c r="R957" s="17">
        <v>7.8015999999999996</v>
      </c>
      <c r="S957" s="17">
        <v>72.349010000000007</v>
      </c>
      <c r="T957" s="17">
        <v>1.3413600000000001</v>
      </c>
      <c r="U957" s="17">
        <v>28.425999999999998</v>
      </c>
      <c r="V957" s="17">
        <v>1126.4949999999999</v>
      </c>
      <c r="W957" s="17">
        <v>27.684950000000001</v>
      </c>
      <c r="X957" s="17">
        <v>15.76525</v>
      </c>
      <c r="Y957" s="17">
        <v>1.19326</v>
      </c>
      <c r="Z957" s="17">
        <v>108.84699999999999</v>
      </c>
    </row>
    <row r="958" spans="1:26" x14ac:dyDescent="0.2">
      <c r="A958" s="27">
        <v>44274</v>
      </c>
      <c r="B958" s="17">
        <v>5.4909999999999997</v>
      </c>
      <c r="C958" s="14">
        <v>716.27499999999998</v>
      </c>
      <c r="D958" s="17">
        <v>6.5079500000000001</v>
      </c>
      <c r="E958" s="17">
        <v>3551.5949999999998</v>
      </c>
      <c r="F958" s="17">
        <v>21.898900000000001</v>
      </c>
      <c r="G958" s="17">
        <v>308.73599999999999</v>
      </c>
      <c r="H958" s="17">
        <v>14381</v>
      </c>
      <c r="I958" s="17">
        <v>4.1135000000000002</v>
      </c>
      <c r="J958" s="17">
        <v>20.5061</v>
      </c>
      <c r="K958" s="17">
        <v>3.7167500000000002</v>
      </c>
      <c r="L958" s="17">
        <v>48.6312</v>
      </c>
      <c r="M958" s="17">
        <v>3.8761000000000001</v>
      </c>
      <c r="N958" s="17">
        <v>4.1025700000000001</v>
      </c>
      <c r="O958" s="17">
        <v>74.095290000000006</v>
      </c>
      <c r="P958" s="17">
        <v>14.71194</v>
      </c>
      <c r="Q958" s="17">
        <v>30.812999999999999</v>
      </c>
      <c r="R958" s="17">
        <v>7.2185300000000003</v>
      </c>
      <c r="S958" s="17">
        <v>72.55001</v>
      </c>
      <c r="T958" s="17">
        <v>1.3422499999999999</v>
      </c>
      <c r="U958" s="17">
        <v>28.435700000000001</v>
      </c>
      <c r="V958" s="17">
        <v>1129.4749999999999</v>
      </c>
      <c r="W958" s="17">
        <v>27.715</v>
      </c>
      <c r="X958" s="17">
        <v>15.67788</v>
      </c>
      <c r="Y958" s="17">
        <v>1.1904300000000001</v>
      </c>
      <c r="Z958" s="17">
        <v>108.881</v>
      </c>
    </row>
    <row r="959" spans="1:26" x14ac:dyDescent="0.2">
      <c r="A959" s="27">
        <v>44273</v>
      </c>
      <c r="B959" s="17">
        <v>5.56175</v>
      </c>
      <c r="C959" s="14">
        <v>718.74</v>
      </c>
      <c r="D959" s="17">
        <v>6.5071599999999998</v>
      </c>
      <c r="E959" s="17">
        <v>3570.7829999999999</v>
      </c>
      <c r="F959" s="17">
        <v>21.94613</v>
      </c>
      <c r="G959" s="17">
        <v>309.48399999999998</v>
      </c>
      <c r="H959" s="17">
        <v>14434</v>
      </c>
      <c r="I959" s="17">
        <v>4.1109999999999998</v>
      </c>
      <c r="J959" s="17">
        <v>20.485499999999998</v>
      </c>
      <c r="K959" s="17">
        <v>3.70885</v>
      </c>
      <c r="L959" s="17">
        <v>48.695399999999999</v>
      </c>
      <c r="M959" s="17">
        <v>3.8778999999999999</v>
      </c>
      <c r="N959" s="17">
        <v>4.1005500000000001</v>
      </c>
      <c r="O959" s="17">
        <v>74.268270000000001</v>
      </c>
      <c r="P959" s="17">
        <v>14.74995</v>
      </c>
      <c r="Q959" s="17">
        <v>30.8935</v>
      </c>
      <c r="R959" s="17">
        <v>7.3225699999999998</v>
      </c>
      <c r="S959" s="17">
        <v>72.688959999999994</v>
      </c>
      <c r="T959" s="17">
        <v>1.3436699999999999</v>
      </c>
      <c r="U959" s="17">
        <v>28.3674</v>
      </c>
      <c r="V959" s="17">
        <v>1128.2650000000001</v>
      </c>
      <c r="W959" s="17">
        <v>27.690200000000001</v>
      </c>
      <c r="X959" s="17">
        <v>15.685</v>
      </c>
      <c r="Y959" s="17">
        <v>1.1915500000000001</v>
      </c>
      <c r="Z959" s="17">
        <v>108.889</v>
      </c>
    </row>
    <row r="960" spans="1:26" x14ac:dyDescent="0.2">
      <c r="A960" s="27">
        <v>44272</v>
      </c>
      <c r="B960" s="17">
        <v>5.5879000000000003</v>
      </c>
      <c r="C960" s="14">
        <v>729.35799999999995</v>
      </c>
      <c r="D960" s="17">
        <v>6.4861000000000004</v>
      </c>
      <c r="E960" s="17">
        <v>3567.328</v>
      </c>
      <c r="F960" s="17">
        <v>21.7715</v>
      </c>
      <c r="G960" s="17">
        <v>306.07900000000001</v>
      </c>
      <c r="H960" s="17">
        <v>14349</v>
      </c>
      <c r="I960" s="17">
        <v>4.1212499999999999</v>
      </c>
      <c r="J960" s="17">
        <v>20.400200000000002</v>
      </c>
      <c r="K960" s="17">
        <v>3.7038799999999998</v>
      </c>
      <c r="L960" s="17">
        <v>48.727499999999999</v>
      </c>
      <c r="M960" s="17">
        <v>3.8376000000000001</v>
      </c>
      <c r="N960" s="17">
        <v>4.0790699999999998</v>
      </c>
      <c r="O960" s="17">
        <v>73.667330000000007</v>
      </c>
      <c r="P960" s="17">
        <v>14.65415</v>
      </c>
      <c r="Q960" s="17">
        <v>30.695699999999999</v>
      </c>
      <c r="R960" s="17">
        <v>7.5028899999999998</v>
      </c>
      <c r="S960" s="17">
        <v>72.575010000000006</v>
      </c>
      <c r="T960" s="17">
        <v>1.3401000000000001</v>
      </c>
      <c r="U960" s="17">
        <v>28.3017</v>
      </c>
      <c r="V960" s="17">
        <v>1121.905</v>
      </c>
      <c r="W960" s="17">
        <v>27.704999999999998</v>
      </c>
      <c r="X960" s="17">
        <v>15.710850000000001</v>
      </c>
      <c r="Y960" s="17">
        <v>1.1979200000000001</v>
      </c>
      <c r="Z960" s="17">
        <v>108.84399999999999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960"/>
  <sheetViews>
    <sheetView workbookViewId="0">
      <selection activeCell="AJ315" sqref="AJ314:AJ315"/>
    </sheetView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B$3&amp;"3M "&amp;VLOOKUP(Spot!B$3,'Pricing Sources'!$A$3:$F$28,6,FALSE)&amp; " Curncy"</f>
        <v>BCN3M BGN Curncy</v>
      </c>
      <c r="C4" s="17" t="str">
        <f>C$3&amp;"3M "&amp;VLOOKUP(Spot!C$3,'Pricing Sources'!$A$3:$F$28,6,FALSE)&amp; " Curncy"</f>
        <v>CHN3M BGN Curncy</v>
      </c>
      <c r="D4" s="17" t="str">
        <f>D$3&amp;"3M "&amp;VLOOKUP(Spot!D$3,'Pricing Sources'!$A$3:$F$28,6,FALSE)&amp; " Curncy"</f>
        <v>CNH3M CMPN Curncy</v>
      </c>
      <c r="E4" s="17" t="str">
        <f>E$3&amp;"3M "&amp;VLOOKUP(Spot!E$3,'Pricing Sources'!$A$3:$F$28,6,FALSE)&amp; " Curncy"</f>
        <v>CLN3M BGN Curncy</v>
      </c>
      <c r="F4" s="17" t="str">
        <f>F$3&amp;"3M "&amp;VLOOKUP(Spot!F$3,'Pricing Sources'!$A$3:$F$28,6,FALSE)&amp; " Curncy"</f>
        <v>CZK3M BGN Curncy</v>
      </c>
      <c r="G4" s="17" t="str">
        <f>G$3&amp;"3M "&amp;VLOOKUP(Spot!G$3,'Pricing Sources'!$A$3:$F$28,6,FALSE)&amp; " Curncy"</f>
        <v>HUF3M BGN Curncy</v>
      </c>
      <c r="H4" s="17" t="str">
        <f>H$3&amp;"3M "&amp;VLOOKUP(Spot!H$3,'Pricing Sources'!$A$3:$F$28,6,FALSE)&amp; " Curncy"</f>
        <v>IHN3M CMPN Curncy</v>
      </c>
      <c r="I4" s="17" t="str">
        <f>I$3&amp;"3M "&amp;VLOOKUP(Spot!I$3,'Pricing Sources'!$A$3:$F$28,6,FALSE)&amp; " Curncy"</f>
        <v>MRN3M CMPN Curncy</v>
      </c>
      <c r="J4" s="17" t="str">
        <f>J$3&amp;"3M "&amp;VLOOKUP(Spot!J$3,'Pricing Sources'!$A$3:$F$28,6,FALSE)&amp; " Curncy"</f>
        <v>MXN3M BGN Curncy</v>
      </c>
      <c r="K4" s="17" t="str">
        <f>K$3&amp;"3M "&amp;VLOOKUP(Spot!K$3,'Pricing Sources'!$A$3:$F$28,6,FALSE)&amp; " Curncy"</f>
        <v>PSN3M BGN Curncy</v>
      </c>
      <c r="L4" s="17" t="str">
        <f>L$3&amp;"3M "&amp;VLOOKUP(Spot!L$3,'Pricing Sources'!$A$3:$F$28,6,FALSE)&amp; " Curncy"</f>
        <v>PPN3M BGN Curncy</v>
      </c>
      <c r="M4" s="17" t="str">
        <f>M$3&amp;"3M "&amp;VLOOKUP(Spot!M$3,'Pricing Sources'!$A$3:$F$28,6,FALSE)&amp; " Curncy"</f>
        <v>PLN3M BGN Curncy</v>
      </c>
      <c r="N4" s="17" t="str">
        <f>N$3&amp;"3M "&amp;VLOOKUP(Spot!N$3,'Pricing Sources'!$A$3:$F$28,6,FALSE)&amp; " Curncy"</f>
        <v>RON3M BGN Curncy</v>
      </c>
      <c r="O4" s="17" t="str">
        <f>O$3&amp;"3M "&amp;VLOOKUP(Spot!O$3,'Pricing Sources'!$A$3:$F$28,6,FALSE)&amp; " Curncy"</f>
        <v>RUB3M BGN Curncy</v>
      </c>
      <c r="P4" s="17" t="str">
        <f>P$3&amp;"3M "&amp;VLOOKUP(Spot!P$3,'Pricing Sources'!$A$3:$F$28,6,FALSE)&amp; " Curncy"</f>
        <v>ZAR3M BGN Curncy</v>
      </c>
      <c r="Q4" s="17" t="str">
        <f>Q$3&amp;"3M "&amp;VLOOKUP(Spot!Q$3,'Pricing Sources'!$A$3:$F$28,6,FALSE)&amp; " Curncy"</f>
        <v>THB3M BGN Curncy</v>
      </c>
      <c r="R4" s="17" t="str">
        <f>R$3&amp;"3M "&amp;VLOOKUP(Spot!R$3,'Pricing Sources'!$A$3:$F$28,6,FALSE)&amp; " Curncy"</f>
        <v>TRY3M BGN Curncy</v>
      </c>
      <c r="S4" s="17" t="str">
        <f>S$3&amp;"3M "&amp;VLOOKUP(Spot!S$3,'Pricing Sources'!$A$3:$F$28,6,FALSE)&amp; " Curncy"</f>
        <v>IRN3M CMPN Curncy</v>
      </c>
      <c r="T4" s="17" t="str">
        <f>T$3&amp;"3M "&amp;VLOOKUP(Spot!T$3,'Pricing Sources'!$A$3:$F$28,6,FALSE)&amp; " Curncy"</f>
        <v>SGD3M BGN Curncy</v>
      </c>
      <c r="U4" s="17" t="str">
        <f>U$3&amp;"3M "&amp;VLOOKUP(Spot!U$3,'Pricing Sources'!$A$3:$F$28,6,FALSE)&amp; " Curncy"</f>
        <v>NTN3M BGN Curncy</v>
      </c>
      <c r="V4" s="17" t="str">
        <f>V$3&amp;"3M "&amp;VLOOKUP(Spot!V$3,'Pricing Sources'!$A$3:$F$28,6,FALSE)&amp; " Curncy"</f>
        <v>KWN3M CMPN Curncy</v>
      </c>
      <c r="W4" s="17" t="str">
        <f>W$3&amp;"3M "&amp;VLOOKUP(Spot!W$3,'Pricing Sources'!$A$3:$F$28,6,FALSE)&amp; " Curncy"</f>
        <v>UKN3M CMPN Curncy</v>
      </c>
      <c r="X4" s="17" t="str">
        <f>X$3&amp;"3M "&amp;VLOOKUP(Spot!X$3,'Pricing Sources'!$A$3:$F$28,6,FALSE)&amp; " Curncy"</f>
        <v>EPN3M BGN Curncy</v>
      </c>
      <c r="Y4" s="17" t="str">
        <f>Y$3&amp;"3M "&amp;VLOOKUP(Spot!Y$3,'Pricing Sources'!$A$3:$F$28,6,FALSE)&amp; " Curncy"</f>
        <v>EUR3M BGN Curncy</v>
      </c>
      <c r="Z4" s="17" t="str">
        <f>Z$3&amp;"3M "&amp;VLOOKUP(Spot!Z$3,'Pricing Sources'!$A$3:$F$28,6,FALSE)&amp; " Curncy"</f>
        <v>JPY3M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_xll.BDH(B$4,B$5,$B$1,$B$2,"CDR=5D","Dts=S","Sort=R","FWD_CURVE_QUOTE_FORMAT=POINTS","cols=2;rows=955")</f>
        <v>45608</v>
      </c>
      <c r="B6" s="17">
        <v>665.99400000000003</v>
      </c>
      <c r="C6" s="14">
        <f>_xll.BDH(C$4,C$5,$B$1,$B$2,"CDR=5D","Dts=H","Sort=R","FWD_CURVE_QUOTE_FORMAT=POINTS","cols=1;rows=955")</f>
        <v>1</v>
      </c>
      <c r="D6" s="14">
        <f>_xll.BDH(D$4,D$5,$B$1,$B$2,"CDR=5D","Dts=H","Sort=R","FWD_CURVE_QUOTE_FORMAT=POINTS","cols=1;rows=955")</f>
        <v>-322.12</v>
      </c>
      <c r="E6" s="14">
        <f>_xll.BDH(E$4,E$5,$B$1,$B$2,"CDR=5D","Dts=H","Sort=R","FWD_CURVE_QUOTE_FORMAT=POINTS","cols=1;rows=955")</f>
        <v>51.329000000000001</v>
      </c>
      <c r="F6" s="14">
        <f>_xll.BDH(F$4,F$5,$B$1,$B$2,"CDR=5D","Dts=H","Sort=R","FWD_CURVE_QUOTE_FORMAT=POINTS","cols=1;rows=955")</f>
        <v>-58.5</v>
      </c>
      <c r="G6" s="14">
        <f>_xll.BDH(G$4,G$5,$B$1,$B$2,"CDR=5D","Dts=H","Sort=R","FWD_CURVE_QUOTE_FORMAT=POINTS","cols=1;rows=955")</f>
        <v>177.47499999999999</v>
      </c>
      <c r="H6" s="14">
        <f>_xll.BDH(H$4,H$5,$B$1,$B$2,"CDR=5D","Dts=H","Sort=R","FWD_CURVE_QUOTE_FORMAT=POINTS","cols=1;rows=955")</f>
        <v>69</v>
      </c>
      <c r="I6" s="14">
        <f>_xll.BDH(I$4,I$5,$B$1,$B$2,"CDR=5D","Dts=H","Sort=R","FWD_CURVE_QUOTE_FORMAT=POINTS","cols=1;rows=955")</f>
        <v>-164.01</v>
      </c>
      <c r="J6" s="14">
        <f>_xll.BDH(J$4,J$5,$B$1,$B$2,"CDR=5D","Dts=H","Sort=R","FWD_CURVE_QUOTE_FORMAT=POINTS","cols=1;rows=955")</f>
        <v>3100</v>
      </c>
      <c r="K6" s="14">
        <f>_xll.BDH(K$4,K$5,$B$1,$B$2,"CDR=5D","Dts=H","Sort=R","FWD_CURVE_QUOTE_FORMAT=POINTS","cols=1;rows=955")</f>
        <v>30.5</v>
      </c>
      <c r="L6" s="14">
        <f>_xll.BDH(L$4,L$5,$B$1,$B$2,"CDR=5D","Dts=H","Sort=R","FWD_CURVE_QUOTE_FORMAT=POINTS","cols=1;rows=955")</f>
        <v>0.14000000000000001</v>
      </c>
      <c r="M6" s="14">
        <f>_xll.BDH(M$4,M$5,$B$1,$B$2,"CDR=5D","Dts=H","Sort=R","FWD_CURVE_QUOTE_FORMAT=POINTS","cols=1;rows=955")</f>
        <v>148.435</v>
      </c>
      <c r="N6" s="14">
        <f>_xll.BDH(N$4,N$5,$B$1,$B$2,"CDR=5D","Dts=H","Sort=R","FWD_CURVE_QUOTE_FORMAT=POINTS","cols=1;rows=955")</f>
        <v>129.52584999999999</v>
      </c>
      <c r="O6" s="14">
        <f>_xll.BDH(O$4,O$5,$B$1,$B$2,"CDR=5D","Dts=H","Sort=R","FWD_CURVE_QUOTE_FORMAT=POINTS","cols=1;rows=955")</f>
        <v>32130.5</v>
      </c>
      <c r="P6" s="14">
        <f>_xll.BDH(P$4,P$5,$B$1,$B$2,"CDR=5D","Dts=H","Sort=R","FWD_CURVE_QUOTE_FORMAT=POINTS","cols=1;rows=955")</f>
        <v>1470.5</v>
      </c>
      <c r="Q6" s="14">
        <f>_xll.BDH(Q$4,Q$5,$B$1,$B$2,"CDR=5D","Dts=H","Sort=R","FWD_CURVE_QUOTE_FORMAT=POINTS","cols=1;rows=955")</f>
        <v>-11.3</v>
      </c>
      <c r="R6" s="14">
        <f>_xll.BDH(R$4,R$5,$B$1,$B$2,"CDR=5D","Dts=H","Sort=R","FWD_CURVE_QUOTE_FORMAT=POINTS","cols=1;rows=955")</f>
        <v>31449.588</v>
      </c>
      <c r="S6" s="14">
        <f>_xll.BDH(S$4,S$5,$B$1,$B$2,"CDR=5D","Dts=H","Sort=R","FWD_CURVE_QUOTE_FORMAT=POINTS","cols=1;rows=955")</f>
        <v>33.1</v>
      </c>
      <c r="T6" s="14">
        <f>_xll.BDH(T$4,T$5,$B$1,$B$2,"CDR=5D","Dts=H","Sort=R","FWD_CURVE_QUOTE_FORMAT=POINTS","cols=1;rows=955")</f>
        <v>-51.23</v>
      </c>
      <c r="U6" s="14">
        <f>_xll.BDH(U$4,U$5,$B$1,$B$2,"CDR=5D","Dts=H","Sort=R","FWD_CURVE_QUOTE_FORMAT=POINTS","cols=1;rows=955")</f>
        <v>-0.23799999999999999</v>
      </c>
      <c r="V6" s="14">
        <f>_xll.BDH(V$4,V$5,$B$1,$B$2,"CDR=5D","Dts=H","Sort=R","FWD_CURVE_QUOTE_FORMAT=POINTS","cols=1;rows=955")</f>
        <v>-5.65</v>
      </c>
      <c r="W6" s="14">
        <f>_xll.BDH(W$4,W$5,$B$1,$B$2,"CDR=5D","Dts=H","Sort=R","FWD_CURVE_QUOTE_FORMAT=POINTS","cols=1;rows=955")</f>
        <v>25578.612420000001</v>
      </c>
      <c r="X6" s="14">
        <f>_xll.BDH(X$4,X$5,$B$1,$B$2,"CDR=5D","Dts=H","Sort=R","FWD_CURVE_QUOTE_FORMAT=POINTS","cols=1;rows=955")</f>
        <v>23806</v>
      </c>
      <c r="Y6" s="14">
        <f>_xll.BDH(Y$4,Y$5,$B$1,$B$2,"CDR=5D","Dts=H","Sort=R","FWD_CURVE_QUOTE_FORMAT=POINTS","cols=1;rows=955")</f>
        <v>42.942</v>
      </c>
      <c r="Z6" s="14">
        <f>_xll.BDH(Z$4,Z$5,$B$1,$B$2,"CDR=5D","Dts=H","Sort=R","FWD_CURVE_QUOTE_FORMAT=POINTS","cols=1;rows=955")</f>
        <v>-179.96700000000001</v>
      </c>
    </row>
    <row r="7" spans="1:26" x14ac:dyDescent="0.2">
      <c r="A7" s="27">
        <v>45607</v>
      </c>
      <c r="B7" s="17">
        <v>670.21199999999999</v>
      </c>
      <c r="C7" s="14">
        <v>0.93</v>
      </c>
      <c r="D7" s="17">
        <v>-358.77</v>
      </c>
      <c r="E7" s="17">
        <v>52.582999999999998</v>
      </c>
      <c r="F7" s="17">
        <v>-58.45</v>
      </c>
      <c r="G7" s="17">
        <v>182.25</v>
      </c>
      <c r="H7" s="17">
        <v>68</v>
      </c>
      <c r="I7" s="17">
        <v>-222.25</v>
      </c>
      <c r="J7" s="17">
        <v>3079.51</v>
      </c>
      <c r="K7" s="17">
        <v>33</v>
      </c>
      <c r="L7" s="17">
        <v>0.125</v>
      </c>
      <c r="M7" s="17">
        <v>144.63999999999999</v>
      </c>
      <c r="N7" s="17">
        <v>116.75</v>
      </c>
      <c r="O7" s="17">
        <v>31583</v>
      </c>
      <c r="P7" s="17">
        <v>1461.8</v>
      </c>
      <c r="Q7" s="17">
        <v>-12.637</v>
      </c>
      <c r="R7" s="17">
        <v>31381</v>
      </c>
      <c r="S7" s="17">
        <v>34.299999999999997</v>
      </c>
      <c r="T7" s="17">
        <v>-52.2</v>
      </c>
      <c r="U7" s="17">
        <v>-0.24349999999999999</v>
      </c>
      <c r="V7" s="17">
        <v>-5.85</v>
      </c>
      <c r="W7" s="17">
        <v>25578.612420000001</v>
      </c>
      <c r="X7" s="17">
        <v>21564</v>
      </c>
      <c r="Y7" s="17">
        <v>42.825000000000003</v>
      </c>
      <c r="Z7" s="17">
        <v>-179.43</v>
      </c>
    </row>
    <row r="8" spans="1:26" x14ac:dyDescent="0.2">
      <c r="A8" s="27">
        <v>45604</v>
      </c>
      <c r="B8" s="17">
        <v>670.58900000000006</v>
      </c>
      <c r="C8" s="14">
        <v>0.75</v>
      </c>
      <c r="D8" s="17">
        <v>-394.5</v>
      </c>
      <c r="E8" s="17">
        <v>52.65</v>
      </c>
      <c r="F8" s="17">
        <v>-57.914999999999999</v>
      </c>
      <c r="G8" s="17">
        <v>173.15</v>
      </c>
      <c r="H8" s="17">
        <v>69</v>
      </c>
      <c r="I8" s="17">
        <v>-150.005</v>
      </c>
      <c r="J8" s="17">
        <v>3033.5</v>
      </c>
      <c r="K8" s="17">
        <v>33.1</v>
      </c>
      <c r="L8" s="17">
        <v>0.11</v>
      </c>
      <c r="M8" s="17">
        <v>143.66999999999999</v>
      </c>
      <c r="N8" s="17">
        <v>114.9675</v>
      </c>
      <c r="O8" s="17">
        <v>32113.5</v>
      </c>
      <c r="P8" s="17">
        <v>1432.3</v>
      </c>
      <c r="Q8" s="17">
        <v>-15.897</v>
      </c>
      <c r="R8" s="17">
        <v>32241.386999999999</v>
      </c>
      <c r="S8" s="17">
        <v>35.049999999999997</v>
      </c>
      <c r="T8" s="17">
        <v>-53.5</v>
      </c>
      <c r="U8" s="17">
        <v>-0.29449999999999998</v>
      </c>
      <c r="V8" s="17">
        <v>-5.7</v>
      </c>
      <c r="W8" s="17">
        <v>25578.612420000001</v>
      </c>
      <c r="X8" s="17">
        <v>25475</v>
      </c>
      <c r="Y8" s="17">
        <v>42.921999999999997</v>
      </c>
      <c r="Z8" s="17">
        <v>-178.36500000000001</v>
      </c>
    </row>
    <row r="9" spans="1:26" x14ac:dyDescent="0.2">
      <c r="A9" s="27">
        <v>45603</v>
      </c>
      <c r="B9" s="17">
        <v>663.33799999999997</v>
      </c>
      <c r="C9" s="14">
        <v>0.55000000000000004</v>
      </c>
      <c r="D9" s="17">
        <v>-406.93</v>
      </c>
      <c r="E9" s="17">
        <v>52.753</v>
      </c>
      <c r="F9" s="17">
        <v>-57.965000000000003</v>
      </c>
      <c r="G9" s="17">
        <v>176.88</v>
      </c>
      <c r="H9" s="17">
        <v>73</v>
      </c>
      <c r="I9" s="17">
        <v>-167.5</v>
      </c>
      <c r="J9" s="17">
        <v>2990</v>
      </c>
      <c r="K9" s="17">
        <v>33</v>
      </c>
      <c r="L9" s="17">
        <v>0.125</v>
      </c>
      <c r="M9" s="17">
        <v>140</v>
      </c>
      <c r="N9" s="17">
        <v>106.29818</v>
      </c>
      <c r="O9" s="17">
        <v>32436.799999999999</v>
      </c>
      <c r="P9" s="17">
        <v>1417</v>
      </c>
      <c r="Q9" s="17">
        <v>-14.824999999999999</v>
      </c>
      <c r="R9" s="17">
        <v>31912.23</v>
      </c>
      <c r="S9" s="17">
        <v>34.049999999999997</v>
      </c>
      <c r="T9" s="17">
        <v>-53.34</v>
      </c>
      <c r="U9" s="17">
        <v>-0.27500000000000002</v>
      </c>
      <c r="V9" s="17">
        <v>-5.65</v>
      </c>
      <c r="W9" s="17">
        <v>25578.612420000001</v>
      </c>
      <c r="X9" s="17">
        <v>23634.3</v>
      </c>
      <c r="Y9" s="17">
        <v>42.505000000000003</v>
      </c>
      <c r="Z9" s="17">
        <v>-178.4</v>
      </c>
    </row>
    <row r="10" spans="1:26" x14ac:dyDescent="0.2">
      <c r="A10" s="27">
        <v>45602</v>
      </c>
      <c r="B10" s="17">
        <v>642.77300000000002</v>
      </c>
      <c r="C10" s="14">
        <v>0.60299999999999998</v>
      </c>
      <c r="D10" s="17">
        <v>-360</v>
      </c>
      <c r="E10" s="17">
        <v>53.375</v>
      </c>
      <c r="F10" s="17">
        <v>-57.715000000000003</v>
      </c>
      <c r="G10" s="17">
        <v>200.04</v>
      </c>
      <c r="H10" s="17">
        <v>84</v>
      </c>
      <c r="I10" s="17">
        <v>-189.505</v>
      </c>
      <c r="J10" s="17">
        <v>3123</v>
      </c>
      <c r="K10" s="17">
        <v>29.8</v>
      </c>
      <c r="L10" s="17">
        <v>0.16</v>
      </c>
      <c r="M10" s="17">
        <v>142</v>
      </c>
      <c r="N10" s="17">
        <v>108.70253</v>
      </c>
      <c r="O10" s="17">
        <v>31481.5</v>
      </c>
      <c r="P10" s="17">
        <v>1480.8</v>
      </c>
      <c r="Q10" s="17">
        <v>-13.54</v>
      </c>
      <c r="R10" s="17">
        <v>33201.516000000003</v>
      </c>
      <c r="S10" s="17">
        <v>37.35</v>
      </c>
      <c r="T10" s="17">
        <v>-54.95</v>
      </c>
      <c r="U10" s="17">
        <v>-0.245</v>
      </c>
      <c r="V10" s="17">
        <v>-5.55</v>
      </c>
      <c r="W10" s="17">
        <v>25578.612420000001</v>
      </c>
      <c r="X10" s="17">
        <v>30500</v>
      </c>
      <c r="Y10" s="17">
        <v>43.65</v>
      </c>
      <c r="Z10" s="17">
        <v>-185.64500000000001</v>
      </c>
    </row>
    <row r="11" spans="1:26" x14ac:dyDescent="0.2">
      <c r="A11" s="27">
        <v>45601</v>
      </c>
      <c r="B11" s="17">
        <v>667.93200000000002</v>
      </c>
      <c r="C11" s="14">
        <v>0.45</v>
      </c>
      <c r="D11" s="17">
        <v>-425.72</v>
      </c>
      <c r="E11" s="17">
        <v>53.35</v>
      </c>
      <c r="F11" s="17">
        <v>-57.36</v>
      </c>
      <c r="G11" s="17">
        <v>185.035</v>
      </c>
      <c r="H11" s="17">
        <v>69</v>
      </c>
      <c r="I11" s="17">
        <v>-153.22999999999999</v>
      </c>
      <c r="J11" s="17">
        <v>3112.5</v>
      </c>
      <c r="K11" s="17">
        <v>28</v>
      </c>
      <c r="L11" s="17">
        <v>7.0000000000000007E-2</v>
      </c>
      <c r="M11" s="17">
        <v>134.26499999999999</v>
      </c>
      <c r="N11" s="17">
        <v>112.9575</v>
      </c>
      <c r="O11" s="17">
        <v>31572.5</v>
      </c>
      <c r="P11" s="17">
        <v>1422</v>
      </c>
      <c r="Q11" s="17">
        <v>-17.128</v>
      </c>
      <c r="R11" s="17">
        <v>33835.938000000002</v>
      </c>
      <c r="S11" s="17">
        <v>36.950000000000003</v>
      </c>
      <c r="T11" s="17">
        <v>-54.12</v>
      </c>
      <c r="U11" s="17">
        <v>-0.33450000000000002</v>
      </c>
      <c r="V11" s="17">
        <v>-6.05</v>
      </c>
      <c r="W11" s="17">
        <v>25578.612420000001</v>
      </c>
      <c r="X11" s="17">
        <v>24543.3</v>
      </c>
      <c r="Y11" s="17">
        <v>43.18</v>
      </c>
      <c r="Z11" s="17">
        <v>-179.95</v>
      </c>
    </row>
    <row r="12" spans="1:26" x14ac:dyDescent="0.2">
      <c r="A12" s="27">
        <v>45600</v>
      </c>
      <c r="B12" s="17">
        <v>674.86</v>
      </c>
      <c r="C12" s="14">
        <v>0.45</v>
      </c>
      <c r="D12" s="17">
        <v>-438.96800000000002</v>
      </c>
      <c r="E12" s="17">
        <v>52.57</v>
      </c>
      <c r="F12" s="17">
        <v>-57.57</v>
      </c>
      <c r="G12" s="17">
        <v>180.65</v>
      </c>
      <c r="H12" s="17">
        <v>75</v>
      </c>
      <c r="I12" s="17">
        <v>-199</v>
      </c>
      <c r="J12" s="17">
        <v>3135</v>
      </c>
      <c r="K12" s="17">
        <v>26.1</v>
      </c>
      <c r="L12" s="17">
        <v>4.7500000000000001E-2</v>
      </c>
      <c r="M12" s="17">
        <v>133.46100000000001</v>
      </c>
      <c r="N12" s="17">
        <v>116.06426999999999</v>
      </c>
      <c r="O12" s="17">
        <v>29947.3</v>
      </c>
      <c r="P12" s="17">
        <v>1423.5</v>
      </c>
      <c r="Q12" s="17">
        <v>-15.505000000000001</v>
      </c>
      <c r="R12" s="17">
        <v>33793.805</v>
      </c>
      <c r="S12" s="17">
        <v>36.35</v>
      </c>
      <c r="T12" s="17">
        <v>-54.215000000000003</v>
      </c>
      <c r="U12" s="17">
        <v>-0.41249999999999998</v>
      </c>
      <c r="V12" s="17">
        <v>-6.09</v>
      </c>
      <c r="W12" s="17">
        <v>25578.612420000001</v>
      </c>
      <c r="X12" s="17">
        <v>25819.5</v>
      </c>
      <c r="Y12" s="17">
        <v>42.972999999999999</v>
      </c>
      <c r="Z12" s="17">
        <v>-181.55699999999999</v>
      </c>
    </row>
    <row r="13" spans="1:26" x14ac:dyDescent="0.2">
      <c r="A13" s="27">
        <v>45597</v>
      </c>
      <c r="B13" s="17">
        <v>676.55799999999999</v>
      </c>
      <c r="C13" s="14">
        <v>0.40500000000000003</v>
      </c>
      <c r="D13" s="17">
        <v>-434.03</v>
      </c>
      <c r="E13" s="17">
        <v>53.75</v>
      </c>
      <c r="F13" s="17">
        <v>-58.5</v>
      </c>
      <c r="G13" s="17">
        <v>177</v>
      </c>
      <c r="H13" s="17">
        <v>68</v>
      </c>
      <c r="I13" s="17">
        <v>-159.495</v>
      </c>
      <c r="J13" s="17">
        <v>3145</v>
      </c>
      <c r="K13" s="17">
        <v>26</v>
      </c>
      <c r="L13" s="17">
        <v>3.5000000000000003E-2</v>
      </c>
      <c r="M13" s="17">
        <v>134.15899999999999</v>
      </c>
      <c r="N13" s="17">
        <v>115.68398000000001</v>
      </c>
      <c r="O13" s="17">
        <v>30075.8</v>
      </c>
      <c r="P13" s="17">
        <v>1424.7</v>
      </c>
      <c r="Q13" s="17">
        <v>-12.75</v>
      </c>
      <c r="R13" s="17">
        <v>34162.718999999997</v>
      </c>
      <c r="S13" s="17">
        <v>36.25</v>
      </c>
      <c r="T13" s="17">
        <v>-55.075000000000003</v>
      </c>
      <c r="U13" s="17">
        <v>-0.33800000000000002</v>
      </c>
      <c r="V13" s="17">
        <v>-6.2</v>
      </c>
      <c r="W13" s="17">
        <v>25578.612420000001</v>
      </c>
      <c r="X13" s="17">
        <v>23281.5</v>
      </c>
      <c r="Y13" s="17">
        <v>42.95</v>
      </c>
      <c r="Z13" s="17">
        <v>-183.01</v>
      </c>
    </row>
    <row r="14" spans="1:26" x14ac:dyDescent="0.2">
      <c r="A14" s="27">
        <v>45596</v>
      </c>
      <c r="B14" s="17">
        <v>667.46799999999996</v>
      </c>
      <c r="C14" s="14">
        <v>0.40500000000000003</v>
      </c>
      <c r="D14" s="17">
        <v>-429.29</v>
      </c>
      <c r="E14" s="17">
        <v>52.95</v>
      </c>
      <c r="F14" s="17">
        <v>-59.7</v>
      </c>
      <c r="G14" s="17">
        <v>177.43</v>
      </c>
      <c r="H14" s="17">
        <v>66</v>
      </c>
      <c r="I14" s="17">
        <v>-167.01</v>
      </c>
      <c r="J14" s="17">
        <v>3087.5</v>
      </c>
      <c r="K14" s="17">
        <v>28</v>
      </c>
      <c r="L14" s="17">
        <v>3.5000000000000003E-2</v>
      </c>
      <c r="M14" s="17">
        <v>132.64500000000001</v>
      </c>
      <c r="N14" s="17">
        <v>119.5</v>
      </c>
      <c r="O14" s="17">
        <v>28629.8</v>
      </c>
      <c r="P14" s="17">
        <v>1410.8</v>
      </c>
      <c r="Q14" s="17">
        <v>-14.557</v>
      </c>
      <c r="R14" s="17">
        <v>34397.894999999997</v>
      </c>
      <c r="S14" s="17">
        <v>35.950000000000003</v>
      </c>
      <c r="T14" s="17">
        <v>-54.62</v>
      </c>
      <c r="U14" s="17">
        <v>-0.34410000000000002</v>
      </c>
      <c r="V14" s="17">
        <v>-6.2</v>
      </c>
      <c r="W14" s="17">
        <v>25578.612420000001</v>
      </c>
      <c r="X14" s="17">
        <v>22461.3</v>
      </c>
      <c r="Y14" s="17">
        <v>43.695</v>
      </c>
      <c r="Z14" s="17">
        <v>-182.79499999999999</v>
      </c>
    </row>
    <row r="15" spans="1:26" x14ac:dyDescent="0.2">
      <c r="A15" s="27">
        <v>45595</v>
      </c>
      <c r="B15" s="17">
        <v>636.5</v>
      </c>
      <c r="C15" s="14">
        <v>0.46</v>
      </c>
      <c r="D15" s="17">
        <v>-451.48200000000003</v>
      </c>
      <c r="E15" s="17">
        <v>50.813000000000002</v>
      </c>
      <c r="F15" s="17">
        <v>-61.15</v>
      </c>
      <c r="G15" s="17">
        <v>163.31299999999999</v>
      </c>
      <c r="H15" s="17">
        <v>65</v>
      </c>
      <c r="I15" s="17">
        <v>-167.01</v>
      </c>
      <c r="J15" s="17">
        <v>3195</v>
      </c>
      <c r="K15" s="17">
        <v>32</v>
      </c>
      <c r="L15" s="17">
        <v>0.04</v>
      </c>
      <c r="M15" s="17">
        <v>130.821</v>
      </c>
      <c r="N15" s="17">
        <v>129.28751</v>
      </c>
      <c r="O15" s="17">
        <v>26418.3</v>
      </c>
      <c r="P15" s="17">
        <v>1432.9</v>
      </c>
      <c r="Q15" s="17">
        <v>-15.278</v>
      </c>
      <c r="R15" s="17">
        <v>33188.913999999997</v>
      </c>
      <c r="S15" s="17">
        <v>36.25</v>
      </c>
      <c r="T15" s="17">
        <v>-54.567999999999998</v>
      </c>
      <c r="U15" s="17">
        <v>-0.35699999999999998</v>
      </c>
      <c r="V15" s="17">
        <v>-6.4</v>
      </c>
      <c r="W15" s="17">
        <v>25578.612420000001</v>
      </c>
      <c r="X15" s="17">
        <v>22116.3</v>
      </c>
      <c r="Y15" s="17">
        <v>44.744999999999997</v>
      </c>
      <c r="Z15" s="17">
        <v>-189.89699999999999</v>
      </c>
    </row>
    <row r="16" spans="1:26" x14ac:dyDescent="0.2">
      <c r="A16" s="27">
        <v>45594</v>
      </c>
      <c r="B16" s="17">
        <v>645.54</v>
      </c>
      <c r="C16" s="14">
        <v>0.42</v>
      </c>
      <c r="D16" s="17">
        <v>-441.99</v>
      </c>
      <c r="E16" s="17">
        <v>51.286999999999999</v>
      </c>
      <c r="F16" s="17">
        <v>-61.5</v>
      </c>
      <c r="G16" s="17">
        <v>151.66</v>
      </c>
      <c r="H16" s="17">
        <v>73</v>
      </c>
      <c r="I16" s="17">
        <v>-132.495</v>
      </c>
      <c r="J16" s="17">
        <v>3078.47</v>
      </c>
      <c r="K16" s="17">
        <v>29</v>
      </c>
      <c r="L16" s="17">
        <v>4.8500000000000001E-2</v>
      </c>
      <c r="M16" s="17">
        <v>130.05500000000001</v>
      </c>
      <c r="N16" s="17">
        <v>98</v>
      </c>
      <c r="O16" s="17">
        <v>25769.4</v>
      </c>
      <c r="P16" s="17">
        <v>1396.8</v>
      </c>
      <c r="Q16" s="17">
        <v>-15.618</v>
      </c>
      <c r="R16" s="17">
        <v>33889</v>
      </c>
      <c r="S16" s="17">
        <v>35.53</v>
      </c>
      <c r="T16" s="17">
        <v>-55.984999999999999</v>
      </c>
      <c r="U16" s="17">
        <v>-0.31850000000000001</v>
      </c>
      <c r="V16" s="17">
        <v>-6.65</v>
      </c>
      <c r="W16" s="17">
        <v>25578.612420000001</v>
      </c>
      <c r="X16" s="17">
        <v>20822</v>
      </c>
      <c r="Y16" s="17">
        <v>44.65</v>
      </c>
      <c r="Z16" s="17">
        <v>-186.17</v>
      </c>
    </row>
    <row r="17" spans="1:26" x14ac:dyDescent="0.2">
      <c r="A17" s="27">
        <v>45593</v>
      </c>
      <c r="B17" s="17">
        <v>637.5</v>
      </c>
      <c r="C17" s="14">
        <v>0.4</v>
      </c>
      <c r="D17" s="17">
        <v>-454</v>
      </c>
      <c r="E17" s="17">
        <v>51.786999999999999</v>
      </c>
      <c r="F17" s="17">
        <v>-61</v>
      </c>
      <c r="G17" s="17">
        <v>154.23500000000001</v>
      </c>
      <c r="H17" s="17">
        <v>69</v>
      </c>
      <c r="I17" s="17">
        <v>-203.33500000000001</v>
      </c>
      <c r="J17" s="17">
        <v>3087.5</v>
      </c>
      <c r="K17" s="17">
        <v>31</v>
      </c>
      <c r="L17" s="17">
        <v>4.7500000000000001E-2</v>
      </c>
      <c r="M17" s="17">
        <v>128.173</v>
      </c>
      <c r="N17" s="17">
        <v>86.034319999999994</v>
      </c>
      <c r="O17" s="17">
        <v>25253.8</v>
      </c>
      <c r="P17" s="17">
        <v>1382.8</v>
      </c>
      <c r="Q17" s="17">
        <v>-16.122</v>
      </c>
      <c r="R17" s="17">
        <v>33898</v>
      </c>
      <c r="S17" s="17">
        <v>36.174999999999997</v>
      </c>
      <c r="T17" s="17">
        <v>-56.7</v>
      </c>
      <c r="U17" s="17">
        <v>-0.3231</v>
      </c>
      <c r="V17" s="17">
        <v>-7.05</v>
      </c>
      <c r="W17" s="17">
        <v>25578.612420000001</v>
      </c>
      <c r="X17" s="17">
        <v>21570.3</v>
      </c>
      <c r="Y17" s="17">
        <v>44.994999999999997</v>
      </c>
      <c r="Z17" s="17">
        <v>-186.95</v>
      </c>
    </row>
    <row r="18" spans="1:26" x14ac:dyDescent="0.2">
      <c r="A18" s="27">
        <v>45590</v>
      </c>
      <c r="B18" s="17">
        <v>639.04600000000005</v>
      </c>
      <c r="C18" s="14">
        <v>0.4</v>
      </c>
      <c r="D18" s="17">
        <v>-449.70499999999998</v>
      </c>
      <c r="E18" s="17">
        <v>53.19</v>
      </c>
      <c r="F18" s="17">
        <v>-60.25</v>
      </c>
      <c r="G18" s="17">
        <v>151</v>
      </c>
      <c r="H18" s="17">
        <v>67</v>
      </c>
      <c r="I18" s="17">
        <v>-153.255</v>
      </c>
      <c r="J18" s="17">
        <v>3072.5</v>
      </c>
      <c r="K18" s="17">
        <v>22.2</v>
      </c>
      <c r="L18" s="17">
        <v>3.5000000000000003E-2</v>
      </c>
      <c r="M18" s="17">
        <v>126</v>
      </c>
      <c r="N18" s="17">
        <v>84.89</v>
      </c>
      <c r="O18" s="17">
        <v>24628.5</v>
      </c>
      <c r="P18" s="17">
        <v>1374.2</v>
      </c>
      <c r="Q18" s="17">
        <v>-14.013</v>
      </c>
      <c r="R18" s="17">
        <v>33965.953000000001</v>
      </c>
      <c r="S18" s="17">
        <v>37.49</v>
      </c>
      <c r="T18" s="17">
        <v>-57.795000000000002</v>
      </c>
      <c r="U18" s="17">
        <v>-0.318</v>
      </c>
      <c r="V18" s="17">
        <v>-7.1849999999999996</v>
      </c>
      <c r="W18" s="17">
        <v>25578.612420000001</v>
      </c>
      <c r="X18" s="17">
        <v>23422.3</v>
      </c>
      <c r="Y18" s="17">
        <v>44.938000000000002</v>
      </c>
      <c r="Z18" s="17">
        <v>-185.5</v>
      </c>
    </row>
    <row r="19" spans="1:26" x14ac:dyDescent="0.2">
      <c r="A19" s="27">
        <v>45589</v>
      </c>
      <c r="B19" s="17">
        <v>639.16600000000005</v>
      </c>
      <c r="C19" s="14">
        <v>0.32</v>
      </c>
      <c r="D19" s="17">
        <v>-442.55799999999999</v>
      </c>
      <c r="E19" s="17">
        <v>52.65</v>
      </c>
      <c r="F19" s="17">
        <v>-59.95</v>
      </c>
      <c r="G19" s="17">
        <v>150.005</v>
      </c>
      <c r="H19" s="17">
        <v>62</v>
      </c>
      <c r="I19" s="17">
        <v>-142.26</v>
      </c>
      <c r="J19" s="17">
        <v>3091.06</v>
      </c>
      <c r="K19" s="17">
        <v>22.8</v>
      </c>
      <c r="L19" s="17">
        <v>0.02</v>
      </c>
      <c r="M19" s="17">
        <v>124</v>
      </c>
      <c r="N19" s="17">
        <v>82.75</v>
      </c>
      <c r="O19" s="17">
        <v>25081</v>
      </c>
      <c r="P19" s="17">
        <v>1371.8</v>
      </c>
      <c r="Q19" s="17">
        <v>-14.574999999999999</v>
      </c>
      <c r="R19" s="17">
        <v>35115.538999999997</v>
      </c>
      <c r="S19" s="17">
        <v>37.28</v>
      </c>
      <c r="T19" s="17">
        <v>-56.604999999999997</v>
      </c>
      <c r="U19" s="17">
        <v>-0.35</v>
      </c>
      <c r="V19" s="17">
        <v>-7.42</v>
      </c>
      <c r="W19" s="17">
        <v>25578.612420000001</v>
      </c>
      <c r="X19" s="17">
        <v>23604.3</v>
      </c>
      <c r="Y19" s="17">
        <v>44.917999999999999</v>
      </c>
      <c r="Z19" s="17">
        <v>-185.613</v>
      </c>
    </row>
    <row r="20" spans="1:26" x14ac:dyDescent="0.2">
      <c r="A20" s="27">
        <v>45588</v>
      </c>
      <c r="B20" s="17">
        <v>623.36500000000001</v>
      </c>
      <c r="C20" s="14">
        <v>0.35</v>
      </c>
      <c r="D20" s="17">
        <v>-462</v>
      </c>
      <c r="E20" s="17">
        <v>52.625</v>
      </c>
      <c r="F20" s="17">
        <v>-59.14</v>
      </c>
      <c r="G20" s="17">
        <v>151.93</v>
      </c>
      <c r="H20" s="17">
        <v>68</v>
      </c>
      <c r="I20" s="17">
        <v>-232.51</v>
      </c>
      <c r="J20" s="17">
        <v>3182.46</v>
      </c>
      <c r="K20" s="17">
        <v>23</v>
      </c>
      <c r="L20" s="17">
        <v>0.02</v>
      </c>
      <c r="M20" s="17">
        <v>123.75</v>
      </c>
      <c r="N20" s="17">
        <v>80.785520000000005</v>
      </c>
      <c r="O20" s="17">
        <v>24601.8</v>
      </c>
      <c r="P20" s="17">
        <v>1407</v>
      </c>
      <c r="Q20" s="17">
        <v>-13.443</v>
      </c>
      <c r="R20" s="17">
        <v>34451.25</v>
      </c>
      <c r="S20" s="17">
        <v>38.5</v>
      </c>
      <c r="T20" s="17">
        <v>-57.73</v>
      </c>
      <c r="U20" s="17">
        <v>-0.32850000000000001</v>
      </c>
      <c r="V20" s="17">
        <v>-7.4850000000000003</v>
      </c>
      <c r="W20" s="17">
        <v>25578.612420000001</v>
      </c>
      <c r="X20" s="17">
        <v>20598.3</v>
      </c>
      <c r="Y20" s="17">
        <v>45.658999999999999</v>
      </c>
      <c r="Z20" s="17">
        <v>-191.41499999999999</v>
      </c>
    </row>
    <row r="21" spans="1:26" x14ac:dyDescent="0.2">
      <c r="A21" s="27">
        <v>45587</v>
      </c>
      <c r="B21" s="17">
        <v>633.1</v>
      </c>
      <c r="C21" s="14">
        <v>0.4</v>
      </c>
      <c r="D21" s="17">
        <v>-456.238</v>
      </c>
      <c r="E21" s="17">
        <v>52.45</v>
      </c>
      <c r="F21" s="17">
        <v>-58.25</v>
      </c>
      <c r="G21" s="17">
        <v>149.505</v>
      </c>
      <c r="H21" s="17">
        <v>63</v>
      </c>
      <c r="I21" s="17">
        <v>-241.26</v>
      </c>
      <c r="J21" s="17">
        <v>3115.96</v>
      </c>
      <c r="K21" s="17">
        <v>21</v>
      </c>
      <c r="L21" s="17">
        <v>0.02</v>
      </c>
      <c r="M21" s="17">
        <v>121.5</v>
      </c>
      <c r="N21" s="17">
        <v>87.133300000000006</v>
      </c>
      <c r="O21" s="17">
        <v>24205.5</v>
      </c>
      <c r="P21" s="17">
        <v>1359.4</v>
      </c>
      <c r="Q21" s="17">
        <v>-15.693</v>
      </c>
      <c r="R21" s="17">
        <v>33843.230000000003</v>
      </c>
      <c r="S21" s="17">
        <v>37.5</v>
      </c>
      <c r="T21" s="17">
        <v>-54.85</v>
      </c>
      <c r="U21" s="17">
        <v>-0.3342</v>
      </c>
      <c r="V21" s="17">
        <v>-7.2480000000000002</v>
      </c>
      <c r="W21" s="17">
        <v>25578.612420000001</v>
      </c>
      <c r="X21" s="17">
        <v>20862.5</v>
      </c>
      <c r="Y21" s="17">
        <v>44.45</v>
      </c>
      <c r="Z21" s="17">
        <v>-185.40199999999999</v>
      </c>
    </row>
    <row r="22" spans="1:26" x14ac:dyDescent="0.2">
      <c r="A22" s="27">
        <v>45586</v>
      </c>
      <c r="B22" s="17">
        <v>633.75599999999997</v>
      </c>
      <c r="C22" s="14">
        <v>0.5</v>
      </c>
      <c r="D22" s="17">
        <v>-443.45800000000003</v>
      </c>
      <c r="E22" s="17">
        <v>53.45</v>
      </c>
      <c r="F22" s="17">
        <v>-57.445</v>
      </c>
      <c r="G22" s="17">
        <v>139.97999999999999</v>
      </c>
      <c r="H22" s="17">
        <v>65</v>
      </c>
      <c r="I22" s="17">
        <v>-214.755</v>
      </c>
      <c r="J22" s="17">
        <v>3086.98</v>
      </c>
      <c r="K22" s="17">
        <v>21</v>
      </c>
      <c r="L22" s="17">
        <v>0.02</v>
      </c>
      <c r="M22" s="17">
        <v>121.855</v>
      </c>
      <c r="N22" s="17">
        <v>77.538600000000002</v>
      </c>
      <c r="O22" s="17">
        <v>26354.9</v>
      </c>
      <c r="P22" s="17">
        <v>1372.4</v>
      </c>
      <c r="Q22" s="17">
        <v>-15.935</v>
      </c>
      <c r="R22" s="17">
        <v>34007.883000000002</v>
      </c>
      <c r="S22" s="17">
        <v>36.64</v>
      </c>
      <c r="T22" s="17">
        <v>-56.2</v>
      </c>
      <c r="U22" s="17">
        <v>-0.33300000000000002</v>
      </c>
      <c r="V22" s="17">
        <v>-7.25</v>
      </c>
      <c r="W22" s="17">
        <v>25578.612420000001</v>
      </c>
      <c r="X22" s="17">
        <v>21516.3</v>
      </c>
      <c r="Y22" s="17">
        <v>44.475000000000001</v>
      </c>
      <c r="Z22" s="17">
        <v>-184.82</v>
      </c>
    </row>
    <row r="23" spans="1:26" x14ac:dyDescent="0.2">
      <c r="A23" s="27">
        <v>45583</v>
      </c>
      <c r="B23" s="17">
        <v>639.53399999999999</v>
      </c>
      <c r="C23" s="14">
        <v>0.55000000000000004</v>
      </c>
      <c r="D23" s="17">
        <v>-457.72500000000002</v>
      </c>
      <c r="E23" s="17">
        <v>52.8</v>
      </c>
      <c r="F23" s="17">
        <v>-58.024999999999999</v>
      </c>
      <c r="G23" s="17">
        <v>137.5</v>
      </c>
      <c r="H23" s="17">
        <v>59.36</v>
      </c>
      <c r="I23" s="17">
        <v>-199.505</v>
      </c>
      <c r="J23" s="17">
        <v>3011.49</v>
      </c>
      <c r="K23" s="17">
        <v>20.100000000000001</v>
      </c>
      <c r="L23" s="17">
        <v>0.02</v>
      </c>
      <c r="M23" s="17">
        <v>121.4</v>
      </c>
      <c r="N23" s="17">
        <v>77.415700000000001</v>
      </c>
      <c r="O23" s="17">
        <v>26499.7</v>
      </c>
      <c r="P23" s="17">
        <v>1373.6</v>
      </c>
      <c r="Q23" s="17">
        <v>-15.595000000000001</v>
      </c>
      <c r="R23" s="17">
        <v>34304.125</v>
      </c>
      <c r="S23" s="17">
        <v>37.729999999999997</v>
      </c>
      <c r="T23" s="17">
        <v>-56.75</v>
      </c>
      <c r="U23" s="17">
        <v>-0.34</v>
      </c>
      <c r="V23" s="17">
        <v>-7.2350000000000003</v>
      </c>
      <c r="W23" s="17">
        <v>25578.612420000001</v>
      </c>
      <c r="X23" s="17">
        <v>20743.3</v>
      </c>
      <c r="Y23" s="17">
        <v>44.075000000000003</v>
      </c>
      <c r="Z23" s="17">
        <v>-182.8</v>
      </c>
    </row>
    <row r="24" spans="1:26" x14ac:dyDescent="0.2">
      <c r="A24" s="27">
        <v>45582</v>
      </c>
      <c r="B24" s="17">
        <v>630.18399999999997</v>
      </c>
      <c r="C24" s="14">
        <v>0.5</v>
      </c>
      <c r="D24" s="17">
        <v>-468.02</v>
      </c>
      <c r="E24" s="17">
        <v>52.564999999999998</v>
      </c>
      <c r="F24" s="17">
        <v>-58.45</v>
      </c>
      <c r="G24" s="17">
        <v>137.73500000000001</v>
      </c>
      <c r="H24" s="17">
        <v>62</v>
      </c>
      <c r="I24" s="17">
        <v>-190.75</v>
      </c>
      <c r="J24" s="17">
        <v>3059</v>
      </c>
      <c r="K24" s="17">
        <v>21.5</v>
      </c>
      <c r="L24" s="17">
        <v>0.02</v>
      </c>
      <c r="M24" s="17">
        <v>121</v>
      </c>
      <c r="N24" s="17">
        <v>73.268450000000001</v>
      </c>
      <c r="O24" s="17">
        <v>26735.8</v>
      </c>
      <c r="P24" s="17">
        <v>1384.9</v>
      </c>
      <c r="Q24" s="17">
        <v>-15.414999999999999</v>
      </c>
      <c r="R24" s="17">
        <v>34754.125</v>
      </c>
      <c r="S24" s="17">
        <v>38.200000000000003</v>
      </c>
      <c r="T24" s="17">
        <v>-57.744999999999997</v>
      </c>
      <c r="U24" s="17">
        <v>-0.30199999999999999</v>
      </c>
      <c r="V24" s="17">
        <v>-7.2</v>
      </c>
      <c r="W24" s="17">
        <v>25578.612420000001</v>
      </c>
      <c r="X24" s="17">
        <v>20842.8</v>
      </c>
      <c r="Y24" s="17">
        <v>43.978000000000002</v>
      </c>
      <c r="Z24" s="17">
        <v>-184.95</v>
      </c>
    </row>
    <row r="25" spans="1:26" x14ac:dyDescent="0.2">
      <c r="A25" s="27">
        <v>45581</v>
      </c>
      <c r="B25" s="17">
        <v>635.01</v>
      </c>
      <c r="C25" s="14">
        <v>0.48</v>
      </c>
      <c r="D25" s="17">
        <v>-477.85</v>
      </c>
      <c r="E25" s="17">
        <v>52.35</v>
      </c>
      <c r="F25" s="17">
        <v>-60.435000000000002</v>
      </c>
      <c r="G25" s="17">
        <v>134.005</v>
      </c>
      <c r="H25" s="17">
        <v>61</v>
      </c>
      <c r="I25" s="17">
        <v>-170.25</v>
      </c>
      <c r="J25" s="17">
        <v>3065</v>
      </c>
      <c r="K25" s="17">
        <v>24.9</v>
      </c>
      <c r="L25" s="17">
        <v>0.03</v>
      </c>
      <c r="M25" s="17">
        <v>126.934</v>
      </c>
      <c r="N25" s="17">
        <v>70.492500000000007</v>
      </c>
      <c r="O25" s="17">
        <v>26266.5</v>
      </c>
      <c r="P25" s="17">
        <v>1427.3</v>
      </c>
      <c r="Q25" s="17">
        <v>-15.82</v>
      </c>
      <c r="R25" s="17">
        <v>33644.339999999997</v>
      </c>
      <c r="S25" s="17">
        <v>38.9</v>
      </c>
      <c r="T25" s="17">
        <v>-60.05</v>
      </c>
      <c r="U25" s="17">
        <v>-0.35049999999999998</v>
      </c>
      <c r="V25" s="17">
        <v>-7.2759999999999998</v>
      </c>
      <c r="W25" s="17">
        <v>25578.612420000001</v>
      </c>
      <c r="X25" s="17">
        <v>20436.8</v>
      </c>
      <c r="Y25" s="17">
        <v>44.89</v>
      </c>
      <c r="Z25" s="17">
        <v>-190.07</v>
      </c>
    </row>
    <row r="26" spans="1:26" x14ac:dyDescent="0.2">
      <c r="A26" s="27">
        <v>45580</v>
      </c>
      <c r="B26" s="17">
        <v>630.02700000000004</v>
      </c>
      <c r="C26" s="14">
        <v>0.505</v>
      </c>
      <c r="D26" s="17">
        <v>-460.18799999999999</v>
      </c>
      <c r="E26" s="17">
        <v>51.938000000000002</v>
      </c>
      <c r="F26" s="17">
        <v>-58.79</v>
      </c>
      <c r="G26" s="17">
        <v>130.25</v>
      </c>
      <c r="H26" s="17">
        <v>56</v>
      </c>
      <c r="I26" s="17">
        <v>-167.495</v>
      </c>
      <c r="J26" s="17">
        <v>2882.5</v>
      </c>
      <c r="K26" s="17">
        <v>27</v>
      </c>
      <c r="L26" s="17">
        <v>0.03</v>
      </c>
      <c r="M26" s="17">
        <v>120.4</v>
      </c>
      <c r="N26" s="17">
        <v>66.526629999999997</v>
      </c>
      <c r="O26" s="17">
        <v>24686.2</v>
      </c>
      <c r="P26" s="17">
        <v>1394.1</v>
      </c>
      <c r="Q26" s="17">
        <v>-15.46</v>
      </c>
      <c r="R26" s="17">
        <v>33921</v>
      </c>
      <c r="S26" s="17">
        <v>39.200000000000003</v>
      </c>
      <c r="T26" s="17">
        <v>-57.055</v>
      </c>
      <c r="U26" s="17">
        <v>-0.33029999999999998</v>
      </c>
      <c r="V26" s="17">
        <v>-7.21</v>
      </c>
      <c r="W26" s="17">
        <v>25578.612420000001</v>
      </c>
      <c r="X26" s="17">
        <v>21313</v>
      </c>
      <c r="Y26" s="17">
        <v>43.72</v>
      </c>
      <c r="Z26" s="17">
        <v>-184.005</v>
      </c>
    </row>
    <row r="27" spans="1:26" x14ac:dyDescent="0.2">
      <c r="A27" s="27">
        <v>45579</v>
      </c>
      <c r="B27" s="17">
        <v>621.71400000000006</v>
      </c>
      <c r="C27" s="14">
        <v>0.6</v>
      </c>
      <c r="D27" s="17">
        <v>-471.31299999999999</v>
      </c>
      <c r="E27" s="17">
        <v>53.1</v>
      </c>
      <c r="F27" s="17">
        <v>-59</v>
      </c>
      <c r="G27" s="17">
        <v>130.76</v>
      </c>
      <c r="H27" s="17">
        <v>57</v>
      </c>
      <c r="I27" s="17">
        <v>-196.255</v>
      </c>
      <c r="J27" s="17">
        <v>2810</v>
      </c>
      <c r="K27" s="17">
        <v>29</v>
      </c>
      <c r="L27" s="17">
        <v>3.5000000000000003E-2</v>
      </c>
      <c r="M27" s="17">
        <v>121.6</v>
      </c>
      <c r="N27" s="17">
        <v>61.764020000000002</v>
      </c>
      <c r="O27" s="17">
        <v>24536</v>
      </c>
      <c r="P27" s="17">
        <v>1377.8</v>
      </c>
      <c r="Q27" s="17">
        <v>-15.065</v>
      </c>
      <c r="R27" s="17">
        <v>34468.68</v>
      </c>
      <c r="S27" s="17">
        <v>40.799999999999997</v>
      </c>
      <c r="T27" s="17">
        <v>-56.5</v>
      </c>
      <c r="U27" s="17">
        <v>-0.3075</v>
      </c>
      <c r="V27" s="17">
        <v>-7.19</v>
      </c>
      <c r="W27" s="17">
        <v>25578.612420000001</v>
      </c>
      <c r="X27" s="17">
        <v>22979</v>
      </c>
      <c r="Y27" s="17">
        <v>44.545000000000002</v>
      </c>
      <c r="Z27" s="17">
        <v>-186.44</v>
      </c>
    </row>
    <row r="28" spans="1:26" x14ac:dyDescent="0.2">
      <c r="A28" s="27">
        <v>45576</v>
      </c>
      <c r="B28" s="17">
        <v>633.76800000000003</v>
      </c>
      <c r="C28" s="14">
        <v>0.63500000000000001</v>
      </c>
      <c r="D28" s="17">
        <v>-448.80799999999999</v>
      </c>
      <c r="E28" s="17">
        <v>53.137999999999998</v>
      </c>
      <c r="F28" s="17">
        <v>-58.94</v>
      </c>
      <c r="G28" s="17">
        <v>129.5</v>
      </c>
      <c r="H28" s="17">
        <v>59</v>
      </c>
      <c r="I28" s="17">
        <v>-205.505</v>
      </c>
      <c r="J28" s="17">
        <v>2810</v>
      </c>
      <c r="K28" s="17">
        <v>29</v>
      </c>
      <c r="L28" s="17">
        <v>0.03</v>
      </c>
      <c r="M28" s="17">
        <v>122.69</v>
      </c>
      <c r="N28" s="17">
        <v>60.57047</v>
      </c>
      <c r="O28" s="17">
        <v>24657</v>
      </c>
      <c r="P28" s="17">
        <v>1375.3</v>
      </c>
      <c r="Q28" s="17">
        <v>-15.05</v>
      </c>
      <c r="R28" s="17">
        <v>34815.616999999998</v>
      </c>
      <c r="S28" s="17">
        <v>40.15</v>
      </c>
      <c r="T28" s="17">
        <v>-55.475000000000001</v>
      </c>
      <c r="U28" s="17">
        <v>-0.32700000000000001</v>
      </c>
      <c r="V28" s="17">
        <v>-7.1630000000000003</v>
      </c>
      <c r="W28" s="17">
        <v>25578.612420000001</v>
      </c>
      <c r="X28" s="17">
        <v>22273.5</v>
      </c>
      <c r="Y28" s="17">
        <v>44.45</v>
      </c>
      <c r="Z28" s="17">
        <v>-185.43</v>
      </c>
    </row>
    <row r="29" spans="1:26" x14ac:dyDescent="0.2">
      <c r="A29" s="27">
        <v>45575</v>
      </c>
      <c r="B29" s="17">
        <v>627.95600000000002</v>
      </c>
      <c r="C29" s="14">
        <v>0.75</v>
      </c>
      <c r="D29" s="17">
        <v>-458.5</v>
      </c>
      <c r="E29" s="17">
        <v>53.65</v>
      </c>
      <c r="F29" s="17">
        <v>-59.46</v>
      </c>
      <c r="G29" s="17">
        <v>128</v>
      </c>
      <c r="H29" s="17">
        <v>60</v>
      </c>
      <c r="I29" s="17">
        <v>-236.26</v>
      </c>
      <c r="J29" s="17">
        <v>2829.84</v>
      </c>
      <c r="K29" s="17">
        <v>22</v>
      </c>
      <c r="L29" s="17">
        <v>1.8499999999999999E-2</v>
      </c>
      <c r="M29" s="17">
        <v>122.88</v>
      </c>
      <c r="N29" s="17">
        <v>59.416789999999999</v>
      </c>
      <c r="O29" s="17">
        <v>25744.799999999999</v>
      </c>
      <c r="P29" s="17">
        <v>1384</v>
      </c>
      <c r="Q29" s="17">
        <v>-15.14</v>
      </c>
      <c r="R29" s="17">
        <v>35486.163999999997</v>
      </c>
      <c r="S29" s="17">
        <v>39.015000000000001</v>
      </c>
      <c r="T29" s="17">
        <v>-54.38</v>
      </c>
      <c r="U29" s="17">
        <v>-0.3175</v>
      </c>
      <c r="V29" s="17">
        <v>-7.1749999999999998</v>
      </c>
      <c r="W29" s="17">
        <v>25578.612420000001</v>
      </c>
      <c r="X29" s="17">
        <v>23187.3</v>
      </c>
      <c r="Y29" s="17">
        <v>44.5</v>
      </c>
      <c r="Z29" s="17">
        <v>-184.77699999999999</v>
      </c>
    </row>
    <row r="30" spans="1:26" x14ac:dyDescent="0.2">
      <c r="A30" s="27">
        <v>45574</v>
      </c>
      <c r="B30" s="17">
        <v>606.71</v>
      </c>
      <c r="C30" s="14">
        <v>0.70499999999999996</v>
      </c>
      <c r="D30" s="17">
        <v>-493.11799999999999</v>
      </c>
      <c r="E30" s="17">
        <v>52.927</v>
      </c>
      <c r="F30" s="17">
        <v>-62.31</v>
      </c>
      <c r="G30" s="17">
        <v>130</v>
      </c>
      <c r="H30" s="17">
        <v>58</v>
      </c>
      <c r="I30" s="17">
        <v>-195.25</v>
      </c>
      <c r="J30" s="17">
        <v>2879.95</v>
      </c>
      <c r="K30" s="17">
        <v>19</v>
      </c>
      <c r="L30" s="17">
        <v>0.02</v>
      </c>
      <c r="M30" s="17">
        <v>123.768</v>
      </c>
      <c r="N30" s="17">
        <v>59.1021</v>
      </c>
      <c r="O30" s="17">
        <v>24896</v>
      </c>
      <c r="P30" s="17">
        <v>1411</v>
      </c>
      <c r="Q30" s="17">
        <v>-15.727</v>
      </c>
      <c r="R30" s="17">
        <v>34530.516000000003</v>
      </c>
      <c r="S30" s="17">
        <v>40.130000000000003</v>
      </c>
      <c r="T30" s="17">
        <v>-55.76</v>
      </c>
      <c r="U30" s="17">
        <v>-0.33079999999999998</v>
      </c>
      <c r="V30" s="17">
        <v>-7</v>
      </c>
      <c r="W30" s="17">
        <v>25578.612420000001</v>
      </c>
      <c r="X30" s="17">
        <v>23106.3</v>
      </c>
      <c r="Y30" s="17">
        <v>45.283000000000001</v>
      </c>
      <c r="Z30" s="17">
        <v>-191.1</v>
      </c>
    </row>
    <row r="31" spans="1:26" x14ac:dyDescent="0.2">
      <c r="A31" s="27">
        <v>45573</v>
      </c>
      <c r="B31" s="17">
        <v>610.84799999999996</v>
      </c>
      <c r="C31" s="14">
        <v>0.75</v>
      </c>
      <c r="D31" s="17">
        <v>-482.363</v>
      </c>
      <c r="E31" s="17">
        <v>51.66</v>
      </c>
      <c r="F31" s="17">
        <v>-61.25</v>
      </c>
      <c r="G31" s="17">
        <v>125</v>
      </c>
      <c r="H31" s="17">
        <v>64</v>
      </c>
      <c r="I31" s="17">
        <v>-212.5</v>
      </c>
      <c r="J31" s="17">
        <v>2805</v>
      </c>
      <c r="K31" s="17">
        <v>17.5</v>
      </c>
      <c r="L31" s="17">
        <v>0.02</v>
      </c>
      <c r="M31" s="17">
        <v>122.005</v>
      </c>
      <c r="N31" s="17">
        <v>58.945</v>
      </c>
      <c r="O31" s="17">
        <v>24448.9</v>
      </c>
      <c r="P31" s="17">
        <v>1381.1</v>
      </c>
      <c r="Q31" s="17">
        <v>-14.598000000000001</v>
      </c>
      <c r="R31" s="17">
        <v>34194.086000000003</v>
      </c>
      <c r="S31" s="17">
        <v>38</v>
      </c>
      <c r="T31" s="17">
        <v>-54.75</v>
      </c>
      <c r="U31" s="17">
        <v>-0.34499999999999997</v>
      </c>
      <c r="V31" s="17">
        <v>-7.2</v>
      </c>
      <c r="W31" s="17">
        <v>25578.612420000001</v>
      </c>
      <c r="X31" s="17">
        <v>25239.5</v>
      </c>
      <c r="Y31" s="17">
        <v>43.965000000000003</v>
      </c>
      <c r="Z31" s="17">
        <v>-183.57</v>
      </c>
    </row>
    <row r="32" spans="1:26" x14ac:dyDescent="0.2">
      <c r="A32" s="27">
        <v>45572</v>
      </c>
      <c r="B32" s="17">
        <v>604.96</v>
      </c>
      <c r="C32" s="14">
        <v>0.75</v>
      </c>
      <c r="D32" s="17">
        <v>-493.57499999999999</v>
      </c>
      <c r="E32" s="17">
        <v>51.948999999999998</v>
      </c>
      <c r="F32" s="17">
        <v>-62.61</v>
      </c>
      <c r="G32" s="17">
        <v>120.5</v>
      </c>
      <c r="H32" s="17">
        <v>65</v>
      </c>
      <c r="I32" s="17">
        <v>-235.75</v>
      </c>
      <c r="J32" s="17">
        <v>2795</v>
      </c>
      <c r="K32" s="17">
        <v>18</v>
      </c>
      <c r="L32" s="17">
        <v>0.04</v>
      </c>
      <c r="M32" s="17">
        <v>125.23</v>
      </c>
      <c r="N32" s="17">
        <v>51.5</v>
      </c>
      <c r="O32" s="17">
        <v>24153.5</v>
      </c>
      <c r="P32" s="17">
        <v>1368.5</v>
      </c>
      <c r="Q32" s="17">
        <v>-13.04</v>
      </c>
      <c r="R32" s="17">
        <v>34118.57</v>
      </c>
      <c r="S32" s="17">
        <v>38.090000000000003</v>
      </c>
      <c r="T32" s="17">
        <v>-54.69</v>
      </c>
      <c r="U32" s="17">
        <v>-0.29499999999999998</v>
      </c>
      <c r="V32" s="17">
        <v>-7.3</v>
      </c>
      <c r="W32" s="17">
        <v>25578.612420000001</v>
      </c>
      <c r="X32" s="17">
        <v>28500</v>
      </c>
      <c r="Y32" s="17">
        <v>44.262999999999998</v>
      </c>
      <c r="Z32" s="17">
        <v>-183.05500000000001</v>
      </c>
    </row>
    <row r="33" spans="1:26" x14ac:dyDescent="0.2">
      <c r="A33" s="27">
        <v>45569</v>
      </c>
      <c r="B33" s="17">
        <v>603.56700000000001</v>
      </c>
      <c r="C33" s="14">
        <v>0.75</v>
      </c>
      <c r="D33" s="17">
        <v>-488.85</v>
      </c>
      <c r="E33" s="17">
        <v>50.731000000000002</v>
      </c>
      <c r="F33" s="17">
        <v>-60.98</v>
      </c>
      <c r="G33" s="17">
        <v>121.245</v>
      </c>
      <c r="H33" s="17">
        <v>68.498000000000005</v>
      </c>
      <c r="I33" s="17">
        <v>-187.755</v>
      </c>
      <c r="J33" s="17">
        <v>2787</v>
      </c>
      <c r="K33" s="17">
        <v>18</v>
      </c>
      <c r="L33" s="17">
        <v>0.03</v>
      </c>
      <c r="M33" s="17">
        <v>125</v>
      </c>
      <c r="N33" s="17">
        <v>44.082500000000003</v>
      </c>
      <c r="O33" s="17">
        <v>23641</v>
      </c>
      <c r="P33" s="17">
        <v>1388.1</v>
      </c>
      <c r="Q33" s="17">
        <v>-12.092000000000001</v>
      </c>
      <c r="R33" s="17">
        <v>34726</v>
      </c>
      <c r="S33" s="17">
        <v>39.375</v>
      </c>
      <c r="T33" s="17">
        <v>-54.975000000000001</v>
      </c>
      <c r="U33" s="17">
        <v>-0.36699999999999999</v>
      </c>
      <c r="V33" s="17">
        <v>-7.3</v>
      </c>
      <c r="W33" s="17">
        <v>25578.612420000001</v>
      </c>
      <c r="X33" s="17">
        <v>27244.3</v>
      </c>
      <c r="Y33" s="17">
        <v>43.442</v>
      </c>
      <c r="Z33" s="17">
        <v>-182.80799999999999</v>
      </c>
    </row>
    <row r="34" spans="1:26" x14ac:dyDescent="0.2">
      <c r="A34" s="27">
        <v>45568</v>
      </c>
      <c r="B34" s="17">
        <v>601.67100000000005</v>
      </c>
      <c r="C34" s="14">
        <v>0.71199999999999997</v>
      </c>
      <c r="D34" s="17">
        <v>-483.30799999999999</v>
      </c>
      <c r="E34" s="17">
        <v>50.63</v>
      </c>
      <c r="F34" s="17">
        <v>-59.51</v>
      </c>
      <c r="G34" s="17">
        <v>121.6</v>
      </c>
      <c r="H34" s="17">
        <v>64.131</v>
      </c>
      <c r="I34" s="17">
        <v>-182.005</v>
      </c>
      <c r="J34" s="17">
        <v>2782</v>
      </c>
      <c r="K34" s="17">
        <v>25</v>
      </c>
      <c r="L34" s="17">
        <v>0.01</v>
      </c>
      <c r="M34" s="17">
        <v>125.5</v>
      </c>
      <c r="N34" s="17">
        <v>50.3825</v>
      </c>
      <c r="O34" s="17">
        <v>25126.400000000001</v>
      </c>
      <c r="P34" s="17">
        <v>1401.5</v>
      </c>
      <c r="Q34" s="17">
        <v>-14.234999999999999</v>
      </c>
      <c r="R34" s="17">
        <v>35316.266000000003</v>
      </c>
      <c r="S34" s="17">
        <v>39.35</v>
      </c>
      <c r="T34" s="17">
        <v>-54.988</v>
      </c>
      <c r="U34" s="17">
        <v>-0.38600000000000001</v>
      </c>
      <c r="V34" s="17">
        <v>-6.8849999999999998</v>
      </c>
      <c r="W34" s="17">
        <v>25578.612420000001</v>
      </c>
      <c r="X34" s="17">
        <v>27098.5</v>
      </c>
      <c r="Y34" s="17">
        <v>42.35</v>
      </c>
      <c r="Z34" s="17">
        <v>-179.70500000000001</v>
      </c>
    </row>
    <row r="35" spans="1:26" x14ac:dyDescent="0.2">
      <c r="A35" s="27">
        <v>45567</v>
      </c>
      <c r="B35" s="17">
        <v>573.23500000000001</v>
      </c>
      <c r="C35" s="14">
        <v>0.7</v>
      </c>
      <c r="D35" s="17">
        <v>-481</v>
      </c>
      <c r="E35" s="17">
        <v>50.8</v>
      </c>
      <c r="F35" s="17">
        <v>-59.95</v>
      </c>
      <c r="G35" s="17">
        <v>117.285</v>
      </c>
      <c r="H35" s="17">
        <v>60.604999999999997</v>
      </c>
      <c r="I35" s="17">
        <v>-193.995</v>
      </c>
      <c r="J35" s="17">
        <v>2836.5</v>
      </c>
      <c r="K35" s="17">
        <v>25</v>
      </c>
      <c r="L35" s="17">
        <v>7.0000000000000001E-3</v>
      </c>
      <c r="M35" s="17">
        <v>125.80500000000001</v>
      </c>
      <c r="N35" s="17">
        <v>51.5</v>
      </c>
      <c r="O35" s="17">
        <v>25374.5</v>
      </c>
      <c r="P35" s="17">
        <v>1414.6</v>
      </c>
      <c r="Q35" s="17">
        <v>-15.435</v>
      </c>
      <c r="R35" s="17">
        <v>34711.910000000003</v>
      </c>
      <c r="S35" s="17">
        <v>39.799999999999997</v>
      </c>
      <c r="T35" s="17">
        <v>-57.795000000000002</v>
      </c>
      <c r="U35" s="17">
        <v>-0.45169999999999999</v>
      </c>
      <c r="V35" s="17">
        <v>-6.9</v>
      </c>
      <c r="W35" s="17">
        <v>25578.612420000001</v>
      </c>
      <c r="X35" s="17">
        <v>22324.5</v>
      </c>
      <c r="Y35" s="17">
        <v>43.619</v>
      </c>
      <c r="Z35" s="17">
        <v>-183.9</v>
      </c>
    </row>
    <row r="36" spans="1:26" x14ac:dyDescent="0.2">
      <c r="A36" s="27">
        <v>45566</v>
      </c>
      <c r="B36" s="17">
        <v>581.5</v>
      </c>
      <c r="C36" s="14">
        <v>0.65</v>
      </c>
      <c r="D36" s="17">
        <v>-506.64699999999999</v>
      </c>
      <c r="E36" s="17">
        <v>49.792999999999999</v>
      </c>
      <c r="F36" s="17">
        <v>-58.454999999999998</v>
      </c>
      <c r="G36" s="17">
        <v>110.408</v>
      </c>
      <c r="H36" s="17">
        <v>54</v>
      </c>
      <c r="I36" s="17">
        <v>-216.25</v>
      </c>
      <c r="J36" s="17">
        <v>2796.22</v>
      </c>
      <c r="K36" s="17">
        <v>25.8</v>
      </c>
      <c r="L36" s="17">
        <v>0</v>
      </c>
      <c r="M36" s="17">
        <v>120.05500000000001</v>
      </c>
      <c r="N36" s="17">
        <v>47.854999999999997</v>
      </c>
      <c r="O36" s="17">
        <v>26348.1</v>
      </c>
      <c r="P36" s="17">
        <v>1381.2</v>
      </c>
      <c r="Q36" s="17">
        <v>-17.164999999999999</v>
      </c>
      <c r="R36" s="17">
        <v>35101.5</v>
      </c>
      <c r="S36" s="17">
        <v>39.825000000000003</v>
      </c>
      <c r="T36" s="17">
        <v>-56.82</v>
      </c>
      <c r="U36" s="17">
        <v>-0.39500000000000002</v>
      </c>
      <c r="V36" s="17">
        <v>-6.97</v>
      </c>
      <c r="W36" s="17">
        <v>25578.612420000001</v>
      </c>
      <c r="X36" s="17">
        <v>23987</v>
      </c>
      <c r="Y36" s="17">
        <v>42.290999999999997</v>
      </c>
      <c r="Z36" s="17">
        <v>-180.7</v>
      </c>
    </row>
    <row r="37" spans="1:26" x14ac:dyDescent="0.2">
      <c r="A37" s="27">
        <v>45565</v>
      </c>
      <c r="B37" s="17">
        <v>595.69600000000003</v>
      </c>
      <c r="C37" s="14">
        <v>0.69</v>
      </c>
      <c r="D37" s="17">
        <v>-513.07000000000005</v>
      </c>
      <c r="E37" s="17">
        <v>47.433999999999997</v>
      </c>
      <c r="F37" s="17">
        <v>-58.23</v>
      </c>
      <c r="G37" s="17">
        <v>108.345</v>
      </c>
      <c r="H37" s="17">
        <v>52</v>
      </c>
      <c r="I37" s="17">
        <v>-235.75</v>
      </c>
      <c r="J37" s="17">
        <v>2795.0050000000001</v>
      </c>
      <c r="K37" s="17">
        <v>29.8</v>
      </c>
      <c r="L37" s="17">
        <v>-0.04</v>
      </c>
      <c r="M37" s="17">
        <v>119.64</v>
      </c>
      <c r="N37" s="17">
        <v>50.653849999999998</v>
      </c>
      <c r="O37" s="17">
        <v>26725</v>
      </c>
      <c r="P37" s="17">
        <v>1346</v>
      </c>
      <c r="Q37" s="17">
        <v>-18.638000000000002</v>
      </c>
      <c r="R37" s="17">
        <v>34576.394999999997</v>
      </c>
      <c r="S37" s="17">
        <v>38.524999999999999</v>
      </c>
      <c r="T37" s="17">
        <v>-58.15</v>
      </c>
      <c r="U37" s="17">
        <v>-0.46</v>
      </c>
      <c r="V37" s="17">
        <v>-6.95</v>
      </c>
      <c r="W37" s="17">
        <v>25578.612420000001</v>
      </c>
      <c r="X37" s="17">
        <v>19301.5</v>
      </c>
      <c r="Y37" s="17">
        <v>41.945</v>
      </c>
      <c r="Z37" s="17">
        <v>-182.45</v>
      </c>
    </row>
    <row r="38" spans="1:26" x14ac:dyDescent="0.2">
      <c r="A38" s="27">
        <v>45562</v>
      </c>
      <c r="B38" s="17">
        <v>602.85</v>
      </c>
      <c r="C38" s="14">
        <v>0.7</v>
      </c>
      <c r="D38" s="17">
        <v>-502.51499999999999</v>
      </c>
      <c r="E38" s="17">
        <v>49.96</v>
      </c>
      <c r="F38" s="17">
        <v>-59.9</v>
      </c>
      <c r="G38" s="17">
        <v>107.89</v>
      </c>
      <c r="H38" s="17">
        <v>52</v>
      </c>
      <c r="I38" s="17">
        <v>-207.5</v>
      </c>
      <c r="J38" s="17">
        <v>2807.5</v>
      </c>
      <c r="K38" s="17">
        <v>31</v>
      </c>
      <c r="L38" s="17">
        <v>-5.5E-2</v>
      </c>
      <c r="M38" s="17">
        <v>120.788</v>
      </c>
      <c r="N38" s="17">
        <v>52.262120000000003</v>
      </c>
      <c r="O38" s="17">
        <v>23831</v>
      </c>
      <c r="P38" s="17">
        <v>1366.5</v>
      </c>
      <c r="Q38" s="17">
        <v>-18.663</v>
      </c>
      <c r="R38" s="17">
        <v>34123.535000000003</v>
      </c>
      <c r="S38" s="17">
        <v>37.255000000000003</v>
      </c>
      <c r="T38" s="17">
        <v>-59.15</v>
      </c>
      <c r="U38" s="17">
        <v>-0.4607</v>
      </c>
      <c r="V38" s="17">
        <v>-6.6</v>
      </c>
      <c r="W38" s="17">
        <v>25578.612420000001</v>
      </c>
      <c r="X38" s="17">
        <v>19041</v>
      </c>
      <c r="Y38" s="17">
        <v>41.247</v>
      </c>
      <c r="Z38" s="17">
        <v>-180.35499999999999</v>
      </c>
    </row>
    <row r="39" spans="1:26" x14ac:dyDescent="0.2">
      <c r="A39" s="27">
        <v>45561</v>
      </c>
      <c r="B39" s="17">
        <v>601.42499999999995</v>
      </c>
      <c r="C39" s="14">
        <v>0.8</v>
      </c>
      <c r="D39" s="17">
        <v>-553.25</v>
      </c>
      <c r="E39" s="17">
        <v>50.51</v>
      </c>
      <c r="F39" s="17">
        <v>-39.25</v>
      </c>
      <c r="G39" s="17">
        <v>124.1</v>
      </c>
      <c r="H39" s="17">
        <v>51</v>
      </c>
      <c r="I39" s="17">
        <v>-220.5</v>
      </c>
      <c r="J39" s="17">
        <v>2812.5</v>
      </c>
      <c r="K39" s="17">
        <v>37</v>
      </c>
      <c r="L39" s="17">
        <v>-4.8000000000000001E-2</v>
      </c>
      <c r="M39" s="17">
        <v>104.22499999999999</v>
      </c>
      <c r="N39" s="17">
        <v>59.522500000000001</v>
      </c>
      <c r="O39" s="17">
        <v>23090.3</v>
      </c>
      <c r="P39" s="17">
        <v>1359.4</v>
      </c>
      <c r="Q39" s="17">
        <v>-18.141999999999999</v>
      </c>
      <c r="R39" s="17">
        <v>33781.105000000003</v>
      </c>
      <c r="S39" s="17">
        <v>37.950000000000003</v>
      </c>
      <c r="T39" s="17">
        <v>-58.4</v>
      </c>
      <c r="U39" s="17">
        <v>-0.38</v>
      </c>
      <c r="V39" s="17">
        <v>-6.35</v>
      </c>
      <c r="W39" s="17">
        <v>25578.612420000001</v>
      </c>
      <c r="X39" s="17">
        <v>17947.3</v>
      </c>
      <c r="Y39" s="17">
        <v>38.58</v>
      </c>
      <c r="Z39" s="17">
        <v>-168.86</v>
      </c>
    </row>
    <row r="40" spans="1:26" x14ac:dyDescent="0.2">
      <c r="A40" s="27">
        <v>45560</v>
      </c>
      <c r="B40" s="17">
        <v>578.21799999999996</v>
      </c>
      <c r="C40" s="14">
        <v>0.85</v>
      </c>
      <c r="D40" s="17">
        <v>-581.69799999999998</v>
      </c>
      <c r="E40" s="17">
        <v>50.335000000000001</v>
      </c>
      <c r="F40" s="17">
        <v>-39.204999999999998</v>
      </c>
      <c r="G40" s="17">
        <v>125.515</v>
      </c>
      <c r="H40" s="17">
        <v>52</v>
      </c>
      <c r="I40" s="17">
        <v>-204.01</v>
      </c>
      <c r="J40" s="17">
        <v>2777.5</v>
      </c>
      <c r="K40" s="17">
        <v>37</v>
      </c>
      <c r="L40" s="17">
        <v>-3.5000000000000003E-2</v>
      </c>
      <c r="M40" s="17">
        <v>102.005</v>
      </c>
      <c r="N40" s="17">
        <v>59.407499999999999</v>
      </c>
      <c r="O40" s="17">
        <v>24577.599999999999</v>
      </c>
      <c r="P40" s="17">
        <v>1359.6</v>
      </c>
      <c r="Q40" s="17">
        <v>-17.805</v>
      </c>
      <c r="R40" s="17">
        <v>35009.137000000002</v>
      </c>
      <c r="S40" s="17">
        <v>38.024999999999999</v>
      </c>
      <c r="T40" s="17">
        <v>-57.5</v>
      </c>
      <c r="U40" s="17">
        <v>-0.38500000000000001</v>
      </c>
      <c r="V40" s="17">
        <v>-6.45</v>
      </c>
      <c r="W40" s="17">
        <v>25578.612420000001</v>
      </c>
      <c r="X40" s="17">
        <v>20028.5</v>
      </c>
      <c r="Y40" s="17">
        <v>37.92</v>
      </c>
      <c r="Z40" s="17">
        <v>-169.69499999999999</v>
      </c>
    </row>
    <row r="41" spans="1:26" x14ac:dyDescent="0.2">
      <c r="A41" s="27">
        <v>45559</v>
      </c>
      <c r="B41" s="17">
        <v>570.12699999999995</v>
      </c>
      <c r="C41" s="14">
        <v>0.75</v>
      </c>
      <c r="D41" s="17">
        <v>-599.798</v>
      </c>
      <c r="E41" s="17">
        <v>50.2</v>
      </c>
      <c r="F41" s="17">
        <v>-40.270000000000003</v>
      </c>
      <c r="G41" s="17">
        <v>125.52500000000001</v>
      </c>
      <c r="H41" s="17">
        <v>53</v>
      </c>
      <c r="I41" s="17">
        <v>-54.01</v>
      </c>
      <c r="J41" s="17">
        <v>2766.5</v>
      </c>
      <c r="K41" s="17">
        <v>31</v>
      </c>
      <c r="L41" s="17">
        <v>-2.5000000000000001E-2</v>
      </c>
      <c r="M41" s="17">
        <v>102.8</v>
      </c>
      <c r="N41" s="17">
        <v>58.914999999999999</v>
      </c>
      <c r="O41" s="17">
        <v>28382.3</v>
      </c>
      <c r="P41" s="17">
        <v>1378.5</v>
      </c>
      <c r="Q41" s="17">
        <v>-18.527999999999999</v>
      </c>
      <c r="R41" s="17">
        <v>35734.5</v>
      </c>
      <c r="S41" s="17">
        <v>35.524999999999999</v>
      </c>
      <c r="T41" s="17">
        <v>-59.1</v>
      </c>
      <c r="U41" s="17">
        <v>-0.33</v>
      </c>
      <c r="V41" s="17">
        <v>-6.65</v>
      </c>
      <c r="W41" s="17">
        <v>25578.612420000001</v>
      </c>
      <c r="X41" s="17">
        <v>21843.5</v>
      </c>
      <c r="Y41" s="17">
        <v>38.619999999999997</v>
      </c>
      <c r="Z41" s="17">
        <v>-168.14</v>
      </c>
    </row>
    <row r="42" spans="1:26" x14ac:dyDescent="0.2">
      <c r="A42" s="27">
        <v>45558</v>
      </c>
      <c r="B42" s="17">
        <v>591.1</v>
      </c>
      <c r="C42" s="14">
        <v>0.8</v>
      </c>
      <c r="D42" s="17">
        <v>-602.03300000000002</v>
      </c>
      <c r="E42" s="17">
        <v>51.31</v>
      </c>
      <c r="F42" s="17">
        <v>-40.85</v>
      </c>
      <c r="G42" s="17">
        <v>126.80200000000001</v>
      </c>
      <c r="H42" s="17">
        <v>57</v>
      </c>
      <c r="I42" s="17">
        <v>-187.5</v>
      </c>
      <c r="J42" s="17">
        <v>2797.5</v>
      </c>
      <c r="K42" s="17">
        <v>26</v>
      </c>
      <c r="L42" s="17">
        <v>-0.02</v>
      </c>
      <c r="M42" s="17">
        <v>103.155</v>
      </c>
      <c r="N42" s="17">
        <v>63.08878</v>
      </c>
      <c r="O42" s="17">
        <v>28189</v>
      </c>
      <c r="P42" s="17">
        <v>1371.3</v>
      </c>
      <c r="Q42" s="17">
        <v>-17.734999999999999</v>
      </c>
      <c r="R42" s="17">
        <v>35381.190999999999</v>
      </c>
      <c r="S42" s="17">
        <v>37.659999999999997</v>
      </c>
      <c r="T42" s="17">
        <v>-60.594999999999999</v>
      </c>
      <c r="U42" s="17">
        <v>-0.311</v>
      </c>
      <c r="V42" s="17">
        <v>-6.5949999999999998</v>
      </c>
      <c r="W42" s="17">
        <v>25578.612420000001</v>
      </c>
      <c r="X42" s="17">
        <v>22277</v>
      </c>
      <c r="Y42" s="17">
        <v>38.255000000000003</v>
      </c>
      <c r="Z42" s="17">
        <v>-170.16</v>
      </c>
    </row>
    <row r="43" spans="1:26" x14ac:dyDescent="0.2">
      <c r="A43" s="27">
        <v>45555</v>
      </c>
      <c r="B43" s="17">
        <v>591.58500000000004</v>
      </c>
      <c r="C43" s="14">
        <v>0.89</v>
      </c>
      <c r="D43" s="17">
        <v>-578.28800000000001</v>
      </c>
      <c r="E43" s="17">
        <v>50.9</v>
      </c>
      <c r="F43" s="17">
        <v>-41.02</v>
      </c>
      <c r="G43" s="17">
        <v>125.95</v>
      </c>
      <c r="H43" s="17">
        <v>52</v>
      </c>
      <c r="I43" s="17">
        <v>-361.75</v>
      </c>
      <c r="J43" s="17">
        <v>2771</v>
      </c>
      <c r="K43" s="17">
        <v>22</v>
      </c>
      <c r="L43" s="17">
        <v>-2.5000000000000001E-2</v>
      </c>
      <c r="M43" s="17">
        <v>97.7</v>
      </c>
      <c r="N43" s="17">
        <v>64</v>
      </c>
      <c r="O43" s="17">
        <v>29036.400000000001</v>
      </c>
      <c r="P43" s="17">
        <v>1393.2</v>
      </c>
      <c r="Q43" s="17">
        <v>-18.18</v>
      </c>
      <c r="R43" s="17">
        <v>34791.983999999997</v>
      </c>
      <c r="S43" s="17">
        <v>35.25</v>
      </c>
      <c r="T43" s="17">
        <v>-60.814999999999998</v>
      </c>
      <c r="U43" s="17">
        <v>-0.35449999999999998</v>
      </c>
      <c r="V43" s="17">
        <v>-6.6</v>
      </c>
      <c r="W43" s="17">
        <v>25578.612420000001</v>
      </c>
      <c r="X43" s="17">
        <v>19500</v>
      </c>
      <c r="Y43" s="17">
        <v>36.825000000000003</v>
      </c>
      <c r="Z43" s="17">
        <v>-170.45</v>
      </c>
    </row>
    <row r="44" spans="1:26" x14ac:dyDescent="0.2">
      <c r="A44" s="27">
        <v>45554</v>
      </c>
      <c r="B44" s="17">
        <v>584.84400000000005</v>
      </c>
      <c r="C44" s="14">
        <v>0.89</v>
      </c>
      <c r="D44" s="17">
        <v>-560.495</v>
      </c>
      <c r="E44" s="17">
        <v>50.64</v>
      </c>
      <c r="F44" s="17">
        <v>-40.43</v>
      </c>
      <c r="G44" s="17">
        <v>116.78</v>
      </c>
      <c r="H44" s="17">
        <v>50</v>
      </c>
      <c r="I44" s="17">
        <v>-151.245</v>
      </c>
      <c r="J44" s="17">
        <v>2756.3</v>
      </c>
      <c r="K44" s="17">
        <v>23</v>
      </c>
      <c r="L44" s="17">
        <v>2.4E-2</v>
      </c>
      <c r="M44" s="17">
        <v>96.605000000000004</v>
      </c>
      <c r="N44" s="17">
        <v>61.5</v>
      </c>
      <c r="O44" s="17">
        <v>28127.599999999999</v>
      </c>
      <c r="P44" s="17">
        <v>1360.2</v>
      </c>
      <c r="Q44" s="17">
        <v>-19.538</v>
      </c>
      <c r="R44" s="17">
        <v>34743.362999999998</v>
      </c>
      <c r="S44" s="17">
        <v>34.840000000000003</v>
      </c>
      <c r="T44" s="17">
        <v>-60.75</v>
      </c>
      <c r="U44" s="17">
        <v>-0.40500000000000003</v>
      </c>
      <c r="V44" s="17">
        <v>-6.35</v>
      </c>
      <c r="W44" s="17">
        <v>25578.612420000001</v>
      </c>
      <c r="X44" s="17">
        <v>19666.5</v>
      </c>
      <c r="Y44" s="17">
        <v>37.44</v>
      </c>
      <c r="Z44" s="17">
        <v>-167.7</v>
      </c>
    </row>
    <row r="45" spans="1:26" x14ac:dyDescent="0.2">
      <c r="A45" s="27">
        <v>45553</v>
      </c>
      <c r="B45" s="17">
        <v>580.38199999999995</v>
      </c>
      <c r="C45" s="14">
        <v>0.89</v>
      </c>
      <c r="D45" s="17">
        <v>-583.50300000000004</v>
      </c>
      <c r="E45" s="17">
        <v>50.52</v>
      </c>
      <c r="F45" s="17">
        <v>-46.8</v>
      </c>
      <c r="G45" s="17">
        <v>107.92</v>
      </c>
      <c r="H45" s="17">
        <v>53</v>
      </c>
      <c r="I45" s="17">
        <v>-193.255</v>
      </c>
      <c r="J45" s="17">
        <v>2751.07</v>
      </c>
      <c r="K45" s="17">
        <v>18.5</v>
      </c>
      <c r="L45" s="17">
        <v>3.3300000000000003E-2</v>
      </c>
      <c r="M45" s="17">
        <v>84.625</v>
      </c>
      <c r="N45" s="17">
        <v>47.92465</v>
      </c>
      <c r="O45" s="17">
        <v>28393.599999999999</v>
      </c>
      <c r="P45" s="17">
        <v>1344.5</v>
      </c>
      <c r="Q45" s="17">
        <v>-19.818000000000001</v>
      </c>
      <c r="R45" s="17">
        <v>35625.741999999998</v>
      </c>
      <c r="S45" s="17">
        <v>32.049999999999997</v>
      </c>
      <c r="T45" s="17">
        <v>-61.835000000000001</v>
      </c>
      <c r="U45" s="17">
        <v>-0.42899999999999999</v>
      </c>
      <c r="V45" s="17">
        <v>-6.6</v>
      </c>
      <c r="W45" s="17">
        <v>25578.612420000001</v>
      </c>
      <c r="X45" s="17">
        <v>20200.8</v>
      </c>
      <c r="Y45" s="17">
        <v>38.25</v>
      </c>
      <c r="Z45" s="17">
        <v>-169.23</v>
      </c>
    </row>
    <row r="46" spans="1:26" x14ac:dyDescent="0.2">
      <c r="A46" s="27">
        <v>45552</v>
      </c>
      <c r="B46" s="17">
        <v>584.08500000000004</v>
      </c>
      <c r="C46" s="14">
        <v>0.9</v>
      </c>
      <c r="D46" s="17">
        <v>-594.84299999999996</v>
      </c>
      <c r="E46" s="17">
        <v>52</v>
      </c>
      <c r="F46" s="17">
        <v>-47.35</v>
      </c>
      <c r="G46" s="17">
        <v>108.765</v>
      </c>
      <c r="H46" s="17">
        <v>53</v>
      </c>
      <c r="I46" s="17">
        <v>-204.755</v>
      </c>
      <c r="J46" s="17">
        <v>2739.04</v>
      </c>
      <c r="K46" s="17">
        <v>20</v>
      </c>
      <c r="L46" s="17">
        <v>0.03</v>
      </c>
      <c r="M46" s="17">
        <v>84</v>
      </c>
      <c r="N46" s="17">
        <v>48.945</v>
      </c>
      <c r="O46" s="17">
        <v>29756.3</v>
      </c>
      <c r="P46" s="17">
        <v>1318</v>
      </c>
      <c r="Q46" s="17">
        <v>-18.363</v>
      </c>
      <c r="R46" s="17">
        <v>35660.516000000003</v>
      </c>
      <c r="S46" s="17">
        <v>32.625</v>
      </c>
      <c r="T46" s="17">
        <v>-61.2</v>
      </c>
      <c r="U46" s="17">
        <v>-0.46350000000000002</v>
      </c>
      <c r="V46" s="17">
        <v>-6.55</v>
      </c>
      <c r="W46" s="17">
        <v>25578.612420000001</v>
      </c>
      <c r="X46" s="17">
        <v>20564.8</v>
      </c>
      <c r="Y46" s="17">
        <v>40.854999999999997</v>
      </c>
      <c r="Z46" s="17">
        <v>-172.86</v>
      </c>
    </row>
    <row r="47" spans="1:26" x14ac:dyDescent="0.2">
      <c r="A47" s="27">
        <v>45551</v>
      </c>
      <c r="B47" s="17">
        <v>594.30499999999995</v>
      </c>
      <c r="C47" s="14">
        <v>0.97</v>
      </c>
      <c r="D47" s="17">
        <v>-597.553</v>
      </c>
      <c r="E47" s="17">
        <v>52.384999999999998</v>
      </c>
      <c r="F47" s="17">
        <v>-47.3</v>
      </c>
      <c r="G47" s="17">
        <v>108.685</v>
      </c>
      <c r="H47" s="17">
        <v>53</v>
      </c>
      <c r="I47" s="17">
        <v>-158.255</v>
      </c>
      <c r="J47" s="17">
        <v>2744.35</v>
      </c>
      <c r="K47" s="17">
        <v>26.4</v>
      </c>
      <c r="L47" s="17">
        <v>9.7000000000000003E-3</v>
      </c>
      <c r="M47" s="17">
        <v>82.974999999999994</v>
      </c>
      <c r="N47" s="17">
        <v>48</v>
      </c>
      <c r="O47" s="17">
        <v>32894.5</v>
      </c>
      <c r="P47" s="17">
        <v>1346.5</v>
      </c>
      <c r="Q47" s="17">
        <v>-20.683</v>
      </c>
      <c r="R47" s="17">
        <v>35684.25</v>
      </c>
      <c r="S47" s="17">
        <v>32.32</v>
      </c>
      <c r="T47" s="17">
        <v>-62.515000000000001</v>
      </c>
      <c r="U47" s="17">
        <v>-0.46500000000000002</v>
      </c>
      <c r="V47" s="17">
        <v>-6.5</v>
      </c>
      <c r="W47" s="17">
        <v>25578.612420000001</v>
      </c>
      <c r="X47" s="17">
        <v>19193</v>
      </c>
      <c r="Y47" s="17">
        <v>40.734999999999999</v>
      </c>
      <c r="Z47" s="17">
        <v>-170.86500000000001</v>
      </c>
    </row>
    <row r="48" spans="1:26" x14ac:dyDescent="0.2">
      <c r="A48" s="27">
        <v>45548</v>
      </c>
      <c r="B48" s="17">
        <v>593.55700000000002</v>
      </c>
      <c r="C48" s="14">
        <v>0.85</v>
      </c>
      <c r="D48" s="17">
        <v>-605.83500000000004</v>
      </c>
      <c r="E48" s="17">
        <v>51.85</v>
      </c>
      <c r="F48" s="17">
        <v>-48.765000000000001</v>
      </c>
      <c r="G48" s="17">
        <v>108.27500000000001</v>
      </c>
      <c r="H48" s="17">
        <v>54</v>
      </c>
      <c r="I48" s="17">
        <v>-208.25</v>
      </c>
      <c r="J48" s="17">
        <v>2741.5</v>
      </c>
      <c r="K48" s="17">
        <v>21.3</v>
      </c>
      <c r="L48" s="17">
        <v>0.01</v>
      </c>
      <c r="M48" s="17">
        <v>81.099999999999994</v>
      </c>
      <c r="N48" s="17">
        <v>43.5</v>
      </c>
      <c r="O48" s="17">
        <v>33677.800000000003</v>
      </c>
      <c r="P48" s="17">
        <v>1334.8</v>
      </c>
      <c r="Q48" s="17">
        <v>-21.83</v>
      </c>
      <c r="R48" s="17">
        <v>35407.75</v>
      </c>
      <c r="S48" s="17">
        <v>31.684999999999999</v>
      </c>
      <c r="T48" s="17">
        <v>-62.695</v>
      </c>
      <c r="U48" s="17">
        <v>-0.4158</v>
      </c>
      <c r="V48" s="17">
        <v>-6.6</v>
      </c>
      <c r="W48" s="17">
        <v>25578.612420000001</v>
      </c>
      <c r="X48" s="17">
        <v>18620.3</v>
      </c>
      <c r="Y48" s="17">
        <v>42.07</v>
      </c>
      <c r="Z48" s="17">
        <v>-173.08500000000001</v>
      </c>
    </row>
    <row r="49" spans="1:26" x14ac:dyDescent="0.2">
      <c r="A49" s="27">
        <v>45547</v>
      </c>
      <c r="B49" s="17">
        <v>594.39400000000001</v>
      </c>
      <c r="C49" s="14">
        <v>0.85</v>
      </c>
      <c r="D49" s="17">
        <v>-630</v>
      </c>
      <c r="E49" s="17">
        <v>52.8</v>
      </c>
      <c r="F49" s="17">
        <v>-51.52</v>
      </c>
      <c r="G49" s="17">
        <v>104.63500000000001</v>
      </c>
      <c r="H49" s="17">
        <v>54</v>
      </c>
      <c r="I49" s="17">
        <v>-206.75</v>
      </c>
      <c r="J49" s="17">
        <v>2762.75</v>
      </c>
      <c r="K49" s="17">
        <v>17</v>
      </c>
      <c r="L49" s="17">
        <v>0.01</v>
      </c>
      <c r="M49" s="17">
        <v>73.5</v>
      </c>
      <c r="N49" s="17">
        <v>40.89</v>
      </c>
      <c r="O49" s="17">
        <v>33636.199999999997</v>
      </c>
      <c r="P49" s="17">
        <v>1332</v>
      </c>
      <c r="Q49" s="17">
        <v>-21.038</v>
      </c>
      <c r="R49" s="17">
        <v>35355.226999999999</v>
      </c>
      <c r="S49" s="17">
        <v>30.66</v>
      </c>
      <c r="T49" s="17">
        <v>-63.79</v>
      </c>
      <c r="U49" s="17">
        <v>-0.36299999999999999</v>
      </c>
      <c r="V49" s="17">
        <v>-6.9749999999999996</v>
      </c>
      <c r="W49" s="17">
        <v>25578.612420000001</v>
      </c>
      <c r="X49" s="17">
        <v>18449.3</v>
      </c>
      <c r="Y49" s="17">
        <v>42.39</v>
      </c>
      <c r="Z49" s="17">
        <v>-174.708</v>
      </c>
    </row>
    <row r="50" spans="1:26" x14ac:dyDescent="0.2">
      <c r="A50" s="27">
        <v>45546</v>
      </c>
      <c r="B50" s="17">
        <v>588.39</v>
      </c>
      <c r="C50" s="14">
        <v>0.85</v>
      </c>
      <c r="D50" s="17">
        <v>-649.26</v>
      </c>
      <c r="E50" s="17">
        <v>53.161999999999999</v>
      </c>
      <c r="F50" s="17">
        <v>-51.08</v>
      </c>
      <c r="G50" s="17">
        <v>105.28</v>
      </c>
      <c r="H50" s="17">
        <v>48</v>
      </c>
      <c r="I50" s="17">
        <v>-211.25</v>
      </c>
      <c r="J50" s="17">
        <v>2758.53</v>
      </c>
      <c r="K50" s="17">
        <v>19</v>
      </c>
      <c r="L50" s="17">
        <v>2.5000000000000001E-2</v>
      </c>
      <c r="M50" s="17">
        <v>72</v>
      </c>
      <c r="N50" s="17">
        <v>33.336480000000002</v>
      </c>
      <c r="O50" s="17">
        <v>32672.3</v>
      </c>
      <c r="P50" s="17">
        <v>1296</v>
      </c>
      <c r="Q50" s="17">
        <v>-21.36</v>
      </c>
      <c r="R50" s="17">
        <v>36083.351999999999</v>
      </c>
      <c r="S50" s="17">
        <v>31.9</v>
      </c>
      <c r="T50" s="17">
        <v>-63.994999999999997</v>
      </c>
      <c r="U50" s="17">
        <v>-0.375</v>
      </c>
      <c r="V50" s="17">
        <v>-6.85</v>
      </c>
      <c r="W50" s="17">
        <v>25578.612420000001</v>
      </c>
      <c r="X50" s="17">
        <v>17971.8</v>
      </c>
      <c r="Y50" s="17">
        <v>44.594999999999999</v>
      </c>
      <c r="Z50" s="17">
        <v>-178.55</v>
      </c>
    </row>
    <row r="51" spans="1:26" x14ac:dyDescent="0.2">
      <c r="A51" s="27">
        <v>45545</v>
      </c>
      <c r="B51" s="17">
        <v>597.34699999999998</v>
      </c>
      <c r="C51" s="14">
        <v>0.95</v>
      </c>
      <c r="D51" s="17">
        <v>-656.92499999999995</v>
      </c>
      <c r="E51" s="17">
        <v>53.725000000000001</v>
      </c>
      <c r="F51" s="17">
        <v>-51.07</v>
      </c>
      <c r="G51" s="17">
        <v>104.973</v>
      </c>
      <c r="H51" s="17">
        <v>51</v>
      </c>
      <c r="I51" s="17">
        <v>-205.755</v>
      </c>
      <c r="J51" s="17">
        <v>2827.5</v>
      </c>
      <c r="K51" s="17">
        <v>24</v>
      </c>
      <c r="L51" s="17">
        <v>2.5000000000000001E-2</v>
      </c>
      <c r="M51" s="17">
        <v>73.915000000000006</v>
      </c>
      <c r="N51" s="17">
        <v>38.133800000000001</v>
      </c>
      <c r="O51" s="17">
        <v>30771.5</v>
      </c>
      <c r="P51" s="17">
        <v>1317.1</v>
      </c>
      <c r="Q51" s="17">
        <v>-20.802</v>
      </c>
      <c r="R51" s="17">
        <v>36717.171999999999</v>
      </c>
      <c r="S51" s="17">
        <v>29.52</v>
      </c>
      <c r="T51" s="17">
        <v>-63.14</v>
      </c>
      <c r="U51" s="17">
        <v>-0.35680000000000001</v>
      </c>
      <c r="V51" s="17">
        <v>-6.9249999999999998</v>
      </c>
      <c r="W51" s="17">
        <v>25578.612420000001</v>
      </c>
      <c r="X51" s="17">
        <v>17100</v>
      </c>
      <c r="Y51" s="17">
        <v>43.5</v>
      </c>
      <c r="Z51" s="17">
        <v>-176.965</v>
      </c>
    </row>
    <row r="52" spans="1:26" x14ac:dyDescent="0.2">
      <c r="A52" s="27">
        <v>45544</v>
      </c>
      <c r="B52" s="17">
        <v>583.77800000000002</v>
      </c>
      <c r="C52" s="14">
        <v>0.85</v>
      </c>
      <c r="D52" s="17">
        <v>-647.90300000000002</v>
      </c>
      <c r="E52" s="17">
        <v>52.537999999999997</v>
      </c>
      <c r="F52" s="17">
        <v>-51.85</v>
      </c>
      <c r="G52" s="17">
        <v>105.36499999999999</v>
      </c>
      <c r="H52" s="17">
        <v>57</v>
      </c>
      <c r="I52" s="17">
        <v>-194.245</v>
      </c>
      <c r="J52" s="17">
        <v>2768.36</v>
      </c>
      <c r="K52" s="17">
        <v>24.5</v>
      </c>
      <c r="L52" s="17">
        <v>2.5999999999999999E-2</v>
      </c>
      <c r="M52" s="17">
        <v>74.489999999999995</v>
      </c>
      <c r="N52" s="17">
        <v>35.685000000000002</v>
      </c>
      <c r="O52" s="17">
        <v>27558.3</v>
      </c>
      <c r="P52" s="17">
        <v>1307</v>
      </c>
      <c r="Q52" s="17">
        <v>-19.75</v>
      </c>
      <c r="R52" s="17">
        <v>36476.233999999997</v>
      </c>
      <c r="S52" s="17">
        <v>29.7</v>
      </c>
      <c r="T52" s="17">
        <v>-62.814999999999998</v>
      </c>
      <c r="U52" s="17">
        <v>-0.34789999999999999</v>
      </c>
      <c r="V52" s="17">
        <v>-7.0250000000000004</v>
      </c>
      <c r="W52" s="17">
        <v>25578.612420000001</v>
      </c>
      <c r="X52" s="17">
        <v>17503.8</v>
      </c>
      <c r="Y52" s="17">
        <v>43.655000000000001</v>
      </c>
      <c r="Z52" s="17">
        <v>-178.45</v>
      </c>
    </row>
    <row r="53" spans="1:26" x14ac:dyDescent="0.2">
      <c r="A53" s="27">
        <v>45541</v>
      </c>
      <c r="B53" s="17">
        <v>586.85299999999995</v>
      </c>
      <c r="C53" s="14">
        <v>0.99</v>
      </c>
      <c r="D53" s="17">
        <v>-642.83799999999997</v>
      </c>
      <c r="E53" s="17">
        <v>52.042999999999999</v>
      </c>
      <c r="F53" s="17">
        <v>-51.05</v>
      </c>
      <c r="G53" s="17">
        <v>105.075</v>
      </c>
      <c r="H53" s="17">
        <v>52</v>
      </c>
      <c r="I53" s="17">
        <v>-222.255</v>
      </c>
      <c r="J53" s="17">
        <v>2785</v>
      </c>
      <c r="K53" s="17">
        <v>21</v>
      </c>
      <c r="L53" s="17">
        <v>0.01</v>
      </c>
      <c r="M53" s="17">
        <v>75</v>
      </c>
      <c r="N53" s="17">
        <v>34.806800000000003</v>
      </c>
      <c r="O53" s="17">
        <v>27719.3</v>
      </c>
      <c r="P53" s="17">
        <v>1315.1</v>
      </c>
      <c r="Q53" s="17">
        <v>-22.56</v>
      </c>
      <c r="R53" s="17">
        <v>37075.226999999999</v>
      </c>
      <c r="S53" s="17">
        <v>29.15</v>
      </c>
      <c r="T53" s="17">
        <v>-61.5</v>
      </c>
      <c r="U53" s="17">
        <v>-0.42499999999999999</v>
      </c>
      <c r="V53" s="17">
        <v>-6.95</v>
      </c>
      <c r="W53" s="17">
        <v>25578.612420000001</v>
      </c>
      <c r="X53" s="17">
        <v>17591</v>
      </c>
      <c r="Y53" s="17">
        <v>44.14</v>
      </c>
      <c r="Z53" s="17">
        <v>-177.8</v>
      </c>
    </row>
    <row r="54" spans="1:26" x14ac:dyDescent="0.2">
      <c r="A54" s="27">
        <v>45540</v>
      </c>
      <c r="B54" s="17">
        <v>587.5</v>
      </c>
      <c r="C54" s="14">
        <v>1</v>
      </c>
      <c r="D54" s="17">
        <v>-641.82500000000005</v>
      </c>
      <c r="E54" s="17">
        <v>52.1</v>
      </c>
      <c r="F54" s="17">
        <v>-52.045000000000002</v>
      </c>
      <c r="G54" s="17">
        <v>105.765</v>
      </c>
      <c r="H54" s="17">
        <v>48</v>
      </c>
      <c r="I54" s="17">
        <v>-232.74</v>
      </c>
      <c r="J54" s="17">
        <v>2800.26</v>
      </c>
      <c r="K54" s="17">
        <v>10</v>
      </c>
      <c r="L54" s="17">
        <v>0.03</v>
      </c>
      <c r="M54" s="17">
        <v>74</v>
      </c>
      <c r="N54" s="17">
        <v>34.640270000000001</v>
      </c>
      <c r="O54" s="17">
        <v>27464.5</v>
      </c>
      <c r="P54" s="17">
        <v>1320</v>
      </c>
      <c r="Q54" s="17">
        <v>-22.827000000000002</v>
      </c>
      <c r="R54" s="17">
        <v>37072</v>
      </c>
      <c r="S54" s="17">
        <v>28.65</v>
      </c>
      <c r="T54" s="17">
        <v>-60.71</v>
      </c>
      <c r="U54" s="17">
        <v>-0.41449999999999998</v>
      </c>
      <c r="V54" s="17">
        <v>-6.9</v>
      </c>
      <c r="W54" s="17">
        <v>25578.612420000001</v>
      </c>
      <c r="X54" s="17">
        <v>17114.8</v>
      </c>
      <c r="Y54" s="17">
        <v>43.81</v>
      </c>
      <c r="Z54" s="17">
        <v>-178.71</v>
      </c>
    </row>
    <row r="55" spans="1:26" x14ac:dyDescent="0.2">
      <c r="A55" s="27">
        <v>45539</v>
      </c>
      <c r="B55" s="17">
        <v>578.07399999999996</v>
      </c>
      <c r="C55" s="14">
        <v>1</v>
      </c>
      <c r="D55" s="17">
        <v>-642.29300000000001</v>
      </c>
      <c r="E55" s="17">
        <v>52.424999999999997</v>
      </c>
      <c r="F55" s="17">
        <v>-52.085000000000001</v>
      </c>
      <c r="G55" s="17">
        <v>107.08</v>
      </c>
      <c r="H55" s="17">
        <v>51</v>
      </c>
      <c r="I55" s="17">
        <v>-199.5</v>
      </c>
      <c r="J55" s="17">
        <v>2797.5</v>
      </c>
      <c r="K55" s="17">
        <v>5.0999999999999996</v>
      </c>
      <c r="L55" s="17">
        <v>2.3E-2</v>
      </c>
      <c r="M55" s="17">
        <v>73.2</v>
      </c>
      <c r="N55" s="17">
        <v>35</v>
      </c>
      <c r="O55" s="17">
        <v>27238.6</v>
      </c>
      <c r="P55" s="17">
        <v>1339</v>
      </c>
      <c r="Q55" s="17">
        <v>-21.28</v>
      </c>
      <c r="R55" s="17">
        <v>36944.641000000003</v>
      </c>
      <c r="S55" s="17">
        <v>29</v>
      </c>
      <c r="T55" s="17">
        <v>-61.05</v>
      </c>
      <c r="U55" s="17">
        <v>-0.35499999999999998</v>
      </c>
      <c r="V55" s="17">
        <v>-7.0549999999999997</v>
      </c>
      <c r="W55" s="17">
        <v>25578.612420000001</v>
      </c>
      <c r="X55" s="17">
        <v>18961</v>
      </c>
      <c r="Y55" s="17">
        <v>43.49</v>
      </c>
      <c r="Z55" s="17">
        <v>-179.297</v>
      </c>
    </row>
    <row r="56" spans="1:26" x14ac:dyDescent="0.2">
      <c r="A56" s="27">
        <v>45538</v>
      </c>
      <c r="B56" s="17">
        <v>583.76</v>
      </c>
      <c r="C56" s="14">
        <v>1.1080000000000001</v>
      </c>
      <c r="D56" s="17">
        <v>-650</v>
      </c>
      <c r="E56" s="17">
        <v>53.161999999999999</v>
      </c>
      <c r="F56" s="17">
        <v>-52.795000000000002</v>
      </c>
      <c r="G56" s="17">
        <v>106.505</v>
      </c>
      <c r="H56" s="17">
        <v>54</v>
      </c>
      <c r="I56" s="17">
        <v>-317.745</v>
      </c>
      <c r="J56" s="17">
        <v>2802.5</v>
      </c>
      <c r="K56" s="17">
        <v>5</v>
      </c>
      <c r="L56" s="17">
        <v>0.03</v>
      </c>
      <c r="M56" s="17">
        <v>71.5</v>
      </c>
      <c r="N56" s="17">
        <v>32.5</v>
      </c>
      <c r="O56" s="17">
        <v>25291.1</v>
      </c>
      <c r="P56" s="17">
        <v>1342.9</v>
      </c>
      <c r="Q56" s="17">
        <v>-19.577000000000002</v>
      </c>
      <c r="R56" s="17">
        <v>37204.25</v>
      </c>
      <c r="S56" s="17">
        <v>27.14</v>
      </c>
      <c r="T56" s="17">
        <v>-61.375</v>
      </c>
      <c r="U56" s="17">
        <v>-0.32950000000000002</v>
      </c>
      <c r="V56" s="17">
        <v>-7.21</v>
      </c>
      <c r="W56" s="17">
        <v>25578.612420000001</v>
      </c>
      <c r="X56" s="17">
        <v>19954.5</v>
      </c>
      <c r="Y56" s="17">
        <v>43.87</v>
      </c>
      <c r="Z56" s="17">
        <v>-182.08</v>
      </c>
    </row>
    <row r="57" spans="1:26" x14ac:dyDescent="0.2">
      <c r="A57" s="27">
        <v>45537</v>
      </c>
      <c r="B57" s="17">
        <v>575.80600000000004</v>
      </c>
      <c r="C57" s="14">
        <v>1.2</v>
      </c>
      <c r="D57" s="17">
        <v>-639.79</v>
      </c>
      <c r="E57" s="17">
        <v>52.064999999999998</v>
      </c>
      <c r="F57" s="17">
        <v>-53.05</v>
      </c>
      <c r="G57" s="17">
        <v>106.4</v>
      </c>
      <c r="H57" s="17">
        <v>53</v>
      </c>
      <c r="I57" s="17">
        <v>-301.5</v>
      </c>
      <c r="J57" s="17">
        <v>2792.33</v>
      </c>
      <c r="K57" s="17">
        <v>5</v>
      </c>
      <c r="L57" s="17">
        <v>2.5000000000000001E-2</v>
      </c>
      <c r="M57" s="17">
        <v>71.965000000000003</v>
      </c>
      <c r="N57" s="17">
        <v>29.667649999999998</v>
      </c>
      <c r="O57" s="17">
        <v>23789.3</v>
      </c>
      <c r="P57" s="17">
        <v>1337.8</v>
      </c>
      <c r="Q57" s="17">
        <v>-21.184999999999999</v>
      </c>
      <c r="R57" s="17">
        <v>36720.133000000002</v>
      </c>
      <c r="S57" s="17">
        <v>27.4</v>
      </c>
      <c r="T57" s="17">
        <v>-62.875</v>
      </c>
      <c r="U57" s="17">
        <v>-0.35849999999999999</v>
      </c>
      <c r="V57" s="17">
        <v>-7.2530000000000001</v>
      </c>
      <c r="W57" s="17">
        <v>25578.612420000001</v>
      </c>
      <c r="X57" s="17">
        <v>18252.8</v>
      </c>
      <c r="Y57" s="17">
        <v>44.484999999999999</v>
      </c>
      <c r="Z57" s="17">
        <v>-184.715</v>
      </c>
    </row>
    <row r="58" spans="1:26" x14ac:dyDescent="0.2">
      <c r="A58" s="27">
        <v>45534</v>
      </c>
      <c r="B58" s="17">
        <v>577.19200000000001</v>
      </c>
      <c r="C58" s="14">
        <v>1.2</v>
      </c>
      <c r="D58" s="17">
        <v>-615.77</v>
      </c>
      <c r="E58" s="17">
        <v>54.05</v>
      </c>
      <c r="F58" s="17">
        <v>-53.45</v>
      </c>
      <c r="G58" s="17">
        <v>106.52500000000001</v>
      </c>
      <c r="H58" s="17">
        <v>52</v>
      </c>
      <c r="I58" s="17">
        <v>-233.005</v>
      </c>
      <c r="J58" s="17">
        <v>2775</v>
      </c>
      <c r="K58" s="17">
        <v>5</v>
      </c>
      <c r="L58" s="17">
        <v>2.1999999999999999E-2</v>
      </c>
      <c r="M58" s="17">
        <v>70.525000000000006</v>
      </c>
      <c r="N58" s="17">
        <v>27.5</v>
      </c>
      <c r="O58" s="17">
        <v>22775</v>
      </c>
      <c r="P58" s="17">
        <v>1333.5</v>
      </c>
      <c r="Q58" s="17">
        <v>-23.1</v>
      </c>
      <c r="R58" s="17">
        <v>38196.300999999999</v>
      </c>
      <c r="S58" s="17">
        <v>27.45</v>
      </c>
      <c r="T58" s="17">
        <v>-63.36</v>
      </c>
      <c r="U58" s="17">
        <v>-0.41880000000000001</v>
      </c>
      <c r="V58" s="17">
        <v>-7.3</v>
      </c>
      <c r="W58" s="17">
        <v>25578.612420000001</v>
      </c>
      <c r="X58" s="17">
        <v>16798.8</v>
      </c>
      <c r="Y58" s="17">
        <v>44.63</v>
      </c>
      <c r="Z58" s="17">
        <v>-183.70699999999999</v>
      </c>
    </row>
    <row r="59" spans="1:26" x14ac:dyDescent="0.2">
      <c r="A59" s="27">
        <v>45533</v>
      </c>
      <c r="B59" s="17">
        <v>568.5</v>
      </c>
      <c r="C59" s="14">
        <v>1.08</v>
      </c>
      <c r="D59" s="17">
        <v>-639.4</v>
      </c>
      <c r="E59" s="17">
        <v>52.134999999999998</v>
      </c>
      <c r="F59" s="17">
        <v>-54</v>
      </c>
      <c r="G59" s="17">
        <v>107.539</v>
      </c>
      <c r="H59" s="17">
        <v>50</v>
      </c>
      <c r="I59" s="17">
        <v>-147.62</v>
      </c>
      <c r="J59" s="17">
        <v>2806.14</v>
      </c>
      <c r="K59" s="17">
        <v>5</v>
      </c>
      <c r="L59" s="17">
        <v>0.03</v>
      </c>
      <c r="M59" s="17">
        <v>70.040000000000006</v>
      </c>
      <c r="N59" s="17">
        <v>26.06437</v>
      </c>
      <c r="O59" s="17">
        <v>23115</v>
      </c>
      <c r="P59" s="17">
        <v>1306</v>
      </c>
      <c r="Q59" s="17">
        <v>-22.922000000000001</v>
      </c>
      <c r="R59" s="17">
        <v>38192.309000000001</v>
      </c>
      <c r="S59" s="17">
        <v>27.45</v>
      </c>
      <c r="T59" s="17">
        <v>-62</v>
      </c>
      <c r="U59" s="17">
        <v>-0.47</v>
      </c>
      <c r="V59" s="17">
        <v>-7.45</v>
      </c>
      <c r="W59" s="17">
        <v>25578.612420000001</v>
      </c>
      <c r="X59" s="17">
        <v>15860.5</v>
      </c>
      <c r="Y59" s="17">
        <v>45.262</v>
      </c>
      <c r="Z59" s="17">
        <v>-182.56</v>
      </c>
    </row>
    <row r="60" spans="1:26" x14ac:dyDescent="0.2">
      <c r="A60" s="27">
        <v>45532</v>
      </c>
      <c r="B60" s="17">
        <v>565.5</v>
      </c>
      <c r="C60" s="14">
        <v>1.02</v>
      </c>
      <c r="D60" s="17">
        <v>-653.5</v>
      </c>
      <c r="E60" s="17">
        <v>50.905999999999999</v>
      </c>
      <c r="F60" s="17">
        <v>-53.015000000000001</v>
      </c>
      <c r="G60" s="17">
        <v>107.224</v>
      </c>
      <c r="H60" s="17">
        <v>50</v>
      </c>
      <c r="I60" s="17">
        <v>-213.75</v>
      </c>
      <c r="J60" s="17">
        <v>2789.64</v>
      </c>
      <c r="K60" s="17">
        <v>11</v>
      </c>
      <c r="L60" s="17">
        <v>0.02</v>
      </c>
      <c r="M60" s="17">
        <v>66</v>
      </c>
      <c r="N60" s="17">
        <v>25.723600000000001</v>
      </c>
      <c r="O60" s="17">
        <v>23877.1</v>
      </c>
      <c r="P60" s="17">
        <v>1301.9000000000001</v>
      </c>
      <c r="Q60" s="17">
        <v>-22.687999999999999</v>
      </c>
      <c r="R60" s="17">
        <v>37426.68</v>
      </c>
      <c r="S60" s="17">
        <v>27.85</v>
      </c>
      <c r="T60" s="17">
        <v>-61.4</v>
      </c>
      <c r="U60" s="17">
        <v>-0.41349999999999998</v>
      </c>
      <c r="V60" s="17">
        <v>-7.65</v>
      </c>
      <c r="W60" s="17">
        <v>25578.612420000001</v>
      </c>
      <c r="X60" s="17">
        <v>15303.3</v>
      </c>
      <c r="Y60" s="17">
        <v>45.44</v>
      </c>
      <c r="Z60" s="17">
        <v>-182.43</v>
      </c>
    </row>
    <row r="61" spans="1:26" x14ac:dyDescent="0.2">
      <c r="A61" s="27">
        <v>45531</v>
      </c>
      <c r="B61" s="17">
        <v>555.63099999999997</v>
      </c>
      <c r="C61" s="14">
        <v>1.0720000000000001</v>
      </c>
      <c r="D61" s="17">
        <v>-661.005</v>
      </c>
      <c r="E61" s="17">
        <v>51.225000000000001</v>
      </c>
      <c r="F61" s="17">
        <v>-54.155000000000001</v>
      </c>
      <c r="G61" s="17">
        <v>105.39</v>
      </c>
      <c r="H61" s="17">
        <v>47</v>
      </c>
      <c r="I61" s="17">
        <v>-213.74</v>
      </c>
      <c r="J61" s="17">
        <v>2825.86</v>
      </c>
      <c r="K61" s="17">
        <v>10</v>
      </c>
      <c r="L61" s="17">
        <v>0.03</v>
      </c>
      <c r="M61" s="17">
        <v>64.105000000000004</v>
      </c>
      <c r="N61" s="17">
        <v>27.50665</v>
      </c>
      <c r="O61" s="17">
        <v>24575.9</v>
      </c>
      <c r="P61" s="17">
        <v>1289.7</v>
      </c>
      <c r="Q61" s="17">
        <v>-23.233000000000001</v>
      </c>
      <c r="R61" s="17">
        <v>36875.656000000003</v>
      </c>
      <c r="S61" s="17">
        <v>28.1</v>
      </c>
      <c r="T61" s="17">
        <v>-62.395000000000003</v>
      </c>
      <c r="U61" s="17">
        <v>-0.44950000000000001</v>
      </c>
      <c r="V61" s="17">
        <v>-7.55</v>
      </c>
      <c r="W61" s="17">
        <v>25578.612420000001</v>
      </c>
      <c r="X61" s="17">
        <v>15717.8</v>
      </c>
      <c r="Y61" s="17">
        <v>46.243000000000002</v>
      </c>
      <c r="Z61" s="17">
        <v>-184.25899999999999</v>
      </c>
    </row>
    <row r="62" spans="1:26" x14ac:dyDescent="0.2">
      <c r="A62" s="27">
        <v>45530</v>
      </c>
      <c r="B62" s="17">
        <v>580.5</v>
      </c>
      <c r="C62" s="14">
        <v>1.05</v>
      </c>
      <c r="D62" s="17">
        <v>-634.43299999999999</v>
      </c>
      <c r="E62" s="17">
        <v>51.65</v>
      </c>
      <c r="F62" s="17">
        <v>-54.75</v>
      </c>
      <c r="G62" s="17">
        <v>105.845</v>
      </c>
      <c r="H62" s="17">
        <v>46.48</v>
      </c>
      <c r="I62" s="17">
        <v>-142.49</v>
      </c>
      <c r="J62" s="17">
        <v>2815</v>
      </c>
      <c r="K62" s="17">
        <v>5</v>
      </c>
      <c r="L62" s="17">
        <v>3.0499999999999999E-2</v>
      </c>
      <c r="M62" s="17">
        <v>64</v>
      </c>
      <c r="N62" s="17">
        <v>26.856449999999999</v>
      </c>
      <c r="O62" s="17">
        <v>20668.8</v>
      </c>
      <c r="P62" s="17">
        <v>1297.8</v>
      </c>
      <c r="Q62" s="17">
        <v>-23.792000000000002</v>
      </c>
      <c r="R62" s="17">
        <v>36777.5</v>
      </c>
      <c r="S62" s="17">
        <v>27.728000000000002</v>
      </c>
      <c r="T62" s="17">
        <v>-62.95</v>
      </c>
      <c r="U62" s="17">
        <v>-0.51300000000000001</v>
      </c>
      <c r="V62" s="17">
        <v>-7.5</v>
      </c>
      <c r="W62" s="17">
        <v>25578.612420000001</v>
      </c>
      <c r="X62" s="17">
        <v>18041.8</v>
      </c>
      <c r="Y62" s="17">
        <v>47.021999999999998</v>
      </c>
      <c r="Z62" s="17">
        <v>-187.505</v>
      </c>
    </row>
    <row r="63" spans="1:26" x14ac:dyDescent="0.2">
      <c r="A63" s="27">
        <v>45527</v>
      </c>
      <c r="B63" s="17">
        <v>564.5</v>
      </c>
      <c r="C63" s="14">
        <v>1.04</v>
      </c>
      <c r="D63" s="17">
        <v>-625.47</v>
      </c>
      <c r="E63" s="17">
        <v>53.85</v>
      </c>
      <c r="F63" s="17">
        <v>-55.05</v>
      </c>
      <c r="G63" s="17">
        <v>106.5</v>
      </c>
      <c r="H63" s="17">
        <v>42.02</v>
      </c>
      <c r="I63" s="17">
        <v>-193.745</v>
      </c>
      <c r="J63" s="17">
        <v>2761.46</v>
      </c>
      <c r="K63" s="17">
        <v>3</v>
      </c>
      <c r="L63" s="17">
        <v>0.03</v>
      </c>
      <c r="M63" s="17">
        <v>63.655000000000001</v>
      </c>
      <c r="N63" s="17">
        <v>25.517849999999999</v>
      </c>
      <c r="O63" s="17">
        <v>20774.3</v>
      </c>
      <c r="P63" s="17">
        <v>1289.5</v>
      </c>
      <c r="Q63" s="17">
        <v>-24.85</v>
      </c>
      <c r="R63" s="17">
        <v>36951.218999999997</v>
      </c>
      <c r="S63" s="17">
        <v>26.65</v>
      </c>
      <c r="T63" s="17">
        <v>-61.8</v>
      </c>
      <c r="U63" s="17">
        <v>-0.44069999999999998</v>
      </c>
      <c r="V63" s="17">
        <v>-7.5549999999999997</v>
      </c>
      <c r="W63" s="17">
        <v>25578.612420000001</v>
      </c>
      <c r="X63" s="17">
        <v>17515.8</v>
      </c>
      <c r="Y63" s="17">
        <v>46.6</v>
      </c>
      <c r="Z63" s="17">
        <v>-185.16499999999999</v>
      </c>
    </row>
    <row r="64" spans="1:26" x14ac:dyDescent="0.2">
      <c r="A64" s="27">
        <v>45526</v>
      </c>
      <c r="B64" s="17">
        <v>575.5</v>
      </c>
      <c r="C64" s="14">
        <v>1.1000000000000001</v>
      </c>
      <c r="D64" s="17">
        <v>-627.5</v>
      </c>
      <c r="E64" s="17">
        <v>53.271999999999998</v>
      </c>
      <c r="F64" s="17">
        <v>-56.344999999999999</v>
      </c>
      <c r="G64" s="17">
        <v>110.85</v>
      </c>
      <c r="H64" s="17">
        <v>47</v>
      </c>
      <c r="I64" s="17">
        <v>-245.745</v>
      </c>
      <c r="J64" s="17">
        <v>2811.66</v>
      </c>
      <c r="K64" s="17">
        <v>1</v>
      </c>
      <c r="L64" s="17">
        <v>4.2200000000000001E-2</v>
      </c>
      <c r="M64" s="17">
        <v>63.5</v>
      </c>
      <c r="N64" s="17">
        <v>23.960249999999998</v>
      </c>
      <c r="O64" s="17">
        <v>21976.3</v>
      </c>
      <c r="P64" s="17">
        <v>1311</v>
      </c>
      <c r="Q64" s="17">
        <v>-23.641999999999999</v>
      </c>
      <c r="R64" s="17">
        <v>37110.805</v>
      </c>
      <c r="S64" s="17">
        <v>27.632999999999999</v>
      </c>
      <c r="T64" s="17">
        <v>-60.55</v>
      </c>
      <c r="U64" s="17">
        <v>-0.41499999999999998</v>
      </c>
      <c r="V64" s="17">
        <v>-7.5350000000000001</v>
      </c>
      <c r="W64" s="17">
        <v>25578.612420000001</v>
      </c>
      <c r="X64" s="17">
        <v>17545.8</v>
      </c>
      <c r="Y64" s="17">
        <v>46.95</v>
      </c>
      <c r="Z64" s="17">
        <v>-188.79499999999999</v>
      </c>
    </row>
    <row r="65" spans="1:26" x14ac:dyDescent="0.2">
      <c r="A65" s="27">
        <v>45525</v>
      </c>
      <c r="B65" s="17">
        <v>540.5</v>
      </c>
      <c r="C65" s="14">
        <v>1.01</v>
      </c>
      <c r="D65" s="17">
        <v>-656</v>
      </c>
      <c r="E65" s="17">
        <v>52.792000000000002</v>
      </c>
      <c r="F65" s="17">
        <v>-57.524999999999999</v>
      </c>
      <c r="G65" s="17">
        <v>114.12</v>
      </c>
      <c r="H65" s="17">
        <v>38</v>
      </c>
      <c r="I65" s="17">
        <v>-216.75</v>
      </c>
      <c r="J65" s="17">
        <v>2838.71</v>
      </c>
      <c r="K65" s="17">
        <v>-3</v>
      </c>
      <c r="L65" s="17">
        <v>0.03</v>
      </c>
      <c r="M65" s="17">
        <v>62.93</v>
      </c>
      <c r="N65" s="17">
        <v>27.764880000000002</v>
      </c>
      <c r="O65" s="17">
        <v>25212.5</v>
      </c>
      <c r="P65" s="17">
        <v>1344.6</v>
      </c>
      <c r="Q65" s="17">
        <v>-25.824999999999999</v>
      </c>
      <c r="R65" s="17">
        <v>36785.305</v>
      </c>
      <c r="S65" s="17">
        <v>27.78</v>
      </c>
      <c r="T65" s="17">
        <v>-61.7</v>
      </c>
      <c r="U65" s="17">
        <v>-0.44669999999999999</v>
      </c>
      <c r="V65" s="17">
        <v>-7.75</v>
      </c>
      <c r="W65" s="17">
        <v>25578.612420000001</v>
      </c>
      <c r="X65" s="17">
        <v>17813.5</v>
      </c>
      <c r="Y65" s="17">
        <v>47.594999999999999</v>
      </c>
      <c r="Z65" s="17">
        <v>-191.1</v>
      </c>
    </row>
    <row r="66" spans="1:26" x14ac:dyDescent="0.2">
      <c r="A66" s="27">
        <v>45524</v>
      </c>
      <c r="B66" s="17">
        <v>549.81700000000001</v>
      </c>
      <c r="C66" s="14">
        <v>0.81</v>
      </c>
      <c r="D66" s="17">
        <v>-655.78499999999997</v>
      </c>
      <c r="E66" s="17">
        <v>52.887</v>
      </c>
      <c r="F66" s="17">
        <v>-57.45</v>
      </c>
      <c r="G66" s="17">
        <v>114.5</v>
      </c>
      <c r="H66" s="17">
        <v>35</v>
      </c>
      <c r="I66" s="17">
        <v>-277.995</v>
      </c>
      <c r="J66" s="17">
        <v>2722.5</v>
      </c>
      <c r="K66" s="17">
        <v>5</v>
      </c>
      <c r="L66" s="17">
        <v>0.03</v>
      </c>
      <c r="M66" s="17">
        <v>61.274999999999999</v>
      </c>
      <c r="N66" s="17">
        <v>23.6675</v>
      </c>
      <c r="O66" s="17">
        <v>27330.799999999999</v>
      </c>
      <c r="P66" s="17">
        <v>1330</v>
      </c>
      <c r="Q66" s="17">
        <v>-25.995000000000001</v>
      </c>
      <c r="R66" s="17">
        <v>37118.934000000001</v>
      </c>
      <c r="S66" s="17">
        <v>26.5</v>
      </c>
      <c r="T66" s="17">
        <v>-59.875</v>
      </c>
      <c r="U66" s="17">
        <v>-0.49199999999999999</v>
      </c>
      <c r="V66" s="17">
        <v>-7.6</v>
      </c>
      <c r="W66" s="17">
        <v>25578.612420000001</v>
      </c>
      <c r="X66" s="17">
        <v>18487.5</v>
      </c>
      <c r="Y66" s="17">
        <v>47</v>
      </c>
      <c r="Z66" s="17">
        <v>-188.029</v>
      </c>
    </row>
    <row r="67" spans="1:26" x14ac:dyDescent="0.2">
      <c r="A67" s="27">
        <v>45523</v>
      </c>
      <c r="B67" s="17">
        <v>550.51700000000005</v>
      </c>
      <c r="C67" s="14">
        <v>0.69499999999999995</v>
      </c>
      <c r="D67" s="17">
        <v>-638.41499999999996</v>
      </c>
      <c r="E67" s="17">
        <v>56.4</v>
      </c>
      <c r="F67" s="17">
        <v>-56.994999999999997</v>
      </c>
      <c r="G67" s="17">
        <v>114.5</v>
      </c>
      <c r="H67" s="17">
        <v>37</v>
      </c>
      <c r="I67" s="17">
        <v>-224.745</v>
      </c>
      <c r="J67" s="17">
        <v>2683.44</v>
      </c>
      <c r="K67" s="17">
        <v>2</v>
      </c>
      <c r="L67" s="17">
        <v>0.04</v>
      </c>
      <c r="M67" s="17">
        <v>63.33</v>
      </c>
      <c r="N67" s="17">
        <v>21.828620000000001</v>
      </c>
      <c r="O67" s="17">
        <v>28157.3</v>
      </c>
      <c r="P67" s="17">
        <v>1307.5</v>
      </c>
      <c r="Q67" s="17">
        <v>-24.361999999999998</v>
      </c>
      <c r="R67" s="17">
        <v>35825</v>
      </c>
      <c r="S67" s="17">
        <v>25.33</v>
      </c>
      <c r="T67" s="17">
        <v>-59.634999999999998</v>
      </c>
      <c r="U67" s="17">
        <v>-0.49790000000000001</v>
      </c>
      <c r="V67" s="17">
        <v>-7.55</v>
      </c>
      <c r="W67" s="17">
        <v>25578.612420000001</v>
      </c>
      <c r="X67" s="17">
        <v>16648.8</v>
      </c>
      <c r="Y67" s="17">
        <v>47.4</v>
      </c>
      <c r="Z67" s="17">
        <v>-190.81</v>
      </c>
    </row>
    <row r="68" spans="1:26" x14ac:dyDescent="0.2">
      <c r="A68" s="27">
        <v>45520</v>
      </c>
      <c r="B68" s="17">
        <v>566.5</v>
      </c>
      <c r="C68" s="14">
        <v>0.755</v>
      </c>
      <c r="D68" s="17">
        <v>-624.81500000000005</v>
      </c>
      <c r="E68" s="17">
        <v>55.65</v>
      </c>
      <c r="F68" s="17">
        <v>-57</v>
      </c>
      <c r="G68" s="17">
        <v>114.5</v>
      </c>
      <c r="H68" s="17">
        <v>42</v>
      </c>
      <c r="I68" s="17">
        <v>-294.75</v>
      </c>
      <c r="J68" s="17">
        <v>2687</v>
      </c>
      <c r="K68" s="17">
        <v>3.5</v>
      </c>
      <c r="L68" s="17">
        <v>0.06</v>
      </c>
      <c r="M68" s="17">
        <v>63.604999999999997</v>
      </c>
      <c r="N68" s="17">
        <v>21.745000000000001</v>
      </c>
      <c r="O68" s="17">
        <v>28876.5</v>
      </c>
      <c r="P68" s="17">
        <v>1322.6</v>
      </c>
      <c r="Q68" s="17">
        <v>-23.565000000000001</v>
      </c>
      <c r="R68" s="17">
        <v>35140.589999999997</v>
      </c>
      <c r="S68" s="17">
        <v>26</v>
      </c>
      <c r="T68" s="17">
        <v>-59.27</v>
      </c>
      <c r="U68" s="17">
        <v>-0.40749999999999997</v>
      </c>
      <c r="V68" s="17">
        <v>-7.45</v>
      </c>
      <c r="W68" s="17">
        <v>25578.612420000001</v>
      </c>
      <c r="X68" s="17">
        <v>16176</v>
      </c>
      <c r="Y68" s="17">
        <v>47.040999999999997</v>
      </c>
      <c r="Z68" s="17">
        <v>-192.86</v>
      </c>
    </row>
    <row r="69" spans="1:26" x14ac:dyDescent="0.2">
      <c r="A69" s="27">
        <v>45519</v>
      </c>
      <c r="B69" s="17">
        <v>567.5</v>
      </c>
      <c r="C69" s="14">
        <v>0.8</v>
      </c>
      <c r="D69" s="17">
        <v>-604.14800000000002</v>
      </c>
      <c r="E69" s="17">
        <v>55.85</v>
      </c>
      <c r="F69" s="17">
        <v>-57.604999999999997</v>
      </c>
      <c r="G69" s="17">
        <v>112</v>
      </c>
      <c r="H69" s="17">
        <v>39</v>
      </c>
      <c r="I69" s="17">
        <v>-301.75</v>
      </c>
      <c r="J69" s="17">
        <v>2680</v>
      </c>
      <c r="K69" s="17">
        <v>5</v>
      </c>
      <c r="L69" s="17">
        <v>0.04</v>
      </c>
      <c r="M69" s="17">
        <v>64.045000000000002</v>
      </c>
      <c r="N69" s="17">
        <v>23.724450000000001</v>
      </c>
      <c r="O69" s="17">
        <v>29539.8</v>
      </c>
      <c r="P69" s="17">
        <v>1327</v>
      </c>
      <c r="Q69" s="17">
        <v>-24.797000000000001</v>
      </c>
      <c r="R69" s="17">
        <v>36664.413999999997</v>
      </c>
      <c r="S69" s="17">
        <v>27.175000000000001</v>
      </c>
      <c r="T69" s="17">
        <v>-58.6</v>
      </c>
      <c r="U69" s="17">
        <v>-0.40649999999999997</v>
      </c>
      <c r="V69" s="17">
        <v>-7.55</v>
      </c>
      <c r="W69" s="17">
        <v>25578.612420000001</v>
      </c>
      <c r="X69" s="17">
        <v>16250</v>
      </c>
      <c r="Y69" s="17">
        <v>46.737000000000002</v>
      </c>
      <c r="Z69" s="17">
        <v>-195.602</v>
      </c>
    </row>
    <row r="70" spans="1:26" x14ac:dyDescent="0.2">
      <c r="A70" s="27">
        <v>45518</v>
      </c>
      <c r="B70" s="17">
        <v>559.29399999999998</v>
      </c>
      <c r="C70" s="14">
        <v>0.83</v>
      </c>
      <c r="D70" s="17">
        <v>-611.66300000000001</v>
      </c>
      <c r="E70" s="17">
        <v>54.274999999999999</v>
      </c>
      <c r="F70" s="17">
        <v>-57.085000000000001</v>
      </c>
      <c r="G70" s="17">
        <v>113.675</v>
      </c>
      <c r="H70" s="17">
        <v>37</v>
      </c>
      <c r="I70" s="17">
        <v>-233.745</v>
      </c>
      <c r="J70" s="17">
        <v>2779.9949999999999</v>
      </c>
      <c r="K70" s="17">
        <v>8.1</v>
      </c>
      <c r="L70" s="17">
        <v>0.04</v>
      </c>
      <c r="M70" s="17">
        <v>64.204999999999998</v>
      </c>
      <c r="N70" s="17">
        <v>22.78735</v>
      </c>
      <c r="O70" s="17">
        <v>29817</v>
      </c>
      <c r="P70" s="17">
        <v>1356</v>
      </c>
      <c r="Q70" s="17">
        <v>-25.891999999999999</v>
      </c>
      <c r="R70" s="17">
        <v>35367.195</v>
      </c>
      <c r="S70" s="17">
        <v>28.05</v>
      </c>
      <c r="T70" s="17">
        <v>-58.454999999999998</v>
      </c>
      <c r="U70" s="17">
        <v>-0.50049999999999994</v>
      </c>
      <c r="V70" s="17">
        <v>-7.5</v>
      </c>
      <c r="W70" s="17">
        <v>25578.612420000001</v>
      </c>
      <c r="X70" s="17">
        <v>16500</v>
      </c>
      <c r="Y70" s="17">
        <v>47.636000000000003</v>
      </c>
      <c r="Z70" s="17">
        <v>-197.298</v>
      </c>
    </row>
    <row r="71" spans="1:26" x14ac:dyDescent="0.2">
      <c r="A71" s="27">
        <v>45517</v>
      </c>
      <c r="B71" s="17">
        <v>566.5</v>
      </c>
      <c r="C71" s="14">
        <v>0.82299999999999995</v>
      </c>
      <c r="D71" s="17">
        <v>-613.73</v>
      </c>
      <c r="E71" s="17">
        <v>54.225000000000001</v>
      </c>
      <c r="F71" s="17">
        <v>-55.814999999999998</v>
      </c>
      <c r="G71" s="17">
        <v>112.44499999999999</v>
      </c>
      <c r="H71" s="17">
        <v>43</v>
      </c>
      <c r="I71" s="17">
        <v>-226.75</v>
      </c>
      <c r="J71" s="17">
        <v>2684.9749999999999</v>
      </c>
      <c r="K71" s="17">
        <v>10</v>
      </c>
      <c r="L71" s="17">
        <v>0.05</v>
      </c>
      <c r="M71" s="17">
        <v>65.174999999999997</v>
      </c>
      <c r="N71" s="17">
        <v>30</v>
      </c>
      <c r="O71" s="17">
        <v>31193.7</v>
      </c>
      <c r="P71" s="17">
        <v>1331.6</v>
      </c>
      <c r="Q71" s="17">
        <v>-25.61</v>
      </c>
      <c r="R71" s="17">
        <v>35454.5</v>
      </c>
      <c r="S71" s="17">
        <v>27.65</v>
      </c>
      <c r="T71" s="17">
        <v>-57.548000000000002</v>
      </c>
      <c r="U71" s="17">
        <v>-0.435</v>
      </c>
      <c r="V71" s="17">
        <v>-7.65</v>
      </c>
      <c r="W71" s="17">
        <v>25578.612420000001</v>
      </c>
      <c r="X71" s="17">
        <v>20257</v>
      </c>
      <c r="Y71" s="17">
        <v>46.286999999999999</v>
      </c>
      <c r="Z71" s="17">
        <v>-191.90199999999999</v>
      </c>
    </row>
    <row r="72" spans="1:26" x14ac:dyDescent="0.2">
      <c r="A72" s="27">
        <v>45516</v>
      </c>
      <c r="B72" s="17">
        <v>591.5</v>
      </c>
      <c r="C72" s="14">
        <v>0.95</v>
      </c>
      <c r="D72" s="17">
        <v>-555.69500000000005</v>
      </c>
      <c r="E72" s="17">
        <v>55.674999999999997</v>
      </c>
      <c r="F72" s="17">
        <v>-56.844999999999999</v>
      </c>
      <c r="G72" s="17">
        <v>114.1</v>
      </c>
      <c r="H72" s="17">
        <v>48</v>
      </c>
      <c r="I72" s="17">
        <v>-276</v>
      </c>
      <c r="J72" s="17">
        <v>2687.87</v>
      </c>
      <c r="K72" s="17">
        <v>17.100000000000001</v>
      </c>
      <c r="L72" s="17">
        <v>4.9799999999999997E-2</v>
      </c>
      <c r="M72" s="17">
        <v>65.16</v>
      </c>
      <c r="N72" s="17">
        <v>29.76765</v>
      </c>
      <c r="O72" s="17">
        <v>30924</v>
      </c>
      <c r="P72" s="17">
        <v>1338.1</v>
      </c>
      <c r="Q72" s="17">
        <v>-28.785</v>
      </c>
      <c r="R72" s="17">
        <v>35547.141000000003</v>
      </c>
      <c r="S72" s="17">
        <v>27.7</v>
      </c>
      <c r="T72" s="17">
        <v>-58.253</v>
      </c>
      <c r="U72" s="17">
        <v>-0.372</v>
      </c>
      <c r="V72" s="17">
        <v>-7.51</v>
      </c>
      <c r="W72" s="17">
        <v>25578.612420000001</v>
      </c>
      <c r="X72" s="17">
        <v>17437.5</v>
      </c>
      <c r="Y72" s="17">
        <v>46.055999999999997</v>
      </c>
      <c r="Z72" s="17">
        <v>-192.24</v>
      </c>
    </row>
    <row r="73" spans="1:26" x14ac:dyDescent="0.2">
      <c r="A73" s="27">
        <v>45513</v>
      </c>
      <c r="B73" s="17">
        <v>582.5</v>
      </c>
      <c r="C73" s="14">
        <v>1.1000000000000001</v>
      </c>
      <c r="D73" s="17">
        <v>-555.15300000000002</v>
      </c>
      <c r="E73" s="17">
        <v>54.975000000000001</v>
      </c>
      <c r="F73" s="17">
        <v>-57.835000000000001</v>
      </c>
      <c r="G73" s="17">
        <v>114</v>
      </c>
      <c r="H73" s="17">
        <v>48</v>
      </c>
      <c r="I73" s="17">
        <v>-174.5</v>
      </c>
      <c r="J73" s="17">
        <v>2652.83</v>
      </c>
      <c r="K73" s="17">
        <v>20</v>
      </c>
      <c r="L73" s="17">
        <v>5.28E-2</v>
      </c>
      <c r="M73" s="17">
        <v>65.5</v>
      </c>
      <c r="N73" s="17">
        <v>28.873799999999999</v>
      </c>
      <c r="O73" s="17">
        <v>30168.5</v>
      </c>
      <c r="P73" s="17">
        <v>1354.5</v>
      </c>
      <c r="Q73" s="17">
        <v>-29.033000000000001</v>
      </c>
      <c r="R73" s="17">
        <v>35462.5</v>
      </c>
      <c r="S73" s="17">
        <v>28.15</v>
      </c>
      <c r="T73" s="17">
        <v>-59.35</v>
      </c>
      <c r="U73" s="17">
        <v>-0.55549999999999999</v>
      </c>
      <c r="V73" s="17">
        <v>-7.6</v>
      </c>
      <c r="W73" s="17">
        <v>25578.612420000001</v>
      </c>
      <c r="X73" s="17">
        <v>19632.3</v>
      </c>
      <c r="Y73" s="17">
        <v>45.975000000000001</v>
      </c>
      <c r="Z73" s="17">
        <v>-191.47900000000001</v>
      </c>
    </row>
    <row r="74" spans="1:26" x14ac:dyDescent="0.2">
      <c r="A74" s="27">
        <v>45512</v>
      </c>
      <c r="B74" s="17">
        <v>587.96600000000001</v>
      </c>
      <c r="C74" s="14">
        <v>1.1000000000000001</v>
      </c>
      <c r="D74" s="17">
        <v>-596.02800000000002</v>
      </c>
      <c r="E74" s="17">
        <v>56.125</v>
      </c>
      <c r="F74" s="17">
        <v>-57.63</v>
      </c>
      <c r="G74" s="17">
        <v>114.54</v>
      </c>
      <c r="H74" s="17">
        <v>45</v>
      </c>
      <c r="I74" s="17">
        <v>-232.755</v>
      </c>
      <c r="J74" s="17">
        <v>2677.5</v>
      </c>
      <c r="K74" s="17">
        <v>28</v>
      </c>
      <c r="L74" s="17">
        <v>5.0500000000000003E-2</v>
      </c>
      <c r="M74" s="17">
        <v>65</v>
      </c>
      <c r="N74" s="17">
        <v>31.741700000000002</v>
      </c>
      <c r="O74" s="17">
        <v>30780.5</v>
      </c>
      <c r="P74" s="17">
        <v>1358.3</v>
      </c>
      <c r="Q74" s="17">
        <v>-29.972000000000001</v>
      </c>
      <c r="R74" s="17">
        <v>37040.667999999998</v>
      </c>
      <c r="S74" s="17">
        <v>28.9</v>
      </c>
      <c r="T74" s="17">
        <v>-59.49</v>
      </c>
      <c r="U74" s="17">
        <v>-0.50619999999999998</v>
      </c>
      <c r="V74" s="17">
        <v>-7.665</v>
      </c>
      <c r="W74" s="17">
        <v>25578.612420000001</v>
      </c>
      <c r="X74" s="17">
        <v>21885</v>
      </c>
      <c r="Y74" s="17">
        <v>45.844999999999999</v>
      </c>
      <c r="Z74" s="17">
        <v>-191.95699999999999</v>
      </c>
    </row>
    <row r="75" spans="1:26" x14ac:dyDescent="0.2">
      <c r="A75" s="27">
        <v>45511</v>
      </c>
      <c r="B75" s="17">
        <v>593.99199999999996</v>
      </c>
      <c r="C75" s="14">
        <v>1.05</v>
      </c>
      <c r="D75" s="17">
        <v>-662.5</v>
      </c>
      <c r="E75" s="17">
        <v>58.893999999999998</v>
      </c>
      <c r="F75" s="17">
        <v>-60.825000000000003</v>
      </c>
      <c r="G75" s="17">
        <v>109.795</v>
      </c>
      <c r="H75" s="17">
        <v>49</v>
      </c>
      <c r="I75" s="17">
        <v>-295.74</v>
      </c>
      <c r="J75" s="17">
        <v>2839.75</v>
      </c>
      <c r="K75" s="17">
        <v>30.3</v>
      </c>
      <c r="L75" s="17">
        <v>8.5000000000000006E-2</v>
      </c>
      <c r="M75" s="17">
        <v>65.8</v>
      </c>
      <c r="N75" s="17">
        <v>35.568150000000003</v>
      </c>
      <c r="O75" s="17">
        <v>29296.7</v>
      </c>
      <c r="P75" s="17">
        <v>1374.7</v>
      </c>
      <c r="Q75" s="17">
        <v>-27.75</v>
      </c>
      <c r="R75" s="17">
        <v>35802.375</v>
      </c>
      <c r="S75" s="17">
        <v>29.5</v>
      </c>
      <c r="T75" s="17">
        <v>-59.29</v>
      </c>
      <c r="U75" s="17">
        <v>-0.39</v>
      </c>
      <c r="V75" s="17">
        <v>-8</v>
      </c>
      <c r="W75" s="17">
        <v>25578.612420000001</v>
      </c>
      <c r="X75" s="17">
        <v>21167</v>
      </c>
      <c r="Y75" s="17">
        <v>46.615000000000002</v>
      </c>
      <c r="Z75" s="17">
        <v>-196.785</v>
      </c>
    </row>
    <row r="76" spans="1:26" x14ac:dyDescent="0.2">
      <c r="A76" s="27">
        <v>45510</v>
      </c>
      <c r="B76" s="17">
        <v>608.43899999999996</v>
      </c>
      <c r="C76" s="14">
        <v>1.05</v>
      </c>
      <c r="D76" s="17">
        <v>-689.35299999999995</v>
      </c>
      <c r="E76" s="17">
        <v>58.85</v>
      </c>
      <c r="F76" s="17">
        <v>-61.594999999999999</v>
      </c>
      <c r="G76" s="17">
        <v>102.54</v>
      </c>
      <c r="H76" s="17">
        <v>56</v>
      </c>
      <c r="I76" s="17">
        <v>-293</v>
      </c>
      <c r="J76" s="17">
        <v>2791.17</v>
      </c>
      <c r="K76" s="17">
        <v>28.5</v>
      </c>
      <c r="L76" s="17">
        <v>7.0000000000000007E-2</v>
      </c>
      <c r="M76" s="17">
        <v>62.174999999999997</v>
      </c>
      <c r="N76" s="17">
        <v>46.808750000000003</v>
      </c>
      <c r="O76" s="17">
        <v>28379.4</v>
      </c>
      <c r="P76" s="17">
        <v>1384.7</v>
      </c>
      <c r="Q76" s="17">
        <v>-26.93</v>
      </c>
      <c r="R76" s="17">
        <v>37325</v>
      </c>
      <c r="S76" s="17">
        <v>29.225000000000001</v>
      </c>
      <c r="T76" s="17">
        <v>-59.725000000000001</v>
      </c>
      <c r="U76" s="17">
        <v>-0.36130000000000001</v>
      </c>
      <c r="V76" s="17">
        <v>-7.7</v>
      </c>
      <c r="W76" s="17">
        <v>25578.612420000001</v>
      </c>
      <c r="X76" s="17">
        <v>31710.5</v>
      </c>
      <c r="Y76" s="17">
        <v>45.67</v>
      </c>
      <c r="Z76" s="17">
        <v>-188.78299999999999</v>
      </c>
    </row>
    <row r="77" spans="1:26" x14ac:dyDescent="0.2">
      <c r="A77" s="27">
        <v>45509</v>
      </c>
      <c r="B77" s="17">
        <v>605.11900000000003</v>
      </c>
      <c r="C77" s="14">
        <v>1.1499999999999999</v>
      </c>
      <c r="D77" s="17">
        <v>-634.5</v>
      </c>
      <c r="E77" s="17">
        <v>59.1</v>
      </c>
      <c r="F77" s="17">
        <v>-60.744999999999997</v>
      </c>
      <c r="G77" s="17">
        <v>102.5</v>
      </c>
      <c r="H77" s="17">
        <v>58</v>
      </c>
      <c r="I77" s="17">
        <v>-231.75</v>
      </c>
      <c r="J77" s="17">
        <v>2790</v>
      </c>
      <c r="K77" s="17">
        <v>30</v>
      </c>
      <c r="L77" s="17">
        <v>0.06</v>
      </c>
      <c r="M77" s="17">
        <v>65</v>
      </c>
      <c r="N77" s="17">
        <v>47.384799999999998</v>
      </c>
      <c r="O77" s="17">
        <v>28212.400000000001</v>
      </c>
      <c r="P77" s="17">
        <v>1395.6</v>
      </c>
      <c r="Q77" s="17">
        <v>-28.94</v>
      </c>
      <c r="R77" s="17">
        <v>37361</v>
      </c>
      <c r="S77" s="17">
        <v>31.1</v>
      </c>
      <c r="T77" s="17">
        <v>-59.405000000000001</v>
      </c>
      <c r="U77" s="17">
        <v>-0.41289999999999999</v>
      </c>
      <c r="V77" s="17">
        <v>-7.5</v>
      </c>
      <c r="W77" s="17">
        <v>25578.612420000001</v>
      </c>
      <c r="X77" s="17">
        <v>34000</v>
      </c>
      <c r="Y77" s="17">
        <v>45.84</v>
      </c>
      <c r="Z77" s="17">
        <v>-188.32300000000001</v>
      </c>
    </row>
    <row r="78" spans="1:26" x14ac:dyDescent="0.2">
      <c r="A78" s="27">
        <v>45506</v>
      </c>
      <c r="B78" s="17">
        <v>608.54600000000005</v>
      </c>
      <c r="C78" s="14">
        <v>1</v>
      </c>
      <c r="D78" s="17">
        <v>-571.5</v>
      </c>
      <c r="E78" s="17">
        <v>56.125</v>
      </c>
      <c r="F78" s="17">
        <v>-61.6</v>
      </c>
      <c r="G78" s="17">
        <v>96.534999999999997</v>
      </c>
      <c r="H78" s="17">
        <v>55</v>
      </c>
      <c r="I78" s="17">
        <v>-342.74</v>
      </c>
      <c r="J78" s="17">
        <v>2728.52</v>
      </c>
      <c r="K78" s="17">
        <v>23</v>
      </c>
      <c r="L78" s="17">
        <v>0.08</v>
      </c>
      <c r="M78" s="17">
        <v>59</v>
      </c>
      <c r="N78" s="17">
        <v>45.4968</v>
      </c>
      <c r="O78" s="17">
        <v>28265.200000000001</v>
      </c>
      <c r="P78" s="17">
        <v>1392.5</v>
      </c>
      <c r="Q78" s="17">
        <v>-25.184999999999999</v>
      </c>
      <c r="R78" s="17">
        <v>34316</v>
      </c>
      <c r="S78" s="17">
        <v>28.594999999999999</v>
      </c>
      <c r="T78" s="17">
        <v>-59.95</v>
      </c>
      <c r="U78" s="17">
        <v>-0.36599999999999999</v>
      </c>
      <c r="V78" s="17">
        <v>-7.1749999999999998</v>
      </c>
      <c r="W78" s="17">
        <v>25578.612420000001</v>
      </c>
      <c r="X78" s="17">
        <v>31000</v>
      </c>
      <c r="Y78" s="17">
        <v>46.34</v>
      </c>
      <c r="Z78" s="17">
        <v>-192.60499999999999</v>
      </c>
    </row>
    <row r="79" spans="1:26" x14ac:dyDescent="0.2">
      <c r="A79" s="27">
        <v>45505</v>
      </c>
      <c r="B79" s="17">
        <v>599.5</v>
      </c>
      <c r="C79" s="14">
        <v>0.97499999999999998</v>
      </c>
      <c r="D79" s="17">
        <v>-553.54499999999996</v>
      </c>
      <c r="E79" s="17">
        <v>53.924999999999997</v>
      </c>
      <c r="F79" s="17">
        <v>-64.954999999999998</v>
      </c>
      <c r="G79" s="17">
        <v>93.33</v>
      </c>
      <c r="H79" s="17">
        <v>46</v>
      </c>
      <c r="I79" s="17">
        <v>-212.745</v>
      </c>
      <c r="J79" s="17">
        <v>2704.0749999999998</v>
      </c>
      <c r="K79" s="17">
        <v>15</v>
      </c>
      <c r="L79" s="17">
        <v>8.6300000000000002E-2</v>
      </c>
      <c r="M79" s="17">
        <v>52.5</v>
      </c>
      <c r="N79" s="17">
        <v>43.789450000000002</v>
      </c>
      <c r="O79" s="17">
        <v>28674.5</v>
      </c>
      <c r="P79" s="17">
        <v>1333.4</v>
      </c>
      <c r="Q79" s="17">
        <v>-25.018000000000001</v>
      </c>
      <c r="R79" s="17">
        <v>34721.218999999997</v>
      </c>
      <c r="S79" s="17">
        <v>27.074999999999999</v>
      </c>
      <c r="T79" s="17">
        <v>-60.3</v>
      </c>
      <c r="U79" s="17">
        <v>-0.27950000000000003</v>
      </c>
      <c r="V79" s="17">
        <v>-7.3</v>
      </c>
      <c r="W79" s="17">
        <v>25578.612420000001</v>
      </c>
      <c r="X79" s="17">
        <v>19601</v>
      </c>
      <c r="Y79" s="17">
        <v>46.314999999999998</v>
      </c>
      <c r="Z79" s="17">
        <v>-197.46</v>
      </c>
    </row>
    <row r="80" spans="1:26" x14ac:dyDescent="0.2">
      <c r="A80" s="27">
        <v>45504</v>
      </c>
      <c r="B80" s="17">
        <v>575.51</v>
      </c>
      <c r="C80" s="14">
        <v>0.8</v>
      </c>
      <c r="D80" s="17">
        <v>-522</v>
      </c>
      <c r="E80" s="17">
        <v>56.137999999999998</v>
      </c>
      <c r="F80" s="17">
        <v>-71.989999999999995</v>
      </c>
      <c r="G80" s="17">
        <v>95.334999999999994</v>
      </c>
      <c r="H80" s="17">
        <v>43.783000000000001</v>
      </c>
      <c r="I80" s="17">
        <v>-189.75</v>
      </c>
      <c r="J80" s="17">
        <v>2756.5</v>
      </c>
      <c r="K80" s="17">
        <v>15.1</v>
      </c>
      <c r="L80" s="17">
        <v>9.6000000000000002E-2</v>
      </c>
      <c r="M80" s="17">
        <v>52.494999999999997</v>
      </c>
      <c r="N80" s="17">
        <v>41.5</v>
      </c>
      <c r="O80" s="17">
        <v>27879.8</v>
      </c>
      <c r="P80" s="17">
        <v>1339.1</v>
      </c>
      <c r="Q80" s="17">
        <v>-25.082999999999998</v>
      </c>
      <c r="R80" s="17">
        <v>35084.016000000003</v>
      </c>
      <c r="S80" s="17">
        <v>26.925000000000001</v>
      </c>
      <c r="T80" s="17">
        <v>-60.55</v>
      </c>
      <c r="U80" s="17">
        <v>-0.27500000000000002</v>
      </c>
      <c r="V80" s="17">
        <v>-7.45</v>
      </c>
      <c r="W80" s="17">
        <v>25578.612420000001</v>
      </c>
      <c r="X80" s="17">
        <v>19500</v>
      </c>
      <c r="Y80" s="17">
        <v>47.914999999999999</v>
      </c>
      <c r="Z80" s="17">
        <v>-205.465</v>
      </c>
    </row>
    <row r="81" spans="1:26" x14ac:dyDescent="0.2">
      <c r="A81" s="27">
        <v>45503</v>
      </c>
      <c r="B81" s="17">
        <v>589.5</v>
      </c>
      <c r="C81" s="14">
        <v>0.751</v>
      </c>
      <c r="D81" s="17">
        <v>-498.28300000000002</v>
      </c>
      <c r="E81" s="17">
        <v>57.87</v>
      </c>
      <c r="F81" s="17">
        <v>-69.5</v>
      </c>
      <c r="G81" s="17">
        <v>96.58</v>
      </c>
      <c r="H81" s="17">
        <v>44</v>
      </c>
      <c r="I81" s="17">
        <v>-206.995</v>
      </c>
      <c r="J81" s="17">
        <v>2713.0549999999998</v>
      </c>
      <c r="K81" s="17">
        <v>16.5</v>
      </c>
      <c r="L81" s="17">
        <v>7.0000000000000007E-2</v>
      </c>
      <c r="M81" s="17">
        <v>51.5</v>
      </c>
      <c r="N81" s="17">
        <v>41.489170000000001</v>
      </c>
      <c r="O81" s="17">
        <v>28394.6</v>
      </c>
      <c r="P81" s="17">
        <v>1310.5</v>
      </c>
      <c r="Q81" s="17">
        <v>-22.895</v>
      </c>
      <c r="R81" s="17">
        <v>34240.25</v>
      </c>
      <c r="S81" s="17">
        <v>26.355</v>
      </c>
      <c r="T81" s="17">
        <v>-59.01</v>
      </c>
      <c r="U81" s="17">
        <v>-0.1988</v>
      </c>
      <c r="V81" s="17">
        <v>-7.3</v>
      </c>
      <c r="W81" s="17">
        <v>25578.612420000001</v>
      </c>
      <c r="X81" s="17">
        <v>18200.3</v>
      </c>
      <c r="Y81" s="17">
        <v>46.734999999999999</v>
      </c>
      <c r="Z81" s="17">
        <v>-205.245</v>
      </c>
    </row>
    <row r="82" spans="1:26" x14ac:dyDescent="0.2">
      <c r="A82" s="27">
        <v>45502</v>
      </c>
      <c r="B82" s="17">
        <v>589.5</v>
      </c>
      <c r="C82" s="14">
        <v>0.77</v>
      </c>
      <c r="D82" s="17">
        <v>-511.738</v>
      </c>
      <c r="E82" s="17">
        <v>57.75</v>
      </c>
      <c r="F82" s="17">
        <v>-66.59</v>
      </c>
      <c r="G82" s="17">
        <v>95.5</v>
      </c>
      <c r="H82" s="17">
        <v>45</v>
      </c>
      <c r="I82" s="17">
        <v>-167.49</v>
      </c>
      <c r="J82" s="17">
        <v>2709.46</v>
      </c>
      <c r="K82" s="17">
        <v>19</v>
      </c>
      <c r="L82" s="17">
        <v>6.9699999999999998E-2</v>
      </c>
      <c r="M82" s="17">
        <v>48.5</v>
      </c>
      <c r="N82" s="17">
        <v>40.796129999999998</v>
      </c>
      <c r="O82" s="17">
        <v>30922.1</v>
      </c>
      <c r="P82" s="17">
        <v>1303.4000000000001</v>
      </c>
      <c r="Q82" s="17">
        <v>-23.75</v>
      </c>
      <c r="R82" s="17">
        <v>33812.961000000003</v>
      </c>
      <c r="S82" s="17">
        <v>26.2</v>
      </c>
      <c r="T82" s="17">
        <v>-58.424999999999997</v>
      </c>
      <c r="U82" s="17">
        <v>-0.1885</v>
      </c>
      <c r="V82" s="17">
        <v>-7.4</v>
      </c>
      <c r="W82" s="17">
        <v>25578.612420000001</v>
      </c>
      <c r="X82" s="17">
        <v>19089</v>
      </c>
      <c r="Y82" s="17">
        <v>46.715000000000003</v>
      </c>
      <c r="Z82" s="17">
        <v>-207.83699999999999</v>
      </c>
    </row>
    <row r="83" spans="1:26" x14ac:dyDescent="0.2">
      <c r="A83" s="27">
        <v>45499</v>
      </c>
      <c r="B83" s="17">
        <v>589.5</v>
      </c>
      <c r="C83" s="14">
        <v>0.7</v>
      </c>
      <c r="D83" s="17">
        <v>-498</v>
      </c>
      <c r="E83" s="17">
        <v>59.5</v>
      </c>
      <c r="F83" s="17">
        <v>-66.45</v>
      </c>
      <c r="G83" s="17">
        <v>98</v>
      </c>
      <c r="H83" s="17">
        <v>44</v>
      </c>
      <c r="I83" s="17">
        <v>-238.495</v>
      </c>
      <c r="J83" s="17">
        <v>2701.12</v>
      </c>
      <c r="K83" s="17">
        <v>15</v>
      </c>
      <c r="L83" s="17">
        <v>0.06</v>
      </c>
      <c r="M83" s="17">
        <v>47.677999999999997</v>
      </c>
      <c r="N83" s="17">
        <v>42.3123</v>
      </c>
      <c r="O83" s="17">
        <v>30826.9</v>
      </c>
      <c r="P83" s="17">
        <v>1283.5</v>
      </c>
      <c r="Q83" s="17">
        <v>-24.56</v>
      </c>
      <c r="R83" s="17">
        <v>34200.195</v>
      </c>
      <c r="S83" s="17">
        <v>25.65</v>
      </c>
      <c r="T83" s="17">
        <v>-58.71</v>
      </c>
      <c r="U83" s="17">
        <v>-0.1865</v>
      </c>
      <c r="V83" s="17">
        <v>-7.35</v>
      </c>
      <c r="W83" s="17">
        <v>25578.612420000001</v>
      </c>
      <c r="X83" s="17">
        <v>17622.3</v>
      </c>
      <c r="Y83" s="17">
        <v>46.698</v>
      </c>
      <c r="Z83" s="17">
        <v>-206.48</v>
      </c>
    </row>
    <row r="84" spans="1:26" x14ac:dyDescent="0.2">
      <c r="A84" s="27">
        <v>45498</v>
      </c>
      <c r="B84" s="17">
        <v>585.5</v>
      </c>
      <c r="C84" s="14">
        <v>0.72499999999999998</v>
      </c>
      <c r="D84" s="17">
        <v>-474</v>
      </c>
      <c r="E84" s="17">
        <v>60.63</v>
      </c>
      <c r="F84" s="17">
        <v>-64.56</v>
      </c>
      <c r="G84" s="17">
        <v>101.5</v>
      </c>
      <c r="H84" s="17">
        <v>36</v>
      </c>
      <c r="I84" s="17">
        <v>-252</v>
      </c>
      <c r="J84" s="17">
        <v>2706.87</v>
      </c>
      <c r="K84" s="17">
        <v>15</v>
      </c>
      <c r="L84" s="17">
        <v>0.05</v>
      </c>
      <c r="M84" s="17">
        <v>46.91</v>
      </c>
      <c r="N84" s="17">
        <v>40.613549999999996</v>
      </c>
      <c r="O84" s="17">
        <v>31149.4</v>
      </c>
      <c r="P84" s="17">
        <v>1264.5</v>
      </c>
      <c r="Q84" s="17">
        <v>-25.045000000000002</v>
      </c>
      <c r="R84" s="17">
        <v>35759.953000000001</v>
      </c>
      <c r="S84" s="17">
        <v>25.8</v>
      </c>
      <c r="T84" s="17">
        <v>-57.9</v>
      </c>
      <c r="U84" s="17">
        <v>-0.20399999999999999</v>
      </c>
      <c r="V84" s="17">
        <v>-7.3</v>
      </c>
      <c r="W84" s="17">
        <v>25578.612420000001</v>
      </c>
      <c r="X84" s="17">
        <v>19331.3</v>
      </c>
      <c r="Y84" s="17">
        <v>46.97</v>
      </c>
      <c r="Z84" s="17">
        <v>-207.4</v>
      </c>
    </row>
    <row r="85" spans="1:26" x14ac:dyDescent="0.2">
      <c r="A85" s="27">
        <v>45497</v>
      </c>
      <c r="B85" s="17">
        <v>564.5</v>
      </c>
      <c r="C85" s="14">
        <v>0.62</v>
      </c>
      <c r="D85" s="17">
        <v>-442.96</v>
      </c>
      <c r="E85" s="17">
        <v>61.774999999999999</v>
      </c>
      <c r="F85" s="17">
        <v>-65.39</v>
      </c>
      <c r="G85" s="17">
        <v>105</v>
      </c>
      <c r="H85" s="17">
        <v>41</v>
      </c>
      <c r="I85" s="17">
        <v>-279.875</v>
      </c>
      <c r="J85" s="17">
        <v>2734.68</v>
      </c>
      <c r="K85" s="17">
        <v>13</v>
      </c>
      <c r="L85" s="17">
        <v>0.03</v>
      </c>
      <c r="M85" s="17">
        <v>47.5</v>
      </c>
      <c r="N85" s="17">
        <v>44</v>
      </c>
      <c r="O85" s="17">
        <v>31206</v>
      </c>
      <c r="P85" s="17">
        <v>1279.3</v>
      </c>
      <c r="Q85" s="17">
        <v>-24.84</v>
      </c>
      <c r="R85" s="17">
        <v>33674.620999999999</v>
      </c>
      <c r="S85" s="17">
        <v>26.25</v>
      </c>
      <c r="T85" s="17">
        <v>-59</v>
      </c>
      <c r="U85" s="17">
        <v>-0.16300000000000001</v>
      </c>
      <c r="V85" s="17">
        <v>-7.45</v>
      </c>
      <c r="W85" s="17">
        <v>25578.612420000001</v>
      </c>
      <c r="X85" s="17">
        <v>15990.5</v>
      </c>
      <c r="Y85" s="17">
        <v>47.575000000000003</v>
      </c>
      <c r="Z85" s="17">
        <v>-211.25299999999999</v>
      </c>
    </row>
    <row r="86" spans="1:26" x14ac:dyDescent="0.2">
      <c r="A86" s="27">
        <v>45496</v>
      </c>
      <c r="B86" s="17">
        <v>574.37300000000005</v>
      </c>
      <c r="C86" s="14">
        <v>0.73</v>
      </c>
      <c r="D86" s="17">
        <v>-434.995</v>
      </c>
      <c r="E86" s="17">
        <v>61.9</v>
      </c>
      <c r="F86" s="17">
        <v>-64.75</v>
      </c>
      <c r="G86" s="17">
        <v>101.5</v>
      </c>
      <c r="H86" s="17">
        <v>36</v>
      </c>
      <c r="I86" s="17">
        <v>-208.745</v>
      </c>
      <c r="J86" s="17">
        <v>2630</v>
      </c>
      <c r="K86" s="17">
        <v>7</v>
      </c>
      <c r="L86" s="17">
        <v>0.04</v>
      </c>
      <c r="M86" s="17">
        <v>46.81</v>
      </c>
      <c r="N86" s="17">
        <v>42.041849999999997</v>
      </c>
      <c r="O86" s="17">
        <v>30956</v>
      </c>
      <c r="P86" s="17">
        <v>1245.9000000000001</v>
      </c>
      <c r="Q86" s="17">
        <v>-22.155000000000001</v>
      </c>
      <c r="R86" s="17">
        <v>33709.472999999998</v>
      </c>
      <c r="S86" s="17">
        <v>25.675000000000001</v>
      </c>
      <c r="T86" s="17">
        <v>-58.39</v>
      </c>
      <c r="U86" s="17">
        <v>-0.14249999999999999</v>
      </c>
      <c r="V86" s="17">
        <v>-7.35</v>
      </c>
      <c r="W86" s="17">
        <v>25578.612420000001</v>
      </c>
      <c r="X86" s="17">
        <v>16027</v>
      </c>
      <c r="Y86" s="17">
        <v>46.715000000000003</v>
      </c>
      <c r="Z86" s="17">
        <v>-210.77</v>
      </c>
    </row>
    <row r="87" spans="1:26" x14ac:dyDescent="0.2">
      <c r="A87" s="27">
        <v>45495</v>
      </c>
      <c r="B87" s="17">
        <v>564.5</v>
      </c>
      <c r="C87" s="14">
        <v>0.75</v>
      </c>
      <c r="D87" s="17">
        <v>-439.62799999999999</v>
      </c>
      <c r="E87" s="17">
        <v>60.344999999999999</v>
      </c>
      <c r="F87" s="17">
        <v>-59.55</v>
      </c>
      <c r="G87" s="17">
        <v>100.965</v>
      </c>
      <c r="H87" s="17">
        <v>38.954999999999998</v>
      </c>
      <c r="I87" s="17">
        <v>-216.505</v>
      </c>
      <c r="J87" s="17">
        <v>2601.17</v>
      </c>
      <c r="K87" s="17">
        <v>7</v>
      </c>
      <c r="L87" s="17">
        <v>4.1500000000000002E-2</v>
      </c>
      <c r="M87" s="17">
        <v>46.5</v>
      </c>
      <c r="N87" s="17">
        <v>39.6126</v>
      </c>
      <c r="O87" s="17">
        <v>28707.3</v>
      </c>
      <c r="P87" s="17">
        <v>1257.8</v>
      </c>
      <c r="Q87" s="17">
        <v>-19.777999999999999</v>
      </c>
      <c r="R87" s="17">
        <v>34314.163999999997</v>
      </c>
      <c r="S87" s="17">
        <v>25.175000000000001</v>
      </c>
      <c r="T87" s="17">
        <v>-58.5</v>
      </c>
      <c r="U87" s="17">
        <v>-0.112</v>
      </c>
      <c r="V87" s="17">
        <v>-7.3</v>
      </c>
      <c r="W87" s="17">
        <v>25578.612420000001</v>
      </c>
      <c r="X87" s="17">
        <v>17752.5</v>
      </c>
      <c r="Y87" s="17">
        <v>46.79</v>
      </c>
      <c r="Z87" s="17">
        <v>-213.13</v>
      </c>
    </row>
    <row r="88" spans="1:26" x14ac:dyDescent="0.2">
      <c r="A88" s="27">
        <v>45492</v>
      </c>
      <c r="B88" s="17">
        <v>562.5</v>
      </c>
      <c r="C88" s="14">
        <v>0.65</v>
      </c>
      <c r="D88" s="17">
        <v>-471.5</v>
      </c>
      <c r="E88" s="17">
        <v>62.274999999999999</v>
      </c>
      <c r="F88" s="17">
        <v>-58.89</v>
      </c>
      <c r="G88" s="17">
        <v>104.43</v>
      </c>
      <c r="H88" s="17">
        <v>39</v>
      </c>
      <c r="I88" s="17">
        <v>-226.5</v>
      </c>
      <c r="J88" s="17">
        <v>2633</v>
      </c>
      <c r="K88" s="17">
        <v>7.5</v>
      </c>
      <c r="L88" s="17">
        <v>2.9499999999999998E-2</v>
      </c>
      <c r="M88" s="17">
        <v>46.7</v>
      </c>
      <c r="N88" s="17">
        <v>40.898650000000004</v>
      </c>
      <c r="O88" s="17">
        <v>28473</v>
      </c>
      <c r="P88" s="17">
        <v>1267</v>
      </c>
      <c r="Q88" s="17">
        <v>-21.375</v>
      </c>
      <c r="R88" s="17">
        <v>35196.391000000003</v>
      </c>
      <c r="S88" s="17">
        <v>24.88</v>
      </c>
      <c r="T88" s="17">
        <v>-58.63</v>
      </c>
      <c r="U88" s="17">
        <v>-0.13039999999999999</v>
      </c>
      <c r="V88" s="17">
        <v>-7.1079999999999997</v>
      </c>
      <c r="W88" s="17">
        <v>25578.612420000001</v>
      </c>
      <c r="X88" s="17">
        <v>16720</v>
      </c>
      <c r="Y88" s="17">
        <v>46.68</v>
      </c>
      <c r="Z88" s="17">
        <v>-213.45</v>
      </c>
    </row>
    <row r="89" spans="1:26" x14ac:dyDescent="0.2">
      <c r="A89" s="27">
        <v>45491</v>
      </c>
      <c r="B89" s="17">
        <v>565.5</v>
      </c>
      <c r="C89" s="14">
        <v>0.65</v>
      </c>
      <c r="D89" s="17">
        <v>-465.39</v>
      </c>
      <c r="E89" s="17">
        <v>59.64</v>
      </c>
      <c r="F89" s="17">
        <v>-59.25</v>
      </c>
      <c r="G89" s="17">
        <v>103</v>
      </c>
      <c r="H89" s="17">
        <v>37</v>
      </c>
      <c r="I89" s="17">
        <v>-237.12</v>
      </c>
      <c r="J89" s="17">
        <v>2611.65</v>
      </c>
      <c r="K89" s="17">
        <v>7</v>
      </c>
      <c r="L89" s="17">
        <v>0.03</v>
      </c>
      <c r="M89" s="17">
        <v>46.7</v>
      </c>
      <c r="N89" s="17">
        <v>41.939219999999999</v>
      </c>
      <c r="O89" s="17">
        <v>28849.5</v>
      </c>
      <c r="P89" s="17">
        <v>1263.5999999999999</v>
      </c>
      <c r="Q89" s="17">
        <v>-22.908000000000001</v>
      </c>
      <c r="R89" s="17">
        <v>35704.351999999999</v>
      </c>
      <c r="S89" s="17">
        <v>24.594999999999999</v>
      </c>
      <c r="T89" s="17">
        <v>-58.15</v>
      </c>
      <c r="U89" s="17">
        <v>-0.1515</v>
      </c>
      <c r="V89" s="17">
        <v>-7.1</v>
      </c>
      <c r="W89" s="17">
        <v>25578.612420000001</v>
      </c>
      <c r="X89" s="17">
        <v>15731</v>
      </c>
      <c r="Y89" s="17">
        <v>46.81</v>
      </c>
      <c r="Z89" s="17">
        <v>-213.07499999999999</v>
      </c>
    </row>
    <row r="90" spans="1:26" x14ac:dyDescent="0.2">
      <c r="A90" s="27">
        <v>45490</v>
      </c>
      <c r="B90" s="17">
        <v>538.29499999999996</v>
      </c>
      <c r="C90" s="14">
        <v>0.47</v>
      </c>
      <c r="D90" s="17">
        <v>-457.08</v>
      </c>
      <c r="E90" s="17">
        <v>58.274999999999999</v>
      </c>
      <c r="F90" s="17">
        <v>-60.48</v>
      </c>
      <c r="G90" s="17">
        <v>105.38500000000001</v>
      </c>
      <c r="H90" s="17">
        <v>35</v>
      </c>
      <c r="I90" s="17">
        <v>-214.25</v>
      </c>
      <c r="J90" s="17">
        <v>2625</v>
      </c>
      <c r="K90" s="17">
        <v>5</v>
      </c>
      <c r="L90" s="17">
        <v>3.1800000000000002E-2</v>
      </c>
      <c r="M90" s="17">
        <v>46.75</v>
      </c>
      <c r="N90" s="17">
        <v>46.523769999999999</v>
      </c>
      <c r="O90" s="17">
        <v>28911.8</v>
      </c>
      <c r="P90" s="17">
        <v>1276.9000000000001</v>
      </c>
      <c r="Q90" s="17">
        <v>-22.97</v>
      </c>
      <c r="R90" s="17">
        <v>34706.226999999999</v>
      </c>
      <c r="S90" s="17">
        <v>24.8</v>
      </c>
      <c r="T90" s="17">
        <v>-59.58</v>
      </c>
      <c r="U90" s="17">
        <v>-0.1918</v>
      </c>
      <c r="V90" s="17">
        <v>-7.15</v>
      </c>
      <c r="W90" s="17">
        <v>25578.612420000001</v>
      </c>
      <c r="X90" s="17">
        <v>14373</v>
      </c>
      <c r="Y90" s="17">
        <v>48.08</v>
      </c>
      <c r="Z90" s="17">
        <v>-216.6</v>
      </c>
    </row>
    <row r="91" spans="1:26" x14ac:dyDescent="0.2">
      <c r="A91" s="27">
        <v>45489</v>
      </c>
      <c r="B91" s="17">
        <v>543.12900000000002</v>
      </c>
      <c r="C91" s="14">
        <v>0.375</v>
      </c>
      <c r="D91" s="17">
        <v>-425</v>
      </c>
      <c r="E91" s="17">
        <v>57.125</v>
      </c>
      <c r="F91" s="17">
        <v>-59.88</v>
      </c>
      <c r="G91" s="17">
        <v>105.29</v>
      </c>
      <c r="H91" s="17">
        <v>36</v>
      </c>
      <c r="I91" s="17">
        <v>-242.25</v>
      </c>
      <c r="J91" s="17">
        <v>2555</v>
      </c>
      <c r="K91" s="17">
        <v>4</v>
      </c>
      <c r="L91" s="17">
        <v>0.04</v>
      </c>
      <c r="M91" s="17">
        <v>45.7</v>
      </c>
      <c r="N91" s="17">
        <v>46</v>
      </c>
      <c r="O91" s="17">
        <v>28757.8</v>
      </c>
      <c r="P91" s="17">
        <v>1222.9000000000001</v>
      </c>
      <c r="Q91" s="17">
        <v>-21.25</v>
      </c>
      <c r="R91" s="17">
        <v>35274.641000000003</v>
      </c>
      <c r="S91" s="17">
        <v>24.6</v>
      </c>
      <c r="T91" s="17">
        <v>-58.6</v>
      </c>
      <c r="U91" s="17">
        <v>-0.1484</v>
      </c>
      <c r="V91" s="17">
        <v>-7</v>
      </c>
      <c r="W91" s="17">
        <v>25578.612420000001</v>
      </c>
      <c r="X91" s="17">
        <v>14032</v>
      </c>
      <c r="Y91" s="17">
        <v>46.67</v>
      </c>
      <c r="Z91" s="17">
        <v>-214.65799999999999</v>
      </c>
    </row>
    <row r="92" spans="1:26" x14ac:dyDescent="0.2">
      <c r="A92" s="27">
        <v>45488</v>
      </c>
      <c r="B92" s="17">
        <v>554.5</v>
      </c>
      <c r="C92" s="14">
        <v>0.45</v>
      </c>
      <c r="D92" s="17">
        <v>-422.00200000000001</v>
      </c>
      <c r="E92" s="17">
        <v>55.725000000000001</v>
      </c>
      <c r="F92" s="17">
        <v>-59.61</v>
      </c>
      <c r="G92" s="17">
        <v>106.71</v>
      </c>
      <c r="H92" s="17">
        <v>37</v>
      </c>
      <c r="I92" s="17">
        <v>-196.875</v>
      </c>
      <c r="J92" s="17">
        <v>2562.5</v>
      </c>
      <c r="K92" s="17">
        <v>-2.5</v>
      </c>
      <c r="L92" s="17">
        <v>0.03</v>
      </c>
      <c r="M92" s="17">
        <v>45.5</v>
      </c>
      <c r="N92" s="17">
        <v>48.900300000000001</v>
      </c>
      <c r="O92" s="17">
        <v>26814.5</v>
      </c>
      <c r="P92" s="17">
        <v>1252.0999999999999</v>
      </c>
      <c r="Q92" s="17">
        <v>-20.545000000000002</v>
      </c>
      <c r="R92" s="17">
        <v>33631.601999999999</v>
      </c>
      <c r="S92" s="17">
        <v>23.5</v>
      </c>
      <c r="T92" s="17">
        <v>-57.94</v>
      </c>
      <c r="U92" s="17">
        <v>-0.13819999999999999</v>
      </c>
      <c r="V92" s="17">
        <v>-6.95</v>
      </c>
      <c r="W92" s="17">
        <v>25578.612420000001</v>
      </c>
      <c r="X92" s="17">
        <v>11000</v>
      </c>
      <c r="Y92" s="17">
        <v>46.679000000000002</v>
      </c>
      <c r="Z92" s="17">
        <v>-214.63499999999999</v>
      </c>
    </row>
    <row r="93" spans="1:26" x14ac:dyDescent="0.2">
      <c r="A93" s="27">
        <v>45485</v>
      </c>
      <c r="B93" s="17">
        <v>559.5</v>
      </c>
      <c r="C93" s="14">
        <v>0.46</v>
      </c>
      <c r="D93" s="17">
        <v>-469</v>
      </c>
      <c r="E93" s="17">
        <v>55.31</v>
      </c>
      <c r="F93" s="17">
        <v>-61</v>
      </c>
      <c r="G93" s="17">
        <v>108.5</v>
      </c>
      <c r="H93" s="17">
        <v>32</v>
      </c>
      <c r="I93" s="17">
        <v>-173.74</v>
      </c>
      <c r="J93" s="17">
        <v>2526.5050000000001</v>
      </c>
      <c r="K93" s="17">
        <v>-12</v>
      </c>
      <c r="L93" s="17">
        <v>2.52E-2</v>
      </c>
      <c r="M93" s="17">
        <v>45.7</v>
      </c>
      <c r="N93" s="17">
        <v>45.659399999999998</v>
      </c>
      <c r="O93" s="17">
        <v>29734.3</v>
      </c>
      <c r="P93" s="17">
        <v>1229.9000000000001</v>
      </c>
      <c r="Q93" s="17">
        <v>-21.058</v>
      </c>
      <c r="R93" s="17">
        <v>33624.391000000003</v>
      </c>
      <c r="S93" s="17">
        <v>23.5</v>
      </c>
      <c r="T93" s="17">
        <v>-57.314999999999998</v>
      </c>
      <c r="U93" s="17">
        <v>-0.16059999999999999</v>
      </c>
      <c r="V93" s="17">
        <v>-6.95</v>
      </c>
      <c r="W93" s="17">
        <v>25578.612420000001</v>
      </c>
      <c r="X93" s="17">
        <v>11500</v>
      </c>
      <c r="Y93" s="17">
        <v>46.917999999999999</v>
      </c>
      <c r="Z93" s="17">
        <v>-214.60400000000001</v>
      </c>
    </row>
    <row r="94" spans="1:26" x14ac:dyDescent="0.2">
      <c r="A94" s="27">
        <v>45484</v>
      </c>
      <c r="B94" s="17">
        <v>556.5</v>
      </c>
      <c r="C94" s="14">
        <v>0.6</v>
      </c>
      <c r="D94" s="17">
        <v>-476.5</v>
      </c>
      <c r="E94" s="17">
        <v>55.524999999999999</v>
      </c>
      <c r="F94" s="17">
        <v>-60.64</v>
      </c>
      <c r="G94" s="17">
        <v>110.5</v>
      </c>
      <c r="H94" s="17">
        <v>30</v>
      </c>
      <c r="I94" s="17">
        <v>-58.744999999999997</v>
      </c>
      <c r="J94" s="17">
        <v>2554</v>
      </c>
      <c r="K94" s="17">
        <v>-13</v>
      </c>
      <c r="L94" s="17">
        <v>0.03</v>
      </c>
      <c r="M94" s="17">
        <v>46</v>
      </c>
      <c r="N94" s="17">
        <v>39.407049999999998</v>
      </c>
      <c r="O94" s="17">
        <v>31097</v>
      </c>
      <c r="P94" s="17">
        <v>1258.5999999999999</v>
      </c>
      <c r="Q94" s="17">
        <v>-22.465</v>
      </c>
      <c r="R94" s="17">
        <v>34473.5</v>
      </c>
      <c r="S94" s="17">
        <v>23.4</v>
      </c>
      <c r="T94" s="17">
        <v>-57.02</v>
      </c>
      <c r="U94" s="17">
        <v>-0.17199999999999999</v>
      </c>
      <c r="V94" s="17">
        <v>-6.9</v>
      </c>
      <c r="W94" s="17">
        <v>25578.612420000001</v>
      </c>
      <c r="X94" s="17">
        <v>13015.3</v>
      </c>
      <c r="Y94" s="17">
        <v>46.512</v>
      </c>
      <c r="Z94" s="17">
        <v>-215.78800000000001</v>
      </c>
    </row>
    <row r="95" spans="1:26" x14ac:dyDescent="0.2">
      <c r="A95" s="27">
        <v>45483</v>
      </c>
      <c r="B95" s="17">
        <v>543.5</v>
      </c>
      <c r="C95" s="14">
        <v>0.35</v>
      </c>
      <c r="D95" s="17">
        <v>-469.1</v>
      </c>
      <c r="E95" s="17">
        <v>56.475000000000001</v>
      </c>
      <c r="F95" s="17">
        <v>-64.75</v>
      </c>
      <c r="G95" s="17">
        <v>114</v>
      </c>
      <c r="H95" s="17">
        <v>36</v>
      </c>
      <c r="I95" s="17">
        <v>-147.495</v>
      </c>
      <c r="J95" s="17">
        <v>2653.05</v>
      </c>
      <c r="K95" s="17">
        <v>-13</v>
      </c>
      <c r="L95" s="17">
        <v>0.04</v>
      </c>
      <c r="M95" s="17">
        <v>48.59</v>
      </c>
      <c r="N95" s="17">
        <v>37.788179999999997</v>
      </c>
      <c r="O95" s="17">
        <v>30500</v>
      </c>
      <c r="P95" s="17">
        <v>1300.3</v>
      </c>
      <c r="Q95" s="17">
        <v>-21.873000000000001</v>
      </c>
      <c r="R95" s="17">
        <v>32583.293000000001</v>
      </c>
      <c r="S95" s="17">
        <v>24.9</v>
      </c>
      <c r="T95" s="17">
        <v>-58.604999999999997</v>
      </c>
      <c r="U95" s="17">
        <v>-0.125</v>
      </c>
      <c r="V95" s="17">
        <v>-7.05</v>
      </c>
      <c r="W95" s="17">
        <v>25578.612420000001</v>
      </c>
      <c r="X95" s="17">
        <v>13651</v>
      </c>
      <c r="Y95" s="17">
        <v>48.09</v>
      </c>
      <c r="Z95" s="17">
        <v>-227.8</v>
      </c>
    </row>
    <row r="96" spans="1:26" x14ac:dyDescent="0.2">
      <c r="A96" s="27">
        <v>45482</v>
      </c>
      <c r="B96" s="17">
        <v>555.5</v>
      </c>
      <c r="C96" s="14">
        <v>0.3</v>
      </c>
      <c r="D96" s="17">
        <v>-464.39</v>
      </c>
      <c r="E96" s="17">
        <v>57.774999999999999</v>
      </c>
      <c r="F96" s="17">
        <v>-53.5</v>
      </c>
      <c r="G96" s="17">
        <v>110.47</v>
      </c>
      <c r="H96" s="17">
        <v>34.784999999999997</v>
      </c>
      <c r="I96" s="17">
        <v>-167.255</v>
      </c>
      <c r="J96" s="17">
        <v>2604.42</v>
      </c>
      <c r="K96" s="17">
        <v>-5</v>
      </c>
      <c r="L96" s="17">
        <v>6.25E-2</v>
      </c>
      <c r="M96" s="17">
        <v>46.497</v>
      </c>
      <c r="N96" s="17">
        <v>39.192500000000003</v>
      </c>
      <c r="O96" s="17">
        <v>32433.5</v>
      </c>
      <c r="P96" s="17">
        <v>1274.2</v>
      </c>
      <c r="Q96" s="17">
        <v>-20.85</v>
      </c>
      <c r="R96" s="17">
        <v>33226.875</v>
      </c>
      <c r="S96" s="17">
        <v>24.4</v>
      </c>
      <c r="T96" s="17">
        <v>-56.83</v>
      </c>
      <c r="U96" s="17">
        <v>-0.1168</v>
      </c>
      <c r="V96" s="17">
        <v>-6.86</v>
      </c>
      <c r="W96" s="17">
        <v>25578.612420000001</v>
      </c>
      <c r="X96" s="17">
        <v>13714</v>
      </c>
      <c r="Y96" s="17">
        <v>46.542000000000002</v>
      </c>
      <c r="Z96" s="17">
        <v>-220.08</v>
      </c>
    </row>
    <row r="97" spans="1:26" x14ac:dyDescent="0.2">
      <c r="A97" s="27">
        <v>45481</v>
      </c>
      <c r="B97" s="17">
        <v>560.5</v>
      </c>
      <c r="C97" s="14">
        <v>0.32</v>
      </c>
      <c r="D97" s="17">
        <v>-451.40800000000002</v>
      </c>
      <c r="E97" s="17">
        <v>57.984999999999999</v>
      </c>
      <c r="F97" s="17">
        <v>-51.695</v>
      </c>
      <c r="G97" s="17">
        <v>112.18</v>
      </c>
      <c r="H97" s="17">
        <v>35.103000000000002</v>
      </c>
      <c r="I97" s="17">
        <v>-102.325</v>
      </c>
      <c r="J97" s="17">
        <v>2617.5</v>
      </c>
      <c r="K97" s="17">
        <v>-5</v>
      </c>
      <c r="L97" s="17">
        <v>5.8000000000000003E-2</v>
      </c>
      <c r="M97" s="17">
        <v>45.734999999999999</v>
      </c>
      <c r="N97" s="17">
        <v>40.03387</v>
      </c>
      <c r="O97" s="17">
        <v>33150</v>
      </c>
      <c r="P97" s="17">
        <v>1269.3</v>
      </c>
      <c r="Q97" s="17">
        <v>-20.094999999999999</v>
      </c>
      <c r="R97" s="17">
        <v>32848.976999999999</v>
      </c>
      <c r="S97" s="17">
        <v>24.875</v>
      </c>
      <c r="T97" s="17">
        <v>-56.564999999999998</v>
      </c>
      <c r="U97" s="17">
        <v>-0.123</v>
      </c>
      <c r="V97" s="17">
        <v>-7</v>
      </c>
      <c r="W97" s="17">
        <v>25578.612420000001</v>
      </c>
      <c r="X97" s="17">
        <v>14138</v>
      </c>
      <c r="Y97" s="17">
        <v>46.53</v>
      </c>
      <c r="Z97" s="17">
        <v>-219.6</v>
      </c>
    </row>
    <row r="98" spans="1:26" x14ac:dyDescent="0.2">
      <c r="A98" s="27">
        <v>45478</v>
      </c>
      <c r="B98" s="17">
        <v>552.29300000000001</v>
      </c>
      <c r="C98" s="14">
        <v>0.33500000000000002</v>
      </c>
      <c r="D98" s="17">
        <v>-476.93799999999999</v>
      </c>
      <c r="E98" s="17">
        <v>59.375</v>
      </c>
      <c r="F98" s="17">
        <v>-51.35</v>
      </c>
      <c r="G98" s="17">
        <v>112.1</v>
      </c>
      <c r="H98" s="17">
        <v>33</v>
      </c>
      <c r="I98" s="17">
        <v>-113.495</v>
      </c>
      <c r="J98" s="17">
        <v>2631</v>
      </c>
      <c r="K98" s="17">
        <v>-5</v>
      </c>
      <c r="L98" s="17">
        <v>7.4499999999999997E-2</v>
      </c>
      <c r="M98" s="17">
        <v>45.917000000000002</v>
      </c>
      <c r="N98" s="17">
        <v>41.190550000000002</v>
      </c>
      <c r="O98" s="17">
        <v>33150</v>
      </c>
      <c r="P98" s="17">
        <v>1258.3</v>
      </c>
      <c r="Q98" s="17">
        <v>-20.882000000000001</v>
      </c>
      <c r="R98" s="17">
        <v>32072.813999999998</v>
      </c>
      <c r="S98" s="17">
        <v>23.65</v>
      </c>
      <c r="T98" s="17">
        <v>-56.55</v>
      </c>
      <c r="U98" s="17">
        <v>-7.1499999999999994E-2</v>
      </c>
      <c r="V98" s="17">
        <v>-7.05</v>
      </c>
      <c r="W98" s="17">
        <v>25578.612420000001</v>
      </c>
      <c r="X98" s="17">
        <v>14069.8</v>
      </c>
      <c r="Y98" s="17">
        <v>46.753</v>
      </c>
      <c r="Z98" s="17">
        <v>-219.65199999999999</v>
      </c>
    </row>
    <row r="99" spans="1:26" x14ac:dyDescent="0.2">
      <c r="A99" s="27">
        <v>45477</v>
      </c>
      <c r="B99" s="17">
        <v>552.63199999999995</v>
      </c>
      <c r="C99" s="14">
        <v>0.28499999999999998</v>
      </c>
      <c r="D99" s="17">
        <v>-451.53300000000002</v>
      </c>
      <c r="E99" s="17">
        <v>58.6</v>
      </c>
      <c r="F99" s="17">
        <v>-51.03</v>
      </c>
      <c r="G99" s="17">
        <v>112.455</v>
      </c>
      <c r="H99" s="17">
        <v>34.53</v>
      </c>
      <c r="I99" s="17">
        <v>-146.33000000000001</v>
      </c>
      <c r="J99" s="17">
        <v>2620.33</v>
      </c>
      <c r="K99" s="17">
        <v>-3</v>
      </c>
      <c r="L99" s="17">
        <v>7.0999999999999994E-2</v>
      </c>
      <c r="M99" s="17">
        <v>45.704999999999998</v>
      </c>
      <c r="N99" s="17">
        <v>51</v>
      </c>
      <c r="O99" s="17">
        <v>31714.3</v>
      </c>
      <c r="P99" s="17">
        <v>1261.5</v>
      </c>
      <c r="Q99" s="17">
        <v>-19.175000000000001</v>
      </c>
      <c r="R99" s="17">
        <v>32362.266</v>
      </c>
      <c r="S99" s="17">
        <v>23.65</v>
      </c>
      <c r="T99" s="17">
        <v>-56.89</v>
      </c>
      <c r="U99" s="17">
        <v>-4.87E-2</v>
      </c>
      <c r="V99" s="17">
        <v>-7</v>
      </c>
      <c r="W99" s="17">
        <v>25578.612420000001</v>
      </c>
      <c r="X99" s="17">
        <v>15070.5</v>
      </c>
      <c r="Y99" s="17">
        <v>46.704999999999998</v>
      </c>
      <c r="Z99" s="17">
        <v>-220.494</v>
      </c>
    </row>
    <row r="100" spans="1:26" x14ac:dyDescent="0.2">
      <c r="A100" s="27">
        <v>45476</v>
      </c>
      <c r="B100" s="17">
        <v>563.75400000000002</v>
      </c>
      <c r="C100" s="14">
        <v>0.25</v>
      </c>
      <c r="D100" s="17">
        <v>-439.86</v>
      </c>
      <c r="E100" s="17">
        <v>58.53</v>
      </c>
      <c r="F100" s="17">
        <v>-50.865000000000002</v>
      </c>
      <c r="G100" s="17">
        <v>115.22</v>
      </c>
      <c r="H100" s="17">
        <v>35</v>
      </c>
      <c r="I100" s="17">
        <v>-157.495</v>
      </c>
      <c r="J100" s="17">
        <v>2635.4949999999999</v>
      </c>
      <c r="K100" s="17">
        <v>-3</v>
      </c>
      <c r="L100" s="17">
        <v>8.3799999999999999E-2</v>
      </c>
      <c r="M100" s="17">
        <v>45.661000000000001</v>
      </c>
      <c r="N100" s="17">
        <v>52.25</v>
      </c>
      <c r="O100" s="17">
        <v>31656.6</v>
      </c>
      <c r="P100" s="17">
        <v>1294.8</v>
      </c>
      <c r="Q100" s="17">
        <v>-19</v>
      </c>
      <c r="R100" s="17">
        <v>32114.655999999999</v>
      </c>
      <c r="S100" s="17">
        <v>25.65</v>
      </c>
      <c r="T100" s="17">
        <v>-58.625</v>
      </c>
      <c r="U100" s="17">
        <v>-4.3999999999999997E-2</v>
      </c>
      <c r="V100" s="17">
        <v>-7.2</v>
      </c>
      <c r="W100" s="17">
        <v>25578.612420000001</v>
      </c>
      <c r="X100" s="17">
        <v>12881</v>
      </c>
      <c r="Y100" s="17">
        <v>47.575000000000003</v>
      </c>
      <c r="Z100" s="17">
        <v>-226.19300000000001</v>
      </c>
    </row>
    <row r="101" spans="1:26" x14ac:dyDescent="0.2">
      <c r="A101" s="27">
        <v>45475</v>
      </c>
      <c r="B101" s="17">
        <v>570.5</v>
      </c>
      <c r="C101" s="14">
        <v>0.3</v>
      </c>
      <c r="D101" s="17">
        <v>-472.14299999999997</v>
      </c>
      <c r="E101" s="17">
        <v>58.01</v>
      </c>
      <c r="F101" s="17">
        <v>-49.664999999999999</v>
      </c>
      <c r="G101" s="17">
        <v>115.065</v>
      </c>
      <c r="H101" s="17">
        <v>38</v>
      </c>
      <c r="I101" s="17">
        <v>-175.495</v>
      </c>
      <c r="J101" s="17">
        <v>2706</v>
      </c>
      <c r="K101" s="17">
        <v>-2</v>
      </c>
      <c r="L101" s="17">
        <v>6.6199999999999995E-2</v>
      </c>
      <c r="M101" s="17">
        <v>45.552</v>
      </c>
      <c r="N101" s="17">
        <v>52.5</v>
      </c>
      <c r="O101" s="17">
        <v>30702.799999999999</v>
      </c>
      <c r="P101" s="17">
        <v>1302.8</v>
      </c>
      <c r="Q101" s="17">
        <v>-19.367999999999999</v>
      </c>
      <c r="R101" s="17">
        <v>32405.886999999999</v>
      </c>
      <c r="S101" s="17">
        <v>25.2</v>
      </c>
      <c r="T101" s="17">
        <v>-59.16</v>
      </c>
      <c r="U101" s="17">
        <v>-0.1026</v>
      </c>
      <c r="V101" s="17">
        <v>-7.2</v>
      </c>
      <c r="W101" s="17">
        <v>25578.612420000001</v>
      </c>
      <c r="X101" s="17">
        <v>17072.3</v>
      </c>
      <c r="Y101" s="17">
        <v>47.576999999999998</v>
      </c>
      <c r="Z101" s="17">
        <v>-225.96</v>
      </c>
    </row>
    <row r="102" spans="1:26" x14ac:dyDescent="0.2">
      <c r="A102" s="27">
        <v>45474</v>
      </c>
      <c r="B102" s="17">
        <v>580.5</v>
      </c>
      <c r="C102" s="14">
        <v>0.3</v>
      </c>
      <c r="D102" s="17">
        <v>-502</v>
      </c>
      <c r="E102" s="17">
        <v>60.173000000000002</v>
      </c>
      <c r="F102" s="17">
        <v>-49.98</v>
      </c>
      <c r="G102" s="17">
        <v>113.955</v>
      </c>
      <c r="H102" s="17">
        <v>33</v>
      </c>
      <c r="I102" s="17">
        <v>-192.505</v>
      </c>
      <c r="J102" s="17">
        <v>2634.12</v>
      </c>
      <c r="K102" s="17">
        <v>3</v>
      </c>
      <c r="L102" s="17">
        <v>0.05</v>
      </c>
      <c r="M102" s="17">
        <v>44.719000000000001</v>
      </c>
      <c r="N102" s="17">
        <v>49.25</v>
      </c>
      <c r="O102" s="17">
        <v>29035</v>
      </c>
      <c r="P102" s="17">
        <v>1252.3</v>
      </c>
      <c r="Q102" s="17">
        <v>-18.64</v>
      </c>
      <c r="R102" s="17">
        <v>32675.33</v>
      </c>
      <c r="S102" s="17">
        <v>24.25</v>
      </c>
      <c r="T102" s="17">
        <v>-58.505000000000003</v>
      </c>
      <c r="U102" s="17">
        <v>-0.1153</v>
      </c>
      <c r="V102" s="17">
        <v>-7.1</v>
      </c>
      <c r="W102" s="17">
        <v>25578.612420000001</v>
      </c>
      <c r="X102" s="17">
        <v>19008.8</v>
      </c>
      <c r="Y102" s="17">
        <v>46.755000000000003</v>
      </c>
      <c r="Z102" s="17">
        <v>-221.93799999999999</v>
      </c>
    </row>
    <row r="103" spans="1:26" x14ac:dyDescent="0.2">
      <c r="A103" s="27">
        <v>45471</v>
      </c>
      <c r="B103" s="17">
        <v>572.5</v>
      </c>
      <c r="C103" s="14">
        <v>0.45</v>
      </c>
      <c r="D103" s="17">
        <v>-520.89</v>
      </c>
      <c r="E103" s="17">
        <v>60.027999999999999</v>
      </c>
      <c r="F103" s="17">
        <v>-48.505000000000003</v>
      </c>
      <c r="G103" s="17">
        <v>115.41500000000001</v>
      </c>
      <c r="H103" s="17">
        <v>35</v>
      </c>
      <c r="I103" s="17">
        <v>-188.995</v>
      </c>
      <c r="J103" s="17">
        <v>2620</v>
      </c>
      <c r="K103" s="17">
        <v>3</v>
      </c>
      <c r="L103" s="17">
        <v>0.06</v>
      </c>
      <c r="M103" s="17">
        <v>45.5</v>
      </c>
      <c r="N103" s="17">
        <v>50.17895</v>
      </c>
      <c r="O103" s="17">
        <v>30721.3</v>
      </c>
      <c r="P103" s="17">
        <v>1262.5999999999999</v>
      </c>
      <c r="Q103" s="17">
        <v>-19.425000000000001</v>
      </c>
      <c r="R103" s="17">
        <v>32690.062999999998</v>
      </c>
      <c r="S103" s="17">
        <v>23.15</v>
      </c>
      <c r="T103" s="17">
        <v>-58</v>
      </c>
      <c r="U103" s="17">
        <v>-0.1145</v>
      </c>
      <c r="V103" s="17">
        <v>-6.95</v>
      </c>
      <c r="W103" s="17">
        <v>25578.612420000001</v>
      </c>
      <c r="X103" s="17">
        <v>19588.5</v>
      </c>
      <c r="Y103" s="17">
        <v>47.265000000000001</v>
      </c>
      <c r="Z103" s="17">
        <v>-221.935</v>
      </c>
    </row>
    <row r="104" spans="1:26" x14ac:dyDescent="0.2">
      <c r="A104" s="27">
        <v>45470</v>
      </c>
      <c r="B104" s="17">
        <v>555.5</v>
      </c>
      <c r="C104" s="14">
        <v>0.53500000000000003</v>
      </c>
      <c r="D104" s="17">
        <v>-507.5</v>
      </c>
      <c r="E104" s="17">
        <v>60.274999999999999</v>
      </c>
      <c r="F104" s="17">
        <v>-48.643000000000001</v>
      </c>
      <c r="G104" s="17">
        <v>116.66500000000001</v>
      </c>
      <c r="H104" s="17">
        <v>36</v>
      </c>
      <c r="I104" s="17">
        <v>-191.37</v>
      </c>
      <c r="J104" s="17">
        <v>2677.5</v>
      </c>
      <c r="K104" s="17">
        <v>7</v>
      </c>
      <c r="L104" s="17">
        <v>7.1800000000000003E-2</v>
      </c>
      <c r="M104" s="17">
        <v>43.5</v>
      </c>
      <c r="N104" s="17">
        <v>48.746099999999998</v>
      </c>
      <c r="O104" s="17">
        <v>30817.3</v>
      </c>
      <c r="P104" s="17">
        <v>1290.7</v>
      </c>
      <c r="Q104" s="17">
        <v>-19.899999999999999</v>
      </c>
      <c r="R104" s="17">
        <v>33587.133000000002</v>
      </c>
      <c r="S104" s="17">
        <v>23.65</v>
      </c>
      <c r="T104" s="17">
        <v>-57.575000000000003</v>
      </c>
      <c r="U104" s="17">
        <v>-0.13</v>
      </c>
      <c r="V104" s="17">
        <v>-7.1050000000000004</v>
      </c>
      <c r="W104" s="17">
        <v>25578.612420000001</v>
      </c>
      <c r="X104" s="17">
        <v>19558</v>
      </c>
      <c r="Y104" s="17">
        <v>47.22</v>
      </c>
      <c r="Z104" s="17">
        <v>-221.22</v>
      </c>
    </row>
    <row r="105" spans="1:26" x14ac:dyDescent="0.2">
      <c r="A105" s="27">
        <v>45469</v>
      </c>
      <c r="B105" s="17">
        <v>524.5</v>
      </c>
      <c r="C105" s="14">
        <v>0.65</v>
      </c>
      <c r="D105" s="17">
        <v>-503.303</v>
      </c>
      <c r="E105" s="17">
        <v>59.524999999999999</v>
      </c>
      <c r="F105" s="17">
        <v>-42.48</v>
      </c>
      <c r="G105" s="17">
        <v>119.485</v>
      </c>
      <c r="H105" s="17">
        <v>37</v>
      </c>
      <c r="I105" s="17">
        <v>-158.255</v>
      </c>
      <c r="J105" s="17">
        <v>2709.3049999999998</v>
      </c>
      <c r="K105" s="17">
        <v>7</v>
      </c>
      <c r="L105" s="17">
        <v>7.0000000000000007E-2</v>
      </c>
      <c r="M105" s="17">
        <v>44.5</v>
      </c>
      <c r="N105" s="17">
        <v>45.235050000000001</v>
      </c>
      <c r="O105" s="17">
        <v>29102.5</v>
      </c>
      <c r="P105" s="17">
        <v>1320.9</v>
      </c>
      <c r="Q105" s="17">
        <v>-19.167000000000002</v>
      </c>
      <c r="R105" s="17">
        <v>32293.601999999999</v>
      </c>
      <c r="S105" s="17">
        <v>24.25</v>
      </c>
      <c r="T105" s="17">
        <v>-58.27</v>
      </c>
      <c r="U105" s="17">
        <v>-9.5000000000000001E-2</v>
      </c>
      <c r="V105" s="17">
        <v>-7.2549999999999999</v>
      </c>
      <c r="W105" s="17">
        <v>25578.612420000001</v>
      </c>
      <c r="X105" s="17">
        <v>19265.5</v>
      </c>
      <c r="Y105" s="17">
        <v>47.81</v>
      </c>
      <c r="Z105" s="17">
        <v>-225.93</v>
      </c>
    </row>
    <row r="106" spans="1:26" x14ac:dyDescent="0.2">
      <c r="A106" s="27">
        <v>45468</v>
      </c>
      <c r="B106" s="17">
        <v>529.5</v>
      </c>
      <c r="C106" s="14">
        <v>0.65</v>
      </c>
      <c r="D106" s="17">
        <v>-485.59500000000003</v>
      </c>
      <c r="E106" s="17">
        <v>59.624000000000002</v>
      </c>
      <c r="F106" s="17">
        <v>-39.805</v>
      </c>
      <c r="G106" s="17">
        <v>117.11</v>
      </c>
      <c r="H106" s="17">
        <v>36</v>
      </c>
      <c r="I106" s="17">
        <v>-194.245</v>
      </c>
      <c r="J106" s="17">
        <v>2635</v>
      </c>
      <c r="K106" s="17">
        <v>7</v>
      </c>
      <c r="L106" s="17">
        <v>7.0000000000000007E-2</v>
      </c>
      <c r="M106" s="17">
        <v>42.75</v>
      </c>
      <c r="N106" s="17">
        <v>36</v>
      </c>
      <c r="O106" s="17">
        <v>30983.8</v>
      </c>
      <c r="P106" s="17">
        <v>1275.5</v>
      </c>
      <c r="Q106" s="17">
        <v>-18.5</v>
      </c>
      <c r="R106" s="17">
        <v>34804.222999999998</v>
      </c>
      <c r="S106" s="17">
        <v>24.113</v>
      </c>
      <c r="T106" s="17">
        <v>-56.55</v>
      </c>
      <c r="U106" s="17">
        <v>-0.14499999999999999</v>
      </c>
      <c r="V106" s="17">
        <v>-7.1</v>
      </c>
      <c r="W106" s="17">
        <v>25578.612420000001</v>
      </c>
      <c r="X106" s="17">
        <v>19590</v>
      </c>
      <c r="Y106" s="17">
        <v>47</v>
      </c>
      <c r="Z106" s="17">
        <v>-220.64</v>
      </c>
    </row>
    <row r="107" spans="1:26" x14ac:dyDescent="0.2">
      <c r="A107" s="27">
        <v>45467</v>
      </c>
      <c r="B107" s="17">
        <v>519.5</v>
      </c>
      <c r="C107" s="14">
        <v>0.75</v>
      </c>
      <c r="D107" s="17">
        <v>-500.91300000000001</v>
      </c>
      <c r="E107" s="17">
        <v>60.145000000000003</v>
      </c>
      <c r="F107" s="17">
        <v>-38.85</v>
      </c>
      <c r="G107" s="17">
        <v>119</v>
      </c>
      <c r="H107" s="17">
        <v>36</v>
      </c>
      <c r="I107" s="17">
        <v>-203.75</v>
      </c>
      <c r="J107" s="17">
        <v>2649.5</v>
      </c>
      <c r="K107" s="17">
        <v>8</v>
      </c>
      <c r="L107" s="17">
        <v>6.8000000000000005E-2</v>
      </c>
      <c r="M107" s="17">
        <v>42.48</v>
      </c>
      <c r="N107" s="17">
        <v>34.669930000000001</v>
      </c>
      <c r="O107" s="17">
        <v>33776.800000000003</v>
      </c>
      <c r="P107" s="17">
        <v>1262.2</v>
      </c>
      <c r="Q107" s="17">
        <v>-20.239999999999998</v>
      </c>
      <c r="R107" s="17">
        <v>33329.726999999999</v>
      </c>
      <c r="S107" s="17">
        <v>24.45</v>
      </c>
      <c r="T107" s="17">
        <v>-56.875</v>
      </c>
      <c r="U107" s="17">
        <v>-0.153</v>
      </c>
      <c r="V107" s="17">
        <v>-7.1</v>
      </c>
      <c r="W107" s="17">
        <v>25578.612420000001</v>
      </c>
      <c r="X107" s="17">
        <v>15281.5</v>
      </c>
      <c r="Y107" s="17">
        <v>47.29</v>
      </c>
      <c r="Z107" s="17">
        <v>-220.63900000000001</v>
      </c>
    </row>
    <row r="108" spans="1:26" x14ac:dyDescent="0.2">
      <c r="A108" s="27">
        <v>45464</v>
      </c>
      <c r="B108" s="17">
        <v>519.5</v>
      </c>
      <c r="C108" s="14">
        <v>0.85</v>
      </c>
      <c r="D108" s="17">
        <v>-506.5</v>
      </c>
      <c r="E108" s="17">
        <v>62.55</v>
      </c>
      <c r="F108" s="17">
        <v>-38.555</v>
      </c>
      <c r="G108" s="17">
        <v>121.645</v>
      </c>
      <c r="H108" s="17">
        <v>40</v>
      </c>
      <c r="I108" s="17">
        <v>-206.255</v>
      </c>
      <c r="J108" s="17">
        <v>2702.5</v>
      </c>
      <c r="K108" s="17">
        <v>8.1</v>
      </c>
      <c r="L108" s="17">
        <v>0.08</v>
      </c>
      <c r="M108" s="17">
        <v>42.484999999999999</v>
      </c>
      <c r="N108" s="17">
        <v>34.887099999999997</v>
      </c>
      <c r="O108" s="17">
        <v>35360</v>
      </c>
      <c r="P108" s="17">
        <v>1218.3</v>
      </c>
      <c r="Q108" s="17">
        <v>-19.72</v>
      </c>
      <c r="R108" s="17">
        <v>32691.918000000001</v>
      </c>
      <c r="S108" s="17">
        <v>24.574999999999999</v>
      </c>
      <c r="T108" s="17">
        <v>-56.85</v>
      </c>
      <c r="U108" s="17">
        <v>-0.14499999999999999</v>
      </c>
      <c r="V108" s="17">
        <v>-7.1</v>
      </c>
      <c r="W108" s="17">
        <v>25578.612420000001</v>
      </c>
      <c r="X108" s="17">
        <v>25941.3</v>
      </c>
      <c r="Y108" s="17">
        <v>47.2</v>
      </c>
      <c r="Z108" s="17">
        <v>-220.85</v>
      </c>
    </row>
    <row r="109" spans="1:26" x14ac:dyDescent="0.2">
      <c r="A109" s="27">
        <v>45463</v>
      </c>
      <c r="B109" s="17">
        <v>518.5</v>
      </c>
      <c r="C109" s="14">
        <v>0.75</v>
      </c>
      <c r="D109" s="17">
        <v>-488.5</v>
      </c>
      <c r="E109" s="17">
        <v>61.4</v>
      </c>
      <c r="F109" s="17">
        <v>-37.75</v>
      </c>
      <c r="G109" s="17">
        <v>119.25</v>
      </c>
      <c r="H109" s="17">
        <v>40</v>
      </c>
      <c r="I109" s="17">
        <v>-187.24</v>
      </c>
      <c r="J109" s="17">
        <v>2760</v>
      </c>
      <c r="K109" s="17">
        <v>8</v>
      </c>
      <c r="L109" s="17">
        <v>7.0000000000000007E-2</v>
      </c>
      <c r="M109" s="17">
        <v>42.314999999999998</v>
      </c>
      <c r="N109" s="17">
        <v>39.270000000000003</v>
      </c>
      <c r="O109" s="17">
        <v>38510.1</v>
      </c>
      <c r="P109" s="17">
        <v>1238.5999999999999</v>
      </c>
      <c r="Q109" s="17">
        <v>-19.91</v>
      </c>
      <c r="R109" s="17">
        <v>33787.038999999997</v>
      </c>
      <c r="S109" s="17">
        <v>24.45</v>
      </c>
      <c r="T109" s="17">
        <v>-56.625</v>
      </c>
      <c r="U109" s="17">
        <v>-0.13750000000000001</v>
      </c>
      <c r="V109" s="17">
        <v>-7.1</v>
      </c>
      <c r="W109" s="17">
        <v>25578.612420000001</v>
      </c>
      <c r="X109" s="17">
        <v>25075.5</v>
      </c>
      <c r="Y109" s="17">
        <v>46.994</v>
      </c>
      <c r="Z109" s="17">
        <v>-219.72300000000001</v>
      </c>
    </row>
    <row r="110" spans="1:26" x14ac:dyDescent="0.2">
      <c r="A110" s="27">
        <v>45462</v>
      </c>
      <c r="B110" s="17">
        <v>502.81799999999998</v>
      </c>
      <c r="C110" s="14">
        <v>0.75</v>
      </c>
      <c r="D110" s="17">
        <v>-510.99799999999999</v>
      </c>
      <c r="E110" s="17">
        <v>60.344999999999999</v>
      </c>
      <c r="F110" s="17">
        <v>-37.965000000000003</v>
      </c>
      <c r="G110" s="17">
        <v>120.91500000000001</v>
      </c>
      <c r="H110" s="17">
        <v>35</v>
      </c>
      <c r="I110" s="17">
        <v>-168.495</v>
      </c>
      <c r="J110" s="17">
        <v>2851.33</v>
      </c>
      <c r="K110" s="17">
        <v>6.5</v>
      </c>
      <c r="L110" s="17">
        <v>4.7E-2</v>
      </c>
      <c r="M110" s="17">
        <v>43.256999999999998</v>
      </c>
      <c r="N110" s="17">
        <v>37</v>
      </c>
      <c r="O110" s="17">
        <v>33940</v>
      </c>
      <c r="P110" s="17">
        <v>1252.0999999999999</v>
      </c>
      <c r="Q110" s="17">
        <v>-20.972000000000001</v>
      </c>
      <c r="R110" s="17">
        <v>31900.705000000002</v>
      </c>
      <c r="S110" s="17">
        <v>24.55</v>
      </c>
      <c r="T110" s="17">
        <v>-57.9</v>
      </c>
      <c r="U110" s="17">
        <v>-0.17499999999999999</v>
      </c>
      <c r="V110" s="17">
        <v>-7.2</v>
      </c>
      <c r="W110" s="17">
        <v>25578.612420000001</v>
      </c>
      <c r="X110" s="17">
        <v>22117.5</v>
      </c>
      <c r="Y110" s="17">
        <v>48.137</v>
      </c>
      <c r="Z110" s="17">
        <v>-225.86699999999999</v>
      </c>
    </row>
    <row r="111" spans="1:26" x14ac:dyDescent="0.2">
      <c r="A111" s="27">
        <v>45461</v>
      </c>
      <c r="B111" s="17">
        <v>506.5</v>
      </c>
      <c r="C111" s="14">
        <v>0.6</v>
      </c>
      <c r="D111" s="17">
        <v>-496.673</v>
      </c>
      <c r="E111" s="17">
        <v>60.594999999999999</v>
      </c>
      <c r="F111" s="17">
        <v>-35.67</v>
      </c>
      <c r="G111" s="17">
        <v>113.51</v>
      </c>
      <c r="H111" s="17">
        <v>44</v>
      </c>
      <c r="I111" s="17">
        <v>-169.99</v>
      </c>
      <c r="J111" s="17">
        <v>2840</v>
      </c>
      <c r="K111" s="17">
        <v>5</v>
      </c>
      <c r="L111" s="17">
        <v>5.5E-2</v>
      </c>
      <c r="M111" s="17">
        <v>43</v>
      </c>
      <c r="N111" s="17">
        <v>39.267969999999998</v>
      </c>
      <c r="O111" s="17">
        <v>32564.5</v>
      </c>
      <c r="P111" s="17">
        <v>1242.2</v>
      </c>
      <c r="Q111" s="17">
        <v>-19.690000000000001</v>
      </c>
      <c r="R111" s="17">
        <v>31956.844000000001</v>
      </c>
      <c r="S111" s="17">
        <v>24.375</v>
      </c>
      <c r="T111" s="17">
        <v>-57.25</v>
      </c>
      <c r="U111" s="17">
        <v>-0.1545</v>
      </c>
      <c r="V111" s="17">
        <v>-7.05</v>
      </c>
      <c r="W111" s="17">
        <v>25578.612420000001</v>
      </c>
      <c r="X111" s="17">
        <v>21641.3</v>
      </c>
      <c r="Y111" s="17">
        <v>47.03</v>
      </c>
      <c r="Z111" s="17">
        <v>-219.01499999999999</v>
      </c>
    </row>
    <row r="112" spans="1:26" x14ac:dyDescent="0.2">
      <c r="A112" s="27">
        <v>45460</v>
      </c>
      <c r="B112" s="17">
        <v>506.28899999999999</v>
      </c>
      <c r="C112" s="14">
        <v>0.53500000000000003</v>
      </c>
      <c r="D112" s="17">
        <v>-490.25</v>
      </c>
      <c r="E112" s="17">
        <v>61.762999999999998</v>
      </c>
      <c r="F112" s="17">
        <v>-34.18</v>
      </c>
      <c r="G112" s="17">
        <v>115.285</v>
      </c>
      <c r="H112" s="17">
        <v>53.185000000000002</v>
      </c>
      <c r="I112" s="17">
        <v>-204.25</v>
      </c>
      <c r="J112" s="17">
        <v>2777.63</v>
      </c>
      <c r="K112" s="17">
        <v>6</v>
      </c>
      <c r="L112" s="17">
        <v>0.1055</v>
      </c>
      <c r="M112" s="17">
        <v>42.25</v>
      </c>
      <c r="N112" s="17">
        <v>44.372520000000002</v>
      </c>
      <c r="O112" s="17">
        <v>32503.5</v>
      </c>
      <c r="P112" s="17">
        <v>1284</v>
      </c>
      <c r="Q112" s="17">
        <v>-19.632000000000001</v>
      </c>
      <c r="R112" s="17">
        <v>32041.125</v>
      </c>
      <c r="S112" s="17">
        <v>24.408000000000001</v>
      </c>
      <c r="T112" s="17">
        <v>-57.25</v>
      </c>
      <c r="U112" s="17">
        <v>-0.16200000000000001</v>
      </c>
      <c r="V112" s="17">
        <v>-7.1</v>
      </c>
      <c r="W112" s="17">
        <v>25578.612420000001</v>
      </c>
      <c r="X112" s="17">
        <v>21515</v>
      </c>
      <c r="Y112" s="17">
        <v>47.2</v>
      </c>
      <c r="Z112" s="17">
        <v>-218.875</v>
      </c>
    </row>
    <row r="113" spans="1:26" x14ac:dyDescent="0.2">
      <c r="A113" s="27">
        <v>45457</v>
      </c>
      <c r="B113" s="17">
        <v>519.5</v>
      </c>
      <c r="C113" s="14">
        <v>0.55000000000000004</v>
      </c>
      <c r="D113" s="17">
        <v>-495</v>
      </c>
      <c r="E113" s="17">
        <v>62.128</v>
      </c>
      <c r="F113" s="17">
        <v>-33.81</v>
      </c>
      <c r="G113" s="17">
        <v>111.96</v>
      </c>
      <c r="H113" s="17">
        <v>56</v>
      </c>
      <c r="I113" s="17">
        <v>-185.5</v>
      </c>
      <c r="J113" s="17">
        <v>2763</v>
      </c>
      <c r="K113" s="17">
        <v>-3</v>
      </c>
      <c r="L113" s="17">
        <v>0.1007</v>
      </c>
      <c r="M113" s="17">
        <v>40.97</v>
      </c>
      <c r="N113" s="17">
        <v>37.068530000000003</v>
      </c>
      <c r="O113" s="17">
        <v>38309</v>
      </c>
      <c r="P113" s="17">
        <v>1291</v>
      </c>
      <c r="Q113" s="17">
        <v>-19.899999999999999</v>
      </c>
      <c r="R113" s="17">
        <v>32160.484</v>
      </c>
      <c r="S113" s="17">
        <v>25.04</v>
      </c>
      <c r="T113" s="17">
        <v>-57.25</v>
      </c>
      <c r="U113" s="17">
        <v>-0.14549999999999999</v>
      </c>
      <c r="V113" s="17">
        <v>-7.0250000000000004</v>
      </c>
      <c r="W113" s="17">
        <v>25578.612420000001</v>
      </c>
      <c r="X113" s="17">
        <v>21140.799999999999</v>
      </c>
      <c r="Y113" s="17">
        <v>47.603000000000002</v>
      </c>
      <c r="Z113" s="17">
        <v>-218.83</v>
      </c>
    </row>
    <row r="114" spans="1:26" x14ac:dyDescent="0.2">
      <c r="A114" s="27">
        <v>45456</v>
      </c>
      <c r="B114" s="17">
        <v>521.5</v>
      </c>
      <c r="C114" s="14">
        <v>0.4</v>
      </c>
      <c r="D114" s="17">
        <v>-521.98800000000006</v>
      </c>
      <c r="E114" s="17">
        <v>61.35</v>
      </c>
      <c r="F114" s="17">
        <v>-33.450000000000003</v>
      </c>
      <c r="G114" s="17">
        <v>103.215</v>
      </c>
      <c r="H114" s="17">
        <v>31</v>
      </c>
      <c r="I114" s="17">
        <v>-188</v>
      </c>
      <c r="J114" s="17">
        <v>2781.5</v>
      </c>
      <c r="K114" s="17">
        <v>-9.6</v>
      </c>
      <c r="L114" s="17">
        <v>0.1</v>
      </c>
      <c r="M114" s="17">
        <v>42.18</v>
      </c>
      <c r="N114" s="17">
        <v>42.741930000000004</v>
      </c>
      <c r="O114" s="17">
        <v>43497</v>
      </c>
      <c r="P114" s="17">
        <v>1318.5</v>
      </c>
      <c r="Q114" s="17">
        <v>-22.302</v>
      </c>
      <c r="R114" s="17">
        <v>32557.258000000002</v>
      </c>
      <c r="S114" s="17">
        <v>24.25</v>
      </c>
      <c r="T114" s="17">
        <v>-57.64</v>
      </c>
      <c r="U114" s="17">
        <v>-0.17499999999999999</v>
      </c>
      <c r="V114" s="17">
        <v>-7.0049999999999999</v>
      </c>
      <c r="W114" s="17">
        <v>25578.612420000001</v>
      </c>
      <c r="X114" s="17">
        <v>15510</v>
      </c>
      <c r="Y114" s="17">
        <v>46.904000000000003</v>
      </c>
      <c r="Z114" s="17">
        <v>-216.53</v>
      </c>
    </row>
    <row r="115" spans="1:26" x14ac:dyDescent="0.2">
      <c r="A115" s="27">
        <v>45455</v>
      </c>
      <c r="B115" s="17">
        <v>520.23099999999999</v>
      </c>
      <c r="C115" s="14">
        <v>0.4</v>
      </c>
      <c r="D115" s="17">
        <v>-519.875</v>
      </c>
      <c r="E115" s="17">
        <v>57.478999999999999</v>
      </c>
      <c r="F115" s="17">
        <v>-33.75</v>
      </c>
      <c r="G115" s="17">
        <v>105.715</v>
      </c>
      <c r="H115" s="17">
        <v>35.234999999999999</v>
      </c>
      <c r="I115" s="17">
        <v>-178.745</v>
      </c>
      <c r="J115" s="17">
        <v>2964.6550000000002</v>
      </c>
      <c r="K115" s="17">
        <v>-2</v>
      </c>
      <c r="L115" s="17">
        <v>0.13</v>
      </c>
      <c r="M115" s="17">
        <v>42.31</v>
      </c>
      <c r="N115" s="17">
        <v>45.5</v>
      </c>
      <c r="O115" s="17">
        <v>39447</v>
      </c>
      <c r="P115" s="17">
        <v>1353.3</v>
      </c>
      <c r="Q115" s="17">
        <v>-22.75</v>
      </c>
      <c r="R115" s="17">
        <v>31712.828000000001</v>
      </c>
      <c r="S115" s="17">
        <v>24.25</v>
      </c>
      <c r="T115" s="17">
        <v>-58.85</v>
      </c>
      <c r="U115" s="17">
        <v>-0.2</v>
      </c>
      <c r="V115" s="17">
        <v>-7.15</v>
      </c>
      <c r="W115" s="17">
        <v>25578.612420000001</v>
      </c>
      <c r="X115" s="17">
        <v>15059</v>
      </c>
      <c r="Y115" s="17">
        <v>47.854999999999997</v>
      </c>
      <c r="Z115" s="17">
        <v>-223.45</v>
      </c>
    </row>
    <row r="116" spans="1:26" x14ac:dyDescent="0.2">
      <c r="A116" s="27">
        <v>45454</v>
      </c>
      <c r="B116" s="17">
        <v>524.21299999999997</v>
      </c>
      <c r="C116" s="14">
        <v>0.55000000000000004</v>
      </c>
      <c r="D116" s="17">
        <v>-487.63</v>
      </c>
      <c r="E116" s="17">
        <v>56.414999999999999</v>
      </c>
      <c r="F116" s="17">
        <v>-32.85</v>
      </c>
      <c r="G116" s="17">
        <v>103.81</v>
      </c>
      <c r="H116" s="17">
        <v>40.229999999999997</v>
      </c>
      <c r="I116" s="17">
        <v>-189.255</v>
      </c>
      <c r="J116" s="17">
        <v>2799</v>
      </c>
      <c r="K116" s="17">
        <v>-5</v>
      </c>
      <c r="L116" s="17">
        <v>0.13</v>
      </c>
      <c r="M116" s="17">
        <v>41.283999999999999</v>
      </c>
      <c r="N116" s="17">
        <v>44.463799999999999</v>
      </c>
      <c r="O116" s="17">
        <v>39529</v>
      </c>
      <c r="P116" s="17">
        <v>1346.4</v>
      </c>
      <c r="Q116" s="17">
        <v>-19.465</v>
      </c>
      <c r="R116" s="17">
        <v>31728.92</v>
      </c>
      <c r="S116" s="17">
        <v>23.35</v>
      </c>
      <c r="T116" s="17">
        <v>-58.505000000000003</v>
      </c>
      <c r="U116" s="17">
        <v>-0.16</v>
      </c>
      <c r="V116" s="17">
        <v>-6.8</v>
      </c>
      <c r="W116" s="17">
        <v>25578.612420000001</v>
      </c>
      <c r="X116" s="17">
        <v>14656.8</v>
      </c>
      <c r="Y116" s="17">
        <v>46.533999999999999</v>
      </c>
      <c r="Z116" s="17">
        <v>-217.065</v>
      </c>
    </row>
    <row r="117" spans="1:26" x14ac:dyDescent="0.2">
      <c r="A117" s="27">
        <v>45453</v>
      </c>
      <c r="B117" s="17">
        <v>525.5</v>
      </c>
      <c r="C117" s="14">
        <v>0.65</v>
      </c>
      <c r="D117" s="17">
        <v>-495</v>
      </c>
      <c r="E117" s="17">
        <v>57.3</v>
      </c>
      <c r="F117" s="17">
        <v>-32.25</v>
      </c>
      <c r="G117" s="17">
        <v>101.25</v>
      </c>
      <c r="H117" s="17">
        <v>42</v>
      </c>
      <c r="I117" s="17">
        <v>-209.24</v>
      </c>
      <c r="J117" s="17">
        <v>2721</v>
      </c>
      <c r="K117" s="17">
        <v>1</v>
      </c>
      <c r="L117" s="17">
        <v>0.13</v>
      </c>
      <c r="M117" s="17">
        <v>40.5</v>
      </c>
      <c r="N117" s="17">
        <v>46.4373</v>
      </c>
      <c r="O117" s="17">
        <v>37230.300000000003</v>
      </c>
      <c r="P117" s="17">
        <v>1370.3</v>
      </c>
      <c r="Q117" s="17">
        <v>-19.446999999999999</v>
      </c>
      <c r="R117" s="17">
        <v>31351.578000000001</v>
      </c>
      <c r="S117" s="17">
        <v>23.75</v>
      </c>
      <c r="T117" s="17">
        <v>-58.72</v>
      </c>
      <c r="U117" s="17">
        <v>-0.14349999999999999</v>
      </c>
      <c r="V117" s="17">
        <v>-6.86</v>
      </c>
      <c r="W117" s="17">
        <v>25578.612420000001</v>
      </c>
      <c r="X117" s="17">
        <v>13495</v>
      </c>
      <c r="Y117" s="17">
        <v>46.368000000000002</v>
      </c>
      <c r="Z117" s="17">
        <v>-216.55500000000001</v>
      </c>
    </row>
    <row r="118" spans="1:26" x14ac:dyDescent="0.2">
      <c r="A118" s="27">
        <v>45450</v>
      </c>
      <c r="B118" s="17">
        <v>513.75599999999997</v>
      </c>
      <c r="C118" s="14">
        <v>0.7</v>
      </c>
      <c r="D118" s="17">
        <v>-504</v>
      </c>
      <c r="E118" s="17">
        <v>57.3</v>
      </c>
      <c r="F118" s="17">
        <v>-32.380000000000003</v>
      </c>
      <c r="G118" s="17">
        <v>100.83</v>
      </c>
      <c r="H118" s="17">
        <v>35</v>
      </c>
      <c r="I118" s="17">
        <v>-191.74</v>
      </c>
      <c r="J118" s="17">
        <v>2692.5</v>
      </c>
      <c r="K118" s="17">
        <v>1</v>
      </c>
      <c r="L118" s="17">
        <v>0.12</v>
      </c>
      <c r="M118" s="17">
        <v>38.700000000000003</v>
      </c>
      <c r="N118" s="17">
        <v>49.221249999999998</v>
      </c>
      <c r="O118" s="17">
        <v>36350</v>
      </c>
      <c r="P118" s="17">
        <v>1383.1</v>
      </c>
      <c r="Q118" s="17">
        <v>-18.747</v>
      </c>
      <c r="R118" s="17">
        <v>30827.695</v>
      </c>
      <c r="S118" s="17">
        <v>23.85</v>
      </c>
      <c r="T118" s="17">
        <v>-58.12</v>
      </c>
      <c r="U118" s="17">
        <v>-0.17050000000000001</v>
      </c>
      <c r="V118" s="17">
        <v>-6.85</v>
      </c>
      <c r="W118" s="17">
        <v>25578.612420000001</v>
      </c>
      <c r="X118" s="17">
        <v>13986.3</v>
      </c>
      <c r="Y118" s="17">
        <v>46.395000000000003</v>
      </c>
      <c r="Z118" s="17">
        <v>-215.90199999999999</v>
      </c>
    </row>
    <row r="119" spans="1:26" x14ac:dyDescent="0.2">
      <c r="A119" s="27">
        <v>45449</v>
      </c>
      <c r="B119" s="17">
        <v>496.28</v>
      </c>
      <c r="C119" s="14">
        <v>0.48</v>
      </c>
      <c r="D119" s="17">
        <v>-492.28300000000002</v>
      </c>
      <c r="E119" s="17">
        <v>56.4</v>
      </c>
      <c r="F119" s="17">
        <v>-33</v>
      </c>
      <c r="G119" s="17">
        <v>102.80500000000001</v>
      </c>
      <c r="H119" s="17">
        <v>38</v>
      </c>
      <c r="I119" s="17">
        <v>-197.495</v>
      </c>
      <c r="J119" s="17">
        <v>2580</v>
      </c>
      <c r="K119" s="17">
        <v>0.5</v>
      </c>
      <c r="L119" s="17">
        <v>0.12</v>
      </c>
      <c r="M119" s="17">
        <v>38.229999999999997</v>
      </c>
      <c r="N119" s="17">
        <v>51.567149999999998</v>
      </c>
      <c r="O119" s="17">
        <v>35777.5</v>
      </c>
      <c r="P119" s="17">
        <v>1392</v>
      </c>
      <c r="Q119" s="17">
        <v>-22.367999999999999</v>
      </c>
      <c r="R119" s="17">
        <v>31056.881000000001</v>
      </c>
      <c r="S119" s="17">
        <v>24.2</v>
      </c>
      <c r="T119" s="17">
        <v>-57.94</v>
      </c>
      <c r="U119" s="17">
        <v>-0.185</v>
      </c>
      <c r="V119" s="17">
        <v>-6.75</v>
      </c>
      <c r="W119" s="17">
        <v>25578.612420000001</v>
      </c>
      <c r="X119" s="17">
        <v>14011</v>
      </c>
      <c r="Y119" s="17">
        <v>46.173000000000002</v>
      </c>
      <c r="Z119" s="17">
        <v>-213.80199999999999</v>
      </c>
    </row>
    <row r="120" spans="1:26" x14ac:dyDescent="0.2">
      <c r="A120" s="27">
        <v>45448</v>
      </c>
      <c r="B120" s="17">
        <v>478.197</v>
      </c>
      <c r="C120" s="14">
        <v>0.45900000000000002</v>
      </c>
      <c r="D120" s="17">
        <v>-476</v>
      </c>
      <c r="E120" s="17">
        <v>54</v>
      </c>
      <c r="F120" s="17">
        <v>-32.4</v>
      </c>
      <c r="G120" s="17">
        <v>105.21</v>
      </c>
      <c r="H120" s="17">
        <v>40</v>
      </c>
      <c r="I120" s="17">
        <v>-221.745</v>
      </c>
      <c r="J120" s="17">
        <v>2585</v>
      </c>
      <c r="K120" s="17">
        <v>-1</v>
      </c>
      <c r="L120" s="17">
        <v>0.13</v>
      </c>
      <c r="M120" s="17">
        <v>38.5</v>
      </c>
      <c r="N120" s="17">
        <v>57.407519999999998</v>
      </c>
      <c r="O120" s="17">
        <v>34587</v>
      </c>
      <c r="P120" s="17">
        <v>1434</v>
      </c>
      <c r="Q120" s="17">
        <v>-21.308</v>
      </c>
      <c r="R120" s="17">
        <v>30185.434000000001</v>
      </c>
      <c r="S120" s="17">
        <v>24.95</v>
      </c>
      <c r="T120" s="17">
        <v>-58.747999999999998</v>
      </c>
      <c r="U120" s="17">
        <v>-0.17249999999999999</v>
      </c>
      <c r="V120" s="17">
        <v>-6.75</v>
      </c>
      <c r="W120" s="17">
        <v>25578.612420000001</v>
      </c>
      <c r="X120" s="17">
        <v>16656.5</v>
      </c>
      <c r="Y120" s="17">
        <v>47.140999999999998</v>
      </c>
      <c r="Z120" s="17">
        <v>-219.35499999999999</v>
      </c>
    </row>
    <row r="121" spans="1:26" x14ac:dyDescent="0.2">
      <c r="A121" s="27">
        <v>45447</v>
      </c>
      <c r="B121" s="17">
        <v>493.63</v>
      </c>
      <c r="C121" s="14">
        <v>0.4</v>
      </c>
      <c r="D121" s="17">
        <v>-496.71499999999997</v>
      </c>
      <c r="E121" s="17">
        <v>53.887</v>
      </c>
      <c r="F121" s="17">
        <v>-31</v>
      </c>
      <c r="G121" s="17">
        <v>104.69199999999999</v>
      </c>
      <c r="H121" s="17">
        <v>36</v>
      </c>
      <c r="I121" s="17">
        <v>-200.25</v>
      </c>
      <c r="J121" s="17">
        <v>2591.5</v>
      </c>
      <c r="K121" s="17">
        <v>-1</v>
      </c>
      <c r="L121" s="17">
        <v>0.123</v>
      </c>
      <c r="M121" s="17">
        <v>39</v>
      </c>
      <c r="N121" s="17">
        <v>59.357999999999997</v>
      </c>
      <c r="O121" s="17">
        <v>33862.5</v>
      </c>
      <c r="P121" s="17">
        <v>1375</v>
      </c>
      <c r="Q121" s="17">
        <v>-20.867999999999999</v>
      </c>
      <c r="R121" s="17">
        <v>31036.043000000001</v>
      </c>
      <c r="S121" s="17">
        <v>26.225000000000001</v>
      </c>
      <c r="T121" s="17">
        <v>-57.15</v>
      </c>
      <c r="U121" s="17">
        <v>-0.13300000000000001</v>
      </c>
      <c r="V121" s="17">
        <v>-6.8</v>
      </c>
      <c r="W121" s="17">
        <v>25578.612420000001</v>
      </c>
      <c r="X121" s="17">
        <v>18440.5</v>
      </c>
      <c r="Y121" s="17">
        <v>46.212000000000003</v>
      </c>
      <c r="Z121" s="17">
        <v>-213.2</v>
      </c>
    </row>
    <row r="122" spans="1:26" x14ac:dyDescent="0.2">
      <c r="A122" s="27">
        <v>45446</v>
      </c>
      <c r="B122" s="17">
        <v>479.16899999999998</v>
      </c>
      <c r="C122" s="14">
        <v>0.45</v>
      </c>
      <c r="D122" s="17">
        <v>-522.75</v>
      </c>
      <c r="E122" s="17">
        <v>56.15</v>
      </c>
      <c r="F122" s="17">
        <v>-31.38</v>
      </c>
      <c r="G122" s="17">
        <v>105.238</v>
      </c>
      <c r="H122" s="17">
        <v>37</v>
      </c>
      <c r="I122" s="17">
        <v>-197.24</v>
      </c>
      <c r="J122" s="17">
        <v>2567</v>
      </c>
      <c r="K122" s="17">
        <v>-18</v>
      </c>
      <c r="L122" s="17">
        <v>0.09</v>
      </c>
      <c r="M122" s="17">
        <v>40.755000000000003</v>
      </c>
      <c r="N122" s="17">
        <v>58.424819999999997</v>
      </c>
      <c r="O122" s="17">
        <v>34000</v>
      </c>
      <c r="P122" s="17">
        <v>1413.9</v>
      </c>
      <c r="Q122" s="17">
        <v>-19.177</v>
      </c>
      <c r="R122" s="17">
        <v>28029.734</v>
      </c>
      <c r="S122" s="17">
        <v>23.625</v>
      </c>
      <c r="T122" s="17">
        <v>-57.945</v>
      </c>
      <c r="U122" s="17">
        <v>-0.1</v>
      </c>
      <c r="V122" s="17">
        <v>-6.65</v>
      </c>
      <c r="W122" s="17">
        <v>25578.612420000001</v>
      </c>
      <c r="X122" s="17">
        <v>15192.3</v>
      </c>
      <c r="Y122" s="17">
        <v>45.91</v>
      </c>
      <c r="Z122" s="17">
        <v>-214.19</v>
      </c>
    </row>
    <row r="123" spans="1:26" x14ac:dyDescent="0.2">
      <c r="A123" s="27">
        <v>45443</v>
      </c>
      <c r="B123" s="17">
        <v>477.5</v>
      </c>
      <c r="C123" s="14">
        <v>0.65</v>
      </c>
      <c r="D123" s="17">
        <v>-486.41500000000002</v>
      </c>
      <c r="E123" s="17">
        <v>56.15</v>
      </c>
      <c r="F123" s="17">
        <v>-31.05</v>
      </c>
      <c r="G123" s="17">
        <v>105.42</v>
      </c>
      <c r="H123" s="17">
        <v>38</v>
      </c>
      <c r="I123" s="17">
        <v>-195.255</v>
      </c>
      <c r="J123" s="17">
        <v>2448</v>
      </c>
      <c r="K123" s="17">
        <v>-23</v>
      </c>
      <c r="L123" s="17">
        <v>0.08</v>
      </c>
      <c r="M123" s="17">
        <v>43.72</v>
      </c>
      <c r="N123" s="17">
        <v>56.546599999999998</v>
      </c>
      <c r="O123" s="17">
        <v>34323</v>
      </c>
      <c r="P123" s="17">
        <v>1424.8</v>
      </c>
      <c r="Q123" s="17">
        <v>-20.181999999999999</v>
      </c>
      <c r="R123" s="17">
        <v>28805.17</v>
      </c>
      <c r="S123" s="17">
        <v>26</v>
      </c>
      <c r="T123" s="17">
        <v>-59.3</v>
      </c>
      <c r="U123" s="17">
        <v>-0.11</v>
      </c>
      <c r="V123" s="17">
        <v>-6.75</v>
      </c>
      <c r="W123" s="17">
        <v>25578.612420000001</v>
      </c>
      <c r="X123" s="17">
        <v>15639.8</v>
      </c>
      <c r="Y123" s="17">
        <v>45.54</v>
      </c>
      <c r="Z123" s="17">
        <v>-215.7</v>
      </c>
    </row>
    <row r="124" spans="1:26" x14ac:dyDescent="0.2">
      <c r="A124" s="27">
        <v>45442</v>
      </c>
      <c r="B124" s="17">
        <v>481.53500000000003</v>
      </c>
      <c r="C124" s="14">
        <v>0.65</v>
      </c>
      <c r="D124" s="17">
        <v>-503.75</v>
      </c>
      <c r="E124" s="17">
        <v>55.15</v>
      </c>
      <c r="F124" s="17">
        <v>-31.765000000000001</v>
      </c>
      <c r="G124" s="17">
        <v>109.13500000000001</v>
      </c>
      <c r="H124" s="17">
        <v>39</v>
      </c>
      <c r="I124" s="17">
        <v>-184.245</v>
      </c>
      <c r="J124" s="17">
        <v>2465</v>
      </c>
      <c r="K124" s="17">
        <v>-17</v>
      </c>
      <c r="L124" s="17">
        <v>0.09</v>
      </c>
      <c r="M124" s="17">
        <v>45.575000000000003</v>
      </c>
      <c r="N124" s="17">
        <v>53</v>
      </c>
      <c r="O124" s="17">
        <v>35841.699999999997</v>
      </c>
      <c r="P124" s="17">
        <v>1399.1</v>
      </c>
      <c r="Q124" s="17">
        <v>-20.966999999999999</v>
      </c>
      <c r="R124" s="17">
        <v>28143.037</v>
      </c>
      <c r="S124" s="17">
        <v>26.6</v>
      </c>
      <c r="T124" s="17">
        <v>-59.7</v>
      </c>
      <c r="U124" s="17">
        <v>-0.159</v>
      </c>
      <c r="V124" s="17">
        <v>-6.835</v>
      </c>
      <c r="W124" s="17">
        <v>25578.612420000001</v>
      </c>
      <c r="X124" s="17">
        <v>14645</v>
      </c>
      <c r="Y124" s="17">
        <v>45.79</v>
      </c>
      <c r="Z124" s="17">
        <v>-215.27500000000001</v>
      </c>
    </row>
    <row r="125" spans="1:26" x14ac:dyDescent="0.2">
      <c r="A125" s="27">
        <v>45441</v>
      </c>
      <c r="B125" s="17">
        <v>482.16699999999997</v>
      </c>
      <c r="C125" s="14">
        <v>0.6</v>
      </c>
      <c r="D125" s="17">
        <v>-502.25</v>
      </c>
      <c r="E125" s="17">
        <v>55.05</v>
      </c>
      <c r="F125" s="17">
        <v>-30.335000000000001</v>
      </c>
      <c r="G125" s="17">
        <v>109.655</v>
      </c>
      <c r="H125" s="17">
        <v>35</v>
      </c>
      <c r="I125" s="17">
        <v>-209.25</v>
      </c>
      <c r="J125" s="17">
        <v>2440</v>
      </c>
      <c r="K125" s="17">
        <v>-20</v>
      </c>
      <c r="L125" s="17">
        <v>7.0000000000000007E-2</v>
      </c>
      <c r="M125" s="17">
        <v>45.813000000000002</v>
      </c>
      <c r="N125" s="17">
        <v>55.112749999999998</v>
      </c>
      <c r="O125" s="17">
        <v>40216.5</v>
      </c>
      <c r="P125" s="17">
        <v>1341.8</v>
      </c>
      <c r="Q125" s="17">
        <v>-19.207999999999998</v>
      </c>
      <c r="R125" s="17">
        <v>26906.982</v>
      </c>
      <c r="S125" s="17">
        <v>26.8</v>
      </c>
      <c r="T125" s="17">
        <v>-58.89</v>
      </c>
      <c r="U125" s="17">
        <v>-0.13500000000000001</v>
      </c>
      <c r="V125" s="17">
        <v>-6.85</v>
      </c>
      <c r="W125" s="17">
        <v>25578.612420000001</v>
      </c>
      <c r="X125" s="17">
        <v>12603.8</v>
      </c>
      <c r="Y125" s="17">
        <v>45.262999999999998</v>
      </c>
      <c r="Z125" s="17">
        <v>-214.84</v>
      </c>
    </row>
    <row r="126" spans="1:26" x14ac:dyDescent="0.2">
      <c r="A126" s="27">
        <v>45440</v>
      </c>
      <c r="B126" s="17">
        <v>473.90100000000001</v>
      </c>
      <c r="C126" s="14">
        <v>0.45</v>
      </c>
      <c r="D126" s="17">
        <v>-522.88</v>
      </c>
      <c r="E126" s="17">
        <v>56.75</v>
      </c>
      <c r="F126" s="17">
        <v>-30.17</v>
      </c>
      <c r="G126" s="17">
        <v>112.33</v>
      </c>
      <c r="H126" s="17">
        <v>36</v>
      </c>
      <c r="I126" s="17">
        <v>-181.75</v>
      </c>
      <c r="J126" s="17">
        <v>2442.5</v>
      </c>
      <c r="K126" s="17">
        <v>-17.5</v>
      </c>
      <c r="L126" s="17">
        <v>8.8800000000000004E-2</v>
      </c>
      <c r="M126" s="17">
        <v>46</v>
      </c>
      <c r="N126" s="17">
        <v>56.247900000000001</v>
      </c>
      <c r="O126" s="17">
        <v>39020</v>
      </c>
      <c r="P126" s="17">
        <v>1331.8</v>
      </c>
      <c r="Q126" s="17">
        <v>-23.024999999999999</v>
      </c>
      <c r="R126" s="17">
        <v>25714.221000000001</v>
      </c>
      <c r="S126" s="17">
        <v>26.2</v>
      </c>
      <c r="T126" s="17">
        <v>-58.924999999999997</v>
      </c>
      <c r="U126" s="17">
        <v>-0.1895</v>
      </c>
      <c r="V126" s="17">
        <v>-6.8</v>
      </c>
      <c r="W126" s="17">
        <v>25578.612420000001</v>
      </c>
      <c r="X126" s="17">
        <v>12000</v>
      </c>
      <c r="Y126" s="17">
        <v>45.844999999999999</v>
      </c>
      <c r="Z126" s="17">
        <v>-216.58</v>
      </c>
    </row>
    <row r="127" spans="1:26" x14ac:dyDescent="0.2">
      <c r="A127" s="27">
        <v>45439</v>
      </c>
      <c r="B127" s="17">
        <v>460.34500000000003</v>
      </c>
      <c r="C127" s="14">
        <v>0.42</v>
      </c>
      <c r="D127" s="17">
        <v>-513</v>
      </c>
      <c r="E127" s="17">
        <v>60.118000000000002</v>
      </c>
      <c r="F127" s="17">
        <v>-29.655000000000001</v>
      </c>
      <c r="G127" s="17">
        <v>114.18</v>
      </c>
      <c r="H127" s="17">
        <v>36</v>
      </c>
      <c r="I127" s="17">
        <v>-181.745</v>
      </c>
      <c r="J127" s="17">
        <v>2420</v>
      </c>
      <c r="K127" s="17">
        <v>-10</v>
      </c>
      <c r="L127" s="17">
        <v>0.06</v>
      </c>
      <c r="M127" s="17">
        <v>44.5</v>
      </c>
      <c r="N127" s="17">
        <v>55.161029999999997</v>
      </c>
      <c r="O127" s="17">
        <v>37497.300000000003</v>
      </c>
      <c r="P127" s="17">
        <v>1349.8</v>
      </c>
      <c r="Q127" s="17">
        <v>-22.114999999999998</v>
      </c>
      <c r="R127" s="17">
        <v>28553.187999999998</v>
      </c>
      <c r="S127" s="17">
        <v>25.614999999999998</v>
      </c>
      <c r="T127" s="17">
        <v>-58.95</v>
      </c>
      <c r="U127" s="17">
        <v>-0.184</v>
      </c>
      <c r="V127" s="17">
        <v>-6.8</v>
      </c>
      <c r="W127" s="17">
        <v>25578.612420000001</v>
      </c>
      <c r="X127" s="17">
        <v>12960.5</v>
      </c>
      <c r="Y127" s="17">
        <v>45.613</v>
      </c>
      <c r="Z127" s="17">
        <v>-216.11500000000001</v>
      </c>
    </row>
    <row r="128" spans="1:26" x14ac:dyDescent="0.2">
      <c r="A128" s="27">
        <v>45436</v>
      </c>
      <c r="B128" s="17">
        <v>455.435</v>
      </c>
      <c r="C128" s="14">
        <v>0.4</v>
      </c>
      <c r="D128" s="17">
        <v>-524.673</v>
      </c>
      <c r="E128" s="17">
        <v>60.15</v>
      </c>
      <c r="F128" s="17">
        <v>-29.66</v>
      </c>
      <c r="G128" s="17">
        <v>114.245</v>
      </c>
      <c r="H128" s="17">
        <v>38</v>
      </c>
      <c r="I128" s="17">
        <v>-191.495</v>
      </c>
      <c r="J128" s="17">
        <v>2436.6999999999998</v>
      </c>
      <c r="K128" s="17">
        <v>3</v>
      </c>
      <c r="L128" s="17">
        <v>0.06</v>
      </c>
      <c r="M128" s="17">
        <v>44.220999999999997</v>
      </c>
      <c r="N128" s="17">
        <v>57.411050000000003</v>
      </c>
      <c r="O128" s="17">
        <v>38089</v>
      </c>
      <c r="P128" s="17">
        <v>1361.5</v>
      </c>
      <c r="Q128" s="17">
        <v>-21.013000000000002</v>
      </c>
      <c r="R128" s="17">
        <v>28612.625</v>
      </c>
      <c r="S128" s="17">
        <v>26.613</v>
      </c>
      <c r="T128" s="17">
        <v>-58.875</v>
      </c>
      <c r="U128" s="17">
        <v>-0.17749999999999999</v>
      </c>
      <c r="V128" s="17">
        <v>-6.75</v>
      </c>
      <c r="W128" s="17">
        <v>25578.612420000001</v>
      </c>
      <c r="X128" s="17">
        <v>13518.3</v>
      </c>
      <c r="Y128" s="17">
        <v>45.14</v>
      </c>
      <c r="Z128" s="17">
        <v>-216.23</v>
      </c>
    </row>
    <row r="129" spans="1:26" x14ac:dyDescent="0.2">
      <c r="A129" s="27">
        <v>45435</v>
      </c>
      <c r="B129" s="17">
        <v>470.02600000000001</v>
      </c>
      <c r="C129" s="14">
        <v>0.47</v>
      </c>
      <c r="D129" s="17">
        <v>-521.75</v>
      </c>
      <c r="E129" s="17">
        <v>58.65</v>
      </c>
      <c r="F129" s="17">
        <v>-29.66</v>
      </c>
      <c r="G129" s="17">
        <v>114.295</v>
      </c>
      <c r="H129" s="17">
        <v>39</v>
      </c>
      <c r="I129" s="17">
        <v>-174.245</v>
      </c>
      <c r="J129" s="17">
        <v>2450</v>
      </c>
      <c r="K129" s="17">
        <v>0</v>
      </c>
      <c r="L129" s="17">
        <v>0.06</v>
      </c>
      <c r="M129" s="17">
        <v>41.7</v>
      </c>
      <c r="N129" s="17">
        <v>56.131999999999998</v>
      </c>
      <c r="O129" s="17">
        <v>38486.5</v>
      </c>
      <c r="P129" s="17">
        <v>1358.5</v>
      </c>
      <c r="Q129" s="17">
        <v>-20.73</v>
      </c>
      <c r="R129" s="17">
        <v>28610.384999999998</v>
      </c>
      <c r="S129" s="17">
        <v>27.3</v>
      </c>
      <c r="T129" s="17">
        <v>-58.75</v>
      </c>
      <c r="U129" s="17">
        <v>-0.154</v>
      </c>
      <c r="V129" s="17">
        <v>-6.8150000000000004</v>
      </c>
      <c r="W129" s="17">
        <v>25578.612420000001</v>
      </c>
      <c r="X129" s="17">
        <v>13266.3</v>
      </c>
      <c r="Y129" s="17">
        <v>45.17</v>
      </c>
      <c r="Z129" s="17">
        <v>-216.125</v>
      </c>
    </row>
    <row r="130" spans="1:26" x14ac:dyDescent="0.2">
      <c r="A130" s="27">
        <v>45434</v>
      </c>
      <c r="B130" s="17">
        <v>463.5</v>
      </c>
      <c r="C130" s="14">
        <v>0.5</v>
      </c>
      <c r="D130" s="17">
        <v>-500.25</v>
      </c>
      <c r="E130" s="17">
        <v>55.85</v>
      </c>
      <c r="F130" s="17">
        <v>-29.45</v>
      </c>
      <c r="G130" s="17">
        <v>116.505</v>
      </c>
      <c r="H130" s="17">
        <v>33</v>
      </c>
      <c r="I130" s="17">
        <v>-233.505</v>
      </c>
      <c r="J130" s="17">
        <v>2495</v>
      </c>
      <c r="K130" s="17">
        <v>2</v>
      </c>
      <c r="L130" s="17">
        <v>0.11600000000000001</v>
      </c>
      <c r="M130" s="17">
        <v>42.09</v>
      </c>
      <c r="N130" s="17">
        <v>58.739350000000002</v>
      </c>
      <c r="O130" s="17">
        <v>37926.5</v>
      </c>
      <c r="P130" s="17">
        <v>1364.5</v>
      </c>
      <c r="Q130" s="17">
        <v>-18.829999999999998</v>
      </c>
      <c r="R130" s="17">
        <v>28475.884999999998</v>
      </c>
      <c r="S130" s="17">
        <v>27.9</v>
      </c>
      <c r="T130" s="17">
        <v>-59.634999999999998</v>
      </c>
      <c r="U130" s="17">
        <v>-0.14749999999999999</v>
      </c>
      <c r="V130" s="17">
        <v>-6.8550000000000004</v>
      </c>
      <c r="W130" s="17">
        <v>25578.612420000001</v>
      </c>
      <c r="X130" s="17">
        <v>16009</v>
      </c>
      <c r="Y130" s="17">
        <v>45.865000000000002</v>
      </c>
      <c r="Z130" s="17">
        <v>-220.27500000000001</v>
      </c>
    </row>
    <row r="131" spans="1:26" x14ac:dyDescent="0.2">
      <c r="A131" s="27">
        <v>45433</v>
      </c>
      <c r="B131" s="17">
        <v>464.62</v>
      </c>
      <c r="C131" s="14">
        <v>0.43</v>
      </c>
      <c r="D131" s="17">
        <v>-476.5</v>
      </c>
      <c r="E131" s="17">
        <v>55.1</v>
      </c>
      <c r="F131" s="17">
        <v>-28.504999999999999</v>
      </c>
      <c r="G131" s="17">
        <v>115</v>
      </c>
      <c r="H131" s="17">
        <v>35</v>
      </c>
      <c r="I131" s="17">
        <v>-262</v>
      </c>
      <c r="J131" s="17">
        <v>2445.0050000000001</v>
      </c>
      <c r="K131" s="17">
        <v>-7</v>
      </c>
      <c r="L131" s="17">
        <v>8.1000000000000003E-2</v>
      </c>
      <c r="M131" s="17">
        <v>41.5</v>
      </c>
      <c r="N131" s="17">
        <v>58.690249999999999</v>
      </c>
      <c r="O131" s="17">
        <v>40330</v>
      </c>
      <c r="P131" s="17">
        <v>1302.7</v>
      </c>
      <c r="Q131" s="17">
        <v>-22.515000000000001</v>
      </c>
      <c r="R131" s="17">
        <v>28060.555</v>
      </c>
      <c r="S131" s="17">
        <v>27.9</v>
      </c>
      <c r="T131" s="17">
        <v>-59.53</v>
      </c>
      <c r="U131" s="17">
        <v>-0.16</v>
      </c>
      <c r="V131" s="17">
        <v>-6.74</v>
      </c>
      <c r="W131" s="17">
        <v>25578.612420000001</v>
      </c>
      <c r="X131" s="17">
        <v>14065</v>
      </c>
      <c r="Y131" s="17">
        <v>45.075000000000003</v>
      </c>
      <c r="Z131" s="17">
        <v>-214.839</v>
      </c>
    </row>
    <row r="132" spans="1:26" x14ac:dyDescent="0.2">
      <c r="A132" s="27">
        <v>45432</v>
      </c>
      <c r="B132" s="17">
        <v>471.5</v>
      </c>
      <c r="C132" s="14">
        <v>0.4</v>
      </c>
      <c r="D132" s="17">
        <v>-463.5</v>
      </c>
      <c r="E132" s="17">
        <v>55.1</v>
      </c>
      <c r="F132" s="17">
        <v>-27.83</v>
      </c>
      <c r="G132" s="17">
        <v>117.54</v>
      </c>
      <c r="H132" s="17">
        <v>35.652999999999999</v>
      </c>
      <c r="I132" s="17">
        <v>-212</v>
      </c>
      <c r="J132" s="17">
        <v>2443.1550000000002</v>
      </c>
      <c r="K132" s="17">
        <v>3</v>
      </c>
      <c r="L132" s="17">
        <v>0.08</v>
      </c>
      <c r="M132" s="17">
        <v>41.854999999999997</v>
      </c>
      <c r="N132" s="17">
        <v>57.891330000000004</v>
      </c>
      <c r="O132" s="17">
        <v>36185</v>
      </c>
      <c r="P132" s="17">
        <v>1345.5</v>
      </c>
      <c r="Q132" s="17">
        <v>-22.795000000000002</v>
      </c>
      <c r="R132" s="17">
        <v>29784.511999999999</v>
      </c>
      <c r="S132" s="17">
        <v>25.437999999999999</v>
      </c>
      <c r="T132" s="17">
        <v>-58.533000000000001</v>
      </c>
      <c r="U132" s="17">
        <v>-0.1615</v>
      </c>
      <c r="V132" s="17">
        <v>-6.75</v>
      </c>
      <c r="W132" s="17">
        <v>25578.612420000001</v>
      </c>
      <c r="X132" s="17">
        <v>13303.8</v>
      </c>
      <c r="Y132" s="17">
        <v>44.95</v>
      </c>
      <c r="Z132" s="17">
        <v>-215.303</v>
      </c>
    </row>
    <row r="133" spans="1:26" x14ac:dyDescent="0.2">
      <c r="A133" s="27">
        <v>45429</v>
      </c>
      <c r="B133" s="17">
        <v>459.18799999999999</v>
      </c>
      <c r="C133" s="14">
        <v>0.5</v>
      </c>
      <c r="D133" s="17">
        <v>-504</v>
      </c>
      <c r="E133" s="17">
        <v>54.45</v>
      </c>
      <c r="F133" s="17">
        <v>-27.475000000000001</v>
      </c>
      <c r="G133" s="17">
        <v>117.96</v>
      </c>
      <c r="H133" s="17">
        <v>33.700000000000003</v>
      </c>
      <c r="I133" s="17">
        <v>-216</v>
      </c>
      <c r="J133" s="17">
        <v>2447.52</v>
      </c>
      <c r="K133" s="17">
        <v>6</v>
      </c>
      <c r="L133" s="17">
        <v>5.5E-2</v>
      </c>
      <c r="M133" s="17">
        <v>41.95</v>
      </c>
      <c r="N133" s="17">
        <v>60.397849999999998</v>
      </c>
      <c r="O133" s="17">
        <v>36039.699999999997</v>
      </c>
      <c r="P133" s="17">
        <v>1365</v>
      </c>
      <c r="Q133" s="17">
        <v>-22.9</v>
      </c>
      <c r="R133" s="17">
        <v>31703.25</v>
      </c>
      <c r="S133" s="17">
        <v>27</v>
      </c>
      <c r="T133" s="17">
        <v>-58.67</v>
      </c>
      <c r="U133" s="17">
        <v>-0.1668</v>
      </c>
      <c r="V133" s="17">
        <v>-6.75</v>
      </c>
      <c r="W133" s="17">
        <v>25578.612420000001</v>
      </c>
      <c r="X133" s="17">
        <v>10917.8</v>
      </c>
      <c r="Y133" s="17">
        <v>44.875</v>
      </c>
      <c r="Z133" s="17">
        <v>-214.52699999999999</v>
      </c>
    </row>
    <row r="134" spans="1:26" x14ac:dyDescent="0.2">
      <c r="A134" s="27">
        <v>45428</v>
      </c>
      <c r="B134" s="17">
        <v>468.5</v>
      </c>
      <c r="C134" s="14">
        <v>0.6</v>
      </c>
      <c r="D134" s="17">
        <v>-498.25</v>
      </c>
      <c r="E134" s="17">
        <v>53.795000000000002</v>
      </c>
      <c r="F134" s="17">
        <v>-27.75</v>
      </c>
      <c r="G134" s="17">
        <v>118.31</v>
      </c>
      <c r="H134" s="17">
        <v>33</v>
      </c>
      <c r="I134" s="17">
        <v>-195.755</v>
      </c>
      <c r="J134" s="17">
        <v>2449.4850000000001</v>
      </c>
      <c r="K134" s="17">
        <v>6</v>
      </c>
      <c r="L134" s="17">
        <v>5.5E-2</v>
      </c>
      <c r="M134" s="17">
        <v>41</v>
      </c>
      <c r="N134" s="17">
        <v>58.914499999999997</v>
      </c>
      <c r="O134" s="17">
        <v>34149.5</v>
      </c>
      <c r="P134" s="17">
        <v>1330.6</v>
      </c>
      <c r="Q134" s="17">
        <v>-23.713000000000001</v>
      </c>
      <c r="R134" s="17">
        <v>32160.151999999998</v>
      </c>
      <c r="S134" s="17">
        <v>27.5</v>
      </c>
      <c r="T134" s="17">
        <v>-58.75</v>
      </c>
      <c r="U134" s="17">
        <v>-0.248</v>
      </c>
      <c r="V134" s="17">
        <v>-6.67</v>
      </c>
      <c r="W134" s="17">
        <v>25578.612420000001</v>
      </c>
      <c r="X134" s="17">
        <v>11425.5</v>
      </c>
      <c r="Y134" s="17">
        <v>44.67</v>
      </c>
      <c r="Z134" s="17">
        <v>-213.91</v>
      </c>
    </row>
    <row r="135" spans="1:26" x14ac:dyDescent="0.2">
      <c r="A135" s="27">
        <v>45427</v>
      </c>
      <c r="B135" s="17">
        <v>457.82299999999998</v>
      </c>
      <c r="C135" s="14">
        <v>0.45</v>
      </c>
      <c r="D135" s="17">
        <v>-474</v>
      </c>
      <c r="E135" s="17">
        <v>54.2</v>
      </c>
      <c r="F135" s="17">
        <v>-27.184999999999999</v>
      </c>
      <c r="G135" s="17">
        <v>129.45500000000001</v>
      </c>
      <c r="H135" s="17">
        <v>43</v>
      </c>
      <c r="I135" s="17">
        <v>-193.75</v>
      </c>
      <c r="J135" s="17">
        <v>2506</v>
      </c>
      <c r="K135" s="17">
        <v>8</v>
      </c>
      <c r="L135" s="17">
        <v>0.09</v>
      </c>
      <c r="M135" s="17">
        <v>40.314999999999998</v>
      </c>
      <c r="N135" s="17">
        <v>60.06888</v>
      </c>
      <c r="O135" s="17">
        <v>30990.3</v>
      </c>
      <c r="P135" s="17">
        <v>1323.5</v>
      </c>
      <c r="Q135" s="17">
        <v>-23.905000000000001</v>
      </c>
      <c r="R135" s="17">
        <v>31145.219000000001</v>
      </c>
      <c r="S135" s="17">
        <v>27.5</v>
      </c>
      <c r="T135" s="17">
        <v>-59.95</v>
      </c>
      <c r="U135" s="17">
        <v>-0.214</v>
      </c>
      <c r="V135" s="17">
        <v>-6.73</v>
      </c>
      <c r="W135" s="17">
        <v>25578.612420000001</v>
      </c>
      <c r="X135" s="17">
        <v>12000</v>
      </c>
      <c r="Y135" s="17">
        <v>45.67</v>
      </c>
      <c r="Z135" s="17">
        <v>-218.15</v>
      </c>
    </row>
    <row r="136" spans="1:26" x14ac:dyDescent="0.2">
      <c r="A136" s="27">
        <v>45426</v>
      </c>
      <c r="B136" s="17">
        <v>462.24900000000002</v>
      </c>
      <c r="C136" s="14">
        <v>0.6</v>
      </c>
      <c r="D136" s="17">
        <v>-479.5</v>
      </c>
      <c r="E136" s="17">
        <v>55.484000000000002</v>
      </c>
      <c r="F136" s="17">
        <v>-26.25</v>
      </c>
      <c r="G136" s="17">
        <v>129.44999999999999</v>
      </c>
      <c r="H136" s="17">
        <v>45</v>
      </c>
      <c r="I136" s="17">
        <v>-176.5</v>
      </c>
      <c r="J136" s="17">
        <v>2467.5</v>
      </c>
      <c r="K136" s="17">
        <v>20</v>
      </c>
      <c r="L136" s="17">
        <v>0.11</v>
      </c>
      <c r="M136" s="17">
        <v>39.534999999999997</v>
      </c>
      <c r="N136" s="17">
        <v>57.802280000000003</v>
      </c>
      <c r="O136" s="17">
        <v>30948.799999999999</v>
      </c>
      <c r="P136" s="17">
        <v>1282.7</v>
      </c>
      <c r="Q136" s="17">
        <v>-22.44</v>
      </c>
      <c r="R136" s="17">
        <v>30819.953000000001</v>
      </c>
      <c r="S136" s="17">
        <v>27.388000000000002</v>
      </c>
      <c r="T136" s="17">
        <v>-58.72</v>
      </c>
      <c r="U136" s="17">
        <v>-0.16500000000000001</v>
      </c>
      <c r="V136" s="17">
        <v>-6.8</v>
      </c>
      <c r="W136" s="17">
        <v>25578.612420000001</v>
      </c>
      <c r="X136" s="17">
        <v>12163.5</v>
      </c>
      <c r="Y136" s="17">
        <v>44.338000000000001</v>
      </c>
      <c r="Z136" s="17">
        <v>-215.62</v>
      </c>
    </row>
    <row r="137" spans="1:26" x14ac:dyDescent="0.2">
      <c r="A137" s="27">
        <v>45425</v>
      </c>
      <c r="B137" s="17">
        <v>473.5</v>
      </c>
      <c r="C137" s="14">
        <v>0.75</v>
      </c>
      <c r="D137" s="17">
        <v>-454.65</v>
      </c>
      <c r="E137" s="17">
        <v>58.6</v>
      </c>
      <c r="F137" s="17">
        <v>-24.44</v>
      </c>
      <c r="G137" s="17">
        <v>131.87200000000001</v>
      </c>
      <c r="H137" s="17">
        <v>43</v>
      </c>
      <c r="I137" s="17">
        <v>-181.495</v>
      </c>
      <c r="J137" s="17">
        <v>2462.5</v>
      </c>
      <c r="K137" s="17">
        <v>20</v>
      </c>
      <c r="L137" s="17">
        <v>0.12</v>
      </c>
      <c r="M137" s="17">
        <v>39.484999999999999</v>
      </c>
      <c r="N137" s="17">
        <v>58.5</v>
      </c>
      <c r="O137" s="17">
        <v>27963.3</v>
      </c>
      <c r="P137" s="17">
        <v>1275.4000000000001</v>
      </c>
      <c r="Q137" s="17">
        <v>-21.507000000000001</v>
      </c>
      <c r="R137" s="17">
        <v>29326.011999999999</v>
      </c>
      <c r="S137" s="17">
        <v>27.518000000000001</v>
      </c>
      <c r="T137" s="17">
        <v>-58.3</v>
      </c>
      <c r="U137" s="17">
        <v>-0.1545</v>
      </c>
      <c r="V137" s="17">
        <v>-6.55</v>
      </c>
      <c r="W137" s="17">
        <v>25578.612420000001</v>
      </c>
      <c r="X137" s="17">
        <v>13910</v>
      </c>
      <c r="Y137" s="17">
        <v>44.25</v>
      </c>
      <c r="Z137" s="17">
        <v>-215.7</v>
      </c>
    </row>
    <row r="138" spans="1:26" x14ac:dyDescent="0.2">
      <c r="A138" s="27">
        <v>45422</v>
      </c>
      <c r="B138" s="17">
        <v>474.33199999999999</v>
      </c>
      <c r="C138" s="14">
        <v>0.9</v>
      </c>
      <c r="D138" s="17">
        <v>-451</v>
      </c>
      <c r="E138" s="17">
        <v>58.536999999999999</v>
      </c>
      <c r="F138" s="17">
        <v>-26.565000000000001</v>
      </c>
      <c r="G138" s="17">
        <v>132.33000000000001</v>
      </c>
      <c r="H138" s="17">
        <v>40</v>
      </c>
      <c r="I138" s="17">
        <v>-218.495</v>
      </c>
      <c r="J138" s="17">
        <v>2460</v>
      </c>
      <c r="K138" s="17">
        <v>18</v>
      </c>
      <c r="L138" s="17">
        <v>0.1</v>
      </c>
      <c r="M138" s="17">
        <v>37</v>
      </c>
      <c r="N138" s="17">
        <v>53</v>
      </c>
      <c r="O138" s="17">
        <v>28588.799999999999</v>
      </c>
      <c r="P138" s="17">
        <v>1291.5999999999999</v>
      </c>
      <c r="Q138" s="17">
        <v>-21.138000000000002</v>
      </c>
      <c r="R138" s="17">
        <v>30389.785</v>
      </c>
      <c r="S138" s="17">
        <v>27.7</v>
      </c>
      <c r="T138" s="17">
        <v>-57.92</v>
      </c>
      <c r="U138" s="17">
        <v>-0.17699999999999999</v>
      </c>
      <c r="V138" s="17">
        <v>-6.5430000000000001</v>
      </c>
      <c r="W138" s="17">
        <v>25578.612420000001</v>
      </c>
      <c r="X138" s="17">
        <v>12702.3</v>
      </c>
      <c r="Y138" s="17">
        <v>44.055</v>
      </c>
      <c r="Z138" s="17">
        <v>-214.79</v>
      </c>
    </row>
    <row r="139" spans="1:26" x14ac:dyDescent="0.2">
      <c r="A139" s="27">
        <v>45421</v>
      </c>
      <c r="B139" s="17">
        <v>473.20800000000003</v>
      </c>
      <c r="C139" s="14">
        <v>0.72</v>
      </c>
      <c r="D139" s="17">
        <v>-436.995</v>
      </c>
      <c r="E139" s="17">
        <v>59.25</v>
      </c>
      <c r="F139" s="17">
        <v>-26.05</v>
      </c>
      <c r="G139" s="17">
        <v>132.685</v>
      </c>
      <c r="H139" s="17">
        <v>42.18</v>
      </c>
      <c r="I139" s="17">
        <v>-192.25</v>
      </c>
      <c r="J139" s="17">
        <v>2452.5</v>
      </c>
      <c r="K139" s="17">
        <v>25</v>
      </c>
      <c r="L139" s="17">
        <v>0.10580000000000001</v>
      </c>
      <c r="M139" s="17">
        <v>37.015000000000001</v>
      </c>
      <c r="N139" s="17">
        <v>53</v>
      </c>
      <c r="O139" s="17">
        <v>28562.3</v>
      </c>
      <c r="P139" s="17">
        <v>1291.5999999999999</v>
      </c>
      <c r="Q139" s="17">
        <v>-20.925000000000001</v>
      </c>
      <c r="R139" s="17">
        <v>32083.303</v>
      </c>
      <c r="S139" s="17">
        <v>27.2</v>
      </c>
      <c r="T139" s="17">
        <v>-57.47</v>
      </c>
      <c r="U139" s="17">
        <v>-0.16450000000000001</v>
      </c>
      <c r="V139" s="17">
        <v>-6.6</v>
      </c>
      <c r="W139" s="17">
        <v>25578.612420000001</v>
      </c>
      <c r="X139" s="17">
        <v>8280</v>
      </c>
      <c r="Y139" s="17">
        <v>44.005000000000003</v>
      </c>
      <c r="Z139" s="17">
        <v>-214.37</v>
      </c>
    </row>
    <row r="140" spans="1:26" x14ac:dyDescent="0.2">
      <c r="A140" s="27">
        <v>45420</v>
      </c>
      <c r="B140" s="17">
        <v>445.74200000000002</v>
      </c>
      <c r="C140" s="14">
        <v>0.7</v>
      </c>
      <c r="D140" s="17">
        <v>-397.68299999999999</v>
      </c>
      <c r="E140" s="17">
        <v>57.9</v>
      </c>
      <c r="F140" s="17">
        <v>-25.515000000000001</v>
      </c>
      <c r="G140" s="17">
        <v>139.34</v>
      </c>
      <c r="H140" s="17">
        <v>44</v>
      </c>
      <c r="I140" s="17">
        <v>-163.5</v>
      </c>
      <c r="J140" s="17">
        <v>2522</v>
      </c>
      <c r="K140" s="17">
        <v>30</v>
      </c>
      <c r="L140" s="17">
        <v>0.1082</v>
      </c>
      <c r="M140" s="17">
        <v>38.115000000000002</v>
      </c>
      <c r="N140" s="17">
        <v>55.5</v>
      </c>
      <c r="O140" s="17">
        <v>28152</v>
      </c>
      <c r="P140" s="17">
        <v>1322.8</v>
      </c>
      <c r="Q140" s="17">
        <v>-18.588000000000001</v>
      </c>
      <c r="R140" s="17">
        <v>33220.277000000002</v>
      </c>
      <c r="S140" s="17">
        <v>28.5</v>
      </c>
      <c r="T140" s="17">
        <v>-58.55</v>
      </c>
      <c r="U140" s="17">
        <v>-0.16500000000000001</v>
      </c>
      <c r="V140" s="17">
        <v>-6.6449999999999996</v>
      </c>
      <c r="W140" s="17">
        <v>25578.612420000001</v>
      </c>
      <c r="X140" s="17">
        <v>13053</v>
      </c>
      <c r="Y140" s="17">
        <v>44.64</v>
      </c>
      <c r="Z140" s="17">
        <v>-221.42</v>
      </c>
    </row>
    <row r="141" spans="1:26" x14ac:dyDescent="0.2">
      <c r="A141" s="27">
        <v>45419</v>
      </c>
      <c r="B141" s="17">
        <v>453.72699999999998</v>
      </c>
      <c r="C141" s="14">
        <v>0.48</v>
      </c>
      <c r="D141" s="17">
        <v>-374.5</v>
      </c>
      <c r="E141" s="17">
        <v>58.109000000000002</v>
      </c>
      <c r="F141" s="17">
        <v>-25.515000000000001</v>
      </c>
      <c r="G141" s="17">
        <v>137.48500000000001</v>
      </c>
      <c r="H141" s="17">
        <v>40</v>
      </c>
      <c r="I141" s="17">
        <v>-191</v>
      </c>
      <c r="J141" s="17">
        <v>2464</v>
      </c>
      <c r="K141" s="17">
        <v>35.1</v>
      </c>
      <c r="L141" s="17">
        <v>0.112</v>
      </c>
      <c r="M141" s="17">
        <v>43.454999999999998</v>
      </c>
      <c r="N141" s="17">
        <v>52.103999999999999</v>
      </c>
      <c r="O141" s="17">
        <v>28148.5</v>
      </c>
      <c r="P141" s="17">
        <v>1363.5</v>
      </c>
      <c r="Q141" s="17">
        <v>-19.716999999999999</v>
      </c>
      <c r="R141" s="17">
        <v>33001.445</v>
      </c>
      <c r="S141" s="17">
        <v>28.35</v>
      </c>
      <c r="T141" s="17">
        <v>-59.2</v>
      </c>
      <c r="U141" s="17">
        <v>-0.17</v>
      </c>
      <c r="V141" s="17">
        <v>-6.5250000000000004</v>
      </c>
      <c r="W141" s="17">
        <v>25578.612420000001</v>
      </c>
      <c r="X141" s="17">
        <v>10140</v>
      </c>
      <c r="Y141" s="17">
        <v>43.567</v>
      </c>
      <c r="Z141" s="17">
        <v>-213.65100000000001</v>
      </c>
    </row>
    <row r="142" spans="1:26" x14ac:dyDescent="0.2">
      <c r="A142" s="27">
        <v>45418</v>
      </c>
      <c r="B142" s="17">
        <v>455.63900000000001</v>
      </c>
      <c r="C142" s="14">
        <v>0.45</v>
      </c>
      <c r="D142" s="17">
        <v>-375.25700000000001</v>
      </c>
      <c r="E142" s="17">
        <v>58.158000000000001</v>
      </c>
      <c r="F142" s="17">
        <v>-21.99</v>
      </c>
      <c r="G142" s="17">
        <v>146.88</v>
      </c>
      <c r="H142" s="17">
        <v>29.007999999999999</v>
      </c>
      <c r="I142" s="17">
        <v>-209.49</v>
      </c>
      <c r="J142" s="17">
        <v>2454.48</v>
      </c>
      <c r="K142" s="17">
        <v>35</v>
      </c>
      <c r="L142" s="17">
        <v>0.111</v>
      </c>
      <c r="M142" s="17">
        <v>43.475000000000001</v>
      </c>
      <c r="N142" s="17">
        <v>54.044449999999998</v>
      </c>
      <c r="O142" s="17">
        <v>27076</v>
      </c>
      <c r="P142" s="17">
        <v>1354.8</v>
      </c>
      <c r="Q142" s="17">
        <v>-23.141999999999999</v>
      </c>
      <c r="R142" s="17">
        <v>33625.769999999997</v>
      </c>
      <c r="S142" s="17">
        <v>27.7</v>
      </c>
      <c r="T142" s="17">
        <v>-58</v>
      </c>
      <c r="U142" s="17">
        <v>-0.187</v>
      </c>
      <c r="V142" s="17">
        <v>-6.5549999999999997</v>
      </c>
      <c r="W142" s="17">
        <v>25578.612420000001</v>
      </c>
      <c r="X142" s="17">
        <v>9248.2999999999993</v>
      </c>
      <c r="Y142" s="17">
        <v>43.55</v>
      </c>
      <c r="Z142" s="17">
        <v>-212.50299999999999</v>
      </c>
    </row>
    <row r="143" spans="1:26" x14ac:dyDescent="0.2">
      <c r="A143" s="27">
        <v>45415</v>
      </c>
      <c r="B143" s="17">
        <v>461.43900000000002</v>
      </c>
      <c r="C143" s="14">
        <v>0.5</v>
      </c>
      <c r="D143" s="17">
        <v>-389.5</v>
      </c>
      <c r="E143" s="17">
        <v>59.15</v>
      </c>
      <c r="F143" s="17">
        <v>-21.32</v>
      </c>
      <c r="G143" s="17">
        <v>146.88499999999999</v>
      </c>
      <c r="H143" s="17">
        <v>31</v>
      </c>
      <c r="I143" s="17">
        <v>-186.005</v>
      </c>
      <c r="J143" s="17">
        <v>2470</v>
      </c>
      <c r="K143" s="17">
        <v>38</v>
      </c>
      <c r="L143" s="17">
        <v>0.1163</v>
      </c>
      <c r="M143" s="17">
        <v>43.545000000000002</v>
      </c>
      <c r="N143" s="17">
        <v>52.5</v>
      </c>
      <c r="O143" s="17">
        <v>27076</v>
      </c>
      <c r="P143" s="17">
        <v>1352</v>
      </c>
      <c r="Q143" s="17">
        <v>-22.806999999999999</v>
      </c>
      <c r="R143" s="17">
        <v>33692.055</v>
      </c>
      <c r="S143" s="17">
        <v>27.35</v>
      </c>
      <c r="T143" s="17">
        <v>-57.95</v>
      </c>
      <c r="U143" s="17">
        <v>-0.23499999999999999</v>
      </c>
      <c r="V143" s="17">
        <v>-6.55</v>
      </c>
      <c r="W143" s="17">
        <v>25578.612420000001</v>
      </c>
      <c r="X143" s="17">
        <v>9511</v>
      </c>
      <c r="Y143" s="17">
        <v>43.35</v>
      </c>
      <c r="Z143" s="17">
        <v>-211.09399999999999</v>
      </c>
    </row>
    <row r="144" spans="1:26" x14ac:dyDescent="0.2">
      <c r="A144" s="27">
        <v>45414</v>
      </c>
      <c r="B144" s="17">
        <v>471.74700000000001</v>
      </c>
      <c r="C144" s="14">
        <v>0.65</v>
      </c>
      <c r="D144" s="17">
        <v>-381.48500000000001</v>
      </c>
      <c r="E144" s="17">
        <v>58</v>
      </c>
      <c r="F144" s="17">
        <v>-19.07</v>
      </c>
      <c r="G144" s="17">
        <v>150.94999999999999</v>
      </c>
      <c r="H144" s="17">
        <v>46</v>
      </c>
      <c r="I144" s="17">
        <v>-192.87</v>
      </c>
      <c r="J144" s="17">
        <v>2482.5</v>
      </c>
      <c r="K144" s="17">
        <v>38</v>
      </c>
      <c r="L144" s="17">
        <v>0.11</v>
      </c>
      <c r="M144" s="17">
        <v>43.5</v>
      </c>
      <c r="N144" s="17">
        <v>55.5</v>
      </c>
      <c r="O144" s="17">
        <v>27416.5</v>
      </c>
      <c r="P144" s="17">
        <v>1364</v>
      </c>
      <c r="Q144" s="17">
        <v>-20.184999999999999</v>
      </c>
      <c r="R144" s="17">
        <v>34361.355000000003</v>
      </c>
      <c r="S144" s="17">
        <v>28.274999999999999</v>
      </c>
      <c r="T144" s="17">
        <v>-57.8</v>
      </c>
      <c r="U144" s="17">
        <v>-0.1605</v>
      </c>
      <c r="V144" s="17">
        <v>-6.5449999999999999</v>
      </c>
      <c r="W144" s="17">
        <v>25578.612420000001</v>
      </c>
      <c r="X144" s="17">
        <v>12242.8</v>
      </c>
      <c r="Y144" s="17">
        <v>43.182000000000002</v>
      </c>
      <c r="Z144" s="17">
        <v>-211.86</v>
      </c>
    </row>
    <row r="145" spans="1:26" x14ac:dyDescent="0.2">
      <c r="A145" s="27">
        <v>45413</v>
      </c>
      <c r="B145" s="17">
        <v>465.22300000000001</v>
      </c>
      <c r="C145" s="14">
        <v>0.51500000000000001</v>
      </c>
      <c r="D145" s="17">
        <v>-350.63</v>
      </c>
      <c r="E145" s="17">
        <v>57.9</v>
      </c>
      <c r="F145" s="17">
        <v>-18.074999999999999</v>
      </c>
      <c r="G145" s="17">
        <v>158.28</v>
      </c>
      <c r="H145" s="17">
        <v>49.832999999999998</v>
      </c>
      <c r="I145" s="17">
        <v>-127.505</v>
      </c>
      <c r="J145" s="17">
        <v>2573.9</v>
      </c>
      <c r="K145" s="17">
        <v>38</v>
      </c>
      <c r="L145" s="17">
        <v>0.11</v>
      </c>
      <c r="M145" s="17">
        <v>43.32</v>
      </c>
      <c r="N145" s="17">
        <v>42.145000000000003</v>
      </c>
      <c r="O145" s="17">
        <v>27047.7</v>
      </c>
      <c r="P145" s="17">
        <v>1408.7</v>
      </c>
      <c r="Q145" s="17">
        <v>-16.962</v>
      </c>
      <c r="R145" s="17">
        <v>33548.722999999998</v>
      </c>
      <c r="S145" s="17">
        <v>29.2</v>
      </c>
      <c r="T145" s="17">
        <v>-59.84</v>
      </c>
      <c r="U145" s="17">
        <v>-0.127</v>
      </c>
      <c r="V145" s="17">
        <v>-6.51</v>
      </c>
      <c r="W145" s="17">
        <v>25578.612420000001</v>
      </c>
      <c r="X145" s="17">
        <v>13738</v>
      </c>
      <c r="Y145" s="17">
        <v>43.81</v>
      </c>
      <c r="Z145" s="17">
        <v>-213.49199999999999</v>
      </c>
    </row>
    <row r="146" spans="1:26" x14ac:dyDescent="0.2">
      <c r="A146" s="27">
        <v>45412</v>
      </c>
      <c r="B146" s="17">
        <v>472.11700000000002</v>
      </c>
      <c r="C146" s="14">
        <v>0.51700000000000002</v>
      </c>
      <c r="D146" s="17">
        <v>-350</v>
      </c>
      <c r="E146" s="17">
        <v>57.771999999999998</v>
      </c>
      <c r="F146" s="17">
        <v>-19.989999999999998</v>
      </c>
      <c r="G146" s="17">
        <v>158.53</v>
      </c>
      <c r="H146" s="17">
        <v>46.405000000000001</v>
      </c>
      <c r="I146" s="17">
        <v>-174.245</v>
      </c>
      <c r="J146" s="17">
        <v>2573.9</v>
      </c>
      <c r="K146" s="17">
        <v>39</v>
      </c>
      <c r="L146" s="17">
        <v>0.1225</v>
      </c>
      <c r="M146" s="17">
        <v>43.5</v>
      </c>
      <c r="N146" s="17">
        <v>50.446750000000002</v>
      </c>
      <c r="O146" s="17">
        <v>27335.8</v>
      </c>
      <c r="P146" s="17">
        <v>1423.5</v>
      </c>
      <c r="Q146" s="17">
        <v>-17.713000000000001</v>
      </c>
      <c r="R146" s="17">
        <v>33447.152000000002</v>
      </c>
      <c r="S146" s="17">
        <v>29.253</v>
      </c>
      <c r="T146" s="17">
        <v>-59.835000000000001</v>
      </c>
      <c r="U146" s="17">
        <v>-0.13100000000000001</v>
      </c>
      <c r="V146" s="17">
        <v>-6.6749999999999998</v>
      </c>
      <c r="W146" s="17">
        <v>25578.612420000001</v>
      </c>
      <c r="X146" s="17">
        <v>13642</v>
      </c>
      <c r="Y146" s="17">
        <v>43.685000000000002</v>
      </c>
      <c r="Z146" s="17">
        <v>-217.85</v>
      </c>
    </row>
    <row r="147" spans="1:26" x14ac:dyDescent="0.2">
      <c r="A147" s="27">
        <v>45411</v>
      </c>
      <c r="B147" s="17">
        <v>456.86</v>
      </c>
      <c r="C147" s="14">
        <v>0.75</v>
      </c>
      <c r="D147" s="17">
        <v>-380.66500000000002</v>
      </c>
      <c r="E147" s="17">
        <v>57.65</v>
      </c>
      <c r="F147" s="17">
        <v>-15.55</v>
      </c>
      <c r="G147" s="17">
        <v>156.673</v>
      </c>
      <c r="H147" s="17">
        <v>49.66</v>
      </c>
      <c r="I147" s="17">
        <v>-169</v>
      </c>
      <c r="J147" s="17">
        <v>2509</v>
      </c>
      <c r="K147" s="17">
        <v>40</v>
      </c>
      <c r="L147" s="17">
        <v>0.11</v>
      </c>
      <c r="M147" s="17">
        <v>42.935000000000002</v>
      </c>
      <c r="N147" s="17">
        <v>49.00665</v>
      </c>
      <c r="O147" s="17">
        <v>27327.8</v>
      </c>
      <c r="P147" s="17">
        <v>1374.1</v>
      </c>
      <c r="Q147" s="17">
        <v>-19.012</v>
      </c>
      <c r="R147" s="17">
        <v>35004.991999999998</v>
      </c>
      <c r="S147" s="17">
        <v>29.344999999999999</v>
      </c>
      <c r="T147" s="17">
        <v>-59.15</v>
      </c>
      <c r="U147" s="17">
        <v>-0.1525</v>
      </c>
      <c r="V147" s="17">
        <v>-6.65</v>
      </c>
      <c r="W147" s="17">
        <v>25578.612420000001</v>
      </c>
      <c r="X147" s="17">
        <v>16326</v>
      </c>
      <c r="Y147" s="17">
        <v>42.838000000000001</v>
      </c>
      <c r="Z147" s="17">
        <v>-215.9</v>
      </c>
    </row>
    <row r="148" spans="1:26" x14ac:dyDescent="0.2">
      <c r="A148" s="27">
        <v>45408</v>
      </c>
      <c r="B148" s="17">
        <v>448.36500000000001</v>
      </c>
      <c r="C148" s="14">
        <v>1.1970000000000001</v>
      </c>
      <c r="D148" s="17">
        <v>-337</v>
      </c>
      <c r="E148" s="17">
        <v>59.45</v>
      </c>
      <c r="F148" s="17">
        <v>-12.05</v>
      </c>
      <c r="G148" s="17">
        <v>157.02000000000001</v>
      </c>
      <c r="H148" s="17">
        <v>49.034999999999997</v>
      </c>
      <c r="I148" s="17">
        <v>-174.75</v>
      </c>
      <c r="J148" s="17">
        <v>2545.0050000000001</v>
      </c>
      <c r="K148" s="17">
        <v>35.1</v>
      </c>
      <c r="L148" s="17">
        <v>0.15</v>
      </c>
      <c r="M148" s="17">
        <v>43.198</v>
      </c>
      <c r="N148" s="17">
        <v>52.808950000000003</v>
      </c>
      <c r="O148" s="17">
        <v>26988</v>
      </c>
      <c r="P148" s="17">
        <v>1371.8</v>
      </c>
      <c r="Q148" s="17">
        <v>-20.64</v>
      </c>
      <c r="R148" s="17">
        <v>34875.5</v>
      </c>
      <c r="S148" s="17">
        <v>27.2</v>
      </c>
      <c r="T148" s="17">
        <v>-58.75</v>
      </c>
      <c r="U148" s="17">
        <v>-0.15</v>
      </c>
      <c r="V148" s="17">
        <v>-6.7249999999999996</v>
      </c>
      <c r="W148" s="17">
        <v>25578.612420000001</v>
      </c>
      <c r="X148" s="17">
        <v>16222</v>
      </c>
      <c r="Y148" s="17">
        <v>42.67</v>
      </c>
      <c r="Z148" s="17">
        <v>-219.83</v>
      </c>
    </row>
    <row r="149" spans="1:26" x14ac:dyDescent="0.2">
      <c r="A149" s="27">
        <v>45407</v>
      </c>
      <c r="B149" s="17">
        <v>452.29199999999997</v>
      </c>
      <c r="C149" s="14">
        <v>1.25</v>
      </c>
      <c r="D149" s="17">
        <v>-320</v>
      </c>
      <c r="E149" s="17">
        <v>58.45</v>
      </c>
      <c r="F149" s="17">
        <v>-12.05</v>
      </c>
      <c r="G149" s="17">
        <v>155.935</v>
      </c>
      <c r="H149" s="17">
        <v>46.505000000000003</v>
      </c>
      <c r="I149" s="17">
        <v>-99.245000000000005</v>
      </c>
      <c r="J149" s="17">
        <v>2525.0050000000001</v>
      </c>
      <c r="K149" s="17">
        <v>40</v>
      </c>
      <c r="L149" s="17">
        <v>0.14000000000000001</v>
      </c>
      <c r="M149" s="17">
        <v>42</v>
      </c>
      <c r="N149" s="17">
        <v>52.272799999999997</v>
      </c>
      <c r="O149" s="17">
        <v>26410</v>
      </c>
      <c r="P149" s="17">
        <v>1369</v>
      </c>
      <c r="Q149" s="17">
        <v>-19.097000000000001</v>
      </c>
      <c r="R149" s="17">
        <v>35463.440999999999</v>
      </c>
      <c r="S149" s="17">
        <v>26</v>
      </c>
      <c r="T149" s="17">
        <v>-57.454999999999998</v>
      </c>
      <c r="U149" s="17">
        <v>-0.14960000000000001</v>
      </c>
      <c r="V149" s="17">
        <v>-6.45</v>
      </c>
      <c r="W149" s="17">
        <v>25578.612420000001</v>
      </c>
      <c r="X149" s="17">
        <v>13456.8</v>
      </c>
      <c r="Y149" s="17">
        <v>42.16</v>
      </c>
      <c r="Z149" s="17">
        <v>-215.77199999999999</v>
      </c>
    </row>
    <row r="150" spans="1:26" x14ac:dyDescent="0.2">
      <c r="A150" s="27">
        <v>45406</v>
      </c>
      <c r="B150" s="17">
        <v>452.935</v>
      </c>
      <c r="C150" s="14">
        <v>1.4</v>
      </c>
      <c r="D150" s="17">
        <v>-294</v>
      </c>
      <c r="E150" s="17">
        <v>58</v>
      </c>
      <c r="F150" s="17">
        <v>-12.05</v>
      </c>
      <c r="G150" s="17">
        <v>156.93199999999999</v>
      </c>
      <c r="H150" s="17">
        <v>49.54</v>
      </c>
      <c r="I150" s="17">
        <v>-171.005</v>
      </c>
      <c r="J150" s="17">
        <v>2500</v>
      </c>
      <c r="K150" s="17">
        <v>40</v>
      </c>
      <c r="L150" s="17">
        <v>0.13</v>
      </c>
      <c r="M150" s="17">
        <v>41.25</v>
      </c>
      <c r="N150" s="17">
        <v>56.060270000000003</v>
      </c>
      <c r="O150" s="17">
        <v>26592.5</v>
      </c>
      <c r="P150" s="17">
        <v>1380.5</v>
      </c>
      <c r="Q150" s="17">
        <v>-17.675000000000001</v>
      </c>
      <c r="R150" s="17">
        <v>36177.32</v>
      </c>
      <c r="S150" s="17">
        <v>26.805</v>
      </c>
      <c r="T150" s="17">
        <v>-57.19</v>
      </c>
      <c r="U150" s="17">
        <v>-0.1255</v>
      </c>
      <c r="V150" s="17">
        <v>-6.5049999999999999</v>
      </c>
      <c r="W150" s="17">
        <v>25578.612420000001</v>
      </c>
      <c r="X150" s="17">
        <v>11653</v>
      </c>
      <c r="Y150" s="17">
        <v>41.524999999999999</v>
      </c>
      <c r="Z150" s="17">
        <v>-213.327</v>
      </c>
    </row>
    <row r="151" spans="1:26" x14ac:dyDescent="0.2">
      <c r="A151" s="27">
        <v>45405</v>
      </c>
      <c r="B151" s="17">
        <v>445.63200000000001</v>
      </c>
      <c r="C151" s="14">
        <v>1.48</v>
      </c>
      <c r="D151" s="17">
        <v>-289</v>
      </c>
      <c r="E151" s="17">
        <v>58.65</v>
      </c>
      <c r="F151" s="17">
        <v>-12.05</v>
      </c>
      <c r="G151" s="17">
        <v>159.01499999999999</v>
      </c>
      <c r="H151" s="17">
        <v>48</v>
      </c>
      <c r="I151" s="17">
        <v>-113.245</v>
      </c>
      <c r="J151" s="17">
        <v>2497.0050000000001</v>
      </c>
      <c r="K151" s="17">
        <v>34</v>
      </c>
      <c r="L151" s="17">
        <v>0.14000000000000001</v>
      </c>
      <c r="M151" s="17">
        <v>39.5</v>
      </c>
      <c r="N151" s="17">
        <v>55.75</v>
      </c>
      <c r="O151" s="17">
        <v>28939.8</v>
      </c>
      <c r="P151" s="17">
        <v>1365</v>
      </c>
      <c r="Q151" s="17">
        <v>-17.422999999999998</v>
      </c>
      <c r="R151" s="17">
        <v>37231.258000000002</v>
      </c>
      <c r="S151" s="17">
        <v>26.16</v>
      </c>
      <c r="T151" s="17">
        <v>-56.924999999999997</v>
      </c>
      <c r="U151" s="17">
        <v>-0.14680000000000001</v>
      </c>
      <c r="V151" s="17">
        <v>-6.5</v>
      </c>
      <c r="W151" s="17">
        <v>25578.612420000001</v>
      </c>
      <c r="X151" s="17">
        <v>10502</v>
      </c>
      <c r="Y151" s="17">
        <v>41.604999999999997</v>
      </c>
      <c r="Z151" s="17">
        <v>-212.65</v>
      </c>
    </row>
    <row r="152" spans="1:26" x14ac:dyDescent="0.2">
      <c r="A152" s="27">
        <v>45404</v>
      </c>
      <c r="B152" s="17">
        <v>439.87099999999998</v>
      </c>
      <c r="C152" s="14">
        <v>1.75</v>
      </c>
      <c r="D152" s="17">
        <v>-246.27500000000001</v>
      </c>
      <c r="E152" s="17">
        <v>60.15</v>
      </c>
      <c r="F152" s="17">
        <v>-13.32</v>
      </c>
      <c r="G152" s="17">
        <v>168.02</v>
      </c>
      <c r="H152" s="17">
        <v>52.545000000000002</v>
      </c>
      <c r="I152" s="17">
        <v>-138.995</v>
      </c>
      <c r="J152" s="17">
        <v>2542.5050000000001</v>
      </c>
      <c r="K152" s="17">
        <v>32.5</v>
      </c>
      <c r="L152" s="17">
        <v>0.14499999999999999</v>
      </c>
      <c r="M152" s="17">
        <v>39.5</v>
      </c>
      <c r="N152" s="17">
        <v>53.051279999999998</v>
      </c>
      <c r="O152" s="17">
        <v>31478.5</v>
      </c>
      <c r="P152" s="17">
        <v>1339.9</v>
      </c>
      <c r="Q152" s="17">
        <v>-14.36</v>
      </c>
      <c r="R152" s="17">
        <v>37182.964999999997</v>
      </c>
      <c r="S152" s="17">
        <v>26.95</v>
      </c>
      <c r="T152" s="17">
        <v>-56.85</v>
      </c>
      <c r="U152" s="17">
        <v>-0.13500000000000001</v>
      </c>
      <c r="V152" s="17">
        <v>-6.7</v>
      </c>
      <c r="W152" s="17">
        <v>25578.612420000001</v>
      </c>
      <c r="X152" s="17">
        <v>15784.8</v>
      </c>
      <c r="Y152" s="17">
        <v>41.27</v>
      </c>
      <c r="Z152" s="17">
        <v>-212.215</v>
      </c>
    </row>
    <row r="153" spans="1:26" x14ac:dyDescent="0.2">
      <c r="A153" s="27">
        <v>45401</v>
      </c>
      <c r="B153" s="17">
        <v>451.83800000000002</v>
      </c>
      <c r="C153" s="14">
        <v>1.9</v>
      </c>
      <c r="D153" s="17">
        <v>-201</v>
      </c>
      <c r="E153" s="17">
        <v>62.5</v>
      </c>
      <c r="F153" s="17">
        <v>-13.45</v>
      </c>
      <c r="G153" s="17">
        <v>169.79499999999999</v>
      </c>
      <c r="H153" s="17">
        <v>55.594999999999999</v>
      </c>
      <c r="I153" s="17">
        <v>-120.49</v>
      </c>
      <c r="J153" s="17">
        <v>2543.9</v>
      </c>
      <c r="K153" s="17">
        <v>30</v>
      </c>
      <c r="L153" s="17">
        <v>0.15</v>
      </c>
      <c r="M153" s="17">
        <v>39.625</v>
      </c>
      <c r="N153" s="17">
        <v>50</v>
      </c>
      <c r="O153" s="17">
        <v>30936.5</v>
      </c>
      <c r="P153" s="17">
        <v>1348.7</v>
      </c>
      <c r="Q153" s="17">
        <v>-12.515000000000001</v>
      </c>
      <c r="R153" s="17">
        <v>38248.277000000002</v>
      </c>
      <c r="S153" s="17">
        <v>26.58</v>
      </c>
      <c r="T153" s="17">
        <v>-58.314999999999998</v>
      </c>
      <c r="U153" s="17">
        <v>-0.16550000000000001</v>
      </c>
      <c r="V153" s="17">
        <v>-6.7</v>
      </c>
      <c r="W153" s="17">
        <v>25578.612420000001</v>
      </c>
      <c r="X153" s="17">
        <v>20053</v>
      </c>
      <c r="Y153" s="17">
        <v>41.45</v>
      </c>
      <c r="Z153" s="17">
        <v>-212.065</v>
      </c>
    </row>
    <row r="154" spans="1:26" x14ac:dyDescent="0.2">
      <c r="A154" s="27">
        <v>45400</v>
      </c>
      <c r="B154" s="17">
        <v>462.10199999999998</v>
      </c>
      <c r="C154" s="14">
        <v>1.9</v>
      </c>
      <c r="D154" s="17">
        <v>-227.298</v>
      </c>
      <c r="E154" s="17">
        <v>63.75</v>
      </c>
      <c r="F154" s="17">
        <v>-12.97</v>
      </c>
      <c r="G154" s="17">
        <v>170.36</v>
      </c>
      <c r="H154" s="17">
        <v>47</v>
      </c>
      <c r="I154" s="17">
        <v>-225.995</v>
      </c>
      <c r="J154" s="17">
        <v>2516</v>
      </c>
      <c r="K154" s="17">
        <v>34</v>
      </c>
      <c r="L154" s="17">
        <v>0.14000000000000001</v>
      </c>
      <c r="M154" s="17">
        <v>39.838000000000001</v>
      </c>
      <c r="N154" s="17">
        <v>49</v>
      </c>
      <c r="O154" s="17">
        <v>31241</v>
      </c>
      <c r="P154" s="17">
        <v>1362</v>
      </c>
      <c r="Q154" s="17">
        <v>-14.092000000000001</v>
      </c>
      <c r="R154" s="17">
        <v>38696.718999999997</v>
      </c>
      <c r="S154" s="17">
        <v>26.824999999999999</v>
      </c>
      <c r="T154" s="17">
        <v>-58.414999999999999</v>
      </c>
      <c r="U154" s="17">
        <v>-0.20699999999999999</v>
      </c>
      <c r="V154" s="17">
        <v>-6.6</v>
      </c>
      <c r="W154" s="17">
        <v>25578.612420000001</v>
      </c>
      <c r="X154" s="17">
        <v>17983</v>
      </c>
      <c r="Y154" s="17">
        <v>41.11</v>
      </c>
      <c r="Z154" s="17">
        <v>-211.745</v>
      </c>
    </row>
    <row r="155" spans="1:26" x14ac:dyDescent="0.2">
      <c r="A155" s="27">
        <v>45399</v>
      </c>
      <c r="B155" s="17">
        <v>457.125</v>
      </c>
      <c r="C155" s="14">
        <v>1.83</v>
      </c>
      <c r="D155" s="17">
        <v>-224</v>
      </c>
      <c r="E155" s="17">
        <v>64.2</v>
      </c>
      <c r="F155" s="17">
        <v>-11.7</v>
      </c>
      <c r="G155" s="17">
        <v>174.49</v>
      </c>
      <c r="H155" s="17">
        <v>57.162999999999997</v>
      </c>
      <c r="I155" s="17">
        <v>-116</v>
      </c>
      <c r="J155" s="17">
        <v>2492.0050000000001</v>
      </c>
      <c r="K155" s="17">
        <v>44</v>
      </c>
      <c r="L155" s="17">
        <v>0.1545</v>
      </c>
      <c r="M155" s="17">
        <v>40.5</v>
      </c>
      <c r="N155" s="17">
        <v>50</v>
      </c>
      <c r="O155" s="17">
        <v>31770.5</v>
      </c>
      <c r="P155" s="17">
        <v>1378.2</v>
      </c>
      <c r="Q155" s="17">
        <v>-14.25</v>
      </c>
      <c r="R155" s="17">
        <v>37891.555</v>
      </c>
      <c r="S155" s="17">
        <v>26.725000000000001</v>
      </c>
      <c r="T155" s="17">
        <v>-58.405000000000001</v>
      </c>
      <c r="U155" s="17">
        <v>-0.185</v>
      </c>
      <c r="V155" s="17">
        <v>-6.6050000000000004</v>
      </c>
      <c r="W155" s="17">
        <v>25578.612420000001</v>
      </c>
      <c r="X155" s="17">
        <v>18146</v>
      </c>
      <c r="Y155" s="17">
        <v>41.085999999999999</v>
      </c>
      <c r="Z155" s="17">
        <v>-211.4</v>
      </c>
    </row>
    <row r="156" spans="1:26" x14ac:dyDescent="0.2">
      <c r="A156" s="27">
        <v>45398</v>
      </c>
      <c r="B156" s="17">
        <v>450.66899999999998</v>
      </c>
      <c r="C156" s="14">
        <v>2.165</v>
      </c>
      <c r="D156" s="17">
        <v>-199.715</v>
      </c>
      <c r="E156" s="17">
        <v>63.9</v>
      </c>
      <c r="F156" s="17">
        <v>-10.695</v>
      </c>
      <c r="G156" s="17">
        <v>177.233</v>
      </c>
      <c r="H156" s="17">
        <v>75.5</v>
      </c>
      <c r="I156" s="17">
        <v>-150.245</v>
      </c>
      <c r="J156" s="17">
        <v>2519</v>
      </c>
      <c r="K156" s="17">
        <v>40</v>
      </c>
      <c r="L156" s="17">
        <v>0.16</v>
      </c>
      <c r="M156" s="17">
        <v>40.700000000000003</v>
      </c>
      <c r="N156" s="17">
        <v>44.5</v>
      </c>
      <c r="O156" s="17">
        <v>31581.8</v>
      </c>
      <c r="P156" s="17">
        <v>1435.1</v>
      </c>
      <c r="Q156" s="17">
        <v>-14.032</v>
      </c>
      <c r="R156" s="17">
        <v>38566.163999999997</v>
      </c>
      <c r="S156" s="17">
        <v>26</v>
      </c>
      <c r="T156" s="17">
        <v>-59.854999999999997</v>
      </c>
      <c r="U156" s="17">
        <v>-0.16</v>
      </c>
      <c r="V156" s="17">
        <v>-6.65</v>
      </c>
      <c r="W156" s="17">
        <v>25578.612420000001</v>
      </c>
      <c r="X156" s="17">
        <v>18627.8</v>
      </c>
      <c r="Y156" s="17">
        <v>41.14</v>
      </c>
      <c r="Z156" s="17">
        <v>-212.51</v>
      </c>
    </row>
    <row r="157" spans="1:26" x14ac:dyDescent="0.2">
      <c r="A157" s="27">
        <v>45397</v>
      </c>
      <c r="B157" s="17">
        <v>423.95299999999997</v>
      </c>
      <c r="C157" s="14">
        <v>1.8</v>
      </c>
      <c r="D157" s="17">
        <v>-259.5</v>
      </c>
      <c r="E157" s="17">
        <v>63</v>
      </c>
      <c r="F157" s="17">
        <v>-10.95</v>
      </c>
      <c r="G157" s="17">
        <v>174.392</v>
      </c>
      <c r="H157" s="17">
        <v>63</v>
      </c>
      <c r="I157" s="17">
        <v>-229.25</v>
      </c>
      <c r="J157" s="17">
        <v>2470</v>
      </c>
      <c r="K157" s="17">
        <v>45</v>
      </c>
      <c r="L157" s="17">
        <v>0.12</v>
      </c>
      <c r="M157" s="17">
        <v>35.51</v>
      </c>
      <c r="N157" s="17">
        <v>44</v>
      </c>
      <c r="O157" s="17">
        <v>31721.5</v>
      </c>
      <c r="P157" s="17">
        <v>1437.2</v>
      </c>
      <c r="Q157" s="17">
        <v>-17.245000000000001</v>
      </c>
      <c r="R157" s="17">
        <v>35373.921999999999</v>
      </c>
      <c r="S157" s="17">
        <v>24.85</v>
      </c>
      <c r="T157" s="17">
        <v>-59.45</v>
      </c>
      <c r="U157" s="17">
        <v>-0.16750000000000001</v>
      </c>
      <c r="V157" s="17">
        <v>-6.45</v>
      </c>
      <c r="W157" s="17">
        <v>25578.612420000001</v>
      </c>
      <c r="X157" s="17">
        <v>16905.3</v>
      </c>
      <c r="Y157" s="17">
        <v>40.875</v>
      </c>
      <c r="Z157" s="17">
        <v>-211.935</v>
      </c>
    </row>
    <row r="158" spans="1:26" x14ac:dyDescent="0.2">
      <c r="A158" s="27">
        <v>45394</v>
      </c>
      <c r="B158" s="17">
        <v>424.53300000000002</v>
      </c>
      <c r="C158" s="14">
        <v>1.8</v>
      </c>
      <c r="D158" s="17">
        <v>-256</v>
      </c>
      <c r="E158" s="17">
        <v>61.5</v>
      </c>
      <c r="F158" s="17">
        <v>-11.3</v>
      </c>
      <c r="G158" s="17">
        <v>172.71</v>
      </c>
      <c r="H158" s="17">
        <v>73.5</v>
      </c>
      <c r="I158" s="17">
        <v>-167.245</v>
      </c>
      <c r="J158" s="17">
        <v>2439</v>
      </c>
      <c r="K158" s="17">
        <v>45</v>
      </c>
      <c r="L158" s="17">
        <v>0.11</v>
      </c>
      <c r="M158" s="17">
        <v>34.765000000000001</v>
      </c>
      <c r="N158" s="17">
        <v>37.682600000000001</v>
      </c>
      <c r="O158" s="17">
        <v>31753.5</v>
      </c>
      <c r="P158" s="17">
        <v>1424.1</v>
      </c>
      <c r="Q158" s="17">
        <v>-19.332999999999998</v>
      </c>
      <c r="R158" s="17">
        <v>34252.241999999998</v>
      </c>
      <c r="S158" s="17">
        <v>25.6</v>
      </c>
      <c r="T158" s="17">
        <v>-58.524999999999999</v>
      </c>
      <c r="U158" s="17">
        <v>-0.14000000000000001</v>
      </c>
      <c r="V158" s="17">
        <v>-6.45</v>
      </c>
      <c r="W158" s="17">
        <v>25578.612420000001</v>
      </c>
      <c r="X158" s="17">
        <v>17954.3</v>
      </c>
      <c r="Y158" s="17">
        <v>41.14</v>
      </c>
      <c r="Z158" s="17">
        <v>-210.815</v>
      </c>
    </row>
    <row r="159" spans="1:26" x14ac:dyDescent="0.2">
      <c r="A159" s="27">
        <v>45393</v>
      </c>
      <c r="B159" s="17">
        <v>427.947</v>
      </c>
      <c r="C159" s="14">
        <v>1.88</v>
      </c>
      <c r="D159" s="17">
        <v>-293</v>
      </c>
      <c r="E159" s="17">
        <v>59.65</v>
      </c>
      <c r="F159" s="17">
        <v>-11.35</v>
      </c>
      <c r="G159" s="17">
        <v>169.435</v>
      </c>
      <c r="H159" s="17">
        <v>51.405000000000001</v>
      </c>
      <c r="I159" s="17">
        <v>-180.749</v>
      </c>
      <c r="J159" s="17">
        <v>2410.0050000000001</v>
      </c>
      <c r="K159" s="17">
        <v>53</v>
      </c>
      <c r="L159" s="17">
        <v>0.1</v>
      </c>
      <c r="M159" s="17">
        <v>35.125</v>
      </c>
      <c r="N159" s="17">
        <v>46.5</v>
      </c>
      <c r="O159" s="17">
        <v>30666</v>
      </c>
      <c r="P159" s="17">
        <v>1388.5</v>
      </c>
      <c r="Q159" s="17">
        <v>-18.984999999999999</v>
      </c>
      <c r="R159" s="17">
        <v>34185.93</v>
      </c>
      <c r="S159" s="17">
        <v>24.375</v>
      </c>
      <c r="T159" s="17">
        <v>-57.19</v>
      </c>
      <c r="U159" s="17">
        <v>-9.5000000000000001E-2</v>
      </c>
      <c r="V159" s="17">
        <v>-6.35</v>
      </c>
      <c r="W159" s="17">
        <v>25578.612420000001</v>
      </c>
      <c r="X159" s="17">
        <v>16225.5</v>
      </c>
      <c r="Y159" s="17">
        <v>40.905000000000001</v>
      </c>
      <c r="Z159" s="17">
        <v>-212.935</v>
      </c>
    </row>
    <row r="160" spans="1:26" x14ac:dyDescent="0.2">
      <c r="A160" s="27">
        <v>45392</v>
      </c>
      <c r="B160" s="17">
        <v>409.79500000000002</v>
      </c>
      <c r="C160" s="14">
        <v>2</v>
      </c>
      <c r="D160" s="17">
        <v>-300</v>
      </c>
      <c r="E160" s="17">
        <v>58</v>
      </c>
      <c r="F160" s="17">
        <v>-11.35</v>
      </c>
      <c r="G160" s="17">
        <v>161.387</v>
      </c>
      <c r="H160" s="17">
        <v>46.27</v>
      </c>
      <c r="I160" s="17">
        <v>-266.125</v>
      </c>
      <c r="J160" s="17">
        <v>2414</v>
      </c>
      <c r="K160" s="17">
        <v>50</v>
      </c>
      <c r="L160" s="17">
        <v>0.1</v>
      </c>
      <c r="M160" s="17">
        <v>35.51</v>
      </c>
      <c r="N160" s="17">
        <v>41.350149999999999</v>
      </c>
      <c r="O160" s="17">
        <v>30537</v>
      </c>
      <c r="P160" s="17">
        <v>1360.6</v>
      </c>
      <c r="Q160" s="17">
        <v>-19.62</v>
      </c>
      <c r="R160" s="17">
        <v>34177.586000000003</v>
      </c>
      <c r="S160" s="17">
        <v>24.45</v>
      </c>
      <c r="T160" s="17">
        <v>-57.354999999999997</v>
      </c>
      <c r="U160" s="17">
        <v>-0.18149999999999999</v>
      </c>
      <c r="V160" s="17">
        <v>-6.415</v>
      </c>
      <c r="W160" s="17">
        <v>25578.612420000001</v>
      </c>
      <c r="X160" s="17">
        <v>15000</v>
      </c>
      <c r="Y160" s="17">
        <v>40.805999999999997</v>
      </c>
      <c r="Z160" s="17">
        <v>-210.06299999999999</v>
      </c>
    </row>
    <row r="161" spans="1:26" x14ac:dyDescent="0.2">
      <c r="A161" s="27">
        <v>45391</v>
      </c>
      <c r="B161" s="17">
        <v>403.44900000000001</v>
      </c>
      <c r="C161" s="14">
        <v>1.9</v>
      </c>
      <c r="D161" s="17">
        <v>-331.26</v>
      </c>
      <c r="E161" s="17">
        <v>57.5</v>
      </c>
      <c r="F161" s="17">
        <v>-10.52</v>
      </c>
      <c r="G161" s="17">
        <v>161.41</v>
      </c>
      <c r="H161" s="17">
        <v>44.167999999999999</v>
      </c>
      <c r="I161" s="17">
        <v>-97</v>
      </c>
      <c r="J161" s="17">
        <v>2395</v>
      </c>
      <c r="K161" s="17">
        <v>50.1</v>
      </c>
      <c r="L161" s="17">
        <v>0.13</v>
      </c>
      <c r="M161" s="17">
        <v>37.03</v>
      </c>
      <c r="N161" s="17">
        <v>43.702629999999999</v>
      </c>
      <c r="O161" s="17">
        <v>30300.799999999999</v>
      </c>
      <c r="P161" s="17">
        <v>1356</v>
      </c>
      <c r="Q161" s="17">
        <v>-20.212</v>
      </c>
      <c r="R161" s="17">
        <v>34142.688000000002</v>
      </c>
      <c r="S161" s="17">
        <v>24</v>
      </c>
      <c r="T161" s="17">
        <v>-56.875</v>
      </c>
      <c r="U161" s="17">
        <v>-0.16750000000000001</v>
      </c>
      <c r="V161" s="17">
        <v>-6.32</v>
      </c>
      <c r="W161" s="17">
        <v>25578.612420000001</v>
      </c>
      <c r="X161" s="17">
        <v>14528.5</v>
      </c>
      <c r="Y161" s="17">
        <v>40.457000000000001</v>
      </c>
      <c r="Z161" s="17">
        <v>-207.19900000000001</v>
      </c>
    </row>
    <row r="162" spans="1:26" x14ac:dyDescent="0.2">
      <c r="A162" s="27">
        <v>45390</v>
      </c>
      <c r="B162" s="17">
        <v>408.50299999999999</v>
      </c>
      <c r="C162" s="14">
        <v>1.9</v>
      </c>
      <c r="D162" s="17">
        <v>-320.29500000000002</v>
      </c>
      <c r="E162" s="17">
        <v>59</v>
      </c>
      <c r="F162" s="17">
        <v>-9.1850000000000005</v>
      </c>
      <c r="G162" s="17">
        <v>162.95500000000001</v>
      </c>
      <c r="H162" s="17">
        <v>47.5</v>
      </c>
      <c r="I162" s="17">
        <v>-201.495</v>
      </c>
      <c r="J162" s="17">
        <v>2383.5</v>
      </c>
      <c r="K162" s="17">
        <v>48</v>
      </c>
      <c r="L162" s="17">
        <v>0.12</v>
      </c>
      <c r="M162" s="17">
        <v>36.97</v>
      </c>
      <c r="N162" s="17">
        <v>45.069450000000003</v>
      </c>
      <c r="O162" s="17">
        <v>28700.799999999999</v>
      </c>
      <c r="P162" s="17">
        <v>1381.1</v>
      </c>
      <c r="Q162" s="17">
        <v>-17.445</v>
      </c>
      <c r="R162" s="17">
        <v>33729.468999999997</v>
      </c>
      <c r="S162" s="17">
        <v>25.45</v>
      </c>
      <c r="T162" s="17">
        <v>-57.23</v>
      </c>
      <c r="U162" s="17">
        <v>-0.1255</v>
      </c>
      <c r="V162" s="17">
        <v>-6.35</v>
      </c>
      <c r="W162" s="17">
        <v>25578.612420000001</v>
      </c>
      <c r="X162" s="17">
        <v>15455.5</v>
      </c>
      <c r="Y162" s="17">
        <v>40.667999999999999</v>
      </c>
      <c r="Z162" s="17">
        <v>-207.72300000000001</v>
      </c>
    </row>
    <row r="163" spans="1:26" x14ac:dyDescent="0.2">
      <c r="A163" s="27">
        <v>45387</v>
      </c>
      <c r="B163" s="17">
        <v>429.649</v>
      </c>
      <c r="C163" s="14">
        <v>2.15</v>
      </c>
      <c r="D163" s="17">
        <v>-335</v>
      </c>
      <c r="E163" s="17">
        <v>58.25</v>
      </c>
      <c r="F163" s="17">
        <v>-8.75</v>
      </c>
      <c r="G163" s="17">
        <v>168.13</v>
      </c>
      <c r="H163" s="17">
        <v>45.308</v>
      </c>
      <c r="I163" s="17">
        <v>-171</v>
      </c>
      <c r="J163" s="17">
        <v>2398.6</v>
      </c>
      <c r="K163" s="17">
        <v>45</v>
      </c>
      <c r="L163" s="17">
        <v>0.13</v>
      </c>
      <c r="M163" s="17">
        <v>37</v>
      </c>
      <c r="N163" s="17">
        <v>45.84713</v>
      </c>
      <c r="O163" s="17">
        <v>28866</v>
      </c>
      <c r="P163" s="17">
        <v>1413.9</v>
      </c>
      <c r="Q163" s="17">
        <v>-18.785</v>
      </c>
      <c r="R163" s="17">
        <v>33396.976999999999</v>
      </c>
      <c r="S163" s="17">
        <v>26.5</v>
      </c>
      <c r="T163" s="17">
        <v>-57.54</v>
      </c>
      <c r="U163" s="17">
        <v>-0.161</v>
      </c>
      <c r="V163" s="17">
        <v>-6.25</v>
      </c>
      <c r="W163" s="17">
        <v>25578.612420000001</v>
      </c>
      <c r="X163" s="17">
        <v>16539</v>
      </c>
      <c r="Y163" s="17">
        <v>40.704999999999998</v>
      </c>
      <c r="Z163" s="17">
        <v>-207.595</v>
      </c>
    </row>
    <row r="164" spans="1:26" x14ac:dyDescent="0.2">
      <c r="A164" s="27">
        <v>45386</v>
      </c>
      <c r="B164" s="17">
        <v>433.47300000000001</v>
      </c>
      <c r="C164" s="14">
        <v>2.1</v>
      </c>
      <c r="D164" s="17">
        <v>-337.54300000000001</v>
      </c>
      <c r="E164" s="17">
        <v>56.6</v>
      </c>
      <c r="F164" s="17">
        <v>-8.65</v>
      </c>
      <c r="G164" s="17">
        <v>169.58500000000001</v>
      </c>
      <c r="H164" s="17">
        <v>44.36</v>
      </c>
      <c r="I164" s="17">
        <v>-193.04</v>
      </c>
      <c r="J164" s="17">
        <v>2382</v>
      </c>
      <c r="K164" s="17">
        <v>49</v>
      </c>
      <c r="L164" s="17">
        <v>0.10199999999999999</v>
      </c>
      <c r="M164" s="17">
        <v>35.335000000000001</v>
      </c>
      <c r="N164" s="17">
        <v>49.5</v>
      </c>
      <c r="O164" s="17">
        <v>28919.5</v>
      </c>
      <c r="P164" s="17">
        <v>1430.4</v>
      </c>
      <c r="Q164" s="17">
        <v>-19.175000000000001</v>
      </c>
      <c r="R164" s="17">
        <v>33024.754000000001</v>
      </c>
      <c r="S164" s="17">
        <v>25.274999999999999</v>
      </c>
      <c r="T164" s="17">
        <v>-56.25</v>
      </c>
      <c r="U164" s="17">
        <v>-0.184</v>
      </c>
      <c r="V164" s="17">
        <v>-6.18</v>
      </c>
      <c r="W164" s="17">
        <v>25578.612420000001</v>
      </c>
      <c r="X164" s="17">
        <v>14794.8</v>
      </c>
      <c r="Y164" s="17">
        <v>40.036999999999999</v>
      </c>
      <c r="Z164" s="17">
        <v>-205.85</v>
      </c>
    </row>
    <row r="165" spans="1:26" x14ac:dyDescent="0.2">
      <c r="A165" s="27">
        <v>45385</v>
      </c>
      <c r="B165" s="17">
        <v>426.995</v>
      </c>
      <c r="C165" s="14">
        <v>2.25</v>
      </c>
      <c r="D165" s="17">
        <v>-332.58499999999998</v>
      </c>
      <c r="E165" s="17">
        <v>57.05</v>
      </c>
      <c r="F165" s="17">
        <v>-7.82</v>
      </c>
      <c r="G165" s="17">
        <v>176.13300000000001</v>
      </c>
      <c r="H165" s="17">
        <v>47.32</v>
      </c>
      <c r="I165" s="17">
        <v>-117.95</v>
      </c>
      <c r="J165" s="17">
        <v>2384</v>
      </c>
      <c r="K165" s="17">
        <v>50.1</v>
      </c>
      <c r="L165" s="17">
        <v>0.08</v>
      </c>
      <c r="M165" s="17">
        <v>36.524999999999999</v>
      </c>
      <c r="N165" s="17">
        <v>47</v>
      </c>
      <c r="O165" s="17">
        <v>28991.5</v>
      </c>
      <c r="P165" s="17">
        <v>1429.3</v>
      </c>
      <c r="Q165" s="17">
        <v>-17.5</v>
      </c>
      <c r="R165" s="17">
        <v>33847.843999999997</v>
      </c>
      <c r="S165" s="17">
        <v>26.8</v>
      </c>
      <c r="T165" s="17">
        <v>-56.05</v>
      </c>
      <c r="U165" s="17">
        <v>-0.18049999999999999</v>
      </c>
      <c r="V165" s="17">
        <v>-6.2050000000000001</v>
      </c>
      <c r="W165" s="17">
        <v>25578.612420000001</v>
      </c>
      <c r="X165" s="17">
        <v>15000</v>
      </c>
      <c r="Y165" s="17">
        <v>40.465000000000003</v>
      </c>
      <c r="Z165" s="17">
        <v>-206.9</v>
      </c>
    </row>
    <row r="166" spans="1:26" x14ac:dyDescent="0.2">
      <c r="A166" s="27">
        <v>45384</v>
      </c>
      <c r="B166" s="17">
        <v>427.66</v>
      </c>
      <c r="C166" s="14">
        <v>2.14</v>
      </c>
      <c r="D166" s="17">
        <v>-313.673</v>
      </c>
      <c r="E166" s="17">
        <v>58.6</v>
      </c>
      <c r="F166" s="17">
        <v>-6</v>
      </c>
      <c r="G166" s="17">
        <v>185.43</v>
      </c>
      <c r="H166" s="17">
        <v>48.1</v>
      </c>
      <c r="I166" s="17">
        <v>-178.44499999999999</v>
      </c>
      <c r="J166" s="17">
        <v>2418</v>
      </c>
      <c r="K166" s="17">
        <v>55</v>
      </c>
      <c r="L166" s="17">
        <v>7.0000000000000007E-2</v>
      </c>
      <c r="M166" s="17">
        <v>38.9</v>
      </c>
      <c r="N166" s="17">
        <v>48.921900000000001</v>
      </c>
      <c r="O166" s="17">
        <v>29196.5</v>
      </c>
      <c r="P166" s="17">
        <v>1448.8</v>
      </c>
      <c r="Q166" s="17">
        <v>-17.77</v>
      </c>
      <c r="R166" s="17">
        <v>34287.288999999997</v>
      </c>
      <c r="S166" s="17">
        <v>25</v>
      </c>
      <c r="T166" s="17">
        <v>-55.97</v>
      </c>
      <c r="U166" s="17">
        <v>-0.16300000000000001</v>
      </c>
      <c r="V166" s="17">
        <v>-6.3449999999999998</v>
      </c>
      <c r="W166" s="17">
        <v>25578.612420000001</v>
      </c>
      <c r="X166" s="17">
        <v>12806.3</v>
      </c>
      <c r="Y166" s="17">
        <v>40.875</v>
      </c>
      <c r="Z166" s="17">
        <v>-209.202</v>
      </c>
    </row>
    <row r="167" spans="1:26" x14ac:dyDescent="0.2">
      <c r="A167" s="27">
        <v>45383</v>
      </c>
      <c r="B167" s="17">
        <v>436.5</v>
      </c>
      <c r="C167" s="14">
        <v>2.1800000000000002</v>
      </c>
      <c r="D167" s="17">
        <v>-288.15800000000002</v>
      </c>
      <c r="E167" s="17">
        <v>56.622</v>
      </c>
      <c r="F167" s="17">
        <v>-4.5049999999999999</v>
      </c>
      <c r="G167" s="17">
        <v>182.54499999999999</v>
      </c>
      <c r="H167" s="17">
        <v>45.113</v>
      </c>
      <c r="I167" s="17">
        <v>-27.954999999999998</v>
      </c>
      <c r="J167" s="17">
        <v>2404.3000000000002</v>
      </c>
      <c r="K167" s="17">
        <v>60.1</v>
      </c>
      <c r="L167" s="17">
        <v>5.8700000000000002E-2</v>
      </c>
      <c r="M167" s="17">
        <v>39.85</v>
      </c>
      <c r="N167" s="17">
        <v>50.569780000000002</v>
      </c>
      <c r="O167" s="17">
        <v>29066.3</v>
      </c>
      <c r="P167" s="17">
        <v>1436.3</v>
      </c>
      <c r="Q167" s="17">
        <v>-18.457999999999998</v>
      </c>
      <c r="R167" s="17">
        <v>35313.652000000002</v>
      </c>
      <c r="S167" s="17">
        <v>25</v>
      </c>
      <c r="T167" s="17">
        <v>-55.606999999999999</v>
      </c>
      <c r="U167" s="17">
        <v>-0.17649999999999999</v>
      </c>
      <c r="V167" s="17">
        <v>-6.35</v>
      </c>
      <c r="W167" s="17">
        <v>25578.612420000001</v>
      </c>
      <c r="X167" s="17">
        <v>12173.8</v>
      </c>
      <c r="Y167" s="17">
        <v>40.47</v>
      </c>
      <c r="Z167" s="17">
        <v>-208.21199999999999</v>
      </c>
    </row>
    <row r="168" spans="1:26" x14ac:dyDescent="0.2">
      <c r="A168" s="27">
        <v>45380</v>
      </c>
      <c r="B168" s="17">
        <v>432.46800000000002</v>
      </c>
      <c r="C168" s="14">
        <v>2.1800000000000002</v>
      </c>
      <c r="D168" s="17">
        <v>-304</v>
      </c>
      <c r="E168" s="17">
        <v>58.625</v>
      </c>
      <c r="F168" s="17">
        <v>-4.7149999999999999</v>
      </c>
      <c r="G168" s="17">
        <v>183.41</v>
      </c>
      <c r="H168" s="17">
        <v>45.113</v>
      </c>
      <c r="I168" s="17">
        <v>-227.94499999999999</v>
      </c>
      <c r="J168" s="17">
        <v>2400</v>
      </c>
      <c r="K168" s="17">
        <v>61</v>
      </c>
      <c r="L168" s="17">
        <v>5.9499999999999997E-2</v>
      </c>
      <c r="M168" s="17">
        <v>39.975000000000001</v>
      </c>
      <c r="N168" s="17">
        <v>52.117199999999997</v>
      </c>
      <c r="O168" s="17">
        <v>29333.599999999999</v>
      </c>
      <c r="P168" s="17">
        <v>1434.9</v>
      </c>
      <c r="Q168" s="17">
        <v>-18.187999999999999</v>
      </c>
      <c r="R168" s="17">
        <v>36223.25</v>
      </c>
      <c r="S168" s="17">
        <v>25</v>
      </c>
      <c r="T168" s="17">
        <v>-55.215000000000003</v>
      </c>
      <c r="U168" s="17">
        <v>-0.17549999999999999</v>
      </c>
      <c r="V168" s="17">
        <v>-6.4</v>
      </c>
      <c r="W168" s="17">
        <v>25578.612420000001</v>
      </c>
      <c r="X168" s="17">
        <v>11713</v>
      </c>
      <c r="Y168" s="17">
        <v>40.32</v>
      </c>
      <c r="Z168" s="17">
        <v>-207.75</v>
      </c>
    </row>
    <row r="169" spans="1:26" x14ac:dyDescent="0.2">
      <c r="A169" s="27">
        <v>45379</v>
      </c>
      <c r="B169" s="17">
        <v>433.548</v>
      </c>
      <c r="C169" s="14">
        <v>2.1800000000000002</v>
      </c>
      <c r="D169" s="17">
        <v>-314.5</v>
      </c>
      <c r="E169" s="17">
        <v>58</v>
      </c>
      <c r="F169" s="17">
        <v>-4.5049999999999999</v>
      </c>
      <c r="G169" s="17">
        <v>183.7</v>
      </c>
      <c r="H169" s="17">
        <v>43.35</v>
      </c>
      <c r="I169" s="17">
        <v>-223.14500000000001</v>
      </c>
      <c r="J169" s="17">
        <v>2400</v>
      </c>
      <c r="K169" s="17">
        <v>61.1</v>
      </c>
      <c r="L169" s="17">
        <v>0.05</v>
      </c>
      <c r="M169" s="17">
        <v>39.994999999999997</v>
      </c>
      <c r="N169" s="17">
        <v>49.5</v>
      </c>
      <c r="O169" s="17">
        <v>29080</v>
      </c>
      <c r="P169" s="17">
        <v>1438.1</v>
      </c>
      <c r="Q169" s="17">
        <v>-18.466999999999999</v>
      </c>
      <c r="R169" s="17">
        <v>35986.351999999999</v>
      </c>
      <c r="S169" s="17">
        <v>24.35</v>
      </c>
      <c r="T169" s="17">
        <v>-55.435000000000002</v>
      </c>
      <c r="U169" s="17">
        <v>-0.14799999999999999</v>
      </c>
      <c r="V169" s="17">
        <v>-6.4</v>
      </c>
      <c r="W169" s="17">
        <v>25578.612420000001</v>
      </c>
      <c r="X169" s="17">
        <v>11713</v>
      </c>
      <c r="Y169" s="17">
        <v>40.340000000000003</v>
      </c>
      <c r="Z169" s="17">
        <v>-207.74</v>
      </c>
    </row>
    <row r="170" spans="1:26" x14ac:dyDescent="0.2">
      <c r="A170" s="27">
        <v>45378</v>
      </c>
      <c r="B170" s="17">
        <v>429.5</v>
      </c>
      <c r="C170" s="14">
        <v>2.2999999999999998</v>
      </c>
      <c r="D170" s="17">
        <v>-334.66</v>
      </c>
      <c r="E170" s="17">
        <v>58</v>
      </c>
      <c r="F170" s="17">
        <v>-4.2</v>
      </c>
      <c r="G170" s="17">
        <v>187.4</v>
      </c>
      <c r="H170" s="17">
        <v>42.99</v>
      </c>
      <c r="I170" s="17">
        <v>-267.2</v>
      </c>
      <c r="J170" s="17">
        <v>2397.5</v>
      </c>
      <c r="K170" s="17">
        <v>61</v>
      </c>
      <c r="L170" s="17">
        <v>0.05</v>
      </c>
      <c r="M170" s="17">
        <v>39.914999999999999</v>
      </c>
      <c r="N170" s="17">
        <v>50.644550000000002</v>
      </c>
      <c r="O170" s="17">
        <v>30443</v>
      </c>
      <c r="P170" s="17">
        <v>1434.8</v>
      </c>
      <c r="Q170" s="17">
        <v>-18.57</v>
      </c>
      <c r="R170" s="17">
        <v>35874.008000000002</v>
      </c>
      <c r="S170" s="17">
        <v>22.975000000000001</v>
      </c>
      <c r="T170" s="17">
        <v>-54.765000000000001</v>
      </c>
      <c r="U170" s="17">
        <v>-0.115</v>
      </c>
      <c r="V170" s="17">
        <v>-6.35</v>
      </c>
      <c r="W170" s="17">
        <v>25578.612420000001</v>
      </c>
      <c r="X170" s="17">
        <v>9309.2999999999993</v>
      </c>
      <c r="Y170" s="17">
        <v>40.380000000000003</v>
      </c>
      <c r="Z170" s="17">
        <v>-206.73</v>
      </c>
    </row>
    <row r="171" spans="1:26" x14ac:dyDescent="0.2">
      <c r="A171" s="27">
        <v>45377</v>
      </c>
      <c r="B171" s="17">
        <v>403.38600000000002</v>
      </c>
      <c r="C171" s="14">
        <v>2.5499999999999998</v>
      </c>
      <c r="D171" s="17">
        <v>-377.78800000000001</v>
      </c>
      <c r="E171" s="17">
        <v>58.25</v>
      </c>
      <c r="F171" s="17">
        <v>-3</v>
      </c>
      <c r="G171" s="17">
        <v>190</v>
      </c>
      <c r="H171" s="17">
        <v>40</v>
      </c>
      <c r="I171" s="17">
        <v>-186.495</v>
      </c>
      <c r="J171" s="17">
        <v>2406.5</v>
      </c>
      <c r="K171" s="17">
        <v>50.1</v>
      </c>
      <c r="L171" s="17">
        <v>0.05</v>
      </c>
      <c r="M171" s="17">
        <v>40.68</v>
      </c>
      <c r="N171" s="17">
        <v>50.25</v>
      </c>
      <c r="O171" s="17">
        <v>31099</v>
      </c>
      <c r="P171" s="17">
        <v>1473.4</v>
      </c>
      <c r="Q171" s="17">
        <v>-19.556999999999999</v>
      </c>
      <c r="R171" s="17">
        <v>35400.976999999999</v>
      </c>
      <c r="S171" s="17">
        <v>22</v>
      </c>
      <c r="T171" s="17">
        <v>-54.26</v>
      </c>
      <c r="U171" s="17">
        <v>-0.16750000000000001</v>
      </c>
      <c r="V171" s="17">
        <v>-6.4850000000000003</v>
      </c>
      <c r="W171" s="17">
        <v>25578.612420000001</v>
      </c>
      <c r="X171" s="17">
        <v>11250.5</v>
      </c>
      <c r="Y171" s="17">
        <v>40.61</v>
      </c>
      <c r="Z171" s="17">
        <v>-209.63800000000001</v>
      </c>
    </row>
    <row r="172" spans="1:26" x14ac:dyDescent="0.2">
      <c r="A172" s="27">
        <v>45376</v>
      </c>
      <c r="B172" s="17">
        <v>396.88400000000001</v>
      </c>
      <c r="C172" s="14">
        <v>2.6</v>
      </c>
      <c r="D172" s="17">
        <v>-387</v>
      </c>
      <c r="E172" s="17">
        <v>61.95</v>
      </c>
      <c r="F172" s="17">
        <v>-2.62</v>
      </c>
      <c r="G172" s="17">
        <v>188</v>
      </c>
      <c r="H172" s="17">
        <v>40.799999999999997</v>
      </c>
      <c r="I172" s="17">
        <v>-143.74</v>
      </c>
      <c r="J172" s="17">
        <v>2472</v>
      </c>
      <c r="K172" s="17">
        <v>50</v>
      </c>
      <c r="L172" s="17">
        <v>0.04</v>
      </c>
      <c r="M172" s="17">
        <v>41.563000000000002</v>
      </c>
      <c r="N172" s="17">
        <v>48.5</v>
      </c>
      <c r="O172" s="17">
        <v>30665</v>
      </c>
      <c r="P172" s="17">
        <v>1461.8</v>
      </c>
      <c r="Q172" s="17">
        <v>-18.68</v>
      </c>
      <c r="R172" s="17">
        <v>35456.233999999997</v>
      </c>
      <c r="S172" s="17">
        <v>24.5</v>
      </c>
      <c r="T172" s="17">
        <v>-53.75</v>
      </c>
      <c r="U172" s="17">
        <v>-0.17299999999999999</v>
      </c>
      <c r="V172" s="17">
        <v>-6.39</v>
      </c>
      <c r="W172" s="17">
        <v>25578.612420000001</v>
      </c>
      <c r="X172" s="17">
        <v>15384</v>
      </c>
      <c r="Y172" s="17">
        <v>40.65</v>
      </c>
      <c r="Z172" s="17">
        <v>-209.44900000000001</v>
      </c>
    </row>
    <row r="173" spans="1:26" x14ac:dyDescent="0.2">
      <c r="A173" s="27">
        <v>45373</v>
      </c>
      <c r="B173" s="17">
        <v>402.952</v>
      </c>
      <c r="C173" s="14">
        <v>2.6549999999999998</v>
      </c>
      <c r="D173" s="17">
        <v>-380</v>
      </c>
      <c r="E173" s="17">
        <v>61.95</v>
      </c>
      <c r="F173" s="17">
        <v>-2.2999999999999998</v>
      </c>
      <c r="G173" s="17">
        <v>188.29</v>
      </c>
      <c r="H173" s="17">
        <v>45</v>
      </c>
      <c r="I173" s="17">
        <v>-174.69499999999999</v>
      </c>
      <c r="J173" s="17">
        <v>2455</v>
      </c>
      <c r="K173" s="17">
        <v>45</v>
      </c>
      <c r="L173" s="17">
        <v>3.8199999999999998E-2</v>
      </c>
      <c r="M173" s="17">
        <v>42.155000000000001</v>
      </c>
      <c r="N173" s="17">
        <v>49.834600000000002</v>
      </c>
      <c r="O173" s="17">
        <v>30761</v>
      </c>
      <c r="P173" s="17">
        <v>1475.5</v>
      </c>
      <c r="Q173" s="17">
        <v>-16.170000000000002</v>
      </c>
      <c r="R173" s="17">
        <v>34972.305</v>
      </c>
      <c r="S173" s="17">
        <v>25</v>
      </c>
      <c r="T173" s="17">
        <v>-53.984999999999999</v>
      </c>
      <c r="U173" s="17">
        <v>-0.1265</v>
      </c>
      <c r="V173" s="17">
        <v>-6.35</v>
      </c>
      <c r="W173" s="17">
        <v>25578.612420000001</v>
      </c>
      <c r="X173" s="17">
        <v>13650</v>
      </c>
      <c r="Y173" s="17">
        <v>40.337000000000003</v>
      </c>
      <c r="Z173" s="17">
        <v>-208.75</v>
      </c>
    </row>
    <row r="174" spans="1:26" x14ac:dyDescent="0.2">
      <c r="A174" s="27">
        <v>45372</v>
      </c>
      <c r="B174" s="17">
        <v>409.154</v>
      </c>
      <c r="C174" s="14">
        <v>2.73</v>
      </c>
      <c r="D174" s="17">
        <v>-474.32499999999999</v>
      </c>
      <c r="E174" s="17">
        <v>61.6</v>
      </c>
      <c r="F174" s="17">
        <v>-2.0049999999999999</v>
      </c>
      <c r="G174" s="17">
        <v>190.375</v>
      </c>
      <c r="H174" s="17">
        <v>35.593000000000004</v>
      </c>
      <c r="I174" s="17">
        <v>-203.755</v>
      </c>
      <c r="J174" s="17">
        <v>2449.0050000000001</v>
      </c>
      <c r="K174" s="17">
        <v>45</v>
      </c>
      <c r="L174" s="17">
        <v>3.8199999999999998E-2</v>
      </c>
      <c r="M174" s="17">
        <v>40.424999999999997</v>
      </c>
      <c r="N174" s="17">
        <v>50.75</v>
      </c>
      <c r="O174" s="17">
        <v>30917.5</v>
      </c>
      <c r="P174" s="17">
        <v>1460.5</v>
      </c>
      <c r="Q174" s="17">
        <v>-17.343</v>
      </c>
      <c r="R174" s="17">
        <v>36195.063000000002</v>
      </c>
      <c r="S174" s="17">
        <v>25.5</v>
      </c>
      <c r="T174" s="17">
        <v>-54.36</v>
      </c>
      <c r="U174" s="17">
        <v>-0.19600000000000001</v>
      </c>
      <c r="V174" s="17">
        <v>-6.36</v>
      </c>
      <c r="W174" s="17">
        <v>25578.612420000001</v>
      </c>
      <c r="X174" s="17">
        <v>16303</v>
      </c>
      <c r="Y174" s="17">
        <v>40.216000000000001</v>
      </c>
      <c r="Z174" s="17">
        <v>-209.13</v>
      </c>
    </row>
    <row r="175" spans="1:26" x14ac:dyDescent="0.2">
      <c r="A175" s="27">
        <v>45371</v>
      </c>
      <c r="B175" s="17">
        <v>390.5</v>
      </c>
      <c r="C175" s="14">
        <v>2.7709999999999999</v>
      </c>
      <c r="D175" s="17">
        <v>-477.74</v>
      </c>
      <c r="E175" s="17">
        <v>62.35</v>
      </c>
      <c r="F175" s="17">
        <v>-0.8</v>
      </c>
      <c r="G175" s="17">
        <v>199.952</v>
      </c>
      <c r="H175" s="17">
        <v>38.395000000000003</v>
      </c>
      <c r="I175" s="17">
        <v>-275.95</v>
      </c>
      <c r="J175" s="17">
        <v>2516</v>
      </c>
      <c r="K175" s="17">
        <v>45</v>
      </c>
      <c r="L175" s="17">
        <v>2.7799999999999998E-2</v>
      </c>
      <c r="M175" s="17">
        <v>39.880000000000003</v>
      </c>
      <c r="N175" s="17">
        <v>51.5</v>
      </c>
      <c r="O175" s="17">
        <v>30128</v>
      </c>
      <c r="P175" s="17">
        <v>1455.1</v>
      </c>
      <c r="Q175" s="17">
        <v>-17.495000000000001</v>
      </c>
      <c r="R175" s="17">
        <v>38295.921999999999</v>
      </c>
      <c r="S175" s="17">
        <v>25</v>
      </c>
      <c r="T175" s="17">
        <v>-55.625</v>
      </c>
      <c r="U175" s="17">
        <v>-0.20349999999999999</v>
      </c>
      <c r="V175" s="17">
        <v>-6.4649999999999999</v>
      </c>
      <c r="W175" s="17">
        <v>25578.612420000001</v>
      </c>
      <c r="X175" s="17">
        <v>18356.5</v>
      </c>
      <c r="Y175" s="17">
        <v>41.19</v>
      </c>
      <c r="Z175" s="17">
        <v>-214.33799999999999</v>
      </c>
    </row>
    <row r="176" spans="1:26" x14ac:dyDescent="0.2">
      <c r="A176" s="27">
        <v>45370</v>
      </c>
      <c r="B176" s="17">
        <v>399.56799999999998</v>
      </c>
      <c r="C176" s="14">
        <v>2.702</v>
      </c>
      <c r="D176" s="17">
        <v>-469.89</v>
      </c>
      <c r="E176" s="17">
        <v>62.65</v>
      </c>
      <c r="F176" s="17">
        <v>-0.4</v>
      </c>
      <c r="G176" s="17">
        <v>198.37</v>
      </c>
      <c r="H176" s="17">
        <v>37.328000000000003</v>
      </c>
      <c r="I176" s="17">
        <v>-344.245</v>
      </c>
      <c r="J176" s="17">
        <v>2454.5</v>
      </c>
      <c r="K176" s="17">
        <v>45</v>
      </c>
      <c r="L176" s="17">
        <v>9.7000000000000003E-3</v>
      </c>
      <c r="M176" s="17">
        <v>38.68</v>
      </c>
      <c r="N176" s="17">
        <v>48.375500000000002</v>
      </c>
      <c r="O176" s="17">
        <v>30212</v>
      </c>
      <c r="P176" s="17">
        <v>1491.4</v>
      </c>
      <c r="Q176" s="17">
        <v>-17.95</v>
      </c>
      <c r="R176" s="17">
        <v>37427.512000000002</v>
      </c>
      <c r="S176" s="17">
        <v>23.5</v>
      </c>
      <c r="T176" s="17">
        <v>-55.05</v>
      </c>
      <c r="U176" s="17">
        <v>-0.19450000000000001</v>
      </c>
      <c r="V176" s="17">
        <v>-6.36</v>
      </c>
      <c r="W176" s="17">
        <v>25578.612420000001</v>
      </c>
      <c r="X176" s="17">
        <v>19183.3</v>
      </c>
      <c r="Y176" s="17">
        <v>40.575000000000003</v>
      </c>
      <c r="Z176" s="17">
        <v>-214.58</v>
      </c>
    </row>
    <row r="177" spans="1:26" x14ac:dyDescent="0.2">
      <c r="A177" s="27">
        <v>45369</v>
      </c>
      <c r="B177" s="17">
        <v>398.53699999999998</v>
      </c>
      <c r="C177" s="14">
        <v>2.8250000000000002</v>
      </c>
      <c r="D177" s="17">
        <v>-472.71800000000002</v>
      </c>
      <c r="E177" s="17">
        <v>62.807000000000002</v>
      </c>
      <c r="F177" s="17">
        <v>1.2</v>
      </c>
      <c r="G177" s="17">
        <v>200.4</v>
      </c>
      <c r="H177" s="17">
        <v>38.662999999999997</v>
      </c>
      <c r="I177" s="17">
        <v>-210.245</v>
      </c>
      <c r="J177" s="17">
        <v>2432.5</v>
      </c>
      <c r="K177" s="17">
        <v>45</v>
      </c>
      <c r="L177" s="17">
        <v>4.1999999999999997E-3</v>
      </c>
      <c r="M177" s="17">
        <v>37.51</v>
      </c>
      <c r="N177" s="17">
        <v>50.629480000000001</v>
      </c>
      <c r="O177" s="17">
        <v>31319.599999999999</v>
      </c>
      <c r="P177" s="17">
        <v>1462</v>
      </c>
      <c r="Q177" s="17">
        <v>-18.975000000000001</v>
      </c>
      <c r="R177" s="17">
        <v>37736.285000000003</v>
      </c>
      <c r="S177" s="17">
        <v>23.5</v>
      </c>
      <c r="T177" s="17">
        <v>-55.725000000000001</v>
      </c>
      <c r="U177" s="17">
        <v>-0.19800000000000001</v>
      </c>
      <c r="V177" s="17">
        <v>-6.4550000000000001</v>
      </c>
      <c r="W177" s="17">
        <v>25578.612420000001</v>
      </c>
      <c r="X177" s="17">
        <v>18743</v>
      </c>
      <c r="Y177" s="17">
        <v>40.68</v>
      </c>
      <c r="Z177" s="17">
        <v>-209.1</v>
      </c>
    </row>
    <row r="178" spans="1:26" x14ac:dyDescent="0.2">
      <c r="A178" s="27">
        <v>45366</v>
      </c>
      <c r="B178" s="17">
        <v>396.36799999999999</v>
      </c>
      <c r="C178" s="14">
        <v>2.8690000000000002</v>
      </c>
      <c r="D178" s="17">
        <v>-471.05799999999999</v>
      </c>
      <c r="E178" s="17">
        <v>62.9</v>
      </c>
      <c r="F178" s="17">
        <v>0.1</v>
      </c>
      <c r="G178" s="17">
        <v>202.5</v>
      </c>
      <c r="H178" s="17">
        <v>31.79</v>
      </c>
      <c r="I178" s="17">
        <v>-260.49</v>
      </c>
      <c r="J178" s="17">
        <v>2432.5</v>
      </c>
      <c r="K178" s="17">
        <v>47</v>
      </c>
      <c r="L178" s="17">
        <v>-5.0000000000000001E-3</v>
      </c>
      <c r="M178" s="17">
        <v>37.64</v>
      </c>
      <c r="N178" s="17">
        <v>65.100009999999997</v>
      </c>
      <c r="O178" s="17">
        <v>31087</v>
      </c>
      <c r="P178" s="17">
        <v>1467.5</v>
      </c>
      <c r="Q178" s="17">
        <v>-18.2</v>
      </c>
      <c r="R178" s="17">
        <v>38181.129000000001</v>
      </c>
      <c r="S178" s="17">
        <v>24</v>
      </c>
      <c r="T178" s="17">
        <v>-56.96</v>
      </c>
      <c r="U178" s="17">
        <v>-0.17349999999999999</v>
      </c>
      <c r="V178" s="17">
        <v>-6.45</v>
      </c>
      <c r="W178" s="17">
        <v>25578.612420000001</v>
      </c>
      <c r="X178" s="17">
        <v>4153</v>
      </c>
      <c r="Y178" s="17">
        <v>41.319000000000003</v>
      </c>
      <c r="Z178" s="17">
        <v>-211.297</v>
      </c>
    </row>
    <row r="179" spans="1:26" x14ac:dyDescent="0.2">
      <c r="A179" s="27">
        <v>45365</v>
      </c>
      <c r="B179" s="17">
        <v>399.94799999999998</v>
      </c>
      <c r="C179" s="14">
        <v>2.75</v>
      </c>
      <c r="D179" s="17">
        <v>-473</v>
      </c>
      <c r="E179" s="17">
        <v>61.228000000000002</v>
      </c>
      <c r="F179" s="17">
        <v>0.99</v>
      </c>
      <c r="G179" s="17">
        <v>202.48500000000001</v>
      </c>
      <c r="H179" s="17">
        <v>34.597999999999999</v>
      </c>
      <c r="I179" s="17">
        <v>-247.49</v>
      </c>
      <c r="J179" s="17">
        <v>2445</v>
      </c>
      <c r="K179" s="17">
        <v>50</v>
      </c>
      <c r="L179" s="17">
        <v>1.47E-2</v>
      </c>
      <c r="M179" s="17">
        <v>37.767000000000003</v>
      </c>
      <c r="N179" s="17">
        <v>57</v>
      </c>
      <c r="O179" s="17">
        <v>31083.7</v>
      </c>
      <c r="P179" s="17">
        <v>1458.4</v>
      </c>
      <c r="Q179" s="17">
        <v>-17.375</v>
      </c>
      <c r="R179" s="17">
        <v>39844.245999999999</v>
      </c>
      <c r="S179" s="17">
        <v>23.995000000000001</v>
      </c>
      <c r="T179" s="17">
        <v>-56.87</v>
      </c>
      <c r="U179" s="17">
        <v>-0.19400000000000001</v>
      </c>
      <c r="V179" s="17">
        <v>-6.3550000000000004</v>
      </c>
      <c r="W179" s="17">
        <v>25578.612420000001</v>
      </c>
      <c r="X179" s="17">
        <v>9134.5</v>
      </c>
      <c r="Y179" s="17">
        <v>40.869999999999997</v>
      </c>
      <c r="Z179" s="17">
        <v>-208.00299999999999</v>
      </c>
    </row>
    <row r="180" spans="1:26" x14ac:dyDescent="0.2">
      <c r="A180" s="27">
        <v>45364</v>
      </c>
      <c r="B180" s="17">
        <v>386.27</v>
      </c>
      <c r="C180" s="14">
        <v>2.73</v>
      </c>
      <c r="D180" s="17">
        <v>-484</v>
      </c>
      <c r="E180" s="17">
        <v>59.45</v>
      </c>
      <c r="F180" s="17">
        <v>1</v>
      </c>
      <c r="G180" s="17">
        <v>200</v>
      </c>
      <c r="H180" s="17">
        <v>33.31</v>
      </c>
      <c r="I180" s="17">
        <v>-102.75</v>
      </c>
      <c r="J180" s="17">
        <v>2450</v>
      </c>
      <c r="K180" s="17">
        <v>50.1</v>
      </c>
      <c r="L180" s="17">
        <v>2.5499999999999998E-2</v>
      </c>
      <c r="M180" s="17">
        <v>38.484999999999999</v>
      </c>
      <c r="N180" s="17">
        <v>59.5</v>
      </c>
      <c r="O180" s="17">
        <v>30539.9</v>
      </c>
      <c r="P180" s="17">
        <v>1499.1</v>
      </c>
      <c r="Q180" s="17">
        <v>-18.45</v>
      </c>
      <c r="R180" s="17">
        <v>38579.625</v>
      </c>
      <c r="S180" s="17">
        <v>23.8</v>
      </c>
      <c r="T180" s="17">
        <v>-57.954999999999998</v>
      </c>
      <c r="U180" s="17">
        <v>-0.22500000000000001</v>
      </c>
      <c r="V180" s="17">
        <v>-6.5</v>
      </c>
      <c r="W180" s="17">
        <v>25578.612420000001</v>
      </c>
      <c r="X180" s="17">
        <v>13626.5</v>
      </c>
      <c r="Y180" s="17">
        <v>42</v>
      </c>
      <c r="Z180" s="17">
        <v>-212.5</v>
      </c>
    </row>
    <row r="181" spans="1:26" x14ac:dyDescent="0.2">
      <c r="A181" s="27">
        <v>45363</v>
      </c>
      <c r="B181" s="17">
        <v>395.18200000000002</v>
      </c>
      <c r="C181" s="14">
        <v>2.7</v>
      </c>
      <c r="D181" s="17">
        <v>-483</v>
      </c>
      <c r="E181" s="17">
        <v>59.55</v>
      </c>
      <c r="F181" s="17">
        <v>-1.1950000000000001</v>
      </c>
      <c r="G181" s="17">
        <v>192</v>
      </c>
      <c r="H181" s="17">
        <v>31</v>
      </c>
      <c r="I181" s="17">
        <v>-217.255</v>
      </c>
      <c r="J181" s="17">
        <v>2404.5</v>
      </c>
      <c r="K181" s="17">
        <v>54</v>
      </c>
      <c r="L181" s="17">
        <v>3.5000000000000003E-2</v>
      </c>
      <c r="M181" s="17">
        <v>38.755000000000003</v>
      </c>
      <c r="N181" s="17">
        <v>59.75</v>
      </c>
      <c r="O181" s="17">
        <v>30763</v>
      </c>
      <c r="P181" s="17">
        <v>1461.8</v>
      </c>
      <c r="Q181" s="17">
        <v>-20.952000000000002</v>
      </c>
      <c r="R181" s="17">
        <v>38877.641000000003</v>
      </c>
      <c r="S181" s="17">
        <v>24</v>
      </c>
      <c r="T181" s="17">
        <v>-56.134999999999998</v>
      </c>
      <c r="U181" s="17">
        <v>-0.23499999999999999</v>
      </c>
      <c r="V181" s="17">
        <v>-6.37</v>
      </c>
      <c r="W181" s="17">
        <v>25578.612420000001</v>
      </c>
      <c r="X181" s="17">
        <v>16800</v>
      </c>
      <c r="Y181" s="17">
        <v>41.07</v>
      </c>
      <c r="Z181" s="17">
        <v>-207.83500000000001</v>
      </c>
    </row>
    <row r="182" spans="1:26" x14ac:dyDescent="0.2">
      <c r="A182" s="27">
        <v>45362</v>
      </c>
      <c r="B182" s="17">
        <v>401.10300000000001</v>
      </c>
      <c r="C182" s="14">
        <v>2.75</v>
      </c>
      <c r="D182" s="17">
        <v>-485.41500000000002</v>
      </c>
      <c r="E182" s="17">
        <v>59.4</v>
      </c>
      <c r="F182" s="17">
        <v>-2.25</v>
      </c>
      <c r="G182" s="17">
        <v>187.363</v>
      </c>
      <c r="H182" s="17">
        <v>31.265000000000001</v>
      </c>
      <c r="I182" s="17">
        <v>-174.495</v>
      </c>
      <c r="J182" s="17">
        <v>2412.5</v>
      </c>
      <c r="K182" s="17">
        <v>43</v>
      </c>
      <c r="L182" s="17">
        <v>3.5000000000000003E-2</v>
      </c>
      <c r="M182" s="17">
        <v>40.674999999999997</v>
      </c>
      <c r="N182" s="17">
        <v>56.5</v>
      </c>
      <c r="O182" s="17">
        <v>27972.5</v>
      </c>
      <c r="P182" s="17">
        <v>1454.4</v>
      </c>
      <c r="Q182" s="17">
        <v>-21.625</v>
      </c>
      <c r="R182" s="17">
        <v>38796.343999999997</v>
      </c>
      <c r="S182" s="17">
        <v>24.6</v>
      </c>
      <c r="T182" s="17">
        <v>-55.73</v>
      </c>
      <c r="U182" s="17">
        <v>-0.2235</v>
      </c>
      <c r="V182" s="17">
        <v>-6.3150000000000004</v>
      </c>
      <c r="W182" s="17">
        <v>25578.612420000001</v>
      </c>
      <c r="X182" s="17">
        <v>5977.5</v>
      </c>
      <c r="Y182" s="17">
        <v>40.975000000000001</v>
      </c>
      <c r="Z182" s="17">
        <v>-205.97499999999999</v>
      </c>
    </row>
    <row r="183" spans="1:26" x14ac:dyDescent="0.2">
      <c r="A183" s="27">
        <v>45359</v>
      </c>
      <c r="B183" s="17">
        <v>412.48</v>
      </c>
      <c r="C183" s="14">
        <v>2.79</v>
      </c>
      <c r="D183" s="17">
        <v>-474</v>
      </c>
      <c r="E183" s="17">
        <v>59.15</v>
      </c>
      <c r="F183" s="17">
        <v>1.86</v>
      </c>
      <c r="G183" s="17">
        <v>194.18</v>
      </c>
      <c r="H183" s="17">
        <v>30.437999999999999</v>
      </c>
      <c r="I183" s="17">
        <v>-109.873</v>
      </c>
      <c r="J183" s="17">
        <v>2417</v>
      </c>
      <c r="K183" s="17">
        <v>55</v>
      </c>
      <c r="L183" s="17">
        <v>4.4999999999999998E-2</v>
      </c>
      <c r="M183" s="17">
        <v>43.47</v>
      </c>
      <c r="N183" s="17">
        <v>66.5</v>
      </c>
      <c r="O183" s="17">
        <v>27753</v>
      </c>
      <c r="P183" s="17">
        <v>1447.5</v>
      </c>
      <c r="Q183" s="17">
        <v>-22.992999999999999</v>
      </c>
      <c r="R183" s="17">
        <v>41027.891000000003</v>
      </c>
      <c r="S183" s="17">
        <v>22.6</v>
      </c>
      <c r="T183" s="17">
        <v>-55.5</v>
      </c>
      <c r="U183" s="17">
        <v>-0.2545</v>
      </c>
      <c r="V183" s="17">
        <v>-6.1950000000000003</v>
      </c>
      <c r="W183" s="17">
        <v>25578.612420000001</v>
      </c>
      <c r="X183" s="17">
        <v>5828.5</v>
      </c>
      <c r="Y183" s="17">
        <v>40.895000000000003</v>
      </c>
      <c r="Z183" s="17">
        <v>-205.98</v>
      </c>
    </row>
    <row r="184" spans="1:26" x14ac:dyDescent="0.2">
      <c r="A184" s="27">
        <v>45358</v>
      </c>
      <c r="B184" s="17">
        <v>418.62400000000002</v>
      </c>
      <c r="C184" s="14">
        <v>2.64</v>
      </c>
      <c r="D184" s="17">
        <v>-459.06</v>
      </c>
      <c r="E184" s="17">
        <v>59.75</v>
      </c>
      <c r="F184" s="17">
        <v>-1.8</v>
      </c>
      <c r="G184" s="17">
        <v>197.25</v>
      </c>
      <c r="H184" s="17">
        <v>37.704999999999998</v>
      </c>
      <c r="I184" s="17">
        <v>-134.19999999999999</v>
      </c>
      <c r="J184" s="17">
        <v>2424.4499999999998</v>
      </c>
      <c r="K184" s="17">
        <v>36.5</v>
      </c>
      <c r="L184" s="17">
        <v>4.9500000000000002E-2</v>
      </c>
      <c r="M184" s="17">
        <v>43.034999999999997</v>
      </c>
      <c r="N184" s="17">
        <v>69.009429999999995</v>
      </c>
      <c r="O184" s="17">
        <v>27912.5</v>
      </c>
      <c r="P184" s="17">
        <v>1442.7</v>
      </c>
      <c r="Q184" s="17">
        <v>-23.5</v>
      </c>
      <c r="R184" s="17">
        <v>41433.656000000003</v>
      </c>
      <c r="S184" s="17">
        <v>22.704999999999998</v>
      </c>
      <c r="T184" s="17">
        <v>-55.125</v>
      </c>
      <c r="U184" s="17">
        <v>-0.23749999999999999</v>
      </c>
      <c r="V184" s="17">
        <v>-6.25</v>
      </c>
      <c r="W184" s="17">
        <v>25578.612420000001</v>
      </c>
      <c r="X184" s="17">
        <v>16000</v>
      </c>
      <c r="Y184" s="17">
        <v>40.65</v>
      </c>
      <c r="Z184" s="17">
        <v>-207.37100000000001</v>
      </c>
    </row>
    <row r="185" spans="1:26" x14ac:dyDescent="0.2">
      <c r="A185" s="27">
        <v>45357</v>
      </c>
      <c r="B185" s="17">
        <v>416.57299999999998</v>
      </c>
      <c r="C185" s="14">
        <v>2.75</v>
      </c>
      <c r="D185" s="17">
        <v>-467.63499999999999</v>
      </c>
      <c r="E185" s="17">
        <v>61.029000000000003</v>
      </c>
      <c r="F185" s="17">
        <v>-1.07</v>
      </c>
      <c r="G185" s="17">
        <v>208.755</v>
      </c>
      <c r="H185" s="17">
        <v>40</v>
      </c>
      <c r="I185" s="17">
        <v>-130.495</v>
      </c>
      <c r="J185" s="17">
        <v>2482.5</v>
      </c>
      <c r="K185" s="17">
        <v>47.5</v>
      </c>
      <c r="L185" s="17">
        <v>5.1499999999999997E-2</v>
      </c>
      <c r="M185" s="17">
        <v>43</v>
      </c>
      <c r="N185" s="17">
        <v>64.5</v>
      </c>
      <c r="O185" s="17">
        <v>27937.5</v>
      </c>
      <c r="P185" s="17">
        <v>1486.8</v>
      </c>
      <c r="Q185" s="17">
        <v>-20.84</v>
      </c>
      <c r="R185" s="17">
        <v>40260.851999999999</v>
      </c>
      <c r="S185" s="17">
        <v>23.5</v>
      </c>
      <c r="T185" s="17">
        <v>-56.305</v>
      </c>
      <c r="U185" s="17">
        <v>-0.20649999999999999</v>
      </c>
      <c r="V185" s="17">
        <v>-6.2350000000000003</v>
      </c>
      <c r="W185" s="17">
        <v>25578.612420000001</v>
      </c>
      <c r="X185" s="17">
        <v>11500</v>
      </c>
      <c r="Y185" s="17">
        <v>41.695</v>
      </c>
      <c r="Z185" s="17">
        <v>-213.9</v>
      </c>
    </row>
    <row r="186" spans="1:26" x14ac:dyDescent="0.2">
      <c r="A186" s="27">
        <v>45356</v>
      </c>
      <c r="B186" s="17">
        <v>429.49799999999999</v>
      </c>
      <c r="C186" s="14">
        <v>2.9</v>
      </c>
      <c r="D186" s="17">
        <v>-433.69299999999998</v>
      </c>
      <c r="E186" s="17">
        <v>61.125</v>
      </c>
      <c r="F186" s="17">
        <v>1.395</v>
      </c>
      <c r="G186" s="17">
        <v>215</v>
      </c>
      <c r="H186" s="17">
        <v>41.082999999999998</v>
      </c>
      <c r="I186" s="17">
        <v>-184.24</v>
      </c>
      <c r="J186" s="17">
        <v>2430</v>
      </c>
      <c r="K186" s="17">
        <v>48</v>
      </c>
      <c r="L186" s="17">
        <v>5.8200000000000002E-2</v>
      </c>
      <c r="M186" s="17">
        <v>42.134999999999998</v>
      </c>
      <c r="N186" s="17">
        <v>65</v>
      </c>
      <c r="O186" s="17">
        <v>28367</v>
      </c>
      <c r="P186" s="17">
        <v>1466.3</v>
      </c>
      <c r="Q186" s="17">
        <v>-17.905000000000001</v>
      </c>
      <c r="R186" s="17">
        <v>43135.281000000003</v>
      </c>
      <c r="S186" s="17">
        <v>25.2</v>
      </c>
      <c r="T186" s="17">
        <v>-55.744999999999997</v>
      </c>
      <c r="U186" s="17">
        <v>-0.21299999999999999</v>
      </c>
      <c r="V186" s="17">
        <v>-6.23</v>
      </c>
      <c r="W186" s="17">
        <v>25578.612420000001</v>
      </c>
      <c r="X186" s="17">
        <v>122792</v>
      </c>
      <c r="Y186" s="17">
        <v>40.731999999999999</v>
      </c>
      <c r="Z186" s="17">
        <v>-210.95</v>
      </c>
    </row>
    <row r="187" spans="1:26" x14ac:dyDescent="0.2">
      <c r="A187" s="27">
        <v>45355</v>
      </c>
      <c r="B187" s="17">
        <v>429.21199999999999</v>
      </c>
      <c r="C187" s="14">
        <v>2.75</v>
      </c>
      <c r="D187" s="17">
        <v>-429.10500000000002</v>
      </c>
      <c r="E187" s="17">
        <v>61.45</v>
      </c>
      <c r="F187" s="17">
        <v>3.4449999999999998</v>
      </c>
      <c r="G187" s="17">
        <v>215</v>
      </c>
      <c r="H187" s="17">
        <v>45.5</v>
      </c>
      <c r="I187" s="17">
        <v>-130.69999999999999</v>
      </c>
      <c r="J187" s="17">
        <v>2445</v>
      </c>
      <c r="K187" s="17">
        <v>38</v>
      </c>
      <c r="L187" s="17">
        <v>5.9700000000000003E-2</v>
      </c>
      <c r="M187" s="17">
        <v>42.49</v>
      </c>
      <c r="N187" s="17">
        <v>65</v>
      </c>
      <c r="O187" s="17">
        <v>29030</v>
      </c>
      <c r="P187" s="17">
        <v>1470</v>
      </c>
      <c r="Q187" s="17">
        <v>-17.497</v>
      </c>
      <c r="R187" s="17">
        <v>36794.148000000001</v>
      </c>
      <c r="S187" s="17">
        <v>26.4</v>
      </c>
      <c r="T187" s="17">
        <v>-55.753</v>
      </c>
      <c r="U187" s="17">
        <v>-0.23849999999999999</v>
      </c>
      <c r="V187" s="17">
        <v>-6.2450000000000001</v>
      </c>
      <c r="W187" s="17">
        <v>25578.612420000001</v>
      </c>
      <c r="X187" s="17">
        <v>124656.8</v>
      </c>
      <c r="Y187" s="17">
        <v>40.701999999999998</v>
      </c>
      <c r="Z187" s="17">
        <v>-212.02099999999999</v>
      </c>
    </row>
    <row r="188" spans="1:26" x14ac:dyDescent="0.2">
      <c r="A188" s="27">
        <v>45352</v>
      </c>
      <c r="B188" s="17">
        <v>425.90300000000002</v>
      </c>
      <c r="C188" s="14">
        <v>2.75</v>
      </c>
      <c r="D188" s="17">
        <v>-427.3</v>
      </c>
      <c r="E188" s="17">
        <v>60.55</v>
      </c>
      <c r="F188" s="17">
        <v>5.4550000000000001</v>
      </c>
      <c r="G188" s="17">
        <v>215.035</v>
      </c>
      <c r="H188" s="17">
        <v>35.924999999999997</v>
      </c>
      <c r="I188" s="17">
        <v>-1.9450000000000001</v>
      </c>
      <c r="J188" s="17">
        <v>2457.5</v>
      </c>
      <c r="K188" s="17">
        <v>24.5</v>
      </c>
      <c r="L188" s="17">
        <v>3.8199999999999998E-2</v>
      </c>
      <c r="M188" s="17">
        <v>44.494999999999997</v>
      </c>
      <c r="N188" s="17">
        <v>66.5</v>
      </c>
      <c r="O188" s="17">
        <v>27257.5</v>
      </c>
      <c r="P188" s="17">
        <v>1492.3</v>
      </c>
      <c r="Q188" s="17">
        <v>-17.09</v>
      </c>
      <c r="R188" s="17">
        <v>35411.218999999997</v>
      </c>
      <c r="S188" s="17">
        <v>27.4</v>
      </c>
      <c r="T188" s="17">
        <v>-55.685000000000002</v>
      </c>
      <c r="U188" s="17">
        <v>-0.22550000000000001</v>
      </c>
      <c r="V188" s="17">
        <v>-6.3250000000000002</v>
      </c>
      <c r="W188" s="17">
        <v>25578.612420000001</v>
      </c>
      <c r="X188" s="17">
        <v>116468.8</v>
      </c>
      <c r="Y188" s="17">
        <v>40.634999999999998</v>
      </c>
      <c r="Z188" s="17">
        <v>-211.93799999999999</v>
      </c>
    </row>
    <row r="189" spans="1:26" x14ac:dyDescent="0.2">
      <c r="A189" s="27">
        <v>45351</v>
      </c>
      <c r="B189" s="17">
        <v>439.81900000000002</v>
      </c>
      <c r="C189" s="14">
        <v>2.65</v>
      </c>
      <c r="D189" s="17">
        <v>-421.02300000000002</v>
      </c>
      <c r="E189" s="17">
        <v>58.8</v>
      </c>
      <c r="F189" s="17">
        <v>5.5</v>
      </c>
      <c r="G189" s="17">
        <v>215.03800000000001</v>
      </c>
      <c r="H189" s="17">
        <v>34</v>
      </c>
      <c r="I189" s="17">
        <v>-142.54</v>
      </c>
      <c r="J189" s="17">
        <v>2465</v>
      </c>
      <c r="K189" s="17">
        <v>20</v>
      </c>
      <c r="L189" s="17">
        <v>3.8199999999999998E-2</v>
      </c>
      <c r="M189" s="17">
        <v>43.99</v>
      </c>
      <c r="N189" s="17">
        <v>66.138310000000004</v>
      </c>
      <c r="O189" s="17">
        <v>27174.5</v>
      </c>
      <c r="P189" s="17">
        <v>1500.8</v>
      </c>
      <c r="Q189" s="17">
        <v>-17.489999999999998</v>
      </c>
      <c r="R189" s="17">
        <v>34503.641000000003</v>
      </c>
      <c r="S189" s="17">
        <v>27.675000000000001</v>
      </c>
      <c r="T189" s="17">
        <v>-54.55</v>
      </c>
      <c r="U189" s="17">
        <v>-0.18</v>
      </c>
      <c r="V189" s="17">
        <v>-6.3250000000000002</v>
      </c>
      <c r="W189" s="17">
        <v>25578.612420000001</v>
      </c>
      <c r="X189" s="17">
        <v>121479.8</v>
      </c>
      <c r="Y189" s="17">
        <v>40.564999999999998</v>
      </c>
      <c r="Z189" s="17">
        <v>-211.50299999999999</v>
      </c>
    </row>
    <row r="190" spans="1:26" x14ac:dyDescent="0.2">
      <c r="A190" s="27">
        <v>45350</v>
      </c>
      <c r="B190" s="17">
        <v>435.5</v>
      </c>
      <c r="C190" s="14">
        <v>2.855</v>
      </c>
      <c r="D190" s="17">
        <v>-421.5</v>
      </c>
      <c r="E190" s="17">
        <v>59</v>
      </c>
      <c r="F190" s="17">
        <v>5.8250000000000002</v>
      </c>
      <c r="G190" s="17">
        <v>215.565</v>
      </c>
      <c r="H190" s="17">
        <v>38</v>
      </c>
      <c r="I190" s="17">
        <v>-170.58500000000001</v>
      </c>
      <c r="J190" s="17">
        <v>2525</v>
      </c>
      <c r="K190" s="17">
        <v>15</v>
      </c>
      <c r="L190" s="17">
        <v>3.9199999999999999E-2</v>
      </c>
      <c r="M190" s="17">
        <v>44</v>
      </c>
      <c r="N190" s="17">
        <v>64.708320000000001</v>
      </c>
      <c r="O190" s="17">
        <v>28549.8</v>
      </c>
      <c r="P190" s="17">
        <v>1577.5</v>
      </c>
      <c r="Q190" s="17">
        <v>-15.928000000000001</v>
      </c>
      <c r="R190" s="17">
        <v>33420.023000000001</v>
      </c>
      <c r="S190" s="17">
        <v>27.7</v>
      </c>
      <c r="T190" s="17">
        <v>-55.536999999999999</v>
      </c>
      <c r="U190" s="17">
        <v>-0.2</v>
      </c>
      <c r="V190" s="17">
        <v>-6.28</v>
      </c>
      <c r="W190" s="17">
        <v>25578.612420000001</v>
      </c>
      <c r="X190" s="17">
        <v>152370</v>
      </c>
      <c r="Y190" s="17">
        <v>42.145000000000003</v>
      </c>
      <c r="Z190" s="17">
        <v>-217.47</v>
      </c>
    </row>
    <row r="191" spans="1:26" x14ac:dyDescent="0.2">
      <c r="A191" s="27">
        <v>45349</v>
      </c>
      <c r="B191" s="17">
        <v>449.23200000000003</v>
      </c>
      <c r="C191" s="14">
        <v>2.8250000000000002</v>
      </c>
      <c r="D191" s="17">
        <v>-450.50200000000001</v>
      </c>
      <c r="E191" s="17">
        <v>60.9</v>
      </c>
      <c r="F191" s="17">
        <v>7.65</v>
      </c>
      <c r="G191" s="17">
        <v>215.49</v>
      </c>
      <c r="H191" s="17">
        <v>40</v>
      </c>
      <c r="I191" s="17">
        <v>-131.69499999999999</v>
      </c>
      <c r="J191" s="17">
        <v>2480</v>
      </c>
      <c r="K191" s="17">
        <v>23.5</v>
      </c>
      <c r="L191" s="17">
        <v>2.2700000000000001E-2</v>
      </c>
      <c r="M191" s="17">
        <v>42.49</v>
      </c>
      <c r="N191" s="17">
        <v>64.5</v>
      </c>
      <c r="O191" s="17">
        <v>30914.1</v>
      </c>
      <c r="P191" s="17">
        <v>1524.8</v>
      </c>
      <c r="Q191" s="17">
        <v>-17.513000000000002</v>
      </c>
      <c r="R191" s="17">
        <v>32333.136999999999</v>
      </c>
      <c r="S191" s="17">
        <v>31.03</v>
      </c>
      <c r="T191" s="17">
        <v>-54.606999999999999</v>
      </c>
      <c r="U191" s="17">
        <v>-0.22800000000000001</v>
      </c>
      <c r="V191" s="17">
        <v>-6.3849999999999998</v>
      </c>
      <c r="W191" s="17">
        <v>25578.612420000001</v>
      </c>
      <c r="X191" s="17">
        <v>159980.79999999999</v>
      </c>
      <c r="Y191" s="17">
        <v>41.353000000000002</v>
      </c>
      <c r="Z191" s="17">
        <v>-212.79499999999999</v>
      </c>
    </row>
    <row r="192" spans="1:26" x14ac:dyDescent="0.2">
      <c r="A192" s="27">
        <v>45348</v>
      </c>
      <c r="B192" s="17">
        <v>467.58</v>
      </c>
      <c r="C192" s="14">
        <v>2.895</v>
      </c>
      <c r="D192" s="17">
        <v>-441.00299999999999</v>
      </c>
      <c r="E192" s="17">
        <v>59.45</v>
      </c>
      <c r="F192" s="17">
        <v>7.35</v>
      </c>
      <c r="G192" s="17">
        <v>213.8</v>
      </c>
      <c r="H192" s="17">
        <v>39</v>
      </c>
      <c r="I192" s="17">
        <v>-172.5</v>
      </c>
      <c r="J192" s="17">
        <v>2440</v>
      </c>
      <c r="K192" s="17">
        <v>20.5</v>
      </c>
      <c r="L192" s="17">
        <v>2.4199999999999999E-2</v>
      </c>
      <c r="M192" s="17">
        <v>40</v>
      </c>
      <c r="N192" s="17">
        <v>55.756749999999997</v>
      </c>
      <c r="O192" s="17">
        <v>31330</v>
      </c>
      <c r="P192" s="17">
        <v>1510.2</v>
      </c>
      <c r="Q192" s="17">
        <v>-18.138000000000002</v>
      </c>
      <c r="R192" s="17">
        <v>33135.383000000002</v>
      </c>
      <c r="S192" s="17">
        <v>31.3</v>
      </c>
      <c r="T192" s="17">
        <v>-53.85</v>
      </c>
      <c r="U192" s="17">
        <v>-0.19700000000000001</v>
      </c>
      <c r="V192" s="17">
        <v>-6.3</v>
      </c>
      <c r="W192" s="17">
        <v>25578.612420000001</v>
      </c>
      <c r="X192" s="17">
        <v>173487</v>
      </c>
      <c r="Y192" s="17">
        <v>40.5</v>
      </c>
      <c r="Z192" s="17">
        <v>-208.94</v>
      </c>
    </row>
    <row r="193" spans="1:26" x14ac:dyDescent="0.2">
      <c r="A193" s="27">
        <v>45345</v>
      </c>
      <c r="B193" s="17">
        <v>480.5</v>
      </c>
      <c r="C193" s="14">
        <v>2.831</v>
      </c>
      <c r="D193" s="17">
        <v>-442.93799999999999</v>
      </c>
      <c r="E193" s="17">
        <v>60.5</v>
      </c>
      <c r="F193" s="17">
        <v>7.35</v>
      </c>
      <c r="G193" s="17">
        <v>218.68199999999999</v>
      </c>
      <c r="H193" s="17">
        <v>39.773000000000003</v>
      </c>
      <c r="I193" s="17">
        <v>-161.245</v>
      </c>
      <c r="J193" s="17">
        <v>2482.5</v>
      </c>
      <c r="K193" s="17">
        <v>26</v>
      </c>
      <c r="L193" s="17">
        <v>-9.4999999999999998E-3</v>
      </c>
      <c r="M193" s="17">
        <v>40.5</v>
      </c>
      <c r="N193" s="17">
        <v>60.134799999999998</v>
      </c>
      <c r="O193" s="17">
        <v>31460</v>
      </c>
      <c r="P193" s="17">
        <v>1519</v>
      </c>
      <c r="Q193" s="17">
        <v>-17.302</v>
      </c>
      <c r="R193" s="17">
        <v>33829.891000000003</v>
      </c>
      <c r="S193" s="17">
        <v>31.5</v>
      </c>
      <c r="T193" s="17">
        <v>-54.8</v>
      </c>
      <c r="U193" s="17">
        <v>-0.2525</v>
      </c>
      <c r="V193" s="17">
        <v>-6.23</v>
      </c>
      <c r="W193" s="17">
        <v>25578.612420000001</v>
      </c>
      <c r="X193" s="17">
        <v>182732.5</v>
      </c>
      <c r="Y193" s="17">
        <v>40.945</v>
      </c>
      <c r="Z193" s="17">
        <v>-210.3</v>
      </c>
    </row>
    <row r="194" spans="1:26" x14ac:dyDescent="0.2">
      <c r="A194" s="27">
        <v>45344</v>
      </c>
      <c r="B194" s="17">
        <v>476.661</v>
      </c>
      <c r="C194" s="14">
        <v>2.65</v>
      </c>
      <c r="D194" s="17">
        <v>-464.51299999999998</v>
      </c>
      <c r="E194" s="17">
        <v>60.25</v>
      </c>
      <c r="F194" s="17">
        <v>7.7750000000000004</v>
      </c>
      <c r="G194" s="17">
        <v>219.57499999999999</v>
      </c>
      <c r="H194" s="17">
        <v>39</v>
      </c>
      <c r="I194" s="17">
        <v>-207.54</v>
      </c>
      <c r="J194" s="17">
        <v>2512.5</v>
      </c>
      <c r="K194" s="17">
        <v>29</v>
      </c>
      <c r="L194" s="17">
        <v>-8.6999999999999994E-3</v>
      </c>
      <c r="M194" s="17">
        <v>42.585000000000001</v>
      </c>
      <c r="N194" s="17">
        <v>63.5</v>
      </c>
      <c r="O194" s="17">
        <v>30969.3</v>
      </c>
      <c r="P194" s="17">
        <v>1492.2</v>
      </c>
      <c r="Q194" s="17">
        <v>-19.135000000000002</v>
      </c>
      <c r="R194" s="17">
        <v>31126.440999999999</v>
      </c>
      <c r="S194" s="17">
        <v>32</v>
      </c>
      <c r="T194" s="17">
        <v>-54.515000000000001</v>
      </c>
      <c r="U194" s="17">
        <v>-0.28499999999999998</v>
      </c>
      <c r="V194" s="17">
        <v>-6.3</v>
      </c>
      <c r="W194" s="17">
        <v>25578.612420000001</v>
      </c>
      <c r="X194" s="17">
        <v>219154</v>
      </c>
      <c r="Y194" s="17">
        <v>40.994999999999997</v>
      </c>
      <c r="Z194" s="17">
        <v>-210.1</v>
      </c>
    </row>
    <row r="195" spans="1:26" x14ac:dyDescent="0.2">
      <c r="A195" s="27">
        <v>45343</v>
      </c>
      <c r="B195" s="17">
        <v>469.54</v>
      </c>
      <c r="C195" s="14">
        <v>3.15</v>
      </c>
      <c r="D195" s="17">
        <v>-434.92500000000001</v>
      </c>
      <c r="E195" s="17">
        <v>61.4</v>
      </c>
      <c r="F195" s="17">
        <v>7.5049999999999999</v>
      </c>
      <c r="G195" s="17">
        <v>232.785</v>
      </c>
      <c r="H195" s="17">
        <v>40</v>
      </c>
      <c r="I195" s="17">
        <v>-213.94</v>
      </c>
      <c r="J195" s="17">
        <v>2480</v>
      </c>
      <c r="K195" s="17">
        <v>35</v>
      </c>
      <c r="L195" s="17">
        <v>3.2000000000000001E-2</v>
      </c>
      <c r="M195" s="17">
        <v>45.37</v>
      </c>
      <c r="N195" s="17">
        <v>60</v>
      </c>
      <c r="O195" s="17">
        <v>29607.5</v>
      </c>
      <c r="P195" s="17">
        <v>1432.6</v>
      </c>
      <c r="Q195" s="17">
        <v>-17.302</v>
      </c>
      <c r="R195" s="17">
        <v>31440.440999999999</v>
      </c>
      <c r="S195" s="17">
        <v>32.5</v>
      </c>
      <c r="T195" s="17">
        <v>-52.95</v>
      </c>
      <c r="U195" s="17">
        <v>-0.2591</v>
      </c>
      <c r="V195" s="17">
        <v>-6.1849999999999996</v>
      </c>
      <c r="W195" s="17">
        <v>25578.612420000001</v>
      </c>
      <c r="X195" s="17">
        <v>202237</v>
      </c>
      <c r="Y195" s="17">
        <v>40.177</v>
      </c>
      <c r="Z195" s="17">
        <v>-212.01499999999999</v>
      </c>
    </row>
    <row r="196" spans="1:26" x14ac:dyDescent="0.2">
      <c r="A196" s="27">
        <v>45342</v>
      </c>
      <c r="B196" s="17">
        <v>475.5</v>
      </c>
      <c r="C196" s="14">
        <v>2.9249999999999998</v>
      </c>
      <c r="D196" s="17">
        <v>-405.99700000000001</v>
      </c>
      <c r="E196" s="17">
        <v>61.35</v>
      </c>
      <c r="F196" s="17">
        <v>8.1549999999999994</v>
      </c>
      <c r="G196" s="17">
        <v>246.102</v>
      </c>
      <c r="H196" s="17">
        <v>38</v>
      </c>
      <c r="I196" s="17">
        <v>-81.295000000000002</v>
      </c>
      <c r="J196" s="17">
        <v>2510.0050000000001</v>
      </c>
      <c r="K196" s="17">
        <v>34.5</v>
      </c>
      <c r="L196" s="17">
        <v>6.08E-2</v>
      </c>
      <c r="M196" s="17">
        <v>46.5</v>
      </c>
      <c r="N196" s="17">
        <v>59.991799999999998</v>
      </c>
      <c r="O196" s="17">
        <v>30020</v>
      </c>
      <c r="P196" s="17">
        <v>1453.3</v>
      </c>
      <c r="Q196" s="17">
        <v>-16.04</v>
      </c>
      <c r="R196" s="17">
        <v>30355.072</v>
      </c>
      <c r="S196" s="17">
        <v>32.85</v>
      </c>
      <c r="T196" s="17">
        <v>-53.058</v>
      </c>
      <c r="U196" s="17">
        <v>-0.253</v>
      </c>
      <c r="V196" s="17">
        <v>-6.3</v>
      </c>
      <c r="W196" s="17">
        <v>25578.612420000001</v>
      </c>
      <c r="X196" s="17">
        <v>221609.8</v>
      </c>
      <c r="Y196" s="17">
        <v>40.215000000000003</v>
      </c>
      <c r="Z196" s="17">
        <v>-207.113</v>
      </c>
    </row>
    <row r="197" spans="1:26" x14ac:dyDescent="0.2">
      <c r="A197" s="27">
        <v>45341</v>
      </c>
      <c r="B197" s="17">
        <v>480.85500000000002</v>
      </c>
      <c r="C197" s="14">
        <v>3.5</v>
      </c>
      <c r="D197" s="17">
        <v>-405</v>
      </c>
      <c r="E197" s="17">
        <v>61.694000000000003</v>
      </c>
      <c r="F197" s="17">
        <v>8.15</v>
      </c>
      <c r="G197" s="17">
        <v>249.685</v>
      </c>
      <c r="H197" s="17">
        <v>37</v>
      </c>
      <c r="I197" s="17">
        <v>-172.7</v>
      </c>
      <c r="J197" s="17">
        <v>2517</v>
      </c>
      <c r="K197" s="17">
        <v>45</v>
      </c>
      <c r="L197" s="17">
        <v>5.9799999999999999E-2</v>
      </c>
      <c r="M197" s="17">
        <v>43.965000000000003</v>
      </c>
      <c r="N197" s="17">
        <v>61.374180000000003</v>
      </c>
      <c r="O197" s="17">
        <v>29240</v>
      </c>
      <c r="P197" s="17">
        <v>1457.9</v>
      </c>
      <c r="Q197" s="17">
        <v>-16.802</v>
      </c>
      <c r="R197" s="17">
        <v>30123.258000000002</v>
      </c>
      <c r="S197" s="17">
        <v>33</v>
      </c>
      <c r="T197" s="17">
        <v>-52.5</v>
      </c>
      <c r="U197" s="17">
        <v>-0.26100000000000001</v>
      </c>
      <c r="V197" s="17">
        <v>-6.2450000000000001</v>
      </c>
      <c r="W197" s="17">
        <v>25578.612420000001</v>
      </c>
      <c r="X197" s="17">
        <v>231432.3</v>
      </c>
      <c r="Y197" s="17">
        <v>39.94</v>
      </c>
      <c r="Z197" s="17">
        <v>-207.465</v>
      </c>
    </row>
    <row r="198" spans="1:26" x14ac:dyDescent="0.2">
      <c r="A198" s="27">
        <v>45338</v>
      </c>
      <c r="B198" s="17">
        <v>482.54700000000003</v>
      </c>
      <c r="C198" s="14">
        <v>3.8</v>
      </c>
      <c r="D198" s="17">
        <v>-399.52800000000002</v>
      </c>
      <c r="E198" s="17">
        <v>63.85</v>
      </c>
      <c r="F198" s="17">
        <v>7.75</v>
      </c>
      <c r="G198" s="17">
        <v>257.51499999999999</v>
      </c>
      <c r="H198" s="17">
        <v>37</v>
      </c>
      <c r="I198" s="17">
        <v>-125.87</v>
      </c>
      <c r="J198" s="17">
        <v>2518.6849999999999</v>
      </c>
      <c r="K198" s="17">
        <v>45</v>
      </c>
      <c r="L198" s="17">
        <v>7.6700000000000004E-2</v>
      </c>
      <c r="M198" s="17">
        <v>42.332999999999998</v>
      </c>
      <c r="N198" s="17">
        <v>61</v>
      </c>
      <c r="O198" s="17">
        <v>29721.5</v>
      </c>
      <c r="P198" s="17">
        <v>1432.5</v>
      </c>
      <c r="Q198" s="17">
        <v>-17.562999999999999</v>
      </c>
      <c r="R198" s="17">
        <v>30722.120999999999</v>
      </c>
      <c r="S198" s="17">
        <v>32.4</v>
      </c>
      <c r="T198" s="17">
        <v>-53.16</v>
      </c>
      <c r="U198" s="17">
        <v>-0.25</v>
      </c>
      <c r="V198" s="17">
        <v>-6.4450000000000003</v>
      </c>
      <c r="W198" s="17">
        <v>25578.612420000001</v>
      </c>
      <c r="X198" s="17">
        <v>231627.5</v>
      </c>
      <c r="Y198" s="17">
        <v>39.89</v>
      </c>
      <c r="Z198" s="17">
        <v>-207.6</v>
      </c>
    </row>
    <row r="199" spans="1:26" x14ac:dyDescent="0.2">
      <c r="A199" s="27">
        <v>45337</v>
      </c>
      <c r="B199" s="17">
        <v>488.5</v>
      </c>
      <c r="C199" s="14">
        <v>3.75</v>
      </c>
      <c r="D199" s="17">
        <v>-399.41</v>
      </c>
      <c r="E199" s="17">
        <v>64.5</v>
      </c>
      <c r="F199" s="17">
        <v>8.0500000000000007</v>
      </c>
      <c r="G199" s="17">
        <v>259.34500000000003</v>
      </c>
      <c r="H199" s="17">
        <v>43</v>
      </c>
      <c r="I199" s="33">
        <v>-259.64</v>
      </c>
      <c r="J199" s="17">
        <v>2524.4050000000002</v>
      </c>
      <c r="K199" s="17">
        <v>63</v>
      </c>
      <c r="L199" s="17">
        <v>0.08</v>
      </c>
      <c r="M199" s="17">
        <v>42.05</v>
      </c>
      <c r="N199" s="17">
        <v>57.526499999999999</v>
      </c>
      <c r="O199" s="17">
        <v>29055</v>
      </c>
      <c r="P199" s="17">
        <v>1462.3</v>
      </c>
      <c r="Q199" s="17">
        <v>-15.955</v>
      </c>
      <c r="R199" s="17">
        <v>29847.724999999999</v>
      </c>
      <c r="S199" s="17">
        <v>31.5</v>
      </c>
      <c r="T199" s="17">
        <v>-53.25</v>
      </c>
      <c r="U199" s="17">
        <v>-0.26800000000000002</v>
      </c>
      <c r="V199" s="17">
        <v>-6.25</v>
      </c>
      <c r="W199" s="17">
        <v>25578.612420000001</v>
      </c>
      <c r="X199" s="17">
        <v>230978</v>
      </c>
      <c r="Y199" s="17">
        <v>40.01</v>
      </c>
      <c r="Z199" s="17">
        <v>-207.31</v>
      </c>
    </row>
    <row r="200" spans="1:26" x14ac:dyDescent="0.2">
      <c r="A200" s="27">
        <v>45336</v>
      </c>
      <c r="B200" s="17">
        <v>489.5</v>
      </c>
      <c r="C200" s="14">
        <v>4</v>
      </c>
      <c r="D200" s="17">
        <v>-394.54</v>
      </c>
      <c r="E200" s="17">
        <v>65.61</v>
      </c>
      <c r="F200" s="17">
        <v>16.95</v>
      </c>
      <c r="G200" s="17">
        <v>267.94</v>
      </c>
      <c r="H200" s="17">
        <v>35</v>
      </c>
      <c r="I200" s="17">
        <v>-203.02</v>
      </c>
      <c r="J200" s="17">
        <v>2522.5</v>
      </c>
      <c r="K200" s="17">
        <v>55</v>
      </c>
      <c r="L200" s="17">
        <v>8.1500000000000003E-2</v>
      </c>
      <c r="M200" s="17">
        <v>42.604999999999997</v>
      </c>
      <c r="N200" s="17">
        <v>58.25</v>
      </c>
      <c r="O200" s="17">
        <v>29021</v>
      </c>
      <c r="P200" s="17">
        <v>1480.8</v>
      </c>
      <c r="Q200" s="17">
        <v>-15.472</v>
      </c>
      <c r="R200" s="17">
        <v>29554.449000000001</v>
      </c>
      <c r="S200" s="17">
        <v>31.85</v>
      </c>
      <c r="T200" s="17">
        <v>-53.6</v>
      </c>
      <c r="U200" s="17">
        <v>-0.26650000000000001</v>
      </c>
      <c r="V200" s="17">
        <v>-6.4050000000000002</v>
      </c>
      <c r="W200" s="17">
        <v>25578.612420000001</v>
      </c>
      <c r="X200" s="17">
        <v>203571</v>
      </c>
      <c r="Y200" s="17">
        <v>40.01</v>
      </c>
      <c r="Z200" s="17">
        <v>-208.36</v>
      </c>
    </row>
    <row r="201" spans="1:26" x14ac:dyDescent="0.2">
      <c r="A201" s="27">
        <v>45335</v>
      </c>
      <c r="B201" s="17">
        <v>482.601</v>
      </c>
      <c r="C201" s="14">
        <v>4.42</v>
      </c>
      <c r="D201" s="17">
        <v>-404.13499999999999</v>
      </c>
      <c r="E201" s="17">
        <v>63.85</v>
      </c>
      <c r="F201" s="17">
        <v>17</v>
      </c>
      <c r="G201" s="17">
        <v>268.51499999999999</v>
      </c>
      <c r="H201" s="17">
        <v>36</v>
      </c>
      <c r="I201" s="17">
        <v>-125.95</v>
      </c>
      <c r="J201" s="17">
        <v>2541.395</v>
      </c>
      <c r="K201" s="17">
        <v>55.1</v>
      </c>
      <c r="L201" s="17">
        <v>6.8699999999999997E-2</v>
      </c>
      <c r="M201" s="17">
        <v>46.354999999999997</v>
      </c>
      <c r="N201" s="17">
        <v>54.25</v>
      </c>
      <c r="O201" s="17">
        <v>29032.5</v>
      </c>
      <c r="P201" s="17">
        <v>1491.9</v>
      </c>
      <c r="Q201" s="17">
        <v>-16.161999999999999</v>
      </c>
      <c r="R201" s="17">
        <v>29396.550999999999</v>
      </c>
      <c r="S201" s="17">
        <v>32.5</v>
      </c>
      <c r="T201" s="17">
        <v>-54.344999999999999</v>
      </c>
      <c r="U201" s="17">
        <v>-0.27700000000000002</v>
      </c>
      <c r="V201" s="17">
        <v>-6.5</v>
      </c>
      <c r="W201" s="17">
        <v>25578.612420000001</v>
      </c>
      <c r="X201" s="17">
        <v>183212</v>
      </c>
      <c r="Y201" s="17">
        <v>40.200000000000003</v>
      </c>
      <c r="Z201" s="17">
        <v>-209</v>
      </c>
    </row>
    <row r="202" spans="1:26" x14ac:dyDescent="0.2">
      <c r="A202" s="27">
        <v>45334</v>
      </c>
      <c r="B202" s="17">
        <v>482.601</v>
      </c>
      <c r="C202" s="14">
        <v>4.6500000000000004</v>
      </c>
      <c r="D202" s="17">
        <v>-416.18299999999999</v>
      </c>
      <c r="E202" s="17">
        <v>63.6</v>
      </c>
      <c r="F202" s="17">
        <v>23.25</v>
      </c>
      <c r="G202" s="17">
        <v>270.83999999999997</v>
      </c>
      <c r="H202" s="17">
        <v>29</v>
      </c>
      <c r="I202" s="17">
        <v>-239.15</v>
      </c>
      <c r="J202" s="17">
        <v>2522.5</v>
      </c>
      <c r="K202" s="17">
        <v>50</v>
      </c>
      <c r="L202" s="17">
        <v>5.8500000000000003E-2</v>
      </c>
      <c r="M202" s="17">
        <v>45.5</v>
      </c>
      <c r="N202" s="17">
        <v>55.5</v>
      </c>
      <c r="O202" s="17">
        <v>29030.5</v>
      </c>
      <c r="P202" s="17">
        <v>1462.5</v>
      </c>
      <c r="Q202" s="17">
        <v>-13.885</v>
      </c>
      <c r="R202" s="17">
        <v>29136.044999999998</v>
      </c>
      <c r="S202" s="17">
        <v>31.5</v>
      </c>
      <c r="T202" s="17">
        <v>-54.265000000000001</v>
      </c>
      <c r="U202" s="17">
        <v>-0.29730000000000001</v>
      </c>
      <c r="V202" s="17">
        <v>-6.4050000000000002</v>
      </c>
      <c r="W202" s="17">
        <v>25578.612420000001</v>
      </c>
      <c r="X202" s="17">
        <v>178571</v>
      </c>
      <c r="Y202" s="17">
        <v>40.119999999999997</v>
      </c>
      <c r="Z202" s="17">
        <v>-206.35</v>
      </c>
    </row>
    <row r="203" spans="1:26" x14ac:dyDescent="0.2">
      <c r="A203" s="27">
        <v>45331</v>
      </c>
      <c r="B203" s="17">
        <v>496.5</v>
      </c>
      <c r="C203" s="14">
        <v>4.55</v>
      </c>
      <c r="D203" s="17">
        <v>-417.16500000000002</v>
      </c>
      <c r="E203" s="17">
        <v>68.216999999999999</v>
      </c>
      <c r="F203" s="17">
        <v>23.72</v>
      </c>
      <c r="G203" s="17">
        <v>273.06</v>
      </c>
      <c r="H203" s="17">
        <v>27</v>
      </c>
      <c r="I203" s="17">
        <v>-122.252</v>
      </c>
      <c r="J203" s="17">
        <v>2522.5</v>
      </c>
      <c r="K203" s="17">
        <v>45</v>
      </c>
      <c r="L203" s="17">
        <v>6.9800000000000001E-2</v>
      </c>
      <c r="M203" s="17">
        <v>45.765000000000001</v>
      </c>
      <c r="N203" s="17">
        <v>56</v>
      </c>
      <c r="O203" s="17">
        <v>29407.5</v>
      </c>
      <c r="P203" s="17">
        <v>1457.7</v>
      </c>
      <c r="Q203" s="17">
        <v>-16.91</v>
      </c>
      <c r="R203" s="17">
        <v>29179.895</v>
      </c>
      <c r="S203" s="17">
        <v>32</v>
      </c>
      <c r="T203" s="17">
        <v>-54.25</v>
      </c>
      <c r="U203" s="17">
        <v>-0.29449999999999998</v>
      </c>
      <c r="V203" s="17">
        <v>-6.4050000000000002</v>
      </c>
      <c r="W203" s="17">
        <v>25578.612420000001</v>
      </c>
      <c r="X203" s="17">
        <v>189541.5</v>
      </c>
      <c r="Y203" s="17">
        <v>39.966000000000001</v>
      </c>
      <c r="Z203" s="17">
        <v>-206.17500000000001</v>
      </c>
    </row>
    <row r="204" spans="1:26" x14ac:dyDescent="0.2">
      <c r="A204" s="27">
        <v>45330</v>
      </c>
      <c r="B204" s="17">
        <v>497.5</v>
      </c>
      <c r="C204" s="14">
        <v>4.8</v>
      </c>
      <c r="D204" s="17">
        <v>-405.75299999999999</v>
      </c>
      <c r="E204" s="17">
        <v>70.063999999999993</v>
      </c>
      <c r="F204" s="17">
        <v>25.79</v>
      </c>
      <c r="G204" s="17">
        <v>284.19</v>
      </c>
      <c r="H204" s="17">
        <v>28</v>
      </c>
      <c r="I204" s="17">
        <v>-144.24799999999999</v>
      </c>
      <c r="J204" s="17">
        <v>2555</v>
      </c>
      <c r="K204" s="17">
        <v>40</v>
      </c>
      <c r="L204" s="17">
        <v>6.3500000000000001E-2</v>
      </c>
      <c r="M204" s="17">
        <v>47.104999999999997</v>
      </c>
      <c r="N204" s="17">
        <v>56.25</v>
      </c>
      <c r="O204" s="17">
        <v>30139.5</v>
      </c>
      <c r="P204" s="17">
        <v>1468.5</v>
      </c>
      <c r="Q204" s="17">
        <v>-17.84</v>
      </c>
      <c r="R204" s="17">
        <v>28331.643</v>
      </c>
      <c r="S204" s="17">
        <v>31.6</v>
      </c>
      <c r="T204" s="17">
        <v>-53.71</v>
      </c>
      <c r="U204" s="17">
        <v>-0.308</v>
      </c>
      <c r="V204" s="17">
        <v>-6.4050000000000002</v>
      </c>
      <c r="W204" s="17">
        <v>25578.612420000001</v>
      </c>
      <c r="X204" s="17">
        <v>196654</v>
      </c>
      <c r="Y204" s="17">
        <v>40.393000000000001</v>
      </c>
      <c r="Z204" s="17">
        <v>-206.75</v>
      </c>
    </row>
    <row r="205" spans="1:26" x14ac:dyDescent="0.2">
      <c r="A205" s="27">
        <v>45329</v>
      </c>
      <c r="B205" s="17">
        <v>454.875</v>
      </c>
      <c r="C205" s="14">
        <v>4.4800000000000004</v>
      </c>
      <c r="D205" s="17">
        <v>-438</v>
      </c>
      <c r="E205" s="17">
        <v>68.400000000000006</v>
      </c>
      <c r="F205" s="17">
        <v>33.409999999999997</v>
      </c>
      <c r="G205" s="17">
        <v>287.5</v>
      </c>
      <c r="H205" s="17">
        <v>26</v>
      </c>
      <c r="I205" s="17">
        <v>-142.751</v>
      </c>
      <c r="J205" s="17">
        <v>2545</v>
      </c>
      <c r="K205" s="17">
        <v>45</v>
      </c>
      <c r="L205" s="17">
        <v>4.6800000000000001E-2</v>
      </c>
      <c r="M205" s="17">
        <v>45.5</v>
      </c>
      <c r="N205" s="17">
        <v>54</v>
      </c>
      <c r="O205" s="17">
        <v>30199.5</v>
      </c>
      <c r="P205" s="17">
        <v>1451.4</v>
      </c>
      <c r="Q205" s="17">
        <v>-19.53</v>
      </c>
      <c r="R205" s="17">
        <v>29125.113000000001</v>
      </c>
      <c r="S205" s="17">
        <v>30.5</v>
      </c>
      <c r="T205" s="17">
        <v>-53.395000000000003</v>
      </c>
      <c r="U205" s="17">
        <v>-0.29039999999999999</v>
      </c>
      <c r="V205" s="17">
        <v>-6.3949999999999996</v>
      </c>
      <c r="W205" s="17">
        <v>25578.612420000001</v>
      </c>
      <c r="X205" s="17">
        <v>194154</v>
      </c>
      <c r="Y205" s="17">
        <v>40.36</v>
      </c>
      <c r="Z205" s="17">
        <v>-205.37899999999999</v>
      </c>
    </row>
    <row r="206" spans="1:26" x14ac:dyDescent="0.2">
      <c r="A206" s="27">
        <v>45328</v>
      </c>
      <c r="B206" s="17">
        <v>454.584</v>
      </c>
      <c r="C206" s="14">
        <v>4.6500000000000004</v>
      </c>
      <c r="D206" s="17">
        <v>-429</v>
      </c>
      <c r="E206" s="17">
        <v>68.75</v>
      </c>
      <c r="F206" s="17">
        <v>34.994999999999997</v>
      </c>
      <c r="G206" s="17">
        <v>275</v>
      </c>
      <c r="H206" s="17">
        <v>29</v>
      </c>
      <c r="I206" s="17">
        <v>-280.24400000000003</v>
      </c>
      <c r="J206" s="17">
        <v>2560</v>
      </c>
      <c r="K206" s="17">
        <v>45</v>
      </c>
      <c r="L206" s="17">
        <v>8.3000000000000004E-2</v>
      </c>
      <c r="M206" s="17">
        <v>45.5</v>
      </c>
      <c r="N206" s="17">
        <v>55</v>
      </c>
      <c r="O206" s="17">
        <v>30682</v>
      </c>
      <c r="P206" s="17">
        <v>1435.2</v>
      </c>
      <c r="Q206" s="17">
        <v>-18.655000000000001</v>
      </c>
      <c r="R206" s="17">
        <v>29421.761999999999</v>
      </c>
      <c r="S206" s="17">
        <v>31</v>
      </c>
      <c r="T206" s="17">
        <v>-52.7</v>
      </c>
      <c r="U206" s="17">
        <v>-0.29949999999999999</v>
      </c>
      <c r="V206" s="17">
        <v>-6.4550000000000001</v>
      </c>
      <c r="W206" s="17">
        <v>25578.612420000001</v>
      </c>
      <c r="X206" s="17">
        <v>179779</v>
      </c>
      <c r="Y206" s="17">
        <v>40.353999999999999</v>
      </c>
      <c r="Z206" s="17">
        <v>-204.65</v>
      </c>
    </row>
    <row r="207" spans="1:26" x14ac:dyDescent="0.2">
      <c r="A207" s="27">
        <v>45327</v>
      </c>
      <c r="B207" s="17">
        <v>457.077</v>
      </c>
      <c r="C207" s="14">
        <v>4.75</v>
      </c>
      <c r="D207" s="17">
        <v>-425.97</v>
      </c>
      <c r="E207" s="17">
        <v>67.400000000000006</v>
      </c>
      <c r="F207" s="17">
        <v>35</v>
      </c>
      <c r="G207" s="17">
        <v>276.66000000000003</v>
      </c>
      <c r="H207" s="17">
        <v>27</v>
      </c>
      <c r="I207" s="17">
        <v>-186</v>
      </c>
      <c r="J207" s="17">
        <v>2577.5</v>
      </c>
      <c r="K207" s="17">
        <v>40</v>
      </c>
      <c r="L207" s="17">
        <v>0.08</v>
      </c>
      <c r="M207" s="17">
        <v>46</v>
      </c>
      <c r="N207" s="17">
        <v>54.25</v>
      </c>
      <c r="O207" s="17">
        <v>30859.5</v>
      </c>
      <c r="P207" s="17">
        <v>1443.8</v>
      </c>
      <c r="Q207" s="17">
        <v>-19.516999999999999</v>
      </c>
      <c r="R207" s="17">
        <v>30231.848000000002</v>
      </c>
      <c r="S207" s="17">
        <v>32.484999999999999</v>
      </c>
      <c r="T207" s="17">
        <v>-53.784999999999997</v>
      </c>
      <c r="U207" s="17">
        <v>-0.29530000000000001</v>
      </c>
      <c r="V207" s="17">
        <v>-6.5</v>
      </c>
      <c r="W207" s="17">
        <v>25578.612420000001</v>
      </c>
      <c r="X207" s="17">
        <v>175997.3</v>
      </c>
      <c r="Y207" s="17">
        <v>40.155000000000001</v>
      </c>
      <c r="Z207" s="17">
        <v>-205.435</v>
      </c>
    </row>
    <row r="208" spans="1:26" x14ac:dyDescent="0.2">
      <c r="A208" s="27">
        <v>45324</v>
      </c>
      <c r="B208" s="17">
        <v>461.5</v>
      </c>
      <c r="C208" s="14">
        <v>4.5999999999999996</v>
      </c>
      <c r="D208" s="17">
        <v>-427.47800000000001</v>
      </c>
      <c r="E208" s="17">
        <v>67</v>
      </c>
      <c r="F208" s="17">
        <v>36.43</v>
      </c>
      <c r="G208" s="17">
        <v>275.36</v>
      </c>
      <c r="H208" s="17">
        <v>20</v>
      </c>
      <c r="I208" s="17">
        <v>-182.00399999999999</v>
      </c>
      <c r="J208" s="17">
        <v>2577.5</v>
      </c>
      <c r="K208" s="17">
        <v>55</v>
      </c>
      <c r="L208" s="17">
        <v>7.1300000000000002E-2</v>
      </c>
      <c r="M208" s="17">
        <v>46.72</v>
      </c>
      <c r="N208" s="17">
        <v>56</v>
      </c>
      <c r="O208" s="17">
        <v>31806.799999999999</v>
      </c>
      <c r="P208" s="17">
        <v>1440.3</v>
      </c>
      <c r="Q208" s="17">
        <v>-19.734999999999999</v>
      </c>
      <c r="R208" s="17">
        <v>29910.473000000002</v>
      </c>
      <c r="S208" s="17">
        <v>32</v>
      </c>
      <c r="T208" s="17">
        <v>-54.094999999999999</v>
      </c>
      <c r="U208" s="17">
        <v>-0.317</v>
      </c>
      <c r="V208" s="17">
        <v>-6.585</v>
      </c>
      <c r="W208" s="17">
        <v>25578.612420000001</v>
      </c>
      <c r="X208" s="17">
        <v>198571</v>
      </c>
      <c r="Y208" s="17">
        <v>40.920999999999999</v>
      </c>
      <c r="Z208" s="17">
        <v>-208.05</v>
      </c>
    </row>
    <row r="209" spans="1:26" x14ac:dyDescent="0.2">
      <c r="A209" s="27">
        <v>45323</v>
      </c>
      <c r="B209" s="17">
        <v>470.14800000000002</v>
      </c>
      <c r="C209" s="14">
        <v>4.8</v>
      </c>
      <c r="D209" s="17">
        <v>-454.85500000000002</v>
      </c>
      <c r="E209" s="17">
        <v>66.150000000000006</v>
      </c>
      <c r="F209" s="17">
        <v>37.924999999999997</v>
      </c>
      <c r="G209" s="17">
        <v>281.02</v>
      </c>
      <c r="H209" s="17">
        <v>27</v>
      </c>
      <c r="I209" s="17">
        <v>-217.24700000000001</v>
      </c>
      <c r="J209" s="17">
        <v>2570</v>
      </c>
      <c r="K209" s="17">
        <v>55</v>
      </c>
      <c r="L209" s="17">
        <v>4.4999999999999998E-2</v>
      </c>
      <c r="M209" s="17">
        <v>48.42</v>
      </c>
      <c r="N209" s="17">
        <v>50.980400000000003</v>
      </c>
      <c r="O209" s="17">
        <v>31689</v>
      </c>
      <c r="P209" s="17">
        <v>1436.5</v>
      </c>
      <c r="Q209" s="17">
        <v>-20.015000000000001</v>
      </c>
      <c r="R209" s="17">
        <v>28678.280999999999</v>
      </c>
      <c r="S209" s="17">
        <v>32.5</v>
      </c>
      <c r="T209" s="17">
        <v>-53.865000000000002</v>
      </c>
      <c r="U209" s="17">
        <v>-0.33450000000000002</v>
      </c>
      <c r="V209" s="17">
        <v>-6.5549999999999997</v>
      </c>
      <c r="W209" s="17">
        <v>25578.612420000001</v>
      </c>
      <c r="X209" s="17">
        <v>206071</v>
      </c>
      <c r="Y209" s="17">
        <v>41.81</v>
      </c>
      <c r="Z209" s="17">
        <v>-207.89500000000001</v>
      </c>
    </row>
    <row r="210" spans="1:26" x14ac:dyDescent="0.2">
      <c r="A210" s="27">
        <v>45322</v>
      </c>
      <c r="B210" s="17">
        <v>462.755</v>
      </c>
      <c r="C210" s="14">
        <v>5.0999999999999996</v>
      </c>
      <c r="D210" s="17">
        <v>-441</v>
      </c>
      <c r="E210" s="17">
        <v>65.75</v>
      </c>
      <c r="F210" s="17">
        <v>36.950000000000003</v>
      </c>
      <c r="G210" s="17">
        <v>281.85000000000002</v>
      </c>
      <c r="H210" s="17">
        <v>27</v>
      </c>
      <c r="I210" s="17">
        <v>-326.25200000000001</v>
      </c>
      <c r="J210" s="17">
        <v>2582.5</v>
      </c>
      <c r="K210" s="17">
        <v>55</v>
      </c>
      <c r="L210" s="17">
        <v>8.8499999999999995E-2</v>
      </c>
      <c r="M210" s="17">
        <v>47.79</v>
      </c>
      <c r="N210" s="17">
        <v>48.5</v>
      </c>
      <c r="O210" s="17">
        <v>32613</v>
      </c>
      <c r="P210" s="17">
        <v>1439</v>
      </c>
      <c r="Q210" s="17">
        <v>-19.484999999999999</v>
      </c>
      <c r="R210" s="17">
        <v>28940</v>
      </c>
      <c r="S210" s="17">
        <v>32.6</v>
      </c>
      <c r="T210" s="17">
        <v>-53.3</v>
      </c>
      <c r="U210" s="17">
        <v>-0.36</v>
      </c>
      <c r="V210" s="17">
        <v>-6.5350000000000001</v>
      </c>
      <c r="W210" s="17">
        <v>25578.612420000001</v>
      </c>
      <c r="X210" s="17">
        <v>197335.5</v>
      </c>
      <c r="Y210" s="17">
        <v>41.606999999999999</v>
      </c>
      <c r="Z210" s="17">
        <v>-205.46</v>
      </c>
    </row>
    <row r="211" spans="1:26" x14ac:dyDescent="0.2">
      <c r="A211" s="27">
        <v>45321</v>
      </c>
      <c r="B211" s="17">
        <v>481.5</v>
      </c>
      <c r="C211" s="14">
        <v>5.15</v>
      </c>
      <c r="D211" s="17">
        <v>-449.52</v>
      </c>
      <c r="E211" s="17">
        <v>68.2</v>
      </c>
      <c r="F211" s="17">
        <v>42.35</v>
      </c>
      <c r="G211" s="17">
        <v>294.08</v>
      </c>
      <c r="H211" s="17">
        <v>29</v>
      </c>
      <c r="I211" s="17">
        <v>-205.25</v>
      </c>
      <c r="J211" s="17">
        <v>2607.5</v>
      </c>
      <c r="K211" s="17">
        <v>58.5</v>
      </c>
      <c r="L211" s="17">
        <v>8.1500000000000003E-2</v>
      </c>
      <c r="M211" s="17">
        <v>45.52</v>
      </c>
      <c r="N211" s="17">
        <v>52</v>
      </c>
      <c r="O211" s="17">
        <v>31397.5</v>
      </c>
      <c r="P211" s="17">
        <v>1482</v>
      </c>
      <c r="Q211" s="17">
        <v>-20.195</v>
      </c>
      <c r="R211" s="17">
        <v>29048.055</v>
      </c>
      <c r="S211" s="17">
        <v>33.299999999999997</v>
      </c>
      <c r="T211" s="17">
        <v>-53.5</v>
      </c>
      <c r="U211" s="17">
        <v>-0.37</v>
      </c>
      <c r="V211" s="17">
        <v>-6.58</v>
      </c>
      <c r="W211" s="17">
        <v>25578.612420000001</v>
      </c>
      <c r="X211" s="17">
        <v>187779</v>
      </c>
      <c r="Y211" s="17">
        <v>40.658000000000001</v>
      </c>
      <c r="Z211" s="17">
        <v>-203.9</v>
      </c>
    </row>
    <row r="212" spans="1:26" x14ac:dyDescent="0.2">
      <c r="A212" s="27">
        <v>45320</v>
      </c>
      <c r="B212" s="17">
        <v>488.19600000000003</v>
      </c>
      <c r="C212" s="14">
        <v>4.625</v>
      </c>
      <c r="D212" s="17">
        <v>-437.62299999999999</v>
      </c>
      <c r="E212" s="17">
        <v>67.150000000000006</v>
      </c>
      <c r="F212" s="17">
        <v>41.85</v>
      </c>
      <c r="G212" s="17">
        <v>275.30500000000001</v>
      </c>
      <c r="H212" s="17">
        <v>30</v>
      </c>
      <c r="I212" s="17">
        <v>-243.244</v>
      </c>
      <c r="J212" s="17">
        <v>2590</v>
      </c>
      <c r="K212" s="17">
        <v>67</v>
      </c>
      <c r="L212" s="17">
        <v>7.2499999999999995E-2</v>
      </c>
      <c r="M212" s="17">
        <v>44.07</v>
      </c>
      <c r="N212" s="17">
        <v>51</v>
      </c>
      <c r="O212" s="17">
        <v>32250</v>
      </c>
      <c r="P212" s="17">
        <v>1470.8</v>
      </c>
      <c r="Q212" s="17">
        <v>-20.545000000000002</v>
      </c>
      <c r="R212" s="17">
        <v>29140.995999999999</v>
      </c>
      <c r="S212" s="17">
        <v>34</v>
      </c>
      <c r="T212" s="17">
        <v>-52.744999999999997</v>
      </c>
      <c r="U212" s="17">
        <v>-0.36299999999999999</v>
      </c>
      <c r="V212" s="17">
        <v>-6.5750000000000002</v>
      </c>
      <c r="W212" s="17">
        <v>25578.612420000001</v>
      </c>
      <c r="X212" s="17">
        <v>125863.8</v>
      </c>
      <c r="Y212" s="17">
        <v>40.094999999999999</v>
      </c>
      <c r="Z212" s="17">
        <v>-203.72300000000001</v>
      </c>
    </row>
    <row r="213" spans="1:26" x14ac:dyDescent="0.2">
      <c r="A213" s="27">
        <v>45317</v>
      </c>
      <c r="B213" s="17">
        <v>492.66199999999998</v>
      </c>
      <c r="C213" s="14">
        <v>4.55</v>
      </c>
      <c r="D213" s="17">
        <v>-453.75</v>
      </c>
      <c r="E213" s="17">
        <v>70.5</v>
      </c>
      <c r="F213" s="17">
        <v>42.85</v>
      </c>
      <c r="G213" s="17">
        <v>276.69</v>
      </c>
      <c r="H213" s="17">
        <v>30</v>
      </c>
      <c r="I213" s="17">
        <v>-256.24299999999999</v>
      </c>
      <c r="J213" s="17">
        <v>2602.5</v>
      </c>
      <c r="K213" s="17">
        <v>70</v>
      </c>
      <c r="L213" s="17">
        <v>8.9800000000000005E-2</v>
      </c>
      <c r="M213" s="17">
        <v>44.83</v>
      </c>
      <c r="N213" s="17">
        <v>51</v>
      </c>
      <c r="O213" s="17">
        <v>32817.5</v>
      </c>
      <c r="P213" s="17">
        <v>1471</v>
      </c>
      <c r="Q213" s="17">
        <v>-21.266999999999999</v>
      </c>
      <c r="R213" s="17">
        <v>29741.407999999999</v>
      </c>
      <c r="S213" s="17">
        <v>34.5</v>
      </c>
      <c r="T213" s="17">
        <v>-51.744999999999997</v>
      </c>
      <c r="U213" s="17">
        <v>-0.36799999999999999</v>
      </c>
      <c r="V213" s="17">
        <v>-6.64</v>
      </c>
      <c r="W213" s="17">
        <v>25578.612420000001</v>
      </c>
      <c r="X213" s="17">
        <v>112764.5</v>
      </c>
      <c r="Y213" s="17">
        <v>40.28</v>
      </c>
      <c r="Z213" s="17">
        <v>-206.76</v>
      </c>
    </row>
    <row r="214" spans="1:26" x14ac:dyDescent="0.2">
      <c r="A214" s="27">
        <v>45316</v>
      </c>
      <c r="B214" s="17">
        <v>493.18099999999998</v>
      </c>
      <c r="C214" s="14">
        <v>4.5</v>
      </c>
      <c r="D214" s="17">
        <v>-455.26499999999999</v>
      </c>
      <c r="E214" s="17">
        <v>72.349999999999994</v>
      </c>
      <c r="F214" s="17">
        <v>42.795000000000002</v>
      </c>
      <c r="G214" s="17">
        <v>277.5</v>
      </c>
      <c r="H214" s="17">
        <v>42</v>
      </c>
      <c r="I214" s="17">
        <v>-122.252</v>
      </c>
      <c r="J214" s="17">
        <v>2620</v>
      </c>
      <c r="K214" s="17">
        <v>72</v>
      </c>
      <c r="L214" s="17">
        <v>8.7999999999999995E-2</v>
      </c>
      <c r="M214" s="17">
        <v>47.5</v>
      </c>
      <c r="N214" s="17">
        <v>44.326030000000003</v>
      </c>
      <c r="O214" s="17">
        <v>33933.800000000003</v>
      </c>
      <c r="P214" s="17">
        <v>1484.3</v>
      </c>
      <c r="Q214" s="17">
        <v>-19.882000000000001</v>
      </c>
      <c r="R214" s="17">
        <v>29897.523000000001</v>
      </c>
      <c r="S214" s="17">
        <v>34.200000000000003</v>
      </c>
      <c r="T214" s="17">
        <v>-51.984999999999999</v>
      </c>
      <c r="U214" s="17">
        <v>-0.37</v>
      </c>
      <c r="V214" s="17">
        <v>-6.625</v>
      </c>
      <c r="W214" s="17">
        <v>25578.612420000001</v>
      </c>
      <c r="X214" s="17">
        <v>113858.3</v>
      </c>
      <c r="Y214" s="17">
        <v>40.314999999999998</v>
      </c>
      <c r="Z214" s="17">
        <v>-208.125</v>
      </c>
    </row>
    <row r="215" spans="1:26" x14ac:dyDescent="0.2">
      <c r="A215" s="27">
        <v>45315</v>
      </c>
      <c r="B215" s="17">
        <v>484.255</v>
      </c>
      <c r="C215" s="14">
        <v>4.5999999999999996</v>
      </c>
      <c r="D215" s="17">
        <v>-444</v>
      </c>
      <c r="E215" s="17">
        <v>71.697000000000003</v>
      </c>
      <c r="F215" s="17">
        <v>42.695</v>
      </c>
      <c r="G215" s="17">
        <v>280</v>
      </c>
      <c r="H215" s="17">
        <v>23</v>
      </c>
      <c r="I215" s="17">
        <v>-214.75299999999999</v>
      </c>
      <c r="J215" s="17">
        <v>2622.5</v>
      </c>
      <c r="K215" s="17">
        <v>77</v>
      </c>
      <c r="L215" s="17">
        <v>5.2299999999999999E-2</v>
      </c>
      <c r="M215" s="17">
        <v>47.484999999999999</v>
      </c>
      <c r="N215" s="17">
        <v>37.84695</v>
      </c>
      <c r="O215" s="17">
        <v>34028.1</v>
      </c>
      <c r="P215" s="17">
        <v>1482.9</v>
      </c>
      <c r="Q215" s="17">
        <v>-19.86</v>
      </c>
      <c r="R215" s="17">
        <v>29811.99</v>
      </c>
      <c r="S215" s="17">
        <v>34.24</v>
      </c>
      <c r="T215" s="17">
        <v>-51.73</v>
      </c>
      <c r="U215" s="17">
        <v>-0.39300000000000002</v>
      </c>
      <c r="V215" s="17">
        <v>-6.665</v>
      </c>
      <c r="W215" s="17">
        <v>25578.612420000001</v>
      </c>
      <c r="X215" s="17">
        <v>121071</v>
      </c>
      <c r="Y215" s="17">
        <v>40.28</v>
      </c>
      <c r="Z215" s="17">
        <v>-206.13499999999999</v>
      </c>
    </row>
    <row r="216" spans="1:26" x14ac:dyDescent="0.2">
      <c r="A216" s="27">
        <v>45314</v>
      </c>
      <c r="B216" s="17">
        <v>497.66199999999998</v>
      </c>
      <c r="C216" s="14">
        <v>4.5999999999999996</v>
      </c>
      <c r="D216" s="17">
        <v>-400.76499999999999</v>
      </c>
      <c r="E216" s="17">
        <v>75.650000000000006</v>
      </c>
      <c r="F216" s="17">
        <v>43.064999999999998</v>
      </c>
      <c r="G216" s="17">
        <v>280</v>
      </c>
      <c r="H216" s="17">
        <v>27</v>
      </c>
      <c r="I216" s="17">
        <v>-168.24700000000001</v>
      </c>
      <c r="J216" s="17">
        <v>2645</v>
      </c>
      <c r="K216" s="17">
        <v>75.8</v>
      </c>
      <c r="L216" s="17">
        <v>2.3E-2</v>
      </c>
      <c r="M216" s="17">
        <v>46.045000000000002</v>
      </c>
      <c r="N216" s="17">
        <v>39.273099999999999</v>
      </c>
      <c r="O216" s="17">
        <v>32593</v>
      </c>
      <c r="P216" s="17">
        <v>1503.5</v>
      </c>
      <c r="Q216" s="17">
        <v>-20.21</v>
      </c>
      <c r="R216" s="17">
        <v>30640.793000000001</v>
      </c>
      <c r="S216" s="17">
        <v>35</v>
      </c>
      <c r="T216" s="17">
        <v>-51.622</v>
      </c>
      <c r="U216" s="17">
        <v>-0.39700000000000002</v>
      </c>
      <c r="V216" s="17">
        <v>-6.6849999999999996</v>
      </c>
      <c r="W216" s="17">
        <v>25578.612420000001</v>
      </c>
      <c r="X216" s="17">
        <v>114986.5</v>
      </c>
      <c r="Y216" s="17">
        <v>39.950000000000003</v>
      </c>
      <c r="Z216" s="17">
        <v>-207.47</v>
      </c>
    </row>
    <row r="217" spans="1:26" x14ac:dyDescent="0.2">
      <c r="A217" s="27">
        <v>45313</v>
      </c>
      <c r="B217" s="17">
        <v>494.56599999999997</v>
      </c>
      <c r="C217" s="14">
        <v>4.6900000000000004</v>
      </c>
      <c r="D217" s="17">
        <v>-380.06299999999999</v>
      </c>
      <c r="E217" s="17">
        <v>73.75</v>
      </c>
      <c r="F217" s="17">
        <v>44.75</v>
      </c>
      <c r="G217" s="17">
        <v>275</v>
      </c>
      <c r="H217" s="17">
        <v>26</v>
      </c>
      <c r="I217" s="17">
        <v>-238.25200000000001</v>
      </c>
      <c r="J217" s="17">
        <v>2617.5050000000001</v>
      </c>
      <c r="K217" s="17">
        <v>73</v>
      </c>
      <c r="L217" s="17">
        <v>1.52E-2</v>
      </c>
      <c r="M217" s="17">
        <v>46.365000000000002</v>
      </c>
      <c r="N217" s="17">
        <v>38.874749999999999</v>
      </c>
      <c r="O217" s="17">
        <v>34658.800000000003</v>
      </c>
      <c r="P217" s="17">
        <v>1522.3</v>
      </c>
      <c r="Q217" s="17">
        <v>-19.63</v>
      </c>
      <c r="R217" s="17">
        <v>29987.851999999999</v>
      </c>
      <c r="S217" s="17">
        <v>35.15</v>
      </c>
      <c r="T217" s="17">
        <v>-52.195</v>
      </c>
      <c r="U217" s="17">
        <v>-0.38500000000000001</v>
      </c>
      <c r="V217" s="17">
        <v>-6.6</v>
      </c>
      <c r="W217" s="17">
        <v>25578.612420000001</v>
      </c>
      <c r="X217" s="17">
        <v>115000.5</v>
      </c>
      <c r="Y217" s="17">
        <v>39.99</v>
      </c>
      <c r="Z217" s="17">
        <v>-207.52500000000001</v>
      </c>
    </row>
    <row r="218" spans="1:26" x14ac:dyDescent="0.2">
      <c r="A218" s="27">
        <v>45310</v>
      </c>
      <c r="B218" s="17">
        <v>485.79</v>
      </c>
      <c r="C218" s="14">
        <v>4.5999999999999996</v>
      </c>
      <c r="D218" s="17">
        <v>-415.00099999999998</v>
      </c>
      <c r="E218" s="17">
        <v>73.5</v>
      </c>
      <c r="F218" s="17">
        <v>44.85</v>
      </c>
      <c r="G218" s="17">
        <v>290</v>
      </c>
      <c r="H218" s="17">
        <v>17</v>
      </c>
      <c r="I218" s="17">
        <v>-209.751</v>
      </c>
      <c r="J218" s="17">
        <v>2615</v>
      </c>
      <c r="K218" s="17">
        <v>77</v>
      </c>
      <c r="L218" s="17">
        <v>1.12E-2</v>
      </c>
      <c r="M218" s="17">
        <v>42.5</v>
      </c>
      <c r="N218" s="17">
        <v>39</v>
      </c>
      <c r="O218" s="17">
        <v>35005.5</v>
      </c>
      <c r="P218" s="17">
        <v>1515.8</v>
      </c>
      <c r="Q218" s="17">
        <v>-19.591999999999999</v>
      </c>
      <c r="R218" s="17">
        <v>30291.5</v>
      </c>
      <c r="S218" s="17">
        <v>35.049999999999997</v>
      </c>
      <c r="T218" s="17">
        <v>-52.155000000000001</v>
      </c>
      <c r="U218" s="17">
        <v>-0.4395</v>
      </c>
      <c r="V218" s="17">
        <v>-6.625</v>
      </c>
      <c r="W218" s="17">
        <v>25578.612420000001</v>
      </c>
      <c r="X218" s="17">
        <v>103444.3</v>
      </c>
      <c r="Y218" s="17">
        <v>39.893000000000001</v>
      </c>
      <c r="Z218" s="17">
        <v>-207.6</v>
      </c>
    </row>
    <row r="219" spans="1:26" x14ac:dyDescent="0.2">
      <c r="A219" s="27">
        <v>45309</v>
      </c>
      <c r="B219" s="17">
        <v>501.06</v>
      </c>
      <c r="C219" s="14">
        <v>4.4249999999999998</v>
      </c>
      <c r="D219" s="17">
        <v>-439.08499999999998</v>
      </c>
      <c r="E219" s="17">
        <v>73.197000000000003</v>
      </c>
      <c r="F219" s="17">
        <v>44.07</v>
      </c>
      <c r="G219" s="17">
        <v>289.83199999999999</v>
      </c>
      <c r="H219" s="17">
        <v>24</v>
      </c>
      <c r="I219" s="17">
        <v>-195.255</v>
      </c>
      <c r="J219" s="17">
        <v>2616.5</v>
      </c>
      <c r="K219" s="17">
        <v>84</v>
      </c>
      <c r="L219" s="17">
        <v>1.47E-2</v>
      </c>
      <c r="M219" s="17">
        <v>40.99</v>
      </c>
      <c r="N219" s="17">
        <v>37.3065</v>
      </c>
      <c r="O219" s="17">
        <v>34512</v>
      </c>
      <c r="P219" s="17">
        <v>1513.5</v>
      </c>
      <c r="Q219" s="17">
        <v>-18.751999999999999</v>
      </c>
      <c r="R219" s="17">
        <v>29678.384999999998</v>
      </c>
      <c r="S219" s="17">
        <v>35.200000000000003</v>
      </c>
      <c r="T219" s="17">
        <v>-52.034999999999997</v>
      </c>
      <c r="U219" s="17">
        <v>-0.36399999999999999</v>
      </c>
      <c r="V219" s="17">
        <v>-6.6849999999999996</v>
      </c>
      <c r="W219" s="17">
        <v>25578.612420000001</v>
      </c>
      <c r="X219" s="17">
        <v>88569</v>
      </c>
      <c r="Y219" s="17">
        <v>39.838000000000001</v>
      </c>
      <c r="Z219" s="17">
        <v>-207.78800000000001</v>
      </c>
    </row>
    <row r="220" spans="1:26" x14ac:dyDescent="0.2">
      <c r="A220" s="27">
        <v>45308</v>
      </c>
      <c r="B220" s="17">
        <v>508.24200000000002</v>
      </c>
      <c r="C220" s="14">
        <v>4.2549999999999999</v>
      </c>
      <c r="D220" s="17">
        <v>-427.5</v>
      </c>
      <c r="E220" s="17">
        <v>73.75</v>
      </c>
      <c r="F220" s="17">
        <v>44.015000000000001</v>
      </c>
      <c r="G220" s="17">
        <v>289.82299999999998</v>
      </c>
      <c r="H220" s="17">
        <v>25</v>
      </c>
      <c r="I220" s="17">
        <v>-115.752</v>
      </c>
      <c r="J220" s="17">
        <v>2637.5</v>
      </c>
      <c r="K220" s="17">
        <v>82.5</v>
      </c>
      <c r="L220" s="17">
        <v>1.17E-2</v>
      </c>
      <c r="M220" s="17">
        <v>41.74</v>
      </c>
      <c r="N220" s="17">
        <v>32.13062</v>
      </c>
      <c r="O220" s="17">
        <v>34492.300000000003</v>
      </c>
      <c r="P220" s="17">
        <v>1504.8</v>
      </c>
      <c r="Q220" s="17">
        <v>-16.968</v>
      </c>
      <c r="R220" s="17">
        <v>29890.75</v>
      </c>
      <c r="S220" s="17">
        <v>35.1</v>
      </c>
      <c r="T220" s="17">
        <v>-51.234999999999999</v>
      </c>
      <c r="U220" s="17">
        <v>-0.28949999999999998</v>
      </c>
      <c r="V220" s="17">
        <v>-6.625</v>
      </c>
      <c r="W220" s="17">
        <v>25578.612420000001</v>
      </c>
      <c r="X220" s="17">
        <v>84780.3</v>
      </c>
      <c r="Y220" s="17">
        <v>40.125</v>
      </c>
      <c r="Z220" s="17">
        <v>-208.25</v>
      </c>
    </row>
    <row r="221" spans="1:26" x14ac:dyDescent="0.2">
      <c r="A221" s="27">
        <v>45307</v>
      </c>
      <c r="B221" s="17">
        <v>507.779</v>
      </c>
      <c r="C221" s="14">
        <v>4.25</v>
      </c>
      <c r="D221" s="17">
        <v>-420</v>
      </c>
      <c r="E221" s="17">
        <v>69.646000000000001</v>
      </c>
      <c r="F221" s="17">
        <v>44.29</v>
      </c>
      <c r="G221" s="17">
        <v>290.32</v>
      </c>
      <c r="H221" s="17">
        <v>26</v>
      </c>
      <c r="I221" s="17">
        <v>-290.75099999999998</v>
      </c>
      <c r="J221" s="17">
        <v>2637.5</v>
      </c>
      <c r="K221" s="17">
        <v>75</v>
      </c>
      <c r="L221" s="17">
        <v>1.3299999999999999E-2</v>
      </c>
      <c r="M221" s="17">
        <v>46.52</v>
      </c>
      <c r="N221" s="17">
        <v>32.21828</v>
      </c>
      <c r="O221" s="17">
        <v>34881.5</v>
      </c>
      <c r="P221" s="17">
        <v>1495</v>
      </c>
      <c r="Q221" s="17">
        <v>-18.07</v>
      </c>
      <c r="R221" s="17">
        <v>30577.546999999999</v>
      </c>
      <c r="S221" s="17">
        <v>35</v>
      </c>
      <c r="T221" s="17">
        <v>-50.25</v>
      </c>
      <c r="U221" s="17">
        <v>-0.26</v>
      </c>
      <c r="V221" s="17">
        <v>-6.6920000000000002</v>
      </c>
      <c r="W221" s="17">
        <v>25578.612420000001</v>
      </c>
      <c r="X221" s="17">
        <v>80453</v>
      </c>
      <c r="Y221" s="17">
        <v>39.83</v>
      </c>
      <c r="Z221" s="17">
        <v>-206.53</v>
      </c>
    </row>
    <row r="222" spans="1:26" x14ac:dyDescent="0.2">
      <c r="A222" s="27">
        <v>45306</v>
      </c>
      <c r="B222" s="17">
        <v>482.221</v>
      </c>
      <c r="C222" s="14">
        <v>4.29</v>
      </c>
      <c r="D222" s="17">
        <v>-449.51799999999997</v>
      </c>
      <c r="E222" s="17">
        <v>70.2</v>
      </c>
      <c r="F222" s="17">
        <v>44.75</v>
      </c>
      <c r="G222" s="17">
        <v>291.5</v>
      </c>
      <c r="H222" s="17">
        <v>21</v>
      </c>
      <c r="I222" s="17">
        <v>-309.24799999999999</v>
      </c>
      <c r="J222" s="17">
        <v>2547</v>
      </c>
      <c r="K222" s="17">
        <v>80</v>
      </c>
      <c r="L222" s="17">
        <v>1.4999999999999999E-2</v>
      </c>
      <c r="M222" s="17">
        <v>48.534999999999997</v>
      </c>
      <c r="N222" s="17">
        <v>31.925750000000001</v>
      </c>
      <c r="O222" s="17">
        <v>34867.800000000003</v>
      </c>
      <c r="P222" s="17">
        <v>1475</v>
      </c>
      <c r="Q222" s="17">
        <v>-20.497</v>
      </c>
      <c r="R222" s="17">
        <v>30459.398000000001</v>
      </c>
      <c r="S222" s="17">
        <v>35.700000000000003</v>
      </c>
      <c r="T222" s="17">
        <v>-49.03</v>
      </c>
      <c r="U222" s="17">
        <v>-0.315</v>
      </c>
      <c r="V222" s="17">
        <v>-6.6</v>
      </c>
      <c r="W222" s="17">
        <v>25578.612420000001</v>
      </c>
      <c r="X222" s="17">
        <v>88569</v>
      </c>
      <c r="Y222" s="17">
        <v>39.935000000000002</v>
      </c>
      <c r="Z222" s="17">
        <v>-204.72300000000001</v>
      </c>
    </row>
    <row r="223" spans="1:26" x14ac:dyDescent="0.2">
      <c r="A223" s="27">
        <v>45303</v>
      </c>
      <c r="B223" s="17">
        <v>490.637</v>
      </c>
      <c r="C223" s="14">
        <v>4.4000000000000004</v>
      </c>
      <c r="D223" s="17">
        <v>-432</v>
      </c>
      <c r="E223" s="17">
        <v>70.262</v>
      </c>
      <c r="F223" s="17">
        <v>43.67</v>
      </c>
      <c r="G223" s="17">
        <v>291.45699999999999</v>
      </c>
      <c r="H223" s="17">
        <v>21</v>
      </c>
      <c r="I223" s="17">
        <v>-297.25099999999998</v>
      </c>
      <c r="J223" s="17">
        <v>2552</v>
      </c>
      <c r="K223" s="17">
        <v>75.099999999999994</v>
      </c>
      <c r="L223" s="17">
        <v>3.8199999999999998E-2</v>
      </c>
      <c r="M223" s="17">
        <v>48.1</v>
      </c>
      <c r="N223" s="17">
        <v>31.528770000000002</v>
      </c>
      <c r="O223" s="17">
        <v>34023.699999999997</v>
      </c>
      <c r="P223" s="17">
        <v>1469.5</v>
      </c>
      <c r="Q223" s="17">
        <v>-20.495000000000001</v>
      </c>
      <c r="R223" s="17">
        <v>31032.425999999999</v>
      </c>
      <c r="S223" s="17">
        <v>35.5</v>
      </c>
      <c r="T223" s="17">
        <v>-50.3</v>
      </c>
      <c r="U223" s="17">
        <v>-0.45950000000000002</v>
      </c>
      <c r="V223" s="17">
        <v>-6.53</v>
      </c>
      <c r="W223" s="17">
        <v>25578.612420000001</v>
      </c>
      <c r="X223" s="17">
        <v>91969.8</v>
      </c>
      <c r="Y223" s="17">
        <v>40.250999999999998</v>
      </c>
      <c r="Z223" s="17">
        <v>-203.68799999999999</v>
      </c>
    </row>
    <row r="224" spans="1:26" x14ac:dyDescent="0.2">
      <c r="A224" s="27">
        <v>45302</v>
      </c>
      <c r="B224" s="17">
        <v>497.10500000000002</v>
      </c>
      <c r="C224" s="14">
        <v>4.45</v>
      </c>
      <c r="D224" s="17">
        <v>-468</v>
      </c>
      <c r="E224" s="17">
        <v>68.75</v>
      </c>
      <c r="F224" s="17">
        <v>43.954999999999998</v>
      </c>
      <c r="G224" s="17">
        <v>307.5</v>
      </c>
      <c r="H224" s="17">
        <v>22</v>
      </c>
      <c r="I224" s="17">
        <v>-294.74700000000001</v>
      </c>
      <c r="J224" s="17">
        <v>2570</v>
      </c>
      <c r="K224" s="17">
        <v>73</v>
      </c>
      <c r="L224" s="17">
        <v>4.9500000000000002E-2</v>
      </c>
      <c r="M224" s="17">
        <v>45.734999999999999</v>
      </c>
      <c r="N224" s="17">
        <v>35.410449999999997</v>
      </c>
      <c r="O224" s="17">
        <v>34637</v>
      </c>
      <c r="P224" s="17">
        <v>1467.5</v>
      </c>
      <c r="Q224" s="17">
        <v>-19.516999999999999</v>
      </c>
      <c r="R224" s="17">
        <v>31582.684000000001</v>
      </c>
      <c r="S224" s="17">
        <v>35</v>
      </c>
      <c r="T224" s="17">
        <v>-50.564999999999998</v>
      </c>
      <c r="U224" s="17">
        <v>-0.435</v>
      </c>
      <c r="V224" s="17">
        <v>-6.49</v>
      </c>
      <c r="W224" s="17">
        <v>25578.612420000001</v>
      </c>
      <c r="X224" s="17">
        <v>78914.5</v>
      </c>
      <c r="Y224" s="17">
        <v>40.326999999999998</v>
      </c>
      <c r="Z224" s="17">
        <v>-204.45</v>
      </c>
    </row>
    <row r="225" spans="1:26" x14ac:dyDescent="0.2">
      <c r="A225" s="27">
        <v>45301</v>
      </c>
      <c r="B225" s="17">
        <v>504.01900000000001</v>
      </c>
      <c r="C225" s="14">
        <v>4.25</v>
      </c>
      <c r="D225" s="17">
        <v>-467.44</v>
      </c>
      <c r="E225" s="17">
        <v>68.349999999999994</v>
      </c>
      <c r="F225" s="17">
        <v>47.93</v>
      </c>
      <c r="G225" s="17">
        <v>307.92500000000001</v>
      </c>
      <c r="H225" s="17">
        <v>20</v>
      </c>
      <c r="I225" s="17">
        <v>-279.75099999999998</v>
      </c>
      <c r="J225" s="17">
        <v>2582.5</v>
      </c>
      <c r="K225" s="17">
        <v>90</v>
      </c>
      <c r="L225" s="17">
        <v>2.8500000000000001E-2</v>
      </c>
      <c r="M225" s="17">
        <v>38</v>
      </c>
      <c r="N225" s="17">
        <v>35.310699999999997</v>
      </c>
      <c r="O225" s="17">
        <v>35551.800000000003</v>
      </c>
      <c r="P225" s="17">
        <v>1466.5</v>
      </c>
      <c r="Q225" s="17">
        <v>-16.995000000000001</v>
      </c>
      <c r="R225" s="17">
        <v>32138.641</v>
      </c>
      <c r="S225" s="17">
        <v>35</v>
      </c>
      <c r="T225" s="17">
        <v>-50.9</v>
      </c>
      <c r="U225" s="17">
        <v>-0.41299999999999998</v>
      </c>
      <c r="V225" s="17">
        <v>-6.415</v>
      </c>
      <c r="W225" s="17">
        <v>25578.612420000001</v>
      </c>
      <c r="X225" s="17">
        <v>78641</v>
      </c>
      <c r="Y225" s="17">
        <v>40.463000000000001</v>
      </c>
      <c r="Z225" s="17">
        <v>-205.25</v>
      </c>
    </row>
    <row r="226" spans="1:26" x14ac:dyDescent="0.2">
      <c r="A226" s="27">
        <v>45300</v>
      </c>
      <c r="B226" s="17">
        <v>500.202</v>
      </c>
      <c r="C226" s="14">
        <v>4.1500000000000004</v>
      </c>
      <c r="D226" s="17">
        <v>-473.26</v>
      </c>
      <c r="E226" s="17">
        <v>70.882999999999996</v>
      </c>
      <c r="F226" s="17">
        <v>51.39</v>
      </c>
      <c r="G226" s="17">
        <v>315</v>
      </c>
      <c r="H226" s="17">
        <v>19</v>
      </c>
      <c r="I226" s="17">
        <v>-250.249</v>
      </c>
      <c r="J226" s="17">
        <v>2585.0050000000001</v>
      </c>
      <c r="K226" s="17">
        <v>90</v>
      </c>
      <c r="L226" s="17">
        <v>3.7999999999999999E-2</v>
      </c>
      <c r="M226" s="17">
        <v>36.567999999999998</v>
      </c>
      <c r="N226" s="17">
        <v>43</v>
      </c>
      <c r="O226" s="17">
        <v>36877.800000000003</v>
      </c>
      <c r="P226" s="17">
        <v>1477.8</v>
      </c>
      <c r="Q226" s="17">
        <v>-21.323</v>
      </c>
      <c r="R226" s="17">
        <v>30814.634999999998</v>
      </c>
      <c r="S226" s="17">
        <v>34.5</v>
      </c>
      <c r="T226" s="17">
        <v>-52.2</v>
      </c>
      <c r="U226" s="17">
        <v>-0.4425</v>
      </c>
      <c r="V226" s="17">
        <v>-6.4450000000000003</v>
      </c>
      <c r="W226" s="17">
        <v>25578.612420000001</v>
      </c>
      <c r="X226" s="17">
        <v>81069</v>
      </c>
      <c r="Y226" s="17">
        <v>40.215000000000003</v>
      </c>
      <c r="Z226" s="17">
        <v>-203.84</v>
      </c>
    </row>
    <row r="227" spans="1:26" x14ac:dyDescent="0.2">
      <c r="A227" s="27">
        <v>45299</v>
      </c>
      <c r="B227" s="17">
        <v>490.43299999999999</v>
      </c>
      <c r="C227" s="14">
        <v>4.05</v>
      </c>
      <c r="D227" s="17">
        <v>-449.76499999999999</v>
      </c>
      <c r="E227" s="17">
        <v>69.468999999999994</v>
      </c>
      <c r="F227" s="17">
        <v>51.26</v>
      </c>
      <c r="G227" s="17">
        <v>320</v>
      </c>
      <c r="H227" s="17">
        <v>19</v>
      </c>
      <c r="I227" s="17">
        <v>-299.24599999999998</v>
      </c>
      <c r="J227" s="17">
        <v>2582.5</v>
      </c>
      <c r="K227" s="17">
        <v>95</v>
      </c>
      <c r="L227" s="17">
        <v>2.1499999999999998E-2</v>
      </c>
      <c r="M227" s="17">
        <v>43</v>
      </c>
      <c r="N227" s="17">
        <v>46.557450000000003</v>
      </c>
      <c r="O227" s="17">
        <v>38902.800000000003</v>
      </c>
      <c r="P227" s="17">
        <v>1455.3</v>
      </c>
      <c r="Q227" s="17">
        <v>-21.228000000000002</v>
      </c>
      <c r="R227" s="17">
        <v>28991.25</v>
      </c>
      <c r="S227" s="17">
        <v>33.5</v>
      </c>
      <c r="T227" s="17">
        <v>-51.8</v>
      </c>
      <c r="U227" s="17">
        <v>-0.47199999999999998</v>
      </c>
      <c r="V227" s="17">
        <v>-6.665</v>
      </c>
      <c r="W227" s="17">
        <v>25578.612420000001</v>
      </c>
      <c r="X227" s="17">
        <v>90641.3</v>
      </c>
      <c r="Y227" s="17">
        <v>40.683</v>
      </c>
      <c r="Z227" s="17">
        <v>-204.5</v>
      </c>
    </row>
    <row r="228" spans="1:26" x14ac:dyDescent="0.2">
      <c r="A228" s="27">
        <v>45296</v>
      </c>
      <c r="B228" s="17">
        <v>505.64699999999999</v>
      </c>
      <c r="C228" s="14">
        <v>4.5</v>
      </c>
      <c r="D228" s="17">
        <v>-447.5</v>
      </c>
      <c r="E228" s="17">
        <v>71.5</v>
      </c>
      <c r="F228" s="17">
        <v>51.384999999999998</v>
      </c>
      <c r="G228" s="17">
        <v>327.505</v>
      </c>
      <c r="H228" s="17">
        <v>14</v>
      </c>
      <c r="I228" s="17">
        <v>-391.75</v>
      </c>
      <c r="J228" s="17">
        <v>2580</v>
      </c>
      <c r="K228" s="17">
        <v>115</v>
      </c>
      <c r="L228" s="17">
        <v>-4.9799999999999997E-2</v>
      </c>
      <c r="M228" s="17">
        <v>44.811999999999998</v>
      </c>
      <c r="N228" s="17">
        <v>52.689450000000001</v>
      </c>
      <c r="O228" s="17">
        <v>39205</v>
      </c>
      <c r="P228" s="17">
        <v>1466.8</v>
      </c>
      <c r="Q228" s="17">
        <v>-25.878</v>
      </c>
      <c r="R228" s="17">
        <v>28073.109</v>
      </c>
      <c r="S228" s="17">
        <v>33.5</v>
      </c>
      <c r="T228" s="17">
        <v>-52.295000000000002</v>
      </c>
      <c r="U228" s="17">
        <v>-0.44</v>
      </c>
      <c r="V228" s="17">
        <v>-6.65</v>
      </c>
      <c r="W228" s="17">
        <v>25578.612420000001</v>
      </c>
      <c r="X228" s="17">
        <v>103404.5</v>
      </c>
      <c r="Y228" s="17">
        <v>40.829000000000001</v>
      </c>
      <c r="Z228" s="17">
        <v>-205.1</v>
      </c>
    </row>
    <row r="229" spans="1:26" x14ac:dyDescent="0.2">
      <c r="A229" s="27">
        <v>45295</v>
      </c>
      <c r="B229" s="17">
        <v>506.41399999999999</v>
      </c>
      <c r="C229" s="14">
        <v>4.5999999999999996</v>
      </c>
      <c r="D229" s="17">
        <v>-455.5</v>
      </c>
      <c r="E229" s="17">
        <v>71.5</v>
      </c>
      <c r="F229" s="17">
        <v>50.615000000000002</v>
      </c>
      <c r="G229" s="17">
        <v>336.57</v>
      </c>
      <c r="H229" s="17">
        <v>13</v>
      </c>
      <c r="I229" s="17">
        <v>-262.24400000000003</v>
      </c>
      <c r="J229" s="17">
        <v>2577.5</v>
      </c>
      <c r="K229" s="17">
        <v>110</v>
      </c>
      <c r="L229" s="17">
        <v>7.7999999999999996E-3</v>
      </c>
      <c r="M229" s="17">
        <v>47.965000000000003</v>
      </c>
      <c r="N229" s="17">
        <v>57.03745</v>
      </c>
      <c r="O229" s="17">
        <v>39092.5</v>
      </c>
      <c r="P229" s="17">
        <v>1479.8</v>
      </c>
      <c r="Q229" s="17">
        <v>-27.484999999999999</v>
      </c>
      <c r="R229" s="17">
        <v>28906.75</v>
      </c>
      <c r="S229" s="17">
        <v>34.5</v>
      </c>
      <c r="T229" s="17">
        <v>-52.11</v>
      </c>
      <c r="U229" s="17">
        <v>-0.45</v>
      </c>
      <c r="V229" s="17">
        <v>-6.5750000000000002</v>
      </c>
      <c r="W229" s="17">
        <v>25578.612420000001</v>
      </c>
      <c r="X229" s="17">
        <v>103537.5</v>
      </c>
      <c r="Y229" s="17">
        <v>40.729999999999997</v>
      </c>
      <c r="Z229" s="17">
        <v>-204.42</v>
      </c>
    </row>
    <row r="230" spans="1:26" x14ac:dyDescent="0.2">
      <c r="A230" s="27">
        <v>45294</v>
      </c>
      <c r="B230" s="17">
        <v>509.43400000000003</v>
      </c>
      <c r="C230" s="14">
        <v>4.6500000000000004</v>
      </c>
      <c r="D230" s="17">
        <v>-484.20800000000003</v>
      </c>
      <c r="E230" s="17">
        <v>70.25</v>
      </c>
      <c r="F230" s="17">
        <v>51.685000000000002</v>
      </c>
      <c r="G230" s="17">
        <v>349.15499999999997</v>
      </c>
      <c r="H230" s="17">
        <v>10</v>
      </c>
      <c r="I230" s="17">
        <v>-357.00299999999999</v>
      </c>
      <c r="J230" s="17">
        <v>2572.5</v>
      </c>
      <c r="K230" s="17">
        <v>110</v>
      </c>
      <c r="L230" s="17">
        <v>6.08E-2</v>
      </c>
      <c r="M230" s="17">
        <v>50.52</v>
      </c>
      <c r="N230" s="17">
        <v>50.429499999999997</v>
      </c>
      <c r="O230" s="17">
        <v>39093.300000000003</v>
      </c>
      <c r="P230" s="17">
        <v>1473.2</v>
      </c>
      <c r="Q230" s="17">
        <v>-27.5</v>
      </c>
      <c r="R230" s="17">
        <v>29743.379000000001</v>
      </c>
      <c r="S230" s="17">
        <v>35.5</v>
      </c>
      <c r="T230" s="17">
        <v>-51.75</v>
      </c>
      <c r="U230" s="17">
        <v>-0.42349999999999999</v>
      </c>
      <c r="V230" s="17">
        <v>-6.54</v>
      </c>
      <c r="W230" s="17">
        <v>25578.612420000001</v>
      </c>
      <c r="X230" s="17">
        <v>132103.5</v>
      </c>
      <c r="Y230" s="17">
        <v>40.734999999999999</v>
      </c>
      <c r="Z230" s="17">
        <v>-202.755</v>
      </c>
    </row>
    <row r="231" spans="1:26" x14ac:dyDescent="0.2">
      <c r="A231" s="27">
        <v>45293</v>
      </c>
      <c r="B231" s="17">
        <v>503.517</v>
      </c>
      <c r="C231" s="14">
        <v>4.7</v>
      </c>
      <c r="D231" s="17">
        <v>-498.00799999999998</v>
      </c>
      <c r="E231" s="17">
        <v>70</v>
      </c>
      <c r="F231" s="17">
        <v>51.284999999999997</v>
      </c>
      <c r="G231" s="17">
        <v>348.91</v>
      </c>
      <c r="H231" s="17">
        <v>7</v>
      </c>
      <c r="I231" s="17">
        <v>-301.24200000000002</v>
      </c>
      <c r="J231" s="17">
        <v>2547.5</v>
      </c>
      <c r="K231" s="17">
        <v>95.1</v>
      </c>
      <c r="L231" s="17">
        <v>-5.0000000000000001E-3</v>
      </c>
      <c r="M231" s="17">
        <v>47.027000000000001</v>
      </c>
      <c r="N231" s="17">
        <v>58.5</v>
      </c>
      <c r="O231" s="17">
        <v>39062</v>
      </c>
      <c r="P231" s="17">
        <v>1463.1</v>
      </c>
      <c r="Q231" s="17">
        <v>-25.882000000000001</v>
      </c>
      <c r="R231" s="17">
        <v>29144.393</v>
      </c>
      <c r="S231" s="17">
        <v>34.799999999999997</v>
      </c>
      <c r="T231" s="17">
        <v>-53.895000000000003</v>
      </c>
      <c r="U231" s="17">
        <v>-0.435</v>
      </c>
      <c r="V231" s="17">
        <v>-6.37</v>
      </c>
      <c r="W231" s="17">
        <v>25578.612420000001</v>
      </c>
      <c r="X231" s="17">
        <v>141526.5</v>
      </c>
      <c r="Y231" s="17">
        <v>40.575000000000003</v>
      </c>
      <c r="Z231" s="17">
        <v>-200.75</v>
      </c>
    </row>
    <row r="232" spans="1:26" x14ac:dyDescent="0.2">
      <c r="A232" s="27">
        <v>45292</v>
      </c>
      <c r="B232" s="17">
        <v>454.34699999999998</v>
      </c>
      <c r="C232" s="14">
        <v>4.45</v>
      </c>
      <c r="D232" s="17">
        <v>-448.69</v>
      </c>
      <c r="E232" s="17">
        <v>71.25</v>
      </c>
      <c r="F232" s="17">
        <v>50.975000000000001</v>
      </c>
      <c r="G232" s="17">
        <v>340</v>
      </c>
      <c r="H232" s="17">
        <v>6</v>
      </c>
      <c r="I232" s="17">
        <v>-472.02600000000001</v>
      </c>
      <c r="J232" s="17">
        <v>2520</v>
      </c>
      <c r="K232" s="17">
        <v>105</v>
      </c>
      <c r="L232" s="17">
        <v>-1.6199999999999999E-2</v>
      </c>
      <c r="M232" s="17">
        <v>50</v>
      </c>
      <c r="N232" s="17">
        <v>57.654949999999999</v>
      </c>
      <c r="O232" s="17">
        <v>38948</v>
      </c>
      <c r="P232" s="17">
        <v>1465.3</v>
      </c>
      <c r="Q232" s="17">
        <v>-26.375</v>
      </c>
      <c r="R232" s="17">
        <v>25944.043000000001</v>
      </c>
      <c r="S232" s="17">
        <v>34</v>
      </c>
      <c r="T232" s="17">
        <v>-55.094999999999999</v>
      </c>
      <c r="U232" s="17">
        <v>-0.47949999999999998</v>
      </c>
      <c r="V232" s="17">
        <v>-6.23</v>
      </c>
      <c r="W232" s="17">
        <v>25578.612420000001</v>
      </c>
      <c r="X232" s="17">
        <v>132097</v>
      </c>
      <c r="Y232" s="17">
        <v>40.625</v>
      </c>
      <c r="Z232" s="17">
        <v>-199.11600000000001</v>
      </c>
    </row>
    <row r="233" spans="1:26" x14ac:dyDescent="0.2">
      <c r="A233" s="27">
        <v>45289</v>
      </c>
      <c r="B233" s="17">
        <v>456.45499999999998</v>
      </c>
      <c r="C233" s="14">
        <v>4.45</v>
      </c>
      <c r="D233" s="17">
        <v>-448.69</v>
      </c>
      <c r="E233" s="17">
        <v>71.25</v>
      </c>
      <c r="F233" s="17">
        <v>50.975000000000001</v>
      </c>
      <c r="G233" s="17">
        <v>337.505</v>
      </c>
      <c r="H233" s="17">
        <v>5</v>
      </c>
      <c r="I233" s="17">
        <v>-489.51600000000002</v>
      </c>
      <c r="J233" s="17">
        <v>2520</v>
      </c>
      <c r="K233" s="17">
        <v>103.8</v>
      </c>
      <c r="L233" s="17">
        <v>-1.6199999999999999E-2</v>
      </c>
      <c r="M233" s="17">
        <v>50</v>
      </c>
      <c r="N233" s="17">
        <v>58.024999999999999</v>
      </c>
      <c r="O233" s="17">
        <v>38948</v>
      </c>
      <c r="P233" s="17">
        <v>1458</v>
      </c>
      <c r="Q233" s="17">
        <v>-26.347000000000001</v>
      </c>
      <c r="R233" s="17">
        <v>25988.625</v>
      </c>
      <c r="S233" s="17">
        <v>34.5</v>
      </c>
      <c r="T233" s="17">
        <v>-55.07</v>
      </c>
      <c r="U233" s="17">
        <v>-0.47749999999999998</v>
      </c>
      <c r="V233" s="17">
        <v>-6.23</v>
      </c>
      <c r="W233" s="17">
        <v>25578.612420000001</v>
      </c>
      <c r="X233" s="17">
        <v>132097</v>
      </c>
      <c r="Y233" s="17">
        <v>40.564999999999998</v>
      </c>
      <c r="Z233" s="17">
        <v>-199.20500000000001</v>
      </c>
    </row>
    <row r="234" spans="1:26" x14ac:dyDescent="0.2">
      <c r="A234" s="27">
        <v>45288</v>
      </c>
      <c r="B234" s="17">
        <v>449.86500000000001</v>
      </c>
      <c r="C234" s="14">
        <v>4.5</v>
      </c>
      <c r="D234" s="17">
        <v>-455.65499999999997</v>
      </c>
      <c r="E234" s="17">
        <v>71.25</v>
      </c>
      <c r="F234" s="17">
        <v>52.215000000000003</v>
      </c>
      <c r="G234" s="17">
        <v>337.495</v>
      </c>
      <c r="H234" s="17">
        <v>0</v>
      </c>
      <c r="I234" s="17">
        <v>-356.44499999999999</v>
      </c>
      <c r="J234" s="17">
        <v>2512.5</v>
      </c>
      <c r="K234" s="17">
        <v>105</v>
      </c>
      <c r="L234" s="17">
        <v>-5.2999999999999999E-2</v>
      </c>
      <c r="M234" s="17">
        <v>44.89</v>
      </c>
      <c r="N234" s="17">
        <v>54.256419999999999</v>
      </c>
      <c r="O234" s="17">
        <v>37354.5</v>
      </c>
      <c r="P234" s="17">
        <v>1462</v>
      </c>
      <c r="Q234" s="17">
        <v>-25.934999999999999</v>
      </c>
      <c r="R234" s="17">
        <v>25284.835999999999</v>
      </c>
      <c r="S234" s="17">
        <v>33.08</v>
      </c>
      <c r="T234" s="17">
        <v>-54.65</v>
      </c>
      <c r="U234" s="17">
        <v>-0.57499999999999996</v>
      </c>
      <c r="V234" s="17">
        <v>-6.375</v>
      </c>
      <c r="W234" s="17">
        <v>25578.612420000001</v>
      </c>
      <c r="X234" s="17">
        <v>125486.5</v>
      </c>
      <c r="Y234" s="17">
        <v>41.015000000000001</v>
      </c>
      <c r="Z234" s="17">
        <v>-199.75299999999999</v>
      </c>
    </row>
    <row r="235" spans="1:26" x14ac:dyDescent="0.2">
      <c r="A235" s="27">
        <v>45287</v>
      </c>
      <c r="B235" s="17">
        <v>423.72500000000002</v>
      </c>
      <c r="C235" s="14">
        <v>4.55</v>
      </c>
      <c r="D235" s="17">
        <v>-525.97299999999996</v>
      </c>
      <c r="E235" s="17">
        <v>69.75</v>
      </c>
      <c r="F235" s="17">
        <v>48.45</v>
      </c>
      <c r="G235" s="17">
        <v>343.49</v>
      </c>
      <c r="H235" s="17">
        <v>-5</v>
      </c>
      <c r="I235" s="17">
        <v>-250.80199999999999</v>
      </c>
      <c r="J235" s="17">
        <v>2480</v>
      </c>
      <c r="K235" s="17">
        <v>105</v>
      </c>
      <c r="L235" s="17">
        <v>-0.1075</v>
      </c>
      <c r="M235" s="17">
        <v>75.844999999999999</v>
      </c>
      <c r="N235" s="17">
        <v>53.39678</v>
      </c>
      <c r="O235" s="17">
        <v>35900.5</v>
      </c>
      <c r="P235" s="17">
        <v>1437.2</v>
      </c>
      <c r="Q235" s="17">
        <v>-24.35</v>
      </c>
      <c r="R235" s="17">
        <v>25014.223000000002</v>
      </c>
      <c r="S235" s="17">
        <v>25.95</v>
      </c>
      <c r="T235" s="17">
        <v>-54.725000000000001</v>
      </c>
      <c r="U235" s="17">
        <v>-0.5585</v>
      </c>
      <c r="V235" s="17">
        <v>-6.5949999999999998</v>
      </c>
      <c r="W235" s="17">
        <v>25578.612420000001</v>
      </c>
      <c r="X235" s="17">
        <v>124780.3</v>
      </c>
      <c r="Y235" s="17">
        <v>40.615000000000002</v>
      </c>
      <c r="Z235" s="17">
        <v>-203.3</v>
      </c>
    </row>
    <row r="236" spans="1:26" x14ac:dyDescent="0.2">
      <c r="A236" s="27">
        <v>45286</v>
      </c>
      <c r="B236" s="17">
        <v>457.5</v>
      </c>
      <c r="C236" s="14">
        <v>4.8499999999999996</v>
      </c>
      <c r="D236" s="17">
        <v>-495</v>
      </c>
      <c r="E236" s="17">
        <v>67.599999999999994</v>
      </c>
      <c r="F236" s="17">
        <v>48.774999999999999</v>
      </c>
      <c r="G236" s="17">
        <v>339.98500000000001</v>
      </c>
      <c r="H236" s="17">
        <v>8</v>
      </c>
      <c r="I236" s="17">
        <v>-469.49400000000003</v>
      </c>
      <c r="J236" s="17">
        <v>2518</v>
      </c>
      <c r="K236" s="17">
        <v>100</v>
      </c>
      <c r="L236" s="17">
        <v>-9.0800000000000006E-2</v>
      </c>
      <c r="M236" s="17">
        <v>54.274999999999999</v>
      </c>
      <c r="N236" s="17">
        <v>54.201099999999997</v>
      </c>
      <c r="O236" s="17">
        <v>35543.9</v>
      </c>
      <c r="P236" s="17">
        <v>1467</v>
      </c>
      <c r="Q236" s="17">
        <v>-26.812999999999999</v>
      </c>
      <c r="R236" s="17">
        <v>23289.148000000001</v>
      </c>
      <c r="S236" s="17">
        <v>26</v>
      </c>
      <c r="T236" s="17">
        <v>-54.89</v>
      </c>
      <c r="U236" s="17">
        <v>-0.5645</v>
      </c>
      <c r="V236" s="17">
        <v>-6.45</v>
      </c>
      <c r="W236" s="17">
        <v>25578.612420000001</v>
      </c>
      <c r="X236" s="17">
        <v>127531.3</v>
      </c>
      <c r="Y236" s="17">
        <v>43.034999999999997</v>
      </c>
      <c r="Z236" s="17">
        <v>-206.41499999999999</v>
      </c>
    </row>
    <row r="237" spans="1:26" x14ac:dyDescent="0.2">
      <c r="A237" s="27">
        <v>45285</v>
      </c>
      <c r="B237" s="17">
        <v>457.74</v>
      </c>
      <c r="C237" s="14">
        <v>4.8499999999999996</v>
      </c>
      <c r="D237" s="17">
        <v>-494.923</v>
      </c>
      <c r="E237" s="17">
        <v>72.75</v>
      </c>
      <c r="F237" s="17">
        <v>48.255000000000003</v>
      </c>
      <c r="G237" s="17">
        <v>339.99</v>
      </c>
      <c r="H237" s="17">
        <v>8</v>
      </c>
      <c r="I237" s="17">
        <v>-412.517</v>
      </c>
      <c r="J237" s="17">
        <v>2547.5</v>
      </c>
      <c r="K237" s="17">
        <v>105</v>
      </c>
      <c r="L237" s="17">
        <v>-8.5699999999999998E-2</v>
      </c>
      <c r="M237" s="17">
        <v>53.545999999999999</v>
      </c>
      <c r="N237" s="17">
        <v>54.192300000000003</v>
      </c>
      <c r="O237" s="17">
        <v>35820</v>
      </c>
      <c r="P237" s="17">
        <v>1463.4</v>
      </c>
      <c r="Q237" s="17">
        <v>-26.245000000000001</v>
      </c>
      <c r="R237" s="17">
        <v>23209</v>
      </c>
      <c r="S237" s="17">
        <v>26.6</v>
      </c>
      <c r="T237" s="17">
        <v>-54.9</v>
      </c>
      <c r="U237" s="17">
        <v>-0.47499999999999998</v>
      </c>
      <c r="V237" s="17">
        <v>-6.335</v>
      </c>
      <c r="W237" s="17">
        <v>25578.612420000001</v>
      </c>
      <c r="X237" s="17">
        <v>127989</v>
      </c>
      <c r="Y237" s="17">
        <v>42.86</v>
      </c>
      <c r="Z237" s="17">
        <v>-206.61</v>
      </c>
    </row>
    <row r="238" spans="1:26" x14ac:dyDescent="0.2">
      <c r="A238" s="27">
        <v>45282</v>
      </c>
      <c r="B238" s="17">
        <v>458.28699999999998</v>
      </c>
      <c r="C238" s="14">
        <v>4.8499999999999996</v>
      </c>
      <c r="D238" s="17">
        <v>-493.43</v>
      </c>
      <c r="E238" s="17">
        <v>72.75</v>
      </c>
      <c r="F238" s="17">
        <v>48.5</v>
      </c>
      <c r="G238" s="17">
        <v>339.98500000000001</v>
      </c>
      <c r="H238" s="17">
        <v>6</v>
      </c>
      <c r="I238" s="17">
        <v>-318.99900000000002</v>
      </c>
      <c r="J238" s="17">
        <v>2547.5</v>
      </c>
      <c r="K238" s="17">
        <v>106</v>
      </c>
      <c r="L238" s="17">
        <v>-9.2700000000000005E-2</v>
      </c>
      <c r="M238" s="17">
        <v>54.5</v>
      </c>
      <c r="N238" s="17">
        <v>51</v>
      </c>
      <c r="O238" s="17">
        <v>35820</v>
      </c>
      <c r="P238" s="17">
        <v>1462</v>
      </c>
      <c r="Q238" s="17">
        <v>-26.42</v>
      </c>
      <c r="R238" s="17">
        <v>23243.855</v>
      </c>
      <c r="S238" s="17">
        <v>26.6</v>
      </c>
      <c r="T238" s="17">
        <v>-54.75</v>
      </c>
      <c r="U238" s="17">
        <v>-0.41830000000000001</v>
      </c>
      <c r="V238" s="17">
        <v>-6.335</v>
      </c>
      <c r="W238" s="17">
        <v>25578.612420000001</v>
      </c>
      <c r="X238" s="17">
        <v>128918</v>
      </c>
      <c r="Y238" s="17">
        <v>42.91</v>
      </c>
      <c r="Z238" s="17">
        <v>-206.7</v>
      </c>
    </row>
    <row r="239" spans="1:26" x14ac:dyDescent="0.2">
      <c r="A239" s="27">
        <v>45281</v>
      </c>
      <c r="B239" s="17">
        <v>475.5</v>
      </c>
      <c r="C239" s="14">
        <v>4.6500000000000004</v>
      </c>
      <c r="D239" s="17">
        <v>-474.95</v>
      </c>
      <c r="E239" s="17">
        <v>73.75</v>
      </c>
      <c r="F239" s="17">
        <v>48.634999999999998</v>
      </c>
      <c r="G239" s="17">
        <v>340.91699999999997</v>
      </c>
      <c r="H239" s="17">
        <v>7</v>
      </c>
      <c r="I239" s="17">
        <v>-298.22399999999999</v>
      </c>
      <c r="J239" s="17">
        <v>2563.0050000000001</v>
      </c>
      <c r="K239" s="17">
        <v>102.5</v>
      </c>
      <c r="L239" s="17">
        <v>2.63E-2</v>
      </c>
      <c r="M239" s="17">
        <v>54</v>
      </c>
      <c r="N239" s="17">
        <v>52.5</v>
      </c>
      <c r="O239" s="17">
        <v>35994</v>
      </c>
      <c r="P239" s="17">
        <v>1450.4</v>
      </c>
      <c r="Q239" s="17">
        <v>-23.99</v>
      </c>
      <c r="R239" s="17">
        <v>22729.445</v>
      </c>
      <c r="S239" s="17">
        <v>25.5</v>
      </c>
      <c r="T239" s="17">
        <v>-54.82</v>
      </c>
      <c r="U239" s="17">
        <v>-0.40500000000000003</v>
      </c>
      <c r="V239" s="17">
        <v>-6.4450000000000003</v>
      </c>
      <c r="W239" s="17">
        <v>25578.612420000001</v>
      </c>
      <c r="X239" s="17">
        <v>129290.3</v>
      </c>
      <c r="Y239" s="17">
        <v>42.694000000000003</v>
      </c>
      <c r="Z239" s="17">
        <v>-205.75</v>
      </c>
    </row>
    <row r="240" spans="1:26" x14ac:dyDescent="0.2">
      <c r="A240" s="27">
        <v>45280</v>
      </c>
      <c r="B240" s="17">
        <v>443.41300000000001</v>
      </c>
      <c r="C240" s="14">
        <v>4.55</v>
      </c>
      <c r="D240" s="17">
        <v>-448.79500000000002</v>
      </c>
      <c r="E240" s="17">
        <v>73.400000000000006</v>
      </c>
      <c r="F240" s="17">
        <v>50.215000000000003</v>
      </c>
      <c r="G240" s="17">
        <v>320</v>
      </c>
      <c r="H240" s="17">
        <v>6</v>
      </c>
      <c r="I240" s="17">
        <v>-380.24</v>
      </c>
      <c r="J240" s="17">
        <v>2580.0050000000001</v>
      </c>
      <c r="K240" s="17">
        <v>95</v>
      </c>
      <c r="L240" s="17">
        <v>-1.4999999999999999E-2</v>
      </c>
      <c r="M240" s="17">
        <v>50.484999999999999</v>
      </c>
      <c r="N240" s="17">
        <v>51.586480000000002</v>
      </c>
      <c r="O240" s="17">
        <v>37576</v>
      </c>
      <c r="P240" s="17">
        <v>1436.7</v>
      </c>
      <c r="Q240" s="17">
        <v>-22.327000000000002</v>
      </c>
      <c r="R240" s="17">
        <v>22906.324000000001</v>
      </c>
      <c r="S240" s="17">
        <v>26</v>
      </c>
      <c r="T240" s="17">
        <v>-54.884999999999998</v>
      </c>
      <c r="U240" s="17">
        <v>-0.42499999999999999</v>
      </c>
      <c r="V240" s="17">
        <v>-6.5350000000000001</v>
      </c>
      <c r="W240" s="17">
        <v>25578.612420000001</v>
      </c>
      <c r="X240" s="17">
        <v>130529</v>
      </c>
      <c r="Y240" s="17">
        <v>41.04</v>
      </c>
      <c r="Z240" s="17">
        <v>-207.4</v>
      </c>
    </row>
    <row r="241" spans="1:26" x14ac:dyDescent="0.2">
      <c r="A241" s="27">
        <v>45279</v>
      </c>
      <c r="B241" s="17">
        <v>422.16699999999997</v>
      </c>
      <c r="C241" s="14">
        <v>4.8949999999999996</v>
      </c>
      <c r="D241" s="17">
        <v>-419.19499999999999</v>
      </c>
      <c r="E241" s="17">
        <v>74.775000000000006</v>
      </c>
      <c r="F241" s="17">
        <v>46.79</v>
      </c>
      <c r="G241" s="17">
        <v>297.495</v>
      </c>
      <c r="H241" s="17">
        <v>1</v>
      </c>
      <c r="I241" s="17">
        <v>-403.197</v>
      </c>
      <c r="J241" s="17">
        <v>2582.5</v>
      </c>
      <c r="K241" s="17">
        <v>101.5</v>
      </c>
      <c r="L241" s="17">
        <v>-0.02</v>
      </c>
      <c r="M241" s="17">
        <v>44.5</v>
      </c>
      <c r="N241" s="17">
        <v>52.5</v>
      </c>
      <c r="O241" s="17">
        <v>39170</v>
      </c>
      <c r="P241" s="17">
        <v>1467.8</v>
      </c>
      <c r="Q241" s="17">
        <v>-23.452000000000002</v>
      </c>
      <c r="R241" s="17">
        <v>23066.287</v>
      </c>
      <c r="S241" s="17">
        <v>24.5</v>
      </c>
      <c r="T241" s="17">
        <v>-52.1</v>
      </c>
      <c r="U241" s="17">
        <v>-0.41099999999999998</v>
      </c>
      <c r="V241" s="17">
        <v>-6.4349999999999996</v>
      </c>
      <c r="W241" s="17">
        <v>25578.612420000001</v>
      </c>
      <c r="X241" s="17">
        <v>125028</v>
      </c>
      <c r="Y241" s="17">
        <v>42.06</v>
      </c>
      <c r="Z241" s="17">
        <v>-208.048</v>
      </c>
    </row>
    <row r="242" spans="1:26" x14ac:dyDescent="0.2">
      <c r="A242" s="27">
        <v>45278</v>
      </c>
      <c r="B242" s="17">
        <v>427.10300000000001</v>
      </c>
      <c r="C242" s="14">
        <v>4.8650000000000002</v>
      </c>
      <c r="D242" s="17">
        <v>-417.005</v>
      </c>
      <c r="E242" s="17">
        <v>73.75</v>
      </c>
      <c r="F242" s="17">
        <v>47.564999999999998</v>
      </c>
      <c r="G242" s="17">
        <v>290</v>
      </c>
      <c r="H242" s="17">
        <v>7</v>
      </c>
      <c r="I242" s="17">
        <v>-314.19799999999998</v>
      </c>
      <c r="J242" s="17">
        <v>2572.5</v>
      </c>
      <c r="K242" s="17">
        <v>113</v>
      </c>
      <c r="L242" s="17">
        <v>-2.8500000000000001E-2</v>
      </c>
      <c r="M242" s="17">
        <v>41.5</v>
      </c>
      <c r="N242" s="17">
        <v>51.5</v>
      </c>
      <c r="O242" s="17">
        <v>43174.5</v>
      </c>
      <c r="P242" s="17">
        <v>1473.6</v>
      </c>
      <c r="Q242" s="17">
        <v>-22.03</v>
      </c>
      <c r="R242" s="17">
        <v>23866.75</v>
      </c>
      <c r="S242" s="17">
        <v>24.05</v>
      </c>
      <c r="T242" s="17">
        <v>-52.85</v>
      </c>
      <c r="U242" s="17">
        <v>-0.44600000000000001</v>
      </c>
      <c r="V242" s="17">
        <v>-6.335</v>
      </c>
      <c r="W242" s="17">
        <v>25578.612420000001</v>
      </c>
      <c r="X242" s="17">
        <v>104841.5</v>
      </c>
      <c r="Y242" s="17">
        <v>42.22</v>
      </c>
      <c r="Z242" s="17">
        <v>-209.02</v>
      </c>
    </row>
    <row r="243" spans="1:26" x14ac:dyDescent="0.2">
      <c r="A243" s="27">
        <v>45275</v>
      </c>
      <c r="B243" s="17">
        <v>464.33199999999999</v>
      </c>
      <c r="C243" s="14">
        <v>4.95</v>
      </c>
      <c r="D243" s="17">
        <v>-419</v>
      </c>
      <c r="E243" s="17">
        <v>74</v>
      </c>
      <c r="F243" s="17">
        <v>50.594999999999999</v>
      </c>
      <c r="G243" s="17">
        <v>270.005</v>
      </c>
      <c r="H243" s="17">
        <v>8</v>
      </c>
      <c r="I243" s="17">
        <v>-403.72399999999999</v>
      </c>
      <c r="J243" s="17">
        <v>2567.5</v>
      </c>
      <c r="K243" s="17">
        <v>125.1</v>
      </c>
      <c r="L243" s="17">
        <v>-2.1000000000000001E-2</v>
      </c>
      <c r="M243" s="17">
        <v>42.5</v>
      </c>
      <c r="N243" s="17">
        <v>48.5</v>
      </c>
      <c r="O243" s="17">
        <v>44062.8</v>
      </c>
      <c r="P243" s="17">
        <v>1455</v>
      </c>
      <c r="Q243" s="17">
        <v>-24.01</v>
      </c>
      <c r="R243" s="17">
        <v>24192.511999999999</v>
      </c>
      <c r="S243" s="17">
        <v>23.824999999999999</v>
      </c>
      <c r="T243" s="17">
        <v>-51.725000000000001</v>
      </c>
      <c r="U243" s="17">
        <v>-0.46379999999999999</v>
      </c>
      <c r="V243" s="17">
        <v>-6.3150000000000004</v>
      </c>
      <c r="W243" s="17">
        <v>25578.612420000001</v>
      </c>
      <c r="X243" s="17">
        <v>102529</v>
      </c>
      <c r="Y243" s="17">
        <v>42.749000000000002</v>
      </c>
      <c r="Z243" s="17">
        <v>-205.45</v>
      </c>
    </row>
    <row r="244" spans="1:26" x14ac:dyDescent="0.2">
      <c r="A244" s="27">
        <v>45274</v>
      </c>
      <c r="B244" s="17">
        <v>460.51900000000001</v>
      </c>
      <c r="C244" s="14">
        <v>4.5999999999999996</v>
      </c>
      <c r="D244" s="17">
        <v>-402.83300000000003</v>
      </c>
      <c r="E244" s="17">
        <v>73.650000000000006</v>
      </c>
      <c r="F244" s="17">
        <v>51.125</v>
      </c>
      <c r="G244" s="17">
        <v>282.5</v>
      </c>
      <c r="H244" s="17">
        <v>5</v>
      </c>
      <c r="I244" s="17">
        <v>-414.97699999999998</v>
      </c>
      <c r="J244" s="17">
        <v>2547.5</v>
      </c>
      <c r="K244" s="17">
        <v>130.1</v>
      </c>
      <c r="L244" s="17">
        <v>-1.83E-2</v>
      </c>
      <c r="M244" s="17">
        <v>54</v>
      </c>
      <c r="N244" s="17">
        <v>50.828850000000003</v>
      </c>
      <c r="O244" s="17">
        <v>43740.3</v>
      </c>
      <c r="P244" s="17">
        <v>1460.5</v>
      </c>
      <c r="Q244" s="17">
        <v>-24.141999999999999</v>
      </c>
      <c r="R244" s="17">
        <v>23979.835999999999</v>
      </c>
      <c r="S244" s="17">
        <v>26</v>
      </c>
      <c r="T244" s="17">
        <v>-51.356999999999999</v>
      </c>
      <c r="U244" s="17">
        <v>-0.48049999999999998</v>
      </c>
      <c r="V244" s="17">
        <v>-6.1550000000000002</v>
      </c>
      <c r="W244" s="17">
        <v>25578.612420000001</v>
      </c>
      <c r="X244" s="17">
        <v>100615</v>
      </c>
      <c r="Y244" s="17">
        <v>42.73</v>
      </c>
      <c r="Z244" s="17">
        <v>-204.1</v>
      </c>
    </row>
    <row r="245" spans="1:26" x14ac:dyDescent="0.2">
      <c r="A245" s="27">
        <v>45273</v>
      </c>
      <c r="B245" s="17">
        <v>446.65600000000001</v>
      </c>
      <c r="C245" s="14">
        <v>4.9000000000000004</v>
      </c>
      <c r="D245" s="17">
        <v>-408.60500000000002</v>
      </c>
      <c r="E245" s="17">
        <v>74.5</v>
      </c>
      <c r="F245" s="17">
        <v>52.905000000000001</v>
      </c>
      <c r="G245" s="17">
        <v>319.62799999999999</v>
      </c>
      <c r="H245" s="17">
        <v>13</v>
      </c>
      <c r="I245" s="17">
        <v>-404.99200000000002</v>
      </c>
      <c r="J245" s="17">
        <v>2540.0050000000001</v>
      </c>
      <c r="K245" s="17">
        <v>120</v>
      </c>
      <c r="L245" s="17">
        <v>3.0700000000000002E-2</v>
      </c>
      <c r="M245" s="17">
        <v>58.505000000000003</v>
      </c>
      <c r="N245" s="17">
        <v>46.091349999999998</v>
      </c>
      <c r="O245" s="17">
        <v>43959.3</v>
      </c>
      <c r="P245" s="17">
        <v>1454.5</v>
      </c>
      <c r="Q245" s="17">
        <v>-21.698</v>
      </c>
      <c r="R245" s="17">
        <v>24797.761999999999</v>
      </c>
      <c r="S245" s="17">
        <v>26.5</v>
      </c>
      <c r="T245" s="17">
        <v>-50.61</v>
      </c>
      <c r="U245" s="17">
        <v>-0.36699999999999999</v>
      </c>
      <c r="V245" s="17">
        <v>-6.1950000000000003</v>
      </c>
      <c r="W245" s="17">
        <v>25578.612420000001</v>
      </c>
      <c r="X245" s="17">
        <v>102863.5</v>
      </c>
      <c r="Y245" s="17">
        <v>42.234999999999999</v>
      </c>
      <c r="Z245" s="17">
        <v>-206.2</v>
      </c>
    </row>
    <row r="246" spans="1:26" x14ac:dyDescent="0.2">
      <c r="A246" s="27">
        <v>45272</v>
      </c>
      <c r="B246" s="17">
        <v>448.61500000000001</v>
      </c>
      <c r="C246" s="14">
        <v>5</v>
      </c>
      <c r="D246" s="17">
        <v>-391.88499999999999</v>
      </c>
      <c r="E246" s="17">
        <v>75.25</v>
      </c>
      <c r="F246" s="17">
        <v>54.19</v>
      </c>
      <c r="G246" s="17">
        <v>311.64800000000002</v>
      </c>
      <c r="H246" s="17">
        <v>13</v>
      </c>
      <c r="I246" s="17">
        <v>-255.94200000000001</v>
      </c>
      <c r="J246" s="17">
        <v>2589.0549999999998</v>
      </c>
      <c r="K246" s="17">
        <v>110.1</v>
      </c>
      <c r="L246" s="17">
        <v>2.5999999999999999E-2</v>
      </c>
      <c r="M246" s="17">
        <v>59.244999999999997</v>
      </c>
      <c r="N246" s="17">
        <v>52.175130000000003</v>
      </c>
      <c r="O246" s="17">
        <v>42973.8</v>
      </c>
      <c r="P246" s="17">
        <v>1458.6</v>
      </c>
      <c r="Q246" s="17">
        <v>-23.613</v>
      </c>
      <c r="R246" s="17">
        <v>23839.5</v>
      </c>
      <c r="S246" s="17">
        <v>25.9</v>
      </c>
      <c r="T246" s="17">
        <v>-50.853000000000002</v>
      </c>
      <c r="U246" s="17">
        <v>-0.38900000000000001</v>
      </c>
      <c r="V246" s="17">
        <v>-6.085</v>
      </c>
      <c r="W246" s="17">
        <v>25578.612420000001</v>
      </c>
      <c r="X246" s="17">
        <v>95112.5</v>
      </c>
      <c r="Y246" s="17">
        <v>42.6</v>
      </c>
      <c r="Z246" s="17">
        <v>-210.98</v>
      </c>
    </row>
    <row r="247" spans="1:26" x14ac:dyDescent="0.2">
      <c r="A247" s="27">
        <v>45271</v>
      </c>
      <c r="B247" s="17">
        <v>458.43299999999999</v>
      </c>
      <c r="C247" s="14">
        <v>5.2</v>
      </c>
      <c r="D247" s="17">
        <v>-397.11</v>
      </c>
      <c r="E247" s="17">
        <v>74.5</v>
      </c>
      <c r="F247" s="17">
        <v>54.465000000000003</v>
      </c>
      <c r="G247" s="17">
        <v>313.76</v>
      </c>
      <c r="H247" s="17">
        <v>13</v>
      </c>
      <c r="I247" s="17">
        <v>-388.69900000000001</v>
      </c>
      <c r="J247" s="17">
        <v>2589.0549999999998</v>
      </c>
      <c r="K247" s="17">
        <v>110.1</v>
      </c>
      <c r="L247" s="17">
        <v>3.9E-2</v>
      </c>
      <c r="M247" s="17">
        <v>61.454999999999998</v>
      </c>
      <c r="N247" s="17">
        <v>48.902749999999997</v>
      </c>
      <c r="O247" s="17">
        <v>43604.4</v>
      </c>
      <c r="P247" s="17">
        <v>1482.3</v>
      </c>
      <c r="Q247" s="17">
        <v>-21.712</v>
      </c>
      <c r="R247" s="17">
        <v>23245.178</v>
      </c>
      <c r="S247" s="17">
        <v>24.85</v>
      </c>
      <c r="T247" s="17">
        <v>-53.73</v>
      </c>
      <c r="U247" s="17">
        <v>-0.36299999999999999</v>
      </c>
      <c r="V247" s="17">
        <v>-6.2450000000000001</v>
      </c>
      <c r="W247" s="17">
        <v>25578.612420000001</v>
      </c>
      <c r="X247" s="17">
        <v>88239</v>
      </c>
      <c r="Y247" s="17">
        <v>42.609000000000002</v>
      </c>
      <c r="Z247" s="17">
        <v>-212.52500000000001</v>
      </c>
    </row>
    <row r="248" spans="1:26" x14ac:dyDescent="0.2">
      <c r="A248" s="27">
        <v>45268</v>
      </c>
      <c r="B248" s="17">
        <v>464.64400000000001</v>
      </c>
      <c r="C248" s="14">
        <v>4.93</v>
      </c>
      <c r="D248" s="17">
        <v>-411.17</v>
      </c>
      <c r="E248" s="17">
        <v>75.25</v>
      </c>
      <c r="F248" s="17">
        <v>55.335000000000001</v>
      </c>
      <c r="G248" s="17">
        <v>325.005</v>
      </c>
      <c r="H248" s="17">
        <v>9</v>
      </c>
      <c r="I248" s="17">
        <v>-386.74400000000003</v>
      </c>
      <c r="J248" s="17">
        <v>2573.1999999999998</v>
      </c>
      <c r="K248" s="17">
        <v>115</v>
      </c>
      <c r="L248" s="17">
        <v>-6.5199999999999994E-2</v>
      </c>
      <c r="M248" s="17">
        <v>64.037000000000006</v>
      </c>
      <c r="N248" s="17">
        <v>49</v>
      </c>
      <c r="O248" s="17">
        <v>43998.5</v>
      </c>
      <c r="P248" s="17">
        <v>1487.3</v>
      </c>
      <c r="Q248" s="17">
        <v>-24.052</v>
      </c>
      <c r="R248" s="17">
        <v>22885.695</v>
      </c>
      <c r="S248" s="17">
        <v>24.7</v>
      </c>
      <c r="T248" s="17">
        <v>-54.15</v>
      </c>
      <c r="U248" s="17">
        <v>-0.38779999999999998</v>
      </c>
      <c r="V248" s="17">
        <v>-6.3049999999999997</v>
      </c>
      <c r="W248" s="17">
        <v>25578.612420000001</v>
      </c>
      <c r="X248" s="17">
        <v>90069</v>
      </c>
      <c r="Y248" s="17">
        <v>42.250999999999998</v>
      </c>
      <c r="Z248" s="17">
        <v>-208.875</v>
      </c>
    </row>
    <row r="249" spans="1:26" x14ac:dyDescent="0.2">
      <c r="A249" s="27">
        <v>45267</v>
      </c>
      <c r="B249" s="17">
        <v>481.779</v>
      </c>
      <c r="C249" s="14">
        <v>4.9800000000000004</v>
      </c>
      <c r="D249" s="17">
        <v>-434.22300000000001</v>
      </c>
      <c r="E249" s="17">
        <v>75.25</v>
      </c>
      <c r="F249" s="17">
        <v>56.555</v>
      </c>
      <c r="G249" s="17">
        <v>324.25</v>
      </c>
      <c r="H249" s="17">
        <v>9</v>
      </c>
      <c r="I249" s="17">
        <v>-406.74200000000002</v>
      </c>
      <c r="J249" s="17">
        <v>2590</v>
      </c>
      <c r="K249" s="17">
        <v>115</v>
      </c>
      <c r="L249" s="17">
        <v>-7.7299999999999994E-2</v>
      </c>
      <c r="M249" s="17">
        <v>62.7</v>
      </c>
      <c r="N249" s="17">
        <v>56.758580000000002</v>
      </c>
      <c r="O249" s="17">
        <v>45510</v>
      </c>
      <c r="P249" s="17">
        <v>1483.5</v>
      </c>
      <c r="Q249" s="17">
        <v>-25.547999999999998</v>
      </c>
      <c r="R249" s="17">
        <v>22577.136999999999</v>
      </c>
      <c r="S249" s="17">
        <v>23.8</v>
      </c>
      <c r="T249" s="17">
        <v>-54.185000000000002</v>
      </c>
      <c r="U249" s="17">
        <v>-0.39550000000000002</v>
      </c>
      <c r="V249" s="17">
        <v>-6.4</v>
      </c>
      <c r="W249" s="17">
        <v>25578.612420000001</v>
      </c>
      <c r="X249" s="17">
        <v>91854</v>
      </c>
      <c r="Y249" s="17">
        <v>42.131999999999998</v>
      </c>
      <c r="Z249" s="17">
        <v>-206.58600000000001</v>
      </c>
    </row>
    <row r="250" spans="1:26" x14ac:dyDescent="0.2">
      <c r="A250" s="27">
        <v>45266</v>
      </c>
      <c r="B250" s="17">
        <v>467.86099999999999</v>
      </c>
      <c r="C250" s="14">
        <v>4.8499999999999996</v>
      </c>
      <c r="D250" s="17">
        <v>-452</v>
      </c>
      <c r="E250" s="17">
        <v>77</v>
      </c>
      <c r="F250" s="17">
        <v>58.37</v>
      </c>
      <c r="G250" s="17">
        <v>329.91</v>
      </c>
      <c r="H250" s="17">
        <v>6</v>
      </c>
      <c r="I250" s="17">
        <v>-376.77300000000002</v>
      </c>
      <c r="J250" s="17">
        <v>2555</v>
      </c>
      <c r="K250" s="17">
        <v>108.5</v>
      </c>
      <c r="L250" s="17">
        <v>-4.82E-2</v>
      </c>
      <c r="M250" s="17">
        <v>62.77</v>
      </c>
      <c r="N250" s="17">
        <v>57.042499999999997</v>
      </c>
      <c r="O250" s="17">
        <v>45160</v>
      </c>
      <c r="P250" s="17">
        <v>1508.3</v>
      </c>
      <c r="Q250" s="17">
        <v>-26.503</v>
      </c>
      <c r="R250" s="17">
        <v>23716.482</v>
      </c>
      <c r="S250" s="17">
        <v>23.6</v>
      </c>
      <c r="T250" s="17">
        <v>-54.835000000000001</v>
      </c>
      <c r="U250" s="17">
        <v>-0.3725</v>
      </c>
      <c r="V250" s="17">
        <v>-6.4249999999999998</v>
      </c>
      <c r="W250" s="17">
        <v>25578.612420000001</v>
      </c>
      <c r="X250" s="17">
        <v>95569</v>
      </c>
      <c r="Y250" s="17">
        <v>42.09</v>
      </c>
      <c r="Z250" s="17">
        <v>-211.29</v>
      </c>
    </row>
    <row r="251" spans="1:26" x14ac:dyDescent="0.2">
      <c r="A251" s="27">
        <v>45265</v>
      </c>
      <c r="B251" s="17">
        <v>472.94</v>
      </c>
      <c r="C251" s="14">
        <v>4.95</v>
      </c>
      <c r="D251" s="17">
        <v>-463.69</v>
      </c>
      <c r="E251" s="17">
        <v>76</v>
      </c>
      <c r="F251" s="17">
        <v>58.55</v>
      </c>
      <c r="G251" s="17">
        <v>350</v>
      </c>
      <c r="H251" s="17">
        <v>6</v>
      </c>
      <c r="I251" s="17">
        <v>-308.92399999999998</v>
      </c>
      <c r="J251" s="17">
        <v>2567.5</v>
      </c>
      <c r="K251" s="17">
        <v>102.5</v>
      </c>
      <c r="L251" s="17">
        <v>-1.55E-2</v>
      </c>
      <c r="M251" s="17">
        <v>67.510000000000005</v>
      </c>
      <c r="N251" s="17">
        <v>58.435000000000002</v>
      </c>
      <c r="O251" s="17">
        <v>46651.3</v>
      </c>
      <c r="P251" s="17">
        <v>1535.3</v>
      </c>
      <c r="Q251" s="17">
        <v>-24.568000000000001</v>
      </c>
      <c r="R251" s="17">
        <v>22902.240000000002</v>
      </c>
      <c r="S251" s="17">
        <v>24</v>
      </c>
      <c r="T251" s="17">
        <v>-54.88</v>
      </c>
      <c r="U251" s="17">
        <v>-0.36249999999999999</v>
      </c>
      <c r="V251" s="17">
        <v>-6.4050000000000002</v>
      </c>
      <c r="W251" s="17">
        <v>25578.612420000001</v>
      </c>
      <c r="X251" s="17">
        <v>104405.3</v>
      </c>
      <c r="Y251" s="17">
        <v>42.97</v>
      </c>
      <c r="Z251" s="17">
        <v>-212.07</v>
      </c>
    </row>
    <row r="252" spans="1:26" x14ac:dyDescent="0.2">
      <c r="A252" s="27">
        <v>45264</v>
      </c>
      <c r="B252" s="17">
        <v>473.78699999999998</v>
      </c>
      <c r="C252" s="14">
        <v>5.05</v>
      </c>
      <c r="D252" s="17">
        <v>-479.12</v>
      </c>
      <c r="E252" s="17">
        <v>76</v>
      </c>
      <c r="F252" s="17">
        <v>59.1</v>
      </c>
      <c r="G252" s="17">
        <v>362.90800000000002</v>
      </c>
      <c r="H252" s="17">
        <v>11</v>
      </c>
      <c r="I252" s="17">
        <v>-353.02199999999999</v>
      </c>
      <c r="J252" s="17">
        <v>2582.5</v>
      </c>
      <c r="K252" s="17">
        <v>100</v>
      </c>
      <c r="L252" s="17">
        <v>-2.6200000000000001E-2</v>
      </c>
      <c r="M252" s="17">
        <v>71.5</v>
      </c>
      <c r="N252" s="17">
        <v>58.098550000000003</v>
      </c>
      <c r="O252" s="17">
        <v>46373.8</v>
      </c>
      <c r="P252" s="17">
        <v>1462.5</v>
      </c>
      <c r="Q252" s="17">
        <v>-24.285</v>
      </c>
      <c r="R252" s="17">
        <v>21824</v>
      </c>
      <c r="S252" s="17">
        <v>22.8</v>
      </c>
      <c r="T252" s="17">
        <v>-56.024999999999999</v>
      </c>
      <c r="U252" s="17">
        <v>-0.41</v>
      </c>
      <c r="V252" s="17">
        <v>-6.5149999999999997</v>
      </c>
      <c r="W252" s="17">
        <v>25578.612420000001</v>
      </c>
      <c r="X252" s="17">
        <v>107030.3</v>
      </c>
      <c r="Y252" s="17">
        <v>43.16</v>
      </c>
      <c r="Z252" s="17">
        <v>-212.34</v>
      </c>
    </row>
    <row r="253" spans="1:26" x14ac:dyDescent="0.2">
      <c r="A253" s="27">
        <v>45261</v>
      </c>
      <c r="B253" s="17">
        <v>482.274</v>
      </c>
      <c r="C253" s="14">
        <v>5.08</v>
      </c>
      <c r="D253" s="17">
        <v>-497.005</v>
      </c>
      <c r="E253" s="17">
        <v>74.5</v>
      </c>
      <c r="F253" s="17">
        <v>57.42</v>
      </c>
      <c r="G253" s="17">
        <v>362.97</v>
      </c>
      <c r="H253" s="17">
        <v>11</v>
      </c>
      <c r="I253" s="17">
        <v>-340.99099999999999</v>
      </c>
      <c r="J253" s="17">
        <v>2557.5</v>
      </c>
      <c r="K253" s="17">
        <v>92</v>
      </c>
      <c r="L253" s="17">
        <v>-2.7199999999999998E-2</v>
      </c>
      <c r="M253" s="17">
        <v>75.435000000000002</v>
      </c>
      <c r="N253" s="17">
        <v>54.683799999999998</v>
      </c>
      <c r="O253" s="17">
        <v>47827.5</v>
      </c>
      <c r="P253" s="17">
        <v>1454.9</v>
      </c>
      <c r="Q253" s="17">
        <v>-24.521999999999998</v>
      </c>
      <c r="R253" s="17">
        <v>22838.648000000001</v>
      </c>
      <c r="S253" s="17">
        <v>23.5</v>
      </c>
      <c r="T253" s="17">
        <v>-56.65</v>
      </c>
      <c r="U253" s="17">
        <v>-0.4</v>
      </c>
      <c r="V253" s="17">
        <v>-6.625</v>
      </c>
      <c r="W253" s="17">
        <v>25578.612420000001</v>
      </c>
      <c r="X253" s="17">
        <v>108571.5</v>
      </c>
      <c r="Y253" s="17">
        <v>43.365000000000002</v>
      </c>
      <c r="Z253" s="17">
        <v>-211.92400000000001</v>
      </c>
    </row>
    <row r="254" spans="1:26" x14ac:dyDescent="0.2">
      <c r="A254" s="27">
        <v>45260</v>
      </c>
      <c r="B254" s="17">
        <v>477.5</v>
      </c>
      <c r="C254" s="14">
        <v>5.0999999999999996</v>
      </c>
      <c r="D254" s="17">
        <v>-488.57299999999998</v>
      </c>
      <c r="E254" s="17">
        <v>75.25</v>
      </c>
      <c r="F254" s="17">
        <v>56.365000000000002</v>
      </c>
      <c r="G254" s="17">
        <v>362.505</v>
      </c>
      <c r="H254" s="17">
        <v>13</v>
      </c>
      <c r="I254" s="17">
        <v>-255.499</v>
      </c>
      <c r="J254" s="17">
        <v>2577.5</v>
      </c>
      <c r="K254" s="17">
        <v>90</v>
      </c>
      <c r="L254" s="17">
        <v>-2.5000000000000001E-2</v>
      </c>
      <c r="M254" s="17">
        <v>79.31</v>
      </c>
      <c r="N254" s="17">
        <v>52.961449999999999</v>
      </c>
      <c r="O254" s="17">
        <v>47888.3</v>
      </c>
      <c r="P254" s="17">
        <v>1458.2</v>
      </c>
      <c r="Q254" s="17">
        <v>-24.902999999999999</v>
      </c>
      <c r="R254" s="17">
        <v>23380.715</v>
      </c>
      <c r="S254" s="17">
        <v>23.4</v>
      </c>
      <c r="T254" s="17">
        <v>-56.115000000000002</v>
      </c>
      <c r="U254" s="17">
        <v>-0.4415</v>
      </c>
      <c r="V254" s="17">
        <v>-6.7050000000000001</v>
      </c>
      <c r="W254" s="17">
        <v>25578.612420000001</v>
      </c>
      <c r="X254" s="17">
        <v>108489</v>
      </c>
      <c r="Y254" s="17">
        <v>43.258000000000003</v>
      </c>
      <c r="Z254" s="17">
        <v>-213.595</v>
      </c>
    </row>
    <row r="255" spans="1:26" x14ac:dyDescent="0.2">
      <c r="A255" s="27">
        <v>45259</v>
      </c>
      <c r="B255" s="17">
        <v>484.964</v>
      </c>
      <c r="C255" s="14">
        <v>4.75</v>
      </c>
      <c r="D255" s="17">
        <v>-495</v>
      </c>
      <c r="E255" s="17">
        <v>75.364000000000004</v>
      </c>
      <c r="F255" s="17">
        <v>56.14</v>
      </c>
      <c r="G255" s="17">
        <v>352.51</v>
      </c>
      <c r="H255" s="17">
        <v>1</v>
      </c>
      <c r="I255" s="17">
        <v>-381.255</v>
      </c>
      <c r="J255" s="17">
        <v>2567.4949999999999</v>
      </c>
      <c r="K255" s="17">
        <v>92</v>
      </c>
      <c r="L255" s="17">
        <v>-7.5200000000000003E-2</v>
      </c>
      <c r="M255" s="17">
        <v>73.709999999999994</v>
      </c>
      <c r="N255" s="17">
        <v>53.00705</v>
      </c>
      <c r="O255" s="17">
        <v>48652.5</v>
      </c>
      <c r="P255" s="17">
        <v>1441.3</v>
      </c>
      <c r="Q255" s="17">
        <v>-27.99</v>
      </c>
      <c r="R255" s="17">
        <v>24800.945</v>
      </c>
      <c r="S255" s="17">
        <v>22.5</v>
      </c>
      <c r="T255" s="17">
        <v>-55.325000000000003</v>
      </c>
      <c r="U255" s="17">
        <v>-0.4945</v>
      </c>
      <c r="V255" s="17">
        <v>-6.95</v>
      </c>
      <c r="W255" s="17">
        <v>25578.612420000001</v>
      </c>
      <c r="X255" s="17">
        <v>100994</v>
      </c>
      <c r="Y255" s="17">
        <v>43.9</v>
      </c>
      <c r="Z255" s="17">
        <v>-213.393</v>
      </c>
    </row>
    <row r="256" spans="1:26" x14ac:dyDescent="0.2">
      <c r="A256" s="27">
        <v>45258</v>
      </c>
      <c r="B256" s="17">
        <v>477.49200000000002</v>
      </c>
      <c r="C256" s="14">
        <v>5.3</v>
      </c>
      <c r="D256" s="17">
        <v>-520</v>
      </c>
      <c r="E256" s="17">
        <v>75.349999999999994</v>
      </c>
      <c r="F256" s="17">
        <v>56.204999999999998</v>
      </c>
      <c r="G256" s="17">
        <v>372.065</v>
      </c>
      <c r="H256" s="17">
        <v>4</v>
      </c>
      <c r="I256" s="17">
        <v>-446.99700000000001</v>
      </c>
      <c r="J256" s="17">
        <v>2567.5050000000001</v>
      </c>
      <c r="K256" s="17">
        <v>85</v>
      </c>
      <c r="L256" s="17">
        <v>-8.72E-2</v>
      </c>
      <c r="M256" s="17">
        <v>83.75</v>
      </c>
      <c r="N256" s="17">
        <v>46.756599999999999</v>
      </c>
      <c r="O256" s="17">
        <v>50700.3</v>
      </c>
      <c r="P256" s="17">
        <v>1428.5</v>
      </c>
      <c r="Q256" s="17">
        <v>-31.565000000000001</v>
      </c>
      <c r="R256" s="17">
        <v>24854.594000000001</v>
      </c>
      <c r="S256" s="17">
        <v>23.9</v>
      </c>
      <c r="T256" s="17">
        <v>-55.27</v>
      </c>
      <c r="U256" s="17">
        <v>-0.41499999999999998</v>
      </c>
      <c r="V256" s="17">
        <v>-7.1</v>
      </c>
      <c r="W256" s="17">
        <v>25578.612420000001</v>
      </c>
      <c r="X256" s="17">
        <v>85625</v>
      </c>
      <c r="Y256" s="17">
        <v>44.375</v>
      </c>
      <c r="Z256" s="17">
        <v>-214.745</v>
      </c>
    </row>
    <row r="257" spans="1:26" x14ac:dyDescent="0.2">
      <c r="A257" s="27">
        <v>45257</v>
      </c>
      <c r="B257" s="17">
        <v>479.93</v>
      </c>
      <c r="C257" s="14">
        <v>5.6</v>
      </c>
      <c r="D257" s="17">
        <v>-498.69499999999999</v>
      </c>
      <c r="E257" s="17">
        <v>76.75</v>
      </c>
      <c r="F257" s="17">
        <v>57.23</v>
      </c>
      <c r="G257" s="17">
        <v>388</v>
      </c>
      <c r="H257" s="17">
        <v>1</v>
      </c>
      <c r="I257" s="17">
        <v>-390.49200000000002</v>
      </c>
      <c r="J257" s="17">
        <v>2622.5</v>
      </c>
      <c r="K257" s="17">
        <v>95</v>
      </c>
      <c r="L257" s="17">
        <v>-7.0000000000000007E-2</v>
      </c>
      <c r="M257" s="17">
        <v>93.997</v>
      </c>
      <c r="N257" s="17">
        <v>51.133130000000001</v>
      </c>
      <c r="O257" s="17">
        <v>48245.3</v>
      </c>
      <c r="P257" s="17">
        <v>1420.3</v>
      </c>
      <c r="Q257" s="17">
        <v>-30.69</v>
      </c>
      <c r="R257" s="17">
        <v>24382.824000000001</v>
      </c>
      <c r="S257" s="17">
        <v>26</v>
      </c>
      <c r="T257" s="17">
        <v>-55.7</v>
      </c>
      <c r="U257" s="17">
        <v>-0.40300000000000002</v>
      </c>
      <c r="V257" s="17">
        <v>-7.0949999999999998</v>
      </c>
      <c r="W257" s="17">
        <v>25578.612420000001</v>
      </c>
      <c r="X257" s="17">
        <v>85152.3</v>
      </c>
      <c r="Y257" s="17">
        <v>44.91</v>
      </c>
      <c r="Z257" s="17">
        <v>-218.64500000000001</v>
      </c>
    </row>
    <row r="258" spans="1:26" x14ac:dyDescent="0.2">
      <c r="A258" s="27">
        <v>45254</v>
      </c>
      <c r="B258" s="17">
        <v>472.733</v>
      </c>
      <c r="C258" s="14">
        <v>5.65</v>
      </c>
      <c r="D258" s="17">
        <v>-510.8</v>
      </c>
      <c r="E258" s="17">
        <v>82.15</v>
      </c>
      <c r="F258" s="17">
        <v>57.57</v>
      </c>
      <c r="G258" s="17">
        <v>389.935</v>
      </c>
      <c r="H258" s="17">
        <v>14</v>
      </c>
      <c r="I258" s="17">
        <v>-383.005</v>
      </c>
      <c r="J258" s="17">
        <v>2642.5</v>
      </c>
      <c r="K258" s="17">
        <v>115</v>
      </c>
      <c r="L258" s="17">
        <v>-0.1085</v>
      </c>
      <c r="M258" s="17">
        <v>92.795000000000002</v>
      </c>
      <c r="N258" s="17">
        <v>51.5</v>
      </c>
      <c r="O258" s="17">
        <v>49690</v>
      </c>
      <c r="P258" s="17">
        <v>1426.3</v>
      </c>
      <c r="Q258" s="17">
        <v>-29</v>
      </c>
      <c r="R258" s="17">
        <v>24315.33</v>
      </c>
      <c r="S258" s="17">
        <v>25.8</v>
      </c>
      <c r="T258" s="17">
        <v>-55.055</v>
      </c>
      <c r="U258" s="17">
        <v>-0.434</v>
      </c>
      <c r="V258" s="17">
        <v>-7.125</v>
      </c>
      <c r="W258" s="17">
        <v>25578.612420000001</v>
      </c>
      <c r="X258" s="17">
        <v>82769.5</v>
      </c>
      <c r="Y258" s="17">
        <v>44.96</v>
      </c>
      <c r="Z258" s="17">
        <v>-219.74</v>
      </c>
    </row>
    <row r="259" spans="1:26" x14ac:dyDescent="0.2">
      <c r="A259" s="27">
        <v>45253</v>
      </c>
      <c r="B259" s="17">
        <v>487.46499999999997</v>
      </c>
      <c r="C259" s="14">
        <v>6</v>
      </c>
      <c r="D259" s="17">
        <v>-510</v>
      </c>
      <c r="E259" s="17">
        <v>82.35</v>
      </c>
      <c r="F259" s="17">
        <v>55.755000000000003</v>
      </c>
      <c r="G259" s="17">
        <v>389.29500000000002</v>
      </c>
      <c r="H259" s="17">
        <v>12</v>
      </c>
      <c r="I259" s="17">
        <v>-460.005</v>
      </c>
      <c r="J259" s="17">
        <v>2652</v>
      </c>
      <c r="K259" s="17">
        <v>115</v>
      </c>
      <c r="L259" s="17">
        <v>-5.5800000000000002E-2</v>
      </c>
      <c r="M259" s="17">
        <v>89.01</v>
      </c>
      <c r="N259" s="17">
        <v>54.194380000000002</v>
      </c>
      <c r="O259" s="17">
        <v>50867.5</v>
      </c>
      <c r="P259" s="17">
        <v>1430</v>
      </c>
      <c r="Q259" s="17">
        <v>-28.23</v>
      </c>
      <c r="R259" s="17">
        <v>25841.641</v>
      </c>
      <c r="S259" s="17">
        <v>26</v>
      </c>
      <c r="T259" s="17">
        <v>-55.255000000000003</v>
      </c>
      <c r="U259" s="17">
        <v>-0.47249999999999998</v>
      </c>
      <c r="V259" s="17">
        <v>-7.1</v>
      </c>
      <c r="W259" s="17">
        <v>25578.612420000001</v>
      </c>
      <c r="X259" s="17">
        <v>82483</v>
      </c>
      <c r="Y259" s="17">
        <v>44.466999999999999</v>
      </c>
      <c r="Z259" s="17">
        <v>-220.56</v>
      </c>
    </row>
    <row r="260" spans="1:26" x14ac:dyDescent="0.2">
      <c r="A260" s="27">
        <v>45252</v>
      </c>
      <c r="B260" s="17">
        <v>486.54599999999999</v>
      </c>
      <c r="C260" s="14">
        <v>6.0049999999999999</v>
      </c>
      <c r="D260" s="17">
        <v>-502</v>
      </c>
      <c r="E260" s="17">
        <v>82.114999999999995</v>
      </c>
      <c r="F260" s="17">
        <v>56.65</v>
      </c>
      <c r="G260" s="17">
        <v>398.71</v>
      </c>
      <c r="H260" s="17">
        <v>13</v>
      </c>
      <c r="I260" s="17">
        <v>-319.42399999999998</v>
      </c>
      <c r="J260" s="17">
        <v>2643.75</v>
      </c>
      <c r="K260" s="17">
        <v>115</v>
      </c>
      <c r="L260" s="17">
        <v>-9.1200000000000003E-2</v>
      </c>
      <c r="M260" s="17">
        <v>92.007000000000005</v>
      </c>
      <c r="N260" s="17">
        <v>53.573450000000001</v>
      </c>
      <c r="O260" s="17">
        <v>48760</v>
      </c>
      <c r="P260" s="17">
        <v>1487.3</v>
      </c>
      <c r="Q260" s="17">
        <v>-28.385000000000002</v>
      </c>
      <c r="R260" s="17">
        <v>26609</v>
      </c>
      <c r="S260" s="17">
        <v>26</v>
      </c>
      <c r="T260" s="17">
        <v>-55.755000000000003</v>
      </c>
      <c r="U260" s="17">
        <v>-0.42520000000000002</v>
      </c>
      <c r="V260" s="17">
        <v>-7.0149999999999997</v>
      </c>
      <c r="W260" s="17">
        <v>25578.612420000001</v>
      </c>
      <c r="X260" s="17">
        <v>82246.5</v>
      </c>
      <c r="Y260" s="17">
        <v>45.384999999999998</v>
      </c>
      <c r="Z260" s="17">
        <v>-220.86500000000001</v>
      </c>
    </row>
    <row r="261" spans="1:26" x14ac:dyDescent="0.2">
      <c r="A261" s="27">
        <v>45251</v>
      </c>
      <c r="B261" s="17">
        <v>461.089</v>
      </c>
      <c r="C261" s="14">
        <v>5.9</v>
      </c>
      <c r="D261" s="17">
        <v>-521.5</v>
      </c>
      <c r="E261" s="17">
        <v>82.25</v>
      </c>
      <c r="F261" s="17">
        <v>54.95</v>
      </c>
      <c r="G261" s="17">
        <v>397.5</v>
      </c>
      <c r="H261" s="17">
        <v>5</v>
      </c>
      <c r="I261" s="17">
        <v>-406.89499999999998</v>
      </c>
      <c r="J261" s="17">
        <v>2705.5</v>
      </c>
      <c r="K261" s="17">
        <v>118.5</v>
      </c>
      <c r="L261" s="17">
        <v>-0.1295</v>
      </c>
      <c r="M261" s="17">
        <v>89.665000000000006</v>
      </c>
      <c r="N261" s="17">
        <v>51.5</v>
      </c>
      <c r="O261" s="17">
        <v>47635</v>
      </c>
      <c r="P261" s="17">
        <v>1444.8</v>
      </c>
      <c r="Q261" s="17">
        <v>-30.236999999999998</v>
      </c>
      <c r="R261" s="17">
        <v>25103.384999999998</v>
      </c>
      <c r="S261" s="17">
        <v>26</v>
      </c>
      <c r="T261" s="17">
        <v>-55.56</v>
      </c>
      <c r="U261" s="17">
        <v>-0.54749999999999999</v>
      </c>
      <c r="V261" s="17">
        <v>-7.0750000000000002</v>
      </c>
      <c r="W261" s="17">
        <v>25578.612420000001</v>
      </c>
      <c r="X261" s="17">
        <v>78903.8</v>
      </c>
      <c r="Y261" s="17">
        <v>45.57</v>
      </c>
      <c r="Z261" s="17">
        <v>-223.44</v>
      </c>
    </row>
    <row r="262" spans="1:26" x14ac:dyDescent="0.2">
      <c r="A262" s="27">
        <v>45250</v>
      </c>
      <c r="B262" s="17">
        <v>469.5</v>
      </c>
      <c r="C262" s="14">
        <v>5.74</v>
      </c>
      <c r="D262" s="17">
        <v>-487.75</v>
      </c>
      <c r="E262" s="17">
        <v>82.5</v>
      </c>
      <c r="F262" s="17">
        <v>56.25</v>
      </c>
      <c r="G262" s="17">
        <v>395.72</v>
      </c>
      <c r="H262" s="17">
        <v>0</v>
      </c>
      <c r="I262" s="17">
        <v>-305.61500000000001</v>
      </c>
      <c r="J262" s="17">
        <v>2637.5450000000001</v>
      </c>
      <c r="K262" s="17">
        <v>118.4</v>
      </c>
      <c r="L262" s="17">
        <v>-8.0799999999999997E-2</v>
      </c>
      <c r="M262" s="17">
        <v>82.825000000000003</v>
      </c>
      <c r="N262" s="17">
        <v>53.542499999999997</v>
      </c>
      <c r="O262" s="17">
        <v>50764.5</v>
      </c>
      <c r="P262" s="17">
        <v>1407.2</v>
      </c>
      <c r="Q262" s="17">
        <v>-31.108000000000001</v>
      </c>
      <c r="R262" s="17">
        <v>25247.141</v>
      </c>
      <c r="S262" s="17">
        <v>25.49</v>
      </c>
      <c r="T262" s="17">
        <v>-55.875</v>
      </c>
      <c r="U262" s="17">
        <v>-0.48</v>
      </c>
      <c r="V262" s="17">
        <v>-6.9649999999999999</v>
      </c>
      <c r="W262" s="17">
        <v>25578.612420000001</v>
      </c>
      <c r="X262" s="17">
        <v>76783.5</v>
      </c>
      <c r="Y262" s="17">
        <v>44.204999999999998</v>
      </c>
      <c r="Z262" s="17">
        <v>-218.352</v>
      </c>
    </row>
    <row r="263" spans="1:26" x14ac:dyDescent="0.2">
      <c r="A263" s="27">
        <v>45247</v>
      </c>
      <c r="B263" s="17">
        <v>469.5</v>
      </c>
      <c r="C263" s="14">
        <v>5.875</v>
      </c>
      <c r="D263" s="17">
        <v>-477.25</v>
      </c>
      <c r="E263" s="17">
        <v>81.599999999999994</v>
      </c>
      <c r="F263" s="17">
        <v>58.1</v>
      </c>
      <c r="G263" s="17">
        <v>402.76</v>
      </c>
      <c r="H263" s="17">
        <v>2.992</v>
      </c>
      <c r="I263" s="17">
        <v>-385.74200000000002</v>
      </c>
      <c r="J263" s="17">
        <v>2644.45</v>
      </c>
      <c r="K263" s="17">
        <v>118.4</v>
      </c>
      <c r="L263" s="17">
        <v>-4.2299999999999997E-2</v>
      </c>
      <c r="M263" s="17">
        <v>79</v>
      </c>
      <c r="N263" s="17">
        <v>53.297870000000003</v>
      </c>
      <c r="O263" s="17">
        <v>50770</v>
      </c>
      <c r="P263" s="17">
        <v>1413.5</v>
      </c>
      <c r="Q263" s="17">
        <v>-32.698</v>
      </c>
      <c r="R263" s="17">
        <v>24691</v>
      </c>
      <c r="S263" s="17">
        <v>23.25</v>
      </c>
      <c r="T263" s="17">
        <v>-56.674999999999997</v>
      </c>
      <c r="U263" s="17">
        <v>-0.46100000000000002</v>
      </c>
      <c r="V263" s="17">
        <v>-7</v>
      </c>
      <c r="W263" s="17">
        <v>25578.612420000001</v>
      </c>
      <c r="X263" s="17">
        <v>76900.5</v>
      </c>
      <c r="Y263" s="17">
        <v>44.15</v>
      </c>
      <c r="Z263" s="17">
        <v>-219.35</v>
      </c>
    </row>
    <row r="264" spans="1:26" x14ac:dyDescent="0.2">
      <c r="A264" s="27">
        <v>45246</v>
      </c>
      <c r="B264" s="17">
        <v>467.339</v>
      </c>
      <c r="C264" s="14">
        <v>5.7149999999999999</v>
      </c>
      <c r="D264" s="17">
        <v>-475</v>
      </c>
      <c r="E264" s="17">
        <v>81.5</v>
      </c>
      <c r="F264" s="17">
        <v>58.25</v>
      </c>
      <c r="G264" s="17">
        <v>404.25799999999998</v>
      </c>
      <c r="H264" s="17">
        <v>10</v>
      </c>
      <c r="I264" s="17">
        <v>-422.89800000000002</v>
      </c>
      <c r="J264" s="17">
        <v>2662.5</v>
      </c>
      <c r="K264" s="17">
        <v>110.1</v>
      </c>
      <c r="L264" s="17">
        <v>-4.4999999999999998E-2</v>
      </c>
      <c r="M264" s="17">
        <v>76.045000000000002</v>
      </c>
      <c r="N264" s="17">
        <v>51</v>
      </c>
      <c r="O264" s="17">
        <v>52013.5</v>
      </c>
      <c r="P264" s="17">
        <v>1466.5</v>
      </c>
      <c r="Q264" s="17">
        <v>-30.245000000000001</v>
      </c>
      <c r="R264" s="17">
        <v>25417</v>
      </c>
      <c r="S264" s="17">
        <v>21</v>
      </c>
      <c r="T264" s="17">
        <v>-56.91</v>
      </c>
      <c r="U264" s="17">
        <v>-0.47499999999999998</v>
      </c>
      <c r="V264" s="17">
        <v>-7</v>
      </c>
      <c r="W264" s="17">
        <v>25578.612420000001</v>
      </c>
      <c r="X264" s="17">
        <v>72698</v>
      </c>
      <c r="Y264" s="17">
        <v>44.034999999999997</v>
      </c>
      <c r="Z264" s="17">
        <v>-221.69300000000001</v>
      </c>
    </row>
    <row r="265" spans="1:26" x14ac:dyDescent="0.2">
      <c r="A265" s="27">
        <v>45245</v>
      </c>
      <c r="B265" s="17">
        <v>464.03100000000001</v>
      </c>
      <c r="C265" s="14">
        <v>5.69</v>
      </c>
      <c r="D265" s="17">
        <v>-483.75</v>
      </c>
      <c r="E265" s="17">
        <v>80.75</v>
      </c>
      <c r="F265" s="17">
        <v>61.802</v>
      </c>
      <c r="G265" s="17">
        <v>420</v>
      </c>
      <c r="H265" s="17">
        <v>6</v>
      </c>
      <c r="I265" s="17">
        <v>-437.49299999999999</v>
      </c>
      <c r="J265" s="17">
        <v>2798.8330000000001</v>
      </c>
      <c r="K265" s="17">
        <v>110.1</v>
      </c>
      <c r="L265" s="17">
        <v>-2.5000000000000001E-2</v>
      </c>
      <c r="M265" s="17">
        <v>86.57</v>
      </c>
      <c r="N265" s="17">
        <v>51.005070000000003</v>
      </c>
      <c r="O265" s="17">
        <v>41513.599999999999</v>
      </c>
      <c r="P265" s="17">
        <v>1476.9</v>
      </c>
      <c r="Q265" s="17">
        <v>-28.021999999999998</v>
      </c>
      <c r="R265" s="17">
        <v>25331</v>
      </c>
      <c r="S265" s="17">
        <v>22.1</v>
      </c>
      <c r="T265" s="17">
        <v>-58.814999999999998</v>
      </c>
      <c r="U265" s="17">
        <v>-0.41499999999999998</v>
      </c>
      <c r="V265" s="17">
        <v>-7.1550000000000002</v>
      </c>
      <c r="W265" s="17">
        <v>25578.612420000001</v>
      </c>
      <c r="X265" s="17">
        <v>69527</v>
      </c>
      <c r="Y265" s="17">
        <v>46.164999999999999</v>
      </c>
      <c r="Z265" s="17">
        <v>-231.02199999999999</v>
      </c>
    </row>
    <row r="266" spans="1:26" x14ac:dyDescent="0.2">
      <c r="A266" s="27">
        <v>45244</v>
      </c>
      <c r="B266" s="17">
        <v>464.56</v>
      </c>
      <c r="C266" s="14">
        <v>5.7</v>
      </c>
      <c r="D266" s="17">
        <v>-492.5</v>
      </c>
      <c r="E266" s="17">
        <v>81.900000000000006</v>
      </c>
      <c r="F266" s="17">
        <v>61.06</v>
      </c>
      <c r="G266" s="17">
        <v>407.17500000000001</v>
      </c>
      <c r="H266" s="17">
        <v>10</v>
      </c>
      <c r="I266" s="17">
        <v>-861.00099999999998</v>
      </c>
      <c r="J266" s="17">
        <v>2758.5</v>
      </c>
      <c r="K266" s="17">
        <v>125.1</v>
      </c>
      <c r="L266" s="17">
        <v>-1.4999999999999999E-2</v>
      </c>
      <c r="M266" s="17">
        <v>89.503</v>
      </c>
      <c r="N266" s="17">
        <v>48.302500000000002</v>
      </c>
      <c r="O266" s="17">
        <v>41274</v>
      </c>
      <c r="P266" s="17">
        <v>1392</v>
      </c>
      <c r="Q266" s="17">
        <v>-30.5</v>
      </c>
      <c r="R266" s="17">
        <v>25545.17</v>
      </c>
      <c r="S266" s="17">
        <v>22.285</v>
      </c>
      <c r="T266" s="17">
        <v>-58.104999999999997</v>
      </c>
      <c r="U266" s="17">
        <v>-0.35149999999999998</v>
      </c>
      <c r="V266" s="17">
        <v>-7.05</v>
      </c>
      <c r="W266" s="17">
        <v>25578.612420000001</v>
      </c>
      <c r="X266" s="17">
        <v>67054</v>
      </c>
      <c r="Y266" s="17">
        <v>44.866</v>
      </c>
      <c r="Z266" s="17">
        <v>-222.5</v>
      </c>
    </row>
    <row r="267" spans="1:26" x14ac:dyDescent="0.2">
      <c r="A267" s="27">
        <v>45243</v>
      </c>
      <c r="B267" s="17">
        <v>484.779</v>
      </c>
      <c r="C267" s="14">
        <v>6</v>
      </c>
      <c r="D267" s="17">
        <v>-491</v>
      </c>
      <c r="E267" s="17">
        <v>88.15</v>
      </c>
      <c r="F267" s="17">
        <v>63.494999999999997</v>
      </c>
      <c r="G267" s="17">
        <v>422.5</v>
      </c>
      <c r="H267" s="17">
        <v>19.907</v>
      </c>
      <c r="I267" s="17">
        <v>-297.923</v>
      </c>
      <c r="J267" s="17">
        <v>2766.5</v>
      </c>
      <c r="K267" s="17">
        <v>121</v>
      </c>
      <c r="L267" s="17">
        <v>-0.04</v>
      </c>
      <c r="M267" s="17">
        <v>92.545000000000002</v>
      </c>
      <c r="N267" s="17">
        <v>48.190899999999999</v>
      </c>
      <c r="O267" s="17">
        <v>41299.9</v>
      </c>
      <c r="P267" s="17">
        <v>1405.9</v>
      </c>
      <c r="Q267" s="17">
        <v>-24.75</v>
      </c>
      <c r="R267" s="17">
        <v>25551.74</v>
      </c>
      <c r="S267" s="17">
        <v>23.3</v>
      </c>
      <c r="T267" s="17">
        <v>-57.88</v>
      </c>
      <c r="U267" s="17">
        <v>-0.28720000000000001</v>
      </c>
      <c r="V267" s="17">
        <v>-7.0049999999999999</v>
      </c>
      <c r="W267" s="17">
        <v>25578.612420000001</v>
      </c>
      <c r="X267" s="17">
        <v>63731</v>
      </c>
      <c r="Y267" s="17">
        <v>44.76</v>
      </c>
      <c r="Z267" s="17">
        <v>-225.99</v>
      </c>
    </row>
    <row r="268" spans="1:26" x14ac:dyDescent="0.2">
      <c r="A268" s="27">
        <v>45240</v>
      </c>
      <c r="B268" s="17">
        <v>486.10199999999998</v>
      </c>
      <c r="C268" s="14">
        <v>5.85</v>
      </c>
      <c r="D268" s="17">
        <v>-485</v>
      </c>
      <c r="E268" s="17">
        <v>88.15</v>
      </c>
      <c r="F268" s="17">
        <v>64</v>
      </c>
      <c r="G268" s="17">
        <v>429.53</v>
      </c>
      <c r="H268" s="17">
        <v>21</v>
      </c>
      <c r="I268" s="17">
        <v>-391.07299999999998</v>
      </c>
      <c r="J268" s="17">
        <v>2725</v>
      </c>
      <c r="K268" s="17">
        <v>125</v>
      </c>
      <c r="L268" s="17">
        <v>-7.4499999999999997E-2</v>
      </c>
      <c r="M268" s="17">
        <v>91.19</v>
      </c>
      <c r="N268" s="17">
        <v>53.064500000000002</v>
      </c>
      <c r="O268" s="17">
        <v>49827</v>
      </c>
      <c r="P268" s="17">
        <v>1443.5</v>
      </c>
      <c r="Q268" s="17">
        <v>-25</v>
      </c>
      <c r="R268" s="17">
        <v>25831.386999999999</v>
      </c>
      <c r="S268" s="17">
        <v>26.5</v>
      </c>
      <c r="T268" s="17">
        <v>-57.975000000000001</v>
      </c>
      <c r="U268" s="17">
        <v>-0.27189999999999998</v>
      </c>
      <c r="V268" s="17">
        <v>-6.97</v>
      </c>
      <c r="W268" s="17">
        <v>25578.612420000001</v>
      </c>
      <c r="X268" s="17">
        <v>61084.3</v>
      </c>
      <c r="Y268" s="17">
        <v>44.34</v>
      </c>
      <c r="Z268" s="17">
        <v>-225.536</v>
      </c>
    </row>
    <row r="269" spans="1:26" x14ac:dyDescent="0.2">
      <c r="A269" s="27">
        <v>45239</v>
      </c>
      <c r="B269" s="17">
        <v>510.74200000000002</v>
      </c>
      <c r="C269" s="14">
        <v>5.8</v>
      </c>
      <c r="D269" s="17">
        <v>-498.38299999999998</v>
      </c>
      <c r="E269" s="17">
        <v>89.6</v>
      </c>
      <c r="F269" s="17">
        <v>63.192999999999998</v>
      </c>
      <c r="G269" s="17">
        <v>439.50299999999999</v>
      </c>
      <c r="H269" s="17">
        <v>18</v>
      </c>
      <c r="I269" s="17">
        <v>-403.447</v>
      </c>
      <c r="J269" s="17">
        <v>2730.0050000000001</v>
      </c>
      <c r="K269" s="17">
        <v>125</v>
      </c>
      <c r="L269" s="17">
        <v>-9.4E-2</v>
      </c>
      <c r="M269" s="17">
        <v>92.5</v>
      </c>
      <c r="N269" s="17">
        <v>56.728749999999998</v>
      </c>
      <c r="O269" s="17">
        <v>50195.3</v>
      </c>
      <c r="P269" s="17">
        <v>1460</v>
      </c>
      <c r="Q269" s="17">
        <v>-28.75</v>
      </c>
      <c r="R269" s="17">
        <v>26760.75</v>
      </c>
      <c r="S269" s="17">
        <v>19.8</v>
      </c>
      <c r="T269" s="17">
        <v>-57.604999999999997</v>
      </c>
      <c r="U269" s="17">
        <v>-0.3075</v>
      </c>
      <c r="V269" s="17">
        <v>-6.88</v>
      </c>
      <c r="W269" s="17">
        <v>25578.612420000001</v>
      </c>
      <c r="X269" s="17">
        <v>59365</v>
      </c>
      <c r="Y269" s="17">
        <v>44.08</v>
      </c>
      <c r="Z269" s="17">
        <v>-225.01900000000001</v>
      </c>
    </row>
    <row r="270" spans="1:26" x14ac:dyDescent="0.2">
      <c r="A270" s="27">
        <v>45238</v>
      </c>
      <c r="B270" s="17">
        <v>504.709</v>
      </c>
      <c r="C270" s="14">
        <v>5.75</v>
      </c>
      <c r="D270" s="17">
        <v>-537.86</v>
      </c>
      <c r="E270" s="17">
        <v>90.48</v>
      </c>
      <c r="F270" s="17">
        <v>62.594999999999999</v>
      </c>
      <c r="G270" s="17">
        <v>454.995</v>
      </c>
      <c r="H270" s="17">
        <v>17</v>
      </c>
      <c r="I270" s="17">
        <v>-442.49099999999999</v>
      </c>
      <c r="J270" s="17">
        <v>2776.25</v>
      </c>
      <c r="K270" s="17">
        <v>123.5</v>
      </c>
      <c r="L270" s="17">
        <v>-3.8300000000000001E-2</v>
      </c>
      <c r="M270" s="17">
        <v>90.314999999999998</v>
      </c>
      <c r="N270" s="17">
        <v>54.75</v>
      </c>
      <c r="O270" s="17">
        <v>42569.5</v>
      </c>
      <c r="P270" s="17">
        <v>1487.7</v>
      </c>
      <c r="Q270" s="17">
        <v>-28.75</v>
      </c>
      <c r="R270" s="17">
        <v>26622.215</v>
      </c>
      <c r="S270" s="17">
        <v>22</v>
      </c>
      <c r="T270" s="17">
        <v>-59.645000000000003</v>
      </c>
      <c r="U270" s="17">
        <v>-0.32</v>
      </c>
      <c r="V270" s="17">
        <v>-7.1630000000000003</v>
      </c>
      <c r="W270" s="17">
        <v>25578.612420000001</v>
      </c>
      <c r="X270" s="17">
        <v>59286.3</v>
      </c>
      <c r="Y270" s="17">
        <v>45.35</v>
      </c>
      <c r="Z270" s="17">
        <v>-231.529</v>
      </c>
    </row>
    <row r="271" spans="1:26" x14ac:dyDescent="0.2">
      <c r="A271" s="27">
        <v>45237</v>
      </c>
      <c r="B271" s="17">
        <v>521.81299999999999</v>
      </c>
      <c r="C271" s="14">
        <v>6.07</v>
      </c>
      <c r="D271" s="17">
        <v>-465</v>
      </c>
      <c r="E271" s="17">
        <v>86.85</v>
      </c>
      <c r="F271" s="17">
        <v>60.128</v>
      </c>
      <c r="G271" s="17">
        <v>445.61500000000001</v>
      </c>
      <c r="H271" s="17">
        <v>17</v>
      </c>
      <c r="I271" s="17">
        <v>-341.75400000000002</v>
      </c>
      <c r="J271" s="17">
        <v>2680</v>
      </c>
      <c r="K271" s="17">
        <v>125</v>
      </c>
      <c r="L271" s="17">
        <v>-0.104</v>
      </c>
      <c r="M271" s="17">
        <v>84.58</v>
      </c>
      <c r="N271" s="17">
        <v>52.5</v>
      </c>
      <c r="O271" s="17">
        <v>42382</v>
      </c>
      <c r="P271" s="17">
        <v>1465.5</v>
      </c>
      <c r="Q271" s="17">
        <v>-28.827999999999999</v>
      </c>
      <c r="R271" s="17">
        <v>27108.5</v>
      </c>
      <c r="S271" s="17">
        <v>24.6</v>
      </c>
      <c r="T271" s="17">
        <v>-56.95</v>
      </c>
      <c r="U271" s="17">
        <v>-0.33750000000000002</v>
      </c>
      <c r="V271" s="17">
        <v>-7.15</v>
      </c>
      <c r="W271" s="17">
        <v>25578.612420000001</v>
      </c>
      <c r="X271" s="17">
        <v>58032</v>
      </c>
      <c r="Y271" s="17">
        <v>44.893000000000001</v>
      </c>
      <c r="Z271" s="17">
        <v>-224.4</v>
      </c>
    </row>
    <row r="272" spans="1:26" x14ac:dyDescent="0.2">
      <c r="A272" s="27">
        <v>45236</v>
      </c>
      <c r="B272" s="17">
        <v>536.86099999999999</v>
      </c>
      <c r="C272" s="14">
        <v>5.95</v>
      </c>
      <c r="D272" s="17">
        <v>-483.25</v>
      </c>
      <c r="E272" s="17">
        <v>88</v>
      </c>
      <c r="F272" s="17">
        <v>56.42</v>
      </c>
      <c r="G272" s="17">
        <v>445.65</v>
      </c>
      <c r="H272" s="17">
        <v>1.9990000000000001</v>
      </c>
      <c r="I272" s="17">
        <v>-378.24200000000002</v>
      </c>
      <c r="J272" s="17">
        <v>2675</v>
      </c>
      <c r="K272" s="17">
        <v>100</v>
      </c>
      <c r="L272" s="17">
        <v>-5.9200000000000003E-2</v>
      </c>
      <c r="M272" s="17">
        <v>95</v>
      </c>
      <c r="N272" s="17">
        <v>47.5</v>
      </c>
      <c r="O272" s="17">
        <v>49311.3</v>
      </c>
      <c r="P272" s="17">
        <v>1455.8</v>
      </c>
      <c r="Q272" s="17">
        <v>-32.5</v>
      </c>
      <c r="R272" s="17">
        <v>25101.937999999998</v>
      </c>
      <c r="S272" s="17">
        <v>25.5</v>
      </c>
      <c r="T272" s="17">
        <v>-56.335000000000001</v>
      </c>
      <c r="U272" s="17">
        <v>-0.40500000000000003</v>
      </c>
      <c r="V272" s="17">
        <v>-6.9649999999999999</v>
      </c>
      <c r="W272" s="17">
        <v>25578.612420000001</v>
      </c>
      <c r="X272" s="17">
        <v>57860.3</v>
      </c>
      <c r="Y272" s="17">
        <v>44.866</v>
      </c>
      <c r="Z272" s="17">
        <v>-223.685</v>
      </c>
    </row>
    <row r="273" spans="1:26" x14ac:dyDescent="0.2">
      <c r="A273" s="27">
        <v>45233</v>
      </c>
      <c r="B273" s="17">
        <v>546.37900000000002</v>
      </c>
      <c r="C273" s="14">
        <v>5.8</v>
      </c>
      <c r="D273" s="17">
        <v>-462</v>
      </c>
      <c r="E273" s="17">
        <v>87.936000000000007</v>
      </c>
      <c r="F273" s="17">
        <v>53.35</v>
      </c>
      <c r="G273" s="17">
        <v>448.63499999999999</v>
      </c>
      <c r="H273" s="17">
        <v>11</v>
      </c>
      <c r="I273" s="17">
        <v>-34.250999999999998</v>
      </c>
      <c r="J273" s="17">
        <v>2651.54</v>
      </c>
      <c r="K273" s="17">
        <v>115</v>
      </c>
      <c r="L273" s="17">
        <v>-5.8500000000000003E-2</v>
      </c>
      <c r="M273" s="17">
        <v>100.005</v>
      </c>
      <c r="N273" s="17">
        <v>56.398429999999998</v>
      </c>
      <c r="O273" s="17">
        <v>49467.8</v>
      </c>
      <c r="P273" s="17">
        <v>1439.9</v>
      </c>
      <c r="Q273" s="17">
        <v>-32.26</v>
      </c>
      <c r="R273" s="17">
        <v>23930.5</v>
      </c>
      <c r="S273" s="17">
        <v>27.2</v>
      </c>
      <c r="T273" s="17">
        <v>-56.134999999999998</v>
      </c>
      <c r="U273" s="17">
        <v>-0.31850000000000001</v>
      </c>
      <c r="V273" s="17">
        <v>-6.9649999999999999</v>
      </c>
      <c r="W273" s="17">
        <v>25578.612420000001</v>
      </c>
      <c r="X273" s="17">
        <v>57530</v>
      </c>
      <c r="Y273" s="17">
        <v>44.86</v>
      </c>
      <c r="Z273" s="17">
        <v>-222.9</v>
      </c>
    </row>
    <row r="274" spans="1:26" x14ac:dyDescent="0.2">
      <c r="A274" s="27">
        <v>45232</v>
      </c>
      <c r="B274" s="17">
        <v>547.35900000000004</v>
      </c>
      <c r="C274" s="14">
        <v>5.5</v>
      </c>
      <c r="D274" s="17">
        <v>-430.5</v>
      </c>
      <c r="E274" s="17">
        <v>89.6</v>
      </c>
      <c r="F274" s="17">
        <v>47.524999999999999</v>
      </c>
      <c r="G274" s="17">
        <v>457.5</v>
      </c>
      <c r="H274" s="17">
        <v>14</v>
      </c>
      <c r="I274" s="17">
        <v>-261.27300000000002</v>
      </c>
      <c r="J274" s="17">
        <v>2691.5050000000001</v>
      </c>
      <c r="K274" s="17">
        <v>130</v>
      </c>
      <c r="L274" s="17">
        <v>0.1033</v>
      </c>
      <c r="M274" s="17">
        <v>110.01</v>
      </c>
      <c r="N274" s="17">
        <v>50.422550000000001</v>
      </c>
      <c r="O274" s="17">
        <v>50820</v>
      </c>
      <c r="P274" s="17">
        <v>1447.2</v>
      </c>
      <c r="Q274" s="17">
        <v>-29.927</v>
      </c>
      <c r="R274" s="17">
        <v>24388.309000000001</v>
      </c>
      <c r="S274" s="17">
        <v>27.5</v>
      </c>
      <c r="T274" s="17">
        <v>-56.375</v>
      </c>
      <c r="U274" s="17">
        <v>-0.29699999999999999</v>
      </c>
      <c r="V274" s="17">
        <v>-7.0449999999999999</v>
      </c>
      <c r="W274" s="17">
        <v>25578.612420000001</v>
      </c>
      <c r="X274" s="17">
        <v>57721.8</v>
      </c>
      <c r="Y274" s="17">
        <v>45.04</v>
      </c>
      <c r="Z274" s="17">
        <v>-225.58</v>
      </c>
    </row>
    <row r="275" spans="1:26" x14ac:dyDescent="0.2">
      <c r="A275" s="27">
        <v>45231</v>
      </c>
      <c r="B275" s="17">
        <v>556.43100000000004</v>
      </c>
      <c r="C275" s="14">
        <v>4.9050000000000002</v>
      </c>
      <c r="D275" s="17">
        <v>-446</v>
      </c>
      <c r="E275" s="17">
        <v>88.82</v>
      </c>
      <c r="F275" s="17">
        <v>44.35</v>
      </c>
      <c r="G275" s="17">
        <v>480</v>
      </c>
      <c r="H275" s="17">
        <v>23</v>
      </c>
      <c r="I275" s="17">
        <v>-320.77300000000002</v>
      </c>
      <c r="J275" s="17">
        <v>2757.5</v>
      </c>
      <c r="K275" s="17">
        <v>138.1</v>
      </c>
      <c r="L275" s="17">
        <v>0.03</v>
      </c>
      <c r="M275" s="17">
        <v>117</v>
      </c>
      <c r="N275" s="17">
        <v>49.5</v>
      </c>
      <c r="O275" s="17">
        <v>49240</v>
      </c>
      <c r="P275" s="17">
        <v>1499.3</v>
      </c>
      <c r="Q275" s="17">
        <v>-28.23</v>
      </c>
      <c r="R275" s="17">
        <v>23360.578000000001</v>
      </c>
      <c r="S275" s="17">
        <v>28.8</v>
      </c>
      <c r="T275" s="17">
        <v>-58.55</v>
      </c>
      <c r="U275" s="17">
        <v>-0.23799999999999999</v>
      </c>
      <c r="V275" s="17">
        <v>-7.1849999999999996</v>
      </c>
      <c r="W275" s="17">
        <v>25578.612420000001</v>
      </c>
      <c r="X275" s="17">
        <v>58346.5</v>
      </c>
      <c r="Y275" s="17">
        <v>46.384999999999998</v>
      </c>
      <c r="Z275" s="17">
        <v>-227.82</v>
      </c>
    </row>
    <row r="276" spans="1:26" x14ac:dyDescent="0.2">
      <c r="A276" s="27">
        <v>45230</v>
      </c>
      <c r="B276" s="17">
        <v>542.53700000000003</v>
      </c>
      <c r="C276" s="14">
        <v>4.915</v>
      </c>
      <c r="D276" s="17">
        <v>-469.1</v>
      </c>
      <c r="E276" s="17">
        <v>89.85</v>
      </c>
      <c r="F276" s="17">
        <v>43.05</v>
      </c>
      <c r="G276" s="17">
        <v>479.82499999999999</v>
      </c>
      <c r="H276" s="17">
        <v>20</v>
      </c>
      <c r="I276" s="17">
        <v>-359.49200000000002</v>
      </c>
      <c r="J276" s="17">
        <v>2899.692</v>
      </c>
      <c r="K276" s="17">
        <v>145</v>
      </c>
      <c r="L276" s="17">
        <v>-2.7E-2</v>
      </c>
      <c r="M276" s="17">
        <v>116.75</v>
      </c>
      <c r="N276" s="17">
        <v>44.332749999999997</v>
      </c>
      <c r="O276" s="17">
        <v>48602.5</v>
      </c>
      <c r="P276" s="17">
        <v>1494.1</v>
      </c>
      <c r="Q276" s="17">
        <v>-30.181999999999999</v>
      </c>
      <c r="R276" s="17">
        <v>22457.205000000002</v>
      </c>
      <c r="S276" s="17">
        <v>26.4</v>
      </c>
      <c r="T276" s="17">
        <v>-56.935000000000002</v>
      </c>
      <c r="U276" s="17">
        <v>-0.23300000000000001</v>
      </c>
      <c r="V276" s="17">
        <v>-7.1449999999999996</v>
      </c>
      <c r="W276" s="17">
        <v>25578.612420000001</v>
      </c>
      <c r="X276" s="17">
        <v>56873.5</v>
      </c>
      <c r="Y276" s="17">
        <v>46.195</v>
      </c>
      <c r="Z276" s="17">
        <v>-229.505</v>
      </c>
    </row>
    <row r="277" spans="1:26" x14ac:dyDescent="0.2">
      <c r="A277" s="27">
        <v>45229</v>
      </c>
      <c r="B277" s="17">
        <v>559.61900000000003</v>
      </c>
      <c r="C277" s="14">
        <v>5.2</v>
      </c>
      <c r="D277" s="17">
        <v>-478.5</v>
      </c>
      <c r="E277" s="17">
        <v>90.4</v>
      </c>
      <c r="F277" s="17">
        <v>45.533000000000001</v>
      </c>
      <c r="G277" s="17">
        <v>470</v>
      </c>
      <c r="H277" s="17">
        <v>22</v>
      </c>
      <c r="I277" s="17">
        <v>-380.50200000000001</v>
      </c>
      <c r="J277" s="17">
        <v>2836</v>
      </c>
      <c r="K277" s="17">
        <v>143</v>
      </c>
      <c r="L277" s="17">
        <v>-5.1799999999999999E-2</v>
      </c>
      <c r="M277" s="17">
        <v>103.5</v>
      </c>
      <c r="N277" s="17">
        <v>51.841329999999999</v>
      </c>
      <c r="O277" s="17">
        <v>41441.699999999997</v>
      </c>
      <c r="P277" s="17">
        <v>1490.6</v>
      </c>
      <c r="Q277" s="17">
        <v>-32.033000000000001</v>
      </c>
      <c r="R277" s="17">
        <v>23273.025000000001</v>
      </c>
      <c r="S277" s="17">
        <v>30</v>
      </c>
      <c r="T277" s="17">
        <v>-56.384999999999998</v>
      </c>
      <c r="U277" s="17">
        <v>-0.23549999999999999</v>
      </c>
      <c r="V277" s="17">
        <v>-7.1349999999999998</v>
      </c>
      <c r="W277" s="17">
        <v>25578.612420000001</v>
      </c>
      <c r="X277" s="17">
        <v>57578.8</v>
      </c>
      <c r="Y277" s="17">
        <v>46.19</v>
      </c>
      <c r="Z277" s="17">
        <v>-226.08</v>
      </c>
    </row>
    <row r="278" spans="1:26" x14ac:dyDescent="0.2">
      <c r="A278" s="27">
        <v>45226</v>
      </c>
      <c r="B278" s="17">
        <v>541.71</v>
      </c>
      <c r="C278" s="14">
        <v>5</v>
      </c>
      <c r="D278" s="17">
        <v>-416.99700000000001</v>
      </c>
      <c r="E278" s="17">
        <v>96.75</v>
      </c>
      <c r="F278" s="17">
        <v>43.05</v>
      </c>
      <c r="G278" s="17">
        <v>470</v>
      </c>
      <c r="H278" s="17">
        <v>29</v>
      </c>
      <c r="I278" s="17">
        <v>-383.73</v>
      </c>
      <c r="J278" s="17">
        <v>2869.7049999999999</v>
      </c>
      <c r="K278" s="17">
        <v>143</v>
      </c>
      <c r="L278" s="17">
        <v>7.9500000000000001E-2</v>
      </c>
      <c r="M278" s="17">
        <v>102.02500000000001</v>
      </c>
      <c r="N278" s="17">
        <v>56.575629999999997</v>
      </c>
      <c r="O278" s="17">
        <v>48857</v>
      </c>
      <c r="P278" s="17">
        <v>1480.5</v>
      </c>
      <c r="Q278" s="17">
        <v>-28.15</v>
      </c>
      <c r="R278" s="17">
        <v>24440.51</v>
      </c>
      <c r="S278" s="17">
        <v>30.5</v>
      </c>
      <c r="T278" s="17">
        <v>-56.26</v>
      </c>
      <c r="U278" s="17">
        <v>-0.2</v>
      </c>
      <c r="V278" s="17">
        <v>-7</v>
      </c>
      <c r="W278" s="17">
        <v>25578.612420000001</v>
      </c>
      <c r="X278" s="17">
        <v>52427</v>
      </c>
      <c r="Y278" s="17">
        <v>45.76</v>
      </c>
      <c r="Z278" s="17">
        <v>-226.85499999999999</v>
      </c>
    </row>
    <row r="279" spans="1:26" x14ac:dyDescent="0.2">
      <c r="A279" s="27">
        <v>45225</v>
      </c>
      <c r="B279" s="17">
        <v>546.66200000000003</v>
      </c>
      <c r="C279" s="14">
        <v>5</v>
      </c>
      <c r="D279" s="17">
        <v>-343</v>
      </c>
      <c r="E279" s="17">
        <v>95.15</v>
      </c>
      <c r="F279" s="17">
        <v>43.594999999999999</v>
      </c>
      <c r="G279" s="17">
        <v>479.14</v>
      </c>
      <c r="H279" s="17">
        <v>25</v>
      </c>
      <c r="I279" s="17">
        <v>-322.75200000000001</v>
      </c>
      <c r="J279" s="17">
        <v>2871</v>
      </c>
      <c r="K279" s="17">
        <v>150.5</v>
      </c>
      <c r="L279" s="17">
        <v>-4.3999999999999997E-2</v>
      </c>
      <c r="M279" s="17">
        <v>90.25</v>
      </c>
      <c r="N279" s="17">
        <v>54.19455</v>
      </c>
      <c r="O279" s="17">
        <v>45965</v>
      </c>
      <c r="P279" s="17">
        <v>1477.5</v>
      </c>
      <c r="Q279" s="17">
        <v>-29.207999999999998</v>
      </c>
      <c r="R279" s="17">
        <v>27300.879000000001</v>
      </c>
      <c r="S279" s="17">
        <v>31.71</v>
      </c>
      <c r="T279" s="17">
        <v>-55.25</v>
      </c>
      <c r="U279" s="17">
        <v>-0.20150000000000001</v>
      </c>
      <c r="V279" s="17">
        <v>-6.9550000000000001</v>
      </c>
      <c r="W279" s="17">
        <v>25578.612420000001</v>
      </c>
      <c r="X279" s="17">
        <v>52133.3</v>
      </c>
      <c r="Y279" s="17">
        <v>45.395000000000003</v>
      </c>
      <c r="Z279" s="17">
        <v>-227.08</v>
      </c>
    </row>
    <row r="280" spans="1:26" x14ac:dyDescent="0.2">
      <c r="A280" s="27">
        <v>45224</v>
      </c>
      <c r="B280" s="17">
        <v>537.5</v>
      </c>
      <c r="C280" s="14">
        <v>5.0999999999999996</v>
      </c>
      <c r="D280" s="17">
        <v>-330.5</v>
      </c>
      <c r="E280" s="17">
        <v>98.5</v>
      </c>
      <c r="F280" s="17">
        <v>44.44</v>
      </c>
      <c r="G280" s="17">
        <v>488.565</v>
      </c>
      <c r="H280" s="17">
        <v>24</v>
      </c>
      <c r="I280" s="17">
        <v>-309.49099999999999</v>
      </c>
      <c r="J280" s="17">
        <v>2952.5</v>
      </c>
      <c r="K280" s="17">
        <v>156.30000000000001</v>
      </c>
      <c r="L280" s="17">
        <v>-5.6000000000000001E-2</v>
      </c>
      <c r="M280" s="17">
        <v>85.18</v>
      </c>
      <c r="N280" s="17">
        <v>60.032400000000003</v>
      </c>
      <c r="O280" s="17">
        <v>43875.8</v>
      </c>
      <c r="P280" s="17">
        <v>1514</v>
      </c>
      <c r="Q280" s="17">
        <v>-29.617999999999999</v>
      </c>
      <c r="R280" s="17">
        <v>27563.956999999999</v>
      </c>
      <c r="S280" s="17">
        <v>31.3</v>
      </c>
      <c r="T280" s="17">
        <v>-56.01</v>
      </c>
      <c r="U280" s="17">
        <v>-0.23849999999999999</v>
      </c>
      <c r="V280" s="17">
        <v>-7.2750000000000004</v>
      </c>
      <c r="W280" s="17">
        <v>25578.612420000001</v>
      </c>
      <c r="X280" s="17">
        <v>46352.3</v>
      </c>
      <c r="Y280" s="17">
        <v>46.343000000000004</v>
      </c>
      <c r="Z280" s="17">
        <v>-231.67</v>
      </c>
    </row>
    <row r="281" spans="1:26" x14ac:dyDescent="0.2">
      <c r="A281" s="27">
        <v>45223</v>
      </c>
      <c r="B281" s="17">
        <v>554.5</v>
      </c>
      <c r="C281" s="14">
        <v>5.9</v>
      </c>
      <c r="D281" s="17">
        <v>-318.375</v>
      </c>
      <c r="E281" s="17">
        <v>105</v>
      </c>
      <c r="F281" s="17">
        <v>42.66</v>
      </c>
      <c r="G281" s="17">
        <v>477.375</v>
      </c>
      <c r="H281" s="17">
        <v>25</v>
      </c>
      <c r="I281" s="17">
        <v>-383.74400000000003</v>
      </c>
      <c r="J281" s="17">
        <v>2887.002</v>
      </c>
      <c r="K281" s="17">
        <v>167</v>
      </c>
      <c r="L281" s="17">
        <v>-1.52E-2</v>
      </c>
      <c r="M281" s="17">
        <v>85.234999999999999</v>
      </c>
      <c r="N281" s="17">
        <v>59.296500000000002</v>
      </c>
      <c r="O281" s="17">
        <v>44451</v>
      </c>
      <c r="P281" s="17">
        <v>1473</v>
      </c>
      <c r="Q281" s="17">
        <v>-28.263000000000002</v>
      </c>
      <c r="R281" s="17">
        <v>28086</v>
      </c>
      <c r="S281" s="17">
        <v>31</v>
      </c>
      <c r="T281" s="17">
        <v>-54.61</v>
      </c>
      <c r="U281" s="17">
        <v>-0.2525</v>
      </c>
      <c r="V281" s="17">
        <v>-7.07</v>
      </c>
      <c r="W281" s="17">
        <v>25578.612420000001</v>
      </c>
      <c r="X281" s="17">
        <v>46222</v>
      </c>
      <c r="Y281" s="17">
        <v>45.77</v>
      </c>
      <c r="Z281" s="17">
        <v>-226.25</v>
      </c>
    </row>
    <row r="282" spans="1:26" x14ac:dyDescent="0.2">
      <c r="A282" s="27">
        <v>45222</v>
      </c>
      <c r="B282" s="17">
        <v>562.5</v>
      </c>
      <c r="C282" s="14">
        <v>6.5</v>
      </c>
      <c r="D282" s="17">
        <v>-293</v>
      </c>
      <c r="E282" s="17">
        <v>106.75</v>
      </c>
      <c r="F282" s="17">
        <v>42.588000000000001</v>
      </c>
      <c r="G282" s="17">
        <v>480</v>
      </c>
      <c r="H282" s="17">
        <v>44</v>
      </c>
      <c r="I282" s="17">
        <v>-424.49</v>
      </c>
      <c r="J282" s="17">
        <v>2895</v>
      </c>
      <c r="K282" s="17">
        <v>170.1</v>
      </c>
      <c r="L282" s="17">
        <v>-1.52E-2</v>
      </c>
      <c r="M282" s="17">
        <v>87.07</v>
      </c>
      <c r="N282" s="17">
        <v>55</v>
      </c>
      <c r="O282" s="17">
        <v>40350</v>
      </c>
      <c r="P282" s="17">
        <v>1477</v>
      </c>
      <c r="Q282" s="17">
        <v>-20.305</v>
      </c>
      <c r="R282" s="17">
        <v>28830.546999999999</v>
      </c>
      <c r="S282" s="17">
        <v>31.9</v>
      </c>
      <c r="T282" s="17">
        <v>-55.2</v>
      </c>
      <c r="U282" s="17">
        <v>-0.2195</v>
      </c>
      <c r="V282" s="17">
        <v>-7.1349999999999998</v>
      </c>
      <c r="W282" s="17">
        <v>25578.612420000001</v>
      </c>
      <c r="X282" s="17">
        <v>46226</v>
      </c>
      <c r="Y282" s="17">
        <v>46.18</v>
      </c>
      <c r="Z282" s="17">
        <v>-226.29300000000001</v>
      </c>
    </row>
    <row r="283" spans="1:26" x14ac:dyDescent="0.2">
      <c r="A283" s="27">
        <v>45219</v>
      </c>
      <c r="B283" s="17">
        <v>564.5</v>
      </c>
      <c r="C283" s="14">
        <v>6.55</v>
      </c>
      <c r="D283" s="17">
        <v>-296</v>
      </c>
      <c r="E283" s="17">
        <v>109.2</v>
      </c>
      <c r="F283" s="17">
        <v>41.99</v>
      </c>
      <c r="G283" s="17">
        <v>480.005</v>
      </c>
      <c r="H283" s="17">
        <v>37</v>
      </c>
      <c r="I283" s="17">
        <v>-357.71800000000002</v>
      </c>
      <c r="J283" s="17">
        <v>2920.0050000000001</v>
      </c>
      <c r="K283" s="17">
        <v>171</v>
      </c>
      <c r="L283" s="17">
        <v>2.8500000000000001E-2</v>
      </c>
      <c r="M283" s="17">
        <v>86.504999999999995</v>
      </c>
      <c r="N283" s="17">
        <v>50.348599999999998</v>
      </c>
      <c r="O283" s="17">
        <v>41860</v>
      </c>
      <c r="P283" s="17">
        <v>1490.3</v>
      </c>
      <c r="Q283" s="17">
        <v>-24.5</v>
      </c>
      <c r="R283" s="17">
        <v>28758.053</v>
      </c>
      <c r="S283" s="17">
        <v>31.5</v>
      </c>
      <c r="T283" s="17">
        <v>-55.92</v>
      </c>
      <c r="U283" s="17">
        <v>-0.20749999999999999</v>
      </c>
      <c r="V283" s="17">
        <v>-7.2140000000000004</v>
      </c>
      <c r="W283" s="17">
        <v>25578.612420000001</v>
      </c>
      <c r="X283" s="17">
        <v>46213.8</v>
      </c>
      <c r="Y283" s="17">
        <v>45.94</v>
      </c>
      <c r="Z283" s="17">
        <v>-226.142</v>
      </c>
    </row>
    <row r="284" spans="1:26" x14ac:dyDescent="0.2">
      <c r="A284" s="27">
        <v>45218</v>
      </c>
      <c r="B284" s="17">
        <v>574.5</v>
      </c>
      <c r="C284" s="14">
        <v>6.2</v>
      </c>
      <c r="D284" s="17">
        <v>-265</v>
      </c>
      <c r="E284" s="17">
        <v>111.4</v>
      </c>
      <c r="F284" s="17">
        <v>39</v>
      </c>
      <c r="G284" s="17">
        <v>477.5</v>
      </c>
      <c r="H284" s="17">
        <v>35</v>
      </c>
      <c r="I284" s="17">
        <v>-321.42200000000003</v>
      </c>
      <c r="J284" s="17">
        <v>2925.2</v>
      </c>
      <c r="K284" s="17">
        <v>170.1</v>
      </c>
      <c r="L284" s="17">
        <v>6.6500000000000004E-2</v>
      </c>
      <c r="M284" s="17">
        <v>86.54</v>
      </c>
      <c r="N284" s="17">
        <v>56.55247</v>
      </c>
      <c r="O284" s="17">
        <v>42570.5</v>
      </c>
      <c r="P284" s="17">
        <v>1497</v>
      </c>
      <c r="Q284" s="17">
        <v>-23.016999999999999</v>
      </c>
      <c r="R284" s="17">
        <v>29833.25</v>
      </c>
      <c r="S284" s="17">
        <v>32.215000000000003</v>
      </c>
      <c r="T284" s="17">
        <v>-55.9</v>
      </c>
      <c r="U284" s="17">
        <v>-0.16070000000000001</v>
      </c>
      <c r="V284" s="17">
        <v>-7.25</v>
      </c>
      <c r="W284" s="17">
        <v>25578.612420000001</v>
      </c>
      <c r="X284" s="17">
        <v>42938</v>
      </c>
      <c r="Y284" s="17">
        <v>45.89</v>
      </c>
      <c r="Z284" s="17">
        <v>-226.31</v>
      </c>
    </row>
    <row r="285" spans="1:26" x14ac:dyDescent="0.2">
      <c r="A285" s="27">
        <v>45217</v>
      </c>
      <c r="B285" s="17">
        <v>559.5</v>
      </c>
      <c r="C285" s="14">
        <v>6.05</v>
      </c>
      <c r="D285" s="17">
        <v>-360</v>
      </c>
      <c r="E285" s="17">
        <v>110.85</v>
      </c>
      <c r="F285" s="17">
        <v>39.564999999999998</v>
      </c>
      <c r="G285" s="17">
        <v>485.78</v>
      </c>
      <c r="H285" s="17">
        <v>21</v>
      </c>
      <c r="I285" s="17">
        <v>-375.524</v>
      </c>
      <c r="J285" s="17">
        <v>2996.605</v>
      </c>
      <c r="K285" s="17">
        <v>167.6</v>
      </c>
      <c r="L285" s="17">
        <v>-1.52E-2</v>
      </c>
      <c r="M285" s="17">
        <v>90.504999999999995</v>
      </c>
      <c r="N285" s="17">
        <v>54.036999999999999</v>
      </c>
      <c r="O285" s="17">
        <v>42800</v>
      </c>
      <c r="P285" s="17">
        <v>1519.5</v>
      </c>
      <c r="Q285" s="17">
        <v>-24.574999999999999</v>
      </c>
      <c r="R285" s="17">
        <v>28596.280999999999</v>
      </c>
      <c r="S285" s="17">
        <v>32.5</v>
      </c>
      <c r="T285" s="17">
        <v>-57.55</v>
      </c>
      <c r="U285" s="17">
        <v>-0.2019</v>
      </c>
      <c r="V285" s="17">
        <v>-7.1550000000000002</v>
      </c>
      <c r="W285" s="17">
        <v>25578.612420000001</v>
      </c>
      <c r="X285" s="17">
        <v>41685.800000000003</v>
      </c>
      <c r="Y285" s="17">
        <v>47.24</v>
      </c>
      <c r="Z285" s="17">
        <v>-231.79</v>
      </c>
    </row>
    <row r="286" spans="1:26" x14ac:dyDescent="0.2">
      <c r="A286" s="27">
        <v>45216</v>
      </c>
      <c r="B286" s="17">
        <v>574.5</v>
      </c>
      <c r="C286" s="14">
        <v>5.55</v>
      </c>
      <c r="D286" s="17">
        <v>-342.27300000000002</v>
      </c>
      <c r="E286" s="17">
        <v>109</v>
      </c>
      <c r="F286" s="17">
        <v>38.424999999999997</v>
      </c>
      <c r="G286" s="17">
        <v>480</v>
      </c>
      <c r="H286" s="17">
        <v>22</v>
      </c>
      <c r="I286" s="17">
        <v>-367.31700000000001</v>
      </c>
      <c r="J286" s="17">
        <v>2896.5</v>
      </c>
      <c r="K286" s="17">
        <v>170</v>
      </c>
      <c r="L286" s="17">
        <v>1.55E-2</v>
      </c>
      <c r="M286" s="17">
        <v>96.591999999999999</v>
      </c>
      <c r="N286" s="17">
        <v>49.464750000000002</v>
      </c>
      <c r="O286" s="17">
        <v>42802.5</v>
      </c>
      <c r="P286" s="17">
        <v>1462.5</v>
      </c>
      <c r="Q286" s="17">
        <v>-23.085000000000001</v>
      </c>
      <c r="R286" s="17">
        <v>27983</v>
      </c>
      <c r="S286" s="17">
        <v>31.75</v>
      </c>
      <c r="T286" s="17">
        <v>-56.935000000000002</v>
      </c>
      <c r="U286" s="17">
        <v>-0.20649999999999999</v>
      </c>
      <c r="V286" s="17">
        <v>-7.0949999999999998</v>
      </c>
      <c r="W286" s="17">
        <v>25578.612420000001</v>
      </c>
      <c r="X286" s="17">
        <v>42963.5</v>
      </c>
      <c r="Y286" s="17">
        <v>46.91</v>
      </c>
      <c r="Z286" s="17">
        <v>-226.94300000000001</v>
      </c>
    </row>
    <row r="287" spans="1:26" x14ac:dyDescent="0.2">
      <c r="A287" s="27">
        <v>45215</v>
      </c>
      <c r="B287" s="17">
        <v>572.42100000000005</v>
      </c>
      <c r="C287" s="14">
        <v>5.8</v>
      </c>
      <c r="D287" s="17">
        <v>-322.63</v>
      </c>
      <c r="E287" s="17">
        <v>113.25</v>
      </c>
      <c r="F287" s="17">
        <v>37.965000000000003</v>
      </c>
      <c r="G287" s="17">
        <v>480</v>
      </c>
      <c r="H287" s="17">
        <v>26</v>
      </c>
      <c r="I287" s="17">
        <v>-396.22300000000001</v>
      </c>
      <c r="J287" s="17">
        <v>2885</v>
      </c>
      <c r="K287" s="17">
        <v>168</v>
      </c>
      <c r="L287" s="17">
        <v>2.5999999999999999E-2</v>
      </c>
      <c r="M287" s="17">
        <v>97.094999999999999</v>
      </c>
      <c r="N287" s="17">
        <v>51.085000000000001</v>
      </c>
      <c r="O287" s="17">
        <v>42915</v>
      </c>
      <c r="P287" s="17">
        <v>1481.5</v>
      </c>
      <c r="Q287" s="17">
        <v>-23.33</v>
      </c>
      <c r="R287" s="17">
        <v>27588.42</v>
      </c>
      <c r="S287" s="17">
        <v>32.4</v>
      </c>
      <c r="T287" s="17">
        <v>-57.265000000000001</v>
      </c>
      <c r="U287" s="17">
        <v>-0.19800000000000001</v>
      </c>
      <c r="V287" s="17">
        <v>-7.1550000000000002</v>
      </c>
      <c r="W287" s="17">
        <v>25578.612420000001</v>
      </c>
      <c r="X287" s="17">
        <v>45653.5</v>
      </c>
      <c r="Y287" s="17">
        <v>46.81</v>
      </c>
      <c r="Z287" s="17">
        <v>-226.505</v>
      </c>
    </row>
    <row r="288" spans="1:26" x14ac:dyDescent="0.2">
      <c r="A288" s="27">
        <v>45212</v>
      </c>
      <c r="B288" s="17">
        <v>583.5</v>
      </c>
      <c r="C288" s="14">
        <v>5.6479999999999997</v>
      </c>
      <c r="D288" s="17">
        <v>-326</v>
      </c>
      <c r="E288" s="17">
        <v>112.52500000000001</v>
      </c>
      <c r="F288" s="17">
        <v>36.677</v>
      </c>
      <c r="G288" s="17">
        <v>477.15</v>
      </c>
      <c r="H288" s="17">
        <v>26</v>
      </c>
      <c r="I288" s="17">
        <v>-329.49</v>
      </c>
      <c r="J288" s="17">
        <v>2893.1</v>
      </c>
      <c r="K288" s="17">
        <v>157.6</v>
      </c>
      <c r="L288" s="17">
        <v>0.10879999999999999</v>
      </c>
      <c r="M288" s="17">
        <v>99.765000000000001</v>
      </c>
      <c r="N288" s="17">
        <v>54.524999999999999</v>
      </c>
      <c r="O288" s="17">
        <v>43160</v>
      </c>
      <c r="P288" s="17">
        <v>1504.4</v>
      </c>
      <c r="Q288" s="17">
        <v>-28.99</v>
      </c>
      <c r="R288" s="17">
        <v>27173.5</v>
      </c>
      <c r="S288" s="17">
        <v>35.9</v>
      </c>
      <c r="T288" s="17">
        <v>-57.85</v>
      </c>
      <c r="U288" s="17">
        <v>-0.192</v>
      </c>
      <c r="V288" s="17">
        <v>-7.1</v>
      </c>
      <c r="W288" s="17">
        <v>25578.612420000001</v>
      </c>
      <c r="X288" s="17">
        <v>48105.8</v>
      </c>
      <c r="Y288" s="17">
        <v>46.66</v>
      </c>
      <c r="Z288" s="17">
        <v>-226.72</v>
      </c>
    </row>
    <row r="289" spans="1:26" x14ac:dyDescent="0.2">
      <c r="A289" s="27">
        <v>45211</v>
      </c>
      <c r="B289" s="17">
        <v>576.84</v>
      </c>
      <c r="C289" s="14">
        <v>5.6950000000000003</v>
      </c>
      <c r="D289" s="17">
        <v>-352</v>
      </c>
      <c r="E289" s="17">
        <v>106.503</v>
      </c>
      <c r="F289" s="17">
        <v>35.664999999999999</v>
      </c>
      <c r="G289" s="17">
        <v>472.30200000000002</v>
      </c>
      <c r="H289" s="17">
        <v>24.5</v>
      </c>
      <c r="I289" s="17">
        <v>-273.495</v>
      </c>
      <c r="J289" s="17">
        <v>2890.25</v>
      </c>
      <c r="K289" s="17">
        <v>155.1</v>
      </c>
      <c r="L289" s="17">
        <v>0.10879999999999999</v>
      </c>
      <c r="M289" s="17">
        <v>90.75</v>
      </c>
      <c r="N289" s="17">
        <v>55.825000000000003</v>
      </c>
      <c r="O289" s="17">
        <v>44032.5</v>
      </c>
      <c r="P289" s="17">
        <v>1494.2</v>
      </c>
      <c r="Q289" s="17">
        <v>-29.358000000000001</v>
      </c>
      <c r="R289" s="17">
        <v>27047.859</v>
      </c>
      <c r="S289" s="17">
        <v>37.69</v>
      </c>
      <c r="T289" s="17">
        <v>-57.725000000000001</v>
      </c>
      <c r="U289" s="17">
        <v>-0.21249999999999999</v>
      </c>
      <c r="V289" s="17">
        <v>-7.085</v>
      </c>
      <c r="W289" s="17">
        <v>25578.612420000001</v>
      </c>
      <c r="X289" s="17">
        <v>50826.8</v>
      </c>
      <c r="Y289" s="17">
        <v>46.344999999999999</v>
      </c>
      <c r="Z289" s="17">
        <v>-226.173</v>
      </c>
    </row>
    <row r="290" spans="1:26" x14ac:dyDescent="0.2">
      <c r="A290" s="27">
        <v>45210</v>
      </c>
      <c r="B290" s="17">
        <v>581.5</v>
      </c>
      <c r="C290" s="14">
        <v>6</v>
      </c>
      <c r="D290" s="17">
        <v>-352</v>
      </c>
      <c r="E290" s="17">
        <v>103.027</v>
      </c>
      <c r="F290" s="17">
        <v>38.484999999999999</v>
      </c>
      <c r="G290" s="17">
        <v>483</v>
      </c>
      <c r="H290" s="17">
        <v>24</v>
      </c>
      <c r="I290" s="17">
        <v>-357.50400000000002</v>
      </c>
      <c r="J290" s="17">
        <v>2957.6779999999999</v>
      </c>
      <c r="K290" s="17">
        <v>159</v>
      </c>
      <c r="L290" s="17">
        <v>3.6499999999999998E-2</v>
      </c>
      <c r="M290" s="17">
        <v>86.084999999999994</v>
      </c>
      <c r="N290" s="17">
        <v>54.470350000000003</v>
      </c>
      <c r="O290" s="17">
        <v>42607.5</v>
      </c>
      <c r="P290" s="17">
        <v>1537.2</v>
      </c>
      <c r="Q290" s="17">
        <v>-31.484999999999999</v>
      </c>
      <c r="R290" s="17">
        <v>25986.828000000001</v>
      </c>
      <c r="S290" s="17">
        <v>38.9</v>
      </c>
      <c r="T290" s="17">
        <v>-59.825000000000003</v>
      </c>
      <c r="U290" s="17">
        <v>-0.22800000000000001</v>
      </c>
      <c r="V290" s="17">
        <v>-7.0350000000000001</v>
      </c>
      <c r="W290" s="17">
        <v>25578.612420000001</v>
      </c>
      <c r="X290" s="17">
        <v>52650.5</v>
      </c>
      <c r="Y290" s="17">
        <v>48.02</v>
      </c>
      <c r="Z290" s="17">
        <v>-232.54</v>
      </c>
    </row>
    <row r="291" spans="1:26" x14ac:dyDescent="0.2">
      <c r="A291" s="27">
        <v>45209</v>
      </c>
      <c r="B291" s="17">
        <v>574.77700000000004</v>
      </c>
      <c r="C291" s="14">
        <v>6.7</v>
      </c>
      <c r="D291" s="17">
        <v>-301.99700000000001</v>
      </c>
      <c r="E291" s="17">
        <v>105.123</v>
      </c>
      <c r="F291" s="17">
        <v>40.619999999999997</v>
      </c>
      <c r="G291" s="17">
        <v>485</v>
      </c>
      <c r="H291" s="17">
        <v>29</v>
      </c>
      <c r="I291" s="17">
        <v>-325.02199999999999</v>
      </c>
      <c r="J291" s="17">
        <v>2850</v>
      </c>
      <c r="K291" s="17">
        <v>170</v>
      </c>
      <c r="L291" s="17">
        <v>7.4200000000000002E-2</v>
      </c>
      <c r="M291" s="17">
        <v>88.5</v>
      </c>
      <c r="N291" s="17">
        <v>50.835000000000001</v>
      </c>
      <c r="O291" s="17">
        <v>43007.5</v>
      </c>
      <c r="P291" s="17">
        <v>1511</v>
      </c>
      <c r="Q291" s="17">
        <v>-29.733000000000001</v>
      </c>
      <c r="R291" s="17">
        <v>26014.141</v>
      </c>
      <c r="S291" s="17">
        <v>38.305</v>
      </c>
      <c r="T291" s="17">
        <v>-58.564999999999998</v>
      </c>
      <c r="U291" s="17">
        <v>-0.20499999999999999</v>
      </c>
      <c r="V291" s="17">
        <v>-7.15</v>
      </c>
      <c r="W291" s="17">
        <v>25578.612420000001</v>
      </c>
      <c r="X291" s="17">
        <v>47524</v>
      </c>
      <c r="Y291" s="17">
        <v>47.49</v>
      </c>
      <c r="Z291" s="17">
        <v>-225.95500000000001</v>
      </c>
    </row>
    <row r="292" spans="1:26" x14ac:dyDescent="0.2">
      <c r="A292" s="27">
        <v>45208</v>
      </c>
      <c r="B292" s="17">
        <v>580.548</v>
      </c>
      <c r="C292" s="14">
        <v>6.9</v>
      </c>
      <c r="D292" s="17">
        <v>-270.48399999999998</v>
      </c>
      <c r="E292" s="17">
        <v>106.279</v>
      </c>
      <c r="F292" s="17">
        <v>43.911999999999999</v>
      </c>
      <c r="G292" s="17">
        <v>500</v>
      </c>
      <c r="H292" s="17">
        <v>23</v>
      </c>
      <c r="I292" s="17">
        <v>-357.71800000000002</v>
      </c>
      <c r="J292" s="17">
        <v>2855</v>
      </c>
      <c r="K292" s="17">
        <v>170.7</v>
      </c>
      <c r="L292" s="17">
        <v>7.4499999999999997E-2</v>
      </c>
      <c r="M292" s="17">
        <v>98.5</v>
      </c>
      <c r="N292" s="17">
        <v>49.146320000000003</v>
      </c>
      <c r="O292" s="17">
        <v>44056.800000000003</v>
      </c>
      <c r="P292" s="17">
        <v>1514</v>
      </c>
      <c r="Q292" s="17">
        <v>-26.97</v>
      </c>
      <c r="R292" s="17">
        <v>26455.5</v>
      </c>
      <c r="S292" s="17">
        <v>40</v>
      </c>
      <c r="T292" s="17">
        <v>-58.85</v>
      </c>
      <c r="U292" s="17">
        <v>-0.20949999999999999</v>
      </c>
      <c r="V292" s="17">
        <v>-6.9950000000000001</v>
      </c>
      <c r="W292" s="17">
        <v>25578.612420000001</v>
      </c>
      <c r="X292" s="17">
        <v>39107</v>
      </c>
      <c r="Y292" s="17">
        <v>47.658000000000001</v>
      </c>
      <c r="Z292" s="17">
        <v>-225.828</v>
      </c>
    </row>
    <row r="293" spans="1:26" x14ac:dyDescent="0.2">
      <c r="A293" s="27">
        <v>45205</v>
      </c>
      <c r="B293" s="17">
        <v>582.5</v>
      </c>
      <c r="C293" s="14">
        <v>7.25</v>
      </c>
      <c r="D293" s="17">
        <v>-255</v>
      </c>
      <c r="E293" s="17">
        <v>107.706</v>
      </c>
      <c r="F293" s="17">
        <v>44.5</v>
      </c>
      <c r="G293" s="17">
        <v>500.67500000000001</v>
      </c>
      <c r="H293" s="17">
        <v>24</v>
      </c>
      <c r="I293" s="17">
        <v>-362.00099999999998</v>
      </c>
      <c r="J293" s="17">
        <v>2857</v>
      </c>
      <c r="K293" s="17">
        <v>170</v>
      </c>
      <c r="L293" s="17">
        <v>8.2199999999999995E-2</v>
      </c>
      <c r="M293" s="17">
        <v>95</v>
      </c>
      <c r="N293" s="17">
        <v>47.765999999999998</v>
      </c>
      <c r="O293" s="17">
        <v>39077.699999999997</v>
      </c>
      <c r="P293" s="17">
        <v>1495.9</v>
      </c>
      <c r="Q293" s="17">
        <v>-29.36</v>
      </c>
      <c r="R293" s="17">
        <v>25435.5</v>
      </c>
      <c r="S293" s="17">
        <v>41.5</v>
      </c>
      <c r="T293" s="17">
        <v>-58.76</v>
      </c>
      <c r="U293" s="17">
        <v>-0.222</v>
      </c>
      <c r="V293" s="17">
        <v>-7.1</v>
      </c>
      <c r="W293" s="17">
        <v>25578.612420000001</v>
      </c>
      <c r="X293" s="17">
        <v>36528</v>
      </c>
      <c r="Y293" s="17">
        <v>47.612000000000002</v>
      </c>
      <c r="Z293" s="17">
        <v>-226.37200000000001</v>
      </c>
    </row>
    <row r="294" spans="1:26" x14ac:dyDescent="0.2">
      <c r="A294" s="27">
        <v>45204</v>
      </c>
      <c r="B294" s="17">
        <v>581.26700000000005</v>
      </c>
      <c r="C294" s="14">
        <v>7.35</v>
      </c>
      <c r="D294" s="17">
        <v>-259</v>
      </c>
      <c r="E294" s="17">
        <v>103.25</v>
      </c>
      <c r="F294" s="17">
        <v>44.55</v>
      </c>
      <c r="G294" s="17">
        <v>497.505</v>
      </c>
      <c r="H294" s="17">
        <v>25</v>
      </c>
      <c r="I294" s="17">
        <v>-276.49400000000003</v>
      </c>
      <c r="J294" s="17">
        <v>2852</v>
      </c>
      <c r="K294" s="17">
        <v>170</v>
      </c>
      <c r="L294" s="17">
        <v>0.16300000000000001</v>
      </c>
      <c r="M294" s="17">
        <v>105.38500000000001</v>
      </c>
      <c r="N294" s="17">
        <v>52.54</v>
      </c>
      <c r="O294" s="17">
        <v>41905</v>
      </c>
      <c r="P294" s="17">
        <v>1519.3</v>
      </c>
      <c r="Q294" s="17">
        <v>-28.63</v>
      </c>
      <c r="R294" s="17">
        <v>26048.184000000001</v>
      </c>
      <c r="S294" s="17">
        <v>40.799999999999997</v>
      </c>
      <c r="T294" s="17">
        <v>-58.85</v>
      </c>
      <c r="U294" s="17">
        <v>-0.19</v>
      </c>
      <c r="V294" s="17">
        <v>-6.8650000000000002</v>
      </c>
      <c r="W294" s="17">
        <v>25578.612420000001</v>
      </c>
      <c r="X294" s="17">
        <v>27644.5</v>
      </c>
      <c r="Y294" s="17">
        <v>47.26</v>
      </c>
      <c r="Z294" s="17">
        <v>-224.91</v>
      </c>
    </row>
    <row r="295" spans="1:26" x14ac:dyDescent="0.2">
      <c r="A295" s="27">
        <v>45203</v>
      </c>
      <c r="B295" s="17">
        <v>570.5</v>
      </c>
      <c r="C295" s="14">
        <v>7.3550000000000004</v>
      </c>
      <c r="D295" s="17">
        <v>-275</v>
      </c>
      <c r="E295" s="17">
        <v>99.35</v>
      </c>
      <c r="F295" s="17">
        <v>45.5</v>
      </c>
      <c r="G295" s="17">
        <v>512.495</v>
      </c>
      <c r="H295" s="17">
        <v>29</v>
      </c>
      <c r="I295" s="17">
        <v>-311.72300000000001</v>
      </c>
      <c r="J295" s="17">
        <v>2870</v>
      </c>
      <c r="K295" s="17">
        <v>175</v>
      </c>
      <c r="L295" s="17">
        <v>0.1152</v>
      </c>
      <c r="M295" s="17">
        <v>125</v>
      </c>
      <c r="N295" s="17">
        <v>54.17165</v>
      </c>
      <c r="O295" s="17">
        <v>43039</v>
      </c>
      <c r="P295" s="17">
        <v>1586.5</v>
      </c>
      <c r="Q295" s="17">
        <v>-29.242999999999999</v>
      </c>
      <c r="R295" s="17">
        <v>26304.5</v>
      </c>
      <c r="S295" s="17">
        <v>41.78</v>
      </c>
      <c r="T295" s="17">
        <v>-59.66</v>
      </c>
      <c r="U295" s="17">
        <v>-0.17749999999999999</v>
      </c>
      <c r="V295" s="17">
        <v>-6.8550000000000004</v>
      </c>
      <c r="W295" s="17">
        <v>25578.612420000001</v>
      </c>
      <c r="X295" s="17">
        <v>29172.3</v>
      </c>
      <c r="Y295" s="17">
        <v>48.207999999999998</v>
      </c>
      <c r="Z295" s="17">
        <v>-234.13499999999999</v>
      </c>
    </row>
    <row r="296" spans="1:26" x14ac:dyDescent="0.2">
      <c r="A296" s="27">
        <v>45202</v>
      </c>
      <c r="B296" s="17">
        <v>582.5</v>
      </c>
      <c r="C296" s="14">
        <v>7.75</v>
      </c>
      <c r="D296" s="17">
        <v>-281</v>
      </c>
      <c r="E296" s="17">
        <v>96.643000000000001</v>
      </c>
      <c r="F296" s="17">
        <v>44.256999999999998</v>
      </c>
      <c r="G296" s="17">
        <v>502.495</v>
      </c>
      <c r="H296" s="17">
        <v>24.914999999999999</v>
      </c>
      <c r="I296" s="17">
        <v>-270.74799999999999</v>
      </c>
      <c r="J296" s="17">
        <v>2809.1</v>
      </c>
      <c r="K296" s="17">
        <v>177</v>
      </c>
      <c r="L296" s="17">
        <v>0.1152</v>
      </c>
      <c r="M296" s="17">
        <v>122.185</v>
      </c>
      <c r="N296" s="17">
        <v>51.709600000000002</v>
      </c>
      <c r="O296" s="17">
        <v>47270</v>
      </c>
      <c r="P296" s="17">
        <v>1592.5</v>
      </c>
      <c r="Q296" s="17">
        <v>-27.367999999999999</v>
      </c>
      <c r="R296" s="17">
        <v>26804.5</v>
      </c>
      <c r="S296" s="17">
        <v>36.950000000000003</v>
      </c>
      <c r="T296" s="17">
        <v>-58.47</v>
      </c>
      <c r="U296" s="17">
        <v>-0.185</v>
      </c>
      <c r="V296" s="17">
        <v>-6.9249999999999998</v>
      </c>
      <c r="W296" s="17">
        <v>25578.612420000001</v>
      </c>
      <c r="X296" s="17">
        <v>29000</v>
      </c>
      <c r="Y296" s="17">
        <v>46.784999999999997</v>
      </c>
      <c r="Z296" s="17">
        <v>-225.99</v>
      </c>
    </row>
    <row r="297" spans="1:26" x14ac:dyDescent="0.2">
      <c r="A297" s="27">
        <v>45201</v>
      </c>
      <c r="B297" s="17">
        <v>568.5</v>
      </c>
      <c r="C297" s="14">
        <v>6.85</v>
      </c>
      <c r="D297" s="17">
        <v>-298.23500000000001</v>
      </c>
      <c r="E297" s="17">
        <v>94.52</v>
      </c>
      <c r="F297" s="17">
        <v>41.5</v>
      </c>
      <c r="G297" s="17">
        <v>513.20500000000004</v>
      </c>
      <c r="H297" s="17">
        <v>26</v>
      </c>
      <c r="I297" s="17">
        <v>-350.44200000000001</v>
      </c>
      <c r="J297" s="17">
        <v>2750.65</v>
      </c>
      <c r="K297" s="17">
        <v>181</v>
      </c>
      <c r="L297" s="17">
        <v>0.1152</v>
      </c>
      <c r="M297" s="17">
        <v>148.25</v>
      </c>
      <c r="N297" s="17">
        <v>54.041350000000001</v>
      </c>
      <c r="O297" s="17">
        <v>49487.5</v>
      </c>
      <c r="P297" s="17">
        <v>1577.8</v>
      </c>
      <c r="Q297" s="17">
        <v>-25.645</v>
      </c>
      <c r="R297" s="17">
        <v>27334</v>
      </c>
      <c r="S297" s="17">
        <v>36.950000000000003</v>
      </c>
      <c r="T297" s="17">
        <v>-57.73</v>
      </c>
      <c r="U297" s="17">
        <v>-0.20300000000000001</v>
      </c>
      <c r="V297" s="17">
        <v>-6.8949999999999996</v>
      </c>
      <c r="W297" s="17">
        <v>25578.612420000001</v>
      </c>
      <c r="X297" s="17">
        <v>21030</v>
      </c>
      <c r="Y297" s="17">
        <v>47.65</v>
      </c>
      <c r="Z297" s="17">
        <v>-229.78</v>
      </c>
    </row>
    <row r="298" spans="1:26" x14ac:dyDescent="0.2">
      <c r="A298" s="27">
        <v>45198</v>
      </c>
      <c r="B298" s="17">
        <v>572.78399999999999</v>
      </c>
      <c r="C298" s="14">
        <v>6.4</v>
      </c>
      <c r="D298" s="17">
        <v>-299.86</v>
      </c>
      <c r="E298" s="17">
        <v>92</v>
      </c>
      <c r="F298" s="17">
        <v>43.161999999999999</v>
      </c>
      <c r="G298" s="17">
        <v>524.87</v>
      </c>
      <c r="H298" s="17">
        <v>23</v>
      </c>
      <c r="I298" s="17">
        <v>-337.73899999999998</v>
      </c>
      <c r="J298" s="17">
        <v>2707.5</v>
      </c>
      <c r="K298" s="17">
        <v>182</v>
      </c>
      <c r="L298" s="17">
        <v>0.1152</v>
      </c>
      <c r="M298" s="17">
        <v>180.25</v>
      </c>
      <c r="N298" s="17">
        <v>54.640470000000001</v>
      </c>
      <c r="O298" s="17">
        <v>43511</v>
      </c>
      <c r="P298" s="17">
        <v>1559.5</v>
      </c>
      <c r="Q298" s="17">
        <v>-28.83</v>
      </c>
      <c r="R298" s="17">
        <v>28999.5</v>
      </c>
      <c r="S298" s="17">
        <v>37</v>
      </c>
      <c r="T298" s="17">
        <v>-57.405000000000001</v>
      </c>
      <c r="U298" s="17">
        <v>-0.20050000000000001</v>
      </c>
      <c r="V298" s="17">
        <v>-6.9550000000000001</v>
      </c>
      <c r="W298" s="17">
        <v>25578.612420000001</v>
      </c>
      <c r="X298" s="17">
        <v>18030</v>
      </c>
      <c r="Y298" s="17">
        <v>48.46</v>
      </c>
      <c r="Z298" s="17">
        <v>-230.59</v>
      </c>
    </row>
    <row r="299" spans="1:26" x14ac:dyDescent="0.2">
      <c r="A299" s="27">
        <v>45197</v>
      </c>
      <c r="B299" s="17">
        <v>581.36</v>
      </c>
      <c r="C299" s="14">
        <v>6.35</v>
      </c>
      <c r="D299" s="17">
        <v>-275</v>
      </c>
      <c r="E299" s="17">
        <v>93.85</v>
      </c>
      <c r="F299" s="17">
        <v>43</v>
      </c>
      <c r="G299" s="17">
        <v>524.505</v>
      </c>
      <c r="H299" s="17">
        <v>22</v>
      </c>
      <c r="I299" s="17">
        <v>-245.99600000000001</v>
      </c>
      <c r="J299" s="17">
        <v>2744.4</v>
      </c>
      <c r="K299" s="17">
        <v>178</v>
      </c>
      <c r="L299" s="17">
        <v>0.1152</v>
      </c>
      <c r="M299" s="17">
        <v>185</v>
      </c>
      <c r="N299" s="17">
        <v>56</v>
      </c>
      <c r="O299" s="17">
        <v>40691.599999999999</v>
      </c>
      <c r="P299" s="17">
        <v>1592.4</v>
      </c>
      <c r="Q299" s="17">
        <v>-25.983000000000001</v>
      </c>
      <c r="R299" s="17">
        <v>26706</v>
      </c>
      <c r="S299" s="17">
        <v>37.200000000000003</v>
      </c>
      <c r="T299" s="17">
        <v>-57.3</v>
      </c>
      <c r="U299" s="17">
        <v>-0.17199999999999999</v>
      </c>
      <c r="V299" s="17">
        <v>-6.9249999999999998</v>
      </c>
      <c r="W299" s="17">
        <v>25578.612420000001</v>
      </c>
      <c r="X299" s="17">
        <v>18588.8</v>
      </c>
      <c r="Y299" s="17">
        <v>48.552</v>
      </c>
      <c r="Z299" s="17">
        <v>-233.67</v>
      </c>
    </row>
    <row r="300" spans="1:26" x14ac:dyDescent="0.2">
      <c r="A300" s="27">
        <v>45196</v>
      </c>
      <c r="B300" s="17">
        <v>578.5</v>
      </c>
      <c r="C300" s="14">
        <v>7.05</v>
      </c>
      <c r="D300" s="17">
        <v>-270</v>
      </c>
      <c r="E300" s="17">
        <v>95</v>
      </c>
      <c r="F300" s="17">
        <v>43.15</v>
      </c>
      <c r="G300" s="17">
        <v>569.94000000000005</v>
      </c>
      <c r="H300" s="17">
        <v>18</v>
      </c>
      <c r="I300" s="17">
        <v>-296.49299999999999</v>
      </c>
      <c r="J300" s="17">
        <v>2730.75</v>
      </c>
      <c r="K300" s="17">
        <v>180.1</v>
      </c>
      <c r="L300" s="17">
        <v>0.13</v>
      </c>
      <c r="M300" s="17">
        <v>113.905</v>
      </c>
      <c r="N300" s="17">
        <v>79</v>
      </c>
      <c r="O300" s="17">
        <v>40830.800000000003</v>
      </c>
      <c r="P300" s="17">
        <v>1578.6</v>
      </c>
      <c r="Q300" s="17">
        <v>-24.25</v>
      </c>
      <c r="R300" s="17">
        <v>24156.33</v>
      </c>
      <c r="S300" s="17">
        <v>38.200000000000003</v>
      </c>
      <c r="T300" s="17">
        <v>-55.53</v>
      </c>
      <c r="U300" s="17">
        <v>-0.14149999999999999</v>
      </c>
      <c r="V300" s="17">
        <v>-6.7850000000000001</v>
      </c>
      <c r="W300" s="17">
        <v>25578.612420000001</v>
      </c>
      <c r="X300" s="17">
        <v>19536.8</v>
      </c>
      <c r="Y300" s="17">
        <v>41.56</v>
      </c>
      <c r="Z300" s="17">
        <v>-218.72800000000001</v>
      </c>
    </row>
    <row r="301" spans="1:26" x14ac:dyDescent="0.2">
      <c r="A301" s="27">
        <v>45195</v>
      </c>
      <c r="B301" s="17">
        <v>564.89300000000003</v>
      </c>
      <c r="C301" s="14">
        <v>7.15</v>
      </c>
      <c r="D301" s="17">
        <v>-260</v>
      </c>
      <c r="E301" s="17">
        <v>95.65</v>
      </c>
      <c r="F301" s="17">
        <v>74.504999999999995</v>
      </c>
      <c r="G301" s="17">
        <v>565.02800000000002</v>
      </c>
      <c r="H301" s="17">
        <v>20</v>
      </c>
      <c r="I301" s="17">
        <v>-289.09199999999998</v>
      </c>
      <c r="J301" s="17">
        <v>2706.3</v>
      </c>
      <c r="K301" s="17">
        <v>175.1</v>
      </c>
      <c r="L301" s="17">
        <v>0.13370000000000001</v>
      </c>
      <c r="M301" s="17">
        <v>113.755</v>
      </c>
      <c r="N301" s="17">
        <v>87.057019999999994</v>
      </c>
      <c r="O301" s="17">
        <v>38025.800000000003</v>
      </c>
      <c r="P301" s="17">
        <v>1563.8</v>
      </c>
      <c r="Q301" s="17">
        <v>-25.59</v>
      </c>
      <c r="R301" s="17">
        <v>23755.25</v>
      </c>
      <c r="S301" s="17">
        <v>36.9</v>
      </c>
      <c r="T301" s="17">
        <v>-54.664999999999999</v>
      </c>
      <c r="U301" s="17">
        <v>-0.125</v>
      </c>
      <c r="V301" s="17">
        <v>-6.625</v>
      </c>
      <c r="W301" s="17">
        <v>25578.612420000001</v>
      </c>
      <c r="X301" s="17">
        <v>21000</v>
      </c>
      <c r="Y301" s="17">
        <v>41.225000000000001</v>
      </c>
      <c r="Z301" s="17">
        <v>-215.3</v>
      </c>
    </row>
    <row r="302" spans="1:26" x14ac:dyDescent="0.2">
      <c r="A302" s="27">
        <v>45194</v>
      </c>
      <c r="B302" s="17">
        <v>576.00099999999998</v>
      </c>
      <c r="C302" s="14">
        <v>7.8</v>
      </c>
      <c r="D302" s="17">
        <v>-244</v>
      </c>
      <c r="E302" s="17">
        <v>92.527000000000001</v>
      </c>
      <c r="F302" s="17">
        <v>74.75</v>
      </c>
      <c r="G302" s="17">
        <v>561.12</v>
      </c>
      <c r="H302" s="17">
        <v>19</v>
      </c>
      <c r="I302" s="17">
        <v>-304.995</v>
      </c>
      <c r="J302" s="17">
        <v>2689.2</v>
      </c>
      <c r="K302" s="17">
        <v>176</v>
      </c>
      <c r="L302" s="17">
        <v>0.10199999999999999</v>
      </c>
      <c r="M302" s="17">
        <v>106</v>
      </c>
      <c r="N302" s="17">
        <v>81.870850000000004</v>
      </c>
      <c r="O302" s="17">
        <v>37500</v>
      </c>
      <c r="P302" s="17">
        <v>1496.2</v>
      </c>
      <c r="Q302" s="17">
        <v>-26.648</v>
      </c>
      <c r="R302" s="17">
        <v>22502.344000000001</v>
      </c>
      <c r="S302" s="17">
        <v>36.200000000000003</v>
      </c>
      <c r="T302" s="17">
        <v>-55.905000000000001</v>
      </c>
      <c r="U302" s="17">
        <v>-0.14549999999999999</v>
      </c>
      <c r="V302" s="17">
        <v>-6.27</v>
      </c>
      <c r="W302" s="17">
        <v>25578.612420000001</v>
      </c>
      <c r="X302" s="17">
        <v>20603</v>
      </c>
      <c r="Y302" s="17">
        <v>41.4</v>
      </c>
      <c r="Z302" s="17">
        <v>-214.66</v>
      </c>
    </row>
    <row r="303" spans="1:26" x14ac:dyDescent="0.2">
      <c r="A303" s="27">
        <v>45191</v>
      </c>
      <c r="B303" s="17">
        <v>579.14200000000005</v>
      </c>
      <c r="C303" s="14">
        <v>7</v>
      </c>
      <c r="D303" s="17">
        <v>-265.38</v>
      </c>
      <c r="E303" s="17">
        <v>90.25</v>
      </c>
      <c r="F303" s="17">
        <v>75.518000000000001</v>
      </c>
      <c r="G303" s="17">
        <v>550</v>
      </c>
      <c r="H303" s="17">
        <v>22</v>
      </c>
      <c r="I303" s="17">
        <v>-420.55599999999998</v>
      </c>
      <c r="J303" s="17">
        <v>2673.5</v>
      </c>
      <c r="K303" s="17">
        <v>170.1</v>
      </c>
      <c r="L303" s="17">
        <v>5.2200000000000003E-2</v>
      </c>
      <c r="M303" s="17">
        <v>110.61</v>
      </c>
      <c r="N303" s="17">
        <v>87.550799999999995</v>
      </c>
      <c r="O303" s="17">
        <v>36985</v>
      </c>
      <c r="P303" s="17">
        <v>1485.5</v>
      </c>
      <c r="Q303" s="17">
        <v>-25.5</v>
      </c>
      <c r="R303" s="17">
        <v>21080.5</v>
      </c>
      <c r="S303" s="17">
        <v>33.5</v>
      </c>
      <c r="T303" s="17">
        <v>-56.625</v>
      </c>
      <c r="U303" s="17">
        <v>-0.17030000000000001</v>
      </c>
      <c r="V303" s="17">
        <v>-6.3949999999999996</v>
      </c>
      <c r="W303" s="17">
        <v>25578.612420000001</v>
      </c>
      <c r="X303" s="17">
        <v>17684</v>
      </c>
      <c r="Y303" s="17">
        <v>42.064999999999998</v>
      </c>
      <c r="Z303" s="17">
        <v>-213.6</v>
      </c>
    </row>
    <row r="304" spans="1:26" x14ac:dyDescent="0.2">
      <c r="A304" s="27">
        <v>45190</v>
      </c>
      <c r="B304" s="17">
        <v>593.08799999999997</v>
      </c>
      <c r="C304" s="14">
        <v>7.3</v>
      </c>
      <c r="D304" s="17">
        <v>-277</v>
      </c>
      <c r="E304" s="17">
        <v>90.6</v>
      </c>
      <c r="F304" s="17">
        <v>76.290000000000006</v>
      </c>
      <c r="G304" s="17">
        <v>557.64800000000002</v>
      </c>
      <c r="H304" s="17">
        <v>24</v>
      </c>
      <c r="I304" s="17">
        <v>-316.74400000000003</v>
      </c>
      <c r="J304" s="17">
        <v>2723.75</v>
      </c>
      <c r="K304" s="17">
        <v>170.1</v>
      </c>
      <c r="L304" s="17">
        <v>6.0999999999999999E-2</v>
      </c>
      <c r="M304" s="17">
        <v>114.96</v>
      </c>
      <c r="N304" s="17">
        <v>86.5</v>
      </c>
      <c r="O304" s="17">
        <v>37815</v>
      </c>
      <c r="P304" s="17">
        <v>1489</v>
      </c>
      <c r="Q304" s="17">
        <v>-22</v>
      </c>
      <c r="R304" s="17">
        <v>19741.469000000001</v>
      </c>
      <c r="S304" s="17">
        <v>35.200000000000003</v>
      </c>
      <c r="T304" s="17">
        <v>-56.984999999999999</v>
      </c>
      <c r="U304" s="17">
        <v>-0.16</v>
      </c>
      <c r="V304" s="17">
        <v>-6.5250000000000004</v>
      </c>
      <c r="W304" s="17">
        <v>25578.612420000001</v>
      </c>
      <c r="X304" s="17">
        <v>17433.5</v>
      </c>
      <c r="Y304" s="17">
        <v>42.72</v>
      </c>
      <c r="Z304" s="17">
        <v>-214.58</v>
      </c>
    </row>
    <row r="305" spans="1:26" x14ac:dyDescent="0.2">
      <c r="A305" s="27">
        <v>45189</v>
      </c>
      <c r="B305" s="17">
        <v>604.95299999999997</v>
      </c>
      <c r="C305" s="14">
        <v>7.1</v>
      </c>
      <c r="D305" s="17">
        <v>-304.505</v>
      </c>
      <c r="E305" s="17">
        <v>88.5</v>
      </c>
      <c r="F305" s="17">
        <v>74.942999999999998</v>
      </c>
      <c r="G305" s="17">
        <v>554.92999999999995</v>
      </c>
      <c r="H305" s="17">
        <v>26</v>
      </c>
      <c r="I305" s="17">
        <v>-269.74700000000001</v>
      </c>
      <c r="J305" s="17">
        <v>2697.5050000000001</v>
      </c>
      <c r="K305" s="17">
        <v>170</v>
      </c>
      <c r="L305" s="17">
        <v>9.7000000000000003E-2</v>
      </c>
      <c r="M305" s="17">
        <v>129.75</v>
      </c>
      <c r="N305" s="17">
        <v>91.47475</v>
      </c>
      <c r="O305" s="17">
        <v>38242</v>
      </c>
      <c r="P305" s="17">
        <v>1489.8</v>
      </c>
      <c r="Q305" s="17">
        <v>-21.937999999999999</v>
      </c>
      <c r="R305" s="17">
        <v>18948.655999999999</v>
      </c>
      <c r="S305" s="17">
        <v>34.5</v>
      </c>
      <c r="T305" s="17">
        <v>-55.9</v>
      </c>
      <c r="U305" s="17">
        <v>-0.17649999999999999</v>
      </c>
      <c r="V305" s="17">
        <v>-6.5449999999999999</v>
      </c>
      <c r="W305" s="17">
        <v>25578.612420000001</v>
      </c>
      <c r="X305" s="17">
        <v>14786.8</v>
      </c>
      <c r="Y305" s="17">
        <v>41.822000000000003</v>
      </c>
      <c r="Z305" s="17">
        <v>-214.65</v>
      </c>
    </row>
    <row r="306" spans="1:26" x14ac:dyDescent="0.2">
      <c r="A306" s="27">
        <v>45188</v>
      </c>
      <c r="B306" s="17">
        <v>589.59900000000005</v>
      </c>
      <c r="C306" s="14">
        <v>6.6749999999999998</v>
      </c>
      <c r="D306" s="17">
        <v>-269.995</v>
      </c>
      <c r="E306" s="17">
        <v>90.05</v>
      </c>
      <c r="F306" s="17">
        <v>74.917000000000002</v>
      </c>
      <c r="G306" s="17">
        <v>558.87</v>
      </c>
      <c r="H306" s="17">
        <v>30</v>
      </c>
      <c r="I306" s="17">
        <v>-341.24799999999999</v>
      </c>
      <c r="J306" s="17">
        <v>2702.67</v>
      </c>
      <c r="K306" s="17">
        <v>172</v>
      </c>
      <c r="L306" s="17">
        <v>0.17449999999999999</v>
      </c>
      <c r="M306" s="17">
        <v>122.878</v>
      </c>
      <c r="N306" s="17">
        <v>93</v>
      </c>
      <c r="O306" s="17">
        <v>39827.5</v>
      </c>
      <c r="P306" s="17">
        <v>1481.3</v>
      </c>
      <c r="Q306" s="17">
        <v>-22.004999999999999</v>
      </c>
      <c r="R306" s="17">
        <v>19681.66</v>
      </c>
      <c r="S306" s="17">
        <v>35.4</v>
      </c>
      <c r="T306" s="17">
        <v>-55.265000000000001</v>
      </c>
      <c r="U306" s="17">
        <v>-0.19700000000000001</v>
      </c>
      <c r="V306" s="17">
        <v>-6.5949999999999998</v>
      </c>
      <c r="W306" s="17">
        <v>25578.612420000001</v>
      </c>
      <c r="X306" s="17">
        <v>16000</v>
      </c>
      <c r="Y306" s="17">
        <v>41.725000000000001</v>
      </c>
      <c r="Z306" s="17">
        <v>-214.67</v>
      </c>
    </row>
    <row r="307" spans="1:26" x14ac:dyDescent="0.2">
      <c r="A307" s="27">
        <v>45187</v>
      </c>
      <c r="B307" s="17">
        <v>600.55600000000004</v>
      </c>
      <c r="C307" s="14">
        <v>6.7450000000000001</v>
      </c>
      <c r="D307" s="17">
        <v>-229</v>
      </c>
      <c r="E307" s="17">
        <v>90.5</v>
      </c>
      <c r="F307" s="17">
        <v>74.852999999999994</v>
      </c>
      <c r="G307" s="17">
        <v>563.60500000000002</v>
      </c>
      <c r="H307" s="17">
        <v>32</v>
      </c>
      <c r="I307" s="17">
        <v>-267.99200000000002</v>
      </c>
      <c r="J307" s="17">
        <v>2702.5</v>
      </c>
      <c r="K307" s="17">
        <v>180.1</v>
      </c>
      <c r="L307" s="17">
        <v>0.16400000000000001</v>
      </c>
      <c r="M307" s="17">
        <v>128.11000000000001</v>
      </c>
      <c r="N307" s="17">
        <v>99</v>
      </c>
      <c r="O307" s="17">
        <v>35944.6</v>
      </c>
      <c r="P307" s="17">
        <v>1504</v>
      </c>
      <c r="Q307" s="17">
        <v>-24.035</v>
      </c>
      <c r="R307" s="17">
        <v>21877.949000000001</v>
      </c>
      <c r="S307" s="17">
        <v>34.5</v>
      </c>
      <c r="T307" s="17">
        <v>-55.375</v>
      </c>
      <c r="U307" s="17">
        <v>-0.215</v>
      </c>
      <c r="V307" s="17">
        <v>-6.57</v>
      </c>
      <c r="W307" s="17">
        <v>25578.612420000001</v>
      </c>
      <c r="X307" s="17">
        <v>17660.3</v>
      </c>
      <c r="Y307" s="17">
        <v>41.66</v>
      </c>
      <c r="Z307" s="17">
        <v>-213.48</v>
      </c>
    </row>
    <row r="308" spans="1:26" x14ac:dyDescent="0.2">
      <c r="A308" s="27">
        <v>45184</v>
      </c>
      <c r="B308" s="17">
        <v>594.70799999999997</v>
      </c>
      <c r="C308" s="14">
        <v>6.95</v>
      </c>
      <c r="D308" s="17">
        <v>-236</v>
      </c>
      <c r="E308" s="17">
        <v>91.65</v>
      </c>
      <c r="F308" s="17">
        <v>74.5</v>
      </c>
      <c r="G308" s="17">
        <v>561.23</v>
      </c>
      <c r="H308" s="17">
        <v>32</v>
      </c>
      <c r="I308" s="17">
        <v>-321.99900000000002</v>
      </c>
      <c r="J308" s="17">
        <v>2695.0050000000001</v>
      </c>
      <c r="K308" s="17">
        <v>200</v>
      </c>
      <c r="L308" s="17">
        <v>0.16120000000000001</v>
      </c>
      <c r="M308" s="17">
        <v>136.55500000000001</v>
      </c>
      <c r="N308" s="17">
        <v>100.5</v>
      </c>
      <c r="O308" s="17">
        <v>36178.6</v>
      </c>
      <c r="P308" s="17">
        <v>1498</v>
      </c>
      <c r="Q308" s="17">
        <v>-23.184999999999999</v>
      </c>
      <c r="R308" s="17">
        <v>23303.690999999999</v>
      </c>
      <c r="S308" s="17">
        <v>32.5</v>
      </c>
      <c r="T308" s="17">
        <v>-55.43</v>
      </c>
      <c r="U308" s="17">
        <v>-0.1875</v>
      </c>
      <c r="V308" s="17">
        <v>-6.5350000000000001</v>
      </c>
      <c r="W308" s="17">
        <v>25578.612420000001</v>
      </c>
      <c r="X308" s="17">
        <v>18030.5</v>
      </c>
      <c r="Y308" s="17">
        <v>41.927</v>
      </c>
      <c r="Z308" s="17">
        <v>-213.35</v>
      </c>
    </row>
    <row r="309" spans="1:26" x14ac:dyDescent="0.2">
      <c r="A309" s="27">
        <v>45183</v>
      </c>
      <c r="B309" s="17">
        <v>585.51800000000003</v>
      </c>
      <c r="C309" s="14">
        <v>6.95</v>
      </c>
      <c r="D309" s="17">
        <v>-230</v>
      </c>
      <c r="E309" s="17">
        <v>92.9</v>
      </c>
      <c r="F309" s="17">
        <v>74.849999999999994</v>
      </c>
      <c r="G309" s="17">
        <v>561.20000000000005</v>
      </c>
      <c r="H309" s="17">
        <v>32</v>
      </c>
      <c r="I309" s="17">
        <v>-247.49299999999999</v>
      </c>
      <c r="J309" s="17">
        <v>2712.5</v>
      </c>
      <c r="K309" s="17">
        <v>198</v>
      </c>
      <c r="L309" s="17">
        <v>0.17150000000000001</v>
      </c>
      <c r="M309" s="17">
        <v>134.25</v>
      </c>
      <c r="N309" s="17">
        <v>99.939769999999996</v>
      </c>
      <c r="O309" s="17">
        <v>34584.6</v>
      </c>
      <c r="P309" s="17">
        <v>1473.5</v>
      </c>
      <c r="Q309" s="17">
        <v>-22.85</v>
      </c>
      <c r="R309" s="17">
        <v>22724</v>
      </c>
      <c r="S309" s="17">
        <v>32</v>
      </c>
      <c r="T309" s="17">
        <v>-55.765000000000001</v>
      </c>
      <c r="U309" s="17">
        <v>-0.1915</v>
      </c>
      <c r="V309" s="17">
        <v>-6.415</v>
      </c>
      <c r="W309" s="17">
        <v>25578.612420000001</v>
      </c>
      <c r="X309" s="17">
        <v>18500</v>
      </c>
      <c r="Y309" s="17">
        <v>42.305</v>
      </c>
      <c r="Z309" s="17">
        <v>-212.69499999999999</v>
      </c>
    </row>
    <row r="310" spans="1:26" x14ac:dyDescent="0.2">
      <c r="A310" s="27">
        <v>45182</v>
      </c>
      <c r="B310" s="17">
        <v>575.93700000000001</v>
      </c>
      <c r="C310" s="14">
        <v>6.4050000000000002</v>
      </c>
      <c r="D310" s="17">
        <v>-234.00299999999999</v>
      </c>
      <c r="E310" s="17">
        <v>91.6</v>
      </c>
      <c r="F310" s="17">
        <v>74.98</v>
      </c>
      <c r="G310" s="17">
        <v>560.4</v>
      </c>
      <c r="H310" s="17">
        <v>33</v>
      </c>
      <c r="I310" s="17">
        <v>-203.54300000000001</v>
      </c>
      <c r="J310" s="17">
        <v>2712.5</v>
      </c>
      <c r="K310" s="17">
        <v>185.1</v>
      </c>
      <c r="L310" s="17">
        <v>0.14599999999999999</v>
      </c>
      <c r="M310" s="17">
        <v>144.75</v>
      </c>
      <c r="N310" s="17">
        <v>99.331280000000007</v>
      </c>
      <c r="O310" s="17">
        <v>34732.5</v>
      </c>
      <c r="P310" s="17">
        <v>1433.5</v>
      </c>
      <c r="Q310" s="17">
        <v>-22.948</v>
      </c>
      <c r="R310" s="17">
        <v>22413.67</v>
      </c>
      <c r="S310" s="17">
        <v>33.5</v>
      </c>
      <c r="T310" s="17">
        <v>-55.884999999999998</v>
      </c>
      <c r="U310" s="17">
        <v>-0.1875</v>
      </c>
      <c r="V310" s="17">
        <v>-6.4850000000000003</v>
      </c>
      <c r="W310" s="17">
        <v>25578.612420000001</v>
      </c>
      <c r="X310" s="17">
        <v>16655</v>
      </c>
      <c r="Y310" s="17">
        <v>44.33</v>
      </c>
      <c r="Z310" s="17">
        <v>-212.38</v>
      </c>
    </row>
    <row r="311" spans="1:26" x14ac:dyDescent="0.2">
      <c r="A311" s="27">
        <v>45181</v>
      </c>
      <c r="B311" s="17">
        <v>594.702</v>
      </c>
      <c r="C311" s="14">
        <v>6.35</v>
      </c>
      <c r="D311" s="17">
        <v>-278</v>
      </c>
      <c r="E311" s="17">
        <v>94.35</v>
      </c>
      <c r="F311" s="17">
        <v>73.355000000000004</v>
      </c>
      <c r="G311" s="17">
        <v>559.995</v>
      </c>
      <c r="H311" s="17">
        <v>32</v>
      </c>
      <c r="I311" s="17">
        <v>-297.44600000000003</v>
      </c>
      <c r="J311" s="17">
        <v>2707.5</v>
      </c>
      <c r="K311" s="17">
        <v>180.1</v>
      </c>
      <c r="L311" s="17">
        <v>0.1343</v>
      </c>
      <c r="M311" s="17">
        <v>137.57499999999999</v>
      </c>
      <c r="N311" s="17">
        <v>91</v>
      </c>
      <c r="O311" s="17">
        <v>36240</v>
      </c>
      <c r="P311" s="17">
        <v>1461</v>
      </c>
      <c r="Q311" s="17">
        <v>-24.378</v>
      </c>
      <c r="R311" s="17">
        <v>21597.655999999999</v>
      </c>
      <c r="S311" s="17">
        <v>33</v>
      </c>
      <c r="T311" s="17">
        <v>-56.05</v>
      </c>
      <c r="U311" s="17">
        <v>-0.17199999999999999</v>
      </c>
      <c r="V311" s="17">
        <v>-6.45</v>
      </c>
      <c r="W311" s="17">
        <v>25578.612420000001</v>
      </c>
      <c r="X311" s="17">
        <v>16670.3</v>
      </c>
      <c r="Y311" s="17">
        <v>45.161999999999999</v>
      </c>
      <c r="Z311" s="17">
        <v>-212.06</v>
      </c>
    </row>
    <row r="312" spans="1:26" x14ac:dyDescent="0.2">
      <c r="A312" s="27">
        <v>45180</v>
      </c>
      <c r="B312" s="17">
        <v>616.84699999999998</v>
      </c>
      <c r="C312" s="14">
        <v>6.6</v>
      </c>
      <c r="D312" s="17">
        <v>-295.005</v>
      </c>
      <c r="E312" s="17">
        <v>99.05</v>
      </c>
      <c r="F312" s="17">
        <v>71.731999999999999</v>
      </c>
      <c r="G312" s="17">
        <v>560.19000000000005</v>
      </c>
      <c r="H312" s="17">
        <v>34</v>
      </c>
      <c r="I312" s="17">
        <v>-248.489</v>
      </c>
      <c r="J312" s="17">
        <v>2712.5050000000001</v>
      </c>
      <c r="K312" s="17">
        <v>200.1</v>
      </c>
      <c r="L312" s="17">
        <v>0.128</v>
      </c>
      <c r="M312" s="17">
        <v>120.25</v>
      </c>
      <c r="N312" s="17">
        <v>87.063199999999995</v>
      </c>
      <c r="O312" s="17">
        <v>32659.599999999999</v>
      </c>
      <c r="P312" s="17">
        <v>1463</v>
      </c>
      <c r="Q312" s="17">
        <v>-24.25</v>
      </c>
      <c r="R312" s="17">
        <v>19878.168000000001</v>
      </c>
      <c r="S312" s="17">
        <v>34.08</v>
      </c>
      <c r="T312" s="17">
        <v>-56.24</v>
      </c>
      <c r="U312" s="17">
        <v>-0.17299999999999999</v>
      </c>
      <c r="V312" s="17">
        <v>-6.4749999999999996</v>
      </c>
      <c r="W312" s="17">
        <v>25578.612420000001</v>
      </c>
      <c r="X312" s="17">
        <v>15756.5</v>
      </c>
      <c r="Y312" s="17">
        <v>46.435000000000002</v>
      </c>
      <c r="Z312" s="17">
        <v>-211.613</v>
      </c>
    </row>
    <row r="313" spans="1:26" x14ac:dyDescent="0.2">
      <c r="A313" s="27">
        <v>45177</v>
      </c>
      <c r="B313" s="17">
        <v>633.52200000000005</v>
      </c>
      <c r="C313" s="14">
        <v>7.05</v>
      </c>
      <c r="D313" s="17">
        <v>-329</v>
      </c>
      <c r="E313" s="17">
        <v>101.1</v>
      </c>
      <c r="F313" s="17">
        <v>71.760000000000005</v>
      </c>
      <c r="G313" s="17">
        <v>590.04</v>
      </c>
      <c r="H313" s="17">
        <v>30</v>
      </c>
      <c r="I313" s="17">
        <v>-352.99799999999999</v>
      </c>
      <c r="J313" s="17">
        <v>2795</v>
      </c>
      <c r="K313" s="17">
        <v>194</v>
      </c>
      <c r="L313" s="17">
        <v>0.151</v>
      </c>
      <c r="M313" s="17">
        <v>149.72499999999999</v>
      </c>
      <c r="N313" s="17">
        <v>88.240880000000004</v>
      </c>
      <c r="O313" s="17">
        <v>36460</v>
      </c>
      <c r="P313" s="17">
        <v>1499.2</v>
      </c>
      <c r="Q313" s="17">
        <v>-25.5</v>
      </c>
      <c r="R313" s="17">
        <v>19382.055</v>
      </c>
      <c r="S313" s="17">
        <v>34</v>
      </c>
      <c r="T313" s="17">
        <v>-56.25</v>
      </c>
      <c r="U313" s="17">
        <v>-0.14499999999999999</v>
      </c>
      <c r="V313" s="17">
        <v>-6.4050000000000002</v>
      </c>
      <c r="W313" s="17">
        <v>25578.612420000001</v>
      </c>
      <c r="X313" s="17">
        <v>15785.8</v>
      </c>
      <c r="Y313" s="17">
        <v>46.435000000000002</v>
      </c>
      <c r="Z313" s="17">
        <v>-213.75800000000001</v>
      </c>
    </row>
    <row r="314" spans="1:26" x14ac:dyDescent="0.2">
      <c r="A314" s="27">
        <v>45176</v>
      </c>
      <c r="B314" s="17">
        <v>631.10299999999995</v>
      </c>
      <c r="C314" s="14">
        <v>7.45</v>
      </c>
      <c r="D314" s="17">
        <v>-356</v>
      </c>
      <c r="E314" s="17">
        <v>98.5</v>
      </c>
      <c r="F314" s="17">
        <v>71.995000000000005</v>
      </c>
      <c r="G314" s="17">
        <v>594.36699999999996</v>
      </c>
      <c r="H314" s="17">
        <v>30</v>
      </c>
      <c r="I314" s="17">
        <v>-217.94800000000001</v>
      </c>
      <c r="J314" s="17">
        <v>2820.0050000000001</v>
      </c>
      <c r="K314" s="17">
        <v>200</v>
      </c>
      <c r="L314" s="17">
        <v>0.222</v>
      </c>
      <c r="M314" s="17">
        <v>147.518</v>
      </c>
      <c r="N314" s="17">
        <v>82.62567</v>
      </c>
      <c r="O314" s="17">
        <v>38236.300000000003</v>
      </c>
      <c r="P314" s="17">
        <v>1506.5</v>
      </c>
      <c r="Q314" s="17">
        <v>-25.452000000000002</v>
      </c>
      <c r="R314" s="17">
        <v>18597.419999999998</v>
      </c>
      <c r="S314" s="17">
        <v>33.6</v>
      </c>
      <c r="T314" s="17">
        <v>-56.79</v>
      </c>
      <c r="U314" s="17">
        <v>-0.158</v>
      </c>
      <c r="V314" s="17">
        <v>-6.383</v>
      </c>
      <c r="W314" s="17">
        <v>25578.612420000001</v>
      </c>
      <c r="X314" s="17">
        <v>15427</v>
      </c>
      <c r="Y314" s="17">
        <v>46.73</v>
      </c>
      <c r="Z314" s="17">
        <v>-213</v>
      </c>
    </row>
    <row r="315" spans="1:26" x14ac:dyDescent="0.2">
      <c r="A315" s="27">
        <v>45175</v>
      </c>
      <c r="B315" s="17">
        <v>630.678</v>
      </c>
      <c r="C315" s="14">
        <v>7.7</v>
      </c>
      <c r="D315" s="17">
        <v>-413</v>
      </c>
      <c r="E315" s="17">
        <v>99.313000000000002</v>
      </c>
      <c r="F315" s="17">
        <v>72</v>
      </c>
      <c r="G315" s="17">
        <v>602.26499999999999</v>
      </c>
      <c r="H315" s="17">
        <v>32</v>
      </c>
      <c r="I315" s="17">
        <v>-261.49799999999999</v>
      </c>
      <c r="J315" s="17">
        <v>2852.402</v>
      </c>
      <c r="K315" s="17">
        <v>197</v>
      </c>
      <c r="L315" s="17">
        <v>0.161</v>
      </c>
      <c r="M315" s="17">
        <v>132.83500000000001</v>
      </c>
      <c r="N315" s="17">
        <v>79.212919999999997</v>
      </c>
      <c r="O315" s="17">
        <v>41110</v>
      </c>
      <c r="P315" s="17">
        <v>1514.8</v>
      </c>
      <c r="Q315" s="17">
        <v>-25.033000000000001</v>
      </c>
      <c r="R315" s="17">
        <v>19440.421999999999</v>
      </c>
      <c r="S315" s="17">
        <v>33</v>
      </c>
      <c r="T315" s="17">
        <v>-56.814999999999998</v>
      </c>
      <c r="U315" s="17">
        <v>-0.17199999999999999</v>
      </c>
      <c r="V315" s="17">
        <v>-6.4850000000000003</v>
      </c>
      <c r="W315" s="17">
        <v>25578.612420000001</v>
      </c>
      <c r="X315" s="17">
        <v>15291.8</v>
      </c>
      <c r="Y315" s="17">
        <v>47.030999999999999</v>
      </c>
      <c r="Z315" s="17">
        <v>-213.267</v>
      </c>
    </row>
    <row r="316" spans="1:26" x14ac:dyDescent="0.2">
      <c r="A316" s="27">
        <v>45174</v>
      </c>
      <c r="B316" s="17">
        <v>632.80600000000004</v>
      </c>
      <c r="C316" s="14">
        <v>7.6</v>
      </c>
      <c r="D316" s="17">
        <v>-408</v>
      </c>
      <c r="E316" s="17">
        <v>100.212</v>
      </c>
      <c r="F316" s="17">
        <v>73.290000000000006</v>
      </c>
      <c r="G316" s="17">
        <v>594.56500000000005</v>
      </c>
      <c r="H316" s="17">
        <v>29</v>
      </c>
      <c r="I316" s="17">
        <v>-272.47000000000003</v>
      </c>
      <c r="J316" s="17">
        <v>2852.5</v>
      </c>
      <c r="K316" s="17">
        <v>198</v>
      </c>
      <c r="L316" s="17">
        <v>0.05</v>
      </c>
      <c r="M316" s="17">
        <v>164</v>
      </c>
      <c r="N316" s="17">
        <v>83</v>
      </c>
      <c r="O316" s="17">
        <v>40240</v>
      </c>
      <c r="P316" s="17">
        <v>1524.5</v>
      </c>
      <c r="Q316" s="17">
        <v>-24.675000000000001</v>
      </c>
      <c r="R316" s="17">
        <v>19028.550999999999</v>
      </c>
      <c r="S316" s="17">
        <v>31</v>
      </c>
      <c r="T316" s="17">
        <v>-56.45</v>
      </c>
      <c r="U316" s="17">
        <v>-0.16500000000000001</v>
      </c>
      <c r="V316" s="17">
        <v>-6.5650000000000004</v>
      </c>
      <c r="W316" s="17">
        <v>25578.612420000001</v>
      </c>
      <c r="X316" s="17">
        <v>15713</v>
      </c>
      <c r="Y316" s="17">
        <v>47.365000000000002</v>
      </c>
      <c r="Z316" s="17">
        <v>-212.98500000000001</v>
      </c>
    </row>
    <row r="317" spans="1:26" x14ac:dyDescent="0.2">
      <c r="A317" s="27">
        <v>45173</v>
      </c>
      <c r="B317" s="17">
        <v>621.05799999999999</v>
      </c>
      <c r="C317" s="14">
        <v>7.15</v>
      </c>
      <c r="D317" s="17">
        <v>-445</v>
      </c>
      <c r="E317" s="17">
        <v>104.355</v>
      </c>
      <c r="F317" s="17">
        <v>73.704999999999998</v>
      </c>
      <c r="G317" s="17">
        <v>590.54999999999995</v>
      </c>
      <c r="H317" s="17">
        <v>29</v>
      </c>
      <c r="I317" s="17">
        <v>-260.94900000000001</v>
      </c>
      <c r="J317" s="17">
        <v>2841.88</v>
      </c>
      <c r="K317" s="17">
        <v>200.1</v>
      </c>
      <c r="L317" s="17">
        <v>6.9800000000000001E-2</v>
      </c>
      <c r="M317" s="17">
        <v>167.505</v>
      </c>
      <c r="N317" s="17">
        <v>82.480869999999996</v>
      </c>
      <c r="O317" s="17">
        <v>43165</v>
      </c>
      <c r="P317" s="17">
        <v>1515.8</v>
      </c>
      <c r="Q317" s="17">
        <v>-25.024999999999999</v>
      </c>
      <c r="R317" s="17">
        <v>19198.080000000002</v>
      </c>
      <c r="S317" s="17">
        <v>31.5</v>
      </c>
      <c r="T317" s="17">
        <v>-57</v>
      </c>
      <c r="U317" s="17">
        <v>-0.22500000000000001</v>
      </c>
      <c r="V317" s="17">
        <v>-6.625</v>
      </c>
      <c r="W317" s="17">
        <v>25578.612420000001</v>
      </c>
      <c r="X317" s="17">
        <v>16182.5</v>
      </c>
      <c r="Y317" s="17">
        <v>47.338000000000001</v>
      </c>
      <c r="Z317" s="17">
        <v>-210.732</v>
      </c>
    </row>
    <row r="318" spans="1:26" x14ac:dyDescent="0.2">
      <c r="A318" s="27">
        <v>45170</v>
      </c>
      <c r="B318" s="17">
        <v>636.5</v>
      </c>
      <c r="C318" s="14">
        <v>7.45</v>
      </c>
      <c r="D318" s="17">
        <v>-394.52300000000002</v>
      </c>
      <c r="E318" s="17">
        <v>104.416</v>
      </c>
      <c r="F318" s="17">
        <v>73.355000000000004</v>
      </c>
      <c r="G318" s="17">
        <v>590.005</v>
      </c>
      <c r="H318" s="17">
        <v>33</v>
      </c>
      <c r="I318" s="17">
        <v>-383.49599999999998</v>
      </c>
      <c r="J318" s="17">
        <v>2832.5</v>
      </c>
      <c r="K318" s="17">
        <v>198.5</v>
      </c>
      <c r="L318" s="17">
        <v>5.2499999999999998E-2</v>
      </c>
      <c r="M318" s="17">
        <v>164.20500000000001</v>
      </c>
      <c r="N318" s="17">
        <v>81.845249999999993</v>
      </c>
      <c r="O318" s="17">
        <v>39340</v>
      </c>
      <c r="P318" s="17">
        <v>1493.3</v>
      </c>
      <c r="Q318" s="17">
        <v>-26.085000000000001</v>
      </c>
      <c r="R318" s="17">
        <v>18977.226999999999</v>
      </c>
      <c r="S318" s="17">
        <v>31.2</v>
      </c>
      <c r="T318" s="17">
        <v>-56.34</v>
      </c>
      <c r="U318" s="17">
        <v>-0.23499999999999999</v>
      </c>
      <c r="V318" s="17">
        <v>-6.55</v>
      </c>
      <c r="W318" s="17">
        <v>25578.612420000001</v>
      </c>
      <c r="X318" s="17">
        <v>20744</v>
      </c>
      <c r="Y318" s="17">
        <v>47.64</v>
      </c>
      <c r="Z318" s="17">
        <v>-210.4</v>
      </c>
    </row>
    <row r="319" spans="1:26" x14ac:dyDescent="0.2">
      <c r="A319" s="27">
        <v>45169</v>
      </c>
      <c r="B319" s="17">
        <v>626.50099999999998</v>
      </c>
      <c r="C319" s="14">
        <v>7.45</v>
      </c>
      <c r="D319" s="17">
        <v>-395.26</v>
      </c>
      <c r="E319" s="17">
        <v>103.25</v>
      </c>
      <c r="F319" s="17">
        <v>73.25</v>
      </c>
      <c r="G319" s="17">
        <v>587.46500000000003</v>
      </c>
      <c r="H319" s="17">
        <v>31</v>
      </c>
      <c r="I319" s="17">
        <v>-291.89600000000002</v>
      </c>
      <c r="J319" s="17">
        <v>2795</v>
      </c>
      <c r="K319" s="17">
        <v>198</v>
      </c>
      <c r="L319" s="17">
        <v>0.10299999999999999</v>
      </c>
      <c r="M319" s="17">
        <v>164.20500000000001</v>
      </c>
      <c r="N319" s="17">
        <v>83.448049999999995</v>
      </c>
      <c r="O319" s="17">
        <v>40568.300000000003</v>
      </c>
      <c r="P319" s="17">
        <v>1502.3</v>
      </c>
      <c r="Q319" s="17">
        <v>-26.26</v>
      </c>
      <c r="R319" s="17">
        <v>17234.5</v>
      </c>
      <c r="S319" s="17">
        <v>32.055</v>
      </c>
      <c r="T319" s="17">
        <v>-56.36</v>
      </c>
      <c r="U319" s="17">
        <v>-0.21490000000000001</v>
      </c>
      <c r="V319" s="17">
        <v>-6.8150000000000004</v>
      </c>
      <c r="W319" s="17">
        <v>25578.612420000001</v>
      </c>
      <c r="X319" s="17">
        <v>20744</v>
      </c>
      <c r="Y319" s="17">
        <v>47.77</v>
      </c>
      <c r="Z319" s="17">
        <v>-210</v>
      </c>
    </row>
    <row r="320" spans="1:26" x14ac:dyDescent="0.2">
      <c r="A320" s="27">
        <v>45168</v>
      </c>
      <c r="B320" s="17">
        <v>625.5</v>
      </c>
      <c r="C320" s="14">
        <v>7.7</v>
      </c>
      <c r="D320" s="17">
        <v>-407</v>
      </c>
      <c r="E320" s="17">
        <v>98.85</v>
      </c>
      <c r="F320" s="17">
        <v>73.25</v>
      </c>
      <c r="G320" s="17">
        <v>585.125</v>
      </c>
      <c r="H320" s="17">
        <v>29</v>
      </c>
      <c r="I320" s="17">
        <v>-290.899</v>
      </c>
      <c r="J320" s="17">
        <v>2745</v>
      </c>
      <c r="K320" s="17">
        <v>200.1</v>
      </c>
      <c r="L320" s="17">
        <v>8.0199999999999994E-2</v>
      </c>
      <c r="M320" s="17">
        <v>169.13499999999999</v>
      </c>
      <c r="N320" s="17">
        <v>98.232100000000003</v>
      </c>
      <c r="O320" s="17">
        <v>39235</v>
      </c>
      <c r="P320" s="17">
        <v>1500</v>
      </c>
      <c r="Q320" s="17">
        <v>-26.48</v>
      </c>
      <c r="R320" s="17">
        <v>16191.072</v>
      </c>
      <c r="S320" s="17">
        <v>31</v>
      </c>
      <c r="T320" s="17">
        <v>-55.354999999999997</v>
      </c>
      <c r="U320" s="17">
        <v>-0.22650000000000001</v>
      </c>
      <c r="V320" s="17">
        <v>-6.8150000000000004</v>
      </c>
      <c r="W320" s="17">
        <v>25578.612420000001</v>
      </c>
      <c r="X320" s="17">
        <v>21702.5</v>
      </c>
      <c r="Y320" s="17">
        <v>47.07</v>
      </c>
      <c r="Z320" s="17">
        <v>-211.25</v>
      </c>
    </row>
    <row r="321" spans="1:26" x14ac:dyDescent="0.2">
      <c r="A321" s="27">
        <v>45167</v>
      </c>
      <c r="B321" s="17">
        <v>627.96900000000005</v>
      </c>
      <c r="C321" s="14">
        <v>6.95</v>
      </c>
      <c r="D321" s="17">
        <v>-384.77</v>
      </c>
      <c r="E321" s="17">
        <v>94.777000000000001</v>
      </c>
      <c r="F321" s="17">
        <v>73</v>
      </c>
      <c r="G321" s="17">
        <v>587.16</v>
      </c>
      <c r="H321" s="17">
        <v>29</v>
      </c>
      <c r="I321" s="17">
        <v>-417.64299999999997</v>
      </c>
      <c r="J321" s="17">
        <v>2750</v>
      </c>
      <c r="K321" s="17">
        <v>202.6</v>
      </c>
      <c r="L321" s="17">
        <v>0.11899999999999999</v>
      </c>
      <c r="M321" s="17">
        <v>165.77699999999999</v>
      </c>
      <c r="N321" s="17">
        <v>85.698049999999995</v>
      </c>
      <c r="O321" s="17">
        <v>36789.800000000003</v>
      </c>
      <c r="P321" s="17">
        <v>1481</v>
      </c>
      <c r="Q321" s="17">
        <v>-26.652999999999999</v>
      </c>
      <c r="R321" s="17">
        <v>16098.045</v>
      </c>
      <c r="S321" s="17">
        <v>32</v>
      </c>
      <c r="T321" s="17">
        <v>-55.005000000000003</v>
      </c>
      <c r="U321" s="17">
        <v>-0.23749999999999999</v>
      </c>
      <c r="V321" s="17">
        <v>-6.9649999999999999</v>
      </c>
      <c r="W321" s="17">
        <v>25578.612420000001</v>
      </c>
      <c r="X321" s="17">
        <v>21768.3</v>
      </c>
      <c r="Y321" s="17">
        <v>47.79</v>
      </c>
      <c r="Z321" s="17">
        <v>-210.85</v>
      </c>
    </row>
    <row r="322" spans="1:26" x14ac:dyDescent="0.2">
      <c r="A322" s="27">
        <v>45166</v>
      </c>
      <c r="B322" s="17">
        <v>629.59400000000005</v>
      </c>
      <c r="C322" s="14">
        <v>7.3</v>
      </c>
      <c r="D322" s="17">
        <v>-350</v>
      </c>
      <c r="E322" s="17">
        <v>93.85</v>
      </c>
      <c r="F322" s="17">
        <v>75.5</v>
      </c>
      <c r="G322" s="17">
        <v>607.34</v>
      </c>
      <c r="H322" s="17">
        <v>34</v>
      </c>
      <c r="I322" s="17">
        <v>-326.74799999999999</v>
      </c>
      <c r="J322" s="17">
        <v>2792.5</v>
      </c>
      <c r="K322" s="17">
        <v>210</v>
      </c>
      <c r="L322" s="17">
        <v>0.1328</v>
      </c>
      <c r="M322" s="17">
        <v>159.28299999999999</v>
      </c>
      <c r="N322" s="17">
        <v>85.014139999999998</v>
      </c>
      <c r="O322" s="17">
        <v>36700</v>
      </c>
      <c r="P322" s="17">
        <v>1506</v>
      </c>
      <c r="Q322" s="17">
        <v>-26.271999999999998</v>
      </c>
      <c r="R322" s="17">
        <v>16329</v>
      </c>
      <c r="S322" s="17">
        <v>31.2</v>
      </c>
      <c r="T322" s="17">
        <v>-56.125</v>
      </c>
      <c r="U322" s="17">
        <v>-0.24</v>
      </c>
      <c r="V322" s="17">
        <v>-6.9</v>
      </c>
      <c r="W322" s="17">
        <v>25578.612420000001</v>
      </c>
      <c r="X322" s="17">
        <v>22102.799999999999</v>
      </c>
      <c r="Y322" s="17">
        <v>48.71</v>
      </c>
      <c r="Z322" s="17">
        <v>-214.23</v>
      </c>
    </row>
    <row r="323" spans="1:26" x14ac:dyDescent="0.2">
      <c r="A323" s="27">
        <v>45163</v>
      </c>
      <c r="B323" s="17">
        <v>627.93799999999999</v>
      </c>
      <c r="C323" s="14">
        <v>7.8</v>
      </c>
      <c r="D323" s="17">
        <v>-370.73500000000001</v>
      </c>
      <c r="E323" s="17">
        <v>96.25</v>
      </c>
      <c r="F323" s="17">
        <v>75.5</v>
      </c>
      <c r="G323" s="17">
        <v>607.47500000000002</v>
      </c>
      <c r="H323" s="17">
        <v>37</v>
      </c>
      <c r="I323" s="17">
        <v>-385.55200000000002</v>
      </c>
      <c r="J323" s="17">
        <v>2798</v>
      </c>
      <c r="K323" s="17">
        <v>217.5</v>
      </c>
      <c r="L323" s="17">
        <v>0.15</v>
      </c>
      <c r="M323" s="17">
        <v>158.99199999999999</v>
      </c>
      <c r="N323" s="17">
        <v>86.5</v>
      </c>
      <c r="O323" s="17">
        <v>36550</v>
      </c>
      <c r="P323" s="17">
        <v>1507.5</v>
      </c>
      <c r="Q323" s="17">
        <v>-28.641999999999999</v>
      </c>
      <c r="R323" s="17">
        <v>16355.5</v>
      </c>
      <c r="S323" s="17">
        <v>31.4</v>
      </c>
      <c r="T323" s="17">
        <v>-56.24</v>
      </c>
      <c r="U323" s="17">
        <v>-0.27200000000000002</v>
      </c>
      <c r="V323" s="17">
        <v>-6.7</v>
      </c>
      <c r="W323" s="17">
        <v>25578.612420000001</v>
      </c>
      <c r="X323" s="17">
        <v>22331.3</v>
      </c>
      <c r="Y323" s="17">
        <v>48.71</v>
      </c>
      <c r="Z323" s="17">
        <v>-214.01499999999999</v>
      </c>
    </row>
    <row r="324" spans="1:26" x14ac:dyDescent="0.2">
      <c r="A324" s="27">
        <v>45162</v>
      </c>
      <c r="B324" s="17">
        <v>650.5</v>
      </c>
      <c r="C324" s="14">
        <v>8.6</v>
      </c>
      <c r="D324" s="17">
        <v>-442.25</v>
      </c>
      <c r="E324" s="17">
        <v>97.45</v>
      </c>
      <c r="F324" s="17">
        <v>77</v>
      </c>
      <c r="G324" s="17">
        <v>617.64499999999998</v>
      </c>
      <c r="H324" s="17">
        <v>31</v>
      </c>
      <c r="I324" s="17">
        <v>-370.14499999999998</v>
      </c>
      <c r="J324" s="17">
        <v>2806</v>
      </c>
      <c r="K324" s="17">
        <v>220</v>
      </c>
      <c r="L324" s="17">
        <v>8.8200000000000001E-2</v>
      </c>
      <c r="M324" s="17">
        <v>161.19999999999999</v>
      </c>
      <c r="N324" s="17">
        <v>89.786379999999994</v>
      </c>
      <c r="O324" s="17">
        <v>35955</v>
      </c>
      <c r="P324" s="17">
        <v>1510.7</v>
      </c>
      <c r="Q324" s="17">
        <v>-29.555</v>
      </c>
      <c r="R324" s="17">
        <v>17877.905999999999</v>
      </c>
      <c r="S324" s="17">
        <v>31.7</v>
      </c>
      <c r="T324" s="17">
        <v>-56.375</v>
      </c>
      <c r="U324" s="17">
        <v>-0.29699999999999999</v>
      </c>
      <c r="V324" s="17">
        <v>-6.9649999999999999</v>
      </c>
      <c r="W324" s="17">
        <v>25578.612420000001</v>
      </c>
      <c r="X324" s="17">
        <v>22275.8</v>
      </c>
      <c r="Y324" s="17">
        <v>48.46</v>
      </c>
      <c r="Z324" s="17">
        <v>-212.52699999999999</v>
      </c>
    </row>
    <row r="325" spans="1:26" x14ac:dyDescent="0.2">
      <c r="A325" s="27">
        <v>45161</v>
      </c>
      <c r="B325" s="17">
        <v>635.5</v>
      </c>
      <c r="C325" s="14">
        <v>8.9149999999999991</v>
      </c>
      <c r="D325" s="17">
        <v>-492</v>
      </c>
      <c r="E325" s="17">
        <v>100.75</v>
      </c>
      <c r="F325" s="17">
        <v>79.349999999999994</v>
      </c>
      <c r="G325" s="17">
        <v>639.84</v>
      </c>
      <c r="H325" s="17">
        <v>36</v>
      </c>
      <c r="I325" s="17">
        <v>-354.84300000000002</v>
      </c>
      <c r="J325" s="17">
        <v>2915</v>
      </c>
      <c r="K325" s="17">
        <v>228</v>
      </c>
      <c r="L325" s="17">
        <v>6.2199999999999998E-2</v>
      </c>
      <c r="M325" s="17">
        <v>165.95500000000001</v>
      </c>
      <c r="N325" s="17">
        <v>92.110079999999996</v>
      </c>
      <c r="O325" s="17">
        <v>36375</v>
      </c>
      <c r="P325" s="17">
        <v>1563</v>
      </c>
      <c r="Q325" s="17">
        <v>-29.25</v>
      </c>
      <c r="R325" s="17">
        <v>20862.164000000001</v>
      </c>
      <c r="S325" s="17">
        <v>34.799999999999997</v>
      </c>
      <c r="T325" s="17">
        <v>-57.375</v>
      </c>
      <c r="U325" s="17">
        <v>-0.26500000000000001</v>
      </c>
      <c r="V325" s="17">
        <v>-7.0750000000000002</v>
      </c>
      <c r="W325" s="17">
        <v>25578.612420000001</v>
      </c>
      <c r="X325" s="17">
        <v>22452.3</v>
      </c>
      <c r="Y325" s="17">
        <v>49.185000000000002</v>
      </c>
      <c r="Z325" s="17">
        <v>-214.833</v>
      </c>
    </row>
    <row r="326" spans="1:26" x14ac:dyDescent="0.2">
      <c r="A326" s="27">
        <v>45160</v>
      </c>
      <c r="B326" s="17">
        <v>665.5</v>
      </c>
      <c r="C326" s="14">
        <v>9.1999999999999993</v>
      </c>
      <c r="D326" s="17">
        <v>-442.685</v>
      </c>
      <c r="E326" s="17">
        <v>102.7</v>
      </c>
      <c r="F326" s="17">
        <v>77.727000000000004</v>
      </c>
      <c r="G326" s="17">
        <v>640.005</v>
      </c>
      <c r="H326" s="17">
        <v>37</v>
      </c>
      <c r="I326" s="17">
        <v>-298.90100000000001</v>
      </c>
      <c r="J326" s="17">
        <v>2890.8</v>
      </c>
      <c r="K326" s="17">
        <v>225.1</v>
      </c>
      <c r="L326" s="17">
        <v>0.10349999999999999</v>
      </c>
      <c r="M326" s="17">
        <v>168.36199999999999</v>
      </c>
      <c r="N326" s="17">
        <v>94.406999999999996</v>
      </c>
      <c r="O326" s="17">
        <v>34195</v>
      </c>
      <c r="P326" s="17">
        <v>1590</v>
      </c>
      <c r="Q326" s="17">
        <v>-29.375</v>
      </c>
      <c r="R326" s="17">
        <v>21435.901999999998</v>
      </c>
      <c r="S326" s="17">
        <v>29</v>
      </c>
      <c r="T326" s="17">
        <v>-57.015000000000001</v>
      </c>
      <c r="U326" s="17">
        <v>-0.25069999999999998</v>
      </c>
      <c r="V326" s="17">
        <v>-7.0250000000000004</v>
      </c>
      <c r="W326" s="17">
        <v>25578.612420000001</v>
      </c>
      <c r="X326" s="17">
        <v>23530</v>
      </c>
      <c r="Y326" s="17">
        <v>47.615000000000002</v>
      </c>
      <c r="Z326" s="17">
        <v>-211.95</v>
      </c>
    </row>
    <row r="327" spans="1:26" x14ac:dyDescent="0.2">
      <c r="A327" s="27">
        <v>45159</v>
      </c>
      <c r="B327" s="17">
        <v>674.41899999999998</v>
      </c>
      <c r="C327" s="14">
        <v>9.4499999999999993</v>
      </c>
      <c r="D327" s="17">
        <v>-282.5</v>
      </c>
      <c r="E327" s="17">
        <v>109.81</v>
      </c>
      <c r="F327" s="17">
        <v>78.576999999999998</v>
      </c>
      <c r="G327" s="17">
        <v>655.005</v>
      </c>
      <c r="H327" s="17">
        <v>42</v>
      </c>
      <c r="I327" s="17">
        <v>-276.50400000000002</v>
      </c>
      <c r="J327" s="17">
        <v>2955</v>
      </c>
      <c r="K327" s="17">
        <v>225.5</v>
      </c>
      <c r="L327" s="17">
        <v>0.1198</v>
      </c>
      <c r="M327" s="17">
        <v>168.435</v>
      </c>
      <c r="N327" s="17">
        <v>97.171970000000002</v>
      </c>
      <c r="O327" s="17">
        <v>33280</v>
      </c>
      <c r="P327" s="17">
        <v>1640.8</v>
      </c>
      <c r="Q327" s="17">
        <v>-27.03</v>
      </c>
      <c r="R327" s="17">
        <v>20798.370999999999</v>
      </c>
      <c r="S327" s="17">
        <v>30</v>
      </c>
      <c r="T327" s="17">
        <v>-57.875</v>
      </c>
      <c r="U327" s="17">
        <v>-0.24299999999999999</v>
      </c>
      <c r="V327" s="17">
        <v>-7.12</v>
      </c>
      <c r="W327" s="17">
        <v>25578.612420000001</v>
      </c>
      <c r="X327" s="17">
        <v>23506</v>
      </c>
      <c r="Y327" s="17">
        <v>48.3</v>
      </c>
      <c r="Z327" s="17">
        <v>-215.15700000000001</v>
      </c>
    </row>
    <row r="328" spans="1:26" x14ac:dyDescent="0.2">
      <c r="A328" s="27">
        <v>45156</v>
      </c>
      <c r="B328" s="17">
        <v>670.84400000000005</v>
      </c>
      <c r="C328" s="14">
        <v>9</v>
      </c>
      <c r="D328" s="17">
        <v>-533.40499999999997</v>
      </c>
      <c r="E328" s="17">
        <v>108.75</v>
      </c>
      <c r="F328" s="17">
        <v>78.944999999999993</v>
      </c>
      <c r="G328" s="17">
        <v>655.12</v>
      </c>
      <c r="H328" s="17">
        <v>38</v>
      </c>
      <c r="I328" s="17">
        <v>-285.77300000000002</v>
      </c>
      <c r="J328" s="17">
        <v>2930</v>
      </c>
      <c r="K328" s="17">
        <v>228.1</v>
      </c>
      <c r="L328" s="17">
        <v>6.9699999999999998E-2</v>
      </c>
      <c r="M328" s="17">
        <v>166.34</v>
      </c>
      <c r="N328" s="17">
        <v>101.92104999999999</v>
      </c>
      <c r="O328" s="17">
        <v>30187.4</v>
      </c>
      <c r="P328" s="17">
        <v>1625.5</v>
      </c>
      <c r="Q328" s="17">
        <v>-26</v>
      </c>
      <c r="R328" s="17">
        <v>17715.645</v>
      </c>
      <c r="S328" s="17">
        <v>29.3</v>
      </c>
      <c r="T328" s="17">
        <v>-57.17</v>
      </c>
      <c r="U328" s="17">
        <v>-0.25540000000000002</v>
      </c>
      <c r="V328" s="17">
        <v>-7.08</v>
      </c>
      <c r="W328" s="17">
        <v>25578.612420000001</v>
      </c>
      <c r="X328" s="17">
        <v>23530</v>
      </c>
      <c r="Y328" s="17">
        <v>47.551000000000002</v>
      </c>
      <c r="Z328" s="17">
        <v>-211.10300000000001</v>
      </c>
    </row>
    <row r="329" spans="1:26" x14ac:dyDescent="0.2">
      <c r="A329" s="27">
        <v>45155</v>
      </c>
      <c r="B329" s="17">
        <v>686.5</v>
      </c>
      <c r="C329" s="14">
        <v>9.0950000000000006</v>
      </c>
      <c r="D329" s="17">
        <v>-528</v>
      </c>
      <c r="E329" s="17">
        <v>115.363</v>
      </c>
      <c r="F329" s="17">
        <v>78.92</v>
      </c>
      <c r="G329" s="17">
        <v>655.16</v>
      </c>
      <c r="H329" s="17">
        <v>48</v>
      </c>
      <c r="I329" s="17">
        <v>-302.74900000000002</v>
      </c>
      <c r="J329" s="17">
        <v>2923.8429999999998</v>
      </c>
      <c r="K329" s="17">
        <v>228</v>
      </c>
      <c r="L329" s="17">
        <v>6.9500000000000006E-2</v>
      </c>
      <c r="M329" s="17">
        <v>169.005</v>
      </c>
      <c r="N329" s="17">
        <v>97.690749999999994</v>
      </c>
      <c r="O329" s="17">
        <v>29986.5</v>
      </c>
      <c r="P329" s="17">
        <v>1632</v>
      </c>
      <c r="Q329" s="17">
        <v>-25.532</v>
      </c>
      <c r="R329" s="17">
        <v>17760.27</v>
      </c>
      <c r="S329" s="17">
        <v>29.5</v>
      </c>
      <c r="T329" s="17">
        <v>-56.2</v>
      </c>
      <c r="U329" s="17">
        <v>-0.22500000000000001</v>
      </c>
      <c r="V329" s="17">
        <v>-7.0149999999999997</v>
      </c>
      <c r="W329" s="17">
        <v>25578.612420000001</v>
      </c>
      <c r="X329" s="17">
        <v>23765</v>
      </c>
      <c r="Y329" s="17">
        <v>47.055</v>
      </c>
      <c r="Z329" s="17">
        <v>-210.51</v>
      </c>
    </row>
    <row r="330" spans="1:26" x14ac:dyDescent="0.2">
      <c r="A330" s="27">
        <v>45154</v>
      </c>
      <c r="B330" s="17">
        <v>674.75699999999995</v>
      </c>
      <c r="C330" s="14">
        <v>8.6150000000000002</v>
      </c>
      <c r="D330" s="17">
        <v>-521.75</v>
      </c>
      <c r="E330" s="17">
        <v>118.39100000000001</v>
      </c>
      <c r="F330" s="17">
        <v>79.5</v>
      </c>
      <c r="G330" s="17">
        <v>667.69</v>
      </c>
      <c r="H330" s="17">
        <v>38</v>
      </c>
      <c r="I330" s="17">
        <v>-248.9</v>
      </c>
      <c r="J330" s="17">
        <v>3027.4929999999999</v>
      </c>
      <c r="K330" s="17">
        <v>223</v>
      </c>
      <c r="L330" s="17">
        <v>6.5000000000000002E-2</v>
      </c>
      <c r="M330" s="17">
        <v>170.23500000000001</v>
      </c>
      <c r="N330" s="17">
        <v>98.019599999999997</v>
      </c>
      <c r="O330" s="17">
        <v>30122.5</v>
      </c>
      <c r="P330" s="17">
        <v>1672.3</v>
      </c>
      <c r="Q330" s="17">
        <v>-25.25</v>
      </c>
      <c r="R330" s="17">
        <v>15732.41</v>
      </c>
      <c r="S330" s="17">
        <v>28.8</v>
      </c>
      <c r="T330" s="17">
        <v>-58.27</v>
      </c>
      <c r="U330" s="17">
        <v>-0.2445</v>
      </c>
      <c r="V330" s="17">
        <v>-7.1</v>
      </c>
      <c r="W330" s="17">
        <v>25578.612420000001</v>
      </c>
      <c r="X330" s="17">
        <v>23158.5</v>
      </c>
      <c r="Y330" s="17">
        <v>48.155000000000001</v>
      </c>
      <c r="Z330" s="17">
        <v>-215.34200000000001</v>
      </c>
    </row>
    <row r="331" spans="1:26" x14ac:dyDescent="0.2">
      <c r="A331" s="27">
        <v>45153</v>
      </c>
      <c r="B331" s="17">
        <v>697.44799999999998</v>
      </c>
      <c r="C331" s="14">
        <v>8.4849999999999994</v>
      </c>
      <c r="D331" s="17">
        <v>-511</v>
      </c>
      <c r="E331" s="17">
        <v>120.495</v>
      </c>
      <c r="F331" s="17">
        <v>80.75</v>
      </c>
      <c r="G331" s="17">
        <v>653.41</v>
      </c>
      <c r="H331" s="17">
        <v>47</v>
      </c>
      <c r="I331" s="17">
        <v>-308.75200000000001</v>
      </c>
      <c r="J331" s="17">
        <v>2933.5</v>
      </c>
      <c r="K331" s="17">
        <v>218</v>
      </c>
      <c r="L331" s="17">
        <v>0.1933</v>
      </c>
      <c r="M331" s="17">
        <v>165.75</v>
      </c>
      <c r="N331" s="17">
        <v>98.262299999999996</v>
      </c>
      <c r="O331" s="17">
        <v>28187.5</v>
      </c>
      <c r="P331" s="17">
        <v>1627</v>
      </c>
      <c r="Q331" s="17">
        <v>-24.614999999999998</v>
      </c>
      <c r="R331" s="17">
        <v>17414.311000000002</v>
      </c>
      <c r="S331" s="17">
        <v>29</v>
      </c>
      <c r="T331" s="17">
        <v>-57.54</v>
      </c>
      <c r="U331" s="17">
        <v>-0.22450000000000001</v>
      </c>
      <c r="V331" s="17">
        <v>-6.98</v>
      </c>
      <c r="W331" s="17">
        <v>25578.612420000001</v>
      </c>
      <c r="X331" s="17">
        <v>28273.8</v>
      </c>
      <c r="Y331" s="17">
        <v>47.494999999999997</v>
      </c>
      <c r="Z331" s="17">
        <v>-209.75</v>
      </c>
    </row>
    <row r="332" spans="1:26" x14ac:dyDescent="0.2">
      <c r="A332" s="27">
        <v>45152</v>
      </c>
      <c r="B332" s="17">
        <v>695.5</v>
      </c>
      <c r="C332" s="14">
        <v>8.48</v>
      </c>
      <c r="D332" s="17">
        <v>-561.56799999999998</v>
      </c>
      <c r="E332" s="17">
        <v>119.39</v>
      </c>
      <c r="F332" s="17">
        <v>77.97</v>
      </c>
      <c r="G332" s="17">
        <v>660</v>
      </c>
      <c r="H332" s="17">
        <v>54</v>
      </c>
      <c r="I332" s="17">
        <v>-311.74700000000001</v>
      </c>
      <c r="J332" s="17">
        <v>2918</v>
      </c>
      <c r="K332" s="17">
        <v>205</v>
      </c>
      <c r="L332" s="17">
        <v>0.2747</v>
      </c>
      <c r="M332" s="17">
        <v>165.30500000000001</v>
      </c>
      <c r="N332" s="17">
        <v>97.321700000000007</v>
      </c>
      <c r="O332" s="17">
        <v>27201.3</v>
      </c>
      <c r="P332" s="17">
        <v>1570.5</v>
      </c>
      <c r="Q332" s="17">
        <v>-24.625</v>
      </c>
      <c r="R332" s="17">
        <v>17469.766</v>
      </c>
      <c r="S332" s="17">
        <v>27.5</v>
      </c>
      <c r="T332" s="17">
        <v>-57.75</v>
      </c>
      <c r="U332" s="17">
        <v>-0.20499999999999999</v>
      </c>
      <c r="V332" s="17">
        <v>-7.05</v>
      </c>
      <c r="W332" s="17">
        <v>25578.612420000001</v>
      </c>
      <c r="X332" s="17">
        <v>27117.5</v>
      </c>
      <c r="Y332" s="17">
        <v>47.62</v>
      </c>
      <c r="Z332" s="17">
        <v>-209.92</v>
      </c>
    </row>
    <row r="333" spans="1:26" x14ac:dyDescent="0.2">
      <c r="A333" s="27">
        <v>45149</v>
      </c>
      <c r="B333" s="17">
        <v>696.5</v>
      </c>
      <c r="C333" s="14">
        <v>8.35</v>
      </c>
      <c r="D333" s="17">
        <v>-567.69500000000005</v>
      </c>
      <c r="E333" s="17">
        <v>113</v>
      </c>
      <c r="F333" s="17">
        <v>78</v>
      </c>
      <c r="G333" s="17">
        <v>660</v>
      </c>
      <c r="H333" s="17">
        <v>48</v>
      </c>
      <c r="I333" s="17">
        <v>-290.99900000000002</v>
      </c>
      <c r="J333" s="17">
        <v>2927.5</v>
      </c>
      <c r="K333" s="17">
        <v>210</v>
      </c>
      <c r="L333" s="17">
        <v>0.1192</v>
      </c>
      <c r="M333" s="17">
        <v>160.68199999999999</v>
      </c>
      <c r="N333" s="17">
        <v>95.925280000000001</v>
      </c>
      <c r="O333" s="17">
        <v>26640.3</v>
      </c>
      <c r="P333" s="17">
        <v>1557.2</v>
      </c>
      <c r="Q333" s="17">
        <v>-27.117999999999999</v>
      </c>
      <c r="R333" s="17">
        <v>16630.52</v>
      </c>
      <c r="S333" s="17">
        <v>27</v>
      </c>
      <c r="T333" s="17">
        <v>-57.27</v>
      </c>
      <c r="U333" s="17">
        <v>-0.23</v>
      </c>
      <c r="V333" s="17">
        <v>-6.7450000000000001</v>
      </c>
      <c r="W333" s="17">
        <v>25578.612420000001</v>
      </c>
      <c r="X333" s="17">
        <v>27976</v>
      </c>
      <c r="Y333" s="17">
        <v>48.082999999999998</v>
      </c>
      <c r="Z333" s="17">
        <v>-209.095</v>
      </c>
    </row>
    <row r="334" spans="1:26" x14ac:dyDescent="0.2">
      <c r="A334" s="27">
        <v>45148</v>
      </c>
      <c r="B334" s="17">
        <v>703.5</v>
      </c>
      <c r="C334" s="14">
        <v>8.0500000000000007</v>
      </c>
      <c r="D334" s="17">
        <v>-570.25</v>
      </c>
      <c r="E334" s="17">
        <v>120.878</v>
      </c>
      <c r="F334" s="17">
        <v>77.872</v>
      </c>
      <c r="G334" s="17">
        <v>662.26</v>
      </c>
      <c r="H334" s="17">
        <v>37</v>
      </c>
      <c r="I334" s="17">
        <v>-307.23099999999999</v>
      </c>
      <c r="J334" s="17">
        <v>2936</v>
      </c>
      <c r="K334" s="17">
        <v>197</v>
      </c>
      <c r="L334" s="17">
        <v>0.157</v>
      </c>
      <c r="M334" s="17">
        <v>160.97</v>
      </c>
      <c r="N334" s="17">
        <v>99.011200000000002</v>
      </c>
      <c r="O334" s="17">
        <v>27634</v>
      </c>
      <c r="P334" s="17">
        <v>1547.6</v>
      </c>
      <c r="Q334" s="17">
        <v>-27.855</v>
      </c>
      <c r="R334" s="17">
        <v>16667.379000000001</v>
      </c>
      <c r="S334" s="17">
        <v>27.5</v>
      </c>
      <c r="T334" s="17">
        <v>-56.375</v>
      </c>
      <c r="U334" s="17">
        <v>-0.27</v>
      </c>
      <c r="V334" s="17">
        <v>-6.6550000000000002</v>
      </c>
      <c r="W334" s="17">
        <v>25578.612420000001</v>
      </c>
      <c r="X334" s="17">
        <v>28056</v>
      </c>
      <c r="Y334" s="17">
        <v>48.238</v>
      </c>
      <c r="Z334" s="17">
        <v>-208.7</v>
      </c>
    </row>
    <row r="335" spans="1:26" x14ac:dyDescent="0.2">
      <c r="A335" s="27">
        <v>45147</v>
      </c>
      <c r="B335" s="17">
        <v>693.78700000000003</v>
      </c>
      <c r="C335" s="14">
        <v>7.9</v>
      </c>
      <c r="D335" s="17">
        <v>-593.75</v>
      </c>
      <c r="E335" s="17">
        <v>121.5</v>
      </c>
      <c r="F335" s="17">
        <v>79.856999999999999</v>
      </c>
      <c r="G335" s="17">
        <v>691.22500000000002</v>
      </c>
      <c r="H335" s="17">
        <v>45</v>
      </c>
      <c r="I335" s="17">
        <v>-264.24900000000002</v>
      </c>
      <c r="J335" s="17">
        <v>3030</v>
      </c>
      <c r="K335" s="17">
        <v>205.1</v>
      </c>
      <c r="L335" s="17">
        <v>0.15</v>
      </c>
      <c r="M335" s="17">
        <v>165.92699999999999</v>
      </c>
      <c r="N335" s="17">
        <v>99.5</v>
      </c>
      <c r="O335" s="17">
        <v>24067.3</v>
      </c>
      <c r="P335" s="17">
        <v>1592</v>
      </c>
      <c r="Q335" s="17">
        <v>-27.373000000000001</v>
      </c>
      <c r="R335" s="17">
        <v>17801.136999999999</v>
      </c>
      <c r="S335" s="17">
        <v>28.06</v>
      </c>
      <c r="T335" s="17">
        <v>-57.284999999999997</v>
      </c>
      <c r="U335" s="17">
        <v>-0.27600000000000002</v>
      </c>
      <c r="V335" s="17">
        <v>-6.5949999999999998</v>
      </c>
      <c r="W335" s="17">
        <v>25578.612420000001</v>
      </c>
      <c r="X335" s="17">
        <v>27194.799999999999</v>
      </c>
      <c r="Y335" s="17">
        <v>49.87</v>
      </c>
      <c r="Z335" s="17">
        <v>-207.74</v>
      </c>
    </row>
    <row r="336" spans="1:26" x14ac:dyDescent="0.2">
      <c r="A336" s="27">
        <v>45146</v>
      </c>
      <c r="B336" s="17">
        <v>702.26099999999997</v>
      </c>
      <c r="C336" s="14">
        <v>7.8550000000000004</v>
      </c>
      <c r="D336" s="17">
        <v>-581.05499999999995</v>
      </c>
      <c r="E336" s="17">
        <v>117.605</v>
      </c>
      <c r="F336" s="17">
        <v>78.454999999999998</v>
      </c>
      <c r="G336" s="17">
        <v>692.16499999999996</v>
      </c>
      <c r="H336" s="17">
        <v>48</v>
      </c>
      <c r="I336" s="17">
        <v>-294.495</v>
      </c>
      <c r="J336" s="17">
        <v>2987.5</v>
      </c>
      <c r="K336" s="17">
        <v>212.5</v>
      </c>
      <c r="L336" s="17">
        <v>0.13919999999999999</v>
      </c>
      <c r="M336" s="17">
        <v>163.327</v>
      </c>
      <c r="N336" s="17">
        <v>104.745</v>
      </c>
      <c r="O336" s="17">
        <v>23417.5</v>
      </c>
      <c r="P336" s="17">
        <v>1588.8</v>
      </c>
      <c r="Q336" s="17">
        <v>-27</v>
      </c>
      <c r="R336" s="17">
        <v>22702.555</v>
      </c>
      <c r="S336" s="17">
        <v>28.48</v>
      </c>
      <c r="T336" s="17">
        <v>-57.024999999999999</v>
      </c>
      <c r="U336" s="17">
        <v>-0.22750000000000001</v>
      </c>
      <c r="V336" s="17">
        <v>-6.5549999999999997</v>
      </c>
      <c r="W336" s="17">
        <v>25578.612420000001</v>
      </c>
      <c r="X336" s="17">
        <v>26500</v>
      </c>
      <c r="Y336" s="17">
        <v>49.048000000000002</v>
      </c>
      <c r="Z336" s="17">
        <v>-206.52699999999999</v>
      </c>
    </row>
    <row r="337" spans="1:26" x14ac:dyDescent="0.2">
      <c r="A337" s="27">
        <v>45145</v>
      </c>
      <c r="B337" s="17">
        <v>716.23800000000006</v>
      </c>
      <c r="C337" s="14">
        <v>7.875</v>
      </c>
      <c r="D337" s="17">
        <v>-587</v>
      </c>
      <c r="E337" s="17">
        <v>118</v>
      </c>
      <c r="F337" s="17">
        <v>78.465000000000003</v>
      </c>
      <c r="G337" s="17">
        <v>699.12</v>
      </c>
      <c r="H337" s="17">
        <v>45.283000000000001</v>
      </c>
      <c r="I337" s="17">
        <v>-327.97300000000001</v>
      </c>
      <c r="J337" s="17">
        <v>2995</v>
      </c>
      <c r="K337" s="17">
        <v>212.1</v>
      </c>
      <c r="L337" s="17">
        <v>0.11899999999999999</v>
      </c>
      <c r="M337" s="17">
        <v>167.5</v>
      </c>
      <c r="N337" s="17">
        <v>104.5</v>
      </c>
      <c r="O337" s="17">
        <v>22228.7</v>
      </c>
      <c r="P337" s="17">
        <v>1554.5</v>
      </c>
      <c r="Q337" s="17">
        <v>-27.824999999999999</v>
      </c>
      <c r="R337" s="17">
        <v>23751.800999999999</v>
      </c>
      <c r="S337" s="17">
        <v>27.1</v>
      </c>
      <c r="T337" s="17">
        <v>-55.625</v>
      </c>
      <c r="U337" s="17">
        <v>-0.24759999999999999</v>
      </c>
      <c r="V337" s="17">
        <v>-6.5449999999999999</v>
      </c>
      <c r="W337" s="17">
        <v>25578.612420000001</v>
      </c>
      <c r="X337" s="17">
        <v>25045.8</v>
      </c>
      <c r="Y337" s="17">
        <v>49.18</v>
      </c>
      <c r="Z337" s="17">
        <v>-205.23</v>
      </c>
    </row>
    <row r="338" spans="1:26" x14ac:dyDescent="0.2">
      <c r="A338" s="27">
        <v>45142</v>
      </c>
      <c r="B338" s="17">
        <v>704.08199999999999</v>
      </c>
      <c r="C338" s="14">
        <v>8.2949999999999999</v>
      </c>
      <c r="D338" s="17">
        <v>-595.48500000000001</v>
      </c>
      <c r="E338" s="17">
        <v>117.25</v>
      </c>
      <c r="F338" s="17">
        <v>78.5</v>
      </c>
      <c r="G338" s="17">
        <v>695.28</v>
      </c>
      <c r="H338" s="17">
        <v>43.493000000000002</v>
      </c>
      <c r="I338" s="17">
        <v>-298.33800000000002</v>
      </c>
      <c r="J338" s="17">
        <v>2960</v>
      </c>
      <c r="K338" s="17">
        <v>225</v>
      </c>
      <c r="L338" s="17">
        <v>0.12920000000000001</v>
      </c>
      <c r="M338" s="17">
        <v>168.5</v>
      </c>
      <c r="N338" s="17">
        <v>99.5</v>
      </c>
      <c r="O338" s="17">
        <v>24461</v>
      </c>
      <c r="P338" s="17">
        <v>1564.8</v>
      </c>
      <c r="Q338" s="17">
        <v>-27.545000000000002</v>
      </c>
      <c r="R338" s="17">
        <v>20569.585999999999</v>
      </c>
      <c r="S338" s="17">
        <v>26.5</v>
      </c>
      <c r="T338" s="17">
        <v>-57.255000000000003</v>
      </c>
      <c r="U338" s="17">
        <v>-0.2525</v>
      </c>
      <c r="V338" s="17">
        <v>-6.5750000000000002</v>
      </c>
      <c r="W338" s="17">
        <v>25578.612420000001</v>
      </c>
      <c r="X338" s="17">
        <v>21265</v>
      </c>
      <c r="Y338" s="17">
        <v>49.29</v>
      </c>
      <c r="Z338" s="17">
        <v>-203.928</v>
      </c>
    </row>
    <row r="339" spans="1:26" x14ac:dyDescent="0.2">
      <c r="A339" s="27">
        <v>45141</v>
      </c>
      <c r="B339" s="17">
        <v>710.42600000000004</v>
      </c>
      <c r="C339" s="14">
        <v>8.1999999999999993</v>
      </c>
      <c r="D339" s="17">
        <v>-600</v>
      </c>
      <c r="E339" s="17">
        <v>119</v>
      </c>
      <c r="F339" s="17">
        <v>78.182000000000002</v>
      </c>
      <c r="G339" s="17">
        <v>709.41</v>
      </c>
      <c r="H339" s="17">
        <v>47.26</v>
      </c>
      <c r="I339" s="17">
        <v>-324.726</v>
      </c>
      <c r="J339" s="17">
        <v>2990</v>
      </c>
      <c r="K339" s="17">
        <v>220.1</v>
      </c>
      <c r="L339" s="17">
        <v>0.1072</v>
      </c>
      <c r="M339" s="17">
        <v>168.55</v>
      </c>
      <c r="N339" s="17">
        <v>103.58875</v>
      </c>
      <c r="O339" s="17">
        <v>23615</v>
      </c>
      <c r="P339" s="17">
        <v>1598</v>
      </c>
      <c r="Q339" s="17">
        <v>-29.896999999999998</v>
      </c>
      <c r="R339" s="17">
        <v>19750.865000000002</v>
      </c>
      <c r="S339" s="17">
        <v>26</v>
      </c>
      <c r="T339" s="17">
        <v>-57.924999999999997</v>
      </c>
      <c r="U339" s="17">
        <v>-0.22500000000000001</v>
      </c>
      <c r="V339" s="17">
        <v>-6.5949999999999998</v>
      </c>
      <c r="W339" s="17">
        <v>25578.612420000001</v>
      </c>
      <c r="X339" s="17">
        <v>17350</v>
      </c>
      <c r="Y339" s="17">
        <v>49.2</v>
      </c>
      <c r="Z339" s="17">
        <v>-204.703</v>
      </c>
    </row>
    <row r="340" spans="1:26" x14ac:dyDescent="0.2">
      <c r="A340" s="27">
        <v>45140</v>
      </c>
      <c r="B340" s="17">
        <v>709.04499999999996</v>
      </c>
      <c r="C340" s="14">
        <v>7.72</v>
      </c>
      <c r="D340" s="17">
        <v>-610.71500000000003</v>
      </c>
      <c r="E340" s="17">
        <v>106.077</v>
      </c>
      <c r="F340" s="17">
        <v>79.715000000000003</v>
      </c>
      <c r="G340" s="17">
        <v>703.41200000000003</v>
      </c>
      <c r="H340" s="17">
        <v>44.438000000000002</v>
      </c>
      <c r="I340" s="17">
        <v>-269.666</v>
      </c>
      <c r="J340" s="17">
        <v>2995</v>
      </c>
      <c r="K340" s="17">
        <v>200.1</v>
      </c>
      <c r="L340" s="17">
        <v>9.1999999999999998E-2</v>
      </c>
      <c r="M340" s="17">
        <v>172.52</v>
      </c>
      <c r="N340" s="17">
        <v>105.99475</v>
      </c>
      <c r="O340" s="17">
        <v>21590.3</v>
      </c>
      <c r="P340" s="17">
        <v>1600.5</v>
      </c>
      <c r="Q340" s="17">
        <v>-30.434999999999999</v>
      </c>
      <c r="R340" s="17">
        <v>16704.638999999999</v>
      </c>
      <c r="S340" s="17">
        <v>25.7</v>
      </c>
      <c r="T340" s="17">
        <v>-58.765000000000001</v>
      </c>
      <c r="U340" s="17">
        <v>-0.23649999999999999</v>
      </c>
      <c r="V340" s="17">
        <v>-6.5949999999999998</v>
      </c>
      <c r="W340" s="17">
        <v>25578.612420000001</v>
      </c>
      <c r="X340" s="17">
        <v>17088</v>
      </c>
      <c r="Y340" s="17">
        <v>50.085000000000001</v>
      </c>
      <c r="Z340" s="17">
        <v>-209.72</v>
      </c>
    </row>
    <row r="341" spans="1:26" x14ac:dyDescent="0.2">
      <c r="A341" s="27">
        <v>45139</v>
      </c>
      <c r="B341" s="17">
        <v>715.52200000000005</v>
      </c>
      <c r="C341" s="14">
        <v>7.7</v>
      </c>
      <c r="D341" s="17">
        <v>-602.673</v>
      </c>
      <c r="E341" s="17">
        <v>100.75</v>
      </c>
      <c r="F341" s="17">
        <v>77.715000000000003</v>
      </c>
      <c r="G341" s="17">
        <v>694.5</v>
      </c>
      <c r="H341" s="17">
        <v>44.438000000000002</v>
      </c>
      <c r="I341" s="17">
        <v>-268.95100000000002</v>
      </c>
      <c r="J341" s="17">
        <v>2907</v>
      </c>
      <c r="K341" s="17">
        <v>200.1</v>
      </c>
      <c r="L341" s="17">
        <v>4.9299999999999997E-2</v>
      </c>
      <c r="M341" s="17">
        <v>168.245</v>
      </c>
      <c r="N341" s="17">
        <v>105.17885</v>
      </c>
      <c r="O341" s="17">
        <v>20672</v>
      </c>
      <c r="P341" s="17">
        <v>1538.4</v>
      </c>
      <c r="Q341" s="17">
        <v>-31.18</v>
      </c>
      <c r="R341" s="17">
        <v>15667.78</v>
      </c>
      <c r="S341" s="17">
        <v>25.4</v>
      </c>
      <c r="T341" s="17">
        <v>-58.61</v>
      </c>
      <c r="U341" s="17">
        <v>-0.22</v>
      </c>
      <c r="V341" s="17">
        <v>-6.5750000000000002</v>
      </c>
      <c r="W341" s="17">
        <v>25578.612420000001</v>
      </c>
      <c r="X341" s="17">
        <v>17315.8</v>
      </c>
      <c r="Y341" s="17">
        <v>49.177</v>
      </c>
      <c r="Z341" s="17">
        <v>-211.8</v>
      </c>
    </row>
    <row r="342" spans="1:26" x14ac:dyDescent="0.2">
      <c r="A342" s="27">
        <v>45138</v>
      </c>
      <c r="B342" s="17">
        <v>712.71100000000001</v>
      </c>
      <c r="C342" s="14">
        <v>7.45</v>
      </c>
      <c r="D342" s="17">
        <v>-598.27800000000002</v>
      </c>
      <c r="E342" s="17">
        <v>98.65</v>
      </c>
      <c r="F342" s="17">
        <v>77.680000000000007</v>
      </c>
      <c r="G342" s="17">
        <v>679.1</v>
      </c>
      <c r="H342" s="17">
        <v>45.284999999999997</v>
      </c>
      <c r="I342" s="17">
        <v>-195.81800000000001</v>
      </c>
      <c r="J342" s="17">
        <v>2890</v>
      </c>
      <c r="K342" s="17">
        <v>225.1</v>
      </c>
      <c r="L342" s="17">
        <v>8.2199999999999995E-2</v>
      </c>
      <c r="M342" s="17">
        <v>175.49</v>
      </c>
      <c r="N342" s="17">
        <v>102.87848</v>
      </c>
      <c r="O342" s="17">
        <v>24104.1</v>
      </c>
      <c r="P342" s="17">
        <v>1497.5</v>
      </c>
      <c r="Q342" s="17">
        <v>-31.045000000000002</v>
      </c>
      <c r="R342" s="17">
        <v>15258.875</v>
      </c>
      <c r="S342" s="17">
        <v>25.5</v>
      </c>
      <c r="T342" s="17">
        <v>-58.395000000000003</v>
      </c>
      <c r="U342" s="17">
        <v>-0.26750000000000002</v>
      </c>
      <c r="V342" s="17">
        <v>-6.5750000000000002</v>
      </c>
      <c r="W342" s="17">
        <v>25578.612420000001</v>
      </c>
      <c r="X342" s="17">
        <v>16000</v>
      </c>
      <c r="Y342" s="17">
        <v>49.494999999999997</v>
      </c>
      <c r="Z342" s="17">
        <v>-203.45</v>
      </c>
    </row>
    <row r="343" spans="1:26" x14ac:dyDescent="0.2">
      <c r="A343" s="27">
        <v>45135</v>
      </c>
      <c r="B343" s="17">
        <v>724.98900000000003</v>
      </c>
      <c r="C343" s="14">
        <v>8.0500000000000007</v>
      </c>
      <c r="D343" s="17">
        <v>-595.75</v>
      </c>
      <c r="E343" s="17">
        <v>101.97499999999999</v>
      </c>
      <c r="F343" s="17">
        <v>78</v>
      </c>
      <c r="G343" s="17">
        <v>684.78499999999997</v>
      </c>
      <c r="H343" s="17">
        <v>45.564999999999998</v>
      </c>
      <c r="I343" s="17">
        <v>-303.245</v>
      </c>
      <c r="J343" s="17">
        <v>2901.9</v>
      </c>
      <c r="K343" s="17">
        <v>230</v>
      </c>
      <c r="L343" s="17">
        <v>8.5199999999999998E-2</v>
      </c>
      <c r="M343" s="17">
        <v>179.81</v>
      </c>
      <c r="N343" s="17">
        <v>100</v>
      </c>
      <c r="O343" s="17">
        <v>24039.200000000001</v>
      </c>
      <c r="P343" s="17">
        <v>1480.5</v>
      </c>
      <c r="Q343" s="17">
        <v>-30.452999999999999</v>
      </c>
      <c r="R343" s="17">
        <v>14265.755999999999</v>
      </c>
      <c r="S343" s="17">
        <v>26.125</v>
      </c>
      <c r="T343" s="17">
        <v>-58.18</v>
      </c>
      <c r="U343" s="17">
        <v>-0.215</v>
      </c>
      <c r="V343" s="17">
        <v>-6.6150000000000002</v>
      </c>
      <c r="W343" s="17">
        <v>25578.612420000001</v>
      </c>
      <c r="X343" s="17">
        <v>12946.8</v>
      </c>
      <c r="Y343" s="17">
        <v>49.96</v>
      </c>
      <c r="Z343" s="17">
        <v>-201.857</v>
      </c>
    </row>
    <row r="344" spans="1:26" x14ac:dyDescent="0.2">
      <c r="A344" s="27">
        <v>45134</v>
      </c>
      <c r="B344" s="17">
        <v>729.47299999999996</v>
      </c>
      <c r="C344" s="14">
        <v>8.3000000000000007</v>
      </c>
      <c r="D344" s="17">
        <v>-590</v>
      </c>
      <c r="E344" s="17">
        <v>98.5</v>
      </c>
      <c r="F344" s="17">
        <v>77.040000000000006</v>
      </c>
      <c r="G344" s="17">
        <v>675.52</v>
      </c>
      <c r="H344" s="17">
        <v>28.95</v>
      </c>
      <c r="I344" s="17">
        <v>-296.702</v>
      </c>
      <c r="J344" s="17">
        <v>2950.65</v>
      </c>
      <c r="K344" s="17">
        <v>235.1</v>
      </c>
      <c r="L344" s="17">
        <v>5.5E-2</v>
      </c>
      <c r="M344" s="17">
        <v>180.01</v>
      </c>
      <c r="N344" s="17">
        <v>93.5</v>
      </c>
      <c r="O344" s="17">
        <v>28220.3</v>
      </c>
      <c r="P344" s="17">
        <v>1504.4</v>
      </c>
      <c r="Q344" s="17">
        <v>-30.83</v>
      </c>
      <c r="R344" s="17">
        <v>14683.154</v>
      </c>
      <c r="S344" s="17">
        <v>25</v>
      </c>
      <c r="T344" s="17">
        <v>-58.005000000000003</v>
      </c>
      <c r="U344" s="17">
        <v>-0.30499999999999999</v>
      </c>
      <c r="V344" s="17">
        <v>-6.4749999999999996</v>
      </c>
      <c r="W344" s="17">
        <v>25578.612420000001</v>
      </c>
      <c r="X344" s="17">
        <v>12570.8</v>
      </c>
      <c r="Y344" s="17">
        <v>49.56</v>
      </c>
      <c r="Z344" s="17">
        <v>-200.09</v>
      </c>
    </row>
    <row r="345" spans="1:26" x14ac:dyDescent="0.2">
      <c r="A345" s="27">
        <v>45133</v>
      </c>
      <c r="B345" s="17">
        <v>716.27200000000005</v>
      </c>
      <c r="C345" s="14">
        <v>8.35</v>
      </c>
      <c r="D345" s="17">
        <v>-604.25</v>
      </c>
      <c r="E345" s="17">
        <v>96.65</v>
      </c>
      <c r="F345" s="17">
        <v>78.688000000000002</v>
      </c>
      <c r="G345" s="17">
        <v>703.79</v>
      </c>
      <c r="H345" s="17">
        <v>31.045000000000002</v>
      </c>
      <c r="I345" s="17">
        <v>-274.84899999999999</v>
      </c>
      <c r="J345" s="17">
        <v>3050</v>
      </c>
      <c r="K345" s="17">
        <v>230</v>
      </c>
      <c r="L345" s="17">
        <v>5.0299999999999997E-2</v>
      </c>
      <c r="M345" s="17">
        <v>184.97499999999999</v>
      </c>
      <c r="N345" s="17">
        <v>96.5</v>
      </c>
      <c r="O345" s="17">
        <v>24925</v>
      </c>
      <c r="P345" s="17">
        <v>1533.5</v>
      </c>
      <c r="Q345" s="17">
        <v>-33.201999999999998</v>
      </c>
      <c r="R345" s="17">
        <v>14601.63</v>
      </c>
      <c r="S345" s="17">
        <v>26.8</v>
      </c>
      <c r="T345" s="17">
        <v>-58.32</v>
      </c>
      <c r="U345" s="17">
        <v>-0.34</v>
      </c>
      <c r="V345" s="17">
        <v>-6.3150000000000004</v>
      </c>
      <c r="W345" s="17">
        <v>25578.612420000001</v>
      </c>
      <c r="X345" s="17">
        <v>11946.5</v>
      </c>
      <c r="Y345" s="17">
        <v>50.9</v>
      </c>
      <c r="Z345" s="17">
        <v>-205.89</v>
      </c>
    </row>
    <row r="346" spans="1:26" x14ac:dyDescent="0.2">
      <c r="A346" s="27">
        <v>45132</v>
      </c>
      <c r="B346" s="17">
        <v>736.63300000000004</v>
      </c>
      <c r="C346" s="14">
        <v>8.5</v>
      </c>
      <c r="D346" s="17">
        <v>-570.14499999999998</v>
      </c>
      <c r="E346" s="17">
        <v>95.5</v>
      </c>
      <c r="F346" s="17">
        <v>76.813000000000002</v>
      </c>
      <c r="G346" s="17">
        <v>688.82</v>
      </c>
      <c r="H346" s="17">
        <v>27.91</v>
      </c>
      <c r="I346" s="17">
        <v>-314.75099999999998</v>
      </c>
      <c r="J346" s="17">
        <v>2983.105</v>
      </c>
      <c r="K346" s="17">
        <v>225</v>
      </c>
      <c r="L346" s="17">
        <v>5.9799999999999999E-2</v>
      </c>
      <c r="M346" s="17">
        <v>179.91499999999999</v>
      </c>
      <c r="N346" s="17">
        <v>97.421250000000001</v>
      </c>
      <c r="O346" s="17">
        <v>24976.5</v>
      </c>
      <c r="P346" s="17">
        <v>1488.8</v>
      </c>
      <c r="Q346" s="17">
        <v>-31.747</v>
      </c>
      <c r="R346" s="17">
        <v>14488.975</v>
      </c>
      <c r="S346" s="17">
        <v>25.5</v>
      </c>
      <c r="T346" s="17">
        <v>-52.12</v>
      </c>
      <c r="U346" s="17">
        <v>-0.28299999999999997</v>
      </c>
      <c r="V346" s="17">
        <v>-6.3650000000000002</v>
      </c>
      <c r="W346" s="17">
        <v>25578.612420000001</v>
      </c>
      <c r="X346" s="17">
        <v>13500</v>
      </c>
      <c r="Y346" s="17">
        <v>49.76</v>
      </c>
      <c r="Z346" s="17">
        <v>-202.38</v>
      </c>
    </row>
    <row r="347" spans="1:26" x14ac:dyDescent="0.2">
      <c r="A347" s="27">
        <v>45131</v>
      </c>
      <c r="B347" s="17">
        <v>730.5</v>
      </c>
      <c r="C347" s="14">
        <v>8.5150000000000006</v>
      </c>
      <c r="D347" s="17">
        <v>-571</v>
      </c>
      <c r="E347" s="17">
        <v>98.052000000000007</v>
      </c>
      <c r="F347" s="17">
        <v>76.75</v>
      </c>
      <c r="G347" s="17">
        <v>687.505</v>
      </c>
      <c r="H347" s="17">
        <v>27.792999999999999</v>
      </c>
      <c r="I347" s="17">
        <v>-264.49700000000001</v>
      </c>
      <c r="J347" s="17">
        <v>2957.5050000000001</v>
      </c>
      <c r="K347" s="17">
        <v>225</v>
      </c>
      <c r="L347" s="17">
        <v>8.7499999999999994E-2</v>
      </c>
      <c r="M347" s="17">
        <v>180</v>
      </c>
      <c r="N347" s="17">
        <v>96.425150000000002</v>
      </c>
      <c r="O347" s="17">
        <v>21492.3</v>
      </c>
      <c r="P347" s="17">
        <v>1511.5</v>
      </c>
      <c r="Q347" s="17">
        <v>-31.995000000000001</v>
      </c>
      <c r="R347" s="17">
        <v>16912.59</v>
      </c>
      <c r="S347" s="17">
        <v>25.7</v>
      </c>
      <c r="T347" s="17">
        <v>-51.375</v>
      </c>
      <c r="U347" s="17">
        <v>-0.19900000000000001</v>
      </c>
      <c r="V347" s="17">
        <v>-6.3250000000000002</v>
      </c>
      <c r="W347" s="17">
        <v>25578.612420000001</v>
      </c>
      <c r="X347" s="17">
        <v>15265.3</v>
      </c>
      <c r="Y347" s="17">
        <v>49.72</v>
      </c>
      <c r="Z347" s="17">
        <v>-203.15</v>
      </c>
    </row>
    <row r="348" spans="1:26" x14ac:dyDescent="0.2">
      <c r="A348" s="27">
        <v>45128</v>
      </c>
      <c r="B348" s="17">
        <v>733.83199999999999</v>
      </c>
      <c r="C348" s="14">
        <v>8.6</v>
      </c>
      <c r="D348" s="17">
        <v>-576</v>
      </c>
      <c r="E348" s="17">
        <v>101.01600000000001</v>
      </c>
      <c r="F348" s="17">
        <v>76.444999999999993</v>
      </c>
      <c r="G348" s="17">
        <v>697.505</v>
      </c>
      <c r="H348" s="17">
        <v>34.808</v>
      </c>
      <c r="I348" s="17">
        <v>-393.5</v>
      </c>
      <c r="J348" s="17">
        <v>2987.5050000000001</v>
      </c>
      <c r="K348" s="17">
        <v>230.1</v>
      </c>
      <c r="L348" s="17">
        <v>7.0999999999999994E-2</v>
      </c>
      <c r="M348" s="17">
        <v>183</v>
      </c>
      <c r="N348" s="17">
        <v>96.755099999999999</v>
      </c>
      <c r="O348" s="17">
        <v>20631.8</v>
      </c>
      <c r="P348" s="17">
        <v>1528.5</v>
      </c>
      <c r="Q348" s="17">
        <v>-33.463000000000001</v>
      </c>
      <c r="R348" s="17">
        <v>18700</v>
      </c>
      <c r="S348" s="17">
        <v>25.5</v>
      </c>
      <c r="T348" s="17">
        <v>-50.625</v>
      </c>
      <c r="U348" s="17">
        <v>-0.23699999999999999</v>
      </c>
      <c r="V348" s="17">
        <v>-6.2850000000000001</v>
      </c>
      <c r="W348" s="17">
        <v>25578.612420000001</v>
      </c>
      <c r="X348" s="17">
        <v>15727.8</v>
      </c>
      <c r="Y348" s="17">
        <v>49.813000000000002</v>
      </c>
      <c r="Z348" s="17">
        <v>-203.07</v>
      </c>
    </row>
    <row r="349" spans="1:26" x14ac:dyDescent="0.2">
      <c r="A349" s="27">
        <v>45127</v>
      </c>
      <c r="B349" s="17">
        <v>736.5</v>
      </c>
      <c r="C349" s="14">
        <v>8.56</v>
      </c>
      <c r="D349" s="17">
        <v>-573.75</v>
      </c>
      <c r="E349" s="17">
        <v>99.132000000000005</v>
      </c>
      <c r="F349" s="17">
        <v>76</v>
      </c>
      <c r="G349" s="17">
        <v>695.32</v>
      </c>
      <c r="H349" s="17">
        <v>31.718</v>
      </c>
      <c r="I349" s="17">
        <v>-300.42200000000003</v>
      </c>
      <c r="J349" s="17">
        <v>3007.5</v>
      </c>
      <c r="K349" s="17">
        <v>230.1</v>
      </c>
      <c r="L349" s="17">
        <v>7.0000000000000007E-2</v>
      </c>
      <c r="M349" s="17">
        <v>185.5</v>
      </c>
      <c r="N349" s="17">
        <v>97</v>
      </c>
      <c r="O349" s="17">
        <v>20920</v>
      </c>
      <c r="P349" s="17">
        <v>1507</v>
      </c>
      <c r="Q349" s="17">
        <v>-33</v>
      </c>
      <c r="R349" s="17">
        <v>19929</v>
      </c>
      <c r="S349" s="17">
        <v>25.5</v>
      </c>
      <c r="T349" s="17">
        <v>-49.52</v>
      </c>
      <c r="U349" s="17">
        <v>-0.27800000000000002</v>
      </c>
      <c r="V349" s="17">
        <v>-6.2949999999999999</v>
      </c>
      <c r="W349" s="17">
        <v>25578.612420000001</v>
      </c>
      <c r="X349" s="17">
        <v>16184.3</v>
      </c>
      <c r="Y349" s="17">
        <v>49.75</v>
      </c>
      <c r="Z349" s="17">
        <v>-200.5</v>
      </c>
    </row>
    <row r="350" spans="1:26" x14ac:dyDescent="0.2">
      <c r="A350" s="27">
        <v>45126</v>
      </c>
      <c r="B350" s="17">
        <v>740.5</v>
      </c>
      <c r="C350" s="14">
        <v>8.4179999999999993</v>
      </c>
      <c r="D350" s="17">
        <v>-589.25</v>
      </c>
      <c r="E350" s="17">
        <v>99.316000000000003</v>
      </c>
      <c r="F350" s="17">
        <v>77</v>
      </c>
      <c r="G350" s="17">
        <v>717.60500000000002</v>
      </c>
      <c r="H350" s="17">
        <v>33.948</v>
      </c>
      <c r="I350" s="17">
        <v>-313.74900000000002</v>
      </c>
      <c r="J350" s="17">
        <v>3055</v>
      </c>
      <c r="K350" s="17">
        <v>226.6</v>
      </c>
      <c r="L350" s="17">
        <v>7.0999999999999994E-2</v>
      </c>
      <c r="M350" s="17">
        <v>186.095</v>
      </c>
      <c r="N350" s="17">
        <v>99.410839999999993</v>
      </c>
      <c r="O350" s="17">
        <v>22691.3</v>
      </c>
      <c r="P350" s="17">
        <v>1579.5</v>
      </c>
      <c r="Q350" s="17">
        <v>-35.365000000000002</v>
      </c>
      <c r="R350" s="17">
        <v>19068</v>
      </c>
      <c r="S350" s="17">
        <v>27</v>
      </c>
      <c r="T350" s="17">
        <v>-50.47</v>
      </c>
      <c r="U350" s="17">
        <v>-0.248</v>
      </c>
      <c r="V350" s="17">
        <v>-6.4050000000000002</v>
      </c>
      <c r="W350" s="17">
        <v>25578.612420000001</v>
      </c>
      <c r="X350" s="17">
        <v>15832.5</v>
      </c>
      <c r="Y350" s="17">
        <v>51.14</v>
      </c>
      <c r="Z350" s="17">
        <v>-203.25</v>
      </c>
    </row>
    <row r="351" spans="1:26" x14ac:dyDescent="0.2">
      <c r="A351" s="27">
        <v>45125</v>
      </c>
      <c r="B351" s="17">
        <v>765.14700000000005</v>
      </c>
      <c r="C351" s="14">
        <v>8.625</v>
      </c>
      <c r="D351" s="17">
        <v>-575.72</v>
      </c>
      <c r="E351" s="17">
        <v>97.177999999999997</v>
      </c>
      <c r="F351" s="17">
        <v>75.265000000000001</v>
      </c>
      <c r="G351" s="17">
        <v>701.44299999999998</v>
      </c>
      <c r="H351" s="17">
        <v>28</v>
      </c>
      <c r="I351" s="17">
        <v>-302.024</v>
      </c>
      <c r="J351" s="17">
        <v>3005</v>
      </c>
      <c r="K351" s="17">
        <v>230.1</v>
      </c>
      <c r="L351" s="17">
        <v>0.05</v>
      </c>
      <c r="M351" s="17">
        <v>176.54</v>
      </c>
      <c r="N351" s="17">
        <v>95.167349999999999</v>
      </c>
      <c r="O351" s="17">
        <v>22594</v>
      </c>
      <c r="P351" s="17">
        <v>1561</v>
      </c>
      <c r="Q351" s="17">
        <v>-35.875</v>
      </c>
      <c r="R351" s="17">
        <v>18809.25</v>
      </c>
      <c r="S351" s="17">
        <v>27</v>
      </c>
      <c r="T351" s="17">
        <v>-49.765000000000001</v>
      </c>
      <c r="U351" s="17">
        <v>-0.25750000000000001</v>
      </c>
      <c r="V351" s="17">
        <v>-6.3650000000000002</v>
      </c>
      <c r="W351" s="17">
        <v>25578.612420000001</v>
      </c>
      <c r="X351" s="17">
        <v>18413</v>
      </c>
      <c r="Y351" s="17">
        <v>50.884999999999998</v>
      </c>
      <c r="Z351" s="17">
        <v>-198.34</v>
      </c>
    </row>
    <row r="352" spans="1:26" x14ac:dyDescent="0.2">
      <c r="A352" s="27">
        <v>45124</v>
      </c>
      <c r="B352" s="17">
        <v>772.04399999999998</v>
      </c>
      <c r="C352" s="14">
        <v>8.8000000000000007</v>
      </c>
      <c r="D352" s="17">
        <v>-583.255</v>
      </c>
      <c r="E352" s="17">
        <v>97.75</v>
      </c>
      <c r="F352" s="17">
        <v>78.488</v>
      </c>
      <c r="G352" s="17">
        <v>717.18499999999995</v>
      </c>
      <c r="H352" s="17">
        <v>32.47</v>
      </c>
      <c r="I352" s="17">
        <v>-332.52199999999999</v>
      </c>
      <c r="J352" s="17">
        <v>2995</v>
      </c>
      <c r="K352" s="17">
        <v>232.5</v>
      </c>
      <c r="L352" s="17">
        <v>7.1999999999999995E-2</v>
      </c>
      <c r="M352" s="17">
        <v>176.505</v>
      </c>
      <c r="N352" s="17">
        <v>97.568770000000001</v>
      </c>
      <c r="O352" s="17">
        <v>19510.599999999999</v>
      </c>
      <c r="P352" s="17">
        <v>1601.2</v>
      </c>
      <c r="Q352" s="17">
        <v>-29.913</v>
      </c>
      <c r="R352" s="17">
        <v>16512.405999999999</v>
      </c>
      <c r="S352" s="17">
        <v>27.2</v>
      </c>
      <c r="T352" s="17">
        <v>-49.875</v>
      </c>
      <c r="U352" s="17">
        <v>-0.23549999999999999</v>
      </c>
      <c r="V352" s="17">
        <v>-6.3449999999999998</v>
      </c>
      <c r="W352" s="17">
        <v>25578.612420000001</v>
      </c>
      <c r="X352" s="17">
        <v>19194.8</v>
      </c>
      <c r="Y352" s="17">
        <v>50.65</v>
      </c>
      <c r="Z352" s="17">
        <v>-198.13</v>
      </c>
    </row>
    <row r="353" spans="1:26" x14ac:dyDescent="0.2">
      <c r="A353" s="27">
        <v>45121</v>
      </c>
      <c r="B353" s="17">
        <v>767.83100000000002</v>
      </c>
      <c r="C353" s="14">
        <v>9.06</v>
      </c>
      <c r="D353" s="17">
        <v>-582</v>
      </c>
      <c r="E353" s="17">
        <v>95.332999999999998</v>
      </c>
      <c r="F353" s="17">
        <v>79.715000000000003</v>
      </c>
      <c r="G353" s="17">
        <v>726.96500000000003</v>
      </c>
      <c r="H353" s="17">
        <v>28.042999999999999</v>
      </c>
      <c r="I353" s="17">
        <v>-292.22000000000003</v>
      </c>
      <c r="J353" s="17">
        <v>2982.5</v>
      </c>
      <c r="K353" s="17">
        <v>245.1</v>
      </c>
      <c r="L353" s="17">
        <v>6.1800000000000001E-2</v>
      </c>
      <c r="M353" s="17">
        <v>176.5</v>
      </c>
      <c r="N353" s="17">
        <v>101.01545</v>
      </c>
      <c r="O353" s="17">
        <v>18910</v>
      </c>
      <c r="P353" s="17">
        <v>1640.2</v>
      </c>
      <c r="Q353" s="17">
        <v>-30.25</v>
      </c>
      <c r="R353" s="17">
        <v>15626.65</v>
      </c>
      <c r="S353" s="17">
        <v>29</v>
      </c>
      <c r="T353" s="17">
        <v>-49.585000000000001</v>
      </c>
      <c r="U353" s="17">
        <v>-0.27850000000000003</v>
      </c>
      <c r="V353" s="17">
        <v>-6.21</v>
      </c>
      <c r="W353" s="17">
        <v>25578.612420000001</v>
      </c>
      <c r="X353" s="17">
        <v>19565.5</v>
      </c>
      <c r="Y353" s="17">
        <v>50.395000000000003</v>
      </c>
      <c r="Z353" s="17">
        <v>-198.19499999999999</v>
      </c>
    </row>
    <row r="354" spans="1:26" x14ac:dyDescent="0.2">
      <c r="A354" s="27">
        <v>45120</v>
      </c>
      <c r="B354" s="17">
        <v>767.23099999999999</v>
      </c>
      <c r="C354" s="14">
        <v>9.3800000000000008</v>
      </c>
      <c r="D354" s="17">
        <v>-579.12300000000005</v>
      </c>
      <c r="E354" s="17">
        <v>92.1</v>
      </c>
      <c r="F354" s="17">
        <v>79.734999999999999</v>
      </c>
      <c r="G354" s="17">
        <v>736.67499999999995</v>
      </c>
      <c r="H354" s="17">
        <v>32.609000000000002</v>
      </c>
      <c r="I354" s="17">
        <v>-220.24600000000001</v>
      </c>
      <c r="J354" s="17">
        <v>2987.25</v>
      </c>
      <c r="K354" s="17">
        <v>245.1</v>
      </c>
      <c r="L354" s="17">
        <v>4.2999999999999997E-2</v>
      </c>
      <c r="M354" s="17">
        <v>176.61500000000001</v>
      </c>
      <c r="N354" s="17">
        <v>102.78967</v>
      </c>
      <c r="O354" s="17">
        <v>19910</v>
      </c>
      <c r="P354" s="17">
        <v>1648</v>
      </c>
      <c r="Q354" s="17">
        <v>-31.244</v>
      </c>
      <c r="R354" s="17">
        <v>15383.6</v>
      </c>
      <c r="S354" s="17">
        <v>29</v>
      </c>
      <c r="T354" s="17">
        <v>-49.95</v>
      </c>
      <c r="U354" s="17">
        <v>-0.28799999999999998</v>
      </c>
      <c r="V354" s="17">
        <v>-6.07</v>
      </c>
      <c r="W354" s="17">
        <v>25578.612420000001</v>
      </c>
      <c r="X354" s="17">
        <v>20329</v>
      </c>
      <c r="Y354" s="17">
        <v>50.267000000000003</v>
      </c>
      <c r="Z354" s="17">
        <v>-196.559</v>
      </c>
    </row>
    <row r="355" spans="1:26" x14ac:dyDescent="0.2">
      <c r="A355" s="27">
        <v>45119</v>
      </c>
      <c r="B355" s="17">
        <v>760.5</v>
      </c>
      <c r="C355" s="14">
        <v>8.4649999999999999</v>
      </c>
      <c r="D355" s="17">
        <v>-596.94500000000005</v>
      </c>
      <c r="E355" s="17">
        <v>92.317999999999998</v>
      </c>
      <c r="F355" s="17">
        <v>81.47</v>
      </c>
      <c r="G355" s="17">
        <v>766.16499999999996</v>
      </c>
      <c r="H355" s="17">
        <v>47.82</v>
      </c>
      <c r="I355" s="17">
        <v>-244.25</v>
      </c>
      <c r="J355" s="17">
        <v>3055</v>
      </c>
      <c r="K355" s="17">
        <v>241.1</v>
      </c>
      <c r="L355" s="17">
        <v>0.14430000000000001</v>
      </c>
      <c r="M355" s="17">
        <v>189.71</v>
      </c>
      <c r="N355" s="17">
        <v>104.03570000000001</v>
      </c>
      <c r="O355" s="17">
        <v>19605.5</v>
      </c>
      <c r="P355" s="17">
        <v>1722.5</v>
      </c>
      <c r="Q355" s="17">
        <v>-32.055</v>
      </c>
      <c r="R355" s="17">
        <v>15389.5</v>
      </c>
      <c r="S355" s="17">
        <v>28.5</v>
      </c>
      <c r="T355" s="17">
        <v>-50</v>
      </c>
      <c r="U355" s="17">
        <v>-0.23</v>
      </c>
      <c r="V355" s="17">
        <v>-6.125</v>
      </c>
      <c r="W355" s="17">
        <v>25578.612420000001</v>
      </c>
      <c r="X355" s="17">
        <v>20453</v>
      </c>
      <c r="Y355" s="17">
        <v>51.125</v>
      </c>
      <c r="Z355" s="17">
        <v>-201.559</v>
      </c>
    </row>
    <row r="356" spans="1:26" x14ac:dyDescent="0.2">
      <c r="A356" s="27">
        <v>45118</v>
      </c>
      <c r="B356" s="17">
        <v>770.76199999999994</v>
      </c>
      <c r="C356" s="14">
        <v>8.25</v>
      </c>
      <c r="D356" s="17">
        <v>-581.30999999999995</v>
      </c>
      <c r="E356" s="17">
        <v>93.677999999999997</v>
      </c>
      <c r="F356" s="17">
        <v>80.025000000000006</v>
      </c>
      <c r="G356" s="17">
        <v>772.79499999999996</v>
      </c>
      <c r="H356" s="17">
        <v>49</v>
      </c>
      <c r="I356" s="17">
        <v>-234.494</v>
      </c>
      <c r="J356" s="17">
        <v>3020</v>
      </c>
      <c r="K356" s="17">
        <v>254</v>
      </c>
      <c r="L356" s="17">
        <v>0.14000000000000001</v>
      </c>
      <c r="M356" s="17">
        <v>190.95</v>
      </c>
      <c r="N356" s="17">
        <v>102</v>
      </c>
      <c r="O356" s="17">
        <v>19634.5</v>
      </c>
      <c r="P356" s="17">
        <v>1718.3</v>
      </c>
      <c r="Q356" s="17">
        <v>-32.25</v>
      </c>
      <c r="R356" s="17">
        <v>12473</v>
      </c>
      <c r="S356" s="17">
        <v>27.5</v>
      </c>
      <c r="T356" s="17">
        <v>-48.98</v>
      </c>
      <c r="U356" s="17">
        <v>-0.17599999999999999</v>
      </c>
      <c r="V356" s="17">
        <v>-6.2450000000000001</v>
      </c>
      <c r="W356" s="17">
        <v>25578.612420000001</v>
      </c>
      <c r="X356" s="17">
        <v>21026.3</v>
      </c>
      <c r="Y356" s="17">
        <v>50.1</v>
      </c>
      <c r="Z356" s="17">
        <v>-200.185</v>
      </c>
    </row>
    <row r="357" spans="1:26" x14ac:dyDescent="0.2">
      <c r="A357" s="27">
        <v>45117</v>
      </c>
      <c r="B357" s="17">
        <v>793.471</v>
      </c>
      <c r="C357" s="14">
        <v>8.125</v>
      </c>
      <c r="D357" s="17">
        <v>-584.08500000000004</v>
      </c>
      <c r="E357" s="17">
        <v>95.05</v>
      </c>
      <c r="F357" s="17">
        <v>81.69</v>
      </c>
      <c r="G357" s="17">
        <v>790.005</v>
      </c>
      <c r="H357" s="17">
        <v>70.337999999999994</v>
      </c>
      <c r="I357" s="17">
        <v>-247.88900000000001</v>
      </c>
      <c r="J357" s="17">
        <v>3010</v>
      </c>
      <c r="K357" s="17">
        <v>250.1</v>
      </c>
      <c r="L357" s="17">
        <v>0.17780000000000001</v>
      </c>
      <c r="M357" s="17">
        <v>187.83</v>
      </c>
      <c r="N357" s="17">
        <v>100.23309999999999</v>
      </c>
      <c r="O357" s="17">
        <v>19872.900000000001</v>
      </c>
      <c r="P357" s="17">
        <v>1740.4</v>
      </c>
      <c r="Q357" s="17">
        <v>-29.475000000000001</v>
      </c>
      <c r="R357" s="17">
        <v>12005</v>
      </c>
      <c r="S357" s="17">
        <v>27</v>
      </c>
      <c r="T357" s="17">
        <v>-48.715000000000003</v>
      </c>
      <c r="U357" s="17">
        <v>-0.12379999999999999</v>
      </c>
      <c r="V357" s="17">
        <v>-6.0350000000000001</v>
      </c>
      <c r="W357" s="17">
        <v>25578.612420000001</v>
      </c>
      <c r="X357" s="17">
        <v>20937.3</v>
      </c>
      <c r="Y357" s="17">
        <v>50.469000000000001</v>
      </c>
      <c r="Z357" s="17">
        <v>-201.75</v>
      </c>
    </row>
    <row r="358" spans="1:26" x14ac:dyDescent="0.2">
      <c r="A358" s="27">
        <v>45114</v>
      </c>
      <c r="B358" s="17">
        <v>797.178</v>
      </c>
      <c r="C358" s="14">
        <v>8.5</v>
      </c>
      <c r="D358" s="17">
        <v>-564.76300000000003</v>
      </c>
      <c r="E358" s="17">
        <v>96.6</v>
      </c>
      <c r="F358" s="17">
        <v>83</v>
      </c>
      <c r="G358" s="17">
        <v>794.55499999999995</v>
      </c>
      <c r="H358" s="17">
        <v>23.457999999999998</v>
      </c>
      <c r="I358" s="17">
        <v>-310.54500000000002</v>
      </c>
      <c r="J358" s="17">
        <v>3022</v>
      </c>
      <c r="K358" s="17">
        <v>252.6</v>
      </c>
      <c r="L358" s="17">
        <v>0.13950000000000001</v>
      </c>
      <c r="M358" s="17">
        <v>184.84</v>
      </c>
      <c r="N358" s="17">
        <v>101.0911</v>
      </c>
      <c r="O358" s="17">
        <v>19779.5</v>
      </c>
      <c r="P358" s="17">
        <v>1743</v>
      </c>
      <c r="Q358" s="17">
        <v>-31.125</v>
      </c>
      <c r="R358" s="17">
        <v>13656</v>
      </c>
      <c r="S358" s="17">
        <v>26.5</v>
      </c>
      <c r="T358" s="17">
        <v>-48.774999999999999</v>
      </c>
      <c r="U358" s="17">
        <v>-0.108</v>
      </c>
      <c r="V358" s="17">
        <v>-6.1550000000000002</v>
      </c>
      <c r="W358" s="17">
        <v>25578.612420000001</v>
      </c>
      <c r="X358" s="17">
        <v>21245.8</v>
      </c>
      <c r="Y358" s="17">
        <v>50.625</v>
      </c>
      <c r="Z358" s="17">
        <v>-202.72900000000001</v>
      </c>
    </row>
    <row r="359" spans="1:26" x14ac:dyDescent="0.2">
      <c r="A359" s="27">
        <v>45113</v>
      </c>
      <c r="B359" s="17">
        <v>810.23699999999997</v>
      </c>
      <c r="C359" s="14">
        <v>8.8800000000000008</v>
      </c>
      <c r="D359" s="17">
        <v>-565.66499999999996</v>
      </c>
      <c r="E359" s="17">
        <v>97.75</v>
      </c>
      <c r="F359" s="17">
        <v>83</v>
      </c>
      <c r="G359" s="17">
        <v>794.995</v>
      </c>
      <c r="H359" s="17">
        <v>23.457999999999998</v>
      </c>
      <c r="I359" s="17">
        <v>-211.24799999999999</v>
      </c>
      <c r="J359" s="17">
        <v>3050</v>
      </c>
      <c r="K359" s="17">
        <v>255</v>
      </c>
      <c r="L359" s="17">
        <v>0.13500000000000001</v>
      </c>
      <c r="M359" s="17">
        <v>183.5</v>
      </c>
      <c r="N359" s="17">
        <v>101</v>
      </c>
      <c r="O359" s="17">
        <v>20248.7</v>
      </c>
      <c r="P359" s="17">
        <v>1782.5</v>
      </c>
      <c r="Q359" s="17">
        <v>-30.75</v>
      </c>
      <c r="R359" s="17">
        <v>12504.275</v>
      </c>
      <c r="S359" s="17">
        <v>26.48</v>
      </c>
      <c r="T359" s="17">
        <v>-47.365000000000002</v>
      </c>
      <c r="U359" s="17">
        <v>-8.7999999999999995E-2</v>
      </c>
      <c r="V359" s="17">
        <v>-6.2149999999999999</v>
      </c>
      <c r="W359" s="17">
        <v>25578.612420000001</v>
      </c>
      <c r="X359" s="17">
        <v>22498.3</v>
      </c>
      <c r="Y359" s="17">
        <v>50.034999999999997</v>
      </c>
      <c r="Z359" s="17">
        <v>-204.9</v>
      </c>
    </row>
    <row r="360" spans="1:26" x14ac:dyDescent="0.2">
      <c r="A360" s="27">
        <v>45112</v>
      </c>
      <c r="B360" s="17">
        <v>782.24300000000005</v>
      </c>
      <c r="C360" s="14">
        <v>8.3520000000000003</v>
      </c>
      <c r="D360" s="17">
        <v>-572</v>
      </c>
      <c r="E360" s="17">
        <v>96.4</v>
      </c>
      <c r="F360" s="17">
        <v>83</v>
      </c>
      <c r="G360" s="17">
        <v>793.75</v>
      </c>
      <c r="H360" s="17">
        <v>23.21</v>
      </c>
      <c r="I360" s="17">
        <v>-298.44299999999998</v>
      </c>
      <c r="J360" s="17">
        <v>3110</v>
      </c>
      <c r="K360" s="17">
        <v>246.6</v>
      </c>
      <c r="L360" s="17">
        <v>0.11169999999999999</v>
      </c>
      <c r="M360" s="17">
        <v>188</v>
      </c>
      <c r="N360" s="17">
        <v>112.95862</v>
      </c>
      <c r="O360" s="17">
        <v>20070.900000000001</v>
      </c>
      <c r="P360" s="17">
        <v>1812.4</v>
      </c>
      <c r="Q360" s="17">
        <v>-32.283999999999999</v>
      </c>
      <c r="R360" s="17">
        <v>17851.965</v>
      </c>
      <c r="S360" s="17">
        <v>26.55</v>
      </c>
      <c r="T360" s="17">
        <v>-48.28</v>
      </c>
      <c r="U360" s="17">
        <v>-0.1215</v>
      </c>
      <c r="V360" s="17">
        <v>-6.415</v>
      </c>
      <c r="W360" s="17">
        <v>25578.612420000001</v>
      </c>
      <c r="X360" s="17">
        <v>23064</v>
      </c>
      <c r="Y360" s="17">
        <v>50.966000000000001</v>
      </c>
      <c r="Z360" s="17">
        <v>-211.33799999999999</v>
      </c>
    </row>
    <row r="361" spans="1:26" x14ac:dyDescent="0.2">
      <c r="A361" s="27">
        <v>45111</v>
      </c>
      <c r="B361" s="17">
        <v>784.07399999999996</v>
      </c>
      <c r="C361" s="14">
        <v>8.4</v>
      </c>
      <c r="D361" s="17">
        <v>-572.32000000000005</v>
      </c>
      <c r="E361" s="17">
        <v>99.322999999999993</v>
      </c>
      <c r="F361" s="17">
        <v>83</v>
      </c>
      <c r="G361" s="17">
        <v>759.86</v>
      </c>
      <c r="H361" s="17">
        <v>22.175000000000001</v>
      </c>
      <c r="I361" s="17">
        <v>-143.495</v>
      </c>
      <c r="J361" s="17">
        <v>2992</v>
      </c>
      <c r="K361" s="17">
        <v>247.5</v>
      </c>
      <c r="L361" s="17">
        <v>0.1225</v>
      </c>
      <c r="M361" s="17">
        <v>182</v>
      </c>
      <c r="N361" s="17">
        <v>113.86508000000001</v>
      </c>
      <c r="O361" s="17">
        <v>19997.900000000001</v>
      </c>
      <c r="P361" s="17">
        <v>1750.5</v>
      </c>
      <c r="Q361" s="17">
        <v>-31.271999999999998</v>
      </c>
      <c r="R361" s="17">
        <v>19189.855</v>
      </c>
      <c r="S361" s="17">
        <v>25.5</v>
      </c>
      <c r="T361" s="17">
        <v>-47.115000000000002</v>
      </c>
      <c r="U361" s="17">
        <v>-0.14000000000000001</v>
      </c>
      <c r="V361" s="17">
        <v>-6.24</v>
      </c>
      <c r="W361" s="17">
        <v>25578.612420000001</v>
      </c>
      <c r="X361" s="17">
        <v>23243.3</v>
      </c>
      <c r="Y361" s="17">
        <v>49.5</v>
      </c>
      <c r="Z361" s="17">
        <v>-205.083</v>
      </c>
    </row>
    <row r="362" spans="1:26" x14ac:dyDescent="0.2">
      <c r="A362" s="27">
        <v>45110</v>
      </c>
      <c r="B362" s="17">
        <v>767.03800000000001</v>
      </c>
      <c r="C362" s="14">
        <v>8.4</v>
      </c>
      <c r="D362" s="17">
        <v>-562</v>
      </c>
      <c r="E362" s="17">
        <v>104.167</v>
      </c>
      <c r="F362" s="17">
        <v>85.435000000000002</v>
      </c>
      <c r="G362" s="17">
        <v>759.86</v>
      </c>
      <c r="H362" s="17">
        <v>25.088000000000001</v>
      </c>
      <c r="I362" s="17">
        <v>-192.995</v>
      </c>
      <c r="J362" s="17">
        <v>2995</v>
      </c>
      <c r="K362" s="17">
        <v>247</v>
      </c>
      <c r="L362" s="17">
        <v>0.115</v>
      </c>
      <c r="M362" s="17">
        <v>182.005</v>
      </c>
      <c r="N362" s="17">
        <v>117.35384999999999</v>
      </c>
      <c r="O362" s="17">
        <v>19378.8</v>
      </c>
      <c r="P362" s="17">
        <v>1760.5</v>
      </c>
      <c r="Q362" s="17">
        <v>-28.466000000000001</v>
      </c>
      <c r="R362" s="17">
        <v>16995.375</v>
      </c>
      <c r="S362" s="17">
        <v>26.15</v>
      </c>
      <c r="T362" s="17">
        <v>-47.24</v>
      </c>
      <c r="U362" s="17">
        <v>-0.1055</v>
      </c>
      <c r="V362" s="17">
        <v>-6.2679999999999998</v>
      </c>
      <c r="W362" s="17">
        <v>25578.612420000001</v>
      </c>
      <c r="X362" s="17">
        <v>27608.3</v>
      </c>
      <c r="Y362" s="17">
        <v>49.8</v>
      </c>
      <c r="Z362" s="17">
        <v>-205.69800000000001</v>
      </c>
    </row>
    <row r="363" spans="1:26" x14ac:dyDescent="0.2">
      <c r="A363" s="27">
        <v>45107</v>
      </c>
      <c r="B363" s="17">
        <v>782.5</v>
      </c>
      <c r="C363" s="14">
        <v>8.8800000000000008</v>
      </c>
      <c r="D363" s="17">
        <v>-568.12</v>
      </c>
      <c r="E363" s="17">
        <v>103.792</v>
      </c>
      <c r="F363" s="17">
        <v>86</v>
      </c>
      <c r="G363" s="17">
        <v>759.80499999999995</v>
      </c>
      <c r="H363" s="17">
        <v>24.61</v>
      </c>
      <c r="I363" s="17">
        <v>-257.096</v>
      </c>
      <c r="J363" s="17">
        <v>3000</v>
      </c>
      <c r="K363" s="17">
        <v>245.1</v>
      </c>
      <c r="L363" s="17">
        <v>0.1173</v>
      </c>
      <c r="M363" s="17">
        <v>182.04</v>
      </c>
      <c r="N363" s="17">
        <v>116.74445</v>
      </c>
      <c r="O363" s="17">
        <v>19773.8</v>
      </c>
      <c r="P363" s="17">
        <v>1755.9</v>
      </c>
      <c r="Q363" s="17">
        <v>-27.183</v>
      </c>
      <c r="R363" s="17">
        <v>11406.37</v>
      </c>
      <c r="S363" s="17">
        <v>25</v>
      </c>
      <c r="T363" s="17">
        <v>-47.244999999999997</v>
      </c>
      <c r="U363" s="17">
        <v>-0.113</v>
      </c>
      <c r="V363" s="17">
        <v>-6.3150000000000004</v>
      </c>
      <c r="W363" s="17">
        <v>25578.612420000001</v>
      </c>
      <c r="X363" s="17">
        <v>26117</v>
      </c>
      <c r="Y363" s="17">
        <v>50.265000000000001</v>
      </c>
      <c r="Z363" s="17">
        <v>-205.19</v>
      </c>
    </row>
    <row r="364" spans="1:26" x14ac:dyDescent="0.2">
      <c r="A364" s="27">
        <v>45106</v>
      </c>
      <c r="B364" s="17">
        <v>805.5</v>
      </c>
      <c r="C364" s="14">
        <v>9.1649999999999991</v>
      </c>
      <c r="D364" s="17">
        <v>-600.03499999999997</v>
      </c>
      <c r="E364" s="17">
        <v>103.504</v>
      </c>
      <c r="F364" s="17">
        <v>83.5</v>
      </c>
      <c r="G364" s="17">
        <v>759.5</v>
      </c>
      <c r="H364" s="17">
        <v>20.035</v>
      </c>
      <c r="I364" s="17">
        <v>-214.74799999999999</v>
      </c>
      <c r="J364" s="17">
        <v>3010</v>
      </c>
      <c r="K364" s="17">
        <v>245.1</v>
      </c>
      <c r="L364" s="17">
        <v>9.0499999999999997E-2</v>
      </c>
      <c r="M364" s="17">
        <v>182.47499999999999</v>
      </c>
      <c r="N364" s="17">
        <v>115.06144999999999</v>
      </c>
      <c r="O364" s="17">
        <v>19602.7</v>
      </c>
      <c r="P364" s="17">
        <v>1751</v>
      </c>
      <c r="Q364" s="17">
        <v>-27.76</v>
      </c>
      <c r="R364" s="17">
        <v>11394.272000000001</v>
      </c>
      <c r="S364" s="17">
        <v>26</v>
      </c>
      <c r="T364" s="17">
        <v>-46.12</v>
      </c>
      <c r="U364" s="17">
        <v>-0.124</v>
      </c>
      <c r="V364" s="17">
        <v>-6.415</v>
      </c>
      <c r="W364" s="17">
        <v>25578.612420000001</v>
      </c>
      <c r="X364" s="17">
        <v>26117</v>
      </c>
      <c r="Y364" s="17">
        <v>50.53</v>
      </c>
      <c r="Z364" s="17">
        <v>-206.05</v>
      </c>
    </row>
    <row r="365" spans="1:26" x14ac:dyDescent="0.2">
      <c r="A365" s="27">
        <v>45105</v>
      </c>
      <c r="B365" s="17">
        <v>778.11199999999997</v>
      </c>
      <c r="C365" s="14">
        <v>8.5500000000000007</v>
      </c>
      <c r="D365" s="17">
        <v>-541.55499999999995</v>
      </c>
      <c r="E365" s="17">
        <v>97.337000000000003</v>
      </c>
      <c r="F365" s="17">
        <v>82.5</v>
      </c>
      <c r="G365" s="17">
        <v>752</v>
      </c>
      <c r="H365" s="17">
        <v>17.577999999999999</v>
      </c>
      <c r="I365" s="17">
        <v>-213.494</v>
      </c>
      <c r="J365" s="17">
        <v>3000</v>
      </c>
      <c r="K365" s="17">
        <v>245</v>
      </c>
      <c r="L365" s="17">
        <v>7.6300000000000007E-2</v>
      </c>
      <c r="M365" s="17">
        <v>188.59</v>
      </c>
      <c r="N365" s="17">
        <v>119.56502999999999</v>
      </c>
      <c r="O365" s="17">
        <v>18787.5</v>
      </c>
      <c r="P365" s="17">
        <v>1727</v>
      </c>
      <c r="Q365" s="17">
        <v>-25.576000000000001</v>
      </c>
      <c r="R365" s="17">
        <v>11384.727000000001</v>
      </c>
      <c r="S365" s="17">
        <v>26.2</v>
      </c>
      <c r="T365" s="17">
        <v>-46</v>
      </c>
      <c r="U365" s="17">
        <v>-7.0000000000000007E-2</v>
      </c>
      <c r="V365" s="17">
        <v>-6.2149999999999999</v>
      </c>
      <c r="W365" s="17">
        <v>25578.612420000001</v>
      </c>
      <c r="X365" s="17">
        <v>26117</v>
      </c>
      <c r="Y365" s="17">
        <v>49.81</v>
      </c>
      <c r="Z365" s="17">
        <v>-202.13800000000001</v>
      </c>
    </row>
    <row r="366" spans="1:26" x14ac:dyDescent="0.2">
      <c r="A366" s="27">
        <v>45104</v>
      </c>
      <c r="B366" s="17">
        <v>760.50099999999998</v>
      </c>
      <c r="C366" s="14">
        <v>8.4</v>
      </c>
      <c r="D366" s="17">
        <v>-537.5</v>
      </c>
      <c r="E366" s="17">
        <v>97.85</v>
      </c>
      <c r="F366" s="17">
        <v>84.5</v>
      </c>
      <c r="G366" s="17">
        <v>750</v>
      </c>
      <c r="H366" s="17">
        <v>19.2</v>
      </c>
      <c r="I366" s="17">
        <v>-197.024</v>
      </c>
      <c r="J366" s="17">
        <v>3057.5</v>
      </c>
      <c r="K366" s="17">
        <v>234.4</v>
      </c>
      <c r="L366" s="17">
        <v>0.14299999999999999</v>
      </c>
      <c r="M366" s="17">
        <v>188</v>
      </c>
      <c r="N366" s="17">
        <v>115</v>
      </c>
      <c r="O366" s="17">
        <v>18608.8</v>
      </c>
      <c r="P366" s="17">
        <v>1720.5</v>
      </c>
      <c r="Q366" s="17">
        <v>-28.75</v>
      </c>
      <c r="R366" s="17">
        <v>11371.557000000001</v>
      </c>
      <c r="S366" s="17">
        <v>26.85</v>
      </c>
      <c r="T366" s="17">
        <v>-45.98</v>
      </c>
      <c r="U366" s="17">
        <v>-0.19650000000000001</v>
      </c>
      <c r="V366" s="17">
        <v>-6.2050000000000001</v>
      </c>
      <c r="W366" s="17">
        <v>25578.612420000001</v>
      </c>
      <c r="X366" s="17">
        <v>25919.3</v>
      </c>
      <c r="Y366" s="17">
        <v>50.325000000000003</v>
      </c>
      <c r="Z366" s="17">
        <v>-203.97</v>
      </c>
    </row>
    <row r="367" spans="1:26" x14ac:dyDescent="0.2">
      <c r="A367" s="27">
        <v>45103</v>
      </c>
      <c r="B367" s="17">
        <v>743.81799999999998</v>
      </c>
      <c r="C367" s="14">
        <v>8.85</v>
      </c>
      <c r="D367" s="17">
        <v>-528</v>
      </c>
      <c r="E367" s="17">
        <v>99.147000000000006</v>
      </c>
      <c r="F367" s="17">
        <v>85.44</v>
      </c>
      <c r="G367" s="17">
        <v>777</v>
      </c>
      <c r="H367" s="17">
        <v>33</v>
      </c>
      <c r="I367" s="17">
        <v>-144.30099999999999</v>
      </c>
      <c r="J367" s="17">
        <v>3081</v>
      </c>
      <c r="K367" s="17">
        <v>225</v>
      </c>
      <c r="L367" s="17">
        <v>0.1308</v>
      </c>
      <c r="M367" s="17">
        <v>185.64500000000001</v>
      </c>
      <c r="N367" s="17">
        <v>115.06343</v>
      </c>
      <c r="O367" s="17">
        <v>18574.3</v>
      </c>
      <c r="P367" s="17">
        <v>1724.5</v>
      </c>
      <c r="Q367" s="17">
        <v>-27.875</v>
      </c>
      <c r="R367" s="17">
        <v>11082.5</v>
      </c>
      <c r="S367" s="17">
        <v>27.8</v>
      </c>
      <c r="T367" s="17">
        <v>-48.41</v>
      </c>
      <c r="U367" s="17">
        <v>-0.14879999999999999</v>
      </c>
      <c r="V367" s="17">
        <v>-6.28</v>
      </c>
      <c r="W367" s="17">
        <v>25578.612420000001</v>
      </c>
      <c r="X367" s="17">
        <v>27678.3</v>
      </c>
      <c r="Y367" s="17">
        <v>50.435000000000002</v>
      </c>
      <c r="Z367" s="17">
        <v>-203.51</v>
      </c>
    </row>
    <row r="368" spans="1:26" x14ac:dyDescent="0.2">
      <c r="A368" s="27">
        <v>45100</v>
      </c>
      <c r="B368" s="17">
        <v>770.02300000000002</v>
      </c>
      <c r="C368" s="14">
        <v>8.85</v>
      </c>
      <c r="D368" s="17">
        <v>-518.07000000000005</v>
      </c>
      <c r="E368" s="17">
        <v>101.973</v>
      </c>
      <c r="F368" s="17">
        <v>84.5</v>
      </c>
      <c r="G368" s="17">
        <v>780</v>
      </c>
      <c r="H368" s="17">
        <v>33</v>
      </c>
      <c r="I368" s="17">
        <v>-159.078</v>
      </c>
      <c r="J368" s="17">
        <v>3120</v>
      </c>
      <c r="K368" s="17">
        <v>220</v>
      </c>
      <c r="L368" s="17">
        <v>0.11799999999999999</v>
      </c>
      <c r="M368" s="17">
        <v>186.23</v>
      </c>
      <c r="N368" s="17">
        <v>114.77543</v>
      </c>
      <c r="O368" s="17">
        <v>18847.7</v>
      </c>
      <c r="P368" s="17">
        <v>1735.5</v>
      </c>
      <c r="Q368" s="17">
        <v>-26.875</v>
      </c>
      <c r="R368" s="17">
        <v>11094.092000000001</v>
      </c>
      <c r="S368" s="17">
        <v>27.15</v>
      </c>
      <c r="T368" s="17">
        <v>-48.93</v>
      </c>
      <c r="U368" s="17">
        <v>-0.129</v>
      </c>
      <c r="V368" s="17">
        <v>-6.3049999999999997</v>
      </c>
      <c r="W368" s="17">
        <v>25578.612420000001</v>
      </c>
      <c r="X368" s="17">
        <v>28802.799999999999</v>
      </c>
      <c r="Y368" s="17">
        <v>50.338000000000001</v>
      </c>
      <c r="Z368" s="17">
        <v>-203.613</v>
      </c>
    </row>
    <row r="369" spans="1:26" x14ac:dyDescent="0.2">
      <c r="A369" s="27">
        <v>45099</v>
      </c>
      <c r="B369" s="17">
        <v>776.70100000000002</v>
      </c>
      <c r="C369" s="14">
        <v>8.75</v>
      </c>
      <c r="D369" s="17">
        <v>-523.54999999999995</v>
      </c>
      <c r="E369" s="17">
        <v>98.35</v>
      </c>
      <c r="F369" s="17">
        <v>84.5</v>
      </c>
      <c r="G369" s="17">
        <v>775</v>
      </c>
      <c r="H369" s="17">
        <v>14</v>
      </c>
      <c r="I369" s="17">
        <v>-270.99099999999999</v>
      </c>
      <c r="J369" s="17">
        <v>3118.1</v>
      </c>
      <c r="K369" s="17">
        <v>215</v>
      </c>
      <c r="L369" s="17">
        <v>0.126</v>
      </c>
      <c r="M369" s="17">
        <v>186.5</v>
      </c>
      <c r="N369" s="17">
        <v>113.533</v>
      </c>
      <c r="O369" s="17">
        <v>18581.599999999999</v>
      </c>
      <c r="P369" s="17">
        <v>1728.5</v>
      </c>
      <c r="Q369" s="17">
        <v>-30.29</v>
      </c>
      <c r="R369" s="17">
        <v>15800.252</v>
      </c>
      <c r="S369" s="17">
        <v>27.65</v>
      </c>
      <c r="T369" s="17">
        <v>-48.88</v>
      </c>
      <c r="U369" s="17">
        <v>-0.17849999999999999</v>
      </c>
      <c r="V369" s="17">
        <v>-6.63</v>
      </c>
      <c r="W369" s="17">
        <v>25578.612420000001</v>
      </c>
      <c r="X369" s="17">
        <v>29609.5</v>
      </c>
      <c r="Y369" s="17">
        <v>50.82</v>
      </c>
      <c r="Z369" s="17">
        <v>-202.76</v>
      </c>
    </row>
    <row r="370" spans="1:26" x14ac:dyDescent="0.2">
      <c r="A370" s="27">
        <v>45098</v>
      </c>
      <c r="B370" s="17">
        <v>741.875</v>
      </c>
      <c r="C370" s="14">
        <v>8.8350000000000009</v>
      </c>
      <c r="D370" s="17">
        <v>-523.625</v>
      </c>
      <c r="E370" s="17">
        <v>105.5</v>
      </c>
      <c r="F370" s="17">
        <v>86.97</v>
      </c>
      <c r="G370" s="17">
        <v>792.5</v>
      </c>
      <c r="H370" s="17">
        <v>14.195</v>
      </c>
      <c r="I370" s="17">
        <v>-231.99100000000001</v>
      </c>
      <c r="J370" s="17">
        <v>3182.5</v>
      </c>
      <c r="K370" s="17">
        <v>213</v>
      </c>
      <c r="L370" s="17">
        <v>0.1205</v>
      </c>
      <c r="M370" s="17">
        <v>193.03</v>
      </c>
      <c r="N370" s="17">
        <v>112.40257</v>
      </c>
      <c r="O370" s="17">
        <v>18962.5</v>
      </c>
      <c r="P370" s="17">
        <v>1748</v>
      </c>
      <c r="Q370" s="17">
        <v>-31.72</v>
      </c>
      <c r="R370" s="17">
        <v>14099.34</v>
      </c>
      <c r="S370" s="17">
        <v>27.65</v>
      </c>
      <c r="T370" s="17">
        <v>-49.36</v>
      </c>
      <c r="U370" s="17">
        <v>-0.17449999999999999</v>
      </c>
      <c r="V370" s="17">
        <v>-6.9850000000000003</v>
      </c>
      <c r="W370" s="17">
        <v>25578.612420000001</v>
      </c>
      <c r="X370" s="17">
        <v>18873</v>
      </c>
      <c r="Y370" s="17">
        <v>52.41</v>
      </c>
      <c r="Z370" s="17">
        <v>-205.3</v>
      </c>
    </row>
    <row r="371" spans="1:26" x14ac:dyDescent="0.2">
      <c r="A371" s="27">
        <v>45097</v>
      </c>
      <c r="B371" s="17">
        <v>739.78599999999994</v>
      </c>
      <c r="C371" s="14">
        <v>8.83</v>
      </c>
      <c r="D371" s="17">
        <v>-526.01499999999999</v>
      </c>
      <c r="E371" s="17">
        <v>106.892</v>
      </c>
      <c r="F371" s="17">
        <v>85.44</v>
      </c>
      <c r="G371" s="17">
        <v>772.5</v>
      </c>
      <c r="H371" s="17">
        <v>22.675000000000001</v>
      </c>
      <c r="I371" s="17">
        <v>-270.25200000000001</v>
      </c>
      <c r="J371" s="17">
        <v>3080</v>
      </c>
      <c r="K371" s="17">
        <v>225</v>
      </c>
      <c r="L371" s="17">
        <v>0.12529999999999999</v>
      </c>
      <c r="M371" s="17">
        <v>190.06</v>
      </c>
      <c r="N371" s="17">
        <v>104.9058</v>
      </c>
      <c r="O371" s="17">
        <v>21385</v>
      </c>
      <c r="P371" s="17">
        <v>1733.5</v>
      </c>
      <c r="Q371" s="17">
        <v>-31.683</v>
      </c>
      <c r="R371" s="17">
        <v>15381.734</v>
      </c>
      <c r="S371" s="17">
        <v>26.5</v>
      </c>
      <c r="T371" s="17">
        <v>-48</v>
      </c>
      <c r="U371" s="17">
        <v>-0.16800000000000001</v>
      </c>
      <c r="V371" s="17">
        <v>-7.15</v>
      </c>
      <c r="W371" s="17">
        <v>25578.612420000001</v>
      </c>
      <c r="X371" s="17">
        <v>18668.3</v>
      </c>
      <c r="Y371" s="17">
        <v>51.69</v>
      </c>
      <c r="Z371" s="17">
        <v>-200.29499999999999</v>
      </c>
    </row>
    <row r="372" spans="1:26" x14ac:dyDescent="0.2">
      <c r="A372" s="27">
        <v>45096</v>
      </c>
      <c r="B372" s="17">
        <v>757.51</v>
      </c>
      <c r="C372" s="14">
        <v>9.65</v>
      </c>
      <c r="D372" s="17">
        <v>-516.5</v>
      </c>
      <c r="E372" s="17">
        <v>107.30200000000001</v>
      </c>
      <c r="F372" s="17">
        <v>85.206999999999994</v>
      </c>
      <c r="G372" s="17">
        <v>770.005</v>
      </c>
      <c r="H372" s="17">
        <v>29.347999999999999</v>
      </c>
      <c r="I372" s="17">
        <v>-377.45</v>
      </c>
      <c r="J372" s="17">
        <v>3066.4450000000002</v>
      </c>
      <c r="K372" s="17">
        <v>230</v>
      </c>
      <c r="L372" s="17">
        <v>0.1222</v>
      </c>
      <c r="M372" s="17">
        <v>199</v>
      </c>
      <c r="N372" s="17">
        <v>110.57637</v>
      </c>
      <c r="O372" s="17">
        <v>21620</v>
      </c>
      <c r="P372" s="17">
        <v>1756</v>
      </c>
      <c r="Q372" s="17">
        <v>-27.875</v>
      </c>
      <c r="R372" s="17">
        <v>17708.697</v>
      </c>
      <c r="S372" s="17">
        <v>27</v>
      </c>
      <c r="T372" s="17">
        <v>-48.66</v>
      </c>
      <c r="U372" s="17">
        <v>-0.2535</v>
      </c>
      <c r="V372" s="17">
        <v>-7.0049999999999999</v>
      </c>
      <c r="W372" s="17">
        <v>25578.612420000001</v>
      </c>
      <c r="X372" s="17">
        <v>18438</v>
      </c>
      <c r="Y372" s="17">
        <v>51.398000000000003</v>
      </c>
      <c r="Z372" s="17">
        <v>-200.036</v>
      </c>
    </row>
    <row r="373" spans="1:26" x14ac:dyDescent="0.2">
      <c r="A373" s="27">
        <v>45093</v>
      </c>
      <c r="B373" s="17">
        <v>781.07399999999996</v>
      </c>
      <c r="C373" s="14">
        <v>9.9</v>
      </c>
      <c r="D373" s="17">
        <v>-518.17999999999995</v>
      </c>
      <c r="E373" s="17">
        <v>107.85</v>
      </c>
      <c r="F373" s="17">
        <v>85.224999999999994</v>
      </c>
      <c r="G373" s="17">
        <v>770</v>
      </c>
      <c r="H373" s="17">
        <v>20.62</v>
      </c>
      <c r="I373" s="17">
        <v>-253.773</v>
      </c>
      <c r="J373" s="17">
        <v>3060</v>
      </c>
      <c r="K373" s="17">
        <v>235</v>
      </c>
      <c r="L373" s="17">
        <v>0.20100000000000001</v>
      </c>
      <c r="M373" s="17">
        <v>206.28</v>
      </c>
      <c r="N373" s="17">
        <v>114.95556999999999</v>
      </c>
      <c r="O373" s="17">
        <v>22823.3</v>
      </c>
      <c r="P373" s="17">
        <v>1777</v>
      </c>
      <c r="Q373" s="17">
        <v>-28.925000000000001</v>
      </c>
      <c r="R373" s="17">
        <v>19138.025000000001</v>
      </c>
      <c r="S373" s="17">
        <v>27.15</v>
      </c>
      <c r="T373" s="17">
        <v>-49.59</v>
      </c>
      <c r="U373" s="17">
        <v>-0.27300000000000002</v>
      </c>
      <c r="V373" s="17">
        <v>-6.8920000000000003</v>
      </c>
      <c r="W373" s="17">
        <v>25578.612420000001</v>
      </c>
      <c r="X373" s="17">
        <v>17623.5</v>
      </c>
      <c r="Y373" s="17">
        <v>51.405000000000001</v>
      </c>
      <c r="Z373" s="17">
        <v>-199.64</v>
      </c>
    </row>
    <row r="374" spans="1:26" x14ac:dyDescent="0.2">
      <c r="A374" s="27">
        <v>45092</v>
      </c>
      <c r="B374" s="17">
        <v>782.71600000000001</v>
      </c>
      <c r="C374" s="14">
        <v>9.6999999999999993</v>
      </c>
      <c r="D374" s="17">
        <v>-513.5</v>
      </c>
      <c r="E374" s="17">
        <v>97.457999999999998</v>
      </c>
      <c r="F374" s="17">
        <v>85.46</v>
      </c>
      <c r="G374" s="17">
        <v>774.995</v>
      </c>
      <c r="H374" s="17">
        <v>28</v>
      </c>
      <c r="I374" s="17">
        <v>-353.24599999999998</v>
      </c>
      <c r="J374" s="17">
        <v>3105</v>
      </c>
      <c r="K374" s="17">
        <v>235</v>
      </c>
      <c r="L374" s="17">
        <v>0.1532</v>
      </c>
      <c r="M374" s="17">
        <v>200.11</v>
      </c>
      <c r="N374" s="17">
        <v>112.36842</v>
      </c>
      <c r="O374" s="17">
        <v>21133.5</v>
      </c>
      <c r="P374" s="17">
        <v>1780</v>
      </c>
      <c r="Q374" s="17">
        <v>-30.094999999999999</v>
      </c>
      <c r="R374" s="17">
        <v>19900.125</v>
      </c>
      <c r="S374" s="17">
        <v>26.15</v>
      </c>
      <c r="T374" s="17">
        <v>-49.945</v>
      </c>
      <c r="U374" s="17">
        <v>-0.24</v>
      </c>
      <c r="V374" s="17">
        <v>-6.8849999999999998</v>
      </c>
      <c r="W374" s="17">
        <v>25578.612420000001</v>
      </c>
      <c r="X374" s="17">
        <v>18690.8</v>
      </c>
      <c r="Y374" s="17">
        <v>51.886000000000003</v>
      </c>
      <c r="Z374" s="17">
        <v>-197.95</v>
      </c>
    </row>
    <row r="375" spans="1:26" x14ac:dyDescent="0.2">
      <c r="A375" s="27">
        <v>45091</v>
      </c>
      <c r="B375" s="17">
        <v>766.88699999999994</v>
      </c>
      <c r="C375" s="14">
        <v>9.25</v>
      </c>
      <c r="D375" s="17">
        <v>-543.95799999999997</v>
      </c>
      <c r="E375" s="17">
        <v>90.15</v>
      </c>
      <c r="F375" s="17">
        <v>86.22</v>
      </c>
      <c r="G375" s="17">
        <v>785</v>
      </c>
      <c r="H375" s="17">
        <v>22</v>
      </c>
      <c r="I375" s="17">
        <v>-317.226</v>
      </c>
      <c r="J375" s="17">
        <v>3158.5</v>
      </c>
      <c r="K375" s="17">
        <v>220</v>
      </c>
      <c r="L375" s="17">
        <v>0.16</v>
      </c>
      <c r="M375" s="17">
        <v>203.4</v>
      </c>
      <c r="N375" s="17">
        <v>107.9494</v>
      </c>
      <c r="O375" s="17">
        <v>22033</v>
      </c>
      <c r="P375" s="17">
        <v>1787.3</v>
      </c>
      <c r="Q375" s="17">
        <v>-31.655000000000001</v>
      </c>
      <c r="R375" s="17">
        <v>16445.925999999999</v>
      </c>
      <c r="S375" s="17">
        <v>27.74</v>
      </c>
      <c r="T375" s="17">
        <v>-50.465000000000003</v>
      </c>
      <c r="U375" s="17">
        <v>-0.255</v>
      </c>
      <c r="V375" s="17">
        <v>-6.8550000000000004</v>
      </c>
      <c r="W375" s="17">
        <v>25578.612420000001</v>
      </c>
      <c r="X375" s="17">
        <v>18609.8</v>
      </c>
      <c r="Y375" s="17">
        <v>53.634999999999998</v>
      </c>
      <c r="Z375" s="17">
        <v>-204.4</v>
      </c>
    </row>
    <row r="376" spans="1:26" x14ac:dyDescent="0.2">
      <c r="A376" s="27">
        <v>45090</v>
      </c>
      <c r="B376" s="17">
        <v>785.971</v>
      </c>
      <c r="C376" s="14">
        <v>9.1999999999999993</v>
      </c>
      <c r="D376" s="17">
        <v>-546</v>
      </c>
      <c r="E376" s="17">
        <v>88.683000000000007</v>
      </c>
      <c r="F376" s="17">
        <v>83.375</v>
      </c>
      <c r="G376" s="17">
        <v>775</v>
      </c>
      <c r="H376" s="17">
        <v>18.933</v>
      </c>
      <c r="I376" s="17">
        <v>-300.779</v>
      </c>
      <c r="J376" s="17">
        <v>3045</v>
      </c>
      <c r="K376" s="17">
        <v>223</v>
      </c>
      <c r="L376" s="17">
        <v>0.21279999999999999</v>
      </c>
      <c r="M376" s="17">
        <v>190</v>
      </c>
      <c r="N376" s="17">
        <v>101.8772</v>
      </c>
      <c r="O376" s="17">
        <v>21568.5</v>
      </c>
      <c r="P376" s="17">
        <v>1804.5</v>
      </c>
      <c r="Q376" s="17">
        <v>-30.866</v>
      </c>
      <c r="R376" s="17">
        <v>19352.074000000001</v>
      </c>
      <c r="S376" s="17">
        <v>27.82</v>
      </c>
      <c r="T376" s="17">
        <v>-49.424999999999997</v>
      </c>
      <c r="U376" s="17">
        <v>-0.26</v>
      </c>
      <c r="V376" s="17">
        <v>-6.77</v>
      </c>
      <c r="W376" s="17">
        <v>25578.612420000001</v>
      </c>
      <c r="X376" s="17">
        <v>19987</v>
      </c>
      <c r="Y376" s="17">
        <v>53.814999999999998</v>
      </c>
      <c r="Z376" s="17">
        <v>-199.172</v>
      </c>
    </row>
    <row r="377" spans="1:26" x14ac:dyDescent="0.2">
      <c r="A377" s="27">
        <v>45089</v>
      </c>
      <c r="B377" s="17">
        <v>775.13199999999995</v>
      </c>
      <c r="C377" s="14">
        <v>9.6999999999999993</v>
      </c>
      <c r="D377" s="17">
        <v>-550</v>
      </c>
      <c r="E377" s="17">
        <v>90.8</v>
      </c>
      <c r="F377" s="17">
        <v>82.995000000000005</v>
      </c>
      <c r="G377" s="17">
        <v>775</v>
      </c>
      <c r="H377" s="17">
        <v>15.858000000000001</v>
      </c>
      <c r="I377" s="17">
        <v>-260.47199999999998</v>
      </c>
      <c r="J377" s="17">
        <v>3091.25</v>
      </c>
      <c r="K377" s="17">
        <v>233</v>
      </c>
      <c r="L377" s="17">
        <v>0.1845</v>
      </c>
      <c r="M377" s="17">
        <v>178.51499999999999</v>
      </c>
      <c r="N377" s="17">
        <v>99.767300000000006</v>
      </c>
      <c r="O377" s="17">
        <v>21750</v>
      </c>
      <c r="P377" s="17">
        <v>1753</v>
      </c>
      <c r="Q377" s="17">
        <v>-30.375</v>
      </c>
      <c r="R377" s="17">
        <v>23148.5</v>
      </c>
      <c r="S377" s="17">
        <v>28</v>
      </c>
      <c r="T377" s="17">
        <v>-48.5</v>
      </c>
      <c r="U377" s="17">
        <v>-0.2235</v>
      </c>
      <c r="V377" s="17">
        <v>-6.8049999999999997</v>
      </c>
      <c r="W377" s="17">
        <v>25578.612420000001</v>
      </c>
      <c r="X377" s="17">
        <v>21250.5</v>
      </c>
      <c r="Y377" s="17">
        <v>55.005000000000003</v>
      </c>
      <c r="Z377" s="17">
        <v>-199.6</v>
      </c>
    </row>
    <row r="378" spans="1:26" x14ac:dyDescent="0.2">
      <c r="A378" s="27">
        <v>45086</v>
      </c>
      <c r="B378" s="17">
        <v>797.20699999999999</v>
      </c>
      <c r="C378" s="14">
        <v>10.220000000000001</v>
      </c>
      <c r="D378" s="17">
        <v>-545</v>
      </c>
      <c r="E378" s="17">
        <v>90.384</v>
      </c>
      <c r="F378" s="17">
        <v>82.447999999999993</v>
      </c>
      <c r="G378" s="17">
        <v>775</v>
      </c>
      <c r="H378" s="17">
        <v>17.64</v>
      </c>
      <c r="I378" s="17">
        <v>-254.49299999999999</v>
      </c>
      <c r="J378" s="17">
        <v>3122.5</v>
      </c>
      <c r="K378" s="17">
        <v>233</v>
      </c>
      <c r="L378" s="17">
        <v>0.188</v>
      </c>
      <c r="M378" s="17">
        <v>177.13</v>
      </c>
      <c r="N378" s="17">
        <v>96.027370000000005</v>
      </c>
      <c r="O378" s="17">
        <v>26025</v>
      </c>
      <c r="P378" s="17">
        <v>1770</v>
      </c>
      <c r="Q378" s="17">
        <v>-29.5</v>
      </c>
      <c r="R378" s="17">
        <v>25008.9</v>
      </c>
      <c r="S378" s="17">
        <v>27.85</v>
      </c>
      <c r="T378" s="17">
        <v>-48.67</v>
      </c>
      <c r="U378" s="17">
        <v>-0.23119999999999999</v>
      </c>
      <c r="V378" s="17">
        <v>-6.69</v>
      </c>
      <c r="W378" s="17">
        <v>25578.612420000001</v>
      </c>
      <c r="X378" s="17">
        <v>21823.5</v>
      </c>
      <c r="Y378" s="17">
        <v>54.686</v>
      </c>
      <c r="Z378" s="17">
        <v>-199.01</v>
      </c>
    </row>
    <row r="379" spans="1:26" x14ac:dyDescent="0.2">
      <c r="A379" s="27">
        <v>45085</v>
      </c>
      <c r="B379" s="17">
        <v>810.70500000000004</v>
      </c>
      <c r="C379" s="14">
        <v>9.0500000000000007</v>
      </c>
      <c r="D379" s="17">
        <v>-541.01</v>
      </c>
      <c r="E379" s="17">
        <v>87.902000000000001</v>
      </c>
      <c r="F379" s="17">
        <v>81.548000000000002</v>
      </c>
      <c r="G379" s="17">
        <v>785</v>
      </c>
      <c r="H379" s="17">
        <v>22.222999999999999</v>
      </c>
      <c r="I379" s="17">
        <v>-257.49700000000001</v>
      </c>
      <c r="J379" s="17">
        <v>3130</v>
      </c>
      <c r="K379" s="17">
        <v>235</v>
      </c>
      <c r="L379" s="17">
        <v>0.26200000000000001</v>
      </c>
      <c r="M379" s="17">
        <v>181</v>
      </c>
      <c r="N379" s="17">
        <v>100</v>
      </c>
      <c r="O379" s="17">
        <v>26125</v>
      </c>
      <c r="P379" s="17">
        <v>1760</v>
      </c>
      <c r="Q379" s="17">
        <v>-28.25</v>
      </c>
      <c r="R379" s="17">
        <v>32640.699000000001</v>
      </c>
      <c r="S379" s="17">
        <v>28.85</v>
      </c>
      <c r="T379" s="17">
        <v>-49.085000000000001</v>
      </c>
      <c r="U379" s="17">
        <v>-0.21829999999999999</v>
      </c>
      <c r="V379" s="17">
        <v>-6.8449999999999998</v>
      </c>
      <c r="W379" s="17">
        <v>25578.612420000001</v>
      </c>
      <c r="X379" s="17">
        <v>22470</v>
      </c>
      <c r="Y379" s="17">
        <v>54.335000000000001</v>
      </c>
      <c r="Z379" s="17">
        <v>-198.35</v>
      </c>
    </row>
    <row r="380" spans="1:26" x14ac:dyDescent="0.2">
      <c r="A380" s="27">
        <v>45084</v>
      </c>
      <c r="B380" s="17">
        <v>810.75300000000004</v>
      </c>
      <c r="C380" s="14">
        <v>9.1750000000000007</v>
      </c>
      <c r="D380" s="17">
        <v>-553</v>
      </c>
      <c r="E380" s="17">
        <v>86.466999999999999</v>
      </c>
      <c r="F380" s="17">
        <v>82.2</v>
      </c>
      <c r="G380" s="17">
        <v>821.56500000000005</v>
      </c>
      <c r="H380" s="17">
        <v>23.67</v>
      </c>
      <c r="I380" s="17">
        <v>-218.244</v>
      </c>
      <c r="J380" s="17">
        <v>3168.75</v>
      </c>
      <c r="K380" s="17">
        <v>233</v>
      </c>
      <c r="L380" s="17">
        <v>0.19350000000000001</v>
      </c>
      <c r="M380" s="17">
        <v>181.25</v>
      </c>
      <c r="N380" s="17">
        <v>94.899150000000006</v>
      </c>
      <c r="O380" s="17">
        <v>25505</v>
      </c>
      <c r="P380" s="17">
        <v>1832.3</v>
      </c>
      <c r="Q380" s="17">
        <v>-28.75</v>
      </c>
      <c r="R380" s="17">
        <v>30994.93</v>
      </c>
      <c r="S380" s="17">
        <v>28.6</v>
      </c>
      <c r="T380" s="17">
        <v>-50.46</v>
      </c>
      <c r="U380" s="17">
        <v>-0.2225</v>
      </c>
      <c r="V380" s="17">
        <v>-7.0350000000000001</v>
      </c>
      <c r="W380" s="17">
        <v>25578.612420000001</v>
      </c>
      <c r="X380" s="17">
        <v>23702.5</v>
      </c>
      <c r="Y380" s="17">
        <v>55.716999999999999</v>
      </c>
      <c r="Z380" s="17">
        <v>-204.41900000000001</v>
      </c>
    </row>
    <row r="381" spans="1:26" x14ac:dyDescent="0.2">
      <c r="A381" s="27">
        <v>45083</v>
      </c>
      <c r="B381" s="17">
        <v>800.40700000000004</v>
      </c>
      <c r="C381" s="14">
        <v>9.2200000000000006</v>
      </c>
      <c r="D381" s="17">
        <v>-555.5</v>
      </c>
      <c r="E381" s="17">
        <v>87.347999999999999</v>
      </c>
      <c r="F381" s="17">
        <v>81.625</v>
      </c>
      <c r="G381" s="17">
        <v>804.995</v>
      </c>
      <c r="H381" s="17">
        <v>25.968</v>
      </c>
      <c r="I381" s="17">
        <v>-239.20099999999999</v>
      </c>
      <c r="J381" s="17">
        <v>3140</v>
      </c>
      <c r="K381" s="17">
        <v>260</v>
      </c>
      <c r="L381" s="17">
        <v>0.18149999999999999</v>
      </c>
      <c r="M381" s="17">
        <v>189.08500000000001</v>
      </c>
      <c r="N381" s="17">
        <v>96.656480000000002</v>
      </c>
      <c r="O381" s="17">
        <v>24810</v>
      </c>
      <c r="P381" s="17">
        <v>1811</v>
      </c>
      <c r="Q381" s="17">
        <v>-29.4</v>
      </c>
      <c r="R381" s="17">
        <v>33417.641000000003</v>
      </c>
      <c r="S381" s="17">
        <v>30.65</v>
      </c>
      <c r="T381" s="17">
        <v>-49.56</v>
      </c>
      <c r="U381" s="17">
        <v>-0.25900000000000001</v>
      </c>
      <c r="V381" s="17">
        <v>-6.95</v>
      </c>
      <c r="W381" s="17">
        <v>25578.612420000001</v>
      </c>
      <c r="X381" s="17">
        <v>25703.3</v>
      </c>
      <c r="Y381" s="17">
        <v>54.954999999999998</v>
      </c>
      <c r="Z381" s="17">
        <v>-199.49199999999999</v>
      </c>
    </row>
    <row r="382" spans="1:26" x14ac:dyDescent="0.2">
      <c r="A382" s="27">
        <v>45082</v>
      </c>
      <c r="B382" s="17">
        <v>823.63499999999999</v>
      </c>
      <c r="C382" s="14">
        <v>9.2669999999999995</v>
      </c>
      <c r="D382" s="17">
        <v>-561.5</v>
      </c>
      <c r="E382" s="17">
        <v>90.5</v>
      </c>
      <c r="F382" s="17">
        <v>83.507000000000005</v>
      </c>
      <c r="G382" s="17">
        <v>822.82799999999997</v>
      </c>
      <c r="H382" s="17">
        <v>26.338000000000001</v>
      </c>
      <c r="I382" s="17">
        <v>-345.24900000000002</v>
      </c>
      <c r="J382" s="17">
        <v>3160</v>
      </c>
      <c r="K382" s="17">
        <v>260</v>
      </c>
      <c r="L382" s="17">
        <v>0.19020000000000001</v>
      </c>
      <c r="M382" s="17">
        <v>190.5</v>
      </c>
      <c r="N382" s="17">
        <v>116.5</v>
      </c>
      <c r="O382" s="17">
        <v>24660</v>
      </c>
      <c r="P382" s="17">
        <v>1780.1</v>
      </c>
      <c r="Q382" s="17">
        <v>-29.5</v>
      </c>
      <c r="R382" s="17">
        <v>33535.633000000002</v>
      </c>
      <c r="S382" s="17">
        <v>30.2</v>
      </c>
      <c r="T382" s="17">
        <v>-49.585000000000001</v>
      </c>
      <c r="U382" s="17">
        <v>-0.25</v>
      </c>
      <c r="V382" s="17">
        <v>-6.9</v>
      </c>
      <c r="W382" s="17">
        <v>25578.612420000001</v>
      </c>
      <c r="X382" s="17">
        <v>25365.3</v>
      </c>
      <c r="Y382" s="17">
        <v>54.972999999999999</v>
      </c>
      <c r="Z382" s="17">
        <v>-198.91300000000001</v>
      </c>
    </row>
    <row r="383" spans="1:26" x14ac:dyDescent="0.2">
      <c r="A383" s="27">
        <v>45079</v>
      </c>
      <c r="B383" s="17">
        <v>842.66700000000003</v>
      </c>
      <c r="C383" s="14">
        <v>9.33</v>
      </c>
      <c r="D383" s="17">
        <v>-558.99800000000005</v>
      </c>
      <c r="E383" s="17">
        <v>92.85</v>
      </c>
      <c r="F383" s="17">
        <v>83.5</v>
      </c>
      <c r="G383" s="17">
        <v>823.93</v>
      </c>
      <c r="H383" s="17">
        <v>23.184999999999999</v>
      </c>
      <c r="I383" s="17">
        <v>-226.898</v>
      </c>
      <c r="J383" s="17">
        <v>3175.0050000000001</v>
      </c>
      <c r="K383" s="17">
        <v>260</v>
      </c>
      <c r="L383" s="17">
        <v>0.14449999999999999</v>
      </c>
      <c r="M383" s="17">
        <v>195</v>
      </c>
      <c r="N383" s="17">
        <v>104.88596</v>
      </c>
      <c r="O383" s="17">
        <v>23105</v>
      </c>
      <c r="P383" s="17">
        <v>1802.5</v>
      </c>
      <c r="Q383" s="17">
        <v>-31.05</v>
      </c>
      <c r="R383" s="17">
        <v>31388.460999999999</v>
      </c>
      <c r="S383" s="17">
        <v>31.998999999999999</v>
      </c>
      <c r="T383" s="17">
        <v>-50.24</v>
      </c>
      <c r="U383" s="17">
        <v>-0.27500000000000002</v>
      </c>
      <c r="V383" s="17">
        <v>-6.8650000000000002</v>
      </c>
      <c r="W383" s="17">
        <v>25578.612420000001</v>
      </c>
      <c r="X383" s="17">
        <v>25629.5</v>
      </c>
      <c r="Y383" s="17">
        <v>55.19</v>
      </c>
      <c r="Z383" s="17">
        <v>-199.70500000000001</v>
      </c>
    </row>
    <row r="384" spans="1:26" x14ac:dyDescent="0.2">
      <c r="A384" s="27">
        <v>45078</v>
      </c>
      <c r="B384" s="17">
        <v>861.5</v>
      </c>
      <c r="C384" s="14">
        <v>9.4</v>
      </c>
      <c r="D384" s="17">
        <v>-555</v>
      </c>
      <c r="E384" s="17">
        <v>94.9</v>
      </c>
      <c r="F384" s="17">
        <v>85.8</v>
      </c>
      <c r="G384" s="17">
        <v>824.26499999999999</v>
      </c>
      <c r="H384" s="17">
        <v>23.184999999999999</v>
      </c>
      <c r="I384" s="17">
        <v>-193.99199999999999</v>
      </c>
      <c r="J384" s="17">
        <v>3225</v>
      </c>
      <c r="K384" s="17">
        <v>268</v>
      </c>
      <c r="L384" s="17">
        <v>0.247</v>
      </c>
      <c r="M384" s="17">
        <v>203.06</v>
      </c>
      <c r="N384" s="17">
        <v>108.0831</v>
      </c>
      <c r="O384" s="17">
        <v>21472.5</v>
      </c>
      <c r="P384" s="17">
        <v>1836</v>
      </c>
      <c r="Q384" s="17">
        <v>-29.5</v>
      </c>
      <c r="R384" s="17">
        <v>40287.421999999999</v>
      </c>
      <c r="S384" s="17">
        <v>32.15</v>
      </c>
      <c r="T384" s="17">
        <v>-50.244999999999997</v>
      </c>
      <c r="U384" s="17">
        <v>-0.26100000000000001</v>
      </c>
      <c r="V384" s="17">
        <v>-6.835</v>
      </c>
      <c r="W384" s="17">
        <v>25578.612420000001</v>
      </c>
      <c r="X384" s="17">
        <v>25884</v>
      </c>
      <c r="Y384" s="17">
        <v>54.774999999999999</v>
      </c>
      <c r="Z384" s="17">
        <v>-197.35</v>
      </c>
    </row>
    <row r="385" spans="1:26" x14ac:dyDescent="0.2">
      <c r="A385" s="27">
        <v>45077</v>
      </c>
      <c r="B385" s="17">
        <v>866.5</v>
      </c>
      <c r="C385" s="14">
        <v>9.5749999999999993</v>
      </c>
      <c r="D385" s="17">
        <v>-573.5</v>
      </c>
      <c r="E385" s="17">
        <v>97.5</v>
      </c>
      <c r="F385" s="17">
        <v>84.5</v>
      </c>
      <c r="G385" s="17">
        <v>854.82500000000005</v>
      </c>
      <c r="H385" s="17">
        <v>30</v>
      </c>
      <c r="I385" s="17">
        <v>-209.24600000000001</v>
      </c>
      <c r="J385" s="17">
        <v>3380</v>
      </c>
      <c r="K385" s="17">
        <v>240</v>
      </c>
      <c r="L385" s="17">
        <v>0.184</v>
      </c>
      <c r="M385" s="17">
        <v>210.11500000000001</v>
      </c>
      <c r="N385" s="17">
        <v>93.093720000000005</v>
      </c>
      <c r="O385" s="17">
        <v>19325</v>
      </c>
      <c r="P385" s="17">
        <v>1871</v>
      </c>
      <c r="Q385" s="17">
        <v>-30.114999999999998</v>
      </c>
      <c r="R385" s="17">
        <v>44410.453000000001</v>
      </c>
      <c r="S385" s="17">
        <v>33.35</v>
      </c>
      <c r="T385" s="17">
        <v>-48.185000000000002</v>
      </c>
      <c r="U385" s="17">
        <v>-0.26500000000000001</v>
      </c>
      <c r="V385" s="17">
        <v>-7.0549999999999997</v>
      </c>
      <c r="W385" s="17">
        <v>25578.612420000001</v>
      </c>
      <c r="X385" s="17">
        <v>25785.8</v>
      </c>
      <c r="Y385" s="17">
        <v>57.064999999999998</v>
      </c>
      <c r="Z385" s="17">
        <v>-205.18</v>
      </c>
    </row>
    <row r="386" spans="1:26" x14ac:dyDescent="0.2">
      <c r="A386" s="27">
        <v>45076</v>
      </c>
      <c r="B386" s="17">
        <v>863.5</v>
      </c>
      <c r="C386" s="14">
        <v>9.8000000000000007</v>
      </c>
      <c r="D386" s="17">
        <v>-530.62800000000004</v>
      </c>
      <c r="E386" s="17">
        <v>98.275000000000006</v>
      </c>
      <c r="F386" s="17">
        <v>82</v>
      </c>
      <c r="G386" s="17">
        <v>824.52499999999998</v>
      </c>
      <c r="H386" s="17">
        <v>24.123000000000001</v>
      </c>
      <c r="I386" s="17">
        <v>-248.24600000000001</v>
      </c>
      <c r="J386" s="17">
        <v>3281.5</v>
      </c>
      <c r="K386" s="17">
        <v>240</v>
      </c>
      <c r="L386" s="17">
        <v>0.19350000000000001</v>
      </c>
      <c r="M386" s="17">
        <v>213.63</v>
      </c>
      <c r="N386" s="17">
        <v>101.70765</v>
      </c>
      <c r="O386" s="17">
        <v>20252.5</v>
      </c>
      <c r="P386" s="17">
        <v>1844.3</v>
      </c>
      <c r="Q386" s="17">
        <v>-29.954000000000001</v>
      </c>
      <c r="R386" s="17">
        <v>45132.800999999999</v>
      </c>
      <c r="S386" s="17">
        <v>32.65</v>
      </c>
      <c r="T386" s="17">
        <v>-47.465000000000003</v>
      </c>
      <c r="U386" s="17">
        <v>-0.29649999999999999</v>
      </c>
      <c r="V386" s="17">
        <v>-6.915</v>
      </c>
      <c r="W386" s="17">
        <v>25578.612420000001</v>
      </c>
      <c r="X386" s="17">
        <v>28203</v>
      </c>
      <c r="Y386" s="17">
        <v>57.231999999999999</v>
      </c>
      <c r="Z386" s="17">
        <v>-201.392</v>
      </c>
    </row>
    <row r="387" spans="1:26" x14ac:dyDescent="0.2">
      <c r="A387" s="27">
        <v>45075</v>
      </c>
      <c r="B387" s="17">
        <v>833.61400000000003</v>
      </c>
      <c r="C387" s="14">
        <v>10.195</v>
      </c>
      <c r="D387" s="17">
        <v>-507.63</v>
      </c>
      <c r="E387" s="17">
        <v>103.35</v>
      </c>
      <c r="F387" s="17">
        <v>82.007000000000005</v>
      </c>
      <c r="G387" s="17">
        <v>825</v>
      </c>
      <c r="H387" s="17">
        <v>34.659999999999997</v>
      </c>
      <c r="I387" s="17">
        <v>-163.05000000000001</v>
      </c>
      <c r="J387" s="17">
        <v>3287</v>
      </c>
      <c r="K387" s="17">
        <v>250</v>
      </c>
      <c r="L387" s="17">
        <v>0.15870000000000001</v>
      </c>
      <c r="M387" s="17">
        <v>208.45</v>
      </c>
      <c r="N387" s="17">
        <v>102</v>
      </c>
      <c r="O387" s="17">
        <v>20605</v>
      </c>
      <c r="P387" s="17">
        <v>1796</v>
      </c>
      <c r="Q387" s="17">
        <v>-31</v>
      </c>
      <c r="R387" s="17">
        <v>34245.266000000003</v>
      </c>
      <c r="S387" s="17">
        <v>33.5</v>
      </c>
      <c r="T387" s="17">
        <v>-47.79</v>
      </c>
      <c r="U387" s="17">
        <v>-0.28499999999999998</v>
      </c>
      <c r="V387" s="17">
        <v>-7</v>
      </c>
      <c r="W387" s="17">
        <v>25578.612420000001</v>
      </c>
      <c r="X387" s="17">
        <v>28126.5</v>
      </c>
      <c r="Y387" s="17">
        <v>56.12</v>
      </c>
      <c r="Z387" s="17">
        <v>-201.46</v>
      </c>
    </row>
    <row r="388" spans="1:26" x14ac:dyDescent="0.2">
      <c r="A388" s="27">
        <v>45072</v>
      </c>
      <c r="B388" s="17">
        <v>823.15200000000004</v>
      </c>
      <c r="C388" s="14">
        <v>10.6</v>
      </c>
      <c r="D388" s="17">
        <v>-502.5</v>
      </c>
      <c r="E388" s="17">
        <v>103.1</v>
      </c>
      <c r="F388" s="17">
        <v>82.075000000000003</v>
      </c>
      <c r="G388" s="17">
        <v>824.99</v>
      </c>
      <c r="H388" s="17">
        <v>33.72</v>
      </c>
      <c r="I388" s="17">
        <v>-222.52099999999999</v>
      </c>
      <c r="J388" s="17">
        <v>3291.25</v>
      </c>
      <c r="K388" s="17">
        <v>255</v>
      </c>
      <c r="L388" s="17">
        <v>0.21299999999999999</v>
      </c>
      <c r="M388" s="17">
        <v>208.435</v>
      </c>
      <c r="N388" s="17">
        <v>98.400400000000005</v>
      </c>
      <c r="O388" s="17">
        <v>20605</v>
      </c>
      <c r="P388" s="17">
        <v>1796.5</v>
      </c>
      <c r="Q388" s="17">
        <v>-32.402999999999999</v>
      </c>
      <c r="R388" s="17">
        <v>38136.836000000003</v>
      </c>
      <c r="S388" s="17">
        <v>34.15</v>
      </c>
      <c r="T388" s="17">
        <v>-48.003</v>
      </c>
      <c r="U388" s="17">
        <v>-0.28199999999999997</v>
      </c>
      <c r="V388" s="17">
        <v>-6.8949999999999996</v>
      </c>
      <c r="W388" s="17">
        <v>25578.612420000001</v>
      </c>
      <c r="X388" s="17">
        <v>28694</v>
      </c>
      <c r="Y388" s="17">
        <v>56.982999999999997</v>
      </c>
      <c r="Z388" s="17">
        <v>-203.16</v>
      </c>
    </row>
    <row r="389" spans="1:26" x14ac:dyDescent="0.2">
      <c r="A389" s="27">
        <v>45071</v>
      </c>
      <c r="B389" s="17">
        <v>858.995</v>
      </c>
      <c r="C389" s="14">
        <v>10.664999999999999</v>
      </c>
      <c r="D389" s="17">
        <v>-506.5</v>
      </c>
      <c r="E389" s="17">
        <v>103.875</v>
      </c>
      <c r="F389" s="17">
        <v>82.97</v>
      </c>
      <c r="G389" s="17">
        <v>825.50300000000004</v>
      </c>
      <c r="H389" s="17">
        <v>37.168999999999997</v>
      </c>
      <c r="I389" s="17">
        <v>-297.37</v>
      </c>
      <c r="J389" s="17">
        <v>3342.5</v>
      </c>
      <c r="K389" s="17">
        <v>258</v>
      </c>
      <c r="L389" s="17">
        <v>0.18</v>
      </c>
      <c r="M389" s="17">
        <v>207.17500000000001</v>
      </c>
      <c r="N389" s="17">
        <v>99.098050000000001</v>
      </c>
      <c r="O389" s="17">
        <v>20350</v>
      </c>
      <c r="P389" s="17">
        <v>1801</v>
      </c>
      <c r="Q389" s="17">
        <v>-30</v>
      </c>
      <c r="R389" s="17">
        <v>34590.949000000001</v>
      </c>
      <c r="S389" s="17">
        <v>34.5</v>
      </c>
      <c r="T389" s="17">
        <v>-47.875</v>
      </c>
      <c r="U389" s="17">
        <v>-0.26500000000000001</v>
      </c>
      <c r="V389" s="17">
        <v>-6.8650000000000002</v>
      </c>
      <c r="W389" s="17">
        <v>25578.612420000001</v>
      </c>
      <c r="X389" s="17">
        <v>28303.8</v>
      </c>
      <c r="Y389" s="17">
        <v>56.48</v>
      </c>
      <c r="Z389" s="17">
        <v>-201.54599999999999</v>
      </c>
    </row>
    <row r="390" spans="1:26" x14ac:dyDescent="0.2">
      <c r="A390" s="27">
        <v>45070</v>
      </c>
      <c r="B390" s="17">
        <v>836.5</v>
      </c>
      <c r="C390" s="14">
        <v>10.45</v>
      </c>
      <c r="D390" s="17">
        <v>-505</v>
      </c>
      <c r="E390" s="17">
        <v>100.316</v>
      </c>
      <c r="F390" s="17">
        <v>89.462999999999994</v>
      </c>
      <c r="G390" s="17">
        <v>844.44500000000005</v>
      </c>
      <c r="H390" s="17">
        <v>30.648</v>
      </c>
      <c r="I390" s="17">
        <v>-215.49199999999999</v>
      </c>
      <c r="J390" s="17">
        <v>3509.085</v>
      </c>
      <c r="K390" s="17">
        <v>235</v>
      </c>
      <c r="L390" s="17">
        <v>0.16750000000000001</v>
      </c>
      <c r="M390" s="17">
        <v>215.2</v>
      </c>
      <c r="N390" s="17">
        <v>105</v>
      </c>
      <c r="O390" s="17">
        <v>20105</v>
      </c>
      <c r="P390" s="17">
        <v>1770.8</v>
      </c>
      <c r="Q390" s="17">
        <v>-30.8</v>
      </c>
      <c r="R390" s="17">
        <v>35269.199000000001</v>
      </c>
      <c r="S390" s="17">
        <v>34</v>
      </c>
      <c r="T390" s="17">
        <v>-47.354999999999997</v>
      </c>
      <c r="U390" s="17">
        <v>-0.29849999999999999</v>
      </c>
      <c r="V390" s="17">
        <v>-6.7750000000000004</v>
      </c>
      <c r="W390" s="17">
        <v>25578.612420000001</v>
      </c>
      <c r="X390" s="17">
        <v>29686.799999999999</v>
      </c>
      <c r="Y390" s="17">
        <v>56.914999999999999</v>
      </c>
      <c r="Z390" s="17">
        <v>-203.45</v>
      </c>
    </row>
    <row r="391" spans="1:26" x14ac:dyDescent="0.2">
      <c r="A391" s="27">
        <v>45069</v>
      </c>
      <c r="B391" s="17">
        <v>858.5</v>
      </c>
      <c r="C391" s="14">
        <v>10.797000000000001</v>
      </c>
      <c r="D391" s="17">
        <v>-482</v>
      </c>
      <c r="E391" s="17">
        <v>101.25</v>
      </c>
      <c r="F391" s="17">
        <v>87.988</v>
      </c>
      <c r="G391" s="17">
        <v>834.25</v>
      </c>
      <c r="H391" s="17">
        <v>31</v>
      </c>
      <c r="I391" s="17">
        <v>-328.46899999999999</v>
      </c>
      <c r="J391" s="17">
        <v>3587.5</v>
      </c>
      <c r="K391" s="17">
        <v>237</v>
      </c>
      <c r="L391" s="17">
        <v>0.16</v>
      </c>
      <c r="M391" s="17">
        <v>211.91499999999999</v>
      </c>
      <c r="N391" s="17">
        <v>111.59755</v>
      </c>
      <c r="O391" s="17">
        <v>21126</v>
      </c>
      <c r="P391" s="17">
        <v>1781.6</v>
      </c>
      <c r="Q391" s="17">
        <v>-30.655999999999999</v>
      </c>
      <c r="R391" s="17">
        <v>37121.875</v>
      </c>
      <c r="S391" s="17">
        <v>33.5</v>
      </c>
      <c r="T391" s="17">
        <v>-46.1</v>
      </c>
      <c r="U391" s="17">
        <v>-0.31359999999999999</v>
      </c>
      <c r="V391" s="17">
        <v>-6.95</v>
      </c>
      <c r="W391" s="17">
        <v>25578.612420000001</v>
      </c>
      <c r="X391" s="17">
        <v>28810.3</v>
      </c>
      <c r="Y391" s="17">
        <v>54.484999999999999</v>
      </c>
      <c r="Z391" s="17">
        <v>-194.875</v>
      </c>
    </row>
    <row r="392" spans="1:26" x14ac:dyDescent="0.2">
      <c r="A392" s="27">
        <v>45068</v>
      </c>
      <c r="B392" s="17">
        <v>862.19200000000001</v>
      </c>
      <c r="C392" s="14">
        <v>10.5</v>
      </c>
      <c r="D392" s="17">
        <v>-492</v>
      </c>
      <c r="E392" s="17">
        <v>104.15</v>
      </c>
      <c r="F392" s="17">
        <v>87.98</v>
      </c>
      <c r="G392" s="17">
        <v>840</v>
      </c>
      <c r="H392" s="17">
        <v>30.957999999999998</v>
      </c>
      <c r="I392" s="17">
        <v>-345.92200000000003</v>
      </c>
      <c r="J392" s="17">
        <v>3518.5</v>
      </c>
      <c r="K392" s="17">
        <v>230</v>
      </c>
      <c r="L392" s="17">
        <v>0.16220000000000001</v>
      </c>
      <c r="M392" s="17">
        <v>209.94499999999999</v>
      </c>
      <c r="N392" s="17">
        <v>114.78182</v>
      </c>
      <c r="O392" s="17">
        <v>21867.5</v>
      </c>
      <c r="P392" s="17">
        <v>1793.5</v>
      </c>
      <c r="Q392" s="17">
        <v>-29.687999999999999</v>
      </c>
      <c r="R392" s="17">
        <v>39563.375</v>
      </c>
      <c r="S392" s="17">
        <v>32.799999999999997</v>
      </c>
      <c r="T392" s="17">
        <v>-47.12</v>
      </c>
      <c r="U392" s="17">
        <v>-0.32079999999999997</v>
      </c>
      <c r="V392" s="17">
        <v>-6.88</v>
      </c>
      <c r="W392" s="17">
        <v>25578.612420000001</v>
      </c>
      <c r="X392" s="17">
        <v>30372.799999999999</v>
      </c>
      <c r="Y392" s="17">
        <v>54.283000000000001</v>
      </c>
      <c r="Z392" s="17">
        <v>-194.285</v>
      </c>
    </row>
    <row r="393" spans="1:26" x14ac:dyDescent="0.2">
      <c r="A393" s="27">
        <v>45065</v>
      </c>
      <c r="B393" s="17">
        <v>866.61300000000006</v>
      </c>
      <c r="C393" s="14">
        <v>10.355</v>
      </c>
      <c r="D393" s="17">
        <v>-496</v>
      </c>
      <c r="E393" s="17">
        <v>104.15</v>
      </c>
      <c r="F393" s="17">
        <v>87.974999999999994</v>
      </c>
      <c r="G393" s="17">
        <v>850</v>
      </c>
      <c r="H393" s="17">
        <v>44.203000000000003</v>
      </c>
      <c r="I393" s="17">
        <v>-256.02300000000002</v>
      </c>
      <c r="J393" s="17">
        <v>3375</v>
      </c>
      <c r="K393" s="17">
        <v>230</v>
      </c>
      <c r="L393" s="17">
        <v>0.16650000000000001</v>
      </c>
      <c r="M393" s="17">
        <v>207.5</v>
      </c>
      <c r="N393" s="17">
        <v>116.65648</v>
      </c>
      <c r="O393" s="17">
        <v>22082</v>
      </c>
      <c r="P393" s="17">
        <v>1879</v>
      </c>
      <c r="Q393" s="17">
        <v>-27.25</v>
      </c>
      <c r="R393" s="17">
        <v>34333.203000000001</v>
      </c>
      <c r="S393" s="17">
        <v>34.200000000000003</v>
      </c>
      <c r="T393" s="17">
        <v>-48.08</v>
      </c>
      <c r="U393" s="17">
        <v>-0.3145</v>
      </c>
      <c r="V393" s="17">
        <v>-6.6879999999999997</v>
      </c>
      <c r="W393" s="17">
        <v>25578.612420000001</v>
      </c>
      <c r="X393" s="17">
        <v>35482.300000000003</v>
      </c>
      <c r="Y393" s="17">
        <v>53.835000000000001</v>
      </c>
      <c r="Z393" s="17">
        <v>-192.86699999999999</v>
      </c>
    </row>
    <row r="394" spans="1:26" x14ac:dyDescent="0.2">
      <c r="A394" s="27">
        <v>45064</v>
      </c>
      <c r="B394" s="17">
        <v>854.5</v>
      </c>
      <c r="C394" s="14">
        <v>10.1</v>
      </c>
      <c r="D394" s="17">
        <v>-498</v>
      </c>
      <c r="E394" s="17">
        <v>96.162999999999997</v>
      </c>
      <c r="F394" s="17">
        <v>87.99</v>
      </c>
      <c r="G394" s="17">
        <v>835</v>
      </c>
      <c r="H394" s="17">
        <v>45.695</v>
      </c>
      <c r="I394" s="17">
        <v>-322.92399999999998</v>
      </c>
      <c r="J394" s="17">
        <v>3364.9949999999999</v>
      </c>
      <c r="K394" s="17">
        <v>230</v>
      </c>
      <c r="L394" s="17">
        <v>0.15970000000000001</v>
      </c>
      <c r="M394" s="17">
        <v>202.74</v>
      </c>
      <c r="N394" s="17">
        <v>117.83240000000001</v>
      </c>
      <c r="O394" s="17">
        <v>22704.3</v>
      </c>
      <c r="P394" s="17">
        <v>1926</v>
      </c>
      <c r="Q394" s="17">
        <v>-27.625</v>
      </c>
      <c r="R394" s="17">
        <v>34304.851999999999</v>
      </c>
      <c r="S394" s="17">
        <v>33.700000000000003</v>
      </c>
      <c r="T394" s="17">
        <v>-47.865000000000002</v>
      </c>
      <c r="U394" s="17">
        <v>-0.27979999999999999</v>
      </c>
      <c r="V394" s="17">
        <v>-6.585</v>
      </c>
      <c r="W394" s="17">
        <v>25578.612420000001</v>
      </c>
      <c r="X394" s="17">
        <v>43470.5</v>
      </c>
      <c r="Y394" s="17">
        <v>54.66</v>
      </c>
      <c r="Z394" s="17">
        <v>-195.04</v>
      </c>
    </row>
    <row r="395" spans="1:26" x14ac:dyDescent="0.2">
      <c r="A395" s="27">
        <v>45063</v>
      </c>
      <c r="B395" s="17">
        <v>844.22500000000002</v>
      </c>
      <c r="C395" s="14">
        <v>9.5329999999999995</v>
      </c>
      <c r="D395" s="17">
        <v>-510.81</v>
      </c>
      <c r="E395" s="17">
        <v>93.269000000000005</v>
      </c>
      <c r="F395" s="17">
        <v>90</v>
      </c>
      <c r="G395" s="17">
        <v>844.995</v>
      </c>
      <c r="H395" s="17">
        <v>50.64</v>
      </c>
      <c r="I395" s="17">
        <v>-292.94499999999999</v>
      </c>
      <c r="J395" s="17">
        <v>3409.85</v>
      </c>
      <c r="K395" s="17">
        <v>215</v>
      </c>
      <c r="L395" s="17">
        <v>0.218</v>
      </c>
      <c r="M395" s="17">
        <v>207.02</v>
      </c>
      <c r="N395" s="17">
        <v>114.645</v>
      </c>
      <c r="O395" s="17">
        <v>23297</v>
      </c>
      <c r="P395" s="17">
        <v>1981.5</v>
      </c>
      <c r="Q395" s="17">
        <v>-28.65</v>
      </c>
      <c r="R395" s="17">
        <v>30267.581999999999</v>
      </c>
      <c r="S395" s="17">
        <v>35</v>
      </c>
      <c r="T395" s="17">
        <v>-48.39</v>
      </c>
      <c r="U395" s="17">
        <v>-0.26100000000000001</v>
      </c>
      <c r="V395" s="17">
        <v>-6.9749999999999996</v>
      </c>
      <c r="W395" s="17">
        <v>25578.612420000001</v>
      </c>
      <c r="X395" s="17">
        <v>47000</v>
      </c>
      <c r="Y395" s="17">
        <v>56.113</v>
      </c>
      <c r="Z395" s="17">
        <v>-196.86699999999999</v>
      </c>
    </row>
    <row r="396" spans="1:26" x14ac:dyDescent="0.2">
      <c r="A396" s="27">
        <v>45062</v>
      </c>
      <c r="B396" s="17">
        <v>861.67</v>
      </c>
      <c r="C396" s="14">
        <v>9.6</v>
      </c>
      <c r="D396" s="17">
        <v>-506.16800000000001</v>
      </c>
      <c r="E396" s="17">
        <v>91.9</v>
      </c>
      <c r="F396" s="17">
        <v>88.5</v>
      </c>
      <c r="G396" s="17">
        <v>806.96500000000003</v>
      </c>
      <c r="H396" s="17">
        <v>44.43</v>
      </c>
      <c r="I396" s="17">
        <v>-235.92</v>
      </c>
      <c r="J396" s="17">
        <v>3327.5</v>
      </c>
      <c r="K396" s="17">
        <v>215</v>
      </c>
      <c r="L396" s="17">
        <v>0.21079999999999999</v>
      </c>
      <c r="M396" s="17">
        <v>203.04</v>
      </c>
      <c r="N396" s="17">
        <v>104.94635</v>
      </c>
      <c r="O396" s="17">
        <v>23810</v>
      </c>
      <c r="P396" s="17">
        <v>1846.2</v>
      </c>
      <c r="Q396" s="17">
        <v>-30.986999999999998</v>
      </c>
      <c r="R396" s="17">
        <v>25009.030999999999</v>
      </c>
      <c r="S396" s="17">
        <v>34.784999999999997</v>
      </c>
      <c r="T396" s="17">
        <v>-48.07</v>
      </c>
      <c r="U396" s="17">
        <v>-0.27</v>
      </c>
      <c r="V396" s="17">
        <v>-7.3150000000000004</v>
      </c>
      <c r="W396" s="17">
        <v>25578.612420000001</v>
      </c>
      <c r="X396" s="17">
        <v>47770.5</v>
      </c>
      <c r="Y396" s="17">
        <v>54.61</v>
      </c>
      <c r="Z396" s="17">
        <v>-189.79300000000001</v>
      </c>
    </row>
    <row r="397" spans="1:26" x14ac:dyDescent="0.2">
      <c r="A397" s="27">
        <v>45061</v>
      </c>
      <c r="B397" s="17">
        <v>859.05499999999995</v>
      </c>
      <c r="C397" s="14">
        <v>9.52</v>
      </c>
      <c r="D397" s="17">
        <v>-503</v>
      </c>
      <c r="E397" s="17">
        <v>91.25</v>
      </c>
      <c r="F397" s="17">
        <v>88.57</v>
      </c>
      <c r="G397" s="17">
        <v>818.28700000000003</v>
      </c>
      <c r="H397" s="17">
        <v>46.784999999999997</v>
      </c>
      <c r="I397" s="17">
        <v>-210.92400000000001</v>
      </c>
      <c r="J397" s="17">
        <v>3309.45</v>
      </c>
      <c r="K397" s="17">
        <v>218.8</v>
      </c>
      <c r="L397" s="17">
        <v>0.2155</v>
      </c>
      <c r="M397" s="17">
        <v>206.20699999999999</v>
      </c>
      <c r="N397" s="17">
        <v>109.37350000000001</v>
      </c>
      <c r="O397" s="17">
        <v>21642.5</v>
      </c>
      <c r="P397" s="17">
        <v>1842</v>
      </c>
      <c r="Q397" s="17">
        <v>-36.036999999999999</v>
      </c>
      <c r="R397" s="17">
        <v>19337.315999999999</v>
      </c>
      <c r="S397" s="17">
        <v>34.35</v>
      </c>
      <c r="T397" s="17">
        <v>-48.225000000000001</v>
      </c>
      <c r="U397" s="17">
        <v>-0.25800000000000001</v>
      </c>
      <c r="V397" s="17">
        <v>-7.3250000000000002</v>
      </c>
      <c r="W397" s="17">
        <v>25578.612420000001</v>
      </c>
      <c r="X397" s="17">
        <v>48712</v>
      </c>
      <c r="Y397" s="17">
        <v>54.57</v>
      </c>
      <c r="Z397" s="17">
        <v>-189.02</v>
      </c>
    </row>
    <row r="398" spans="1:26" x14ac:dyDescent="0.2">
      <c r="A398" s="27">
        <v>45058</v>
      </c>
      <c r="B398" s="17">
        <v>862.81700000000001</v>
      </c>
      <c r="C398" s="14">
        <v>9.5</v>
      </c>
      <c r="D398" s="17">
        <v>-507.5</v>
      </c>
      <c r="E398" s="17">
        <v>93.75</v>
      </c>
      <c r="F398" s="17">
        <v>88.525000000000006</v>
      </c>
      <c r="G398" s="17">
        <v>855.01499999999999</v>
      </c>
      <c r="H398" s="17">
        <v>46.542999999999999</v>
      </c>
      <c r="I398" s="17">
        <v>-280.25200000000001</v>
      </c>
      <c r="J398" s="17">
        <v>3321.5</v>
      </c>
      <c r="K398" s="17">
        <v>215</v>
      </c>
      <c r="L398" s="17">
        <v>0.18629999999999999</v>
      </c>
      <c r="M398" s="17">
        <v>200.995</v>
      </c>
      <c r="N398" s="17">
        <v>105</v>
      </c>
      <c r="O398" s="17">
        <v>21210.5</v>
      </c>
      <c r="P398" s="17">
        <v>1952.1</v>
      </c>
      <c r="Q398" s="17">
        <v>-31.954999999999998</v>
      </c>
      <c r="R398" s="17">
        <v>37057.25</v>
      </c>
      <c r="S398" s="17">
        <v>35.9</v>
      </c>
      <c r="T398" s="17">
        <v>-48.128</v>
      </c>
      <c r="U398" s="17">
        <v>-0.26750000000000002</v>
      </c>
      <c r="V398" s="17">
        <v>-7.35</v>
      </c>
      <c r="W398" s="17">
        <v>25578.612420000001</v>
      </c>
      <c r="X398" s="17">
        <v>51416.5</v>
      </c>
      <c r="Y398" s="17">
        <v>54.524999999999999</v>
      </c>
      <c r="Z398" s="17">
        <v>-188.84</v>
      </c>
    </row>
    <row r="399" spans="1:26" x14ac:dyDescent="0.2">
      <c r="A399" s="27">
        <v>45057</v>
      </c>
      <c r="B399" s="17">
        <v>876.5</v>
      </c>
      <c r="C399" s="14">
        <v>9.7010000000000005</v>
      </c>
      <c r="D399" s="17">
        <v>-505</v>
      </c>
      <c r="E399" s="17">
        <v>92.3</v>
      </c>
      <c r="F399" s="17">
        <v>88.584999999999994</v>
      </c>
      <c r="G399" s="17">
        <v>865.00699999999995</v>
      </c>
      <c r="H399" s="17">
        <v>35.247999999999998</v>
      </c>
      <c r="I399" s="17">
        <v>-284.37099999999998</v>
      </c>
      <c r="J399" s="17">
        <v>3285</v>
      </c>
      <c r="K399" s="17">
        <v>216.5</v>
      </c>
      <c r="L399" s="17">
        <v>0.17369999999999999</v>
      </c>
      <c r="M399" s="17">
        <v>202.887</v>
      </c>
      <c r="N399" s="17">
        <v>118</v>
      </c>
      <c r="O399" s="17">
        <v>24406</v>
      </c>
      <c r="P399" s="17">
        <v>1808</v>
      </c>
      <c r="Q399" s="17">
        <v>-32.5</v>
      </c>
      <c r="R399" s="17">
        <v>37664.508000000002</v>
      </c>
      <c r="S399" s="17">
        <v>37</v>
      </c>
      <c r="T399" s="17">
        <v>-47.335000000000001</v>
      </c>
      <c r="U399" s="17">
        <v>-0.27300000000000002</v>
      </c>
      <c r="V399" s="17">
        <v>-7.1550000000000002</v>
      </c>
      <c r="W399" s="17">
        <v>25578.612420000001</v>
      </c>
      <c r="X399" s="17">
        <v>51456.800000000003</v>
      </c>
      <c r="Y399" s="17">
        <v>55.072000000000003</v>
      </c>
      <c r="Z399" s="17">
        <v>-187.34200000000001</v>
      </c>
    </row>
    <row r="400" spans="1:26" x14ac:dyDescent="0.2">
      <c r="A400" s="27">
        <v>45056</v>
      </c>
      <c r="B400" s="17">
        <v>865.5</v>
      </c>
      <c r="C400" s="14">
        <v>9.5549999999999997</v>
      </c>
      <c r="D400" s="17">
        <v>-521.25</v>
      </c>
      <c r="E400" s="17">
        <v>91.55</v>
      </c>
      <c r="F400" s="17">
        <v>92.152000000000001</v>
      </c>
      <c r="G400" s="17">
        <v>895</v>
      </c>
      <c r="H400" s="17">
        <v>37.673000000000002</v>
      </c>
      <c r="I400" s="17">
        <v>-285.44900000000001</v>
      </c>
      <c r="J400" s="17">
        <v>3315</v>
      </c>
      <c r="K400" s="17">
        <v>212</v>
      </c>
      <c r="L400" s="17">
        <v>0.19370000000000001</v>
      </c>
      <c r="M400" s="17">
        <v>205.25</v>
      </c>
      <c r="N400" s="17">
        <v>111.5</v>
      </c>
      <c r="O400" s="17">
        <v>25447</v>
      </c>
      <c r="P400" s="17">
        <v>1711.5</v>
      </c>
      <c r="Q400" s="17">
        <v>-36.9</v>
      </c>
      <c r="R400" s="17">
        <v>33208.300999999999</v>
      </c>
      <c r="S400" s="17">
        <v>36.5</v>
      </c>
      <c r="T400" s="17">
        <v>-48.29</v>
      </c>
      <c r="U400" s="17">
        <v>-0.28999999999999998</v>
      </c>
      <c r="V400" s="17">
        <v>-7.2750000000000004</v>
      </c>
      <c r="W400" s="17">
        <v>25578.612420000001</v>
      </c>
      <c r="X400" s="17">
        <v>49800</v>
      </c>
      <c r="Y400" s="17">
        <v>55.993000000000002</v>
      </c>
      <c r="Z400" s="17">
        <v>-190.46</v>
      </c>
    </row>
    <row r="401" spans="1:26" x14ac:dyDescent="0.2">
      <c r="A401" s="27">
        <v>45055</v>
      </c>
      <c r="B401" s="17">
        <v>893.09400000000005</v>
      </c>
      <c r="C401" s="14">
        <v>9.6999999999999993</v>
      </c>
      <c r="D401" s="17">
        <v>-519.47799999999995</v>
      </c>
      <c r="E401" s="17">
        <v>91.6</v>
      </c>
      <c r="F401" s="17">
        <v>90.635000000000005</v>
      </c>
      <c r="G401" s="17">
        <v>884.52499999999998</v>
      </c>
      <c r="H401" s="17">
        <v>50.603000000000002</v>
      </c>
      <c r="I401" s="17">
        <v>-354.11799999999999</v>
      </c>
      <c r="J401" s="17">
        <v>3245</v>
      </c>
      <c r="K401" s="17">
        <v>210</v>
      </c>
      <c r="L401" s="17">
        <v>0.2432</v>
      </c>
      <c r="M401" s="17">
        <v>203.33500000000001</v>
      </c>
      <c r="N401" s="17">
        <v>109.83461</v>
      </c>
      <c r="O401" s="17">
        <v>28140</v>
      </c>
      <c r="P401" s="17">
        <v>1597</v>
      </c>
      <c r="Q401" s="17">
        <v>-34.575000000000003</v>
      </c>
      <c r="R401" s="17">
        <v>31890.65</v>
      </c>
      <c r="S401" s="17">
        <v>37.299999999999997</v>
      </c>
      <c r="T401" s="17">
        <v>-47.58</v>
      </c>
      <c r="U401" s="17">
        <v>-0.30099999999999999</v>
      </c>
      <c r="V401" s="17">
        <v>-7.1529999999999996</v>
      </c>
      <c r="W401" s="17">
        <v>25578.612420000001</v>
      </c>
      <c r="X401" s="17">
        <v>49300</v>
      </c>
      <c r="Y401" s="17">
        <v>55.58</v>
      </c>
      <c r="Z401" s="17">
        <v>-193.6</v>
      </c>
    </row>
    <row r="402" spans="1:26" x14ac:dyDescent="0.2">
      <c r="A402" s="27">
        <v>45054</v>
      </c>
      <c r="B402" s="17">
        <v>888.44200000000001</v>
      </c>
      <c r="C402" s="14">
        <v>9.7550000000000008</v>
      </c>
      <c r="D402" s="17">
        <v>-516</v>
      </c>
      <c r="E402" s="17">
        <v>91.7</v>
      </c>
      <c r="F402" s="17">
        <v>89.995000000000005</v>
      </c>
      <c r="G402" s="17">
        <v>881.68499999999995</v>
      </c>
      <c r="H402" s="17">
        <v>34</v>
      </c>
      <c r="I402" s="17">
        <v>-251.34100000000001</v>
      </c>
      <c r="J402" s="17">
        <v>3300</v>
      </c>
      <c r="K402" s="17">
        <v>215.6</v>
      </c>
      <c r="L402" s="17">
        <v>0.1295</v>
      </c>
      <c r="M402" s="17">
        <v>204.995</v>
      </c>
      <c r="N402" s="17">
        <v>115.5</v>
      </c>
      <c r="O402" s="17">
        <v>25878</v>
      </c>
      <c r="P402" s="17">
        <v>1587.8</v>
      </c>
      <c r="Q402" s="17">
        <v>-35.155999999999999</v>
      </c>
      <c r="R402" s="17">
        <v>35863.976999999999</v>
      </c>
      <c r="S402" s="17">
        <v>37.299999999999997</v>
      </c>
      <c r="T402" s="17">
        <v>-47.814999999999998</v>
      </c>
      <c r="U402" s="17">
        <v>-0.29599999999999999</v>
      </c>
      <c r="V402" s="17">
        <v>-7.1550000000000002</v>
      </c>
      <c r="W402" s="17">
        <v>25578.612420000001</v>
      </c>
      <c r="X402" s="17">
        <v>51724.800000000003</v>
      </c>
      <c r="Y402" s="17">
        <v>55.71</v>
      </c>
      <c r="Z402" s="17">
        <v>-187.03</v>
      </c>
    </row>
    <row r="403" spans="1:26" x14ac:dyDescent="0.2">
      <c r="A403" s="27">
        <v>45051</v>
      </c>
      <c r="B403" s="17">
        <v>866.5</v>
      </c>
      <c r="C403" s="14">
        <v>10.154999999999999</v>
      </c>
      <c r="D403" s="17">
        <v>-506.5</v>
      </c>
      <c r="E403" s="17">
        <v>92.95</v>
      </c>
      <c r="F403" s="17">
        <v>90</v>
      </c>
      <c r="G403" s="17">
        <v>884.27</v>
      </c>
      <c r="H403" s="17">
        <v>33.305</v>
      </c>
      <c r="I403" s="17">
        <v>-186.49600000000001</v>
      </c>
      <c r="J403" s="17">
        <v>3291.4670000000001</v>
      </c>
      <c r="K403" s="17">
        <v>222</v>
      </c>
      <c r="L403" s="17">
        <v>0.16400000000000001</v>
      </c>
      <c r="M403" s="17">
        <v>205</v>
      </c>
      <c r="N403" s="17">
        <v>104.95965</v>
      </c>
      <c r="O403" s="17">
        <v>25600</v>
      </c>
      <c r="P403" s="17">
        <v>1635</v>
      </c>
      <c r="Q403" s="17">
        <v>-33.125</v>
      </c>
      <c r="R403" s="17">
        <v>35890.148000000001</v>
      </c>
      <c r="S403" s="17">
        <v>37.75</v>
      </c>
      <c r="T403" s="17">
        <v>-47.405000000000001</v>
      </c>
      <c r="U403" s="17">
        <v>-0.29899999999999999</v>
      </c>
      <c r="V403" s="17">
        <v>-7.4950000000000001</v>
      </c>
      <c r="W403" s="17">
        <v>25578.612420000001</v>
      </c>
      <c r="X403" s="17">
        <v>52369.8</v>
      </c>
      <c r="Y403" s="17">
        <v>56.695</v>
      </c>
      <c r="Z403" s="17">
        <v>-188.02</v>
      </c>
    </row>
    <row r="404" spans="1:26" x14ac:dyDescent="0.2">
      <c r="A404" s="27">
        <v>45050</v>
      </c>
      <c r="B404" s="17">
        <v>873.57399999999996</v>
      </c>
      <c r="C404" s="14">
        <v>10.220000000000001</v>
      </c>
      <c r="D404" s="17">
        <v>-499</v>
      </c>
      <c r="E404" s="17">
        <v>93.25</v>
      </c>
      <c r="F404" s="17">
        <v>89.555000000000007</v>
      </c>
      <c r="G404" s="17">
        <v>885</v>
      </c>
      <c r="H404" s="17">
        <v>36.798000000000002</v>
      </c>
      <c r="I404" s="17">
        <v>-378.25099999999998</v>
      </c>
      <c r="J404" s="17">
        <v>3295</v>
      </c>
      <c r="K404" s="17">
        <v>223</v>
      </c>
      <c r="L404" s="17">
        <v>0.13500000000000001</v>
      </c>
      <c r="M404" s="17">
        <v>210.01</v>
      </c>
      <c r="N404" s="17">
        <v>103.01895</v>
      </c>
      <c r="O404" s="17">
        <v>22953.8</v>
      </c>
      <c r="P404" s="17">
        <v>1637.5</v>
      </c>
      <c r="Q404" s="17">
        <v>-31.965</v>
      </c>
      <c r="R404" s="17">
        <v>41480.855000000003</v>
      </c>
      <c r="S404" s="17">
        <v>38.299999999999997</v>
      </c>
      <c r="T404" s="17">
        <v>-46.454999999999998</v>
      </c>
      <c r="U404" s="17">
        <v>-0.30199999999999999</v>
      </c>
      <c r="V404" s="17">
        <v>-7.2850000000000001</v>
      </c>
      <c r="W404" s="17">
        <v>25578.612420000001</v>
      </c>
      <c r="X404" s="17">
        <v>53336.3</v>
      </c>
      <c r="Y404" s="17">
        <v>57.448</v>
      </c>
      <c r="Z404" s="17">
        <v>-187.25</v>
      </c>
    </row>
    <row r="405" spans="1:26" x14ac:dyDescent="0.2">
      <c r="A405" s="27">
        <v>45049</v>
      </c>
      <c r="B405" s="17">
        <v>867.5</v>
      </c>
      <c r="C405" s="14">
        <v>9.7899999999999991</v>
      </c>
      <c r="D405" s="17">
        <v>-515</v>
      </c>
      <c r="E405" s="17">
        <v>94.6</v>
      </c>
      <c r="F405" s="17">
        <v>91</v>
      </c>
      <c r="G405" s="17">
        <v>915.01</v>
      </c>
      <c r="H405" s="17">
        <v>26.498000000000001</v>
      </c>
      <c r="I405" s="17">
        <v>-276.67</v>
      </c>
      <c r="J405" s="17">
        <v>3380</v>
      </c>
      <c r="K405" s="17">
        <v>210</v>
      </c>
      <c r="L405" s="17">
        <v>0.12</v>
      </c>
      <c r="M405" s="17">
        <v>215.1</v>
      </c>
      <c r="N405" s="17">
        <v>109.26456</v>
      </c>
      <c r="O405" s="17">
        <v>24677.5</v>
      </c>
      <c r="P405" s="17">
        <v>1639.8</v>
      </c>
      <c r="Q405" s="17">
        <v>-30.361999999999998</v>
      </c>
      <c r="R405" s="17">
        <v>38917.461000000003</v>
      </c>
      <c r="S405" s="17">
        <v>38.450000000000003</v>
      </c>
      <c r="T405" s="17">
        <v>-47.055</v>
      </c>
      <c r="U405" s="17">
        <v>-0.29699999999999999</v>
      </c>
      <c r="V405" s="17">
        <v>-7.4450000000000003</v>
      </c>
      <c r="W405" s="17">
        <v>25578.612420000001</v>
      </c>
      <c r="X405" s="17">
        <v>53218</v>
      </c>
      <c r="Y405" s="17">
        <v>56.96</v>
      </c>
      <c r="Z405" s="17">
        <v>-187.26400000000001</v>
      </c>
    </row>
    <row r="406" spans="1:26" x14ac:dyDescent="0.2">
      <c r="A406" s="27">
        <v>45048</v>
      </c>
      <c r="B406" s="17">
        <v>898.5</v>
      </c>
      <c r="C406" s="14">
        <v>9.7949999999999999</v>
      </c>
      <c r="D406" s="17">
        <v>-521.5</v>
      </c>
      <c r="E406" s="17">
        <v>95.536000000000001</v>
      </c>
      <c r="F406" s="17">
        <v>88</v>
      </c>
      <c r="G406" s="17">
        <v>914.51</v>
      </c>
      <c r="H406" s="17">
        <v>20</v>
      </c>
      <c r="I406" s="17">
        <v>-266.21300000000002</v>
      </c>
      <c r="J406" s="17">
        <v>3316.7</v>
      </c>
      <c r="K406" s="17">
        <v>205</v>
      </c>
      <c r="L406" s="17">
        <v>0.14000000000000001</v>
      </c>
      <c r="M406" s="17">
        <v>215.25</v>
      </c>
      <c r="N406" s="17">
        <v>109.71625</v>
      </c>
      <c r="O406" s="17">
        <v>24605</v>
      </c>
      <c r="P406" s="17">
        <v>1605.5</v>
      </c>
      <c r="Q406" s="17">
        <v>-31</v>
      </c>
      <c r="R406" s="17">
        <v>42000.406000000003</v>
      </c>
      <c r="S406" s="17">
        <v>37.506</v>
      </c>
      <c r="T406" s="17">
        <v>-47.015000000000001</v>
      </c>
      <c r="U406" s="17">
        <v>-0.27900000000000003</v>
      </c>
      <c r="V406" s="17">
        <v>-7.4749999999999996</v>
      </c>
      <c r="W406" s="17">
        <v>25578.612420000001</v>
      </c>
      <c r="X406" s="17">
        <v>56666.8</v>
      </c>
      <c r="Y406" s="17">
        <v>56.06</v>
      </c>
      <c r="Z406" s="17">
        <v>-189.24199999999999</v>
      </c>
    </row>
    <row r="407" spans="1:26" x14ac:dyDescent="0.2">
      <c r="A407" s="27">
        <v>45047</v>
      </c>
      <c r="B407" s="17">
        <v>872.20500000000004</v>
      </c>
      <c r="C407" s="14">
        <v>10.050000000000001</v>
      </c>
      <c r="D407" s="17">
        <v>-526.5</v>
      </c>
      <c r="E407" s="17">
        <v>97.5</v>
      </c>
      <c r="F407" s="17">
        <v>88.894999999999996</v>
      </c>
      <c r="G407" s="17">
        <v>915.01</v>
      </c>
      <c r="H407" s="17">
        <v>14.893000000000001</v>
      </c>
      <c r="I407" s="17">
        <v>-311.39800000000002</v>
      </c>
      <c r="J407" s="17">
        <v>3372.7649999999999</v>
      </c>
      <c r="K407" s="17">
        <v>207</v>
      </c>
      <c r="L407" s="17">
        <v>0.1487</v>
      </c>
      <c r="M407" s="17">
        <v>215.13499999999999</v>
      </c>
      <c r="N407" s="17">
        <v>95.109989999999996</v>
      </c>
      <c r="O407" s="17">
        <v>24213.3</v>
      </c>
      <c r="P407" s="17">
        <v>1569.3</v>
      </c>
      <c r="Q407" s="17">
        <v>-33.298000000000002</v>
      </c>
      <c r="R407" s="17">
        <v>36723.714999999997</v>
      </c>
      <c r="S407" s="17">
        <v>40.5</v>
      </c>
      <c r="T407" s="17">
        <v>-46.52</v>
      </c>
      <c r="U407" s="17">
        <v>-0.27</v>
      </c>
      <c r="V407" s="17">
        <v>-7.3250000000000002</v>
      </c>
      <c r="W407" s="17">
        <v>25578.612420000001</v>
      </c>
      <c r="X407" s="17">
        <v>58698</v>
      </c>
      <c r="Y407" s="17">
        <v>56.54</v>
      </c>
      <c r="Z407" s="17">
        <v>-190.833</v>
      </c>
    </row>
    <row r="408" spans="1:26" x14ac:dyDescent="0.2">
      <c r="A408" s="27">
        <v>45044</v>
      </c>
      <c r="B408" s="17">
        <v>896.5</v>
      </c>
      <c r="C408" s="14">
        <v>9.9450000000000003</v>
      </c>
      <c r="D408" s="17">
        <v>-524.13499999999999</v>
      </c>
      <c r="E408" s="17">
        <v>97.5</v>
      </c>
      <c r="F408" s="17">
        <v>88.677000000000007</v>
      </c>
      <c r="G408" s="17">
        <v>917.5</v>
      </c>
      <c r="H408" s="17">
        <v>16</v>
      </c>
      <c r="I408" s="17">
        <v>-212.65</v>
      </c>
      <c r="J408" s="17">
        <v>3368.393</v>
      </c>
      <c r="K408" s="17">
        <v>207.1</v>
      </c>
      <c r="L408" s="17">
        <v>0.15</v>
      </c>
      <c r="M408" s="17">
        <v>215.13499999999999</v>
      </c>
      <c r="N408" s="17">
        <v>95.08</v>
      </c>
      <c r="O408" s="17">
        <v>24213.3</v>
      </c>
      <c r="P408" s="17">
        <v>1570</v>
      </c>
      <c r="Q408" s="17">
        <v>-33</v>
      </c>
      <c r="R408" s="17">
        <v>36755.68</v>
      </c>
      <c r="S408" s="17">
        <v>40.5</v>
      </c>
      <c r="T408" s="17">
        <v>-46.7</v>
      </c>
      <c r="U408" s="17">
        <v>-0.27</v>
      </c>
      <c r="V408" s="17">
        <v>-7.3849999999999998</v>
      </c>
      <c r="W408" s="17">
        <v>25578.612420000001</v>
      </c>
      <c r="X408" s="17">
        <v>59583.3</v>
      </c>
      <c r="Y408" s="17">
        <v>55.728999999999999</v>
      </c>
      <c r="Z408" s="17">
        <v>-188.77</v>
      </c>
    </row>
    <row r="409" spans="1:26" x14ac:dyDescent="0.2">
      <c r="A409" s="27">
        <v>45043</v>
      </c>
      <c r="B409" s="17">
        <v>890.5</v>
      </c>
      <c r="C409" s="14">
        <v>10.25</v>
      </c>
      <c r="D409" s="17">
        <v>-520.15499999999997</v>
      </c>
      <c r="E409" s="17">
        <v>95.652000000000001</v>
      </c>
      <c r="F409" s="17">
        <v>88.99</v>
      </c>
      <c r="G409" s="17">
        <v>919.38499999999999</v>
      </c>
      <c r="H409" s="17">
        <v>21.5</v>
      </c>
      <c r="I409" s="17">
        <v>-242.62899999999999</v>
      </c>
      <c r="J409" s="17">
        <v>3415</v>
      </c>
      <c r="K409" s="17">
        <v>208</v>
      </c>
      <c r="L409" s="17">
        <v>0.11899999999999999</v>
      </c>
      <c r="M409" s="17">
        <v>215.065</v>
      </c>
      <c r="N409" s="17">
        <v>95.5</v>
      </c>
      <c r="O409" s="17">
        <v>25012.3</v>
      </c>
      <c r="P409" s="17">
        <v>1556.5</v>
      </c>
      <c r="Q409" s="17">
        <v>-31.204000000000001</v>
      </c>
      <c r="R409" s="17">
        <v>35522.266000000003</v>
      </c>
      <c r="S409" s="17">
        <v>40.5</v>
      </c>
      <c r="T409" s="17">
        <v>-46.314999999999998</v>
      </c>
      <c r="U409" s="17">
        <v>-0.28899999999999998</v>
      </c>
      <c r="V409" s="17">
        <v>-7.4450000000000003</v>
      </c>
      <c r="W409" s="17">
        <v>25578.612420000001</v>
      </c>
      <c r="X409" s="17">
        <v>60020</v>
      </c>
      <c r="Y409" s="17">
        <v>55.62</v>
      </c>
      <c r="Z409" s="17">
        <v>-184.92500000000001</v>
      </c>
    </row>
    <row r="410" spans="1:26" x14ac:dyDescent="0.2">
      <c r="A410" s="27">
        <v>45042</v>
      </c>
      <c r="B410" s="17">
        <v>864.5</v>
      </c>
      <c r="C410" s="14">
        <v>10.45</v>
      </c>
      <c r="D410" s="17">
        <v>-509.84500000000003</v>
      </c>
      <c r="E410" s="17">
        <v>90.35</v>
      </c>
      <c r="F410" s="17">
        <v>90.5</v>
      </c>
      <c r="G410" s="17">
        <v>941.33</v>
      </c>
      <c r="H410" s="17">
        <v>20.952999999999999</v>
      </c>
      <c r="I410" s="17">
        <v>-198.72200000000001</v>
      </c>
      <c r="J410" s="17">
        <v>3501.25</v>
      </c>
      <c r="K410" s="17">
        <v>198</v>
      </c>
      <c r="L410" s="17">
        <v>0.1308</v>
      </c>
      <c r="M410" s="17">
        <v>217.81800000000001</v>
      </c>
      <c r="N410" s="17">
        <v>96.581800000000001</v>
      </c>
      <c r="O410" s="17">
        <v>24466.5</v>
      </c>
      <c r="P410" s="17">
        <v>1566</v>
      </c>
      <c r="Q410" s="17">
        <v>-30.085000000000001</v>
      </c>
      <c r="R410" s="17">
        <v>28015.171999999999</v>
      </c>
      <c r="S410" s="17">
        <v>41.5</v>
      </c>
      <c r="T410" s="17">
        <v>-47.5</v>
      </c>
      <c r="U410" s="17">
        <v>-0.2878</v>
      </c>
      <c r="V410" s="17">
        <v>-7.335</v>
      </c>
      <c r="W410" s="17">
        <v>25578.612420000001</v>
      </c>
      <c r="X410" s="17">
        <v>62000</v>
      </c>
      <c r="Y410" s="17">
        <v>57.225000000000001</v>
      </c>
      <c r="Z410" s="17">
        <v>-188.1</v>
      </c>
    </row>
    <row r="411" spans="1:26" x14ac:dyDescent="0.2">
      <c r="A411" s="27">
        <v>45041</v>
      </c>
      <c r="B411" s="17">
        <v>864.06</v>
      </c>
      <c r="C411" s="14">
        <v>10.613</v>
      </c>
      <c r="D411" s="17">
        <v>-500.75</v>
      </c>
      <c r="E411" s="17">
        <v>88.75</v>
      </c>
      <c r="F411" s="17">
        <v>88.747</v>
      </c>
      <c r="G411" s="17">
        <v>922.505</v>
      </c>
      <c r="H411" s="17">
        <v>31.452999999999999</v>
      </c>
      <c r="I411" s="17">
        <v>-258.74599999999998</v>
      </c>
      <c r="J411" s="17">
        <v>3364.7</v>
      </c>
      <c r="K411" s="17">
        <v>200</v>
      </c>
      <c r="L411" s="17">
        <v>0.13</v>
      </c>
      <c r="M411" s="17">
        <v>210.215</v>
      </c>
      <c r="N411" s="17">
        <v>98</v>
      </c>
      <c r="O411" s="17">
        <v>24014.5</v>
      </c>
      <c r="P411" s="17">
        <v>1587.3</v>
      </c>
      <c r="Q411" s="17">
        <v>-29.5</v>
      </c>
      <c r="R411" s="17">
        <v>29019.043000000001</v>
      </c>
      <c r="S411" s="17">
        <v>40.064999999999998</v>
      </c>
      <c r="T411" s="17">
        <v>-46.55</v>
      </c>
      <c r="U411" s="17">
        <v>-0.26</v>
      </c>
      <c r="V411" s="17">
        <v>-7.2949999999999999</v>
      </c>
      <c r="W411" s="17">
        <v>25578.612420000001</v>
      </c>
      <c r="X411" s="17">
        <v>64000</v>
      </c>
      <c r="Y411" s="17">
        <v>54.36</v>
      </c>
      <c r="Z411" s="17">
        <v>-181.21</v>
      </c>
    </row>
    <row r="412" spans="1:26" x14ac:dyDescent="0.2">
      <c r="A412" s="27">
        <v>45040</v>
      </c>
      <c r="B412" s="17">
        <v>854.5</v>
      </c>
      <c r="C412" s="14">
        <v>10.85</v>
      </c>
      <c r="D412" s="17">
        <v>-490</v>
      </c>
      <c r="E412" s="17">
        <v>89.35</v>
      </c>
      <c r="F412" s="17">
        <v>89.424999999999997</v>
      </c>
      <c r="G412" s="17">
        <v>932.5</v>
      </c>
      <c r="H412" s="17">
        <v>31.4</v>
      </c>
      <c r="I412" s="17">
        <v>-293.77499999999998</v>
      </c>
      <c r="J412" s="17">
        <v>3325</v>
      </c>
      <c r="K412" s="17">
        <v>199.4</v>
      </c>
      <c r="L412" s="17">
        <v>0.14119999999999999</v>
      </c>
      <c r="M412" s="17">
        <v>215.113</v>
      </c>
      <c r="N412" s="17">
        <v>99.95</v>
      </c>
      <c r="O412" s="17">
        <v>23694.799999999999</v>
      </c>
      <c r="P412" s="17">
        <v>1531.8</v>
      </c>
      <c r="Q412" s="17">
        <v>-30</v>
      </c>
      <c r="R412" s="17">
        <v>34385.207000000002</v>
      </c>
      <c r="S412" s="17">
        <v>39.76</v>
      </c>
      <c r="T412" s="17">
        <v>-45</v>
      </c>
      <c r="U412" s="17">
        <v>-0.29099999999999998</v>
      </c>
      <c r="V412" s="17">
        <v>-7.3</v>
      </c>
      <c r="W412" s="17">
        <v>25578.612420000001</v>
      </c>
      <c r="X412" s="17">
        <v>62550</v>
      </c>
      <c r="Y412" s="17">
        <v>54.384999999999998</v>
      </c>
      <c r="Z412" s="17">
        <v>-182.5</v>
      </c>
    </row>
    <row r="413" spans="1:26" x14ac:dyDescent="0.2">
      <c r="A413" s="27">
        <v>45037</v>
      </c>
      <c r="B413" s="17">
        <v>821.85400000000004</v>
      </c>
      <c r="C413" s="14">
        <v>9.81</v>
      </c>
      <c r="D413" s="17">
        <v>-484.61</v>
      </c>
      <c r="E413" s="17">
        <v>90.878</v>
      </c>
      <c r="F413" s="17">
        <v>90.415000000000006</v>
      </c>
      <c r="G413" s="17">
        <v>935.1</v>
      </c>
      <c r="H413" s="17">
        <v>31.4</v>
      </c>
      <c r="I413" s="17">
        <v>-350.74700000000001</v>
      </c>
      <c r="J413" s="17">
        <v>3381.9430000000002</v>
      </c>
      <c r="K413" s="17">
        <v>195</v>
      </c>
      <c r="L413" s="17">
        <v>0.14499999999999999</v>
      </c>
      <c r="M413" s="17">
        <v>220</v>
      </c>
      <c r="N413" s="17">
        <v>118.54826</v>
      </c>
      <c r="O413" s="17">
        <v>24987.5</v>
      </c>
      <c r="P413" s="17">
        <v>1553.5</v>
      </c>
      <c r="Q413" s="17">
        <v>-27.625</v>
      </c>
      <c r="R413" s="17">
        <v>37766.023000000001</v>
      </c>
      <c r="S413" s="17">
        <v>40</v>
      </c>
      <c r="T413" s="17">
        <v>-44.07</v>
      </c>
      <c r="U413" s="17">
        <v>-0.30030000000000001</v>
      </c>
      <c r="V413" s="17">
        <v>-7.4050000000000002</v>
      </c>
      <c r="W413" s="17">
        <v>25578.612420000001</v>
      </c>
      <c r="X413" s="17">
        <v>59307.5</v>
      </c>
      <c r="Y413" s="17">
        <v>54.289000000000001</v>
      </c>
      <c r="Z413" s="17">
        <v>-182.67</v>
      </c>
    </row>
    <row r="414" spans="1:26" x14ac:dyDescent="0.2">
      <c r="A414" s="27">
        <v>45036</v>
      </c>
      <c r="B414" s="17">
        <v>838.5</v>
      </c>
      <c r="C414" s="14">
        <v>9.4499999999999993</v>
      </c>
      <c r="D414" s="17">
        <v>-485</v>
      </c>
      <c r="E414" s="17">
        <v>89.3</v>
      </c>
      <c r="F414" s="17">
        <v>90</v>
      </c>
      <c r="G414" s="17">
        <v>935</v>
      </c>
      <c r="H414" s="17">
        <v>36.255000000000003</v>
      </c>
      <c r="I414" s="17">
        <v>-315.14699999999999</v>
      </c>
      <c r="J414" s="17">
        <v>3577.5</v>
      </c>
      <c r="K414" s="17">
        <v>200</v>
      </c>
      <c r="L414" s="17">
        <v>0.14000000000000001</v>
      </c>
      <c r="M414" s="17">
        <v>222.5</v>
      </c>
      <c r="N414" s="17">
        <v>119</v>
      </c>
      <c r="O414" s="17">
        <v>25891.8</v>
      </c>
      <c r="P414" s="17">
        <v>1521</v>
      </c>
      <c r="Q414" s="17">
        <v>-25.125</v>
      </c>
      <c r="R414" s="17">
        <v>37772.75</v>
      </c>
      <c r="S414" s="17">
        <v>40.5</v>
      </c>
      <c r="T414" s="17">
        <v>-45.89</v>
      </c>
      <c r="U414" s="17">
        <v>-0.3155</v>
      </c>
      <c r="V414" s="17">
        <v>-7.2050000000000001</v>
      </c>
      <c r="W414" s="17">
        <v>25578.612420000001</v>
      </c>
      <c r="X414" s="17">
        <v>59307.5</v>
      </c>
      <c r="Y414" s="17">
        <v>53.47</v>
      </c>
      <c r="Z414" s="17">
        <v>-182.61500000000001</v>
      </c>
    </row>
    <row r="415" spans="1:26" x14ac:dyDescent="0.2">
      <c r="A415" s="27">
        <v>45035</v>
      </c>
      <c r="B415" s="17">
        <v>839.38099999999997</v>
      </c>
      <c r="C415" s="14">
        <v>9.81</v>
      </c>
      <c r="D415" s="17">
        <v>-510.2</v>
      </c>
      <c r="E415" s="17">
        <v>87.7</v>
      </c>
      <c r="F415" s="17">
        <v>90.004999999999995</v>
      </c>
      <c r="G415" s="17">
        <v>932.32</v>
      </c>
      <c r="H415" s="17">
        <v>36.093000000000004</v>
      </c>
      <c r="I415" s="17">
        <v>-284.39</v>
      </c>
      <c r="J415" s="17">
        <v>3428.9989999999998</v>
      </c>
      <c r="K415" s="17">
        <v>200</v>
      </c>
      <c r="L415" s="17">
        <v>0.16</v>
      </c>
      <c r="M415" s="17">
        <v>222.535</v>
      </c>
      <c r="N415" s="17">
        <v>115.5992</v>
      </c>
      <c r="O415" s="17">
        <v>29124</v>
      </c>
      <c r="P415" s="17">
        <v>1517.7</v>
      </c>
      <c r="Q415" s="17">
        <v>-24.763000000000002</v>
      </c>
      <c r="R415" s="17">
        <v>38307.273000000001</v>
      </c>
      <c r="S415" s="17">
        <v>40</v>
      </c>
      <c r="T415" s="17">
        <v>-47.8</v>
      </c>
      <c r="U415" s="17">
        <v>-0.26250000000000001</v>
      </c>
      <c r="V415" s="17">
        <v>-7.2350000000000003</v>
      </c>
      <c r="W415" s="17">
        <v>25578.612420000001</v>
      </c>
      <c r="X415" s="17">
        <v>59307.5</v>
      </c>
      <c r="Y415" s="17">
        <v>53.95</v>
      </c>
      <c r="Z415" s="17">
        <v>-182.34</v>
      </c>
    </row>
    <row r="416" spans="1:26" x14ac:dyDescent="0.2">
      <c r="A416" s="27">
        <v>45034</v>
      </c>
      <c r="B416" s="17">
        <v>804.5</v>
      </c>
      <c r="C416" s="14">
        <v>9.3949999999999996</v>
      </c>
      <c r="D416" s="17">
        <v>-497.96800000000002</v>
      </c>
      <c r="E416" s="17">
        <v>87.652000000000001</v>
      </c>
      <c r="F416" s="17">
        <v>90.144999999999996</v>
      </c>
      <c r="G416" s="17">
        <v>948</v>
      </c>
      <c r="H416" s="17">
        <v>33.878</v>
      </c>
      <c r="I416" s="17">
        <v>-291.82499999999999</v>
      </c>
      <c r="J416" s="17">
        <v>3402.8</v>
      </c>
      <c r="K416" s="17">
        <v>198</v>
      </c>
      <c r="L416" s="17">
        <v>0.188</v>
      </c>
      <c r="M416" s="17">
        <v>228.5</v>
      </c>
      <c r="N416" s="17">
        <v>116</v>
      </c>
      <c r="O416" s="17">
        <v>25282.5</v>
      </c>
      <c r="P416" s="17">
        <v>1492.9</v>
      </c>
      <c r="Q416" s="17">
        <v>-24.95</v>
      </c>
      <c r="R416" s="17">
        <v>39135.648000000001</v>
      </c>
      <c r="S416" s="17">
        <v>40.4</v>
      </c>
      <c r="T416" s="17">
        <v>-48.67</v>
      </c>
      <c r="U416" s="17">
        <v>-0.30499999999999999</v>
      </c>
      <c r="V416" s="17">
        <v>-7.5</v>
      </c>
      <c r="W416" s="17">
        <v>25578.612420000001</v>
      </c>
      <c r="X416" s="17">
        <v>55322.5</v>
      </c>
      <c r="Y416" s="17">
        <v>54.56</v>
      </c>
      <c r="Z416" s="17">
        <v>-181.08099999999999</v>
      </c>
    </row>
    <row r="417" spans="1:26" x14ac:dyDescent="0.2">
      <c r="A417" s="27">
        <v>45033</v>
      </c>
      <c r="B417" s="17">
        <v>795.5</v>
      </c>
      <c r="C417" s="14">
        <v>8.99</v>
      </c>
      <c r="D417" s="17">
        <v>-501.63</v>
      </c>
      <c r="E417" s="17">
        <v>86.125</v>
      </c>
      <c r="F417" s="17">
        <v>91</v>
      </c>
      <c r="G417" s="17">
        <v>949.26499999999999</v>
      </c>
      <c r="H417" s="17">
        <v>23.843</v>
      </c>
      <c r="I417" s="17">
        <v>-246.49600000000001</v>
      </c>
      <c r="J417" s="17">
        <v>3430</v>
      </c>
      <c r="K417" s="17">
        <v>195</v>
      </c>
      <c r="L417" s="17">
        <v>0.16980000000000001</v>
      </c>
      <c r="M417" s="17">
        <v>233.535</v>
      </c>
      <c r="N417" s="17">
        <v>134.75</v>
      </c>
      <c r="O417" s="17">
        <v>24597.5</v>
      </c>
      <c r="P417" s="17">
        <v>1516.8</v>
      </c>
      <c r="Q417" s="17">
        <v>-26.5</v>
      </c>
      <c r="R417" s="17">
        <v>41156.648000000001</v>
      </c>
      <c r="S417" s="17">
        <v>41.4</v>
      </c>
      <c r="T417" s="17">
        <v>-49.23</v>
      </c>
      <c r="U417" s="17">
        <v>-0.3</v>
      </c>
      <c r="V417" s="17">
        <v>-7.2649999999999997</v>
      </c>
      <c r="W417" s="17">
        <v>25578.612420000001</v>
      </c>
      <c r="X417" s="17">
        <v>53850.8</v>
      </c>
      <c r="Y417" s="17">
        <v>54.341999999999999</v>
      </c>
      <c r="Z417" s="17">
        <v>-181.345</v>
      </c>
    </row>
    <row r="418" spans="1:26" x14ac:dyDescent="0.2">
      <c r="A418" s="27">
        <v>45030</v>
      </c>
      <c r="B418" s="17">
        <v>790.22500000000002</v>
      </c>
      <c r="C418" s="14">
        <v>9.1300000000000008</v>
      </c>
      <c r="D418" s="17">
        <v>-509.38</v>
      </c>
      <c r="E418" s="17">
        <v>85.75</v>
      </c>
      <c r="F418" s="17">
        <v>93</v>
      </c>
      <c r="G418" s="17">
        <v>965.77499999999998</v>
      </c>
      <c r="H418" s="17">
        <v>23.843</v>
      </c>
      <c r="I418" s="17">
        <v>-285.92099999999999</v>
      </c>
      <c r="J418" s="17">
        <v>3376.25</v>
      </c>
      <c r="K418" s="17">
        <v>200.5</v>
      </c>
      <c r="L418" s="17">
        <v>0.13200000000000001</v>
      </c>
      <c r="M418" s="17">
        <v>234.21</v>
      </c>
      <c r="N418" s="17">
        <v>135.1756</v>
      </c>
      <c r="O418" s="17">
        <v>24962.5</v>
      </c>
      <c r="P418" s="17">
        <v>1522</v>
      </c>
      <c r="Q418" s="17">
        <v>-27.991</v>
      </c>
      <c r="R418" s="17">
        <v>39282.773000000001</v>
      </c>
      <c r="S418" s="17">
        <v>41.4</v>
      </c>
      <c r="T418" s="17">
        <v>-48.09</v>
      </c>
      <c r="U418" s="17">
        <v>-0.34</v>
      </c>
      <c r="V418" s="17">
        <v>-6.8</v>
      </c>
      <c r="W418" s="17">
        <v>25578.612420000001</v>
      </c>
      <c r="X418" s="17">
        <v>51117.8</v>
      </c>
      <c r="Y418" s="17">
        <v>54.039000000000001</v>
      </c>
      <c r="Z418" s="17">
        <v>-180.16</v>
      </c>
    </row>
    <row r="419" spans="1:26" x14ac:dyDescent="0.2">
      <c r="A419" s="27">
        <v>45029</v>
      </c>
      <c r="B419" s="17">
        <v>810.5</v>
      </c>
      <c r="C419" s="14">
        <v>8.5050000000000008</v>
      </c>
      <c r="D419" s="17">
        <v>-510.233</v>
      </c>
      <c r="E419" s="17">
        <v>85.65</v>
      </c>
      <c r="F419" s="17">
        <v>93.935000000000002</v>
      </c>
      <c r="G419" s="17">
        <v>971.52499999999998</v>
      </c>
      <c r="H419" s="17">
        <v>18</v>
      </c>
      <c r="I419" s="17">
        <v>-210.25200000000001</v>
      </c>
      <c r="J419" s="17">
        <v>3314.7249999999999</v>
      </c>
      <c r="K419" s="17">
        <v>206</v>
      </c>
      <c r="L419" s="17">
        <v>0.1285</v>
      </c>
      <c r="M419" s="17">
        <v>234.28299999999999</v>
      </c>
      <c r="N419" s="17">
        <v>130.70806999999999</v>
      </c>
      <c r="O419" s="17">
        <v>23924</v>
      </c>
      <c r="P419" s="17">
        <v>1526.7</v>
      </c>
      <c r="Q419" s="17">
        <v>-30.303999999999998</v>
      </c>
      <c r="R419" s="17">
        <v>36777.218999999997</v>
      </c>
      <c r="S419" s="17">
        <v>41.5</v>
      </c>
      <c r="T419" s="17">
        <v>-48.51</v>
      </c>
      <c r="U419" s="17">
        <v>-0.315</v>
      </c>
      <c r="V419" s="17">
        <v>-6.7750000000000004</v>
      </c>
      <c r="W419" s="17">
        <v>25578.612420000001</v>
      </c>
      <c r="X419" s="17">
        <v>54114.5</v>
      </c>
      <c r="Y419" s="17">
        <v>54.057000000000002</v>
      </c>
      <c r="Z419" s="17">
        <v>-179.54599999999999</v>
      </c>
    </row>
    <row r="420" spans="1:26" x14ac:dyDescent="0.2">
      <c r="A420" s="27">
        <v>45028</v>
      </c>
      <c r="B420" s="17">
        <v>811.5</v>
      </c>
      <c r="C420" s="14">
        <v>8.6</v>
      </c>
      <c r="D420" s="17">
        <v>-518.74199999999996</v>
      </c>
      <c r="E420" s="17">
        <v>86.716999999999999</v>
      </c>
      <c r="F420" s="17">
        <v>93.694999999999993</v>
      </c>
      <c r="G420" s="17">
        <v>980</v>
      </c>
      <c r="H420" s="17">
        <v>24.728000000000002</v>
      </c>
      <c r="I420" s="17">
        <v>-339.995</v>
      </c>
      <c r="J420" s="17">
        <v>3312.5</v>
      </c>
      <c r="K420" s="17">
        <v>200</v>
      </c>
      <c r="L420" s="17">
        <v>0.14449999999999999</v>
      </c>
      <c r="M420" s="17">
        <v>233.74</v>
      </c>
      <c r="N420" s="17">
        <v>126.49203</v>
      </c>
      <c r="O420" s="17">
        <v>27931.3</v>
      </c>
      <c r="P420" s="17">
        <v>1506.9</v>
      </c>
      <c r="Q420" s="17">
        <v>-29</v>
      </c>
      <c r="R420" s="17">
        <v>37119.93</v>
      </c>
      <c r="S420" s="17">
        <v>42.4</v>
      </c>
      <c r="T420" s="17">
        <v>-46.09</v>
      </c>
      <c r="U420" s="17">
        <v>-0.315</v>
      </c>
      <c r="V420" s="17">
        <v>-6.8049999999999997</v>
      </c>
      <c r="W420" s="17">
        <v>25578.612420000001</v>
      </c>
      <c r="X420" s="17">
        <v>41382</v>
      </c>
      <c r="Y420" s="17">
        <v>54.87</v>
      </c>
      <c r="Z420" s="17">
        <v>-178.9</v>
      </c>
    </row>
    <row r="421" spans="1:26" x14ac:dyDescent="0.2">
      <c r="A421" s="27">
        <v>45027</v>
      </c>
      <c r="B421" s="17">
        <v>829.5</v>
      </c>
      <c r="C421" s="14">
        <v>8.9</v>
      </c>
      <c r="D421" s="17">
        <v>-521.61300000000006</v>
      </c>
      <c r="E421" s="17">
        <v>88.2</v>
      </c>
      <c r="F421" s="17">
        <v>94.82</v>
      </c>
      <c r="G421" s="17">
        <v>974.31</v>
      </c>
      <c r="H421" s="17">
        <v>28.625</v>
      </c>
      <c r="I421" s="17">
        <v>-213.81899999999999</v>
      </c>
      <c r="J421" s="17">
        <v>3370</v>
      </c>
      <c r="K421" s="17">
        <v>210</v>
      </c>
      <c r="L421" s="17">
        <v>0.14749999999999999</v>
      </c>
      <c r="M421" s="17">
        <v>231.78</v>
      </c>
      <c r="N421" s="17">
        <v>133</v>
      </c>
      <c r="O421" s="17">
        <v>28491.5</v>
      </c>
      <c r="P421" s="17">
        <v>1520</v>
      </c>
      <c r="Q421" s="17">
        <v>-30.469000000000001</v>
      </c>
      <c r="R421" s="17">
        <v>36326.199000000001</v>
      </c>
      <c r="S421" s="17">
        <v>43.145000000000003</v>
      </c>
      <c r="T421" s="17">
        <v>-44.884999999999998</v>
      </c>
      <c r="U421" s="17">
        <v>-0.31850000000000001</v>
      </c>
      <c r="V421" s="17">
        <v>-7.0750000000000002</v>
      </c>
      <c r="W421" s="17">
        <v>25578.612420000001</v>
      </c>
      <c r="X421" s="17">
        <v>38564</v>
      </c>
      <c r="Y421" s="17">
        <v>55.01</v>
      </c>
      <c r="Z421" s="17">
        <v>-179</v>
      </c>
    </row>
    <row r="422" spans="1:26" x14ac:dyDescent="0.2">
      <c r="A422" s="27">
        <v>45026</v>
      </c>
      <c r="B422" s="17">
        <v>848.5</v>
      </c>
      <c r="C422" s="14">
        <v>9.5</v>
      </c>
      <c r="D422" s="17">
        <v>-513.28</v>
      </c>
      <c r="E422" s="17">
        <v>88.15</v>
      </c>
      <c r="F422" s="17">
        <v>97.545000000000002</v>
      </c>
      <c r="G422" s="17">
        <v>974.995</v>
      </c>
      <c r="H422" s="17">
        <v>26.027999999999999</v>
      </c>
      <c r="I422" s="17">
        <v>-278.76900000000001</v>
      </c>
      <c r="J422" s="17">
        <v>3363.75</v>
      </c>
      <c r="K422" s="17">
        <v>225</v>
      </c>
      <c r="L422" s="17">
        <v>0.16800000000000001</v>
      </c>
      <c r="M422" s="17">
        <v>237.125</v>
      </c>
      <c r="N422" s="17">
        <v>128.5</v>
      </c>
      <c r="O422" s="17">
        <v>29650.799999999999</v>
      </c>
      <c r="P422" s="17">
        <v>1524</v>
      </c>
      <c r="Q422" s="17">
        <v>-29</v>
      </c>
      <c r="R422" s="17">
        <v>38473.25</v>
      </c>
      <c r="S422" s="17">
        <v>44.8</v>
      </c>
      <c r="T422" s="17">
        <v>-45</v>
      </c>
      <c r="U422" s="17">
        <v>-0.34</v>
      </c>
      <c r="V422" s="17">
        <v>-7.2050000000000001</v>
      </c>
      <c r="W422" s="17">
        <v>25578.612420000001</v>
      </c>
      <c r="X422" s="17">
        <v>38761</v>
      </c>
      <c r="Y422" s="17">
        <v>56.42</v>
      </c>
      <c r="Z422" s="17">
        <v>-179.41</v>
      </c>
    </row>
    <row r="423" spans="1:26" x14ac:dyDescent="0.2">
      <c r="A423" s="27">
        <v>45023</v>
      </c>
      <c r="B423" s="17">
        <v>839.69600000000003</v>
      </c>
      <c r="C423" s="14">
        <v>9.9849999999999994</v>
      </c>
      <c r="D423" s="17">
        <v>-503.20499999999998</v>
      </c>
      <c r="E423" s="17">
        <v>88.575000000000003</v>
      </c>
      <c r="F423" s="17">
        <v>97.495000000000005</v>
      </c>
      <c r="G423" s="17">
        <v>974.995</v>
      </c>
      <c r="H423" s="17">
        <v>22.414999999999999</v>
      </c>
      <c r="I423" s="17">
        <v>-219.989</v>
      </c>
      <c r="J423" s="17">
        <v>3355</v>
      </c>
      <c r="K423" s="17">
        <v>225.4</v>
      </c>
      <c r="L423" s="17">
        <v>0.16919999999999999</v>
      </c>
      <c r="M423" s="17">
        <v>237.25</v>
      </c>
      <c r="N423" s="17">
        <v>130.80098000000001</v>
      </c>
      <c r="O423" s="17">
        <v>29650.799999999999</v>
      </c>
      <c r="P423" s="17">
        <v>1506.8</v>
      </c>
      <c r="Q423" s="17">
        <v>-29.437999999999999</v>
      </c>
      <c r="R423" s="17">
        <v>38203.398000000001</v>
      </c>
      <c r="S423" s="17">
        <v>45</v>
      </c>
      <c r="T423" s="17">
        <v>-41.75</v>
      </c>
      <c r="U423" s="17">
        <v>-0.32800000000000001</v>
      </c>
      <c r="V423" s="17">
        <v>-7</v>
      </c>
      <c r="W423" s="17">
        <v>25578.612420000001</v>
      </c>
      <c r="X423" s="17">
        <v>37919.300000000003</v>
      </c>
      <c r="Y423" s="17">
        <v>56.395000000000003</v>
      </c>
      <c r="Z423" s="17">
        <v>-177.13</v>
      </c>
    </row>
    <row r="424" spans="1:26" x14ac:dyDescent="0.2">
      <c r="A424" s="27">
        <v>45022</v>
      </c>
      <c r="B424" s="17">
        <v>857.84299999999996</v>
      </c>
      <c r="C424" s="14">
        <v>9.9849999999999994</v>
      </c>
      <c r="D424" s="17">
        <v>-501.24200000000002</v>
      </c>
      <c r="E424" s="17">
        <v>89.075000000000003</v>
      </c>
      <c r="F424" s="17">
        <v>97.5</v>
      </c>
      <c r="G424" s="17">
        <v>975</v>
      </c>
      <c r="H424" s="17">
        <v>24.23</v>
      </c>
      <c r="I424" s="17">
        <v>-329.25099999999998</v>
      </c>
      <c r="J424" s="17">
        <v>3355</v>
      </c>
      <c r="K424" s="17">
        <v>225.4</v>
      </c>
      <c r="L424" s="17">
        <v>0.16350000000000001</v>
      </c>
      <c r="M424" s="17">
        <v>236.88499999999999</v>
      </c>
      <c r="N424" s="17">
        <v>136.44999999999999</v>
      </c>
      <c r="O424" s="17">
        <v>29722.5</v>
      </c>
      <c r="P424" s="17">
        <v>1508</v>
      </c>
      <c r="Q424" s="17">
        <v>-29.437999999999999</v>
      </c>
      <c r="R424" s="17">
        <v>37333.711000000003</v>
      </c>
      <c r="S424" s="17">
        <v>45.45</v>
      </c>
      <c r="T424" s="17">
        <v>-41.55</v>
      </c>
      <c r="U424" s="17">
        <v>-0.309</v>
      </c>
      <c r="V424" s="17">
        <v>-7.0049999999999999</v>
      </c>
      <c r="W424" s="17">
        <v>25578.612420000001</v>
      </c>
      <c r="X424" s="17">
        <v>37917.300000000003</v>
      </c>
      <c r="Y424" s="17">
        <v>55.12</v>
      </c>
      <c r="Z424" s="17">
        <v>-175.1</v>
      </c>
    </row>
    <row r="425" spans="1:26" x14ac:dyDescent="0.2">
      <c r="A425" s="27">
        <v>45021</v>
      </c>
      <c r="B425" s="17">
        <v>859.5</v>
      </c>
      <c r="C425" s="14">
        <v>10.195</v>
      </c>
      <c r="D425" s="17">
        <v>-490.16</v>
      </c>
      <c r="E425" s="17">
        <v>89.831000000000003</v>
      </c>
      <c r="F425" s="17">
        <v>97.644999999999996</v>
      </c>
      <c r="G425" s="17">
        <v>975</v>
      </c>
      <c r="H425" s="17">
        <v>17</v>
      </c>
      <c r="I425" s="17">
        <v>-322.59500000000003</v>
      </c>
      <c r="J425" s="17">
        <v>3357.5</v>
      </c>
      <c r="K425" s="17">
        <v>225.1</v>
      </c>
      <c r="L425" s="17">
        <v>0.11</v>
      </c>
      <c r="M425" s="17">
        <v>236.935</v>
      </c>
      <c r="N425" s="17">
        <v>143.75</v>
      </c>
      <c r="O425" s="17">
        <v>28958</v>
      </c>
      <c r="P425" s="17">
        <v>1461.5</v>
      </c>
      <c r="Q425" s="17">
        <v>-29.358000000000001</v>
      </c>
      <c r="R425" s="17">
        <v>37821.5</v>
      </c>
      <c r="S425" s="17">
        <v>47.225000000000001</v>
      </c>
      <c r="T425" s="17">
        <v>-38.875</v>
      </c>
      <c r="U425" s="17">
        <v>-0.32700000000000001</v>
      </c>
      <c r="V425" s="17">
        <v>-6.9450000000000003</v>
      </c>
      <c r="W425" s="17">
        <v>25578.612420000001</v>
      </c>
      <c r="X425" s="17">
        <v>38951.800000000003</v>
      </c>
      <c r="Y425" s="17">
        <v>54.99</v>
      </c>
      <c r="Z425" s="17">
        <v>-173.82499999999999</v>
      </c>
    </row>
    <row r="426" spans="1:26" x14ac:dyDescent="0.2">
      <c r="A426" s="27">
        <v>45020</v>
      </c>
      <c r="B426" s="17">
        <v>843.5</v>
      </c>
      <c r="C426" s="14">
        <v>9.2550000000000008</v>
      </c>
      <c r="D426" s="17">
        <v>-493.565</v>
      </c>
      <c r="E426" s="17">
        <v>88.555000000000007</v>
      </c>
      <c r="F426" s="17">
        <v>98.03</v>
      </c>
      <c r="G426" s="17">
        <v>983.02</v>
      </c>
      <c r="H426" s="17">
        <v>16.760000000000002</v>
      </c>
      <c r="I426" s="17">
        <v>-196.91900000000001</v>
      </c>
      <c r="J426" s="17">
        <v>3257.5</v>
      </c>
      <c r="K426" s="17">
        <v>228</v>
      </c>
      <c r="L426" s="17">
        <v>0.1217</v>
      </c>
      <c r="M426" s="17">
        <v>236.86</v>
      </c>
      <c r="N426" s="17">
        <v>155.22617</v>
      </c>
      <c r="O426" s="17">
        <v>28854.3</v>
      </c>
      <c r="P426" s="17">
        <v>1451.5</v>
      </c>
      <c r="Q426" s="17">
        <v>-29.125</v>
      </c>
      <c r="R426" s="17">
        <v>34095.898000000001</v>
      </c>
      <c r="S426" s="17">
        <v>45.85</v>
      </c>
      <c r="T426" s="17">
        <v>-38.53</v>
      </c>
      <c r="U426" s="17">
        <v>-0.33</v>
      </c>
      <c r="V426" s="17">
        <v>-6.6550000000000002</v>
      </c>
      <c r="W426" s="17">
        <v>25578.612420000001</v>
      </c>
      <c r="X426" s="17">
        <v>39553.5</v>
      </c>
      <c r="Y426" s="17">
        <v>54.551000000000002</v>
      </c>
      <c r="Z426" s="17">
        <v>-173.79</v>
      </c>
    </row>
    <row r="427" spans="1:26" x14ac:dyDescent="0.2">
      <c r="A427" s="27">
        <v>45019</v>
      </c>
      <c r="B427" s="17">
        <v>841.5</v>
      </c>
      <c r="C427" s="14">
        <v>8.7249999999999996</v>
      </c>
      <c r="D427" s="17">
        <v>-502.113</v>
      </c>
      <c r="E427" s="17">
        <v>82.5</v>
      </c>
      <c r="F427" s="17">
        <v>99</v>
      </c>
      <c r="G427" s="17">
        <v>985.21</v>
      </c>
      <c r="H427" s="17">
        <v>13.278</v>
      </c>
      <c r="I427" s="17">
        <v>-318.322</v>
      </c>
      <c r="J427" s="17">
        <v>3224.8249999999998</v>
      </c>
      <c r="K427" s="17">
        <v>215</v>
      </c>
      <c r="L427" s="17">
        <v>0.20830000000000001</v>
      </c>
      <c r="M427" s="17">
        <v>238.95</v>
      </c>
      <c r="N427" s="17">
        <v>148</v>
      </c>
      <c r="O427" s="17">
        <v>27262.5</v>
      </c>
      <c r="P427" s="17">
        <v>1424</v>
      </c>
      <c r="Q427" s="17">
        <v>-29.375</v>
      </c>
      <c r="R427" s="17">
        <v>31561.449000000001</v>
      </c>
      <c r="S427" s="17">
        <v>48</v>
      </c>
      <c r="T427" s="17">
        <v>-39.5</v>
      </c>
      <c r="U427" s="17">
        <v>-0.31</v>
      </c>
      <c r="V427" s="17">
        <v>-6.8150000000000004</v>
      </c>
      <c r="W427" s="17">
        <v>25578.612420000001</v>
      </c>
      <c r="X427" s="17">
        <v>40207.800000000003</v>
      </c>
      <c r="Y427" s="17">
        <v>55.63</v>
      </c>
      <c r="Z427" s="17">
        <v>-175.88300000000001</v>
      </c>
    </row>
    <row r="428" spans="1:26" x14ac:dyDescent="0.2">
      <c r="A428" s="27">
        <v>45016</v>
      </c>
      <c r="B428" s="17">
        <v>845.71</v>
      </c>
      <c r="C428" s="14">
        <v>8.0500000000000007</v>
      </c>
      <c r="D428" s="17">
        <v>-511</v>
      </c>
      <c r="E428" s="17">
        <v>86.372</v>
      </c>
      <c r="F428" s="17">
        <v>99.89</v>
      </c>
      <c r="G428" s="17">
        <v>1002.5</v>
      </c>
      <c r="H428" s="17">
        <v>12.032999999999999</v>
      </c>
      <c r="I428" s="17">
        <v>-322.25599999999997</v>
      </c>
      <c r="J428" s="17">
        <v>3233.75</v>
      </c>
      <c r="K428" s="17">
        <v>221</v>
      </c>
      <c r="L428" s="17">
        <v>7.4999999999999997E-2</v>
      </c>
      <c r="M428" s="17">
        <v>243</v>
      </c>
      <c r="N428" s="17">
        <v>152.60666000000001</v>
      </c>
      <c r="O428" s="17">
        <v>29644.5</v>
      </c>
      <c r="P428" s="17">
        <v>1427.6</v>
      </c>
      <c r="Q428" s="17">
        <v>-33.25</v>
      </c>
      <c r="R428" s="17">
        <v>30156.645</v>
      </c>
      <c r="S428" s="17">
        <v>46.5</v>
      </c>
      <c r="T428" s="17">
        <v>-39.484999999999999</v>
      </c>
      <c r="U428" s="17">
        <v>-0.33250000000000002</v>
      </c>
      <c r="V428" s="17">
        <v>-7.0250000000000004</v>
      </c>
      <c r="W428" s="17">
        <v>25578.612420000001</v>
      </c>
      <c r="X428" s="17">
        <v>39040</v>
      </c>
      <c r="Y428" s="17">
        <v>56.033000000000001</v>
      </c>
      <c r="Z428" s="17">
        <v>-177.83699999999999</v>
      </c>
    </row>
    <row r="429" spans="1:26" x14ac:dyDescent="0.2">
      <c r="A429" s="27">
        <v>45015</v>
      </c>
      <c r="B429" s="17">
        <v>853.56600000000003</v>
      </c>
      <c r="C429" s="14">
        <v>7.665</v>
      </c>
      <c r="D429" s="17">
        <v>-517.98</v>
      </c>
      <c r="E429" s="17">
        <v>87.15</v>
      </c>
      <c r="F429" s="17">
        <v>97.555000000000007</v>
      </c>
      <c r="G429" s="17">
        <v>985</v>
      </c>
      <c r="H429" s="17">
        <v>12.032999999999999</v>
      </c>
      <c r="I429" s="17">
        <v>-314.99400000000003</v>
      </c>
      <c r="J429" s="17">
        <v>3225</v>
      </c>
      <c r="K429" s="17">
        <v>220.5</v>
      </c>
      <c r="L429" s="17">
        <v>1.6799999999999999E-2</v>
      </c>
      <c r="M429" s="17">
        <v>245.29</v>
      </c>
      <c r="N429" s="17">
        <v>152.28785999999999</v>
      </c>
      <c r="O429" s="17">
        <v>28600.3</v>
      </c>
      <c r="P429" s="17">
        <v>1422.3</v>
      </c>
      <c r="Q429" s="17">
        <v>-36.125</v>
      </c>
      <c r="R429" s="17">
        <v>30428.75</v>
      </c>
      <c r="S429" s="17">
        <v>46.55</v>
      </c>
      <c r="T429" s="17">
        <v>-38.11</v>
      </c>
      <c r="U429" s="17">
        <v>-0.34300000000000003</v>
      </c>
      <c r="V429" s="17">
        <v>-7.125</v>
      </c>
      <c r="W429" s="17">
        <v>25578.612420000001</v>
      </c>
      <c r="X429" s="17">
        <v>40937.800000000003</v>
      </c>
      <c r="Y429" s="17">
        <v>56.350999999999999</v>
      </c>
      <c r="Z429" s="17">
        <v>-176.05</v>
      </c>
    </row>
    <row r="430" spans="1:26" x14ac:dyDescent="0.2">
      <c r="A430" s="27">
        <v>45014</v>
      </c>
      <c r="B430" s="17">
        <v>834.76</v>
      </c>
      <c r="C430" s="14">
        <v>7.35</v>
      </c>
      <c r="D430" s="17">
        <v>-513.173</v>
      </c>
      <c r="E430" s="17">
        <v>87.5</v>
      </c>
      <c r="F430" s="17">
        <v>98.534999999999997</v>
      </c>
      <c r="G430" s="17">
        <v>974.8</v>
      </c>
      <c r="H430" s="17">
        <v>18.565000000000001</v>
      </c>
      <c r="I430" s="17">
        <v>-142.245</v>
      </c>
      <c r="J430" s="17">
        <v>3300</v>
      </c>
      <c r="K430" s="17">
        <v>220</v>
      </c>
      <c r="L430" s="17">
        <v>2.1999999999999999E-2</v>
      </c>
      <c r="M430" s="17">
        <v>247.58</v>
      </c>
      <c r="N430" s="17">
        <v>153.26482999999999</v>
      </c>
      <c r="O430" s="17">
        <v>29598.5</v>
      </c>
      <c r="P430" s="17">
        <v>1397.1</v>
      </c>
      <c r="Q430" s="17">
        <v>-36</v>
      </c>
      <c r="R430" s="17">
        <v>30656.223000000002</v>
      </c>
      <c r="S430" s="17">
        <v>47.05</v>
      </c>
      <c r="T430" s="17">
        <v>-39.268000000000001</v>
      </c>
      <c r="U430" s="17">
        <v>-0.34799999999999998</v>
      </c>
      <c r="V430" s="17">
        <v>-7.4</v>
      </c>
      <c r="W430" s="17">
        <v>25578.612420000001</v>
      </c>
      <c r="X430" s="17">
        <v>38098</v>
      </c>
      <c r="Y430" s="17">
        <v>56.747</v>
      </c>
      <c r="Z430" s="17">
        <v>-175.36</v>
      </c>
    </row>
    <row r="431" spans="1:26" x14ac:dyDescent="0.2">
      <c r="A431" s="27">
        <v>45013</v>
      </c>
      <c r="B431" s="17">
        <v>839.5</v>
      </c>
      <c r="C431" s="14">
        <v>7.1</v>
      </c>
      <c r="D431" s="17">
        <v>-542.00599999999997</v>
      </c>
      <c r="E431" s="17">
        <v>89.125</v>
      </c>
      <c r="F431" s="17">
        <v>99.025000000000006</v>
      </c>
      <c r="G431" s="17">
        <v>986.01</v>
      </c>
      <c r="H431" s="17">
        <v>14</v>
      </c>
      <c r="I431" s="17">
        <v>-219.297</v>
      </c>
      <c r="J431" s="17">
        <v>3343.875</v>
      </c>
      <c r="K431" s="17">
        <v>223</v>
      </c>
      <c r="L431" s="17">
        <v>-1.0500000000000001E-2</v>
      </c>
      <c r="M431" s="17">
        <v>237.33500000000001</v>
      </c>
      <c r="N431" s="17">
        <v>150.5</v>
      </c>
      <c r="O431" s="17">
        <v>28158</v>
      </c>
      <c r="P431" s="17">
        <v>1384.5</v>
      </c>
      <c r="Q431" s="17">
        <v>-37.201999999999998</v>
      </c>
      <c r="R431" s="17">
        <v>25237.25</v>
      </c>
      <c r="S431" s="17">
        <v>47.05</v>
      </c>
      <c r="T431" s="17">
        <v>-40.234999999999999</v>
      </c>
      <c r="U431" s="17">
        <v>-0.41599999999999998</v>
      </c>
      <c r="V431" s="17">
        <v>-7.2949999999999999</v>
      </c>
      <c r="W431" s="17">
        <v>25578.612420000001</v>
      </c>
      <c r="X431" s="17">
        <v>34241.300000000003</v>
      </c>
      <c r="Y431" s="17">
        <v>57.003999999999998</v>
      </c>
      <c r="Z431" s="17">
        <v>-174.73400000000001</v>
      </c>
    </row>
    <row r="432" spans="1:26" x14ac:dyDescent="0.2">
      <c r="A432" s="27">
        <v>45012</v>
      </c>
      <c r="B432" s="17">
        <v>859.5</v>
      </c>
      <c r="C432" s="14">
        <v>7.9</v>
      </c>
      <c r="D432" s="17">
        <v>-536</v>
      </c>
      <c r="E432" s="17">
        <v>90.2</v>
      </c>
      <c r="F432" s="17">
        <v>99.52</v>
      </c>
      <c r="G432" s="17">
        <v>962.54499999999996</v>
      </c>
      <c r="H432" s="17">
        <v>19.917999999999999</v>
      </c>
      <c r="I432" s="17">
        <v>-287.5</v>
      </c>
      <c r="J432" s="17">
        <v>3338.5</v>
      </c>
      <c r="K432" s="17">
        <v>229</v>
      </c>
      <c r="L432" s="17">
        <v>2.53E-2</v>
      </c>
      <c r="M432" s="17">
        <v>242.57</v>
      </c>
      <c r="N432" s="17">
        <v>155</v>
      </c>
      <c r="O432" s="17">
        <v>26966</v>
      </c>
      <c r="P432" s="17">
        <v>1425.8</v>
      </c>
      <c r="Q432" s="17">
        <v>-33.612000000000002</v>
      </c>
      <c r="R432" s="17">
        <v>27414.365000000002</v>
      </c>
      <c r="S432" s="17">
        <v>52.5</v>
      </c>
      <c r="T432" s="17">
        <v>-41.314999999999998</v>
      </c>
      <c r="U432" s="17">
        <v>-0.40350000000000003</v>
      </c>
      <c r="V432" s="17">
        <v>-7.2750000000000004</v>
      </c>
      <c r="W432" s="17">
        <v>25578.612420000001</v>
      </c>
      <c r="X432" s="17">
        <v>38428.300000000003</v>
      </c>
      <c r="Y432" s="17">
        <v>57.283000000000001</v>
      </c>
      <c r="Z432" s="17">
        <v>-175.98</v>
      </c>
    </row>
    <row r="433" spans="1:26" x14ac:dyDescent="0.2">
      <c r="A433" s="27">
        <v>45009</v>
      </c>
      <c r="B433" s="17">
        <v>878.5</v>
      </c>
      <c r="C433" s="14">
        <v>8.15</v>
      </c>
      <c r="D433" s="17">
        <v>-496.26499999999999</v>
      </c>
      <c r="E433" s="17">
        <v>93.5</v>
      </c>
      <c r="F433" s="17">
        <v>100.5</v>
      </c>
      <c r="G433" s="17">
        <v>1006.452</v>
      </c>
      <c r="H433" s="17">
        <v>16.283000000000001</v>
      </c>
      <c r="I433" s="17">
        <v>-272.226</v>
      </c>
      <c r="J433" s="17">
        <v>3345</v>
      </c>
      <c r="K433" s="17">
        <v>236</v>
      </c>
      <c r="L433" s="17">
        <v>4.3999999999999997E-2</v>
      </c>
      <c r="M433" s="17">
        <v>252.25</v>
      </c>
      <c r="N433" s="17">
        <v>154.3869</v>
      </c>
      <c r="O433" s="17">
        <v>28700</v>
      </c>
      <c r="P433" s="17">
        <v>1419.7</v>
      </c>
      <c r="Q433" s="17">
        <v>-35.237000000000002</v>
      </c>
      <c r="R433" s="17">
        <v>25535.296999999999</v>
      </c>
      <c r="S433" s="17">
        <v>53</v>
      </c>
      <c r="T433" s="17">
        <v>-38.68</v>
      </c>
      <c r="U433" s="17">
        <v>-0.39100000000000001</v>
      </c>
      <c r="V433" s="17">
        <v>-7.25</v>
      </c>
      <c r="W433" s="17">
        <v>25578.612420000001</v>
      </c>
      <c r="X433" s="17">
        <v>35791.5</v>
      </c>
      <c r="Y433" s="17">
        <v>57.325000000000003</v>
      </c>
      <c r="Z433" s="17">
        <v>-173.93799999999999</v>
      </c>
    </row>
    <row r="434" spans="1:26" x14ac:dyDescent="0.2">
      <c r="A434" s="27">
        <v>45008</v>
      </c>
      <c r="B434" s="17">
        <v>875.46100000000001</v>
      </c>
      <c r="C434" s="14">
        <v>8.4049999999999994</v>
      </c>
      <c r="D434" s="17">
        <v>-495.33</v>
      </c>
      <c r="E434" s="17">
        <v>91.462999999999994</v>
      </c>
      <c r="F434" s="17">
        <v>100.99</v>
      </c>
      <c r="G434" s="17">
        <v>1009.74</v>
      </c>
      <c r="H434" s="17">
        <v>40.292999999999999</v>
      </c>
      <c r="I434" s="17">
        <v>-252.17500000000001</v>
      </c>
      <c r="J434" s="17">
        <v>3333.55</v>
      </c>
      <c r="K434" s="17">
        <v>228</v>
      </c>
      <c r="L434" s="17">
        <v>2.0299999999999999E-2</v>
      </c>
      <c r="M434" s="17">
        <v>248.30500000000001</v>
      </c>
      <c r="N434" s="17">
        <v>163</v>
      </c>
      <c r="O434" s="17">
        <v>30822</v>
      </c>
      <c r="P434" s="17">
        <v>1382</v>
      </c>
      <c r="Q434" s="17">
        <v>-36.375</v>
      </c>
      <c r="R434" s="17">
        <v>23680.370999999999</v>
      </c>
      <c r="S434" s="17">
        <v>54</v>
      </c>
      <c r="T434" s="17">
        <v>-37.83</v>
      </c>
      <c r="U434" s="17">
        <v>-0.442</v>
      </c>
      <c r="V434" s="17">
        <v>-6.9050000000000002</v>
      </c>
      <c r="W434" s="17">
        <v>25578.612420000001</v>
      </c>
      <c r="X434" s="17">
        <v>35969</v>
      </c>
      <c r="Y434" s="17">
        <v>55.924999999999997</v>
      </c>
      <c r="Z434" s="17">
        <v>-174.15</v>
      </c>
    </row>
    <row r="435" spans="1:26" x14ac:dyDescent="0.2">
      <c r="A435" s="27">
        <v>45007</v>
      </c>
      <c r="B435" s="17">
        <v>847.68700000000001</v>
      </c>
      <c r="C435" s="14">
        <v>8.8539999999999992</v>
      </c>
      <c r="D435" s="17">
        <v>-492</v>
      </c>
      <c r="E435" s="17">
        <v>93</v>
      </c>
      <c r="F435" s="17">
        <v>102.55500000000001</v>
      </c>
      <c r="G435" s="17">
        <v>1056.5450000000001</v>
      </c>
      <c r="H435" s="17">
        <v>40.292999999999999</v>
      </c>
      <c r="I435" s="17">
        <v>-241.34200000000001</v>
      </c>
      <c r="J435" s="17">
        <v>3427.5</v>
      </c>
      <c r="K435" s="17">
        <v>230</v>
      </c>
      <c r="L435" s="17">
        <v>5.0500000000000003E-2</v>
      </c>
      <c r="M435" s="17">
        <v>260</v>
      </c>
      <c r="N435" s="17">
        <v>184.29885999999999</v>
      </c>
      <c r="O435" s="17">
        <v>27500</v>
      </c>
      <c r="P435" s="17">
        <v>1413.8</v>
      </c>
      <c r="Q435" s="17">
        <v>-32.5</v>
      </c>
      <c r="R435" s="17">
        <v>20342.863000000001</v>
      </c>
      <c r="S435" s="17">
        <v>55.5</v>
      </c>
      <c r="T435" s="17">
        <v>-41.75</v>
      </c>
      <c r="U435" s="17">
        <v>-0.38500000000000001</v>
      </c>
      <c r="V435" s="17">
        <v>-7.0949999999999998</v>
      </c>
      <c r="W435" s="17">
        <v>25578.612420000001</v>
      </c>
      <c r="X435" s="17">
        <v>37831</v>
      </c>
      <c r="Y435" s="17">
        <v>57.67</v>
      </c>
      <c r="Z435" s="17">
        <v>-178.42</v>
      </c>
    </row>
    <row r="436" spans="1:26" x14ac:dyDescent="0.2">
      <c r="A436" s="27">
        <v>45006</v>
      </c>
      <c r="B436" s="17">
        <v>874.04700000000003</v>
      </c>
      <c r="C436" s="14">
        <v>8.4049999999999994</v>
      </c>
      <c r="D436" s="17">
        <v>-486.423</v>
      </c>
      <c r="E436" s="17">
        <v>93.415000000000006</v>
      </c>
      <c r="F436" s="17">
        <v>101.56</v>
      </c>
      <c r="G436" s="17">
        <v>1043.7449999999999</v>
      </c>
      <c r="H436" s="17">
        <v>40.292999999999999</v>
      </c>
      <c r="I436" s="17">
        <v>-156.202</v>
      </c>
      <c r="J436" s="17">
        <v>3360.5</v>
      </c>
      <c r="K436" s="17">
        <v>233.8</v>
      </c>
      <c r="L436" s="17">
        <v>7.2800000000000004E-2</v>
      </c>
      <c r="M436" s="17">
        <v>252.75</v>
      </c>
      <c r="N436" s="17">
        <v>175.11</v>
      </c>
      <c r="O436" s="17">
        <v>26508.799999999999</v>
      </c>
      <c r="P436" s="17">
        <v>1390.5</v>
      </c>
      <c r="Q436" s="17">
        <v>-34.125</v>
      </c>
      <c r="R436" s="17">
        <v>19610.664000000001</v>
      </c>
      <c r="S436" s="17">
        <v>55.3</v>
      </c>
      <c r="T436" s="17">
        <v>-42.84</v>
      </c>
      <c r="U436" s="17">
        <v>-0.38250000000000001</v>
      </c>
      <c r="V436" s="17">
        <v>-7.15</v>
      </c>
      <c r="W436" s="17">
        <v>25578.612420000001</v>
      </c>
      <c r="X436" s="17">
        <v>38439</v>
      </c>
      <c r="Y436" s="17">
        <v>57.22</v>
      </c>
      <c r="Z436" s="17">
        <v>-177.16300000000001</v>
      </c>
    </row>
    <row r="437" spans="1:26" x14ac:dyDescent="0.2">
      <c r="A437" s="27">
        <v>45005</v>
      </c>
      <c r="B437" s="17">
        <v>880.5</v>
      </c>
      <c r="C437" s="14">
        <v>8.5519999999999996</v>
      </c>
      <c r="D437" s="17">
        <v>-468.6</v>
      </c>
      <c r="E437" s="17">
        <v>96.9</v>
      </c>
      <c r="F437" s="17">
        <v>101.94</v>
      </c>
      <c r="G437" s="17">
        <v>1048.7349999999999</v>
      </c>
      <c r="H437" s="17">
        <v>47.097999999999999</v>
      </c>
      <c r="I437" s="17">
        <v>-382.99599999999998</v>
      </c>
      <c r="J437" s="17">
        <v>3450</v>
      </c>
      <c r="K437" s="17">
        <v>231</v>
      </c>
      <c r="L437" s="17">
        <v>0.10150000000000001</v>
      </c>
      <c r="M437" s="17">
        <v>260.38299999999998</v>
      </c>
      <c r="N437" s="17">
        <v>174.87637000000001</v>
      </c>
      <c r="O437" s="17">
        <v>31882.5</v>
      </c>
      <c r="P437" s="17">
        <v>1398.5</v>
      </c>
      <c r="Q437" s="17">
        <v>-33.362000000000002</v>
      </c>
      <c r="R437" s="17">
        <v>16927.75</v>
      </c>
      <c r="S437" s="17">
        <v>56.4</v>
      </c>
      <c r="T437" s="17">
        <v>-38.67</v>
      </c>
      <c r="U437" s="17">
        <v>-0.33350000000000002</v>
      </c>
      <c r="V437" s="17">
        <v>-7.27</v>
      </c>
      <c r="W437" s="17">
        <v>25578.612420000001</v>
      </c>
      <c r="X437" s="17">
        <v>36787.800000000003</v>
      </c>
      <c r="Y437" s="17">
        <v>59.174999999999997</v>
      </c>
      <c r="Z437" s="17">
        <v>-176.39500000000001</v>
      </c>
    </row>
    <row r="438" spans="1:26" x14ac:dyDescent="0.2">
      <c r="A438" s="27">
        <v>45002</v>
      </c>
      <c r="B438" s="17">
        <v>867.20799999999997</v>
      </c>
      <c r="C438" s="14">
        <v>8.9049999999999994</v>
      </c>
      <c r="D438" s="17">
        <v>-450.75</v>
      </c>
      <c r="E438" s="17">
        <v>96.9</v>
      </c>
      <c r="F438" s="17">
        <v>103.79</v>
      </c>
      <c r="G438" s="17">
        <v>1054.99</v>
      </c>
      <c r="H438" s="17">
        <v>36.313000000000002</v>
      </c>
      <c r="I438" s="17">
        <v>-382.6</v>
      </c>
      <c r="J438" s="17">
        <v>3428.35</v>
      </c>
      <c r="K438" s="17">
        <v>230</v>
      </c>
      <c r="L438" s="17">
        <v>0.1215</v>
      </c>
      <c r="M438" s="17">
        <v>252.75</v>
      </c>
      <c r="N438" s="17">
        <v>171.87778</v>
      </c>
      <c r="O438" s="17">
        <v>33837.5</v>
      </c>
      <c r="P438" s="17">
        <v>1432.8</v>
      </c>
      <c r="Q438" s="17">
        <v>-33.569000000000003</v>
      </c>
      <c r="R438" s="17">
        <v>16115.102000000001</v>
      </c>
      <c r="S438" s="17">
        <v>57.5</v>
      </c>
      <c r="T438" s="17">
        <v>-43.215000000000003</v>
      </c>
      <c r="U438" s="17">
        <v>-0.33560000000000001</v>
      </c>
      <c r="V438" s="17">
        <v>-6.9</v>
      </c>
      <c r="W438" s="17">
        <v>25578.612420000001</v>
      </c>
      <c r="X438" s="17">
        <v>33043</v>
      </c>
      <c r="Y438" s="17">
        <v>58.21</v>
      </c>
      <c r="Z438" s="17">
        <v>-176.81</v>
      </c>
    </row>
    <row r="439" spans="1:26" x14ac:dyDescent="0.2">
      <c r="A439" s="27">
        <v>45001</v>
      </c>
      <c r="B439" s="17">
        <v>860.5</v>
      </c>
      <c r="C439" s="14">
        <v>8.7449999999999992</v>
      </c>
      <c r="D439" s="17">
        <v>-457.19499999999999</v>
      </c>
      <c r="E439" s="17">
        <v>94.35</v>
      </c>
      <c r="F439" s="17">
        <v>106.48</v>
      </c>
      <c r="G439" s="17">
        <v>1061.1500000000001</v>
      </c>
      <c r="H439" s="17">
        <v>58</v>
      </c>
      <c r="I439" s="17">
        <v>-215.52099999999999</v>
      </c>
      <c r="J439" s="17">
        <v>3378.75</v>
      </c>
      <c r="K439" s="17">
        <v>230</v>
      </c>
      <c r="L439" s="17">
        <v>0.125</v>
      </c>
      <c r="M439" s="17">
        <v>258.96499999999997</v>
      </c>
      <c r="N439" s="17">
        <v>157.63</v>
      </c>
      <c r="O439" s="17">
        <v>38267.5</v>
      </c>
      <c r="P439" s="17">
        <v>1400.8</v>
      </c>
      <c r="Q439" s="17">
        <v>-29.5</v>
      </c>
      <c r="R439" s="17">
        <v>14287.275</v>
      </c>
      <c r="S439" s="17">
        <v>57.5</v>
      </c>
      <c r="T439" s="17">
        <v>-46.21</v>
      </c>
      <c r="U439" s="17">
        <v>-0.31</v>
      </c>
      <c r="V439" s="17">
        <v>-6.915</v>
      </c>
      <c r="W439" s="17">
        <v>25578.612420000001</v>
      </c>
      <c r="X439" s="17">
        <v>32721</v>
      </c>
      <c r="Y439" s="17">
        <v>58.475000000000001</v>
      </c>
      <c r="Z439" s="17">
        <v>-180.66</v>
      </c>
    </row>
    <row r="440" spans="1:26" x14ac:dyDescent="0.2">
      <c r="A440" s="27">
        <v>45000</v>
      </c>
      <c r="B440" s="17">
        <v>881.5</v>
      </c>
      <c r="C440" s="14">
        <v>7.87</v>
      </c>
      <c r="D440" s="17">
        <v>-457.83499999999998</v>
      </c>
      <c r="E440" s="17">
        <v>93.9</v>
      </c>
      <c r="F440" s="17">
        <v>105.985</v>
      </c>
      <c r="G440" s="17">
        <v>1070</v>
      </c>
      <c r="H440" s="17">
        <v>40.097999999999999</v>
      </c>
      <c r="I440" s="17">
        <v>-183.59700000000001</v>
      </c>
      <c r="J440" s="17">
        <v>3563.75</v>
      </c>
      <c r="K440" s="17">
        <v>250</v>
      </c>
      <c r="L440" s="17">
        <v>0.1255</v>
      </c>
      <c r="M440" s="17">
        <v>279.625</v>
      </c>
      <c r="N440" s="17">
        <v>137.5</v>
      </c>
      <c r="O440" s="17">
        <v>33563</v>
      </c>
      <c r="P440" s="17">
        <v>1462.9</v>
      </c>
      <c r="Q440" s="17">
        <v>-27.178000000000001</v>
      </c>
      <c r="R440" s="17">
        <v>11542.695</v>
      </c>
      <c r="S440" s="17">
        <v>58.5</v>
      </c>
      <c r="T440" s="17">
        <v>-45.564999999999998</v>
      </c>
      <c r="U440" s="17">
        <v>-0.3095</v>
      </c>
      <c r="V440" s="17">
        <v>-7.0330000000000004</v>
      </c>
      <c r="W440" s="17">
        <v>25578.612420000001</v>
      </c>
      <c r="X440" s="17">
        <v>34843.800000000003</v>
      </c>
      <c r="Y440" s="17">
        <v>64.599999999999994</v>
      </c>
      <c r="Z440" s="17">
        <v>-188.995</v>
      </c>
    </row>
    <row r="441" spans="1:26" x14ac:dyDescent="0.2">
      <c r="A441" s="27">
        <v>44999</v>
      </c>
      <c r="B441" s="17">
        <v>859.5</v>
      </c>
      <c r="C441" s="14">
        <v>8.6349999999999998</v>
      </c>
      <c r="D441" s="17">
        <v>-470</v>
      </c>
      <c r="E441" s="17">
        <v>92.1</v>
      </c>
      <c r="F441" s="17">
        <v>102.98</v>
      </c>
      <c r="G441" s="17">
        <v>1049.98</v>
      </c>
      <c r="H441" s="17">
        <v>36.988</v>
      </c>
      <c r="I441" s="17">
        <v>-196.94800000000001</v>
      </c>
      <c r="J441" s="17">
        <v>3302.6309999999999</v>
      </c>
      <c r="K441" s="17">
        <v>240</v>
      </c>
      <c r="L441" s="17">
        <v>8.1500000000000003E-2</v>
      </c>
      <c r="M441" s="17">
        <v>267.49</v>
      </c>
      <c r="N441" s="17">
        <v>133.69</v>
      </c>
      <c r="O441" s="17">
        <v>30880</v>
      </c>
      <c r="P441" s="17">
        <v>1441.5</v>
      </c>
      <c r="Q441" s="17">
        <v>-28.524999999999999</v>
      </c>
      <c r="R441" s="17">
        <v>9881.0400000000009</v>
      </c>
      <c r="S441" s="17">
        <v>56</v>
      </c>
      <c r="T441" s="17">
        <v>-44.625</v>
      </c>
      <c r="U441" s="17">
        <v>-0.3145</v>
      </c>
      <c r="V441" s="17">
        <v>-7.4</v>
      </c>
      <c r="W441" s="17">
        <v>25578.612420000001</v>
      </c>
      <c r="X441" s="17">
        <v>28796.799999999999</v>
      </c>
      <c r="Y441" s="17">
        <v>60.284999999999997</v>
      </c>
      <c r="Z441" s="17">
        <v>-181.09</v>
      </c>
    </row>
    <row r="442" spans="1:26" x14ac:dyDescent="0.2">
      <c r="A442" s="27">
        <v>44998</v>
      </c>
      <c r="B442" s="17">
        <v>852.35400000000004</v>
      </c>
      <c r="C442" s="14">
        <v>9.25</v>
      </c>
      <c r="D442" s="17">
        <v>-428.5</v>
      </c>
      <c r="E442" s="17">
        <v>92.713999999999999</v>
      </c>
      <c r="F442" s="17">
        <v>93</v>
      </c>
      <c r="G442" s="17">
        <v>999.99</v>
      </c>
      <c r="H442" s="17">
        <v>37.185000000000002</v>
      </c>
      <c r="I442" s="17">
        <v>-144.143</v>
      </c>
      <c r="J442" s="17">
        <v>3400</v>
      </c>
      <c r="K442" s="17">
        <v>256.2</v>
      </c>
      <c r="L442" s="17">
        <v>0.115</v>
      </c>
      <c r="M442" s="17">
        <v>255.75</v>
      </c>
      <c r="N442" s="17">
        <v>114</v>
      </c>
      <c r="O442" s="17">
        <v>31517.5</v>
      </c>
      <c r="P442" s="17">
        <v>1420.9</v>
      </c>
      <c r="Q442" s="17">
        <v>-28.923999999999999</v>
      </c>
      <c r="R442" s="17">
        <v>11035.473</v>
      </c>
      <c r="S442" s="17">
        <v>54</v>
      </c>
      <c r="T442" s="17">
        <v>-46.564999999999998</v>
      </c>
      <c r="U442" s="17">
        <v>-0.26550000000000001</v>
      </c>
      <c r="V442" s="17">
        <v>-7.6219999999999999</v>
      </c>
      <c r="W442" s="17">
        <v>25578.612420000001</v>
      </c>
      <c r="X442" s="17">
        <v>28056.799999999999</v>
      </c>
      <c r="Y442" s="17">
        <v>64.09</v>
      </c>
      <c r="Z442" s="17">
        <v>-180.465</v>
      </c>
    </row>
    <row r="443" spans="1:26" x14ac:dyDescent="0.2">
      <c r="A443" s="27">
        <v>44995</v>
      </c>
      <c r="B443" s="17">
        <v>835.5</v>
      </c>
      <c r="C443" s="14">
        <v>9.9</v>
      </c>
      <c r="D443" s="17">
        <v>-442</v>
      </c>
      <c r="E443" s="17">
        <v>91.097999999999999</v>
      </c>
      <c r="F443" s="17">
        <v>94.5</v>
      </c>
      <c r="G443" s="17">
        <v>979.82</v>
      </c>
      <c r="H443" s="17">
        <v>28.443000000000001</v>
      </c>
      <c r="I443" s="17">
        <v>-89.498000000000005</v>
      </c>
      <c r="J443" s="17">
        <v>3208.4</v>
      </c>
      <c r="K443" s="17">
        <v>224</v>
      </c>
      <c r="L443" s="17">
        <v>0.14299999999999999</v>
      </c>
      <c r="M443" s="17">
        <v>242.99</v>
      </c>
      <c r="N443" s="17">
        <v>123.7</v>
      </c>
      <c r="O443" s="17">
        <v>32942.5</v>
      </c>
      <c r="P443" s="17">
        <v>1358</v>
      </c>
      <c r="Q443" s="17">
        <v>-30.247</v>
      </c>
      <c r="R443" s="17">
        <v>11000.975</v>
      </c>
      <c r="S443" s="17">
        <v>52.3</v>
      </c>
      <c r="T443" s="17">
        <v>-48.332999999999998</v>
      </c>
      <c r="U443" s="17">
        <v>-0.2495</v>
      </c>
      <c r="V443" s="17">
        <v>-6.7949999999999999</v>
      </c>
      <c r="W443" s="17">
        <v>25578.612420000001</v>
      </c>
      <c r="X443" s="17">
        <v>30278</v>
      </c>
      <c r="Y443" s="17">
        <v>61.93</v>
      </c>
      <c r="Z443" s="17">
        <v>-185.96</v>
      </c>
    </row>
    <row r="444" spans="1:26" x14ac:dyDescent="0.2">
      <c r="A444" s="27">
        <v>44994</v>
      </c>
      <c r="B444" s="17">
        <v>831.39800000000002</v>
      </c>
      <c r="C444" s="14">
        <v>10.19</v>
      </c>
      <c r="D444" s="17">
        <v>-437.5</v>
      </c>
      <c r="E444" s="17">
        <v>90.632999999999996</v>
      </c>
      <c r="F444" s="17">
        <v>98.97</v>
      </c>
      <c r="G444" s="17">
        <v>965</v>
      </c>
      <c r="H444" s="17">
        <v>29.027999999999999</v>
      </c>
      <c r="I444" s="17">
        <v>-136.37100000000001</v>
      </c>
      <c r="J444" s="17">
        <v>3100</v>
      </c>
      <c r="K444" s="17">
        <v>220.1</v>
      </c>
      <c r="L444" s="17">
        <v>0.157</v>
      </c>
      <c r="M444" s="17">
        <v>231.65</v>
      </c>
      <c r="N444" s="17">
        <v>139.83000000000001</v>
      </c>
      <c r="O444" s="17">
        <v>28473.8</v>
      </c>
      <c r="P444" s="17">
        <v>1370.3</v>
      </c>
      <c r="Q444" s="17">
        <v>-26.125</v>
      </c>
      <c r="R444" s="17">
        <v>10704.5</v>
      </c>
      <c r="S444" s="17">
        <v>53.5</v>
      </c>
      <c r="T444" s="17">
        <v>-48.25</v>
      </c>
      <c r="U444" s="17">
        <v>-0.23519999999999999</v>
      </c>
      <c r="V444" s="17">
        <v>-6.2249999999999996</v>
      </c>
      <c r="W444" s="17">
        <v>25578.612420000001</v>
      </c>
      <c r="X444" s="17">
        <v>29212.799999999999</v>
      </c>
      <c r="Y444" s="17">
        <v>58.24</v>
      </c>
      <c r="Z444" s="17">
        <v>-184.935</v>
      </c>
    </row>
    <row r="445" spans="1:26" x14ac:dyDescent="0.2">
      <c r="A445" s="27">
        <v>44993</v>
      </c>
      <c r="B445" s="17">
        <v>827.56</v>
      </c>
      <c r="C445" s="14">
        <v>9.9039999999999999</v>
      </c>
      <c r="D445" s="17">
        <v>-467.5</v>
      </c>
      <c r="E445" s="17">
        <v>91.45</v>
      </c>
      <c r="F445" s="17">
        <v>101</v>
      </c>
      <c r="G445" s="17">
        <v>994.61</v>
      </c>
      <c r="H445" s="17">
        <v>31.542999999999999</v>
      </c>
      <c r="I445" s="17">
        <v>-209.57</v>
      </c>
      <c r="J445" s="17">
        <v>3159</v>
      </c>
      <c r="K445" s="17">
        <v>220.1</v>
      </c>
      <c r="L445" s="17">
        <v>0.183</v>
      </c>
      <c r="M445" s="17">
        <v>239.75</v>
      </c>
      <c r="N445" s="17">
        <v>133.55499</v>
      </c>
      <c r="O445" s="17">
        <v>29077.5</v>
      </c>
      <c r="P445" s="17">
        <v>1387</v>
      </c>
      <c r="Q445" s="17">
        <v>-29.2</v>
      </c>
      <c r="R445" s="17">
        <v>10362</v>
      </c>
      <c r="S445" s="17">
        <v>54.1</v>
      </c>
      <c r="T445" s="17">
        <v>-47.5</v>
      </c>
      <c r="U445" s="17">
        <v>-0.2235</v>
      </c>
      <c r="V445" s="17">
        <v>-6.1449999999999996</v>
      </c>
      <c r="W445" s="17">
        <v>25578.612420000001</v>
      </c>
      <c r="X445" s="17">
        <v>29490.799999999999</v>
      </c>
      <c r="Y445" s="17">
        <v>60.363</v>
      </c>
      <c r="Z445" s="17">
        <v>-190.76</v>
      </c>
    </row>
    <row r="446" spans="1:26" x14ac:dyDescent="0.2">
      <c r="A446" s="27">
        <v>44992</v>
      </c>
      <c r="B446" s="17">
        <v>868.89700000000005</v>
      </c>
      <c r="C446" s="14">
        <v>10.050000000000001</v>
      </c>
      <c r="D446" s="17">
        <v>-470.5</v>
      </c>
      <c r="E446" s="17">
        <v>91.575000000000003</v>
      </c>
      <c r="F446" s="17">
        <v>103.45</v>
      </c>
      <c r="G446" s="17">
        <v>952.56500000000005</v>
      </c>
      <c r="H446" s="17">
        <v>47</v>
      </c>
      <c r="I446" s="17">
        <v>-183.47300000000001</v>
      </c>
      <c r="J446" s="17">
        <v>3130</v>
      </c>
      <c r="K446" s="17">
        <v>237</v>
      </c>
      <c r="L446" s="17">
        <v>0.152</v>
      </c>
      <c r="M446" s="17">
        <v>237.75</v>
      </c>
      <c r="N446" s="17">
        <v>148.13251</v>
      </c>
      <c r="O446" s="17">
        <v>27283.3</v>
      </c>
      <c r="P446" s="17">
        <v>1381.5</v>
      </c>
      <c r="Q446" s="17">
        <v>-26.405999999999999</v>
      </c>
      <c r="R446" s="17">
        <v>10339.85</v>
      </c>
      <c r="S446" s="17">
        <v>53.3</v>
      </c>
      <c r="T446" s="17">
        <v>-42.494999999999997</v>
      </c>
      <c r="U446" s="17">
        <v>-0.30299999999999999</v>
      </c>
      <c r="V446" s="17">
        <v>-5.8449999999999998</v>
      </c>
      <c r="W446" s="17">
        <v>25578.612420000001</v>
      </c>
      <c r="X446" s="17">
        <v>29829</v>
      </c>
      <c r="Y446" s="17">
        <v>58.24</v>
      </c>
      <c r="Z446" s="17">
        <v>-185.4</v>
      </c>
    </row>
    <row r="447" spans="1:26" x14ac:dyDescent="0.2">
      <c r="A447" s="27">
        <v>44991</v>
      </c>
      <c r="B447" s="17">
        <v>897.16800000000001</v>
      </c>
      <c r="C447" s="14">
        <v>9.6</v>
      </c>
      <c r="D447" s="17">
        <v>-451</v>
      </c>
      <c r="E447" s="17">
        <v>91.596000000000004</v>
      </c>
      <c r="F447" s="17">
        <v>106.68</v>
      </c>
      <c r="G447" s="17">
        <v>977.755</v>
      </c>
      <c r="H447" s="17">
        <v>22.873000000000001</v>
      </c>
      <c r="I447" s="17">
        <v>-188.017</v>
      </c>
      <c r="J447" s="17">
        <v>3142.5</v>
      </c>
      <c r="K447" s="17">
        <v>245.1</v>
      </c>
      <c r="L447" s="17">
        <v>0.16</v>
      </c>
      <c r="M447" s="17">
        <v>245.01499999999999</v>
      </c>
      <c r="N447" s="17">
        <v>163.08499</v>
      </c>
      <c r="O447" s="17">
        <v>28395</v>
      </c>
      <c r="P447" s="17">
        <v>1338</v>
      </c>
      <c r="Q447" s="17">
        <v>-28.5</v>
      </c>
      <c r="R447" s="17">
        <v>10209.950000000001</v>
      </c>
      <c r="S447" s="17">
        <v>52.552999999999997</v>
      </c>
      <c r="T447" s="17">
        <v>-42.234999999999999</v>
      </c>
      <c r="U447" s="17">
        <v>-0.30630000000000002</v>
      </c>
      <c r="V447" s="17">
        <v>-5.4249999999999998</v>
      </c>
      <c r="W447" s="17">
        <v>25578.612420000001</v>
      </c>
      <c r="X447" s="17">
        <v>26503</v>
      </c>
      <c r="Y447" s="17">
        <v>56.250999999999998</v>
      </c>
      <c r="Z447" s="17">
        <v>-179.83</v>
      </c>
    </row>
    <row r="448" spans="1:26" x14ac:dyDescent="0.2">
      <c r="A448" s="27">
        <v>44988</v>
      </c>
      <c r="B448" s="17">
        <v>913.89700000000005</v>
      </c>
      <c r="C448" s="14">
        <v>10.050000000000001</v>
      </c>
      <c r="D448" s="17">
        <v>-436.36</v>
      </c>
      <c r="E448" s="17">
        <v>94.915000000000006</v>
      </c>
      <c r="F448" s="17">
        <v>108.11</v>
      </c>
      <c r="G448" s="17">
        <v>984.39</v>
      </c>
      <c r="H448" s="17">
        <v>19</v>
      </c>
      <c r="I448" s="17">
        <v>-190.29599999999999</v>
      </c>
      <c r="J448" s="17">
        <v>3150</v>
      </c>
      <c r="K448" s="17">
        <v>245.1</v>
      </c>
      <c r="L448" s="17">
        <v>0.16</v>
      </c>
      <c r="M448" s="17">
        <v>254.04</v>
      </c>
      <c r="N448" s="17">
        <v>179.16501</v>
      </c>
      <c r="O448" s="17">
        <v>28504.5</v>
      </c>
      <c r="P448" s="17">
        <v>1309</v>
      </c>
      <c r="Q448" s="17">
        <v>-28.5</v>
      </c>
      <c r="R448" s="17">
        <v>11710.62</v>
      </c>
      <c r="S448" s="17">
        <v>52.2</v>
      </c>
      <c r="T448" s="17">
        <v>-40.424999999999997</v>
      </c>
      <c r="U448" s="17">
        <v>-0.3135</v>
      </c>
      <c r="V448" s="17">
        <v>-5.35</v>
      </c>
      <c r="W448" s="17">
        <v>25578.612420000001</v>
      </c>
      <c r="X448" s="17">
        <v>28377.5</v>
      </c>
      <c r="Y448" s="17">
        <v>55.75</v>
      </c>
      <c r="Z448" s="17">
        <v>-179.76</v>
      </c>
    </row>
    <row r="449" spans="1:26" x14ac:dyDescent="0.2">
      <c r="A449" s="27">
        <v>44987</v>
      </c>
      <c r="B449" s="17">
        <v>896.14499999999998</v>
      </c>
      <c r="C449" s="14">
        <v>10.5</v>
      </c>
      <c r="D449" s="17">
        <v>-431.83600000000001</v>
      </c>
      <c r="E449" s="17">
        <v>94.602999999999994</v>
      </c>
      <c r="F449" s="17">
        <v>107.5</v>
      </c>
      <c r="G449" s="17">
        <v>995.46500000000003</v>
      </c>
      <c r="H449" s="17">
        <v>23</v>
      </c>
      <c r="I449" s="17">
        <v>-156.74600000000001</v>
      </c>
      <c r="J449" s="17">
        <v>3164.1</v>
      </c>
      <c r="K449" s="17">
        <v>245.1</v>
      </c>
      <c r="L449" s="17">
        <v>0.16450000000000001</v>
      </c>
      <c r="M449" s="17">
        <v>260.08</v>
      </c>
      <c r="N449" s="17">
        <v>185.49691999999999</v>
      </c>
      <c r="O449" s="17">
        <v>29305</v>
      </c>
      <c r="P449" s="17">
        <v>1354.5</v>
      </c>
      <c r="Q449" s="17">
        <v>-25.625</v>
      </c>
      <c r="R449" s="17">
        <v>10911.795</v>
      </c>
      <c r="S449" s="17">
        <v>55.3</v>
      </c>
      <c r="T449" s="17">
        <v>-36.634999999999998</v>
      </c>
      <c r="U449" s="17">
        <v>-0.29320000000000002</v>
      </c>
      <c r="V449" s="17">
        <v>-5.42</v>
      </c>
      <c r="W449" s="17">
        <v>25578.612420000001</v>
      </c>
      <c r="X449" s="17">
        <v>24057.8</v>
      </c>
      <c r="Y449" s="17">
        <v>55.23</v>
      </c>
      <c r="Z449" s="17">
        <v>-180.15</v>
      </c>
    </row>
    <row r="450" spans="1:26" x14ac:dyDescent="0.2">
      <c r="A450" s="27">
        <v>44986</v>
      </c>
      <c r="B450" s="17">
        <v>892.00199999999995</v>
      </c>
      <c r="C450" s="14">
        <v>9.9049999999999994</v>
      </c>
      <c r="D450" s="17">
        <v>-420.56299999999999</v>
      </c>
      <c r="E450" s="17">
        <v>94.9</v>
      </c>
      <c r="F450" s="17">
        <v>111.06</v>
      </c>
      <c r="G450" s="17">
        <v>1018.5</v>
      </c>
      <c r="H450" s="17">
        <v>20.18</v>
      </c>
      <c r="I450" s="17">
        <v>-230.69399999999999</v>
      </c>
      <c r="J450" s="17">
        <v>3254.1</v>
      </c>
      <c r="K450" s="17">
        <v>255.1</v>
      </c>
      <c r="L450" s="17">
        <v>0.32669999999999999</v>
      </c>
      <c r="M450" s="17">
        <v>270.10000000000002</v>
      </c>
      <c r="N450" s="17">
        <v>186.72751</v>
      </c>
      <c r="O450" s="17">
        <v>32920</v>
      </c>
      <c r="P450" s="17">
        <v>1416.5</v>
      </c>
      <c r="Q450" s="17">
        <v>-28.25</v>
      </c>
      <c r="R450" s="17">
        <v>9966.7450000000008</v>
      </c>
      <c r="S450" s="17">
        <v>55.6</v>
      </c>
      <c r="T450" s="17">
        <v>-36.28</v>
      </c>
      <c r="U450" s="17">
        <v>-0.318</v>
      </c>
      <c r="V450" s="17">
        <v>-5.5949999999999998</v>
      </c>
      <c r="W450" s="17">
        <v>25578.612420000001</v>
      </c>
      <c r="X450" s="17">
        <v>20027.5</v>
      </c>
      <c r="Y450" s="17">
        <v>57.5</v>
      </c>
      <c r="Z450" s="17">
        <v>-183.15</v>
      </c>
    </row>
    <row r="451" spans="1:26" x14ac:dyDescent="0.2">
      <c r="A451" s="27">
        <v>44985</v>
      </c>
      <c r="B451" s="17">
        <v>921.34400000000005</v>
      </c>
      <c r="C451" s="14">
        <v>9.8949999999999996</v>
      </c>
      <c r="D451" s="17">
        <v>-425.63</v>
      </c>
      <c r="E451" s="17">
        <v>94.55</v>
      </c>
      <c r="F451" s="17">
        <v>111.5</v>
      </c>
      <c r="G451" s="17">
        <v>1018.5</v>
      </c>
      <c r="H451" s="17">
        <v>26.085000000000001</v>
      </c>
      <c r="I451" s="17">
        <v>-211.99700000000001</v>
      </c>
      <c r="J451" s="17">
        <v>3212.5</v>
      </c>
      <c r="K451" s="17">
        <v>248.1</v>
      </c>
      <c r="L451" s="17">
        <v>0.2293</v>
      </c>
      <c r="M451" s="17">
        <v>272.60500000000002</v>
      </c>
      <c r="N451" s="17">
        <v>191.83</v>
      </c>
      <c r="O451" s="17">
        <v>38965</v>
      </c>
      <c r="P451" s="17">
        <v>1408.6</v>
      </c>
      <c r="Q451" s="17">
        <v>-25.625</v>
      </c>
      <c r="R451" s="17">
        <v>10772.445</v>
      </c>
      <c r="S451" s="17">
        <v>54.5</v>
      </c>
      <c r="T451" s="17">
        <v>-35.664999999999999</v>
      </c>
      <c r="U451" s="17">
        <v>-0.28249999999999997</v>
      </c>
      <c r="V451" s="17">
        <v>-5.3940000000000001</v>
      </c>
      <c r="W451" s="17">
        <v>25578.612420000001</v>
      </c>
      <c r="X451" s="17">
        <v>18151.5</v>
      </c>
      <c r="Y451" s="17">
        <v>56.27</v>
      </c>
      <c r="Z451" s="17">
        <v>-179.16</v>
      </c>
    </row>
    <row r="452" spans="1:26" x14ac:dyDescent="0.2">
      <c r="A452" s="27">
        <v>44984</v>
      </c>
      <c r="B452" s="17">
        <v>917.5</v>
      </c>
      <c r="C452" s="14">
        <v>10.205</v>
      </c>
      <c r="D452" s="17">
        <v>-434.82</v>
      </c>
      <c r="E452" s="17">
        <v>94.025000000000006</v>
      </c>
      <c r="F452" s="17">
        <v>111.5</v>
      </c>
      <c r="G452" s="17">
        <v>1017.535</v>
      </c>
      <c r="H452" s="17">
        <v>25.312999999999999</v>
      </c>
      <c r="I452" s="17">
        <v>-154.94800000000001</v>
      </c>
      <c r="J452" s="17">
        <v>3245</v>
      </c>
      <c r="K452" s="17">
        <v>256.5</v>
      </c>
      <c r="L452" s="17">
        <v>0.13500000000000001</v>
      </c>
      <c r="M452" s="17">
        <v>279.79000000000002</v>
      </c>
      <c r="N452" s="17">
        <v>196.5</v>
      </c>
      <c r="O452" s="17">
        <v>38757.5</v>
      </c>
      <c r="P452" s="17">
        <v>1397.5</v>
      </c>
      <c r="Q452" s="17">
        <v>-26</v>
      </c>
      <c r="R452" s="17">
        <v>10989.5</v>
      </c>
      <c r="S452" s="17">
        <v>55.3</v>
      </c>
      <c r="T452" s="17">
        <v>-34.47</v>
      </c>
      <c r="U452" s="17">
        <v>-0.28029999999999999</v>
      </c>
      <c r="V452" s="17">
        <v>-5.4649999999999999</v>
      </c>
      <c r="W452" s="17">
        <v>25578.612420000001</v>
      </c>
      <c r="X452" s="17">
        <v>18739.8</v>
      </c>
      <c r="Y452" s="17">
        <v>56.646999999999998</v>
      </c>
      <c r="Z452" s="17">
        <v>-179.12200000000001</v>
      </c>
    </row>
    <row r="453" spans="1:26" x14ac:dyDescent="0.2">
      <c r="A453" s="27">
        <v>44981</v>
      </c>
      <c r="B453" s="17">
        <v>917.5</v>
      </c>
      <c r="C453" s="14">
        <v>10.050000000000001</v>
      </c>
      <c r="D453" s="17">
        <v>-428</v>
      </c>
      <c r="E453" s="17">
        <v>94.043999999999997</v>
      </c>
      <c r="F453" s="17">
        <v>111.5</v>
      </c>
      <c r="G453" s="17">
        <v>1018.155</v>
      </c>
      <c r="H453" s="17">
        <v>19</v>
      </c>
      <c r="I453" s="17">
        <v>-134.46299999999999</v>
      </c>
      <c r="J453" s="17">
        <v>3255</v>
      </c>
      <c r="K453" s="17">
        <v>260.10000000000002</v>
      </c>
      <c r="L453" s="17">
        <v>0.17269999999999999</v>
      </c>
      <c r="M453" s="17">
        <v>282.54500000000002</v>
      </c>
      <c r="N453" s="17">
        <v>207.08</v>
      </c>
      <c r="O453" s="17">
        <v>39390.800000000003</v>
      </c>
      <c r="P453" s="17">
        <v>1369.5</v>
      </c>
      <c r="Q453" s="17">
        <v>-25.616</v>
      </c>
      <c r="R453" s="17">
        <v>11288.102999999999</v>
      </c>
      <c r="S453" s="17">
        <v>56.2</v>
      </c>
      <c r="T453" s="17">
        <v>-32.945</v>
      </c>
      <c r="U453" s="17">
        <v>-0.27800000000000002</v>
      </c>
      <c r="V453" s="17">
        <v>-5.3550000000000004</v>
      </c>
      <c r="W453" s="17">
        <v>25578.612420000001</v>
      </c>
      <c r="X453" s="17">
        <v>19234.8</v>
      </c>
      <c r="Y453" s="17">
        <v>56.392000000000003</v>
      </c>
      <c r="Z453" s="17">
        <v>-180.20500000000001</v>
      </c>
    </row>
    <row r="454" spans="1:26" x14ac:dyDescent="0.2">
      <c r="A454" s="27">
        <v>44980</v>
      </c>
      <c r="B454" s="17">
        <v>918.87599999999998</v>
      </c>
      <c r="C454" s="14">
        <v>9.7490000000000006</v>
      </c>
      <c r="D454" s="17">
        <v>-416.36500000000001</v>
      </c>
      <c r="E454" s="17">
        <v>92.35</v>
      </c>
      <c r="F454" s="17">
        <v>116.5</v>
      </c>
      <c r="G454" s="17">
        <v>1027.3</v>
      </c>
      <c r="H454" s="17">
        <v>19</v>
      </c>
      <c r="I454" s="17">
        <v>-191.92699999999999</v>
      </c>
      <c r="J454" s="17">
        <v>3250.3</v>
      </c>
      <c r="K454" s="17">
        <v>250</v>
      </c>
      <c r="L454" s="17">
        <v>0.12</v>
      </c>
      <c r="M454" s="17">
        <v>277.52499999999998</v>
      </c>
      <c r="N454" s="17">
        <v>208.23093</v>
      </c>
      <c r="O454" s="17">
        <v>37302.5</v>
      </c>
      <c r="P454" s="17">
        <v>1362.3</v>
      </c>
      <c r="Q454" s="17">
        <v>-26.725000000000001</v>
      </c>
      <c r="R454" s="17">
        <v>10906.5</v>
      </c>
      <c r="S454" s="17">
        <v>53.1</v>
      </c>
      <c r="T454" s="17">
        <v>-33.11</v>
      </c>
      <c r="U454" s="17">
        <v>-0.34549999999999997</v>
      </c>
      <c r="V454" s="17">
        <v>-5.2149999999999999</v>
      </c>
      <c r="W454" s="17">
        <v>25578.612420000001</v>
      </c>
      <c r="X454" s="17">
        <v>19111.3</v>
      </c>
      <c r="Y454" s="17">
        <v>56.62</v>
      </c>
      <c r="Z454" s="17">
        <v>-176.88300000000001</v>
      </c>
    </row>
    <row r="455" spans="1:26" x14ac:dyDescent="0.2">
      <c r="A455" s="27">
        <v>44979</v>
      </c>
      <c r="B455" s="17">
        <v>883.34799999999996</v>
      </c>
      <c r="C455" s="14">
        <v>9.6</v>
      </c>
      <c r="D455" s="17">
        <v>-411.39499999999998</v>
      </c>
      <c r="E455" s="17">
        <v>89.05</v>
      </c>
      <c r="F455" s="17">
        <v>114.985</v>
      </c>
      <c r="G455" s="17">
        <v>1006.3150000000001</v>
      </c>
      <c r="H455" s="17">
        <v>18</v>
      </c>
      <c r="I455" s="17">
        <v>-185.34200000000001</v>
      </c>
      <c r="J455" s="17">
        <v>3172.5</v>
      </c>
      <c r="K455" s="17">
        <v>245.1</v>
      </c>
      <c r="L455" s="17">
        <v>0.13</v>
      </c>
      <c r="M455" s="17">
        <v>270.64999999999998</v>
      </c>
      <c r="N455" s="17">
        <v>215.92499000000001</v>
      </c>
      <c r="O455" s="17">
        <v>33152.5</v>
      </c>
      <c r="P455" s="17">
        <v>1325.5</v>
      </c>
      <c r="Q455" s="17">
        <v>-25.75</v>
      </c>
      <c r="R455" s="17">
        <v>10948.5</v>
      </c>
      <c r="S455" s="17">
        <v>51.5</v>
      </c>
      <c r="T455" s="17">
        <v>-34.125</v>
      </c>
      <c r="U455" s="17">
        <v>-0.32400000000000001</v>
      </c>
      <c r="V455" s="17">
        <v>-5.0549999999999997</v>
      </c>
      <c r="W455" s="17">
        <v>25578.612420000001</v>
      </c>
      <c r="X455" s="17">
        <v>17707.5</v>
      </c>
      <c r="Y455" s="17">
        <v>55.024999999999999</v>
      </c>
      <c r="Z455" s="17">
        <v>-177.03</v>
      </c>
    </row>
    <row r="456" spans="1:26" x14ac:dyDescent="0.2">
      <c r="A456" s="27">
        <v>44978</v>
      </c>
      <c r="B456" s="17">
        <v>848.05899999999997</v>
      </c>
      <c r="C456" s="14">
        <v>9.9649999999999999</v>
      </c>
      <c r="D456" s="17">
        <v>-389.2</v>
      </c>
      <c r="E456" s="17">
        <v>90.25</v>
      </c>
      <c r="F456" s="17">
        <v>112.5</v>
      </c>
      <c r="G456" s="17">
        <v>1052.5050000000001</v>
      </c>
      <c r="H456" s="17">
        <v>16.32</v>
      </c>
      <c r="I456" s="17">
        <v>-195.14599999999999</v>
      </c>
      <c r="J456" s="17">
        <v>3175</v>
      </c>
      <c r="K456" s="17">
        <v>245</v>
      </c>
      <c r="L456" s="17">
        <v>0.14899999999999999</v>
      </c>
      <c r="M456" s="17">
        <v>285.75</v>
      </c>
      <c r="N456" s="17">
        <v>220.38</v>
      </c>
      <c r="O456" s="17">
        <v>31880</v>
      </c>
      <c r="P456" s="17">
        <v>1350</v>
      </c>
      <c r="Q456" s="17">
        <v>-26</v>
      </c>
      <c r="R456" s="17">
        <v>10944.725</v>
      </c>
      <c r="S456" s="17">
        <v>52.2</v>
      </c>
      <c r="T456" s="17">
        <v>-35</v>
      </c>
      <c r="U456" s="17">
        <v>-0.3332</v>
      </c>
      <c r="V456" s="17">
        <v>-5.125</v>
      </c>
      <c r="W456" s="17">
        <v>25578.612420000001</v>
      </c>
      <c r="X456" s="17">
        <v>17875.3</v>
      </c>
      <c r="Y456" s="17">
        <v>55.088000000000001</v>
      </c>
      <c r="Z456" s="17">
        <v>-170.05</v>
      </c>
    </row>
    <row r="457" spans="1:26" x14ac:dyDescent="0.2">
      <c r="A457" s="27">
        <v>44977</v>
      </c>
      <c r="B457" s="17">
        <v>848.04399999999998</v>
      </c>
      <c r="C457" s="14">
        <v>9.8629999999999995</v>
      </c>
      <c r="D457" s="17">
        <v>-364</v>
      </c>
      <c r="E457" s="17">
        <v>91.691999999999993</v>
      </c>
      <c r="F457" s="17">
        <v>114.51</v>
      </c>
      <c r="G457" s="17">
        <v>1055</v>
      </c>
      <c r="H457" s="17">
        <v>25.475000000000001</v>
      </c>
      <c r="I457" s="17">
        <v>-229.12</v>
      </c>
      <c r="J457" s="17">
        <v>3160.8</v>
      </c>
      <c r="K457" s="17">
        <v>245.1</v>
      </c>
      <c r="L457" s="17">
        <v>0.1278</v>
      </c>
      <c r="M457" s="17">
        <v>284.78500000000003</v>
      </c>
      <c r="N457" s="17">
        <v>219</v>
      </c>
      <c r="O457" s="17">
        <v>32876</v>
      </c>
      <c r="P457" s="17">
        <v>1407.7</v>
      </c>
      <c r="Q457" s="17">
        <v>-24.3</v>
      </c>
      <c r="R457" s="17">
        <v>11912.237999999999</v>
      </c>
      <c r="S457" s="17">
        <v>50.5</v>
      </c>
      <c r="T457" s="17">
        <v>-32.677999999999997</v>
      </c>
      <c r="U457" s="17">
        <v>-0.36849999999999999</v>
      </c>
      <c r="V457" s="17">
        <v>-5.1749999999999998</v>
      </c>
      <c r="W457" s="17">
        <v>25578.612420000001</v>
      </c>
      <c r="X457" s="17">
        <v>17842.8</v>
      </c>
      <c r="Y457" s="17">
        <v>55.15</v>
      </c>
      <c r="Z457" s="17">
        <v>-168.74</v>
      </c>
    </row>
    <row r="458" spans="1:26" x14ac:dyDescent="0.2">
      <c r="A458" s="27">
        <v>44974</v>
      </c>
      <c r="B458" s="17">
        <v>876.16399999999999</v>
      </c>
      <c r="C458" s="14">
        <v>10.55</v>
      </c>
      <c r="D458" s="17">
        <v>-386</v>
      </c>
      <c r="E458" s="17">
        <v>93.563000000000002</v>
      </c>
      <c r="F458" s="17">
        <v>115</v>
      </c>
      <c r="G458" s="17">
        <v>1066.6300000000001</v>
      </c>
      <c r="H458" s="17">
        <v>19</v>
      </c>
      <c r="I458" s="17">
        <v>-139.298</v>
      </c>
      <c r="J458" s="17">
        <v>3162</v>
      </c>
      <c r="K458" s="17">
        <v>245.1</v>
      </c>
      <c r="L458" s="17">
        <v>0.159</v>
      </c>
      <c r="M458" s="17">
        <v>282.56</v>
      </c>
      <c r="N458" s="17">
        <v>220</v>
      </c>
      <c r="O458" s="17">
        <v>33835</v>
      </c>
      <c r="P458" s="17">
        <v>1438.5</v>
      </c>
      <c r="Q458" s="17">
        <v>-24.125</v>
      </c>
      <c r="R458" s="17">
        <v>12233.975</v>
      </c>
      <c r="S458" s="17">
        <v>50.7</v>
      </c>
      <c r="T458" s="17">
        <v>-34</v>
      </c>
      <c r="U458" s="17">
        <v>-0.34200000000000003</v>
      </c>
      <c r="V458" s="17">
        <v>-5.2949999999999999</v>
      </c>
      <c r="W458" s="17">
        <v>25578.612420000001</v>
      </c>
      <c r="X458" s="17">
        <v>16676</v>
      </c>
      <c r="Y458" s="17">
        <v>55.771000000000001</v>
      </c>
      <c r="Z458" s="17">
        <v>-170.59</v>
      </c>
    </row>
    <row r="459" spans="1:26" x14ac:dyDescent="0.2">
      <c r="A459" s="27">
        <v>44973</v>
      </c>
      <c r="B459" s="17">
        <v>885.48699999999997</v>
      </c>
      <c r="C459" s="14">
        <v>10.952999999999999</v>
      </c>
      <c r="D459" s="17">
        <v>-394</v>
      </c>
      <c r="E459" s="17">
        <v>95.5</v>
      </c>
      <c r="F459" s="17">
        <v>114.49</v>
      </c>
      <c r="G459" s="17">
        <v>1055</v>
      </c>
      <c r="H459" s="17">
        <v>13</v>
      </c>
      <c r="I459" s="17">
        <v>-160.74700000000001</v>
      </c>
      <c r="J459" s="17">
        <v>3231.6660000000002</v>
      </c>
      <c r="K459" s="17">
        <v>238</v>
      </c>
      <c r="L459" s="17">
        <v>0.14000000000000001</v>
      </c>
      <c r="M459" s="17">
        <v>260.25</v>
      </c>
      <c r="N459" s="17">
        <v>194.5</v>
      </c>
      <c r="O459" s="17">
        <v>32740</v>
      </c>
      <c r="P459" s="17">
        <v>1437</v>
      </c>
      <c r="Q459" s="17">
        <v>-23.919</v>
      </c>
      <c r="R459" s="17">
        <v>12451.627</v>
      </c>
      <c r="S459" s="17">
        <v>50.6</v>
      </c>
      <c r="T459" s="17">
        <v>-33.454999999999998</v>
      </c>
      <c r="U459" s="17">
        <v>-0.38800000000000001</v>
      </c>
      <c r="V459" s="17">
        <v>-5.0049999999999999</v>
      </c>
      <c r="W459" s="17">
        <v>25578.612420000001</v>
      </c>
      <c r="X459" s="17">
        <v>16604.8</v>
      </c>
      <c r="Y459" s="17">
        <v>55.786000000000001</v>
      </c>
      <c r="Z459" s="17">
        <v>-170.18600000000001</v>
      </c>
    </row>
    <row r="460" spans="1:26" x14ac:dyDescent="0.2">
      <c r="A460" s="27">
        <v>44972</v>
      </c>
      <c r="B460" s="17">
        <v>838.5</v>
      </c>
      <c r="C460" s="14">
        <v>11.05</v>
      </c>
      <c r="D460" s="17">
        <v>-399</v>
      </c>
      <c r="E460" s="17">
        <v>92.1</v>
      </c>
      <c r="F460" s="17">
        <v>114.08</v>
      </c>
      <c r="G460" s="17">
        <v>1039.81</v>
      </c>
      <c r="H460" s="17">
        <v>33.433</v>
      </c>
      <c r="I460" s="17">
        <v>-95.968000000000004</v>
      </c>
      <c r="J460" s="17">
        <v>3210</v>
      </c>
      <c r="K460" s="17">
        <v>230</v>
      </c>
      <c r="L460" s="17">
        <v>0.17680000000000001</v>
      </c>
      <c r="M460" s="17">
        <v>257</v>
      </c>
      <c r="N460" s="17">
        <v>216.16985</v>
      </c>
      <c r="O460" s="17">
        <v>34922.5</v>
      </c>
      <c r="P460" s="17">
        <v>1423.6</v>
      </c>
      <c r="Q460" s="17">
        <v>-22.75</v>
      </c>
      <c r="R460" s="17">
        <v>12404.147000000001</v>
      </c>
      <c r="S460" s="17">
        <v>51.3</v>
      </c>
      <c r="T460" s="17">
        <v>-32.58</v>
      </c>
      <c r="U460" s="17">
        <v>-0.35870000000000002</v>
      </c>
      <c r="V460" s="17">
        <v>-4.9550000000000001</v>
      </c>
      <c r="W460" s="17">
        <v>25578.612420000001</v>
      </c>
      <c r="X460" s="17">
        <v>17564.5</v>
      </c>
      <c r="Y460" s="17">
        <v>55.655999999999999</v>
      </c>
      <c r="Z460" s="17">
        <v>-167.709</v>
      </c>
    </row>
    <row r="461" spans="1:26" x14ac:dyDescent="0.2">
      <c r="A461" s="27">
        <v>44971</v>
      </c>
      <c r="B461" s="17">
        <v>832.00900000000001</v>
      </c>
      <c r="C461" s="14">
        <v>10.95</v>
      </c>
      <c r="D461" s="17">
        <v>-395</v>
      </c>
      <c r="E461" s="17">
        <v>88.4</v>
      </c>
      <c r="F461" s="17">
        <v>113.66500000000001</v>
      </c>
      <c r="G461" s="17">
        <v>1026.0450000000001</v>
      </c>
      <c r="H461" s="17">
        <v>14.803000000000001</v>
      </c>
      <c r="I461" s="17">
        <v>-219.52199999999999</v>
      </c>
      <c r="J461" s="17">
        <v>3222.5</v>
      </c>
      <c r="K461" s="17">
        <v>240</v>
      </c>
      <c r="L461" s="17">
        <v>0.161</v>
      </c>
      <c r="M461" s="17">
        <v>264.75</v>
      </c>
      <c r="N461" s="17">
        <v>219.8725</v>
      </c>
      <c r="O461" s="17">
        <v>30730</v>
      </c>
      <c r="P461" s="17">
        <v>1372.5</v>
      </c>
      <c r="Q461" s="17">
        <v>-27.25</v>
      </c>
      <c r="R461" s="17">
        <v>11609.277</v>
      </c>
      <c r="S461" s="17">
        <v>51.8</v>
      </c>
      <c r="T461" s="17">
        <v>-33</v>
      </c>
      <c r="U461" s="17">
        <v>-0.39319999999999999</v>
      </c>
      <c r="V461" s="17">
        <v>-4.66</v>
      </c>
      <c r="W461" s="17">
        <v>25578.612420000001</v>
      </c>
      <c r="X461" s="17">
        <v>17031</v>
      </c>
      <c r="Y461" s="17">
        <v>56.104999999999997</v>
      </c>
      <c r="Z461" s="17">
        <v>-166.57</v>
      </c>
    </row>
    <row r="462" spans="1:26" x14ac:dyDescent="0.2">
      <c r="A462" s="27">
        <v>44970</v>
      </c>
      <c r="B462" s="17">
        <v>832.45500000000004</v>
      </c>
      <c r="C462" s="14">
        <v>10.85</v>
      </c>
      <c r="D462" s="17">
        <v>-395.5</v>
      </c>
      <c r="E462" s="17">
        <v>88.837000000000003</v>
      </c>
      <c r="F462" s="17">
        <v>113</v>
      </c>
      <c r="G462" s="17">
        <v>1044.56</v>
      </c>
      <c r="H462" s="17">
        <v>30</v>
      </c>
      <c r="I462" s="17">
        <v>-163.779</v>
      </c>
      <c r="J462" s="17">
        <v>3217.5</v>
      </c>
      <c r="K462" s="17">
        <v>227.5</v>
      </c>
      <c r="L462" s="17">
        <v>0.13</v>
      </c>
      <c r="M462" s="17">
        <v>270.22000000000003</v>
      </c>
      <c r="N462" s="17">
        <v>222.33510999999999</v>
      </c>
      <c r="O462" s="17">
        <v>38355</v>
      </c>
      <c r="P462" s="17">
        <v>1372.1</v>
      </c>
      <c r="Q462" s="17">
        <v>-25.5</v>
      </c>
      <c r="R462" s="17">
        <v>10878.504999999999</v>
      </c>
      <c r="S462" s="17">
        <v>51.2</v>
      </c>
      <c r="T462" s="17">
        <v>-32.5</v>
      </c>
      <c r="U462" s="17">
        <v>-0.35870000000000002</v>
      </c>
      <c r="V462" s="17">
        <v>-4.6500000000000004</v>
      </c>
      <c r="W462" s="17">
        <v>25578.612420000001</v>
      </c>
      <c r="X462" s="17">
        <v>16733</v>
      </c>
      <c r="Y462" s="17">
        <v>56.131</v>
      </c>
      <c r="Z462" s="17">
        <v>-165.65</v>
      </c>
    </row>
    <row r="463" spans="1:26" x14ac:dyDescent="0.2">
      <c r="A463" s="27">
        <v>44967</v>
      </c>
      <c r="B463" s="17">
        <v>851.11400000000003</v>
      </c>
      <c r="C463" s="14">
        <v>10.95</v>
      </c>
      <c r="D463" s="17">
        <v>-408.25</v>
      </c>
      <c r="E463" s="17">
        <v>90.72</v>
      </c>
      <c r="F463" s="17">
        <v>112.765</v>
      </c>
      <c r="G463" s="17">
        <v>1080.17</v>
      </c>
      <c r="H463" s="17">
        <v>7.5</v>
      </c>
      <c r="I463" s="17">
        <v>-197.249</v>
      </c>
      <c r="J463" s="17">
        <v>3271.6669999999999</v>
      </c>
      <c r="K463" s="17">
        <v>235</v>
      </c>
      <c r="L463" s="17">
        <v>0.2097</v>
      </c>
      <c r="M463" s="17">
        <v>277.20499999999998</v>
      </c>
      <c r="N463" s="17">
        <v>224.5</v>
      </c>
      <c r="O463" s="17">
        <v>38560</v>
      </c>
      <c r="P463" s="17">
        <v>1366.5</v>
      </c>
      <c r="Q463" s="17">
        <v>-26.003</v>
      </c>
      <c r="R463" s="17">
        <v>10647.85</v>
      </c>
      <c r="S463" s="17">
        <v>52</v>
      </c>
      <c r="T463" s="17">
        <v>-32.25</v>
      </c>
      <c r="U463" s="17">
        <v>-0.35549999999999998</v>
      </c>
      <c r="V463" s="17">
        <v>-4.4249999999999998</v>
      </c>
      <c r="W463" s="17">
        <v>25578.612420000001</v>
      </c>
      <c r="X463" s="17">
        <v>16380</v>
      </c>
      <c r="Y463" s="17">
        <v>56.435000000000002</v>
      </c>
      <c r="Z463" s="17">
        <v>-165.77</v>
      </c>
    </row>
    <row r="464" spans="1:26" x14ac:dyDescent="0.2">
      <c r="A464" s="27">
        <v>44966</v>
      </c>
      <c r="B464" s="17">
        <v>875.5</v>
      </c>
      <c r="C464" s="14">
        <v>11.05</v>
      </c>
      <c r="D464" s="17">
        <v>-404</v>
      </c>
      <c r="E464" s="17">
        <v>91</v>
      </c>
      <c r="F464" s="17">
        <v>114.065</v>
      </c>
      <c r="G464" s="17">
        <v>1040</v>
      </c>
      <c r="H464" s="17">
        <v>7.5</v>
      </c>
      <c r="I464" s="17">
        <v>-180.09700000000001</v>
      </c>
      <c r="J464" s="17">
        <v>3255</v>
      </c>
      <c r="K464" s="17">
        <v>255.1</v>
      </c>
      <c r="L464" s="17">
        <v>0.13700000000000001</v>
      </c>
      <c r="M464" s="17">
        <v>269.75</v>
      </c>
      <c r="N464" s="17">
        <v>221.82001</v>
      </c>
      <c r="O464" s="17">
        <v>35550</v>
      </c>
      <c r="P464" s="17">
        <v>1354.5</v>
      </c>
      <c r="Q464" s="17">
        <v>-26.888000000000002</v>
      </c>
      <c r="R464" s="17">
        <v>9631.3240000000005</v>
      </c>
      <c r="S464" s="17">
        <v>51</v>
      </c>
      <c r="T464" s="17">
        <v>-31.8</v>
      </c>
      <c r="U464" s="17">
        <v>-0.37780000000000002</v>
      </c>
      <c r="V464" s="17">
        <v>-4.5250000000000004</v>
      </c>
      <c r="W464" s="17">
        <v>25578.612420000001</v>
      </c>
      <c r="X464" s="17">
        <v>16297.5</v>
      </c>
      <c r="Y464" s="17">
        <v>57.71</v>
      </c>
      <c r="Z464" s="17">
        <v>-167.4</v>
      </c>
    </row>
    <row r="465" spans="1:26" x14ac:dyDescent="0.2">
      <c r="A465" s="27">
        <v>44965</v>
      </c>
      <c r="B465" s="17">
        <v>834.5</v>
      </c>
      <c r="C465" s="14">
        <v>11.4</v>
      </c>
      <c r="D465" s="17">
        <v>-399.5</v>
      </c>
      <c r="E465" s="17">
        <v>89.3</v>
      </c>
      <c r="F465" s="17">
        <v>111.52500000000001</v>
      </c>
      <c r="G465" s="17">
        <v>1020</v>
      </c>
      <c r="H465" s="17">
        <v>7</v>
      </c>
      <c r="I465" s="17">
        <v>-205.994</v>
      </c>
      <c r="J465" s="17">
        <v>3143.75</v>
      </c>
      <c r="K465" s="17">
        <v>255.2</v>
      </c>
      <c r="L465" s="17">
        <v>0.15</v>
      </c>
      <c r="M465" s="17">
        <v>284.75</v>
      </c>
      <c r="N465" s="17">
        <v>231.5</v>
      </c>
      <c r="O465" s="17">
        <v>33655</v>
      </c>
      <c r="P465" s="17">
        <v>1306</v>
      </c>
      <c r="Q465" s="17">
        <v>-27.5</v>
      </c>
      <c r="R465" s="17">
        <v>9595</v>
      </c>
      <c r="S465" s="17">
        <v>51</v>
      </c>
      <c r="T465" s="17">
        <v>-32.5</v>
      </c>
      <c r="U465" s="17">
        <v>-0.3735</v>
      </c>
      <c r="V465" s="17">
        <v>-4.5199999999999996</v>
      </c>
      <c r="W465" s="17">
        <v>25578.612420000001</v>
      </c>
      <c r="X465" s="17">
        <v>14996.3</v>
      </c>
      <c r="Y465" s="17">
        <v>56.811999999999998</v>
      </c>
      <c r="Z465" s="17">
        <v>-162.958</v>
      </c>
    </row>
    <row r="466" spans="1:26" x14ac:dyDescent="0.2">
      <c r="A466" s="27">
        <v>44964</v>
      </c>
      <c r="B466" s="17">
        <v>829.5</v>
      </c>
      <c r="C466" s="14">
        <v>10.935</v>
      </c>
      <c r="D466" s="17">
        <v>-390</v>
      </c>
      <c r="E466" s="17">
        <v>87.65</v>
      </c>
      <c r="F466" s="17">
        <v>111.5</v>
      </c>
      <c r="G466" s="17">
        <v>1025</v>
      </c>
      <c r="H466" s="17">
        <v>-2.11</v>
      </c>
      <c r="I466" s="17">
        <v>-180.244</v>
      </c>
      <c r="J466" s="17">
        <v>3124.5749999999998</v>
      </c>
      <c r="K466" s="17">
        <v>260.2</v>
      </c>
      <c r="L466" s="17">
        <v>0.159</v>
      </c>
      <c r="M466" s="17">
        <v>283.14</v>
      </c>
      <c r="N466" s="17">
        <v>228</v>
      </c>
      <c r="O466" s="17">
        <v>32265</v>
      </c>
      <c r="P466" s="17">
        <v>1273.9000000000001</v>
      </c>
      <c r="Q466" s="17">
        <v>-26.5</v>
      </c>
      <c r="R466" s="17">
        <v>10333</v>
      </c>
      <c r="S466" s="17">
        <v>51.3</v>
      </c>
      <c r="T466" s="17">
        <v>-30.715</v>
      </c>
      <c r="U466" s="17">
        <v>-0.32650000000000001</v>
      </c>
      <c r="V466" s="17">
        <v>-4.7050000000000001</v>
      </c>
      <c r="W466" s="17">
        <v>25578.612420000001</v>
      </c>
      <c r="X466" s="17">
        <v>15424.8</v>
      </c>
      <c r="Y466" s="17">
        <v>56.95</v>
      </c>
      <c r="Z466" s="17">
        <v>-161.66800000000001</v>
      </c>
    </row>
    <row r="467" spans="1:26" x14ac:dyDescent="0.2">
      <c r="A467" s="27">
        <v>44963</v>
      </c>
      <c r="B467" s="17">
        <v>819.5</v>
      </c>
      <c r="C467" s="14">
        <v>11.145</v>
      </c>
      <c r="D467" s="17">
        <v>-412</v>
      </c>
      <c r="E467" s="17">
        <v>87.15</v>
      </c>
      <c r="F467" s="17">
        <v>113</v>
      </c>
      <c r="G467" s="17">
        <v>1011.795</v>
      </c>
      <c r="H467" s="17">
        <v>-2.11</v>
      </c>
      <c r="I467" s="17">
        <v>-209.78899999999999</v>
      </c>
      <c r="J467" s="17">
        <v>3138.5</v>
      </c>
      <c r="K467" s="17">
        <v>260</v>
      </c>
      <c r="L467" s="17">
        <v>9.5500000000000002E-2</v>
      </c>
      <c r="M467" s="17">
        <v>270.02999999999997</v>
      </c>
      <c r="N467" s="17">
        <v>219.57500999999999</v>
      </c>
      <c r="O467" s="17">
        <v>26785</v>
      </c>
      <c r="P467" s="17">
        <v>1289.8</v>
      </c>
      <c r="Q467" s="17">
        <v>-21.428000000000001</v>
      </c>
      <c r="R467" s="17">
        <v>10500.25</v>
      </c>
      <c r="S467" s="17">
        <v>53.3</v>
      </c>
      <c r="T467" s="17">
        <v>-28.43</v>
      </c>
      <c r="U467" s="17">
        <v>-0.33629999999999999</v>
      </c>
      <c r="V467" s="17">
        <v>-4.585</v>
      </c>
      <c r="W467" s="17">
        <v>25578.612420000001</v>
      </c>
      <c r="X467" s="17">
        <v>14997.5</v>
      </c>
      <c r="Y467" s="17">
        <v>56.802</v>
      </c>
      <c r="Z467" s="17">
        <v>-163.33699999999999</v>
      </c>
    </row>
    <row r="468" spans="1:26" x14ac:dyDescent="0.2">
      <c r="A468" s="27">
        <v>44960</v>
      </c>
      <c r="B468" s="17">
        <v>832.5</v>
      </c>
      <c r="C468" s="14">
        <v>10.85</v>
      </c>
      <c r="D468" s="17">
        <v>-411.505</v>
      </c>
      <c r="E468" s="17">
        <v>88.25</v>
      </c>
      <c r="F468" s="17">
        <v>113</v>
      </c>
      <c r="G468" s="17">
        <v>1003.8049999999999</v>
      </c>
      <c r="H468" s="17">
        <v>-2.11</v>
      </c>
      <c r="I468" s="17">
        <v>-148.62100000000001</v>
      </c>
      <c r="J468" s="17">
        <v>3099.5</v>
      </c>
      <c r="K468" s="17">
        <v>270.7</v>
      </c>
      <c r="L468" s="17">
        <v>3.95E-2</v>
      </c>
      <c r="M468" s="17">
        <v>269.89499999999998</v>
      </c>
      <c r="N468" s="17">
        <v>218.58</v>
      </c>
      <c r="O468" s="17">
        <v>26535</v>
      </c>
      <c r="P468" s="17">
        <v>1295.2</v>
      </c>
      <c r="Q468" s="17">
        <v>-23.172000000000001</v>
      </c>
      <c r="R468" s="17">
        <v>10196.629999999999</v>
      </c>
      <c r="S468" s="17">
        <v>55.1</v>
      </c>
      <c r="T468" s="17">
        <v>-27.6</v>
      </c>
      <c r="U468" s="17">
        <v>-0.38200000000000001</v>
      </c>
      <c r="V468" s="17">
        <v>-4.3650000000000002</v>
      </c>
      <c r="W468" s="17">
        <v>25578.612420000001</v>
      </c>
      <c r="X468" s="17">
        <v>14517.4</v>
      </c>
      <c r="Y468" s="17">
        <v>57.988</v>
      </c>
      <c r="Z468" s="17">
        <v>-163.37</v>
      </c>
    </row>
    <row r="469" spans="1:26" x14ac:dyDescent="0.2">
      <c r="A469" s="27">
        <v>44959</v>
      </c>
      <c r="B469" s="17">
        <v>837.5</v>
      </c>
      <c r="C469" s="14">
        <v>10.701000000000001</v>
      </c>
      <c r="D469" s="17">
        <v>-402.5</v>
      </c>
      <c r="E469" s="17">
        <v>88.6</v>
      </c>
      <c r="F469" s="17">
        <v>113.54</v>
      </c>
      <c r="G469" s="17">
        <v>1000.71</v>
      </c>
      <c r="H469" s="17">
        <v>-2.11</v>
      </c>
      <c r="I469" s="17">
        <v>-168.018</v>
      </c>
      <c r="J469" s="17">
        <v>3085.75</v>
      </c>
      <c r="K469" s="17">
        <v>265</v>
      </c>
      <c r="L469" s="17">
        <v>0.1772</v>
      </c>
      <c r="M469" s="17">
        <v>267.68</v>
      </c>
      <c r="N469" s="17">
        <v>219.71001000000001</v>
      </c>
      <c r="O469" s="17">
        <v>27670</v>
      </c>
      <c r="P469" s="17">
        <v>1262</v>
      </c>
      <c r="Q469" s="17">
        <v>-22.4</v>
      </c>
      <c r="R469" s="17">
        <v>9968</v>
      </c>
      <c r="S469" s="17">
        <v>57</v>
      </c>
      <c r="T469" s="17">
        <v>-27.5</v>
      </c>
      <c r="U469" s="17">
        <v>-0.43120000000000003</v>
      </c>
      <c r="V469" s="17">
        <v>-4.2050000000000001</v>
      </c>
      <c r="W469" s="17">
        <v>25578.612420000001</v>
      </c>
      <c r="X469" s="17">
        <v>12418</v>
      </c>
      <c r="Y469" s="17">
        <v>59.55</v>
      </c>
      <c r="Z469" s="17">
        <v>-161.61500000000001</v>
      </c>
    </row>
    <row r="470" spans="1:26" x14ac:dyDescent="0.2">
      <c r="A470" s="27">
        <v>44958</v>
      </c>
      <c r="B470" s="17">
        <v>814.93100000000004</v>
      </c>
      <c r="C470" s="14">
        <v>11</v>
      </c>
      <c r="D470" s="17">
        <v>-396</v>
      </c>
      <c r="E470" s="17">
        <v>83.75</v>
      </c>
      <c r="F470" s="17">
        <v>110.96</v>
      </c>
      <c r="G470" s="17">
        <v>999.01499999999999</v>
      </c>
      <c r="H470" s="17">
        <v>-2.11</v>
      </c>
      <c r="I470" s="17">
        <v>-174.09800000000001</v>
      </c>
      <c r="J470" s="17">
        <v>3057.5</v>
      </c>
      <c r="K470" s="17">
        <v>260</v>
      </c>
      <c r="L470" s="17">
        <v>0.1772</v>
      </c>
      <c r="M470" s="17">
        <v>279</v>
      </c>
      <c r="N470" s="17">
        <v>237.37334999999999</v>
      </c>
      <c r="O470" s="17">
        <v>25680</v>
      </c>
      <c r="P470" s="17">
        <v>1268.8</v>
      </c>
      <c r="Q470" s="17">
        <v>-24.856000000000002</v>
      </c>
      <c r="R470" s="17">
        <v>9791.2000000000007</v>
      </c>
      <c r="S470" s="17">
        <v>56.3</v>
      </c>
      <c r="T470" s="17">
        <v>-26.585000000000001</v>
      </c>
      <c r="U470" s="17">
        <v>-0.43780000000000002</v>
      </c>
      <c r="V470" s="17">
        <v>-4.24</v>
      </c>
      <c r="W470" s="17">
        <v>25578.612420000001</v>
      </c>
      <c r="X470" s="17">
        <v>14945.5</v>
      </c>
      <c r="Y470" s="17">
        <v>59.47</v>
      </c>
      <c r="Z470" s="17">
        <v>-167.51</v>
      </c>
    </row>
    <row r="471" spans="1:26" x14ac:dyDescent="0.2">
      <c r="A471" s="27">
        <v>44957</v>
      </c>
      <c r="B471" s="17">
        <v>814.60299999999995</v>
      </c>
      <c r="C471" s="14">
        <v>11.05</v>
      </c>
      <c r="D471" s="17">
        <v>-382</v>
      </c>
      <c r="E471" s="17">
        <v>83.787000000000006</v>
      </c>
      <c r="F471" s="17">
        <v>111</v>
      </c>
      <c r="G471" s="17">
        <v>999.82500000000005</v>
      </c>
      <c r="H471" s="17">
        <v>0.495</v>
      </c>
      <c r="I471" s="17">
        <v>-246.892</v>
      </c>
      <c r="J471" s="17">
        <v>3100</v>
      </c>
      <c r="K471" s="17">
        <v>263.10000000000002</v>
      </c>
      <c r="L471" s="17">
        <v>0.16200000000000001</v>
      </c>
      <c r="M471" s="17">
        <v>292</v>
      </c>
      <c r="N471" s="17">
        <v>237</v>
      </c>
      <c r="O471" s="17">
        <v>27185</v>
      </c>
      <c r="P471" s="17">
        <v>1301.5</v>
      </c>
      <c r="Q471" s="17">
        <v>-24.236999999999998</v>
      </c>
      <c r="R471" s="17">
        <v>10042.531999999999</v>
      </c>
      <c r="S471" s="17">
        <v>57.3</v>
      </c>
      <c r="T471" s="17">
        <v>-26.074999999999999</v>
      </c>
      <c r="U471" s="17">
        <v>-0.3705</v>
      </c>
      <c r="V471" s="17">
        <v>-4.0350000000000001</v>
      </c>
      <c r="W471" s="17">
        <v>25578.612420000001</v>
      </c>
      <c r="X471" s="17">
        <v>14444.3</v>
      </c>
      <c r="Y471" s="17">
        <v>59.475999999999999</v>
      </c>
      <c r="Z471" s="17">
        <v>-159.83500000000001</v>
      </c>
    </row>
    <row r="472" spans="1:26" x14ac:dyDescent="0.2">
      <c r="A472" s="27">
        <v>44956</v>
      </c>
      <c r="B472" s="17">
        <v>830.00099999999998</v>
      </c>
      <c r="C472" s="14">
        <v>11.125</v>
      </c>
      <c r="D472" s="17">
        <v>-359</v>
      </c>
      <c r="E472" s="17">
        <v>84</v>
      </c>
      <c r="F472" s="17">
        <v>112.5</v>
      </c>
      <c r="G472" s="17">
        <v>1007.03</v>
      </c>
      <c r="H472" s="17">
        <v>0.495</v>
      </c>
      <c r="I472" s="17">
        <v>-154.595</v>
      </c>
      <c r="J472" s="17">
        <v>3109</v>
      </c>
      <c r="K472" s="17">
        <v>266.10000000000002</v>
      </c>
      <c r="L472" s="17">
        <v>0.127</v>
      </c>
      <c r="M472" s="17">
        <v>299.75</v>
      </c>
      <c r="N472" s="17">
        <v>257.11917</v>
      </c>
      <c r="O472" s="17">
        <v>25315</v>
      </c>
      <c r="P472" s="17">
        <v>1331.4</v>
      </c>
      <c r="Q472" s="17">
        <v>-27.75</v>
      </c>
      <c r="R472" s="17">
        <v>10319.641</v>
      </c>
      <c r="S472" s="17">
        <v>58.45</v>
      </c>
      <c r="T472" s="17">
        <v>-26</v>
      </c>
      <c r="U472" s="17">
        <v>-0.42599999999999999</v>
      </c>
      <c r="V472" s="17">
        <v>-3.9649999999999999</v>
      </c>
      <c r="W472" s="17">
        <v>25578.612420000001</v>
      </c>
      <c r="X472" s="17">
        <v>14300.5</v>
      </c>
      <c r="Y472" s="17">
        <v>60.63</v>
      </c>
      <c r="Z472" s="17">
        <v>-160.88999999999999</v>
      </c>
    </row>
    <row r="473" spans="1:26" x14ac:dyDescent="0.2">
      <c r="A473" s="27">
        <v>44953</v>
      </c>
      <c r="B473" s="17">
        <v>851.5</v>
      </c>
      <c r="C473" s="14">
        <v>11.15</v>
      </c>
      <c r="D473" s="17">
        <v>-330.613</v>
      </c>
      <c r="E473" s="17">
        <v>84.75</v>
      </c>
      <c r="F473" s="17">
        <v>109</v>
      </c>
      <c r="G473" s="17">
        <v>967.11500000000001</v>
      </c>
      <c r="H473" s="17">
        <v>0.495</v>
      </c>
      <c r="I473" s="17">
        <v>-207.24799999999999</v>
      </c>
      <c r="J473" s="17">
        <v>3010.05</v>
      </c>
      <c r="K473" s="17">
        <v>260</v>
      </c>
      <c r="L473" s="17">
        <v>0.09</v>
      </c>
      <c r="M473" s="17">
        <v>292.5</v>
      </c>
      <c r="N473" s="17">
        <v>242</v>
      </c>
      <c r="O473" s="17">
        <v>25405</v>
      </c>
      <c r="P473" s="17">
        <v>1276.5</v>
      </c>
      <c r="Q473" s="17">
        <v>-24.25</v>
      </c>
      <c r="R473" s="17">
        <v>10119.725</v>
      </c>
      <c r="S473" s="17">
        <v>56</v>
      </c>
      <c r="T473" s="17">
        <v>-25.614999999999998</v>
      </c>
      <c r="U473" s="17">
        <v>-0.34499999999999997</v>
      </c>
      <c r="V473" s="17">
        <v>-3.835</v>
      </c>
      <c r="W473" s="17">
        <v>25578.612420000001</v>
      </c>
      <c r="X473" s="17">
        <v>13974.5</v>
      </c>
      <c r="Y473" s="17">
        <v>58.95</v>
      </c>
      <c r="Z473" s="17">
        <v>-155.35300000000001</v>
      </c>
    </row>
    <row r="474" spans="1:26" x14ac:dyDescent="0.2">
      <c r="A474" s="27">
        <v>44952</v>
      </c>
      <c r="B474" s="17">
        <v>858.54600000000005</v>
      </c>
      <c r="C474" s="14">
        <v>11.22</v>
      </c>
      <c r="D474" s="17">
        <v>-351</v>
      </c>
      <c r="E474" s="17">
        <v>85.35</v>
      </c>
      <c r="F474" s="17">
        <v>111</v>
      </c>
      <c r="G474" s="17">
        <v>970.01</v>
      </c>
      <c r="H474" s="17">
        <v>-5.59</v>
      </c>
      <c r="I474" s="17">
        <v>-198.989</v>
      </c>
      <c r="J474" s="17">
        <v>3100</v>
      </c>
      <c r="K474" s="17">
        <v>285</v>
      </c>
      <c r="L474" s="17">
        <v>4.5999999999999999E-2</v>
      </c>
      <c r="M474" s="17">
        <v>294.90199999999999</v>
      </c>
      <c r="N474" s="17">
        <v>249.56</v>
      </c>
      <c r="O474" s="17">
        <v>24465</v>
      </c>
      <c r="P474" s="17">
        <v>1251</v>
      </c>
      <c r="Q474" s="17">
        <v>-28</v>
      </c>
      <c r="R474" s="17">
        <v>10440.75</v>
      </c>
      <c r="S474" s="17">
        <v>56.5</v>
      </c>
      <c r="T474" s="17">
        <v>-25.75</v>
      </c>
      <c r="U474" s="17">
        <v>-0.33450000000000002</v>
      </c>
      <c r="V474" s="17">
        <v>-3.7050000000000001</v>
      </c>
      <c r="W474" s="17">
        <v>25578.612420000001</v>
      </c>
      <c r="X474" s="17">
        <v>13092.3</v>
      </c>
      <c r="Y474" s="17">
        <v>60.094999999999999</v>
      </c>
      <c r="Z474" s="17">
        <v>-157.29</v>
      </c>
    </row>
    <row r="475" spans="1:26" x14ac:dyDescent="0.2">
      <c r="A475" s="27">
        <v>44951</v>
      </c>
      <c r="B475" s="17">
        <v>853.14800000000002</v>
      </c>
      <c r="C475" s="14">
        <v>10.5</v>
      </c>
      <c r="D475" s="17">
        <v>-361.435</v>
      </c>
      <c r="E475" s="17">
        <v>86.5</v>
      </c>
      <c r="F475" s="17">
        <v>114</v>
      </c>
      <c r="G475" s="17">
        <v>984.995</v>
      </c>
      <c r="H475" s="17">
        <v>0.78500000000000003</v>
      </c>
      <c r="I475" s="17">
        <v>-211.64400000000001</v>
      </c>
      <c r="J475" s="17">
        <v>3167.7150000000001</v>
      </c>
      <c r="K475" s="17">
        <v>285.3</v>
      </c>
      <c r="L475" s="17">
        <v>8.77E-2</v>
      </c>
      <c r="M475" s="17">
        <v>292.47500000000002</v>
      </c>
      <c r="N475" s="17">
        <v>239.11250000000001</v>
      </c>
      <c r="O475" s="17">
        <v>25080</v>
      </c>
      <c r="P475" s="17">
        <v>1329.7</v>
      </c>
      <c r="Q475" s="17">
        <v>-26.486999999999998</v>
      </c>
      <c r="R475" s="17">
        <v>9880.8449999999993</v>
      </c>
      <c r="S475" s="17">
        <v>56.75</v>
      </c>
      <c r="T475" s="17">
        <v>-26.085000000000001</v>
      </c>
      <c r="U475" s="17">
        <v>-0.32900000000000001</v>
      </c>
      <c r="V475" s="17">
        <v>-3.7149999999999999</v>
      </c>
      <c r="W475" s="17">
        <v>25578.612420000001</v>
      </c>
      <c r="X475" s="17">
        <v>13131.5</v>
      </c>
      <c r="Y475" s="17">
        <v>61.92</v>
      </c>
      <c r="Z475" s="17">
        <v>-160.28</v>
      </c>
    </row>
    <row r="476" spans="1:26" x14ac:dyDescent="0.2">
      <c r="A476" s="27">
        <v>44950</v>
      </c>
      <c r="B476" s="17">
        <v>848.5</v>
      </c>
      <c r="C476" s="14">
        <v>10.08</v>
      </c>
      <c r="D476" s="17">
        <v>-365</v>
      </c>
      <c r="E476" s="17">
        <v>87.1</v>
      </c>
      <c r="F476" s="17">
        <v>116.01</v>
      </c>
      <c r="G476" s="17">
        <v>972.94</v>
      </c>
      <c r="H476" s="17">
        <v>-16.068000000000001</v>
      </c>
      <c r="I476" s="17">
        <v>-301.63299999999998</v>
      </c>
      <c r="J476" s="17">
        <v>3198.55</v>
      </c>
      <c r="K476" s="17">
        <v>285</v>
      </c>
      <c r="L476" s="17">
        <v>2.5499999999999998E-2</v>
      </c>
      <c r="M476" s="17">
        <v>287.75</v>
      </c>
      <c r="N476" s="17">
        <v>260.5</v>
      </c>
      <c r="O476" s="17">
        <v>24762.5</v>
      </c>
      <c r="P476" s="17">
        <v>1362.3</v>
      </c>
      <c r="Q476" s="17">
        <v>-27.975000000000001</v>
      </c>
      <c r="R476" s="17">
        <v>9227.2000000000007</v>
      </c>
      <c r="S476" s="17">
        <v>54.5</v>
      </c>
      <c r="T476" s="17">
        <v>-25.555</v>
      </c>
      <c r="U476" s="17">
        <v>-0.32650000000000001</v>
      </c>
      <c r="V476" s="17">
        <v>-3.605</v>
      </c>
      <c r="W476" s="17">
        <v>25578.612420000001</v>
      </c>
      <c r="X476" s="17">
        <v>13011</v>
      </c>
      <c r="Y476" s="17">
        <v>62.338000000000001</v>
      </c>
      <c r="Z476" s="17">
        <v>-160.80000000000001</v>
      </c>
    </row>
    <row r="477" spans="1:26" x14ac:dyDescent="0.2">
      <c r="A477" s="27">
        <v>44949</v>
      </c>
      <c r="B477" s="17">
        <v>844.5</v>
      </c>
      <c r="C477" s="14">
        <v>9.9</v>
      </c>
      <c r="D477" s="17">
        <v>-357.245</v>
      </c>
      <c r="E477" s="17">
        <v>85.5</v>
      </c>
      <c r="F477" s="17">
        <v>116</v>
      </c>
      <c r="G477" s="17">
        <v>960.005</v>
      </c>
      <c r="H477" s="17">
        <v>0.70299999999999996</v>
      </c>
      <c r="I477" s="17">
        <v>-175.834</v>
      </c>
      <c r="J477" s="17">
        <v>3198.25</v>
      </c>
      <c r="K477" s="17">
        <v>249.1</v>
      </c>
      <c r="L477" s="17">
        <v>-9.0700000000000003E-2</v>
      </c>
      <c r="M477" s="17">
        <v>289.75</v>
      </c>
      <c r="N477" s="17">
        <v>260.5</v>
      </c>
      <c r="O477" s="17">
        <v>27492.5</v>
      </c>
      <c r="P477" s="17">
        <v>1324</v>
      </c>
      <c r="Q477" s="17">
        <v>-36.5</v>
      </c>
      <c r="R477" s="17">
        <v>9190.5669999999991</v>
      </c>
      <c r="S477" s="17">
        <v>52.8</v>
      </c>
      <c r="T477" s="17">
        <v>-25.54</v>
      </c>
      <c r="U477" s="17">
        <v>-0.33</v>
      </c>
      <c r="V477" s="17">
        <v>-3.665</v>
      </c>
      <c r="W477" s="17">
        <v>25578.612420000001</v>
      </c>
      <c r="X477" s="17">
        <v>10461</v>
      </c>
      <c r="Y477" s="17">
        <v>62.344999999999999</v>
      </c>
      <c r="Z477" s="17">
        <v>-161.04</v>
      </c>
    </row>
    <row r="478" spans="1:26" x14ac:dyDescent="0.2">
      <c r="A478" s="27">
        <v>44946</v>
      </c>
      <c r="B478" s="17">
        <v>840.14300000000003</v>
      </c>
      <c r="C478" s="14">
        <v>9.75</v>
      </c>
      <c r="D478" s="17">
        <v>-351</v>
      </c>
      <c r="E478" s="17">
        <v>87.19</v>
      </c>
      <c r="F478" s="17">
        <v>115</v>
      </c>
      <c r="G478" s="17">
        <v>987.65499999999997</v>
      </c>
      <c r="H478" s="17">
        <v>0.70299999999999996</v>
      </c>
      <c r="I478" s="17">
        <v>-237.97</v>
      </c>
      <c r="J478" s="17">
        <v>3228.3330000000001</v>
      </c>
      <c r="K478" s="17">
        <v>245.1</v>
      </c>
      <c r="L478" s="17">
        <v>-5.6300000000000003E-2</v>
      </c>
      <c r="M478" s="17">
        <v>290.06</v>
      </c>
      <c r="N478" s="17">
        <v>259.82684</v>
      </c>
      <c r="O478" s="17">
        <v>27217.5</v>
      </c>
      <c r="P478" s="17">
        <v>1295.5</v>
      </c>
      <c r="Q478" s="17">
        <v>-28.562999999999999</v>
      </c>
      <c r="R478" s="17">
        <v>9754</v>
      </c>
      <c r="S478" s="17">
        <v>53.8</v>
      </c>
      <c r="T478" s="17">
        <v>-25.5</v>
      </c>
      <c r="U478" s="17">
        <v>-0.32129999999999997</v>
      </c>
      <c r="V478" s="17">
        <v>-3.7450000000000001</v>
      </c>
      <c r="W478" s="17">
        <v>25578.612420000001</v>
      </c>
      <c r="X478" s="17">
        <v>9691.5</v>
      </c>
      <c r="Y478" s="17">
        <v>62.414999999999999</v>
      </c>
      <c r="Z478" s="17">
        <v>-159.38999999999999</v>
      </c>
    </row>
    <row r="479" spans="1:26" x14ac:dyDescent="0.2">
      <c r="A479" s="27">
        <v>44945</v>
      </c>
      <c r="B479" s="17">
        <v>842.5</v>
      </c>
      <c r="C479" s="14">
        <v>10.45</v>
      </c>
      <c r="D479" s="17">
        <v>-395.95</v>
      </c>
      <c r="E479" s="17">
        <v>89.85</v>
      </c>
      <c r="F479" s="17">
        <v>116.9</v>
      </c>
      <c r="G479" s="17">
        <v>975</v>
      </c>
      <c r="H479" s="17">
        <v>0.98799999999999999</v>
      </c>
      <c r="I479" s="17">
        <v>-137.92500000000001</v>
      </c>
      <c r="J479" s="17">
        <v>3306.05</v>
      </c>
      <c r="K479" s="17">
        <v>250.1</v>
      </c>
      <c r="L479" s="17">
        <v>6.1499999999999999E-2</v>
      </c>
      <c r="M479" s="17">
        <v>298</v>
      </c>
      <c r="N479" s="17">
        <v>244.77878000000001</v>
      </c>
      <c r="O479" s="17">
        <v>25155</v>
      </c>
      <c r="P479" s="17">
        <v>1313.6</v>
      </c>
      <c r="Q479" s="17">
        <v>-30.687999999999999</v>
      </c>
      <c r="R479" s="17">
        <v>9658.7649999999994</v>
      </c>
      <c r="S479" s="17">
        <v>54.8</v>
      </c>
      <c r="T479" s="17">
        <v>-25.245000000000001</v>
      </c>
      <c r="U479" s="17">
        <v>-0.32850000000000001</v>
      </c>
      <c r="V479" s="17">
        <v>-3.7749999999999999</v>
      </c>
      <c r="W479" s="17">
        <v>25578.612420000001</v>
      </c>
      <c r="X479" s="17">
        <v>8402</v>
      </c>
      <c r="Y479" s="17">
        <v>63.228000000000002</v>
      </c>
      <c r="Z479" s="17">
        <v>-159.49</v>
      </c>
    </row>
    <row r="480" spans="1:26" x14ac:dyDescent="0.2">
      <c r="A480" s="27">
        <v>44944</v>
      </c>
      <c r="B480" s="17">
        <v>854.5</v>
      </c>
      <c r="C480" s="14">
        <v>9.6850000000000005</v>
      </c>
      <c r="D480" s="17">
        <v>-400.85</v>
      </c>
      <c r="E480" s="17">
        <v>88.924999999999997</v>
      </c>
      <c r="F480" s="17">
        <v>115</v>
      </c>
      <c r="G480" s="17">
        <v>970</v>
      </c>
      <c r="H480" s="17">
        <v>-7.3079999999999998</v>
      </c>
      <c r="I480" s="17">
        <v>-146.00299999999999</v>
      </c>
      <c r="J480" s="17">
        <v>3235</v>
      </c>
      <c r="K480" s="17">
        <v>250.2</v>
      </c>
      <c r="L480" s="17">
        <v>-2.1700000000000001E-2</v>
      </c>
      <c r="M480" s="17">
        <v>297</v>
      </c>
      <c r="N480" s="17">
        <v>225.95999</v>
      </c>
      <c r="O480" s="17">
        <v>24488</v>
      </c>
      <c r="P480" s="17">
        <v>1229.0999999999999</v>
      </c>
      <c r="Q480" s="17">
        <v>-34.85</v>
      </c>
      <c r="R480" s="17">
        <v>10030.77</v>
      </c>
      <c r="S480" s="17">
        <v>52.6</v>
      </c>
      <c r="T480" s="17">
        <v>-23.46</v>
      </c>
      <c r="U480" s="17">
        <v>-0.40329999999999999</v>
      </c>
      <c r="V480" s="17">
        <v>-3.7749999999999999</v>
      </c>
      <c r="W480" s="17">
        <v>25578.612420000001</v>
      </c>
      <c r="X480" s="17">
        <v>6456.5</v>
      </c>
      <c r="Y480" s="17">
        <v>63.143000000000001</v>
      </c>
      <c r="Z480" s="17">
        <v>-158.26</v>
      </c>
    </row>
    <row r="481" spans="1:26" x14ac:dyDescent="0.2">
      <c r="A481" s="27">
        <v>44943</v>
      </c>
      <c r="B481" s="17">
        <v>848.5</v>
      </c>
      <c r="C481" s="14">
        <v>9.8849999999999998</v>
      </c>
      <c r="D481" s="17">
        <v>-374.755</v>
      </c>
      <c r="E481" s="17">
        <v>89.625</v>
      </c>
      <c r="F481" s="17">
        <v>113.005</v>
      </c>
      <c r="G481" s="17">
        <v>999.68</v>
      </c>
      <c r="H481" s="17">
        <v>-3.1880000000000002</v>
      </c>
      <c r="I481" s="17">
        <v>-205.226</v>
      </c>
      <c r="J481" s="17">
        <v>3198.335</v>
      </c>
      <c r="K481" s="17">
        <v>245</v>
      </c>
      <c r="L481" s="17">
        <v>0.1008</v>
      </c>
      <c r="M481" s="17">
        <v>289.97500000000002</v>
      </c>
      <c r="N481" s="17">
        <v>215.92000999999999</v>
      </c>
      <c r="O481" s="17">
        <v>25086</v>
      </c>
      <c r="P481" s="17">
        <v>1253.7</v>
      </c>
      <c r="Q481" s="17">
        <v>-31</v>
      </c>
      <c r="R481" s="17">
        <v>10477.85</v>
      </c>
      <c r="S481" s="17">
        <v>52.9</v>
      </c>
      <c r="T481" s="17">
        <v>-24.5</v>
      </c>
      <c r="U481" s="17">
        <v>-0.36870000000000003</v>
      </c>
      <c r="V481" s="17">
        <v>-4.01</v>
      </c>
      <c r="W481" s="17">
        <v>25578.612420000001</v>
      </c>
      <c r="X481" s="17">
        <v>4415</v>
      </c>
      <c r="Y481" s="17">
        <v>63.716999999999999</v>
      </c>
      <c r="Z481" s="17">
        <v>-157.82499999999999</v>
      </c>
    </row>
    <row r="482" spans="1:26" x14ac:dyDescent="0.2">
      <c r="A482" s="27">
        <v>44942</v>
      </c>
      <c r="B482" s="17">
        <v>855.08299999999997</v>
      </c>
      <c r="C482" s="14">
        <v>9.9</v>
      </c>
      <c r="D482" s="17">
        <v>-350.49</v>
      </c>
      <c r="E482" s="17">
        <v>88.81</v>
      </c>
      <c r="F482" s="17">
        <v>117.075</v>
      </c>
      <c r="G482" s="17">
        <v>975</v>
      </c>
      <c r="H482" s="17">
        <v>-22.8</v>
      </c>
      <c r="I482" s="17">
        <v>-130.84399999999999</v>
      </c>
      <c r="J482" s="17">
        <v>3203.9</v>
      </c>
      <c r="K482" s="17">
        <v>260.10000000000002</v>
      </c>
      <c r="L482" s="17">
        <v>0.108</v>
      </c>
      <c r="M482" s="17">
        <v>304</v>
      </c>
      <c r="N482" s="17">
        <v>228.3475</v>
      </c>
      <c r="O482" s="17">
        <v>27102.5</v>
      </c>
      <c r="P482" s="17">
        <v>1264</v>
      </c>
      <c r="Q482" s="17">
        <v>-31.4</v>
      </c>
      <c r="R482" s="17">
        <v>10224.99</v>
      </c>
      <c r="S482" s="17">
        <v>51.5</v>
      </c>
      <c r="T482" s="17">
        <v>-23</v>
      </c>
      <c r="U482" s="17">
        <v>-0.35549999999999998</v>
      </c>
      <c r="V482" s="17">
        <v>-3.92</v>
      </c>
      <c r="W482" s="17">
        <v>25578.612420000001</v>
      </c>
      <c r="X482" s="17">
        <v>1425</v>
      </c>
      <c r="Y482" s="17">
        <v>63.83</v>
      </c>
      <c r="Z482" s="17">
        <v>-156.65</v>
      </c>
    </row>
    <row r="483" spans="1:26" x14ac:dyDescent="0.2">
      <c r="A483" s="27">
        <v>44939</v>
      </c>
      <c r="B483" s="17">
        <v>863.5</v>
      </c>
      <c r="C483" s="14">
        <v>10.074999999999999</v>
      </c>
      <c r="D483" s="17">
        <v>-381.06</v>
      </c>
      <c r="E483" s="17">
        <v>89.25</v>
      </c>
      <c r="F483" s="17">
        <v>118.44</v>
      </c>
      <c r="G483" s="17">
        <v>940</v>
      </c>
      <c r="H483" s="17">
        <v>-23</v>
      </c>
      <c r="I483" s="17">
        <v>-132.72300000000001</v>
      </c>
      <c r="J483" s="17">
        <v>3195.8339999999998</v>
      </c>
      <c r="K483" s="17">
        <v>263</v>
      </c>
      <c r="L483" s="17">
        <v>0.14000000000000001</v>
      </c>
      <c r="M483" s="17">
        <v>305.75</v>
      </c>
      <c r="N483" s="17">
        <v>223</v>
      </c>
      <c r="O483" s="17">
        <v>25955</v>
      </c>
      <c r="P483" s="17">
        <v>1196</v>
      </c>
      <c r="Q483" s="17">
        <v>-36.200000000000003</v>
      </c>
      <c r="R483" s="17">
        <v>10174.700000000001</v>
      </c>
      <c r="S483" s="17">
        <v>51.26</v>
      </c>
      <c r="T483" s="17">
        <v>-22.63</v>
      </c>
      <c r="U483" s="17">
        <v>-0.39850000000000002</v>
      </c>
      <c r="V483" s="17">
        <v>-3.6949999999999998</v>
      </c>
      <c r="W483" s="17">
        <v>25578.612420000001</v>
      </c>
      <c r="X483" s="17">
        <v>500</v>
      </c>
      <c r="Y483" s="17">
        <v>64.040000000000006</v>
      </c>
      <c r="Z483" s="17">
        <v>-155.37</v>
      </c>
    </row>
    <row r="484" spans="1:26" x14ac:dyDescent="0.2">
      <c r="A484" s="27">
        <v>44938</v>
      </c>
      <c r="B484" s="17">
        <v>877.86099999999999</v>
      </c>
      <c r="C484" s="14">
        <v>10.25</v>
      </c>
      <c r="D484" s="17">
        <v>-390</v>
      </c>
      <c r="E484" s="17">
        <v>89.173000000000002</v>
      </c>
      <c r="F484" s="17">
        <v>119</v>
      </c>
      <c r="G484" s="17">
        <v>972.69</v>
      </c>
      <c r="H484" s="17">
        <v>-12.5</v>
      </c>
      <c r="I484" s="17">
        <v>-87.513999999999996</v>
      </c>
      <c r="J484" s="17">
        <v>3183.65</v>
      </c>
      <c r="K484" s="17">
        <v>265</v>
      </c>
      <c r="L484" s="17">
        <v>0.17</v>
      </c>
      <c r="M484" s="17">
        <v>310.09500000000003</v>
      </c>
      <c r="N484" s="17">
        <v>222.5</v>
      </c>
      <c r="O484" s="17">
        <v>24830</v>
      </c>
      <c r="P484" s="17">
        <v>1197.3</v>
      </c>
      <c r="Q484" s="17">
        <v>-35.5</v>
      </c>
      <c r="R484" s="17">
        <v>8965</v>
      </c>
      <c r="S484" s="17">
        <v>50.7</v>
      </c>
      <c r="T484" s="17">
        <v>-24.08</v>
      </c>
      <c r="U484" s="17">
        <v>-0.4</v>
      </c>
      <c r="V484" s="17">
        <v>-3.5</v>
      </c>
      <c r="W484" s="17">
        <v>25578.612420000001</v>
      </c>
      <c r="X484" s="17">
        <v>6460.8</v>
      </c>
      <c r="Y484" s="17">
        <v>64.472999999999999</v>
      </c>
      <c r="Z484" s="17">
        <v>-156.44999999999999</v>
      </c>
    </row>
    <row r="485" spans="1:26" x14ac:dyDescent="0.2">
      <c r="A485" s="27">
        <v>44937</v>
      </c>
      <c r="B485" s="17">
        <v>876.5</v>
      </c>
      <c r="C485" s="14">
        <v>10.199999999999999</v>
      </c>
      <c r="D485" s="17">
        <v>-418.315</v>
      </c>
      <c r="E485" s="17">
        <v>88.75</v>
      </c>
      <c r="F485" s="17">
        <v>119.895</v>
      </c>
      <c r="G485" s="17">
        <v>969.83</v>
      </c>
      <c r="H485" s="17">
        <v>-13</v>
      </c>
      <c r="I485" s="17">
        <v>-96.120999999999995</v>
      </c>
      <c r="J485" s="17">
        <v>3193.35</v>
      </c>
      <c r="K485" s="17">
        <v>273</v>
      </c>
      <c r="L485" s="17">
        <v>0.14699999999999999</v>
      </c>
      <c r="M485" s="17">
        <v>319.80500000000001</v>
      </c>
      <c r="N485" s="17">
        <v>219</v>
      </c>
      <c r="O485" s="17">
        <v>31300</v>
      </c>
      <c r="P485" s="17">
        <v>1197.5</v>
      </c>
      <c r="Q485" s="17">
        <v>-38.487000000000002</v>
      </c>
      <c r="R485" s="17">
        <v>9326</v>
      </c>
      <c r="S485" s="17">
        <v>50.2</v>
      </c>
      <c r="T485" s="17">
        <v>-21.395</v>
      </c>
      <c r="U485" s="17">
        <v>-0.40200000000000002</v>
      </c>
      <c r="V485" s="17">
        <v>-3.6150000000000002</v>
      </c>
      <c r="W485" s="17">
        <v>25578.612420000001</v>
      </c>
      <c r="X485" s="17">
        <v>5767</v>
      </c>
      <c r="Y485" s="17">
        <v>65.427999999999997</v>
      </c>
      <c r="Z485" s="17">
        <v>-161.59</v>
      </c>
    </row>
    <row r="486" spans="1:26" x14ac:dyDescent="0.2">
      <c r="A486" s="27">
        <v>44936</v>
      </c>
      <c r="B486" s="17">
        <v>871.18100000000004</v>
      </c>
      <c r="C486" s="14">
        <v>10.9</v>
      </c>
      <c r="D486" s="17">
        <v>-432.5</v>
      </c>
      <c r="E486" s="17">
        <v>90.25</v>
      </c>
      <c r="F486" s="17">
        <v>119.15</v>
      </c>
      <c r="G486" s="17">
        <v>952.5</v>
      </c>
      <c r="H486" s="17">
        <v>5.1680000000000001</v>
      </c>
      <c r="I486" s="17">
        <v>-158.119</v>
      </c>
      <c r="J486" s="17">
        <v>3182.5050000000001</v>
      </c>
      <c r="K486" s="17">
        <v>290</v>
      </c>
      <c r="L486" s="17">
        <v>0.1575</v>
      </c>
      <c r="M486" s="17">
        <v>316.13799999999998</v>
      </c>
      <c r="N486" s="17">
        <v>234.79001</v>
      </c>
      <c r="O486" s="17">
        <v>31090</v>
      </c>
      <c r="P486" s="17">
        <v>1204</v>
      </c>
      <c r="Q486" s="17">
        <v>-36.450000000000003</v>
      </c>
      <c r="R486" s="17">
        <v>10145.5</v>
      </c>
      <c r="S486" s="17">
        <v>53.8</v>
      </c>
      <c r="T486" s="17">
        <v>-21.65</v>
      </c>
      <c r="U486" s="17">
        <v>-0.39900000000000002</v>
      </c>
      <c r="V486" s="17">
        <v>-3.57</v>
      </c>
      <c r="W486" s="17">
        <v>25578.612420000001</v>
      </c>
      <c r="X486" s="17">
        <v>16820.5</v>
      </c>
      <c r="Y486" s="17">
        <v>64.989999999999995</v>
      </c>
      <c r="Z486" s="17">
        <v>-162.11000000000001</v>
      </c>
    </row>
    <row r="487" spans="1:26" x14ac:dyDescent="0.2">
      <c r="A487" s="27">
        <v>44935</v>
      </c>
      <c r="B487" s="17">
        <v>908.45699999999999</v>
      </c>
      <c r="C487" s="14">
        <v>11.03</v>
      </c>
      <c r="D487" s="17">
        <v>-443.995</v>
      </c>
      <c r="E487" s="17">
        <v>90.65</v>
      </c>
      <c r="F487" s="17">
        <v>118.5</v>
      </c>
      <c r="G487" s="17">
        <v>952.5</v>
      </c>
      <c r="H487" s="17">
        <v>2.96</v>
      </c>
      <c r="I487" s="17">
        <v>-163.74100000000001</v>
      </c>
      <c r="J487" s="17">
        <v>3184.5</v>
      </c>
      <c r="K487" s="17">
        <v>280.10000000000002</v>
      </c>
      <c r="L487" s="17">
        <v>0.18</v>
      </c>
      <c r="M487" s="17">
        <v>305</v>
      </c>
      <c r="N487" s="17">
        <v>236.035</v>
      </c>
      <c r="O487" s="17">
        <v>37602.5</v>
      </c>
      <c r="P487" s="17">
        <v>1196</v>
      </c>
      <c r="Q487" s="17">
        <v>-38.862000000000002</v>
      </c>
      <c r="R487" s="17">
        <v>10816</v>
      </c>
      <c r="S487" s="17">
        <v>52.8</v>
      </c>
      <c r="T487" s="17">
        <v>-22.045000000000002</v>
      </c>
      <c r="U487" s="17">
        <v>-0.44569999999999999</v>
      </c>
      <c r="V487" s="17">
        <v>-3.4849999999999999</v>
      </c>
      <c r="W487" s="17">
        <v>25578.612420000001</v>
      </c>
      <c r="X487" s="17">
        <v>20032.5</v>
      </c>
      <c r="Y487" s="17">
        <v>64.834999999999994</v>
      </c>
      <c r="Z487" s="17">
        <v>-161.28</v>
      </c>
    </row>
    <row r="488" spans="1:26" x14ac:dyDescent="0.2">
      <c r="A488" s="27">
        <v>44932</v>
      </c>
      <c r="B488" s="17">
        <v>913.43200000000002</v>
      </c>
      <c r="C488" s="14">
        <v>11.5</v>
      </c>
      <c r="D488" s="17">
        <v>-474.83499999999998</v>
      </c>
      <c r="E488" s="17">
        <v>89.825000000000003</v>
      </c>
      <c r="F488" s="17">
        <v>117.5</v>
      </c>
      <c r="G488" s="17">
        <v>970.01499999999999</v>
      </c>
      <c r="H488" s="17">
        <v>10</v>
      </c>
      <c r="I488" s="17">
        <v>-245.69499999999999</v>
      </c>
      <c r="J488" s="17">
        <v>3190</v>
      </c>
      <c r="K488" s="17">
        <v>290</v>
      </c>
      <c r="L488" s="17">
        <v>0.26</v>
      </c>
      <c r="M488" s="17">
        <v>289.99</v>
      </c>
      <c r="N488" s="17">
        <v>244</v>
      </c>
      <c r="O488" s="17">
        <v>28102.5</v>
      </c>
      <c r="P488" s="17">
        <v>1237.0999999999999</v>
      </c>
      <c r="Q488" s="17">
        <v>-39.299999999999997</v>
      </c>
      <c r="R488" s="17">
        <v>12732.039000000001</v>
      </c>
      <c r="S488" s="17">
        <v>52.85</v>
      </c>
      <c r="T488" s="17">
        <v>-23.6</v>
      </c>
      <c r="U488" s="17">
        <v>-0.3357</v>
      </c>
      <c r="V488" s="17">
        <v>-3.7450000000000001</v>
      </c>
      <c r="W488" s="17">
        <v>25578.612420000001</v>
      </c>
      <c r="X488" s="17">
        <v>22802.3</v>
      </c>
      <c r="Y488" s="17">
        <v>65.5</v>
      </c>
      <c r="Z488" s="17">
        <v>-162.1</v>
      </c>
    </row>
    <row r="489" spans="1:26" x14ac:dyDescent="0.2">
      <c r="A489" s="27">
        <v>44931</v>
      </c>
      <c r="B489" s="17">
        <v>939.5</v>
      </c>
      <c r="C489" s="14">
        <v>12.6</v>
      </c>
      <c r="D489" s="17">
        <v>-486</v>
      </c>
      <c r="E489" s="17">
        <v>91.15</v>
      </c>
      <c r="F489" s="17">
        <v>116.5</v>
      </c>
      <c r="G489" s="17">
        <v>972.53499999999997</v>
      </c>
      <c r="H489" s="17">
        <v>3</v>
      </c>
      <c r="I489" s="17">
        <v>-204.47300000000001</v>
      </c>
      <c r="J489" s="17">
        <v>3286.25</v>
      </c>
      <c r="K489" s="17">
        <v>295</v>
      </c>
      <c r="L489" s="17">
        <v>0.29249999999999998</v>
      </c>
      <c r="M489" s="17">
        <v>290.10500000000002</v>
      </c>
      <c r="N489" s="17">
        <v>241.67663999999999</v>
      </c>
      <c r="O489" s="17">
        <v>26265</v>
      </c>
      <c r="P489" s="17">
        <v>1272.3</v>
      </c>
      <c r="Q489" s="17">
        <v>-38.279000000000003</v>
      </c>
      <c r="R489" s="17">
        <v>13160.949000000001</v>
      </c>
      <c r="S489" s="17">
        <v>53.5</v>
      </c>
      <c r="T489" s="17">
        <v>-24.04</v>
      </c>
      <c r="U489" s="17">
        <v>-0.30669999999999997</v>
      </c>
      <c r="V489" s="17">
        <v>-3.625</v>
      </c>
      <c r="W489" s="17">
        <v>25578.612420000001</v>
      </c>
      <c r="X489" s="17">
        <v>27000</v>
      </c>
      <c r="Y489" s="17">
        <v>66.466999999999999</v>
      </c>
      <c r="Z489" s="17">
        <v>-164.59</v>
      </c>
    </row>
    <row r="490" spans="1:26" x14ac:dyDescent="0.2">
      <c r="A490" s="27">
        <v>44930</v>
      </c>
      <c r="B490" s="17">
        <v>973.5</v>
      </c>
      <c r="C490" s="14">
        <v>11.715</v>
      </c>
      <c r="D490" s="17">
        <v>-472.54</v>
      </c>
      <c r="E490" s="17">
        <v>86.625</v>
      </c>
      <c r="F490" s="17">
        <v>115</v>
      </c>
      <c r="G490" s="17">
        <v>965</v>
      </c>
      <c r="H490" s="17">
        <v>16.850000000000001</v>
      </c>
      <c r="I490" s="17">
        <v>-217.023</v>
      </c>
      <c r="J490" s="17">
        <v>3403.75</v>
      </c>
      <c r="K490" s="17">
        <v>315.10000000000002</v>
      </c>
      <c r="L490" s="17">
        <v>0.28749999999999998</v>
      </c>
      <c r="M490" s="17">
        <v>315.02</v>
      </c>
      <c r="N490" s="17">
        <v>240.86501000000001</v>
      </c>
      <c r="O490" s="17">
        <v>25383</v>
      </c>
      <c r="P490" s="17">
        <v>1224.2</v>
      </c>
      <c r="Q490" s="17">
        <v>-40.5</v>
      </c>
      <c r="R490" s="17">
        <v>14325.25</v>
      </c>
      <c r="S490" s="17">
        <v>54</v>
      </c>
      <c r="T490" s="17">
        <v>-24.024999999999999</v>
      </c>
      <c r="U490" s="17">
        <v>-0.31869999999999998</v>
      </c>
      <c r="V490" s="17">
        <v>-3.9</v>
      </c>
      <c r="W490" s="17">
        <v>25578.612420000001</v>
      </c>
      <c r="X490" s="17">
        <v>32694.799999999999</v>
      </c>
      <c r="Y490" s="17">
        <v>65.34</v>
      </c>
      <c r="Z490" s="17">
        <v>-161.77000000000001</v>
      </c>
    </row>
    <row r="491" spans="1:26" x14ac:dyDescent="0.2">
      <c r="A491" s="27">
        <v>44929</v>
      </c>
      <c r="B491" s="17">
        <v>976.44299999999998</v>
      </c>
      <c r="C491" s="14">
        <v>11.465</v>
      </c>
      <c r="D491" s="17">
        <v>-483</v>
      </c>
      <c r="E491" s="17">
        <v>84</v>
      </c>
      <c r="F491" s="17">
        <v>115</v>
      </c>
      <c r="G491" s="17">
        <v>1022.455</v>
      </c>
      <c r="H491" s="17">
        <v>18.14</v>
      </c>
      <c r="I491" s="17">
        <v>-278.072</v>
      </c>
      <c r="J491" s="17">
        <v>3250.0149999999999</v>
      </c>
      <c r="K491" s="17">
        <v>320</v>
      </c>
      <c r="L491" s="17">
        <v>0.29749999999999999</v>
      </c>
      <c r="M491" s="17">
        <v>314.95499999999998</v>
      </c>
      <c r="N491" s="17">
        <v>262.75</v>
      </c>
      <c r="O491" s="17">
        <v>27552.5</v>
      </c>
      <c r="P491" s="17">
        <v>1295.8</v>
      </c>
      <c r="Q491" s="17">
        <v>-38.65</v>
      </c>
      <c r="R491" s="17">
        <v>14868.824000000001</v>
      </c>
      <c r="S491" s="17">
        <v>55.195</v>
      </c>
      <c r="T491" s="17">
        <v>-19.25</v>
      </c>
      <c r="U491" s="17">
        <v>-0.27579999999999999</v>
      </c>
      <c r="V491" s="17">
        <v>-3.7</v>
      </c>
      <c r="W491" s="17">
        <v>25578.612420000001</v>
      </c>
      <c r="X491" s="17">
        <v>28851</v>
      </c>
      <c r="Y491" s="17">
        <v>65.155000000000001</v>
      </c>
      <c r="Z491" s="17">
        <v>-159.369</v>
      </c>
    </row>
    <row r="492" spans="1:26" x14ac:dyDescent="0.2">
      <c r="A492" s="27">
        <v>44928</v>
      </c>
      <c r="B492" s="17">
        <v>956.19</v>
      </c>
      <c r="C492" s="14">
        <v>11.18</v>
      </c>
      <c r="D492" s="17">
        <v>-480</v>
      </c>
      <c r="E492" s="17">
        <v>84.1</v>
      </c>
      <c r="F492" s="17">
        <v>110</v>
      </c>
      <c r="G492" s="17">
        <v>975.005</v>
      </c>
      <c r="H492" s="17">
        <v>3.5</v>
      </c>
      <c r="I492" s="17">
        <v>21.925000000000001</v>
      </c>
      <c r="J492" s="17">
        <v>3238.35</v>
      </c>
      <c r="K492" s="17">
        <v>315.10000000000002</v>
      </c>
      <c r="L492" s="17">
        <v>0.27500000000000002</v>
      </c>
      <c r="M492" s="17">
        <v>348.47</v>
      </c>
      <c r="N492" s="17">
        <v>269.81</v>
      </c>
      <c r="O492" s="17">
        <v>20075</v>
      </c>
      <c r="P492" s="17">
        <v>1299</v>
      </c>
      <c r="Q492" s="17">
        <v>-43</v>
      </c>
      <c r="R492" s="17">
        <v>13149.68</v>
      </c>
      <c r="S492" s="17">
        <v>59.1</v>
      </c>
      <c r="T492" s="17">
        <v>-20.25</v>
      </c>
      <c r="U492" s="17">
        <v>-0.27889999999999998</v>
      </c>
      <c r="V492" s="17">
        <v>-3.6</v>
      </c>
      <c r="W492" s="17">
        <v>25578.612420000001</v>
      </c>
      <c r="X492" s="17">
        <v>28941.8</v>
      </c>
      <c r="Y492" s="17">
        <v>68.02</v>
      </c>
      <c r="Z492" s="17">
        <v>-160.77500000000001</v>
      </c>
    </row>
    <row r="493" spans="1:26" x14ac:dyDescent="0.2">
      <c r="A493" s="27">
        <v>44925</v>
      </c>
      <c r="B493" s="17">
        <v>888.93200000000002</v>
      </c>
      <c r="C493" s="14">
        <v>11.18</v>
      </c>
      <c r="D493" s="17">
        <v>-479.625</v>
      </c>
      <c r="E493" s="17">
        <v>84.25</v>
      </c>
      <c r="F493" s="17">
        <v>110</v>
      </c>
      <c r="G493" s="17">
        <v>978.85</v>
      </c>
      <c r="H493" s="17">
        <v>3.5</v>
      </c>
      <c r="I493" s="17">
        <v>-261.99299999999999</v>
      </c>
      <c r="J493" s="17">
        <v>3238.3330000000001</v>
      </c>
      <c r="K493" s="17">
        <v>315.10000000000002</v>
      </c>
      <c r="L493" s="17">
        <v>0.25</v>
      </c>
      <c r="M493" s="17">
        <v>345</v>
      </c>
      <c r="N493" s="17">
        <v>272.17385999999999</v>
      </c>
      <c r="O493" s="17">
        <v>30303</v>
      </c>
      <c r="P493" s="17">
        <v>1305</v>
      </c>
      <c r="Q493" s="17">
        <v>-43</v>
      </c>
      <c r="R493" s="17">
        <v>13217.075000000001</v>
      </c>
      <c r="S493" s="17">
        <v>59</v>
      </c>
      <c r="T493" s="17">
        <v>-20.079999999999998</v>
      </c>
      <c r="U493" s="17">
        <v>-0.28870000000000001</v>
      </c>
      <c r="V493" s="17">
        <v>-2.9350000000000001</v>
      </c>
      <c r="W493" s="17">
        <v>25578.612420000001</v>
      </c>
      <c r="X493" s="17">
        <v>29000</v>
      </c>
      <c r="Y493" s="17">
        <v>67.09</v>
      </c>
      <c r="Z493" s="17">
        <v>-161.37</v>
      </c>
    </row>
    <row r="494" spans="1:26" x14ac:dyDescent="0.2">
      <c r="A494" s="27">
        <v>44924</v>
      </c>
      <c r="B494" s="17">
        <v>899.09</v>
      </c>
      <c r="C494" s="14">
        <v>10.199999999999999</v>
      </c>
      <c r="D494" s="17">
        <v>-490.42500000000001</v>
      </c>
      <c r="E494" s="17">
        <v>84.25</v>
      </c>
      <c r="F494" s="17">
        <v>105</v>
      </c>
      <c r="G494" s="17">
        <v>977.37199999999996</v>
      </c>
      <c r="H494" s="17">
        <v>21.6</v>
      </c>
      <c r="I494" s="17">
        <v>-34.045999999999999</v>
      </c>
      <c r="J494" s="17">
        <v>3232.5</v>
      </c>
      <c r="K494" s="17">
        <v>318</v>
      </c>
      <c r="L494" s="17">
        <v>0.26</v>
      </c>
      <c r="M494" s="17">
        <v>350.09500000000003</v>
      </c>
      <c r="N494" s="17">
        <v>270.38751000000002</v>
      </c>
      <c r="O494" s="17">
        <v>26327</v>
      </c>
      <c r="P494" s="17">
        <v>1292.8</v>
      </c>
      <c r="Q494" s="17">
        <v>-42.25</v>
      </c>
      <c r="R494" s="17">
        <v>12970.449000000001</v>
      </c>
      <c r="S494" s="17">
        <v>60.5</v>
      </c>
      <c r="T494" s="17">
        <v>-20.864999999999998</v>
      </c>
      <c r="U494" s="17">
        <v>-0.32729999999999998</v>
      </c>
      <c r="V494" s="17">
        <v>-3.1</v>
      </c>
      <c r="W494" s="17">
        <v>25578.612420000001</v>
      </c>
      <c r="X494" s="17">
        <v>28762.799999999999</v>
      </c>
      <c r="Y494" s="17">
        <v>67.19</v>
      </c>
      <c r="Z494" s="17">
        <v>-162.70400000000001</v>
      </c>
    </row>
    <row r="495" spans="1:26" x14ac:dyDescent="0.2">
      <c r="A495" s="27">
        <v>44923</v>
      </c>
      <c r="B495" s="17">
        <v>915.18100000000004</v>
      </c>
      <c r="C495" s="14">
        <v>8.9</v>
      </c>
      <c r="D495" s="17">
        <v>-475.80500000000001</v>
      </c>
      <c r="E495" s="17">
        <v>83.8</v>
      </c>
      <c r="F495" s="17">
        <v>96.102999999999994</v>
      </c>
      <c r="G495" s="17">
        <v>988.41</v>
      </c>
      <c r="H495" s="17">
        <v>20.408000000000001</v>
      </c>
      <c r="I495" s="17">
        <v>-193.27199999999999</v>
      </c>
      <c r="J495" s="17">
        <v>3281.6660000000002</v>
      </c>
      <c r="K495" s="17">
        <v>308.7</v>
      </c>
      <c r="L495" s="17">
        <v>0.27</v>
      </c>
      <c r="M495" s="17">
        <v>412.75</v>
      </c>
      <c r="N495" s="17">
        <v>264.16820999999999</v>
      </c>
      <c r="O495" s="17">
        <v>32267.5</v>
      </c>
      <c r="P495" s="17">
        <v>1334.6</v>
      </c>
      <c r="Q495" s="17">
        <v>-45.5</v>
      </c>
      <c r="R495" s="17">
        <v>12382.975</v>
      </c>
      <c r="S495" s="17">
        <v>50.5</v>
      </c>
      <c r="T495" s="17">
        <v>-15.75</v>
      </c>
      <c r="U495" s="17">
        <v>-0.38150000000000001</v>
      </c>
      <c r="V495" s="17">
        <v>-3.3</v>
      </c>
      <c r="W495" s="17">
        <v>25578.612420000001</v>
      </c>
      <c r="X495" s="17">
        <v>33235.5</v>
      </c>
      <c r="Y495" s="17">
        <v>69.131</v>
      </c>
      <c r="Z495" s="17">
        <v>-166.65</v>
      </c>
    </row>
    <row r="496" spans="1:26" x14ac:dyDescent="0.2">
      <c r="A496" s="27">
        <v>44922</v>
      </c>
      <c r="B496" s="17">
        <v>871.399</v>
      </c>
      <c r="C496" s="14">
        <v>8.8650000000000002</v>
      </c>
      <c r="D496" s="17">
        <v>-458</v>
      </c>
      <c r="E496" s="17">
        <v>83.575000000000003</v>
      </c>
      <c r="F496" s="17">
        <v>95.677000000000007</v>
      </c>
      <c r="G496" s="17">
        <v>994</v>
      </c>
      <c r="H496" s="17">
        <v>21</v>
      </c>
      <c r="I496" s="17">
        <v>-90.27</v>
      </c>
      <c r="J496" s="17">
        <v>3252.5</v>
      </c>
      <c r="K496" s="17">
        <v>309</v>
      </c>
      <c r="L496" s="17">
        <v>0.20949999999999999</v>
      </c>
      <c r="M496" s="17">
        <v>389.84</v>
      </c>
      <c r="N496" s="17">
        <v>253.75</v>
      </c>
      <c r="O496" s="17">
        <v>30845</v>
      </c>
      <c r="P496" s="17">
        <v>1352</v>
      </c>
      <c r="Q496" s="17">
        <v>-38.67</v>
      </c>
      <c r="R496" s="17">
        <v>10702.075000000001</v>
      </c>
      <c r="S496" s="17">
        <v>54</v>
      </c>
      <c r="T496" s="17">
        <v>-17.5</v>
      </c>
      <c r="U496" s="17">
        <v>-0.44900000000000001</v>
      </c>
      <c r="V496" s="17">
        <v>-2.9950000000000001</v>
      </c>
      <c r="W496" s="17">
        <v>25578.612420000001</v>
      </c>
      <c r="X496" s="17">
        <v>35567.5</v>
      </c>
      <c r="Y496" s="17">
        <v>70.084999999999994</v>
      </c>
      <c r="Z496" s="17">
        <v>-162.66</v>
      </c>
    </row>
    <row r="497" spans="1:26" x14ac:dyDescent="0.2">
      <c r="A497" s="27">
        <v>44921</v>
      </c>
      <c r="B497" s="17">
        <v>845.995</v>
      </c>
      <c r="C497" s="14">
        <v>10.5</v>
      </c>
      <c r="D497" s="17">
        <v>-472.1</v>
      </c>
      <c r="E497" s="17">
        <v>82.1</v>
      </c>
      <c r="F497" s="17">
        <v>96</v>
      </c>
      <c r="G497" s="17">
        <v>995</v>
      </c>
      <c r="H497" s="17">
        <v>16.5</v>
      </c>
      <c r="I497" s="17">
        <v>-174.274</v>
      </c>
      <c r="J497" s="17">
        <v>3260</v>
      </c>
      <c r="K497" s="17">
        <v>315.5</v>
      </c>
      <c r="L497" s="17">
        <v>0.22370000000000001</v>
      </c>
      <c r="M497" s="17">
        <v>387.91500000000002</v>
      </c>
      <c r="N497" s="17">
        <v>256.42498999999998</v>
      </c>
      <c r="O497" s="17">
        <v>30402.5</v>
      </c>
      <c r="P497" s="17">
        <v>1338.5</v>
      </c>
      <c r="Q497" s="17">
        <v>-38.5</v>
      </c>
      <c r="R497" s="17">
        <v>10684.674999999999</v>
      </c>
      <c r="S497" s="17">
        <v>55.4</v>
      </c>
      <c r="T497" s="17">
        <v>-19</v>
      </c>
      <c r="U497" s="17">
        <v>-0.43</v>
      </c>
      <c r="V497" s="17">
        <v>-3.0350000000000001</v>
      </c>
      <c r="W497" s="17">
        <v>25578.612420000001</v>
      </c>
      <c r="X497" s="17">
        <v>33934.5</v>
      </c>
      <c r="Y497" s="17">
        <v>70.185000000000002</v>
      </c>
      <c r="Z497" s="17">
        <v>-162.255</v>
      </c>
    </row>
    <row r="498" spans="1:26" x14ac:dyDescent="0.2">
      <c r="A498" s="27">
        <v>44918</v>
      </c>
      <c r="B498" s="17">
        <v>850.49199999999996</v>
      </c>
      <c r="C498" s="14">
        <v>12.3</v>
      </c>
      <c r="D498" s="17">
        <v>-472</v>
      </c>
      <c r="E498" s="17">
        <v>82.1</v>
      </c>
      <c r="F498" s="17">
        <v>96</v>
      </c>
      <c r="G498" s="17">
        <v>995.02</v>
      </c>
      <c r="H498" s="17">
        <v>17.295000000000002</v>
      </c>
      <c r="I498" s="17">
        <v>-181.27</v>
      </c>
      <c r="J498" s="17">
        <v>3300.8339999999998</v>
      </c>
      <c r="K498" s="17">
        <v>315.5</v>
      </c>
      <c r="L498" s="17">
        <v>0.21</v>
      </c>
      <c r="M498" s="17">
        <v>388.41500000000002</v>
      </c>
      <c r="N498" s="17">
        <v>252.54769999999999</v>
      </c>
      <c r="O498" s="17">
        <v>30757.5</v>
      </c>
      <c r="P498" s="17">
        <v>1341</v>
      </c>
      <c r="Q498" s="17">
        <v>-38.5</v>
      </c>
      <c r="R498" s="17">
        <v>10677.513000000001</v>
      </c>
      <c r="S498" s="17">
        <v>56.25</v>
      </c>
      <c r="T498" s="17">
        <v>-18.891999999999999</v>
      </c>
      <c r="U498" s="17">
        <v>-0.42599999999999999</v>
      </c>
      <c r="V498" s="17">
        <v>-3.0350000000000001</v>
      </c>
      <c r="W498" s="17">
        <v>25578.612420000001</v>
      </c>
      <c r="X498" s="17">
        <v>33996.300000000003</v>
      </c>
      <c r="Y498" s="17">
        <v>70.168000000000006</v>
      </c>
      <c r="Z498" s="17">
        <v>-162.01499999999999</v>
      </c>
    </row>
    <row r="499" spans="1:26" x14ac:dyDescent="0.2">
      <c r="A499" s="27">
        <v>44917</v>
      </c>
      <c r="B499" s="17">
        <v>896.36599999999999</v>
      </c>
      <c r="C499" s="14">
        <v>12.81</v>
      </c>
      <c r="D499" s="17">
        <v>-472</v>
      </c>
      <c r="E499" s="17">
        <v>83.4</v>
      </c>
      <c r="F499" s="17">
        <v>96.185000000000002</v>
      </c>
      <c r="G499" s="17">
        <v>1002.045</v>
      </c>
      <c r="H499" s="17">
        <v>19.093</v>
      </c>
      <c r="I499" s="17">
        <v>-117.273</v>
      </c>
      <c r="J499" s="17">
        <v>3316</v>
      </c>
      <c r="K499" s="17">
        <v>330</v>
      </c>
      <c r="L499" s="17">
        <v>0.1295</v>
      </c>
      <c r="M499" s="17">
        <v>395.75</v>
      </c>
      <c r="N499" s="17">
        <v>262.75</v>
      </c>
      <c r="O499" s="17">
        <v>32410</v>
      </c>
      <c r="P499" s="17">
        <v>1423.8</v>
      </c>
      <c r="Q499" s="17">
        <v>-37.01</v>
      </c>
      <c r="R499" s="17">
        <v>10750.99</v>
      </c>
      <c r="S499" s="17">
        <v>55.45</v>
      </c>
      <c r="T499" s="17">
        <v>-19.876999999999999</v>
      </c>
      <c r="U499" s="17">
        <v>-0.42299999999999999</v>
      </c>
      <c r="V499" s="17">
        <v>-3.1549999999999998</v>
      </c>
      <c r="W499" s="17">
        <v>25578.612420000001</v>
      </c>
      <c r="X499" s="17">
        <v>33987.5</v>
      </c>
      <c r="Y499" s="17">
        <v>70.510999999999996</v>
      </c>
      <c r="Z499" s="17">
        <v>-161.68</v>
      </c>
    </row>
    <row r="500" spans="1:26" x14ac:dyDescent="0.2">
      <c r="A500" s="27">
        <v>44916</v>
      </c>
      <c r="B500" s="17">
        <v>892.61300000000006</v>
      </c>
      <c r="C500" s="14">
        <v>12.45</v>
      </c>
      <c r="D500" s="17">
        <v>-454.68</v>
      </c>
      <c r="E500" s="17">
        <v>82.9</v>
      </c>
      <c r="F500" s="17">
        <v>96.507000000000005</v>
      </c>
      <c r="G500" s="17">
        <v>1025.51</v>
      </c>
      <c r="H500" s="17">
        <v>23.5</v>
      </c>
      <c r="I500" s="17">
        <v>-173.52600000000001</v>
      </c>
      <c r="J500" s="17">
        <v>3362.5709999999999</v>
      </c>
      <c r="K500" s="17">
        <v>327</v>
      </c>
      <c r="L500" s="17">
        <v>0.16</v>
      </c>
      <c r="M500" s="17">
        <v>396.22</v>
      </c>
      <c r="N500" s="17">
        <v>267.61475000000002</v>
      </c>
      <c r="O500" s="17">
        <v>38653.5</v>
      </c>
      <c r="P500" s="17">
        <v>1486.1</v>
      </c>
      <c r="Q500" s="17">
        <v>-34.951999999999998</v>
      </c>
      <c r="R500" s="17">
        <v>10787.91</v>
      </c>
      <c r="S500" s="17">
        <v>53.935000000000002</v>
      </c>
      <c r="T500" s="17">
        <v>-20.802</v>
      </c>
      <c r="U500" s="17">
        <v>-0.42880000000000001</v>
      </c>
      <c r="V500" s="17">
        <v>-3.5350000000000001</v>
      </c>
      <c r="W500" s="17">
        <v>25578.612420000001</v>
      </c>
      <c r="X500" s="17">
        <v>35520</v>
      </c>
      <c r="Y500" s="17">
        <v>70.177999999999997</v>
      </c>
      <c r="Z500" s="17">
        <v>-161.38</v>
      </c>
    </row>
    <row r="501" spans="1:26" x14ac:dyDescent="0.2">
      <c r="A501" s="27">
        <v>44915</v>
      </c>
      <c r="B501" s="17">
        <v>902.5</v>
      </c>
      <c r="C501" s="14">
        <v>11.95</v>
      </c>
      <c r="D501" s="17">
        <v>-498.1</v>
      </c>
      <c r="E501" s="17">
        <v>80.3</v>
      </c>
      <c r="F501" s="17">
        <v>96.44</v>
      </c>
      <c r="G501" s="17">
        <v>1042.5</v>
      </c>
      <c r="H501" s="17">
        <v>26.376999999999999</v>
      </c>
      <c r="I501" s="17">
        <v>-237.441</v>
      </c>
      <c r="J501" s="17">
        <v>3370</v>
      </c>
      <c r="K501" s="17">
        <v>329</v>
      </c>
      <c r="L501" s="17">
        <v>0.26050000000000001</v>
      </c>
      <c r="M501" s="17">
        <v>365.03300000000002</v>
      </c>
      <c r="N501" s="17">
        <v>284</v>
      </c>
      <c r="O501" s="17">
        <v>25949.3</v>
      </c>
      <c r="P501" s="17">
        <v>1478.4</v>
      </c>
      <c r="Q501" s="17">
        <v>-33.917999999999999</v>
      </c>
      <c r="R501" s="17">
        <v>10602.672</v>
      </c>
      <c r="S501" s="17">
        <v>52.1</v>
      </c>
      <c r="T501" s="17">
        <v>-20.405000000000001</v>
      </c>
      <c r="U501" s="17">
        <v>-0.45169999999999999</v>
      </c>
      <c r="V501" s="17">
        <v>-3.38</v>
      </c>
      <c r="W501" s="17">
        <v>25578.612420000001</v>
      </c>
      <c r="X501" s="17">
        <v>36302.300000000003</v>
      </c>
      <c r="Y501" s="17">
        <v>71.38</v>
      </c>
      <c r="Z501" s="17">
        <v>-161.93799999999999</v>
      </c>
    </row>
    <row r="502" spans="1:26" x14ac:dyDescent="0.2">
      <c r="A502" s="27">
        <v>44914</v>
      </c>
      <c r="B502" s="17">
        <v>911.52700000000004</v>
      </c>
      <c r="C502" s="14">
        <v>11.75</v>
      </c>
      <c r="D502" s="17">
        <v>-454.99</v>
      </c>
      <c r="E502" s="17">
        <v>80.512</v>
      </c>
      <c r="F502" s="17">
        <v>96.022000000000006</v>
      </c>
      <c r="G502" s="17">
        <v>1020.453</v>
      </c>
      <c r="H502" s="17">
        <v>18.5</v>
      </c>
      <c r="I502" s="17">
        <v>-219.09700000000001</v>
      </c>
      <c r="J502" s="17">
        <v>3305</v>
      </c>
      <c r="K502" s="17">
        <v>314</v>
      </c>
      <c r="L502" s="17">
        <v>0.22500000000000001</v>
      </c>
      <c r="M502" s="17">
        <v>362.5</v>
      </c>
      <c r="N502" s="17">
        <v>287</v>
      </c>
      <c r="O502" s="17">
        <v>12212.5</v>
      </c>
      <c r="P502" s="17">
        <v>1530.4</v>
      </c>
      <c r="Q502" s="17">
        <v>-31.46</v>
      </c>
      <c r="R502" s="17">
        <v>10359.439</v>
      </c>
      <c r="S502" s="17">
        <v>52.55</v>
      </c>
      <c r="T502" s="17">
        <v>-19.5</v>
      </c>
      <c r="U502" s="17">
        <v>-0.43049999999999999</v>
      </c>
      <c r="V502" s="17">
        <v>-3.0449999999999999</v>
      </c>
      <c r="W502" s="17">
        <v>25578.612420000001</v>
      </c>
      <c r="X502" s="17">
        <v>33818.5</v>
      </c>
      <c r="Y502" s="17">
        <v>71.965000000000003</v>
      </c>
      <c r="Z502" s="17">
        <v>-168.54400000000001</v>
      </c>
    </row>
    <row r="503" spans="1:26" x14ac:dyDescent="0.2">
      <c r="A503" s="27">
        <v>44911</v>
      </c>
      <c r="B503" s="17">
        <v>922.5</v>
      </c>
      <c r="C503" s="14">
        <v>11.05</v>
      </c>
      <c r="D503" s="17">
        <v>-447.08300000000003</v>
      </c>
      <c r="E503" s="17">
        <v>82.25</v>
      </c>
      <c r="F503" s="17">
        <v>96.02</v>
      </c>
      <c r="G503" s="17">
        <v>1020</v>
      </c>
      <c r="H503" s="17">
        <v>25.033000000000001</v>
      </c>
      <c r="I503" s="17">
        <v>-151.32</v>
      </c>
      <c r="J503" s="17">
        <v>3337.5</v>
      </c>
      <c r="K503" s="17">
        <v>330.3</v>
      </c>
      <c r="L503" s="17">
        <v>0.25</v>
      </c>
      <c r="M503" s="17">
        <v>369.89</v>
      </c>
      <c r="N503" s="17">
        <v>285.15499999999997</v>
      </c>
      <c r="O503" s="17">
        <v>18917.5</v>
      </c>
      <c r="P503" s="17">
        <v>1541.4</v>
      </c>
      <c r="Q503" s="17">
        <v>-33.515999999999998</v>
      </c>
      <c r="R503" s="17">
        <v>10989.891</v>
      </c>
      <c r="S503" s="17">
        <v>55.95</v>
      </c>
      <c r="T503" s="17">
        <v>-24.53</v>
      </c>
      <c r="U503" s="17">
        <v>-0.40749999999999997</v>
      </c>
      <c r="V503" s="17">
        <v>-3.665</v>
      </c>
      <c r="W503" s="17">
        <v>25578.612420000001</v>
      </c>
      <c r="X503" s="17">
        <v>44646.3</v>
      </c>
      <c r="Y503" s="17">
        <v>71.459999999999994</v>
      </c>
      <c r="Z503" s="17">
        <v>-165.32</v>
      </c>
    </row>
    <row r="504" spans="1:26" x14ac:dyDescent="0.2">
      <c r="A504" s="27">
        <v>44910</v>
      </c>
      <c r="B504" s="17">
        <v>947.06100000000004</v>
      </c>
      <c r="C504" s="14">
        <v>10.765000000000001</v>
      </c>
      <c r="D504" s="17">
        <v>-456</v>
      </c>
      <c r="E504" s="17">
        <v>82.5</v>
      </c>
      <c r="F504" s="17">
        <v>93.405000000000001</v>
      </c>
      <c r="G504" s="17">
        <v>1020</v>
      </c>
      <c r="H504" s="17">
        <v>21.253</v>
      </c>
      <c r="I504" s="17">
        <v>-154.31399999999999</v>
      </c>
      <c r="J504" s="17">
        <v>3299.5</v>
      </c>
      <c r="K504" s="17">
        <v>315.60000000000002</v>
      </c>
      <c r="L504" s="17">
        <v>0.24</v>
      </c>
      <c r="M504" s="17">
        <v>438.07499999999999</v>
      </c>
      <c r="N504" s="17">
        <v>286.17748999999998</v>
      </c>
      <c r="O504" s="17">
        <v>20497.5</v>
      </c>
      <c r="P504" s="17">
        <v>1528.3</v>
      </c>
      <c r="Q504" s="17">
        <v>-40.655999999999999</v>
      </c>
      <c r="R504" s="17">
        <v>9604.3220000000001</v>
      </c>
      <c r="S504" s="17">
        <v>52.75</v>
      </c>
      <c r="T504" s="17">
        <v>-23.164999999999999</v>
      </c>
      <c r="U504" s="17">
        <v>-0.41699999999999998</v>
      </c>
      <c r="V504" s="17">
        <v>-3.875</v>
      </c>
      <c r="W504" s="17">
        <v>25578.612420000001</v>
      </c>
      <c r="X504" s="17">
        <v>46283.5</v>
      </c>
      <c r="Y504" s="17">
        <v>72.55</v>
      </c>
      <c r="Z504" s="17">
        <v>-167.78200000000001</v>
      </c>
    </row>
    <row r="505" spans="1:26" x14ac:dyDescent="0.2">
      <c r="A505" s="27">
        <v>44909</v>
      </c>
      <c r="B505" s="17">
        <v>936.5</v>
      </c>
      <c r="C505" s="14">
        <v>10.050000000000001</v>
      </c>
      <c r="D505" s="17">
        <v>-442</v>
      </c>
      <c r="E505" s="17">
        <v>82.2</v>
      </c>
      <c r="F505" s="17">
        <v>90.025000000000006</v>
      </c>
      <c r="G505" s="17">
        <v>988.53300000000002</v>
      </c>
      <c r="H505" s="17">
        <v>36.277999999999999</v>
      </c>
      <c r="I505" s="17">
        <v>-246.816</v>
      </c>
      <c r="J505" s="17">
        <v>3210.375</v>
      </c>
      <c r="K505" s="17">
        <v>315.3</v>
      </c>
      <c r="L505" s="17">
        <v>0.20280000000000001</v>
      </c>
      <c r="M505" s="17">
        <v>395</v>
      </c>
      <c r="N505" s="17">
        <v>244.5</v>
      </c>
      <c r="O505" s="17">
        <v>22498.799999999999</v>
      </c>
      <c r="P505" s="17">
        <v>1436.4</v>
      </c>
      <c r="Q505" s="17">
        <v>-44.774999999999999</v>
      </c>
      <c r="R505" s="17">
        <v>9763.65</v>
      </c>
      <c r="S505" s="17">
        <v>49</v>
      </c>
      <c r="T505" s="17">
        <v>-20.6</v>
      </c>
      <c r="U505" s="17">
        <v>-0.5282</v>
      </c>
      <c r="V505" s="17">
        <v>-3.9849999999999999</v>
      </c>
      <c r="W505" s="17">
        <v>25578.612420000001</v>
      </c>
      <c r="X505" s="17">
        <v>47340.3</v>
      </c>
      <c r="Y505" s="17">
        <v>73.31</v>
      </c>
      <c r="Z505" s="17">
        <v>-164.58500000000001</v>
      </c>
    </row>
    <row r="506" spans="1:26" x14ac:dyDescent="0.2">
      <c r="A506" s="27">
        <v>44908</v>
      </c>
      <c r="B506" s="17">
        <v>929.5</v>
      </c>
      <c r="C506" s="14">
        <v>10.4</v>
      </c>
      <c r="D506" s="17">
        <v>-459</v>
      </c>
      <c r="E506" s="17">
        <v>82.974999999999994</v>
      </c>
      <c r="F506" s="17">
        <v>95.89</v>
      </c>
      <c r="G506" s="17">
        <v>1062</v>
      </c>
      <c r="H506" s="17">
        <v>36.277999999999999</v>
      </c>
      <c r="I506" s="17">
        <v>-21.443000000000001</v>
      </c>
      <c r="J506" s="17">
        <v>3186.8560000000002</v>
      </c>
      <c r="K506" s="17">
        <v>320.3</v>
      </c>
      <c r="L506" s="17">
        <v>0.27600000000000002</v>
      </c>
      <c r="M506" s="17">
        <v>370.5</v>
      </c>
      <c r="N506" s="17">
        <v>212.995</v>
      </c>
      <c r="O506" s="17">
        <v>25935</v>
      </c>
      <c r="P506" s="17">
        <v>1444.6</v>
      </c>
      <c r="Q506" s="17">
        <v>-40.279000000000003</v>
      </c>
      <c r="R506" s="17">
        <v>7904.95</v>
      </c>
      <c r="S506" s="17">
        <v>48.3</v>
      </c>
      <c r="T506" s="17">
        <v>-23.25</v>
      </c>
      <c r="U506" s="17">
        <v>-0.5585</v>
      </c>
      <c r="V506" s="17">
        <v>-4.25</v>
      </c>
      <c r="W506" s="17">
        <v>25578.612420000001</v>
      </c>
      <c r="X506" s="17">
        <v>45603.6</v>
      </c>
      <c r="Y506" s="17">
        <v>73.567999999999998</v>
      </c>
      <c r="Z506" s="17">
        <v>-164.61</v>
      </c>
    </row>
    <row r="507" spans="1:26" x14ac:dyDescent="0.2">
      <c r="A507" s="27">
        <v>44907</v>
      </c>
      <c r="B507" s="17">
        <v>919.5</v>
      </c>
      <c r="C507" s="14">
        <v>10.715</v>
      </c>
      <c r="D507" s="17">
        <v>-468</v>
      </c>
      <c r="E507" s="17">
        <v>82.7</v>
      </c>
      <c r="F507" s="17">
        <v>101.08499999999999</v>
      </c>
      <c r="G507" s="17">
        <v>1145</v>
      </c>
      <c r="H507" s="17">
        <v>22.007999999999999</v>
      </c>
      <c r="I507" s="17">
        <v>-157.24199999999999</v>
      </c>
      <c r="J507" s="17">
        <v>3180</v>
      </c>
      <c r="K507" s="17">
        <v>315</v>
      </c>
      <c r="L507" s="17">
        <v>0.2397</v>
      </c>
      <c r="M507" s="17">
        <v>414.995</v>
      </c>
      <c r="N507" s="17">
        <v>227.73501999999999</v>
      </c>
      <c r="O507" s="17">
        <v>32945</v>
      </c>
      <c r="P507" s="17">
        <v>1450.5</v>
      </c>
      <c r="Q507" s="17">
        <v>-39.5</v>
      </c>
      <c r="R507" s="17">
        <v>8052.6490000000003</v>
      </c>
      <c r="S507" s="17">
        <v>50.66</v>
      </c>
      <c r="T507" s="17">
        <v>-19.170000000000002</v>
      </c>
      <c r="U507" s="17">
        <v>-0.51929999999999998</v>
      </c>
      <c r="V507" s="17">
        <v>-4.2350000000000003</v>
      </c>
      <c r="W507" s="17">
        <v>25578.612420000001</v>
      </c>
      <c r="X507" s="17">
        <v>40221.300000000003</v>
      </c>
      <c r="Y507" s="17">
        <v>72.599999999999994</v>
      </c>
      <c r="Z507" s="17">
        <v>-167.405</v>
      </c>
    </row>
    <row r="508" spans="1:26" x14ac:dyDescent="0.2">
      <c r="A508" s="27">
        <v>44904</v>
      </c>
      <c r="B508" s="17">
        <v>900.5</v>
      </c>
      <c r="C508" s="14">
        <v>10.8</v>
      </c>
      <c r="D508" s="17">
        <v>-476.55</v>
      </c>
      <c r="E508" s="17">
        <v>84.1</v>
      </c>
      <c r="F508" s="17">
        <v>99.435000000000002</v>
      </c>
      <c r="G508" s="17">
        <v>1130.252</v>
      </c>
      <c r="H508" s="17">
        <v>17.013000000000002</v>
      </c>
      <c r="I508" s="17">
        <v>-200.84399999999999</v>
      </c>
      <c r="J508" s="17">
        <v>3171.5</v>
      </c>
      <c r="K508" s="17">
        <v>295.2</v>
      </c>
      <c r="L508" s="17">
        <v>0.27500000000000002</v>
      </c>
      <c r="M508" s="17">
        <v>420.34</v>
      </c>
      <c r="N508" s="17">
        <v>267.04998999999998</v>
      </c>
      <c r="O508" s="17">
        <v>32648</v>
      </c>
      <c r="P508" s="17">
        <v>1404</v>
      </c>
      <c r="Q508" s="17">
        <v>-39.840000000000003</v>
      </c>
      <c r="R508" s="17">
        <v>8141.915</v>
      </c>
      <c r="S508" s="17">
        <v>51.75</v>
      </c>
      <c r="T508" s="17">
        <v>-16.625</v>
      </c>
      <c r="U508" s="17">
        <v>-0.52649999999999997</v>
      </c>
      <c r="V508" s="17">
        <v>-3.605</v>
      </c>
      <c r="W508" s="17">
        <v>25578.612420000001</v>
      </c>
      <c r="X508" s="17">
        <v>31174</v>
      </c>
      <c r="Y508" s="17">
        <v>71.837000000000003</v>
      </c>
      <c r="Z508" s="17">
        <v>-165.77</v>
      </c>
    </row>
    <row r="509" spans="1:26" x14ac:dyDescent="0.2">
      <c r="A509" s="27">
        <v>44903</v>
      </c>
      <c r="B509" s="17">
        <v>916.43100000000004</v>
      </c>
      <c r="C509" s="14">
        <v>11.18</v>
      </c>
      <c r="D509" s="17">
        <v>-496.26299999999998</v>
      </c>
      <c r="E509" s="17">
        <v>84.85</v>
      </c>
      <c r="F509" s="17">
        <v>102.5</v>
      </c>
      <c r="G509" s="17">
        <v>1168.72</v>
      </c>
      <c r="H509" s="17">
        <v>19.513000000000002</v>
      </c>
      <c r="I509" s="17">
        <v>-43.569000000000003</v>
      </c>
      <c r="J509" s="17">
        <v>3154.165</v>
      </c>
      <c r="K509" s="17">
        <v>295.2</v>
      </c>
      <c r="L509" s="17">
        <v>0.19900000000000001</v>
      </c>
      <c r="M509" s="17">
        <v>488.93200000000002</v>
      </c>
      <c r="N509" s="17">
        <v>277.91000000000003</v>
      </c>
      <c r="O509" s="17">
        <v>22455</v>
      </c>
      <c r="P509" s="17">
        <v>1385.1</v>
      </c>
      <c r="Q509" s="17">
        <v>-45.341000000000001</v>
      </c>
      <c r="R509" s="17">
        <v>8510.7000000000007</v>
      </c>
      <c r="S509" s="17">
        <v>53.36</v>
      </c>
      <c r="T509" s="17">
        <v>-14.5</v>
      </c>
      <c r="U509" s="17">
        <v>-0.49099999999999999</v>
      </c>
      <c r="V509" s="17">
        <v>-3.395</v>
      </c>
      <c r="W509" s="17">
        <v>25578.612420000001</v>
      </c>
      <c r="X509" s="17">
        <v>30373.3</v>
      </c>
      <c r="Y509" s="17">
        <v>73.03</v>
      </c>
      <c r="Z509" s="17">
        <v>-167.97499999999999</v>
      </c>
    </row>
    <row r="510" spans="1:26" x14ac:dyDescent="0.2">
      <c r="A510" s="27">
        <v>44902</v>
      </c>
      <c r="B510" s="17">
        <v>872.5</v>
      </c>
      <c r="C510" s="14">
        <v>11.375</v>
      </c>
      <c r="D510" s="17">
        <v>-496.77499999999998</v>
      </c>
      <c r="E510" s="17">
        <v>84.85</v>
      </c>
      <c r="F510" s="17">
        <v>103.265</v>
      </c>
      <c r="G510" s="17">
        <v>1091.222</v>
      </c>
      <c r="H510" s="17">
        <v>22.687999999999999</v>
      </c>
      <c r="I510" s="17">
        <v>-274.005</v>
      </c>
      <c r="J510" s="17">
        <v>3147.5</v>
      </c>
      <c r="K510" s="17">
        <v>295.2</v>
      </c>
      <c r="L510" s="17">
        <v>0.22</v>
      </c>
      <c r="M510" s="17">
        <v>546.32000000000005</v>
      </c>
      <c r="N510" s="17">
        <v>271.22250000000003</v>
      </c>
      <c r="O510" s="17">
        <v>24120</v>
      </c>
      <c r="P510" s="17">
        <v>1384</v>
      </c>
      <c r="Q510" s="17">
        <v>-42.5</v>
      </c>
      <c r="R510" s="17">
        <v>8625.5</v>
      </c>
      <c r="S510" s="17">
        <v>51.25</v>
      </c>
      <c r="T510" s="17">
        <v>-14.27</v>
      </c>
      <c r="U510" s="17">
        <v>-0.46450000000000002</v>
      </c>
      <c r="V510" s="17">
        <v>-2.9049999999999998</v>
      </c>
      <c r="W510" s="17">
        <v>25578.612420000001</v>
      </c>
      <c r="X510" s="17">
        <v>30970.799999999999</v>
      </c>
      <c r="Y510" s="17">
        <v>72.784999999999997</v>
      </c>
      <c r="Z510" s="17">
        <v>-166.68</v>
      </c>
    </row>
    <row r="511" spans="1:26" x14ac:dyDescent="0.2">
      <c r="A511" s="27">
        <v>44901</v>
      </c>
      <c r="B511" s="17">
        <v>873.5</v>
      </c>
      <c r="C511" s="14">
        <v>11.5</v>
      </c>
      <c r="D511" s="17">
        <v>-492.8</v>
      </c>
      <c r="E511" s="17">
        <v>83.2</v>
      </c>
      <c r="F511" s="17">
        <v>114</v>
      </c>
      <c r="G511" s="17">
        <v>1105.5</v>
      </c>
      <c r="H511" s="17">
        <v>27</v>
      </c>
      <c r="I511" s="17">
        <v>-106.926</v>
      </c>
      <c r="J511" s="17">
        <v>3133.45</v>
      </c>
      <c r="K511" s="17">
        <v>300.3</v>
      </c>
      <c r="L511" s="17">
        <v>0.23</v>
      </c>
      <c r="M511" s="17">
        <v>605</v>
      </c>
      <c r="N511" s="17">
        <v>274.05707000000001</v>
      </c>
      <c r="O511" s="17">
        <v>16552.5</v>
      </c>
      <c r="P511" s="17">
        <v>1397</v>
      </c>
      <c r="Q511" s="17">
        <v>-42.904000000000003</v>
      </c>
      <c r="R511" s="17">
        <v>8757.4359999999997</v>
      </c>
      <c r="S511" s="17">
        <v>49.3</v>
      </c>
      <c r="T511" s="17">
        <v>-11.69</v>
      </c>
      <c r="U511" s="17">
        <v>-0.49299999999999999</v>
      </c>
      <c r="V511" s="17">
        <v>-3.0750000000000002</v>
      </c>
      <c r="W511" s="17">
        <v>25578.612420000001</v>
      </c>
      <c r="X511" s="17">
        <v>30125</v>
      </c>
      <c r="Y511" s="17">
        <v>72.784999999999997</v>
      </c>
      <c r="Z511" s="17">
        <v>-166.614</v>
      </c>
    </row>
    <row r="512" spans="1:26" x14ac:dyDescent="0.2">
      <c r="A512" s="27">
        <v>44900</v>
      </c>
      <c r="B512" s="17">
        <v>886.5</v>
      </c>
      <c r="C512" s="14">
        <v>11.85</v>
      </c>
      <c r="D512" s="17">
        <v>-488.3</v>
      </c>
      <c r="E512" s="17">
        <v>80.349999999999994</v>
      </c>
      <c r="F512" s="17">
        <v>117.5</v>
      </c>
      <c r="G512" s="17">
        <v>1045.07</v>
      </c>
      <c r="H512" s="17">
        <v>9</v>
      </c>
      <c r="I512" s="17">
        <v>-195.494</v>
      </c>
      <c r="J512" s="17">
        <v>3106.6669999999999</v>
      </c>
      <c r="K512" s="17">
        <v>280.2</v>
      </c>
      <c r="L512" s="17">
        <v>0.24</v>
      </c>
      <c r="M512" s="17">
        <v>614.95500000000004</v>
      </c>
      <c r="N512" s="17">
        <v>271.26001000000002</v>
      </c>
      <c r="O512" s="17">
        <v>18115.5</v>
      </c>
      <c r="P512" s="17">
        <v>1375.3</v>
      </c>
      <c r="Q512" s="17">
        <v>-38.136000000000003</v>
      </c>
      <c r="R512" s="17">
        <v>8820.5499999999993</v>
      </c>
      <c r="S512" s="17">
        <v>48.5</v>
      </c>
      <c r="T512" s="17">
        <v>-12.385</v>
      </c>
      <c r="U512" s="17">
        <v>-0.57620000000000005</v>
      </c>
      <c r="V512" s="17">
        <v>-3.395</v>
      </c>
      <c r="W512" s="17">
        <v>25578.612420000001</v>
      </c>
      <c r="X512" s="17">
        <v>21555.3</v>
      </c>
      <c r="Y512" s="17">
        <v>73.194000000000003</v>
      </c>
      <c r="Z512" s="17">
        <v>-166</v>
      </c>
    </row>
    <row r="513" spans="1:26" x14ac:dyDescent="0.2">
      <c r="A513" s="27">
        <v>44897</v>
      </c>
      <c r="B513" s="17">
        <v>884.5</v>
      </c>
      <c r="C513" s="14">
        <v>11.6</v>
      </c>
      <c r="D513" s="17">
        <v>-510</v>
      </c>
      <c r="E513" s="17">
        <v>81.099999999999994</v>
      </c>
      <c r="F513" s="17">
        <v>115.5</v>
      </c>
      <c r="G513" s="17">
        <v>993.5</v>
      </c>
      <c r="H513" s="17">
        <v>8.202</v>
      </c>
      <c r="I513" s="17">
        <v>-183.02</v>
      </c>
      <c r="J513" s="17">
        <v>3050</v>
      </c>
      <c r="K513" s="17">
        <v>290</v>
      </c>
      <c r="L513" s="17">
        <v>0.19</v>
      </c>
      <c r="M513" s="17">
        <v>615.6</v>
      </c>
      <c r="N513" s="17">
        <v>264.71503000000001</v>
      </c>
      <c r="O513" s="17">
        <v>16989.5</v>
      </c>
      <c r="P513" s="17">
        <v>1384</v>
      </c>
      <c r="Q513" s="17">
        <v>-34.448</v>
      </c>
      <c r="R513" s="17">
        <v>9881.893</v>
      </c>
      <c r="S513" s="17">
        <v>47.8</v>
      </c>
      <c r="T513" s="17">
        <v>-13.773</v>
      </c>
      <c r="U513" s="17">
        <v>-0.57950000000000002</v>
      </c>
      <c r="V513" s="17">
        <v>-3.5049999999999999</v>
      </c>
      <c r="W513" s="17">
        <v>25578.612420000001</v>
      </c>
      <c r="X513" s="17">
        <v>13513.8</v>
      </c>
      <c r="Y513" s="17">
        <v>73.504999999999995</v>
      </c>
      <c r="Z513" s="17">
        <v>-163.36500000000001</v>
      </c>
    </row>
    <row r="514" spans="1:26" x14ac:dyDescent="0.2">
      <c r="A514" s="27">
        <v>44896</v>
      </c>
      <c r="B514" s="17">
        <v>893.5</v>
      </c>
      <c r="C514" s="14">
        <v>12.353</v>
      </c>
      <c r="D514" s="17">
        <v>-493.02</v>
      </c>
      <c r="E514" s="17">
        <v>82.375</v>
      </c>
      <c r="F514" s="17">
        <v>117</v>
      </c>
      <c r="G514" s="17">
        <v>987</v>
      </c>
      <c r="H514" s="17">
        <v>13.093</v>
      </c>
      <c r="I514" s="17">
        <v>-147.495</v>
      </c>
      <c r="J514" s="17">
        <v>3061.25</v>
      </c>
      <c r="K514" s="17">
        <v>298</v>
      </c>
      <c r="L514" s="17">
        <v>0.155</v>
      </c>
      <c r="M514" s="17">
        <v>654.00800000000004</v>
      </c>
      <c r="N514" s="17">
        <v>261.5</v>
      </c>
      <c r="O514" s="17">
        <v>15715</v>
      </c>
      <c r="P514" s="17">
        <v>1421.3</v>
      </c>
      <c r="Q514" s="17">
        <v>-38</v>
      </c>
      <c r="R514" s="17">
        <v>9891.25</v>
      </c>
      <c r="S514" s="17">
        <v>48.37</v>
      </c>
      <c r="T514" s="17">
        <v>-13.17</v>
      </c>
      <c r="U514" s="17">
        <v>-0.63100000000000001</v>
      </c>
      <c r="V514" s="17">
        <v>-3.4449999999999998</v>
      </c>
      <c r="W514" s="17">
        <v>25578.612420000001</v>
      </c>
      <c r="X514" s="17">
        <v>12162.5</v>
      </c>
      <c r="Y514" s="17">
        <v>73.495000000000005</v>
      </c>
      <c r="Z514" s="17">
        <v>-165.39</v>
      </c>
    </row>
    <row r="515" spans="1:26" x14ac:dyDescent="0.2">
      <c r="A515" s="27">
        <v>44895</v>
      </c>
      <c r="B515" s="17">
        <v>842</v>
      </c>
      <c r="C515" s="14">
        <v>13</v>
      </c>
      <c r="D515" s="17">
        <v>-500.63499999999999</v>
      </c>
      <c r="E515" s="17">
        <v>82.05</v>
      </c>
      <c r="F515" s="17">
        <v>112.5</v>
      </c>
      <c r="G515" s="17">
        <v>968.96</v>
      </c>
      <c r="H515" s="17">
        <v>28.49</v>
      </c>
      <c r="I515" s="17">
        <v>-153.518</v>
      </c>
      <c r="J515" s="17">
        <v>3071.85</v>
      </c>
      <c r="K515" s="17">
        <v>290.2</v>
      </c>
      <c r="L515" s="17">
        <v>0.18099999999999999</v>
      </c>
      <c r="M515" s="17">
        <v>642.41</v>
      </c>
      <c r="N515" s="17">
        <v>280.25</v>
      </c>
      <c r="O515" s="17">
        <v>16302.5</v>
      </c>
      <c r="P515" s="17">
        <v>1335.3</v>
      </c>
      <c r="Q515" s="17">
        <v>-37.313000000000002</v>
      </c>
      <c r="R515" s="17">
        <v>10110.825000000001</v>
      </c>
      <c r="S515" s="17">
        <v>52.3</v>
      </c>
      <c r="T515" s="17">
        <v>-13.628</v>
      </c>
      <c r="U515" s="17">
        <v>-0.62729999999999997</v>
      </c>
      <c r="V515" s="17">
        <v>-3.45</v>
      </c>
      <c r="W515" s="17">
        <v>25578.612420000001</v>
      </c>
      <c r="X515" s="17">
        <v>11107</v>
      </c>
      <c r="Y515" s="17">
        <v>71.932000000000002</v>
      </c>
      <c r="Z515" s="17">
        <v>-165.35</v>
      </c>
    </row>
    <row r="516" spans="1:26" x14ac:dyDescent="0.2">
      <c r="A516" s="27">
        <v>44894</v>
      </c>
      <c r="B516" s="17">
        <v>879.03599999999994</v>
      </c>
      <c r="C516" s="14">
        <v>13.455</v>
      </c>
      <c r="D516" s="17">
        <v>-516.20000000000005</v>
      </c>
      <c r="E516" s="17">
        <v>82.5</v>
      </c>
      <c r="F516" s="17">
        <v>112.5</v>
      </c>
      <c r="G516" s="17">
        <v>904.71500000000003</v>
      </c>
      <c r="H516" s="17">
        <v>37.965000000000003</v>
      </c>
      <c r="I516" s="17">
        <v>-117.497</v>
      </c>
      <c r="J516" s="17">
        <v>3105</v>
      </c>
      <c r="K516" s="17">
        <v>290</v>
      </c>
      <c r="L516" s="17">
        <v>0.14649999999999999</v>
      </c>
      <c r="M516" s="17">
        <v>638</v>
      </c>
      <c r="N516" s="17">
        <v>268.04001</v>
      </c>
      <c r="O516" s="17">
        <v>22962.5</v>
      </c>
      <c r="P516" s="17">
        <v>1289.5</v>
      </c>
      <c r="Q516" s="17">
        <v>-40.5</v>
      </c>
      <c r="R516" s="17">
        <v>10075.5</v>
      </c>
      <c r="S516" s="17">
        <v>55.5</v>
      </c>
      <c r="T516" s="17">
        <v>-13.93</v>
      </c>
      <c r="U516" s="17">
        <v>-0.49919999999999998</v>
      </c>
      <c r="V516" s="17">
        <v>-4.25</v>
      </c>
      <c r="W516" s="17">
        <v>25578.612420000001</v>
      </c>
      <c r="X516" s="17">
        <v>11346.9</v>
      </c>
      <c r="Y516" s="17">
        <v>72.34</v>
      </c>
      <c r="Z516" s="17">
        <v>-166.785</v>
      </c>
    </row>
    <row r="517" spans="1:26" x14ac:dyDescent="0.2">
      <c r="A517" s="27">
        <v>44893</v>
      </c>
      <c r="B517" s="17">
        <v>906.94500000000005</v>
      </c>
      <c r="C517" s="14">
        <v>13.215</v>
      </c>
      <c r="D517" s="17">
        <v>-518.78</v>
      </c>
      <c r="E517" s="17">
        <v>80.45</v>
      </c>
      <c r="F517" s="17">
        <v>112.5</v>
      </c>
      <c r="G517" s="17">
        <v>894.85500000000002</v>
      </c>
      <c r="H517" s="17">
        <v>43.47</v>
      </c>
      <c r="I517" s="17">
        <v>-19.97</v>
      </c>
      <c r="J517" s="17">
        <v>3171.25</v>
      </c>
      <c r="K517" s="17">
        <v>285.7</v>
      </c>
      <c r="L517" s="17">
        <v>0.1565</v>
      </c>
      <c r="M517" s="17">
        <v>660.5</v>
      </c>
      <c r="N517" s="17">
        <v>281.34820999999999</v>
      </c>
      <c r="O517" s="17">
        <v>31403.5</v>
      </c>
      <c r="P517" s="17">
        <v>1209.2</v>
      </c>
      <c r="Q517" s="17">
        <v>-31.25</v>
      </c>
      <c r="R517" s="17">
        <v>10504</v>
      </c>
      <c r="S517" s="17">
        <v>57.5</v>
      </c>
      <c r="T517" s="17">
        <v>-16.39</v>
      </c>
      <c r="U517" s="17">
        <v>-0.46379999999999999</v>
      </c>
      <c r="V517" s="17">
        <v>-4.915</v>
      </c>
      <c r="W517" s="17">
        <v>25578.612420000001</v>
      </c>
      <c r="X517" s="17">
        <v>8533.6</v>
      </c>
      <c r="Y517" s="17">
        <v>73.27</v>
      </c>
      <c r="Z517" s="17">
        <v>-169.76</v>
      </c>
    </row>
    <row r="518" spans="1:26" x14ac:dyDescent="0.2">
      <c r="A518" s="27">
        <v>44890</v>
      </c>
      <c r="B518" s="17">
        <v>954.73199999999997</v>
      </c>
      <c r="C518" s="14">
        <v>13.49</v>
      </c>
      <c r="D518" s="17">
        <v>-522.755</v>
      </c>
      <c r="E518" s="17">
        <v>84</v>
      </c>
      <c r="F518" s="17">
        <v>112.06699999999999</v>
      </c>
      <c r="G518" s="17">
        <v>900</v>
      </c>
      <c r="H518" s="17">
        <v>40.868000000000002</v>
      </c>
      <c r="I518" s="17">
        <v>-164.542</v>
      </c>
      <c r="J518" s="17">
        <v>3225</v>
      </c>
      <c r="K518" s="17">
        <v>305.2</v>
      </c>
      <c r="L518" s="17">
        <v>0.16450000000000001</v>
      </c>
      <c r="M518" s="17">
        <v>664.76499999999999</v>
      </c>
      <c r="N518" s="17">
        <v>287.73998999999998</v>
      </c>
      <c r="O518" s="17">
        <v>33935</v>
      </c>
      <c r="P518" s="17">
        <v>1215.2</v>
      </c>
      <c r="Q518" s="17">
        <v>-32.847000000000001</v>
      </c>
      <c r="R518" s="17">
        <v>10454.025</v>
      </c>
      <c r="S518" s="17">
        <v>57.5</v>
      </c>
      <c r="T518" s="17">
        <v>-15.93</v>
      </c>
      <c r="U518" s="17">
        <v>-0.54749999999999999</v>
      </c>
      <c r="V518" s="17">
        <v>-5.415</v>
      </c>
      <c r="W518" s="17">
        <v>25578.612420000001</v>
      </c>
      <c r="X518" s="17">
        <v>7946.6</v>
      </c>
      <c r="Y518" s="17">
        <v>74.447000000000003</v>
      </c>
      <c r="Z518" s="17">
        <v>-170.34399999999999</v>
      </c>
    </row>
    <row r="519" spans="1:26" x14ac:dyDescent="0.2">
      <c r="A519" s="27">
        <v>44889</v>
      </c>
      <c r="B519" s="17">
        <v>954.5</v>
      </c>
      <c r="C519" s="14">
        <v>13.75</v>
      </c>
      <c r="D519" s="17">
        <v>-520</v>
      </c>
      <c r="E519" s="17">
        <v>87</v>
      </c>
      <c r="F519" s="17">
        <v>111.768</v>
      </c>
      <c r="G519" s="17">
        <v>907.05</v>
      </c>
      <c r="H519" s="17">
        <v>38.744999999999997</v>
      </c>
      <c r="I519" s="17">
        <v>-145.297</v>
      </c>
      <c r="J519" s="17">
        <v>3265</v>
      </c>
      <c r="K519" s="17">
        <v>320.5</v>
      </c>
      <c r="L519" s="17">
        <v>0.1575</v>
      </c>
      <c r="M519" s="17">
        <v>655.65499999999997</v>
      </c>
      <c r="N519" s="17">
        <v>295.58001999999999</v>
      </c>
      <c r="O519" s="17">
        <v>39987.5</v>
      </c>
      <c r="P519" s="17">
        <v>1233.2</v>
      </c>
      <c r="Q519" s="17">
        <v>-33.984999999999999</v>
      </c>
      <c r="R519" s="17">
        <v>11342</v>
      </c>
      <c r="S519" s="17">
        <v>62.95</v>
      </c>
      <c r="T519" s="17">
        <v>-14</v>
      </c>
      <c r="U519" s="17">
        <v>-0.52949999999999997</v>
      </c>
      <c r="V519" s="17">
        <v>-5.1749999999999998</v>
      </c>
      <c r="W519" s="17">
        <v>25578.612420000001</v>
      </c>
      <c r="X519" s="17">
        <v>8410.1</v>
      </c>
      <c r="Y519" s="17">
        <v>75.8</v>
      </c>
      <c r="Z519" s="17">
        <v>-171.03</v>
      </c>
    </row>
    <row r="520" spans="1:26" x14ac:dyDescent="0.2">
      <c r="A520" s="27">
        <v>44888</v>
      </c>
      <c r="B520" s="17">
        <v>969.22900000000004</v>
      </c>
      <c r="C520" s="14">
        <v>14.15</v>
      </c>
      <c r="D520" s="17">
        <v>-517.5</v>
      </c>
      <c r="E520" s="17">
        <v>86.867999999999995</v>
      </c>
      <c r="F520" s="17">
        <v>114.15</v>
      </c>
      <c r="G520" s="17">
        <v>872.5</v>
      </c>
      <c r="H520" s="17">
        <v>43.585000000000001</v>
      </c>
      <c r="I520" s="17">
        <v>9.98</v>
      </c>
      <c r="J520" s="17">
        <v>3270</v>
      </c>
      <c r="K520" s="17">
        <v>320.5</v>
      </c>
      <c r="L520" s="17">
        <v>0.2208</v>
      </c>
      <c r="M520" s="17">
        <v>680.75</v>
      </c>
      <c r="N520" s="17">
        <v>301</v>
      </c>
      <c r="O520" s="17">
        <v>40145</v>
      </c>
      <c r="P520" s="17">
        <v>1246.5</v>
      </c>
      <c r="Q520" s="17">
        <v>-30.626999999999999</v>
      </c>
      <c r="R520" s="17">
        <v>11973.85</v>
      </c>
      <c r="S520" s="17">
        <v>67.2</v>
      </c>
      <c r="T520" s="17">
        <v>-12.824999999999999</v>
      </c>
      <c r="U520" s="17">
        <v>-0.43020000000000003</v>
      </c>
      <c r="V520" s="17">
        <v>-4.9249999999999998</v>
      </c>
      <c r="W520" s="17">
        <v>25578.612420000001</v>
      </c>
      <c r="X520" s="17">
        <v>9066.7000000000007</v>
      </c>
      <c r="Y520" s="17">
        <v>76.355000000000004</v>
      </c>
      <c r="Z520" s="17">
        <v>-175.45</v>
      </c>
    </row>
    <row r="521" spans="1:26" x14ac:dyDescent="0.2">
      <c r="A521" s="27">
        <v>44887</v>
      </c>
      <c r="B521" s="17">
        <v>956.99199999999996</v>
      </c>
      <c r="C521" s="14">
        <v>13.15</v>
      </c>
      <c r="D521" s="17">
        <v>-492.5</v>
      </c>
      <c r="E521" s="17">
        <v>87.4</v>
      </c>
      <c r="F521" s="17">
        <v>114.425</v>
      </c>
      <c r="G521" s="17">
        <v>835.94500000000005</v>
      </c>
      <c r="H521" s="17">
        <v>49.860999999999997</v>
      </c>
      <c r="I521" s="17">
        <v>-34.451000000000001</v>
      </c>
      <c r="J521" s="17">
        <v>3368.75</v>
      </c>
      <c r="K521" s="17">
        <v>325</v>
      </c>
      <c r="L521" s="17">
        <v>0.19700000000000001</v>
      </c>
      <c r="M521" s="17">
        <v>694.94</v>
      </c>
      <c r="N521" s="17">
        <v>306.96499999999997</v>
      </c>
      <c r="O521" s="17">
        <v>40485.5</v>
      </c>
      <c r="P521" s="17">
        <v>1214</v>
      </c>
      <c r="Q521" s="17">
        <v>-31.417999999999999</v>
      </c>
      <c r="R521" s="17">
        <v>11728.52</v>
      </c>
      <c r="S521" s="17">
        <v>67.099999999999994</v>
      </c>
      <c r="T521" s="17">
        <v>-11.3</v>
      </c>
      <c r="U521" s="17">
        <v>-0.38750000000000001</v>
      </c>
      <c r="V521" s="17">
        <v>-5</v>
      </c>
      <c r="W521" s="17">
        <v>25578.612420000001</v>
      </c>
      <c r="X521" s="17">
        <v>9420</v>
      </c>
      <c r="Y521" s="17">
        <v>77.917000000000002</v>
      </c>
      <c r="Z521" s="17">
        <v>-180.053</v>
      </c>
    </row>
    <row r="522" spans="1:26" x14ac:dyDescent="0.2">
      <c r="A522" s="27">
        <v>44886</v>
      </c>
      <c r="B522" s="17">
        <v>967.5</v>
      </c>
      <c r="C522" s="14">
        <v>12.865</v>
      </c>
      <c r="D522" s="17">
        <v>-477.5</v>
      </c>
      <c r="E522" s="17">
        <v>87.35</v>
      </c>
      <c r="F522" s="17">
        <v>106.592</v>
      </c>
      <c r="G522" s="17">
        <v>814.76800000000003</v>
      </c>
      <c r="H522" s="17">
        <v>60.825000000000003</v>
      </c>
      <c r="I522" s="17">
        <v>-198.44499999999999</v>
      </c>
      <c r="J522" s="17">
        <v>3269</v>
      </c>
      <c r="K522" s="17">
        <v>320.2</v>
      </c>
      <c r="L522" s="17">
        <v>0.17249999999999999</v>
      </c>
      <c r="M522" s="17">
        <v>670</v>
      </c>
      <c r="N522" s="17">
        <v>304.89400999999998</v>
      </c>
      <c r="O522" s="17">
        <v>38814.800000000003</v>
      </c>
      <c r="P522" s="17">
        <v>1186.8</v>
      </c>
      <c r="Q522" s="17">
        <v>-30.75</v>
      </c>
      <c r="R522" s="17">
        <v>11789.5</v>
      </c>
      <c r="S522" s="17">
        <v>64.25</v>
      </c>
      <c r="T522" s="17">
        <v>-12.75</v>
      </c>
      <c r="U522" s="17">
        <v>-0.38700000000000001</v>
      </c>
      <c r="V522" s="17">
        <v>-4.915</v>
      </c>
      <c r="W522" s="17">
        <v>25578.612420000001</v>
      </c>
      <c r="X522" s="17">
        <v>10199.299999999999</v>
      </c>
      <c r="Y522" s="17">
        <v>77.367000000000004</v>
      </c>
      <c r="Z522" s="17">
        <v>-181.852</v>
      </c>
    </row>
    <row r="523" spans="1:26" x14ac:dyDescent="0.2">
      <c r="A523" s="27">
        <v>44883</v>
      </c>
      <c r="B523" s="17">
        <v>980.5</v>
      </c>
      <c r="C523" s="14">
        <v>12.675000000000001</v>
      </c>
      <c r="D523" s="17">
        <v>-459</v>
      </c>
      <c r="E523" s="17">
        <v>87.1</v>
      </c>
      <c r="F523" s="17">
        <v>106.77500000000001</v>
      </c>
      <c r="G523" s="17">
        <v>908.255</v>
      </c>
      <c r="H523" s="17">
        <v>47.914999999999999</v>
      </c>
      <c r="I523" s="17">
        <v>-228.54300000000001</v>
      </c>
      <c r="J523" s="17">
        <v>3248.25</v>
      </c>
      <c r="K523" s="17">
        <v>320</v>
      </c>
      <c r="L523" s="17">
        <v>0.16750000000000001</v>
      </c>
      <c r="M523" s="17">
        <v>666.25</v>
      </c>
      <c r="N523" s="17">
        <v>304.95001000000002</v>
      </c>
      <c r="O523" s="17">
        <v>38423</v>
      </c>
      <c r="P523" s="17">
        <v>1176</v>
      </c>
      <c r="Q523" s="17">
        <v>-33.695</v>
      </c>
      <c r="R523" s="17">
        <v>11979.355</v>
      </c>
      <c r="S523" s="17">
        <v>63.7</v>
      </c>
      <c r="T523" s="17">
        <v>-14.05</v>
      </c>
      <c r="U523" s="17">
        <v>-0.39779999999999999</v>
      </c>
      <c r="V523" s="17">
        <v>-5.05</v>
      </c>
      <c r="W523" s="17">
        <v>25578.612420000001</v>
      </c>
      <c r="X523" s="17">
        <v>10043.700000000001</v>
      </c>
      <c r="Y523" s="17">
        <v>78.06</v>
      </c>
      <c r="Z523" s="17">
        <v>-175.19</v>
      </c>
    </row>
    <row r="524" spans="1:26" x14ac:dyDescent="0.2">
      <c r="A524" s="27">
        <v>44882</v>
      </c>
      <c r="B524" s="17">
        <v>1023.5</v>
      </c>
      <c r="C524" s="14">
        <v>12.8</v>
      </c>
      <c r="D524" s="17">
        <v>-470.565</v>
      </c>
      <c r="E524" s="17">
        <v>86.85</v>
      </c>
      <c r="F524" s="17">
        <v>107.45</v>
      </c>
      <c r="G524" s="17">
        <v>1039</v>
      </c>
      <c r="H524" s="17">
        <v>61.93</v>
      </c>
      <c r="I524" s="17">
        <v>-53.820999999999998</v>
      </c>
      <c r="J524" s="17">
        <v>3218.02</v>
      </c>
      <c r="K524" s="17">
        <v>320.3</v>
      </c>
      <c r="L524" s="17">
        <v>0.20219999999999999</v>
      </c>
      <c r="M524" s="17">
        <v>735.88</v>
      </c>
      <c r="N524" s="17">
        <v>295.91750999999999</v>
      </c>
      <c r="O524" s="17">
        <v>37983.800000000003</v>
      </c>
      <c r="P524" s="17">
        <v>1217</v>
      </c>
      <c r="Q524" s="17">
        <v>-29.805</v>
      </c>
      <c r="R524" s="17">
        <v>12911.12</v>
      </c>
      <c r="S524" s="17">
        <v>65.5</v>
      </c>
      <c r="T524" s="17">
        <v>-15.305</v>
      </c>
      <c r="U524" s="17">
        <v>-0.33400000000000002</v>
      </c>
      <c r="V524" s="17">
        <v>-5</v>
      </c>
      <c r="W524" s="17">
        <v>25578.612420000001</v>
      </c>
      <c r="X524" s="17">
        <v>9763.7000000000007</v>
      </c>
      <c r="Y524" s="17">
        <v>77.77</v>
      </c>
      <c r="Z524" s="17">
        <v>-175.17500000000001</v>
      </c>
    </row>
    <row r="525" spans="1:26" x14ac:dyDescent="0.2">
      <c r="A525" s="27">
        <v>44881</v>
      </c>
      <c r="B525" s="17">
        <v>1019.606</v>
      </c>
      <c r="C525" s="14">
        <v>11.981</v>
      </c>
      <c r="D525" s="17">
        <v>-440.755</v>
      </c>
      <c r="E525" s="17">
        <v>84.3</v>
      </c>
      <c r="F525" s="17">
        <v>107.45</v>
      </c>
      <c r="G525" s="17">
        <v>1037.5</v>
      </c>
      <c r="H525" s="17">
        <v>54.335000000000001</v>
      </c>
      <c r="I525" s="17">
        <v>-114.999</v>
      </c>
      <c r="J525" s="17">
        <v>3298.3</v>
      </c>
      <c r="K525" s="17">
        <v>330</v>
      </c>
      <c r="L525" s="17">
        <v>0.19</v>
      </c>
      <c r="M525" s="17">
        <v>755.58500000000004</v>
      </c>
      <c r="N525" s="17">
        <v>323.79001</v>
      </c>
      <c r="O525" s="17">
        <v>35955</v>
      </c>
      <c r="P525" s="17">
        <v>1230.7</v>
      </c>
      <c r="Q525" s="17">
        <v>-31.434999999999999</v>
      </c>
      <c r="R525" s="17">
        <v>12419.76</v>
      </c>
      <c r="S525" s="17">
        <v>68.25</v>
      </c>
      <c r="T525" s="17">
        <v>-16.774999999999999</v>
      </c>
      <c r="U525" s="17">
        <v>-0.35099999999999998</v>
      </c>
      <c r="V525" s="17">
        <v>-5.2</v>
      </c>
      <c r="W525" s="17">
        <v>25578.612420000001</v>
      </c>
      <c r="X525" s="17">
        <v>10027.5</v>
      </c>
      <c r="Y525" s="17">
        <v>79.91</v>
      </c>
      <c r="Z525" s="17">
        <v>-178.87</v>
      </c>
    </row>
    <row r="526" spans="1:26" x14ac:dyDescent="0.2">
      <c r="A526" s="27">
        <v>44880</v>
      </c>
      <c r="B526" s="17">
        <v>1024.2</v>
      </c>
      <c r="C526" s="14">
        <v>11.574999999999999</v>
      </c>
      <c r="D526" s="17">
        <v>-445</v>
      </c>
      <c r="E526" s="17">
        <v>82.668000000000006</v>
      </c>
      <c r="F526" s="17">
        <v>106.175</v>
      </c>
      <c r="G526" s="17">
        <v>935.35</v>
      </c>
      <c r="H526" s="17">
        <v>35.313000000000002</v>
      </c>
      <c r="I526" s="17">
        <v>-155.25299999999999</v>
      </c>
      <c r="J526" s="17">
        <v>3197.5</v>
      </c>
      <c r="K526" s="17">
        <v>315</v>
      </c>
      <c r="L526" s="17">
        <v>0.16750000000000001</v>
      </c>
      <c r="M526" s="17">
        <v>705</v>
      </c>
      <c r="N526" s="17">
        <v>324.20501999999999</v>
      </c>
      <c r="O526" s="17">
        <v>45817.5</v>
      </c>
      <c r="P526" s="17">
        <v>1167.4000000000001</v>
      </c>
      <c r="Q526" s="17">
        <v>-35.506999999999998</v>
      </c>
      <c r="R526" s="17">
        <v>10810.5</v>
      </c>
      <c r="S526" s="17">
        <v>62.75</v>
      </c>
      <c r="T526" s="17">
        <v>-16.54</v>
      </c>
      <c r="U526" s="17">
        <v>-0.61070000000000002</v>
      </c>
      <c r="V526" s="17">
        <v>-5.2</v>
      </c>
      <c r="W526" s="17">
        <v>25578.612420000001</v>
      </c>
      <c r="X526" s="17">
        <v>12753.8</v>
      </c>
      <c r="Y526" s="17">
        <v>76.944999999999993</v>
      </c>
      <c r="Z526" s="17">
        <v>-172.52500000000001</v>
      </c>
    </row>
    <row r="527" spans="1:26" x14ac:dyDescent="0.2">
      <c r="A527" s="27">
        <v>44879</v>
      </c>
      <c r="B527" s="17">
        <v>1025.9059999999999</v>
      </c>
      <c r="C527" s="14">
        <v>11.675000000000001</v>
      </c>
      <c r="D527" s="17">
        <v>-437</v>
      </c>
      <c r="E527" s="17">
        <v>87.46</v>
      </c>
      <c r="F527" s="17">
        <v>100.045</v>
      </c>
      <c r="G527" s="17">
        <v>864.98500000000001</v>
      </c>
      <c r="H527" s="17">
        <v>30</v>
      </c>
      <c r="I527" s="17">
        <v>-171.971</v>
      </c>
      <c r="J527" s="17">
        <v>3190</v>
      </c>
      <c r="K527" s="17">
        <v>325</v>
      </c>
      <c r="L527" s="17">
        <v>0.1275</v>
      </c>
      <c r="M527" s="17">
        <v>680</v>
      </c>
      <c r="N527" s="17">
        <v>348.745</v>
      </c>
      <c r="O527" s="17">
        <v>50017.3</v>
      </c>
      <c r="P527" s="17">
        <v>1154.7</v>
      </c>
      <c r="Q527" s="17">
        <v>-35.881999999999998</v>
      </c>
      <c r="R527" s="17">
        <v>10693.45</v>
      </c>
      <c r="S527" s="17">
        <v>65.25</v>
      </c>
      <c r="T527" s="17">
        <v>-13.75</v>
      </c>
      <c r="U527" s="17">
        <v>-0.62350000000000005</v>
      </c>
      <c r="V527" s="17">
        <v>-4.8</v>
      </c>
      <c r="W527" s="17">
        <v>25578.612420000001</v>
      </c>
      <c r="X527" s="17">
        <v>14291.3</v>
      </c>
      <c r="Y527" s="17">
        <v>77.08</v>
      </c>
      <c r="Z527" s="17">
        <v>-174.297</v>
      </c>
    </row>
    <row r="528" spans="1:26" x14ac:dyDescent="0.2">
      <c r="A528" s="27">
        <v>44876</v>
      </c>
      <c r="B528" s="17">
        <v>1025.8320000000001</v>
      </c>
      <c r="C528" s="14">
        <v>11.65</v>
      </c>
      <c r="D528" s="17">
        <v>-447.97500000000002</v>
      </c>
      <c r="E528" s="17">
        <v>87.46</v>
      </c>
      <c r="F528" s="17">
        <v>99.567999999999998</v>
      </c>
      <c r="G528" s="17">
        <v>742.5</v>
      </c>
      <c r="H528" s="17">
        <v>15.855</v>
      </c>
      <c r="I528" s="17">
        <v>28</v>
      </c>
      <c r="J528" s="17">
        <v>3195.05</v>
      </c>
      <c r="K528" s="17">
        <v>325.2</v>
      </c>
      <c r="L528" s="17">
        <v>0.14149999999999999</v>
      </c>
      <c r="M528" s="17">
        <v>620</v>
      </c>
      <c r="N528" s="17">
        <v>372.5</v>
      </c>
      <c r="O528" s="17">
        <v>58917.5</v>
      </c>
      <c r="P528" s="17">
        <v>1125.5</v>
      </c>
      <c r="Q528" s="17">
        <v>-38.85</v>
      </c>
      <c r="R528" s="17">
        <v>10512.074000000001</v>
      </c>
      <c r="S528" s="17">
        <v>62.645000000000003</v>
      </c>
      <c r="T528" s="17">
        <v>-14.025</v>
      </c>
      <c r="U528" s="17">
        <v>-0.68030000000000002</v>
      </c>
      <c r="V528" s="17">
        <v>-4.6150000000000002</v>
      </c>
      <c r="W528" s="17">
        <v>25578.612420000001</v>
      </c>
      <c r="X528" s="17">
        <v>13653.9</v>
      </c>
      <c r="Y528" s="17">
        <v>76.757000000000005</v>
      </c>
      <c r="Z528" s="17">
        <v>-170.87</v>
      </c>
    </row>
    <row r="529" spans="1:26" x14ac:dyDescent="0.2">
      <c r="A529" s="27">
        <v>44875</v>
      </c>
      <c r="B529" s="17">
        <v>1019.231</v>
      </c>
      <c r="C529" s="14">
        <v>11.35</v>
      </c>
      <c r="D529" s="17">
        <v>-449</v>
      </c>
      <c r="E529" s="17">
        <v>87.6</v>
      </c>
      <c r="F529" s="17">
        <v>99.722999999999999</v>
      </c>
      <c r="G529" s="17">
        <v>765</v>
      </c>
      <c r="H529" s="17">
        <v>66.302999999999997</v>
      </c>
      <c r="I529" s="17">
        <v>-68.444999999999993</v>
      </c>
      <c r="J529" s="17">
        <v>3175.3</v>
      </c>
      <c r="K529" s="17">
        <v>332.6</v>
      </c>
      <c r="L529" s="17">
        <v>0.31</v>
      </c>
      <c r="M529" s="17">
        <v>620.04999999999995</v>
      </c>
      <c r="N529" s="17">
        <v>369.53250000000003</v>
      </c>
      <c r="O529" s="17">
        <v>61820</v>
      </c>
      <c r="P529" s="17">
        <v>1118.8</v>
      </c>
      <c r="Q529" s="17">
        <v>-43.25</v>
      </c>
      <c r="R529" s="17">
        <v>12350.285</v>
      </c>
      <c r="S529" s="17">
        <v>72.95</v>
      </c>
      <c r="T529" s="17">
        <v>-11.81</v>
      </c>
      <c r="U529" s="17">
        <v>-0.40350000000000003</v>
      </c>
      <c r="V529" s="17">
        <v>-5.05</v>
      </c>
      <c r="W529" s="17">
        <v>25578.612420000001</v>
      </c>
      <c r="X529" s="17">
        <v>13703.1</v>
      </c>
      <c r="Y529" s="17">
        <v>75.813999999999993</v>
      </c>
      <c r="Z529" s="17">
        <v>-175.36500000000001</v>
      </c>
    </row>
    <row r="530" spans="1:26" x14ac:dyDescent="0.2">
      <c r="A530" s="27">
        <v>44874</v>
      </c>
      <c r="B530" s="17">
        <v>933.5</v>
      </c>
      <c r="C530" s="14">
        <v>11.9</v>
      </c>
      <c r="D530" s="17">
        <v>-501.14</v>
      </c>
      <c r="E530" s="17">
        <v>90.625</v>
      </c>
      <c r="F530" s="17">
        <v>104.45</v>
      </c>
      <c r="G530" s="17">
        <v>839.99</v>
      </c>
      <c r="H530" s="17">
        <v>64.093000000000004</v>
      </c>
      <c r="I530" s="17">
        <v>-132.74199999999999</v>
      </c>
      <c r="J530" s="17">
        <v>3224.5</v>
      </c>
      <c r="K530" s="17">
        <v>335</v>
      </c>
      <c r="L530" s="17">
        <v>0.31</v>
      </c>
      <c r="M530" s="17">
        <v>582.07500000000005</v>
      </c>
      <c r="N530" s="17">
        <v>374.63251000000002</v>
      </c>
      <c r="O530" s="17">
        <v>64045</v>
      </c>
      <c r="P530" s="17">
        <v>1142.5</v>
      </c>
      <c r="Q530" s="17">
        <v>-40.75</v>
      </c>
      <c r="R530" s="17">
        <v>12838.67</v>
      </c>
      <c r="S530" s="17">
        <v>75</v>
      </c>
      <c r="T530" s="17">
        <v>-13.05</v>
      </c>
      <c r="U530" s="17">
        <v>-0.3795</v>
      </c>
      <c r="V530" s="17">
        <v>-5.2</v>
      </c>
      <c r="W530" s="17">
        <v>25578.612420000001</v>
      </c>
      <c r="X530" s="17">
        <v>11773.5</v>
      </c>
      <c r="Y530" s="17">
        <v>76.3</v>
      </c>
      <c r="Z530" s="17">
        <v>-184.76</v>
      </c>
    </row>
    <row r="531" spans="1:26" x14ac:dyDescent="0.2">
      <c r="A531" s="27">
        <v>44873</v>
      </c>
      <c r="B531" s="17">
        <v>938.5</v>
      </c>
      <c r="C531" s="14">
        <v>11.7</v>
      </c>
      <c r="D531" s="17">
        <v>-503.5</v>
      </c>
      <c r="E531" s="17">
        <v>89.174999999999997</v>
      </c>
      <c r="F531" s="17">
        <v>110.11499999999999</v>
      </c>
      <c r="G531" s="17">
        <v>859.96500000000003</v>
      </c>
      <c r="H531" s="17">
        <v>64.998000000000005</v>
      </c>
      <c r="I531" s="17">
        <v>-87.222999999999999</v>
      </c>
      <c r="J531" s="17">
        <v>3244.15</v>
      </c>
      <c r="K531" s="17">
        <v>335.2</v>
      </c>
      <c r="L531" s="17">
        <v>0.28849999999999998</v>
      </c>
      <c r="M531" s="17">
        <v>588.6</v>
      </c>
      <c r="N531" s="17">
        <v>409.92133000000001</v>
      </c>
      <c r="O531" s="17">
        <v>65887</v>
      </c>
      <c r="P531" s="17">
        <v>1183</v>
      </c>
      <c r="Q531" s="17">
        <v>-41.225000000000001</v>
      </c>
      <c r="R531" s="17">
        <v>12822.053</v>
      </c>
      <c r="S531" s="17">
        <v>78.25</v>
      </c>
      <c r="T531" s="17">
        <v>-13.35</v>
      </c>
      <c r="U531" s="17">
        <v>-0.3155</v>
      </c>
      <c r="V531" s="17">
        <v>-5.35</v>
      </c>
      <c r="W531" s="17">
        <v>25578.612420000001</v>
      </c>
      <c r="X531" s="17">
        <v>12133.5</v>
      </c>
      <c r="Y531" s="17">
        <v>76.69</v>
      </c>
      <c r="Z531" s="17">
        <v>-180.83500000000001</v>
      </c>
    </row>
    <row r="532" spans="1:26" x14ac:dyDescent="0.2">
      <c r="A532" s="27">
        <v>44872</v>
      </c>
      <c r="B532" s="17">
        <v>942.51599999999996</v>
      </c>
      <c r="C532" s="14">
        <v>13.75</v>
      </c>
      <c r="D532" s="17">
        <v>-496</v>
      </c>
      <c r="E532" s="17">
        <v>92.5</v>
      </c>
      <c r="F532" s="17">
        <v>122.873</v>
      </c>
      <c r="G532" s="17">
        <v>973.625</v>
      </c>
      <c r="H532" s="17">
        <v>69.674999999999997</v>
      </c>
      <c r="I532" s="17">
        <v>-104.72799999999999</v>
      </c>
      <c r="J532" s="17">
        <v>3245</v>
      </c>
      <c r="K532" s="17">
        <v>360</v>
      </c>
      <c r="L532" s="17">
        <v>0.35949999999999999</v>
      </c>
      <c r="M532" s="17">
        <v>584.625</v>
      </c>
      <c r="N532" s="17">
        <v>415.54001</v>
      </c>
      <c r="O532" s="17">
        <v>65228.5</v>
      </c>
      <c r="P532" s="17">
        <v>1146.8</v>
      </c>
      <c r="Q532" s="17">
        <v>-47.5</v>
      </c>
      <c r="R532" s="17">
        <v>12812.66</v>
      </c>
      <c r="S532" s="17">
        <v>76.504999999999995</v>
      </c>
      <c r="T532" s="17">
        <v>-13.315</v>
      </c>
      <c r="U532" s="17">
        <v>-0.26250000000000001</v>
      </c>
      <c r="V532" s="17">
        <v>-5.0250000000000004</v>
      </c>
      <c r="W532" s="17">
        <v>25578.612420000001</v>
      </c>
      <c r="X532" s="17">
        <v>11340.7</v>
      </c>
      <c r="Y532" s="17">
        <v>75.944999999999993</v>
      </c>
      <c r="Z532" s="17">
        <v>-180.54</v>
      </c>
    </row>
    <row r="533" spans="1:26" x14ac:dyDescent="0.2">
      <c r="A533" s="27">
        <v>44869</v>
      </c>
      <c r="B533" s="17">
        <v>943.5</v>
      </c>
      <c r="C533" s="14">
        <v>14.65</v>
      </c>
      <c r="D533" s="17">
        <v>-470</v>
      </c>
      <c r="E533" s="17">
        <v>92.5</v>
      </c>
      <c r="F533" s="17">
        <v>124.4</v>
      </c>
      <c r="G533" s="17">
        <v>1013.59</v>
      </c>
      <c r="H533" s="17">
        <v>72.245000000000005</v>
      </c>
      <c r="I533" s="17">
        <v>-19.846</v>
      </c>
      <c r="J533" s="17">
        <v>3293.3339999999998</v>
      </c>
      <c r="K533" s="17">
        <v>368</v>
      </c>
      <c r="L533" s="17">
        <v>0.38</v>
      </c>
      <c r="M533" s="17">
        <v>670</v>
      </c>
      <c r="N533" s="17">
        <v>423.15499999999997</v>
      </c>
      <c r="O533" s="17">
        <v>67745.3</v>
      </c>
      <c r="P533" s="17">
        <v>1173.5</v>
      </c>
      <c r="Q533" s="17">
        <v>-45.75</v>
      </c>
      <c r="R533" s="17">
        <v>13983.165000000001</v>
      </c>
      <c r="S533" s="17">
        <v>79.2</v>
      </c>
      <c r="T533" s="17">
        <v>-14</v>
      </c>
      <c r="U533" s="17">
        <v>-0.29399999999999998</v>
      </c>
      <c r="V533" s="17">
        <v>-4.5449999999999999</v>
      </c>
      <c r="W533" s="17">
        <v>25578.612420000001</v>
      </c>
      <c r="X533" s="17">
        <v>9969.7999999999993</v>
      </c>
      <c r="Y533" s="17">
        <v>75.552999999999997</v>
      </c>
      <c r="Z533" s="17">
        <v>-180.6</v>
      </c>
    </row>
    <row r="534" spans="1:26" x14ac:dyDescent="0.2">
      <c r="A534" s="27">
        <v>44868</v>
      </c>
      <c r="B534" s="17">
        <v>974</v>
      </c>
      <c r="C534" s="14">
        <v>15.05</v>
      </c>
      <c r="D534" s="17">
        <v>-488.5</v>
      </c>
      <c r="E534" s="17">
        <v>92.2</v>
      </c>
      <c r="F534" s="17">
        <v>123.72499999999999</v>
      </c>
      <c r="G534" s="17">
        <v>1050.29</v>
      </c>
      <c r="H534" s="17">
        <v>86.89</v>
      </c>
      <c r="I534" s="17">
        <v>-51.465000000000003</v>
      </c>
      <c r="J534" s="17">
        <v>3339.1669999999999</v>
      </c>
      <c r="K534" s="17">
        <v>375</v>
      </c>
      <c r="L534" s="17">
        <v>0.42</v>
      </c>
      <c r="M534" s="17">
        <v>696.5</v>
      </c>
      <c r="N534" s="17">
        <v>442.66998000000001</v>
      </c>
      <c r="O534" s="17">
        <v>67321.5</v>
      </c>
      <c r="P534" s="17">
        <v>1194.8</v>
      </c>
      <c r="Q534" s="17">
        <v>-35.274999999999999</v>
      </c>
      <c r="R534" s="17">
        <v>15390.1</v>
      </c>
      <c r="S534" s="17">
        <v>82.71</v>
      </c>
      <c r="T534" s="17">
        <v>-14.25</v>
      </c>
      <c r="U534" s="17">
        <v>-0.2145</v>
      </c>
      <c r="V534" s="17">
        <v>-4.0599999999999996</v>
      </c>
      <c r="W534" s="17">
        <v>25578.612420000001</v>
      </c>
      <c r="X534" s="17">
        <v>8898.7000000000007</v>
      </c>
      <c r="Y534" s="17">
        <v>74.92</v>
      </c>
      <c r="Z534" s="17">
        <v>-183.19800000000001</v>
      </c>
    </row>
    <row r="535" spans="1:26" x14ac:dyDescent="0.2">
      <c r="A535" s="27">
        <v>44867</v>
      </c>
      <c r="B535" s="17">
        <v>970.80499999999995</v>
      </c>
      <c r="C535" s="14">
        <v>14.875</v>
      </c>
      <c r="D535" s="17">
        <v>-457</v>
      </c>
      <c r="E535" s="17">
        <v>87.917000000000002</v>
      </c>
      <c r="F535" s="17">
        <v>127.575</v>
      </c>
      <c r="G535" s="17">
        <v>1044.1600000000001</v>
      </c>
      <c r="H535" s="17">
        <v>73.935000000000002</v>
      </c>
      <c r="I535" s="17">
        <v>-63.223999999999997</v>
      </c>
      <c r="J535" s="17">
        <v>3444.1660000000002</v>
      </c>
      <c r="K535" s="17">
        <v>375</v>
      </c>
      <c r="L535" s="17">
        <v>0.377</v>
      </c>
      <c r="M535" s="17">
        <v>750.27499999999998</v>
      </c>
      <c r="N535" s="17">
        <v>465.09930000000003</v>
      </c>
      <c r="O535" s="17">
        <v>67923.3</v>
      </c>
      <c r="P535" s="17">
        <v>1229.5</v>
      </c>
      <c r="Q535" s="17">
        <v>-35.524999999999999</v>
      </c>
      <c r="R535" s="17">
        <v>15251.508</v>
      </c>
      <c r="S535" s="17">
        <v>87</v>
      </c>
      <c r="T535" s="17">
        <v>-13.125</v>
      </c>
      <c r="U535" s="17">
        <v>-0.22700000000000001</v>
      </c>
      <c r="V535" s="17">
        <v>-4.0449999999999999</v>
      </c>
      <c r="W535" s="17">
        <v>25578.612420000001</v>
      </c>
      <c r="X535" s="17">
        <v>6480.5</v>
      </c>
      <c r="Y535" s="17">
        <v>76.569999999999993</v>
      </c>
      <c r="Z535" s="17">
        <v>-182.38300000000001</v>
      </c>
    </row>
    <row r="536" spans="1:26" x14ac:dyDescent="0.2">
      <c r="A536" s="27">
        <v>44866</v>
      </c>
      <c r="B536" s="17">
        <v>987.31600000000003</v>
      </c>
      <c r="C536" s="14">
        <v>15.87</v>
      </c>
      <c r="D536" s="17">
        <v>-410</v>
      </c>
      <c r="E536" s="17">
        <v>86.65</v>
      </c>
      <c r="F536" s="17">
        <v>130.655</v>
      </c>
      <c r="G536" s="17">
        <v>1079.9100000000001</v>
      </c>
      <c r="H536" s="17">
        <v>74.897999999999996</v>
      </c>
      <c r="I536" s="17">
        <v>-51.289000000000001</v>
      </c>
      <c r="J536" s="17">
        <v>3445.8339999999998</v>
      </c>
      <c r="K536" s="17">
        <v>383.1</v>
      </c>
      <c r="L536" s="17">
        <v>0.42</v>
      </c>
      <c r="M536" s="17">
        <v>803</v>
      </c>
      <c r="N536" s="17">
        <v>453.185</v>
      </c>
      <c r="O536" s="17">
        <v>69229.8</v>
      </c>
      <c r="P536" s="17">
        <v>1233</v>
      </c>
      <c r="Q536" s="17">
        <v>-31.5</v>
      </c>
      <c r="R536" s="17">
        <v>14693.75</v>
      </c>
      <c r="S536" s="17">
        <v>84.864999999999995</v>
      </c>
      <c r="T536" s="17">
        <v>-12.59</v>
      </c>
      <c r="U536" s="17">
        <v>-0.1835</v>
      </c>
      <c r="V536" s="17">
        <v>-3.7549999999999999</v>
      </c>
      <c r="W536" s="17">
        <v>25578.612420000001</v>
      </c>
      <c r="X536" s="17">
        <v>5279</v>
      </c>
      <c r="Y536" s="17">
        <v>75.298000000000002</v>
      </c>
      <c r="Z536" s="17">
        <v>-185.197</v>
      </c>
    </row>
    <row r="537" spans="1:26" x14ac:dyDescent="0.2">
      <c r="A537" s="27">
        <v>44865</v>
      </c>
      <c r="B537" s="17">
        <v>1025.8109999999999</v>
      </c>
      <c r="C537" s="14">
        <v>15.3</v>
      </c>
      <c r="D537" s="17">
        <v>-422</v>
      </c>
      <c r="E537" s="17">
        <v>85.7</v>
      </c>
      <c r="F537" s="17">
        <v>137.47999999999999</v>
      </c>
      <c r="G537" s="17">
        <v>1149.2249999999999</v>
      </c>
      <c r="H537" s="17">
        <v>87.83</v>
      </c>
      <c r="I537" s="17">
        <v>24.780999999999999</v>
      </c>
      <c r="J537" s="17">
        <v>3372.692</v>
      </c>
      <c r="K537" s="17">
        <v>383.1</v>
      </c>
      <c r="L537" s="17">
        <v>0.38</v>
      </c>
      <c r="M537" s="17">
        <v>803.75</v>
      </c>
      <c r="N537" s="17">
        <v>457.88549999999998</v>
      </c>
      <c r="O537" s="17">
        <v>67927.5</v>
      </c>
      <c r="P537" s="17">
        <v>1255.9000000000001</v>
      </c>
      <c r="Q537" s="17">
        <v>-28</v>
      </c>
      <c r="R537" s="17">
        <v>14109.875</v>
      </c>
      <c r="S537" s="17">
        <v>88.697999999999993</v>
      </c>
      <c r="T537" s="17">
        <v>-11.73</v>
      </c>
      <c r="U537" s="17">
        <v>-0.1242</v>
      </c>
      <c r="V537" s="17">
        <v>-3.6949999999999998</v>
      </c>
      <c r="W537" s="17">
        <v>25578.612420000001</v>
      </c>
      <c r="X537" s="17">
        <v>6406.5</v>
      </c>
      <c r="Y537" s="17">
        <v>75.31</v>
      </c>
      <c r="Z537" s="17">
        <v>-181.03200000000001</v>
      </c>
    </row>
    <row r="538" spans="1:26" x14ac:dyDescent="0.2">
      <c r="A538" s="27">
        <v>44862</v>
      </c>
      <c r="B538" s="17">
        <v>1017.205</v>
      </c>
      <c r="C538" s="14">
        <v>15.324999999999999</v>
      </c>
      <c r="D538" s="17">
        <v>-410</v>
      </c>
      <c r="E538" s="17">
        <v>87.456000000000003</v>
      </c>
      <c r="F538" s="17">
        <v>141.08199999999999</v>
      </c>
      <c r="G538" s="17">
        <v>1159.9749999999999</v>
      </c>
      <c r="H538" s="17">
        <v>71.572999999999993</v>
      </c>
      <c r="I538" s="17">
        <v>-2.6509999999999998</v>
      </c>
      <c r="J538" s="17">
        <v>3395.65</v>
      </c>
      <c r="K538" s="17">
        <v>385.1</v>
      </c>
      <c r="L538" s="17">
        <v>0.37</v>
      </c>
      <c r="M538" s="17">
        <v>805.75</v>
      </c>
      <c r="N538" s="17">
        <v>463.97998000000001</v>
      </c>
      <c r="O538" s="17">
        <v>67931.8</v>
      </c>
      <c r="P538" s="17">
        <v>1262</v>
      </c>
      <c r="Q538" s="17">
        <v>-28.812999999999999</v>
      </c>
      <c r="R538" s="17">
        <v>15944.344999999999</v>
      </c>
      <c r="S538" s="17">
        <v>85.25</v>
      </c>
      <c r="T538" s="17">
        <v>-11.695</v>
      </c>
      <c r="U538" s="17">
        <v>-0.1835</v>
      </c>
      <c r="V538" s="17">
        <v>-3.6949999999999998</v>
      </c>
      <c r="W538" s="17">
        <v>25578.612420000001</v>
      </c>
      <c r="X538" s="17">
        <v>9097</v>
      </c>
      <c r="Y538" s="17">
        <v>74.632000000000005</v>
      </c>
      <c r="Z538" s="17">
        <v>-177.905</v>
      </c>
    </row>
    <row r="539" spans="1:26" x14ac:dyDescent="0.2">
      <c r="A539" s="27">
        <v>44861</v>
      </c>
      <c r="B539" s="17">
        <v>1021.979</v>
      </c>
      <c r="C539" s="14">
        <v>15.5</v>
      </c>
      <c r="D539" s="17">
        <v>-370.78500000000003</v>
      </c>
      <c r="E539" s="17">
        <v>85.35</v>
      </c>
      <c r="F539" s="17">
        <v>141.703</v>
      </c>
      <c r="G539" s="17">
        <v>1164.99</v>
      </c>
      <c r="H539" s="17">
        <v>69.052999999999997</v>
      </c>
      <c r="I539" s="17">
        <v>7.1289999999999996</v>
      </c>
      <c r="J539" s="17">
        <v>3408.75</v>
      </c>
      <c r="K539" s="17">
        <v>392.1</v>
      </c>
      <c r="L539" s="17">
        <v>0.35449999999999998</v>
      </c>
      <c r="M539" s="17">
        <v>804.96</v>
      </c>
      <c r="N539" s="17">
        <v>459.51999000000001</v>
      </c>
      <c r="O539" s="17">
        <v>77871</v>
      </c>
      <c r="P539" s="17">
        <v>1264.7</v>
      </c>
      <c r="Q539" s="17">
        <v>-31.986999999999998</v>
      </c>
      <c r="R539" s="17">
        <v>15768.375</v>
      </c>
      <c r="S539" s="17">
        <v>86.1</v>
      </c>
      <c r="T539" s="17">
        <v>-12.085000000000001</v>
      </c>
      <c r="U539" s="17">
        <v>-0.1953</v>
      </c>
      <c r="V539" s="17">
        <v>-3.95</v>
      </c>
      <c r="W539" s="17">
        <v>25578.612420000001</v>
      </c>
      <c r="X539" s="17">
        <v>9029</v>
      </c>
      <c r="Y539" s="17">
        <v>73.984999999999999</v>
      </c>
      <c r="Z539" s="17">
        <v>-174.642</v>
      </c>
    </row>
    <row r="540" spans="1:26" x14ac:dyDescent="0.2">
      <c r="A540" s="27">
        <v>44860</v>
      </c>
      <c r="B540" s="17">
        <v>1016.5</v>
      </c>
      <c r="C540" s="14">
        <v>15.7</v>
      </c>
      <c r="D540" s="17">
        <v>-350</v>
      </c>
      <c r="E540" s="17">
        <v>87.375</v>
      </c>
      <c r="F540" s="17">
        <v>147.4</v>
      </c>
      <c r="G540" s="17">
        <v>1240.5</v>
      </c>
      <c r="H540" s="17">
        <v>68.192999999999998</v>
      </c>
      <c r="I540" s="17">
        <v>26.998999999999999</v>
      </c>
      <c r="J540" s="17">
        <v>3495</v>
      </c>
      <c r="K540" s="17">
        <v>390.3</v>
      </c>
      <c r="L540" s="17">
        <v>0.35</v>
      </c>
      <c r="M540" s="17">
        <v>840.17499999999995</v>
      </c>
      <c r="N540" s="17">
        <v>488.64001000000002</v>
      </c>
      <c r="O540" s="17">
        <v>74393.3</v>
      </c>
      <c r="P540" s="17">
        <v>1299.7</v>
      </c>
      <c r="Q540" s="17">
        <v>-30.981000000000002</v>
      </c>
      <c r="R540" s="17">
        <v>14342.44</v>
      </c>
      <c r="S540" s="17">
        <v>88</v>
      </c>
      <c r="T540" s="17">
        <v>-10.835000000000001</v>
      </c>
      <c r="U540" s="17">
        <v>-0.2185</v>
      </c>
      <c r="V540" s="17">
        <v>-3.8849999999999998</v>
      </c>
      <c r="W540" s="17">
        <v>25578.612420000001</v>
      </c>
      <c r="X540" s="17">
        <v>23999</v>
      </c>
      <c r="Y540" s="17">
        <v>77.34</v>
      </c>
      <c r="Z540" s="17">
        <v>-179.755</v>
      </c>
    </row>
    <row r="541" spans="1:26" x14ac:dyDescent="0.2">
      <c r="A541" s="27">
        <v>44859</v>
      </c>
      <c r="B541" s="17">
        <v>1024.5</v>
      </c>
      <c r="C541" s="14">
        <v>15.62</v>
      </c>
      <c r="D541" s="17">
        <v>-312</v>
      </c>
      <c r="E541" s="17">
        <v>90.5</v>
      </c>
      <c r="F541" s="17">
        <v>150.465</v>
      </c>
      <c r="G541" s="17">
        <v>1256.605</v>
      </c>
      <c r="H541" s="17">
        <v>102.75</v>
      </c>
      <c r="I541" s="17">
        <v>32.277000000000001</v>
      </c>
      <c r="J541" s="17">
        <v>3392</v>
      </c>
      <c r="K541" s="17">
        <v>392.5</v>
      </c>
      <c r="L541" s="17">
        <v>0.39379999999999998</v>
      </c>
      <c r="M541" s="17">
        <v>811.05</v>
      </c>
      <c r="N541" s="17">
        <v>529.5</v>
      </c>
      <c r="O541" s="17">
        <v>86250.3</v>
      </c>
      <c r="P541" s="17">
        <v>1289</v>
      </c>
      <c r="Q541" s="17">
        <v>-24.25</v>
      </c>
      <c r="R541" s="17">
        <v>14788.355</v>
      </c>
      <c r="S541" s="17">
        <v>91.7</v>
      </c>
      <c r="T541" s="17">
        <v>-10.83</v>
      </c>
      <c r="U541" s="17">
        <v>-0.13980000000000001</v>
      </c>
      <c r="V541" s="17">
        <v>-4.2649999999999997</v>
      </c>
      <c r="W541" s="17">
        <v>25578.612420000001</v>
      </c>
      <c r="X541" s="17">
        <v>24839.200000000001</v>
      </c>
      <c r="Y541" s="17">
        <v>76.915000000000006</v>
      </c>
      <c r="Z541" s="17">
        <v>-178.64500000000001</v>
      </c>
    </row>
    <row r="542" spans="1:26" x14ac:dyDescent="0.2">
      <c r="A542" s="27">
        <v>44858</v>
      </c>
      <c r="B542" s="17">
        <v>1008.5</v>
      </c>
      <c r="C542" s="14">
        <v>16.05</v>
      </c>
      <c r="D542" s="17">
        <v>-340.5</v>
      </c>
      <c r="E542" s="17">
        <v>92.6</v>
      </c>
      <c r="F542" s="17">
        <v>152.97300000000001</v>
      </c>
      <c r="G542" s="17">
        <v>1277.5</v>
      </c>
      <c r="H542" s="17">
        <v>89.048000000000002</v>
      </c>
      <c r="I542" s="17">
        <v>110.407</v>
      </c>
      <c r="J542" s="17">
        <v>3510</v>
      </c>
      <c r="K542" s="17">
        <v>405</v>
      </c>
      <c r="L542" s="17">
        <v>0.433</v>
      </c>
      <c r="M542" s="17">
        <v>789.81299999999999</v>
      </c>
      <c r="N542" s="17">
        <v>546.87487999999996</v>
      </c>
      <c r="O542" s="17">
        <v>74077.3</v>
      </c>
      <c r="P542" s="17">
        <v>1296.5</v>
      </c>
      <c r="Q542" s="17">
        <v>-23.024999999999999</v>
      </c>
      <c r="R542" s="17">
        <v>14801</v>
      </c>
      <c r="S542" s="17">
        <v>85</v>
      </c>
      <c r="T542" s="17">
        <v>-11.84</v>
      </c>
      <c r="U542" s="17">
        <v>-0.14499999999999999</v>
      </c>
      <c r="V542" s="17">
        <v>-5.0350000000000001</v>
      </c>
      <c r="W542" s="17">
        <v>25578.612420000001</v>
      </c>
      <c r="X542" s="17">
        <v>26486.3</v>
      </c>
      <c r="Y542" s="17">
        <v>77.114999999999995</v>
      </c>
      <c r="Z542" s="17">
        <v>-179.67699999999999</v>
      </c>
    </row>
    <row r="543" spans="1:26" x14ac:dyDescent="0.2">
      <c r="A543" s="27">
        <v>44855</v>
      </c>
      <c r="B543" s="17">
        <v>995.5</v>
      </c>
      <c r="C543" s="14">
        <v>16.55</v>
      </c>
      <c r="D543" s="17">
        <v>-359</v>
      </c>
      <c r="E543" s="17">
        <v>94.15</v>
      </c>
      <c r="F543" s="17">
        <v>152.625</v>
      </c>
      <c r="G543" s="17">
        <v>1297</v>
      </c>
      <c r="H543" s="17">
        <v>102.298</v>
      </c>
      <c r="I543" s="17">
        <v>76.126999999999995</v>
      </c>
      <c r="J543" s="17">
        <v>3494.25</v>
      </c>
      <c r="K543" s="17">
        <v>410</v>
      </c>
      <c r="L543" s="17">
        <v>0.45</v>
      </c>
      <c r="M543" s="17">
        <v>795.125</v>
      </c>
      <c r="N543" s="17">
        <v>545</v>
      </c>
      <c r="O543" s="17">
        <v>71453.5</v>
      </c>
      <c r="P543" s="17">
        <v>1235.2</v>
      </c>
      <c r="Q543" s="17">
        <v>-23.024999999999999</v>
      </c>
      <c r="R543" s="17">
        <v>13712.225</v>
      </c>
      <c r="S543" s="17">
        <v>88.2</v>
      </c>
      <c r="T543" s="17">
        <v>-11.945</v>
      </c>
      <c r="U543" s="17">
        <v>-0.13880000000000001</v>
      </c>
      <c r="V543" s="17">
        <v>-5.12</v>
      </c>
      <c r="W543" s="17">
        <v>25578.612420000001</v>
      </c>
      <c r="X543" s="17">
        <v>28729.3</v>
      </c>
      <c r="Y543" s="17">
        <v>77.543999999999997</v>
      </c>
      <c r="Z543" s="17">
        <v>-179.4</v>
      </c>
    </row>
    <row r="544" spans="1:26" x14ac:dyDescent="0.2">
      <c r="A544" s="27">
        <v>44854</v>
      </c>
      <c r="B544" s="17">
        <v>998.5</v>
      </c>
      <c r="C544" s="14">
        <v>17.05</v>
      </c>
      <c r="D544" s="17">
        <v>-367</v>
      </c>
      <c r="E544" s="17">
        <v>88.813000000000002</v>
      </c>
      <c r="F544" s="17">
        <v>154</v>
      </c>
      <c r="G544" s="17">
        <v>1278.5</v>
      </c>
      <c r="H544" s="17">
        <v>88.35</v>
      </c>
      <c r="I544" s="17">
        <v>84.248000000000005</v>
      </c>
      <c r="J544" s="17">
        <v>3494.1669999999999</v>
      </c>
      <c r="K544" s="17">
        <v>381.3</v>
      </c>
      <c r="L544" s="17">
        <v>0.51</v>
      </c>
      <c r="M544" s="17">
        <v>792.94</v>
      </c>
      <c r="N544" s="17">
        <v>579.85460999999998</v>
      </c>
      <c r="O544" s="17">
        <v>64087.5</v>
      </c>
      <c r="P544" s="17">
        <v>1268</v>
      </c>
      <c r="Q544" s="17">
        <v>-21.91</v>
      </c>
      <c r="R544" s="17">
        <v>14353.035</v>
      </c>
      <c r="S544" s="17">
        <v>90.8</v>
      </c>
      <c r="T544" s="17">
        <v>-10.7</v>
      </c>
      <c r="U544" s="17">
        <v>-0.16320000000000001</v>
      </c>
      <c r="V544" s="17">
        <v>-4.7350000000000003</v>
      </c>
      <c r="W544" s="17">
        <v>25578.612420000001</v>
      </c>
      <c r="X544" s="17">
        <v>28199.3</v>
      </c>
      <c r="Y544" s="17">
        <v>76.894999999999996</v>
      </c>
      <c r="Z544" s="17">
        <v>-182.64</v>
      </c>
    </row>
    <row r="545" spans="1:26" x14ac:dyDescent="0.2">
      <c r="A545" s="27">
        <v>44853</v>
      </c>
      <c r="B545" s="17">
        <v>1005.5</v>
      </c>
      <c r="C545" s="14">
        <v>16.5</v>
      </c>
      <c r="D545" s="17">
        <v>-419</v>
      </c>
      <c r="E545" s="17">
        <v>85</v>
      </c>
      <c r="F545" s="17">
        <v>171.85499999999999</v>
      </c>
      <c r="G545" s="17">
        <v>1278.4649999999999</v>
      </c>
      <c r="H545" s="17">
        <v>108.038</v>
      </c>
      <c r="I545" s="17">
        <v>87.509</v>
      </c>
      <c r="J545" s="17">
        <v>3575</v>
      </c>
      <c r="K545" s="17">
        <v>370</v>
      </c>
      <c r="L545" s="17">
        <v>0.46500000000000002</v>
      </c>
      <c r="M545" s="17">
        <v>896.18799999999999</v>
      </c>
      <c r="N545" s="17">
        <v>592.5</v>
      </c>
      <c r="O545" s="17">
        <v>51305.3</v>
      </c>
      <c r="P545" s="17">
        <v>1305</v>
      </c>
      <c r="Q545" s="17">
        <v>-21.64</v>
      </c>
      <c r="R545" s="17">
        <v>16140.715</v>
      </c>
      <c r="S545" s="17">
        <v>101.25</v>
      </c>
      <c r="T545" s="17">
        <v>-8.9350000000000005</v>
      </c>
      <c r="U545" s="17">
        <v>-0.17150000000000001</v>
      </c>
      <c r="V545" s="17">
        <v>-5.2050000000000001</v>
      </c>
      <c r="W545" s="17">
        <v>25578.612420000001</v>
      </c>
      <c r="X545" s="17">
        <v>25716.3</v>
      </c>
      <c r="Y545" s="17">
        <v>77.691999999999993</v>
      </c>
      <c r="Z545" s="17">
        <v>-183.02500000000001</v>
      </c>
    </row>
    <row r="546" spans="1:26" x14ac:dyDescent="0.2">
      <c r="A546" s="27">
        <v>44852</v>
      </c>
      <c r="B546" s="17">
        <v>1000.5</v>
      </c>
      <c r="C546" s="14">
        <v>15.62</v>
      </c>
      <c r="D546" s="17">
        <v>-368</v>
      </c>
      <c r="E546" s="17">
        <v>83.052000000000007</v>
      </c>
      <c r="F546" s="17">
        <v>148.875</v>
      </c>
      <c r="G546" s="17">
        <v>1240.7750000000001</v>
      </c>
      <c r="H546" s="17">
        <v>83.165000000000006</v>
      </c>
      <c r="I546" s="17">
        <v>127.97799999999999</v>
      </c>
      <c r="J546" s="17">
        <v>3438.75</v>
      </c>
      <c r="K546" s="17">
        <v>365</v>
      </c>
      <c r="L546" s="17">
        <v>0.45700000000000002</v>
      </c>
      <c r="M546" s="17">
        <v>854.5</v>
      </c>
      <c r="N546" s="17">
        <v>570.90746999999999</v>
      </c>
      <c r="O546" s="17">
        <v>50133</v>
      </c>
      <c r="P546" s="17">
        <v>1264</v>
      </c>
      <c r="Q546" s="17">
        <v>-23.401</v>
      </c>
      <c r="R546" s="17">
        <v>16062.35</v>
      </c>
      <c r="S546" s="17">
        <v>88.05</v>
      </c>
      <c r="T546" s="17">
        <v>-7.625</v>
      </c>
      <c r="U546" s="17">
        <v>-0.16400000000000001</v>
      </c>
      <c r="V546" s="17">
        <v>-4.8070000000000004</v>
      </c>
      <c r="W546" s="17">
        <v>25578.612420000001</v>
      </c>
      <c r="X546" s="17">
        <v>31159.5</v>
      </c>
      <c r="Y546" s="17">
        <v>77.875</v>
      </c>
      <c r="Z546" s="17">
        <v>-176.2</v>
      </c>
    </row>
    <row r="547" spans="1:26" x14ac:dyDescent="0.2">
      <c r="A547" s="27">
        <v>44851</v>
      </c>
      <c r="B547" s="17">
        <v>1015.5</v>
      </c>
      <c r="C547" s="14">
        <v>14.95</v>
      </c>
      <c r="D547" s="17">
        <v>-402</v>
      </c>
      <c r="E547" s="17">
        <v>83</v>
      </c>
      <c r="F547" s="17">
        <v>140</v>
      </c>
      <c r="G547" s="17">
        <v>1285.0550000000001</v>
      </c>
      <c r="H547" s="17">
        <v>104.54300000000001</v>
      </c>
      <c r="I547" s="17">
        <v>131.87899999999999</v>
      </c>
      <c r="J547" s="17">
        <v>3383.9</v>
      </c>
      <c r="K547" s="17">
        <v>360</v>
      </c>
      <c r="L547" s="17">
        <v>0.52</v>
      </c>
      <c r="M547" s="17">
        <v>828.495</v>
      </c>
      <c r="N547" s="17">
        <v>569.75</v>
      </c>
      <c r="O547" s="17">
        <v>57169.8</v>
      </c>
      <c r="P547" s="17">
        <v>1270.9000000000001</v>
      </c>
      <c r="Q547" s="17">
        <v>-21.82</v>
      </c>
      <c r="R547" s="17">
        <v>14862</v>
      </c>
      <c r="S547" s="17">
        <v>86.55</v>
      </c>
      <c r="T547" s="17">
        <v>-11.195</v>
      </c>
      <c r="U547" s="17">
        <v>-0.1285</v>
      </c>
      <c r="V547" s="17">
        <v>-4.7050000000000001</v>
      </c>
      <c r="W547" s="17">
        <v>25578.612420000001</v>
      </c>
      <c r="X547" s="17">
        <v>32533.8</v>
      </c>
      <c r="Y547" s="17">
        <v>78.802999999999997</v>
      </c>
      <c r="Z547" s="17">
        <v>-176.82499999999999</v>
      </c>
    </row>
    <row r="548" spans="1:26" x14ac:dyDescent="0.2">
      <c r="A548" s="27">
        <v>44848</v>
      </c>
      <c r="B548" s="17">
        <v>1042.5</v>
      </c>
      <c r="C548" s="14">
        <v>14.9</v>
      </c>
      <c r="D548" s="17">
        <v>-380.25</v>
      </c>
      <c r="E548" s="17">
        <v>82.584000000000003</v>
      </c>
      <c r="F548" s="17">
        <v>136.21700000000001</v>
      </c>
      <c r="G548" s="17">
        <v>1239</v>
      </c>
      <c r="H548" s="17">
        <v>89.21</v>
      </c>
      <c r="I548" s="17">
        <v>98.257000000000005</v>
      </c>
      <c r="J548" s="17">
        <v>3362.5</v>
      </c>
      <c r="K548" s="17">
        <v>385</v>
      </c>
      <c r="L548" s="17">
        <v>0.51</v>
      </c>
      <c r="M548" s="17">
        <v>796.25</v>
      </c>
      <c r="N548" s="17">
        <v>560.20996000000002</v>
      </c>
      <c r="O548" s="17">
        <v>64027.5</v>
      </c>
      <c r="P548" s="17">
        <v>1319</v>
      </c>
      <c r="Q548" s="17">
        <v>-20.58</v>
      </c>
      <c r="R548" s="17">
        <v>15410.064</v>
      </c>
      <c r="S548" s="17">
        <v>87.885000000000005</v>
      </c>
      <c r="T548" s="17">
        <v>-11.53</v>
      </c>
      <c r="U548" s="17">
        <v>-0.13120000000000001</v>
      </c>
      <c r="V548" s="17">
        <v>-5.1050000000000004</v>
      </c>
      <c r="W548" s="17">
        <v>25578.612420000001</v>
      </c>
      <c r="X548" s="17">
        <v>27907.5</v>
      </c>
      <c r="Y548" s="17">
        <v>78.849999999999994</v>
      </c>
      <c r="Z548" s="17">
        <v>-176.565</v>
      </c>
    </row>
    <row r="549" spans="1:26" x14ac:dyDescent="0.2">
      <c r="A549" s="27">
        <v>44847</v>
      </c>
      <c r="B549" s="17">
        <v>1046.5</v>
      </c>
      <c r="C549" s="14">
        <v>14.63</v>
      </c>
      <c r="D549" s="17">
        <v>-370.95</v>
      </c>
      <c r="E549" s="17">
        <v>79.813000000000002</v>
      </c>
      <c r="F549" s="17">
        <v>136.17500000000001</v>
      </c>
      <c r="G549" s="17">
        <v>1059</v>
      </c>
      <c r="H549" s="17">
        <v>90.185000000000002</v>
      </c>
      <c r="I549" s="17">
        <v>-69.47</v>
      </c>
      <c r="J549" s="17">
        <v>3337.5</v>
      </c>
      <c r="K549" s="17">
        <v>380</v>
      </c>
      <c r="L549" s="17">
        <v>0.51949999999999996</v>
      </c>
      <c r="M549" s="17">
        <v>786.35199999999998</v>
      </c>
      <c r="N549" s="17">
        <v>542.69501000000002</v>
      </c>
      <c r="O549" s="17">
        <v>72866.5</v>
      </c>
      <c r="P549" s="17">
        <v>1275.8</v>
      </c>
      <c r="Q549" s="17">
        <v>-22.35</v>
      </c>
      <c r="R549" s="17">
        <v>15709.5</v>
      </c>
      <c r="S549" s="17">
        <v>92.75</v>
      </c>
      <c r="T549" s="17">
        <v>-11.75</v>
      </c>
      <c r="U549" s="17">
        <v>-0.1578</v>
      </c>
      <c r="V549" s="17">
        <v>-5.09</v>
      </c>
      <c r="W549" s="17">
        <v>25578.612420000001</v>
      </c>
      <c r="X549" s="17">
        <v>25142</v>
      </c>
      <c r="Y549" s="17">
        <v>79.587999999999994</v>
      </c>
      <c r="Z549" s="17">
        <v>-175.642</v>
      </c>
    </row>
    <row r="550" spans="1:26" x14ac:dyDescent="0.2">
      <c r="A550" s="27">
        <v>44846</v>
      </c>
      <c r="B550" s="17">
        <v>1076.1179999999999</v>
      </c>
      <c r="C550" s="14">
        <v>15.215</v>
      </c>
      <c r="D550" s="17">
        <v>-328</v>
      </c>
      <c r="E550" s="17">
        <v>80</v>
      </c>
      <c r="F550" s="17">
        <v>145.72999999999999</v>
      </c>
      <c r="G550" s="17">
        <v>1095.895</v>
      </c>
      <c r="H550" s="17">
        <v>98.998000000000005</v>
      </c>
      <c r="I550" s="17">
        <v>12.426</v>
      </c>
      <c r="J550" s="17">
        <v>3425</v>
      </c>
      <c r="K550" s="17">
        <v>383</v>
      </c>
      <c r="L550" s="17">
        <v>0.49199999999999999</v>
      </c>
      <c r="M550" s="17">
        <v>795.53</v>
      </c>
      <c r="N550" s="17">
        <v>568.55999999999995</v>
      </c>
      <c r="O550" s="17">
        <v>55125</v>
      </c>
      <c r="P550" s="17">
        <v>1328.5</v>
      </c>
      <c r="Q550" s="17">
        <v>-22.95</v>
      </c>
      <c r="R550" s="17">
        <v>16436.75</v>
      </c>
      <c r="S550" s="17">
        <v>99</v>
      </c>
      <c r="T550" s="17">
        <v>-11.9</v>
      </c>
      <c r="U550" s="17">
        <v>-0.1847</v>
      </c>
      <c r="V550" s="17">
        <v>-5.0350000000000001</v>
      </c>
      <c r="W550" s="17">
        <v>25578.612420000001</v>
      </c>
      <c r="X550" s="17">
        <v>24261.3</v>
      </c>
      <c r="Y550" s="17">
        <v>79.94</v>
      </c>
      <c r="Z550" s="17">
        <v>-177.16300000000001</v>
      </c>
    </row>
    <row r="551" spans="1:26" x14ac:dyDescent="0.2">
      <c r="A551" s="27">
        <v>44845</v>
      </c>
      <c r="B551" s="17">
        <v>1075.5</v>
      </c>
      <c r="C551" s="14">
        <v>15.5</v>
      </c>
      <c r="D551" s="17">
        <v>-287.18</v>
      </c>
      <c r="E551" s="17">
        <v>79.516000000000005</v>
      </c>
      <c r="F551" s="17">
        <v>143.74</v>
      </c>
      <c r="G551" s="17">
        <v>1067.395</v>
      </c>
      <c r="H551" s="17">
        <v>94.778000000000006</v>
      </c>
      <c r="I551" s="17">
        <v>7.2480000000000002</v>
      </c>
      <c r="J551" s="17">
        <v>3322.5</v>
      </c>
      <c r="K551" s="17">
        <v>380</v>
      </c>
      <c r="L551" s="17">
        <v>0.57250000000000001</v>
      </c>
      <c r="M551" s="17">
        <v>793.33</v>
      </c>
      <c r="N551" s="17">
        <v>558.26000999999997</v>
      </c>
      <c r="O551" s="17">
        <v>73696.5</v>
      </c>
      <c r="P551" s="17">
        <v>1274</v>
      </c>
      <c r="Q551" s="17">
        <v>-21.21</v>
      </c>
      <c r="R551" s="17">
        <v>17940.386999999999</v>
      </c>
      <c r="S551" s="17">
        <v>98.55</v>
      </c>
      <c r="T551" s="17">
        <v>-14.28</v>
      </c>
      <c r="U551" s="17">
        <v>-0.13400000000000001</v>
      </c>
      <c r="V551" s="17">
        <v>-5.5250000000000004</v>
      </c>
      <c r="W551" s="17">
        <v>25578.612420000001</v>
      </c>
      <c r="X551" s="17">
        <v>23548</v>
      </c>
      <c r="Y551" s="17">
        <v>76.474999999999994</v>
      </c>
      <c r="Z551" s="17">
        <v>-167.839</v>
      </c>
    </row>
    <row r="552" spans="1:26" x14ac:dyDescent="0.2">
      <c r="A552" s="27">
        <v>44844</v>
      </c>
      <c r="B552" s="17">
        <v>1055.5</v>
      </c>
      <c r="C552" s="14">
        <v>16.05</v>
      </c>
      <c r="D552" s="17">
        <v>-246.51499999999999</v>
      </c>
      <c r="E552" s="17">
        <v>81.210999999999999</v>
      </c>
      <c r="F552" s="17">
        <v>145.125</v>
      </c>
      <c r="G552" s="17">
        <v>1047.885</v>
      </c>
      <c r="H552" s="17">
        <v>86.5</v>
      </c>
      <c r="I552" s="17">
        <v>167.45099999999999</v>
      </c>
      <c r="J552" s="17">
        <v>3309.1669999999999</v>
      </c>
      <c r="K552" s="17">
        <v>380</v>
      </c>
      <c r="L552" s="17">
        <v>0.59</v>
      </c>
      <c r="M552" s="17">
        <v>784.875</v>
      </c>
      <c r="N552" s="17">
        <v>568.82001000000002</v>
      </c>
      <c r="O552" s="17">
        <v>84486.3</v>
      </c>
      <c r="P552" s="17">
        <v>1282.5</v>
      </c>
      <c r="Q552" s="17">
        <v>-18.190999999999999</v>
      </c>
      <c r="R552" s="17">
        <v>18846.398000000001</v>
      </c>
      <c r="S552" s="17">
        <v>102.25</v>
      </c>
      <c r="T552" s="17">
        <v>-17.035</v>
      </c>
      <c r="U552" s="17">
        <v>-0.183</v>
      </c>
      <c r="V552" s="17">
        <v>-5.63</v>
      </c>
      <c r="W552" s="17">
        <v>25578.612420000001</v>
      </c>
      <c r="X552" s="17">
        <v>23608.3</v>
      </c>
      <c r="Y552" s="17">
        <v>75.209999999999994</v>
      </c>
      <c r="Z552" s="17">
        <v>-165.845</v>
      </c>
    </row>
    <row r="553" spans="1:26" x14ac:dyDescent="0.2">
      <c r="A553" s="27">
        <v>44841</v>
      </c>
      <c r="B553" s="17">
        <v>1068.5</v>
      </c>
      <c r="C553" s="14">
        <v>16.024999999999999</v>
      </c>
      <c r="D553" s="17">
        <v>-191.5</v>
      </c>
      <c r="E553" s="17">
        <v>82.25</v>
      </c>
      <c r="F553" s="17">
        <v>145.048</v>
      </c>
      <c r="G553" s="17">
        <v>1045.55</v>
      </c>
      <c r="H553" s="17">
        <v>76.5</v>
      </c>
      <c r="I553" s="17">
        <v>82.13</v>
      </c>
      <c r="J553" s="17">
        <v>3317.35</v>
      </c>
      <c r="K553" s="17">
        <v>375</v>
      </c>
      <c r="L553" s="17">
        <v>0.53</v>
      </c>
      <c r="M553" s="17">
        <v>768.32500000000005</v>
      </c>
      <c r="N553" s="17">
        <v>565</v>
      </c>
      <c r="O553" s="17">
        <v>79240.3</v>
      </c>
      <c r="P553" s="17">
        <v>1259.9000000000001</v>
      </c>
      <c r="Q553" s="17">
        <v>-21.75</v>
      </c>
      <c r="R553" s="17">
        <v>19425.5</v>
      </c>
      <c r="S553" s="17">
        <v>102.5</v>
      </c>
      <c r="T553" s="17">
        <v>-17.245000000000001</v>
      </c>
      <c r="U553" s="17">
        <v>-0.20619999999999999</v>
      </c>
      <c r="V553" s="17">
        <v>-5.5549999999999997</v>
      </c>
      <c r="W553" s="17">
        <v>25578.612420000001</v>
      </c>
      <c r="X553" s="17">
        <v>22238.9</v>
      </c>
      <c r="Y553" s="17">
        <v>75.27</v>
      </c>
      <c r="Z553" s="17">
        <v>-165.36500000000001</v>
      </c>
    </row>
    <row r="554" spans="1:26" x14ac:dyDescent="0.2">
      <c r="A554" s="27">
        <v>44840</v>
      </c>
      <c r="B554" s="17">
        <v>1041.5</v>
      </c>
      <c r="C554" s="14">
        <v>16.829999999999998</v>
      </c>
      <c r="D554" s="17">
        <v>-194</v>
      </c>
      <c r="E554" s="17">
        <v>79.75</v>
      </c>
      <c r="F554" s="17">
        <v>146.15199999999999</v>
      </c>
      <c r="G554" s="17">
        <v>1047.76</v>
      </c>
      <c r="H554" s="17">
        <v>68.977999999999994</v>
      </c>
      <c r="I554" s="17">
        <v>140.62899999999999</v>
      </c>
      <c r="J554" s="17">
        <v>3380</v>
      </c>
      <c r="K554" s="17">
        <v>385</v>
      </c>
      <c r="L554" s="17">
        <v>0.56699999999999995</v>
      </c>
      <c r="M554" s="17">
        <v>750.375</v>
      </c>
      <c r="N554" s="17">
        <v>561.64995999999996</v>
      </c>
      <c r="O554" s="17">
        <v>77222.5</v>
      </c>
      <c r="P554" s="17">
        <v>1288</v>
      </c>
      <c r="Q554" s="17">
        <v>-24.292000000000002</v>
      </c>
      <c r="R554" s="17">
        <v>20274.065999999999</v>
      </c>
      <c r="S554" s="17">
        <v>97.75</v>
      </c>
      <c r="T554" s="17">
        <v>-14.6</v>
      </c>
      <c r="U554" s="17">
        <v>-0.216</v>
      </c>
      <c r="V554" s="17">
        <v>-5.5350000000000001</v>
      </c>
      <c r="W554" s="17">
        <v>25578.612420000001</v>
      </c>
      <c r="X554" s="17">
        <v>22481.7</v>
      </c>
      <c r="Y554" s="17">
        <v>75.12</v>
      </c>
      <c r="Z554" s="17">
        <v>-163.72300000000001</v>
      </c>
    </row>
    <row r="555" spans="1:26" x14ac:dyDescent="0.2">
      <c r="A555" s="27">
        <v>44839</v>
      </c>
      <c r="B555" s="17">
        <v>1043.75</v>
      </c>
      <c r="C555" s="14">
        <v>16.3</v>
      </c>
      <c r="D555" s="17">
        <v>-180</v>
      </c>
      <c r="E555" s="17">
        <v>77.75</v>
      </c>
      <c r="F555" s="17">
        <v>153.11000000000001</v>
      </c>
      <c r="G555" s="17">
        <v>1072.5050000000001</v>
      </c>
      <c r="H555" s="17">
        <v>61.357999999999997</v>
      </c>
      <c r="I555" s="17">
        <v>103.126</v>
      </c>
      <c r="J555" s="17">
        <v>3450</v>
      </c>
      <c r="K555" s="17">
        <v>385</v>
      </c>
      <c r="L555" s="17">
        <v>0.439</v>
      </c>
      <c r="M555" s="17">
        <v>740.19</v>
      </c>
      <c r="N555" s="17">
        <v>573.15277000000003</v>
      </c>
      <c r="O555" s="17">
        <v>94193.3</v>
      </c>
      <c r="P555" s="17">
        <v>1370</v>
      </c>
      <c r="Q555" s="17">
        <v>-25.698</v>
      </c>
      <c r="R555" s="17">
        <v>21301.955000000002</v>
      </c>
      <c r="S555" s="17">
        <v>84.5</v>
      </c>
      <c r="T555" s="17">
        <v>-17.995000000000001</v>
      </c>
      <c r="U555" s="17">
        <v>-0.21179999999999999</v>
      </c>
      <c r="V555" s="17">
        <v>-5.5350000000000001</v>
      </c>
      <c r="W555" s="17">
        <v>25578.612420000001</v>
      </c>
      <c r="X555" s="17">
        <v>23325</v>
      </c>
      <c r="Y555" s="17">
        <v>77.58</v>
      </c>
      <c r="Z555" s="17">
        <v>-167.75</v>
      </c>
    </row>
    <row r="556" spans="1:26" x14ac:dyDescent="0.2">
      <c r="A556" s="27">
        <v>44838</v>
      </c>
      <c r="B556" s="17">
        <v>1063.5</v>
      </c>
      <c r="C556" s="14">
        <v>16.125</v>
      </c>
      <c r="D556" s="17">
        <v>-153</v>
      </c>
      <c r="E556" s="17">
        <v>77.5</v>
      </c>
      <c r="F556" s="17">
        <v>150.52500000000001</v>
      </c>
      <c r="G556" s="17">
        <v>1026.895</v>
      </c>
      <c r="H556" s="17">
        <v>62.375</v>
      </c>
      <c r="I556" s="17">
        <v>178.17500000000001</v>
      </c>
      <c r="J556" s="17">
        <v>3352.5</v>
      </c>
      <c r="K556" s="17">
        <v>395</v>
      </c>
      <c r="L556" s="17">
        <v>0.45169999999999999</v>
      </c>
      <c r="M556" s="17">
        <v>765</v>
      </c>
      <c r="N556" s="17">
        <v>545.16998000000001</v>
      </c>
      <c r="O556" s="17">
        <v>89249</v>
      </c>
      <c r="P556" s="17">
        <v>1378.8</v>
      </c>
      <c r="Q556" s="17">
        <v>-25.42</v>
      </c>
      <c r="R556" s="17">
        <v>21790.25</v>
      </c>
      <c r="S556" s="17">
        <v>84.7</v>
      </c>
      <c r="T556" s="17">
        <v>-17.25</v>
      </c>
      <c r="U556" s="17">
        <v>-0.1447</v>
      </c>
      <c r="V556" s="17">
        <v>-5.8949999999999996</v>
      </c>
      <c r="W556" s="17">
        <v>25578.612420000001</v>
      </c>
      <c r="X556" s="17">
        <v>24050</v>
      </c>
      <c r="Y556" s="17">
        <v>78.009</v>
      </c>
      <c r="Z556" s="17">
        <v>-160.91499999999999</v>
      </c>
    </row>
    <row r="557" spans="1:26" x14ac:dyDescent="0.2">
      <c r="A557" s="27">
        <v>44837</v>
      </c>
      <c r="B557" s="17">
        <v>1072</v>
      </c>
      <c r="C557" s="14">
        <v>16.34</v>
      </c>
      <c r="D557" s="17">
        <v>-143.16499999999999</v>
      </c>
      <c r="E557" s="17">
        <v>78.25</v>
      </c>
      <c r="F557" s="17">
        <v>161.87200000000001</v>
      </c>
      <c r="G557" s="17">
        <v>1077.72</v>
      </c>
      <c r="H557" s="17">
        <v>86.692999999999998</v>
      </c>
      <c r="I557" s="17">
        <v>180.631</v>
      </c>
      <c r="J557" s="17">
        <v>3348.75</v>
      </c>
      <c r="K557" s="17">
        <v>398</v>
      </c>
      <c r="L557" s="17">
        <v>0.56999999999999995</v>
      </c>
      <c r="M557" s="17">
        <v>773.75</v>
      </c>
      <c r="N557" s="17">
        <v>588.58875</v>
      </c>
      <c r="O557" s="17">
        <v>74466.8</v>
      </c>
      <c r="P557" s="17">
        <v>1427.5</v>
      </c>
      <c r="Q557" s="17">
        <v>-21.138999999999999</v>
      </c>
      <c r="R557" s="17">
        <v>23610.085999999999</v>
      </c>
      <c r="S557" s="17">
        <v>84.55</v>
      </c>
      <c r="T557" s="17">
        <v>-19.899999999999999</v>
      </c>
      <c r="U557" s="17">
        <v>-0.1085</v>
      </c>
      <c r="V557" s="17">
        <v>-5.5549999999999997</v>
      </c>
      <c r="W557" s="17">
        <v>25578.612420000001</v>
      </c>
      <c r="X557" s="17">
        <v>23499</v>
      </c>
      <c r="Y557" s="17">
        <v>76.61</v>
      </c>
      <c r="Z557" s="17">
        <v>-160.935</v>
      </c>
    </row>
    <row r="558" spans="1:26" x14ac:dyDescent="0.2">
      <c r="A558" s="27">
        <v>44834</v>
      </c>
      <c r="B558" s="17">
        <v>1121.229</v>
      </c>
      <c r="C558" s="14">
        <v>17.149999999999999</v>
      </c>
      <c r="D558" s="17">
        <v>-145.63999999999999</v>
      </c>
      <c r="E558" s="17">
        <v>78.099999999999994</v>
      </c>
      <c r="F558" s="17">
        <v>162.47800000000001</v>
      </c>
      <c r="G558" s="17">
        <v>1103.3499999999999</v>
      </c>
      <c r="H558" s="17">
        <v>81.453000000000003</v>
      </c>
      <c r="I558" s="17">
        <v>132.952</v>
      </c>
      <c r="J558" s="17">
        <v>3332.5</v>
      </c>
      <c r="K558" s="17">
        <v>405</v>
      </c>
      <c r="L558" s="17">
        <v>0.51100000000000001</v>
      </c>
      <c r="M558" s="17">
        <v>810.92499999999995</v>
      </c>
      <c r="N558" s="17">
        <v>604.44000000000005</v>
      </c>
      <c r="O558" s="17">
        <v>76832.800000000003</v>
      </c>
      <c r="P558" s="17">
        <v>1474.5</v>
      </c>
      <c r="Q558" s="17">
        <v>-23</v>
      </c>
      <c r="R558" s="17">
        <v>22455</v>
      </c>
      <c r="S558" s="17">
        <v>84.75</v>
      </c>
      <c r="T558" s="17">
        <v>-19.23</v>
      </c>
      <c r="U558" s="17">
        <v>-9.9000000000000005E-2</v>
      </c>
      <c r="V558" s="17">
        <v>-5.8</v>
      </c>
      <c r="W558" s="17">
        <v>25578.612420000001</v>
      </c>
      <c r="X558" s="17">
        <v>23049.200000000001</v>
      </c>
      <c r="Y558" s="17">
        <v>75.534999999999997</v>
      </c>
      <c r="Z558" s="17">
        <v>-159.79</v>
      </c>
    </row>
    <row r="559" spans="1:26" x14ac:dyDescent="0.2">
      <c r="A559" s="27">
        <v>44833</v>
      </c>
      <c r="B559" s="17">
        <v>1120.5</v>
      </c>
      <c r="C559" s="14">
        <v>16.984999999999999</v>
      </c>
      <c r="D559" s="17">
        <v>-165</v>
      </c>
      <c r="E559" s="17">
        <v>78.75</v>
      </c>
      <c r="F559" s="17">
        <v>159.07</v>
      </c>
      <c r="G559" s="17">
        <v>1039.8530000000001</v>
      </c>
      <c r="H559" s="17">
        <v>87.852999999999994</v>
      </c>
      <c r="I559" s="17">
        <v>156.679</v>
      </c>
      <c r="J559" s="17">
        <v>3377.5</v>
      </c>
      <c r="K559" s="17">
        <v>405</v>
      </c>
      <c r="L559" s="17">
        <v>0.49249999999999999</v>
      </c>
      <c r="M559" s="17">
        <v>722.79499999999996</v>
      </c>
      <c r="N559" s="17">
        <v>578.19000000000005</v>
      </c>
      <c r="O559" s="17">
        <v>63805.3</v>
      </c>
      <c r="P559" s="17">
        <v>1442.8</v>
      </c>
      <c r="Q559" s="17">
        <v>-20</v>
      </c>
      <c r="R559" s="17">
        <v>21501.870999999999</v>
      </c>
      <c r="S559" s="17">
        <v>89.55</v>
      </c>
      <c r="T559" s="17">
        <v>-18.975000000000001</v>
      </c>
      <c r="U559" s="17">
        <v>-9.2999999999999999E-2</v>
      </c>
      <c r="V559" s="17">
        <v>-5.23</v>
      </c>
      <c r="W559" s="17">
        <v>25578.612420000001</v>
      </c>
      <c r="X559" s="17">
        <v>21895</v>
      </c>
      <c r="Y559" s="17">
        <v>76.070999999999998</v>
      </c>
      <c r="Z559" s="17">
        <v>-160.958</v>
      </c>
    </row>
    <row r="560" spans="1:26" x14ac:dyDescent="0.2">
      <c r="A560" s="27">
        <v>44832</v>
      </c>
      <c r="B560" s="17">
        <v>1105.365</v>
      </c>
      <c r="C560" s="14">
        <v>17.57</v>
      </c>
      <c r="D560" s="17">
        <v>-165</v>
      </c>
      <c r="E560" s="17">
        <v>79.412999999999997</v>
      </c>
      <c r="F560" s="17">
        <v>212.11</v>
      </c>
      <c r="G560" s="17">
        <v>972.5</v>
      </c>
      <c r="H560" s="17">
        <v>98.852999999999994</v>
      </c>
      <c r="I560" s="17">
        <v>164.18899999999999</v>
      </c>
      <c r="J560" s="17">
        <v>3430</v>
      </c>
      <c r="K560" s="17">
        <v>385</v>
      </c>
      <c r="L560" s="17">
        <v>0.59150000000000003</v>
      </c>
      <c r="M560" s="17">
        <v>648.25</v>
      </c>
      <c r="N560" s="17">
        <v>629.91003000000001</v>
      </c>
      <c r="O560" s="17">
        <v>57849.3</v>
      </c>
      <c r="P560" s="17">
        <v>1436.1</v>
      </c>
      <c r="Q560" s="17">
        <v>-19.625</v>
      </c>
      <c r="R560" s="17">
        <v>21230</v>
      </c>
      <c r="S560" s="17">
        <v>88.75</v>
      </c>
      <c r="T560" s="17">
        <v>-17.515000000000001</v>
      </c>
      <c r="U560" s="17">
        <v>-0.08</v>
      </c>
      <c r="V560" s="17">
        <v>-4.2649999999999997</v>
      </c>
      <c r="W560" s="17">
        <v>25578.612420000001</v>
      </c>
      <c r="X560" s="17">
        <v>24249.3</v>
      </c>
      <c r="Y560" s="17">
        <v>63.59</v>
      </c>
      <c r="Z560" s="17">
        <v>-139.488</v>
      </c>
    </row>
    <row r="561" spans="1:26" x14ac:dyDescent="0.2">
      <c r="A561" s="27">
        <v>44831</v>
      </c>
      <c r="B561" s="17">
        <v>1106.7190000000001</v>
      </c>
      <c r="C561" s="14">
        <v>18.25</v>
      </c>
      <c r="D561" s="17">
        <v>-178.5</v>
      </c>
      <c r="E561" s="17">
        <v>80.45</v>
      </c>
      <c r="F561" s="17">
        <v>209.285</v>
      </c>
      <c r="G561" s="17">
        <v>940.47299999999996</v>
      </c>
      <c r="H561" s="17">
        <v>85.805000000000007</v>
      </c>
      <c r="I561" s="17">
        <v>125.83</v>
      </c>
      <c r="J561" s="17">
        <v>3427.5</v>
      </c>
      <c r="K561" s="17">
        <v>390</v>
      </c>
      <c r="L561" s="17">
        <v>0.47</v>
      </c>
      <c r="M561" s="17">
        <v>555.25</v>
      </c>
      <c r="N561" s="17">
        <v>625.5</v>
      </c>
      <c r="O561" s="17">
        <v>70705</v>
      </c>
      <c r="P561" s="17">
        <v>1463.5</v>
      </c>
      <c r="Q561" s="17">
        <v>-25.302</v>
      </c>
      <c r="R561" s="17">
        <v>19655.5</v>
      </c>
      <c r="S561" s="17">
        <v>75.75</v>
      </c>
      <c r="T561" s="17">
        <v>-21.5</v>
      </c>
      <c r="U561" s="17">
        <v>-0.16370000000000001</v>
      </c>
      <c r="V561" s="17">
        <v>-4.085</v>
      </c>
      <c r="W561" s="17">
        <v>25578.612420000001</v>
      </c>
      <c r="X561" s="17">
        <v>22602.5</v>
      </c>
      <c r="Y561" s="17">
        <v>62.76</v>
      </c>
      <c r="Z561" s="17">
        <v>-139.91999999999999</v>
      </c>
    </row>
    <row r="562" spans="1:26" x14ac:dyDescent="0.2">
      <c r="A562" s="27">
        <v>44830</v>
      </c>
      <c r="B562" s="17">
        <v>1104.5</v>
      </c>
      <c r="C562" s="14">
        <v>18.649999999999999</v>
      </c>
      <c r="D562" s="17">
        <v>-160</v>
      </c>
      <c r="E562" s="17">
        <v>77.400000000000006</v>
      </c>
      <c r="F562" s="17">
        <v>206.41</v>
      </c>
      <c r="G562" s="17">
        <v>922.18499999999995</v>
      </c>
      <c r="H562" s="17">
        <v>99.96</v>
      </c>
      <c r="I562" s="17">
        <v>84.180999999999997</v>
      </c>
      <c r="J562" s="17">
        <v>3427.5</v>
      </c>
      <c r="K562" s="17">
        <v>362</v>
      </c>
      <c r="L562" s="17">
        <v>0.54</v>
      </c>
      <c r="M562" s="17">
        <v>560.97</v>
      </c>
      <c r="N562" s="17">
        <v>631.20250999999996</v>
      </c>
      <c r="O562" s="17">
        <v>79699.3</v>
      </c>
      <c r="P562" s="17">
        <v>1455.8</v>
      </c>
      <c r="Q562" s="17">
        <v>-21.8</v>
      </c>
      <c r="R562" s="17">
        <v>21100.375</v>
      </c>
      <c r="S562" s="17">
        <v>74.75</v>
      </c>
      <c r="T562" s="17">
        <v>-21.67</v>
      </c>
      <c r="U562" s="17">
        <v>-0.1095</v>
      </c>
      <c r="V562" s="17">
        <v>-3.8650000000000002</v>
      </c>
      <c r="W562" s="17">
        <v>25578.612420000001</v>
      </c>
      <c r="X562" s="17">
        <v>26156.5</v>
      </c>
      <c r="Y562" s="17">
        <v>64.010000000000005</v>
      </c>
      <c r="Z562" s="17">
        <v>-140.36000000000001</v>
      </c>
    </row>
    <row r="563" spans="1:26" x14ac:dyDescent="0.2">
      <c r="A563" s="27">
        <v>44827</v>
      </c>
      <c r="B563" s="17">
        <v>1060.3520000000001</v>
      </c>
      <c r="C563" s="14">
        <v>18.55</v>
      </c>
      <c r="D563" s="17">
        <v>-176.97499999999999</v>
      </c>
      <c r="E563" s="17">
        <v>78.09</v>
      </c>
      <c r="F563" s="17">
        <v>204.982</v>
      </c>
      <c r="G563" s="17">
        <v>892</v>
      </c>
      <c r="H563" s="17">
        <v>77.84</v>
      </c>
      <c r="I563" s="17">
        <v>120.578</v>
      </c>
      <c r="J563" s="17">
        <v>3420</v>
      </c>
      <c r="K563" s="17">
        <v>370</v>
      </c>
      <c r="L563" s="17">
        <v>0.46</v>
      </c>
      <c r="M563" s="17">
        <v>545.25</v>
      </c>
      <c r="N563" s="17">
        <v>631.36248999999998</v>
      </c>
      <c r="O563" s="17">
        <v>70373.5</v>
      </c>
      <c r="P563" s="17">
        <v>1424</v>
      </c>
      <c r="Q563" s="17">
        <v>-20.5</v>
      </c>
      <c r="R563" s="17">
        <v>18266.785</v>
      </c>
      <c r="S563" s="17">
        <v>68.8</v>
      </c>
      <c r="T563" s="17">
        <v>-21.824999999999999</v>
      </c>
      <c r="U563" s="17">
        <v>-0.115</v>
      </c>
      <c r="V563" s="17">
        <v>-3.6949999999999998</v>
      </c>
      <c r="W563" s="17">
        <v>25578.612420000001</v>
      </c>
      <c r="X563" s="17">
        <v>26939.599999999999</v>
      </c>
      <c r="Y563" s="17">
        <v>64.275000000000006</v>
      </c>
      <c r="Z563" s="17">
        <v>-138.32</v>
      </c>
    </row>
    <row r="564" spans="1:26" x14ac:dyDescent="0.2">
      <c r="A564" s="27">
        <v>44826</v>
      </c>
      <c r="B564" s="17">
        <v>1035.3779999999999</v>
      </c>
      <c r="C564" s="14">
        <v>18.875</v>
      </c>
      <c r="D564" s="17">
        <v>-169</v>
      </c>
      <c r="E564" s="17">
        <v>78.75</v>
      </c>
      <c r="F564" s="17">
        <v>207.905</v>
      </c>
      <c r="G564" s="17">
        <v>901.44500000000005</v>
      </c>
      <c r="H564" s="17">
        <v>62.268000000000001</v>
      </c>
      <c r="I564" s="17">
        <v>44.212000000000003</v>
      </c>
      <c r="J564" s="17">
        <v>3401.25</v>
      </c>
      <c r="K564" s="17">
        <v>368</v>
      </c>
      <c r="L564" s="17">
        <v>0.44</v>
      </c>
      <c r="M564" s="17">
        <v>535.745</v>
      </c>
      <c r="N564" s="17">
        <v>632.6499</v>
      </c>
      <c r="O564" s="17">
        <v>64397.3</v>
      </c>
      <c r="P564" s="17">
        <v>1434</v>
      </c>
      <c r="Q564" s="17">
        <v>-19.125</v>
      </c>
      <c r="R564" s="17">
        <v>16927.601999999999</v>
      </c>
      <c r="S564" s="17">
        <v>68.2</v>
      </c>
      <c r="T564" s="17">
        <v>-23.765000000000001</v>
      </c>
      <c r="U564" s="17">
        <v>-0.14099999999999999</v>
      </c>
      <c r="V564" s="17">
        <v>-3.9750000000000001</v>
      </c>
      <c r="W564" s="17">
        <v>25578.612420000001</v>
      </c>
      <c r="X564" s="17">
        <v>27940.3</v>
      </c>
      <c r="Y564" s="17">
        <v>65.355000000000004</v>
      </c>
      <c r="Z564" s="17">
        <v>-137.41999999999999</v>
      </c>
    </row>
    <row r="565" spans="1:26" x14ac:dyDescent="0.2">
      <c r="A565" s="27">
        <v>44825</v>
      </c>
      <c r="B565" s="17">
        <v>1051.9259999999999</v>
      </c>
      <c r="C565" s="14">
        <v>18.25</v>
      </c>
      <c r="D565" s="17">
        <v>-176.59</v>
      </c>
      <c r="E565" s="17">
        <v>78.75</v>
      </c>
      <c r="F565" s="17">
        <v>204.31299999999999</v>
      </c>
      <c r="G565" s="17">
        <v>899.68</v>
      </c>
      <c r="H565" s="17">
        <v>61.994999999999997</v>
      </c>
      <c r="I565" s="17">
        <v>-29.844999999999999</v>
      </c>
      <c r="J565" s="17">
        <v>3372.22</v>
      </c>
      <c r="K565" s="17">
        <v>350</v>
      </c>
      <c r="L565" s="17">
        <v>0.41</v>
      </c>
      <c r="M565" s="17">
        <v>523.54999999999995</v>
      </c>
      <c r="N565" s="17">
        <v>614</v>
      </c>
      <c r="O565" s="17">
        <v>70751.3</v>
      </c>
      <c r="P565" s="17">
        <v>1398</v>
      </c>
      <c r="Q565" s="17">
        <v>-19.841000000000001</v>
      </c>
      <c r="R565" s="17">
        <v>17480.080000000002</v>
      </c>
      <c r="S565" s="17">
        <v>67.05</v>
      </c>
      <c r="T565" s="17">
        <v>-21.715</v>
      </c>
      <c r="U565" s="17">
        <v>-0.10050000000000001</v>
      </c>
      <c r="V565" s="17">
        <v>-3.9649999999999999</v>
      </c>
      <c r="W565" s="17">
        <v>25578.612420000001</v>
      </c>
      <c r="X565" s="17">
        <v>25510.799999999999</v>
      </c>
      <c r="Y565" s="17">
        <v>65.460999999999999</v>
      </c>
      <c r="Z565" s="17">
        <v>-141.517</v>
      </c>
    </row>
    <row r="566" spans="1:26" x14ac:dyDescent="0.2">
      <c r="A566" s="27">
        <v>44824</v>
      </c>
      <c r="B566" s="17">
        <v>1052.5930000000001</v>
      </c>
      <c r="C566" s="14">
        <v>18</v>
      </c>
      <c r="D566" s="17">
        <v>-166.32499999999999</v>
      </c>
      <c r="E566" s="17">
        <v>79</v>
      </c>
      <c r="F566" s="17">
        <v>202.67699999999999</v>
      </c>
      <c r="G566" s="17">
        <v>887.99</v>
      </c>
      <c r="H566" s="17">
        <v>51</v>
      </c>
      <c r="I566" s="17">
        <v>29.382999999999999</v>
      </c>
      <c r="J566" s="17">
        <v>3387.5</v>
      </c>
      <c r="K566" s="17">
        <v>365</v>
      </c>
      <c r="L566" s="17">
        <v>0.4</v>
      </c>
      <c r="M566" s="17">
        <v>519.79700000000003</v>
      </c>
      <c r="N566" s="17">
        <v>587.39502000000005</v>
      </c>
      <c r="O566" s="17">
        <v>61390.8</v>
      </c>
      <c r="P566" s="17">
        <v>1427.3</v>
      </c>
      <c r="Q566" s="17">
        <v>-25.367999999999999</v>
      </c>
      <c r="R566" s="17">
        <v>16586.585999999999</v>
      </c>
      <c r="S566" s="17">
        <v>63.5</v>
      </c>
      <c r="T566" s="17">
        <v>-17.600000000000001</v>
      </c>
      <c r="U566" s="17">
        <v>-0.12230000000000001</v>
      </c>
      <c r="V566" s="17">
        <v>-4.47</v>
      </c>
      <c r="W566" s="17">
        <v>25578.612420000001</v>
      </c>
      <c r="X566" s="17">
        <v>23792.5</v>
      </c>
      <c r="Y566" s="17">
        <v>66.451999999999998</v>
      </c>
      <c r="Z566" s="17">
        <v>-137.97</v>
      </c>
    </row>
    <row r="567" spans="1:26" x14ac:dyDescent="0.2">
      <c r="A567" s="27">
        <v>44823</v>
      </c>
      <c r="B567" s="17">
        <v>1054.356</v>
      </c>
      <c r="C567" s="14">
        <v>18.55</v>
      </c>
      <c r="D567" s="17">
        <v>-144.5</v>
      </c>
      <c r="E567" s="17">
        <v>78.75</v>
      </c>
      <c r="F567" s="17">
        <v>206.685</v>
      </c>
      <c r="G567" s="17">
        <v>907.35</v>
      </c>
      <c r="H567" s="17">
        <v>64.665999999999997</v>
      </c>
      <c r="I567" s="17">
        <v>10.605</v>
      </c>
      <c r="J567" s="17">
        <v>3400.7449999999999</v>
      </c>
      <c r="K567" s="17">
        <v>349</v>
      </c>
      <c r="L567" s="17">
        <v>0.40400000000000003</v>
      </c>
      <c r="M567" s="17">
        <v>563.83000000000004</v>
      </c>
      <c r="N567" s="17">
        <v>598.40746999999999</v>
      </c>
      <c r="O567" s="17">
        <v>50905</v>
      </c>
      <c r="P567" s="17">
        <v>1437</v>
      </c>
      <c r="Q567" s="17">
        <v>-20.32</v>
      </c>
      <c r="R567" s="17">
        <v>17011.101999999999</v>
      </c>
      <c r="S567" s="17">
        <v>63.45</v>
      </c>
      <c r="T567" s="17">
        <v>-17.760000000000002</v>
      </c>
      <c r="U567" s="17">
        <v>-9.8500000000000004E-2</v>
      </c>
      <c r="V567" s="17">
        <v>-4.3949999999999996</v>
      </c>
      <c r="W567" s="17">
        <v>25578.612420000001</v>
      </c>
      <c r="X567" s="17">
        <v>23623.5</v>
      </c>
      <c r="Y567" s="17">
        <v>66.331999999999994</v>
      </c>
      <c r="Z567" s="17">
        <v>-136.81</v>
      </c>
    </row>
    <row r="568" spans="1:26" x14ac:dyDescent="0.2">
      <c r="A568" s="27">
        <v>44820</v>
      </c>
      <c r="B568" s="17">
        <v>1079.3309999999999</v>
      </c>
      <c r="C568" s="14">
        <v>18.55</v>
      </c>
      <c r="D568" s="17">
        <v>-108.45</v>
      </c>
      <c r="E568" s="17">
        <v>78.900000000000006</v>
      </c>
      <c r="F568" s="17">
        <v>206.97800000000001</v>
      </c>
      <c r="G568" s="17">
        <v>906.17499999999995</v>
      </c>
      <c r="H568" s="17">
        <v>55.378</v>
      </c>
      <c r="I568" s="17">
        <v>100.193</v>
      </c>
      <c r="J568" s="17">
        <v>3400.0050000000001</v>
      </c>
      <c r="K568" s="17">
        <v>352</v>
      </c>
      <c r="L568" s="17">
        <v>0.43</v>
      </c>
      <c r="M568" s="17">
        <v>545</v>
      </c>
      <c r="N568" s="17">
        <v>594</v>
      </c>
      <c r="O568" s="17">
        <v>50266</v>
      </c>
      <c r="P568" s="17">
        <v>1455</v>
      </c>
      <c r="Q568" s="17">
        <v>-16.518000000000001</v>
      </c>
      <c r="R568" s="17">
        <v>15117.8</v>
      </c>
      <c r="S568" s="17">
        <v>63.5</v>
      </c>
      <c r="T568" s="17">
        <v>-16.21</v>
      </c>
      <c r="U568" s="17">
        <v>-9.4799999999999995E-2</v>
      </c>
      <c r="V568" s="17">
        <v>-4.3049999999999997</v>
      </c>
      <c r="W568" s="17">
        <v>25578.612420000001</v>
      </c>
      <c r="X568" s="17">
        <v>23653.5</v>
      </c>
      <c r="Y568" s="17">
        <v>65.658000000000001</v>
      </c>
      <c r="Z568" s="17">
        <v>-136.47</v>
      </c>
    </row>
    <row r="569" spans="1:26" x14ac:dyDescent="0.2">
      <c r="A569" s="27">
        <v>44819</v>
      </c>
      <c r="B569" s="17">
        <v>1091.1949999999999</v>
      </c>
      <c r="C569" s="14">
        <v>18.55</v>
      </c>
      <c r="D569" s="17">
        <v>-103.001</v>
      </c>
      <c r="E569" s="17">
        <v>77.75</v>
      </c>
      <c r="F569" s="17">
        <v>205.00299999999999</v>
      </c>
      <c r="G569" s="17">
        <v>888.24</v>
      </c>
      <c r="H569" s="17">
        <v>40.869999999999997</v>
      </c>
      <c r="I569" s="17">
        <v>-9.5459999999999994</v>
      </c>
      <c r="J569" s="17">
        <v>3400</v>
      </c>
      <c r="K569" s="17">
        <v>350</v>
      </c>
      <c r="L569" s="17">
        <v>0.41949999999999998</v>
      </c>
      <c r="M569" s="17">
        <v>533.75</v>
      </c>
      <c r="N569" s="17">
        <v>615.10497999999995</v>
      </c>
      <c r="O569" s="17">
        <v>49140.5</v>
      </c>
      <c r="P569" s="17">
        <v>1437.8</v>
      </c>
      <c r="Q569" s="17">
        <v>-18.358000000000001</v>
      </c>
      <c r="R569" s="17">
        <v>13676.623</v>
      </c>
      <c r="S569" s="17">
        <v>62.55</v>
      </c>
      <c r="T569" s="17">
        <v>-15.743</v>
      </c>
      <c r="U569" s="17">
        <v>-0.13300000000000001</v>
      </c>
      <c r="V569" s="17">
        <v>-4.3499999999999996</v>
      </c>
      <c r="W569" s="17">
        <v>25578.612420000001</v>
      </c>
      <c r="X569" s="17">
        <v>22914.9</v>
      </c>
      <c r="Y569" s="17">
        <v>65.563000000000002</v>
      </c>
      <c r="Z569" s="17">
        <v>-136.30799999999999</v>
      </c>
    </row>
    <row r="570" spans="1:26" x14ac:dyDescent="0.2">
      <c r="A570" s="27">
        <v>44818</v>
      </c>
      <c r="B570" s="17">
        <v>1095.5</v>
      </c>
      <c r="C570" s="14">
        <v>18.465</v>
      </c>
      <c r="D570" s="17">
        <v>-118</v>
      </c>
      <c r="E570" s="17">
        <v>78.349999999999994</v>
      </c>
      <c r="F570" s="17">
        <v>204.90799999999999</v>
      </c>
      <c r="G570" s="17">
        <v>881.745</v>
      </c>
      <c r="H570" s="17">
        <v>49.93</v>
      </c>
      <c r="I570" s="17">
        <v>-28.248000000000001</v>
      </c>
      <c r="J570" s="17">
        <v>3306.8</v>
      </c>
      <c r="K570" s="17">
        <v>355</v>
      </c>
      <c r="L570" s="17">
        <v>0.40200000000000002</v>
      </c>
      <c r="M570" s="17">
        <v>557.25</v>
      </c>
      <c r="N570" s="17">
        <v>608.26238999999998</v>
      </c>
      <c r="O570" s="17">
        <v>52783</v>
      </c>
      <c r="P570" s="17">
        <v>1474.5</v>
      </c>
      <c r="Q570" s="17">
        <v>-17.628</v>
      </c>
      <c r="R570" s="17">
        <v>14924</v>
      </c>
      <c r="S570" s="17">
        <v>62.8</v>
      </c>
      <c r="T570" s="17">
        <v>-16.484999999999999</v>
      </c>
      <c r="U570" s="17">
        <v>-0.1242</v>
      </c>
      <c r="V570" s="17">
        <v>-3.75</v>
      </c>
      <c r="W570" s="17">
        <v>25578.612420000001</v>
      </c>
      <c r="X570" s="17">
        <v>24043.8</v>
      </c>
      <c r="Y570" s="17">
        <v>66</v>
      </c>
      <c r="Z570" s="17">
        <v>-134.30000000000001</v>
      </c>
    </row>
    <row r="571" spans="1:26" x14ac:dyDescent="0.2">
      <c r="A571" s="27">
        <v>44817</v>
      </c>
      <c r="B571" s="17">
        <v>1105.5</v>
      </c>
      <c r="C571" s="14">
        <v>17.945</v>
      </c>
      <c r="D571" s="17">
        <v>-103.005</v>
      </c>
      <c r="E571" s="17">
        <v>78.95</v>
      </c>
      <c r="F571" s="17">
        <v>215.05699999999999</v>
      </c>
      <c r="G571" s="17">
        <v>858.745</v>
      </c>
      <c r="H571" s="17">
        <v>37.445</v>
      </c>
      <c r="I571" s="17">
        <v>-53.082000000000001</v>
      </c>
      <c r="J571" s="17">
        <v>3290</v>
      </c>
      <c r="K571" s="17">
        <v>350</v>
      </c>
      <c r="L571" s="17">
        <v>0.4</v>
      </c>
      <c r="M571" s="17">
        <v>549.97</v>
      </c>
      <c r="N571" s="17">
        <v>601.5</v>
      </c>
      <c r="O571" s="17">
        <v>56630</v>
      </c>
      <c r="P571" s="17">
        <v>1429</v>
      </c>
      <c r="Q571" s="17">
        <v>-19.655000000000001</v>
      </c>
      <c r="R571" s="17">
        <v>13400</v>
      </c>
      <c r="S571" s="17">
        <v>62.3</v>
      </c>
      <c r="T571" s="17">
        <v>-11.29</v>
      </c>
      <c r="U571" s="17">
        <v>-0.14499999999999999</v>
      </c>
      <c r="V571" s="17">
        <v>-3.2</v>
      </c>
      <c r="W571" s="17">
        <v>25578.612420000001</v>
      </c>
      <c r="X571" s="17">
        <v>22380.3</v>
      </c>
      <c r="Y571" s="17">
        <v>65.414000000000001</v>
      </c>
      <c r="Z571" s="17">
        <v>-135.05600000000001</v>
      </c>
    </row>
    <row r="572" spans="1:26" x14ac:dyDescent="0.2">
      <c r="A572" s="27">
        <v>44816</v>
      </c>
      <c r="B572" s="17">
        <v>1097.75</v>
      </c>
      <c r="C572" s="14">
        <v>17.55</v>
      </c>
      <c r="D572" s="17">
        <v>-119.105</v>
      </c>
      <c r="E572" s="17">
        <v>78.150000000000006</v>
      </c>
      <c r="F572" s="17">
        <v>224.72800000000001</v>
      </c>
      <c r="G572" s="17">
        <v>857.5</v>
      </c>
      <c r="H572" s="17">
        <v>38.435000000000002</v>
      </c>
      <c r="I572" s="17">
        <v>-66.570999999999998</v>
      </c>
      <c r="J572" s="17">
        <v>3265.0050000000001</v>
      </c>
      <c r="K572" s="17">
        <v>355</v>
      </c>
      <c r="L572" s="17">
        <v>0.4</v>
      </c>
      <c r="M572" s="17">
        <v>510.99</v>
      </c>
      <c r="N572" s="17">
        <v>626</v>
      </c>
      <c r="O572" s="17">
        <v>58150.5</v>
      </c>
      <c r="P572" s="17">
        <v>1433.5</v>
      </c>
      <c r="Q572" s="17">
        <v>-22.099</v>
      </c>
      <c r="R572" s="17">
        <v>12606.063</v>
      </c>
      <c r="S572" s="17">
        <v>60.55</v>
      </c>
      <c r="T572" s="17">
        <v>-9.82</v>
      </c>
      <c r="U572" s="17">
        <v>-0.17269999999999999</v>
      </c>
      <c r="V572" s="17">
        <v>-3.0049999999999999</v>
      </c>
      <c r="W572" s="17">
        <v>25578.612420000001</v>
      </c>
      <c r="X572" s="17">
        <v>21028.3</v>
      </c>
      <c r="Y572" s="17">
        <v>62.57</v>
      </c>
      <c r="Z572" s="17">
        <v>-127.238</v>
      </c>
    </row>
    <row r="573" spans="1:26" x14ac:dyDescent="0.2">
      <c r="A573" s="27">
        <v>44813</v>
      </c>
      <c r="B573" s="17">
        <v>1114.1110000000001</v>
      </c>
      <c r="C573" s="14">
        <v>18.149999999999999</v>
      </c>
      <c r="D573" s="17">
        <v>-119.5</v>
      </c>
      <c r="E573" s="17">
        <v>78.599999999999994</v>
      </c>
      <c r="F573" s="17">
        <v>227.50800000000001</v>
      </c>
      <c r="G573" s="17">
        <v>886</v>
      </c>
      <c r="H573" s="17">
        <v>35.468000000000004</v>
      </c>
      <c r="I573" s="17">
        <v>5.5789999999999997</v>
      </c>
      <c r="J573" s="17">
        <v>3361.5</v>
      </c>
      <c r="K573" s="17">
        <v>360</v>
      </c>
      <c r="L573" s="17">
        <v>0.4</v>
      </c>
      <c r="M573" s="17">
        <v>574.97500000000002</v>
      </c>
      <c r="N573" s="17">
        <v>633.5</v>
      </c>
      <c r="O573" s="17">
        <v>60186.3</v>
      </c>
      <c r="P573" s="17">
        <v>1421.7</v>
      </c>
      <c r="Q573" s="17">
        <v>-22.007999999999999</v>
      </c>
      <c r="R573" s="17">
        <v>13202.096</v>
      </c>
      <c r="S573" s="17">
        <v>62.8</v>
      </c>
      <c r="T573" s="17">
        <v>-10.01</v>
      </c>
      <c r="U573" s="17">
        <v>-0.17430000000000001</v>
      </c>
      <c r="V573" s="17">
        <v>-3.0049999999999999</v>
      </c>
      <c r="W573" s="17">
        <v>25578.612420000001</v>
      </c>
      <c r="X573" s="17">
        <v>20119.099999999999</v>
      </c>
      <c r="Y573" s="17">
        <v>61.4</v>
      </c>
      <c r="Z573" s="17">
        <v>-125.93</v>
      </c>
    </row>
    <row r="574" spans="1:26" x14ac:dyDescent="0.2">
      <c r="A574" s="27">
        <v>44812</v>
      </c>
      <c r="B574" s="17">
        <v>1141.25</v>
      </c>
      <c r="C574" s="14">
        <v>18.23</v>
      </c>
      <c r="D574" s="17">
        <v>-127</v>
      </c>
      <c r="E574" s="17">
        <v>78.349999999999994</v>
      </c>
      <c r="F574" s="17">
        <v>229.95500000000001</v>
      </c>
      <c r="G574" s="17">
        <v>891.18</v>
      </c>
      <c r="H574" s="17">
        <v>39.253</v>
      </c>
      <c r="I574" s="17">
        <v>-14.824999999999999</v>
      </c>
      <c r="J574" s="17">
        <v>3450</v>
      </c>
      <c r="K574" s="17">
        <v>380</v>
      </c>
      <c r="L574" s="17">
        <v>0.4</v>
      </c>
      <c r="M574" s="17">
        <v>642.92499999999995</v>
      </c>
      <c r="N574" s="17">
        <v>637</v>
      </c>
      <c r="O574" s="17">
        <v>62341.5</v>
      </c>
      <c r="P574" s="17">
        <v>1401.5</v>
      </c>
      <c r="Q574" s="17">
        <v>-20.939</v>
      </c>
      <c r="R574" s="17">
        <v>14460.117</v>
      </c>
      <c r="S574" s="17">
        <v>63.45</v>
      </c>
      <c r="T574" s="17">
        <v>-9.4700000000000006</v>
      </c>
      <c r="U574" s="17">
        <v>-0.161</v>
      </c>
      <c r="V574" s="17">
        <v>-3.1</v>
      </c>
      <c r="W574" s="17">
        <v>25578.612420000001</v>
      </c>
      <c r="X574" s="17">
        <v>22579.3</v>
      </c>
      <c r="Y574" s="17">
        <v>60.71</v>
      </c>
      <c r="Z574" s="17">
        <v>-126.807</v>
      </c>
    </row>
    <row r="575" spans="1:26" x14ac:dyDescent="0.2">
      <c r="A575" s="27">
        <v>44811</v>
      </c>
      <c r="B575" s="17">
        <v>1143.3789999999999</v>
      </c>
      <c r="C575" s="14">
        <v>17.385000000000002</v>
      </c>
      <c r="D575" s="17">
        <v>-128</v>
      </c>
      <c r="E575" s="17">
        <v>78.5</v>
      </c>
      <c r="F575" s="17">
        <v>230.00299999999999</v>
      </c>
      <c r="G575" s="17">
        <v>912</v>
      </c>
      <c r="H575" s="17">
        <v>52.283000000000001</v>
      </c>
      <c r="I575" s="17">
        <v>-20.366</v>
      </c>
      <c r="J575" s="17">
        <v>3481.25</v>
      </c>
      <c r="K575" s="17">
        <v>388</v>
      </c>
      <c r="L575" s="17">
        <v>0.46</v>
      </c>
      <c r="M575" s="17">
        <v>697.72500000000002</v>
      </c>
      <c r="N575" s="17">
        <v>586.78661999999997</v>
      </c>
      <c r="O575" s="17">
        <v>68316.5</v>
      </c>
      <c r="P575" s="17">
        <v>1368.5</v>
      </c>
      <c r="Q575" s="17">
        <v>-18.681000000000001</v>
      </c>
      <c r="R575" s="17">
        <v>15445.705</v>
      </c>
      <c r="S575" s="17">
        <v>64.55</v>
      </c>
      <c r="T575" s="17">
        <v>-9.1850000000000005</v>
      </c>
      <c r="U575" s="17">
        <v>-0.15</v>
      </c>
      <c r="V575" s="17">
        <v>-2.7250000000000001</v>
      </c>
      <c r="W575" s="17">
        <v>25578.612420000001</v>
      </c>
      <c r="X575" s="17">
        <v>18859</v>
      </c>
      <c r="Y575" s="17">
        <v>63.87</v>
      </c>
      <c r="Z575" s="17">
        <v>-125.44499999999999</v>
      </c>
    </row>
    <row r="576" spans="1:26" x14ac:dyDescent="0.2">
      <c r="A576" s="27">
        <v>44810</v>
      </c>
      <c r="B576" s="17">
        <v>1175.345</v>
      </c>
      <c r="C576" s="14">
        <v>17.05</v>
      </c>
      <c r="D576" s="17">
        <v>-121.998</v>
      </c>
      <c r="E576" s="17">
        <v>79</v>
      </c>
      <c r="F576" s="17">
        <v>240.67500000000001</v>
      </c>
      <c r="G576" s="17">
        <v>936.17499999999995</v>
      </c>
      <c r="H576" s="17">
        <v>46.29</v>
      </c>
      <c r="I576" s="17">
        <v>-31.495000000000001</v>
      </c>
      <c r="J576" s="17">
        <v>3524</v>
      </c>
      <c r="K576" s="17">
        <v>405</v>
      </c>
      <c r="L576" s="17">
        <v>0.47</v>
      </c>
      <c r="M576" s="17">
        <v>711.14700000000005</v>
      </c>
      <c r="N576" s="17">
        <v>585.56281000000001</v>
      </c>
      <c r="O576" s="17">
        <v>67927.3</v>
      </c>
      <c r="P576" s="17">
        <v>1454.3</v>
      </c>
      <c r="Q576" s="17">
        <v>-16.260000000000002</v>
      </c>
      <c r="R576" s="17">
        <v>15673.52</v>
      </c>
      <c r="S576" s="17">
        <v>64.5</v>
      </c>
      <c r="T576" s="17">
        <v>-9.5</v>
      </c>
      <c r="U576" s="17">
        <v>-0.14330000000000001</v>
      </c>
      <c r="V576" s="17">
        <v>-2.5550000000000002</v>
      </c>
      <c r="W576" s="17">
        <v>25578.612420000001</v>
      </c>
      <c r="X576" s="17">
        <v>18883.8</v>
      </c>
      <c r="Y576" s="17">
        <v>62.201999999999998</v>
      </c>
      <c r="Z576" s="17">
        <v>-121.10299999999999</v>
      </c>
    </row>
    <row r="577" spans="1:26" x14ac:dyDescent="0.2">
      <c r="A577" s="27">
        <v>44809</v>
      </c>
      <c r="B577" s="17">
        <v>1157.5519999999999</v>
      </c>
      <c r="C577" s="14">
        <v>16.5</v>
      </c>
      <c r="D577" s="17">
        <v>-98</v>
      </c>
      <c r="E577" s="17">
        <v>75.78</v>
      </c>
      <c r="F577" s="17">
        <v>244.92500000000001</v>
      </c>
      <c r="G577" s="17">
        <v>942.58</v>
      </c>
      <c r="H577" s="17">
        <v>52.162999999999997</v>
      </c>
      <c r="I577" s="17">
        <v>-32.616</v>
      </c>
      <c r="J577" s="17">
        <v>3520</v>
      </c>
      <c r="K577" s="17">
        <v>372.6</v>
      </c>
      <c r="L577" s="17">
        <v>0.44</v>
      </c>
      <c r="M577" s="17">
        <v>710</v>
      </c>
      <c r="N577" s="17">
        <v>596.5</v>
      </c>
      <c r="O577" s="17">
        <v>66168.800000000003</v>
      </c>
      <c r="P577" s="17">
        <v>1471.5</v>
      </c>
      <c r="Q577" s="17">
        <v>-16.905000000000001</v>
      </c>
      <c r="R577" s="17">
        <v>16741.5</v>
      </c>
      <c r="S577" s="17">
        <v>67.5</v>
      </c>
      <c r="T577" s="17">
        <v>-10.42</v>
      </c>
      <c r="U577" s="17">
        <v>-0.1203</v>
      </c>
      <c r="V577" s="17">
        <v>-2.5150000000000001</v>
      </c>
      <c r="W577" s="17">
        <v>25578.612420000001</v>
      </c>
      <c r="X577" s="17">
        <v>18646.8</v>
      </c>
      <c r="Y577" s="17">
        <v>60.408999999999999</v>
      </c>
      <c r="Z577" s="17">
        <v>-117.245</v>
      </c>
    </row>
    <row r="578" spans="1:26" x14ac:dyDescent="0.2">
      <c r="A578" s="27">
        <v>44806</v>
      </c>
      <c r="B578" s="17">
        <v>1169.5</v>
      </c>
      <c r="C578" s="14">
        <v>17.53</v>
      </c>
      <c r="D578" s="17">
        <v>-117.018</v>
      </c>
      <c r="E578" s="17">
        <v>78.150000000000006</v>
      </c>
      <c r="F578" s="17">
        <v>245.10300000000001</v>
      </c>
      <c r="G578" s="17">
        <v>915.5</v>
      </c>
      <c r="H578" s="17">
        <v>48.37</v>
      </c>
      <c r="I578" s="17">
        <v>-71.844999999999999</v>
      </c>
      <c r="J578" s="17">
        <v>3500</v>
      </c>
      <c r="K578" s="17">
        <v>372.6</v>
      </c>
      <c r="L578" s="17">
        <v>0.48</v>
      </c>
      <c r="M578" s="17">
        <v>709.98500000000001</v>
      </c>
      <c r="N578" s="17">
        <v>595.03497000000004</v>
      </c>
      <c r="O578" s="17">
        <v>66526</v>
      </c>
      <c r="P578" s="17">
        <v>1495</v>
      </c>
      <c r="Q578" s="17">
        <v>-14.5</v>
      </c>
      <c r="R578" s="17">
        <v>16999.375</v>
      </c>
      <c r="S578" s="17">
        <v>65.3</v>
      </c>
      <c r="T578" s="17">
        <v>-10.512</v>
      </c>
      <c r="U578" s="17">
        <v>-0.14649999999999999</v>
      </c>
      <c r="V578" s="17">
        <v>-2.335</v>
      </c>
      <c r="W578" s="17">
        <v>25578.612420000001</v>
      </c>
      <c r="X578" s="17">
        <v>19550.5</v>
      </c>
      <c r="Y578" s="17">
        <v>60.46</v>
      </c>
      <c r="Z578" s="17">
        <v>-116.03</v>
      </c>
    </row>
    <row r="579" spans="1:26" x14ac:dyDescent="0.2">
      <c r="A579" s="27">
        <v>44805</v>
      </c>
      <c r="B579" s="17">
        <v>1153.33</v>
      </c>
      <c r="C579" s="14">
        <v>17.78</v>
      </c>
      <c r="D579" s="17">
        <v>-118.69</v>
      </c>
      <c r="E579" s="17">
        <v>75.5</v>
      </c>
      <c r="F579" s="17">
        <v>247.68799999999999</v>
      </c>
      <c r="G579" s="17">
        <v>930.02</v>
      </c>
      <c r="H579" s="17">
        <v>50.143000000000001</v>
      </c>
      <c r="I579" s="17">
        <v>-42.347999999999999</v>
      </c>
      <c r="J579" s="17">
        <v>3558.75</v>
      </c>
      <c r="K579" s="17">
        <v>365.1</v>
      </c>
      <c r="L579" s="17">
        <v>0.47</v>
      </c>
      <c r="M579" s="17">
        <v>701.98500000000001</v>
      </c>
      <c r="N579" s="17">
        <v>596.60999000000004</v>
      </c>
      <c r="O579" s="17">
        <v>64147.8</v>
      </c>
      <c r="P579" s="17">
        <v>1429.5</v>
      </c>
      <c r="Q579" s="17">
        <v>-11.231999999999999</v>
      </c>
      <c r="R579" s="17">
        <v>16470.449000000001</v>
      </c>
      <c r="S579" s="17">
        <v>65.25</v>
      </c>
      <c r="T579" s="17">
        <v>-10.72</v>
      </c>
      <c r="U579" s="17">
        <v>-0.16850000000000001</v>
      </c>
      <c r="V579" s="17">
        <v>-2.1749999999999998</v>
      </c>
      <c r="W579" s="17">
        <v>25578.612420000001</v>
      </c>
      <c r="X579" s="17">
        <v>21727.5</v>
      </c>
      <c r="Y579" s="17">
        <v>61.252000000000002</v>
      </c>
      <c r="Z579" s="17">
        <v>-117.788</v>
      </c>
    </row>
    <row r="580" spans="1:26" x14ac:dyDescent="0.2">
      <c r="A580" s="27">
        <v>44804</v>
      </c>
      <c r="B580" s="17">
        <v>1159.5</v>
      </c>
      <c r="C580" s="14">
        <v>16.815000000000001</v>
      </c>
      <c r="D580" s="17">
        <v>-118.66500000000001</v>
      </c>
      <c r="E580" s="17">
        <v>72.5</v>
      </c>
      <c r="F580" s="17">
        <v>249.14500000000001</v>
      </c>
      <c r="G580" s="17">
        <v>936.65499999999997</v>
      </c>
      <c r="H580" s="17">
        <v>41.003</v>
      </c>
      <c r="I580" s="17">
        <v>38.747999999999998</v>
      </c>
      <c r="J580" s="17">
        <v>3565</v>
      </c>
      <c r="K580" s="17">
        <v>365.1</v>
      </c>
      <c r="L580" s="17">
        <v>0.37</v>
      </c>
      <c r="M580" s="17">
        <v>700.84299999999996</v>
      </c>
      <c r="N580" s="17">
        <v>602.19494999999995</v>
      </c>
      <c r="O580" s="17">
        <v>64511.3</v>
      </c>
      <c r="P580" s="17">
        <v>1410.2</v>
      </c>
      <c r="Q580" s="17">
        <v>-17.605</v>
      </c>
      <c r="R580" s="17">
        <v>15676.25</v>
      </c>
      <c r="S580" s="17">
        <v>65.599999999999994</v>
      </c>
      <c r="T580" s="17">
        <v>-10.625</v>
      </c>
      <c r="U580" s="17">
        <v>-0.18279999999999999</v>
      </c>
      <c r="V580" s="17">
        <v>-2.1749999999999998</v>
      </c>
      <c r="W580" s="17">
        <v>25578.612420000001</v>
      </c>
      <c r="X580" s="17">
        <v>22267</v>
      </c>
      <c r="Y580" s="17">
        <v>61.86</v>
      </c>
      <c r="Z580" s="17">
        <v>-115.5</v>
      </c>
    </row>
    <row r="581" spans="1:26" x14ac:dyDescent="0.2">
      <c r="A581" s="27">
        <v>44803</v>
      </c>
      <c r="B581" s="17">
        <v>1134.5</v>
      </c>
      <c r="C581" s="14">
        <v>16.399999999999999</v>
      </c>
      <c r="D581" s="17">
        <v>-123.64</v>
      </c>
      <c r="E581" s="17">
        <v>71.849999999999994</v>
      </c>
      <c r="F581" s="17">
        <v>251</v>
      </c>
      <c r="G581" s="17">
        <v>955.55499999999995</v>
      </c>
      <c r="H581" s="17">
        <v>43.234999999999999</v>
      </c>
      <c r="I581" s="17">
        <v>10.028</v>
      </c>
      <c r="J581" s="17">
        <v>3598</v>
      </c>
      <c r="K581" s="17">
        <v>375</v>
      </c>
      <c r="L581" s="17">
        <v>0.36199999999999999</v>
      </c>
      <c r="M581" s="17">
        <v>700.03499999999997</v>
      </c>
      <c r="N581" s="17">
        <v>597</v>
      </c>
      <c r="O581" s="17">
        <v>61039.5</v>
      </c>
      <c r="P581" s="17">
        <v>1407.5</v>
      </c>
      <c r="Q581" s="17">
        <v>-18</v>
      </c>
      <c r="R581" s="17">
        <v>15632.485000000001</v>
      </c>
      <c r="S581" s="17">
        <v>63.3</v>
      </c>
      <c r="T581" s="17">
        <v>-10.02</v>
      </c>
      <c r="U581" s="17">
        <v>-0.18</v>
      </c>
      <c r="V581" s="17">
        <v>-2.2250000000000001</v>
      </c>
      <c r="W581" s="17">
        <v>25578.612420000001</v>
      </c>
      <c r="X581" s="17">
        <v>21570.3</v>
      </c>
      <c r="Y581" s="17">
        <v>61.57</v>
      </c>
      <c r="Z581" s="17">
        <v>-115.05</v>
      </c>
    </row>
    <row r="582" spans="1:26" x14ac:dyDescent="0.2">
      <c r="A582" s="27">
        <v>44802</v>
      </c>
      <c r="B582" s="17">
        <v>1116.2260000000001</v>
      </c>
      <c r="C582" s="14">
        <v>16.954999999999998</v>
      </c>
      <c r="D582" s="17">
        <v>-127.22</v>
      </c>
      <c r="E582" s="17">
        <v>71.599999999999994</v>
      </c>
      <c r="F582" s="17">
        <v>257.995</v>
      </c>
      <c r="G582" s="17">
        <v>922.21799999999996</v>
      </c>
      <c r="H582" s="17">
        <v>61.883000000000003</v>
      </c>
      <c r="I582" s="17">
        <v>-3.8</v>
      </c>
      <c r="J582" s="17">
        <v>3573.95</v>
      </c>
      <c r="K582" s="17">
        <v>375</v>
      </c>
      <c r="L582" s="17">
        <v>0.36</v>
      </c>
      <c r="M582" s="17">
        <v>707.25</v>
      </c>
      <c r="N582" s="17">
        <v>643.67998999999998</v>
      </c>
      <c r="O582" s="17">
        <v>60490.8</v>
      </c>
      <c r="P582" s="17">
        <v>1438</v>
      </c>
      <c r="Q582" s="17">
        <v>-17.515999999999998</v>
      </c>
      <c r="R582" s="17">
        <v>15622</v>
      </c>
      <c r="S582" s="17">
        <v>65.674999999999997</v>
      </c>
      <c r="T582" s="17">
        <v>-10.36</v>
      </c>
      <c r="U582" s="17">
        <v>-0.1173</v>
      </c>
      <c r="V582" s="17">
        <v>-2.4500000000000002</v>
      </c>
      <c r="W582" s="17">
        <v>25578.612420000001</v>
      </c>
      <c r="X582" s="17">
        <v>29243</v>
      </c>
      <c r="Y582" s="17">
        <v>61.652999999999999</v>
      </c>
      <c r="Z582" s="17">
        <v>-115.065</v>
      </c>
    </row>
    <row r="583" spans="1:26" x14ac:dyDescent="0.2">
      <c r="A583" s="27">
        <v>44799</v>
      </c>
      <c r="B583" s="17">
        <v>1160.0150000000001</v>
      </c>
      <c r="C583" s="14">
        <v>17.605</v>
      </c>
      <c r="D583" s="17">
        <v>-143.613</v>
      </c>
      <c r="E583" s="17">
        <v>74.5</v>
      </c>
      <c r="F583" s="17">
        <v>260.51299999999998</v>
      </c>
      <c r="G583" s="17">
        <v>916.01</v>
      </c>
      <c r="H583" s="17">
        <v>41.35</v>
      </c>
      <c r="I583" s="17">
        <v>52.5</v>
      </c>
      <c r="J583" s="17">
        <v>3600</v>
      </c>
      <c r="K583" s="17">
        <v>367.5</v>
      </c>
      <c r="L583" s="17">
        <v>0.34</v>
      </c>
      <c r="M583" s="17">
        <v>700.81500000000005</v>
      </c>
      <c r="N583" s="17">
        <v>648.68499999999995</v>
      </c>
      <c r="O583" s="17">
        <v>59039</v>
      </c>
      <c r="P583" s="17">
        <v>1524.1</v>
      </c>
      <c r="Q583" s="17">
        <v>-20.648</v>
      </c>
      <c r="R583" s="17">
        <v>15828.713</v>
      </c>
      <c r="S583" s="17">
        <v>68.8</v>
      </c>
      <c r="T583" s="17">
        <v>-10.525</v>
      </c>
      <c r="U583" s="17">
        <v>-0.18379999999999999</v>
      </c>
      <c r="V583" s="17">
        <v>-2.2400000000000002</v>
      </c>
      <c r="W583" s="17">
        <v>25578.612420000001</v>
      </c>
      <c r="X583" s="17">
        <v>24016</v>
      </c>
      <c r="Y583" s="17">
        <v>62.854999999999997</v>
      </c>
      <c r="Z583" s="17">
        <v>-113.94799999999999</v>
      </c>
    </row>
    <row r="584" spans="1:26" x14ac:dyDescent="0.2">
      <c r="A584" s="27">
        <v>44798</v>
      </c>
      <c r="B584" s="17">
        <v>1145.3</v>
      </c>
      <c r="C584" s="14">
        <v>17.59</v>
      </c>
      <c r="D584" s="17">
        <v>-147.5</v>
      </c>
      <c r="E584" s="17">
        <v>74.212999999999994</v>
      </c>
      <c r="F584" s="17">
        <v>262</v>
      </c>
      <c r="G584" s="17">
        <v>918</v>
      </c>
      <c r="H584" s="17">
        <v>44.878</v>
      </c>
      <c r="I584" s="17">
        <v>0.753</v>
      </c>
      <c r="J584" s="17">
        <v>3625</v>
      </c>
      <c r="K584" s="17">
        <v>372.5</v>
      </c>
      <c r="L584" s="17">
        <v>0.35</v>
      </c>
      <c r="M584" s="17">
        <v>726.75</v>
      </c>
      <c r="N584" s="17">
        <v>636</v>
      </c>
      <c r="O584" s="17">
        <v>51767.8</v>
      </c>
      <c r="P584" s="17">
        <v>1542.5</v>
      </c>
      <c r="Q584" s="17">
        <v>-22.35</v>
      </c>
      <c r="R584" s="17">
        <v>15862.775</v>
      </c>
      <c r="S584" s="17">
        <v>68.5</v>
      </c>
      <c r="T584" s="17">
        <v>-10.57</v>
      </c>
      <c r="U584" s="17">
        <v>-0.16950000000000001</v>
      </c>
      <c r="V584" s="17">
        <v>-2.165</v>
      </c>
      <c r="W584" s="17">
        <v>25578.612420000001</v>
      </c>
      <c r="X584" s="17">
        <v>23375.4</v>
      </c>
      <c r="Y584" s="17">
        <v>65.150999999999996</v>
      </c>
      <c r="Z584" s="17">
        <v>-113.1</v>
      </c>
    </row>
    <row r="585" spans="1:26" x14ac:dyDescent="0.2">
      <c r="A585" s="27">
        <v>44797</v>
      </c>
      <c r="B585" s="17">
        <v>1156.2049999999999</v>
      </c>
      <c r="C585" s="14">
        <v>18.055</v>
      </c>
      <c r="D585" s="17">
        <v>-173.5</v>
      </c>
      <c r="E585" s="17">
        <v>74.063000000000002</v>
      </c>
      <c r="F585" s="17">
        <v>267</v>
      </c>
      <c r="G585" s="17">
        <v>946.66499999999996</v>
      </c>
      <c r="H585" s="17">
        <v>49.01</v>
      </c>
      <c r="I585" s="17">
        <v>-1.998</v>
      </c>
      <c r="J585" s="17">
        <v>3747.5</v>
      </c>
      <c r="K585" s="17">
        <v>390.1</v>
      </c>
      <c r="L585" s="17">
        <v>0.38979999999999998</v>
      </c>
      <c r="M585" s="17">
        <v>749.5</v>
      </c>
      <c r="N585" s="17">
        <v>724.5</v>
      </c>
      <c r="O585" s="17">
        <v>47973.8</v>
      </c>
      <c r="P585" s="17">
        <v>1599.5</v>
      </c>
      <c r="Q585" s="17">
        <v>-19.183</v>
      </c>
      <c r="R585" s="17">
        <v>17191.57</v>
      </c>
      <c r="S585" s="17">
        <v>68.45</v>
      </c>
      <c r="T585" s="17">
        <v>-9.7200000000000006</v>
      </c>
      <c r="U585" s="17">
        <v>-0.15670000000000001</v>
      </c>
      <c r="V585" s="17">
        <v>-2.2850000000000001</v>
      </c>
      <c r="W585" s="17">
        <v>25578.612420000001</v>
      </c>
      <c r="X585" s="17">
        <v>23305.3</v>
      </c>
      <c r="Y585" s="17">
        <v>66.03</v>
      </c>
      <c r="Z585" s="17">
        <v>-114.75700000000001</v>
      </c>
    </row>
    <row r="586" spans="1:26" x14ac:dyDescent="0.2">
      <c r="A586" s="27">
        <v>44796</v>
      </c>
      <c r="B586" s="17">
        <v>1180.067</v>
      </c>
      <c r="C586" s="14">
        <v>18.024999999999999</v>
      </c>
      <c r="D586" s="17">
        <v>-147.19</v>
      </c>
      <c r="E586" s="17">
        <v>73.424999999999997</v>
      </c>
      <c r="F586" s="17">
        <v>261.57499999999999</v>
      </c>
      <c r="G586" s="17">
        <v>918.68499999999995</v>
      </c>
      <c r="H586" s="17">
        <v>42.372999999999998</v>
      </c>
      <c r="I586" s="17">
        <v>-24.748000000000001</v>
      </c>
      <c r="J586" s="17">
        <v>3672.5</v>
      </c>
      <c r="K586" s="17">
        <v>390.1</v>
      </c>
      <c r="L586" s="17">
        <v>0.35799999999999998</v>
      </c>
      <c r="M586" s="17">
        <v>722.245</v>
      </c>
      <c r="N586" s="17">
        <v>688.8501</v>
      </c>
      <c r="O586" s="17">
        <v>50034.5</v>
      </c>
      <c r="P586" s="17">
        <v>1556.5</v>
      </c>
      <c r="Q586" s="17">
        <v>-17.015999999999998</v>
      </c>
      <c r="R586" s="17">
        <v>17018.469000000001</v>
      </c>
      <c r="S586" s="17">
        <v>66.75</v>
      </c>
      <c r="T586" s="17">
        <v>-8.42</v>
      </c>
      <c r="U586" s="17">
        <v>-0.1552</v>
      </c>
      <c r="V586" s="17">
        <v>-2.29</v>
      </c>
      <c r="W586" s="17">
        <v>25578.612420000001</v>
      </c>
      <c r="X586" s="17">
        <v>22946.5</v>
      </c>
      <c r="Y586" s="17">
        <v>64.894999999999996</v>
      </c>
      <c r="Z586" s="17">
        <v>-111.235</v>
      </c>
    </row>
    <row r="587" spans="1:26" x14ac:dyDescent="0.2">
      <c r="A587" s="27">
        <v>44795</v>
      </c>
      <c r="B587" s="17">
        <v>1225.75</v>
      </c>
      <c r="C587" s="14">
        <v>18.71</v>
      </c>
      <c r="D587" s="17">
        <v>-107.61</v>
      </c>
      <c r="E587" s="17">
        <v>76.125</v>
      </c>
      <c r="F587" s="17">
        <v>264.92700000000002</v>
      </c>
      <c r="G587" s="17">
        <v>910.36</v>
      </c>
      <c r="H587" s="17">
        <v>70.66</v>
      </c>
      <c r="I587" s="17">
        <v>-55.752000000000002</v>
      </c>
      <c r="J587" s="17">
        <v>3770</v>
      </c>
      <c r="K587" s="17">
        <v>405</v>
      </c>
      <c r="L587" s="17">
        <v>0.38</v>
      </c>
      <c r="M587" s="17">
        <v>713.25</v>
      </c>
      <c r="N587" s="17">
        <v>680</v>
      </c>
      <c r="O587" s="17">
        <v>41876.300000000003</v>
      </c>
      <c r="P587" s="17">
        <v>1575.3</v>
      </c>
      <c r="Q587" s="17">
        <v>-15.281000000000001</v>
      </c>
      <c r="R587" s="17">
        <v>18557.574000000001</v>
      </c>
      <c r="S587" s="17">
        <v>68.25</v>
      </c>
      <c r="T587" s="17">
        <v>-9.64</v>
      </c>
      <c r="U587" s="17">
        <v>-0.13800000000000001</v>
      </c>
      <c r="V587" s="17">
        <v>-2.2200000000000002</v>
      </c>
      <c r="W587" s="17">
        <v>25578.612420000001</v>
      </c>
      <c r="X587" s="17">
        <v>19732.900000000001</v>
      </c>
      <c r="Y587" s="17">
        <v>65.754999999999995</v>
      </c>
      <c r="Z587" s="17">
        <v>-112.88</v>
      </c>
    </row>
    <row r="588" spans="1:26" x14ac:dyDescent="0.2">
      <c r="A588" s="27">
        <v>44792</v>
      </c>
      <c r="B588" s="17">
        <v>1208.625</v>
      </c>
      <c r="C588" s="14">
        <v>18.3</v>
      </c>
      <c r="D588" s="17">
        <v>-110.52500000000001</v>
      </c>
      <c r="E588" s="17">
        <v>76.188000000000002</v>
      </c>
      <c r="F588" s="17">
        <v>262.35700000000003</v>
      </c>
      <c r="G588" s="17">
        <v>895</v>
      </c>
      <c r="H588" s="17">
        <v>61.414999999999999</v>
      </c>
      <c r="I588" s="17">
        <v>-2.7509999999999999</v>
      </c>
      <c r="J588" s="17">
        <v>3755</v>
      </c>
      <c r="K588" s="17">
        <v>405</v>
      </c>
      <c r="L588" s="17">
        <v>0.36749999999999999</v>
      </c>
      <c r="M588" s="17">
        <v>687.04</v>
      </c>
      <c r="N588" s="17">
        <v>678.12</v>
      </c>
      <c r="O588" s="17">
        <v>40657.5</v>
      </c>
      <c r="P588" s="17">
        <v>1570.8</v>
      </c>
      <c r="Q588" s="17">
        <v>-17.8</v>
      </c>
      <c r="R588" s="17">
        <v>20514.18</v>
      </c>
      <c r="S588" s="17">
        <v>64.5</v>
      </c>
      <c r="T588" s="17">
        <v>-9.82</v>
      </c>
      <c r="U588" s="17">
        <v>-0.155</v>
      </c>
      <c r="V588" s="17">
        <v>-2.0649999999999999</v>
      </c>
      <c r="W588" s="17">
        <v>25578.612420000001</v>
      </c>
      <c r="X588" s="17">
        <v>23611.5</v>
      </c>
      <c r="Y588" s="17">
        <v>65.03</v>
      </c>
      <c r="Z588" s="17">
        <v>-112.1</v>
      </c>
    </row>
    <row r="589" spans="1:26" x14ac:dyDescent="0.2">
      <c r="A589" s="27">
        <v>44791</v>
      </c>
      <c r="B589" s="17">
        <v>1200.9469999999999</v>
      </c>
      <c r="C589" s="14">
        <v>17.8</v>
      </c>
      <c r="D589" s="17">
        <v>-137</v>
      </c>
      <c r="E589" s="17">
        <v>73.099999999999994</v>
      </c>
      <c r="F589" s="17">
        <v>261.08800000000002</v>
      </c>
      <c r="G589" s="17">
        <v>895</v>
      </c>
      <c r="H589" s="17">
        <v>50.493000000000002</v>
      </c>
      <c r="I589" s="17">
        <v>36.755000000000003</v>
      </c>
      <c r="J589" s="17">
        <v>3670</v>
      </c>
      <c r="K589" s="17">
        <v>395.2</v>
      </c>
      <c r="L589" s="17">
        <v>0.35</v>
      </c>
      <c r="M589" s="17">
        <v>674.75</v>
      </c>
      <c r="N589" s="17">
        <v>675.5</v>
      </c>
      <c r="O589" s="17">
        <v>45192.3</v>
      </c>
      <c r="P589" s="17">
        <v>1497.1</v>
      </c>
      <c r="Q589" s="17">
        <v>-17.734999999999999</v>
      </c>
      <c r="R589" s="17">
        <v>22480.734</v>
      </c>
      <c r="S589" s="17">
        <v>67</v>
      </c>
      <c r="T589" s="17">
        <v>-9.25</v>
      </c>
      <c r="U589" s="17">
        <v>-0.1608</v>
      </c>
      <c r="V589" s="17">
        <v>-2.09</v>
      </c>
      <c r="W589" s="17">
        <v>25578.612420000001</v>
      </c>
      <c r="X589" s="17">
        <v>21839.4</v>
      </c>
      <c r="Y589" s="17">
        <v>65.424999999999997</v>
      </c>
      <c r="Z589" s="17">
        <v>-108</v>
      </c>
    </row>
    <row r="590" spans="1:26" x14ac:dyDescent="0.2">
      <c r="A590" s="27">
        <v>44790</v>
      </c>
      <c r="B590" s="17">
        <v>1189.472</v>
      </c>
      <c r="C590" s="14">
        <v>16.888999999999999</v>
      </c>
      <c r="D590" s="17">
        <v>-158</v>
      </c>
      <c r="E590" s="17">
        <v>70.927000000000007</v>
      </c>
      <c r="F590" s="17">
        <v>259.57</v>
      </c>
      <c r="G590" s="17">
        <v>882.5</v>
      </c>
      <c r="H590" s="17">
        <v>52.975000000000001</v>
      </c>
      <c r="I590" s="17">
        <v>44.246000000000002</v>
      </c>
      <c r="J590" s="17">
        <v>3752.0050000000001</v>
      </c>
      <c r="K590" s="17">
        <v>397.7</v>
      </c>
      <c r="L590" s="17">
        <v>0.33500000000000002</v>
      </c>
      <c r="M590" s="17">
        <v>737.7</v>
      </c>
      <c r="N590" s="17">
        <v>677.73253999999997</v>
      </c>
      <c r="O590" s="17">
        <v>44834.3</v>
      </c>
      <c r="P590" s="17">
        <v>1488</v>
      </c>
      <c r="Q590" s="17">
        <v>-20.109000000000002</v>
      </c>
      <c r="R590" s="17">
        <v>15311.612999999999</v>
      </c>
      <c r="S590" s="17">
        <v>70.8</v>
      </c>
      <c r="T590" s="17">
        <v>-9.75</v>
      </c>
      <c r="U590" s="17">
        <v>-0.1852</v>
      </c>
      <c r="V590" s="17">
        <v>-2.2000000000000002</v>
      </c>
      <c r="W590" s="17">
        <v>25578.612420000001</v>
      </c>
      <c r="X590" s="17">
        <v>18400</v>
      </c>
      <c r="Y590" s="17">
        <v>67.941000000000003</v>
      </c>
      <c r="Z590" s="17">
        <v>-108.6</v>
      </c>
    </row>
    <row r="591" spans="1:26" x14ac:dyDescent="0.2">
      <c r="A591" s="27">
        <v>44789</v>
      </c>
      <c r="B591" s="17">
        <v>1202.9269999999999</v>
      </c>
      <c r="C591" s="14">
        <v>16.850000000000001</v>
      </c>
      <c r="D591" s="17">
        <v>-171</v>
      </c>
      <c r="E591" s="17">
        <v>69.644999999999996</v>
      </c>
      <c r="F591" s="17">
        <v>248.66300000000001</v>
      </c>
      <c r="G591" s="17">
        <v>860</v>
      </c>
      <c r="H591" s="17">
        <v>53.545000000000002</v>
      </c>
      <c r="I591" s="17">
        <v>5.25</v>
      </c>
      <c r="J591" s="17">
        <v>3625</v>
      </c>
      <c r="K591" s="17">
        <v>393</v>
      </c>
      <c r="L591" s="17">
        <v>0.33450000000000002</v>
      </c>
      <c r="M591" s="17">
        <v>679.25</v>
      </c>
      <c r="N591" s="17">
        <v>673.52502000000004</v>
      </c>
      <c r="O591" s="17">
        <v>56161.3</v>
      </c>
      <c r="P591" s="17">
        <v>1472.9</v>
      </c>
      <c r="Q591" s="17">
        <v>-20.510999999999999</v>
      </c>
      <c r="R591" s="17">
        <v>16112.053</v>
      </c>
      <c r="S591" s="17">
        <v>66.950999999999993</v>
      </c>
      <c r="T591" s="17">
        <v>-9.94</v>
      </c>
      <c r="U591" s="17">
        <v>-0.17549999999999999</v>
      </c>
      <c r="V591" s="17">
        <v>-1.8</v>
      </c>
      <c r="W591" s="17">
        <v>25578.612420000001</v>
      </c>
      <c r="X591" s="17">
        <v>11500</v>
      </c>
      <c r="Y591" s="17">
        <v>67.795000000000002</v>
      </c>
      <c r="Z591" s="17">
        <v>-104.85</v>
      </c>
    </row>
    <row r="592" spans="1:26" x14ac:dyDescent="0.2">
      <c r="A592" s="27">
        <v>44788</v>
      </c>
      <c r="B592" s="17">
        <v>1185.076</v>
      </c>
      <c r="C592" s="14">
        <v>16.579999999999998</v>
      </c>
      <c r="D592" s="17">
        <v>-192</v>
      </c>
      <c r="E592" s="17">
        <v>71.25</v>
      </c>
      <c r="F592" s="17">
        <v>250.17500000000001</v>
      </c>
      <c r="G592" s="17">
        <v>826.71</v>
      </c>
      <c r="H592" s="17">
        <v>50.597999999999999</v>
      </c>
      <c r="I592" s="17">
        <v>-31.5</v>
      </c>
      <c r="J592" s="17">
        <v>3605.0050000000001</v>
      </c>
      <c r="K592" s="17">
        <v>395.3</v>
      </c>
      <c r="L592" s="17">
        <v>0.35</v>
      </c>
      <c r="M592" s="17">
        <v>596.995</v>
      </c>
      <c r="N592" s="17">
        <v>656.88122999999996</v>
      </c>
      <c r="O592" s="17">
        <v>62177.3</v>
      </c>
      <c r="P592" s="17">
        <v>1457.1</v>
      </c>
      <c r="Q592" s="17">
        <v>-18.488</v>
      </c>
      <c r="R592" s="17">
        <v>15535.915000000001</v>
      </c>
      <c r="S592" s="17">
        <v>67.3</v>
      </c>
      <c r="T592" s="17">
        <v>-11.734999999999999</v>
      </c>
      <c r="U592" s="17">
        <v>-0.161</v>
      </c>
      <c r="V592" s="17">
        <v>-1.7549999999999999</v>
      </c>
      <c r="W592" s="17">
        <v>25578.612420000001</v>
      </c>
      <c r="X592" s="17">
        <v>12077.3</v>
      </c>
      <c r="Y592" s="17">
        <v>68.16</v>
      </c>
      <c r="Z592" s="17">
        <v>-104.6</v>
      </c>
    </row>
    <row r="593" spans="1:26" x14ac:dyDescent="0.2">
      <c r="A593" s="27">
        <v>44785</v>
      </c>
      <c r="B593" s="17">
        <v>1189.414</v>
      </c>
      <c r="C593" s="14">
        <v>16.574999999999999</v>
      </c>
      <c r="D593" s="17">
        <v>-171</v>
      </c>
      <c r="E593" s="17">
        <v>71.171000000000006</v>
      </c>
      <c r="F593" s="17">
        <v>248.60300000000001</v>
      </c>
      <c r="G593" s="17">
        <v>819.69500000000005</v>
      </c>
      <c r="H593" s="17">
        <v>37.055</v>
      </c>
      <c r="I593" s="17">
        <v>10.5</v>
      </c>
      <c r="J593" s="17">
        <v>3562.5</v>
      </c>
      <c r="K593" s="17">
        <v>410.1</v>
      </c>
      <c r="L593" s="17">
        <v>0.33550000000000002</v>
      </c>
      <c r="M593" s="17">
        <v>595.75</v>
      </c>
      <c r="N593" s="17">
        <v>641.21996999999999</v>
      </c>
      <c r="O593" s="17">
        <v>62594.8</v>
      </c>
      <c r="P593" s="17">
        <v>1422.9</v>
      </c>
      <c r="Q593" s="17">
        <v>-25.184000000000001</v>
      </c>
      <c r="R593" s="17">
        <v>14154.785</v>
      </c>
      <c r="S593" s="17">
        <v>66.885000000000005</v>
      </c>
      <c r="T593" s="17">
        <v>-9.6</v>
      </c>
      <c r="U593" s="17">
        <v>-0.20619999999999999</v>
      </c>
      <c r="V593" s="17">
        <v>-2</v>
      </c>
      <c r="W593" s="17">
        <v>25578.612420000001</v>
      </c>
      <c r="X593" s="17">
        <v>13975.2</v>
      </c>
      <c r="Y593" s="17">
        <v>68.739999999999995</v>
      </c>
      <c r="Z593" s="17">
        <v>-104.8</v>
      </c>
    </row>
    <row r="594" spans="1:26" x14ac:dyDescent="0.2">
      <c r="A594" s="27">
        <v>44784</v>
      </c>
      <c r="B594" s="17">
        <v>1221.1210000000001</v>
      </c>
      <c r="C594" s="14">
        <v>17.190000000000001</v>
      </c>
      <c r="D594" s="17">
        <v>-166.97499999999999</v>
      </c>
      <c r="E594" s="17">
        <v>68.216999999999999</v>
      </c>
      <c r="F594" s="17">
        <v>248.75800000000001</v>
      </c>
      <c r="G594" s="17">
        <v>800</v>
      </c>
      <c r="H594" s="17">
        <v>36.277999999999999</v>
      </c>
      <c r="I594" s="17">
        <v>29.449000000000002</v>
      </c>
      <c r="J594" s="17">
        <v>3611</v>
      </c>
      <c r="K594" s="17">
        <v>405.3</v>
      </c>
      <c r="L594" s="17">
        <v>0.36</v>
      </c>
      <c r="M594" s="17">
        <v>586.79700000000003</v>
      </c>
      <c r="N594" s="17">
        <v>605.09833000000003</v>
      </c>
      <c r="O594" s="17">
        <v>57691.5</v>
      </c>
      <c r="P594" s="17">
        <v>1356</v>
      </c>
      <c r="Q594" s="17">
        <v>-27.616</v>
      </c>
      <c r="R594" s="17">
        <v>14562.465</v>
      </c>
      <c r="S594" s="17">
        <v>67</v>
      </c>
      <c r="T594" s="17">
        <v>-10.17</v>
      </c>
      <c r="U594" s="17">
        <v>-0.20699999999999999</v>
      </c>
      <c r="V594" s="17">
        <v>-2.1669999999999998</v>
      </c>
      <c r="W594" s="17">
        <v>25578.612420000001</v>
      </c>
      <c r="X594" s="17">
        <v>15183.8</v>
      </c>
      <c r="Y594" s="17">
        <v>68.397000000000006</v>
      </c>
      <c r="Z594" s="17">
        <v>-104.57</v>
      </c>
    </row>
    <row r="595" spans="1:26" x14ac:dyDescent="0.2">
      <c r="A595" s="27">
        <v>44783</v>
      </c>
      <c r="B595" s="17">
        <v>1201.9459999999999</v>
      </c>
      <c r="C595" s="14">
        <v>16.625</v>
      </c>
      <c r="D595" s="17">
        <v>-171.91499999999999</v>
      </c>
      <c r="E595" s="17">
        <v>70.5</v>
      </c>
      <c r="F595" s="17">
        <v>258.315</v>
      </c>
      <c r="G595" s="17">
        <v>844.995</v>
      </c>
      <c r="H595" s="17">
        <v>42.722999999999999</v>
      </c>
      <c r="I595" s="17">
        <v>-123.501</v>
      </c>
      <c r="J595" s="17">
        <v>3692.5</v>
      </c>
      <c r="K595" s="17">
        <v>410.1</v>
      </c>
      <c r="L595" s="17">
        <v>0.377</v>
      </c>
      <c r="M595" s="17">
        <v>595.25</v>
      </c>
      <c r="N595" s="17">
        <v>620.59997999999996</v>
      </c>
      <c r="O595" s="17">
        <v>45700</v>
      </c>
      <c r="P595" s="17">
        <v>1421.5</v>
      </c>
      <c r="Q595" s="17">
        <v>-25.806000000000001</v>
      </c>
      <c r="R595" s="17">
        <v>16531.488000000001</v>
      </c>
      <c r="S595" s="17">
        <v>71.150000000000006</v>
      </c>
      <c r="T595" s="17">
        <v>-10.050000000000001</v>
      </c>
      <c r="U595" s="17">
        <v>-0.2172</v>
      </c>
      <c r="V595" s="17">
        <v>-2.11</v>
      </c>
      <c r="W595" s="17">
        <v>25578.612420000001</v>
      </c>
      <c r="X595" s="17">
        <v>16170.3</v>
      </c>
      <c r="Y595" s="17">
        <v>69.55</v>
      </c>
      <c r="Z595" s="17">
        <v>-104.753</v>
      </c>
    </row>
    <row r="596" spans="1:26" x14ac:dyDescent="0.2">
      <c r="A596" s="27">
        <v>44782</v>
      </c>
      <c r="B596" s="17">
        <v>1231.3810000000001</v>
      </c>
      <c r="C596" s="14">
        <v>17.509</v>
      </c>
      <c r="D596" s="17">
        <v>-179.75</v>
      </c>
      <c r="E596" s="17">
        <v>72</v>
      </c>
      <c r="F596" s="17">
        <v>265</v>
      </c>
      <c r="G596" s="17">
        <v>857.14</v>
      </c>
      <c r="H596" s="17">
        <v>45.354999999999997</v>
      </c>
      <c r="I596" s="17">
        <v>-12.750999999999999</v>
      </c>
      <c r="J596" s="17">
        <v>3787.5</v>
      </c>
      <c r="K596" s="17">
        <v>413</v>
      </c>
      <c r="L596" s="17">
        <v>0.3765</v>
      </c>
      <c r="M596" s="17">
        <v>600.79700000000003</v>
      </c>
      <c r="N596" s="17">
        <v>634.46813999999995</v>
      </c>
      <c r="O596" s="17">
        <v>49641.3</v>
      </c>
      <c r="P596" s="17">
        <v>1530.1</v>
      </c>
      <c r="Q596" s="17">
        <v>-25.152999999999999</v>
      </c>
      <c r="R596" s="17">
        <v>17892.447</v>
      </c>
      <c r="S596" s="17">
        <v>67.3</v>
      </c>
      <c r="T596" s="17">
        <v>-10.805</v>
      </c>
      <c r="U596" s="17">
        <v>-0.17929999999999999</v>
      </c>
      <c r="V596" s="17">
        <v>-2.2400000000000002</v>
      </c>
      <c r="W596" s="17">
        <v>25578.612420000001</v>
      </c>
      <c r="X596" s="17">
        <v>18371.400000000001</v>
      </c>
      <c r="Y596" s="17">
        <v>70.644999999999996</v>
      </c>
      <c r="Z596" s="17">
        <v>-109.018</v>
      </c>
    </row>
    <row r="597" spans="1:26" x14ac:dyDescent="0.2">
      <c r="A597" s="27">
        <v>44781</v>
      </c>
      <c r="B597" s="17">
        <v>1224.3040000000001</v>
      </c>
      <c r="C597" s="14">
        <v>17.5</v>
      </c>
      <c r="D597" s="17">
        <v>-189</v>
      </c>
      <c r="E597" s="17">
        <v>72</v>
      </c>
      <c r="F597" s="17">
        <v>258.64800000000002</v>
      </c>
      <c r="G597" s="17">
        <v>806.91</v>
      </c>
      <c r="H597" s="17">
        <v>58.585000000000001</v>
      </c>
      <c r="I597" s="17">
        <v>-63.753</v>
      </c>
      <c r="J597" s="17">
        <v>3565</v>
      </c>
      <c r="K597" s="17">
        <v>413.2</v>
      </c>
      <c r="L597" s="17">
        <v>0.39</v>
      </c>
      <c r="M597" s="17">
        <v>594.24</v>
      </c>
      <c r="N597" s="17">
        <v>617</v>
      </c>
      <c r="O597" s="17">
        <v>53445.3</v>
      </c>
      <c r="P597" s="17">
        <v>1533.5</v>
      </c>
      <c r="Q597" s="17">
        <v>-22.68</v>
      </c>
      <c r="R597" s="17">
        <v>18690.379000000001</v>
      </c>
      <c r="S597" s="17">
        <v>67</v>
      </c>
      <c r="T597" s="17">
        <v>-10.615</v>
      </c>
      <c r="U597" s="17">
        <v>-0.152</v>
      </c>
      <c r="V597" s="17">
        <v>-1.9850000000000001</v>
      </c>
      <c r="W597" s="17">
        <v>25578.612420000001</v>
      </c>
      <c r="X597" s="17">
        <v>20137.3</v>
      </c>
      <c r="Y597" s="17">
        <v>68.14</v>
      </c>
      <c r="Z597" s="17">
        <v>-105.55200000000001</v>
      </c>
    </row>
    <row r="598" spans="1:26" x14ac:dyDescent="0.2">
      <c r="A598" s="27">
        <v>44778</v>
      </c>
      <c r="B598" s="17">
        <v>1248.8130000000001</v>
      </c>
      <c r="C598" s="14">
        <v>17.25</v>
      </c>
      <c r="D598" s="17">
        <v>-187.5</v>
      </c>
      <c r="E598" s="17">
        <v>71.75</v>
      </c>
      <c r="F598" s="17">
        <v>272.5</v>
      </c>
      <c r="G598" s="17">
        <v>807.28499999999997</v>
      </c>
      <c r="H598" s="17">
        <v>45.82</v>
      </c>
      <c r="I598" s="17">
        <v>-28.748999999999999</v>
      </c>
      <c r="J598" s="17">
        <v>3577.5</v>
      </c>
      <c r="K598" s="17">
        <v>420</v>
      </c>
      <c r="L598" s="17">
        <v>0.38</v>
      </c>
      <c r="M598" s="17">
        <v>604.63499999999999</v>
      </c>
      <c r="N598" s="17">
        <v>626.65002000000004</v>
      </c>
      <c r="O598" s="17">
        <v>50687.5</v>
      </c>
      <c r="P598" s="17">
        <v>1484.5</v>
      </c>
      <c r="Q598" s="17">
        <v>-25.231000000000002</v>
      </c>
      <c r="R598" s="17">
        <v>20857.375</v>
      </c>
      <c r="S598" s="17">
        <v>66</v>
      </c>
      <c r="T598" s="17">
        <v>-8.7449999999999992</v>
      </c>
      <c r="U598" s="17">
        <v>-0.1497</v>
      </c>
      <c r="V598" s="17">
        <v>-2.1949999999999998</v>
      </c>
      <c r="W598" s="17">
        <v>25578.612420000001</v>
      </c>
      <c r="X598" s="17">
        <v>20979.200000000001</v>
      </c>
      <c r="Y598" s="17">
        <v>67.867999999999995</v>
      </c>
      <c r="Z598" s="17">
        <v>-104.777</v>
      </c>
    </row>
    <row r="599" spans="1:26" x14ac:dyDescent="0.2">
      <c r="A599" s="27">
        <v>44777</v>
      </c>
      <c r="B599" s="17">
        <v>1262.8800000000001</v>
      </c>
      <c r="C599" s="14">
        <v>16.655000000000001</v>
      </c>
      <c r="D599" s="17">
        <v>-170</v>
      </c>
      <c r="E599" s="17">
        <v>71.25</v>
      </c>
      <c r="F599" s="17">
        <v>271.47500000000002</v>
      </c>
      <c r="G599" s="17">
        <v>824.72799999999995</v>
      </c>
      <c r="H599" s="17">
        <v>66.188000000000002</v>
      </c>
      <c r="I599" s="17">
        <v>-39.997</v>
      </c>
      <c r="J599" s="17">
        <v>3587.25</v>
      </c>
      <c r="K599" s="17">
        <v>415</v>
      </c>
      <c r="L599" s="17">
        <v>0.35499999999999998</v>
      </c>
      <c r="M599" s="17">
        <v>617.79</v>
      </c>
      <c r="N599" s="17">
        <v>652.91503999999998</v>
      </c>
      <c r="O599" s="17">
        <v>52083.3</v>
      </c>
      <c r="P599" s="17">
        <v>1468</v>
      </c>
      <c r="Q599" s="17">
        <v>-19.739000000000001</v>
      </c>
      <c r="R599" s="17">
        <v>21560.695</v>
      </c>
      <c r="S599" s="17">
        <v>69</v>
      </c>
      <c r="T599" s="17">
        <v>-6.4249999999999998</v>
      </c>
      <c r="U599" s="17">
        <v>-0.13850000000000001</v>
      </c>
      <c r="V599" s="17">
        <v>-2.14</v>
      </c>
      <c r="W599" s="17">
        <v>25578.612420000001</v>
      </c>
      <c r="X599" s="17">
        <v>21363.8</v>
      </c>
      <c r="Y599" s="17">
        <v>66.784999999999997</v>
      </c>
      <c r="Z599" s="17">
        <v>-101.61</v>
      </c>
    </row>
    <row r="600" spans="1:26" x14ac:dyDescent="0.2">
      <c r="A600" s="27">
        <v>44776</v>
      </c>
      <c r="B600" s="17">
        <v>1282.6400000000001</v>
      </c>
      <c r="C600" s="14">
        <v>16.315000000000001</v>
      </c>
      <c r="D600" s="17">
        <v>-174</v>
      </c>
      <c r="E600" s="17">
        <v>72.25</v>
      </c>
      <c r="F600" s="17">
        <v>290.01799999999997</v>
      </c>
      <c r="G600" s="17">
        <v>839.72500000000002</v>
      </c>
      <c r="H600" s="17">
        <v>84.257999999999996</v>
      </c>
      <c r="I600" s="17">
        <v>-11.253</v>
      </c>
      <c r="J600" s="17">
        <v>3679.55</v>
      </c>
      <c r="K600" s="17">
        <v>427</v>
      </c>
      <c r="L600" s="17">
        <v>0.42270000000000002</v>
      </c>
      <c r="M600" s="17">
        <v>654.6</v>
      </c>
      <c r="N600" s="17">
        <v>668.53319999999997</v>
      </c>
      <c r="O600" s="17">
        <v>55730.5</v>
      </c>
      <c r="P600" s="17">
        <v>1543</v>
      </c>
      <c r="Q600" s="17">
        <v>-15.175000000000001</v>
      </c>
      <c r="R600" s="17">
        <v>19714.261999999999</v>
      </c>
      <c r="S600" s="17">
        <v>76</v>
      </c>
      <c r="T600" s="17">
        <v>-7.57</v>
      </c>
      <c r="U600" s="17">
        <v>-0.1222</v>
      </c>
      <c r="V600" s="17">
        <v>-2.0499999999999998</v>
      </c>
      <c r="W600" s="17">
        <v>25578.612420000001</v>
      </c>
      <c r="X600" s="17">
        <v>23825.5</v>
      </c>
      <c r="Y600" s="17">
        <v>68.451999999999998</v>
      </c>
      <c r="Z600" s="17">
        <v>-104.60299999999999</v>
      </c>
    </row>
    <row r="601" spans="1:26" x14ac:dyDescent="0.2">
      <c r="A601" s="27">
        <v>44775</v>
      </c>
      <c r="B601" s="17">
        <v>1301.454</v>
      </c>
      <c r="C601" s="14">
        <v>15.33</v>
      </c>
      <c r="D601" s="17">
        <v>-117</v>
      </c>
      <c r="E601" s="17">
        <v>72</v>
      </c>
      <c r="F601" s="17">
        <v>290</v>
      </c>
      <c r="G601" s="17">
        <v>870</v>
      </c>
      <c r="H601" s="17">
        <v>74.058000000000007</v>
      </c>
      <c r="I601" s="17">
        <v>16.003</v>
      </c>
      <c r="J601" s="17">
        <v>3596.1</v>
      </c>
      <c r="K601" s="17">
        <v>415.3</v>
      </c>
      <c r="L601" s="17">
        <v>0.38650000000000001</v>
      </c>
      <c r="M601" s="17">
        <v>666.4</v>
      </c>
      <c r="N601" s="17">
        <v>655.16247999999996</v>
      </c>
      <c r="O601" s="17">
        <v>63661</v>
      </c>
      <c r="P601" s="17">
        <v>1544.3</v>
      </c>
      <c r="Q601" s="17">
        <v>-18.338000000000001</v>
      </c>
      <c r="R601" s="17">
        <v>19041.844000000001</v>
      </c>
      <c r="S601" s="17">
        <v>71</v>
      </c>
      <c r="T601" s="17">
        <v>-6.1349999999999998</v>
      </c>
      <c r="U601" s="17">
        <v>-9.4500000000000001E-2</v>
      </c>
      <c r="V601" s="17">
        <v>-1.95</v>
      </c>
      <c r="W601" s="17">
        <v>25578.612420000001</v>
      </c>
      <c r="X601" s="17">
        <v>22228.5</v>
      </c>
      <c r="Y601" s="17">
        <v>67.224999999999994</v>
      </c>
      <c r="Z601" s="17">
        <v>-101.66</v>
      </c>
    </row>
    <row r="602" spans="1:26" x14ac:dyDescent="0.2">
      <c r="A602" s="27">
        <v>44774</v>
      </c>
      <c r="B602" s="17">
        <v>1282.1669999999999</v>
      </c>
      <c r="C602" s="14">
        <v>14.7</v>
      </c>
      <c r="D602" s="17">
        <v>-122</v>
      </c>
      <c r="E602" s="17">
        <v>71.150000000000006</v>
      </c>
      <c r="F602" s="17">
        <v>295</v>
      </c>
      <c r="G602" s="17">
        <v>890</v>
      </c>
      <c r="H602" s="17">
        <v>58.408000000000001</v>
      </c>
      <c r="I602" s="17">
        <v>-17.5</v>
      </c>
      <c r="J602" s="17">
        <v>3530.0720000000001</v>
      </c>
      <c r="K602" s="17">
        <v>406.7</v>
      </c>
      <c r="L602" s="17">
        <v>0.37</v>
      </c>
      <c r="M602" s="17">
        <v>697.68499999999995</v>
      </c>
      <c r="N602" s="17">
        <v>637.05999999999995</v>
      </c>
      <c r="O602" s="17">
        <v>60194.3</v>
      </c>
      <c r="P602" s="17">
        <v>1589.9</v>
      </c>
      <c r="Q602" s="17">
        <v>-18.753</v>
      </c>
      <c r="R602" s="17">
        <v>20679.813999999998</v>
      </c>
      <c r="S602" s="17">
        <v>71</v>
      </c>
      <c r="T602" s="17">
        <v>-6.9450000000000003</v>
      </c>
      <c r="U602" s="17">
        <v>-9.6500000000000002E-2</v>
      </c>
      <c r="V602" s="17">
        <v>-1.905</v>
      </c>
      <c r="W602" s="17">
        <v>25578.612420000001</v>
      </c>
      <c r="X602" s="17">
        <v>24739.5</v>
      </c>
      <c r="Y602" s="17">
        <v>67.12</v>
      </c>
      <c r="Z602" s="17">
        <v>-99.51</v>
      </c>
    </row>
    <row r="603" spans="1:26" x14ac:dyDescent="0.2">
      <c r="A603" s="27">
        <v>44771</v>
      </c>
      <c r="B603" s="17">
        <v>1312.723</v>
      </c>
      <c r="C603" s="14">
        <v>14.7</v>
      </c>
      <c r="D603" s="17">
        <v>-117.5</v>
      </c>
      <c r="E603" s="17">
        <v>73.25</v>
      </c>
      <c r="F603" s="17">
        <v>287.38299999999998</v>
      </c>
      <c r="G603" s="17">
        <v>890.5</v>
      </c>
      <c r="H603" s="17">
        <v>65.858000000000004</v>
      </c>
      <c r="I603" s="17">
        <v>35.005000000000003</v>
      </c>
      <c r="J603" s="17">
        <v>3578</v>
      </c>
      <c r="K603" s="17">
        <v>412.7</v>
      </c>
      <c r="L603" s="17">
        <v>0.35499999999999998</v>
      </c>
      <c r="M603" s="17">
        <v>716.61500000000001</v>
      </c>
      <c r="N603" s="17">
        <v>685.35999000000004</v>
      </c>
      <c r="O603" s="17">
        <v>61424</v>
      </c>
      <c r="P603" s="17">
        <v>1643.2</v>
      </c>
      <c r="Q603" s="17">
        <v>-19.024000000000001</v>
      </c>
      <c r="R603" s="17">
        <v>22858.655999999999</v>
      </c>
      <c r="S603" s="17">
        <v>72.5</v>
      </c>
      <c r="T603" s="17">
        <v>-5.29</v>
      </c>
      <c r="U603" s="17">
        <v>-0.1547</v>
      </c>
      <c r="V603" s="17">
        <v>-1.9950000000000001</v>
      </c>
      <c r="W603" s="17">
        <v>25578.612420000001</v>
      </c>
      <c r="X603" s="17">
        <v>15940.2</v>
      </c>
      <c r="Y603" s="17">
        <v>67.45</v>
      </c>
      <c r="Z603" s="17">
        <v>-100.077</v>
      </c>
    </row>
    <row r="604" spans="1:26" x14ac:dyDescent="0.2">
      <c r="A604" s="27">
        <v>44770</v>
      </c>
      <c r="B604" s="17">
        <v>1316.7950000000001</v>
      </c>
      <c r="C604" s="14">
        <v>15.215</v>
      </c>
      <c r="D604" s="17">
        <v>-111.97499999999999</v>
      </c>
      <c r="E604" s="17">
        <v>73.25</v>
      </c>
      <c r="F604" s="17">
        <v>282.63799999999998</v>
      </c>
      <c r="G604" s="17">
        <v>899.5</v>
      </c>
      <c r="H604" s="17">
        <v>69.204999999999998</v>
      </c>
      <c r="I604" s="17">
        <v>27.245999999999999</v>
      </c>
      <c r="J604" s="17">
        <v>3563.75</v>
      </c>
      <c r="K604" s="17">
        <v>412.7</v>
      </c>
      <c r="L604" s="17">
        <v>0.34</v>
      </c>
      <c r="M604" s="17">
        <v>749.5</v>
      </c>
      <c r="N604" s="17">
        <v>673.30498999999998</v>
      </c>
      <c r="O604" s="17">
        <v>64506.8</v>
      </c>
      <c r="P604" s="17">
        <v>1622.9</v>
      </c>
      <c r="Q604" s="17">
        <v>-17</v>
      </c>
      <c r="R604" s="17">
        <v>24412.5</v>
      </c>
      <c r="S604" s="17">
        <v>71.599999999999994</v>
      </c>
      <c r="T604" s="17">
        <v>-4.95</v>
      </c>
      <c r="U604" s="17">
        <v>-0.16700000000000001</v>
      </c>
      <c r="V604" s="17">
        <v>-2</v>
      </c>
      <c r="W604" s="17">
        <v>25578.612420000001</v>
      </c>
      <c r="X604" s="17">
        <v>15401</v>
      </c>
      <c r="Y604" s="17">
        <v>67.31</v>
      </c>
      <c r="Z604" s="17">
        <v>-101.61</v>
      </c>
    </row>
    <row r="605" spans="1:26" x14ac:dyDescent="0.2">
      <c r="A605" s="27">
        <v>44769</v>
      </c>
      <c r="B605" s="17">
        <v>1311.8810000000001</v>
      </c>
      <c r="C605" s="14">
        <v>15.664999999999999</v>
      </c>
      <c r="D605" s="17">
        <v>-117.36799999999999</v>
      </c>
      <c r="E605" s="17">
        <v>73.5</v>
      </c>
      <c r="F605" s="17">
        <v>289.5</v>
      </c>
      <c r="G605" s="17">
        <v>821</v>
      </c>
      <c r="H605" s="17">
        <v>86.397999999999996</v>
      </c>
      <c r="I605" s="17">
        <v>-26.25</v>
      </c>
      <c r="J605" s="17">
        <v>3711.6</v>
      </c>
      <c r="K605" s="17">
        <v>415</v>
      </c>
      <c r="L605" s="17">
        <v>0.36</v>
      </c>
      <c r="M605" s="17">
        <v>682.85500000000002</v>
      </c>
      <c r="N605" s="17">
        <v>665.07996000000003</v>
      </c>
      <c r="O605" s="17">
        <v>62734.5</v>
      </c>
      <c r="P605" s="17">
        <v>1706.2</v>
      </c>
      <c r="Q605" s="17">
        <v>-17.25</v>
      </c>
      <c r="R605" s="17">
        <v>26060.671999999999</v>
      </c>
      <c r="S605" s="17">
        <v>74</v>
      </c>
      <c r="T605" s="17">
        <v>-6.07</v>
      </c>
      <c r="U605" s="17">
        <v>-0.18149999999999999</v>
      </c>
      <c r="V605" s="17">
        <v>-2.2999999999999998</v>
      </c>
      <c r="W605" s="17">
        <v>25578.612420000001</v>
      </c>
      <c r="X605" s="17">
        <v>15837</v>
      </c>
      <c r="Y605" s="17">
        <v>69.212999999999994</v>
      </c>
      <c r="Z605" s="17">
        <v>-106.435</v>
      </c>
    </row>
    <row r="606" spans="1:26" x14ac:dyDescent="0.2">
      <c r="A606" s="27">
        <v>44768</v>
      </c>
      <c r="B606" s="17">
        <v>1345.1420000000001</v>
      </c>
      <c r="C606" s="14">
        <v>16.149999999999999</v>
      </c>
      <c r="D606" s="17">
        <v>-103</v>
      </c>
      <c r="E606" s="17">
        <v>74.25</v>
      </c>
      <c r="F606" s="17">
        <v>295.10500000000002</v>
      </c>
      <c r="G606" s="17">
        <v>811.5</v>
      </c>
      <c r="H606" s="17">
        <v>97.078000000000003</v>
      </c>
      <c r="I606" s="17">
        <v>84.748000000000005</v>
      </c>
      <c r="J606" s="17">
        <v>3633</v>
      </c>
      <c r="K606" s="17">
        <v>410.2</v>
      </c>
      <c r="L606" s="17">
        <v>0.33500000000000002</v>
      </c>
      <c r="M606" s="17">
        <v>637.25</v>
      </c>
      <c r="N606" s="17">
        <v>658</v>
      </c>
      <c r="O606" s="17">
        <v>60346.3</v>
      </c>
      <c r="P606" s="17">
        <v>1681.5</v>
      </c>
      <c r="Q606" s="17">
        <v>-17.079999999999998</v>
      </c>
      <c r="R606" s="17">
        <v>24461.241999999998</v>
      </c>
      <c r="S606" s="17">
        <v>72.599999999999994</v>
      </c>
      <c r="T606" s="17">
        <v>-5.71</v>
      </c>
      <c r="U606" s="17">
        <v>-0.20250000000000001</v>
      </c>
      <c r="V606" s="17">
        <v>-2.2799999999999998</v>
      </c>
      <c r="W606" s="17">
        <v>25578.612420000001</v>
      </c>
      <c r="X606" s="17">
        <v>11362</v>
      </c>
      <c r="Y606" s="17">
        <v>68.734999999999999</v>
      </c>
      <c r="Z606" s="17">
        <v>-105.185</v>
      </c>
    </row>
    <row r="607" spans="1:26" x14ac:dyDescent="0.2">
      <c r="A607" s="27">
        <v>44767</v>
      </c>
      <c r="B607" s="17">
        <v>1338.9079999999999</v>
      </c>
      <c r="C607" s="14">
        <v>16.399999999999999</v>
      </c>
      <c r="D607" s="17">
        <v>-94.5</v>
      </c>
      <c r="E607" s="17">
        <v>74.900000000000006</v>
      </c>
      <c r="F607" s="17">
        <v>293</v>
      </c>
      <c r="G607" s="17">
        <v>779.99699999999996</v>
      </c>
      <c r="H607" s="17">
        <v>97</v>
      </c>
      <c r="I607" s="17">
        <v>65.498000000000005</v>
      </c>
      <c r="J607" s="17">
        <v>3620</v>
      </c>
      <c r="K607" s="17">
        <v>395.2</v>
      </c>
      <c r="L607" s="17">
        <v>0.3745</v>
      </c>
      <c r="M607" s="17">
        <v>610.29999999999995</v>
      </c>
      <c r="N607" s="17">
        <v>658.53747999999996</v>
      </c>
      <c r="O607" s="17">
        <v>52488.800000000003</v>
      </c>
      <c r="P607" s="17">
        <v>1727</v>
      </c>
      <c r="Q607" s="17">
        <v>-16.125</v>
      </c>
      <c r="R607" s="17">
        <v>22255.859</v>
      </c>
      <c r="S607" s="17">
        <v>71.349999999999994</v>
      </c>
      <c r="T607" s="17">
        <v>-4.84</v>
      </c>
      <c r="U607" s="17">
        <v>-0.2278</v>
      </c>
      <c r="V607" s="17">
        <v>-2.4900000000000002</v>
      </c>
      <c r="W607" s="17">
        <v>27154.083320000002</v>
      </c>
      <c r="X607" s="17">
        <v>10865.7</v>
      </c>
      <c r="Y607" s="17">
        <v>69.150000000000006</v>
      </c>
      <c r="Z607" s="17">
        <v>-104.94799999999999</v>
      </c>
    </row>
    <row r="608" spans="1:26" x14ac:dyDescent="0.2">
      <c r="A608" s="27">
        <v>44764</v>
      </c>
      <c r="B608" s="17">
        <v>1350.5</v>
      </c>
      <c r="C608" s="14">
        <v>16.324999999999999</v>
      </c>
      <c r="D608" s="17">
        <v>-79.974999999999994</v>
      </c>
      <c r="E608" s="17">
        <v>76.575000000000003</v>
      </c>
      <c r="F608" s="17">
        <v>302.47000000000003</v>
      </c>
      <c r="G608" s="17">
        <v>790</v>
      </c>
      <c r="H608" s="17">
        <v>115.64</v>
      </c>
      <c r="I608" s="17">
        <v>116.749</v>
      </c>
      <c r="J608" s="17">
        <v>3631.67</v>
      </c>
      <c r="K608" s="17">
        <v>395</v>
      </c>
      <c r="L608" s="17">
        <v>0.4425</v>
      </c>
      <c r="M608" s="17">
        <v>600.91999999999996</v>
      </c>
      <c r="N608" s="17">
        <v>665.13</v>
      </c>
      <c r="O608" s="17">
        <v>41168.300000000003</v>
      </c>
      <c r="P608" s="17">
        <v>1714</v>
      </c>
      <c r="Q608" s="17">
        <v>-15.5</v>
      </c>
      <c r="R608" s="17">
        <v>21532.697</v>
      </c>
      <c r="S608" s="17">
        <v>73.58</v>
      </c>
      <c r="T608" s="17">
        <v>-4.8499999999999996</v>
      </c>
      <c r="U608" s="17">
        <v>-0.2</v>
      </c>
      <c r="V608" s="17">
        <v>-2</v>
      </c>
      <c r="W608" s="17">
        <v>25899.512849999999</v>
      </c>
      <c r="X608" s="17">
        <v>11586.4</v>
      </c>
      <c r="Y608" s="17">
        <v>68.468999999999994</v>
      </c>
      <c r="Z608" s="17">
        <v>-103.49299999999999</v>
      </c>
    </row>
    <row r="609" spans="1:26" x14ac:dyDescent="0.2">
      <c r="A609" s="27">
        <v>44763</v>
      </c>
      <c r="B609" s="17">
        <v>1348.5519999999999</v>
      </c>
      <c r="C609" s="14">
        <v>16.103000000000002</v>
      </c>
      <c r="D609" s="17">
        <v>-85</v>
      </c>
      <c r="E609" s="17">
        <v>73.915000000000006</v>
      </c>
      <c r="F609" s="17">
        <v>302.05200000000002</v>
      </c>
      <c r="G609" s="17">
        <v>795.29499999999996</v>
      </c>
      <c r="H609" s="17">
        <v>151.93799999999999</v>
      </c>
      <c r="I609" s="17">
        <v>171.00299999999999</v>
      </c>
      <c r="J609" s="17">
        <v>3662</v>
      </c>
      <c r="K609" s="17">
        <v>400.2</v>
      </c>
      <c r="L609" s="17">
        <v>0.435</v>
      </c>
      <c r="M609" s="17">
        <v>586.99</v>
      </c>
      <c r="N609" s="17">
        <v>662.90002000000004</v>
      </c>
      <c r="O609" s="17">
        <v>41322.5</v>
      </c>
      <c r="P609" s="17">
        <v>1645.2</v>
      </c>
      <c r="Q609" s="17">
        <v>-12.89</v>
      </c>
      <c r="R609" s="17">
        <v>21735.919999999998</v>
      </c>
      <c r="S609" s="17">
        <v>75</v>
      </c>
      <c r="T609" s="17">
        <v>-5.22</v>
      </c>
      <c r="U609" s="17">
        <v>-0.19120000000000001</v>
      </c>
      <c r="V609" s="17">
        <v>-1.86</v>
      </c>
      <c r="W609" s="17">
        <v>36865.016109999997</v>
      </c>
      <c r="X609" s="17">
        <v>11493.3</v>
      </c>
      <c r="Y609" s="17">
        <v>67.908000000000001</v>
      </c>
      <c r="Z609" s="17">
        <v>-103.25</v>
      </c>
    </row>
    <row r="610" spans="1:26" x14ac:dyDescent="0.2">
      <c r="A610" s="27">
        <v>44762</v>
      </c>
      <c r="B610" s="17">
        <v>1332.0730000000001</v>
      </c>
      <c r="C610" s="14">
        <v>14.835000000000001</v>
      </c>
      <c r="D610" s="17">
        <v>-88</v>
      </c>
      <c r="E610" s="17">
        <v>72.849999999999994</v>
      </c>
      <c r="F610" s="17">
        <v>302.95</v>
      </c>
      <c r="G610" s="17">
        <v>805.5</v>
      </c>
      <c r="H610" s="17">
        <v>124.218</v>
      </c>
      <c r="I610" s="17">
        <v>100.25</v>
      </c>
      <c r="J610" s="17">
        <v>3701.67</v>
      </c>
      <c r="K610" s="17">
        <v>400.2</v>
      </c>
      <c r="L610" s="17">
        <v>0.44400000000000001</v>
      </c>
      <c r="M610" s="17">
        <v>586.72</v>
      </c>
      <c r="N610" s="17">
        <v>689.87653</v>
      </c>
      <c r="O610" s="17">
        <v>39468.800000000003</v>
      </c>
      <c r="P610" s="17">
        <v>1574.5</v>
      </c>
      <c r="Q610" s="17">
        <v>-13.313000000000001</v>
      </c>
      <c r="R610" s="17">
        <v>21501.945</v>
      </c>
      <c r="S610" s="17">
        <v>78.5</v>
      </c>
      <c r="T610" s="17">
        <v>-5</v>
      </c>
      <c r="U610" s="17">
        <v>-0.21729999999999999</v>
      </c>
      <c r="V610" s="17">
        <v>-2.4049999999999998</v>
      </c>
      <c r="W610" s="17">
        <v>32503.214810000001</v>
      </c>
      <c r="X610" s="17">
        <v>10488.5</v>
      </c>
      <c r="Y610" s="17">
        <v>71.314999999999998</v>
      </c>
      <c r="Z610" s="17">
        <v>-104.467</v>
      </c>
    </row>
    <row r="611" spans="1:26" x14ac:dyDescent="0.2">
      <c r="A611" s="27">
        <v>44761</v>
      </c>
      <c r="B611" s="17">
        <v>1337.1189999999999</v>
      </c>
      <c r="C611" s="14">
        <v>14.75</v>
      </c>
      <c r="D611" s="17">
        <v>-98.25</v>
      </c>
      <c r="E611" s="17">
        <v>71.55</v>
      </c>
      <c r="F611" s="17">
        <v>305</v>
      </c>
      <c r="G611" s="17">
        <v>811.71299999999997</v>
      </c>
      <c r="H611" s="17">
        <v>127.423</v>
      </c>
      <c r="I611" s="17">
        <v>69.251000000000005</v>
      </c>
      <c r="J611" s="17">
        <v>3623</v>
      </c>
      <c r="K611" s="17">
        <v>405.2</v>
      </c>
      <c r="L611" s="17">
        <v>0.45500000000000002</v>
      </c>
      <c r="M611" s="17">
        <v>570.02499999999998</v>
      </c>
      <c r="N611" s="17">
        <v>700.62</v>
      </c>
      <c r="O611" s="17">
        <v>41350.5</v>
      </c>
      <c r="P611" s="17">
        <v>1543</v>
      </c>
      <c r="Q611" s="17">
        <v>-13.904999999999999</v>
      </c>
      <c r="R611" s="17">
        <v>21793.175999999999</v>
      </c>
      <c r="S611" s="17">
        <v>73</v>
      </c>
      <c r="T611" s="17">
        <v>-4</v>
      </c>
      <c r="U611" s="17">
        <v>-0.19</v>
      </c>
      <c r="V611" s="17">
        <v>-2.2749999999999999</v>
      </c>
      <c r="W611" s="17">
        <v>32659.613270000002</v>
      </c>
      <c r="X611" s="17">
        <v>10521</v>
      </c>
      <c r="Y611" s="17">
        <v>69.72</v>
      </c>
      <c r="Z611" s="17">
        <v>-102.15</v>
      </c>
    </row>
    <row r="612" spans="1:26" x14ac:dyDescent="0.2">
      <c r="A612" s="27">
        <v>44760</v>
      </c>
      <c r="B612" s="17">
        <v>1351.569</v>
      </c>
      <c r="C612" s="14">
        <v>14.1</v>
      </c>
      <c r="D612" s="17">
        <v>-99.998000000000005</v>
      </c>
      <c r="E612" s="17">
        <v>71</v>
      </c>
      <c r="F612" s="17">
        <v>307.5</v>
      </c>
      <c r="G612" s="17">
        <v>934.82</v>
      </c>
      <c r="H612" s="17">
        <v>127.998</v>
      </c>
      <c r="I612" s="17">
        <v>47.75</v>
      </c>
      <c r="J612" s="17">
        <v>3606.6660000000002</v>
      </c>
      <c r="K612" s="17">
        <v>410.1</v>
      </c>
      <c r="L612" s="17">
        <v>0.5</v>
      </c>
      <c r="M612" s="17">
        <v>582.53</v>
      </c>
      <c r="N612" s="17">
        <v>710</v>
      </c>
      <c r="O612" s="17">
        <v>47050</v>
      </c>
      <c r="P612" s="17">
        <v>1510.4</v>
      </c>
      <c r="Q612" s="17">
        <v>-14.89</v>
      </c>
      <c r="R612" s="17">
        <v>21337.43</v>
      </c>
      <c r="S612" s="17">
        <v>72.5</v>
      </c>
      <c r="T612" s="17">
        <v>-5.5</v>
      </c>
      <c r="U612" s="17">
        <v>-0.1915</v>
      </c>
      <c r="V612" s="17">
        <v>-2.12</v>
      </c>
      <c r="W612" s="17">
        <v>32180.634699999999</v>
      </c>
      <c r="X612" s="17">
        <v>9752.6</v>
      </c>
      <c r="Y612" s="17">
        <v>70.597999999999999</v>
      </c>
      <c r="Z612" s="17">
        <v>-101.92</v>
      </c>
    </row>
    <row r="613" spans="1:26" x14ac:dyDescent="0.2">
      <c r="A613" s="27">
        <v>44757</v>
      </c>
      <c r="B613" s="17">
        <v>1347.1949999999999</v>
      </c>
      <c r="C613" s="14">
        <v>15.625</v>
      </c>
      <c r="D613" s="17">
        <v>-96.2</v>
      </c>
      <c r="E613" s="17">
        <v>69</v>
      </c>
      <c r="F613" s="17">
        <v>310.08999999999997</v>
      </c>
      <c r="G613" s="17">
        <v>994.63</v>
      </c>
      <c r="H613" s="17">
        <v>198.74799999999999</v>
      </c>
      <c r="I613" s="17">
        <v>88.748999999999995</v>
      </c>
      <c r="J613" s="17">
        <v>3632.5</v>
      </c>
      <c r="K613" s="17">
        <v>415</v>
      </c>
      <c r="L613" s="17">
        <v>0.53500000000000003</v>
      </c>
      <c r="M613" s="17">
        <v>646.88</v>
      </c>
      <c r="N613" s="17">
        <v>712.53003000000001</v>
      </c>
      <c r="O613" s="17">
        <v>47005</v>
      </c>
      <c r="P613" s="17">
        <v>1499.9</v>
      </c>
      <c r="Q613" s="17">
        <v>-14.007999999999999</v>
      </c>
      <c r="R613" s="17">
        <v>21673.963</v>
      </c>
      <c r="S613" s="17">
        <v>69.8</v>
      </c>
      <c r="T613" s="17">
        <v>-6.2450000000000001</v>
      </c>
      <c r="U613" s="17">
        <v>-0.16200000000000001</v>
      </c>
      <c r="V613" s="17">
        <v>-2.3199999999999998</v>
      </c>
      <c r="W613" s="17">
        <v>32755.894530000001</v>
      </c>
      <c r="X613" s="17">
        <v>10389.5</v>
      </c>
      <c r="Y613" s="17">
        <v>70.254999999999995</v>
      </c>
      <c r="Z613" s="17">
        <v>-102.5</v>
      </c>
    </row>
    <row r="614" spans="1:26" x14ac:dyDescent="0.2">
      <c r="A614" s="27">
        <v>44756</v>
      </c>
      <c r="B614" s="17">
        <v>1358.335</v>
      </c>
      <c r="C614" s="14">
        <v>18.100000000000001</v>
      </c>
      <c r="D614" s="17">
        <v>-105</v>
      </c>
      <c r="E614" s="17">
        <v>68.2</v>
      </c>
      <c r="F614" s="17">
        <v>315</v>
      </c>
      <c r="G614" s="17">
        <v>1024.145</v>
      </c>
      <c r="H614" s="17">
        <v>115</v>
      </c>
      <c r="I614" s="17">
        <v>153.499</v>
      </c>
      <c r="J614" s="17">
        <v>3625.8330000000001</v>
      </c>
      <c r="K614" s="17">
        <v>420</v>
      </c>
      <c r="L614" s="17">
        <v>0.60499999999999998</v>
      </c>
      <c r="M614" s="17">
        <v>719.56</v>
      </c>
      <c r="N614" s="17">
        <v>693.96545000000003</v>
      </c>
      <c r="O614" s="17">
        <v>53405.5</v>
      </c>
      <c r="P614" s="17">
        <v>1465.5</v>
      </c>
      <c r="Q614" s="17">
        <v>-16.75</v>
      </c>
      <c r="R614" s="17">
        <v>21813.449000000001</v>
      </c>
      <c r="S614" s="17">
        <v>67</v>
      </c>
      <c r="T614" s="17">
        <v>-7.63</v>
      </c>
      <c r="U614" s="17">
        <v>-0.155</v>
      </c>
      <c r="V614" s="17">
        <v>-2.5449999999999999</v>
      </c>
      <c r="W614" s="17">
        <v>31365.054520000002</v>
      </c>
      <c r="X614" s="17">
        <v>9709</v>
      </c>
      <c r="Y614" s="17">
        <v>70.001000000000005</v>
      </c>
      <c r="Z614" s="17">
        <v>-104.887</v>
      </c>
    </row>
    <row r="615" spans="1:26" x14ac:dyDescent="0.2">
      <c r="A615" s="27">
        <v>44755</v>
      </c>
      <c r="B615" s="17">
        <v>1344.5229999999999</v>
      </c>
      <c r="C615" s="14">
        <v>17.088999999999999</v>
      </c>
      <c r="D615" s="17">
        <v>-80</v>
      </c>
      <c r="E615" s="17">
        <v>66.852000000000004</v>
      </c>
      <c r="F615" s="17">
        <v>331.5</v>
      </c>
      <c r="G615" s="17">
        <v>1040.5</v>
      </c>
      <c r="H615" s="17">
        <v>75.5</v>
      </c>
      <c r="I615" s="17">
        <v>59.5</v>
      </c>
      <c r="J615" s="17">
        <v>3680</v>
      </c>
      <c r="K615" s="17">
        <v>420.1</v>
      </c>
      <c r="L615" s="17">
        <v>0.47499999999999998</v>
      </c>
      <c r="M615" s="17">
        <v>711.19</v>
      </c>
      <c r="N615" s="17">
        <v>683.41998000000001</v>
      </c>
      <c r="O615" s="17">
        <v>53579</v>
      </c>
      <c r="P615" s="17">
        <v>1416.5</v>
      </c>
      <c r="Q615" s="17">
        <v>-17.007999999999999</v>
      </c>
      <c r="R615" s="17">
        <v>21153.414000000001</v>
      </c>
      <c r="S615" s="17">
        <v>72.099999999999994</v>
      </c>
      <c r="T615" s="17">
        <v>-6.29</v>
      </c>
      <c r="U615" s="17">
        <v>-0.16930000000000001</v>
      </c>
      <c r="V615" s="17">
        <v>-2.3969999999999998</v>
      </c>
      <c r="W615" s="17">
        <v>29679.95276</v>
      </c>
      <c r="X615" s="17">
        <v>7747.6</v>
      </c>
      <c r="Y615" s="17">
        <v>73.64</v>
      </c>
      <c r="Z615" s="17">
        <v>-105.4</v>
      </c>
    </row>
    <row r="616" spans="1:26" x14ac:dyDescent="0.2">
      <c r="A616" s="27">
        <v>44754</v>
      </c>
      <c r="B616" s="17">
        <v>1383.895</v>
      </c>
      <c r="C616" s="14">
        <v>17.899999999999999</v>
      </c>
      <c r="D616" s="17">
        <v>-43.003</v>
      </c>
      <c r="E616" s="17">
        <v>68.497</v>
      </c>
      <c r="F616" s="17">
        <v>337.5</v>
      </c>
      <c r="G616" s="17">
        <v>1003.902</v>
      </c>
      <c r="H616" s="17">
        <v>90.02</v>
      </c>
      <c r="I616" s="17">
        <v>27.498999999999999</v>
      </c>
      <c r="J616" s="17">
        <v>3661.5</v>
      </c>
      <c r="K616" s="17">
        <v>425.2</v>
      </c>
      <c r="L616" s="17">
        <v>0.49</v>
      </c>
      <c r="M616" s="17">
        <v>645.01</v>
      </c>
      <c r="N616" s="17">
        <v>689.84496999999999</v>
      </c>
      <c r="O616" s="17">
        <v>56615.8</v>
      </c>
      <c r="P616" s="17">
        <v>1400.7</v>
      </c>
      <c r="Q616" s="17">
        <v>-16.577999999999999</v>
      </c>
      <c r="R616" s="17">
        <v>21188.991999999998</v>
      </c>
      <c r="S616" s="17">
        <v>70.5</v>
      </c>
      <c r="T616" s="17">
        <v>-6.92</v>
      </c>
      <c r="U616" s="17">
        <v>-0.1507</v>
      </c>
      <c r="V616" s="17">
        <v>-2.1949999999999998</v>
      </c>
      <c r="W616" s="17">
        <v>32136.69328</v>
      </c>
      <c r="X616" s="17">
        <v>8100</v>
      </c>
      <c r="Y616" s="17">
        <v>68.25</v>
      </c>
      <c r="Z616" s="17">
        <v>-95.04</v>
      </c>
    </row>
    <row r="617" spans="1:26" x14ac:dyDescent="0.2">
      <c r="A617" s="27">
        <v>44753</v>
      </c>
      <c r="B617" s="17">
        <v>1375.7080000000001</v>
      </c>
      <c r="C617" s="14">
        <v>18.850000000000001</v>
      </c>
      <c r="D617" s="17">
        <v>-40.409999999999997</v>
      </c>
      <c r="E617" s="17">
        <v>68.5</v>
      </c>
      <c r="F617" s="17">
        <v>327.60000000000002</v>
      </c>
      <c r="G617" s="17">
        <v>932.37</v>
      </c>
      <c r="H617" s="17">
        <v>63.164999999999999</v>
      </c>
      <c r="I617" s="17">
        <v>53.005000000000003</v>
      </c>
      <c r="J617" s="17">
        <v>3552.5</v>
      </c>
      <c r="K617" s="17">
        <v>395.2</v>
      </c>
      <c r="L617" s="17">
        <v>0.42499999999999999</v>
      </c>
      <c r="M617" s="17">
        <v>614.73500000000001</v>
      </c>
      <c r="N617" s="17">
        <v>690.21996999999999</v>
      </c>
      <c r="O617" s="17">
        <v>54831</v>
      </c>
      <c r="P617" s="17">
        <v>1371.5</v>
      </c>
      <c r="Q617" s="17">
        <v>-15.568</v>
      </c>
      <c r="R617" s="17">
        <v>21267.976999999999</v>
      </c>
      <c r="S617" s="17">
        <v>65</v>
      </c>
      <c r="T617" s="17">
        <v>-6.76</v>
      </c>
      <c r="U617" s="17">
        <v>-0.1605</v>
      </c>
      <c r="V617" s="17">
        <v>-2.4950000000000001</v>
      </c>
      <c r="W617" s="17">
        <v>29699.94299</v>
      </c>
      <c r="X617" s="17">
        <v>7936.3</v>
      </c>
      <c r="Y617" s="17">
        <v>67.435000000000002</v>
      </c>
      <c r="Z617" s="17">
        <v>-94.018000000000001</v>
      </c>
    </row>
    <row r="618" spans="1:26" x14ac:dyDescent="0.2">
      <c r="A618" s="27">
        <v>44750</v>
      </c>
      <c r="B618" s="17">
        <v>1369.05</v>
      </c>
      <c r="C618" s="14">
        <v>18</v>
      </c>
      <c r="D618" s="17">
        <v>-35.774999999999999</v>
      </c>
      <c r="E618" s="17">
        <v>67.349999999999994</v>
      </c>
      <c r="F618" s="17">
        <v>355</v>
      </c>
      <c r="G618" s="17">
        <v>922.5</v>
      </c>
      <c r="H618" s="17">
        <v>51.7</v>
      </c>
      <c r="I618" s="17">
        <v>34.752000000000002</v>
      </c>
      <c r="J618" s="17">
        <v>3505.0050000000001</v>
      </c>
      <c r="K618" s="17">
        <v>390.1</v>
      </c>
      <c r="L618" s="17">
        <v>0.42949999999999999</v>
      </c>
      <c r="M618" s="17">
        <v>621.745</v>
      </c>
      <c r="N618" s="17">
        <v>689.96496999999999</v>
      </c>
      <c r="O618" s="17">
        <v>63635.5</v>
      </c>
      <c r="P618" s="17">
        <v>1449.8</v>
      </c>
      <c r="Q618" s="17">
        <v>-15.843</v>
      </c>
      <c r="R618" s="17">
        <v>21159.197</v>
      </c>
      <c r="S618" s="17">
        <v>66.05</v>
      </c>
      <c r="T618" s="17">
        <v>-6.8650000000000002</v>
      </c>
      <c r="U618" s="17">
        <v>-0.16320000000000001</v>
      </c>
      <c r="V618" s="17">
        <v>-2.5</v>
      </c>
      <c r="W618" s="17">
        <v>32803.195319999999</v>
      </c>
      <c r="X618" s="17">
        <v>7987.5</v>
      </c>
      <c r="Y618" s="17">
        <v>68.375</v>
      </c>
      <c r="Z618" s="17">
        <v>-92.67</v>
      </c>
    </row>
    <row r="619" spans="1:26" x14ac:dyDescent="0.2">
      <c r="A619" s="27">
        <v>44749</v>
      </c>
      <c r="B619" s="17">
        <v>1401.2070000000001</v>
      </c>
      <c r="C619" s="14">
        <v>17.745000000000001</v>
      </c>
      <c r="D619" s="17">
        <v>-45</v>
      </c>
      <c r="E619" s="17">
        <v>69.346000000000004</v>
      </c>
      <c r="F619" s="17">
        <v>370</v>
      </c>
      <c r="G619" s="17">
        <v>933.72699999999998</v>
      </c>
      <c r="H619" s="17">
        <v>57.942999999999998</v>
      </c>
      <c r="I619" s="17">
        <v>69.498999999999995</v>
      </c>
      <c r="J619" s="17">
        <v>3524.165</v>
      </c>
      <c r="K619" s="17">
        <v>390.1</v>
      </c>
      <c r="L619" s="17">
        <v>0.44500000000000001</v>
      </c>
      <c r="M619" s="17">
        <v>639.5</v>
      </c>
      <c r="N619" s="17">
        <v>707.39184999999998</v>
      </c>
      <c r="O619" s="17">
        <v>65015.5</v>
      </c>
      <c r="P619" s="17">
        <v>1439</v>
      </c>
      <c r="Q619" s="17">
        <v>-14.06</v>
      </c>
      <c r="R619" s="17">
        <v>21006.715</v>
      </c>
      <c r="S619" s="17">
        <v>67</v>
      </c>
      <c r="T619" s="17">
        <v>-5.96</v>
      </c>
      <c r="U619" s="17">
        <v>-0.17499999999999999</v>
      </c>
      <c r="V619" s="17">
        <v>-2.5499999999999998</v>
      </c>
      <c r="W619" s="17">
        <v>32203.06439</v>
      </c>
      <c r="X619" s="17">
        <v>8039.3</v>
      </c>
      <c r="Y619" s="17">
        <v>67.423000000000002</v>
      </c>
      <c r="Z619" s="17">
        <v>-90.885000000000005</v>
      </c>
    </row>
    <row r="620" spans="1:26" x14ac:dyDescent="0.2">
      <c r="A620" s="27">
        <v>44748</v>
      </c>
      <c r="B620" s="17">
        <v>1446.0519999999999</v>
      </c>
      <c r="C620" s="14">
        <v>18.3</v>
      </c>
      <c r="D620" s="17">
        <v>-25</v>
      </c>
      <c r="E620" s="17">
        <v>70.2</v>
      </c>
      <c r="F620" s="17">
        <v>312.5</v>
      </c>
      <c r="G620" s="17">
        <v>821.5</v>
      </c>
      <c r="H620" s="17">
        <v>77.313000000000002</v>
      </c>
      <c r="I620" s="17">
        <v>82.998000000000005</v>
      </c>
      <c r="J620" s="17">
        <v>3683</v>
      </c>
      <c r="K620" s="17">
        <v>365.2</v>
      </c>
      <c r="L620" s="17">
        <v>0.46500000000000002</v>
      </c>
      <c r="M620" s="17">
        <v>652.22500000000002</v>
      </c>
      <c r="N620" s="17">
        <v>709.70299999999997</v>
      </c>
      <c r="O620" s="17">
        <v>71422.5</v>
      </c>
      <c r="P620" s="17">
        <v>1533</v>
      </c>
      <c r="Q620" s="17">
        <v>-10.395</v>
      </c>
      <c r="R620" s="17">
        <v>20044.254000000001</v>
      </c>
      <c r="S620" s="17">
        <v>71.3</v>
      </c>
      <c r="T620" s="17">
        <v>-6.88</v>
      </c>
      <c r="U620" s="17">
        <v>-0.1653</v>
      </c>
      <c r="V620" s="17">
        <v>-2.65</v>
      </c>
      <c r="W620" s="17">
        <v>33261.414120000001</v>
      </c>
      <c r="X620" s="17">
        <v>8609.1</v>
      </c>
      <c r="Y620" s="17">
        <v>71.013000000000005</v>
      </c>
      <c r="Z620" s="17">
        <v>-93.863</v>
      </c>
    </row>
    <row r="621" spans="1:26" x14ac:dyDescent="0.2">
      <c r="A621" s="27">
        <v>44747</v>
      </c>
      <c r="B621" s="17">
        <v>1416.5</v>
      </c>
      <c r="C621" s="14">
        <v>17.55</v>
      </c>
      <c r="D621" s="17">
        <v>5.17</v>
      </c>
      <c r="E621" s="17">
        <v>68.899000000000001</v>
      </c>
      <c r="F621" s="17">
        <v>302.5</v>
      </c>
      <c r="G621" s="17">
        <v>670</v>
      </c>
      <c r="H621" s="17">
        <v>65.207999999999998</v>
      </c>
      <c r="I621" s="17">
        <v>99.497</v>
      </c>
      <c r="J621" s="17">
        <v>3540</v>
      </c>
      <c r="K621" s="17">
        <v>360.2</v>
      </c>
      <c r="L621" s="17">
        <v>0.44500000000000001</v>
      </c>
      <c r="M621" s="17">
        <v>580</v>
      </c>
      <c r="N621" s="17">
        <v>678.93871999999999</v>
      </c>
      <c r="O621" s="17">
        <v>93319</v>
      </c>
      <c r="P621" s="17">
        <v>1459.5</v>
      </c>
      <c r="Q621" s="17">
        <v>-8</v>
      </c>
      <c r="R621" s="17">
        <v>18751</v>
      </c>
      <c r="S621" s="17">
        <v>68</v>
      </c>
      <c r="T621" s="17">
        <v>-8.0449999999999999</v>
      </c>
      <c r="U621" s="17">
        <v>-0.16250000000000001</v>
      </c>
      <c r="V621" s="17">
        <v>-2.8250000000000002</v>
      </c>
      <c r="W621" s="17">
        <v>31903.083879999998</v>
      </c>
      <c r="X621" s="17">
        <v>8723.4</v>
      </c>
      <c r="Y621" s="17">
        <v>68.290000000000006</v>
      </c>
      <c r="Z621" s="17">
        <v>-88.867000000000004</v>
      </c>
    </row>
    <row r="622" spans="1:26" x14ac:dyDescent="0.2">
      <c r="A622" s="27">
        <v>44746</v>
      </c>
      <c r="B622" s="17">
        <v>1401.0530000000001</v>
      </c>
      <c r="C622" s="14">
        <v>17.3</v>
      </c>
      <c r="D622" s="17">
        <v>35</v>
      </c>
      <c r="E622" s="17">
        <v>70</v>
      </c>
      <c r="F622" s="17">
        <v>302.41500000000002</v>
      </c>
      <c r="G622" s="17">
        <v>576.5</v>
      </c>
      <c r="H622" s="17">
        <v>59.273000000000003</v>
      </c>
      <c r="I622" s="17">
        <v>59.948</v>
      </c>
      <c r="J622" s="17">
        <v>3512.5</v>
      </c>
      <c r="K622" s="17">
        <v>357.6</v>
      </c>
      <c r="L622" s="17">
        <v>0.42749999999999999</v>
      </c>
      <c r="M622" s="17">
        <v>569</v>
      </c>
      <c r="N622" s="17">
        <v>653.52502000000004</v>
      </c>
      <c r="O622" s="17">
        <v>106057.5</v>
      </c>
      <c r="P622" s="17">
        <v>1495</v>
      </c>
      <c r="Q622" s="17">
        <v>-9.016</v>
      </c>
      <c r="R622" s="17">
        <v>17277.195</v>
      </c>
      <c r="S622" s="17">
        <v>64.75</v>
      </c>
      <c r="T622" s="17">
        <v>-8.0050000000000008</v>
      </c>
      <c r="U622" s="17">
        <v>-0.1832</v>
      </c>
      <c r="V622" s="17">
        <v>-2.93</v>
      </c>
      <c r="W622" s="17">
        <v>30016.484049999999</v>
      </c>
      <c r="X622" s="17">
        <v>9281.5</v>
      </c>
      <c r="Y622" s="17">
        <v>69.605000000000004</v>
      </c>
      <c r="Z622" s="17">
        <v>-88.92</v>
      </c>
    </row>
    <row r="623" spans="1:26" x14ac:dyDescent="0.2">
      <c r="A623" s="27">
        <v>44743</v>
      </c>
      <c r="B623" s="17">
        <v>1403.423</v>
      </c>
      <c r="C623" s="14">
        <v>17.77</v>
      </c>
      <c r="D623" s="17">
        <v>48.25</v>
      </c>
      <c r="E623" s="17">
        <v>69.5</v>
      </c>
      <c r="F623" s="17">
        <v>292.33499999999998</v>
      </c>
      <c r="G623" s="17">
        <v>576.5</v>
      </c>
      <c r="H623" s="17">
        <v>60.472999999999999</v>
      </c>
      <c r="I623" s="17">
        <v>113.001</v>
      </c>
      <c r="J623" s="17">
        <v>3504.05</v>
      </c>
      <c r="K623" s="17">
        <v>360</v>
      </c>
      <c r="L623" s="17">
        <v>0.5</v>
      </c>
      <c r="M623" s="17">
        <v>568.35500000000002</v>
      </c>
      <c r="N623" s="17">
        <v>670.9873</v>
      </c>
      <c r="O623" s="17">
        <v>105380</v>
      </c>
      <c r="P623" s="17">
        <v>1537.5</v>
      </c>
      <c r="Q623" s="17">
        <v>-7.7539999999999996</v>
      </c>
      <c r="R623" s="17">
        <v>15468.117</v>
      </c>
      <c r="S623" s="17">
        <v>66.900000000000006</v>
      </c>
      <c r="T623" s="17">
        <v>-9.9499999999999993</v>
      </c>
      <c r="U623" s="17">
        <v>-0.17100000000000001</v>
      </c>
      <c r="V623" s="17">
        <v>-3.0950000000000002</v>
      </c>
      <c r="W623" s="17">
        <v>30534.974340000001</v>
      </c>
      <c r="X623" s="17">
        <v>9098.2999999999993</v>
      </c>
      <c r="Y623" s="17">
        <v>69.177000000000007</v>
      </c>
      <c r="Z623" s="17">
        <v>-88.55</v>
      </c>
    </row>
    <row r="624" spans="1:26" x14ac:dyDescent="0.2">
      <c r="A624" s="27">
        <v>44742</v>
      </c>
      <c r="B624" s="17">
        <v>1381.123</v>
      </c>
      <c r="C624" s="14">
        <v>17.614999999999998</v>
      </c>
      <c r="D624" s="17">
        <v>43.79</v>
      </c>
      <c r="E624" s="17">
        <v>67.938000000000002</v>
      </c>
      <c r="F624" s="17">
        <v>292.5</v>
      </c>
      <c r="G624" s="17">
        <v>574.36</v>
      </c>
      <c r="H624" s="17">
        <v>76.763000000000005</v>
      </c>
      <c r="I624" s="17">
        <v>55.499000000000002</v>
      </c>
      <c r="J624" s="17">
        <v>3476.4</v>
      </c>
      <c r="K624" s="17">
        <v>365</v>
      </c>
      <c r="L624" s="17">
        <v>0.39650000000000002</v>
      </c>
      <c r="M624" s="17">
        <v>574</v>
      </c>
      <c r="N624" s="17">
        <v>675.53985999999998</v>
      </c>
      <c r="O624" s="17">
        <v>99045.5</v>
      </c>
      <c r="P624" s="17">
        <v>1528</v>
      </c>
      <c r="Q624" s="17">
        <v>-11.77</v>
      </c>
      <c r="R624" s="17">
        <v>14218.975</v>
      </c>
      <c r="S624" s="17">
        <v>64.8</v>
      </c>
      <c r="T624" s="17">
        <v>-9.3949999999999996</v>
      </c>
      <c r="U624" s="17">
        <v>-0.2122</v>
      </c>
      <c r="V624" s="17">
        <v>-2.95</v>
      </c>
      <c r="W624" s="17">
        <v>29874.95278</v>
      </c>
      <c r="X624" s="17">
        <v>8972</v>
      </c>
      <c r="Y624" s="17">
        <v>69.510000000000005</v>
      </c>
      <c r="Z624" s="17">
        <v>-89.686999999999998</v>
      </c>
    </row>
    <row r="625" spans="1:26" x14ac:dyDescent="0.2">
      <c r="A625" s="27">
        <v>44741</v>
      </c>
      <c r="B625" s="17">
        <v>1350.3789999999999</v>
      </c>
      <c r="C625" s="14">
        <v>16.494</v>
      </c>
      <c r="D625" s="17">
        <v>34.97</v>
      </c>
      <c r="E625" s="17">
        <v>63.274999999999999</v>
      </c>
      <c r="F625" s="17">
        <v>302</v>
      </c>
      <c r="G625" s="17">
        <v>588.42499999999995</v>
      </c>
      <c r="H625" s="17">
        <v>45.27</v>
      </c>
      <c r="I625" s="17">
        <v>146.74700000000001</v>
      </c>
      <c r="J625" s="17">
        <v>3589.4</v>
      </c>
      <c r="K625" s="17">
        <v>355.1</v>
      </c>
      <c r="L625" s="17">
        <v>0.3755</v>
      </c>
      <c r="M625" s="17">
        <v>587.63499999999999</v>
      </c>
      <c r="N625" s="17">
        <v>706.01500999999996</v>
      </c>
      <c r="O625" s="17">
        <v>102442.3</v>
      </c>
      <c r="P625" s="17">
        <v>1576.3</v>
      </c>
      <c r="Q625" s="17">
        <v>-12.119</v>
      </c>
      <c r="R625" s="17">
        <v>14772.508</v>
      </c>
      <c r="S625" s="17">
        <v>62.497999999999998</v>
      </c>
      <c r="T625" s="17">
        <v>-8.5850000000000009</v>
      </c>
      <c r="U625" s="17">
        <v>-0.2722</v>
      </c>
      <c r="V625" s="17">
        <v>-2.8</v>
      </c>
      <c r="W625" s="17">
        <v>28564.003410000001</v>
      </c>
      <c r="X625" s="17">
        <v>9180</v>
      </c>
      <c r="Y625" s="17">
        <v>70.260000000000005</v>
      </c>
      <c r="Z625" s="17">
        <v>-91.113</v>
      </c>
    </row>
    <row r="626" spans="1:26" x14ac:dyDescent="0.2">
      <c r="A626" s="27">
        <v>44740</v>
      </c>
      <c r="B626" s="17">
        <v>1368.0530000000001</v>
      </c>
      <c r="C626" s="14">
        <v>15.55</v>
      </c>
      <c r="D626" s="17">
        <v>40</v>
      </c>
      <c r="E626" s="17">
        <v>62.350999999999999</v>
      </c>
      <c r="F626" s="17">
        <v>295</v>
      </c>
      <c r="G626" s="17">
        <v>584.02</v>
      </c>
      <c r="H626" s="17">
        <v>43.46</v>
      </c>
      <c r="I626" s="17">
        <v>107.999</v>
      </c>
      <c r="J626" s="17">
        <v>3512.5</v>
      </c>
      <c r="K626" s="17">
        <v>355</v>
      </c>
      <c r="L626" s="17">
        <v>0.40949999999999998</v>
      </c>
      <c r="M626" s="17">
        <v>567.72</v>
      </c>
      <c r="N626" s="17">
        <v>687.70752000000005</v>
      </c>
      <c r="O626" s="17">
        <v>100962.3</v>
      </c>
      <c r="P626" s="17">
        <v>1512</v>
      </c>
      <c r="Q626" s="17">
        <v>-13.038</v>
      </c>
      <c r="R626" s="17">
        <v>15788.713</v>
      </c>
      <c r="S626" s="17">
        <v>59.5</v>
      </c>
      <c r="T626" s="17">
        <v>-6.54</v>
      </c>
      <c r="U626" s="17">
        <v>-0.32300000000000001</v>
      </c>
      <c r="V626" s="17">
        <v>-2.8980000000000001</v>
      </c>
      <c r="W626" s="17">
        <v>29277.952710000001</v>
      </c>
      <c r="X626" s="17">
        <v>6923.4</v>
      </c>
      <c r="Y626" s="17">
        <v>68.495000000000005</v>
      </c>
      <c r="Z626" s="17">
        <v>-86.915000000000006</v>
      </c>
    </row>
    <row r="627" spans="1:26" x14ac:dyDescent="0.2">
      <c r="A627" s="27">
        <v>44739</v>
      </c>
      <c r="B627" s="17">
        <v>1343.84</v>
      </c>
      <c r="C627" s="14">
        <v>15.6</v>
      </c>
      <c r="D627" s="17">
        <v>70.334999999999994</v>
      </c>
      <c r="E627" s="17">
        <v>63.127000000000002</v>
      </c>
      <c r="F627" s="17">
        <v>295</v>
      </c>
      <c r="G627" s="17">
        <v>507.54500000000002</v>
      </c>
      <c r="H627" s="17">
        <v>38.880000000000003</v>
      </c>
      <c r="I627" s="17">
        <v>71.001000000000005</v>
      </c>
      <c r="J627" s="17">
        <v>3543.75</v>
      </c>
      <c r="K627" s="17">
        <v>345</v>
      </c>
      <c r="L627" s="17">
        <v>0.41749999999999998</v>
      </c>
      <c r="M627" s="17">
        <v>553</v>
      </c>
      <c r="N627" s="17">
        <v>638.10497999999995</v>
      </c>
      <c r="O627" s="17">
        <v>98330</v>
      </c>
      <c r="P627" s="17">
        <v>1467.5</v>
      </c>
      <c r="Q627" s="17">
        <v>-12.465</v>
      </c>
      <c r="R627" s="17">
        <v>15246.072</v>
      </c>
      <c r="S627" s="17">
        <v>64.3</v>
      </c>
      <c r="T627" s="17">
        <v>-6.65</v>
      </c>
      <c r="U627" s="17">
        <v>-0.3725</v>
      </c>
      <c r="V627" s="17">
        <v>-2.94</v>
      </c>
      <c r="W627" s="17">
        <v>27519.532579999999</v>
      </c>
      <c r="X627" s="17">
        <v>7022.2</v>
      </c>
      <c r="Y627" s="17">
        <v>69.099999999999994</v>
      </c>
      <c r="Z627" s="17">
        <v>-85.99</v>
      </c>
    </row>
    <row r="628" spans="1:26" x14ac:dyDescent="0.2">
      <c r="A628" s="27">
        <v>44736</v>
      </c>
      <c r="B628" s="17">
        <v>1319.82</v>
      </c>
      <c r="C628" s="14">
        <v>15.667</v>
      </c>
      <c r="D628" s="17">
        <v>84</v>
      </c>
      <c r="E628" s="17">
        <v>63.475000000000001</v>
      </c>
      <c r="F628" s="17">
        <v>295.97500000000002</v>
      </c>
      <c r="G628" s="17">
        <v>497.7</v>
      </c>
      <c r="H628" s="17">
        <v>71.739999999999995</v>
      </c>
      <c r="I628" s="17">
        <v>95.248000000000005</v>
      </c>
      <c r="J628" s="17">
        <v>3580</v>
      </c>
      <c r="K628" s="17">
        <v>342.6</v>
      </c>
      <c r="L628" s="17">
        <v>0.41649999999999998</v>
      </c>
      <c r="M628" s="17">
        <v>548.5</v>
      </c>
      <c r="N628" s="17">
        <v>633.5</v>
      </c>
      <c r="O628" s="17">
        <v>96735</v>
      </c>
      <c r="P628" s="17">
        <v>1492</v>
      </c>
      <c r="Q628" s="17">
        <v>-9.5660000000000007</v>
      </c>
      <c r="R628" s="17">
        <v>20015.903999999999</v>
      </c>
      <c r="S628" s="17">
        <v>59.48</v>
      </c>
      <c r="T628" s="17">
        <v>-8.0649999999999995</v>
      </c>
      <c r="U628" s="17">
        <v>-0.30470000000000003</v>
      </c>
      <c r="V628" s="17">
        <v>-2.86</v>
      </c>
      <c r="W628" s="17">
        <v>29319.993729999998</v>
      </c>
      <c r="X628" s="17">
        <v>7523.6</v>
      </c>
      <c r="Y628" s="17">
        <v>68.625</v>
      </c>
      <c r="Z628" s="17">
        <v>-84.724999999999994</v>
      </c>
    </row>
    <row r="629" spans="1:26" x14ac:dyDescent="0.2">
      <c r="A629" s="27">
        <v>44735</v>
      </c>
      <c r="B629" s="17">
        <v>1324.0409999999999</v>
      </c>
      <c r="C629" s="14">
        <v>15.355</v>
      </c>
      <c r="D629" s="17">
        <v>87</v>
      </c>
      <c r="E629" s="17">
        <v>62</v>
      </c>
      <c r="F629" s="17">
        <v>291</v>
      </c>
      <c r="G629" s="17">
        <v>495.065</v>
      </c>
      <c r="H629" s="17">
        <v>60.792999999999999</v>
      </c>
      <c r="I629" s="17">
        <v>105.252</v>
      </c>
      <c r="J629" s="17">
        <v>3637.5</v>
      </c>
      <c r="K629" s="17">
        <v>345</v>
      </c>
      <c r="L629" s="17">
        <v>0.46899999999999997</v>
      </c>
      <c r="M629" s="17">
        <v>541.255</v>
      </c>
      <c r="N629" s="17">
        <v>625</v>
      </c>
      <c r="O629" s="17">
        <v>97070</v>
      </c>
      <c r="P629" s="17">
        <v>1539.3</v>
      </c>
      <c r="Q629" s="17">
        <v>-6.9690000000000003</v>
      </c>
      <c r="R629" s="17">
        <v>20027.245999999999</v>
      </c>
      <c r="S629" s="17">
        <v>60.3</v>
      </c>
      <c r="T629" s="17">
        <v>-10.475</v>
      </c>
      <c r="U629" s="17">
        <v>-0.28849999999999998</v>
      </c>
      <c r="V629" s="17">
        <v>-3.16</v>
      </c>
      <c r="W629" s="17">
        <v>28580.022939999999</v>
      </c>
      <c r="X629" s="17">
        <v>6887.8</v>
      </c>
      <c r="Y629" s="17">
        <v>68.739999999999995</v>
      </c>
      <c r="Z629" s="17">
        <v>-84.644999999999996</v>
      </c>
    </row>
    <row r="630" spans="1:26" x14ac:dyDescent="0.2">
      <c r="A630" s="27">
        <v>44734</v>
      </c>
      <c r="B630" s="17">
        <v>1293.201</v>
      </c>
      <c r="C630" s="14">
        <v>15.19</v>
      </c>
      <c r="D630" s="17">
        <v>93.62</v>
      </c>
      <c r="E630" s="17">
        <v>59.621000000000002</v>
      </c>
      <c r="F630" s="17">
        <v>296.70699999999999</v>
      </c>
      <c r="G630" s="17">
        <v>522.5</v>
      </c>
      <c r="H630" s="17">
        <v>50.844999999999999</v>
      </c>
      <c r="I630" s="17">
        <v>71.998000000000005</v>
      </c>
      <c r="J630" s="17">
        <v>3732.5</v>
      </c>
      <c r="K630" s="17">
        <v>332.5</v>
      </c>
      <c r="L630" s="17">
        <v>0.45069999999999999</v>
      </c>
      <c r="M630" s="17">
        <v>559.86</v>
      </c>
      <c r="N630" s="17">
        <v>658.47040000000004</v>
      </c>
      <c r="O630" s="17">
        <v>110640</v>
      </c>
      <c r="P630" s="17">
        <v>1652.8</v>
      </c>
      <c r="Q630" s="17">
        <v>-6.45</v>
      </c>
      <c r="R630" s="17">
        <v>18866.699000000001</v>
      </c>
      <c r="S630" s="17">
        <v>59</v>
      </c>
      <c r="T630" s="17">
        <v>-12.14</v>
      </c>
      <c r="U630" s="17">
        <v>-0.28349999999999997</v>
      </c>
      <c r="V630" s="17">
        <v>-3.1</v>
      </c>
      <c r="W630" s="17">
        <v>29317.55428</v>
      </c>
      <c r="X630" s="17">
        <v>8480.2000000000007</v>
      </c>
      <c r="Y630" s="17">
        <v>70.522000000000006</v>
      </c>
      <c r="Z630" s="17">
        <v>-87.42</v>
      </c>
    </row>
    <row r="631" spans="1:26" x14ac:dyDescent="0.2">
      <c r="A631" s="27">
        <v>44733</v>
      </c>
      <c r="B631" s="17">
        <v>1288.338</v>
      </c>
      <c r="C631" s="14">
        <v>14.9</v>
      </c>
      <c r="D631" s="17">
        <v>89.53</v>
      </c>
      <c r="E631" s="17">
        <v>60.088000000000001</v>
      </c>
      <c r="F631" s="17">
        <v>314</v>
      </c>
      <c r="G631" s="17">
        <v>520.4</v>
      </c>
      <c r="H631" s="17">
        <v>38.917999999999999</v>
      </c>
      <c r="I631" s="17">
        <v>45.5</v>
      </c>
      <c r="J631" s="17">
        <v>3685</v>
      </c>
      <c r="K631" s="17">
        <v>335.1</v>
      </c>
      <c r="L631" s="17">
        <v>0.45069999999999999</v>
      </c>
      <c r="M631" s="17">
        <v>562.85199999999998</v>
      </c>
      <c r="N631" s="17">
        <v>645.75756999999999</v>
      </c>
      <c r="O631" s="17">
        <v>128846.3</v>
      </c>
      <c r="P631" s="17">
        <v>1708.7</v>
      </c>
      <c r="Q631" s="17">
        <v>-8.2089999999999996</v>
      </c>
      <c r="R631" s="17">
        <v>21008.925999999999</v>
      </c>
      <c r="S631" s="17">
        <v>64.5</v>
      </c>
      <c r="T631" s="17">
        <v>-10.725</v>
      </c>
      <c r="U631" s="17">
        <v>-0.32069999999999999</v>
      </c>
      <c r="V631" s="17">
        <v>-3.52</v>
      </c>
      <c r="W631" s="17">
        <v>29920.503570000001</v>
      </c>
      <c r="X631" s="17">
        <v>8973.6</v>
      </c>
      <c r="Y631" s="17">
        <v>67.930000000000007</v>
      </c>
      <c r="Z631" s="17">
        <v>-88.22</v>
      </c>
    </row>
    <row r="632" spans="1:26" x14ac:dyDescent="0.2">
      <c r="A632" s="27">
        <v>44732</v>
      </c>
      <c r="B632" s="17">
        <v>1336.8979999999999</v>
      </c>
      <c r="C632" s="14">
        <v>15.45</v>
      </c>
      <c r="D632" s="17">
        <v>119.48</v>
      </c>
      <c r="E632" s="17">
        <v>59.225000000000001</v>
      </c>
      <c r="F632" s="17">
        <v>310</v>
      </c>
      <c r="G632" s="17">
        <v>519.93200000000002</v>
      </c>
      <c r="H632" s="17">
        <v>60.344999999999999</v>
      </c>
      <c r="I632" s="17">
        <v>9.2509999999999994</v>
      </c>
      <c r="J632" s="17">
        <v>3732.5</v>
      </c>
      <c r="K632" s="17">
        <v>335.1</v>
      </c>
      <c r="L632" s="17">
        <v>0.45069999999999999</v>
      </c>
      <c r="M632" s="17">
        <v>564.90499999999997</v>
      </c>
      <c r="N632" s="17">
        <v>649.17651000000001</v>
      </c>
      <c r="O632" s="17">
        <v>154504</v>
      </c>
      <c r="P632" s="17">
        <v>1793</v>
      </c>
      <c r="Q632" s="17">
        <v>-6.1369999999999996</v>
      </c>
      <c r="R632" s="17">
        <v>17473.400000000001</v>
      </c>
      <c r="S632" s="17">
        <v>68.3</v>
      </c>
      <c r="T632" s="17">
        <v>-10.92</v>
      </c>
      <c r="U632" s="17">
        <v>-0.30370000000000003</v>
      </c>
      <c r="V632" s="17">
        <v>-3.45</v>
      </c>
      <c r="W632" s="17">
        <v>28729.933110000002</v>
      </c>
      <c r="X632" s="17">
        <v>11687.2</v>
      </c>
      <c r="Y632" s="17">
        <v>66.634</v>
      </c>
      <c r="Z632" s="17">
        <v>-82.566999999999993</v>
      </c>
    </row>
    <row r="633" spans="1:26" x14ac:dyDescent="0.2">
      <c r="A633" s="27">
        <v>44729</v>
      </c>
      <c r="B633" s="17">
        <v>1330.2619999999999</v>
      </c>
      <c r="C633" s="14">
        <v>15.28</v>
      </c>
      <c r="D633" s="17">
        <v>110.5</v>
      </c>
      <c r="E633" s="17">
        <v>59.1</v>
      </c>
      <c r="F633" s="17">
        <v>307</v>
      </c>
      <c r="G633" s="17">
        <v>518</v>
      </c>
      <c r="H633" s="17">
        <v>58.47</v>
      </c>
      <c r="I633" s="17">
        <v>69.747</v>
      </c>
      <c r="J633" s="17">
        <v>3735</v>
      </c>
      <c r="K633" s="17">
        <v>335</v>
      </c>
      <c r="L633" s="17">
        <v>0.45069999999999999</v>
      </c>
      <c r="M633" s="17">
        <v>554.85</v>
      </c>
      <c r="N633" s="17">
        <v>659.71496999999999</v>
      </c>
      <c r="O633" s="17">
        <v>164850</v>
      </c>
      <c r="P633" s="17">
        <v>1765.5</v>
      </c>
      <c r="Q633" s="17">
        <v>-2.4700000000000002</v>
      </c>
      <c r="R633" s="17">
        <v>19674.898000000001</v>
      </c>
      <c r="S633" s="17">
        <v>69.8</v>
      </c>
      <c r="T633" s="17">
        <v>-11.13</v>
      </c>
      <c r="U633" s="17">
        <v>-0.28370000000000001</v>
      </c>
      <c r="V633" s="17">
        <v>-2.68</v>
      </c>
      <c r="W633" s="17">
        <v>29384.003499999999</v>
      </c>
      <c r="X633" s="17">
        <v>12002</v>
      </c>
      <c r="Y633" s="17">
        <v>66.094999999999999</v>
      </c>
      <c r="Z633" s="17">
        <v>-80.992999999999995</v>
      </c>
    </row>
    <row r="634" spans="1:26" x14ac:dyDescent="0.2">
      <c r="A634" s="27">
        <v>44728</v>
      </c>
      <c r="B634" s="17">
        <v>1331.492</v>
      </c>
      <c r="C634" s="14">
        <v>15.8</v>
      </c>
      <c r="D634" s="17">
        <v>104.5</v>
      </c>
      <c r="E634" s="17">
        <v>60.371000000000002</v>
      </c>
      <c r="F634" s="17">
        <v>300</v>
      </c>
      <c r="G634" s="17">
        <v>517.5</v>
      </c>
      <c r="H634" s="17">
        <v>58.47</v>
      </c>
      <c r="I634" s="17">
        <v>54.741</v>
      </c>
      <c r="J634" s="17">
        <v>3740</v>
      </c>
      <c r="K634" s="17">
        <v>335.1</v>
      </c>
      <c r="L634" s="17">
        <v>0.48</v>
      </c>
      <c r="M634" s="17">
        <v>536.66</v>
      </c>
      <c r="N634" s="17">
        <v>658.995</v>
      </c>
      <c r="O634" s="17">
        <v>167338.79999999999</v>
      </c>
      <c r="P634" s="17">
        <v>1762.8</v>
      </c>
      <c r="Q634" s="17">
        <v>-3.7389999999999999</v>
      </c>
      <c r="R634" s="17">
        <v>23941.651999999998</v>
      </c>
      <c r="S634" s="17">
        <v>69.8</v>
      </c>
      <c r="T634" s="17">
        <v>-16.25</v>
      </c>
      <c r="U634" s="17">
        <v>-0.311</v>
      </c>
      <c r="V634" s="17">
        <v>-3.56</v>
      </c>
      <c r="W634" s="17">
        <v>29453.202730000001</v>
      </c>
      <c r="X634" s="17">
        <v>12457.5</v>
      </c>
      <c r="Y634" s="17">
        <v>66.084999999999994</v>
      </c>
      <c r="Z634" s="17">
        <v>-78.555999999999997</v>
      </c>
    </row>
    <row r="635" spans="1:26" x14ac:dyDescent="0.2">
      <c r="A635" s="27">
        <v>44727</v>
      </c>
      <c r="B635" s="17">
        <v>1321.4390000000001</v>
      </c>
      <c r="C635" s="14">
        <v>14.801</v>
      </c>
      <c r="D635" s="17">
        <v>119</v>
      </c>
      <c r="E635" s="17">
        <v>58.75</v>
      </c>
      <c r="F635" s="17">
        <v>305</v>
      </c>
      <c r="G635" s="17">
        <v>475.99700000000001</v>
      </c>
      <c r="H635" s="17">
        <v>55.78</v>
      </c>
      <c r="I635" s="17">
        <v>-25.501000000000001</v>
      </c>
      <c r="J635" s="17">
        <v>3768.5</v>
      </c>
      <c r="K635" s="17">
        <v>360</v>
      </c>
      <c r="L635" s="17">
        <v>0.51800000000000002</v>
      </c>
      <c r="M635" s="17">
        <v>535.78499999999997</v>
      </c>
      <c r="N635" s="17">
        <v>681.24597000000006</v>
      </c>
      <c r="O635" s="17">
        <v>180090</v>
      </c>
      <c r="P635" s="17">
        <v>1743</v>
      </c>
      <c r="Q635" s="17">
        <v>-4.45</v>
      </c>
      <c r="R635" s="17">
        <v>24735.195</v>
      </c>
      <c r="S635" s="17">
        <v>70.3</v>
      </c>
      <c r="T635" s="17">
        <v>-11.94</v>
      </c>
      <c r="U635" s="17">
        <v>-0.29520000000000002</v>
      </c>
      <c r="V635" s="17">
        <v>-2.58</v>
      </c>
      <c r="W635" s="17">
        <v>30065.003580000001</v>
      </c>
      <c r="X635" s="17">
        <v>12479.8</v>
      </c>
      <c r="Y635" s="17">
        <v>67.790000000000006</v>
      </c>
      <c r="Z635" s="17">
        <v>-82.658000000000001</v>
      </c>
    </row>
    <row r="636" spans="1:26" x14ac:dyDescent="0.2">
      <c r="A636" s="27">
        <v>44726</v>
      </c>
      <c r="B636" s="17">
        <v>1335.8030000000001</v>
      </c>
      <c r="C636" s="14">
        <v>14.58</v>
      </c>
      <c r="D636" s="17">
        <v>108</v>
      </c>
      <c r="E636" s="17">
        <v>59.6</v>
      </c>
      <c r="F636" s="17">
        <v>294.99200000000002</v>
      </c>
      <c r="G636" s="17">
        <v>469.14499999999998</v>
      </c>
      <c r="H636" s="17">
        <v>88.427999999999997</v>
      </c>
      <c r="I636" s="17">
        <v>-2.5030000000000001</v>
      </c>
      <c r="J636" s="17">
        <v>3877.5</v>
      </c>
      <c r="K636" s="17">
        <v>360</v>
      </c>
      <c r="L636" s="17">
        <v>0.59930000000000005</v>
      </c>
      <c r="M636" s="17">
        <v>545.04999999999995</v>
      </c>
      <c r="N636" s="17">
        <v>673.20496000000003</v>
      </c>
      <c r="O636" s="17">
        <v>155995</v>
      </c>
      <c r="P636" s="17">
        <v>1757</v>
      </c>
      <c r="Q636" s="17">
        <v>-7.2629999999999999</v>
      </c>
      <c r="R636" s="17">
        <v>27196.175999999999</v>
      </c>
      <c r="S636" s="17">
        <v>70</v>
      </c>
      <c r="T636" s="17">
        <v>-6.4</v>
      </c>
      <c r="U636" s="17">
        <v>-0.28820000000000001</v>
      </c>
      <c r="V636" s="17">
        <v>-2.9</v>
      </c>
      <c r="W636" s="17">
        <v>29864.964499999998</v>
      </c>
      <c r="X636" s="17">
        <v>11756.8</v>
      </c>
      <c r="Y636" s="17">
        <v>66.489000000000004</v>
      </c>
      <c r="Z636" s="17">
        <v>-78.561999999999998</v>
      </c>
    </row>
    <row r="637" spans="1:26" x14ac:dyDescent="0.2">
      <c r="A637" s="27">
        <v>44725</v>
      </c>
      <c r="B637" s="17">
        <v>1326.7650000000001</v>
      </c>
      <c r="C637" s="14">
        <v>14.595000000000001</v>
      </c>
      <c r="D637" s="17">
        <v>135</v>
      </c>
      <c r="E637" s="17">
        <v>61.475000000000001</v>
      </c>
      <c r="F637" s="17">
        <v>307.5</v>
      </c>
      <c r="G637" s="17">
        <v>479</v>
      </c>
      <c r="H637" s="17">
        <v>88.427999999999997</v>
      </c>
      <c r="I637" s="17">
        <v>54.002000000000002</v>
      </c>
      <c r="J637" s="17">
        <v>3650</v>
      </c>
      <c r="K637" s="17">
        <v>375</v>
      </c>
      <c r="L637" s="17">
        <v>0.60950000000000004</v>
      </c>
      <c r="M637" s="17">
        <v>542.80999999999995</v>
      </c>
      <c r="N637" s="17">
        <v>663.40503000000001</v>
      </c>
      <c r="O637" s="17">
        <v>164370</v>
      </c>
      <c r="P637" s="17">
        <v>1782</v>
      </c>
      <c r="Q637" s="17">
        <v>-7.4939999999999998</v>
      </c>
      <c r="R637" s="17">
        <v>31153.914000000001</v>
      </c>
      <c r="S637" s="17">
        <v>72.33</v>
      </c>
      <c r="T637" s="17">
        <v>-2.952</v>
      </c>
      <c r="U637" s="17">
        <v>-0.26129999999999998</v>
      </c>
      <c r="V637" s="17">
        <v>-2.2000000000000002</v>
      </c>
      <c r="W637" s="17">
        <v>30215.0036</v>
      </c>
      <c r="X637" s="17">
        <v>9896.2000000000007</v>
      </c>
      <c r="Y637" s="17">
        <v>65.137</v>
      </c>
      <c r="Z637" s="17">
        <v>-75.007000000000005</v>
      </c>
    </row>
    <row r="638" spans="1:26" x14ac:dyDescent="0.2">
      <c r="A638" s="27">
        <v>44722</v>
      </c>
      <c r="B638" s="17">
        <v>1290.0830000000001</v>
      </c>
      <c r="C638" s="14">
        <v>14.9</v>
      </c>
      <c r="D638" s="17">
        <v>142.5</v>
      </c>
      <c r="E638" s="17">
        <v>61.651000000000003</v>
      </c>
      <c r="F638" s="17">
        <v>307.5</v>
      </c>
      <c r="G638" s="17">
        <v>465.39499999999998</v>
      </c>
      <c r="H638" s="17">
        <v>50.228000000000002</v>
      </c>
      <c r="I638" s="17">
        <v>-53.753999999999998</v>
      </c>
      <c r="J638" s="17">
        <v>3447.5</v>
      </c>
      <c r="K638" s="17">
        <v>375.1</v>
      </c>
      <c r="L638" s="17">
        <v>0.623</v>
      </c>
      <c r="M638" s="17">
        <v>533.99</v>
      </c>
      <c r="N638" s="17">
        <v>679.5</v>
      </c>
      <c r="O638" s="17">
        <v>163430</v>
      </c>
      <c r="P638" s="17">
        <v>1712.5</v>
      </c>
      <c r="Q638" s="17">
        <v>-7.1719999999999997</v>
      </c>
      <c r="R638" s="17">
        <v>25494.199000000001</v>
      </c>
      <c r="S638" s="17">
        <v>72.05</v>
      </c>
      <c r="T638" s="17">
        <v>-1.68</v>
      </c>
      <c r="U638" s="17">
        <v>-0.24</v>
      </c>
      <c r="V638" s="17">
        <v>-1.28</v>
      </c>
      <c r="W638" s="17">
        <v>29799.964489999998</v>
      </c>
      <c r="X638" s="17">
        <v>9191</v>
      </c>
      <c r="Y638" s="17">
        <v>58.975000000000001</v>
      </c>
      <c r="Z638" s="17">
        <v>-65.905000000000001</v>
      </c>
    </row>
    <row r="639" spans="1:26" x14ac:dyDescent="0.2">
      <c r="A639" s="27">
        <v>44721</v>
      </c>
      <c r="B639" s="17">
        <v>1298.1600000000001</v>
      </c>
      <c r="C639" s="14">
        <v>14.484999999999999</v>
      </c>
      <c r="D639" s="17">
        <v>142.5</v>
      </c>
      <c r="E639" s="17">
        <v>58.95</v>
      </c>
      <c r="F639" s="17">
        <v>297</v>
      </c>
      <c r="G639" s="17">
        <v>464.94299999999998</v>
      </c>
      <c r="H639" s="17">
        <v>45.13</v>
      </c>
      <c r="I639" s="17">
        <v>38.753</v>
      </c>
      <c r="J639" s="17">
        <v>3389</v>
      </c>
      <c r="K639" s="17">
        <v>375.2</v>
      </c>
      <c r="L639" s="17">
        <v>0.54</v>
      </c>
      <c r="M639" s="17">
        <v>533.88</v>
      </c>
      <c r="N639" s="17">
        <v>681.00378000000001</v>
      </c>
      <c r="O639" s="17">
        <v>156390</v>
      </c>
      <c r="P639" s="17">
        <v>1683.3</v>
      </c>
      <c r="Q639" s="17">
        <v>-5.3230000000000004</v>
      </c>
      <c r="R639" s="17">
        <v>28105.550999999999</v>
      </c>
      <c r="S639" s="17">
        <v>76.501000000000005</v>
      </c>
      <c r="T639" s="17">
        <v>-1.575</v>
      </c>
      <c r="U639" s="17">
        <v>-0.2485</v>
      </c>
      <c r="V639" s="17">
        <v>-1.155</v>
      </c>
      <c r="W639" s="17">
        <v>28869.933130000001</v>
      </c>
      <c r="X639" s="17">
        <v>9179.1</v>
      </c>
      <c r="Y639" s="17">
        <v>57.57</v>
      </c>
      <c r="Z639" s="17">
        <v>-63.917000000000002</v>
      </c>
    </row>
    <row r="640" spans="1:26" x14ac:dyDescent="0.2">
      <c r="A640" s="27">
        <v>44720</v>
      </c>
      <c r="B640" s="17">
        <v>1286.8330000000001</v>
      </c>
      <c r="C640" s="14">
        <v>14.045</v>
      </c>
      <c r="D640" s="17">
        <v>144.30500000000001</v>
      </c>
      <c r="E640" s="17">
        <v>58.247</v>
      </c>
      <c r="F640" s="17">
        <v>302.5</v>
      </c>
      <c r="G640" s="17">
        <v>477.08499999999998</v>
      </c>
      <c r="H640" s="17">
        <v>43.92</v>
      </c>
      <c r="I640" s="17">
        <v>68.254000000000005</v>
      </c>
      <c r="J640" s="17">
        <v>3480</v>
      </c>
      <c r="K640" s="17">
        <v>377.1</v>
      </c>
      <c r="L640" s="17">
        <v>0.54700000000000004</v>
      </c>
      <c r="M640" s="17">
        <v>550.05999999999995</v>
      </c>
      <c r="N640" s="17">
        <v>700.16918999999996</v>
      </c>
      <c r="O640" s="17">
        <v>114560</v>
      </c>
      <c r="P640" s="17">
        <v>1749.8</v>
      </c>
      <c r="Q640" s="17">
        <v>-5.4829999999999997</v>
      </c>
      <c r="R640" s="17">
        <v>25835.238000000001</v>
      </c>
      <c r="S640" s="17">
        <v>73.545000000000002</v>
      </c>
      <c r="T640" s="17">
        <v>-1.47</v>
      </c>
      <c r="U640" s="17">
        <v>-0.22750000000000001</v>
      </c>
      <c r="V640" s="17">
        <v>-0.91</v>
      </c>
      <c r="W640" s="17">
        <v>29281.01326</v>
      </c>
      <c r="X640" s="17">
        <v>9254</v>
      </c>
      <c r="Y640" s="17">
        <v>57.545000000000002</v>
      </c>
      <c r="Z640" s="17">
        <v>-64.760000000000005</v>
      </c>
    </row>
    <row r="641" spans="1:26" x14ac:dyDescent="0.2">
      <c r="A641" s="27">
        <v>44719</v>
      </c>
      <c r="B641" s="17">
        <v>1288.42</v>
      </c>
      <c r="C641" s="14">
        <v>14.95</v>
      </c>
      <c r="D641" s="17">
        <v>133.05500000000001</v>
      </c>
      <c r="E641" s="17">
        <v>58.052</v>
      </c>
      <c r="F641" s="17">
        <v>285</v>
      </c>
      <c r="G641" s="17">
        <v>469</v>
      </c>
      <c r="H641" s="17">
        <v>35.835000000000001</v>
      </c>
      <c r="I641" s="17">
        <v>73.251999999999995</v>
      </c>
      <c r="J641" s="17">
        <v>3425</v>
      </c>
      <c r="K641" s="17">
        <v>372.6</v>
      </c>
      <c r="L641" s="17">
        <v>0.57499999999999996</v>
      </c>
      <c r="M641" s="17">
        <v>542.75</v>
      </c>
      <c r="N641" s="17">
        <v>687.89142000000004</v>
      </c>
      <c r="O641" s="17">
        <v>98010</v>
      </c>
      <c r="P641" s="17">
        <v>1716.3</v>
      </c>
      <c r="Q641" s="17">
        <v>-5.8</v>
      </c>
      <c r="R641" s="17">
        <v>25563.85</v>
      </c>
      <c r="S641" s="17">
        <v>74.36</v>
      </c>
      <c r="T641" s="17">
        <v>-1.77</v>
      </c>
      <c r="U641" s="17">
        <v>-0.23749999999999999</v>
      </c>
      <c r="V641" s="17">
        <v>-0.64900000000000002</v>
      </c>
      <c r="W641" s="17">
        <v>29060.903849999999</v>
      </c>
      <c r="X641" s="17">
        <v>9124.2999999999993</v>
      </c>
      <c r="Y641" s="17">
        <v>56.25</v>
      </c>
      <c r="Z641" s="17">
        <v>-62.174999999999997</v>
      </c>
    </row>
    <row r="642" spans="1:26" x14ac:dyDescent="0.2">
      <c r="A642" s="27">
        <v>44718</v>
      </c>
      <c r="B642" s="17">
        <v>1260.115</v>
      </c>
      <c r="C642" s="14">
        <v>14.525</v>
      </c>
      <c r="D642" s="17">
        <v>130</v>
      </c>
      <c r="E642" s="17">
        <v>57.9</v>
      </c>
      <c r="F642" s="17">
        <v>271</v>
      </c>
      <c r="G642" s="17">
        <v>462.03500000000003</v>
      </c>
      <c r="H642" s="17">
        <v>39.482999999999997</v>
      </c>
      <c r="I642" s="17">
        <v>96.254000000000005</v>
      </c>
      <c r="J642" s="17">
        <v>3435</v>
      </c>
      <c r="K642" s="17">
        <v>366.6</v>
      </c>
      <c r="L642" s="17">
        <v>0.63500000000000001</v>
      </c>
      <c r="M642" s="17">
        <v>542</v>
      </c>
      <c r="N642" s="17">
        <v>683.80542000000003</v>
      </c>
      <c r="O642" s="17">
        <v>96530</v>
      </c>
      <c r="P642" s="17">
        <v>1694.1</v>
      </c>
      <c r="Q642" s="17">
        <v>-5.9249999999999998</v>
      </c>
      <c r="R642" s="17">
        <v>24367.326000000001</v>
      </c>
      <c r="S642" s="17">
        <v>76</v>
      </c>
      <c r="T642" s="17">
        <v>-1.79</v>
      </c>
      <c r="U642" s="17">
        <v>-0.2515</v>
      </c>
      <c r="V642" s="17">
        <v>-0.80500000000000005</v>
      </c>
      <c r="W642" s="17">
        <v>28063.96428</v>
      </c>
      <c r="X642" s="17">
        <v>8065.5</v>
      </c>
      <c r="Y642" s="17">
        <v>55.93</v>
      </c>
      <c r="Z642" s="17">
        <v>-61.265000000000001</v>
      </c>
    </row>
    <row r="643" spans="1:26" x14ac:dyDescent="0.2">
      <c r="A643" s="27">
        <v>44715</v>
      </c>
      <c r="B643" s="17">
        <v>1270.635</v>
      </c>
      <c r="C643" s="14">
        <v>14.36</v>
      </c>
      <c r="D643" s="17">
        <v>145.74</v>
      </c>
      <c r="E643" s="17">
        <v>55.503</v>
      </c>
      <c r="F643" s="17">
        <v>265</v>
      </c>
      <c r="G643" s="17">
        <v>470.59500000000003</v>
      </c>
      <c r="H643" s="17">
        <v>27.108000000000001</v>
      </c>
      <c r="I643" s="17">
        <v>152.25399999999999</v>
      </c>
      <c r="J643" s="17">
        <v>3442.5</v>
      </c>
      <c r="K643" s="17">
        <v>365.1</v>
      </c>
      <c r="L643" s="17">
        <v>0.56499999999999995</v>
      </c>
      <c r="M643" s="17">
        <v>543.54</v>
      </c>
      <c r="N643" s="17">
        <v>699.73168999999996</v>
      </c>
      <c r="O643" s="17">
        <v>97160</v>
      </c>
      <c r="P643" s="17">
        <v>1694</v>
      </c>
      <c r="Q643" s="17">
        <v>-5.5869999999999997</v>
      </c>
      <c r="R643" s="17">
        <v>19755.044999999998</v>
      </c>
      <c r="S643" s="17">
        <v>74.3</v>
      </c>
      <c r="T643" s="17">
        <v>-1.75</v>
      </c>
      <c r="U643" s="17">
        <v>-0.254</v>
      </c>
      <c r="V643" s="17">
        <v>-0.85</v>
      </c>
      <c r="W643" s="17">
        <v>30202.943050000002</v>
      </c>
      <c r="X643" s="17">
        <v>7993.5</v>
      </c>
      <c r="Y643" s="17">
        <v>56.055</v>
      </c>
      <c r="Z643" s="17">
        <v>-60.768000000000001</v>
      </c>
    </row>
    <row r="644" spans="1:26" x14ac:dyDescent="0.2">
      <c r="A644" s="27">
        <v>44714</v>
      </c>
      <c r="B644" s="17">
        <v>1282.4480000000001</v>
      </c>
      <c r="C644" s="14">
        <v>14.3</v>
      </c>
      <c r="D644" s="17">
        <v>141.62</v>
      </c>
      <c r="E644" s="17">
        <v>54.100999999999999</v>
      </c>
      <c r="F644" s="17">
        <v>266.16500000000002</v>
      </c>
      <c r="G644" s="17">
        <v>469.95499999999998</v>
      </c>
      <c r="H644" s="17">
        <v>23.074999999999999</v>
      </c>
      <c r="I644" s="17">
        <v>111.003</v>
      </c>
      <c r="J644" s="17">
        <v>3482.5</v>
      </c>
      <c r="K644" s="17">
        <v>365.1</v>
      </c>
      <c r="L644" s="17">
        <v>0.63500000000000001</v>
      </c>
      <c r="M644" s="17">
        <v>543.32500000000005</v>
      </c>
      <c r="N644" s="17">
        <v>702.82494999999994</v>
      </c>
      <c r="O644" s="17">
        <v>97422.5</v>
      </c>
      <c r="P644" s="17">
        <v>1671.8</v>
      </c>
      <c r="Q644" s="17">
        <v>-5.5</v>
      </c>
      <c r="R644" s="17">
        <v>20463.633000000002</v>
      </c>
      <c r="S644" s="17">
        <v>72.655000000000001</v>
      </c>
      <c r="T644" s="17">
        <v>-0.5</v>
      </c>
      <c r="U644" s="17">
        <v>-0.23730000000000001</v>
      </c>
      <c r="V644" s="17">
        <v>-0.46</v>
      </c>
      <c r="W644" s="17">
        <v>30651.47436</v>
      </c>
      <c r="X644" s="17">
        <v>7882.8</v>
      </c>
      <c r="Y644" s="17">
        <v>55.884999999999998</v>
      </c>
      <c r="Z644" s="17">
        <v>-59.74</v>
      </c>
    </row>
    <row r="645" spans="1:26" x14ac:dyDescent="0.2">
      <c r="A645" s="27">
        <v>44713</v>
      </c>
      <c r="B645" s="17">
        <v>1290.175</v>
      </c>
      <c r="C645" s="14">
        <v>14.75</v>
      </c>
      <c r="D645" s="17">
        <v>159</v>
      </c>
      <c r="E645" s="17">
        <v>53.25</v>
      </c>
      <c r="F645" s="17">
        <v>273.5</v>
      </c>
      <c r="G645" s="17">
        <v>482.59500000000003</v>
      </c>
      <c r="H645" s="17">
        <v>39.744999999999997</v>
      </c>
      <c r="I645" s="17">
        <v>56.247999999999998</v>
      </c>
      <c r="J645" s="17">
        <v>3678</v>
      </c>
      <c r="K645" s="17">
        <v>370</v>
      </c>
      <c r="L645" s="17">
        <v>0.51749999999999996</v>
      </c>
      <c r="M645" s="17">
        <v>558.61</v>
      </c>
      <c r="N645" s="17">
        <v>722.12170000000003</v>
      </c>
      <c r="O645" s="17">
        <v>94710</v>
      </c>
      <c r="P645" s="17">
        <v>1710.7</v>
      </c>
      <c r="Q645" s="17">
        <v>-6.3</v>
      </c>
      <c r="R645" s="17">
        <v>19832.937999999998</v>
      </c>
      <c r="S645" s="17">
        <v>78.894999999999996</v>
      </c>
      <c r="T645" s="17">
        <v>-1.835</v>
      </c>
      <c r="U645" s="17">
        <v>-0.25369999999999998</v>
      </c>
      <c r="V645" s="17">
        <v>-0.35499999999999998</v>
      </c>
      <c r="W645" s="17">
        <v>29014.974160000002</v>
      </c>
      <c r="X645" s="17">
        <v>7969</v>
      </c>
      <c r="Y645" s="17">
        <v>56.662999999999997</v>
      </c>
      <c r="Z645" s="17">
        <v>-60.454999999999998</v>
      </c>
    </row>
    <row r="646" spans="1:26" x14ac:dyDescent="0.2">
      <c r="A646" s="27">
        <v>44712</v>
      </c>
      <c r="B646" s="17">
        <v>1251.7380000000001</v>
      </c>
      <c r="C646" s="14">
        <v>14.68</v>
      </c>
      <c r="D646" s="17">
        <v>166</v>
      </c>
      <c r="E646" s="17">
        <v>53.042000000000002</v>
      </c>
      <c r="F646" s="17">
        <v>266.20299999999997</v>
      </c>
      <c r="G646" s="17">
        <v>469.5</v>
      </c>
      <c r="H646" s="17">
        <v>49.107999999999997</v>
      </c>
      <c r="I646" s="17">
        <v>103.502</v>
      </c>
      <c r="J646" s="17">
        <v>3549.1660000000002</v>
      </c>
      <c r="K646" s="17">
        <v>355.1</v>
      </c>
      <c r="L646" s="17">
        <v>0.48499999999999999</v>
      </c>
      <c r="M646" s="17">
        <v>550</v>
      </c>
      <c r="N646" s="17">
        <v>722.88109999999995</v>
      </c>
      <c r="O646" s="17">
        <v>92230</v>
      </c>
      <c r="P646" s="17">
        <v>1641.5</v>
      </c>
      <c r="Q646" s="17">
        <v>-7.85</v>
      </c>
      <c r="R646" s="17">
        <v>18350.18</v>
      </c>
      <c r="S646" s="17">
        <v>72.724999999999994</v>
      </c>
      <c r="T646" s="17">
        <v>-1.2649999999999999</v>
      </c>
      <c r="U646" s="17">
        <v>-0.28270000000000001</v>
      </c>
      <c r="V646" s="17">
        <v>-0.38500000000000001</v>
      </c>
      <c r="W646" s="17">
        <v>29467.47422</v>
      </c>
      <c r="X646" s="17">
        <v>7461.5</v>
      </c>
      <c r="Y646" s="17">
        <v>55.034999999999997</v>
      </c>
      <c r="Z646" s="17">
        <v>-57.32</v>
      </c>
    </row>
    <row r="647" spans="1:26" x14ac:dyDescent="0.2">
      <c r="A647" s="27">
        <v>44711</v>
      </c>
      <c r="B647" s="17">
        <v>1267.9649999999999</v>
      </c>
      <c r="C647" s="14">
        <v>14.7</v>
      </c>
      <c r="D647" s="17">
        <v>149</v>
      </c>
      <c r="E647" s="17">
        <v>58.45</v>
      </c>
      <c r="F647" s="17">
        <v>263.35700000000003</v>
      </c>
      <c r="G647" s="17">
        <v>458.12</v>
      </c>
      <c r="H647" s="17">
        <v>50.274999999999999</v>
      </c>
      <c r="I647" s="17">
        <v>185.404</v>
      </c>
      <c r="J647" s="17">
        <v>3545</v>
      </c>
      <c r="K647" s="17">
        <v>362.6</v>
      </c>
      <c r="L647" s="17">
        <v>0.39500000000000002</v>
      </c>
      <c r="M647" s="17">
        <v>550.25</v>
      </c>
      <c r="N647" s="17">
        <v>697.63</v>
      </c>
      <c r="O647" s="17">
        <v>104860</v>
      </c>
      <c r="P647" s="17">
        <v>1614.8</v>
      </c>
      <c r="Q647" s="17">
        <v>-8.5310000000000006</v>
      </c>
      <c r="R647" s="17">
        <v>16936.305</v>
      </c>
      <c r="S647" s="17">
        <v>74.364999999999995</v>
      </c>
      <c r="T647" s="17">
        <v>-0.108</v>
      </c>
      <c r="U647" s="17">
        <v>-0.311</v>
      </c>
      <c r="V647" s="17">
        <v>0.13</v>
      </c>
      <c r="W647" s="17">
        <v>30624.013419999999</v>
      </c>
      <c r="X647" s="17">
        <v>7412.5</v>
      </c>
      <c r="Y647" s="17">
        <v>55.164999999999999</v>
      </c>
      <c r="Z647" s="17">
        <v>-57.546999999999997</v>
      </c>
    </row>
    <row r="648" spans="1:26" x14ac:dyDescent="0.2">
      <c r="A648" s="27">
        <v>44708</v>
      </c>
      <c r="B648" s="17">
        <v>1261.9380000000001</v>
      </c>
      <c r="C648" s="14">
        <v>15.02</v>
      </c>
      <c r="D648" s="17">
        <v>149.5</v>
      </c>
      <c r="E648" s="17">
        <v>58.061</v>
      </c>
      <c r="F648" s="17">
        <v>263.32799999999997</v>
      </c>
      <c r="G648" s="17">
        <v>464.5</v>
      </c>
      <c r="H648" s="17">
        <v>51.04</v>
      </c>
      <c r="I648" s="17">
        <v>70</v>
      </c>
      <c r="J648" s="17">
        <v>3551.25</v>
      </c>
      <c r="K648" s="17">
        <v>360.1</v>
      </c>
      <c r="L648" s="17">
        <v>0.44500000000000001</v>
      </c>
      <c r="M648" s="17">
        <v>551.6</v>
      </c>
      <c r="N648" s="17">
        <v>697.34253000000001</v>
      </c>
      <c r="O648" s="17">
        <v>101560</v>
      </c>
      <c r="P648" s="17">
        <v>1678</v>
      </c>
      <c r="Q648" s="17">
        <v>-8.09</v>
      </c>
      <c r="R648" s="17">
        <v>17144.805</v>
      </c>
      <c r="S648" s="17">
        <v>73.3</v>
      </c>
      <c r="T648" s="17">
        <v>0.89500000000000002</v>
      </c>
      <c r="U648" s="17">
        <v>-0.27179999999999999</v>
      </c>
      <c r="V648" s="17">
        <v>-0.17499999999999999</v>
      </c>
      <c r="W648" s="17">
        <v>30668.952870000001</v>
      </c>
      <c r="X648" s="17">
        <v>7838.1</v>
      </c>
      <c r="Y648" s="17">
        <v>54.826999999999998</v>
      </c>
      <c r="Z648" s="17">
        <v>-57.261000000000003</v>
      </c>
    </row>
    <row r="649" spans="1:26" x14ac:dyDescent="0.2">
      <c r="A649" s="27">
        <v>44707</v>
      </c>
      <c r="B649" s="17">
        <v>1271.9749999999999</v>
      </c>
      <c r="C649" s="14">
        <v>15.175000000000001</v>
      </c>
      <c r="D649" s="17">
        <v>143.82</v>
      </c>
      <c r="E649" s="17">
        <v>59.5</v>
      </c>
      <c r="F649" s="17">
        <v>263.45</v>
      </c>
      <c r="G649" s="17">
        <v>449.95299999999997</v>
      </c>
      <c r="H649" s="17">
        <v>57.05</v>
      </c>
      <c r="I649" s="17">
        <v>33.497999999999998</v>
      </c>
      <c r="J649" s="17">
        <v>3536.25</v>
      </c>
      <c r="K649" s="17">
        <v>360.1</v>
      </c>
      <c r="L649" s="17">
        <v>0.51500000000000001</v>
      </c>
      <c r="M649" s="17">
        <v>545.78499999999997</v>
      </c>
      <c r="N649" s="17">
        <v>676.02502000000004</v>
      </c>
      <c r="O649" s="17">
        <v>96125.8</v>
      </c>
      <c r="P649" s="17">
        <v>1675</v>
      </c>
      <c r="Q649" s="17">
        <v>-7.83</v>
      </c>
      <c r="R649" s="17">
        <v>17575.379000000001</v>
      </c>
      <c r="S649" s="17">
        <v>74.5</v>
      </c>
      <c r="T649" s="17">
        <v>0.8</v>
      </c>
      <c r="U649" s="17">
        <v>-0.23069999999999999</v>
      </c>
      <c r="V649" s="17">
        <v>-0.13500000000000001</v>
      </c>
      <c r="W649" s="17">
        <v>29461.44297</v>
      </c>
      <c r="X649" s="17">
        <v>7229.7</v>
      </c>
      <c r="Y649" s="17">
        <v>55.313000000000002</v>
      </c>
      <c r="Z649" s="17">
        <v>-57.65</v>
      </c>
    </row>
    <row r="650" spans="1:26" x14ac:dyDescent="0.2">
      <c r="A650" s="27">
        <v>44706</v>
      </c>
      <c r="B650" s="17">
        <v>1281.752</v>
      </c>
      <c r="C650" s="14">
        <v>14.5</v>
      </c>
      <c r="D650" s="17">
        <v>167.5</v>
      </c>
      <c r="E650" s="17">
        <v>58.469000000000001</v>
      </c>
      <c r="F650" s="17">
        <v>270.17700000000002</v>
      </c>
      <c r="G650" s="17">
        <v>450</v>
      </c>
      <c r="H650" s="17">
        <v>61.673000000000002</v>
      </c>
      <c r="I650" s="17">
        <v>105</v>
      </c>
      <c r="J650" s="17">
        <v>3605</v>
      </c>
      <c r="K650" s="17">
        <v>365.1</v>
      </c>
      <c r="L650" s="17">
        <v>0.49080000000000001</v>
      </c>
      <c r="M650" s="17">
        <v>552.99</v>
      </c>
      <c r="N650" s="17">
        <v>675.39000999999996</v>
      </c>
      <c r="O650" s="17">
        <v>109840</v>
      </c>
      <c r="P650" s="17">
        <v>1725.5</v>
      </c>
      <c r="Q650" s="17">
        <v>-9.1999999999999993</v>
      </c>
      <c r="R650" s="17">
        <v>18021.675999999999</v>
      </c>
      <c r="S650" s="17">
        <v>77.5</v>
      </c>
      <c r="T650" s="17">
        <v>0</v>
      </c>
      <c r="U650" s="17">
        <v>-0.23749999999999999</v>
      </c>
      <c r="V650" s="17">
        <v>-0.13500000000000001</v>
      </c>
      <c r="W650" s="17">
        <v>28834.00344</v>
      </c>
      <c r="X650" s="17">
        <v>8439.2000000000007</v>
      </c>
      <c r="Y650" s="17">
        <v>55.905000000000001</v>
      </c>
      <c r="Z650" s="17">
        <v>-57.787999999999997</v>
      </c>
    </row>
    <row r="651" spans="1:26" x14ac:dyDescent="0.2">
      <c r="A651" s="27">
        <v>44705</v>
      </c>
      <c r="B651" s="17">
        <v>1272.2280000000001</v>
      </c>
      <c r="C651" s="14">
        <v>14.25</v>
      </c>
      <c r="D651" s="17">
        <v>174.5</v>
      </c>
      <c r="E651" s="17">
        <v>58.75</v>
      </c>
      <c r="F651" s="17">
        <v>271.5</v>
      </c>
      <c r="G651" s="17">
        <v>430</v>
      </c>
      <c r="H651" s="17">
        <v>77.162999999999997</v>
      </c>
      <c r="I651" s="17">
        <v>21.753</v>
      </c>
      <c r="J651" s="17">
        <v>3535</v>
      </c>
      <c r="K651" s="17">
        <v>348</v>
      </c>
      <c r="L651" s="17">
        <v>0.44</v>
      </c>
      <c r="M651" s="17">
        <v>544.5</v>
      </c>
      <c r="N651" s="17">
        <v>645</v>
      </c>
      <c r="O651" s="17">
        <v>115685</v>
      </c>
      <c r="P651" s="17">
        <v>1705.5</v>
      </c>
      <c r="Q651" s="17">
        <v>-10.375</v>
      </c>
      <c r="R651" s="17">
        <v>15912.32</v>
      </c>
      <c r="S651" s="17">
        <v>74.599999999999994</v>
      </c>
      <c r="T651" s="17">
        <v>-0.125</v>
      </c>
      <c r="U651" s="17">
        <v>-0.23269999999999999</v>
      </c>
      <c r="V651" s="17">
        <v>-0.29499999999999998</v>
      </c>
      <c r="W651" s="17">
        <v>29725.95276</v>
      </c>
      <c r="X651" s="17">
        <v>8296.2999999999993</v>
      </c>
      <c r="Y651" s="17">
        <v>54.814999999999998</v>
      </c>
      <c r="Z651" s="17">
        <v>-55.71</v>
      </c>
    </row>
    <row r="652" spans="1:26" x14ac:dyDescent="0.2">
      <c r="A652" s="27">
        <v>44704</v>
      </c>
      <c r="B652" s="17">
        <v>1271.8019999999999</v>
      </c>
      <c r="C652" s="14">
        <v>13.86</v>
      </c>
      <c r="D652" s="17">
        <v>193</v>
      </c>
      <c r="E652" s="17">
        <v>58.75</v>
      </c>
      <c r="F652" s="17">
        <v>274</v>
      </c>
      <c r="G652" s="17">
        <v>442.45499999999998</v>
      </c>
      <c r="H652" s="17">
        <v>62.015000000000001</v>
      </c>
      <c r="I652" s="17">
        <v>69.256</v>
      </c>
      <c r="J652" s="17">
        <v>3560</v>
      </c>
      <c r="K652" s="17">
        <v>347.6</v>
      </c>
      <c r="L652" s="17">
        <v>0.39500000000000002</v>
      </c>
      <c r="M652" s="17">
        <v>546.5</v>
      </c>
      <c r="N652" s="17">
        <v>652.83123999999998</v>
      </c>
      <c r="O652" s="17">
        <v>117013.5</v>
      </c>
      <c r="P652" s="17">
        <v>1721.5</v>
      </c>
      <c r="Q652" s="17">
        <v>-9</v>
      </c>
      <c r="R652" s="17">
        <v>15285.853999999999</v>
      </c>
      <c r="S652" s="17">
        <v>76.795000000000002</v>
      </c>
      <c r="T652" s="17">
        <v>-0.55000000000000004</v>
      </c>
      <c r="U652" s="17">
        <v>-0.23599999999999999</v>
      </c>
      <c r="V652" s="17">
        <v>-0.27</v>
      </c>
      <c r="W652" s="17">
        <v>27644.964230000001</v>
      </c>
      <c r="X652" s="17">
        <v>8286.1</v>
      </c>
      <c r="Y652" s="17">
        <v>54.71</v>
      </c>
      <c r="Z652" s="17">
        <v>-55.71</v>
      </c>
    </row>
    <row r="653" spans="1:26" x14ac:dyDescent="0.2">
      <c r="A653" s="27">
        <v>44701</v>
      </c>
      <c r="B653" s="17">
        <v>1300.845</v>
      </c>
      <c r="C653" s="14">
        <v>14.7</v>
      </c>
      <c r="D653" s="17">
        <v>223</v>
      </c>
      <c r="E653" s="17">
        <v>61.5</v>
      </c>
      <c r="F653" s="17">
        <v>274</v>
      </c>
      <c r="G653" s="17">
        <v>452</v>
      </c>
      <c r="H653" s="17">
        <v>56.548000000000002</v>
      </c>
      <c r="I653" s="17">
        <v>119.753</v>
      </c>
      <c r="J653" s="17">
        <v>3575</v>
      </c>
      <c r="K653" s="17">
        <v>357.6</v>
      </c>
      <c r="L653" s="17">
        <v>0.45150000000000001</v>
      </c>
      <c r="M653" s="17">
        <v>549.5</v>
      </c>
      <c r="N653" s="17">
        <v>651</v>
      </c>
      <c r="O653" s="17">
        <v>114420</v>
      </c>
      <c r="P653" s="17">
        <v>1713.8</v>
      </c>
      <c r="Q653" s="17">
        <v>-11.784000000000001</v>
      </c>
      <c r="R653" s="17">
        <v>19293.026999999998</v>
      </c>
      <c r="S653" s="17">
        <v>73.55</v>
      </c>
      <c r="T653" s="17">
        <v>-0.1</v>
      </c>
      <c r="U653" s="17">
        <v>-0.24199999999999999</v>
      </c>
      <c r="V653" s="17">
        <v>-0.44500000000000001</v>
      </c>
      <c r="W653" s="17">
        <v>31285.484199999999</v>
      </c>
      <c r="X653" s="17">
        <v>10735.3</v>
      </c>
      <c r="Y653" s="17">
        <v>53.54</v>
      </c>
      <c r="Z653" s="17">
        <v>-55.15</v>
      </c>
    </row>
    <row r="654" spans="1:26" x14ac:dyDescent="0.2">
      <c r="A654" s="27">
        <v>44700</v>
      </c>
      <c r="B654" s="17">
        <v>1313.7349999999999</v>
      </c>
      <c r="C654" s="14">
        <v>15.03</v>
      </c>
      <c r="D654" s="17">
        <v>195</v>
      </c>
      <c r="E654" s="17">
        <v>60.9</v>
      </c>
      <c r="F654" s="17">
        <v>274</v>
      </c>
      <c r="G654" s="17">
        <v>456.89499999999998</v>
      </c>
      <c r="H654" s="17">
        <v>97.21</v>
      </c>
      <c r="I654" s="17">
        <v>-1.2490000000000001</v>
      </c>
      <c r="J654" s="17">
        <v>3620</v>
      </c>
      <c r="K654" s="17">
        <v>365.1</v>
      </c>
      <c r="L654" s="17">
        <v>0.50949999999999995</v>
      </c>
      <c r="M654" s="17">
        <v>549.25</v>
      </c>
      <c r="N654" s="17">
        <v>640.22076000000004</v>
      </c>
      <c r="O654" s="17">
        <v>128590.8</v>
      </c>
      <c r="P654" s="17">
        <v>1673.3</v>
      </c>
      <c r="Q654" s="17">
        <v>-6.4560000000000004</v>
      </c>
      <c r="R654" s="17">
        <v>21948.187999999998</v>
      </c>
      <c r="S654" s="17">
        <v>72.900000000000006</v>
      </c>
      <c r="T654" s="17">
        <v>-0.25</v>
      </c>
      <c r="U654" s="17">
        <v>-0.23549999999999999</v>
      </c>
      <c r="V654" s="17">
        <v>-0.32</v>
      </c>
      <c r="W654" s="17">
        <v>30548.10325</v>
      </c>
      <c r="X654" s="17">
        <v>11733.4</v>
      </c>
      <c r="Y654" s="17">
        <v>53.231999999999999</v>
      </c>
      <c r="Z654" s="17">
        <v>-55.29</v>
      </c>
    </row>
    <row r="655" spans="1:26" x14ac:dyDescent="0.2">
      <c r="A655" s="27">
        <v>44699</v>
      </c>
      <c r="B655" s="17">
        <v>1321.7550000000001</v>
      </c>
      <c r="C655" s="14">
        <v>15.15</v>
      </c>
      <c r="D655" s="17">
        <v>193</v>
      </c>
      <c r="E655" s="17">
        <v>62.313000000000002</v>
      </c>
      <c r="F655" s="17">
        <v>278.5</v>
      </c>
      <c r="G655" s="17">
        <v>469.32</v>
      </c>
      <c r="H655" s="17">
        <v>97.722999999999999</v>
      </c>
      <c r="I655" s="17">
        <v>105.004</v>
      </c>
      <c r="J655" s="17">
        <v>3783</v>
      </c>
      <c r="K655" s="17">
        <v>365.1</v>
      </c>
      <c r="L655" s="17">
        <v>0.55000000000000004</v>
      </c>
      <c r="M655" s="17">
        <v>559.75</v>
      </c>
      <c r="N655" s="17">
        <v>644.5</v>
      </c>
      <c r="O655" s="17">
        <v>107640</v>
      </c>
      <c r="P655" s="17">
        <v>1698.7</v>
      </c>
      <c r="Q655" s="17">
        <v>-5.4109999999999996</v>
      </c>
      <c r="R655" s="17">
        <v>22053.578000000001</v>
      </c>
      <c r="S655" s="17">
        <v>74.501999999999995</v>
      </c>
      <c r="T655" s="17">
        <v>-0.52</v>
      </c>
      <c r="U655" s="17">
        <v>-0.20349999999999999</v>
      </c>
      <c r="V655" s="17">
        <v>-0.26</v>
      </c>
      <c r="W655" s="17">
        <v>30681.003659999998</v>
      </c>
      <c r="X655" s="17">
        <v>13795</v>
      </c>
      <c r="Y655" s="17">
        <v>53.4</v>
      </c>
      <c r="Z655" s="17">
        <v>-55.97</v>
      </c>
    </row>
    <row r="656" spans="1:26" x14ac:dyDescent="0.2">
      <c r="A656" s="27">
        <v>44698</v>
      </c>
      <c r="B656" s="17">
        <v>1327.4949999999999</v>
      </c>
      <c r="C656" s="14">
        <v>15.635</v>
      </c>
      <c r="D656" s="17">
        <v>196</v>
      </c>
      <c r="E656" s="17">
        <v>62.25</v>
      </c>
      <c r="F656" s="17">
        <v>273.5</v>
      </c>
      <c r="G656" s="17">
        <v>462.5</v>
      </c>
      <c r="H656" s="17">
        <v>112.10299999999999</v>
      </c>
      <c r="I656" s="17">
        <v>46.500999999999998</v>
      </c>
      <c r="J656" s="17">
        <v>3675</v>
      </c>
      <c r="K656" s="17">
        <v>365.1</v>
      </c>
      <c r="L656" s="17">
        <v>0.55500000000000005</v>
      </c>
      <c r="M656" s="17">
        <v>551.5</v>
      </c>
      <c r="N656" s="17">
        <v>574.03003000000001</v>
      </c>
      <c r="O656" s="17">
        <v>94190</v>
      </c>
      <c r="P656" s="17">
        <v>1583.3</v>
      </c>
      <c r="Q656" s="17">
        <v>-6.4210000000000003</v>
      </c>
      <c r="R656" s="17">
        <v>22605.613000000001</v>
      </c>
      <c r="S656" s="17">
        <v>72</v>
      </c>
      <c r="T656" s="17">
        <v>-1.3</v>
      </c>
      <c r="U656" s="17">
        <v>-0.2225</v>
      </c>
      <c r="V656" s="17">
        <v>-0.75</v>
      </c>
      <c r="W656" s="17">
        <v>29215.394110000001</v>
      </c>
      <c r="X656" s="17">
        <v>14326.6</v>
      </c>
      <c r="Y656" s="17">
        <v>52.54</v>
      </c>
      <c r="Z656" s="17">
        <v>-54.59</v>
      </c>
    </row>
    <row r="657" spans="1:26" x14ac:dyDescent="0.2">
      <c r="A657" s="27">
        <v>44697</v>
      </c>
      <c r="B657" s="17">
        <v>1370.1030000000001</v>
      </c>
      <c r="C657" s="14">
        <v>15.85</v>
      </c>
      <c r="D657" s="17">
        <v>229.5</v>
      </c>
      <c r="E657" s="17">
        <v>63</v>
      </c>
      <c r="F657" s="17">
        <v>275</v>
      </c>
      <c r="G657" s="17">
        <v>455</v>
      </c>
      <c r="H657" s="17">
        <v>119.7</v>
      </c>
      <c r="I657" s="17">
        <v>22.254000000000001</v>
      </c>
      <c r="J657" s="17">
        <v>3682.5</v>
      </c>
      <c r="K657" s="17">
        <v>385.2</v>
      </c>
      <c r="L657" s="17">
        <v>0.5948</v>
      </c>
      <c r="M657" s="17">
        <v>557.26</v>
      </c>
      <c r="N657" s="17">
        <v>578.25800000000004</v>
      </c>
      <c r="O657" s="17">
        <v>123148</v>
      </c>
      <c r="P657" s="17">
        <v>1610</v>
      </c>
      <c r="Q657" s="17">
        <v>-3.3849999999999998</v>
      </c>
      <c r="R657" s="17">
        <v>20925.633000000002</v>
      </c>
      <c r="S657" s="17">
        <v>75.8</v>
      </c>
      <c r="T657" s="17">
        <v>-1.59</v>
      </c>
      <c r="U657" s="17">
        <v>-0.17399999999999999</v>
      </c>
      <c r="V657" s="17">
        <v>-0.92</v>
      </c>
      <c r="W657" s="17">
        <v>87625.057320000007</v>
      </c>
      <c r="X657" s="17">
        <v>12923.3</v>
      </c>
      <c r="Y657" s="17">
        <v>52.442</v>
      </c>
      <c r="Z657" s="17">
        <v>-54.381999999999998</v>
      </c>
    </row>
    <row r="658" spans="1:26" x14ac:dyDescent="0.2">
      <c r="A658" s="27">
        <v>44694</v>
      </c>
      <c r="B658" s="17">
        <v>1377.925</v>
      </c>
      <c r="C658" s="14">
        <v>15.55</v>
      </c>
      <c r="D658" s="17">
        <v>239</v>
      </c>
      <c r="E658" s="17">
        <v>63.05</v>
      </c>
      <c r="F658" s="17">
        <v>270</v>
      </c>
      <c r="G658" s="17">
        <v>452.435</v>
      </c>
      <c r="H658" s="17">
        <v>119.7</v>
      </c>
      <c r="I658" s="17">
        <v>28.753</v>
      </c>
      <c r="J658" s="17">
        <v>3640</v>
      </c>
      <c r="K658" s="17">
        <v>385.1</v>
      </c>
      <c r="L658" s="17">
        <v>0.56799999999999995</v>
      </c>
      <c r="M658" s="17">
        <v>561.84</v>
      </c>
      <c r="N658" s="17">
        <v>574.46996999999999</v>
      </c>
      <c r="O658" s="17">
        <v>134437</v>
      </c>
      <c r="P658" s="17">
        <v>1655.3</v>
      </c>
      <c r="Q658" s="17">
        <v>-3.125</v>
      </c>
      <c r="R658" s="17">
        <v>19555.629000000001</v>
      </c>
      <c r="S658" s="17">
        <v>74.8</v>
      </c>
      <c r="T658" s="17">
        <v>-1.5549999999999999</v>
      </c>
      <c r="U658" s="17">
        <v>-0.18779999999999999</v>
      </c>
      <c r="V658" s="17">
        <v>-1</v>
      </c>
      <c r="W658" s="17">
        <v>30116.433280000001</v>
      </c>
      <c r="X658" s="17">
        <v>11549.8</v>
      </c>
      <c r="Y658" s="17">
        <v>52.588000000000001</v>
      </c>
      <c r="Z658" s="17">
        <v>-55.2</v>
      </c>
    </row>
    <row r="659" spans="1:26" x14ac:dyDescent="0.2">
      <c r="A659" s="27">
        <v>44693</v>
      </c>
      <c r="B659" s="17">
        <v>1403.443</v>
      </c>
      <c r="C659" s="14">
        <v>15.45</v>
      </c>
      <c r="D659" s="17">
        <v>216.53</v>
      </c>
      <c r="E659" s="17">
        <v>62.341999999999999</v>
      </c>
      <c r="F659" s="17">
        <v>268</v>
      </c>
      <c r="G659" s="17">
        <v>452.58</v>
      </c>
      <c r="H659" s="17">
        <v>136.95500000000001</v>
      </c>
      <c r="I659" s="17">
        <v>136.499</v>
      </c>
      <c r="J659" s="17">
        <v>3665</v>
      </c>
      <c r="K659" s="17">
        <v>395</v>
      </c>
      <c r="L659" s="17">
        <v>0.68049999999999999</v>
      </c>
      <c r="M659" s="17">
        <v>566.12199999999996</v>
      </c>
      <c r="N659" s="17">
        <v>630.02002000000005</v>
      </c>
      <c r="O659" s="17">
        <v>133427.5</v>
      </c>
      <c r="P659" s="17">
        <v>1683.9</v>
      </c>
      <c r="Q659" s="17">
        <v>-3.32</v>
      </c>
      <c r="R659" s="17">
        <v>18766.09</v>
      </c>
      <c r="S659" s="17">
        <v>75.5</v>
      </c>
      <c r="T659" s="17">
        <v>-1.61</v>
      </c>
      <c r="U659" s="17">
        <v>-0.21049999999999999</v>
      </c>
      <c r="V659" s="17">
        <v>-1.31</v>
      </c>
      <c r="W659" s="17">
        <v>29124.913629999999</v>
      </c>
      <c r="X659" s="17">
        <v>10836.9</v>
      </c>
      <c r="Y659" s="17">
        <v>52.515000000000001</v>
      </c>
      <c r="Z659" s="17">
        <v>-55.322000000000003</v>
      </c>
    </row>
    <row r="660" spans="1:26" x14ac:dyDescent="0.2">
      <c r="A660" s="27">
        <v>44692</v>
      </c>
      <c r="B660" s="17">
        <v>1413.8</v>
      </c>
      <c r="C660" s="14">
        <v>15.853</v>
      </c>
      <c r="D660" s="17">
        <v>202.56</v>
      </c>
      <c r="E660" s="17">
        <v>61.85</v>
      </c>
      <c r="F660" s="17">
        <v>267.5</v>
      </c>
      <c r="G660" s="17">
        <v>469.64499999999998</v>
      </c>
      <c r="H660" s="17">
        <v>104.173</v>
      </c>
      <c r="I660" s="17">
        <v>49.5</v>
      </c>
      <c r="J660" s="17">
        <v>3670</v>
      </c>
      <c r="K660" s="17">
        <v>405.1</v>
      </c>
      <c r="L660" s="17">
        <v>0.54500000000000004</v>
      </c>
      <c r="M660" s="17">
        <v>586.12</v>
      </c>
      <c r="N660" s="17">
        <v>713</v>
      </c>
      <c r="O660" s="17">
        <v>107660</v>
      </c>
      <c r="P660" s="17">
        <v>1663.6</v>
      </c>
      <c r="Q660" s="17">
        <v>-5.1749999999999998</v>
      </c>
      <c r="R660" s="17">
        <v>19414.330000000002</v>
      </c>
      <c r="S660" s="17">
        <v>79.599999999999994</v>
      </c>
      <c r="T660" s="17">
        <v>-1.8</v>
      </c>
      <c r="U660" s="17">
        <v>-0.2185</v>
      </c>
      <c r="V660" s="17">
        <v>-0.78</v>
      </c>
      <c r="W660" s="17">
        <v>28089.983820000001</v>
      </c>
      <c r="X660" s="17">
        <v>11719.1</v>
      </c>
      <c r="Y660" s="17">
        <v>52.759</v>
      </c>
      <c r="Z660" s="17">
        <v>-55.14</v>
      </c>
    </row>
    <row r="661" spans="1:26" x14ac:dyDescent="0.2">
      <c r="A661" s="27">
        <v>44691</v>
      </c>
      <c r="B661" s="17">
        <v>1441</v>
      </c>
      <c r="C661" s="14">
        <v>16.2</v>
      </c>
      <c r="D661" s="17">
        <v>203.16800000000001</v>
      </c>
      <c r="E661" s="17">
        <v>61.5</v>
      </c>
      <c r="F661" s="17">
        <v>270</v>
      </c>
      <c r="G661" s="17">
        <v>462.63</v>
      </c>
      <c r="H661" s="17">
        <v>139.06800000000001</v>
      </c>
      <c r="I661" s="17">
        <v>68.501999999999995</v>
      </c>
      <c r="J661" s="17">
        <v>3575</v>
      </c>
      <c r="K661" s="17">
        <v>410.2</v>
      </c>
      <c r="L661" s="17">
        <v>0.69499999999999995</v>
      </c>
      <c r="M661" s="17">
        <v>562.64</v>
      </c>
      <c r="N661" s="17">
        <v>652.29332999999997</v>
      </c>
      <c r="O661" s="17">
        <v>98239.5</v>
      </c>
      <c r="P661" s="17">
        <v>1568.5</v>
      </c>
      <c r="Q661" s="17">
        <v>-5.4610000000000003</v>
      </c>
      <c r="R661" s="17">
        <v>17172.965</v>
      </c>
      <c r="S661" s="17">
        <v>79.5</v>
      </c>
      <c r="T661" s="17">
        <v>-1.625</v>
      </c>
      <c r="U661" s="17">
        <v>-0.20569999999999999</v>
      </c>
      <c r="V661" s="17">
        <v>-0.99</v>
      </c>
      <c r="W661" s="17">
        <v>22349.012429999999</v>
      </c>
      <c r="X661" s="17">
        <v>11858</v>
      </c>
      <c r="Y661" s="17">
        <v>51.05</v>
      </c>
      <c r="Z661" s="17">
        <v>-52.945</v>
      </c>
    </row>
    <row r="662" spans="1:26" x14ac:dyDescent="0.2">
      <c r="A662" s="27">
        <v>44690</v>
      </c>
      <c r="B662" s="17">
        <v>1453</v>
      </c>
      <c r="C662" s="14">
        <v>16.2</v>
      </c>
      <c r="D662" s="17">
        <v>252.41300000000001</v>
      </c>
      <c r="E662" s="17">
        <v>61.6</v>
      </c>
      <c r="F662" s="17">
        <v>258.82299999999998</v>
      </c>
      <c r="G662" s="17">
        <v>462.16</v>
      </c>
      <c r="H662" s="17">
        <v>184.25299999999999</v>
      </c>
      <c r="I662" s="17">
        <v>59.247</v>
      </c>
      <c r="J662" s="17">
        <v>3538.125</v>
      </c>
      <c r="K662" s="17">
        <v>425.3</v>
      </c>
      <c r="L662" s="17">
        <v>0.84</v>
      </c>
      <c r="M662" s="17">
        <v>559.875</v>
      </c>
      <c r="N662" s="17">
        <v>621.57996000000003</v>
      </c>
      <c r="O662" s="17">
        <v>98218.5</v>
      </c>
      <c r="P662" s="17">
        <v>1634.5</v>
      </c>
      <c r="Q662" s="17">
        <v>-1.1000000000000001</v>
      </c>
      <c r="R662" s="17">
        <v>15214.575000000001</v>
      </c>
      <c r="S662" s="17">
        <v>82.3</v>
      </c>
      <c r="T662" s="17">
        <v>-2.04</v>
      </c>
      <c r="U662" s="17">
        <v>-0.17599999999999999</v>
      </c>
      <c r="V662" s="17">
        <v>-0.875</v>
      </c>
      <c r="W662" s="17">
        <v>22229.002649999999</v>
      </c>
      <c r="X662" s="17">
        <v>12550</v>
      </c>
      <c r="Y662" s="17">
        <v>50.720999999999997</v>
      </c>
      <c r="Z662" s="17">
        <v>-52.805</v>
      </c>
    </row>
    <row r="663" spans="1:26" x14ac:dyDescent="0.2">
      <c r="A663" s="27">
        <v>44687</v>
      </c>
      <c r="B663" s="17">
        <v>1438.692</v>
      </c>
      <c r="C663" s="14">
        <v>16.350000000000001</v>
      </c>
      <c r="D663" s="17">
        <v>287.5</v>
      </c>
      <c r="E663" s="17">
        <v>63.1</v>
      </c>
      <c r="F663" s="17">
        <v>252.14699999999999</v>
      </c>
      <c r="G663" s="17">
        <v>465.87</v>
      </c>
      <c r="H663" s="17">
        <v>124.545</v>
      </c>
      <c r="I663" s="17">
        <v>35.253</v>
      </c>
      <c r="J663" s="17">
        <v>3515</v>
      </c>
      <c r="K663" s="17">
        <v>410.1</v>
      </c>
      <c r="L663" s="17">
        <v>0.70499999999999996</v>
      </c>
      <c r="M663" s="17">
        <v>559.94000000000005</v>
      </c>
      <c r="N663" s="17">
        <v>614.5</v>
      </c>
      <c r="O663" s="17">
        <v>95576</v>
      </c>
      <c r="P663" s="17">
        <v>1621</v>
      </c>
      <c r="Q663" s="17">
        <v>-1.1120000000000001</v>
      </c>
      <c r="R663" s="17">
        <v>13470.215</v>
      </c>
      <c r="S663" s="17">
        <v>81.3</v>
      </c>
      <c r="T663" s="17">
        <v>-2.4550000000000001</v>
      </c>
      <c r="U663" s="17">
        <v>-0.189</v>
      </c>
      <c r="V663" s="17">
        <v>-0.90500000000000003</v>
      </c>
      <c r="W663" s="17">
        <v>22777.022250000002</v>
      </c>
      <c r="X663" s="17">
        <v>13128</v>
      </c>
      <c r="Y663" s="17">
        <v>50.896999999999998</v>
      </c>
      <c r="Z663" s="17">
        <v>-52.57</v>
      </c>
    </row>
    <row r="664" spans="1:26" x14ac:dyDescent="0.2">
      <c r="A664" s="27">
        <v>44686</v>
      </c>
      <c r="B664" s="17">
        <v>1415.777</v>
      </c>
      <c r="C664" s="14">
        <v>15.55</v>
      </c>
      <c r="D664" s="17">
        <v>312.01</v>
      </c>
      <c r="E664" s="17">
        <v>62.2</v>
      </c>
      <c r="F664" s="17">
        <v>247.5</v>
      </c>
      <c r="G664" s="17">
        <v>466</v>
      </c>
      <c r="H664" s="17">
        <v>116.045</v>
      </c>
      <c r="I664" s="17">
        <v>168.495</v>
      </c>
      <c r="J664" s="17">
        <v>3530</v>
      </c>
      <c r="K664" s="17">
        <v>390.3</v>
      </c>
      <c r="L664" s="17">
        <v>0.622</v>
      </c>
      <c r="M664" s="17">
        <v>554.23500000000001</v>
      </c>
      <c r="N664" s="17">
        <v>579.18700999999999</v>
      </c>
      <c r="O664" s="17">
        <v>118929.3</v>
      </c>
      <c r="P664" s="17">
        <v>1649.5</v>
      </c>
      <c r="Q664" s="17">
        <v>-0.8</v>
      </c>
      <c r="R664" s="17">
        <v>12336.55</v>
      </c>
      <c r="S664" s="17">
        <v>82</v>
      </c>
      <c r="T664" s="17">
        <v>-2.46</v>
      </c>
      <c r="U664" s="17">
        <v>-0.2</v>
      </c>
      <c r="V664" s="17">
        <v>-1.18</v>
      </c>
      <c r="W664" s="17">
        <v>29426.042570000001</v>
      </c>
      <c r="X664" s="17">
        <v>10428</v>
      </c>
      <c r="Y664" s="17">
        <v>51.43</v>
      </c>
      <c r="Z664" s="17">
        <v>-52.576999999999998</v>
      </c>
    </row>
    <row r="665" spans="1:26" x14ac:dyDescent="0.2">
      <c r="A665" s="27">
        <v>44685</v>
      </c>
      <c r="B665" s="17">
        <v>1387.856</v>
      </c>
      <c r="C665" s="14">
        <v>15.34</v>
      </c>
      <c r="D665" s="17">
        <v>341.05500000000001</v>
      </c>
      <c r="E665" s="17">
        <v>62.084000000000003</v>
      </c>
      <c r="F665" s="17">
        <v>242</v>
      </c>
      <c r="G665" s="17">
        <v>477</v>
      </c>
      <c r="H665" s="17">
        <v>122.7</v>
      </c>
      <c r="I665" s="17">
        <v>-112.252</v>
      </c>
      <c r="J665" s="17">
        <v>3625</v>
      </c>
      <c r="K665" s="17">
        <v>405.1</v>
      </c>
      <c r="L665" s="17">
        <v>0.625</v>
      </c>
      <c r="M665" s="17">
        <v>594.48</v>
      </c>
      <c r="N665" s="17">
        <v>610.41503999999998</v>
      </c>
      <c r="O665" s="17">
        <v>135670</v>
      </c>
      <c r="P665" s="17">
        <v>1642</v>
      </c>
      <c r="Q665" s="17">
        <v>-0.15</v>
      </c>
      <c r="R665" s="17">
        <v>10612.125</v>
      </c>
      <c r="S665" s="17">
        <v>77.59</v>
      </c>
      <c r="T665" s="17">
        <v>-3.6</v>
      </c>
      <c r="U665" s="17">
        <v>-0.19270000000000001</v>
      </c>
      <c r="V665" s="17">
        <v>-0.107</v>
      </c>
      <c r="W665" s="17">
        <v>41610.493240000003</v>
      </c>
      <c r="X665" s="17">
        <v>9809.7999999999993</v>
      </c>
      <c r="Y665" s="17">
        <v>52.618000000000002</v>
      </c>
      <c r="Z665" s="17">
        <v>-52.405000000000001</v>
      </c>
    </row>
    <row r="666" spans="1:26" x14ac:dyDescent="0.2">
      <c r="A666" s="27">
        <v>44684</v>
      </c>
      <c r="B666" s="17">
        <v>1408.5</v>
      </c>
      <c r="C666" s="14">
        <v>15.385</v>
      </c>
      <c r="D666" s="17">
        <v>348.5</v>
      </c>
      <c r="E666" s="17">
        <v>60.472000000000001</v>
      </c>
      <c r="F666" s="17">
        <v>237.75</v>
      </c>
      <c r="G666" s="17">
        <v>468</v>
      </c>
      <c r="H666" s="17">
        <v>148.73500000000001</v>
      </c>
      <c r="I666" s="17">
        <v>78.75</v>
      </c>
      <c r="J666" s="17">
        <v>3620</v>
      </c>
      <c r="K666" s="17">
        <v>425.1</v>
      </c>
      <c r="L666" s="17">
        <v>0.60750000000000004</v>
      </c>
      <c r="M666" s="17">
        <v>556.255</v>
      </c>
      <c r="N666" s="17">
        <v>629.64000999999996</v>
      </c>
      <c r="O666" s="17">
        <v>102860</v>
      </c>
      <c r="P666" s="17">
        <v>1574</v>
      </c>
      <c r="Q666" s="17">
        <v>-0.15</v>
      </c>
      <c r="R666" s="17">
        <v>10679.362999999999</v>
      </c>
      <c r="S666" s="17">
        <v>73</v>
      </c>
      <c r="T666" s="17">
        <v>-2.915</v>
      </c>
      <c r="U666" s="17">
        <v>-0.1963</v>
      </c>
      <c r="V666" s="17">
        <v>-1.3</v>
      </c>
      <c r="W666" s="17">
        <v>39397.965629999999</v>
      </c>
      <c r="X666" s="17">
        <v>9739</v>
      </c>
      <c r="Y666" s="17">
        <v>51.57</v>
      </c>
      <c r="Z666" s="17">
        <v>-53.79</v>
      </c>
    </row>
    <row r="667" spans="1:26" x14ac:dyDescent="0.2">
      <c r="A667" s="27">
        <v>44683</v>
      </c>
      <c r="B667" s="17">
        <v>1436.0219999999999</v>
      </c>
      <c r="C667" s="14">
        <v>15.5</v>
      </c>
      <c r="D667" s="17">
        <v>346.84</v>
      </c>
      <c r="E667" s="17">
        <v>59.2</v>
      </c>
      <c r="F667" s="17">
        <v>238</v>
      </c>
      <c r="G667" s="17">
        <v>455.31</v>
      </c>
      <c r="H667" s="17">
        <v>138.1</v>
      </c>
      <c r="I667" s="17">
        <v>129.499</v>
      </c>
      <c r="J667" s="17">
        <v>3665</v>
      </c>
      <c r="K667" s="17">
        <v>415</v>
      </c>
      <c r="L667" s="17">
        <v>0.5645</v>
      </c>
      <c r="M667" s="17">
        <v>553.63499999999999</v>
      </c>
      <c r="N667" s="17">
        <v>613.20996000000002</v>
      </c>
      <c r="O667" s="17">
        <v>90520</v>
      </c>
      <c r="P667" s="17">
        <v>1594.4</v>
      </c>
      <c r="Q667" s="17">
        <v>-2.78</v>
      </c>
      <c r="R667" s="17">
        <v>10681.555</v>
      </c>
      <c r="S667" s="17">
        <v>72.5</v>
      </c>
      <c r="T667" s="17">
        <v>-2.95</v>
      </c>
      <c r="U667" s="17">
        <v>-0.21249999999999999</v>
      </c>
      <c r="V667" s="17">
        <v>-1.31</v>
      </c>
      <c r="W667" s="17">
        <v>42496.954279999998</v>
      </c>
      <c r="X667" s="17">
        <v>8662.6</v>
      </c>
      <c r="Y667" s="17">
        <v>50.77</v>
      </c>
      <c r="Z667" s="17">
        <v>-53.463000000000001</v>
      </c>
    </row>
    <row r="668" spans="1:26" x14ac:dyDescent="0.2">
      <c r="A668" s="27">
        <v>44680</v>
      </c>
      <c r="B668" s="17">
        <v>1402.5219999999999</v>
      </c>
      <c r="C668" s="14">
        <v>15.58</v>
      </c>
      <c r="D668" s="17">
        <v>351</v>
      </c>
      <c r="E668" s="17">
        <v>60.603000000000002</v>
      </c>
      <c r="F668" s="17">
        <v>237.73500000000001</v>
      </c>
      <c r="G668" s="17">
        <v>455.27</v>
      </c>
      <c r="H668" s="17">
        <v>139.995</v>
      </c>
      <c r="I668" s="17">
        <v>36.249000000000002</v>
      </c>
      <c r="J668" s="17">
        <v>3642.5</v>
      </c>
      <c r="K668" s="17">
        <v>410.1</v>
      </c>
      <c r="L668" s="17">
        <v>0.59499999999999997</v>
      </c>
      <c r="M668" s="17">
        <v>550.01</v>
      </c>
      <c r="N668" s="17">
        <v>607.5</v>
      </c>
      <c r="O668" s="17">
        <v>91640</v>
      </c>
      <c r="P668" s="17">
        <v>1563.5</v>
      </c>
      <c r="Q668" s="17">
        <v>-2.78</v>
      </c>
      <c r="R668" s="17">
        <v>10713.768</v>
      </c>
      <c r="S668" s="17">
        <v>75.25</v>
      </c>
      <c r="T668" s="17">
        <v>-2.8849999999999998</v>
      </c>
      <c r="U668" s="17">
        <v>-0.222</v>
      </c>
      <c r="V668" s="17">
        <v>-2.1</v>
      </c>
      <c r="W668" s="17">
        <v>34936.984629999999</v>
      </c>
      <c r="X668" s="17">
        <v>8268.7000000000007</v>
      </c>
      <c r="Y668" s="17">
        <v>51.274999999999999</v>
      </c>
      <c r="Z668" s="17">
        <v>-53.7</v>
      </c>
    </row>
    <row r="669" spans="1:26" x14ac:dyDescent="0.2">
      <c r="A669" s="27">
        <v>44679</v>
      </c>
      <c r="B669" s="17">
        <v>1399.7639999999999</v>
      </c>
      <c r="C669" s="14">
        <v>15.6</v>
      </c>
      <c r="D669" s="17">
        <v>358</v>
      </c>
      <c r="E669" s="17">
        <v>57.9</v>
      </c>
      <c r="F669" s="17">
        <v>237</v>
      </c>
      <c r="G669" s="17">
        <v>455.5</v>
      </c>
      <c r="H669" s="17">
        <v>146.64500000000001</v>
      </c>
      <c r="I669" s="17">
        <v>207</v>
      </c>
      <c r="J669" s="17">
        <v>3680</v>
      </c>
      <c r="K669" s="17">
        <v>400.1</v>
      </c>
      <c r="L669" s="17">
        <v>0.56499999999999995</v>
      </c>
      <c r="M669" s="17">
        <v>520.98</v>
      </c>
      <c r="N669" s="17">
        <v>747.88244999999995</v>
      </c>
      <c r="O669" s="17">
        <v>76077</v>
      </c>
      <c r="P669" s="17">
        <v>1638.2</v>
      </c>
      <c r="Q669" s="17">
        <v>-1.25</v>
      </c>
      <c r="R669" s="17">
        <v>10561.189</v>
      </c>
      <c r="S669" s="17">
        <v>75.793999999999997</v>
      </c>
      <c r="T669" s="17">
        <v>-3.2</v>
      </c>
      <c r="U669" s="17">
        <v>-0.16900000000000001</v>
      </c>
      <c r="V669" s="17">
        <v>0.13</v>
      </c>
      <c r="W669" s="17">
        <v>34856.343999999997</v>
      </c>
      <c r="X669" s="17">
        <v>8232.4</v>
      </c>
      <c r="Y669" s="17">
        <v>49.951999999999998</v>
      </c>
      <c r="Z669" s="17">
        <v>-53.04</v>
      </c>
    </row>
    <row r="670" spans="1:26" x14ac:dyDescent="0.2">
      <c r="A670" s="27">
        <v>44678</v>
      </c>
      <c r="B670" s="17">
        <v>1388.259</v>
      </c>
      <c r="C670" s="14">
        <v>14.95</v>
      </c>
      <c r="D670" s="17">
        <v>352</v>
      </c>
      <c r="E670" s="17">
        <v>56.692999999999998</v>
      </c>
      <c r="F670" s="17">
        <v>233.773</v>
      </c>
      <c r="G670" s="17">
        <v>466.5</v>
      </c>
      <c r="H670" s="17">
        <v>129.55500000000001</v>
      </c>
      <c r="I670" s="17">
        <v>200.25299999999999</v>
      </c>
      <c r="J670" s="17">
        <v>3675</v>
      </c>
      <c r="K670" s="17">
        <v>405.1</v>
      </c>
      <c r="L670" s="17">
        <v>0.46650000000000003</v>
      </c>
      <c r="M670" s="17">
        <v>500.25</v>
      </c>
      <c r="N670" s="17">
        <v>685.96753000000001</v>
      </c>
      <c r="O670" s="17">
        <v>60429</v>
      </c>
      <c r="P670" s="17">
        <v>1653.3</v>
      </c>
      <c r="Q670" s="17">
        <v>2.5000000000000001E-2</v>
      </c>
      <c r="R670" s="17">
        <v>10797.695</v>
      </c>
      <c r="S670" s="17">
        <v>81.424999999999997</v>
      </c>
      <c r="T670" s="17">
        <v>-2</v>
      </c>
      <c r="U670" s="17">
        <v>-0.17749999999999999</v>
      </c>
      <c r="V670" s="17">
        <v>-1.07</v>
      </c>
      <c r="W670" s="17">
        <v>41117.555679999998</v>
      </c>
      <c r="X670" s="17">
        <v>8268.7999999999993</v>
      </c>
      <c r="Y670" s="17">
        <v>48.56</v>
      </c>
      <c r="Z670" s="17">
        <v>-48.6</v>
      </c>
    </row>
    <row r="671" spans="1:26" x14ac:dyDescent="0.2">
      <c r="A671" s="27">
        <v>44677</v>
      </c>
      <c r="B671" s="17">
        <v>1380.63</v>
      </c>
      <c r="C671" s="14">
        <v>15.15</v>
      </c>
      <c r="D671" s="17">
        <v>356.375</v>
      </c>
      <c r="E671" s="17">
        <v>56.384999999999998</v>
      </c>
      <c r="F671" s="17">
        <v>232.405</v>
      </c>
      <c r="G671" s="17">
        <v>453</v>
      </c>
      <c r="H671" s="17">
        <v>113.033</v>
      </c>
      <c r="I671" s="17">
        <v>286.25</v>
      </c>
      <c r="J671" s="17">
        <v>3652.5</v>
      </c>
      <c r="K671" s="17">
        <v>390.2</v>
      </c>
      <c r="L671" s="17">
        <v>0.47</v>
      </c>
      <c r="M671" s="17">
        <v>475.4</v>
      </c>
      <c r="N671" s="17">
        <v>514.505</v>
      </c>
      <c r="O671" s="17">
        <v>62525.8</v>
      </c>
      <c r="P671" s="17">
        <v>1641.5</v>
      </c>
      <c r="Q671" s="17">
        <v>0.1</v>
      </c>
      <c r="R671" s="17">
        <v>10416.414000000001</v>
      </c>
      <c r="S671" s="17">
        <v>77.3</v>
      </c>
      <c r="T671" s="17">
        <v>-1.7450000000000001</v>
      </c>
      <c r="U671" s="17">
        <v>-0.20949999999999999</v>
      </c>
      <c r="V671" s="17">
        <v>-0.69499999999999995</v>
      </c>
      <c r="W671" s="17">
        <v>38623.5046</v>
      </c>
      <c r="X671" s="17">
        <v>8336.5</v>
      </c>
      <c r="Y671" s="17">
        <v>48.28</v>
      </c>
      <c r="Z671" s="17">
        <v>-45.951999999999998</v>
      </c>
    </row>
    <row r="672" spans="1:26" x14ac:dyDescent="0.2">
      <c r="A672" s="27">
        <v>44676</v>
      </c>
      <c r="B672" s="17">
        <v>1341.4659999999999</v>
      </c>
      <c r="C672" s="14">
        <v>15.15</v>
      </c>
      <c r="D672" s="17">
        <v>441.923</v>
      </c>
      <c r="E672" s="17">
        <v>55.25</v>
      </c>
      <c r="F672" s="17">
        <v>228.64500000000001</v>
      </c>
      <c r="G672" s="17">
        <v>445.08499999999998</v>
      </c>
      <c r="H672" s="17">
        <v>127.785</v>
      </c>
      <c r="I672" s="17">
        <v>262.00299999999999</v>
      </c>
      <c r="J672" s="17">
        <v>3647.5</v>
      </c>
      <c r="K672" s="17">
        <v>395.1</v>
      </c>
      <c r="L672" s="17">
        <v>0.4955</v>
      </c>
      <c r="M672" s="17">
        <v>473.27</v>
      </c>
      <c r="N672" s="17">
        <v>476</v>
      </c>
      <c r="O672" s="17">
        <v>89540</v>
      </c>
      <c r="P672" s="17">
        <v>1585.5</v>
      </c>
      <c r="Q672" s="17">
        <v>-0.375</v>
      </c>
      <c r="R672" s="17">
        <v>9924.2659999999996</v>
      </c>
      <c r="S672" s="17">
        <v>77.004000000000005</v>
      </c>
      <c r="T672" s="17">
        <v>-2.66</v>
      </c>
      <c r="U672" s="17">
        <v>-0.18099999999999999</v>
      </c>
      <c r="V672" s="17">
        <v>-1.1499999999999999</v>
      </c>
      <c r="W672" s="17">
        <v>37596.973230000003</v>
      </c>
      <c r="X672" s="17">
        <v>9724.6</v>
      </c>
      <c r="Y672" s="17">
        <v>48.72</v>
      </c>
      <c r="Z672" s="17">
        <v>-44.997</v>
      </c>
    </row>
    <row r="673" spans="1:26" x14ac:dyDescent="0.2">
      <c r="A673" s="27">
        <v>44673</v>
      </c>
      <c r="B673" s="17">
        <v>1316.5</v>
      </c>
      <c r="C673" s="14">
        <v>14.95</v>
      </c>
      <c r="D673" s="17">
        <v>386.62</v>
      </c>
      <c r="E673" s="17">
        <v>53.2</v>
      </c>
      <c r="F673" s="17">
        <v>228.5</v>
      </c>
      <c r="G673" s="17">
        <v>440</v>
      </c>
      <c r="H673" s="17">
        <v>123.46299999999999</v>
      </c>
      <c r="I673" s="17">
        <v>405.75</v>
      </c>
      <c r="J673" s="17">
        <v>3572.5</v>
      </c>
      <c r="K673" s="17">
        <v>390.1</v>
      </c>
      <c r="L673" s="17">
        <v>0.48499999999999999</v>
      </c>
      <c r="M673" s="17">
        <v>473.5</v>
      </c>
      <c r="N673" s="17">
        <v>473.33001999999999</v>
      </c>
      <c r="O673" s="17">
        <v>73555</v>
      </c>
      <c r="P673" s="17">
        <v>1576.2</v>
      </c>
      <c r="Q673" s="17">
        <v>-1.25</v>
      </c>
      <c r="R673" s="17">
        <v>10398.200000000001</v>
      </c>
      <c r="S673" s="17">
        <v>76.424000000000007</v>
      </c>
      <c r="T673" s="17">
        <v>-4.625</v>
      </c>
      <c r="U673" s="17">
        <v>-0.16</v>
      </c>
      <c r="V673" s="17">
        <v>-0.85</v>
      </c>
      <c r="W673" s="17">
        <v>35035.484649999999</v>
      </c>
      <c r="X673" s="17">
        <v>9394</v>
      </c>
      <c r="Y673" s="17">
        <v>47.868000000000002</v>
      </c>
      <c r="Z673" s="17">
        <v>-43.825000000000003</v>
      </c>
    </row>
    <row r="674" spans="1:26" x14ac:dyDescent="0.2">
      <c r="A674" s="27">
        <v>44672</v>
      </c>
      <c r="B674" s="17">
        <v>1277.0219999999999</v>
      </c>
      <c r="C674" s="14">
        <v>14</v>
      </c>
      <c r="D674" s="17">
        <v>328</v>
      </c>
      <c r="E674" s="17">
        <v>52.35</v>
      </c>
      <c r="F674" s="17">
        <v>229</v>
      </c>
      <c r="G674" s="17">
        <v>440</v>
      </c>
      <c r="H674" s="17">
        <v>49.588000000000001</v>
      </c>
      <c r="I674" s="17">
        <v>230.25</v>
      </c>
      <c r="J674" s="17">
        <v>3440</v>
      </c>
      <c r="K674" s="17">
        <v>355.4</v>
      </c>
      <c r="L674" s="17">
        <v>0.47749999999999998</v>
      </c>
      <c r="M674" s="17">
        <v>456</v>
      </c>
      <c r="N674" s="17">
        <v>477.5</v>
      </c>
      <c r="O674" s="17">
        <v>50975.8</v>
      </c>
      <c r="P674" s="17">
        <v>1563</v>
      </c>
      <c r="Q674" s="17">
        <v>-1.2529999999999999</v>
      </c>
      <c r="R674" s="17">
        <v>9849.8629999999994</v>
      </c>
      <c r="S674" s="17">
        <v>76.525000000000006</v>
      </c>
      <c r="T674" s="17">
        <v>-4.07</v>
      </c>
      <c r="U674" s="17">
        <v>-0.18920000000000001</v>
      </c>
      <c r="V674" s="17">
        <v>-0.55000000000000004</v>
      </c>
      <c r="W674" s="17">
        <v>36930.70362</v>
      </c>
      <c r="X674" s="17">
        <v>7796.6</v>
      </c>
      <c r="Y674" s="17">
        <v>47.381999999999998</v>
      </c>
      <c r="Z674" s="17">
        <v>-43.1</v>
      </c>
    </row>
    <row r="675" spans="1:26" x14ac:dyDescent="0.2">
      <c r="A675" s="27">
        <v>44671</v>
      </c>
      <c r="B675" s="17">
        <v>1276.0219999999999</v>
      </c>
      <c r="C675" s="14">
        <v>13.255000000000001</v>
      </c>
      <c r="D675" s="17">
        <v>331.75</v>
      </c>
      <c r="E675" s="17">
        <v>51.1</v>
      </c>
      <c r="F675" s="17">
        <v>230</v>
      </c>
      <c r="G675" s="17">
        <v>447.5</v>
      </c>
      <c r="H675" s="17">
        <v>49.088000000000001</v>
      </c>
      <c r="I675" s="17">
        <v>204.005</v>
      </c>
      <c r="J675" s="17">
        <v>3420</v>
      </c>
      <c r="K675" s="17">
        <v>365.1</v>
      </c>
      <c r="L675" s="17">
        <v>0.49330000000000002</v>
      </c>
      <c r="M675" s="17">
        <v>451.75</v>
      </c>
      <c r="N675" s="17">
        <v>472.43295000000001</v>
      </c>
      <c r="O675" s="17">
        <v>51320.3</v>
      </c>
      <c r="P675" s="17">
        <v>1548</v>
      </c>
      <c r="Q675" s="17">
        <v>-0.81399999999999995</v>
      </c>
      <c r="R675" s="17">
        <v>9612.8619999999992</v>
      </c>
      <c r="S675" s="17">
        <v>77.400000000000006</v>
      </c>
      <c r="T675" s="17">
        <v>-3.08</v>
      </c>
      <c r="U675" s="17">
        <v>-0.16850000000000001</v>
      </c>
      <c r="V675" s="17">
        <v>-0.56000000000000005</v>
      </c>
      <c r="W675" s="17">
        <v>35585.254240000002</v>
      </c>
      <c r="X675" s="17">
        <v>6096.8</v>
      </c>
      <c r="Y675" s="17">
        <v>46.14</v>
      </c>
      <c r="Z675" s="17">
        <v>-41.37</v>
      </c>
    </row>
    <row r="676" spans="1:26" x14ac:dyDescent="0.2">
      <c r="A676" s="27">
        <v>44670</v>
      </c>
      <c r="B676" s="17">
        <v>1291.5</v>
      </c>
      <c r="C676" s="14">
        <v>12.95</v>
      </c>
      <c r="D676" s="17">
        <v>325</v>
      </c>
      <c r="E676" s="17">
        <v>51.289000000000001</v>
      </c>
      <c r="F676" s="17">
        <v>221.5</v>
      </c>
      <c r="G676" s="17">
        <v>454.5</v>
      </c>
      <c r="H676" s="17">
        <v>46.67</v>
      </c>
      <c r="I676" s="17">
        <v>264.50200000000001</v>
      </c>
      <c r="J676" s="17">
        <v>3404.9</v>
      </c>
      <c r="K676" s="17">
        <v>360.1</v>
      </c>
      <c r="L676" s="17">
        <v>0.51570000000000005</v>
      </c>
      <c r="M676" s="17">
        <v>452.61500000000001</v>
      </c>
      <c r="N676" s="17">
        <v>467.59753000000001</v>
      </c>
      <c r="O676" s="17">
        <v>50920</v>
      </c>
      <c r="P676" s="17">
        <v>1546.1</v>
      </c>
      <c r="Q676" s="17">
        <v>-1.2030000000000001</v>
      </c>
      <c r="R676" s="17">
        <v>9446.4709999999995</v>
      </c>
      <c r="S676" s="17">
        <v>72.924999999999997</v>
      </c>
      <c r="T676" s="17">
        <v>-2.34</v>
      </c>
      <c r="U676" s="17">
        <v>-0.16</v>
      </c>
      <c r="V676" s="17">
        <v>-0.4</v>
      </c>
      <c r="W676" s="17">
        <v>45057.985840000001</v>
      </c>
      <c r="X676" s="17">
        <v>5313.7</v>
      </c>
      <c r="Y676" s="17">
        <v>45.94</v>
      </c>
      <c r="Z676" s="17">
        <v>-41.384999999999998</v>
      </c>
    </row>
    <row r="677" spans="1:26" x14ac:dyDescent="0.2">
      <c r="A677" s="27">
        <v>44669</v>
      </c>
      <c r="B677" s="17">
        <v>1266.309</v>
      </c>
      <c r="C677" s="14">
        <v>13.15</v>
      </c>
      <c r="D677" s="17">
        <v>340</v>
      </c>
      <c r="E677" s="17">
        <v>51.426000000000002</v>
      </c>
      <c r="F677" s="17">
        <v>221.89</v>
      </c>
      <c r="G677" s="17">
        <v>454.5</v>
      </c>
      <c r="H677" s="17">
        <v>52.048000000000002</v>
      </c>
      <c r="I677" s="17">
        <v>66.748000000000005</v>
      </c>
      <c r="J677" s="17">
        <v>3345</v>
      </c>
      <c r="K677" s="17">
        <v>355.1</v>
      </c>
      <c r="L677" s="17">
        <v>0.48499999999999999</v>
      </c>
      <c r="M677" s="17">
        <v>442.1</v>
      </c>
      <c r="N677" s="17">
        <v>449.78503000000001</v>
      </c>
      <c r="O677" s="17">
        <v>38987.5</v>
      </c>
      <c r="P677" s="17">
        <v>1531</v>
      </c>
      <c r="Q677" s="17">
        <v>-1.5</v>
      </c>
      <c r="R677" s="17">
        <v>9217.93</v>
      </c>
      <c r="S677" s="17">
        <v>80.91</v>
      </c>
      <c r="T677" s="17">
        <v>-3.64</v>
      </c>
      <c r="U677" s="17">
        <v>-0.1555</v>
      </c>
      <c r="V677" s="17">
        <v>-0.06</v>
      </c>
      <c r="W677" s="17">
        <v>42366.114430000001</v>
      </c>
      <c r="X677" s="17">
        <v>3635.4</v>
      </c>
      <c r="Y677" s="17">
        <v>45.454999999999998</v>
      </c>
      <c r="Z677" s="17">
        <v>-39.979999999999997</v>
      </c>
    </row>
    <row r="678" spans="1:26" x14ac:dyDescent="0.2">
      <c r="A678" s="27">
        <v>44666</v>
      </c>
      <c r="B678" s="17">
        <v>1250.662</v>
      </c>
      <c r="C678" s="14">
        <v>13.05</v>
      </c>
      <c r="D678" s="17">
        <v>332</v>
      </c>
      <c r="E678" s="17">
        <v>52.524999999999999</v>
      </c>
      <c r="F678" s="17">
        <v>222.935</v>
      </c>
      <c r="G678" s="17">
        <v>454.44</v>
      </c>
      <c r="H678" s="17">
        <v>45.41</v>
      </c>
      <c r="I678" s="17">
        <v>141.006</v>
      </c>
      <c r="J678" s="17">
        <v>3272.5</v>
      </c>
      <c r="K678" s="17">
        <v>353.6</v>
      </c>
      <c r="L678" s="17">
        <v>0.50900000000000001</v>
      </c>
      <c r="M678" s="17">
        <v>441.75</v>
      </c>
      <c r="N678" s="17">
        <v>448.96001999999999</v>
      </c>
      <c r="O678" s="17">
        <v>36590</v>
      </c>
      <c r="P678" s="17">
        <v>1529</v>
      </c>
      <c r="Q678" s="17">
        <v>-1.675</v>
      </c>
      <c r="R678" s="17">
        <v>9215.3220000000001</v>
      </c>
      <c r="S678" s="17">
        <v>81.3</v>
      </c>
      <c r="T678" s="17">
        <v>-3.65</v>
      </c>
      <c r="U678" s="17">
        <v>-0.15659999999999999</v>
      </c>
      <c r="V678" s="17">
        <v>2.5000000000000001E-2</v>
      </c>
      <c r="W678" s="17">
        <v>43026.274660000003</v>
      </c>
      <c r="X678" s="17">
        <v>3400</v>
      </c>
      <c r="Y678" s="17">
        <v>45.57</v>
      </c>
      <c r="Z678" s="17">
        <v>-39.722000000000001</v>
      </c>
    </row>
    <row r="679" spans="1:26" x14ac:dyDescent="0.2">
      <c r="A679" s="27">
        <v>44665</v>
      </c>
      <c r="B679" s="17">
        <v>1250.463</v>
      </c>
      <c r="C679" s="14">
        <v>13</v>
      </c>
      <c r="D679" s="17">
        <v>333.67</v>
      </c>
      <c r="E679" s="17">
        <v>52.65</v>
      </c>
      <c r="F679" s="17">
        <v>221.625</v>
      </c>
      <c r="G679" s="17">
        <v>454.5</v>
      </c>
      <c r="H679" s="17">
        <v>50.357999999999997</v>
      </c>
      <c r="I679" s="17">
        <v>172</v>
      </c>
      <c r="J679" s="17">
        <v>3272.5</v>
      </c>
      <c r="K679" s="17">
        <v>353.6</v>
      </c>
      <c r="L679" s="17">
        <v>0.52029999999999998</v>
      </c>
      <c r="M679" s="17">
        <v>441.75</v>
      </c>
      <c r="N679" s="17">
        <v>444.05542000000003</v>
      </c>
      <c r="O679" s="17">
        <v>36320</v>
      </c>
      <c r="P679" s="17">
        <v>1530</v>
      </c>
      <c r="Q679" s="17">
        <v>-1.6879999999999999</v>
      </c>
      <c r="R679" s="17">
        <v>9498.5499999999993</v>
      </c>
      <c r="S679" s="17">
        <v>81.599999999999994</v>
      </c>
      <c r="T679" s="17">
        <v>-3.66</v>
      </c>
      <c r="U679" s="17">
        <v>-0.21</v>
      </c>
      <c r="V679" s="17">
        <v>0.11</v>
      </c>
      <c r="W679" s="17">
        <v>45131.536630000002</v>
      </c>
      <c r="X679" s="17">
        <v>3400</v>
      </c>
      <c r="Y679" s="17">
        <v>45.56</v>
      </c>
      <c r="Z679" s="17">
        <v>-39.85</v>
      </c>
    </row>
    <row r="680" spans="1:26" x14ac:dyDescent="0.2">
      <c r="A680" s="27">
        <v>44664</v>
      </c>
      <c r="B680" s="17">
        <v>1279.5</v>
      </c>
      <c r="C680" s="14">
        <v>12.95</v>
      </c>
      <c r="D680" s="17">
        <v>334.14</v>
      </c>
      <c r="E680" s="17">
        <v>52.475000000000001</v>
      </c>
      <c r="F680" s="17">
        <v>228.75</v>
      </c>
      <c r="G680" s="17">
        <v>452.52</v>
      </c>
      <c r="H680" s="17">
        <v>44.6</v>
      </c>
      <c r="I680" s="17">
        <v>91.5</v>
      </c>
      <c r="J680" s="17">
        <v>3271.5</v>
      </c>
      <c r="K680" s="17">
        <v>362</v>
      </c>
      <c r="L680" s="17">
        <v>0.46029999999999999</v>
      </c>
      <c r="M680" s="17">
        <v>447.79</v>
      </c>
      <c r="N680" s="17">
        <v>446</v>
      </c>
      <c r="O680" s="17">
        <v>36996.5</v>
      </c>
      <c r="P680" s="17">
        <v>1525.9</v>
      </c>
      <c r="Q680" s="17">
        <v>-2.6840000000000002</v>
      </c>
      <c r="R680" s="17">
        <v>8590.0040000000008</v>
      </c>
      <c r="S680" s="17">
        <v>81.5</v>
      </c>
      <c r="T680" s="17">
        <v>-1.03</v>
      </c>
      <c r="U680" s="17">
        <v>-0.20799999999999999</v>
      </c>
      <c r="V680" s="17">
        <v>0.21</v>
      </c>
      <c r="W680" s="17">
        <v>44440.845139999998</v>
      </c>
      <c r="X680" s="17">
        <v>3800</v>
      </c>
      <c r="Y680" s="17">
        <v>44.695</v>
      </c>
      <c r="Z680" s="17">
        <v>-37.841999999999999</v>
      </c>
    </row>
    <row r="681" spans="1:26" x14ac:dyDescent="0.2">
      <c r="A681" s="27">
        <v>44663</v>
      </c>
      <c r="B681" s="17">
        <v>1253.75</v>
      </c>
      <c r="C681" s="14">
        <v>13.4</v>
      </c>
      <c r="D681" s="17">
        <v>350.5</v>
      </c>
      <c r="E681" s="17">
        <v>52.475000000000001</v>
      </c>
      <c r="F681" s="17">
        <v>234</v>
      </c>
      <c r="G681" s="17">
        <v>457.92500000000001</v>
      </c>
      <c r="H681" s="17">
        <v>48.857999999999997</v>
      </c>
      <c r="I681" s="17">
        <v>103.254</v>
      </c>
      <c r="J681" s="17">
        <v>3290</v>
      </c>
      <c r="K681" s="17">
        <v>360</v>
      </c>
      <c r="L681" s="17">
        <v>0.46250000000000002</v>
      </c>
      <c r="M681" s="17">
        <v>448.75</v>
      </c>
      <c r="N681" s="17">
        <v>497</v>
      </c>
      <c r="O681" s="17">
        <v>38920</v>
      </c>
      <c r="P681" s="17">
        <v>1633</v>
      </c>
      <c r="Q681" s="17">
        <v>-1.6</v>
      </c>
      <c r="R681" s="17">
        <v>7827.643</v>
      </c>
      <c r="S681" s="17">
        <v>83.174999999999997</v>
      </c>
      <c r="T681" s="17">
        <v>-0.495</v>
      </c>
      <c r="U681" s="17">
        <v>-0.18</v>
      </c>
      <c r="V681" s="17">
        <v>0.08</v>
      </c>
      <c r="W681" s="17">
        <v>42361.5363</v>
      </c>
      <c r="X681" s="17">
        <v>6570.1</v>
      </c>
      <c r="Y681" s="17">
        <v>43.284999999999997</v>
      </c>
      <c r="Z681" s="17">
        <v>-37.54</v>
      </c>
    </row>
    <row r="682" spans="1:26" x14ac:dyDescent="0.2">
      <c r="A682" s="27">
        <v>44662</v>
      </c>
      <c r="B682" s="17">
        <v>1256.5540000000001</v>
      </c>
      <c r="C682" s="14">
        <v>13.85</v>
      </c>
      <c r="D682" s="17">
        <v>334.108</v>
      </c>
      <c r="E682" s="17">
        <v>50.65</v>
      </c>
      <c r="F682" s="17">
        <v>237</v>
      </c>
      <c r="G682" s="17">
        <v>456.75</v>
      </c>
      <c r="H682" s="17">
        <v>53.308</v>
      </c>
      <c r="I682" s="17">
        <v>117.002</v>
      </c>
      <c r="J682" s="17">
        <v>3295</v>
      </c>
      <c r="K682" s="17">
        <v>355</v>
      </c>
      <c r="L682" s="17">
        <v>0.52249999999999996</v>
      </c>
      <c r="M682" s="17">
        <v>444.75</v>
      </c>
      <c r="N682" s="17">
        <v>485.64499000000001</v>
      </c>
      <c r="O682" s="17">
        <v>44710</v>
      </c>
      <c r="P682" s="17">
        <v>1640</v>
      </c>
      <c r="Q682" s="17">
        <v>-1.3129999999999999</v>
      </c>
      <c r="R682" s="17">
        <v>8971.0220000000008</v>
      </c>
      <c r="S682" s="17">
        <v>84</v>
      </c>
      <c r="T682" s="17">
        <v>-0.97</v>
      </c>
      <c r="U682" s="17">
        <v>-0.15049999999999999</v>
      </c>
      <c r="V682" s="17">
        <v>0.09</v>
      </c>
      <c r="W682" s="17">
        <v>42426.075369999999</v>
      </c>
      <c r="X682" s="17">
        <v>6058.2</v>
      </c>
      <c r="Y682" s="17">
        <v>43.83</v>
      </c>
      <c r="Z682" s="17">
        <v>-38.158000000000001</v>
      </c>
    </row>
    <row r="683" spans="1:26" x14ac:dyDescent="0.2">
      <c r="A683" s="27">
        <v>44659</v>
      </c>
      <c r="B683" s="17">
        <v>1249.951</v>
      </c>
      <c r="C683" s="14">
        <v>14.1</v>
      </c>
      <c r="D683" s="17">
        <v>330.1</v>
      </c>
      <c r="E683" s="17">
        <v>50.545000000000002</v>
      </c>
      <c r="F683" s="17">
        <v>235</v>
      </c>
      <c r="G683" s="17">
        <v>457</v>
      </c>
      <c r="H683" s="17">
        <v>51.563000000000002</v>
      </c>
      <c r="I683" s="17">
        <v>170.25</v>
      </c>
      <c r="J683" s="17">
        <v>3310</v>
      </c>
      <c r="K683" s="17">
        <v>340.2</v>
      </c>
      <c r="L683" s="17">
        <v>0.45250000000000001</v>
      </c>
      <c r="M683" s="17">
        <v>440.245</v>
      </c>
      <c r="N683" s="17">
        <v>498</v>
      </c>
      <c r="O683" s="17">
        <v>43200</v>
      </c>
      <c r="P683" s="17">
        <v>1687.8</v>
      </c>
      <c r="Q683" s="17">
        <v>-1.925</v>
      </c>
      <c r="R683" s="17">
        <v>10753.563</v>
      </c>
      <c r="S683" s="17">
        <v>82.9</v>
      </c>
      <c r="T683" s="17">
        <v>-0.92</v>
      </c>
      <c r="U683" s="17">
        <v>-0.158</v>
      </c>
      <c r="V683" s="17">
        <v>0.28000000000000003</v>
      </c>
      <c r="W683" s="17">
        <v>43457.954400000002</v>
      </c>
      <c r="X683" s="17">
        <v>4869.6000000000004</v>
      </c>
      <c r="Y683" s="17">
        <v>43.37</v>
      </c>
      <c r="Z683" s="17">
        <v>-37.6</v>
      </c>
    </row>
    <row r="684" spans="1:26" x14ac:dyDescent="0.2">
      <c r="A684" s="27">
        <v>44658</v>
      </c>
      <c r="B684" s="17">
        <v>1251.1890000000001</v>
      </c>
      <c r="C684" s="14">
        <v>13.345000000000001</v>
      </c>
      <c r="D684" s="17">
        <v>353.32</v>
      </c>
      <c r="E684" s="17">
        <v>49.5</v>
      </c>
      <c r="F684" s="17">
        <v>235</v>
      </c>
      <c r="G684" s="17">
        <v>463</v>
      </c>
      <c r="H684" s="17">
        <v>46.87</v>
      </c>
      <c r="I684" s="17">
        <v>193.501</v>
      </c>
      <c r="J684" s="17">
        <v>3295</v>
      </c>
      <c r="K684" s="17">
        <v>355.1</v>
      </c>
      <c r="L684" s="17">
        <v>0.42499999999999999</v>
      </c>
      <c r="M684" s="17">
        <v>436.46</v>
      </c>
      <c r="N684" s="17">
        <v>508.79223999999999</v>
      </c>
      <c r="O684" s="17">
        <v>50610</v>
      </c>
      <c r="P684" s="17">
        <v>1707</v>
      </c>
      <c r="Q684" s="17">
        <v>-1.605</v>
      </c>
      <c r="R684" s="17">
        <v>10244.5</v>
      </c>
      <c r="S684" s="17">
        <v>80.001000000000005</v>
      </c>
      <c r="T684" s="17">
        <v>-1.125</v>
      </c>
      <c r="U684" s="17">
        <v>-0.1585</v>
      </c>
      <c r="V684" s="17">
        <v>0.55000000000000004</v>
      </c>
      <c r="W684" s="17">
        <v>44878.235820000002</v>
      </c>
      <c r="X684" s="17">
        <v>5001.1000000000004</v>
      </c>
      <c r="Y684" s="17">
        <v>42.86</v>
      </c>
      <c r="Z684" s="17">
        <v>-36.055</v>
      </c>
    </row>
    <row r="685" spans="1:26" x14ac:dyDescent="0.2">
      <c r="A685" s="27">
        <v>44657</v>
      </c>
      <c r="B685" s="17">
        <v>1244.5</v>
      </c>
      <c r="C685" s="14">
        <v>13.1</v>
      </c>
      <c r="D685" s="17">
        <v>348.005</v>
      </c>
      <c r="E685" s="17">
        <v>49.35</v>
      </c>
      <c r="F685" s="17">
        <v>233</v>
      </c>
      <c r="G685" s="17">
        <v>456</v>
      </c>
      <c r="H685" s="17">
        <v>40.433</v>
      </c>
      <c r="I685" s="17">
        <v>166.75</v>
      </c>
      <c r="J685" s="17">
        <v>3295</v>
      </c>
      <c r="K685" s="17">
        <v>345.1</v>
      </c>
      <c r="L685" s="17">
        <v>0.41899999999999998</v>
      </c>
      <c r="M685" s="17">
        <v>424.54</v>
      </c>
      <c r="N685" s="17">
        <v>538.5</v>
      </c>
      <c r="O685" s="17">
        <v>47970</v>
      </c>
      <c r="P685" s="17">
        <v>1692</v>
      </c>
      <c r="Q685" s="17">
        <v>-2.069</v>
      </c>
      <c r="R685" s="17">
        <v>11102.45</v>
      </c>
      <c r="S685" s="17">
        <v>85.69</v>
      </c>
      <c r="T685" s="17">
        <v>-0.85</v>
      </c>
      <c r="U685" s="17">
        <v>-0.13850000000000001</v>
      </c>
      <c r="V685" s="17">
        <v>0.59</v>
      </c>
      <c r="W685" s="17">
        <v>43094.036390000001</v>
      </c>
      <c r="X685" s="17">
        <v>4800</v>
      </c>
      <c r="Y685" s="17">
        <v>42.104999999999997</v>
      </c>
      <c r="Z685" s="17">
        <v>-34.92</v>
      </c>
    </row>
    <row r="686" spans="1:26" x14ac:dyDescent="0.2">
      <c r="A686" s="27">
        <v>44656</v>
      </c>
      <c r="B686" s="17">
        <v>1227.25</v>
      </c>
      <c r="C686" s="14">
        <v>12.654999999999999</v>
      </c>
      <c r="D686" s="17">
        <v>330.82799999999997</v>
      </c>
      <c r="E686" s="17">
        <v>49.05</v>
      </c>
      <c r="F686" s="17">
        <v>235</v>
      </c>
      <c r="G686" s="17">
        <v>442.81299999999999</v>
      </c>
      <c r="H686" s="17">
        <v>37.658000000000001</v>
      </c>
      <c r="I686" s="17">
        <v>138.50200000000001</v>
      </c>
      <c r="J686" s="17">
        <v>3255</v>
      </c>
      <c r="K686" s="17">
        <v>340.1</v>
      </c>
      <c r="L686" s="17">
        <v>0.42</v>
      </c>
      <c r="M686" s="17">
        <v>400</v>
      </c>
      <c r="N686" s="17">
        <v>561.43573000000004</v>
      </c>
      <c r="O686" s="17">
        <v>48020</v>
      </c>
      <c r="P686" s="17">
        <v>1747.7</v>
      </c>
      <c r="Q686" s="17">
        <v>-1.9279999999999999</v>
      </c>
      <c r="R686" s="17">
        <v>10777.25</v>
      </c>
      <c r="S686" s="17">
        <v>78</v>
      </c>
      <c r="T686" s="17">
        <v>-0.75</v>
      </c>
      <c r="U686" s="17">
        <v>-0.123</v>
      </c>
      <c r="V686" s="17">
        <v>0.73</v>
      </c>
      <c r="W686" s="17">
        <v>46623.544620000001</v>
      </c>
      <c r="X686" s="17">
        <v>3638.5</v>
      </c>
      <c r="Y686" s="17">
        <v>41.59</v>
      </c>
      <c r="Z686" s="17">
        <v>-32.677</v>
      </c>
    </row>
    <row r="687" spans="1:26" x14ac:dyDescent="0.2">
      <c r="A687" s="27">
        <v>44655</v>
      </c>
      <c r="B687" s="17">
        <v>1214.836</v>
      </c>
      <c r="C687" s="14">
        <v>12.7</v>
      </c>
      <c r="D687" s="17">
        <v>329.33</v>
      </c>
      <c r="E687" s="17">
        <v>47.05</v>
      </c>
      <c r="F687" s="17">
        <v>238.62</v>
      </c>
      <c r="G687" s="17">
        <v>417.5</v>
      </c>
      <c r="H687" s="17">
        <v>43.332999999999998</v>
      </c>
      <c r="I687" s="17">
        <v>174.999</v>
      </c>
      <c r="J687" s="17">
        <v>3225</v>
      </c>
      <c r="K687" s="17">
        <v>320.3</v>
      </c>
      <c r="L687" s="17">
        <v>0.40500000000000003</v>
      </c>
      <c r="M687" s="17">
        <v>397.24200000000002</v>
      </c>
      <c r="N687" s="17">
        <v>564</v>
      </c>
      <c r="O687" s="17">
        <v>54976.3</v>
      </c>
      <c r="P687" s="17">
        <v>1664.3</v>
      </c>
      <c r="Q687" s="17">
        <v>-1.6379999999999999</v>
      </c>
      <c r="R687" s="17">
        <v>10901</v>
      </c>
      <c r="S687" s="17">
        <v>78.3</v>
      </c>
      <c r="T687" s="17">
        <v>-1.24</v>
      </c>
      <c r="U687" s="17">
        <v>-0.122</v>
      </c>
      <c r="V687" s="17">
        <v>0.72</v>
      </c>
      <c r="W687" s="17">
        <v>46309.056299999997</v>
      </c>
      <c r="X687" s="17">
        <v>3149.5</v>
      </c>
      <c r="Y687" s="17">
        <v>41.045000000000002</v>
      </c>
      <c r="Z687" s="17">
        <v>-32.049999999999997</v>
      </c>
    </row>
    <row r="688" spans="1:26" x14ac:dyDescent="0.2">
      <c r="A688" s="27">
        <v>44652</v>
      </c>
      <c r="B688" s="17">
        <v>1218.75</v>
      </c>
      <c r="C688" s="14">
        <v>12.55</v>
      </c>
      <c r="D688" s="17">
        <v>328.08</v>
      </c>
      <c r="E688" s="17">
        <v>47.6</v>
      </c>
      <c r="F688" s="17">
        <v>242.5</v>
      </c>
      <c r="G688" s="17">
        <v>418.07</v>
      </c>
      <c r="H688" s="17">
        <v>42.787999999999997</v>
      </c>
      <c r="I688" s="17">
        <v>157.74700000000001</v>
      </c>
      <c r="J688" s="17">
        <v>3230</v>
      </c>
      <c r="K688" s="17">
        <v>320.2</v>
      </c>
      <c r="L688" s="17">
        <v>0.42499999999999999</v>
      </c>
      <c r="M688" s="17">
        <v>396.93</v>
      </c>
      <c r="N688" s="17">
        <v>554.88500999999997</v>
      </c>
      <c r="O688" s="17">
        <v>68282.5</v>
      </c>
      <c r="P688" s="17">
        <v>1686</v>
      </c>
      <c r="Q688" s="17">
        <v>-2.95</v>
      </c>
      <c r="R688" s="17">
        <v>10099.004999999999</v>
      </c>
      <c r="S688" s="17">
        <v>77.53</v>
      </c>
      <c r="T688" s="17">
        <v>-1.3</v>
      </c>
      <c r="U688" s="17">
        <v>-0.1313</v>
      </c>
      <c r="V688" s="17">
        <v>0.68</v>
      </c>
      <c r="W688" s="17">
        <v>45198.903830000003</v>
      </c>
      <c r="X688" s="17">
        <v>2580.8000000000002</v>
      </c>
      <c r="Y688" s="17">
        <v>40.97</v>
      </c>
      <c r="Z688" s="17">
        <v>-31.725000000000001</v>
      </c>
    </row>
    <row r="689" spans="1:26" x14ac:dyDescent="0.2">
      <c r="A689" s="27">
        <v>44651</v>
      </c>
      <c r="B689" s="17">
        <v>1278.172</v>
      </c>
      <c r="C689" s="14">
        <v>12.454000000000001</v>
      </c>
      <c r="D689" s="17">
        <v>322.5</v>
      </c>
      <c r="E689" s="17">
        <v>50.591999999999999</v>
      </c>
      <c r="F689" s="17">
        <v>240</v>
      </c>
      <c r="G689" s="17">
        <v>423.88499999999999</v>
      </c>
      <c r="H689" s="17">
        <v>37.549999999999997</v>
      </c>
      <c r="I689" s="17">
        <v>196.00399999999999</v>
      </c>
      <c r="J689" s="17">
        <v>3260</v>
      </c>
      <c r="K689" s="17">
        <v>328.7</v>
      </c>
      <c r="L689" s="17">
        <v>0.42899999999999999</v>
      </c>
      <c r="M689" s="17">
        <v>383.75</v>
      </c>
      <c r="N689" s="17">
        <v>555</v>
      </c>
      <c r="O689" s="17">
        <v>73686.5</v>
      </c>
      <c r="P689" s="17">
        <v>1701.8</v>
      </c>
      <c r="Q689" s="17">
        <v>-2.4990000000000001</v>
      </c>
      <c r="R689" s="17">
        <v>10693.463</v>
      </c>
      <c r="S689" s="17">
        <v>76</v>
      </c>
      <c r="T689" s="17">
        <v>-0.96499999999999997</v>
      </c>
      <c r="U689" s="17">
        <v>-0.12970000000000001</v>
      </c>
      <c r="V689" s="17">
        <v>0.69299999999999995</v>
      </c>
      <c r="W689" s="17">
        <v>45931.47423</v>
      </c>
      <c r="X689" s="17">
        <v>2504</v>
      </c>
      <c r="Y689" s="17">
        <v>41.094999999999999</v>
      </c>
      <c r="Z689" s="17">
        <v>-32.06</v>
      </c>
    </row>
    <row r="690" spans="1:26" x14ac:dyDescent="0.2">
      <c r="A690" s="27">
        <v>44650</v>
      </c>
      <c r="B690" s="17">
        <v>1258.414</v>
      </c>
      <c r="C690" s="14">
        <v>12.265000000000001</v>
      </c>
      <c r="D690" s="17">
        <v>320.58</v>
      </c>
      <c r="E690" s="17">
        <v>50.35</v>
      </c>
      <c r="F690" s="17">
        <v>233</v>
      </c>
      <c r="G690" s="17">
        <v>446.25799999999998</v>
      </c>
      <c r="H690" s="17">
        <v>39.747999999999998</v>
      </c>
      <c r="I690" s="17">
        <v>186.501</v>
      </c>
      <c r="J690" s="17">
        <v>3272.5</v>
      </c>
      <c r="K690" s="17">
        <v>330.2</v>
      </c>
      <c r="L690" s="17">
        <v>0.435</v>
      </c>
      <c r="M690" s="17">
        <v>375.02499999999998</v>
      </c>
      <c r="N690" s="17">
        <v>582.03503000000001</v>
      </c>
      <c r="O690" s="17">
        <v>86920</v>
      </c>
      <c r="P690" s="17">
        <v>1744</v>
      </c>
      <c r="Q690" s="17">
        <v>-3.0049999999999999</v>
      </c>
      <c r="R690" s="17">
        <v>10842.155000000001</v>
      </c>
      <c r="S690" s="17">
        <v>79.75</v>
      </c>
      <c r="T690" s="17">
        <v>-0.9</v>
      </c>
      <c r="U690" s="17">
        <v>-0.2135</v>
      </c>
      <c r="V690" s="17">
        <v>0.61299999999999999</v>
      </c>
      <c r="W690" s="17">
        <v>44964.524890000001</v>
      </c>
      <c r="X690" s="17">
        <v>2674.8</v>
      </c>
      <c r="Y690" s="17">
        <v>40.35</v>
      </c>
      <c r="Z690" s="17">
        <v>-31.35</v>
      </c>
    </row>
    <row r="691" spans="1:26" x14ac:dyDescent="0.2">
      <c r="A691" s="27">
        <v>44649</v>
      </c>
      <c r="B691" s="17">
        <v>1247.5</v>
      </c>
      <c r="C691" s="14">
        <v>12.6</v>
      </c>
      <c r="D691" s="17">
        <v>322.11</v>
      </c>
      <c r="E691" s="17">
        <v>50.5</v>
      </c>
      <c r="F691" s="17">
        <v>232</v>
      </c>
      <c r="G691" s="17">
        <v>445</v>
      </c>
      <c r="H691" s="17">
        <v>50.055</v>
      </c>
      <c r="I691" s="17">
        <v>116.248</v>
      </c>
      <c r="J691" s="17">
        <v>3300</v>
      </c>
      <c r="K691" s="17">
        <v>330.9</v>
      </c>
      <c r="L691" s="17">
        <v>0.43149999999999999</v>
      </c>
      <c r="M691" s="17">
        <v>377.39</v>
      </c>
      <c r="N691" s="17">
        <v>597.29498000000001</v>
      </c>
      <c r="O691" s="17">
        <v>77909.5</v>
      </c>
      <c r="P691" s="17">
        <v>1754</v>
      </c>
      <c r="Q691" s="17">
        <v>-0.188</v>
      </c>
      <c r="R691" s="17">
        <v>11202</v>
      </c>
      <c r="S691" s="17">
        <v>76.69</v>
      </c>
      <c r="T691" s="17">
        <v>-0.91</v>
      </c>
      <c r="U691" s="17">
        <v>-0.14199999999999999</v>
      </c>
      <c r="V691" s="17">
        <v>0.85499999999999998</v>
      </c>
      <c r="W691" s="17">
        <v>46288.985990000001</v>
      </c>
      <c r="X691" s="17">
        <v>4467.1000000000004</v>
      </c>
      <c r="Y691" s="17">
        <v>40.42</v>
      </c>
      <c r="Z691" s="17">
        <v>-31.26</v>
      </c>
    </row>
    <row r="692" spans="1:26" x14ac:dyDescent="0.2">
      <c r="A692" s="27">
        <v>44648</v>
      </c>
      <c r="B692" s="17">
        <v>1264.873</v>
      </c>
      <c r="C692" s="14">
        <v>13.05</v>
      </c>
      <c r="D692" s="17">
        <v>343.77</v>
      </c>
      <c r="E692" s="17">
        <v>51.438000000000002</v>
      </c>
      <c r="F692" s="17">
        <v>235</v>
      </c>
      <c r="G692" s="17">
        <v>465.63499999999999</v>
      </c>
      <c r="H692" s="17">
        <v>45.997999999999998</v>
      </c>
      <c r="I692" s="17">
        <v>89.254000000000005</v>
      </c>
      <c r="J692" s="17">
        <v>3365</v>
      </c>
      <c r="K692" s="17">
        <v>335.2</v>
      </c>
      <c r="L692" s="17">
        <v>0.46500000000000002</v>
      </c>
      <c r="M692" s="17">
        <v>384.23500000000001</v>
      </c>
      <c r="N692" s="17">
        <v>627.46996999999999</v>
      </c>
      <c r="O692" s="17">
        <v>80416</v>
      </c>
      <c r="P692" s="17">
        <v>1822</v>
      </c>
      <c r="Q692" s="17">
        <v>-0.46400000000000002</v>
      </c>
      <c r="R692" s="17">
        <v>13068.5</v>
      </c>
      <c r="S692" s="17">
        <v>85.765000000000001</v>
      </c>
      <c r="T692" s="17">
        <v>-1.2649999999999999</v>
      </c>
      <c r="U692" s="17">
        <v>-0.13500000000000001</v>
      </c>
      <c r="V692" s="17">
        <v>0.7</v>
      </c>
      <c r="W692" s="17">
        <v>46292.044580000002</v>
      </c>
      <c r="X692" s="17">
        <v>5520.5</v>
      </c>
      <c r="Y692" s="17">
        <v>41.75</v>
      </c>
      <c r="Z692" s="17">
        <v>-32.85</v>
      </c>
    </row>
    <row r="693" spans="1:26" x14ac:dyDescent="0.2">
      <c r="A693" s="27">
        <v>44645</v>
      </c>
      <c r="B693" s="17">
        <v>1256.95</v>
      </c>
      <c r="C693" s="14">
        <v>13.5</v>
      </c>
      <c r="D693" s="17">
        <v>338.71</v>
      </c>
      <c r="E693" s="17">
        <v>51.35</v>
      </c>
      <c r="F693" s="17">
        <v>231.79</v>
      </c>
      <c r="G693" s="17">
        <v>467.5</v>
      </c>
      <c r="H693" s="17">
        <v>44.99</v>
      </c>
      <c r="I693" s="17">
        <v>156.00200000000001</v>
      </c>
      <c r="J693" s="17">
        <v>3385</v>
      </c>
      <c r="K693" s="17">
        <v>340.2</v>
      </c>
      <c r="L693" s="17">
        <v>0.47049999999999997</v>
      </c>
      <c r="M693" s="17">
        <v>382.34500000000003</v>
      </c>
      <c r="N693" s="17">
        <v>615.5</v>
      </c>
      <c r="O693" s="17">
        <v>87763.5</v>
      </c>
      <c r="P693" s="17">
        <v>1799</v>
      </c>
      <c r="Q693" s="17">
        <v>0.1</v>
      </c>
      <c r="R693" s="17">
        <v>14468.5</v>
      </c>
      <c r="S693" s="17">
        <v>90.6</v>
      </c>
      <c r="T693" s="17">
        <v>-0.58499999999999996</v>
      </c>
      <c r="U693" s="17">
        <v>-0.14299999999999999</v>
      </c>
      <c r="V693" s="17">
        <v>0.73099999999999998</v>
      </c>
      <c r="W693" s="17">
        <v>45496.60699</v>
      </c>
      <c r="X693" s="17">
        <v>5952.6</v>
      </c>
      <c r="Y693" s="17">
        <v>41.21</v>
      </c>
      <c r="Z693" s="17">
        <v>-31.655000000000001</v>
      </c>
    </row>
    <row r="694" spans="1:26" x14ac:dyDescent="0.2">
      <c r="A694" s="27">
        <v>44644</v>
      </c>
      <c r="B694" s="17">
        <v>1280.3789999999999</v>
      </c>
      <c r="C694" s="14">
        <v>13.85</v>
      </c>
      <c r="D694" s="17">
        <v>336.13</v>
      </c>
      <c r="E694" s="17">
        <v>51.25</v>
      </c>
      <c r="F694" s="17">
        <v>229.23699999999999</v>
      </c>
      <c r="G694" s="17">
        <v>469.57</v>
      </c>
      <c r="H694" s="17">
        <v>54.305</v>
      </c>
      <c r="I694" s="17">
        <v>128.50299999999999</v>
      </c>
      <c r="J694" s="17">
        <v>3452.5</v>
      </c>
      <c r="K694" s="17">
        <v>327.7</v>
      </c>
      <c r="L694" s="17">
        <v>0.50800000000000001</v>
      </c>
      <c r="M694" s="17">
        <v>382.17</v>
      </c>
      <c r="N694" s="17">
        <v>601.88744999999994</v>
      </c>
      <c r="O694" s="17">
        <v>118840</v>
      </c>
      <c r="P694" s="17">
        <v>1803.2</v>
      </c>
      <c r="Q694" s="17">
        <v>0.1</v>
      </c>
      <c r="R694" s="17">
        <v>15510.5</v>
      </c>
      <c r="S694" s="17">
        <v>89.5</v>
      </c>
      <c r="T694" s="17">
        <v>-0.625</v>
      </c>
      <c r="U694" s="17">
        <v>-0.15670000000000001</v>
      </c>
      <c r="V694" s="17">
        <v>0.45</v>
      </c>
      <c r="W694" s="17">
        <v>45942.00548</v>
      </c>
      <c r="X694" s="17">
        <v>5017.5</v>
      </c>
      <c r="Y694" s="17">
        <v>40.69</v>
      </c>
      <c r="Z694" s="17">
        <v>-30.65</v>
      </c>
    </row>
    <row r="695" spans="1:26" x14ac:dyDescent="0.2">
      <c r="A695" s="27">
        <v>44643</v>
      </c>
      <c r="B695" s="17">
        <v>1278.5</v>
      </c>
      <c r="C695" s="14">
        <v>13.85</v>
      </c>
      <c r="D695" s="17">
        <v>364.23</v>
      </c>
      <c r="E695" s="17">
        <v>52.256999999999998</v>
      </c>
      <c r="F695" s="17">
        <v>227.5</v>
      </c>
      <c r="G695" s="17">
        <v>464.62</v>
      </c>
      <c r="H695" s="17">
        <v>43.078000000000003</v>
      </c>
      <c r="I695" s="17">
        <v>193.75299999999999</v>
      </c>
      <c r="J695" s="17">
        <v>3575</v>
      </c>
      <c r="K695" s="17">
        <v>335.2</v>
      </c>
      <c r="L695" s="17">
        <v>0.55049999999999999</v>
      </c>
      <c r="M695" s="17">
        <v>380.46</v>
      </c>
      <c r="N695" s="17">
        <v>590.39502000000005</v>
      </c>
      <c r="O695" s="17">
        <v>127870</v>
      </c>
      <c r="P695" s="17">
        <v>1870.5</v>
      </c>
      <c r="Q695" s="17">
        <v>1.4410000000000001</v>
      </c>
      <c r="R695" s="17">
        <v>15859.477999999999</v>
      </c>
      <c r="S695" s="17">
        <v>88</v>
      </c>
      <c r="T695" s="17">
        <v>-0.51</v>
      </c>
      <c r="U695" s="17">
        <v>-0.16800000000000001</v>
      </c>
      <c r="V695" s="17">
        <v>0.44</v>
      </c>
      <c r="W695" s="17">
        <v>75987.032500000001</v>
      </c>
      <c r="X695" s="17">
        <v>3450</v>
      </c>
      <c r="Y695" s="17">
        <v>40.284999999999997</v>
      </c>
      <c r="Z695" s="17">
        <v>-29.78</v>
      </c>
    </row>
    <row r="696" spans="1:26" x14ac:dyDescent="0.2">
      <c r="A696" s="27">
        <v>44642</v>
      </c>
      <c r="B696" s="17">
        <v>1299.75</v>
      </c>
      <c r="C696" s="14">
        <v>14</v>
      </c>
      <c r="D696" s="17">
        <v>337.97500000000002</v>
      </c>
      <c r="E696" s="17">
        <v>51.725000000000001</v>
      </c>
      <c r="F696" s="17">
        <v>220</v>
      </c>
      <c r="G696" s="17">
        <v>449.65</v>
      </c>
      <c r="H696" s="17">
        <v>44.34</v>
      </c>
      <c r="I696" s="17">
        <v>81</v>
      </c>
      <c r="J696" s="17">
        <v>3485</v>
      </c>
      <c r="K696" s="17">
        <v>335.1</v>
      </c>
      <c r="L696" s="17">
        <v>0.52900000000000003</v>
      </c>
      <c r="M696" s="17">
        <v>365.95</v>
      </c>
      <c r="N696" s="17">
        <v>543.50860999999998</v>
      </c>
      <c r="O696" s="17">
        <v>105510</v>
      </c>
      <c r="P696" s="17">
        <v>1806.5</v>
      </c>
      <c r="Q696" s="17">
        <v>0.96499999999999997</v>
      </c>
      <c r="R696" s="17">
        <v>12546.188</v>
      </c>
      <c r="S696" s="17">
        <v>85.8</v>
      </c>
      <c r="T696" s="17">
        <v>-0.95</v>
      </c>
      <c r="U696" s="17">
        <v>-0.2</v>
      </c>
      <c r="V696" s="17">
        <v>0.28999999999999998</v>
      </c>
      <c r="W696" s="17">
        <v>82856.533309999999</v>
      </c>
      <c r="X696" s="17">
        <v>5607</v>
      </c>
      <c r="Y696" s="17">
        <v>38.67</v>
      </c>
      <c r="Z696" s="17">
        <v>-27.67</v>
      </c>
    </row>
    <row r="697" spans="1:26" x14ac:dyDescent="0.2">
      <c r="A697" s="27">
        <v>44641</v>
      </c>
      <c r="B697" s="17">
        <v>1303.5</v>
      </c>
      <c r="C697" s="14">
        <v>13.8</v>
      </c>
      <c r="D697" s="17">
        <v>358.86799999999999</v>
      </c>
      <c r="E697" s="17">
        <v>52.71</v>
      </c>
      <c r="F697" s="17">
        <v>220</v>
      </c>
      <c r="G697" s="17">
        <v>434</v>
      </c>
      <c r="H697" s="17">
        <v>51.435000000000002</v>
      </c>
      <c r="I697" s="17">
        <v>169.501</v>
      </c>
      <c r="J697" s="17">
        <v>3500</v>
      </c>
      <c r="K697" s="17">
        <v>330.1</v>
      </c>
      <c r="L697" s="17">
        <v>0.57199999999999995</v>
      </c>
      <c r="M697" s="17">
        <v>356.065</v>
      </c>
      <c r="N697" s="17">
        <v>534</v>
      </c>
      <c r="O697" s="17">
        <v>74982.3</v>
      </c>
      <c r="P697" s="17">
        <v>1768.5</v>
      </c>
      <c r="Q697" s="17">
        <v>1.1000000000000001</v>
      </c>
      <c r="R697" s="17">
        <v>12739.975</v>
      </c>
      <c r="S697" s="17">
        <v>88.8</v>
      </c>
      <c r="T697" s="17">
        <v>-1.9</v>
      </c>
      <c r="U697" s="17">
        <v>-0.219</v>
      </c>
      <c r="V697" s="17">
        <v>0.67500000000000004</v>
      </c>
      <c r="W697" s="17">
        <v>82554.556719999993</v>
      </c>
      <c r="X697" s="17">
        <v>6482.4</v>
      </c>
      <c r="Y697" s="17">
        <v>37.802999999999997</v>
      </c>
      <c r="Z697" s="17">
        <v>-26.4</v>
      </c>
    </row>
    <row r="698" spans="1:26" x14ac:dyDescent="0.2">
      <c r="A698" s="27">
        <v>44638</v>
      </c>
      <c r="B698" s="17">
        <v>1308.1500000000001</v>
      </c>
      <c r="C698" s="14">
        <v>13.5</v>
      </c>
      <c r="D698" s="17">
        <v>376.02</v>
      </c>
      <c r="E698" s="17">
        <v>53.451999999999998</v>
      </c>
      <c r="F698" s="17">
        <v>220</v>
      </c>
      <c r="G698" s="17">
        <v>430</v>
      </c>
      <c r="H698" s="17">
        <v>53.398000000000003</v>
      </c>
      <c r="I698" s="17">
        <v>204.24799999999999</v>
      </c>
      <c r="J698" s="17">
        <v>3502.5</v>
      </c>
      <c r="K698" s="17">
        <v>314.8</v>
      </c>
      <c r="L698" s="17">
        <v>0.56499999999999995</v>
      </c>
      <c r="M698" s="17">
        <v>353.41</v>
      </c>
      <c r="N698" s="17">
        <v>488.27499</v>
      </c>
      <c r="O698" s="17">
        <v>113903.5</v>
      </c>
      <c r="P698" s="17">
        <v>1766.1</v>
      </c>
      <c r="Q698" s="17">
        <v>0.77500000000000002</v>
      </c>
      <c r="R698" s="17">
        <v>12900.22</v>
      </c>
      <c r="S698" s="17">
        <v>92.472999999999999</v>
      </c>
      <c r="T698" s="17">
        <v>-2.85</v>
      </c>
      <c r="U698" s="17">
        <v>-0.24440000000000001</v>
      </c>
      <c r="V698" s="17">
        <v>1.3</v>
      </c>
      <c r="W698" s="17">
        <v>77137.001380000002</v>
      </c>
      <c r="X698" s="17">
        <v>7259.5</v>
      </c>
      <c r="Y698" s="17">
        <v>37.625</v>
      </c>
      <c r="Z698" s="17">
        <v>-25.66</v>
      </c>
    </row>
    <row r="699" spans="1:26" x14ac:dyDescent="0.2">
      <c r="A699" s="27">
        <v>44637</v>
      </c>
      <c r="B699" s="17">
        <v>1313.75</v>
      </c>
      <c r="C699" s="14">
        <v>12.95</v>
      </c>
      <c r="D699" s="17">
        <v>374.9</v>
      </c>
      <c r="E699" s="17">
        <v>51.55</v>
      </c>
      <c r="F699" s="17">
        <v>220</v>
      </c>
      <c r="G699" s="17">
        <v>428.61500000000001</v>
      </c>
      <c r="H699" s="17">
        <v>52.225000000000001</v>
      </c>
      <c r="I699" s="17">
        <v>155.749</v>
      </c>
      <c r="J699" s="17">
        <v>3512.5</v>
      </c>
      <c r="K699" s="17">
        <v>308.89999999999998</v>
      </c>
      <c r="L699" s="17">
        <v>0.495</v>
      </c>
      <c r="M699" s="17">
        <v>338.80200000000002</v>
      </c>
      <c r="N699" s="17">
        <v>501.83499</v>
      </c>
      <c r="O699" s="17">
        <v>182665.3</v>
      </c>
      <c r="P699" s="17">
        <v>1720</v>
      </c>
      <c r="Q699" s="17">
        <v>-0.35</v>
      </c>
      <c r="R699" s="17">
        <v>13339.45</v>
      </c>
      <c r="S699" s="17">
        <v>84.8</v>
      </c>
      <c r="T699" s="17">
        <v>-3.75</v>
      </c>
      <c r="U699" s="17">
        <v>-0.27200000000000002</v>
      </c>
      <c r="V699" s="17">
        <v>0.93</v>
      </c>
      <c r="W699" s="17">
        <v>68313.601890000005</v>
      </c>
      <c r="X699" s="17">
        <v>6919.5</v>
      </c>
      <c r="Y699" s="17">
        <v>37.262999999999998</v>
      </c>
      <c r="Z699" s="17">
        <v>-25.05</v>
      </c>
    </row>
    <row r="700" spans="1:26" x14ac:dyDescent="0.2">
      <c r="A700" s="27">
        <v>44636</v>
      </c>
      <c r="B700" s="17">
        <v>1341.5</v>
      </c>
      <c r="C700" s="14">
        <v>12.864000000000001</v>
      </c>
      <c r="D700" s="17">
        <v>378.3</v>
      </c>
      <c r="E700" s="17">
        <v>51.85</v>
      </c>
      <c r="F700" s="17">
        <v>227.5</v>
      </c>
      <c r="G700" s="17">
        <v>442.5</v>
      </c>
      <c r="H700" s="17">
        <v>52.33</v>
      </c>
      <c r="I700" s="17">
        <v>101.5</v>
      </c>
      <c r="J700" s="17">
        <v>3630</v>
      </c>
      <c r="K700" s="17">
        <v>319</v>
      </c>
      <c r="L700" s="17">
        <v>0.49249999999999999</v>
      </c>
      <c r="M700" s="17">
        <v>352.935</v>
      </c>
      <c r="N700" s="17">
        <v>600.5</v>
      </c>
      <c r="O700" s="17">
        <v>228365</v>
      </c>
      <c r="P700" s="17">
        <v>1744</v>
      </c>
      <c r="Q700" s="17">
        <v>-0.17499999999999999</v>
      </c>
      <c r="R700" s="17">
        <v>12324.516</v>
      </c>
      <c r="S700" s="17">
        <v>88.2</v>
      </c>
      <c r="T700" s="17">
        <v>-3.5</v>
      </c>
      <c r="U700" s="17">
        <v>-0.2</v>
      </c>
      <c r="V700" s="17">
        <v>0.89</v>
      </c>
      <c r="W700" s="17">
        <v>68283.547200000001</v>
      </c>
      <c r="X700" s="17">
        <v>6153</v>
      </c>
      <c r="Y700" s="17">
        <v>38.865000000000002</v>
      </c>
      <c r="Z700" s="17">
        <v>-26.265000000000001</v>
      </c>
    </row>
    <row r="701" spans="1:26" x14ac:dyDescent="0.2">
      <c r="A701" s="27">
        <v>44635</v>
      </c>
      <c r="B701" s="17">
        <v>1342.5</v>
      </c>
      <c r="C701" s="14">
        <v>12.955</v>
      </c>
      <c r="D701" s="17">
        <v>384.98500000000001</v>
      </c>
      <c r="E701" s="17">
        <v>51.35</v>
      </c>
      <c r="F701" s="17">
        <v>225</v>
      </c>
      <c r="G701" s="17">
        <v>445.03</v>
      </c>
      <c r="H701" s="17">
        <v>60.36</v>
      </c>
      <c r="I701" s="17">
        <v>141.749</v>
      </c>
      <c r="J701" s="17">
        <v>3572.5</v>
      </c>
      <c r="K701" s="17">
        <v>325.10000000000002</v>
      </c>
      <c r="L701" s="17">
        <v>0.53500000000000003</v>
      </c>
      <c r="M701" s="17">
        <v>368.89499999999998</v>
      </c>
      <c r="N701" s="17">
        <v>661.49756000000002</v>
      </c>
      <c r="O701" s="17">
        <v>320760</v>
      </c>
      <c r="P701" s="17">
        <v>1714</v>
      </c>
      <c r="Q701" s="17">
        <v>1.3</v>
      </c>
      <c r="R701" s="17">
        <v>14370.873</v>
      </c>
      <c r="S701" s="17">
        <v>91.2</v>
      </c>
      <c r="T701" s="17">
        <v>-3.31</v>
      </c>
      <c r="U701" s="17">
        <v>-0.13</v>
      </c>
      <c r="V701" s="17">
        <v>0.79</v>
      </c>
      <c r="W701" s="17">
        <v>68328.55502</v>
      </c>
      <c r="X701" s="17">
        <v>7850.7</v>
      </c>
      <c r="Y701" s="17">
        <v>38.473999999999997</v>
      </c>
      <c r="Z701" s="17">
        <v>-25.7</v>
      </c>
    </row>
    <row r="702" spans="1:26" x14ac:dyDescent="0.2">
      <c r="A702" s="27">
        <v>44634</v>
      </c>
      <c r="B702" s="17">
        <v>1366.5</v>
      </c>
      <c r="C702" s="14">
        <v>12.855</v>
      </c>
      <c r="D702" s="17">
        <v>372.77</v>
      </c>
      <c r="E702" s="17">
        <v>51.85</v>
      </c>
      <c r="F702" s="17">
        <v>225</v>
      </c>
      <c r="G702" s="17">
        <v>445</v>
      </c>
      <c r="H702" s="17">
        <v>58.59</v>
      </c>
      <c r="I702" s="17">
        <v>135.74600000000001</v>
      </c>
      <c r="J702" s="17">
        <v>3573</v>
      </c>
      <c r="K702" s="17">
        <v>325.10000000000002</v>
      </c>
      <c r="L702" s="17">
        <v>0.67500000000000004</v>
      </c>
      <c r="M702" s="17">
        <v>374.91</v>
      </c>
      <c r="N702" s="17">
        <v>984.99597000000006</v>
      </c>
      <c r="O702" s="17">
        <v>154400</v>
      </c>
      <c r="P702" s="17">
        <v>1710.1</v>
      </c>
      <c r="Q702" s="17">
        <v>1</v>
      </c>
      <c r="R702" s="17">
        <v>17339.280999999999</v>
      </c>
      <c r="S702" s="17">
        <v>94.01</v>
      </c>
      <c r="T702" s="17">
        <v>-4.6879999999999997</v>
      </c>
      <c r="U702" s="17">
        <v>-0.1305</v>
      </c>
      <c r="V702" s="17">
        <v>0.74</v>
      </c>
      <c r="W702" s="17">
        <v>75161.532399999996</v>
      </c>
      <c r="X702" s="17">
        <v>8992.7000000000007</v>
      </c>
      <c r="Y702" s="17">
        <v>37.159999999999997</v>
      </c>
      <c r="Z702" s="17">
        <v>-25.591999999999999</v>
      </c>
    </row>
    <row r="703" spans="1:26" x14ac:dyDescent="0.2">
      <c r="A703" s="27">
        <v>44631</v>
      </c>
      <c r="B703" s="17">
        <v>1358.173</v>
      </c>
      <c r="C703" s="14">
        <v>12.802</v>
      </c>
      <c r="D703" s="17">
        <v>373.25</v>
      </c>
      <c r="E703" s="17">
        <v>52.7</v>
      </c>
      <c r="F703" s="17">
        <v>223.13499999999999</v>
      </c>
      <c r="G703" s="17">
        <v>445.41500000000002</v>
      </c>
      <c r="H703" s="17">
        <v>62.884999999999998</v>
      </c>
      <c r="I703" s="17">
        <v>119</v>
      </c>
      <c r="J703" s="17">
        <v>3570</v>
      </c>
      <c r="K703" s="17">
        <v>325.10000000000002</v>
      </c>
      <c r="L703" s="17">
        <v>0.68300000000000005</v>
      </c>
      <c r="M703" s="17">
        <v>376.44</v>
      </c>
      <c r="N703" s="17">
        <v>1047.72632</v>
      </c>
      <c r="O703" s="17">
        <v>99370</v>
      </c>
      <c r="P703" s="17">
        <v>1696</v>
      </c>
      <c r="Q703" s="17">
        <v>1.8149999999999999</v>
      </c>
      <c r="R703" s="17">
        <v>12859.49</v>
      </c>
      <c r="S703" s="17">
        <v>96.45</v>
      </c>
      <c r="T703" s="17">
        <v>-3.48</v>
      </c>
      <c r="U703" s="17">
        <v>-0.13769999999999999</v>
      </c>
      <c r="V703" s="17">
        <v>0.88</v>
      </c>
      <c r="W703" s="17">
        <v>71767.055429999993</v>
      </c>
      <c r="X703" s="17">
        <v>9464.1</v>
      </c>
      <c r="Y703" s="17">
        <v>37.061</v>
      </c>
      <c r="Z703" s="17">
        <v>-25.64</v>
      </c>
    </row>
    <row r="704" spans="1:26" x14ac:dyDescent="0.2">
      <c r="A704" s="27">
        <v>44630</v>
      </c>
      <c r="B704" s="17">
        <v>1334.5</v>
      </c>
      <c r="C704" s="14">
        <v>13.375</v>
      </c>
      <c r="D704" s="17">
        <v>364.08800000000002</v>
      </c>
      <c r="E704" s="17">
        <v>50.575000000000003</v>
      </c>
      <c r="F704" s="17">
        <v>225</v>
      </c>
      <c r="G704" s="17">
        <v>444.5</v>
      </c>
      <c r="H704" s="17">
        <v>76.658000000000001</v>
      </c>
      <c r="I704" s="17">
        <v>112.753</v>
      </c>
      <c r="J704" s="17">
        <v>3552.5</v>
      </c>
      <c r="K704" s="17">
        <v>320</v>
      </c>
      <c r="L704" s="17">
        <v>0.54200000000000004</v>
      </c>
      <c r="M704" s="17">
        <v>370.02</v>
      </c>
      <c r="N704" s="17">
        <v>996.61339999999996</v>
      </c>
      <c r="O704" s="17">
        <v>90318</v>
      </c>
      <c r="P704" s="17">
        <v>1726</v>
      </c>
      <c r="Q704" s="17">
        <v>0.25</v>
      </c>
      <c r="R704" s="17">
        <v>18383.5</v>
      </c>
      <c r="S704" s="17">
        <v>100.97</v>
      </c>
      <c r="T704" s="17">
        <v>-2.38</v>
      </c>
      <c r="U704" s="17">
        <v>-0.16</v>
      </c>
      <c r="V704" s="17">
        <v>0.755</v>
      </c>
      <c r="W704" s="17">
        <v>78973.017229999998</v>
      </c>
      <c r="X704" s="17">
        <v>8556.5</v>
      </c>
      <c r="Y704" s="17">
        <v>36.784999999999997</v>
      </c>
      <c r="Z704" s="17">
        <v>-25.501999999999999</v>
      </c>
    </row>
    <row r="705" spans="1:26" x14ac:dyDescent="0.2">
      <c r="A705" s="27">
        <v>44629</v>
      </c>
      <c r="B705" s="17">
        <v>1316.5</v>
      </c>
      <c r="C705" s="14">
        <v>13.13</v>
      </c>
      <c r="D705" s="17">
        <v>382.22800000000001</v>
      </c>
      <c r="E705" s="17">
        <v>50.25</v>
      </c>
      <c r="F705" s="17">
        <v>225</v>
      </c>
      <c r="G705" s="17">
        <v>452.16500000000002</v>
      </c>
      <c r="H705" s="17">
        <v>85</v>
      </c>
      <c r="I705" s="17">
        <v>77.753</v>
      </c>
      <c r="J705" s="17">
        <v>3610</v>
      </c>
      <c r="K705" s="17">
        <v>305.10000000000002</v>
      </c>
      <c r="L705" s="17">
        <v>0.52500000000000002</v>
      </c>
      <c r="M705" s="17">
        <v>384.48</v>
      </c>
      <c r="N705" s="17">
        <v>1049</v>
      </c>
      <c r="O705" s="17">
        <v>80720</v>
      </c>
      <c r="P705" s="17">
        <v>1701.4</v>
      </c>
      <c r="Q705" s="17">
        <v>1</v>
      </c>
      <c r="R705" s="17">
        <v>16689.312999999998</v>
      </c>
      <c r="S705" s="17">
        <v>99.75</v>
      </c>
      <c r="T705" s="17">
        <v>-1.61</v>
      </c>
      <c r="U705" s="17">
        <v>-0.14000000000000001</v>
      </c>
      <c r="V705" s="17">
        <v>0.97499999999999998</v>
      </c>
      <c r="W705" s="17">
        <v>78636.032810000004</v>
      </c>
      <c r="X705" s="17">
        <v>8418.2999999999993</v>
      </c>
      <c r="Y705" s="17">
        <v>36.378</v>
      </c>
      <c r="Z705" s="17">
        <v>-25.077000000000002</v>
      </c>
    </row>
    <row r="706" spans="1:26" x14ac:dyDescent="0.2">
      <c r="A706" s="27">
        <v>44628</v>
      </c>
      <c r="B706" s="17">
        <v>1335.5</v>
      </c>
      <c r="C706" s="14">
        <v>13.59</v>
      </c>
      <c r="D706" s="17">
        <v>393</v>
      </c>
      <c r="E706" s="17">
        <v>49.875</v>
      </c>
      <c r="F706" s="17">
        <v>235.315</v>
      </c>
      <c r="G706" s="17">
        <v>442.37799999999999</v>
      </c>
      <c r="H706" s="17">
        <v>79.018000000000001</v>
      </c>
      <c r="I706" s="17">
        <v>48.246000000000002</v>
      </c>
      <c r="J706" s="17">
        <v>3615</v>
      </c>
      <c r="K706" s="17">
        <v>330.1</v>
      </c>
      <c r="L706" s="17">
        <v>0.67500000000000004</v>
      </c>
      <c r="M706" s="17">
        <v>396.25</v>
      </c>
      <c r="N706" s="17">
        <v>1348.7074</v>
      </c>
      <c r="O706" s="17">
        <v>106046.5</v>
      </c>
      <c r="P706" s="17">
        <v>1713.4</v>
      </c>
      <c r="Q706" s="17">
        <v>3.5249999999999999</v>
      </c>
      <c r="R706" s="17">
        <v>16197</v>
      </c>
      <c r="S706" s="17">
        <v>98.25</v>
      </c>
      <c r="T706" s="17">
        <v>-1.8</v>
      </c>
      <c r="U706" s="17">
        <v>-0.13800000000000001</v>
      </c>
      <c r="V706" s="17">
        <v>1.08</v>
      </c>
      <c r="W706" s="17">
        <v>88126.073009999993</v>
      </c>
      <c r="X706" s="17">
        <v>6459.8</v>
      </c>
      <c r="Y706" s="17">
        <v>36.832999999999998</v>
      </c>
      <c r="Z706" s="17">
        <v>-25.645</v>
      </c>
    </row>
    <row r="707" spans="1:26" x14ac:dyDescent="0.2">
      <c r="A707" s="27">
        <v>44627</v>
      </c>
      <c r="B707" s="17">
        <v>1358.5</v>
      </c>
      <c r="C707" s="14">
        <v>12.997</v>
      </c>
      <c r="D707" s="17">
        <v>384.5</v>
      </c>
      <c r="E707" s="17">
        <v>50</v>
      </c>
      <c r="F707" s="17">
        <v>255</v>
      </c>
      <c r="G707" s="17">
        <v>456.995</v>
      </c>
      <c r="H707" s="17">
        <v>98.472999999999999</v>
      </c>
      <c r="I707" s="17">
        <v>66.748000000000005</v>
      </c>
      <c r="J707" s="17">
        <v>3580</v>
      </c>
      <c r="K707" s="17">
        <v>320.2</v>
      </c>
      <c r="L707" s="17">
        <v>0.77</v>
      </c>
      <c r="M707" s="17">
        <v>428.52</v>
      </c>
      <c r="N707" s="17">
        <v>1152.0512699999999</v>
      </c>
      <c r="O707" s="17">
        <v>127885.5</v>
      </c>
      <c r="P707" s="17">
        <v>1718</v>
      </c>
      <c r="Q707" s="17">
        <v>1.7</v>
      </c>
      <c r="R707" s="17">
        <v>14799.7</v>
      </c>
      <c r="S707" s="17">
        <v>97.3</v>
      </c>
      <c r="T707" s="17">
        <v>-2.23</v>
      </c>
      <c r="U707" s="17">
        <v>-0.1028</v>
      </c>
      <c r="V707" s="17">
        <v>1.3</v>
      </c>
      <c r="W707" s="17">
        <v>112803.51345</v>
      </c>
      <c r="X707" s="17">
        <v>6485.1</v>
      </c>
      <c r="Y707" s="17">
        <v>37.31</v>
      </c>
      <c r="Z707" s="17">
        <v>-26.33</v>
      </c>
    </row>
    <row r="708" spans="1:26" x14ac:dyDescent="0.2">
      <c r="A708" s="27">
        <v>44624</v>
      </c>
      <c r="B708" s="17">
        <v>1353.5</v>
      </c>
      <c r="C708" s="14">
        <v>12.425000000000001</v>
      </c>
      <c r="D708" s="17">
        <v>385.5</v>
      </c>
      <c r="E708" s="17">
        <v>47.780999999999999</v>
      </c>
      <c r="F708" s="17">
        <v>237.5</v>
      </c>
      <c r="G708" s="17">
        <v>413.02499999999998</v>
      </c>
      <c r="H708" s="17">
        <v>94.965000000000003</v>
      </c>
      <c r="I708" s="17">
        <v>48.250999999999998</v>
      </c>
      <c r="J708" s="17">
        <v>3555</v>
      </c>
      <c r="K708" s="17">
        <v>328.8</v>
      </c>
      <c r="L708" s="17">
        <v>0.625</v>
      </c>
      <c r="M708" s="17">
        <v>355.75</v>
      </c>
      <c r="N708" s="17">
        <v>729.84649999999999</v>
      </c>
      <c r="O708" s="17">
        <v>112520</v>
      </c>
      <c r="P708" s="17">
        <v>1736.5</v>
      </c>
      <c r="Q708" s="17">
        <v>0.05</v>
      </c>
      <c r="R708" s="17">
        <v>15253.482</v>
      </c>
      <c r="S708" s="17">
        <v>91.5</v>
      </c>
      <c r="T708" s="17">
        <v>-1.65</v>
      </c>
      <c r="U708" s="17">
        <v>-0.10249999999999999</v>
      </c>
      <c r="V708" s="17">
        <v>1.33</v>
      </c>
      <c r="W708" s="17">
        <v>109863.61466000001</v>
      </c>
      <c r="X708" s="17">
        <v>5664</v>
      </c>
      <c r="Y708" s="17">
        <v>37.655000000000001</v>
      </c>
      <c r="Z708" s="17">
        <v>-27.736999999999998</v>
      </c>
    </row>
    <row r="709" spans="1:26" x14ac:dyDescent="0.2">
      <c r="A709" s="27">
        <v>44623</v>
      </c>
      <c r="B709" s="17">
        <v>1347.6590000000001</v>
      </c>
      <c r="C709" s="14">
        <v>12.1</v>
      </c>
      <c r="D709" s="17">
        <v>376.75</v>
      </c>
      <c r="E709" s="17">
        <v>46.472000000000001</v>
      </c>
      <c r="F709" s="17">
        <v>222.23</v>
      </c>
      <c r="G709" s="17">
        <v>386.48</v>
      </c>
      <c r="H709" s="17">
        <v>88.522999999999996</v>
      </c>
      <c r="I709" s="17">
        <v>29.998000000000001</v>
      </c>
      <c r="J709" s="17">
        <v>3490</v>
      </c>
      <c r="K709" s="17">
        <v>315.10000000000002</v>
      </c>
      <c r="L709" s="17">
        <v>0.57499999999999996</v>
      </c>
      <c r="M709" s="17">
        <v>334.30500000000001</v>
      </c>
      <c r="N709" s="17">
        <v>576.18005000000005</v>
      </c>
      <c r="O709" s="17">
        <v>105115</v>
      </c>
      <c r="P709" s="17">
        <v>1770.5</v>
      </c>
      <c r="Q709" s="17">
        <v>-1.0049999999999999</v>
      </c>
      <c r="R709" s="17">
        <v>12503.285</v>
      </c>
      <c r="S709" s="17">
        <v>88</v>
      </c>
      <c r="T709" s="17">
        <v>-0.43</v>
      </c>
      <c r="U709" s="17">
        <v>-0.13220000000000001</v>
      </c>
      <c r="V709" s="17">
        <v>1.42</v>
      </c>
      <c r="W709" s="17">
        <v>105078.01253000001</v>
      </c>
      <c r="X709" s="17">
        <v>4309</v>
      </c>
      <c r="Y709" s="17">
        <v>34.576999999999998</v>
      </c>
      <c r="Z709" s="17">
        <v>-22.968</v>
      </c>
    </row>
    <row r="710" spans="1:26" x14ac:dyDescent="0.2">
      <c r="A710" s="27">
        <v>44622</v>
      </c>
      <c r="B710" s="17">
        <v>1362.5</v>
      </c>
      <c r="C710" s="14">
        <v>11.425000000000001</v>
      </c>
      <c r="D710" s="17">
        <v>375.3</v>
      </c>
      <c r="E710" s="17">
        <v>46.25</v>
      </c>
      <c r="F710" s="17">
        <v>225</v>
      </c>
      <c r="G710" s="17">
        <v>369.31</v>
      </c>
      <c r="H710" s="17">
        <v>95.113</v>
      </c>
      <c r="I710" s="17">
        <v>112.248</v>
      </c>
      <c r="J710" s="17">
        <v>3530</v>
      </c>
      <c r="K710" s="17">
        <v>330.1</v>
      </c>
      <c r="L710" s="17">
        <v>0.432</v>
      </c>
      <c r="M710" s="17">
        <v>324.58999999999997</v>
      </c>
      <c r="N710" s="17">
        <v>519.73559999999998</v>
      </c>
      <c r="O710" s="17">
        <v>104530</v>
      </c>
      <c r="P710" s="17">
        <v>1834.9</v>
      </c>
      <c r="Q710" s="17">
        <v>-2.0030000000000001</v>
      </c>
      <c r="R710" s="17">
        <v>13503.21</v>
      </c>
      <c r="S710" s="17">
        <v>89.85</v>
      </c>
      <c r="T710" s="17">
        <v>0.36499999999999999</v>
      </c>
      <c r="U710" s="17">
        <v>-0.1797</v>
      </c>
      <c r="V710" s="17">
        <v>0.98499999999999999</v>
      </c>
      <c r="W710" s="17">
        <v>70123.984920000003</v>
      </c>
      <c r="X710" s="17">
        <v>4807.2</v>
      </c>
      <c r="Y710" s="17">
        <v>35.9</v>
      </c>
      <c r="Z710" s="17">
        <v>-23.48</v>
      </c>
    </row>
    <row r="711" spans="1:26" x14ac:dyDescent="0.2">
      <c r="A711" s="27">
        <v>44621</v>
      </c>
      <c r="B711" s="17">
        <v>1333.165</v>
      </c>
      <c r="C711" s="14">
        <v>10.46</v>
      </c>
      <c r="D711" s="17">
        <v>404.45499999999998</v>
      </c>
      <c r="E711" s="17">
        <v>46.4</v>
      </c>
      <c r="F711" s="17">
        <v>217.5</v>
      </c>
      <c r="G711" s="17">
        <v>332.5</v>
      </c>
      <c r="H711" s="17">
        <v>90.13</v>
      </c>
      <c r="I711" s="17">
        <v>180.745</v>
      </c>
      <c r="J711" s="17">
        <v>3467.5</v>
      </c>
      <c r="K711" s="17">
        <v>320.10000000000002</v>
      </c>
      <c r="L711" s="17">
        <v>0.34</v>
      </c>
      <c r="M711" s="17">
        <v>295</v>
      </c>
      <c r="N711" s="17">
        <v>491.43585000000002</v>
      </c>
      <c r="O711" s="17">
        <v>85832</v>
      </c>
      <c r="P711" s="17">
        <v>1792.3</v>
      </c>
      <c r="Q711" s="17">
        <v>-0.63</v>
      </c>
      <c r="R711" s="17">
        <v>14092</v>
      </c>
      <c r="S711" s="17">
        <v>86.5</v>
      </c>
      <c r="T711" s="17">
        <v>0.93</v>
      </c>
      <c r="U711" s="17">
        <v>-0.1305</v>
      </c>
      <c r="V711" s="17">
        <v>0.66500000000000004</v>
      </c>
      <c r="W711" s="17">
        <v>68688.516000000003</v>
      </c>
      <c r="X711" s="17">
        <v>4528.5</v>
      </c>
      <c r="Y711" s="17">
        <v>37.299999999999997</v>
      </c>
      <c r="Z711" s="17">
        <v>-24.15</v>
      </c>
    </row>
    <row r="712" spans="1:26" x14ac:dyDescent="0.2">
      <c r="A712" s="27">
        <v>44620</v>
      </c>
      <c r="B712" s="17">
        <v>1368.915</v>
      </c>
      <c r="C712" s="14">
        <v>10.14</v>
      </c>
      <c r="D712" s="17">
        <v>382.85500000000002</v>
      </c>
      <c r="E712" s="17">
        <v>47.1</v>
      </c>
      <c r="F712" s="17">
        <v>220</v>
      </c>
      <c r="G712" s="17">
        <v>307</v>
      </c>
      <c r="H712" s="17">
        <v>89.863</v>
      </c>
      <c r="I712" s="17">
        <v>103.502</v>
      </c>
      <c r="J712" s="17">
        <v>3472.5</v>
      </c>
      <c r="K712" s="17">
        <v>315.3</v>
      </c>
      <c r="L712" s="17">
        <v>0.38500000000000001</v>
      </c>
      <c r="M712" s="17">
        <v>294</v>
      </c>
      <c r="N712" s="17">
        <v>436.14004999999997</v>
      </c>
      <c r="O712" s="17">
        <v>88383.8</v>
      </c>
      <c r="P712" s="17">
        <v>1818.8</v>
      </c>
      <c r="Q712" s="17">
        <v>-1.075</v>
      </c>
      <c r="R712" s="17">
        <v>16057.625</v>
      </c>
      <c r="S712" s="17">
        <v>87.3</v>
      </c>
      <c r="T712" s="17">
        <v>0.96499999999999997</v>
      </c>
      <c r="U712" s="17">
        <v>-0.1075</v>
      </c>
      <c r="V712" s="17">
        <v>0.88500000000000001</v>
      </c>
      <c r="W712" s="17">
        <v>68698.586309999999</v>
      </c>
      <c r="X712" s="17">
        <v>4205.6000000000004</v>
      </c>
      <c r="Y712" s="17">
        <v>39.42</v>
      </c>
      <c r="Z712" s="17">
        <v>-24.585000000000001</v>
      </c>
    </row>
    <row r="713" spans="1:26" x14ac:dyDescent="0.2">
      <c r="A713" s="27">
        <v>44617</v>
      </c>
      <c r="B713" s="17">
        <v>1369.692</v>
      </c>
      <c r="C713" s="14">
        <v>10.455</v>
      </c>
      <c r="D713" s="17">
        <v>407.5</v>
      </c>
      <c r="E713" s="17">
        <v>47.1</v>
      </c>
      <c r="F713" s="17">
        <v>221</v>
      </c>
      <c r="G713" s="17">
        <v>302</v>
      </c>
      <c r="H713" s="17">
        <v>90.293000000000006</v>
      </c>
      <c r="I713" s="17">
        <v>116.501</v>
      </c>
      <c r="J713" s="17">
        <v>3505</v>
      </c>
      <c r="K713" s="17">
        <v>310.10000000000002</v>
      </c>
      <c r="L713" s="17">
        <v>0.34670000000000001</v>
      </c>
      <c r="M713" s="17">
        <v>287.25</v>
      </c>
      <c r="N713" s="17">
        <v>422</v>
      </c>
      <c r="O713" s="17">
        <v>42960</v>
      </c>
      <c r="P713" s="17">
        <v>1848</v>
      </c>
      <c r="Q713" s="17">
        <v>-1.7649999999999999</v>
      </c>
      <c r="R713" s="17">
        <v>13635.5</v>
      </c>
      <c r="S713" s="17">
        <v>87.85</v>
      </c>
      <c r="T713" s="17">
        <v>1.5329999999999999</v>
      </c>
      <c r="U713" s="17">
        <v>-0.14879999999999999</v>
      </c>
      <c r="V713" s="17">
        <v>0.95</v>
      </c>
      <c r="W713" s="17">
        <v>74029.016640000002</v>
      </c>
      <c r="X713" s="17">
        <v>4068</v>
      </c>
      <c r="Y713" s="17">
        <v>34.840000000000003</v>
      </c>
      <c r="Z713" s="17">
        <v>-22.7</v>
      </c>
    </row>
    <row r="714" spans="1:26" x14ac:dyDescent="0.2">
      <c r="A714" s="27">
        <v>44616</v>
      </c>
      <c r="B714" s="17">
        <v>1361.5</v>
      </c>
      <c r="C714" s="14">
        <v>10.48</v>
      </c>
      <c r="D714" s="17">
        <v>505</v>
      </c>
      <c r="E714" s="17">
        <v>48.1</v>
      </c>
      <c r="F714" s="17">
        <v>229</v>
      </c>
      <c r="G714" s="17">
        <v>314.25</v>
      </c>
      <c r="H714" s="17">
        <v>93.084999999999994</v>
      </c>
      <c r="I714" s="17">
        <v>185.251</v>
      </c>
      <c r="J714" s="17">
        <v>3575</v>
      </c>
      <c r="K714" s="17">
        <v>320.10000000000002</v>
      </c>
      <c r="L714" s="17">
        <v>0.43</v>
      </c>
      <c r="M714" s="17">
        <v>309.07</v>
      </c>
      <c r="N714" s="17">
        <v>509.36748999999998</v>
      </c>
      <c r="O714" s="17">
        <v>54040</v>
      </c>
      <c r="P714" s="17">
        <v>1929.7</v>
      </c>
      <c r="Q714" s="17">
        <v>-0.95</v>
      </c>
      <c r="R714" s="17">
        <v>15788</v>
      </c>
      <c r="S714" s="17">
        <v>90.25</v>
      </c>
      <c r="T714" s="17">
        <v>1.65</v>
      </c>
      <c r="U714" s="17">
        <v>-5.1999999999999998E-2</v>
      </c>
      <c r="V714" s="17">
        <v>0.85</v>
      </c>
      <c r="W714" s="17">
        <v>66413.046979999999</v>
      </c>
      <c r="X714" s="17">
        <v>4575</v>
      </c>
      <c r="Y714" s="17">
        <v>33.756999999999998</v>
      </c>
      <c r="Z714" s="17">
        <v>-22.805</v>
      </c>
    </row>
    <row r="715" spans="1:26" x14ac:dyDescent="0.2">
      <c r="A715" s="27">
        <v>44615</v>
      </c>
      <c r="B715" s="17">
        <v>1261.0139999999999</v>
      </c>
      <c r="C715" s="14">
        <v>9.42</v>
      </c>
      <c r="D715" s="17">
        <v>402.5</v>
      </c>
      <c r="E715" s="17">
        <v>46.978000000000002</v>
      </c>
      <c r="F715" s="17">
        <v>214.32</v>
      </c>
      <c r="G715" s="17">
        <v>277.935</v>
      </c>
      <c r="H715" s="17">
        <v>76.347999999999999</v>
      </c>
      <c r="I715" s="17">
        <v>134.749</v>
      </c>
      <c r="J715" s="17">
        <v>3290</v>
      </c>
      <c r="K715" s="17">
        <v>305</v>
      </c>
      <c r="L715" s="17">
        <v>0.30020000000000002</v>
      </c>
      <c r="M715" s="17">
        <v>259.71499999999997</v>
      </c>
      <c r="N715" s="17">
        <v>342.30498999999998</v>
      </c>
      <c r="O715" s="17">
        <v>29076.5</v>
      </c>
      <c r="P715" s="17">
        <v>1819</v>
      </c>
      <c r="Q715" s="17">
        <v>-4.5</v>
      </c>
      <c r="R715" s="17">
        <v>10571.662</v>
      </c>
      <c r="S715" s="17">
        <v>88.75</v>
      </c>
      <c r="T715" s="17">
        <v>0.9</v>
      </c>
      <c r="U715" s="17">
        <v>-0.15029999999999999</v>
      </c>
      <c r="V715" s="17">
        <v>1.075</v>
      </c>
      <c r="W715" s="17">
        <v>18759.992470000001</v>
      </c>
      <c r="X715" s="17">
        <v>3400</v>
      </c>
      <c r="Y715" s="17">
        <v>31.54</v>
      </c>
      <c r="Z715" s="17">
        <v>-20.53</v>
      </c>
    </row>
    <row r="716" spans="1:26" x14ac:dyDescent="0.2">
      <c r="A716" s="27">
        <v>44614</v>
      </c>
      <c r="B716" s="17">
        <v>1222.691</v>
      </c>
      <c r="C716" s="14">
        <v>9.9550000000000001</v>
      </c>
      <c r="D716" s="17">
        <v>399.31</v>
      </c>
      <c r="E716" s="17">
        <v>46.55</v>
      </c>
      <c r="F716" s="17">
        <v>212.85</v>
      </c>
      <c r="G716" s="17">
        <v>281.5</v>
      </c>
      <c r="H716" s="17">
        <v>88.394999999999996</v>
      </c>
      <c r="I716" s="17">
        <v>140.25200000000001</v>
      </c>
      <c r="J716" s="17">
        <v>3305</v>
      </c>
      <c r="K716" s="17">
        <v>334.5</v>
      </c>
      <c r="L716" s="17">
        <v>0.36499999999999999</v>
      </c>
      <c r="M716" s="17">
        <v>252.285</v>
      </c>
      <c r="N716" s="17">
        <v>338</v>
      </c>
      <c r="O716" s="17">
        <v>25560</v>
      </c>
      <c r="P716" s="17">
        <v>1798.5</v>
      </c>
      <c r="Q716" s="17">
        <v>-2.3410000000000002</v>
      </c>
      <c r="R716" s="17">
        <v>8125.5</v>
      </c>
      <c r="S716" s="17">
        <v>88</v>
      </c>
      <c r="T716" s="17">
        <v>1.93</v>
      </c>
      <c r="U716" s="17">
        <v>-0.17269999999999999</v>
      </c>
      <c r="V716" s="17">
        <v>1.335</v>
      </c>
      <c r="W716" s="17">
        <v>17604.45132</v>
      </c>
      <c r="X716" s="17">
        <v>3160</v>
      </c>
      <c r="Y716" s="17">
        <v>31.835000000000001</v>
      </c>
      <c r="Z716" s="17">
        <v>-20.77</v>
      </c>
    </row>
    <row r="717" spans="1:26" x14ac:dyDescent="0.2">
      <c r="A717" s="27">
        <v>44613</v>
      </c>
      <c r="B717" s="17">
        <v>1228.5</v>
      </c>
      <c r="C717" s="14">
        <v>10.127000000000001</v>
      </c>
      <c r="D717" s="17">
        <v>464.30500000000001</v>
      </c>
      <c r="E717" s="17">
        <v>48.267000000000003</v>
      </c>
      <c r="F717" s="17">
        <v>209.93</v>
      </c>
      <c r="G717" s="17">
        <v>279.08999999999997</v>
      </c>
      <c r="H717" s="17">
        <v>79.594999999999999</v>
      </c>
      <c r="I717" s="17">
        <v>91.548000000000002</v>
      </c>
      <c r="J717" s="17">
        <v>3295</v>
      </c>
      <c r="K717" s="17">
        <v>329.5</v>
      </c>
      <c r="L717" s="17">
        <v>0.39500000000000002</v>
      </c>
      <c r="M717" s="17">
        <v>245.42</v>
      </c>
      <c r="N717" s="17">
        <v>344.88220000000001</v>
      </c>
      <c r="O717" s="17">
        <v>22955.5</v>
      </c>
      <c r="P717" s="17">
        <v>1734.6</v>
      </c>
      <c r="Q717" s="17">
        <v>-5.75</v>
      </c>
      <c r="R717" s="17">
        <v>6642.0450000000001</v>
      </c>
      <c r="S717" s="17">
        <v>80.25</v>
      </c>
      <c r="T717" s="17">
        <v>0.502</v>
      </c>
      <c r="U717" s="17">
        <v>-0.1615</v>
      </c>
      <c r="V717" s="17">
        <v>1.375</v>
      </c>
      <c r="W717" s="17">
        <v>16638.181670000002</v>
      </c>
      <c r="X717" s="17">
        <v>2966.4</v>
      </c>
      <c r="Y717" s="17">
        <v>30.385000000000002</v>
      </c>
      <c r="Z717" s="17">
        <v>-19.07</v>
      </c>
    </row>
    <row r="718" spans="1:26" x14ac:dyDescent="0.2">
      <c r="A718" s="27">
        <v>44610</v>
      </c>
      <c r="B718" s="17">
        <v>1232.5</v>
      </c>
      <c r="C718" s="14">
        <v>10.6</v>
      </c>
      <c r="D718" s="17">
        <v>393.5</v>
      </c>
      <c r="E718" s="17">
        <v>47.75</v>
      </c>
      <c r="F718" s="17">
        <v>212.095</v>
      </c>
      <c r="G718" s="17">
        <v>282.17</v>
      </c>
      <c r="H718" s="17">
        <v>73.66</v>
      </c>
      <c r="I718" s="17">
        <v>115.748</v>
      </c>
      <c r="J718" s="17">
        <v>3297.5</v>
      </c>
      <c r="K718" s="17">
        <v>335.1</v>
      </c>
      <c r="L718" s="17">
        <v>0.40500000000000003</v>
      </c>
      <c r="M718" s="17">
        <v>250.50899999999999</v>
      </c>
      <c r="N718" s="17">
        <v>335.42998999999998</v>
      </c>
      <c r="O718" s="17">
        <v>20335</v>
      </c>
      <c r="P718" s="17">
        <v>1744.1</v>
      </c>
      <c r="Q718" s="17">
        <v>-4.0780000000000003</v>
      </c>
      <c r="R718" s="17">
        <v>6249.2089999999998</v>
      </c>
      <c r="S718" s="17">
        <v>82.75</v>
      </c>
      <c r="T718" s="17">
        <v>0.435</v>
      </c>
      <c r="U718" s="17">
        <v>-0.14249999999999999</v>
      </c>
      <c r="V718" s="17">
        <v>1.0149999999999999</v>
      </c>
      <c r="W718" s="17">
        <v>13373.491830000001</v>
      </c>
      <c r="X718" s="17">
        <v>3078.3</v>
      </c>
      <c r="Y718" s="17">
        <v>30.78</v>
      </c>
      <c r="Z718" s="17">
        <v>-19.327000000000002</v>
      </c>
    </row>
    <row r="719" spans="1:26" x14ac:dyDescent="0.2">
      <c r="A719" s="27">
        <v>44609</v>
      </c>
      <c r="B719" s="17">
        <v>1213.7719999999999</v>
      </c>
      <c r="C719" s="14">
        <v>10.75</v>
      </c>
      <c r="D719" s="17">
        <v>389.315</v>
      </c>
      <c r="E719" s="17">
        <v>49</v>
      </c>
      <c r="F719" s="17">
        <v>212.07499999999999</v>
      </c>
      <c r="G719" s="17">
        <v>282.315</v>
      </c>
      <c r="H719" s="17">
        <v>92.18</v>
      </c>
      <c r="I719" s="17">
        <v>127.249</v>
      </c>
      <c r="J719" s="17">
        <v>3312.5</v>
      </c>
      <c r="K719" s="17">
        <v>333</v>
      </c>
      <c r="L719" s="17">
        <v>0.33069999999999999</v>
      </c>
      <c r="M719" s="17">
        <v>249.5</v>
      </c>
      <c r="N719" s="17">
        <v>328.85500999999999</v>
      </c>
      <c r="O719" s="17">
        <v>19872.5</v>
      </c>
      <c r="P719" s="17">
        <v>1741</v>
      </c>
      <c r="Q719" s="17">
        <v>-2.5409999999999999</v>
      </c>
      <c r="R719" s="17">
        <v>6698.38</v>
      </c>
      <c r="S719" s="17">
        <v>80.899000000000001</v>
      </c>
      <c r="T719" s="17">
        <v>1.17</v>
      </c>
      <c r="U719" s="17">
        <v>-0.155</v>
      </c>
      <c r="V719" s="17">
        <v>0.252</v>
      </c>
      <c r="W719" s="17">
        <v>11774.671329999999</v>
      </c>
      <c r="X719" s="17">
        <v>3123.5</v>
      </c>
      <c r="Y719" s="17">
        <v>31.02</v>
      </c>
      <c r="Z719" s="17">
        <v>-19.5</v>
      </c>
    </row>
    <row r="720" spans="1:26" x14ac:dyDescent="0.2">
      <c r="A720" s="27">
        <v>44608</v>
      </c>
      <c r="B720" s="17">
        <v>1227.5</v>
      </c>
      <c r="C720" s="14">
        <v>11.345000000000001</v>
      </c>
      <c r="D720" s="17">
        <v>361.5</v>
      </c>
      <c r="E720" s="17">
        <v>48.194000000000003</v>
      </c>
      <c r="F720" s="17">
        <v>210.18</v>
      </c>
      <c r="G720" s="17">
        <v>280.22199999999998</v>
      </c>
      <c r="H720" s="17">
        <v>62.71</v>
      </c>
      <c r="I720" s="17">
        <v>153.50299999999999</v>
      </c>
      <c r="J720" s="17">
        <v>3277.5</v>
      </c>
      <c r="K720" s="17">
        <v>335</v>
      </c>
      <c r="L720" s="17">
        <v>0.315</v>
      </c>
      <c r="M720" s="17">
        <v>249.69</v>
      </c>
      <c r="N720" s="17">
        <v>332.40947999999997</v>
      </c>
      <c r="O720" s="17">
        <v>18750</v>
      </c>
      <c r="P720" s="17">
        <v>1703.4</v>
      </c>
      <c r="Q720" s="17">
        <v>-3.335</v>
      </c>
      <c r="R720" s="17">
        <v>6938</v>
      </c>
      <c r="S720" s="17">
        <v>83.3</v>
      </c>
      <c r="T720" s="17">
        <v>-0.45</v>
      </c>
      <c r="U720" s="17">
        <v>-0.17150000000000001</v>
      </c>
      <c r="V720" s="17">
        <v>1.4</v>
      </c>
      <c r="W720" s="17">
        <v>9725.0372900000002</v>
      </c>
      <c r="X720" s="17">
        <v>3162.2</v>
      </c>
      <c r="Y720" s="17">
        <v>29.765000000000001</v>
      </c>
      <c r="Z720" s="17">
        <v>-18.899999999999999</v>
      </c>
    </row>
    <row r="721" spans="1:26" x14ac:dyDescent="0.2">
      <c r="A721" s="27">
        <v>44607</v>
      </c>
      <c r="B721" s="17">
        <v>1229.5</v>
      </c>
      <c r="C721" s="14">
        <v>11.7</v>
      </c>
      <c r="D721" s="17">
        <v>342.63</v>
      </c>
      <c r="E721" s="17">
        <v>48.18</v>
      </c>
      <c r="F721" s="17">
        <v>213.45</v>
      </c>
      <c r="G721" s="17">
        <v>281.01400000000001</v>
      </c>
      <c r="H721" s="17">
        <v>52.988</v>
      </c>
      <c r="I721" s="17">
        <v>1.7450000000000001</v>
      </c>
      <c r="J721" s="17">
        <v>3282.5</v>
      </c>
      <c r="K721" s="17">
        <v>345</v>
      </c>
      <c r="L721" s="17">
        <v>0.35</v>
      </c>
      <c r="M721" s="17">
        <v>247.25</v>
      </c>
      <c r="N721" s="17">
        <v>343.77990999999997</v>
      </c>
      <c r="O721" s="17">
        <v>19521.8</v>
      </c>
      <c r="P721" s="17">
        <v>1731.3</v>
      </c>
      <c r="Q721" s="17">
        <v>-4.375</v>
      </c>
      <c r="R721" s="17">
        <v>6619.01</v>
      </c>
      <c r="S721" s="17">
        <v>81.3</v>
      </c>
      <c r="T721" s="17">
        <v>-1.25</v>
      </c>
      <c r="U721" s="17">
        <v>-0.16569999999999999</v>
      </c>
      <c r="V721" s="17">
        <v>0.71499999999999997</v>
      </c>
      <c r="W721" s="17">
        <v>9947.0529399999996</v>
      </c>
      <c r="X721" s="17">
        <v>3395.2</v>
      </c>
      <c r="Y721" s="17">
        <v>29.695</v>
      </c>
      <c r="Z721" s="17">
        <v>-19.190000000000001</v>
      </c>
    </row>
    <row r="722" spans="1:26" x14ac:dyDescent="0.2">
      <c r="A722" s="27">
        <v>44606</v>
      </c>
      <c r="B722" s="17">
        <v>1239.8989999999999</v>
      </c>
      <c r="C722" s="14">
        <v>11.135</v>
      </c>
      <c r="D722" s="17">
        <v>355.5</v>
      </c>
      <c r="E722" s="17">
        <v>46.957999999999998</v>
      </c>
      <c r="F722" s="17">
        <v>209.61500000000001</v>
      </c>
      <c r="G722" s="17">
        <v>272.12</v>
      </c>
      <c r="H722" s="17">
        <v>55.354999999999997</v>
      </c>
      <c r="I722" s="17">
        <v>119.247</v>
      </c>
      <c r="J722" s="17">
        <v>3320</v>
      </c>
      <c r="K722" s="17">
        <v>325</v>
      </c>
      <c r="L722" s="17">
        <v>0.40699999999999997</v>
      </c>
      <c r="M722" s="17">
        <v>247.75</v>
      </c>
      <c r="N722" s="17">
        <v>352.69403</v>
      </c>
      <c r="O722" s="17">
        <v>20602.3</v>
      </c>
      <c r="P722" s="17">
        <v>1783.3</v>
      </c>
      <c r="Q722" s="17">
        <v>-4.6580000000000004</v>
      </c>
      <c r="R722" s="17">
        <v>6487.75</v>
      </c>
      <c r="S722" s="17">
        <v>80.05</v>
      </c>
      <c r="T722" s="17">
        <v>-1.73</v>
      </c>
      <c r="U722" s="17">
        <v>-0.16</v>
      </c>
      <c r="V722" s="17">
        <v>0.93</v>
      </c>
      <c r="W722" s="17">
        <v>12213.520990000001</v>
      </c>
      <c r="X722" s="17">
        <v>3389</v>
      </c>
      <c r="Y722" s="17">
        <v>29.917000000000002</v>
      </c>
      <c r="Z722" s="17">
        <v>-19.114000000000001</v>
      </c>
    </row>
    <row r="723" spans="1:26" x14ac:dyDescent="0.2">
      <c r="A723" s="27">
        <v>44603</v>
      </c>
      <c r="B723" s="17">
        <v>1265.5</v>
      </c>
      <c r="C723" s="14">
        <v>11.303000000000001</v>
      </c>
      <c r="D723" s="17">
        <v>353.78</v>
      </c>
      <c r="E723" s="17">
        <v>48.764000000000003</v>
      </c>
      <c r="F723" s="17">
        <v>209.03</v>
      </c>
      <c r="G723" s="17">
        <v>268.5</v>
      </c>
      <c r="H723" s="17">
        <v>59.417999999999999</v>
      </c>
      <c r="I723" s="17">
        <v>123.501</v>
      </c>
      <c r="J723" s="17">
        <v>3305</v>
      </c>
      <c r="K723" s="17">
        <v>330</v>
      </c>
      <c r="L723" s="17">
        <v>0.34499999999999997</v>
      </c>
      <c r="M723" s="17">
        <v>252.22499999999999</v>
      </c>
      <c r="N723" s="17">
        <v>360.44501000000002</v>
      </c>
      <c r="O723" s="17">
        <v>18920.3</v>
      </c>
      <c r="P723" s="17">
        <v>1741</v>
      </c>
      <c r="Q723" s="17">
        <v>-4.851</v>
      </c>
      <c r="R723" s="17">
        <v>6417.65</v>
      </c>
      <c r="S723" s="17">
        <v>79</v>
      </c>
      <c r="T723" s="17">
        <v>-0.94</v>
      </c>
      <c r="U723" s="17">
        <v>-0.18129999999999999</v>
      </c>
      <c r="V723" s="17">
        <v>1.24</v>
      </c>
      <c r="W723" s="17">
        <v>8591.4619600000005</v>
      </c>
      <c r="X723" s="17">
        <v>3356.8</v>
      </c>
      <c r="Y723" s="17">
        <v>29.954999999999998</v>
      </c>
      <c r="Z723" s="17">
        <v>-19.12</v>
      </c>
    </row>
    <row r="724" spans="1:26" x14ac:dyDescent="0.2">
      <c r="A724" s="27">
        <v>44602</v>
      </c>
      <c r="B724" s="17">
        <v>1276.5</v>
      </c>
      <c r="C724" s="14">
        <v>11.1</v>
      </c>
      <c r="D724" s="17">
        <v>346</v>
      </c>
      <c r="E724" s="17">
        <v>51.75</v>
      </c>
      <c r="F724" s="17">
        <v>212.965</v>
      </c>
      <c r="G724" s="17">
        <v>273.5</v>
      </c>
      <c r="H724" s="17">
        <v>63.838000000000001</v>
      </c>
      <c r="I724" s="17">
        <v>120.502</v>
      </c>
      <c r="J724" s="17">
        <v>3365</v>
      </c>
      <c r="K724" s="17">
        <v>320</v>
      </c>
      <c r="L724" s="17">
        <v>0.46500000000000002</v>
      </c>
      <c r="M724" s="17">
        <v>263.69499999999999</v>
      </c>
      <c r="N724" s="17">
        <v>387.38234999999997</v>
      </c>
      <c r="O724" s="17">
        <v>16981.5</v>
      </c>
      <c r="P724" s="17">
        <v>1755.5</v>
      </c>
      <c r="Q724" s="17">
        <v>-5.4370000000000003</v>
      </c>
      <c r="R724" s="17">
        <v>6039.7879999999996</v>
      </c>
      <c r="S724" s="17">
        <v>87.6</v>
      </c>
      <c r="T724" s="17">
        <v>1.94</v>
      </c>
      <c r="U724" s="17">
        <v>-0.183</v>
      </c>
      <c r="V724" s="17">
        <v>2.085</v>
      </c>
      <c r="W724" s="17">
        <v>8743.2109999999993</v>
      </c>
      <c r="X724" s="17">
        <v>3399.9</v>
      </c>
      <c r="Y724" s="17">
        <v>31.635000000000002</v>
      </c>
      <c r="Z724" s="17">
        <v>-20.75</v>
      </c>
    </row>
    <row r="725" spans="1:26" x14ac:dyDescent="0.2">
      <c r="A725" s="27">
        <v>44601</v>
      </c>
      <c r="B725" s="17">
        <v>1246.5</v>
      </c>
      <c r="C725" s="14">
        <v>11.55</v>
      </c>
      <c r="D725" s="17">
        <v>333</v>
      </c>
      <c r="E725" s="17">
        <v>50.9</v>
      </c>
      <c r="F725" s="17">
        <v>209</v>
      </c>
      <c r="G725" s="17">
        <v>274.83499999999998</v>
      </c>
      <c r="H725" s="17">
        <v>77.594999999999999</v>
      </c>
      <c r="I725" s="17">
        <v>110.245</v>
      </c>
      <c r="J725" s="17">
        <v>3340</v>
      </c>
      <c r="K725" s="17">
        <v>276.89999999999998</v>
      </c>
      <c r="L725" s="17">
        <v>0.47099999999999997</v>
      </c>
      <c r="M725" s="17">
        <v>269.83499999999998</v>
      </c>
      <c r="N725" s="17">
        <v>409.80878000000001</v>
      </c>
      <c r="O725" s="17">
        <v>17100</v>
      </c>
      <c r="P725" s="17">
        <v>1780.8</v>
      </c>
      <c r="Q725" s="17">
        <v>-6.9390000000000001</v>
      </c>
      <c r="R725" s="17">
        <v>6613.6</v>
      </c>
      <c r="S725" s="17">
        <v>88.05</v>
      </c>
      <c r="T725" s="17">
        <v>2.2000000000000002</v>
      </c>
      <c r="U725" s="17">
        <v>-0.161</v>
      </c>
      <c r="V725" s="17">
        <v>2.13</v>
      </c>
      <c r="W725" s="17">
        <v>8734.2080700000006</v>
      </c>
      <c r="X725" s="17">
        <v>3378.5</v>
      </c>
      <c r="Y725" s="17">
        <v>26.984999999999999</v>
      </c>
      <c r="Z725" s="17">
        <v>-16.920000000000002</v>
      </c>
    </row>
    <row r="726" spans="1:26" x14ac:dyDescent="0.2">
      <c r="A726" s="27">
        <v>44600</v>
      </c>
      <c r="B726" s="17">
        <v>1254.5</v>
      </c>
      <c r="C726" s="14">
        <v>11.55</v>
      </c>
      <c r="D726" s="17">
        <v>356.25799999999998</v>
      </c>
      <c r="E726" s="17">
        <v>49.3</v>
      </c>
      <c r="F726" s="17">
        <v>207.83</v>
      </c>
      <c r="G726" s="17">
        <v>272.70699999999999</v>
      </c>
      <c r="H726" s="17">
        <v>85.08</v>
      </c>
      <c r="I726" s="17">
        <v>123.997</v>
      </c>
      <c r="J726" s="17">
        <v>3240</v>
      </c>
      <c r="K726" s="17">
        <v>274.39999999999998</v>
      </c>
      <c r="L726" s="17">
        <v>0.5</v>
      </c>
      <c r="M726" s="17">
        <v>272.5</v>
      </c>
      <c r="N726" s="17">
        <v>364.45672999999999</v>
      </c>
      <c r="O726" s="17">
        <v>17431</v>
      </c>
      <c r="P726" s="17">
        <v>1835.5</v>
      </c>
      <c r="Q726" s="17">
        <v>-6.9320000000000004</v>
      </c>
      <c r="R726" s="17">
        <v>6905.16</v>
      </c>
      <c r="S726" s="17">
        <v>86.344999999999999</v>
      </c>
      <c r="T726" s="17">
        <v>2.34</v>
      </c>
      <c r="U726" s="17">
        <v>-0.13750000000000001</v>
      </c>
      <c r="V726" s="17">
        <v>1.9550000000000001</v>
      </c>
      <c r="W726" s="17">
        <v>9082.9483500000006</v>
      </c>
      <c r="X726" s="17">
        <v>3426.8</v>
      </c>
      <c r="Y726" s="17">
        <v>27</v>
      </c>
      <c r="Z726" s="17">
        <v>-15.734</v>
      </c>
    </row>
    <row r="727" spans="1:26" x14ac:dyDescent="0.2">
      <c r="A727" s="27">
        <v>44599</v>
      </c>
      <c r="B727" s="17">
        <v>1255.5889999999999</v>
      </c>
      <c r="C727" s="14">
        <v>10.82</v>
      </c>
      <c r="D727" s="17">
        <v>353.38499999999999</v>
      </c>
      <c r="E727" s="17">
        <v>48.518999999999998</v>
      </c>
      <c r="F727" s="17">
        <v>208.637</v>
      </c>
      <c r="G727" s="17">
        <v>274.14499999999998</v>
      </c>
      <c r="H727" s="17">
        <v>91.665000000000006</v>
      </c>
      <c r="I727" s="17">
        <v>96.998000000000005</v>
      </c>
      <c r="J727" s="17">
        <v>3248</v>
      </c>
      <c r="K727" s="17">
        <v>264.39999999999998</v>
      </c>
      <c r="L727" s="17">
        <v>0.46279999999999999</v>
      </c>
      <c r="M727" s="17">
        <v>275.39</v>
      </c>
      <c r="N727" s="17">
        <v>360.70339999999999</v>
      </c>
      <c r="O727" s="17">
        <v>17820</v>
      </c>
      <c r="P727" s="17">
        <v>1878</v>
      </c>
      <c r="Q727" s="17">
        <v>-4.9710000000000001</v>
      </c>
      <c r="R727" s="17">
        <v>7092.5</v>
      </c>
      <c r="S727" s="17">
        <v>89.094999999999999</v>
      </c>
      <c r="T727" s="17">
        <v>1.9830000000000001</v>
      </c>
      <c r="U727" s="17">
        <v>-0.16020000000000001</v>
      </c>
      <c r="V727" s="17">
        <v>1.925</v>
      </c>
      <c r="W727" s="17">
        <v>10298.92115</v>
      </c>
      <c r="X727" s="17">
        <v>3621.8</v>
      </c>
      <c r="Y727" s="17">
        <v>26.67</v>
      </c>
      <c r="Z727" s="17">
        <v>-15.115</v>
      </c>
    </row>
    <row r="728" spans="1:26" x14ac:dyDescent="0.2">
      <c r="A728" s="27">
        <v>44596</v>
      </c>
      <c r="B728" s="17">
        <v>1288.1079999999999</v>
      </c>
      <c r="C728" s="14">
        <v>11.15</v>
      </c>
      <c r="D728" s="17">
        <v>359.69</v>
      </c>
      <c r="E728" s="17">
        <v>47.1</v>
      </c>
      <c r="F728" s="17">
        <v>211.995</v>
      </c>
      <c r="G728" s="17">
        <v>282.5</v>
      </c>
      <c r="H728" s="17">
        <v>96.125</v>
      </c>
      <c r="I728" s="17">
        <v>129.499</v>
      </c>
      <c r="J728" s="17">
        <v>3248</v>
      </c>
      <c r="K728" s="17">
        <v>266.89999999999998</v>
      </c>
      <c r="L728" s="17">
        <v>0.46279999999999999</v>
      </c>
      <c r="M728" s="17">
        <v>280.06</v>
      </c>
      <c r="N728" s="17">
        <v>359.15305000000001</v>
      </c>
      <c r="O728" s="17">
        <v>18058.5</v>
      </c>
      <c r="P728" s="17">
        <v>1857</v>
      </c>
      <c r="Q728" s="17">
        <v>-4.0999999999999996</v>
      </c>
      <c r="R728" s="17">
        <v>7638.0749999999998</v>
      </c>
      <c r="S728" s="17">
        <v>91.5</v>
      </c>
      <c r="T728" s="17">
        <v>2.1800000000000002</v>
      </c>
      <c r="U728" s="17">
        <v>-0.17649999999999999</v>
      </c>
      <c r="V728" s="17">
        <v>2.1280000000000001</v>
      </c>
      <c r="W728" s="17">
        <v>10432.51101</v>
      </c>
      <c r="X728" s="17">
        <v>3682.4</v>
      </c>
      <c r="Y728" s="17">
        <v>27.24</v>
      </c>
      <c r="Z728" s="17">
        <v>-15.59</v>
      </c>
    </row>
    <row r="729" spans="1:26" x14ac:dyDescent="0.2">
      <c r="A729" s="27">
        <v>44595</v>
      </c>
      <c r="B729" s="17">
        <v>1303.5</v>
      </c>
      <c r="C729" s="14">
        <v>10.755000000000001</v>
      </c>
      <c r="D729" s="17">
        <v>360</v>
      </c>
      <c r="E729" s="17">
        <v>46.9</v>
      </c>
      <c r="F729" s="17">
        <v>215.69300000000001</v>
      </c>
      <c r="G729" s="17">
        <v>293.5</v>
      </c>
      <c r="H729" s="17">
        <v>106.58499999999999</v>
      </c>
      <c r="I729" s="17">
        <v>103.002</v>
      </c>
      <c r="J729" s="17">
        <v>3262.5</v>
      </c>
      <c r="K729" s="17">
        <v>259.39999999999998</v>
      </c>
      <c r="L729" s="17">
        <v>0.42020000000000002</v>
      </c>
      <c r="M729" s="17">
        <v>287.05</v>
      </c>
      <c r="N729" s="17">
        <v>360.25063999999998</v>
      </c>
      <c r="O729" s="17">
        <v>17779</v>
      </c>
      <c r="P729" s="17">
        <v>1920</v>
      </c>
      <c r="Q729" s="17">
        <v>-3.2</v>
      </c>
      <c r="R729" s="17">
        <v>7573.08</v>
      </c>
      <c r="S729" s="17">
        <v>91.8</v>
      </c>
      <c r="T729" s="17">
        <v>2.085</v>
      </c>
      <c r="U729" s="17">
        <v>-0.16200000000000001</v>
      </c>
      <c r="V729" s="17">
        <v>2.105</v>
      </c>
      <c r="W729" s="17">
        <v>9559.2511400000003</v>
      </c>
      <c r="X729" s="17">
        <v>3582.4</v>
      </c>
      <c r="Y729" s="17">
        <v>26.484999999999999</v>
      </c>
      <c r="Z729" s="17">
        <v>-14.105</v>
      </c>
    </row>
    <row r="730" spans="1:26" x14ac:dyDescent="0.2">
      <c r="A730" s="27">
        <v>44594</v>
      </c>
      <c r="B730" s="17">
        <v>1265.5</v>
      </c>
      <c r="C730" s="14">
        <v>10.199999999999999</v>
      </c>
      <c r="D730" s="17">
        <v>361.83</v>
      </c>
      <c r="E730" s="17">
        <v>45.3</v>
      </c>
      <c r="F730" s="17">
        <v>217.005</v>
      </c>
      <c r="G730" s="17">
        <v>283.935</v>
      </c>
      <c r="H730" s="17">
        <v>92.043000000000006</v>
      </c>
      <c r="I730" s="17">
        <v>96.25</v>
      </c>
      <c r="J730" s="17">
        <v>3235</v>
      </c>
      <c r="K730" s="17">
        <v>259.39999999999998</v>
      </c>
      <c r="L730" s="17">
        <v>0.43219999999999997</v>
      </c>
      <c r="M730" s="17">
        <v>279.72000000000003</v>
      </c>
      <c r="N730" s="17">
        <v>340.50864000000001</v>
      </c>
      <c r="O730" s="17">
        <v>17872</v>
      </c>
      <c r="P730" s="17">
        <v>1941.8</v>
      </c>
      <c r="Q730" s="17">
        <v>-0.88700000000000001</v>
      </c>
      <c r="R730" s="17">
        <v>7786</v>
      </c>
      <c r="S730" s="17">
        <v>90.79</v>
      </c>
      <c r="T730" s="17">
        <v>1.71</v>
      </c>
      <c r="U730" s="17">
        <v>-0.17230000000000001</v>
      </c>
      <c r="V730" s="17">
        <v>2.2999999999999998</v>
      </c>
      <c r="W730" s="17">
        <v>10887.98177</v>
      </c>
      <c r="X730" s="17">
        <v>3588</v>
      </c>
      <c r="Y730" s="17">
        <v>24.872</v>
      </c>
      <c r="Z730" s="17">
        <v>-13.39</v>
      </c>
    </row>
    <row r="731" spans="1:26" x14ac:dyDescent="0.2">
      <c r="A731" s="27">
        <v>44593</v>
      </c>
      <c r="B731" s="17">
        <v>1261.7249999999999</v>
      </c>
      <c r="C731" s="14">
        <v>10.199999999999999</v>
      </c>
      <c r="D731" s="17">
        <v>363</v>
      </c>
      <c r="E731" s="17">
        <v>44.75</v>
      </c>
      <c r="F731" s="17">
        <v>215.75800000000001</v>
      </c>
      <c r="G731" s="17">
        <v>277.5</v>
      </c>
      <c r="H731" s="17">
        <v>95.424999999999997</v>
      </c>
      <c r="I731" s="17">
        <v>96.25</v>
      </c>
      <c r="J731" s="17">
        <v>3272.5</v>
      </c>
      <c r="K731" s="17">
        <v>261.89999999999998</v>
      </c>
      <c r="L731" s="17">
        <v>0.42770000000000002</v>
      </c>
      <c r="M731" s="17">
        <v>290.02</v>
      </c>
      <c r="N731" s="17">
        <v>336.20749000000001</v>
      </c>
      <c r="O731" s="17">
        <v>18480.5</v>
      </c>
      <c r="P731" s="17">
        <v>1970.2</v>
      </c>
      <c r="Q731" s="17">
        <v>0.46700000000000003</v>
      </c>
      <c r="R731" s="17">
        <v>6912.7550000000001</v>
      </c>
      <c r="S731" s="17">
        <v>92.75</v>
      </c>
      <c r="T731" s="17">
        <v>1.7749999999999999</v>
      </c>
      <c r="U731" s="17">
        <v>-0.1678</v>
      </c>
      <c r="V731" s="17">
        <v>2.9449999999999998</v>
      </c>
      <c r="W731" s="17">
        <v>11497.2709</v>
      </c>
      <c r="X731" s="17">
        <v>3705.9</v>
      </c>
      <c r="Y731" s="17">
        <v>25.06</v>
      </c>
      <c r="Z731" s="17">
        <v>-13.685</v>
      </c>
    </row>
    <row r="732" spans="1:26" x14ac:dyDescent="0.2">
      <c r="A732" s="27">
        <v>44592</v>
      </c>
      <c r="B732" s="17">
        <v>1264.3679999999999</v>
      </c>
      <c r="C732" s="14">
        <v>10.225</v>
      </c>
      <c r="D732" s="17">
        <v>361.5</v>
      </c>
      <c r="E732" s="17">
        <v>44.558</v>
      </c>
      <c r="F732" s="17">
        <v>212.63300000000001</v>
      </c>
      <c r="G732" s="17">
        <v>283.565</v>
      </c>
      <c r="H732" s="17">
        <v>106.898</v>
      </c>
      <c r="I732" s="17">
        <v>96.25</v>
      </c>
      <c r="J732" s="17">
        <v>3305</v>
      </c>
      <c r="K732" s="17">
        <v>256.89999999999998</v>
      </c>
      <c r="L732" s="17">
        <v>0.36399999999999999</v>
      </c>
      <c r="M732" s="17">
        <v>283.51</v>
      </c>
      <c r="N732" s="17">
        <v>331.81</v>
      </c>
      <c r="O732" s="17">
        <v>18873.8</v>
      </c>
      <c r="P732" s="17">
        <v>1967.7</v>
      </c>
      <c r="Q732" s="17">
        <v>-0.25</v>
      </c>
      <c r="R732" s="17">
        <v>6904.1450000000004</v>
      </c>
      <c r="S732" s="17">
        <v>92.7</v>
      </c>
      <c r="T732" s="17">
        <v>1.77</v>
      </c>
      <c r="U732" s="17">
        <v>-0.16250000000000001</v>
      </c>
      <c r="V732" s="17">
        <v>1.98</v>
      </c>
      <c r="W732" s="17">
        <v>11297.99158</v>
      </c>
      <c r="X732" s="17">
        <v>3698.1</v>
      </c>
      <c r="Y732" s="17">
        <v>25.11</v>
      </c>
      <c r="Z732" s="17">
        <v>-13.095000000000001</v>
      </c>
    </row>
    <row r="733" spans="1:26" x14ac:dyDescent="0.2">
      <c r="A733" s="27">
        <v>44589</v>
      </c>
      <c r="B733" s="17">
        <v>1270.5</v>
      </c>
      <c r="C733" s="14">
        <v>11.582000000000001</v>
      </c>
      <c r="D733" s="17">
        <v>376.755</v>
      </c>
      <c r="E733" s="17">
        <v>43.944000000000003</v>
      </c>
      <c r="F733" s="17">
        <v>212.5</v>
      </c>
      <c r="G733" s="17">
        <v>288.62</v>
      </c>
      <c r="H733" s="17">
        <v>95.51</v>
      </c>
      <c r="I733" s="17">
        <v>166.49700000000001</v>
      </c>
      <c r="J733" s="17">
        <v>3415</v>
      </c>
      <c r="K733" s="17">
        <v>260</v>
      </c>
      <c r="L733" s="17">
        <v>0.4355</v>
      </c>
      <c r="M733" s="17">
        <v>277.66699999999997</v>
      </c>
      <c r="N733" s="17">
        <v>340</v>
      </c>
      <c r="O733" s="17">
        <v>18250</v>
      </c>
      <c r="P733" s="17">
        <v>2093.3000000000002</v>
      </c>
      <c r="Q733" s="17">
        <v>-1.7</v>
      </c>
      <c r="R733" s="17">
        <v>7184.89</v>
      </c>
      <c r="S733" s="17">
        <v>94</v>
      </c>
      <c r="T733" s="17">
        <v>1.6</v>
      </c>
      <c r="U733" s="17">
        <v>-0.18</v>
      </c>
      <c r="V733" s="17">
        <v>2.6749999999999998</v>
      </c>
      <c r="W733" s="17">
        <v>11367.49159</v>
      </c>
      <c r="X733" s="17">
        <v>3929</v>
      </c>
      <c r="Y733" s="17">
        <v>24.94</v>
      </c>
      <c r="Z733" s="17">
        <v>-12.98</v>
      </c>
    </row>
    <row r="734" spans="1:26" x14ac:dyDescent="0.2">
      <c r="A734" s="27">
        <v>44588</v>
      </c>
      <c r="B734" s="17">
        <v>1275.5</v>
      </c>
      <c r="C734" s="14">
        <v>12.21</v>
      </c>
      <c r="D734" s="17">
        <v>349.21800000000002</v>
      </c>
      <c r="E734" s="17">
        <v>43.1</v>
      </c>
      <c r="F734" s="17">
        <v>206.55699999999999</v>
      </c>
      <c r="G734" s="17">
        <v>285.02800000000002</v>
      </c>
      <c r="H734" s="17">
        <v>102.43300000000001</v>
      </c>
      <c r="I734" s="17">
        <v>126.748</v>
      </c>
      <c r="J734" s="17">
        <v>3362.5</v>
      </c>
      <c r="K734" s="17">
        <v>250</v>
      </c>
      <c r="L734" s="17">
        <v>0.42230000000000001</v>
      </c>
      <c r="M734" s="17">
        <v>277.5</v>
      </c>
      <c r="N734" s="17">
        <v>331.05950999999999</v>
      </c>
      <c r="O734" s="17">
        <v>18353.5</v>
      </c>
      <c r="P734" s="17">
        <v>2062</v>
      </c>
      <c r="Q734" s="17">
        <v>-2.875</v>
      </c>
      <c r="R734" s="17">
        <v>8799.9040000000005</v>
      </c>
      <c r="S734" s="17">
        <v>94.55</v>
      </c>
      <c r="T734" s="17">
        <v>1.66</v>
      </c>
      <c r="U734" s="17">
        <v>-0.19</v>
      </c>
      <c r="V734" s="17">
        <v>2.1549999999999998</v>
      </c>
      <c r="W734" s="17">
        <v>14006.271199999999</v>
      </c>
      <c r="X734" s="17">
        <v>4378.7</v>
      </c>
      <c r="Y734" s="17">
        <v>24.29</v>
      </c>
      <c r="Z734" s="17">
        <v>-12.5</v>
      </c>
    </row>
    <row r="735" spans="1:26" x14ac:dyDescent="0.2">
      <c r="A735" s="27">
        <v>44587</v>
      </c>
      <c r="B735" s="17">
        <v>1277.961</v>
      </c>
      <c r="C735" s="14">
        <v>10.895</v>
      </c>
      <c r="D735" s="17">
        <v>365.5</v>
      </c>
      <c r="E735" s="17">
        <v>42.963000000000001</v>
      </c>
      <c r="F735" s="17">
        <v>209.55</v>
      </c>
      <c r="G735" s="17">
        <v>269.03500000000003</v>
      </c>
      <c r="H735" s="17">
        <v>92.72</v>
      </c>
      <c r="I735" s="17">
        <v>146.00299999999999</v>
      </c>
      <c r="J735" s="17">
        <v>3410</v>
      </c>
      <c r="K735" s="17">
        <v>260</v>
      </c>
      <c r="L735" s="17">
        <v>0.40749999999999997</v>
      </c>
      <c r="M735" s="17">
        <v>267.5</v>
      </c>
      <c r="N735" s="17">
        <v>332.38</v>
      </c>
      <c r="O735" s="17">
        <v>19367.5</v>
      </c>
      <c r="P735" s="17">
        <v>2109</v>
      </c>
      <c r="Q735" s="17">
        <v>-2.5</v>
      </c>
      <c r="R735" s="17">
        <v>7104.6880000000001</v>
      </c>
      <c r="S735" s="17">
        <v>92.5</v>
      </c>
      <c r="T735" s="17">
        <v>1.5</v>
      </c>
      <c r="U735" s="17">
        <v>-0.2185</v>
      </c>
      <c r="V735" s="17">
        <v>2.9</v>
      </c>
      <c r="W735" s="17">
        <v>15951.541939999999</v>
      </c>
      <c r="X735" s="17">
        <v>4428.7</v>
      </c>
      <c r="Y735" s="17">
        <v>24.667000000000002</v>
      </c>
      <c r="Z735" s="17">
        <v>-12.34</v>
      </c>
    </row>
    <row r="736" spans="1:26" x14ac:dyDescent="0.2">
      <c r="A736" s="27">
        <v>44586</v>
      </c>
      <c r="B736" s="17">
        <v>1275.5</v>
      </c>
      <c r="C736" s="14">
        <v>10.75</v>
      </c>
      <c r="D736" s="17">
        <v>360</v>
      </c>
      <c r="E736" s="17">
        <v>44.411999999999999</v>
      </c>
      <c r="F736" s="17">
        <v>208.94300000000001</v>
      </c>
      <c r="G736" s="17">
        <v>272.64499999999998</v>
      </c>
      <c r="H736" s="17">
        <v>113.43300000000001</v>
      </c>
      <c r="I736" s="17">
        <v>165</v>
      </c>
      <c r="J736" s="17">
        <v>3415</v>
      </c>
      <c r="K736" s="17">
        <v>260</v>
      </c>
      <c r="L736" s="17">
        <v>0.43269999999999997</v>
      </c>
      <c r="M736" s="17">
        <v>261.99799999999999</v>
      </c>
      <c r="N736" s="17">
        <v>330.60001</v>
      </c>
      <c r="O736" s="17">
        <v>18627</v>
      </c>
      <c r="P736" s="17">
        <v>2181.5</v>
      </c>
      <c r="Q736" s="17">
        <v>-3.2450000000000001</v>
      </c>
      <c r="R736" s="17">
        <v>6769.15</v>
      </c>
      <c r="S736" s="17">
        <v>91.88</v>
      </c>
      <c r="T736" s="17">
        <v>0.9</v>
      </c>
      <c r="U736" s="17">
        <v>-0.20399999999999999</v>
      </c>
      <c r="V736" s="17">
        <v>2.52</v>
      </c>
      <c r="W736" s="17">
        <v>16704.482459999999</v>
      </c>
      <c r="X736" s="17">
        <v>4138.3</v>
      </c>
      <c r="Y736" s="17">
        <v>24.53</v>
      </c>
      <c r="Z736" s="17">
        <v>-12.045</v>
      </c>
    </row>
    <row r="737" spans="1:26" x14ac:dyDescent="0.2">
      <c r="A737" s="27">
        <v>44585</v>
      </c>
      <c r="B737" s="17">
        <v>1285.684</v>
      </c>
      <c r="C737" s="14">
        <v>9.7850000000000001</v>
      </c>
      <c r="D737" s="17">
        <v>317</v>
      </c>
      <c r="E737" s="17">
        <v>43.317999999999998</v>
      </c>
      <c r="F737" s="17">
        <v>206.37200000000001</v>
      </c>
      <c r="G737" s="17">
        <v>249</v>
      </c>
      <c r="H737" s="17">
        <v>103.91500000000001</v>
      </c>
      <c r="I737" s="17">
        <v>187.50200000000001</v>
      </c>
      <c r="J737" s="17">
        <v>3410</v>
      </c>
      <c r="K737" s="17">
        <v>260</v>
      </c>
      <c r="L737" s="17">
        <v>0.4325</v>
      </c>
      <c r="M737" s="17">
        <v>262.44</v>
      </c>
      <c r="N737" s="17">
        <v>329.06155000000001</v>
      </c>
      <c r="O737" s="17">
        <v>18207.3</v>
      </c>
      <c r="P737" s="17">
        <v>2125.9</v>
      </c>
      <c r="Q737" s="17">
        <v>-4.2249999999999996</v>
      </c>
      <c r="R737" s="17">
        <v>6644.4679999999998</v>
      </c>
      <c r="S737" s="17">
        <v>93.5</v>
      </c>
      <c r="T737" s="17">
        <v>1.7250000000000001</v>
      </c>
      <c r="U737" s="17">
        <v>-0.20430000000000001</v>
      </c>
      <c r="V737" s="17">
        <v>2.3050000000000002</v>
      </c>
      <c r="W737" s="17">
        <v>13644.26139</v>
      </c>
      <c r="X737" s="17">
        <v>4190</v>
      </c>
      <c r="Y737" s="17">
        <v>24.295000000000002</v>
      </c>
      <c r="Z737" s="17">
        <v>-12.11</v>
      </c>
    </row>
    <row r="738" spans="1:26" x14ac:dyDescent="0.2">
      <c r="A738" s="27">
        <v>44582</v>
      </c>
      <c r="B738" s="17">
        <v>1277.874</v>
      </c>
      <c r="C738" s="14">
        <v>9.6300000000000008</v>
      </c>
      <c r="D738" s="17">
        <v>334</v>
      </c>
      <c r="E738" s="17">
        <v>43.997</v>
      </c>
      <c r="F738" s="17">
        <v>206.5</v>
      </c>
      <c r="G738" s="17">
        <v>248.92</v>
      </c>
      <c r="H738" s="17">
        <v>104.518</v>
      </c>
      <c r="I738" s="17">
        <v>102.997</v>
      </c>
      <c r="J738" s="17">
        <v>3365</v>
      </c>
      <c r="K738" s="17">
        <v>265</v>
      </c>
      <c r="L738" s="17">
        <v>0.44569999999999999</v>
      </c>
      <c r="M738" s="17">
        <v>235.25</v>
      </c>
      <c r="N738" s="17">
        <v>331.39001000000002</v>
      </c>
      <c r="O738" s="17">
        <v>17510</v>
      </c>
      <c r="P738" s="17">
        <v>2072.5</v>
      </c>
      <c r="Q738" s="17">
        <v>-4.1740000000000004</v>
      </c>
      <c r="R738" s="17">
        <v>6971.5749999999998</v>
      </c>
      <c r="S738" s="17">
        <v>93.33</v>
      </c>
      <c r="T738" s="17">
        <v>1.8</v>
      </c>
      <c r="U738" s="17">
        <v>-0.19980000000000001</v>
      </c>
      <c r="V738" s="17">
        <v>2.25</v>
      </c>
      <c r="W738" s="17">
        <v>12542.571809999999</v>
      </c>
      <c r="X738" s="17">
        <v>4103.6000000000004</v>
      </c>
      <c r="Y738" s="17">
        <v>24.07</v>
      </c>
      <c r="Z738" s="17">
        <v>-11.715</v>
      </c>
    </row>
    <row r="739" spans="1:26" x14ac:dyDescent="0.2">
      <c r="A739" s="27">
        <v>44581</v>
      </c>
      <c r="B739" s="17">
        <v>1278.6890000000001</v>
      </c>
      <c r="C739" s="14">
        <v>9.6</v>
      </c>
      <c r="D739" s="17">
        <v>340.255</v>
      </c>
      <c r="E739" s="17">
        <v>46.75</v>
      </c>
      <c r="F739" s="17">
        <v>208.33500000000001</v>
      </c>
      <c r="G739" s="17">
        <v>250.5</v>
      </c>
      <c r="H739" s="17">
        <v>110.828</v>
      </c>
      <c r="I739" s="17">
        <v>87.748000000000005</v>
      </c>
      <c r="J739" s="17">
        <v>3387.5</v>
      </c>
      <c r="K739" s="17">
        <v>270</v>
      </c>
      <c r="L739" s="17">
        <v>0.49830000000000002</v>
      </c>
      <c r="M739" s="17">
        <v>236.2</v>
      </c>
      <c r="N739" s="17">
        <v>335.80437999999998</v>
      </c>
      <c r="O739" s="17">
        <v>16933.8</v>
      </c>
      <c r="P739" s="17">
        <v>2052.5</v>
      </c>
      <c r="Q739" s="17">
        <v>-4.5590000000000002</v>
      </c>
      <c r="R739" s="17">
        <v>7592.8620000000001</v>
      </c>
      <c r="S739" s="17">
        <v>90.875</v>
      </c>
      <c r="T739" s="17">
        <v>1.8049999999999999</v>
      </c>
      <c r="U739" s="17">
        <v>-0.1968</v>
      </c>
      <c r="V739" s="17">
        <v>2.2549999999999999</v>
      </c>
      <c r="W739" s="17">
        <v>13478.93129</v>
      </c>
      <c r="X739" s="17">
        <v>4134.7</v>
      </c>
      <c r="Y739" s="17">
        <v>24.08</v>
      </c>
      <c r="Z739" s="17">
        <v>-11.65</v>
      </c>
    </row>
    <row r="740" spans="1:26" x14ac:dyDescent="0.2">
      <c r="A740" s="27">
        <v>44580</v>
      </c>
      <c r="B740" s="17">
        <v>1288.104</v>
      </c>
      <c r="C740" s="14">
        <v>9.9</v>
      </c>
      <c r="D740" s="17">
        <v>354.80799999999999</v>
      </c>
      <c r="E740" s="17">
        <v>48.25</v>
      </c>
      <c r="F740" s="17">
        <v>206.66</v>
      </c>
      <c r="G740" s="17">
        <v>244.20500000000001</v>
      </c>
      <c r="H740" s="17">
        <v>117.985</v>
      </c>
      <c r="I740" s="17">
        <v>121.498</v>
      </c>
      <c r="J740" s="17">
        <v>3380</v>
      </c>
      <c r="K740" s="17">
        <v>265</v>
      </c>
      <c r="L740" s="17">
        <v>0.58450000000000002</v>
      </c>
      <c r="M740" s="17">
        <v>236.59</v>
      </c>
      <c r="N740" s="17">
        <v>344.16501</v>
      </c>
      <c r="O740" s="17">
        <v>16810</v>
      </c>
      <c r="P740" s="17">
        <v>2056</v>
      </c>
      <c r="Q740" s="17">
        <v>-5.7610000000000001</v>
      </c>
      <c r="R740" s="17">
        <v>8184.7250000000004</v>
      </c>
      <c r="S740" s="17">
        <v>94.95</v>
      </c>
      <c r="T740" s="17">
        <v>0.55000000000000004</v>
      </c>
      <c r="U740" s="17">
        <v>-0.2142</v>
      </c>
      <c r="V740" s="17">
        <v>2.5150000000000001</v>
      </c>
      <c r="W740" s="17">
        <v>13182.681259999999</v>
      </c>
      <c r="X740" s="17">
        <v>4145.7</v>
      </c>
      <c r="Y740" s="17">
        <v>24.04</v>
      </c>
      <c r="Z740" s="17">
        <v>-11.565</v>
      </c>
    </row>
    <row r="741" spans="1:26" x14ac:dyDescent="0.2">
      <c r="A741" s="27">
        <v>44579</v>
      </c>
      <c r="B741" s="17">
        <v>1318.144</v>
      </c>
      <c r="C741" s="14">
        <v>10</v>
      </c>
      <c r="D741" s="17">
        <v>340</v>
      </c>
      <c r="E741" s="17">
        <v>48.710999999999999</v>
      </c>
      <c r="F741" s="17">
        <v>204.64</v>
      </c>
      <c r="G741" s="17">
        <v>248.63499999999999</v>
      </c>
      <c r="H741" s="17">
        <v>120.533</v>
      </c>
      <c r="I741" s="17">
        <v>129.25200000000001</v>
      </c>
      <c r="J741" s="17">
        <v>3357.5</v>
      </c>
      <c r="K741" s="17">
        <v>255</v>
      </c>
      <c r="L741" s="17">
        <v>0.67879999999999996</v>
      </c>
      <c r="M741" s="17">
        <v>236.46</v>
      </c>
      <c r="N741" s="17">
        <v>347.64501999999999</v>
      </c>
      <c r="O741" s="17">
        <v>17065</v>
      </c>
      <c r="P741" s="17">
        <v>2081.5</v>
      </c>
      <c r="Q741" s="17">
        <v>-4.6079999999999997</v>
      </c>
      <c r="R741" s="17">
        <v>8914.92</v>
      </c>
      <c r="S741" s="17">
        <v>93.55</v>
      </c>
      <c r="T741" s="17">
        <v>-0.1</v>
      </c>
      <c r="U741" s="17">
        <v>-0.22420000000000001</v>
      </c>
      <c r="V741" s="17">
        <v>2.1389999999999998</v>
      </c>
      <c r="W741" s="17">
        <v>19856.492600000001</v>
      </c>
      <c r="X741" s="17">
        <v>4077.9</v>
      </c>
      <c r="Y741" s="17">
        <v>24.178000000000001</v>
      </c>
      <c r="Z741" s="17">
        <v>-11.5</v>
      </c>
    </row>
    <row r="742" spans="1:26" x14ac:dyDescent="0.2">
      <c r="A742" s="27">
        <v>44578</v>
      </c>
      <c r="B742" s="17">
        <v>1303.5</v>
      </c>
      <c r="C742" s="14">
        <v>9.9499999999999993</v>
      </c>
      <c r="D742" s="17">
        <v>348</v>
      </c>
      <c r="E742" s="17">
        <v>47</v>
      </c>
      <c r="F742" s="17">
        <v>202.21700000000001</v>
      </c>
      <c r="G742" s="17">
        <v>248.77</v>
      </c>
      <c r="H742" s="17">
        <v>107.32</v>
      </c>
      <c r="I742" s="17">
        <v>130.696</v>
      </c>
      <c r="J742" s="17">
        <v>3294</v>
      </c>
      <c r="K742" s="17">
        <v>250</v>
      </c>
      <c r="L742" s="17">
        <v>0.67600000000000005</v>
      </c>
      <c r="M742" s="17">
        <v>234.53</v>
      </c>
      <c r="N742" s="17">
        <v>347.56342000000001</v>
      </c>
      <c r="O742" s="17">
        <v>17030</v>
      </c>
      <c r="P742" s="17">
        <v>2029.9</v>
      </c>
      <c r="Q742" s="17">
        <v>-4.6929999999999996</v>
      </c>
      <c r="R742" s="17">
        <v>8246.59</v>
      </c>
      <c r="S742" s="17">
        <v>93.8</v>
      </c>
      <c r="T742" s="17">
        <v>1.8</v>
      </c>
      <c r="U742" s="17">
        <v>-0.2225</v>
      </c>
      <c r="V742" s="17">
        <v>2.2050000000000001</v>
      </c>
      <c r="W742" s="17">
        <v>15425.95203</v>
      </c>
      <c r="X742" s="17">
        <v>3799.9</v>
      </c>
      <c r="Y742" s="17">
        <v>23.73</v>
      </c>
      <c r="Z742" s="17">
        <v>-11.164999999999999</v>
      </c>
    </row>
    <row r="743" spans="1:26" x14ac:dyDescent="0.2">
      <c r="A743" s="27">
        <v>44575</v>
      </c>
      <c r="B743" s="17">
        <v>1288.011</v>
      </c>
      <c r="C743" s="14">
        <v>9.9</v>
      </c>
      <c r="D743" s="17">
        <v>356.5</v>
      </c>
      <c r="E743" s="17">
        <v>47</v>
      </c>
      <c r="F743" s="17">
        <v>203.9</v>
      </c>
      <c r="G743" s="17">
        <v>259.75</v>
      </c>
      <c r="H743" s="17">
        <v>109.485</v>
      </c>
      <c r="I743" s="17">
        <v>172</v>
      </c>
      <c r="J743" s="17">
        <v>3285</v>
      </c>
      <c r="K743" s="17">
        <v>250</v>
      </c>
      <c r="L743" s="17">
        <v>0.5</v>
      </c>
      <c r="M743" s="17">
        <v>239.03</v>
      </c>
      <c r="N743" s="17">
        <v>354.66442999999998</v>
      </c>
      <c r="O743" s="17">
        <v>17010</v>
      </c>
      <c r="P743" s="17">
        <v>2007</v>
      </c>
      <c r="Q743" s="17">
        <v>-2.15</v>
      </c>
      <c r="R743" s="17">
        <v>8851.5750000000007</v>
      </c>
      <c r="S743" s="17">
        <v>93.05</v>
      </c>
      <c r="T743" s="17">
        <v>2.1</v>
      </c>
      <c r="U743" s="17">
        <v>-0.19570000000000001</v>
      </c>
      <c r="V743" s="17">
        <v>1.9650000000000001</v>
      </c>
      <c r="W743" s="17">
        <v>11898.421340000001</v>
      </c>
      <c r="X743" s="17">
        <v>3525.5</v>
      </c>
      <c r="Y743" s="17">
        <v>23.655000000000001</v>
      </c>
      <c r="Z743" s="17">
        <v>-10.815</v>
      </c>
    </row>
    <row r="744" spans="1:26" x14ac:dyDescent="0.2">
      <c r="A744" s="27">
        <v>44574</v>
      </c>
      <c r="B744" s="17">
        <v>1295.8979999999999</v>
      </c>
      <c r="C744" s="14">
        <v>9.875</v>
      </c>
      <c r="D744" s="17">
        <v>356.17</v>
      </c>
      <c r="E744" s="17">
        <v>46.6</v>
      </c>
      <c r="F744" s="17">
        <v>202.8</v>
      </c>
      <c r="G744" s="17">
        <v>249.79400000000001</v>
      </c>
      <c r="H744" s="17">
        <v>102.59</v>
      </c>
      <c r="I744" s="17">
        <v>173.50200000000001</v>
      </c>
      <c r="J744" s="17">
        <v>3275</v>
      </c>
      <c r="K744" s="17">
        <v>255</v>
      </c>
      <c r="L744" s="17">
        <v>0.46629999999999999</v>
      </c>
      <c r="M744" s="17">
        <v>236.66300000000001</v>
      </c>
      <c r="N744" s="17">
        <v>355.51837</v>
      </c>
      <c r="O744" s="17">
        <v>16820.3</v>
      </c>
      <c r="P744" s="17">
        <v>1995.7</v>
      </c>
      <c r="Q744" s="17">
        <v>-1.913</v>
      </c>
      <c r="R744" s="17">
        <v>8810.5609999999997</v>
      </c>
      <c r="S744" s="17">
        <v>93.85</v>
      </c>
      <c r="T744" s="17">
        <v>2.15</v>
      </c>
      <c r="U744" s="17">
        <v>-0.20519999999999999</v>
      </c>
      <c r="V744" s="17">
        <v>2.1549999999999998</v>
      </c>
      <c r="W744" s="17">
        <v>11726.07171</v>
      </c>
      <c r="X744" s="17">
        <v>3023.3</v>
      </c>
      <c r="Y744" s="17">
        <v>23.678000000000001</v>
      </c>
      <c r="Z744" s="17">
        <v>-10.757</v>
      </c>
    </row>
    <row r="745" spans="1:26" x14ac:dyDescent="0.2">
      <c r="A745" s="27">
        <v>44573</v>
      </c>
      <c r="B745" s="17">
        <v>1310.75</v>
      </c>
      <c r="C745" s="14">
        <v>9.69</v>
      </c>
      <c r="D745" s="17">
        <v>332</v>
      </c>
      <c r="E745" s="17">
        <v>46.179000000000002</v>
      </c>
      <c r="F745" s="17">
        <v>202.47499999999999</v>
      </c>
      <c r="G745" s="17">
        <v>274.10500000000002</v>
      </c>
      <c r="H745" s="17">
        <v>118.81</v>
      </c>
      <c r="I745" s="17">
        <v>69.498999999999995</v>
      </c>
      <c r="J745" s="17">
        <v>3405</v>
      </c>
      <c r="K745" s="17">
        <v>255</v>
      </c>
      <c r="L745" s="17">
        <v>0.51549999999999996</v>
      </c>
      <c r="M745" s="17">
        <v>251.46</v>
      </c>
      <c r="N745" s="17">
        <v>353.935</v>
      </c>
      <c r="O745" s="17">
        <v>16010</v>
      </c>
      <c r="P745" s="17">
        <v>2010.9</v>
      </c>
      <c r="Q745" s="17">
        <v>-1.6060000000000001</v>
      </c>
      <c r="R745" s="17">
        <v>9548.5130000000008</v>
      </c>
      <c r="S745" s="17">
        <v>95.95</v>
      </c>
      <c r="T745" s="17">
        <v>2.06</v>
      </c>
      <c r="U745" s="17">
        <v>-0.17599999999999999</v>
      </c>
      <c r="V745" s="17">
        <v>2.37</v>
      </c>
      <c r="W745" s="17">
        <v>8400.0410400000001</v>
      </c>
      <c r="X745" s="17">
        <v>3238.6</v>
      </c>
      <c r="Y745" s="17">
        <v>23.219000000000001</v>
      </c>
      <c r="Z745" s="17">
        <v>-10.654999999999999</v>
      </c>
    </row>
    <row r="746" spans="1:26" x14ac:dyDescent="0.2">
      <c r="A746" s="27">
        <v>44572</v>
      </c>
      <c r="B746" s="17">
        <v>1314.944</v>
      </c>
      <c r="C746" s="14">
        <v>9.9499999999999993</v>
      </c>
      <c r="D746" s="17">
        <v>319.5</v>
      </c>
      <c r="E746" s="17">
        <v>46.4</v>
      </c>
      <c r="F746" s="17">
        <v>207.625</v>
      </c>
      <c r="G746" s="17">
        <v>287.01100000000002</v>
      </c>
      <c r="H746" s="17">
        <v>118.038</v>
      </c>
      <c r="I746" s="17">
        <v>133.75299999999999</v>
      </c>
      <c r="J746" s="17">
        <v>3247.5</v>
      </c>
      <c r="K746" s="17">
        <v>254.9</v>
      </c>
      <c r="L746" s="17">
        <v>0.53720000000000001</v>
      </c>
      <c r="M746" s="17">
        <v>265.26499999999999</v>
      </c>
      <c r="N746" s="17">
        <v>361.17998999999998</v>
      </c>
      <c r="O746" s="17">
        <v>15889</v>
      </c>
      <c r="P746" s="17">
        <v>2030</v>
      </c>
      <c r="Q746" s="17">
        <v>-1.579</v>
      </c>
      <c r="R746" s="17">
        <v>11521.36</v>
      </c>
      <c r="S746" s="17">
        <v>90.25</v>
      </c>
      <c r="T746" s="17">
        <v>2.1800000000000002</v>
      </c>
      <c r="U746" s="17">
        <v>-0.19919999999999999</v>
      </c>
      <c r="V746" s="17">
        <v>2.3130000000000002</v>
      </c>
      <c r="W746" s="17">
        <v>9637.5284900000006</v>
      </c>
      <c r="X746" s="17">
        <v>3346</v>
      </c>
      <c r="Y746" s="17">
        <v>22.984999999999999</v>
      </c>
      <c r="Z746" s="17">
        <v>-10.72</v>
      </c>
    </row>
    <row r="747" spans="1:26" x14ac:dyDescent="0.2">
      <c r="A747" s="27">
        <v>44571</v>
      </c>
      <c r="B747" s="17">
        <v>1335.373</v>
      </c>
      <c r="C747" s="14">
        <v>10.7</v>
      </c>
      <c r="D747" s="17">
        <v>309.83</v>
      </c>
      <c r="E747" s="17">
        <v>45.6</v>
      </c>
      <c r="F747" s="17">
        <v>207.31</v>
      </c>
      <c r="G747" s="17">
        <v>295.07499999999999</v>
      </c>
      <c r="H747" s="17">
        <v>117.828</v>
      </c>
      <c r="I747" s="17">
        <v>165</v>
      </c>
      <c r="J747" s="17">
        <v>3280</v>
      </c>
      <c r="K747" s="17">
        <v>255</v>
      </c>
      <c r="L747" s="17">
        <v>0.84179999999999999</v>
      </c>
      <c r="M747" s="17">
        <v>269.96300000000002</v>
      </c>
      <c r="N747" s="17">
        <v>371.75</v>
      </c>
      <c r="O747" s="17">
        <v>15994.5</v>
      </c>
      <c r="P747" s="17">
        <v>1945.1</v>
      </c>
      <c r="Q747" s="17">
        <v>-1.9059999999999999</v>
      </c>
      <c r="R747" s="17">
        <v>12937</v>
      </c>
      <c r="S747" s="17">
        <v>89.65</v>
      </c>
      <c r="T747" s="17">
        <v>1.7949999999999999</v>
      </c>
      <c r="U747" s="17">
        <v>-0.20150000000000001</v>
      </c>
      <c r="V747" s="17">
        <v>1.925</v>
      </c>
      <c r="W747" s="17">
        <v>8987.5040000000008</v>
      </c>
      <c r="X747" s="17">
        <v>3366.9</v>
      </c>
      <c r="Y747" s="17">
        <v>22.905000000000001</v>
      </c>
      <c r="Z747" s="17">
        <v>-10.818</v>
      </c>
    </row>
    <row r="748" spans="1:26" x14ac:dyDescent="0.2">
      <c r="A748" s="27">
        <v>44568</v>
      </c>
      <c r="B748" s="17">
        <v>1320.7940000000001</v>
      </c>
      <c r="C748" s="14">
        <v>10.962</v>
      </c>
      <c r="D748" s="17">
        <v>327.39</v>
      </c>
      <c r="E748" s="17">
        <v>45.664999999999999</v>
      </c>
      <c r="F748" s="17">
        <v>208.5</v>
      </c>
      <c r="G748" s="17">
        <v>302.5</v>
      </c>
      <c r="H748" s="17">
        <v>133.88800000000001</v>
      </c>
      <c r="I748" s="17">
        <v>74.748999999999995</v>
      </c>
      <c r="J748" s="17">
        <v>3275</v>
      </c>
      <c r="K748" s="17">
        <v>230</v>
      </c>
      <c r="L748" s="17">
        <v>0.6855</v>
      </c>
      <c r="M748" s="17">
        <v>270</v>
      </c>
      <c r="N748" s="17">
        <v>382.93842000000001</v>
      </c>
      <c r="O748" s="17">
        <v>16020</v>
      </c>
      <c r="P748" s="17">
        <v>1927.1</v>
      </c>
      <c r="Q748" s="17">
        <v>-2.206</v>
      </c>
      <c r="R748" s="17">
        <v>13253.01</v>
      </c>
      <c r="S748" s="17">
        <v>89.5</v>
      </c>
      <c r="T748" s="17">
        <v>1.81</v>
      </c>
      <c r="U748" s="17">
        <v>-0.188</v>
      </c>
      <c r="V748" s="17">
        <v>1.925</v>
      </c>
      <c r="W748" s="17">
        <v>8636.24712</v>
      </c>
      <c r="X748" s="17">
        <v>3511</v>
      </c>
      <c r="Y748" s="17">
        <v>22.641999999999999</v>
      </c>
      <c r="Z748" s="17">
        <v>-10.368</v>
      </c>
    </row>
    <row r="749" spans="1:26" x14ac:dyDescent="0.2">
      <c r="A749" s="27">
        <v>44567</v>
      </c>
      <c r="B749" s="17">
        <v>1360.402</v>
      </c>
      <c r="C749" s="14">
        <v>10</v>
      </c>
      <c r="D749" s="17">
        <v>311.45999999999998</v>
      </c>
      <c r="E749" s="17">
        <v>43.332999999999998</v>
      </c>
      <c r="F749" s="17">
        <v>212.83</v>
      </c>
      <c r="G749" s="17">
        <v>310</v>
      </c>
      <c r="H749" s="17">
        <v>146.898</v>
      </c>
      <c r="I749" s="17">
        <v>148.49700000000001</v>
      </c>
      <c r="J749" s="17">
        <v>3330</v>
      </c>
      <c r="K749" s="17">
        <v>229.9</v>
      </c>
      <c r="L749" s="17">
        <v>0.748</v>
      </c>
      <c r="M749" s="17">
        <v>274.815</v>
      </c>
      <c r="N749" s="17">
        <v>392.45251000000002</v>
      </c>
      <c r="O749" s="17">
        <v>16164.3</v>
      </c>
      <c r="P749" s="17">
        <v>2020</v>
      </c>
      <c r="Q749" s="17">
        <v>-0.49099999999999999</v>
      </c>
      <c r="R749" s="17">
        <v>12312.525</v>
      </c>
      <c r="S749" s="17">
        <v>89.28</v>
      </c>
      <c r="T749" s="17">
        <v>4.16</v>
      </c>
      <c r="U749" s="17">
        <v>-0.1933</v>
      </c>
      <c r="V749" s="17">
        <v>2.36</v>
      </c>
      <c r="W749" s="17">
        <v>8682.7861900000007</v>
      </c>
      <c r="X749" s="17">
        <v>3540.4</v>
      </c>
      <c r="Y749" s="17">
        <v>22.018999999999998</v>
      </c>
      <c r="Z749" s="17">
        <v>-9.86</v>
      </c>
    </row>
    <row r="750" spans="1:26" x14ac:dyDescent="0.2">
      <c r="A750" s="27">
        <v>44566</v>
      </c>
      <c r="B750" s="17">
        <v>1335.864</v>
      </c>
      <c r="C750" s="14">
        <v>11.8</v>
      </c>
      <c r="D750" s="17">
        <v>309.83</v>
      </c>
      <c r="E750" s="17">
        <v>42.875</v>
      </c>
      <c r="F750" s="17">
        <v>207.5</v>
      </c>
      <c r="G750" s="17">
        <v>314.96699999999998</v>
      </c>
      <c r="H750" s="17">
        <v>139.78299999999999</v>
      </c>
      <c r="I750" s="17">
        <v>110.498</v>
      </c>
      <c r="J750" s="17">
        <v>3320</v>
      </c>
      <c r="K750" s="17">
        <v>214.9</v>
      </c>
      <c r="L750" s="17">
        <v>0.68630000000000002</v>
      </c>
      <c r="M750" s="17">
        <v>274.98700000000002</v>
      </c>
      <c r="N750" s="17">
        <v>390.46994000000001</v>
      </c>
      <c r="O750" s="17">
        <v>16175.8</v>
      </c>
      <c r="P750" s="17">
        <v>2111</v>
      </c>
      <c r="Q750" s="17">
        <v>-1.835</v>
      </c>
      <c r="R750" s="17">
        <v>11155.521000000001</v>
      </c>
      <c r="S750" s="17">
        <v>93.33</v>
      </c>
      <c r="T750" s="17">
        <v>5.52</v>
      </c>
      <c r="U750" s="17">
        <v>-0.248</v>
      </c>
      <c r="V750" s="17">
        <v>2.2949999999999999</v>
      </c>
      <c r="W750" s="17">
        <v>8446.0459300000002</v>
      </c>
      <c r="X750" s="17">
        <v>3490.3</v>
      </c>
      <c r="Y750" s="17">
        <v>21.222000000000001</v>
      </c>
      <c r="Z750" s="17">
        <v>-9.48</v>
      </c>
    </row>
    <row r="751" spans="1:26" x14ac:dyDescent="0.2">
      <c r="A751" s="27">
        <v>44565</v>
      </c>
      <c r="B751" s="17">
        <v>1321.5</v>
      </c>
      <c r="C751" s="14">
        <v>12.85</v>
      </c>
      <c r="D751" s="17">
        <v>326.75</v>
      </c>
      <c r="E751" s="17">
        <v>42.780999999999999</v>
      </c>
      <c r="F751" s="17">
        <v>205.535</v>
      </c>
      <c r="G751" s="17">
        <v>313.79000000000002</v>
      </c>
      <c r="H751" s="17">
        <v>146.55799999999999</v>
      </c>
      <c r="I751" s="17">
        <v>171.499</v>
      </c>
      <c r="J751" s="17">
        <v>3335</v>
      </c>
      <c r="K751" s="17">
        <v>212.5</v>
      </c>
      <c r="L751" s="17">
        <v>0.79300000000000004</v>
      </c>
      <c r="M751" s="17">
        <v>276.98500000000001</v>
      </c>
      <c r="N751" s="17">
        <v>388.67498999999998</v>
      </c>
      <c r="O751" s="17">
        <v>15900</v>
      </c>
      <c r="P751" s="17">
        <v>2100</v>
      </c>
      <c r="Q751" s="17">
        <v>-1.1499999999999999</v>
      </c>
      <c r="R751" s="17">
        <v>10577.907999999999</v>
      </c>
      <c r="S751" s="17">
        <v>89</v>
      </c>
      <c r="T751" s="17">
        <v>6.37</v>
      </c>
      <c r="U751" s="17">
        <v>-0.2155</v>
      </c>
      <c r="V751" s="17">
        <v>2.33</v>
      </c>
      <c r="W751" s="17">
        <v>8504.1816799999997</v>
      </c>
      <c r="X751" s="17">
        <v>3415</v>
      </c>
      <c r="Y751" s="17">
        <v>20.9</v>
      </c>
      <c r="Z751" s="17">
        <v>-9.25</v>
      </c>
    </row>
    <row r="752" spans="1:26" x14ac:dyDescent="0.2">
      <c r="A752" s="27">
        <v>44564</v>
      </c>
      <c r="B752" s="17">
        <v>1322.835</v>
      </c>
      <c r="C752" s="14">
        <v>12.65</v>
      </c>
      <c r="D752" s="17">
        <v>344.75</v>
      </c>
      <c r="E752" s="17">
        <v>40.981999999999999</v>
      </c>
      <c r="F752" s="17">
        <v>194</v>
      </c>
      <c r="G752" s="17">
        <v>311.78500000000003</v>
      </c>
      <c r="H752" s="17">
        <v>119.283</v>
      </c>
      <c r="I752" s="17">
        <v>151.24799999999999</v>
      </c>
      <c r="J752" s="17">
        <v>3350</v>
      </c>
      <c r="K752" s="17">
        <v>215</v>
      </c>
      <c r="L752" s="17">
        <v>0.64170000000000005</v>
      </c>
      <c r="M752" s="17">
        <v>282.45999999999998</v>
      </c>
      <c r="N752" s="17">
        <v>387.315</v>
      </c>
      <c r="O752" s="17">
        <v>15796</v>
      </c>
      <c r="P752" s="17">
        <v>2045</v>
      </c>
      <c r="Q752" s="17">
        <v>-3.01</v>
      </c>
      <c r="R752" s="17">
        <v>10585.189</v>
      </c>
      <c r="S752" s="17">
        <v>87.602000000000004</v>
      </c>
      <c r="T752" s="17">
        <v>5.7</v>
      </c>
      <c r="U752" s="17">
        <v>-0.1782</v>
      </c>
      <c r="V752" s="17">
        <v>2.2149999999999999</v>
      </c>
      <c r="W752" s="17">
        <v>10850.071610000001</v>
      </c>
      <c r="X752" s="17">
        <v>3573.9</v>
      </c>
      <c r="Y752" s="17">
        <v>21.18</v>
      </c>
      <c r="Z752" s="17">
        <v>-9.57</v>
      </c>
    </row>
    <row r="753" spans="1:26" x14ac:dyDescent="0.2">
      <c r="A753" s="27">
        <v>44561</v>
      </c>
      <c r="B753" s="17">
        <v>1278.4059999999999</v>
      </c>
      <c r="C753" s="14">
        <v>12</v>
      </c>
      <c r="D753" s="17">
        <v>373.21499999999997</v>
      </c>
      <c r="E753" s="17">
        <v>41.103000000000002</v>
      </c>
      <c r="F753" s="17">
        <v>192.33</v>
      </c>
      <c r="G753" s="17">
        <v>312.315</v>
      </c>
      <c r="H753" s="17">
        <v>108.05</v>
      </c>
      <c r="I753" s="17">
        <v>48.994999999999997</v>
      </c>
      <c r="J753" s="17">
        <v>3350</v>
      </c>
      <c r="K753" s="17">
        <v>215</v>
      </c>
      <c r="L753" s="17">
        <v>0.64170000000000005</v>
      </c>
      <c r="M753" s="17">
        <v>282.80500000000001</v>
      </c>
      <c r="N753" s="17">
        <v>387.29498000000001</v>
      </c>
      <c r="O753" s="17">
        <v>15830</v>
      </c>
      <c r="P753" s="17">
        <v>2080.5</v>
      </c>
      <c r="Q753" s="17">
        <v>-3.01</v>
      </c>
      <c r="R753" s="17">
        <v>10893.445</v>
      </c>
      <c r="S753" s="17">
        <v>88.8</v>
      </c>
      <c r="T753" s="17">
        <v>5.8550000000000004</v>
      </c>
      <c r="U753" s="17">
        <v>-0.1595</v>
      </c>
      <c r="V753" s="17">
        <v>2.4049999999999998</v>
      </c>
      <c r="W753" s="17">
        <v>6802.9798099999998</v>
      </c>
      <c r="X753" s="17">
        <v>3674</v>
      </c>
      <c r="Y753" s="17">
        <v>21.86</v>
      </c>
      <c r="Z753" s="17">
        <v>-9.5220000000000002</v>
      </c>
    </row>
    <row r="754" spans="1:26" x14ac:dyDescent="0.2">
      <c r="A754" s="27">
        <v>44560</v>
      </c>
      <c r="B754" s="17">
        <v>1277.451</v>
      </c>
      <c r="C754" s="14">
        <v>12</v>
      </c>
      <c r="D754" s="17">
        <v>399.67</v>
      </c>
      <c r="E754" s="17">
        <v>41.369</v>
      </c>
      <c r="F754" s="17">
        <v>193.5</v>
      </c>
      <c r="G754" s="17">
        <v>312.69</v>
      </c>
      <c r="H754" s="17">
        <v>111.83499999999999</v>
      </c>
      <c r="I754" s="17">
        <v>150.74700000000001</v>
      </c>
      <c r="J754" s="17">
        <v>3375</v>
      </c>
      <c r="K754" s="17">
        <v>215</v>
      </c>
      <c r="L754" s="17">
        <v>0.46679999999999999</v>
      </c>
      <c r="M754" s="17">
        <v>277.88499999999999</v>
      </c>
      <c r="N754" s="17">
        <v>389.39999</v>
      </c>
      <c r="O754" s="17">
        <v>15768</v>
      </c>
      <c r="P754" s="17">
        <v>2026.5</v>
      </c>
      <c r="Q754" s="17">
        <v>1.1499999999999999</v>
      </c>
      <c r="R754" s="17">
        <v>9399.098</v>
      </c>
      <c r="S754" s="17">
        <v>89.46</v>
      </c>
      <c r="T754" s="17">
        <v>5.875</v>
      </c>
      <c r="U754" s="17">
        <v>-0.1817</v>
      </c>
      <c r="V754" s="17">
        <v>2.375</v>
      </c>
      <c r="W754" s="17">
        <v>8415.2236599999997</v>
      </c>
      <c r="X754" s="17">
        <v>3674</v>
      </c>
      <c r="Y754" s="17">
        <v>22.167000000000002</v>
      </c>
      <c r="Z754" s="17">
        <v>-9.5020000000000007</v>
      </c>
    </row>
    <row r="755" spans="1:26" x14ac:dyDescent="0.2">
      <c r="A755" s="27">
        <v>44559</v>
      </c>
      <c r="B755" s="17">
        <v>1279.4110000000001</v>
      </c>
      <c r="C755" s="14">
        <v>11.66</v>
      </c>
      <c r="D755" s="17">
        <v>361.85500000000002</v>
      </c>
      <c r="E755" s="17">
        <v>41.332000000000001</v>
      </c>
      <c r="F755" s="17">
        <v>163.19999999999999</v>
      </c>
      <c r="G755" s="17">
        <v>292.81</v>
      </c>
      <c r="H755" s="17">
        <v>120.05800000000001</v>
      </c>
      <c r="I755" s="17">
        <v>74.748999999999995</v>
      </c>
      <c r="J755" s="17">
        <v>3409</v>
      </c>
      <c r="K755" s="17">
        <v>215</v>
      </c>
      <c r="L755" s="17">
        <v>0.45229999999999998</v>
      </c>
      <c r="M755" s="17">
        <v>260.77</v>
      </c>
      <c r="N755" s="17">
        <v>372.46503000000001</v>
      </c>
      <c r="O755" s="17">
        <v>15481.5</v>
      </c>
      <c r="P755" s="17">
        <v>2026</v>
      </c>
      <c r="Q755" s="17">
        <v>1.3</v>
      </c>
      <c r="R755" s="17">
        <v>8675.6090000000004</v>
      </c>
      <c r="S755" s="17">
        <v>77.3</v>
      </c>
      <c r="T755" s="17">
        <v>7.47</v>
      </c>
      <c r="U755" s="17">
        <v>-0.2555</v>
      </c>
      <c r="V755" s="17">
        <v>2.3250000000000002</v>
      </c>
      <c r="W755" s="17">
        <v>8507.15726</v>
      </c>
      <c r="X755" s="17">
        <v>3672.1</v>
      </c>
      <c r="Y755" s="17">
        <v>23.895</v>
      </c>
      <c r="Z755" s="17">
        <v>-10</v>
      </c>
    </row>
    <row r="756" spans="1:26" x14ac:dyDescent="0.2">
      <c r="A756" s="27">
        <v>44558</v>
      </c>
      <c r="B756" s="17">
        <v>1244.83</v>
      </c>
      <c r="C756" s="14">
        <v>10.475</v>
      </c>
      <c r="D756" s="17">
        <v>359.815</v>
      </c>
      <c r="E756" s="17">
        <v>41.19</v>
      </c>
      <c r="F756" s="17">
        <v>160.28</v>
      </c>
      <c r="G756" s="17">
        <v>294.54700000000003</v>
      </c>
      <c r="H756" s="17">
        <v>100.565</v>
      </c>
      <c r="I756" s="17">
        <v>149.255</v>
      </c>
      <c r="J756" s="17">
        <v>3541</v>
      </c>
      <c r="K756" s="17">
        <v>215</v>
      </c>
      <c r="L756" s="17">
        <v>0.21049999999999999</v>
      </c>
      <c r="M756" s="17">
        <v>265.09899999999999</v>
      </c>
      <c r="N756" s="17">
        <v>377</v>
      </c>
      <c r="O756" s="17">
        <v>15315</v>
      </c>
      <c r="P756" s="17">
        <v>1985</v>
      </c>
      <c r="Q756" s="17">
        <v>0.5</v>
      </c>
      <c r="R756" s="17">
        <v>7793.25</v>
      </c>
      <c r="S756" s="17">
        <v>82.855000000000004</v>
      </c>
      <c r="T756" s="17">
        <v>6.57</v>
      </c>
      <c r="U756" s="17">
        <v>-0.2555</v>
      </c>
      <c r="V756" s="17">
        <v>2.2999999999999998</v>
      </c>
      <c r="W756" s="17">
        <v>8445.2070600000006</v>
      </c>
      <c r="X756" s="17">
        <v>3458.9</v>
      </c>
      <c r="Y756" s="17">
        <v>23.466000000000001</v>
      </c>
      <c r="Z756" s="17">
        <v>-10.374000000000001</v>
      </c>
    </row>
    <row r="757" spans="1:26" x14ac:dyDescent="0.2">
      <c r="A757" s="27">
        <v>44557</v>
      </c>
      <c r="B757" s="17">
        <v>1243.002</v>
      </c>
      <c r="C757" s="14">
        <v>10.8</v>
      </c>
      <c r="D757" s="17">
        <v>384.625</v>
      </c>
      <c r="E757" s="17">
        <v>39.805</v>
      </c>
      <c r="F757" s="17">
        <v>156.82</v>
      </c>
      <c r="G757" s="17">
        <v>294.77</v>
      </c>
      <c r="H757" s="17">
        <v>87.602999999999994</v>
      </c>
      <c r="I757" s="17">
        <v>206.74700000000001</v>
      </c>
      <c r="J757" s="17">
        <v>3575</v>
      </c>
      <c r="K757" s="17">
        <v>227.5</v>
      </c>
      <c r="L757" s="17">
        <v>0.20549999999999999</v>
      </c>
      <c r="M757" s="17">
        <v>268.00200000000001</v>
      </c>
      <c r="N757" s="17">
        <v>376.5</v>
      </c>
      <c r="O757" s="17">
        <v>15264.5</v>
      </c>
      <c r="P757" s="17">
        <v>1989.5</v>
      </c>
      <c r="Q757" s="17">
        <v>1.9</v>
      </c>
      <c r="R757" s="17">
        <v>7923.49</v>
      </c>
      <c r="S757" s="17">
        <v>78.25</v>
      </c>
      <c r="T757" s="17">
        <v>5.95</v>
      </c>
      <c r="U757" s="17">
        <v>-0.22020000000000001</v>
      </c>
      <c r="V757" s="17">
        <v>2.12</v>
      </c>
      <c r="W757" s="17">
        <v>8061.5239099999999</v>
      </c>
      <c r="X757" s="17">
        <v>3465.1</v>
      </c>
      <c r="Y757" s="17">
        <v>23.657</v>
      </c>
      <c r="Z757" s="17">
        <v>-10.725</v>
      </c>
    </row>
    <row r="758" spans="1:26" x14ac:dyDescent="0.2">
      <c r="A758" s="27">
        <v>44554</v>
      </c>
      <c r="B758" s="17">
        <v>1236.413</v>
      </c>
      <c r="C758" s="14">
        <v>10.8</v>
      </c>
      <c r="D758" s="17">
        <v>384.97</v>
      </c>
      <c r="E758" s="17">
        <v>40.645000000000003</v>
      </c>
      <c r="F758" s="17">
        <v>157</v>
      </c>
      <c r="G758" s="17">
        <v>293.86</v>
      </c>
      <c r="H758" s="17">
        <v>88.847999999999999</v>
      </c>
      <c r="I758" s="17">
        <v>153.751</v>
      </c>
      <c r="J758" s="17">
        <v>3580</v>
      </c>
      <c r="K758" s="17">
        <v>239.9</v>
      </c>
      <c r="L758" s="17">
        <v>0.25650000000000001</v>
      </c>
      <c r="M758" s="17">
        <v>265.58499999999998</v>
      </c>
      <c r="N758" s="17">
        <v>376.5</v>
      </c>
      <c r="O758" s="17">
        <v>15478.5</v>
      </c>
      <c r="P758" s="17">
        <v>1991.5</v>
      </c>
      <c r="Q758" s="17">
        <v>1.9</v>
      </c>
      <c r="R758" s="17">
        <v>7575.9250000000002</v>
      </c>
      <c r="S758" s="17">
        <v>87.433999999999997</v>
      </c>
      <c r="T758" s="17">
        <v>5.95</v>
      </c>
      <c r="U758" s="17">
        <v>-0.1883</v>
      </c>
      <c r="V758" s="17">
        <v>1.7949999999999999</v>
      </c>
      <c r="W758" s="17">
        <v>8545.4560999999994</v>
      </c>
      <c r="X758" s="17">
        <v>3248</v>
      </c>
      <c r="Y758" s="17">
        <v>23.61</v>
      </c>
      <c r="Z758" s="17">
        <v>-10.65</v>
      </c>
    </row>
    <row r="759" spans="1:26" x14ac:dyDescent="0.2">
      <c r="A759" s="27">
        <v>44553</v>
      </c>
      <c r="B759" s="17">
        <v>1263</v>
      </c>
      <c r="C759" s="14">
        <v>10.805</v>
      </c>
      <c r="D759" s="17">
        <v>417.5</v>
      </c>
      <c r="E759" s="17">
        <v>40.476999999999997</v>
      </c>
      <c r="F759" s="17">
        <v>157</v>
      </c>
      <c r="G759" s="17">
        <v>293.5</v>
      </c>
      <c r="H759" s="17">
        <v>98.504999999999995</v>
      </c>
      <c r="I759" s="17">
        <v>64.75</v>
      </c>
      <c r="J759" s="17">
        <v>3638.75</v>
      </c>
      <c r="K759" s="17">
        <v>240</v>
      </c>
      <c r="L759" s="17">
        <v>0.26450000000000001</v>
      </c>
      <c r="M759" s="17">
        <v>261.12</v>
      </c>
      <c r="N759" s="17">
        <v>378.40472</v>
      </c>
      <c r="O759" s="17">
        <v>15240</v>
      </c>
      <c r="P759" s="17">
        <v>2136.3000000000002</v>
      </c>
      <c r="Q759" s="17">
        <v>2</v>
      </c>
      <c r="R759" s="17">
        <v>8666.1830000000009</v>
      </c>
      <c r="S759" s="17">
        <v>80.8</v>
      </c>
      <c r="T759" s="17">
        <v>5.99</v>
      </c>
      <c r="U759" s="17">
        <v>-0.2135</v>
      </c>
      <c r="V759" s="17">
        <v>1.415</v>
      </c>
      <c r="W759" s="17">
        <v>8516.4648799999995</v>
      </c>
      <c r="X759" s="17">
        <v>3226.8</v>
      </c>
      <c r="Y759" s="17">
        <v>23.8</v>
      </c>
      <c r="Z759" s="17">
        <v>-10.88</v>
      </c>
    </row>
    <row r="760" spans="1:26" x14ac:dyDescent="0.2">
      <c r="A760" s="27">
        <v>44552</v>
      </c>
      <c r="B760" s="17">
        <v>1218.9659999999999</v>
      </c>
      <c r="C760" s="14">
        <v>10.8</v>
      </c>
      <c r="D760" s="17">
        <v>430.5</v>
      </c>
      <c r="E760" s="17">
        <v>40.475000000000001</v>
      </c>
      <c r="F760" s="17">
        <v>157.80000000000001</v>
      </c>
      <c r="G760" s="17">
        <v>283.185</v>
      </c>
      <c r="H760" s="17">
        <v>114.955</v>
      </c>
      <c r="I760" s="17">
        <v>131.00200000000001</v>
      </c>
      <c r="J760" s="17">
        <v>3790</v>
      </c>
      <c r="K760" s="17">
        <v>240</v>
      </c>
      <c r="L760" s="17">
        <v>0.27600000000000002</v>
      </c>
      <c r="M760" s="17">
        <v>235.143</v>
      </c>
      <c r="N760" s="17">
        <v>372.97672</v>
      </c>
      <c r="O760" s="17">
        <v>15261.5</v>
      </c>
      <c r="P760" s="17">
        <v>2184.3000000000002</v>
      </c>
      <c r="Q760" s="17">
        <v>2.395</v>
      </c>
      <c r="R760" s="17">
        <v>9360.6049999999996</v>
      </c>
      <c r="S760" s="17">
        <v>79.55</v>
      </c>
      <c r="T760" s="17">
        <v>6</v>
      </c>
      <c r="U760" s="17">
        <v>-0.1905</v>
      </c>
      <c r="V760" s="17">
        <v>1.325</v>
      </c>
      <c r="W760" s="17">
        <v>8593.5225100000007</v>
      </c>
      <c r="X760" s="17">
        <v>3262.4</v>
      </c>
      <c r="Y760" s="17">
        <v>23.477</v>
      </c>
      <c r="Z760" s="17">
        <v>-10.635</v>
      </c>
    </row>
    <row r="761" spans="1:26" x14ac:dyDescent="0.2">
      <c r="A761" s="27">
        <v>44551</v>
      </c>
      <c r="B761" s="17">
        <v>1226.5</v>
      </c>
      <c r="C761" s="14">
        <v>11</v>
      </c>
      <c r="D761" s="17">
        <v>423.89299999999997</v>
      </c>
      <c r="E761" s="17">
        <v>40.4</v>
      </c>
      <c r="F761" s="17">
        <v>148.22999999999999</v>
      </c>
      <c r="G761" s="17">
        <v>277.91000000000003</v>
      </c>
      <c r="H761" s="17">
        <v>122.503</v>
      </c>
      <c r="I761" s="17">
        <v>196.00399999999999</v>
      </c>
      <c r="J761" s="17">
        <v>3840</v>
      </c>
      <c r="K761" s="17">
        <v>240</v>
      </c>
      <c r="L761" s="17">
        <v>0.20599999999999999</v>
      </c>
      <c r="M761" s="17">
        <v>250.85</v>
      </c>
      <c r="N761" s="17">
        <v>371.94501000000002</v>
      </c>
      <c r="O761" s="17">
        <v>15330</v>
      </c>
      <c r="P761" s="17">
        <v>2229</v>
      </c>
      <c r="Q761" s="17">
        <v>2</v>
      </c>
      <c r="R761" s="17">
        <v>9614.25</v>
      </c>
      <c r="S761" s="17">
        <v>78.05</v>
      </c>
      <c r="T761" s="17">
        <v>6.19</v>
      </c>
      <c r="U761" s="17">
        <v>-0.19170000000000001</v>
      </c>
      <c r="V761" s="17">
        <v>1.58</v>
      </c>
      <c r="W761" s="17">
        <v>8567.5059000000001</v>
      </c>
      <c r="X761" s="17">
        <v>3325.2</v>
      </c>
      <c r="Y761" s="17">
        <v>23.06</v>
      </c>
      <c r="Z761" s="17">
        <v>-10.628</v>
      </c>
    </row>
    <row r="762" spans="1:26" x14ac:dyDescent="0.2">
      <c r="A762" s="27">
        <v>44550</v>
      </c>
      <c r="B762" s="17">
        <v>1219.5</v>
      </c>
      <c r="C762" s="14">
        <v>11.2</v>
      </c>
      <c r="D762" s="17">
        <v>413.80500000000001</v>
      </c>
      <c r="E762" s="17">
        <v>41.607999999999997</v>
      </c>
      <c r="F762" s="17">
        <v>147.19999999999999</v>
      </c>
      <c r="G762" s="17">
        <v>265.04300000000001</v>
      </c>
      <c r="H762" s="17">
        <v>128.92500000000001</v>
      </c>
      <c r="I762" s="17">
        <v>92.244</v>
      </c>
      <c r="J762" s="17">
        <v>3708.75</v>
      </c>
      <c r="K762" s="17">
        <v>240</v>
      </c>
      <c r="L762" s="17">
        <v>0.28749999999999998</v>
      </c>
      <c r="M762" s="17">
        <v>254</v>
      </c>
      <c r="N762" s="17">
        <v>362.06720000000001</v>
      </c>
      <c r="O762" s="17">
        <v>15406.5</v>
      </c>
      <c r="P762" s="17">
        <v>2251.5</v>
      </c>
      <c r="Q762" s="17">
        <v>0.8</v>
      </c>
      <c r="R762" s="17">
        <v>9088.25</v>
      </c>
      <c r="S762" s="17">
        <v>78</v>
      </c>
      <c r="T762" s="17">
        <v>5.52</v>
      </c>
      <c r="U762" s="17">
        <v>-0.19</v>
      </c>
      <c r="V762" s="17">
        <v>1.76</v>
      </c>
      <c r="W762" s="17">
        <v>7575.2269800000004</v>
      </c>
      <c r="X762" s="17">
        <v>3327.3</v>
      </c>
      <c r="Y762" s="17">
        <v>23.68</v>
      </c>
      <c r="Z762" s="17">
        <v>-10.55</v>
      </c>
    </row>
    <row r="763" spans="1:26" x14ac:dyDescent="0.2">
      <c r="A763" s="27">
        <v>44547</v>
      </c>
      <c r="B763" s="17">
        <v>1211.5</v>
      </c>
      <c r="C763" s="14">
        <v>10.875</v>
      </c>
      <c r="D763" s="17">
        <v>416.66</v>
      </c>
      <c r="E763" s="17">
        <v>43.994</v>
      </c>
      <c r="F763" s="17">
        <v>144.4</v>
      </c>
      <c r="G763" s="17">
        <v>265.255</v>
      </c>
      <c r="H763" s="17">
        <v>119.928</v>
      </c>
      <c r="I763" s="17">
        <v>132.251</v>
      </c>
      <c r="J763" s="17">
        <v>3655</v>
      </c>
      <c r="K763" s="17">
        <v>240</v>
      </c>
      <c r="L763" s="17">
        <v>0.28849999999999998</v>
      </c>
      <c r="M763" s="17">
        <v>253.5</v>
      </c>
      <c r="N763" s="17">
        <v>346.20001000000002</v>
      </c>
      <c r="O763" s="17">
        <v>15530</v>
      </c>
      <c r="P763" s="17">
        <v>2346.5</v>
      </c>
      <c r="Q763" s="17">
        <v>-0.77100000000000002</v>
      </c>
      <c r="R763" s="17">
        <v>11049.5</v>
      </c>
      <c r="S763" s="17">
        <v>79.7</v>
      </c>
      <c r="T763" s="17">
        <v>4.76</v>
      </c>
      <c r="U763" s="17">
        <v>-0.19400000000000001</v>
      </c>
      <c r="V763" s="17">
        <v>0.83</v>
      </c>
      <c r="W763" s="17">
        <v>7650.2240599999996</v>
      </c>
      <c r="X763" s="17">
        <v>3267.6</v>
      </c>
      <c r="Y763" s="17">
        <v>26.1</v>
      </c>
      <c r="Z763" s="17">
        <v>-13.01</v>
      </c>
    </row>
    <row r="764" spans="1:26" x14ac:dyDescent="0.2">
      <c r="A764" s="27">
        <v>44546</v>
      </c>
      <c r="B764" s="17">
        <v>1236.5</v>
      </c>
      <c r="C764" s="14">
        <v>11.244999999999999</v>
      </c>
      <c r="D764" s="17">
        <v>398.25</v>
      </c>
      <c r="E764" s="17">
        <v>45</v>
      </c>
      <c r="F764" s="17">
        <v>145.69999999999999</v>
      </c>
      <c r="G764" s="17">
        <v>268.63499999999999</v>
      </c>
      <c r="H764" s="17">
        <v>124.86</v>
      </c>
      <c r="I764" s="17">
        <v>239.99700000000001</v>
      </c>
      <c r="J764" s="17">
        <v>3700</v>
      </c>
      <c r="K764" s="17">
        <v>245</v>
      </c>
      <c r="L764" s="17">
        <v>0.36199999999999999</v>
      </c>
      <c r="M764" s="17">
        <v>255.3</v>
      </c>
      <c r="N764" s="17">
        <v>338.11545000000001</v>
      </c>
      <c r="O764" s="17">
        <v>15082.5</v>
      </c>
      <c r="P764" s="17">
        <v>2342.5</v>
      </c>
      <c r="Q764" s="17">
        <v>-0.55500000000000005</v>
      </c>
      <c r="R764" s="17">
        <v>9091.607</v>
      </c>
      <c r="S764" s="17">
        <v>78.900000000000006</v>
      </c>
      <c r="T764" s="17">
        <v>4.67</v>
      </c>
      <c r="U764" s="17">
        <v>-0.1802</v>
      </c>
      <c r="V764" s="17">
        <v>0.47499999999999998</v>
      </c>
      <c r="W764" s="17">
        <v>7756.9589299999998</v>
      </c>
      <c r="X764" s="17">
        <v>3466.5</v>
      </c>
      <c r="Y764" s="17">
        <v>27.56</v>
      </c>
      <c r="Z764" s="17">
        <v>-13.643000000000001</v>
      </c>
    </row>
    <row r="765" spans="1:26" x14ac:dyDescent="0.2">
      <c r="A765" s="27">
        <v>44545</v>
      </c>
      <c r="B765" s="17">
        <v>1205.5</v>
      </c>
      <c r="C765" s="14">
        <v>10.6</v>
      </c>
      <c r="D765" s="17">
        <v>378.755</v>
      </c>
      <c r="E765" s="17">
        <v>44.7</v>
      </c>
      <c r="F765" s="17">
        <v>148.44999999999999</v>
      </c>
      <c r="G765" s="17">
        <v>268.05</v>
      </c>
      <c r="H765" s="17">
        <v>121.848</v>
      </c>
      <c r="I765" s="17">
        <v>118.752</v>
      </c>
      <c r="J765" s="17">
        <v>3540</v>
      </c>
      <c r="K765" s="17">
        <v>245</v>
      </c>
      <c r="L765" s="17">
        <v>0.36199999999999999</v>
      </c>
      <c r="M765" s="17">
        <v>250.035</v>
      </c>
      <c r="N765" s="17">
        <v>332.66284000000002</v>
      </c>
      <c r="O765" s="17">
        <v>14917</v>
      </c>
      <c r="P765" s="17">
        <v>2350</v>
      </c>
      <c r="Q765" s="17">
        <v>1.9119999999999999</v>
      </c>
      <c r="R765" s="17">
        <v>9555.9650000000001</v>
      </c>
      <c r="S765" s="17">
        <v>80</v>
      </c>
      <c r="T765" s="17">
        <v>6.25</v>
      </c>
      <c r="U765" s="17">
        <v>-0.18920000000000001</v>
      </c>
      <c r="V765" s="17">
        <v>0.69499999999999995</v>
      </c>
      <c r="W765" s="17">
        <v>8521.0430099999994</v>
      </c>
      <c r="X765" s="17">
        <v>3420.4</v>
      </c>
      <c r="Y765" s="17">
        <v>27.1</v>
      </c>
      <c r="Z765" s="17">
        <v>-13.337999999999999</v>
      </c>
    </row>
    <row r="766" spans="1:26" x14ac:dyDescent="0.2">
      <c r="A766" s="27">
        <v>44544</v>
      </c>
      <c r="B766" s="17">
        <v>1199.5</v>
      </c>
      <c r="C766" s="14">
        <v>10.244999999999999</v>
      </c>
      <c r="D766" s="17">
        <v>380.5</v>
      </c>
      <c r="E766" s="17">
        <v>43.179000000000002</v>
      </c>
      <c r="F766" s="17">
        <v>143.035</v>
      </c>
      <c r="G766" s="17">
        <v>264.88</v>
      </c>
      <c r="H766" s="17">
        <v>124.94499999999999</v>
      </c>
      <c r="I766" s="17">
        <v>156.49799999999999</v>
      </c>
      <c r="J766" s="17">
        <v>3585</v>
      </c>
      <c r="K766" s="17">
        <v>250</v>
      </c>
      <c r="L766" s="17">
        <v>0.35549999999999998</v>
      </c>
      <c r="M766" s="17">
        <v>244.79300000000001</v>
      </c>
      <c r="N766" s="17">
        <v>334.58001999999999</v>
      </c>
      <c r="O766" s="17">
        <v>14909</v>
      </c>
      <c r="P766" s="17">
        <v>2323.5</v>
      </c>
      <c r="Q766" s="17">
        <v>2.2959999999999998</v>
      </c>
      <c r="R766" s="17">
        <v>10394.178</v>
      </c>
      <c r="S766" s="17">
        <v>74.75</v>
      </c>
      <c r="T766" s="17">
        <v>6.4</v>
      </c>
      <c r="U766" s="17">
        <v>-0.17879999999999999</v>
      </c>
      <c r="V766" s="17">
        <v>1.0049999999999999</v>
      </c>
      <c r="W766" s="17">
        <v>7907.9438099999998</v>
      </c>
      <c r="X766" s="17">
        <v>3679.5</v>
      </c>
      <c r="Y766" s="17">
        <v>26.905000000000001</v>
      </c>
      <c r="Z766" s="17">
        <v>-12.48</v>
      </c>
    </row>
    <row r="767" spans="1:26" x14ac:dyDescent="0.2">
      <c r="A767" s="27">
        <v>44543</v>
      </c>
      <c r="B767" s="17">
        <v>1186.9169999999999</v>
      </c>
      <c r="C767" s="14">
        <v>10.153</v>
      </c>
      <c r="D767" s="17">
        <v>365.25</v>
      </c>
      <c r="E767" s="17">
        <v>39.588999999999999</v>
      </c>
      <c r="F767" s="17">
        <v>132.29499999999999</v>
      </c>
      <c r="G767" s="17">
        <v>252.755</v>
      </c>
      <c r="H767" s="17">
        <v>125.76</v>
      </c>
      <c r="I767" s="17">
        <v>100.994</v>
      </c>
      <c r="J767" s="17">
        <v>3421.25</v>
      </c>
      <c r="K767" s="17">
        <v>250</v>
      </c>
      <c r="L767" s="17">
        <v>0.38479999999999998</v>
      </c>
      <c r="M767" s="17">
        <v>234.42599999999999</v>
      </c>
      <c r="N767" s="17">
        <v>346.69769000000002</v>
      </c>
      <c r="O767" s="17">
        <v>14775</v>
      </c>
      <c r="P767" s="17">
        <v>2289.3000000000002</v>
      </c>
      <c r="Q767" s="17">
        <v>2.052</v>
      </c>
      <c r="R767" s="17">
        <v>9519.3130000000001</v>
      </c>
      <c r="S767" s="17">
        <v>75.8</v>
      </c>
      <c r="T767" s="17">
        <v>6.2</v>
      </c>
      <c r="U767" s="17">
        <v>-0.19450000000000001</v>
      </c>
      <c r="V767" s="17">
        <v>1.175</v>
      </c>
      <c r="W767" s="17">
        <v>8076.4789899999996</v>
      </c>
      <c r="X767" s="17">
        <v>3871.1</v>
      </c>
      <c r="Y767" s="17">
        <v>26.914999999999999</v>
      </c>
      <c r="Z767" s="17">
        <v>-12.452</v>
      </c>
    </row>
    <row r="768" spans="1:26" x14ac:dyDescent="0.2">
      <c r="A768" s="27">
        <v>44540</v>
      </c>
      <c r="B768" s="17">
        <v>1161.6099999999999</v>
      </c>
      <c r="C768" s="14">
        <v>9.5</v>
      </c>
      <c r="D768" s="17">
        <v>390</v>
      </c>
      <c r="E768" s="17">
        <v>40.914999999999999</v>
      </c>
      <c r="F768" s="17">
        <v>128.92500000000001</v>
      </c>
      <c r="G768" s="17">
        <v>248.13</v>
      </c>
      <c r="H768" s="17">
        <v>142.29</v>
      </c>
      <c r="I768" s="17">
        <v>205.00200000000001</v>
      </c>
      <c r="J768" s="17">
        <v>3415</v>
      </c>
      <c r="K768" s="17">
        <v>260</v>
      </c>
      <c r="L768" s="17">
        <v>0.40279999999999999</v>
      </c>
      <c r="M768" s="17">
        <v>234.745</v>
      </c>
      <c r="N768" s="17">
        <v>354.41</v>
      </c>
      <c r="O768" s="17">
        <v>14836.5</v>
      </c>
      <c r="P768" s="17">
        <v>2203.8000000000002</v>
      </c>
      <c r="Q768" s="17">
        <v>1.18</v>
      </c>
      <c r="R768" s="17">
        <v>7920.96</v>
      </c>
      <c r="S768" s="17">
        <v>74.84</v>
      </c>
      <c r="T768" s="17">
        <v>5.7</v>
      </c>
      <c r="U768" s="17">
        <v>-0.16120000000000001</v>
      </c>
      <c r="V768" s="17">
        <v>1.325</v>
      </c>
      <c r="W768" s="17">
        <v>6730.0427900000004</v>
      </c>
      <c r="X768" s="17">
        <v>3991.3</v>
      </c>
      <c r="Y768" s="17">
        <v>26.62</v>
      </c>
      <c r="Z768" s="17">
        <v>-12.012</v>
      </c>
    </row>
    <row r="769" spans="1:26" x14ac:dyDescent="0.2">
      <c r="A769" s="27">
        <v>44539</v>
      </c>
      <c r="B769" s="17">
        <v>1153.748</v>
      </c>
      <c r="C769" s="14">
        <v>9.35</v>
      </c>
      <c r="D769" s="17">
        <v>398.51</v>
      </c>
      <c r="E769" s="17">
        <v>38.5</v>
      </c>
      <c r="F769" s="17">
        <v>122.96</v>
      </c>
      <c r="G769" s="17">
        <v>253.25</v>
      </c>
      <c r="H769" s="17">
        <v>147.87299999999999</v>
      </c>
      <c r="I769" s="17">
        <v>152.99799999999999</v>
      </c>
      <c r="J769" s="17">
        <v>3502.5</v>
      </c>
      <c r="K769" s="17">
        <v>250</v>
      </c>
      <c r="L769" s="17">
        <v>0.38100000000000001</v>
      </c>
      <c r="M769" s="17">
        <v>230.72499999999999</v>
      </c>
      <c r="N769" s="17">
        <v>362.08496000000002</v>
      </c>
      <c r="O769" s="17">
        <v>14750.3</v>
      </c>
      <c r="P769" s="17">
        <v>2189.5</v>
      </c>
      <c r="Q769" s="17">
        <v>1.5</v>
      </c>
      <c r="R769" s="17">
        <v>7524.6750000000002</v>
      </c>
      <c r="S769" s="17">
        <v>75.614999999999995</v>
      </c>
      <c r="T769" s="17">
        <v>5.2</v>
      </c>
      <c r="U769" s="17">
        <v>-0.16350000000000001</v>
      </c>
      <c r="V769" s="17">
        <v>1.595</v>
      </c>
      <c r="W769" s="17">
        <v>8007.0497800000003</v>
      </c>
      <c r="X769" s="17">
        <v>4191.8999999999996</v>
      </c>
      <c r="Y769" s="17">
        <v>25.954999999999998</v>
      </c>
      <c r="Z769" s="17">
        <v>-11.82</v>
      </c>
    </row>
    <row r="770" spans="1:26" x14ac:dyDescent="0.2">
      <c r="A770" s="27">
        <v>44538</v>
      </c>
      <c r="B770" s="17">
        <v>1139.125</v>
      </c>
      <c r="C770" s="14">
        <v>9.0120000000000005</v>
      </c>
      <c r="D770" s="17">
        <v>430.27800000000002</v>
      </c>
      <c r="E770" s="17">
        <v>35.1</v>
      </c>
      <c r="F770" s="17">
        <v>116.1</v>
      </c>
      <c r="G770" s="17">
        <v>238.172</v>
      </c>
      <c r="H770" s="17">
        <v>141.608</v>
      </c>
      <c r="I770" s="17">
        <v>197.249</v>
      </c>
      <c r="J770" s="17">
        <v>3320</v>
      </c>
      <c r="K770" s="17">
        <v>240</v>
      </c>
      <c r="L770" s="17">
        <v>0.34849999999999998</v>
      </c>
      <c r="M770" s="17">
        <v>232.80500000000001</v>
      </c>
      <c r="N770" s="17">
        <v>358.07501000000002</v>
      </c>
      <c r="O770" s="17">
        <v>14751</v>
      </c>
      <c r="P770" s="17">
        <v>2121.1999999999998</v>
      </c>
      <c r="Q770" s="17">
        <v>2.2250000000000001</v>
      </c>
      <c r="R770" s="17">
        <v>7621</v>
      </c>
      <c r="S770" s="17">
        <v>73.504999999999995</v>
      </c>
      <c r="T770" s="17">
        <v>6.45</v>
      </c>
      <c r="U770" s="17">
        <v>-0.1875</v>
      </c>
      <c r="V770" s="17">
        <v>1.6950000000000001</v>
      </c>
      <c r="W770" s="17">
        <v>8997.4991200000004</v>
      </c>
      <c r="X770" s="17">
        <v>4218.7</v>
      </c>
      <c r="Y770" s="17">
        <v>26.03</v>
      </c>
      <c r="Z770" s="17">
        <v>-11.93</v>
      </c>
    </row>
    <row r="771" spans="1:26" x14ac:dyDescent="0.2">
      <c r="A771" s="27">
        <v>44537</v>
      </c>
      <c r="B771" s="17">
        <v>1149.4100000000001</v>
      </c>
      <c r="C771" s="14">
        <v>9</v>
      </c>
      <c r="D771" s="17">
        <v>442</v>
      </c>
      <c r="E771" s="17">
        <v>36.35</v>
      </c>
      <c r="F771" s="17">
        <v>115</v>
      </c>
      <c r="G771" s="17">
        <v>230.58099999999999</v>
      </c>
      <c r="H771" s="17">
        <v>141.01</v>
      </c>
      <c r="I771" s="17">
        <v>163.999</v>
      </c>
      <c r="J771" s="17">
        <v>3392.5</v>
      </c>
      <c r="K771" s="17">
        <v>240</v>
      </c>
      <c r="L771" s="17">
        <v>0.34100000000000003</v>
      </c>
      <c r="M771" s="17">
        <v>260</v>
      </c>
      <c r="N771" s="17">
        <v>354.69195999999999</v>
      </c>
      <c r="O771" s="17">
        <v>15078</v>
      </c>
      <c r="P771" s="17">
        <v>2107.5</v>
      </c>
      <c r="Q771" s="17">
        <v>1.8</v>
      </c>
      <c r="R771" s="17">
        <v>7505.491</v>
      </c>
      <c r="S771" s="17">
        <v>72.8</v>
      </c>
      <c r="T771" s="17">
        <v>6.58</v>
      </c>
      <c r="U771" s="17">
        <v>-0.19600000000000001</v>
      </c>
      <c r="V771" s="17">
        <v>1.875</v>
      </c>
      <c r="W771" s="17">
        <v>9052.9639700000007</v>
      </c>
      <c r="X771" s="17">
        <v>4617.1000000000004</v>
      </c>
      <c r="Y771" s="17">
        <v>27.59</v>
      </c>
      <c r="Z771" s="17">
        <v>-12.75</v>
      </c>
    </row>
    <row r="772" spans="1:26" x14ac:dyDescent="0.2">
      <c r="A772" s="27">
        <v>44536</v>
      </c>
      <c r="B772" s="17">
        <v>1171.998</v>
      </c>
      <c r="C772" s="14">
        <v>8.9600000000000009</v>
      </c>
      <c r="D772" s="17">
        <v>445.31</v>
      </c>
      <c r="E772" s="17">
        <v>35.299999999999997</v>
      </c>
      <c r="F772" s="17">
        <v>115.35</v>
      </c>
      <c r="G772" s="17">
        <v>215.52</v>
      </c>
      <c r="H772" s="17">
        <v>168.28800000000001</v>
      </c>
      <c r="I772" s="17">
        <v>260</v>
      </c>
      <c r="J772" s="17">
        <v>3460</v>
      </c>
      <c r="K772" s="17">
        <v>240</v>
      </c>
      <c r="L772" s="17">
        <v>0.33650000000000002</v>
      </c>
      <c r="M772" s="17">
        <v>295.70999999999998</v>
      </c>
      <c r="N772" s="17">
        <v>357.75</v>
      </c>
      <c r="O772" s="17">
        <v>15130</v>
      </c>
      <c r="P772" s="17">
        <v>2094.3000000000002</v>
      </c>
      <c r="Q772" s="17">
        <v>4.1840000000000002</v>
      </c>
      <c r="R772" s="17">
        <v>8404.5</v>
      </c>
      <c r="S772" s="17">
        <v>74.95</v>
      </c>
      <c r="T772" s="17">
        <v>5.75</v>
      </c>
      <c r="U772" s="17">
        <v>-0.17879999999999999</v>
      </c>
      <c r="V772" s="17">
        <v>1.98</v>
      </c>
      <c r="W772" s="17">
        <v>8008.4238100000002</v>
      </c>
      <c r="X772" s="17">
        <v>4587.3999999999996</v>
      </c>
      <c r="Y772" s="17">
        <v>27.46</v>
      </c>
      <c r="Z772" s="17">
        <v>-12.31</v>
      </c>
    </row>
    <row r="773" spans="1:26" x14ac:dyDescent="0.2">
      <c r="A773" s="27">
        <v>44533</v>
      </c>
      <c r="B773" s="17">
        <v>1135.78</v>
      </c>
      <c r="C773" s="14">
        <v>8.85</v>
      </c>
      <c r="D773" s="17">
        <v>448.08</v>
      </c>
      <c r="E773" s="17">
        <v>33.826999999999998</v>
      </c>
      <c r="F773" s="17">
        <v>118.45</v>
      </c>
      <c r="G773" s="17">
        <v>218.54</v>
      </c>
      <c r="H773" s="17">
        <v>170.77500000000001</v>
      </c>
      <c r="I773" s="17">
        <v>204.749</v>
      </c>
      <c r="J773" s="17">
        <v>3477.5</v>
      </c>
      <c r="K773" s="17">
        <v>225</v>
      </c>
      <c r="L773" s="17">
        <v>0.33650000000000002</v>
      </c>
      <c r="M773" s="17">
        <v>306.25</v>
      </c>
      <c r="N773" s="17">
        <v>359.31</v>
      </c>
      <c r="O773" s="17">
        <v>15100</v>
      </c>
      <c r="P773" s="17">
        <v>2106</v>
      </c>
      <c r="Q773" s="17">
        <v>4.4000000000000004</v>
      </c>
      <c r="R773" s="17">
        <v>8946.723</v>
      </c>
      <c r="S773" s="17">
        <v>74.05</v>
      </c>
      <c r="T773" s="17">
        <v>5.5</v>
      </c>
      <c r="U773" s="17">
        <v>-0.17069999999999999</v>
      </c>
      <c r="V773" s="17">
        <v>2.0550000000000002</v>
      </c>
      <c r="W773" s="17">
        <v>7953.5688200000004</v>
      </c>
      <c r="X773" s="17">
        <v>4639.5</v>
      </c>
      <c r="Y773" s="17">
        <v>26.562000000000001</v>
      </c>
      <c r="Z773" s="17">
        <v>-11.45</v>
      </c>
    </row>
    <row r="774" spans="1:26" x14ac:dyDescent="0.2">
      <c r="A774" s="27">
        <v>44532</v>
      </c>
      <c r="B774" s="17">
        <v>1144.9169999999999</v>
      </c>
      <c r="C774" s="14">
        <v>8.83</v>
      </c>
      <c r="D774" s="17">
        <v>450.72699999999998</v>
      </c>
      <c r="E774" s="17">
        <v>33.829000000000001</v>
      </c>
      <c r="F774" s="17">
        <v>108.47499999999999</v>
      </c>
      <c r="G774" s="17">
        <v>216.17</v>
      </c>
      <c r="H774" s="17">
        <v>172.26499999999999</v>
      </c>
      <c r="I774" s="17">
        <v>214.744</v>
      </c>
      <c r="J774" s="17">
        <v>3455</v>
      </c>
      <c r="K774" s="17">
        <v>222</v>
      </c>
      <c r="L774" s="17">
        <v>0.35299999999999998</v>
      </c>
      <c r="M774" s="17">
        <v>292.78300000000002</v>
      </c>
      <c r="N774" s="17">
        <v>365.57001000000002</v>
      </c>
      <c r="O774" s="17">
        <v>14515</v>
      </c>
      <c r="P774" s="17">
        <v>2042.1</v>
      </c>
      <c r="Q774" s="17">
        <v>6.4550000000000001</v>
      </c>
      <c r="R774" s="17">
        <v>7366.1379999999999</v>
      </c>
      <c r="S774" s="17">
        <v>76.2</v>
      </c>
      <c r="T774" s="17">
        <v>5.22</v>
      </c>
      <c r="U774" s="17">
        <v>-0.19600000000000001</v>
      </c>
      <c r="V774" s="17">
        <v>1.61</v>
      </c>
      <c r="W774" s="17">
        <v>8002.5488100000002</v>
      </c>
      <c r="X774" s="17">
        <v>4772</v>
      </c>
      <c r="Y774" s="17">
        <v>27.824999999999999</v>
      </c>
      <c r="Z774" s="17">
        <v>-11.997</v>
      </c>
    </row>
    <row r="775" spans="1:26" x14ac:dyDescent="0.2">
      <c r="A775" s="27">
        <v>44531</v>
      </c>
      <c r="B775" s="17">
        <v>1161</v>
      </c>
      <c r="C775" s="14">
        <v>8.5250000000000004</v>
      </c>
      <c r="D775" s="17">
        <v>435.73</v>
      </c>
      <c r="E775" s="17">
        <v>34.5</v>
      </c>
      <c r="F775" s="17">
        <v>103.925</v>
      </c>
      <c r="G775" s="17">
        <v>219.13499999999999</v>
      </c>
      <c r="H775" s="17">
        <v>154.38800000000001</v>
      </c>
      <c r="I775" s="17">
        <v>126.252</v>
      </c>
      <c r="J775" s="17">
        <v>3500</v>
      </c>
      <c r="K775" s="17">
        <v>221</v>
      </c>
      <c r="L775" s="17">
        <v>0.31280000000000002</v>
      </c>
      <c r="M775" s="17">
        <v>275.05</v>
      </c>
      <c r="N775" s="17">
        <v>359.25988999999998</v>
      </c>
      <c r="O775" s="17">
        <v>14550</v>
      </c>
      <c r="P775" s="17">
        <v>2009.7</v>
      </c>
      <c r="Q775" s="17">
        <v>4.6500000000000004</v>
      </c>
      <c r="R775" s="17">
        <v>7808.15</v>
      </c>
      <c r="S775" s="17">
        <v>75.974999999999994</v>
      </c>
      <c r="T775" s="17">
        <v>5.0049999999999999</v>
      </c>
      <c r="U775" s="17">
        <v>-0.21410000000000001</v>
      </c>
      <c r="V775" s="17">
        <v>1.7450000000000001</v>
      </c>
      <c r="W775" s="17">
        <v>9077.9122100000004</v>
      </c>
      <c r="X775" s="17">
        <v>4792</v>
      </c>
      <c r="Y775" s="17">
        <v>29.785</v>
      </c>
      <c r="Z775" s="17">
        <v>-13.688000000000001</v>
      </c>
    </row>
    <row r="776" spans="1:26" x14ac:dyDescent="0.2">
      <c r="A776" s="27">
        <v>44530</v>
      </c>
      <c r="B776" s="17">
        <v>1146.8009999999999</v>
      </c>
      <c r="C776" s="14">
        <v>8.5</v>
      </c>
      <c r="D776" s="17">
        <v>445</v>
      </c>
      <c r="E776" s="17">
        <v>35.950000000000003</v>
      </c>
      <c r="F776" s="17">
        <v>96.3</v>
      </c>
      <c r="G776" s="17">
        <v>188.38</v>
      </c>
      <c r="H776" s="17">
        <v>151.49799999999999</v>
      </c>
      <c r="I776" s="17">
        <v>275.00200000000001</v>
      </c>
      <c r="J776" s="17">
        <v>3738.75</v>
      </c>
      <c r="K776" s="17">
        <v>221</v>
      </c>
      <c r="L776" s="17">
        <v>0.30249999999999999</v>
      </c>
      <c r="M776" s="17">
        <v>273.80500000000001</v>
      </c>
      <c r="N776" s="17">
        <v>357.19135</v>
      </c>
      <c r="O776" s="17">
        <v>14337.5</v>
      </c>
      <c r="P776" s="17">
        <v>1939.6</v>
      </c>
      <c r="Q776" s="17">
        <v>4.0229999999999997</v>
      </c>
      <c r="R776" s="17">
        <v>6056.4790000000003</v>
      </c>
      <c r="S776" s="17">
        <v>74.900000000000006</v>
      </c>
      <c r="T776" s="17">
        <v>5.2</v>
      </c>
      <c r="U776" s="17">
        <v>-0.182</v>
      </c>
      <c r="V776" s="17">
        <v>1.4</v>
      </c>
      <c r="W776" s="17">
        <v>8813.0196099999994</v>
      </c>
      <c r="X776" s="17">
        <v>4364.7</v>
      </c>
      <c r="Y776" s="17">
        <v>30.594999999999999</v>
      </c>
      <c r="Z776" s="17">
        <v>-14.22</v>
      </c>
    </row>
    <row r="777" spans="1:26" x14ac:dyDescent="0.2">
      <c r="A777" s="27">
        <v>44529</v>
      </c>
      <c r="B777" s="17">
        <v>1179.069</v>
      </c>
      <c r="C777" s="14">
        <v>8.5500000000000007</v>
      </c>
      <c r="D777" s="17">
        <v>435</v>
      </c>
      <c r="E777" s="17">
        <v>36.6</v>
      </c>
      <c r="F777" s="17">
        <v>94.8</v>
      </c>
      <c r="G777" s="17">
        <v>181.5</v>
      </c>
      <c r="H777" s="17">
        <v>151.255</v>
      </c>
      <c r="I777" s="17">
        <v>160.00299999999999</v>
      </c>
      <c r="J777" s="17">
        <v>3826</v>
      </c>
      <c r="K777" s="17">
        <v>222.5</v>
      </c>
      <c r="L777" s="17">
        <v>0.3135</v>
      </c>
      <c r="M777" s="17">
        <v>263.82799999999997</v>
      </c>
      <c r="N777" s="17">
        <v>359.49914999999999</v>
      </c>
      <c r="O777" s="17">
        <v>14447.5</v>
      </c>
      <c r="P777" s="17">
        <v>2027.4</v>
      </c>
      <c r="Q777" s="17">
        <v>7.7130000000000001</v>
      </c>
      <c r="R777" s="17">
        <v>5739.02</v>
      </c>
      <c r="S777" s="17">
        <v>76.900000000000006</v>
      </c>
      <c r="T777" s="17">
        <v>5.1749999999999998</v>
      </c>
      <c r="U777" s="17">
        <v>-0.1308</v>
      </c>
      <c r="V777" s="17">
        <v>1.49</v>
      </c>
      <c r="W777" s="17">
        <v>9326.4776700000002</v>
      </c>
      <c r="X777" s="17">
        <v>4535.3999999999996</v>
      </c>
      <c r="Y777" s="17">
        <v>30.09</v>
      </c>
      <c r="Z777" s="17">
        <v>-14.65</v>
      </c>
    </row>
    <row r="778" spans="1:26" x14ac:dyDescent="0.2">
      <c r="A778" s="27">
        <v>44526</v>
      </c>
      <c r="B778" s="17">
        <v>1198.22</v>
      </c>
      <c r="C778" s="14">
        <v>8.15</v>
      </c>
      <c r="D778" s="17">
        <v>443.745</v>
      </c>
      <c r="E778" s="17">
        <v>37.9</v>
      </c>
      <c r="F778" s="17">
        <v>94.5</v>
      </c>
      <c r="G778" s="17">
        <v>204.12</v>
      </c>
      <c r="H778" s="17">
        <v>135.965</v>
      </c>
      <c r="I778" s="17">
        <v>95.495999999999995</v>
      </c>
      <c r="J778" s="17">
        <v>3585</v>
      </c>
      <c r="K778" s="17">
        <v>217.5</v>
      </c>
      <c r="L778" s="17">
        <v>0.3135</v>
      </c>
      <c r="M778" s="17">
        <v>251.21</v>
      </c>
      <c r="N778" s="17">
        <v>355.04748999999998</v>
      </c>
      <c r="O778" s="17">
        <v>14892.5</v>
      </c>
      <c r="P778" s="17">
        <v>2126</v>
      </c>
      <c r="Q778" s="17">
        <v>7.25</v>
      </c>
      <c r="R778" s="17">
        <v>5936.79</v>
      </c>
      <c r="S778" s="17">
        <v>75.400000000000006</v>
      </c>
      <c r="T778" s="17">
        <v>5.7030000000000003</v>
      </c>
      <c r="U778" s="17">
        <v>-0.1255</v>
      </c>
      <c r="V778" s="17">
        <v>1.62</v>
      </c>
      <c r="W778" s="17">
        <v>8558.5029699999996</v>
      </c>
      <c r="X778" s="17">
        <v>5185.7</v>
      </c>
      <c r="Y778" s="17">
        <v>30.344999999999999</v>
      </c>
      <c r="Z778" s="17">
        <v>-15.198</v>
      </c>
    </row>
    <row r="779" spans="1:26" x14ac:dyDescent="0.2">
      <c r="A779" s="27">
        <v>44525</v>
      </c>
      <c r="B779" s="17">
        <v>1211.3979999999999</v>
      </c>
      <c r="C779" s="14">
        <v>8.65</v>
      </c>
      <c r="D779" s="17">
        <v>434.5</v>
      </c>
      <c r="E779" s="17">
        <v>38.503</v>
      </c>
      <c r="F779" s="17">
        <v>103.7</v>
      </c>
      <c r="G779" s="17">
        <v>225</v>
      </c>
      <c r="H779" s="17">
        <v>129.643</v>
      </c>
      <c r="I779" s="17">
        <v>90.747</v>
      </c>
      <c r="J779" s="17">
        <v>3500</v>
      </c>
      <c r="K779" s="17">
        <v>222.5</v>
      </c>
      <c r="L779" s="17">
        <v>0.33350000000000002</v>
      </c>
      <c r="M779" s="17">
        <v>253.2</v>
      </c>
      <c r="N779" s="17">
        <v>332.28435999999999</v>
      </c>
      <c r="O779" s="17">
        <v>15153</v>
      </c>
      <c r="P779" s="17">
        <v>2129</v>
      </c>
      <c r="Q779" s="17">
        <v>1.837</v>
      </c>
      <c r="R779" s="17">
        <v>6106.09</v>
      </c>
      <c r="S779" s="17">
        <v>77.2</v>
      </c>
      <c r="T779" s="17">
        <v>6.2050000000000001</v>
      </c>
      <c r="U779" s="17">
        <v>-0.17649999999999999</v>
      </c>
      <c r="V779" s="17">
        <v>2.3140000000000001</v>
      </c>
      <c r="W779" s="17">
        <v>8683.47271</v>
      </c>
      <c r="X779" s="17">
        <v>4985.3</v>
      </c>
      <c r="Y779" s="17">
        <v>29.96</v>
      </c>
      <c r="Z779" s="17">
        <v>-15.195</v>
      </c>
    </row>
    <row r="780" spans="1:26" x14ac:dyDescent="0.2">
      <c r="A780" s="27">
        <v>44524</v>
      </c>
      <c r="B780" s="17">
        <v>1223.095</v>
      </c>
      <c r="C780" s="14">
        <v>8.5150000000000006</v>
      </c>
      <c r="D780" s="17">
        <v>443.99799999999999</v>
      </c>
      <c r="E780" s="17">
        <v>38.314999999999998</v>
      </c>
      <c r="F780" s="17">
        <v>107.175</v>
      </c>
      <c r="G780" s="17">
        <v>224.97499999999999</v>
      </c>
      <c r="H780" s="17">
        <v>134.34299999999999</v>
      </c>
      <c r="I780" s="17">
        <v>171.24700000000001</v>
      </c>
      <c r="J780" s="17">
        <v>3515</v>
      </c>
      <c r="K780" s="17">
        <v>222.5</v>
      </c>
      <c r="L780" s="17">
        <v>0.41749999999999998</v>
      </c>
      <c r="M780" s="17">
        <v>250.1</v>
      </c>
      <c r="N780" s="17">
        <v>327.51001000000002</v>
      </c>
      <c r="O780" s="17">
        <v>15226.3</v>
      </c>
      <c r="P780" s="17">
        <v>2191.3000000000002</v>
      </c>
      <c r="Q780" s="17">
        <v>1.655</v>
      </c>
      <c r="R780" s="17">
        <v>6376.598</v>
      </c>
      <c r="S780" s="17">
        <v>80.099999999999994</v>
      </c>
      <c r="T780" s="17">
        <v>6.25</v>
      </c>
      <c r="U780" s="17">
        <v>-0.18099999999999999</v>
      </c>
      <c r="V780" s="17">
        <v>1.7450000000000001</v>
      </c>
      <c r="W780" s="17">
        <v>8993.0733400000008</v>
      </c>
      <c r="X780" s="17">
        <v>4817.5</v>
      </c>
      <c r="Y780" s="17">
        <v>30.55</v>
      </c>
      <c r="Z780" s="17">
        <v>-15.675000000000001</v>
      </c>
    </row>
    <row r="781" spans="1:26" x14ac:dyDescent="0.2">
      <c r="A781" s="27">
        <v>44523</v>
      </c>
      <c r="B781" s="17">
        <v>1236.5</v>
      </c>
      <c r="C781" s="14">
        <v>8.3000000000000007</v>
      </c>
      <c r="D781" s="17">
        <v>450.83</v>
      </c>
      <c r="E781" s="17">
        <v>36.848999999999997</v>
      </c>
      <c r="F781" s="17">
        <v>106.6</v>
      </c>
      <c r="G781" s="17">
        <v>228.38</v>
      </c>
      <c r="H781" s="17">
        <v>128.29300000000001</v>
      </c>
      <c r="I781" s="17">
        <v>165.25299999999999</v>
      </c>
      <c r="J781" s="17">
        <v>3513</v>
      </c>
      <c r="K781" s="17">
        <v>222.5</v>
      </c>
      <c r="L781" s="17">
        <v>0.39850000000000002</v>
      </c>
      <c r="M781" s="17">
        <v>241.25</v>
      </c>
      <c r="N781" s="17">
        <v>319.77364999999998</v>
      </c>
      <c r="O781" s="17">
        <v>14853</v>
      </c>
      <c r="P781" s="17">
        <v>2184.3000000000002</v>
      </c>
      <c r="Q781" s="17">
        <v>0.51300000000000001</v>
      </c>
      <c r="R781" s="17">
        <v>6232.6</v>
      </c>
      <c r="S781" s="17">
        <v>81.998999999999995</v>
      </c>
      <c r="T781" s="17">
        <v>6.2619999999999996</v>
      </c>
      <c r="U781" s="17">
        <v>-0.17949999999999999</v>
      </c>
      <c r="V781" s="17">
        <v>1.64</v>
      </c>
      <c r="W781" s="17">
        <v>9211.5030499999993</v>
      </c>
      <c r="X781" s="17">
        <v>4630.7</v>
      </c>
      <c r="Y781" s="17">
        <v>30.695</v>
      </c>
      <c r="Z781" s="17">
        <v>-16.635999999999999</v>
      </c>
    </row>
    <row r="782" spans="1:26" x14ac:dyDescent="0.2">
      <c r="A782" s="27">
        <v>44522</v>
      </c>
      <c r="B782" s="17">
        <v>1236.0039999999999</v>
      </c>
      <c r="C782" s="14">
        <v>8.59</v>
      </c>
      <c r="D782" s="17">
        <v>443.5</v>
      </c>
      <c r="E782" s="17">
        <v>36.061999999999998</v>
      </c>
      <c r="F782" s="17">
        <v>105.15</v>
      </c>
      <c r="G782" s="17">
        <v>195.57499999999999</v>
      </c>
      <c r="H782" s="17">
        <v>139.16499999999999</v>
      </c>
      <c r="I782" s="17">
        <v>250.50200000000001</v>
      </c>
      <c r="J782" s="17">
        <v>3315</v>
      </c>
      <c r="K782" s="17">
        <v>220</v>
      </c>
      <c r="L782" s="17">
        <v>0.3175</v>
      </c>
      <c r="M782" s="17">
        <v>214</v>
      </c>
      <c r="N782" s="17">
        <v>317.97442999999998</v>
      </c>
      <c r="O782" s="17">
        <v>15160</v>
      </c>
      <c r="P782" s="17">
        <v>2059</v>
      </c>
      <c r="Q782" s="17">
        <v>0.35</v>
      </c>
      <c r="R782" s="17">
        <v>4698.5069999999996</v>
      </c>
      <c r="S782" s="17">
        <v>76.727999999999994</v>
      </c>
      <c r="T782" s="17">
        <v>5.58</v>
      </c>
      <c r="U782" s="17">
        <v>-0.18149999999999999</v>
      </c>
      <c r="V782" s="17">
        <v>1.57</v>
      </c>
      <c r="W782" s="17">
        <v>8686.9824800000006</v>
      </c>
      <c r="X782" s="17">
        <v>4420.5</v>
      </c>
      <c r="Y782" s="17">
        <v>30.007000000000001</v>
      </c>
      <c r="Z782" s="17">
        <v>-16.600999999999999</v>
      </c>
    </row>
    <row r="783" spans="1:26" x14ac:dyDescent="0.2">
      <c r="A783" s="27">
        <v>44519</v>
      </c>
      <c r="B783" s="17">
        <v>1207.9770000000001</v>
      </c>
      <c r="C783" s="14">
        <v>8.8230000000000004</v>
      </c>
      <c r="D783" s="17">
        <v>442.505</v>
      </c>
      <c r="E783" s="17">
        <v>36.575000000000003</v>
      </c>
      <c r="F783" s="17">
        <v>104.82299999999999</v>
      </c>
      <c r="G783" s="17">
        <v>181</v>
      </c>
      <c r="H783" s="17">
        <v>148.90299999999999</v>
      </c>
      <c r="I783" s="17">
        <v>131.99799999999999</v>
      </c>
      <c r="J783" s="17">
        <v>3242.5</v>
      </c>
      <c r="K783" s="17">
        <v>205</v>
      </c>
      <c r="L783" s="17">
        <v>0.34320000000000001</v>
      </c>
      <c r="M783" s="17">
        <v>194.43</v>
      </c>
      <c r="N783" s="17">
        <v>327.13</v>
      </c>
      <c r="O783" s="17">
        <v>14660</v>
      </c>
      <c r="P783" s="17">
        <v>1984.5</v>
      </c>
      <c r="Q783" s="17">
        <v>-0.3</v>
      </c>
      <c r="R783" s="17">
        <v>4482.5720000000001</v>
      </c>
      <c r="S783" s="17">
        <v>74.14</v>
      </c>
      <c r="T783" s="17">
        <v>5.6</v>
      </c>
      <c r="U783" s="17">
        <v>-0.14699999999999999</v>
      </c>
      <c r="V783" s="17">
        <v>1.643</v>
      </c>
      <c r="W783" s="17">
        <v>8851.5479300000006</v>
      </c>
      <c r="X783" s="17">
        <v>4698.5</v>
      </c>
      <c r="Y783" s="17">
        <v>28.271999999999998</v>
      </c>
      <c r="Z783" s="17">
        <v>-15.28</v>
      </c>
    </row>
    <row r="784" spans="1:26" x14ac:dyDescent="0.2">
      <c r="A784" s="27">
        <v>44518</v>
      </c>
      <c r="B784" s="17">
        <v>1216.5</v>
      </c>
      <c r="C784" s="14">
        <v>8.875</v>
      </c>
      <c r="D784" s="17">
        <v>444.29300000000001</v>
      </c>
      <c r="E784" s="17">
        <v>36.4</v>
      </c>
      <c r="F784" s="17">
        <v>111.5</v>
      </c>
      <c r="G784" s="17">
        <v>185.45</v>
      </c>
      <c r="H784" s="17">
        <v>127.515</v>
      </c>
      <c r="I784" s="17">
        <v>122.247</v>
      </c>
      <c r="J784" s="17">
        <v>3220</v>
      </c>
      <c r="K784" s="17">
        <v>215</v>
      </c>
      <c r="L784" s="17">
        <v>0.29249999999999998</v>
      </c>
      <c r="M784" s="17">
        <v>190.23</v>
      </c>
      <c r="N784" s="17">
        <v>321</v>
      </c>
      <c r="O784" s="17">
        <v>15035.5</v>
      </c>
      <c r="P784" s="17">
        <v>1972</v>
      </c>
      <c r="Q784" s="17">
        <v>-2.1539999999999999</v>
      </c>
      <c r="R784" s="17">
        <v>4638.8130000000001</v>
      </c>
      <c r="S784" s="17">
        <v>74.900000000000006</v>
      </c>
      <c r="T784" s="17">
        <v>5.9770000000000003</v>
      </c>
      <c r="U784" s="17">
        <v>-0.16950000000000001</v>
      </c>
      <c r="V784" s="17">
        <v>1.5</v>
      </c>
      <c r="W784" s="17">
        <v>8340.5312699999995</v>
      </c>
      <c r="X784" s="17">
        <v>4695.5</v>
      </c>
      <c r="Y784" s="17">
        <v>28.047000000000001</v>
      </c>
      <c r="Z784" s="17">
        <v>-15.365</v>
      </c>
    </row>
    <row r="785" spans="1:26" x14ac:dyDescent="0.2">
      <c r="A785" s="27">
        <v>44517</v>
      </c>
      <c r="B785" s="17">
        <v>1224.5</v>
      </c>
      <c r="C785" s="14">
        <v>8.5</v>
      </c>
      <c r="D785" s="17">
        <v>462.5</v>
      </c>
      <c r="E785" s="17">
        <v>33.381999999999998</v>
      </c>
      <c r="F785" s="17">
        <v>117.4</v>
      </c>
      <c r="G785" s="17">
        <v>179.68</v>
      </c>
      <c r="H785" s="17">
        <v>137.09800000000001</v>
      </c>
      <c r="I785" s="17">
        <v>118.752</v>
      </c>
      <c r="J785" s="17">
        <v>3420</v>
      </c>
      <c r="K785" s="17">
        <v>217.7</v>
      </c>
      <c r="L785" s="17">
        <v>0.28549999999999998</v>
      </c>
      <c r="M785" s="17">
        <v>186.47499999999999</v>
      </c>
      <c r="N785" s="17">
        <v>336.15001999999998</v>
      </c>
      <c r="O785" s="17">
        <v>14299</v>
      </c>
      <c r="P785" s="17">
        <v>1975.8</v>
      </c>
      <c r="Q785" s="17">
        <v>0.375</v>
      </c>
      <c r="R785" s="17">
        <v>4361.6899999999996</v>
      </c>
      <c r="S785" s="17">
        <v>74.400000000000006</v>
      </c>
      <c r="T785" s="17">
        <v>5.835</v>
      </c>
      <c r="U785" s="17">
        <v>-0.1777</v>
      </c>
      <c r="V785" s="17">
        <v>1.52</v>
      </c>
      <c r="W785" s="17">
        <v>8329.5449399999998</v>
      </c>
      <c r="X785" s="17">
        <v>4246.3999999999996</v>
      </c>
      <c r="Y785" s="17">
        <v>28.088000000000001</v>
      </c>
      <c r="Z785" s="17">
        <v>-15.25</v>
      </c>
    </row>
    <row r="786" spans="1:26" x14ac:dyDescent="0.2">
      <c r="A786" s="27">
        <v>44516</v>
      </c>
      <c r="B786" s="17">
        <v>1178.626</v>
      </c>
      <c r="C786" s="14">
        <v>8.2880000000000003</v>
      </c>
      <c r="D786" s="17">
        <v>446.72300000000001</v>
      </c>
      <c r="E786" s="17">
        <v>30.885000000000002</v>
      </c>
      <c r="F786" s="17">
        <v>118.12</v>
      </c>
      <c r="G786" s="17">
        <v>150.11699999999999</v>
      </c>
      <c r="H786" s="17">
        <v>142.32300000000001</v>
      </c>
      <c r="I786" s="17">
        <v>122.995</v>
      </c>
      <c r="J786" s="17">
        <v>3190</v>
      </c>
      <c r="K786" s="17">
        <v>210.9</v>
      </c>
      <c r="L786" s="17">
        <v>0.30330000000000001</v>
      </c>
      <c r="M786" s="17">
        <v>182.05</v>
      </c>
      <c r="N786" s="17">
        <v>309.51001000000002</v>
      </c>
      <c r="O786" s="17">
        <v>14370</v>
      </c>
      <c r="P786" s="17">
        <v>1904.5</v>
      </c>
      <c r="Q786" s="17">
        <v>0.128</v>
      </c>
      <c r="R786" s="17">
        <v>4313.3149999999996</v>
      </c>
      <c r="S786" s="17">
        <v>75.2</v>
      </c>
      <c r="T786" s="17">
        <v>5.2850000000000001</v>
      </c>
      <c r="U786" s="17">
        <v>-0.1648</v>
      </c>
      <c r="V786" s="17">
        <v>1.77</v>
      </c>
      <c r="W786" s="17">
        <v>7245.5609199999999</v>
      </c>
      <c r="X786" s="17">
        <v>4126.3999999999996</v>
      </c>
      <c r="Y786" s="17">
        <v>27.5</v>
      </c>
      <c r="Z786" s="17">
        <v>-14.948</v>
      </c>
    </row>
    <row r="787" spans="1:26" x14ac:dyDescent="0.2">
      <c r="A787" s="27">
        <v>44515</v>
      </c>
      <c r="B787" s="17">
        <v>1185.037</v>
      </c>
      <c r="C787" s="14">
        <v>7.75</v>
      </c>
      <c r="D787" s="17">
        <v>447</v>
      </c>
      <c r="E787" s="17">
        <v>29.545000000000002</v>
      </c>
      <c r="F787" s="17">
        <v>116</v>
      </c>
      <c r="G787" s="17">
        <v>145</v>
      </c>
      <c r="H787" s="17">
        <v>128.435</v>
      </c>
      <c r="I787" s="17">
        <v>141.75399999999999</v>
      </c>
      <c r="J787" s="17">
        <v>3050.5</v>
      </c>
      <c r="K787" s="17">
        <v>225</v>
      </c>
      <c r="L787" s="17">
        <v>0.2387</v>
      </c>
      <c r="M787" s="17">
        <v>184.005</v>
      </c>
      <c r="N787" s="17">
        <v>303.5</v>
      </c>
      <c r="O787" s="17">
        <v>14024</v>
      </c>
      <c r="P787" s="17">
        <v>1883.5</v>
      </c>
      <c r="Q787" s="17">
        <v>-0.501</v>
      </c>
      <c r="R787" s="17">
        <v>4130.3999999999996</v>
      </c>
      <c r="S787" s="17">
        <v>73.5</v>
      </c>
      <c r="T787" s="17">
        <v>4.87</v>
      </c>
      <c r="U787" s="17">
        <v>-0.17150000000000001</v>
      </c>
      <c r="V787" s="17">
        <v>1.59</v>
      </c>
      <c r="W787" s="17">
        <v>7950.9750700000004</v>
      </c>
      <c r="X787" s="17">
        <v>4006.9</v>
      </c>
      <c r="Y787" s="17">
        <v>27.09</v>
      </c>
      <c r="Z787" s="17">
        <v>-14.09</v>
      </c>
    </row>
    <row r="788" spans="1:26" x14ac:dyDescent="0.2">
      <c r="A788" s="27">
        <v>44512</v>
      </c>
      <c r="B788" s="17">
        <v>1186.5</v>
      </c>
      <c r="C788" s="14">
        <v>8.4220000000000006</v>
      </c>
      <c r="D788" s="17">
        <v>426</v>
      </c>
      <c r="E788" s="17">
        <v>29.65</v>
      </c>
      <c r="F788" s="17">
        <v>116.792</v>
      </c>
      <c r="G788" s="17">
        <v>141.25</v>
      </c>
      <c r="H788" s="17">
        <v>130.41800000000001</v>
      </c>
      <c r="I788" s="17">
        <v>165</v>
      </c>
      <c r="J788" s="17">
        <v>3017</v>
      </c>
      <c r="K788" s="17">
        <v>221.3</v>
      </c>
      <c r="L788" s="17">
        <v>0.2722</v>
      </c>
      <c r="M788" s="17">
        <v>182.72800000000001</v>
      </c>
      <c r="N788" s="17">
        <v>300.50116000000003</v>
      </c>
      <c r="O788" s="17">
        <v>14006.5</v>
      </c>
      <c r="P788" s="17">
        <v>1915.8</v>
      </c>
      <c r="Q788" s="17">
        <v>-1.835</v>
      </c>
      <c r="R788" s="17">
        <v>4068.5349999999999</v>
      </c>
      <c r="S788" s="17">
        <v>73.7</v>
      </c>
      <c r="T788" s="17">
        <v>4.82</v>
      </c>
      <c r="U788" s="17">
        <v>-0.1845</v>
      </c>
      <c r="V788" s="17">
        <v>1.77</v>
      </c>
      <c r="W788" s="17">
        <v>8130.49413</v>
      </c>
      <c r="X788" s="17">
        <v>4198.3</v>
      </c>
      <c r="Y788" s="17">
        <v>27.388000000000002</v>
      </c>
      <c r="Z788" s="17">
        <v>-13.8</v>
      </c>
    </row>
    <row r="789" spans="1:26" x14ac:dyDescent="0.2">
      <c r="A789" s="27">
        <v>44511</v>
      </c>
      <c r="B789" s="17">
        <v>1163.8309999999999</v>
      </c>
      <c r="C789" s="14">
        <v>7.3</v>
      </c>
      <c r="D789" s="17">
        <v>428.90499999999997</v>
      </c>
      <c r="E789" s="17">
        <v>28.943000000000001</v>
      </c>
      <c r="F789" s="17">
        <v>116.035</v>
      </c>
      <c r="G789" s="17">
        <v>143.4</v>
      </c>
      <c r="H789" s="17">
        <v>149.273</v>
      </c>
      <c r="I789" s="17">
        <v>88.754000000000005</v>
      </c>
      <c r="J789" s="17">
        <v>3032.5</v>
      </c>
      <c r="K789" s="17">
        <v>230</v>
      </c>
      <c r="L789" s="17">
        <v>0.3468</v>
      </c>
      <c r="M789" s="17">
        <v>159.41999999999999</v>
      </c>
      <c r="N789" s="17">
        <v>301.58429000000001</v>
      </c>
      <c r="O789" s="17">
        <v>13857.5</v>
      </c>
      <c r="P789" s="17">
        <v>1901.5</v>
      </c>
      <c r="Q789" s="17">
        <v>-0.85499999999999998</v>
      </c>
      <c r="R789" s="17">
        <v>4159.22</v>
      </c>
      <c r="S789" s="17">
        <v>75.2</v>
      </c>
      <c r="T789" s="17">
        <v>5.0750000000000002</v>
      </c>
      <c r="U789" s="17">
        <v>-0.1585</v>
      </c>
      <c r="V789" s="17">
        <v>1.9650000000000001</v>
      </c>
      <c r="W789" s="17">
        <v>7962.2660900000001</v>
      </c>
      <c r="X789" s="17">
        <v>4248.3999999999996</v>
      </c>
      <c r="Y789" s="17">
        <v>27.355</v>
      </c>
      <c r="Z789" s="17">
        <v>-14.06</v>
      </c>
    </row>
    <row r="790" spans="1:26" x14ac:dyDescent="0.2">
      <c r="A790" s="27">
        <v>44510</v>
      </c>
      <c r="B790" s="17">
        <v>1198.9559999999999</v>
      </c>
      <c r="C790" s="14">
        <v>7.8179999999999996</v>
      </c>
      <c r="D790" s="17">
        <v>445.53</v>
      </c>
      <c r="E790" s="17">
        <v>29.712</v>
      </c>
      <c r="F790" s="17">
        <v>117.575</v>
      </c>
      <c r="G790" s="17">
        <v>129.5</v>
      </c>
      <c r="H790" s="17">
        <v>140.41999999999999</v>
      </c>
      <c r="I790" s="17">
        <v>185.995</v>
      </c>
      <c r="J790" s="17">
        <v>3151.25</v>
      </c>
      <c r="K790" s="17">
        <v>225</v>
      </c>
      <c r="L790" s="17">
        <v>0.34200000000000003</v>
      </c>
      <c r="M790" s="17">
        <v>158.66</v>
      </c>
      <c r="N790" s="17">
        <v>308.565</v>
      </c>
      <c r="O790" s="17">
        <v>13700.5</v>
      </c>
      <c r="P790" s="17">
        <v>1881</v>
      </c>
      <c r="Q790" s="17">
        <v>-1.4950000000000001</v>
      </c>
      <c r="R790" s="17">
        <v>3989.5</v>
      </c>
      <c r="S790" s="17">
        <v>79.3</v>
      </c>
      <c r="T790" s="17">
        <v>5.07</v>
      </c>
      <c r="U790" s="17">
        <v>-0.16500000000000001</v>
      </c>
      <c r="V790" s="17">
        <v>1.97</v>
      </c>
      <c r="W790" s="17">
        <v>8131.5629799999997</v>
      </c>
      <c r="X790" s="17">
        <v>3861.5</v>
      </c>
      <c r="Y790" s="17">
        <v>27.978000000000002</v>
      </c>
      <c r="Z790" s="17">
        <v>-14.132</v>
      </c>
    </row>
    <row r="791" spans="1:26" x14ac:dyDescent="0.2">
      <c r="A791" s="27">
        <v>44509</v>
      </c>
      <c r="B791" s="17">
        <v>1165.5</v>
      </c>
      <c r="C791" s="14">
        <v>8.3450000000000006</v>
      </c>
      <c r="D791" s="17">
        <v>457.5</v>
      </c>
      <c r="E791" s="17">
        <v>28.756</v>
      </c>
      <c r="F791" s="17">
        <v>115.65</v>
      </c>
      <c r="G791" s="17">
        <v>125.925</v>
      </c>
      <c r="H791" s="17">
        <v>134.553</v>
      </c>
      <c r="I791" s="17">
        <v>180.249</v>
      </c>
      <c r="J791" s="17">
        <v>3155</v>
      </c>
      <c r="K791" s="17">
        <v>222.5</v>
      </c>
      <c r="L791" s="17">
        <v>0.30099999999999999</v>
      </c>
      <c r="M791" s="17">
        <v>147.26</v>
      </c>
      <c r="N791" s="17">
        <v>310.74624999999997</v>
      </c>
      <c r="O791" s="17">
        <v>13480.8</v>
      </c>
      <c r="P791" s="17">
        <v>1814.4</v>
      </c>
      <c r="Q791" s="17">
        <v>-1.88</v>
      </c>
      <c r="R791" s="17">
        <v>3818.518</v>
      </c>
      <c r="S791" s="17">
        <v>79.8</v>
      </c>
      <c r="T791" s="17">
        <v>4.57</v>
      </c>
      <c r="U791" s="17">
        <v>-0.185</v>
      </c>
      <c r="V791" s="17">
        <v>1.91</v>
      </c>
      <c r="W791" s="17">
        <v>7960.0527099999999</v>
      </c>
      <c r="X791" s="17">
        <v>3911.6</v>
      </c>
      <c r="Y791" s="17">
        <v>27.989000000000001</v>
      </c>
      <c r="Z791" s="17">
        <v>-13.74</v>
      </c>
    </row>
    <row r="792" spans="1:26" x14ac:dyDescent="0.2">
      <c r="A792" s="27">
        <v>44508</v>
      </c>
      <c r="B792" s="17">
        <v>1184.9739999999999</v>
      </c>
      <c r="C792" s="14">
        <v>8.6750000000000007</v>
      </c>
      <c r="D792" s="17">
        <v>456.24</v>
      </c>
      <c r="E792" s="17">
        <v>29.25</v>
      </c>
      <c r="F792" s="17">
        <v>111.94</v>
      </c>
      <c r="G792" s="17">
        <v>117.12</v>
      </c>
      <c r="H792" s="17">
        <v>134.33600000000001</v>
      </c>
      <c r="I792" s="17">
        <v>183.249</v>
      </c>
      <c r="J792" s="17">
        <v>3076.25</v>
      </c>
      <c r="K792" s="17">
        <v>215</v>
      </c>
      <c r="L792" s="17">
        <v>0.33629999999999999</v>
      </c>
      <c r="M792" s="17">
        <v>142.47999999999999</v>
      </c>
      <c r="N792" s="17">
        <v>355.5</v>
      </c>
      <c r="O792" s="17">
        <v>13497.8</v>
      </c>
      <c r="P792" s="17">
        <v>1786.8</v>
      </c>
      <c r="Q792" s="17">
        <v>-0.69399999999999995</v>
      </c>
      <c r="R792" s="17">
        <v>3855.7550000000001</v>
      </c>
      <c r="S792" s="17">
        <v>81.7</v>
      </c>
      <c r="T792" s="17">
        <v>4.22</v>
      </c>
      <c r="U792" s="17">
        <v>-0.1545</v>
      </c>
      <c r="V792" s="17">
        <v>2.0699999999999998</v>
      </c>
      <c r="W792" s="17">
        <v>7240.5247900000004</v>
      </c>
      <c r="X792" s="17">
        <v>3903.9</v>
      </c>
      <c r="Y792" s="17">
        <v>27.088000000000001</v>
      </c>
      <c r="Z792" s="17">
        <v>-13.49</v>
      </c>
    </row>
    <row r="793" spans="1:26" x14ac:dyDescent="0.2">
      <c r="A793" s="27">
        <v>44505</v>
      </c>
      <c r="B793" s="17">
        <v>1172.73</v>
      </c>
      <c r="C793" s="14">
        <v>8.6</v>
      </c>
      <c r="D793" s="17">
        <v>452</v>
      </c>
      <c r="E793" s="17">
        <v>30.585000000000001</v>
      </c>
      <c r="F793" s="17">
        <v>114.027</v>
      </c>
      <c r="G793" s="17">
        <v>119.965</v>
      </c>
      <c r="H793" s="17">
        <v>147.035</v>
      </c>
      <c r="I793" s="17">
        <v>163.50299999999999</v>
      </c>
      <c r="J793" s="17">
        <v>3060</v>
      </c>
      <c r="K793" s="17">
        <v>210</v>
      </c>
      <c r="L793" s="17">
        <v>0.44230000000000003</v>
      </c>
      <c r="M793" s="17">
        <v>140.94999999999999</v>
      </c>
      <c r="N793" s="17">
        <v>348.70483000000002</v>
      </c>
      <c r="O793" s="17">
        <v>13561.8</v>
      </c>
      <c r="P793" s="17">
        <v>1861.4</v>
      </c>
      <c r="Q793" s="17">
        <v>3.016</v>
      </c>
      <c r="R793" s="17">
        <v>4018.3380000000002</v>
      </c>
      <c r="S793" s="17">
        <v>83</v>
      </c>
      <c r="T793" s="17">
        <v>4.5250000000000004</v>
      </c>
      <c r="U793" s="17">
        <v>-0.13700000000000001</v>
      </c>
      <c r="V793" s="17">
        <v>2.04</v>
      </c>
      <c r="W793" s="17">
        <v>8848.7256600000001</v>
      </c>
      <c r="X793" s="17">
        <v>4023.2</v>
      </c>
      <c r="Y793" s="17">
        <v>26.771999999999998</v>
      </c>
      <c r="Z793" s="17">
        <v>-13.3</v>
      </c>
    </row>
    <row r="794" spans="1:26" x14ac:dyDescent="0.2">
      <c r="A794" s="27">
        <v>44504</v>
      </c>
      <c r="B794" s="17">
        <v>1194.885</v>
      </c>
      <c r="C794" s="14">
        <v>8.75</v>
      </c>
      <c r="D794" s="17">
        <v>453.48500000000001</v>
      </c>
      <c r="E794" s="17">
        <v>30.248999999999999</v>
      </c>
      <c r="F794" s="17">
        <v>106.747</v>
      </c>
      <c r="G794" s="17">
        <v>116.01</v>
      </c>
      <c r="H794" s="17">
        <v>153.953</v>
      </c>
      <c r="I794" s="17">
        <v>184.245</v>
      </c>
      <c r="J794" s="17">
        <v>3045</v>
      </c>
      <c r="K794" s="17">
        <v>215</v>
      </c>
      <c r="L794" s="17">
        <v>0.48520000000000002</v>
      </c>
      <c r="M794" s="17">
        <v>139.13300000000001</v>
      </c>
      <c r="N794" s="17">
        <v>340.67498999999998</v>
      </c>
      <c r="O794" s="17">
        <v>13500</v>
      </c>
      <c r="P794" s="17">
        <v>1813</v>
      </c>
      <c r="Q794" s="17">
        <v>1.992</v>
      </c>
      <c r="R794" s="17">
        <v>4056.683</v>
      </c>
      <c r="S794" s="17">
        <v>84</v>
      </c>
      <c r="T794" s="17">
        <v>4.8550000000000004</v>
      </c>
      <c r="U794" s="17">
        <v>-0.111</v>
      </c>
      <c r="V794" s="17">
        <v>2.2509999999999999</v>
      </c>
      <c r="W794" s="17">
        <v>8157.5019499999999</v>
      </c>
      <c r="X794" s="17">
        <v>3957.9</v>
      </c>
      <c r="Y794" s="17">
        <v>26.771999999999998</v>
      </c>
      <c r="Z794" s="17">
        <v>-13.09</v>
      </c>
    </row>
    <row r="795" spans="1:26" x14ac:dyDescent="0.2">
      <c r="A795" s="27">
        <v>44503</v>
      </c>
      <c r="B795" s="17">
        <v>1181.337</v>
      </c>
      <c r="C795" s="14">
        <v>8.9450000000000003</v>
      </c>
      <c r="D795" s="17">
        <v>475.55500000000001</v>
      </c>
      <c r="E795" s="17">
        <v>27.824000000000002</v>
      </c>
      <c r="F795" s="17">
        <v>85.2</v>
      </c>
      <c r="G795" s="17">
        <v>115.685</v>
      </c>
      <c r="H795" s="17">
        <v>143.79499999999999</v>
      </c>
      <c r="I795" s="17">
        <v>166.49700000000001</v>
      </c>
      <c r="J795" s="17">
        <v>3148.125</v>
      </c>
      <c r="K795" s="17">
        <v>205</v>
      </c>
      <c r="L795" s="17">
        <v>0.37080000000000002</v>
      </c>
      <c r="M795" s="17">
        <v>133.25</v>
      </c>
      <c r="N795" s="17">
        <v>335.96136000000001</v>
      </c>
      <c r="O795" s="17">
        <v>13600.5</v>
      </c>
      <c r="P795" s="17">
        <v>1837.5</v>
      </c>
      <c r="Q795" s="17">
        <v>2.3460000000000001</v>
      </c>
      <c r="R795" s="17">
        <v>3983.25</v>
      </c>
      <c r="S795" s="17">
        <v>81.45</v>
      </c>
      <c r="T795" s="17">
        <v>4.8449999999999998</v>
      </c>
      <c r="U795" s="17">
        <v>-0.111</v>
      </c>
      <c r="V795" s="17">
        <v>2.2509999999999999</v>
      </c>
      <c r="W795" s="17">
        <v>8452.4541300000001</v>
      </c>
      <c r="X795" s="17">
        <v>3890</v>
      </c>
      <c r="Y795" s="17">
        <v>27.324999999999999</v>
      </c>
      <c r="Z795" s="17">
        <v>-13.51</v>
      </c>
    </row>
    <row r="796" spans="1:26" x14ac:dyDescent="0.2">
      <c r="A796" s="27">
        <v>44502</v>
      </c>
      <c r="B796" s="17">
        <v>1200.499</v>
      </c>
      <c r="C796" s="14">
        <v>9.125</v>
      </c>
      <c r="D796" s="17">
        <v>462.64</v>
      </c>
      <c r="E796" s="17">
        <v>26.071999999999999</v>
      </c>
      <c r="F796" s="17">
        <v>83.96</v>
      </c>
      <c r="G796" s="17">
        <v>123.66500000000001</v>
      </c>
      <c r="H796" s="17">
        <v>135.65299999999999</v>
      </c>
      <c r="I796" s="17">
        <v>161.5</v>
      </c>
      <c r="J796" s="17">
        <v>3054</v>
      </c>
      <c r="K796" s="17">
        <v>157.5</v>
      </c>
      <c r="L796" s="17">
        <v>0.30649999999999999</v>
      </c>
      <c r="M796" s="17">
        <v>99.135000000000005</v>
      </c>
      <c r="N796" s="17">
        <v>324.41793999999999</v>
      </c>
      <c r="O796" s="17">
        <v>13457.5</v>
      </c>
      <c r="P796" s="17">
        <v>1813.2</v>
      </c>
      <c r="Q796" s="17">
        <v>4.55</v>
      </c>
      <c r="R796" s="17">
        <v>4128.7420000000002</v>
      </c>
      <c r="S796" s="17">
        <v>81.835999999999999</v>
      </c>
      <c r="T796" s="17">
        <v>5.1719999999999997</v>
      </c>
      <c r="U796" s="17">
        <v>-0.124</v>
      </c>
      <c r="V796" s="17">
        <v>2.2509999999999999</v>
      </c>
      <c r="W796" s="17">
        <v>8415.9853800000001</v>
      </c>
      <c r="X796" s="17">
        <v>4008.4</v>
      </c>
      <c r="Y796" s="17">
        <v>26.622</v>
      </c>
      <c r="Z796" s="17">
        <v>-13.11</v>
      </c>
    </row>
    <row r="797" spans="1:26" x14ac:dyDescent="0.2">
      <c r="A797" s="27">
        <v>44501</v>
      </c>
      <c r="B797" s="17">
        <v>1201.75</v>
      </c>
      <c r="C797" s="14">
        <v>9.1999999999999993</v>
      </c>
      <c r="D797" s="17">
        <v>495.5</v>
      </c>
      <c r="E797" s="17">
        <v>25.25</v>
      </c>
      <c r="F797" s="17">
        <v>83.912000000000006</v>
      </c>
      <c r="G797" s="17">
        <v>122.5</v>
      </c>
      <c r="H797" s="17">
        <v>143.51300000000001</v>
      </c>
      <c r="I797" s="17">
        <v>153.24600000000001</v>
      </c>
      <c r="J797" s="17">
        <v>3065</v>
      </c>
      <c r="K797" s="17">
        <v>157.5</v>
      </c>
      <c r="L797" s="17">
        <v>0.33200000000000002</v>
      </c>
      <c r="M797" s="17">
        <v>91.387</v>
      </c>
      <c r="N797" s="17">
        <v>316</v>
      </c>
      <c r="O797" s="17">
        <v>13495.8</v>
      </c>
      <c r="P797" s="17">
        <v>1829</v>
      </c>
      <c r="Q797" s="17">
        <v>5.4260000000000002</v>
      </c>
      <c r="R797" s="17">
        <v>4161.59</v>
      </c>
      <c r="S797" s="17">
        <v>88.200999999999993</v>
      </c>
      <c r="T797" s="17">
        <v>5.3049999999999997</v>
      </c>
      <c r="U797" s="17">
        <v>-0.13950000000000001</v>
      </c>
      <c r="V797" s="17">
        <v>2.2509999999999999</v>
      </c>
      <c r="W797" s="17">
        <v>8636.4756400000006</v>
      </c>
      <c r="X797" s="17">
        <v>3843.2</v>
      </c>
      <c r="Y797" s="17">
        <v>26.75</v>
      </c>
      <c r="Z797" s="17">
        <v>-13.122</v>
      </c>
    </row>
    <row r="798" spans="1:26" x14ac:dyDescent="0.2">
      <c r="A798" s="27">
        <v>44498</v>
      </c>
      <c r="B798" s="17">
        <v>1177.9670000000001</v>
      </c>
      <c r="C798" s="14">
        <v>9.2970000000000006</v>
      </c>
      <c r="D798" s="17">
        <v>508.5</v>
      </c>
      <c r="E798" s="17">
        <v>24.25</v>
      </c>
      <c r="F798" s="17">
        <v>81.349999999999994</v>
      </c>
      <c r="G798" s="17">
        <v>123.2</v>
      </c>
      <c r="H798" s="17">
        <v>137.37</v>
      </c>
      <c r="I798" s="17">
        <v>190.001</v>
      </c>
      <c r="J798" s="17">
        <v>3020</v>
      </c>
      <c r="K798" s="17">
        <v>157.5</v>
      </c>
      <c r="L798" s="17">
        <v>0.3382</v>
      </c>
      <c r="M798" s="17">
        <v>90.004999999999995</v>
      </c>
      <c r="N798" s="17">
        <v>301.5</v>
      </c>
      <c r="O798" s="17">
        <v>13470</v>
      </c>
      <c r="P798" s="17">
        <v>1812.3</v>
      </c>
      <c r="Q798" s="17">
        <v>4.1459999999999999</v>
      </c>
      <c r="R798" s="17">
        <v>4336</v>
      </c>
      <c r="S798" s="17">
        <v>88.02</v>
      </c>
      <c r="T798" s="17">
        <v>5.3760000000000003</v>
      </c>
      <c r="U798" s="17">
        <v>-0.19040000000000001</v>
      </c>
      <c r="V798" s="17">
        <v>2.25</v>
      </c>
      <c r="W798" s="17">
        <v>6304.9328800000003</v>
      </c>
      <c r="X798" s="17">
        <v>4098</v>
      </c>
      <c r="Y798" s="17">
        <v>26.782</v>
      </c>
      <c r="Z798" s="17">
        <v>-12.85</v>
      </c>
    </row>
    <row r="799" spans="1:26" x14ac:dyDescent="0.2">
      <c r="A799" s="27">
        <v>44497</v>
      </c>
      <c r="B799" s="17">
        <v>1155.6479999999999</v>
      </c>
      <c r="C799" s="14">
        <v>8.65</v>
      </c>
      <c r="D799" s="17">
        <v>498.38499999999999</v>
      </c>
      <c r="E799" s="17">
        <v>24.55</v>
      </c>
      <c r="F799" s="17">
        <v>79</v>
      </c>
      <c r="G799" s="17">
        <v>119.375</v>
      </c>
      <c r="H799" s="17">
        <v>137.048</v>
      </c>
      <c r="I799" s="17">
        <v>172.49600000000001</v>
      </c>
      <c r="J799" s="17">
        <v>2972.5</v>
      </c>
      <c r="K799" s="17">
        <v>152.5</v>
      </c>
      <c r="L799" s="17">
        <v>0.41699999999999998</v>
      </c>
      <c r="M799" s="17">
        <v>77.31</v>
      </c>
      <c r="N799" s="17">
        <v>298.5</v>
      </c>
      <c r="O799" s="17">
        <v>13705.5</v>
      </c>
      <c r="P799" s="17">
        <v>1785.5</v>
      </c>
      <c r="Q799" s="17">
        <v>5</v>
      </c>
      <c r="R799" s="17">
        <v>4313.9870000000001</v>
      </c>
      <c r="S799" s="17">
        <v>78.662000000000006</v>
      </c>
      <c r="T799" s="17">
        <v>5.4</v>
      </c>
      <c r="U799" s="17">
        <v>-0.1842</v>
      </c>
      <c r="V799" s="17">
        <v>2.3199999999999998</v>
      </c>
      <c r="W799" s="17">
        <v>8473.5879199999999</v>
      </c>
      <c r="X799" s="17">
        <v>4273.8</v>
      </c>
      <c r="Y799" s="17">
        <v>27.585000000000001</v>
      </c>
      <c r="Z799" s="17">
        <v>-14.26</v>
      </c>
    </row>
    <row r="800" spans="1:26" x14ac:dyDescent="0.2">
      <c r="A800" s="27">
        <v>44496</v>
      </c>
      <c r="B800" s="17">
        <v>1130.5</v>
      </c>
      <c r="C800" s="14">
        <v>8.35</v>
      </c>
      <c r="D800" s="17">
        <v>456.5</v>
      </c>
      <c r="E800" s="17">
        <v>23.173999999999999</v>
      </c>
      <c r="F800" s="17">
        <v>79.3</v>
      </c>
      <c r="G800" s="17">
        <v>123.11</v>
      </c>
      <c r="H800" s="17">
        <v>143.238</v>
      </c>
      <c r="I800" s="17">
        <v>142.50299999999999</v>
      </c>
      <c r="J800" s="17">
        <v>3015</v>
      </c>
      <c r="K800" s="17">
        <v>150</v>
      </c>
      <c r="L800" s="17">
        <v>0.42</v>
      </c>
      <c r="M800" s="17">
        <v>70.504999999999995</v>
      </c>
      <c r="N800" s="17">
        <v>305.80498999999998</v>
      </c>
      <c r="O800" s="17">
        <v>13122.5</v>
      </c>
      <c r="P800" s="17">
        <v>1803</v>
      </c>
      <c r="Q800" s="17">
        <v>4.9000000000000004</v>
      </c>
      <c r="R800" s="17">
        <v>4439.875</v>
      </c>
      <c r="S800" s="17">
        <v>84.682000000000002</v>
      </c>
      <c r="T800" s="17">
        <v>4.9569999999999999</v>
      </c>
      <c r="U800" s="17">
        <v>-0.17180000000000001</v>
      </c>
      <c r="V800" s="17">
        <v>2.1349999999999998</v>
      </c>
      <c r="W800" s="17">
        <v>7752.9911599999996</v>
      </c>
      <c r="X800" s="17">
        <v>4098.3</v>
      </c>
      <c r="Y800" s="17">
        <v>27.57</v>
      </c>
      <c r="Z800" s="17">
        <v>-14</v>
      </c>
    </row>
    <row r="801" spans="1:26" x14ac:dyDescent="0.2">
      <c r="A801" s="27">
        <v>44495</v>
      </c>
      <c r="B801" s="17">
        <v>1143.204</v>
      </c>
      <c r="C801" s="14">
        <v>7.3949999999999996</v>
      </c>
      <c r="D801" s="17">
        <v>462.02499999999998</v>
      </c>
      <c r="E801" s="17">
        <v>23.125</v>
      </c>
      <c r="F801" s="17">
        <v>76.900000000000006</v>
      </c>
      <c r="G801" s="17">
        <v>125.91500000000001</v>
      </c>
      <c r="H801" s="17">
        <v>119.423</v>
      </c>
      <c r="I801" s="17">
        <v>182.25200000000001</v>
      </c>
      <c r="J801" s="17">
        <v>2993</v>
      </c>
      <c r="K801" s="17">
        <v>160</v>
      </c>
      <c r="L801" s="17">
        <v>0.35770000000000002</v>
      </c>
      <c r="M801" s="17">
        <v>69.548000000000002</v>
      </c>
      <c r="N801" s="17">
        <v>294.08999999999997</v>
      </c>
      <c r="O801" s="17">
        <v>13016.5</v>
      </c>
      <c r="P801" s="17">
        <v>1752.3</v>
      </c>
      <c r="Q801" s="17">
        <v>3.4209999999999998</v>
      </c>
      <c r="R801" s="17">
        <v>4435</v>
      </c>
      <c r="S801" s="17">
        <v>84.052999999999997</v>
      </c>
      <c r="T801" s="17">
        <v>5.34</v>
      </c>
      <c r="U801" s="17">
        <v>-0.21199999999999999</v>
      </c>
      <c r="V801" s="17">
        <v>1.97</v>
      </c>
      <c r="W801" s="17">
        <v>7684.0219100000004</v>
      </c>
      <c r="X801" s="17">
        <v>4098.5</v>
      </c>
      <c r="Y801" s="17">
        <v>27.408999999999999</v>
      </c>
      <c r="Z801" s="17">
        <v>-13.89</v>
      </c>
    </row>
    <row r="802" spans="1:26" x14ac:dyDescent="0.2">
      <c r="A802" s="27">
        <v>44494</v>
      </c>
      <c r="B802" s="17">
        <v>1108.175</v>
      </c>
      <c r="C802" s="14">
        <v>8.1349999999999998</v>
      </c>
      <c r="D802" s="17">
        <v>466.5</v>
      </c>
      <c r="E802" s="17">
        <v>23.22</v>
      </c>
      <c r="F802" s="17">
        <v>72</v>
      </c>
      <c r="G802" s="17">
        <v>127.5</v>
      </c>
      <c r="H802" s="17">
        <v>133.08000000000001</v>
      </c>
      <c r="I802" s="17">
        <v>185.00800000000001</v>
      </c>
      <c r="J802" s="17">
        <v>3011.25</v>
      </c>
      <c r="K802" s="17">
        <v>142.5</v>
      </c>
      <c r="L802" s="17">
        <v>0.3947</v>
      </c>
      <c r="M802" s="17">
        <v>69.188000000000002</v>
      </c>
      <c r="N802" s="17">
        <v>301.5</v>
      </c>
      <c r="O802" s="17">
        <v>13067.3</v>
      </c>
      <c r="P802" s="17">
        <v>1764</v>
      </c>
      <c r="Q802" s="17">
        <v>4.25</v>
      </c>
      <c r="R802" s="17">
        <v>4422.8900000000003</v>
      </c>
      <c r="S802" s="17">
        <v>79.614999999999995</v>
      </c>
      <c r="T802" s="17">
        <v>5.6</v>
      </c>
      <c r="U802" s="17">
        <v>-0.16700000000000001</v>
      </c>
      <c r="V802" s="17">
        <v>1.9319999999999999</v>
      </c>
      <c r="W802" s="17">
        <v>7198.0286900000001</v>
      </c>
      <c r="X802" s="17">
        <v>3987.7</v>
      </c>
      <c r="Y802" s="17">
        <v>27.068000000000001</v>
      </c>
      <c r="Z802" s="17">
        <v>-13.25</v>
      </c>
    </row>
    <row r="803" spans="1:26" x14ac:dyDescent="0.2">
      <c r="A803" s="27">
        <v>44491</v>
      </c>
      <c r="B803" s="17">
        <v>1090.97</v>
      </c>
      <c r="C803" s="14">
        <v>8.35</v>
      </c>
      <c r="D803" s="17">
        <v>479.76499999999999</v>
      </c>
      <c r="E803" s="17">
        <v>23.670999999999999</v>
      </c>
      <c r="F803" s="17">
        <v>68.5</v>
      </c>
      <c r="G803" s="17">
        <v>127.53</v>
      </c>
      <c r="H803" s="17">
        <v>124.053</v>
      </c>
      <c r="I803" s="17">
        <v>181.751</v>
      </c>
      <c r="J803" s="17">
        <v>3050</v>
      </c>
      <c r="K803" s="17">
        <v>142.5</v>
      </c>
      <c r="L803" s="17">
        <v>0.43020000000000003</v>
      </c>
      <c r="M803" s="17">
        <v>69.742999999999995</v>
      </c>
      <c r="N803" s="17">
        <v>300.41629</v>
      </c>
      <c r="O803" s="17">
        <v>13080.8</v>
      </c>
      <c r="P803" s="17">
        <v>1804.5</v>
      </c>
      <c r="Q803" s="17">
        <v>7.2649999999999997</v>
      </c>
      <c r="R803" s="17">
        <v>4597.6570000000002</v>
      </c>
      <c r="S803" s="17">
        <v>82.97</v>
      </c>
      <c r="T803" s="17">
        <v>5.35</v>
      </c>
      <c r="U803" s="17">
        <v>-0.17929999999999999</v>
      </c>
      <c r="V803" s="17">
        <v>1.87</v>
      </c>
      <c r="W803" s="17">
        <v>7527.0087100000001</v>
      </c>
      <c r="X803" s="17">
        <v>3648.9</v>
      </c>
      <c r="Y803" s="17">
        <v>26.8</v>
      </c>
      <c r="Z803" s="17">
        <v>-12.702999999999999</v>
      </c>
    </row>
    <row r="804" spans="1:26" x14ac:dyDescent="0.2">
      <c r="A804" s="27">
        <v>44490</v>
      </c>
      <c r="B804" s="17">
        <v>1049.5</v>
      </c>
      <c r="C804" s="14">
        <v>8.5500000000000007</v>
      </c>
      <c r="D804" s="17">
        <v>486.52</v>
      </c>
      <c r="E804" s="17">
        <v>22.571999999999999</v>
      </c>
      <c r="F804" s="17">
        <v>68.382999999999996</v>
      </c>
      <c r="G804" s="17">
        <v>127.5</v>
      </c>
      <c r="H804" s="17">
        <v>129.10300000000001</v>
      </c>
      <c r="I804" s="17">
        <v>151.25299999999999</v>
      </c>
      <c r="J804" s="17">
        <v>3047.5</v>
      </c>
      <c r="K804" s="17">
        <v>140</v>
      </c>
      <c r="L804" s="17">
        <v>0.41349999999999998</v>
      </c>
      <c r="M804" s="17">
        <v>67.52</v>
      </c>
      <c r="N804" s="17">
        <v>302.98297000000002</v>
      </c>
      <c r="O804" s="17">
        <v>12812.5</v>
      </c>
      <c r="P804" s="17">
        <v>1773.3</v>
      </c>
      <c r="Q804" s="17">
        <v>6.5830000000000002</v>
      </c>
      <c r="R804" s="17">
        <v>4635.7629999999999</v>
      </c>
      <c r="S804" s="17">
        <v>78.494</v>
      </c>
      <c r="T804" s="17">
        <v>4.7350000000000003</v>
      </c>
      <c r="U804" s="17">
        <v>-0.17349999999999999</v>
      </c>
      <c r="V804" s="17">
        <v>1.83</v>
      </c>
      <c r="W804" s="17">
        <v>6374.97</v>
      </c>
      <c r="X804" s="17">
        <v>3648.9</v>
      </c>
      <c r="Y804" s="17">
        <v>26.35</v>
      </c>
      <c r="Z804" s="17">
        <v>-12.435</v>
      </c>
    </row>
    <row r="805" spans="1:26" x14ac:dyDescent="0.2">
      <c r="A805" s="27">
        <v>44489</v>
      </c>
      <c r="B805" s="17">
        <v>1009.274</v>
      </c>
      <c r="C805" s="14">
        <v>8.3800000000000008</v>
      </c>
      <c r="D805" s="17">
        <v>488</v>
      </c>
      <c r="E805" s="17">
        <v>22.555</v>
      </c>
      <c r="F805" s="17">
        <v>66.819999999999993</v>
      </c>
      <c r="G805" s="17">
        <v>122.23</v>
      </c>
      <c r="H805" s="17">
        <v>130.858</v>
      </c>
      <c r="I805" s="17">
        <v>109.997</v>
      </c>
      <c r="J805" s="17">
        <v>3077.5</v>
      </c>
      <c r="K805" s="17">
        <v>140</v>
      </c>
      <c r="L805" s="17">
        <v>0.40350000000000003</v>
      </c>
      <c r="M805" s="17">
        <v>71.643000000000001</v>
      </c>
      <c r="N805" s="17">
        <v>309.90499999999997</v>
      </c>
      <c r="O805" s="17">
        <v>12445</v>
      </c>
      <c r="P805" s="17">
        <v>1758</v>
      </c>
      <c r="Q805" s="17">
        <v>4.6870000000000003</v>
      </c>
      <c r="R805" s="17">
        <v>4746.4250000000002</v>
      </c>
      <c r="S805" s="17">
        <v>78.314999999999998</v>
      </c>
      <c r="T805" s="17">
        <v>4.18</v>
      </c>
      <c r="U805" s="17">
        <v>-0.1933</v>
      </c>
      <c r="V805" s="17">
        <v>1.677</v>
      </c>
      <c r="W805" s="17">
        <v>7099.9920599999996</v>
      </c>
      <c r="X805" s="17">
        <v>3598.7</v>
      </c>
      <c r="Y805" s="17">
        <v>26.655000000000001</v>
      </c>
      <c r="Z805" s="17">
        <v>-12.555</v>
      </c>
    </row>
    <row r="806" spans="1:26" x14ac:dyDescent="0.2">
      <c r="A806" s="27">
        <v>44488</v>
      </c>
      <c r="B806" s="17">
        <v>996.5</v>
      </c>
      <c r="C806" s="14">
        <v>9.0280000000000005</v>
      </c>
      <c r="D806" s="17">
        <v>489.18</v>
      </c>
      <c r="E806" s="17">
        <v>22.117000000000001</v>
      </c>
      <c r="F806" s="17">
        <v>64</v>
      </c>
      <c r="G806" s="17">
        <v>122</v>
      </c>
      <c r="H806" s="17">
        <v>117.485</v>
      </c>
      <c r="I806" s="17">
        <v>40.503</v>
      </c>
      <c r="J806" s="17">
        <v>3092</v>
      </c>
      <c r="K806" s="17">
        <v>140</v>
      </c>
      <c r="L806" s="17">
        <v>0.41699999999999998</v>
      </c>
      <c r="M806" s="17">
        <v>75.504999999999995</v>
      </c>
      <c r="N806" s="17">
        <v>306.45287999999999</v>
      </c>
      <c r="O806" s="17">
        <v>12475</v>
      </c>
      <c r="P806" s="17">
        <v>1785</v>
      </c>
      <c r="Q806" s="17">
        <v>4.8330000000000002</v>
      </c>
      <c r="R806" s="17">
        <v>4962</v>
      </c>
      <c r="S806" s="17">
        <v>76.52</v>
      </c>
      <c r="T806" s="17">
        <v>5.9</v>
      </c>
      <c r="U806" s="17">
        <v>-0.17299999999999999</v>
      </c>
      <c r="V806" s="17">
        <v>1.67</v>
      </c>
      <c r="W806" s="17">
        <v>6673.4319500000001</v>
      </c>
      <c r="X806" s="17">
        <v>3667.2</v>
      </c>
      <c r="Y806" s="17">
        <v>26.635000000000002</v>
      </c>
      <c r="Z806" s="17">
        <v>-12.72</v>
      </c>
    </row>
    <row r="807" spans="1:26" x14ac:dyDescent="0.2">
      <c r="A807" s="27">
        <v>44487</v>
      </c>
      <c r="B807" s="17">
        <v>958.5</v>
      </c>
      <c r="C807" s="14">
        <v>10.130000000000001</v>
      </c>
      <c r="D807" s="17">
        <v>493.5</v>
      </c>
      <c r="E807" s="17">
        <v>21.254999999999999</v>
      </c>
      <c r="F807" s="17">
        <v>64.099999999999994</v>
      </c>
      <c r="G807" s="17">
        <v>129.905</v>
      </c>
      <c r="H807" s="17">
        <v>112.66800000000001</v>
      </c>
      <c r="I807" s="17">
        <v>115.752</v>
      </c>
      <c r="J807" s="17">
        <v>3055</v>
      </c>
      <c r="K807" s="17">
        <v>135</v>
      </c>
      <c r="L807" s="17">
        <v>0.46450000000000002</v>
      </c>
      <c r="M807" s="17">
        <v>74.902000000000001</v>
      </c>
      <c r="N807" s="17">
        <v>305</v>
      </c>
      <c r="O807" s="17">
        <v>12505.3</v>
      </c>
      <c r="P807" s="17">
        <v>1840.5</v>
      </c>
      <c r="Q807" s="17">
        <v>5.75</v>
      </c>
      <c r="R807" s="17">
        <v>5035.5</v>
      </c>
      <c r="S807" s="17">
        <v>81.349999999999994</v>
      </c>
      <c r="T807" s="17">
        <v>4.0599999999999996</v>
      </c>
      <c r="U807" s="17">
        <v>-0.13250000000000001</v>
      </c>
      <c r="V807" s="17">
        <v>1.752</v>
      </c>
      <c r="W807" s="17">
        <v>7005.2347200000004</v>
      </c>
      <c r="X807" s="17">
        <v>3596.6</v>
      </c>
      <c r="Y807" s="17">
        <v>26.98</v>
      </c>
      <c r="Z807" s="17">
        <v>-13.45</v>
      </c>
    </row>
    <row r="808" spans="1:26" x14ac:dyDescent="0.2">
      <c r="A808" s="27">
        <v>44484</v>
      </c>
      <c r="B808" s="17">
        <v>951.5</v>
      </c>
      <c r="C808" s="14">
        <v>10.45</v>
      </c>
      <c r="D808" s="17">
        <v>488</v>
      </c>
      <c r="E808" s="17">
        <v>22.823</v>
      </c>
      <c r="F808" s="17">
        <v>63.39</v>
      </c>
      <c r="G808" s="17">
        <v>124.925</v>
      </c>
      <c r="H808" s="17">
        <v>111.971</v>
      </c>
      <c r="I808" s="17">
        <v>67.248000000000005</v>
      </c>
      <c r="J808" s="17">
        <v>2955</v>
      </c>
      <c r="K808" s="17">
        <v>135</v>
      </c>
      <c r="L808" s="17">
        <v>0.42520000000000002</v>
      </c>
      <c r="M808" s="17">
        <v>72.209999999999994</v>
      </c>
      <c r="N808" s="17">
        <v>333.05498999999998</v>
      </c>
      <c r="O808" s="17">
        <v>12421.8</v>
      </c>
      <c r="P808" s="17">
        <v>1818.4</v>
      </c>
      <c r="Q808" s="17">
        <v>4.6529999999999996</v>
      </c>
      <c r="R808" s="17">
        <v>4794.0150000000003</v>
      </c>
      <c r="S808" s="17">
        <v>74.674999999999997</v>
      </c>
      <c r="T808" s="17">
        <v>3.4350000000000001</v>
      </c>
      <c r="U808" s="17">
        <v>-0.14899999999999999</v>
      </c>
      <c r="V808" s="17">
        <v>1.7709999999999999</v>
      </c>
      <c r="W808" s="17">
        <v>6912.2317800000001</v>
      </c>
      <c r="X808" s="17">
        <v>3591.8</v>
      </c>
      <c r="Y808" s="17">
        <v>26.655000000000001</v>
      </c>
      <c r="Z808" s="17">
        <v>-13.185</v>
      </c>
    </row>
    <row r="809" spans="1:26" x14ac:dyDescent="0.2">
      <c r="A809" s="27">
        <v>44483</v>
      </c>
      <c r="B809" s="17">
        <v>962.5</v>
      </c>
      <c r="C809" s="14">
        <v>10.58</v>
      </c>
      <c r="D809" s="17">
        <v>489.66500000000002</v>
      </c>
      <c r="E809" s="17">
        <v>22.001999999999999</v>
      </c>
      <c r="F809" s="17">
        <v>63.707999999999998</v>
      </c>
      <c r="G809" s="17">
        <v>124.145</v>
      </c>
      <c r="H809" s="17">
        <v>128.34</v>
      </c>
      <c r="I809" s="17">
        <v>170.00200000000001</v>
      </c>
      <c r="J809" s="17">
        <v>2940</v>
      </c>
      <c r="K809" s="17">
        <v>120</v>
      </c>
      <c r="L809" s="17">
        <v>0.39900000000000002</v>
      </c>
      <c r="M809" s="17">
        <v>69.957999999999998</v>
      </c>
      <c r="N809" s="17">
        <v>339.80034999999998</v>
      </c>
      <c r="O809" s="17">
        <v>12902.5</v>
      </c>
      <c r="P809" s="17">
        <v>1837.8</v>
      </c>
      <c r="Q809" s="17">
        <v>2.0880000000000001</v>
      </c>
      <c r="R809" s="17">
        <v>5007.277</v>
      </c>
      <c r="S809" s="17">
        <v>77.2</v>
      </c>
      <c r="T809" s="17">
        <v>2.7050000000000001</v>
      </c>
      <c r="U809" s="17">
        <v>-0.14349999999999999</v>
      </c>
      <c r="V809" s="17">
        <v>1.875</v>
      </c>
      <c r="W809" s="17">
        <v>7797.2421400000003</v>
      </c>
      <c r="X809" s="17">
        <v>3591.8</v>
      </c>
      <c r="Y809" s="17">
        <v>26.100999999999999</v>
      </c>
      <c r="Z809" s="17">
        <v>-12.823</v>
      </c>
    </row>
    <row r="810" spans="1:26" x14ac:dyDescent="0.2">
      <c r="A810" s="27">
        <v>44482</v>
      </c>
      <c r="B810" s="17">
        <v>980.5</v>
      </c>
      <c r="C810" s="14">
        <v>9.8949999999999996</v>
      </c>
      <c r="D810" s="17">
        <v>514.5</v>
      </c>
      <c r="E810" s="17">
        <v>21.696000000000002</v>
      </c>
      <c r="F810" s="17">
        <v>66.8</v>
      </c>
      <c r="G810" s="17">
        <v>127.565</v>
      </c>
      <c r="H810" s="17">
        <v>135.523</v>
      </c>
      <c r="I810" s="17">
        <v>174.751</v>
      </c>
      <c r="J810" s="17">
        <v>3045</v>
      </c>
      <c r="K810" s="17">
        <v>120</v>
      </c>
      <c r="L810" s="17">
        <v>0.41949999999999998</v>
      </c>
      <c r="M810" s="17">
        <v>78.018000000000001</v>
      </c>
      <c r="N810" s="17">
        <v>289.62347</v>
      </c>
      <c r="O810" s="17">
        <v>12635.5</v>
      </c>
      <c r="P810" s="17">
        <v>1878.8</v>
      </c>
      <c r="Q810" s="17">
        <v>-1.5660000000000001</v>
      </c>
      <c r="R810" s="17">
        <v>4540.45</v>
      </c>
      <c r="S810" s="17">
        <v>77.8</v>
      </c>
      <c r="T810" s="17">
        <v>2.7050000000000001</v>
      </c>
      <c r="U810" s="17">
        <v>-0.14599999999999999</v>
      </c>
      <c r="V810" s="17">
        <v>1.93</v>
      </c>
      <c r="W810" s="17">
        <v>7122.2698899999996</v>
      </c>
      <c r="X810" s="17">
        <v>3598.6</v>
      </c>
      <c r="Y810" s="17">
        <v>26.393999999999998</v>
      </c>
      <c r="Z810" s="17">
        <v>-12.95</v>
      </c>
    </row>
    <row r="811" spans="1:26" x14ac:dyDescent="0.2">
      <c r="A811" s="27">
        <v>44481</v>
      </c>
      <c r="B811" s="17">
        <v>971.43299999999999</v>
      </c>
      <c r="C811" s="14">
        <v>9.7780000000000005</v>
      </c>
      <c r="D811" s="17">
        <v>523.20000000000005</v>
      </c>
      <c r="E811" s="17">
        <v>21.75</v>
      </c>
      <c r="F811" s="17">
        <v>63.93</v>
      </c>
      <c r="G811" s="17">
        <v>123.5</v>
      </c>
      <c r="H811" s="17">
        <v>131.20500000000001</v>
      </c>
      <c r="I811" s="17">
        <v>175.25200000000001</v>
      </c>
      <c r="J811" s="17">
        <v>2920</v>
      </c>
      <c r="K811" s="17">
        <v>155</v>
      </c>
      <c r="L811" s="17">
        <v>0.48049999999999998</v>
      </c>
      <c r="M811" s="17">
        <v>74.45</v>
      </c>
      <c r="N811" s="17">
        <v>276.26181000000003</v>
      </c>
      <c r="O811" s="17">
        <v>12590</v>
      </c>
      <c r="P811" s="17">
        <v>1902.3</v>
      </c>
      <c r="Q811" s="17">
        <v>1.534</v>
      </c>
      <c r="R811" s="17">
        <v>4567.5</v>
      </c>
      <c r="S811" s="17">
        <v>77.495000000000005</v>
      </c>
      <c r="T811" s="17">
        <v>2.8650000000000002</v>
      </c>
      <c r="U811" s="17">
        <v>-7.8299999999999995E-2</v>
      </c>
      <c r="V811" s="17">
        <v>1.835</v>
      </c>
      <c r="W811" s="17">
        <v>5904.9997300000005</v>
      </c>
      <c r="X811" s="17">
        <v>3900.6</v>
      </c>
      <c r="Y811" s="17">
        <v>25.555</v>
      </c>
      <c r="Z811" s="17">
        <v>-12.574999999999999</v>
      </c>
    </row>
    <row r="812" spans="1:26" x14ac:dyDescent="0.2">
      <c r="A812" s="27">
        <v>44480</v>
      </c>
      <c r="B812" s="17">
        <v>965.5</v>
      </c>
      <c r="C812" s="14">
        <v>9.3070000000000004</v>
      </c>
      <c r="D812" s="17">
        <v>523</v>
      </c>
      <c r="E812" s="17">
        <v>22.338000000000001</v>
      </c>
      <c r="F812" s="17">
        <v>60.5</v>
      </c>
      <c r="G812" s="17">
        <v>122</v>
      </c>
      <c r="H812" s="17">
        <v>135.72800000000001</v>
      </c>
      <c r="I812" s="17">
        <v>162.001</v>
      </c>
      <c r="J812" s="17">
        <v>2878.5</v>
      </c>
      <c r="K812" s="17">
        <v>155</v>
      </c>
      <c r="L812" s="17">
        <v>0.4582</v>
      </c>
      <c r="M812" s="17">
        <v>73.091999999999999</v>
      </c>
      <c r="N812" s="17">
        <v>254.47476</v>
      </c>
      <c r="O812" s="17">
        <v>12512</v>
      </c>
      <c r="P812" s="17">
        <v>1972.3</v>
      </c>
      <c r="Q812" s="17">
        <v>6.5679999999999996</v>
      </c>
      <c r="R812" s="17">
        <v>4537.55</v>
      </c>
      <c r="S812" s="17">
        <v>81.36</v>
      </c>
      <c r="T812" s="17">
        <v>2.59</v>
      </c>
      <c r="U812" s="17">
        <v>-7.0999999999999994E-2</v>
      </c>
      <c r="V812" s="17">
        <v>1.84</v>
      </c>
      <c r="W812" s="17">
        <v>7820.8168500000002</v>
      </c>
      <c r="X812" s="17">
        <v>4055.8</v>
      </c>
      <c r="Y812" s="17">
        <v>25.472000000000001</v>
      </c>
      <c r="Z812" s="17">
        <v>-12.638999999999999</v>
      </c>
    </row>
    <row r="813" spans="1:26" x14ac:dyDescent="0.2">
      <c r="A813" s="27">
        <v>44477</v>
      </c>
      <c r="B813" s="17">
        <v>960.5</v>
      </c>
      <c r="C813" s="14">
        <v>9.08</v>
      </c>
      <c r="D813" s="17">
        <v>497.95</v>
      </c>
      <c r="E813" s="17">
        <v>23.855</v>
      </c>
      <c r="F813" s="17">
        <v>57.45</v>
      </c>
      <c r="G813" s="17">
        <v>118.9</v>
      </c>
      <c r="H813" s="17">
        <v>140.565</v>
      </c>
      <c r="I813" s="17">
        <v>187.249</v>
      </c>
      <c r="J813" s="17">
        <v>2856.25</v>
      </c>
      <c r="K813" s="17">
        <v>155</v>
      </c>
      <c r="L813" s="17">
        <v>0.42449999999999999</v>
      </c>
      <c r="M813" s="17">
        <v>77</v>
      </c>
      <c r="N813" s="17">
        <v>250.03</v>
      </c>
      <c r="O813" s="17">
        <v>12490</v>
      </c>
      <c r="P813" s="17">
        <v>1949.3</v>
      </c>
      <c r="Q813" s="17">
        <v>7.9080000000000004</v>
      </c>
      <c r="R813" s="17">
        <v>4709.5349999999999</v>
      </c>
      <c r="S813" s="17">
        <v>77.3</v>
      </c>
      <c r="T813" s="17">
        <v>2.5550000000000002</v>
      </c>
      <c r="U813" s="17">
        <v>-6.7500000000000004E-2</v>
      </c>
      <c r="V813" s="17">
        <v>1.708</v>
      </c>
      <c r="W813" s="17">
        <v>8465.8818699999993</v>
      </c>
      <c r="X813" s="17">
        <v>4414.8999999999996</v>
      </c>
      <c r="Y813" s="17">
        <v>25.39</v>
      </c>
      <c r="Z813" s="17">
        <v>-11.952</v>
      </c>
    </row>
    <row r="814" spans="1:26" x14ac:dyDescent="0.2">
      <c r="A814" s="27">
        <v>44476</v>
      </c>
      <c r="B814" s="17">
        <v>957.5</v>
      </c>
      <c r="C814" s="14">
        <v>7.7380000000000004</v>
      </c>
      <c r="D814" s="17">
        <v>477.5</v>
      </c>
      <c r="E814" s="17">
        <v>23.2</v>
      </c>
      <c r="F814" s="17">
        <v>58</v>
      </c>
      <c r="G814" s="17">
        <v>119.17</v>
      </c>
      <c r="H814" s="17">
        <v>135.375</v>
      </c>
      <c r="I814" s="17">
        <v>145.50200000000001</v>
      </c>
      <c r="J814" s="17">
        <v>2830</v>
      </c>
      <c r="K814" s="17">
        <v>155</v>
      </c>
      <c r="L814" s="17">
        <v>0.41799999999999998</v>
      </c>
      <c r="M814" s="17">
        <v>69.122</v>
      </c>
      <c r="N814" s="17">
        <v>250.16539</v>
      </c>
      <c r="O814" s="17">
        <v>12860</v>
      </c>
      <c r="P814" s="17">
        <v>1935.5</v>
      </c>
      <c r="Q814" s="17">
        <v>7.0469999999999997</v>
      </c>
      <c r="R814" s="17">
        <v>4316.26</v>
      </c>
      <c r="S814" s="17">
        <v>78.367000000000004</v>
      </c>
      <c r="T814" s="17">
        <v>2.5950000000000002</v>
      </c>
      <c r="U814" s="17">
        <v>-8.2000000000000003E-2</v>
      </c>
      <c r="V814" s="17">
        <v>1.6439999999999999</v>
      </c>
      <c r="W814" s="17">
        <v>8191.9868200000001</v>
      </c>
      <c r="X814" s="17">
        <v>4515.3</v>
      </c>
      <c r="Y814" s="17">
        <v>25.045999999999999</v>
      </c>
      <c r="Z814" s="17">
        <v>-11.628</v>
      </c>
    </row>
    <row r="815" spans="1:26" x14ac:dyDescent="0.2">
      <c r="A815" s="27">
        <v>44475</v>
      </c>
      <c r="B815" s="17">
        <v>924.5</v>
      </c>
      <c r="C815" s="14">
        <v>7.1369999999999996</v>
      </c>
      <c r="D815" s="17">
        <v>483.36500000000001</v>
      </c>
      <c r="E815" s="17">
        <v>23.192</v>
      </c>
      <c r="F815" s="17">
        <v>60.445</v>
      </c>
      <c r="G815" s="17">
        <v>119.5</v>
      </c>
      <c r="H815" s="17">
        <v>161.048</v>
      </c>
      <c r="I815" s="17">
        <v>115.004</v>
      </c>
      <c r="J815" s="17">
        <v>2875</v>
      </c>
      <c r="K815" s="17">
        <v>170</v>
      </c>
      <c r="L815" s="17">
        <v>0.5343</v>
      </c>
      <c r="M815" s="17">
        <v>79.363</v>
      </c>
      <c r="N815" s="17">
        <v>255.09728999999999</v>
      </c>
      <c r="O815" s="17">
        <v>13070</v>
      </c>
      <c r="P815" s="17">
        <v>1967.5</v>
      </c>
      <c r="Q815" s="17">
        <v>8.2279999999999998</v>
      </c>
      <c r="R815" s="17">
        <v>4233.28</v>
      </c>
      <c r="S815" s="17">
        <v>78.8</v>
      </c>
      <c r="T815" s="17">
        <v>2.3319999999999999</v>
      </c>
      <c r="U815" s="17">
        <v>-9.4500000000000001E-2</v>
      </c>
      <c r="V815" s="17">
        <v>1.69</v>
      </c>
      <c r="W815" s="17">
        <v>8342.5146700000005</v>
      </c>
      <c r="X815" s="17">
        <v>4465.1000000000004</v>
      </c>
      <c r="Y815" s="17">
        <v>25.445</v>
      </c>
      <c r="Z815" s="17">
        <v>-11.984999999999999</v>
      </c>
    </row>
    <row r="816" spans="1:26" x14ac:dyDescent="0.2">
      <c r="A816" s="27">
        <v>44474</v>
      </c>
      <c r="B816" s="17">
        <v>918.5</v>
      </c>
      <c r="C816" s="14">
        <v>6.9749999999999996</v>
      </c>
      <c r="D816" s="17">
        <v>484</v>
      </c>
      <c r="E816" s="17">
        <v>23.082999999999998</v>
      </c>
      <c r="F816" s="17">
        <v>58.917000000000002</v>
      </c>
      <c r="G816" s="17">
        <v>114</v>
      </c>
      <c r="H816" s="17">
        <v>132.84800000000001</v>
      </c>
      <c r="I816" s="17">
        <v>157.251</v>
      </c>
      <c r="J816" s="17">
        <v>2745</v>
      </c>
      <c r="K816" s="17">
        <v>163</v>
      </c>
      <c r="L816" s="17">
        <v>0.50919999999999999</v>
      </c>
      <c r="M816" s="17">
        <v>31.71</v>
      </c>
      <c r="N816" s="17">
        <v>245.45357000000001</v>
      </c>
      <c r="O816" s="17">
        <v>13070</v>
      </c>
      <c r="P816" s="17">
        <v>1920</v>
      </c>
      <c r="Q816" s="17">
        <v>7.7750000000000004</v>
      </c>
      <c r="R816" s="17">
        <v>4234.027</v>
      </c>
      <c r="S816" s="17">
        <v>78.566999999999993</v>
      </c>
      <c r="T816" s="17">
        <v>2.36</v>
      </c>
      <c r="U816" s="17">
        <v>-0.11700000000000001</v>
      </c>
      <c r="V816" s="17">
        <v>1.653</v>
      </c>
      <c r="W816" s="17">
        <v>6971.0550300000004</v>
      </c>
      <c r="X816" s="17">
        <v>4408.1000000000004</v>
      </c>
      <c r="Y816" s="17">
        <v>24.84</v>
      </c>
      <c r="Z816" s="17">
        <v>-11.433</v>
      </c>
    </row>
    <row r="817" spans="1:26" x14ac:dyDescent="0.2">
      <c r="A817" s="27">
        <v>44473</v>
      </c>
      <c r="B817" s="17">
        <v>903.5</v>
      </c>
      <c r="C817" s="14">
        <v>6.98</v>
      </c>
      <c r="D817" s="17">
        <v>481</v>
      </c>
      <c r="E817" s="17">
        <v>22.821000000000002</v>
      </c>
      <c r="F817" s="17">
        <v>56.6</v>
      </c>
      <c r="G817" s="17">
        <v>103.02</v>
      </c>
      <c r="H817" s="17">
        <v>134.23500000000001</v>
      </c>
      <c r="I817" s="17">
        <v>183.001</v>
      </c>
      <c r="J817" s="17">
        <v>2758.75</v>
      </c>
      <c r="K817" s="17">
        <v>165</v>
      </c>
      <c r="L817" s="17">
        <v>0.46800000000000003</v>
      </c>
      <c r="M817" s="17">
        <v>27.805</v>
      </c>
      <c r="N817" s="17">
        <v>224.19149999999999</v>
      </c>
      <c r="O817" s="17">
        <v>13144.3</v>
      </c>
      <c r="P817" s="17">
        <v>1925.5</v>
      </c>
      <c r="Q817" s="17">
        <v>8.4589999999999996</v>
      </c>
      <c r="R817" s="17">
        <v>4271.2349999999997</v>
      </c>
      <c r="S817" s="17">
        <v>73.34</v>
      </c>
      <c r="T817" s="17">
        <v>2.25</v>
      </c>
      <c r="U817" s="17">
        <v>-0.1608</v>
      </c>
      <c r="V817" s="17">
        <v>1.7130000000000001</v>
      </c>
      <c r="W817" s="17">
        <v>6521.9128899999996</v>
      </c>
      <c r="X817" s="17">
        <v>4219.3999999999996</v>
      </c>
      <c r="Y817" s="17">
        <v>24.92</v>
      </c>
      <c r="Z817" s="17">
        <v>-11.427</v>
      </c>
    </row>
    <row r="818" spans="1:26" x14ac:dyDescent="0.2">
      <c r="A818" s="27">
        <v>44470</v>
      </c>
      <c r="B818" s="17">
        <v>874.34100000000001</v>
      </c>
      <c r="C818" s="14">
        <v>6.9630000000000001</v>
      </c>
      <c r="D818" s="17">
        <v>474.41</v>
      </c>
      <c r="E818" s="17">
        <v>23.722000000000001</v>
      </c>
      <c r="F818" s="17">
        <v>54.9</v>
      </c>
      <c r="G818" s="17">
        <v>103</v>
      </c>
      <c r="H818" s="17">
        <v>149.76300000000001</v>
      </c>
      <c r="I818" s="17">
        <v>160.74700000000001</v>
      </c>
      <c r="J818" s="17">
        <v>2725</v>
      </c>
      <c r="K818" s="17">
        <v>170</v>
      </c>
      <c r="L818" s="17">
        <v>0.46800000000000003</v>
      </c>
      <c r="M818" s="17">
        <v>20.23</v>
      </c>
      <c r="N818" s="17">
        <v>221.20911000000001</v>
      </c>
      <c r="O818" s="17">
        <v>13292</v>
      </c>
      <c r="P818" s="17">
        <v>1879.5</v>
      </c>
      <c r="Q818" s="17">
        <v>7.4329999999999998</v>
      </c>
      <c r="R818" s="17">
        <v>4277</v>
      </c>
      <c r="S818" s="17">
        <v>73.900000000000006</v>
      </c>
      <c r="T818" s="17">
        <v>2.6850000000000001</v>
      </c>
      <c r="U818" s="17">
        <v>-0.17</v>
      </c>
      <c r="V818" s="17">
        <v>1.55</v>
      </c>
      <c r="W818" s="17">
        <v>5339.9664599999996</v>
      </c>
      <c r="X818" s="17">
        <v>4217</v>
      </c>
      <c r="Y818" s="17">
        <v>24.81</v>
      </c>
      <c r="Z818" s="17">
        <v>-11.502000000000001</v>
      </c>
    </row>
    <row r="819" spans="1:26" x14ac:dyDescent="0.2">
      <c r="A819" s="27">
        <v>44469</v>
      </c>
      <c r="B819" s="17">
        <v>885.5</v>
      </c>
      <c r="C819" s="14">
        <v>6.8949999999999996</v>
      </c>
      <c r="D819" s="17">
        <v>474.16</v>
      </c>
      <c r="E819" s="17">
        <v>23.988</v>
      </c>
      <c r="F819" s="17">
        <v>53.875</v>
      </c>
      <c r="G819" s="17">
        <v>91.745000000000005</v>
      </c>
      <c r="H819" s="17">
        <v>147.88499999999999</v>
      </c>
      <c r="I819" s="17">
        <v>185.251</v>
      </c>
      <c r="J819" s="17">
        <v>2700</v>
      </c>
      <c r="K819" s="17">
        <v>165</v>
      </c>
      <c r="L819" s="17">
        <v>0.51200000000000001</v>
      </c>
      <c r="M819" s="17">
        <v>10.238</v>
      </c>
      <c r="N819" s="17">
        <v>212.13265999999999</v>
      </c>
      <c r="O819" s="17">
        <v>13578.5</v>
      </c>
      <c r="P819" s="17">
        <v>1942</v>
      </c>
      <c r="Q819" s="17">
        <v>8.69</v>
      </c>
      <c r="R819" s="17">
        <v>4407.75</v>
      </c>
      <c r="S819" s="17">
        <v>75.77</v>
      </c>
      <c r="T819" s="17">
        <v>2.7250000000000001</v>
      </c>
      <c r="U819" s="17">
        <v>-0.16819999999999999</v>
      </c>
      <c r="V819" s="17">
        <v>1.44</v>
      </c>
      <c r="W819" s="17">
        <v>7600.4037399999997</v>
      </c>
      <c r="X819" s="17">
        <v>4116.8999999999996</v>
      </c>
      <c r="Y819" s="17">
        <v>24.515000000000001</v>
      </c>
      <c r="Z819" s="17">
        <v>-11.51</v>
      </c>
    </row>
    <row r="820" spans="1:26" x14ac:dyDescent="0.2">
      <c r="A820" s="27">
        <v>44468</v>
      </c>
      <c r="B820" s="17">
        <v>893.5</v>
      </c>
      <c r="C820" s="14">
        <v>6.91</v>
      </c>
      <c r="D820" s="17">
        <v>452.5</v>
      </c>
      <c r="E820" s="17">
        <v>24.016999999999999</v>
      </c>
      <c r="F820" s="17">
        <v>38.51</v>
      </c>
      <c r="G820" s="17">
        <v>91</v>
      </c>
      <c r="H820" s="17">
        <v>147.22</v>
      </c>
      <c r="I820" s="17">
        <v>226.74600000000001</v>
      </c>
      <c r="J820" s="17">
        <v>2785</v>
      </c>
      <c r="K820" s="17">
        <v>144.9</v>
      </c>
      <c r="L820" s="17">
        <v>0.47</v>
      </c>
      <c r="M820" s="17">
        <v>-0.47799999999999998</v>
      </c>
      <c r="N820" s="17">
        <v>205.47501</v>
      </c>
      <c r="O820" s="17">
        <v>11962.8</v>
      </c>
      <c r="P820" s="17">
        <v>2001</v>
      </c>
      <c r="Q820" s="17">
        <v>9.9700000000000006</v>
      </c>
      <c r="R820" s="17">
        <v>4264.098</v>
      </c>
      <c r="S820" s="17">
        <v>76.3</v>
      </c>
      <c r="T820" s="17">
        <v>2.9</v>
      </c>
      <c r="U820" s="17">
        <v>-0.14630000000000001</v>
      </c>
      <c r="V820" s="17">
        <v>1.536</v>
      </c>
      <c r="W820" s="17">
        <v>6905.5950599999996</v>
      </c>
      <c r="X820" s="17">
        <v>4156.7</v>
      </c>
      <c r="Y820" s="17">
        <v>25.54</v>
      </c>
      <c r="Z820" s="17">
        <v>-12.05</v>
      </c>
    </row>
    <row r="821" spans="1:26" x14ac:dyDescent="0.2">
      <c r="A821" s="27">
        <v>44467</v>
      </c>
      <c r="B821" s="17">
        <v>895.5</v>
      </c>
      <c r="C821" s="14">
        <v>6.25</v>
      </c>
      <c r="D821" s="17">
        <v>452.29</v>
      </c>
      <c r="E821" s="17">
        <v>23.693999999999999</v>
      </c>
      <c r="F821" s="17">
        <v>61.18</v>
      </c>
      <c r="G821" s="17">
        <v>111</v>
      </c>
      <c r="H821" s="17">
        <v>141.37799999999999</v>
      </c>
      <c r="I821" s="17">
        <v>321.75099999999998</v>
      </c>
      <c r="J821" s="17">
        <v>2673.5</v>
      </c>
      <c r="K821" s="17">
        <v>135</v>
      </c>
      <c r="L821" s="17">
        <v>0.51649999999999996</v>
      </c>
      <c r="M821" s="17">
        <v>5.5</v>
      </c>
      <c r="N821" s="17">
        <v>212.25491</v>
      </c>
      <c r="O821" s="17">
        <v>11970</v>
      </c>
      <c r="P821" s="17">
        <v>1939</v>
      </c>
      <c r="Q821" s="17">
        <v>9.3049999999999997</v>
      </c>
      <c r="R821" s="17">
        <v>4350.5</v>
      </c>
      <c r="S821" s="17">
        <v>74.599999999999994</v>
      </c>
      <c r="T821" s="17">
        <v>3.13</v>
      </c>
      <c r="U821" s="17">
        <v>-0.13120000000000001</v>
      </c>
      <c r="V821" s="17">
        <v>1.4950000000000001</v>
      </c>
      <c r="W821" s="17">
        <v>5516.5104199999996</v>
      </c>
      <c r="X821" s="17">
        <v>4115</v>
      </c>
      <c r="Y821" s="17">
        <v>21.06</v>
      </c>
      <c r="Z821" s="17">
        <v>-7.12</v>
      </c>
    </row>
    <row r="822" spans="1:26" x14ac:dyDescent="0.2">
      <c r="A822" s="27">
        <v>44466</v>
      </c>
      <c r="B822" s="17">
        <v>879.12599999999998</v>
      </c>
      <c r="C822" s="14">
        <v>5.9749999999999996</v>
      </c>
      <c r="D822" s="17">
        <v>461.065</v>
      </c>
      <c r="E822" s="17">
        <v>23.722000000000001</v>
      </c>
      <c r="F822" s="17">
        <v>61.05</v>
      </c>
      <c r="G822" s="17">
        <v>111</v>
      </c>
      <c r="H822" s="17">
        <v>154.77000000000001</v>
      </c>
      <c r="I822" s="17">
        <v>124.497</v>
      </c>
      <c r="J822" s="17">
        <v>2560</v>
      </c>
      <c r="K822" s="17">
        <v>120</v>
      </c>
      <c r="L822" s="17">
        <v>0.57450000000000001</v>
      </c>
      <c r="M822" s="17">
        <v>4</v>
      </c>
      <c r="N822" s="17">
        <v>206</v>
      </c>
      <c r="O822" s="17">
        <v>11855.3</v>
      </c>
      <c r="P822" s="17">
        <v>1892.3</v>
      </c>
      <c r="Q822" s="17">
        <v>6.5549999999999997</v>
      </c>
      <c r="R822" s="17">
        <v>4447</v>
      </c>
      <c r="S822" s="17">
        <v>71.474000000000004</v>
      </c>
      <c r="T822" s="17">
        <v>3.05</v>
      </c>
      <c r="U822" s="17">
        <v>-0.15529999999999999</v>
      </c>
      <c r="V822" s="17">
        <v>1.4550000000000001</v>
      </c>
      <c r="W822" s="17">
        <v>6745.7586199999996</v>
      </c>
      <c r="X822" s="17">
        <v>3966.5</v>
      </c>
      <c r="Y822" s="17">
        <v>20.64</v>
      </c>
      <c r="Z822" s="17">
        <v>-6.98</v>
      </c>
    </row>
    <row r="823" spans="1:26" x14ac:dyDescent="0.2">
      <c r="A823" s="27">
        <v>44463</v>
      </c>
      <c r="B823" s="17">
        <v>858.18499999999995</v>
      </c>
      <c r="C823" s="14">
        <v>5.75</v>
      </c>
      <c r="D823" s="17">
        <v>478</v>
      </c>
      <c r="E823" s="17">
        <v>23.125</v>
      </c>
      <c r="F823" s="17">
        <v>60.024999999999999</v>
      </c>
      <c r="G823" s="17">
        <v>108.5</v>
      </c>
      <c r="H823" s="17">
        <v>143.423</v>
      </c>
      <c r="I823" s="17">
        <v>121.25</v>
      </c>
      <c r="J823" s="17">
        <v>2555</v>
      </c>
      <c r="K823" s="17">
        <v>120</v>
      </c>
      <c r="L823" s="17">
        <v>0.38629999999999998</v>
      </c>
      <c r="M823" s="17">
        <v>2.34</v>
      </c>
      <c r="N823" s="17">
        <v>204.3</v>
      </c>
      <c r="O823" s="17">
        <v>11803.5</v>
      </c>
      <c r="P823" s="17">
        <v>1881.6</v>
      </c>
      <c r="Q823" s="17">
        <v>6.45</v>
      </c>
      <c r="R823" s="17">
        <v>4613.0129999999999</v>
      </c>
      <c r="S823" s="17">
        <v>71.900000000000006</v>
      </c>
      <c r="T823" s="17">
        <v>3.0750000000000002</v>
      </c>
      <c r="U823" s="17">
        <v>-0.14599999999999999</v>
      </c>
      <c r="V823" s="17">
        <v>1.516</v>
      </c>
      <c r="W823" s="17">
        <v>5160.5225899999996</v>
      </c>
      <c r="X823" s="17">
        <v>3827.3</v>
      </c>
      <c r="Y823" s="17">
        <v>20.805</v>
      </c>
      <c r="Z823" s="17">
        <v>-7.1769999999999996</v>
      </c>
    </row>
    <row r="824" spans="1:26" x14ac:dyDescent="0.2">
      <c r="A824" s="27">
        <v>44462</v>
      </c>
      <c r="B824" s="17">
        <v>850.01199999999994</v>
      </c>
      <c r="C824" s="14">
        <v>5.3849999999999998</v>
      </c>
      <c r="D824" s="17">
        <v>497.41</v>
      </c>
      <c r="E824" s="17">
        <v>22.35</v>
      </c>
      <c r="F824" s="17">
        <v>59.5</v>
      </c>
      <c r="G824" s="17">
        <v>101.89</v>
      </c>
      <c r="H824" s="17">
        <v>133.05699999999999</v>
      </c>
      <c r="I824" s="17">
        <v>193.749</v>
      </c>
      <c r="J824" s="17">
        <v>2540</v>
      </c>
      <c r="K824" s="17">
        <v>118</v>
      </c>
      <c r="L824" s="17">
        <v>0.29499999999999998</v>
      </c>
      <c r="M824" s="17">
        <v>1.03</v>
      </c>
      <c r="N824" s="17">
        <v>197</v>
      </c>
      <c r="O824" s="17">
        <v>11778.3</v>
      </c>
      <c r="P824" s="17">
        <v>1855.3</v>
      </c>
      <c r="Q824" s="17">
        <v>6.4749999999999996</v>
      </c>
      <c r="R824" s="17">
        <v>4489.2979999999998</v>
      </c>
      <c r="S824" s="17">
        <v>70.885000000000005</v>
      </c>
      <c r="T824" s="17">
        <v>3.19</v>
      </c>
      <c r="U824" s="17">
        <v>-0.17580000000000001</v>
      </c>
      <c r="V824" s="17">
        <v>1.516</v>
      </c>
      <c r="W824" s="17">
        <v>5840.4548000000004</v>
      </c>
      <c r="X824" s="17">
        <v>3523.9</v>
      </c>
      <c r="Y824" s="17">
        <v>20.93</v>
      </c>
      <c r="Z824" s="17">
        <v>-7.4969999999999999</v>
      </c>
    </row>
    <row r="825" spans="1:26" x14ac:dyDescent="0.2">
      <c r="A825" s="27">
        <v>44461</v>
      </c>
      <c r="B825" s="17">
        <v>859.5</v>
      </c>
      <c r="C825" s="14">
        <v>4.95</v>
      </c>
      <c r="D825" s="17">
        <v>508.24</v>
      </c>
      <c r="E825" s="17">
        <v>22.738</v>
      </c>
      <c r="F825" s="17">
        <v>61.03</v>
      </c>
      <c r="G825" s="17">
        <v>95.5</v>
      </c>
      <c r="H825" s="17">
        <v>148.43799999999999</v>
      </c>
      <c r="I825" s="17">
        <v>153.251</v>
      </c>
      <c r="J825" s="17">
        <v>2511.25</v>
      </c>
      <c r="K825" s="17">
        <v>115</v>
      </c>
      <c r="L825" s="17">
        <v>0.33900000000000002</v>
      </c>
      <c r="M825" s="17">
        <v>0.71699999999999997</v>
      </c>
      <c r="N825" s="17">
        <v>188.80199999999999</v>
      </c>
      <c r="O825" s="17">
        <v>11757.5</v>
      </c>
      <c r="P825" s="17">
        <v>1899.8</v>
      </c>
      <c r="Q825" s="17">
        <v>7.665</v>
      </c>
      <c r="R825" s="17">
        <v>4105.2049999999999</v>
      </c>
      <c r="S825" s="17">
        <v>70.025999999999996</v>
      </c>
      <c r="T825" s="17">
        <v>3.15</v>
      </c>
      <c r="U825" s="17">
        <v>-0.13880000000000001</v>
      </c>
      <c r="V825" s="17">
        <v>1.6439999999999999</v>
      </c>
      <c r="W825" s="17">
        <v>6076.0505300000004</v>
      </c>
      <c r="X825" s="17">
        <v>3706.9</v>
      </c>
      <c r="Y825" s="17">
        <v>20.78</v>
      </c>
      <c r="Z825" s="17">
        <v>-7.54</v>
      </c>
    </row>
    <row r="826" spans="1:26" x14ac:dyDescent="0.2">
      <c r="A826" s="27">
        <v>44460</v>
      </c>
      <c r="B826" s="17">
        <v>852.81</v>
      </c>
      <c r="C826" s="14">
        <v>4.6749999999999998</v>
      </c>
      <c r="D826" s="17">
        <v>492</v>
      </c>
      <c r="E826" s="17">
        <v>22.05</v>
      </c>
      <c r="F826" s="17">
        <v>55.89</v>
      </c>
      <c r="G826" s="17">
        <v>92.174999999999997</v>
      </c>
      <c r="H826" s="17">
        <v>149.09800000000001</v>
      </c>
      <c r="I826" s="17">
        <v>159.755</v>
      </c>
      <c r="J826" s="17">
        <v>2525</v>
      </c>
      <c r="K826" s="17">
        <v>115</v>
      </c>
      <c r="L826" s="17">
        <v>0.33250000000000002</v>
      </c>
      <c r="M826" s="17">
        <v>-0.53700000000000003</v>
      </c>
      <c r="N826" s="17">
        <v>188.61865</v>
      </c>
      <c r="O826" s="17">
        <v>11791.5</v>
      </c>
      <c r="P826" s="17">
        <v>1889.3</v>
      </c>
      <c r="Q826" s="17">
        <v>7.9909999999999997</v>
      </c>
      <c r="R826" s="17">
        <v>4113</v>
      </c>
      <c r="S826" s="17">
        <v>71.5</v>
      </c>
      <c r="T826" s="17">
        <v>3.4</v>
      </c>
      <c r="U826" s="17">
        <v>-0.12130000000000001</v>
      </c>
      <c r="V826" s="17">
        <v>1.6439999999999999</v>
      </c>
      <c r="W826" s="17">
        <v>6060.4865600000003</v>
      </c>
      <c r="X826" s="17">
        <v>3635.2</v>
      </c>
      <c r="Y826" s="17">
        <v>20.895</v>
      </c>
      <c r="Z826" s="17">
        <v>-7.5350000000000001</v>
      </c>
    </row>
    <row r="827" spans="1:26" x14ac:dyDescent="0.2">
      <c r="A827" s="27">
        <v>44459</v>
      </c>
      <c r="B827" s="17">
        <v>858.45699999999999</v>
      </c>
      <c r="C827" s="14">
        <v>4.7050000000000001</v>
      </c>
      <c r="D827" s="17">
        <v>496</v>
      </c>
      <c r="E827" s="17">
        <v>22.526</v>
      </c>
      <c r="F827" s="17">
        <v>52.234999999999999</v>
      </c>
      <c r="G827" s="17">
        <v>97.5</v>
      </c>
      <c r="H827" s="17">
        <v>145.678</v>
      </c>
      <c r="I827" s="17">
        <v>125.494</v>
      </c>
      <c r="J827" s="17">
        <v>2575</v>
      </c>
      <c r="K827" s="17">
        <v>140</v>
      </c>
      <c r="L827" s="17">
        <v>0.36580000000000001</v>
      </c>
      <c r="M827" s="17">
        <v>-3</v>
      </c>
      <c r="N827" s="17">
        <v>187.39999</v>
      </c>
      <c r="O827" s="17">
        <v>11853.5</v>
      </c>
      <c r="P827" s="17">
        <v>1933.9</v>
      </c>
      <c r="Q827" s="17">
        <v>7.468</v>
      </c>
      <c r="R827" s="17">
        <v>4106.848</v>
      </c>
      <c r="S827" s="17">
        <v>70.853999999999999</v>
      </c>
      <c r="T827" s="17">
        <v>3</v>
      </c>
      <c r="U827" s="17">
        <v>-0.125</v>
      </c>
      <c r="V827" s="17">
        <v>1.6439999999999999</v>
      </c>
      <c r="W827" s="17">
        <v>5977.9367499999998</v>
      </c>
      <c r="X827" s="17">
        <v>3798.5</v>
      </c>
      <c r="Y827" s="17">
        <v>21.126999999999999</v>
      </c>
      <c r="Z827" s="17">
        <v>-7.625</v>
      </c>
    </row>
    <row r="828" spans="1:26" x14ac:dyDescent="0.2">
      <c r="A828" s="27">
        <v>44456</v>
      </c>
      <c r="B828" s="17">
        <v>838.5</v>
      </c>
      <c r="C828" s="14">
        <v>4.5999999999999996</v>
      </c>
      <c r="D828" s="17">
        <v>491</v>
      </c>
      <c r="E828" s="17">
        <v>22.103999999999999</v>
      </c>
      <c r="F828" s="17">
        <v>49.932000000000002</v>
      </c>
      <c r="G828" s="17">
        <v>90.28</v>
      </c>
      <c r="H828" s="17">
        <v>121.268</v>
      </c>
      <c r="I828" s="17">
        <v>146.999</v>
      </c>
      <c r="J828" s="17">
        <v>2497.5</v>
      </c>
      <c r="K828" s="17">
        <v>130</v>
      </c>
      <c r="L828" s="17">
        <v>0.32669999999999999</v>
      </c>
      <c r="M828" s="17">
        <v>-2.988</v>
      </c>
      <c r="N828" s="17">
        <v>187.215</v>
      </c>
      <c r="O828" s="17">
        <v>11671.5</v>
      </c>
      <c r="P828" s="17">
        <v>1927.6</v>
      </c>
      <c r="Q828" s="17">
        <v>6.875</v>
      </c>
      <c r="R828" s="17">
        <v>4077.239</v>
      </c>
      <c r="S828" s="17">
        <v>69.599999999999994</v>
      </c>
      <c r="T828" s="17">
        <v>2.895</v>
      </c>
      <c r="U828" s="17">
        <v>-0.14430000000000001</v>
      </c>
      <c r="V828" s="17">
        <v>1.6439999999999999</v>
      </c>
      <c r="W828" s="17">
        <v>8594.9717299999993</v>
      </c>
      <c r="X828" s="17">
        <v>3470.6</v>
      </c>
      <c r="Y828" s="17">
        <v>21</v>
      </c>
      <c r="Z828" s="17">
        <v>-7.59</v>
      </c>
    </row>
    <row r="829" spans="1:26" x14ac:dyDescent="0.2">
      <c r="A829" s="27">
        <v>44455</v>
      </c>
      <c r="B829" s="17">
        <v>826.5</v>
      </c>
      <c r="C829" s="14">
        <v>4.5970000000000004</v>
      </c>
      <c r="D829" s="17">
        <v>498</v>
      </c>
      <c r="E829" s="17">
        <v>21.896999999999998</v>
      </c>
      <c r="F829" s="17">
        <v>48.2</v>
      </c>
      <c r="G829" s="17">
        <v>83.62</v>
      </c>
      <c r="H829" s="17">
        <v>130.89500000000001</v>
      </c>
      <c r="I829" s="17">
        <v>195.751</v>
      </c>
      <c r="J829" s="17">
        <v>2455</v>
      </c>
      <c r="K829" s="17">
        <v>125</v>
      </c>
      <c r="L829" s="17">
        <v>0.32500000000000001</v>
      </c>
      <c r="M829" s="17">
        <v>-3.0049999999999999</v>
      </c>
      <c r="N829" s="17">
        <v>190.715</v>
      </c>
      <c r="O829" s="17">
        <v>11600</v>
      </c>
      <c r="P829" s="17">
        <v>1884</v>
      </c>
      <c r="Q829" s="17">
        <v>7.2249999999999996</v>
      </c>
      <c r="R829" s="17">
        <v>3993.37</v>
      </c>
      <c r="S829" s="17">
        <v>71.838999999999999</v>
      </c>
      <c r="T829" s="17">
        <v>2.8</v>
      </c>
      <c r="U829" s="17">
        <v>-0.13150000000000001</v>
      </c>
      <c r="V829" s="17">
        <v>1.6639999999999999</v>
      </c>
      <c r="W829" s="17">
        <v>6855.5457399999996</v>
      </c>
      <c r="X829" s="17">
        <v>3488.8</v>
      </c>
      <c r="Y829" s="17">
        <v>21.175000000000001</v>
      </c>
      <c r="Z829" s="17">
        <v>-7.625</v>
      </c>
    </row>
    <row r="830" spans="1:26" x14ac:dyDescent="0.2">
      <c r="A830" s="27">
        <v>44454</v>
      </c>
      <c r="B830" s="17">
        <v>816.5</v>
      </c>
      <c r="C830" s="14">
        <v>4.4000000000000004</v>
      </c>
      <c r="D830" s="17">
        <v>487.03</v>
      </c>
      <c r="E830" s="17">
        <v>21.8</v>
      </c>
      <c r="F830" s="17">
        <v>43.33</v>
      </c>
      <c r="G830" s="17">
        <v>86.165000000000006</v>
      </c>
      <c r="H830" s="17">
        <v>126.30800000000001</v>
      </c>
      <c r="I830" s="17">
        <v>119.495</v>
      </c>
      <c r="J830" s="17">
        <v>2455</v>
      </c>
      <c r="K830" s="17">
        <v>120</v>
      </c>
      <c r="L830" s="17">
        <v>0.30270000000000002</v>
      </c>
      <c r="M830" s="17">
        <v>-3.2730000000000001</v>
      </c>
      <c r="N830" s="17">
        <v>192.60001</v>
      </c>
      <c r="O830" s="17">
        <v>11580</v>
      </c>
      <c r="P830" s="17">
        <v>1857.9</v>
      </c>
      <c r="Q830" s="17">
        <v>6.4530000000000003</v>
      </c>
      <c r="R830" s="17">
        <v>3937.65</v>
      </c>
      <c r="S830" s="17">
        <v>68.540000000000006</v>
      </c>
      <c r="T830" s="17">
        <v>2.85</v>
      </c>
      <c r="U830" s="17">
        <v>-0.16220000000000001</v>
      </c>
      <c r="V830" s="17">
        <v>1.63</v>
      </c>
      <c r="W830" s="17">
        <v>6708.451</v>
      </c>
      <c r="X830" s="17">
        <v>3332.4</v>
      </c>
      <c r="Y830" s="17">
        <v>21.141999999999999</v>
      </c>
      <c r="Z830" s="17">
        <v>-7.49</v>
      </c>
    </row>
    <row r="831" spans="1:26" x14ac:dyDescent="0.2">
      <c r="A831" s="27">
        <v>44453</v>
      </c>
      <c r="B831" s="17">
        <v>819.5</v>
      </c>
      <c r="C831" s="14">
        <v>4.2350000000000003</v>
      </c>
      <c r="D831" s="17">
        <v>489.5</v>
      </c>
      <c r="E831" s="17">
        <v>22.25</v>
      </c>
      <c r="F831" s="17">
        <v>42.826999999999998</v>
      </c>
      <c r="G831" s="17">
        <v>79.62</v>
      </c>
      <c r="H831" s="17">
        <v>135.71</v>
      </c>
      <c r="I831" s="17">
        <v>35</v>
      </c>
      <c r="J831" s="17">
        <v>2452.5</v>
      </c>
      <c r="K831" s="17">
        <v>120</v>
      </c>
      <c r="L831" s="17">
        <v>0.36749999999999999</v>
      </c>
      <c r="M831" s="17">
        <v>-3.0329999999999999</v>
      </c>
      <c r="N831" s="17">
        <v>193.39499000000001</v>
      </c>
      <c r="O831" s="17">
        <v>11730</v>
      </c>
      <c r="P831" s="17">
        <v>1828.8</v>
      </c>
      <c r="Q831" s="17">
        <v>6.2080000000000002</v>
      </c>
      <c r="R831" s="17">
        <v>3947.5630000000001</v>
      </c>
      <c r="S831" s="17">
        <v>67.305000000000007</v>
      </c>
      <c r="T831" s="17">
        <v>2.85</v>
      </c>
      <c r="U831" s="17">
        <v>-0.1497</v>
      </c>
      <c r="V831" s="17">
        <v>1.7030000000000001</v>
      </c>
      <c r="W831" s="17">
        <v>6190.4919499999996</v>
      </c>
      <c r="X831" s="17">
        <v>3563.3</v>
      </c>
      <c r="Y831" s="17">
        <v>20.93</v>
      </c>
      <c r="Z831" s="17">
        <v>-7.43</v>
      </c>
    </row>
    <row r="832" spans="1:26" x14ac:dyDescent="0.2">
      <c r="A832" s="27">
        <v>44452</v>
      </c>
      <c r="B832" s="17">
        <v>837.5</v>
      </c>
      <c r="C832" s="14">
        <v>4.2880000000000003</v>
      </c>
      <c r="D832" s="17">
        <v>501.5</v>
      </c>
      <c r="E832" s="17">
        <v>22.5</v>
      </c>
      <c r="F832" s="17">
        <v>41.5</v>
      </c>
      <c r="G832" s="17">
        <v>74.75</v>
      </c>
      <c r="H832" s="17">
        <v>145.44800000000001</v>
      </c>
      <c r="I832" s="17">
        <v>125.752</v>
      </c>
      <c r="J832" s="17">
        <v>2463</v>
      </c>
      <c r="K832" s="17">
        <v>145</v>
      </c>
      <c r="L832" s="17">
        <v>0.41</v>
      </c>
      <c r="M832" s="17">
        <v>-3.1850000000000001</v>
      </c>
      <c r="N832" s="17">
        <v>193.41</v>
      </c>
      <c r="O832" s="17">
        <v>11740</v>
      </c>
      <c r="P832" s="17">
        <v>1750</v>
      </c>
      <c r="Q832" s="17">
        <v>5.0979999999999999</v>
      </c>
      <c r="R832" s="17">
        <v>3944.3760000000002</v>
      </c>
      <c r="S832" s="17">
        <v>69.099999999999994</v>
      </c>
      <c r="T832" s="17">
        <v>2.7</v>
      </c>
      <c r="U832" s="17">
        <v>-0.14779999999999999</v>
      </c>
      <c r="V832" s="17">
        <v>1.7050000000000001</v>
      </c>
      <c r="W832" s="17">
        <v>5912.9347900000002</v>
      </c>
      <c r="X832" s="17">
        <v>3665</v>
      </c>
      <c r="Y832" s="17">
        <v>20.86</v>
      </c>
      <c r="Z832" s="17">
        <v>-7.47</v>
      </c>
    </row>
    <row r="833" spans="1:26" x14ac:dyDescent="0.2">
      <c r="A833" s="27">
        <v>44449</v>
      </c>
      <c r="B833" s="17">
        <v>841.5</v>
      </c>
      <c r="C833" s="14">
        <v>4.18</v>
      </c>
      <c r="D833" s="17">
        <v>478.5</v>
      </c>
      <c r="E833" s="17">
        <v>21.85</v>
      </c>
      <c r="F833" s="17">
        <v>41</v>
      </c>
      <c r="G833" s="17">
        <v>50.55</v>
      </c>
      <c r="H833" s="17">
        <v>129.08000000000001</v>
      </c>
      <c r="I833" s="17">
        <v>157.50399999999999</v>
      </c>
      <c r="J833" s="17">
        <v>2448.75</v>
      </c>
      <c r="K833" s="17">
        <v>140</v>
      </c>
      <c r="L833" s="17">
        <v>0.40450000000000003</v>
      </c>
      <c r="M833" s="17">
        <v>-3.59</v>
      </c>
      <c r="N833" s="17">
        <v>193.5</v>
      </c>
      <c r="O833" s="17">
        <v>11800</v>
      </c>
      <c r="P833" s="17">
        <v>1757.8</v>
      </c>
      <c r="Q833" s="17">
        <v>3.7879999999999998</v>
      </c>
      <c r="R833" s="17">
        <v>3961.5</v>
      </c>
      <c r="S833" s="17">
        <v>67.8</v>
      </c>
      <c r="T833" s="17">
        <v>2.83</v>
      </c>
      <c r="U833" s="17">
        <v>-0.17</v>
      </c>
      <c r="V833" s="17">
        <v>1.6950000000000001</v>
      </c>
      <c r="W833" s="17">
        <v>6802.2928000000002</v>
      </c>
      <c r="X833" s="17">
        <v>3636.8</v>
      </c>
      <c r="Y833" s="17">
        <v>20.792000000000002</v>
      </c>
      <c r="Z833" s="17">
        <v>-7.26</v>
      </c>
    </row>
    <row r="834" spans="1:26" x14ac:dyDescent="0.2">
      <c r="A834" s="27">
        <v>44448</v>
      </c>
      <c r="B834" s="17">
        <v>841</v>
      </c>
      <c r="C834" s="14">
        <v>4.3579999999999997</v>
      </c>
      <c r="D834" s="17">
        <v>469</v>
      </c>
      <c r="E834" s="17">
        <v>21.959</v>
      </c>
      <c r="F834" s="17">
        <v>37.612000000000002</v>
      </c>
      <c r="G834" s="17">
        <v>37.945</v>
      </c>
      <c r="H834" s="17">
        <v>140.05500000000001</v>
      </c>
      <c r="I834" s="17">
        <v>235.99600000000001</v>
      </c>
      <c r="J834" s="17">
        <v>2473.75</v>
      </c>
      <c r="K834" s="17">
        <v>130</v>
      </c>
      <c r="L834" s="17">
        <v>0.41049999999999998</v>
      </c>
      <c r="M834" s="17">
        <v>-5.13</v>
      </c>
      <c r="N834" s="17">
        <v>192</v>
      </c>
      <c r="O834" s="17">
        <v>11925</v>
      </c>
      <c r="P834" s="17">
        <v>1767.2</v>
      </c>
      <c r="Q834" s="17">
        <v>5.3449999999999998</v>
      </c>
      <c r="R834" s="17">
        <v>3967.43</v>
      </c>
      <c r="S834" s="17">
        <v>71.361999999999995</v>
      </c>
      <c r="T834" s="17">
        <v>2.85</v>
      </c>
      <c r="U834" s="17">
        <v>-0.13500000000000001</v>
      </c>
      <c r="V834" s="17">
        <v>1.7390000000000001</v>
      </c>
      <c r="W834" s="17">
        <v>6859.43685</v>
      </c>
      <c r="X834" s="17">
        <v>3674.4</v>
      </c>
      <c r="Y834" s="17">
        <v>20.88</v>
      </c>
      <c r="Z834" s="17">
        <v>-7.31</v>
      </c>
    </row>
    <row r="835" spans="1:26" x14ac:dyDescent="0.2">
      <c r="A835" s="27">
        <v>44447</v>
      </c>
      <c r="B835" s="17">
        <v>812.5</v>
      </c>
      <c r="C835" s="14">
        <v>4.1950000000000003</v>
      </c>
      <c r="D835" s="17">
        <v>463.52499999999998</v>
      </c>
      <c r="E835" s="17">
        <v>21.45</v>
      </c>
      <c r="F835" s="17">
        <v>39.76</v>
      </c>
      <c r="G835" s="17">
        <v>49.75</v>
      </c>
      <c r="H835" s="17">
        <v>146.02799999999999</v>
      </c>
      <c r="I835" s="17">
        <v>274</v>
      </c>
      <c r="J835" s="17">
        <v>2482.5</v>
      </c>
      <c r="K835" s="17">
        <v>130</v>
      </c>
      <c r="L835" s="17">
        <v>0.4642</v>
      </c>
      <c r="M835" s="17">
        <v>-1.7649999999999999</v>
      </c>
      <c r="N835" s="17">
        <v>192.20500000000001</v>
      </c>
      <c r="O835" s="17">
        <v>11933.5</v>
      </c>
      <c r="P835" s="17">
        <v>1755.4</v>
      </c>
      <c r="Q835" s="17">
        <v>4.88</v>
      </c>
      <c r="R835" s="17">
        <v>3987.18</v>
      </c>
      <c r="S835" s="17">
        <v>68.400000000000006</v>
      </c>
      <c r="T835" s="17">
        <v>3</v>
      </c>
      <c r="U835" s="17">
        <v>-0.12520000000000001</v>
      </c>
      <c r="V835" s="17">
        <v>1.6379999999999999</v>
      </c>
      <c r="W835" s="17">
        <v>6414.0329899999997</v>
      </c>
      <c r="X835" s="17">
        <v>3623.4</v>
      </c>
      <c r="Y835" s="17">
        <v>21.015000000000001</v>
      </c>
      <c r="Z835" s="17">
        <v>-7.45</v>
      </c>
    </row>
    <row r="836" spans="1:26" x14ac:dyDescent="0.2">
      <c r="A836" s="27">
        <v>44446</v>
      </c>
      <c r="B836" s="17">
        <v>782.44600000000003</v>
      </c>
      <c r="C836" s="14">
        <v>4.2450000000000001</v>
      </c>
      <c r="D836" s="17">
        <v>465.505</v>
      </c>
      <c r="E836" s="17">
        <v>21.675000000000001</v>
      </c>
      <c r="F836" s="17">
        <v>39.966999999999999</v>
      </c>
      <c r="G836" s="17">
        <v>60.13</v>
      </c>
      <c r="H836" s="17">
        <v>144.97999999999999</v>
      </c>
      <c r="I836" s="17">
        <v>205.25</v>
      </c>
      <c r="J836" s="17">
        <v>2478.125</v>
      </c>
      <c r="K836" s="17">
        <v>129.9</v>
      </c>
      <c r="L836" s="17">
        <v>0.46800000000000003</v>
      </c>
      <c r="M836" s="17">
        <v>-1.863</v>
      </c>
      <c r="N836" s="17">
        <v>194.905</v>
      </c>
      <c r="O836" s="17">
        <v>11880</v>
      </c>
      <c r="P836" s="17">
        <v>1757.4</v>
      </c>
      <c r="Q836" s="17">
        <v>4.2050000000000001</v>
      </c>
      <c r="R836" s="17">
        <v>3875.1</v>
      </c>
      <c r="S836" s="17">
        <v>67.376999999999995</v>
      </c>
      <c r="T836" s="17">
        <v>3</v>
      </c>
      <c r="U836" s="17">
        <v>-0.13600000000000001</v>
      </c>
      <c r="V836" s="17">
        <v>1.583</v>
      </c>
      <c r="W836" s="17">
        <v>8423.0049099999997</v>
      </c>
      <c r="X836" s="17">
        <v>3707.2</v>
      </c>
      <c r="Y836" s="17">
        <v>20.94</v>
      </c>
      <c r="Z836" s="17">
        <v>-7.41</v>
      </c>
    </row>
    <row r="837" spans="1:26" x14ac:dyDescent="0.2">
      <c r="A837" s="27">
        <v>44445</v>
      </c>
      <c r="B837" s="17">
        <v>762.04700000000003</v>
      </c>
      <c r="C837" s="14">
        <v>4.28</v>
      </c>
      <c r="D837" s="17">
        <v>466.44499999999999</v>
      </c>
      <c r="E837" s="17">
        <v>21.173999999999999</v>
      </c>
      <c r="F837" s="17">
        <v>40.25</v>
      </c>
      <c r="G837" s="17">
        <v>68.5</v>
      </c>
      <c r="H837" s="17">
        <v>123.798</v>
      </c>
      <c r="I837" s="17">
        <v>159.50700000000001</v>
      </c>
      <c r="J837" s="17">
        <v>2483.75</v>
      </c>
      <c r="K837" s="17">
        <v>120</v>
      </c>
      <c r="L837" s="17">
        <v>0.40450000000000003</v>
      </c>
      <c r="M837" s="17">
        <v>-1.65</v>
      </c>
      <c r="N837" s="17">
        <v>185.98750000000001</v>
      </c>
      <c r="O837" s="17">
        <v>11719.5</v>
      </c>
      <c r="P837" s="17">
        <v>1719.5</v>
      </c>
      <c r="Q837" s="17">
        <v>5.0540000000000003</v>
      </c>
      <c r="R837" s="17">
        <v>3832.35</v>
      </c>
      <c r="S837" s="17">
        <v>63.814999999999998</v>
      </c>
      <c r="T837" s="17">
        <v>2.2629999999999999</v>
      </c>
      <c r="U837" s="17">
        <v>-0.14219999999999999</v>
      </c>
      <c r="V837" s="17">
        <v>1.5229999999999999</v>
      </c>
      <c r="W837" s="17">
        <v>6215.9738900000002</v>
      </c>
      <c r="X837" s="17">
        <v>3456.6</v>
      </c>
      <c r="Y837" s="17">
        <v>20.844999999999999</v>
      </c>
      <c r="Z837" s="17">
        <v>-7.7069999999999999</v>
      </c>
    </row>
    <row r="838" spans="1:26" x14ac:dyDescent="0.2">
      <c r="A838" s="27">
        <v>44442</v>
      </c>
      <c r="B838" s="17">
        <v>775.5</v>
      </c>
      <c r="C838" s="14">
        <v>4.2300000000000004</v>
      </c>
      <c r="D838" s="17">
        <v>478</v>
      </c>
      <c r="E838" s="17">
        <v>21.494</v>
      </c>
      <c r="F838" s="17">
        <v>40.619999999999997</v>
      </c>
      <c r="G838" s="17">
        <v>68.5</v>
      </c>
      <c r="H838" s="17">
        <v>132.148</v>
      </c>
      <c r="I838" s="17">
        <v>164.499</v>
      </c>
      <c r="J838" s="17">
        <v>2483.75</v>
      </c>
      <c r="K838" s="17">
        <v>120</v>
      </c>
      <c r="L838" s="17">
        <v>0.40450000000000003</v>
      </c>
      <c r="M838" s="17">
        <v>1.085</v>
      </c>
      <c r="N838" s="17">
        <v>184.98000999999999</v>
      </c>
      <c r="O838" s="17">
        <v>11685</v>
      </c>
      <c r="P838" s="17">
        <v>1705.6</v>
      </c>
      <c r="Q838" s="17">
        <v>5.7329999999999997</v>
      </c>
      <c r="R838" s="17">
        <v>3857.88</v>
      </c>
      <c r="S838" s="17">
        <v>65.795000000000002</v>
      </c>
      <c r="T838" s="17">
        <v>2.375</v>
      </c>
      <c r="U838" s="17">
        <v>-0.13</v>
      </c>
      <c r="V838" s="17">
        <v>1.4790000000000001</v>
      </c>
      <c r="W838" s="17">
        <v>5845.4894700000004</v>
      </c>
      <c r="X838" s="17">
        <v>3461.5</v>
      </c>
      <c r="Y838" s="17">
        <v>20.86</v>
      </c>
      <c r="Z838" s="17">
        <v>-7.67</v>
      </c>
    </row>
    <row r="839" spans="1:26" x14ac:dyDescent="0.2">
      <c r="A839" s="27">
        <v>44441</v>
      </c>
      <c r="B839" s="17">
        <v>772.5</v>
      </c>
      <c r="C839" s="14">
        <v>4.7450000000000001</v>
      </c>
      <c r="D839" s="17">
        <v>490.56799999999998</v>
      </c>
      <c r="E839" s="17">
        <v>21.14</v>
      </c>
      <c r="F839" s="17">
        <v>40.799999999999997</v>
      </c>
      <c r="G839" s="17">
        <v>70</v>
      </c>
      <c r="H839" s="17">
        <v>133.768</v>
      </c>
      <c r="I839" s="17">
        <v>166.755</v>
      </c>
      <c r="J839" s="17">
        <v>2473.75</v>
      </c>
      <c r="K839" s="17">
        <v>120</v>
      </c>
      <c r="L839" s="17">
        <v>0.37419999999999998</v>
      </c>
      <c r="M839" s="17">
        <v>-1.7470000000000001</v>
      </c>
      <c r="N839" s="17">
        <v>184.845</v>
      </c>
      <c r="O839" s="17">
        <v>11732</v>
      </c>
      <c r="P839" s="17">
        <v>1726</v>
      </c>
      <c r="Q839" s="17">
        <v>4.3390000000000004</v>
      </c>
      <c r="R839" s="17">
        <v>3835.4380000000001</v>
      </c>
      <c r="S839" s="17">
        <v>66.739999999999995</v>
      </c>
      <c r="T839" s="17">
        <v>2.35</v>
      </c>
      <c r="U839" s="17">
        <v>-0.14000000000000001</v>
      </c>
      <c r="V839" s="17">
        <v>1.349</v>
      </c>
      <c r="W839" s="17">
        <v>5071.1065600000002</v>
      </c>
      <c r="X839" s="17">
        <v>3494.9</v>
      </c>
      <c r="Y839" s="17">
        <v>20.94</v>
      </c>
      <c r="Z839" s="17">
        <v>-7.83</v>
      </c>
    </row>
    <row r="840" spans="1:26" x14ac:dyDescent="0.2">
      <c r="A840" s="27">
        <v>44440</v>
      </c>
      <c r="B840" s="17">
        <v>743.5</v>
      </c>
      <c r="C840" s="14">
        <v>4.13</v>
      </c>
      <c r="D840" s="17">
        <v>484</v>
      </c>
      <c r="E840" s="17">
        <v>19.315999999999999</v>
      </c>
      <c r="F840" s="17">
        <v>40.826999999999998</v>
      </c>
      <c r="G840" s="17">
        <v>75.61</v>
      </c>
      <c r="H840" s="17">
        <v>136.363</v>
      </c>
      <c r="I840" s="17">
        <v>198.49799999999999</v>
      </c>
      <c r="J840" s="17">
        <v>2446.25</v>
      </c>
      <c r="K840" s="17">
        <v>95.1</v>
      </c>
      <c r="L840" s="17">
        <v>0.41949999999999998</v>
      </c>
      <c r="M840" s="17">
        <v>-1.87</v>
      </c>
      <c r="N840" s="17">
        <v>178.10229000000001</v>
      </c>
      <c r="O840" s="17">
        <v>11702.5</v>
      </c>
      <c r="P840" s="17">
        <v>1714.5</v>
      </c>
      <c r="Q840" s="17">
        <v>0.97599999999999998</v>
      </c>
      <c r="R840" s="17">
        <v>3871.7</v>
      </c>
      <c r="S840" s="17">
        <v>68.75</v>
      </c>
      <c r="T840" s="17">
        <v>2.1749999999999998</v>
      </c>
      <c r="U840" s="17">
        <v>-0.13850000000000001</v>
      </c>
      <c r="V840" s="17">
        <v>1.2150000000000001</v>
      </c>
      <c r="W840" s="17">
        <v>5183.1055999999999</v>
      </c>
      <c r="X840" s="17">
        <v>3422.2</v>
      </c>
      <c r="Y840" s="17">
        <v>20.765000000000001</v>
      </c>
      <c r="Z840" s="17">
        <v>-7.9</v>
      </c>
    </row>
    <row r="841" spans="1:26" x14ac:dyDescent="0.2">
      <c r="A841" s="27">
        <v>44439</v>
      </c>
      <c r="B841" s="17">
        <v>729.5</v>
      </c>
      <c r="C841" s="14">
        <v>3.3</v>
      </c>
      <c r="D841" s="17">
        <v>459</v>
      </c>
      <c r="E841" s="17">
        <v>18.890999999999998</v>
      </c>
      <c r="F841" s="17">
        <v>40.5</v>
      </c>
      <c r="G841" s="17">
        <v>81</v>
      </c>
      <c r="H841" s="17">
        <v>127.303</v>
      </c>
      <c r="I841" s="17">
        <v>160.00299999999999</v>
      </c>
      <c r="J841" s="17">
        <v>2445</v>
      </c>
      <c r="K841" s="17">
        <v>55</v>
      </c>
      <c r="L841" s="17">
        <v>0.29499999999999998</v>
      </c>
      <c r="M841" s="17">
        <v>-2.5049999999999999</v>
      </c>
      <c r="N841" s="17">
        <v>177.33</v>
      </c>
      <c r="O841" s="17">
        <v>11780.5</v>
      </c>
      <c r="P841" s="17">
        <v>1727.5</v>
      </c>
      <c r="Q841" s="17">
        <v>-0.5</v>
      </c>
      <c r="R841" s="17">
        <v>3896.1</v>
      </c>
      <c r="S841" s="17">
        <v>66.692999999999998</v>
      </c>
      <c r="T841" s="17">
        <v>2.2000000000000002</v>
      </c>
      <c r="U841" s="17">
        <v>-0.189</v>
      </c>
      <c r="V841" s="17">
        <v>1.1679999999999999</v>
      </c>
      <c r="W841" s="17">
        <v>4837.95273</v>
      </c>
      <c r="X841" s="17">
        <v>3392.6</v>
      </c>
      <c r="Y841" s="17">
        <v>20.875</v>
      </c>
      <c r="Z841" s="17">
        <v>-8.02</v>
      </c>
    </row>
    <row r="842" spans="1:26" x14ac:dyDescent="0.2">
      <c r="A842" s="27">
        <v>44438</v>
      </c>
      <c r="B842" s="17">
        <v>732.5</v>
      </c>
      <c r="C842" s="14">
        <v>3.125</v>
      </c>
      <c r="D842" s="17">
        <v>457</v>
      </c>
      <c r="E842" s="17">
        <v>19.628</v>
      </c>
      <c r="F842" s="17">
        <v>39.594999999999999</v>
      </c>
      <c r="G842" s="17">
        <v>79.5</v>
      </c>
      <c r="H842" s="17">
        <v>137.06800000000001</v>
      </c>
      <c r="I842" s="17">
        <v>191.755</v>
      </c>
      <c r="J842" s="17">
        <v>2480.81</v>
      </c>
      <c r="K842" s="17">
        <v>55.1</v>
      </c>
      <c r="L842" s="17">
        <v>0.29930000000000001</v>
      </c>
      <c r="M842" s="17">
        <v>-4.4880000000000004</v>
      </c>
      <c r="N842" s="17">
        <v>180.39999</v>
      </c>
      <c r="O842" s="17">
        <v>11735</v>
      </c>
      <c r="P842" s="17">
        <v>1757.5</v>
      </c>
      <c r="Q842" s="17">
        <v>2.4580000000000002</v>
      </c>
      <c r="R842" s="17">
        <v>3937.3</v>
      </c>
      <c r="S842" s="17">
        <v>68.349999999999994</v>
      </c>
      <c r="T842" s="17">
        <v>2.2450000000000001</v>
      </c>
      <c r="U842" s="17">
        <v>-0.1157</v>
      </c>
      <c r="V842" s="17">
        <v>1.2869999999999999</v>
      </c>
      <c r="W842" s="17">
        <v>6239.92994</v>
      </c>
      <c r="X842" s="17">
        <v>3371.2</v>
      </c>
      <c r="Y842" s="17">
        <v>20.837</v>
      </c>
      <c r="Z842" s="17">
        <v>-8.1890000000000001</v>
      </c>
    </row>
    <row r="843" spans="1:26" x14ac:dyDescent="0.2">
      <c r="A843" s="27">
        <v>44435</v>
      </c>
      <c r="B843" s="17">
        <v>737.19299999999998</v>
      </c>
      <c r="C843" s="14">
        <v>3.2349999999999999</v>
      </c>
      <c r="D843" s="17">
        <v>466.57499999999999</v>
      </c>
      <c r="E843" s="17">
        <v>19.989999999999998</v>
      </c>
      <c r="F843" s="17">
        <v>39.270000000000003</v>
      </c>
      <c r="G843" s="17">
        <v>79</v>
      </c>
      <c r="H843" s="17">
        <v>152.65299999999999</v>
      </c>
      <c r="I843" s="17">
        <v>-84</v>
      </c>
      <c r="J843" s="17">
        <v>2480.81</v>
      </c>
      <c r="K843" s="17">
        <v>55</v>
      </c>
      <c r="L843" s="17">
        <v>0.36799999999999999</v>
      </c>
      <c r="M843" s="17">
        <v>-4.74</v>
      </c>
      <c r="N843" s="17">
        <v>176</v>
      </c>
      <c r="O843" s="17">
        <v>11875</v>
      </c>
      <c r="P843" s="17">
        <v>1770</v>
      </c>
      <c r="Q843" s="17">
        <v>3.1339999999999999</v>
      </c>
      <c r="R843" s="17">
        <v>3921.0650000000001</v>
      </c>
      <c r="S843" s="17">
        <v>67.974999999999994</v>
      </c>
      <c r="T843" s="17">
        <v>2.15</v>
      </c>
      <c r="U843" s="17">
        <v>-0.1032</v>
      </c>
      <c r="V843" s="17">
        <v>1.3240000000000001</v>
      </c>
      <c r="W843" s="17">
        <v>6284.2566100000004</v>
      </c>
      <c r="X843" s="17">
        <v>3382</v>
      </c>
      <c r="Y843" s="17">
        <v>20.84</v>
      </c>
      <c r="Z843" s="17">
        <v>-8.18</v>
      </c>
    </row>
    <row r="844" spans="1:26" x14ac:dyDescent="0.2">
      <c r="A844" s="27">
        <v>44434</v>
      </c>
      <c r="B844" s="17">
        <v>762.27800000000002</v>
      </c>
      <c r="C844" s="14">
        <v>3.24</v>
      </c>
      <c r="D844" s="17">
        <v>454.82799999999997</v>
      </c>
      <c r="E844" s="17">
        <v>20.231999999999999</v>
      </c>
      <c r="F844" s="17">
        <v>39.47</v>
      </c>
      <c r="G844" s="17">
        <v>84.17</v>
      </c>
      <c r="H844" s="17">
        <v>168.203</v>
      </c>
      <c r="I844" s="17">
        <v>221.49600000000001</v>
      </c>
      <c r="J844" s="17">
        <v>2530</v>
      </c>
      <c r="K844" s="17">
        <v>50</v>
      </c>
      <c r="L844" s="17">
        <v>0.37580000000000002</v>
      </c>
      <c r="M844" s="17">
        <v>-5.5629999999999997</v>
      </c>
      <c r="N844" s="17">
        <v>177.285</v>
      </c>
      <c r="O844" s="17">
        <v>12245.3</v>
      </c>
      <c r="P844" s="17">
        <v>1839.3</v>
      </c>
      <c r="Q844" s="17">
        <v>4.75</v>
      </c>
      <c r="R844" s="17">
        <v>4075.98</v>
      </c>
      <c r="S844" s="17">
        <v>69.715000000000003</v>
      </c>
      <c r="T844" s="17">
        <v>2.1</v>
      </c>
      <c r="U844" s="17">
        <v>-8.9700000000000002E-2</v>
      </c>
      <c r="V844" s="17">
        <v>1.335</v>
      </c>
      <c r="W844" s="17">
        <v>5675.0495000000001</v>
      </c>
      <c r="X844" s="17">
        <v>3470.8</v>
      </c>
      <c r="Y844" s="17">
        <v>21.09</v>
      </c>
      <c r="Z844" s="17">
        <v>-8.3070000000000004</v>
      </c>
    </row>
    <row r="845" spans="1:26" x14ac:dyDescent="0.2">
      <c r="A845" s="27">
        <v>44433</v>
      </c>
      <c r="B845" s="17">
        <v>744.45899999999995</v>
      </c>
      <c r="C845" s="14">
        <v>3.1349999999999998</v>
      </c>
      <c r="D845" s="17">
        <v>464.5</v>
      </c>
      <c r="E845" s="17">
        <v>20.084</v>
      </c>
      <c r="F845" s="17">
        <v>38.862000000000002</v>
      </c>
      <c r="G845" s="17">
        <v>90.174999999999997</v>
      </c>
      <c r="H845" s="17">
        <v>162.32</v>
      </c>
      <c r="I845" s="17">
        <v>272.25</v>
      </c>
      <c r="J845" s="17">
        <v>2600</v>
      </c>
      <c r="K845" s="17">
        <v>50</v>
      </c>
      <c r="L845" s="17">
        <v>0.3483</v>
      </c>
      <c r="M845" s="17">
        <v>-6.23</v>
      </c>
      <c r="N845" s="17">
        <v>182.79596000000001</v>
      </c>
      <c r="O845" s="17">
        <v>11787</v>
      </c>
      <c r="P845" s="17">
        <v>1922</v>
      </c>
      <c r="Q845" s="17">
        <v>1.29</v>
      </c>
      <c r="R845" s="17">
        <v>4001.7449999999999</v>
      </c>
      <c r="S845" s="17">
        <v>70.882000000000005</v>
      </c>
      <c r="T845" s="17">
        <v>1.9350000000000001</v>
      </c>
      <c r="U845" s="17">
        <v>-0.1018</v>
      </c>
      <c r="V845" s="17">
        <v>1.2729999999999999</v>
      </c>
      <c r="W845" s="17">
        <v>5857.4684699999998</v>
      </c>
      <c r="X845" s="17">
        <v>3306.1</v>
      </c>
      <c r="Y845" s="17">
        <v>21.56</v>
      </c>
      <c r="Z845" s="17">
        <v>-8.3130000000000006</v>
      </c>
    </row>
    <row r="846" spans="1:26" x14ac:dyDescent="0.2">
      <c r="A846" s="27">
        <v>44432</v>
      </c>
      <c r="B846" s="17">
        <v>743.19</v>
      </c>
      <c r="C846" s="14">
        <v>3.14</v>
      </c>
      <c r="D846" s="17">
        <v>471</v>
      </c>
      <c r="E846" s="17">
        <v>20.852</v>
      </c>
      <c r="F846" s="17">
        <v>38.15</v>
      </c>
      <c r="G846" s="17">
        <v>88.734999999999999</v>
      </c>
      <c r="H846" s="17">
        <v>150.63999999999999</v>
      </c>
      <c r="I846" s="17">
        <v>237.49799999999999</v>
      </c>
      <c r="J846" s="17">
        <v>2555</v>
      </c>
      <c r="K846" s="17">
        <v>50</v>
      </c>
      <c r="L846" s="17">
        <v>0.38350000000000001</v>
      </c>
      <c r="M846" s="17">
        <v>-6.3019999999999996</v>
      </c>
      <c r="N846" s="17">
        <v>176.32500999999999</v>
      </c>
      <c r="O846" s="17">
        <v>11870.5</v>
      </c>
      <c r="P846" s="17">
        <v>1889.5</v>
      </c>
      <c r="Q846" s="17">
        <v>2.4820000000000002</v>
      </c>
      <c r="R846" s="17">
        <v>4053.35</v>
      </c>
      <c r="S846" s="17">
        <v>69.58</v>
      </c>
      <c r="T846" s="17">
        <v>1.95</v>
      </c>
      <c r="U846" s="17">
        <v>-0.1075</v>
      </c>
      <c r="V846" s="17">
        <v>1.141</v>
      </c>
      <c r="W846" s="17">
        <v>4546.0513199999996</v>
      </c>
      <c r="X846" s="17">
        <v>3622.3</v>
      </c>
      <c r="Y846" s="17">
        <v>21.12</v>
      </c>
      <c r="Z846" s="17">
        <v>-7.92</v>
      </c>
    </row>
    <row r="847" spans="1:26" x14ac:dyDescent="0.2">
      <c r="A847" s="27">
        <v>44431</v>
      </c>
      <c r="B847" s="17">
        <v>772.76199999999994</v>
      </c>
      <c r="C847" s="14">
        <v>3.0350000000000001</v>
      </c>
      <c r="D847" s="17">
        <v>470.5</v>
      </c>
      <c r="E847" s="17">
        <v>20.7</v>
      </c>
      <c r="F847" s="17">
        <v>38.448</v>
      </c>
      <c r="G847" s="17">
        <v>89.525000000000006</v>
      </c>
      <c r="H847" s="17">
        <v>156.19</v>
      </c>
      <c r="I847" s="17">
        <v>125.499</v>
      </c>
      <c r="J847" s="17">
        <v>2560</v>
      </c>
      <c r="K847" s="17">
        <v>55</v>
      </c>
      <c r="L847" s="17">
        <v>0.4335</v>
      </c>
      <c r="M847" s="17">
        <v>-7.89</v>
      </c>
      <c r="N847" s="17">
        <v>178.44945000000001</v>
      </c>
      <c r="O847" s="17">
        <v>11778.5</v>
      </c>
      <c r="P847" s="17">
        <v>1901.5</v>
      </c>
      <c r="Q847" s="17">
        <v>6.1280000000000001</v>
      </c>
      <c r="R847" s="17">
        <v>4021.7849999999999</v>
      </c>
      <c r="S847" s="17">
        <v>70</v>
      </c>
      <c r="T847" s="17">
        <v>2.0099999999999998</v>
      </c>
      <c r="U847" s="17">
        <v>-0.106</v>
      </c>
      <c r="V847" s="17">
        <v>1.1950000000000001</v>
      </c>
      <c r="W847" s="17">
        <v>4811.0967600000004</v>
      </c>
      <c r="X847" s="17">
        <v>3613.5</v>
      </c>
      <c r="Y847" s="17">
        <v>21.324999999999999</v>
      </c>
      <c r="Z847" s="17">
        <v>-8.18</v>
      </c>
    </row>
    <row r="848" spans="1:26" x14ac:dyDescent="0.2">
      <c r="A848" s="27">
        <v>44428</v>
      </c>
      <c r="B848" s="17">
        <v>747.73800000000006</v>
      </c>
      <c r="C848" s="14">
        <v>3.0449999999999999</v>
      </c>
      <c r="D848" s="17">
        <v>445.5</v>
      </c>
      <c r="E848" s="17">
        <v>21.501999999999999</v>
      </c>
      <c r="F848" s="17">
        <v>38</v>
      </c>
      <c r="G848" s="17">
        <v>89</v>
      </c>
      <c r="H848" s="17">
        <v>188.47499999999999</v>
      </c>
      <c r="I848" s="17">
        <v>154.25200000000001</v>
      </c>
      <c r="J848" s="17">
        <v>2542.5</v>
      </c>
      <c r="K848" s="17">
        <v>55</v>
      </c>
      <c r="L848" s="17">
        <v>0.40550000000000003</v>
      </c>
      <c r="M848" s="17">
        <v>-7.9550000000000001</v>
      </c>
      <c r="N848" s="17">
        <v>175.77</v>
      </c>
      <c r="O848" s="17">
        <v>11798</v>
      </c>
      <c r="P848" s="17">
        <v>1847.5</v>
      </c>
      <c r="Q848" s="17">
        <v>5.63</v>
      </c>
      <c r="R848" s="17">
        <v>4055.68</v>
      </c>
      <c r="S848" s="17">
        <v>70.778000000000006</v>
      </c>
      <c r="T848" s="17">
        <v>1.99</v>
      </c>
      <c r="U848" s="17">
        <v>-6.7699999999999996E-2</v>
      </c>
      <c r="V848" s="17">
        <v>1.2549999999999999</v>
      </c>
      <c r="W848" s="17">
        <v>6542.9700199999997</v>
      </c>
      <c r="X848" s="17">
        <v>3804.7</v>
      </c>
      <c r="Y848" s="17">
        <v>21.03</v>
      </c>
      <c r="Z848" s="17">
        <v>-8.3000000000000007</v>
      </c>
    </row>
    <row r="849" spans="1:26" x14ac:dyDescent="0.2">
      <c r="A849" s="27">
        <v>44427</v>
      </c>
      <c r="B849" s="17">
        <v>745.92600000000004</v>
      </c>
      <c r="C849" s="14">
        <v>3.1</v>
      </c>
      <c r="D849" s="17">
        <v>470</v>
      </c>
      <c r="E849" s="17">
        <v>20.274999999999999</v>
      </c>
      <c r="F849" s="17">
        <v>38.869999999999997</v>
      </c>
      <c r="G849" s="17">
        <v>89</v>
      </c>
      <c r="H849" s="17">
        <v>165.16499999999999</v>
      </c>
      <c r="I849" s="17">
        <v>206.251</v>
      </c>
      <c r="J849" s="17">
        <v>2548.75</v>
      </c>
      <c r="K849" s="17">
        <v>45</v>
      </c>
      <c r="L849" s="17">
        <v>0.43630000000000002</v>
      </c>
      <c r="M849" s="17">
        <v>-7.92</v>
      </c>
      <c r="N849" s="17">
        <v>174.27188000000001</v>
      </c>
      <c r="O849" s="17">
        <v>12008.5</v>
      </c>
      <c r="P849" s="17">
        <v>1843.7</v>
      </c>
      <c r="Q849" s="17">
        <v>6.8330000000000002</v>
      </c>
      <c r="R849" s="17">
        <v>4167.8249999999998</v>
      </c>
      <c r="S849" s="17">
        <v>71.75</v>
      </c>
      <c r="T849" s="17">
        <v>2.1800000000000002</v>
      </c>
      <c r="U849" s="17">
        <v>-7.9799999999999996E-2</v>
      </c>
      <c r="V849" s="17">
        <v>1.3049999999999999</v>
      </c>
      <c r="W849" s="17">
        <v>6403.9616999999998</v>
      </c>
      <c r="X849" s="17">
        <v>3610</v>
      </c>
      <c r="Y849" s="17">
        <v>21.06</v>
      </c>
      <c r="Z849" s="17">
        <v>-8.4499999999999993</v>
      </c>
    </row>
    <row r="850" spans="1:26" x14ac:dyDescent="0.2">
      <c r="A850" s="27">
        <v>44426</v>
      </c>
      <c r="B850" s="17">
        <v>739.57899999999995</v>
      </c>
      <c r="C850" s="14">
        <v>2.948</v>
      </c>
      <c r="D850" s="17">
        <v>475.5</v>
      </c>
      <c r="E850" s="17">
        <v>20.216999999999999</v>
      </c>
      <c r="F850" s="17">
        <v>39.576999999999998</v>
      </c>
      <c r="G850" s="17">
        <v>88.802999999999997</v>
      </c>
      <c r="H850" s="17">
        <v>157.58000000000001</v>
      </c>
      <c r="I850" s="17">
        <v>190.249</v>
      </c>
      <c r="J850" s="17">
        <v>2575</v>
      </c>
      <c r="K850" s="17">
        <v>45</v>
      </c>
      <c r="L850" s="17">
        <v>0.45900000000000002</v>
      </c>
      <c r="M850" s="17">
        <v>-6.9880000000000004</v>
      </c>
      <c r="N850" s="17">
        <v>173.53</v>
      </c>
      <c r="O850" s="17">
        <v>11593.3</v>
      </c>
      <c r="P850" s="17">
        <v>1863.9</v>
      </c>
      <c r="Q850" s="17">
        <v>5.79</v>
      </c>
      <c r="R850" s="17">
        <v>4072.125</v>
      </c>
      <c r="S850" s="17">
        <v>72.03</v>
      </c>
      <c r="T850" s="17">
        <v>2</v>
      </c>
      <c r="U850" s="17">
        <v>-0.10199999999999999</v>
      </c>
      <c r="V850" s="17">
        <v>1.2310000000000001</v>
      </c>
      <c r="W850" s="17">
        <v>6450.5007699999996</v>
      </c>
      <c r="X850" s="17">
        <v>3418.7</v>
      </c>
      <c r="Y850" s="17">
        <v>21.515000000000001</v>
      </c>
      <c r="Z850" s="17">
        <v>-8.5399999999999991</v>
      </c>
    </row>
    <row r="851" spans="1:26" x14ac:dyDescent="0.2">
      <c r="A851" s="27">
        <v>44425</v>
      </c>
      <c r="B851" s="17">
        <v>724.024</v>
      </c>
      <c r="C851" s="14">
        <v>2.7749999999999999</v>
      </c>
      <c r="D851" s="17">
        <v>485</v>
      </c>
      <c r="E851" s="17">
        <v>20.661000000000001</v>
      </c>
      <c r="F851" s="17">
        <v>38.853000000000002</v>
      </c>
      <c r="G851" s="17">
        <v>83.777000000000001</v>
      </c>
      <c r="H851" s="17">
        <v>156.12</v>
      </c>
      <c r="I851" s="17">
        <v>203.24700000000001</v>
      </c>
      <c r="J851" s="17">
        <v>2566.25</v>
      </c>
      <c r="K851" s="17">
        <v>45</v>
      </c>
      <c r="L851" s="17">
        <v>0.49099999999999999</v>
      </c>
      <c r="M851" s="17">
        <v>-6.7869999999999999</v>
      </c>
      <c r="N851" s="17">
        <v>169.95392000000001</v>
      </c>
      <c r="O851" s="17">
        <v>11537.5</v>
      </c>
      <c r="P851" s="17">
        <v>1838.7</v>
      </c>
      <c r="Q851" s="17">
        <v>7.335</v>
      </c>
      <c r="R851" s="17">
        <v>4045.7080000000001</v>
      </c>
      <c r="S851" s="17">
        <v>75.599999999999994</v>
      </c>
      <c r="T851" s="17">
        <v>1.9159999999999999</v>
      </c>
      <c r="U851" s="17">
        <v>-9.5000000000000001E-2</v>
      </c>
      <c r="V851" s="17">
        <v>1.2250000000000001</v>
      </c>
      <c r="W851" s="17">
        <v>4985.5045</v>
      </c>
      <c r="X851" s="17">
        <v>3419.5</v>
      </c>
      <c r="Y851" s="17">
        <v>21.06</v>
      </c>
      <c r="Z851" s="17">
        <v>-8.1449999999999996</v>
      </c>
    </row>
    <row r="852" spans="1:26" x14ac:dyDescent="0.2">
      <c r="A852" s="27">
        <v>44424</v>
      </c>
      <c r="B852" s="17">
        <v>714.5</v>
      </c>
      <c r="C852" s="14">
        <v>2.5299999999999998</v>
      </c>
      <c r="D852" s="17">
        <v>479.61500000000001</v>
      </c>
      <c r="E852" s="17">
        <v>20.251999999999999</v>
      </c>
      <c r="F852" s="17">
        <v>39.036999999999999</v>
      </c>
      <c r="G852" s="17">
        <v>82.25</v>
      </c>
      <c r="H852" s="17">
        <v>152.05000000000001</v>
      </c>
      <c r="I852" s="17">
        <v>158.25299999999999</v>
      </c>
      <c r="J852" s="17">
        <v>2518.75</v>
      </c>
      <c r="K852" s="17">
        <v>40</v>
      </c>
      <c r="L852" s="17">
        <v>0.53700000000000003</v>
      </c>
      <c r="M852" s="17">
        <v>-7.2249999999999996</v>
      </c>
      <c r="N852" s="17">
        <v>169.63498999999999</v>
      </c>
      <c r="O852" s="17">
        <v>11482.5</v>
      </c>
      <c r="P852" s="17">
        <v>1831.3</v>
      </c>
      <c r="Q852" s="17">
        <v>8.4700000000000006</v>
      </c>
      <c r="R852" s="17">
        <v>4038.3249999999998</v>
      </c>
      <c r="S852" s="17">
        <v>70.34</v>
      </c>
      <c r="T852" s="17">
        <v>1.86</v>
      </c>
      <c r="U852" s="17">
        <v>-0.13650000000000001</v>
      </c>
      <c r="V852" s="17">
        <v>1.391</v>
      </c>
      <c r="W852" s="17">
        <v>6452.4846600000001</v>
      </c>
      <c r="X852" s="17">
        <v>3320.5</v>
      </c>
      <c r="Y852" s="17">
        <v>21.145</v>
      </c>
      <c r="Z852" s="17">
        <v>-8.0299999999999994</v>
      </c>
    </row>
    <row r="853" spans="1:26" x14ac:dyDescent="0.2">
      <c r="A853" s="27">
        <v>44421</v>
      </c>
      <c r="B853" s="17">
        <v>709.5</v>
      </c>
      <c r="C853" s="14">
        <v>2.2999999999999998</v>
      </c>
      <c r="D853" s="17">
        <v>493</v>
      </c>
      <c r="E853" s="17">
        <v>21.164000000000001</v>
      </c>
      <c r="F853" s="17">
        <v>38.825000000000003</v>
      </c>
      <c r="G853" s="17">
        <v>81</v>
      </c>
      <c r="H853" s="17">
        <v>148.328</v>
      </c>
      <c r="I853" s="17">
        <v>93.751000000000005</v>
      </c>
      <c r="J853" s="17">
        <v>2502.5</v>
      </c>
      <c r="K853" s="17">
        <v>11</v>
      </c>
      <c r="L853" s="17">
        <v>0.53779999999999994</v>
      </c>
      <c r="M853" s="17">
        <v>-7.4569999999999999</v>
      </c>
      <c r="N853" s="17">
        <v>170.64</v>
      </c>
      <c r="O853" s="17">
        <v>11528</v>
      </c>
      <c r="P853" s="17">
        <v>1841.4</v>
      </c>
      <c r="Q853" s="17">
        <v>7.3680000000000003</v>
      </c>
      <c r="R853" s="17">
        <v>4072.4780000000001</v>
      </c>
      <c r="S853" s="17">
        <v>72</v>
      </c>
      <c r="T853" s="17">
        <v>1.9</v>
      </c>
      <c r="U853" s="17">
        <v>-0.1075</v>
      </c>
      <c r="V853" s="17">
        <v>1.5149999999999999</v>
      </c>
      <c r="W853" s="17">
        <v>4902.0396499999997</v>
      </c>
      <c r="X853" s="17">
        <v>3322.3</v>
      </c>
      <c r="Y853" s="17">
        <v>21.16</v>
      </c>
      <c r="Z853" s="17">
        <v>-7.9009999999999998</v>
      </c>
    </row>
    <row r="854" spans="1:26" x14ac:dyDescent="0.2">
      <c r="A854" s="27">
        <v>44420</v>
      </c>
      <c r="B854" s="17">
        <v>701.59</v>
      </c>
      <c r="C854" s="14">
        <v>2.355</v>
      </c>
      <c r="D854" s="17">
        <v>472.5</v>
      </c>
      <c r="E854" s="17">
        <v>19.574999999999999</v>
      </c>
      <c r="F854" s="17">
        <v>39.228000000000002</v>
      </c>
      <c r="G854" s="17">
        <v>82.5</v>
      </c>
      <c r="H854" s="17">
        <v>161.02500000000001</v>
      </c>
      <c r="I854" s="17">
        <v>161.495</v>
      </c>
      <c r="J854" s="17">
        <v>2492.5</v>
      </c>
      <c r="K854" s="17">
        <v>11</v>
      </c>
      <c r="L854" s="17">
        <v>0.49469999999999997</v>
      </c>
      <c r="M854" s="17">
        <v>-7.6619999999999999</v>
      </c>
      <c r="N854" s="17">
        <v>170.035</v>
      </c>
      <c r="O854" s="17">
        <v>11872.5</v>
      </c>
      <c r="P854" s="17">
        <v>1829.9</v>
      </c>
      <c r="Q854" s="17">
        <v>7.26</v>
      </c>
      <c r="R854" s="17">
        <v>4189.5200000000004</v>
      </c>
      <c r="S854" s="17">
        <v>74.956999999999994</v>
      </c>
      <c r="T854" s="17">
        <v>1.9</v>
      </c>
      <c r="U854" s="17">
        <v>-0.111</v>
      </c>
      <c r="V854" s="17">
        <v>1.5149999999999999</v>
      </c>
      <c r="W854" s="17">
        <v>5644.9894400000003</v>
      </c>
      <c r="X854" s="17">
        <v>3322.3</v>
      </c>
      <c r="Y854" s="17">
        <v>21.077000000000002</v>
      </c>
      <c r="Z854" s="17">
        <v>-8.0350000000000001</v>
      </c>
    </row>
    <row r="855" spans="1:26" x14ac:dyDescent="0.2">
      <c r="A855" s="27">
        <v>44419</v>
      </c>
      <c r="B855" s="17">
        <v>712.30899999999997</v>
      </c>
      <c r="C855" s="14">
        <v>2.4300000000000002</v>
      </c>
      <c r="D855" s="17">
        <v>469</v>
      </c>
      <c r="E855" s="17">
        <v>19.225000000000001</v>
      </c>
      <c r="F855" s="17">
        <v>39.722000000000001</v>
      </c>
      <c r="G855" s="17">
        <v>82.605000000000004</v>
      </c>
      <c r="H855" s="17">
        <v>184.458</v>
      </c>
      <c r="I855" s="17">
        <v>155.749</v>
      </c>
      <c r="J855" s="17">
        <v>2610</v>
      </c>
      <c r="K855" s="17">
        <v>22</v>
      </c>
      <c r="L855" s="17">
        <v>0.43469999999999998</v>
      </c>
      <c r="M855" s="17">
        <v>-6.9880000000000004</v>
      </c>
      <c r="N855" s="17">
        <v>173.11725000000001</v>
      </c>
      <c r="O855" s="17">
        <v>11664.5</v>
      </c>
      <c r="P855" s="17">
        <v>1836</v>
      </c>
      <c r="Q855" s="17">
        <v>7.81</v>
      </c>
      <c r="R855" s="17">
        <v>4186.5</v>
      </c>
      <c r="S855" s="17">
        <v>75</v>
      </c>
      <c r="T855" s="17">
        <v>1.9950000000000001</v>
      </c>
      <c r="U855" s="17">
        <v>-0.1235</v>
      </c>
      <c r="V855" s="17">
        <v>1.5860000000000001</v>
      </c>
      <c r="W855" s="17">
        <v>5579.9874799999998</v>
      </c>
      <c r="X855" s="17">
        <v>3422.6</v>
      </c>
      <c r="Y855" s="17">
        <v>21.58</v>
      </c>
      <c r="Z855" s="17">
        <v>-8.2200000000000006</v>
      </c>
    </row>
    <row r="856" spans="1:26" x14ac:dyDescent="0.2">
      <c r="A856" s="27">
        <v>44418</v>
      </c>
      <c r="B856" s="17">
        <v>687.43799999999999</v>
      </c>
      <c r="C856" s="14">
        <v>2.4</v>
      </c>
      <c r="D856" s="17">
        <v>460.5</v>
      </c>
      <c r="E856" s="17">
        <v>19.651</v>
      </c>
      <c r="F856" s="17">
        <v>36.417000000000002</v>
      </c>
      <c r="G856" s="17">
        <v>74</v>
      </c>
      <c r="H856" s="17">
        <v>170.358</v>
      </c>
      <c r="I856" s="17">
        <v>334.00299999999999</v>
      </c>
      <c r="J856" s="17">
        <v>2552.75</v>
      </c>
      <c r="K856" s="17">
        <v>5.5</v>
      </c>
      <c r="L856" s="17">
        <v>0.40550000000000003</v>
      </c>
      <c r="M856" s="17">
        <v>-7.0250000000000004</v>
      </c>
      <c r="N856" s="17">
        <v>167.14583999999999</v>
      </c>
      <c r="O856" s="17">
        <v>11813.8</v>
      </c>
      <c r="P856" s="17">
        <v>1792.5</v>
      </c>
      <c r="Q856" s="17">
        <v>8.9030000000000005</v>
      </c>
      <c r="R856" s="17">
        <v>4192.5</v>
      </c>
      <c r="S856" s="17">
        <v>74.16</v>
      </c>
      <c r="T856" s="17">
        <v>2.024</v>
      </c>
      <c r="U856" s="17">
        <v>-0.1222</v>
      </c>
      <c r="V856" s="17">
        <v>1.605</v>
      </c>
      <c r="W856" s="17">
        <v>6333.4656000000004</v>
      </c>
      <c r="X856" s="17">
        <v>3427.1</v>
      </c>
      <c r="Y856" s="17">
        <v>21.11</v>
      </c>
      <c r="Z856" s="17">
        <v>-8.02</v>
      </c>
    </row>
    <row r="857" spans="1:26" x14ac:dyDescent="0.2">
      <c r="A857" s="27">
        <v>44417</v>
      </c>
      <c r="B857" s="17">
        <v>712.21600000000001</v>
      </c>
      <c r="C857" s="14">
        <v>2.4079999999999999</v>
      </c>
      <c r="D857" s="17">
        <v>471.00299999999999</v>
      </c>
      <c r="E857" s="17">
        <v>20.350000000000001</v>
      </c>
      <c r="F857" s="17">
        <v>33.770000000000003</v>
      </c>
      <c r="G857" s="17">
        <v>71.5</v>
      </c>
      <c r="H857" s="17">
        <v>156.58000000000001</v>
      </c>
      <c r="I857" s="17">
        <v>234.499</v>
      </c>
      <c r="J857" s="17">
        <v>2556.25</v>
      </c>
      <c r="K857" s="17">
        <v>5.5</v>
      </c>
      <c r="L857" s="17">
        <v>0.4178</v>
      </c>
      <c r="M857" s="17">
        <v>-7.1520000000000001</v>
      </c>
      <c r="N857" s="17">
        <v>164.88650999999999</v>
      </c>
      <c r="O857" s="17">
        <v>11610</v>
      </c>
      <c r="P857" s="17">
        <v>1789</v>
      </c>
      <c r="Q857" s="17">
        <v>10.715</v>
      </c>
      <c r="R857" s="17">
        <v>4205.92</v>
      </c>
      <c r="S857" s="17">
        <v>75.95</v>
      </c>
      <c r="T857" s="17">
        <v>1.75</v>
      </c>
      <c r="U857" s="17">
        <v>-0.14000000000000001</v>
      </c>
      <c r="V857" s="17">
        <v>1.585</v>
      </c>
      <c r="W857" s="17">
        <v>5034.4854599999999</v>
      </c>
      <c r="X857" s="17">
        <v>3416.8</v>
      </c>
      <c r="Y857" s="17">
        <v>21.344999999999999</v>
      </c>
      <c r="Z857" s="17">
        <v>-7.8</v>
      </c>
    </row>
    <row r="858" spans="1:26" x14ac:dyDescent="0.2">
      <c r="A858" s="27">
        <v>44414</v>
      </c>
      <c r="B858" s="17">
        <v>689.61099999999999</v>
      </c>
      <c r="C858" s="14">
        <v>2.33</v>
      </c>
      <c r="D858" s="17">
        <v>454.5</v>
      </c>
      <c r="E858" s="17">
        <v>19.25</v>
      </c>
      <c r="F858" s="17">
        <v>33</v>
      </c>
      <c r="G858" s="17">
        <v>65</v>
      </c>
      <c r="H858" s="17">
        <v>140.93799999999999</v>
      </c>
      <c r="I858" s="17">
        <v>170.751</v>
      </c>
      <c r="J858" s="17">
        <v>2525</v>
      </c>
      <c r="K858" s="17">
        <v>-20</v>
      </c>
      <c r="L858" s="17">
        <v>0.34150000000000003</v>
      </c>
      <c r="M858" s="17">
        <v>-7.2329999999999997</v>
      </c>
      <c r="N858" s="17">
        <v>155.5</v>
      </c>
      <c r="O858" s="17">
        <v>11573.3</v>
      </c>
      <c r="P858" s="17">
        <v>1779.4</v>
      </c>
      <c r="Q858" s="17">
        <v>11.268000000000001</v>
      </c>
      <c r="R858" s="17">
        <v>4199.2449999999999</v>
      </c>
      <c r="S858" s="17">
        <v>74.2</v>
      </c>
      <c r="T858" s="17">
        <v>1.7250000000000001</v>
      </c>
      <c r="U858" s="17">
        <v>-0.1215</v>
      </c>
      <c r="V858" s="17">
        <v>1.51</v>
      </c>
      <c r="W858" s="17">
        <v>5296.93667</v>
      </c>
      <c r="X858" s="17">
        <v>3410.6</v>
      </c>
      <c r="Y858" s="17">
        <v>21.06</v>
      </c>
      <c r="Z858" s="17">
        <v>-7.76</v>
      </c>
    </row>
    <row r="859" spans="1:26" x14ac:dyDescent="0.2">
      <c r="A859" s="27">
        <v>44413</v>
      </c>
      <c r="B859" s="17">
        <v>685.74099999999999</v>
      </c>
      <c r="C859" s="14">
        <v>2.2000000000000002</v>
      </c>
      <c r="D859" s="17">
        <v>442.02499999999998</v>
      </c>
      <c r="E859" s="17">
        <v>19.129000000000001</v>
      </c>
      <c r="F859" s="17">
        <v>32.618000000000002</v>
      </c>
      <c r="G859" s="17">
        <v>65</v>
      </c>
      <c r="H859" s="17">
        <v>148.965</v>
      </c>
      <c r="I859" s="17">
        <v>190.501</v>
      </c>
      <c r="J859" s="17">
        <v>2541.25</v>
      </c>
      <c r="K859" s="17">
        <v>-53</v>
      </c>
      <c r="L859" s="17">
        <v>0.34150000000000003</v>
      </c>
      <c r="M859" s="17">
        <v>-7.0679999999999996</v>
      </c>
      <c r="N859" s="17">
        <v>154.33945</v>
      </c>
      <c r="O859" s="17">
        <v>11755.5</v>
      </c>
      <c r="P859" s="17">
        <v>1722.5</v>
      </c>
      <c r="Q859" s="17">
        <v>11.494999999999999</v>
      </c>
      <c r="R859" s="17">
        <v>4177.2120000000004</v>
      </c>
      <c r="S859" s="17">
        <v>70.23</v>
      </c>
      <c r="T859" s="17">
        <v>1.825</v>
      </c>
      <c r="U859" s="17">
        <v>-0.16700000000000001</v>
      </c>
      <c r="V859" s="17">
        <v>1.44</v>
      </c>
      <c r="W859" s="17">
        <v>5599.0607300000001</v>
      </c>
      <c r="X859" s="17">
        <v>3410.6</v>
      </c>
      <c r="Y859" s="17">
        <v>20.963000000000001</v>
      </c>
      <c r="Z859" s="17">
        <v>-7.66</v>
      </c>
    </row>
    <row r="860" spans="1:26" x14ac:dyDescent="0.2">
      <c r="A860" s="27">
        <v>44412</v>
      </c>
      <c r="B860" s="17">
        <v>679.11199999999997</v>
      </c>
      <c r="C860" s="14">
        <v>2.2000000000000002</v>
      </c>
      <c r="D860" s="17">
        <v>467.5</v>
      </c>
      <c r="E860" s="17">
        <v>19.213999999999999</v>
      </c>
      <c r="F860" s="17">
        <v>31.823</v>
      </c>
      <c r="G860" s="17">
        <v>64</v>
      </c>
      <c r="H860" s="17">
        <v>143.07</v>
      </c>
      <c r="I860" s="17">
        <v>118.003</v>
      </c>
      <c r="J860" s="17">
        <v>2613.75</v>
      </c>
      <c r="K860" s="17">
        <v>-46</v>
      </c>
      <c r="L860" s="17">
        <v>0.32679999999999998</v>
      </c>
      <c r="M860" s="17">
        <v>-8.4030000000000005</v>
      </c>
      <c r="N860" s="17">
        <v>158.27499</v>
      </c>
      <c r="O860" s="17">
        <v>11919</v>
      </c>
      <c r="P860" s="17">
        <v>1746.6</v>
      </c>
      <c r="Q860" s="17">
        <v>9.0280000000000005</v>
      </c>
      <c r="R860" s="17">
        <v>4042.4549999999999</v>
      </c>
      <c r="S860" s="17">
        <v>72.085999999999999</v>
      </c>
      <c r="T860" s="17">
        <v>1.7849999999999999</v>
      </c>
      <c r="U860" s="17">
        <v>-0.193</v>
      </c>
      <c r="V860" s="17">
        <v>1.411</v>
      </c>
      <c r="W860" s="17">
        <v>5301.5147900000002</v>
      </c>
      <c r="X860" s="17">
        <v>3249.3</v>
      </c>
      <c r="Y860" s="17">
        <v>21.41</v>
      </c>
      <c r="Z860" s="17">
        <v>-7.8049999999999997</v>
      </c>
    </row>
    <row r="861" spans="1:26" x14ac:dyDescent="0.2">
      <c r="A861" s="27">
        <v>44411</v>
      </c>
      <c r="B861" s="17">
        <v>681.09400000000005</v>
      </c>
      <c r="C861" s="14">
        <v>2.2799999999999998</v>
      </c>
      <c r="D861" s="17">
        <v>473</v>
      </c>
      <c r="E861" s="17">
        <v>18.957999999999998</v>
      </c>
      <c r="F861" s="17">
        <v>30.411999999999999</v>
      </c>
      <c r="G861" s="17">
        <v>65.239999999999995</v>
      </c>
      <c r="H861" s="17">
        <v>133</v>
      </c>
      <c r="I861" s="17">
        <v>156.751</v>
      </c>
      <c r="J861" s="17">
        <v>2522.5</v>
      </c>
      <c r="K861" s="17">
        <v>-31</v>
      </c>
      <c r="L861" s="17">
        <v>0.30080000000000001</v>
      </c>
      <c r="M861" s="17">
        <v>-10.02</v>
      </c>
      <c r="N861" s="17">
        <v>154.52499</v>
      </c>
      <c r="O861" s="17">
        <v>11990</v>
      </c>
      <c r="P861" s="17">
        <v>1706.5</v>
      </c>
      <c r="Q861" s="17">
        <v>6.5049999999999999</v>
      </c>
      <c r="R861" s="17">
        <v>4005</v>
      </c>
      <c r="S861" s="17">
        <v>71.055000000000007</v>
      </c>
      <c r="T861" s="17">
        <v>1.883</v>
      </c>
      <c r="U861" s="17">
        <v>-0.1135</v>
      </c>
      <c r="V861" s="17">
        <v>1.395</v>
      </c>
      <c r="W861" s="17">
        <v>4804.3824100000002</v>
      </c>
      <c r="X861" s="17">
        <v>3570.2</v>
      </c>
      <c r="Y861" s="17">
        <v>21.35</v>
      </c>
      <c r="Z861" s="17">
        <v>-7.7779999999999996</v>
      </c>
    </row>
    <row r="862" spans="1:26" x14ac:dyDescent="0.2">
      <c r="A862" s="27">
        <v>44410</v>
      </c>
      <c r="B862" s="17">
        <v>660.68200000000002</v>
      </c>
      <c r="C862" s="14">
        <v>2.2999999999999998</v>
      </c>
      <c r="D862" s="17">
        <v>464.5</v>
      </c>
      <c r="E862" s="17">
        <v>18.8</v>
      </c>
      <c r="F862" s="17">
        <v>28.035</v>
      </c>
      <c r="G862" s="17">
        <v>66.5</v>
      </c>
      <c r="H862" s="17">
        <v>156</v>
      </c>
      <c r="I862" s="17">
        <v>150.00299999999999</v>
      </c>
      <c r="J862" s="17">
        <v>2517.5</v>
      </c>
      <c r="K862" s="17">
        <v>-20</v>
      </c>
      <c r="L862" s="17">
        <v>0.30830000000000002</v>
      </c>
      <c r="M862" s="17">
        <v>-10.007</v>
      </c>
      <c r="N862" s="17">
        <v>157.5</v>
      </c>
      <c r="O862" s="17">
        <v>11508</v>
      </c>
      <c r="P862" s="17">
        <v>1678.4</v>
      </c>
      <c r="Q862" s="17">
        <v>7.6529999999999996</v>
      </c>
      <c r="R862" s="17">
        <v>3985.413</v>
      </c>
      <c r="S862" s="17">
        <v>78.67</v>
      </c>
      <c r="T862" s="17">
        <v>1.8129999999999999</v>
      </c>
      <c r="U862" s="17">
        <v>-7.6799999999999993E-2</v>
      </c>
      <c r="V862" s="17">
        <v>1.518</v>
      </c>
      <c r="W862" s="17">
        <v>6553.0408200000002</v>
      </c>
      <c r="X862" s="17">
        <v>3390.2</v>
      </c>
      <c r="Y862" s="17">
        <v>21.513000000000002</v>
      </c>
      <c r="Z862" s="17">
        <v>-7.8920000000000003</v>
      </c>
    </row>
    <row r="863" spans="1:26" x14ac:dyDescent="0.2">
      <c r="A863" s="27">
        <v>44407</v>
      </c>
      <c r="B863" s="17">
        <v>666.423</v>
      </c>
      <c r="C863" s="14">
        <v>2.2949999999999999</v>
      </c>
      <c r="D863" s="17">
        <v>474.5</v>
      </c>
      <c r="E863" s="17">
        <v>18.934000000000001</v>
      </c>
      <c r="F863" s="17">
        <v>28.321999999999999</v>
      </c>
      <c r="G863" s="17">
        <v>63</v>
      </c>
      <c r="H863" s="17">
        <v>156</v>
      </c>
      <c r="I863" s="17">
        <v>239.244</v>
      </c>
      <c r="J863" s="17">
        <v>2541.25</v>
      </c>
      <c r="K863" s="17">
        <v>-24</v>
      </c>
      <c r="L863" s="17">
        <v>0.33</v>
      </c>
      <c r="M863" s="17">
        <v>-10.547000000000001</v>
      </c>
      <c r="N863" s="17">
        <v>158</v>
      </c>
      <c r="O863" s="17">
        <v>11475.5</v>
      </c>
      <c r="P863" s="17">
        <v>1710.4</v>
      </c>
      <c r="Q863" s="17">
        <v>4.9630000000000001</v>
      </c>
      <c r="R863" s="17">
        <v>3998.2750000000001</v>
      </c>
      <c r="S863" s="17">
        <v>73.900000000000006</v>
      </c>
      <c r="T863" s="17">
        <v>1.55</v>
      </c>
      <c r="U863" s="17">
        <v>-9.8000000000000004E-2</v>
      </c>
      <c r="V863" s="17">
        <v>1.5149999999999999</v>
      </c>
      <c r="W863" s="17">
        <v>6393.4338699999998</v>
      </c>
      <c r="X863" s="17">
        <v>3612.8</v>
      </c>
      <c r="Y863" s="17">
        <v>21.58</v>
      </c>
      <c r="Z863" s="17">
        <v>-8.06</v>
      </c>
    </row>
    <row r="864" spans="1:26" x14ac:dyDescent="0.2">
      <c r="A864" s="27">
        <v>44406</v>
      </c>
      <c r="B864" s="17">
        <v>652.32000000000005</v>
      </c>
      <c r="C864" s="14">
        <v>2.35</v>
      </c>
      <c r="D864" s="17">
        <v>478</v>
      </c>
      <c r="E864" s="17">
        <v>18.003</v>
      </c>
      <c r="F864" s="17">
        <v>28.315000000000001</v>
      </c>
      <c r="G864" s="17">
        <v>57</v>
      </c>
      <c r="H864" s="17">
        <v>165.5</v>
      </c>
      <c r="I864" s="17">
        <v>124.006</v>
      </c>
      <c r="J864" s="17">
        <v>2560</v>
      </c>
      <c r="K864" s="17">
        <v>-24</v>
      </c>
      <c r="L864" s="17">
        <v>0.42870000000000003</v>
      </c>
      <c r="M864" s="17">
        <v>-11.025</v>
      </c>
      <c r="N864" s="17">
        <v>157.39260999999999</v>
      </c>
      <c r="O864" s="17">
        <v>11397.5</v>
      </c>
      <c r="P864" s="17">
        <v>1735.9</v>
      </c>
      <c r="Q864" s="17">
        <v>5.99</v>
      </c>
      <c r="R864" s="17">
        <v>3907.15</v>
      </c>
      <c r="S864" s="17">
        <v>75.427999999999997</v>
      </c>
      <c r="T864" s="17">
        <v>1.675</v>
      </c>
      <c r="U864" s="17">
        <v>-0.15</v>
      </c>
      <c r="V864" s="17">
        <v>1.4359999999999999</v>
      </c>
      <c r="W864" s="17">
        <v>4898.0713800000003</v>
      </c>
      <c r="X864" s="17">
        <v>3708</v>
      </c>
      <c r="Y864" s="17">
        <v>21.75</v>
      </c>
      <c r="Z864" s="17">
        <v>-8.1950000000000003</v>
      </c>
    </row>
    <row r="865" spans="1:26" x14ac:dyDescent="0.2">
      <c r="A865" s="27">
        <v>44405</v>
      </c>
      <c r="B865" s="17">
        <v>649.5</v>
      </c>
      <c r="C865" s="14">
        <v>2.5499999999999998</v>
      </c>
      <c r="D865" s="17">
        <v>519.5</v>
      </c>
      <c r="E865" s="17">
        <v>18.5</v>
      </c>
      <c r="F865" s="17">
        <v>27.055</v>
      </c>
      <c r="G865" s="17">
        <v>55.575000000000003</v>
      </c>
      <c r="H865" s="17">
        <v>165.5</v>
      </c>
      <c r="I865" s="17">
        <v>208.745</v>
      </c>
      <c r="J865" s="17">
        <v>2505</v>
      </c>
      <c r="K865" s="17">
        <v>-24</v>
      </c>
      <c r="L865" s="17">
        <v>0.47</v>
      </c>
      <c r="M865" s="17">
        <v>-13.073</v>
      </c>
      <c r="N865" s="17">
        <v>158.655</v>
      </c>
      <c r="O865" s="17">
        <v>11561.5</v>
      </c>
      <c r="P865" s="17">
        <v>1793.5</v>
      </c>
      <c r="Q865" s="17">
        <v>7.8680000000000003</v>
      </c>
      <c r="R865" s="17">
        <v>4028.5749999999998</v>
      </c>
      <c r="S865" s="17">
        <v>79.207999999999998</v>
      </c>
      <c r="T865" s="17">
        <v>1.8049999999999999</v>
      </c>
      <c r="U865" s="17">
        <v>-0.10100000000000001</v>
      </c>
      <c r="V865" s="17">
        <v>1.2969999999999999</v>
      </c>
      <c r="W865" s="17">
        <v>4603.1196900000004</v>
      </c>
      <c r="X865" s="17">
        <v>3763.9</v>
      </c>
      <c r="Y865" s="17">
        <v>21.715</v>
      </c>
      <c r="Z865" s="17">
        <v>-8.26</v>
      </c>
    </row>
    <row r="866" spans="1:26" x14ac:dyDescent="0.2">
      <c r="A866" s="27">
        <v>44404</v>
      </c>
      <c r="B866" s="17">
        <v>668.1</v>
      </c>
      <c r="C866" s="14">
        <v>2.4700000000000002</v>
      </c>
      <c r="D866" s="17">
        <v>503</v>
      </c>
      <c r="E866" s="17">
        <v>18.231999999999999</v>
      </c>
      <c r="F866" s="17">
        <v>22.832999999999998</v>
      </c>
      <c r="G866" s="17">
        <v>53.5</v>
      </c>
      <c r="H866" s="17">
        <v>169.25</v>
      </c>
      <c r="I866" s="17">
        <v>166.50200000000001</v>
      </c>
      <c r="J866" s="17">
        <v>2537.5</v>
      </c>
      <c r="K866" s="17">
        <v>-24</v>
      </c>
      <c r="L866" s="17">
        <v>0.45479999999999998</v>
      </c>
      <c r="M866" s="17">
        <v>-13.994999999999999</v>
      </c>
      <c r="N866" s="17">
        <v>164.16848999999999</v>
      </c>
      <c r="O866" s="17">
        <v>11416</v>
      </c>
      <c r="P866" s="17">
        <v>1808</v>
      </c>
      <c r="Q866" s="17">
        <v>7.6749999999999998</v>
      </c>
      <c r="R866" s="17">
        <v>4062.3</v>
      </c>
      <c r="S866" s="17">
        <v>79.650000000000006</v>
      </c>
      <c r="T866" s="17">
        <v>1.9</v>
      </c>
      <c r="U866" s="17">
        <v>-5.8700000000000002E-2</v>
      </c>
      <c r="V866" s="17">
        <v>1.2949999999999999</v>
      </c>
      <c r="W866" s="17">
        <v>6471.5588799999996</v>
      </c>
      <c r="X866" s="17">
        <v>3659.7</v>
      </c>
      <c r="Y866" s="17">
        <v>21.91</v>
      </c>
      <c r="Z866" s="17">
        <v>-8.3019999999999996</v>
      </c>
    </row>
    <row r="867" spans="1:26" x14ac:dyDescent="0.2">
      <c r="A867" s="27">
        <v>44403</v>
      </c>
      <c r="B867" s="17">
        <v>649.08199999999999</v>
      </c>
      <c r="C867" s="14">
        <v>2.33</v>
      </c>
      <c r="D867" s="17">
        <v>476</v>
      </c>
      <c r="E867" s="17">
        <v>18.603000000000002</v>
      </c>
      <c r="F867" s="17">
        <v>22.402999999999999</v>
      </c>
      <c r="G867" s="17">
        <v>49.564999999999998</v>
      </c>
      <c r="H867" s="17">
        <v>167.25</v>
      </c>
      <c r="I867" s="17">
        <v>121.751</v>
      </c>
      <c r="J867" s="17">
        <v>2522.5</v>
      </c>
      <c r="K867" s="17">
        <v>-27</v>
      </c>
      <c r="L867" s="17">
        <v>0.43049999999999999</v>
      </c>
      <c r="M867" s="17">
        <v>-14.217000000000001</v>
      </c>
      <c r="N867" s="17">
        <v>165.42291</v>
      </c>
      <c r="O867" s="17">
        <v>11400</v>
      </c>
      <c r="P867" s="17">
        <v>1832.5</v>
      </c>
      <c r="Q867" s="17">
        <v>7.65</v>
      </c>
      <c r="R867" s="17">
        <v>4083.5</v>
      </c>
      <c r="S867" s="17">
        <v>78.099999999999994</v>
      </c>
      <c r="T867" s="17">
        <v>1.7</v>
      </c>
      <c r="U867" s="17">
        <v>-4.3499999999999997E-2</v>
      </c>
      <c r="V867" s="17">
        <v>1.22</v>
      </c>
      <c r="W867" s="17">
        <v>6060.02855</v>
      </c>
      <c r="X867" s="17">
        <v>3736.9</v>
      </c>
      <c r="Y867" s="17">
        <v>21.905000000000001</v>
      </c>
      <c r="Z867" s="17">
        <v>-8.4030000000000005</v>
      </c>
    </row>
    <row r="868" spans="1:26" x14ac:dyDescent="0.2">
      <c r="A868" s="27">
        <v>44400</v>
      </c>
      <c r="B868" s="17">
        <v>630.82299999999998</v>
      </c>
      <c r="C868" s="14">
        <v>2.5</v>
      </c>
      <c r="D868" s="17">
        <v>463</v>
      </c>
      <c r="E868" s="17">
        <v>19.04</v>
      </c>
      <c r="F868" s="17">
        <v>22.332999999999998</v>
      </c>
      <c r="G868" s="17">
        <v>50</v>
      </c>
      <c r="H868" s="17">
        <v>166.25</v>
      </c>
      <c r="I868" s="17">
        <v>185.24700000000001</v>
      </c>
      <c r="J868" s="17">
        <v>2522.5</v>
      </c>
      <c r="K868" s="17">
        <v>-17</v>
      </c>
      <c r="L868" s="17">
        <v>0.47549999999999998</v>
      </c>
      <c r="M868" s="17">
        <v>-13.688000000000001</v>
      </c>
      <c r="N868" s="17">
        <v>162.64845</v>
      </c>
      <c r="O868" s="17">
        <v>11414</v>
      </c>
      <c r="P868" s="17">
        <v>1848.3</v>
      </c>
      <c r="Q868" s="17">
        <v>7.5250000000000004</v>
      </c>
      <c r="R868" s="17">
        <v>4057.5</v>
      </c>
      <c r="S868" s="17">
        <v>78.045000000000002</v>
      </c>
      <c r="T868" s="17">
        <v>1.7050000000000001</v>
      </c>
      <c r="U868" s="17">
        <v>-6.4000000000000001E-2</v>
      </c>
      <c r="V868" s="17">
        <v>1.258</v>
      </c>
      <c r="W868" s="17">
        <v>6188.96558</v>
      </c>
      <c r="X868" s="17">
        <v>3944.9</v>
      </c>
      <c r="Y868" s="17">
        <v>21.847000000000001</v>
      </c>
      <c r="Z868" s="17">
        <v>-8.56</v>
      </c>
    </row>
    <row r="869" spans="1:26" x14ac:dyDescent="0.2">
      <c r="A869" s="27">
        <v>44399</v>
      </c>
      <c r="B869" s="17">
        <v>619.43799999999999</v>
      </c>
      <c r="C869" s="14">
        <v>2.25</v>
      </c>
      <c r="D869" s="17">
        <v>451.5</v>
      </c>
      <c r="E869" s="17">
        <v>18.818000000000001</v>
      </c>
      <c r="F869" s="17">
        <v>21.832999999999998</v>
      </c>
      <c r="G869" s="17">
        <v>48.75</v>
      </c>
      <c r="H869" s="17">
        <v>164.75</v>
      </c>
      <c r="I869" s="17">
        <v>144.749</v>
      </c>
      <c r="J869" s="17">
        <v>2530</v>
      </c>
      <c r="K869" s="17">
        <v>10</v>
      </c>
      <c r="L869" s="17">
        <v>0.41049999999999998</v>
      </c>
      <c r="M869" s="17">
        <v>-12.497999999999999</v>
      </c>
      <c r="N869" s="17">
        <v>164.71109000000001</v>
      </c>
      <c r="O869" s="17">
        <v>11463</v>
      </c>
      <c r="P869" s="17">
        <v>1819.4</v>
      </c>
      <c r="Q869" s="17">
        <v>7.85</v>
      </c>
      <c r="R869" s="17">
        <v>4061</v>
      </c>
      <c r="S869" s="17">
        <v>78.525000000000006</v>
      </c>
      <c r="T869" s="17">
        <v>1.9650000000000001</v>
      </c>
      <c r="U869" s="17">
        <v>-0.11600000000000001</v>
      </c>
      <c r="V869" s="17">
        <v>0.99</v>
      </c>
      <c r="W869" s="17">
        <v>5932.0075399999996</v>
      </c>
      <c r="X869" s="17">
        <v>4045.3</v>
      </c>
      <c r="Y869" s="17">
        <v>21.77</v>
      </c>
      <c r="Z869" s="17">
        <v>-8.5299999999999994</v>
      </c>
    </row>
    <row r="870" spans="1:26" x14ac:dyDescent="0.2">
      <c r="A870" s="27">
        <v>44398</v>
      </c>
      <c r="B870" s="17">
        <v>607.21900000000005</v>
      </c>
      <c r="C870" s="14">
        <v>2.35</v>
      </c>
      <c r="D870" s="17">
        <v>486.245</v>
      </c>
      <c r="E870" s="17">
        <v>18.335000000000001</v>
      </c>
      <c r="F870" s="17">
        <v>21.925000000000001</v>
      </c>
      <c r="G870" s="17">
        <v>49</v>
      </c>
      <c r="H870" s="17">
        <v>185.75</v>
      </c>
      <c r="I870" s="17">
        <v>65.503</v>
      </c>
      <c r="J870" s="17">
        <v>2570</v>
      </c>
      <c r="K870" s="17">
        <v>10</v>
      </c>
      <c r="L870" s="17">
        <v>0.70350000000000001</v>
      </c>
      <c r="M870" s="17">
        <v>-13.164999999999999</v>
      </c>
      <c r="N870" s="17">
        <v>170.23500000000001</v>
      </c>
      <c r="O870" s="17">
        <v>11294.5</v>
      </c>
      <c r="P870" s="17">
        <v>1858.5</v>
      </c>
      <c r="Q870" s="17">
        <v>8.1</v>
      </c>
      <c r="R870" s="17">
        <v>4061.8449999999998</v>
      </c>
      <c r="S870" s="17">
        <v>83.1</v>
      </c>
      <c r="T870" s="17">
        <v>1.8</v>
      </c>
      <c r="U870" s="17">
        <v>-0.14419999999999999</v>
      </c>
      <c r="V870" s="17">
        <v>0.97799999999999998</v>
      </c>
      <c r="W870" s="17">
        <v>6149.4455600000001</v>
      </c>
      <c r="X870" s="17">
        <v>4045.3</v>
      </c>
      <c r="Y870" s="17">
        <v>22.292000000000002</v>
      </c>
      <c r="Z870" s="17">
        <v>-8.5559999999999992</v>
      </c>
    </row>
    <row r="871" spans="1:26" x14ac:dyDescent="0.2">
      <c r="A871" s="27">
        <v>44397</v>
      </c>
      <c r="B871" s="17">
        <v>598.5</v>
      </c>
      <c r="C871" s="14">
        <v>1.9450000000000001</v>
      </c>
      <c r="D871" s="17">
        <v>482.22</v>
      </c>
      <c r="E871" s="17">
        <v>18.239999999999998</v>
      </c>
      <c r="F871" s="17">
        <v>21.175000000000001</v>
      </c>
      <c r="G871" s="17">
        <v>47.484999999999999</v>
      </c>
      <c r="H871" s="17">
        <v>190.75</v>
      </c>
      <c r="I871" s="17">
        <v>212.75299999999999</v>
      </c>
      <c r="J871" s="17">
        <v>2505</v>
      </c>
      <c r="K871" s="17">
        <v>3</v>
      </c>
      <c r="L871" s="17">
        <v>0.66549999999999998</v>
      </c>
      <c r="M871" s="17">
        <v>-13.468</v>
      </c>
      <c r="N871" s="17">
        <v>166.69049000000001</v>
      </c>
      <c r="O871" s="17">
        <v>11385.8</v>
      </c>
      <c r="P871" s="17">
        <v>1808.5</v>
      </c>
      <c r="Q871" s="17">
        <v>7.125</v>
      </c>
      <c r="R871" s="17">
        <v>4075.12</v>
      </c>
      <c r="S871" s="17">
        <v>81.466999999999999</v>
      </c>
      <c r="T871" s="17">
        <v>1.5129999999999999</v>
      </c>
      <c r="U871" s="17">
        <v>-0.129</v>
      </c>
      <c r="V871" s="17">
        <v>0.94499999999999995</v>
      </c>
      <c r="W871" s="17">
        <v>6331.0246800000004</v>
      </c>
      <c r="X871" s="17">
        <v>4246.2</v>
      </c>
      <c r="Y871" s="17">
        <v>21.87</v>
      </c>
      <c r="Z871" s="17">
        <v>-8.75</v>
      </c>
    </row>
    <row r="872" spans="1:26" x14ac:dyDescent="0.2">
      <c r="A872" s="27">
        <v>44396</v>
      </c>
      <c r="B872" s="17">
        <v>611.18499999999995</v>
      </c>
      <c r="C872" s="14">
        <v>1.95</v>
      </c>
      <c r="D872" s="17">
        <v>480.11</v>
      </c>
      <c r="E872" s="17">
        <v>18.399999999999999</v>
      </c>
      <c r="F872" s="17">
        <v>21.385000000000002</v>
      </c>
      <c r="G872" s="17">
        <v>44.46</v>
      </c>
      <c r="H872" s="17">
        <v>184.25</v>
      </c>
      <c r="I872" s="17">
        <v>274.50099999999998</v>
      </c>
      <c r="J872" s="17">
        <v>2450</v>
      </c>
      <c r="K872" s="17">
        <v>3</v>
      </c>
      <c r="L872" s="17">
        <v>0.76129999999999998</v>
      </c>
      <c r="M872" s="17">
        <v>-13.452</v>
      </c>
      <c r="N872" s="17">
        <v>166.60499999999999</v>
      </c>
      <c r="O872" s="17">
        <v>11417.5</v>
      </c>
      <c r="P872" s="17">
        <v>1783</v>
      </c>
      <c r="Q872" s="17">
        <v>8.25</v>
      </c>
      <c r="R872" s="17">
        <v>4073.7130000000002</v>
      </c>
      <c r="S872" s="17">
        <v>87.867000000000004</v>
      </c>
      <c r="T872" s="17">
        <v>1.45</v>
      </c>
      <c r="U872" s="17">
        <v>-8.5699999999999998E-2</v>
      </c>
      <c r="V872" s="17">
        <v>1.0249999999999999</v>
      </c>
      <c r="W872" s="17">
        <v>5842.4386800000002</v>
      </c>
      <c r="X872" s="17">
        <v>3794.3</v>
      </c>
      <c r="Y872" s="17">
        <v>21.922999999999998</v>
      </c>
      <c r="Z872" s="17">
        <v>-8.48</v>
      </c>
    </row>
    <row r="873" spans="1:26" x14ac:dyDescent="0.2">
      <c r="A873" s="27">
        <v>44393</v>
      </c>
      <c r="B873" s="17">
        <v>585.5</v>
      </c>
      <c r="C873" s="14">
        <v>1.91</v>
      </c>
      <c r="D873" s="17">
        <v>451</v>
      </c>
      <c r="E873" s="17">
        <v>18.119</v>
      </c>
      <c r="F873" s="17">
        <v>21.15</v>
      </c>
      <c r="G873" s="17">
        <v>49</v>
      </c>
      <c r="H873" s="17">
        <v>167.25</v>
      </c>
      <c r="I873" s="17">
        <v>86.751000000000005</v>
      </c>
      <c r="J873" s="17">
        <v>2335</v>
      </c>
      <c r="K873" s="17">
        <v>-12</v>
      </c>
      <c r="L873" s="17">
        <v>0.40350000000000003</v>
      </c>
      <c r="M873" s="17">
        <v>-12.497</v>
      </c>
      <c r="N873" s="17">
        <v>167.785</v>
      </c>
      <c r="O873" s="17">
        <v>11303</v>
      </c>
      <c r="P873" s="17">
        <v>1768.3</v>
      </c>
      <c r="Q873" s="17">
        <v>8.5500000000000007</v>
      </c>
      <c r="R873" s="17">
        <v>4052.585</v>
      </c>
      <c r="S873" s="17">
        <v>85.02</v>
      </c>
      <c r="T873" s="17">
        <v>1.2849999999999999</v>
      </c>
      <c r="U873" s="17">
        <v>-0.13619999999999999</v>
      </c>
      <c r="V873" s="17">
        <v>0.88500000000000001</v>
      </c>
      <c r="W873" s="17">
        <v>-4380.03568</v>
      </c>
      <c r="X873" s="17">
        <v>3748.9</v>
      </c>
      <c r="Y873" s="17">
        <v>21.815000000000001</v>
      </c>
      <c r="Z873" s="17">
        <v>-8.4</v>
      </c>
    </row>
    <row r="874" spans="1:26" x14ac:dyDescent="0.2">
      <c r="A874" s="27">
        <v>44392</v>
      </c>
      <c r="B874" s="17">
        <v>588.65300000000002</v>
      </c>
      <c r="C874" s="14">
        <v>1.97</v>
      </c>
      <c r="D874" s="17">
        <v>450</v>
      </c>
      <c r="E874" s="17">
        <v>17.687999999999999</v>
      </c>
      <c r="F874" s="17">
        <v>19.824999999999999</v>
      </c>
      <c r="G874" s="17">
        <v>53</v>
      </c>
      <c r="H874" s="17">
        <v>173.75</v>
      </c>
      <c r="I874" s="17">
        <v>118.995</v>
      </c>
      <c r="J874" s="17">
        <v>2347.5</v>
      </c>
      <c r="K874" s="17">
        <v>6</v>
      </c>
      <c r="L874" s="17">
        <v>0.56299999999999994</v>
      </c>
      <c r="M874" s="17">
        <v>-12.478</v>
      </c>
      <c r="N874" s="17">
        <v>167.52499</v>
      </c>
      <c r="O874" s="17">
        <v>11537.3</v>
      </c>
      <c r="P874" s="17">
        <v>1786.4</v>
      </c>
      <c r="Q874" s="17">
        <v>9.5</v>
      </c>
      <c r="R874" s="17">
        <v>4194.1499999999996</v>
      </c>
      <c r="S874" s="17">
        <v>84.245000000000005</v>
      </c>
      <c r="T874" s="17">
        <v>1.865</v>
      </c>
      <c r="U874" s="17">
        <v>-0.13200000000000001</v>
      </c>
      <c r="V874" s="17">
        <v>1.0049999999999999</v>
      </c>
      <c r="W874" s="17">
        <v>6164.8566899999996</v>
      </c>
      <c r="X874" s="17">
        <v>3748.9</v>
      </c>
      <c r="Y874" s="17">
        <v>21.77</v>
      </c>
      <c r="Z874" s="17">
        <v>-8.31</v>
      </c>
    </row>
    <row r="875" spans="1:26" x14ac:dyDescent="0.2">
      <c r="A875" s="27">
        <v>44391</v>
      </c>
      <c r="B875" s="17">
        <v>589.23699999999997</v>
      </c>
      <c r="C875" s="14">
        <v>1.92</v>
      </c>
      <c r="D875" s="17">
        <v>470</v>
      </c>
      <c r="E875" s="17">
        <v>18.242000000000001</v>
      </c>
      <c r="F875" s="17">
        <v>19.675000000000001</v>
      </c>
      <c r="G875" s="17">
        <v>55.905000000000001</v>
      </c>
      <c r="H875" s="17">
        <v>170.25</v>
      </c>
      <c r="I875" s="17">
        <v>85.754000000000005</v>
      </c>
      <c r="J875" s="17">
        <v>2382.5</v>
      </c>
      <c r="K875" s="17">
        <v>5</v>
      </c>
      <c r="L875" s="17">
        <v>0.56299999999999994</v>
      </c>
      <c r="M875" s="17">
        <v>-11.595000000000001</v>
      </c>
      <c r="N875" s="17">
        <v>164</v>
      </c>
      <c r="O875" s="17">
        <v>11253</v>
      </c>
      <c r="P875" s="17">
        <v>1813.6</v>
      </c>
      <c r="Q875" s="17">
        <v>7.4249999999999998</v>
      </c>
      <c r="R875" s="17">
        <v>4205.625</v>
      </c>
      <c r="S875" s="17">
        <v>86.385000000000005</v>
      </c>
      <c r="T875" s="17">
        <v>1.845</v>
      </c>
      <c r="U875" s="17">
        <v>-0.1143</v>
      </c>
      <c r="V875" s="17">
        <v>0.88</v>
      </c>
      <c r="W875" s="17">
        <v>5584.1066199999996</v>
      </c>
      <c r="X875" s="17">
        <v>3668</v>
      </c>
      <c r="Y875" s="17">
        <v>22.135000000000002</v>
      </c>
      <c r="Z875" s="17">
        <v>-8.48</v>
      </c>
    </row>
    <row r="876" spans="1:26" x14ac:dyDescent="0.2">
      <c r="A876" s="27">
        <v>44390</v>
      </c>
      <c r="B876" s="17">
        <v>603.5</v>
      </c>
      <c r="C876" s="14">
        <v>1.7729999999999999</v>
      </c>
      <c r="D876" s="17">
        <v>459</v>
      </c>
      <c r="E876" s="17">
        <v>19.123000000000001</v>
      </c>
      <c r="F876" s="17">
        <v>17.45</v>
      </c>
      <c r="G876" s="17">
        <v>56</v>
      </c>
      <c r="H876" s="17">
        <v>162.75</v>
      </c>
      <c r="I876" s="17">
        <v>155.749</v>
      </c>
      <c r="J876" s="17">
        <v>2370</v>
      </c>
      <c r="K876" s="17">
        <v>-32</v>
      </c>
      <c r="L876" s="17">
        <v>0.51529999999999998</v>
      </c>
      <c r="M876" s="17">
        <v>-10.41</v>
      </c>
      <c r="N876" s="17">
        <v>161.37</v>
      </c>
      <c r="O876" s="17">
        <v>11300</v>
      </c>
      <c r="P876" s="17">
        <v>1773.7</v>
      </c>
      <c r="Q876" s="17">
        <v>6.625</v>
      </c>
      <c r="R876" s="17">
        <v>4120.8370000000004</v>
      </c>
      <c r="S876" s="17">
        <v>85.861999999999995</v>
      </c>
      <c r="T876" s="17">
        <v>1.845</v>
      </c>
      <c r="U876" s="17">
        <v>-0.1143</v>
      </c>
      <c r="V876" s="17">
        <v>0.84499999999999997</v>
      </c>
      <c r="W876" s="17">
        <v>5603.9435400000002</v>
      </c>
      <c r="X876" s="17">
        <v>3901.7</v>
      </c>
      <c r="Y876" s="17">
        <v>21.719000000000001</v>
      </c>
      <c r="Z876" s="17">
        <v>-8.84</v>
      </c>
    </row>
    <row r="877" spans="1:26" x14ac:dyDescent="0.2">
      <c r="A877" s="27">
        <v>44389</v>
      </c>
      <c r="B877" s="17">
        <v>603.45000000000005</v>
      </c>
      <c r="C877" s="14">
        <v>1.79</v>
      </c>
      <c r="D877" s="17">
        <v>443.5</v>
      </c>
      <c r="E877" s="17">
        <v>18.274999999999999</v>
      </c>
      <c r="F877" s="17">
        <v>16.782</v>
      </c>
      <c r="G877" s="17">
        <v>57.234999999999999</v>
      </c>
      <c r="H877" s="17">
        <v>163.25</v>
      </c>
      <c r="I877" s="17">
        <v>115.252</v>
      </c>
      <c r="J877" s="17">
        <v>2368.125</v>
      </c>
      <c r="K877" s="17">
        <v>-32</v>
      </c>
      <c r="L877" s="17">
        <v>0.63849999999999996</v>
      </c>
      <c r="M877" s="17">
        <v>-10.208</v>
      </c>
      <c r="N877" s="17">
        <v>158.22501</v>
      </c>
      <c r="O877" s="17">
        <v>11261.5</v>
      </c>
      <c r="P877" s="17">
        <v>1739</v>
      </c>
      <c r="Q877" s="17">
        <v>9.3249999999999993</v>
      </c>
      <c r="R877" s="17">
        <v>4137.8869999999997</v>
      </c>
      <c r="S877" s="17">
        <v>82.817999999999998</v>
      </c>
      <c r="T877" s="17">
        <v>2</v>
      </c>
      <c r="U877" s="17">
        <v>-0.12870000000000001</v>
      </c>
      <c r="V877" s="17">
        <v>0.91500000000000004</v>
      </c>
      <c r="W877" s="17">
        <v>5283.5084399999996</v>
      </c>
      <c r="X877" s="17">
        <v>3980</v>
      </c>
      <c r="Y877" s="17">
        <v>21.954000000000001</v>
      </c>
      <c r="Z877" s="17">
        <v>-8.9030000000000005</v>
      </c>
    </row>
    <row r="878" spans="1:26" x14ac:dyDescent="0.2">
      <c r="A878" s="27">
        <v>44386</v>
      </c>
      <c r="B878" s="17">
        <v>606.22900000000004</v>
      </c>
      <c r="C878" s="14">
        <v>1.75</v>
      </c>
      <c r="D878" s="17">
        <v>455.5</v>
      </c>
      <c r="E878" s="17">
        <v>18.265999999999998</v>
      </c>
      <c r="F878" s="17">
        <v>15.234999999999999</v>
      </c>
      <c r="G878" s="17">
        <v>57.932000000000002</v>
      </c>
      <c r="H878" s="17">
        <v>178.25</v>
      </c>
      <c r="I878" s="17">
        <v>108.748</v>
      </c>
      <c r="J878" s="17">
        <v>2392.5</v>
      </c>
      <c r="K878" s="17">
        <v>-24</v>
      </c>
      <c r="L878" s="17">
        <v>0.57769999999999999</v>
      </c>
      <c r="M878" s="17">
        <v>-9.9969999999999999</v>
      </c>
      <c r="N878" s="17">
        <v>158.07001</v>
      </c>
      <c r="O878" s="17">
        <v>11213</v>
      </c>
      <c r="P878" s="17">
        <v>1728.5</v>
      </c>
      <c r="Q878" s="17">
        <v>10</v>
      </c>
      <c r="R878" s="17">
        <v>4132.098</v>
      </c>
      <c r="S878" s="17">
        <v>84.7</v>
      </c>
      <c r="T878" s="17">
        <v>2.4649999999999999</v>
      </c>
      <c r="U878" s="17">
        <v>-0.13300000000000001</v>
      </c>
      <c r="V878" s="17">
        <v>0.68500000000000005</v>
      </c>
      <c r="W878" s="17">
        <v>3285.5223599999999</v>
      </c>
      <c r="X878" s="17">
        <v>4108.2</v>
      </c>
      <c r="Y878" s="17">
        <v>22.135000000000002</v>
      </c>
      <c r="Z878" s="17">
        <v>-9.0030000000000001</v>
      </c>
    </row>
    <row r="879" spans="1:26" x14ac:dyDescent="0.2">
      <c r="A879" s="27">
        <v>44385</v>
      </c>
      <c r="B879" s="17">
        <v>615.33900000000006</v>
      </c>
      <c r="C879" s="14">
        <v>1.9750000000000001</v>
      </c>
      <c r="D879" s="17">
        <v>442.69499999999999</v>
      </c>
      <c r="E879" s="17">
        <v>18.616</v>
      </c>
      <c r="F879" s="17">
        <v>15.391999999999999</v>
      </c>
      <c r="G879" s="17">
        <v>57.405000000000001</v>
      </c>
      <c r="H879" s="17">
        <v>184</v>
      </c>
      <c r="I879" s="17">
        <v>175.5</v>
      </c>
      <c r="J879" s="17">
        <v>2425</v>
      </c>
      <c r="K879" s="17">
        <v>-37</v>
      </c>
      <c r="L879" s="17">
        <v>0.56020000000000003</v>
      </c>
      <c r="M879" s="17">
        <v>-9.9879999999999995</v>
      </c>
      <c r="N879" s="17">
        <v>158.49475000000001</v>
      </c>
      <c r="O879" s="17">
        <v>11627</v>
      </c>
      <c r="P879" s="17">
        <v>1757</v>
      </c>
      <c r="Q879" s="17">
        <v>10.75</v>
      </c>
      <c r="R879" s="17">
        <v>4323.8500000000004</v>
      </c>
      <c r="S879" s="17">
        <v>90.231999999999999</v>
      </c>
      <c r="T879" s="17">
        <v>2.2250000000000001</v>
      </c>
      <c r="U879" s="17">
        <v>-9.8000000000000004E-2</v>
      </c>
      <c r="V879" s="17">
        <v>0.6</v>
      </c>
      <c r="W879" s="17">
        <v>6739.5027600000003</v>
      </c>
      <c r="X879" s="17">
        <v>4208.5</v>
      </c>
      <c r="Y879" s="17">
        <v>22.04</v>
      </c>
      <c r="Z879" s="17">
        <v>-8.9</v>
      </c>
    </row>
    <row r="880" spans="1:26" x14ac:dyDescent="0.2">
      <c r="A880" s="27">
        <v>44384</v>
      </c>
      <c r="B880" s="17">
        <v>618.62</v>
      </c>
      <c r="C880" s="14">
        <v>2.33</v>
      </c>
      <c r="D880" s="17">
        <v>436.66</v>
      </c>
      <c r="E880" s="17">
        <v>18.43</v>
      </c>
      <c r="F880" s="17">
        <v>15.823</v>
      </c>
      <c r="G880" s="17">
        <v>49.255000000000003</v>
      </c>
      <c r="H880" s="17">
        <v>168.75</v>
      </c>
      <c r="I880" s="17">
        <v>137.99700000000001</v>
      </c>
      <c r="J880" s="17">
        <v>2437.5</v>
      </c>
      <c r="K880" s="17">
        <v>-18</v>
      </c>
      <c r="L880" s="17">
        <v>0.50580000000000003</v>
      </c>
      <c r="M880" s="17">
        <v>-11.182</v>
      </c>
      <c r="N880" s="17">
        <v>152.90065000000001</v>
      </c>
      <c r="O880" s="17">
        <v>11245</v>
      </c>
      <c r="P880" s="17">
        <v>1804.5</v>
      </c>
      <c r="Q880" s="17">
        <v>9.5500000000000007</v>
      </c>
      <c r="R880" s="17">
        <v>4203.9129999999996</v>
      </c>
      <c r="S880" s="17">
        <v>85.8</v>
      </c>
      <c r="T880" s="17">
        <v>1.7549999999999999</v>
      </c>
      <c r="U880" s="17">
        <v>-0.14580000000000001</v>
      </c>
      <c r="V880" s="17">
        <v>0.56799999999999995</v>
      </c>
      <c r="W880" s="17">
        <v>3937.3784000000001</v>
      </c>
      <c r="X880" s="17">
        <v>4097.5</v>
      </c>
      <c r="Y880" s="17">
        <v>22.62</v>
      </c>
      <c r="Z880" s="17">
        <v>-8.99</v>
      </c>
    </row>
    <row r="881" spans="1:26" x14ac:dyDescent="0.2">
      <c r="A881" s="27">
        <v>44383</v>
      </c>
      <c r="B881" s="17">
        <v>605.32500000000005</v>
      </c>
      <c r="C881" s="14">
        <v>2.0649999999999999</v>
      </c>
      <c r="D881" s="17">
        <v>425.5</v>
      </c>
      <c r="E881" s="17">
        <v>18.475000000000001</v>
      </c>
      <c r="F881" s="17">
        <v>15.515000000000001</v>
      </c>
      <c r="G881" s="17">
        <v>46</v>
      </c>
      <c r="H881" s="17">
        <v>163.75</v>
      </c>
      <c r="I881" s="17">
        <v>202.751</v>
      </c>
      <c r="J881" s="17">
        <v>2325</v>
      </c>
      <c r="K881" s="17">
        <v>-47</v>
      </c>
      <c r="L881" s="17">
        <v>0.3947</v>
      </c>
      <c r="M881" s="17">
        <v>-10.734999999999999</v>
      </c>
      <c r="N881" s="17">
        <v>147.14500000000001</v>
      </c>
      <c r="O881" s="17">
        <v>11005</v>
      </c>
      <c r="P881" s="17">
        <v>1745.8</v>
      </c>
      <c r="Q881" s="17">
        <v>9.9</v>
      </c>
      <c r="R881" s="17">
        <v>4204.5</v>
      </c>
      <c r="S881" s="17">
        <v>84</v>
      </c>
      <c r="T881" s="17">
        <v>2.44</v>
      </c>
      <c r="U881" s="17">
        <v>-0.17399999999999999</v>
      </c>
      <c r="V881" s="17">
        <v>0.65800000000000003</v>
      </c>
      <c r="W881" s="17">
        <v>5385.5904899999996</v>
      </c>
      <c r="X881" s="17">
        <v>4190</v>
      </c>
      <c r="Y881" s="17">
        <v>21.925000000000001</v>
      </c>
      <c r="Z881" s="17">
        <v>-8.5350000000000001</v>
      </c>
    </row>
    <row r="882" spans="1:26" x14ac:dyDescent="0.2">
      <c r="A882" s="27">
        <v>44382</v>
      </c>
      <c r="B882" s="17">
        <v>571.52</v>
      </c>
      <c r="C882" s="14">
        <v>2.3199999999999998</v>
      </c>
      <c r="D882" s="17">
        <v>427.5</v>
      </c>
      <c r="E882" s="17">
        <v>19.251999999999999</v>
      </c>
      <c r="F882" s="17">
        <v>15.545</v>
      </c>
      <c r="G882" s="17">
        <v>43</v>
      </c>
      <c r="H882" s="17">
        <v>151.75</v>
      </c>
      <c r="I882" s="17">
        <v>152.49700000000001</v>
      </c>
      <c r="J882" s="17">
        <v>2280</v>
      </c>
      <c r="K882" s="17">
        <v>-125</v>
      </c>
      <c r="L882" s="17">
        <v>0.38419999999999999</v>
      </c>
      <c r="M882" s="17">
        <v>-10.3</v>
      </c>
      <c r="N882" s="17">
        <v>139.36624</v>
      </c>
      <c r="O882" s="17">
        <v>10825.3</v>
      </c>
      <c r="P882" s="17">
        <v>1714</v>
      </c>
      <c r="Q882" s="17">
        <v>8.2050000000000001</v>
      </c>
      <c r="R882" s="17">
        <v>4177.9799999999996</v>
      </c>
      <c r="S882" s="17">
        <v>86.772000000000006</v>
      </c>
      <c r="T882" s="17">
        <v>2.83</v>
      </c>
      <c r="U882" s="17">
        <v>-0.20349999999999999</v>
      </c>
      <c r="V882" s="17">
        <v>0.48499999999999999</v>
      </c>
      <c r="W882" s="17">
        <v>5362.5494699999999</v>
      </c>
      <c r="X882" s="17">
        <v>4117.7</v>
      </c>
      <c r="Y882" s="17">
        <v>21.792000000000002</v>
      </c>
      <c r="Z882" s="17">
        <v>-8.359</v>
      </c>
    </row>
    <row r="883" spans="1:26" x14ac:dyDescent="0.2">
      <c r="A883" s="27">
        <v>44379</v>
      </c>
      <c r="B883" s="17">
        <v>573.44000000000005</v>
      </c>
      <c r="C883" s="14">
        <v>2.2000000000000002</v>
      </c>
      <c r="D883" s="17">
        <v>437</v>
      </c>
      <c r="E883" s="17">
        <v>18.783999999999999</v>
      </c>
      <c r="F883" s="17">
        <v>15.516999999999999</v>
      </c>
      <c r="G883" s="17">
        <v>43.854999999999997</v>
      </c>
      <c r="H883" s="17">
        <v>177.75</v>
      </c>
      <c r="I883" s="17">
        <v>168.25700000000001</v>
      </c>
      <c r="J883" s="17">
        <v>2290</v>
      </c>
      <c r="K883" s="17">
        <v>-120</v>
      </c>
      <c r="L883" s="17">
        <v>0.42699999999999999</v>
      </c>
      <c r="M883" s="17">
        <v>-10.766999999999999</v>
      </c>
      <c r="N883" s="17">
        <v>151.17500000000001</v>
      </c>
      <c r="O883" s="17">
        <v>10813.5</v>
      </c>
      <c r="P883" s="17">
        <v>1706.3</v>
      </c>
      <c r="Q883" s="17">
        <v>12</v>
      </c>
      <c r="R883" s="17">
        <v>4148.875</v>
      </c>
      <c r="S883" s="17">
        <v>83.6</v>
      </c>
      <c r="T883" s="17">
        <v>2.85</v>
      </c>
      <c r="U883" s="17">
        <v>-0.16600000000000001</v>
      </c>
      <c r="V883" s="17">
        <v>0.52300000000000002</v>
      </c>
      <c r="W883" s="17">
        <v>5567.01775</v>
      </c>
      <c r="X883" s="17">
        <v>4219.3</v>
      </c>
      <c r="Y883" s="17">
        <v>21.835000000000001</v>
      </c>
      <c r="Z883" s="17">
        <v>-8.5250000000000004</v>
      </c>
    </row>
    <row r="884" spans="1:26" x14ac:dyDescent="0.2">
      <c r="A884" s="27">
        <v>44378</v>
      </c>
      <c r="B884" s="17">
        <v>579.92899999999997</v>
      </c>
      <c r="C884" s="14">
        <v>2.4300000000000002</v>
      </c>
      <c r="D884" s="17">
        <v>428</v>
      </c>
      <c r="E884" s="17">
        <v>20.010000000000002</v>
      </c>
      <c r="F884" s="17">
        <v>15.233000000000001</v>
      </c>
      <c r="G884" s="17">
        <v>45.23</v>
      </c>
      <c r="H884" s="17">
        <v>172.25</v>
      </c>
      <c r="I884" s="17">
        <v>103.998</v>
      </c>
      <c r="J884" s="17">
        <v>2340</v>
      </c>
      <c r="K884" s="17">
        <v>-120</v>
      </c>
      <c r="L884" s="17">
        <v>0.32679999999999998</v>
      </c>
      <c r="M884" s="17">
        <v>-10.493</v>
      </c>
      <c r="N884" s="17">
        <v>150.25998999999999</v>
      </c>
      <c r="O884" s="17">
        <v>10985</v>
      </c>
      <c r="P884" s="17">
        <v>1703.2</v>
      </c>
      <c r="Q884" s="17">
        <v>12.5</v>
      </c>
      <c r="R884" s="17">
        <v>4218.93</v>
      </c>
      <c r="S884" s="17">
        <v>85.254000000000005</v>
      </c>
      <c r="T884" s="17">
        <v>2.74</v>
      </c>
      <c r="U884" s="17">
        <v>-0.18579999999999999</v>
      </c>
      <c r="V884" s="17">
        <v>0.4</v>
      </c>
      <c r="W884" s="17">
        <v>6926.8807100000004</v>
      </c>
      <c r="X884" s="17">
        <v>4211.2</v>
      </c>
      <c r="Y884" s="17">
        <v>21.94</v>
      </c>
      <c r="Z884" s="17">
        <v>-8.7949999999999999</v>
      </c>
    </row>
    <row r="885" spans="1:26" x14ac:dyDescent="0.2">
      <c r="A885" s="27">
        <v>44377</v>
      </c>
      <c r="B885" s="17">
        <v>575.01800000000003</v>
      </c>
      <c r="C885" s="14">
        <v>2.1</v>
      </c>
      <c r="D885" s="17">
        <v>427</v>
      </c>
      <c r="E885" s="17">
        <v>18.946999999999999</v>
      </c>
      <c r="F885" s="17">
        <v>15.4</v>
      </c>
      <c r="G885" s="17">
        <v>48.465000000000003</v>
      </c>
      <c r="H885" s="17">
        <v>170.75</v>
      </c>
      <c r="I885" s="17">
        <v>161.24700000000001</v>
      </c>
      <c r="J885" s="17">
        <v>2363</v>
      </c>
      <c r="K885" s="17">
        <v>-136</v>
      </c>
      <c r="L885" s="17">
        <v>0.27550000000000002</v>
      </c>
      <c r="M885" s="17">
        <v>-10.212</v>
      </c>
      <c r="N885" s="17">
        <v>152.36977999999999</v>
      </c>
      <c r="O885" s="17">
        <v>10626.8</v>
      </c>
      <c r="P885" s="17">
        <v>1709</v>
      </c>
      <c r="Q885" s="17">
        <v>11.625</v>
      </c>
      <c r="R885" s="17">
        <v>4118.2449999999999</v>
      </c>
      <c r="S885" s="17">
        <v>83.183999999999997</v>
      </c>
      <c r="T885" s="17">
        <v>3.0049999999999999</v>
      </c>
      <c r="U885" s="17">
        <v>-0.2077</v>
      </c>
      <c r="V885" s="17">
        <v>0.41299999999999998</v>
      </c>
      <c r="W885" s="17">
        <v>7012.9398000000001</v>
      </c>
      <c r="X885" s="17">
        <v>4211.2</v>
      </c>
      <c r="Y885" s="17">
        <v>22.74</v>
      </c>
      <c r="Z885" s="17">
        <v>-8.91</v>
      </c>
    </row>
    <row r="886" spans="1:26" x14ac:dyDescent="0.2">
      <c r="A886" s="27">
        <v>44376</v>
      </c>
      <c r="B886" s="17">
        <v>551.84900000000005</v>
      </c>
      <c r="C886" s="14">
        <v>1.7</v>
      </c>
      <c r="D886" s="17">
        <v>437.91</v>
      </c>
      <c r="E886" s="17">
        <v>19.5</v>
      </c>
      <c r="F886" s="17">
        <v>15.5</v>
      </c>
      <c r="G886" s="17">
        <v>47.085000000000001</v>
      </c>
      <c r="H886" s="17">
        <v>168.75</v>
      </c>
      <c r="I886" s="17">
        <v>134.25399999999999</v>
      </c>
      <c r="J886" s="17">
        <v>2292.5</v>
      </c>
      <c r="K886" s="17">
        <v>-130</v>
      </c>
      <c r="L886" s="17">
        <v>0.24629999999999999</v>
      </c>
      <c r="M886" s="17">
        <v>-10.215</v>
      </c>
      <c r="N886" s="17">
        <v>147.45162999999999</v>
      </c>
      <c r="O886" s="17">
        <v>10505</v>
      </c>
      <c r="P886" s="17">
        <v>1734.5</v>
      </c>
      <c r="Q886" s="17">
        <v>12.25</v>
      </c>
      <c r="R886" s="17">
        <v>4156.1000000000004</v>
      </c>
      <c r="S886" s="17">
        <v>79.3</v>
      </c>
      <c r="T886" s="17">
        <v>3.15</v>
      </c>
      <c r="U886" s="17">
        <v>-0.19450000000000001</v>
      </c>
      <c r="V886" s="17">
        <v>0.47</v>
      </c>
      <c r="W886" s="17">
        <v>6477.2805600000002</v>
      </c>
      <c r="X886" s="17">
        <v>4248</v>
      </c>
      <c r="Y886" s="17">
        <v>22.266999999999999</v>
      </c>
      <c r="Z886" s="17">
        <v>-8.83</v>
      </c>
    </row>
    <row r="887" spans="1:26" x14ac:dyDescent="0.2">
      <c r="A887" s="27">
        <v>44375</v>
      </c>
      <c r="B887" s="17">
        <v>534.97</v>
      </c>
      <c r="C887" s="14">
        <v>1.45</v>
      </c>
      <c r="D887" s="17">
        <v>423.08499999999998</v>
      </c>
      <c r="E887" s="17">
        <v>19.952999999999999</v>
      </c>
      <c r="F887" s="17">
        <v>14.497</v>
      </c>
      <c r="G887" s="17">
        <v>49.5</v>
      </c>
      <c r="H887" s="17">
        <v>153.25</v>
      </c>
      <c r="I887" s="17">
        <v>160.499</v>
      </c>
      <c r="J887" s="17">
        <v>2350</v>
      </c>
      <c r="K887" s="17">
        <v>-130</v>
      </c>
      <c r="L887" s="17">
        <v>0.22869999999999999</v>
      </c>
      <c r="M887" s="17">
        <v>-9.8350000000000009</v>
      </c>
      <c r="N887" s="17">
        <v>146</v>
      </c>
      <c r="O887" s="17">
        <v>10183</v>
      </c>
      <c r="P887" s="17">
        <v>1750.6</v>
      </c>
      <c r="Q887" s="17">
        <v>9.35</v>
      </c>
      <c r="R887" s="17">
        <v>4158.3</v>
      </c>
      <c r="S887" s="17">
        <v>80.55</v>
      </c>
      <c r="T887" s="17">
        <v>3.2450000000000001</v>
      </c>
      <c r="U887" s="17">
        <v>-0.21299999999999999</v>
      </c>
      <c r="V887" s="17">
        <v>0.45300000000000001</v>
      </c>
      <c r="W887" s="17">
        <v>5939.48459</v>
      </c>
      <c r="X887" s="17">
        <v>4089.7</v>
      </c>
      <c r="Y887" s="17">
        <v>22.38</v>
      </c>
      <c r="Z887" s="17">
        <v>-8.59</v>
      </c>
    </row>
    <row r="888" spans="1:26" x14ac:dyDescent="0.2">
      <c r="A888" s="27">
        <v>44372</v>
      </c>
      <c r="B888" s="17">
        <v>529.72400000000005</v>
      </c>
      <c r="C888" s="14">
        <v>1.2749999999999999</v>
      </c>
      <c r="D888" s="17">
        <v>405.5</v>
      </c>
      <c r="E888" s="17">
        <v>20.067</v>
      </c>
      <c r="F888" s="17">
        <v>14.75</v>
      </c>
      <c r="G888" s="17">
        <v>49.47</v>
      </c>
      <c r="H888" s="17">
        <v>148.25</v>
      </c>
      <c r="I888" s="17">
        <v>129.75200000000001</v>
      </c>
      <c r="J888" s="17">
        <v>2345</v>
      </c>
      <c r="K888" s="17">
        <v>-94.9</v>
      </c>
      <c r="L888" s="17">
        <v>0.29599999999999999</v>
      </c>
      <c r="M888" s="17">
        <v>-9.7100000000000009</v>
      </c>
      <c r="N888" s="17">
        <v>144.26871</v>
      </c>
      <c r="O888" s="17">
        <v>9965</v>
      </c>
      <c r="P888" s="17">
        <v>1690.4</v>
      </c>
      <c r="Q888" s="17">
        <v>8.25</v>
      </c>
      <c r="R888" s="17">
        <v>4220.7039999999997</v>
      </c>
      <c r="S888" s="17">
        <v>81</v>
      </c>
      <c r="T888" s="17">
        <v>3.1850000000000001</v>
      </c>
      <c r="U888" s="17">
        <v>-0.25600000000000001</v>
      </c>
      <c r="V888" s="17">
        <v>0.42799999999999999</v>
      </c>
      <c r="W888" s="17">
        <v>6365.0515400000004</v>
      </c>
      <c r="X888" s="17">
        <v>4059.1</v>
      </c>
      <c r="Y888" s="17">
        <v>22.234999999999999</v>
      </c>
      <c r="Z888" s="17">
        <v>-8.6980000000000004</v>
      </c>
    </row>
    <row r="889" spans="1:26" x14ac:dyDescent="0.2">
      <c r="A889" s="27">
        <v>44371</v>
      </c>
      <c r="B889" s="17">
        <v>523.95500000000004</v>
      </c>
      <c r="C889" s="14">
        <v>1.35</v>
      </c>
      <c r="D889" s="17">
        <v>416.5</v>
      </c>
      <c r="E889" s="17">
        <v>20.05</v>
      </c>
      <c r="F889" s="17">
        <v>14.532</v>
      </c>
      <c r="G889" s="17">
        <v>49.5</v>
      </c>
      <c r="H889" s="17">
        <v>150.08500000000001</v>
      </c>
      <c r="I889" s="17">
        <v>172.49600000000001</v>
      </c>
      <c r="J889" s="17">
        <v>2352.5</v>
      </c>
      <c r="K889" s="17">
        <v>-85</v>
      </c>
      <c r="L889" s="17">
        <v>0.29199999999999998</v>
      </c>
      <c r="M889" s="17">
        <v>-9.1750000000000007</v>
      </c>
      <c r="N889" s="17">
        <v>140.06998999999999</v>
      </c>
      <c r="O889" s="17">
        <v>10190</v>
      </c>
      <c r="P889" s="17">
        <v>1684.1</v>
      </c>
      <c r="Q889" s="17">
        <v>11.15</v>
      </c>
      <c r="R889" s="17">
        <v>4229.5200000000004</v>
      </c>
      <c r="S889" s="17">
        <v>81</v>
      </c>
      <c r="T889" s="17">
        <v>3.6749999999999998</v>
      </c>
      <c r="U889" s="17">
        <v>-0.2472</v>
      </c>
      <c r="V889" s="17">
        <v>0.4</v>
      </c>
      <c r="W889" s="17">
        <v>5083.0084200000001</v>
      </c>
      <c r="X889" s="17">
        <v>4066.1</v>
      </c>
      <c r="Y889" s="17">
        <v>21.968</v>
      </c>
      <c r="Z889" s="17">
        <v>-8.4649999999999999</v>
      </c>
    </row>
    <row r="890" spans="1:26" x14ac:dyDescent="0.2">
      <c r="A890" s="27">
        <v>44370</v>
      </c>
      <c r="B890" s="17">
        <v>523.07000000000005</v>
      </c>
      <c r="C890" s="14">
        <v>1.52</v>
      </c>
      <c r="D890" s="17">
        <v>441.5</v>
      </c>
      <c r="E890" s="17">
        <v>18.867999999999999</v>
      </c>
      <c r="F890" s="17">
        <v>12.8</v>
      </c>
      <c r="G890" s="17">
        <v>50.5</v>
      </c>
      <c r="H890" s="17">
        <v>165.66</v>
      </c>
      <c r="I890" s="17">
        <v>125.003</v>
      </c>
      <c r="J890" s="17">
        <v>2257.5</v>
      </c>
      <c r="K890" s="17">
        <v>-85</v>
      </c>
      <c r="L890" s="17">
        <v>0.32519999999999999</v>
      </c>
      <c r="M890" s="17">
        <v>-9.11</v>
      </c>
      <c r="N890" s="17">
        <v>149.73500000000001</v>
      </c>
      <c r="O890" s="17">
        <v>10055.799999999999</v>
      </c>
      <c r="P890" s="17">
        <v>1735.9</v>
      </c>
      <c r="Q890" s="17">
        <v>11</v>
      </c>
      <c r="R890" s="17">
        <v>4087.607</v>
      </c>
      <c r="S890" s="17">
        <v>84.9</v>
      </c>
      <c r="T890" s="17">
        <v>3.69</v>
      </c>
      <c r="U890" s="17">
        <v>-0.24970000000000001</v>
      </c>
      <c r="V890" s="17">
        <v>0.18</v>
      </c>
      <c r="W890" s="17">
        <v>5033.8756000000003</v>
      </c>
      <c r="X890" s="17">
        <v>3888</v>
      </c>
      <c r="Y890" s="17">
        <v>22.277999999999999</v>
      </c>
      <c r="Z890" s="17">
        <v>-8.64</v>
      </c>
    </row>
    <row r="891" spans="1:26" x14ac:dyDescent="0.2">
      <c r="A891" s="27">
        <v>44369</v>
      </c>
      <c r="B891" s="17">
        <v>531.29300000000001</v>
      </c>
      <c r="C891" s="14">
        <v>1.08</v>
      </c>
      <c r="D891" s="17">
        <v>428.01499999999999</v>
      </c>
      <c r="E891" s="17">
        <v>19.199000000000002</v>
      </c>
      <c r="F891" s="17">
        <v>10.050000000000001</v>
      </c>
      <c r="G891" s="17">
        <v>50</v>
      </c>
      <c r="H891" s="17">
        <v>166.9</v>
      </c>
      <c r="I891" s="17">
        <v>65.001999999999995</v>
      </c>
      <c r="J891" s="17">
        <v>2310</v>
      </c>
      <c r="K891" s="17">
        <v>-130</v>
      </c>
      <c r="L891" s="17">
        <v>0.33279999999999998</v>
      </c>
      <c r="M891" s="17">
        <v>-9.5150000000000006</v>
      </c>
      <c r="N891" s="17">
        <v>147.505</v>
      </c>
      <c r="O891" s="17">
        <v>10098.5</v>
      </c>
      <c r="P891" s="17">
        <v>1780.4</v>
      </c>
      <c r="Q891" s="17">
        <v>8.875</v>
      </c>
      <c r="R891" s="17">
        <v>4110.0749999999998</v>
      </c>
      <c r="S891" s="17">
        <v>81.55</v>
      </c>
      <c r="T891" s="17">
        <v>3.58</v>
      </c>
      <c r="U891" s="17">
        <v>-0.221</v>
      </c>
      <c r="V891" s="17">
        <v>0.02</v>
      </c>
      <c r="W891" s="17">
        <v>6619.8738400000002</v>
      </c>
      <c r="X891" s="17">
        <v>3869.3</v>
      </c>
      <c r="Y891" s="17">
        <v>21.725000000000001</v>
      </c>
      <c r="Z891" s="17">
        <v>-8.65</v>
      </c>
    </row>
    <row r="892" spans="1:26" x14ac:dyDescent="0.2">
      <c r="A892" s="27">
        <v>44368</v>
      </c>
      <c r="B892" s="17">
        <v>533</v>
      </c>
      <c r="C892" s="14">
        <v>1.03</v>
      </c>
      <c r="D892" s="17">
        <v>415.5</v>
      </c>
      <c r="E892" s="17">
        <v>19.173999999999999</v>
      </c>
      <c r="F892" s="17">
        <v>8.2799999999999994</v>
      </c>
      <c r="G892" s="17">
        <v>48.5</v>
      </c>
      <c r="H892" s="17">
        <v>161.30000000000001</v>
      </c>
      <c r="I892" s="17">
        <v>74.997</v>
      </c>
      <c r="J892" s="17">
        <v>2330</v>
      </c>
      <c r="K892" s="17">
        <v>-130</v>
      </c>
      <c r="L892" s="17">
        <v>0.36</v>
      </c>
      <c r="M892" s="17">
        <v>-10.75</v>
      </c>
      <c r="N892" s="17">
        <v>146.73000999999999</v>
      </c>
      <c r="O892" s="17">
        <v>10056</v>
      </c>
      <c r="P892" s="17">
        <v>1791</v>
      </c>
      <c r="Q892" s="17">
        <v>8.5</v>
      </c>
      <c r="R892" s="17">
        <v>4201.0870000000004</v>
      </c>
      <c r="S892" s="17">
        <v>83</v>
      </c>
      <c r="T892" s="17">
        <v>3.6349999999999998</v>
      </c>
      <c r="U892" s="17">
        <v>-0.2923</v>
      </c>
      <c r="V892" s="17">
        <v>-0.02</v>
      </c>
      <c r="W892" s="17">
        <v>5615.5407100000002</v>
      </c>
      <c r="X892" s="17">
        <v>4057.1</v>
      </c>
      <c r="Y892" s="17">
        <v>22.007000000000001</v>
      </c>
      <c r="Z892" s="17">
        <v>-9.16</v>
      </c>
    </row>
    <row r="893" spans="1:26" x14ac:dyDescent="0.2">
      <c r="A893" s="27">
        <v>44365</v>
      </c>
      <c r="B893" s="17">
        <v>541.5</v>
      </c>
      <c r="C893" s="14">
        <v>1.105</v>
      </c>
      <c r="D893" s="17">
        <v>431</v>
      </c>
      <c r="E893" s="17">
        <v>19.925000000000001</v>
      </c>
      <c r="F893" s="17">
        <v>8.1050000000000004</v>
      </c>
      <c r="G893" s="17">
        <v>43.81</v>
      </c>
      <c r="H893" s="17">
        <v>151.965</v>
      </c>
      <c r="I893" s="17">
        <v>217.404</v>
      </c>
      <c r="J893" s="17">
        <v>2296</v>
      </c>
      <c r="K893" s="17">
        <v>-250</v>
      </c>
      <c r="L893" s="17">
        <v>0.34079999999999999</v>
      </c>
      <c r="M893" s="17">
        <v>-11.005000000000001</v>
      </c>
      <c r="N893" s="17">
        <v>148.59</v>
      </c>
      <c r="O893" s="17">
        <v>9955</v>
      </c>
      <c r="P893" s="17">
        <v>1803.5</v>
      </c>
      <c r="Q893" s="17">
        <v>8.5749999999999993</v>
      </c>
      <c r="R893" s="17">
        <v>4227.4870000000001</v>
      </c>
      <c r="S893" s="17">
        <v>85.2</v>
      </c>
      <c r="T893" s="17">
        <v>3.7250000000000001</v>
      </c>
      <c r="U893" s="17">
        <v>-0.25600000000000001</v>
      </c>
      <c r="V893" s="17">
        <v>0.03</v>
      </c>
      <c r="W893" s="17">
        <v>6436.0046700000003</v>
      </c>
      <c r="X893" s="17">
        <v>4152.3999999999996</v>
      </c>
      <c r="Y893" s="17">
        <v>21.728000000000002</v>
      </c>
      <c r="Z893" s="17">
        <v>-8.5299999999999994</v>
      </c>
    </row>
    <row r="894" spans="1:26" x14ac:dyDescent="0.2">
      <c r="A894" s="27">
        <v>44364</v>
      </c>
      <c r="B894" s="17">
        <v>530.33299999999997</v>
      </c>
      <c r="C894" s="14">
        <v>1.03</v>
      </c>
      <c r="D894" s="17">
        <v>424.5</v>
      </c>
      <c r="E894" s="17">
        <v>18.401</v>
      </c>
      <c r="F894" s="17">
        <v>7.5449999999999999</v>
      </c>
      <c r="G894" s="17">
        <v>43</v>
      </c>
      <c r="H894" s="17">
        <v>171</v>
      </c>
      <c r="I894" s="17">
        <v>272.00700000000001</v>
      </c>
      <c r="J894" s="17">
        <v>2220</v>
      </c>
      <c r="K894" s="17">
        <v>-250</v>
      </c>
      <c r="L894" s="17">
        <v>0.36749999999999999</v>
      </c>
      <c r="M894" s="17">
        <v>-11.503</v>
      </c>
      <c r="N894" s="17">
        <v>150.24699000000001</v>
      </c>
      <c r="O894" s="17">
        <v>10108</v>
      </c>
      <c r="P894" s="17">
        <v>1751.5</v>
      </c>
      <c r="Q894" s="17">
        <v>8.5</v>
      </c>
      <c r="R894" s="17">
        <v>4353.6120000000001</v>
      </c>
      <c r="S894" s="17">
        <v>88.05</v>
      </c>
      <c r="T894" s="17">
        <v>3.7050000000000001</v>
      </c>
      <c r="U894" s="17">
        <v>-0.2303</v>
      </c>
      <c r="V894" s="17">
        <v>-0.05</v>
      </c>
      <c r="W894" s="17">
        <v>7841.9501499999997</v>
      </c>
      <c r="X894" s="17">
        <v>4152.3999999999996</v>
      </c>
      <c r="Y894" s="17">
        <v>21.57</v>
      </c>
      <c r="Z894" s="17">
        <v>-8.1999999999999993</v>
      </c>
    </row>
    <row r="895" spans="1:26" x14ac:dyDescent="0.2">
      <c r="A895" s="27">
        <v>44363</v>
      </c>
      <c r="B895" s="17">
        <v>541.43499999999995</v>
      </c>
      <c r="C895" s="14">
        <v>0.89700000000000002</v>
      </c>
      <c r="D895" s="17">
        <v>411.99700000000001</v>
      </c>
      <c r="E895" s="17">
        <v>18.149000000000001</v>
      </c>
      <c r="F895" s="17">
        <v>7.3</v>
      </c>
      <c r="G895" s="17">
        <v>45.77</v>
      </c>
      <c r="H895" s="17">
        <v>169.2</v>
      </c>
      <c r="I895" s="17">
        <v>231.00399999999999</v>
      </c>
      <c r="J895" s="17">
        <v>2180</v>
      </c>
      <c r="K895" s="17">
        <v>-245</v>
      </c>
      <c r="L895" s="17">
        <v>0.30149999999999999</v>
      </c>
      <c r="M895" s="17">
        <v>-11.025</v>
      </c>
      <c r="N895" s="17">
        <v>146.80000000000001</v>
      </c>
      <c r="O895" s="17">
        <v>9920</v>
      </c>
      <c r="P895" s="17">
        <v>1758.8</v>
      </c>
      <c r="Q895" s="17">
        <v>5.2249999999999996</v>
      </c>
      <c r="R895" s="17">
        <v>4141.8969999999999</v>
      </c>
      <c r="S895" s="17">
        <v>86</v>
      </c>
      <c r="T895" s="17">
        <v>3.2949999999999999</v>
      </c>
      <c r="U895" s="17">
        <v>-0.29770000000000002</v>
      </c>
      <c r="V895" s="17">
        <v>-0.05</v>
      </c>
      <c r="W895" s="17">
        <v>6412.0486199999996</v>
      </c>
      <c r="X895" s="17">
        <v>3795.7</v>
      </c>
      <c r="Y895" s="17">
        <v>22.198</v>
      </c>
      <c r="Z895" s="17">
        <v>-8.6020000000000003</v>
      </c>
    </row>
    <row r="896" spans="1:26" x14ac:dyDescent="0.2">
      <c r="A896" s="27">
        <v>44362</v>
      </c>
      <c r="B896" s="17">
        <v>536.05999999999995</v>
      </c>
      <c r="C896" s="14">
        <v>0.72</v>
      </c>
      <c r="D896" s="17">
        <v>396</v>
      </c>
      <c r="E896" s="17">
        <v>18.024999999999999</v>
      </c>
      <c r="F896" s="17">
        <v>5.9249999999999998</v>
      </c>
      <c r="G896" s="17">
        <v>45.65</v>
      </c>
      <c r="H896" s="17">
        <v>138.6</v>
      </c>
      <c r="I896" s="17">
        <v>179</v>
      </c>
      <c r="J896" s="17">
        <v>2102.5</v>
      </c>
      <c r="K896" s="17">
        <v>-245</v>
      </c>
      <c r="L896" s="17">
        <v>0.28249999999999997</v>
      </c>
      <c r="M896" s="17">
        <v>-11.882</v>
      </c>
      <c r="N896" s="17">
        <v>139.96895000000001</v>
      </c>
      <c r="O896" s="17">
        <v>9887</v>
      </c>
      <c r="P896" s="17">
        <v>1727.5</v>
      </c>
      <c r="Q896" s="17">
        <v>4.5750000000000002</v>
      </c>
      <c r="R896" s="17">
        <v>4127.268</v>
      </c>
      <c r="S896" s="17">
        <v>84</v>
      </c>
      <c r="T896" s="17">
        <v>2.85</v>
      </c>
      <c r="U896" s="17">
        <v>-0.26929999999999998</v>
      </c>
      <c r="V896" s="17">
        <v>0.08</v>
      </c>
      <c r="W896" s="17">
        <v>6247.4065099999998</v>
      </c>
      <c r="X896" s="17">
        <v>3678.5</v>
      </c>
      <c r="Y896" s="17">
        <v>21.72</v>
      </c>
      <c r="Z896" s="17">
        <v>-8</v>
      </c>
    </row>
    <row r="897" spans="1:26" x14ac:dyDescent="0.2">
      <c r="A897" s="27">
        <v>44361</v>
      </c>
      <c r="B897" s="17">
        <v>528.40300000000002</v>
      </c>
      <c r="C897" s="14">
        <v>0.73</v>
      </c>
      <c r="D897" s="17">
        <v>383.59</v>
      </c>
      <c r="E897" s="17">
        <v>17.698</v>
      </c>
      <c r="F897" s="17">
        <v>5.4530000000000003</v>
      </c>
      <c r="G897" s="17">
        <v>46.284999999999997</v>
      </c>
      <c r="H897" s="17">
        <v>149.25</v>
      </c>
      <c r="I897" s="17">
        <v>107.503</v>
      </c>
      <c r="J897" s="17">
        <v>2100</v>
      </c>
      <c r="K897" s="17">
        <v>-245</v>
      </c>
      <c r="L897" s="17">
        <v>0.25530000000000003</v>
      </c>
      <c r="M897" s="17">
        <v>-12.265000000000001</v>
      </c>
      <c r="N897" s="17">
        <v>141</v>
      </c>
      <c r="O897" s="17">
        <v>9845</v>
      </c>
      <c r="P897" s="17">
        <v>1626.1</v>
      </c>
      <c r="Q897" s="17">
        <v>4.0119999999999996</v>
      </c>
      <c r="R897" s="17">
        <v>3988</v>
      </c>
      <c r="S897" s="17">
        <v>82.5</v>
      </c>
      <c r="T897" s="17">
        <v>2.7229999999999999</v>
      </c>
      <c r="U897" s="17">
        <v>-0.30880000000000002</v>
      </c>
      <c r="V897" s="17">
        <v>0.04</v>
      </c>
      <c r="W897" s="17">
        <v>6415.5588699999998</v>
      </c>
      <c r="X897" s="17">
        <v>3605</v>
      </c>
      <c r="Y897" s="17">
        <v>21.664999999999999</v>
      </c>
      <c r="Z897" s="17">
        <v>-7.8650000000000002</v>
      </c>
    </row>
    <row r="898" spans="1:26" x14ac:dyDescent="0.2">
      <c r="A898" s="27">
        <v>44358</v>
      </c>
      <c r="B898" s="17">
        <v>524.34</v>
      </c>
      <c r="C898" s="14">
        <v>0.75</v>
      </c>
      <c r="D898" s="17">
        <v>377.62</v>
      </c>
      <c r="E898" s="17">
        <v>17.399999999999999</v>
      </c>
      <c r="F898" s="17">
        <v>5.1280000000000001</v>
      </c>
      <c r="G898" s="17">
        <v>46.8</v>
      </c>
      <c r="H898" s="17">
        <v>122</v>
      </c>
      <c r="I898" s="17">
        <v>187.50200000000001</v>
      </c>
      <c r="J898" s="17">
        <v>2083</v>
      </c>
      <c r="K898" s="17">
        <v>-270</v>
      </c>
      <c r="L898" s="17">
        <v>0.26300000000000001</v>
      </c>
      <c r="M898" s="17">
        <v>-11.977</v>
      </c>
      <c r="N898" s="17">
        <v>140</v>
      </c>
      <c r="O898" s="17">
        <v>9825</v>
      </c>
      <c r="P898" s="17">
        <v>1605.1</v>
      </c>
      <c r="Q898" s="17">
        <v>4.0750000000000002</v>
      </c>
      <c r="R898" s="17">
        <v>3935.3</v>
      </c>
      <c r="S898" s="17">
        <v>82</v>
      </c>
      <c r="T898" s="17">
        <v>2.85</v>
      </c>
      <c r="U898" s="17">
        <v>-0.31219999999999998</v>
      </c>
      <c r="V898" s="17">
        <v>-0.13</v>
      </c>
      <c r="W898" s="17">
        <v>6576.0818399999998</v>
      </c>
      <c r="X898" s="17">
        <v>3839.1</v>
      </c>
      <c r="Y898" s="17">
        <v>21.603000000000002</v>
      </c>
      <c r="Z898" s="17">
        <v>-7.7270000000000003</v>
      </c>
    </row>
    <row r="899" spans="1:26" x14ac:dyDescent="0.2">
      <c r="A899" s="27">
        <v>44357</v>
      </c>
      <c r="B899" s="17">
        <v>509.209</v>
      </c>
      <c r="C899" s="14">
        <v>0.83</v>
      </c>
      <c r="D899" s="17">
        <v>362.45499999999998</v>
      </c>
      <c r="E899" s="17">
        <v>18.239999999999998</v>
      </c>
      <c r="F899" s="17">
        <v>6.05</v>
      </c>
      <c r="G899" s="17">
        <v>47.5</v>
      </c>
      <c r="H899" s="17">
        <v>150.70500000000001</v>
      </c>
      <c r="I899" s="17">
        <v>78.001000000000005</v>
      </c>
      <c r="J899" s="17">
        <v>2043</v>
      </c>
      <c r="K899" s="17">
        <v>-290</v>
      </c>
      <c r="L899" s="17">
        <v>0.27250000000000002</v>
      </c>
      <c r="M899" s="17">
        <v>-11.493</v>
      </c>
      <c r="N899" s="17">
        <v>139</v>
      </c>
      <c r="O899" s="17">
        <v>10013</v>
      </c>
      <c r="P899" s="17">
        <v>1608.6</v>
      </c>
      <c r="Q899" s="17">
        <v>6.35</v>
      </c>
      <c r="R899" s="17">
        <v>4111.6750000000002</v>
      </c>
      <c r="S899" s="17">
        <v>81.8</v>
      </c>
      <c r="T899" s="17">
        <v>3.11</v>
      </c>
      <c r="U899" s="17">
        <v>-0.31</v>
      </c>
      <c r="V899" s="17">
        <v>-0.16</v>
      </c>
      <c r="W899" s="17">
        <v>6546.9368199999999</v>
      </c>
      <c r="X899" s="17">
        <v>3831.7</v>
      </c>
      <c r="Y899" s="17">
        <v>21.77</v>
      </c>
      <c r="Z899" s="17">
        <v>-7.68</v>
      </c>
    </row>
    <row r="900" spans="1:26" x14ac:dyDescent="0.2">
      <c r="A900" s="27">
        <v>44356</v>
      </c>
      <c r="B900" s="17">
        <v>504.47</v>
      </c>
      <c r="C900" s="14">
        <v>0.8</v>
      </c>
      <c r="D900" s="17">
        <v>360.01</v>
      </c>
      <c r="E900" s="17">
        <v>18</v>
      </c>
      <c r="F900" s="17">
        <v>7.1680000000000001</v>
      </c>
      <c r="G900" s="17">
        <v>47.75</v>
      </c>
      <c r="H900" s="17">
        <v>127.5</v>
      </c>
      <c r="I900" s="17">
        <v>-91.352000000000004</v>
      </c>
      <c r="J900" s="17">
        <v>2065</v>
      </c>
      <c r="K900" s="17">
        <v>-262.5</v>
      </c>
      <c r="L900" s="17">
        <v>0.28079999999999999</v>
      </c>
      <c r="M900" s="17">
        <v>-11</v>
      </c>
      <c r="N900" s="17">
        <v>134.68520000000001</v>
      </c>
      <c r="O900" s="17">
        <v>9880</v>
      </c>
      <c r="P900" s="17">
        <v>1650</v>
      </c>
      <c r="Q900" s="17">
        <v>6.45</v>
      </c>
      <c r="R900" s="17">
        <v>4174.1499999999996</v>
      </c>
      <c r="S900" s="17">
        <v>80.55</v>
      </c>
      <c r="T900" s="17">
        <v>3.1749999999999998</v>
      </c>
      <c r="U900" s="17">
        <v>-0.28849999999999998</v>
      </c>
      <c r="V900" s="17">
        <v>-0.21</v>
      </c>
      <c r="W900" s="17">
        <v>6178.8947799999996</v>
      </c>
      <c r="X900" s="17">
        <v>3703.2</v>
      </c>
      <c r="Y900" s="17">
        <v>22.274999999999999</v>
      </c>
      <c r="Z900" s="17">
        <v>-8.16</v>
      </c>
    </row>
    <row r="901" spans="1:26" x14ac:dyDescent="0.2">
      <c r="A901" s="27">
        <v>44355</v>
      </c>
      <c r="B901" s="17">
        <v>500.08499999999998</v>
      </c>
      <c r="C901" s="14">
        <v>0.35</v>
      </c>
      <c r="D901" s="17">
        <v>368.66500000000002</v>
      </c>
      <c r="E901" s="17">
        <v>17.167000000000002</v>
      </c>
      <c r="F901" s="17">
        <v>7.33</v>
      </c>
      <c r="G901" s="17">
        <v>48.5</v>
      </c>
      <c r="H901" s="17">
        <v>125.5</v>
      </c>
      <c r="I901" s="17">
        <v>77.504999999999995</v>
      </c>
      <c r="J901" s="17">
        <v>2005</v>
      </c>
      <c r="K901" s="17">
        <v>-260</v>
      </c>
      <c r="L901" s="17">
        <v>0.29399999999999998</v>
      </c>
      <c r="M901" s="17">
        <v>-10.734999999999999</v>
      </c>
      <c r="N901" s="17">
        <v>129.85499999999999</v>
      </c>
      <c r="O901" s="17">
        <v>9810</v>
      </c>
      <c r="P901" s="17">
        <v>1564.1</v>
      </c>
      <c r="Q901" s="17">
        <v>6.3</v>
      </c>
      <c r="R901" s="17">
        <v>4184.0200000000004</v>
      </c>
      <c r="S901" s="17">
        <v>78</v>
      </c>
      <c r="T901" s="17">
        <v>3.665</v>
      </c>
      <c r="U901" s="17">
        <v>-0.28799999999999998</v>
      </c>
      <c r="V901" s="17">
        <v>-0.3</v>
      </c>
      <c r="W901" s="17">
        <v>3639.98432</v>
      </c>
      <c r="X901" s="17">
        <v>3684</v>
      </c>
      <c r="Y901" s="17">
        <v>21.875</v>
      </c>
      <c r="Z901" s="17">
        <v>-8.51</v>
      </c>
    </row>
    <row r="902" spans="1:26" x14ac:dyDescent="0.2">
      <c r="A902" s="27">
        <v>44354</v>
      </c>
      <c r="B902" s="17">
        <v>481.41</v>
      </c>
      <c r="C902" s="14">
        <v>0.33</v>
      </c>
      <c r="D902" s="17">
        <v>360</v>
      </c>
      <c r="E902" s="17">
        <v>18.498000000000001</v>
      </c>
      <c r="F902" s="17">
        <v>7.41</v>
      </c>
      <c r="G902" s="17">
        <v>50.805</v>
      </c>
      <c r="H902" s="17">
        <v>143.91499999999999</v>
      </c>
      <c r="I902" s="17">
        <v>-60</v>
      </c>
      <c r="J902" s="17">
        <v>2035</v>
      </c>
      <c r="K902" s="17">
        <v>-225</v>
      </c>
      <c r="L902" s="17">
        <v>0.30020000000000002</v>
      </c>
      <c r="M902" s="17">
        <v>-10.433</v>
      </c>
      <c r="N902" s="17">
        <v>130.38498999999999</v>
      </c>
      <c r="O902" s="17">
        <v>9686.5</v>
      </c>
      <c r="P902" s="17">
        <v>1560</v>
      </c>
      <c r="Q902" s="17">
        <v>4.3630000000000004</v>
      </c>
      <c r="R902" s="17">
        <v>4233.91</v>
      </c>
      <c r="S902" s="17">
        <v>76</v>
      </c>
      <c r="T902" s="17">
        <v>3.7</v>
      </c>
      <c r="U902" s="17">
        <v>-0.28299999999999997</v>
      </c>
      <c r="V902" s="17">
        <v>-0.17</v>
      </c>
      <c r="W902" s="17">
        <v>5755.0055700000003</v>
      </c>
      <c r="X902" s="17">
        <v>3656.8</v>
      </c>
      <c r="Y902" s="17">
        <v>21.69</v>
      </c>
      <c r="Z902" s="17">
        <v>-7.92</v>
      </c>
    </row>
    <row r="903" spans="1:26" x14ac:dyDescent="0.2">
      <c r="A903" s="27">
        <v>44351</v>
      </c>
      <c r="B903" s="17">
        <v>471.738</v>
      </c>
      <c r="C903" s="14">
        <v>0.35</v>
      </c>
      <c r="D903" s="17">
        <v>358.5</v>
      </c>
      <c r="E903" s="17">
        <v>18.347999999999999</v>
      </c>
      <c r="F903" s="17">
        <v>7.2919999999999998</v>
      </c>
      <c r="G903" s="17">
        <v>51.5</v>
      </c>
      <c r="H903" s="17">
        <v>182.86500000000001</v>
      </c>
      <c r="I903" s="17">
        <v>-30.398</v>
      </c>
      <c r="J903" s="17">
        <v>2067.5</v>
      </c>
      <c r="K903" s="17">
        <v>-220</v>
      </c>
      <c r="L903" s="17">
        <v>0.3523</v>
      </c>
      <c r="M903" s="17">
        <v>-10.43</v>
      </c>
      <c r="N903" s="17">
        <v>130.56313</v>
      </c>
      <c r="O903" s="17">
        <v>9651.7999999999993</v>
      </c>
      <c r="P903" s="17">
        <v>1595</v>
      </c>
      <c r="Q903" s="17">
        <v>3.1120000000000001</v>
      </c>
      <c r="R903" s="17">
        <v>4295.5</v>
      </c>
      <c r="S903" s="17">
        <v>78.2</v>
      </c>
      <c r="T903" s="17">
        <v>3.75</v>
      </c>
      <c r="U903" s="17">
        <v>-0.29770000000000002</v>
      </c>
      <c r="V903" s="17">
        <v>-0.17</v>
      </c>
      <c r="W903" s="17">
        <v>5651.0934500000003</v>
      </c>
      <c r="X903" s="17">
        <v>3883.8</v>
      </c>
      <c r="Y903" s="17">
        <v>21.61</v>
      </c>
      <c r="Z903" s="17">
        <v>-7.66</v>
      </c>
    </row>
    <row r="904" spans="1:26" x14ac:dyDescent="0.2">
      <c r="A904" s="27">
        <v>44350</v>
      </c>
      <c r="B904" s="17">
        <v>471.98899999999998</v>
      </c>
      <c r="C904" s="14">
        <v>0.48</v>
      </c>
      <c r="D904" s="17">
        <v>347.01</v>
      </c>
      <c r="E904" s="17">
        <v>18.823</v>
      </c>
      <c r="F904" s="17">
        <v>7.3049999999999997</v>
      </c>
      <c r="G904" s="17">
        <v>51.5</v>
      </c>
      <c r="H904" s="17">
        <v>153.5</v>
      </c>
      <c r="I904" s="17">
        <v>92.506</v>
      </c>
      <c r="J904" s="17">
        <v>2106.25</v>
      </c>
      <c r="K904" s="17">
        <v>-275</v>
      </c>
      <c r="L904" s="17">
        <v>0.37169999999999997</v>
      </c>
      <c r="M904" s="17">
        <v>-10.914999999999999</v>
      </c>
      <c r="N904" s="17">
        <v>131.86501000000001</v>
      </c>
      <c r="O904" s="17">
        <v>9954</v>
      </c>
      <c r="P904" s="17">
        <v>1667.9</v>
      </c>
      <c r="Q904" s="17">
        <v>5.35</v>
      </c>
      <c r="R904" s="17">
        <v>4471</v>
      </c>
      <c r="S904" s="17">
        <v>81.8</v>
      </c>
      <c r="T904" s="17">
        <v>3.9620000000000002</v>
      </c>
      <c r="U904" s="17">
        <v>-0.2843</v>
      </c>
      <c r="V904" s="17">
        <v>-0.19</v>
      </c>
      <c r="W904" s="17">
        <v>5268.5558000000001</v>
      </c>
      <c r="X904" s="17">
        <v>3883.8</v>
      </c>
      <c r="Y904" s="17">
        <v>21.68</v>
      </c>
      <c r="Z904" s="17">
        <v>-7.6550000000000002</v>
      </c>
    </row>
    <row r="905" spans="1:26" x14ac:dyDescent="0.2">
      <c r="A905" s="27">
        <v>44349</v>
      </c>
      <c r="B905" s="17">
        <v>472.04300000000001</v>
      </c>
      <c r="C905" s="14">
        <v>0.56999999999999995</v>
      </c>
      <c r="D905" s="17">
        <v>363.5</v>
      </c>
      <c r="E905" s="17">
        <v>18.033000000000001</v>
      </c>
      <c r="F905" s="17">
        <v>6.6879999999999997</v>
      </c>
      <c r="G905" s="17">
        <v>53.75</v>
      </c>
      <c r="H905" s="17">
        <v>127.675</v>
      </c>
      <c r="I905" s="17">
        <v>-87.546999999999997</v>
      </c>
      <c r="J905" s="17">
        <v>2147.5</v>
      </c>
      <c r="K905" s="17">
        <v>-280</v>
      </c>
      <c r="L905" s="17">
        <v>0.30590000000000001</v>
      </c>
      <c r="M905" s="17">
        <v>-10.927</v>
      </c>
      <c r="N905" s="17">
        <v>132</v>
      </c>
      <c r="O905" s="17">
        <v>9515</v>
      </c>
      <c r="P905" s="17">
        <v>1750.3</v>
      </c>
      <c r="Q905" s="17">
        <v>5</v>
      </c>
      <c r="R905" s="17">
        <v>4241.5</v>
      </c>
      <c r="S905" s="17">
        <v>96.5</v>
      </c>
      <c r="T905" s="17">
        <v>3.9350000000000001</v>
      </c>
      <c r="U905" s="17">
        <v>-0.37080000000000002</v>
      </c>
      <c r="V905" s="17">
        <v>-0.27</v>
      </c>
      <c r="W905" s="17">
        <v>5516.05242</v>
      </c>
      <c r="X905" s="17">
        <v>3868.2</v>
      </c>
      <c r="Y905" s="17">
        <v>22.698</v>
      </c>
      <c r="Z905" s="17">
        <v>-8.1300000000000008</v>
      </c>
    </row>
    <row r="906" spans="1:26" x14ac:dyDescent="0.2">
      <c r="A906" s="27">
        <v>44348</v>
      </c>
      <c r="B906" s="17">
        <v>482.51900000000001</v>
      </c>
      <c r="C906" s="14">
        <v>0.755</v>
      </c>
      <c r="D906" s="17">
        <v>356.5</v>
      </c>
      <c r="E906" s="17">
        <v>18</v>
      </c>
      <c r="F906" s="17">
        <v>6.2850000000000001</v>
      </c>
      <c r="G906" s="17">
        <v>52.25</v>
      </c>
      <c r="H906" s="17">
        <v>142.69999999999999</v>
      </c>
      <c r="I906" s="17">
        <v>-195.15</v>
      </c>
      <c r="J906" s="17">
        <v>2065</v>
      </c>
      <c r="K906" s="17">
        <v>-210</v>
      </c>
      <c r="L906" s="17">
        <v>0.31</v>
      </c>
      <c r="M906" s="17">
        <v>-12.435</v>
      </c>
      <c r="N906" s="17">
        <v>131.5</v>
      </c>
      <c r="O906" s="17">
        <v>9550</v>
      </c>
      <c r="P906" s="17">
        <v>1686</v>
      </c>
      <c r="Q906" s="17">
        <v>3.95</v>
      </c>
      <c r="R906" s="17">
        <v>4175.5</v>
      </c>
      <c r="S906" s="17">
        <v>96</v>
      </c>
      <c r="T906" s="17">
        <v>3.85</v>
      </c>
      <c r="U906" s="17">
        <v>-0.35620000000000002</v>
      </c>
      <c r="V906" s="17">
        <v>-1.2</v>
      </c>
      <c r="W906" s="17">
        <v>5749.51289</v>
      </c>
      <c r="X906" s="17">
        <v>3924.7</v>
      </c>
      <c r="Y906" s="17">
        <v>21.53</v>
      </c>
      <c r="Z906" s="17">
        <v>-7.52</v>
      </c>
    </row>
    <row r="907" spans="1:26" x14ac:dyDescent="0.2">
      <c r="A907" s="27">
        <v>44347</v>
      </c>
      <c r="B907" s="17">
        <v>481.428</v>
      </c>
      <c r="C907" s="14">
        <v>0.65</v>
      </c>
      <c r="D907" s="17">
        <v>366.40499999999997</v>
      </c>
      <c r="E907" s="17">
        <v>18.538</v>
      </c>
      <c r="F907" s="17">
        <v>5.76</v>
      </c>
      <c r="G907" s="17">
        <v>53.5</v>
      </c>
      <c r="H907" s="17">
        <v>115.47499999999999</v>
      </c>
      <c r="I907" s="17">
        <v>-11.249000000000001</v>
      </c>
      <c r="J907" s="17">
        <v>2047.5</v>
      </c>
      <c r="K907" s="17">
        <v>-147</v>
      </c>
      <c r="L907" s="17">
        <v>0.30499999999999999</v>
      </c>
      <c r="M907" s="17">
        <v>-12.345000000000001</v>
      </c>
      <c r="N907" s="17">
        <v>131.64999</v>
      </c>
      <c r="O907" s="17">
        <v>9523</v>
      </c>
      <c r="P907" s="17">
        <v>1672.8</v>
      </c>
      <c r="Q907" s="17">
        <v>7.375</v>
      </c>
      <c r="R907" s="17">
        <v>4244.375</v>
      </c>
      <c r="S907" s="17">
        <v>103.1</v>
      </c>
      <c r="T907" s="17">
        <v>3.2749999999999999</v>
      </c>
      <c r="U907" s="17">
        <v>-0.37269999999999998</v>
      </c>
      <c r="V907" s="17">
        <v>-0.22</v>
      </c>
      <c r="W907" s="17">
        <v>6887.2078499999998</v>
      </c>
      <c r="X907" s="17">
        <v>3718.5</v>
      </c>
      <c r="Y907" s="17">
        <v>21.437999999999999</v>
      </c>
      <c r="Z907" s="17">
        <v>-7.5289999999999999</v>
      </c>
    </row>
    <row r="908" spans="1:26" x14ac:dyDescent="0.2">
      <c r="A908" s="27">
        <v>44344</v>
      </c>
      <c r="B908" s="17">
        <v>483.26</v>
      </c>
      <c r="C908" s="14">
        <v>0.65</v>
      </c>
      <c r="D908" s="17">
        <v>377</v>
      </c>
      <c r="E908" s="17">
        <v>17.8</v>
      </c>
      <c r="F908" s="17">
        <v>5.6680000000000001</v>
      </c>
      <c r="G908" s="17">
        <v>53.25</v>
      </c>
      <c r="H908" s="17">
        <v>170.535</v>
      </c>
      <c r="I908" s="17">
        <v>164.95699999999999</v>
      </c>
      <c r="J908" s="17">
        <v>2053</v>
      </c>
      <c r="K908" s="17">
        <v>-147</v>
      </c>
      <c r="L908" s="17">
        <v>0.3125</v>
      </c>
      <c r="M908" s="17">
        <v>-12.993</v>
      </c>
      <c r="N908" s="17">
        <v>133.25</v>
      </c>
      <c r="O908" s="17">
        <v>9492.7999999999993</v>
      </c>
      <c r="P908" s="17">
        <v>1674</v>
      </c>
      <c r="Q908" s="17">
        <v>9.3000000000000007</v>
      </c>
      <c r="R908" s="17">
        <v>4310.5</v>
      </c>
      <c r="S908" s="17">
        <v>103.8</v>
      </c>
      <c r="T908" s="17">
        <v>3.15</v>
      </c>
      <c r="U908" s="17">
        <v>-0.3125</v>
      </c>
      <c r="V908" s="17">
        <v>-0.19</v>
      </c>
      <c r="W908" s="17">
        <v>6657.4866300000003</v>
      </c>
      <c r="X908" s="17">
        <v>3873.1</v>
      </c>
      <c r="Y908" s="17">
        <v>21.375</v>
      </c>
      <c r="Z908" s="17">
        <v>-7.6120000000000001</v>
      </c>
    </row>
    <row r="909" spans="1:26" x14ac:dyDescent="0.2">
      <c r="A909" s="27">
        <v>44343</v>
      </c>
      <c r="B909" s="17">
        <v>487.5</v>
      </c>
      <c r="C909" s="14">
        <v>0.48</v>
      </c>
      <c r="D909" s="17">
        <v>367</v>
      </c>
      <c r="E909" s="17">
        <v>17.751999999999999</v>
      </c>
      <c r="F909" s="17">
        <v>5</v>
      </c>
      <c r="G909" s="17">
        <v>52.725000000000001</v>
      </c>
      <c r="H909" s="17">
        <v>144</v>
      </c>
      <c r="I909" s="17">
        <v>97.399000000000001</v>
      </c>
      <c r="J909" s="17">
        <v>2087.5</v>
      </c>
      <c r="K909" s="17">
        <v>-83</v>
      </c>
      <c r="L909" s="17">
        <v>0.33900000000000002</v>
      </c>
      <c r="M909" s="17">
        <v>-12.26</v>
      </c>
      <c r="N909" s="17">
        <v>139.315</v>
      </c>
      <c r="O909" s="17">
        <v>9643</v>
      </c>
      <c r="P909" s="17">
        <v>1679.8</v>
      </c>
      <c r="Q909" s="17">
        <v>7.875</v>
      </c>
      <c r="R909" s="17">
        <v>4184</v>
      </c>
      <c r="S909" s="17">
        <v>104.25</v>
      </c>
      <c r="T909" s="17">
        <v>3.375</v>
      </c>
      <c r="U909" s="17">
        <v>-0.32</v>
      </c>
      <c r="V909" s="17">
        <v>-0.24</v>
      </c>
      <c r="W909" s="17">
        <v>5888.97775</v>
      </c>
      <c r="X909" s="17">
        <v>3912.5</v>
      </c>
      <c r="Y909" s="17">
        <v>21.34</v>
      </c>
      <c r="Z909" s="17">
        <v>-7.6150000000000002</v>
      </c>
    </row>
    <row r="910" spans="1:26" x14ac:dyDescent="0.2">
      <c r="A910" s="27">
        <v>44342</v>
      </c>
      <c r="B910" s="17">
        <v>506.87</v>
      </c>
      <c r="C910" s="14">
        <v>0.5</v>
      </c>
      <c r="D910" s="17">
        <v>371.5</v>
      </c>
      <c r="E910" s="17">
        <v>16.850000000000001</v>
      </c>
      <c r="F910" s="17">
        <v>4.5999999999999996</v>
      </c>
      <c r="G910" s="17">
        <v>52.5</v>
      </c>
      <c r="H910" s="17">
        <v>93.75</v>
      </c>
      <c r="I910" s="17">
        <v>-163.846</v>
      </c>
      <c r="J910" s="17">
        <v>2165</v>
      </c>
      <c r="K910" s="17">
        <v>-64</v>
      </c>
      <c r="L910" s="17">
        <v>0.36230000000000001</v>
      </c>
      <c r="M910" s="17">
        <v>-12.5</v>
      </c>
      <c r="N910" s="17">
        <v>144</v>
      </c>
      <c r="O910" s="17">
        <v>9410</v>
      </c>
      <c r="P910" s="17">
        <v>1765.3</v>
      </c>
      <c r="Q910" s="17">
        <v>12.275</v>
      </c>
      <c r="R910" s="17">
        <v>4076</v>
      </c>
      <c r="S910" s="17">
        <v>112.4</v>
      </c>
      <c r="T910" s="17">
        <v>3.7250000000000001</v>
      </c>
      <c r="U910" s="17">
        <v>-0.31330000000000002</v>
      </c>
      <c r="V910" s="17">
        <v>-0.2</v>
      </c>
      <c r="W910" s="17">
        <v>7032.0140199999996</v>
      </c>
      <c r="X910" s="17">
        <v>3885</v>
      </c>
      <c r="Y910" s="17">
        <v>22.105</v>
      </c>
      <c r="Z910" s="17">
        <v>-7.915</v>
      </c>
    </row>
    <row r="911" spans="1:26" x14ac:dyDescent="0.2">
      <c r="A911" s="27">
        <v>44341</v>
      </c>
      <c r="B911" s="17">
        <v>502.58100000000002</v>
      </c>
      <c r="C911" s="14">
        <v>0.68</v>
      </c>
      <c r="D911" s="17">
        <v>382.5</v>
      </c>
      <c r="E911" s="17">
        <v>17.652999999999999</v>
      </c>
      <c r="F911" s="17">
        <v>4.05</v>
      </c>
      <c r="G911" s="17">
        <v>49.5</v>
      </c>
      <c r="H911" s="17">
        <v>152.20500000000001</v>
      </c>
      <c r="I911" s="17">
        <v>78.754000000000005</v>
      </c>
      <c r="J911" s="17">
        <v>2072.5</v>
      </c>
      <c r="K911" s="17">
        <v>-56</v>
      </c>
      <c r="L911" s="17">
        <v>0.3725</v>
      </c>
      <c r="M911" s="17">
        <v>-14.247</v>
      </c>
      <c r="N911" s="17">
        <v>142.19</v>
      </c>
      <c r="O911" s="17">
        <v>9356.7999999999993</v>
      </c>
      <c r="P911" s="17">
        <v>1765.8</v>
      </c>
      <c r="Q911" s="17">
        <v>10.725</v>
      </c>
      <c r="R911" s="17">
        <v>4101.027</v>
      </c>
      <c r="S911" s="17">
        <v>113.2</v>
      </c>
      <c r="T911" s="17">
        <v>3.7</v>
      </c>
      <c r="U911" s="17">
        <v>-0.3105</v>
      </c>
      <c r="V911" s="17">
        <v>-0.21</v>
      </c>
      <c r="W911" s="17">
        <v>7343.4457000000002</v>
      </c>
      <c r="X911" s="17">
        <v>3953.8</v>
      </c>
      <c r="Y911" s="17">
        <v>21.8</v>
      </c>
      <c r="Z911" s="17">
        <v>-7.84</v>
      </c>
    </row>
    <row r="912" spans="1:26" x14ac:dyDescent="0.2">
      <c r="A912" s="27">
        <v>44340</v>
      </c>
      <c r="B912" s="17">
        <v>494.32400000000001</v>
      </c>
      <c r="C912" s="14">
        <v>0.73</v>
      </c>
      <c r="D912" s="17">
        <v>382.5</v>
      </c>
      <c r="E912" s="17">
        <v>16.808</v>
      </c>
      <c r="F912" s="17">
        <v>3.84</v>
      </c>
      <c r="G912" s="17">
        <v>51.25</v>
      </c>
      <c r="H912" s="17">
        <v>132.845</v>
      </c>
      <c r="I912" s="17">
        <v>23.456</v>
      </c>
      <c r="J912" s="17">
        <v>2065</v>
      </c>
      <c r="K912" s="17">
        <v>-50</v>
      </c>
      <c r="L912" s="17">
        <v>0.29149999999999998</v>
      </c>
      <c r="M912" s="17">
        <v>-14.247</v>
      </c>
      <c r="N912" s="17">
        <v>145.655</v>
      </c>
      <c r="O912" s="17">
        <v>9342.5</v>
      </c>
      <c r="P912" s="17">
        <v>1798.3</v>
      </c>
      <c r="Q912" s="17">
        <v>9.2750000000000004</v>
      </c>
      <c r="R912" s="17">
        <v>3943.9250000000002</v>
      </c>
      <c r="S912" s="17">
        <v>110</v>
      </c>
      <c r="T912" s="17">
        <v>3.7</v>
      </c>
      <c r="U912" s="17">
        <v>-0.29799999999999999</v>
      </c>
      <c r="V912" s="17">
        <v>-0.44</v>
      </c>
      <c r="W912" s="17">
        <v>6975.0218299999997</v>
      </c>
      <c r="X912" s="17">
        <v>3844.7</v>
      </c>
      <c r="Y912" s="17">
        <v>21.83</v>
      </c>
      <c r="Z912" s="17">
        <v>-7.97</v>
      </c>
    </row>
    <row r="913" spans="1:26" x14ac:dyDescent="0.2">
      <c r="A913" s="27">
        <v>44337</v>
      </c>
      <c r="B913" s="17">
        <v>485.20400000000001</v>
      </c>
      <c r="C913" s="14">
        <v>0.77500000000000002</v>
      </c>
      <c r="D913" s="17">
        <v>380.00799999999998</v>
      </c>
      <c r="E913" s="17">
        <v>17.698</v>
      </c>
      <c r="F913" s="17">
        <v>4.8</v>
      </c>
      <c r="G913" s="17">
        <v>51.5</v>
      </c>
      <c r="H913" s="17">
        <v>157.16</v>
      </c>
      <c r="I913" s="17">
        <v>318.59899999999999</v>
      </c>
      <c r="J913" s="17">
        <v>2094.17</v>
      </c>
      <c r="K913" s="17">
        <v>-57</v>
      </c>
      <c r="L913" s="17">
        <v>0.3125</v>
      </c>
      <c r="M913" s="17">
        <v>-14.247</v>
      </c>
      <c r="N913" s="17">
        <v>144.38</v>
      </c>
      <c r="O913" s="17">
        <v>9316</v>
      </c>
      <c r="P913" s="17">
        <v>1784.5</v>
      </c>
      <c r="Q913" s="17">
        <v>8.2249999999999996</v>
      </c>
      <c r="R913" s="17">
        <v>3974.375</v>
      </c>
      <c r="S913" s="17">
        <v>111</v>
      </c>
      <c r="T913" s="17">
        <v>4.0999999999999996</v>
      </c>
      <c r="U913" s="17">
        <v>-0.31</v>
      </c>
      <c r="V913" s="17">
        <v>-0.41</v>
      </c>
      <c r="W913" s="17">
        <v>5664.9786999999997</v>
      </c>
      <c r="X913" s="17">
        <v>3737.4</v>
      </c>
      <c r="Y913" s="17">
        <v>21.9</v>
      </c>
      <c r="Z913" s="17">
        <v>-7.9850000000000003</v>
      </c>
    </row>
    <row r="914" spans="1:26" x14ac:dyDescent="0.2">
      <c r="A914" s="27">
        <v>44336</v>
      </c>
      <c r="B914" s="17">
        <v>476.12</v>
      </c>
      <c r="C914" s="14">
        <v>0.77500000000000002</v>
      </c>
      <c r="D914" s="17">
        <v>387</v>
      </c>
      <c r="E914" s="17">
        <v>16.100000000000001</v>
      </c>
      <c r="F914" s="17">
        <v>5.05</v>
      </c>
      <c r="G914" s="17">
        <v>51</v>
      </c>
      <c r="H914" s="17">
        <v>166</v>
      </c>
      <c r="I914" s="17">
        <v>-275.154</v>
      </c>
      <c r="J914" s="17">
        <v>2097.9899999999998</v>
      </c>
      <c r="K914" s="17">
        <v>-70</v>
      </c>
      <c r="L914" s="17">
        <v>0.22</v>
      </c>
      <c r="M914" s="17">
        <v>-12.52</v>
      </c>
      <c r="N914" s="17">
        <v>144.38144</v>
      </c>
      <c r="O914" s="17">
        <v>9485</v>
      </c>
      <c r="P914" s="17">
        <v>1748.7</v>
      </c>
      <c r="Q914" s="17">
        <v>9.4640000000000004</v>
      </c>
      <c r="R914" s="17">
        <v>4049.8649999999998</v>
      </c>
      <c r="S914" s="17">
        <v>111.9</v>
      </c>
      <c r="T914" s="17">
        <v>4.29</v>
      </c>
      <c r="U914" s="17">
        <v>-0.31580000000000003</v>
      </c>
      <c r="V914" s="17">
        <v>-0.31</v>
      </c>
      <c r="W914" s="17">
        <v>5581.9708799999999</v>
      </c>
      <c r="X914" s="17">
        <v>3727.5</v>
      </c>
      <c r="Y914" s="17">
        <v>21.97</v>
      </c>
      <c r="Z914" s="17">
        <v>-8.1</v>
      </c>
    </row>
    <row r="915" spans="1:26" x14ac:dyDescent="0.2">
      <c r="A915" s="27">
        <v>44335</v>
      </c>
      <c r="B915" s="17">
        <v>472.61099999999999</v>
      </c>
      <c r="C915" s="14">
        <v>0.67</v>
      </c>
      <c r="D915" s="17">
        <v>406</v>
      </c>
      <c r="E915" s="17">
        <v>15.53</v>
      </c>
      <c r="F915" s="17">
        <v>5</v>
      </c>
      <c r="G915" s="17">
        <v>52.38</v>
      </c>
      <c r="H915" s="17">
        <v>183.05</v>
      </c>
      <c r="I915" s="17">
        <v>-137.65299999999999</v>
      </c>
      <c r="J915" s="17">
        <v>2150</v>
      </c>
      <c r="K915" s="17">
        <v>-85</v>
      </c>
      <c r="L915" s="17">
        <v>0.27679999999999999</v>
      </c>
      <c r="M915" s="17">
        <v>-10.975</v>
      </c>
      <c r="N915" s="17">
        <v>144.75998999999999</v>
      </c>
      <c r="O915" s="17">
        <v>9295</v>
      </c>
      <c r="P915" s="17">
        <v>1812.6</v>
      </c>
      <c r="Q915" s="17">
        <v>9.2750000000000004</v>
      </c>
      <c r="R915" s="17">
        <v>3972.1750000000002</v>
      </c>
      <c r="S915" s="17">
        <v>116.7</v>
      </c>
      <c r="T915" s="17">
        <v>4.2450000000000001</v>
      </c>
      <c r="U915" s="17">
        <v>-0.30349999999999999</v>
      </c>
      <c r="V915" s="17">
        <v>-0.21</v>
      </c>
      <c r="W915" s="17">
        <v>5335.9996600000004</v>
      </c>
      <c r="X915" s="17">
        <v>3669.9</v>
      </c>
      <c r="Y915" s="17">
        <v>22.37</v>
      </c>
      <c r="Z915" s="17">
        <v>-8.3330000000000002</v>
      </c>
    </row>
    <row r="916" spans="1:26" x14ac:dyDescent="0.2">
      <c r="A916" s="27">
        <v>44334</v>
      </c>
      <c r="B916" s="17">
        <v>465.185</v>
      </c>
      <c r="C916" s="14">
        <v>0.81</v>
      </c>
      <c r="D916" s="17">
        <v>407</v>
      </c>
      <c r="E916" s="17">
        <v>16.937999999999999</v>
      </c>
      <c r="F916" s="17">
        <v>5.6</v>
      </c>
      <c r="G916" s="17">
        <v>53.115000000000002</v>
      </c>
      <c r="H916" s="17">
        <v>160.6</v>
      </c>
      <c r="I916" s="17">
        <v>88.997</v>
      </c>
      <c r="J916" s="17">
        <v>2095</v>
      </c>
      <c r="K916" s="17">
        <v>-85</v>
      </c>
      <c r="L916" s="17">
        <v>0.37930000000000003</v>
      </c>
      <c r="M916" s="17">
        <v>-10</v>
      </c>
      <c r="N916" s="17">
        <v>140.95480000000001</v>
      </c>
      <c r="O916" s="17">
        <v>9315</v>
      </c>
      <c r="P916" s="17">
        <v>1805.5</v>
      </c>
      <c r="Q916" s="17">
        <v>10.875</v>
      </c>
      <c r="R916" s="17">
        <v>3945.96</v>
      </c>
      <c r="S916" s="17">
        <v>114.85</v>
      </c>
      <c r="T916" s="17">
        <v>4.1050000000000004</v>
      </c>
      <c r="U916" s="17">
        <v>-0.34870000000000001</v>
      </c>
      <c r="V916" s="17">
        <v>-0.22</v>
      </c>
      <c r="W916" s="17">
        <v>5587.9987099999998</v>
      </c>
      <c r="X916" s="17">
        <v>3772.6</v>
      </c>
      <c r="Y916" s="17">
        <v>21.91</v>
      </c>
      <c r="Z916" s="17">
        <v>-8.1950000000000003</v>
      </c>
    </row>
    <row r="917" spans="1:26" x14ac:dyDescent="0.2">
      <c r="A917" s="27">
        <v>44333</v>
      </c>
      <c r="B917" s="17">
        <v>466.791</v>
      </c>
      <c r="C917" s="14">
        <v>0.95</v>
      </c>
      <c r="D917" s="17">
        <v>414</v>
      </c>
      <c r="E917" s="17">
        <v>16.25</v>
      </c>
      <c r="F917" s="17">
        <v>5.2750000000000004</v>
      </c>
      <c r="G917" s="17">
        <v>53.73</v>
      </c>
      <c r="H917" s="17">
        <v>156.5</v>
      </c>
      <c r="I917" s="17">
        <v>135.00200000000001</v>
      </c>
      <c r="J917" s="17">
        <v>2100</v>
      </c>
      <c r="K917" s="17">
        <v>-85</v>
      </c>
      <c r="L917" s="17">
        <v>0.36980000000000002</v>
      </c>
      <c r="M917" s="17">
        <v>-9.0519999999999996</v>
      </c>
      <c r="N917" s="17">
        <v>139.5</v>
      </c>
      <c r="O917" s="17">
        <v>9350</v>
      </c>
      <c r="P917" s="17">
        <v>1836.8</v>
      </c>
      <c r="Q917" s="17">
        <v>8.5</v>
      </c>
      <c r="R917" s="17">
        <v>3915.3249999999998</v>
      </c>
      <c r="S917" s="17">
        <v>116.2</v>
      </c>
      <c r="T917" s="17">
        <v>4.5250000000000004</v>
      </c>
      <c r="U917" s="17">
        <v>-0.252</v>
      </c>
      <c r="V917" s="17">
        <v>-0.11</v>
      </c>
      <c r="W917" s="17">
        <v>6490.0217700000003</v>
      </c>
      <c r="X917" s="17">
        <v>3751.2</v>
      </c>
      <c r="Y917" s="17">
        <v>21.856999999999999</v>
      </c>
      <c r="Z917" s="17">
        <v>-8.25</v>
      </c>
    </row>
    <row r="918" spans="1:26" x14ac:dyDescent="0.2">
      <c r="A918" s="27">
        <v>44330</v>
      </c>
      <c r="B918" s="17">
        <v>460.25</v>
      </c>
      <c r="C918" s="14">
        <v>0.7</v>
      </c>
      <c r="D918" s="17">
        <v>399.5</v>
      </c>
      <c r="E918" s="17">
        <v>17.463000000000001</v>
      </c>
      <c r="F918" s="17">
        <v>4.13</v>
      </c>
      <c r="G918" s="17">
        <v>46.805</v>
      </c>
      <c r="H918" s="17">
        <v>232.23</v>
      </c>
      <c r="I918" s="17">
        <v>113.654</v>
      </c>
      <c r="J918" s="17">
        <v>2090</v>
      </c>
      <c r="K918" s="17">
        <v>-85</v>
      </c>
      <c r="L918" s="17">
        <v>0.33150000000000002</v>
      </c>
      <c r="M918" s="17">
        <v>-10.5</v>
      </c>
      <c r="N918" s="17">
        <v>134.70940999999999</v>
      </c>
      <c r="O918" s="17">
        <v>9350</v>
      </c>
      <c r="P918" s="17">
        <v>1797.3</v>
      </c>
      <c r="Q918" s="17">
        <v>5.8129999999999997</v>
      </c>
      <c r="R918" s="17">
        <v>3949.45</v>
      </c>
      <c r="S918" s="17">
        <v>109.8</v>
      </c>
      <c r="T918" s="17">
        <v>4.75</v>
      </c>
      <c r="U918" s="17">
        <v>-0.3785</v>
      </c>
      <c r="V918" s="17">
        <v>-0.04</v>
      </c>
      <c r="W918" s="17">
        <v>7025.5286699999997</v>
      </c>
      <c r="X918" s="17">
        <v>3851.3</v>
      </c>
      <c r="Y918" s="17">
        <v>21.876999999999999</v>
      </c>
      <c r="Z918" s="17">
        <v>-8.18</v>
      </c>
    </row>
    <row r="919" spans="1:26" x14ac:dyDescent="0.2">
      <c r="A919" s="27">
        <v>44329</v>
      </c>
      <c r="B919" s="17">
        <v>454.79</v>
      </c>
      <c r="C919" s="14">
        <v>0.5</v>
      </c>
      <c r="D919" s="17">
        <v>403.27499999999998</v>
      </c>
      <c r="E919" s="17">
        <v>16.417000000000002</v>
      </c>
      <c r="F919" s="17">
        <v>4.1849999999999996</v>
      </c>
      <c r="G919" s="17">
        <v>46.5</v>
      </c>
      <c r="H919" s="17">
        <v>151.1</v>
      </c>
      <c r="I919" s="17">
        <v>127.502</v>
      </c>
      <c r="J919" s="17">
        <v>2135</v>
      </c>
      <c r="K919" s="17">
        <v>-102.5</v>
      </c>
      <c r="L919" s="17">
        <v>0.36969999999999997</v>
      </c>
      <c r="M919" s="17">
        <v>-10.75</v>
      </c>
      <c r="N919" s="17">
        <v>133</v>
      </c>
      <c r="O919" s="17">
        <v>9542.5</v>
      </c>
      <c r="P919" s="17">
        <v>1813.1</v>
      </c>
      <c r="Q919" s="17">
        <v>7.5</v>
      </c>
      <c r="R919" s="17">
        <v>3967.1770000000001</v>
      </c>
      <c r="S919" s="17">
        <v>112.8</v>
      </c>
      <c r="T919" s="17">
        <v>3.95</v>
      </c>
      <c r="U919" s="17">
        <v>-0.3145</v>
      </c>
      <c r="V919" s="17">
        <v>-0.04</v>
      </c>
      <c r="W919" s="17">
        <v>7168.50378</v>
      </c>
      <c r="X919" s="17">
        <v>4002</v>
      </c>
      <c r="Y919" s="17">
        <v>21.86</v>
      </c>
      <c r="Z919" s="17">
        <v>-8.0449999999999999</v>
      </c>
    </row>
    <row r="920" spans="1:26" x14ac:dyDescent="0.2">
      <c r="A920" s="27">
        <v>44328</v>
      </c>
      <c r="B920" s="17">
        <v>445</v>
      </c>
      <c r="C920" s="14">
        <v>0.3</v>
      </c>
      <c r="D920" s="17">
        <v>405.495</v>
      </c>
      <c r="E920" s="17">
        <v>16.559999999999999</v>
      </c>
      <c r="F920" s="17">
        <v>3.375</v>
      </c>
      <c r="G920" s="17">
        <v>45.064999999999998</v>
      </c>
      <c r="H920" s="17">
        <v>278.755</v>
      </c>
      <c r="I920" s="17">
        <v>204.99700000000001</v>
      </c>
      <c r="J920" s="17">
        <v>2158.3150000000001</v>
      </c>
      <c r="K920" s="17">
        <v>-97.5</v>
      </c>
      <c r="L920" s="17">
        <v>0.55459999999999998</v>
      </c>
      <c r="M920" s="17">
        <v>-13.895</v>
      </c>
      <c r="N920" s="17">
        <v>133.61000000000001</v>
      </c>
      <c r="O920" s="17">
        <v>9290</v>
      </c>
      <c r="P920" s="17">
        <v>1859</v>
      </c>
      <c r="Q920" s="17">
        <v>3.5630000000000002</v>
      </c>
      <c r="R920" s="17">
        <v>3938.53</v>
      </c>
      <c r="S920" s="17">
        <v>113</v>
      </c>
      <c r="T920" s="17">
        <v>4.09</v>
      </c>
      <c r="U920" s="17">
        <v>-0.33650000000000002</v>
      </c>
      <c r="V920" s="17">
        <v>-0.08</v>
      </c>
      <c r="W920" s="17">
        <v>6844.9407600000004</v>
      </c>
      <c r="X920" s="17">
        <v>3915.6</v>
      </c>
      <c r="Y920" s="17">
        <v>22.175000000000001</v>
      </c>
      <c r="Z920" s="17">
        <v>-8.3140000000000001</v>
      </c>
    </row>
    <row r="921" spans="1:26" x14ac:dyDescent="0.2">
      <c r="A921" s="27">
        <v>44327</v>
      </c>
      <c r="B921" s="17">
        <v>427.15</v>
      </c>
      <c r="C921" s="14">
        <v>0.27</v>
      </c>
      <c r="D921" s="17">
        <v>389.69499999999999</v>
      </c>
      <c r="E921" s="17">
        <v>15.5</v>
      </c>
      <c r="F921" s="17">
        <v>2.5</v>
      </c>
      <c r="G921" s="17">
        <v>43.5</v>
      </c>
      <c r="H921" s="17">
        <v>141.5</v>
      </c>
      <c r="I921" s="17">
        <v>64.998000000000005</v>
      </c>
      <c r="J921" s="17">
        <v>2086.375</v>
      </c>
      <c r="K921" s="17">
        <v>-140</v>
      </c>
      <c r="L921" s="17">
        <v>0.47110000000000002</v>
      </c>
      <c r="M921" s="17">
        <v>-13.563000000000001</v>
      </c>
      <c r="N921" s="17">
        <v>129.315</v>
      </c>
      <c r="O921" s="17">
        <v>9280</v>
      </c>
      <c r="P921" s="17">
        <v>1769</v>
      </c>
      <c r="Q921" s="17">
        <v>2.0459999999999998</v>
      </c>
      <c r="R921" s="17">
        <v>3889.76</v>
      </c>
      <c r="S921" s="17">
        <v>114.6</v>
      </c>
      <c r="T921" s="17">
        <v>4.05</v>
      </c>
      <c r="U921" s="17">
        <v>-0.3493</v>
      </c>
      <c r="V921" s="17">
        <v>-0.01</v>
      </c>
      <c r="W921" s="17">
        <v>5588.9894400000003</v>
      </c>
      <c r="X921" s="17">
        <v>3846.4</v>
      </c>
      <c r="Y921" s="17">
        <v>22.19</v>
      </c>
      <c r="Z921" s="17">
        <v>-8.34</v>
      </c>
    </row>
    <row r="922" spans="1:26" x14ac:dyDescent="0.2">
      <c r="A922" s="27">
        <v>44326</v>
      </c>
      <c r="B922" s="17">
        <v>428.012</v>
      </c>
      <c r="C922" s="14">
        <v>0.26500000000000001</v>
      </c>
      <c r="D922" s="17">
        <v>380.5</v>
      </c>
      <c r="E922" s="17">
        <v>15.6</v>
      </c>
      <c r="F922" s="17">
        <v>1.81</v>
      </c>
      <c r="G922" s="17">
        <v>42.615000000000002</v>
      </c>
      <c r="H922" s="17">
        <v>137</v>
      </c>
      <c r="I922" s="17">
        <v>77.5</v>
      </c>
      <c r="J922" s="17">
        <v>2082.5</v>
      </c>
      <c r="K922" s="17">
        <v>-122.5</v>
      </c>
      <c r="L922" s="17">
        <v>0.36899999999999999</v>
      </c>
      <c r="M922" s="17">
        <v>-15.19</v>
      </c>
      <c r="N922" s="17">
        <v>131.5</v>
      </c>
      <c r="O922" s="17">
        <v>9272.5</v>
      </c>
      <c r="P922" s="17">
        <v>1739.3</v>
      </c>
      <c r="Q922" s="17">
        <v>2.25</v>
      </c>
      <c r="R922" s="17">
        <v>3880.68</v>
      </c>
      <c r="S922" s="17">
        <v>109</v>
      </c>
      <c r="T922" s="17">
        <v>3.7949999999999999</v>
      </c>
      <c r="U922" s="17">
        <v>-0.34720000000000001</v>
      </c>
      <c r="V922" s="17">
        <v>0</v>
      </c>
      <c r="W922" s="17">
        <v>4759.5215600000001</v>
      </c>
      <c r="X922" s="17">
        <v>3867.1</v>
      </c>
      <c r="Y922" s="17">
        <v>22.286000000000001</v>
      </c>
      <c r="Z922" s="17">
        <v>-8.1609999999999996</v>
      </c>
    </row>
    <row r="923" spans="1:26" x14ac:dyDescent="0.2">
      <c r="A923" s="27">
        <v>44323</v>
      </c>
      <c r="B923" s="17">
        <v>429.5</v>
      </c>
      <c r="C923" s="14">
        <v>0.30499999999999999</v>
      </c>
      <c r="D923" s="17">
        <v>411</v>
      </c>
      <c r="E923" s="17">
        <v>16.600000000000001</v>
      </c>
      <c r="F923" s="17">
        <v>1.7</v>
      </c>
      <c r="G923" s="17">
        <v>44</v>
      </c>
      <c r="H923" s="17">
        <v>-27.704999999999998</v>
      </c>
      <c r="I923" s="17">
        <v>62.304000000000002</v>
      </c>
      <c r="J923" s="17">
        <v>2065</v>
      </c>
      <c r="K923" s="17">
        <v>-57.5</v>
      </c>
      <c r="L923" s="17">
        <v>0.29559999999999997</v>
      </c>
      <c r="M923" s="17">
        <v>-15.75</v>
      </c>
      <c r="N923" s="17">
        <v>136.2756</v>
      </c>
      <c r="O923" s="17">
        <v>9240</v>
      </c>
      <c r="P923" s="17">
        <v>1743.8</v>
      </c>
      <c r="Q923" s="17">
        <v>2.0499999999999998</v>
      </c>
      <c r="R923" s="17">
        <v>3849.3</v>
      </c>
      <c r="S923" s="17">
        <v>104.75</v>
      </c>
      <c r="T923" s="17">
        <v>3.95</v>
      </c>
      <c r="U923" s="17">
        <v>-0.31850000000000001</v>
      </c>
      <c r="V923" s="17">
        <v>0</v>
      </c>
      <c r="W923" s="17">
        <v>6079.6369599999998</v>
      </c>
      <c r="X923" s="17">
        <v>3692.1</v>
      </c>
      <c r="Y923" s="17">
        <v>22.21</v>
      </c>
      <c r="Z923" s="17">
        <v>-7.7850000000000001</v>
      </c>
    </row>
    <row r="924" spans="1:26" x14ac:dyDescent="0.2">
      <c r="A924" s="27">
        <v>44322</v>
      </c>
      <c r="B924" s="17">
        <v>436.76600000000002</v>
      </c>
      <c r="C924" s="14">
        <v>0.19</v>
      </c>
      <c r="D924" s="17">
        <v>418</v>
      </c>
      <c r="E924" s="17">
        <v>16.25</v>
      </c>
      <c r="F924" s="17">
        <v>0.1</v>
      </c>
      <c r="G924" s="17">
        <v>43.75</v>
      </c>
      <c r="H924" s="17">
        <v>80.08</v>
      </c>
      <c r="I924" s="17">
        <v>84.995999999999995</v>
      </c>
      <c r="J924" s="17">
        <v>2085</v>
      </c>
      <c r="K924" s="17">
        <v>-12.5</v>
      </c>
      <c r="L924" s="17">
        <v>0.2908</v>
      </c>
      <c r="M924" s="17">
        <v>-16.695</v>
      </c>
      <c r="N924" s="17">
        <v>146.465</v>
      </c>
      <c r="O924" s="17">
        <v>9510</v>
      </c>
      <c r="P924" s="17">
        <v>1770.5</v>
      </c>
      <c r="Q924" s="17">
        <v>1.575</v>
      </c>
      <c r="R924" s="17">
        <v>3965.2249999999999</v>
      </c>
      <c r="S924" s="17">
        <v>106.7</v>
      </c>
      <c r="T924" s="17">
        <v>3.97</v>
      </c>
      <c r="U924" s="17">
        <v>-0.25580000000000003</v>
      </c>
      <c r="V924" s="17">
        <v>0.06</v>
      </c>
      <c r="W924" s="17">
        <v>6015.3205399999997</v>
      </c>
      <c r="X924" s="17">
        <v>3692.1</v>
      </c>
      <c r="Y924" s="17">
        <v>21.87</v>
      </c>
      <c r="Z924" s="17">
        <v>-7.5549999999999997</v>
      </c>
    </row>
    <row r="925" spans="1:26" x14ac:dyDescent="0.2">
      <c r="A925" s="27">
        <v>44321</v>
      </c>
      <c r="B925" s="17">
        <v>445.43099999999998</v>
      </c>
      <c r="C925" s="14">
        <v>0.23</v>
      </c>
      <c r="D925" s="17">
        <v>437.50299999999999</v>
      </c>
      <c r="E925" s="17">
        <v>16.792999999999999</v>
      </c>
      <c r="F925" s="17">
        <v>-1.325</v>
      </c>
      <c r="G925" s="17">
        <v>44</v>
      </c>
      <c r="H925" s="17">
        <v>155.035</v>
      </c>
      <c r="I925" s="17">
        <v>115.004</v>
      </c>
      <c r="J925" s="17">
        <v>2145</v>
      </c>
      <c r="K925" s="17">
        <v>-12.5</v>
      </c>
      <c r="L925" s="17">
        <v>0.37469999999999998</v>
      </c>
      <c r="M925" s="17">
        <v>-17.795000000000002</v>
      </c>
      <c r="N925" s="17">
        <v>152.20499000000001</v>
      </c>
      <c r="O925" s="17">
        <v>9420</v>
      </c>
      <c r="P925" s="17">
        <v>1885.7</v>
      </c>
      <c r="Q925" s="17">
        <v>2.7749999999999999</v>
      </c>
      <c r="R925" s="17">
        <v>3919.3</v>
      </c>
      <c r="S925" s="17">
        <v>120.5</v>
      </c>
      <c r="T925" s="17">
        <v>4.5</v>
      </c>
      <c r="U925" s="17">
        <v>-0.2457</v>
      </c>
      <c r="V925" s="17">
        <v>0</v>
      </c>
      <c r="W925" s="17">
        <v>5813.7516699999996</v>
      </c>
      <c r="X925" s="17">
        <v>3730.5</v>
      </c>
      <c r="Y925" s="17">
        <v>22.75</v>
      </c>
      <c r="Z925" s="17">
        <v>-8.4499999999999993</v>
      </c>
    </row>
    <row r="926" spans="1:26" x14ac:dyDescent="0.2">
      <c r="A926" s="27">
        <v>44320</v>
      </c>
      <c r="B926" s="17">
        <v>445.38</v>
      </c>
      <c r="C926" s="14">
        <v>0.28999999999999998</v>
      </c>
      <c r="D926" s="17">
        <v>438</v>
      </c>
      <c r="E926" s="17">
        <v>16.957999999999998</v>
      </c>
      <c r="F926" s="17">
        <v>-1.9</v>
      </c>
      <c r="G926" s="17">
        <v>42.5</v>
      </c>
      <c r="H926" s="17">
        <v>193.63</v>
      </c>
      <c r="I926" s="17">
        <v>112.348</v>
      </c>
      <c r="J926" s="17">
        <v>2085</v>
      </c>
      <c r="K926" s="17">
        <v>-12.5</v>
      </c>
      <c r="L926" s="17">
        <v>0.41749999999999998</v>
      </c>
      <c r="M926" s="17">
        <v>-18</v>
      </c>
      <c r="N926" s="17">
        <v>149.78185999999999</v>
      </c>
      <c r="O926" s="17">
        <v>9550</v>
      </c>
      <c r="P926" s="17">
        <v>1797.5</v>
      </c>
      <c r="Q926" s="17">
        <v>9</v>
      </c>
      <c r="R926" s="17">
        <v>3941</v>
      </c>
      <c r="S926" s="17">
        <v>133.4</v>
      </c>
      <c r="T926" s="17">
        <v>4.45</v>
      </c>
      <c r="U926" s="17">
        <v>-0.25369999999999998</v>
      </c>
      <c r="V926" s="17">
        <v>0.01</v>
      </c>
      <c r="W926" s="17">
        <v>4389.4966199999999</v>
      </c>
      <c r="X926" s="17">
        <v>3540.7</v>
      </c>
      <c r="Y926" s="17">
        <v>22.68</v>
      </c>
      <c r="Z926" s="17">
        <v>-8.69</v>
      </c>
    </row>
    <row r="927" spans="1:26" x14ac:dyDescent="0.2">
      <c r="A927" s="27">
        <v>44319</v>
      </c>
      <c r="B927" s="17">
        <v>444.41500000000002</v>
      </c>
      <c r="C927" s="14">
        <v>0.3</v>
      </c>
      <c r="D927" s="17">
        <v>440.5</v>
      </c>
      <c r="E927" s="17">
        <v>16.672000000000001</v>
      </c>
      <c r="F927" s="17">
        <v>-2</v>
      </c>
      <c r="G927" s="17">
        <v>44</v>
      </c>
      <c r="H927" s="17">
        <v>128.755</v>
      </c>
      <c r="I927" s="17">
        <v>67.805999999999997</v>
      </c>
      <c r="J927" s="17">
        <v>2094.48</v>
      </c>
      <c r="K927" s="17">
        <v>-10.5</v>
      </c>
      <c r="L927" s="17">
        <v>0.46779999999999999</v>
      </c>
      <c r="M927" s="17">
        <v>-18</v>
      </c>
      <c r="N927" s="17">
        <v>152.755</v>
      </c>
      <c r="O927" s="17">
        <v>9600</v>
      </c>
      <c r="P927" s="17">
        <v>1798.4</v>
      </c>
      <c r="Q927" s="17">
        <v>6.4</v>
      </c>
      <c r="R927" s="17">
        <v>3943.1</v>
      </c>
      <c r="S927" s="17">
        <v>134.9</v>
      </c>
      <c r="T927" s="17">
        <v>4.1900000000000004</v>
      </c>
      <c r="U927" s="17">
        <v>-0.26400000000000001</v>
      </c>
      <c r="V927" s="17">
        <v>0.02</v>
      </c>
      <c r="W927" s="17">
        <v>5543.0607200000004</v>
      </c>
      <c r="X927" s="17">
        <v>3482.2</v>
      </c>
      <c r="Y927" s="17">
        <v>22.88</v>
      </c>
      <c r="Z927" s="17">
        <v>-8.84</v>
      </c>
    </row>
    <row r="928" spans="1:26" x14ac:dyDescent="0.2">
      <c r="A928" s="27">
        <v>44316</v>
      </c>
      <c r="B928" s="17">
        <v>451.96100000000001</v>
      </c>
      <c r="C928" s="14">
        <v>0.28199999999999997</v>
      </c>
      <c r="D928" s="17">
        <v>427.5</v>
      </c>
      <c r="E928" s="17">
        <v>16.05</v>
      </c>
      <c r="F928" s="17">
        <v>-2.125</v>
      </c>
      <c r="G928" s="17">
        <v>43.994999999999997</v>
      </c>
      <c r="H928" s="17">
        <v>160.965</v>
      </c>
      <c r="I928" s="17">
        <v>229.99799999999999</v>
      </c>
      <c r="J928" s="17">
        <v>2104.5</v>
      </c>
      <c r="K928" s="17">
        <v>25</v>
      </c>
      <c r="L928" s="17">
        <v>0.50980000000000003</v>
      </c>
      <c r="M928" s="17">
        <v>-18.052</v>
      </c>
      <c r="N928" s="17">
        <v>153.08499</v>
      </c>
      <c r="O928" s="17">
        <v>9628.5</v>
      </c>
      <c r="P928" s="17">
        <v>1800.7</v>
      </c>
      <c r="Q928" s="17">
        <v>6.6509999999999998</v>
      </c>
      <c r="R928" s="17">
        <v>3962.6</v>
      </c>
      <c r="S928" s="17">
        <v>106</v>
      </c>
      <c r="T928" s="17">
        <v>4</v>
      </c>
      <c r="U928" s="17">
        <v>-0.26929999999999998</v>
      </c>
      <c r="V928" s="17">
        <v>-0.02</v>
      </c>
      <c r="W928" s="17">
        <v>5907.5934800000005</v>
      </c>
      <c r="X928" s="17">
        <v>3486.1</v>
      </c>
      <c r="Y928" s="17">
        <v>22.75</v>
      </c>
      <c r="Z928" s="17">
        <v>-8.85</v>
      </c>
    </row>
    <row r="929" spans="1:26" x14ac:dyDescent="0.2">
      <c r="A929" s="27">
        <v>44315</v>
      </c>
      <c r="B929" s="17">
        <v>420.93</v>
      </c>
      <c r="C929" s="14">
        <v>0.34699999999999998</v>
      </c>
      <c r="D929" s="17">
        <v>419.15</v>
      </c>
      <c r="E929" s="17">
        <v>14.984</v>
      </c>
      <c r="F929" s="17">
        <v>-2.125</v>
      </c>
      <c r="G929" s="17">
        <v>44.424999999999997</v>
      </c>
      <c r="H929" s="17">
        <v>170</v>
      </c>
      <c r="I929" s="17">
        <v>-29.995000000000001</v>
      </c>
      <c r="J929" s="17">
        <v>2077.5</v>
      </c>
      <c r="K929" s="17">
        <v>25</v>
      </c>
      <c r="L929" s="17">
        <v>0.40239999999999998</v>
      </c>
      <c r="M929" s="17">
        <v>-18.372</v>
      </c>
      <c r="N929" s="17">
        <v>151.95999</v>
      </c>
      <c r="O929" s="17">
        <v>9421.5</v>
      </c>
      <c r="P929" s="17">
        <v>1786</v>
      </c>
      <c r="Q929" s="17">
        <v>7.1</v>
      </c>
      <c r="R929" s="17">
        <v>3992.0749999999998</v>
      </c>
      <c r="S929" s="17">
        <v>102</v>
      </c>
      <c r="T929" s="17">
        <v>3.8</v>
      </c>
      <c r="U929" s="17">
        <v>-0.27879999999999999</v>
      </c>
      <c r="V929" s="17">
        <v>0.13</v>
      </c>
      <c r="W929" s="17">
        <v>-2221.06936</v>
      </c>
      <c r="X929" s="17">
        <v>3435.9</v>
      </c>
      <c r="Y929" s="17">
        <v>22.92</v>
      </c>
      <c r="Z929" s="17">
        <v>-8.8000000000000007</v>
      </c>
    </row>
    <row r="930" spans="1:26" x14ac:dyDescent="0.2">
      <c r="A930" s="27">
        <v>44314</v>
      </c>
      <c r="B930" s="17">
        <v>417.42</v>
      </c>
      <c r="C930" s="14">
        <v>0.39</v>
      </c>
      <c r="D930" s="17">
        <v>415.79</v>
      </c>
      <c r="E930" s="17">
        <v>15.599</v>
      </c>
      <c r="F930" s="17">
        <v>-2.75</v>
      </c>
      <c r="G930" s="17">
        <v>43.034999999999997</v>
      </c>
      <c r="H930" s="17">
        <v>165.92</v>
      </c>
      <c r="I930" s="17">
        <v>-89.998000000000005</v>
      </c>
      <c r="J930" s="17">
        <v>2060</v>
      </c>
      <c r="K930" s="17">
        <v>25</v>
      </c>
      <c r="L930" s="17">
        <v>0.37469999999999998</v>
      </c>
      <c r="M930" s="17">
        <v>-20.038</v>
      </c>
      <c r="N930" s="17">
        <v>152.92191</v>
      </c>
      <c r="O930" s="17">
        <v>9372.5</v>
      </c>
      <c r="P930" s="17">
        <v>1721.5</v>
      </c>
      <c r="Q930" s="17">
        <v>7.9</v>
      </c>
      <c r="R930" s="17">
        <v>3954.875</v>
      </c>
      <c r="S930" s="17">
        <v>100.65</v>
      </c>
      <c r="T930" s="17">
        <v>3.8250000000000002</v>
      </c>
      <c r="U930" s="17">
        <v>-0.26569999999999999</v>
      </c>
      <c r="V930" s="17">
        <v>0</v>
      </c>
      <c r="W930" s="17">
        <v>6374.1306400000003</v>
      </c>
      <c r="X930" s="17">
        <v>3628.1</v>
      </c>
      <c r="Y930" s="17">
        <v>22.841999999999999</v>
      </c>
      <c r="Z930" s="17">
        <v>-8.9689999999999994</v>
      </c>
    </row>
    <row r="931" spans="1:26" x14ac:dyDescent="0.2">
      <c r="A931" s="27">
        <v>44313</v>
      </c>
      <c r="B931" s="17">
        <v>413.791</v>
      </c>
      <c r="C931" s="14">
        <v>0.4</v>
      </c>
      <c r="D931" s="17">
        <v>400.86500000000001</v>
      </c>
      <c r="E931" s="17">
        <v>15.49</v>
      </c>
      <c r="F931" s="17">
        <v>-3</v>
      </c>
      <c r="G931" s="17">
        <v>42.67</v>
      </c>
      <c r="H931" s="17">
        <v>177.45</v>
      </c>
      <c r="I931" s="17">
        <v>0</v>
      </c>
      <c r="J931" s="17">
        <v>2058.75</v>
      </c>
      <c r="K931" s="17">
        <v>25</v>
      </c>
      <c r="L931" s="17">
        <v>0.4415</v>
      </c>
      <c r="M931" s="17">
        <v>-21.812999999999999</v>
      </c>
      <c r="N931" s="17">
        <v>157.71605</v>
      </c>
      <c r="O931" s="17">
        <v>9366.2999999999993</v>
      </c>
      <c r="P931" s="17">
        <v>1683.6</v>
      </c>
      <c r="Q931" s="17">
        <v>9.9</v>
      </c>
      <c r="R931" s="17">
        <v>3925.9250000000002</v>
      </c>
      <c r="S931" s="17">
        <v>101</v>
      </c>
      <c r="T931" s="17">
        <v>3.145</v>
      </c>
      <c r="U931" s="17">
        <v>-0.29549999999999998</v>
      </c>
      <c r="V931" s="17">
        <v>-0.04</v>
      </c>
      <c r="W931" s="17">
        <v>5725.4035100000001</v>
      </c>
      <c r="X931" s="17">
        <v>3720.6</v>
      </c>
      <c r="Y931" s="17">
        <v>23.085999999999999</v>
      </c>
      <c r="Z931" s="17">
        <v>-9.1300000000000008</v>
      </c>
    </row>
    <row r="932" spans="1:26" x14ac:dyDescent="0.2">
      <c r="A932" s="27">
        <v>44312</v>
      </c>
      <c r="B932" s="17">
        <v>402.589</v>
      </c>
      <c r="C932" s="14">
        <v>0.4</v>
      </c>
      <c r="D932" s="17">
        <v>419</v>
      </c>
      <c r="E932" s="17">
        <v>14.997</v>
      </c>
      <c r="F932" s="17">
        <v>-2.9</v>
      </c>
      <c r="G932" s="17">
        <v>42.66</v>
      </c>
      <c r="H932" s="17">
        <v>169.7</v>
      </c>
      <c r="I932" s="17">
        <v>-134.59700000000001</v>
      </c>
      <c r="J932" s="17">
        <v>2055</v>
      </c>
      <c r="K932" s="17">
        <v>25</v>
      </c>
      <c r="L932" s="17">
        <v>0.25879999999999997</v>
      </c>
      <c r="M932" s="17">
        <v>-22.25</v>
      </c>
      <c r="N932" s="17">
        <v>164.46634</v>
      </c>
      <c r="O932" s="17">
        <v>9280</v>
      </c>
      <c r="P932" s="17">
        <v>1675.8</v>
      </c>
      <c r="Q932" s="17">
        <v>11.875</v>
      </c>
      <c r="R932" s="17">
        <v>4180.625</v>
      </c>
      <c r="S932" s="17">
        <v>102.45</v>
      </c>
      <c r="T932" s="17">
        <v>2.95</v>
      </c>
      <c r="U932" s="17">
        <v>-0.3725</v>
      </c>
      <c r="V932" s="17">
        <v>-0.26</v>
      </c>
      <c r="W932" s="17">
        <v>5214.9967200000001</v>
      </c>
      <c r="X932" s="17">
        <v>3603.3</v>
      </c>
      <c r="Y932" s="17">
        <v>23.225999999999999</v>
      </c>
      <c r="Z932" s="17">
        <v>-9.2899999999999991</v>
      </c>
    </row>
    <row r="933" spans="1:26" x14ac:dyDescent="0.2">
      <c r="A933" s="27">
        <v>44309</v>
      </c>
      <c r="B933" s="17">
        <v>376.74700000000001</v>
      </c>
      <c r="C933" s="14">
        <v>0.28999999999999998</v>
      </c>
      <c r="D933" s="17">
        <v>420.5</v>
      </c>
      <c r="E933" s="17">
        <v>14.753</v>
      </c>
      <c r="F933" s="17">
        <v>-2.35</v>
      </c>
      <c r="G933" s="17">
        <v>42.835000000000001</v>
      </c>
      <c r="H933" s="17">
        <v>165.18</v>
      </c>
      <c r="I933" s="17">
        <v>152.50200000000001</v>
      </c>
      <c r="J933" s="17">
        <v>2028</v>
      </c>
      <c r="K933" s="17">
        <v>21.4</v>
      </c>
      <c r="L933" s="17">
        <v>0.24440000000000001</v>
      </c>
      <c r="M933" s="17">
        <v>-22.521999999999998</v>
      </c>
      <c r="N933" s="17">
        <v>161.29500999999999</v>
      </c>
      <c r="O933" s="17">
        <v>9200</v>
      </c>
      <c r="P933" s="17">
        <v>1646.3</v>
      </c>
      <c r="Q933" s="17">
        <v>13.125</v>
      </c>
      <c r="R933" s="17">
        <v>4230.375</v>
      </c>
      <c r="S933" s="17">
        <v>103.2</v>
      </c>
      <c r="T933" s="17">
        <v>3.01</v>
      </c>
      <c r="U933" s="17">
        <v>-0.25819999999999999</v>
      </c>
      <c r="V933" s="17">
        <v>-0.21</v>
      </c>
      <c r="W933" s="17">
        <v>6705.32258</v>
      </c>
      <c r="X933" s="17">
        <v>3555.2</v>
      </c>
      <c r="Y933" s="17">
        <v>23.178000000000001</v>
      </c>
      <c r="Z933" s="17">
        <v>-9.2279999999999998</v>
      </c>
    </row>
    <row r="934" spans="1:26" x14ac:dyDescent="0.2">
      <c r="A934" s="27">
        <v>44308</v>
      </c>
      <c r="B934" s="17">
        <v>383.60500000000002</v>
      </c>
      <c r="C934" s="14">
        <v>0.38</v>
      </c>
      <c r="D934" s="17">
        <v>413.03</v>
      </c>
      <c r="E934" s="17">
        <v>13.784000000000001</v>
      </c>
      <c r="F934" s="17">
        <v>-2.25</v>
      </c>
      <c r="G934" s="17">
        <v>42.744999999999997</v>
      </c>
      <c r="H934" s="17">
        <v>176.9</v>
      </c>
      <c r="I934" s="17">
        <v>194.99799999999999</v>
      </c>
      <c r="J934" s="17">
        <v>2048.75</v>
      </c>
      <c r="K934" s="17">
        <v>14</v>
      </c>
      <c r="L934" s="17">
        <v>0.38250000000000001</v>
      </c>
      <c r="M934" s="17">
        <v>-22.759</v>
      </c>
      <c r="N934" s="17">
        <v>163.51000999999999</v>
      </c>
      <c r="O934" s="17">
        <v>9106.5</v>
      </c>
      <c r="P934" s="17">
        <v>1613.7</v>
      </c>
      <c r="Q934" s="17">
        <v>12.4</v>
      </c>
      <c r="R934" s="17">
        <v>4204.7</v>
      </c>
      <c r="S934" s="17">
        <v>101.4</v>
      </c>
      <c r="T934" s="17">
        <v>3.05</v>
      </c>
      <c r="U934" s="17">
        <v>-0.2772</v>
      </c>
      <c r="V934" s="17">
        <v>-0.01</v>
      </c>
      <c r="W934" s="17">
        <v>6562.9587899999997</v>
      </c>
      <c r="X934" s="17">
        <v>3555.2</v>
      </c>
      <c r="Y934" s="17">
        <v>22.93</v>
      </c>
      <c r="Z934" s="17">
        <v>-9.15</v>
      </c>
    </row>
    <row r="935" spans="1:26" x14ac:dyDescent="0.2">
      <c r="A935" s="27">
        <v>44307</v>
      </c>
      <c r="B935" s="17">
        <v>403.142</v>
      </c>
      <c r="C935" s="14">
        <v>0.27500000000000002</v>
      </c>
      <c r="D935" s="17">
        <v>418.5</v>
      </c>
      <c r="E935" s="17">
        <v>13.8</v>
      </c>
      <c r="F935" s="17">
        <v>-2.2999999999999998</v>
      </c>
      <c r="G935" s="17">
        <v>43.372</v>
      </c>
      <c r="H935" s="17">
        <v>175</v>
      </c>
      <c r="I935" s="17">
        <v>-20.003</v>
      </c>
      <c r="J935" s="17">
        <v>2035</v>
      </c>
      <c r="K935" s="17">
        <v>11.5</v>
      </c>
      <c r="L935" s="17">
        <v>0.3765</v>
      </c>
      <c r="M935" s="17">
        <v>-22.681000000000001</v>
      </c>
      <c r="N935" s="17">
        <v>165.91641000000001</v>
      </c>
      <c r="O935" s="17">
        <v>9276.5</v>
      </c>
      <c r="P935" s="17">
        <v>1609</v>
      </c>
      <c r="Q935" s="17">
        <v>11</v>
      </c>
      <c r="R935" s="17">
        <v>4043.125</v>
      </c>
      <c r="S935" s="17">
        <v>101</v>
      </c>
      <c r="T935" s="17">
        <v>3.4</v>
      </c>
      <c r="U935" s="17">
        <v>-0.31130000000000002</v>
      </c>
      <c r="V935" s="17">
        <v>0.04</v>
      </c>
      <c r="W935" s="17">
        <v>8938.9795799999993</v>
      </c>
      <c r="X935" s="17">
        <v>3601.7</v>
      </c>
      <c r="Y935" s="17">
        <v>23.088999999999999</v>
      </c>
      <c r="Z935" s="17">
        <v>-9.4499999999999993</v>
      </c>
    </row>
    <row r="936" spans="1:26" x14ac:dyDescent="0.2">
      <c r="A936" s="27">
        <v>44306</v>
      </c>
      <c r="B936" s="17">
        <v>402.51</v>
      </c>
      <c r="C936" s="14">
        <v>8.5000000000000006E-2</v>
      </c>
      <c r="D936" s="17">
        <v>434</v>
      </c>
      <c r="E936" s="17">
        <v>12.933999999999999</v>
      </c>
      <c r="F936" s="17">
        <v>-2.6949999999999998</v>
      </c>
      <c r="G936" s="17">
        <v>43.25</v>
      </c>
      <c r="H936" s="17">
        <v>169.8</v>
      </c>
      <c r="I936" s="17">
        <v>67.501000000000005</v>
      </c>
      <c r="J936" s="17">
        <v>2030</v>
      </c>
      <c r="K936" s="17">
        <v>15.5</v>
      </c>
      <c r="L936" s="17">
        <v>0.44080000000000003</v>
      </c>
      <c r="M936" s="17">
        <v>-21.5</v>
      </c>
      <c r="N936" s="17">
        <v>164.035</v>
      </c>
      <c r="O936" s="17">
        <v>9360</v>
      </c>
      <c r="P936" s="17">
        <v>1631.5</v>
      </c>
      <c r="Q936" s="17">
        <v>8.85</v>
      </c>
      <c r="R936" s="17">
        <v>3948.3130000000001</v>
      </c>
      <c r="S936" s="17">
        <v>101</v>
      </c>
      <c r="T936" s="17">
        <v>3.3250000000000002</v>
      </c>
      <c r="U936" s="17">
        <v>-0.28549999999999998</v>
      </c>
      <c r="V936" s="17">
        <v>0.02</v>
      </c>
      <c r="W936" s="17">
        <v>7620.5448500000002</v>
      </c>
      <c r="X936" s="17">
        <v>3548</v>
      </c>
      <c r="Y936" s="17">
        <v>23.01</v>
      </c>
      <c r="Z936" s="17">
        <v>-9.3729999999999993</v>
      </c>
    </row>
    <row r="937" spans="1:26" x14ac:dyDescent="0.2">
      <c r="A937" s="27">
        <v>44305</v>
      </c>
      <c r="B937" s="17">
        <v>399.03800000000001</v>
      </c>
      <c r="C937" s="14">
        <v>0.06</v>
      </c>
      <c r="D937" s="17">
        <v>445.5</v>
      </c>
      <c r="E937" s="17">
        <v>12.753</v>
      </c>
      <c r="F937" s="17">
        <v>-2.56</v>
      </c>
      <c r="G937" s="17">
        <v>44</v>
      </c>
      <c r="H937" s="17">
        <v>167.85</v>
      </c>
      <c r="I937" s="17">
        <v>-4.601</v>
      </c>
      <c r="J937" s="17">
        <v>1998.75</v>
      </c>
      <c r="K937" s="17">
        <v>8</v>
      </c>
      <c r="L937" s="17">
        <v>0.42749999999999999</v>
      </c>
      <c r="M937" s="17">
        <v>-21.5</v>
      </c>
      <c r="N937" s="17">
        <v>172.10625999999999</v>
      </c>
      <c r="O937" s="17">
        <v>9210</v>
      </c>
      <c r="P937" s="17">
        <v>1586.9</v>
      </c>
      <c r="Q937" s="17">
        <v>10.375</v>
      </c>
      <c r="R937" s="17">
        <v>3966.1</v>
      </c>
      <c r="S937" s="17">
        <v>100</v>
      </c>
      <c r="T937" s="17">
        <v>3.45</v>
      </c>
      <c r="U937" s="17">
        <v>-0.30499999999999999</v>
      </c>
      <c r="V937" s="17">
        <v>0.04</v>
      </c>
      <c r="W937" s="17">
        <v>6055.9846100000004</v>
      </c>
      <c r="X937" s="17">
        <v>3398.5</v>
      </c>
      <c r="Y937" s="17">
        <v>22.98</v>
      </c>
      <c r="Z937" s="17">
        <v>-9.3699999999999992</v>
      </c>
    </row>
    <row r="938" spans="1:26" x14ac:dyDescent="0.2">
      <c r="A938" s="27">
        <v>44302</v>
      </c>
      <c r="B938" s="17">
        <v>385.5</v>
      </c>
      <c r="C938" s="14">
        <v>0.08</v>
      </c>
      <c r="D938" s="17">
        <v>447.94499999999999</v>
      </c>
      <c r="E938" s="17">
        <v>13.3</v>
      </c>
      <c r="F938" s="17">
        <v>-2.4249999999999998</v>
      </c>
      <c r="G938" s="17">
        <v>43</v>
      </c>
      <c r="H938" s="17">
        <v>143.5</v>
      </c>
      <c r="I938" s="17">
        <v>172.648</v>
      </c>
      <c r="J938" s="17">
        <v>2008.75</v>
      </c>
      <c r="K938" s="17">
        <v>10</v>
      </c>
      <c r="L938" s="17">
        <v>0.37230000000000002</v>
      </c>
      <c r="M938" s="17">
        <v>-21</v>
      </c>
      <c r="N938" s="17">
        <v>178</v>
      </c>
      <c r="O938" s="17">
        <v>9120.6</v>
      </c>
      <c r="P938" s="17">
        <v>1611.7</v>
      </c>
      <c r="Q938" s="17">
        <v>10.125</v>
      </c>
      <c r="R938" s="17">
        <v>3704.3</v>
      </c>
      <c r="S938" s="17">
        <v>100.7</v>
      </c>
      <c r="T938" s="17">
        <v>2.42</v>
      </c>
      <c r="U938" s="17">
        <v>-0.28749999999999998</v>
      </c>
      <c r="V938" s="17">
        <v>0.14000000000000001</v>
      </c>
      <c r="W938" s="17">
        <v>6488.0378799999999</v>
      </c>
      <c r="X938" s="17">
        <v>3420.1</v>
      </c>
      <c r="Y938" s="17">
        <v>23.035</v>
      </c>
      <c r="Z938" s="17">
        <v>-9.52</v>
      </c>
    </row>
    <row r="939" spans="1:26" x14ac:dyDescent="0.2">
      <c r="A939" s="27">
        <v>44301</v>
      </c>
      <c r="B939" s="17">
        <v>388.5</v>
      </c>
      <c r="C939" s="14">
        <v>0</v>
      </c>
      <c r="D939" s="17">
        <v>448</v>
      </c>
      <c r="E939" s="17">
        <v>13.15</v>
      </c>
      <c r="F939" s="17">
        <v>-2.5</v>
      </c>
      <c r="G939" s="17">
        <v>42.625</v>
      </c>
      <c r="H939" s="17">
        <v>140.80500000000001</v>
      </c>
      <c r="I939" s="17">
        <v>167.65100000000001</v>
      </c>
      <c r="J939" s="17">
        <v>2008</v>
      </c>
      <c r="K939" s="17">
        <v>10</v>
      </c>
      <c r="L939" s="17">
        <v>0.44569999999999999</v>
      </c>
      <c r="M939" s="17">
        <v>-21.5</v>
      </c>
      <c r="N939" s="17">
        <v>181</v>
      </c>
      <c r="O939" s="17">
        <v>9309</v>
      </c>
      <c r="P939" s="17">
        <v>1607.9</v>
      </c>
      <c r="Q939" s="17">
        <v>10.725</v>
      </c>
      <c r="R939" s="17">
        <v>3802</v>
      </c>
      <c r="S939" s="17">
        <v>100.2</v>
      </c>
      <c r="T939" s="17">
        <v>2.59</v>
      </c>
      <c r="U939" s="17">
        <v>-0.28249999999999997</v>
      </c>
      <c r="V939" s="17">
        <v>0.13</v>
      </c>
      <c r="W939" s="17">
        <v>6688.5388800000001</v>
      </c>
      <c r="X939" s="17">
        <v>3445.2</v>
      </c>
      <c r="Y939" s="17">
        <v>22.83</v>
      </c>
      <c r="Z939" s="17">
        <v>-9.6199999999999992</v>
      </c>
    </row>
    <row r="940" spans="1:26" x14ac:dyDescent="0.2">
      <c r="A940" s="27">
        <v>44300</v>
      </c>
      <c r="B940" s="17">
        <v>403.5</v>
      </c>
      <c r="C940" s="14">
        <v>0</v>
      </c>
      <c r="D940" s="17">
        <v>443.5</v>
      </c>
      <c r="E940" s="17">
        <v>13.875</v>
      </c>
      <c r="F940" s="17">
        <v>-2.5350000000000001</v>
      </c>
      <c r="G940" s="17">
        <v>43</v>
      </c>
      <c r="H940" s="17">
        <v>195.315</v>
      </c>
      <c r="I940" s="17">
        <v>130.99700000000001</v>
      </c>
      <c r="J940" s="17">
        <v>2008</v>
      </c>
      <c r="K940" s="17">
        <v>10</v>
      </c>
      <c r="L940" s="17">
        <v>0.44869999999999999</v>
      </c>
      <c r="M940" s="17">
        <v>-20.56</v>
      </c>
      <c r="N940" s="17">
        <v>183</v>
      </c>
      <c r="O940" s="17">
        <v>9213.2999999999993</v>
      </c>
      <c r="P940" s="17">
        <v>1666.8</v>
      </c>
      <c r="Q940" s="17">
        <v>13.14</v>
      </c>
      <c r="R940" s="17">
        <v>3971</v>
      </c>
      <c r="S940" s="17">
        <v>99.7</v>
      </c>
      <c r="T940" s="17">
        <v>3.05</v>
      </c>
      <c r="U940" s="17">
        <v>-0.23769999999999999</v>
      </c>
      <c r="V940" s="17">
        <v>0.17</v>
      </c>
      <c r="W940" s="17">
        <v>7183.6097399999999</v>
      </c>
      <c r="X940" s="17">
        <v>3465.5</v>
      </c>
      <c r="Y940" s="17">
        <v>22.85</v>
      </c>
      <c r="Z940" s="17">
        <v>-9.75</v>
      </c>
    </row>
    <row r="941" spans="1:26" x14ac:dyDescent="0.2">
      <c r="A941" s="27">
        <v>44299</v>
      </c>
      <c r="B941" s="17">
        <v>402.5</v>
      </c>
      <c r="C941" s="14">
        <v>-0.14499999999999999</v>
      </c>
      <c r="D941" s="17">
        <v>435.48</v>
      </c>
      <c r="E941" s="17">
        <v>13.35</v>
      </c>
      <c r="F941" s="17">
        <v>-2.2530000000000001</v>
      </c>
      <c r="G941" s="17">
        <v>43.25</v>
      </c>
      <c r="H941" s="17">
        <v>221.18</v>
      </c>
      <c r="I941" s="17">
        <v>181.64599999999999</v>
      </c>
      <c r="J941" s="17">
        <v>2010</v>
      </c>
      <c r="K941" s="17">
        <v>10</v>
      </c>
      <c r="L941" s="17">
        <v>0.52669999999999995</v>
      </c>
      <c r="M941" s="17">
        <v>-20.25</v>
      </c>
      <c r="N941" s="17">
        <v>165.51999000000001</v>
      </c>
      <c r="O941" s="17">
        <v>9349</v>
      </c>
      <c r="P941" s="17">
        <v>1736.5</v>
      </c>
      <c r="Q941" s="17">
        <v>13.865</v>
      </c>
      <c r="R941" s="17">
        <v>3897.875</v>
      </c>
      <c r="S941" s="17">
        <v>100.2</v>
      </c>
      <c r="T941" s="17">
        <v>3.35</v>
      </c>
      <c r="U941" s="17">
        <v>-0.1933</v>
      </c>
      <c r="V941" s="17">
        <v>0.15</v>
      </c>
      <c r="W941" s="17">
        <v>7468.0340900000001</v>
      </c>
      <c r="X941" s="17">
        <v>3756.1</v>
      </c>
      <c r="Y941" s="17">
        <v>22.850999999999999</v>
      </c>
      <c r="Z941" s="17">
        <v>-9.5519999999999996</v>
      </c>
    </row>
    <row r="942" spans="1:26" x14ac:dyDescent="0.2">
      <c r="A942" s="27">
        <v>44298</v>
      </c>
      <c r="B942" s="17">
        <v>403.80099999999999</v>
      </c>
      <c r="C942" s="14">
        <v>-0.15</v>
      </c>
      <c r="D942" s="17">
        <v>459</v>
      </c>
      <c r="E942" s="17">
        <v>13.462</v>
      </c>
      <c r="F942" s="17">
        <v>-2.54</v>
      </c>
      <c r="G942" s="17">
        <v>43.076999999999998</v>
      </c>
      <c r="H942" s="17">
        <v>203.96</v>
      </c>
      <c r="I942" s="17">
        <v>22.501999999999999</v>
      </c>
      <c r="J942" s="17">
        <v>1997.5</v>
      </c>
      <c r="K942" s="17">
        <v>11.5</v>
      </c>
      <c r="L942" s="17">
        <v>0.50700000000000001</v>
      </c>
      <c r="M942" s="17">
        <v>-19.5</v>
      </c>
      <c r="N942" s="17">
        <v>167.5</v>
      </c>
      <c r="O942" s="17">
        <v>9585</v>
      </c>
      <c r="P942" s="17">
        <v>1755</v>
      </c>
      <c r="Q942" s="17">
        <v>11.25</v>
      </c>
      <c r="R942" s="17">
        <v>3967.375</v>
      </c>
      <c r="S942" s="17">
        <v>96.9</v>
      </c>
      <c r="T942" s="17">
        <v>3.3</v>
      </c>
      <c r="U942" s="17">
        <v>-0.20699999999999999</v>
      </c>
      <c r="V942" s="17">
        <v>0.14000000000000001</v>
      </c>
      <c r="W942" s="17">
        <v>8377.2295099999992</v>
      </c>
      <c r="X942" s="17">
        <v>3709.3</v>
      </c>
      <c r="Y942" s="17">
        <v>22.8</v>
      </c>
      <c r="Z942" s="17">
        <v>-9.4719999999999995</v>
      </c>
    </row>
    <row r="943" spans="1:26" x14ac:dyDescent="0.2">
      <c r="A943" s="27">
        <v>44295</v>
      </c>
      <c r="B943" s="17">
        <v>396.08</v>
      </c>
      <c r="C943" s="14">
        <v>-7.0000000000000007E-2</v>
      </c>
      <c r="D943" s="17">
        <v>439.96</v>
      </c>
      <c r="E943" s="17">
        <v>12.834</v>
      </c>
      <c r="F943" s="17">
        <v>-2.25</v>
      </c>
      <c r="G943" s="17">
        <v>44.972000000000001</v>
      </c>
      <c r="H943" s="17">
        <v>224.42500000000001</v>
      </c>
      <c r="I943" s="17">
        <v>12.503</v>
      </c>
      <c r="J943" s="17">
        <v>2000</v>
      </c>
      <c r="K943" s="17">
        <v>12</v>
      </c>
      <c r="L943" s="17">
        <v>0.47839999999999999</v>
      </c>
      <c r="M943" s="17">
        <v>-19.004999999999999</v>
      </c>
      <c r="N943" s="17">
        <v>167.5</v>
      </c>
      <c r="O943" s="17">
        <v>9585</v>
      </c>
      <c r="P943" s="17">
        <v>1757.6</v>
      </c>
      <c r="Q943" s="17">
        <v>10.275</v>
      </c>
      <c r="R943" s="17">
        <v>4055.7750000000001</v>
      </c>
      <c r="S943" s="17">
        <v>94.7</v>
      </c>
      <c r="T943" s="17">
        <v>2.8450000000000002</v>
      </c>
      <c r="U943" s="17">
        <v>-0.20749999999999999</v>
      </c>
      <c r="V943" s="17">
        <v>0.04</v>
      </c>
      <c r="W943" s="17">
        <v>8315.5068499999998</v>
      </c>
      <c r="X943" s="17">
        <v>3604.6</v>
      </c>
      <c r="Y943" s="17">
        <v>22.811</v>
      </c>
      <c r="Z943" s="17">
        <v>-9.577</v>
      </c>
    </row>
    <row r="944" spans="1:26" x14ac:dyDescent="0.2">
      <c r="A944" s="27">
        <v>44294</v>
      </c>
      <c r="B944" s="17">
        <v>391.53699999999998</v>
      </c>
      <c r="C944" s="14">
        <v>-0.03</v>
      </c>
      <c r="D944" s="17">
        <v>422.01499999999999</v>
      </c>
      <c r="E944" s="17">
        <v>12.5</v>
      </c>
      <c r="F944" s="17">
        <v>-2.5</v>
      </c>
      <c r="G944" s="17">
        <v>45.524999999999999</v>
      </c>
      <c r="H944" s="17">
        <v>219.36500000000001</v>
      </c>
      <c r="I944" s="17">
        <v>-19.998999999999999</v>
      </c>
      <c r="J944" s="17">
        <v>2012.5</v>
      </c>
      <c r="K944" s="17">
        <v>8</v>
      </c>
      <c r="L944" s="17">
        <v>0.56210000000000004</v>
      </c>
      <c r="M944" s="17">
        <v>-19.25</v>
      </c>
      <c r="N944" s="17">
        <v>174.87</v>
      </c>
      <c r="O944" s="17">
        <v>9468.7999999999993</v>
      </c>
      <c r="P944" s="17">
        <v>1748.5</v>
      </c>
      <c r="Q944" s="17">
        <v>8</v>
      </c>
      <c r="R944" s="17">
        <v>4070.1750000000002</v>
      </c>
      <c r="S944" s="17">
        <v>95.5</v>
      </c>
      <c r="T944" s="17">
        <v>2.7</v>
      </c>
      <c r="U944" s="17">
        <v>-0.23200000000000001</v>
      </c>
      <c r="V944" s="17">
        <v>0.05</v>
      </c>
      <c r="W944" s="17">
        <v>7642.9760100000003</v>
      </c>
      <c r="X944" s="17">
        <v>3679.9</v>
      </c>
      <c r="Y944" s="17">
        <v>22.626999999999999</v>
      </c>
      <c r="Z944" s="17">
        <v>-9.6039999999999992</v>
      </c>
    </row>
    <row r="945" spans="1:26" x14ac:dyDescent="0.2">
      <c r="A945" s="27">
        <v>44293</v>
      </c>
      <c r="B945" s="17">
        <v>404.79399999999998</v>
      </c>
      <c r="C945" s="14">
        <v>-0.09</v>
      </c>
      <c r="D945" s="17">
        <v>445</v>
      </c>
      <c r="E945" s="17">
        <v>11.834</v>
      </c>
      <c r="F945" s="17">
        <v>-2.5</v>
      </c>
      <c r="G945" s="17">
        <v>44.61</v>
      </c>
      <c r="H945" s="17">
        <v>261.12</v>
      </c>
      <c r="I945" s="17">
        <v>197.001</v>
      </c>
      <c r="J945" s="17">
        <v>2030</v>
      </c>
      <c r="K945" s="17">
        <v>8</v>
      </c>
      <c r="L945" s="17">
        <v>0.61250000000000004</v>
      </c>
      <c r="M945" s="17">
        <v>-18.920999999999999</v>
      </c>
      <c r="N945" s="17">
        <v>178.17966000000001</v>
      </c>
      <c r="O945" s="17">
        <v>9492.5</v>
      </c>
      <c r="P945" s="17">
        <v>1796.5</v>
      </c>
      <c r="Q945" s="17">
        <v>6.875</v>
      </c>
      <c r="R945" s="17">
        <v>4537.4250000000002</v>
      </c>
      <c r="S945" s="17">
        <v>95.4</v>
      </c>
      <c r="T945" s="17">
        <v>2.875</v>
      </c>
      <c r="U945" s="17">
        <v>-0.2467</v>
      </c>
      <c r="V945" s="17">
        <v>0.06</v>
      </c>
      <c r="W945" s="17">
        <v>9293.9776700000002</v>
      </c>
      <c r="X945" s="17">
        <v>3694.6</v>
      </c>
      <c r="Y945" s="17">
        <v>22.58</v>
      </c>
      <c r="Z945" s="17">
        <v>-9.76</v>
      </c>
    </row>
    <row r="946" spans="1:26" x14ac:dyDescent="0.2">
      <c r="A946" s="27">
        <v>44292</v>
      </c>
      <c r="B946" s="17">
        <v>390.983</v>
      </c>
      <c r="C946" s="14">
        <v>-0.14000000000000001</v>
      </c>
      <c r="D946" s="17">
        <v>458</v>
      </c>
      <c r="E946" s="17">
        <v>11.2</v>
      </c>
      <c r="F946" s="17">
        <v>-2.5950000000000002</v>
      </c>
      <c r="G946" s="17">
        <v>44.125</v>
      </c>
      <c r="H946" s="17">
        <v>152.38499999999999</v>
      </c>
      <c r="I946" s="17">
        <v>113.998</v>
      </c>
      <c r="J946" s="17">
        <v>2030</v>
      </c>
      <c r="K946" s="17">
        <v>15</v>
      </c>
      <c r="L946" s="17">
        <v>0.57999999999999996</v>
      </c>
      <c r="M946" s="17">
        <v>-18.753</v>
      </c>
      <c r="N946" s="17">
        <v>188.63964999999999</v>
      </c>
      <c r="O946" s="17">
        <v>9285</v>
      </c>
      <c r="P946" s="17">
        <v>1727</v>
      </c>
      <c r="Q946" s="17">
        <v>7.65</v>
      </c>
      <c r="R946" s="17">
        <v>4635.6750000000002</v>
      </c>
      <c r="S946" s="17">
        <v>92</v>
      </c>
      <c r="T946" s="17">
        <v>4.4249999999999998</v>
      </c>
      <c r="U946" s="17">
        <v>-0.27550000000000002</v>
      </c>
      <c r="V946" s="17">
        <v>0.1</v>
      </c>
      <c r="W946" s="17">
        <v>8981.0196300000007</v>
      </c>
      <c r="X946" s="17">
        <v>3761</v>
      </c>
      <c r="Y946" s="17">
        <v>22.55</v>
      </c>
      <c r="Z946" s="17">
        <v>-9.7799999999999994</v>
      </c>
    </row>
    <row r="947" spans="1:26" x14ac:dyDescent="0.2">
      <c r="A947" s="27">
        <v>44291</v>
      </c>
      <c r="B947" s="17">
        <v>383.42</v>
      </c>
      <c r="C947" s="14">
        <v>-0.26</v>
      </c>
      <c r="D947" s="17">
        <v>458</v>
      </c>
      <c r="E947" s="17">
        <v>8.9890000000000008</v>
      </c>
      <c r="F947" s="17">
        <v>-2.75</v>
      </c>
      <c r="G947" s="17">
        <v>44</v>
      </c>
      <c r="H947" s="17">
        <v>152.88999999999999</v>
      </c>
      <c r="I947" s="17">
        <v>-30.798999999999999</v>
      </c>
      <c r="J947" s="17">
        <v>2032</v>
      </c>
      <c r="K947" s="17">
        <v>17.5</v>
      </c>
      <c r="L947" s="17">
        <v>0.43</v>
      </c>
      <c r="M947" s="17">
        <v>-19</v>
      </c>
      <c r="N947" s="17">
        <v>197</v>
      </c>
      <c r="O947" s="17">
        <v>9003.2999999999993</v>
      </c>
      <c r="P947" s="17">
        <v>1741</v>
      </c>
      <c r="Q947" s="17">
        <v>7.5629999999999997</v>
      </c>
      <c r="R947" s="17">
        <v>4868.8</v>
      </c>
      <c r="S947" s="17">
        <v>91.2</v>
      </c>
      <c r="T947" s="17">
        <v>4.7750000000000004</v>
      </c>
      <c r="U947" s="17">
        <v>-0.27129999999999999</v>
      </c>
      <c r="V947" s="17">
        <v>0.15</v>
      </c>
      <c r="W947" s="17">
        <v>8619.5381400000006</v>
      </c>
      <c r="X947" s="17">
        <v>3941.1</v>
      </c>
      <c r="Y947" s="17">
        <v>22.875</v>
      </c>
      <c r="Z947" s="17">
        <v>-9.7710000000000008</v>
      </c>
    </row>
    <row r="948" spans="1:26" x14ac:dyDescent="0.2">
      <c r="A948" s="27">
        <v>44288</v>
      </c>
      <c r="B948" s="17">
        <v>373.09100000000001</v>
      </c>
      <c r="C948" s="14">
        <v>-0.4</v>
      </c>
      <c r="D948" s="17">
        <v>456.5</v>
      </c>
      <c r="E948" s="17">
        <v>9.0519999999999996</v>
      </c>
      <c r="F948" s="17">
        <v>-2.7149999999999999</v>
      </c>
      <c r="G948" s="17">
        <v>43.268000000000001</v>
      </c>
      <c r="H948" s="17">
        <v>152.625</v>
      </c>
      <c r="I948" s="17">
        <v>-26.503</v>
      </c>
      <c r="J948" s="17">
        <v>2045</v>
      </c>
      <c r="K948" s="17">
        <v>17.5</v>
      </c>
      <c r="L948" s="17">
        <v>0.43890000000000001</v>
      </c>
      <c r="M948" s="17">
        <v>-19.001000000000001</v>
      </c>
      <c r="N948" s="17">
        <v>198.285</v>
      </c>
      <c r="O948" s="17">
        <v>9091</v>
      </c>
      <c r="P948" s="17">
        <v>1729.6</v>
      </c>
      <c r="Q948" s="17">
        <v>7.25</v>
      </c>
      <c r="R948" s="17">
        <v>4952.625</v>
      </c>
      <c r="S948" s="17">
        <v>96.2</v>
      </c>
      <c r="T948" s="17">
        <v>4.923</v>
      </c>
      <c r="U948" s="17">
        <v>-0.28649999999999998</v>
      </c>
      <c r="V948" s="17">
        <v>0.215</v>
      </c>
      <c r="W948" s="17">
        <v>5905.5339100000001</v>
      </c>
      <c r="X948" s="17">
        <v>3783.1</v>
      </c>
      <c r="Y948" s="17">
        <v>22.69</v>
      </c>
      <c r="Z948" s="17">
        <v>-10.097</v>
      </c>
    </row>
    <row r="949" spans="1:26" x14ac:dyDescent="0.2">
      <c r="A949" s="27">
        <v>44287</v>
      </c>
      <c r="B949" s="17">
        <v>383.44299999999998</v>
      </c>
      <c r="C949" s="14">
        <v>-0.34300000000000003</v>
      </c>
      <c r="D949" s="17">
        <v>457.93099999999998</v>
      </c>
      <c r="E949" s="17">
        <v>9.0519999999999996</v>
      </c>
      <c r="F949" s="17">
        <v>-2.7149999999999999</v>
      </c>
      <c r="G949" s="17">
        <v>43</v>
      </c>
      <c r="H949" s="17">
        <v>157.35</v>
      </c>
      <c r="I949" s="17">
        <v>140.6</v>
      </c>
      <c r="J949" s="17">
        <v>2045</v>
      </c>
      <c r="K949" s="17">
        <v>17.5</v>
      </c>
      <c r="L949" s="17">
        <v>0.4667</v>
      </c>
      <c r="M949" s="17">
        <v>-19.010000000000002</v>
      </c>
      <c r="N949" s="17">
        <v>198.5</v>
      </c>
      <c r="O949" s="17">
        <v>8990.5</v>
      </c>
      <c r="P949" s="17">
        <v>1723.9</v>
      </c>
      <c r="Q949" s="17">
        <v>7.3049999999999997</v>
      </c>
      <c r="R949" s="17">
        <v>4878.9049999999997</v>
      </c>
      <c r="S949" s="17">
        <v>95</v>
      </c>
      <c r="T949" s="17">
        <v>5</v>
      </c>
      <c r="U949" s="17">
        <v>-0.25119999999999998</v>
      </c>
      <c r="V949" s="17">
        <v>0.16</v>
      </c>
      <c r="W949" s="17">
        <v>6547.2419900000004</v>
      </c>
      <c r="X949" s="17">
        <v>3885.8</v>
      </c>
      <c r="Y949" s="17">
        <v>22.646999999999998</v>
      </c>
      <c r="Z949" s="17">
        <v>-9.89</v>
      </c>
    </row>
    <row r="950" spans="1:26" x14ac:dyDescent="0.2">
      <c r="A950" s="27">
        <v>44286</v>
      </c>
      <c r="B950" s="17">
        <v>374.5</v>
      </c>
      <c r="C950" s="14">
        <v>-0.45</v>
      </c>
      <c r="D950" s="17">
        <v>450.97199999999998</v>
      </c>
      <c r="E950" s="17">
        <v>9.4969999999999999</v>
      </c>
      <c r="F950" s="17">
        <v>-3.23</v>
      </c>
      <c r="G950" s="17">
        <v>44.28</v>
      </c>
      <c r="H950" s="17">
        <v>219.44</v>
      </c>
      <c r="I950" s="17">
        <v>48.503999999999998</v>
      </c>
      <c r="J950" s="17">
        <v>2072.5</v>
      </c>
      <c r="K950" s="17">
        <v>17.5</v>
      </c>
      <c r="L950" s="17">
        <v>0.42499999999999999</v>
      </c>
      <c r="M950" s="17">
        <v>-19.5</v>
      </c>
      <c r="N950" s="17">
        <v>198.75</v>
      </c>
      <c r="O950" s="17">
        <v>8805.5</v>
      </c>
      <c r="P950" s="17">
        <v>1779.5</v>
      </c>
      <c r="Q950" s="17">
        <v>7.9749999999999996</v>
      </c>
      <c r="R950" s="17">
        <v>5267.65</v>
      </c>
      <c r="S950" s="17">
        <v>98</v>
      </c>
      <c r="T950" s="17">
        <v>5.2750000000000004</v>
      </c>
      <c r="U950" s="17">
        <v>-0.253</v>
      </c>
      <c r="V950" s="17">
        <v>0.23</v>
      </c>
      <c r="W950" s="17">
        <v>5576.5538900000001</v>
      </c>
      <c r="X950" s="17">
        <v>4197.3</v>
      </c>
      <c r="Y950" s="17">
        <v>22.8</v>
      </c>
      <c r="Z950" s="17">
        <v>-9.7100000000000009</v>
      </c>
    </row>
    <row r="951" spans="1:26" x14ac:dyDescent="0.2">
      <c r="A951" s="27">
        <v>44285</v>
      </c>
      <c r="B951" s="17">
        <v>365.46199999999999</v>
      </c>
      <c r="C951" s="14">
        <v>-0.37</v>
      </c>
      <c r="D951" s="17">
        <v>454.315</v>
      </c>
      <c r="E951" s="17">
        <v>9.0030000000000001</v>
      </c>
      <c r="F951" s="17">
        <v>-4</v>
      </c>
      <c r="G951" s="17">
        <v>42.5</v>
      </c>
      <c r="H951" s="17">
        <v>235.86500000000001</v>
      </c>
      <c r="I951" s="17">
        <v>49.5</v>
      </c>
      <c r="J951" s="17">
        <v>2120</v>
      </c>
      <c r="K951" s="17">
        <v>19</v>
      </c>
      <c r="L951" s="17">
        <v>0.35930000000000001</v>
      </c>
      <c r="M951" s="17">
        <v>-21.007000000000001</v>
      </c>
      <c r="N951" s="17">
        <v>202.01554999999999</v>
      </c>
      <c r="O951" s="17">
        <v>8900</v>
      </c>
      <c r="P951" s="17">
        <v>1807.5</v>
      </c>
      <c r="Q951" s="17">
        <v>8.65</v>
      </c>
      <c r="R951" s="17">
        <v>6783.1379999999999</v>
      </c>
      <c r="S951" s="17">
        <v>104.8</v>
      </c>
      <c r="T951" s="17">
        <v>6</v>
      </c>
      <c r="U951" s="17">
        <v>-0.2278</v>
      </c>
      <c r="V951" s="17">
        <v>0.16</v>
      </c>
      <c r="W951" s="17">
        <v>5840.5304800000004</v>
      </c>
      <c r="X951" s="17">
        <v>4459.6000000000004</v>
      </c>
      <c r="Y951" s="17">
        <v>23.26</v>
      </c>
      <c r="Z951" s="17">
        <v>-10.204000000000001</v>
      </c>
    </row>
    <row r="952" spans="1:26" x14ac:dyDescent="0.2">
      <c r="A952" s="27">
        <v>44284</v>
      </c>
      <c r="B952" s="17">
        <v>347.5</v>
      </c>
      <c r="C952" s="14">
        <v>-0.23</v>
      </c>
      <c r="D952" s="17">
        <v>472.13499999999999</v>
      </c>
      <c r="E952" s="17">
        <v>9.3019999999999996</v>
      </c>
      <c r="F952" s="17">
        <v>-3.8250000000000002</v>
      </c>
      <c r="G952" s="17">
        <v>44.5</v>
      </c>
      <c r="H952" s="17">
        <v>169.01</v>
      </c>
      <c r="I952" s="17">
        <v>150.65199999999999</v>
      </c>
      <c r="J952" s="17">
        <v>2082.5</v>
      </c>
      <c r="K952" s="17">
        <v>6</v>
      </c>
      <c r="L952" s="17">
        <v>0.31059999999999999</v>
      </c>
      <c r="M952" s="17">
        <v>-20.521000000000001</v>
      </c>
      <c r="N952" s="17">
        <v>194.04254</v>
      </c>
      <c r="O952" s="17">
        <v>8945</v>
      </c>
      <c r="P952" s="17">
        <v>1795.5</v>
      </c>
      <c r="Q952" s="17">
        <v>7.85</v>
      </c>
      <c r="R952" s="17">
        <v>5991.7449999999999</v>
      </c>
      <c r="S952" s="17">
        <v>103.5</v>
      </c>
      <c r="T952" s="17">
        <v>6.35</v>
      </c>
      <c r="U952" s="17">
        <v>-0.2427</v>
      </c>
      <c r="V952" s="17">
        <v>0.06</v>
      </c>
      <c r="W952" s="17">
        <v>5836.0294999999996</v>
      </c>
      <c r="X952" s="17">
        <v>4312</v>
      </c>
      <c r="Y952" s="17">
        <v>22.92</v>
      </c>
      <c r="Z952" s="17">
        <v>-9.76</v>
      </c>
    </row>
    <row r="953" spans="1:26" x14ac:dyDescent="0.2">
      <c r="A953" s="27">
        <v>44281</v>
      </c>
      <c r="B953" s="17">
        <v>354.66699999999997</v>
      </c>
      <c r="C953" s="14">
        <v>-0.23</v>
      </c>
      <c r="D953" s="17">
        <v>461.5</v>
      </c>
      <c r="E953" s="17">
        <v>9.4339999999999993</v>
      </c>
      <c r="F953" s="17">
        <v>-3.8</v>
      </c>
      <c r="G953" s="17">
        <v>42.423000000000002</v>
      </c>
      <c r="H953" s="17">
        <v>147.375</v>
      </c>
      <c r="I953" s="17">
        <v>114.098</v>
      </c>
      <c r="J953" s="17">
        <v>2075</v>
      </c>
      <c r="K953" s="17">
        <v>7.6</v>
      </c>
      <c r="L953" s="17">
        <v>0.218</v>
      </c>
      <c r="M953" s="17">
        <v>-23.181999999999999</v>
      </c>
      <c r="N953" s="17">
        <v>187.23500000000001</v>
      </c>
      <c r="O953" s="17">
        <v>8920</v>
      </c>
      <c r="P953" s="17">
        <v>1827.5</v>
      </c>
      <c r="Q953" s="17">
        <v>7.8</v>
      </c>
      <c r="R953" s="17">
        <v>5397.4250000000002</v>
      </c>
      <c r="S953" s="17">
        <v>107.2</v>
      </c>
      <c r="T953" s="17">
        <v>6</v>
      </c>
      <c r="U953" s="17">
        <v>-0.3352</v>
      </c>
      <c r="V953" s="17">
        <v>-0.08</v>
      </c>
      <c r="W953" s="17">
        <v>6093.97973</v>
      </c>
      <c r="X953" s="17">
        <v>4417.3</v>
      </c>
      <c r="Y953" s="17">
        <v>23.012</v>
      </c>
      <c r="Z953" s="17">
        <v>-9.4860000000000007</v>
      </c>
    </row>
    <row r="954" spans="1:26" x14ac:dyDescent="0.2">
      <c r="A954" s="27">
        <v>44280</v>
      </c>
      <c r="B954" s="17">
        <v>339.71199999999999</v>
      </c>
      <c r="C954" s="14">
        <v>-0.3</v>
      </c>
      <c r="D954" s="17">
        <v>477.5</v>
      </c>
      <c r="E954" s="17">
        <v>10.503</v>
      </c>
      <c r="F954" s="17">
        <v>-4</v>
      </c>
      <c r="G954" s="17">
        <v>42.5</v>
      </c>
      <c r="H954" s="17">
        <v>190.19</v>
      </c>
      <c r="I954" s="17">
        <v>299.50099999999998</v>
      </c>
      <c r="J954" s="17">
        <v>2075</v>
      </c>
      <c r="K954" s="17">
        <v>7.6</v>
      </c>
      <c r="L954" s="17">
        <v>0.31630000000000003</v>
      </c>
      <c r="M954" s="17">
        <v>-23</v>
      </c>
      <c r="N954" s="17">
        <v>187.73000999999999</v>
      </c>
      <c r="O954" s="17">
        <v>9099.9</v>
      </c>
      <c r="P954" s="17">
        <v>1826.4</v>
      </c>
      <c r="Q954" s="17">
        <v>10.452</v>
      </c>
      <c r="R954" s="17">
        <v>5423.5</v>
      </c>
      <c r="S954" s="17">
        <v>113.5</v>
      </c>
      <c r="T954" s="17">
        <v>6.95</v>
      </c>
      <c r="U954" s="17">
        <v>-0.28549999999999998</v>
      </c>
      <c r="V954" s="17">
        <v>-0.09</v>
      </c>
      <c r="W954" s="17">
        <v>4344.9404599999998</v>
      </c>
      <c r="X954" s="17">
        <v>4417.3</v>
      </c>
      <c r="Y954" s="17">
        <v>22.774999999999999</v>
      </c>
      <c r="Z954" s="17">
        <v>-9.1999999999999993</v>
      </c>
    </row>
    <row r="955" spans="1:26" x14ac:dyDescent="0.2">
      <c r="A955" s="27">
        <v>44279</v>
      </c>
      <c r="B955" s="17">
        <v>330.125</v>
      </c>
      <c r="C955" s="14">
        <v>-0.25</v>
      </c>
      <c r="D955" s="17">
        <v>466</v>
      </c>
      <c r="E955" s="17">
        <v>10.452</v>
      </c>
      <c r="F955" s="17">
        <v>-5</v>
      </c>
      <c r="G955" s="17">
        <v>44.5</v>
      </c>
      <c r="H955" s="17">
        <v>186.01</v>
      </c>
      <c r="I955" s="17">
        <v>39.796999999999997</v>
      </c>
      <c r="J955" s="17">
        <v>2127.5</v>
      </c>
      <c r="K955" s="17">
        <v>5</v>
      </c>
      <c r="L955" s="17">
        <v>0.30630000000000002</v>
      </c>
      <c r="M955" s="17">
        <v>-23.5</v>
      </c>
      <c r="N955" s="17">
        <v>187.97</v>
      </c>
      <c r="O955" s="17">
        <v>8876.2999999999993</v>
      </c>
      <c r="P955" s="17">
        <v>1850.5</v>
      </c>
      <c r="Q955" s="17">
        <v>8.41</v>
      </c>
      <c r="R955" s="17">
        <v>6998.625</v>
      </c>
      <c r="S955" s="17">
        <v>130</v>
      </c>
      <c r="T955" s="17">
        <v>6.8019999999999996</v>
      </c>
      <c r="U955" s="17">
        <v>-0.27779999999999999</v>
      </c>
      <c r="V955" s="17">
        <v>-0.09</v>
      </c>
      <c r="W955" s="17">
        <v>7387.54385</v>
      </c>
      <c r="X955" s="17">
        <v>4722.7</v>
      </c>
      <c r="Y955" s="17">
        <v>23.66</v>
      </c>
      <c r="Z955" s="17">
        <v>-9.36</v>
      </c>
    </row>
    <row r="956" spans="1:26" x14ac:dyDescent="0.2">
      <c r="A956" s="27">
        <v>44278</v>
      </c>
      <c r="B956" s="17">
        <v>318.06200000000001</v>
      </c>
      <c r="C956" s="14">
        <v>-0.3</v>
      </c>
      <c r="D956" s="17">
        <v>438.005</v>
      </c>
      <c r="E956" s="17">
        <v>9.875</v>
      </c>
      <c r="F956" s="17">
        <v>-5.3380000000000001</v>
      </c>
      <c r="G956" s="17">
        <v>45.097000000000001</v>
      </c>
      <c r="H956" s="17">
        <v>177.66</v>
      </c>
      <c r="I956" s="17">
        <v>204.24799999999999</v>
      </c>
      <c r="J956" s="17">
        <v>2055</v>
      </c>
      <c r="K956" s="17">
        <v>5</v>
      </c>
      <c r="L956" s="17">
        <v>0.38150000000000001</v>
      </c>
      <c r="M956" s="17">
        <v>-23.5</v>
      </c>
      <c r="N956" s="17">
        <v>190.03998999999999</v>
      </c>
      <c r="O956" s="17">
        <v>8910</v>
      </c>
      <c r="P956" s="17">
        <v>1886.5</v>
      </c>
      <c r="Q956" s="17">
        <v>6.6</v>
      </c>
      <c r="R956" s="17">
        <v>7528.4949999999999</v>
      </c>
      <c r="S956" s="17">
        <v>113.65</v>
      </c>
      <c r="T956" s="17">
        <v>5.75</v>
      </c>
      <c r="U956" s="17">
        <v>-0.26379999999999998</v>
      </c>
      <c r="V956" s="17">
        <v>-0.28999999999999998</v>
      </c>
      <c r="W956" s="17">
        <v>7413.9408299999996</v>
      </c>
      <c r="X956" s="17">
        <v>5174.7</v>
      </c>
      <c r="Y956" s="17">
        <v>23.75</v>
      </c>
      <c r="Z956" s="17">
        <v>-9.4749999999999996</v>
      </c>
    </row>
    <row r="957" spans="1:26" x14ac:dyDescent="0.2">
      <c r="A957" s="27">
        <v>44277</v>
      </c>
      <c r="B957" s="17">
        <v>306.44</v>
      </c>
      <c r="C957" s="14">
        <v>-0.38</v>
      </c>
      <c r="D957" s="17">
        <v>444</v>
      </c>
      <c r="E957" s="17">
        <v>10.06</v>
      </c>
      <c r="F957" s="17">
        <v>-4.9000000000000004</v>
      </c>
      <c r="G957" s="17">
        <v>44.164999999999999</v>
      </c>
      <c r="H957" s="17">
        <v>146.565</v>
      </c>
      <c r="I957" s="17">
        <v>54.997999999999998</v>
      </c>
      <c r="J957" s="17">
        <v>2050</v>
      </c>
      <c r="K957" s="17">
        <v>6.5</v>
      </c>
      <c r="L957" s="17">
        <v>0.36620000000000003</v>
      </c>
      <c r="M957" s="17">
        <v>-22.75</v>
      </c>
      <c r="N957" s="17">
        <v>189</v>
      </c>
      <c r="O957" s="17">
        <v>8525</v>
      </c>
      <c r="P957" s="17">
        <v>1699.5</v>
      </c>
      <c r="Q957" s="17">
        <v>8</v>
      </c>
      <c r="R957" s="17">
        <v>9619.9249999999993</v>
      </c>
      <c r="S957" s="17">
        <v>108</v>
      </c>
      <c r="T957" s="17">
        <v>5.0999999999999996</v>
      </c>
      <c r="U957" s="17">
        <v>-0.26850000000000002</v>
      </c>
      <c r="V957" s="17">
        <v>-0.28000000000000003</v>
      </c>
      <c r="W957" s="17">
        <v>6006.0129200000001</v>
      </c>
      <c r="X957" s="17">
        <v>4212.3999999999996</v>
      </c>
      <c r="Y957" s="17">
        <v>23.902999999999999</v>
      </c>
      <c r="Z957" s="17">
        <v>-9.3070000000000004</v>
      </c>
    </row>
    <row r="958" spans="1:26" x14ac:dyDescent="0.2">
      <c r="A958" s="27">
        <v>44274</v>
      </c>
      <c r="B958" s="17">
        <v>292.14999999999998</v>
      </c>
      <c r="C958" s="14">
        <v>-0.43</v>
      </c>
      <c r="D958" s="17">
        <v>447.005</v>
      </c>
      <c r="E958" s="17">
        <v>9.1340000000000003</v>
      </c>
      <c r="F958" s="17">
        <v>-4.5999999999999996</v>
      </c>
      <c r="G958" s="17">
        <v>44</v>
      </c>
      <c r="H958" s="17">
        <v>162.92500000000001</v>
      </c>
      <c r="I958" s="17">
        <v>78.998000000000005</v>
      </c>
      <c r="J958" s="17">
        <v>2035</v>
      </c>
      <c r="K958" s="17">
        <v>5</v>
      </c>
      <c r="L958" s="17">
        <v>0.31879999999999997</v>
      </c>
      <c r="M958" s="17">
        <v>-23.248000000000001</v>
      </c>
      <c r="N958" s="17">
        <v>193.5</v>
      </c>
      <c r="O958" s="17">
        <v>8324.9</v>
      </c>
      <c r="P958" s="17">
        <v>1699</v>
      </c>
      <c r="Q958" s="17">
        <v>8.5</v>
      </c>
      <c r="R958" s="17">
        <v>3168.7750000000001</v>
      </c>
      <c r="S958" s="17">
        <v>107.2</v>
      </c>
      <c r="T958" s="17">
        <v>5.5350000000000001</v>
      </c>
      <c r="U958" s="17">
        <v>-0.16120000000000001</v>
      </c>
      <c r="V958" s="17">
        <v>-0.3</v>
      </c>
      <c r="W958" s="17">
        <v>5270.9967200000001</v>
      </c>
      <c r="X958" s="17">
        <v>3812.9</v>
      </c>
      <c r="Y958" s="17">
        <v>23.27</v>
      </c>
      <c r="Z958" s="17">
        <v>-9.07</v>
      </c>
    </row>
    <row r="959" spans="1:26" x14ac:dyDescent="0.2">
      <c r="A959" s="27">
        <v>44273</v>
      </c>
      <c r="B959" s="17">
        <v>302.74</v>
      </c>
      <c r="C959" s="14">
        <v>-0.4</v>
      </c>
      <c r="D959" s="17">
        <v>460</v>
      </c>
      <c r="E959" s="17">
        <v>10.747</v>
      </c>
      <c r="F959" s="17">
        <v>-4.8</v>
      </c>
      <c r="G959" s="17">
        <v>45</v>
      </c>
      <c r="H959" s="17">
        <v>209.57499999999999</v>
      </c>
      <c r="I959" s="17">
        <v>126</v>
      </c>
      <c r="J959" s="17">
        <v>2043</v>
      </c>
      <c r="K959" s="17">
        <v>7</v>
      </c>
      <c r="L959" s="17">
        <v>0.50970000000000004</v>
      </c>
      <c r="M959" s="17">
        <v>-24.745000000000001</v>
      </c>
      <c r="N959" s="17">
        <v>205.5</v>
      </c>
      <c r="O959" s="17">
        <v>8322.5</v>
      </c>
      <c r="P959" s="17">
        <v>1676</v>
      </c>
      <c r="Q959" s="17">
        <v>8.9499999999999993</v>
      </c>
      <c r="R959" s="17">
        <v>3402.6</v>
      </c>
      <c r="S959" s="17">
        <v>104</v>
      </c>
      <c r="T959" s="17">
        <v>6.4349999999999996</v>
      </c>
      <c r="U959" s="17">
        <v>-0.20649999999999999</v>
      </c>
      <c r="V959" s="17">
        <v>-0.39</v>
      </c>
      <c r="W959" s="17">
        <v>5017.01476</v>
      </c>
      <c r="X959" s="17">
        <v>3863.1</v>
      </c>
      <c r="Y959" s="17">
        <v>23.21</v>
      </c>
      <c r="Z959" s="17">
        <v>-9.0500000000000007</v>
      </c>
    </row>
    <row r="960" spans="1:26" x14ac:dyDescent="0.2">
      <c r="A960" s="27">
        <v>44272</v>
      </c>
      <c r="B960" s="17">
        <v>270.875</v>
      </c>
      <c r="C960" s="14">
        <v>-0.48</v>
      </c>
      <c r="D960" s="17">
        <v>455</v>
      </c>
      <c r="E960" s="17">
        <v>9.85</v>
      </c>
      <c r="F960" s="17">
        <v>-4.84</v>
      </c>
      <c r="G960" s="17">
        <v>40.924999999999997</v>
      </c>
      <c r="H960" s="17">
        <v>176</v>
      </c>
      <c r="I960" s="17">
        <v>-40.002000000000002</v>
      </c>
      <c r="J960" s="17">
        <v>2107.5</v>
      </c>
      <c r="K960" s="17">
        <v>4</v>
      </c>
      <c r="L960" s="17">
        <v>0.4425</v>
      </c>
      <c r="M960" s="17">
        <v>-26</v>
      </c>
      <c r="N960" s="17">
        <v>206.5</v>
      </c>
      <c r="O960" s="17">
        <v>8034</v>
      </c>
      <c r="P960" s="17">
        <v>1712.4</v>
      </c>
      <c r="Q960" s="17">
        <v>8.25</v>
      </c>
      <c r="R960" s="17">
        <v>3384.9250000000002</v>
      </c>
      <c r="S960" s="17">
        <v>105.65</v>
      </c>
      <c r="T960" s="17">
        <v>5.65</v>
      </c>
      <c r="U960" s="17">
        <v>-0.27500000000000002</v>
      </c>
      <c r="V960" s="17">
        <v>-0.37</v>
      </c>
      <c r="W960" s="17">
        <v>5281.9825600000004</v>
      </c>
      <c r="X960" s="17">
        <v>3918.3</v>
      </c>
      <c r="Y960" s="17">
        <v>24.065000000000001</v>
      </c>
      <c r="Z960" s="17">
        <v>-9.7799999999999994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960"/>
  <sheetViews>
    <sheetView workbookViewId="0">
      <selection activeCell="F65" sqref="F65"/>
    </sheetView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B$3&amp;"2M "&amp;VLOOKUP(Spot!B$3,'Pricing Sources'!$A$3:$F$28,6,FALSE)&amp; " Curncy"</f>
        <v>BCN2M BGN Curncy</v>
      </c>
      <c r="C4" s="17" t="str">
        <f>C$3&amp;"2M "&amp;VLOOKUP(Spot!C$3,'Pricing Sources'!$A$3:$F$28,6,FALSE)&amp; " Curncy"</f>
        <v>CHN2M BGN Curncy</v>
      </c>
      <c r="D4" s="17" t="str">
        <f>D$3&amp;"2M "&amp;VLOOKUP(Spot!D$3,'Pricing Sources'!$A$3:$F$28,6,FALSE)&amp; " Curncy"</f>
        <v>CNH2M CMPN Curncy</v>
      </c>
      <c r="E4" s="17" t="str">
        <f>E$3&amp;"2M "&amp;VLOOKUP(Spot!E$3,'Pricing Sources'!$A$3:$F$28,6,FALSE)&amp; " Curncy"</f>
        <v>CLN2M BGN Curncy</v>
      </c>
      <c r="F4" s="17" t="str">
        <f>F$3&amp;"2M "&amp;VLOOKUP(Spot!F$3,'Pricing Sources'!$A$3:$F$28,6,FALSE)&amp; " Curncy"</f>
        <v>CZK2M BGN Curncy</v>
      </c>
      <c r="G4" s="17" t="str">
        <f>G$3&amp;"2M "&amp;VLOOKUP(Spot!G$3,'Pricing Sources'!$A$3:$F$28,6,FALSE)&amp; " Curncy"</f>
        <v>HUF2M BGN Curncy</v>
      </c>
      <c r="H4" s="17" t="str">
        <f>H$3&amp;"2M "&amp;VLOOKUP(Spot!H$3,'Pricing Sources'!$A$3:$F$28,6,FALSE)&amp; " Curncy"</f>
        <v>IHN2M CMPN Curncy</v>
      </c>
      <c r="I4" s="17" t="str">
        <f>I$3&amp;"2M "&amp;VLOOKUP(Spot!I$3,'Pricing Sources'!$A$3:$F$28,6,FALSE)&amp; " Curncy"</f>
        <v>MRN2M CMPN Curncy</v>
      </c>
      <c r="J4" s="17" t="str">
        <f>J$3&amp;"2M "&amp;VLOOKUP(Spot!J$3,'Pricing Sources'!$A$3:$F$28,6,FALSE)&amp; " Curncy"</f>
        <v>MXN2M BGN Curncy</v>
      </c>
      <c r="K4" s="17" t="str">
        <f>K$3&amp;"2M "&amp;VLOOKUP(Spot!K$3,'Pricing Sources'!$A$3:$F$28,6,FALSE)&amp; " Curncy"</f>
        <v>PSN2M BGN Curncy</v>
      </c>
      <c r="L4" s="17" t="str">
        <f>L$3&amp;"2M "&amp;VLOOKUP(Spot!L$3,'Pricing Sources'!$A$3:$F$28,6,FALSE)&amp; " Curncy"</f>
        <v>PPN2M BGN Curncy</v>
      </c>
      <c r="M4" s="17" t="str">
        <f>M$3&amp;"2M "&amp;VLOOKUP(Spot!M$3,'Pricing Sources'!$A$3:$F$28,6,FALSE)&amp; " Curncy"</f>
        <v>PLN2M BGN Curncy</v>
      </c>
      <c r="N4" s="17" t="str">
        <f>N$3&amp;"2M "&amp;VLOOKUP(Spot!N$3,'Pricing Sources'!$A$3:$F$28,6,FALSE)&amp; " Curncy"</f>
        <v>RON2M BGN Curncy</v>
      </c>
      <c r="O4" s="17" t="str">
        <f>O$3&amp;"2M "&amp;VLOOKUP(Spot!O$3,'Pricing Sources'!$A$3:$F$28,6,FALSE)&amp; " Curncy"</f>
        <v>RUB2M BGN Curncy</v>
      </c>
      <c r="P4" s="17" t="str">
        <f>P$3&amp;"2M "&amp;VLOOKUP(Spot!P$3,'Pricing Sources'!$A$3:$F$28,6,FALSE)&amp; " Curncy"</f>
        <v>ZAR2M BGN Curncy</v>
      </c>
      <c r="Q4" s="17" t="str">
        <f>Q$3&amp;"2M "&amp;VLOOKUP(Spot!Q$3,'Pricing Sources'!$A$3:$F$28,6,FALSE)&amp; " Curncy"</f>
        <v>THB2M BGN Curncy</v>
      </c>
      <c r="R4" s="17" t="str">
        <f>R$3&amp;"2M "&amp;VLOOKUP(Spot!R$3,'Pricing Sources'!$A$3:$F$28,6,FALSE)&amp; " Curncy"</f>
        <v>TRY2M BGN Curncy</v>
      </c>
      <c r="S4" s="17" t="str">
        <f>S$3&amp;"2M "&amp;VLOOKUP(Spot!S$3,'Pricing Sources'!$A$3:$F$28,6,FALSE)&amp; " Curncy"</f>
        <v>IRN2M CMPN Curncy</v>
      </c>
      <c r="T4" s="17" t="str">
        <f>T$3&amp;"2M "&amp;VLOOKUP(Spot!T$3,'Pricing Sources'!$A$3:$F$28,6,FALSE)&amp; " Curncy"</f>
        <v>SGD2M BGN Curncy</v>
      </c>
      <c r="U4" s="17" t="str">
        <f>U$3&amp;"2M "&amp;VLOOKUP(Spot!U$3,'Pricing Sources'!$A$3:$F$28,6,FALSE)&amp; " Curncy"</f>
        <v>NTN2M BGN Curncy</v>
      </c>
      <c r="V4" s="17" t="str">
        <f>V$3&amp;"2M "&amp;VLOOKUP(Spot!V$3,'Pricing Sources'!$A$3:$F$28,6,FALSE)&amp; " Curncy"</f>
        <v>KWN2M CMPN Curncy</v>
      </c>
      <c r="W4" s="17" t="str">
        <f>W$3&amp;"2M "&amp;VLOOKUP(Spot!W$3,'Pricing Sources'!$A$3:$F$28,6,FALSE)&amp; " Curncy"</f>
        <v>UKN2M CMPN Curncy</v>
      </c>
      <c r="X4" s="17" t="str">
        <f>X$3&amp;"2M "&amp;VLOOKUP(Spot!X$3,'Pricing Sources'!$A$3:$F$28,6,FALSE)&amp; " Curncy"</f>
        <v>EPN2M BGN Curncy</v>
      </c>
      <c r="Y4" s="17" t="str">
        <f>Y$3&amp;"2M "&amp;VLOOKUP(Spot!Y$3,'Pricing Sources'!$A$3:$F$28,6,FALSE)&amp; " Curncy"</f>
        <v>EUR2M BGN Curncy</v>
      </c>
      <c r="Z4" s="17" t="str">
        <f>Z$3&amp;"2M "&amp;VLOOKUP(Spot!Z$3,'Pricing Sources'!$A$3:$F$28,6,FALSE)&amp; " Curncy"</f>
        <v>JPY2M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_xll.BDH(B$4,B$5,$B$1,$B$2,"CDR=5D","Dts=S","Sort=R","FWD_CURVE_QUOTE_FORMAT=POINTS","cols=2;rows=955")</f>
        <v>45608</v>
      </c>
      <c r="B6" s="17">
        <v>360.18</v>
      </c>
      <c r="C6" s="14">
        <f>_xll.BDH(C$4,C$5,$B$1,$B$2,"CDR=5D","Dts=H","Sort=R","FWD_CURVE_QUOTE_FORMAT=POINTS","cols=1;rows=955")</f>
        <v>0.62</v>
      </c>
      <c r="D6" s="14">
        <f>_xll.BDH(D$4,D$5,$B$1,$B$2,"CDR=5D","Dts=H","Sort=R","FWD_CURVE_QUOTE_FORMAT=POINTS","cols=1;rows=955")</f>
        <v>-208</v>
      </c>
      <c r="E6" s="14">
        <f>_xll.BDH(E$4,E$5,$B$1,$B$2,"CDR=5D","Dts=H","Sort=R","FWD_CURVE_QUOTE_FORMAT=POINTS","cols=1;rows=955")</f>
        <v>33.5</v>
      </c>
      <c r="F6" s="14">
        <f>_xll.BDH(F$4,F$5,$B$1,$B$2,"CDR=5D","Dts=H","Sort=R","FWD_CURVE_QUOTE_FORMAT=POINTS","cols=1;rows=955")</f>
        <v>-41.03</v>
      </c>
      <c r="G6" s="14">
        <f>_xll.BDH(G$4,G$5,$B$1,$B$2,"CDR=5D","Dts=H","Sort=R","FWD_CURVE_QUOTE_FORMAT=POINTS","cols=1;rows=955")</f>
        <v>115</v>
      </c>
      <c r="H6" s="14">
        <f>_xll.BDH(H$4,H$5,$B$1,$B$2,"CDR=5D","Dts=H","Sort=R","FWD_CURVE_QUOTE_FORMAT=POINTS","cols=1;rows=955")</f>
        <v>45.283000000000001</v>
      </c>
      <c r="I6" s="14">
        <f>_xll.BDH(I$4,I$5,$B$1,$B$2,"CDR=5D","Dts=H","Sort=R","FWD_CURVE_QUOTE_FORMAT=POINTS","cols=1;rows=955")</f>
        <v>-101.505</v>
      </c>
      <c r="J6" s="14">
        <f>_xll.BDH(J$4,J$5,$B$1,$B$2,"CDR=5D","Dts=H","Sort=R","FWD_CURVE_QUOTE_FORMAT=POINTS","cols=1;rows=955")</f>
        <v>2090</v>
      </c>
      <c r="K6" s="14">
        <f>_xll.BDH(K$4,K$5,$B$1,$B$2,"CDR=5D","Dts=H","Sort=R","FWD_CURVE_QUOTE_FORMAT=POINTS","cols=1;rows=955")</f>
        <v>24</v>
      </c>
      <c r="L6" s="14">
        <f>_xll.BDH(L$4,L$5,$B$1,$B$2,"CDR=5D","Dts=H","Sort=R","FWD_CURVE_QUOTE_FORMAT=POINTS","cols=1;rows=955")</f>
        <v>0.1077</v>
      </c>
      <c r="M6" s="14">
        <f>_xll.BDH(M$4,M$5,$B$1,$B$2,"CDR=5D","Dts=H","Sort=R","FWD_CURVE_QUOTE_FORMAT=POINTS","cols=1;rows=955")</f>
        <v>98.5</v>
      </c>
      <c r="N6" s="14">
        <f>_xll.BDH(N$4,N$5,$B$1,$B$2,"CDR=5D","Dts=H","Sort=R","FWD_CURVE_QUOTE_FORMAT=POINTS","cols=1;rows=955")</f>
        <v>85.515000000000001</v>
      </c>
      <c r="O6" s="14">
        <f>_xll.BDH(O$4,O$5,$B$1,$B$2,"CDR=5D","Dts=H","Sort=R","FWD_CURVE_QUOTE_FORMAT=POINTS","cols=1;rows=955")</f>
        <v>22100.1</v>
      </c>
      <c r="P6" s="14">
        <f>_xll.BDH(P$4,P$5,$B$1,$B$2,"CDR=5D","Dts=H","Sort=R","FWD_CURVE_QUOTE_FORMAT=POINTS","cols=1;rows=955")</f>
        <v>979.1</v>
      </c>
      <c r="Q6" s="14">
        <f>_xll.BDH(Q$4,Q$5,$B$1,$B$2,"CDR=5D","Dts=H","Sort=R","FWD_CURVE_QUOTE_FORMAT=POINTS","cols=1;rows=955")</f>
        <v>-5.3</v>
      </c>
      <c r="R6" s="14">
        <f>_xll.BDH(R$4,R$5,$B$1,$B$2,"CDR=5D","Dts=H","Sort=R","FWD_CURVE_QUOTE_FORMAT=POINTS","cols=1;rows=955")</f>
        <v>20476.52</v>
      </c>
      <c r="S6" s="14">
        <f>_xll.BDH(S$4,S$5,$B$1,$B$2,"CDR=5D","Dts=H","Sort=R","FWD_CURVE_QUOTE_FORMAT=POINTS","cols=1;rows=955")</f>
        <v>19.655000000000001</v>
      </c>
      <c r="T6" s="14">
        <f>_xll.BDH(T$4,T$5,$B$1,$B$2,"CDR=5D","Dts=H","Sort=R","FWD_CURVE_QUOTE_FORMAT=POINTS","cols=1;rows=955")</f>
        <v>-33.549999999999997</v>
      </c>
      <c r="U6" s="14">
        <f>_xll.BDH(U$4,U$5,$B$1,$B$2,"CDR=5D","Dts=H","Sort=R","FWD_CURVE_QUOTE_FORMAT=POINTS","cols=1;rows=955")</f>
        <v>-0.13750000000000001</v>
      </c>
      <c r="V6" s="14">
        <f>_xll.BDH(V$4,V$5,$B$1,$B$2,"CDR=5D","Dts=H","Sort=R","FWD_CURVE_QUOTE_FORMAT=POINTS","cols=1;rows=955")</f>
        <v>-3.49</v>
      </c>
      <c r="W6" s="14">
        <f>_xll.BDH(W$4,W$5,$B$1,$B$2,"CDR=5D","Dts=H","Sort=R","FWD_CURVE_QUOTE_FORMAT=POINTS","cols=1;rows=955")</f>
        <v>16166.5322</v>
      </c>
      <c r="X6" s="14">
        <f>_xll.BDH(X$4,X$5,$B$1,$B$2,"CDR=5D","Dts=H","Sort=R","FWD_CURVE_QUOTE_FORMAT=POINTS","cols=1;rows=955")</f>
        <v>16475</v>
      </c>
      <c r="Y6" s="14">
        <f>_xll.BDH(Y$4,Y$5,$B$1,$B$2,"CDR=5D","Dts=H","Sort=R","FWD_CURVE_QUOTE_FORMAT=POINTS","cols=1;rows=955")</f>
        <v>27.89</v>
      </c>
      <c r="Z6" s="14">
        <f>_xll.BDH(Z$4,Z$5,$B$1,$B$2,"CDR=5D","Dts=H","Sort=R","FWD_CURVE_QUOTE_FORMAT=POINTS","cols=1;rows=955")</f>
        <v>-124.05500000000001</v>
      </c>
    </row>
    <row r="7" spans="1:26" x14ac:dyDescent="0.2">
      <c r="A7" s="27">
        <v>45607</v>
      </c>
      <c r="B7" s="17">
        <v>373.00299999999999</v>
      </c>
      <c r="C7" s="14">
        <v>0.57499999999999996</v>
      </c>
      <c r="D7" s="17">
        <v>-244.75</v>
      </c>
      <c r="E7" s="17">
        <v>34.9</v>
      </c>
      <c r="F7" s="17">
        <v>-40.494999999999997</v>
      </c>
      <c r="G7" s="17">
        <v>117.83</v>
      </c>
      <c r="H7" s="17">
        <v>45</v>
      </c>
      <c r="I7" s="17">
        <v>-115.995</v>
      </c>
      <c r="J7" s="17">
        <v>2056.16</v>
      </c>
      <c r="K7" s="17">
        <v>28.5</v>
      </c>
      <c r="L7" s="17">
        <v>8.5000000000000006E-2</v>
      </c>
      <c r="M7" s="17">
        <v>97</v>
      </c>
      <c r="N7" s="17">
        <v>76.673900000000003</v>
      </c>
      <c r="O7" s="17">
        <v>21741.8</v>
      </c>
      <c r="P7" s="17">
        <v>970.5</v>
      </c>
      <c r="Q7" s="17">
        <v>-7.2</v>
      </c>
      <c r="R7" s="17">
        <v>20595.5</v>
      </c>
      <c r="S7" s="17">
        <v>21.844999999999999</v>
      </c>
      <c r="T7" s="17">
        <v>-34.39</v>
      </c>
      <c r="U7" s="17">
        <v>-0.13650000000000001</v>
      </c>
      <c r="V7" s="17">
        <v>-3.7530000000000001</v>
      </c>
      <c r="W7" s="17">
        <v>16166.5322</v>
      </c>
      <c r="X7" s="17">
        <v>12914.5</v>
      </c>
      <c r="Y7" s="17">
        <v>27.908000000000001</v>
      </c>
      <c r="Z7" s="17">
        <v>-125.46</v>
      </c>
    </row>
    <row r="8" spans="1:26" x14ac:dyDescent="0.2">
      <c r="A8" s="27">
        <v>45604</v>
      </c>
      <c r="B8" s="17">
        <v>358.11</v>
      </c>
      <c r="C8" s="14">
        <v>0.55900000000000005</v>
      </c>
      <c r="D8" s="17">
        <v>-280</v>
      </c>
      <c r="E8" s="17">
        <v>34.9</v>
      </c>
      <c r="F8" s="17">
        <v>-41</v>
      </c>
      <c r="G8" s="17">
        <v>115.61</v>
      </c>
      <c r="H8" s="17">
        <v>46</v>
      </c>
      <c r="I8" s="17">
        <v>-52.75</v>
      </c>
      <c r="J8" s="17">
        <v>2045</v>
      </c>
      <c r="K8" s="17">
        <v>28.5</v>
      </c>
      <c r="L8" s="17">
        <v>8.3199999999999996E-2</v>
      </c>
      <c r="M8" s="17">
        <v>96</v>
      </c>
      <c r="N8" s="17">
        <v>73.385000000000005</v>
      </c>
      <c r="O8" s="17">
        <v>22489.7</v>
      </c>
      <c r="P8" s="17">
        <v>964</v>
      </c>
      <c r="Q8" s="17">
        <v>-8.8680000000000003</v>
      </c>
      <c r="R8" s="17">
        <v>21214</v>
      </c>
      <c r="S8" s="17">
        <v>22.167999999999999</v>
      </c>
      <c r="T8" s="17">
        <v>-35.814999999999998</v>
      </c>
      <c r="U8" s="17">
        <v>-0.18720000000000001</v>
      </c>
      <c r="V8" s="17">
        <v>-3.6749999999999998</v>
      </c>
      <c r="W8" s="17">
        <v>16166.5322</v>
      </c>
      <c r="X8" s="17">
        <v>16475</v>
      </c>
      <c r="Y8" s="17">
        <v>28.425000000000001</v>
      </c>
      <c r="Z8" s="17">
        <v>-126.58499999999999</v>
      </c>
    </row>
    <row r="9" spans="1:26" x14ac:dyDescent="0.2">
      <c r="A9" s="27">
        <v>45603</v>
      </c>
      <c r="B9" s="17">
        <v>373.2</v>
      </c>
      <c r="C9" s="14">
        <v>0.4</v>
      </c>
      <c r="D9" s="17">
        <v>-275</v>
      </c>
      <c r="E9" s="17">
        <v>35.5</v>
      </c>
      <c r="F9" s="17">
        <v>-42.03</v>
      </c>
      <c r="G9" s="17">
        <v>117.215</v>
      </c>
      <c r="H9" s="17">
        <v>48</v>
      </c>
      <c r="I9" s="17">
        <v>-94.245000000000005</v>
      </c>
      <c r="J9" s="17">
        <v>2026.02</v>
      </c>
      <c r="K9" s="17">
        <v>27</v>
      </c>
      <c r="L9" s="17">
        <v>9.5000000000000001E-2</v>
      </c>
      <c r="M9" s="17">
        <v>92.5</v>
      </c>
      <c r="N9" s="17">
        <v>71.920270000000002</v>
      </c>
      <c r="O9" s="17">
        <v>22080.3</v>
      </c>
      <c r="P9" s="17">
        <v>951.7</v>
      </c>
      <c r="Q9" s="17">
        <v>-9.5</v>
      </c>
      <c r="R9" s="17">
        <v>20047.219000000001</v>
      </c>
      <c r="S9" s="17">
        <v>21.195</v>
      </c>
      <c r="T9" s="17">
        <v>-35.299999999999997</v>
      </c>
      <c r="U9" s="17">
        <v>-0.18</v>
      </c>
      <c r="V9" s="17">
        <v>-3.7149999999999999</v>
      </c>
      <c r="W9" s="17">
        <v>16166.5322</v>
      </c>
      <c r="X9" s="17">
        <v>15839.5</v>
      </c>
      <c r="Y9" s="17">
        <v>28.405999999999999</v>
      </c>
      <c r="Z9" s="17">
        <v>-126.755</v>
      </c>
    </row>
    <row r="10" spans="1:26" x14ac:dyDescent="0.2">
      <c r="A10" s="27">
        <v>45602</v>
      </c>
      <c r="B10" s="17">
        <v>361.98700000000002</v>
      </c>
      <c r="C10" s="14">
        <v>0.5</v>
      </c>
      <c r="D10" s="17">
        <v>-245</v>
      </c>
      <c r="E10" s="17">
        <v>34.299999999999997</v>
      </c>
      <c r="F10" s="17">
        <v>-40.549999999999997</v>
      </c>
      <c r="G10" s="17">
        <v>125.455</v>
      </c>
      <c r="H10" s="17">
        <v>58</v>
      </c>
      <c r="I10" s="17">
        <v>-115.01</v>
      </c>
      <c r="J10" s="17">
        <v>2042</v>
      </c>
      <c r="K10" s="17">
        <v>26.5</v>
      </c>
      <c r="L10" s="17">
        <v>0.14149999999999999</v>
      </c>
      <c r="M10" s="17">
        <v>90.74</v>
      </c>
      <c r="N10" s="17">
        <v>72.61815</v>
      </c>
      <c r="O10" s="17">
        <v>22184.799999999999</v>
      </c>
      <c r="P10" s="17">
        <v>957</v>
      </c>
      <c r="Q10" s="17">
        <v>-5.0999999999999996</v>
      </c>
      <c r="R10" s="17">
        <v>21658.835999999999</v>
      </c>
      <c r="S10" s="17">
        <v>24.164999999999999</v>
      </c>
      <c r="T10" s="17">
        <v>-35.393000000000001</v>
      </c>
      <c r="U10" s="17">
        <v>-0.14499999999999999</v>
      </c>
      <c r="V10" s="17">
        <v>-3.5249999999999999</v>
      </c>
      <c r="W10" s="17">
        <v>16166.5322</v>
      </c>
      <c r="X10" s="17">
        <v>20500</v>
      </c>
      <c r="Y10" s="17">
        <v>28.218</v>
      </c>
      <c r="Z10" s="17">
        <v>-125.55</v>
      </c>
    </row>
    <row r="11" spans="1:26" x14ac:dyDescent="0.2">
      <c r="A11" s="27">
        <v>45601</v>
      </c>
      <c r="B11" s="17">
        <v>361.99200000000002</v>
      </c>
      <c r="C11" s="14">
        <v>0.375</v>
      </c>
      <c r="D11" s="17">
        <v>-292.5</v>
      </c>
      <c r="E11" s="17">
        <v>33.85</v>
      </c>
      <c r="F11" s="17">
        <v>-40.299999999999997</v>
      </c>
      <c r="G11" s="17">
        <v>117.62</v>
      </c>
      <c r="H11" s="17">
        <v>46.19</v>
      </c>
      <c r="I11" s="17">
        <v>-187.72499999999999</v>
      </c>
      <c r="J11" s="17">
        <v>2093.4650000000001</v>
      </c>
      <c r="K11" s="17">
        <v>22</v>
      </c>
      <c r="L11" s="17">
        <v>5.4300000000000001E-2</v>
      </c>
      <c r="M11" s="17">
        <v>88.5</v>
      </c>
      <c r="N11" s="17">
        <v>74.694050000000004</v>
      </c>
      <c r="O11" s="17">
        <v>20783</v>
      </c>
      <c r="P11" s="17">
        <v>931</v>
      </c>
      <c r="Q11" s="17">
        <v>-11.907</v>
      </c>
      <c r="R11" s="17">
        <v>22125.215</v>
      </c>
      <c r="S11" s="17">
        <v>22.555</v>
      </c>
      <c r="T11" s="17">
        <v>-35.945</v>
      </c>
      <c r="U11" s="17">
        <v>-0.222</v>
      </c>
      <c r="V11" s="17">
        <v>-3.96</v>
      </c>
      <c r="W11" s="17">
        <v>16166.5322</v>
      </c>
      <c r="X11" s="17">
        <v>15830.3</v>
      </c>
      <c r="Y11" s="17">
        <v>28.785</v>
      </c>
      <c r="Z11" s="17">
        <v>-124.325</v>
      </c>
    </row>
    <row r="12" spans="1:26" x14ac:dyDescent="0.2">
      <c r="A12" s="27">
        <v>45600</v>
      </c>
      <c r="B12" s="17">
        <v>376.98500000000001</v>
      </c>
      <c r="C12" s="14">
        <v>0.33</v>
      </c>
      <c r="D12" s="17">
        <v>-300.005</v>
      </c>
      <c r="E12" s="17">
        <v>35.6</v>
      </c>
      <c r="F12" s="17">
        <v>-41.6</v>
      </c>
      <c r="G12" s="17">
        <v>114.438</v>
      </c>
      <c r="H12" s="17">
        <v>51.965000000000003</v>
      </c>
      <c r="I12" s="17">
        <v>-122</v>
      </c>
      <c r="J12" s="17">
        <v>2093.81</v>
      </c>
      <c r="K12" s="17">
        <v>22</v>
      </c>
      <c r="L12" s="17">
        <v>0.04</v>
      </c>
      <c r="M12" s="17">
        <v>89</v>
      </c>
      <c r="N12" s="17">
        <v>76.867000000000004</v>
      </c>
      <c r="O12" s="17">
        <v>20040.3</v>
      </c>
      <c r="P12" s="17">
        <v>926.9</v>
      </c>
      <c r="Q12" s="17">
        <v>-9.99</v>
      </c>
      <c r="R12" s="17">
        <v>22538.23</v>
      </c>
      <c r="S12" s="17">
        <v>23.085000000000001</v>
      </c>
      <c r="T12" s="17">
        <v>-35.76</v>
      </c>
      <c r="U12" s="17">
        <v>-0.30149999999999999</v>
      </c>
      <c r="V12" s="17">
        <v>-4.0449999999999999</v>
      </c>
      <c r="W12" s="17">
        <v>16166.5322</v>
      </c>
      <c r="X12" s="17">
        <v>16533</v>
      </c>
      <c r="Y12" s="17">
        <v>28.715</v>
      </c>
      <c r="Z12" s="17">
        <v>-125.75</v>
      </c>
    </row>
    <row r="13" spans="1:26" x14ac:dyDescent="0.2">
      <c r="A13" s="27">
        <v>45597</v>
      </c>
      <c r="B13" s="17">
        <v>393.73099999999999</v>
      </c>
      <c r="C13" s="14">
        <v>0.317</v>
      </c>
      <c r="D13" s="17">
        <v>-296</v>
      </c>
      <c r="E13" s="17">
        <v>35.6</v>
      </c>
      <c r="F13" s="17">
        <v>-42.54</v>
      </c>
      <c r="G13" s="17">
        <v>114.78400000000001</v>
      </c>
      <c r="H13" s="17">
        <v>47.552999999999997</v>
      </c>
      <c r="I13" s="17">
        <v>-127</v>
      </c>
      <c r="J13" s="17">
        <v>2144.75</v>
      </c>
      <c r="K13" s="17">
        <v>22.1</v>
      </c>
      <c r="L13" s="17">
        <v>0.03</v>
      </c>
      <c r="M13" s="17">
        <v>90.76</v>
      </c>
      <c r="N13" s="17">
        <v>79</v>
      </c>
      <c r="O13" s="17">
        <v>19887.8</v>
      </c>
      <c r="P13" s="17">
        <v>941</v>
      </c>
      <c r="Q13" s="17">
        <v>-8.14</v>
      </c>
      <c r="R13" s="17">
        <v>23242</v>
      </c>
      <c r="S13" s="17">
        <v>22.02</v>
      </c>
      <c r="T13" s="17">
        <v>-37</v>
      </c>
      <c r="U13" s="17">
        <v>-0.23499999999999999</v>
      </c>
      <c r="V13" s="17">
        <v>-4.2</v>
      </c>
      <c r="W13" s="17">
        <v>16166.5322</v>
      </c>
      <c r="X13" s="17">
        <v>14851.8</v>
      </c>
      <c r="Y13" s="17">
        <v>29.16</v>
      </c>
      <c r="Z13" s="17">
        <v>-126.685</v>
      </c>
    </row>
    <row r="14" spans="1:26" x14ac:dyDescent="0.2">
      <c r="A14" s="27">
        <v>45596</v>
      </c>
      <c r="B14" s="17">
        <v>398</v>
      </c>
      <c r="C14" s="14">
        <v>0.3</v>
      </c>
      <c r="D14" s="17">
        <v>-297.5</v>
      </c>
      <c r="E14" s="17">
        <v>35.549999999999997</v>
      </c>
      <c r="F14" s="17">
        <v>-43.094999999999999</v>
      </c>
      <c r="G14" s="17">
        <v>115.01</v>
      </c>
      <c r="H14" s="17">
        <v>43</v>
      </c>
      <c r="I14" s="17">
        <v>-128.26</v>
      </c>
      <c r="J14" s="17">
        <v>2130.5</v>
      </c>
      <c r="K14" s="17">
        <v>22.1</v>
      </c>
      <c r="L14" s="17">
        <v>0.03</v>
      </c>
      <c r="M14" s="17">
        <v>90.5</v>
      </c>
      <c r="N14" s="17">
        <v>85.530900000000003</v>
      </c>
      <c r="O14" s="17">
        <v>19539.5</v>
      </c>
      <c r="P14" s="17">
        <v>953.6</v>
      </c>
      <c r="Q14" s="17">
        <v>-7.25</v>
      </c>
      <c r="R14" s="17">
        <v>22175.5</v>
      </c>
      <c r="S14" s="17">
        <v>21.905000000000001</v>
      </c>
      <c r="T14" s="17">
        <v>-37.237000000000002</v>
      </c>
      <c r="U14" s="17">
        <v>-0.23499999999999999</v>
      </c>
      <c r="V14" s="17">
        <v>-4.1849999999999996</v>
      </c>
      <c r="W14" s="17">
        <v>16166.5322</v>
      </c>
      <c r="X14" s="17">
        <v>14616.5</v>
      </c>
      <c r="Y14" s="17">
        <v>30.01</v>
      </c>
      <c r="Z14" s="17">
        <v>-128.375</v>
      </c>
    </row>
    <row r="15" spans="1:26" x14ac:dyDescent="0.2">
      <c r="A15" s="27">
        <v>45595</v>
      </c>
      <c r="B15" s="17">
        <v>392</v>
      </c>
      <c r="C15" s="14">
        <v>0.32500000000000001</v>
      </c>
      <c r="D15" s="17">
        <v>-305</v>
      </c>
      <c r="E15" s="17">
        <v>32.6</v>
      </c>
      <c r="F15" s="17">
        <v>-40.164999999999999</v>
      </c>
      <c r="G15" s="17">
        <v>109.155</v>
      </c>
      <c r="H15" s="17">
        <v>43</v>
      </c>
      <c r="I15" s="17">
        <v>-96.51</v>
      </c>
      <c r="J15" s="17">
        <v>2109.5</v>
      </c>
      <c r="K15" s="17">
        <v>24.5</v>
      </c>
      <c r="L15" s="17">
        <v>0.03</v>
      </c>
      <c r="M15" s="17">
        <v>90</v>
      </c>
      <c r="N15" s="17">
        <v>83.177509999999998</v>
      </c>
      <c r="O15" s="17">
        <v>14675</v>
      </c>
      <c r="P15" s="17">
        <v>931.5</v>
      </c>
      <c r="Q15" s="17">
        <v>-8.6980000000000004</v>
      </c>
      <c r="R15" s="17">
        <v>21677.844000000001</v>
      </c>
      <c r="S15" s="17">
        <v>22.62</v>
      </c>
      <c r="T15" s="17">
        <v>-37.021999999999998</v>
      </c>
      <c r="U15" s="17">
        <v>-0.1905</v>
      </c>
      <c r="V15" s="17">
        <v>-4.2350000000000003</v>
      </c>
      <c r="W15" s="17">
        <v>16166.5322</v>
      </c>
      <c r="X15" s="17">
        <v>13296.8</v>
      </c>
      <c r="Y15" s="17">
        <v>29.53</v>
      </c>
      <c r="Z15" s="17">
        <v>-138.13</v>
      </c>
    </row>
    <row r="16" spans="1:26" x14ac:dyDescent="0.2">
      <c r="A16" s="27">
        <v>45594</v>
      </c>
      <c r="B16" s="17">
        <v>384.59500000000003</v>
      </c>
      <c r="C16" s="14">
        <v>0.33</v>
      </c>
      <c r="D16" s="17">
        <v>-302</v>
      </c>
      <c r="E16" s="17">
        <v>33.299999999999997</v>
      </c>
      <c r="F16" s="17">
        <v>-28.53</v>
      </c>
      <c r="G16" s="17">
        <v>112.9</v>
      </c>
      <c r="H16" s="17">
        <v>43.718000000000004</v>
      </c>
      <c r="I16" s="17">
        <v>-128</v>
      </c>
      <c r="J16" s="17">
        <v>2076.5949999999998</v>
      </c>
      <c r="K16" s="17">
        <v>24</v>
      </c>
      <c r="L16" s="17">
        <v>0.04</v>
      </c>
      <c r="M16" s="17">
        <v>73.015000000000001</v>
      </c>
      <c r="N16" s="17">
        <v>74.558400000000006</v>
      </c>
      <c r="O16" s="17">
        <v>14825.2</v>
      </c>
      <c r="P16" s="17">
        <v>914.7</v>
      </c>
      <c r="Q16" s="17">
        <v>-8.9269999999999996</v>
      </c>
      <c r="R16" s="17">
        <v>22168.1</v>
      </c>
      <c r="S16" s="17">
        <v>21.58</v>
      </c>
      <c r="T16" s="17">
        <v>-36.805</v>
      </c>
      <c r="U16" s="17">
        <v>-0.16900000000000001</v>
      </c>
      <c r="V16" s="17">
        <v>-3.9820000000000002</v>
      </c>
      <c r="W16" s="17">
        <v>16166.5322</v>
      </c>
      <c r="X16" s="17">
        <v>12336</v>
      </c>
      <c r="Y16" s="17">
        <v>28.05</v>
      </c>
      <c r="Z16" s="17">
        <v>-117.30500000000001</v>
      </c>
    </row>
    <row r="17" spans="1:26" x14ac:dyDescent="0.2">
      <c r="A17" s="27">
        <v>45593</v>
      </c>
      <c r="B17" s="17">
        <v>394.01</v>
      </c>
      <c r="C17" s="14">
        <v>0.33</v>
      </c>
      <c r="D17" s="17">
        <v>-317</v>
      </c>
      <c r="E17" s="17">
        <v>34.1</v>
      </c>
      <c r="F17" s="17">
        <v>-28.004999999999999</v>
      </c>
      <c r="G17" s="17">
        <v>105.575</v>
      </c>
      <c r="H17" s="17">
        <v>47.152999999999999</v>
      </c>
      <c r="I17" s="17">
        <v>-152.59</v>
      </c>
      <c r="J17" s="17">
        <v>2084.25</v>
      </c>
      <c r="K17" s="17">
        <v>23.8</v>
      </c>
      <c r="L17" s="17">
        <v>4.2500000000000003E-2</v>
      </c>
      <c r="M17" s="17">
        <v>72.239999999999995</v>
      </c>
      <c r="N17" s="17">
        <v>66.58099</v>
      </c>
      <c r="O17" s="17">
        <v>15018</v>
      </c>
      <c r="P17" s="17">
        <v>911.5</v>
      </c>
      <c r="Q17" s="17">
        <v>-9.4480000000000004</v>
      </c>
      <c r="R17" s="17">
        <v>22183.219000000001</v>
      </c>
      <c r="S17" s="17">
        <v>22.28</v>
      </c>
      <c r="T17" s="17">
        <v>-37.65</v>
      </c>
      <c r="U17" s="17">
        <v>-0.16700000000000001</v>
      </c>
      <c r="V17" s="17">
        <v>-4.048</v>
      </c>
      <c r="W17" s="17">
        <v>16166.5322</v>
      </c>
      <c r="X17" s="17">
        <v>15274</v>
      </c>
      <c r="Y17" s="17">
        <v>28.085000000000001</v>
      </c>
      <c r="Z17" s="17">
        <v>-119.73</v>
      </c>
    </row>
    <row r="18" spans="1:26" x14ac:dyDescent="0.2">
      <c r="A18" s="27">
        <v>45590</v>
      </c>
      <c r="B18" s="17">
        <v>400.92500000000001</v>
      </c>
      <c r="C18" s="14">
        <v>0.35</v>
      </c>
      <c r="D18" s="17">
        <v>-317.75</v>
      </c>
      <c r="E18" s="17">
        <v>36.256999999999998</v>
      </c>
      <c r="F18" s="17">
        <v>-28.05</v>
      </c>
      <c r="G18" s="17">
        <v>105.97</v>
      </c>
      <c r="H18" s="17">
        <v>47.048000000000002</v>
      </c>
      <c r="I18" s="17">
        <v>-99.25</v>
      </c>
      <c r="J18" s="17">
        <v>2089.84</v>
      </c>
      <c r="K18" s="17">
        <v>18</v>
      </c>
      <c r="L18" s="17">
        <v>0.03</v>
      </c>
      <c r="M18" s="17">
        <v>72.155000000000001</v>
      </c>
      <c r="N18" s="17">
        <v>63.215870000000002</v>
      </c>
      <c r="O18" s="17">
        <v>14742.7</v>
      </c>
      <c r="P18" s="17">
        <v>922.8</v>
      </c>
      <c r="Q18" s="17">
        <v>-8.1999999999999993</v>
      </c>
      <c r="R18" s="17">
        <v>22918.41</v>
      </c>
      <c r="S18" s="17">
        <v>24.14</v>
      </c>
      <c r="T18" s="17">
        <v>-38.15</v>
      </c>
      <c r="U18" s="17">
        <v>-0.16420000000000001</v>
      </c>
      <c r="V18" s="17">
        <v>-4.25</v>
      </c>
      <c r="W18" s="17">
        <v>16166.5322</v>
      </c>
      <c r="X18" s="17">
        <v>15311</v>
      </c>
      <c r="Y18" s="17">
        <v>28.564</v>
      </c>
      <c r="Z18" s="17">
        <v>-121.045</v>
      </c>
    </row>
    <row r="19" spans="1:26" x14ac:dyDescent="0.2">
      <c r="A19" s="27">
        <v>45589</v>
      </c>
      <c r="B19" s="17">
        <v>409.65199999999999</v>
      </c>
      <c r="C19" s="14">
        <v>0.26</v>
      </c>
      <c r="D19" s="17">
        <v>-313.90499999999997</v>
      </c>
      <c r="E19" s="17">
        <v>37.487000000000002</v>
      </c>
      <c r="F19" s="17">
        <v>-28.556999999999999</v>
      </c>
      <c r="G19" s="17">
        <v>106.355</v>
      </c>
      <c r="H19" s="17">
        <v>42</v>
      </c>
      <c r="I19" s="17">
        <v>-67.510000000000005</v>
      </c>
      <c r="J19" s="17">
        <v>2130.5</v>
      </c>
      <c r="K19" s="17">
        <v>18</v>
      </c>
      <c r="L19" s="17">
        <v>1.7299999999999999E-2</v>
      </c>
      <c r="M19" s="17">
        <v>71</v>
      </c>
      <c r="N19" s="17">
        <v>61.826180000000001</v>
      </c>
      <c r="O19" s="17">
        <v>15141</v>
      </c>
      <c r="P19" s="17">
        <v>934</v>
      </c>
      <c r="Q19" s="17">
        <v>-7.5</v>
      </c>
      <c r="R19" s="17">
        <v>22957.405999999999</v>
      </c>
      <c r="S19" s="17">
        <v>24.094999999999999</v>
      </c>
      <c r="T19" s="17">
        <v>-38.792000000000002</v>
      </c>
      <c r="U19" s="17">
        <v>-0.189</v>
      </c>
      <c r="V19" s="17">
        <v>-4.4050000000000002</v>
      </c>
      <c r="W19" s="17">
        <v>16166.5322</v>
      </c>
      <c r="X19" s="17">
        <v>15560</v>
      </c>
      <c r="Y19" s="17">
        <v>29.024999999999999</v>
      </c>
      <c r="Z19" s="17">
        <v>-122.89</v>
      </c>
    </row>
    <row r="20" spans="1:26" x14ac:dyDescent="0.2">
      <c r="A20" s="27">
        <v>45588</v>
      </c>
      <c r="B20" s="17">
        <v>400.78100000000001</v>
      </c>
      <c r="C20" s="14">
        <v>0.26200000000000001</v>
      </c>
      <c r="D20" s="17">
        <v>-317.08300000000003</v>
      </c>
      <c r="E20" s="17">
        <v>36.298000000000002</v>
      </c>
      <c r="F20" s="17">
        <v>-28.98</v>
      </c>
      <c r="G20" s="17">
        <v>108.765</v>
      </c>
      <c r="H20" s="17">
        <v>46</v>
      </c>
      <c r="I20" s="17">
        <v>-81.004999999999995</v>
      </c>
      <c r="J20" s="17">
        <v>2138.75</v>
      </c>
      <c r="K20" s="17">
        <v>17.8</v>
      </c>
      <c r="L20" s="17">
        <v>1.7500000000000002E-2</v>
      </c>
      <c r="M20" s="17">
        <v>68.75</v>
      </c>
      <c r="N20" s="17">
        <v>58.73</v>
      </c>
      <c r="O20" s="17">
        <v>14840.6</v>
      </c>
      <c r="P20" s="17">
        <v>936</v>
      </c>
      <c r="Q20" s="17">
        <v>-5.7</v>
      </c>
      <c r="R20" s="17">
        <v>22631.609</v>
      </c>
      <c r="S20" s="17">
        <v>23.844999999999999</v>
      </c>
      <c r="T20" s="17">
        <v>-37.909999999999997</v>
      </c>
      <c r="U20" s="17">
        <v>-0.16</v>
      </c>
      <c r="V20" s="17">
        <v>-4.3499999999999996</v>
      </c>
      <c r="W20" s="17">
        <v>16166.5322</v>
      </c>
      <c r="X20" s="17">
        <v>13771.8</v>
      </c>
      <c r="Y20" s="17">
        <v>28.984999999999999</v>
      </c>
      <c r="Z20" s="17">
        <v>-122.34</v>
      </c>
    </row>
    <row r="21" spans="1:26" x14ac:dyDescent="0.2">
      <c r="A21" s="27">
        <v>45587</v>
      </c>
      <c r="B21" s="17">
        <v>404.262</v>
      </c>
      <c r="C21" s="14">
        <v>0.30299999999999999</v>
      </c>
      <c r="D21" s="17">
        <v>-306</v>
      </c>
      <c r="E21" s="17">
        <v>35.692</v>
      </c>
      <c r="F21" s="17">
        <v>-29.315000000000001</v>
      </c>
      <c r="G21" s="17">
        <v>107.13500000000001</v>
      </c>
      <c r="H21" s="17">
        <v>42.795000000000002</v>
      </c>
      <c r="I21" s="17">
        <v>-198.755</v>
      </c>
      <c r="J21" s="17">
        <v>2112.5</v>
      </c>
      <c r="K21" s="17">
        <v>17.3</v>
      </c>
      <c r="L21" s="17">
        <v>0.02</v>
      </c>
      <c r="M21" s="17">
        <v>66.504999999999995</v>
      </c>
      <c r="N21" s="17">
        <v>55.333599999999997</v>
      </c>
      <c r="O21" s="17">
        <v>14843.3</v>
      </c>
      <c r="P21" s="17">
        <v>894.5</v>
      </c>
      <c r="Q21" s="17">
        <v>-8.8780000000000001</v>
      </c>
      <c r="R21" s="17">
        <v>22292.682000000001</v>
      </c>
      <c r="S21" s="17">
        <v>23.17</v>
      </c>
      <c r="T21" s="17">
        <v>-36.049999999999997</v>
      </c>
      <c r="U21" s="17">
        <v>-0.1615</v>
      </c>
      <c r="V21" s="17">
        <v>-4.22</v>
      </c>
      <c r="W21" s="17">
        <v>16166.5322</v>
      </c>
      <c r="X21" s="17">
        <v>13496</v>
      </c>
      <c r="Y21" s="17">
        <v>28.01</v>
      </c>
      <c r="Z21" s="17">
        <v>-118.92</v>
      </c>
    </row>
    <row r="22" spans="1:26" x14ac:dyDescent="0.2">
      <c r="A22" s="27">
        <v>45586</v>
      </c>
      <c r="B22" s="17">
        <v>415.755</v>
      </c>
      <c r="C22" s="14">
        <v>0.32</v>
      </c>
      <c r="D22" s="17">
        <v>-294.97199999999998</v>
      </c>
      <c r="E22" s="17">
        <v>35.840000000000003</v>
      </c>
      <c r="F22" s="17">
        <v>-27.07</v>
      </c>
      <c r="G22" s="17">
        <v>111.3</v>
      </c>
      <c r="H22" s="17">
        <v>46</v>
      </c>
      <c r="I22" s="17">
        <v>-163</v>
      </c>
      <c r="J22" s="17">
        <v>2090.7350000000001</v>
      </c>
      <c r="K22" s="17">
        <v>17</v>
      </c>
      <c r="L22" s="17">
        <v>0.02</v>
      </c>
      <c r="M22" s="17">
        <v>67</v>
      </c>
      <c r="N22" s="17">
        <v>54</v>
      </c>
      <c r="O22" s="17">
        <v>16174.8</v>
      </c>
      <c r="P22" s="17">
        <v>898.2</v>
      </c>
      <c r="Q22" s="17">
        <v>-9</v>
      </c>
      <c r="R22" s="17">
        <v>22718.879000000001</v>
      </c>
      <c r="S22" s="17">
        <v>22.96</v>
      </c>
      <c r="T22" s="17">
        <v>-36.988</v>
      </c>
      <c r="U22" s="17">
        <v>-0.16200000000000001</v>
      </c>
      <c r="V22" s="17">
        <v>-4.3929999999999998</v>
      </c>
      <c r="W22" s="17">
        <v>16166.5322</v>
      </c>
      <c r="X22" s="17">
        <v>13872.3</v>
      </c>
      <c r="Y22" s="17">
        <v>28.105</v>
      </c>
      <c r="Z22" s="17">
        <v>-118.932</v>
      </c>
    </row>
    <row r="23" spans="1:26" x14ac:dyDescent="0.2">
      <c r="A23" s="27">
        <v>45583</v>
      </c>
      <c r="B23" s="17">
        <v>418.541</v>
      </c>
      <c r="C23" s="14">
        <v>0.33500000000000002</v>
      </c>
      <c r="D23" s="17">
        <v>-308</v>
      </c>
      <c r="E23" s="17">
        <v>37.777999999999999</v>
      </c>
      <c r="F23" s="17">
        <v>-27.55</v>
      </c>
      <c r="G23" s="17">
        <v>99.495000000000005</v>
      </c>
      <c r="H23" s="17">
        <v>41</v>
      </c>
      <c r="I23" s="17">
        <v>-156.26</v>
      </c>
      <c r="J23" s="17">
        <v>2080.92</v>
      </c>
      <c r="K23" s="17">
        <v>18</v>
      </c>
      <c r="L23" s="17">
        <v>1.7500000000000002E-2</v>
      </c>
      <c r="M23" s="17">
        <v>67.63</v>
      </c>
      <c r="N23" s="17">
        <v>54.297049999999999</v>
      </c>
      <c r="O23" s="17">
        <v>16659.7</v>
      </c>
      <c r="P23" s="17">
        <v>914</v>
      </c>
      <c r="Q23" s="17">
        <v>-8.9380000000000006</v>
      </c>
      <c r="R23" s="17">
        <v>23240.75</v>
      </c>
      <c r="S23" s="17">
        <v>23.925000000000001</v>
      </c>
      <c r="T23" s="17">
        <v>-38.375</v>
      </c>
      <c r="U23" s="17">
        <v>-0.17349999999999999</v>
      </c>
      <c r="V23" s="17">
        <v>-4.375</v>
      </c>
      <c r="W23" s="17">
        <v>16166.5322</v>
      </c>
      <c r="X23" s="17">
        <v>13914.3</v>
      </c>
      <c r="Y23" s="17">
        <v>28.39</v>
      </c>
      <c r="Z23" s="17">
        <v>-119.803</v>
      </c>
    </row>
    <row r="24" spans="1:26" x14ac:dyDescent="0.2">
      <c r="A24" s="27">
        <v>45582</v>
      </c>
      <c r="B24" s="17">
        <v>413.70499999999998</v>
      </c>
      <c r="C24" s="14">
        <v>0.30499999999999999</v>
      </c>
      <c r="D24" s="17">
        <v>-324</v>
      </c>
      <c r="E24" s="17">
        <v>38.082999999999998</v>
      </c>
      <c r="F24" s="17">
        <v>-27.85</v>
      </c>
      <c r="G24" s="17">
        <v>100.313</v>
      </c>
      <c r="H24" s="17">
        <v>42</v>
      </c>
      <c r="I24" s="17">
        <v>-122.495</v>
      </c>
      <c r="J24" s="17">
        <v>2152.683</v>
      </c>
      <c r="K24" s="17">
        <v>18</v>
      </c>
      <c r="L24" s="17">
        <v>0.02</v>
      </c>
      <c r="M24" s="17">
        <v>68</v>
      </c>
      <c r="N24" s="17">
        <v>53.094749999999998</v>
      </c>
      <c r="O24" s="17">
        <v>16177.7</v>
      </c>
      <c r="P24" s="17">
        <v>931.2</v>
      </c>
      <c r="Q24" s="17">
        <v>-8.7149999999999999</v>
      </c>
      <c r="R24" s="17">
        <v>22032.315999999999</v>
      </c>
      <c r="S24" s="17">
        <v>24.785</v>
      </c>
      <c r="T24" s="17">
        <v>-39.835000000000001</v>
      </c>
      <c r="U24" s="17">
        <v>-0.1333</v>
      </c>
      <c r="V24" s="17">
        <v>-4.3079999999999998</v>
      </c>
      <c r="W24" s="17">
        <v>16166.5322</v>
      </c>
      <c r="X24" s="17">
        <v>14151.8</v>
      </c>
      <c r="Y24" s="17">
        <v>28.78</v>
      </c>
      <c r="Z24" s="17">
        <v>-122.6</v>
      </c>
    </row>
    <row r="25" spans="1:26" x14ac:dyDescent="0.2">
      <c r="A25" s="27">
        <v>45581</v>
      </c>
      <c r="B25" s="17">
        <v>405.02499999999998</v>
      </c>
      <c r="C25" s="14">
        <v>0.3</v>
      </c>
      <c r="D25" s="17">
        <v>-319</v>
      </c>
      <c r="E25" s="17">
        <v>35.908000000000001</v>
      </c>
      <c r="F25" s="17">
        <v>-27.25</v>
      </c>
      <c r="G25" s="17">
        <v>95.724999999999994</v>
      </c>
      <c r="H25" s="17">
        <v>39</v>
      </c>
      <c r="I25" s="17">
        <v>-86</v>
      </c>
      <c r="J25" s="17">
        <v>2013.5</v>
      </c>
      <c r="K25" s="17">
        <v>21</v>
      </c>
      <c r="L25" s="17">
        <v>2.6700000000000002E-2</v>
      </c>
      <c r="M25" s="17">
        <v>65</v>
      </c>
      <c r="N25" s="17">
        <v>49.737549999999999</v>
      </c>
      <c r="O25" s="17">
        <v>16130.5</v>
      </c>
      <c r="P25" s="17">
        <v>899</v>
      </c>
      <c r="Q25" s="17">
        <v>-8.7349999999999994</v>
      </c>
      <c r="R25" s="17">
        <v>22070.594000000001</v>
      </c>
      <c r="S25" s="17">
        <v>22.774999999999999</v>
      </c>
      <c r="T25" s="17">
        <v>-39.18</v>
      </c>
      <c r="U25" s="17">
        <v>-0.153</v>
      </c>
      <c r="V25" s="17">
        <v>-4.173</v>
      </c>
      <c r="W25" s="17">
        <v>16166.5322</v>
      </c>
      <c r="X25" s="17">
        <v>12572</v>
      </c>
      <c r="Y25" s="17">
        <v>27.57</v>
      </c>
      <c r="Z25" s="17">
        <v>-119.015</v>
      </c>
    </row>
    <row r="26" spans="1:26" x14ac:dyDescent="0.2">
      <c r="A26" s="27">
        <v>45580</v>
      </c>
      <c r="B26" s="17">
        <v>405.84399999999999</v>
      </c>
      <c r="C26" s="14">
        <v>0.32</v>
      </c>
      <c r="D26" s="17">
        <v>-310.7</v>
      </c>
      <c r="E26" s="17">
        <v>34.68</v>
      </c>
      <c r="F26" s="17">
        <v>-27.65</v>
      </c>
      <c r="G26" s="17">
        <v>95.8</v>
      </c>
      <c r="H26" s="17">
        <v>35</v>
      </c>
      <c r="I26" s="17">
        <v>-127.495</v>
      </c>
      <c r="J26" s="17">
        <v>1932.3230000000001</v>
      </c>
      <c r="K26" s="17">
        <v>22.3</v>
      </c>
      <c r="L26" s="17">
        <v>2.75E-2</v>
      </c>
      <c r="M26" s="17">
        <v>64.5</v>
      </c>
      <c r="N26" s="17">
        <v>49.061500000000002</v>
      </c>
      <c r="O26" s="17">
        <v>15277.1</v>
      </c>
      <c r="P26" s="17">
        <v>907.3</v>
      </c>
      <c r="Q26" s="17">
        <v>-9.5459999999999994</v>
      </c>
      <c r="R26" s="17">
        <v>22206</v>
      </c>
      <c r="S26" s="17">
        <v>23.59</v>
      </c>
      <c r="T26" s="17">
        <v>-38.244999999999997</v>
      </c>
      <c r="U26" s="17">
        <v>-0.14249999999999999</v>
      </c>
      <c r="V26" s="17">
        <v>-4.2380000000000004</v>
      </c>
      <c r="W26" s="17">
        <v>16166.5322</v>
      </c>
      <c r="X26" s="17">
        <v>12921.3</v>
      </c>
      <c r="Y26" s="17">
        <v>27.565000000000001</v>
      </c>
      <c r="Z26" s="17">
        <v>-118.62</v>
      </c>
    </row>
    <row r="27" spans="1:26" x14ac:dyDescent="0.2">
      <c r="A27" s="27">
        <v>45579</v>
      </c>
      <c r="B27" s="17">
        <v>402.91</v>
      </c>
      <c r="C27" s="14">
        <v>0.32500000000000001</v>
      </c>
      <c r="D27" s="17">
        <v>-315.80500000000001</v>
      </c>
      <c r="E27" s="17">
        <v>36.03</v>
      </c>
      <c r="F27" s="17">
        <v>-27.25</v>
      </c>
      <c r="G27" s="17">
        <v>95.265000000000001</v>
      </c>
      <c r="H27" s="17">
        <v>37</v>
      </c>
      <c r="I27" s="17">
        <v>-168.76</v>
      </c>
      <c r="J27" s="17">
        <v>1895</v>
      </c>
      <c r="K27" s="17">
        <v>23.5</v>
      </c>
      <c r="L27" s="17">
        <v>0.03</v>
      </c>
      <c r="M27" s="17">
        <v>65.5</v>
      </c>
      <c r="N27" s="17">
        <v>46.96</v>
      </c>
      <c r="O27" s="17">
        <v>15370.8</v>
      </c>
      <c r="P27" s="17">
        <v>918.5</v>
      </c>
      <c r="Q27" s="17">
        <v>-8.4250000000000007</v>
      </c>
      <c r="R27" s="17">
        <v>23047.41</v>
      </c>
      <c r="S27" s="17">
        <v>25.98</v>
      </c>
      <c r="T27" s="17">
        <v>-37.82</v>
      </c>
      <c r="U27" s="17">
        <v>-0.1225</v>
      </c>
      <c r="V27" s="17">
        <v>-4.3380000000000001</v>
      </c>
      <c r="W27" s="17">
        <v>16166.5322</v>
      </c>
      <c r="X27" s="17">
        <v>14840.3</v>
      </c>
      <c r="Y27" s="17">
        <v>27.97</v>
      </c>
      <c r="Z27" s="17">
        <v>-119.77200000000001</v>
      </c>
    </row>
    <row r="28" spans="1:26" x14ac:dyDescent="0.2">
      <c r="A28" s="27">
        <v>45576</v>
      </c>
      <c r="B28" s="17">
        <v>406.577</v>
      </c>
      <c r="C28" s="14">
        <v>0.39</v>
      </c>
      <c r="D28" s="17">
        <v>-305.49799999999999</v>
      </c>
      <c r="E28" s="17">
        <v>35.674999999999997</v>
      </c>
      <c r="F28" s="17">
        <v>-27.5</v>
      </c>
      <c r="G28" s="17">
        <v>97.42</v>
      </c>
      <c r="H28" s="17">
        <v>39</v>
      </c>
      <c r="I28" s="17">
        <v>-151.505</v>
      </c>
      <c r="J28" s="17">
        <v>1889.155</v>
      </c>
      <c r="K28" s="17">
        <v>25</v>
      </c>
      <c r="L28" s="17">
        <v>3.2000000000000001E-2</v>
      </c>
      <c r="M28" s="17">
        <v>67.025000000000006</v>
      </c>
      <c r="N28" s="17">
        <v>46.463329999999999</v>
      </c>
      <c r="O28" s="17">
        <v>15567</v>
      </c>
      <c r="P28" s="17">
        <v>928.5</v>
      </c>
      <c r="Q28" s="17">
        <v>-8.5470000000000006</v>
      </c>
      <c r="R28" s="17">
        <v>23279.226999999999</v>
      </c>
      <c r="S28" s="17">
        <v>25.715</v>
      </c>
      <c r="T28" s="17">
        <v>-37.6</v>
      </c>
      <c r="U28" s="17">
        <v>-0.1447</v>
      </c>
      <c r="V28" s="17">
        <v>-4.4329999999999998</v>
      </c>
      <c r="W28" s="17">
        <v>16166.5322</v>
      </c>
      <c r="X28" s="17">
        <v>14694.5</v>
      </c>
      <c r="Y28" s="17">
        <v>28.363</v>
      </c>
      <c r="Z28" s="17">
        <v>-119.235</v>
      </c>
    </row>
    <row r="29" spans="1:26" x14ac:dyDescent="0.2">
      <c r="A29" s="27">
        <v>45575</v>
      </c>
      <c r="B29" s="17">
        <v>414.87299999999999</v>
      </c>
      <c r="C29" s="14">
        <v>0.43</v>
      </c>
      <c r="D29" s="17">
        <v>-318.32499999999999</v>
      </c>
      <c r="E29" s="17">
        <v>36.618000000000002</v>
      </c>
      <c r="F29" s="17">
        <v>-27.55</v>
      </c>
      <c r="G29" s="17">
        <v>96.204999999999998</v>
      </c>
      <c r="H29" s="17">
        <v>41</v>
      </c>
      <c r="I29" s="17">
        <v>-2.0049999999999999</v>
      </c>
      <c r="J29" s="17">
        <v>1933.4349999999999</v>
      </c>
      <c r="K29" s="17">
        <v>20</v>
      </c>
      <c r="L29" s="17">
        <v>0.02</v>
      </c>
      <c r="M29" s="17">
        <v>67.5</v>
      </c>
      <c r="N29" s="17">
        <v>45.965899999999998</v>
      </c>
      <c r="O29" s="17">
        <v>15907.3</v>
      </c>
      <c r="P29" s="17">
        <v>934.3</v>
      </c>
      <c r="Q29" s="17">
        <v>-8.4550000000000001</v>
      </c>
      <c r="R29" s="17">
        <v>22820.705000000002</v>
      </c>
      <c r="S29" s="17">
        <v>24.96</v>
      </c>
      <c r="T29" s="17">
        <v>-36.625</v>
      </c>
      <c r="U29" s="17">
        <v>-0.13200000000000001</v>
      </c>
      <c r="V29" s="17">
        <v>-4.4550000000000001</v>
      </c>
      <c r="W29" s="17">
        <v>16166.5322</v>
      </c>
      <c r="X29" s="17">
        <v>15537.8</v>
      </c>
      <c r="Y29" s="17">
        <v>28.41</v>
      </c>
      <c r="Z29" s="17">
        <v>-120.735</v>
      </c>
    </row>
    <row r="30" spans="1:26" x14ac:dyDescent="0.2">
      <c r="A30" s="27">
        <v>45574</v>
      </c>
      <c r="B30" s="17">
        <v>401.61500000000001</v>
      </c>
      <c r="C30" s="14">
        <v>0.45</v>
      </c>
      <c r="D30" s="17">
        <v>-335.47800000000001</v>
      </c>
      <c r="E30" s="17">
        <v>35.93</v>
      </c>
      <c r="F30" s="17">
        <v>-27.5</v>
      </c>
      <c r="G30" s="17">
        <v>93.344999999999999</v>
      </c>
      <c r="H30" s="17">
        <v>37.277999999999999</v>
      </c>
      <c r="I30" s="17">
        <v>-109.745</v>
      </c>
      <c r="J30" s="17">
        <v>1903</v>
      </c>
      <c r="K30" s="17">
        <v>15</v>
      </c>
      <c r="L30" s="17">
        <v>3.49E-2</v>
      </c>
      <c r="M30" s="17">
        <v>65.5</v>
      </c>
      <c r="N30" s="17">
        <v>43</v>
      </c>
      <c r="O30" s="17">
        <v>15977.6</v>
      </c>
      <c r="P30" s="17">
        <v>904.3</v>
      </c>
      <c r="Q30" s="17">
        <v>-8.6999999999999993</v>
      </c>
      <c r="R30" s="17">
        <v>22715.528999999999</v>
      </c>
      <c r="S30" s="17">
        <v>24.495000000000001</v>
      </c>
      <c r="T30" s="17">
        <v>-36.1</v>
      </c>
      <c r="U30" s="17">
        <v>-0.14549999999999999</v>
      </c>
      <c r="V30" s="17">
        <v>-4.28</v>
      </c>
      <c r="W30" s="17">
        <v>16166.5322</v>
      </c>
      <c r="X30" s="17">
        <v>14337.3</v>
      </c>
      <c r="Y30" s="17">
        <v>27.969000000000001</v>
      </c>
      <c r="Z30" s="17">
        <v>-119.3</v>
      </c>
    </row>
    <row r="31" spans="1:26" x14ac:dyDescent="0.2">
      <c r="A31" s="27">
        <v>45573</v>
      </c>
      <c r="B31" s="17">
        <v>388.62799999999999</v>
      </c>
      <c r="C31" s="14">
        <v>0.47</v>
      </c>
      <c r="D31" s="17">
        <v>-327</v>
      </c>
      <c r="E31" s="17">
        <v>34.475000000000001</v>
      </c>
      <c r="F31" s="17">
        <v>-28.55</v>
      </c>
      <c r="G31" s="17">
        <v>92.564999999999998</v>
      </c>
      <c r="H31" s="17">
        <v>41.835000000000001</v>
      </c>
      <c r="I31" s="17">
        <v>-159.005</v>
      </c>
      <c r="J31" s="17">
        <v>1889.385</v>
      </c>
      <c r="K31" s="17">
        <v>15.1</v>
      </c>
      <c r="L31" s="17">
        <v>2.9000000000000001E-2</v>
      </c>
      <c r="M31" s="17">
        <v>65.91</v>
      </c>
      <c r="N31" s="17">
        <v>41.00412</v>
      </c>
      <c r="O31" s="17">
        <v>15675.6</v>
      </c>
      <c r="P31" s="17">
        <v>900.3</v>
      </c>
      <c r="Q31" s="17">
        <v>-8.3780000000000001</v>
      </c>
      <c r="R31" s="17">
        <v>22574.5</v>
      </c>
      <c r="S31" s="17">
        <v>23.7</v>
      </c>
      <c r="T31" s="17">
        <v>-36.6</v>
      </c>
      <c r="U31" s="17">
        <v>-0.14149999999999999</v>
      </c>
      <c r="V31" s="17">
        <v>-4.4029999999999996</v>
      </c>
      <c r="W31" s="17">
        <v>16166.5322</v>
      </c>
      <c r="X31" s="17">
        <v>16085.8</v>
      </c>
      <c r="Y31" s="17">
        <v>27.954999999999998</v>
      </c>
      <c r="Z31" s="17">
        <v>-118.4</v>
      </c>
    </row>
    <row r="32" spans="1:26" x14ac:dyDescent="0.2">
      <c r="A32" s="27">
        <v>45572</v>
      </c>
      <c r="B32" s="17">
        <v>389.02</v>
      </c>
      <c r="C32" s="14">
        <v>0.49</v>
      </c>
      <c r="D32" s="17">
        <v>-328</v>
      </c>
      <c r="E32" s="17">
        <v>34.228000000000002</v>
      </c>
      <c r="F32" s="17">
        <v>-28.45</v>
      </c>
      <c r="G32" s="17">
        <v>88.084999999999994</v>
      </c>
      <c r="H32" s="17">
        <v>44</v>
      </c>
      <c r="I32" s="17">
        <v>-190.755</v>
      </c>
      <c r="J32" s="17">
        <v>1879.86</v>
      </c>
      <c r="K32" s="17">
        <v>15.1</v>
      </c>
      <c r="L32" s="17">
        <v>3.9E-2</v>
      </c>
      <c r="M32" s="17">
        <v>68</v>
      </c>
      <c r="N32" s="17">
        <v>36.64</v>
      </c>
      <c r="O32" s="17">
        <v>15617</v>
      </c>
      <c r="P32" s="17">
        <v>895.2</v>
      </c>
      <c r="Q32" s="17">
        <v>-8.0730000000000004</v>
      </c>
      <c r="R32" s="17">
        <v>22927.607</v>
      </c>
      <c r="S32" s="17">
        <v>24.355</v>
      </c>
      <c r="T32" s="17">
        <v>-36.119999999999997</v>
      </c>
      <c r="U32" s="17">
        <v>-0.11700000000000001</v>
      </c>
      <c r="V32" s="17">
        <v>-4.633</v>
      </c>
      <c r="W32" s="17">
        <v>16166.5322</v>
      </c>
      <c r="X32" s="17">
        <v>20000</v>
      </c>
      <c r="Y32" s="17">
        <v>28.08</v>
      </c>
      <c r="Z32" s="17">
        <v>-118.43</v>
      </c>
    </row>
    <row r="33" spans="1:26" x14ac:dyDescent="0.2">
      <c r="A33" s="27">
        <v>45569</v>
      </c>
      <c r="B33" s="17">
        <v>398.84300000000002</v>
      </c>
      <c r="C33" s="14">
        <v>0.5</v>
      </c>
      <c r="D33" s="17">
        <v>-322.5</v>
      </c>
      <c r="E33" s="17">
        <v>35</v>
      </c>
      <c r="F33" s="17">
        <v>-28.1</v>
      </c>
      <c r="G33" s="17">
        <v>91.834999999999994</v>
      </c>
      <c r="H33" s="17">
        <v>51</v>
      </c>
      <c r="I33" s="17">
        <v>-106.26</v>
      </c>
      <c r="J33" s="17">
        <v>1905</v>
      </c>
      <c r="K33" s="17">
        <v>15</v>
      </c>
      <c r="L33" s="17">
        <v>0.03</v>
      </c>
      <c r="M33" s="17">
        <v>68.97</v>
      </c>
      <c r="N33" s="17">
        <v>33.212899999999998</v>
      </c>
      <c r="O33" s="17">
        <v>13605.3</v>
      </c>
      <c r="P33" s="17">
        <v>930.7</v>
      </c>
      <c r="Q33" s="17">
        <v>-6.6</v>
      </c>
      <c r="R33" s="17">
        <v>23734.83</v>
      </c>
      <c r="S33" s="17">
        <v>26.555</v>
      </c>
      <c r="T33" s="17">
        <v>-36.869999999999997</v>
      </c>
      <c r="U33" s="17">
        <v>-0.20100000000000001</v>
      </c>
      <c r="V33" s="17">
        <v>-4.7880000000000003</v>
      </c>
      <c r="W33" s="17">
        <v>16166.5322</v>
      </c>
      <c r="X33" s="17">
        <v>21395.5</v>
      </c>
      <c r="Y33" s="17">
        <v>28.11</v>
      </c>
      <c r="Z33" s="17">
        <v>-120.49299999999999</v>
      </c>
    </row>
    <row r="34" spans="1:26" x14ac:dyDescent="0.2">
      <c r="A34" s="27">
        <v>45568</v>
      </c>
      <c r="B34" s="17">
        <v>397.84899999999999</v>
      </c>
      <c r="C34" s="14">
        <v>0.49</v>
      </c>
      <c r="D34" s="17">
        <v>-320</v>
      </c>
      <c r="E34" s="17">
        <v>35.698</v>
      </c>
      <c r="F34" s="17">
        <v>-27.8</v>
      </c>
      <c r="G34" s="17">
        <v>94.578999999999994</v>
      </c>
      <c r="H34" s="17">
        <v>51</v>
      </c>
      <c r="I34" s="17">
        <v>-134.01</v>
      </c>
      <c r="J34" s="17">
        <v>1938.9649999999999</v>
      </c>
      <c r="K34" s="17">
        <v>22.5</v>
      </c>
      <c r="L34" s="17">
        <v>0.01</v>
      </c>
      <c r="M34" s="17">
        <v>67.3</v>
      </c>
      <c r="N34" s="17">
        <v>36.663930000000001</v>
      </c>
      <c r="O34" s="17">
        <v>14851.8</v>
      </c>
      <c r="P34" s="17">
        <v>951.5</v>
      </c>
      <c r="Q34" s="17">
        <v>-7</v>
      </c>
      <c r="R34" s="17">
        <v>22881.276999999998</v>
      </c>
      <c r="S34" s="17">
        <v>26.34</v>
      </c>
      <c r="T34" s="17">
        <v>-37.770000000000003</v>
      </c>
      <c r="U34" s="17">
        <v>-0.215</v>
      </c>
      <c r="V34" s="17">
        <v>-4.63</v>
      </c>
      <c r="W34" s="17">
        <v>16166.5322</v>
      </c>
      <c r="X34" s="17">
        <v>20131.5</v>
      </c>
      <c r="Y34" s="17">
        <v>28.09</v>
      </c>
      <c r="Z34" s="17">
        <v>-120.60299999999999</v>
      </c>
    </row>
    <row r="35" spans="1:26" x14ac:dyDescent="0.2">
      <c r="A35" s="27">
        <v>45567</v>
      </c>
      <c r="B35" s="17">
        <v>369.89100000000002</v>
      </c>
      <c r="C35" s="14">
        <v>0.45</v>
      </c>
      <c r="D35" s="17">
        <v>-321</v>
      </c>
      <c r="E35" s="17">
        <v>34.204999999999998</v>
      </c>
      <c r="F35" s="17">
        <v>-26.9</v>
      </c>
      <c r="G35" s="17">
        <v>88.594999999999999</v>
      </c>
      <c r="H35" s="17">
        <v>37</v>
      </c>
      <c r="I35" s="17">
        <v>-128.75</v>
      </c>
      <c r="J35" s="17">
        <v>1869.665</v>
      </c>
      <c r="K35" s="17">
        <v>20</v>
      </c>
      <c r="L35" s="17">
        <v>6.8999999999999999E-3</v>
      </c>
      <c r="M35" s="17">
        <v>60.5</v>
      </c>
      <c r="N35" s="17">
        <v>34.019069999999999</v>
      </c>
      <c r="O35" s="17">
        <v>14744</v>
      </c>
      <c r="P35" s="17">
        <v>910.3</v>
      </c>
      <c r="Q35" s="17">
        <v>-5.5</v>
      </c>
      <c r="R35" s="17">
        <v>23193.226999999999</v>
      </c>
      <c r="S35" s="17">
        <v>24.4</v>
      </c>
      <c r="T35" s="17">
        <v>-37.82</v>
      </c>
      <c r="U35" s="17">
        <v>-0.253</v>
      </c>
      <c r="V35" s="17">
        <v>-4.6449999999999996</v>
      </c>
      <c r="W35" s="17">
        <v>16166.5322</v>
      </c>
      <c r="X35" s="17">
        <v>16000.5</v>
      </c>
      <c r="Y35" s="17">
        <v>27.58</v>
      </c>
      <c r="Z35" s="17">
        <v>-117.255</v>
      </c>
    </row>
    <row r="36" spans="1:26" x14ac:dyDescent="0.2">
      <c r="A36" s="27">
        <v>45566</v>
      </c>
      <c r="B36" s="17">
        <v>368.69600000000003</v>
      </c>
      <c r="C36" s="14">
        <v>0.4</v>
      </c>
      <c r="D36" s="17">
        <v>-340.375</v>
      </c>
      <c r="E36" s="17">
        <v>32.877000000000002</v>
      </c>
      <c r="F36" s="17">
        <v>-26.65</v>
      </c>
      <c r="G36" s="17">
        <v>81.584999999999994</v>
      </c>
      <c r="H36" s="17">
        <v>35</v>
      </c>
      <c r="I36" s="17">
        <v>-127.25</v>
      </c>
      <c r="J36" s="17">
        <v>1875.47</v>
      </c>
      <c r="K36" s="17">
        <v>20.5</v>
      </c>
      <c r="L36" s="17">
        <v>3.0000000000000001E-3</v>
      </c>
      <c r="M36" s="17">
        <v>60</v>
      </c>
      <c r="N36" s="17">
        <v>33.255000000000003</v>
      </c>
      <c r="O36" s="17">
        <v>15139.3</v>
      </c>
      <c r="P36" s="17">
        <v>907.7</v>
      </c>
      <c r="Q36" s="17">
        <v>-10.702</v>
      </c>
      <c r="R36" s="17">
        <v>23413.375</v>
      </c>
      <c r="S36" s="17">
        <v>26.39</v>
      </c>
      <c r="T36" s="17">
        <v>-37.869999999999997</v>
      </c>
      <c r="U36" s="17">
        <v>-0.255</v>
      </c>
      <c r="V36" s="17">
        <v>-4.46</v>
      </c>
      <c r="W36" s="17">
        <v>16166.5322</v>
      </c>
      <c r="X36" s="17">
        <v>18441.8</v>
      </c>
      <c r="Y36" s="17">
        <v>27.39</v>
      </c>
      <c r="Z36" s="17">
        <v>-114.93300000000001</v>
      </c>
    </row>
    <row r="37" spans="1:26" x14ac:dyDescent="0.2">
      <c r="A37" s="27">
        <v>45565</v>
      </c>
      <c r="B37" s="17">
        <v>371.6</v>
      </c>
      <c r="C37" s="14">
        <v>0.4</v>
      </c>
      <c r="D37" s="17">
        <v>-347</v>
      </c>
      <c r="E37" s="17">
        <v>32.192999999999998</v>
      </c>
      <c r="F37" s="17">
        <v>-26.024999999999999</v>
      </c>
      <c r="G37" s="17">
        <v>82.834999999999994</v>
      </c>
      <c r="H37" s="17">
        <v>32.5</v>
      </c>
      <c r="I37" s="17">
        <v>-159.755</v>
      </c>
      <c r="J37" s="17">
        <v>1880</v>
      </c>
      <c r="K37" s="17">
        <v>25</v>
      </c>
      <c r="L37" s="17">
        <v>-0.03</v>
      </c>
      <c r="M37" s="17">
        <v>59.655000000000001</v>
      </c>
      <c r="N37" s="17">
        <v>34.212400000000002</v>
      </c>
      <c r="O37" s="17">
        <v>15407.1</v>
      </c>
      <c r="P37" s="17">
        <v>888</v>
      </c>
      <c r="Q37" s="17">
        <v>-12.273</v>
      </c>
      <c r="R37" s="17">
        <v>22986.895</v>
      </c>
      <c r="S37" s="17">
        <v>24.48</v>
      </c>
      <c r="T37" s="17">
        <v>-39.01</v>
      </c>
      <c r="U37" s="17">
        <v>-0.33</v>
      </c>
      <c r="V37" s="17">
        <v>-4.45</v>
      </c>
      <c r="W37" s="17">
        <v>16166.5322</v>
      </c>
      <c r="X37" s="17">
        <v>12559.5</v>
      </c>
      <c r="Y37" s="17">
        <v>27.274999999999999</v>
      </c>
      <c r="Z37" s="17">
        <v>-115.498</v>
      </c>
    </row>
    <row r="38" spans="1:26" x14ac:dyDescent="0.2">
      <c r="A38" s="27">
        <v>45562</v>
      </c>
      <c r="B38" s="17">
        <v>375.61</v>
      </c>
      <c r="C38" s="14">
        <v>0.42</v>
      </c>
      <c r="D38" s="17">
        <v>-349</v>
      </c>
      <c r="E38" s="17">
        <v>33.865000000000002</v>
      </c>
      <c r="F38" s="17">
        <v>-27.1</v>
      </c>
      <c r="G38" s="17">
        <v>82.694999999999993</v>
      </c>
      <c r="H38" s="17">
        <v>33</v>
      </c>
      <c r="I38" s="17">
        <v>-122.75</v>
      </c>
      <c r="J38" s="17">
        <v>1885</v>
      </c>
      <c r="K38" s="17">
        <v>26.5</v>
      </c>
      <c r="L38" s="17">
        <v>-3.8899999999999997E-2</v>
      </c>
      <c r="M38" s="17">
        <v>60.655000000000001</v>
      </c>
      <c r="N38" s="17">
        <v>34.115000000000002</v>
      </c>
      <c r="O38" s="17">
        <v>15898.4</v>
      </c>
      <c r="P38" s="17">
        <v>909.3</v>
      </c>
      <c r="Q38" s="17">
        <v>-13.815</v>
      </c>
      <c r="R38" s="17">
        <v>22051</v>
      </c>
      <c r="S38" s="17">
        <v>23.414999999999999</v>
      </c>
      <c r="T38" s="17">
        <v>-40</v>
      </c>
      <c r="U38" s="17">
        <v>-0.32400000000000001</v>
      </c>
      <c r="V38" s="17">
        <v>-4.3250000000000002</v>
      </c>
      <c r="W38" s="17">
        <v>16166.5322</v>
      </c>
      <c r="X38" s="17">
        <v>13562.5</v>
      </c>
      <c r="Y38" s="17">
        <v>27.111000000000001</v>
      </c>
      <c r="Z38" s="17">
        <v>-115.545</v>
      </c>
    </row>
    <row r="39" spans="1:26" x14ac:dyDescent="0.2">
      <c r="A39" s="27">
        <v>45561</v>
      </c>
      <c r="B39" s="17">
        <v>391</v>
      </c>
      <c r="C39" s="14">
        <v>0.5</v>
      </c>
      <c r="D39" s="17">
        <v>-365.18799999999999</v>
      </c>
      <c r="E39" s="17">
        <v>34.128</v>
      </c>
      <c r="F39" s="17">
        <v>-26.565000000000001</v>
      </c>
      <c r="G39" s="17">
        <v>85.734999999999999</v>
      </c>
      <c r="H39" s="17">
        <v>33</v>
      </c>
      <c r="I39" s="17">
        <v>-158.25</v>
      </c>
      <c r="J39" s="17">
        <v>1848.6469999999999</v>
      </c>
      <c r="K39" s="17">
        <v>29</v>
      </c>
      <c r="L39" s="17">
        <v>-4.3999999999999997E-2</v>
      </c>
      <c r="M39" s="17">
        <v>59.69</v>
      </c>
      <c r="N39" s="17">
        <v>34.869999999999997</v>
      </c>
      <c r="O39" s="17">
        <v>14749.5</v>
      </c>
      <c r="P39" s="17">
        <v>883.9</v>
      </c>
      <c r="Q39" s="17">
        <v>-10.92</v>
      </c>
      <c r="R39" s="17">
        <v>22267.643</v>
      </c>
      <c r="S39" s="17">
        <v>21.96</v>
      </c>
      <c r="T39" s="17">
        <v>-38.26</v>
      </c>
      <c r="U39" s="17">
        <v>-0.25800000000000001</v>
      </c>
      <c r="V39" s="17">
        <v>-4.32</v>
      </c>
      <c r="W39" s="17">
        <v>16166.5322</v>
      </c>
      <c r="X39" s="17">
        <v>11144</v>
      </c>
      <c r="Y39" s="17">
        <v>26.045000000000002</v>
      </c>
      <c r="Z39" s="17">
        <v>-114.65</v>
      </c>
    </row>
    <row r="40" spans="1:26" x14ac:dyDescent="0.2">
      <c r="A40" s="27">
        <v>45560</v>
      </c>
      <c r="B40" s="17">
        <v>351.017</v>
      </c>
      <c r="C40" s="14">
        <v>0.50700000000000001</v>
      </c>
      <c r="D40" s="17">
        <v>-397.75200000000001</v>
      </c>
      <c r="E40" s="17">
        <v>34.268000000000001</v>
      </c>
      <c r="F40" s="17">
        <v>-27.25</v>
      </c>
      <c r="G40" s="17">
        <v>80.44</v>
      </c>
      <c r="H40" s="17">
        <v>33</v>
      </c>
      <c r="I40" s="17">
        <v>-115.005</v>
      </c>
      <c r="J40" s="17">
        <v>1870.3430000000001</v>
      </c>
      <c r="K40" s="17">
        <v>26.3</v>
      </c>
      <c r="L40" s="17">
        <v>-3.6400000000000002E-2</v>
      </c>
      <c r="M40" s="17">
        <v>60.625</v>
      </c>
      <c r="N40" s="17">
        <v>34.397030000000001</v>
      </c>
      <c r="O40" s="17">
        <v>16270.7</v>
      </c>
      <c r="P40" s="17">
        <v>907.5</v>
      </c>
      <c r="Q40" s="17">
        <v>-11.972</v>
      </c>
      <c r="R40" s="17">
        <v>23224.315999999999</v>
      </c>
      <c r="S40" s="17">
        <v>24.43</v>
      </c>
      <c r="T40" s="17">
        <v>-39.125</v>
      </c>
      <c r="U40" s="17">
        <v>-0.26</v>
      </c>
      <c r="V40" s="17">
        <v>-4.6399999999999997</v>
      </c>
      <c r="W40" s="17">
        <v>16166.5322</v>
      </c>
      <c r="X40" s="17">
        <v>12893.8</v>
      </c>
      <c r="Y40" s="17">
        <v>26.51</v>
      </c>
      <c r="Z40" s="17">
        <v>-117.35</v>
      </c>
    </row>
    <row r="41" spans="1:26" x14ac:dyDescent="0.2">
      <c r="A41" s="27">
        <v>45559</v>
      </c>
      <c r="B41" s="17">
        <v>337.95</v>
      </c>
      <c r="C41" s="14">
        <v>0.5</v>
      </c>
      <c r="D41" s="17">
        <v>-415.90300000000002</v>
      </c>
      <c r="E41" s="17">
        <v>33.43</v>
      </c>
      <c r="F41" s="17">
        <v>-27.05</v>
      </c>
      <c r="G41" s="17">
        <v>82.88</v>
      </c>
      <c r="H41" s="17">
        <v>34</v>
      </c>
      <c r="I41" s="17">
        <v>-80.254999999999995</v>
      </c>
      <c r="J41" s="17">
        <v>1870.31</v>
      </c>
      <c r="K41" s="17">
        <v>20</v>
      </c>
      <c r="L41" s="17">
        <v>-0.03</v>
      </c>
      <c r="M41" s="17">
        <v>60.725000000000001</v>
      </c>
      <c r="N41" s="17">
        <v>33.17</v>
      </c>
      <c r="O41" s="17">
        <v>17266.5</v>
      </c>
      <c r="P41" s="17">
        <v>910.6</v>
      </c>
      <c r="Q41" s="17">
        <v>-12.61</v>
      </c>
      <c r="R41" s="17">
        <v>23521.26</v>
      </c>
      <c r="S41" s="17">
        <v>23.045000000000002</v>
      </c>
      <c r="T41" s="17">
        <v>-39.94</v>
      </c>
      <c r="U41" s="17">
        <v>-0.21</v>
      </c>
      <c r="V41" s="17">
        <v>-4.75</v>
      </c>
      <c r="W41" s="17">
        <v>16166.5322</v>
      </c>
      <c r="X41" s="17">
        <v>14711.3</v>
      </c>
      <c r="Y41" s="17">
        <v>26.87</v>
      </c>
      <c r="Z41" s="17">
        <v>-116.215</v>
      </c>
    </row>
    <row r="42" spans="1:26" x14ac:dyDescent="0.2">
      <c r="A42" s="27">
        <v>45558</v>
      </c>
      <c r="B42" s="17">
        <v>343.935</v>
      </c>
      <c r="C42" s="14">
        <v>0.5</v>
      </c>
      <c r="D42" s="17">
        <v>-414.5</v>
      </c>
      <c r="E42" s="17">
        <v>33.655000000000001</v>
      </c>
      <c r="F42" s="17">
        <v>-26.95</v>
      </c>
      <c r="G42" s="17">
        <v>81.454999999999998</v>
      </c>
      <c r="H42" s="17">
        <v>38.005000000000003</v>
      </c>
      <c r="I42" s="17">
        <v>-128.745</v>
      </c>
      <c r="J42" s="17">
        <v>1877.502</v>
      </c>
      <c r="K42" s="17">
        <v>17.5</v>
      </c>
      <c r="L42" s="17">
        <v>-0.03</v>
      </c>
      <c r="M42" s="17">
        <v>59.225000000000001</v>
      </c>
      <c r="N42" s="17">
        <v>34.994999999999997</v>
      </c>
      <c r="O42" s="17">
        <v>18458.5</v>
      </c>
      <c r="P42" s="17">
        <v>911.6</v>
      </c>
      <c r="Q42" s="17">
        <v>-11.755000000000001</v>
      </c>
      <c r="R42" s="17">
        <v>23923.574000000001</v>
      </c>
      <c r="S42" s="17">
        <v>24.094999999999999</v>
      </c>
      <c r="T42" s="17">
        <v>-40.252000000000002</v>
      </c>
      <c r="U42" s="17">
        <v>-0.19800000000000001</v>
      </c>
      <c r="V42" s="17">
        <v>-4.6529999999999996</v>
      </c>
      <c r="W42" s="17">
        <v>16166.5322</v>
      </c>
      <c r="X42" s="17">
        <v>15735</v>
      </c>
      <c r="Y42" s="17">
        <v>26.39</v>
      </c>
      <c r="Z42" s="17">
        <v>-116.245</v>
      </c>
    </row>
    <row r="43" spans="1:26" x14ac:dyDescent="0.2">
      <c r="A43" s="27">
        <v>45555</v>
      </c>
      <c r="B43" s="17">
        <v>355.29</v>
      </c>
      <c r="C43" s="14">
        <v>0.63</v>
      </c>
      <c r="D43" s="17">
        <v>-406</v>
      </c>
      <c r="E43" s="17">
        <v>35.11</v>
      </c>
      <c r="F43" s="17">
        <v>-27.29</v>
      </c>
      <c r="G43" s="17">
        <v>88.24</v>
      </c>
      <c r="H43" s="17">
        <v>35</v>
      </c>
      <c r="I43" s="17">
        <v>-300.745</v>
      </c>
      <c r="J43" s="17">
        <v>1904.54</v>
      </c>
      <c r="K43" s="17">
        <v>16.3</v>
      </c>
      <c r="L43" s="17">
        <v>-3.3000000000000002E-2</v>
      </c>
      <c r="M43" s="17">
        <v>59.8</v>
      </c>
      <c r="N43" s="17">
        <v>36.682369999999999</v>
      </c>
      <c r="O43" s="17">
        <v>19151.5</v>
      </c>
      <c r="P43" s="17">
        <v>904.5</v>
      </c>
      <c r="Q43" s="17">
        <v>-11.87</v>
      </c>
      <c r="R43" s="17">
        <v>23730.215</v>
      </c>
      <c r="S43" s="17">
        <v>22.68</v>
      </c>
      <c r="T43" s="17">
        <v>-41.395000000000003</v>
      </c>
      <c r="U43" s="17">
        <v>-0.23749999999999999</v>
      </c>
      <c r="V43" s="17">
        <v>-4.6550000000000002</v>
      </c>
      <c r="W43" s="17">
        <v>16166.5322</v>
      </c>
      <c r="X43" s="17">
        <v>13500</v>
      </c>
      <c r="Y43" s="17">
        <v>26.422999999999998</v>
      </c>
      <c r="Z43" s="17">
        <v>-116.41</v>
      </c>
    </row>
    <row r="44" spans="1:26" x14ac:dyDescent="0.2">
      <c r="A44" s="27">
        <v>45554</v>
      </c>
      <c r="B44" s="17">
        <v>364.17500000000001</v>
      </c>
      <c r="C44" s="14">
        <v>0.61</v>
      </c>
      <c r="D44" s="17">
        <v>-397.5</v>
      </c>
      <c r="E44" s="17">
        <v>35.200000000000003</v>
      </c>
      <c r="F44" s="17">
        <v>-28</v>
      </c>
      <c r="G44" s="17">
        <v>82.704999999999998</v>
      </c>
      <c r="H44" s="17">
        <v>33</v>
      </c>
      <c r="I44" s="17">
        <v>-65.745000000000005</v>
      </c>
      <c r="J44" s="17">
        <v>1921.403</v>
      </c>
      <c r="K44" s="17">
        <v>13.5</v>
      </c>
      <c r="L44" s="17">
        <v>1.9E-2</v>
      </c>
      <c r="M44" s="17">
        <v>60.494999999999997</v>
      </c>
      <c r="N44" s="17">
        <v>35.5</v>
      </c>
      <c r="O44" s="17">
        <v>18763.8</v>
      </c>
      <c r="P44" s="17">
        <v>940.9</v>
      </c>
      <c r="Q44" s="17">
        <v>-13.535</v>
      </c>
      <c r="R44" s="17">
        <v>22946.995999999999</v>
      </c>
      <c r="S44" s="17">
        <v>23.195</v>
      </c>
      <c r="T44" s="17">
        <v>-42.237000000000002</v>
      </c>
      <c r="U44" s="17">
        <v>-0.28999999999999998</v>
      </c>
      <c r="V44" s="17">
        <v>-4.5599999999999996</v>
      </c>
      <c r="W44" s="17">
        <v>16166.5322</v>
      </c>
      <c r="X44" s="17">
        <v>13031.5</v>
      </c>
      <c r="Y44" s="17">
        <v>27.15</v>
      </c>
      <c r="Z44" s="17">
        <v>-117.288</v>
      </c>
    </row>
    <row r="45" spans="1:26" x14ac:dyDescent="0.2">
      <c r="A45" s="27">
        <v>45553</v>
      </c>
      <c r="B45" s="17">
        <v>346.00299999999999</v>
      </c>
      <c r="C45" s="14">
        <v>0.6</v>
      </c>
      <c r="D45" s="17">
        <v>-409</v>
      </c>
      <c r="E45" s="17">
        <v>34.314999999999998</v>
      </c>
      <c r="F45" s="17">
        <v>-31.5</v>
      </c>
      <c r="G45" s="17">
        <v>76.356999999999999</v>
      </c>
      <c r="H45" s="17">
        <v>34</v>
      </c>
      <c r="I45" s="17">
        <v>-80.495000000000005</v>
      </c>
      <c r="J45" s="17">
        <v>1854.33</v>
      </c>
      <c r="K45" s="17">
        <v>10</v>
      </c>
      <c r="L45" s="17">
        <v>0.02</v>
      </c>
      <c r="M45" s="17">
        <v>50.188000000000002</v>
      </c>
      <c r="N45" s="17">
        <v>27.386130000000001</v>
      </c>
      <c r="O45" s="17">
        <v>18481.3</v>
      </c>
      <c r="P45" s="17">
        <v>903.8</v>
      </c>
      <c r="Q45" s="17">
        <v>-13.75</v>
      </c>
      <c r="R45" s="17">
        <v>23708.813999999998</v>
      </c>
      <c r="S45" s="17">
        <v>19.475000000000001</v>
      </c>
      <c r="T45" s="17">
        <v>-41.85</v>
      </c>
      <c r="U45" s="17">
        <v>-0.3145</v>
      </c>
      <c r="V45" s="17">
        <v>-4.54</v>
      </c>
      <c r="W45" s="17">
        <v>16166.5322</v>
      </c>
      <c r="X45" s="17">
        <v>13549.3</v>
      </c>
      <c r="Y45" s="17">
        <v>27.225000000000001</v>
      </c>
      <c r="Z45" s="17">
        <v>-116.495</v>
      </c>
    </row>
    <row r="46" spans="1:26" x14ac:dyDescent="0.2">
      <c r="A46" s="27">
        <v>45552</v>
      </c>
      <c r="B46" s="17">
        <v>357.10500000000002</v>
      </c>
      <c r="C46" s="14">
        <v>0.59799999999999998</v>
      </c>
      <c r="D46" s="17">
        <v>-411</v>
      </c>
      <c r="E46" s="17">
        <v>34.283000000000001</v>
      </c>
      <c r="F46" s="17">
        <v>-31</v>
      </c>
      <c r="G46" s="17">
        <v>80.545000000000002</v>
      </c>
      <c r="H46" s="17">
        <v>35</v>
      </c>
      <c r="I46" s="17">
        <v>-55.255000000000003</v>
      </c>
      <c r="J46" s="17">
        <v>1838.248</v>
      </c>
      <c r="K46" s="17">
        <v>11</v>
      </c>
      <c r="L46" s="17">
        <v>1.15E-2</v>
      </c>
      <c r="M46" s="17">
        <v>49.994999999999997</v>
      </c>
      <c r="N46" s="17">
        <v>24.607500000000002</v>
      </c>
      <c r="O46" s="17">
        <v>19374.400000000001</v>
      </c>
      <c r="P46" s="17">
        <v>882.8</v>
      </c>
      <c r="Q46" s="17">
        <v>-11.5</v>
      </c>
      <c r="R46" s="17">
        <v>23641.875</v>
      </c>
      <c r="S46" s="17">
        <v>22.28</v>
      </c>
      <c r="T46" s="17">
        <v>-41.12</v>
      </c>
      <c r="U46" s="17">
        <v>-0.35099999999999998</v>
      </c>
      <c r="V46" s="17">
        <v>-4.5549999999999997</v>
      </c>
      <c r="W46" s="17">
        <v>16166.5322</v>
      </c>
      <c r="X46" s="17">
        <v>13620.5</v>
      </c>
      <c r="Y46" s="17">
        <v>28.82</v>
      </c>
      <c r="Z46" s="17">
        <v>-118.85</v>
      </c>
    </row>
    <row r="47" spans="1:26" x14ac:dyDescent="0.2">
      <c r="A47" s="27">
        <v>45551</v>
      </c>
      <c r="B47" s="17">
        <v>372.16300000000001</v>
      </c>
      <c r="C47" s="14">
        <v>0.60799999999999998</v>
      </c>
      <c r="D47" s="17">
        <v>-411.94299999999998</v>
      </c>
      <c r="E47" s="17">
        <v>34.265000000000001</v>
      </c>
      <c r="F47" s="17">
        <v>-31.9</v>
      </c>
      <c r="G47" s="17">
        <v>78.087000000000003</v>
      </c>
      <c r="H47" s="17">
        <v>35.097999999999999</v>
      </c>
      <c r="I47" s="17">
        <v>-216.255</v>
      </c>
      <c r="J47" s="17">
        <v>1876</v>
      </c>
      <c r="K47" s="17">
        <v>15.5</v>
      </c>
      <c r="L47" s="17">
        <v>3.0000000000000001E-3</v>
      </c>
      <c r="M47" s="17">
        <v>49.215000000000003</v>
      </c>
      <c r="N47" s="17">
        <v>23.5</v>
      </c>
      <c r="O47" s="17">
        <v>21823</v>
      </c>
      <c r="P47" s="17">
        <v>882.2</v>
      </c>
      <c r="Q47" s="17">
        <v>-15</v>
      </c>
      <c r="R47" s="17">
        <v>24071.883000000002</v>
      </c>
      <c r="S47" s="17">
        <v>19.164999999999999</v>
      </c>
      <c r="T47" s="17">
        <v>-42.637</v>
      </c>
      <c r="U47" s="17">
        <v>-0.36280000000000001</v>
      </c>
      <c r="V47" s="17">
        <v>-4.5780000000000003</v>
      </c>
      <c r="W47" s="17">
        <v>16166.5322</v>
      </c>
      <c r="X47" s="17">
        <v>12575</v>
      </c>
      <c r="Y47" s="17">
        <v>28.879000000000001</v>
      </c>
      <c r="Z47" s="17">
        <v>-117.63500000000001</v>
      </c>
    </row>
    <row r="48" spans="1:26" x14ac:dyDescent="0.2">
      <c r="A48" s="27">
        <v>45548</v>
      </c>
      <c r="B48" s="17">
        <v>385</v>
      </c>
      <c r="C48" s="14">
        <v>0.6</v>
      </c>
      <c r="D48" s="17">
        <v>-418</v>
      </c>
      <c r="E48" s="17">
        <v>35.563000000000002</v>
      </c>
      <c r="F48" s="17">
        <v>-32.85</v>
      </c>
      <c r="G48" s="17">
        <v>74.325000000000003</v>
      </c>
      <c r="H48" s="17">
        <v>37</v>
      </c>
      <c r="I48" s="17">
        <v>-108.245</v>
      </c>
      <c r="J48" s="17">
        <v>1867.415</v>
      </c>
      <c r="K48" s="17">
        <v>15</v>
      </c>
      <c r="L48" s="17">
        <v>5.4999999999999997E-3</v>
      </c>
      <c r="M48" s="17">
        <v>48.325000000000003</v>
      </c>
      <c r="N48" s="17">
        <v>20.440049999999999</v>
      </c>
      <c r="O48" s="17">
        <v>22363.8</v>
      </c>
      <c r="P48" s="17">
        <v>885.7</v>
      </c>
      <c r="Q48" s="17">
        <v>-15.845000000000001</v>
      </c>
      <c r="R48" s="17">
        <v>24167</v>
      </c>
      <c r="S48" s="17">
        <v>19.765000000000001</v>
      </c>
      <c r="T48" s="17">
        <v>-43.4</v>
      </c>
      <c r="U48" s="17">
        <v>-0.29849999999999999</v>
      </c>
      <c r="V48" s="17">
        <v>-4.63</v>
      </c>
      <c r="W48" s="17">
        <v>16166.5322</v>
      </c>
      <c r="X48" s="17">
        <v>12616.5</v>
      </c>
      <c r="Y48" s="17">
        <v>30.14</v>
      </c>
      <c r="Z48" s="17">
        <v>-119.06</v>
      </c>
    </row>
    <row r="49" spans="1:26" x14ac:dyDescent="0.2">
      <c r="A49" s="27">
        <v>45547</v>
      </c>
      <c r="B49" s="17">
        <v>392.923</v>
      </c>
      <c r="C49" s="14">
        <v>0.6</v>
      </c>
      <c r="D49" s="17">
        <v>-442.5</v>
      </c>
      <c r="E49" s="17">
        <v>36.590000000000003</v>
      </c>
      <c r="F49" s="17">
        <v>-35.450000000000003</v>
      </c>
      <c r="G49" s="17">
        <v>70.823999999999998</v>
      </c>
      <c r="H49" s="17">
        <v>36</v>
      </c>
      <c r="I49" s="17">
        <v>-56.255000000000003</v>
      </c>
      <c r="J49" s="17">
        <v>1905</v>
      </c>
      <c r="K49" s="17">
        <v>10</v>
      </c>
      <c r="L49" s="17">
        <v>1.5E-3</v>
      </c>
      <c r="M49" s="17">
        <v>44</v>
      </c>
      <c r="N49" s="17">
        <v>19.66</v>
      </c>
      <c r="O49" s="17">
        <v>21054.3</v>
      </c>
      <c r="P49" s="17">
        <v>897.8</v>
      </c>
      <c r="Q49" s="17">
        <v>-15.5</v>
      </c>
      <c r="R49" s="17">
        <v>23333.046999999999</v>
      </c>
      <c r="S49" s="17">
        <v>18.5</v>
      </c>
      <c r="T49" s="17">
        <v>-44.795000000000002</v>
      </c>
      <c r="U49" s="17">
        <v>-0.26050000000000001</v>
      </c>
      <c r="V49" s="17">
        <v>-4.8630000000000004</v>
      </c>
      <c r="W49" s="17">
        <v>16166.5322</v>
      </c>
      <c r="X49" s="17">
        <v>12442.3</v>
      </c>
      <c r="Y49" s="17">
        <v>30.895</v>
      </c>
      <c r="Z49" s="17">
        <v>-122.05</v>
      </c>
    </row>
    <row r="50" spans="1:26" x14ac:dyDescent="0.2">
      <c r="A50" s="27">
        <v>45546</v>
      </c>
      <c r="B50" s="17">
        <v>387.01600000000002</v>
      </c>
      <c r="C50" s="14">
        <v>0.55000000000000004</v>
      </c>
      <c r="D50" s="17">
        <v>-459</v>
      </c>
      <c r="E50" s="17">
        <v>34.015000000000001</v>
      </c>
      <c r="F50" s="17">
        <v>-34.450000000000003</v>
      </c>
      <c r="G50" s="17">
        <v>69.44</v>
      </c>
      <c r="H50" s="17">
        <v>32</v>
      </c>
      <c r="I50" s="17">
        <v>-143.74</v>
      </c>
      <c r="J50" s="17">
        <v>1851</v>
      </c>
      <c r="K50" s="17">
        <v>11</v>
      </c>
      <c r="L50" s="17">
        <v>1.2500000000000001E-2</v>
      </c>
      <c r="M50" s="17">
        <v>41.15</v>
      </c>
      <c r="N50" s="17">
        <v>13.06875</v>
      </c>
      <c r="O50" s="17">
        <v>21033.8</v>
      </c>
      <c r="P50" s="17">
        <v>856.5</v>
      </c>
      <c r="Q50" s="17">
        <v>-15.56</v>
      </c>
      <c r="R50" s="17">
        <v>23769.5</v>
      </c>
      <c r="S50" s="17">
        <v>20.309999999999999</v>
      </c>
      <c r="T50" s="17">
        <v>-44.15</v>
      </c>
      <c r="U50" s="17">
        <v>-0.27</v>
      </c>
      <c r="V50" s="17">
        <v>-4.76</v>
      </c>
      <c r="W50" s="17">
        <v>16166.5322</v>
      </c>
      <c r="X50" s="17">
        <v>12281.5</v>
      </c>
      <c r="Y50" s="17">
        <v>31.47</v>
      </c>
      <c r="Z50" s="17">
        <v>-123.095</v>
      </c>
    </row>
    <row r="51" spans="1:26" x14ac:dyDescent="0.2">
      <c r="A51" s="27">
        <v>45545</v>
      </c>
      <c r="B51" s="17">
        <v>384.65499999999997</v>
      </c>
      <c r="C51" s="14">
        <v>0.6</v>
      </c>
      <c r="D51" s="17">
        <v>-462.22800000000001</v>
      </c>
      <c r="E51" s="17">
        <v>34.590000000000003</v>
      </c>
      <c r="F51" s="17">
        <v>-34.5</v>
      </c>
      <c r="G51" s="17">
        <v>69.382000000000005</v>
      </c>
      <c r="H51" s="17">
        <v>33</v>
      </c>
      <c r="I51" s="17">
        <v>-100.75</v>
      </c>
      <c r="J51" s="17">
        <v>1873.5</v>
      </c>
      <c r="K51" s="17">
        <v>19.5</v>
      </c>
      <c r="L51" s="17">
        <v>1.4999999999999999E-2</v>
      </c>
      <c r="M51" s="17">
        <v>41.125</v>
      </c>
      <c r="N51" s="17">
        <v>15.90038</v>
      </c>
      <c r="O51" s="17">
        <v>22841.1</v>
      </c>
      <c r="P51" s="17">
        <v>871.3</v>
      </c>
      <c r="Q51" s="17">
        <v>-14.653</v>
      </c>
      <c r="R51" s="17">
        <v>24543</v>
      </c>
      <c r="S51" s="17">
        <v>18.055</v>
      </c>
      <c r="T51" s="17">
        <v>-43.505000000000003</v>
      </c>
      <c r="U51" s="17">
        <v>-0.249</v>
      </c>
      <c r="V51" s="17">
        <v>-4.835</v>
      </c>
      <c r="W51" s="17">
        <v>16166.5322</v>
      </c>
      <c r="X51" s="17">
        <v>11745.3</v>
      </c>
      <c r="Y51" s="17">
        <v>30.896999999999998</v>
      </c>
      <c r="Z51" s="17">
        <v>-122.37</v>
      </c>
    </row>
    <row r="52" spans="1:26" x14ac:dyDescent="0.2">
      <c r="A52" s="27">
        <v>45544</v>
      </c>
      <c r="B52" s="17">
        <v>390.01499999999999</v>
      </c>
      <c r="C52" s="14">
        <v>0.55000000000000004</v>
      </c>
      <c r="D52" s="17">
        <v>-461</v>
      </c>
      <c r="E52" s="17">
        <v>33.911999999999999</v>
      </c>
      <c r="F52" s="17">
        <v>-35.549999999999997</v>
      </c>
      <c r="G52" s="17">
        <v>71.34</v>
      </c>
      <c r="H52" s="17">
        <v>40</v>
      </c>
      <c r="I52" s="17">
        <v>-127.25</v>
      </c>
      <c r="J52" s="17">
        <v>1880.953</v>
      </c>
      <c r="K52" s="17">
        <v>20</v>
      </c>
      <c r="L52" s="17">
        <v>1.7000000000000001E-2</v>
      </c>
      <c r="M52" s="17">
        <v>42.04</v>
      </c>
      <c r="N52" s="17">
        <v>15.276999999999999</v>
      </c>
      <c r="O52" s="17">
        <v>18468.5</v>
      </c>
      <c r="P52" s="17">
        <v>880.5</v>
      </c>
      <c r="Q52" s="17">
        <v>-14.432</v>
      </c>
      <c r="R52" s="17">
        <v>24935</v>
      </c>
      <c r="S52" s="17">
        <v>19.984999999999999</v>
      </c>
      <c r="T52" s="17">
        <v>-43.905000000000001</v>
      </c>
      <c r="U52" s="17">
        <v>-0.2492</v>
      </c>
      <c r="V52" s="17">
        <v>-4.9279999999999999</v>
      </c>
      <c r="W52" s="17">
        <v>16166.5322</v>
      </c>
      <c r="X52" s="17">
        <v>11883</v>
      </c>
      <c r="Y52" s="17">
        <v>31.48</v>
      </c>
      <c r="Z52" s="17">
        <v>-125.298</v>
      </c>
    </row>
    <row r="53" spans="1:26" x14ac:dyDescent="0.2">
      <c r="A53" s="27">
        <v>45541</v>
      </c>
      <c r="B53" s="17">
        <v>417.9</v>
      </c>
      <c r="C53" s="14">
        <v>0.64</v>
      </c>
      <c r="D53" s="17">
        <v>-465</v>
      </c>
      <c r="E53" s="17">
        <v>35.317</v>
      </c>
      <c r="F53" s="17">
        <v>-35.450000000000003</v>
      </c>
      <c r="G53" s="17">
        <v>71</v>
      </c>
      <c r="H53" s="17">
        <v>36</v>
      </c>
      <c r="I53" s="17">
        <v>-182.255</v>
      </c>
      <c r="J53" s="17">
        <v>1925</v>
      </c>
      <c r="K53" s="17">
        <v>15</v>
      </c>
      <c r="L53" s="17">
        <v>3.0000000000000001E-3</v>
      </c>
      <c r="M53" s="17">
        <v>44.43</v>
      </c>
      <c r="N53" s="17">
        <v>13.71</v>
      </c>
      <c r="O53" s="17">
        <v>18751.3</v>
      </c>
      <c r="P53" s="17">
        <v>897.5</v>
      </c>
      <c r="Q53" s="17">
        <v>-16.344999999999999</v>
      </c>
      <c r="R53" s="17">
        <v>25963.044999999998</v>
      </c>
      <c r="S53" s="17">
        <v>20.065000000000001</v>
      </c>
      <c r="T53" s="17">
        <v>-43.274999999999999</v>
      </c>
      <c r="U53" s="17">
        <v>-0.31</v>
      </c>
      <c r="V53" s="17">
        <v>-4.88</v>
      </c>
      <c r="W53" s="17">
        <v>16166.5322</v>
      </c>
      <c r="X53" s="17">
        <v>11661.3</v>
      </c>
      <c r="Y53" s="17">
        <v>32.164999999999999</v>
      </c>
      <c r="Z53" s="17">
        <v>-126.65</v>
      </c>
    </row>
    <row r="54" spans="1:26" x14ac:dyDescent="0.2">
      <c r="A54" s="27">
        <v>45540</v>
      </c>
      <c r="B54" s="17">
        <v>378.49</v>
      </c>
      <c r="C54" s="14">
        <v>0.70499999999999996</v>
      </c>
      <c r="D54" s="17">
        <v>-470.75</v>
      </c>
      <c r="E54" s="17">
        <v>36.118000000000002</v>
      </c>
      <c r="F54" s="17">
        <v>-36</v>
      </c>
      <c r="G54" s="17">
        <v>72.459999999999994</v>
      </c>
      <c r="H54" s="17">
        <v>32</v>
      </c>
      <c r="I54" s="17">
        <v>-152.74</v>
      </c>
      <c r="J54" s="17">
        <v>1964.655</v>
      </c>
      <c r="K54" s="17">
        <v>3.5</v>
      </c>
      <c r="L54" s="17">
        <v>1.0999999999999999E-2</v>
      </c>
      <c r="M54" s="17">
        <v>44.204999999999998</v>
      </c>
      <c r="N54" s="17">
        <v>14.37</v>
      </c>
      <c r="O54" s="17">
        <v>17953.2</v>
      </c>
      <c r="P54" s="17">
        <v>916.5</v>
      </c>
      <c r="Q54" s="17">
        <v>-17.501999999999999</v>
      </c>
      <c r="R54" s="17">
        <v>24864.732</v>
      </c>
      <c r="S54" s="17">
        <v>18.89</v>
      </c>
      <c r="T54" s="17">
        <v>-42.645000000000003</v>
      </c>
      <c r="U54" s="17">
        <v>-0.31</v>
      </c>
      <c r="V54" s="17">
        <v>-4.9249999999999998</v>
      </c>
      <c r="W54" s="17">
        <v>16166.5322</v>
      </c>
      <c r="X54" s="17">
        <v>11687.3</v>
      </c>
      <c r="Y54" s="17">
        <v>32.26</v>
      </c>
      <c r="Z54" s="17">
        <v>-129.01</v>
      </c>
    </row>
    <row r="55" spans="1:26" x14ac:dyDescent="0.2">
      <c r="A55" s="27">
        <v>45539</v>
      </c>
      <c r="B55" s="17">
        <v>365.5</v>
      </c>
      <c r="C55" s="14">
        <v>0.7</v>
      </c>
      <c r="D55" s="17">
        <v>-452.79500000000002</v>
      </c>
      <c r="E55" s="17">
        <v>33.646999999999998</v>
      </c>
      <c r="F55" s="17">
        <v>-35.049999999999997</v>
      </c>
      <c r="G55" s="17">
        <v>70.067999999999998</v>
      </c>
      <c r="H55" s="17">
        <v>32</v>
      </c>
      <c r="I55" s="17">
        <v>-210.75</v>
      </c>
      <c r="J55" s="17">
        <v>1869.5</v>
      </c>
      <c r="K55" s="17">
        <v>2</v>
      </c>
      <c r="L55" s="17">
        <v>1.35E-2</v>
      </c>
      <c r="M55" s="17">
        <v>41.03</v>
      </c>
      <c r="N55" s="17">
        <v>12.29875</v>
      </c>
      <c r="O55" s="17">
        <v>17785.5</v>
      </c>
      <c r="P55" s="17">
        <v>881.9</v>
      </c>
      <c r="Q55" s="17">
        <v>-14.637</v>
      </c>
      <c r="R55" s="17">
        <v>24535.537</v>
      </c>
      <c r="S55" s="17">
        <v>18.655000000000001</v>
      </c>
      <c r="T55" s="17">
        <v>-41.2</v>
      </c>
      <c r="U55" s="17">
        <v>-0.255</v>
      </c>
      <c r="V55" s="17">
        <v>-4.8449999999999998</v>
      </c>
      <c r="W55" s="17">
        <v>16166.5322</v>
      </c>
      <c r="X55" s="17">
        <v>12628.8</v>
      </c>
      <c r="Y55" s="17">
        <v>30.76</v>
      </c>
      <c r="Z55" s="17">
        <v>-123.91800000000001</v>
      </c>
    </row>
    <row r="56" spans="1:26" x14ac:dyDescent="0.2">
      <c r="A56" s="27">
        <v>45538</v>
      </c>
      <c r="B56" s="17">
        <v>369.76</v>
      </c>
      <c r="C56" s="14">
        <v>0.77</v>
      </c>
      <c r="D56" s="17">
        <v>-455</v>
      </c>
      <c r="E56" s="17">
        <v>33.64</v>
      </c>
      <c r="F56" s="17">
        <v>-35.25</v>
      </c>
      <c r="G56" s="17">
        <v>70.7</v>
      </c>
      <c r="H56" s="17">
        <v>36</v>
      </c>
      <c r="I56" s="17">
        <v>-297</v>
      </c>
      <c r="J56" s="17">
        <v>1867.53</v>
      </c>
      <c r="K56" s="17">
        <v>2.2999999999999998</v>
      </c>
      <c r="L56" s="17">
        <v>1.7000000000000001E-2</v>
      </c>
      <c r="M56" s="17">
        <v>40.384999999999998</v>
      </c>
      <c r="N56" s="17">
        <v>11.6686</v>
      </c>
      <c r="O56" s="17">
        <v>16688.8</v>
      </c>
      <c r="P56" s="17">
        <v>890.9</v>
      </c>
      <c r="Q56" s="17">
        <v>-13</v>
      </c>
      <c r="R56" s="17">
        <v>24972.93</v>
      </c>
      <c r="S56" s="17">
        <v>16.82</v>
      </c>
      <c r="T56" s="17">
        <v>-41.612000000000002</v>
      </c>
      <c r="U56" s="17">
        <v>-0.215</v>
      </c>
      <c r="V56" s="17">
        <v>-4.9649999999999999</v>
      </c>
      <c r="W56" s="17">
        <v>16166.5322</v>
      </c>
      <c r="X56" s="17">
        <v>13142.5</v>
      </c>
      <c r="Y56" s="17">
        <v>30.83</v>
      </c>
      <c r="Z56" s="17">
        <v>-125.47499999999999</v>
      </c>
    </row>
    <row r="57" spans="1:26" x14ac:dyDescent="0.2">
      <c r="A57" s="27">
        <v>45537</v>
      </c>
      <c r="B57" s="17">
        <v>377.80700000000002</v>
      </c>
      <c r="C57" s="14">
        <v>0.75</v>
      </c>
      <c r="D57" s="17">
        <v>-444</v>
      </c>
      <c r="E57" s="17">
        <v>34.475000000000001</v>
      </c>
      <c r="F57" s="17">
        <v>-35.799999999999997</v>
      </c>
      <c r="G57" s="17">
        <v>72.647000000000006</v>
      </c>
      <c r="H57" s="17">
        <v>36.408000000000001</v>
      </c>
      <c r="I57" s="17">
        <v>-242.25</v>
      </c>
      <c r="J57" s="17">
        <v>1854.68</v>
      </c>
      <c r="K57" s="17">
        <v>2</v>
      </c>
      <c r="L57" s="17">
        <v>0.01</v>
      </c>
      <c r="M57" s="17">
        <v>40.305</v>
      </c>
      <c r="N57" s="17">
        <v>12.055</v>
      </c>
      <c r="O57" s="17">
        <v>14951.8</v>
      </c>
      <c r="P57" s="17">
        <v>882</v>
      </c>
      <c r="Q57" s="17">
        <v>-15.06</v>
      </c>
      <c r="R57" s="17">
        <v>24980.25</v>
      </c>
      <c r="S57" s="17">
        <v>17.25</v>
      </c>
      <c r="T57" s="17">
        <v>-43.1</v>
      </c>
      <c r="U57" s="17">
        <v>-0.24149999999999999</v>
      </c>
      <c r="V57" s="17">
        <v>-4.9729999999999999</v>
      </c>
      <c r="W57" s="17">
        <v>16166.5322</v>
      </c>
      <c r="X57" s="17">
        <v>11382.5</v>
      </c>
      <c r="Y57" s="17">
        <v>30.984999999999999</v>
      </c>
      <c r="Z57" s="17">
        <v>-129.15</v>
      </c>
    </row>
    <row r="58" spans="1:26" x14ac:dyDescent="0.2">
      <c r="A58" s="27">
        <v>45534</v>
      </c>
      <c r="B58" s="17">
        <v>371.76</v>
      </c>
      <c r="C58" s="14">
        <v>0.85</v>
      </c>
      <c r="D58" s="17">
        <v>-440.29500000000002</v>
      </c>
      <c r="E58" s="17">
        <v>35.325000000000003</v>
      </c>
      <c r="F58" s="17">
        <v>-36.549999999999997</v>
      </c>
      <c r="G58" s="17">
        <v>73.055000000000007</v>
      </c>
      <c r="H58" s="17">
        <v>35</v>
      </c>
      <c r="I58" s="17">
        <v>-171.005</v>
      </c>
      <c r="J58" s="17">
        <v>1855.5</v>
      </c>
      <c r="K58" s="17">
        <v>2</v>
      </c>
      <c r="L58" s="17">
        <v>0.01</v>
      </c>
      <c r="M58" s="17">
        <v>41</v>
      </c>
      <c r="N58" s="17">
        <v>11.348649999999999</v>
      </c>
      <c r="O58" s="17">
        <v>14228.9</v>
      </c>
      <c r="P58" s="17">
        <v>902.3</v>
      </c>
      <c r="Q58" s="17">
        <v>-16.948</v>
      </c>
      <c r="R58" s="17">
        <v>26246.949000000001</v>
      </c>
      <c r="S58" s="17">
        <v>17.888000000000002</v>
      </c>
      <c r="T58" s="17">
        <v>-44.41</v>
      </c>
      <c r="U58" s="17">
        <v>-0.30380000000000001</v>
      </c>
      <c r="V58" s="17">
        <v>-5.0999999999999996</v>
      </c>
      <c r="W58" s="17">
        <v>16166.5322</v>
      </c>
      <c r="X58" s="17">
        <v>10911.8</v>
      </c>
      <c r="Y58" s="17">
        <v>31.504999999999999</v>
      </c>
      <c r="Z58" s="17">
        <v>-130.56100000000001</v>
      </c>
    </row>
    <row r="59" spans="1:26" x14ac:dyDescent="0.2">
      <c r="A59" s="27">
        <v>45533</v>
      </c>
      <c r="B59" s="17">
        <v>381.05500000000001</v>
      </c>
      <c r="C59" s="14">
        <v>0.76</v>
      </c>
      <c r="D59" s="17">
        <v>-452.16800000000001</v>
      </c>
      <c r="E59" s="17">
        <v>35.362000000000002</v>
      </c>
      <c r="F59" s="17">
        <v>-36.5</v>
      </c>
      <c r="G59" s="17">
        <v>74.260000000000005</v>
      </c>
      <c r="H59" s="17">
        <v>33</v>
      </c>
      <c r="I59" s="17">
        <v>-67.495000000000005</v>
      </c>
      <c r="J59" s="17">
        <v>1900.5</v>
      </c>
      <c r="K59" s="17">
        <v>3</v>
      </c>
      <c r="L59" s="17">
        <v>1.0999999999999999E-2</v>
      </c>
      <c r="M59" s="17">
        <v>40.5</v>
      </c>
      <c r="N59" s="17">
        <v>7.5925000000000002</v>
      </c>
      <c r="O59" s="17">
        <v>14063.5</v>
      </c>
      <c r="P59" s="17">
        <v>880.5</v>
      </c>
      <c r="Q59" s="17">
        <v>-16.5</v>
      </c>
      <c r="R59" s="17">
        <v>26228.148000000001</v>
      </c>
      <c r="S59" s="17">
        <v>18.722999999999999</v>
      </c>
      <c r="T59" s="17">
        <v>-43.4</v>
      </c>
      <c r="U59" s="17">
        <v>-0.34150000000000003</v>
      </c>
      <c r="V59" s="17">
        <v>-5.2169999999999996</v>
      </c>
      <c r="W59" s="17">
        <v>16166.5322</v>
      </c>
      <c r="X59" s="17">
        <v>11128.5</v>
      </c>
      <c r="Y59" s="17">
        <v>31.77</v>
      </c>
      <c r="Z59" s="17">
        <v>-129.57499999999999</v>
      </c>
    </row>
    <row r="60" spans="1:26" x14ac:dyDescent="0.2">
      <c r="A60" s="27">
        <v>45532</v>
      </c>
      <c r="B60" s="17">
        <v>359.41500000000002</v>
      </c>
      <c r="C60" s="14">
        <v>0.69</v>
      </c>
      <c r="D60" s="17">
        <v>-465</v>
      </c>
      <c r="E60" s="17">
        <v>34.615000000000002</v>
      </c>
      <c r="F60" s="17">
        <v>-35.26</v>
      </c>
      <c r="G60" s="17">
        <v>74.254999999999995</v>
      </c>
      <c r="H60" s="17">
        <v>31.823</v>
      </c>
      <c r="I60" s="17">
        <v>-209.245</v>
      </c>
      <c r="J60" s="17">
        <v>1885</v>
      </c>
      <c r="K60" s="17">
        <v>3.5</v>
      </c>
      <c r="L60" s="17">
        <v>0.01</v>
      </c>
      <c r="M60" s="17">
        <v>37.549999999999997</v>
      </c>
      <c r="N60" s="17">
        <v>8.16</v>
      </c>
      <c r="O60" s="17">
        <v>15297.8</v>
      </c>
      <c r="P60" s="17">
        <v>879.7</v>
      </c>
      <c r="Q60" s="17">
        <v>-16.3</v>
      </c>
      <c r="R60" s="17">
        <v>25481.523000000001</v>
      </c>
      <c r="S60" s="17">
        <v>16.965</v>
      </c>
      <c r="T60" s="17">
        <v>-41.875</v>
      </c>
      <c r="U60" s="17">
        <v>-0.29599999999999999</v>
      </c>
      <c r="V60" s="17">
        <v>-5.3</v>
      </c>
      <c r="W60" s="17">
        <v>16166.5322</v>
      </c>
      <c r="X60" s="17">
        <v>10408</v>
      </c>
      <c r="Y60" s="17">
        <v>31.68</v>
      </c>
      <c r="Z60" s="17">
        <v>-127.321</v>
      </c>
    </row>
    <row r="61" spans="1:26" x14ac:dyDescent="0.2">
      <c r="A61" s="27">
        <v>45531</v>
      </c>
      <c r="B61" s="17">
        <v>358.79</v>
      </c>
      <c r="C61" s="14">
        <v>0.73</v>
      </c>
      <c r="D61" s="17">
        <v>-460</v>
      </c>
      <c r="E61" s="17">
        <v>32.909999999999997</v>
      </c>
      <c r="F61" s="17">
        <v>-35.85</v>
      </c>
      <c r="G61" s="17">
        <v>72.040000000000006</v>
      </c>
      <c r="H61" s="17">
        <v>28</v>
      </c>
      <c r="I61" s="17">
        <v>-142.24</v>
      </c>
      <c r="J61" s="17">
        <v>1874</v>
      </c>
      <c r="K61" s="17">
        <v>7</v>
      </c>
      <c r="L61" s="17">
        <v>1.4500000000000001E-2</v>
      </c>
      <c r="M61" s="17">
        <v>35.26</v>
      </c>
      <c r="N61" s="17">
        <v>8.2865500000000001</v>
      </c>
      <c r="O61" s="17">
        <v>15012.4</v>
      </c>
      <c r="P61" s="17">
        <v>846.6</v>
      </c>
      <c r="Q61" s="17">
        <v>-16.5</v>
      </c>
      <c r="R61" s="17">
        <v>24161.465</v>
      </c>
      <c r="S61" s="17">
        <v>17.867999999999999</v>
      </c>
      <c r="T61" s="17">
        <v>-42.35</v>
      </c>
      <c r="U61" s="17">
        <v>-0.32450000000000001</v>
      </c>
      <c r="V61" s="17">
        <v>-5.0999999999999996</v>
      </c>
      <c r="W61" s="17">
        <v>16166.5322</v>
      </c>
      <c r="X61" s="17">
        <v>9941.5</v>
      </c>
      <c r="Y61" s="17">
        <v>31.39</v>
      </c>
      <c r="Z61" s="17">
        <v>-125.363</v>
      </c>
    </row>
    <row r="62" spans="1:26" x14ac:dyDescent="0.2">
      <c r="A62" s="27">
        <v>45530</v>
      </c>
      <c r="B62" s="17">
        <v>369.22500000000002</v>
      </c>
      <c r="C62" s="14">
        <v>0.68</v>
      </c>
      <c r="D62" s="17">
        <v>-436.25</v>
      </c>
      <c r="E62" s="17">
        <v>33.015000000000001</v>
      </c>
      <c r="F62" s="17">
        <v>-36.200000000000003</v>
      </c>
      <c r="G62" s="17">
        <v>71.334999999999994</v>
      </c>
      <c r="H62" s="17">
        <v>29</v>
      </c>
      <c r="I62" s="17">
        <v>-112.99</v>
      </c>
      <c r="J62" s="17">
        <v>1847.5</v>
      </c>
      <c r="K62" s="17">
        <v>2</v>
      </c>
      <c r="L62" s="17">
        <v>0.02</v>
      </c>
      <c r="M62" s="17">
        <v>34.700000000000003</v>
      </c>
      <c r="N62" s="17">
        <v>8.8012300000000003</v>
      </c>
      <c r="O62" s="17">
        <v>12810.5</v>
      </c>
      <c r="P62" s="17">
        <v>846.8</v>
      </c>
      <c r="Q62" s="17">
        <v>-17.216999999999999</v>
      </c>
      <c r="R62" s="17">
        <v>24627.125</v>
      </c>
      <c r="S62" s="17">
        <v>16.218</v>
      </c>
      <c r="T62" s="17">
        <v>-42.524999999999999</v>
      </c>
      <c r="U62" s="17">
        <v>-0.38</v>
      </c>
      <c r="V62" s="17">
        <v>-4.9050000000000002</v>
      </c>
      <c r="W62" s="17">
        <v>16166.5322</v>
      </c>
      <c r="X62" s="17">
        <v>11053</v>
      </c>
      <c r="Y62" s="17">
        <v>31.49</v>
      </c>
      <c r="Z62" s="17">
        <v>-126.083</v>
      </c>
    </row>
    <row r="63" spans="1:26" x14ac:dyDescent="0.2">
      <c r="A63" s="27">
        <v>45527</v>
      </c>
      <c r="B63" s="17">
        <v>363.57</v>
      </c>
      <c r="C63" s="14">
        <v>0.7</v>
      </c>
      <c r="D63" s="17">
        <v>-439.13</v>
      </c>
      <c r="E63" s="17">
        <v>35.872</v>
      </c>
      <c r="F63" s="17">
        <v>-37.6</v>
      </c>
      <c r="G63" s="17">
        <v>72.564999999999998</v>
      </c>
      <c r="H63" s="17">
        <v>26</v>
      </c>
      <c r="I63" s="17">
        <v>-204.99</v>
      </c>
      <c r="J63" s="17">
        <v>1867</v>
      </c>
      <c r="K63" s="17">
        <v>0</v>
      </c>
      <c r="L63" s="17">
        <v>0.02</v>
      </c>
      <c r="M63" s="17">
        <v>35</v>
      </c>
      <c r="N63" s="17">
        <v>8.3081999999999994</v>
      </c>
      <c r="O63" s="17">
        <v>13159.8</v>
      </c>
      <c r="P63" s="17">
        <v>861.9</v>
      </c>
      <c r="Q63" s="17">
        <v>-17.606999999999999</v>
      </c>
      <c r="R63" s="17">
        <v>25097.796999999999</v>
      </c>
      <c r="S63" s="17">
        <v>16.343</v>
      </c>
      <c r="T63" s="17">
        <v>-42.25</v>
      </c>
      <c r="U63" s="17">
        <v>-0.33500000000000002</v>
      </c>
      <c r="V63" s="17">
        <v>-5.13</v>
      </c>
      <c r="W63" s="17">
        <v>16166.5322</v>
      </c>
      <c r="X63" s="17">
        <v>11018.3</v>
      </c>
      <c r="Y63" s="17">
        <v>32</v>
      </c>
      <c r="Z63" s="17">
        <v>-127.93</v>
      </c>
    </row>
    <row r="64" spans="1:26" x14ac:dyDescent="0.2">
      <c r="A64" s="27">
        <v>45526</v>
      </c>
      <c r="B64" s="17">
        <v>385.90100000000001</v>
      </c>
      <c r="C64" s="14">
        <v>0.78</v>
      </c>
      <c r="D64" s="17">
        <v>-448</v>
      </c>
      <c r="E64" s="17">
        <v>36.5</v>
      </c>
      <c r="F64" s="17">
        <v>-38.104999999999997</v>
      </c>
      <c r="G64" s="17">
        <v>74.89</v>
      </c>
      <c r="H64" s="17">
        <v>32</v>
      </c>
      <c r="I64" s="17">
        <v>-61.74</v>
      </c>
      <c r="J64" s="17">
        <v>1937</v>
      </c>
      <c r="K64" s="17">
        <v>-5</v>
      </c>
      <c r="L64" s="17">
        <v>0.02</v>
      </c>
      <c r="M64" s="17">
        <v>35.704999999999998</v>
      </c>
      <c r="N64" s="17">
        <v>7.4618500000000001</v>
      </c>
      <c r="O64" s="17">
        <v>13511.3</v>
      </c>
      <c r="P64" s="17">
        <v>889.8</v>
      </c>
      <c r="Q64" s="17">
        <v>-16.247</v>
      </c>
      <c r="R64" s="17">
        <v>23836.651999999998</v>
      </c>
      <c r="S64" s="17">
        <v>17.074999999999999</v>
      </c>
      <c r="T64" s="17">
        <v>-42.1</v>
      </c>
      <c r="U64" s="17">
        <v>-0.30499999999999999</v>
      </c>
      <c r="V64" s="17">
        <v>-5.2080000000000002</v>
      </c>
      <c r="W64" s="17">
        <v>16166.5322</v>
      </c>
      <c r="X64" s="17">
        <v>10544</v>
      </c>
      <c r="Y64" s="17">
        <v>32.61</v>
      </c>
      <c r="Z64" s="17">
        <v>-132.11699999999999</v>
      </c>
    </row>
    <row r="65" spans="1:26" x14ac:dyDescent="0.2">
      <c r="A65" s="27">
        <v>45525</v>
      </c>
      <c r="B65" s="17">
        <v>354.75</v>
      </c>
      <c r="C65" s="14">
        <v>0.63</v>
      </c>
      <c r="D65" s="17">
        <v>-447</v>
      </c>
      <c r="E65" s="17">
        <v>35.131999999999998</v>
      </c>
      <c r="F65" s="17">
        <v>-37.549999999999997</v>
      </c>
      <c r="G65" s="17">
        <v>74.849999999999994</v>
      </c>
      <c r="H65" s="17">
        <v>22</v>
      </c>
      <c r="I65" s="17">
        <v>-118.745</v>
      </c>
      <c r="J65" s="17">
        <v>1842.69</v>
      </c>
      <c r="K65" s="17">
        <v>-3</v>
      </c>
      <c r="L65" s="17">
        <v>1.7999999999999999E-2</v>
      </c>
      <c r="M65" s="17">
        <v>33.6</v>
      </c>
      <c r="N65" s="17">
        <v>8.8052499999999991</v>
      </c>
      <c r="O65" s="17">
        <v>15189</v>
      </c>
      <c r="P65" s="17">
        <v>858.2</v>
      </c>
      <c r="Q65" s="17">
        <v>-17.516999999999999</v>
      </c>
      <c r="R65" s="17">
        <v>24254.465</v>
      </c>
      <c r="S65" s="17">
        <v>16.184999999999999</v>
      </c>
      <c r="T65" s="17">
        <v>-40.625</v>
      </c>
      <c r="U65" s="17">
        <v>-0.31669999999999998</v>
      </c>
      <c r="V65" s="17">
        <v>-5.08</v>
      </c>
      <c r="W65" s="17">
        <v>16166.5322</v>
      </c>
      <c r="X65" s="17">
        <v>11650</v>
      </c>
      <c r="Y65" s="17">
        <v>31.29</v>
      </c>
      <c r="Z65" s="17">
        <v>-127.34</v>
      </c>
    </row>
    <row r="66" spans="1:26" x14ac:dyDescent="0.2">
      <c r="A66" s="27">
        <v>45524</v>
      </c>
      <c r="B66" s="17">
        <v>358.64499999999998</v>
      </c>
      <c r="C66" s="14">
        <v>0.56699999999999995</v>
      </c>
      <c r="D66" s="17">
        <v>-452</v>
      </c>
      <c r="E66" s="17">
        <v>35.174999999999997</v>
      </c>
      <c r="F66" s="17">
        <v>-37</v>
      </c>
      <c r="G66" s="17">
        <v>74.209999999999994</v>
      </c>
      <c r="H66" s="17">
        <v>20</v>
      </c>
      <c r="I66" s="17">
        <v>-203</v>
      </c>
      <c r="J66" s="17">
        <v>1805.5</v>
      </c>
      <c r="K66" s="17">
        <v>2</v>
      </c>
      <c r="L66" s="17">
        <v>1.7999999999999999E-2</v>
      </c>
      <c r="M66" s="17">
        <v>34.325000000000003</v>
      </c>
      <c r="N66" s="17">
        <v>8.5</v>
      </c>
      <c r="O66" s="17">
        <v>16989</v>
      </c>
      <c r="P66" s="17">
        <v>862.4</v>
      </c>
      <c r="Q66" s="17">
        <v>-18.303000000000001</v>
      </c>
      <c r="R66" s="17">
        <v>24518.925999999999</v>
      </c>
      <c r="S66" s="17">
        <v>15.215</v>
      </c>
      <c r="T66" s="17">
        <v>-40</v>
      </c>
      <c r="U66" s="17">
        <v>-0.36</v>
      </c>
      <c r="V66" s="17">
        <v>-5.0750000000000002</v>
      </c>
      <c r="W66" s="17">
        <v>16166.5322</v>
      </c>
      <c r="X66" s="17">
        <v>10533.3</v>
      </c>
      <c r="Y66" s="17">
        <v>31.324999999999999</v>
      </c>
      <c r="Z66" s="17">
        <v>-127.6</v>
      </c>
    </row>
    <row r="67" spans="1:26" x14ac:dyDescent="0.2">
      <c r="A67" s="27">
        <v>45523</v>
      </c>
      <c r="B67" s="17">
        <v>361.34699999999998</v>
      </c>
      <c r="C67" s="14">
        <v>0.44500000000000001</v>
      </c>
      <c r="D67" s="17">
        <v>-439</v>
      </c>
      <c r="E67" s="17">
        <v>37.408000000000001</v>
      </c>
      <c r="F67" s="17">
        <v>-36.950000000000003</v>
      </c>
      <c r="G67" s="17">
        <v>74.45</v>
      </c>
      <c r="H67" s="17">
        <v>21</v>
      </c>
      <c r="I67" s="17">
        <v>-57.25</v>
      </c>
      <c r="J67" s="17">
        <v>1769.5</v>
      </c>
      <c r="K67" s="17">
        <v>0</v>
      </c>
      <c r="L67" s="17">
        <v>0.03</v>
      </c>
      <c r="M67" s="17">
        <v>35</v>
      </c>
      <c r="N67" s="17">
        <v>7.7169299999999996</v>
      </c>
      <c r="O67" s="17">
        <v>17692.5</v>
      </c>
      <c r="P67" s="17">
        <v>854.9</v>
      </c>
      <c r="Q67" s="17">
        <v>-16.654</v>
      </c>
      <c r="R67" s="17">
        <v>23826.995999999999</v>
      </c>
      <c r="S67" s="17">
        <v>14.903</v>
      </c>
      <c r="T67" s="17">
        <v>-39.625</v>
      </c>
      <c r="U67" s="17">
        <v>-0.36349999999999999</v>
      </c>
      <c r="V67" s="17">
        <v>-5.0330000000000004</v>
      </c>
      <c r="W67" s="17">
        <v>16166.5322</v>
      </c>
      <c r="X67" s="17">
        <v>9896.2999999999993</v>
      </c>
      <c r="Y67" s="17">
        <v>31.425000000000001</v>
      </c>
      <c r="Z67" s="17">
        <v>-129.173</v>
      </c>
    </row>
    <row r="68" spans="1:26" x14ac:dyDescent="0.2">
      <c r="A68" s="27">
        <v>45520</v>
      </c>
      <c r="B68" s="17">
        <v>365.60700000000003</v>
      </c>
      <c r="C68" s="14">
        <v>0.56999999999999995</v>
      </c>
      <c r="D68" s="17">
        <v>-440.82499999999999</v>
      </c>
      <c r="E68" s="17">
        <v>37.56</v>
      </c>
      <c r="F68" s="17">
        <v>-37.049999999999997</v>
      </c>
      <c r="G68" s="17">
        <v>74.36</v>
      </c>
      <c r="H68" s="17">
        <v>25.245000000000001</v>
      </c>
      <c r="I68" s="17">
        <v>-198.75</v>
      </c>
      <c r="J68" s="17">
        <v>1797.25</v>
      </c>
      <c r="K68" s="17">
        <v>3</v>
      </c>
      <c r="L68" s="17">
        <v>0.04</v>
      </c>
      <c r="M68" s="17">
        <v>36.200000000000003</v>
      </c>
      <c r="N68" s="17">
        <v>9.7550000000000008</v>
      </c>
      <c r="O68" s="17">
        <v>18109</v>
      </c>
      <c r="P68" s="17">
        <v>880.4</v>
      </c>
      <c r="Q68" s="17">
        <v>-16.172000000000001</v>
      </c>
      <c r="R68" s="17">
        <v>23757.75</v>
      </c>
      <c r="S68" s="17">
        <v>14.52</v>
      </c>
      <c r="T68" s="17">
        <v>-39.950000000000003</v>
      </c>
      <c r="U68" s="17">
        <v>-0.29449999999999998</v>
      </c>
      <c r="V68" s="17">
        <v>-5.05</v>
      </c>
      <c r="W68" s="17">
        <v>16166.5322</v>
      </c>
      <c r="X68" s="17">
        <v>11125.3</v>
      </c>
      <c r="Y68" s="17">
        <v>31.664999999999999</v>
      </c>
      <c r="Z68" s="17">
        <v>-132.66999999999999</v>
      </c>
    </row>
    <row r="69" spans="1:26" x14ac:dyDescent="0.2">
      <c r="A69" s="27">
        <v>45519</v>
      </c>
      <c r="B69" s="17">
        <v>354.93</v>
      </c>
      <c r="C69" s="14">
        <v>0.55000000000000004</v>
      </c>
      <c r="D69" s="17">
        <v>-425.17500000000001</v>
      </c>
      <c r="E69" s="17">
        <v>37.94</v>
      </c>
      <c r="F69" s="17">
        <v>-37.75</v>
      </c>
      <c r="G69" s="17">
        <v>74.11</v>
      </c>
      <c r="H69" s="17">
        <v>23</v>
      </c>
      <c r="I69" s="17">
        <v>-231.745</v>
      </c>
      <c r="J69" s="17">
        <v>1821</v>
      </c>
      <c r="K69" s="17">
        <v>2.5</v>
      </c>
      <c r="L69" s="17">
        <v>2.8199999999999999E-2</v>
      </c>
      <c r="M69" s="17">
        <v>38.17</v>
      </c>
      <c r="N69" s="17">
        <v>11.4482</v>
      </c>
      <c r="O69" s="17">
        <v>18572.900000000001</v>
      </c>
      <c r="P69" s="17">
        <v>897.7</v>
      </c>
      <c r="Q69" s="17">
        <v>-16.670000000000002</v>
      </c>
      <c r="R69" s="17">
        <v>23470.145</v>
      </c>
      <c r="S69" s="17">
        <v>16.343</v>
      </c>
      <c r="T69" s="17">
        <v>-40.049999999999997</v>
      </c>
      <c r="U69" s="17">
        <v>-0.28199999999999997</v>
      </c>
      <c r="V69" s="17">
        <v>-5.15</v>
      </c>
      <c r="W69" s="17">
        <v>16166.5322</v>
      </c>
      <c r="X69" s="17">
        <v>10250</v>
      </c>
      <c r="Y69" s="17">
        <v>31.983000000000001</v>
      </c>
      <c r="Z69" s="17">
        <v>-136.47499999999999</v>
      </c>
    </row>
    <row r="70" spans="1:26" x14ac:dyDescent="0.2">
      <c r="A70" s="27">
        <v>45518</v>
      </c>
      <c r="B70" s="17">
        <v>358.53</v>
      </c>
      <c r="C70" s="14">
        <v>0.56000000000000005</v>
      </c>
      <c r="D70" s="17">
        <v>-420.64299999999997</v>
      </c>
      <c r="E70" s="17">
        <v>35.082999999999998</v>
      </c>
      <c r="F70" s="17">
        <v>-36.049999999999997</v>
      </c>
      <c r="G70" s="17">
        <v>74.784000000000006</v>
      </c>
      <c r="H70" s="17">
        <v>21.5</v>
      </c>
      <c r="I70" s="17">
        <v>-178.245</v>
      </c>
      <c r="J70" s="17">
        <v>1769.623</v>
      </c>
      <c r="K70" s="17">
        <v>4.0999999999999996</v>
      </c>
      <c r="L70" s="17">
        <v>0.03</v>
      </c>
      <c r="M70" s="17">
        <v>38</v>
      </c>
      <c r="N70" s="17">
        <v>11.663119999999999</v>
      </c>
      <c r="O70" s="17">
        <v>18694.8</v>
      </c>
      <c r="P70" s="17">
        <v>864.8</v>
      </c>
      <c r="Q70" s="17">
        <v>-17.198</v>
      </c>
      <c r="R70" s="17">
        <v>23113.357</v>
      </c>
      <c r="S70" s="17">
        <v>16.498000000000001</v>
      </c>
      <c r="T70" s="17">
        <v>-37.4</v>
      </c>
      <c r="U70" s="17">
        <v>-0.37840000000000001</v>
      </c>
      <c r="V70" s="17">
        <v>-5.1749999999999998</v>
      </c>
      <c r="W70" s="17">
        <v>16166.5322</v>
      </c>
      <c r="X70" s="17">
        <v>9053</v>
      </c>
      <c r="Y70" s="17">
        <v>30.97</v>
      </c>
      <c r="Z70" s="17">
        <v>-131.035</v>
      </c>
    </row>
    <row r="71" spans="1:26" x14ac:dyDescent="0.2">
      <c r="A71" s="27">
        <v>45517</v>
      </c>
      <c r="B71" s="17">
        <v>348.935</v>
      </c>
      <c r="C71" s="14">
        <v>0.59</v>
      </c>
      <c r="D71" s="17">
        <v>-416.79300000000001</v>
      </c>
      <c r="E71" s="17">
        <v>35.26</v>
      </c>
      <c r="F71" s="17">
        <v>-36.049999999999997</v>
      </c>
      <c r="G71" s="17">
        <v>74</v>
      </c>
      <c r="H71" s="17">
        <v>25.5</v>
      </c>
      <c r="I71" s="17">
        <v>-181.5</v>
      </c>
      <c r="J71" s="17">
        <v>1776.1369999999999</v>
      </c>
      <c r="K71" s="17">
        <v>6.5</v>
      </c>
      <c r="L71" s="17">
        <v>3.3000000000000002E-2</v>
      </c>
      <c r="M71" s="17">
        <v>37.5</v>
      </c>
      <c r="N71" s="17">
        <v>11.225</v>
      </c>
      <c r="O71" s="17">
        <v>19712.5</v>
      </c>
      <c r="P71" s="17">
        <v>869.4</v>
      </c>
      <c r="Q71" s="17">
        <v>-16.916</v>
      </c>
      <c r="R71" s="17">
        <v>23542.5</v>
      </c>
      <c r="S71" s="17">
        <v>16.094999999999999</v>
      </c>
      <c r="T71" s="17">
        <v>-37.85</v>
      </c>
      <c r="U71" s="17">
        <v>-0.31419999999999998</v>
      </c>
      <c r="V71" s="17">
        <v>-4.9729999999999999</v>
      </c>
      <c r="W71" s="17">
        <v>16166.5322</v>
      </c>
      <c r="X71" s="17">
        <v>12828.8</v>
      </c>
      <c r="Y71" s="17">
        <v>30.675000000000001</v>
      </c>
      <c r="Z71" s="17">
        <v>-130.035</v>
      </c>
    </row>
    <row r="72" spans="1:26" x14ac:dyDescent="0.2">
      <c r="A72" s="27">
        <v>45516</v>
      </c>
      <c r="B72" s="17">
        <v>363.64100000000002</v>
      </c>
      <c r="C72" s="14">
        <v>0.55000000000000004</v>
      </c>
      <c r="D72" s="17">
        <v>-376.30500000000001</v>
      </c>
      <c r="E72" s="17">
        <v>37.125</v>
      </c>
      <c r="F72" s="17">
        <v>-37.25</v>
      </c>
      <c r="G72" s="17">
        <v>77.75</v>
      </c>
      <c r="H72" s="17">
        <v>28.875</v>
      </c>
      <c r="I72" s="17">
        <v>-163.25</v>
      </c>
      <c r="J72" s="17">
        <v>1816</v>
      </c>
      <c r="K72" s="17">
        <v>12</v>
      </c>
      <c r="L72" s="17">
        <v>3.5000000000000003E-2</v>
      </c>
      <c r="M72" s="17">
        <v>38.314999999999998</v>
      </c>
      <c r="N72" s="17">
        <v>15</v>
      </c>
      <c r="O72" s="17">
        <v>19894.8</v>
      </c>
      <c r="P72" s="17">
        <v>888.4</v>
      </c>
      <c r="Q72" s="17">
        <v>-19.93</v>
      </c>
      <c r="R72" s="17">
        <v>24079.58</v>
      </c>
      <c r="S72" s="17">
        <v>17.149999999999999</v>
      </c>
      <c r="T72" s="17">
        <v>-39.1</v>
      </c>
      <c r="U72" s="17">
        <v>-0.26700000000000002</v>
      </c>
      <c r="V72" s="17">
        <v>-5.0880000000000001</v>
      </c>
      <c r="W72" s="17">
        <v>16166.5322</v>
      </c>
      <c r="X72" s="17">
        <v>11196</v>
      </c>
      <c r="Y72" s="17">
        <v>30.94</v>
      </c>
      <c r="Z72" s="17">
        <v>-132.15</v>
      </c>
    </row>
    <row r="73" spans="1:26" x14ac:dyDescent="0.2">
      <c r="A73" s="27">
        <v>45513</v>
      </c>
      <c r="B73" s="17">
        <v>372.38499999999999</v>
      </c>
      <c r="C73" s="14">
        <v>0.69</v>
      </c>
      <c r="D73" s="17">
        <v>-384</v>
      </c>
      <c r="E73" s="17">
        <v>38.35</v>
      </c>
      <c r="F73" s="17">
        <v>-38</v>
      </c>
      <c r="G73" s="17">
        <v>81</v>
      </c>
      <c r="H73" s="17">
        <v>30</v>
      </c>
      <c r="I73" s="17">
        <v>-75.5</v>
      </c>
      <c r="J73" s="17">
        <v>1828.75</v>
      </c>
      <c r="K73" s="17">
        <v>14</v>
      </c>
      <c r="L73" s="17">
        <v>0.04</v>
      </c>
      <c r="M73" s="17">
        <v>39.28</v>
      </c>
      <c r="N73" s="17">
        <v>14.505599999999999</v>
      </c>
      <c r="O73" s="17">
        <v>20294</v>
      </c>
      <c r="P73" s="17">
        <v>913.7</v>
      </c>
      <c r="Q73" s="17">
        <v>-21.5</v>
      </c>
      <c r="R73" s="17">
        <v>24298.875</v>
      </c>
      <c r="S73" s="17">
        <v>17.52</v>
      </c>
      <c r="T73" s="17">
        <v>-40.700000000000003</v>
      </c>
      <c r="U73" s="17">
        <v>-0.42930000000000001</v>
      </c>
      <c r="V73" s="17">
        <v>-5.1529999999999996</v>
      </c>
      <c r="W73" s="17">
        <v>16166.5322</v>
      </c>
      <c r="X73" s="17">
        <v>14000</v>
      </c>
      <c r="Y73" s="17">
        <v>31.364999999999998</v>
      </c>
      <c r="Z73" s="17">
        <v>-131.61000000000001</v>
      </c>
    </row>
    <row r="74" spans="1:26" x14ac:dyDescent="0.2">
      <c r="A74" s="27">
        <v>45512</v>
      </c>
      <c r="B74" s="17">
        <v>384.29</v>
      </c>
      <c r="C74" s="14">
        <v>0.56999999999999995</v>
      </c>
      <c r="D74" s="17">
        <v>-420.065</v>
      </c>
      <c r="E74" s="17">
        <v>39.799999999999997</v>
      </c>
      <c r="F74" s="17">
        <v>-38.4</v>
      </c>
      <c r="G74" s="17">
        <v>81.77</v>
      </c>
      <c r="H74" s="17">
        <v>31</v>
      </c>
      <c r="I74" s="17">
        <v>-168.51</v>
      </c>
      <c r="J74" s="17">
        <v>1878</v>
      </c>
      <c r="K74" s="17">
        <v>20</v>
      </c>
      <c r="L74" s="17">
        <v>0.03</v>
      </c>
      <c r="M74" s="17">
        <v>39.520000000000003</v>
      </c>
      <c r="N74" s="17">
        <v>16.43835</v>
      </c>
      <c r="O74" s="17">
        <v>18380</v>
      </c>
      <c r="P74" s="17">
        <v>916</v>
      </c>
      <c r="Q74" s="17">
        <v>-21.719000000000001</v>
      </c>
      <c r="R74" s="17">
        <v>23619.351999999999</v>
      </c>
      <c r="S74" s="17">
        <v>17.649999999999999</v>
      </c>
      <c r="T74" s="17">
        <v>-40.575000000000003</v>
      </c>
      <c r="U74" s="17">
        <v>-0.38009999999999999</v>
      </c>
      <c r="V74" s="17">
        <v>-5.25</v>
      </c>
      <c r="W74" s="17">
        <v>16166.5322</v>
      </c>
      <c r="X74" s="17">
        <v>14190.5</v>
      </c>
      <c r="Y74" s="17">
        <v>31.734999999999999</v>
      </c>
      <c r="Z74" s="17">
        <v>-134.25</v>
      </c>
    </row>
    <row r="75" spans="1:26" x14ac:dyDescent="0.2">
      <c r="A75" s="27">
        <v>45511</v>
      </c>
      <c r="B75" s="17">
        <v>355.02499999999998</v>
      </c>
      <c r="C75" s="14">
        <v>0.59</v>
      </c>
      <c r="D75" s="17">
        <v>-449.25</v>
      </c>
      <c r="E75" s="17">
        <v>40.112000000000002</v>
      </c>
      <c r="F75" s="17">
        <v>-38</v>
      </c>
      <c r="G75" s="17">
        <v>72.260000000000005</v>
      </c>
      <c r="H75" s="17">
        <v>28</v>
      </c>
      <c r="I75" s="17">
        <v>-318.49</v>
      </c>
      <c r="J75" s="17">
        <v>1836.25</v>
      </c>
      <c r="K75" s="17">
        <v>21.5</v>
      </c>
      <c r="L75" s="17">
        <v>0.05</v>
      </c>
      <c r="M75" s="17">
        <v>35.155000000000001</v>
      </c>
      <c r="N75" s="17">
        <v>13.4175</v>
      </c>
      <c r="O75" s="17">
        <v>17957.3</v>
      </c>
      <c r="P75" s="17">
        <v>947.5</v>
      </c>
      <c r="Q75" s="17">
        <v>-18.638000000000002</v>
      </c>
      <c r="R75" s="17">
        <v>23746.91</v>
      </c>
      <c r="S75" s="17">
        <v>16.824999999999999</v>
      </c>
      <c r="T75" s="17">
        <v>-41.29</v>
      </c>
      <c r="U75" s="17">
        <v>-0.26500000000000001</v>
      </c>
      <c r="V75" s="17">
        <v>-5.093</v>
      </c>
      <c r="W75" s="17">
        <v>16166.5322</v>
      </c>
      <c r="X75" s="17">
        <v>13417.5</v>
      </c>
      <c r="Y75" s="17">
        <v>30.16</v>
      </c>
      <c r="Z75" s="17">
        <v>-129.505</v>
      </c>
    </row>
    <row r="76" spans="1:26" x14ac:dyDescent="0.2">
      <c r="A76" s="27">
        <v>45510</v>
      </c>
      <c r="B76" s="17">
        <v>372.03</v>
      </c>
      <c r="C76" s="14">
        <v>0.6</v>
      </c>
      <c r="D76" s="17">
        <v>-480.755</v>
      </c>
      <c r="E76" s="17">
        <v>40.21</v>
      </c>
      <c r="F76" s="17">
        <v>-39</v>
      </c>
      <c r="G76" s="17">
        <v>71.540000000000006</v>
      </c>
      <c r="H76" s="17">
        <v>37.674999999999997</v>
      </c>
      <c r="I76" s="17">
        <v>-213.005</v>
      </c>
      <c r="J76" s="17">
        <v>1867.25</v>
      </c>
      <c r="K76" s="17">
        <v>22</v>
      </c>
      <c r="L76" s="17">
        <v>5.0999999999999997E-2</v>
      </c>
      <c r="M76" s="17">
        <v>34.854999999999997</v>
      </c>
      <c r="N76" s="17">
        <v>25.234999999999999</v>
      </c>
      <c r="O76" s="17">
        <v>17785</v>
      </c>
      <c r="P76" s="17">
        <v>911.9</v>
      </c>
      <c r="Q76" s="17">
        <v>-18.75</v>
      </c>
      <c r="R76" s="17">
        <v>24869.25</v>
      </c>
      <c r="S76" s="17">
        <v>17.13</v>
      </c>
      <c r="T76" s="17">
        <v>-39.72</v>
      </c>
      <c r="U76" s="17">
        <v>-0.23499999999999999</v>
      </c>
      <c r="V76" s="17">
        <v>-4.9930000000000003</v>
      </c>
      <c r="W76" s="17">
        <v>16166.5322</v>
      </c>
      <c r="X76" s="17">
        <v>18755</v>
      </c>
      <c r="Y76" s="17">
        <v>30.372</v>
      </c>
      <c r="Z76" s="17">
        <v>-127.77</v>
      </c>
    </row>
    <row r="77" spans="1:26" x14ac:dyDescent="0.2">
      <c r="A77" s="27">
        <v>45509</v>
      </c>
      <c r="B77" s="17">
        <v>382.76499999999999</v>
      </c>
      <c r="C77" s="14">
        <v>0.56999999999999995</v>
      </c>
      <c r="D77" s="17">
        <v>-452.75</v>
      </c>
      <c r="E77" s="17">
        <v>39.354999999999997</v>
      </c>
      <c r="F77" s="17">
        <v>-38.85</v>
      </c>
      <c r="G77" s="17">
        <v>70</v>
      </c>
      <c r="H77" s="17">
        <v>38.979999999999997</v>
      </c>
      <c r="I77" s="17">
        <v>-137.75</v>
      </c>
      <c r="J77" s="17">
        <v>1864.5</v>
      </c>
      <c r="K77" s="17">
        <v>20</v>
      </c>
      <c r="L77" s="17">
        <v>0.04</v>
      </c>
      <c r="M77" s="17">
        <v>37</v>
      </c>
      <c r="N77" s="17">
        <v>25.5</v>
      </c>
      <c r="O77" s="17">
        <v>17913</v>
      </c>
      <c r="P77" s="17">
        <v>915.5</v>
      </c>
      <c r="Q77" s="17">
        <v>-21.5</v>
      </c>
      <c r="R77" s="17">
        <v>25316.9</v>
      </c>
      <c r="S77" s="17">
        <v>19.399999999999999</v>
      </c>
      <c r="T77" s="17">
        <v>-39.387</v>
      </c>
      <c r="U77" s="17">
        <v>-0.29049999999999998</v>
      </c>
      <c r="V77" s="17">
        <v>-4.7830000000000004</v>
      </c>
      <c r="W77" s="17">
        <v>16166.5322</v>
      </c>
      <c r="X77" s="17">
        <v>25000</v>
      </c>
      <c r="Y77" s="17">
        <v>30.396000000000001</v>
      </c>
      <c r="Z77" s="17">
        <v>-127.79900000000001</v>
      </c>
    </row>
    <row r="78" spans="1:26" x14ac:dyDescent="0.2">
      <c r="A78" s="27">
        <v>45506</v>
      </c>
      <c r="B78" s="17">
        <v>373.5</v>
      </c>
      <c r="C78" s="14">
        <v>0.6</v>
      </c>
      <c r="D78" s="17">
        <v>-399</v>
      </c>
      <c r="E78" s="17">
        <v>38.92</v>
      </c>
      <c r="F78" s="17">
        <v>-40.75</v>
      </c>
      <c r="G78" s="17">
        <v>67.427000000000007</v>
      </c>
      <c r="H78" s="17">
        <v>35</v>
      </c>
      <c r="I78" s="17">
        <v>-330.24</v>
      </c>
      <c r="J78" s="17">
        <v>1847.5</v>
      </c>
      <c r="K78" s="17">
        <v>17.5</v>
      </c>
      <c r="L78" s="17">
        <v>0.03</v>
      </c>
      <c r="M78" s="17">
        <v>32</v>
      </c>
      <c r="N78" s="17">
        <v>26.814499999999999</v>
      </c>
      <c r="O78" s="17">
        <v>17526.3</v>
      </c>
      <c r="P78" s="17">
        <v>918.5</v>
      </c>
      <c r="Q78" s="17">
        <v>-17.937999999999999</v>
      </c>
      <c r="R78" s="17">
        <v>22975.5</v>
      </c>
      <c r="S78" s="17">
        <v>17.5</v>
      </c>
      <c r="T78" s="17">
        <v>-40.35</v>
      </c>
      <c r="U78" s="17">
        <v>-0.25700000000000001</v>
      </c>
      <c r="V78" s="17">
        <v>-4.7830000000000004</v>
      </c>
      <c r="W78" s="17">
        <v>16166.5322</v>
      </c>
      <c r="X78" s="17">
        <v>25500</v>
      </c>
      <c r="Y78" s="17">
        <v>31.15</v>
      </c>
      <c r="Z78" s="17">
        <v>-132.73500000000001</v>
      </c>
    </row>
    <row r="79" spans="1:26" x14ac:dyDescent="0.2">
      <c r="A79" s="27">
        <v>45505</v>
      </c>
      <c r="B79" s="17">
        <v>385.60199999999998</v>
      </c>
      <c r="C79" s="14">
        <v>0.57999999999999996</v>
      </c>
      <c r="D79" s="17">
        <v>-402</v>
      </c>
      <c r="E79" s="17">
        <v>37.590000000000003</v>
      </c>
      <c r="F79" s="17">
        <v>-41.85</v>
      </c>
      <c r="G79" s="17">
        <v>66.81</v>
      </c>
      <c r="H79" s="17">
        <v>29</v>
      </c>
      <c r="I79" s="17">
        <v>-181.495</v>
      </c>
      <c r="J79" s="17">
        <v>1850</v>
      </c>
      <c r="K79" s="17">
        <v>13</v>
      </c>
      <c r="L79" s="17">
        <v>0.06</v>
      </c>
      <c r="M79" s="17">
        <v>30.42</v>
      </c>
      <c r="N79" s="17">
        <v>26.93</v>
      </c>
      <c r="O79" s="17">
        <v>17102.8</v>
      </c>
      <c r="P79" s="17">
        <v>906.5</v>
      </c>
      <c r="Q79" s="17">
        <v>-17.073</v>
      </c>
      <c r="R79" s="17">
        <v>21971.83</v>
      </c>
      <c r="S79" s="17">
        <v>17.2</v>
      </c>
      <c r="T79" s="17">
        <v>-41.42</v>
      </c>
      <c r="U79" s="17">
        <v>-0.19450000000000001</v>
      </c>
      <c r="V79" s="17">
        <v>-4.9950000000000001</v>
      </c>
      <c r="W79" s="17">
        <v>16166.5322</v>
      </c>
      <c r="X79" s="17">
        <v>13601</v>
      </c>
      <c r="Y79" s="17">
        <v>31.56</v>
      </c>
      <c r="Z79" s="17">
        <v>-137.54499999999999</v>
      </c>
    </row>
    <row r="80" spans="1:26" x14ac:dyDescent="0.2">
      <c r="A80" s="27">
        <v>45504</v>
      </c>
      <c r="B80" s="17">
        <v>358.87200000000001</v>
      </c>
      <c r="C80" s="14">
        <v>0.4</v>
      </c>
      <c r="D80" s="17">
        <v>-379.5</v>
      </c>
      <c r="E80" s="17">
        <v>37.07</v>
      </c>
      <c r="F80" s="17">
        <v>-45.75</v>
      </c>
      <c r="G80" s="17">
        <v>65</v>
      </c>
      <c r="H80" s="17">
        <v>22.863</v>
      </c>
      <c r="I80" s="17">
        <v>-155.25</v>
      </c>
      <c r="J80" s="17">
        <v>1775.5</v>
      </c>
      <c r="K80" s="17">
        <v>13.5</v>
      </c>
      <c r="L80" s="17">
        <v>0.06</v>
      </c>
      <c r="M80" s="17">
        <v>29.18</v>
      </c>
      <c r="N80" s="17">
        <v>24.442699999999999</v>
      </c>
      <c r="O80" s="17">
        <v>16953.8</v>
      </c>
      <c r="P80" s="17">
        <v>864.5</v>
      </c>
      <c r="Q80" s="17">
        <v>-16.895</v>
      </c>
      <c r="R80" s="17">
        <v>22777.120999999999</v>
      </c>
      <c r="S80" s="17">
        <v>16.75</v>
      </c>
      <c r="T80" s="17">
        <v>-39.68</v>
      </c>
      <c r="U80" s="17">
        <v>-0.192</v>
      </c>
      <c r="V80" s="17">
        <v>-4.8129999999999997</v>
      </c>
      <c r="W80" s="17">
        <v>16166.5322</v>
      </c>
      <c r="X80" s="17">
        <v>14500</v>
      </c>
      <c r="Y80" s="17">
        <v>30.899000000000001</v>
      </c>
      <c r="Z80" s="17">
        <v>-134.47499999999999</v>
      </c>
    </row>
    <row r="81" spans="1:26" x14ac:dyDescent="0.2">
      <c r="A81" s="27">
        <v>45503</v>
      </c>
      <c r="B81" s="17">
        <v>358.49</v>
      </c>
      <c r="C81" s="14">
        <v>0.4</v>
      </c>
      <c r="D81" s="17">
        <v>-368.37</v>
      </c>
      <c r="E81" s="17">
        <v>37.813000000000002</v>
      </c>
      <c r="F81" s="17">
        <v>-45.05</v>
      </c>
      <c r="G81" s="17">
        <v>65.105000000000004</v>
      </c>
      <c r="H81" s="17">
        <v>22</v>
      </c>
      <c r="I81" s="17">
        <v>-128</v>
      </c>
      <c r="J81" s="17">
        <v>1817</v>
      </c>
      <c r="K81" s="17">
        <v>14</v>
      </c>
      <c r="L81" s="17">
        <v>5.7000000000000002E-2</v>
      </c>
      <c r="M81" s="17">
        <v>29</v>
      </c>
      <c r="N81" s="17">
        <v>26.324999999999999</v>
      </c>
      <c r="O81" s="17">
        <v>17824</v>
      </c>
      <c r="P81" s="17">
        <v>864</v>
      </c>
      <c r="Q81" s="17">
        <v>-15.375</v>
      </c>
      <c r="R81" s="17">
        <v>22234.42</v>
      </c>
      <c r="S81" s="17">
        <v>15.77</v>
      </c>
      <c r="T81" s="17">
        <v>-39.625</v>
      </c>
      <c r="U81" s="17">
        <v>-0.1273</v>
      </c>
      <c r="V81" s="17">
        <v>-4.8380000000000001</v>
      </c>
      <c r="W81" s="17">
        <v>16166.5322</v>
      </c>
      <c r="X81" s="17">
        <v>11820.3</v>
      </c>
      <c r="Y81" s="17">
        <v>30.87</v>
      </c>
      <c r="Z81" s="17">
        <v>-138.74199999999999</v>
      </c>
    </row>
    <row r="82" spans="1:26" x14ac:dyDescent="0.2">
      <c r="A82" s="27">
        <v>45502</v>
      </c>
      <c r="B82" s="17">
        <v>360.58100000000002</v>
      </c>
      <c r="C82" s="14">
        <v>0.4</v>
      </c>
      <c r="D82" s="17">
        <v>-343.4</v>
      </c>
      <c r="E82" s="17">
        <v>38.765000000000001</v>
      </c>
      <c r="F82" s="17">
        <v>-41.95</v>
      </c>
      <c r="G82" s="17">
        <v>65.625</v>
      </c>
      <c r="H82" s="17">
        <v>24.5</v>
      </c>
      <c r="I82" s="17">
        <v>-84.484999999999999</v>
      </c>
      <c r="J82" s="17">
        <v>1786.5</v>
      </c>
      <c r="K82" s="17">
        <v>10</v>
      </c>
      <c r="L82" s="17">
        <v>4.7500000000000001E-2</v>
      </c>
      <c r="M82" s="17">
        <v>26.38</v>
      </c>
      <c r="N82" s="17">
        <v>26.66</v>
      </c>
      <c r="O82" s="17">
        <v>18781</v>
      </c>
      <c r="P82" s="17">
        <v>859</v>
      </c>
      <c r="Q82" s="17">
        <v>-16.335000000000001</v>
      </c>
      <c r="R82" s="17">
        <v>22431.293000000001</v>
      </c>
      <c r="S82" s="17">
        <v>16.77</v>
      </c>
      <c r="T82" s="17">
        <v>-39.354999999999997</v>
      </c>
      <c r="U82" s="17">
        <v>-0.12</v>
      </c>
      <c r="V82" s="17">
        <v>-4.8479999999999999</v>
      </c>
      <c r="W82" s="17">
        <v>16166.5322</v>
      </c>
      <c r="X82" s="17">
        <v>13089</v>
      </c>
      <c r="Y82" s="17">
        <v>30.864999999999998</v>
      </c>
      <c r="Z82" s="17">
        <v>-139.755</v>
      </c>
    </row>
    <row r="83" spans="1:26" x14ac:dyDescent="0.2">
      <c r="A83" s="27">
        <v>45499</v>
      </c>
      <c r="B83" s="17">
        <v>374.41199999999998</v>
      </c>
      <c r="C83" s="14">
        <v>0.39</v>
      </c>
      <c r="D83" s="17">
        <v>-335.92</v>
      </c>
      <c r="E83" s="17">
        <v>40.216999999999999</v>
      </c>
      <c r="F83" s="17">
        <v>-43</v>
      </c>
      <c r="G83" s="17">
        <v>67.2</v>
      </c>
      <c r="H83" s="17">
        <v>25.266999999999999</v>
      </c>
      <c r="I83" s="17">
        <v>-180.99</v>
      </c>
      <c r="J83" s="17">
        <v>1808.75</v>
      </c>
      <c r="K83" s="17">
        <v>10</v>
      </c>
      <c r="L83" s="17">
        <v>0.04</v>
      </c>
      <c r="M83" s="17">
        <v>26.5</v>
      </c>
      <c r="N83" s="17">
        <v>27.800429999999999</v>
      </c>
      <c r="O83" s="17">
        <v>20090.5</v>
      </c>
      <c r="P83" s="17">
        <v>859.3</v>
      </c>
      <c r="Q83" s="17">
        <v>-16.701000000000001</v>
      </c>
      <c r="R83" s="17">
        <v>22870.136999999999</v>
      </c>
      <c r="S83" s="17">
        <v>16.71</v>
      </c>
      <c r="T83" s="17">
        <v>-39.76</v>
      </c>
      <c r="U83" s="17">
        <v>-0.122</v>
      </c>
      <c r="V83" s="17">
        <v>-4.95</v>
      </c>
      <c r="W83" s="17">
        <v>16166.5322</v>
      </c>
      <c r="X83" s="17">
        <v>12240</v>
      </c>
      <c r="Y83" s="17">
        <v>31.47</v>
      </c>
      <c r="Z83" s="17">
        <v>-141.1</v>
      </c>
    </row>
    <row r="84" spans="1:26" x14ac:dyDescent="0.2">
      <c r="A84" s="27">
        <v>45498</v>
      </c>
      <c r="B84" s="17">
        <v>382.95800000000003</v>
      </c>
      <c r="C84" s="14">
        <v>0.37</v>
      </c>
      <c r="D84" s="17">
        <v>-313.44499999999999</v>
      </c>
      <c r="E84" s="17">
        <v>41.78</v>
      </c>
      <c r="F84" s="17">
        <v>-41.99</v>
      </c>
      <c r="G84" s="17">
        <v>70.39</v>
      </c>
      <c r="H84" s="17">
        <v>22</v>
      </c>
      <c r="I84" s="17">
        <v>-148.25</v>
      </c>
      <c r="J84" s="17">
        <v>1822.4</v>
      </c>
      <c r="K84" s="17">
        <v>10</v>
      </c>
      <c r="L84" s="17">
        <v>3.5999999999999997E-2</v>
      </c>
      <c r="M84" s="17">
        <v>27</v>
      </c>
      <c r="N84" s="17">
        <v>26.97</v>
      </c>
      <c r="O84" s="17">
        <v>20360.8</v>
      </c>
      <c r="P84" s="17">
        <v>854.5</v>
      </c>
      <c r="Q84" s="17">
        <v>-17.068000000000001</v>
      </c>
      <c r="R84" s="17">
        <v>23175.613000000001</v>
      </c>
      <c r="S84" s="17">
        <v>17.667999999999999</v>
      </c>
      <c r="T84" s="17">
        <v>-39.85</v>
      </c>
      <c r="U84" s="17">
        <v>-0.13500000000000001</v>
      </c>
      <c r="V84" s="17">
        <v>-4.9800000000000004</v>
      </c>
      <c r="W84" s="17">
        <v>16166.5322</v>
      </c>
      <c r="X84" s="17">
        <v>14135.8</v>
      </c>
      <c r="Y84" s="17">
        <v>32.03</v>
      </c>
      <c r="Z84" s="17">
        <v>-143.77500000000001</v>
      </c>
    </row>
    <row r="85" spans="1:26" x14ac:dyDescent="0.2">
      <c r="A85" s="27">
        <v>45497</v>
      </c>
      <c r="B85" s="17">
        <v>373.38799999999998</v>
      </c>
      <c r="C85" s="14">
        <v>0.38</v>
      </c>
      <c r="D85" s="17">
        <v>-274.01</v>
      </c>
      <c r="E85" s="17">
        <v>42.024999999999999</v>
      </c>
      <c r="F85" s="17">
        <v>-41.445</v>
      </c>
      <c r="G85" s="17">
        <v>70.39</v>
      </c>
      <c r="H85" s="17">
        <v>26</v>
      </c>
      <c r="I85" s="17">
        <v>-185.05799999999999</v>
      </c>
      <c r="J85" s="17">
        <v>1784.75</v>
      </c>
      <c r="K85" s="17">
        <v>10.1</v>
      </c>
      <c r="L85" s="17">
        <v>2.5000000000000001E-2</v>
      </c>
      <c r="M85" s="17">
        <v>26.195</v>
      </c>
      <c r="N85" s="17">
        <v>27.5</v>
      </c>
      <c r="O85" s="17">
        <v>20719</v>
      </c>
      <c r="P85" s="17">
        <v>838.9</v>
      </c>
      <c r="Q85" s="17">
        <v>-16.738</v>
      </c>
      <c r="R85" s="17">
        <v>22415.050999999999</v>
      </c>
      <c r="S85" s="17">
        <v>16.707999999999998</v>
      </c>
      <c r="T85" s="17">
        <v>-39.200000000000003</v>
      </c>
      <c r="U85" s="17">
        <v>-9.8000000000000004E-2</v>
      </c>
      <c r="V85" s="17">
        <v>-4.9029999999999996</v>
      </c>
      <c r="W85" s="17">
        <v>16166.5322</v>
      </c>
      <c r="X85" s="17">
        <v>9994</v>
      </c>
      <c r="Y85" s="17">
        <v>31.47</v>
      </c>
      <c r="Z85" s="17">
        <v>-141.435</v>
      </c>
    </row>
    <row r="86" spans="1:26" x14ac:dyDescent="0.2">
      <c r="A86" s="27">
        <v>45496</v>
      </c>
      <c r="B86" s="17">
        <v>372</v>
      </c>
      <c r="C86" s="14">
        <v>0.373</v>
      </c>
      <c r="D86" s="17">
        <v>-275.90499999999997</v>
      </c>
      <c r="E86" s="17">
        <v>42.271999999999998</v>
      </c>
      <c r="F86" s="17">
        <v>-40.92</v>
      </c>
      <c r="G86" s="17">
        <v>68.2</v>
      </c>
      <c r="H86" s="17">
        <v>26.001999999999999</v>
      </c>
      <c r="I86" s="17">
        <v>-136.25</v>
      </c>
      <c r="J86" s="17">
        <v>1759.5</v>
      </c>
      <c r="K86" s="17">
        <v>6</v>
      </c>
      <c r="L86" s="17">
        <v>2.5000000000000001E-2</v>
      </c>
      <c r="M86" s="17">
        <v>26.25</v>
      </c>
      <c r="N86" s="17">
        <v>26.555</v>
      </c>
      <c r="O86" s="17">
        <v>20457.5</v>
      </c>
      <c r="P86" s="17">
        <v>831.2</v>
      </c>
      <c r="Q86" s="17">
        <v>-15.932</v>
      </c>
      <c r="R86" s="17">
        <v>22341.5</v>
      </c>
      <c r="S86" s="17">
        <v>16.797999999999998</v>
      </c>
      <c r="T86" s="17">
        <v>-39.549999999999997</v>
      </c>
      <c r="U86" s="17">
        <v>-8.7499999999999994E-2</v>
      </c>
      <c r="V86" s="17">
        <v>-4.9729999999999999</v>
      </c>
      <c r="W86" s="17">
        <v>16166.5322</v>
      </c>
      <c r="X86" s="17">
        <v>10777</v>
      </c>
      <c r="Y86" s="17">
        <v>31.54</v>
      </c>
      <c r="Z86" s="17">
        <v>-143.845</v>
      </c>
    </row>
    <row r="87" spans="1:26" x14ac:dyDescent="0.2">
      <c r="A87" s="27">
        <v>45495</v>
      </c>
      <c r="B87" s="17">
        <v>364.17200000000003</v>
      </c>
      <c r="C87" s="14">
        <v>0.43</v>
      </c>
      <c r="D87" s="17">
        <v>-282.5</v>
      </c>
      <c r="E87" s="17">
        <v>40.47</v>
      </c>
      <c r="F87" s="17">
        <v>-39.645000000000003</v>
      </c>
      <c r="G87" s="17">
        <v>70.83</v>
      </c>
      <c r="H87" s="17">
        <v>24.803000000000001</v>
      </c>
      <c r="I87" s="17">
        <v>-163.755</v>
      </c>
      <c r="J87" s="17">
        <v>1747.75</v>
      </c>
      <c r="K87" s="17">
        <v>5.7</v>
      </c>
      <c r="L87" s="17">
        <v>2.5000000000000001E-2</v>
      </c>
      <c r="M87" s="17">
        <v>26.25</v>
      </c>
      <c r="N87" s="17">
        <v>25.193680000000001</v>
      </c>
      <c r="O87" s="17">
        <v>19030.900000000001</v>
      </c>
      <c r="P87" s="17">
        <v>853.8</v>
      </c>
      <c r="Q87" s="17">
        <v>-13.7</v>
      </c>
      <c r="R87" s="17">
        <v>22627.705000000002</v>
      </c>
      <c r="S87" s="17">
        <v>15.705</v>
      </c>
      <c r="T87" s="17">
        <v>-39.549999999999997</v>
      </c>
      <c r="U87" s="17">
        <v>-5.8000000000000003E-2</v>
      </c>
      <c r="V87" s="17">
        <v>-4.96</v>
      </c>
      <c r="W87" s="17">
        <v>16166.5322</v>
      </c>
      <c r="X87" s="17">
        <v>11701</v>
      </c>
      <c r="Y87" s="17">
        <v>31.62</v>
      </c>
      <c r="Z87" s="17">
        <v>-145.51900000000001</v>
      </c>
    </row>
    <row r="88" spans="1:26" x14ac:dyDescent="0.2">
      <c r="A88" s="27">
        <v>45492</v>
      </c>
      <c r="B88" s="17">
        <v>360.32</v>
      </c>
      <c r="C88" s="14">
        <v>0.4</v>
      </c>
      <c r="D88" s="17">
        <v>-312</v>
      </c>
      <c r="E88" s="17">
        <v>41.552</v>
      </c>
      <c r="F88" s="17">
        <v>-39.4</v>
      </c>
      <c r="G88" s="17">
        <v>70.492999999999995</v>
      </c>
      <c r="H88" s="17">
        <v>26</v>
      </c>
      <c r="I88" s="17">
        <v>-121.245</v>
      </c>
      <c r="J88" s="17">
        <v>1762.74</v>
      </c>
      <c r="K88" s="17">
        <v>5</v>
      </c>
      <c r="L88" s="17">
        <v>1.32E-2</v>
      </c>
      <c r="M88" s="17">
        <v>26.434999999999999</v>
      </c>
      <c r="N88" s="17">
        <v>26.922280000000001</v>
      </c>
      <c r="O88" s="17">
        <v>18726.3</v>
      </c>
      <c r="P88" s="17">
        <v>844.3</v>
      </c>
      <c r="Q88" s="17">
        <v>-14.5</v>
      </c>
      <c r="R88" s="17">
        <v>23688.532999999999</v>
      </c>
      <c r="S88" s="17">
        <v>15.018000000000001</v>
      </c>
      <c r="T88" s="17">
        <v>-39.53</v>
      </c>
      <c r="U88" s="17">
        <v>-7.6999999999999999E-2</v>
      </c>
      <c r="V88" s="17">
        <v>-4.8</v>
      </c>
      <c r="W88" s="17">
        <v>16166.5322</v>
      </c>
      <c r="X88" s="17">
        <v>11234</v>
      </c>
      <c r="Y88" s="17">
        <v>31.59</v>
      </c>
      <c r="Z88" s="17">
        <v>-148.1</v>
      </c>
    </row>
    <row r="89" spans="1:26" x14ac:dyDescent="0.2">
      <c r="A89" s="27">
        <v>45491</v>
      </c>
      <c r="B89" s="17">
        <v>379.91699999999997</v>
      </c>
      <c r="C89" s="14">
        <v>0.4</v>
      </c>
      <c r="D89" s="17">
        <v>-303.45499999999998</v>
      </c>
      <c r="E89" s="17">
        <v>41.052</v>
      </c>
      <c r="F89" s="17">
        <v>-39.04</v>
      </c>
      <c r="G89" s="17">
        <v>71.58</v>
      </c>
      <c r="H89" s="17">
        <v>24</v>
      </c>
      <c r="I89" s="17">
        <v>-142.62</v>
      </c>
      <c r="J89" s="17">
        <v>1771.75</v>
      </c>
      <c r="K89" s="17">
        <v>4</v>
      </c>
      <c r="L89" s="17">
        <v>1.15E-2</v>
      </c>
      <c r="M89" s="17">
        <v>27</v>
      </c>
      <c r="N89" s="17">
        <v>25.965</v>
      </c>
      <c r="O89" s="17">
        <v>18416.5</v>
      </c>
      <c r="P89" s="17">
        <v>860.6</v>
      </c>
      <c r="Q89" s="17">
        <v>-15.222</v>
      </c>
      <c r="R89" s="17">
        <v>23189.75</v>
      </c>
      <c r="S89" s="17">
        <v>15.234999999999999</v>
      </c>
      <c r="T89" s="17">
        <v>-40.049999999999997</v>
      </c>
      <c r="U89" s="17">
        <v>-9.4E-2</v>
      </c>
      <c r="V89" s="17">
        <v>-4.8949999999999996</v>
      </c>
      <c r="W89" s="17">
        <v>16166.5322</v>
      </c>
      <c r="X89" s="17">
        <v>10373</v>
      </c>
      <c r="Y89" s="17">
        <v>32.130000000000003</v>
      </c>
      <c r="Z89" s="17">
        <v>-150.11000000000001</v>
      </c>
    </row>
    <row r="90" spans="1:26" x14ac:dyDescent="0.2">
      <c r="A90" s="27">
        <v>45490</v>
      </c>
      <c r="B90" s="17">
        <v>354.65499999999997</v>
      </c>
      <c r="C90" s="14">
        <v>0.3</v>
      </c>
      <c r="D90" s="17">
        <v>-291.75</v>
      </c>
      <c r="E90" s="17">
        <v>39.645000000000003</v>
      </c>
      <c r="F90" s="17">
        <v>-39.06</v>
      </c>
      <c r="G90" s="17">
        <v>71.283000000000001</v>
      </c>
      <c r="H90" s="17">
        <v>22</v>
      </c>
      <c r="I90" s="17">
        <v>-124.49</v>
      </c>
      <c r="J90" s="17">
        <v>1716.25</v>
      </c>
      <c r="K90" s="17">
        <v>5</v>
      </c>
      <c r="L90" s="17">
        <v>1.6899999999999998E-2</v>
      </c>
      <c r="M90" s="17">
        <v>25.28</v>
      </c>
      <c r="N90" s="17">
        <v>29</v>
      </c>
      <c r="O90" s="17">
        <v>19227.5</v>
      </c>
      <c r="P90" s="17">
        <v>832.5</v>
      </c>
      <c r="Q90" s="17">
        <v>-15.345000000000001</v>
      </c>
      <c r="R90" s="17">
        <v>23211.25</v>
      </c>
      <c r="S90" s="17">
        <v>14.97</v>
      </c>
      <c r="T90" s="17">
        <v>-39.56</v>
      </c>
      <c r="U90" s="17">
        <v>-0.13059999999999999</v>
      </c>
      <c r="V90" s="17">
        <v>-4.7629999999999999</v>
      </c>
      <c r="W90" s="17">
        <v>16166.5322</v>
      </c>
      <c r="X90" s="17">
        <v>9373</v>
      </c>
      <c r="Y90" s="17">
        <v>31.89</v>
      </c>
      <c r="Z90" s="17">
        <v>-145.02000000000001</v>
      </c>
    </row>
    <row r="91" spans="1:26" x14ac:dyDescent="0.2">
      <c r="A91" s="27">
        <v>45489</v>
      </c>
      <c r="B91" s="17">
        <v>353.69</v>
      </c>
      <c r="C91" s="14">
        <v>0.3</v>
      </c>
      <c r="D91" s="17">
        <v>-273</v>
      </c>
      <c r="E91" s="17">
        <v>38.576999999999998</v>
      </c>
      <c r="F91" s="17">
        <v>-39.950000000000003</v>
      </c>
      <c r="G91" s="17">
        <v>73.25</v>
      </c>
      <c r="H91" s="17">
        <v>20.170000000000002</v>
      </c>
      <c r="I91" s="17">
        <v>-153.25</v>
      </c>
      <c r="J91" s="17">
        <v>1704.75</v>
      </c>
      <c r="K91" s="17">
        <v>3</v>
      </c>
      <c r="L91" s="17">
        <v>2.4E-2</v>
      </c>
      <c r="M91" s="17">
        <v>25</v>
      </c>
      <c r="N91" s="17">
        <v>28.43</v>
      </c>
      <c r="O91" s="17">
        <v>19128.5</v>
      </c>
      <c r="P91" s="17">
        <v>816.2</v>
      </c>
      <c r="Q91" s="17">
        <v>-14.555</v>
      </c>
      <c r="R91" s="17">
        <v>23763.49</v>
      </c>
      <c r="S91" s="17">
        <v>14.585000000000001</v>
      </c>
      <c r="T91" s="17">
        <v>-40</v>
      </c>
      <c r="U91" s="17">
        <v>-9.5000000000000001E-2</v>
      </c>
      <c r="V91" s="17">
        <v>-4.8099999999999996</v>
      </c>
      <c r="W91" s="17">
        <v>16166.5322</v>
      </c>
      <c r="X91" s="17">
        <v>9235</v>
      </c>
      <c r="Y91" s="17">
        <v>31.533000000000001</v>
      </c>
      <c r="Z91" s="17">
        <v>-146.75899999999999</v>
      </c>
    </row>
    <row r="92" spans="1:26" x14ac:dyDescent="0.2">
      <c r="A92" s="27">
        <v>45488</v>
      </c>
      <c r="B92" s="17">
        <v>356.31</v>
      </c>
      <c r="C92" s="14">
        <v>0.28000000000000003</v>
      </c>
      <c r="D92" s="17">
        <v>-275</v>
      </c>
      <c r="E92" s="17">
        <v>37.215000000000003</v>
      </c>
      <c r="F92" s="17">
        <v>-38.6</v>
      </c>
      <c r="G92" s="17">
        <v>75.194999999999993</v>
      </c>
      <c r="H92" s="17">
        <v>24</v>
      </c>
      <c r="I92" s="17">
        <v>-122.125</v>
      </c>
      <c r="J92" s="17">
        <v>1708.5</v>
      </c>
      <c r="K92" s="17">
        <v>-6.5</v>
      </c>
      <c r="L92" s="17">
        <v>0.02</v>
      </c>
      <c r="M92" s="17">
        <v>26</v>
      </c>
      <c r="N92" s="17">
        <v>28.951699999999999</v>
      </c>
      <c r="O92" s="17">
        <v>16677.3</v>
      </c>
      <c r="P92" s="17">
        <v>838.5</v>
      </c>
      <c r="Q92" s="17">
        <v>-13.78</v>
      </c>
      <c r="R92" s="17">
        <v>22773.855</v>
      </c>
      <c r="S92" s="17">
        <v>14.247999999999999</v>
      </c>
      <c r="T92" s="17">
        <v>-39.685000000000002</v>
      </c>
      <c r="U92" s="17">
        <v>-8.9200000000000002E-2</v>
      </c>
      <c r="V92" s="17">
        <v>-4.8780000000000001</v>
      </c>
      <c r="W92" s="17">
        <v>16166.5322</v>
      </c>
      <c r="X92" s="17">
        <v>5972</v>
      </c>
      <c r="Y92" s="17">
        <v>31.59</v>
      </c>
      <c r="Z92" s="17">
        <v>-146.79</v>
      </c>
    </row>
    <row r="93" spans="1:26" x14ac:dyDescent="0.2">
      <c r="A93" s="27">
        <v>45485</v>
      </c>
      <c r="B93" s="17">
        <v>357.84500000000003</v>
      </c>
      <c r="C93" s="14">
        <v>0.4</v>
      </c>
      <c r="D93" s="17">
        <v>-322</v>
      </c>
      <c r="E93" s="17">
        <v>37.823</v>
      </c>
      <c r="F93" s="17">
        <v>-38.799999999999997</v>
      </c>
      <c r="G93" s="17">
        <v>75.959999999999994</v>
      </c>
      <c r="H93" s="17">
        <v>20.5</v>
      </c>
      <c r="I93" s="17">
        <v>-102.985</v>
      </c>
      <c r="J93" s="17">
        <v>1715.25</v>
      </c>
      <c r="K93" s="17">
        <v>-8.5</v>
      </c>
      <c r="L93" s="17">
        <v>0.01</v>
      </c>
      <c r="M93" s="17">
        <v>26.5</v>
      </c>
      <c r="N93" s="17">
        <v>27.258400000000002</v>
      </c>
      <c r="O93" s="17">
        <v>18520</v>
      </c>
      <c r="P93" s="17">
        <v>818.8</v>
      </c>
      <c r="Q93" s="17">
        <v>-14.125</v>
      </c>
      <c r="R93" s="17">
        <v>22793</v>
      </c>
      <c r="S93" s="17">
        <v>14.73</v>
      </c>
      <c r="T93" s="17">
        <v>-39.479999999999997</v>
      </c>
      <c r="U93" s="17">
        <v>-0.1113</v>
      </c>
      <c r="V93" s="17">
        <v>-4.9249999999999998</v>
      </c>
      <c r="W93" s="17">
        <v>16166.5322</v>
      </c>
      <c r="X93" s="17">
        <v>6000</v>
      </c>
      <c r="Y93" s="17">
        <v>31.59</v>
      </c>
      <c r="Z93" s="17">
        <v>-146.529</v>
      </c>
    </row>
    <row r="94" spans="1:26" x14ac:dyDescent="0.2">
      <c r="A94" s="27">
        <v>45484</v>
      </c>
      <c r="B94" s="17">
        <v>360.37</v>
      </c>
      <c r="C94" s="14">
        <v>0.4</v>
      </c>
      <c r="D94" s="17">
        <v>-334.16</v>
      </c>
      <c r="E94" s="17">
        <v>38.103000000000002</v>
      </c>
      <c r="F94" s="17">
        <v>-39.5</v>
      </c>
      <c r="G94" s="17">
        <v>78.5</v>
      </c>
      <c r="H94" s="17">
        <v>19</v>
      </c>
      <c r="I94" s="17">
        <v>-55</v>
      </c>
      <c r="J94" s="17">
        <v>1763.5</v>
      </c>
      <c r="K94" s="17">
        <v>-13</v>
      </c>
      <c r="L94" s="17">
        <v>0.01</v>
      </c>
      <c r="M94" s="17">
        <v>28</v>
      </c>
      <c r="N94" s="17">
        <v>24.65315</v>
      </c>
      <c r="O94" s="17">
        <v>18971.3</v>
      </c>
      <c r="P94" s="17">
        <v>851.5</v>
      </c>
      <c r="Q94" s="17">
        <v>-17</v>
      </c>
      <c r="R94" s="17">
        <v>22041.25</v>
      </c>
      <c r="S94" s="17">
        <v>14.163</v>
      </c>
      <c r="T94" s="17">
        <v>-39.128</v>
      </c>
      <c r="U94" s="17">
        <v>-0.12</v>
      </c>
      <c r="V94" s="17">
        <v>-4.96</v>
      </c>
      <c r="W94" s="17">
        <v>16166.5322</v>
      </c>
      <c r="X94" s="17">
        <v>8000</v>
      </c>
      <c r="Y94" s="17">
        <v>31.745000000000001</v>
      </c>
      <c r="Z94" s="17">
        <v>-149.52600000000001</v>
      </c>
    </row>
    <row r="95" spans="1:26" x14ac:dyDescent="0.2">
      <c r="A95" s="27">
        <v>45483</v>
      </c>
      <c r="B95" s="17">
        <v>358.06099999999998</v>
      </c>
      <c r="C95" s="14">
        <v>0.28000000000000003</v>
      </c>
      <c r="D95" s="17">
        <v>-294.57799999999997</v>
      </c>
      <c r="E95" s="17">
        <v>38.42</v>
      </c>
      <c r="F95" s="17">
        <v>-39.85</v>
      </c>
      <c r="G95" s="17">
        <v>78.06</v>
      </c>
      <c r="H95" s="17">
        <v>20.440000000000001</v>
      </c>
      <c r="I95" s="17">
        <v>-81.239999999999995</v>
      </c>
      <c r="J95" s="17">
        <v>1727.5</v>
      </c>
      <c r="K95" s="17">
        <v>-13</v>
      </c>
      <c r="L95" s="17">
        <v>0.03</v>
      </c>
      <c r="M95" s="17">
        <v>27.5</v>
      </c>
      <c r="N95" s="17">
        <v>24.314419999999998</v>
      </c>
      <c r="O95" s="17">
        <v>19477.5</v>
      </c>
      <c r="P95" s="17">
        <v>835.9</v>
      </c>
      <c r="Q95" s="17">
        <v>-14.823</v>
      </c>
      <c r="R95" s="17">
        <v>21958.449000000001</v>
      </c>
      <c r="S95" s="17">
        <v>15.36</v>
      </c>
      <c r="T95" s="17">
        <v>-38.65</v>
      </c>
      <c r="U95" s="17">
        <v>-7.2999999999999995E-2</v>
      </c>
      <c r="V95" s="17">
        <v>-4.625</v>
      </c>
      <c r="W95" s="17">
        <v>16166.5322</v>
      </c>
      <c r="X95" s="17">
        <v>8770</v>
      </c>
      <c r="Y95" s="17">
        <v>31.17</v>
      </c>
      <c r="Z95" s="17">
        <v>-150.03</v>
      </c>
    </row>
    <row r="96" spans="1:26" x14ac:dyDescent="0.2">
      <c r="A96" s="27">
        <v>45482</v>
      </c>
      <c r="B96" s="17">
        <v>356.22</v>
      </c>
      <c r="C96" s="14">
        <v>0.23</v>
      </c>
      <c r="D96" s="17">
        <v>-284.25</v>
      </c>
      <c r="E96" s="17">
        <v>39.493000000000002</v>
      </c>
      <c r="F96" s="17">
        <v>-34.25</v>
      </c>
      <c r="G96" s="17">
        <v>77.584000000000003</v>
      </c>
      <c r="H96" s="17">
        <v>20.253</v>
      </c>
      <c r="I96" s="17">
        <v>-94.75</v>
      </c>
      <c r="J96" s="17">
        <v>1742</v>
      </c>
      <c r="K96" s="17">
        <v>-13</v>
      </c>
      <c r="L96" s="17">
        <v>0.03</v>
      </c>
      <c r="M96" s="17">
        <v>27.5</v>
      </c>
      <c r="N96" s="17">
        <v>26</v>
      </c>
      <c r="O96" s="17">
        <v>21020.3</v>
      </c>
      <c r="P96" s="17">
        <v>859</v>
      </c>
      <c r="Q96" s="17">
        <v>-14</v>
      </c>
      <c r="R96" s="17">
        <v>22093.5</v>
      </c>
      <c r="S96" s="17">
        <v>15.89</v>
      </c>
      <c r="T96" s="17">
        <v>-38.590000000000003</v>
      </c>
      <c r="U96" s="17">
        <v>-6.9800000000000001E-2</v>
      </c>
      <c r="V96" s="17">
        <v>-4.63</v>
      </c>
      <c r="W96" s="17">
        <v>16166.5322</v>
      </c>
      <c r="X96" s="17">
        <v>8714</v>
      </c>
      <c r="Y96" s="17">
        <v>31.19</v>
      </c>
      <c r="Z96" s="17">
        <v>-149.51599999999999</v>
      </c>
    </row>
    <row r="97" spans="1:26" x14ac:dyDescent="0.2">
      <c r="A97" s="27">
        <v>45481</v>
      </c>
      <c r="B97" s="17">
        <v>355.93</v>
      </c>
      <c r="C97" s="14">
        <v>0.26</v>
      </c>
      <c r="D97" s="17">
        <v>-293</v>
      </c>
      <c r="E97" s="17">
        <v>38.902999999999999</v>
      </c>
      <c r="F97" s="17">
        <v>-33.35</v>
      </c>
      <c r="G97" s="17">
        <v>78.92</v>
      </c>
      <c r="H97" s="17">
        <v>21.69</v>
      </c>
      <c r="I97" s="17">
        <v>-19.920000000000002</v>
      </c>
      <c r="J97" s="17">
        <v>1757.25</v>
      </c>
      <c r="K97" s="17">
        <v>-13</v>
      </c>
      <c r="L97" s="17">
        <v>0.02</v>
      </c>
      <c r="M97" s="17">
        <v>27.315000000000001</v>
      </c>
      <c r="N97" s="17">
        <v>26.463100000000001</v>
      </c>
      <c r="O97" s="17">
        <v>21899.5</v>
      </c>
      <c r="P97" s="17">
        <v>853.7</v>
      </c>
      <c r="Q97" s="17">
        <v>-13.967000000000001</v>
      </c>
      <c r="R97" s="17">
        <v>21901.550999999999</v>
      </c>
      <c r="S97" s="17">
        <v>15.595000000000001</v>
      </c>
      <c r="T97" s="17">
        <v>-38.65</v>
      </c>
      <c r="U97" s="17">
        <v>-6.3E-2</v>
      </c>
      <c r="V97" s="17">
        <v>-4.6349999999999998</v>
      </c>
      <c r="W97" s="17">
        <v>16166.5322</v>
      </c>
      <c r="X97" s="17">
        <v>8672</v>
      </c>
      <c r="Y97" s="17">
        <v>31.21</v>
      </c>
      <c r="Z97" s="17">
        <v>-149.13200000000001</v>
      </c>
    </row>
    <row r="98" spans="1:26" x14ac:dyDescent="0.2">
      <c r="A98" s="27">
        <v>45478</v>
      </c>
      <c r="B98" s="17">
        <v>352.63</v>
      </c>
      <c r="C98" s="14">
        <v>0.25</v>
      </c>
      <c r="D98" s="17">
        <v>-318.63</v>
      </c>
      <c r="E98" s="17">
        <v>39.56</v>
      </c>
      <c r="F98" s="17">
        <v>-32.865000000000002</v>
      </c>
      <c r="G98" s="17">
        <v>78.894999999999996</v>
      </c>
      <c r="H98" s="17">
        <v>22.042999999999999</v>
      </c>
      <c r="I98" s="17">
        <v>-76.995000000000005</v>
      </c>
      <c r="J98" s="17">
        <v>1764.5</v>
      </c>
      <c r="K98" s="17">
        <v>-5</v>
      </c>
      <c r="L98" s="17">
        <v>0.03</v>
      </c>
      <c r="M98" s="17">
        <v>28</v>
      </c>
      <c r="N98" s="17">
        <v>26.93685</v>
      </c>
      <c r="O98" s="17">
        <v>22350</v>
      </c>
      <c r="P98" s="17">
        <v>847</v>
      </c>
      <c r="Q98" s="17">
        <v>-14</v>
      </c>
      <c r="R98" s="17">
        <v>22025.75</v>
      </c>
      <c r="S98" s="17">
        <v>15.545</v>
      </c>
      <c r="T98" s="17">
        <v>-38.340000000000003</v>
      </c>
      <c r="U98" s="17">
        <v>-2.35E-2</v>
      </c>
      <c r="V98" s="17">
        <v>-4.7</v>
      </c>
      <c r="W98" s="17">
        <v>16166.5322</v>
      </c>
      <c r="X98" s="17">
        <v>9043.2999999999993</v>
      </c>
      <c r="Y98" s="17">
        <v>31.355</v>
      </c>
      <c r="Z98" s="17">
        <v>-149.215</v>
      </c>
    </row>
    <row r="99" spans="1:26" x14ac:dyDescent="0.2">
      <c r="A99" s="27">
        <v>45477</v>
      </c>
      <c r="B99" s="17">
        <v>360.26600000000002</v>
      </c>
      <c r="C99" s="14">
        <v>0.24</v>
      </c>
      <c r="D99" s="17">
        <v>-298.75</v>
      </c>
      <c r="E99" s="17">
        <v>40.338000000000001</v>
      </c>
      <c r="F99" s="17">
        <v>-33.03</v>
      </c>
      <c r="G99" s="17">
        <v>80.375</v>
      </c>
      <c r="H99" s="17">
        <v>21.5</v>
      </c>
      <c r="I99" s="17">
        <v>-92.495000000000005</v>
      </c>
      <c r="J99" s="17">
        <v>1790.547</v>
      </c>
      <c r="K99" s="17">
        <v>-5</v>
      </c>
      <c r="L99" s="17">
        <v>0.03</v>
      </c>
      <c r="M99" s="17">
        <v>28.5</v>
      </c>
      <c r="N99" s="17">
        <v>34.46</v>
      </c>
      <c r="O99" s="17">
        <v>20256</v>
      </c>
      <c r="P99" s="17">
        <v>857.9</v>
      </c>
      <c r="Q99" s="17">
        <v>-12.5</v>
      </c>
      <c r="R99" s="17">
        <v>21231.16</v>
      </c>
      <c r="S99" s="17">
        <v>16.045000000000002</v>
      </c>
      <c r="T99" s="17">
        <v>-39.1</v>
      </c>
      <c r="U99" s="17">
        <v>-2E-3</v>
      </c>
      <c r="V99" s="17">
        <v>-4.7249999999999996</v>
      </c>
      <c r="W99" s="17">
        <v>16166.5322</v>
      </c>
      <c r="X99" s="17">
        <v>10599.8</v>
      </c>
      <c r="Y99" s="17">
        <v>31.74</v>
      </c>
      <c r="Z99" s="17">
        <v>-151.98500000000001</v>
      </c>
    </row>
    <row r="100" spans="1:26" x14ac:dyDescent="0.2">
      <c r="A100" s="27">
        <v>45476</v>
      </c>
      <c r="B100" s="17">
        <v>383.31</v>
      </c>
      <c r="C100" s="14">
        <v>0.19</v>
      </c>
      <c r="D100" s="17">
        <v>-274.5</v>
      </c>
      <c r="E100" s="17">
        <v>40.844999999999999</v>
      </c>
      <c r="F100" s="17">
        <v>-32.35</v>
      </c>
      <c r="G100" s="17">
        <v>80.319999999999993</v>
      </c>
      <c r="H100" s="17">
        <v>22.49</v>
      </c>
      <c r="I100" s="17">
        <v>-77.5</v>
      </c>
      <c r="J100" s="17">
        <v>1802.748</v>
      </c>
      <c r="K100" s="17">
        <v>-5</v>
      </c>
      <c r="L100" s="17">
        <v>0.05</v>
      </c>
      <c r="M100" s="17">
        <v>27.5</v>
      </c>
      <c r="N100" s="17">
        <v>34.012749999999997</v>
      </c>
      <c r="O100" s="17">
        <v>20214</v>
      </c>
      <c r="P100" s="17">
        <v>846.8</v>
      </c>
      <c r="Q100" s="17">
        <v>-12.2</v>
      </c>
      <c r="R100" s="17">
        <v>20824.75</v>
      </c>
      <c r="S100" s="17">
        <v>16.170000000000002</v>
      </c>
      <c r="T100" s="17">
        <v>-38.65</v>
      </c>
      <c r="U100" s="17">
        <v>5.4999999999999997E-3</v>
      </c>
      <c r="V100" s="17">
        <v>-4.7430000000000003</v>
      </c>
      <c r="W100" s="17">
        <v>16166.5322</v>
      </c>
      <c r="X100" s="17">
        <v>8500</v>
      </c>
      <c r="Y100" s="17">
        <v>31.187999999999999</v>
      </c>
      <c r="Z100" s="17">
        <v>-150.155</v>
      </c>
    </row>
    <row r="101" spans="1:26" x14ac:dyDescent="0.2">
      <c r="A101" s="27">
        <v>45475</v>
      </c>
      <c r="B101" s="17">
        <v>371.55500000000001</v>
      </c>
      <c r="C101" s="14">
        <v>0.25</v>
      </c>
      <c r="D101" s="17">
        <v>-297.95499999999998</v>
      </c>
      <c r="E101" s="17">
        <v>40.155000000000001</v>
      </c>
      <c r="F101" s="17">
        <v>-32.049999999999997</v>
      </c>
      <c r="G101" s="17">
        <v>80.31</v>
      </c>
      <c r="H101" s="17">
        <v>21.747</v>
      </c>
      <c r="I101" s="17">
        <v>-130</v>
      </c>
      <c r="J101" s="17">
        <v>1761</v>
      </c>
      <c r="K101" s="17">
        <v>-4.9000000000000004</v>
      </c>
      <c r="L101" s="17">
        <v>0.05</v>
      </c>
      <c r="M101" s="17">
        <v>27.5</v>
      </c>
      <c r="N101" s="17">
        <v>34.039949999999997</v>
      </c>
      <c r="O101" s="17">
        <v>19822.3</v>
      </c>
      <c r="P101" s="17">
        <v>850.2</v>
      </c>
      <c r="Q101" s="17">
        <v>-11.5</v>
      </c>
      <c r="R101" s="17">
        <v>21683</v>
      </c>
      <c r="S101" s="17">
        <v>15.555</v>
      </c>
      <c r="T101" s="17">
        <v>-39.25</v>
      </c>
      <c r="U101" s="17">
        <v>-4.4999999999999998E-2</v>
      </c>
      <c r="V101" s="17">
        <v>-4.758</v>
      </c>
      <c r="W101" s="17">
        <v>16166.5322</v>
      </c>
      <c r="X101" s="17">
        <v>11171.3</v>
      </c>
      <c r="Y101" s="17">
        <v>31.164999999999999</v>
      </c>
      <c r="Z101" s="17">
        <v>-149.93</v>
      </c>
    </row>
    <row r="102" spans="1:26" x14ac:dyDescent="0.2">
      <c r="A102" s="27">
        <v>45474</v>
      </c>
      <c r="B102" s="17">
        <v>364.82499999999999</v>
      </c>
      <c r="C102" s="14">
        <v>0.25</v>
      </c>
      <c r="D102" s="17">
        <v>-315</v>
      </c>
      <c r="E102" s="17">
        <v>40.21</v>
      </c>
      <c r="F102" s="17">
        <v>-31.164999999999999</v>
      </c>
      <c r="G102" s="17">
        <v>82.74</v>
      </c>
      <c r="H102" s="17">
        <v>21</v>
      </c>
      <c r="I102" s="17">
        <v>-100.25</v>
      </c>
      <c r="J102" s="17">
        <v>1756.5</v>
      </c>
      <c r="K102" s="17">
        <v>-2</v>
      </c>
      <c r="L102" s="17">
        <v>3.15E-2</v>
      </c>
      <c r="M102" s="17">
        <v>27.5</v>
      </c>
      <c r="N102" s="17">
        <v>33.5</v>
      </c>
      <c r="O102" s="17">
        <v>19360</v>
      </c>
      <c r="P102" s="17">
        <v>835.5</v>
      </c>
      <c r="Q102" s="17">
        <v>-11</v>
      </c>
      <c r="R102" s="17">
        <v>22230.675999999999</v>
      </c>
      <c r="S102" s="17">
        <v>15.308</v>
      </c>
      <c r="T102" s="17">
        <v>-39.505000000000003</v>
      </c>
      <c r="U102" s="17">
        <v>-6.0100000000000001E-2</v>
      </c>
      <c r="V102" s="17">
        <v>-4.6379999999999999</v>
      </c>
      <c r="W102" s="17">
        <v>16166.5322</v>
      </c>
      <c r="X102" s="17">
        <v>12747.5</v>
      </c>
      <c r="Y102" s="17">
        <v>31.225000000000001</v>
      </c>
      <c r="Z102" s="17">
        <v>-150.26</v>
      </c>
    </row>
    <row r="103" spans="1:26" x14ac:dyDescent="0.2">
      <c r="A103" s="27">
        <v>45471</v>
      </c>
      <c r="B103" s="17">
        <v>375.03500000000003</v>
      </c>
      <c r="C103" s="14">
        <v>0.36</v>
      </c>
      <c r="D103" s="17">
        <v>-331</v>
      </c>
      <c r="E103" s="17">
        <v>40.295000000000002</v>
      </c>
      <c r="F103" s="17">
        <v>-31.25</v>
      </c>
      <c r="G103" s="17">
        <v>83.05</v>
      </c>
      <c r="H103" s="17">
        <v>16.097999999999999</v>
      </c>
      <c r="I103" s="17">
        <v>-86.245000000000005</v>
      </c>
      <c r="J103" s="17">
        <v>1783</v>
      </c>
      <c r="K103" s="17">
        <v>0</v>
      </c>
      <c r="L103" s="17">
        <v>0.04</v>
      </c>
      <c r="M103" s="17">
        <v>28</v>
      </c>
      <c r="N103" s="17">
        <v>32.955150000000003</v>
      </c>
      <c r="O103" s="17">
        <v>20633.8</v>
      </c>
      <c r="P103" s="17">
        <v>856.9</v>
      </c>
      <c r="Q103" s="17">
        <v>-12.664999999999999</v>
      </c>
      <c r="R103" s="17">
        <v>22493.75</v>
      </c>
      <c r="S103" s="17">
        <v>14.962999999999999</v>
      </c>
      <c r="T103" s="17">
        <v>-40.04</v>
      </c>
      <c r="U103" s="17">
        <v>-6.4600000000000005E-2</v>
      </c>
      <c r="V103" s="17">
        <v>-4.7530000000000001</v>
      </c>
      <c r="W103" s="17">
        <v>16166.5322</v>
      </c>
      <c r="X103" s="17">
        <v>13438.8</v>
      </c>
      <c r="Y103" s="17">
        <v>32.06</v>
      </c>
      <c r="Z103" s="17">
        <v>-152.6</v>
      </c>
    </row>
    <row r="104" spans="1:26" x14ac:dyDescent="0.2">
      <c r="A104" s="27">
        <v>45470</v>
      </c>
      <c r="B104" s="17">
        <v>367.81299999999999</v>
      </c>
      <c r="C104" s="14">
        <v>0.48</v>
      </c>
      <c r="D104" s="17">
        <v>-323</v>
      </c>
      <c r="E104" s="17">
        <v>40.826999999999998</v>
      </c>
      <c r="F104" s="17">
        <v>-30.4</v>
      </c>
      <c r="G104" s="17">
        <v>85.864999999999995</v>
      </c>
      <c r="H104" s="17">
        <v>27.757999999999999</v>
      </c>
      <c r="I104" s="17">
        <v>-104.87</v>
      </c>
      <c r="J104" s="17">
        <v>1828.75</v>
      </c>
      <c r="K104" s="17">
        <v>0</v>
      </c>
      <c r="L104" s="17">
        <v>0.05</v>
      </c>
      <c r="M104" s="17">
        <v>27.995000000000001</v>
      </c>
      <c r="N104" s="17">
        <v>30.304649999999999</v>
      </c>
      <c r="O104" s="17">
        <v>19789.8</v>
      </c>
      <c r="P104" s="17">
        <v>891.5</v>
      </c>
      <c r="Q104" s="17">
        <v>-13.675000000000001</v>
      </c>
      <c r="R104" s="17">
        <v>21792.25</v>
      </c>
      <c r="S104" s="17">
        <v>15.77</v>
      </c>
      <c r="T104" s="17">
        <v>-40.104999999999997</v>
      </c>
      <c r="U104" s="17">
        <v>-7.5999999999999998E-2</v>
      </c>
      <c r="V104" s="17">
        <v>-4.8520000000000003</v>
      </c>
      <c r="W104" s="17">
        <v>16166.5322</v>
      </c>
      <c r="X104" s="17">
        <v>12525.5</v>
      </c>
      <c r="Y104" s="17">
        <v>32.590000000000003</v>
      </c>
      <c r="Z104" s="17">
        <v>-154.495</v>
      </c>
    </row>
    <row r="105" spans="1:26" x14ac:dyDescent="0.2">
      <c r="A105" s="27">
        <v>45469</v>
      </c>
      <c r="B105" s="17">
        <v>337.27300000000002</v>
      </c>
      <c r="C105" s="14">
        <v>0.52500000000000002</v>
      </c>
      <c r="D105" s="17">
        <v>-338.25</v>
      </c>
      <c r="E105" s="17">
        <v>41.893000000000001</v>
      </c>
      <c r="F105" s="17">
        <v>-25.95</v>
      </c>
      <c r="G105" s="17">
        <v>84.81</v>
      </c>
      <c r="H105" s="17">
        <v>30.936</v>
      </c>
      <c r="I105" s="17">
        <v>-80.504999999999995</v>
      </c>
      <c r="J105" s="17">
        <v>1806.25</v>
      </c>
      <c r="K105" s="17">
        <v>0</v>
      </c>
      <c r="L105" s="17">
        <v>0.05</v>
      </c>
      <c r="M105" s="17">
        <v>27.2</v>
      </c>
      <c r="N105" s="17">
        <v>29.704999999999998</v>
      </c>
      <c r="O105" s="17">
        <v>17620.8</v>
      </c>
      <c r="P105" s="17">
        <v>878.7</v>
      </c>
      <c r="Q105" s="17">
        <v>-10.9</v>
      </c>
      <c r="R105" s="17">
        <v>21107.004000000001</v>
      </c>
      <c r="S105" s="17">
        <v>15.848000000000001</v>
      </c>
      <c r="T105" s="17">
        <v>-39.229999999999997</v>
      </c>
      <c r="U105" s="17">
        <v>-2.5999999999999999E-2</v>
      </c>
      <c r="V105" s="17">
        <v>-4.8179999999999996</v>
      </c>
      <c r="W105" s="17">
        <v>16166.5322</v>
      </c>
      <c r="X105" s="17">
        <v>12844.8</v>
      </c>
      <c r="Y105" s="17">
        <v>31.725000000000001</v>
      </c>
      <c r="Z105" s="17">
        <v>-152.53</v>
      </c>
    </row>
    <row r="106" spans="1:26" x14ac:dyDescent="0.2">
      <c r="A106" s="27">
        <v>45468</v>
      </c>
      <c r="B106" s="17">
        <v>328.55599999999998</v>
      </c>
      <c r="C106" s="14">
        <v>0.55000000000000004</v>
      </c>
      <c r="D106" s="17">
        <v>-323.5</v>
      </c>
      <c r="E106" s="17">
        <v>40.463000000000001</v>
      </c>
      <c r="F106" s="17">
        <v>-23.95</v>
      </c>
      <c r="G106" s="17">
        <v>82.552000000000007</v>
      </c>
      <c r="H106" s="17">
        <v>30.71</v>
      </c>
      <c r="I106" s="17">
        <v>-123</v>
      </c>
      <c r="J106" s="17">
        <v>1743.75</v>
      </c>
      <c r="K106" s="17">
        <v>0</v>
      </c>
      <c r="L106" s="17">
        <v>0.05</v>
      </c>
      <c r="M106" s="17">
        <v>26.105</v>
      </c>
      <c r="N106" s="17">
        <v>25.88</v>
      </c>
      <c r="O106" s="17">
        <v>19000</v>
      </c>
      <c r="P106" s="17">
        <v>838.8</v>
      </c>
      <c r="Q106" s="17">
        <v>-11.25</v>
      </c>
      <c r="R106" s="17">
        <v>23035.25</v>
      </c>
      <c r="S106" s="17">
        <v>15.558</v>
      </c>
      <c r="T106" s="17">
        <v>-37.395000000000003</v>
      </c>
      <c r="U106" s="17">
        <v>-8.8999999999999996E-2</v>
      </c>
      <c r="V106" s="17">
        <v>-4.6150000000000002</v>
      </c>
      <c r="W106" s="17">
        <v>16166.5322</v>
      </c>
      <c r="X106" s="17">
        <v>13317.8</v>
      </c>
      <c r="Y106" s="17">
        <v>30.98</v>
      </c>
      <c r="Z106" s="17">
        <v>-147.4</v>
      </c>
    </row>
    <row r="107" spans="1:26" x14ac:dyDescent="0.2">
      <c r="A107" s="27">
        <v>45467</v>
      </c>
      <c r="B107" s="17">
        <v>325.54700000000003</v>
      </c>
      <c r="C107" s="14">
        <v>0.6</v>
      </c>
      <c r="D107" s="17">
        <v>-338.99</v>
      </c>
      <c r="E107" s="17">
        <v>40.283000000000001</v>
      </c>
      <c r="F107" s="17">
        <v>-24.05</v>
      </c>
      <c r="G107" s="17">
        <v>81.61</v>
      </c>
      <c r="H107" s="17">
        <v>27.908000000000001</v>
      </c>
      <c r="I107" s="17">
        <v>-116.25</v>
      </c>
      <c r="J107" s="17">
        <v>1766.75</v>
      </c>
      <c r="K107" s="17">
        <v>0.5</v>
      </c>
      <c r="L107" s="17">
        <v>4.4999999999999998E-2</v>
      </c>
      <c r="M107" s="17">
        <v>26.024999999999999</v>
      </c>
      <c r="N107" s="17">
        <v>23.945</v>
      </c>
      <c r="O107" s="17">
        <v>21328.799999999999</v>
      </c>
      <c r="P107" s="17">
        <v>832.2</v>
      </c>
      <c r="Q107" s="17">
        <v>-13.205</v>
      </c>
      <c r="R107" s="17">
        <v>22234</v>
      </c>
      <c r="S107" s="17">
        <v>14.92</v>
      </c>
      <c r="T107" s="17">
        <v>-37.75</v>
      </c>
      <c r="U107" s="17">
        <v>-9.2499999999999999E-2</v>
      </c>
      <c r="V107" s="17">
        <v>-4.625</v>
      </c>
      <c r="W107" s="17">
        <v>16166.5322</v>
      </c>
      <c r="X107" s="17">
        <v>10500</v>
      </c>
      <c r="Y107" s="17">
        <v>31.21</v>
      </c>
      <c r="Z107" s="17">
        <v>-147.29499999999999</v>
      </c>
    </row>
    <row r="108" spans="1:26" x14ac:dyDescent="0.2">
      <c r="A108" s="27">
        <v>45464</v>
      </c>
      <c r="B108" s="17">
        <v>334.18</v>
      </c>
      <c r="C108" s="14">
        <v>0.67300000000000004</v>
      </c>
      <c r="D108" s="17">
        <v>-353.51</v>
      </c>
      <c r="E108" s="17">
        <v>43.103000000000002</v>
      </c>
      <c r="F108" s="17">
        <v>-23.05</v>
      </c>
      <c r="G108" s="17">
        <v>84.227999999999994</v>
      </c>
      <c r="H108" s="17">
        <v>32.545000000000002</v>
      </c>
      <c r="I108" s="17">
        <v>-131.505</v>
      </c>
      <c r="J108" s="17">
        <v>1828.5</v>
      </c>
      <c r="K108" s="17">
        <v>0</v>
      </c>
      <c r="L108" s="17">
        <v>0.06</v>
      </c>
      <c r="M108" s="17">
        <v>26.5</v>
      </c>
      <c r="N108" s="17">
        <v>24.071950000000001</v>
      </c>
      <c r="O108" s="17">
        <v>23100.6</v>
      </c>
      <c r="P108" s="17">
        <v>819.5</v>
      </c>
      <c r="Q108" s="17">
        <v>-11.75</v>
      </c>
      <c r="R108" s="17">
        <v>22219.75</v>
      </c>
      <c r="S108" s="17">
        <v>17.094999999999999</v>
      </c>
      <c r="T108" s="17">
        <v>-37.725000000000001</v>
      </c>
      <c r="U108" s="17">
        <v>-8.77E-2</v>
      </c>
      <c r="V108" s="17">
        <v>-4.75</v>
      </c>
      <c r="W108" s="17">
        <v>16166.5322</v>
      </c>
      <c r="X108" s="17">
        <v>18997.8</v>
      </c>
      <c r="Y108" s="17">
        <v>31.635000000000002</v>
      </c>
      <c r="Z108" s="17">
        <v>-149.655</v>
      </c>
    </row>
    <row r="109" spans="1:26" x14ac:dyDescent="0.2">
      <c r="A109" s="27">
        <v>45463</v>
      </c>
      <c r="B109" s="17">
        <v>338.96499999999997</v>
      </c>
      <c r="C109" s="14">
        <v>0.6</v>
      </c>
      <c r="D109" s="17">
        <v>-349.13</v>
      </c>
      <c r="E109" s="17">
        <v>42.56</v>
      </c>
      <c r="F109" s="17">
        <v>-22.65</v>
      </c>
      <c r="G109" s="17">
        <v>86.528000000000006</v>
      </c>
      <c r="H109" s="17">
        <v>26</v>
      </c>
      <c r="I109" s="17">
        <v>-110.75</v>
      </c>
      <c r="J109" s="17">
        <v>1895</v>
      </c>
      <c r="K109" s="17">
        <v>0.1</v>
      </c>
      <c r="L109" s="17">
        <v>0.04</v>
      </c>
      <c r="M109" s="17">
        <v>27</v>
      </c>
      <c r="N109" s="17">
        <v>24.1675</v>
      </c>
      <c r="O109" s="17">
        <v>24873.5</v>
      </c>
      <c r="P109" s="17">
        <v>836.1</v>
      </c>
      <c r="Q109" s="17">
        <v>-12.994999999999999</v>
      </c>
      <c r="R109" s="17">
        <v>21844.75</v>
      </c>
      <c r="S109" s="17">
        <v>15.988</v>
      </c>
      <c r="T109" s="17">
        <v>-38.094999999999999</v>
      </c>
      <c r="U109" s="17">
        <v>-8.2500000000000004E-2</v>
      </c>
      <c r="V109" s="17">
        <v>-4.8</v>
      </c>
      <c r="W109" s="17">
        <v>16166.5322</v>
      </c>
      <c r="X109" s="17">
        <v>18217.8</v>
      </c>
      <c r="Y109" s="17">
        <v>31.992999999999999</v>
      </c>
      <c r="Z109" s="17">
        <v>-151.18</v>
      </c>
    </row>
    <row r="110" spans="1:26" x14ac:dyDescent="0.2">
      <c r="A110" s="27">
        <v>45462</v>
      </c>
      <c r="B110" s="17">
        <v>326.90499999999997</v>
      </c>
      <c r="C110" s="14">
        <v>0.64</v>
      </c>
      <c r="D110" s="17">
        <v>-346.08</v>
      </c>
      <c r="E110" s="17">
        <v>39.993000000000002</v>
      </c>
      <c r="F110" s="17">
        <v>-22.8</v>
      </c>
      <c r="G110" s="17">
        <v>82.57</v>
      </c>
      <c r="H110" s="17">
        <v>25.273</v>
      </c>
      <c r="I110" s="17">
        <v>-112.75</v>
      </c>
      <c r="J110" s="17">
        <v>1849.25</v>
      </c>
      <c r="K110" s="17">
        <v>3</v>
      </c>
      <c r="L110" s="17">
        <v>0.02</v>
      </c>
      <c r="M110" s="17">
        <v>26</v>
      </c>
      <c r="N110" s="17">
        <v>25.385000000000002</v>
      </c>
      <c r="O110" s="17">
        <v>22106</v>
      </c>
      <c r="P110" s="17">
        <v>812.2</v>
      </c>
      <c r="Q110" s="17">
        <v>-14.08</v>
      </c>
      <c r="R110" s="17">
        <v>21124.971000000001</v>
      </c>
      <c r="S110" s="17">
        <v>14.385</v>
      </c>
      <c r="T110" s="17">
        <v>-37.119999999999997</v>
      </c>
      <c r="U110" s="17">
        <v>-0.115</v>
      </c>
      <c r="V110" s="17">
        <v>-4.585</v>
      </c>
      <c r="W110" s="17">
        <v>16166.5322</v>
      </c>
      <c r="X110" s="17">
        <v>15553.5</v>
      </c>
      <c r="Y110" s="17">
        <v>31.05</v>
      </c>
      <c r="Z110" s="17">
        <v>-145.9</v>
      </c>
    </row>
    <row r="111" spans="1:26" x14ac:dyDescent="0.2">
      <c r="A111" s="27">
        <v>45461</v>
      </c>
      <c r="B111" s="17">
        <v>325.255</v>
      </c>
      <c r="C111" s="14">
        <v>0.57999999999999996</v>
      </c>
      <c r="D111" s="17">
        <v>-339.48200000000003</v>
      </c>
      <c r="E111" s="17">
        <v>40.155000000000001</v>
      </c>
      <c r="F111" s="17">
        <v>-20.45</v>
      </c>
      <c r="G111" s="17">
        <v>81.99</v>
      </c>
      <c r="H111" s="17">
        <v>28.5</v>
      </c>
      <c r="I111" s="17">
        <v>-108.745</v>
      </c>
      <c r="J111" s="17">
        <v>1853</v>
      </c>
      <c r="K111" s="17">
        <v>3</v>
      </c>
      <c r="L111" s="17">
        <v>3.6499999999999998E-2</v>
      </c>
      <c r="M111" s="17">
        <v>26.5</v>
      </c>
      <c r="N111" s="17">
        <v>26.213999999999999</v>
      </c>
      <c r="O111" s="17">
        <v>20823</v>
      </c>
      <c r="P111" s="17">
        <v>823.5</v>
      </c>
      <c r="Q111" s="17">
        <v>-12.8</v>
      </c>
      <c r="R111" s="17">
        <v>21118.766</v>
      </c>
      <c r="S111" s="17">
        <v>15.542999999999999</v>
      </c>
      <c r="T111" s="17">
        <v>-37.270000000000003</v>
      </c>
      <c r="U111" s="17">
        <v>-9.5000000000000001E-2</v>
      </c>
      <c r="V111" s="17">
        <v>-4.6379999999999999</v>
      </c>
      <c r="W111" s="17">
        <v>16166.5322</v>
      </c>
      <c r="X111" s="17">
        <v>15508.3</v>
      </c>
      <c r="Y111" s="17">
        <v>30.975000000000001</v>
      </c>
      <c r="Z111" s="17">
        <v>-145.72</v>
      </c>
    </row>
    <row r="112" spans="1:26" x14ac:dyDescent="0.2">
      <c r="A112" s="27">
        <v>45460</v>
      </c>
      <c r="B112" s="17">
        <v>321.18</v>
      </c>
      <c r="C112" s="14">
        <v>0.52500000000000002</v>
      </c>
      <c r="D112" s="17">
        <v>-338</v>
      </c>
      <c r="E112" s="17">
        <v>40.68</v>
      </c>
      <c r="F112" s="17">
        <v>-19.25</v>
      </c>
      <c r="G112" s="17">
        <v>82.05</v>
      </c>
      <c r="H112" s="17">
        <v>31.018000000000001</v>
      </c>
      <c r="I112" s="17">
        <v>-132.505</v>
      </c>
      <c r="J112" s="17">
        <v>1865</v>
      </c>
      <c r="K112" s="17">
        <v>3</v>
      </c>
      <c r="L112" s="17">
        <v>7.0000000000000007E-2</v>
      </c>
      <c r="M112" s="17">
        <v>25.78</v>
      </c>
      <c r="N112" s="17">
        <v>31.274999999999999</v>
      </c>
      <c r="O112" s="17">
        <v>21967.5</v>
      </c>
      <c r="P112" s="17">
        <v>844.4</v>
      </c>
      <c r="Q112" s="17">
        <v>-12.917</v>
      </c>
      <c r="R112" s="17">
        <v>21240.82</v>
      </c>
      <c r="S112" s="17">
        <v>15.32</v>
      </c>
      <c r="T112" s="17">
        <v>-37.549999999999997</v>
      </c>
      <c r="U112" s="17">
        <v>-0.10100000000000001</v>
      </c>
      <c r="V112" s="17">
        <v>-4.6680000000000001</v>
      </c>
      <c r="W112" s="17">
        <v>16166.5322</v>
      </c>
      <c r="X112" s="17">
        <v>15628.3</v>
      </c>
      <c r="Y112" s="17">
        <v>31.06</v>
      </c>
      <c r="Z112" s="17">
        <v>-145.85</v>
      </c>
    </row>
    <row r="113" spans="1:26" x14ac:dyDescent="0.2">
      <c r="A113" s="27">
        <v>45457</v>
      </c>
      <c r="B113" s="17">
        <v>328.41699999999997</v>
      </c>
      <c r="C113" s="14">
        <v>0.48</v>
      </c>
      <c r="D113" s="17">
        <v>-341</v>
      </c>
      <c r="E113" s="17">
        <v>43.597999999999999</v>
      </c>
      <c r="F113" s="17">
        <v>-19.149999999999999</v>
      </c>
      <c r="G113" s="17">
        <v>81.650000000000006</v>
      </c>
      <c r="H113" s="17">
        <v>40</v>
      </c>
      <c r="I113" s="17">
        <v>-112.25</v>
      </c>
      <c r="J113" s="17">
        <v>1874.75</v>
      </c>
      <c r="K113" s="17">
        <v>-6</v>
      </c>
      <c r="L113" s="17">
        <v>7.0000000000000007E-2</v>
      </c>
      <c r="M113" s="17">
        <v>26</v>
      </c>
      <c r="N113" s="17">
        <v>25.6021</v>
      </c>
      <c r="O113" s="17">
        <v>27718</v>
      </c>
      <c r="P113" s="17">
        <v>848.6</v>
      </c>
      <c r="Q113" s="17">
        <v>-13.45</v>
      </c>
      <c r="R113" s="17">
        <v>21303.25</v>
      </c>
      <c r="S113" s="17">
        <v>15.855</v>
      </c>
      <c r="T113" s="17">
        <v>-37.53</v>
      </c>
      <c r="U113" s="17">
        <v>-9.2499999999999999E-2</v>
      </c>
      <c r="V113" s="17">
        <v>-4.6749999999999998</v>
      </c>
      <c r="W113" s="17">
        <v>16166.5322</v>
      </c>
      <c r="X113" s="17">
        <v>15216.5</v>
      </c>
      <c r="Y113" s="17">
        <v>31.863</v>
      </c>
      <c r="Z113" s="17">
        <v>-148.375</v>
      </c>
    </row>
    <row r="114" spans="1:26" x14ac:dyDescent="0.2">
      <c r="A114" s="27">
        <v>45456</v>
      </c>
      <c r="B114" s="17">
        <v>334.38799999999998</v>
      </c>
      <c r="C114" s="14">
        <v>0.4</v>
      </c>
      <c r="D114" s="17">
        <v>-365.13200000000001</v>
      </c>
      <c r="E114" s="17">
        <v>43.951999999999998</v>
      </c>
      <c r="F114" s="17">
        <v>-18.95</v>
      </c>
      <c r="G114" s="17">
        <v>78.625</v>
      </c>
      <c r="H114" s="17">
        <v>19</v>
      </c>
      <c r="I114" s="17">
        <v>-116.75</v>
      </c>
      <c r="J114" s="17">
        <v>1896.75</v>
      </c>
      <c r="K114" s="17">
        <v>-10</v>
      </c>
      <c r="L114" s="17">
        <v>0.06</v>
      </c>
      <c r="M114" s="17">
        <v>26.745000000000001</v>
      </c>
      <c r="N114" s="17">
        <v>28.05</v>
      </c>
      <c r="O114" s="17">
        <v>29618.5</v>
      </c>
      <c r="P114" s="17">
        <v>879.4</v>
      </c>
      <c r="Q114" s="17">
        <v>-16.529</v>
      </c>
      <c r="R114" s="17">
        <v>21027.945</v>
      </c>
      <c r="S114" s="17">
        <v>15.808</v>
      </c>
      <c r="T114" s="17">
        <v>-38.375</v>
      </c>
      <c r="U114" s="17">
        <v>-0.11700000000000001</v>
      </c>
      <c r="V114" s="17">
        <v>-4.6440000000000001</v>
      </c>
      <c r="W114" s="17">
        <v>16166.5322</v>
      </c>
      <c r="X114" s="17">
        <v>10307.799999999999</v>
      </c>
      <c r="Y114" s="17">
        <v>31.885999999999999</v>
      </c>
      <c r="Z114" s="17">
        <v>-149.04499999999999</v>
      </c>
    </row>
    <row r="115" spans="1:26" x14ac:dyDescent="0.2">
      <c r="A115" s="27">
        <v>45455</v>
      </c>
      <c r="B115" s="17">
        <v>336.52</v>
      </c>
      <c r="C115" s="14">
        <v>0.35</v>
      </c>
      <c r="D115" s="17">
        <v>-346.61500000000001</v>
      </c>
      <c r="E115" s="17">
        <v>39.979999999999997</v>
      </c>
      <c r="F115" s="17">
        <v>-18.75</v>
      </c>
      <c r="G115" s="17">
        <v>74.78</v>
      </c>
      <c r="H115" s="17">
        <v>21</v>
      </c>
      <c r="I115" s="17">
        <v>-118.985</v>
      </c>
      <c r="J115" s="17">
        <v>1994.87</v>
      </c>
      <c r="K115" s="17">
        <v>-5</v>
      </c>
      <c r="L115" s="17">
        <v>0.11</v>
      </c>
      <c r="M115" s="17">
        <v>25.855</v>
      </c>
      <c r="N115" s="17">
        <v>30.97532</v>
      </c>
      <c r="O115" s="17">
        <v>26540</v>
      </c>
      <c r="P115" s="17">
        <v>872.3</v>
      </c>
      <c r="Q115" s="17">
        <v>-15</v>
      </c>
      <c r="R115" s="17">
        <v>20958.370999999999</v>
      </c>
      <c r="S115" s="17">
        <v>14.425000000000001</v>
      </c>
      <c r="T115" s="17">
        <v>-37.75</v>
      </c>
      <c r="U115" s="17">
        <v>-0.13100000000000001</v>
      </c>
      <c r="V115" s="17">
        <v>-4.4729999999999999</v>
      </c>
      <c r="W115" s="17">
        <v>16166.5322</v>
      </c>
      <c r="X115" s="17">
        <v>10534</v>
      </c>
      <c r="Y115" s="17">
        <v>30.914999999999999</v>
      </c>
      <c r="Z115" s="17">
        <v>-144.41300000000001</v>
      </c>
    </row>
    <row r="116" spans="1:26" x14ac:dyDescent="0.2">
      <c r="A116" s="27">
        <v>45454</v>
      </c>
      <c r="B116" s="17">
        <v>325.36</v>
      </c>
      <c r="C116" s="14">
        <v>0.48</v>
      </c>
      <c r="D116" s="17">
        <v>-336.21</v>
      </c>
      <c r="E116" s="17">
        <v>39.003</v>
      </c>
      <c r="F116" s="17">
        <v>-18.100000000000001</v>
      </c>
      <c r="G116" s="17">
        <v>74.724999999999994</v>
      </c>
      <c r="H116" s="17">
        <v>26</v>
      </c>
      <c r="I116" s="17">
        <v>-132.005</v>
      </c>
      <c r="J116" s="17">
        <v>1862.5</v>
      </c>
      <c r="K116" s="17">
        <v>-5</v>
      </c>
      <c r="L116" s="17">
        <v>0.11</v>
      </c>
      <c r="M116" s="17">
        <v>26.117999999999999</v>
      </c>
      <c r="N116" s="17">
        <v>29.934999999999999</v>
      </c>
      <c r="O116" s="17">
        <v>26597</v>
      </c>
      <c r="P116" s="17">
        <v>885.2</v>
      </c>
      <c r="Q116" s="17">
        <v>-12.407999999999999</v>
      </c>
      <c r="R116" s="17">
        <v>20870.355</v>
      </c>
      <c r="S116" s="17">
        <v>15.778</v>
      </c>
      <c r="T116" s="17">
        <v>-38.365000000000002</v>
      </c>
      <c r="U116" s="17">
        <v>-9.4500000000000001E-2</v>
      </c>
      <c r="V116" s="17">
        <v>-4.51</v>
      </c>
      <c r="W116" s="17">
        <v>16166.5322</v>
      </c>
      <c r="X116" s="17">
        <v>8522.2999999999993</v>
      </c>
      <c r="Y116" s="17">
        <v>30.74</v>
      </c>
      <c r="Z116" s="17">
        <v>-144.85</v>
      </c>
    </row>
    <row r="117" spans="1:26" x14ac:dyDescent="0.2">
      <c r="A117" s="27">
        <v>45453</v>
      </c>
      <c r="B117" s="17">
        <v>333</v>
      </c>
      <c r="C117" s="14">
        <v>0.6</v>
      </c>
      <c r="D117" s="17">
        <v>-336.5</v>
      </c>
      <c r="E117" s="17">
        <v>38.08</v>
      </c>
      <c r="F117" s="17">
        <v>-18.05</v>
      </c>
      <c r="G117" s="17">
        <v>74.454999999999998</v>
      </c>
      <c r="H117" s="17">
        <v>27</v>
      </c>
      <c r="I117" s="17">
        <v>-141.99</v>
      </c>
      <c r="J117" s="17">
        <v>1806.5</v>
      </c>
      <c r="K117" s="17">
        <v>3</v>
      </c>
      <c r="L117" s="17">
        <v>0.11</v>
      </c>
      <c r="M117" s="17">
        <v>24.95</v>
      </c>
      <c r="N117" s="17">
        <v>30.4175</v>
      </c>
      <c r="O117" s="17">
        <v>25770.3</v>
      </c>
      <c r="P117" s="17">
        <v>900.5</v>
      </c>
      <c r="Q117" s="17">
        <v>-12.58</v>
      </c>
      <c r="R117" s="17">
        <v>20978.030999999999</v>
      </c>
      <c r="S117" s="17">
        <v>15.31</v>
      </c>
      <c r="T117" s="17">
        <v>-38.674999999999997</v>
      </c>
      <c r="U117" s="17">
        <v>-7.4999999999999997E-2</v>
      </c>
      <c r="V117" s="17">
        <v>-4.5149999999999997</v>
      </c>
      <c r="W117" s="17">
        <v>16166.5322</v>
      </c>
      <c r="X117" s="17">
        <v>8520.7999999999993</v>
      </c>
      <c r="Y117" s="17">
        <v>30.670999999999999</v>
      </c>
      <c r="Z117" s="17">
        <v>-146.94499999999999</v>
      </c>
    </row>
    <row r="118" spans="1:26" x14ac:dyDescent="0.2">
      <c r="A118" s="27">
        <v>45450</v>
      </c>
      <c r="B118" s="17">
        <v>323.89999999999998</v>
      </c>
      <c r="C118" s="14">
        <v>0.65</v>
      </c>
      <c r="D118" s="17">
        <v>-344.428</v>
      </c>
      <c r="E118" s="17">
        <v>38.755000000000003</v>
      </c>
      <c r="F118" s="17">
        <v>-18.100000000000001</v>
      </c>
      <c r="G118" s="17">
        <v>75.569999999999993</v>
      </c>
      <c r="H118" s="17">
        <v>24</v>
      </c>
      <c r="I118" s="17">
        <v>-128.495</v>
      </c>
      <c r="J118" s="17">
        <v>1800.01</v>
      </c>
      <c r="K118" s="17">
        <v>0</v>
      </c>
      <c r="L118" s="17">
        <v>0.09</v>
      </c>
      <c r="M118" s="17">
        <v>25.45</v>
      </c>
      <c r="N118" s="17">
        <v>33.96</v>
      </c>
      <c r="O118" s="17">
        <v>25060</v>
      </c>
      <c r="P118" s="17">
        <v>927.2</v>
      </c>
      <c r="Q118" s="17">
        <v>-11</v>
      </c>
      <c r="R118" s="17">
        <v>20891.550999999999</v>
      </c>
      <c r="S118" s="17">
        <v>16.96</v>
      </c>
      <c r="T118" s="17">
        <v>-38.625</v>
      </c>
      <c r="U118" s="17">
        <v>-9.9000000000000005E-2</v>
      </c>
      <c r="V118" s="17">
        <v>-4.5250000000000004</v>
      </c>
      <c r="W118" s="17">
        <v>16166.5322</v>
      </c>
      <c r="X118" s="17">
        <v>8422.5</v>
      </c>
      <c r="Y118" s="17">
        <v>31.1</v>
      </c>
      <c r="Z118" s="17">
        <v>-148.84399999999999</v>
      </c>
    </row>
    <row r="119" spans="1:26" x14ac:dyDescent="0.2">
      <c r="A119" s="27">
        <v>45449</v>
      </c>
      <c r="B119" s="17">
        <v>310.3</v>
      </c>
      <c r="C119" s="14">
        <v>0.45</v>
      </c>
      <c r="D119" s="17">
        <v>-341.17</v>
      </c>
      <c r="E119" s="17">
        <v>39.204999999999998</v>
      </c>
      <c r="F119" s="17">
        <v>-18</v>
      </c>
      <c r="G119" s="17">
        <v>77.2</v>
      </c>
      <c r="H119" s="17">
        <v>22.405000000000001</v>
      </c>
      <c r="I119" s="17">
        <v>-120.745</v>
      </c>
      <c r="J119" s="17">
        <v>1783</v>
      </c>
      <c r="K119" s="17">
        <v>0</v>
      </c>
      <c r="L119" s="17">
        <v>7.8E-2</v>
      </c>
      <c r="M119" s="17">
        <v>25.5</v>
      </c>
      <c r="N119" s="17">
        <v>34.78</v>
      </c>
      <c r="O119" s="17">
        <v>21745</v>
      </c>
      <c r="P119" s="17">
        <v>943.7</v>
      </c>
      <c r="Q119" s="17">
        <v>-13.737</v>
      </c>
      <c r="R119" s="17">
        <v>20003.405999999999</v>
      </c>
      <c r="S119" s="17">
        <v>16.344999999999999</v>
      </c>
      <c r="T119" s="17">
        <v>-39.04</v>
      </c>
      <c r="U119" s="17">
        <v>-0.109</v>
      </c>
      <c r="V119" s="17">
        <v>-4.5650000000000004</v>
      </c>
      <c r="W119" s="17">
        <v>16166.5322</v>
      </c>
      <c r="X119" s="17">
        <v>9017</v>
      </c>
      <c r="Y119" s="17">
        <v>31.6</v>
      </c>
      <c r="Z119" s="17">
        <v>-149.85</v>
      </c>
    </row>
    <row r="120" spans="1:26" x14ac:dyDescent="0.2">
      <c r="A120" s="27">
        <v>45448</v>
      </c>
      <c r="B120" s="17">
        <v>303.67</v>
      </c>
      <c r="C120" s="14">
        <v>0.42</v>
      </c>
      <c r="D120" s="17">
        <v>-320.45999999999998</v>
      </c>
      <c r="E120" s="17">
        <v>37.024999999999999</v>
      </c>
      <c r="F120" s="17">
        <v>-17.55</v>
      </c>
      <c r="G120" s="17">
        <v>75.375</v>
      </c>
      <c r="H120" s="17">
        <v>25</v>
      </c>
      <c r="I120" s="17">
        <v>-130</v>
      </c>
      <c r="J120" s="17">
        <v>1688.5</v>
      </c>
      <c r="K120" s="17">
        <v>0</v>
      </c>
      <c r="L120" s="17">
        <v>0.12</v>
      </c>
      <c r="M120" s="17">
        <v>24.38</v>
      </c>
      <c r="N120" s="17">
        <v>36.322499999999998</v>
      </c>
      <c r="O120" s="17">
        <v>21827.5</v>
      </c>
      <c r="P120" s="17">
        <v>920</v>
      </c>
      <c r="Q120" s="17">
        <v>-13</v>
      </c>
      <c r="R120" s="17">
        <v>19773.125</v>
      </c>
      <c r="S120" s="17">
        <v>16.273</v>
      </c>
      <c r="T120" s="17">
        <v>-37.695</v>
      </c>
      <c r="U120" s="17">
        <v>-0.1038</v>
      </c>
      <c r="V120" s="17">
        <v>-4.5979999999999999</v>
      </c>
      <c r="W120" s="17">
        <v>16166.5322</v>
      </c>
      <c r="X120" s="17">
        <v>12250</v>
      </c>
      <c r="Y120" s="17">
        <v>30.422000000000001</v>
      </c>
      <c r="Z120" s="17">
        <v>-143.72999999999999</v>
      </c>
    </row>
    <row r="121" spans="1:26" x14ac:dyDescent="0.2">
      <c r="A121" s="27">
        <v>45447</v>
      </c>
      <c r="B121" s="17">
        <v>303.62</v>
      </c>
      <c r="C121" s="14">
        <v>0.35</v>
      </c>
      <c r="D121" s="17">
        <v>-339.745</v>
      </c>
      <c r="E121" s="17">
        <v>36.22</v>
      </c>
      <c r="F121" s="17">
        <v>-17.05</v>
      </c>
      <c r="G121" s="17">
        <v>76.105000000000004</v>
      </c>
      <c r="H121" s="17">
        <v>24</v>
      </c>
      <c r="I121" s="17">
        <v>-124.75</v>
      </c>
      <c r="J121" s="17">
        <v>1726.5</v>
      </c>
      <c r="K121" s="17">
        <v>-3.5</v>
      </c>
      <c r="L121" s="17">
        <v>8.3500000000000005E-2</v>
      </c>
      <c r="M121" s="17">
        <v>24.73</v>
      </c>
      <c r="N121" s="17">
        <v>38.33578</v>
      </c>
      <c r="O121" s="17">
        <v>21407</v>
      </c>
      <c r="P121" s="17">
        <v>911.3</v>
      </c>
      <c r="Q121" s="17">
        <v>-12.552</v>
      </c>
      <c r="R121" s="17">
        <v>20707.900000000001</v>
      </c>
      <c r="S121" s="17">
        <v>17.827999999999999</v>
      </c>
      <c r="T121" s="17">
        <v>-37.29</v>
      </c>
      <c r="U121" s="17">
        <v>-6.5000000000000002E-2</v>
      </c>
      <c r="V121" s="17">
        <v>-4.383</v>
      </c>
      <c r="W121" s="17">
        <v>16166.5322</v>
      </c>
      <c r="X121" s="17">
        <v>11970.3</v>
      </c>
      <c r="Y121" s="17">
        <v>30.446000000000002</v>
      </c>
      <c r="Z121" s="17">
        <v>-142.655</v>
      </c>
    </row>
    <row r="122" spans="1:26" x14ac:dyDescent="0.2">
      <c r="A122" s="27">
        <v>45446</v>
      </c>
      <c r="B122" s="17">
        <v>307.72000000000003</v>
      </c>
      <c r="C122" s="14">
        <v>0.4</v>
      </c>
      <c r="D122" s="17">
        <v>-359.5</v>
      </c>
      <c r="E122" s="17">
        <v>38.159999999999997</v>
      </c>
      <c r="F122" s="17">
        <v>-17</v>
      </c>
      <c r="G122" s="17">
        <v>76.415000000000006</v>
      </c>
      <c r="H122" s="17">
        <v>23</v>
      </c>
      <c r="I122" s="17">
        <v>-115.5</v>
      </c>
      <c r="J122" s="17">
        <v>1702.25</v>
      </c>
      <c r="K122" s="17">
        <v>-13</v>
      </c>
      <c r="L122" s="17">
        <v>5.7500000000000002E-2</v>
      </c>
      <c r="M122" s="17">
        <v>26</v>
      </c>
      <c r="N122" s="17">
        <v>38.344999999999999</v>
      </c>
      <c r="O122" s="17">
        <v>21622.5</v>
      </c>
      <c r="P122" s="17">
        <v>936.1</v>
      </c>
      <c r="Q122" s="17">
        <v>-10.5</v>
      </c>
      <c r="R122" s="17">
        <v>18387.195</v>
      </c>
      <c r="S122" s="17">
        <v>14.88</v>
      </c>
      <c r="T122" s="17">
        <v>-37.924999999999997</v>
      </c>
      <c r="U122" s="17">
        <v>-2.1999999999999999E-2</v>
      </c>
      <c r="V122" s="17">
        <v>-4.3579999999999997</v>
      </c>
      <c r="W122" s="17">
        <v>16166.5322</v>
      </c>
      <c r="X122" s="17">
        <v>8700</v>
      </c>
      <c r="Y122" s="17">
        <v>30.2</v>
      </c>
      <c r="Z122" s="17">
        <v>-143.35</v>
      </c>
    </row>
    <row r="123" spans="1:26" x14ac:dyDescent="0.2">
      <c r="A123" s="27">
        <v>45443</v>
      </c>
      <c r="B123" s="17">
        <v>302.48</v>
      </c>
      <c r="C123" s="14">
        <v>0.61</v>
      </c>
      <c r="D123" s="17">
        <v>-335.59</v>
      </c>
      <c r="E123" s="17">
        <v>38.659999999999997</v>
      </c>
      <c r="F123" s="17">
        <v>-17</v>
      </c>
      <c r="G123" s="17">
        <v>77.47</v>
      </c>
      <c r="H123" s="17">
        <v>29</v>
      </c>
      <c r="I123" s="17">
        <v>-122.005</v>
      </c>
      <c r="J123" s="17">
        <v>1662.25</v>
      </c>
      <c r="K123" s="17">
        <v>-16</v>
      </c>
      <c r="L123" s="17">
        <v>6.25E-2</v>
      </c>
      <c r="M123" s="17">
        <v>28.5</v>
      </c>
      <c r="N123" s="17">
        <v>36</v>
      </c>
      <c r="O123" s="17">
        <v>22759</v>
      </c>
      <c r="P123" s="17">
        <v>964.3</v>
      </c>
      <c r="Q123" s="17">
        <v>-12.042999999999999</v>
      </c>
      <c r="R123" s="17">
        <v>19378</v>
      </c>
      <c r="S123" s="17">
        <v>17.73</v>
      </c>
      <c r="T123" s="17">
        <v>-40.1</v>
      </c>
      <c r="U123" s="17">
        <v>-0.05</v>
      </c>
      <c r="V123" s="17">
        <v>-4.5250000000000004</v>
      </c>
      <c r="W123" s="17">
        <v>16166.5322</v>
      </c>
      <c r="X123" s="17">
        <v>10322.299999999999</v>
      </c>
      <c r="Y123" s="17">
        <v>30.454999999999998</v>
      </c>
      <c r="Z123" s="17">
        <v>-146.684</v>
      </c>
    </row>
    <row r="124" spans="1:26" x14ac:dyDescent="0.2">
      <c r="A124" s="27">
        <v>45442</v>
      </c>
      <c r="B124" s="17">
        <v>318.03300000000002</v>
      </c>
      <c r="C124" s="14">
        <v>0.60699999999999998</v>
      </c>
      <c r="D124" s="17">
        <v>-349.97</v>
      </c>
      <c r="E124" s="17">
        <v>39.015000000000001</v>
      </c>
      <c r="F124" s="17">
        <v>-18.149999999999999</v>
      </c>
      <c r="G124" s="17">
        <v>80.23</v>
      </c>
      <c r="H124" s="17">
        <v>25.363</v>
      </c>
      <c r="I124" s="17">
        <v>-119.995</v>
      </c>
      <c r="J124" s="17">
        <v>1698.1179999999999</v>
      </c>
      <c r="K124" s="17">
        <v>-11.5</v>
      </c>
      <c r="L124" s="17">
        <v>7.0000000000000007E-2</v>
      </c>
      <c r="M124" s="17">
        <v>29</v>
      </c>
      <c r="N124" s="17">
        <v>39.679400000000001</v>
      </c>
      <c r="O124" s="17">
        <v>23326.2</v>
      </c>
      <c r="P124" s="17">
        <v>957.3</v>
      </c>
      <c r="Q124" s="17">
        <v>-13.052</v>
      </c>
      <c r="R124" s="17">
        <v>18659.27</v>
      </c>
      <c r="S124" s="17">
        <v>16.952999999999999</v>
      </c>
      <c r="T124" s="17">
        <v>-41.134999999999998</v>
      </c>
      <c r="U124" s="17">
        <v>-0.09</v>
      </c>
      <c r="V124" s="17">
        <v>-4.6749999999999998</v>
      </c>
      <c r="W124" s="17">
        <v>16166.5322</v>
      </c>
      <c r="X124" s="17">
        <v>9307.7999999999993</v>
      </c>
      <c r="Y124" s="17">
        <v>31.033000000000001</v>
      </c>
      <c r="Z124" s="17">
        <v>-148.625</v>
      </c>
    </row>
    <row r="125" spans="1:26" x14ac:dyDescent="0.2">
      <c r="A125" s="27">
        <v>45441</v>
      </c>
      <c r="B125" s="17">
        <v>319.67700000000002</v>
      </c>
      <c r="C125" s="14">
        <v>0.56000000000000005</v>
      </c>
      <c r="D125" s="17">
        <v>-356.64299999999997</v>
      </c>
      <c r="E125" s="17">
        <v>39.185000000000002</v>
      </c>
      <c r="F125" s="17">
        <v>-17</v>
      </c>
      <c r="G125" s="17">
        <v>79</v>
      </c>
      <c r="H125" s="17">
        <v>26.09</v>
      </c>
      <c r="I125" s="17">
        <v>-131.75</v>
      </c>
      <c r="J125" s="17">
        <v>1643</v>
      </c>
      <c r="K125" s="17">
        <v>-8</v>
      </c>
      <c r="L125" s="17">
        <v>4.2500000000000003E-2</v>
      </c>
      <c r="M125" s="17">
        <v>29.5</v>
      </c>
      <c r="N125" s="17">
        <v>35.520000000000003</v>
      </c>
      <c r="O125" s="17">
        <v>27139.3</v>
      </c>
      <c r="P125" s="17">
        <v>895</v>
      </c>
      <c r="Q125" s="17">
        <v>-10.7</v>
      </c>
      <c r="R125" s="17">
        <v>17095.82</v>
      </c>
      <c r="S125" s="17">
        <v>18.818000000000001</v>
      </c>
      <c r="T125" s="17">
        <v>-39.274999999999999</v>
      </c>
      <c r="U125" s="17">
        <v>-7.0000000000000007E-2</v>
      </c>
      <c r="V125" s="17">
        <v>-4.51</v>
      </c>
      <c r="W125" s="17">
        <v>16166.5322</v>
      </c>
      <c r="X125" s="17">
        <v>6796.5</v>
      </c>
      <c r="Y125" s="17">
        <v>30.065999999999999</v>
      </c>
      <c r="Z125" s="17">
        <v>-145.36000000000001</v>
      </c>
    </row>
    <row r="126" spans="1:26" x14ac:dyDescent="0.2">
      <c r="A126" s="27">
        <v>45440</v>
      </c>
      <c r="B126" s="17">
        <v>293.04700000000003</v>
      </c>
      <c r="C126" s="14">
        <v>0.41699999999999998</v>
      </c>
      <c r="D126" s="17">
        <v>-361.33499999999998</v>
      </c>
      <c r="E126" s="17">
        <v>38.03</v>
      </c>
      <c r="F126" s="17">
        <v>-16.2</v>
      </c>
      <c r="G126" s="17">
        <v>79.5</v>
      </c>
      <c r="H126" s="17">
        <v>24</v>
      </c>
      <c r="I126" s="17">
        <v>-70</v>
      </c>
      <c r="J126" s="17">
        <v>1631.875</v>
      </c>
      <c r="K126" s="17">
        <v>-10</v>
      </c>
      <c r="L126" s="17">
        <v>0.04</v>
      </c>
      <c r="M126" s="17">
        <v>28.484999999999999</v>
      </c>
      <c r="N126" s="17">
        <v>36.489579999999997</v>
      </c>
      <c r="O126" s="17">
        <v>27730</v>
      </c>
      <c r="P126" s="17">
        <v>885.3</v>
      </c>
      <c r="Q126" s="17">
        <v>-14.747</v>
      </c>
      <c r="R126" s="17">
        <v>16227.380999999999</v>
      </c>
      <c r="S126" s="17">
        <v>17.233000000000001</v>
      </c>
      <c r="T126" s="17">
        <v>-39.090000000000003</v>
      </c>
      <c r="U126" s="17">
        <v>-0.1207</v>
      </c>
      <c r="V126" s="17">
        <v>-4.5250000000000004</v>
      </c>
      <c r="W126" s="17">
        <v>16166.5322</v>
      </c>
      <c r="X126" s="17">
        <v>15250</v>
      </c>
      <c r="Y126" s="17">
        <v>30.073</v>
      </c>
      <c r="Z126" s="17">
        <v>-144.898</v>
      </c>
    </row>
    <row r="127" spans="1:26" x14ac:dyDescent="0.2">
      <c r="A127" s="27">
        <v>45439</v>
      </c>
      <c r="B127" s="17">
        <v>294.89299999999997</v>
      </c>
      <c r="C127" s="14">
        <v>0.4</v>
      </c>
      <c r="D127" s="17">
        <v>-348</v>
      </c>
      <c r="E127" s="17">
        <v>41.01</v>
      </c>
      <c r="F127" s="17">
        <v>-15.8</v>
      </c>
      <c r="G127" s="17">
        <v>80.5</v>
      </c>
      <c r="H127" s="17">
        <v>23</v>
      </c>
      <c r="I127" s="17">
        <v>-99.99</v>
      </c>
      <c r="J127" s="17">
        <v>1615</v>
      </c>
      <c r="K127" s="17">
        <v>-5</v>
      </c>
      <c r="L127" s="17">
        <v>0.04</v>
      </c>
      <c r="M127" s="17">
        <v>27.5</v>
      </c>
      <c r="N127" s="17">
        <v>36.439100000000003</v>
      </c>
      <c r="O127" s="17">
        <v>25524.799999999999</v>
      </c>
      <c r="P127" s="17">
        <v>889.6</v>
      </c>
      <c r="Q127" s="17">
        <v>-13.991</v>
      </c>
      <c r="R127" s="17">
        <v>18350.794999999998</v>
      </c>
      <c r="S127" s="17">
        <v>17.687999999999999</v>
      </c>
      <c r="T127" s="17">
        <v>-38.755000000000003</v>
      </c>
      <c r="U127" s="17">
        <v>-0.1139</v>
      </c>
      <c r="V127" s="17">
        <v>-4.5030000000000001</v>
      </c>
      <c r="W127" s="17">
        <v>16166.5322</v>
      </c>
      <c r="X127" s="17">
        <v>7750</v>
      </c>
      <c r="Y127" s="17">
        <v>29.96</v>
      </c>
      <c r="Z127" s="17">
        <v>-144.5</v>
      </c>
    </row>
    <row r="128" spans="1:26" x14ac:dyDescent="0.2">
      <c r="A128" s="27">
        <v>45436</v>
      </c>
      <c r="B128" s="17">
        <v>283.99700000000001</v>
      </c>
      <c r="C128" s="14">
        <v>0.35</v>
      </c>
      <c r="D128" s="17">
        <v>-364.68</v>
      </c>
      <c r="E128" s="17">
        <v>40.984999999999999</v>
      </c>
      <c r="F128" s="17">
        <v>-16.25</v>
      </c>
      <c r="G128" s="17">
        <v>82.375</v>
      </c>
      <c r="H128" s="17">
        <v>24.795000000000002</v>
      </c>
      <c r="I128" s="17">
        <v>-138.745</v>
      </c>
      <c r="J128" s="17">
        <v>1625</v>
      </c>
      <c r="K128" s="17">
        <v>-5</v>
      </c>
      <c r="L128" s="17">
        <v>0.04</v>
      </c>
      <c r="M128" s="17">
        <v>29</v>
      </c>
      <c r="N128" s="17">
        <v>38.501170000000002</v>
      </c>
      <c r="O128" s="17">
        <v>25829.3</v>
      </c>
      <c r="P128" s="17">
        <v>908</v>
      </c>
      <c r="Q128" s="17">
        <v>-12.545</v>
      </c>
      <c r="R128" s="17">
        <v>18408.32</v>
      </c>
      <c r="S128" s="17">
        <v>16.905000000000001</v>
      </c>
      <c r="T128" s="17">
        <v>-39.44</v>
      </c>
      <c r="U128" s="17">
        <v>-0.10780000000000001</v>
      </c>
      <c r="V128" s="17">
        <v>-4.5250000000000004</v>
      </c>
      <c r="W128" s="17">
        <v>16166.5322</v>
      </c>
      <c r="X128" s="17">
        <v>7791.5</v>
      </c>
      <c r="Y128" s="17">
        <v>30.11</v>
      </c>
      <c r="Z128" s="17">
        <v>-146.95099999999999</v>
      </c>
    </row>
    <row r="129" spans="1:26" x14ac:dyDescent="0.2">
      <c r="A129" s="27">
        <v>45435</v>
      </c>
      <c r="B129" s="17">
        <v>289.31299999999999</v>
      </c>
      <c r="C129" s="14">
        <v>0.4</v>
      </c>
      <c r="D129" s="17">
        <v>-365.25</v>
      </c>
      <c r="E129" s="17">
        <v>40.805</v>
      </c>
      <c r="F129" s="17">
        <v>-16.05</v>
      </c>
      <c r="G129" s="17">
        <v>82.394999999999996</v>
      </c>
      <c r="H129" s="17">
        <v>24</v>
      </c>
      <c r="I129" s="17">
        <v>-94.995000000000005</v>
      </c>
      <c r="J129" s="17">
        <v>1659.25</v>
      </c>
      <c r="K129" s="17">
        <v>3</v>
      </c>
      <c r="L129" s="17">
        <v>0.04</v>
      </c>
      <c r="M129" s="17">
        <v>27.18</v>
      </c>
      <c r="N129" s="17">
        <v>38.135950000000001</v>
      </c>
      <c r="O129" s="17">
        <v>26842</v>
      </c>
      <c r="P129" s="17">
        <v>909.7</v>
      </c>
      <c r="Q129" s="17">
        <v>-11.45</v>
      </c>
      <c r="R129" s="17">
        <v>17552.724999999999</v>
      </c>
      <c r="S129" s="17">
        <v>18.739999999999998</v>
      </c>
      <c r="T129" s="17">
        <v>-39.6</v>
      </c>
      <c r="U129" s="17">
        <v>-9.1999999999999998E-2</v>
      </c>
      <c r="V129" s="17">
        <v>-4.5229999999999997</v>
      </c>
      <c r="W129" s="17">
        <v>16166.5322</v>
      </c>
      <c r="X129" s="17">
        <v>6256</v>
      </c>
      <c r="Y129" s="17">
        <v>30.024999999999999</v>
      </c>
      <c r="Z129" s="17">
        <v>-146.85499999999999</v>
      </c>
    </row>
    <row r="130" spans="1:26" x14ac:dyDescent="0.2">
      <c r="A130" s="27">
        <v>45434</v>
      </c>
      <c r="B130" s="17">
        <v>285.53800000000001</v>
      </c>
      <c r="C130" s="14">
        <v>0.48</v>
      </c>
      <c r="D130" s="17">
        <v>-337.57</v>
      </c>
      <c r="E130" s="17">
        <v>38.44</v>
      </c>
      <c r="F130" s="17">
        <v>-14.95</v>
      </c>
      <c r="G130" s="17">
        <v>81.295000000000002</v>
      </c>
      <c r="H130" s="17">
        <v>21</v>
      </c>
      <c r="I130" s="17">
        <v>-152</v>
      </c>
      <c r="J130" s="17">
        <v>1629.25</v>
      </c>
      <c r="K130" s="17">
        <v>-2</v>
      </c>
      <c r="L130" s="17">
        <v>0.06</v>
      </c>
      <c r="M130" s="17">
        <v>26.8</v>
      </c>
      <c r="N130" s="17">
        <v>39.114699999999999</v>
      </c>
      <c r="O130" s="17">
        <v>25426.5</v>
      </c>
      <c r="P130" s="17">
        <v>875.4</v>
      </c>
      <c r="Q130" s="17">
        <v>-9.8230000000000004</v>
      </c>
      <c r="R130" s="17">
        <v>18157.544999999998</v>
      </c>
      <c r="S130" s="17">
        <v>18.62</v>
      </c>
      <c r="T130" s="17">
        <v>-38.533000000000001</v>
      </c>
      <c r="U130" s="17">
        <v>-7.8E-2</v>
      </c>
      <c r="V130" s="17">
        <v>-4.4880000000000004</v>
      </c>
      <c r="W130" s="17">
        <v>16166.5322</v>
      </c>
      <c r="X130" s="17">
        <v>11000</v>
      </c>
      <c r="Y130" s="17">
        <v>29.24</v>
      </c>
      <c r="Z130" s="17">
        <v>-144.27000000000001</v>
      </c>
    </row>
    <row r="131" spans="1:26" x14ac:dyDescent="0.2">
      <c r="A131" s="27">
        <v>45433</v>
      </c>
      <c r="B131" s="17">
        <v>287.55200000000002</v>
      </c>
      <c r="C131" s="14">
        <v>0.4</v>
      </c>
      <c r="D131" s="17">
        <v>-323</v>
      </c>
      <c r="E131" s="17">
        <v>37.405000000000001</v>
      </c>
      <c r="F131" s="17">
        <v>-15</v>
      </c>
      <c r="G131" s="17">
        <v>81.5</v>
      </c>
      <c r="H131" s="17">
        <v>23</v>
      </c>
      <c r="I131" s="17">
        <v>-188.5</v>
      </c>
      <c r="J131" s="17">
        <v>1633.25</v>
      </c>
      <c r="K131" s="17">
        <v>-7</v>
      </c>
      <c r="L131" s="17">
        <v>0.06</v>
      </c>
      <c r="M131" s="17">
        <v>26.783000000000001</v>
      </c>
      <c r="N131" s="17">
        <v>38.267499999999998</v>
      </c>
      <c r="O131" s="17">
        <v>29793.8</v>
      </c>
      <c r="P131" s="17">
        <v>850</v>
      </c>
      <c r="Q131" s="17">
        <v>-13.637</v>
      </c>
      <c r="R131" s="17">
        <v>17932.028999999999</v>
      </c>
      <c r="S131" s="17">
        <v>16.358000000000001</v>
      </c>
      <c r="T131" s="17">
        <v>-38.4</v>
      </c>
      <c r="U131" s="17">
        <v>-9.4500000000000001E-2</v>
      </c>
      <c r="V131" s="17">
        <v>-4.508</v>
      </c>
      <c r="W131" s="17">
        <v>16166.5322</v>
      </c>
      <c r="X131" s="17">
        <v>8911.5</v>
      </c>
      <c r="Y131" s="17">
        <v>29.31</v>
      </c>
      <c r="Z131" s="17">
        <v>-143.74</v>
      </c>
    </row>
    <row r="132" spans="1:26" x14ac:dyDescent="0.2">
      <c r="A132" s="27">
        <v>45432</v>
      </c>
      <c r="B132" s="17">
        <v>295.82499999999999</v>
      </c>
      <c r="C132" s="14">
        <v>0.38</v>
      </c>
      <c r="D132" s="17">
        <v>-309</v>
      </c>
      <c r="E132" s="17">
        <v>36.93</v>
      </c>
      <c r="F132" s="17">
        <v>-14.9</v>
      </c>
      <c r="G132" s="17">
        <v>84.15</v>
      </c>
      <c r="H132" s="17">
        <v>20.5</v>
      </c>
      <c r="I132" s="17">
        <v>-123.245</v>
      </c>
      <c r="J132" s="17">
        <v>1630.25</v>
      </c>
      <c r="K132" s="17">
        <v>1.5</v>
      </c>
      <c r="L132" s="17">
        <v>0.06</v>
      </c>
      <c r="M132" s="17">
        <v>26.72</v>
      </c>
      <c r="N132" s="17">
        <v>37.975000000000001</v>
      </c>
      <c r="O132" s="17">
        <v>25220</v>
      </c>
      <c r="P132" s="17">
        <v>883</v>
      </c>
      <c r="Q132" s="17">
        <v>-14</v>
      </c>
      <c r="R132" s="17">
        <v>19349.155999999999</v>
      </c>
      <c r="S132" s="17">
        <v>17.274999999999999</v>
      </c>
      <c r="T132" s="17">
        <v>-38.326999999999998</v>
      </c>
      <c r="U132" s="17">
        <v>-9.35E-2</v>
      </c>
      <c r="V132" s="17">
        <v>-4.59</v>
      </c>
      <c r="W132" s="17">
        <v>16166.5322</v>
      </c>
      <c r="X132" s="17">
        <v>8285.7999999999993</v>
      </c>
      <c r="Y132" s="17">
        <v>29.21</v>
      </c>
      <c r="Z132" s="17">
        <v>-143.929</v>
      </c>
    </row>
    <row r="133" spans="1:26" x14ac:dyDescent="0.2">
      <c r="A133" s="27">
        <v>45429</v>
      </c>
      <c r="B133" s="17">
        <v>297.03500000000003</v>
      </c>
      <c r="C133" s="14">
        <v>0.495</v>
      </c>
      <c r="D133" s="17">
        <v>-349.5</v>
      </c>
      <c r="E133" s="17">
        <v>38.26</v>
      </c>
      <c r="F133" s="17">
        <v>-15.3</v>
      </c>
      <c r="G133" s="17">
        <v>84.048000000000002</v>
      </c>
      <c r="H133" s="17">
        <v>22.344999999999999</v>
      </c>
      <c r="I133" s="17">
        <v>-133.245</v>
      </c>
      <c r="J133" s="17">
        <v>1658.25</v>
      </c>
      <c r="K133" s="17">
        <v>5</v>
      </c>
      <c r="L133" s="17">
        <v>0.02</v>
      </c>
      <c r="M133" s="17">
        <v>26.937999999999999</v>
      </c>
      <c r="N133" s="17">
        <v>39.450000000000003</v>
      </c>
      <c r="O133" s="17">
        <v>24250.3</v>
      </c>
      <c r="P133" s="17">
        <v>918</v>
      </c>
      <c r="Q133" s="17">
        <v>-15.298</v>
      </c>
      <c r="R133" s="17">
        <v>21143.800999999999</v>
      </c>
      <c r="S133" s="17">
        <v>17.274999999999999</v>
      </c>
      <c r="T133" s="17">
        <v>-39.22</v>
      </c>
      <c r="U133" s="17">
        <v>-0.1</v>
      </c>
      <c r="V133" s="17">
        <v>-4.4589999999999996</v>
      </c>
      <c r="W133" s="17">
        <v>16166.5322</v>
      </c>
      <c r="X133" s="17">
        <v>6970</v>
      </c>
      <c r="Y133" s="17">
        <v>29.623000000000001</v>
      </c>
      <c r="Z133" s="17">
        <v>-145.69999999999999</v>
      </c>
    </row>
    <row r="134" spans="1:26" x14ac:dyDescent="0.2">
      <c r="A134" s="27">
        <v>45428</v>
      </c>
      <c r="B134" s="17">
        <v>298.53199999999998</v>
      </c>
      <c r="C134" s="14">
        <v>0.55000000000000004</v>
      </c>
      <c r="D134" s="17">
        <v>-350.46</v>
      </c>
      <c r="E134" s="17">
        <v>38.6</v>
      </c>
      <c r="F134" s="17">
        <v>-15.45</v>
      </c>
      <c r="G134" s="17">
        <v>86.635000000000005</v>
      </c>
      <c r="H134" s="17">
        <v>20</v>
      </c>
      <c r="I134" s="17">
        <v>-112.755</v>
      </c>
      <c r="J134" s="17">
        <v>1687.5</v>
      </c>
      <c r="K134" s="17">
        <v>4.5</v>
      </c>
      <c r="L134" s="17">
        <v>0.03</v>
      </c>
      <c r="M134" s="17">
        <v>26.4</v>
      </c>
      <c r="N134" s="17">
        <v>38.385629999999999</v>
      </c>
      <c r="O134" s="17">
        <v>22174</v>
      </c>
      <c r="P134" s="17">
        <v>901.4</v>
      </c>
      <c r="Q134" s="17">
        <v>-15.7</v>
      </c>
      <c r="R134" s="17">
        <v>20325.425999999999</v>
      </c>
      <c r="S134" s="17">
        <v>17.683</v>
      </c>
      <c r="T134" s="17">
        <v>-40.1</v>
      </c>
      <c r="U134" s="17">
        <v>-0.17199999999999999</v>
      </c>
      <c r="V134" s="17">
        <v>-4.4850000000000003</v>
      </c>
      <c r="W134" s="17">
        <v>16166.5322</v>
      </c>
      <c r="X134" s="17">
        <v>6970</v>
      </c>
      <c r="Y134" s="17">
        <v>29.965</v>
      </c>
      <c r="Z134" s="17">
        <v>-147.66999999999999</v>
      </c>
    </row>
    <row r="135" spans="1:26" x14ac:dyDescent="0.2">
      <c r="A135" s="27">
        <v>45427</v>
      </c>
      <c r="B135" s="17">
        <v>286.53500000000003</v>
      </c>
      <c r="C135" s="14">
        <v>0.4</v>
      </c>
      <c r="D135" s="17">
        <v>-314</v>
      </c>
      <c r="E135" s="17">
        <v>36.555</v>
      </c>
      <c r="F135" s="17">
        <v>-13.25</v>
      </c>
      <c r="G135" s="17">
        <v>88.454999999999998</v>
      </c>
      <c r="H135" s="17">
        <v>23.175000000000001</v>
      </c>
      <c r="I135" s="17">
        <v>-113.5</v>
      </c>
      <c r="J135" s="17">
        <v>1630.5</v>
      </c>
      <c r="K135" s="17">
        <v>5.5</v>
      </c>
      <c r="L135" s="17">
        <v>6.0600000000000001E-2</v>
      </c>
      <c r="M135" s="17">
        <v>26</v>
      </c>
      <c r="N135" s="17">
        <v>36</v>
      </c>
      <c r="O135" s="17">
        <v>19842.8</v>
      </c>
      <c r="P135" s="17">
        <v>845.6</v>
      </c>
      <c r="Q135" s="17">
        <v>-17</v>
      </c>
      <c r="R135" s="17">
        <v>20079.471000000001</v>
      </c>
      <c r="S135" s="17">
        <v>16.773</v>
      </c>
      <c r="T135" s="17">
        <v>-38.799999999999997</v>
      </c>
      <c r="U135" s="17">
        <v>-0.13150000000000001</v>
      </c>
      <c r="V135" s="17">
        <v>-4.3029999999999999</v>
      </c>
      <c r="W135" s="17">
        <v>16166.5322</v>
      </c>
      <c r="X135" s="17">
        <v>7036.8</v>
      </c>
      <c r="Y135" s="17">
        <v>28.875</v>
      </c>
      <c r="Z135" s="17">
        <v>-143</v>
      </c>
    </row>
    <row r="136" spans="1:26" x14ac:dyDescent="0.2">
      <c r="A136" s="27">
        <v>45426</v>
      </c>
      <c r="B136" s="17">
        <v>288.11500000000001</v>
      </c>
      <c r="C136" s="14">
        <v>0.5</v>
      </c>
      <c r="D136" s="17">
        <v>-319</v>
      </c>
      <c r="E136" s="17">
        <v>36.25</v>
      </c>
      <c r="F136" s="17">
        <v>-13.67</v>
      </c>
      <c r="G136" s="17">
        <v>92.805000000000007</v>
      </c>
      <c r="H136" s="17">
        <v>30.5</v>
      </c>
      <c r="I136" s="17">
        <v>-118.75</v>
      </c>
      <c r="J136" s="17">
        <v>1643</v>
      </c>
      <c r="K136" s="17">
        <v>10.7</v>
      </c>
      <c r="L136" s="17">
        <v>7.1499999999999994E-2</v>
      </c>
      <c r="M136" s="17">
        <v>25.75</v>
      </c>
      <c r="N136" s="17">
        <v>36</v>
      </c>
      <c r="O136" s="17">
        <v>19366.5</v>
      </c>
      <c r="P136" s="17">
        <v>830.5</v>
      </c>
      <c r="Q136" s="17">
        <v>-14.69</v>
      </c>
      <c r="R136" s="17">
        <v>20056.945</v>
      </c>
      <c r="S136" s="17">
        <v>17.27</v>
      </c>
      <c r="T136" s="17">
        <v>-38.658000000000001</v>
      </c>
      <c r="U136" s="17">
        <v>-0.1</v>
      </c>
      <c r="V136" s="17">
        <v>-4.3259999999999996</v>
      </c>
      <c r="W136" s="17">
        <v>16166.5322</v>
      </c>
      <c r="X136" s="17">
        <v>7698.8</v>
      </c>
      <c r="Y136" s="17">
        <v>28.716999999999999</v>
      </c>
      <c r="Z136" s="17">
        <v>-144.26499999999999</v>
      </c>
    </row>
    <row r="137" spans="1:26" x14ac:dyDescent="0.2">
      <c r="A137" s="27">
        <v>45425</v>
      </c>
      <c r="B137" s="17">
        <v>302.37200000000001</v>
      </c>
      <c r="C137" s="14">
        <v>0.6</v>
      </c>
      <c r="D137" s="17">
        <v>-298</v>
      </c>
      <c r="E137" s="17">
        <v>38.954999999999998</v>
      </c>
      <c r="F137" s="17">
        <v>-13.145</v>
      </c>
      <c r="G137" s="17">
        <v>94.34</v>
      </c>
      <c r="H137" s="17">
        <v>25.5</v>
      </c>
      <c r="I137" s="17">
        <v>-95.24</v>
      </c>
      <c r="J137" s="17">
        <v>1637.5</v>
      </c>
      <c r="K137" s="17">
        <v>10</v>
      </c>
      <c r="L137" s="17">
        <v>0.08</v>
      </c>
      <c r="M137" s="17">
        <v>25</v>
      </c>
      <c r="N137" s="17">
        <v>37.368769999999998</v>
      </c>
      <c r="O137" s="17">
        <v>18555.5</v>
      </c>
      <c r="P137" s="17">
        <v>829.5</v>
      </c>
      <c r="Q137" s="17">
        <v>-13.525</v>
      </c>
      <c r="R137" s="17">
        <v>19186.199000000001</v>
      </c>
      <c r="S137" s="17">
        <v>17.722999999999999</v>
      </c>
      <c r="T137" s="17">
        <v>-38.325000000000003</v>
      </c>
      <c r="U137" s="17">
        <v>-8.1600000000000006E-2</v>
      </c>
      <c r="V137" s="17">
        <v>-4.3600000000000003</v>
      </c>
      <c r="W137" s="17">
        <v>16166.5322</v>
      </c>
      <c r="X137" s="17">
        <v>9385</v>
      </c>
      <c r="Y137" s="17">
        <v>28.626000000000001</v>
      </c>
      <c r="Z137" s="17">
        <v>-146.54400000000001</v>
      </c>
    </row>
    <row r="138" spans="1:26" x14ac:dyDescent="0.2">
      <c r="A138" s="27">
        <v>45422</v>
      </c>
      <c r="B138" s="17">
        <v>313.30500000000001</v>
      </c>
      <c r="C138" s="14">
        <v>0.8</v>
      </c>
      <c r="D138" s="17">
        <v>-304.5</v>
      </c>
      <c r="E138" s="17">
        <v>39.024999999999999</v>
      </c>
      <c r="F138" s="17">
        <v>-14</v>
      </c>
      <c r="G138" s="17">
        <v>97.472999999999999</v>
      </c>
      <c r="H138" s="17">
        <v>25</v>
      </c>
      <c r="I138" s="17">
        <v>-141.495</v>
      </c>
      <c r="J138" s="17">
        <v>1657</v>
      </c>
      <c r="K138" s="17">
        <v>11</v>
      </c>
      <c r="L138" s="17">
        <v>7.0000000000000007E-2</v>
      </c>
      <c r="M138" s="17">
        <v>24.5</v>
      </c>
      <c r="N138" s="17">
        <v>35.684719999999999</v>
      </c>
      <c r="O138" s="17">
        <v>19061.5</v>
      </c>
      <c r="P138" s="17">
        <v>850.3</v>
      </c>
      <c r="Q138" s="17">
        <v>-13.516999999999999</v>
      </c>
      <c r="R138" s="17">
        <v>20418.75</v>
      </c>
      <c r="S138" s="17">
        <v>18.754999999999999</v>
      </c>
      <c r="T138" s="17">
        <v>-38.6</v>
      </c>
      <c r="U138" s="17">
        <v>-0.1045</v>
      </c>
      <c r="V138" s="17">
        <v>-4.4050000000000002</v>
      </c>
      <c r="W138" s="17">
        <v>16166.5322</v>
      </c>
      <c r="X138" s="17">
        <v>8095</v>
      </c>
      <c r="Y138" s="17">
        <v>28.949000000000002</v>
      </c>
      <c r="Z138" s="17">
        <v>-148.22800000000001</v>
      </c>
    </row>
    <row r="139" spans="1:26" x14ac:dyDescent="0.2">
      <c r="A139" s="27">
        <v>45421</v>
      </c>
      <c r="B139" s="17">
        <v>315.51</v>
      </c>
      <c r="C139" s="14">
        <v>0.72</v>
      </c>
      <c r="D139" s="17">
        <v>-300</v>
      </c>
      <c r="E139" s="17">
        <v>40.15</v>
      </c>
      <c r="F139" s="17">
        <v>-13.75</v>
      </c>
      <c r="G139" s="17">
        <v>98.674999999999997</v>
      </c>
      <c r="H139" s="17">
        <v>28</v>
      </c>
      <c r="I139" s="17">
        <v>-114</v>
      </c>
      <c r="J139" s="17">
        <v>1679.2380000000001</v>
      </c>
      <c r="K139" s="17">
        <v>20</v>
      </c>
      <c r="L139" s="17">
        <v>0.06</v>
      </c>
      <c r="M139" s="17">
        <v>24.65</v>
      </c>
      <c r="N139" s="17">
        <v>34.8125</v>
      </c>
      <c r="O139" s="17">
        <v>19095.8</v>
      </c>
      <c r="P139" s="17">
        <v>863</v>
      </c>
      <c r="Q139" s="17">
        <v>-13.763</v>
      </c>
      <c r="R139" s="17">
        <v>19816.724999999999</v>
      </c>
      <c r="S139" s="17">
        <v>17.484999999999999</v>
      </c>
      <c r="T139" s="17">
        <v>-38.75</v>
      </c>
      <c r="U139" s="17">
        <v>-9.4E-2</v>
      </c>
      <c r="V139" s="17">
        <v>-4.4749999999999996</v>
      </c>
      <c r="W139" s="17">
        <v>16166.5322</v>
      </c>
      <c r="X139" s="17">
        <v>3780</v>
      </c>
      <c r="Y139" s="17">
        <v>29.4</v>
      </c>
      <c r="Z139" s="17">
        <v>-150.18199999999999</v>
      </c>
    </row>
    <row r="140" spans="1:26" x14ac:dyDescent="0.2">
      <c r="A140" s="27">
        <v>45420</v>
      </c>
      <c r="B140" s="17">
        <v>281.125</v>
      </c>
      <c r="C140" s="14">
        <v>0.7</v>
      </c>
      <c r="D140" s="17">
        <v>-259.94299999999998</v>
      </c>
      <c r="E140" s="17">
        <v>39.454999999999998</v>
      </c>
      <c r="F140" s="17">
        <v>-11.625</v>
      </c>
      <c r="G140" s="17">
        <v>97.927999999999997</v>
      </c>
      <c r="H140" s="17">
        <v>25</v>
      </c>
      <c r="I140" s="17">
        <v>-82.745000000000005</v>
      </c>
      <c r="J140" s="17">
        <v>1637.5</v>
      </c>
      <c r="K140" s="17">
        <v>25</v>
      </c>
      <c r="L140" s="17">
        <v>0.08</v>
      </c>
      <c r="M140" s="17">
        <v>24.535</v>
      </c>
      <c r="N140" s="17">
        <v>35.820700000000002</v>
      </c>
      <c r="O140" s="17">
        <v>18550.5</v>
      </c>
      <c r="P140" s="17">
        <v>835.8</v>
      </c>
      <c r="Q140" s="17">
        <v>-11</v>
      </c>
      <c r="R140" s="17">
        <v>21098.375</v>
      </c>
      <c r="S140" s="17">
        <v>17.094999999999999</v>
      </c>
      <c r="T140" s="17">
        <v>-37.701999999999998</v>
      </c>
      <c r="U140" s="17">
        <v>-8.4500000000000006E-2</v>
      </c>
      <c r="V140" s="17">
        <v>-4.29</v>
      </c>
      <c r="W140" s="17">
        <v>16166.5322</v>
      </c>
      <c r="X140" s="17">
        <v>7648.5</v>
      </c>
      <c r="Y140" s="17">
        <v>28.18</v>
      </c>
      <c r="Z140" s="17">
        <v>-143.36500000000001</v>
      </c>
    </row>
    <row r="141" spans="1:26" x14ac:dyDescent="0.2">
      <c r="A141" s="27">
        <v>45419</v>
      </c>
      <c r="B141" s="17">
        <v>292.78500000000003</v>
      </c>
      <c r="C141" s="14">
        <v>0.44</v>
      </c>
      <c r="D141" s="17">
        <v>-239</v>
      </c>
      <c r="E141" s="17">
        <v>38.64</v>
      </c>
      <c r="F141" s="17">
        <v>-11.75</v>
      </c>
      <c r="G141" s="17">
        <v>99.405000000000001</v>
      </c>
      <c r="H141" s="17">
        <v>27.893000000000001</v>
      </c>
      <c r="I141" s="17">
        <v>-123.75</v>
      </c>
      <c r="J141" s="17">
        <v>1634.25</v>
      </c>
      <c r="K141" s="17">
        <v>25</v>
      </c>
      <c r="L141" s="17">
        <v>0.08</v>
      </c>
      <c r="M141" s="17">
        <v>28.81</v>
      </c>
      <c r="N141" s="17">
        <v>37.043999999999997</v>
      </c>
      <c r="O141" s="17">
        <v>18102</v>
      </c>
      <c r="P141" s="17">
        <v>857.4</v>
      </c>
      <c r="Q141" s="17">
        <v>-12.3</v>
      </c>
      <c r="R141" s="17">
        <v>20878.504000000001</v>
      </c>
      <c r="S141" s="17">
        <v>17.71</v>
      </c>
      <c r="T141" s="17">
        <v>-37.450000000000003</v>
      </c>
      <c r="U141" s="17">
        <v>-0.09</v>
      </c>
      <c r="V141" s="17">
        <v>-4.2549999999999999</v>
      </c>
      <c r="W141" s="17">
        <v>16166.5322</v>
      </c>
      <c r="X141" s="17">
        <v>6090</v>
      </c>
      <c r="Y141" s="17">
        <v>28.024999999999999</v>
      </c>
      <c r="Z141" s="17">
        <v>-142.69</v>
      </c>
    </row>
    <row r="142" spans="1:26" x14ac:dyDescent="0.2">
      <c r="A142" s="27">
        <v>45418</v>
      </c>
      <c r="B142" s="17">
        <v>296.01</v>
      </c>
      <c r="C142" s="14">
        <v>0.46</v>
      </c>
      <c r="D142" s="17">
        <v>-233</v>
      </c>
      <c r="E142" s="17">
        <v>37.634999999999998</v>
      </c>
      <c r="F142" s="17">
        <v>-10.95</v>
      </c>
      <c r="G142" s="17">
        <v>102.438</v>
      </c>
      <c r="H142" s="17">
        <v>17.733000000000001</v>
      </c>
      <c r="I142" s="17">
        <v>-120.24</v>
      </c>
      <c r="J142" s="17">
        <v>1622.25</v>
      </c>
      <c r="K142" s="17">
        <v>25</v>
      </c>
      <c r="L142" s="17">
        <v>0.08</v>
      </c>
      <c r="M142" s="17">
        <v>29.36</v>
      </c>
      <c r="N142" s="17">
        <v>35.775770000000001</v>
      </c>
      <c r="O142" s="17">
        <v>18065</v>
      </c>
      <c r="P142" s="17">
        <v>892.3</v>
      </c>
      <c r="Q142" s="17">
        <v>-15.840999999999999</v>
      </c>
      <c r="R142" s="17">
        <v>21800.25</v>
      </c>
      <c r="S142" s="17">
        <v>18.117999999999999</v>
      </c>
      <c r="T142" s="17">
        <v>-37.799999999999997</v>
      </c>
      <c r="U142" s="17">
        <v>-0.1045</v>
      </c>
      <c r="V142" s="17">
        <v>-4.34</v>
      </c>
      <c r="W142" s="17">
        <v>16166.5322</v>
      </c>
      <c r="X142" s="17">
        <v>5695.5</v>
      </c>
      <c r="Y142" s="17">
        <v>27.984999999999999</v>
      </c>
      <c r="Z142" s="17">
        <v>-141.95699999999999</v>
      </c>
    </row>
    <row r="143" spans="1:26" x14ac:dyDescent="0.2">
      <c r="A143" s="27">
        <v>45415</v>
      </c>
      <c r="B143" s="17">
        <v>295.07499999999999</v>
      </c>
      <c r="C143" s="14">
        <v>0.51</v>
      </c>
      <c r="D143" s="17">
        <v>-254.5</v>
      </c>
      <c r="E143" s="17">
        <v>38.835000000000001</v>
      </c>
      <c r="F143" s="17">
        <v>-11.55</v>
      </c>
      <c r="G143" s="17">
        <v>103.995</v>
      </c>
      <c r="H143" s="17">
        <v>17</v>
      </c>
      <c r="I143" s="17">
        <v>-112.755</v>
      </c>
      <c r="J143" s="17">
        <v>1662.25</v>
      </c>
      <c r="K143" s="17">
        <v>25</v>
      </c>
      <c r="L143" s="17">
        <v>0.08</v>
      </c>
      <c r="M143" s="17">
        <v>29.7</v>
      </c>
      <c r="N143" s="17">
        <v>34.649169999999998</v>
      </c>
      <c r="O143" s="17">
        <v>17727.5</v>
      </c>
      <c r="P143" s="17">
        <v>911.3</v>
      </c>
      <c r="Q143" s="17">
        <v>-15.438000000000001</v>
      </c>
      <c r="R143" s="17">
        <v>22200.5</v>
      </c>
      <c r="S143" s="17">
        <v>16.97</v>
      </c>
      <c r="T143" s="17">
        <v>-38.585000000000001</v>
      </c>
      <c r="U143" s="17">
        <v>-0.155</v>
      </c>
      <c r="V143" s="17">
        <v>-4.2699999999999996</v>
      </c>
      <c r="W143" s="17">
        <v>16166.5322</v>
      </c>
      <c r="X143" s="17">
        <v>5160.3</v>
      </c>
      <c r="Y143" s="17">
        <v>28.34</v>
      </c>
      <c r="Z143" s="17">
        <v>-141</v>
      </c>
    </row>
    <row r="144" spans="1:26" x14ac:dyDescent="0.2">
      <c r="A144" s="27">
        <v>45414</v>
      </c>
      <c r="B144" s="17">
        <v>321</v>
      </c>
      <c r="C144" s="14">
        <v>0.65</v>
      </c>
      <c r="D144" s="17">
        <v>-235.053</v>
      </c>
      <c r="E144" s="17">
        <v>39.19</v>
      </c>
      <c r="F144" s="17">
        <v>-10.75</v>
      </c>
      <c r="G144" s="17">
        <v>107.51</v>
      </c>
      <c r="H144" s="17">
        <v>30.77</v>
      </c>
      <c r="I144" s="17">
        <v>-114.12</v>
      </c>
      <c r="J144" s="17">
        <v>1706.75</v>
      </c>
      <c r="K144" s="17">
        <v>28</v>
      </c>
      <c r="L144" s="17">
        <v>0.08</v>
      </c>
      <c r="M144" s="17">
        <v>29.675000000000001</v>
      </c>
      <c r="N144" s="17">
        <v>35.768720000000002</v>
      </c>
      <c r="O144" s="17">
        <v>16945.8</v>
      </c>
      <c r="P144" s="17">
        <v>934.5</v>
      </c>
      <c r="Q144" s="17">
        <v>-11.535</v>
      </c>
      <c r="R144" s="17">
        <v>21405.495999999999</v>
      </c>
      <c r="S144" s="17">
        <v>18.222999999999999</v>
      </c>
      <c r="T144" s="17">
        <v>-39.049999999999997</v>
      </c>
      <c r="U144" s="17">
        <v>-8.6499999999999994E-2</v>
      </c>
      <c r="V144" s="17">
        <v>-4.29</v>
      </c>
      <c r="W144" s="17">
        <v>16166.5322</v>
      </c>
      <c r="X144" s="17">
        <v>7107</v>
      </c>
      <c r="Y144" s="17">
        <v>28.667000000000002</v>
      </c>
      <c r="Z144" s="17">
        <v>-141.49799999999999</v>
      </c>
    </row>
    <row r="145" spans="1:26" x14ac:dyDescent="0.2">
      <c r="A145" s="27">
        <v>45413</v>
      </c>
      <c r="B145" s="17">
        <v>315.11700000000002</v>
      </c>
      <c r="C145" s="14">
        <v>0.5</v>
      </c>
      <c r="D145" s="17">
        <v>-223.31299999999999</v>
      </c>
      <c r="E145" s="17">
        <v>36.770000000000003</v>
      </c>
      <c r="F145" s="17">
        <v>-7.5</v>
      </c>
      <c r="G145" s="17">
        <v>108.9</v>
      </c>
      <c r="H145" s="17">
        <v>31.132999999999999</v>
      </c>
      <c r="I145" s="17">
        <v>-91.5</v>
      </c>
      <c r="J145" s="17">
        <v>1669.5</v>
      </c>
      <c r="K145" s="17">
        <v>28</v>
      </c>
      <c r="L145" s="17">
        <v>0.08</v>
      </c>
      <c r="M145" s="17">
        <v>29.89</v>
      </c>
      <c r="N145" s="17">
        <v>39.8337</v>
      </c>
      <c r="O145" s="17">
        <v>16500.099999999999</v>
      </c>
      <c r="P145" s="17">
        <v>915</v>
      </c>
      <c r="Q145" s="17">
        <v>-9.9700000000000006</v>
      </c>
      <c r="R145" s="17">
        <v>21281.865000000002</v>
      </c>
      <c r="S145" s="17">
        <v>17.527000000000001</v>
      </c>
      <c r="T145" s="17">
        <v>-39.115000000000002</v>
      </c>
      <c r="U145" s="17">
        <v>-4.9000000000000002E-2</v>
      </c>
      <c r="V145" s="17">
        <v>-4.1879999999999997</v>
      </c>
      <c r="W145" s="17">
        <v>16166.5322</v>
      </c>
      <c r="X145" s="17">
        <v>8255.2999999999993</v>
      </c>
      <c r="Y145" s="17">
        <v>27.478999999999999</v>
      </c>
      <c r="Z145" s="17">
        <v>-144.83699999999999</v>
      </c>
    </row>
    <row r="146" spans="1:26" x14ac:dyDescent="0.2">
      <c r="A146" s="27">
        <v>45412</v>
      </c>
      <c r="B146" s="17">
        <v>315.255</v>
      </c>
      <c r="C146" s="14">
        <v>0.5</v>
      </c>
      <c r="D146" s="17">
        <v>-223.79300000000001</v>
      </c>
      <c r="E146" s="17">
        <v>36.75</v>
      </c>
      <c r="F146" s="17">
        <v>-7.05</v>
      </c>
      <c r="G146" s="17">
        <v>109.035</v>
      </c>
      <c r="H146" s="17">
        <v>24</v>
      </c>
      <c r="I146" s="17">
        <v>-95.49</v>
      </c>
      <c r="J146" s="17">
        <v>1669.5</v>
      </c>
      <c r="K146" s="17">
        <v>29.3</v>
      </c>
      <c r="L146" s="17">
        <v>0.08</v>
      </c>
      <c r="M146" s="17">
        <v>29.7</v>
      </c>
      <c r="N146" s="17">
        <v>39.492739999999998</v>
      </c>
      <c r="O146" s="17">
        <v>16871.8</v>
      </c>
      <c r="P146" s="17">
        <v>927.8</v>
      </c>
      <c r="Q146" s="17">
        <v>-10</v>
      </c>
      <c r="R146" s="17">
        <v>21214.495999999999</v>
      </c>
      <c r="S146" s="17">
        <v>18.277999999999999</v>
      </c>
      <c r="T146" s="17">
        <v>-39.174999999999997</v>
      </c>
      <c r="U146" s="17">
        <v>-5.2299999999999999E-2</v>
      </c>
      <c r="V146" s="17">
        <v>-4.2779999999999996</v>
      </c>
      <c r="W146" s="17">
        <v>16166.5322</v>
      </c>
      <c r="X146" s="17">
        <v>8552.5</v>
      </c>
      <c r="Y146" s="17">
        <v>27.375</v>
      </c>
      <c r="Z146" s="17">
        <v>-145.35</v>
      </c>
    </row>
    <row r="147" spans="1:26" x14ac:dyDescent="0.2">
      <c r="A147" s="27">
        <v>45411</v>
      </c>
      <c r="B147" s="17">
        <v>303.02499999999998</v>
      </c>
      <c r="C147" s="14">
        <v>0.65</v>
      </c>
      <c r="D147" s="17">
        <v>-248.84</v>
      </c>
      <c r="E147" s="17">
        <v>36.435000000000002</v>
      </c>
      <c r="F147" s="17">
        <v>-4.8</v>
      </c>
      <c r="G147" s="17">
        <v>112.485</v>
      </c>
      <c r="H147" s="17">
        <v>33.953000000000003</v>
      </c>
      <c r="I147" s="17">
        <v>-76.245000000000005</v>
      </c>
      <c r="J147" s="17">
        <v>1658.75</v>
      </c>
      <c r="K147" s="17">
        <v>27</v>
      </c>
      <c r="L147" s="17">
        <v>0.08</v>
      </c>
      <c r="M147" s="17">
        <v>28.295000000000002</v>
      </c>
      <c r="N147" s="17">
        <v>39.1</v>
      </c>
      <c r="O147" s="17">
        <v>16751.5</v>
      </c>
      <c r="P147" s="17">
        <v>912</v>
      </c>
      <c r="Q147" s="17">
        <v>-11.96</v>
      </c>
      <c r="R147" s="17">
        <v>21644.75</v>
      </c>
      <c r="S147" s="17">
        <v>18.788</v>
      </c>
      <c r="T147" s="17">
        <v>-39.125</v>
      </c>
      <c r="U147" s="17">
        <v>-7.4999999999999997E-2</v>
      </c>
      <c r="V147" s="17">
        <v>-4.2430000000000003</v>
      </c>
      <c r="W147" s="17">
        <v>16166.5322</v>
      </c>
      <c r="X147" s="17">
        <v>8900</v>
      </c>
      <c r="Y147" s="17">
        <v>27.452000000000002</v>
      </c>
      <c r="Z147" s="17">
        <v>-143.94499999999999</v>
      </c>
    </row>
    <row r="148" spans="1:26" x14ac:dyDescent="0.2">
      <c r="A148" s="27">
        <v>45408</v>
      </c>
      <c r="B148" s="17">
        <v>280.21699999999998</v>
      </c>
      <c r="C148" s="14">
        <v>0.92</v>
      </c>
      <c r="D148" s="17">
        <v>-216</v>
      </c>
      <c r="E148" s="17">
        <v>39.115000000000002</v>
      </c>
      <c r="F148" s="17">
        <v>-2.0499999999999998</v>
      </c>
      <c r="G148" s="17">
        <v>113.12</v>
      </c>
      <c r="H148" s="17">
        <v>31.738</v>
      </c>
      <c r="I148" s="17">
        <v>-84.5</v>
      </c>
      <c r="J148" s="17">
        <v>1628</v>
      </c>
      <c r="K148" s="17">
        <v>27.1</v>
      </c>
      <c r="L148" s="17">
        <v>0.11</v>
      </c>
      <c r="M148" s="17">
        <v>26.914999999999999</v>
      </c>
      <c r="N148" s="17">
        <v>38.340000000000003</v>
      </c>
      <c r="O148" s="17">
        <v>16930.5</v>
      </c>
      <c r="P148" s="17">
        <v>875.5</v>
      </c>
      <c r="Q148" s="17">
        <v>-13.173</v>
      </c>
      <c r="R148" s="17">
        <v>22455.5</v>
      </c>
      <c r="S148" s="17">
        <v>18.187999999999999</v>
      </c>
      <c r="T148" s="17">
        <v>-37.814999999999998</v>
      </c>
      <c r="U148" s="17">
        <v>-6.7699999999999996E-2</v>
      </c>
      <c r="V148" s="17">
        <v>-4.18</v>
      </c>
      <c r="W148" s="17">
        <v>16166.5322</v>
      </c>
      <c r="X148" s="17">
        <v>8887.7999999999993</v>
      </c>
      <c r="Y148" s="17">
        <v>26.254000000000001</v>
      </c>
      <c r="Z148" s="17">
        <v>-146.71</v>
      </c>
    </row>
    <row r="149" spans="1:26" x14ac:dyDescent="0.2">
      <c r="A149" s="27">
        <v>45407</v>
      </c>
      <c r="B149" s="17">
        <v>294.32799999999997</v>
      </c>
      <c r="C149" s="14">
        <v>1.08</v>
      </c>
      <c r="D149" s="17">
        <v>-199.5</v>
      </c>
      <c r="E149" s="17">
        <v>40.414999999999999</v>
      </c>
      <c r="F149" s="17">
        <v>-2.15</v>
      </c>
      <c r="G149" s="17">
        <v>115.33</v>
      </c>
      <c r="H149" s="17">
        <v>30.155000000000001</v>
      </c>
      <c r="I149" s="17">
        <v>-68.989999999999995</v>
      </c>
      <c r="J149" s="17">
        <v>1660.75</v>
      </c>
      <c r="K149" s="17">
        <v>27</v>
      </c>
      <c r="L149" s="17">
        <v>0.11</v>
      </c>
      <c r="M149" s="17">
        <v>27</v>
      </c>
      <c r="N149" s="17">
        <v>37.714419999999997</v>
      </c>
      <c r="O149" s="17">
        <v>16124.5</v>
      </c>
      <c r="P149" s="17">
        <v>897.5</v>
      </c>
      <c r="Q149" s="17">
        <v>-11.862</v>
      </c>
      <c r="R149" s="17">
        <v>23116.51</v>
      </c>
      <c r="S149" s="17">
        <v>16.175000000000001</v>
      </c>
      <c r="T149" s="17">
        <v>-37.299999999999997</v>
      </c>
      <c r="U149" s="17">
        <v>-7.6300000000000007E-2</v>
      </c>
      <c r="V149" s="17">
        <v>-4.1479999999999997</v>
      </c>
      <c r="W149" s="17">
        <v>16166.5322</v>
      </c>
      <c r="X149" s="17">
        <v>7831.8</v>
      </c>
      <c r="Y149" s="17">
        <v>26.695</v>
      </c>
      <c r="Z149" s="17">
        <v>-138.47999999999999</v>
      </c>
    </row>
    <row r="150" spans="1:26" x14ac:dyDescent="0.2">
      <c r="A150" s="27">
        <v>45406</v>
      </c>
      <c r="B150" s="17">
        <v>274.42200000000003</v>
      </c>
      <c r="C150" s="14">
        <v>1.2</v>
      </c>
      <c r="D150" s="17">
        <v>-175</v>
      </c>
      <c r="E150" s="17">
        <v>39.369999999999997</v>
      </c>
      <c r="F150" s="17">
        <v>-1.55</v>
      </c>
      <c r="G150" s="17">
        <v>119.455</v>
      </c>
      <c r="H150" s="17">
        <v>33.799999999999997</v>
      </c>
      <c r="I150" s="17">
        <v>-73</v>
      </c>
      <c r="J150" s="17">
        <v>1677</v>
      </c>
      <c r="K150" s="17">
        <v>27.8</v>
      </c>
      <c r="L150" s="17">
        <v>0.1</v>
      </c>
      <c r="M150" s="17">
        <v>26.73</v>
      </c>
      <c r="N150" s="17">
        <v>38.725119999999997</v>
      </c>
      <c r="O150" s="17">
        <v>16214.5</v>
      </c>
      <c r="P150" s="17">
        <v>913</v>
      </c>
      <c r="Q150" s="17">
        <v>-11</v>
      </c>
      <c r="R150" s="17">
        <v>23884.359</v>
      </c>
      <c r="S150" s="17">
        <v>17.513000000000002</v>
      </c>
      <c r="T150" s="17">
        <v>-37.814999999999998</v>
      </c>
      <c r="U150" s="17">
        <v>-6.0499999999999998E-2</v>
      </c>
      <c r="V150" s="17">
        <v>-4.3099999999999996</v>
      </c>
      <c r="W150" s="17">
        <v>16166.5322</v>
      </c>
      <c r="X150" s="17">
        <v>7000</v>
      </c>
      <c r="Y150" s="17">
        <v>26.83</v>
      </c>
      <c r="Z150" s="17">
        <v>-143.15</v>
      </c>
    </row>
    <row r="151" spans="1:26" x14ac:dyDescent="0.2">
      <c r="A151" s="27">
        <v>45405</v>
      </c>
      <c r="B151" s="17">
        <v>274.71199999999999</v>
      </c>
      <c r="C151" s="14">
        <v>1.25</v>
      </c>
      <c r="D151" s="17">
        <v>-170</v>
      </c>
      <c r="E151" s="17">
        <v>38.78</v>
      </c>
      <c r="F151" s="17">
        <v>-2.08</v>
      </c>
      <c r="G151" s="17">
        <v>120.02</v>
      </c>
      <c r="H151" s="17">
        <v>29.04</v>
      </c>
      <c r="I151" s="17">
        <v>-81.995000000000005</v>
      </c>
      <c r="J151" s="17">
        <v>1678.25</v>
      </c>
      <c r="K151" s="17">
        <v>27</v>
      </c>
      <c r="L151" s="17">
        <v>0.1085</v>
      </c>
      <c r="M151" s="17">
        <v>26.07</v>
      </c>
      <c r="N151" s="17">
        <v>41.74635</v>
      </c>
      <c r="O151" s="17">
        <v>18267.5</v>
      </c>
      <c r="P151" s="17">
        <v>904.4</v>
      </c>
      <c r="Q151" s="17">
        <v>-11.438000000000001</v>
      </c>
      <c r="R151" s="17">
        <v>24555</v>
      </c>
      <c r="S151" s="17">
        <v>17.91</v>
      </c>
      <c r="T151" s="17">
        <v>-37.755000000000003</v>
      </c>
      <c r="U151" s="17">
        <v>-7.5499999999999998E-2</v>
      </c>
      <c r="V151" s="17">
        <v>-4.2300000000000004</v>
      </c>
      <c r="W151" s="17">
        <v>16166.5322</v>
      </c>
      <c r="X151" s="17">
        <v>5882</v>
      </c>
      <c r="Y151" s="17">
        <v>26.831</v>
      </c>
      <c r="Z151" s="17">
        <v>-142.68</v>
      </c>
    </row>
    <row r="152" spans="1:26" x14ac:dyDescent="0.2">
      <c r="A152" s="27">
        <v>45404</v>
      </c>
      <c r="B152" s="17">
        <v>283.66000000000003</v>
      </c>
      <c r="C152" s="14">
        <v>1.32</v>
      </c>
      <c r="D152" s="17">
        <v>-127.27</v>
      </c>
      <c r="E152" s="17">
        <v>40.15</v>
      </c>
      <c r="F152" s="17">
        <v>-3.75</v>
      </c>
      <c r="G152" s="17">
        <v>125</v>
      </c>
      <c r="H152" s="17">
        <v>34.06</v>
      </c>
      <c r="I152" s="17">
        <v>-58.75</v>
      </c>
      <c r="J152" s="17">
        <v>1711.75</v>
      </c>
      <c r="K152" s="17">
        <v>20</v>
      </c>
      <c r="L152" s="17">
        <v>0.09</v>
      </c>
      <c r="M152" s="17">
        <v>26.08</v>
      </c>
      <c r="N152" s="17">
        <v>41.409100000000002</v>
      </c>
      <c r="O152" s="17">
        <v>20412.5</v>
      </c>
      <c r="P152" s="17">
        <v>886.8</v>
      </c>
      <c r="Q152" s="17">
        <v>-7.7</v>
      </c>
      <c r="R152" s="17">
        <v>24524.219000000001</v>
      </c>
      <c r="S152" s="17">
        <v>17.64</v>
      </c>
      <c r="T152" s="17">
        <v>-37.661999999999999</v>
      </c>
      <c r="U152" s="17">
        <v>-6.25E-2</v>
      </c>
      <c r="V152" s="17">
        <v>-4.3730000000000002</v>
      </c>
      <c r="W152" s="17">
        <v>16166.5322</v>
      </c>
      <c r="X152" s="17">
        <v>8570</v>
      </c>
      <c r="Y152" s="17">
        <v>26.605</v>
      </c>
      <c r="Z152" s="17">
        <v>-142.298</v>
      </c>
    </row>
    <row r="153" spans="1:26" x14ac:dyDescent="0.2">
      <c r="A153" s="27">
        <v>45401</v>
      </c>
      <c r="B153" s="17">
        <v>287.41000000000003</v>
      </c>
      <c r="C153" s="14">
        <v>1.57</v>
      </c>
      <c r="D153" s="17">
        <v>-92</v>
      </c>
      <c r="E153" s="17">
        <v>43.9</v>
      </c>
      <c r="F153" s="17">
        <v>-3.8</v>
      </c>
      <c r="G153" s="17">
        <v>127.705</v>
      </c>
      <c r="H153" s="17">
        <v>31.18</v>
      </c>
      <c r="I153" s="17">
        <v>-40.74</v>
      </c>
      <c r="J153" s="17">
        <v>1739</v>
      </c>
      <c r="K153" s="17">
        <v>18.100000000000001</v>
      </c>
      <c r="L153" s="17">
        <v>0.10299999999999999</v>
      </c>
      <c r="M153" s="17">
        <v>26.504999999999999</v>
      </c>
      <c r="N153" s="17">
        <v>38.5411</v>
      </c>
      <c r="O153" s="17">
        <v>20558</v>
      </c>
      <c r="P153" s="17">
        <v>901.7</v>
      </c>
      <c r="Q153" s="17">
        <v>-6</v>
      </c>
      <c r="R153" s="17">
        <v>26019.664000000001</v>
      </c>
      <c r="S153" s="17">
        <v>18.184999999999999</v>
      </c>
      <c r="T153" s="17">
        <v>-39.049999999999997</v>
      </c>
      <c r="U153" s="17">
        <v>-9.1999999999999998E-2</v>
      </c>
      <c r="V153" s="17">
        <v>-4.47</v>
      </c>
      <c r="W153" s="17">
        <v>16166.5322</v>
      </c>
      <c r="X153" s="17">
        <v>15226.8</v>
      </c>
      <c r="Y153" s="17">
        <v>27.207999999999998</v>
      </c>
      <c r="Z153" s="17">
        <v>-144.57</v>
      </c>
    </row>
    <row r="154" spans="1:26" x14ac:dyDescent="0.2">
      <c r="A154" s="27">
        <v>45400</v>
      </c>
      <c r="B154" s="17">
        <v>312.67</v>
      </c>
      <c r="C154" s="14">
        <v>1.5</v>
      </c>
      <c r="D154" s="17">
        <v>-117</v>
      </c>
      <c r="E154" s="17">
        <v>45.774999999999999</v>
      </c>
      <c r="F154" s="17">
        <v>-3.9</v>
      </c>
      <c r="G154" s="17">
        <v>130.095</v>
      </c>
      <c r="H154" s="17">
        <v>32</v>
      </c>
      <c r="I154" s="17">
        <v>-140.74</v>
      </c>
      <c r="J154" s="17">
        <v>1738</v>
      </c>
      <c r="K154" s="17">
        <v>27.5</v>
      </c>
      <c r="L154" s="17">
        <v>8.5999999999999993E-2</v>
      </c>
      <c r="M154" s="17">
        <v>27</v>
      </c>
      <c r="N154" s="17">
        <v>40.094349999999999</v>
      </c>
      <c r="O154" s="17">
        <v>20497</v>
      </c>
      <c r="P154" s="17">
        <v>924</v>
      </c>
      <c r="Q154" s="17">
        <v>-8.0950000000000006</v>
      </c>
      <c r="R154" s="17">
        <v>26035.07</v>
      </c>
      <c r="S154" s="17">
        <v>18.690999999999999</v>
      </c>
      <c r="T154" s="17">
        <v>-40.22</v>
      </c>
      <c r="U154" s="17">
        <v>-0.129</v>
      </c>
      <c r="V154" s="17">
        <v>-4.4950000000000001</v>
      </c>
      <c r="W154" s="17">
        <v>16166.5322</v>
      </c>
      <c r="X154" s="17">
        <v>10932</v>
      </c>
      <c r="Y154" s="17">
        <v>27.437999999999999</v>
      </c>
      <c r="Z154" s="17">
        <v>-146.45500000000001</v>
      </c>
    </row>
    <row r="155" spans="1:26" x14ac:dyDescent="0.2">
      <c r="A155" s="27">
        <v>45399</v>
      </c>
      <c r="B155" s="17">
        <v>292.38</v>
      </c>
      <c r="C155" s="14">
        <v>1.55</v>
      </c>
      <c r="D155" s="17">
        <v>-107.83499999999999</v>
      </c>
      <c r="E155" s="17">
        <v>44.09</v>
      </c>
      <c r="F155" s="17">
        <v>-1.8</v>
      </c>
      <c r="G155" s="17">
        <v>130.5</v>
      </c>
      <c r="H155" s="17">
        <v>39</v>
      </c>
      <c r="I155" s="17">
        <v>-28.75</v>
      </c>
      <c r="J155" s="17">
        <v>1694.75</v>
      </c>
      <c r="K155" s="17">
        <v>33</v>
      </c>
      <c r="L155" s="17">
        <v>0.1135</v>
      </c>
      <c r="M155" s="17">
        <v>26.76</v>
      </c>
      <c r="N155" s="17">
        <v>39.678249999999998</v>
      </c>
      <c r="O155" s="17">
        <v>20590</v>
      </c>
      <c r="P155" s="17">
        <v>925.1</v>
      </c>
      <c r="Q155" s="17">
        <v>-8.6609999999999996</v>
      </c>
      <c r="R155" s="17">
        <v>25847.625</v>
      </c>
      <c r="S155" s="17">
        <v>19.457999999999998</v>
      </c>
      <c r="T155" s="17">
        <v>-39.375</v>
      </c>
      <c r="U155" s="17">
        <v>-0.1</v>
      </c>
      <c r="V155" s="17">
        <v>-4.4249999999999998</v>
      </c>
      <c r="W155" s="17">
        <v>16166.5322</v>
      </c>
      <c r="X155" s="17">
        <v>12111</v>
      </c>
      <c r="Y155" s="17">
        <v>26.841000000000001</v>
      </c>
      <c r="Z155" s="17">
        <v>-144.065</v>
      </c>
    </row>
    <row r="156" spans="1:26" x14ac:dyDescent="0.2">
      <c r="A156" s="27">
        <v>45398</v>
      </c>
      <c r="B156" s="17">
        <v>283.2</v>
      </c>
      <c r="C156" s="14">
        <v>1.69</v>
      </c>
      <c r="D156" s="17">
        <v>-90</v>
      </c>
      <c r="E156" s="17">
        <v>43.344999999999999</v>
      </c>
      <c r="F156" s="17">
        <v>-0.7</v>
      </c>
      <c r="G156" s="17">
        <v>129.88</v>
      </c>
      <c r="H156" s="17">
        <v>59.225000000000001</v>
      </c>
      <c r="I156" s="17">
        <v>-62.99</v>
      </c>
      <c r="J156" s="17">
        <v>1699.75</v>
      </c>
      <c r="K156" s="17">
        <v>31</v>
      </c>
      <c r="L156" s="17">
        <v>0.12</v>
      </c>
      <c r="M156" s="17">
        <v>25.8</v>
      </c>
      <c r="N156" s="17">
        <v>36.100929999999998</v>
      </c>
      <c r="O156" s="17">
        <v>20390.3</v>
      </c>
      <c r="P156" s="17">
        <v>944.7</v>
      </c>
      <c r="Q156" s="17">
        <v>-7.6369999999999996</v>
      </c>
      <c r="R156" s="17">
        <v>26774.800999999999</v>
      </c>
      <c r="S156" s="17">
        <v>17.524999999999999</v>
      </c>
      <c r="T156" s="17">
        <v>-40.125</v>
      </c>
      <c r="U156" s="17">
        <v>-8.5000000000000006E-2</v>
      </c>
      <c r="V156" s="17">
        <v>-4.3099999999999996</v>
      </c>
      <c r="W156" s="17">
        <v>16166.5322</v>
      </c>
      <c r="X156" s="17">
        <v>12514.3</v>
      </c>
      <c r="Y156" s="17">
        <v>26.434999999999999</v>
      </c>
      <c r="Z156" s="17">
        <v>-142.44999999999999</v>
      </c>
    </row>
    <row r="157" spans="1:26" x14ac:dyDescent="0.2">
      <c r="A157" s="27">
        <v>45397</v>
      </c>
      <c r="B157" s="17">
        <v>274.75299999999999</v>
      </c>
      <c r="C157" s="14">
        <v>1.55</v>
      </c>
      <c r="D157" s="17">
        <v>-133.58500000000001</v>
      </c>
      <c r="E157" s="17">
        <v>43.255000000000003</v>
      </c>
      <c r="F157" s="17">
        <v>-1.4</v>
      </c>
      <c r="G157" s="17">
        <v>130</v>
      </c>
      <c r="H157" s="17">
        <v>51.25</v>
      </c>
      <c r="I157" s="17">
        <v>-142</v>
      </c>
      <c r="J157" s="17">
        <v>1657.25</v>
      </c>
      <c r="K157" s="17">
        <v>30</v>
      </c>
      <c r="L157" s="17">
        <v>0.09</v>
      </c>
      <c r="M157" s="17">
        <v>21.89</v>
      </c>
      <c r="N157" s="17">
        <v>35.582500000000003</v>
      </c>
      <c r="O157" s="17">
        <v>20222</v>
      </c>
      <c r="P157" s="17">
        <v>957.5</v>
      </c>
      <c r="Q157" s="17">
        <v>-11.33</v>
      </c>
      <c r="R157" s="17">
        <v>24532.391</v>
      </c>
      <c r="S157" s="17">
        <v>15.195</v>
      </c>
      <c r="T157" s="17">
        <v>-40.6</v>
      </c>
      <c r="U157" s="17">
        <v>-0.09</v>
      </c>
      <c r="V157" s="17">
        <v>-4.25</v>
      </c>
      <c r="W157" s="17">
        <v>16166.5322</v>
      </c>
      <c r="X157" s="17">
        <v>11141.5</v>
      </c>
      <c r="Y157" s="17">
        <v>26.312999999999999</v>
      </c>
      <c r="Z157" s="17">
        <v>-142.19999999999999</v>
      </c>
    </row>
    <row r="158" spans="1:26" x14ac:dyDescent="0.2">
      <c r="A158" s="27">
        <v>45394</v>
      </c>
      <c r="B158" s="17">
        <v>281</v>
      </c>
      <c r="C158" s="14">
        <v>1.45</v>
      </c>
      <c r="D158" s="17">
        <v>-134.98500000000001</v>
      </c>
      <c r="E158" s="17">
        <v>43.1</v>
      </c>
      <c r="F158" s="17">
        <v>-1.4</v>
      </c>
      <c r="G158" s="17">
        <v>132</v>
      </c>
      <c r="H158" s="17">
        <v>52.75</v>
      </c>
      <c r="I158" s="17">
        <v>-79.5</v>
      </c>
      <c r="J158" s="17">
        <v>1667.1369999999999</v>
      </c>
      <c r="K158" s="17">
        <v>30</v>
      </c>
      <c r="L158" s="17">
        <v>0.08</v>
      </c>
      <c r="M158" s="17">
        <v>22</v>
      </c>
      <c r="N158" s="17">
        <v>34.43412</v>
      </c>
      <c r="O158" s="17">
        <v>20307.5</v>
      </c>
      <c r="P158" s="17">
        <v>968</v>
      </c>
      <c r="Q158" s="17">
        <v>-12.455</v>
      </c>
      <c r="R158" s="17">
        <v>23581.58</v>
      </c>
      <c r="S158" s="17">
        <v>16.163</v>
      </c>
      <c r="T158" s="17">
        <v>-40.409999999999997</v>
      </c>
      <c r="U158" s="17">
        <v>-7.4499999999999997E-2</v>
      </c>
      <c r="V158" s="17">
        <v>-4.3449999999999998</v>
      </c>
      <c r="W158" s="17">
        <v>16166.5322</v>
      </c>
      <c r="X158" s="17">
        <v>15149.8</v>
      </c>
      <c r="Y158" s="17">
        <v>26.975000000000001</v>
      </c>
      <c r="Z158" s="17">
        <v>-143.96199999999999</v>
      </c>
    </row>
    <row r="159" spans="1:26" x14ac:dyDescent="0.2">
      <c r="A159" s="27">
        <v>45393</v>
      </c>
      <c r="B159" s="17">
        <v>279.66199999999998</v>
      </c>
      <c r="C159" s="14">
        <v>1.53</v>
      </c>
      <c r="D159" s="17">
        <v>-166.19499999999999</v>
      </c>
      <c r="E159" s="17">
        <v>41.515000000000001</v>
      </c>
      <c r="F159" s="17">
        <v>-1.1499999999999999</v>
      </c>
      <c r="G159" s="17">
        <v>129.5</v>
      </c>
      <c r="H159" s="17">
        <v>32</v>
      </c>
      <c r="I159" s="17">
        <v>-67.5</v>
      </c>
      <c r="J159" s="17">
        <v>1677</v>
      </c>
      <c r="K159" s="17">
        <v>38</v>
      </c>
      <c r="L159" s="17">
        <v>6.93E-2</v>
      </c>
      <c r="M159" s="17">
        <v>22.2</v>
      </c>
      <c r="N159" s="17">
        <v>38.102350000000001</v>
      </c>
      <c r="O159" s="17">
        <v>20124</v>
      </c>
      <c r="P159" s="17">
        <v>962</v>
      </c>
      <c r="Q159" s="17">
        <v>-12.465</v>
      </c>
      <c r="R159" s="17">
        <v>23545.25</v>
      </c>
      <c r="S159" s="17">
        <v>17.39</v>
      </c>
      <c r="T159" s="17">
        <v>-40.299999999999997</v>
      </c>
      <c r="U159" s="17">
        <v>-3.5000000000000003E-2</v>
      </c>
      <c r="V159" s="17">
        <v>-4.3529999999999998</v>
      </c>
      <c r="W159" s="17">
        <v>16166.5322</v>
      </c>
      <c r="X159" s="17">
        <v>12489.8</v>
      </c>
      <c r="Y159" s="17">
        <v>27.225000000000001</v>
      </c>
      <c r="Z159" s="17">
        <v>-145.98699999999999</v>
      </c>
    </row>
    <row r="160" spans="1:26" x14ac:dyDescent="0.2">
      <c r="A160" s="27">
        <v>45392</v>
      </c>
      <c r="B160" s="17">
        <v>257.995</v>
      </c>
      <c r="C160" s="14">
        <v>1.53</v>
      </c>
      <c r="D160" s="17">
        <v>-175</v>
      </c>
      <c r="E160" s="17">
        <v>37.659999999999997</v>
      </c>
      <c r="F160" s="17">
        <v>-2.02</v>
      </c>
      <c r="G160" s="17">
        <v>119.88500000000001</v>
      </c>
      <c r="H160" s="17">
        <v>32</v>
      </c>
      <c r="I160" s="17">
        <v>-185.25</v>
      </c>
      <c r="J160" s="17">
        <v>1613.25</v>
      </c>
      <c r="K160" s="17">
        <v>38</v>
      </c>
      <c r="L160" s="17">
        <v>7.0000000000000007E-2</v>
      </c>
      <c r="M160" s="17">
        <v>21.625</v>
      </c>
      <c r="N160" s="17">
        <v>37.759399999999999</v>
      </c>
      <c r="O160" s="17">
        <v>19900.5</v>
      </c>
      <c r="P160" s="17">
        <v>889.9</v>
      </c>
      <c r="Q160" s="17">
        <v>-12</v>
      </c>
      <c r="R160" s="17">
        <v>23541.188999999998</v>
      </c>
      <c r="S160" s="17">
        <v>17.39</v>
      </c>
      <c r="T160" s="17">
        <v>-38.82</v>
      </c>
      <c r="U160" s="17">
        <v>-8.5000000000000006E-2</v>
      </c>
      <c r="V160" s="17">
        <v>-4.17</v>
      </c>
      <c r="W160" s="17">
        <v>16166.5322</v>
      </c>
      <c r="X160" s="17">
        <v>10822.8</v>
      </c>
      <c r="Y160" s="17">
        <v>26.24</v>
      </c>
      <c r="Z160" s="17">
        <v>-140.93</v>
      </c>
    </row>
    <row r="161" spans="1:26" x14ac:dyDescent="0.2">
      <c r="A161" s="27">
        <v>45391</v>
      </c>
      <c r="B161" s="17">
        <v>254.62</v>
      </c>
      <c r="C161" s="14">
        <v>1.5</v>
      </c>
      <c r="D161" s="17">
        <v>-196.25</v>
      </c>
      <c r="E161" s="17">
        <v>37.454999999999998</v>
      </c>
      <c r="F161" s="17">
        <v>-2.0499999999999998</v>
      </c>
      <c r="G161" s="17">
        <v>120.035</v>
      </c>
      <c r="H161" s="17">
        <v>32</v>
      </c>
      <c r="I161" s="17">
        <v>-12.25</v>
      </c>
      <c r="J161" s="17">
        <v>1589.25</v>
      </c>
      <c r="K161" s="17">
        <v>37</v>
      </c>
      <c r="L161" s="17">
        <v>0.09</v>
      </c>
      <c r="M161" s="17">
        <v>21.984999999999999</v>
      </c>
      <c r="N161" s="17">
        <v>36.253120000000003</v>
      </c>
      <c r="O161" s="17">
        <v>19651.8</v>
      </c>
      <c r="P161" s="17">
        <v>888.7</v>
      </c>
      <c r="Q161" s="17">
        <v>-14.5</v>
      </c>
      <c r="R161" s="17">
        <v>23496.134999999998</v>
      </c>
      <c r="S161" s="17">
        <v>14.18</v>
      </c>
      <c r="T161" s="17">
        <v>-38.575000000000003</v>
      </c>
      <c r="U161" s="17">
        <v>-0.09</v>
      </c>
      <c r="V161" s="17">
        <v>-4.1900000000000004</v>
      </c>
      <c r="W161" s="17">
        <v>16166.5322</v>
      </c>
      <c r="X161" s="17">
        <v>13774</v>
      </c>
      <c r="Y161" s="17">
        <v>26.42</v>
      </c>
      <c r="Z161" s="17">
        <v>-139.66</v>
      </c>
    </row>
    <row r="162" spans="1:26" x14ac:dyDescent="0.2">
      <c r="A162" s="27">
        <v>45390</v>
      </c>
      <c r="B162" s="17">
        <v>263.66000000000003</v>
      </c>
      <c r="C162" s="14">
        <v>1.425</v>
      </c>
      <c r="D162" s="17">
        <v>-193.29</v>
      </c>
      <c r="E162" s="17">
        <v>39.36</v>
      </c>
      <c r="F162" s="17">
        <v>-0.41</v>
      </c>
      <c r="G162" s="17">
        <v>121.217</v>
      </c>
      <c r="H162" s="17">
        <v>29.035</v>
      </c>
      <c r="I162" s="17">
        <v>-111.745</v>
      </c>
      <c r="J162" s="17">
        <v>1595.875</v>
      </c>
      <c r="K162" s="17">
        <v>35</v>
      </c>
      <c r="L162" s="17">
        <v>9.1999999999999998E-2</v>
      </c>
      <c r="M162" s="17">
        <v>21.945</v>
      </c>
      <c r="N162" s="17">
        <v>33.68</v>
      </c>
      <c r="O162" s="17">
        <v>19286</v>
      </c>
      <c r="P162" s="17">
        <v>909.5</v>
      </c>
      <c r="Q162" s="17">
        <v>-10.641999999999999</v>
      </c>
      <c r="R162" s="17">
        <v>21905.75</v>
      </c>
      <c r="S162" s="17">
        <v>15</v>
      </c>
      <c r="T162" s="17">
        <v>-38.65</v>
      </c>
      <c r="U162" s="17">
        <v>-4.4999999999999998E-2</v>
      </c>
      <c r="V162" s="17">
        <v>-4.1779999999999999</v>
      </c>
      <c r="W162" s="17">
        <v>16166.5322</v>
      </c>
      <c r="X162" s="17">
        <v>10790</v>
      </c>
      <c r="Y162" s="17">
        <v>26.475000000000001</v>
      </c>
      <c r="Z162" s="17">
        <v>-139.875</v>
      </c>
    </row>
    <row r="163" spans="1:26" x14ac:dyDescent="0.2">
      <c r="A163" s="27">
        <v>45387</v>
      </c>
      <c r="B163" s="17">
        <v>278.14</v>
      </c>
      <c r="C163" s="14">
        <v>1.6</v>
      </c>
      <c r="D163" s="17">
        <v>-213.85</v>
      </c>
      <c r="E163" s="17">
        <v>40.564999999999998</v>
      </c>
      <c r="F163" s="17">
        <v>-0.5</v>
      </c>
      <c r="G163" s="17">
        <v>125.74</v>
      </c>
      <c r="H163" s="17">
        <v>32</v>
      </c>
      <c r="I163" s="17">
        <v>-46.314999999999998</v>
      </c>
      <c r="J163" s="17">
        <v>1616.5</v>
      </c>
      <c r="K163" s="17">
        <v>35</v>
      </c>
      <c r="L163" s="17">
        <v>0.11</v>
      </c>
      <c r="M163" s="17">
        <v>22.984999999999999</v>
      </c>
      <c r="N163" s="17">
        <v>33.252429999999997</v>
      </c>
      <c r="O163" s="17">
        <v>18858.3</v>
      </c>
      <c r="P163" s="17">
        <v>943.5</v>
      </c>
      <c r="Q163" s="17">
        <v>-11.7</v>
      </c>
      <c r="R163" s="17">
        <v>22155.25</v>
      </c>
      <c r="S163" s="17">
        <v>18.117999999999999</v>
      </c>
      <c r="T163" s="17">
        <v>-39.51</v>
      </c>
      <c r="U163" s="17">
        <v>-8.6499999999999994E-2</v>
      </c>
      <c r="V163" s="17">
        <v>-4.21</v>
      </c>
      <c r="W163" s="17">
        <v>16166.5322</v>
      </c>
      <c r="X163" s="17">
        <v>12763</v>
      </c>
      <c r="Y163" s="17">
        <v>26.88</v>
      </c>
      <c r="Z163" s="17">
        <v>-142.13999999999999</v>
      </c>
    </row>
    <row r="164" spans="1:26" x14ac:dyDescent="0.2">
      <c r="A164" s="27">
        <v>45386</v>
      </c>
      <c r="B164" s="17">
        <v>281.32</v>
      </c>
      <c r="C164" s="14">
        <v>1.69</v>
      </c>
      <c r="D164" s="17">
        <v>-213.393</v>
      </c>
      <c r="E164" s="17">
        <v>39.674999999999997</v>
      </c>
      <c r="F164" s="17">
        <v>-0.4</v>
      </c>
      <c r="G164" s="17">
        <v>129.995</v>
      </c>
      <c r="H164" s="17">
        <v>32.31</v>
      </c>
      <c r="I164" s="17">
        <v>-113.295</v>
      </c>
      <c r="J164" s="17">
        <v>1635</v>
      </c>
      <c r="K164" s="17">
        <v>40</v>
      </c>
      <c r="L164" s="17">
        <v>6.4000000000000001E-2</v>
      </c>
      <c r="M164" s="17">
        <v>21.23</v>
      </c>
      <c r="N164" s="17">
        <v>36.9</v>
      </c>
      <c r="O164" s="17">
        <v>18995</v>
      </c>
      <c r="P164" s="17">
        <v>966.1</v>
      </c>
      <c r="Q164" s="17">
        <v>-11.84</v>
      </c>
      <c r="R164" s="17">
        <v>21203.328000000001</v>
      </c>
      <c r="S164" s="17">
        <v>16.84</v>
      </c>
      <c r="T164" s="17">
        <v>-39.15</v>
      </c>
      <c r="U164" s="17">
        <v>-0.10299999999999999</v>
      </c>
      <c r="V164" s="17">
        <v>-4.22</v>
      </c>
      <c r="W164" s="17">
        <v>16166.5322</v>
      </c>
      <c r="X164" s="17">
        <v>9763</v>
      </c>
      <c r="Y164" s="17">
        <v>26.988</v>
      </c>
      <c r="Z164" s="17">
        <v>-143.47499999999999</v>
      </c>
    </row>
    <row r="165" spans="1:26" x14ac:dyDescent="0.2">
      <c r="A165" s="27">
        <v>45385</v>
      </c>
      <c r="B165" s="17">
        <v>264.57299999999998</v>
      </c>
      <c r="C165" s="14">
        <v>1.8</v>
      </c>
      <c r="D165" s="17">
        <v>-208.38</v>
      </c>
      <c r="E165" s="17">
        <v>36.655000000000001</v>
      </c>
      <c r="F165" s="17">
        <v>-0.3</v>
      </c>
      <c r="G165" s="17">
        <v>131.30500000000001</v>
      </c>
      <c r="H165" s="17">
        <v>32</v>
      </c>
      <c r="I165" s="17">
        <v>-40.695</v>
      </c>
      <c r="J165" s="17">
        <v>1575.5</v>
      </c>
      <c r="K165" s="17">
        <v>38.5</v>
      </c>
      <c r="L165" s="17">
        <v>0.06</v>
      </c>
      <c r="M165" s="17">
        <v>20.535</v>
      </c>
      <c r="N165" s="17">
        <v>35.265000000000001</v>
      </c>
      <c r="O165" s="17">
        <v>18923.5</v>
      </c>
      <c r="P165" s="17">
        <v>935.2</v>
      </c>
      <c r="Q165" s="17">
        <v>-10.98</v>
      </c>
      <c r="R165" s="17">
        <v>21603.09</v>
      </c>
      <c r="S165" s="17">
        <v>17.75</v>
      </c>
      <c r="T165" s="17">
        <v>-37.75</v>
      </c>
      <c r="U165" s="17">
        <v>-0.10340000000000001</v>
      </c>
      <c r="V165" s="17">
        <v>-4.04</v>
      </c>
      <c r="W165" s="17">
        <v>16166.5322</v>
      </c>
      <c r="X165" s="17">
        <v>9650</v>
      </c>
      <c r="Y165" s="17">
        <v>26.483000000000001</v>
      </c>
      <c r="Z165" s="17">
        <v>-139.37</v>
      </c>
    </row>
    <row r="166" spans="1:26" x14ac:dyDescent="0.2">
      <c r="A166" s="27">
        <v>45384</v>
      </c>
      <c r="B166" s="17">
        <v>265.68799999999999</v>
      </c>
      <c r="C166" s="14">
        <v>1.65</v>
      </c>
      <c r="D166" s="17">
        <v>-196.995</v>
      </c>
      <c r="E166" s="17">
        <v>37.134999999999998</v>
      </c>
      <c r="F166" s="17">
        <v>0.5</v>
      </c>
      <c r="G166" s="17">
        <v>135.10499999999999</v>
      </c>
      <c r="H166" s="17">
        <v>33</v>
      </c>
      <c r="I166" s="17">
        <v>-94.194999999999993</v>
      </c>
      <c r="J166" s="17">
        <v>1595.25</v>
      </c>
      <c r="K166" s="17">
        <v>39</v>
      </c>
      <c r="L166" s="17">
        <v>5.0900000000000001E-2</v>
      </c>
      <c r="M166" s="17">
        <v>21.875</v>
      </c>
      <c r="N166" s="17">
        <v>37.125</v>
      </c>
      <c r="O166" s="17">
        <v>19010</v>
      </c>
      <c r="P166" s="17">
        <v>941.9</v>
      </c>
      <c r="Q166" s="17">
        <v>-10.702</v>
      </c>
      <c r="R166" s="17">
        <v>22467.02</v>
      </c>
      <c r="S166" s="17">
        <v>14.907999999999999</v>
      </c>
      <c r="T166" s="17">
        <v>-37.25</v>
      </c>
      <c r="U166" s="17">
        <v>-8.1000000000000003E-2</v>
      </c>
      <c r="V166" s="17">
        <v>-4.1399999999999997</v>
      </c>
      <c r="W166" s="17">
        <v>16166.5322</v>
      </c>
      <c r="X166" s="17">
        <v>7258.3</v>
      </c>
      <c r="Y166" s="17">
        <v>26.51</v>
      </c>
      <c r="Z166" s="17">
        <v>-139.44999999999999</v>
      </c>
    </row>
    <row r="167" spans="1:26" x14ac:dyDescent="0.2">
      <c r="A167" s="27">
        <v>45383</v>
      </c>
      <c r="B167" s="17">
        <v>274.36500000000001</v>
      </c>
      <c r="C167" s="14">
        <v>1.73</v>
      </c>
      <c r="D167" s="17">
        <v>-166.00299999999999</v>
      </c>
      <c r="E167" s="17">
        <v>37.674999999999997</v>
      </c>
      <c r="F167" s="17">
        <v>1.25</v>
      </c>
      <c r="G167" s="17">
        <v>136.78399999999999</v>
      </c>
      <c r="H167" s="17">
        <v>30</v>
      </c>
      <c r="I167" s="17">
        <v>43.8</v>
      </c>
      <c r="J167" s="17">
        <v>1594.25</v>
      </c>
      <c r="K167" s="17">
        <v>46.9</v>
      </c>
      <c r="L167" s="17">
        <v>0.04</v>
      </c>
      <c r="M167" s="17">
        <v>23</v>
      </c>
      <c r="N167" s="17">
        <v>37.490020000000001</v>
      </c>
      <c r="O167" s="17">
        <v>19117.599999999999</v>
      </c>
      <c r="P167" s="17">
        <v>937.1</v>
      </c>
      <c r="Q167" s="17">
        <v>-11.845000000000001</v>
      </c>
      <c r="R167" s="17">
        <v>23500.625</v>
      </c>
      <c r="S167" s="17">
        <v>15.458</v>
      </c>
      <c r="T167" s="17">
        <v>-37.65</v>
      </c>
      <c r="U167" s="17">
        <v>-0.1008</v>
      </c>
      <c r="V167" s="17">
        <v>-4.37</v>
      </c>
      <c r="W167" s="17">
        <v>16166.5322</v>
      </c>
      <c r="X167" s="17">
        <v>6500</v>
      </c>
      <c r="Y167" s="17">
        <v>26.498000000000001</v>
      </c>
      <c r="Z167" s="17">
        <v>-140.19999999999999</v>
      </c>
    </row>
    <row r="168" spans="1:26" x14ac:dyDescent="0.2">
      <c r="A168" s="27">
        <v>45380</v>
      </c>
      <c r="B168" s="17">
        <v>275.88799999999998</v>
      </c>
      <c r="C168" s="14">
        <v>1.9450000000000001</v>
      </c>
      <c r="D168" s="17">
        <v>-172.5</v>
      </c>
      <c r="E168" s="17">
        <v>40.25</v>
      </c>
      <c r="F168" s="17">
        <v>1.25</v>
      </c>
      <c r="G168" s="17">
        <v>135.91300000000001</v>
      </c>
      <c r="H168" s="17">
        <v>30</v>
      </c>
      <c r="I168" s="17">
        <v>-142.94499999999999</v>
      </c>
      <c r="J168" s="17">
        <v>1623.75</v>
      </c>
      <c r="K168" s="17">
        <v>45.1</v>
      </c>
      <c r="L168" s="17">
        <v>3.9699999999999999E-2</v>
      </c>
      <c r="M168" s="17">
        <v>22.855</v>
      </c>
      <c r="N168" s="17">
        <v>39.048050000000003</v>
      </c>
      <c r="O168" s="17">
        <v>19339.8</v>
      </c>
      <c r="P168" s="17">
        <v>935</v>
      </c>
      <c r="Q168" s="17">
        <v>-11.585000000000001</v>
      </c>
      <c r="R168" s="17">
        <v>24555.699000000001</v>
      </c>
      <c r="S168" s="17">
        <v>14.958</v>
      </c>
      <c r="T168" s="17">
        <v>-37.630000000000003</v>
      </c>
      <c r="U168" s="17">
        <v>-9.7000000000000003E-2</v>
      </c>
      <c r="V168" s="17">
        <v>-4.383</v>
      </c>
      <c r="W168" s="17">
        <v>16166.5322</v>
      </c>
      <c r="X168" s="17">
        <v>7615.8</v>
      </c>
      <c r="Y168" s="17">
        <v>26.515000000000001</v>
      </c>
      <c r="Z168" s="17">
        <v>-142.35</v>
      </c>
    </row>
    <row r="169" spans="1:26" x14ac:dyDescent="0.2">
      <c r="A169" s="27">
        <v>45379</v>
      </c>
      <c r="B169" s="17">
        <v>286.77999999999997</v>
      </c>
      <c r="C169" s="14">
        <v>1.7</v>
      </c>
      <c r="D169" s="17">
        <v>-184.04</v>
      </c>
      <c r="E169" s="17">
        <v>40.25</v>
      </c>
      <c r="F169" s="17">
        <v>1.1000000000000001</v>
      </c>
      <c r="G169" s="17">
        <v>135.97300000000001</v>
      </c>
      <c r="H169" s="17">
        <v>37.31</v>
      </c>
      <c r="I169" s="17">
        <v>-144.89500000000001</v>
      </c>
      <c r="J169" s="17">
        <v>1623.75</v>
      </c>
      <c r="K169" s="17">
        <v>45.1</v>
      </c>
      <c r="L169" s="17">
        <v>3.9699999999999999E-2</v>
      </c>
      <c r="M169" s="17">
        <v>23.5</v>
      </c>
      <c r="N169" s="17">
        <v>37.027850000000001</v>
      </c>
      <c r="O169" s="17">
        <v>18799.900000000001</v>
      </c>
      <c r="P169" s="17">
        <v>937.5</v>
      </c>
      <c r="Q169" s="17">
        <v>-11.794</v>
      </c>
      <c r="R169" s="17">
        <v>24398.5</v>
      </c>
      <c r="S169" s="17">
        <v>15.35</v>
      </c>
      <c r="T169" s="17">
        <v>-37.97</v>
      </c>
      <c r="U169" s="17">
        <v>-7.6799999999999993E-2</v>
      </c>
      <c r="V169" s="17">
        <v>-4.3600000000000003</v>
      </c>
      <c r="W169" s="17">
        <v>16166.5322</v>
      </c>
      <c r="X169" s="17">
        <v>7615.5</v>
      </c>
      <c r="Y169" s="17">
        <v>26.495000000000001</v>
      </c>
      <c r="Z169" s="17">
        <v>-144.50399999999999</v>
      </c>
    </row>
    <row r="170" spans="1:26" x14ac:dyDescent="0.2">
      <c r="A170" s="27">
        <v>45378</v>
      </c>
      <c r="B170" s="17">
        <v>281.04000000000002</v>
      </c>
      <c r="C170" s="14">
        <v>1.95</v>
      </c>
      <c r="D170" s="17">
        <v>-203.15</v>
      </c>
      <c r="E170" s="17">
        <v>40</v>
      </c>
      <c r="F170" s="17">
        <v>1.5</v>
      </c>
      <c r="G170" s="17">
        <v>139.845</v>
      </c>
      <c r="H170" s="17">
        <v>30.945</v>
      </c>
      <c r="I170" s="17">
        <v>-192.45</v>
      </c>
      <c r="J170" s="17">
        <v>1623.5</v>
      </c>
      <c r="K170" s="17">
        <v>45</v>
      </c>
      <c r="L170" s="17">
        <v>3.9699999999999999E-2</v>
      </c>
      <c r="M170" s="17">
        <v>24.05</v>
      </c>
      <c r="N170" s="17">
        <v>37.456600000000002</v>
      </c>
      <c r="O170" s="17">
        <v>19790</v>
      </c>
      <c r="P170" s="17">
        <v>956.3</v>
      </c>
      <c r="Q170" s="17">
        <v>-12.02</v>
      </c>
      <c r="R170" s="17">
        <v>23337</v>
      </c>
      <c r="S170" s="17">
        <v>14.433</v>
      </c>
      <c r="T170" s="17">
        <v>-37.700000000000003</v>
      </c>
      <c r="U170" s="17">
        <v>-4.1500000000000002E-2</v>
      </c>
      <c r="V170" s="17">
        <v>-4.3650000000000002</v>
      </c>
      <c r="W170" s="17">
        <v>16166.5322</v>
      </c>
      <c r="X170" s="17">
        <v>5203.3</v>
      </c>
      <c r="Y170" s="17">
        <v>27.01</v>
      </c>
      <c r="Z170" s="17">
        <v>-144.55500000000001</v>
      </c>
    </row>
    <row r="171" spans="1:26" x14ac:dyDescent="0.2">
      <c r="A171" s="27">
        <v>45377</v>
      </c>
      <c r="B171" s="17">
        <v>260.11700000000002</v>
      </c>
      <c r="C171" s="14">
        <v>2.15</v>
      </c>
      <c r="D171" s="17">
        <v>-248.77</v>
      </c>
      <c r="E171" s="17">
        <v>41.454999999999998</v>
      </c>
      <c r="F171" s="17">
        <v>2.9</v>
      </c>
      <c r="G171" s="17">
        <v>147.15</v>
      </c>
      <c r="H171" s="17">
        <v>28</v>
      </c>
      <c r="I171" s="17">
        <v>-99.125</v>
      </c>
      <c r="J171" s="17">
        <v>1661.25</v>
      </c>
      <c r="K171" s="17">
        <v>47</v>
      </c>
      <c r="L171" s="17">
        <v>4.1700000000000001E-2</v>
      </c>
      <c r="M171" s="17">
        <v>23.574999999999999</v>
      </c>
      <c r="N171" s="17">
        <v>37.21</v>
      </c>
      <c r="O171" s="17">
        <v>20866.5</v>
      </c>
      <c r="P171" s="17">
        <v>1007.3</v>
      </c>
      <c r="Q171" s="17">
        <v>-12.965</v>
      </c>
      <c r="R171" s="17">
        <v>23274.93</v>
      </c>
      <c r="S171" s="17">
        <v>13.865</v>
      </c>
      <c r="T171" s="17">
        <v>-37.265000000000001</v>
      </c>
      <c r="U171" s="17">
        <v>-8.6499999999999994E-2</v>
      </c>
      <c r="V171" s="17">
        <v>-4.3099999999999996</v>
      </c>
      <c r="W171" s="17">
        <v>16166.5322</v>
      </c>
      <c r="X171" s="17">
        <v>8000</v>
      </c>
      <c r="Y171" s="17">
        <v>27.986999999999998</v>
      </c>
      <c r="Z171" s="17">
        <v>-140.55000000000001</v>
      </c>
    </row>
    <row r="172" spans="1:26" x14ac:dyDescent="0.2">
      <c r="A172" s="27">
        <v>45376</v>
      </c>
      <c r="B172" s="17">
        <v>257.24700000000001</v>
      </c>
      <c r="C172" s="14">
        <v>2</v>
      </c>
      <c r="D172" s="17">
        <v>-248.995</v>
      </c>
      <c r="E172" s="17">
        <v>44.62</v>
      </c>
      <c r="F172" s="17">
        <v>3.5</v>
      </c>
      <c r="G172" s="17">
        <v>142</v>
      </c>
      <c r="H172" s="17">
        <v>33.25</v>
      </c>
      <c r="I172" s="17">
        <v>-56.994999999999997</v>
      </c>
      <c r="J172" s="17">
        <v>1724</v>
      </c>
      <c r="K172" s="17">
        <v>38.5</v>
      </c>
      <c r="L172" s="17">
        <v>0.03</v>
      </c>
      <c r="M172" s="17">
        <v>24.15</v>
      </c>
      <c r="N172" s="17">
        <v>34.53</v>
      </c>
      <c r="O172" s="17">
        <v>20949.8</v>
      </c>
      <c r="P172" s="17">
        <v>962.2</v>
      </c>
      <c r="Q172" s="17">
        <v>-11.21</v>
      </c>
      <c r="R172" s="17">
        <v>23954.724999999999</v>
      </c>
      <c r="S172" s="17">
        <v>15.513</v>
      </c>
      <c r="T172" s="17">
        <v>-35.65</v>
      </c>
      <c r="U172" s="17">
        <v>-9.1999999999999998E-2</v>
      </c>
      <c r="V172" s="17">
        <v>-4.3979999999999997</v>
      </c>
      <c r="W172" s="17">
        <v>16166.5322</v>
      </c>
      <c r="X172" s="17">
        <v>9700</v>
      </c>
      <c r="Y172" s="17">
        <v>27.094999999999999</v>
      </c>
      <c r="Z172" s="17">
        <v>-142.44</v>
      </c>
    </row>
    <row r="173" spans="1:26" x14ac:dyDescent="0.2">
      <c r="A173" s="27">
        <v>45373</v>
      </c>
      <c r="B173" s="17">
        <v>266.44499999999999</v>
      </c>
      <c r="C173" s="14">
        <v>2.1</v>
      </c>
      <c r="D173" s="17">
        <v>-256.25</v>
      </c>
      <c r="E173" s="17">
        <v>44.854999999999997</v>
      </c>
      <c r="F173" s="17">
        <v>3.94</v>
      </c>
      <c r="G173" s="17">
        <v>145.773</v>
      </c>
      <c r="H173" s="17">
        <v>26.44</v>
      </c>
      <c r="I173" s="17">
        <v>-92.944999999999993</v>
      </c>
      <c r="J173" s="17">
        <v>1690.5</v>
      </c>
      <c r="K173" s="17">
        <v>30.1</v>
      </c>
      <c r="L173" s="17">
        <v>2.2800000000000001E-2</v>
      </c>
      <c r="M173" s="17">
        <v>26.475000000000001</v>
      </c>
      <c r="N173" s="17">
        <v>36.140929999999997</v>
      </c>
      <c r="O173" s="17">
        <v>20918</v>
      </c>
      <c r="P173" s="17">
        <v>987.1</v>
      </c>
      <c r="Q173" s="17">
        <v>-10.210000000000001</v>
      </c>
      <c r="R173" s="17">
        <v>24090.300999999999</v>
      </c>
      <c r="S173" s="17">
        <v>15.9</v>
      </c>
      <c r="T173" s="17">
        <v>-36.43</v>
      </c>
      <c r="U173" s="17">
        <v>-4.5999999999999999E-2</v>
      </c>
      <c r="V173" s="17">
        <v>-4.4050000000000002</v>
      </c>
      <c r="W173" s="17">
        <v>16166.5322</v>
      </c>
      <c r="X173" s="17">
        <v>9155.5</v>
      </c>
      <c r="Y173" s="17">
        <v>27.335000000000001</v>
      </c>
      <c r="Z173" s="17">
        <v>-144.16300000000001</v>
      </c>
    </row>
    <row r="174" spans="1:26" x14ac:dyDescent="0.2">
      <c r="A174" s="27">
        <v>45372</v>
      </c>
      <c r="B174" s="17">
        <v>286</v>
      </c>
      <c r="C174" s="14">
        <v>2.23</v>
      </c>
      <c r="D174" s="17">
        <v>-334.09500000000003</v>
      </c>
      <c r="E174" s="17">
        <v>41.365000000000002</v>
      </c>
      <c r="F174" s="17">
        <v>3.6</v>
      </c>
      <c r="G174" s="17">
        <v>148.01</v>
      </c>
      <c r="H174" s="17">
        <v>26.89</v>
      </c>
      <c r="I174" s="17">
        <v>-111.5</v>
      </c>
      <c r="J174" s="17">
        <v>1716</v>
      </c>
      <c r="K174" s="17">
        <v>30</v>
      </c>
      <c r="L174" s="17">
        <v>0.02</v>
      </c>
      <c r="M174" s="17">
        <v>26</v>
      </c>
      <c r="N174" s="17">
        <v>40.5</v>
      </c>
      <c r="O174" s="17">
        <v>20179</v>
      </c>
      <c r="P174" s="17">
        <v>996.5</v>
      </c>
      <c r="Q174" s="17">
        <v>-12.37</v>
      </c>
      <c r="R174" s="17">
        <v>23517.955000000002</v>
      </c>
      <c r="S174" s="17">
        <v>16.645</v>
      </c>
      <c r="T174" s="17">
        <v>-37.47</v>
      </c>
      <c r="U174" s="17">
        <v>-0.115</v>
      </c>
      <c r="V174" s="17">
        <v>-4.3099999999999996</v>
      </c>
      <c r="W174" s="17">
        <v>16166.5322</v>
      </c>
      <c r="X174" s="17">
        <v>10152.799999999999</v>
      </c>
      <c r="Y174" s="17">
        <v>27.645</v>
      </c>
      <c r="Z174" s="17">
        <v>-146.60300000000001</v>
      </c>
    </row>
    <row r="175" spans="1:26" x14ac:dyDescent="0.2">
      <c r="A175" s="27">
        <v>45371</v>
      </c>
      <c r="B175" s="17">
        <v>243.47499999999999</v>
      </c>
      <c r="C175" s="14">
        <v>2.17</v>
      </c>
      <c r="D175" s="17">
        <v>-314</v>
      </c>
      <c r="E175" s="17">
        <v>42.54</v>
      </c>
      <c r="F175" s="17">
        <v>3.8029999999999999</v>
      </c>
      <c r="G175" s="17">
        <v>146.655</v>
      </c>
      <c r="H175" s="17">
        <v>23.574999999999999</v>
      </c>
      <c r="I175" s="17">
        <v>-135.45500000000001</v>
      </c>
      <c r="J175" s="17">
        <v>1642</v>
      </c>
      <c r="K175" s="17">
        <v>31</v>
      </c>
      <c r="L175" s="17">
        <v>0.02</v>
      </c>
      <c r="M175" s="17">
        <v>25</v>
      </c>
      <c r="N175" s="17">
        <v>36.163930000000001</v>
      </c>
      <c r="O175" s="17">
        <v>19406.3</v>
      </c>
      <c r="P175" s="17">
        <v>991.5</v>
      </c>
      <c r="Q175" s="17">
        <v>-11.583</v>
      </c>
      <c r="R175" s="17">
        <v>25527.25</v>
      </c>
      <c r="S175" s="17">
        <v>15.882999999999999</v>
      </c>
      <c r="T175" s="17">
        <v>-35.950000000000003</v>
      </c>
      <c r="U175" s="17">
        <v>-0.11</v>
      </c>
      <c r="V175" s="17">
        <v>-4.1849999999999996</v>
      </c>
      <c r="W175" s="17">
        <v>16166.5322</v>
      </c>
      <c r="X175" s="17">
        <v>12110.3</v>
      </c>
      <c r="Y175" s="17">
        <v>26.584</v>
      </c>
      <c r="Z175" s="17">
        <v>-140.72999999999999</v>
      </c>
    </row>
    <row r="176" spans="1:26" x14ac:dyDescent="0.2">
      <c r="A176" s="27">
        <v>45370</v>
      </c>
      <c r="B176" s="17">
        <v>247.56299999999999</v>
      </c>
      <c r="C176" s="14">
        <v>2.2000000000000002</v>
      </c>
      <c r="D176" s="17">
        <v>-315</v>
      </c>
      <c r="E176" s="17">
        <v>41.4</v>
      </c>
      <c r="F176" s="17">
        <v>3.25</v>
      </c>
      <c r="G176" s="17">
        <v>146.5</v>
      </c>
      <c r="H176" s="17">
        <v>23.574999999999999</v>
      </c>
      <c r="I176" s="17">
        <v>-267.495</v>
      </c>
      <c r="J176" s="17">
        <v>1643.25</v>
      </c>
      <c r="K176" s="17">
        <v>29.5</v>
      </c>
      <c r="L176" s="17">
        <v>0</v>
      </c>
      <c r="M176" s="17">
        <v>24</v>
      </c>
      <c r="N176" s="17">
        <v>37.188920000000003</v>
      </c>
      <c r="O176" s="17">
        <v>19916.3</v>
      </c>
      <c r="P176" s="17">
        <v>951</v>
      </c>
      <c r="Q176" s="17">
        <v>-11.515000000000001</v>
      </c>
      <c r="R176" s="17">
        <v>25006.971000000001</v>
      </c>
      <c r="S176" s="17">
        <v>14.885</v>
      </c>
      <c r="T176" s="17">
        <v>-35.950000000000003</v>
      </c>
      <c r="U176" s="17">
        <v>-0.1065</v>
      </c>
      <c r="V176" s="17">
        <v>-4.2149999999999999</v>
      </c>
      <c r="W176" s="17">
        <v>16166.5322</v>
      </c>
      <c r="X176" s="17">
        <v>11814.3</v>
      </c>
      <c r="Y176" s="17">
        <v>26.736999999999998</v>
      </c>
      <c r="Z176" s="17">
        <v>-140.69300000000001</v>
      </c>
    </row>
    <row r="177" spans="1:26" x14ac:dyDescent="0.2">
      <c r="A177" s="27">
        <v>45369</v>
      </c>
      <c r="B177" s="17">
        <v>253.16</v>
      </c>
      <c r="C177" s="14">
        <v>2.2000000000000002</v>
      </c>
      <c r="D177" s="17">
        <v>-317.70499999999998</v>
      </c>
      <c r="E177" s="17">
        <v>40.630000000000003</v>
      </c>
      <c r="F177" s="17">
        <v>4.4000000000000004</v>
      </c>
      <c r="G177" s="17">
        <v>150.15</v>
      </c>
      <c r="H177" s="17">
        <v>25.38</v>
      </c>
      <c r="I177" s="17">
        <v>-136.995</v>
      </c>
      <c r="J177" s="17">
        <v>1617.25</v>
      </c>
      <c r="K177" s="17">
        <v>30</v>
      </c>
      <c r="L177" s="17">
        <v>-0.01</v>
      </c>
      <c r="M177" s="17">
        <v>24.2</v>
      </c>
      <c r="N177" s="17">
        <v>37.615819999999999</v>
      </c>
      <c r="O177" s="17">
        <v>20774.099999999999</v>
      </c>
      <c r="P177" s="17">
        <v>950.8</v>
      </c>
      <c r="Q177" s="17">
        <v>-11.5</v>
      </c>
      <c r="R177" s="17">
        <v>25428.984</v>
      </c>
      <c r="S177" s="17">
        <v>14.805</v>
      </c>
      <c r="T177" s="17">
        <v>-36.549999999999997</v>
      </c>
      <c r="U177" s="17">
        <v>-0.105</v>
      </c>
      <c r="V177" s="17">
        <v>-4.2530000000000001</v>
      </c>
      <c r="W177" s="17">
        <v>16166.5322</v>
      </c>
      <c r="X177" s="17">
        <v>12838.5</v>
      </c>
      <c r="Y177" s="17">
        <v>26.78</v>
      </c>
      <c r="Z177" s="17">
        <v>-139.93</v>
      </c>
    </row>
    <row r="178" spans="1:26" x14ac:dyDescent="0.2">
      <c r="A178" s="27">
        <v>45366</v>
      </c>
      <c r="B178" s="17">
        <v>259</v>
      </c>
      <c r="C178" s="14">
        <v>2.25</v>
      </c>
      <c r="D178" s="17">
        <v>-315.45600000000002</v>
      </c>
      <c r="E178" s="17">
        <v>42.215000000000003</v>
      </c>
      <c r="F178" s="17">
        <v>5.25</v>
      </c>
      <c r="G178" s="17">
        <v>155.01</v>
      </c>
      <c r="H178" s="17">
        <v>21.68</v>
      </c>
      <c r="I178" s="17">
        <v>-170.745</v>
      </c>
      <c r="J178" s="17">
        <v>1617.25</v>
      </c>
      <c r="K178" s="17">
        <v>30.1</v>
      </c>
      <c r="L178" s="17">
        <v>-0.01</v>
      </c>
      <c r="M178" s="17">
        <v>24.7</v>
      </c>
      <c r="N178" s="17">
        <v>39.71</v>
      </c>
      <c r="O178" s="17">
        <v>20745.5</v>
      </c>
      <c r="P178" s="17">
        <v>970.8</v>
      </c>
      <c r="Q178" s="17">
        <v>-11.515000000000001</v>
      </c>
      <c r="R178" s="17">
        <v>25828.99</v>
      </c>
      <c r="S178" s="17">
        <v>15.253</v>
      </c>
      <c r="T178" s="17">
        <v>-37.75</v>
      </c>
      <c r="U178" s="17">
        <v>-8.4000000000000005E-2</v>
      </c>
      <c r="V178" s="17">
        <v>-4.2750000000000004</v>
      </c>
      <c r="W178" s="17">
        <v>16166.5322</v>
      </c>
      <c r="X178" s="17">
        <v>-847</v>
      </c>
      <c r="Y178" s="17">
        <v>27.375</v>
      </c>
      <c r="Z178" s="17">
        <v>-142.18</v>
      </c>
    </row>
    <row r="179" spans="1:26" x14ac:dyDescent="0.2">
      <c r="A179" s="27">
        <v>45365</v>
      </c>
      <c r="B179" s="17">
        <v>259.27999999999997</v>
      </c>
      <c r="C179" s="14">
        <v>2.2000000000000002</v>
      </c>
      <c r="D179" s="17">
        <v>-329.5</v>
      </c>
      <c r="E179" s="17">
        <v>41.945</v>
      </c>
      <c r="F179" s="17">
        <v>5.55</v>
      </c>
      <c r="G179" s="17">
        <v>156.10499999999999</v>
      </c>
      <c r="H179" s="17">
        <v>22.13</v>
      </c>
      <c r="I179" s="17">
        <v>-157.25</v>
      </c>
      <c r="J179" s="17">
        <v>1638.5</v>
      </c>
      <c r="K179" s="17">
        <v>32</v>
      </c>
      <c r="L179" s="17">
        <v>-3.5000000000000001E-3</v>
      </c>
      <c r="M179" s="17">
        <v>24.684999999999999</v>
      </c>
      <c r="N179" s="17">
        <v>40.715000000000003</v>
      </c>
      <c r="O179" s="17">
        <v>19500</v>
      </c>
      <c r="P179" s="17">
        <v>984.8</v>
      </c>
      <c r="Q179" s="17">
        <v>-11.13</v>
      </c>
      <c r="R179" s="17">
        <v>25710.109</v>
      </c>
      <c r="S179" s="17">
        <v>16.795000000000002</v>
      </c>
      <c r="T179" s="17">
        <v>-38.630000000000003</v>
      </c>
      <c r="U179" s="17">
        <v>-0.1065</v>
      </c>
      <c r="V179" s="17">
        <v>-4.3520000000000003</v>
      </c>
      <c r="W179" s="17">
        <v>16166.5322</v>
      </c>
      <c r="X179" s="17">
        <v>5169</v>
      </c>
      <c r="Y179" s="17">
        <v>27.827000000000002</v>
      </c>
      <c r="Z179" s="17">
        <v>-143.52500000000001</v>
      </c>
    </row>
    <row r="180" spans="1:26" x14ac:dyDescent="0.2">
      <c r="A180" s="27">
        <v>45364</v>
      </c>
      <c r="B180" s="17">
        <v>242.9</v>
      </c>
      <c r="C180" s="14">
        <v>2.0099999999999998</v>
      </c>
      <c r="D180" s="17">
        <v>-323.5</v>
      </c>
      <c r="E180" s="17">
        <v>38.034999999999997</v>
      </c>
      <c r="F180" s="17">
        <v>6.25</v>
      </c>
      <c r="G180" s="17">
        <v>160</v>
      </c>
      <c r="H180" s="17">
        <v>22.86</v>
      </c>
      <c r="I180" s="17">
        <v>-24.5</v>
      </c>
      <c r="J180" s="17">
        <v>1584.25</v>
      </c>
      <c r="K180" s="17">
        <v>35</v>
      </c>
      <c r="L180" s="17">
        <v>0.01</v>
      </c>
      <c r="M180" s="17">
        <v>24.51</v>
      </c>
      <c r="N180" s="17">
        <v>40.43</v>
      </c>
      <c r="O180" s="17">
        <v>19213.3</v>
      </c>
      <c r="P180" s="17">
        <v>953.5</v>
      </c>
      <c r="Q180" s="17">
        <v>-11.579000000000001</v>
      </c>
      <c r="R180" s="17">
        <v>26336.544999999998</v>
      </c>
      <c r="S180" s="17">
        <v>14.628</v>
      </c>
      <c r="T180" s="17">
        <v>-37.11</v>
      </c>
      <c r="U180" s="17">
        <v>-0.125</v>
      </c>
      <c r="V180" s="17">
        <v>-4.3600000000000003</v>
      </c>
      <c r="W180" s="17">
        <v>16166.5322</v>
      </c>
      <c r="X180" s="17">
        <v>5781</v>
      </c>
      <c r="Y180" s="17">
        <v>27.126000000000001</v>
      </c>
      <c r="Z180" s="17">
        <v>-139.15700000000001</v>
      </c>
    </row>
    <row r="181" spans="1:26" x14ac:dyDescent="0.2">
      <c r="A181" s="27">
        <v>45363</v>
      </c>
      <c r="B181" s="17">
        <v>247.18</v>
      </c>
      <c r="C181" s="14">
        <v>2.153</v>
      </c>
      <c r="D181" s="17">
        <v>-329.71499999999997</v>
      </c>
      <c r="E181" s="17">
        <v>37.875</v>
      </c>
      <c r="F181" s="17">
        <v>6.35</v>
      </c>
      <c r="G181" s="17">
        <v>150.77500000000001</v>
      </c>
      <c r="H181" s="17">
        <v>20.21</v>
      </c>
      <c r="I181" s="17">
        <v>-141.005</v>
      </c>
      <c r="J181" s="17">
        <v>1594.5</v>
      </c>
      <c r="K181" s="17">
        <v>35</v>
      </c>
      <c r="L181" s="17">
        <v>0.02</v>
      </c>
      <c r="M181" s="17">
        <v>24.59</v>
      </c>
      <c r="N181" s="17">
        <v>43.358199999999997</v>
      </c>
      <c r="O181" s="17">
        <v>19043.3</v>
      </c>
      <c r="P181" s="17">
        <v>956.9</v>
      </c>
      <c r="Q181" s="17">
        <v>-14.238</v>
      </c>
      <c r="R181" s="17">
        <v>26248.75</v>
      </c>
      <c r="S181" s="17">
        <v>17.323</v>
      </c>
      <c r="T181" s="17">
        <v>-37.25</v>
      </c>
      <c r="U181" s="17">
        <v>-0.13900000000000001</v>
      </c>
      <c r="V181" s="17">
        <v>-4.2930000000000001</v>
      </c>
      <c r="W181" s="17">
        <v>16166.5322</v>
      </c>
      <c r="X181" s="17">
        <v>9300</v>
      </c>
      <c r="Y181" s="17">
        <v>27.135000000000002</v>
      </c>
      <c r="Z181" s="17">
        <v>-138.81</v>
      </c>
    </row>
    <row r="182" spans="1:26" x14ac:dyDescent="0.2">
      <c r="A182" s="27">
        <v>45362</v>
      </c>
      <c r="B182" s="17">
        <v>261.05</v>
      </c>
      <c r="C182" s="14">
        <v>2.15</v>
      </c>
      <c r="D182" s="17">
        <v>-330.5</v>
      </c>
      <c r="E182" s="17">
        <v>38.625</v>
      </c>
      <c r="F182" s="17">
        <v>5.2</v>
      </c>
      <c r="G182" s="17">
        <v>146.29</v>
      </c>
      <c r="H182" s="17">
        <v>30.5</v>
      </c>
      <c r="I182" s="17">
        <v>-94.75</v>
      </c>
      <c r="J182" s="17">
        <v>1604</v>
      </c>
      <c r="K182" s="17">
        <v>30</v>
      </c>
      <c r="L182" s="17">
        <v>2.81E-2</v>
      </c>
      <c r="M182" s="17">
        <v>25.774999999999999</v>
      </c>
      <c r="N182" s="17">
        <v>41.953299999999999</v>
      </c>
      <c r="O182" s="17">
        <v>18022</v>
      </c>
      <c r="P182" s="17">
        <v>948.5</v>
      </c>
      <c r="Q182" s="17">
        <v>-15</v>
      </c>
      <c r="R182" s="17">
        <v>26618.813999999998</v>
      </c>
      <c r="S182" s="17">
        <v>14.8</v>
      </c>
      <c r="T182" s="17">
        <v>-37.24</v>
      </c>
      <c r="U182" s="17">
        <v>-0.12529999999999999</v>
      </c>
      <c r="V182" s="17">
        <v>-4.2229999999999999</v>
      </c>
      <c r="W182" s="17">
        <v>16166.5322</v>
      </c>
      <c r="X182" s="17">
        <v>-4060</v>
      </c>
      <c r="Y182" s="17">
        <v>27.14</v>
      </c>
      <c r="Z182" s="17">
        <v>-137.72200000000001</v>
      </c>
    </row>
    <row r="183" spans="1:26" x14ac:dyDescent="0.2">
      <c r="A183" s="27">
        <v>45359</v>
      </c>
      <c r="B183" s="17">
        <v>278</v>
      </c>
      <c r="C183" s="14">
        <v>2.2999999999999998</v>
      </c>
      <c r="D183" s="17">
        <v>-329.75</v>
      </c>
      <c r="E183" s="17">
        <v>40.305</v>
      </c>
      <c r="F183" s="17">
        <v>8.85</v>
      </c>
      <c r="G183" s="17">
        <v>151.971</v>
      </c>
      <c r="H183" s="17">
        <v>22.638999999999999</v>
      </c>
      <c r="I183" s="17">
        <v>-12.24</v>
      </c>
      <c r="J183" s="17">
        <v>1637.25</v>
      </c>
      <c r="K183" s="17">
        <v>34</v>
      </c>
      <c r="L183" s="17">
        <v>2.81E-2</v>
      </c>
      <c r="M183" s="17">
        <v>28</v>
      </c>
      <c r="N183" s="17">
        <v>44.518099999999997</v>
      </c>
      <c r="O183" s="17">
        <v>18285.8</v>
      </c>
      <c r="P183" s="17">
        <v>961.7</v>
      </c>
      <c r="Q183" s="17">
        <v>-16</v>
      </c>
      <c r="R183" s="17">
        <v>28819</v>
      </c>
      <c r="S183" s="17">
        <v>13.103</v>
      </c>
      <c r="T183" s="17">
        <v>-37.25</v>
      </c>
      <c r="U183" s="17">
        <v>-0.154</v>
      </c>
      <c r="V183" s="17">
        <v>-4.13</v>
      </c>
      <c r="W183" s="17">
        <v>16166.5322</v>
      </c>
      <c r="X183" s="17">
        <v>-2534</v>
      </c>
      <c r="Y183" s="17">
        <v>27.524999999999999</v>
      </c>
      <c r="Z183" s="17">
        <v>-139.94499999999999</v>
      </c>
    </row>
    <row r="184" spans="1:26" x14ac:dyDescent="0.2">
      <c r="A184" s="27">
        <v>45358</v>
      </c>
      <c r="B184" s="17">
        <v>277.00799999999998</v>
      </c>
      <c r="C184" s="14">
        <v>2.3180000000000001</v>
      </c>
      <c r="D184" s="17">
        <v>-318.76</v>
      </c>
      <c r="E184" s="17">
        <v>42.11</v>
      </c>
      <c r="F184" s="17">
        <v>7.65</v>
      </c>
      <c r="G184" s="17">
        <v>159.185</v>
      </c>
      <c r="H184" s="17">
        <v>22.5</v>
      </c>
      <c r="I184" s="17">
        <v>-50.445</v>
      </c>
      <c r="J184" s="17">
        <v>1669.5</v>
      </c>
      <c r="K184" s="17">
        <v>31.5</v>
      </c>
      <c r="L184" s="17">
        <v>0.04</v>
      </c>
      <c r="M184" s="17">
        <v>29.135000000000002</v>
      </c>
      <c r="N184" s="17">
        <v>45.755000000000003</v>
      </c>
      <c r="O184" s="17">
        <v>18303.5</v>
      </c>
      <c r="P184" s="17">
        <v>970</v>
      </c>
      <c r="Q184" s="17">
        <v>-16.39</v>
      </c>
      <c r="R184" s="17">
        <v>27393.555</v>
      </c>
      <c r="S184" s="17">
        <v>12.145</v>
      </c>
      <c r="T184" s="17">
        <v>-37.375</v>
      </c>
      <c r="U184" s="17">
        <v>-0.14549999999999999</v>
      </c>
      <c r="V184" s="17">
        <v>-4.0880000000000001</v>
      </c>
      <c r="W184" s="17">
        <v>16166.5322</v>
      </c>
      <c r="X184" s="17">
        <v>8515.5</v>
      </c>
      <c r="Y184" s="17">
        <v>27.83</v>
      </c>
      <c r="Z184" s="17">
        <v>-143.09299999999999</v>
      </c>
    </row>
    <row r="185" spans="1:26" x14ac:dyDescent="0.2">
      <c r="A185" s="27">
        <v>45357</v>
      </c>
      <c r="B185" s="17">
        <v>268.39999999999998</v>
      </c>
      <c r="C185" s="14">
        <v>2.25</v>
      </c>
      <c r="D185" s="17">
        <v>-308.26</v>
      </c>
      <c r="E185" s="17">
        <v>40.92</v>
      </c>
      <c r="F185" s="17">
        <v>8.6</v>
      </c>
      <c r="G185" s="17">
        <v>158.69999999999999</v>
      </c>
      <c r="H185" s="17">
        <v>27</v>
      </c>
      <c r="I185" s="17">
        <v>-51.994999999999997</v>
      </c>
      <c r="J185" s="17">
        <v>1616.75</v>
      </c>
      <c r="K185" s="17">
        <v>35</v>
      </c>
      <c r="L185" s="17">
        <v>0.04</v>
      </c>
      <c r="M185" s="17">
        <v>27.605</v>
      </c>
      <c r="N185" s="17">
        <v>44.710250000000002</v>
      </c>
      <c r="O185" s="17">
        <v>17752.8</v>
      </c>
      <c r="P185" s="17">
        <v>948.8</v>
      </c>
      <c r="Q185" s="17">
        <v>-13.163</v>
      </c>
      <c r="R185" s="17">
        <v>27303.15</v>
      </c>
      <c r="S185" s="17">
        <v>14.833</v>
      </c>
      <c r="T185" s="17">
        <v>-36.229999999999997</v>
      </c>
      <c r="U185" s="17">
        <v>-0.105</v>
      </c>
      <c r="V185" s="17">
        <v>-4.0279999999999996</v>
      </c>
      <c r="W185" s="17">
        <v>16166.5322</v>
      </c>
      <c r="X185" s="17">
        <v>4172</v>
      </c>
      <c r="Y185" s="17">
        <v>27</v>
      </c>
      <c r="Z185" s="17">
        <v>-139.97</v>
      </c>
    </row>
    <row r="186" spans="1:26" x14ac:dyDescent="0.2">
      <c r="A186" s="27">
        <v>45356</v>
      </c>
      <c r="B186" s="17">
        <v>276.52300000000002</v>
      </c>
      <c r="C186" s="14">
        <v>2.2999999999999998</v>
      </c>
      <c r="D186" s="17">
        <v>-286.09300000000002</v>
      </c>
      <c r="E186" s="17">
        <v>39.82</v>
      </c>
      <c r="F186" s="17">
        <v>9</v>
      </c>
      <c r="G186" s="17">
        <v>165.38</v>
      </c>
      <c r="H186" s="17">
        <v>27</v>
      </c>
      <c r="I186" s="17">
        <v>-104.495</v>
      </c>
      <c r="J186" s="17">
        <v>1617.5</v>
      </c>
      <c r="K186" s="17">
        <v>34</v>
      </c>
      <c r="L186" s="17">
        <v>0.04</v>
      </c>
      <c r="M186" s="17">
        <v>27.5</v>
      </c>
      <c r="N186" s="17">
        <v>45.287149999999997</v>
      </c>
      <c r="O186" s="17">
        <v>18454.099999999999</v>
      </c>
      <c r="P186" s="17">
        <v>960.8</v>
      </c>
      <c r="Q186" s="17">
        <v>-11.25</v>
      </c>
      <c r="R186" s="17">
        <v>29390.273000000001</v>
      </c>
      <c r="S186" s="17">
        <v>15.667999999999999</v>
      </c>
      <c r="T186" s="17">
        <v>-36.659999999999997</v>
      </c>
      <c r="U186" s="17">
        <v>-0.115</v>
      </c>
      <c r="V186" s="17">
        <v>-4.13</v>
      </c>
      <c r="W186" s="17">
        <v>16166.5322</v>
      </c>
      <c r="X186" s="17">
        <v>112777</v>
      </c>
      <c r="Y186" s="17">
        <v>27.03</v>
      </c>
      <c r="Z186" s="17">
        <v>-141.19</v>
      </c>
    </row>
    <row r="187" spans="1:26" x14ac:dyDescent="0.2">
      <c r="A187" s="27">
        <v>45355</v>
      </c>
      <c r="B187" s="17">
        <v>283.63799999999998</v>
      </c>
      <c r="C187" s="14">
        <v>2.17</v>
      </c>
      <c r="D187" s="17">
        <v>-280.5</v>
      </c>
      <c r="E187" s="17">
        <v>40.244999999999997</v>
      </c>
      <c r="F187" s="17">
        <v>10</v>
      </c>
      <c r="G187" s="17">
        <v>167.75</v>
      </c>
      <c r="H187" s="17">
        <v>24</v>
      </c>
      <c r="I187" s="17">
        <v>-6.9450000000000003</v>
      </c>
      <c r="J187" s="17">
        <v>1643.5</v>
      </c>
      <c r="K187" s="17">
        <v>28</v>
      </c>
      <c r="L187" s="17">
        <v>4.0500000000000001E-2</v>
      </c>
      <c r="M187" s="17">
        <v>28.125</v>
      </c>
      <c r="N187" s="17">
        <v>46.136899999999997</v>
      </c>
      <c r="O187" s="17">
        <v>18864.5</v>
      </c>
      <c r="P187" s="17">
        <v>966</v>
      </c>
      <c r="Q187" s="17">
        <v>-10.994999999999999</v>
      </c>
      <c r="R187" s="17">
        <v>24681.695</v>
      </c>
      <c r="S187" s="17">
        <v>16.978000000000002</v>
      </c>
      <c r="T187" s="17">
        <v>-36.74</v>
      </c>
      <c r="U187" s="17">
        <v>-0.13500000000000001</v>
      </c>
      <c r="V187" s="17">
        <v>-4.17</v>
      </c>
      <c r="W187" s="17">
        <v>16166.5322</v>
      </c>
      <c r="X187" s="17">
        <v>110268.8</v>
      </c>
      <c r="Y187" s="17">
        <v>27.05</v>
      </c>
      <c r="Z187" s="17">
        <v>-144.19</v>
      </c>
    </row>
    <row r="188" spans="1:26" x14ac:dyDescent="0.2">
      <c r="A188" s="27">
        <v>45352</v>
      </c>
      <c r="B188" s="17">
        <v>289.36</v>
      </c>
      <c r="C188" s="14">
        <v>2.2000000000000002</v>
      </c>
      <c r="D188" s="17">
        <v>-281.45</v>
      </c>
      <c r="E188" s="17">
        <v>41.6</v>
      </c>
      <c r="F188" s="17">
        <v>11.15</v>
      </c>
      <c r="G188" s="17">
        <v>170.75</v>
      </c>
      <c r="H188" s="17">
        <v>24.405000000000001</v>
      </c>
      <c r="I188" s="17">
        <v>77.305000000000007</v>
      </c>
      <c r="J188" s="17">
        <v>1662.5</v>
      </c>
      <c r="K188" s="17">
        <v>18.5</v>
      </c>
      <c r="L188" s="17">
        <v>1.9300000000000001E-2</v>
      </c>
      <c r="M188" s="17">
        <v>28.5</v>
      </c>
      <c r="N188" s="17">
        <v>48.09787</v>
      </c>
      <c r="O188" s="17">
        <v>17910.5</v>
      </c>
      <c r="P188" s="17">
        <v>992.4</v>
      </c>
      <c r="Q188" s="17">
        <v>-10.8</v>
      </c>
      <c r="R188" s="17">
        <v>24152.891</v>
      </c>
      <c r="S188" s="17">
        <v>17.838000000000001</v>
      </c>
      <c r="T188" s="17">
        <v>-37.450000000000003</v>
      </c>
      <c r="U188" s="17">
        <v>-0.127</v>
      </c>
      <c r="V188" s="17">
        <v>-4.2699999999999996</v>
      </c>
      <c r="W188" s="17">
        <v>16166.5322</v>
      </c>
      <c r="X188" s="17">
        <v>101035.3</v>
      </c>
      <c r="Y188" s="17">
        <v>27.484999999999999</v>
      </c>
      <c r="Z188" s="17">
        <v>-146.57</v>
      </c>
    </row>
    <row r="189" spans="1:26" x14ac:dyDescent="0.2">
      <c r="A189" s="27">
        <v>45351</v>
      </c>
      <c r="B189" s="17">
        <v>303</v>
      </c>
      <c r="C189" s="14">
        <v>2.2999999999999998</v>
      </c>
      <c r="D189" s="17">
        <v>-277.83</v>
      </c>
      <c r="E189" s="17">
        <v>40.564999999999998</v>
      </c>
      <c r="F189" s="17">
        <v>11.25</v>
      </c>
      <c r="G189" s="17">
        <v>172.82499999999999</v>
      </c>
      <c r="H189" s="17">
        <v>22</v>
      </c>
      <c r="I189" s="17">
        <v>-88.8</v>
      </c>
      <c r="J189" s="17">
        <v>1702.25</v>
      </c>
      <c r="K189" s="17">
        <v>17.100000000000001</v>
      </c>
      <c r="L189" s="17">
        <v>0.02</v>
      </c>
      <c r="M189" s="17">
        <v>29</v>
      </c>
      <c r="N189" s="17">
        <v>48.185569999999998</v>
      </c>
      <c r="O189" s="17">
        <v>17614.5</v>
      </c>
      <c r="P189" s="17">
        <v>1015.4</v>
      </c>
      <c r="Q189" s="17">
        <v>-9.9</v>
      </c>
      <c r="R189" s="17">
        <v>22463.52</v>
      </c>
      <c r="S189" s="17">
        <v>18.922999999999998</v>
      </c>
      <c r="T189" s="17">
        <v>-37.049999999999997</v>
      </c>
      <c r="U189" s="17">
        <v>-8.7999999999999995E-2</v>
      </c>
      <c r="V189" s="17">
        <v>-4.2949999999999999</v>
      </c>
      <c r="W189" s="17">
        <v>16166.5322</v>
      </c>
      <c r="X189" s="17">
        <v>106329</v>
      </c>
      <c r="Y189" s="17">
        <v>27.771000000000001</v>
      </c>
      <c r="Z189" s="17">
        <v>-148.37</v>
      </c>
    </row>
    <row r="190" spans="1:26" x14ac:dyDescent="0.2">
      <c r="A190" s="27">
        <v>45350</v>
      </c>
      <c r="B190" s="17">
        <v>302</v>
      </c>
      <c r="C190" s="14">
        <v>2.4279999999999999</v>
      </c>
      <c r="D190" s="17">
        <v>-287.98</v>
      </c>
      <c r="E190" s="17">
        <v>39.365000000000002</v>
      </c>
      <c r="F190" s="17">
        <v>11.55</v>
      </c>
      <c r="G190" s="17">
        <v>172</v>
      </c>
      <c r="H190" s="17">
        <v>25.555</v>
      </c>
      <c r="I190" s="17">
        <v>-146.58500000000001</v>
      </c>
      <c r="J190" s="17">
        <v>1694</v>
      </c>
      <c r="K190" s="17">
        <v>19.5</v>
      </c>
      <c r="L190" s="17">
        <v>0.02</v>
      </c>
      <c r="M190" s="17">
        <v>28.945</v>
      </c>
      <c r="N190" s="17">
        <v>44.096229999999998</v>
      </c>
      <c r="O190" s="17">
        <v>18233.3</v>
      </c>
      <c r="P190" s="17">
        <v>1027.4000000000001</v>
      </c>
      <c r="Q190" s="17">
        <v>-7.9</v>
      </c>
      <c r="R190" s="17">
        <v>21858.023000000001</v>
      </c>
      <c r="S190" s="17">
        <v>19.138000000000002</v>
      </c>
      <c r="T190" s="17">
        <v>-36.549999999999997</v>
      </c>
      <c r="U190" s="17">
        <v>-0.1</v>
      </c>
      <c r="V190" s="17">
        <v>-4.3499999999999996</v>
      </c>
      <c r="W190" s="17">
        <v>16166.5322</v>
      </c>
      <c r="X190" s="17">
        <v>125778.3</v>
      </c>
      <c r="Y190" s="17">
        <v>27.727</v>
      </c>
      <c r="Z190" s="17">
        <v>-142.345</v>
      </c>
    </row>
    <row r="191" spans="1:26" x14ac:dyDescent="0.2">
      <c r="A191" s="27">
        <v>45349</v>
      </c>
      <c r="B191" s="17">
        <v>311.608</v>
      </c>
      <c r="C191" s="14">
        <v>2.4</v>
      </c>
      <c r="D191" s="17">
        <v>-290.91500000000002</v>
      </c>
      <c r="E191" s="17">
        <v>40.564999999999998</v>
      </c>
      <c r="F191" s="17">
        <v>13.9</v>
      </c>
      <c r="G191" s="17">
        <v>169.995</v>
      </c>
      <c r="H191" s="17">
        <v>26.66</v>
      </c>
      <c r="I191" s="17">
        <v>-56.945</v>
      </c>
      <c r="J191" s="17">
        <v>1667.5</v>
      </c>
      <c r="K191" s="17">
        <v>18</v>
      </c>
      <c r="L191" s="17">
        <v>0.02</v>
      </c>
      <c r="M191" s="17">
        <v>27.574999999999999</v>
      </c>
      <c r="N191" s="17">
        <v>42.344999999999999</v>
      </c>
      <c r="O191" s="17">
        <v>19955.8</v>
      </c>
      <c r="P191" s="17">
        <v>1004</v>
      </c>
      <c r="Q191" s="17">
        <v>-10.747</v>
      </c>
      <c r="R191" s="17">
        <v>21663.945</v>
      </c>
      <c r="S191" s="17">
        <v>21.102</v>
      </c>
      <c r="T191" s="17">
        <v>-36.045000000000002</v>
      </c>
      <c r="U191" s="17">
        <v>-0.128</v>
      </c>
      <c r="V191" s="17">
        <v>-4.1280000000000001</v>
      </c>
      <c r="W191" s="17">
        <v>16166.5322</v>
      </c>
      <c r="X191" s="17">
        <v>125666.3</v>
      </c>
      <c r="Y191" s="17">
        <v>27.46</v>
      </c>
      <c r="Z191" s="17">
        <v>-142.29</v>
      </c>
    </row>
    <row r="192" spans="1:26" x14ac:dyDescent="0.2">
      <c r="A192" s="27">
        <v>45348</v>
      </c>
      <c r="B192" s="17">
        <v>324.08999999999997</v>
      </c>
      <c r="C192" s="14">
        <v>2.2999999999999998</v>
      </c>
      <c r="D192" s="17">
        <v>-295</v>
      </c>
      <c r="E192" s="17">
        <v>41.145000000000003</v>
      </c>
      <c r="F192" s="17">
        <v>14.04</v>
      </c>
      <c r="G192" s="17">
        <v>172.5</v>
      </c>
      <c r="H192" s="17">
        <v>27.125</v>
      </c>
      <c r="I192" s="17">
        <v>-81.75</v>
      </c>
      <c r="J192" s="17">
        <v>1676.25</v>
      </c>
      <c r="K192" s="17">
        <v>18.5</v>
      </c>
      <c r="L192" s="17">
        <v>0.01</v>
      </c>
      <c r="M192" s="17">
        <v>26.504999999999999</v>
      </c>
      <c r="N192" s="17">
        <v>42.024999999999999</v>
      </c>
      <c r="O192" s="17">
        <v>20486.5</v>
      </c>
      <c r="P192" s="17">
        <v>1012.5</v>
      </c>
      <c r="Q192" s="17">
        <v>-10.403</v>
      </c>
      <c r="R192" s="17">
        <v>22379.688999999998</v>
      </c>
      <c r="S192" s="17">
        <v>22.108000000000001</v>
      </c>
      <c r="T192" s="17">
        <v>-36.11</v>
      </c>
      <c r="U192" s="17">
        <v>-0.10299999999999999</v>
      </c>
      <c r="V192" s="17">
        <v>-4.2080000000000002</v>
      </c>
      <c r="W192" s="17">
        <v>16166.5322</v>
      </c>
      <c r="X192" s="17">
        <v>142279</v>
      </c>
      <c r="Y192" s="17">
        <v>27.44</v>
      </c>
      <c r="Z192" s="17">
        <v>-144.83000000000001</v>
      </c>
    </row>
    <row r="193" spans="1:26" x14ac:dyDescent="0.2">
      <c r="A193" s="27">
        <v>45345</v>
      </c>
      <c r="B193" s="17">
        <v>320.81</v>
      </c>
      <c r="C193" s="14">
        <v>2.202</v>
      </c>
      <c r="D193" s="17">
        <v>-296.99700000000001</v>
      </c>
      <c r="E193" s="17">
        <v>42.524999999999999</v>
      </c>
      <c r="F193" s="17">
        <v>13.95</v>
      </c>
      <c r="G193" s="17">
        <v>176.5</v>
      </c>
      <c r="H193" s="17">
        <v>26.46</v>
      </c>
      <c r="I193" s="17">
        <v>-66.495000000000005</v>
      </c>
      <c r="J193" s="17">
        <v>1717.75</v>
      </c>
      <c r="K193" s="17">
        <v>22</v>
      </c>
      <c r="L193" s="17">
        <v>-0.02</v>
      </c>
      <c r="M193" s="17">
        <v>26.902999999999999</v>
      </c>
      <c r="N193" s="17">
        <v>42.585099999999997</v>
      </c>
      <c r="O193" s="17">
        <v>21093.5</v>
      </c>
      <c r="P193" s="17">
        <v>1029.9000000000001</v>
      </c>
      <c r="Q193" s="17">
        <v>-10.34</v>
      </c>
      <c r="R193" s="17">
        <v>22162.653999999999</v>
      </c>
      <c r="S193" s="17">
        <v>24.32</v>
      </c>
      <c r="T193" s="17">
        <v>-37.15</v>
      </c>
      <c r="U193" s="17">
        <v>-0.1525</v>
      </c>
      <c r="V193" s="17">
        <v>-4.2</v>
      </c>
      <c r="W193" s="17">
        <v>16166.5322</v>
      </c>
      <c r="X193" s="17">
        <v>141707.5</v>
      </c>
      <c r="Y193" s="17">
        <v>27.82</v>
      </c>
      <c r="Z193" s="17">
        <v>-146.63300000000001</v>
      </c>
    </row>
    <row r="194" spans="1:26" x14ac:dyDescent="0.2">
      <c r="A194" s="27">
        <v>45344</v>
      </c>
      <c r="B194" s="17">
        <v>350.61</v>
      </c>
      <c r="C194" s="14">
        <v>2.15</v>
      </c>
      <c r="D194" s="17">
        <v>-304</v>
      </c>
      <c r="E194" s="17">
        <v>42.1</v>
      </c>
      <c r="F194" s="17">
        <v>13.75</v>
      </c>
      <c r="G194" s="17">
        <v>169.13300000000001</v>
      </c>
      <c r="H194" s="17">
        <v>25</v>
      </c>
      <c r="I194" s="17">
        <v>-128.79499999999999</v>
      </c>
      <c r="J194" s="17">
        <v>1680.08</v>
      </c>
      <c r="K194" s="17">
        <v>25</v>
      </c>
      <c r="L194" s="17">
        <v>-2.6499999999999999E-2</v>
      </c>
      <c r="M194" s="17">
        <v>27.722000000000001</v>
      </c>
      <c r="N194" s="17">
        <v>41.744450000000001</v>
      </c>
      <c r="O194" s="17">
        <v>20238.5</v>
      </c>
      <c r="P194" s="17">
        <v>964.8</v>
      </c>
      <c r="Q194" s="17">
        <v>-10.25</v>
      </c>
      <c r="R194" s="17">
        <v>20714.25</v>
      </c>
      <c r="S194" s="17">
        <v>21.254999999999999</v>
      </c>
      <c r="T194" s="17">
        <v>-35.515000000000001</v>
      </c>
      <c r="U194" s="17">
        <v>-0.1706</v>
      </c>
      <c r="V194" s="17">
        <v>-4.1500000000000004</v>
      </c>
      <c r="W194" s="17">
        <v>16166.5322</v>
      </c>
      <c r="X194" s="17">
        <v>128571</v>
      </c>
      <c r="Y194" s="17">
        <v>26.725000000000001</v>
      </c>
      <c r="Z194" s="17">
        <v>-146.63999999999999</v>
      </c>
    </row>
    <row r="195" spans="1:26" x14ac:dyDescent="0.2">
      <c r="A195" s="27">
        <v>45343</v>
      </c>
      <c r="B195" s="17">
        <v>316.31</v>
      </c>
      <c r="C195" s="14">
        <v>2.2999999999999998</v>
      </c>
      <c r="D195" s="17">
        <v>-281.29300000000001</v>
      </c>
      <c r="E195" s="17">
        <v>41.39</v>
      </c>
      <c r="F195" s="17">
        <v>14</v>
      </c>
      <c r="G195" s="17">
        <v>173</v>
      </c>
      <c r="H195" s="17">
        <v>27</v>
      </c>
      <c r="I195" s="17">
        <v>-128.19499999999999</v>
      </c>
      <c r="J195" s="17">
        <v>1685.25</v>
      </c>
      <c r="K195" s="17">
        <v>28</v>
      </c>
      <c r="L195" s="17">
        <v>2.35E-2</v>
      </c>
      <c r="M195" s="17">
        <v>30</v>
      </c>
      <c r="N195" s="17">
        <v>44.037500000000001</v>
      </c>
      <c r="O195" s="17">
        <v>20230.5</v>
      </c>
      <c r="P195" s="17">
        <v>948</v>
      </c>
      <c r="Q195" s="17">
        <v>-9.3149999999999995</v>
      </c>
      <c r="R195" s="17">
        <v>20682.609</v>
      </c>
      <c r="S195" s="17">
        <v>22.17</v>
      </c>
      <c r="T195" s="17">
        <v>-34.905000000000001</v>
      </c>
      <c r="U195" s="17">
        <v>-0.158</v>
      </c>
      <c r="V195" s="17">
        <v>-4.1449999999999996</v>
      </c>
      <c r="W195" s="17">
        <v>16166.5322</v>
      </c>
      <c r="X195" s="17">
        <v>119529</v>
      </c>
      <c r="Y195" s="17">
        <v>26.625</v>
      </c>
      <c r="Z195" s="17">
        <v>-139.47</v>
      </c>
    </row>
    <row r="196" spans="1:26" x14ac:dyDescent="0.2">
      <c r="A196" s="27">
        <v>45342</v>
      </c>
      <c r="B196" s="17">
        <v>316.27499999999998</v>
      </c>
      <c r="C196" s="14">
        <v>2.298</v>
      </c>
      <c r="D196" s="17">
        <v>-256.43</v>
      </c>
      <c r="E196" s="17">
        <v>40.950000000000003</v>
      </c>
      <c r="F196" s="17">
        <v>13.734999999999999</v>
      </c>
      <c r="G196" s="17">
        <v>188.535</v>
      </c>
      <c r="H196" s="17">
        <v>25.614999999999998</v>
      </c>
      <c r="I196" s="17">
        <v>3.4550000000000001</v>
      </c>
      <c r="J196" s="17">
        <v>1705</v>
      </c>
      <c r="K196" s="17">
        <v>31</v>
      </c>
      <c r="L196" s="17">
        <v>3.04E-2</v>
      </c>
      <c r="M196" s="17">
        <v>30.555</v>
      </c>
      <c r="N196" s="17">
        <v>43.366399999999999</v>
      </c>
      <c r="O196" s="17">
        <v>20637</v>
      </c>
      <c r="P196" s="17">
        <v>960.8</v>
      </c>
      <c r="Q196" s="17">
        <v>-8.4060000000000006</v>
      </c>
      <c r="R196" s="17">
        <v>20225.75</v>
      </c>
      <c r="S196" s="17">
        <v>21.378</v>
      </c>
      <c r="T196" s="17">
        <v>-34.505000000000003</v>
      </c>
      <c r="U196" s="17">
        <v>-0.14899999999999999</v>
      </c>
      <c r="V196" s="17">
        <v>-4.165</v>
      </c>
      <c r="W196" s="17">
        <v>16166.5322</v>
      </c>
      <c r="X196" s="17">
        <v>120674</v>
      </c>
      <c r="Y196" s="17">
        <v>26.62</v>
      </c>
      <c r="Z196" s="17">
        <v>-138.99</v>
      </c>
    </row>
    <row r="197" spans="1:26" x14ac:dyDescent="0.2">
      <c r="A197" s="27">
        <v>45341</v>
      </c>
      <c r="B197" s="17">
        <v>336.96699999999998</v>
      </c>
      <c r="C197" s="14">
        <v>2.75</v>
      </c>
      <c r="D197" s="17">
        <v>-256</v>
      </c>
      <c r="E197" s="17">
        <v>42.286999999999999</v>
      </c>
      <c r="F197" s="17">
        <v>14.154999999999999</v>
      </c>
      <c r="G197" s="17">
        <v>193.7</v>
      </c>
      <c r="H197" s="17">
        <v>26</v>
      </c>
      <c r="I197" s="17">
        <v>-129.20500000000001</v>
      </c>
      <c r="J197" s="17">
        <v>1726</v>
      </c>
      <c r="K197" s="17">
        <v>38</v>
      </c>
      <c r="L197" s="17">
        <v>0.03</v>
      </c>
      <c r="M197" s="17">
        <v>28</v>
      </c>
      <c r="N197" s="17">
        <v>46.193730000000002</v>
      </c>
      <c r="O197" s="17">
        <v>19815.5</v>
      </c>
      <c r="P197" s="17">
        <v>978.2</v>
      </c>
      <c r="Q197" s="17">
        <v>-10.254</v>
      </c>
      <c r="R197" s="17">
        <v>20392.25</v>
      </c>
      <c r="S197" s="17">
        <v>23.17</v>
      </c>
      <c r="T197" s="17">
        <v>-35.15</v>
      </c>
      <c r="U197" s="17">
        <v>-0.16259999999999999</v>
      </c>
      <c r="V197" s="17">
        <v>-4.1529999999999996</v>
      </c>
      <c r="W197" s="17">
        <v>16166.5322</v>
      </c>
      <c r="X197" s="17">
        <v>141029</v>
      </c>
      <c r="Y197" s="17">
        <v>26.9</v>
      </c>
      <c r="Z197" s="17">
        <v>-141.495</v>
      </c>
    </row>
    <row r="198" spans="1:26" x14ac:dyDescent="0.2">
      <c r="A198" s="27">
        <v>45338</v>
      </c>
      <c r="B198" s="17">
        <v>324.43</v>
      </c>
      <c r="C198" s="14">
        <v>2.7469999999999999</v>
      </c>
      <c r="D198" s="17">
        <v>-255.94800000000001</v>
      </c>
      <c r="E198" s="17">
        <v>44.33</v>
      </c>
      <c r="F198" s="17">
        <v>13.855</v>
      </c>
      <c r="G198" s="17">
        <v>200</v>
      </c>
      <c r="H198" s="17">
        <v>26</v>
      </c>
      <c r="I198" s="17">
        <v>-42.62</v>
      </c>
      <c r="J198" s="17">
        <v>1723</v>
      </c>
      <c r="K198" s="17">
        <v>40</v>
      </c>
      <c r="L198" s="17">
        <v>0.05</v>
      </c>
      <c r="M198" s="17">
        <v>26.93</v>
      </c>
      <c r="N198" s="17">
        <v>44.959850000000003</v>
      </c>
      <c r="O198" s="17">
        <v>19992.3</v>
      </c>
      <c r="P198" s="17">
        <v>978</v>
      </c>
      <c r="Q198" s="17">
        <v>-8.5500000000000007</v>
      </c>
      <c r="R198" s="17">
        <v>20785.544999999998</v>
      </c>
      <c r="S198" s="17">
        <v>22.663</v>
      </c>
      <c r="T198" s="17">
        <v>-36.225000000000001</v>
      </c>
      <c r="U198" s="17">
        <v>-0.1429</v>
      </c>
      <c r="V198" s="17">
        <v>-4.1900000000000004</v>
      </c>
      <c r="W198" s="17">
        <v>16166.5322</v>
      </c>
      <c r="X198" s="17">
        <v>154774.5</v>
      </c>
      <c r="Y198" s="17">
        <v>27.294</v>
      </c>
      <c r="Z198" s="17">
        <v>-143.917</v>
      </c>
    </row>
    <row r="199" spans="1:26" x14ac:dyDescent="0.2">
      <c r="A199" s="27">
        <v>45337</v>
      </c>
      <c r="B199" s="17">
        <v>328.89499999999998</v>
      </c>
      <c r="C199" s="14">
        <v>2.85</v>
      </c>
      <c r="D199" s="17">
        <v>-255.20500000000001</v>
      </c>
      <c r="E199" s="17">
        <v>45.03</v>
      </c>
      <c r="F199" s="17">
        <v>13.615</v>
      </c>
      <c r="G199" s="17">
        <v>202.505</v>
      </c>
      <c r="H199" s="17">
        <v>31</v>
      </c>
      <c r="I199" s="33">
        <v>-156.38999999999999</v>
      </c>
      <c r="J199" s="17">
        <v>1744</v>
      </c>
      <c r="K199" s="17">
        <v>49</v>
      </c>
      <c r="L199" s="17">
        <v>0.05</v>
      </c>
      <c r="M199" s="17">
        <v>26.54</v>
      </c>
      <c r="N199" s="17">
        <v>46.146180000000001</v>
      </c>
      <c r="O199" s="17">
        <v>18826.8</v>
      </c>
      <c r="P199" s="17">
        <v>1000.7</v>
      </c>
      <c r="Q199" s="17">
        <v>-8.6630000000000003</v>
      </c>
      <c r="R199" s="17">
        <v>19444.849999999999</v>
      </c>
      <c r="S199" s="17">
        <v>22.187999999999999</v>
      </c>
      <c r="T199" s="17">
        <v>-36.234999999999999</v>
      </c>
      <c r="U199" s="17">
        <v>-0.16550000000000001</v>
      </c>
      <c r="V199" s="17">
        <v>-4.21</v>
      </c>
      <c r="W199" s="17">
        <v>16166.5322</v>
      </c>
      <c r="X199" s="17">
        <v>149774.5</v>
      </c>
      <c r="Y199" s="17">
        <v>27.295000000000002</v>
      </c>
      <c r="Z199" s="17">
        <v>-143.80199999999999</v>
      </c>
    </row>
    <row r="200" spans="1:26" x14ac:dyDescent="0.2">
      <c r="A200" s="27">
        <v>45336</v>
      </c>
      <c r="B200" s="17">
        <v>322.70299999999997</v>
      </c>
      <c r="C200" s="14">
        <v>3.1</v>
      </c>
      <c r="D200" s="17">
        <v>-253.398</v>
      </c>
      <c r="E200" s="17">
        <v>42.46</v>
      </c>
      <c r="F200" s="17">
        <v>18.2</v>
      </c>
      <c r="G200" s="17">
        <v>200</v>
      </c>
      <c r="H200" s="17">
        <v>24</v>
      </c>
      <c r="I200" s="17">
        <v>-118.77500000000001</v>
      </c>
      <c r="J200" s="17">
        <v>1691.25</v>
      </c>
      <c r="K200" s="17">
        <v>43</v>
      </c>
      <c r="L200" s="17">
        <v>5.8500000000000003E-2</v>
      </c>
      <c r="M200" s="17">
        <v>26.555</v>
      </c>
      <c r="N200" s="17">
        <v>43.65</v>
      </c>
      <c r="O200" s="17">
        <v>19133</v>
      </c>
      <c r="P200" s="17">
        <v>982.5</v>
      </c>
      <c r="Q200" s="17">
        <v>-8.5</v>
      </c>
      <c r="R200" s="17">
        <v>19349.809000000001</v>
      </c>
      <c r="S200" s="17">
        <v>21.95</v>
      </c>
      <c r="T200" s="17">
        <v>-35.575000000000003</v>
      </c>
      <c r="U200" s="17">
        <v>-0.156</v>
      </c>
      <c r="V200" s="17">
        <v>-4.25</v>
      </c>
      <c r="W200" s="17">
        <v>16166.5322</v>
      </c>
      <c r="X200" s="17">
        <v>141071</v>
      </c>
      <c r="Y200" s="17">
        <v>26.3</v>
      </c>
      <c r="Z200" s="17">
        <v>-139.94499999999999</v>
      </c>
    </row>
    <row r="201" spans="1:26" x14ac:dyDescent="0.2">
      <c r="A201" s="27">
        <v>45335</v>
      </c>
      <c r="B201" s="17">
        <v>315.36500000000001</v>
      </c>
      <c r="C201" s="14">
        <v>3.3</v>
      </c>
      <c r="D201" s="17">
        <v>-263.47399999999999</v>
      </c>
      <c r="E201" s="17">
        <v>42.9</v>
      </c>
      <c r="F201" s="17">
        <v>18.29</v>
      </c>
      <c r="G201" s="17">
        <v>199.95500000000001</v>
      </c>
      <c r="H201" s="17">
        <v>27</v>
      </c>
      <c r="I201" s="17">
        <v>-33.200000000000003</v>
      </c>
      <c r="J201" s="17">
        <v>1698.75</v>
      </c>
      <c r="K201" s="17">
        <v>41</v>
      </c>
      <c r="L201" s="17">
        <v>5.3999999999999999E-2</v>
      </c>
      <c r="M201" s="17">
        <v>28</v>
      </c>
      <c r="N201" s="17">
        <v>40.384099999999997</v>
      </c>
      <c r="O201" s="17">
        <v>19257.5</v>
      </c>
      <c r="P201" s="17">
        <v>987.3</v>
      </c>
      <c r="Q201" s="17">
        <v>-8.9269999999999996</v>
      </c>
      <c r="R201" s="17">
        <v>19549.835999999999</v>
      </c>
      <c r="S201" s="17">
        <v>24.2</v>
      </c>
      <c r="T201" s="17">
        <v>-36.335000000000001</v>
      </c>
      <c r="U201" s="17">
        <v>-0.17949999999999999</v>
      </c>
      <c r="V201" s="17">
        <v>-4.2480000000000002</v>
      </c>
      <c r="W201" s="17">
        <v>16166.5322</v>
      </c>
      <c r="X201" s="17">
        <v>129692.5</v>
      </c>
      <c r="Y201" s="17">
        <v>26.39</v>
      </c>
      <c r="Z201" s="17">
        <v>-140.221</v>
      </c>
    </row>
    <row r="202" spans="1:26" x14ac:dyDescent="0.2">
      <c r="A202" s="27">
        <v>45334</v>
      </c>
      <c r="B202" s="17">
        <v>315.36500000000001</v>
      </c>
      <c r="C202" s="14">
        <v>3.5</v>
      </c>
      <c r="D202" s="17">
        <v>-276.59500000000003</v>
      </c>
      <c r="E202" s="17">
        <v>43.59</v>
      </c>
      <c r="F202" s="17">
        <v>20.7</v>
      </c>
      <c r="G202" s="17">
        <v>205</v>
      </c>
      <c r="H202" s="17">
        <v>20</v>
      </c>
      <c r="I202" s="17">
        <v>-97.9</v>
      </c>
      <c r="J202" s="17">
        <v>1713.75</v>
      </c>
      <c r="K202" s="17">
        <v>38.1</v>
      </c>
      <c r="L202" s="17">
        <v>0.04</v>
      </c>
      <c r="M202" s="17">
        <v>28</v>
      </c>
      <c r="N202" s="17">
        <v>40.234999999999999</v>
      </c>
      <c r="O202" s="17">
        <v>19410</v>
      </c>
      <c r="P202" s="17">
        <v>982</v>
      </c>
      <c r="Q202" s="17">
        <v>-6.5</v>
      </c>
      <c r="R202" s="17">
        <v>19753.650000000001</v>
      </c>
      <c r="S202" s="17">
        <v>22.35</v>
      </c>
      <c r="T202" s="17">
        <v>-36.975000000000001</v>
      </c>
      <c r="U202" s="17">
        <v>-0.17829999999999999</v>
      </c>
      <c r="V202" s="17">
        <v>-4.2779999999999996</v>
      </c>
      <c r="W202" s="17">
        <v>16166.5322</v>
      </c>
      <c r="X202" s="17">
        <v>142925</v>
      </c>
      <c r="Y202" s="17">
        <v>26.922999999999998</v>
      </c>
      <c r="Z202" s="17">
        <v>-140.87</v>
      </c>
    </row>
    <row r="203" spans="1:26" x14ac:dyDescent="0.2">
      <c r="A203" s="27">
        <v>45331</v>
      </c>
      <c r="B203" s="17">
        <v>315.36500000000001</v>
      </c>
      <c r="C203" s="14">
        <v>3.55</v>
      </c>
      <c r="D203" s="17">
        <v>-275.5</v>
      </c>
      <c r="E203" s="17">
        <v>47.88</v>
      </c>
      <c r="F203" s="17">
        <v>22.1</v>
      </c>
      <c r="G203" s="17">
        <v>209.08500000000001</v>
      </c>
      <c r="H203" s="17">
        <v>17.545000000000002</v>
      </c>
      <c r="I203" s="17">
        <v>-32.500999999999998</v>
      </c>
      <c r="J203" s="17">
        <v>1737.75</v>
      </c>
      <c r="K203" s="17">
        <v>40</v>
      </c>
      <c r="L203" s="17">
        <v>3.5999999999999997E-2</v>
      </c>
      <c r="M203" s="17">
        <v>28.72</v>
      </c>
      <c r="N203" s="17">
        <v>41.546880000000002</v>
      </c>
      <c r="O203" s="17">
        <v>19138.5</v>
      </c>
      <c r="P203" s="17">
        <v>994.5</v>
      </c>
      <c r="Q203" s="17">
        <v>-9.8040000000000003</v>
      </c>
      <c r="R203" s="17">
        <v>19855.618999999999</v>
      </c>
      <c r="S203" s="17">
        <v>22.573</v>
      </c>
      <c r="T203" s="17">
        <v>-37.159999999999997</v>
      </c>
      <c r="U203" s="17">
        <v>-0.17749999999999999</v>
      </c>
      <c r="V203" s="17">
        <v>-4.3150000000000004</v>
      </c>
      <c r="W203" s="17">
        <v>16166.5322</v>
      </c>
      <c r="X203" s="17">
        <v>159154</v>
      </c>
      <c r="Y203" s="17">
        <v>27.378</v>
      </c>
      <c r="Z203" s="17">
        <v>-140.803</v>
      </c>
    </row>
    <row r="204" spans="1:26" x14ac:dyDescent="0.2">
      <c r="A204" s="27">
        <v>45330</v>
      </c>
      <c r="B204" s="17">
        <v>324.66300000000001</v>
      </c>
      <c r="C204" s="14">
        <v>3.65</v>
      </c>
      <c r="D204" s="17">
        <v>-267.5</v>
      </c>
      <c r="E204" s="17">
        <v>48.075000000000003</v>
      </c>
      <c r="F204" s="17">
        <v>22.9</v>
      </c>
      <c r="G204" s="17">
        <v>207.04</v>
      </c>
      <c r="H204" s="17">
        <v>18</v>
      </c>
      <c r="I204" s="17">
        <v>-53.496000000000002</v>
      </c>
      <c r="J204" s="17">
        <v>1690.75</v>
      </c>
      <c r="K204" s="17">
        <v>30.8</v>
      </c>
      <c r="L204" s="17">
        <v>3.5999999999999997E-2</v>
      </c>
      <c r="M204" s="17">
        <v>28.87</v>
      </c>
      <c r="N204" s="17">
        <v>39.045000000000002</v>
      </c>
      <c r="O204" s="17">
        <v>18943.5</v>
      </c>
      <c r="P204" s="17">
        <v>958.5</v>
      </c>
      <c r="Q204" s="17">
        <v>-10.34</v>
      </c>
      <c r="R204" s="17">
        <v>18490.25</v>
      </c>
      <c r="S204" s="17">
        <v>22.117999999999999</v>
      </c>
      <c r="T204" s="17">
        <v>-36.799999999999997</v>
      </c>
      <c r="U204" s="17">
        <v>-0.17699999999999999</v>
      </c>
      <c r="V204" s="17">
        <v>-4.3479999999999999</v>
      </c>
      <c r="W204" s="17">
        <v>16166.5322</v>
      </c>
      <c r="X204" s="17">
        <v>168571</v>
      </c>
      <c r="Y204" s="17">
        <v>26.54</v>
      </c>
      <c r="Z204" s="17">
        <v>-143.49</v>
      </c>
    </row>
    <row r="205" spans="1:26" x14ac:dyDescent="0.2">
      <c r="A205" s="27">
        <v>45329</v>
      </c>
      <c r="B205" s="17">
        <v>291.30700000000002</v>
      </c>
      <c r="C205" s="14">
        <v>3.3849999999999998</v>
      </c>
      <c r="D205" s="17">
        <v>-288.44799999999998</v>
      </c>
      <c r="E205" s="17">
        <v>45.11</v>
      </c>
      <c r="F205" s="17">
        <v>27</v>
      </c>
      <c r="G205" s="17">
        <v>209.38</v>
      </c>
      <c r="H205" s="17">
        <v>15.83</v>
      </c>
      <c r="I205" s="17">
        <v>-76.003</v>
      </c>
      <c r="J205" s="17">
        <v>1697.75</v>
      </c>
      <c r="K205" s="17">
        <v>30</v>
      </c>
      <c r="L205" s="17">
        <v>3.6200000000000003E-2</v>
      </c>
      <c r="M205" s="17">
        <v>28.024999999999999</v>
      </c>
      <c r="N205" s="17">
        <v>37.54242</v>
      </c>
      <c r="O205" s="17">
        <v>19763.8</v>
      </c>
      <c r="P205" s="17">
        <v>958</v>
      </c>
      <c r="Q205" s="17">
        <v>-11.515000000000001</v>
      </c>
      <c r="R205" s="17">
        <v>19076.25</v>
      </c>
      <c r="S205" s="17">
        <v>21.663</v>
      </c>
      <c r="T205" s="17">
        <v>-35.564999999999998</v>
      </c>
      <c r="U205" s="17">
        <v>-0.17249999999999999</v>
      </c>
      <c r="V205" s="17">
        <v>-4.33</v>
      </c>
      <c r="W205" s="17">
        <v>16166.5322</v>
      </c>
      <c r="X205" s="17">
        <v>164779</v>
      </c>
      <c r="Y205" s="17">
        <v>26.725000000000001</v>
      </c>
      <c r="Z205" s="17">
        <v>-137.97999999999999</v>
      </c>
    </row>
    <row r="206" spans="1:26" x14ac:dyDescent="0.2">
      <c r="A206" s="27">
        <v>45328</v>
      </c>
      <c r="B206" s="17">
        <v>296.34199999999998</v>
      </c>
      <c r="C206" s="14">
        <v>3.5</v>
      </c>
      <c r="D206" s="17">
        <v>-279.05500000000001</v>
      </c>
      <c r="E206" s="17">
        <v>45.55</v>
      </c>
      <c r="F206" s="17">
        <v>28.55</v>
      </c>
      <c r="G206" s="17">
        <v>205.49</v>
      </c>
      <c r="H206" s="17">
        <v>20.62</v>
      </c>
      <c r="I206" s="17">
        <v>-193.49799999999999</v>
      </c>
      <c r="J206" s="17">
        <v>1703.75</v>
      </c>
      <c r="K206" s="17">
        <v>25.6</v>
      </c>
      <c r="L206" s="17">
        <v>0.06</v>
      </c>
      <c r="M206" s="17">
        <v>28.01</v>
      </c>
      <c r="N206" s="17">
        <v>39.641449999999999</v>
      </c>
      <c r="O206" s="17">
        <v>20010</v>
      </c>
      <c r="P206" s="17">
        <v>951.3</v>
      </c>
      <c r="Q206" s="17">
        <v>-10.654999999999999</v>
      </c>
      <c r="R206" s="17">
        <v>19503.25</v>
      </c>
      <c r="S206" s="17">
        <v>21.664999999999999</v>
      </c>
      <c r="T206" s="17">
        <v>-34.880000000000003</v>
      </c>
      <c r="U206" s="17">
        <v>-0.18190000000000001</v>
      </c>
      <c r="V206" s="17">
        <v>-4.2729999999999997</v>
      </c>
      <c r="W206" s="17">
        <v>16166.5322</v>
      </c>
      <c r="X206" s="17">
        <v>156071</v>
      </c>
      <c r="Y206" s="17">
        <v>26.617999999999999</v>
      </c>
      <c r="Z206" s="17">
        <v>-137.31800000000001</v>
      </c>
    </row>
    <row r="207" spans="1:26" x14ac:dyDescent="0.2">
      <c r="A207" s="27">
        <v>45327</v>
      </c>
      <c r="B207" s="17">
        <v>306.58300000000003</v>
      </c>
      <c r="C207" s="14">
        <v>3.65</v>
      </c>
      <c r="D207" s="17">
        <v>-277</v>
      </c>
      <c r="E207" s="17">
        <v>46.244999999999997</v>
      </c>
      <c r="F207" s="17">
        <v>29.25</v>
      </c>
      <c r="G207" s="17">
        <v>211.67500000000001</v>
      </c>
      <c r="H207" s="17">
        <v>21</v>
      </c>
      <c r="I207" s="17">
        <v>-91.5</v>
      </c>
      <c r="J207" s="17">
        <v>1741.867</v>
      </c>
      <c r="K207" s="17">
        <v>30.5</v>
      </c>
      <c r="L207" s="17">
        <v>0.06</v>
      </c>
      <c r="M207" s="17">
        <v>28.59</v>
      </c>
      <c r="N207" s="17">
        <v>41.527349999999998</v>
      </c>
      <c r="O207" s="17">
        <v>20013.5</v>
      </c>
      <c r="P207" s="17">
        <v>969</v>
      </c>
      <c r="Q207" s="17">
        <v>-11.125999999999999</v>
      </c>
      <c r="R207" s="17">
        <v>20469.414000000001</v>
      </c>
      <c r="S207" s="17">
        <v>22.847999999999999</v>
      </c>
      <c r="T207" s="17">
        <v>-36.465000000000003</v>
      </c>
      <c r="U207" s="17">
        <v>-0.17829999999999999</v>
      </c>
      <c r="V207" s="17">
        <v>-4.3120000000000003</v>
      </c>
      <c r="W207" s="17">
        <v>16166.5322</v>
      </c>
      <c r="X207" s="17">
        <v>159821</v>
      </c>
      <c r="Y207" s="17">
        <v>26.922999999999998</v>
      </c>
      <c r="Z207" s="17">
        <v>-139.93</v>
      </c>
    </row>
    <row r="208" spans="1:26" x14ac:dyDescent="0.2">
      <c r="A208" s="27">
        <v>45324</v>
      </c>
      <c r="B208" s="17">
        <v>304.31299999999999</v>
      </c>
      <c r="C208" s="14">
        <v>3.7</v>
      </c>
      <c r="D208" s="17">
        <v>-285.29500000000002</v>
      </c>
      <c r="E208" s="17">
        <v>46.555</v>
      </c>
      <c r="F208" s="17">
        <v>29.405000000000001</v>
      </c>
      <c r="G208" s="17">
        <v>218.77500000000001</v>
      </c>
      <c r="H208" s="17">
        <v>14</v>
      </c>
      <c r="I208" s="17">
        <v>-23.998999999999999</v>
      </c>
      <c r="J208" s="17">
        <v>1741.867</v>
      </c>
      <c r="K208" s="17">
        <v>38</v>
      </c>
      <c r="L208" s="17">
        <v>0.04</v>
      </c>
      <c r="M208" s="17">
        <v>29.734999999999999</v>
      </c>
      <c r="N208" s="17">
        <v>40.059519999999999</v>
      </c>
      <c r="O208" s="17">
        <v>19610</v>
      </c>
      <c r="P208" s="17">
        <v>984.5</v>
      </c>
      <c r="Q208" s="17">
        <v>-11.734</v>
      </c>
      <c r="R208" s="17">
        <v>19293.905999999999</v>
      </c>
      <c r="S208" s="17">
        <v>24.454999999999998</v>
      </c>
      <c r="T208" s="17">
        <v>-37.31</v>
      </c>
      <c r="U208" s="17">
        <v>-0.2215</v>
      </c>
      <c r="V208" s="17">
        <v>-4.4960000000000004</v>
      </c>
      <c r="W208" s="17">
        <v>16166.5322</v>
      </c>
      <c r="X208" s="17">
        <v>182321</v>
      </c>
      <c r="Y208" s="17">
        <v>27.92</v>
      </c>
      <c r="Z208" s="17">
        <v>-142.69999999999999</v>
      </c>
    </row>
    <row r="209" spans="1:26" x14ac:dyDescent="0.2">
      <c r="A209" s="27">
        <v>45323</v>
      </c>
      <c r="B209" s="17">
        <v>309.72000000000003</v>
      </c>
      <c r="C209" s="14">
        <v>3.9950000000000001</v>
      </c>
      <c r="D209" s="17">
        <v>-318</v>
      </c>
      <c r="E209" s="17">
        <v>45.52</v>
      </c>
      <c r="F209" s="17">
        <v>28.45</v>
      </c>
      <c r="G209" s="17">
        <v>212.505</v>
      </c>
      <c r="H209" s="17">
        <v>16</v>
      </c>
      <c r="I209" s="17">
        <v>-177.994</v>
      </c>
      <c r="J209" s="17">
        <v>1766</v>
      </c>
      <c r="K209" s="17">
        <v>40.9</v>
      </c>
      <c r="L209" s="17">
        <v>0.04</v>
      </c>
      <c r="M209" s="17">
        <v>29.92</v>
      </c>
      <c r="N209" s="17">
        <v>36.840000000000003</v>
      </c>
      <c r="O209" s="17">
        <v>19397.5</v>
      </c>
      <c r="P209" s="17">
        <v>942</v>
      </c>
      <c r="Q209" s="17">
        <v>-11.73</v>
      </c>
      <c r="R209" s="17">
        <v>18580.789000000001</v>
      </c>
      <c r="S209" s="17">
        <v>21.582999999999998</v>
      </c>
      <c r="T209" s="17">
        <v>-35.604999999999997</v>
      </c>
      <c r="U209" s="17">
        <v>-0.217</v>
      </c>
      <c r="V209" s="17">
        <v>-4.2770000000000001</v>
      </c>
      <c r="W209" s="17">
        <v>16166.5322</v>
      </c>
      <c r="X209" s="17">
        <v>178571</v>
      </c>
      <c r="Y209" s="17">
        <v>27.62</v>
      </c>
      <c r="Z209" s="17">
        <v>-137.31</v>
      </c>
    </row>
    <row r="210" spans="1:26" x14ac:dyDescent="0.2">
      <c r="A210" s="27">
        <v>45322</v>
      </c>
      <c r="B210" s="17">
        <v>293.01</v>
      </c>
      <c r="C210" s="14">
        <v>4.0030000000000001</v>
      </c>
      <c r="D210" s="17">
        <v>-283.04500000000002</v>
      </c>
      <c r="E210" s="17">
        <v>42.234999999999999</v>
      </c>
      <c r="F210" s="17">
        <v>28.75</v>
      </c>
      <c r="G210" s="17">
        <v>214.65</v>
      </c>
      <c r="H210" s="17">
        <v>17</v>
      </c>
      <c r="I210" s="17">
        <v>-242.99600000000001</v>
      </c>
      <c r="J210" s="17">
        <v>1725</v>
      </c>
      <c r="K210" s="17">
        <v>41</v>
      </c>
      <c r="L210" s="17">
        <v>0.06</v>
      </c>
      <c r="M210" s="17">
        <v>30</v>
      </c>
      <c r="N210" s="17">
        <v>35.342500000000001</v>
      </c>
      <c r="O210" s="17">
        <v>20220</v>
      </c>
      <c r="P210" s="17">
        <v>947.8</v>
      </c>
      <c r="Q210" s="17">
        <v>-11.693</v>
      </c>
      <c r="R210" s="17">
        <v>18596.75</v>
      </c>
      <c r="S210" s="17">
        <v>24.495000000000001</v>
      </c>
      <c r="T210" s="17">
        <v>-35.549999999999997</v>
      </c>
      <c r="U210" s="17">
        <v>-0.23</v>
      </c>
      <c r="V210" s="17">
        <v>-4.3</v>
      </c>
      <c r="W210" s="17">
        <v>16166.5322</v>
      </c>
      <c r="X210" s="17">
        <v>164800</v>
      </c>
      <c r="Y210" s="17">
        <v>27.61</v>
      </c>
      <c r="Z210" s="17">
        <v>-138.4</v>
      </c>
    </row>
    <row r="211" spans="1:26" x14ac:dyDescent="0.2">
      <c r="A211" s="27">
        <v>45321</v>
      </c>
      <c r="B211" s="17">
        <v>300</v>
      </c>
      <c r="C211" s="14">
        <v>3.95</v>
      </c>
      <c r="D211" s="17">
        <v>-283</v>
      </c>
      <c r="E211" s="17">
        <v>42.65</v>
      </c>
      <c r="F211" s="17">
        <v>33.049999999999997</v>
      </c>
      <c r="G211" s="17">
        <v>220.38499999999999</v>
      </c>
      <c r="H211" s="17">
        <v>16.73</v>
      </c>
      <c r="I211" s="17">
        <v>-104.499</v>
      </c>
      <c r="J211" s="17">
        <v>1717</v>
      </c>
      <c r="K211" s="17">
        <v>43.1</v>
      </c>
      <c r="L211" s="17">
        <v>6.0100000000000001E-2</v>
      </c>
      <c r="M211" s="17">
        <v>28.594999999999999</v>
      </c>
      <c r="N211" s="17">
        <v>39.18685</v>
      </c>
      <c r="O211" s="17">
        <v>19820</v>
      </c>
      <c r="P211" s="17">
        <v>984.5</v>
      </c>
      <c r="Q211" s="17">
        <v>-12.052</v>
      </c>
      <c r="R211" s="17">
        <v>18333.346000000001</v>
      </c>
      <c r="S211" s="17">
        <v>22.808</v>
      </c>
      <c r="T211" s="17">
        <v>-35.545000000000002</v>
      </c>
      <c r="U211" s="17">
        <v>-0.23549999999999999</v>
      </c>
      <c r="V211" s="17">
        <v>-4.2350000000000003</v>
      </c>
      <c r="W211" s="17">
        <v>16166.5322</v>
      </c>
      <c r="X211" s="17">
        <v>126071</v>
      </c>
      <c r="Y211" s="17">
        <v>27.108000000000001</v>
      </c>
      <c r="Z211" s="17">
        <v>-137.16499999999999</v>
      </c>
    </row>
    <row r="212" spans="1:26" x14ac:dyDescent="0.2">
      <c r="A212" s="27">
        <v>45320</v>
      </c>
      <c r="B212" s="17">
        <v>325.71300000000002</v>
      </c>
      <c r="C212" s="14">
        <v>3.6</v>
      </c>
      <c r="D212" s="17">
        <v>-279.57</v>
      </c>
      <c r="E212" s="17">
        <v>41.125</v>
      </c>
      <c r="F212" s="17">
        <v>33.65</v>
      </c>
      <c r="G212" s="17">
        <v>202.08500000000001</v>
      </c>
      <c r="H212" s="17">
        <v>18</v>
      </c>
      <c r="I212" s="17">
        <v>-145.49700000000001</v>
      </c>
      <c r="J212" s="17">
        <v>1610.617</v>
      </c>
      <c r="K212" s="17">
        <v>48.1</v>
      </c>
      <c r="L212" s="17">
        <v>0.06</v>
      </c>
      <c r="M212" s="17">
        <v>24.434999999999999</v>
      </c>
      <c r="N212" s="17">
        <v>37.561419999999998</v>
      </c>
      <c r="O212" s="17">
        <v>20835</v>
      </c>
      <c r="P212" s="17">
        <v>914.9</v>
      </c>
      <c r="Q212" s="17">
        <v>-11.82</v>
      </c>
      <c r="R212" s="17">
        <v>18391.221000000001</v>
      </c>
      <c r="S212" s="17">
        <v>16.914999999999999</v>
      </c>
      <c r="T212" s="17">
        <v>-33.65</v>
      </c>
      <c r="U212" s="17">
        <v>-0.23300000000000001</v>
      </c>
      <c r="V212" s="17">
        <v>-4.133</v>
      </c>
      <c r="W212" s="17">
        <v>16166.5322</v>
      </c>
      <c r="X212" s="17">
        <v>87279</v>
      </c>
      <c r="Y212" s="17">
        <v>24.78</v>
      </c>
      <c r="Z212" s="17">
        <v>-131.15199999999999</v>
      </c>
    </row>
    <row r="213" spans="1:26" x14ac:dyDescent="0.2">
      <c r="A213" s="27">
        <v>45317</v>
      </c>
      <c r="B213" s="17">
        <v>321.17500000000001</v>
      </c>
      <c r="C213" s="14">
        <v>3.5</v>
      </c>
      <c r="D213" s="17">
        <v>-293.005</v>
      </c>
      <c r="E213" s="17">
        <v>44.884999999999998</v>
      </c>
      <c r="F213" s="17">
        <v>34.75</v>
      </c>
      <c r="G213" s="17">
        <v>205</v>
      </c>
      <c r="H213" s="17">
        <v>23</v>
      </c>
      <c r="I213" s="17">
        <v>-152.49700000000001</v>
      </c>
      <c r="J213" s="17">
        <v>1633.5</v>
      </c>
      <c r="K213" s="17">
        <v>47.5</v>
      </c>
      <c r="L213" s="17">
        <v>5.5300000000000002E-2</v>
      </c>
      <c r="M213" s="17">
        <v>25.62</v>
      </c>
      <c r="N213" s="17">
        <v>36.936799999999998</v>
      </c>
      <c r="O213" s="17">
        <v>21550</v>
      </c>
      <c r="P213" s="17">
        <v>927.5</v>
      </c>
      <c r="Q213" s="17">
        <v>-12.56</v>
      </c>
      <c r="R213" s="17">
        <v>19332.629000000001</v>
      </c>
      <c r="S213" s="17">
        <v>18.085000000000001</v>
      </c>
      <c r="T213" s="17">
        <v>-33.1</v>
      </c>
      <c r="U213" s="17">
        <v>-0.23200000000000001</v>
      </c>
      <c r="V213" s="17">
        <v>-4.2279999999999998</v>
      </c>
      <c r="W213" s="17">
        <v>16166.5322</v>
      </c>
      <c r="X213" s="17">
        <v>81071</v>
      </c>
      <c r="Y213" s="17">
        <v>25.173999999999999</v>
      </c>
      <c r="Z213" s="17">
        <v>-133.97200000000001</v>
      </c>
    </row>
    <row r="214" spans="1:26" x14ac:dyDescent="0.2">
      <c r="A214" s="27">
        <v>45316</v>
      </c>
      <c r="B214" s="17">
        <v>324.74200000000002</v>
      </c>
      <c r="C214" s="14">
        <v>3.65</v>
      </c>
      <c r="D214" s="17">
        <v>-295</v>
      </c>
      <c r="E214" s="17">
        <v>46.395000000000003</v>
      </c>
      <c r="F214" s="17">
        <v>35.19</v>
      </c>
      <c r="G214" s="17">
        <v>210.08500000000001</v>
      </c>
      <c r="H214" s="17">
        <v>31</v>
      </c>
      <c r="I214" s="17">
        <v>-32.997</v>
      </c>
      <c r="J214" s="17">
        <v>1666.25</v>
      </c>
      <c r="K214" s="17">
        <v>53</v>
      </c>
      <c r="L214" s="17">
        <v>5.96E-2</v>
      </c>
      <c r="M214" s="17">
        <v>28.5</v>
      </c>
      <c r="N214" s="17">
        <v>33.365000000000002</v>
      </c>
      <c r="O214" s="17">
        <v>21875</v>
      </c>
      <c r="P214" s="17">
        <v>947.5</v>
      </c>
      <c r="Q214" s="17">
        <v>-11.677</v>
      </c>
      <c r="R214" s="17">
        <v>19486</v>
      </c>
      <c r="S214" s="17">
        <v>17.75</v>
      </c>
      <c r="T214" s="17">
        <v>-33.880000000000003</v>
      </c>
      <c r="U214" s="17">
        <v>-0.23419999999999999</v>
      </c>
      <c r="V214" s="17">
        <v>-4.3630000000000004</v>
      </c>
      <c r="W214" s="17">
        <v>16166.5322</v>
      </c>
      <c r="X214" s="17">
        <v>85987</v>
      </c>
      <c r="Y214" s="17">
        <v>25.701000000000001</v>
      </c>
      <c r="Z214" s="17">
        <v>-135.755</v>
      </c>
    </row>
    <row r="215" spans="1:26" x14ac:dyDescent="0.2">
      <c r="A215" s="27">
        <v>45315</v>
      </c>
      <c r="B215" s="17">
        <v>307.51299999999998</v>
      </c>
      <c r="C215" s="14">
        <v>3.548</v>
      </c>
      <c r="D215" s="17">
        <v>-281.565</v>
      </c>
      <c r="E215" s="17">
        <v>46.8</v>
      </c>
      <c r="F215" s="17">
        <v>35.700000000000003</v>
      </c>
      <c r="G215" s="17">
        <v>216.845</v>
      </c>
      <c r="H215" s="17">
        <v>19</v>
      </c>
      <c r="I215" s="17">
        <v>-122.004</v>
      </c>
      <c r="J215" s="17">
        <v>1728</v>
      </c>
      <c r="K215" s="17">
        <v>58</v>
      </c>
      <c r="L215" s="17">
        <v>3.85E-2</v>
      </c>
      <c r="M215" s="17">
        <v>28.5</v>
      </c>
      <c r="N215" s="17">
        <v>28.195</v>
      </c>
      <c r="O215" s="17">
        <v>22000</v>
      </c>
      <c r="P215" s="17">
        <v>964.2</v>
      </c>
      <c r="Q215" s="17">
        <v>-11.57</v>
      </c>
      <c r="R215" s="17">
        <v>19361.5</v>
      </c>
      <c r="S215" s="17">
        <v>17.36</v>
      </c>
      <c r="T215" s="17">
        <v>-33.869999999999997</v>
      </c>
      <c r="U215" s="17">
        <v>-0.252</v>
      </c>
      <c r="V215" s="17">
        <v>-4.4249999999999998</v>
      </c>
      <c r="W215" s="17">
        <v>16166.5322</v>
      </c>
      <c r="X215" s="17">
        <v>91071</v>
      </c>
      <c r="Y215" s="17">
        <v>26.184999999999999</v>
      </c>
      <c r="Z215" s="17">
        <v>-135.61000000000001</v>
      </c>
    </row>
    <row r="216" spans="1:26" x14ac:dyDescent="0.2">
      <c r="A216" s="27">
        <v>45314</v>
      </c>
      <c r="B216" s="17">
        <v>315</v>
      </c>
      <c r="C216" s="14">
        <v>3.4969999999999999</v>
      </c>
      <c r="D216" s="17">
        <v>-246</v>
      </c>
      <c r="E216" s="17">
        <v>49.844999999999999</v>
      </c>
      <c r="F216" s="17">
        <v>35.799999999999997</v>
      </c>
      <c r="G216" s="17">
        <v>216.965</v>
      </c>
      <c r="H216" s="17">
        <v>17</v>
      </c>
      <c r="I216" s="17">
        <v>-104.499</v>
      </c>
      <c r="J216" s="17">
        <v>1744.75</v>
      </c>
      <c r="K216" s="17">
        <v>60</v>
      </c>
      <c r="L216" s="17">
        <v>2.1600000000000001E-2</v>
      </c>
      <c r="M216" s="17">
        <v>26.585000000000001</v>
      </c>
      <c r="N216" s="17">
        <v>29.131550000000001</v>
      </c>
      <c r="O216" s="17">
        <v>21499</v>
      </c>
      <c r="P216" s="17">
        <v>975.4</v>
      </c>
      <c r="Q216" s="17">
        <v>-11.785</v>
      </c>
      <c r="R216" s="17">
        <v>20173.75</v>
      </c>
      <c r="S216" s="17">
        <v>18.745000000000001</v>
      </c>
      <c r="T216" s="17">
        <v>-33.99</v>
      </c>
      <c r="U216" s="17">
        <v>-0.26800000000000002</v>
      </c>
      <c r="V216" s="17">
        <v>-4.4130000000000003</v>
      </c>
      <c r="W216" s="17">
        <v>16166.5322</v>
      </c>
      <c r="X216" s="17">
        <v>90007</v>
      </c>
      <c r="Y216" s="17">
        <v>26.113</v>
      </c>
      <c r="Z216" s="17">
        <v>-136.72999999999999</v>
      </c>
    </row>
    <row r="217" spans="1:26" x14ac:dyDescent="0.2">
      <c r="A217" s="27">
        <v>45313</v>
      </c>
      <c r="B217" s="17">
        <v>324.28500000000003</v>
      </c>
      <c r="C217" s="14">
        <v>3.3650000000000002</v>
      </c>
      <c r="D217" s="17">
        <v>-231.5</v>
      </c>
      <c r="E217" s="17">
        <v>49.45</v>
      </c>
      <c r="F217" s="17">
        <v>36.5</v>
      </c>
      <c r="G217" s="17">
        <v>214.93</v>
      </c>
      <c r="H217" s="17">
        <v>16</v>
      </c>
      <c r="I217" s="17">
        <v>-192.499</v>
      </c>
      <c r="J217" s="17">
        <v>1753</v>
      </c>
      <c r="K217" s="17">
        <v>50</v>
      </c>
      <c r="L217" s="17">
        <v>0.03</v>
      </c>
      <c r="M217" s="17">
        <v>26.725000000000001</v>
      </c>
      <c r="N217" s="17">
        <v>26.295000000000002</v>
      </c>
      <c r="O217" s="17">
        <v>22858.3</v>
      </c>
      <c r="P217" s="17">
        <v>1002.9</v>
      </c>
      <c r="Q217" s="17">
        <v>-10.920999999999999</v>
      </c>
      <c r="R217" s="17">
        <v>19751.539000000001</v>
      </c>
      <c r="S217" s="17">
        <v>19.678999999999998</v>
      </c>
      <c r="T217" s="17">
        <v>-34.89</v>
      </c>
      <c r="U217" s="17">
        <v>-0.25230000000000002</v>
      </c>
      <c r="V217" s="17">
        <v>-4.32</v>
      </c>
      <c r="W217" s="17">
        <v>16166.5322</v>
      </c>
      <c r="X217" s="17">
        <v>90487</v>
      </c>
      <c r="Y217" s="17">
        <v>26.5</v>
      </c>
      <c r="Z217" s="17">
        <v>-138.85</v>
      </c>
    </row>
    <row r="218" spans="1:26" x14ac:dyDescent="0.2">
      <c r="A218" s="27">
        <v>45310</v>
      </c>
      <c r="B218" s="17">
        <v>315.51799999999997</v>
      </c>
      <c r="C218" s="14">
        <v>3.45</v>
      </c>
      <c r="D218" s="17">
        <v>-272</v>
      </c>
      <c r="E218" s="17">
        <v>50.75</v>
      </c>
      <c r="F218" s="17">
        <v>37.1</v>
      </c>
      <c r="G218" s="17">
        <v>219.99</v>
      </c>
      <c r="H218" s="17">
        <v>13</v>
      </c>
      <c r="I218" s="17">
        <v>-106.506</v>
      </c>
      <c r="J218" s="17">
        <v>1773.5</v>
      </c>
      <c r="K218" s="17">
        <v>59.5</v>
      </c>
      <c r="L218" s="17">
        <v>3.8999999999999998E-3</v>
      </c>
      <c r="M218" s="17">
        <v>24.806999999999999</v>
      </c>
      <c r="N218" s="17">
        <v>25.232600000000001</v>
      </c>
      <c r="O218" s="17">
        <v>22704</v>
      </c>
      <c r="P218" s="17">
        <v>1011</v>
      </c>
      <c r="Q218" s="17">
        <v>-11.644</v>
      </c>
      <c r="R218" s="17">
        <v>19475.75</v>
      </c>
      <c r="S218" s="17">
        <v>19.504999999999999</v>
      </c>
      <c r="T218" s="17">
        <v>-35.369999999999997</v>
      </c>
      <c r="U218" s="17">
        <v>-0.3155</v>
      </c>
      <c r="V218" s="17">
        <v>-4.51</v>
      </c>
      <c r="W218" s="17">
        <v>16166.5322</v>
      </c>
      <c r="X218" s="17">
        <v>80520.3</v>
      </c>
      <c r="Y218" s="17">
        <v>26.93</v>
      </c>
      <c r="Z218" s="17">
        <v>-141.4</v>
      </c>
    </row>
    <row r="219" spans="1:26" x14ac:dyDescent="0.2">
      <c r="A219" s="27">
        <v>45309</v>
      </c>
      <c r="B219" s="17">
        <v>354.04</v>
      </c>
      <c r="C219" s="14">
        <v>3.3980000000000001</v>
      </c>
      <c r="D219" s="17">
        <v>-282.5</v>
      </c>
      <c r="E219" s="17">
        <v>49.91</v>
      </c>
      <c r="F219" s="17">
        <v>36.450000000000003</v>
      </c>
      <c r="G219" s="17">
        <v>219</v>
      </c>
      <c r="H219" s="17">
        <v>12.95</v>
      </c>
      <c r="I219" s="17">
        <v>-101.5</v>
      </c>
      <c r="J219" s="17">
        <v>1719</v>
      </c>
      <c r="K219" s="17">
        <v>60</v>
      </c>
      <c r="L219" s="17">
        <v>2.5000000000000001E-3</v>
      </c>
      <c r="M219" s="17">
        <v>22.23</v>
      </c>
      <c r="N219" s="17">
        <v>22.855</v>
      </c>
      <c r="O219" s="17">
        <v>22015</v>
      </c>
      <c r="P219" s="17">
        <v>978.1</v>
      </c>
      <c r="Q219" s="17">
        <v>-11.465</v>
      </c>
      <c r="R219" s="17">
        <v>19002.75</v>
      </c>
      <c r="S219" s="17">
        <v>17.684999999999999</v>
      </c>
      <c r="T219" s="17">
        <v>-34.75</v>
      </c>
      <c r="U219" s="17">
        <v>-0.23250000000000001</v>
      </c>
      <c r="V219" s="17">
        <v>-4.3879999999999999</v>
      </c>
      <c r="W219" s="17">
        <v>16166.5322</v>
      </c>
      <c r="X219" s="17">
        <v>64403</v>
      </c>
      <c r="Y219" s="17">
        <v>26.23</v>
      </c>
      <c r="Z219" s="17">
        <v>-137.10499999999999</v>
      </c>
    </row>
    <row r="220" spans="1:26" x14ac:dyDescent="0.2">
      <c r="A220" s="27">
        <v>45308</v>
      </c>
      <c r="B220" s="17">
        <v>314.40199999999999</v>
      </c>
      <c r="C220" s="14">
        <v>3.09</v>
      </c>
      <c r="D220" s="17">
        <v>-272.5</v>
      </c>
      <c r="E220" s="17">
        <v>47.755000000000003</v>
      </c>
      <c r="F220" s="17">
        <v>36.65</v>
      </c>
      <c r="G220" s="17">
        <v>221.5</v>
      </c>
      <c r="H220" s="17">
        <v>16</v>
      </c>
      <c r="I220" s="17">
        <v>-36.997999999999998</v>
      </c>
      <c r="J220" s="17">
        <v>1734</v>
      </c>
      <c r="K220" s="17">
        <v>60</v>
      </c>
      <c r="L220" s="17">
        <v>0.01</v>
      </c>
      <c r="M220" s="17">
        <v>22.7</v>
      </c>
      <c r="N220" s="17">
        <v>18.03</v>
      </c>
      <c r="O220" s="17">
        <v>22324.799999999999</v>
      </c>
      <c r="P220" s="17">
        <v>979.1</v>
      </c>
      <c r="Q220" s="17">
        <v>-10.7</v>
      </c>
      <c r="R220" s="17">
        <v>19201</v>
      </c>
      <c r="S220" s="17">
        <v>19.125</v>
      </c>
      <c r="T220" s="17">
        <v>-34.204999999999998</v>
      </c>
      <c r="U220" s="17">
        <v>-0.1575</v>
      </c>
      <c r="V220" s="17">
        <v>-4.3719999999999999</v>
      </c>
      <c r="W220" s="17">
        <v>16166.5322</v>
      </c>
      <c r="X220" s="17">
        <v>63571</v>
      </c>
      <c r="Y220" s="17">
        <v>26.417999999999999</v>
      </c>
      <c r="Z220" s="17">
        <v>-137.34</v>
      </c>
    </row>
    <row r="221" spans="1:26" x14ac:dyDescent="0.2">
      <c r="A221" s="27">
        <v>45307</v>
      </c>
      <c r="B221" s="17">
        <v>318.995</v>
      </c>
      <c r="C221" s="14">
        <v>2.95</v>
      </c>
      <c r="D221" s="17">
        <v>-270</v>
      </c>
      <c r="E221" s="17">
        <v>45.365000000000002</v>
      </c>
      <c r="F221" s="17">
        <v>36.215000000000003</v>
      </c>
      <c r="G221" s="17">
        <v>223.12</v>
      </c>
      <c r="H221" s="17">
        <v>16.344999999999999</v>
      </c>
      <c r="I221" s="17">
        <v>-175.99600000000001</v>
      </c>
      <c r="J221" s="17">
        <v>1755.625</v>
      </c>
      <c r="K221" s="17">
        <v>54</v>
      </c>
      <c r="L221" s="17">
        <v>0.01</v>
      </c>
      <c r="M221" s="17">
        <v>24.7</v>
      </c>
      <c r="N221" s="17">
        <v>16.939250000000001</v>
      </c>
      <c r="O221" s="17">
        <v>22839.3</v>
      </c>
      <c r="P221" s="17">
        <v>956</v>
      </c>
      <c r="Q221" s="17">
        <v>-11.497</v>
      </c>
      <c r="R221" s="17">
        <v>19986.565999999999</v>
      </c>
      <c r="S221" s="17">
        <v>17.45</v>
      </c>
      <c r="T221" s="17">
        <v>-33.200000000000003</v>
      </c>
      <c r="U221" s="17">
        <v>-0.11849999999999999</v>
      </c>
      <c r="V221" s="17">
        <v>-4.3499999999999996</v>
      </c>
      <c r="W221" s="17">
        <v>16166.5322</v>
      </c>
      <c r="X221" s="17">
        <v>60339.3</v>
      </c>
      <c r="Y221" s="17">
        <v>26.265999999999998</v>
      </c>
      <c r="Z221" s="17">
        <v>-136.34200000000001</v>
      </c>
    </row>
    <row r="222" spans="1:26" x14ac:dyDescent="0.2">
      <c r="A222" s="27">
        <v>45306</v>
      </c>
      <c r="B222" s="17">
        <v>323.07499999999999</v>
      </c>
      <c r="C222" s="14">
        <v>2.9</v>
      </c>
      <c r="D222" s="17">
        <v>-286.5</v>
      </c>
      <c r="E222" s="17">
        <v>45.95</v>
      </c>
      <c r="F222" s="17">
        <v>36.97</v>
      </c>
      <c r="G222" s="17">
        <v>225.26499999999999</v>
      </c>
      <c r="H222" s="17">
        <v>14.11</v>
      </c>
      <c r="I222" s="17">
        <v>-191.999</v>
      </c>
      <c r="J222" s="17">
        <v>1719.75</v>
      </c>
      <c r="K222" s="17">
        <v>50</v>
      </c>
      <c r="L222" s="17">
        <v>0.01</v>
      </c>
      <c r="M222" s="17">
        <v>27.105</v>
      </c>
      <c r="N222" s="17">
        <v>16.774999999999999</v>
      </c>
      <c r="O222" s="17">
        <v>22915.3</v>
      </c>
      <c r="P222" s="17">
        <v>963.1</v>
      </c>
      <c r="Q222" s="17">
        <v>-13.941000000000001</v>
      </c>
      <c r="R222" s="17">
        <v>20296.25</v>
      </c>
      <c r="S222" s="17">
        <v>17.073</v>
      </c>
      <c r="T222" s="17">
        <v>-33</v>
      </c>
      <c r="U222" s="17">
        <v>-0.18049999999999999</v>
      </c>
      <c r="V222" s="17">
        <v>-4.3499999999999996</v>
      </c>
      <c r="W222" s="17">
        <v>16166.5322</v>
      </c>
      <c r="X222" s="17">
        <v>71070</v>
      </c>
      <c r="Y222" s="17">
        <v>26.800999999999998</v>
      </c>
      <c r="Z222" s="17">
        <v>-137.62</v>
      </c>
    </row>
    <row r="223" spans="1:26" x14ac:dyDescent="0.2">
      <c r="A223" s="27">
        <v>45303</v>
      </c>
      <c r="B223" s="17">
        <v>311.97500000000002</v>
      </c>
      <c r="C223" s="14">
        <v>3.07</v>
      </c>
      <c r="D223" s="17">
        <v>-278.5</v>
      </c>
      <c r="E223" s="17">
        <v>46.604999999999997</v>
      </c>
      <c r="F223" s="17">
        <v>37.35</v>
      </c>
      <c r="G223" s="17">
        <v>226.875</v>
      </c>
      <c r="H223" s="17">
        <v>13.64</v>
      </c>
      <c r="I223" s="17">
        <v>-186.999</v>
      </c>
      <c r="J223" s="17">
        <v>1717</v>
      </c>
      <c r="K223" s="17">
        <v>50</v>
      </c>
      <c r="L223" s="17">
        <v>1.04E-2</v>
      </c>
      <c r="M223" s="17">
        <v>27.5</v>
      </c>
      <c r="N223" s="17">
        <v>18.1264</v>
      </c>
      <c r="O223" s="17">
        <v>21755.5</v>
      </c>
      <c r="P223" s="17">
        <v>976.4</v>
      </c>
      <c r="Q223" s="17">
        <v>-13.404999999999999</v>
      </c>
      <c r="R223" s="17">
        <v>20639.75</v>
      </c>
      <c r="S223" s="17">
        <v>17.579999999999998</v>
      </c>
      <c r="T223" s="17">
        <v>-33.65</v>
      </c>
      <c r="U223" s="17">
        <v>-0.313</v>
      </c>
      <c r="V223" s="17">
        <v>-4.3719999999999999</v>
      </c>
      <c r="W223" s="17">
        <v>16166.5322</v>
      </c>
      <c r="X223" s="17">
        <v>73018.3</v>
      </c>
      <c r="Y223" s="17">
        <v>27.356000000000002</v>
      </c>
      <c r="Z223" s="17">
        <v>-139.19999999999999</v>
      </c>
    </row>
    <row r="224" spans="1:26" x14ac:dyDescent="0.2">
      <c r="A224" s="27">
        <v>45302</v>
      </c>
      <c r="B224" s="17">
        <v>324.04500000000002</v>
      </c>
      <c r="C224" s="14">
        <v>3.1850000000000001</v>
      </c>
      <c r="D224" s="17">
        <v>-311.94</v>
      </c>
      <c r="E224" s="17">
        <v>47.494999999999997</v>
      </c>
      <c r="F224" s="17">
        <v>37</v>
      </c>
      <c r="G224" s="17">
        <v>232.8</v>
      </c>
      <c r="H224" s="17">
        <v>13</v>
      </c>
      <c r="I224" s="17">
        <v>-188.994</v>
      </c>
      <c r="J224" s="17">
        <v>1756.75</v>
      </c>
      <c r="K224" s="17">
        <v>49.5</v>
      </c>
      <c r="L224" s="17">
        <v>0.04</v>
      </c>
      <c r="M224" s="17">
        <v>25.67</v>
      </c>
      <c r="N224" s="17">
        <v>18.79055</v>
      </c>
      <c r="O224" s="17">
        <v>21811.5</v>
      </c>
      <c r="P224" s="17">
        <v>976.3</v>
      </c>
      <c r="Q224" s="17">
        <v>-12.066000000000001</v>
      </c>
      <c r="R224" s="17">
        <v>19927.925999999999</v>
      </c>
      <c r="S224" s="17">
        <v>19.425000000000001</v>
      </c>
      <c r="T224" s="17">
        <v>-33.875</v>
      </c>
      <c r="U224" s="17">
        <v>-0.308</v>
      </c>
      <c r="V224" s="17">
        <v>-4.3250000000000002</v>
      </c>
      <c r="W224" s="17">
        <v>16166.5322</v>
      </c>
      <c r="X224" s="17">
        <v>61069</v>
      </c>
      <c r="Y224" s="17">
        <v>27.46</v>
      </c>
      <c r="Z224" s="17">
        <v>-139.74</v>
      </c>
    </row>
    <row r="225" spans="1:26" x14ac:dyDescent="0.2">
      <c r="A225" s="27">
        <v>45301</v>
      </c>
      <c r="B225" s="17">
        <v>315.59699999999998</v>
      </c>
      <c r="C225" s="14">
        <v>3</v>
      </c>
      <c r="D225" s="17">
        <v>-299.46800000000002</v>
      </c>
      <c r="E225" s="17">
        <v>44.274999999999999</v>
      </c>
      <c r="F225" s="17">
        <v>38.25</v>
      </c>
      <c r="G225" s="17">
        <v>229.1</v>
      </c>
      <c r="H225" s="17">
        <v>14.01</v>
      </c>
      <c r="I225" s="17">
        <v>-171.499</v>
      </c>
      <c r="J225" s="17">
        <v>1689.875</v>
      </c>
      <c r="K225" s="17">
        <v>52</v>
      </c>
      <c r="L225" s="17">
        <v>2.64E-2</v>
      </c>
      <c r="M225" s="17">
        <v>21.038</v>
      </c>
      <c r="N225" s="17">
        <v>17.860499999999998</v>
      </c>
      <c r="O225" s="17">
        <v>22954</v>
      </c>
      <c r="P225" s="17">
        <v>945.1</v>
      </c>
      <c r="Q225" s="17">
        <v>-9.25</v>
      </c>
      <c r="R225" s="17">
        <v>20256.5</v>
      </c>
      <c r="S225" s="17">
        <v>17.829999999999998</v>
      </c>
      <c r="T225" s="17">
        <v>-33.299999999999997</v>
      </c>
      <c r="U225" s="17">
        <v>-0.27</v>
      </c>
      <c r="V225" s="17">
        <v>-4.2750000000000004</v>
      </c>
      <c r="W225" s="17">
        <v>16166.5322</v>
      </c>
      <c r="X225" s="17">
        <v>62789</v>
      </c>
      <c r="Y225" s="17">
        <v>26.42</v>
      </c>
      <c r="Z225" s="17">
        <v>-135.38999999999999</v>
      </c>
    </row>
    <row r="226" spans="1:26" x14ac:dyDescent="0.2">
      <c r="A226" s="27">
        <v>45300</v>
      </c>
      <c r="B226" s="17">
        <v>321.52999999999997</v>
      </c>
      <c r="C226" s="14">
        <v>2.95</v>
      </c>
      <c r="D226" s="17">
        <v>-302.858</v>
      </c>
      <c r="E226" s="17">
        <v>46.06</v>
      </c>
      <c r="F226" s="17">
        <v>38.715000000000003</v>
      </c>
      <c r="G226" s="17">
        <v>232.5</v>
      </c>
      <c r="H226" s="17">
        <v>6</v>
      </c>
      <c r="I226" s="17">
        <v>-153.499</v>
      </c>
      <c r="J226" s="17">
        <v>1696</v>
      </c>
      <c r="K226" s="17">
        <v>56</v>
      </c>
      <c r="L226" s="17">
        <v>0.03</v>
      </c>
      <c r="M226" s="17">
        <v>20.23</v>
      </c>
      <c r="N226" s="17">
        <v>24.105</v>
      </c>
      <c r="O226" s="17">
        <v>25569</v>
      </c>
      <c r="P226" s="17">
        <v>954.7</v>
      </c>
      <c r="Q226" s="17">
        <v>-13.528</v>
      </c>
      <c r="R226" s="17">
        <v>19555.276999999998</v>
      </c>
      <c r="S226" s="17">
        <v>17.34</v>
      </c>
      <c r="T226" s="17">
        <v>-34.270000000000003</v>
      </c>
      <c r="U226" s="17">
        <v>-0.3014</v>
      </c>
      <c r="V226" s="17">
        <v>-4.2720000000000002</v>
      </c>
      <c r="W226" s="17">
        <v>16166.5322</v>
      </c>
      <c r="X226" s="17">
        <v>58569</v>
      </c>
      <c r="Y226" s="17">
        <v>26.193000000000001</v>
      </c>
      <c r="Z226" s="17">
        <v>-134.41999999999999</v>
      </c>
    </row>
    <row r="227" spans="1:26" x14ac:dyDescent="0.2">
      <c r="A227" s="27">
        <v>45299</v>
      </c>
      <c r="B227" s="17">
        <v>327.97300000000001</v>
      </c>
      <c r="C227" s="14">
        <v>2.85</v>
      </c>
      <c r="D227" s="17">
        <v>-290.38799999999998</v>
      </c>
      <c r="E227" s="17">
        <v>46.067999999999998</v>
      </c>
      <c r="F227" s="17">
        <v>40.03</v>
      </c>
      <c r="G227" s="17">
        <v>235.66499999999999</v>
      </c>
      <c r="H227" s="17">
        <v>11.183</v>
      </c>
      <c r="I227" s="17">
        <v>-198</v>
      </c>
      <c r="J227" s="17">
        <v>1712</v>
      </c>
      <c r="K227" s="17">
        <v>58</v>
      </c>
      <c r="L227" s="17">
        <v>0.01</v>
      </c>
      <c r="M227" s="17">
        <v>25.07</v>
      </c>
      <c r="N227" s="17">
        <v>29.4375</v>
      </c>
      <c r="O227" s="17">
        <v>26154.5</v>
      </c>
      <c r="P227" s="17">
        <v>955</v>
      </c>
      <c r="Q227" s="17">
        <v>-13.92</v>
      </c>
      <c r="R227" s="17">
        <v>19544.25</v>
      </c>
      <c r="S227" s="17">
        <v>17.399999999999999</v>
      </c>
      <c r="T227" s="17">
        <v>-34.1</v>
      </c>
      <c r="U227" s="17">
        <v>-0.31969999999999998</v>
      </c>
      <c r="V227" s="17">
        <v>-4.3600000000000003</v>
      </c>
      <c r="W227" s="17">
        <v>16166.5322</v>
      </c>
      <c r="X227" s="17">
        <v>69819</v>
      </c>
      <c r="Y227" s="17">
        <v>26.780999999999999</v>
      </c>
      <c r="Z227" s="17">
        <v>-137.096</v>
      </c>
    </row>
    <row r="228" spans="1:26" x14ac:dyDescent="0.2">
      <c r="A228" s="27">
        <v>45296</v>
      </c>
      <c r="B228" s="17">
        <v>328.15300000000002</v>
      </c>
      <c r="C228" s="14">
        <v>3.1</v>
      </c>
      <c r="D228" s="17">
        <v>-293.613</v>
      </c>
      <c r="E228" s="17">
        <v>46.72</v>
      </c>
      <c r="F228" s="17">
        <v>40.65</v>
      </c>
      <c r="G228" s="17">
        <v>245.75</v>
      </c>
      <c r="H228" s="17">
        <v>10</v>
      </c>
      <c r="I228" s="17">
        <v>-283.00299999999999</v>
      </c>
      <c r="J228" s="17">
        <v>1730.25</v>
      </c>
      <c r="K228" s="17">
        <v>65.5</v>
      </c>
      <c r="L228" s="17">
        <v>-1.47E-2</v>
      </c>
      <c r="M228" s="17">
        <v>26.655000000000001</v>
      </c>
      <c r="N228" s="17">
        <v>35.075949999999999</v>
      </c>
      <c r="O228" s="17">
        <v>25952.799999999999</v>
      </c>
      <c r="P228" s="17">
        <v>979.6</v>
      </c>
      <c r="Q228" s="17">
        <v>-17.376000000000001</v>
      </c>
      <c r="R228" s="17">
        <v>18152.5</v>
      </c>
      <c r="S228" s="17">
        <v>18.3</v>
      </c>
      <c r="T228" s="17">
        <v>-35.515000000000001</v>
      </c>
      <c r="U228" s="17">
        <v>-0.3</v>
      </c>
      <c r="V228" s="17">
        <v>-4.5049999999999999</v>
      </c>
      <c r="W228" s="17">
        <v>16166.5322</v>
      </c>
      <c r="X228" s="17">
        <v>88571</v>
      </c>
      <c r="Y228" s="17">
        <v>27.324000000000002</v>
      </c>
      <c r="Z228" s="17">
        <v>-137.61099999999999</v>
      </c>
    </row>
    <row r="229" spans="1:26" x14ac:dyDescent="0.2">
      <c r="A229" s="27">
        <v>45295</v>
      </c>
      <c r="B229" s="17">
        <v>330.995</v>
      </c>
      <c r="C229" s="14">
        <v>3.2</v>
      </c>
      <c r="D229" s="17">
        <v>-291</v>
      </c>
      <c r="E229" s="17">
        <v>48.4</v>
      </c>
      <c r="F229" s="17">
        <v>39.215000000000003</v>
      </c>
      <c r="G229" s="17">
        <v>245.12</v>
      </c>
      <c r="H229" s="17">
        <v>9</v>
      </c>
      <c r="I229" s="17">
        <v>-186.999</v>
      </c>
      <c r="J229" s="17">
        <v>1678.155</v>
      </c>
      <c r="K229" s="17">
        <v>70</v>
      </c>
      <c r="L229" s="17">
        <v>-2.5999999999999999E-2</v>
      </c>
      <c r="M229" s="17">
        <v>28.46</v>
      </c>
      <c r="N229" s="17">
        <v>36.657800000000002</v>
      </c>
      <c r="O229" s="17">
        <v>25135</v>
      </c>
      <c r="P229" s="17">
        <v>958.7</v>
      </c>
      <c r="Q229" s="17">
        <v>-18.03</v>
      </c>
      <c r="R229" s="17">
        <v>18821.195</v>
      </c>
      <c r="S229" s="17">
        <v>20.045000000000002</v>
      </c>
      <c r="T229" s="17">
        <v>-34.325000000000003</v>
      </c>
      <c r="U229" s="17">
        <v>-0.32300000000000001</v>
      </c>
      <c r="V229" s="17">
        <v>-4.3920000000000003</v>
      </c>
      <c r="W229" s="17">
        <v>16166.5322</v>
      </c>
      <c r="X229" s="17">
        <v>95527</v>
      </c>
      <c r="Y229" s="17">
        <v>26.375</v>
      </c>
      <c r="Z229" s="17">
        <v>-139.28899999999999</v>
      </c>
    </row>
    <row r="230" spans="1:26" x14ac:dyDescent="0.2">
      <c r="A230" s="27">
        <v>45294</v>
      </c>
      <c r="B230" s="17">
        <v>314.48500000000001</v>
      </c>
      <c r="C230" s="14">
        <v>3.18</v>
      </c>
      <c r="D230" s="17">
        <v>-307.48899999999998</v>
      </c>
      <c r="E230" s="17">
        <v>44.62</v>
      </c>
      <c r="F230" s="17">
        <v>39.299999999999997</v>
      </c>
      <c r="G230" s="17">
        <v>256.34500000000003</v>
      </c>
      <c r="H230" s="17">
        <v>6</v>
      </c>
      <c r="I230" s="17">
        <v>-276.75200000000001</v>
      </c>
      <c r="J230" s="17">
        <v>1676.5</v>
      </c>
      <c r="K230" s="17">
        <v>72</v>
      </c>
      <c r="L230" s="17">
        <v>0</v>
      </c>
      <c r="M230" s="17">
        <v>30.3</v>
      </c>
      <c r="N230" s="17">
        <v>40.68</v>
      </c>
      <c r="O230" s="17">
        <v>25178.799999999999</v>
      </c>
      <c r="P230" s="17">
        <v>956.5</v>
      </c>
      <c r="Q230" s="17">
        <v>-18</v>
      </c>
      <c r="R230" s="17">
        <v>19438.530999999999</v>
      </c>
      <c r="S230" s="17">
        <v>18.748000000000001</v>
      </c>
      <c r="T230" s="17">
        <v>-33.979999999999997</v>
      </c>
      <c r="U230" s="17">
        <v>-0.31</v>
      </c>
      <c r="V230" s="17">
        <v>-4.375</v>
      </c>
      <c r="W230" s="17">
        <v>16166.5322</v>
      </c>
      <c r="X230" s="17">
        <v>120498</v>
      </c>
      <c r="Y230" s="17">
        <v>26.234999999999999</v>
      </c>
      <c r="Z230" s="17">
        <v>-133.69999999999999</v>
      </c>
    </row>
    <row r="231" spans="1:26" x14ac:dyDescent="0.2">
      <c r="A231" s="27">
        <v>45293</v>
      </c>
      <c r="B231" s="17">
        <v>316.06299999999999</v>
      </c>
      <c r="C231" s="14">
        <v>3.25</v>
      </c>
      <c r="D231" s="17">
        <v>-313.995</v>
      </c>
      <c r="E231" s="17">
        <v>45.255000000000003</v>
      </c>
      <c r="F231" s="17">
        <v>38.86</v>
      </c>
      <c r="G231" s="17">
        <v>255.875</v>
      </c>
      <c r="H231" s="17">
        <v>5.3449999999999998</v>
      </c>
      <c r="I231" s="17">
        <v>-217.99100000000001</v>
      </c>
      <c r="J231" s="17">
        <v>1660.875</v>
      </c>
      <c r="K231" s="17">
        <v>70</v>
      </c>
      <c r="L231" s="17">
        <v>-6.0000000000000001E-3</v>
      </c>
      <c r="M231" s="17">
        <v>30.5</v>
      </c>
      <c r="N231" s="17">
        <v>40.984999999999999</v>
      </c>
      <c r="O231" s="17">
        <v>25034.3</v>
      </c>
      <c r="P231" s="17">
        <v>947.1</v>
      </c>
      <c r="Q231" s="17">
        <v>-16.774000000000001</v>
      </c>
      <c r="R231" s="17">
        <v>19312.23</v>
      </c>
      <c r="S231" s="17">
        <v>17.145</v>
      </c>
      <c r="T231" s="17">
        <v>-34.54</v>
      </c>
      <c r="U231" s="17">
        <v>-0.313</v>
      </c>
      <c r="V231" s="17">
        <v>-4.3220000000000001</v>
      </c>
      <c r="W231" s="17">
        <v>16166.5322</v>
      </c>
      <c r="X231" s="17">
        <v>128530</v>
      </c>
      <c r="Y231" s="17">
        <v>26.225000000000001</v>
      </c>
      <c r="Z231" s="17">
        <v>-132.4</v>
      </c>
    </row>
    <row r="232" spans="1:26" x14ac:dyDescent="0.2">
      <c r="A232" s="27">
        <v>45292</v>
      </c>
      <c r="B232" s="17">
        <v>294.44</v>
      </c>
      <c r="C232" s="14">
        <v>3.15</v>
      </c>
      <c r="D232" s="17">
        <v>-295.05</v>
      </c>
      <c r="E232" s="17">
        <v>47.01</v>
      </c>
      <c r="F232" s="17">
        <v>38.700000000000003</v>
      </c>
      <c r="G232" s="17">
        <v>254.99</v>
      </c>
      <c r="H232" s="17">
        <v>4</v>
      </c>
      <c r="I232" s="17">
        <v>-385.77600000000001</v>
      </c>
      <c r="J232" s="17">
        <v>1672.5</v>
      </c>
      <c r="K232" s="17">
        <v>70</v>
      </c>
      <c r="L232" s="17">
        <v>-0.02</v>
      </c>
      <c r="M232" s="17">
        <v>31.5</v>
      </c>
      <c r="N232" s="17">
        <v>41.530880000000003</v>
      </c>
      <c r="O232" s="17">
        <v>24572</v>
      </c>
      <c r="P232" s="17">
        <v>963.5</v>
      </c>
      <c r="Q232" s="17">
        <v>-17.75</v>
      </c>
      <c r="R232" s="17">
        <v>17266.925999999999</v>
      </c>
      <c r="S232" s="17">
        <v>17</v>
      </c>
      <c r="T232" s="17">
        <v>-36.625</v>
      </c>
      <c r="U232" s="17">
        <v>-0.36799999999999999</v>
      </c>
      <c r="V232" s="17">
        <v>-4.4950000000000001</v>
      </c>
      <c r="W232" s="17">
        <v>16166.5322</v>
      </c>
      <c r="X232" s="17">
        <v>116097</v>
      </c>
      <c r="Y232" s="17">
        <v>26.59</v>
      </c>
      <c r="Z232" s="17">
        <v>-131.61199999999999</v>
      </c>
    </row>
    <row r="233" spans="1:26" x14ac:dyDescent="0.2">
      <c r="A233" s="27">
        <v>45289</v>
      </c>
      <c r="B233" s="17">
        <v>294.44</v>
      </c>
      <c r="C233" s="14">
        <v>3.15</v>
      </c>
      <c r="D233" s="17">
        <v>-295.05</v>
      </c>
      <c r="E233" s="17">
        <v>47</v>
      </c>
      <c r="F233" s="17">
        <v>38.700000000000003</v>
      </c>
      <c r="G233" s="17">
        <v>251.06</v>
      </c>
      <c r="H233" s="17">
        <v>3</v>
      </c>
      <c r="I233" s="17">
        <v>-398.26900000000001</v>
      </c>
      <c r="J233" s="17">
        <v>1672.5</v>
      </c>
      <c r="K233" s="17">
        <v>70</v>
      </c>
      <c r="L233" s="17">
        <v>-0.02</v>
      </c>
      <c r="M233" s="17">
        <v>30.59</v>
      </c>
      <c r="N233" s="17">
        <v>41.234999999999999</v>
      </c>
      <c r="O233" s="17">
        <v>24572</v>
      </c>
      <c r="P233" s="17">
        <v>962</v>
      </c>
      <c r="Q233" s="17">
        <v>-17.635000000000002</v>
      </c>
      <c r="R233" s="17">
        <v>17244.886999999999</v>
      </c>
      <c r="S233" s="17">
        <v>17.422999999999998</v>
      </c>
      <c r="T233" s="17">
        <v>-36.74</v>
      </c>
      <c r="U233" s="17">
        <v>-0.36799999999999999</v>
      </c>
      <c r="V233" s="17">
        <v>-4.2649999999999997</v>
      </c>
      <c r="W233" s="17">
        <v>16166.5322</v>
      </c>
      <c r="X233" s="17">
        <v>116583</v>
      </c>
      <c r="Y233" s="17">
        <v>26.593</v>
      </c>
      <c r="Z233" s="17">
        <v>-131.54499999999999</v>
      </c>
    </row>
    <row r="234" spans="1:26" x14ac:dyDescent="0.2">
      <c r="A234" s="27">
        <v>45288</v>
      </c>
      <c r="B234" s="17">
        <v>285.34199999999998</v>
      </c>
      <c r="C234" s="14">
        <v>3.22</v>
      </c>
      <c r="D234" s="17">
        <v>-304.95499999999998</v>
      </c>
      <c r="E234" s="17">
        <v>47.625</v>
      </c>
      <c r="F234" s="17">
        <v>40.1</v>
      </c>
      <c r="G234" s="17">
        <v>257.505</v>
      </c>
      <c r="H234" s="17">
        <v>-8</v>
      </c>
      <c r="I234" s="17">
        <v>-268.197</v>
      </c>
      <c r="J234" s="17">
        <v>1712.5</v>
      </c>
      <c r="K234" s="17">
        <v>71.5</v>
      </c>
      <c r="L234" s="17">
        <v>-0.05</v>
      </c>
      <c r="M234" s="17">
        <v>27.31</v>
      </c>
      <c r="N234" s="17">
        <v>40.597000000000001</v>
      </c>
      <c r="O234" s="17">
        <v>24260.3</v>
      </c>
      <c r="P234" s="17">
        <v>980</v>
      </c>
      <c r="Q234" s="17">
        <v>-18.876000000000001</v>
      </c>
      <c r="R234" s="17">
        <v>17060.377</v>
      </c>
      <c r="S234" s="17">
        <v>17.065000000000001</v>
      </c>
      <c r="T234" s="17">
        <v>-36.765000000000001</v>
      </c>
      <c r="U234" s="17">
        <v>-0.48799999999999999</v>
      </c>
      <c r="V234" s="17">
        <v>-4.5179999999999998</v>
      </c>
      <c r="W234" s="17">
        <v>16166.5322</v>
      </c>
      <c r="X234" s="17">
        <v>115008</v>
      </c>
      <c r="Y234" s="17">
        <v>27.225000000000001</v>
      </c>
      <c r="Z234" s="17">
        <v>-131.81</v>
      </c>
    </row>
    <row r="235" spans="1:26" x14ac:dyDescent="0.2">
      <c r="A235" s="27">
        <v>45287</v>
      </c>
      <c r="B235" s="17">
        <v>248</v>
      </c>
      <c r="C235" s="14">
        <v>3.28</v>
      </c>
      <c r="D235" s="17">
        <v>-373</v>
      </c>
      <c r="E235" s="17">
        <v>48.64</v>
      </c>
      <c r="F235" s="17">
        <v>35.85</v>
      </c>
      <c r="G235" s="17">
        <v>257.10000000000002</v>
      </c>
      <c r="H235" s="17">
        <v>-8</v>
      </c>
      <c r="I235" s="17">
        <v>-160.05000000000001</v>
      </c>
      <c r="J235" s="17">
        <v>1726.5</v>
      </c>
      <c r="K235" s="17">
        <v>70.5</v>
      </c>
      <c r="L235" s="17">
        <v>-8.9899999999999994E-2</v>
      </c>
      <c r="M235" s="17">
        <v>63.24</v>
      </c>
      <c r="N235" s="17">
        <v>40.18</v>
      </c>
      <c r="O235" s="17">
        <v>22481.8</v>
      </c>
      <c r="P235" s="17">
        <v>986.3</v>
      </c>
      <c r="Q235" s="17">
        <v>-16.943999999999999</v>
      </c>
      <c r="R235" s="17">
        <v>16714.285</v>
      </c>
      <c r="S235" s="17">
        <v>16.773</v>
      </c>
      <c r="T235" s="17">
        <v>-37.9</v>
      </c>
      <c r="U235" s="17">
        <v>-0.47499999999999998</v>
      </c>
      <c r="V235" s="17">
        <v>-4.5350000000000001</v>
      </c>
      <c r="W235" s="17">
        <v>16166.5322</v>
      </c>
      <c r="X235" s="17">
        <v>112816.3</v>
      </c>
      <c r="Y235" s="17">
        <v>27.731999999999999</v>
      </c>
      <c r="Z235" s="17">
        <v>-140.54</v>
      </c>
    </row>
    <row r="236" spans="1:26" x14ac:dyDescent="0.2">
      <c r="A236" s="27">
        <v>45286</v>
      </c>
      <c r="B236" s="17">
        <v>266</v>
      </c>
      <c r="C236" s="14">
        <v>3.5779999999999998</v>
      </c>
      <c r="D236" s="17">
        <v>-349.423</v>
      </c>
      <c r="E236" s="17">
        <v>48.512999999999998</v>
      </c>
      <c r="F236" s="17">
        <v>35.36</v>
      </c>
      <c r="G236" s="17">
        <v>249.738</v>
      </c>
      <c r="H236" s="17">
        <v>3</v>
      </c>
      <c r="I236" s="17">
        <v>-368.24700000000001</v>
      </c>
      <c r="J236" s="17">
        <v>1732.5</v>
      </c>
      <c r="K236" s="17">
        <v>73.5</v>
      </c>
      <c r="L236" s="17">
        <v>-8.1900000000000001E-2</v>
      </c>
      <c r="M236" s="17">
        <v>45.055</v>
      </c>
      <c r="N236" s="17">
        <v>32.630629999999996</v>
      </c>
      <c r="O236" s="17">
        <v>21773</v>
      </c>
      <c r="P236" s="17">
        <v>988.8</v>
      </c>
      <c r="Q236" s="17">
        <v>-17.388000000000002</v>
      </c>
      <c r="R236" s="17">
        <v>15307.75</v>
      </c>
      <c r="S236" s="17">
        <v>19.042999999999999</v>
      </c>
      <c r="T236" s="17">
        <v>-37.369999999999997</v>
      </c>
      <c r="U236" s="17">
        <v>-0.46300000000000002</v>
      </c>
      <c r="V236" s="17">
        <v>-4.4649999999999999</v>
      </c>
      <c r="W236" s="17">
        <v>16166.5322</v>
      </c>
      <c r="X236" s="17">
        <v>111793</v>
      </c>
      <c r="Y236" s="17">
        <v>29.71</v>
      </c>
      <c r="Z236" s="17">
        <v>-143.18</v>
      </c>
    </row>
    <row r="237" spans="1:26" x14ac:dyDescent="0.2">
      <c r="A237" s="27">
        <v>45285</v>
      </c>
      <c r="B237" s="17">
        <v>272.97300000000001</v>
      </c>
      <c r="C237" s="14">
        <v>3.53</v>
      </c>
      <c r="D237" s="17">
        <v>-348.70499999999998</v>
      </c>
      <c r="E237" s="17">
        <v>50.344999999999999</v>
      </c>
      <c r="F237" s="17">
        <v>35.36</v>
      </c>
      <c r="G237" s="17">
        <v>250.01499999999999</v>
      </c>
      <c r="H237" s="17">
        <v>3</v>
      </c>
      <c r="I237" s="17">
        <v>-309.76299999999998</v>
      </c>
      <c r="J237" s="17">
        <v>1730</v>
      </c>
      <c r="K237" s="17">
        <v>75</v>
      </c>
      <c r="L237" s="17">
        <v>-8.1900000000000001E-2</v>
      </c>
      <c r="M237" s="17">
        <v>45.44</v>
      </c>
      <c r="N237" s="17">
        <v>33.615870000000001</v>
      </c>
      <c r="O237" s="17">
        <v>21970</v>
      </c>
      <c r="P237" s="17">
        <v>989.3</v>
      </c>
      <c r="Q237" s="17">
        <v>-18.896999999999998</v>
      </c>
      <c r="R237" s="17">
        <v>15216.7</v>
      </c>
      <c r="S237" s="17">
        <v>18.295000000000002</v>
      </c>
      <c r="T237" s="17">
        <v>-37</v>
      </c>
      <c r="U237" s="17">
        <v>-0.35499999999999998</v>
      </c>
      <c r="V237" s="17">
        <v>-4.452</v>
      </c>
      <c r="W237" s="17">
        <v>16166.5322</v>
      </c>
      <c r="X237" s="17">
        <v>109989</v>
      </c>
      <c r="Y237" s="17">
        <v>29.64</v>
      </c>
      <c r="Z237" s="17">
        <v>-143.64500000000001</v>
      </c>
    </row>
    <row r="238" spans="1:26" x14ac:dyDescent="0.2">
      <c r="A238" s="27">
        <v>45282</v>
      </c>
      <c r="B238" s="17">
        <v>272.97300000000001</v>
      </c>
      <c r="C238" s="14">
        <v>3.6</v>
      </c>
      <c r="D238" s="17">
        <v>-347.80500000000001</v>
      </c>
      <c r="E238" s="17">
        <v>50.335000000000001</v>
      </c>
      <c r="F238" s="17">
        <v>35.36</v>
      </c>
      <c r="G238" s="17">
        <v>247.339</v>
      </c>
      <c r="H238" s="17">
        <v>3</v>
      </c>
      <c r="I238" s="17">
        <v>-202.24600000000001</v>
      </c>
      <c r="J238" s="17">
        <v>1730</v>
      </c>
      <c r="K238" s="17">
        <v>75</v>
      </c>
      <c r="L238" s="17">
        <v>-8.1900000000000001E-2</v>
      </c>
      <c r="M238" s="17">
        <v>45.005000000000003</v>
      </c>
      <c r="N238" s="17">
        <v>32.627220000000001</v>
      </c>
      <c r="O238" s="17">
        <v>21970</v>
      </c>
      <c r="P238" s="17">
        <v>987</v>
      </c>
      <c r="Q238" s="17">
        <v>-18.896999999999998</v>
      </c>
      <c r="R238" s="17">
        <v>15323.51</v>
      </c>
      <c r="S238" s="17">
        <v>18.295000000000002</v>
      </c>
      <c r="T238" s="17">
        <v>-37.01</v>
      </c>
      <c r="U238" s="17">
        <v>-0.32119999999999999</v>
      </c>
      <c r="V238" s="17">
        <v>-4.3330000000000002</v>
      </c>
      <c r="W238" s="17">
        <v>16166.5322</v>
      </c>
      <c r="X238" s="17">
        <v>113597</v>
      </c>
      <c r="Y238" s="17">
        <v>29.65</v>
      </c>
      <c r="Z238" s="17">
        <v>-143.40799999999999</v>
      </c>
    </row>
    <row r="239" spans="1:26" x14ac:dyDescent="0.2">
      <c r="A239" s="27">
        <v>45281</v>
      </c>
      <c r="B239" s="17">
        <v>286</v>
      </c>
      <c r="C239" s="14">
        <v>3.4969999999999999</v>
      </c>
      <c r="D239" s="17">
        <v>-329.75299999999999</v>
      </c>
      <c r="E239" s="17">
        <v>51.77</v>
      </c>
      <c r="F239" s="17">
        <v>35.924999999999997</v>
      </c>
      <c r="G239" s="17">
        <v>255.86</v>
      </c>
      <c r="H239" s="17">
        <v>3</v>
      </c>
      <c r="I239" s="17">
        <v>-209.47499999999999</v>
      </c>
      <c r="J239" s="17">
        <v>1746.5</v>
      </c>
      <c r="K239" s="17">
        <v>78</v>
      </c>
      <c r="L239" s="17">
        <v>-7.1900000000000006E-2</v>
      </c>
      <c r="M239" s="17">
        <v>45.02</v>
      </c>
      <c r="N239" s="17">
        <v>32.780430000000003</v>
      </c>
      <c r="O239" s="17">
        <v>22357.3</v>
      </c>
      <c r="P239" s="17">
        <v>981.8</v>
      </c>
      <c r="Q239" s="17">
        <v>-15.837</v>
      </c>
      <c r="R239" s="17">
        <v>14953.557000000001</v>
      </c>
      <c r="S239" s="17">
        <v>16.863</v>
      </c>
      <c r="T239" s="17">
        <v>-37.024999999999999</v>
      </c>
      <c r="U239" s="17">
        <v>-0.30499999999999999</v>
      </c>
      <c r="V239" s="17">
        <v>-4.43</v>
      </c>
      <c r="W239" s="17">
        <v>16166.5322</v>
      </c>
      <c r="X239" s="17">
        <v>113256.5</v>
      </c>
      <c r="Y239" s="17">
        <v>29.44</v>
      </c>
      <c r="Z239" s="17">
        <v>-142.69999999999999</v>
      </c>
    </row>
    <row r="240" spans="1:26" x14ac:dyDescent="0.2">
      <c r="A240" s="27">
        <v>45280</v>
      </c>
      <c r="B240" s="17">
        <v>253.54300000000001</v>
      </c>
      <c r="C240" s="14">
        <v>3.4630000000000001</v>
      </c>
      <c r="D240" s="17">
        <v>-307.44499999999999</v>
      </c>
      <c r="E240" s="17">
        <v>50.515000000000001</v>
      </c>
      <c r="F240" s="17">
        <v>36.25</v>
      </c>
      <c r="G240" s="17">
        <v>232.5</v>
      </c>
      <c r="H240" s="17">
        <v>1.905</v>
      </c>
      <c r="I240" s="17">
        <v>-277.49099999999999</v>
      </c>
      <c r="J240" s="17">
        <v>1773.5630000000001</v>
      </c>
      <c r="K240" s="17">
        <v>69.5</v>
      </c>
      <c r="L240" s="17">
        <v>-0.02</v>
      </c>
      <c r="M240" s="17">
        <v>39.774999999999999</v>
      </c>
      <c r="N240" s="17">
        <v>37.119999999999997</v>
      </c>
      <c r="O240" s="17">
        <v>23643.3</v>
      </c>
      <c r="P240" s="17">
        <v>976.4</v>
      </c>
      <c r="Q240" s="17">
        <v>-13.936</v>
      </c>
      <c r="R240" s="17">
        <v>15123.85</v>
      </c>
      <c r="S240" s="17">
        <v>18.792999999999999</v>
      </c>
      <c r="T240" s="17">
        <v>-37.75</v>
      </c>
      <c r="U240" s="17">
        <v>-0.32550000000000001</v>
      </c>
      <c r="V240" s="17">
        <v>-4.3449999999999998</v>
      </c>
      <c r="W240" s="17">
        <v>16166.5322</v>
      </c>
      <c r="X240" s="17">
        <v>110911</v>
      </c>
      <c r="Y240" s="17">
        <v>27.93</v>
      </c>
      <c r="Z240" s="17">
        <v>-143.583</v>
      </c>
    </row>
    <row r="241" spans="1:26" x14ac:dyDescent="0.2">
      <c r="A241" s="27">
        <v>45279</v>
      </c>
      <c r="B241" s="17">
        <v>242.21</v>
      </c>
      <c r="C241" s="14">
        <v>3.5249999999999999</v>
      </c>
      <c r="D241" s="17">
        <v>-283.48500000000001</v>
      </c>
      <c r="E241" s="17">
        <v>49.48</v>
      </c>
      <c r="F241" s="17">
        <v>29.774999999999999</v>
      </c>
      <c r="G241" s="17">
        <v>200</v>
      </c>
      <c r="H241" s="17">
        <v>2</v>
      </c>
      <c r="I241" s="17">
        <v>-309.44400000000002</v>
      </c>
      <c r="J241" s="17">
        <v>1777</v>
      </c>
      <c r="K241" s="17">
        <v>75</v>
      </c>
      <c r="L241" s="17">
        <v>-2.5100000000000001E-2</v>
      </c>
      <c r="M241" s="17">
        <v>33.914999999999999</v>
      </c>
      <c r="N241" s="17">
        <v>33.18</v>
      </c>
      <c r="O241" s="17">
        <v>26777</v>
      </c>
      <c r="P241" s="17">
        <v>990.4</v>
      </c>
      <c r="Q241" s="17">
        <v>-15.52</v>
      </c>
      <c r="R241" s="17">
        <v>15146.51</v>
      </c>
      <c r="S241" s="17">
        <v>17.071000000000002</v>
      </c>
      <c r="T241" s="17">
        <v>-35.204999999999998</v>
      </c>
      <c r="U241" s="17">
        <v>-0.313</v>
      </c>
      <c r="V241" s="17">
        <v>-4.3879999999999999</v>
      </c>
      <c r="W241" s="17">
        <v>16166.5322</v>
      </c>
      <c r="X241" s="17">
        <v>101069</v>
      </c>
      <c r="Y241" s="17">
        <v>28.684999999999999</v>
      </c>
      <c r="Z241" s="17">
        <v>-143.83500000000001</v>
      </c>
    </row>
    <row r="242" spans="1:26" x14ac:dyDescent="0.2">
      <c r="A242" s="27">
        <v>45278</v>
      </c>
      <c r="B242" s="17">
        <v>247</v>
      </c>
      <c r="C242" s="14">
        <v>3.55</v>
      </c>
      <c r="D242" s="17">
        <v>-281.03800000000001</v>
      </c>
      <c r="E242" s="17">
        <v>48.42</v>
      </c>
      <c r="F242" s="17">
        <v>29.7</v>
      </c>
      <c r="G242" s="17">
        <v>190</v>
      </c>
      <c r="H242" s="17">
        <v>4</v>
      </c>
      <c r="I242" s="17">
        <v>-225.44900000000001</v>
      </c>
      <c r="J242" s="17">
        <v>1766.75</v>
      </c>
      <c r="K242" s="17">
        <v>83</v>
      </c>
      <c r="L242" s="17">
        <v>-0.02</v>
      </c>
      <c r="M242" s="17">
        <v>32.68</v>
      </c>
      <c r="N242" s="17">
        <v>35.221850000000003</v>
      </c>
      <c r="O242" s="17">
        <v>30077.5</v>
      </c>
      <c r="P242" s="17">
        <v>1004.5</v>
      </c>
      <c r="Q242" s="17">
        <v>-13.75</v>
      </c>
      <c r="R242" s="17">
        <v>16205</v>
      </c>
      <c r="S242" s="17">
        <v>15.83</v>
      </c>
      <c r="T242" s="17">
        <v>-35.32</v>
      </c>
      <c r="U242" s="17">
        <v>-0.35199999999999998</v>
      </c>
      <c r="V242" s="17">
        <v>-4.3719999999999999</v>
      </c>
      <c r="W242" s="17">
        <v>16166.5322</v>
      </c>
      <c r="X242" s="17">
        <v>86490.5</v>
      </c>
      <c r="Y242" s="17">
        <v>28.873000000000001</v>
      </c>
      <c r="Z242" s="17">
        <v>-143.34</v>
      </c>
    </row>
    <row r="243" spans="1:26" x14ac:dyDescent="0.2">
      <c r="A243" s="27">
        <v>45275</v>
      </c>
      <c r="B243" s="17">
        <v>280.64299999999997</v>
      </c>
      <c r="C243" s="14">
        <v>3.7</v>
      </c>
      <c r="D243" s="17">
        <v>-292.5</v>
      </c>
      <c r="E243" s="17">
        <v>51.015000000000001</v>
      </c>
      <c r="F243" s="17">
        <v>34.200000000000003</v>
      </c>
      <c r="G243" s="17">
        <v>185.48</v>
      </c>
      <c r="H243" s="17">
        <v>5</v>
      </c>
      <c r="I243" s="17">
        <v>-259.97199999999998</v>
      </c>
      <c r="J243" s="17">
        <v>1772.78</v>
      </c>
      <c r="K243" s="17">
        <v>88.9</v>
      </c>
      <c r="L243" s="17">
        <v>-0.02</v>
      </c>
      <c r="M243" s="17">
        <v>34.284999999999997</v>
      </c>
      <c r="N243" s="17">
        <v>34.676569999999998</v>
      </c>
      <c r="O243" s="17">
        <v>31117.5</v>
      </c>
      <c r="P243" s="17">
        <v>1006</v>
      </c>
      <c r="Q243" s="17">
        <v>-16.585000000000001</v>
      </c>
      <c r="R243" s="17">
        <v>16824.5</v>
      </c>
      <c r="S243" s="17">
        <v>15.773</v>
      </c>
      <c r="T243" s="17">
        <v>-35.225000000000001</v>
      </c>
      <c r="U243" s="17">
        <v>-0.375</v>
      </c>
      <c r="V243" s="17">
        <v>-4.2549999999999999</v>
      </c>
      <c r="W243" s="17">
        <v>16166.5322</v>
      </c>
      <c r="X243" s="17">
        <v>85510.5</v>
      </c>
      <c r="Y243" s="17">
        <v>29.716000000000001</v>
      </c>
      <c r="Z243" s="17">
        <v>-144.22999999999999</v>
      </c>
    </row>
    <row r="244" spans="1:26" x14ac:dyDescent="0.2">
      <c r="A244" s="27">
        <v>45274</v>
      </c>
      <c r="B244" s="17">
        <v>295</v>
      </c>
      <c r="C244" s="14">
        <v>3.5</v>
      </c>
      <c r="D244" s="17">
        <v>-286.733</v>
      </c>
      <c r="E244" s="17">
        <v>52.325000000000003</v>
      </c>
      <c r="F244" s="17">
        <v>35.9</v>
      </c>
      <c r="G244" s="17">
        <v>202.69</v>
      </c>
      <c r="H244" s="17">
        <v>3</v>
      </c>
      <c r="I244" s="17">
        <v>-323.22899999999998</v>
      </c>
      <c r="J244" s="17">
        <v>1802.75</v>
      </c>
      <c r="K244" s="17">
        <v>97</v>
      </c>
      <c r="L244" s="17">
        <v>-2.9000000000000001E-2</v>
      </c>
      <c r="M244" s="17">
        <v>42.505000000000003</v>
      </c>
      <c r="N244" s="17">
        <v>34.086649999999999</v>
      </c>
      <c r="O244" s="17">
        <v>29936</v>
      </c>
      <c r="P244" s="17">
        <v>1009</v>
      </c>
      <c r="Q244" s="17">
        <v>-17.2</v>
      </c>
      <c r="R244" s="17">
        <v>16000.25</v>
      </c>
      <c r="S244" s="17">
        <v>16.538</v>
      </c>
      <c r="T244" s="17">
        <v>-35.4</v>
      </c>
      <c r="U244" s="17">
        <v>-0.378</v>
      </c>
      <c r="V244" s="17">
        <v>-4.2469999999999999</v>
      </c>
      <c r="W244" s="17">
        <v>16166.5322</v>
      </c>
      <c r="X244" s="17">
        <v>85569</v>
      </c>
      <c r="Y244" s="17">
        <v>30.145</v>
      </c>
      <c r="Z244" s="17">
        <v>-145.23500000000001</v>
      </c>
    </row>
    <row r="245" spans="1:26" x14ac:dyDescent="0.2">
      <c r="A245" s="27">
        <v>45273</v>
      </c>
      <c r="B245" s="17">
        <v>270.05700000000002</v>
      </c>
      <c r="C245" s="14">
        <v>3.8</v>
      </c>
      <c r="D245" s="17">
        <v>-295.28300000000002</v>
      </c>
      <c r="E245" s="17">
        <v>52.51</v>
      </c>
      <c r="F245" s="17">
        <v>35.75</v>
      </c>
      <c r="G245" s="17">
        <v>210</v>
      </c>
      <c r="H245" s="17">
        <v>11</v>
      </c>
      <c r="I245" s="17">
        <v>-388.74599999999998</v>
      </c>
      <c r="J245" s="17">
        <v>1753</v>
      </c>
      <c r="K245" s="17">
        <v>85.8</v>
      </c>
      <c r="L245" s="17">
        <v>0.03</v>
      </c>
      <c r="M245" s="17">
        <v>44.536999999999999</v>
      </c>
      <c r="N245" s="17">
        <v>33.465000000000003</v>
      </c>
      <c r="O245" s="17">
        <v>29968.5</v>
      </c>
      <c r="P245" s="17">
        <v>1023</v>
      </c>
      <c r="Q245" s="17">
        <v>-12.988</v>
      </c>
      <c r="R245" s="17">
        <v>16554</v>
      </c>
      <c r="S245" s="17">
        <v>18.465</v>
      </c>
      <c r="T245" s="17">
        <v>-32.6</v>
      </c>
      <c r="U245" s="17">
        <v>-0.26750000000000002</v>
      </c>
      <c r="V245" s="17">
        <v>-4.0579999999999998</v>
      </c>
      <c r="W245" s="17">
        <v>16166.5322</v>
      </c>
      <c r="X245" s="17">
        <v>83319</v>
      </c>
      <c r="Y245" s="17">
        <v>28.974</v>
      </c>
      <c r="Z245" s="17">
        <v>-142.63</v>
      </c>
    </row>
    <row r="246" spans="1:26" x14ac:dyDescent="0.2">
      <c r="A246" s="27">
        <v>45272</v>
      </c>
      <c r="B246" s="17">
        <v>281.55</v>
      </c>
      <c r="C246" s="14">
        <v>3.88</v>
      </c>
      <c r="D246" s="17">
        <v>-287.755</v>
      </c>
      <c r="E246" s="17">
        <v>53.265000000000001</v>
      </c>
      <c r="F246" s="17">
        <v>38.384999999999998</v>
      </c>
      <c r="G246" s="17">
        <v>212.5</v>
      </c>
      <c r="H246" s="17">
        <v>9</v>
      </c>
      <c r="I246" s="17">
        <v>-166.69800000000001</v>
      </c>
      <c r="J246" s="17">
        <v>1777</v>
      </c>
      <c r="K246" s="17">
        <v>80.099999999999994</v>
      </c>
      <c r="L246" s="17">
        <v>-2.9899999999999999E-2</v>
      </c>
      <c r="M246" s="17">
        <v>44.75</v>
      </c>
      <c r="N246" s="17">
        <v>33.13252</v>
      </c>
      <c r="O246" s="17">
        <v>29281.5</v>
      </c>
      <c r="P246" s="17">
        <v>990.1</v>
      </c>
      <c r="Q246" s="17">
        <v>-16.23</v>
      </c>
      <c r="R246" s="17">
        <v>15998.5</v>
      </c>
      <c r="S246" s="17">
        <v>16.905000000000001</v>
      </c>
      <c r="T246" s="17">
        <v>-32.840000000000003</v>
      </c>
      <c r="U246" s="17">
        <v>-0.27400000000000002</v>
      </c>
      <c r="V246" s="17">
        <v>-4.2869999999999999</v>
      </c>
      <c r="W246" s="17">
        <v>16166.5322</v>
      </c>
      <c r="X246" s="17">
        <v>77408</v>
      </c>
      <c r="Y246" s="17">
        <v>29.295000000000002</v>
      </c>
      <c r="Z246" s="17">
        <v>-145.86500000000001</v>
      </c>
    </row>
    <row r="247" spans="1:26" x14ac:dyDescent="0.2">
      <c r="A247" s="27">
        <v>45271</v>
      </c>
      <c r="B247" s="17">
        <v>289.08999999999997</v>
      </c>
      <c r="C247" s="14">
        <v>3.8</v>
      </c>
      <c r="D247" s="17">
        <v>-293.428</v>
      </c>
      <c r="E247" s="17">
        <v>52.71</v>
      </c>
      <c r="F247" s="17">
        <v>39</v>
      </c>
      <c r="G247" s="17">
        <v>217.5</v>
      </c>
      <c r="H247" s="17">
        <v>13</v>
      </c>
      <c r="I247" s="17">
        <v>-265.94600000000003</v>
      </c>
      <c r="J247" s="17">
        <v>1777</v>
      </c>
      <c r="K247" s="17">
        <v>80</v>
      </c>
      <c r="L247" s="17">
        <v>0.02</v>
      </c>
      <c r="M247" s="17">
        <v>44.786999999999999</v>
      </c>
      <c r="N247" s="17">
        <v>32.600009999999997</v>
      </c>
      <c r="O247" s="17">
        <v>29397.3</v>
      </c>
      <c r="P247" s="17">
        <v>1003.1</v>
      </c>
      <c r="Q247" s="17">
        <v>-14.848000000000001</v>
      </c>
      <c r="R247" s="17">
        <v>15319.465</v>
      </c>
      <c r="S247" s="17">
        <v>17.375</v>
      </c>
      <c r="T247" s="17">
        <v>-35.28</v>
      </c>
      <c r="U247" s="17">
        <v>-0.25159999999999999</v>
      </c>
      <c r="V247" s="17">
        <v>-4.3499999999999996</v>
      </c>
      <c r="W247" s="17">
        <v>16166.5322</v>
      </c>
      <c r="X247" s="17">
        <v>72069</v>
      </c>
      <c r="Y247" s="17">
        <v>29.3</v>
      </c>
      <c r="Z247" s="17">
        <v>-146.792</v>
      </c>
    </row>
    <row r="248" spans="1:26" x14ac:dyDescent="0.2">
      <c r="A248" s="27">
        <v>45268</v>
      </c>
      <c r="B248" s="17">
        <v>313.24</v>
      </c>
      <c r="C248" s="14">
        <v>3.5449999999999999</v>
      </c>
      <c r="D248" s="17">
        <v>-310.48</v>
      </c>
      <c r="E248" s="17">
        <v>54.5</v>
      </c>
      <c r="F248" s="17">
        <v>39.47</v>
      </c>
      <c r="G248" s="17">
        <v>223.595</v>
      </c>
      <c r="H248" s="17">
        <v>6</v>
      </c>
      <c r="I248" s="17">
        <v>-276.49400000000003</v>
      </c>
      <c r="J248" s="17">
        <v>1771.5</v>
      </c>
      <c r="K248" s="17">
        <v>84.5</v>
      </c>
      <c r="L248" s="17">
        <v>-8.72E-2</v>
      </c>
      <c r="M248" s="17">
        <v>48.24</v>
      </c>
      <c r="N248" s="17">
        <v>32.895000000000003</v>
      </c>
      <c r="O248" s="17">
        <v>30231</v>
      </c>
      <c r="P248" s="17">
        <v>1016.3</v>
      </c>
      <c r="Q248" s="17">
        <v>-16.484000000000002</v>
      </c>
      <c r="R248" s="17">
        <v>15127.895</v>
      </c>
      <c r="S248" s="17">
        <v>15.853</v>
      </c>
      <c r="T248" s="17">
        <v>-36.200000000000003</v>
      </c>
      <c r="U248" s="17">
        <v>-0.28999999999999998</v>
      </c>
      <c r="V248" s="17">
        <v>-4.29</v>
      </c>
      <c r="W248" s="17">
        <v>16166.5322</v>
      </c>
      <c r="X248" s="17">
        <v>77069</v>
      </c>
      <c r="Y248" s="17">
        <v>28.99</v>
      </c>
      <c r="Z248" s="17">
        <v>-146.505</v>
      </c>
    </row>
    <row r="249" spans="1:26" x14ac:dyDescent="0.2">
      <c r="A249" s="27">
        <v>45267</v>
      </c>
      <c r="B249" s="17">
        <v>329.46</v>
      </c>
      <c r="C249" s="14">
        <v>3.6</v>
      </c>
      <c r="D249" s="17">
        <v>-333</v>
      </c>
      <c r="E249" s="17">
        <v>54.384999999999998</v>
      </c>
      <c r="F249" s="17">
        <v>40.700000000000003</v>
      </c>
      <c r="G249" s="17">
        <v>227.29499999999999</v>
      </c>
      <c r="H249" s="17">
        <v>6</v>
      </c>
      <c r="I249" s="17">
        <v>-315.49</v>
      </c>
      <c r="J249" s="17">
        <v>1806.25</v>
      </c>
      <c r="K249" s="17">
        <v>84.2</v>
      </c>
      <c r="L249" s="17">
        <v>-7.0000000000000007E-2</v>
      </c>
      <c r="M249" s="17">
        <v>47.5</v>
      </c>
      <c r="N249" s="17">
        <v>33.854999999999997</v>
      </c>
      <c r="O249" s="17">
        <v>30296.3</v>
      </c>
      <c r="P249" s="17">
        <v>1030.5</v>
      </c>
      <c r="Q249" s="17">
        <v>-17.143999999999998</v>
      </c>
      <c r="R249" s="17">
        <v>14665.105</v>
      </c>
      <c r="S249" s="17">
        <v>15.914999999999999</v>
      </c>
      <c r="T249" s="17">
        <v>-37.049999999999997</v>
      </c>
      <c r="U249" s="17">
        <v>-0.28999999999999998</v>
      </c>
      <c r="V249" s="17">
        <v>-4.45</v>
      </c>
      <c r="W249" s="17">
        <v>16166.5322</v>
      </c>
      <c r="X249" s="17">
        <v>77069</v>
      </c>
      <c r="Y249" s="17">
        <v>29.41</v>
      </c>
      <c r="Z249" s="17">
        <v>-147.06800000000001</v>
      </c>
    </row>
    <row r="250" spans="1:26" x14ac:dyDescent="0.2">
      <c r="A250" s="27">
        <v>45266</v>
      </c>
      <c r="B250" s="17">
        <v>322.01299999999998</v>
      </c>
      <c r="C250" s="14">
        <v>3.5</v>
      </c>
      <c r="D250" s="17">
        <v>-307.935</v>
      </c>
      <c r="E250" s="17">
        <v>56.445</v>
      </c>
      <c r="F250" s="17">
        <v>42.25</v>
      </c>
      <c r="G250" s="17">
        <v>224.07499999999999</v>
      </c>
      <c r="H250" s="17">
        <v>4.1849999999999996</v>
      </c>
      <c r="I250" s="17">
        <v>-288.52</v>
      </c>
      <c r="J250" s="17">
        <v>1753.5</v>
      </c>
      <c r="K250" s="17">
        <v>81</v>
      </c>
      <c r="L250" s="17">
        <v>-6.2E-2</v>
      </c>
      <c r="M250" s="17">
        <v>46.604999999999997</v>
      </c>
      <c r="N250" s="17">
        <v>34.681800000000003</v>
      </c>
      <c r="O250" s="17">
        <v>30741</v>
      </c>
      <c r="P250" s="17">
        <v>1034.5</v>
      </c>
      <c r="Q250" s="17">
        <v>-17.984999999999999</v>
      </c>
      <c r="R250" s="17">
        <v>15669.254999999999</v>
      </c>
      <c r="S250" s="17">
        <v>14.04</v>
      </c>
      <c r="T250" s="17">
        <v>-36.045000000000002</v>
      </c>
      <c r="U250" s="17">
        <v>-0.27850000000000003</v>
      </c>
      <c r="V250" s="17">
        <v>-4.4000000000000004</v>
      </c>
      <c r="W250" s="17">
        <v>16166.5322</v>
      </c>
      <c r="X250" s="17">
        <v>82421</v>
      </c>
      <c r="Y250" s="17">
        <v>29.01</v>
      </c>
      <c r="Z250" s="17">
        <v>-145.61699999999999</v>
      </c>
    </row>
    <row r="251" spans="1:26" x14ac:dyDescent="0.2">
      <c r="A251" s="27">
        <v>45265</v>
      </c>
      <c r="B251" s="17">
        <v>323.52999999999997</v>
      </c>
      <c r="C251" s="14">
        <v>3.65</v>
      </c>
      <c r="D251" s="17">
        <v>-304.5</v>
      </c>
      <c r="E251" s="17">
        <v>53.94</v>
      </c>
      <c r="F251" s="17">
        <v>41.85</v>
      </c>
      <c r="G251" s="17">
        <v>247.09</v>
      </c>
      <c r="H251" s="17">
        <v>3</v>
      </c>
      <c r="I251" s="17">
        <v>-229.673</v>
      </c>
      <c r="J251" s="17">
        <v>1771.375</v>
      </c>
      <c r="K251" s="17">
        <v>68.5</v>
      </c>
      <c r="L251" s="17">
        <v>-4.87E-2</v>
      </c>
      <c r="M251" s="17">
        <v>51</v>
      </c>
      <c r="N251" s="17">
        <v>34.487250000000003</v>
      </c>
      <c r="O251" s="17">
        <v>30520</v>
      </c>
      <c r="P251" s="17">
        <v>1060.2</v>
      </c>
      <c r="Q251" s="17">
        <v>-16.611999999999998</v>
      </c>
      <c r="R251" s="17">
        <v>15090.334999999999</v>
      </c>
      <c r="S251" s="17">
        <v>15.103</v>
      </c>
      <c r="T251" s="17">
        <v>-37</v>
      </c>
      <c r="U251" s="17">
        <v>-0.25019999999999998</v>
      </c>
      <c r="V251" s="17">
        <v>-4.28</v>
      </c>
      <c r="W251" s="17">
        <v>16166.5322</v>
      </c>
      <c r="X251" s="17">
        <v>86741.3</v>
      </c>
      <c r="Y251" s="17">
        <v>29.61</v>
      </c>
      <c r="Z251" s="17">
        <v>-146.232</v>
      </c>
    </row>
    <row r="252" spans="1:26" x14ac:dyDescent="0.2">
      <c r="A252" s="27">
        <v>45264</v>
      </c>
      <c r="B252" s="17">
        <v>334.22199999999998</v>
      </c>
      <c r="C252" s="14">
        <v>3.8</v>
      </c>
      <c r="D252" s="17">
        <v>-323.00200000000001</v>
      </c>
      <c r="E252" s="17">
        <v>51.38</v>
      </c>
      <c r="F252" s="17">
        <v>40.799999999999997</v>
      </c>
      <c r="G252" s="17">
        <v>258.23</v>
      </c>
      <c r="H252" s="17">
        <v>7</v>
      </c>
      <c r="I252" s="17">
        <v>-260.77300000000002</v>
      </c>
      <c r="J252" s="17">
        <v>1770</v>
      </c>
      <c r="K252" s="17">
        <v>65.099999999999994</v>
      </c>
      <c r="L252" s="17">
        <v>-0.03</v>
      </c>
      <c r="M252" s="17">
        <v>54.5</v>
      </c>
      <c r="N252" s="17">
        <v>35.553280000000001</v>
      </c>
      <c r="O252" s="17">
        <v>25185.200000000001</v>
      </c>
      <c r="P252" s="17">
        <v>1006.5</v>
      </c>
      <c r="Q252" s="17">
        <v>-16.213999999999999</v>
      </c>
      <c r="R252" s="17">
        <v>14316</v>
      </c>
      <c r="S252" s="17">
        <v>14.095000000000001</v>
      </c>
      <c r="T252" s="17">
        <v>-37.917000000000002</v>
      </c>
      <c r="U252" s="17">
        <v>-0.28999999999999998</v>
      </c>
      <c r="V252" s="17">
        <v>-4.4050000000000002</v>
      </c>
      <c r="W252" s="17">
        <v>16166.5322</v>
      </c>
      <c r="X252" s="17">
        <v>86069</v>
      </c>
      <c r="Y252" s="17">
        <v>29.82</v>
      </c>
      <c r="Z252" s="17">
        <v>-146.22</v>
      </c>
    </row>
    <row r="253" spans="1:26" x14ac:dyDescent="0.2">
      <c r="A253" s="27">
        <v>45261</v>
      </c>
      <c r="B253" s="17">
        <v>337.67</v>
      </c>
      <c r="C253" s="14">
        <v>3.75</v>
      </c>
      <c r="D253" s="17">
        <v>-337.94</v>
      </c>
      <c r="E253" s="17">
        <v>52.034999999999997</v>
      </c>
      <c r="F253" s="17">
        <v>39.700000000000003</v>
      </c>
      <c r="G253" s="17">
        <v>256.7</v>
      </c>
      <c r="H253" s="17">
        <v>7</v>
      </c>
      <c r="I253" s="17">
        <v>-255.904</v>
      </c>
      <c r="J253" s="17">
        <v>1768</v>
      </c>
      <c r="K253" s="17">
        <v>65</v>
      </c>
      <c r="L253" s="17">
        <v>-2.9000000000000001E-2</v>
      </c>
      <c r="M253" s="17">
        <v>58.875</v>
      </c>
      <c r="N253" s="17">
        <v>33.886499999999998</v>
      </c>
      <c r="O253" s="17">
        <v>26122.2</v>
      </c>
      <c r="P253" s="17">
        <v>997</v>
      </c>
      <c r="Q253" s="17">
        <v>-16.635000000000002</v>
      </c>
      <c r="R253" s="17">
        <v>15401.933000000001</v>
      </c>
      <c r="S253" s="17">
        <v>15.143000000000001</v>
      </c>
      <c r="T253" s="17">
        <v>-38.35</v>
      </c>
      <c r="U253" s="17">
        <v>-0.2797</v>
      </c>
      <c r="V253" s="17">
        <v>-4.5999999999999996</v>
      </c>
      <c r="W253" s="17">
        <v>16166.5322</v>
      </c>
      <c r="X253" s="17">
        <v>87045</v>
      </c>
      <c r="Y253" s="17">
        <v>29.97</v>
      </c>
      <c r="Z253" s="17">
        <v>-146.16</v>
      </c>
    </row>
    <row r="254" spans="1:26" x14ac:dyDescent="0.2">
      <c r="A254" s="27">
        <v>45260</v>
      </c>
      <c r="B254" s="17">
        <v>343.64</v>
      </c>
      <c r="C254" s="14">
        <v>3.9</v>
      </c>
      <c r="D254" s="17">
        <v>-338</v>
      </c>
      <c r="E254" s="17">
        <v>52.725000000000001</v>
      </c>
      <c r="F254" s="17">
        <v>39.9</v>
      </c>
      <c r="G254" s="17">
        <v>254.06</v>
      </c>
      <c r="H254" s="17">
        <v>9</v>
      </c>
      <c r="I254" s="17">
        <v>-229.75</v>
      </c>
      <c r="J254" s="17">
        <v>1808.6</v>
      </c>
      <c r="K254" s="17">
        <v>65</v>
      </c>
      <c r="L254" s="17">
        <v>-3.4299999999999997E-2</v>
      </c>
      <c r="M254" s="17">
        <v>62.5</v>
      </c>
      <c r="N254" s="17">
        <v>33.26</v>
      </c>
      <c r="O254" s="17">
        <v>25897</v>
      </c>
      <c r="P254" s="17">
        <v>1017.6</v>
      </c>
      <c r="Q254" s="17">
        <v>-16.710999999999999</v>
      </c>
      <c r="R254" s="17">
        <v>15574.125</v>
      </c>
      <c r="S254" s="17">
        <v>15.475</v>
      </c>
      <c r="T254" s="17">
        <v>-39.049999999999997</v>
      </c>
      <c r="U254" s="17">
        <v>-0.32</v>
      </c>
      <c r="V254" s="17">
        <v>-4.6970000000000001</v>
      </c>
      <c r="W254" s="17">
        <v>16166.5322</v>
      </c>
      <c r="X254" s="17">
        <v>83290.5</v>
      </c>
      <c r="Y254" s="17">
        <v>30.355</v>
      </c>
      <c r="Z254" s="17">
        <v>-149.41800000000001</v>
      </c>
    </row>
    <row r="255" spans="1:26" x14ac:dyDescent="0.2">
      <c r="A255" s="27">
        <v>45259</v>
      </c>
      <c r="B255" s="17">
        <v>340.74</v>
      </c>
      <c r="C255" s="14">
        <v>3.7</v>
      </c>
      <c r="D255" s="17">
        <v>-343.93799999999999</v>
      </c>
      <c r="E255" s="17">
        <v>51.424999999999997</v>
      </c>
      <c r="F255" s="17">
        <v>38.15</v>
      </c>
      <c r="G255" s="17">
        <v>250.89</v>
      </c>
      <c r="H255" s="17">
        <v>-6</v>
      </c>
      <c r="I255" s="17">
        <v>-270.5</v>
      </c>
      <c r="J255" s="17">
        <v>1758.5</v>
      </c>
      <c r="K255" s="17">
        <v>64</v>
      </c>
      <c r="L255" s="17">
        <v>-7.0000000000000007E-2</v>
      </c>
      <c r="M255" s="17">
        <v>54.615000000000002</v>
      </c>
      <c r="N255" s="17">
        <v>32.522150000000003</v>
      </c>
      <c r="O255" s="17">
        <v>31940</v>
      </c>
      <c r="P255" s="17">
        <v>983.5</v>
      </c>
      <c r="Q255" s="17">
        <v>-18.7</v>
      </c>
      <c r="R255" s="17">
        <v>16565.990000000002</v>
      </c>
      <c r="S255" s="17">
        <v>14.494999999999999</v>
      </c>
      <c r="T255" s="17">
        <v>-37.450000000000003</v>
      </c>
      <c r="U255" s="17">
        <v>-0.36399999999999999</v>
      </c>
      <c r="V255" s="17">
        <v>-4.6719999999999997</v>
      </c>
      <c r="W255" s="17">
        <v>16166.5322</v>
      </c>
      <c r="X255" s="17">
        <v>78804</v>
      </c>
      <c r="Y255" s="17">
        <v>30.527999999999999</v>
      </c>
      <c r="Z255" s="17">
        <v>-147.38999999999999</v>
      </c>
    </row>
    <row r="256" spans="1:26" x14ac:dyDescent="0.2">
      <c r="A256" s="27">
        <v>45258</v>
      </c>
      <c r="B256" s="17">
        <v>324.27499999999998</v>
      </c>
      <c r="C256" s="14">
        <v>4.2</v>
      </c>
      <c r="D256" s="17">
        <v>-357</v>
      </c>
      <c r="E256" s="17">
        <v>51.505000000000003</v>
      </c>
      <c r="F256" s="17">
        <v>37.65</v>
      </c>
      <c r="G256" s="17">
        <v>257.5</v>
      </c>
      <c r="H256" s="17">
        <v>6</v>
      </c>
      <c r="I256" s="17">
        <v>-330.25299999999999</v>
      </c>
      <c r="J256" s="17">
        <v>1760.681</v>
      </c>
      <c r="K256" s="17">
        <v>56.5</v>
      </c>
      <c r="L256" s="17">
        <v>-0.08</v>
      </c>
      <c r="M256" s="17">
        <v>64.75</v>
      </c>
      <c r="N256" s="17">
        <v>32.482050000000001</v>
      </c>
      <c r="O256" s="17">
        <v>25852.6</v>
      </c>
      <c r="P256" s="17">
        <v>976</v>
      </c>
      <c r="Q256" s="17">
        <v>-22.167000000000002</v>
      </c>
      <c r="R256" s="17">
        <v>16127.824000000001</v>
      </c>
      <c r="S256" s="17">
        <v>14.568</v>
      </c>
      <c r="T256" s="17">
        <v>-37.454999999999998</v>
      </c>
      <c r="U256" s="17">
        <v>-0.28499999999999998</v>
      </c>
      <c r="V256" s="17">
        <v>-4.8079999999999998</v>
      </c>
      <c r="W256" s="17">
        <v>16166.5322</v>
      </c>
      <c r="X256" s="17">
        <v>55392</v>
      </c>
      <c r="Y256" s="17">
        <v>30.875</v>
      </c>
      <c r="Z256" s="17">
        <v>-148.26</v>
      </c>
    </row>
    <row r="257" spans="1:26" x14ac:dyDescent="0.2">
      <c r="A257" s="27">
        <v>45257</v>
      </c>
      <c r="B257" s="17">
        <v>326.27</v>
      </c>
      <c r="C257" s="14">
        <v>4.0999999999999996</v>
      </c>
      <c r="D257" s="17">
        <v>-331.62299999999999</v>
      </c>
      <c r="E257" s="17">
        <v>50.454999999999998</v>
      </c>
      <c r="F257" s="17">
        <v>37.765000000000001</v>
      </c>
      <c r="G257" s="17">
        <v>266.39999999999998</v>
      </c>
      <c r="H257" s="17">
        <v>-1</v>
      </c>
      <c r="I257" s="17">
        <v>-249.24299999999999</v>
      </c>
      <c r="J257" s="17">
        <v>1743.1</v>
      </c>
      <c r="K257" s="17">
        <v>71.5</v>
      </c>
      <c r="L257" s="17">
        <v>-0.12</v>
      </c>
      <c r="M257" s="17">
        <v>76</v>
      </c>
      <c r="N257" s="17">
        <v>34.854649999999999</v>
      </c>
      <c r="O257" s="17">
        <v>31228.5</v>
      </c>
      <c r="P257" s="17">
        <v>927.5</v>
      </c>
      <c r="Q257" s="17">
        <v>-21.138999999999999</v>
      </c>
      <c r="R257" s="17">
        <v>15855.066999999999</v>
      </c>
      <c r="S257" s="17">
        <v>17.41</v>
      </c>
      <c r="T257" s="17">
        <v>-36.597000000000001</v>
      </c>
      <c r="U257" s="17">
        <v>-0.27100000000000002</v>
      </c>
      <c r="V257" s="17">
        <v>-4.75</v>
      </c>
      <c r="W257" s="17">
        <v>16166.5322</v>
      </c>
      <c r="X257" s="17">
        <v>53061.5</v>
      </c>
      <c r="Y257" s="17">
        <v>30.47</v>
      </c>
      <c r="Z257" s="17">
        <v>-146.63999999999999</v>
      </c>
    </row>
    <row r="258" spans="1:26" x14ac:dyDescent="0.2">
      <c r="A258" s="27">
        <v>45254</v>
      </c>
      <c r="B258" s="17">
        <v>319.31799999999998</v>
      </c>
      <c r="C258" s="14">
        <v>4.3</v>
      </c>
      <c r="D258" s="17">
        <v>-345.18</v>
      </c>
      <c r="E258" s="17">
        <v>55.47</v>
      </c>
      <c r="F258" s="17">
        <v>38.4</v>
      </c>
      <c r="G258" s="17">
        <v>273.30500000000001</v>
      </c>
      <c r="H258" s="17">
        <v>12</v>
      </c>
      <c r="I258" s="17">
        <v>-306.24400000000003</v>
      </c>
      <c r="J258" s="17">
        <v>1787.8</v>
      </c>
      <c r="K258" s="17">
        <v>80.5</v>
      </c>
      <c r="L258" s="17">
        <v>-0.12</v>
      </c>
      <c r="M258" s="17">
        <v>75.5</v>
      </c>
      <c r="N258" s="17">
        <v>30.71313</v>
      </c>
      <c r="O258" s="17">
        <v>32594.5</v>
      </c>
      <c r="P258" s="17">
        <v>953.5</v>
      </c>
      <c r="Q258" s="17">
        <v>-19.138000000000002</v>
      </c>
      <c r="R258" s="17">
        <v>16092.25</v>
      </c>
      <c r="S258" s="17">
        <v>16.190000000000001</v>
      </c>
      <c r="T258" s="17">
        <v>-36.1</v>
      </c>
      <c r="U258" s="17">
        <v>-0.3039</v>
      </c>
      <c r="V258" s="17">
        <v>-4.8730000000000002</v>
      </c>
      <c r="W258" s="17">
        <v>16166.5322</v>
      </c>
      <c r="X258" s="17">
        <v>50084.3</v>
      </c>
      <c r="Y258" s="17">
        <v>30.98</v>
      </c>
      <c r="Z258" s="17">
        <v>-149.75200000000001</v>
      </c>
    </row>
    <row r="259" spans="1:26" x14ac:dyDescent="0.2">
      <c r="A259" s="27">
        <v>45253</v>
      </c>
      <c r="B259" s="17">
        <v>335.52</v>
      </c>
      <c r="C259" s="14">
        <v>4.7220000000000004</v>
      </c>
      <c r="D259" s="17">
        <v>-350.14</v>
      </c>
      <c r="E259" s="17">
        <v>57.62</v>
      </c>
      <c r="F259" s="17">
        <v>37.549999999999997</v>
      </c>
      <c r="G259" s="17">
        <v>277.69499999999999</v>
      </c>
      <c r="H259" s="17">
        <v>8</v>
      </c>
      <c r="I259" s="17">
        <v>-351.25700000000001</v>
      </c>
      <c r="J259" s="17">
        <v>1820.2</v>
      </c>
      <c r="K259" s="17">
        <v>84.5</v>
      </c>
      <c r="L259" s="17">
        <v>-7.0000000000000007E-2</v>
      </c>
      <c r="M259" s="17">
        <v>75</v>
      </c>
      <c r="N259" s="17">
        <v>32.339300000000001</v>
      </c>
      <c r="O259" s="17">
        <v>31694.5</v>
      </c>
      <c r="P259" s="17">
        <v>970</v>
      </c>
      <c r="Q259" s="17">
        <v>-19.295000000000002</v>
      </c>
      <c r="R259" s="17">
        <v>16441.518</v>
      </c>
      <c r="S259" s="17">
        <v>15.824999999999999</v>
      </c>
      <c r="T259" s="17">
        <v>-36.755000000000003</v>
      </c>
      <c r="U259" s="17">
        <v>-0.34699999999999998</v>
      </c>
      <c r="V259" s="17">
        <v>-4.8499999999999996</v>
      </c>
      <c r="W259" s="17">
        <v>16166.5322</v>
      </c>
      <c r="X259" s="17">
        <v>49053</v>
      </c>
      <c r="Y259" s="17">
        <v>31.05</v>
      </c>
      <c r="Z259" s="17">
        <v>-152.76</v>
      </c>
    </row>
    <row r="260" spans="1:26" x14ac:dyDescent="0.2">
      <c r="A260" s="27">
        <v>45252</v>
      </c>
      <c r="B260" s="17">
        <v>330.51299999999998</v>
      </c>
      <c r="C260" s="14">
        <v>4.6749999999999998</v>
      </c>
      <c r="D260" s="17">
        <v>-322.5</v>
      </c>
      <c r="E260" s="17">
        <v>57.67</v>
      </c>
      <c r="F260" s="17">
        <v>36.35</v>
      </c>
      <c r="G260" s="17">
        <v>267.745</v>
      </c>
      <c r="H260" s="17">
        <v>7.86</v>
      </c>
      <c r="I260" s="17">
        <v>-215.66900000000001</v>
      </c>
      <c r="J260" s="17">
        <v>1802.8</v>
      </c>
      <c r="K260" s="17">
        <v>85</v>
      </c>
      <c r="L260" s="17">
        <v>-0.1081</v>
      </c>
      <c r="M260" s="17">
        <v>73.33</v>
      </c>
      <c r="N260" s="17">
        <v>31.777069999999998</v>
      </c>
      <c r="O260" s="17">
        <v>30402.5</v>
      </c>
      <c r="P260" s="17">
        <v>963.8</v>
      </c>
      <c r="Q260" s="17">
        <v>-17.95</v>
      </c>
      <c r="R260" s="17">
        <v>16919.940999999999</v>
      </c>
      <c r="S260" s="17">
        <v>17.088000000000001</v>
      </c>
      <c r="T260" s="17">
        <v>-35.200000000000003</v>
      </c>
      <c r="U260" s="17">
        <v>-0.27700000000000002</v>
      </c>
      <c r="V260" s="17">
        <v>-4.5720000000000001</v>
      </c>
      <c r="W260" s="17">
        <v>16166.5322</v>
      </c>
      <c r="X260" s="17">
        <v>49714</v>
      </c>
      <c r="Y260" s="17">
        <v>30.324999999999999</v>
      </c>
      <c r="Z260" s="17">
        <v>-153.00700000000001</v>
      </c>
    </row>
    <row r="261" spans="1:26" x14ac:dyDescent="0.2">
      <c r="A261" s="27">
        <v>45251</v>
      </c>
      <c r="B261" s="17">
        <v>306.15499999999997</v>
      </c>
      <c r="C261" s="14">
        <v>4.43</v>
      </c>
      <c r="D261" s="17">
        <v>-340.5</v>
      </c>
      <c r="E261" s="17">
        <v>56.14</v>
      </c>
      <c r="F261" s="17">
        <v>35.25</v>
      </c>
      <c r="G261" s="17">
        <v>275</v>
      </c>
      <c r="H261" s="17">
        <v>3</v>
      </c>
      <c r="I261" s="17">
        <v>-291.14299999999997</v>
      </c>
      <c r="J261" s="17">
        <v>1739.1</v>
      </c>
      <c r="K261" s="17">
        <v>80.599999999999994</v>
      </c>
      <c r="L261" s="17">
        <v>-0.11899999999999999</v>
      </c>
      <c r="M261" s="17">
        <v>71.34</v>
      </c>
      <c r="N261" s="17">
        <v>30.57067</v>
      </c>
      <c r="O261" s="17">
        <v>31155</v>
      </c>
      <c r="P261" s="17">
        <v>936.6</v>
      </c>
      <c r="Q261" s="17">
        <v>-20.873000000000001</v>
      </c>
      <c r="R261" s="17">
        <v>16174.25</v>
      </c>
      <c r="S261" s="17">
        <v>14.065</v>
      </c>
      <c r="T261" s="17">
        <v>-35</v>
      </c>
      <c r="U261" s="17">
        <v>-0.40400000000000003</v>
      </c>
      <c r="V261" s="17">
        <v>-4.6749999999999998</v>
      </c>
      <c r="W261" s="17">
        <v>16166.5322</v>
      </c>
      <c r="X261" s="17">
        <v>45199</v>
      </c>
      <c r="Y261" s="17">
        <v>30.45</v>
      </c>
      <c r="Z261" s="17">
        <v>-147</v>
      </c>
    </row>
    <row r="262" spans="1:26" x14ac:dyDescent="0.2">
      <c r="A262" s="27">
        <v>45250</v>
      </c>
      <c r="B262" s="17">
        <v>308.95999999999998</v>
      </c>
      <c r="C262" s="14">
        <v>4.2050000000000001</v>
      </c>
      <c r="D262" s="17">
        <v>-336</v>
      </c>
      <c r="E262" s="17">
        <v>53.86</v>
      </c>
      <c r="F262" s="17">
        <v>36</v>
      </c>
      <c r="G262" s="17">
        <v>269.42500000000001</v>
      </c>
      <c r="H262" s="17">
        <v>-2</v>
      </c>
      <c r="I262" s="17">
        <v>-296.86</v>
      </c>
      <c r="J262" s="17">
        <v>1729.9</v>
      </c>
      <c r="K262" s="17">
        <v>82.3</v>
      </c>
      <c r="L262" s="17">
        <v>-7.4200000000000002E-2</v>
      </c>
      <c r="M262" s="17">
        <v>66.569999999999993</v>
      </c>
      <c r="N262" s="17">
        <v>29.42388</v>
      </c>
      <c r="O262" s="17">
        <v>32632.5</v>
      </c>
      <c r="P262" s="17">
        <v>935.3</v>
      </c>
      <c r="Q262" s="17">
        <v>-22.15</v>
      </c>
      <c r="R262" s="17">
        <v>16616.25</v>
      </c>
      <c r="S262" s="17">
        <v>15.69</v>
      </c>
      <c r="T262" s="17">
        <v>-36.130000000000003</v>
      </c>
      <c r="U262" s="17">
        <v>-0.3715</v>
      </c>
      <c r="V262" s="17">
        <v>-4.7279999999999998</v>
      </c>
      <c r="W262" s="17">
        <v>16166.5322</v>
      </c>
      <c r="X262" s="17">
        <v>43290.5</v>
      </c>
      <c r="Y262" s="17">
        <v>30.14</v>
      </c>
      <c r="Z262" s="17">
        <v>-146.584</v>
      </c>
    </row>
    <row r="263" spans="1:26" x14ac:dyDescent="0.2">
      <c r="A263" s="27">
        <v>45247</v>
      </c>
      <c r="B263" s="17">
        <v>315</v>
      </c>
      <c r="C263" s="14">
        <v>4.3099999999999996</v>
      </c>
      <c r="D263" s="17">
        <v>-320</v>
      </c>
      <c r="E263" s="17">
        <v>56.424999999999997</v>
      </c>
      <c r="F263" s="17">
        <v>37.65</v>
      </c>
      <c r="G263" s="17">
        <v>277.82</v>
      </c>
      <c r="H263" s="17">
        <v>1</v>
      </c>
      <c r="I263" s="17">
        <v>-296.49299999999999</v>
      </c>
      <c r="J263" s="17">
        <v>1740</v>
      </c>
      <c r="K263" s="17">
        <v>84.7</v>
      </c>
      <c r="L263" s="17">
        <v>-5.7099999999999998E-2</v>
      </c>
      <c r="M263" s="17">
        <v>63.98</v>
      </c>
      <c r="N263" s="17">
        <v>30.93282</v>
      </c>
      <c r="O263" s="17">
        <v>26487.8</v>
      </c>
      <c r="P263" s="17">
        <v>961.5</v>
      </c>
      <c r="Q263" s="17">
        <v>-23.122</v>
      </c>
      <c r="R263" s="17">
        <v>16518.232</v>
      </c>
      <c r="S263" s="17">
        <v>14.12</v>
      </c>
      <c r="T263" s="17">
        <v>-37.375</v>
      </c>
      <c r="U263" s="17">
        <v>-0.315</v>
      </c>
      <c r="V263" s="17">
        <v>-4.79</v>
      </c>
      <c r="W263" s="17">
        <v>16166.5322</v>
      </c>
      <c r="X263" s="17">
        <v>44054</v>
      </c>
      <c r="Y263" s="17">
        <v>30.49</v>
      </c>
      <c r="Z263" s="17">
        <v>-149.685</v>
      </c>
    </row>
    <row r="264" spans="1:26" x14ac:dyDescent="0.2">
      <c r="A264" s="27">
        <v>45246</v>
      </c>
      <c r="B264" s="17">
        <v>313.54000000000002</v>
      </c>
      <c r="C264" s="14">
        <v>4.5</v>
      </c>
      <c r="D264" s="17">
        <v>-324.00799999999998</v>
      </c>
      <c r="E264" s="17">
        <v>57.134999999999998</v>
      </c>
      <c r="F264" s="17">
        <v>37.450000000000003</v>
      </c>
      <c r="G264" s="17">
        <v>285.19</v>
      </c>
      <c r="H264" s="17">
        <v>6</v>
      </c>
      <c r="I264" s="17">
        <v>-329.14699999999999</v>
      </c>
      <c r="J264" s="17">
        <v>1781.6</v>
      </c>
      <c r="K264" s="17">
        <v>83.5</v>
      </c>
      <c r="L264" s="17">
        <v>-3.6499999999999998E-2</v>
      </c>
      <c r="M264" s="17">
        <v>63</v>
      </c>
      <c r="N264" s="17">
        <v>30.97</v>
      </c>
      <c r="O264" s="17">
        <v>26070.7</v>
      </c>
      <c r="P264" s="17">
        <v>996.7</v>
      </c>
      <c r="Q264" s="17">
        <v>-21.215</v>
      </c>
      <c r="R264" s="17">
        <v>15884.75</v>
      </c>
      <c r="S264" s="17">
        <v>12.29</v>
      </c>
      <c r="T264" s="17">
        <v>-37.875</v>
      </c>
      <c r="U264" s="17">
        <v>-0.36499999999999999</v>
      </c>
      <c r="V264" s="17">
        <v>-4.8499999999999996</v>
      </c>
      <c r="W264" s="17">
        <v>16166.5322</v>
      </c>
      <c r="X264" s="17">
        <v>44138</v>
      </c>
      <c r="Y264" s="17">
        <v>30.9</v>
      </c>
      <c r="Z264" s="17">
        <v>-153.75800000000001</v>
      </c>
    </row>
    <row r="265" spans="1:26" x14ac:dyDescent="0.2">
      <c r="A265" s="27">
        <v>45245</v>
      </c>
      <c r="B265" s="17">
        <v>305.69799999999998</v>
      </c>
      <c r="C265" s="14">
        <v>4.2</v>
      </c>
      <c r="D265" s="17">
        <v>-308.5</v>
      </c>
      <c r="E265" s="17">
        <v>51.725000000000001</v>
      </c>
      <c r="F265" s="17">
        <v>38.75</v>
      </c>
      <c r="G265" s="17">
        <v>278.02499999999998</v>
      </c>
      <c r="H265" s="17">
        <v>2</v>
      </c>
      <c r="I265" s="17">
        <v>-320.24900000000002</v>
      </c>
      <c r="J265" s="17">
        <v>1785.6669999999999</v>
      </c>
      <c r="K265" s="17">
        <v>81</v>
      </c>
      <c r="L265" s="17">
        <v>-5.1900000000000002E-2</v>
      </c>
      <c r="M265" s="17">
        <v>68.165000000000006</v>
      </c>
      <c r="N265" s="17">
        <v>27.126550000000002</v>
      </c>
      <c r="O265" s="17">
        <v>32120</v>
      </c>
      <c r="P265" s="17">
        <v>942.6</v>
      </c>
      <c r="Q265" s="17">
        <v>-18.846</v>
      </c>
      <c r="R265" s="17">
        <v>16287.25</v>
      </c>
      <c r="S265" s="17">
        <v>10.698</v>
      </c>
      <c r="T265" s="17">
        <v>-36.909999999999997</v>
      </c>
      <c r="U265" s="17">
        <v>-0.27500000000000002</v>
      </c>
      <c r="V265" s="17">
        <v>-4.6749999999999998</v>
      </c>
      <c r="W265" s="17">
        <v>16166.5322</v>
      </c>
      <c r="X265" s="17">
        <v>39963.5</v>
      </c>
      <c r="Y265" s="17">
        <v>30.72</v>
      </c>
      <c r="Z265" s="17">
        <v>-150.89500000000001</v>
      </c>
    </row>
    <row r="266" spans="1:26" x14ac:dyDescent="0.2">
      <c r="A266" s="27">
        <v>45244</v>
      </c>
      <c r="B266" s="17">
        <v>306.33199999999999</v>
      </c>
      <c r="C266" s="14">
        <v>4</v>
      </c>
      <c r="D266" s="17">
        <v>-303</v>
      </c>
      <c r="E266" s="17">
        <v>52.314999999999998</v>
      </c>
      <c r="F266" s="17">
        <v>37.35</v>
      </c>
      <c r="G266" s="17">
        <v>276.27999999999997</v>
      </c>
      <c r="H266" s="17">
        <v>4</v>
      </c>
      <c r="I266" s="17">
        <v>-767.255</v>
      </c>
      <c r="J266" s="17">
        <v>1830.2</v>
      </c>
      <c r="K266" s="17">
        <v>81</v>
      </c>
      <c r="L266" s="17">
        <v>-2.6100000000000002E-2</v>
      </c>
      <c r="M266" s="17">
        <v>72.504999999999995</v>
      </c>
      <c r="N266" s="17">
        <v>28.214549999999999</v>
      </c>
      <c r="O266" s="17">
        <v>26280.400000000001</v>
      </c>
      <c r="P266" s="17">
        <v>915.5</v>
      </c>
      <c r="Q266" s="17">
        <v>-20.5</v>
      </c>
      <c r="R266" s="17">
        <v>16814.151999999998</v>
      </c>
      <c r="S266" s="17">
        <v>10.678000000000001</v>
      </c>
      <c r="T266" s="17">
        <v>-37.549999999999997</v>
      </c>
      <c r="U266" s="17">
        <v>-0.185</v>
      </c>
      <c r="V266" s="17">
        <v>-4.75</v>
      </c>
      <c r="W266" s="17">
        <v>16166.5322</v>
      </c>
      <c r="X266" s="17">
        <v>31054</v>
      </c>
      <c r="Y266" s="17">
        <v>30.835000000000001</v>
      </c>
      <c r="Z266" s="17">
        <v>-150.04</v>
      </c>
    </row>
    <row r="267" spans="1:26" x14ac:dyDescent="0.2">
      <c r="A267" s="27">
        <v>45243</v>
      </c>
      <c r="B267" s="17">
        <v>323.69</v>
      </c>
      <c r="C267" s="14">
        <v>4.3</v>
      </c>
      <c r="D267" s="17">
        <v>-304</v>
      </c>
      <c r="E267" s="17">
        <v>57.515000000000001</v>
      </c>
      <c r="F267" s="17">
        <v>39.75</v>
      </c>
      <c r="G267" s="17">
        <v>287.84500000000003</v>
      </c>
      <c r="H267" s="17">
        <v>15</v>
      </c>
      <c r="I267" s="17">
        <v>-202.67</v>
      </c>
      <c r="J267" s="17">
        <v>1872</v>
      </c>
      <c r="K267" s="17">
        <v>89.1</v>
      </c>
      <c r="L267" s="17">
        <v>-6.4000000000000001E-2</v>
      </c>
      <c r="M267" s="17">
        <v>78.25</v>
      </c>
      <c r="N267" s="17">
        <v>28.663699999999999</v>
      </c>
      <c r="O267" s="17">
        <v>26931.599999999999</v>
      </c>
      <c r="P267" s="17">
        <v>945</v>
      </c>
      <c r="Q267" s="17">
        <v>-16.100000000000001</v>
      </c>
      <c r="R267" s="17">
        <v>17110.75</v>
      </c>
      <c r="S267" s="17">
        <v>14.574999999999999</v>
      </c>
      <c r="T267" s="17">
        <v>-38.54</v>
      </c>
      <c r="U267" s="17">
        <v>-0.1898</v>
      </c>
      <c r="V267" s="17">
        <v>-4.7350000000000003</v>
      </c>
      <c r="W267" s="17">
        <v>16166.5322</v>
      </c>
      <c r="X267" s="17">
        <v>28527</v>
      </c>
      <c r="Y267" s="17">
        <v>31.06</v>
      </c>
      <c r="Z267" s="17">
        <v>-154.613</v>
      </c>
    </row>
    <row r="268" spans="1:26" x14ac:dyDescent="0.2">
      <c r="A268" s="27">
        <v>45240</v>
      </c>
      <c r="B268" s="17">
        <v>325.11</v>
      </c>
      <c r="C268" s="14">
        <v>4.0999999999999996</v>
      </c>
      <c r="D268" s="17">
        <v>-303.92500000000001</v>
      </c>
      <c r="E268" s="17">
        <v>57.42</v>
      </c>
      <c r="F268" s="17">
        <v>40.335000000000001</v>
      </c>
      <c r="G268" s="17">
        <v>297.29500000000002</v>
      </c>
      <c r="H268" s="17">
        <v>17</v>
      </c>
      <c r="I268" s="17">
        <v>-297.82299999999998</v>
      </c>
      <c r="J268" s="17">
        <v>1833.8</v>
      </c>
      <c r="K268" s="17">
        <v>93.8</v>
      </c>
      <c r="L268" s="17">
        <v>-7.1999999999999995E-2</v>
      </c>
      <c r="M268" s="17">
        <v>77.12</v>
      </c>
      <c r="N268" s="17">
        <v>30.710419999999999</v>
      </c>
      <c r="O268" s="17">
        <v>27619.7</v>
      </c>
      <c r="P268" s="17">
        <v>978.1</v>
      </c>
      <c r="Q268" s="17">
        <v>-16.821999999999999</v>
      </c>
      <c r="R268" s="17">
        <v>17433</v>
      </c>
      <c r="S268" s="17">
        <v>16.033000000000001</v>
      </c>
      <c r="T268" s="17">
        <v>-38.4</v>
      </c>
      <c r="U268" s="17">
        <v>-0.1799</v>
      </c>
      <c r="V268" s="17">
        <v>-4.8019999999999996</v>
      </c>
      <c r="W268" s="17">
        <v>16166.5322</v>
      </c>
      <c r="X268" s="17">
        <v>27129.8</v>
      </c>
      <c r="Y268" s="17">
        <v>31.14</v>
      </c>
      <c r="Z268" s="17">
        <v>-156.74</v>
      </c>
    </row>
    <row r="269" spans="1:26" x14ac:dyDescent="0.2">
      <c r="A269" s="27">
        <v>45239</v>
      </c>
      <c r="B269" s="17">
        <v>363</v>
      </c>
      <c r="C269" s="14">
        <v>4.194</v>
      </c>
      <c r="D269" s="17">
        <v>-316</v>
      </c>
      <c r="E269" s="17">
        <v>60.655000000000001</v>
      </c>
      <c r="F269" s="17">
        <v>40.814999999999998</v>
      </c>
      <c r="G269" s="17">
        <v>308.57</v>
      </c>
      <c r="H269" s="17">
        <v>14</v>
      </c>
      <c r="I269" s="17">
        <v>-315.69499999999999</v>
      </c>
      <c r="J269" s="17">
        <v>1878.4</v>
      </c>
      <c r="K269" s="17">
        <v>95</v>
      </c>
      <c r="L269" s="17">
        <v>-8.9499999999999996E-2</v>
      </c>
      <c r="M269" s="17">
        <v>81.555000000000007</v>
      </c>
      <c r="N269" s="17">
        <v>32.905000000000001</v>
      </c>
      <c r="O269" s="17">
        <v>31425</v>
      </c>
      <c r="P269" s="17">
        <v>1008.9</v>
      </c>
      <c r="Q269" s="17">
        <v>-20.399999999999999</v>
      </c>
      <c r="R269" s="17">
        <v>16795.945</v>
      </c>
      <c r="S269" s="17">
        <v>10.958</v>
      </c>
      <c r="T269" s="17">
        <v>-38.914999999999999</v>
      </c>
      <c r="U269" s="17">
        <v>-0.21199999999999999</v>
      </c>
      <c r="V269" s="17">
        <v>-4.8280000000000003</v>
      </c>
      <c r="W269" s="17">
        <v>16166.5322</v>
      </c>
      <c r="X269" s="17">
        <v>26727.3</v>
      </c>
      <c r="Y269" s="17">
        <v>31.45</v>
      </c>
      <c r="Z269" s="17">
        <v>-158.83000000000001</v>
      </c>
    </row>
    <row r="270" spans="1:26" x14ac:dyDescent="0.2">
      <c r="A270" s="27">
        <v>45238</v>
      </c>
      <c r="B270" s="17">
        <v>320.22300000000001</v>
      </c>
      <c r="C270" s="14">
        <v>4.0999999999999996</v>
      </c>
      <c r="D270" s="17">
        <v>-319.49700000000001</v>
      </c>
      <c r="E270" s="17">
        <v>58.204999999999998</v>
      </c>
      <c r="F270" s="17">
        <v>38.984999999999999</v>
      </c>
      <c r="G270" s="17">
        <v>300.61500000000001</v>
      </c>
      <c r="H270" s="17">
        <v>13</v>
      </c>
      <c r="I270" s="17">
        <v>-351.24299999999999</v>
      </c>
      <c r="J270" s="17">
        <v>1771.4</v>
      </c>
      <c r="K270" s="17">
        <v>90.5</v>
      </c>
      <c r="L270" s="17">
        <v>-5.45E-2</v>
      </c>
      <c r="M270" s="17">
        <v>79.75</v>
      </c>
      <c r="N270" s="17">
        <v>32.533630000000002</v>
      </c>
      <c r="O270" s="17">
        <v>34255</v>
      </c>
      <c r="P270" s="17">
        <v>956.7</v>
      </c>
      <c r="Q270" s="17">
        <v>-19.25</v>
      </c>
      <c r="R270" s="17">
        <v>17149</v>
      </c>
      <c r="S270" s="17">
        <v>13.19</v>
      </c>
      <c r="T270" s="17">
        <v>-38.225000000000001</v>
      </c>
      <c r="U270" s="17">
        <v>-0.20499999999999999</v>
      </c>
      <c r="V270" s="17">
        <v>-4.6749999999999998</v>
      </c>
      <c r="W270" s="17">
        <v>16166.5322</v>
      </c>
      <c r="X270" s="17">
        <v>26064.5</v>
      </c>
      <c r="Y270" s="17">
        <v>30.445</v>
      </c>
      <c r="Z270" s="17">
        <v>-151.49</v>
      </c>
    </row>
    <row r="271" spans="1:26" x14ac:dyDescent="0.2">
      <c r="A271" s="27">
        <v>45237</v>
      </c>
      <c r="B271" s="17">
        <v>317.96300000000002</v>
      </c>
      <c r="C271" s="14">
        <v>4.4800000000000004</v>
      </c>
      <c r="D271" s="17">
        <v>-302</v>
      </c>
      <c r="E271" s="17">
        <v>56.11</v>
      </c>
      <c r="F271" s="17">
        <v>37.229999999999997</v>
      </c>
      <c r="G271" s="17">
        <v>302.85000000000002</v>
      </c>
      <c r="H271" s="17">
        <v>13</v>
      </c>
      <c r="I271" s="17">
        <v>-250.50200000000001</v>
      </c>
      <c r="J271" s="17">
        <v>1735.6</v>
      </c>
      <c r="K271" s="17">
        <v>85</v>
      </c>
      <c r="L271" s="17">
        <v>-4.7100000000000003E-2</v>
      </c>
      <c r="M271" s="17">
        <v>76.234999999999999</v>
      </c>
      <c r="N271" s="17">
        <v>29.755469999999999</v>
      </c>
      <c r="O271" s="17">
        <v>27236.2</v>
      </c>
      <c r="P271" s="17">
        <v>963</v>
      </c>
      <c r="Q271" s="17">
        <v>-18.7</v>
      </c>
      <c r="R271" s="17">
        <v>17592.25</v>
      </c>
      <c r="S271" s="17">
        <v>15.01</v>
      </c>
      <c r="T271" s="17">
        <v>-37.435000000000002</v>
      </c>
      <c r="U271" s="17">
        <v>-0.21</v>
      </c>
      <c r="V271" s="17">
        <v>-4.625</v>
      </c>
      <c r="W271" s="17">
        <v>16166.5322</v>
      </c>
      <c r="X271" s="17">
        <v>22893.5</v>
      </c>
      <c r="Y271" s="17">
        <v>30.93</v>
      </c>
      <c r="Z271" s="17">
        <v>-151.59</v>
      </c>
    </row>
    <row r="272" spans="1:26" x14ac:dyDescent="0.2">
      <c r="A272" s="27">
        <v>45236</v>
      </c>
      <c r="B272" s="17">
        <v>334.815</v>
      </c>
      <c r="C272" s="14">
        <v>4.2</v>
      </c>
      <c r="D272" s="17">
        <v>-323.25</v>
      </c>
      <c r="E272" s="17">
        <v>56.96</v>
      </c>
      <c r="F272" s="17">
        <v>35.15</v>
      </c>
      <c r="G272" s="17">
        <v>303.10000000000002</v>
      </c>
      <c r="H272" s="17">
        <v>-4</v>
      </c>
      <c r="I272" s="17">
        <v>-287.49</v>
      </c>
      <c r="J272" s="17">
        <v>1728.06</v>
      </c>
      <c r="K272" s="17">
        <v>75</v>
      </c>
      <c r="L272" s="17">
        <v>-8.5999999999999993E-2</v>
      </c>
      <c r="M272" s="17">
        <v>82.22</v>
      </c>
      <c r="N272" s="17">
        <v>30.218499999999999</v>
      </c>
      <c r="O272" s="17">
        <v>26619.5</v>
      </c>
      <c r="P272" s="17">
        <v>957.8</v>
      </c>
      <c r="Q272" s="17">
        <v>-21.831</v>
      </c>
      <c r="R272" s="17">
        <v>16417.25</v>
      </c>
      <c r="S272" s="17">
        <v>14.695</v>
      </c>
      <c r="T272" s="17">
        <v>-36.784999999999997</v>
      </c>
      <c r="U272" s="17">
        <v>-0.28999999999999998</v>
      </c>
      <c r="V272" s="17">
        <v>-4.6719999999999997</v>
      </c>
      <c r="W272" s="17">
        <v>16166.5322</v>
      </c>
      <c r="X272" s="17">
        <v>21733.8</v>
      </c>
      <c r="Y272" s="17">
        <v>30.95</v>
      </c>
      <c r="Z272" s="17">
        <v>-153.45500000000001</v>
      </c>
    </row>
    <row r="273" spans="1:26" x14ac:dyDescent="0.2">
      <c r="A273" s="27">
        <v>45233</v>
      </c>
      <c r="B273" s="17">
        <v>346</v>
      </c>
      <c r="C273" s="14">
        <v>4.0999999999999996</v>
      </c>
      <c r="D273" s="17">
        <v>-309.14</v>
      </c>
      <c r="E273" s="17">
        <v>57.024999999999999</v>
      </c>
      <c r="F273" s="17">
        <v>35</v>
      </c>
      <c r="G273" s="17">
        <v>310</v>
      </c>
      <c r="H273" s="17">
        <v>5</v>
      </c>
      <c r="I273" s="17">
        <v>-64.001000000000005</v>
      </c>
      <c r="J273" s="17">
        <v>1747.5</v>
      </c>
      <c r="K273" s="17">
        <v>75</v>
      </c>
      <c r="L273" s="17">
        <v>-0.04</v>
      </c>
      <c r="M273" s="17">
        <v>90</v>
      </c>
      <c r="N273" s="17">
        <v>30.252600000000001</v>
      </c>
      <c r="O273" s="17">
        <v>26720.1</v>
      </c>
      <c r="P273" s="17">
        <v>964</v>
      </c>
      <c r="Q273" s="17">
        <v>-22.437999999999999</v>
      </c>
      <c r="R273" s="17">
        <v>15806</v>
      </c>
      <c r="S273" s="17">
        <v>16.338000000000001</v>
      </c>
      <c r="T273" s="17">
        <v>-36.725000000000001</v>
      </c>
      <c r="U273" s="17">
        <v>-0.215</v>
      </c>
      <c r="V273" s="17">
        <v>-4.6849999999999996</v>
      </c>
      <c r="W273" s="17">
        <v>16166.5322</v>
      </c>
      <c r="X273" s="17">
        <v>23040.3</v>
      </c>
      <c r="Y273" s="17">
        <v>31.41</v>
      </c>
      <c r="Z273" s="17">
        <v>-155.31</v>
      </c>
    </row>
    <row r="274" spans="1:26" x14ac:dyDescent="0.2">
      <c r="A274" s="27">
        <v>45232</v>
      </c>
      <c r="B274" s="17">
        <v>357.14699999999999</v>
      </c>
      <c r="C274" s="14">
        <v>3.9</v>
      </c>
      <c r="D274" s="17">
        <v>-290.5</v>
      </c>
      <c r="E274" s="17">
        <v>60.04</v>
      </c>
      <c r="F274" s="17">
        <v>26.9</v>
      </c>
      <c r="G274" s="17">
        <v>319.01499999999999</v>
      </c>
      <c r="H274" s="17">
        <v>7</v>
      </c>
      <c r="I274" s="17">
        <v>-178.02199999999999</v>
      </c>
      <c r="J274" s="17">
        <v>1837.4</v>
      </c>
      <c r="K274" s="17">
        <v>90</v>
      </c>
      <c r="L274" s="17">
        <v>5.0000000000000001E-4</v>
      </c>
      <c r="M274" s="17">
        <v>97.484999999999999</v>
      </c>
      <c r="N274" s="17">
        <v>29.8903</v>
      </c>
      <c r="O274" s="17">
        <v>35285</v>
      </c>
      <c r="P274" s="17">
        <v>980.2</v>
      </c>
      <c r="Q274" s="17">
        <v>-20.539000000000001</v>
      </c>
      <c r="R274" s="17">
        <v>15316.715</v>
      </c>
      <c r="S274" s="17">
        <v>16.698</v>
      </c>
      <c r="T274" s="17">
        <v>-37.26</v>
      </c>
      <c r="U274" s="17">
        <v>-0.21</v>
      </c>
      <c r="V274" s="17">
        <v>-4.8719999999999999</v>
      </c>
      <c r="W274" s="17">
        <v>16166.5322</v>
      </c>
      <c r="X274" s="17">
        <v>24107.5</v>
      </c>
      <c r="Y274" s="17">
        <v>31.93</v>
      </c>
      <c r="Z274" s="17">
        <v>-157.08000000000001</v>
      </c>
    </row>
    <row r="275" spans="1:26" x14ac:dyDescent="0.2">
      <c r="A275" s="27">
        <v>45231</v>
      </c>
      <c r="B275" s="17">
        <v>357.19499999999999</v>
      </c>
      <c r="C275" s="14">
        <v>3.4</v>
      </c>
      <c r="D275" s="17">
        <v>-293</v>
      </c>
      <c r="E275" s="17">
        <v>55.68</v>
      </c>
      <c r="F275" s="17">
        <v>23.25</v>
      </c>
      <c r="G275" s="17">
        <v>311.14499999999998</v>
      </c>
      <c r="H275" s="17">
        <v>12.993</v>
      </c>
      <c r="I275" s="17">
        <v>-229.02500000000001</v>
      </c>
      <c r="J275" s="17">
        <v>1862.9</v>
      </c>
      <c r="K275" s="17">
        <v>94</v>
      </c>
      <c r="L275" s="17">
        <v>5.0000000000000001E-4</v>
      </c>
      <c r="M275" s="17">
        <v>100.145</v>
      </c>
      <c r="N275" s="17">
        <v>31.15</v>
      </c>
      <c r="O275" s="17">
        <v>35750</v>
      </c>
      <c r="P275" s="17">
        <v>965.8</v>
      </c>
      <c r="Q275" s="17">
        <v>-18.670000000000002</v>
      </c>
      <c r="R275" s="17">
        <v>14987.5</v>
      </c>
      <c r="S275" s="17">
        <v>16.988</v>
      </c>
      <c r="T275" s="17">
        <v>-37.17</v>
      </c>
      <c r="U275" s="17">
        <v>-0.123</v>
      </c>
      <c r="V275" s="17">
        <v>-4.4589999999999996</v>
      </c>
      <c r="W275" s="17">
        <v>16166.5322</v>
      </c>
      <c r="X275" s="17">
        <v>24530</v>
      </c>
      <c r="Y275" s="17">
        <v>31.38</v>
      </c>
      <c r="Z275" s="17">
        <v>-161.35</v>
      </c>
    </row>
    <row r="276" spans="1:26" x14ac:dyDescent="0.2">
      <c r="A276" s="27">
        <v>45230</v>
      </c>
      <c r="B276" s="17">
        <v>355.73700000000002</v>
      </c>
      <c r="C276" s="14">
        <v>3.48</v>
      </c>
      <c r="D276" s="17">
        <v>-313</v>
      </c>
      <c r="E276" s="17">
        <v>56.424999999999997</v>
      </c>
      <c r="F276" s="17">
        <v>22.55</v>
      </c>
      <c r="G276" s="17">
        <v>311.26499999999999</v>
      </c>
      <c r="H276" s="17">
        <v>10</v>
      </c>
      <c r="I276" s="17">
        <v>-255.24600000000001</v>
      </c>
      <c r="J276" s="17">
        <v>1826.25</v>
      </c>
      <c r="K276" s="17">
        <v>96.5</v>
      </c>
      <c r="L276" s="17">
        <v>5.0000000000000001E-4</v>
      </c>
      <c r="M276" s="17">
        <v>99.81</v>
      </c>
      <c r="N276" s="17">
        <v>32.734999999999999</v>
      </c>
      <c r="O276" s="17">
        <v>34410</v>
      </c>
      <c r="P276" s="17">
        <v>990.8</v>
      </c>
      <c r="Q276" s="17">
        <v>-20.983000000000001</v>
      </c>
      <c r="R276" s="17">
        <v>14400</v>
      </c>
      <c r="S276" s="17">
        <v>15.695</v>
      </c>
      <c r="T276" s="17">
        <v>-36.774999999999999</v>
      </c>
      <c r="U276" s="17">
        <v>-0.13500000000000001</v>
      </c>
      <c r="V276" s="17">
        <v>-4.532</v>
      </c>
      <c r="W276" s="17">
        <v>16166.5322</v>
      </c>
      <c r="X276" s="17">
        <v>16000</v>
      </c>
      <c r="Y276" s="17">
        <v>31.73</v>
      </c>
      <c r="Z276" s="17">
        <v>-159.89500000000001</v>
      </c>
    </row>
    <row r="277" spans="1:26" x14ac:dyDescent="0.2">
      <c r="A277" s="27">
        <v>45229</v>
      </c>
      <c r="B277" s="17">
        <v>364</v>
      </c>
      <c r="C277" s="14">
        <v>3.5</v>
      </c>
      <c r="D277" s="17">
        <v>-331</v>
      </c>
      <c r="E277" s="17">
        <v>58.39</v>
      </c>
      <c r="F277" s="17">
        <v>24.25</v>
      </c>
      <c r="G277" s="17">
        <v>316.63499999999999</v>
      </c>
      <c r="H277" s="17">
        <v>13</v>
      </c>
      <c r="I277" s="17">
        <v>-288.24799999999999</v>
      </c>
      <c r="J277" s="17">
        <v>1871.3</v>
      </c>
      <c r="K277" s="17">
        <v>100</v>
      </c>
      <c r="L277" s="17">
        <v>0.03</v>
      </c>
      <c r="M277" s="17">
        <v>85.515000000000001</v>
      </c>
      <c r="N277" s="17">
        <v>36.964730000000003</v>
      </c>
      <c r="O277" s="17">
        <v>25310.1</v>
      </c>
      <c r="P277" s="17">
        <v>995.5</v>
      </c>
      <c r="Q277" s="17">
        <v>-22.625</v>
      </c>
      <c r="R277" s="17">
        <v>14493</v>
      </c>
      <c r="S277" s="17">
        <v>18.559999999999999</v>
      </c>
      <c r="T277" s="17">
        <v>-37</v>
      </c>
      <c r="U277" s="17">
        <v>-0.13250000000000001</v>
      </c>
      <c r="V277" s="17">
        <v>-4.5940000000000003</v>
      </c>
      <c r="W277" s="17">
        <v>16166.5322</v>
      </c>
      <c r="X277" s="17">
        <v>13780</v>
      </c>
      <c r="Y277" s="17">
        <v>32.24</v>
      </c>
      <c r="Z277" s="17">
        <v>-159.96</v>
      </c>
    </row>
    <row r="278" spans="1:26" x14ac:dyDescent="0.2">
      <c r="A278" s="27">
        <v>45226</v>
      </c>
      <c r="B278" s="17">
        <v>382.35</v>
      </c>
      <c r="C278" s="14">
        <v>3.55</v>
      </c>
      <c r="D278" s="17">
        <v>-273</v>
      </c>
      <c r="E278" s="17">
        <v>62.645000000000003</v>
      </c>
      <c r="F278" s="17">
        <v>51</v>
      </c>
      <c r="G278" s="17">
        <v>352.505</v>
      </c>
      <c r="H278" s="17">
        <v>19</v>
      </c>
      <c r="I278" s="17">
        <v>-270.97699999999998</v>
      </c>
      <c r="J278" s="17">
        <v>1815</v>
      </c>
      <c r="K278" s="17">
        <v>100</v>
      </c>
      <c r="L278" s="17">
        <v>0.03</v>
      </c>
      <c r="M278" s="17">
        <v>28.434999999999999</v>
      </c>
      <c r="N278" s="17">
        <v>53.734920000000002</v>
      </c>
      <c r="O278" s="17">
        <v>30477.5</v>
      </c>
      <c r="P278" s="17">
        <v>944.5</v>
      </c>
      <c r="Q278" s="17">
        <v>-17.05</v>
      </c>
      <c r="R278" s="17">
        <v>15329.5</v>
      </c>
      <c r="S278" s="17">
        <v>17.625</v>
      </c>
      <c r="T278" s="17">
        <v>-35.35</v>
      </c>
      <c r="U278" s="17">
        <v>-9.6000000000000002E-2</v>
      </c>
      <c r="V278" s="17">
        <v>-4.1630000000000003</v>
      </c>
      <c r="W278" s="17">
        <v>16166.5322</v>
      </c>
      <c r="X278" s="17">
        <v>15181</v>
      </c>
      <c r="Y278" s="17">
        <v>25.620999999999999</v>
      </c>
      <c r="Z278" s="17">
        <v>-140</v>
      </c>
    </row>
    <row r="279" spans="1:26" x14ac:dyDescent="0.2">
      <c r="A279" s="27">
        <v>45225</v>
      </c>
      <c r="B279" s="17">
        <v>369.84800000000001</v>
      </c>
      <c r="C279" s="14">
        <v>3.55</v>
      </c>
      <c r="D279" s="17">
        <v>-213.5</v>
      </c>
      <c r="E279" s="17">
        <v>64.052000000000007</v>
      </c>
      <c r="F279" s="17">
        <v>53.35</v>
      </c>
      <c r="G279" s="17">
        <v>362.49</v>
      </c>
      <c r="H279" s="17">
        <v>16</v>
      </c>
      <c r="I279" s="17">
        <v>-224.505</v>
      </c>
      <c r="J279" s="17">
        <v>1861.6</v>
      </c>
      <c r="K279" s="17">
        <v>101.1</v>
      </c>
      <c r="L279" s="17">
        <v>1.4999999999999999E-2</v>
      </c>
      <c r="M279" s="17">
        <v>28.085000000000001</v>
      </c>
      <c r="N279" s="17">
        <v>55.222320000000003</v>
      </c>
      <c r="O279" s="17">
        <v>24296</v>
      </c>
      <c r="P279" s="17">
        <v>955.6</v>
      </c>
      <c r="Q279" s="17">
        <v>-17.896999999999998</v>
      </c>
      <c r="R279" s="17">
        <v>16987</v>
      </c>
      <c r="S279" s="17">
        <v>18.61</v>
      </c>
      <c r="T279" s="17">
        <v>-34.844999999999999</v>
      </c>
      <c r="U279" s="17">
        <v>-9.9000000000000005E-2</v>
      </c>
      <c r="V279" s="17">
        <v>-4.1500000000000004</v>
      </c>
      <c r="W279" s="17">
        <v>16166.5322</v>
      </c>
      <c r="X279" s="17">
        <v>8974</v>
      </c>
      <c r="Y279" s="17">
        <v>25.88</v>
      </c>
      <c r="Z279" s="17">
        <v>-142.589</v>
      </c>
    </row>
    <row r="280" spans="1:26" x14ac:dyDescent="0.2">
      <c r="A280" s="27">
        <v>45224</v>
      </c>
      <c r="B280" s="17">
        <v>360.42</v>
      </c>
      <c r="C280" s="14">
        <v>3.73</v>
      </c>
      <c r="D280" s="17">
        <v>-197.5</v>
      </c>
      <c r="E280" s="17">
        <v>64.155000000000001</v>
      </c>
      <c r="F280" s="17">
        <v>54.354999999999997</v>
      </c>
      <c r="G280" s="17">
        <v>367.28</v>
      </c>
      <c r="H280" s="17">
        <v>14</v>
      </c>
      <c r="I280" s="17">
        <v>-218.74</v>
      </c>
      <c r="J280" s="17">
        <v>1899.1</v>
      </c>
      <c r="K280" s="17">
        <v>110</v>
      </c>
      <c r="L280" s="17">
        <v>-4.4499999999999998E-2</v>
      </c>
      <c r="M280" s="17">
        <v>28.495000000000001</v>
      </c>
      <c r="N280" s="17">
        <v>56.286430000000003</v>
      </c>
      <c r="O280" s="17">
        <v>28656.5</v>
      </c>
      <c r="P280" s="17">
        <v>973.3</v>
      </c>
      <c r="Q280" s="17">
        <v>-18.440000000000001</v>
      </c>
      <c r="R280" s="17">
        <v>17834.75</v>
      </c>
      <c r="S280" s="17">
        <v>19.239999999999998</v>
      </c>
      <c r="T280" s="17">
        <v>-34.965000000000003</v>
      </c>
      <c r="U280" s="17">
        <v>-0.13800000000000001</v>
      </c>
      <c r="V280" s="17">
        <v>-4.1859999999999999</v>
      </c>
      <c r="W280" s="17">
        <v>16166.5322</v>
      </c>
      <c r="X280" s="17">
        <v>8414.2999999999993</v>
      </c>
      <c r="Y280" s="17">
        <v>26.294</v>
      </c>
      <c r="Z280" s="17">
        <v>-144.60499999999999</v>
      </c>
    </row>
    <row r="281" spans="1:26" x14ac:dyDescent="0.2">
      <c r="A281" s="27">
        <v>45223</v>
      </c>
      <c r="B281" s="17">
        <v>369.91500000000002</v>
      </c>
      <c r="C281" s="14">
        <v>4.03</v>
      </c>
      <c r="D281" s="17">
        <v>-199.35</v>
      </c>
      <c r="E281" s="17">
        <v>69.53</v>
      </c>
      <c r="F281" s="17">
        <v>55</v>
      </c>
      <c r="G281" s="17">
        <v>372.78500000000003</v>
      </c>
      <c r="H281" s="17">
        <v>16</v>
      </c>
      <c r="I281" s="17">
        <v>-257.49200000000002</v>
      </c>
      <c r="J281" s="17">
        <v>1900.5</v>
      </c>
      <c r="K281" s="17">
        <v>117</v>
      </c>
      <c r="L281" s="17">
        <v>-3.5499999999999997E-2</v>
      </c>
      <c r="M281" s="17">
        <v>30.504999999999999</v>
      </c>
      <c r="N281" s="17">
        <v>56.587449999999997</v>
      </c>
      <c r="O281" s="17">
        <v>24876.7</v>
      </c>
      <c r="P281" s="17">
        <v>983</v>
      </c>
      <c r="Q281" s="17">
        <v>-17.907</v>
      </c>
      <c r="R281" s="17">
        <v>18609.5</v>
      </c>
      <c r="S281" s="17">
        <v>18.690000000000001</v>
      </c>
      <c r="T281" s="17">
        <v>-35.049999999999997</v>
      </c>
      <c r="U281" s="17">
        <v>-0.14630000000000001</v>
      </c>
      <c r="V281" s="17">
        <v>-4.2830000000000004</v>
      </c>
      <c r="W281" s="17">
        <v>16166.5322</v>
      </c>
      <c r="X281" s="17">
        <v>7500</v>
      </c>
      <c r="Y281" s="17">
        <v>26.885000000000002</v>
      </c>
      <c r="Z281" s="17">
        <v>-144.32</v>
      </c>
    </row>
    <row r="282" spans="1:26" x14ac:dyDescent="0.2">
      <c r="A282" s="27">
        <v>45222</v>
      </c>
      <c r="B282" s="17">
        <v>391</v>
      </c>
      <c r="C282" s="14">
        <v>4.55</v>
      </c>
      <c r="D282" s="17">
        <v>-176.76</v>
      </c>
      <c r="E282" s="17">
        <v>72.150000000000006</v>
      </c>
      <c r="F282" s="17">
        <v>56.75</v>
      </c>
      <c r="G282" s="17">
        <v>387.19</v>
      </c>
      <c r="H282" s="17">
        <v>34</v>
      </c>
      <c r="I282" s="17">
        <v>-341.74400000000003</v>
      </c>
      <c r="J282" s="17">
        <v>1959</v>
      </c>
      <c r="K282" s="17">
        <v>123</v>
      </c>
      <c r="L282" s="17">
        <v>-1.4500000000000001E-2</v>
      </c>
      <c r="M282" s="17">
        <v>31.8</v>
      </c>
      <c r="N282" s="17">
        <v>55.472230000000003</v>
      </c>
      <c r="O282" s="17">
        <v>23918.799999999999</v>
      </c>
      <c r="P282" s="17">
        <v>996.8</v>
      </c>
      <c r="Q282" s="17">
        <v>-9.9320000000000004</v>
      </c>
      <c r="R282" s="17">
        <v>19633.5</v>
      </c>
      <c r="S282" s="17">
        <v>19.562999999999999</v>
      </c>
      <c r="T282" s="17">
        <v>-35.715000000000003</v>
      </c>
      <c r="U282" s="17">
        <v>-0.12</v>
      </c>
      <c r="V282" s="17">
        <v>-4.3929999999999998</v>
      </c>
      <c r="W282" s="17">
        <v>16166.5322</v>
      </c>
      <c r="X282" s="17">
        <v>7250</v>
      </c>
      <c r="Y282" s="17">
        <v>27.56</v>
      </c>
      <c r="Z282" s="17">
        <v>-146.55000000000001</v>
      </c>
    </row>
    <row r="283" spans="1:26" x14ac:dyDescent="0.2">
      <c r="A283" s="27">
        <v>45219</v>
      </c>
      <c r="B283" s="17">
        <v>396.53500000000003</v>
      </c>
      <c r="C283" s="14">
        <v>4.6029999999999998</v>
      </c>
      <c r="D283" s="17">
        <v>-181.5</v>
      </c>
      <c r="E283" s="17">
        <v>76.075000000000003</v>
      </c>
      <c r="F283" s="17">
        <v>57.5</v>
      </c>
      <c r="G283" s="17">
        <v>387.17</v>
      </c>
      <c r="H283" s="17">
        <v>27</v>
      </c>
      <c r="I283" s="17">
        <v>-266.471</v>
      </c>
      <c r="J283" s="17">
        <v>2003.2</v>
      </c>
      <c r="K283" s="17">
        <v>127.3</v>
      </c>
      <c r="L283" s="17">
        <v>0.01</v>
      </c>
      <c r="M283" s="17">
        <v>32.274999999999999</v>
      </c>
      <c r="N283" s="17">
        <v>56.036200000000001</v>
      </c>
      <c r="O283" s="17">
        <v>24194.2</v>
      </c>
      <c r="P283" s="17">
        <v>1017.3</v>
      </c>
      <c r="Q283" s="17">
        <v>-14.198</v>
      </c>
      <c r="R283" s="17">
        <v>19821.539000000001</v>
      </c>
      <c r="S283" s="17">
        <v>18.722999999999999</v>
      </c>
      <c r="T283" s="17">
        <v>-36.450000000000003</v>
      </c>
      <c r="U283" s="17">
        <v>-0.11</v>
      </c>
      <c r="V283" s="17">
        <v>-4.5</v>
      </c>
      <c r="W283" s="17">
        <v>16166.5322</v>
      </c>
      <c r="X283" s="17">
        <v>7998.8</v>
      </c>
      <c r="Y283" s="17">
        <v>27.875</v>
      </c>
      <c r="Z283" s="17">
        <v>-148.86000000000001</v>
      </c>
    </row>
    <row r="284" spans="1:26" x14ac:dyDescent="0.2">
      <c r="A284" s="27">
        <v>45218</v>
      </c>
      <c r="B284" s="17">
        <v>414.27</v>
      </c>
      <c r="C284" s="14">
        <v>4.55</v>
      </c>
      <c r="D284" s="17">
        <v>-173</v>
      </c>
      <c r="E284" s="17">
        <v>80.95</v>
      </c>
      <c r="F284" s="17">
        <v>56.905000000000001</v>
      </c>
      <c r="G284" s="17">
        <v>394</v>
      </c>
      <c r="H284" s="17">
        <v>24.945</v>
      </c>
      <c r="I284" s="17">
        <v>-223.67500000000001</v>
      </c>
      <c r="J284" s="17">
        <v>2036.6</v>
      </c>
      <c r="K284" s="17">
        <v>125</v>
      </c>
      <c r="L284" s="17">
        <v>3.0499999999999999E-2</v>
      </c>
      <c r="M284" s="17">
        <v>35.5</v>
      </c>
      <c r="N284" s="17">
        <v>54.29</v>
      </c>
      <c r="O284" s="17">
        <v>23489.9</v>
      </c>
      <c r="P284" s="17">
        <v>1043.5999999999999</v>
      </c>
      <c r="Q284" s="17">
        <v>-13.25</v>
      </c>
      <c r="R284" s="17">
        <v>19217.25</v>
      </c>
      <c r="S284" s="17">
        <v>20.225000000000001</v>
      </c>
      <c r="T284" s="17">
        <v>-36.979999999999997</v>
      </c>
      <c r="U284" s="17">
        <v>-6.9500000000000006E-2</v>
      </c>
      <c r="V284" s="17">
        <v>-4.5</v>
      </c>
      <c r="W284" s="17">
        <v>16166.5322</v>
      </c>
      <c r="X284" s="17">
        <v>5727.5</v>
      </c>
      <c r="Y284" s="17">
        <v>28.327999999999999</v>
      </c>
      <c r="Z284" s="17">
        <v>-151.41</v>
      </c>
    </row>
    <row r="285" spans="1:26" x14ac:dyDescent="0.2">
      <c r="A285" s="27">
        <v>45217</v>
      </c>
      <c r="B285" s="17">
        <v>394.01</v>
      </c>
      <c r="C285" s="14">
        <v>4.2</v>
      </c>
      <c r="D285" s="17">
        <v>-217.99799999999999</v>
      </c>
      <c r="E285" s="17">
        <v>79.349999999999994</v>
      </c>
      <c r="F285" s="17">
        <v>54.25</v>
      </c>
      <c r="G285" s="17">
        <v>378</v>
      </c>
      <c r="H285" s="17">
        <v>13.978</v>
      </c>
      <c r="I285" s="17">
        <v>-229.268</v>
      </c>
      <c r="J285" s="17">
        <v>1938.9</v>
      </c>
      <c r="K285" s="17">
        <v>122</v>
      </c>
      <c r="L285" s="17">
        <v>-2.9000000000000001E-2</v>
      </c>
      <c r="M285" s="17">
        <v>35.445</v>
      </c>
      <c r="N285" s="17">
        <v>50.364069999999998</v>
      </c>
      <c r="O285" s="17">
        <v>23974.6</v>
      </c>
      <c r="P285" s="17">
        <v>974.7</v>
      </c>
      <c r="Q285" s="17">
        <v>-14.824999999999999</v>
      </c>
      <c r="R285" s="17">
        <v>18725.5</v>
      </c>
      <c r="S285" s="17">
        <v>19.11</v>
      </c>
      <c r="T285" s="17">
        <v>-35.630000000000003</v>
      </c>
      <c r="U285" s="17">
        <v>-0.1</v>
      </c>
      <c r="V285" s="17">
        <v>-4.2350000000000003</v>
      </c>
      <c r="W285" s="17">
        <v>16166.5322</v>
      </c>
      <c r="X285" s="17">
        <v>4377</v>
      </c>
      <c r="Y285" s="17">
        <v>26.53</v>
      </c>
      <c r="Z285" s="17">
        <v>-144.77699999999999</v>
      </c>
    </row>
    <row r="286" spans="1:26" x14ac:dyDescent="0.2">
      <c r="A286" s="27">
        <v>45216</v>
      </c>
      <c r="B286" s="17">
        <v>401.12</v>
      </c>
      <c r="C286" s="14">
        <v>3.6749999999999998</v>
      </c>
      <c r="D286" s="17">
        <v>-206.02799999999999</v>
      </c>
      <c r="E286" s="17">
        <v>75.58</v>
      </c>
      <c r="F286" s="17">
        <v>53.95</v>
      </c>
      <c r="G286" s="17">
        <v>385.47500000000002</v>
      </c>
      <c r="H286" s="17">
        <v>14.683</v>
      </c>
      <c r="I286" s="17">
        <v>-270.56700000000001</v>
      </c>
      <c r="J286" s="17">
        <v>1920.6</v>
      </c>
      <c r="K286" s="17">
        <v>115.1</v>
      </c>
      <c r="L286" s="17">
        <v>-1.15E-2</v>
      </c>
      <c r="M286" s="17">
        <v>42.685000000000002</v>
      </c>
      <c r="N286" s="17">
        <v>46.86215</v>
      </c>
      <c r="O286" s="17">
        <v>27092.5</v>
      </c>
      <c r="P286" s="17">
        <v>959.3</v>
      </c>
      <c r="Q286" s="17">
        <v>-12.439</v>
      </c>
      <c r="R286" s="17">
        <v>18453.75</v>
      </c>
      <c r="S286" s="17">
        <v>19.613</v>
      </c>
      <c r="T286" s="17">
        <v>-36</v>
      </c>
      <c r="U286" s="17">
        <v>-0.108</v>
      </c>
      <c r="V286" s="17">
        <v>-4.1980000000000004</v>
      </c>
      <c r="W286" s="17">
        <v>16166.5322</v>
      </c>
      <c r="X286" s="17">
        <v>3686.5</v>
      </c>
      <c r="Y286" s="17">
        <v>26.895</v>
      </c>
      <c r="Z286" s="17">
        <v>-144.893</v>
      </c>
    </row>
    <row r="287" spans="1:26" x14ac:dyDescent="0.2">
      <c r="A287" s="27">
        <v>45215</v>
      </c>
      <c r="B287" s="17">
        <v>412.45699999999999</v>
      </c>
      <c r="C287" s="14">
        <v>3.9</v>
      </c>
      <c r="D287" s="17">
        <v>-190.83799999999999</v>
      </c>
      <c r="E287" s="17">
        <v>76.674999999999997</v>
      </c>
      <c r="F287" s="17">
        <v>54.1</v>
      </c>
      <c r="G287" s="17">
        <v>387.54500000000002</v>
      </c>
      <c r="H287" s="17">
        <v>18</v>
      </c>
      <c r="I287" s="17">
        <v>-294.471</v>
      </c>
      <c r="J287" s="17">
        <v>1914.712</v>
      </c>
      <c r="K287" s="17">
        <v>120</v>
      </c>
      <c r="L287" s="17">
        <v>-2.5000000000000001E-3</v>
      </c>
      <c r="M287" s="17">
        <v>45.14</v>
      </c>
      <c r="N287" s="17">
        <v>49.676119999999997</v>
      </c>
      <c r="O287" s="17">
        <v>24290.6</v>
      </c>
      <c r="P287" s="17">
        <v>972.2</v>
      </c>
      <c r="Q287" s="17">
        <v>-13.347</v>
      </c>
      <c r="R287" s="17">
        <v>18456</v>
      </c>
      <c r="S287" s="17">
        <v>22.145</v>
      </c>
      <c r="T287" s="17">
        <v>-36.268000000000001</v>
      </c>
      <c r="U287" s="17">
        <v>-0.104</v>
      </c>
      <c r="V287" s="17">
        <v>-4.2</v>
      </c>
      <c r="W287" s="17">
        <v>16166.5322</v>
      </c>
      <c r="X287" s="17">
        <v>5883.8</v>
      </c>
      <c r="Y287" s="17">
        <v>26.89</v>
      </c>
      <c r="Z287" s="17">
        <v>-144.81</v>
      </c>
    </row>
    <row r="288" spans="1:26" x14ac:dyDescent="0.2">
      <c r="A288" s="27">
        <v>45212</v>
      </c>
      <c r="B288" s="17">
        <v>413.15</v>
      </c>
      <c r="C288" s="14">
        <v>3.75</v>
      </c>
      <c r="D288" s="17">
        <v>-198.70500000000001</v>
      </c>
      <c r="E288" s="17">
        <v>78.438000000000002</v>
      </c>
      <c r="F288" s="17">
        <v>54.3</v>
      </c>
      <c r="G288" s="17">
        <v>391.71</v>
      </c>
      <c r="H288" s="17">
        <v>19</v>
      </c>
      <c r="I288" s="17">
        <v>-248.24199999999999</v>
      </c>
      <c r="J288" s="17">
        <v>1942.5</v>
      </c>
      <c r="K288" s="17">
        <v>115</v>
      </c>
      <c r="L288" s="17">
        <v>5.0000000000000001E-4</v>
      </c>
      <c r="M288" s="17">
        <v>49.5</v>
      </c>
      <c r="N288" s="17">
        <v>55.344999999999999</v>
      </c>
      <c r="O288" s="17">
        <v>24720.3</v>
      </c>
      <c r="P288" s="17">
        <v>1001.3</v>
      </c>
      <c r="Q288" s="17">
        <v>-18.25</v>
      </c>
      <c r="R288" s="17">
        <v>18367</v>
      </c>
      <c r="S288" s="17">
        <v>22.033000000000001</v>
      </c>
      <c r="T288" s="17">
        <v>-37.664999999999999</v>
      </c>
      <c r="U288" s="17">
        <v>-0.1</v>
      </c>
      <c r="V288" s="17">
        <v>-4.25</v>
      </c>
      <c r="W288" s="17">
        <v>16166.5322</v>
      </c>
      <c r="X288" s="17">
        <v>8148.5</v>
      </c>
      <c r="Y288" s="17">
        <v>27.254000000000001</v>
      </c>
      <c r="Z288" s="17">
        <v>-147.34800000000001</v>
      </c>
    </row>
    <row r="289" spans="1:26" x14ac:dyDescent="0.2">
      <c r="A289" s="27">
        <v>45211</v>
      </c>
      <c r="B289" s="17">
        <v>438.45</v>
      </c>
      <c r="C289" s="14">
        <v>4.05</v>
      </c>
      <c r="D289" s="17">
        <v>-227</v>
      </c>
      <c r="E289" s="17">
        <v>75.59</v>
      </c>
      <c r="F289" s="17">
        <v>54.145000000000003</v>
      </c>
      <c r="G289" s="17">
        <v>395.08</v>
      </c>
      <c r="H289" s="17">
        <v>18</v>
      </c>
      <c r="I289" s="17">
        <v>-188.251</v>
      </c>
      <c r="J289" s="17">
        <v>1976</v>
      </c>
      <c r="K289" s="17">
        <v>116</v>
      </c>
      <c r="L289" s="17">
        <v>-2.5000000000000001E-3</v>
      </c>
      <c r="M289" s="17">
        <v>43.65</v>
      </c>
      <c r="N289" s="17">
        <v>53.18</v>
      </c>
      <c r="O289" s="17">
        <v>27260</v>
      </c>
      <c r="P289" s="17">
        <v>1018.8</v>
      </c>
      <c r="Q289" s="17">
        <v>-19.154</v>
      </c>
      <c r="R289" s="17">
        <v>17093</v>
      </c>
      <c r="S289" s="17">
        <v>25.414999999999999</v>
      </c>
      <c r="T289" s="17">
        <v>-38.255000000000003</v>
      </c>
      <c r="U289" s="17">
        <v>-0.11799999999999999</v>
      </c>
      <c r="V289" s="17">
        <v>-4.2350000000000003</v>
      </c>
      <c r="W289" s="17">
        <v>16166.5322</v>
      </c>
      <c r="X289" s="17">
        <v>6690.8</v>
      </c>
      <c r="Y289" s="17">
        <v>27.677</v>
      </c>
      <c r="Z289" s="17">
        <v>-149.53</v>
      </c>
    </row>
    <row r="290" spans="1:26" x14ac:dyDescent="0.2">
      <c r="A290" s="27">
        <v>45210</v>
      </c>
      <c r="B290" s="17">
        <v>440.54</v>
      </c>
      <c r="C290" s="14">
        <v>4.2</v>
      </c>
      <c r="D290" s="17">
        <v>-214.375</v>
      </c>
      <c r="E290" s="17">
        <v>71.974999999999994</v>
      </c>
      <c r="F290" s="17">
        <v>52.75</v>
      </c>
      <c r="G290" s="17">
        <v>383</v>
      </c>
      <c r="H290" s="17">
        <v>16</v>
      </c>
      <c r="I290" s="17">
        <v>-259.75200000000001</v>
      </c>
      <c r="J290" s="17">
        <v>1902.5</v>
      </c>
      <c r="K290" s="17">
        <v>114</v>
      </c>
      <c r="L290" s="17">
        <v>7.4999999999999997E-3</v>
      </c>
      <c r="M290" s="17">
        <v>41.02</v>
      </c>
      <c r="N290" s="17">
        <v>48.26097</v>
      </c>
      <c r="O290" s="17">
        <v>26420</v>
      </c>
      <c r="P290" s="17">
        <v>985.2</v>
      </c>
      <c r="Q290" s="17">
        <v>-21.417000000000002</v>
      </c>
      <c r="R290" s="17">
        <v>16945</v>
      </c>
      <c r="S290" s="17">
        <v>24.193000000000001</v>
      </c>
      <c r="T290" s="17">
        <v>-37.35</v>
      </c>
      <c r="U290" s="17">
        <v>-0.123</v>
      </c>
      <c r="V290" s="17">
        <v>-3.83</v>
      </c>
      <c r="W290" s="17">
        <v>16166.5322</v>
      </c>
      <c r="X290" s="17">
        <v>9000</v>
      </c>
      <c r="Y290" s="17">
        <v>26.9</v>
      </c>
      <c r="Z290" s="17">
        <v>-144.38999999999999</v>
      </c>
    </row>
    <row r="291" spans="1:26" x14ac:dyDescent="0.2">
      <c r="A291" s="27">
        <v>45209</v>
      </c>
      <c r="B291" s="17">
        <v>400.24200000000002</v>
      </c>
      <c r="C291" s="14">
        <v>4.57</v>
      </c>
      <c r="D291" s="17">
        <v>-180</v>
      </c>
      <c r="E291" s="17">
        <v>70.53</v>
      </c>
      <c r="F291" s="17">
        <v>54.69</v>
      </c>
      <c r="G291" s="17">
        <v>392.5</v>
      </c>
      <c r="H291" s="17">
        <v>18.742999999999999</v>
      </c>
      <c r="I291" s="17">
        <v>-222.76900000000001</v>
      </c>
      <c r="J291" s="17">
        <v>1921.9</v>
      </c>
      <c r="K291" s="17">
        <v>111</v>
      </c>
      <c r="L291" s="17">
        <v>3.0499999999999999E-2</v>
      </c>
      <c r="M291" s="17">
        <v>42.5</v>
      </c>
      <c r="N291" s="17">
        <v>51.711550000000003</v>
      </c>
      <c r="O291" s="17">
        <v>26190</v>
      </c>
      <c r="P291" s="17">
        <v>995.5</v>
      </c>
      <c r="Q291" s="17">
        <v>-18.945</v>
      </c>
      <c r="R291" s="17">
        <v>17002.5</v>
      </c>
      <c r="S291" s="17">
        <v>25.19</v>
      </c>
      <c r="T291" s="17">
        <v>-37.634999999999998</v>
      </c>
      <c r="U291" s="17">
        <v>-0.105</v>
      </c>
      <c r="V291" s="17">
        <v>-4.0519999999999996</v>
      </c>
      <c r="W291" s="17">
        <v>16166.5322</v>
      </c>
      <c r="X291" s="17">
        <v>8339</v>
      </c>
      <c r="Y291" s="17">
        <v>27.16</v>
      </c>
      <c r="Z291" s="17">
        <v>-144.17500000000001</v>
      </c>
    </row>
    <row r="292" spans="1:26" x14ac:dyDescent="0.2">
      <c r="A292" s="27">
        <v>45208</v>
      </c>
      <c r="B292" s="17">
        <v>411.71499999999997</v>
      </c>
      <c r="C292" s="14">
        <v>4.8029999999999999</v>
      </c>
      <c r="D292" s="17">
        <v>-152.43</v>
      </c>
      <c r="E292" s="17">
        <v>71.980999999999995</v>
      </c>
      <c r="F292" s="17">
        <v>54.924999999999997</v>
      </c>
      <c r="G292" s="17">
        <v>402.435</v>
      </c>
      <c r="H292" s="17">
        <v>13.06</v>
      </c>
      <c r="I292" s="17">
        <v>-262.971</v>
      </c>
      <c r="J292" s="17">
        <v>1892.2</v>
      </c>
      <c r="K292" s="17">
        <v>120.1</v>
      </c>
      <c r="L292" s="17">
        <v>4.0500000000000001E-2</v>
      </c>
      <c r="M292" s="17">
        <v>47.5</v>
      </c>
      <c r="N292" s="17">
        <v>49.857100000000003</v>
      </c>
      <c r="O292" s="17">
        <v>27852.5</v>
      </c>
      <c r="P292" s="17">
        <v>996</v>
      </c>
      <c r="Q292" s="17">
        <v>-16.36</v>
      </c>
      <c r="R292" s="17">
        <v>17538.5</v>
      </c>
      <c r="S292" s="17">
        <v>28.164999999999999</v>
      </c>
      <c r="T292" s="17">
        <v>-38.174999999999997</v>
      </c>
      <c r="U292" s="17">
        <v>-0.11</v>
      </c>
      <c r="V292" s="17">
        <v>-3.97</v>
      </c>
      <c r="W292" s="17">
        <v>16166.5322</v>
      </c>
      <c r="X292" s="17">
        <v>6858</v>
      </c>
      <c r="Y292" s="17">
        <v>27.225000000000001</v>
      </c>
      <c r="Z292" s="17">
        <v>-144.19999999999999</v>
      </c>
    </row>
    <row r="293" spans="1:26" x14ac:dyDescent="0.2">
      <c r="A293" s="27">
        <v>45205</v>
      </c>
      <c r="B293" s="17">
        <v>397.37799999999999</v>
      </c>
      <c r="C293" s="14">
        <v>4.9000000000000004</v>
      </c>
      <c r="D293" s="17">
        <v>-137.5</v>
      </c>
      <c r="E293" s="17">
        <v>75.900000000000006</v>
      </c>
      <c r="F293" s="17">
        <v>56.545000000000002</v>
      </c>
      <c r="G293" s="17">
        <v>407.5</v>
      </c>
      <c r="H293" s="17">
        <v>16</v>
      </c>
      <c r="I293" s="17">
        <v>-264.49700000000001</v>
      </c>
      <c r="J293" s="17">
        <v>1882.3</v>
      </c>
      <c r="K293" s="17">
        <v>120.1</v>
      </c>
      <c r="L293" s="17">
        <v>0.03</v>
      </c>
      <c r="M293" s="17">
        <v>40.9</v>
      </c>
      <c r="N293" s="17">
        <v>49.499099999999999</v>
      </c>
      <c r="O293" s="17">
        <v>25615</v>
      </c>
      <c r="P293" s="17">
        <v>1003.5</v>
      </c>
      <c r="Q293" s="17">
        <v>-18.75</v>
      </c>
      <c r="R293" s="17">
        <v>16888.375</v>
      </c>
      <c r="S293" s="17">
        <v>28.39</v>
      </c>
      <c r="T293" s="17">
        <v>-38.454999999999998</v>
      </c>
      <c r="U293" s="17">
        <v>-0.121</v>
      </c>
      <c r="V293" s="17">
        <v>-3.9550000000000001</v>
      </c>
      <c r="W293" s="17">
        <v>16166.5322</v>
      </c>
      <c r="X293" s="17">
        <v>7028</v>
      </c>
      <c r="Y293" s="17">
        <v>27.533000000000001</v>
      </c>
      <c r="Z293" s="17">
        <v>-144.43</v>
      </c>
    </row>
    <row r="294" spans="1:26" x14ac:dyDescent="0.2">
      <c r="A294" s="27">
        <v>45204</v>
      </c>
      <c r="B294" s="17">
        <v>398.07499999999999</v>
      </c>
      <c r="C294" s="14">
        <v>5.0999999999999996</v>
      </c>
      <c r="D294" s="17">
        <v>-142.84</v>
      </c>
      <c r="E294" s="17">
        <v>73.094999999999999</v>
      </c>
      <c r="F294" s="17">
        <v>56.33</v>
      </c>
      <c r="G294" s="17">
        <v>409.92200000000003</v>
      </c>
      <c r="H294" s="17">
        <v>17.175000000000001</v>
      </c>
      <c r="I294" s="17">
        <v>-182.74799999999999</v>
      </c>
      <c r="J294" s="17">
        <v>1909.3</v>
      </c>
      <c r="K294" s="17">
        <v>120</v>
      </c>
      <c r="L294" s="17">
        <v>2.5499999999999998E-2</v>
      </c>
      <c r="M294" s="17">
        <v>37.545000000000002</v>
      </c>
      <c r="N294" s="17">
        <v>53.796399999999998</v>
      </c>
      <c r="O294" s="17">
        <v>25490</v>
      </c>
      <c r="P294" s="17">
        <v>1014.5</v>
      </c>
      <c r="Q294" s="17">
        <v>-18.111999999999998</v>
      </c>
      <c r="R294" s="17">
        <v>16450</v>
      </c>
      <c r="S294" s="17">
        <v>27.73</v>
      </c>
      <c r="T294" s="17">
        <v>-38.75</v>
      </c>
      <c r="U294" s="17">
        <v>-9.5000000000000001E-2</v>
      </c>
      <c r="V294" s="17">
        <v>-4.1950000000000003</v>
      </c>
      <c r="W294" s="17">
        <v>16166.5322</v>
      </c>
      <c r="X294" s="17">
        <v>3796</v>
      </c>
      <c r="Y294" s="17">
        <v>27.274999999999999</v>
      </c>
      <c r="Z294" s="17">
        <v>-146.05199999999999</v>
      </c>
    </row>
    <row r="295" spans="1:26" x14ac:dyDescent="0.2">
      <c r="A295" s="27">
        <v>45203</v>
      </c>
      <c r="B295" s="17">
        <v>389.46699999999998</v>
      </c>
      <c r="C295" s="14">
        <v>5.0999999999999996</v>
      </c>
      <c r="D295" s="17">
        <v>-155.43</v>
      </c>
      <c r="E295" s="17">
        <v>69.150000000000006</v>
      </c>
      <c r="F295" s="17">
        <v>55.62</v>
      </c>
      <c r="G295" s="17">
        <v>405</v>
      </c>
      <c r="H295" s="17">
        <v>20</v>
      </c>
      <c r="I295" s="17">
        <v>-215.97399999999999</v>
      </c>
      <c r="J295" s="17">
        <v>1858.1</v>
      </c>
      <c r="K295" s="17">
        <v>120</v>
      </c>
      <c r="L295" s="17">
        <v>4.0500000000000001E-2</v>
      </c>
      <c r="M295" s="17">
        <v>45.024999999999999</v>
      </c>
      <c r="N295" s="17">
        <v>53.905299999999997</v>
      </c>
      <c r="O295" s="17">
        <v>23668.6</v>
      </c>
      <c r="P295" s="17">
        <v>1010</v>
      </c>
      <c r="Q295" s="17">
        <v>-17.233000000000001</v>
      </c>
      <c r="R295" s="17">
        <v>17220.5</v>
      </c>
      <c r="S295" s="17">
        <v>27.332999999999998</v>
      </c>
      <c r="T295" s="17">
        <v>-38.1</v>
      </c>
      <c r="U295" s="17">
        <v>-8.6499999999999994E-2</v>
      </c>
      <c r="V295" s="17">
        <v>-4.0129999999999999</v>
      </c>
      <c r="W295" s="17">
        <v>16166.5322</v>
      </c>
      <c r="X295" s="17">
        <v>4530</v>
      </c>
      <c r="Y295" s="17">
        <v>26.79</v>
      </c>
      <c r="Z295" s="17">
        <v>-144.38999999999999</v>
      </c>
    </row>
    <row r="296" spans="1:26" x14ac:dyDescent="0.2">
      <c r="A296" s="27">
        <v>45202</v>
      </c>
      <c r="B296" s="17">
        <v>394.80200000000002</v>
      </c>
      <c r="C296" s="14">
        <v>5.0999999999999996</v>
      </c>
      <c r="D296" s="17">
        <v>-162.16</v>
      </c>
      <c r="E296" s="17">
        <v>64.55</v>
      </c>
      <c r="F296" s="17">
        <v>55.64</v>
      </c>
      <c r="G296" s="17">
        <v>397.95</v>
      </c>
      <c r="H296" s="17">
        <v>17.11</v>
      </c>
      <c r="I296" s="17">
        <v>-158.501</v>
      </c>
      <c r="J296" s="17">
        <v>1855.9</v>
      </c>
      <c r="K296" s="17">
        <v>126</v>
      </c>
      <c r="L296" s="17">
        <v>0.05</v>
      </c>
      <c r="M296" s="17">
        <v>42.5</v>
      </c>
      <c r="N296" s="17">
        <v>52.555</v>
      </c>
      <c r="O296" s="17">
        <v>27905</v>
      </c>
      <c r="P296" s="17">
        <v>1027.0999999999999</v>
      </c>
      <c r="Q296" s="17">
        <v>-15.75</v>
      </c>
      <c r="R296" s="17">
        <v>17791.011999999999</v>
      </c>
      <c r="S296" s="17">
        <v>24.875</v>
      </c>
      <c r="T296" s="17">
        <v>-38</v>
      </c>
      <c r="U296" s="17">
        <v>-9.2499999999999999E-2</v>
      </c>
      <c r="V296" s="17">
        <v>-4.1989999999999998</v>
      </c>
      <c r="W296" s="17">
        <v>16166.5322</v>
      </c>
      <c r="X296" s="17">
        <v>5265</v>
      </c>
      <c r="Y296" s="17">
        <v>26.83</v>
      </c>
      <c r="Z296" s="17">
        <v>-144.15</v>
      </c>
    </row>
    <row r="297" spans="1:26" x14ac:dyDescent="0.2">
      <c r="A297" s="27">
        <v>45201</v>
      </c>
      <c r="B297" s="17">
        <v>392.97500000000002</v>
      </c>
      <c r="C297" s="14">
        <v>4.55</v>
      </c>
      <c r="D297" s="17">
        <v>-175.70500000000001</v>
      </c>
      <c r="E297" s="17">
        <v>62.762</v>
      </c>
      <c r="F297" s="17">
        <v>54.91</v>
      </c>
      <c r="G297" s="17">
        <v>397.5</v>
      </c>
      <c r="H297" s="17">
        <v>17.603000000000002</v>
      </c>
      <c r="I297" s="17">
        <v>-259.7</v>
      </c>
      <c r="J297" s="17">
        <v>1822</v>
      </c>
      <c r="K297" s="17">
        <v>129.5</v>
      </c>
      <c r="L297" s="17">
        <v>0.05</v>
      </c>
      <c r="M297" s="17">
        <v>53.005000000000003</v>
      </c>
      <c r="N297" s="17">
        <v>57.335000000000001</v>
      </c>
      <c r="O297" s="17">
        <v>28775</v>
      </c>
      <c r="P297" s="17">
        <v>1026</v>
      </c>
      <c r="Q297" s="17">
        <v>-15.465</v>
      </c>
      <c r="R297" s="17">
        <v>18537.25</v>
      </c>
      <c r="S297" s="17">
        <v>23.785</v>
      </c>
      <c r="T297" s="17">
        <v>-37.74</v>
      </c>
      <c r="U297" s="17">
        <v>-0.11</v>
      </c>
      <c r="V297" s="17">
        <v>-4.2350000000000003</v>
      </c>
      <c r="W297" s="17">
        <v>16166.5322</v>
      </c>
      <c r="X297" s="17">
        <v>4530</v>
      </c>
      <c r="Y297" s="17">
        <v>27.024999999999999</v>
      </c>
      <c r="Z297" s="17">
        <v>-146.22999999999999</v>
      </c>
    </row>
    <row r="298" spans="1:26" x14ac:dyDescent="0.2">
      <c r="A298" s="27">
        <v>45198</v>
      </c>
      <c r="B298" s="17">
        <v>397.54700000000003</v>
      </c>
      <c r="C298" s="14">
        <v>4.0119999999999996</v>
      </c>
      <c r="D298" s="17">
        <v>-180.00299999999999</v>
      </c>
      <c r="E298" s="17">
        <v>65.438000000000002</v>
      </c>
      <c r="F298" s="17">
        <v>55.905000000000001</v>
      </c>
      <c r="G298" s="17">
        <v>409.38900000000001</v>
      </c>
      <c r="H298" s="17">
        <v>16</v>
      </c>
      <c r="I298" s="17">
        <v>-233.49299999999999</v>
      </c>
      <c r="J298" s="17">
        <v>1822.7</v>
      </c>
      <c r="K298" s="17">
        <v>132</v>
      </c>
      <c r="L298" s="17">
        <v>2.4500000000000001E-2</v>
      </c>
      <c r="M298" s="17">
        <v>70.025000000000006</v>
      </c>
      <c r="N298" s="17">
        <v>61.180529999999997</v>
      </c>
      <c r="O298" s="17">
        <v>26804.400000000001</v>
      </c>
      <c r="P298" s="17">
        <v>1040.9000000000001</v>
      </c>
      <c r="Q298" s="17">
        <v>-18.8</v>
      </c>
      <c r="R298" s="17">
        <v>20320.75</v>
      </c>
      <c r="S298" s="17">
        <v>23.733000000000001</v>
      </c>
      <c r="T298" s="17">
        <v>-37.924999999999997</v>
      </c>
      <c r="U298" s="17">
        <v>-0.13100000000000001</v>
      </c>
      <c r="V298" s="17">
        <v>-4.17</v>
      </c>
      <c r="W298" s="17">
        <v>16166.5322</v>
      </c>
      <c r="X298" s="17">
        <v>6030</v>
      </c>
      <c r="Y298" s="17">
        <v>27.62</v>
      </c>
      <c r="Z298" s="17">
        <v>-147.27699999999999</v>
      </c>
    </row>
    <row r="299" spans="1:26" x14ac:dyDescent="0.2">
      <c r="A299" s="27">
        <v>45197</v>
      </c>
      <c r="B299" s="17">
        <v>416.52</v>
      </c>
      <c r="C299" s="14">
        <v>4.3</v>
      </c>
      <c r="D299" s="17">
        <v>-160.5</v>
      </c>
      <c r="E299" s="17">
        <v>67.875</v>
      </c>
      <c r="F299" s="17">
        <v>55.674999999999997</v>
      </c>
      <c r="G299" s="17">
        <v>417.28500000000003</v>
      </c>
      <c r="H299" s="17">
        <v>17</v>
      </c>
      <c r="I299" s="17">
        <v>-192.74199999999999</v>
      </c>
      <c r="J299" s="17">
        <v>1881.48</v>
      </c>
      <c r="K299" s="17">
        <v>130.5</v>
      </c>
      <c r="L299" s="17">
        <v>5.3999999999999999E-2</v>
      </c>
      <c r="M299" s="17">
        <v>72.215000000000003</v>
      </c>
      <c r="N299" s="17">
        <v>58.555579999999999</v>
      </c>
      <c r="O299" s="17">
        <v>25110.9</v>
      </c>
      <c r="P299" s="17">
        <v>1077</v>
      </c>
      <c r="Q299" s="17">
        <v>-15.25</v>
      </c>
      <c r="R299" s="17">
        <v>18389.75</v>
      </c>
      <c r="S299" s="17">
        <v>24.795000000000002</v>
      </c>
      <c r="T299" s="17">
        <v>-38.450000000000003</v>
      </c>
      <c r="U299" s="17">
        <v>-0.106</v>
      </c>
      <c r="V299" s="17">
        <v>-4.25</v>
      </c>
      <c r="W299" s="17">
        <v>16166.5322</v>
      </c>
      <c r="X299" s="17">
        <v>6000</v>
      </c>
      <c r="Y299" s="17">
        <v>28.11</v>
      </c>
      <c r="Z299" s="17">
        <v>-149.64699999999999</v>
      </c>
    </row>
    <row r="300" spans="1:26" x14ac:dyDescent="0.2">
      <c r="A300" s="27">
        <v>45196</v>
      </c>
      <c r="B300" s="17">
        <v>387.74</v>
      </c>
      <c r="C300" s="14">
        <v>4.8499999999999996</v>
      </c>
      <c r="D300" s="17">
        <v>-152.5</v>
      </c>
      <c r="E300" s="17">
        <v>68</v>
      </c>
      <c r="F300" s="17">
        <v>56.15</v>
      </c>
      <c r="G300" s="17">
        <v>410</v>
      </c>
      <c r="H300" s="17">
        <v>13.46</v>
      </c>
      <c r="I300" s="17">
        <v>-205.751</v>
      </c>
      <c r="J300" s="17">
        <v>1849.885</v>
      </c>
      <c r="K300" s="17">
        <v>125</v>
      </c>
      <c r="L300" s="17">
        <v>6.0499999999999998E-2</v>
      </c>
      <c r="M300" s="17">
        <v>80.75</v>
      </c>
      <c r="N300" s="17">
        <v>55.215000000000003</v>
      </c>
      <c r="O300" s="17">
        <v>23371.4</v>
      </c>
      <c r="P300" s="17">
        <v>1067.4000000000001</v>
      </c>
      <c r="Q300" s="17">
        <v>-14.78</v>
      </c>
      <c r="R300" s="17">
        <v>16258.165999999999</v>
      </c>
      <c r="S300" s="17">
        <v>24.992999999999999</v>
      </c>
      <c r="T300" s="17">
        <v>-36.865000000000002</v>
      </c>
      <c r="U300" s="17">
        <v>-7.9000000000000001E-2</v>
      </c>
      <c r="V300" s="17">
        <v>-4.29</v>
      </c>
      <c r="W300" s="17">
        <v>16166.5322</v>
      </c>
      <c r="X300" s="17">
        <v>6520.8</v>
      </c>
      <c r="Y300" s="17">
        <v>27.861000000000001</v>
      </c>
      <c r="Z300" s="17">
        <v>-149.65</v>
      </c>
    </row>
    <row r="301" spans="1:26" x14ac:dyDescent="0.2">
      <c r="A301" s="27">
        <v>45195</v>
      </c>
      <c r="B301" s="17">
        <v>373.35</v>
      </c>
      <c r="C301" s="14">
        <v>4.95</v>
      </c>
      <c r="D301" s="17">
        <v>-139.13499999999999</v>
      </c>
      <c r="E301" s="17">
        <v>65.375</v>
      </c>
      <c r="F301" s="17">
        <v>55</v>
      </c>
      <c r="G301" s="17">
        <v>402.5</v>
      </c>
      <c r="H301" s="17">
        <v>13</v>
      </c>
      <c r="I301" s="17">
        <v>-195.84700000000001</v>
      </c>
      <c r="J301" s="17">
        <v>1806.4</v>
      </c>
      <c r="K301" s="17">
        <v>120</v>
      </c>
      <c r="L301" s="17">
        <v>0.05</v>
      </c>
      <c r="M301" s="17">
        <v>77.760000000000005</v>
      </c>
      <c r="N301" s="17">
        <v>58.19</v>
      </c>
      <c r="O301" s="17">
        <v>24417.8</v>
      </c>
      <c r="P301" s="17">
        <v>1037</v>
      </c>
      <c r="Q301" s="17">
        <v>-16.71</v>
      </c>
      <c r="R301" s="17">
        <v>15742.54</v>
      </c>
      <c r="S301" s="17">
        <v>23.14</v>
      </c>
      <c r="T301" s="17">
        <v>-35.729999999999997</v>
      </c>
      <c r="U301" s="17">
        <v>-6.6000000000000003E-2</v>
      </c>
      <c r="V301" s="17">
        <v>-4.13</v>
      </c>
      <c r="W301" s="17">
        <v>16166.5322</v>
      </c>
      <c r="X301" s="17">
        <v>9419.5</v>
      </c>
      <c r="Y301" s="17">
        <v>27.24</v>
      </c>
      <c r="Z301" s="17">
        <v>-144.62</v>
      </c>
    </row>
    <row r="302" spans="1:26" x14ac:dyDescent="0.2">
      <c r="A302" s="27">
        <v>45194</v>
      </c>
      <c r="B302" s="17">
        <v>377.05</v>
      </c>
      <c r="C302" s="14">
        <v>4.9969999999999999</v>
      </c>
      <c r="D302" s="17">
        <v>-131.03</v>
      </c>
      <c r="E302" s="17">
        <v>63.75</v>
      </c>
      <c r="F302" s="17">
        <v>54.05</v>
      </c>
      <c r="G302" s="17">
        <v>400</v>
      </c>
      <c r="H302" s="17">
        <v>12</v>
      </c>
      <c r="I302" s="17">
        <v>-215.745</v>
      </c>
      <c r="J302" s="17">
        <v>1781.2</v>
      </c>
      <c r="K302" s="17">
        <v>125</v>
      </c>
      <c r="L302" s="17">
        <v>5.0000000000000001E-4</v>
      </c>
      <c r="M302" s="17">
        <v>75</v>
      </c>
      <c r="N302" s="17">
        <v>58.890009999999997</v>
      </c>
      <c r="O302" s="17">
        <v>21108.9</v>
      </c>
      <c r="P302" s="17">
        <v>985.5</v>
      </c>
      <c r="Q302" s="17">
        <v>-17.677</v>
      </c>
      <c r="R302" s="17">
        <v>14779.867</v>
      </c>
      <c r="S302" s="17">
        <v>24.324999999999999</v>
      </c>
      <c r="T302" s="17">
        <v>-35.75</v>
      </c>
      <c r="U302" s="17">
        <v>-7.4999999999999997E-2</v>
      </c>
      <c r="V302" s="17">
        <v>-4.2949999999999999</v>
      </c>
      <c r="W302" s="17">
        <v>16166.5322</v>
      </c>
      <c r="X302" s="17">
        <v>9282.7999999999993</v>
      </c>
      <c r="Y302" s="17">
        <v>27.36</v>
      </c>
      <c r="Z302" s="17">
        <v>-144.23500000000001</v>
      </c>
    </row>
    <row r="303" spans="1:26" x14ac:dyDescent="0.2">
      <c r="A303" s="27">
        <v>45191</v>
      </c>
      <c r="B303" s="17">
        <v>379.93</v>
      </c>
      <c r="C303" s="14">
        <v>4.9379999999999997</v>
      </c>
      <c r="D303" s="17">
        <v>-150.97999999999999</v>
      </c>
      <c r="E303" s="17">
        <v>64.075000000000003</v>
      </c>
      <c r="F303" s="17">
        <v>54.914999999999999</v>
      </c>
      <c r="G303" s="17">
        <v>397.51</v>
      </c>
      <c r="H303" s="17">
        <v>15</v>
      </c>
      <c r="I303" s="17">
        <v>-327.80200000000002</v>
      </c>
      <c r="J303" s="17">
        <v>1812.2</v>
      </c>
      <c r="K303" s="17">
        <v>121.3</v>
      </c>
      <c r="L303" s="17">
        <v>5.0000000000000001E-4</v>
      </c>
      <c r="M303" s="17">
        <v>78.53</v>
      </c>
      <c r="N303" s="17">
        <v>60.46</v>
      </c>
      <c r="O303" s="17">
        <v>22556</v>
      </c>
      <c r="P303" s="17">
        <v>983</v>
      </c>
      <c r="Q303" s="17">
        <v>-15.2</v>
      </c>
      <c r="R303" s="17">
        <v>13819.563</v>
      </c>
      <c r="S303" s="17">
        <v>21.24</v>
      </c>
      <c r="T303" s="17">
        <v>-37.450000000000003</v>
      </c>
      <c r="U303" s="17">
        <v>-9.9299999999999999E-2</v>
      </c>
      <c r="V303" s="17">
        <v>-4.2149999999999999</v>
      </c>
      <c r="W303" s="17">
        <v>16166.5322</v>
      </c>
      <c r="X303" s="17">
        <v>9437.2999999999993</v>
      </c>
      <c r="Y303" s="17">
        <v>27.978999999999999</v>
      </c>
      <c r="Z303" s="17">
        <v>-145.774</v>
      </c>
    </row>
    <row r="304" spans="1:26" x14ac:dyDescent="0.2">
      <c r="A304" s="27">
        <v>45190</v>
      </c>
      <c r="B304" s="17">
        <v>387.39299999999997</v>
      </c>
      <c r="C304" s="14">
        <v>5.33</v>
      </c>
      <c r="D304" s="17">
        <v>-162.863</v>
      </c>
      <c r="E304" s="17">
        <v>64.099999999999994</v>
      </c>
      <c r="F304" s="17">
        <v>55.744999999999997</v>
      </c>
      <c r="G304" s="17">
        <v>405.13499999999999</v>
      </c>
      <c r="H304" s="17">
        <v>15</v>
      </c>
      <c r="I304" s="17">
        <v>-225.99199999999999</v>
      </c>
      <c r="J304" s="17">
        <v>1863.9</v>
      </c>
      <c r="K304" s="17">
        <v>125</v>
      </c>
      <c r="L304" s="17">
        <v>0.01</v>
      </c>
      <c r="M304" s="17">
        <v>81.474999999999994</v>
      </c>
      <c r="N304" s="17">
        <v>60.237499999999997</v>
      </c>
      <c r="O304" s="17">
        <v>23625</v>
      </c>
      <c r="P304" s="17">
        <v>985.5</v>
      </c>
      <c r="Q304" s="17">
        <v>-12.994</v>
      </c>
      <c r="R304" s="17">
        <v>12592.537</v>
      </c>
      <c r="S304" s="17">
        <v>25.108000000000001</v>
      </c>
      <c r="T304" s="17">
        <v>-38</v>
      </c>
      <c r="U304" s="17">
        <v>-0.09</v>
      </c>
      <c r="V304" s="17">
        <v>-4.42</v>
      </c>
      <c r="W304" s="17">
        <v>16166.5322</v>
      </c>
      <c r="X304" s="17">
        <v>9079</v>
      </c>
      <c r="Y304" s="17">
        <v>28.47</v>
      </c>
      <c r="Z304" s="17">
        <v>-147.119</v>
      </c>
    </row>
    <row r="305" spans="1:26" x14ac:dyDescent="0.2">
      <c r="A305" s="27">
        <v>45189</v>
      </c>
      <c r="B305" s="17">
        <v>372.245</v>
      </c>
      <c r="C305" s="14">
        <v>5</v>
      </c>
      <c r="D305" s="17">
        <v>-186</v>
      </c>
      <c r="E305" s="17">
        <v>61.813000000000002</v>
      </c>
      <c r="F305" s="17">
        <v>54</v>
      </c>
      <c r="G305" s="17">
        <v>397.97</v>
      </c>
      <c r="H305" s="17">
        <v>18</v>
      </c>
      <c r="I305" s="17">
        <v>-176.49700000000001</v>
      </c>
      <c r="J305" s="17">
        <v>1796.7</v>
      </c>
      <c r="K305" s="17">
        <v>125</v>
      </c>
      <c r="L305" s="17">
        <v>2.2499999999999999E-2</v>
      </c>
      <c r="M305" s="17">
        <v>92</v>
      </c>
      <c r="N305" s="17">
        <v>63.32</v>
      </c>
      <c r="O305" s="17">
        <v>22670</v>
      </c>
      <c r="P305" s="17">
        <v>992.5</v>
      </c>
      <c r="Q305" s="17">
        <v>-12.365</v>
      </c>
      <c r="R305" s="17">
        <v>12217.707</v>
      </c>
      <c r="S305" s="17">
        <v>22.562999999999999</v>
      </c>
      <c r="T305" s="17">
        <v>-36.5</v>
      </c>
      <c r="U305" s="17">
        <v>-0.105</v>
      </c>
      <c r="V305" s="17">
        <v>-4.3600000000000003</v>
      </c>
      <c r="W305" s="17">
        <v>16166.5322</v>
      </c>
      <c r="X305" s="17">
        <v>7851.5</v>
      </c>
      <c r="Y305" s="17">
        <v>27.54</v>
      </c>
      <c r="Z305" s="17">
        <v>-144.208</v>
      </c>
    </row>
    <row r="306" spans="1:26" x14ac:dyDescent="0.2">
      <c r="A306" s="27">
        <v>45188</v>
      </c>
      <c r="B306" s="17">
        <v>380.40199999999999</v>
      </c>
      <c r="C306" s="14">
        <v>4.7949999999999999</v>
      </c>
      <c r="D306" s="17">
        <v>-149.64500000000001</v>
      </c>
      <c r="E306" s="17">
        <v>62.255000000000003</v>
      </c>
      <c r="F306" s="17">
        <v>53.5</v>
      </c>
      <c r="G306" s="17">
        <v>400.66</v>
      </c>
      <c r="H306" s="17">
        <v>21.988</v>
      </c>
      <c r="I306" s="17">
        <v>-255.499</v>
      </c>
      <c r="J306" s="17">
        <v>1793.3</v>
      </c>
      <c r="K306" s="17">
        <v>125</v>
      </c>
      <c r="L306" s="17">
        <v>1.7500000000000002E-2</v>
      </c>
      <c r="M306" s="17">
        <v>85.364999999999995</v>
      </c>
      <c r="N306" s="17">
        <v>65.612489999999994</v>
      </c>
      <c r="O306" s="17">
        <v>21725</v>
      </c>
      <c r="P306" s="17">
        <v>988.8</v>
      </c>
      <c r="Q306" s="17">
        <v>-13.41</v>
      </c>
      <c r="R306" s="17">
        <v>12870</v>
      </c>
      <c r="S306" s="17">
        <v>24.378</v>
      </c>
      <c r="T306" s="17">
        <v>-36.125</v>
      </c>
      <c r="U306" s="17">
        <v>-0.11799999999999999</v>
      </c>
      <c r="V306" s="17">
        <v>-4.3719999999999999</v>
      </c>
      <c r="W306" s="17">
        <v>16166.5322</v>
      </c>
      <c r="X306" s="17">
        <v>8000</v>
      </c>
      <c r="Y306" s="17">
        <v>27.48</v>
      </c>
      <c r="Z306" s="17">
        <v>-144.43</v>
      </c>
    </row>
    <row r="307" spans="1:26" x14ac:dyDescent="0.2">
      <c r="A307" s="27">
        <v>45187</v>
      </c>
      <c r="B307" s="17">
        <v>385.64</v>
      </c>
      <c r="C307" s="14">
        <v>4.6849999999999996</v>
      </c>
      <c r="D307" s="17">
        <v>-120</v>
      </c>
      <c r="E307" s="17">
        <v>61.85</v>
      </c>
      <c r="F307" s="17">
        <v>53.5</v>
      </c>
      <c r="G307" s="17">
        <v>402.505</v>
      </c>
      <c r="H307" s="17">
        <v>21.882999999999999</v>
      </c>
      <c r="I307" s="17">
        <v>-181.24600000000001</v>
      </c>
      <c r="J307" s="17">
        <v>1830</v>
      </c>
      <c r="K307" s="17">
        <v>133.80000000000001</v>
      </c>
      <c r="L307" s="17">
        <v>8.0500000000000002E-2</v>
      </c>
      <c r="M307" s="17">
        <v>92.495000000000005</v>
      </c>
      <c r="N307" s="17">
        <v>68.58</v>
      </c>
      <c r="O307" s="17">
        <v>22797.7</v>
      </c>
      <c r="P307" s="17">
        <v>998.5</v>
      </c>
      <c r="Q307" s="17">
        <v>-15.255000000000001</v>
      </c>
      <c r="R307" s="17">
        <v>14693.5</v>
      </c>
      <c r="S307" s="17">
        <v>24.33</v>
      </c>
      <c r="T307" s="17">
        <v>-36.25</v>
      </c>
      <c r="U307" s="17">
        <v>-0.13900000000000001</v>
      </c>
      <c r="V307" s="17">
        <v>-4.4400000000000004</v>
      </c>
      <c r="W307" s="17">
        <v>16166.5322</v>
      </c>
      <c r="X307" s="17">
        <v>9949.7999999999993</v>
      </c>
      <c r="Y307" s="17">
        <v>27.445</v>
      </c>
      <c r="Z307" s="17">
        <v>-143.44999999999999</v>
      </c>
    </row>
    <row r="308" spans="1:26" x14ac:dyDescent="0.2">
      <c r="A308" s="27">
        <v>45184</v>
      </c>
      <c r="B308" s="17">
        <v>388.69799999999998</v>
      </c>
      <c r="C308" s="14">
        <v>4.9000000000000004</v>
      </c>
      <c r="D308" s="17">
        <v>-127.5</v>
      </c>
      <c r="E308" s="17">
        <v>65.55</v>
      </c>
      <c r="F308" s="17">
        <v>54.5</v>
      </c>
      <c r="G308" s="17">
        <v>410</v>
      </c>
      <c r="H308" s="17">
        <v>23</v>
      </c>
      <c r="I308" s="17">
        <v>-227.75200000000001</v>
      </c>
      <c r="J308" s="17">
        <v>1849.8</v>
      </c>
      <c r="K308" s="17">
        <v>150</v>
      </c>
      <c r="L308" s="17">
        <v>9.8000000000000004E-2</v>
      </c>
      <c r="M308" s="17">
        <v>101.25</v>
      </c>
      <c r="N308" s="17">
        <v>69.39</v>
      </c>
      <c r="O308" s="17">
        <v>21540.3</v>
      </c>
      <c r="P308" s="17">
        <v>1002.5</v>
      </c>
      <c r="Q308" s="17">
        <v>-14.3</v>
      </c>
      <c r="R308" s="17">
        <v>15981.342000000001</v>
      </c>
      <c r="S308" s="17">
        <v>23.08</v>
      </c>
      <c r="T308" s="17">
        <v>-36.832999999999998</v>
      </c>
      <c r="U308" s="17">
        <v>-0.11</v>
      </c>
      <c r="V308" s="17">
        <v>-4.3929999999999998</v>
      </c>
      <c r="W308" s="17">
        <v>16166.5322</v>
      </c>
      <c r="X308" s="17">
        <v>10573.5</v>
      </c>
      <c r="Y308" s="17">
        <v>28.11</v>
      </c>
      <c r="Z308" s="17">
        <v>-143.49</v>
      </c>
    </row>
    <row r="309" spans="1:26" x14ac:dyDescent="0.2">
      <c r="A309" s="27">
        <v>45183</v>
      </c>
      <c r="B309" s="17">
        <v>395.96300000000002</v>
      </c>
      <c r="C309" s="14">
        <v>5.0999999999999996</v>
      </c>
      <c r="D309" s="17">
        <v>-128</v>
      </c>
      <c r="E309" s="17">
        <v>67.025000000000006</v>
      </c>
      <c r="F309" s="17">
        <v>54.75</v>
      </c>
      <c r="G309" s="17">
        <v>420.16699999999997</v>
      </c>
      <c r="H309" s="17">
        <v>22</v>
      </c>
      <c r="I309" s="17">
        <v>-184.74100000000001</v>
      </c>
      <c r="J309" s="17">
        <v>1885.6</v>
      </c>
      <c r="K309" s="17">
        <v>150</v>
      </c>
      <c r="L309" s="17">
        <v>6.0499999999999998E-2</v>
      </c>
      <c r="M309" s="17">
        <v>99.995000000000005</v>
      </c>
      <c r="N309" s="17">
        <v>70.8292</v>
      </c>
      <c r="O309" s="17">
        <v>20649.099999999999</v>
      </c>
      <c r="P309" s="17">
        <v>1006.5</v>
      </c>
      <c r="Q309" s="17">
        <v>-14.92</v>
      </c>
      <c r="R309" s="17">
        <v>14865.25</v>
      </c>
      <c r="S309" s="17">
        <v>20.632999999999999</v>
      </c>
      <c r="T309" s="17">
        <v>-37.36</v>
      </c>
      <c r="U309" s="17">
        <v>-0.122</v>
      </c>
      <c r="V309" s="17">
        <v>-4.415</v>
      </c>
      <c r="W309" s="17">
        <v>16166.5322</v>
      </c>
      <c r="X309" s="17">
        <v>10938</v>
      </c>
      <c r="Y309" s="17">
        <v>28.824999999999999</v>
      </c>
      <c r="Z309" s="17">
        <v>-145.34</v>
      </c>
    </row>
    <row r="310" spans="1:26" x14ac:dyDescent="0.2">
      <c r="A310" s="27">
        <v>45182</v>
      </c>
      <c r="B310" s="17">
        <v>384.77</v>
      </c>
      <c r="C310" s="14">
        <v>4.5</v>
      </c>
      <c r="D310" s="17">
        <v>-126.505</v>
      </c>
      <c r="E310" s="17">
        <v>62.395000000000003</v>
      </c>
      <c r="F310" s="17">
        <v>52.45</v>
      </c>
      <c r="G310" s="17">
        <v>404.5</v>
      </c>
      <c r="H310" s="17">
        <v>24</v>
      </c>
      <c r="I310" s="17">
        <v>-166.292</v>
      </c>
      <c r="J310" s="17">
        <v>1795.9</v>
      </c>
      <c r="K310" s="17">
        <v>135</v>
      </c>
      <c r="L310" s="17">
        <v>7.0000000000000007E-2</v>
      </c>
      <c r="M310" s="17">
        <v>105.35</v>
      </c>
      <c r="N310" s="17">
        <v>71.584999999999994</v>
      </c>
      <c r="O310" s="17">
        <v>19890</v>
      </c>
      <c r="P310" s="17">
        <v>959</v>
      </c>
      <c r="Q310" s="17">
        <v>-13.5</v>
      </c>
      <c r="R310" s="17">
        <v>14322.25</v>
      </c>
      <c r="S310" s="17">
        <v>21.673999999999999</v>
      </c>
      <c r="T310" s="17">
        <v>-36.450000000000003</v>
      </c>
      <c r="U310" s="17">
        <v>-0.108</v>
      </c>
      <c r="V310" s="17">
        <v>-4.2249999999999996</v>
      </c>
      <c r="W310" s="17">
        <v>16166.5322</v>
      </c>
      <c r="X310" s="17">
        <v>9655</v>
      </c>
      <c r="Y310" s="17">
        <v>29.431999999999999</v>
      </c>
      <c r="Z310" s="17">
        <v>-142.53</v>
      </c>
    </row>
    <row r="311" spans="1:26" x14ac:dyDescent="0.2">
      <c r="A311" s="27">
        <v>45181</v>
      </c>
      <c r="B311" s="17">
        <v>404.05</v>
      </c>
      <c r="C311" s="14">
        <v>4.4000000000000004</v>
      </c>
      <c r="D311" s="17">
        <v>-144</v>
      </c>
      <c r="E311" s="17">
        <v>64.7</v>
      </c>
      <c r="F311" s="17">
        <v>51.5</v>
      </c>
      <c r="G311" s="17">
        <v>407.14499999999998</v>
      </c>
      <c r="H311" s="17">
        <v>23</v>
      </c>
      <c r="I311" s="17">
        <v>-240.703</v>
      </c>
      <c r="J311" s="17">
        <v>1796.6</v>
      </c>
      <c r="K311" s="17">
        <v>130</v>
      </c>
      <c r="L311" s="17">
        <v>7.4499999999999997E-2</v>
      </c>
      <c r="M311" s="17">
        <v>105.19</v>
      </c>
      <c r="N311" s="17">
        <v>65.45</v>
      </c>
      <c r="O311" s="17">
        <v>20792.5</v>
      </c>
      <c r="P311" s="17">
        <v>978.7</v>
      </c>
      <c r="Q311" s="17">
        <v>-15.228</v>
      </c>
      <c r="R311" s="17">
        <v>13730.5</v>
      </c>
      <c r="S311" s="17">
        <v>24.516999999999999</v>
      </c>
      <c r="T311" s="17">
        <v>-36.325000000000003</v>
      </c>
      <c r="U311" s="17">
        <v>-0.10199999999999999</v>
      </c>
      <c r="V311" s="17">
        <v>-4.3499999999999996</v>
      </c>
      <c r="W311" s="17">
        <v>16166.5322</v>
      </c>
      <c r="X311" s="17">
        <v>9729</v>
      </c>
      <c r="Y311" s="17">
        <v>30</v>
      </c>
      <c r="Z311" s="17">
        <v>-142.31800000000001</v>
      </c>
    </row>
    <row r="312" spans="1:26" x14ac:dyDescent="0.2">
      <c r="A312" s="27">
        <v>45180</v>
      </c>
      <c r="B312" s="17">
        <v>417.35</v>
      </c>
      <c r="C312" s="14">
        <v>4.5999999999999996</v>
      </c>
      <c r="D312" s="17">
        <v>-166.51499999999999</v>
      </c>
      <c r="E312" s="17">
        <v>70.12</v>
      </c>
      <c r="F312" s="17">
        <v>51.4</v>
      </c>
      <c r="G312" s="17">
        <v>410</v>
      </c>
      <c r="H312" s="17">
        <v>25</v>
      </c>
      <c r="I312" s="17">
        <v>-160.24100000000001</v>
      </c>
      <c r="J312" s="17">
        <v>1831</v>
      </c>
      <c r="K312" s="17">
        <v>150</v>
      </c>
      <c r="L312" s="17">
        <v>8.8499999999999995E-2</v>
      </c>
      <c r="M312" s="17">
        <v>92.534999999999997</v>
      </c>
      <c r="N312" s="17">
        <v>61.899250000000002</v>
      </c>
      <c r="O312" s="17">
        <v>20776.400000000001</v>
      </c>
      <c r="P312" s="17">
        <v>979.9</v>
      </c>
      <c r="Q312" s="17">
        <v>-16.361999999999998</v>
      </c>
      <c r="R312" s="17">
        <v>12849.6</v>
      </c>
      <c r="S312" s="17">
        <v>22.984999999999999</v>
      </c>
      <c r="T312" s="17">
        <v>-37.375</v>
      </c>
      <c r="U312" s="17">
        <v>-0.1</v>
      </c>
      <c r="V312" s="17">
        <v>-4.34</v>
      </c>
      <c r="W312" s="17">
        <v>16166.5322</v>
      </c>
      <c r="X312" s="17">
        <v>9198</v>
      </c>
      <c r="Y312" s="17">
        <v>30.734999999999999</v>
      </c>
      <c r="Z312" s="17">
        <v>-141.935</v>
      </c>
    </row>
    <row r="313" spans="1:26" x14ac:dyDescent="0.2">
      <c r="A313" s="27">
        <v>45177</v>
      </c>
      <c r="B313" s="17">
        <v>426.46499999999997</v>
      </c>
      <c r="C313" s="14">
        <v>5.0999999999999996</v>
      </c>
      <c r="D313" s="17">
        <v>-204.43</v>
      </c>
      <c r="E313" s="17">
        <v>74.613</v>
      </c>
      <c r="F313" s="17">
        <v>52.25</v>
      </c>
      <c r="G313" s="17">
        <v>427.5</v>
      </c>
      <c r="H313" s="17">
        <v>20</v>
      </c>
      <c r="I313" s="17">
        <v>-260.74400000000003</v>
      </c>
      <c r="J313" s="17">
        <v>1878.4</v>
      </c>
      <c r="K313" s="17">
        <v>150</v>
      </c>
      <c r="L313" s="17">
        <v>9.2499999999999999E-2</v>
      </c>
      <c r="M313" s="17">
        <v>112.55500000000001</v>
      </c>
      <c r="N313" s="17">
        <v>63.411000000000001</v>
      </c>
      <c r="O313" s="17">
        <v>23205</v>
      </c>
      <c r="P313" s="17">
        <v>1016</v>
      </c>
      <c r="Q313" s="17">
        <v>-17.062999999999999</v>
      </c>
      <c r="R313" s="17">
        <v>12914.75</v>
      </c>
      <c r="S313" s="17">
        <v>22.7</v>
      </c>
      <c r="T313" s="17">
        <v>-38.075000000000003</v>
      </c>
      <c r="U313" s="17">
        <v>-7.2999999999999995E-2</v>
      </c>
      <c r="V313" s="17">
        <v>-4.3499999999999996</v>
      </c>
      <c r="W313" s="17">
        <v>16166.5322</v>
      </c>
      <c r="X313" s="17">
        <v>8000</v>
      </c>
      <c r="Y313" s="17">
        <v>31.218</v>
      </c>
      <c r="Z313" s="17">
        <v>-145.69</v>
      </c>
    </row>
    <row r="314" spans="1:26" x14ac:dyDescent="0.2">
      <c r="A314" s="27">
        <v>45176</v>
      </c>
      <c r="B314" s="17">
        <v>433.66500000000002</v>
      </c>
      <c r="C314" s="14">
        <v>5.55</v>
      </c>
      <c r="D314" s="17">
        <v>-220.5</v>
      </c>
      <c r="E314" s="17">
        <v>72.944999999999993</v>
      </c>
      <c r="F314" s="17">
        <v>53.3</v>
      </c>
      <c r="G314" s="17">
        <v>434.04</v>
      </c>
      <c r="H314" s="17">
        <v>19.175999999999998</v>
      </c>
      <c r="I314" s="17">
        <v>-133.19999999999999</v>
      </c>
      <c r="J314" s="17">
        <v>1920.53</v>
      </c>
      <c r="K314" s="17">
        <v>150</v>
      </c>
      <c r="L314" s="17">
        <v>5.4999999999999997E-3</v>
      </c>
      <c r="M314" s="17">
        <v>112.83499999999999</v>
      </c>
      <c r="N314" s="17">
        <v>60.199669999999998</v>
      </c>
      <c r="O314" s="17">
        <v>22565</v>
      </c>
      <c r="P314" s="17">
        <v>1036</v>
      </c>
      <c r="Q314" s="17">
        <v>-16.420000000000002</v>
      </c>
      <c r="R314" s="17">
        <v>11735.73</v>
      </c>
      <c r="S314" s="17">
        <v>25.1</v>
      </c>
      <c r="T314" s="17">
        <v>-38.49</v>
      </c>
      <c r="U314" s="17">
        <v>-0.09</v>
      </c>
      <c r="V314" s="17">
        <v>-4.34</v>
      </c>
      <c r="W314" s="17">
        <v>16166.5322</v>
      </c>
      <c r="X314" s="17">
        <v>8360</v>
      </c>
      <c r="Y314" s="17">
        <v>31.954999999999998</v>
      </c>
      <c r="Z314" s="17">
        <v>-147.465</v>
      </c>
    </row>
    <row r="315" spans="1:26" x14ac:dyDescent="0.2">
      <c r="A315" s="27">
        <v>45175</v>
      </c>
      <c r="B315" s="17">
        <v>447.28</v>
      </c>
      <c r="C315" s="14">
        <v>5.6</v>
      </c>
      <c r="D315" s="17">
        <v>-271.42500000000001</v>
      </c>
      <c r="E315" s="17">
        <v>68</v>
      </c>
      <c r="F315" s="17">
        <v>51.5</v>
      </c>
      <c r="G315" s="17">
        <v>427.27499999999998</v>
      </c>
      <c r="H315" s="17">
        <v>22</v>
      </c>
      <c r="I315" s="17">
        <v>-176.745</v>
      </c>
      <c r="J315" s="17">
        <v>1896.0740000000001</v>
      </c>
      <c r="K315" s="17">
        <v>150</v>
      </c>
      <c r="L315" s="17">
        <v>5.4999999999999997E-3</v>
      </c>
      <c r="M315" s="17">
        <v>100</v>
      </c>
      <c r="N315" s="17">
        <v>60.073340000000002</v>
      </c>
      <c r="O315" s="17">
        <v>22721.9</v>
      </c>
      <c r="P315" s="17">
        <v>1010.3</v>
      </c>
      <c r="Q315" s="17">
        <v>-15.503</v>
      </c>
      <c r="R315" s="17">
        <v>12442.824000000001</v>
      </c>
      <c r="S315" s="17">
        <v>22.018000000000001</v>
      </c>
      <c r="T315" s="17">
        <v>-36.75</v>
      </c>
      <c r="U315" s="17">
        <v>-9.6000000000000002E-2</v>
      </c>
      <c r="V315" s="17">
        <v>-4.25</v>
      </c>
      <c r="W315" s="17">
        <v>16166.5322</v>
      </c>
      <c r="X315" s="17">
        <v>8301.5</v>
      </c>
      <c r="Y315" s="17">
        <v>31.175999999999998</v>
      </c>
      <c r="Z315" s="17">
        <v>-142.88999999999999</v>
      </c>
    </row>
    <row r="316" spans="1:26" x14ac:dyDescent="0.2">
      <c r="A316" s="27">
        <v>45174</v>
      </c>
      <c r="B316" s="17">
        <v>426.66300000000001</v>
      </c>
      <c r="C316" s="14">
        <v>5.5</v>
      </c>
      <c r="D316" s="17">
        <v>-262</v>
      </c>
      <c r="E316" s="17">
        <v>68.98</v>
      </c>
      <c r="F316" s="17">
        <v>52.5</v>
      </c>
      <c r="G316" s="17">
        <v>422.52499999999998</v>
      </c>
      <c r="H316" s="17">
        <v>19</v>
      </c>
      <c r="I316" s="17">
        <v>-181.47499999999999</v>
      </c>
      <c r="J316" s="17">
        <v>1907.2760000000001</v>
      </c>
      <c r="K316" s="17">
        <v>145</v>
      </c>
      <c r="L316" s="17">
        <v>5.4999999999999997E-3</v>
      </c>
      <c r="M316" s="17">
        <v>122.36</v>
      </c>
      <c r="N316" s="17">
        <v>59.984999999999999</v>
      </c>
      <c r="O316" s="17">
        <v>23048.400000000001</v>
      </c>
      <c r="P316" s="17">
        <v>1023.8</v>
      </c>
      <c r="Q316" s="17">
        <v>-15.31</v>
      </c>
      <c r="R316" s="17">
        <v>12130.492</v>
      </c>
      <c r="S316" s="17">
        <v>19.823</v>
      </c>
      <c r="T316" s="17">
        <v>-36.25</v>
      </c>
      <c r="U316" s="17">
        <v>-8.5000000000000006E-2</v>
      </c>
      <c r="V316" s="17">
        <v>-4.29</v>
      </c>
      <c r="W316" s="17">
        <v>16166.5322</v>
      </c>
      <c r="X316" s="17">
        <v>8976.2999999999993</v>
      </c>
      <c r="Y316" s="17">
        <v>31.35</v>
      </c>
      <c r="Z316" s="17">
        <v>-142.69999999999999</v>
      </c>
    </row>
    <row r="317" spans="1:26" x14ac:dyDescent="0.2">
      <c r="A317" s="27">
        <v>45173</v>
      </c>
      <c r="B317" s="17">
        <v>425.19299999999998</v>
      </c>
      <c r="C317" s="14">
        <v>4.9000000000000004</v>
      </c>
      <c r="D317" s="17">
        <v>-282</v>
      </c>
      <c r="E317" s="17">
        <v>71.040000000000006</v>
      </c>
      <c r="F317" s="17">
        <v>52.5</v>
      </c>
      <c r="G317" s="17">
        <v>417.63499999999999</v>
      </c>
      <c r="H317" s="17">
        <v>21</v>
      </c>
      <c r="I317" s="17">
        <v>-168.2</v>
      </c>
      <c r="J317" s="17">
        <v>1892.9</v>
      </c>
      <c r="K317" s="17">
        <v>145</v>
      </c>
      <c r="L317" s="17">
        <v>5.4999999999999997E-3</v>
      </c>
      <c r="M317" s="17">
        <v>123.628</v>
      </c>
      <c r="N317" s="17">
        <v>57.35998</v>
      </c>
      <c r="O317" s="17">
        <v>29960</v>
      </c>
      <c r="P317" s="17">
        <v>1019.5</v>
      </c>
      <c r="Q317" s="17">
        <v>-16.024999999999999</v>
      </c>
      <c r="R317" s="17">
        <v>12905.75</v>
      </c>
      <c r="S317" s="17">
        <v>20.285</v>
      </c>
      <c r="T317" s="17">
        <v>-37.125</v>
      </c>
      <c r="U317" s="17">
        <v>-0.13200000000000001</v>
      </c>
      <c r="V317" s="17">
        <v>-4.08</v>
      </c>
      <c r="W317" s="17">
        <v>16166.5322</v>
      </c>
      <c r="X317" s="17">
        <v>8958.5</v>
      </c>
      <c r="Y317" s="17">
        <v>31.504999999999999</v>
      </c>
      <c r="Z317" s="17">
        <v>-141.32</v>
      </c>
    </row>
    <row r="318" spans="1:26" x14ac:dyDescent="0.2">
      <c r="A318" s="27">
        <v>45170</v>
      </c>
      <c r="B318" s="17">
        <v>423.20499999999998</v>
      </c>
      <c r="C318" s="14">
        <v>5.2</v>
      </c>
      <c r="D318" s="17">
        <v>-240.22499999999999</v>
      </c>
      <c r="E318" s="17">
        <v>73.337000000000003</v>
      </c>
      <c r="F318" s="17">
        <v>53.45</v>
      </c>
      <c r="G318" s="17">
        <v>426.27</v>
      </c>
      <c r="H318" s="17">
        <v>23</v>
      </c>
      <c r="I318" s="17">
        <v>-286.74599999999998</v>
      </c>
      <c r="J318" s="17">
        <v>1891.7</v>
      </c>
      <c r="K318" s="17">
        <v>145</v>
      </c>
      <c r="L318" s="17">
        <v>5.4999999999999997E-3</v>
      </c>
      <c r="M318" s="17">
        <v>125.465</v>
      </c>
      <c r="N318" s="17">
        <v>56.11</v>
      </c>
      <c r="O318" s="17">
        <v>22719.9</v>
      </c>
      <c r="P318" s="17">
        <v>1018</v>
      </c>
      <c r="Q318" s="17">
        <v>-16.623000000000001</v>
      </c>
      <c r="R318" s="17">
        <v>12820.25</v>
      </c>
      <c r="S318" s="17">
        <v>20.59</v>
      </c>
      <c r="T318" s="17">
        <v>-37.475000000000001</v>
      </c>
      <c r="U318" s="17">
        <v>-0.15</v>
      </c>
      <c r="V318" s="17">
        <v>-4.4000000000000004</v>
      </c>
      <c r="W318" s="17">
        <v>16166.5322</v>
      </c>
      <c r="X318" s="17">
        <v>11811.3</v>
      </c>
      <c r="Y318" s="17">
        <v>32.17</v>
      </c>
      <c r="Z318" s="17">
        <v>-143.357</v>
      </c>
    </row>
    <row r="319" spans="1:26" x14ac:dyDescent="0.2">
      <c r="A319" s="27">
        <v>45169</v>
      </c>
      <c r="B319" s="17">
        <v>437.85</v>
      </c>
      <c r="C319" s="14">
        <v>5.33</v>
      </c>
      <c r="D319" s="17">
        <v>-246.505</v>
      </c>
      <c r="E319" s="17">
        <v>74</v>
      </c>
      <c r="F319" s="17">
        <v>53.4</v>
      </c>
      <c r="G319" s="17">
        <v>423.52499999999998</v>
      </c>
      <c r="H319" s="17">
        <v>21</v>
      </c>
      <c r="I319" s="17">
        <v>-201.14400000000001</v>
      </c>
      <c r="J319" s="17">
        <v>1889.7</v>
      </c>
      <c r="K319" s="17">
        <v>154.30000000000001</v>
      </c>
      <c r="L319" s="17">
        <v>5.4999999999999997E-3</v>
      </c>
      <c r="M319" s="17">
        <v>125.55500000000001</v>
      </c>
      <c r="N319" s="17">
        <v>56.705979999999997</v>
      </c>
      <c r="O319" s="17">
        <v>26222.5</v>
      </c>
      <c r="P319" s="17">
        <v>1030.3</v>
      </c>
      <c r="Q319" s="17">
        <v>-16.71</v>
      </c>
      <c r="R319" s="17">
        <v>11546.813</v>
      </c>
      <c r="S319" s="17">
        <v>23.908000000000001</v>
      </c>
      <c r="T319" s="17">
        <v>-37.564999999999998</v>
      </c>
      <c r="U319" s="17">
        <v>-0.125</v>
      </c>
      <c r="V319" s="17">
        <v>-4.6849999999999996</v>
      </c>
      <c r="W319" s="17">
        <v>16166.5322</v>
      </c>
      <c r="X319" s="17">
        <v>11946</v>
      </c>
      <c r="Y319" s="17">
        <v>32.340000000000003</v>
      </c>
      <c r="Z319" s="17">
        <v>-143.02000000000001</v>
      </c>
    </row>
    <row r="320" spans="1:26" x14ac:dyDescent="0.2">
      <c r="A320" s="27">
        <v>45168</v>
      </c>
      <c r="B320" s="17">
        <v>420.75</v>
      </c>
      <c r="C320" s="14">
        <v>5.4180000000000001</v>
      </c>
      <c r="D320" s="17">
        <v>-246</v>
      </c>
      <c r="E320" s="17">
        <v>69.375</v>
      </c>
      <c r="F320" s="17">
        <v>52.45</v>
      </c>
      <c r="G320" s="17">
        <v>425</v>
      </c>
      <c r="H320" s="17">
        <v>20</v>
      </c>
      <c r="I320" s="17">
        <v>-201.14400000000001</v>
      </c>
      <c r="J320" s="17">
        <v>1829.4</v>
      </c>
      <c r="K320" s="17">
        <v>145</v>
      </c>
      <c r="L320" s="17">
        <v>5.4999999999999997E-3</v>
      </c>
      <c r="M320" s="17">
        <v>129.05000000000001</v>
      </c>
      <c r="N320" s="17">
        <v>59.348100000000002</v>
      </c>
      <c r="O320" s="17">
        <v>24945</v>
      </c>
      <c r="P320" s="17">
        <v>1013.9</v>
      </c>
      <c r="Q320" s="17">
        <v>-17.103000000000002</v>
      </c>
      <c r="R320" s="17">
        <v>11143.5</v>
      </c>
      <c r="S320" s="17">
        <v>21.605</v>
      </c>
      <c r="T320" s="17">
        <v>-36.5</v>
      </c>
      <c r="U320" s="17">
        <v>-0.14399999999999999</v>
      </c>
      <c r="V320" s="17">
        <v>-4.4480000000000004</v>
      </c>
      <c r="W320" s="17">
        <v>16166.5322</v>
      </c>
      <c r="X320" s="17">
        <v>14030</v>
      </c>
      <c r="Y320" s="17">
        <v>31.29</v>
      </c>
      <c r="Z320" s="17">
        <v>-141.44</v>
      </c>
    </row>
    <row r="321" spans="1:26" x14ac:dyDescent="0.2">
      <c r="A321" s="27">
        <v>45167</v>
      </c>
      <c r="B321" s="17">
        <v>432.45499999999998</v>
      </c>
      <c r="C321" s="14">
        <v>4.9000000000000004</v>
      </c>
      <c r="D321" s="17">
        <v>-225.393</v>
      </c>
      <c r="E321" s="17">
        <v>64.125</v>
      </c>
      <c r="F321" s="17">
        <v>52.515000000000001</v>
      </c>
      <c r="G321" s="17">
        <v>420.005</v>
      </c>
      <c r="H321" s="17">
        <v>20</v>
      </c>
      <c r="I321" s="17">
        <v>-324.88799999999998</v>
      </c>
      <c r="J321" s="17">
        <v>1839.3</v>
      </c>
      <c r="K321" s="17">
        <v>150</v>
      </c>
      <c r="L321" s="17">
        <v>5.4999999999999997E-3</v>
      </c>
      <c r="M321" s="17">
        <v>123.98</v>
      </c>
      <c r="N321" s="17">
        <v>57.6967</v>
      </c>
      <c r="O321" s="17">
        <v>21711.8</v>
      </c>
      <c r="P321" s="17">
        <v>998</v>
      </c>
      <c r="Q321" s="17">
        <v>-16.917000000000002</v>
      </c>
      <c r="R321" s="17">
        <v>11083</v>
      </c>
      <c r="S321" s="17">
        <v>21.337</v>
      </c>
      <c r="T321" s="17">
        <v>-34.75</v>
      </c>
      <c r="U321" s="17">
        <v>-0.151</v>
      </c>
      <c r="V321" s="17">
        <v>-4.8719999999999999</v>
      </c>
      <c r="W321" s="17">
        <v>16166.5322</v>
      </c>
      <c r="X321" s="17">
        <v>13149</v>
      </c>
      <c r="Y321" s="17">
        <v>31.885000000000002</v>
      </c>
      <c r="Z321" s="17">
        <v>-141.18</v>
      </c>
    </row>
    <row r="322" spans="1:26" x14ac:dyDescent="0.2">
      <c r="A322" s="27">
        <v>45166</v>
      </c>
      <c r="B322" s="17">
        <v>442.76</v>
      </c>
      <c r="C322" s="14">
        <v>4.8</v>
      </c>
      <c r="D322" s="17">
        <v>-188.36799999999999</v>
      </c>
      <c r="E322" s="17">
        <v>61.975000000000001</v>
      </c>
      <c r="F322" s="17">
        <v>53.25</v>
      </c>
      <c r="G322" s="17">
        <v>427.505</v>
      </c>
      <c r="H322" s="17">
        <v>25</v>
      </c>
      <c r="I322" s="17">
        <v>-234.499</v>
      </c>
      <c r="J322" s="17">
        <v>1850.88</v>
      </c>
      <c r="K322" s="17">
        <v>155</v>
      </c>
      <c r="L322" s="17">
        <v>5.4999999999999997E-3</v>
      </c>
      <c r="M322" s="17">
        <v>121.182</v>
      </c>
      <c r="N322" s="17">
        <v>57.49823</v>
      </c>
      <c r="O322" s="17">
        <v>26556</v>
      </c>
      <c r="P322" s="17">
        <v>1000.2</v>
      </c>
      <c r="Q322" s="17">
        <v>-16.783000000000001</v>
      </c>
      <c r="R322" s="17">
        <v>11159.25</v>
      </c>
      <c r="S322" s="17">
        <v>20.117999999999999</v>
      </c>
      <c r="T322" s="17">
        <v>-35.125</v>
      </c>
      <c r="U322" s="17">
        <v>-0.15</v>
      </c>
      <c r="V322" s="17">
        <v>-4.6150000000000002</v>
      </c>
      <c r="W322" s="17">
        <v>16166.5322</v>
      </c>
      <c r="X322" s="17">
        <v>13537.3</v>
      </c>
      <c r="Y322" s="17">
        <v>32.01</v>
      </c>
      <c r="Z322" s="17">
        <v>-141.58699999999999</v>
      </c>
    </row>
    <row r="323" spans="1:26" x14ac:dyDescent="0.2">
      <c r="A323" s="27">
        <v>45163</v>
      </c>
      <c r="B323" s="17">
        <v>454</v>
      </c>
      <c r="C323" s="14">
        <v>5.3</v>
      </c>
      <c r="D323" s="17">
        <v>-220.5</v>
      </c>
      <c r="E323" s="17">
        <v>65.275000000000006</v>
      </c>
      <c r="F323" s="17">
        <v>54.04</v>
      </c>
      <c r="G323" s="17">
        <v>434.97</v>
      </c>
      <c r="H323" s="17">
        <v>27</v>
      </c>
      <c r="I323" s="17">
        <v>-287.8</v>
      </c>
      <c r="J323" s="17">
        <v>1875.8</v>
      </c>
      <c r="K323" s="17">
        <v>160</v>
      </c>
      <c r="L323" s="17">
        <v>5.4999999999999997E-3</v>
      </c>
      <c r="M323" s="17">
        <v>122.91</v>
      </c>
      <c r="N323" s="17">
        <v>58.634999999999998</v>
      </c>
      <c r="O323" s="17">
        <v>26550</v>
      </c>
      <c r="P323" s="17">
        <v>1022.5</v>
      </c>
      <c r="Q323" s="17">
        <v>-19.655000000000001</v>
      </c>
      <c r="R323" s="17">
        <v>11374</v>
      </c>
      <c r="S323" s="17">
        <v>22.058</v>
      </c>
      <c r="T323" s="17">
        <v>-36.4</v>
      </c>
      <c r="U323" s="17">
        <v>-0.189</v>
      </c>
      <c r="V323" s="17">
        <v>-4.577</v>
      </c>
      <c r="W323" s="17">
        <v>16166.5322</v>
      </c>
      <c r="X323" s="17">
        <v>13918.8</v>
      </c>
      <c r="Y323" s="17">
        <v>32.558</v>
      </c>
      <c r="Z323" s="17">
        <v>-143.88999999999999</v>
      </c>
    </row>
    <row r="324" spans="1:26" x14ac:dyDescent="0.2">
      <c r="A324" s="27">
        <v>45162</v>
      </c>
      <c r="B324" s="17">
        <v>478</v>
      </c>
      <c r="C324" s="14">
        <v>6.15</v>
      </c>
      <c r="D324" s="17">
        <v>-283</v>
      </c>
      <c r="E324" s="17">
        <v>67.894999999999996</v>
      </c>
      <c r="F324" s="17">
        <v>54.5</v>
      </c>
      <c r="G324" s="17">
        <v>445.27</v>
      </c>
      <c r="H324" s="17">
        <v>22</v>
      </c>
      <c r="I324" s="17">
        <v>-273.64299999999997</v>
      </c>
      <c r="J324" s="17">
        <v>1908</v>
      </c>
      <c r="K324" s="17">
        <v>160</v>
      </c>
      <c r="L324" s="17">
        <v>5.4999999999999997E-3</v>
      </c>
      <c r="M324" s="17">
        <v>123.5</v>
      </c>
      <c r="N324" s="17">
        <v>61.56</v>
      </c>
      <c r="O324" s="17">
        <v>21586.400000000001</v>
      </c>
      <c r="P324" s="17">
        <v>1037</v>
      </c>
      <c r="Q324" s="17">
        <v>-20.004999999999999</v>
      </c>
      <c r="R324" s="17">
        <v>12431.127</v>
      </c>
      <c r="S324" s="17">
        <v>21.35</v>
      </c>
      <c r="T324" s="17">
        <v>-36.75</v>
      </c>
      <c r="U324" s="17">
        <v>-0.21099999999999999</v>
      </c>
      <c r="V324" s="17">
        <v>-4.6970000000000001</v>
      </c>
      <c r="W324" s="17">
        <v>16166.5322</v>
      </c>
      <c r="X324" s="17">
        <v>13662.3</v>
      </c>
      <c r="Y324" s="17">
        <v>32.97</v>
      </c>
      <c r="Z324" s="17">
        <v>-145.28</v>
      </c>
    </row>
    <row r="325" spans="1:26" x14ac:dyDescent="0.2">
      <c r="A325" s="27">
        <v>45161</v>
      </c>
      <c r="B325" s="17">
        <v>446.93</v>
      </c>
      <c r="C325" s="14">
        <v>6.33</v>
      </c>
      <c r="D325" s="17">
        <v>-319</v>
      </c>
      <c r="E325" s="17">
        <v>67.081999999999994</v>
      </c>
      <c r="F325" s="17">
        <v>52.75</v>
      </c>
      <c r="G325" s="17">
        <v>443.65</v>
      </c>
      <c r="H325" s="17">
        <v>26</v>
      </c>
      <c r="I325" s="17">
        <v>-245.595</v>
      </c>
      <c r="J325" s="17">
        <v>1867.375</v>
      </c>
      <c r="K325" s="17">
        <v>160</v>
      </c>
      <c r="L325" s="17">
        <v>5.4999999999999997E-3</v>
      </c>
      <c r="M325" s="17">
        <v>124</v>
      </c>
      <c r="N325" s="17">
        <v>57.882399999999997</v>
      </c>
      <c r="O325" s="17">
        <v>25910</v>
      </c>
      <c r="P325" s="17">
        <v>1020</v>
      </c>
      <c r="Q325" s="17">
        <v>-19.818000000000001</v>
      </c>
      <c r="R325" s="17">
        <v>15012.25</v>
      </c>
      <c r="S325" s="17">
        <v>22.797999999999998</v>
      </c>
      <c r="T325" s="17">
        <v>-35.875</v>
      </c>
      <c r="U325" s="17">
        <v>-0.16</v>
      </c>
      <c r="V325" s="17">
        <v>-4.6349999999999998</v>
      </c>
      <c r="W325" s="17">
        <v>16166.5322</v>
      </c>
      <c r="X325" s="17">
        <v>13814</v>
      </c>
      <c r="Y325" s="17">
        <v>31.922999999999998</v>
      </c>
      <c r="Z325" s="17">
        <v>-139.4</v>
      </c>
    </row>
    <row r="326" spans="1:26" x14ac:dyDescent="0.2">
      <c r="A326" s="27">
        <v>45160</v>
      </c>
      <c r="B326" s="17">
        <v>448.98700000000002</v>
      </c>
      <c r="C326" s="14">
        <v>6.6</v>
      </c>
      <c r="D326" s="17">
        <v>-264.01</v>
      </c>
      <c r="E326" s="17">
        <v>67.099999999999994</v>
      </c>
      <c r="F326" s="17">
        <v>52.75</v>
      </c>
      <c r="G326" s="17">
        <v>449.09500000000003</v>
      </c>
      <c r="H326" s="17">
        <v>25</v>
      </c>
      <c r="I326" s="17">
        <v>-206.65199999999999</v>
      </c>
      <c r="J326" s="17">
        <v>1891</v>
      </c>
      <c r="K326" s="17">
        <v>160</v>
      </c>
      <c r="L326" s="17">
        <v>5.4999999999999997E-3</v>
      </c>
      <c r="M326" s="17">
        <v>127.47</v>
      </c>
      <c r="N326" s="17">
        <v>63.726019999999998</v>
      </c>
      <c r="O326" s="17">
        <v>23566</v>
      </c>
      <c r="P326" s="17">
        <v>1059</v>
      </c>
      <c r="Q326" s="17">
        <v>-19.725000000000001</v>
      </c>
      <c r="R326" s="17">
        <v>15480.564</v>
      </c>
      <c r="S326" s="17">
        <v>18.184999999999999</v>
      </c>
      <c r="T326" s="17">
        <v>-36.634999999999998</v>
      </c>
      <c r="U326" s="17">
        <v>-0.15770000000000001</v>
      </c>
      <c r="V326" s="17">
        <v>-4.5250000000000004</v>
      </c>
      <c r="W326" s="17">
        <v>16166.5322</v>
      </c>
      <c r="X326" s="17">
        <v>12825.8</v>
      </c>
      <c r="Y326" s="17">
        <v>31.628</v>
      </c>
      <c r="Z326" s="17">
        <v>-140.387</v>
      </c>
    </row>
    <row r="327" spans="1:26" x14ac:dyDescent="0.2">
      <c r="A327" s="27">
        <v>45159</v>
      </c>
      <c r="B327" s="17">
        <v>468.61</v>
      </c>
      <c r="C327" s="14">
        <v>6.5</v>
      </c>
      <c r="D327" s="17">
        <v>-126.5</v>
      </c>
      <c r="E327" s="17">
        <v>74.784999999999997</v>
      </c>
      <c r="F327" s="17">
        <v>53.15</v>
      </c>
      <c r="G327" s="17">
        <v>465.005</v>
      </c>
      <c r="H327" s="17">
        <v>30</v>
      </c>
      <c r="I327" s="17">
        <v>-190.25299999999999</v>
      </c>
      <c r="J327" s="17">
        <v>1910.3969999999999</v>
      </c>
      <c r="K327" s="17">
        <v>162.5</v>
      </c>
      <c r="L327" s="17">
        <v>5.4999999999999997E-3</v>
      </c>
      <c r="M327" s="17">
        <v>123.58</v>
      </c>
      <c r="N327" s="17">
        <v>64.200550000000007</v>
      </c>
      <c r="O327" s="17">
        <v>23355</v>
      </c>
      <c r="P327" s="17">
        <v>1077.8</v>
      </c>
      <c r="Q327" s="17">
        <v>-18.016999999999999</v>
      </c>
      <c r="R327" s="17">
        <v>15435.683000000001</v>
      </c>
      <c r="S327" s="17">
        <v>19.501000000000001</v>
      </c>
      <c r="T327" s="17">
        <v>-37.03</v>
      </c>
      <c r="U327" s="17">
        <v>-0.14499999999999999</v>
      </c>
      <c r="V327" s="17">
        <v>-4.6630000000000003</v>
      </c>
      <c r="W327" s="17">
        <v>16166.5322</v>
      </c>
      <c r="X327" s="17">
        <v>13473.8</v>
      </c>
      <c r="Y327" s="17">
        <v>31.795000000000002</v>
      </c>
      <c r="Z327" s="17">
        <v>-141.16900000000001</v>
      </c>
    </row>
    <row r="328" spans="1:26" x14ac:dyDescent="0.2">
      <c r="A328" s="27">
        <v>45156</v>
      </c>
      <c r="B328" s="17">
        <v>487.05</v>
      </c>
      <c r="C328" s="14">
        <v>6.38</v>
      </c>
      <c r="D328" s="17">
        <v>-350.03</v>
      </c>
      <c r="E328" s="17">
        <v>74.41</v>
      </c>
      <c r="F328" s="17">
        <v>54.5</v>
      </c>
      <c r="G328" s="17">
        <v>477.5</v>
      </c>
      <c r="H328" s="17">
        <v>27</v>
      </c>
      <c r="I328" s="17">
        <v>-139.017</v>
      </c>
      <c r="J328" s="17">
        <v>1945</v>
      </c>
      <c r="K328" s="17">
        <v>164.8</v>
      </c>
      <c r="L328" s="17">
        <v>5.4999999999999997E-3</v>
      </c>
      <c r="M328" s="17">
        <v>124.08</v>
      </c>
      <c r="N328" s="17">
        <v>67.547499999999999</v>
      </c>
      <c r="O328" s="17">
        <v>22785</v>
      </c>
      <c r="P328" s="17">
        <v>1095.5</v>
      </c>
      <c r="Q328" s="17">
        <v>-17.023</v>
      </c>
      <c r="R328" s="17">
        <v>12820.92</v>
      </c>
      <c r="S328" s="17">
        <v>18.393000000000001</v>
      </c>
      <c r="T328" s="17">
        <v>-37.5</v>
      </c>
      <c r="U328" s="17">
        <v>-0.16</v>
      </c>
      <c r="V328" s="17">
        <v>-4.6180000000000003</v>
      </c>
      <c r="W328" s="17">
        <v>16166.5322</v>
      </c>
      <c r="X328" s="17">
        <v>14030</v>
      </c>
      <c r="Y328" s="17">
        <v>32.159999999999997</v>
      </c>
      <c r="Z328" s="17">
        <v>-142.31</v>
      </c>
    </row>
    <row r="329" spans="1:26" x14ac:dyDescent="0.2">
      <c r="A329" s="27">
        <v>45155</v>
      </c>
      <c r="B329" s="17">
        <v>483.16500000000002</v>
      </c>
      <c r="C329" s="14">
        <v>6.43</v>
      </c>
      <c r="D329" s="17">
        <v>-347.5</v>
      </c>
      <c r="E329" s="17">
        <v>82.21</v>
      </c>
      <c r="F329" s="17">
        <v>56</v>
      </c>
      <c r="G329" s="17">
        <v>485.06</v>
      </c>
      <c r="H329" s="17">
        <v>37</v>
      </c>
      <c r="I329" s="17">
        <v>-217.99600000000001</v>
      </c>
      <c r="J329" s="17">
        <v>1982</v>
      </c>
      <c r="K329" s="17">
        <v>160</v>
      </c>
      <c r="L329" s="17">
        <v>5.4999999999999997E-3</v>
      </c>
      <c r="M329" s="17">
        <v>124.97</v>
      </c>
      <c r="N329" s="17">
        <v>65.739999999999995</v>
      </c>
      <c r="O329" s="17">
        <v>19385</v>
      </c>
      <c r="P329" s="17">
        <v>1118</v>
      </c>
      <c r="Q329" s="17">
        <v>-15.903</v>
      </c>
      <c r="R329" s="17">
        <v>12183.75</v>
      </c>
      <c r="S329" s="17">
        <v>18.582999999999998</v>
      </c>
      <c r="T329" s="17">
        <v>-36.5</v>
      </c>
      <c r="U329" s="17">
        <v>-0.13500000000000001</v>
      </c>
      <c r="V329" s="17">
        <v>-4.7430000000000003</v>
      </c>
      <c r="W329" s="17">
        <v>16166.5322</v>
      </c>
      <c r="X329" s="17">
        <v>14015</v>
      </c>
      <c r="Y329" s="17">
        <v>32.347000000000001</v>
      </c>
      <c r="Z329" s="17">
        <v>-144.005</v>
      </c>
    </row>
    <row r="330" spans="1:26" x14ac:dyDescent="0.2">
      <c r="A330" s="27">
        <v>45154</v>
      </c>
      <c r="B330" s="17">
        <v>462.685</v>
      </c>
      <c r="C330" s="14">
        <v>6.2</v>
      </c>
      <c r="D330" s="17">
        <v>-315.5</v>
      </c>
      <c r="E330" s="17">
        <v>79.760000000000005</v>
      </c>
      <c r="F330" s="17">
        <v>53.85</v>
      </c>
      <c r="G330" s="17">
        <v>461.94499999999999</v>
      </c>
      <c r="H330" s="17">
        <v>27</v>
      </c>
      <c r="I330" s="17">
        <v>-169.649</v>
      </c>
      <c r="J330" s="17">
        <v>1917.42</v>
      </c>
      <c r="K330" s="17">
        <v>156.30000000000001</v>
      </c>
      <c r="L330" s="17">
        <v>5.4999999999999997E-3</v>
      </c>
      <c r="M330" s="17">
        <v>120.66500000000001</v>
      </c>
      <c r="N330" s="17">
        <v>64.768379999999993</v>
      </c>
      <c r="O330" s="17">
        <v>19560</v>
      </c>
      <c r="P330" s="17">
        <v>1091</v>
      </c>
      <c r="Q330" s="17">
        <v>-15.308</v>
      </c>
      <c r="R330" s="17">
        <v>10513.625</v>
      </c>
      <c r="S330" s="17">
        <v>18.065999999999999</v>
      </c>
      <c r="T330" s="17">
        <v>-37.005000000000003</v>
      </c>
      <c r="U330" s="17">
        <v>-0.13600000000000001</v>
      </c>
      <c r="V330" s="17">
        <v>-4.7089999999999996</v>
      </c>
      <c r="W330" s="17">
        <v>16166.5322</v>
      </c>
      <c r="X330" s="17">
        <v>14030</v>
      </c>
      <c r="Y330" s="17">
        <v>31.42</v>
      </c>
      <c r="Z330" s="17">
        <v>-139.56</v>
      </c>
    </row>
    <row r="331" spans="1:26" x14ac:dyDescent="0.2">
      <c r="A331" s="27">
        <v>45153</v>
      </c>
      <c r="B331" s="17">
        <v>484.05</v>
      </c>
      <c r="C331" s="14">
        <v>6.1</v>
      </c>
      <c r="D331" s="17">
        <v>-304.12799999999999</v>
      </c>
      <c r="E331" s="17">
        <v>79.2</v>
      </c>
      <c r="F331" s="17">
        <v>53.75</v>
      </c>
      <c r="G331" s="17">
        <v>461.505</v>
      </c>
      <c r="H331" s="17">
        <v>35</v>
      </c>
      <c r="I331" s="17">
        <v>-237.999</v>
      </c>
      <c r="J331" s="17">
        <v>1919.5</v>
      </c>
      <c r="K331" s="17">
        <v>148.5</v>
      </c>
      <c r="L331" s="17">
        <v>5.4999999999999997E-3</v>
      </c>
      <c r="M331" s="17">
        <v>117.22499999999999</v>
      </c>
      <c r="N331" s="17">
        <v>64.198070000000001</v>
      </c>
      <c r="O331" s="17">
        <v>18172.5</v>
      </c>
      <c r="P331" s="17">
        <v>1077.5</v>
      </c>
      <c r="Q331" s="17">
        <v>-14.246</v>
      </c>
      <c r="R331" s="17">
        <v>11936.21</v>
      </c>
      <c r="S331" s="17">
        <v>19.184999999999999</v>
      </c>
      <c r="T331" s="17">
        <v>-37.265000000000001</v>
      </c>
      <c r="U331" s="17">
        <v>-0.13</v>
      </c>
      <c r="V331" s="17">
        <v>-4.3789999999999996</v>
      </c>
      <c r="W331" s="17">
        <v>16166.5322</v>
      </c>
      <c r="X331" s="17">
        <v>16939.8</v>
      </c>
      <c r="Y331" s="17">
        <v>31.594999999999999</v>
      </c>
      <c r="Z331" s="17">
        <v>-139.02000000000001</v>
      </c>
    </row>
    <row r="332" spans="1:26" x14ac:dyDescent="0.2">
      <c r="A332" s="27">
        <v>45152</v>
      </c>
      <c r="B332" s="17">
        <v>479.23700000000002</v>
      </c>
      <c r="C332" s="14">
        <v>6.03</v>
      </c>
      <c r="D332" s="17">
        <v>-359.02499999999998</v>
      </c>
      <c r="E332" s="17">
        <v>78.694000000000003</v>
      </c>
      <c r="F332" s="17">
        <v>53.25</v>
      </c>
      <c r="G332" s="17">
        <v>467.51</v>
      </c>
      <c r="H332" s="17">
        <v>43</v>
      </c>
      <c r="I332" s="17">
        <v>-230.999</v>
      </c>
      <c r="J332" s="17">
        <v>1902</v>
      </c>
      <c r="K332" s="17">
        <v>149.4</v>
      </c>
      <c r="L332" s="17">
        <v>5.4999999999999997E-3</v>
      </c>
      <c r="M332" s="17">
        <v>117.05500000000001</v>
      </c>
      <c r="N332" s="17">
        <v>63.780850000000001</v>
      </c>
      <c r="O332" s="17">
        <v>17565</v>
      </c>
      <c r="P332" s="17">
        <v>1039.5</v>
      </c>
      <c r="Q332" s="17">
        <v>-14.734</v>
      </c>
      <c r="R332" s="17">
        <v>12194.5</v>
      </c>
      <c r="S332" s="17">
        <v>16.523</v>
      </c>
      <c r="T332" s="17">
        <v>-37.505000000000003</v>
      </c>
      <c r="U332" s="17">
        <v>-0.1067</v>
      </c>
      <c r="V332" s="17">
        <v>-4.6669999999999998</v>
      </c>
      <c r="W332" s="17">
        <v>16166.5322</v>
      </c>
      <c r="X332" s="17">
        <v>15803.5</v>
      </c>
      <c r="Y332" s="17">
        <v>31.69</v>
      </c>
      <c r="Z332" s="17">
        <v>-139.21</v>
      </c>
    </row>
    <row r="333" spans="1:26" x14ac:dyDescent="0.2">
      <c r="A333" s="27">
        <v>45149</v>
      </c>
      <c r="B333" s="17">
        <v>483.5</v>
      </c>
      <c r="C333" s="14">
        <v>6.18</v>
      </c>
      <c r="D333" s="17">
        <v>-374.125</v>
      </c>
      <c r="E333" s="17">
        <v>77.238</v>
      </c>
      <c r="F333" s="17">
        <v>54</v>
      </c>
      <c r="G333" s="17">
        <v>468.60500000000002</v>
      </c>
      <c r="H333" s="17">
        <v>37</v>
      </c>
      <c r="I333" s="17">
        <v>-221.24799999999999</v>
      </c>
      <c r="J333" s="17">
        <v>1940.6</v>
      </c>
      <c r="K333" s="17">
        <v>150.1</v>
      </c>
      <c r="L333" s="17">
        <v>5.4999999999999997E-3</v>
      </c>
      <c r="M333" s="17">
        <v>116</v>
      </c>
      <c r="N333" s="17">
        <v>62.467399999999998</v>
      </c>
      <c r="O333" s="17">
        <v>17595</v>
      </c>
      <c r="P333" s="17">
        <v>1051.5</v>
      </c>
      <c r="Q333" s="17">
        <v>-17.059999999999999</v>
      </c>
      <c r="R333" s="17">
        <v>11635.15</v>
      </c>
      <c r="S333" s="17">
        <v>17.5</v>
      </c>
      <c r="T333" s="17">
        <v>-38.125</v>
      </c>
      <c r="U333" s="17">
        <v>-0.13500000000000001</v>
      </c>
      <c r="V333" s="17">
        <v>-4.34</v>
      </c>
      <c r="W333" s="17">
        <v>16166.5322</v>
      </c>
      <c r="X333" s="17">
        <v>17569.5</v>
      </c>
      <c r="Y333" s="17">
        <v>32.51</v>
      </c>
      <c r="Z333" s="17">
        <v>-141.03</v>
      </c>
    </row>
    <row r="334" spans="1:26" x14ac:dyDescent="0.2">
      <c r="A334" s="27">
        <v>45148</v>
      </c>
      <c r="B334" s="17">
        <v>493.51299999999998</v>
      </c>
      <c r="C334" s="14">
        <v>6.0030000000000001</v>
      </c>
      <c r="D334" s="17">
        <v>-377.5</v>
      </c>
      <c r="E334" s="17">
        <v>85.947999999999993</v>
      </c>
      <c r="F334" s="17">
        <v>55</v>
      </c>
      <c r="G334" s="17">
        <v>480.38</v>
      </c>
      <c r="H334" s="17">
        <v>29</v>
      </c>
      <c r="I334" s="17">
        <v>-238.84800000000001</v>
      </c>
      <c r="J334" s="17">
        <v>1988.752</v>
      </c>
      <c r="K334" s="17">
        <v>145</v>
      </c>
      <c r="L334" s="17">
        <v>5.4999999999999997E-3</v>
      </c>
      <c r="M334" s="17">
        <v>119.38</v>
      </c>
      <c r="N334" s="17">
        <v>65.295150000000007</v>
      </c>
      <c r="O334" s="17">
        <v>17739.8</v>
      </c>
      <c r="P334" s="17">
        <v>1060.5</v>
      </c>
      <c r="Q334" s="17">
        <v>-17.193000000000001</v>
      </c>
      <c r="R334" s="17">
        <v>10604.875</v>
      </c>
      <c r="S334" s="17">
        <v>17.858000000000001</v>
      </c>
      <c r="T334" s="17">
        <v>-37.625</v>
      </c>
      <c r="U334" s="17">
        <v>-0.16700000000000001</v>
      </c>
      <c r="V334" s="17">
        <v>-4.2699999999999996</v>
      </c>
      <c r="W334" s="17">
        <v>16166.5322</v>
      </c>
      <c r="X334" s="17">
        <v>17841.8</v>
      </c>
      <c r="Y334" s="17">
        <v>33.180999999999997</v>
      </c>
      <c r="Z334" s="17">
        <v>-140.78</v>
      </c>
    </row>
    <row r="335" spans="1:26" x14ac:dyDescent="0.2">
      <c r="A335" s="27">
        <v>45147</v>
      </c>
      <c r="B335" s="17">
        <v>495.6</v>
      </c>
      <c r="C335" s="14">
        <v>5.75</v>
      </c>
      <c r="D335" s="17">
        <v>-377.15</v>
      </c>
      <c r="E335" s="17">
        <v>82.75</v>
      </c>
      <c r="F335" s="17">
        <v>53.5</v>
      </c>
      <c r="G335" s="17">
        <v>475.185</v>
      </c>
      <c r="H335" s="17">
        <v>30.606000000000002</v>
      </c>
      <c r="I335" s="17">
        <v>-191.994</v>
      </c>
      <c r="J335" s="17">
        <v>1938.5</v>
      </c>
      <c r="K335" s="17">
        <v>145</v>
      </c>
      <c r="L335" s="17">
        <v>5.4999999999999997E-3</v>
      </c>
      <c r="M335" s="17">
        <v>117.91</v>
      </c>
      <c r="N335" s="17">
        <v>63.4039</v>
      </c>
      <c r="O335" s="17">
        <v>13240.8</v>
      </c>
      <c r="P335" s="17">
        <v>1022.8</v>
      </c>
      <c r="Q335" s="17">
        <v>-16.7</v>
      </c>
      <c r="R335" s="17">
        <v>11854.75</v>
      </c>
      <c r="S335" s="17">
        <v>18.670000000000002</v>
      </c>
      <c r="T335" s="17">
        <v>-36.375</v>
      </c>
      <c r="U335" s="17">
        <v>-0.16500000000000001</v>
      </c>
      <c r="V335" s="17">
        <v>-4.202</v>
      </c>
      <c r="W335" s="17">
        <v>16166.5322</v>
      </c>
      <c r="X335" s="17">
        <v>16862.5</v>
      </c>
      <c r="Y335" s="17">
        <v>32.462000000000003</v>
      </c>
      <c r="Z335" s="17">
        <v>-142.25</v>
      </c>
    </row>
    <row r="336" spans="1:26" x14ac:dyDescent="0.2">
      <c r="A336" s="27">
        <v>45146</v>
      </c>
      <c r="B336" s="17">
        <v>487.48500000000001</v>
      </c>
      <c r="C336" s="14">
        <v>5.7</v>
      </c>
      <c r="D336" s="17">
        <v>-376.81299999999999</v>
      </c>
      <c r="E336" s="17">
        <v>82.438000000000002</v>
      </c>
      <c r="F336" s="17">
        <v>53.5</v>
      </c>
      <c r="G336" s="17">
        <v>481.94499999999999</v>
      </c>
      <c r="H336" s="17">
        <v>36</v>
      </c>
      <c r="I336" s="17">
        <v>-206.738</v>
      </c>
      <c r="J336" s="17">
        <v>1970.663</v>
      </c>
      <c r="K336" s="17">
        <v>152.5</v>
      </c>
      <c r="L336" s="17">
        <v>5.4999999999999997E-3</v>
      </c>
      <c r="M336" s="17">
        <v>118.3</v>
      </c>
      <c r="N336" s="17">
        <v>67.910300000000007</v>
      </c>
      <c r="O336" s="17">
        <v>16923.8</v>
      </c>
      <c r="P336" s="17">
        <v>1021.9</v>
      </c>
      <c r="Q336" s="17">
        <v>-16.585999999999999</v>
      </c>
      <c r="R336" s="17">
        <v>16050.996999999999</v>
      </c>
      <c r="S336" s="17">
        <v>18.59</v>
      </c>
      <c r="T336" s="17">
        <v>-36</v>
      </c>
      <c r="U336" s="17">
        <v>-0.125</v>
      </c>
      <c r="V336" s="17">
        <v>-4.28</v>
      </c>
      <c r="W336" s="17">
        <v>16166.5322</v>
      </c>
      <c r="X336" s="17">
        <v>15030</v>
      </c>
      <c r="Y336" s="17">
        <v>32.634999999999998</v>
      </c>
      <c r="Z336" s="17">
        <v>-136.99700000000001</v>
      </c>
    </row>
    <row r="337" spans="1:26" x14ac:dyDescent="0.2">
      <c r="A337" s="27">
        <v>45145</v>
      </c>
      <c r="B337" s="17">
        <v>509.82</v>
      </c>
      <c r="C337" s="14">
        <v>5.8</v>
      </c>
      <c r="D337" s="17">
        <v>-387.5</v>
      </c>
      <c r="E337" s="17">
        <v>84.37</v>
      </c>
      <c r="F337" s="17">
        <v>54.55</v>
      </c>
      <c r="G337" s="17">
        <v>497.83</v>
      </c>
      <c r="H337" s="17">
        <v>32</v>
      </c>
      <c r="I337" s="17">
        <v>-247.21600000000001</v>
      </c>
      <c r="J337" s="17">
        <v>1998</v>
      </c>
      <c r="K337" s="17">
        <v>158.5</v>
      </c>
      <c r="L337" s="17">
        <v>5.4999999999999997E-3</v>
      </c>
      <c r="M337" s="17">
        <v>121.247</v>
      </c>
      <c r="N337" s="17">
        <v>68.5</v>
      </c>
      <c r="O337" s="17">
        <v>13231.9</v>
      </c>
      <c r="P337" s="17">
        <v>1023.5</v>
      </c>
      <c r="Q337" s="17">
        <v>-17.619</v>
      </c>
      <c r="R337" s="17">
        <v>17146.25</v>
      </c>
      <c r="S337" s="17">
        <v>18.004999999999999</v>
      </c>
      <c r="T337" s="17">
        <v>-35.549999999999997</v>
      </c>
      <c r="U337" s="17">
        <v>-0.14499999999999999</v>
      </c>
      <c r="V337" s="17">
        <v>-4.2080000000000002</v>
      </c>
      <c r="W337" s="17">
        <v>16166.5322</v>
      </c>
      <c r="X337" s="17">
        <v>14854</v>
      </c>
      <c r="Y337" s="17">
        <v>33.203000000000003</v>
      </c>
      <c r="Z337" s="17">
        <v>-138.29</v>
      </c>
    </row>
    <row r="338" spans="1:26" x14ac:dyDescent="0.2">
      <c r="A338" s="27">
        <v>45142</v>
      </c>
      <c r="B338" s="17">
        <v>479.84500000000003</v>
      </c>
      <c r="C338" s="14">
        <v>6.1</v>
      </c>
      <c r="D338" s="17">
        <v>-404.005</v>
      </c>
      <c r="E338" s="17">
        <v>84.915000000000006</v>
      </c>
      <c r="F338" s="17">
        <v>55.75</v>
      </c>
      <c r="G338" s="17">
        <v>505.91</v>
      </c>
      <c r="H338" s="17">
        <v>29</v>
      </c>
      <c r="I338" s="17">
        <v>-220.59</v>
      </c>
      <c r="J338" s="17">
        <v>2014.7</v>
      </c>
      <c r="K338" s="17">
        <v>165</v>
      </c>
      <c r="L338" s="17">
        <v>5.4999999999999997E-3</v>
      </c>
      <c r="M338" s="17">
        <v>123.423</v>
      </c>
      <c r="N338" s="17">
        <v>71.462379999999996</v>
      </c>
      <c r="O338" s="17">
        <v>13949.2</v>
      </c>
      <c r="P338" s="17">
        <v>1061.8</v>
      </c>
      <c r="Q338" s="17">
        <v>-17.745000000000001</v>
      </c>
      <c r="R338" s="17">
        <v>15149.473</v>
      </c>
      <c r="S338" s="17">
        <v>17.704999999999998</v>
      </c>
      <c r="T338" s="17">
        <v>-38</v>
      </c>
      <c r="U338" s="17">
        <v>-0.15160000000000001</v>
      </c>
      <c r="V338" s="17">
        <v>-4.4349999999999996</v>
      </c>
      <c r="W338" s="17">
        <v>16166.5322</v>
      </c>
      <c r="X338" s="17">
        <v>11500</v>
      </c>
      <c r="Y338" s="17">
        <v>33.840000000000003</v>
      </c>
      <c r="Z338" s="17">
        <v>-139.76599999999999</v>
      </c>
    </row>
    <row r="339" spans="1:26" x14ac:dyDescent="0.2">
      <c r="A339" s="27">
        <v>45141</v>
      </c>
      <c r="B339" s="17">
        <v>490.99700000000001</v>
      </c>
      <c r="C339" s="14">
        <v>6.2</v>
      </c>
      <c r="D339" s="17">
        <v>-415.69799999999998</v>
      </c>
      <c r="E339" s="17">
        <v>88.801000000000002</v>
      </c>
      <c r="F339" s="17">
        <v>56.57</v>
      </c>
      <c r="G339" s="17">
        <v>524.30999999999995</v>
      </c>
      <c r="H339" s="17">
        <v>40</v>
      </c>
      <c r="I339" s="17">
        <v>-243.47300000000001</v>
      </c>
      <c r="J339" s="17">
        <v>2086.85</v>
      </c>
      <c r="K339" s="17">
        <v>175</v>
      </c>
      <c r="L339" s="17">
        <v>5.4999999999999997E-3</v>
      </c>
      <c r="M339" s="17">
        <v>125.25</v>
      </c>
      <c r="N339" s="17">
        <v>72.043949999999995</v>
      </c>
      <c r="O339" s="17">
        <v>12241.2</v>
      </c>
      <c r="P339" s="17">
        <v>1101.5</v>
      </c>
      <c r="Q339" s="17">
        <v>-19.878</v>
      </c>
      <c r="R339" s="17">
        <v>13259.529</v>
      </c>
      <c r="S339" s="17">
        <v>17.218</v>
      </c>
      <c r="T339" s="17">
        <v>-39.25</v>
      </c>
      <c r="U339" s="17">
        <v>-0.128</v>
      </c>
      <c r="V339" s="17">
        <v>-4.4610000000000003</v>
      </c>
      <c r="W339" s="17">
        <v>16166.5322</v>
      </c>
      <c r="X339" s="17">
        <v>9136.2999999999993</v>
      </c>
      <c r="Y339" s="17">
        <v>34.246000000000002</v>
      </c>
      <c r="Z339" s="17">
        <v>-142.39500000000001</v>
      </c>
    </row>
    <row r="340" spans="1:26" x14ac:dyDescent="0.2">
      <c r="A340" s="27">
        <v>45140</v>
      </c>
      <c r="B340" s="17">
        <v>497.61</v>
      </c>
      <c r="C340" s="14">
        <v>5.7</v>
      </c>
      <c r="D340" s="17">
        <v>-431.608</v>
      </c>
      <c r="E340" s="17">
        <v>77.063000000000002</v>
      </c>
      <c r="F340" s="17">
        <v>53.774999999999999</v>
      </c>
      <c r="G340" s="17">
        <v>494.94</v>
      </c>
      <c r="H340" s="17">
        <v>39</v>
      </c>
      <c r="I340" s="17">
        <v>-192.91399999999999</v>
      </c>
      <c r="J340" s="17">
        <v>1922.1</v>
      </c>
      <c r="K340" s="17">
        <v>150.1</v>
      </c>
      <c r="L340" s="17">
        <v>5.4999999999999997E-3</v>
      </c>
      <c r="M340" s="17">
        <v>119.42</v>
      </c>
      <c r="N340" s="17">
        <v>69.503270000000001</v>
      </c>
      <c r="O340" s="17">
        <v>12285.2</v>
      </c>
      <c r="P340" s="17">
        <v>1025</v>
      </c>
      <c r="Q340" s="17">
        <v>-20.329000000000001</v>
      </c>
      <c r="R340" s="17">
        <v>10824.014999999999</v>
      </c>
      <c r="S340" s="17">
        <v>15.863</v>
      </c>
      <c r="T340" s="17">
        <v>-37.5</v>
      </c>
      <c r="U340" s="17">
        <v>-0.127</v>
      </c>
      <c r="V340" s="17">
        <v>-4.1219999999999999</v>
      </c>
      <c r="W340" s="17">
        <v>16166.5322</v>
      </c>
      <c r="X340" s="17">
        <v>9382.5</v>
      </c>
      <c r="Y340" s="17">
        <v>32.58</v>
      </c>
      <c r="Z340" s="17">
        <v>-136.07</v>
      </c>
    </row>
    <row r="341" spans="1:26" x14ac:dyDescent="0.2">
      <c r="A341" s="27">
        <v>45139</v>
      </c>
      <c r="B341" s="17">
        <v>484.73</v>
      </c>
      <c r="C341" s="14">
        <v>5.4</v>
      </c>
      <c r="D341" s="17">
        <v>-444.49700000000001</v>
      </c>
      <c r="E341" s="17">
        <v>68.44</v>
      </c>
      <c r="F341" s="17">
        <v>53.75</v>
      </c>
      <c r="G341" s="17">
        <v>494.71499999999997</v>
      </c>
      <c r="H341" s="17">
        <v>32</v>
      </c>
      <c r="I341" s="17">
        <v>-194.697</v>
      </c>
      <c r="J341" s="17">
        <v>1900</v>
      </c>
      <c r="K341" s="17">
        <v>150</v>
      </c>
      <c r="L341" s="17">
        <v>5.4999999999999997E-3</v>
      </c>
      <c r="M341" s="17">
        <v>115.5</v>
      </c>
      <c r="N341" s="17">
        <v>69.276750000000007</v>
      </c>
      <c r="O341" s="17">
        <v>11581.6</v>
      </c>
      <c r="P341" s="17">
        <v>1016</v>
      </c>
      <c r="Q341" s="17">
        <v>-20.776</v>
      </c>
      <c r="R341" s="17">
        <v>9954.5</v>
      </c>
      <c r="S341" s="17">
        <v>16.323</v>
      </c>
      <c r="T341" s="17">
        <v>-38.994999999999997</v>
      </c>
      <c r="U341" s="17">
        <v>-0.12</v>
      </c>
      <c r="V341" s="17">
        <v>-4.2720000000000002</v>
      </c>
      <c r="W341" s="17">
        <v>16166.5322</v>
      </c>
      <c r="X341" s="17">
        <v>9315.2999999999993</v>
      </c>
      <c r="Y341" s="17">
        <v>32.68</v>
      </c>
      <c r="Z341" s="17">
        <v>-135.965</v>
      </c>
    </row>
    <row r="342" spans="1:26" x14ac:dyDescent="0.2">
      <c r="A342" s="27">
        <v>45138</v>
      </c>
      <c r="B342" s="17">
        <v>480.45</v>
      </c>
      <c r="C342" s="14">
        <v>5.0999999999999996</v>
      </c>
      <c r="D342" s="17">
        <v>-447.75</v>
      </c>
      <c r="E342" s="17">
        <v>67.915000000000006</v>
      </c>
      <c r="F342" s="17">
        <v>53.615000000000002</v>
      </c>
      <c r="G342" s="17">
        <v>486</v>
      </c>
      <c r="H342" s="17">
        <v>31</v>
      </c>
      <c r="I342" s="17">
        <v>-121.565</v>
      </c>
      <c r="J342" s="17">
        <v>1877.7</v>
      </c>
      <c r="K342" s="17">
        <v>155</v>
      </c>
      <c r="L342" s="17">
        <v>2.5000000000000001E-2</v>
      </c>
      <c r="M342" s="17">
        <v>118.795</v>
      </c>
      <c r="N342" s="17">
        <v>69.425200000000004</v>
      </c>
      <c r="O342" s="17">
        <v>14615.3</v>
      </c>
      <c r="P342" s="17">
        <v>991</v>
      </c>
      <c r="Q342" s="17">
        <v>-21.146999999999998</v>
      </c>
      <c r="R342" s="17">
        <v>9893</v>
      </c>
      <c r="S342" s="17">
        <v>18.382999999999999</v>
      </c>
      <c r="T342" s="17">
        <v>-38.33</v>
      </c>
      <c r="U342" s="17">
        <v>-0.15989999999999999</v>
      </c>
      <c r="V342" s="17">
        <v>-4.383</v>
      </c>
      <c r="W342" s="17">
        <v>16166.5322</v>
      </c>
      <c r="X342" s="17">
        <v>8600.5</v>
      </c>
      <c r="Y342" s="17">
        <v>32.862000000000002</v>
      </c>
      <c r="Z342" s="17">
        <v>-134.85</v>
      </c>
    </row>
    <row r="343" spans="1:26" x14ac:dyDescent="0.2">
      <c r="A343" s="27">
        <v>45135</v>
      </c>
      <c r="B343" s="17">
        <v>495.29</v>
      </c>
      <c r="C343" s="14">
        <v>5.63</v>
      </c>
      <c r="D343" s="17">
        <v>-455.09</v>
      </c>
      <c r="E343" s="17">
        <v>71.900000000000006</v>
      </c>
      <c r="F343" s="17">
        <v>54.604999999999997</v>
      </c>
      <c r="G343" s="17">
        <v>486.17500000000001</v>
      </c>
      <c r="H343" s="17">
        <v>33</v>
      </c>
      <c r="I343" s="17">
        <v>-225</v>
      </c>
      <c r="J343" s="17">
        <v>1922.5</v>
      </c>
      <c r="K343" s="17">
        <v>175</v>
      </c>
      <c r="L343" s="17">
        <v>2.5000000000000001E-2</v>
      </c>
      <c r="M343" s="17">
        <v>123.42</v>
      </c>
      <c r="N343" s="17">
        <v>71.188370000000006</v>
      </c>
      <c r="O343" s="17">
        <v>14372.5</v>
      </c>
      <c r="P343" s="17">
        <v>995</v>
      </c>
      <c r="Q343" s="17">
        <v>-20.125</v>
      </c>
      <c r="R343" s="17">
        <v>8770.5</v>
      </c>
      <c r="S343" s="17">
        <v>17.312999999999999</v>
      </c>
      <c r="T343" s="17">
        <v>-38.6</v>
      </c>
      <c r="U343" s="17">
        <v>-0.1275</v>
      </c>
      <c r="V343" s="17">
        <v>-4.4130000000000003</v>
      </c>
      <c r="W343" s="17">
        <v>16166.5322</v>
      </c>
      <c r="X343" s="17">
        <v>7007.3</v>
      </c>
      <c r="Y343" s="17">
        <v>33.69</v>
      </c>
      <c r="Z343" s="17">
        <v>-136</v>
      </c>
    </row>
    <row r="344" spans="1:26" x14ac:dyDescent="0.2">
      <c r="A344" s="27">
        <v>45134</v>
      </c>
      <c r="B344" s="17">
        <v>520</v>
      </c>
      <c r="C344" s="14">
        <v>5.7</v>
      </c>
      <c r="D344" s="17">
        <v>-384.5</v>
      </c>
      <c r="E344" s="17">
        <v>69.510000000000005</v>
      </c>
      <c r="F344" s="17">
        <v>52.55</v>
      </c>
      <c r="G344" s="17">
        <v>470.88499999999999</v>
      </c>
      <c r="H344" s="17">
        <v>21</v>
      </c>
      <c r="I344" s="17">
        <v>-225.44900000000001</v>
      </c>
      <c r="J344" s="17">
        <v>1879</v>
      </c>
      <c r="K344" s="17">
        <v>185</v>
      </c>
      <c r="L344" s="17">
        <v>2.5000000000000001E-2</v>
      </c>
      <c r="M344" s="17">
        <v>121.08</v>
      </c>
      <c r="N344" s="17">
        <v>68.569199999999995</v>
      </c>
      <c r="O344" s="17">
        <v>15041.3</v>
      </c>
      <c r="P344" s="17">
        <v>974</v>
      </c>
      <c r="Q344" s="17">
        <v>-21.08</v>
      </c>
      <c r="R344" s="17">
        <v>9099.1090000000004</v>
      </c>
      <c r="S344" s="17">
        <v>15.855</v>
      </c>
      <c r="T344" s="17">
        <v>-37.75</v>
      </c>
      <c r="U344" s="17">
        <v>-0.183</v>
      </c>
      <c r="V344" s="17">
        <v>-4.0229999999999997</v>
      </c>
      <c r="W344" s="17">
        <v>16166.5322</v>
      </c>
      <c r="X344" s="17">
        <v>6717</v>
      </c>
      <c r="Y344" s="17">
        <v>32.06</v>
      </c>
      <c r="Z344" s="17">
        <v>-129.46199999999999</v>
      </c>
    </row>
    <row r="345" spans="1:26" x14ac:dyDescent="0.2">
      <c r="A345" s="27">
        <v>45133</v>
      </c>
      <c r="B345" s="17">
        <v>493.17</v>
      </c>
      <c r="C345" s="14">
        <v>5.85</v>
      </c>
      <c r="D345" s="17">
        <v>-407.25</v>
      </c>
      <c r="E345" s="17">
        <v>68.712999999999994</v>
      </c>
      <c r="F345" s="17">
        <v>55.75</v>
      </c>
      <c r="G345" s="17">
        <v>495</v>
      </c>
      <c r="H345" s="17">
        <v>23</v>
      </c>
      <c r="I345" s="17">
        <v>-199.59899999999999</v>
      </c>
      <c r="J345" s="17">
        <v>1990</v>
      </c>
      <c r="K345" s="17">
        <v>185.1</v>
      </c>
      <c r="L345" s="17">
        <v>2.5000000000000001E-2</v>
      </c>
      <c r="M345" s="17">
        <v>125.435</v>
      </c>
      <c r="N345" s="17">
        <v>70.317750000000004</v>
      </c>
      <c r="O345" s="17">
        <v>13344.5</v>
      </c>
      <c r="P345" s="17">
        <v>1015</v>
      </c>
      <c r="Q345" s="17">
        <v>-23.3</v>
      </c>
      <c r="R345" s="17">
        <v>9261.3729999999996</v>
      </c>
      <c r="S345" s="17">
        <v>16.533000000000001</v>
      </c>
      <c r="T345" s="17">
        <v>-38.75</v>
      </c>
      <c r="U345" s="17">
        <v>-0.22500000000000001</v>
      </c>
      <c r="V345" s="17">
        <v>-4.1840000000000002</v>
      </c>
      <c r="W345" s="17">
        <v>16166.5322</v>
      </c>
      <c r="X345" s="17">
        <v>6067.5</v>
      </c>
      <c r="Y345" s="17">
        <v>33.53</v>
      </c>
      <c r="Z345" s="17">
        <v>-134.745</v>
      </c>
    </row>
    <row r="346" spans="1:26" x14ac:dyDescent="0.2">
      <c r="A346" s="27">
        <v>45132</v>
      </c>
      <c r="B346" s="17">
        <v>497.16</v>
      </c>
      <c r="C346" s="14">
        <v>6.0650000000000004</v>
      </c>
      <c r="D346" s="17">
        <v>-383</v>
      </c>
      <c r="E346" s="17">
        <v>68.7</v>
      </c>
      <c r="F346" s="17">
        <v>53.5</v>
      </c>
      <c r="G346" s="17">
        <v>497.5</v>
      </c>
      <c r="H346" s="17">
        <v>19</v>
      </c>
      <c r="I346" s="17">
        <v>-238.50399999999999</v>
      </c>
      <c r="J346" s="17">
        <v>1992.15</v>
      </c>
      <c r="K346" s="17">
        <v>170</v>
      </c>
      <c r="L346" s="17">
        <v>2.5000000000000001E-2</v>
      </c>
      <c r="M346" s="17">
        <v>123.5</v>
      </c>
      <c r="N346" s="17">
        <v>70.924279999999996</v>
      </c>
      <c r="O346" s="17">
        <v>17198.5</v>
      </c>
      <c r="P346" s="17">
        <v>1008.9</v>
      </c>
      <c r="Q346" s="17">
        <v>-22.004999999999999</v>
      </c>
      <c r="R346" s="17">
        <v>9248.65</v>
      </c>
      <c r="S346" s="17">
        <v>15.573</v>
      </c>
      <c r="T346" s="17">
        <v>-34.695</v>
      </c>
      <c r="U346" s="17">
        <v>-0.186</v>
      </c>
      <c r="V346" s="17">
        <v>-4.1230000000000002</v>
      </c>
      <c r="W346" s="17">
        <v>16166.5322</v>
      </c>
      <c r="X346" s="17">
        <v>7645.8</v>
      </c>
      <c r="Y346" s="17">
        <v>33.515000000000001</v>
      </c>
      <c r="Z346" s="17">
        <v>-135.25</v>
      </c>
    </row>
    <row r="347" spans="1:26" x14ac:dyDescent="0.2">
      <c r="A347" s="27">
        <v>45131</v>
      </c>
      <c r="B347" s="17">
        <v>499.36</v>
      </c>
      <c r="C347" s="14">
        <v>6.1150000000000002</v>
      </c>
      <c r="D347" s="17">
        <v>-381.46300000000002</v>
      </c>
      <c r="E347" s="17">
        <v>68.37</v>
      </c>
      <c r="F347" s="17">
        <v>53.75</v>
      </c>
      <c r="G347" s="17">
        <v>494.56</v>
      </c>
      <c r="H347" s="17">
        <v>20</v>
      </c>
      <c r="I347" s="17">
        <v>-180.745</v>
      </c>
      <c r="J347" s="17">
        <v>1977.84</v>
      </c>
      <c r="K347" s="17">
        <v>165</v>
      </c>
      <c r="L347" s="17">
        <v>2.5000000000000001E-2</v>
      </c>
      <c r="M347" s="17">
        <v>123.43</v>
      </c>
      <c r="N347" s="17">
        <v>70.036649999999995</v>
      </c>
      <c r="O347" s="17">
        <v>17775.5</v>
      </c>
      <c r="P347" s="17">
        <v>1019.5</v>
      </c>
      <c r="Q347" s="17">
        <v>-21.413</v>
      </c>
      <c r="R347" s="17">
        <v>11059.25</v>
      </c>
      <c r="S347" s="17">
        <v>15.073</v>
      </c>
      <c r="T347" s="17">
        <v>-33.6</v>
      </c>
      <c r="U347" s="17">
        <v>-0.107</v>
      </c>
      <c r="V347" s="17">
        <v>-4.1870000000000003</v>
      </c>
      <c r="W347" s="17">
        <v>16166.5322</v>
      </c>
      <c r="X347" s="17">
        <v>7790.8</v>
      </c>
      <c r="Y347" s="17">
        <v>33.6</v>
      </c>
      <c r="Z347" s="17">
        <v>-135.827</v>
      </c>
    </row>
    <row r="348" spans="1:26" x14ac:dyDescent="0.2">
      <c r="A348" s="27">
        <v>45128</v>
      </c>
      <c r="B348" s="17">
        <v>497.29</v>
      </c>
      <c r="C348" s="14">
        <v>5.9450000000000003</v>
      </c>
      <c r="D348" s="17">
        <v>-387</v>
      </c>
      <c r="E348" s="17">
        <v>73.113</v>
      </c>
      <c r="F348" s="17">
        <v>53.75</v>
      </c>
      <c r="G348" s="17">
        <v>500.005</v>
      </c>
      <c r="H348" s="17">
        <v>22</v>
      </c>
      <c r="I348" s="17">
        <v>-319.24700000000001</v>
      </c>
      <c r="J348" s="17">
        <v>2000</v>
      </c>
      <c r="K348" s="17">
        <v>157.6</v>
      </c>
      <c r="L348" s="17">
        <v>2.5000000000000001E-2</v>
      </c>
      <c r="M348" s="17">
        <v>127.25</v>
      </c>
      <c r="N348" s="17">
        <v>70.793379999999999</v>
      </c>
      <c r="O348" s="17">
        <v>11886.9</v>
      </c>
      <c r="P348" s="17">
        <v>1046</v>
      </c>
      <c r="Q348" s="17">
        <v>-23.43</v>
      </c>
      <c r="R348" s="17">
        <v>12791.125</v>
      </c>
      <c r="S348" s="17">
        <v>17.105</v>
      </c>
      <c r="T348" s="17">
        <v>-33.5</v>
      </c>
      <c r="U348" s="17">
        <v>-0.14799999999999999</v>
      </c>
      <c r="V348" s="17">
        <v>-4.1630000000000003</v>
      </c>
      <c r="W348" s="17">
        <v>16166.5322</v>
      </c>
      <c r="X348" s="17">
        <v>8065.3</v>
      </c>
      <c r="Y348" s="17">
        <v>33.805</v>
      </c>
      <c r="Z348" s="17">
        <v>-135.69999999999999</v>
      </c>
    </row>
    <row r="349" spans="1:26" x14ac:dyDescent="0.2">
      <c r="A349" s="27">
        <v>45127</v>
      </c>
      <c r="B349" s="17">
        <v>518.04</v>
      </c>
      <c r="C349" s="14">
        <v>6.1</v>
      </c>
      <c r="D349" s="17">
        <v>-392</v>
      </c>
      <c r="E349" s="17">
        <v>72.790000000000006</v>
      </c>
      <c r="F349" s="17">
        <v>54.5</v>
      </c>
      <c r="G349" s="17">
        <v>507.37</v>
      </c>
      <c r="H349" s="17">
        <v>21</v>
      </c>
      <c r="I349" s="17">
        <v>-238.67599999999999</v>
      </c>
      <c r="J349" s="17">
        <v>2047</v>
      </c>
      <c r="K349" s="17">
        <v>160.1</v>
      </c>
      <c r="L349" s="17">
        <v>2.5000000000000001E-2</v>
      </c>
      <c r="M349" s="17">
        <v>130</v>
      </c>
      <c r="N349" s="17">
        <v>70.118549999999999</v>
      </c>
      <c r="O349" s="17">
        <v>11564.8</v>
      </c>
      <c r="P349" s="17">
        <v>1028</v>
      </c>
      <c r="Q349" s="17">
        <v>-23.335000000000001</v>
      </c>
      <c r="R349" s="17">
        <v>13224.25</v>
      </c>
      <c r="S349" s="17">
        <v>15.532999999999999</v>
      </c>
      <c r="T349" s="17">
        <v>-32.365000000000002</v>
      </c>
      <c r="U349" s="17">
        <v>-0.188</v>
      </c>
      <c r="V349" s="17">
        <v>-4.0720000000000001</v>
      </c>
      <c r="W349" s="17">
        <v>16166.5322</v>
      </c>
      <c r="X349" s="17">
        <v>7837</v>
      </c>
      <c r="Y349" s="17">
        <v>34.267000000000003</v>
      </c>
      <c r="Z349" s="17">
        <v>-136.11000000000001</v>
      </c>
    </row>
    <row r="350" spans="1:26" x14ac:dyDescent="0.2">
      <c r="A350" s="27">
        <v>45126</v>
      </c>
      <c r="B350" s="17">
        <v>520.82000000000005</v>
      </c>
      <c r="C350" s="14">
        <v>5.9</v>
      </c>
      <c r="D350" s="17">
        <v>-382.9</v>
      </c>
      <c r="E350" s="17">
        <v>71.677999999999997</v>
      </c>
      <c r="F350" s="17">
        <v>54</v>
      </c>
      <c r="G350" s="17">
        <v>498.89</v>
      </c>
      <c r="H350" s="17">
        <v>23.183</v>
      </c>
      <c r="I350" s="17">
        <v>-236.62100000000001</v>
      </c>
      <c r="J350" s="17">
        <v>2005</v>
      </c>
      <c r="K350" s="17">
        <v>155.1</v>
      </c>
      <c r="L350" s="17">
        <v>0.01</v>
      </c>
      <c r="M350" s="17">
        <v>127.845</v>
      </c>
      <c r="N350" s="17">
        <v>68.069999999999993</v>
      </c>
      <c r="O350" s="17">
        <v>15718.5</v>
      </c>
      <c r="P350" s="17">
        <v>1029</v>
      </c>
      <c r="Q350" s="17">
        <v>-25.305</v>
      </c>
      <c r="R350" s="17">
        <v>12424</v>
      </c>
      <c r="S350" s="17">
        <v>16.545000000000002</v>
      </c>
      <c r="T350" s="17">
        <v>-32.075000000000003</v>
      </c>
      <c r="U350" s="17">
        <v>-0.151</v>
      </c>
      <c r="V350" s="17">
        <v>-4.0590000000000002</v>
      </c>
      <c r="W350" s="17">
        <v>16166.5322</v>
      </c>
      <c r="X350" s="17">
        <v>8377.2999999999993</v>
      </c>
      <c r="Y350" s="17">
        <v>34.082000000000001</v>
      </c>
      <c r="Z350" s="17">
        <v>-132.87</v>
      </c>
    </row>
    <row r="351" spans="1:26" x14ac:dyDescent="0.2">
      <c r="A351" s="27">
        <v>45125</v>
      </c>
      <c r="B351" s="17">
        <v>525.94000000000005</v>
      </c>
      <c r="C351" s="14">
        <v>5.69</v>
      </c>
      <c r="D351" s="17">
        <v>-384.375</v>
      </c>
      <c r="E351" s="17">
        <v>68.95</v>
      </c>
      <c r="F351" s="17">
        <v>54</v>
      </c>
      <c r="G351" s="17">
        <v>500.43</v>
      </c>
      <c r="H351" s="17">
        <v>20.65</v>
      </c>
      <c r="I351" s="17">
        <v>-222.273</v>
      </c>
      <c r="J351" s="17">
        <v>2005.5</v>
      </c>
      <c r="K351" s="17">
        <v>157.6</v>
      </c>
      <c r="L351" s="17">
        <v>0.01</v>
      </c>
      <c r="M351" s="17">
        <v>122.425</v>
      </c>
      <c r="N351" s="17">
        <v>68.222719999999995</v>
      </c>
      <c r="O351" s="17">
        <v>15826.3</v>
      </c>
      <c r="P351" s="17">
        <v>1042.5</v>
      </c>
      <c r="Q351" s="17">
        <v>-25.73</v>
      </c>
      <c r="R351" s="17">
        <v>12273.25</v>
      </c>
      <c r="S351" s="17">
        <v>15.997999999999999</v>
      </c>
      <c r="T351" s="17">
        <v>-32.06</v>
      </c>
      <c r="U351" s="17">
        <v>-0.16500000000000001</v>
      </c>
      <c r="V351" s="17">
        <v>-4.2670000000000003</v>
      </c>
      <c r="W351" s="17">
        <v>16166.5322</v>
      </c>
      <c r="X351" s="17">
        <v>9659</v>
      </c>
      <c r="Y351" s="17">
        <v>34.488</v>
      </c>
      <c r="Z351" s="17">
        <v>-132.41999999999999</v>
      </c>
    </row>
    <row r="352" spans="1:26" x14ac:dyDescent="0.2">
      <c r="A352" s="27">
        <v>45124</v>
      </c>
      <c r="B352" s="17">
        <v>529</v>
      </c>
      <c r="C352" s="14">
        <v>6</v>
      </c>
      <c r="D352" s="17">
        <v>-392.75</v>
      </c>
      <c r="E352" s="17">
        <v>67.974999999999994</v>
      </c>
      <c r="F352" s="17">
        <v>54.65</v>
      </c>
      <c r="G352" s="17">
        <v>508.5</v>
      </c>
      <c r="H352" s="17">
        <v>21</v>
      </c>
      <c r="I352" s="17">
        <v>-241.27</v>
      </c>
      <c r="J352" s="17">
        <v>1990.7919999999999</v>
      </c>
      <c r="K352" s="17">
        <v>157.6</v>
      </c>
      <c r="L352" s="17">
        <v>0.02</v>
      </c>
      <c r="M352" s="17">
        <v>122.42</v>
      </c>
      <c r="N352" s="17">
        <v>68.479770000000002</v>
      </c>
      <c r="O352" s="17">
        <v>12502.5</v>
      </c>
      <c r="P352" s="17">
        <v>1070.5</v>
      </c>
      <c r="Q352" s="17">
        <v>-19.928000000000001</v>
      </c>
      <c r="R352" s="17">
        <v>10602.5</v>
      </c>
      <c r="S352" s="17">
        <v>17.64</v>
      </c>
      <c r="T352" s="17">
        <v>-31.864999999999998</v>
      </c>
      <c r="U352" s="17">
        <v>-0.14899999999999999</v>
      </c>
      <c r="V352" s="17">
        <v>-4.2</v>
      </c>
      <c r="W352" s="17">
        <v>16166.5322</v>
      </c>
      <c r="X352" s="17">
        <v>10349.5</v>
      </c>
      <c r="Y352" s="17">
        <v>34.51</v>
      </c>
      <c r="Z352" s="17">
        <v>-132.24</v>
      </c>
    </row>
    <row r="353" spans="1:26" x14ac:dyDescent="0.2">
      <c r="A353" s="27">
        <v>45121</v>
      </c>
      <c r="B353" s="17">
        <v>526</v>
      </c>
      <c r="C353" s="14">
        <v>6.3929999999999998</v>
      </c>
      <c r="D353" s="17">
        <v>-394.84</v>
      </c>
      <c r="E353" s="17">
        <v>68.44</v>
      </c>
      <c r="F353" s="17">
        <v>55.5</v>
      </c>
      <c r="G353" s="17">
        <v>515.39499999999998</v>
      </c>
      <c r="H353" s="17">
        <v>21</v>
      </c>
      <c r="I353" s="17">
        <v>-222.96899999999999</v>
      </c>
      <c r="J353" s="17">
        <v>1998</v>
      </c>
      <c r="K353" s="17">
        <v>177.5</v>
      </c>
      <c r="L353" s="17">
        <v>0.02</v>
      </c>
      <c r="M353" s="17">
        <v>122.47499999999999</v>
      </c>
      <c r="N353" s="17">
        <v>72.316220000000001</v>
      </c>
      <c r="O353" s="17">
        <v>10293.700000000001</v>
      </c>
      <c r="P353" s="17">
        <v>1099.5</v>
      </c>
      <c r="Q353" s="17">
        <v>-20.02</v>
      </c>
      <c r="R353" s="17">
        <v>10089</v>
      </c>
      <c r="S353" s="17">
        <v>19.562999999999999</v>
      </c>
      <c r="T353" s="17">
        <v>-31.754999999999999</v>
      </c>
      <c r="U353" s="17">
        <v>-0.187</v>
      </c>
      <c r="V353" s="17">
        <v>-4.0890000000000004</v>
      </c>
      <c r="W353" s="17">
        <v>16166.5322</v>
      </c>
      <c r="X353" s="17">
        <v>10039.299999999999</v>
      </c>
      <c r="Y353" s="17">
        <v>34.36</v>
      </c>
      <c r="Z353" s="17">
        <v>-132.28</v>
      </c>
    </row>
    <row r="354" spans="1:26" x14ac:dyDescent="0.2">
      <c r="A354" s="27">
        <v>45120</v>
      </c>
      <c r="B354" s="17">
        <v>541</v>
      </c>
      <c r="C354" s="14">
        <v>6.8</v>
      </c>
      <c r="D354" s="17">
        <v>-397.53500000000003</v>
      </c>
      <c r="E354" s="17">
        <v>65.394999999999996</v>
      </c>
      <c r="F354" s="17">
        <v>56.8</v>
      </c>
      <c r="G354" s="17">
        <v>531</v>
      </c>
      <c r="H354" s="17">
        <v>21</v>
      </c>
      <c r="I354" s="17">
        <v>-132.995</v>
      </c>
      <c r="J354" s="17">
        <v>2037.5</v>
      </c>
      <c r="K354" s="17">
        <v>177.5</v>
      </c>
      <c r="L354" s="17">
        <v>1.7500000000000002E-2</v>
      </c>
      <c r="M354" s="17">
        <v>124.75</v>
      </c>
      <c r="N354" s="17">
        <v>71.405050000000003</v>
      </c>
      <c r="O354" s="17">
        <v>10430.200000000001</v>
      </c>
      <c r="P354" s="17">
        <v>1117.0999999999999</v>
      </c>
      <c r="Q354" s="17">
        <v>-21.25</v>
      </c>
      <c r="R354" s="17">
        <v>9625.76</v>
      </c>
      <c r="S354" s="17">
        <v>19.475000000000001</v>
      </c>
      <c r="T354" s="17">
        <v>-32.799999999999997</v>
      </c>
      <c r="U354" s="17">
        <v>-0.20100000000000001</v>
      </c>
      <c r="V354" s="17">
        <v>-4.0599999999999996</v>
      </c>
      <c r="W354" s="17">
        <v>16166.5322</v>
      </c>
      <c r="X354" s="17">
        <v>11500</v>
      </c>
      <c r="Y354" s="17">
        <v>34.704999999999998</v>
      </c>
      <c r="Z354" s="17">
        <v>-133.31800000000001</v>
      </c>
    </row>
    <row r="355" spans="1:26" x14ac:dyDescent="0.2">
      <c r="A355" s="27">
        <v>45119</v>
      </c>
      <c r="B355" s="17">
        <v>531</v>
      </c>
      <c r="C355" s="14">
        <v>6.23</v>
      </c>
      <c r="D355" s="17">
        <v>-401</v>
      </c>
      <c r="E355" s="17">
        <v>64.481999999999999</v>
      </c>
      <c r="F355" s="17">
        <v>56.45</v>
      </c>
      <c r="G355" s="17">
        <v>535.005</v>
      </c>
      <c r="H355" s="17">
        <v>24</v>
      </c>
      <c r="I355" s="17">
        <v>-165.99700000000001</v>
      </c>
      <c r="J355" s="17">
        <v>1992.8</v>
      </c>
      <c r="K355" s="17">
        <v>172.5</v>
      </c>
      <c r="L355" s="17">
        <v>0.1</v>
      </c>
      <c r="M355" s="17">
        <v>129.69</v>
      </c>
      <c r="N355" s="17">
        <v>74.752049999999997</v>
      </c>
      <c r="O355" s="17">
        <v>10654.2</v>
      </c>
      <c r="P355" s="17">
        <v>1125.7</v>
      </c>
      <c r="Q355" s="17">
        <v>-21.94</v>
      </c>
      <c r="R355" s="17">
        <v>10104.75</v>
      </c>
      <c r="S355" s="17">
        <v>19.113</v>
      </c>
      <c r="T355" s="17">
        <v>-32</v>
      </c>
      <c r="U355" s="17">
        <v>-0.14299999999999999</v>
      </c>
      <c r="V355" s="17">
        <v>-3.87</v>
      </c>
      <c r="W355" s="17">
        <v>16166.5322</v>
      </c>
      <c r="X355" s="17">
        <v>10997.5</v>
      </c>
      <c r="Y355" s="17">
        <v>33.94</v>
      </c>
      <c r="Z355" s="17">
        <v>-131.6</v>
      </c>
    </row>
    <row r="356" spans="1:26" x14ac:dyDescent="0.2">
      <c r="A356" s="27">
        <v>45118</v>
      </c>
      <c r="B356" s="17">
        <v>514.42200000000003</v>
      </c>
      <c r="C356" s="14">
        <v>5.9</v>
      </c>
      <c r="D356" s="17">
        <v>-389.95</v>
      </c>
      <c r="E356" s="17">
        <v>66.165000000000006</v>
      </c>
      <c r="F356" s="17">
        <v>57</v>
      </c>
      <c r="G356" s="17">
        <v>544.10500000000002</v>
      </c>
      <c r="H356" s="17">
        <v>39</v>
      </c>
      <c r="I356" s="17">
        <v>-159.745</v>
      </c>
      <c r="J356" s="17">
        <v>2015.8</v>
      </c>
      <c r="K356" s="17">
        <v>182.6</v>
      </c>
      <c r="L356" s="17">
        <v>0.1</v>
      </c>
      <c r="M356" s="17">
        <v>133.74</v>
      </c>
      <c r="N356" s="17">
        <v>74.871700000000004</v>
      </c>
      <c r="O356" s="17">
        <v>12510</v>
      </c>
      <c r="P356" s="17">
        <v>1147.0999999999999</v>
      </c>
      <c r="Q356" s="17">
        <v>-21.785</v>
      </c>
      <c r="R356" s="17">
        <v>7931.75</v>
      </c>
      <c r="S356" s="17">
        <v>18.878</v>
      </c>
      <c r="T356" s="17">
        <v>-31.5</v>
      </c>
      <c r="U356" s="17">
        <v>-9.7500000000000003E-2</v>
      </c>
      <c r="V356" s="17">
        <v>-3.95</v>
      </c>
      <c r="W356" s="17">
        <v>16166.5322</v>
      </c>
      <c r="X356" s="17">
        <v>10947</v>
      </c>
      <c r="Y356" s="17">
        <v>33.61</v>
      </c>
      <c r="Z356" s="17">
        <v>-133.34</v>
      </c>
    </row>
    <row r="357" spans="1:26" x14ac:dyDescent="0.2">
      <c r="A357" s="27">
        <v>45117</v>
      </c>
      <c r="B357" s="17">
        <v>530.05999999999995</v>
      </c>
      <c r="C357" s="14">
        <v>5.85</v>
      </c>
      <c r="D357" s="17">
        <v>-393.16500000000002</v>
      </c>
      <c r="E357" s="17">
        <v>66.408000000000001</v>
      </c>
      <c r="F357" s="17">
        <v>58</v>
      </c>
      <c r="G357" s="17">
        <v>562.5</v>
      </c>
      <c r="H357" s="17">
        <v>51</v>
      </c>
      <c r="I357" s="17">
        <v>-170.14</v>
      </c>
      <c r="J357" s="17">
        <v>2005.4</v>
      </c>
      <c r="K357" s="17">
        <v>182.6</v>
      </c>
      <c r="L357" s="17">
        <v>0.1</v>
      </c>
      <c r="M357" s="17">
        <v>131.11500000000001</v>
      </c>
      <c r="N357" s="17">
        <v>73.015749999999997</v>
      </c>
      <c r="O357" s="17">
        <v>11420.5</v>
      </c>
      <c r="P357" s="17">
        <v>1159.2</v>
      </c>
      <c r="Q357" s="17">
        <v>-19.413</v>
      </c>
      <c r="R357" s="17">
        <v>7793.75</v>
      </c>
      <c r="S357" s="17">
        <v>17.707999999999998</v>
      </c>
      <c r="T357" s="17">
        <v>-31.35</v>
      </c>
      <c r="U357" s="17">
        <v>-5.0700000000000002E-2</v>
      </c>
      <c r="V357" s="17">
        <v>-3.8029999999999999</v>
      </c>
      <c r="W357" s="17">
        <v>16166.5322</v>
      </c>
      <c r="X357" s="17">
        <v>11477.5</v>
      </c>
      <c r="Y357" s="17">
        <v>33.81</v>
      </c>
      <c r="Z357" s="17">
        <v>-134.452</v>
      </c>
    </row>
    <row r="358" spans="1:26" x14ac:dyDescent="0.2">
      <c r="A358" s="27">
        <v>45114</v>
      </c>
      <c r="B358" s="17">
        <v>533</v>
      </c>
      <c r="C358" s="14">
        <v>5.9</v>
      </c>
      <c r="D358" s="17">
        <v>-382.73500000000001</v>
      </c>
      <c r="E358" s="17">
        <v>70.25</v>
      </c>
      <c r="F358" s="17">
        <v>57</v>
      </c>
      <c r="G358" s="17">
        <v>568.91499999999996</v>
      </c>
      <c r="H358" s="17">
        <v>31</v>
      </c>
      <c r="I358" s="17">
        <v>-242.79599999999999</v>
      </c>
      <c r="J358" s="17">
        <v>2025</v>
      </c>
      <c r="K358" s="17">
        <v>185</v>
      </c>
      <c r="L358" s="17">
        <v>0.09</v>
      </c>
      <c r="M358" s="17">
        <v>129.75</v>
      </c>
      <c r="N358" s="17">
        <v>72.298699999999997</v>
      </c>
      <c r="O358" s="17">
        <v>10721.4</v>
      </c>
      <c r="P358" s="17">
        <v>1166.7</v>
      </c>
      <c r="Q358" s="17">
        <v>-19.972000000000001</v>
      </c>
      <c r="R358" s="17">
        <v>9016.2999999999993</v>
      </c>
      <c r="S358" s="17">
        <v>18.559999999999999</v>
      </c>
      <c r="T358" s="17">
        <v>-31.75</v>
      </c>
      <c r="U358" s="17">
        <v>-3.9E-2</v>
      </c>
      <c r="V358" s="17">
        <v>-3.8039999999999998</v>
      </c>
      <c r="W358" s="17">
        <v>16166.5322</v>
      </c>
      <c r="X358" s="17">
        <v>11227.3</v>
      </c>
      <c r="Y358" s="17">
        <v>33.856999999999999</v>
      </c>
      <c r="Z358" s="17">
        <v>-134.99</v>
      </c>
    </row>
    <row r="359" spans="1:26" x14ac:dyDescent="0.2">
      <c r="A359" s="27">
        <v>45113</v>
      </c>
      <c r="B359" s="17">
        <v>554</v>
      </c>
      <c r="C359" s="14">
        <v>6.6449999999999996</v>
      </c>
      <c r="D359" s="17">
        <v>-388.78500000000003</v>
      </c>
      <c r="E359" s="17">
        <v>71.599999999999994</v>
      </c>
      <c r="F359" s="17">
        <v>58</v>
      </c>
      <c r="G359" s="17">
        <v>575.36900000000003</v>
      </c>
      <c r="H359" s="17">
        <v>17</v>
      </c>
      <c r="I359" s="17">
        <v>-136.995</v>
      </c>
      <c r="J359" s="17">
        <v>2076.1</v>
      </c>
      <c r="K359" s="17">
        <v>187.6</v>
      </c>
      <c r="L359" s="17">
        <v>0.09</v>
      </c>
      <c r="M359" s="17">
        <v>128.9</v>
      </c>
      <c r="N359" s="17">
        <v>75.484700000000004</v>
      </c>
      <c r="O359" s="17">
        <v>11660</v>
      </c>
      <c r="P359" s="17">
        <v>1220</v>
      </c>
      <c r="Q359" s="17">
        <v>-20.75</v>
      </c>
      <c r="R359" s="17">
        <v>8044.9759999999997</v>
      </c>
      <c r="S359" s="17">
        <v>17.779</v>
      </c>
      <c r="T359" s="17">
        <v>-31.254999999999999</v>
      </c>
      <c r="U359" s="17">
        <v>-1.7000000000000001E-2</v>
      </c>
      <c r="V359" s="17">
        <v>-3.9020000000000001</v>
      </c>
      <c r="W359" s="17">
        <v>16166.5322</v>
      </c>
      <c r="X359" s="17">
        <v>11960.8</v>
      </c>
      <c r="Y359" s="17">
        <v>33.978000000000002</v>
      </c>
      <c r="Z359" s="17">
        <v>-138.685</v>
      </c>
    </row>
    <row r="360" spans="1:26" x14ac:dyDescent="0.2">
      <c r="A360" s="27">
        <v>45112</v>
      </c>
      <c r="B360" s="17">
        <v>534.39</v>
      </c>
      <c r="C360" s="14">
        <v>5.8</v>
      </c>
      <c r="D360" s="17">
        <v>-373.64</v>
      </c>
      <c r="E360" s="17">
        <v>68.988</v>
      </c>
      <c r="F360" s="17">
        <v>58</v>
      </c>
      <c r="G360" s="17">
        <v>552.5</v>
      </c>
      <c r="H360" s="17">
        <v>18</v>
      </c>
      <c r="I360" s="17">
        <v>-219.69300000000001</v>
      </c>
      <c r="J360" s="17">
        <v>2007.7</v>
      </c>
      <c r="K360" s="17">
        <v>182.5</v>
      </c>
      <c r="L360" s="17">
        <v>7.7499999999999999E-2</v>
      </c>
      <c r="M360" s="17">
        <v>123.05500000000001</v>
      </c>
      <c r="N360" s="17">
        <v>79.615009999999998</v>
      </c>
      <c r="O360" s="17">
        <v>11177.5</v>
      </c>
      <c r="P360" s="17">
        <v>1182.9000000000001</v>
      </c>
      <c r="Q360" s="17">
        <v>-22.253</v>
      </c>
      <c r="R360" s="17">
        <v>12299.043</v>
      </c>
      <c r="S360" s="17">
        <v>17.001999999999999</v>
      </c>
      <c r="T360" s="17">
        <v>-30.15</v>
      </c>
      <c r="U360" s="17">
        <v>-4.7E-2</v>
      </c>
      <c r="V360" s="17">
        <v>-3.915</v>
      </c>
      <c r="W360" s="17">
        <v>16166.5322</v>
      </c>
      <c r="X360" s="17">
        <v>13312.5</v>
      </c>
      <c r="Y360" s="17">
        <v>33.094999999999999</v>
      </c>
      <c r="Z360" s="17">
        <v>-136.27500000000001</v>
      </c>
    </row>
    <row r="361" spans="1:26" x14ac:dyDescent="0.2">
      <c r="A361" s="27">
        <v>45111</v>
      </c>
      <c r="B361" s="17">
        <v>532.23</v>
      </c>
      <c r="C361" s="14">
        <v>6.0250000000000004</v>
      </c>
      <c r="D361" s="17">
        <v>-369.2</v>
      </c>
      <c r="E361" s="17">
        <v>68.093000000000004</v>
      </c>
      <c r="F361" s="17">
        <v>58</v>
      </c>
      <c r="G361" s="17">
        <v>545</v>
      </c>
      <c r="H361" s="17">
        <v>15</v>
      </c>
      <c r="I361" s="17">
        <v>-46.247999999999998</v>
      </c>
      <c r="J361" s="17">
        <v>2020.7</v>
      </c>
      <c r="K361" s="17">
        <v>180</v>
      </c>
      <c r="L361" s="17">
        <v>7.7499999999999999E-2</v>
      </c>
      <c r="M361" s="17">
        <v>122.64</v>
      </c>
      <c r="N361" s="17">
        <v>83.091629999999995</v>
      </c>
      <c r="O361" s="17">
        <v>12201.3</v>
      </c>
      <c r="P361" s="17">
        <v>1168.5999999999999</v>
      </c>
      <c r="Q361" s="17">
        <v>-20.91</v>
      </c>
      <c r="R361" s="17">
        <v>13364.834999999999</v>
      </c>
      <c r="S361" s="17">
        <v>15.98</v>
      </c>
      <c r="T361" s="17">
        <v>-30.52</v>
      </c>
      <c r="U361" s="17">
        <v>-7.0000000000000007E-2</v>
      </c>
      <c r="V361" s="17">
        <v>-3.71</v>
      </c>
      <c r="W361" s="17">
        <v>16166.5322</v>
      </c>
      <c r="X361" s="17">
        <v>12934.8</v>
      </c>
      <c r="Y361" s="17">
        <v>33.024000000000001</v>
      </c>
      <c r="Z361" s="17">
        <v>-136.65</v>
      </c>
    </row>
    <row r="362" spans="1:26" x14ac:dyDescent="0.2">
      <c r="A362" s="27">
        <v>45110</v>
      </c>
      <c r="B362" s="17">
        <v>525.83299999999997</v>
      </c>
      <c r="C362" s="14">
        <v>6</v>
      </c>
      <c r="D362" s="17">
        <v>-354.9</v>
      </c>
      <c r="E362" s="17">
        <v>73.27</v>
      </c>
      <c r="F362" s="17">
        <v>57.09</v>
      </c>
      <c r="G362" s="17">
        <v>540</v>
      </c>
      <c r="H362" s="17">
        <v>20</v>
      </c>
      <c r="I362" s="17">
        <v>-114.245</v>
      </c>
      <c r="J362" s="17">
        <v>2017.1</v>
      </c>
      <c r="K362" s="17">
        <v>180</v>
      </c>
      <c r="L362" s="17">
        <v>8.4500000000000006E-2</v>
      </c>
      <c r="M362" s="17">
        <v>122.99</v>
      </c>
      <c r="N362" s="17">
        <v>82.777900000000002</v>
      </c>
      <c r="O362" s="17">
        <v>12980</v>
      </c>
      <c r="P362" s="17">
        <v>1178</v>
      </c>
      <c r="Q362" s="17">
        <v>-19.079999999999998</v>
      </c>
      <c r="R362" s="17">
        <v>11722.550999999999</v>
      </c>
      <c r="S362" s="17">
        <v>16.023</v>
      </c>
      <c r="T362" s="17">
        <v>-30.524999999999999</v>
      </c>
      <c r="U362" s="17">
        <v>-3.9E-2</v>
      </c>
      <c r="V362" s="17">
        <v>-3.9089999999999998</v>
      </c>
      <c r="W362" s="17">
        <v>16166.5322</v>
      </c>
      <c r="X362" s="17">
        <v>14510.3</v>
      </c>
      <c r="Y362" s="17">
        <v>33.200000000000003</v>
      </c>
      <c r="Z362" s="17">
        <v>-136.97</v>
      </c>
    </row>
    <row r="363" spans="1:26" x14ac:dyDescent="0.2">
      <c r="A363" s="27">
        <v>45107</v>
      </c>
      <c r="B363" s="17">
        <v>532.91</v>
      </c>
      <c r="C363" s="14">
        <v>6.3</v>
      </c>
      <c r="D363" s="17">
        <v>-357.67500000000001</v>
      </c>
      <c r="E363" s="17">
        <v>73.27</v>
      </c>
      <c r="F363" s="17">
        <v>57.59</v>
      </c>
      <c r="G363" s="17">
        <v>540</v>
      </c>
      <c r="H363" s="17">
        <v>20</v>
      </c>
      <c r="I363" s="17">
        <v>-164.852</v>
      </c>
      <c r="J363" s="17">
        <v>2028.6</v>
      </c>
      <c r="K363" s="17">
        <v>187.6</v>
      </c>
      <c r="L363" s="17">
        <v>7.6999999999999999E-2</v>
      </c>
      <c r="M363" s="17">
        <v>124.425</v>
      </c>
      <c r="N363" s="17">
        <v>82.5</v>
      </c>
      <c r="O363" s="17">
        <v>11388.1</v>
      </c>
      <c r="P363" s="17">
        <v>1175</v>
      </c>
      <c r="Q363" s="17">
        <v>-18.195</v>
      </c>
      <c r="R363" s="17">
        <v>6591.52</v>
      </c>
      <c r="S363" s="17">
        <v>16.465</v>
      </c>
      <c r="T363" s="17">
        <v>-30.75</v>
      </c>
      <c r="U363" s="17">
        <v>-4.4999999999999998E-2</v>
      </c>
      <c r="V363" s="17">
        <v>-4.125</v>
      </c>
      <c r="W363" s="17">
        <v>16166.5322</v>
      </c>
      <c r="X363" s="17">
        <v>15451.5</v>
      </c>
      <c r="Y363" s="17">
        <v>33.5</v>
      </c>
      <c r="Z363" s="17">
        <v>-136.75</v>
      </c>
    </row>
    <row r="364" spans="1:26" x14ac:dyDescent="0.2">
      <c r="A364" s="27">
        <v>45106</v>
      </c>
      <c r="B364" s="17">
        <v>579</v>
      </c>
      <c r="C364" s="14">
        <v>6.41</v>
      </c>
      <c r="D364" s="17">
        <v>-386.625</v>
      </c>
      <c r="E364" s="17">
        <v>73.05</v>
      </c>
      <c r="F364" s="17">
        <v>59.05</v>
      </c>
      <c r="G364" s="17">
        <v>557.495</v>
      </c>
      <c r="H364" s="17">
        <v>16</v>
      </c>
      <c r="I364" s="17">
        <v>-136.995</v>
      </c>
      <c r="J364" s="17">
        <v>2088</v>
      </c>
      <c r="K364" s="17">
        <v>185</v>
      </c>
      <c r="L364" s="17">
        <v>7.5499999999999998E-2</v>
      </c>
      <c r="M364" s="17">
        <v>127.99</v>
      </c>
      <c r="N364" s="17">
        <v>86</v>
      </c>
      <c r="O364" s="17">
        <v>10534.3</v>
      </c>
      <c r="P364" s="17">
        <v>1212.5</v>
      </c>
      <c r="Q364" s="17">
        <v>-18.484999999999999</v>
      </c>
      <c r="R364" s="17">
        <v>6596.2</v>
      </c>
      <c r="S364" s="17">
        <v>17.753</v>
      </c>
      <c r="T364" s="17">
        <v>-30.5</v>
      </c>
      <c r="U364" s="17">
        <v>-0.05</v>
      </c>
      <c r="V364" s="17">
        <v>-4.1479999999999997</v>
      </c>
      <c r="W364" s="17">
        <v>16166.5322</v>
      </c>
      <c r="X364" s="17">
        <v>15451.5</v>
      </c>
      <c r="Y364" s="17">
        <v>34.765000000000001</v>
      </c>
      <c r="Z364" s="17">
        <v>-141.76</v>
      </c>
    </row>
    <row r="365" spans="1:26" x14ac:dyDescent="0.2">
      <c r="A365" s="27">
        <v>45105</v>
      </c>
      <c r="B365" s="17">
        <v>535</v>
      </c>
      <c r="C365" s="14">
        <v>6.4</v>
      </c>
      <c r="D365" s="17">
        <v>-373.65300000000002</v>
      </c>
      <c r="E365" s="17">
        <v>70.650000000000006</v>
      </c>
      <c r="F365" s="17">
        <v>57.55</v>
      </c>
      <c r="G365" s="17">
        <v>540</v>
      </c>
      <c r="H365" s="17">
        <v>14</v>
      </c>
      <c r="I365" s="17">
        <v>-135.74100000000001</v>
      </c>
      <c r="J365" s="17">
        <v>2040.2</v>
      </c>
      <c r="K365" s="17">
        <v>185</v>
      </c>
      <c r="L365" s="17">
        <v>6.5500000000000003E-2</v>
      </c>
      <c r="M365" s="17">
        <v>132.13999999999999</v>
      </c>
      <c r="N365" s="17">
        <v>84.300449999999998</v>
      </c>
      <c r="O365" s="17">
        <v>11180</v>
      </c>
      <c r="P365" s="17">
        <v>1176</v>
      </c>
      <c r="Q365" s="17">
        <v>-16.215</v>
      </c>
      <c r="R365" s="17">
        <v>6589.4579999999996</v>
      </c>
      <c r="S365" s="17">
        <v>18.36</v>
      </c>
      <c r="T365" s="17">
        <v>-30.25</v>
      </c>
      <c r="U365" s="17">
        <v>0</v>
      </c>
      <c r="V365" s="17">
        <v>-4.1180000000000003</v>
      </c>
      <c r="W365" s="17">
        <v>16166.5322</v>
      </c>
      <c r="X365" s="17">
        <v>15451.5</v>
      </c>
      <c r="Y365" s="17">
        <v>33.97</v>
      </c>
      <c r="Z365" s="17">
        <v>-137.08000000000001</v>
      </c>
    </row>
    <row r="366" spans="1:26" x14ac:dyDescent="0.2">
      <c r="A366" s="27">
        <v>45104</v>
      </c>
      <c r="B366" s="17">
        <v>494</v>
      </c>
      <c r="C366" s="14">
        <v>6.2</v>
      </c>
      <c r="D366" s="17">
        <v>-361</v>
      </c>
      <c r="E366" s="17">
        <v>68.25</v>
      </c>
      <c r="F366" s="17">
        <v>56.85</v>
      </c>
      <c r="G366" s="17">
        <v>526.33500000000004</v>
      </c>
      <c r="H366" s="17">
        <v>14</v>
      </c>
      <c r="I366" s="17">
        <v>-122.271</v>
      </c>
      <c r="J366" s="17">
        <v>2024.9</v>
      </c>
      <c r="K366" s="17">
        <v>160</v>
      </c>
      <c r="L366" s="17">
        <v>0.06</v>
      </c>
      <c r="M366" s="17">
        <v>126.72</v>
      </c>
      <c r="N366" s="17">
        <v>77.13</v>
      </c>
      <c r="O366" s="17">
        <v>9787.7999999999993</v>
      </c>
      <c r="P366" s="17">
        <v>1139</v>
      </c>
      <c r="Q366" s="17">
        <v>-18.97</v>
      </c>
      <c r="R366" s="17">
        <v>6599.1350000000002</v>
      </c>
      <c r="S366" s="17">
        <v>17.257999999999999</v>
      </c>
      <c r="T366" s="17">
        <v>-28.84</v>
      </c>
      <c r="U366" s="17">
        <v>-0.1042</v>
      </c>
      <c r="V366" s="17">
        <v>-4.0999999999999996</v>
      </c>
      <c r="W366" s="17">
        <v>16166.5322</v>
      </c>
      <c r="X366" s="17">
        <v>15785.8</v>
      </c>
      <c r="Y366" s="17">
        <v>33.536999999999999</v>
      </c>
      <c r="Z366" s="17">
        <v>-134.63</v>
      </c>
    </row>
    <row r="367" spans="1:26" x14ac:dyDescent="0.2">
      <c r="A367" s="27">
        <v>45103</v>
      </c>
      <c r="B367" s="17">
        <v>493.14</v>
      </c>
      <c r="C367" s="14">
        <v>6.6</v>
      </c>
      <c r="D367" s="17">
        <v>-346.5</v>
      </c>
      <c r="E367" s="17">
        <v>69.075000000000003</v>
      </c>
      <c r="F367" s="17">
        <v>56.75</v>
      </c>
      <c r="G367" s="17">
        <v>538.83500000000004</v>
      </c>
      <c r="H367" s="17">
        <v>20</v>
      </c>
      <c r="I367" s="17">
        <v>-66.046999999999997</v>
      </c>
      <c r="J367" s="17">
        <v>2040</v>
      </c>
      <c r="K367" s="17">
        <v>160</v>
      </c>
      <c r="L367" s="17">
        <v>0.08</v>
      </c>
      <c r="M367" s="17">
        <v>125.53</v>
      </c>
      <c r="N367" s="17">
        <v>76.915000000000006</v>
      </c>
      <c r="O367" s="17">
        <v>11835</v>
      </c>
      <c r="P367" s="17">
        <v>1136.5</v>
      </c>
      <c r="Q367" s="17">
        <v>-18.37</v>
      </c>
      <c r="R367" s="17">
        <v>6204.25</v>
      </c>
      <c r="S367" s="17">
        <v>18.065000000000001</v>
      </c>
      <c r="T367" s="17">
        <v>-29.75</v>
      </c>
      <c r="U367" s="17">
        <v>-7.1999999999999995E-2</v>
      </c>
      <c r="V367" s="17">
        <v>-4.0570000000000004</v>
      </c>
      <c r="W367" s="17">
        <v>16166.5322</v>
      </c>
      <c r="X367" s="17">
        <v>17702.8</v>
      </c>
      <c r="Y367" s="17">
        <v>33.590000000000003</v>
      </c>
      <c r="Z367" s="17">
        <v>-134.4</v>
      </c>
    </row>
    <row r="368" spans="1:26" x14ac:dyDescent="0.2">
      <c r="A368" s="27">
        <v>45100</v>
      </c>
      <c r="B368" s="17">
        <v>518.94000000000005</v>
      </c>
      <c r="C368" s="14">
        <v>6.7</v>
      </c>
      <c r="D368" s="17">
        <v>-344.52499999999998</v>
      </c>
      <c r="E368" s="17">
        <v>73.75</v>
      </c>
      <c r="F368" s="17">
        <v>57.5</v>
      </c>
      <c r="G368" s="17">
        <v>546.21500000000003</v>
      </c>
      <c r="H368" s="17">
        <v>18</v>
      </c>
      <c r="I368" s="17">
        <v>-80.828999999999994</v>
      </c>
      <c r="J368" s="17">
        <v>2117</v>
      </c>
      <c r="K368" s="17">
        <v>160</v>
      </c>
      <c r="L368" s="17">
        <v>7.9799999999999996E-2</v>
      </c>
      <c r="M368" s="17">
        <v>127.88500000000001</v>
      </c>
      <c r="N368" s="17">
        <v>80.230450000000005</v>
      </c>
      <c r="O368" s="17">
        <v>12750</v>
      </c>
      <c r="P368" s="17">
        <v>1167</v>
      </c>
      <c r="Q368" s="17">
        <v>-17.971</v>
      </c>
      <c r="R368" s="17">
        <v>6314.0450000000001</v>
      </c>
      <c r="S368" s="17">
        <v>16.715</v>
      </c>
      <c r="T368" s="17">
        <v>-31.25</v>
      </c>
      <c r="U368" s="17">
        <v>-0.03</v>
      </c>
      <c r="V368" s="17">
        <v>-4.1900000000000004</v>
      </c>
      <c r="W368" s="17">
        <v>16166.5322</v>
      </c>
      <c r="X368" s="17">
        <v>20000</v>
      </c>
      <c r="Y368" s="17">
        <v>34.130000000000003</v>
      </c>
      <c r="Z368" s="17">
        <v>-136.66999999999999</v>
      </c>
    </row>
    <row r="369" spans="1:26" x14ac:dyDescent="0.2">
      <c r="A369" s="27">
        <v>45099</v>
      </c>
      <c r="B369" s="17">
        <v>515.80499999999995</v>
      </c>
      <c r="C369" s="14">
        <v>6.6</v>
      </c>
      <c r="D369" s="17">
        <v>-347.11500000000001</v>
      </c>
      <c r="E369" s="17">
        <v>72.954999999999998</v>
      </c>
      <c r="F369" s="17">
        <v>58.5</v>
      </c>
      <c r="G369" s="17">
        <v>555</v>
      </c>
      <c r="H369" s="17">
        <v>10</v>
      </c>
      <c r="I369" s="17">
        <v>-182.74299999999999</v>
      </c>
      <c r="J369" s="17">
        <v>2137</v>
      </c>
      <c r="K369" s="17">
        <v>158</v>
      </c>
      <c r="L369" s="17">
        <v>7.2800000000000004E-2</v>
      </c>
      <c r="M369" s="17">
        <v>130</v>
      </c>
      <c r="N369" s="17">
        <v>78.284999999999997</v>
      </c>
      <c r="O369" s="17">
        <v>12415</v>
      </c>
      <c r="P369" s="17">
        <v>1178.2</v>
      </c>
      <c r="Q369" s="17">
        <v>-20.329999999999998</v>
      </c>
      <c r="R369" s="17">
        <v>8991.9670000000006</v>
      </c>
      <c r="S369" s="17">
        <v>18.608000000000001</v>
      </c>
      <c r="T369" s="17">
        <v>-31.72</v>
      </c>
      <c r="U369" s="17">
        <v>-8.8999999999999996E-2</v>
      </c>
      <c r="V369" s="17">
        <v>-4.4349999999999996</v>
      </c>
      <c r="W369" s="17">
        <v>16166.5322</v>
      </c>
      <c r="X369" s="17">
        <v>20526.5</v>
      </c>
      <c r="Y369" s="17">
        <v>35.03</v>
      </c>
      <c r="Z369" s="17">
        <v>-138.417</v>
      </c>
    </row>
    <row r="370" spans="1:26" x14ac:dyDescent="0.2">
      <c r="A370" s="27">
        <v>45098</v>
      </c>
      <c r="B370" s="17">
        <v>477.1</v>
      </c>
      <c r="C370" s="14">
        <v>6.6</v>
      </c>
      <c r="D370" s="17">
        <v>-348.65</v>
      </c>
      <c r="E370" s="17">
        <v>75.317999999999998</v>
      </c>
      <c r="F370" s="17">
        <v>56.5</v>
      </c>
      <c r="G370" s="17">
        <v>540</v>
      </c>
      <c r="H370" s="17">
        <v>12</v>
      </c>
      <c r="I370" s="17">
        <v>-154.24700000000001</v>
      </c>
      <c r="J370" s="17">
        <v>2082</v>
      </c>
      <c r="K370" s="17">
        <v>150</v>
      </c>
      <c r="L370" s="17">
        <v>7.4999999999999997E-2</v>
      </c>
      <c r="M370" s="17">
        <v>125.81</v>
      </c>
      <c r="N370" s="17">
        <v>77.169780000000003</v>
      </c>
      <c r="O370" s="17">
        <v>12558.5</v>
      </c>
      <c r="P370" s="17">
        <v>1126</v>
      </c>
      <c r="Q370" s="17">
        <v>-21.146999999999998</v>
      </c>
      <c r="R370" s="17">
        <v>7812.25</v>
      </c>
      <c r="S370" s="17">
        <v>17.105</v>
      </c>
      <c r="T370" s="17">
        <v>-30.31</v>
      </c>
      <c r="U370" s="17">
        <v>-8.5000000000000006E-2</v>
      </c>
      <c r="V370" s="17">
        <v>-4.45</v>
      </c>
      <c r="W370" s="17">
        <v>16166.5322</v>
      </c>
      <c r="X370" s="17">
        <v>12501.3</v>
      </c>
      <c r="Y370" s="17">
        <v>34.192999999999998</v>
      </c>
      <c r="Z370" s="17">
        <v>-132.63200000000001</v>
      </c>
    </row>
    <row r="371" spans="1:26" x14ac:dyDescent="0.2">
      <c r="A371" s="27">
        <v>45097</v>
      </c>
      <c r="B371" s="17">
        <v>485.40199999999999</v>
      </c>
      <c r="C371" s="14">
        <v>6.55</v>
      </c>
      <c r="D371" s="17">
        <v>-347.27499999999998</v>
      </c>
      <c r="E371" s="17">
        <v>81.620999999999995</v>
      </c>
      <c r="F371" s="17">
        <v>56.5</v>
      </c>
      <c r="G371" s="17">
        <v>540</v>
      </c>
      <c r="H371" s="17">
        <v>16</v>
      </c>
      <c r="I371" s="17">
        <v>-194.001</v>
      </c>
      <c r="J371" s="17">
        <v>2058.701</v>
      </c>
      <c r="K371" s="17">
        <v>155</v>
      </c>
      <c r="L371" s="17">
        <v>7.5800000000000006E-2</v>
      </c>
      <c r="M371" s="17">
        <v>126.83</v>
      </c>
      <c r="N371" s="17">
        <v>77.479129999999998</v>
      </c>
      <c r="O371" s="17">
        <v>13630.3</v>
      </c>
      <c r="P371" s="17">
        <v>1148.5</v>
      </c>
      <c r="Q371" s="17">
        <v>-21.3</v>
      </c>
      <c r="R371" s="17">
        <v>8645.7250000000004</v>
      </c>
      <c r="S371" s="17">
        <v>16.600000000000001</v>
      </c>
      <c r="T371" s="17">
        <v>-30</v>
      </c>
      <c r="U371" s="17">
        <v>-0.08</v>
      </c>
      <c r="V371" s="17">
        <v>-4.6580000000000004</v>
      </c>
      <c r="W371" s="17">
        <v>16166.5322</v>
      </c>
      <c r="X371" s="17">
        <v>11565.5</v>
      </c>
      <c r="Y371" s="17">
        <v>34.338999999999999</v>
      </c>
      <c r="Z371" s="17">
        <v>-132.29</v>
      </c>
    </row>
    <row r="372" spans="1:26" x14ac:dyDescent="0.2">
      <c r="A372" s="27">
        <v>45096</v>
      </c>
      <c r="B372" s="17">
        <v>508.95699999999999</v>
      </c>
      <c r="C372" s="14">
        <v>6.95</v>
      </c>
      <c r="D372" s="17">
        <v>-331</v>
      </c>
      <c r="E372" s="17">
        <v>78.415000000000006</v>
      </c>
      <c r="F372" s="17">
        <v>56.5</v>
      </c>
      <c r="G372" s="17">
        <v>540.995</v>
      </c>
      <c r="H372" s="17">
        <v>19</v>
      </c>
      <c r="I372" s="17">
        <v>-303.202</v>
      </c>
      <c r="J372" s="17">
        <v>2041</v>
      </c>
      <c r="K372" s="17">
        <v>165</v>
      </c>
      <c r="L372" s="17">
        <v>7.6499999999999999E-2</v>
      </c>
      <c r="M372" s="17">
        <v>133.96</v>
      </c>
      <c r="N372" s="17">
        <v>80.861369999999994</v>
      </c>
      <c r="O372" s="17">
        <v>14930</v>
      </c>
      <c r="P372" s="17">
        <v>1164</v>
      </c>
      <c r="Q372" s="17">
        <v>-18.445</v>
      </c>
      <c r="R372" s="17">
        <v>10975.164000000001</v>
      </c>
      <c r="S372" s="17">
        <v>18.693000000000001</v>
      </c>
      <c r="T372" s="17">
        <v>-29.94</v>
      </c>
      <c r="U372" s="17">
        <v>-0.14899999999999999</v>
      </c>
      <c r="V372" s="17">
        <v>-4.702</v>
      </c>
      <c r="W372" s="17">
        <v>16166.5322</v>
      </c>
      <c r="X372" s="17">
        <v>11375.8</v>
      </c>
      <c r="Y372" s="17">
        <v>34.145000000000003</v>
      </c>
      <c r="Z372" s="17">
        <v>-132.01499999999999</v>
      </c>
    </row>
    <row r="373" spans="1:26" x14ac:dyDescent="0.2">
      <c r="A373" s="27">
        <v>45093</v>
      </c>
      <c r="B373" s="17">
        <v>512.79999999999995</v>
      </c>
      <c r="C373" s="14">
        <v>7.1</v>
      </c>
      <c r="D373" s="17">
        <v>-340</v>
      </c>
      <c r="E373" s="17">
        <v>79.3</v>
      </c>
      <c r="F373" s="17">
        <v>57.5</v>
      </c>
      <c r="G373" s="17">
        <v>540.28499999999997</v>
      </c>
      <c r="H373" s="17">
        <v>14</v>
      </c>
      <c r="I373" s="17">
        <v>-186.024</v>
      </c>
      <c r="J373" s="17">
        <v>2046.5</v>
      </c>
      <c r="K373" s="17">
        <v>165</v>
      </c>
      <c r="L373" s="17">
        <v>0.11849999999999999</v>
      </c>
      <c r="M373" s="17">
        <v>141.42500000000001</v>
      </c>
      <c r="N373" s="17">
        <v>84.176730000000006</v>
      </c>
      <c r="O373" s="17">
        <v>15232.3</v>
      </c>
      <c r="P373" s="17">
        <v>1199</v>
      </c>
      <c r="Q373" s="17">
        <v>-19.75</v>
      </c>
      <c r="R373" s="17">
        <v>12365.33</v>
      </c>
      <c r="S373" s="17">
        <v>18.195</v>
      </c>
      <c r="T373" s="17">
        <v>-30.824999999999999</v>
      </c>
      <c r="U373" s="17">
        <v>-0.1741</v>
      </c>
      <c r="V373" s="17">
        <v>-4.6500000000000004</v>
      </c>
      <c r="W373" s="17">
        <v>16166.5322</v>
      </c>
      <c r="X373" s="17">
        <v>11188.5</v>
      </c>
      <c r="Y373" s="17">
        <v>34.71</v>
      </c>
      <c r="Z373" s="17">
        <v>-133.989</v>
      </c>
    </row>
    <row r="374" spans="1:26" x14ac:dyDescent="0.2">
      <c r="A374" s="27">
        <v>45092</v>
      </c>
      <c r="B374" s="17">
        <v>509.85700000000003</v>
      </c>
      <c r="C374" s="14">
        <v>7.4249999999999998</v>
      </c>
      <c r="D374" s="17">
        <v>-339</v>
      </c>
      <c r="E374" s="17">
        <v>68.88</v>
      </c>
      <c r="F374" s="17">
        <v>57.45</v>
      </c>
      <c r="G374" s="17">
        <v>540</v>
      </c>
      <c r="H374" s="17">
        <v>15</v>
      </c>
      <c r="I374" s="17">
        <v>-276.49900000000002</v>
      </c>
      <c r="J374" s="17">
        <v>2110</v>
      </c>
      <c r="K374" s="17">
        <v>160</v>
      </c>
      <c r="L374" s="17">
        <v>9.7000000000000003E-2</v>
      </c>
      <c r="M374" s="17">
        <v>136.75</v>
      </c>
      <c r="N374" s="17">
        <v>83.114500000000007</v>
      </c>
      <c r="O374" s="17">
        <v>13420.3</v>
      </c>
      <c r="P374" s="17">
        <v>1193.4000000000001</v>
      </c>
      <c r="Q374" s="17">
        <v>-20.7</v>
      </c>
      <c r="R374" s="17">
        <v>12980.936</v>
      </c>
      <c r="S374" s="17">
        <v>18.184999999999999</v>
      </c>
      <c r="T374" s="17">
        <v>-31.1</v>
      </c>
      <c r="U374" s="17">
        <v>-0.14499999999999999</v>
      </c>
      <c r="V374" s="17">
        <v>-4.452</v>
      </c>
      <c r="W374" s="17">
        <v>16166.5322</v>
      </c>
      <c r="X374" s="17">
        <v>11575.3</v>
      </c>
      <c r="Y374" s="17">
        <v>35.04</v>
      </c>
      <c r="Z374" s="17">
        <v>-132.84</v>
      </c>
    </row>
    <row r="375" spans="1:26" x14ac:dyDescent="0.2">
      <c r="A375" s="27">
        <v>45091</v>
      </c>
      <c r="B375" s="17">
        <v>520</v>
      </c>
      <c r="C375" s="14">
        <v>6.6</v>
      </c>
      <c r="D375" s="17">
        <v>-348.75</v>
      </c>
      <c r="E375" s="17">
        <v>64.099999999999994</v>
      </c>
      <c r="F375" s="17">
        <v>56.75</v>
      </c>
      <c r="G375" s="17">
        <v>532.495</v>
      </c>
      <c r="H375" s="17">
        <v>18</v>
      </c>
      <c r="I375" s="17">
        <v>-248.47499999999999</v>
      </c>
      <c r="J375" s="17">
        <v>2063</v>
      </c>
      <c r="K375" s="17">
        <v>160</v>
      </c>
      <c r="L375" s="17">
        <v>0.10349999999999999</v>
      </c>
      <c r="M375" s="17">
        <v>133.77500000000001</v>
      </c>
      <c r="N375" s="17">
        <v>76.62115</v>
      </c>
      <c r="O375" s="17">
        <v>13813</v>
      </c>
      <c r="P375" s="17">
        <v>1200</v>
      </c>
      <c r="Q375" s="17">
        <v>-20.824999999999999</v>
      </c>
      <c r="R375" s="17">
        <v>10968.07</v>
      </c>
      <c r="S375" s="17">
        <v>16.527999999999999</v>
      </c>
      <c r="T375" s="17">
        <v>-30.25</v>
      </c>
      <c r="U375" s="17">
        <v>-0.154</v>
      </c>
      <c r="V375" s="17">
        <v>-4.3319999999999999</v>
      </c>
      <c r="W375" s="17">
        <v>16166.5322</v>
      </c>
      <c r="X375" s="17">
        <v>11447.8</v>
      </c>
      <c r="Y375" s="17">
        <v>34.997999999999998</v>
      </c>
      <c r="Z375" s="17">
        <v>-130.643</v>
      </c>
    </row>
    <row r="376" spans="1:26" x14ac:dyDescent="0.2">
      <c r="A376" s="27">
        <v>45090</v>
      </c>
      <c r="B376" s="17">
        <v>515.94000000000005</v>
      </c>
      <c r="C376" s="14">
        <v>6.65</v>
      </c>
      <c r="D376" s="17">
        <v>-354.75</v>
      </c>
      <c r="E376" s="17">
        <v>61.405000000000001</v>
      </c>
      <c r="F376" s="17">
        <v>56.15</v>
      </c>
      <c r="G376" s="17">
        <v>536.01499999999999</v>
      </c>
      <c r="H376" s="17">
        <v>12</v>
      </c>
      <c r="I376" s="17">
        <v>-228.529</v>
      </c>
      <c r="J376" s="17">
        <v>2027.4</v>
      </c>
      <c r="K376" s="17">
        <v>149.9</v>
      </c>
      <c r="L376" s="17">
        <v>0.1085</v>
      </c>
      <c r="M376" s="17">
        <v>128.88</v>
      </c>
      <c r="N376" s="17">
        <v>81.623249999999999</v>
      </c>
      <c r="O376" s="17">
        <v>13446</v>
      </c>
      <c r="P376" s="17">
        <v>1192.9000000000001</v>
      </c>
      <c r="Q376" s="17">
        <v>-20.83</v>
      </c>
      <c r="R376" s="17">
        <v>13475.52</v>
      </c>
      <c r="S376" s="17">
        <v>17.645</v>
      </c>
      <c r="T376" s="17">
        <v>-30.344999999999999</v>
      </c>
      <c r="U376" s="17">
        <v>-0.159</v>
      </c>
      <c r="V376" s="17">
        <v>-4.5279999999999996</v>
      </c>
      <c r="W376" s="17">
        <v>16166.5322</v>
      </c>
      <c r="X376" s="17">
        <v>11137</v>
      </c>
      <c r="Y376" s="17">
        <v>35.951000000000001</v>
      </c>
      <c r="Z376" s="17">
        <v>-131.75</v>
      </c>
    </row>
    <row r="377" spans="1:26" x14ac:dyDescent="0.2">
      <c r="A377" s="27">
        <v>45089</v>
      </c>
      <c r="B377" s="17">
        <v>530.32500000000005</v>
      </c>
      <c r="C377" s="14">
        <v>6.8</v>
      </c>
      <c r="D377" s="17">
        <v>-363.17500000000001</v>
      </c>
      <c r="E377" s="17">
        <v>62.034999999999997</v>
      </c>
      <c r="F377" s="17">
        <v>56.45</v>
      </c>
      <c r="G377" s="17">
        <v>536.38</v>
      </c>
      <c r="H377" s="17">
        <v>12</v>
      </c>
      <c r="I377" s="17">
        <v>-180.726</v>
      </c>
      <c r="J377" s="17">
        <v>2063</v>
      </c>
      <c r="K377" s="17">
        <v>165</v>
      </c>
      <c r="L377" s="17">
        <v>0.1245</v>
      </c>
      <c r="M377" s="17">
        <v>121.515</v>
      </c>
      <c r="N377" s="17">
        <v>78.867599999999996</v>
      </c>
      <c r="O377" s="17">
        <v>14545</v>
      </c>
      <c r="P377" s="17">
        <v>1161.5</v>
      </c>
      <c r="Q377" s="17">
        <v>-20.312999999999999</v>
      </c>
      <c r="R377" s="17">
        <v>16866.344000000001</v>
      </c>
      <c r="S377" s="17">
        <v>18.533000000000001</v>
      </c>
      <c r="T377" s="17">
        <v>-30.375</v>
      </c>
      <c r="U377" s="17">
        <v>-0.13200000000000001</v>
      </c>
      <c r="V377" s="17">
        <v>-4.3730000000000002</v>
      </c>
      <c r="W377" s="17">
        <v>16166.5322</v>
      </c>
      <c r="X377" s="17">
        <v>12510.8</v>
      </c>
      <c r="Y377" s="17">
        <v>36.659999999999997</v>
      </c>
      <c r="Z377" s="17">
        <v>-131.91999999999999</v>
      </c>
    </row>
    <row r="378" spans="1:26" x14ac:dyDescent="0.2">
      <c r="A378" s="27">
        <v>45086</v>
      </c>
      <c r="B378" s="17">
        <v>546.28</v>
      </c>
      <c r="C378" s="14">
        <v>7.2</v>
      </c>
      <c r="D378" s="17">
        <v>-363.11</v>
      </c>
      <c r="E378" s="17">
        <v>61.29</v>
      </c>
      <c r="F378" s="17">
        <v>57.75</v>
      </c>
      <c r="G378" s="17">
        <v>541.41</v>
      </c>
      <c r="H378" s="17">
        <v>15</v>
      </c>
      <c r="I378" s="17">
        <v>-187.73599999999999</v>
      </c>
      <c r="J378" s="17">
        <v>2115.3000000000002</v>
      </c>
      <c r="K378" s="17">
        <v>170</v>
      </c>
      <c r="L378" s="17">
        <v>0.15229999999999999</v>
      </c>
      <c r="M378" s="17">
        <v>121.625</v>
      </c>
      <c r="N378" s="17">
        <v>72.962599999999995</v>
      </c>
      <c r="O378" s="17">
        <v>18005</v>
      </c>
      <c r="P378" s="17">
        <v>1179.5</v>
      </c>
      <c r="Q378" s="17">
        <v>-20.035</v>
      </c>
      <c r="R378" s="17">
        <v>18655.370999999999</v>
      </c>
      <c r="S378" s="17">
        <v>19.257999999999999</v>
      </c>
      <c r="T378" s="17">
        <v>-30.234999999999999</v>
      </c>
      <c r="U378" s="17">
        <v>-0.14069999999999999</v>
      </c>
      <c r="V378" s="17">
        <v>-4.3479999999999999</v>
      </c>
      <c r="W378" s="17">
        <v>16166.5322</v>
      </c>
      <c r="X378" s="17">
        <v>13495</v>
      </c>
      <c r="Y378" s="17">
        <v>37.104999999999997</v>
      </c>
      <c r="Z378" s="17">
        <v>-133.84</v>
      </c>
    </row>
    <row r="379" spans="1:26" x14ac:dyDescent="0.2">
      <c r="A379" s="27">
        <v>45085</v>
      </c>
      <c r="B379" s="17">
        <v>544.69500000000005</v>
      </c>
      <c r="C379" s="14">
        <v>6.6529999999999996</v>
      </c>
      <c r="D379" s="17">
        <v>-365.69</v>
      </c>
      <c r="E379" s="17">
        <v>60.122</v>
      </c>
      <c r="F379" s="17">
        <v>58.604999999999997</v>
      </c>
      <c r="G379" s="17">
        <v>560.01499999999999</v>
      </c>
      <c r="H379" s="17">
        <v>16</v>
      </c>
      <c r="I379" s="17">
        <v>-185.24700000000001</v>
      </c>
      <c r="J379" s="17">
        <v>2149.0500000000002</v>
      </c>
      <c r="K379" s="17">
        <v>175</v>
      </c>
      <c r="L379" s="17">
        <v>0.15229999999999999</v>
      </c>
      <c r="M379" s="17">
        <v>126.745</v>
      </c>
      <c r="N379" s="17">
        <v>76.858170000000001</v>
      </c>
      <c r="O379" s="17">
        <v>17475</v>
      </c>
      <c r="P379" s="17">
        <v>1205</v>
      </c>
      <c r="Q379" s="17">
        <v>-18.774000000000001</v>
      </c>
      <c r="R379" s="17">
        <v>25317.886999999999</v>
      </c>
      <c r="S379" s="17">
        <v>16.652999999999999</v>
      </c>
      <c r="T379" s="17">
        <v>-30.684999999999999</v>
      </c>
      <c r="U379" s="17">
        <v>-0.129</v>
      </c>
      <c r="V379" s="17">
        <v>-4.3879999999999999</v>
      </c>
      <c r="W379" s="17">
        <v>16166.5322</v>
      </c>
      <c r="X379" s="17">
        <v>12783.8</v>
      </c>
      <c r="Y379" s="17">
        <v>37.564</v>
      </c>
      <c r="Z379" s="17">
        <v>-135.55000000000001</v>
      </c>
    </row>
    <row r="380" spans="1:26" x14ac:dyDescent="0.2">
      <c r="A380" s="27">
        <v>45084</v>
      </c>
      <c r="B380" s="17">
        <v>544.76199999999994</v>
      </c>
      <c r="C380" s="14">
        <v>6.4</v>
      </c>
      <c r="D380" s="17">
        <v>-357.875</v>
      </c>
      <c r="E380" s="17">
        <v>58.101999999999997</v>
      </c>
      <c r="F380" s="17">
        <v>55.51</v>
      </c>
      <c r="G380" s="17">
        <v>558</v>
      </c>
      <c r="H380" s="17">
        <v>14</v>
      </c>
      <c r="I380" s="17">
        <v>-159.99299999999999</v>
      </c>
      <c r="J380" s="17">
        <v>2059.8000000000002</v>
      </c>
      <c r="K380" s="17">
        <v>175</v>
      </c>
      <c r="L380" s="17">
        <v>0.13769999999999999</v>
      </c>
      <c r="M380" s="17">
        <v>125.96</v>
      </c>
      <c r="N380" s="17">
        <v>75.925449999999998</v>
      </c>
      <c r="O380" s="17">
        <v>17320</v>
      </c>
      <c r="P380" s="17">
        <v>1209.5</v>
      </c>
      <c r="Q380" s="17">
        <v>-18.675000000000001</v>
      </c>
      <c r="R380" s="17">
        <v>24542.664000000001</v>
      </c>
      <c r="S380" s="17">
        <v>16.297999999999998</v>
      </c>
      <c r="T380" s="17">
        <v>-30.5</v>
      </c>
      <c r="U380" s="17">
        <v>-0.125</v>
      </c>
      <c r="V380" s="17">
        <v>-4.298</v>
      </c>
      <c r="W380" s="17">
        <v>16166.5322</v>
      </c>
      <c r="X380" s="17">
        <v>13932.3</v>
      </c>
      <c r="Y380" s="17">
        <v>36.75</v>
      </c>
      <c r="Z380" s="17">
        <v>-132.19</v>
      </c>
    </row>
    <row r="381" spans="1:26" x14ac:dyDescent="0.2">
      <c r="A381" s="27">
        <v>45083</v>
      </c>
      <c r="B381" s="17">
        <v>546.41</v>
      </c>
      <c r="C381" s="14">
        <v>6.5549999999999997</v>
      </c>
      <c r="D381" s="17">
        <v>-366.5</v>
      </c>
      <c r="E381" s="17">
        <v>58.325000000000003</v>
      </c>
      <c r="F381" s="17">
        <v>55.35</v>
      </c>
      <c r="G381" s="17">
        <v>555</v>
      </c>
      <c r="H381" s="17">
        <v>15</v>
      </c>
      <c r="I381" s="17">
        <v>-168.94800000000001</v>
      </c>
      <c r="J381" s="17">
        <v>2100</v>
      </c>
      <c r="K381" s="17">
        <v>185</v>
      </c>
      <c r="L381" s="17">
        <v>0.1293</v>
      </c>
      <c r="M381" s="17">
        <v>125.5</v>
      </c>
      <c r="N381" s="17">
        <v>74.5</v>
      </c>
      <c r="O381" s="17">
        <v>18682</v>
      </c>
      <c r="P381" s="17">
        <v>1197.8</v>
      </c>
      <c r="Q381" s="17">
        <v>-18.95</v>
      </c>
      <c r="R381" s="17">
        <v>25329.469000000001</v>
      </c>
      <c r="S381" s="17">
        <v>20.74</v>
      </c>
      <c r="T381" s="17">
        <v>-30.38</v>
      </c>
      <c r="U381" s="17">
        <v>-0.155</v>
      </c>
      <c r="V381" s="17">
        <v>-4.3780000000000001</v>
      </c>
      <c r="W381" s="17">
        <v>16166.5322</v>
      </c>
      <c r="X381" s="17">
        <v>15524.8</v>
      </c>
      <c r="Y381" s="17">
        <v>36.89</v>
      </c>
      <c r="Z381" s="17">
        <v>-131.80000000000001</v>
      </c>
    </row>
    <row r="382" spans="1:26" x14ac:dyDescent="0.2">
      <c r="A382" s="27">
        <v>45082</v>
      </c>
      <c r="B382" s="17">
        <v>531.17499999999995</v>
      </c>
      <c r="C382" s="14">
        <v>6.5</v>
      </c>
      <c r="D382" s="17">
        <v>-373.5</v>
      </c>
      <c r="E382" s="17">
        <v>62.859000000000002</v>
      </c>
      <c r="F382" s="17">
        <v>56.45</v>
      </c>
      <c r="G382" s="17">
        <v>572</v>
      </c>
      <c r="H382" s="17">
        <v>16</v>
      </c>
      <c r="I382" s="17">
        <v>-250.001</v>
      </c>
      <c r="J382" s="17">
        <v>2120.35</v>
      </c>
      <c r="K382" s="17">
        <v>190</v>
      </c>
      <c r="L382" s="17">
        <v>0.13300000000000001</v>
      </c>
      <c r="M382" s="17">
        <v>130.33500000000001</v>
      </c>
      <c r="N382" s="17">
        <v>82.674300000000002</v>
      </c>
      <c r="O382" s="17">
        <v>16795</v>
      </c>
      <c r="P382" s="17">
        <v>1167.0999999999999</v>
      </c>
      <c r="Q382" s="17">
        <v>-18.718</v>
      </c>
      <c r="R382" s="17">
        <v>26130.030999999999</v>
      </c>
      <c r="S382" s="17">
        <v>20.954999999999998</v>
      </c>
      <c r="T382" s="17">
        <v>-30.605</v>
      </c>
      <c r="U382" s="17">
        <v>-0.14749999999999999</v>
      </c>
      <c r="V382" s="17">
        <v>-4.3620000000000001</v>
      </c>
      <c r="W382" s="17">
        <v>16166.5322</v>
      </c>
      <c r="X382" s="17">
        <v>15445</v>
      </c>
      <c r="Y382" s="17">
        <v>36.954999999999998</v>
      </c>
      <c r="Z382" s="17">
        <v>-131.21</v>
      </c>
    </row>
    <row r="383" spans="1:26" x14ac:dyDescent="0.2">
      <c r="A383" s="27">
        <v>45079</v>
      </c>
      <c r="B383" s="17">
        <v>556</v>
      </c>
      <c r="C383" s="14">
        <v>6.6449999999999996</v>
      </c>
      <c r="D383" s="17">
        <v>-378</v>
      </c>
      <c r="E383" s="17">
        <v>66.599999999999994</v>
      </c>
      <c r="F383" s="17">
        <v>59.164999999999999</v>
      </c>
      <c r="G383" s="17">
        <v>581.20000000000005</v>
      </c>
      <c r="H383" s="17">
        <v>15</v>
      </c>
      <c r="I383" s="17">
        <v>-148.15299999999999</v>
      </c>
      <c r="J383" s="17">
        <v>2181.5</v>
      </c>
      <c r="K383" s="17">
        <v>195</v>
      </c>
      <c r="L383" s="17">
        <v>6.5000000000000002E-2</v>
      </c>
      <c r="M383" s="17">
        <v>134.03</v>
      </c>
      <c r="N383" s="17">
        <v>82.340699999999998</v>
      </c>
      <c r="O383" s="17">
        <v>15980</v>
      </c>
      <c r="P383" s="17">
        <v>1200.3</v>
      </c>
      <c r="Q383" s="17">
        <v>-20.856000000000002</v>
      </c>
      <c r="R383" s="17">
        <v>23876.476999999999</v>
      </c>
      <c r="S383" s="17">
        <v>20.853000000000002</v>
      </c>
      <c r="T383" s="17">
        <v>-31.195</v>
      </c>
      <c r="U383" s="17">
        <v>-0.17249999999999999</v>
      </c>
      <c r="V383" s="17">
        <v>-4.3499999999999996</v>
      </c>
      <c r="W383" s="17">
        <v>16166.5322</v>
      </c>
      <c r="X383" s="17">
        <v>15759.5</v>
      </c>
      <c r="Y383" s="17">
        <v>37.65</v>
      </c>
      <c r="Z383" s="17">
        <v>-134</v>
      </c>
    </row>
    <row r="384" spans="1:26" x14ac:dyDescent="0.2">
      <c r="A384" s="27">
        <v>45078</v>
      </c>
      <c r="B384" s="17">
        <v>557.16999999999996</v>
      </c>
      <c r="C384" s="14">
        <v>6.75</v>
      </c>
      <c r="D384" s="17">
        <v>-380.5</v>
      </c>
      <c r="E384" s="17">
        <v>69.099999999999994</v>
      </c>
      <c r="F384" s="17">
        <v>59.695</v>
      </c>
      <c r="G384" s="17">
        <v>592.52</v>
      </c>
      <c r="H384" s="17">
        <v>15</v>
      </c>
      <c r="I384" s="17">
        <v>-131.745</v>
      </c>
      <c r="J384" s="17">
        <v>2243.3629999999998</v>
      </c>
      <c r="K384" s="17">
        <v>195</v>
      </c>
      <c r="L384" s="17">
        <v>0.129</v>
      </c>
      <c r="M384" s="17">
        <v>143.49</v>
      </c>
      <c r="N384" s="17">
        <v>81.215289999999996</v>
      </c>
      <c r="O384" s="17">
        <v>13086</v>
      </c>
      <c r="P384" s="17">
        <v>1230</v>
      </c>
      <c r="Q384" s="17">
        <v>-18.658000000000001</v>
      </c>
      <c r="R384" s="17">
        <v>29008.675999999999</v>
      </c>
      <c r="S384" s="17">
        <v>22.135000000000002</v>
      </c>
      <c r="T384" s="17">
        <v>-31.5</v>
      </c>
      <c r="U384" s="17">
        <v>-0.16400000000000001</v>
      </c>
      <c r="V384" s="17">
        <v>-4.4260000000000002</v>
      </c>
      <c r="W384" s="17">
        <v>16166.5322</v>
      </c>
      <c r="X384" s="17">
        <v>15818.5</v>
      </c>
      <c r="Y384" s="17">
        <v>38.090000000000003</v>
      </c>
      <c r="Z384" s="17">
        <v>-134.61500000000001</v>
      </c>
    </row>
    <row r="385" spans="1:26" x14ac:dyDescent="0.2">
      <c r="A385" s="27">
        <v>45077</v>
      </c>
      <c r="B385" s="17">
        <v>552.65</v>
      </c>
      <c r="C385" s="14">
        <v>6.68</v>
      </c>
      <c r="D385" s="17">
        <v>-373.15</v>
      </c>
      <c r="E385" s="17">
        <v>69.004999999999995</v>
      </c>
      <c r="F385" s="17">
        <v>55.884999999999998</v>
      </c>
      <c r="G385" s="17">
        <v>578.125</v>
      </c>
      <c r="H385" s="17">
        <v>20</v>
      </c>
      <c r="I385" s="17">
        <v>-128.74100000000001</v>
      </c>
      <c r="J385" s="17">
        <v>2215</v>
      </c>
      <c r="K385" s="17">
        <v>173</v>
      </c>
      <c r="L385" s="17">
        <v>0.129</v>
      </c>
      <c r="M385" s="17">
        <v>139.75</v>
      </c>
      <c r="N385" s="17">
        <v>75.769810000000007</v>
      </c>
      <c r="O385" s="17">
        <v>11817.5</v>
      </c>
      <c r="P385" s="17">
        <v>1194.3</v>
      </c>
      <c r="Q385" s="17">
        <v>-19.515000000000001</v>
      </c>
      <c r="R385" s="17">
        <v>33800.601999999999</v>
      </c>
      <c r="S385" s="17">
        <v>22.51</v>
      </c>
      <c r="T385" s="17">
        <v>-31.07</v>
      </c>
      <c r="U385" s="17">
        <v>-0.156</v>
      </c>
      <c r="V385" s="17">
        <v>-4.3520000000000003</v>
      </c>
      <c r="W385" s="17">
        <v>16166.5322</v>
      </c>
      <c r="X385" s="17">
        <v>16633.5</v>
      </c>
      <c r="Y385" s="17">
        <v>37.33</v>
      </c>
      <c r="Z385" s="17">
        <v>-131.15</v>
      </c>
    </row>
    <row r="386" spans="1:26" x14ac:dyDescent="0.2">
      <c r="A386" s="27">
        <v>45076</v>
      </c>
      <c r="B386" s="17">
        <v>552</v>
      </c>
      <c r="C386" s="14">
        <v>6.8550000000000004</v>
      </c>
      <c r="D386" s="17">
        <v>-348.61</v>
      </c>
      <c r="E386" s="17">
        <v>67.849999999999994</v>
      </c>
      <c r="F386" s="17">
        <v>55.5</v>
      </c>
      <c r="G386" s="17">
        <v>579.38499999999999</v>
      </c>
      <c r="H386" s="17">
        <v>15</v>
      </c>
      <c r="I386" s="17">
        <v>-174.99</v>
      </c>
      <c r="J386" s="17">
        <v>2204.8000000000002</v>
      </c>
      <c r="K386" s="17">
        <v>180</v>
      </c>
      <c r="L386" s="17">
        <v>0.14330000000000001</v>
      </c>
      <c r="M386" s="17">
        <v>143.95500000000001</v>
      </c>
      <c r="N386" s="17">
        <v>68.703980000000001</v>
      </c>
      <c r="O386" s="17">
        <v>12730</v>
      </c>
      <c r="P386" s="17">
        <v>1204.5</v>
      </c>
      <c r="Q386" s="17">
        <v>-19.024000000000001</v>
      </c>
      <c r="R386" s="17">
        <v>34574.351999999999</v>
      </c>
      <c r="S386" s="17">
        <v>21.73</v>
      </c>
      <c r="T386" s="17">
        <v>-29.14</v>
      </c>
      <c r="U386" s="17">
        <v>-0.187</v>
      </c>
      <c r="V386" s="17">
        <v>-4.38</v>
      </c>
      <c r="W386" s="17">
        <v>16166.5322</v>
      </c>
      <c r="X386" s="17">
        <v>17682</v>
      </c>
      <c r="Y386" s="17">
        <v>38.707000000000001</v>
      </c>
      <c r="Z386" s="17">
        <v>-133.1</v>
      </c>
    </row>
    <row r="387" spans="1:26" x14ac:dyDescent="0.2">
      <c r="A387" s="27">
        <v>45075</v>
      </c>
      <c r="B387" s="17">
        <v>539.19799999999998</v>
      </c>
      <c r="C387" s="14">
        <v>6.9649999999999999</v>
      </c>
      <c r="D387" s="17">
        <v>-327.64</v>
      </c>
      <c r="E387" s="17">
        <v>69.685000000000002</v>
      </c>
      <c r="F387" s="17">
        <v>56.65</v>
      </c>
      <c r="G387" s="17">
        <v>580</v>
      </c>
      <c r="H387" s="17">
        <v>16</v>
      </c>
      <c r="I387" s="17">
        <v>-79.298000000000002</v>
      </c>
      <c r="J387" s="17">
        <v>2209.6999999999998</v>
      </c>
      <c r="K387" s="17">
        <v>180</v>
      </c>
      <c r="L387" s="17">
        <v>0.1235</v>
      </c>
      <c r="M387" s="17">
        <v>142.97</v>
      </c>
      <c r="N387" s="17">
        <v>72</v>
      </c>
      <c r="O387" s="17">
        <v>12520.9</v>
      </c>
      <c r="P387" s="17">
        <v>1189.2</v>
      </c>
      <c r="Q387" s="17">
        <v>-20.542999999999999</v>
      </c>
      <c r="R387" s="17">
        <v>24210.113000000001</v>
      </c>
      <c r="S387" s="17">
        <v>23.704999999999998</v>
      </c>
      <c r="T387" s="17">
        <v>-28.94</v>
      </c>
      <c r="U387" s="17">
        <v>-0.183</v>
      </c>
      <c r="V387" s="17">
        <v>-4.3499999999999996</v>
      </c>
      <c r="W387" s="17">
        <v>16166.5322</v>
      </c>
      <c r="X387" s="17">
        <v>17440</v>
      </c>
      <c r="Y387" s="17">
        <v>38.015000000000001</v>
      </c>
      <c r="Z387" s="17">
        <v>-133.05000000000001</v>
      </c>
    </row>
    <row r="388" spans="1:26" x14ac:dyDescent="0.2">
      <c r="A388" s="27">
        <v>45072</v>
      </c>
      <c r="B388" s="17">
        <v>521.24699999999996</v>
      </c>
      <c r="C388" s="14">
        <v>7.4749999999999996</v>
      </c>
      <c r="D388" s="17">
        <v>-329.5</v>
      </c>
      <c r="E388" s="17">
        <v>72.900000000000006</v>
      </c>
      <c r="F388" s="17">
        <v>57.5</v>
      </c>
      <c r="G388" s="17">
        <v>579.70000000000005</v>
      </c>
      <c r="H388" s="17">
        <v>17</v>
      </c>
      <c r="I388" s="17">
        <v>-146.77500000000001</v>
      </c>
      <c r="J388" s="17">
        <v>2210</v>
      </c>
      <c r="K388" s="17">
        <v>180</v>
      </c>
      <c r="L388" s="17">
        <v>0.13919999999999999</v>
      </c>
      <c r="M388" s="17">
        <v>145.37</v>
      </c>
      <c r="N388" s="17">
        <v>77.730549999999994</v>
      </c>
      <c r="O388" s="17">
        <v>12685</v>
      </c>
      <c r="P388" s="17">
        <v>1211.0999999999999</v>
      </c>
      <c r="Q388" s="17">
        <v>-21.5</v>
      </c>
      <c r="R388" s="17">
        <v>28852</v>
      </c>
      <c r="S388" s="17">
        <v>22.58</v>
      </c>
      <c r="T388" s="17">
        <v>-29.468</v>
      </c>
      <c r="U388" s="17">
        <v>-0.186</v>
      </c>
      <c r="V388" s="17">
        <v>-4.3499999999999996</v>
      </c>
      <c r="W388" s="17">
        <v>16166.5322</v>
      </c>
      <c r="X388" s="17">
        <v>17783.5</v>
      </c>
      <c r="Y388" s="17">
        <v>39.192999999999998</v>
      </c>
      <c r="Z388" s="17">
        <v>-136.64500000000001</v>
      </c>
    </row>
    <row r="389" spans="1:26" x14ac:dyDescent="0.2">
      <c r="A389" s="27">
        <v>45071</v>
      </c>
      <c r="B389" s="17">
        <v>563.4</v>
      </c>
      <c r="C389" s="14">
        <v>7.65</v>
      </c>
      <c r="D389" s="17">
        <v>-331.99700000000001</v>
      </c>
      <c r="E389" s="17">
        <v>73.599999999999994</v>
      </c>
      <c r="F389" s="17">
        <v>57.75</v>
      </c>
      <c r="G389" s="17">
        <v>586.38</v>
      </c>
      <c r="H389" s="17">
        <v>24</v>
      </c>
      <c r="I389" s="17">
        <v>-222.61600000000001</v>
      </c>
      <c r="J389" s="17">
        <v>2307.4</v>
      </c>
      <c r="K389" s="17">
        <v>180</v>
      </c>
      <c r="L389" s="17">
        <v>0.1227</v>
      </c>
      <c r="M389" s="17">
        <v>144.49199999999999</v>
      </c>
      <c r="N389" s="17">
        <v>77.97</v>
      </c>
      <c r="O389" s="17">
        <v>12085</v>
      </c>
      <c r="P389" s="17">
        <v>1206.5</v>
      </c>
      <c r="Q389" s="17">
        <v>-20.2</v>
      </c>
      <c r="R389" s="17">
        <v>24250</v>
      </c>
      <c r="S389" s="17">
        <v>24.478000000000002</v>
      </c>
      <c r="T389" s="17">
        <v>-29.25</v>
      </c>
      <c r="U389" s="17">
        <v>-0.16750000000000001</v>
      </c>
      <c r="V389" s="17">
        <v>-4.3650000000000002</v>
      </c>
      <c r="W389" s="17">
        <v>16166.5322</v>
      </c>
      <c r="X389" s="17">
        <v>17555.8</v>
      </c>
      <c r="Y389" s="17">
        <v>39.097000000000001</v>
      </c>
      <c r="Z389" s="17">
        <v>-135.66800000000001</v>
      </c>
    </row>
    <row r="390" spans="1:26" x14ac:dyDescent="0.2">
      <c r="A390" s="27">
        <v>45070</v>
      </c>
      <c r="B390" s="17">
        <v>539.37</v>
      </c>
      <c r="C390" s="14">
        <v>7.4749999999999996</v>
      </c>
      <c r="D390" s="17">
        <v>-335</v>
      </c>
      <c r="E390" s="17">
        <v>71.212999999999994</v>
      </c>
      <c r="F390" s="17">
        <v>59</v>
      </c>
      <c r="G390" s="17">
        <v>577.91999999999996</v>
      </c>
      <c r="H390" s="17">
        <v>20</v>
      </c>
      <c r="I390" s="17">
        <v>-139.74700000000001</v>
      </c>
      <c r="J390" s="17">
        <v>2365.5</v>
      </c>
      <c r="K390" s="17">
        <v>170</v>
      </c>
      <c r="L390" s="17">
        <v>0.12</v>
      </c>
      <c r="M390" s="17">
        <v>142.82499999999999</v>
      </c>
      <c r="N390" s="17">
        <v>79.864999999999995</v>
      </c>
      <c r="O390" s="17">
        <v>12569</v>
      </c>
      <c r="P390" s="17">
        <v>1143.5</v>
      </c>
      <c r="Q390" s="17">
        <v>-20.378</v>
      </c>
      <c r="R390" s="17">
        <v>25196.9</v>
      </c>
      <c r="S390" s="17">
        <v>20.015000000000001</v>
      </c>
      <c r="T390" s="17">
        <v>-29.065000000000001</v>
      </c>
      <c r="U390" s="17">
        <v>-0.184</v>
      </c>
      <c r="V390" s="17">
        <v>-4.4400000000000004</v>
      </c>
      <c r="W390" s="17">
        <v>16166.5322</v>
      </c>
      <c r="X390" s="17">
        <v>19225.3</v>
      </c>
      <c r="Y390" s="17">
        <v>37.71</v>
      </c>
      <c r="Z390" s="17">
        <v>-131.54499999999999</v>
      </c>
    </row>
    <row r="391" spans="1:26" x14ac:dyDescent="0.2">
      <c r="A391" s="27">
        <v>45069</v>
      </c>
      <c r="B391" s="17">
        <v>532.995</v>
      </c>
      <c r="C391" s="14">
        <v>7.65</v>
      </c>
      <c r="D391" s="17">
        <v>-309.5</v>
      </c>
      <c r="E391" s="17">
        <v>69.474999999999994</v>
      </c>
      <c r="F391" s="17">
        <v>58.25</v>
      </c>
      <c r="G391" s="17">
        <v>583.13</v>
      </c>
      <c r="H391" s="17">
        <v>20</v>
      </c>
      <c r="I391" s="17">
        <v>-254.72200000000001</v>
      </c>
      <c r="J391" s="17">
        <v>2501.3000000000002</v>
      </c>
      <c r="K391" s="17">
        <v>160</v>
      </c>
      <c r="L391" s="17">
        <v>0.1055</v>
      </c>
      <c r="M391" s="17">
        <v>143.715</v>
      </c>
      <c r="N391" s="17">
        <v>77.796499999999995</v>
      </c>
      <c r="O391" s="17">
        <v>13372.5</v>
      </c>
      <c r="P391" s="17">
        <v>1162.5</v>
      </c>
      <c r="Q391" s="17">
        <v>-19.52</v>
      </c>
      <c r="R391" s="17">
        <v>26498.502</v>
      </c>
      <c r="S391" s="17">
        <v>21.5</v>
      </c>
      <c r="T391" s="17">
        <v>-28.754999999999999</v>
      </c>
      <c r="U391" s="17">
        <v>-0.2029</v>
      </c>
      <c r="V391" s="17">
        <v>-4.4509999999999996</v>
      </c>
      <c r="W391" s="17">
        <v>16166.5322</v>
      </c>
      <c r="X391" s="17">
        <v>17653.3</v>
      </c>
      <c r="Y391" s="17">
        <v>37.049999999999997</v>
      </c>
      <c r="Z391" s="17">
        <v>-129.035</v>
      </c>
    </row>
    <row r="392" spans="1:26" x14ac:dyDescent="0.2">
      <c r="A392" s="27">
        <v>45068</v>
      </c>
      <c r="B392" s="17">
        <v>546.18799999999999</v>
      </c>
      <c r="C392" s="14">
        <v>7.2530000000000001</v>
      </c>
      <c r="D392" s="17">
        <v>-317.50200000000001</v>
      </c>
      <c r="E392" s="17">
        <v>69.394999999999996</v>
      </c>
      <c r="F392" s="17">
        <v>58.55</v>
      </c>
      <c r="G392" s="17">
        <v>587.45500000000004</v>
      </c>
      <c r="H392" s="17">
        <v>20</v>
      </c>
      <c r="I392" s="17">
        <v>-279.16899999999998</v>
      </c>
      <c r="J392" s="17">
        <v>2405</v>
      </c>
      <c r="K392" s="17">
        <v>170</v>
      </c>
      <c r="L392" s="17">
        <v>0.1123</v>
      </c>
      <c r="M392" s="17">
        <v>140.96</v>
      </c>
      <c r="N392" s="17">
        <v>83.69</v>
      </c>
      <c r="O392" s="17">
        <v>14407</v>
      </c>
      <c r="P392" s="17">
        <v>1175.4000000000001</v>
      </c>
      <c r="Q392" s="17">
        <v>-18.818000000000001</v>
      </c>
      <c r="R392" s="17">
        <v>28028.187999999998</v>
      </c>
      <c r="S392" s="17">
        <v>22.23</v>
      </c>
      <c r="T392" s="17">
        <v>-29.734999999999999</v>
      </c>
      <c r="U392" s="17">
        <v>-0.21</v>
      </c>
      <c r="V392" s="17">
        <v>-4.375</v>
      </c>
      <c r="W392" s="17">
        <v>16166.5322</v>
      </c>
      <c r="X392" s="17">
        <v>18089.5</v>
      </c>
      <c r="Y392" s="17">
        <v>37.020000000000003</v>
      </c>
      <c r="Z392" s="17">
        <v>-128.94999999999999</v>
      </c>
    </row>
    <row r="393" spans="1:26" x14ac:dyDescent="0.2">
      <c r="A393" s="27">
        <v>45065</v>
      </c>
      <c r="B393" s="17">
        <v>544.36500000000001</v>
      </c>
      <c r="C393" s="14">
        <v>7.2</v>
      </c>
      <c r="D393" s="17">
        <v>-323.5</v>
      </c>
      <c r="E393" s="17">
        <v>69.364999999999995</v>
      </c>
      <c r="F393" s="17">
        <v>59.55</v>
      </c>
      <c r="G393" s="17">
        <v>602.505</v>
      </c>
      <c r="H393" s="17">
        <v>28</v>
      </c>
      <c r="I393" s="17">
        <v>-192.77600000000001</v>
      </c>
      <c r="J393" s="17">
        <v>2337.5</v>
      </c>
      <c r="K393" s="17">
        <v>170</v>
      </c>
      <c r="L393" s="17">
        <v>0.12379999999999999</v>
      </c>
      <c r="M393" s="17">
        <v>140.47499999999999</v>
      </c>
      <c r="N393" s="17">
        <v>85.454999999999998</v>
      </c>
      <c r="O393" s="17">
        <v>14890.8</v>
      </c>
      <c r="P393" s="17">
        <v>1256.3</v>
      </c>
      <c r="Q393" s="17">
        <v>-16.591999999999999</v>
      </c>
      <c r="R393" s="17">
        <v>23608.724999999999</v>
      </c>
      <c r="S393" s="17">
        <v>20.827000000000002</v>
      </c>
      <c r="T393" s="17">
        <v>-31.004999999999999</v>
      </c>
      <c r="U393" s="17">
        <v>-0.20300000000000001</v>
      </c>
      <c r="V393" s="17">
        <v>-4.5999999999999996</v>
      </c>
      <c r="W393" s="17">
        <v>16166.5322</v>
      </c>
      <c r="X393" s="17">
        <v>22550</v>
      </c>
      <c r="Y393" s="17">
        <v>37.435000000000002</v>
      </c>
      <c r="Z393" s="17">
        <v>-130.20500000000001</v>
      </c>
    </row>
    <row r="394" spans="1:26" x14ac:dyDescent="0.2">
      <c r="A394" s="27">
        <v>45064</v>
      </c>
      <c r="B394" s="17">
        <v>544</v>
      </c>
      <c r="C394" s="14">
        <v>7.12</v>
      </c>
      <c r="D394" s="17">
        <v>-336.78800000000001</v>
      </c>
      <c r="E394" s="17">
        <v>66.344999999999999</v>
      </c>
      <c r="F394" s="17">
        <v>59.6</v>
      </c>
      <c r="G394" s="17">
        <v>596.32000000000005</v>
      </c>
      <c r="H394" s="17">
        <v>30</v>
      </c>
      <c r="I394" s="17">
        <v>-271.673</v>
      </c>
      <c r="J394" s="17">
        <v>2338.6</v>
      </c>
      <c r="K394" s="17">
        <v>175</v>
      </c>
      <c r="L394" s="17">
        <v>0.1087</v>
      </c>
      <c r="M394" s="17">
        <v>140.43</v>
      </c>
      <c r="N394" s="17">
        <v>84.305000000000007</v>
      </c>
      <c r="O394" s="17">
        <v>14476.3</v>
      </c>
      <c r="P394" s="17">
        <v>1316.2</v>
      </c>
      <c r="Q394" s="17">
        <v>-17.14</v>
      </c>
      <c r="R394" s="17">
        <v>23594.35</v>
      </c>
      <c r="S394" s="17">
        <v>22.295000000000002</v>
      </c>
      <c r="T394" s="17">
        <v>-31.75</v>
      </c>
      <c r="U394" s="17">
        <v>-0.18</v>
      </c>
      <c r="V394" s="17">
        <v>-4.1900000000000004</v>
      </c>
      <c r="W394" s="17">
        <v>16166.5322</v>
      </c>
      <c r="X394" s="17">
        <v>30505</v>
      </c>
      <c r="Y394" s="17">
        <v>38.58</v>
      </c>
      <c r="Z394" s="17">
        <v>-133.75</v>
      </c>
    </row>
    <row r="395" spans="1:26" x14ac:dyDescent="0.2">
      <c r="A395" s="27">
        <v>45063</v>
      </c>
      <c r="B395" s="17">
        <v>525.19500000000005</v>
      </c>
      <c r="C395" s="14">
        <v>6.6</v>
      </c>
      <c r="D395" s="17">
        <v>-338.18799999999999</v>
      </c>
      <c r="E395" s="17">
        <v>63.850999999999999</v>
      </c>
      <c r="F395" s="17">
        <v>58.75</v>
      </c>
      <c r="G395" s="17">
        <v>576</v>
      </c>
      <c r="H395" s="17">
        <v>35</v>
      </c>
      <c r="I395" s="17">
        <v>-218.196</v>
      </c>
      <c r="J395" s="17">
        <v>2213.4</v>
      </c>
      <c r="K395" s="17">
        <v>155</v>
      </c>
      <c r="L395" s="17">
        <v>0.15870000000000001</v>
      </c>
      <c r="M395" s="17">
        <v>135.09</v>
      </c>
      <c r="N395" s="17">
        <v>69.885000000000005</v>
      </c>
      <c r="O395" s="17">
        <v>15260.1</v>
      </c>
      <c r="P395" s="17">
        <v>1273.4000000000001</v>
      </c>
      <c r="Q395" s="17">
        <v>-18.25</v>
      </c>
      <c r="R395" s="17">
        <v>18804.728999999999</v>
      </c>
      <c r="S395" s="17">
        <v>21.5</v>
      </c>
      <c r="T395" s="17">
        <v>-30.05</v>
      </c>
      <c r="U395" s="17">
        <v>-0.16200000000000001</v>
      </c>
      <c r="V395" s="17">
        <v>-4.33</v>
      </c>
      <c r="W395" s="17">
        <v>16166.5322</v>
      </c>
      <c r="X395" s="17">
        <v>33079.5</v>
      </c>
      <c r="Y395" s="17">
        <v>37.76</v>
      </c>
      <c r="Z395" s="17">
        <v>-128.30000000000001</v>
      </c>
    </row>
    <row r="396" spans="1:26" x14ac:dyDescent="0.2">
      <c r="A396" s="27">
        <v>45062</v>
      </c>
      <c r="B396" s="17">
        <v>540</v>
      </c>
      <c r="C396" s="14">
        <v>6.75</v>
      </c>
      <c r="D396" s="17">
        <v>-330.94299999999998</v>
      </c>
      <c r="E396" s="17">
        <v>60.911999999999999</v>
      </c>
      <c r="F396" s="17">
        <v>59</v>
      </c>
      <c r="G396" s="17">
        <v>557.5</v>
      </c>
      <c r="H396" s="17">
        <v>28</v>
      </c>
      <c r="I396" s="17">
        <v>-168.17099999999999</v>
      </c>
      <c r="J396" s="17">
        <v>2215</v>
      </c>
      <c r="K396" s="17">
        <v>155</v>
      </c>
      <c r="L396" s="17">
        <v>0.17130000000000001</v>
      </c>
      <c r="M396" s="17">
        <v>133.34</v>
      </c>
      <c r="N396" s="17">
        <v>68.326250000000002</v>
      </c>
      <c r="O396" s="17">
        <v>16061.8</v>
      </c>
      <c r="P396" s="17">
        <v>1214.3</v>
      </c>
      <c r="Q396" s="17">
        <v>-21.08</v>
      </c>
      <c r="R396" s="17">
        <v>16589.081999999999</v>
      </c>
      <c r="S396" s="17">
        <v>21.338000000000001</v>
      </c>
      <c r="T396" s="17">
        <v>-31.31</v>
      </c>
      <c r="U396" s="17">
        <v>-0.16500000000000001</v>
      </c>
      <c r="V396" s="17">
        <v>-4.7329999999999997</v>
      </c>
      <c r="W396" s="17">
        <v>16166.5322</v>
      </c>
      <c r="X396" s="17">
        <v>32679.8</v>
      </c>
      <c r="Y396" s="17">
        <v>37.47</v>
      </c>
      <c r="Z396" s="17">
        <v>-126.346</v>
      </c>
    </row>
    <row r="397" spans="1:26" x14ac:dyDescent="0.2">
      <c r="A397" s="27">
        <v>45061</v>
      </c>
      <c r="B397" s="17">
        <v>539.77700000000004</v>
      </c>
      <c r="C397" s="14">
        <v>6.4850000000000003</v>
      </c>
      <c r="D397" s="17">
        <v>-332.97300000000001</v>
      </c>
      <c r="E397" s="17">
        <v>59.83</v>
      </c>
      <c r="F397" s="17">
        <v>58.75</v>
      </c>
      <c r="G397" s="17">
        <v>575</v>
      </c>
      <c r="H397" s="17">
        <v>29</v>
      </c>
      <c r="I397" s="17">
        <v>-140.17599999999999</v>
      </c>
      <c r="J397" s="17">
        <v>2204.4450000000002</v>
      </c>
      <c r="K397" s="17">
        <v>155</v>
      </c>
      <c r="L397" s="17">
        <v>0.15</v>
      </c>
      <c r="M397" s="17">
        <v>133</v>
      </c>
      <c r="N397" s="17">
        <v>74.591300000000004</v>
      </c>
      <c r="O397" s="17">
        <v>14526.5</v>
      </c>
      <c r="P397" s="17">
        <v>1205.3</v>
      </c>
      <c r="Q397" s="17">
        <v>-24.068000000000001</v>
      </c>
      <c r="R397" s="17">
        <v>12658.355</v>
      </c>
      <c r="S397" s="17">
        <v>21.475000000000001</v>
      </c>
      <c r="T397" s="17">
        <v>-31.215</v>
      </c>
      <c r="U397" s="17">
        <v>-0.155</v>
      </c>
      <c r="V397" s="17">
        <v>-4.7350000000000003</v>
      </c>
      <c r="W397" s="17">
        <v>16166.5322</v>
      </c>
      <c r="X397" s="17">
        <v>35403.800000000003</v>
      </c>
      <c r="Y397" s="17">
        <v>37.348999999999997</v>
      </c>
      <c r="Z397" s="17">
        <v>-128.09</v>
      </c>
    </row>
    <row r="398" spans="1:26" x14ac:dyDescent="0.2">
      <c r="A398" s="27">
        <v>45058</v>
      </c>
      <c r="B398" s="17">
        <v>559.61</v>
      </c>
      <c r="C398" s="14">
        <v>6.7</v>
      </c>
      <c r="D398" s="17">
        <v>-342.51499999999999</v>
      </c>
      <c r="E398" s="17">
        <v>62.79</v>
      </c>
      <c r="F398" s="17">
        <v>58.75</v>
      </c>
      <c r="G398" s="17">
        <v>605</v>
      </c>
      <c r="H398" s="17">
        <v>33</v>
      </c>
      <c r="I398" s="17">
        <v>-214.5</v>
      </c>
      <c r="J398" s="17">
        <v>2237.5</v>
      </c>
      <c r="K398" s="17">
        <v>155</v>
      </c>
      <c r="L398" s="17">
        <v>0.13200000000000001</v>
      </c>
      <c r="M398" s="17">
        <v>133.97999999999999</v>
      </c>
      <c r="N398" s="17">
        <v>71.832369999999997</v>
      </c>
      <c r="O398" s="17">
        <v>14387.5</v>
      </c>
      <c r="P398" s="17">
        <v>1301.0999999999999</v>
      </c>
      <c r="Q398" s="17">
        <v>-21.875</v>
      </c>
      <c r="R398" s="17">
        <v>30910.25</v>
      </c>
      <c r="S398" s="17">
        <v>23.475000000000001</v>
      </c>
      <c r="T398" s="17">
        <v>-31.68</v>
      </c>
      <c r="U398" s="17">
        <v>-0.16500000000000001</v>
      </c>
      <c r="V398" s="17">
        <v>-4.835</v>
      </c>
      <c r="W398" s="17">
        <v>16166.5322</v>
      </c>
      <c r="X398" s="17">
        <v>37815</v>
      </c>
      <c r="Y398" s="17">
        <v>37.899000000000001</v>
      </c>
      <c r="Z398" s="17">
        <v>-130.09</v>
      </c>
    </row>
    <row r="399" spans="1:26" x14ac:dyDescent="0.2">
      <c r="A399" s="27">
        <v>45057</v>
      </c>
      <c r="B399" s="17">
        <v>590</v>
      </c>
      <c r="C399" s="14">
        <v>6.9</v>
      </c>
      <c r="D399" s="17">
        <v>-346.55799999999999</v>
      </c>
      <c r="E399" s="17">
        <v>64</v>
      </c>
      <c r="F399" s="17">
        <v>59.55</v>
      </c>
      <c r="G399" s="17">
        <v>617.73500000000001</v>
      </c>
      <c r="H399" s="17">
        <v>25</v>
      </c>
      <c r="I399" s="17">
        <v>-221.62</v>
      </c>
      <c r="J399" s="17">
        <v>2255</v>
      </c>
      <c r="K399" s="17">
        <v>155</v>
      </c>
      <c r="L399" s="17">
        <v>0.114</v>
      </c>
      <c r="M399" s="17">
        <v>136.535</v>
      </c>
      <c r="N399" s="17">
        <v>80.194999999999993</v>
      </c>
      <c r="O399" s="17">
        <v>15883.8</v>
      </c>
      <c r="P399" s="17">
        <v>1232.3</v>
      </c>
      <c r="Q399" s="17">
        <v>-23</v>
      </c>
      <c r="R399" s="17">
        <v>30593.254000000001</v>
      </c>
      <c r="S399" s="17">
        <v>22.433</v>
      </c>
      <c r="T399" s="17">
        <v>-31.67</v>
      </c>
      <c r="U399" s="17">
        <v>-0.17399999999999999</v>
      </c>
      <c r="V399" s="17">
        <v>-4.7</v>
      </c>
      <c r="W399" s="17">
        <v>16166.5322</v>
      </c>
      <c r="X399" s="17">
        <v>38559.800000000003</v>
      </c>
      <c r="Y399" s="17">
        <v>38.880000000000003</v>
      </c>
      <c r="Z399" s="17">
        <v>-130.92500000000001</v>
      </c>
    </row>
    <row r="400" spans="1:26" x14ac:dyDescent="0.2">
      <c r="A400" s="27">
        <v>45056</v>
      </c>
      <c r="B400" s="17">
        <v>545.10199999999998</v>
      </c>
      <c r="C400" s="14">
        <v>6.6050000000000004</v>
      </c>
      <c r="D400" s="17">
        <v>-345.33</v>
      </c>
      <c r="E400" s="17">
        <v>61.7</v>
      </c>
      <c r="F400" s="17">
        <v>59.5</v>
      </c>
      <c r="G400" s="17">
        <v>602.05499999999995</v>
      </c>
      <c r="H400" s="17">
        <v>25</v>
      </c>
      <c r="I400" s="17">
        <v>-215.20099999999999</v>
      </c>
      <c r="J400" s="17">
        <v>2141.5</v>
      </c>
      <c r="K400" s="17">
        <v>150</v>
      </c>
      <c r="L400" s="17">
        <v>0.15629999999999999</v>
      </c>
      <c r="M400" s="17">
        <v>133.74</v>
      </c>
      <c r="N400" s="17">
        <v>73.689170000000004</v>
      </c>
      <c r="O400" s="17">
        <v>16993.8</v>
      </c>
      <c r="P400" s="17">
        <v>1098.7</v>
      </c>
      <c r="Q400" s="17">
        <v>-26.5</v>
      </c>
      <c r="R400" s="17">
        <v>27651.636999999999</v>
      </c>
      <c r="S400" s="17">
        <v>23.905000000000001</v>
      </c>
      <c r="T400" s="17">
        <v>-30.8</v>
      </c>
      <c r="U400" s="17">
        <v>-0.17499999999999999</v>
      </c>
      <c r="V400" s="17">
        <v>-4.5679999999999996</v>
      </c>
      <c r="W400" s="17">
        <v>16166.5322</v>
      </c>
      <c r="X400" s="17">
        <v>38926.300000000003</v>
      </c>
      <c r="Y400" s="17">
        <v>37.706000000000003</v>
      </c>
      <c r="Z400" s="17">
        <v>-124.39</v>
      </c>
    </row>
    <row r="401" spans="1:26" x14ac:dyDescent="0.2">
      <c r="A401" s="27">
        <v>45055</v>
      </c>
      <c r="B401" s="17">
        <v>555.89200000000005</v>
      </c>
      <c r="C401" s="14">
        <v>6.75</v>
      </c>
      <c r="D401" s="17">
        <v>-346</v>
      </c>
      <c r="E401" s="17">
        <v>60.75</v>
      </c>
      <c r="F401" s="17">
        <v>59.5</v>
      </c>
      <c r="G401" s="17">
        <v>606.23500000000001</v>
      </c>
      <c r="H401" s="17">
        <v>35</v>
      </c>
      <c r="I401" s="17">
        <v>-284.11900000000003</v>
      </c>
      <c r="J401" s="17">
        <v>2136.1999999999998</v>
      </c>
      <c r="K401" s="17">
        <v>150</v>
      </c>
      <c r="L401" s="17">
        <v>0.18770000000000001</v>
      </c>
      <c r="M401" s="17">
        <v>134.46</v>
      </c>
      <c r="N401" s="17">
        <v>72.720600000000005</v>
      </c>
      <c r="O401" s="17">
        <v>19163.8</v>
      </c>
      <c r="P401" s="17">
        <v>1053.5</v>
      </c>
      <c r="Q401" s="17">
        <v>-24.184999999999999</v>
      </c>
      <c r="R401" s="17">
        <v>25475.903999999999</v>
      </c>
      <c r="S401" s="17">
        <v>24.64</v>
      </c>
      <c r="T401" s="17">
        <v>-31.18</v>
      </c>
      <c r="U401" s="17">
        <v>-0.189</v>
      </c>
      <c r="V401" s="17">
        <v>-4.72</v>
      </c>
      <c r="W401" s="17">
        <v>16166.5322</v>
      </c>
      <c r="X401" s="17">
        <v>38550</v>
      </c>
      <c r="Y401" s="17">
        <v>38.045000000000002</v>
      </c>
      <c r="Z401" s="17">
        <v>-125.05</v>
      </c>
    </row>
    <row r="402" spans="1:26" x14ac:dyDescent="0.2">
      <c r="A402" s="27">
        <v>45054</v>
      </c>
      <c r="B402" s="17">
        <v>562.72500000000002</v>
      </c>
      <c r="C402" s="14">
        <v>6.83</v>
      </c>
      <c r="D402" s="17">
        <v>-344.35700000000003</v>
      </c>
      <c r="E402" s="17">
        <v>60.9</v>
      </c>
      <c r="F402" s="17">
        <v>59.524999999999999</v>
      </c>
      <c r="G402" s="17">
        <v>603.5</v>
      </c>
      <c r="H402" s="17">
        <v>28</v>
      </c>
      <c r="I402" s="17">
        <v>-181.589</v>
      </c>
      <c r="J402" s="17">
        <v>2190</v>
      </c>
      <c r="K402" s="17">
        <v>155</v>
      </c>
      <c r="L402" s="17">
        <v>0.09</v>
      </c>
      <c r="M402" s="17">
        <v>135.97499999999999</v>
      </c>
      <c r="N402" s="17">
        <v>79.415000000000006</v>
      </c>
      <c r="O402" s="17">
        <v>17098.8</v>
      </c>
      <c r="P402" s="17">
        <v>1039.3</v>
      </c>
      <c r="Q402" s="17">
        <v>-25</v>
      </c>
      <c r="R402" s="17">
        <v>28654.5</v>
      </c>
      <c r="S402" s="17">
        <v>23.8</v>
      </c>
      <c r="T402" s="17">
        <v>-31.25</v>
      </c>
      <c r="U402" s="17">
        <v>-0.184</v>
      </c>
      <c r="V402" s="17">
        <v>-4.5650000000000004</v>
      </c>
      <c r="W402" s="17">
        <v>16166.5322</v>
      </c>
      <c r="X402" s="17">
        <v>40954.800000000003</v>
      </c>
      <c r="Y402" s="17">
        <v>38.14</v>
      </c>
      <c r="Z402" s="17">
        <v>-124.84</v>
      </c>
    </row>
    <row r="403" spans="1:26" x14ac:dyDescent="0.2">
      <c r="A403" s="27">
        <v>45051</v>
      </c>
      <c r="B403" s="17">
        <v>560</v>
      </c>
      <c r="C403" s="14">
        <v>7.16</v>
      </c>
      <c r="D403" s="17">
        <v>-341.86</v>
      </c>
      <c r="E403" s="17">
        <v>64.75</v>
      </c>
      <c r="F403" s="17">
        <v>59.72</v>
      </c>
      <c r="G403" s="17">
        <v>617.01499999999999</v>
      </c>
      <c r="H403" s="17">
        <v>26</v>
      </c>
      <c r="I403" s="17">
        <v>-125.747</v>
      </c>
      <c r="J403" s="17">
        <v>2219.6329999999998</v>
      </c>
      <c r="K403" s="17">
        <v>155</v>
      </c>
      <c r="L403" s="17">
        <v>7.6499999999999999E-2</v>
      </c>
      <c r="M403" s="17">
        <v>138.53</v>
      </c>
      <c r="N403" s="17">
        <v>75.745000000000005</v>
      </c>
      <c r="O403" s="17">
        <v>16978.3</v>
      </c>
      <c r="P403" s="17">
        <v>1076</v>
      </c>
      <c r="Q403" s="17">
        <v>-22.303000000000001</v>
      </c>
      <c r="R403" s="17">
        <v>29124</v>
      </c>
      <c r="S403" s="17">
        <v>24.105</v>
      </c>
      <c r="T403" s="17">
        <v>-30.805</v>
      </c>
      <c r="U403" s="17">
        <v>-0.193</v>
      </c>
      <c r="V403" s="17">
        <v>-4.7050000000000001</v>
      </c>
      <c r="W403" s="17">
        <v>16166.5322</v>
      </c>
      <c r="X403" s="17">
        <v>41827.800000000003</v>
      </c>
      <c r="Y403" s="17">
        <v>39.450000000000003</v>
      </c>
      <c r="Z403" s="17">
        <v>-127.77</v>
      </c>
    </row>
    <row r="404" spans="1:26" x14ac:dyDescent="0.2">
      <c r="A404" s="27">
        <v>45050</v>
      </c>
      <c r="B404" s="17">
        <v>592</v>
      </c>
      <c r="C404" s="14">
        <v>7.1849999999999996</v>
      </c>
      <c r="D404" s="17">
        <v>-341</v>
      </c>
      <c r="E404" s="17">
        <v>66.55</v>
      </c>
      <c r="F404" s="17">
        <v>60</v>
      </c>
      <c r="G404" s="17">
        <v>628.16499999999996</v>
      </c>
      <c r="H404" s="17">
        <v>25</v>
      </c>
      <c r="I404" s="17">
        <v>-356.49799999999999</v>
      </c>
      <c r="J404" s="17">
        <v>2249.5</v>
      </c>
      <c r="K404" s="17">
        <v>155</v>
      </c>
      <c r="L404" s="17">
        <v>8.5699999999999998E-2</v>
      </c>
      <c r="M404" s="17">
        <v>143.42500000000001</v>
      </c>
      <c r="N404" s="17">
        <v>70.334999999999994</v>
      </c>
      <c r="O404" s="17">
        <v>13923</v>
      </c>
      <c r="P404" s="17">
        <v>1110.3</v>
      </c>
      <c r="Q404" s="17">
        <v>-19.587</v>
      </c>
      <c r="R404" s="17">
        <v>33083</v>
      </c>
      <c r="S404" s="17">
        <v>26.15</v>
      </c>
      <c r="T404" s="17">
        <v>-31.375</v>
      </c>
      <c r="U404" s="17">
        <v>-0.2</v>
      </c>
      <c r="V404" s="17">
        <v>-4.6580000000000004</v>
      </c>
      <c r="W404" s="17">
        <v>16166.5322</v>
      </c>
      <c r="X404" s="17">
        <v>42335.8</v>
      </c>
      <c r="Y404" s="17">
        <v>40.6</v>
      </c>
      <c r="Z404" s="17">
        <v>-127.25</v>
      </c>
    </row>
    <row r="405" spans="1:26" x14ac:dyDescent="0.2">
      <c r="A405" s="27">
        <v>45049</v>
      </c>
      <c r="B405" s="17">
        <v>559</v>
      </c>
      <c r="C405" s="14">
        <v>6.6150000000000002</v>
      </c>
      <c r="D405" s="17">
        <v>-333.73500000000001</v>
      </c>
      <c r="E405" s="17">
        <v>60.375</v>
      </c>
      <c r="F405" s="17">
        <v>63.25</v>
      </c>
      <c r="G405" s="17">
        <v>617.5</v>
      </c>
      <c r="H405" s="17">
        <v>17</v>
      </c>
      <c r="I405" s="17">
        <v>-201.42099999999999</v>
      </c>
      <c r="J405" s="17">
        <v>2196.25</v>
      </c>
      <c r="K405" s="17">
        <v>140</v>
      </c>
      <c r="L405" s="17">
        <v>0.08</v>
      </c>
      <c r="M405" s="17">
        <v>142.51</v>
      </c>
      <c r="N405" s="17">
        <v>73.162499999999994</v>
      </c>
      <c r="O405" s="17">
        <v>15407.6</v>
      </c>
      <c r="P405" s="17">
        <v>1053.4000000000001</v>
      </c>
      <c r="Q405" s="17">
        <v>-19.614999999999998</v>
      </c>
      <c r="R405" s="17">
        <v>29968.973000000002</v>
      </c>
      <c r="S405" s="17">
        <v>24.998000000000001</v>
      </c>
      <c r="T405" s="17">
        <v>-30.19</v>
      </c>
      <c r="U405" s="17">
        <v>-0.186</v>
      </c>
      <c r="V405" s="17">
        <v>-4.9000000000000004</v>
      </c>
      <c r="W405" s="17">
        <v>16166.5322</v>
      </c>
      <c r="X405" s="17">
        <v>42861.5</v>
      </c>
      <c r="Y405" s="17">
        <v>38.549999999999997</v>
      </c>
      <c r="Z405" s="17">
        <v>-127.307</v>
      </c>
    </row>
    <row r="406" spans="1:26" x14ac:dyDescent="0.2">
      <c r="A406" s="27">
        <v>45048</v>
      </c>
      <c r="B406" s="17">
        <v>586</v>
      </c>
      <c r="C406" s="14">
        <v>6.6820000000000004</v>
      </c>
      <c r="D406" s="17">
        <v>-341</v>
      </c>
      <c r="E406" s="17">
        <v>62</v>
      </c>
      <c r="F406" s="17">
        <v>62.75</v>
      </c>
      <c r="G406" s="17">
        <v>635.005</v>
      </c>
      <c r="H406" s="17">
        <v>18</v>
      </c>
      <c r="I406" s="17">
        <v>-185.46600000000001</v>
      </c>
      <c r="J406" s="17">
        <v>2251</v>
      </c>
      <c r="K406" s="17">
        <v>135</v>
      </c>
      <c r="L406" s="17">
        <v>9.4E-2</v>
      </c>
      <c r="M406" s="17">
        <v>142.505</v>
      </c>
      <c r="N406" s="17">
        <v>70.792450000000002</v>
      </c>
      <c r="O406" s="17">
        <v>15740</v>
      </c>
      <c r="P406" s="17">
        <v>1072</v>
      </c>
      <c r="Q406" s="17">
        <v>-21.204999999999998</v>
      </c>
      <c r="R406" s="17">
        <v>34369.75</v>
      </c>
      <c r="S406" s="17">
        <v>25.45</v>
      </c>
      <c r="T406" s="17">
        <v>-30.75</v>
      </c>
      <c r="U406" s="17">
        <v>-0.1734</v>
      </c>
      <c r="V406" s="17">
        <v>-4.9749999999999996</v>
      </c>
      <c r="W406" s="17">
        <v>16166.5322</v>
      </c>
      <c r="X406" s="17">
        <v>46264.3</v>
      </c>
      <c r="Y406" s="17">
        <v>38.865000000000002</v>
      </c>
      <c r="Z406" s="17">
        <v>-128.13499999999999</v>
      </c>
    </row>
    <row r="407" spans="1:26" x14ac:dyDescent="0.2">
      <c r="A407" s="27">
        <v>45047</v>
      </c>
      <c r="B407" s="17">
        <v>570</v>
      </c>
      <c r="C407" s="14">
        <v>6.75</v>
      </c>
      <c r="D407" s="17">
        <v>-338.60300000000001</v>
      </c>
      <c r="E407" s="17">
        <v>65.224999999999994</v>
      </c>
      <c r="F407" s="17">
        <v>60</v>
      </c>
      <c r="G407" s="17">
        <v>625.01</v>
      </c>
      <c r="H407" s="17">
        <v>8</v>
      </c>
      <c r="I407" s="17">
        <v>-245.643</v>
      </c>
      <c r="J407" s="17">
        <v>2254</v>
      </c>
      <c r="K407" s="17">
        <v>138</v>
      </c>
      <c r="L407" s="17">
        <v>0.10879999999999999</v>
      </c>
      <c r="M407" s="17">
        <v>145.02000000000001</v>
      </c>
      <c r="N407" s="17">
        <v>63.443449999999999</v>
      </c>
      <c r="O407" s="17">
        <v>14421</v>
      </c>
      <c r="P407" s="17">
        <v>1031.5</v>
      </c>
      <c r="Q407" s="17">
        <v>-20.727</v>
      </c>
      <c r="R407" s="17">
        <v>29399.187999999998</v>
      </c>
      <c r="S407" s="17">
        <v>24.417999999999999</v>
      </c>
      <c r="T407" s="17">
        <v>-30.085000000000001</v>
      </c>
      <c r="U407" s="17">
        <v>-0.16</v>
      </c>
      <c r="V407" s="17">
        <v>-4.59</v>
      </c>
      <c r="W407" s="17">
        <v>16166.5322</v>
      </c>
      <c r="X407" s="17">
        <v>48095.3</v>
      </c>
      <c r="Y407" s="17">
        <v>38.53</v>
      </c>
      <c r="Z407" s="17">
        <v>-130.952</v>
      </c>
    </row>
    <row r="408" spans="1:26" x14ac:dyDescent="0.2">
      <c r="A408" s="27">
        <v>45044</v>
      </c>
      <c r="B408" s="17">
        <v>570</v>
      </c>
      <c r="C408" s="14">
        <v>6.6</v>
      </c>
      <c r="D408" s="17">
        <v>-335</v>
      </c>
      <c r="E408" s="17">
        <v>65.325000000000003</v>
      </c>
      <c r="F408" s="17">
        <v>60</v>
      </c>
      <c r="G408" s="17">
        <v>627.5</v>
      </c>
      <c r="H408" s="17">
        <v>9</v>
      </c>
      <c r="I408" s="17">
        <v>-186.39599999999999</v>
      </c>
      <c r="J408" s="17">
        <v>2255.75</v>
      </c>
      <c r="K408" s="17">
        <v>138</v>
      </c>
      <c r="L408" s="17">
        <v>0.11</v>
      </c>
      <c r="M408" s="17">
        <v>145.02500000000001</v>
      </c>
      <c r="N408" s="17">
        <v>56.930999999999997</v>
      </c>
      <c r="O408" s="17">
        <v>15510</v>
      </c>
      <c r="P408" s="17">
        <v>1026</v>
      </c>
      <c r="Q408" s="17">
        <v>-21.87</v>
      </c>
      <c r="R408" s="17">
        <v>29370.705000000002</v>
      </c>
      <c r="S408" s="17">
        <v>27.385000000000002</v>
      </c>
      <c r="T408" s="17">
        <v>-30.1</v>
      </c>
      <c r="U408" s="17">
        <v>-0.16</v>
      </c>
      <c r="V408" s="17">
        <v>-4.7249999999999996</v>
      </c>
      <c r="W408" s="17">
        <v>16166.5322</v>
      </c>
      <c r="X408" s="17">
        <v>49709.3</v>
      </c>
      <c r="Y408" s="17">
        <v>38.14</v>
      </c>
      <c r="Z408" s="17">
        <v>-127.55200000000001</v>
      </c>
    </row>
    <row r="409" spans="1:26" x14ac:dyDescent="0.2">
      <c r="A409" s="27">
        <v>45043</v>
      </c>
      <c r="B409" s="17">
        <v>578.15</v>
      </c>
      <c r="C409" s="14">
        <v>7.1</v>
      </c>
      <c r="D409" s="17">
        <v>-345.22</v>
      </c>
      <c r="E409" s="17">
        <v>64.402000000000001</v>
      </c>
      <c r="F409" s="17">
        <v>62.25</v>
      </c>
      <c r="G409" s="17">
        <v>637.51</v>
      </c>
      <c r="H409" s="17">
        <v>9</v>
      </c>
      <c r="I409" s="17">
        <v>-168.376</v>
      </c>
      <c r="J409" s="17">
        <v>2330.6</v>
      </c>
      <c r="K409" s="17">
        <v>145</v>
      </c>
      <c r="L409" s="17">
        <v>8.2500000000000004E-2</v>
      </c>
      <c r="M409" s="17">
        <v>145.01</v>
      </c>
      <c r="N409" s="17">
        <v>57.557580000000002</v>
      </c>
      <c r="O409" s="17">
        <v>16392.5</v>
      </c>
      <c r="P409" s="17">
        <v>1037.5</v>
      </c>
      <c r="Q409" s="17">
        <v>-19.669</v>
      </c>
      <c r="R409" s="17">
        <v>26177.453000000001</v>
      </c>
      <c r="S409" s="17">
        <v>27.088000000000001</v>
      </c>
      <c r="T409" s="17">
        <v>-30.465</v>
      </c>
      <c r="U409" s="17">
        <v>-0.17749999999999999</v>
      </c>
      <c r="V409" s="17">
        <v>-4.8600000000000003</v>
      </c>
      <c r="W409" s="17">
        <v>16166.5322</v>
      </c>
      <c r="X409" s="17">
        <v>49918</v>
      </c>
      <c r="Y409" s="17">
        <v>38.524999999999999</v>
      </c>
      <c r="Z409" s="17">
        <v>-126.69</v>
      </c>
    </row>
    <row r="410" spans="1:26" x14ac:dyDescent="0.2">
      <c r="A410" s="27">
        <v>45042</v>
      </c>
      <c r="B410" s="17">
        <v>582</v>
      </c>
      <c r="C410" s="14">
        <v>7.3</v>
      </c>
      <c r="D410" s="17">
        <v>-334.37700000000001</v>
      </c>
      <c r="E410" s="17">
        <v>62.88</v>
      </c>
      <c r="F410" s="17">
        <v>62.95</v>
      </c>
      <c r="G410" s="17">
        <v>654.17999999999995</v>
      </c>
      <c r="H410" s="17">
        <v>17</v>
      </c>
      <c r="I410" s="17">
        <v>-94.971999999999994</v>
      </c>
      <c r="J410" s="17">
        <v>2363.5</v>
      </c>
      <c r="K410" s="17">
        <v>140</v>
      </c>
      <c r="L410" s="17">
        <v>8.7300000000000003E-2</v>
      </c>
      <c r="M410" s="17">
        <v>145.76</v>
      </c>
      <c r="N410" s="17">
        <v>63.469569999999997</v>
      </c>
      <c r="O410" s="17">
        <v>15077.5</v>
      </c>
      <c r="P410" s="17">
        <v>1045.3</v>
      </c>
      <c r="Q410" s="17">
        <v>-19.59</v>
      </c>
      <c r="R410" s="17">
        <v>19696.937999999998</v>
      </c>
      <c r="S410" s="17">
        <v>26.5</v>
      </c>
      <c r="T410" s="17">
        <v>-30.75</v>
      </c>
      <c r="U410" s="17">
        <v>-0.17380000000000001</v>
      </c>
      <c r="V410" s="17">
        <v>-4.8849999999999998</v>
      </c>
      <c r="W410" s="17">
        <v>16166.5322</v>
      </c>
      <c r="X410" s="17">
        <v>51717</v>
      </c>
      <c r="Y410" s="17">
        <v>38.61</v>
      </c>
      <c r="Z410" s="17">
        <v>-124.944</v>
      </c>
    </row>
    <row r="411" spans="1:26" x14ac:dyDescent="0.2">
      <c r="A411" s="27">
        <v>45041</v>
      </c>
      <c r="B411" s="17">
        <v>551</v>
      </c>
      <c r="C411" s="14">
        <v>7.1</v>
      </c>
      <c r="D411" s="17">
        <v>-337.63</v>
      </c>
      <c r="E411" s="17">
        <v>59.15</v>
      </c>
      <c r="F411" s="17">
        <v>61.75</v>
      </c>
      <c r="G411" s="17">
        <v>650</v>
      </c>
      <c r="H411" s="17">
        <v>25</v>
      </c>
      <c r="I411" s="17">
        <v>-193.49600000000001</v>
      </c>
      <c r="J411" s="17">
        <v>2271.0140000000001</v>
      </c>
      <c r="K411" s="17">
        <v>140</v>
      </c>
      <c r="L411" s="17">
        <v>7.6700000000000004E-2</v>
      </c>
      <c r="M411" s="17">
        <v>141.035</v>
      </c>
      <c r="N411" s="17">
        <v>65.554500000000004</v>
      </c>
      <c r="O411" s="17">
        <v>14682.3</v>
      </c>
      <c r="P411" s="17">
        <v>1046.5</v>
      </c>
      <c r="Q411" s="17">
        <v>-20.687999999999999</v>
      </c>
      <c r="R411" s="17">
        <v>20045.809000000001</v>
      </c>
      <c r="S411" s="17">
        <v>25.696999999999999</v>
      </c>
      <c r="T411" s="17">
        <v>-30.47</v>
      </c>
      <c r="U411" s="17">
        <v>-0.156</v>
      </c>
      <c r="V411" s="17">
        <v>-4.7450000000000001</v>
      </c>
      <c r="W411" s="17">
        <v>16166.5322</v>
      </c>
      <c r="X411" s="17">
        <v>54000</v>
      </c>
      <c r="Y411" s="17">
        <v>37.305</v>
      </c>
      <c r="Z411" s="17">
        <v>-120.628</v>
      </c>
    </row>
    <row r="412" spans="1:26" x14ac:dyDescent="0.2">
      <c r="A412" s="27">
        <v>45040</v>
      </c>
      <c r="B412" s="17">
        <v>546.49</v>
      </c>
      <c r="C412" s="14">
        <v>7.3</v>
      </c>
      <c r="D412" s="17">
        <v>-324.17</v>
      </c>
      <c r="E412" s="17">
        <v>59.445</v>
      </c>
      <c r="F412" s="17">
        <v>62.225000000000001</v>
      </c>
      <c r="G412" s="17">
        <v>655</v>
      </c>
      <c r="H412" s="17">
        <v>26</v>
      </c>
      <c r="I412" s="17">
        <v>-230.52199999999999</v>
      </c>
      <c r="J412" s="17">
        <v>2245</v>
      </c>
      <c r="K412" s="17">
        <v>140</v>
      </c>
      <c r="L412" s="17">
        <v>9.0999999999999998E-2</v>
      </c>
      <c r="M412" s="17">
        <v>144.52500000000001</v>
      </c>
      <c r="N412" s="17">
        <v>62.359520000000003</v>
      </c>
      <c r="O412" s="17">
        <v>14859</v>
      </c>
      <c r="P412" s="17">
        <v>1022.5</v>
      </c>
      <c r="Q412" s="17">
        <v>-20.283000000000001</v>
      </c>
      <c r="R412" s="17">
        <v>24315.482</v>
      </c>
      <c r="S412" s="17">
        <v>26.163</v>
      </c>
      <c r="T412" s="17">
        <v>-29.233000000000001</v>
      </c>
      <c r="U412" s="17">
        <v>-0.19</v>
      </c>
      <c r="V412" s="17">
        <v>-4.6500000000000004</v>
      </c>
      <c r="W412" s="17">
        <v>16166.5322</v>
      </c>
      <c r="X412" s="17">
        <v>52557.8</v>
      </c>
      <c r="Y412" s="17">
        <v>37.26</v>
      </c>
      <c r="Z412" s="17">
        <v>-121.33</v>
      </c>
    </row>
    <row r="413" spans="1:26" x14ac:dyDescent="0.2">
      <c r="A413" s="27">
        <v>45037</v>
      </c>
      <c r="B413" s="17">
        <v>519.91999999999996</v>
      </c>
      <c r="C413" s="14">
        <v>6.75</v>
      </c>
      <c r="D413" s="17">
        <v>-324.99799999999999</v>
      </c>
      <c r="E413" s="17">
        <v>62.734999999999999</v>
      </c>
      <c r="F413" s="17">
        <v>64.150000000000006</v>
      </c>
      <c r="G413" s="17">
        <v>667.5</v>
      </c>
      <c r="H413" s="17">
        <v>25</v>
      </c>
      <c r="I413" s="17">
        <v>-272.49799999999999</v>
      </c>
      <c r="J413" s="17">
        <v>2333.5830000000001</v>
      </c>
      <c r="K413" s="17">
        <v>140</v>
      </c>
      <c r="L413" s="17">
        <v>0.1055</v>
      </c>
      <c r="M413" s="17">
        <v>149.63</v>
      </c>
      <c r="N413" s="17">
        <v>71.985349999999997</v>
      </c>
      <c r="O413" s="17">
        <v>15470</v>
      </c>
      <c r="P413" s="17">
        <v>1052</v>
      </c>
      <c r="Q413" s="17">
        <v>-17.082999999999998</v>
      </c>
      <c r="R413" s="17">
        <v>27501.088</v>
      </c>
      <c r="S413" s="17">
        <v>26.808</v>
      </c>
      <c r="T413" s="17">
        <v>-29.5</v>
      </c>
      <c r="U413" s="17">
        <v>-0.1953</v>
      </c>
      <c r="V413" s="17">
        <v>-4.91</v>
      </c>
      <c r="W413" s="17">
        <v>16166.5322</v>
      </c>
      <c r="X413" s="17">
        <v>49550</v>
      </c>
      <c r="Y413" s="17">
        <v>37.51</v>
      </c>
      <c r="Z413" s="17">
        <v>-123.45</v>
      </c>
    </row>
    <row r="414" spans="1:26" x14ac:dyDescent="0.2">
      <c r="A414" s="27">
        <v>45036</v>
      </c>
      <c r="B414" s="17">
        <v>547</v>
      </c>
      <c r="C414" s="14">
        <v>6.6449999999999996</v>
      </c>
      <c r="D414" s="17">
        <v>-330</v>
      </c>
      <c r="E414" s="17">
        <v>63.55</v>
      </c>
      <c r="F414" s="17">
        <v>64.55</v>
      </c>
      <c r="G414" s="17">
        <v>675.005</v>
      </c>
      <c r="H414" s="17">
        <v>27</v>
      </c>
      <c r="I414" s="17">
        <v>-245.89500000000001</v>
      </c>
      <c r="J414" s="17">
        <v>2473</v>
      </c>
      <c r="K414" s="17">
        <v>140.1</v>
      </c>
      <c r="L414" s="17">
        <v>0.1075</v>
      </c>
      <c r="M414" s="17">
        <v>152.5</v>
      </c>
      <c r="N414" s="17">
        <v>74.015950000000004</v>
      </c>
      <c r="O414" s="17">
        <v>15790.5</v>
      </c>
      <c r="P414" s="17">
        <v>1046</v>
      </c>
      <c r="Q414" s="17">
        <v>-16.603000000000002</v>
      </c>
      <c r="R414" s="17">
        <v>27789.85</v>
      </c>
      <c r="S414" s="17">
        <v>24.93</v>
      </c>
      <c r="T414" s="17">
        <v>-30</v>
      </c>
      <c r="U414" s="17">
        <v>-0.20499999999999999</v>
      </c>
      <c r="V414" s="17">
        <v>-4.91</v>
      </c>
      <c r="W414" s="17">
        <v>16166.5322</v>
      </c>
      <c r="X414" s="17">
        <v>49550</v>
      </c>
      <c r="Y414" s="17">
        <v>37.659999999999997</v>
      </c>
      <c r="Z414" s="17">
        <v>-125.4</v>
      </c>
    </row>
    <row r="415" spans="1:26" x14ac:dyDescent="0.2">
      <c r="A415" s="27">
        <v>45035</v>
      </c>
      <c r="B415" s="17">
        <v>533.79999999999995</v>
      </c>
      <c r="C415" s="14">
        <v>6.4</v>
      </c>
      <c r="D415" s="17">
        <v>-344.54500000000002</v>
      </c>
      <c r="E415" s="17">
        <v>57.335000000000001</v>
      </c>
      <c r="F415" s="17">
        <v>63.24</v>
      </c>
      <c r="G415" s="17">
        <v>652.495</v>
      </c>
      <c r="H415" s="17">
        <v>31</v>
      </c>
      <c r="I415" s="17">
        <v>-223.14599999999999</v>
      </c>
      <c r="J415" s="17">
        <v>2338.75</v>
      </c>
      <c r="K415" s="17">
        <v>135</v>
      </c>
      <c r="L415" s="17">
        <v>0.12</v>
      </c>
      <c r="M415" s="17">
        <v>147.73500000000001</v>
      </c>
      <c r="N415" s="17">
        <v>71.36</v>
      </c>
      <c r="O415" s="17">
        <v>18709.5</v>
      </c>
      <c r="P415" s="17">
        <v>1002</v>
      </c>
      <c r="Q415" s="17">
        <v>-15.565</v>
      </c>
      <c r="R415" s="17">
        <v>26771.875</v>
      </c>
      <c r="S415" s="17">
        <v>25.69</v>
      </c>
      <c r="T415" s="17">
        <v>-31.05</v>
      </c>
      <c r="U415" s="17">
        <v>-0.155</v>
      </c>
      <c r="V415" s="17">
        <v>-4.827</v>
      </c>
      <c r="W415" s="17">
        <v>16166.5322</v>
      </c>
      <c r="X415" s="17">
        <v>49550</v>
      </c>
      <c r="Y415" s="17">
        <v>37</v>
      </c>
      <c r="Z415" s="17">
        <v>-120.86499999999999</v>
      </c>
    </row>
    <row r="416" spans="1:26" x14ac:dyDescent="0.2">
      <c r="A416" s="27">
        <v>45034</v>
      </c>
      <c r="B416" s="17">
        <v>499</v>
      </c>
      <c r="C416" s="14">
        <v>6.4</v>
      </c>
      <c r="D416" s="17">
        <v>-332.60199999999998</v>
      </c>
      <c r="E416" s="17">
        <v>56.094999999999999</v>
      </c>
      <c r="F416" s="17">
        <v>62.84</v>
      </c>
      <c r="G416" s="17">
        <v>655</v>
      </c>
      <c r="H416" s="17">
        <v>24</v>
      </c>
      <c r="I416" s="17">
        <v>-239.072</v>
      </c>
      <c r="J416" s="17">
        <v>2305.5</v>
      </c>
      <c r="K416" s="17">
        <v>135</v>
      </c>
      <c r="L416" s="17">
        <v>0.14119999999999999</v>
      </c>
      <c r="M416" s="17">
        <v>151</v>
      </c>
      <c r="N416" s="17">
        <v>76.014420000000001</v>
      </c>
      <c r="O416" s="17">
        <v>16627</v>
      </c>
      <c r="P416" s="17">
        <v>999</v>
      </c>
      <c r="Q416" s="17">
        <v>-16.25</v>
      </c>
      <c r="R416" s="17">
        <v>27722.75</v>
      </c>
      <c r="S416" s="17">
        <v>23.96</v>
      </c>
      <c r="T416" s="17">
        <v>-31.75</v>
      </c>
      <c r="U416" s="17">
        <v>-0.19</v>
      </c>
      <c r="V416" s="17">
        <v>-5.04</v>
      </c>
      <c r="W416" s="17">
        <v>16166.5322</v>
      </c>
      <c r="X416" s="17">
        <v>46891.8</v>
      </c>
      <c r="Y416" s="17">
        <v>37.51</v>
      </c>
      <c r="Z416" s="17">
        <v>-120.057</v>
      </c>
    </row>
    <row r="417" spans="1:26" x14ac:dyDescent="0.2">
      <c r="A417" s="27">
        <v>45033</v>
      </c>
      <c r="B417" s="17">
        <v>511</v>
      </c>
      <c r="C417" s="14">
        <v>6</v>
      </c>
      <c r="D417" s="17">
        <v>-346.35500000000002</v>
      </c>
      <c r="E417" s="17">
        <v>56.08</v>
      </c>
      <c r="F417" s="17">
        <v>66</v>
      </c>
      <c r="G417" s="17">
        <v>665.005</v>
      </c>
      <c r="H417" s="17">
        <v>28</v>
      </c>
      <c r="I417" s="17">
        <v>-180.75</v>
      </c>
      <c r="J417" s="17">
        <v>2361.5</v>
      </c>
      <c r="K417" s="17">
        <v>135</v>
      </c>
      <c r="L417" s="17">
        <v>0.1308</v>
      </c>
      <c r="M417" s="17">
        <v>157.5</v>
      </c>
      <c r="N417" s="17">
        <v>93.885779999999997</v>
      </c>
      <c r="O417" s="17">
        <v>16680</v>
      </c>
      <c r="P417" s="17">
        <v>1033</v>
      </c>
      <c r="Q417" s="17">
        <v>-18.184999999999999</v>
      </c>
      <c r="R417" s="17">
        <v>30058.008000000002</v>
      </c>
      <c r="S417" s="17">
        <v>28.52</v>
      </c>
      <c r="T417" s="17">
        <v>-32.784999999999997</v>
      </c>
      <c r="U417" s="17">
        <v>-0.185</v>
      </c>
      <c r="V417" s="17">
        <v>-4.88</v>
      </c>
      <c r="W417" s="17">
        <v>16166.5322</v>
      </c>
      <c r="X417" s="17">
        <v>43742.8</v>
      </c>
      <c r="Y417" s="17">
        <v>37.880000000000003</v>
      </c>
      <c r="Z417" s="17">
        <v>-122.20699999999999</v>
      </c>
    </row>
    <row r="418" spans="1:26" x14ac:dyDescent="0.2">
      <c r="A418" s="27">
        <v>45030</v>
      </c>
      <c r="B418" s="17">
        <v>532</v>
      </c>
      <c r="C418" s="14">
        <v>6.1</v>
      </c>
      <c r="D418" s="17">
        <v>-356.50200000000001</v>
      </c>
      <c r="E418" s="17">
        <v>58.875</v>
      </c>
      <c r="F418" s="17">
        <v>66.349999999999994</v>
      </c>
      <c r="G418" s="17">
        <v>683.125</v>
      </c>
      <c r="H418" s="17">
        <v>19</v>
      </c>
      <c r="I418" s="17">
        <v>-224.67599999999999</v>
      </c>
      <c r="J418" s="17">
        <v>2314</v>
      </c>
      <c r="K418" s="17">
        <v>135</v>
      </c>
      <c r="L418" s="17">
        <v>0.1013</v>
      </c>
      <c r="M418" s="17">
        <v>159.96</v>
      </c>
      <c r="N418" s="17">
        <v>85.867050000000006</v>
      </c>
      <c r="O418" s="17">
        <v>16972.5</v>
      </c>
      <c r="P418" s="17">
        <v>1048.5999999999999</v>
      </c>
      <c r="Q418" s="17">
        <v>-19.948</v>
      </c>
      <c r="R418" s="17">
        <v>28604.224999999999</v>
      </c>
      <c r="S418" s="17">
        <v>27.388000000000002</v>
      </c>
      <c r="T418" s="17">
        <v>-32.771999999999998</v>
      </c>
      <c r="U418" s="17">
        <v>-0.22700000000000001</v>
      </c>
      <c r="V418" s="17">
        <v>-4.7</v>
      </c>
      <c r="W418" s="17">
        <v>16166.5322</v>
      </c>
      <c r="X418" s="17">
        <v>40769.300000000003</v>
      </c>
      <c r="Y418" s="17">
        <v>38.29</v>
      </c>
      <c r="Z418" s="17">
        <v>-123.73</v>
      </c>
    </row>
    <row r="419" spans="1:26" x14ac:dyDescent="0.2">
      <c r="A419" s="27">
        <v>45029</v>
      </c>
      <c r="B419" s="17">
        <v>558</v>
      </c>
      <c r="C419" s="14">
        <v>5.9749999999999996</v>
      </c>
      <c r="D419" s="17">
        <v>-362.97800000000001</v>
      </c>
      <c r="E419" s="17">
        <v>59.9</v>
      </c>
      <c r="F419" s="17">
        <v>68</v>
      </c>
      <c r="G419" s="17">
        <v>703.45500000000004</v>
      </c>
      <c r="H419" s="17">
        <v>11</v>
      </c>
      <c r="I419" s="17">
        <v>-150.995</v>
      </c>
      <c r="J419" s="17">
        <v>2316</v>
      </c>
      <c r="K419" s="17">
        <v>144.1</v>
      </c>
      <c r="L419" s="17">
        <v>9.1300000000000006E-2</v>
      </c>
      <c r="M419" s="17">
        <v>162.96</v>
      </c>
      <c r="N419" s="17">
        <v>93.37</v>
      </c>
      <c r="O419" s="17">
        <v>15267.5</v>
      </c>
      <c r="P419" s="17">
        <v>1068</v>
      </c>
      <c r="Q419" s="17">
        <v>-20</v>
      </c>
      <c r="R419" s="17">
        <v>24899.025000000001</v>
      </c>
      <c r="S419" s="17">
        <v>29.853000000000002</v>
      </c>
      <c r="T419" s="17">
        <v>-33.695</v>
      </c>
      <c r="U419" s="17">
        <v>-0.20599999999999999</v>
      </c>
      <c r="V419" s="17">
        <v>-4.5229999999999997</v>
      </c>
      <c r="W419" s="17">
        <v>16166.5322</v>
      </c>
      <c r="X419" s="17">
        <v>44515</v>
      </c>
      <c r="Y419" s="17">
        <v>39</v>
      </c>
      <c r="Z419" s="17">
        <v>-124.149</v>
      </c>
    </row>
    <row r="420" spans="1:26" x14ac:dyDescent="0.2">
      <c r="A420" s="27">
        <v>45028</v>
      </c>
      <c r="B420" s="17">
        <v>511</v>
      </c>
      <c r="C420" s="14">
        <v>5.8049999999999997</v>
      </c>
      <c r="D420" s="17">
        <v>-353.435</v>
      </c>
      <c r="E420" s="17">
        <v>58.606999999999999</v>
      </c>
      <c r="F420" s="17">
        <v>64.5</v>
      </c>
      <c r="G420" s="17">
        <v>675</v>
      </c>
      <c r="H420" s="17">
        <v>14</v>
      </c>
      <c r="I420" s="17">
        <v>-272.24099999999999</v>
      </c>
      <c r="J420" s="17">
        <v>2212.5</v>
      </c>
      <c r="K420" s="17">
        <v>139.6</v>
      </c>
      <c r="L420" s="17">
        <v>0.1077</v>
      </c>
      <c r="M420" s="17">
        <v>155.005</v>
      </c>
      <c r="N420" s="17">
        <v>87.321650000000005</v>
      </c>
      <c r="O420" s="17">
        <v>18120.5</v>
      </c>
      <c r="P420" s="17">
        <v>1004.3</v>
      </c>
      <c r="Q420" s="17">
        <v>-20.5</v>
      </c>
      <c r="R420" s="17">
        <v>24849.75</v>
      </c>
      <c r="S420" s="17">
        <v>29.85</v>
      </c>
      <c r="T420" s="17">
        <v>-30.495000000000001</v>
      </c>
      <c r="U420" s="17">
        <v>-0.2</v>
      </c>
      <c r="V420" s="17">
        <v>-4.4249999999999998</v>
      </c>
      <c r="W420" s="17">
        <v>16166.5322</v>
      </c>
      <c r="X420" s="17">
        <v>32475</v>
      </c>
      <c r="Y420" s="17">
        <v>37.590000000000003</v>
      </c>
      <c r="Z420" s="17">
        <v>-118.95</v>
      </c>
    </row>
    <row r="421" spans="1:26" x14ac:dyDescent="0.2">
      <c r="A421" s="27">
        <v>45027</v>
      </c>
      <c r="B421" s="17">
        <v>520</v>
      </c>
      <c r="C421" s="14">
        <v>5.6</v>
      </c>
      <c r="D421" s="17">
        <v>-357.39299999999997</v>
      </c>
      <c r="E421" s="17">
        <v>56.71</v>
      </c>
      <c r="F421" s="17">
        <v>64.150000000000006</v>
      </c>
      <c r="G421" s="17">
        <v>673.24</v>
      </c>
      <c r="H421" s="17">
        <v>21</v>
      </c>
      <c r="I421" s="17">
        <v>-145.07300000000001</v>
      </c>
      <c r="J421" s="17">
        <v>2274</v>
      </c>
      <c r="K421" s="17">
        <v>145</v>
      </c>
      <c r="L421" s="17">
        <v>0.1177</v>
      </c>
      <c r="M421" s="17">
        <v>154.91</v>
      </c>
      <c r="N421" s="17">
        <v>91.5</v>
      </c>
      <c r="O421" s="17">
        <v>18529.8</v>
      </c>
      <c r="P421" s="17">
        <v>1012.5</v>
      </c>
      <c r="Q421" s="17">
        <v>-20.015000000000001</v>
      </c>
      <c r="R421" s="17">
        <v>24298.615000000002</v>
      </c>
      <c r="S421" s="17">
        <v>27.85</v>
      </c>
      <c r="T421" s="17">
        <v>-29.545000000000002</v>
      </c>
      <c r="U421" s="17">
        <v>-0.20399999999999999</v>
      </c>
      <c r="V421" s="17">
        <v>-4.8499999999999996</v>
      </c>
      <c r="W421" s="17">
        <v>16166.5322</v>
      </c>
      <c r="X421" s="17">
        <v>29738.3</v>
      </c>
      <c r="Y421" s="17">
        <v>37.369999999999997</v>
      </c>
      <c r="Z421" s="17">
        <v>-118.973</v>
      </c>
    </row>
    <row r="422" spans="1:26" x14ac:dyDescent="0.2">
      <c r="A422" s="27">
        <v>45026</v>
      </c>
      <c r="B422" s="17">
        <v>535.16499999999996</v>
      </c>
      <c r="C422" s="14">
        <v>6.45</v>
      </c>
      <c r="D422" s="17">
        <v>-347.928</v>
      </c>
      <c r="E422" s="17">
        <v>57.85</v>
      </c>
      <c r="F422" s="17">
        <v>65.5</v>
      </c>
      <c r="G422" s="17">
        <v>682.495</v>
      </c>
      <c r="H422" s="17">
        <v>17</v>
      </c>
      <c r="I422" s="17">
        <v>-168.51900000000001</v>
      </c>
      <c r="J422" s="17">
        <v>2262.6</v>
      </c>
      <c r="K422" s="17">
        <v>155.1</v>
      </c>
      <c r="L422" s="17">
        <v>7.0000000000000007E-2</v>
      </c>
      <c r="M422" s="17">
        <v>157.41499999999999</v>
      </c>
      <c r="N422" s="17">
        <v>89.667919999999995</v>
      </c>
      <c r="O422" s="17">
        <v>18734.5</v>
      </c>
      <c r="P422" s="17">
        <v>1005</v>
      </c>
      <c r="Q422" s="17">
        <v>-18.792000000000002</v>
      </c>
      <c r="R422" s="17">
        <v>27035.775000000001</v>
      </c>
      <c r="S422" s="17">
        <v>27.863</v>
      </c>
      <c r="T422" s="17">
        <v>-30</v>
      </c>
      <c r="U422" s="17">
        <v>-0.22500000000000001</v>
      </c>
      <c r="V422" s="17">
        <v>-4.8819999999999997</v>
      </c>
      <c r="W422" s="17">
        <v>16166.5322</v>
      </c>
      <c r="X422" s="17">
        <v>29761</v>
      </c>
      <c r="Y422" s="17">
        <v>38.225000000000001</v>
      </c>
      <c r="Z422" s="17">
        <v>-119.449</v>
      </c>
    </row>
    <row r="423" spans="1:26" x14ac:dyDescent="0.2">
      <c r="A423" s="27">
        <v>45023</v>
      </c>
      <c r="B423" s="17">
        <v>555</v>
      </c>
      <c r="C423" s="14">
        <v>7.9420000000000002</v>
      </c>
      <c r="D423" s="17">
        <v>-343.25299999999999</v>
      </c>
      <c r="E423" s="17">
        <v>61.63</v>
      </c>
      <c r="F423" s="17">
        <v>65.55</v>
      </c>
      <c r="G423" s="17">
        <v>679.99</v>
      </c>
      <c r="H423" s="17">
        <v>16</v>
      </c>
      <c r="I423" s="17">
        <v>-154.24299999999999</v>
      </c>
      <c r="J423" s="17">
        <v>2262.3000000000002</v>
      </c>
      <c r="K423" s="17">
        <v>160.30000000000001</v>
      </c>
      <c r="L423" s="17">
        <v>7.0000000000000007E-2</v>
      </c>
      <c r="M423" s="17">
        <v>158.22499999999999</v>
      </c>
      <c r="N423" s="17">
        <v>87.176069999999996</v>
      </c>
      <c r="O423" s="17">
        <v>19115</v>
      </c>
      <c r="P423" s="17">
        <v>994.9</v>
      </c>
      <c r="Q423" s="17">
        <v>-20.484999999999999</v>
      </c>
      <c r="R423" s="17">
        <v>27405.855</v>
      </c>
      <c r="S423" s="17">
        <v>30.78</v>
      </c>
      <c r="T423" s="17">
        <v>-27.75</v>
      </c>
      <c r="U423" s="17">
        <v>-0.217</v>
      </c>
      <c r="V423" s="17">
        <v>-4.7699999999999996</v>
      </c>
      <c r="W423" s="17">
        <v>16166.5322</v>
      </c>
      <c r="X423" s="17">
        <v>28920</v>
      </c>
      <c r="Y423" s="17">
        <v>38.24</v>
      </c>
      <c r="Z423" s="17">
        <v>-120.023</v>
      </c>
    </row>
    <row r="424" spans="1:26" x14ac:dyDescent="0.2">
      <c r="A424" s="27">
        <v>45022</v>
      </c>
      <c r="B424" s="17">
        <v>539.73</v>
      </c>
      <c r="C424" s="14">
        <v>7.0039999999999996</v>
      </c>
      <c r="D424" s="17">
        <v>-342.69499999999999</v>
      </c>
      <c r="E424" s="17">
        <v>61.594999999999999</v>
      </c>
      <c r="F424" s="17">
        <v>65.5</v>
      </c>
      <c r="G424" s="17">
        <v>676.24</v>
      </c>
      <c r="H424" s="17">
        <v>16</v>
      </c>
      <c r="I424" s="17">
        <v>-274.74900000000002</v>
      </c>
      <c r="J424" s="17">
        <v>2262.6</v>
      </c>
      <c r="K424" s="17">
        <v>160.30000000000001</v>
      </c>
      <c r="L424" s="17">
        <v>7.0000000000000007E-2</v>
      </c>
      <c r="M424" s="17">
        <v>160.095</v>
      </c>
      <c r="N424" s="17">
        <v>94.211590000000001</v>
      </c>
      <c r="O424" s="17">
        <v>18180</v>
      </c>
      <c r="P424" s="17">
        <v>996.5</v>
      </c>
      <c r="Q424" s="17">
        <v>-19.021999999999998</v>
      </c>
      <c r="R424" s="17">
        <v>25996.809000000001</v>
      </c>
      <c r="S424" s="17">
        <v>32.034999999999997</v>
      </c>
      <c r="T424" s="17">
        <v>-28.02</v>
      </c>
      <c r="U424" s="17">
        <v>-0.20899999999999999</v>
      </c>
      <c r="V424" s="17">
        <v>-4.7220000000000004</v>
      </c>
      <c r="W424" s="17">
        <v>16166.5322</v>
      </c>
      <c r="X424" s="17">
        <v>29168.5</v>
      </c>
      <c r="Y424" s="17">
        <v>37.659999999999997</v>
      </c>
      <c r="Z424" s="17">
        <v>-120.68</v>
      </c>
    </row>
    <row r="425" spans="1:26" x14ac:dyDescent="0.2">
      <c r="A425" s="27">
        <v>45021</v>
      </c>
      <c r="B425" s="17">
        <v>573</v>
      </c>
      <c r="C425" s="14">
        <v>7.101</v>
      </c>
      <c r="D425" s="17">
        <v>-337.79</v>
      </c>
      <c r="E425" s="17">
        <v>61.95</v>
      </c>
      <c r="F425" s="17">
        <v>66.5</v>
      </c>
      <c r="G425" s="17">
        <v>690</v>
      </c>
      <c r="H425" s="17">
        <v>10</v>
      </c>
      <c r="I425" s="17">
        <v>-231.84299999999999</v>
      </c>
      <c r="J425" s="17">
        <v>2267.1</v>
      </c>
      <c r="K425" s="17">
        <v>160.1</v>
      </c>
      <c r="L425" s="17">
        <v>7.0000000000000007E-2</v>
      </c>
      <c r="M425" s="17">
        <v>157.10499999999999</v>
      </c>
      <c r="N425" s="17">
        <v>92.546620000000004</v>
      </c>
      <c r="O425" s="17">
        <v>18095</v>
      </c>
      <c r="P425" s="17">
        <v>982</v>
      </c>
      <c r="Q425" s="17">
        <v>-18.75</v>
      </c>
      <c r="R425" s="17">
        <v>26043.824000000001</v>
      </c>
      <c r="S425" s="17">
        <v>31.527999999999999</v>
      </c>
      <c r="T425" s="17">
        <v>-26.625</v>
      </c>
      <c r="U425" s="17">
        <v>-0.21099999999999999</v>
      </c>
      <c r="V425" s="17">
        <v>-4.625</v>
      </c>
      <c r="W425" s="17">
        <v>16166.5322</v>
      </c>
      <c r="X425" s="17">
        <v>29775</v>
      </c>
      <c r="Y425" s="17">
        <v>38.295000000000002</v>
      </c>
      <c r="Z425" s="17">
        <v>-115.995</v>
      </c>
    </row>
    <row r="426" spans="1:26" x14ac:dyDescent="0.2">
      <c r="A426" s="27">
        <v>45020</v>
      </c>
      <c r="B426" s="17">
        <v>544.78</v>
      </c>
      <c r="C426" s="14">
        <v>6.5</v>
      </c>
      <c r="D426" s="17">
        <v>-339.25</v>
      </c>
      <c r="E426" s="17">
        <v>61.738</v>
      </c>
      <c r="F426" s="17">
        <v>66.55</v>
      </c>
      <c r="G426" s="17">
        <v>686.86</v>
      </c>
      <c r="H426" s="17">
        <v>11</v>
      </c>
      <c r="I426" s="17">
        <v>-120.16800000000001</v>
      </c>
      <c r="J426" s="17">
        <v>2243.75</v>
      </c>
      <c r="K426" s="17">
        <v>165.1</v>
      </c>
      <c r="L426" s="17">
        <v>9.7799999999999998E-2</v>
      </c>
      <c r="M426" s="17">
        <v>156.61199999999999</v>
      </c>
      <c r="N426" s="17">
        <v>97.928960000000004</v>
      </c>
      <c r="O426" s="17">
        <v>18376.5</v>
      </c>
      <c r="P426" s="17">
        <v>962.5</v>
      </c>
      <c r="Q426" s="17">
        <v>-18.553000000000001</v>
      </c>
      <c r="R426" s="17">
        <v>23464.184000000001</v>
      </c>
      <c r="S426" s="17">
        <v>30.797999999999998</v>
      </c>
      <c r="T426" s="17">
        <v>-25.015000000000001</v>
      </c>
      <c r="U426" s="17">
        <v>-0.20899999999999999</v>
      </c>
      <c r="V426" s="17">
        <v>-4.53</v>
      </c>
      <c r="W426" s="17">
        <v>16166.5322</v>
      </c>
      <c r="X426" s="17">
        <v>30554.5</v>
      </c>
      <c r="Y426" s="17">
        <v>37.034999999999997</v>
      </c>
      <c r="Z426" s="17">
        <v>-116.066</v>
      </c>
    </row>
    <row r="427" spans="1:26" x14ac:dyDescent="0.2">
      <c r="A427" s="27">
        <v>45019</v>
      </c>
      <c r="B427" s="17">
        <v>548.26800000000003</v>
      </c>
      <c r="C427" s="14">
        <v>6.08</v>
      </c>
      <c r="D427" s="17">
        <v>-334</v>
      </c>
      <c r="E427" s="17">
        <v>55.7</v>
      </c>
      <c r="F427" s="17">
        <v>67.25</v>
      </c>
      <c r="G427" s="17">
        <v>691.31</v>
      </c>
      <c r="H427" s="17">
        <v>7</v>
      </c>
      <c r="I427" s="17">
        <v>-266.07</v>
      </c>
      <c r="J427" s="17">
        <v>2157.5</v>
      </c>
      <c r="K427" s="17">
        <v>150.30000000000001</v>
      </c>
      <c r="L427" s="17">
        <v>0.1192</v>
      </c>
      <c r="M427" s="17">
        <v>159.00800000000001</v>
      </c>
      <c r="N427" s="17">
        <v>102.5423</v>
      </c>
      <c r="O427" s="17">
        <v>18092.5</v>
      </c>
      <c r="P427" s="17">
        <v>959.1</v>
      </c>
      <c r="Q427" s="17">
        <v>-20.79</v>
      </c>
      <c r="R427" s="17">
        <v>21950.734</v>
      </c>
      <c r="S427" s="17">
        <v>30.725000000000001</v>
      </c>
      <c r="T427" s="17">
        <v>-26</v>
      </c>
      <c r="U427" s="17">
        <v>-0.19750000000000001</v>
      </c>
      <c r="V427" s="17">
        <v>-4.7549999999999999</v>
      </c>
      <c r="W427" s="17">
        <v>16166.5322</v>
      </c>
      <c r="X427" s="17">
        <v>31029.8</v>
      </c>
      <c r="Y427" s="17">
        <v>37.433</v>
      </c>
      <c r="Z427" s="17">
        <v>-117.13</v>
      </c>
    </row>
    <row r="428" spans="1:26" x14ac:dyDescent="0.2">
      <c r="A428" s="27">
        <v>45016</v>
      </c>
      <c r="B428" s="17">
        <v>548.53200000000004</v>
      </c>
      <c r="C428" s="14">
        <v>5.6550000000000002</v>
      </c>
      <c r="D428" s="17">
        <v>-341.5</v>
      </c>
      <c r="E428" s="17">
        <v>58.95</v>
      </c>
      <c r="F428" s="17">
        <v>68.5</v>
      </c>
      <c r="G428" s="17">
        <v>700</v>
      </c>
      <c r="H428" s="17">
        <v>8</v>
      </c>
      <c r="I428" s="17">
        <v>-237.50299999999999</v>
      </c>
      <c r="J428" s="17">
        <v>2175.6</v>
      </c>
      <c r="K428" s="17">
        <v>156.5</v>
      </c>
      <c r="L428" s="17">
        <v>4.7E-2</v>
      </c>
      <c r="M428" s="17">
        <v>164.5</v>
      </c>
      <c r="N428" s="17">
        <v>103.1863</v>
      </c>
      <c r="O428" s="17">
        <v>20756.8</v>
      </c>
      <c r="P428" s="17">
        <v>965</v>
      </c>
      <c r="Q428" s="17">
        <v>-23.77</v>
      </c>
      <c r="R428" s="17">
        <v>21294.18</v>
      </c>
      <c r="S428" s="17">
        <v>31.68</v>
      </c>
      <c r="T428" s="17">
        <v>-25.75</v>
      </c>
      <c r="U428" s="17">
        <v>-0.21</v>
      </c>
      <c r="V428" s="17">
        <v>-4.7949999999999999</v>
      </c>
      <c r="W428" s="17">
        <v>16166.5322</v>
      </c>
      <c r="X428" s="17">
        <v>30908.5</v>
      </c>
      <c r="Y428" s="17">
        <v>38.119999999999997</v>
      </c>
      <c r="Z428" s="17">
        <v>-119.04</v>
      </c>
    </row>
    <row r="429" spans="1:26" x14ac:dyDescent="0.2">
      <c r="A429" s="27">
        <v>45015</v>
      </c>
      <c r="B429" s="17">
        <v>594</v>
      </c>
      <c r="C429" s="14">
        <v>5.2030000000000003</v>
      </c>
      <c r="D429" s="17">
        <v>-357.5</v>
      </c>
      <c r="E429" s="17">
        <v>59.325000000000003</v>
      </c>
      <c r="F429" s="17">
        <v>69.5</v>
      </c>
      <c r="G429" s="17">
        <v>699.995</v>
      </c>
      <c r="H429" s="17">
        <v>7</v>
      </c>
      <c r="I429" s="17">
        <v>-236.869</v>
      </c>
      <c r="J429" s="17">
        <v>2221.8000000000002</v>
      </c>
      <c r="K429" s="17">
        <v>155</v>
      </c>
      <c r="L429" s="17">
        <v>-0.01</v>
      </c>
      <c r="M429" s="17">
        <v>167.72</v>
      </c>
      <c r="N429" s="17">
        <v>101.10195</v>
      </c>
      <c r="O429" s="17">
        <v>19069.3</v>
      </c>
      <c r="P429" s="17">
        <v>978</v>
      </c>
      <c r="Q429" s="17">
        <v>-24.858000000000001</v>
      </c>
      <c r="R429" s="17">
        <v>22224.851999999999</v>
      </c>
      <c r="S429" s="17">
        <v>32.064999999999998</v>
      </c>
      <c r="T429" s="17">
        <v>-25.167000000000002</v>
      </c>
      <c r="U429" s="17">
        <v>-0.22600000000000001</v>
      </c>
      <c r="V429" s="17">
        <v>-5.0549999999999997</v>
      </c>
      <c r="W429" s="17">
        <v>16166.5322</v>
      </c>
      <c r="X429" s="17">
        <v>33850.5</v>
      </c>
      <c r="Y429" s="17">
        <v>39.24</v>
      </c>
      <c r="Z429" s="17">
        <v>-121.02200000000001</v>
      </c>
    </row>
    <row r="430" spans="1:26" x14ac:dyDescent="0.2">
      <c r="A430" s="27">
        <v>45014</v>
      </c>
      <c r="B430" s="17">
        <v>514.66999999999996</v>
      </c>
      <c r="C430" s="14">
        <v>4.8650000000000002</v>
      </c>
      <c r="D430" s="17">
        <v>-345.5</v>
      </c>
      <c r="E430" s="17">
        <v>55.604999999999997</v>
      </c>
      <c r="F430" s="17">
        <v>66.5</v>
      </c>
      <c r="G430" s="17">
        <v>665.005</v>
      </c>
      <c r="H430" s="17">
        <v>8</v>
      </c>
      <c r="I430" s="17">
        <v>-92.992999999999995</v>
      </c>
      <c r="J430" s="17">
        <v>2209.1999999999998</v>
      </c>
      <c r="K430" s="17">
        <v>145</v>
      </c>
      <c r="L430" s="17">
        <v>-7.1999999999999998E-3</v>
      </c>
      <c r="M430" s="17">
        <v>165.33</v>
      </c>
      <c r="N430" s="17">
        <v>94.580950000000001</v>
      </c>
      <c r="O430" s="17">
        <v>18941.5</v>
      </c>
      <c r="P430" s="17">
        <v>954.3</v>
      </c>
      <c r="Q430" s="17">
        <v>-24.733000000000001</v>
      </c>
      <c r="R430" s="17">
        <v>21614.945</v>
      </c>
      <c r="S430" s="17">
        <v>31.375</v>
      </c>
      <c r="T430" s="17">
        <v>-24.995000000000001</v>
      </c>
      <c r="U430" s="17">
        <v>-0.24</v>
      </c>
      <c r="V430" s="17">
        <v>-5.2270000000000003</v>
      </c>
      <c r="W430" s="17">
        <v>16166.5322</v>
      </c>
      <c r="X430" s="17">
        <v>32313.8</v>
      </c>
      <c r="Y430" s="17">
        <v>38.619999999999997</v>
      </c>
      <c r="Z430" s="17">
        <v>-118.34</v>
      </c>
    </row>
    <row r="431" spans="1:26" x14ac:dyDescent="0.2">
      <c r="A431" s="27">
        <v>45013</v>
      </c>
      <c r="B431" s="17">
        <v>524</v>
      </c>
      <c r="C431" s="14">
        <v>4.5030000000000001</v>
      </c>
      <c r="D431" s="17">
        <v>-363.69299999999998</v>
      </c>
      <c r="E431" s="17">
        <v>56.305</v>
      </c>
      <c r="F431" s="17">
        <v>66.84</v>
      </c>
      <c r="G431" s="17">
        <v>672.505</v>
      </c>
      <c r="H431" s="17">
        <v>10</v>
      </c>
      <c r="I431" s="17">
        <v>-165.548</v>
      </c>
      <c r="J431" s="17">
        <v>2228.75</v>
      </c>
      <c r="K431" s="17">
        <v>150</v>
      </c>
      <c r="L431" s="17">
        <v>-0.03</v>
      </c>
      <c r="M431" s="17">
        <v>157.87</v>
      </c>
      <c r="N431" s="17">
        <v>96.359889999999993</v>
      </c>
      <c r="O431" s="17">
        <v>19118.3</v>
      </c>
      <c r="P431" s="17">
        <v>930</v>
      </c>
      <c r="Q431" s="17">
        <v>-25.646999999999998</v>
      </c>
      <c r="R431" s="17">
        <v>17175</v>
      </c>
      <c r="S431" s="17">
        <v>30.853000000000002</v>
      </c>
      <c r="T431" s="17">
        <v>-24.75</v>
      </c>
      <c r="U431" s="17">
        <v>-0.29399999999999998</v>
      </c>
      <c r="V431" s="17">
        <v>-5.1100000000000003</v>
      </c>
      <c r="W431" s="17">
        <v>16166.5322</v>
      </c>
      <c r="X431" s="17">
        <v>28092.3</v>
      </c>
      <c r="Y431" s="17">
        <v>38.380000000000003</v>
      </c>
      <c r="Z431" s="17">
        <v>-116.68300000000001</v>
      </c>
    </row>
    <row r="432" spans="1:26" x14ac:dyDescent="0.2">
      <c r="A432" s="27">
        <v>45012</v>
      </c>
      <c r="B432" s="17">
        <v>557</v>
      </c>
      <c r="C432" s="14">
        <v>5.03</v>
      </c>
      <c r="D432" s="17">
        <v>-369.52</v>
      </c>
      <c r="E432" s="17">
        <v>58.213000000000001</v>
      </c>
      <c r="F432" s="17">
        <v>67</v>
      </c>
      <c r="G432" s="17">
        <v>659.64</v>
      </c>
      <c r="H432" s="17">
        <v>12</v>
      </c>
      <c r="I432" s="17">
        <v>-234.74700000000001</v>
      </c>
      <c r="J432" s="17">
        <v>2242.5</v>
      </c>
      <c r="K432" s="17">
        <v>155</v>
      </c>
      <c r="L432" s="17">
        <v>-5.0000000000000001E-3</v>
      </c>
      <c r="M432" s="17">
        <v>162.845</v>
      </c>
      <c r="N432" s="17">
        <v>105</v>
      </c>
      <c r="O432" s="17">
        <v>18475</v>
      </c>
      <c r="P432" s="17">
        <v>971.8</v>
      </c>
      <c r="Q432" s="17">
        <v>-23.5</v>
      </c>
      <c r="R432" s="17">
        <v>19093.238000000001</v>
      </c>
      <c r="S432" s="17">
        <v>39.298000000000002</v>
      </c>
      <c r="T432" s="17">
        <v>-25.5</v>
      </c>
      <c r="U432" s="17">
        <v>-0.28999999999999998</v>
      </c>
      <c r="V432" s="17">
        <v>-5.13</v>
      </c>
      <c r="W432" s="17">
        <v>16166.5322</v>
      </c>
      <c r="X432" s="17">
        <v>32465.8</v>
      </c>
      <c r="Y432" s="17">
        <v>39.177999999999997</v>
      </c>
      <c r="Z432" s="17">
        <v>-119.384</v>
      </c>
    </row>
    <row r="433" spans="1:26" x14ac:dyDescent="0.2">
      <c r="A433" s="27">
        <v>45009</v>
      </c>
      <c r="B433" s="17">
        <v>586</v>
      </c>
      <c r="C433" s="14">
        <v>5.4560000000000004</v>
      </c>
      <c r="D433" s="17">
        <v>-346.5</v>
      </c>
      <c r="E433" s="17">
        <v>62.174999999999997</v>
      </c>
      <c r="F433" s="17">
        <v>68.75</v>
      </c>
      <c r="G433" s="17">
        <v>702.125</v>
      </c>
      <c r="H433" s="17">
        <v>9</v>
      </c>
      <c r="I433" s="17">
        <v>-215.97399999999999</v>
      </c>
      <c r="J433" s="17">
        <v>2305</v>
      </c>
      <c r="K433" s="17">
        <v>161</v>
      </c>
      <c r="L433" s="17">
        <v>1.8700000000000001E-2</v>
      </c>
      <c r="M433" s="17">
        <v>171.75</v>
      </c>
      <c r="N433" s="17">
        <v>103.03619999999999</v>
      </c>
      <c r="O433" s="17">
        <v>21070</v>
      </c>
      <c r="P433" s="17">
        <v>976</v>
      </c>
      <c r="Q433" s="17">
        <v>-25.195</v>
      </c>
      <c r="R433" s="17">
        <v>17853.960999999999</v>
      </c>
      <c r="S433" s="17">
        <v>38.573</v>
      </c>
      <c r="T433" s="17">
        <v>-23.007000000000001</v>
      </c>
      <c r="U433" s="17">
        <v>-0.29599999999999999</v>
      </c>
      <c r="V433" s="17">
        <v>-5.2450000000000001</v>
      </c>
      <c r="W433" s="17">
        <v>16166.5322</v>
      </c>
      <c r="X433" s="17">
        <v>29646.5</v>
      </c>
      <c r="Y433" s="17">
        <v>40.15</v>
      </c>
      <c r="Z433" s="17">
        <v>-120.76</v>
      </c>
    </row>
    <row r="434" spans="1:26" x14ac:dyDescent="0.2">
      <c r="A434" s="27">
        <v>45008</v>
      </c>
      <c r="B434" s="17">
        <v>601</v>
      </c>
      <c r="C434" s="14">
        <v>5.7750000000000004</v>
      </c>
      <c r="D434" s="17">
        <v>-348.10500000000002</v>
      </c>
      <c r="E434" s="17">
        <v>62.258000000000003</v>
      </c>
      <c r="F434" s="17">
        <v>71.45</v>
      </c>
      <c r="G434" s="17">
        <v>717.5</v>
      </c>
      <c r="H434" s="17">
        <v>4</v>
      </c>
      <c r="I434" s="17">
        <v>-148.172</v>
      </c>
      <c r="J434" s="17">
        <v>2332.6</v>
      </c>
      <c r="K434" s="17">
        <v>160</v>
      </c>
      <c r="L434" s="17">
        <v>0.01</v>
      </c>
      <c r="M434" s="17">
        <v>172.39</v>
      </c>
      <c r="N434" s="17">
        <v>111.19611999999999</v>
      </c>
      <c r="O434" s="17">
        <v>19933.5</v>
      </c>
      <c r="P434" s="17">
        <v>965.5</v>
      </c>
      <c r="Q434" s="17">
        <v>-23.632999999999999</v>
      </c>
      <c r="R434" s="17">
        <v>15351.45</v>
      </c>
      <c r="S434" s="17">
        <v>35.164999999999999</v>
      </c>
      <c r="T434" s="17">
        <v>-22.74</v>
      </c>
      <c r="U434" s="17">
        <v>-0.32200000000000001</v>
      </c>
      <c r="V434" s="17">
        <v>-5.0039999999999996</v>
      </c>
      <c r="W434" s="17">
        <v>16166.5322</v>
      </c>
      <c r="X434" s="17">
        <v>29423.3</v>
      </c>
      <c r="Y434" s="17">
        <v>39.487000000000002</v>
      </c>
      <c r="Z434" s="17">
        <v>-122.12</v>
      </c>
    </row>
    <row r="435" spans="1:26" x14ac:dyDescent="0.2">
      <c r="A435" s="27">
        <v>45007</v>
      </c>
      <c r="B435" s="17">
        <v>544.91999999999996</v>
      </c>
      <c r="C435" s="14">
        <v>5.8550000000000004</v>
      </c>
      <c r="D435" s="17">
        <v>-329.72300000000001</v>
      </c>
      <c r="E435" s="17">
        <v>58.938000000000002</v>
      </c>
      <c r="F435" s="17">
        <v>68.75</v>
      </c>
      <c r="G435" s="17">
        <v>715</v>
      </c>
      <c r="H435" s="17">
        <v>20</v>
      </c>
      <c r="I435" s="17">
        <v>-188.09800000000001</v>
      </c>
      <c r="J435" s="17">
        <v>2245.002</v>
      </c>
      <c r="K435" s="17">
        <v>155</v>
      </c>
      <c r="L435" s="17">
        <v>1.0500000000000001E-2</v>
      </c>
      <c r="M435" s="17">
        <v>168.25</v>
      </c>
      <c r="N435" s="17">
        <v>117.5</v>
      </c>
      <c r="O435" s="17">
        <v>16805</v>
      </c>
      <c r="P435" s="17">
        <v>931.8</v>
      </c>
      <c r="Q435" s="17">
        <v>-22.8</v>
      </c>
      <c r="R435" s="17">
        <v>12864</v>
      </c>
      <c r="S435" s="17">
        <v>40.25</v>
      </c>
      <c r="T435" s="17">
        <v>-23.5</v>
      </c>
      <c r="U435" s="17">
        <v>-0.26</v>
      </c>
      <c r="V435" s="17">
        <v>-4.8289999999999997</v>
      </c>
      <c r="W435" s="17">
        <v>16166.5322</v>
      </c>
      <c r="X435" s="17">
        <v>32706.5</v>
      </c>
      <c r="Y435" s="17">
        <v>38.21</v>
      </c>
      <c r="Z435" s="17">
        <v>-116.58</v>
      </c>
    </row>
    <row r="436" spans="1:26" x14ac:dyDescent="0.2">
      <c r="A436" s="27">
        <v>45006</v>
      </c>
      <c r="B436" s="17">
        <v>544.20500000000004</v>
      </c>
      <c r="C436" s="14">
        <v>5.6</v>
      </c>
      <c r="D436" s="17">
        <v>-317.233</v>
      </c>
      <c r="E436" s="17">
        <v>59.512</v>
      </c>
      <c r="F436" s="17">
        <v>69</v>
      </c>
      <c r="G436" s="17">
        <v>715</v>
      </c>
      <c r="H436" s="17">
        <v>23</v>
      </c>
      <c r="I436" s="17">
        <v>-93.450999999999993</v>
      </c>
      <c r="J436" s="17">
        <v>2264.5</v>
      </c>
      <c r="K436" s="17">
        <v>155</v>
      </c>
      <c r="L436" s="17">
        <v>3.7999999999999999E-2</v>
      </c>
      <c r="M436" s="17">
        <v>167.25</v>
      </c>
      <c r="N436" s="17">
        <v>113.3831</v>
      </c>
      <c r="O436" s="17">
        <v>16541</v>
      </c>
      <c r="P436" s="17">
        <v>936.1</v>
      </c>
      <c r="Q436" s="17">
        <v>-25.05</v>
      </c>
      <c r="R436" s="17">
        <v>12571.5</v>
      </c>
      <c r="S436" s="17">
        <v>38.47</v>
      </c>
      <c r="T436" s="17">
        <v>-24.315000000000001</v>
      </c>
      <c r="U436" s="17">
        <v>-0.25800000000000001</v>
      </c>
      <c r="V436" s="17">
        <v>-4.92</v>
      </c>
      <c r="W436" s="17">
        <v>16166.5322</v>
      </c>
      <c r="X436" s="17">
        <v>33433.300000000003</v>
      </c>
      <c r="Y436" s="17">
        <v>38.075000000000003</v>
      </c>
      <c r="Z436" s="17">
        <v>-118.24</v>
      </c>
    </row>
    <row r="437" spans="1:26" x14ac:dyDescent="0.2">
      <c r="A437" s="27">
        <v>45005</v>
      </c>
      <c r="B437" s="17">
        <v>556.13499999999999</v>
      </c>
      <c r="C437" s="14">
        <v>5.67</v>
      </c>
      <c r="D437" s="17">
        <v>-304.33</v>
      </c>
      <c r="E437" s="17">
        <v>63.664999999999999</v>
      </c>
      <c r="F437" s="17">
        <v>68.95</v>
      </c>
      <c r="G437" s="17">
        <v>716.11</v>
      </c>
      <c r="H437" s="17">
        <v>33</v>
      </c>
      <c r="I437" s="17">
        <v>-323.24299999999999</v>
      </c>
      <c r="J437" s="17">
        <v>2298.8000000000002</v>
      </c>
      <c r="K437" s="17">
        <v>157.5</v>
      </c>
      <c r="L437" s="17">
        <v>5.0999999999999997E-2</v>
      </c>
      <c r="M437" s="17">
        <v>176.98500000000001</v>
      </c>
      <c r="N437" s="17">
        <v>107.92771999999999</v>
      </c>
      <c r="O437" s="17">
        <v>21049.3</v>
      </c>
      <c r="P437" s="17">
        <v>933</v>
      </c>
      <c r="Q437" s="17">
        <v>-21.065000000000001</v>
      </c>
      <c r="R437" s="17">
        <v>10530.125</v>
      </c>
      <c r="S437" s="17">
        <v>42.145000000000003</v>
      </c>
      <c r="T437" s="17">
        <v>-21.31</v>
      </c>
      <c r="U437" s="17">
        <v>-0.20599999999999999</v>
      </c>
      <c r="V437" s="17">
        <v>-5.0380000000000003</v>
      </c>
      <c r="W437" s="17">
        <v>16166.5322</v>
      </c>
      <c r="X437" s="17">
        <v>30111.5</v>
      </c>
      <c r="Y437" s="17">
        <v>39.450000000000003</v>
      </c>
      <c r="Z437" s="17">
        <v>-118.66</v>
      </c>
    </row>
    <row r="438" spans="1:26" x14ac:dyDescent="0.2">
      <c r="A438" s="27">
        <v>45002</v>
      </c>
      <c r="B438" s="17">
        <v>561.15</v>
      </c>
      <c r="C438" s="14">
        <v>5.9710000000000001</v>
      </c>
      <c r="D438" s="17">
        <v>-310.5</v>
      </c>
      <c r="E438" s="17">
        <v>64.209999999999994</v>
      </c>
      <c r="F438" s="17">
        <v>73.5</v>
      </c>
      <c r="G438" s="17">
        <v>722.48500000000001</v>
      </c>
      <c r="H438" s="17">
        <v>27</v>
      </c>
      <c r="I438" s="17">
        <v>-325.84699999999998</v>
      </c>
      <c r="J438" s="17">
        <v>2256.25</v>
      </c>
      <c r="K438" s="17">
        <v>165</v>
      </c>
      <c r="L438" s="17">
        <v>8.5000000000000006E-2</v>
      </c>
      <c r="M438" s="17">
        <v>177</v>
      </c>
      <c r="N438" s="17">
        <v>108.84</v>
      </c>
      <c r="O438" s="17">
        <v>23402</v>
      </c>
      <c r="P438" s="17">
        <v>952.4</v>
      </c>
      <c r="Q438" s="17">
        <v>-21.905000000000001</v>
      </c>
      <c r="R438" s="17">
        <v>10354.904</v>
      </c>
      <c r="S438" s="17">
        <v>42.204999999999998</v>
      </c>
      <c r="T438" s="17">
        <v>-25</v>
      </c>
      <c r="U438" s="17">
        <v>-0.23200000000000001</v>
      </c>
      <c r="V438" s="17">
        <v>-4.8849999999999998</v>
      </c>
      <c r="W438" s="17">
        <v>16166.5322</v>
      </c>
      <c r="X438" s="17">
        <v>27228</v>
      </c>
      <c r="Y438" s="17">
        <v>39.433</v>
      </c>
      <c r="Z438" s="17">
        <v>-118.15</v>
      </c>
    </row>
    <row r="439" spans="1:26" x14ac:dyDescent="0.2">
      <c r="A439" s="27">
        <v>45001</v>
      </c>
      <c r="B439" s="17">
        <v>583</v>
      </c>
      <c r="C439" s="14">
        <v>6.1</v>
      </c>
      <c r="D439" s="17">
        <v>-324.53500000000003</v>
      </c>
      <c r="E439" s="17">
        <v>65.238</v>
      </c>
      <c r="F439" s="17">
        <v>72.45</v>
      </c>
      <c r="G439" s="17">
        <v>734.99</v>
      </c>
      <c r="H439" s="17">
        <v>40</v>
      </c>
      <c r="I439" s="17">
        <v>-209.77500000000001</v>
      </c>
      <c r="J439" s="17">
        <v>2305</v>
      </c>
      <c r="K439" s="17">
        <v>165</v>
      </c>
      <c r="L439" s="17">
        <v>7.3999999999999996E-2</v>
      </c>
      <c r="M439" s="17">
        <v>182.07499999999999</v>
      </c>
      <c r="N439" s="17">
        <v>107.74250000000001</v>
      </c>
      <c r="O439" s="17">
        <v>23097.5</v>
      </c>
      <c r="P439" s="17">
        <v>950</v>
      </c>
      <c r="Q439" s="17">
        <v>-20</v>
      </c>
      <c r="R439" s="17">
        <v>8640.7749999999996</v>
      </c>
      <c r="S439" s="17">
        <v>40</v>
      </c>
      <c r="T439" s="17">
        <v>-27.5</v>
      </c>
      <c r="U439" s="17">
        <v>-0.215</v>
      </c>
      <c r="V439" s="17">
        <v>-5.05</v>
      </c>
      <c r="W439" s="17">
        <v>16166.5322</v>
      </c>
      <c r="X439" s="17">
        <v>26985</v>
      </c>
      <c r="Y439" s="17">
        <v>39.844999999999999</v>
      </c>
      <c r="Z439" s="17">
        <v>-124.41</v>
      </c>
    </row>
    <row r="440" spans="1:26" x14ac:dyDescent="0.2">
      <c r="A440" s="27">
        <v>45000</v>
      </c>
      <c r="B440" s="17">
        <v>554.46</v>
      </c>
      <c r="C440" s="14">
        <v>5</v>
      </c>
      <c r="D440" s="17">
        <v>-310.08999999999997</v>
      </c>
      <c r="E440" s="17">
        <v>62.015000000000001</v>
      </c>
      <c r="F440" s="17">
        <v>69.75</v>
      </c>
      <c r="G440" s="17">
        <v>700</v>
      </c>
      <c r="H440" s="17">
        <v>35</v>
      </c>
      <c r="I440" s="17">
        <v>-125.346</v>
      </c>
      <c r="J440" s="17">
        <v>2267.5</v>
      </c>
      <c r="K440" s="17">
        <v>160</v>
      </c>
      <c r="L440" s="17">
        <v>8.0500000000000002E-2</v>
      </c>
      <c r="M440" s="17">
        <v>179.75</v>
      </c>
      <c r="N440" s="17">
        <v>96.140140000000002</v>
      </c>
      <c r="O440" s="17">
        <v>22113.8</v>
      </c>
      <c r="P440" s="17">
        <v>932.6</v>
      </c>
      <c r="Q440" s="17">
        <v>-18.428000000000001</v>
      </c>
      <c r="R440" s="17">
        <v>6903</v>
      </c>
      <c r="S440" s="17">
        <v>41.5</v>
      </c>
      <c r="T440" s="17">
        <v>-26.5</v>
      </c>
      <c r="U440" s="17">
        <v>-0.2</v>
      </c>
      <c r="V440" s="17">
        <v>-4.8479999999999999</v>
      </c>
      <c r="W440" s="17">
        <v>16166.5322</v>
      </c>
      <c r="X440" s="17">
        <v>28501.3</v>
      </c>
      <c r="Y440" s="17">
        <v>42.085000000000001</v>
      </c>
      <c r="Z440" s="17">
        <v>-122.605</v>
      </c>
    </row>
    <row r="441" spans="1:26" x14ac:dyDescent="0.2">
      <c r="A441" s="27">
        <v>44999</v>
      </c>
      <c r="B441" s="17">
        <v>544</v>
      </c>
      <c r="C441" s="14">
        <v>5.55</v>
      </c>
      <c r="D441" s="17">
        <v>-311.875</v>
      </c>
      <c r="E441" s="17">
        <v>59.25</v>
      </c>
      <c r="F441" s="17">
        <v>70.5</v>
      </c>
      <c r="G441" s="17">
        <v>694.99</v>
      </c>
      <c r="H441" s="17">
        <v>24</v>
      </c>
      <c r="I441" s="17">
        <v>-138.19200000000001</v>
      </c>
      <c r="J441" s="17">
        <v>2179.5</v>
      </c>
      <c r="K441" s="17">
        <v>160</v>
      </c>
      <c r="L441" s="17">
        <v>6.5500000000000003E-2</v>
      </c>
      <c r="M441" s="17">
        <v>177.56</v>
      </c>
      <c r="N441" s="17">
        <v>90.490620000000007</v>
      </c>
      <c r="O441" s="17">
        <v>19927.5</v>
      </c>
      <c r="P441" s="17">
        <v>922</v>
      </c>
      <c r="Q441" s="17">
        <v>-15.425000000000001</v>
      </c>
      <c r="R441" s="17">
        <v>5860.9650000000001</v>
      </c>
      <c r="S441" s="17">
        <v>41.39</v>
      </c>
      <c r="T441" s="17">
        <v>-27.204999999999998</v>
      </c>
      <c r="U441" s="17">
        <v>-0.21249999999999999</v>
      </c>
      <c r="V441" s="17">
        <v>-5.1749999999999998</v>
      </c>
      <c r="W441" s="17">
        <v>16166.5322</v>
      </c>
      <c r="X441" s="17">
        <v>23615.5</v>
      </c>
      <c r="Y441" s="17">
        <v>39.81</v>
      </c>
      <c r="Z441" s="17">
        <v>-120.12</v>
      </c>
    </row>
    <row r="442" spans="1:26" x14ac:dyDescent="0.2">
      <c r="A442" s="27">
        <v>44998</v>
      </c>
      <c r="B442" s="17">
        <v>535.67200000000003</v>
      </c>
      <c r="C442" s="14">
        <v>6.1050000000000004</v>
      </c>
      <c r="D442" s="17">
        <v>-282</v>
      </c>
      <c r="E442" s="17">
        <v>59.15</v>
      </c>
      <c r="F442" s="17">
        <v>63.67</v>
      </c>
      <c r="G442" s="17">
        <v>680</v>
      </c>
      <c r="H442" s="17">
        <v>21</v>
      </c>
      <c r="I442" s="17">
        <v>-76.89</v>
      </c>
      <c r="J442" s="17">
        <v>2221</v>
      </c>
      <c r="K442" s="17">
        <v>165</v>
      </c>
      <c r="L442" s="17">
        <v>7.3800000000000004E-2</v>
      </c>
      <c r="M442" s="17">
        <v>174</v>
      </c>
      <c r="N442" s="17">
        <v>71.684250000000006</v>
      </c>
      <c r="O442" s="17">
        <v>20711.8</v>
      </c>
      <c r="P442" s="17">
        <v>942</v>
      </c>
      <c r="Q442" s="17">
        <v>-18.184999999999999</v>
      </c>
      <c r="R442" s="17">
        <v>6900.3</v>
      </c>
      <c r="S442" s="17">
        <v>37.052999999999997</v>
      </c>
      <c r="T442" s="17">
        <v>-26.972000000000001</v>
      </c>
      <c r="U442" s="17">
        <v>-0.17</v>
      </c>
      <c r="V442" s="17">
        <v>-5.2050000000000001</v>
      </c>
      <c r="W442" s="17">
        <v>16166.5322</v>
      </c>
      <c r="X442" s="17">
        <v>22809.3</v>
      </c>
      <c r="Y442" s="17">
        <v>42.85</v>
      </c>
      <c r="Z442" s="17">
        <v>-121.777</v>
      </c>
    </row>
    <row r="443" spans="1:26" x14ac:dyDescent="0.2">
      <c r="A443" s="27">
        <v>44995</v>
      </c>
      <c r="B443" s="17">
        <v>531.88</v>
      </c>
      <c r="C443" s="14">
        <v>6.7</v>
      </c>
      <c r="D443" s="17">
        <v>-295.58</v>
      </c>
      <c r="E443" s="17">
        <v>61.4</v>
      </c>
      <c r="F443" s="17">
        <v>67.45</v>
      </c>
      <c r="G443" s="17">
        <v>683.07500000000005</v>
      </c>
      <c r="H443" s="17">
        <v>22</v>
      </c>
      <c r="I443" s="17">
        <v>-29.244</v>
      </c>
      <c r="J443" s="17">
        <v>2136</v>
      </c>
      <c r="K443" s="17">
        <v>155</v>
      </c>
      <c r="L443" s="17">
        <v>9.7000000000000003E-2</v>
      </c>
      <c r="M443" s="17">
        <v>167.99</v>
      </c>
      <c r="N443" s="17">
        <v>87.474999999999994</v>
      </c>
      <c r="O443" s="17">
        <v>23037.3</v>
      </c>
      <c r="P443" s="17">
        <v>935</v>
      </c>
      <c r="Q443" s="17">
        <v>-19</v>
      </c>
      <c r="R443" s="17">
        <v>7066.5150000000003</v>
      </c>
      <c r="S443" s="17">
        <v>36.375</v>
      </c>
      <c r="T443" s="17">
        <v>-29.35</v>
      </c>
      <c r="U443" s="17">
        <v>-0.14849999999999999</v>
      </c>
      <c r="V443" s="17">
        <v>-4.6100000000000003</v>
      </c>
      <c r="W443" s="17">
        <v>16166.5322</v>
      </c>
      <c r="X443" s="17">
        <v>24907.8</v>
      </c>
      <c r="Y443" s="17">
        <v>42.43</v>
      </c>
      <c r="Z443" s="17">
        <v>-124.965</v>
      </c>
    </row>
    <row r="444" spans="1:26" x14ac:dyDescent="0.2">
      <c r="A444" s="27">
        <v>44994</v>
      </c>
      <c r="B444" s="17">
        <v>547.48800000000006</v>
      </c>
      <c r="C444" s="14">
        <v>6.68</v>
      </c>
      <c r="D444" s="17">
        <v>-291</v>
      </c>
      <c r="E444" s="17">
        <v>62.05</v>
      </c>
      <c r="F444" s="17">
        <v>71</v>
      </c>
      <c r="G444" s="17">
        <v>690.36500000000001</v>
      </c>
      <c r="H444" s="17">
        <v>21</v>
      </c>
      <c r="I444" s="17">
        <v>-77.623999999999995</v>
      </c>
      <c r="J444" s="17">
        <v>2106</v>
      </c>
      <c r="K444" s="17">
        <v>155</v>
      </c>
      <c r="L444" s="17">
        <v>9.7000000000000003E-2</v>
      </c>
      <c r="M444" s="17">
        <v>164</v>
      </c>
      <c r="N444" s="17">
        <v>95.998249999999999</v>
      </c>
      <c r="O444" s="17">
        <v>19262.400000000001</v>
      </c>
      <c r="P444" s="17">
        <v>967</v>
      </c>
      <c r="Q444" s="17">
        <v>-17.25</v>
      </c>
      <c r="R444" s="17">
        <v>6424.18</v>
      </c>
      <c r="S444" s="17">
        <v>36.26</v>
      </c>
      <c r="T444" s="17">
        <v>-29.2</v>
      </c>
      <c r="U444" s="17">
        <v>-0.13800000000000001</v>
      </c>
      <c r="V444" s="17">
        <v>-4.343</v>
      </c>
      <c r="W444" s="17">
        <v>16166.5322</v>
      </c>
      <c r="X444" s="17">
        <v>24171.5</v>
      </c>
      <c r="Y444" s="17">
        <v>40.450000000000003</v>
      </c>
      <c r="Z444" s="17">
        <v>-125.33</v>
      </c>
    </row>
    <row r="445" spans="1:26" x14ac:dyDescent="0.2">
      <c r="A445" s="27">
        <v>44993</v>
      </c>
      <c r="B445" s="17">
        <v>529.10500000000002</v>
      </c>
      <c r="C445" s="14">
        <v>6.5149999999999997</v>
      </c>
      <c r="D445" s="17">
        <v>-299.5</v>
      </c>
      <c r="E445" s="17">
        <v>60.15</v>
      </c>
      <c r="F445" s="17">
        <v>69.5</v>
      </c>
      <c r="G445" s="17">
        <v>672.495</v>
      </c>
      <c r="H445" s="17">
        <v>22</v>
      </c>
      <c r="I445" s="17">
        <v>-128.322</v>
      </c>
      <c r="J445" s="17">
        <v>2043.5</v>
      </c>
      <c r="K445" s="17">
        <v>157.5</v>
      </c>
      <c r="L445" s="17">
        <v>0.1192</v>
      </c>
      <c r="M445" s="17">
        <v>163.5</v>
      </c>
      <c r="N445" s="17">
        <v>90.225750000000005</v>
      </c>
      <c r="O445" s="17">
        <v>19725</v>
      </c>
      <c r="P445" s="17">
        <v>920.1</v>
      </c>
      <c r="Q445" s="17">
        <v>-18.547999999999998</v>
      </c>
      <c r="R445" s="17">
        <v>6336.35</v>
      </c>
      <c r="S445" s="17">
        <v>36.634999999999998</v>
      </c>
      <c r="T445" s="17">
        <v>-28.5</v>
      </c>
      <c r="U445" s="17">
        <v>-0.1242</v>
      </c>
      <c r="V445" s="17">
        <v>-4.0750000000000002</v>
      </c>
      <c r="W445" s="17">
        <v>16166.5322</v>
      </c>
      <c r="X445" s="17">
        <v>24320.5</v>
      </c>
      <c r="Y445" s="17">
        <v>39.9</v>
      </c>
      <c r="Z445" s="17">
        <v>-121.425</v>
      </c>
    </row>
    <row r="446" spans="1:26" x14ac:dyDescent="0.2">
      <c r="A446" s="27">
        <v>44992</v>
      </c>
      <c r="B446" s="17">
        <v>561.28200000000004</v>
      </c>
      <c r="C446" s="14">
        <v>6.4749999999999996</v>
      </c>
      <c r="D446" s="17">
        <v>-315</v>
      </c>
      <c r="E446" s="17">
        <v>58.58</v>
      </c>
      <c r="F446" s="17">
        <v>74.474999999999994</v>
      </c>
      <c r="G446" s="17">
        <v>657.58500000000004</v>
      </c>
      <c r="H446" s="17">
        <v>26</v>
      </c>
      <c r="I446" s="17">
        <v>-126.224</v>
      </c>
      <c r="J446" s="17">
        <v>2072.5</v>
      </c>
      <c r="K446" s="17">
        <v>160</v>
      </c>
      <c r="L446" s="17">
        <v>9.6000000000000002E-2</v>
      </c>
      <c r="M446" s="17">
        <v>167.375</v>
      </c>
      <c r="N446" s="17">
        <v>101.04781</v>
      </c>
      <c r="O446" s="17">
        <v>17420</v>
      </c>
      <c r="P446" s="17">
        <v>927</v>
      </c>
      <c r="Q446" s="17">
        <v>-15.484999999999999</v>
      </c>
      <c r="R446" s="17">
        <v>6292.3029999999999</v>
      </c>
      <c r="S446" s="17">
        <v>33.817999999999998</v>
      </c>
      <c r="T446" s="17">
        <v>-26.626999999999999</v>
      </c>
      <c r="U446" s="17">
        <v>-0.1883</v>
      </c>
      <c r="V446" s="17">
        <v>-3.7250000000000001</v>
      </c>
      <c r="W446" s="17">
        <v>16166.5322</v>
      </c>
      <c r="X446" s="17">
        <v>24931.8</v>
      </c>
      <c r="Y446" s="17">
        <v>39.375</v>
      </c>
      <c r="Z446" s="17">
        <v>-120.68</v>
      </c>
    </row>
    <row r="447" spans="1:26" x14ac:dyDescent="0.2">
      <c r="A447" s="27">
        <v>44991</v>
      </c>
      <c r="B447" s="17">
        <v>574.51300000000003</v>
      </c>
      <c r="C447" s="14">
        <v>6.25</v>
      </c>
      <c r="D447" s="17">
        <v>-304.20499999999998</v>
      </c>
      <c r="E447" s="17">
        <v>58.762999999999998</v>
      </c>
      <c r="F447" s="17">
        <v>75.95</v>
      </c>
      <c r="G447" s="17">
        <v>677.5</v>
      </c>
      <c r="H447" s="17">
        <v>20</v>
      </c>
      <c r="I447" s="17">
        <v>-125.27</v>
      </c>
      <c r="J447" s="17">
        <v>2066</v>
      </c>
      <c r="K447" s="17">
        <v>165.2</v>
      </c>
      <c r="L447" s="17">
        <v>0.11</v>
      </c>
      <c r="M447" s="17">
        <v>170</v>
      </c>
      <c r="N447" s="17">
        <v>106.96496999999999</v>
      </c>
      <c r="O447" s="17">
        <v>19459.3</v>
      </c>
      <c r="P447" s="17">
        <v>899.9</v>
      </c>
      <c r="Q447" s="17">
        <v>-17.376999999999999</v>
      </c>
      <c r="R447" s="17">
        <v>6303.35</v>
      </c>
      <c r="S447" s="17">
        <v>36.484999999999999</v>
      </c>
      <c r="T447" s="17">
        <v>-26.26</v>
      </c>
      <c r="U447" s="17">
        <v>-0.1845</v>
      </c>
      <c r="V447" s="17">
        <v>-3.4470000000000001</v>
      </c>
      <c r="W447" s="17">
        <v>16166.5322</v>
      </c>
      <c r="X447" s="17">
        <v>22396</v>
      </c>
      <c r="Y447" s="17">
        <v>38.177</v>
      </c>
      <c r="Z447" s="17">
        <v>-117.395</v>
      </c>
    </row>
    <row r="448" spans="1:26" x14ac:dyDescent="0.2">
      <c r="A448" s="27">
        <v>44988</v>
      </c>
      <c r="B448" s="17">
        <v>568.02700000000004</v>
      </c>
      <c r="C448" s="14">
        <v>6.5750000000000002</v>
      </c>
      <c r="D448" s="17">
        <v>-291.14999999999998</v>
      </c>
      <c r="E448" s="17">
        <v>62.661999999999999</v>
      </c>
      <c r="F448" s="17">
        <v>77</v>
      </c>
      <c r="G448" s="17">
        <v>698.72</v>
      </c>
      <c r="H448" s="17">
        <v>13</v>
      </c>
      <c r="I448" s="17">
        <v>-126.047</v>
      </c>
      <c r="J448" s="17">
        <v>2109</v>
      </c>
      <c r="K448" s="17">
        <v>165</v>
      </c>
      <c r="L448" s="17">
        <v>0.1077</v>
      </c>
      <c r="M448" s="17">
        <v>179.75</v>
      </c>
      <c r="N448" s="17">
        <v>119.50125</v>
      </c>
      <c r="O448" s="17">
        <v>20433</v>
      </c>
      <c r="P448" s="17">
        <v>893</v>
      </c>
      <c r="Q448" s="17">
        <v>-16.457999999999998</v>
      </c>
      <c r="R448" s="17">
        <v>7415.2749999999996</v>
      </c>
      <c r="S448" s="17">
        <v>33.692999999999998</v>
      </c>
      <c r="T448" s="17">
        <v>-25.64</v>
      </c>
      <c r="U448" s="17">
        <v>-0.1948</v>
      </c>
      <c r="V448" s="17">
        <v>-3.3650000000000002</v>
      </c>
      <c r="W448" s="17">
        <v>16166.5322</v>
      </c>
      <c r="X448" s="17">
        <v>23172.799999999999</v>
      </c>
      <c r="Y448" s="17">
        <v>38.353000000000002</v>
      </c>
      <c r="Z448" s="17">
        <v>-119.51</v>
      </c>
    </row>
    <row r="449" spans="1:26" x14ac:dyDescent="0.2">
      <c r="A449" s="27">
        <v>44987</v>
      </c>
      <c r="B449" s="17">
        <v>595.02</v>
      </c>
      <c r="C449" s="14">
        <v>7.3010000000000002</v>
      </c>
      <c r="D449" s="17">
        <v>-291.18</v>
      </c>
      <c r="E449" s="17">
        <v>62.506999999999998</v>
      </c>
      <c r="F449" s="17">
        <v>77.680000000000007</v>
      </c>
      <c r="G449" s="17">
        <v>718.5</v>
      </c>
      <c r="H449" s="17">
        <v>17</v>
      </c>
      <c r="I449" s="17">
        <v>-99.497</v>
      </c>
      <c r="J449" s="17">
        <v>2156.6999999999998</v>
      </c>
      <c r="K449" s="17">
        <v>165</v>
      </c>
      <c r="L449" s="17">
        <v>0.1085</v>
      </c>
      <c r="M449" s="17">
        <v>182.6</v>
      </c>
      <c r="N449" s="17">
        <v>122.785</v>
      </c>
      <c r="O449" s="17">
        <v>19241.8</v>
      </c>
      <c r="P449" s="17">
        <v>940</v>
      </c>
      <c r="Q449" s="17">
        <v>-16.625</v>
      </c>
      <c r="R449" s="17">
        <v>6519.375</v>
      </c>
      <c r="S449" s="17">
        <v>40.22</v>
      </c>
      <c r="T449" s="17">
        <v>-23.045000000000002</v>
      </c>
      <c r="U449" s="17">
        <v>-0.1847</v>
      </c>
      <c r="V449" s="17">
        <v>-3.55</v>
      </c>
      <c r="W449" s="17">
        <v>16166.5322</v>
      </c>
      <c r="X449" s="17">
        <v>19100</v>
      </c>
      <c r="Y449" s="17">
        <v>38.731000000000002</v>
      </c>
      <c r="Z449" s="17">
        <v>-121.69499999999999</v>
      </c>
    </row>
    <row r="450" spans="1:26" x14ac:dyDescent="0.2">
      <c r="A450" s="27">
        <v>44986</v>
      </c>
      <c r="B450" s="17">
        <v>565</v>
      </c>
      <c r="C450" s="14">
        <v>6.45</v>
      </c>
      <c r="D450" s="17">
        <v>-271.875</v>
      </c>
      <c r="E450" s="17">
        <v>59.75</v>
      </c>
      <c r="F450" s="17">
        <v>75.19</v>
      </c>
      <c r="G450" s="17">
        <v>699.83</v>
      </c>
      <c r="H450" s="17">
        <v>12</v>
      </c>
      <c r="I450" s="17">
        <v>-174.446</v>
      </c>
      <c r="J450" s="17">
        <v>2108.5</v>
      </c>
      <c r="K450" s="17">
        <v>165</v>
      </c>
      <c r="L450" s="17">
        <v>0.20499999999999999</v>
      </c>
      <c r="M450" s="17">
        <v>183.73500000000001</v>
      </c>
      <c r="N450" s="17">
        <v>120.43852</v>
      </c>
      <c r="O450" s="17">
        <v>22838</v>
      </c>
      <c r="P450" s="17">
        <v>926.8</v>
      </c>
      <c r="Q450" s="17">
        <v>-19.5</v>
      </c>
      <c r="R450" s="17">
        <v>6007.8450000000003</v>
      </c>
      <c r="S450" s="17">
        <v>40.090000000000003</v>
      </c>
      <c r="T450" s="17">
        <v>-21.5</v>
      </c>
      <c r="U450" s="17">
        <v>-0.1933</v>
      </c>
      <c r="V450" s="17">
        <v>-3.55</v>
      </c>
      <c r="W450" s="17">
        <v>16166.5322</v>
      </c>
      <c r="X450" s="17">
        <v>15377.5</v>
      </c>
      <c r="Y450" s="17">
        <v>37.933999999999997</v>
      </c>
      <c r="Z450" s="17">
        <v>-126.84</v>
      </c>
    </row>
    <row r="451" spans="1:26" x14ac:dyDescent="0.2">
      <c r="A451" s="27">
        <v>44985</v>
      </c>
      <c r="B451" s="17">
        <v>577.81799999999998</v>
      </c>
      <c r="C451" s="14">
        <v>6.47</v>
      </c>
      <c r="D451" s="17">
        <v>-282</v>
      </c>
      <c r="E451" s="17">
        <v>59.6</v>
      </c>
      <c r="F451" s="17">
        <v>76.13</v>
      </c>
      <c r="G451" s="17">
        <v>709.995</v>
      </c>
      <c r="H451" s="17">
        <v>17</v>
      </c>
      <c r="I451" s="17">
        <v>-156.751</v>
      </c>
      <c r="J451" s="17">
        <v>2118</v>
      </c>
      <c r="K451" s="17">
        <v>165.1</v>
      </c>
      <c r="L451" s="17">
        <v>0.20349999999999999</v>
      </c>
      <c r="M451" s="17">
        <v>186.87200000000001</v>
      </c>
      <c r="N451" s="17">
        <v>125.5694</v>
      </c>
      <c r="O451" s="17">
        <v>27500.2</v>
      </c>
      <c r="P451" s="17">
        <v>948</v>
      </c>
      <c r="Q451" s="17">
        <v>-14.95</v>
      </c>
      <c r="R451" s="17">
        <v>6794.57</v>
      </c>
      <c r="S451" s="17">
        <v>36.914999999999999</v>
      </c>
      <c r="T451" s="17">
        <v>-21.248000000000001</v>
      </c>
      <c r="U451" s="17">
        <v>-0.16619999999999999</v>
      </c>
      <c r="V451" s="17">
        <v>-3.44</v>
      </c>
      <c r="W451" s="17">
        <v>16166.5322</v>
      </c>
      <c r="X451" s="17">
        <v>13068</v>
      </c>
      <c r="Y451" s="17">
        <v>37.744999999999997</v>
      </c>
      <c r="Z451" s="17">
        <v>-116.982</v>
      </c>
    </row>
    <row r="452" spans="1:26" x14ac:dyDescent="0.2">
      <c r="A452" s="27">
        <v>44984</v>
      </c>
      <c r="B452" s="17">
        <v>579.85500000000002</v>
      </c>
      <c r="C452" s="14">
        <v>6.85</v>
      </c>
      <c r="D452" s="17">
        <v>-297.94</v>
      </c>
      <c r="E452" s="17">
        <v>60.338000000000001</v>
      </c>
      <c r="F452" s="17">
        <v>78.265000000000001</v>
      </c>
      <c r="G452" s="17">
        <v>710.03</v>
      </c>
      <c r="H452" s="17">
        <v>20</v>
      </c>
      <c r="I452" s="17">
        <v>-99.195999999999998</v>
      </c>
      <c r="J452" s="17">
        <v>2192.5</v>
      </c>
      <c r="K452" s="17">
        <v>180</v>
      </c>
      <c r="L452" s="17">
        <v>0.12</v>
      </c>
      <c r="M452" s="17">
        <v>196.55199999999999</v>
      </c>
      <c r="N452" s="17">
        <v>132.06516999999999</v>
      </c>
      <c r="O452" s="17">
        <v>26183.5</v>
      </c>
      <c r="P452" s="17">
        <v>936</v>
      </c>
      <c r="Q452" s="17">
        <v>-16.25</v>
      </c>
      <c r="R452" s="17">
        <v>6660.75</v>
      </c>
      <c r="S452" s="17">
        <v>43.033000000000001</v>
      </c>
      <c r="T452" s="17">
        <v>-20.5</v>
      </c>
      <c r="U452" s="17">
        <v>-0.158</v>
      </c>
      <c r="V452" s="17">
        <v>-3.5150000000000001</v>
      </c>
      <c r="W452" s="17">
        <v>16166.5322</v>
      </c>
      <c r="X452" s="17">
        <v>13087.3</v>
      </c>
      <c r="Y452" s="17">
        <v>38.527999999999999</v>
      </c>
      <c r="Z452" s="17">
        <v>-117.07</v>
      </c>
    </row>
    <row r="453" spans="1:26" x14ac:dyDescent="0.2">
      <c r="A453" s="27">
        <v>44981</v>
      </c>
      <c r="B453" s="17">
        <v>602.17999999999995</v>
      </c>
      <c r="C453" s="14">
        <v>6.6</v>
      </c>
      <c r="D453" s="17">
        <v>-270.5</v>
      </c>
      <c r="E453" s="17">
        <v>61.95</v>
      </c>
      <c r="F453" s="17">
        <v>75.5</v>
      </c>
      <c r="G453" s="17">
        <v>675</v>
      </c>
      <c r="H453" s="17">
        <v>17</v>
      </c>
      <c r="I453" s="17">
        <v>-80.218000000000004</v>
      </c>
      <c r="J453" s="17">
        <v>2101.0839999999998</v>
      </c>
      <c r="K453" s="17">
        <v>180.1</v>
      </c>
      <c r="L453" s="17">
        <v>7.8E-2</v>
      </c>
      <c r="M453" s="17">
        <v>187</v>
      </c>
      <c r="N453" s="17">
        <v>129.24001000000001</v>
      </c>
      <c r="O453" s="17">
        <v>25874</v>
      </c>
      <c r="P453" s="17">
        <v>894.5</v>
      </c>
      <c r="Q453" s="17">
        <v>-15.75</v>
      </c>
      <c r="R453" s="17">
        <v>6872.77</v>
      </c>
      <c r="S453" s="17">
        <v>41.53</v>
      </c>
      <c r="T453" s="17">
        <v>-18.920000000000002</v>
      </c>
      <c r="U453" s="17">
        <v>-0.17</v>
      </c>
      <c r="V453" s="17">
        <v>-3.33</v>
      </c>
      <c r="W453" s="17">
        <v>16166.5322</v>
      </c>
      <c r="X453" s="17">
        <v>13741.5</v>
      </c>
      <c r="Y453" s="17">
        <v>36.563000000000002</v>
      </c>
      <c r="Z453" s="17">
        <v>-113.87</v>
      </c>
    </row>
    <row r="454" spans="1:26" x14ac:dyDescent="0.2">
      <c r="A454" s="27">
        <v>44980</v>
      </c>
      <c r="B454" s="17">
        <v>607.84</v>
      </c>
      <c r="C454" s="14">
        <v>6.6</v>
      </c>
      <c r="D454" s="17">
        <v>-264.66800000000001</v>
      </c>
      <c r="E454" s="17">
        <v>61.575000000000003</v>
      </c>
      <c r="F454" s="17">
        <v>76.900000000000006</v>
      </c>
      <c r="G454" s="17">
        <v>675</v>
      </c>
      <c r="H454" s="17">
        <v>11</v>
      </c>
      <c r="I454" s="17">
        <v>-134.678</v>
      </c>
      <c r="J454" s="17">
        <v>2100.7049999999999</v>
      </c>
      <c r="K454" s="17">
        <v>170.1</v>
      </c>
      <c r="L454" s="17">
        <v>7.7200000000000005E-2</v>
      </c>
      <c r="M454" s="17">
        <v>185.315</v>
      </c>
      <c r="N454" s="17">
        <v>133.84602000000001</v>
      </c>
      <c r="O454" s="17">
        <v>24610.3</v>
      </c>
      <c r="P454" s="17">
        <v>909</v>
      </c>
      <c r="Q454" s="17">
        <v>-16.312999999999999</v>
      </c>
      <c r="R454" s="17">
        <v>6934.35</v>
      </c>
      <c r="S454" s="17">
        <v>35.372999999999998</v>
      </c>
      <c r="T454" s="17">
        <v>-19.190000000000001</v>
      </c>
      <c r="U454" s="17">
        <v>-0.21379999999999999</v>
      </c>
      <c r="V454" s="17">
        <v>-3.32</v>
      </c>
      <c r="W454" s="17">
        <v>16166.5322</v>
      </c>
      <c r="X454" s="17">
        <v>13293.3</v>
      </c>
      <c r="Y454" s="17">
        <v>36.622</v>
      </c>
      <c r="Z454" s="17">
        <v>-111.55200000000001</v>
      </c>
    </row>
    <row r="455" spans="1:26" x14ac:dyDescent="0.2">
      <c r="A455" s="27">
        <v>44979</v>
      </c>
      <c r="B455" s="17">
        <v>573.13499999999999</v>
      </c>
      <c r="C455" s="14">
        <v>6.35</v>
      </c>
      <c r="D455" s="17">
        <v>-269</v>
      </c>
      <c r="E455" s="17">
        <v>59</v>
      </c>
      <c r="F455" s="17">
        <v>78.849999999999994</v>
      </c>
      <c r="G455" s="17">
        <v>686.46500000000003</v>
      </c>
      <c r="H455" s="17">
        <v>14</v>
      </c>
      <c r="I455" s="17">
        <v>-127.096</v>
      </c>
      <c r="J455" s="17">
        <v>2103.7860000000001</v>
      </c>
      <c r="K455" s="17">
        <v>165.1</v>
      </c>
      <c r="L455" s="17">
        <v>8.5199999999999998E-2</v>
      </c>
      <c r="M455" s="17">
        <v>185.255</v>
      </c>
      <c r="N455" s="17">
        <v>138.51999000000001</v>
      </c>
      <c r="O455" s="17">
        <v>24115</v>
      </c>
      <c r="P455" s="17">
        <v>892.9</v>
      </c>
      <c r="Q455" s="17">
        <v>-16.25</v>
      </c>
      <c r="R455" s="17">
        <v>7062.4380000000001</v>
      </c>
      <c r="S455" s="17">
        <v>37.607999999999997</v>
      </c>
      <c r="T455" s="17">
        <v>-20.542000000000002</v>
      </c>
      <c r="U455" s="17">
        <v>-0.185</v>
      </c>
      <c r="V455" s="17">
        <v>-3.3730000000000002</v>
      </c>
      <c r="W455" s="17">
        <v>16166.5322</v>
      </c>
      <c r="X455" s="17">
        <v>12716.5</v>
      </c>
      <c r="Y455" s="17">
        <v>36.774999999999999</v>
      </c>
      <c r="Z455" s="17">
        <v>-111.669</v>
      </c>
    </row>
    <row r="456" spans="1:26" x14ac:dyDescent="0.2">
      <c r="A456" s="27">
        <v>44978</v>
      </c>
      <c r="B456" s="17">
        <v>561.77200000000005</v>
      </c>
      <c r="C456" s="14">
        <v>6.7480000000000002</v>
      </c>
      <c r="D456" s="17">
        <v>-258.14999999999998</v>
      </c>
      <c r="E456" s="17">
        <v>60.5</v>
      </c>
      <c r="F456" s="17">
        <v>78.75</v>
      </c>
      <c r="G456" s="17">
        <v>727.5</v>
      </c>
      <c r="H456" s="17">
        <v>10</v>
      </c>
      <c r="I456" s="17">
        <v>-139.899</v>
      </c>
      <c r="J456" s="17">
        <v>2141.25</v>
      </c>
      <c r="K456" s="17">
        <v>165.1</v>
      </c>
      <c r="L456" s="17">
        <v>7.5200000000000003E-2</v>
      </c>
      <c r="M456" s="17">
        <v>197.6</v>
      </c>
      <c r="N456" s="17">
        <v>143.44239999999999</v>
      </c>
      <c r="O456" s="17">
        <v>22000.1</v>
      </c>
      <c r="P456" s="17">
        <v>935.5</v>
      </c>
      <c r="Q456" s="17">
        <v>-16.75</v>
      </c>
      <c r="R456" s="17">
        <v>7161.83</v>
      </c>
      <c r="S456" s="17">
        <v>38.200000000000003</v>
      </c>
      <c r="T456" s="17">
        <v>-21.5</v>
      </c>
      <c r="U456" s="17">
        <v>-0.2145</v>
      </c>
      <c r="V456" s="17">
        <v>-3.3769999999999998</v>
      </c>
      <c r="W456" s="17">
        <v>16166.5322</v>
      </c>
      <c r="X456" s="17">
        <v>12732</v>
      </c>
      <c r="Y456" s="17">
        <v>37.515000000000001</v>
      </c>
      <c r="Z456" s="17">
        <v>-111.26</v>
      </c>
    </row>
    <row r="457" spans="1:26" x14ac:dyDescent="0.2">
      <c r="A457" s="27">
        <v>44977</v>
      </c>
      <c r="B457" s="17">
        <v>561.05200000000002</v>
      </c>
      <c r="C457" s="14">
        <v>7.15</v>
      </c>
      <c r="D457" s="17">
        <v>-244.75</v>
      </c>
      <c r="E457" s="17">
        <v>62.5</v>
      </c>
      <c r="F457" s="17">
        <v>79.5</v>
      </c>
      <c r="G457" s="17">
        <v>738.65499999999997</v>
      </c>
      <c r="H457" s="17">
        <v>2</v>
      </c>
      <c r="I457" s="17">
        <v>-174.24100000000001</v>
      </c>
      <c r="J457" s="17">
        <v>2156.3209999999999</v>
      </c>
      <c r="K457" s="17">
        <v>175.1</v>
      </c>
      <c r="L457" s="17">
        <v>8.3500000000000005E-2</v>
      </c>
      <c r="M457" s="17">
        <v>197.5</v>
      </c>
      <c r="N457" s="17">
        <v>143.28</v>
      </c>
      <c r="O457" s="17">
        <v>21810</v>
      </c>
      <c r="P457" s="17">
        <v>998</v>
      </c>
      <c r="Q457" s="17">
        <v>-15.093</v>
      </c>
      <c r="R457" s="17">
        <v>7837.7820000000002</v>
      </c>
      <c r="S457" s="17">
        <v>35.953000000000003</v>
      </c>
      <c r="T457" s="17">
        <v>-19.7</v>
      </c>
      <c r="U457" s="17">
        <v>-0.23799999999999999</v>
      </c>
      <c r="V457" s="17">
        <v>-3.4750000000000001</v>
      </c>
      <c r="W457" s="17">
        <v>16166.5322</v>
      </c>
      <c r="X457" s="17">
        <v>12739.8</v>
      </c>
      <c r="Y457" s="17">
        <v>38.18</v>
      </c>
      <c r="Z457" s="17">
        <v>-114.16</v>
      </c>
    </row>
    <row r="458" spans="1:26" x14ac:dyDescent="0.2">
      <c r="A458" s="27">
        <v>44974</v>
      </c>
      <c r="B458" s="17">
        <v>585.11</v>
      </c>
      <c r="C458" s="14">
        <v>6.9450000000000003</v>
      </c>
      <c r="D458" s="17">
        <v>-252.5</v>
      </c>
      <c r="E458" s="17">
        <v>64.05</v>
      </c>
      <c r="F458" s="17">
        <v>78</v>
      </c>
      <c r="G458" s="17">
        <v>714.36500000000001</v>
      </c>
      <c r="H458" s="17">
        <v>17</v>
      </c>
      <c r="I458" s="17">
        <v>-48.045999999999999</v>
      </c>
      <c r="J458" s="17">
        <v>2147.7860000000001</v>
      </c>
      <c r="K458" s="17">
        <v>175.1</v>
      </c>
      <c r="L458" s="17">
        <v>0.104</v>
      </c>
      <c r="M458" s="17">
        <v>192.5</v>
      </c>
      <c r="N458" s="17">
        <v>133.625</v>
      </c>
      <c r="O458" s="17">
        <v>22250</v>
      </c>
      <c r="P458" s="17">
        <v>992.4</v>
      </c>
      <c r="Q458" s="17">
        <v>-14.2</v>
      </c>
      <c r="R458" s="17">
        <v>8072.75</v>
      </c>
      <c r="S458" s="17">
        <v>34.515000000000001</v>
      </c>
      <c r="T458" s="17">
        <v>-20.27</v>
      </c>
      <c r="U458" s="17">
        <v>-0.21</v>
      </c>
      <c r="V458" s="17">
        <v>-3.5</v>
      </c>
      <c r="W458" s="17">
        <v>16166.5322</v>
      </c>
      <c r="X458" s="17">
        <v>12096.3</v>
      </c>
      <c r="Y458" s="17">
        <v>37.11</v>
      </c>
      <c r="Z458" s="17">
        <v>-110.42</v>
      </c>
    </row>
    <row r="459" spans="1:26" x14ac:dyDescent="0.2">
      <c r="A459" s="27">
        <v>44973</v>
      </c>
      <c r="B459" s="17">
        <v>610.22</v>
      </c>
      <c r="C459" s="14">
        <v>7.44</v>
      </c>
      <c r="D459" s="17">
        <v>-260</v>
      </c>
      <c r="E459" s="17">
        <v>64.849999999999994</v>
      </c>
      <c r="F459" s="17">
        <v>78</v>
      </c>
      <c r="G459" s="17">
        <v>705</v>
      </c>
      <c r="H459" s="17">
        <v>8</v>
      </c>
      <c r="I459" s="17">
        <v>-110.998</v>
      </c>
      <c r="J459" s="17">
        <v>2094.1660000000002</v>
      </c>
      <c r="K459" s="17">
        <v>165</v>
      </c>
      <c r="L459" s="17">
        <v>9.6000000000000002E-2</v>
      </c>
      <c r="M459" s="17">
        <v>179.905</v>
      </c>
      <c r="N459" s="17">
        <v>129.86053000000001</v>
      </c>
      <c r="O459" s="17">
        <v>22570</v>
      </c>
      <c r="P459" s="17">
        <v>981.2</v>
      </c>
      <c r="Q459" s="17">
        <v>-14.615</v>
      </c>
      <c r="R459" s="17">
        <v>8006.1980000000003</v>
      </c>
      <c r="S459" s="17">
        <v>37.593000000000004</v>
      </c>
      <c r="T459" s="17">
        <v>-20.100000000000001</v>
      </c>
      <c r="U459" s="17">
        <v>-0.24249999999999999</v>
      </c>
      <c r="V459" s="17">
        <v>-3.2480000000000002</v>
      </c>
      <c r="W459" s="17">
        <v>16166.5322</v>
      </c>
      <c r="X459" s="17">
        <v>12110.8</v>
      </c>
      <c r="Y459" s="17">
        <v>37.082999999999998</v>
      </c>
      <c r="Z459" s="17">
        <v>-110.15900000000001</v>
      </c>
    </row>
    <row r="460" spans="1:26" x14ac:dyDescent="0.2">
      <c r="A460" s="27">
        <v>44972</v>
      </c>
      <c r="B460" s="17">
        <v>555.20500000000004</v>
      </c>
      <c r="C460" s="14">
        <v>7.21</v>
      </c>
      <c r="D460" s="17">
        <v>-268.5</v>
      </c>
      <c r="E460" s="17">
        <v>58.85</v>
      </c>
      <c r="F460" s="17">
        <v>78.25</v>
      </c>
      <c r="G460" s="17">
        <v>704.41499999999996</v>
      </c>
      <c r="H460" s="17">
        <v>26</v>
      </c>
      <c r="I460" s="17">
        <v>-40.216000000000001</v>
      </c>
      <c r="J460" s="17">
        <v>2114.5</v>
      </c>
      <c r="K460" s="17">
        <v>157.30000000000001</v>
      </c>
      <c r="L460" s="17">
        <v>0.107</v>
      </c>
      <c r="M460" s="17">
        <v>177</v>
      </c>
      <c r="N460" s="17">
        <v>143.01578000000001</v>
      </c>
      <c r="O460" s="17">
        <v>25285</v>
      </c>
      <c r="P460" s="17">
        <v>976.6</v>
      </c>
      <c r="Q460" s="17">
        <v>-13.4</v>
      </c>
      <c r="R460" s="17">
        <v>7974.317</v>
      </c>
      <c r="S460" s="17">
        <v>35.57</v>
      </c>
      <c r="T460" s="17">
        <v>-20.87</v>
      </c>
      <c r="U460" s="17">
        <v>-0.22</v>
      </c>
      <c r="V460" s="17">
        <v>-3.222</v>
      </c>
      <c r="W460" s="17">
        <v>16166.5322</v>
      </c>
      <c r="X460" s="17">
        <v>12050</v>
      </c>
      <c r="Y460" s="17">
        <v>37.505000000000003</v>
      </c>
      <c r="Z460" s="17">
        <v>-109.985</v>
      </c>
    </row>
    <row r="461" spans="1:26" x14ac:dyDescent="0.2">
      <c r="A461" s="27">
        <v>44971</v>
      </c>
      <c r="B461" s="17">
        <v>566.10299999999995</v>
      </c>
      <c r="C461" s="14">
        <v>7.16</v>
      </c>
      <c r="D461" s="17">
        <v>-261.55</v>
      </c>
      <c r="E461" s="17">
        <v>58.8</v>
      </c>
      <c r="F461" s="17">
        <v>78.849999999999994</v>
      </c>
      <c r="G461" s="17">
        <v>715</v>
      </c>
      <c r="H461" s="17">
        <v>9</v>
      </c>
      <c r="I461" s="17">
        <v>-154.27600000000001</v>
      </c>
      <c r="J461" s="17">
        <v>2151.5</v>
      </c>
      <c r="K461" s="17">
        <v>160</v>
      </c>
      <c r="L461" s="17">
        <v>0.108</v>
      </c>
      <c r="M461" s="17">
        <v>185.95500000000001</v>
      </c>
      <c r="N461" s="17">
        <v>146.87594999999999</v>
      </c>
      <c r="O461" s="17">
        <v>22430</v>
      </c>
      <c r="P461" s="17">
        <v>951.3</v>
      </c>
      <c r="Q461" s="17">
        <v>-15.593999999999999</v>
      </c>
      <c r="R461" s="17">
        <v>7488.5829999999996</v>
      </c>
      <c r="S461" s="17">
        <v>37.159999999999997</v>
      </c>
      <c r="T461" s="17">
        <v>-21.324999999999999</v>
      </c>
      <c r="U461" s="17">
        <v>-0.25480000000000003</v>
      </c>
      <c r="V461" s="17">
        <v>-2.9980000000000002</v>
      </c>
      <c r="W461" s="17">
        <v>16166.5322</v>
      </c>
      <c r="X461" s="17">
        <v>12502.8</v>
      </c>
      <c r="Y461" s="17">
        <v>38.389000000000003</v>
      </c>
      <c r="Z461" s="17">
        <v>-111.18</v>
      </c>
    </row>
    <row r="462" spans="1:26" x14ac:dyDescent="0.2">
      <c r="A462" s="27">
        <v>44970</v>
      </c>
      <c r="B462" s="17">
        <v>576.32799999999997</v>
      </c>
      <c r="C462" s="14">
        <v>7.3650000000000002</v>
      </c>
      <c r="D462" s="17">
        <v>-268.5</v>
      </c>
      <c r="E462" s="17">
        <v>60.4</v>
      </c>
      <c r="F462" s="17">
        <v>80</v>
      </c>
      <c r="G462" s="17">
        <v>730.51</v>
      </c>
      <c r="H462" s="17">
        <v>24</v>
      </c>
      <c r="I462" s="17">
        <v>-100.026</v>
      </c>
      <c r="J462" s="17">
        <v>2204</v>
      </c>
      <c r="K462" s="17">
        <v>170</v>
      </c>
      <c r="L462" s="17">
        <v>7.7499999999999999E-2</v>
      </c>
      <c r="M462" s="17">
        <v>194.75</v>
      </c>
      <c r="N462" s="17">
        <v>150.75226000000001</v>
      </c>
      <c r="O462" s="17">
        <v>26790</v>
      </c>
      <c r="P462" s="17">
        <v>962</v>
      </c>
      <c r="Q462" s="17">
        <v>-14.798</v>
      </c>
      <c r="R462" s="17">
        <v>6662.6719999999996</v>
      </c>
      <c r="S462" s="17">
        <v>37.692999999999998</v>
      </c>
      <c r="T462" s="17">
        <v>-21.5</v>
      </c>
      <c r="U462" s="17">
        <v>-0.23200000000000001</v>
      </c>
      <c r="V462" s="17">
        <v>-3.0019999999999998</v>
      </c>
      <c r="W462" s="17">
        <v>16166.5322</v>
      </c>
      <c r="X462" s="17">
        <v>11758</v>
      </c>
      <c r="Y462" s="17">
        <v>39.015000000000001</v>
      </c>
      <c r="Z462" s="17">
        <v>-112.485</v>
      </c>
    </row>
    <row r="463" spans="1:26" x14ac:dyDescent="0.2">
      <c r="A463" s="27">
        <v>44967</v>
      </c>
      <c r="B463" s="17">
        <v>599.62</v>
      </c>
      <c r="C463" s="14">
        <v>7.585</v>
      </c>
      <c r="D463" s="17">
        <v>-266.97000000000003</v>
      </c>
      <c r="E463" s="17">
        <v>58.16</v>
      </c>
      <c r="F463" s="17">
        <v>77.525000000000006</v>
      </c>
      <c r="G463" s="17">
        <v>728.28499999999997</v>
      </c>
      <c r="H463" s="17">
        <v>10</v>
      </c>
      <c r="I463" s="17">
        <v>-139.00299999999999</v>
      </c>
      <c r="J463" s="17">
        <v>2110.893</v>
      </c>
      <c r="K463" s="17">
        <v>170.1</v>
      </c>
      <c r="L463" s="17">
        <v>8.48E-2</v>
      </c>
      <c r="M463" s="17">
        <v>188.61500000000001</v>
      </c>
      <c r="N463" s="17">
        <v>151.64500000000001</v>
      </c>
      <c r="O463" s="17">
        <v>28397.5</v>
      </c>
      <c r="P463" s="17">
        <v>923</v>
      </c>
      <c r="Q463" s="17">
        <v>-15.502000000000001</v>
      </c>
      <c r="R463" s="17">
        <v>6499.8620000000001</v>
      </c>
      <c r="S463" s="17">
        <v>39.024999999999999</v>
      </c>
      <c r="T463" s="17">
        <v>-20.7</v>
      </c>
      <c r="U463" s="17">
        <v>-0.21879999999999999</v>
      </c>
      <c r="V463" s="17">
        <v>-2.6970000000000001</v>
      </c>
      <c r="W463" s="17">
        <v>16166.5322</v>
      </c>
      <c r="X463" s="17">
        <v>11710.8</v>
      </c>
      <c r="Y463" s="17">
        <v>37.700000000000003</v>
      </c>
      <c r="Z463" s="17">
        <v>-108.01</v>
      </c>
    </row>
    <row r="464" spans="1:26" x14ac:dyDescent="0.2">
      <c r="A464" s="27">
        <v>44966</v>
      </c>
      <c r="B464" s="17">
        <v>602.27</v>
      </c>
      <c r="C464" s="14">
        <v>7.42</v>
      </c>
      <c r="D464" s="17">
        <v>-262</v>
      </c>
      <c r="E464" s="17">
        <v>60.4</v>
      </c>
      <c r="F464" s="17">
        <v>77.05</v>
      </c>
      <c r="G464" s="17">
        <v>702.94500000000005</v>
      </c>
      <c r="H464" s="17">
        <v>1</v>
      </c>
      <c r="I464" s="17">
        <v>-125.346</v>
      </c>
      <c r="J464" s="17">
        <v>2059.8000000000002</v>
      </c>
      <c r="K464" s="17">
        <v>180.1</v>
      </c>
      <c r="L464" s="17">
        <v>8.48E-2</v>
      </c>
      <c r="M464" s="17">
        <v>180.72</v>
      </c>
      <c r="N464" s="17">
        <v>149.96786</v>
      </c>
      <c r="O464" s="17">
        <v>24877.5</v>
      </c>
      <c r="P464" s="17">
        <v>907.5</v>
      </c>
      <c r="Q464" s="17">
        <v>-16.367999999999999</v>
      </c>
      <c r="R464" s="17">
        <v>5880.45</v>
      </c>
      <c r="S464" s="17">
        <v>34.183</v>
      </c>
      <c r="T464" s="17">
        <v>-20.8</v>
      </c>
      <c r="U464" s="17">
        <v>-0.24579999999999999</v>
      </c>
      <c r="V464" s="17">
        <v>-2.8050000000000002</v>
      </c>
      <c r="W464" s="17">
        <v>16166.5322</v>
      </c>
      <c r="X464" s="17">
        <v>11978</v>
      </c>
      <c r="Y464" s="17">
        <v>38.07</v>
      </c>
      <c r="Z464" s="17">
        <v>-107.5</v>
      </c>
    </row>
    <row r="465" spans="1:26" x14ac:dyDescent="0.2">
      <c r="A465" s="27">
        <v>44965</v>
      </c>
      <c r="B465" s="17">
        <v>549.09799999999996</v>
      </c>
      <c r="C465" s="14">
        <v>7.3979999999999997</v>
      </c>
      <c r="D465" s="17">
        <v>-268</v>
      </c>
      <c r="E465" s="17">
        <v>55.05</v>
      </c>
      <c r="F465" s="17">
        <v>78.349999999999994</v>
      </c>
      <c r="G465" s="17">
        <v>715.01499999999999</v>
      </c>
      <c r="H465" s="17">
        <v>4</v>
      </c>
      <c r="I465" s="17">
        <v>-149.49299999999999</v>
      </c>
      <c r="J465" s="17">
        <v>2066.9</v>
      </c>
      <c r="K465" s="17">
        <v>170.1</v>
      </c>
      <c r="L465" s="17">
        <v>9.0499999999999997E-2</v>
      </c>
      <c r="M465" s="17">
        <v>192.59</v>
      </c>
      <c r="N465" s="17">
        <v>149.17574999999999</v>
      </c>
      <c r="O465" s="17">
        <v>23530</v>
      </c>
      <c r="P465" s="17">
        <v>910</v>
      </c>
      <c r="Q465" s="17">
        <v>-18.25</v>
      </c>
      <c r="R465" s="17">
        <v>5929.25</v>
      </c>
      <c r="S465" s="17">
        <v>36.832999999999998</v>
      </c>
      <c r="T465" s="17">
        <v>-20.795000000000002</v>
      </c>
      <c r="U465" s="17">
        <v>-0.24279999999999999</v>
      </c>
      <c r="V465" s="17">
        <v>-2.9</v>
      </c>
      <c r="W465" s="17">
        <v>16166.5322</v>
      </c>
      <c r="X465" s="17">
        <v>11361.8</v>
      </c>
      <c r="Y465" s="17">
        <v>38.799999999999997</v>
      </c>
      <c r="Z465" s="17">
        <v>-106.95</v>
      </c>
    </row>
    <row r="466" spans="1:26" x14ac:dyDescent="0.2">
      <c r="A466" s="27">
        <v>44964</v>
      </c>
      <c r="B466" s="17">
        <v>566.39</v>
      </c>
      <c r="C466" s="14">
        <v>7.35</v>
      </c>
      <c r="D466" s="17">
        <v>-265.495</v>
      </c>
      <c r="E466" s="17">
        <v>56.25</v>
      </c>
      <c r="F466" s="17">
        <v>79</v>
      </c>
      <c r="G466" s="17">
        <v>737</v>
      </c>
      <c r="H466" s="17">
        <v>14</v>
      </c>
      <c r="I466" s="17">
        <v>-116.501</v>
      </c>
      <c r="J466" s="17">
        <v>2093</v>
      </c>
      <c r="K466" s="17">
        <v>180.1</v>
      </c>
      <c r="L466" s="17">
        <v>0.11550000000000001</v>
      </c>
      <c r="M466" s="17">
        <v>195.53800000000001</v>
      </c>
      <c r="N466" s="17">
        <v>148.87998999999999</v>
      </c>
      <c r="O466" s="17">
        <v>19515.3</v>
      </c>
      <c r="P466" s="17">
        <v>899</v>
      </c>
      <c r="Q466" s="17">
        <v>-15.59</v>
      </c>
      <c r="R466" s="17">
        <v>6378.6729999999998</v>
      </c>
      <c r="S466" s="17">
        <v>36.427999999999997</v>
      </c>
      <c r="T466" s="17">
        <v>-19.600000000000001</v>
      </c>
      <c r="U466" s="17">
        <v>-0.20250000000000001</v>
      </c>
      <c r="V466" s="17">
        <v>-3.0470000000000002</v>
      </c>
      <c r="W466" s="17">
        <v>16166.5322</v>
      </c>
      <c r="X466" s="17">
        <v>12453.5</v>
      </c>
      <c r="Y466" s="17">
        <v>39.6</v>
      </c>
      <c r="Z466" s="17">
        <v>-108.11499999999999</v>
      </c>
    </row>
    <row r="467" spans="1:26" x14ac:dyDescent="0.2">
      <c r="A467" s="27">
        <v>44963</v>
      </c>
      <c r="B467" s="17">
        <v>575.92999999999995</v>
      </c>
      <c r="C467" s="14">
        <v>7.5650000000000004</v>
      </c>
      <c r="D467" s="17">
        <v>-287</v>
      </c>
      <c r="E467" s="17">
        <v>56.825000000000003</v>
      </c>
      <c r="F467" s="17">
        <v>79.754999999999995</v>
      </c>
      <c r="G467" s="17">
        <v>741.71</v>
      </c>
      <c r="H467" s="17">
        <v>17</v>
      </c>
      <c r="I467" s="17">
        <v>-154.548</v>
      </c>
      <c r="J467" s="17">
        <v>2112.35</v>
      </c>
      <c r="K467" s="17">
        <v>180.1</v>
      </c>
      <c r="L467" s="17">
        <v>8.7300000000000003E-2</v>
      </c>
      <c r="M467" s="17">
        <v>192</v>
      </c>
      <c r="N467" s="17">
        <v>149.68235999999999</v>
      </c>
      <c r="O467" s="17">
        <v>20020</v>
      </c>
      <c r="P467" s="17">
        <v>921</v>
      </c>
      <c r="Q467" s="17">
        <v>-12.5</v>
      </c>
      <c r="R467" s="17">
        <v>6233.558</v>
      </c>
      <c r="S467" s="17">
        <v>39.159999999999997</v>
      </c>
      <c r="T467" s="17">
        <v>-18.375</v>
      </c>
      <c r="U467" s="17">
        <v>-0.217</v>
      </c>
      <c r="V467" s="17">
        <v>-3.0750000000000002</v>
      </c>
      <c r="W467" s="17">
        <v>16166.5322</v>
      </c>
      <c r="X467" s="17">
        <v>11571.8</v>
      </c>
      <c r="Y467" s="17">
        <v>40.268000000000001</v>
      </c>
      <c r="Z467" s="17">
        <v>-110.955</v>
      </c>
    </row>
    <row r="468" spans="1:26" x14ac:dyDescent="0.2">
      <c r="A468" s="27">
        <v>44960</v>
      </c>
      <c r="B468" s="17">
        <v>585</v>
      </c>
      <c r="C468" s="14">
        <v>7.41</v>
      </c>
      <c r="D468" s="17">
        <v>-285.32</v>
      </c>
      <c r="E468" s="17">
        <v>58.41</v>
      </c>
      <c r="F468" s="17">
        <v>80.599999999999994</v>
      </c>
      <c r="G468" s="17">
        <v>729.86900000000003</v>
      </c>
      <c r="H468" s="17">
        <v>8</v>
      </c>
      <c r="I468" s="17">
        <v>-100.87</v>
      </c>
      <c r="J468" s="17">
        <v>2094.1</v>
      </c>
      <c r="K468" s="17">
        <v>190.4</v>
      </c>
      <c r="L468" s="17">
        <v>0.01</v>
      </c>
      <c r="M468" s="17">
        <v>180.91499999999999</v>
      </c>
      <c r="N468" s="17">
        <v>139.69815</v>
      </c>
      <c r="O468" s="17">
        <v>16755</v>
      </c>
      <c r="P468" s="17">
        <v>930.5</v>
      </c>
      <c r="Q468" s="17">
        <v>-14.5</v>
      </c>
      <c r="R468" s="17">
        <v>6001.625</v>
      </c>
      <c r="S468" s="17">
        <v>38.773000000000003</v>
      </c>
      <c r="T468" s="17">
        <v>-17.11</v>
      </c>
      <c r="U468" s="17">
        <v>-0.26250000000000001</v>
      </c>
      <c r="V468" s="17">
        <v>-2.9220000000000002</v>
      </c>
      <c r="W468" s="17">
        <v>16166.5322</v>
      </c>
      <c r="X468" s="17">
        <v>11028.9</v>
      </c>
      <c r="Y468" s="17">
        <v>41.36</v>
      </c>
      <c r="Z468" s="17">
        <v>-106.34</v>
      </c>
    </row>
    <row r="469" spans="1:26" x14ac:dyDescent="0.2">
      <c r="A469" s="27">
        <v>44959</v>
      </c>
      <c r="B469" s="17">
        <v>598.38</v>
      </c>
      <c r="C469" s="14">
        <v>7</v>
      </c>
      <c r="D469" s="17">
        <v>-261.54000000000002</v>
      </c>
      <c r="E469" s="17">
        <v>59.125</v>
      </c>
      <c r="F469" s="17">
        <v>76.75</v>
      </c>
      <c r="G469" s="17">
        <v>692</v>
      </c>
      <c r="H469" s="17">
        <v>-7</v>
      </c>
      <c r="I469" s="17">
        <v>-111.771</v>
      </c>
      <c r="J469" s="17">
        <v>2079.1999999999998</v>
      </c>
      <c r="K469" s="17">
        <v>190.1</v>
      </c>
      <c r="L469" s="17">
        <v>7.6999999999999999E-2</v>
      </c>
      <c r="M469" s="17">
        <v>175.75</v>
      </c>
      <c r="N469" s="17">
        <v>145.80009000000001</v>
      </c>
      <c r="O469" s="17">
        <v>17765.099999999999</v>
      </c>
      <c r="P469" s="17">
        <v>838.5</v>
      </c>
      <c r="Q469" s="17">
        <v>-13.5</v>
      </c>
      <c r="R469" s="17">
        <v>6045.25</v>
      </c>
      <c r="S469" s="17">
        <v>41.942999999999998</v>
      </c>
      <c r="T469" s="17">
        <v>-16.53</v>
      </c>
      <c r="U469" s="17">
        <v>-0.29520000000000002</v>
      </c>
      <c r="V469" s="17">
        <v>-2.85</v>
      </c>
      <c r="W469" s="17">
        <v>16166.5322</v>
      </c>
      <c r="X469" s="17">
        <v>9918</v>
      </c>
      <c r="Y469" s="17">
        <v>39.722000000000001</v>
      </c>
      <c r="Z469" s="17">
        <v>-104.185</v>
      </c>
    </row>
    <row r="470" spans="1:26" x14ac:dyDescent="0.2">
      <c r="A470" s="27">
        <v>44958</v>
      </c>
      <c r="B470" s="17">
        <v>557.11</v>
      </c>
      <c r="C470" s="14">
        <v>7.45</v>
      </c>
      <c r="D470" s="17">
        <v>-258.5</v>
      </c>
      <c r="E470" s="17">
        <v>55.25</v>
      </c>
      <c r="F470" s="17">
        <v>77.05</v>
      </c>
      <c r="G470" s="17">
        <v>697</v>
      </c>
      <c r="H470" s="17">
        <v>-6</v>
      </c>
      <c r="I470" s="17">
        <v>-116.854</v>
      </c>
      <c r="J470" s="17">
        <v>1996.2</v>
      </c>
      <c r="K470" s="17">
        <v>190.1</v>
      </c>
      <c r="L470" s="17">
        <v>7.6999999999999999E-2</v>
      </c>
      <c r="M470" s="17">
        <v>187</v>
      </c>
      <c r="N470" s="17">
        <v>159.57825</v>
      </c>
      <c r="O470" s="17">
        <v>16955</v>
      </c>
      <c r="P470" s="17">
        <v>858.3</v>
      </c>
      <c r="Q470" s="17">
        <v>-16</v>
      </c>
      <c r="R470" s="17">
        <v>5948.75</v>
      </c>
      <c r="S470" s="17">
        <v>38.433</v>
      </c>
      <c r="T470" s="17">
        <v>-16.7</v>
      </c>
      <c r="U470" s="17">
        <v>-0.307</v>
      </c>
      <c r="V470" s="17">
        <v>-2.89</v>
      </c>
      <c r="W470" s="17">
        <v>16166.5322</v>
      </c>
      <c r="X470" s="17">
        <v>11569.3</v>
      </c>
      <c r="Y470" s="17">
        <v>40.877000000000002</v>
      </c>
      <c r="Z470" s="17">
        <v>-104.38500000000001</v>
      </c>
    </row>
    <row r="471" spans="1:26" x14ac:dyDescent="0.2">
      <c r="A471" s="27">
        <v>44957</v>
      </c>
      <c r="B471" s="17">
        <v>573</v>
      </c>
      <c r="C471" s="14">
        <v>7.6150000000000002</v>
      </c>
      <c r="D471" s="17">
        <v>-246</v>
      </c>
      <c r="E471" s="17">
        <v>55.4</v>
      </c>
      <c r="F471" s="17">
        <v>78.864999999999995</v>
      </c>
      <c r="G471" s="17">
        <v>712</v>
      </c>
      <c r="H471" s="17">
        <v>-1</v>
      </c>
      <c r="I471" s="17">
        <v>-191.64099999999999</v>
      </c>
      <c r="J471" s="17">
        <v>2054.4</v>
      </c>
      <c r="K471" s="17">
        <v>190.1</v>
      </c>
      <c r="L471" s="17">
        <v>7.6999999999999999E-2</v>
      </c>
      <c r="M471" s="17">
        <v>199.19</v>
      </c>
      <c r="N471" s="17">
        <v>157.89499000000001</v>
      </c>
      <c r="O471" s="17">
        <v>17992.5</v>
      </c>
      <c r="P471" s="17">
        <v>902</v>
      </c>
      <c r="Q471" s="17">
        <v>-13.5</v>
      </c>
      <c r="R471" s="17">
        <v>6077.3370000000004</v>
      </c>
      <c r="S471" s="17">
        <v>42.005000000000003</v>
      </c>
      <c r="T471" s="17">
        <v>-16.184999999999999</v>
      </c>
      <c r="U471" s="17">
        <v>-0.25850000000000001</v>
      </c>
      <c r="V471" s="17">
        <v>-2.823</v>
      </c>
      <c r="W471" s="17">
        <v>16166.5322</v>
      </c>
      <c r="X471" s="17">
        <v>12875</v>
      </c>
      <c r="Y471" s="17">
        <v>41.601999999999997</v>
      </c>
      <c r="Z471" s="17">
        <v>-107.1</v>
      </c>
    </row>
    <row r="472" spans="1:26" x14ac:dyDescent="0.2">
      <c r="A472" s="27">
        <v>44956</v>
      </c>
      <c r="B472" s="17">
        <v>578.91499999999996</v>
      </c>
      <c r="C472" s="14">
        <v>7.56</v>
      </c>
      <c r="D472" s="17">
        <v>-235</v>
      </c>
      <c r="E472" s="17">
        <v>56.74</v>
      </c>
      <c r="F472" s="17">
        <v>80</v>
      </c>
      <c r="G472" s="17">
        <v>730.88499999999999</v>
      </c>
      <c r="H472" s="17">
        <v>-10</v>
      </c>
      <c r="I472" s="17">
        <v>-99.85</v>
      </c>
      <c r="J472" s="17">
        <v>2076.8000000000002</v>
      </c>
      <c r="K472" s="17">
        <v>185.1</v>
      </c>
      <c r="L472" s="17">
        <v>5.2699999999999997E-2</v>
      </c>
      <c r="M472" s="17">
        <v>204.5</v>
      </c>
      <c r="N472" s="17">
        <v>170.99001000000001</v>
      </c>
      <c r="O472" s="17">
        <v>17000</v>
      </c>
      <c r="P472" s="17">
        <v>922</v>
      </c>
      <c r="Q472" s="17">
        <v>-17.75</v>
      </c>
      <c r="R472" s="17">
        <v>6237.13</v>
      </c>
      <c r="S472" s="17">
        <v>39.58</v>
      </c>
      <c r="T472" s="17">
        <v>-16.155000000000001</v>
      </c>
      <c r="U472" s="17">
        <v>-0.308</v>
      </c>
      <c r="V472" s="17">
        <v>-2.6230000000000002</v>
      </c>
      <c r="W472" s="17">
        <v>16166.5322</v>
      </c>
      <c r="X472" s="17">
        <v>12090.3</v>
      </c>
      <c r="Y472" s="17">
        <v>42.765000000000001</v>
      </c>
      <c r="Z472" s="17">
        <v>-109.825</v>
      </c>
    </row>
    <row r="473" spans="1:26" x14ac:dyDescent="0.2">
      <c r="A473" s="27">
        <v>44953</v>
      </c>
      <c r="B473" s="17">
        <v>599.22</v>
      </c>
      <c r="C473" s="14">
        <v>7.8</v>
      </c>
      <c r="D473" s="17">
        <v>-217</v>
      </c>
      <c r="E473" s="17">
        <v>58.29</v>
      </c>
      <c r="F473" s="17">
        <v>78.5</v>
      </c>
      <c r="G473" s="17">
        <v>702.505</v>
      </c>
      <c r="H473" s="17">
        <v>-2</v>
      </c>
      <c r="I473" s="17">
        <v>-154.5</v>
      </c>
      <c r="J473" s="17">
        <v>2010.5</v>
      </c>
      <c r="K473" s="17">
        <v>185.1</v>
      </c>
      <c r="L473" s="17">
        <v>0.04</v>
      </c>
      <c r="M473" s="17">
        <v>194.93199999999999</v>
      </c>
      <c r="N473" s="17">
        <v>161.25998999999999</v>
      </c>
      <c r="O473" s="17">
        <v>18475</v>
      </c>
      <c r="P473" s="17">
        <v>875</v>
      </c>
      <c r="Q473" s="17">
        <v>-15.242000000000001</v>
      </c>
      <c r="R473" s="17">
        <v>5976</v>
      </c>
      <c r="S473" s="17">
        <v>29.585000000000001</v>
      </c>
      <c r="T473" s="17">
        <v>-16.25</v>
      </c>
      <c r="U473" s="17">
        <v>-0.2472</v>
      </c>
      <c r="V473" s="17">
        <v>-2.4249999999999998</v>
      </c>
      <c r="W473" s="17">
        <v>16166.5322</v>
      </c>
      <c r="X473" s="17">
        <v>12298.5</v>
      </c>
      <c r="Y473" s="17">
        <v>40.655000000000001</v>
      </c>
      <c r="Z473" s="17">
        <v>-103.15</v>
      </c>
    </row>
    <row r="474" spans="1:26" x14ac:dyDescent="0.2">
      <c r="A474" s="27">
        <v>44952</v>
      </c>
      <c r="B474" s="17">
        <v>593.79</v>
      </c>
      <c r="C474" s="14">
        <v>7.79</v>
      </c>
      <c r="D474" s="17">
        <v>-233.375</v>
      </c>
      <c r="E474" s="17">
        <v>56.5</v>
      </c>
      <c r="F474" s="17">
        <v>79</v>
      </c>
      <c r="G474" s="17">
        <v>694.5</v>
      </c>
      <c r="H474" s="17">
        <v>-10</v>
      </c>
      <c r="I474" s="17">
        <v>-144.24299999999999</v>
      </c>
      <c r="J474" s="17">
        <v>2046.5</v>
      </c>
      <c r="K474" s="17">
        <v>195</v>
      </c>
      <c r="L474" s="17">
        <v>2.8500000000000001E-2</v>
      </c>
      <c r="M474" s="17">
        <v>195.45500000000001</v>
      </c>
      <c r="N474" s="17">
        <v>163.47501</v>
      </c>
      <c r="O474" s="17">
        <v>14247.5</v>
      </c>
      <c r="P474" s="17">
        <v>846</v>
      </c>
      <c r="Q474" s="17">
        <v>-16.875</v>
      </c>
      <c r="R474" s="17">
        <v>6051.15</v>
      </c>
      <c r="S474" s="17">
        <v>32.19</v>
      </c>
      <c r="T474" s="17">
        <v>-15.25</v>
      </c>
      <c r="U474" s="17">
        <v>-0.22800000000000001</v>
      </c>
      <c r="V474" s="17">
        <v>-2.3210000000000002</v>
      </c>
      <c r="W474" s="17">
        <v>16166.5322</v>
      </c>
      <c r="X474" s="17">
        <v>11491</v>
      </c>
      <c r="Y474" s="17">
        <v>41</v>
      </c>
      <c r="Z474" s="17">
        <v>-102.98</v>
      </c>
    </row>
    <row r="475" spans="1:26" x14ac:dyDescent="0.2">
      <c r="A475" s="27">
        <v>44951</v>
      </c>
      <c r="B475" s="17">
        <v>559.21299999999997</v>
      </c>
      <c r="C475" s="14">
        <v>7.0250000000000004</v>
      </c>
      <c r="D475" s="17">
        <v>-239.01300000000001</v>
      </c>
      <c r="E475" s="17">
        <v>54.593000000000004</v>
      </c>
      <c r="F475" s="17">
        <v>79</v>
      </c>
      <c r="G475" s="17">
        <v>687.5</v>
      </c>
      <c r="H475" s="17">
        <v>-7</v>
      </c>
      <c r="I475" s="17">
        <v>-162.273</v>
      </c>
      <c r="J475" s="17">
        <v>2040</v>
      </c>
      <c r="K475" s="17">
        <v>195.1</v>
      </c>
      <c r="L475" s="17">
        <v>6.1499999999999999E-2</v>
      </c>
      <c r="M475" s="17">
        <v>189.655</v>
      </c>
      <c r="N475" s="17">
        <v>153.22935000000001</v>
      </c>
      <c r="O475" s="17">
        <v>15760</v>
      </c>
      <c r="P475" s="17">
        <v>866.9</v>
      </c>
      <c r="Q475" s="17">
        <v>-17</v>
      </c>
      <c r="R475" s="17">
        <v>5614.65</v>
      </c>
      <c r="S475" s="17">
        <v>31.757999999999999</v>
      </c>
      <c r="T475" s="17">
        <v>-15.605</v>
      </c>
      <c r="U475" s="17">
        <v>-0.219</v>
      </c>
      <c r="V475" s="17">
        <v>-2.093</v>
      </c>
      <c r="W475" s="17">
        <v>16166.5322</v>
      </c>
      <c r="X475" s="17">
        <v>10566</v>
      </c>
      <c r="Y475" s="17">
        <v>41.484999999999999</v>
      </c>
      <c r="Z475" s="17">
        <v>-102.52</v>
      </c>
    </row>
    <row r="476" spans="1:26" x14ac:dyDescent="0.2">
      <c r="A476" s="27">
        <v>44950</v>
      </c>
      <c r="B476" s="17">
        <v>569.255</v>
      </c>
      <c r="C476" s="14">
        <v>6.88</v>
      </c>
      <c r="D476" s="17">
        <v>-240.88499999999999</v>
      </c>
      <c r="E476" s="17">
        <v>55.814999999999998</v>
      </c>
      <c r="F476" s="17">
        <v>81.5</v>
      </c>
      <c r="G476" s="17">
        <v>690</v>
      </c>
      <c r="H476" s="17">
        <v>-12</v>
      </c>
      <c r="I476" s="17">
        <v>-239.887</v>
      </c>
      <c r="J476" s="17">
        <v>2110.6999999999998</v>
      </c>
      <c r="K476" s="17">
        <v>195.1</v>
      </c>
      <c r="L476" s="17">
        <v>0.1623</v>
      </c>
      <c r="M476" s="17">
        <v>190.505</v>
      </c>
      <c r="N476" s="17">
        <v>170.52135999999999</v>
      </c>
      <c r="O476" s="17">
        <v>15230.1</v>
      </c>
      <c r="P476" s="17">
        <v>915</v>
      </c>
      <c r="Q476" s="17">
        <v>-22.5</v>
      </c>
      <c r="R476" s="17">
        <v>5162.5529999999999</v>
      </c>
      <c r="S476" s="17">
        <v>29.335000000000001</v>
      </c>
      <c r="T476" s="17">
        <v>-15.824999999999999</v>
      </c>
      <c r="U476" s="17">
        <v>-0.2175</v>
      </c>
      <c r="V476" s="17">
        <v>-2.1970000000000001</v>
      </c>
      <c r="W476" s="17">
        <v>16166.5322</v>
      </c>
      <c r="X476" s="17">
        <v>10011</v>
      </c>
      <c r="Y476" s="17">
        <v>42.378</v>
      </c>
      <c r="Z476" s="17">
        <v>-104.455</v>
      </c>
    </row>
    <row r="477" spans="1:26" x14ac:dyDescent="0.2">
      <c r="A477" s="27">
        <v>44949</v>
      </c>
      <c r="B477" s="17">
        <v>576.48</v>
      </c>
      <c r="C477" s="14">
        <v>6.9749999999999996</v>
      </c>
      <c r="D477" s="17">
        <v>-234.3</v>
      </c>
      <c r="E477" s="17">
        <v>56</v>
      </c>
      <c r="F477" s="17">
        <v>82.5</v>
      </c>
      <c r="G477" s="17">
        <v>699.63</v>
      </c>
      <c r="H477" s="17">
        <v>-8</v>
      </c>
      <c r="I477" s="17">
        <v>-129.59</v>
      </c>
      <c r="J477" s="17">
        <v>2143.069</v>
      </c>
      <c r="K477" s="17">
        <v>175.1</v>
      </c>
      <c r="L477" s="17">
        <v>-6.6500000000000004E-2</v>
      </c>
      <c r="M477" s="17">
        <v>193.37</v>
      </c>
      <c r="N477" s="17">
        <v>168.3058</v>
      </c>
      <c r="O477" s="17">
        <v>16745</v>
      </c>
      <c r="P477" s="17">
        <v>899</v>
      </c>
      <c r="Q477" s="17">
        <v>-24</v>
      </c>
      <c r="R477" s="17">
        <v>4941.08</v>
      </c>
      <c r="S477" s="17">
        <v>27.527999999999999</v>
      </c>
      <c r="T477" s="17">
        <v>-15.58</v>
      </c>
      <c r="U477" s="17">
        <v>-0.2205</v>
      </c>
      <c r="V477" s="17">
        <v>-2.1970000000000001</v>
      </c>
      <c r="W477" s="17">
        <v>16166.5322</v>
      </c>
      <c r="X477" s="17">
        <v>7715.8</v>
      </c>
      <c r="Y477" s="17">
        <v>43.140999999999998</v>
      </c>
      <c r="Z477" s="17">
        <v>-106.36</v>
      </c>
    </row>
    <row r="478" spans="1:26" x14ac:dyDescent="0.2">
      <c r="A478" s="27">
        <v>44946</v>
      </c>
      <c r="B478" s="17">
        <v>560.33799999999997</v>
      </c>
      <c r="C478" s="14">
        <v>6.57</v>
      </c>
      <c r="D478" s="17">
        <v>-233.2</v>
      </c>
      <c r="E478" s="17">
        <v>58.411999999999999</v>
      </c>
      <c r="F478" s="17">
        <v>80.5</v>
      </c>
      <c r="G478" s="17">
        <v>689.01</v>
      </c>
      <c r="H478" s="17">
        <v>-14</v>
      </c>
      <c r="I478" s="17">
        <v>-182.72399999999999</v>
      </c>
      <c r="J478" s="17">
        <v>2102.857</v>
      </c>
      <c r="K478" s="17">
        <v>175.1</v>
      </c>
      <c r="L478" s="17">
        <v>9.0800000000000006E-2</v>
      </c>
      <c r="M478" s="17">
        <v>188.1</v>
      </c>
      <c r="N478" s="17">
        <v>169.02026000000001</v>
      </c>
      <c r="O478" s="17">
        <v>16762.5</v>
      </c>
      <c r="P478" s="17">
        <v>852.9</v>
      </c>
      <c r="Q478" s="17">
        <v>-24.25</v>
      </c>
      <c r="R478" s="17">
        <v>5295.62</v>
      </c>
      <c r="S478" s="17">
        <v>28</v>
      </c>
      <c r="T478" s="17">
        <v>-15.475</v>
      </c>
      <c r="U478" s="17">
        <v>-0.21</v>
      </c>
      <c r="V478" s="17">
        <v>-2.1970000000000001</v>
      </c>
      <c r="W478" s="17">
        <v>16166.5322</v>
      </c>
      <c r="X478" s="17">
        <v>6997.8</v>
      </c>
      <c r="Y478" s="17">
        <v>41.973999999999997</v>
      </c>
      <c r="Z478" s="17">
        <v>-101.87</v>
      </c>
    </row>
    <row r="479" spans="1:26" x14ac:dyDescent="0.2">
      <c r="A479" s="27">
        <v>44945</v>
      </c>
      <c r="B479" s="17">
        <v>583</v>
      </c>
      <c r="C479" s="14">
        <v>6.61</v>
      </c>
      <c r="D479" s="17">
        <v>-264</v>
      </c>
      <c r="E479" s="17">
        <v>59.15</v>
      </c>
      <c r="F479" s="17">
        <v>81.05</v>
      </c>
      <c r="G479" s="17">
        <v>680</v>
      </c>
      <c r="H479" s="17">
        <v>-3</v>
      </c>
      <c r="I479" s="17">
        <v>-94.671000000000006</v>
      </c>
      <c r="J479" s="17">
        <v>2110.857</v>
      </c>
      <c r="K479" s="17">
        <v>175.1</v>
      </c>
      <c r="L479" s="17">
        <v>4.9700000000000001E-2</v>
      </c>
      <c r="M479" s="17">
        <v>192.15</v>
      </c>
      <c r="N479" s="17">
        <v>144.935</v>
      </c>
      <c r="O479" s="17">
        <v>15990</v>
      </c>
      <c r="P479" s="17">
        <v>857.4</v>
      </c>
      <c r="Q479" s="17">
        <v>-19.297999999999998</v>
      </c>
      <c r="R479" s="17">
        <v>5479.8</v>
      </c>
      <c r="S479" s="17">
        <v>26.504999999999999</v>
      </c>
      <c r="T479" s="17">
        <v>-14.503</v>
      </c>
      <c r="U479" s="17">
        <v>-0.217</v>
      </c>
      <c r="V479" s="17">
        <v>-2.222</v>
      </c>
      <c r="W479" s="17">
        <v>16166.5322</v>
      </c>
      <c r="X479" s="17">
        <v>4041.3</v>
      </c>
      <c r="Y479" s="17">
        <v>42.057000000000002</v>
      </c>
      <c r="Z479" s="17">
        <v>-100.705</v>
      </c>
    </row>
    <row r="480" spans="1:26" x14ac:dyDescent="0.2">
      <c r="A480" s="27">
        <v>44944</v>
      </c>
      <c r="B480" s="17">
        <v>536.68499999999995</v>
      </c>
      <c r="C480" s="14">
        <v>6.0350000000000001</v>
      </c>
      <c r="D480" s="17">
        <v>-266</v>
      </c>
      <c r="E480" s="17">
        <v>55.743000000000002</v>
      </c>
      <c r="F480" s="17">
        <v>81.150000000000006</v>
      </c>
      <c r="G480" s="17">
        <v>672.04499999999996</v>
      </c>
      <c r="H480" s="17">
        <v>-9</v>
      </c>
      <c r="I480" s="17">
        <v>-85.754000000000005</v>
      </c>
      <c r="J480" s="17">
        <v>2117.5</v>
      </c>
      <c r="K480" s="17">
        <v>175.1</v>
      </c>
      <c r="L480" s="17">
        <v>-1.6199999999999999E-2</v>
      </c>
      <c r="M480" s="17">
        <v>190.04</v>
      </c>
      <c r="N480" s="17">
        <v>135</v>
      </c>
      <c r="O480" s="17">
        <v>7976.3</v>
      </c>
      <c r="P480" s="17">
        <v>804</v>
      </c>
      <c r="Q480" s="17">
        <v>-22.425000000000001</v>
      </c>
      <c r="R480" s="17">
        <v>5780.42</v>
      </c>
      <c r="S480" s="17">
        <v>26.5</v>
      </c>
      <c r="T480" s="17">
        <v>-13.5</v>
      </c>
      <c r="U480" s="17">
        <v>-0.28499999999999998</v>
      </c>
      <c r="V480" s="17">
        <v>-2.1749999999999998</v>
      </c>
      <c r="W480" s="17">
        <v>16166.5322</v>
      </c>
      <c r="X480" s="17">
        <v>4101</v>
      </c>
      <c r="Y480" s="17">
        <v>42.421999999999997</v>
      </c>
      <c r="Z480" s="17">
        <v>-101.24</v>
      </c>
    </row>
    <row r="481" spans="1:26" x14ac:dyDescent="0.2">
      <c r="A481" s="27">
        <v>44943</v>
      </c>
      <c r="B481" s="17">
        <v>554.78700000000003</v>
      </c>
      <c r="C481" s="14">
        <v>6.16</v>
      </c>
      <c r="D481" s="17">
        <v>-242.63499999999999</v>
      </c>
      <c r="E481" s="17">
        <v>56.4</v>
      </c>
      <c r="F481" s="17">
        <v>80</v>
      </c>
      <c r="G481" s="17">
        <v>696.06500000000005</v>
      </c>
      <c r="H481" s="17">
        <v>-6</v>
      </c>
      <c r="I481" s="17">
        <v>-160.47999999999999</v>
      </c>
      <c r="J481" s="17">
        <v>2130</v>
      </c>
      <c r="K481" s="17">
        <v>175.1</v>
      </c>
      <c r="L481" s="17">
        <v>2.8199999999999999E-2</v>
      </c>
      <c r="M481" s="17">
        <v>189.5</v>
      </c>
      <c r="N481" s="17">
        <v>135.02459999999999</v>
      </c>
      <c r="O481" s="17">
        <v>15297.5</v>
      </c>
      <c r="P481" s="17">
        <v>842.2</v>
      </c>
      <c r="Q481" s="17">
        <v>-20.292000000000002</v>
      </c>
      <c r="R481" s="17">
        <v>6256</v>
      </c>
      <c r="S481" s="17">
        <v>28.292999999999999</v>
      </c>
      <c r="T481" s="17">
        <v>-14.5</v>
      </c>
      <c r="U481" s="17">
        <v>-0.23150000000000001</v>
      </c>
      <c r="V481" s="17">
        <v>-2.4049999999999998</v>
      </c>
      <c r="W481" s="17">
        <v>16166.5322</v>
      </c>
      <c r="X481" s="17">
        <v>2915</v>
      </c>
      <c r="Y481" s="17">
        <v>43.281999999999996</v>
      </c>
      <c r="Z481" s="17">
        <v>-102.435</v>
      </c>
    </row>
    <row r="482" spans="1:26" x14ac:dyDescent="0.2">
      <c r="A482" s="27">
        <v>44942</v>
      </c>
      <c r="B482" s="17">
        <v>569.19000000000005</v>
      </c>
      <c r="C482" s="14">
        <v>6.5010000000000003</v>
      </c>
      <c r="D482" s="17">
        <v>-229.65</v>
      </c>
      <c r="E482" s="17">
        <v>56.975000000000001</v>
      </c>
      <c r="F482" s="17">
        <v>83.5</v>
      </c>
      <c r="G482" s="17">
        <v>694.995</v>
      </c>
      <c r="H482" s="17">
        <v>-23</v>
      </c>
      <c r="I482" s="17">
        <v>-77.099999999999994</v>
      </c>
      <c r="J482" s="17">
        <v>2167.5659999999998</v>
      </c>
      <c r="K482" s="17">
        <v>185</v>
      </c>
      <c r="L482" s="17">
        <v>5.6500000000000002E-2</v>
      </c>
      <c r="M482" s="17">
        <v>199.74</v>
      </c>
      <c r="N482" s="17">
        <v>143.31653</v>
      </c>
      <c r="O482" s="17">
        <v>17090</v>
      </c>
      <c r="P482" s="17">
        <v>863</v>
      </c>
      <c r="Q482" s="17">
        <v>-18.18</v>
      </c>
      <c r="R482" s="17">
        <v>5832.902</v>
      </c>
      <c r="S482" s="17">
        <v>27.047999999999998</v>
      </c>
      <c r="T482" s="17">
        <v>-13.29</v>
      </c>
      <c r="U482" s="17">
        <v>-0.23200000000000001</v>
      </c>
      <c r="V482" s="17">
        <v>-2.2999999999999998</v>
      </c>
      <c r="W482" s="17">
        <v>16166.5322</v>
      </c>
      <c r="X482" s="17">
        <v>721</v>
      </c>
      <c r="Y482" s="17">
        <v>44.277000000000001</v>
      </c>
      <c r="Z482" s="17">
        <v>-103.572</v>
      </c>
    </row>
    <row r="483" spans="1:26" x14ac:dyDescent="0.2">
      <c r="A483" s="27">
        <v>44939</v>
      </c>
      <c r="B483" s="17">
        <v>547.16</v>
      </c>
      <c r="C483" s="14">
        <v>6.34</v>
      </c>
      <c r="D483" s="17">
        <v>-250.07</v>
      </c>
      <c r="E483" s="17">
        <v>59.35</v>
      </c>
      <c r="F483" s="17">
        <v>82</v>
      </c>
      <c r="G483" s="17">
        <v>654.76499999999999</v>
      </c>
      <c r="H483" s="17">
        <v>-27</v>
      </c>
      <c r="I483" s="17">
        <v>-75.97</v>
      </c>
      <c r="J483" s="17">
        <v>2145.424</v>
      </c>
      <c r="K483" s="17">
        <v>185</v>
      </c>
      <c r="L483" s="17">
        <v>0.08</v>
      </c>
      <c r="M483" s="17">
        <v>197.8</v>
      </c>
      <c r="N483" s="17">
        <v>133.24501000000001</v>
      </c>
      <c r="O483" s="17">
        <v>15290</v>
      </c>
      <c r="P483" s="17">
        <v>787</v>
      </c>
      <c r="Q483" s="17">
        <v>-25.25</v>
      </c>
      <c r="R483" s="17">
        <v>5927.05</v>
      </c>
      <c r="S483" s="17">
        <v>24.97</v>
      </c>
      <c r="T483" s="17">
        <v>-13.984999999999999</v>
      </c>
      <c r="U483" s="17">
        <v>-0.26750000000000002</v>
      </c>
      <c r="V483" s="17">
        <v>-2.17</v>
      </c>
      <c r="W483" s="17">
        <v>16166.5322</v>
      </c>
      <c r="X483" s="17">
        <v>2294</v>
      </c>
      <c r="Y483" s="17">
        <v>42.945</v>
      </c>
      <c r="Z483" s="17">
        <v>-99.462999999999994</v>
      </c>
    </row>
    <row r="484" spans="1:26" x14ac:dyDescent="0.2">
      <c r="A484" s="27">
        <v>44938</v>
      </c>
      <c r="B484" s="17">
        <v>601.53</v>
      </c>
      <c r="C484" s="14">
        <v>6.4829999999999997</v>
      </c>
      <c r="D484" s="17">
        <v>-260</v>
      </c>
      <c r="E484" s="17">
        <v>57.494999999999997</v>
      </c>
      <c r="F484" s="17">
        <v>81.5</v>
      </c>
      <c r="G484" s="17">
        <v>680.495</v>
      </c>
      <c r="H484" s="17">
        <v>-23</v>
      </c>
      <c r="I484" s="17">
        <v>-36.768999999999998</v>
      </c>
      <c r="J484" s="17">
        <v>2037.0630000000001</v>
      </c>
      <c r="K484" s="17">
        <v>200</v>
      </c>
      <c r="L484" s="17">
        <v>0.10050000000000001</v>
      </c>
      <c r="M484" s="17">
        <v>198.14500000000001</v>
      </c>
      <c r="N484" s="17">
        <v>132.125</v>
      </c>
      <c r="O484" s="17">
        <v>14155</v>
      </c>
      <c r="P484" s="17">
        <v>786.9</v>
      </c>
      <c r="Q484" s="17">
        <v>-26</v>
      </c>
      <c r="R484" s="17">
        <v>4948.79</v>
      </c>
      <c r="S484" s="17">
        <v>28.824999999999999</v>
      </c>
      <c r="T484" s="17">
        <v>-14.425000000000001</v>
      </c>
      <c r="U484" s="17">
        <v>-0.26700000000000002</v>
      </c>
      <c r="V484" s="17">
        <v>-2.02</v>
      </c>
      <c r="W484" s="17">
        <v>16166.5322</v>
      </c>
      <c r="X484" s="17">
        <v>0</v>
      </c>
      <c r="Y484" s="17">
        <v>43.152999999999999</v>
      </c>
      <c r="Z484" s="17">
        <v>-100.107</v>
      </c>
    </row>
    <row r="485" spans="1:26" x14ac:dyDescent="0.2">
      <c r="A485" s="27">
        <v>44937</v>
      </c>
      <c r="B485" s="17">
        <v>557.78499999999997</v>
      </c>
      <c r="C485" s="14">
        <v>6.3</v>
      </c>
      <c r="D485" s="17">
        <v>-278.5</v>
      </c>
      <c r="E485" s="17">
        <v>54.704999999999998</v>
      </c>
      <c r="F485" s="17">
        <v>83.5</v>
      </c>
      <c r="G485" s="17">
        <v>676.5</v>
      </c>
      <c r="H485" s="17">
        <v>-13.002000000000001</v>
      </c>
      <c r="I485" s="17">
        <v>-28.867999999999999</v>
      </c>
      <c r="J485" s="17">
        <v>2051.7139999999999</v>
      </c>
      <c r="K485" s="17">
        <v>190.1</v>
      </c>
      <c r="L485" s="17">
        <v>7.4200000000000002E-2</v>
      </c>
      <c r="M485" s="17">
        <v>204.70500000000001</v>
      </c>
      <c r="N485" s="17">
        <v>133.28316000000001</v>
      </c>
      <c r="O485" s="17">
        <v>19835</v>
      </c>
      <c r="P485" s="17">
        <v>796</v>
      </c>
      <c r="Q485" s="17">
        <v>-24.503</v>
      </c>
      <c r="R485" s="17">
        <v>5339.75</v>
      </c>
      <c r="S485" s="17">
        <v>23.72</v>
      </c>
      <c r="T485" s="17">
        <v>-13.06</v>
      </c>
      <c r="U485" s="17">
        <v>-0.26650000000000001</v>
      </c>
      <c r="V485" s="17">
        <v>-2.15</v>
      </c>
      <c r="W485" s="17">
        <v>16166.5322</v>
      </c>
      <c r="X485" s="17">
        <v>4517</v>
      </c>
      <c r="Y485" s="17">
        <v>43.545000000000002</v>
      </c>
      <c r="Z485" s="17">
        <v>-103.67</v>
      </c>
    </row>
    <row r="486" spans="1:26" x14ac:dyDescent="0.2">
      <c r="A486" s="27">
        <v>44936</v>
      </c>
      <c r="B486" s="17">
        <v>582.42200000000003</v>
      </c>
      <c r="C486" s="14">
        <v>7.0250000000000004</v>
      </c>
      <c r="D486" s="17">
        <v>-285</v>
      </c>
      <c r="E486" s="17">
        <v>55.85</v>
      </c>
      <c r="F486" s="17">
        <v>84.5</v>
      </c>
      <c r="G486" s="17">
        <v>670</v>
      </c>
      <c r="H486" s="17">
        <v>-7</v>
      </c>
      <c r="I486" s="17">
        <v>-104.871</v>
      </c>
      <c r="J486" s="17">
        <v>2062.143</v>
      </c>
      <c r="K486" s="17">
        <v>200</v>
      </c>
      <c r="L486" s="17">
        <v>0.09</v>
      </c>
      <c r="M486" s="17">
        <v>204.97</v>
      </c>
      <c r="N486" s="17">
        <v>142.29881</v>
      </c>
      <c r="O486" s="17">
        <v>20050</v>
      </c>
      <c r="P486" s="17">
        <v>803.7</v>
      </c>
      <c r="Q486" s="17">
        <v>-24.25</v>
      </c>
      <c r="R486" s="17">
        <v>6041.25</v>
      </c>
      <c r="S486" s="17">
        <v>30.545000000000002</v>
      </c>
      <c r="T486" s="17">
        <v>-12.6</v>
      </c>
      <c r="U486" s="17">
        <v>-0.27029999999999998</v>
      </c>
      <c r="V486" s="17">
        <v>-2.15</v>
      </c>
      <c r="W486" s="17">
        <v>16166.5322</v>
      </c>
      <c r="X486" s="17">
        <v>13477</v>
      </c>
      <c r="Y486" s="17">
        <v>44.13</v>
      </c>
      <c r="Z486" s="17">
        <v>-105.64</v>
      </c>
    </row>
    <row r="487" spans="1:26" x14ac:dyDescent="0.2">
      <c r="A487" s="27">
        <v>44935</v>
      </c>
      <c r="B487" s="17">
        <v>601.41200000000003</v>
      </c>
      <c r="C487" s="14">
        <v>7.3259999999999996</v>
      </c>
      <c r="D487" s="17">
        <v>-293.66500000000002</v>
      </c>
      <c r="E487" s="17">
        <v>61.47</v>
      </c>
      <c r="F487" s="17">
        <v>85</v>
      </c>
      <c r="G487" s="17">
        <v>672</v>
      </c>
      <c r="H487" s="17">
        <v>-4</v>
      </c>
      <c r="I487" s="17">
        <v>-97.489000000000004</v>
      </c>
      <c r="J487" s="17">
        <v>2108.143</v>
      </c>
      <c r="K487" s="17">
        <v>200.1</v>
      </c>
      <c r="L487" s="17">
        <v>9.6000000000000002E-2</v>
      </c>
      <c r="M487" s="17">
        <v>199.995</v>
      </c>
      <c r="N487" s="17">
        <v>142.67766</v>
      </c>
      <c r="O487" s="17">
        <v>23020</v>
      </c>
      <c r="P487" s="17">
        <v>821.8</v>
      </c>
      <c r="Q487" s="17">
        <v>-29.5</v>
      </c>
      <c r="R487" s="17">
        <v>6606.84</v>
      </c>
      <c r="S487" s="17">
        <v>28.515000000000001</v>
      </c>
      <c r="T487" s="17">
        <v>-13.125</v>
      </c>
      <c r="U487" s="17">
        <v>-0.30649999999999999</v>
      </c>
      <c r="V487" s="17">
        <v>-2.105</v>
      </c>
      <c r="W487" s="17">
        <v>16166.5322</v>
      </c>
      <c r="X487" s="17">
        <v>16486</v>
      </c>
      <c r="Y487" s="17">
        <v>44.66</v>
      </c>
      <c r="Z487" s="17">
        <v>-106.66200000000001</v>
      </c>
    </row>
    <row r="488" spans="1:26" x14ac:dyDescent="0.2">
      <c r="A488" s="27">
        <v>44932</v>
      </c>
      <c r="B488" s="17">
        <v>593.51</v>
      </c>
      <c r="C488" s="14">
        <v>7.6449999999999996</v>
      </c>
      <c r="D488" s="17">
        <v>-313.02999999999997</v>
      </c>
      <c r="E488" s="17">
        <v>60.924999999999997</v>
      </c>
      <c r="F488" s="17">
        <v>80.400000000000006</v>
      </c>
      <c r="G488" s="17">
        <v>650.01</v>
      </c>
      <c r="H488" s="17">
        <v>-4</v>
      </c>
      <c r="I488" s="17">
        <v>-188.94200000000001</v>
      </c>
      <c r="J488" s="17">
        <v>2047.924</v>
      </c>
      <c r="K488" s="17">
        <v>210.1</v>
      </c>
      <c r="L488" s="17">
        <v>0.17749999999999999</v>
      </c>
      <c r="M488" s="17">
        <v>187.67</v>
      </c>
      <c r="N488" s="17">
        <v>139.76499999999999</v>
      </c>
      <c r="O488" s="17">
        <v>18452.5</v>
      </c>
      <c r="P488" s="17">
        <v>813</v>
      </c>
      <c r="Q488" s="17">
        <v>-31.5</v>
      </c>
      <c r="R488" s="17">
        <v>8077.6229999999996</v>
      </c>
      <c r="S488" s="17">
        <v>27.597999999999999</v>
      </c>
      <c r="T488" s="17">
        <v>-14.324999999999999</v>
      </c>
      <c r="U488" s="17">
        <v>-0.2072</v>
      </c>
      <c r="V488" s="17">
        <v>-2.0830000000000002</v>
      </c>
      <c r="W488" s="17">
        <v>16166.5322</v>
      </c>
      <c r="X488" s="17">
        <v>17201.8</v>
      </c>
      <c r="Y488" s="17">
        <v>43.164999999999999</v>
      </c>
      <c r="Z488" s="17">
        <v>-107.19499999999999</v>
      </c>
    </row>
    <row r="489" spans="1:26" x14ac:dyDescent="0.2">
      <c r="A489" s="27">
        <v>44931</v>
      </c>
      <c r="B489" s="17">
        <v>633.20000000000005</v>
      </c>
      <c r="C489" s="14">
        <v>8.3149999999999995</v>
      </c>
      <c r="D489" s="17">
        <v>-316.48</v>
      </c>
      <c r="E489" s="17">
        <v>61.38</v>
      </c>
      <c r="F489" s="17">
        <v>81.849999999999994</v>
      </c>
      <c r="G489" s="17">
        <v>649.22</v>
      </c>
      <c r="H489" s="17">
        <v>-4</v>
      </c>
      <c r="I489" s="17">
        <v>-148.215</v>
      </c>
      <c r="J489" s="17">
        <v>2082.5</v>
      </c>
      <c r="K489" s="17">
        <v>215.1</v>
      </c>
      <c r="L489" s="17">
        <v>0.192</v>
      </c>
      <c r="M489" s="17">
        <v>189.5</v>
      </c>
      <c r="N489" s="17">
        <v>146.52663999999999</v>
      </c>
      <c r="O489" s="17">
        <v>16130.1</v>
      </c>
      <c r="P489" s="17">
        <v>814</v>
      </c>
      <c r="Q489" s="17">
        <v>-29</v>
      </c>
      <c r="R489" s="17">
        <v>8630.9500000000007</v>
      </c>
      <c r="S489" s="17">
        <v>28.562999999999999</v>
      </c>
      <c r="T489" s="17">
        <v>-15</v>
      </c>
      <c r="U489" s="17">
        <v>-0.1895</v>
      </c>
      <c r="V489" s="17">
        <v>-2.0449999999999999</v>
      </c>
      <c r="W489" s="17">
        <v>16166.5322</v>
      </c>
      <c r="X489" s="17">
        <v>20475</v>
      </c>
      <c r="Y489" s="17">
        <v>43.161999999999999</v>
      </c>
      <c r="Z489" s="17">
        <v>-105.26</v>
      </c>
    </row>
    <row r="490" spans="1:26" x14ac:dyDescent="0.2">
      <c r="A490" s="27">
        <v>44930</v>
      </c>
      <c r="B490" s="17">
        <v>599.64200000000005</v>
      </c>
      <c r="C490" s="14">
        <v>7.3650000000000002</v>
      </c>
      <c r="D490" s="17">
        <v>-311.06</v>
      </c>
      <c r="E490" s="17">
        <v>53.094999999999999</v>
      </c>
      <c r="F490" s="17">
        <v>81.239999999999995</v>
      </c>
      <c r="G490" s="17">
        <v>666.42</v>
      </c>
      <c r="H490" s="17">
        <v>-5</v>
      </c>
      <c r="I490" s="17">
        <v>-157.27500000000001</v>
      </c>
      <c r="J490" s="17">
        <v>2113.3000000000002</v>
      </c>
      <c r="K490" s="17">
        <v>220.1</v>
      </c>
      <c r="L490" s="17">
        <v>0.1925</v>
      </c>
      <c r="M490" s="17">
        <v>199.57</v>
      </c>
      <c r="N490" s="17">
        <v>150.57001</v>
      </c>
      <c r="O490" s="17">
        <v>14500</v>
      </c>
      <c r="P490" s="17">
        <v>801.5</v>
      </c>
      <c r="Q490" s="17">
        <v>-30.27</v>
      </c>
      <c r="R490" s="17">
        <v>9474.7000000000007</v>
      </c>
      <c r="S490" s="17">
        <v>31.738</v>
      </c>
      <c r="T490" s="17">
        <v>-14.4</v>
      </c>
      <c r="U490" s="17">
        <v>-0.1988</v>
      </c>
      <c r="V490" s="17">
        <v>-2.2000000000000002</v>
      </c>
      <c r="W490" s="17">
        <v>16166.5322</v>
      </c>
      <c r="X490" s="17">
        <v>28865.8</v>
      </c>
      <c r="Y490" s="17">
        <v>43.308999999999997</v>
      </c>
      <c r="Z490" s="17">
        <v>-103.65</v>
      </c>
    </row>
    <row r="491" spans="1:26" x14ac:dyDescent="0.2">
      <c r="A491" s="27">
        <v>44929</v>
      </c>
      <c r="B491" s="17">
        <v>617.93200000000002</v>
      </c>
      <c r="C491" s="14">
        <v>7.0650000000000004</v>
      </c>
      <c r="D491" s="17">
        <v>-322.39999999999998</v>
      </c>
      <c r="E491" s="17">
        <v>52.82</v>
      </c>
      <c r="F491" s="17">
        <v>81</v>
      </c>
      <c r="G491" s="17">
        <v>699.99</v>
      </c>
      <c r="H491" s="17">
        <v>8</v>
      </c>
      <c r="I491" s="17">
        <v>-220.828</v>
      </c>
      <c r="J491" s="17">
        <v>2133.0500000000002</v>
      </c>
      <c r="K491" s="17">
        <v>225.1</v>
      </c>
      <c r="L491" s="17">
        <v>0.17</v>
      </c>
      <c r="M491" s="17">
        <v>202.92</v>
      </c>
      <c r="N491" s="17">
        <v>163.83324999999999</v>
      </c>
      <c r="O491" s="17">
        <v>14410</v>
      </c>
      <c r="P491" s="17">
        <v>858</v>
      </c>
      <c r="Q491" s="17">
        <v>-29.545000000000002</v>
      </c>
      <c r="R491" s="17">
        <v>10036.486999999999</v>
      </c>
      <c r="S491" s="17">
        <v>31.9</v>
      </c>
      <c r="T491" s="17">
        <v>-11.18</v>
      </c>
      <c r="U491" s="17">
        <v>-0.16350000000000001</v>
      </c>
      <c r="V491" s="17">
        <v>-2.0470000000000002</v>
      </c>
      <c r="W491" s="17">
        <v>16166.5322</v>
      </c>
      <c r="X491" s="17">
        <v>24506.5</v>
      </c>
      <c r="Y491" s="17">
        <v>43.838000000000001</v>
      </c>
      <c r="Z491" s="17">
        <v>-103.97</v>
      </c>
    </row>
    <row r="492" spans="1:26" x14ac:dyDescent="0.2">
      <c r="A492" s="27">
        <v>44928</v>
      </c>
      <c r="B492" s="17">
        <v>614.77200000000005</v>
      </c>
      <c r="C492" s="14">
        <v>6.6109999999999998</v>
      </c>
      <c r="D492" s="17">
        <v>-327.40499999999997</v>
      </c>
      <c r="E492" s="17">
        <v>54.475000000000001</v>
      </c>
      <c r="F492" s="17">
        <v>77</v>
      </c>
      <c r="G492" s="17">
        <v>650</v>
      </c>
      <c r="H492" s="17">
        <v>-3.25</v>
      </c>
      <c r="I492" s="17">
        <v>-220.24600000000001</v>
      </c>
      <c r="J492" s="17">
        <v>2162.0949999999998</v>
      </c>
      <c r="K492" s="17">
        <v>235.1</v>
      </c>
      <c r="L492" s="17">
        <v>0.15</v>
      </c>
      <c r="M492" s="17">
        <v>224.28</v>
      </c>
      <c r="N492" s="17">
        <v>160.36499000000001</v>
      </c>
      <c r="O492" s="17">
        <v>18159.400000000001</v>
      </c>
      <c r="P492" s="17">
        <v>888.3</v>
      </c>
      <c r="Q492" s="17">
        <v>-32.902999999999999</v>
      </c>
      <c r="R492" s="17">
        <v>8671</v>
      </c>
      <c r="S492" s="17">
        <v>31.26</v>
      </c>
      <c r="T492" s="17">
        <v>-12</v>
      </c>
      <c r="U492" s="17">
        <v>-0.1633</v>
      </c>
      <c r="V492" s="17">
        <v>-1.972</v>
      </c>
      <c r="W492" s="17">
        <v>16166.5322</v>
      </c>
      <c r="X492" s="17">
        <v>24622.5</v>
      </c>
      <c r="Y492" s="17">
        <v>45.536999999999999</v>
      </c>
      <c r="Z492" s="17">
        <v>-104.904</v>
      </c>
    </row>
    <row r="493" spans="1:26" x14ac:dyDescent="0.2">
      <c r="A493" s="27">
        <v>44925</v>
      </c>
      <c r="B493" s="17">
        <v>600.61</v>
      </c>
      <c r="C493" s="14">
        <v>6.6150000000000002</v>
      </c>
      <c r="D493" s="17">
        <v>-327.02300000000002</v>
      </c>
      <c r="E493" s="17">
        <v>54.494999999999997</v>
      </c>
      <c r="F493" s="17">
        <v>75</v>
      </c>
      <c r="G493" s="17">
        <v>653.5</v>
      </c>
      <c r="H493" s="17">
        <v>10</v>
      </c>
      <c r="I493" s="17">
        <v>-220.24600000000001</v>
      </c>
      <c r="J493" s="17">
        <v>2156.7860000000001</v>
      </c>
      <c r="K493" s="17">
        <v>235.1</v>
      </c>
      <c r="L493" s="17">
        <v>0.15</v>
      </c>
      <c r="M493" s="17">
        <v>223.98500000000001</v>
      </c>
      <c r="N493" s="17">
        <v>168.51929999999999</v>
      </c>
      <c r="O493" s="17">
        <v>19055</v>
      </c>
      <c r="P493" s="17">
        <v>890.3</v>
      </c>
      <c r="Q493" s="17">
        <v>-32.902999999999999</v>
      </c>
      <c r="R493" s="17">
        <v>8672.5</v>
      </c>
      <c r="S493" s="17">
        <v>31.402999999999999</v>
      </c>
      <c r="T493" s="17">
        <v>-12.355</v>
      </c>
      <c r="U493" s="17">
        <v>-0.17249999999999999</v>
      </c>
      <c r="V493" s="17">
        <v>-1.4930000000000001</v>
      </c>
      <c r="W493" s="17">
        <v>16166.5322</v>
      </c>
      <c r="X493" s="17">
        <v>25398</v>
      </c>
      <c r="Y493" s="17">
        <v>44.325000000000003</v>
      </c>
      <c r="Z493" s="17">
        <v>-105.39</v>
      </c>
    </row>
    <row r="494" spans="1:26" x14ac:dyDescent="0.2">
      <c r="A494" s="27">
        <v>44924</v>
      </c>
      <c r="B494" s="17">
        <v>573.45799999999997</v>
      </c>
      <c r="C494" s="14">
        <v>6.52</v>
      </c>
      <c r="D494" s="17">
        <v>-325</v>
      </c>
      <c r="E494" s="17">
        <v>54.5</v>
      </c>
      <c r="F494" s="17">
        <v>70.885000000000005</v>
      </c>
      <c r="G494" s="17">
        <v>667.26300000000003</v>
      </c>
      <c r="H494" s="17">
        <v>10</v>
      </c>
      <c r="I494" s="17">
        <v>8.2059999999999995</v>
      </c>
      <c r="J494" s="17">
        <v>2083.875</v>
      </c>
      <c r="K494" s="17">
        <v>235.1</v>
      </c>
      <c r="L494" s="17">
        <v>0.16500000000000001</v>
      </c>
      <c r="M494" s="17">
        <v>225.595</v>
      </c>
      <c r="N494" s="17">
        <v>158.58501000000001</v>
      </c>
      <c r="O494" s="17">
        <v>13831</v>
      </c>
      <c r="P494" s="17">
        <v>852</v>
      </c>
      <c r="Q494" s="17">
        <v>-31.327000000000002</v>
      </c>
      <c r="R494" s="17">
        <v>8519.75</v>
      </c>
      <c r="S494" s="17">
        <v>32.493000000000002</v>
      </c>
      <c r="T494" s="17">
        <v>-12.96</v>
      </c>
      <c r="U494" s="17">
        <v>-0.19950000000000001</v>
      </c>
      <c r="V494" s="17">
        <v>-1.776</v>
      </c>
      <c r="W494" s="17">
        <v>16166.5322</v>
      </c>
      <c r="X494" s="17">
        <v>24653</v>
      </c>
      <c r="Y494" s="17">
        <v>44.414999999999999</v>
      </c>
      <c r="Z494" s="17">
        <v>-108</v>
      </c>
    </row>
    <row r="495" spans="1:26" x14ac:dyDescent="0.2">
      <c r="A495" s="27">
        <v>44923</v>
      </c>
      <c r="B495" s="17">
        <v>554.76800000000003</v>
      </c>
      <c r="C495" s="14">
        <v>4.6950000000000003</v>
      </c>
      <c r="D495" s="17">
        <v>-310.005</v>
      </c>
      <c r="E495" s="17">
        <v>53.619</v>
      </c>
      <c r="F495" s="17">
        <v>59.35</v>
      </c>
      <c r="G495" s="17">
        <v>660.63</v>
      </c>
      <c r="H495" s="17">
        <v>14</v>
      </c>
      <c r="I495" s="17">
        <v>-148.02500000000001</v>
      </c>
      <c r="J495" s="17">
        <v>2131.123</v>
      </c>
      <c r="K495" s="17">
        <v>206.6</v>
      </c>
      <c r="L495" s="17">
        <v>0.14849999999999999</v>
      </c>
      <c r="M495" s="17">
        <v>284.32</v>
      </c>
      <c r="N495" s="17">
        <v>138</v>
      </c>
      <c r="O495" s="17">
        <v>15670</v>
      </c>
      <c r="P495" s="17">
        <v>893</v>
      </c>
      <c r="Q495" s="17">
        <v>-33.308</v>
      </c>
      <c r="R495" s="17">
        <v>8320.3420000000006</v>
      </c>
      <c r="S495" s="17">
        <v>35.243000000000002</v>
      </c>
      <c r="T495" s="17">
        <v>-7.75</v>
      </c>
      <c r="U495" s="17">
        <v>-0.23499999999999999</v>
      </c>
      <c r="V495" s="17">
        <v>-1.72</v>
      </c>
      <c r="W495" s="17">
        <v>16166.5322</v>
      </c>
      <c r="X495" s="17">
        <v>27214</v>
      </c>
      <c r="Y495" s="17">
        <v>47.43</v>
      </c>
      <c r="Z495" s="17">
        <v>-109.473</v>
      </c>
    </row>
    <row r="496" spans="1:26" x14ac:dyDescent="0.2">
      <c r="A496" s="27">
        <v>44922</v>
      </c>
      <c r="B496" s="17">
        <v>536.86</v>
      </c>
      <c r="C496" s="14">
        <v>5.0730000000000004</v>
      </c>
      <c r="D496" s="17">
        <v>-305.14800000000002</v>
      </c>
      <c r="E496" s="17">
        <v>52.055</v>
      </c>
      <c r="F496" s="17">
        <v>61.55</v>
      </c>
      <c r="G496" s="17">
        <v>702.3</v>
      </c>
      <c r="H496" s="17">
        <v>14</v>
      </c>
      <c r="I496" s="17">
        <v>-59.524000000000001</v>
      </c>
      <c r="J496" s="17">
        <v>2178.42</v>
      </c>
      <c r="K496" s="17">
        <v>210.1</v>
      </c>
      <c r="L496" s="17">
        <v>0.115</v>
      </c>
      <c r="M496" s="17">
        <v>287.14999999999998</v>
      </c>
      <c r="N496" s="17">
        <v>164</v>
      </c>
      <c r="O496" s="17">
        <v>15392.8</v>
      </c>
      <c r="P496" s="17">
        <v>932.5</v>
      </c>
      <c r="Q496" s="17">
        <v>-29.783000000000001</v>
      </c>
      <c r="R496" s="17">
        <v>7108.942</v>
      </c>
      <c r="S496" s="17">
        <v>39.020000000000003</v>
      </c>
      <c r="T496" s="17">
        <v>-9.0020000000000007</v>
      </c>
      <c r="U496" s="17">
        <v>-0.308</v>
      </c>
      <c r="V496" s="17">
        <v>-1.72</v>
      </c>
      <c r="W496" s="17">
        <v>16166.5322</v>
      </c>
      <c r="X496" s="17">
        <v>31016.799999999999</v>
      </c>
      <c r="Y496" s="17">
        <v>49.46</v>
      </c>
      <c r="Z496" s="17">
        <v>-109.83</v>
      </c>
    </row>
    <row r="497" spans="1:26" x14ac:dyDescent="0.2">
      <c r="A497" s="27">
        <v>44921</v>
      </c>
      <c r="B497" s="17">
        <v>536.375</v>
      </c>
      <c r="C497" s="14">
        <v>6.4749999999999996</v>
      </c>
      <c r="D497" s="17">
        <v>-317.59800000000001</v>
      </c>
      <c r="E497" s="17">
        <v>53.685000000000002</v>
      </c>
      <c r="F497" s="17">
        <v>64.5</v>
      </c>
      <c r="G497" s="17">
        <v>714.54499999999996</v>
      </c>
      <c r="H497" s="17">
        <v>9.452</v>
      </c>
      <c r="I497" s="17">
        <v>-149.02099999999999</v>
      </c>
      <c r="J497" s="17">
        <v>2221</v>
      </c>
      <c r="K497" s="17">
        <v>215.3</v>
      </c>
      <c r="L497" s="17">
        <v>0.13</v>
      </c>
      <c r="M497" s="17">
        <v>290.27999999999997</v>
      </c>
      <c r="N497" s="17">
        <v>171.43657999999999</v>
      </c>
      <c r="O497" s="17">
        <v>15302.5</v>
      </c>
      <c r="P497" s="17">
        <v>928.5</v>
      </c>
      <c r="Q497" s="17">
        <v>-26.608000000000001</v>
      </c>
      <c r="R497" s="17">
        <v>7096.6120000000001</v>
      </c>
      <c r="S497" s="17">
        <v>42.377000000000002</v>
      </c>
      <c r="T497" s="17">
        <v>-10.5</v>
      </c>
      <c r="U497" s="17">
        <v>-0.29499999999999998</v>
      </c>
      <c r="V497" s="17">
        <v>-1.7949999999999999</v>
      </c>
      <c r="W497" s="17">
        <v>16166.5322</v>
      </c>
      <c r="X497" s="17">
        <v>29437.8</v>
      </c>
      <c r="Y497" s="17">
        <v>50.53</v>
      </c>
      <c r="Z497" s="17">
        <v>-111.55800000000001</v>
      </c>
    </row>
    <row r="498" spans="1:26" x14ac:dyDescent="0.2">
      <c r="A498" s="27">
        <v>44918</v>
      </c>
      <c r="B498" s="17">
        <v>563.13</v>
      </c>
      <c r="C498" s="14">
        <v>8.0500000000000007</v>
      </c>
      <c r="D498" s="17">
        <v>-318</v>
      </c>
      <c r="E498" s="17">
        <v>55.314999999999998</v>
      </c>
      <c r="F498" s="17">
        <v>64.5</v>
      </c>
      <c r="G498" s="17">
        <v>715.98500000000001</v>
      </c>
      <c r="H498" s="17">
        <v>10</v>
      </c>
      <c r="I498" s="17">
        <v>-153.523</v>
      </c>
      <c r="J498" s="17">
        <v>2219.143</v>
      </c>
      <c r="K498" s="17">
        <v>215.3</v>
      </c>
      <c r="L498" s="17">
        <v>0.1</v>
      </c>
      <c r="M498" s="17">
        <v>290.45</v>
      </c>
      <c r="N498" s="17">
        <v>162.86001999999999</v>
      </c>
      <c r="O498" s="17">
        <v>15160</v>
      </c>
      <c r="P498" s="17">
        <v>926.5</v>
      </c>
      <c r="Q498" s="17">
        <v>-26.783999999999999</v>
      </c>
      <c r="R498" s="17">
        <v>7098.34</v>
      </c>
      <c r="S498" s="17">
        <v>41.984999999999999</v>
      </c>
      <c r="T498" s="17">
        <v>-11.31</v>
      </c>
      <c r="U498" s="17">
        <v>-0.29649999999999999</v>
      </c>
      <c r="V498" s="17">
        <v>-1.87</v>
      </c>
      <c r="W498" s="17">
        <v>16166.5322</v>
      </c>
      <c r="X498" s="17">
        <v>29349.3</v>
      </c>
      <c r="Y498" s="17">
        <v>50.475000000000001</v>
      </c>
      <c r="Z498" s="17">
        <v>-111.575</v>
      </c>
    </row>
    <row r="499" spans="1:26" x14ac:dyDescent="0.2">
      <c r="A499" s="27">
        <v>44917</v>
      </c>
      <c r="B499" s="17">
        <v>567.70500000000004</v>
      </c>
      <c r="C499" s="14">
        <v>8.1</v>
      </c>
      <c r="D499" s="17">
        <v>-317</v>
      </c>
      <c r="E499" s="17">
        <v>56.284999999999997</v>
      </c>
      <c r="F499" s="17">
        <v>64.5</v>
      </c>
      <c r="G499" s="17">
        <v>712.92700000000002</v>
      </c>
      <c r="H499" s="17">
        <v>6</v>
      </c>
      <c r="I499" s="17">
        <v>-89.03</v>
      </c>
      <c r="J499" s="17">
        <v>2236.3209999999999</v>
      </c>
      <c r="K499" s="17">
        <v>215.2</v>
      </c>
      <c r="L499" s="17">
        <v>7.6799999999999993E-2</v>
      </c>
      <c r="M499" s="17">
        <v>299.91000000000003</v>
      </c>
      <c r="N499" s="17">
        <v>171.59119000000001</v>
      </c>
      <c r="O499" s="17">
        <v>19232.8</v>
      </c>
      <c r="P499" s="17">
        <v>993.8</v>
      </c>
      <c r="Q499" s="17">
        <v>-26.068000000000001</v>
      </c>
      <c r="R499" s="17">
        <v>7168.65</v>
      </c>
      <c r="S499" s="17">
        <v>41.895000000000003</v>
      </c>
      <c r="T499" s="17">
        <v>-11.813000000000001</v>
      </c>
      <c r="U499" s="17">
        <v>-0.28499999999999998</v>
      </c>
      <c r="V499" s="17">
        <v>-1.91</v>
      </c>
      <c r="W499" s="17">
        <v>16166.5322</v>
      </c>
      <c r="X499" s="17">
        <v>29877.8</v>
      </c>
      <c r="Y499" s="17">
        <v>50.627000000000002</v>
      </c>
      <c r="Z499" s="17">
        <v>-111.355</v>
      </c>
    </row>
    <row r="500" spans="1:26" x14ac:dyDescent="0.2">
      <c r="A500" s="27">
        <v>44916</v>
      </c>
      <c r="B500" s="17">
        <v>572</v>
      </c>
      <c r="C500" s="14">
        <v>7.97</v>
      </c>
      <c r="D500" s="17">
        <v>-307</v>
      </c>
      <c r="E500" s="17">
        <v>56.1</v>
      </c>
      <c r="F500" s="17">
        <v>64.5</v>
      </c>
      <c r="G500" s="17">
        <v>721.54499999999996</v>
      </c>
      <c r="H500" s="17">
        <v>8.5</v>
      </c>
      <c r="I500" s="17">
        <v>-136.77600000000001</v>
      </c>
      <c r="J500" s="17">
        <v>2271.6860000000001</v>
      </c>
      <c r="K500" s="17">
        <v>230.3</v>
      </c>
      <c r="L500" s="17">
        <v>0.08</v>
      </c>
      <c r="M500" s="17">
        <v>295.76499999999999</v>
      </c>
      <c r="N500" s="17">
        <v>172.66394</v>
      </c>
      <c r="O500" s="17">
        <v>22615</v>
      </c>
      <c r="P500" s="17">
        <v>1047.5</v>
      </c>
      <c r="Q500" s="17">
        <v>-25.902999999999999</v>
      </c>
      <c r="R500" s="17">
        <v>7159.6220000000003</v>
      </c>
      <c r="S500" s="17">
        <v>36.338000000000001</v>
      </c>
      <c r="T500" s="17">
        <v>-12.75</v>
      </c>
      <c r="U500" s="17">
        <v>-0.29980000000000001</v>
      </c>
      <c r="V500" s="17">
        <v>-2.0750000000000002</v>
      </c>
      <c r="W500" s="17">
        <v>16166.5322</v>
      </c>
      <c r="X500" s="17">
        <v>31116.799999999999</v>
      </c>
      <c r="Y500" s="17">
        <v>50.006999999999998</v>
      </c>
      <c r="Z500" s="17">
        <v>-112.765</v>
      </c>
    </row>
    <row r="501" spans="1:26" x14ac:dyDescent="0.2">
      <c r="A501" s="27">
        <v>44915</v>
      </c>
      <c r="B501" s="17">
        <v>586.83500000000004</v>
      </c>
      <c r="C501" s="14">
        <v>7.5</v>
      </c>
      <c r="D501" s="17">
        <v>-347.99</v>
      </c>
      <c r="E501" s="17">
        <v>53.661999999999999</v>
      </c>
      <c r="F501" s="17">
        <v>64.5</v>
      </c>
      <c r="G501" s="17">
        <v>743.01499999999999</v>
      </c>
      <c r="H501" s="17">
        <v>13</v>
      </c>
      <c r="I501" s="17">
        <v>-204.196</v>
      </c>
      <c r="J501" s="17">
        <v>2273.33</v>
      </c>
      <c r="K501" s="17">
        <v>230.1</v>
      </c>
      <c r="L501" s="17">
        <v>0.1055</v>
      </c>
      <c r="M501" s="17">
        <v>262.98500000000001</v>
      </c>
      <c r="N501" s="17">
        <v>188.685</v>
      </c>
      <c r="O501" s="17">
        <v>11947.5</v>
      </c>
      <c r="P501" s="17">
        <v>1049</v>
      </c>
      <c r="Q501" s="17">
        <v>-23.016999999999999</v>
      </c>
      <c r="R501" s="17">
        <v>6950.6049999999996</v>
      </c>
      <c r="S501" s="17">
        <v>33.588000000000001</v>
      </c>
      <c r="T501" s="17">
        <v>-12.25</v>
      </c>
      <c r="U501" s="17">
        <v>-0.32569999999999999</v>
      </c>
      <c r="V501" s="17">
        <v>-2.0750000000000002</v>
      </c>
      <c r="W501" s="17">
        <v>16166.5322</v>
      </c>
      <c r="X501" s="17">
        <v>31873</v>
      </c>
      <c r="Y501" s="17">
        <v>50.868000000000002</v>
      </c>
      <c r="Z501" s="17">
        <v>-111.774</v>
      </c>
    </row>
    <row r="502" spans="1:26" x14ac:dyDescent="0.2">
      <c r="A502" s="27">
        <v>44914</v>
      </c>
      <c r="B502" s="17">
        <v>613.30499999999995</v>
      </c>
      <c r="C502" s="14">
        <v>7.5</v>
      </c>
      <c r="D502" s="17">
        <v>-315.81</v>
      </c>
      <c r="E502" s="17">
        <v>53.887999999999998</v>
      </c>
      <c r="F502" s="17">
        <v>63.5</v>
      </c>
      <c r="G502" s="17">
        <v>715.11500000000001</v>
      </c>
      <c r="H502" s="17">
        <v>8</v>
      </c>
      <c r="I502" s="17">
        <v>-191.846</v>
      </c>
      <c r="J502" s="17">
        <v>2237.857</v>
      </c>
      <c r="K502" s="17">
        <v>215.1</v>
      </c>
      <c r="L502" s="17">
        <v>0.122</v>
      </c>
      <c r="M502" s="17">
        <v>254.9</v>
      </c>
      <c r="N502" s="17">
        <v>191.18120999999999</v>
      </c>
      <c r="O502" s="17">
        <v>3040</v>
      </c>
      <c r="P502" s="17">
        <v>1076.3</v>
      </c>
      <c r="Q502" s="17">
        <v>-22.765999999999998</v>
      </c>
      <c r="R502" s="17">
        <v>6901.2</v>
      </c>
      <c r="S502" s="17">
        <v>35.917999999999999</v>
      </c>
      <c r="T502" s="17">
        <v>-10.75</v>
      </c>
      <c r="U502" s="17">
        <v>-0.31019999999999998</v>
      </c>
      <c r="V502" s="17">
        <v>-2.4809999999999999</v>
      </c>
      <c r="W502" s="17">
        <v>16166.5322</v>
      </c>
      <c r="X502" s="17">
        <v>29787</v>
      </c>
      <c r="Y502" s="17">
        <v>51.286000000000001</v>
      </c>
      <c r="Z502" s="17">
        <v>-114.84</v>
      </c>
    </row>
    <row r="503" spans="1:26" x14ac:dyDescent="0.2">
      <c r="A503" s="27">
        <v>44911</v>
      </c>
      <c r="B503" s="17">
        <v>641.21</v>
      </c>
      <c r="C503" s="14">
        <v>7.2050000000000001</v>
      </c>
      <c r="D503" s="17">
        <v>-316.3</v>
      </c>
      <c r="E503" s="17">
        <v>55.65</v>
      </c>
      <c r="F503" s="17">
        <v>64.314999999999998</v>
      </c>
      <c r="G503" s="17">
        <v>722.505</v>
      </c>
      <c r="H503" s="17">
        <v>16</v>
      </c>
      <c r="I503" s="17">
        <v>-118.575</v>
      </c>
      <c r="J503" s="17">
        <v>2257.152</v>
      </c>
      <c r="K503" s="17">
        <v>246.7</v>
      </c>
      <c r="L503" s="17">
        <v>0.16250000000000001</v>
      </c>
      <c r="M503" s="17">
        <v>260.55500000000001</v>
      </c>
      <c r="N503" s="17">
        <v>194.17465000000001</v>
      </c>
      <c r="O503" s="17">
        <v>9267.5</v>
      </c>
      <c r="P503" s="17">
        <v>1119.5</v>
      </c>
      <c r="Q503" s="17">
        <v>-28.271999999999998</v>
      </c>
      <c r="R503" s="17">
        <v>7338.0770000000002</v>
      </c>
      <c r="S503" s="17">
        <v>40.590000000000003</v>
      </c>
      <c r="T503" s="17">
        <v>-14.414999999999999</v>
      </c>
      <c r="U503" s="17">
        <v>-0.28999999999999998</v>
      </c>
      <c r="V503" s="17">
        <v>-2.6589999999999998</v>
      </c>
      <c r="W503" s="17">
        <v>16166.5322</v>
      </c>
      <c r="X503" s="17">
        <v>41014.400000000001</v>
      </c>
      <c r="Y503" s="17">
        <v>51.87</v>
      </c>
      <c r="Z503" s="17">
        <v>-115.4</v>
      </c>
    </row>
    <row r="504" spans="1:26" x14ac:dyDescent="0.2">
      <c r="A504" s="27">
        <v>44910</v>
      </c>
      <c r="B504" s="17">
        <v>668.55</v>
      </c>
      <c r="C504" s="14">
        <v>7.18</v>
      </c>
      <c r="D504" s="17">
        <v>-327</v>
      </c>
      <c r="E504" s="17">
        <v>56.125</v>
      </c>
      <c r="F504" s="17">
        <v>62.5</v>
      </c>
      <c r="G504" s="17">
        <v>708.47699999999998</v>
      </c>
      <c r="H504" s="17">
        <v>7</v>
      </c>
      <c r="I504" s="17">
        <v>-122.566</v>
      </c>
      <c r="J504" s="17">
        <v>2263.5709999999999</v>
      </c>
      <c r="K504" s="17">
        <v>235.4</v>
      </c>
      <c r="L504" s="17">
        <v>0.14249999999999999</v>
      </c>
      <c r="M504" s="17">
        <v>333.05</v>
      </c>
      <c r="N504" s="17">
        <v>193.14999</v>
      </c>
      <c r="O504" s="17">
        <v>11017.5</v>
      </c>
      <c r="P504" s="17">
        <v>1114</v>
      </c>
      <c r="Q504" s="17">
        <v>-31.294</v>
      </c>
      <c r="R504" s="17">
        <v>6278.35</v>
      </c>
      <c r="S504" s="17">
        <v>38.518000000000001</v>
      </c>
      <c r="T504" s="17">
        <v>-14.315</v>
      </c>
      <c r="U504" s="17">
        <v>-0.3095</v>
      </c>
      <c r="V504" s="17">
        <v>-2.9540000000000002</v>
      </c>
      <c r="W504" s="17">
        <v>16166.5322</v>
      </c>
      <c r="X504" s="17">
        <v>41057.5</v>
      </c>
      <c r="Y504" s="17">
        <v>52.92</v>
      </c>
      <c r="Z504" s="17">
        <v>-117.7</v>
      </c>
    </row>
    <row r="505" spans="1:26" x14ac:dyDescent="0.2">
      <c r="A505" s="27">
        <v>44909</v>
      </c>
      <c r="B505" s="17">
        <v>653.82500000000005</v>
      </c>
      <c r="C505" s="14">
        <v>6.79</v>
      </c>
      <c r="D505" s="17">
        <v>-312</v>
      </c>
      <c r="E505" s="17">
        <v>55.91</v>
      </c>
      <c r="F505" s="17">
        <v>58.65</v>
      </c>
      <c r="G505" s="17">
        <v>675.76700000000005</v>
      </c>
      <c r="H505" s="17">
        <v>2</v>
      </c>
      <c r="I505" s="17">
        <v>-206.571</v>
      </c>
      <c r="J505" s="17">
        <v>2173.9250000000002</v>
      </c>
      <c r="K505" s="17">
        <v>235.1</v>
      </c>
      <c r="L505" s="17">
        <v>0.13220000000000001</v>
      </c>
      <c r="M505" s="17">
        <v>305</v>
      </c>
      <c r="N505" s="17">
        <v>165.88500999999999</v>
      </c>
      <c r="O505" s="17">
        <v>11970</v>
      </c>
      <c r="P505" s="17">
        <v>1013.2</v>
      </c>
      <c r="Q505" s="17">
        <v>-33.558</v>
      </c>
      <c r="R505" s="17">
        <v>6456.5</v>
      </c>
      <c r="S505" s="17">
        <v>33.704999999999998</v>
      </c>
      <c r="T505" s="17">
        <v>-11.065</v>
      </c>
      <c r="U505" s="17">
        <v>-0.39650000000000002</v>
      </c>
      <c r="V505" s="17">
        <v>-2.9</v>
      </c>
      <c r="W505" s="17">
        <v>16166.5322</v>
      </c>
      <c r="X505" s="17">
        <v>43788.5</v>
      </c>
      <c r="Y505" s="17">
        <v>52.753</v>
      </c>
      <c r="Z505" s="17">
        <v>-113.42</v>
      </c>
    </row>
    <row r="506" spans="1:26" x14ac:dyDescent="0.2">
      <c r="A506" s="27">
        <v>44908</v>
      </c>
      <c r="B506" s="17">
        <v>669.99</v>
      </c>
      <c r="C506" s="14">
        <v>6.9649999999999999</v>
      </c>
      <c r="D506" s="17">
        <v>-325</v>
      </c>
      <c r="E506" s="17">
        <v>56.512</v>
      </c>
      <c r="F506" s="17">
        <v>58.5</v>
      </c>
      <c r="G506" s="17">
        <v>720.5</v>
      </c>
      <c r="H506" s="17">
        <v>3</v>
      </c>
      <c r="I506" s="17">
        <v>15.302</v>
      </c>
      <c r="J506" s="17">
        <v>2158.2139999999999</v>
      </c>
      <c r="K506" s="17">
        <v>240.1</v>
      </c>
      <c r="L506" s="17">
        <v>0.14849999999999999</v>
      </c>
      <c r="M506" s="17">
        <v>278.67</v>
      </c>
      <c r="N506" s="17">
        <v>141.77499</v>
      </c>
      <c r="O506" s="17">
        <v>15200</v>
      </c>
      <c r="P506" s="17">
        <v>1009</v>
      </c>
      <c r="Q506" s="17">
        <v>-30.617000000000001</v>
      </c>
      <c r="R506" s="17">
        <v>4792.79</v>
      </c>
      <c r="S506" s="17">
        <v>31.058</v>
      </c>
      <c r="T506" s="17">
        <v>-13.7</v>
      </c>
      <c r="U506" s="17">
        <v>-0.42799999999999999</v>
      </c>
      <c r="V506" s="17">
        <v>-2.8679999999999999</v>
      </c>
      <c r="W506" s="17">
        <v>16166.5322</v>
      </c>
      <c r="X506" s="17">
        <v>42428.9</v>
      </c>
      <c r="Y506" s="17">
        <v>52.88</v>
      </c>
      <c r="Z506" s="17">
        <v>-113.32</v>
      </c>
    </row>
    <row r="507" spans="1:26" x14ac:dyDescent="0.2">
      <c r="A507" s="27">
        <v>44907</v>
      </c>
      <c r="B507" s="17">
        <v>663.64</v>
      </c>
      <c r="C507" s="14">
        <v>7.6550000000000002</v>
      </c>
      <c r="D507" s="17">
        <v>-330.87</v>
      </c>
      <c r="E507" s="17">
        <v>54.887</v>
      </c>
      <c r="F507" s="17">
        <v>67</v>
      </c>
      <c r="G507" s="17">
        <v>780</v>
      </c>
      <c r="H507" s="17">
        <v>13</v>
      </c>
      <c r="I507" s="17">
        <v>-115.991</v>
      </c>
      <c r="J507" s="17">
        <v>2160.5</v>
      </c>
      <c r="K507" s="17">
        <v>230.1</v>
      </c>
      <c r="L507" s="17">
        <v>0.14449999999999999</v>
      </c>
      <c r="M507" s="17">
        <v>324.03500000000003</v>
      </c>
      <c r="N507" s="17">
        <v>146.03998999999999</v>
      </c>
      <c r="O507" s="17">
        <v>22362</v>
      </c>
      <c r="P507" s="17">
        <v>1026.5</v>
      </c>
      <c r="Q507" s="17">
        <v>-30.346</v>
      </c>
      <c r="R507" s="17">
        <v>4800.6549999999997</v>
      </c>
      <c r="S507" s="17">
        <v>28.902999999999999</v>
      </c>
      <c r="T507" s="17">
        <v>-9.5630000000000006</v>
      </c>
      <c r="U507" s="17">
        <v>-0.3805</v>
      </c>
      <c r="V507" s="17">
        <v>-2.5249999999999999</v>
      </c>
      <c r="W507" s="17">
        <v>16166.5322</v>
      </c>
      <c r="X507" s="17">
        <v>35613.1</v>
      </c>
      <c r="Y507" s="17">
        <v>51.68</v>
      </c>
      <c r="Z507" s="17">
        <v>-114.97499999999999</v>
      </c>
    </row>
    <row r="508" spans="1:26" x14ac:dyDescent="0.2">
      <c r="A508" s="27">
        <v>44904</v>
      </c>
      <c r="B508" s="17">
        <v>652.88499999999999</v>
      </c>
      <c r="C508" s="14">
        <v>7.5949999999999998</v>
      </c>
      <c r="D508" s="17">
        <v>-333</v>
      </c>
      <c r="E508" s="17">
        <v>56.35</v>
      </c>
      <c r="F508" s="17">
        <v>65.995000000000005</v>
      </c>
      <c r="G508" s="17">
        <v>778.53200000000004</v>
      </c>
      <c r="H508" s="17">
        <v>8</v>
      </c>
      <c r="I508" s="17">
        <v>-160.59399999999999</v>
      </c>
      <c r="J508" s="17">
        <v>2152.857</v>
      </c>
      <c r="K508" s="17">
        <v>220.1</v>
      </c>
      <c r="L508" s="17">
        <v>0.154</v>
      </c>
      <c r="M508" s="17">
        <v>335.27499999999998</v>
      </c>
      <c r="N508" s="17">
        <v>173.37</v>
      </c>
      <c r="O508" s="17">
        <v>23246.3</v>
      </c>
      <c r="P508" s="17">
        <v>995.8</v>
      </c>
      <c r="Q508" s="17">
        <v>-30.34</v>
      </c>
      <c r="R508" s="17">
        <v>4764.55</v>
      </c>
      <c r="S508" s="17">
        <v>33.564999999999998</v>
      </c>
      <c r="T508" s="17">
        <v>-8.5399999999999991</v>
      </c>
      <c r="U508" s="17">
        <v>-0.38500000000000001</v>
      </c>
      <c r="V508" s="17">
        <v>-2.161</v>
      </c>
      <c r="W508" s="17">
        <v>16166.5322</v>
      </c>
      <c r="X508" s="17">
        <v>26672.7</v>
      </c>
      <c r="Y508" s="17">
        <v>51.215000000000003</v>
      </c>
      <c r="Z508" s="17">
        <v>-113.56</v>
      </c>
    </row>
    <row r="509" spans="1:26" x14ac:dyDescent="0.2">
      <c r="A509" s="27">
        <v>44903</v>
      </c>
      <c r="B509" s="17">
        <v>651.07000000000005</v>
      </c>
      <c r="C509" s="14">
        <v>7.9749999999999996</v>
      </c>
      <c r="D509" s="17">
        <v>-349.065</v>
      </c>
      <c r="E509" s="17">
        <v>57.555</v>
      </c>
      <c r="F509" s="17">
        <v>67.5</v>
      </c>
      <c r="G509" s="17">
        <v>794.76</v>
      </c>
      <c r="H509" s="17">
        <v>9</v>
      </c>
      <c r="I509" s="17">
        <v>-40.822000000000003</v>
      </c>
      <c r="J509" s="17">
        <v>2137.5</v>
      </c>
      <c r="K509" s="17">
        <v>220.1</v>
      </c>
      <c r="L509" s="17">
        <v>0.1113</v>
      </c>
      <c r="M509" s="17">
        <v>400.32</v>
      </c>
      <c r="N509" s="17">
        <v>178.11501000000001</v>
      </c>
      <c r="O509" s="17">
        <v>14039.3</v>
      </c>
      <c r="P509" s="17">
        <v>994.5</v>
      </c>
      <c r="Q509" s="17">
        <v>-35.22</v>
      </c>
      <c r="R509" s="17">
        <v>5122.4870000000001</v>
      </c>
      <c r="S509" s="17">
        <v>35.204999999999998</v>
      </c>
      <c r="T509" s="17">
        <v>-6.5919999999999996</v>
      </c>
      <c r="U509" s="17">
        <v>-0.35749999999999998</v>
      </c>
      <c r="V509" s="17">
        <v>-1.992</v>
      </c>
      <c r="W509" s="17">
        <v>16166.5322</v>
      </c>
      <c r="X509" s="17">
        <v>26161.5</v>
      </c>
      <c r="Y509" s="17">
        <v>52.42</v>
      </c>
      <c r="Z509" s="17">
        <v>-115.67</v>
      </c>
    </row>
    <row r="510" spans="1:26" x14ac:dyDescent="0.2">
      <c r="A510" s="27">
        <v>44902</v>
      </c>
      <c r="B510" s="17">
        <v>613.94299999999998</v>
      </c>
      <c r="C510" s="14">
        <v>7.9850000000000003</v>
      </c>
      <c r="D510" s="17">
        <v>-346.94799999999998</v>
      </c>
      <c r="E510" s="17">
        <v>57.563000000000002</v>
      </c>
      <c r="F510" s="17">
        <v>68.75</v>
      </c>
      <c r="G510" s="17">
        <v>766.92499999999995</v>
      </c>
      <c r="H510" s="17">
        <v>10</v>
      </c>
      <c r="I510" s="17">
        <v>-230.25</v>
      </c>
      <c r="J510" s="17">
        <v>2122.4290000000001</v>
      </c>
      <c r="K510" s="17">
        <v>220.1</v>
      </c>
      <c r="L510" s="17">
        <v>0.1615</v>
      </c>
      <c r="M510" s="17">
        <v>447.47500000000002</v>
      </c>
      <c r="N510" s="17">
        <v>171.71518</v>
      </c>
      <c r="O510" s="17">
        <v>14972.5</v>
      </c>
      <c r="P510" s="17">
        <v>989.5</v>
      </c>
      <c r="Q510" s="17">
        <v>-31.135000000000002</v>
      </c>
      <c r="R510" s="17">
        <v>5221.5870000000004</v>
      </c>
      <c r="S510" s="17">
        <v>34.765000000000001</v>
      </c>
      <c r="T510" s="17">
        <v>-6.1749999999999998</v>
      </c>
      <c r="U510" s="17">
        <v>-0.33700000000000002</v>
      </c>
      <c r="V510" s="17">
        <v>-1.625</v>
      </c>
      <c r="W510" s="17">
        <v>16166.5322</v>
      </c>
      <c r="X510" s="17">
        <v>26293</v>
      </c>
      <c r="Y510" s="17">
        <v>52.2</v>
      </c>
      <c r="Z510" s="17">
        <v>-114.018</v>
      </c>
    </row>
    <row r="511" spans="1:26" x14ac:dyDescent="0.2">
      <c r="A511" s="27">
        <v>44901</v>
      </c>
      <c r="B511" s="17">
        <v>629.58000000000004</v>
      </c>
      <c r="C511" s="14">
        <v>8.3000000000000007</v>
      </c>
      <c r="D511" s="17">
        <v>-334.90300000000002</v>
      </c>
      <c r="E511" s="17">
        <v>56.387999999999998</v>
      </c>
      <c r="F511" s="17">
        <v>75.87</v>
      </c>
      <c r="G511" s="17">
        <v>772.99199999999996</v>
      </c>
      <c r="H511" s="17">
        <v>15</v>
      </c>
      <c r="I511" s="17">
        <v>-96.173000000000002</v>
      </c>
      <c r="J511" s="17">
        <v>2123.2139999999999</v>
      </c>
      <c r="K511" s="17">
        <v>225.1</v>
      </c>
      <c r="L511" s="17">
        <v>0.14929999999999999</v>
      </c>
      <c r="M511" s="17">
        <v>485</v>
      </c>
      <c r="N511" s="17">
        <v>172.52968999999999</v>
      </c>
      <c r="O511" s="17">
        <v>8370</v>
      </c>
      <c r="P511" s="17">
        <v>980</v>
      </c>
      <c r="Q511" s="17">
        <v>-30.77</v>
      </c>
      <c r="R511" s="17">
        <v>5364.58</v>
      </c>
      <c r="S511" s="17">
        <v>35.814999999999998</v>
      </c>
      <c r="T511" s="17">
        <v>-4.0750000000000002</v>
      </c>
      <c r="U511" s="17">
        <v>-0.36149999999999999</v>
      </c>
      <c r="V511" s="17">
        <v>-1.744</v>
      </c>
      <c r="W511" s="17">
        <v>16166.5322</v>
      </c>
      <c r="X511" s="17">
        <v>25462.5</v>
      </c>
      <c r="Y511" s="17">
        <v>51.905000000000001</v>
      </c>
      <c r="Z511" s="17">
        <v>-113.79</v>
      </c>
    </row>
    <row r="512" spans="1:26" x14ac:dyDescent="0.2">
      <c r="A512" s="27">
        <v>44900</v>
      </c>
      <c r="B512" s="17">
        <v>634.63</v>
      </c>
      <c r="C512" s="14">
        <v>8.69</v>
      </c>
      <c r="D512" s="17">
        <v>-330.85</v>
      </c>
      <c r="E512" s="17">
        <v>53.9</v>
      </c>
      <c r="F512" s="17">
        <v>76.099999999999994</v>
      </c>
      <c r="G512" s="17">
        <v>755.02300000000002</v>
      </c>
      <c r="H512" s="17">
        <v>3</v>
      </c>
      <c r="I512" s="17">
        <v>-152.74100000000001</v>
      </c>
      <c r="J512" s="17">
        <v>2117.607</v>
      </c>
      <c r="K512" s="17">
        <v>205.1</v>
      </c>
      <c r="L512" s="17">
        <v>0.16</v>
      </c>
      <c r="M512" s="17">
        <v>492.69499999999999</v>
      </c>
      <c r="N512" s="17">
        <v>172.15234000000001</v>
      </c>
      <c r="O512" s="17">
        <v>7510</v>
      </c>
      <c r="P512" s="17">
        <v>977</v>
      </c>
      <c r="Q512" s="17">
        <v>-28.811</v>
      </c>
      <c r="R512" s="17">
        <v>5456.45</v>
      </c>
      <c r="S512" s="17">
        <v>30.3</v>
      </c>
      <c r="T512" s="17">
        <v>-4.5330000000000004</v>
      </c>
      <c r="U512" s="17">
        <v>-0.44169999999999998</v>
      </c>
      <c r="V512" s="17">
        <v>-1.8580000000000001</v>
      </c>
      <c r="W512" s="17">
        <v>16166.5322</v>
      </c>
      <c r="X512" s="17">
        <v>17925.8</v>
      </c>
      <c r="Y512" s="17">
        <v>52.31</v>
      </c>
      <c r="Z512" s="17">
        <v>-113.25700000000001</v>
      </c>
    </row>
    <row r="513" spans="1:26" x14ac:dyDescent="0.2">
      <c r="A513" s="27">
        <v>44897</v>
      </c>
      <c r="B513" s="17">
        <v>638.60699999999997</v>
      </c>
      <c r="C513" s="14">
        <v>8.5</v>
      </c>
      <c r="D513" s="17">
        <v>-350</v>
      </c>
      <c r="E513" s="17">
        <v>54.45</v>
      </c>
      <c r="F513" s="17">
        <v>75.174999999999997</v>
      </c>
      <c r="G513" s="17">
        <v>709.33500000000004</v>
      </c>
      <c r="H513" s="17">
        <v>-2</v>
      </c>
      <c r="I513" s="17">
        <v>-152.268</v>
      </c>
      <c r="J513" s="17">
        <v>2124.75</v>
      </c>
      <c r="K513" s="17">
        <v>205.1</v>
      </c>
      <c r="L513" s="17">
        <v>0.1085</v>
      </c>
      <c r="M513" s="17">
        <v>500.07499999999999</v>
      </c>
      <c r="N513" s="17">
        <v>166.845</v>
      </c>
      <c r="O513" s="17">
        <v>6177.3</v>
      </c>
      <c r="P513" s="17">
        <v>972.8</v>
      </c>
      <c r="Q513" s="17">
        <v>-25</v>
      </c>
      <c r="R513" s="17">
        <v>6274.0870000000004</v>
      </c>
      <c r="S513" s="17">
        <v>32.773000000000003</v>
      </c>
      <c r="T513" s="17">
        <v>-5.4349999999999996</v>
      </c>
      <c r="U513" s="17">
        <v>-0.45950000000000002</v>
      </c>
      <c r="V513" s="17">
        <v>-1.7929999999999999</v>
      </c>
      <c r="W513" s="17">
        <v>16166.5322</v>
      </c>
      <c r="X513" s="17">
        <v>9561.2000000000007</v>
      </c>
      <c r="Y513" s="17">
        <v>52.619</v>
      </c>
      <c r="Z513" s="17">
        <v>-111.72</v>
      </c>
    </row>
    <row r="514" spans="1:26" x14ac:dyDescent="0.2">
      <c r="A514" s="27">
        <v>44896</v>
      </c>
      <c r="B514" s="17">
        <v>639.9</v>
      </c>
      <c r="C514" s="14">
        <v>9.0500000000000007</v>
      </c>
      <c r="D514" s="17">
        <v>-337.69</v>
      </c>
      <c r="E514" s="17">
        <v>55.1</v>
      </c>
      <c r="F514" s="17">
        <v>75.81</v>
      </c>
      <c r="G514" s="17">
        <v>703</v>
      </c>
      <c r="H514" s="17">
        <v>3</v>
      </c>
      <c r="I514" s="17">
        <v>-119.247</v>
      </c>
      <c r="J514" s="17">
        <v>2147</v>
      </c>
      <c r="K514" s="17">
        <v>210.1</v>
      </c>
      <c r="L514" s="17">
        <v>0.09</v>
      </c>
      <c r="M514" s="17">
        <v>515.80999999999995</v>
      </c>
      <c r="N514" s="17">
        <v>161.5</v>
      </c>
      <c r="O514" s="17">
        <v>4730</v>
      </c>
      <c r="P514" s="17">
        <v>1008.8</v>
      </c>
      <c r="Q514" s="17">
        <v>-27.045000000000002</v>
      </c>
      <c r="R514" s="17">
        <v>6320</v>
      </c>
      <c r="S514" s="17">
        <v>31.937999999999999</v>
      </c>
      <c r="T514" s="17">
        <v>-5.335</v>
      </c>
      <c r="U514" s="17">
        <v>-0.4945</v>
      </c>
      <c r="V514" s="17">
        <v>-1.925</v>
      </c>
      <c r="W514" s="17">
        <v>16166.5322</v>
      </c>
      <c r="X514" s="17">
        <v>9112.5</v>
      </c>
      <c r="Y514" s="17">
        <v>53</v>
      </c>
      <c r="Z514" s="17">
        <v>-113.688</v>
      </c>
    </row>
    <row r="515" spans="1:26" x14ac:dyDescent="0.2">
      <c r="A515" s="27">
        <v>44895</v>
      </c>
      <c r="B515" s="17">
        <v>598.06500000000005</v>
      </c>
      <c r="C515" s="14">
        <v>9.34</v>
      </c>
      <c r="D515" s="17">
        <v>-345.29500000000002</v>
      </c>
      <c r="E515" s="17">
        <v>54.112000000000002</v>
      </c>
      <c r="F515" s="17">
        <v>73.855000000000004</v>
      </c>
      <c r="G515" s="17">
        <v>685.48</v>
      </c>
      <c r="H515" s="17">
        <v>10</v>
      </c>
      <c r="I515" s="17">
        <v>-122.26600000000001</v>
      </c>
      <c r="J515" s="17">
        <v>2105</v>
      </c>
      <c r="K515" s="17">
        <v>210.1</v>
      </c>
      <c r="L515" s="17">
        <v>8.5999999999999993E-2</v>
      </c>
      <c r="M515" s="17">
        <v>508.505</v>
      </c>
      <c r="N515" s="17">
        <v>165.14005</v>
      </c>
      <c r="O515" s="17">
        <v>4947.5</v>
      </c>
      <c r="P515" s="17">
        <v>966.3</v>
      </c>
      <c r="Q515" s="17">
        <v>-26.97</v>
      </c>
      <c r="R515" s="17">
        <v>6486.5</v>
      </c>
      <c r="S515" s="17">
        <v>38.104999999999997</v>
      </c>
      <c r="T515" s="17">
        <v>-5.8650000000000002</v>
      </c>
      <c r="U515" s="17">
        <v>-0.50149999999999995</v>
      </c>
      <c r="V515" s="17">
        <v>-2.2250000000000001</v>
      </c>
      <c r="W515" s="17">
        <v>16166.5322</v>
      </c>
      <c r="X515" s="17">
        <v>7391.8</v>
      </c>
      <c r="Y515" s="17">
        <v>51.215000000000003</v>
      </c>
      <c r="Z515" s="17">
        <v>-112.49299999999999</v>
      </c>
    </row>
    <row r="516" spans="1:26" x14ac:dyDescent="0.2">
      <c r="A516" s="27">
        <v>44894</v>
      </c>
      <c r="B516" s="17">
        <v>640</v>
      </c>
      <c r="C516" s="14">
        <v>9.77</v>
      </c>
      <c r="D516" s="17">
        <v>-351.55</v>
      </c>
      <c r="E516" s="17">
        <v>53.688000000000002</v>
      </c>
      <c r="F516" s="17">
        <v>75.09</v>
      </c>
      <c r="G516" s="17">
        <v>632.49</v>
      </c>
      <c r="H516" s="17">
        <v>23</v>
      </c>
      <c r="I516" s="17">
        <v>-93.745999999999995</v>
      </c>
      <c r="J516" s="17">
        <v>2125</v>
      </c>
      <c r="K516" s="17">
        <v>205.1</v>
      </c>
      <c r="L516" s="17">
        <v>8.5000000000000006E-2</v>
      </c>
      <c r="M516" s="17">
        <v>480.27499999999998</v>
      </c>
      <c r="N516" s="17">
        <v>165.10201000000001</v>
      </c>
      <c r="O516" s="17">
        <v>8000</v>
      </c>
      <c r="P516" s="17">
        <v>931.5</v>
      </c>
      <c r="Q516" s="17">
        <v>-29.24</v>
      </c>
      <c r="R516" s="17">
        <v>6504.2250000000004</v>
      </c>
      <c r="S516" s="17">
        <v>38.328000000000003</v>
      </c>
      <c r="T516" s="17">
        <v>-6.1879999999999997</v>
      </c>
      <c r="U516" s="17">
        <v>-0.35399999999999998</v>
      </c>
      <c r="V516" s="17">
        <v>-2.8370000000000002</v>
      </c>
      <c r="W516" s="17">
        <v>16166.5322</v>
      </c>
      <c r="X516" s="17">
        <v>7346.9</v>
      </c>
      <c r="Y516" s="17">
        <v>51.533000000000001</v>
      </c>
      <c r="Z516" s="17">
        <v>-113.7</v>
      </c>
    </row>
    <row r="517" spans="1:26" x14ac:dyDescent="0.2">
      <c r="A517" s="27">
        <v>44893</v>
      </c>
      <c r="B517" s="17">
        <v>655.81</v>
      </c>
      <c r="C517" s="14">
        <v>9.7200000000000006</v>
      </c>
      <c r="D517" s="17">
        <v>-350.87299999999999</v>
      </c>
      <c r="E517" s="17">
        <v>52.695</v>
      </c>
      <c r="F517" s="17">
        <v>75.275000000000006</v>
      </c>
      <c r="G517" s="17">
        <v>617</v>
      </c>
      <c r="H517" s="17">
        <v>25</v>
      </c>
      <c r="I517" s="17">
        <v>4.7779999999999996</v>
      </c>
      <c r="J517" s="17">
        <v>2174.8000000000002</v>
      </c>
      <c r="K517" s="17">
        <v>205.4</v>
      </c>
      <c r="L517" s="17">
        <v>8.7999999999999995E-2</v>
      </c>
      <c r="M517" s="17">
        <v>519.65499999999997</v>
      </c>
      <c r="N517" s="17">
        <v>168.19864999999999</v>
      </c>
      <c r="O517" s="17">
        <v>12580.5</v>
      </c>
      <c r="P517" s="17">
        <v>863</v>
      </c>
      <c r="Q517" s="17">
        <v>-22.847000000000001</v>
      </c>
      <c r="R517" s="17">
        <v>6666.9129999999996</v>
      </c>
      <c r="S517" s="17">
        <v>38.905000000000001</v>
      </c>
      <c r="T517" s="17">
        <v>-7.9029999999999996</v>
      </c>
      <c r="U517" s="17">
        <v>-0.3165</v>
      </c>
      <c r="V517" s="17">
        <v>-3.375</v>
      </c>
      <c r="W517" s="17">
        <v>16166.5322</v>
      </c>
      <c r="X517" s="17">
        <v>5637.2</v>
      </c>
      <c r="Y517" s="17">
        <v>52.664999999999999</v>
      </c>
      <c r="Z517" s="17">
        <v>-116.35</v>
      </c>
    </row>
    <row r="518" spans="1:26" x14ac:dyDescent="0.2">
      <c r="A518" s="27">
        <v>44890</v>
      </c>
      <c r="B518" s="17">
        <v>680</v>
      </c>
      <c r="C518" s="14">
        <v>9.7249999999999996</v>
      </c>
      <c r="D518" s="17">
        <v>-351.5</v>
      </c>
      <c r="E518" s="17">
        <v>55.05</v>
      </c>
      <c r="F518" s="17">
        <v>75</v>
      </c>
      <c r="G518" s="17">
        <v>626.92499999999995</v>
      </c>
      <c r="H518" s="17">
        <v>32</v>
      </c>
      <c r="I518" s="17">
        <v>-137.792</v>
      </c>
      <c r="J518" s="17">
        <v>2169.4639999999999</v>
      </c>
      <c r="K518" s="17">
        <v>220.1</v>
      </c>
      <c r="L518" s="17">
        <v>8.3000000000000004E-2</v>
      </c>
      <c r="M518" s="17">
        <v>534.25</v>
      </c>
      <c r="N518" s="17">
        <v>180.50194999999999</v>
      </c>
      <c r="O518" s="17">
        <v>16110</v>
      </c>
      <c r="P518" s="17">
        <v>856</v>
      </c>
      <c r="Q518" s="17">
        <v>-27.5</v>
      </c>
      <c r="R518" s="17">
        <v>6588.75</v>
      </c>
      <c r="S518" s="17">
        <v>37.878</v>
      </c>
      <c r="T518" s="17">
        <v>-7.9550000000000001</v>
      </c>
      <c r="U518" s="17">
        <v>-0.40949999999999998</v>
      </c>
      <c r="V518" s="17">
        <v>-3.4649999999999999</v>
      </c>
      <c r="W518" s="17">
        <v>16166.5322</v>
      </c>
      <c r="X518" s="17">
        <v>4970</v>
      </c>
      <c r="Y518" s="17">
        <v>52.805</v>
      </c>
      <c r="Z518" s="17">
        <v>-114.94</v>
      </c>
    </row>
    <row r="519" spans="1:26" x14ac:dyDescent="0.2">
      <c r="A519" s="27">
        <v>44889</v>
      </c>
      <c r="B519" s="17">
        <v>684</v>
      </c>
      <c r="C519" s="14">
        <v>9.875</v>
      </c>
      <c r="D519" s="17">
        <v>-346.41500000000002</v>
      </c>
      <c r="E519" s="17">
        <v>55.98</v>
      </c>
      <c r="F519" s="17">
        <v>75.775000000000006</v>
      </c>
      <c r="G519" s="17">
        <v>647.57500000000005</v>
      </c>
      <c r="H519" s="17">
        <v>20</v>
      </c>
      <c r="I519" s="17">
        <v>-135.298</v>
      </c>
      <c r="J519" s="17">
        <v>2205.8000000000002</v>
      </c>
      <c r="K519" s="17">
        <v>230.3</v>
      </c>
      <c r="L519" s="17">
        <v>7.2499999999999995E-2</v>
      </c>
      <c r="M519" s="17">
        <v>525</v>
      </c>
      <c r="N519" s="17">
        <v>190.70793</v>
      </c>
      <c r="O519" s="17">
        <v>20055</v>
      </c>
      <c r="P519" s="17">
        <v>868.3</v>
      </c>
      <c r="Q519" s="17">
        <v>-25.437999999999999</v>
      </c>
      <c r="R519" s="17">
        <v>6867.25</v>
      </c>
      <c r="S519" s="17">
        <v>45.62</v>
      </c>
      <c r="T519" s="17">
        <v>-6.85</v>
      </c>
      <c r="U519" s="17">
        <v>-0.39900000000000002</v>
      </c>
      <c r="V519" s="17">
        <v>-3.3149999999999999</v>
      </c>
      <c r="W519" s="17">
        <v>16166.5322</v>
      </c>
      <c r="X519" s="17">
        <v>5373</v>
      </c>
      <c r="Y519" s="17">
        <v>54.075000000000003</v>
      </c>
      <c r="Z519" s="17">
        <v>-115.768</v>
      </c>
    </row>
    <row r="520" spans="1:26" x14ac:dyDescent="0.2">
      <c r="A520" s="27">
        <v>44888</v>
      </c>
      <c r="B520" s="17">
        <v>693</v>
      </c>
      <c r="C520" s="14">
        <v>10</v>
      </c>
      <c r="D520" s="17">
        <v>-352.5</v>
      </c>
      <c r="E520" s="17">
        <v>57</v>
      </c>
      <c r="F520" s="17">
        <v>73.02</v>
      </c>
      <c r="G520" s="17">
        <v>585.02</v>
      </c>
      <c r="H520" s="17">
        <v>29</v>
      </c>
      <c r="I520" s="17">
        <v>36.731000000000002</v>
      </c>
      <c r="J520" s="17">
        <v>2225.6999999999998</v>
      </c>
      <c r="K520" s="17">
        <v>230.3</v>
      </c>
      <c r="L520" s="17">
        <v>0.14080000000000001</v>
      </c>
      <c r="M520" s="17">
        <v>520.75</v>
      </c>
      <c r="N520" s="17">
        <v>180.74789000000001</v>
      </c>
      <c r="O520" s="17">
        <v>21059.9</v>
      </c>
      <c r="P520" s="17">
        <v>840.5</v>
      </c>
      <c r="Q520" s="17">
        <v>-20.568000000000001</v>
      </c>
      <c r="R520" s="17">
        <v>7340.75</v>
      </c>
      <c r="S520" s="17">
        <v>47.508000000000003</v>
      </c>
      <c r="T520" s="17">
        <v>-6.125</v>
      </c>
      <c r="U520" s="17">
        <v>-0.315</v>
      </c>
      <c r="V520" s="17">
        <v>-3.15</v>
      </c>
      <c r="W520" s="17">
        <v>16166.5322</v>
      </c>
      <c r="X520" s="17">
        <v>5941.2</v>
      </c>
      <c r="Y520" s="17">
        <v>51.59</v>
      </c>
      <c r="Z520" s="17">
        <v>-113.09</v>
      </c>
    </row>
    <row r="521" spans="1:26" x14ac:dyDescent="0.2">
      <c r="A521" s="27">
        <v>44887</v>
      </c>
      <c r="B521" s="17">
        <v>654.86</v>
      </c>
      <c r="C521" s="14">
        <v>9.4</v>
      </c>
      <c r="D521" s="17">
        <v>-340</v>
      </c>
      <c r="E521" s="17">
        <v>54.54</v>
      </c>
      <c r="F521" s="17">
        <v>73.5</v>
      </c>
      <c r="G521" s="17">
        <v>552</v>
      </c>
      <c r="H521" s="17">
        <v>36</v>
      </c>
      <c r="I521" s="17">
        <v>-3.1949999999999998</v>
      </c>
      <c r="J521" s="17">
        <v>2160.8000000000002</v>
      </c>
      <c r="K521" s="17">
        <v>225.1</v>
      </c>
      <c r="L521" s="17">
        <v>0.13930000000000001</v>
      </c>
      <c r="M521" s="17">
        <v>524.90499999999997</v>
      </c>
      <c r="N521" s="17">
        <v>178.39</v>
      </c>
      <c r="O521" s="17">
        <v>20040</v>
      </c>
      <c r="P521" s="17">
        <v>821.5</v>
      </c>
      <c r="Q521" s="17">
        <v>-20.565000000000001</v>
      </c>
      <c r="R521" s="17">
        <v>7243.9870000000001</v>
      </c>
      <c r="S521" s="17">
        <v>41.31</v>
      </c>
      <c r="T521" s="17">
        <v>-5.4550000000000001</v>
      </c>
      <c r="U521" s="17">
        <v>-0.27750000000000002</v>
      </c>
      <c r="V521" s="17">
        <v>-3.15</v>
      </c>
      <c r="W521" s="17">
        <v>16166.5322</v>
      </c>
      <c r="X521" s="17">
        <v>6084.7</v>
      </c>
      <c r="Y521" s="17">
        <v>53.183</v>
      </c>
      <c r="Z521" s="17">
        <v>-116.075</v>
      </c>
    </row>
    <row r="522" spans="1:26" x14ac:dyDescent="0.2">
      <c r="A522" s="27">
        <v>44886</v>
      </c>
      <c r="B522" s="17">
        <v>665.89700000000005</v>
      </c>
      <c r="C522" s="14">
        <v>8.9649999999999999</v>
      </c>
      <c r="D522" s="17">
        <v>-345.5</v>
      </c>
      <c r="E522" s="17">
        <v>53.25</v>
      </c>
      <c r="F522" s="17">
        <v>64.745000000000005</v>
      </c>
      <c r="G522" s="17">
        <v>529.66499999999996</v>
      </c>
      <c r="H522" s="17">
        <v>33</v>
      </c>
      <c r="I522" s="17">
        <v>-170.19300000000001</v>
      </c>
      <c r="J522" s="17">
        <v>2158.8000000000002</v>
      </c>
      <c r="K522" s="17">
        <v>225.1</v>
      </c>
      <c r="L522" s="17">
        <v>8.3500000000000005E-2</v>
      </c>
      <c r="M522" s="17">
        <v>510</v>
      </c>
      <c r="N522" s="17">
        <v>183.57500999999999</v>
      </c>
      <c r="O522" s="17">
        <v>20842.5</v>
      </c>
      <c r="P522" s="17">
        <v>810</v>
      </c>
      <c r="Q522" s="17">
        <v>-20.207999999999998</v>
      </c>
      <c r="R522" s="17">
        <v>7453.2749999999996</v>
      </c>
      <c r="S522" s="17">
        <v>39.637999999999998</v>
      </c>
      <c r="T522" s="17">
        <v>-6.4</v>
      </c>
      <c r="U522" s="17">
        <v>-0.28399999999999997</v>
      </c>
      <c r="V522" s="17">
        <v>-3.375</v>
      </c>
      <c r="W522" s="17">
        <v>16166.5322</v>
      </c>
      <c r="X522" s="17">
        <v>6400.3</v>
      </c>
      <c r="Y522" s="17">
        <v>54.146999999999998</v>
      </c>
      <c r="Z522" s="17">
        <v>-117.691</v>
      </c>
    </row>
    <row r="523" spans="1:26" x14ac:dyDescent="0.2">
      <c r="A523" s="27">
        <v>44883</v>
      </c>
      <c r="B523" s="17">
        <v>669.66</v>
      </c>
      <c r="C523" s="14">
        <v>8.9649999999999999</v>
      </c>
      <c r="D523" s="17">
        <v>-341</v>
      </c>
      <c r="E523" s="17">
        <v>56.85</v>
      </c>
      <c r="F523" s="17">
        <v>65.364999999999995</v>
      </c>
      <c r="G523" s="17">
        <v>603</v>
      </c>
      <c r="H523" s="17">
        <v>33</v>
      </c>
      <c r="I523" s="17">
        <v>-193.791</v>
      </c>
      <c r="J523" s="17">
        <v>2131.4290000000001</v>
      </c>
      <c r="K523" s="17">
        <v>225.1</v>
      </c>
      <c r="L523" s="17">
        <v>9.6500000000000002E-2</v>
      </c>
      <c r="M523" s="17">
        <v>510.01499999999999</v>
      </c>
      <c r="N523" s="17">
        <v>195.05005</v>
      </c>
      <c r="O523" s="17">
        <v>20988.799999999999</v>
      </c>
      <c r="P523" s="17">
        <v>818.7</v>
      </c>
      <c r="Q523" s="17">
        <v>-23.5</v>
      </c>
      <c r="R523" s="17">
        <v>7626</v>
      </c>
      <c r="S523" s="17">
        <v>43.883000000000003</v>
      </c>
      <c r="T523" s="17">
        <v>-7.4050000000000002</v>
      </c>
      <c r="U523" s="17">
        <v>-0.30349999999999999</v>
      </c>
      <c r="V523" s="17">
        <v>-3.65</v>
      </c>
      <c r="W523" s="17">
        <v>16166.5322</v>
      </c>
      <c r="X523" s="17">
        <v>6183.9</v>
      </c>
      <c r="Y523" s="17">
        <v>55.395000000000003</v>
      </c>
      <c r="Z523" s="17">
        <v>-118.12</v>
      </c>
    </row>
    <row r="524" spans="1:26" x14ac:dyDescent="0.2">
      <c r="A524" s="27">
        <v>44882</v>
      </c>
      <c r="B524" s="17">
        <v>730</v>
      </c>
      <c r="C524" s="14">
        <v>9</v>
      </c>
      <c r="D524" s="17">
        <v>-346.7</v>
      </c>
      <c r="E524" s="17">
        <v>56.094999999999999</v>
      </c>
      <c r="F524" s="17">
        <v>65.5</v>
      </c>
      <c r="G524" s="17">
        <v>722</v>
      </c>
      <c r="H524" s="17">
        <v>42</v>
      </c>
      <c r="I524" s="17">
        <v>-18.573</v>
      </c>
      <c r="J524" s="17">
        <v>2141.6</v>
      </c>
      <c r="K524" s="17">
        <v>225.1</v>
      </c>
      <c r="L524" s="17">
        <v>9.8000000000000004E-2</v>
      </c>
      <c r="M524" s="17">
        <v>565.30200000000002</v>
      </c>
      <c r="N524" s="17">
        <v>190.09700000000001</v>
      </c>
      <c r="O524" s="17">
        <v>18440</v>
      </c>
      <c r="P524" s="17">
        <v>858</v>
      </c>
      <c r="Q524" s="17">
        <v>-21.991</v>
      </c>
      <c r="R524" s="17">
        <v>7747.35</v>
      </c>
      <c r="S524" s="17">
        <v>44.5</v>
      </c>
      <c r="T524" s="17">
        <v>-7.61</v>
      </c>
      <c r="U524" s="17">
        <v>-0.249</v>
      </c>
      <c r="V524" s="17">
        <v>-3.65</v>
      </c>
      <c r="W524" s="17">
        <v>16166.5322</v>
      </c>
      <c r="X524" s="17">
        <v>6413.2</v>
      </c>
      <c r="Y524" s="17">
        <v>55.923999999999999</v>
      </c>
      <c r="Z524" s="17">
        <v>-120.29</v>
      </c>
    </row>
    <row r="525" spans="1:26" x14ac:dyDescent="0.2">
      <c r="A525" s="27">
        <v>44881</v>
      </c>
      <c r="B525" s="17">
        <v>692</v>
      </c>
      <c r="C525" s="14">
        <v>7.8520000000000003</v>
      </c>
      <c r="D525" s="17">
        <v>-298</v>
      </c>
      <c r="E525" s="17">
        <v>51.274999999999999</v>
      </c>
      <c r="F525" s="17">
        <v>65.5</v>
      </c>
      <c r="G525" s="17">
        <v>672.73</v>
      </c>
      <c r="H525" s="17">
        <v>37</v>
      </c>
      <c r="I525" s="17">
        <v>-80.748000000000005</v>
      </c>
      <c r="J525" s="17">
        <v>2086.4</v>
      </c>
      <c r="K525" s="17">
        <v>220.2</v>
      </c>
      <c r="L525" s="17">
        <v>0.1062</v>
      </c>
      <c r="M525" s="17">
        <v>555.93499999999995</v>
      </c>
      <c r="N525" s="17">
        <v>188.75203999999999</v>
      </c>
      <c r="O525" s="17">
        <v>17992.8</v>
      </c>
      <c r="P525" s="17">
        <v>820.5</v>
      </c>
      <c r="Q525" s="17">
        <v>-22.202999999999999</v>
      </c>
      <c r="R525" s="17">
        <v>7700.5379999999996</v>
      </c>
      <c r="S525" s="17">
        <v>44.655000000000001</v>
      </c>
      <c r="T525" s="17">
        <v>-9.5</v>
      </c>
      <c r="U525" s="17">
        <v>-0.23350000000000001</v>
      </c>
      <c r="V525" s="17">
        <v>-3.4350000000000001</v>
      </c>
      <c r="W525" s="17">
        <v>16166.5322</v>
      </c>
      <c r="X525" s="17">
        <v>6627</v>
      </c>
      <c r="Y525" s="17">
        <v>54.71</v>
      </c>
      <c r="Z525" s="17">
        <v>-115.78</v>
      </c>
    </row>
    <row r="526" spans="1:26" x14ac:dyDescent="0.2">
      <c r="A526" s="27">
        <v>44880</v>
      </c>
      <c r="B526" s="17">
        <v>673.99</v>
      </c>
      <c r="C526" s="14">
        <v>7.35</v>
      </c>
      <c r="D526" s="17">
        <v>-301.27499999999998</v>
      </c>
      <c r="E526" s="17">
        <v>50.65</v>
      </c>
      <c r="F526" s="17">
        <v>59.055</v>
      </c>
      <c r="G526" s="17">
        <v>636.53</v>
      </c>
      <c r="H526" s="17">
        <v>24</v>
      </c>
      <c r="I526" s="17">
        <v>-123</v>
      </c>
      <c r="J526" s="17">
        <v>2071</v>
      </c>
      <c r="K526" s="17">
        <v>220.1</v>
      </c>
      <c r="L526" s="17">
        <v>7.2499999999999995E-2</v>
      </c>
      <c r="M526" s="17">
        <v>530</v>
      </c>
      <c r="N526" s="17">
        <v>199.5</v>
      </c>
      <c r="O526" s="17">
        <v>25236</v>
      </c>
      <c r="P526" s="17">
        <v>791</v>
      </c>
      <c r="Q526" s="17">
        <v>-25.111000000000001</v>
      </c>
      <c r="R526" s="17">
        <v>6882.7</v>
      </c>
      <c r="S526" s="17">
        <v>40.933</v>
      </c>
      <c r="T526" s="17">
        <v>-10.125</v>
      </c>
      <c r="U526" s="17">
        <v>-0.45229999999999998</v>
      </c>
      <c r="V526" s="17">
        <v>-3.4950000000000001</v>
      </c>
      <c r="W526" s="17">
        <v>16166.5322</v>
      </c>
      <c r="X526" s="17">
        <v>9520</v>
      </c>
      <c r="Y526" s="17">
        <v>54.162999999999997</v>
      </c>
      <c r="Z526" s="17">
        <v>-115.3</v>
      </c>
    </row>
    <row r="527" spans="1:26" x14ac:dyDescent="0.2">
      <c r="A527" s="27">
        <v>44879</v>
      </c>
      <c r="B527" s="17">
        <v>673.88</v>
      </c>
      <c r="C527" s="14">
        <v>7.48</v>
      </c>
      <c r="D527" s="17">
        <v>-300</v>
      </c>
      <c r="E527" s="17">
        <v>54.77</v>
      </c>
      <c r="F527" s="17">
        <v>58.5</v>
      </c>
      <c r="G527" s="17">
        <v>572.15499999999997</v>
      </c>
      <c r="H527" s="17">
        <v>25</v>
      </c>
      <c r="I527" s="17">
        <v>-130.72</v>
      </c>
      <c r="J527" s="17">
        <v>2093.1999999999998</v>
      </c>
      <c r="K527" s="17">
        <v>220.1</v>
      </c>
      <c r="L527" s="17">
        <v>4.7500000000000001E-2</v>
      </c>
      <c r="M527" s="17">
        <v>510</v>
      </c>
      <c r="N527" s="17">
        <v>219.18647999999999</v>
      </c>
      <c r="O527" s="17">
        <v>29780</v>
      </c>
      <c r="P527" s="17">
        <v>801.5</v>
      </c>
      <c r="Q527" s="17">
        <v>-27.92</v>
      </c>
      <c r="R527" s="17">
        <v>6936.518</v>
      </c>
      <c r="S527" s="17">
        <v>42.792999999999999</v>
      </c>
      <c r="T527" s="17">
        <v>-7.4770000000000003</v>
      </c>
      <c r="U527" s="17">
        <v>-0.5</v>
      </c>
      <c r="V527" s="17">
        <v>-3.3250000000000002</v>
      </c>
      <c r="W527" s="17">
        <v>16166.5322</v>
      </c>
      <c r="X527" s="17">
        <v>10897.1</v>
      </c>
      <c r="Y527" s="17">
        <v>55.005000000000003</v>
      </c>
      <c r="Z527" s="17">
        <v>-118.505</v>
      </c>
    </row>
    <row r="528" spans="1:26" x14ac:dyDescent="0.2">
      <c r="A528" s="27">
        <v>44876</v>
      </c>
      <c r="B528" s="17">
        <v>687.18</v>
      </c>
      <c r="C528" s="14">
        <v>7.6239999999999997</v>
      </c>
      <c r="D528" s="17">
        <v>-308.64499999999998</v>
      </c>
      <c r="E528" s="17">
        <v>53.524999999999999</v>
      </c>
      <c r="F528" s="17">
        <v>59.5</v>
      </c>
      <c r="G528" s="17">
        <v>512.495</v>
      </c>
      <c r="H528" s="17">
        <v>0</v>
      </c>
      <c r="I528" s="17">
        <v>63.252000000000002</v>
      </c>
      <c r="J528" s="17">
        <v>2174</v>
      </c>
      <c r="K528" s="17">
        <v>225.1</v>
      </c>
      <c r="L528" s="17">
        <v>4.2500000000000003E-2</v>
      </c>
      <c r="M528" s="17">
        <v>474.98</v>
      </c>
      <c r="N528" s="17">
        <v>236.94</v>
      </c>
      <c r="O528" s="17">
        <v>38757.5</v>
      </c>
      <c r="P528" s="17">
        <v>802</v>
      </c>
      <c r="Q528" s="17">
        <v>-33.47</v>
      </c>
      <c r="R528" s="17">
        <v>6888.7749999999996</v>
      </c>
      <c r="S528" s="17">
        <v>39.552999999999997</v>
      </c>
      <c r="T528" s="17">
        <v>-8</v>
      </c>
      <c r="U528" s="17">
        <v>-0.55649999999999999</v>
      </c>
      <c r="V528" s="17">
        <v>-3.1749999999999998</v>
      </c>
      <c r="W528" s="17">
        <v>16166.5322</v>
      </c>
      <c r="X528" s="17">
        <v>10758.2</v>
      </c>
      <c r="Y528" s="17">
        <v>55.37</v>
      </c>
      <c r="Z528" s="17">
        <v>-117.81</v>
      </c>
    </row>
    <row r="529" spans="1:26" x14ac:dyDescent="0.2">
      <c r="A529" s="27">
        <v>44875</v>
      </c>
      <c r="B529" s="17">
        <v>683</v>
      </c>
      <c r="C529" s="14">
        <v>7.5350000000000001</v>
      </c>
      <c r="D529" s="17">
        <v>-308</v>
      </c>
      <c r="E529" s="17">
        <v>56.14</v>
      </c>
      <c r="F529" s="17">
        <v>59.75</v>
      </c>
      <c r="G529" s="17">
        <v>540</v>
      </c>
      <c r="H529" s="17">
        <v>31</v>
      </c>
      <c r="I529" s="17">
        <v>-35.695999999999998</v>
      </c>
      <c r="J529" s="17">
        <v>2122.75</v>
      </c>
      <c r="K529" s="17">
        <v>225.1</v>
      </c>
      <c r="L529" s="17">
        <v>0.20799999999999999</v>
      </c>
      <c r="M529" s="17">
        <v>474.25</v>
      </c>
      <c r="N529" s="17">
        <v>239.20999</v>
      </c>
      <c r="O529" s="17">
        <v>40373</v>
      </c>
      <c r="P529" s="17">
        <v>808.5</v>
      </c>
      <c r="Q529" s="17">
        <v>-37.287999999999997</v>
      </c>
      <c r="R529" s="17">
        <v>8249.125</v>
      </c>
      <c r="S529" s="17">
        <v>50.213000000000001</v>
      </c>
      <c r="T529" s="17">
        <v>-6.5</v>
      </c>
      <c r="U529" s="17">
        <v>-0.33800000000000002</v>
      </c>
      <c r="V529" s="17">
        <v>-3.4750000000000001</v>
      </c>
      <c r="W529" s="17">
        <v>16166.5322</v>
      </c>
      <c r="X529" s="17">
        <v>11242.8</v>
      </c>
      <c r="Y529" s="17">
        <v>55.335000000000001</v>
      </c>
      <c r="Z529" s="17">
        <v>-123.17</v>
      </c>
    </row>
    <row r="530" spans="1:26" x14ac:dyDescent="0.2">
      <c r="A530" s="27">
        <v>44874</v>
      </c>
      <c r="B530" s="17">
        <v>646</v>
      </c>
      <c r="C530" s="14">
        <v>7.8150000000000004</v>
      </c>
      <c r="D530" s="17">
        <v>-348</v>
      </c>
      <c r="E530" s="17">
        <v>58.6</v>
      </c>
      <c r="F530" s="17">
        <v>62.145000000000003</v>
      </c>
      <c r="G530" s="17">
        <v>574.54499999999996</v>
      </c>
      <c r="H530" s="17">
        <v>46</v>
      </c>
      <c r="I530" s="17">
        <v>-97.489000000000004</v>
      </c>
      <c r="J530" s="17">
        <v>2191.75</v>
      </c>
      <c r="K530" s="17">
        <v>245.1</v>
      </c>
      <c r="L530" s="17">
        <v>0.20649999999999999</v>
      </c>
      <c r="M530" s="17">
        <v>432.53500000000003</v>
      </c>
      <c r="N530" s="17">
        <v>228.58</v>
      </c>
      <c r="O530" s="17">
        <v>41179.5</v>
      </c>
      <c r="P530" s="17">
        <v>828</v>
      </c>
      <c r="Q530" s="17">
        <v>-29.141999999999999</v>
      </c>
      <c r="R530" s="17">
        <v>8098.6750000000002</v>
      </c>
      <c r="S530" s="17">
        <v>52.81</v>
      </c>
      <c r="T530" s="17">
        <v>-6.65</v>
      </c>
      <c r="U530" s="17">
        <v>-0.28299999999999997</v>
      </c>
      <c r="V530" s="17">
        <v>-3.472</v>
      </c>
      <c r="W530" s="17">
        <v>16166.5322</v>
      </c>
      <c r="X530" s="17">
        <v>8584.5</v>
      </c>
      <c r="Y530" s="17">
        <v>55.963000000000001</v>
      </c>
      <c r="Z530" s="17">
        <v>-129.31</v>
      </c>
    </row>
    <row r="531" spans="1:26" x14ac:dyDescent="0.2">
      <c r="A531" s="27">
        <v>44873</v>
      </c>
      <c r="B531" s="17">
        <v>592.66999999999996</v>
      </c>
      <c r="C531" s="14">
        <v>7.53</v>
      </c>
      <c r="D531" s="17">
        <v>-329.3</v>
      </c>
      <c r="E531" s="17">
        <v>54.1</v>
      </c>
      <c r="F531" s="17">
        <v>65</v>
      </c>
      <c r="G531" s="17">
        <v>588.5</v>
      </c>
      <c r="H531" s="17">
        <v>47</v>
      </c>
      <c r="I531" s="17">
        <v>-54.469000000000001</v>
      </c>
      <c r="J531" s="17">
        <v>2090.1</v>
      </c>
      <c r="K531" s="17">
        <v>235.1</v>
      </c>
      <c r="L531" s="17">
        <v>0.20599999999999999</v>
      </c>
      <c r="M531" s="17">
        <v>417.93</v>
      </c>
      <c r="N531" s="17">
        <v>231.85480000000001</v>
      </c>
      <c r="O531" s="17">
        <v>41864.800000000003</v>
      </c>
      <c r="P531" s="17">
        <v>819</v>
      </c>
      <c r="Q531" s="17">
        <v>-30.79</v>
      </c>
      <c r="R531" s="17">
        <v>8194.4500000000007</v>
      </c>
      <c r="S531" s="17">
        <v>51.344999999999999</v>
      </c>
      <c r="T531" s="17">
        <v>-7.25</v>
      </c>
      <c r="U531" s="17">
        <v>-0.22570000000000001</v>
      </c>
      <c r="V531" s="17">
        <v>-3.46</v>
      </c>
      <c r="W531" s="17">
        <v>16166.5322</v>
      </c>
      <c r="X531" s="17">
        <v>8117.3</v>
      </c>
      <c r="Y531" s="17">
        <v>53.92</v>
      </c>
      <c r="Z531" s="17">
        <v>-120.595</v>
      </c>
    </row>
    <row r="532" spans="1:26" x14ac:dyDescent="0.2">
      <c r="A532" s="27">
        <v>44872</v>
      </c>
      <c r="B532" s="17">
        <v>598.15499999999997</v>
      </c>
      <c r="C532" s="14">
        <v>8.57</v>
      </c>
      <c r="D532" s="17">
        <v>-326</v>
      </c>
      <c r="E532" s="17">
        <v>58.265000000000001</v>
      </c>
      <c r="F532" s="17">
        <v>75</v>
      </c>
      <c r="G532" s="17">
        <v>642.91499999999996</v>
      </c>
      <c r="H532" s="17">
        <v>35</v>
      </c>
      <c r="I532" s="17">
        <v>-68.474000000000004</v>
      </c>
      <c r="J532" s="17">
        <v>2052.5</v>
      </c>
      <c r="K532" s="17">
        <v>255</v>
      </c>
      <c r="L532" s="17">
        <v>0.22700000000000001</v>
      </c>
      <c r="M532" s="17">
        <v>415.99</v>
      </c>
      <c r="N532" s="17">
        <v>240.3125</v>
      </c>
      <c r="O532" s="17">
        <v>40631</v>
      </c>
      <c r="P532" s="17">
        <v>783</v>
      </c>
      <c r="Q532" s="17">
        <v>-37.938000000000002</v>
      </c>
      <c r="R532" s="17">
        <v>8333.5</v>
      </c>
      <c r="S532" s="17">
        <v>56.997999999999998</v>
      </c>
      <c r="T532" s="17">
        <v>-7.1879999999999997</v>
      </c>
      <c r="U532" s="17">
        <v>-0.1817</v>
      </c>
      <c r="V532" s="17">
        <v>-2.9750000000000001</v>
      </c>
      <c r="W532" s="17">
        <v>16166.5322</v>
      </c>
      <c r="X532" s="17">
        <v>8180.3</v>
      </c>
      <c r="Y532" s="17">
        <v>53.35</v>
      </c>
      <c r="Z532" s="17">
        <v>-122.129</v>
      </c>
    </row>
    <row r="533" spans="1:26" x14ac:dyDescent="0.2">
      <c r="A533" s="27">
        <v>44869</v>
      </c>
      <c r="B533" s="17">
        <v>616</v>
      </c>
      <c r="C533" s="14">
        <v>9.3800000000000008</v>
      </c>
      <c r="D533" s="17">
        <v>-310</v>
      </c>
      <c r="E533" s="17">
        <v>58.325000000000003</v>
      </c>
      <c r="F533" s="17">
        <v>77</v>
      </c>
      <c r="G533" s="17">
        <v>671.07500000000005</v>
      </c>
      <c r="H533" s="17">
        <v>42</v>
      </c>
      <c r="I533" s="17">
        <v>14.404999999999999</v>
      </c>
      <c r="J533" s="17">
        <v>2145.819</v>
      </c>
      <c r="K533" s="17">
        <v>265</v>
      </c>
      <c r="L533" s="17">
        <v>0.26479999999999998</v>
      </c>
      <c r="M533" s="17">
        <v>490.25</v>
      </c>
      <c r="N533" s="17">
        <v>252.155</v>
      </c>
      <c r="O533" s="17">
        <v>45434</v>
      </c>
      <c r="P533" s="17">
        <v>800</v>
      </c>
      <c r="Q533" s="17">
        <v>-41.125</v>
      </c>
      <c r="R533" s="17">
        <v>9289.375</v>
      </c>
      <c r="S533" s="17">
        <v>52.912999999999997</v>
      </c>
      <c r="T533" s="17">
        <v>-7.5750000000000002</v>
      </c>
      <c r="U533" s="17">
        <v>-0.2167</v>
      </c>
      <c r="V533" s="17">
        <v>-2.5590000000000002</v>
      </c>
      <c r="W533" s="17">
        <v>16166.5322</v>
      </c>
      <c r="X533" s="17">
        <v>7180.2</v>
      </c>
      <c r="Y533" s="17">
        <v>53.725000000000001</v>
      </c>
      <c r="Z533" s="17">
        <v>-124.28</v>
      </c>
    </row>
    <row r="534" spans="1:26" x14ac:dyDescent="0.2">
      <c r="A534" s="27">
        <v>44868</v>
      </c>
      <c r="B534" s="17">
        <v>658</v>
      </c>
      <c r="C534" s="14">
        <v>10.050000000000001</v>
      </c>
      <c r="D534" s="17">
        <v>-335</v>
      </c>
      <c r="E534" s="17">
        <v>57.86</v>
      </c>
      <c r="F534" s="17">
        <v>76.97</v>
      </c>
      <c r="G534" s="17">
        <v>685</v>
      </c>
      <c r="H534" s="17">
        <v>58</v>
      </c>
      <c r="I534" s="17">
        <v>-11.715999999999999</v>
      </c>
      <c r="J534" s="17">
        <v>2202.9250000000002</v>
      </c>
      <c r="K534" s="17">
        <v>280</v>
      </c>
      <c r="L534" s="17">
        <v>0.30149999999999999</v>
      </c>
      <c r="M534" s="17">
        <v>524</v>
      </c>
      <c r="N534" s="17">
        <v>258.62234000000001</v>
      </c>
      <c r="O534" s="17">
        <v>44108</v>
      </c>
      <c r="P534" s="17">
        <v>825</v>
      </c>
      <c r="Q534" s="17">
        <v>-26.033000000000001</v>
      </c>
      <c r="R534" s="17">
        <v>9772.75</v>
      </c>
      <c r="S534" s="17">
        <v>56.22</v>
      </c>
      <c r="T534" s="17">
        <v>-8.25</v>
      </c>
      <c r="U534" s="17">
        <v>-0.14380000000000001</v>
      </c>
      <c r="V534" s="17">
        <v>-2.2890000000000001</v>
      </c>
      <c r="W534" s="17">
        <v>16166.5322</v>
      </c>
      <c r="X534" s="17">
        <v>5829.2</v>
      </c>
      <c r="Y534" s="17">
        <v>53.91</v>
      </c>
      <c r="Z534" s="17">
        <v>-128.06</v>
      </c>
    </row>
    <row r="535" spans="1:26" x14ac:dyDescent="0.2">
      <c r="A535" s="27">
        <v>44867</v>
      </c>
      <c r="B535" s="17">
        <v>627.70500000000004</v>
      </c>
      <c r="C535" s="14">
        <v>9.42</v>
      </c>
      <c r="D535" s="17">
        <v>-302.37</v>
      </c>
      <c r="E535" s="17">
        <v>53.2</v>
      </c>
      <c r="F535" s="17">
        <v>75</v>
      </c>
      <c r="G535" s="17">
        <v>638</v>
      </c>
      <c r="H535" s="17">
        <v>42</v>
      </c>
      <c r="I535" s="17">
        <v>-28.977</v>
      </c>
      <c r="J535" s="17">
        <v>2140.357</v>
      </c>
      <c r="K535" s="17">
        <v>275.10000000000002</v>
      </c>
      <c r="L535" s="17">
        <v>0.23200000000000001</v>
      </c>
      <c r="M535" s="17">
        <v>530</v>
      </c>
      <c r="N535" s="17">
        <v>256.09500000000003</v>
      </c>
      <c r="O535" s="17">
        <v>46934.8</v>
      </c>
      <c r="P535" s="17">
        <v>827.3</v>
      </c>
      <c r="Q535" s="17">
        <v>-26</v>
      </c>
      <c r="R535" s="17">
        <v>10022.111999999999</v>
      </c>
      <c r="S535" s="17">
        <v>53.368000000000002</v>
      </c>
      <c r="T535" s="17">
        <v>-7.125</v>
      </c>
      <c r="U535" s="17">
        <v>-0.1055</v>
      </c>
      <c r="V535" s="17">
        <v>-2.2250000000000001</v>
      </c>
      <c r="W535" s="17">
        <v>16166.5322</v>
      </c>
      <c r="X535" s="17">
        <v>4383.5</v>
      </c>
      <c r="Y535" s="17">
        <v>52.86</v>
      </c>
      <c r="Z535" s="17">
        <v>-127.06</v>
      </c>
    </row>
    <row r="536" spans="1:26" x14ac:dyDescent="0.2">
      <c r="A536" s="27">
        <v>44866</v>
      </c>
      <c r="B536" s="17">
        <v>642.75</v>
      </c>
      <c r="C536" s="14">
        <v>9.66</v>
      </c>
      <c r="D536" s="17">
        <v>-267.58</v>
      </c>
      <c r="E536" s="17">
        <v>51.924999999999997</v>
      </c>
      <c r="F536" s="17">
        <v>81</v>
      </c>
      <c r="G536" s="17">
        <v>701</v>
      </c>
      <c r="H536" s="17">
        <v>43</v>
      </c>
      <c r="I536" s="17">
        <v>-39.039000000000001</v>
      </c>
      <c r="J536" s="17">
        <v>2140.25</v>
      </c>
      <c r="K536" s="17">
        <v>285.10000000000002</v>
      </c>
      <c r="L536" s="17">
        <v>0.24</v>
      </c>
      <c r="M536" s="17">
        <v>580.25</v>
      </c>
      <c r="N536" s="17">
        <v>265.79083000000003</v>
      </c>
      <c r="O536" s="17">
        <v>49512.3</v>
      </c>
      <c r="P536" s="17">
        <v>851.1</v>
      </c>
      <c r="Q536" s="17">
        <v>-20.885000000000002</v>
      </c>
      <c r="R536" s="17">
        <v>9698.25</v>
      </c>
      <c r="S536" s="17">
        <v>57.628</v>
      </c>
      <c r="T536" s="17">
        <v>-6.35</v>
      </c>
      <c r="U536" s="17">
        <v>-8.1699999999999995E-2</v>
      </c>
      <c r="V536" s="17">
        <v>-2.0289999999999999</v>
      </c>
      <c r="W536" s="17">
        <v>16166.5322</v>
      </c>
      <c r="X536" s="17">
        <v>3464</v>
      </c>
      <c r="Y536" s="17">
        <v>53.146999999999998</v>
      </c>
      <c r="Z536" s="17">
        <v>-120.16</v>
      </c>
    </row>
    <row r="537" spans="1:26" x14ac:dyDescent="0.2">
      <c r="A537" s="27">
        <v>44865</v>
      </c>
      <c r="B537" s="17">
        <v>658</v>
      </c>
      <c r="C537" s="14">
        <v>9.66</v>
      </c>
      <c r="D537" s="17">
        <v>-277</v>
      </c>
      <c r="E537" s="17">
        <v>52.87</v>
      </c>
      <c r="F537" s="17">
        <v>90</v>
      </c>
      <c r="G537" s="17">
        <v>729</v>
      </c>
      <c r="H537" s="17">
        <v>52</v>
      </c>
      <c r="I537" s="17">
        <v>42.533999999999999</v>
      </c>
      <c r="J537" s="17">
        <v>2163.335</v>
      </c>
      <c r="K537" s="17">
        <v>285.10000000000002</v>
      </c>
      <c r="L537" s="17">
        <v>0.24149999999999999</v>
      </c>
      <c r="M537" s="17">
        <v>585.00300000000004</v>
      </c>
      <c r="N537" s="17">
        <v>273.51001000000002</v>
      </c>
      <c r="O537" s="17">
        <v>48007</v>
      </c>
      <c r="P537" s="17">
        <v>873</v>
      </c>
      <c r="Q537" s="17">
        <v>-16.315000000000001</v>
      </c>
      <c r="R537" s="17">
        <v>9288.0030000000006</v>
      </c>
      <c r="S537" s="17">
        <v>61.655000000000001</v>
      </c>
      <c r="T537" s="17">
        <v>-5.3</v>
      </c>
      <c r="U537" s="17">
        <v>-3.7499999999999999E-2</v>
      </c>
      <c r="V537" s="17">
        <v>-2.0499999999999998</v>
      </c>
      <c r="W537" s="17">
        <v>16166.5322</v>
      </c>
      <c r="X537" s="17">
        <v>4281.5</v>
      </c>
      <c r="Y537" s="17">
        <v>53.685000000000002</v>
      </c>
      <c r="Z537" s="17">
        <v>-123.91500000000001</v>
      </c>
    </row>
    <row r="538" spans="1:26" x14ac:dyDescent="0.2">
      <c r="A538" s="27">
        <v>44862</v>
      </c>
      <c r="B538" s="17">
        <v>689</v>
      </c>
      <c r="C538" s="14">
        <v>9.5749999999999993</v>
      </c>
      <c r="D538" s="17">
        <v>-276.20499999999998</v>
      </c>
      <c r="E538" s="17">
        <v>55.494999999999997</v>
      </c>
      <c r="F538" s="17">
        <v>98</v>
      </c>
      <c r="G538" s="17">
        <v>738.5</v>
      </c>
      <c r="H538" s="17">
        <v>39</v>
      </c>
      <c r="I538" s="17">
        <v>25.100999999999999</v>
      </c>
      <c r="J538" s="17">
        <v>2284.1999999999998</v>
      </c>
      <c r="K538" s="17">
        <v>290.10000000000002</v>
      </c>
      <c r="L538" s="17">
        <v>0.24</v>
      </c>
      <c r="M538" s="17">
        <v>595</v>
      </c>
      <c r="N538" s="17">
        <v>291.98514</v>
      </c>
      <c r="O538" s="17">
        <v>32852.5</v>
      </c>
      <c r="P538" s="17">
        <v>893</v>
      </c>
      <c r="Q538" s="17">
        <v>-17.329999999999998</v>
      </c>
      <c r="R538" s="17">
        <v>10318.07</v>
      </c>
      <c r="S538" s="17">
        <v>61.463000000000001</v>
      </c>
      <c r="T538" s="17">
        <v>-5.5</v>
      </c>
      <c r="U538" s="17">
        <v>-8.4699999999999998E-2</v>
      </c>
      <c r="V538" s="17">
        <v>-2.008</v>
      </c>
      <c r="W538" s="17">
        <v>16166.5322</v>
      </c>
      <c r="X538" s="17">
        <v>6481.8</v>
      </c>
      <c r="Y538" s="17">
        <v>53.994999999999997</v>
      </c>
      <c r="Z538" s="17">
        <v>-123.72</v>
      </c>
    </row>
    <row r="539" spans="1:26" x14ac:dyDescent="0.2">
      <c r="A539" s="27">
        <v>44861</v>
      </c>
      <c r="B539" s="17">
        <v>696.61</v>
      </c>
      <c r="C539" s="14">
        <v>9.9499999999999993</v>
      </c>
      <c r="D539" s="17">
        <v>-237.31299999999999</v>
      </c>
      <c r="E539" s="17">
        <v>54.91</v>
      </c>
      <c r="F539" s="17">
        <v>98</v>
      </c>
      <c r="G539" s="17">
        <v>775.245</v>
      </c>
      <c r="H539" s="17">
        <v>39</v>
      </c>
      <c r="I539" s="17">
        <v>19.884</v>
      </c>
      <c r="J539" s="17">
        <v>2222.5</v>
      </c>
      <c r="K539" s="17">
        <v>295.2</v>
      </c>
      <c r="L539" s="17">
        <v>0.2268</v>
      </c>
      <c r="M539" s="17">
        <v>346</v>
      </c>
      <c r="N539" s="17">
        <v>320.01519999999999</v>
      </c>
      <c r="O539" s="17">
        <v>38460</v>
      </c>
      <c r="P539" s="17">
        <v>845.8</v>
      </c>
      <c r="Q539" s="17">
        <v>-20.875</v>
      </c>
      <c r="R539" s="17">
        <v>9912.2340000000004</v>
      </c>
      <c r="S539" s="17">
        <v>54.988</v>
      </c>
      <c r="T539" s="17">
        <v>-5.2</v>
      </c>
      <c r="U539" s="17">
        <v>-9.7000000000000003E-2</v>
      </c>
      <c r="V539" s="17">
        <v>-1.0660000000000001</v>
      </c>
      <c r="W539" s="17">
        <v>16166.5322</v>
      </c>
      <c r="X539" s="17">
        <v>6720</v>
      </c>
      <c r="Y539" s="17">
        <v>43.515000000000001</v>
      </c>
      <c r="Z539" s="17">
        <v>-100.545</v>
      </c>
    </row>
    <row r="540" spans="1:26" x14ac:dyDescent="0.2">
      <c r="A540" s="27">
        <v>44860</v>
      </c>
      <c r="B540" s="17">
        <v>668</v>
      </c>
      <c r="C540" s="14">
        <v>10.494999999999999</v>
      </c>
      <c r="D540" s="17">
        <v>-220.42</v>
      </c>
      <c r="E540" s="17">
        <v>53.07</v>
      </c>
      <c r="F540" s="17">
        <v>126</v>
      </c>
      <c r="G540" s="17">
        <v>856.5</v>
      </c>
      <c r="H540" s="17">
        <v>37</v>
      </c>
      <c r="I540" s="17">
        <v>40.750999999999998</v>
      </c>
      <c r="J540" s="17">
        <v>2273.8000000000002</v>
      </c>
      <c r="K540" s="17">
        <v>280.2</v>
      </c>
      <c r="L540" s="17">
        <v>0.2145</v>
      </c>
      <c r="M540" s="17">
        <v>376.04500000000002</v>
      </c>
      <c r="N540" s="17">
        <v>342.06168000000002</v>
      </c>
      <c r="O540" s="17">
        <v>39305.800000000003</v>
      </c>
      <c r="P540" s="17">
        <v>848</v>
      </c>
      <c r="Q540" s="17">
        <v>-20.5</v>
      </c>
      <c r="R540" s="17">
        <v>9003.7000000000007</v>
      </c>
      <c r="S540" s="17">
        <v>57.354999999999997</v>
      </c>
      <c r="T540" s="17">
        <v>-3.8</v>
      </c>
      <c r="U540" s="17">
        <v>-0.11849999999999999</v>
      </c>
      <c r="V540" s="17">
        <v>-0.80500000000000005</v>
      </c>
      <c r="W540" s="17">
        <v>16166.5322</v>
      </c>
      <c r="X540" s="17">
        <v>21149.3</v>
      </c>
      <c r="Y540" s="17">
        <v>44.64</v>
      </c>
      <c r="Z540" s="17">
        <v>-100.84699999999999</v>
      </c>
    </row>
    <row r="541" spans="1:26" x14ac:dyDescent="0.2">
      <c r="A541" s="27">
        <v>44859</v>
      </c>
      <c r="B541" s="17">
        <v>663</v>
      </c>
      <c r="C541" s="14">
        <v>9.8849999999999998</v>
      </c>
      <c r="D541" s="17">
        <v>-187.5</v>
      </c>
      <c r="E541" s="17">
        <v>55.945</v>
      </c>
      <c r="F541" s="17">
        <v>130.5</v>
      </c>
      <c r="G541" s="17">
        <v>867.09500000000003</v>
      </c>
      <c r="H541" s="17">
        <v>53</v>
      </c>
      <c r="I541" s="17">
        <v>51.527000000000001</v>
      </c>
      <c r="J541" s="17">
        <v>2254.6</v>
      </c>
      <c r="K541" s="17">
        <v>290.10000000000002</v>
      </c>
      <c r="L541" s="17">
        <v>0.2407</v>
      </c>
      <c r="M541" s="17">
        <v>370.13799999999998</v>
      </c>
      <c r="N541" s="17">
        <v>379.255</v>
      </c>
      <c r="O541" s="17">
        <v>47867.8</v>
      </c>
      <c r="P541" s="17">
        <v>872.2</v>
      </c>
      <c r="Q541" s="17">
        <v>-14.583</v>
      </c>
      <c r="R541" s="17">
        <v>9295.35</v>
      </c>
      <c r="S541" s="17">
        <v>64.498000000000005</v>
      </c>
      <c r="T541" s="17">
        <v>-3.07</v>
      </c>
      <c r="U541" s="17">
        <v>-6.1699999999999998E-2</v>
      </c>
      <c r="V541" s="17">
        <v>-0.93</v>
      </c>
      <c r="W541" s="17">
        <v>16166.5322</v>
      </c>
      <c r="X541" s="17">
        <v>22248.2</v>
      </c>
      <c r="Y541" s="17">
        <v>44.414999999999999</v>
      </c>
      <c r="Z541" s="17">
        <v>-101.57</v>
      </c>
    </row>
    <row r="542" spans="1:26" x14ac:dyDescent="0.2">
      <c r="A542" s="27">
        <v>44858</v>
      </c>
      <c r="B542" s="17">
        <v>669</v>
      </c>
      <c r="C542" s="14">
        <v>10.105</v>
      </c>
      <c r="D542" s="17">
        <v>-197.71</v>
      </c>
      <c r="E542" s="17">
        <v>57.865000000000002</v>
      </c>
      <c r="F542" s="17">
        <v>136.76</v>
      </c>
      <c r="G542" s="17">
        <v>892.58500000000004</v>
      </c>
      <c r="H542" s="17">
        <v>54</v>
      </c>
      <c r="I542" s="17">
        <v>123.15300000000001</v>
      </c>
      <c r="J542" s="17">
        <v>2365</v>
      </c>
      <c r="K542" s="17">
        <v>295.10000000000002</v>
      </c>
      <c r="L542" s="17">
        <v>0.27779999999999999</v>
      </c>
      <c r="M542" s="17">
        <v>382.31</v>
      </c>
      <c r="N542" s="17">
        <v>397.58596999999997</v>
      </c>
      <c r="O542" s="17">
        <v>38655</v>
      </c>
      <c r="P542" s="17">
        <v>894</v>
      </c>
      <c r="Q542" s="17">
        <v>-12.042</v>
      </c>
      <c r="R542" s="17">
        <v>9449.25</v>
      </c>
      <c r="S542" s="17">
        <v>62.093000000000004</v>
      </c>
      <c r="T542" s="17">
        <v>-3.7269999999999999</v>
      </c>
      <c r="U542" s="17">
        <v>-6.0999999999999999E-2</v>
      </c>
      <c r="V542" s="17">
        <v>-1.2809999999999999</v>
      </c>
      <c r="W542" s="17">
        <v>16166.5322</v>
      </c>
      <c r="X542" s="17">
        <v>23317</v>
      </c>
      <c r="Y542" s="17">
        <v>45.16</v>
      </c>
      <c r="Z542" s="17">
        <v>-103.852</v>
      </c>
    </row>
    <row r="543" spans="1:26" x14ac:dyDescent="0.2">
      <c r="A543" s="27">
        <v>44855</v>
      </c>
      <c r="B543" s="17">
        <v>681.05</v>
      </c>
      <c r="C543" s="14">
        <v>10.695</v>
      </c>
      <c r="D543" s="17">
        <v>-214</v>
      </c>
      <c r="E543" s="17">
        <v>60.72</v>
      </c>
      <c r="F543" s="17">
        <v>139.85</v>
      </c>
      <c r="G543" s="17">
        <v>927</v>
      </c>
      <c r="H543" s="17">
        <v>70</v>
      </c>
      <c r="I543" s="17">
        <v>93.379000000000005</v>
      </c>
      <c r="J543" s="17">
        <v>2432.5</v>
      </c>
      <c r="K543" s="17">
        <v>290</v>
      </c>
      <c r="L543" s="17">
        <v>0.30449999999999999</v>
      </c>
      <c r="M543" s="17">
        <v>392.75</v>
      </c>
      <c r="N543" s="17">
        <v>404.17151000000001</v>
      </c>
      <c r="O543" s="17">
        <v>37303.699999999997</v>
      </c>
      <c r="P543" s="17">
        <v>880.5</v>
      </c>
      <c r="Q543" s="17">
        <v>-12.583</v>
      </c>
      <c r="R543" s="17">
        <v>8897</v>
      </c>
      <c r="S543" s="17">
        <v>66.486000000000004</v>
      </c>
      <c r="T543" s="17">
        <v>-3.673</v>
      </c>
      <c r="U543" s="17">
        <v>-5.1499999999999997E-2</v>
      </c>
      <c r="V543" s="17">
        <v>-1.224</v>
      </c>
      <c r="W543" s="17">
        <v>16166.5322</v>
      </c>
      <c r="X543" s="17">
        <v>25045.3</v>
      </c>
      <c r="Y543" s="17">
        <v>45.972000000000001</v>
      </c>
      <c r="Z543" s="17">
        <v>-106.071</v>
      </c>
    </row>
    <row r="544" spans="1:26" x14ac:dyDescent="0.2">
      <c r="A544" s="27">
        <v>44854</v>
      </c>
      <c r="B544" s="17">
        <v>704.59</v>
      </c>
      <c r="C544" s="14">
        <v>11.085000000000001</v>
      </c>
      <c r="D544" s="17">
        <v>-227</v>
      </c>
      <c r="E544" s="17">
        <v>59.95</v>
      </c>
      <c r="F544" s="17">
        <v>145</v>
      </c>
      <c r="G544" s="17">
        <v>932</v>
      </c>
      <c r="H544" s="17">
        <v>63</v>
      </c>
      <c r="I544" s="17">
        <v>97.498999999999995</v>
      </c>
      <c r="J544" s="17">
        <v>2463.2139999999999</v>
      </c>
      <c r="K544" s="17">
        <v>285</v>
      </c>
      <c r="L544" s="17">
        <v>0.32950000000000002</v>
      </c>
      <c r="M544" s="17">
        <v>393.16</v>
      </c>
      <c r="N544" s="17">
        <v>422.58499</v>
      </c>
      <c r="O544" s="17">
        <v>32997.5</v>
      </c>
      <c r="P544" s="17">
        <v>906.8</v>
      </c>
      <c r="Q544" s="17">
        <v>-12.073</v>
      </c>
      <c r="R544" s="17">
        <v>8644.1749999999993</v>
      </c>
      <c r="S544" s="17">
        <v>62.37</v>
      </c>
      <c r="T544" s="17">
        <v>-2.8849999999999998</v>
      </c>
      <c r="U544" s="17">
        <v>-6.7699999999999996E-2</v>
      </c>
      <c r="V544" s="17">
        <v>-1.131</v>
      </c>
      <c r="W544" s="17">
        <v>16166.5322</v>
      </c>
      <c r="X544" s="17">
        <v>25462.9</v>
      </c>
      <c r="Y544" s="17">
        <v>46.186999999999998</v>
      </c>
      <c r="Z544" s="17">
        <v>-109.43</v>
      </c>
    </row>
    <row r="545" spans="1:26" x14ac:dyDescent="0.2">
      <c r="A545" s="27">
        <v>44853</v>
      </c>
      <c r="B545" s="17">
        <v>664</v>
      </c>
      <c r="C545" s="14">
        <v>10.6</v>
      </c>
      <c r="D545" s="17">
        <v>-239</v>
      </c>
      <c r="E545" s="17">
        <v>56.055</v>
      </c>
      <c r="F545" s="17">
        <v>144.94999999999999</v>
      </c>
      <c r="G545" s="17">
        <v>888.36500000000001</v>
      </c>
      <c r="H545" s="17">
        <v>72</v>
      </c>
      <c r="I545" s="17">
        <v>104.26</v>
      </c>
      <c r="J545" s="17">
        <v>2356.4290000000001</v>
      </c>
      <c r="K545" s="17">
        <v>285</v>
      </c>
      <c r="L545" s="17">
        <v>0.31369999999999998</v>
      </c>
      <c r="M545" s="17">
        <v>440</v>
      </c>
      <c r="N545" s="17">
        <v>427.04644999999999</v>
      </c>
      <c r="O545" s="17">
        <v>26070</v>
      </c>
      <c r="P545" s="17">
        <v>886.3</v>
      </c>
      <c r="Q545" s="17">
        <v>-10.54</v>
      </c>
      <c r="R545" s="17">
        <v>10180.512000000001</v>
      </c>
      <c r="S545" s="17">
        <v>68.319999999999993</v>
      </c>
      <c r="T545" s="17">
        <v>-2.5499999999999998</v>
      </c>
      <c r="U545" s="17">
        <v>-5.1299999999999998E-2</v>
      </c>
      <c r="V545" s="17">
        <v>-1.3140000000000001</v>
      </c>
      <c r="W545" s="17">
        <v>16166.5322</v>
      </c>
      <c r="X545" s="17">
        <v>22753.8</v>
      </c>
      <c r="Y545" s="17">
        <v>43.7</v>
      </c>
      <c r="Z545" s="17">
        <v>-100.64</v>
      </c>
    </row>
    <row r="546" spans="1:26" x14ac:dyDescent="0.2">
      <c r="A546" s="27">
        <v>44852</v>
      </c>
      <c r="B546" s="17">
        <v>635.47</v>
      </c>
      <c r="C546" s="14">
        <v>10.45</v>
      </c>
      <c r="D546" s="17">
        <v>-218.5</v>
      </c>
      <c r="E546" s="17">
        <v>54.04</v>
      </c>
      <c r="F546" s="17">
        <v>142</v>
      </c>
      <c r="G546" s="17">
        <v>889.5</v>
      </c>
      <c r="H546" s="17">
        <v>54</v>
      </c>
      <c r="I546" s="17">
        <v>141.23400000000001</v>
      </c>
      <c r="J546" s="17">
        <v>2316.7919999999999</v>
      </c>
      <c r="K546" s="17">
        <v>260</v>
      </c>
      <c r="L546" s="17">
        <v>0.33679999999999999</v>
      </c>
      <c r="M546" s="17">
        <v>447.22500000000002</v>
      </c>
      <c r="N546" s="17">
        <v>410.13416000000001</v>
      </c>
      <c r="O546" s="17">
        <v>25130.5</v>
      </c>
      <c r="P546" s="17">
        <v>867.5</v>
      </c>
      <c r="Q546" s="17">
        <v>-12.675000000000001</v>
      </c>
      <c r="R546" s="17">
        <v>10129.75</v>
      </c>
      <c r="S546" s="17">
        <v>57.718000000000004</v>
      </c>
      <c r="T546" s="17">
        <v>-1.7949999999999999</v>
      </c>
      <c r="U546" s="17">
        <v>-5.5300000000000002E-2</v>
      </c>
      <c r="V546" s="17">
        <v>-1.3129999999999999</v>
      </c>
      <c r="W546" s="17">
        <v>16166.5322</v>
      </c>
      <c r="X546" s="17">
        <v>27500.3</v>
      </c>
      <c r="Y546" s="17">
        <v>43.884999999999998</v>
      </c>
      <c r="Z546" s="17">
        <v>-99.114999999999995</v>
      </c>
    </row>
    <row r="547" spans="1:26" x14ac:dyDescent="0.2">
      <c r="A547" s="27">
        <v>44851</v>
      </c>
      <c r="B547" s="17">
        <v>659.93</v>
      </c>
      <c r="C547" s="14">
        <v>9.7349999999999994</v>
      </c>
      <c r="D547" s="17">
        <v>-241.5</v>
      </c>
      <c r="E547" s="17">
        <v>54.795000000000002</v>
      </c>
      <c r="F547" s="17">
        <v>136.5</v>
      </c>
      <c r="G547" s="17">
        <v>911.05499999999995</v>
      </c>
      <c r="H547" s="17">
        <v>66</v>
      </c>
      <c r="I547" s="17">
        <v>153.62700000000001</v>
      </c>
      <c r="J547" s="17">
        <v>2297.5</v>
      </c>
      <c r="K547" s="17">
        <v>260</v>
      </c>
      <c r="L547" s="17">
        <v>0.36180000000000001</v>
      </c>
      <c r="M547" s="17">
        <v>430</v>
      </c>
      <c r="N547" s="17">
        <v>411.00220000000002</v>
      </c>
      <c r="O547" s="17">
        <v>32022.5</v>
      </c>
      <c r="P547" s="17">
        <v>868.5</v>
      </c>
      <c r="Q547" s="17">
        <v>-12.01</v>
      </c>
      <c r="R547" s="17">
        <v>9495.6949999999997</v>
      </c>
      <c r="S547" s="17">
        <v>58.902999999999999</v>
      </c>
      <c r="T547" s="17">
        <v>-3.61</v>
      </c>
      <c r="U547" s="17">
        <v>-2.8000000000000001E-2</v>
      </c>
      <c r="V547" s="17">
        <v>-1.3560000000000001</v>
      </c>
      <c r="W547" s="17">
        <v>16166.5322</v>
      </c>
      <c r="X547" s="17">
        <v>28354.799999999999</v>
      </c>
      <c r="Y547" s="17">
        <v>43.887</v>
      </c>
      <c r="Z547" s="17">
        <v>-99.045000000000002</v>
      </c>
    </row>
    <row r="548" spans="1:26" x14ac:dyDescent="0.2">
      <c r="A548" s="27">
        <v>44848</v>
      </c>
      <c r="B548" s="17">
        <v>673.92200000000003</v>
      </c>
      <c r="C548" s="14">
        <v>10.135</v>
      </c>
      <c r="D548" s="17">
        <v>-242.715</v>
      </c>
      <c r="E548" s="17">
        <v>54.77</v>
      </c>
      <c r="F548" s="17">
        <v>137.035</v>
      </c>
      <c r="G548" s="17">
        <v>874.995</v>
      </c>
      <c r="H548" s="17">
        <v>66</v>
      </c>
      <c r="I548" s="17">
        <v>118.008</v>
      </c>
      <c r="J548" s="17">
        <v>2329.5</v>
      </c>
      <c r="K548" s="17">
        <v>260</v>
      </c>
      <c r="L548" s="17">
        <v>0.38300000000000001</v>
      </c>
      <c r="M548" s="17">
        <v>437.25</v>
      </c>
      <c r="N548" s="17">
        <v>410.14159999999998</v>
      </c>
      <c r="O548" s="17">
        <v>36498</v>
      </c>
      <c r="P548" s="17">
        <v>914</v>
      </c>
      <c r="Q548" s="17">
        <v>-9.74</v>
      </c>
      <c r="R548" s="17">
        <v>10020.43</v>
      </c>
      <c r="S548" s="17">
        <v>61.357999999999997</v>
      </c>
      <c r="T548" s="17">
        <v>-3.83</v>
      </c>
      <c r="U548" s="17">
        <v>-4.5699999999999998E-2</v>
      </c>
      <c r="V548" s="17">
        <v>-1.5129999999999999</v>
      </c>
      <c r="W548" s="17">
        <v>16166.5322</v>
      </c>
      <c r="X548" s="17">
        <v>22870.5</v>
      </c>
      <c r="Y548" s="17">
        <v>44.57</v>
      </c>
      <c r="Z548" s="17">
        <v>-100.42</v>
      </c>
    </row>
    <row r="549" spans="1:26" x14ac:dyDescent="0.2">
      <c r="A549" s="27">
        <v>44847</v>
      </c>
      <c r="B549" s="17">
        <v>719.96</v>
      </c>
      <c r="C549" s="14">
        <v>10.425000000000001</v>
      </c>
      <c r="D549" s="17">
        <v>-249</v>
      </c>
      <c r="E549" s="17">
        <v>54.823999999999998</v>
      </c>
      <c r="F549" s="17">
        <v>139.5</v>
      </c>
      <c r="G549" s="17">
        <v>775</v>
      </c>
      <c r="H549" s="17">
        <v>62</v>
      </c>
      <c r="I549" s="17">
        <v>-40.220999999999997</v>
      </c>
      <c r="J549" s="17">
        <v>2335</v>
      </c>
      <c r="K549" s="17">
        <v>275</v>
      </c>
      <c r="L549" s="17">
        <v>0.43130000000000002</v>
      </c>
      <c r="M549" s="17">
        <v>439.91500000000002</v>
      </c>
      <c r="N549" s="17">
        <v>393.89501999999999</v>
      </c>
      <c r="O549" s="17">
        <v>40113</v>
      </c>
      <c r="P549" s="17">
        <v>874</v>
      </c>
      <c r="Q549" s="17">
        <v>-10.913</v>
      </c>
      <c r="R549" s="17">
        <v>9607.1450000000004</v>
      </c>
      <c r="S549" s="17">
        <v>65.635000000000005</v>
      </c>
      <c r="T549" s="17">
        <v>-3.03</v>
      </c>
      <c r="U549" s="17">
        <v>-6.8500000000000005E-2</v>
      </c>
      <c r="V549" s="17">
        <v>-1.3979999999999999</v>
      </c>
      <c r="W549" s="17">
        <v>16166.5322</v>
      </c>
      <c r="X549" s="17">
        <v>18918</v>
      </c>
      <c r="Y549" s="17">
        <v>45.573</v>
      </c>
      <c r="Z549" s="17">
        <v>-100.98</v>
      </c>
    </row>
    <row r="550" spans="1:26" x14ac:dyDescent="0.2">
      <c r="A550" s="27">
        <v>44846</v>
      </c>
      <c r="B550" s="17">
        <v>682.27700000000004</v>
      </c>
      <c r="C550" s="14">
        <v>9.75</v>
      </c>
      <c r="D550" s="17">
        <v>-207</v>
      </c>
      <c r="E550" s="17">
        <v>53.563000000000002</v>
      </c>
      <c r="F550" s="17">
        <v>139</v>
      </c>
      <c r="G550" s="17">
        <v>738.255</v>
      </c>
      <c r="H550" s="17">
        <v>62.5</v>
      </c>
      <c r="I550" s="17">
        <v>25.672999999999998</v>
      </c>
      <c r="J550" s="17">
        <v>2255.1999999999998</v>
      </c>
      <c r="K550" s="17">
        <v>275</v>
      </c>
      <c r="L550" s="17">
        <v>0.31030000000000002</v>
      </c>
      <c r="M550" s="17">
        <v>427</v>
      </c>
      <c r="N550" s="17">
        <v>393.96749999999997</v>
      </c>
      <c r="O550" s="17">
        <v>28019.8</v>
      </c>
      <c r="P550" s="17">
        <v>863.5</v>
      </c>
      <c r="Q550" s="17">
        <v>-11.755000000000001</v>
      </c>
      <c r="R550" s="17">
        <v>10560.25</v>
      </c>
      <c r="S550" s="17">
        <v>66.015000000000001</v>
      </c>
      <c r="T550" s="17">
        <v>-4.3920000000000003</v>
      </c>
      <c r="U550" s="17">
        <v>-7.6700000000000004E-2</v>
      </c>
      <c r="V550" s="17">
        <v>-1.4450000000000001</v>
      </c>
      <c r="W550" s="17">
        <v>16166.5322</v>
      </c>
      <c r="X550" s="17">
        <v>18301</v>
      </c>
      <c r="Y550" s="17">
        <v>42.615000000000002</v>
      </c>
      <c r="Z550" s="17">
        <v>-94.92</v>
      </c>
    </row>
    <row r="551" spans="1:26" x14ac:dyDescent="0.2">
      <c r="A551" s="27">
        <v>44845</v>
      </c>
      <c r="B551" s="17">
        <v>698.27</v>
      </c>
      <c r="C551" s="14">
        <v>10.44</v>
      </c>
      <c r="D551" s="17">
        <v>-187</v>
      </c>
      <c r="E551" s="17">
        <v>51.31</v>
      </c>
      <c r="F551" s="17">
        <v>139.5</v>
      </c>
      <c r="G551" s="17">
        <v>742</v>
      </c>
      <c r="H551" s="17">
        <v>65</v>
      </c>
      <c r="I551" s="17">
        <v>17.5</v>
      </c>
      <c r="J551" s="17">
        <v>2261.1999999999998</v>
      </c>
      <c r="K551" s="17">
        <v>270</v>
      </c>
      <c r="L551" s="17">
        <v>0.43</v>
      </c>
      <c r="M551" s="17">
        <v>439.75</v>
      </c>
      <c r="N551" s="17">
        <v>395.51001000000002</v>
      </c>
      <c r="O551" s="17">
        <v>35882.5</v>
      </c>
      <c r="P551" s="17">
        <v>848</v>
      </c>
      <c r="Q551" s="17">
        <v>-10.914999999999999</v>
      </c>
      <c r="R551" s="17">
        <v>11542.813</v>
      </c>
      <c r="S551" s="17">
        <v>68.204999999999998</v>
      </c>
      <c r="T551" s="17">
        <v>-5.8019999999999996</v>
      </c>
      <c r="U551" s="17">
        <v>-3.9E-2</v>
      </c>
      <c r="V551" s="17">
        <v>-1.87</v>
      </c>
      <c r="W551" s="17">
        <v>16166.5322</v>
      </c>
      <c r="X551" s="17">
        <v>18273</v>
      </c>
      <c r="Y551" s="17">
        <v>42.34</v>
      </c>
      <c r="Z551" s="17">
        <v>-93.441000000000003</v>
      </c>
    </row>
    <row r="552" spans="1:26" x14ac:dyDescent="0.2">
      <c r="A552" s="27">
        <v>44844</v>
      </c>
      <c r="B552" s="17">
        <v>682.46799999999996</v>
      </c>
      <c r="C552" s="14">
        <v>10.69</v>
      </c>
      <c r="D552" s="17">
        <v>-159.93799999999999</v>
      </c>
      <c r="E552" s="17">
        <v>51.914999999999999</v>
      </c>
      <c r="F552" s="17">
        <v>141.44999999999999</v>
      </c>
      <c r="G552" s="17">
        <v>737.71299999999997</v>
      </c>
      <c r="H552" s="17">
        <v>56.5</v>
      </c>
      <c r="I552" s="17">
        <v>176.702</v>
      </c>
      <c r="J552" s="17">
        <v>2299.3429999999998</v>
      </c>
      <c r="K552" s="17">
        <v>270</v>
      </c>
      <c r="L552" s="17">
        <v>0.42799999999999999</v>
      </c>
      <c r="M552" s="17">
        <v>439.99700000000001</v>
      </c>
      <c r="N552" s="17">
        <v>397.43975999999998</v>
      </c>
      <c r="O552" s="17">
        <v>47031</v>
      </c>
      <c r="P552" s="17">
        <v>843.1</v>
      </c>
      <c r="Q552" s="17">
        <v>-7.75</v>
      </c>
      <c r="R552" s="17">
        <v>12483</v>
      </c>
      <c r="S552" s="17">
        <v>69.158000000000001</v>
      </c>
      <c r="T552" s="17">
        <v>-7.4450000000000003</v>
      </c>
      <c r="U552" s="17">
        <v>-8.1199999999999994E-2</v>
      </c>
      <c r="V552" s="17">
        <v>-1.998</v>
      </c>
      <c r="W552" s="17">
        <v>16166.5322</v>
      </c>
      <c r="X552" s="17">
        <v>17973.5</v>
      </c>
      <c r="Y552" s="17">
        <v>42.04</v>
      </c>
      <c r="Z552" s="17">
        <v>-93.01</v>
      </c>
    </row>
    <row r="553" spans="1:26" x14ac:dyDescent="0.2">
      <c r="A553" s="27">
        <v>44841</v>
      </c>
      <c r="B553" s="17">
        <v>703</v>
      </c>
      <c r="C553" s="14">
        <v>10.685</v>
      </c>
      <c r="D553" s="17">
        <v>-116.5</v>
      </c>
      <c r="E553" s="17">
        <v>52.75</v>
      </c>
      <c r="F553" s="17">
        <v>143.5</v>
      </c>
      <c r="G553" s="17">
        <v>737.4</v>
      </c>
      <c r="H553" s="17">
        <v>45</v>
      </c>
      <c r="I553" s="17">
        <v>91.876999999999995</v>
      </c>
      <c r="J553" s="17">
        <v>2304.5709999999999</v>
      </c>
      <c r="K553" s="17">
        <v>270</v>
      </c>
      <c r="L553" s="17">
        <v>0.37580000000000002</v>
      </c>
      <c r="M553" s="17">
        <v>435.56</v>
      </c>
      <c r="N553" s="17">
        <v>404.79135000000002</v>
      </c>
      <c r="O553" s="17">
        <v>43435</v>
      </c>
      <c r="P553" s="17">
        <v>842</v>
      </c>
      <c r="Q553" s="17">
        <v>-10.602</v>
      </c>
      <c r="R553" s="17">
        <v>13113.5</v>
      </c>
      <c r="S553" s="17">
        <v>65.724999999999994</v>
      </c>
      <c r="T553" s="17">
        <v>-7.6369999999999996</v>
      </c>
      <c r="U553" s="17">
        <v>-0.10879999999999999</v>
      </c>
      <c r="V553" s="17">
        <v>-1.907</v>
      </c>
      <c r="W553" s="17">
        <v>16166.5322</v>
      </c>
      <c r="X553" s="17">
        <v>17427.599999999999</v>
      </c>
      <c r="Y553" s="17">
        <v>42.844999999999999</v>
      </c>
      <c r="Z553" s="17">
        <v>-92.79</v>
      </c>
    </row>
    <row r="554" spans="1:26" x14ac:dyDescent="0.2">
      <c r="A554" s="27">
        <v>44840</v>
      </c>
      <c r="B554" s="17">
        <v>692.43499999999995</v>
      </c>
      <c r="C554" s="14">
        <v>11.26</v>
      </c>
      <c r="D554" s="17">
        <v>-120.5</v>
      </c>
      <c r="E554" s="17">
        <v>53.435000000000002</v>
      </c>
      <c r="F554" s="17">
        <v>143.94999999999999</v>
      </c>
      <c r="G554" s="17">
        <v>748.56</v>
      </c>
      <c r="H554" s="17">
        <v>40</v>
      </c>
      <c r="I554" s="17">
        <v>150.881</v>
      </c>
      <c r="J554" s="17">
        <v>2368.2139999999999</v>
      </c>
      <c r="K554" s="17">
        <v>290</v>
      </c>
      <c r="L554" s="17">
        <v>0.30620000000000003</v>
      </c>
      <c r="M554" s="17">
        <v>411.58300000000003</v>
      </c>
      <c r="N554" s="17">
        <v>404.72501</v>
      </c>
      <c r="O554" s="17">
        <v>41911.5</v>
      </c>
      <c r="P554" s="17">
        <v>852.3</v>
      </c>
      <c r="Q554" s="17">
        <v>-13.515000000000001</v>
      </c>
      <c r="R554" s="17">
        <v>13085.25</v>
      </c>
      <c r="S554" s="17">
        <v>61.39</v>
      </c>
      <c r="T554" s="17">
        <v>-6.09</v>
      </c>
      <c r="U554" s="17">
        <v>-0.124</v>
      </c>
      <c r="V554" s="17">
        <v>-1.889</v>
      </c>
      <c r="W554" s="17">
        <v>16166.5322</v>
      </c>
      <c r="X554" s="17">
        <v>17037.3</v>
      </c>
      <c r="Y554" s="17">
        <v>42.616999999999997</v>
      </c>
      <c r="Z554" s="17">
        <v>-93.984999999999999</v>
      </c>
    </row>
    <row r="555" spans="1:26" x14ac:dyDescent="0.2">
      <c r="A555" s="27">
        <v>44839</v>
      </c>
      <c r="B555" s="17">
        <v>688.13</v>
      </c>
      <c r="C555" s="14">
        <v>10.6</v>
      </c>
      <c r="D555" s="17">
        <v>-107.5</v>
      </c>
      <c r="E555" s="17">
        <v>50.76</v>
      </c>
      <c r="F555" s="17">
        <v>142</v>
      </c>
      <c r="G555" s="17">
        <v>742.25300000000004</v>
      </c>
      <c r="H555" s="17">
        <v>42</v>
      </c>
      <c r="I555" s="17">
        <v>102.372</v>
      </c>
      <c r="J555" s="17">
        <v>2289.5720000000001</v>
      </c>
      <c r="K555" s="17">
        <v>285</v>
      </c>
      <c r="L555" s="17">
        <v>0.33250000000000002</v>
      </c>
      <c r="M555" s="17">
        <v>383</v>
      </c>
      <c r="N555" s="17">
        <v>399.51281999999998</v>
      </c>
      <c r="O555" s="17">
        <v>58491.5</v>
      </c>
      <c r="P555" s="17">
        <v>878</v>
      </c>
      <c r="Q555" s="17">
        <v>-14.948</v>
      </c>
      <c r="R555" s="17">
        <v>14588.763000000001</v>
      </c>
      <c r="S555" s="17">
        <v>55.41</v>
      </c>
      <c r="T555" s="17">
        <v>-8.5150000000000006</v>
      </c>
      <c r="U555" s="17">
        <v>-0.127</v>
      </c>
      <c r="V555" s="17">
        <v>-1.829</v>
      </c>
      <c r="W555" s="17">
        <v>16166.5322</v>
      </c>
      <c r="X555" s="17">
        <v>19049.3</v>
      </c>
      <c r="Y555" s="17">
        <v>42.161999999999999</v>
      </c>
      <c r="Z555" s="17">
        <v>-91.09</v>
      </c>
    </row>
    <row r="556" spans="1:26" x14ac:dyDescent="0.2">
      <c r="A556" s="27">
        <v>44838</v>
      </c>
      <c r="B556" s="17">
        <v>692.41</v>
      </c>
      <c r="C556" s="14">
        <v>10.747999999999999</v>
      </c>
      <c r="D556" s="17">
        <v>-83.09</v>
      </c>
      <c r="E556" s="17">
        <v>48.76</v>
      </c>
      <c r="F556" s="17">
        <v>143.5</v>
      </c>
      <c r="G556" s="17">
        <v>720.5</v>
      </c>
      <c r="H556" s="17">
        <v>38</v>
      </c>
      <c r="I556" s="17">
        <v>162.93100000000001</v>
      </c>
      <c r="J556" s="17">
        <v>2274.7139999999999</v>
      </c>
      <c r="K556" s="17">
        <v>285.10000000000002</v>
      </c>
      <c r="L556" s="17">
        <v>0.34799999999999998</v>
      </c>
      <c r="M556" s="17">
        <v>419.8</v>
      </c>
      <c r="N556" s="17">
        <v>393.14001000000002</v>
      </c>
      <c r="O556" s="17">
        <v>56669</v>
      </c>
      <c r="P556" s="17">
        <v>894.4</v>
      </c>
      <c r="Q556" s="17">
        <v>-14.96</v>
      </c>
      <c r="R556" s="17">
        <v>15074.938</v>
      </c>
      <c r="S556" s="17">
        <v>53.198</v>
      </c>
      <c r="T556" s="17">
        <v>-8.2870000000000008</v>
      </c>
      <c r="U556" s="17">
        <v>-7.0699999999999999E-2</v>
      </c>
      <c r="V556" s="17">
        <v>-2.1</v>
      </c>
      <c r="W556" s="17">
        <v>16166.5322</v>
      </c>
      <c r="X556" s="17">
        <v>19636.5</v>
      </c>
      <c r="Y556" s="17">
        <v>42.783000000000001</v>
      </c>
      <c r="Z556" s="17">
        <v>-90.43</v>
      </c>
    </row>
    <row r="557" spans="1:26" x14ac:dyDescent="0.2">
      <c r="A557" s="27">
        <v>44837</v>
      </c>
      <c r="B557" s="17">
        <v>702</v>
      </c>
      <c r="C557" s="14">
        <v>10.077999999999999</v>
      </c>
      <c r="D557" s="17">
        <v>-78.113</v>
      </c>
      <c r="E557" s="17">
        <v>49.683</v>
      </c>
      <c r="F557" s="17">
        <v>150.54</v>
      </c>
      <c r="G557" s="17">
        <v>760.16</v>
      </c>
      <c r="H557" s="17">
        <v>65</v>
      </c>
      <c r="I557" s="17">
        <v>181.37899999999999</v>
      </c>
      <c r="J557" s="17">
        <v>2255.9</v>
      </c>
      <c r="K557" s="17">
        <v>285</v>
      </c>
      <c r="L557" s="17">
        <v>0.4007</v>
      </c>
      <c r="M557" s="17">
        <v>438</v>
      </c>
      <c r="N557" s="17">
        <v>426.39999</v>
      </c>
      <c r="O557" s="17">
        <v>45900</v>
      </c>
      <c r="P557" s="17">
        <v>936.8</v>
      </c>
      <c r="Q557" s="17">
        <v>-13.297000000000001</v>
      </c>
      <c r="R557" s="17">
        <v>16803</v>
      </c>
      <c r="S557" s="17">
        <v>60.883000000000003</v>
      </c>
      <c r="T557" s="17">
        <v>-9.968</v>
      </c>
      <c r="U557" s="17">
        <v>-1.4999999999999999E-2</v>
      </c>
      <c r="V557" s="17">
        <v>-2.1579999999999999</v>
      </c>
      <c r="W557" s="17">
        <v>16166.5322</v>
      </c>
      <c r="X557" s="17">
        <v>19103.8</v>
      </c>
      <c r="Y557" s="17">
        <v>42.204999999999998</v>
      </c>
      <c r="Z557" s="17">
        <v>-90.472999999999999</v>
      </c>
    </row>
    <row r="558" spans="1:26" x14ac:dyDescent="0.2">
      <c r="A558" s="27">
        <v>44834</v>
      </c>
      <c r="B558" s="17">
        <v>753.24</v>
      </c>
      <c r="C558" s="14">
        <v>10.664999999999999</v>
      </c>
      <c r="D558" s="17">
        <v>-79.23</v>
      </c>
      <c r="E558" s="17">
        <v>53.695</v>
      </c>
      <c r="F558" s="17">
        <v>153.44999999999999</v>
      </c>
      <c r="G558" s="17">
        <v>780.12</v>
      </c>
      <c r="H558" s="17">
        <v>50</v>
      </c>
      <c r="I558" s="17">
        <v>125.699</v>
      </c>
      <c r="J558" s="17">
        <v>2280.1</v>
      </c>
      <c r="K558" s="17">
        <v>305</v>
      </c>
      <c r="L558" s="17">
        <v>0.30969999999999998</v>
      </c>
      <c r="M558" s="17">
        <v>480.04500000000002</v>
      </c>
      <c r="N558" s="17">
        <v>453.96001999999999</v>
      </c>
      <c r="O558" s="17">
        <v>50385.8</v>
      </c>
      <c r="P558" s="17">
        <v>977</v>
      </c>
      <c r="Q558" s="17">
        <v>-13.555</v>
      </c>
      <c r="R558" s="17">
        <v>16048.272000000001</v>
      </c>
      <c r="S558" s="17">
        <v>57.527999999999999</v>
      </c>
      <c r="T558" s="17">
        <v>-9.9</v>
      </c>
      <c r="U558" s="17">
        <v>-5.3999999999999999E-2</v>
      </c>
      <c r="V558" s="17">
        <v>-2.1579999999999999</v>
      </c>
      <c r="W558" s="17">
        <v>16166.5322</v>
      </c>
      <c r="X558" s="17">
        <v>18680.5</v>
      </c>
      <c r="Y558" s="17">
        <v>42.234999999999999</v>
      </c>
      <c r="Z558" s="17">
        <v>-91.28</v>
      </c>
    </row>
    <row r="559" spans="1:26" x14ac:dyDescent="0.2">
      <c r="A559" s="27">
        <v>44833</v>
      </c>
      <c r="B559" s="17">
        <v>769.31</v>
      </c>
      <c r="C559" s="14">
        <v>10.95</v>
      </c>
      <c r="D559" s="17">
        <v>-93.5</v>
      </c>
      <c r="E559" s="17">
        <v>54.384999999999998</v>
      </c>
      <c r="F559" s="17">
        <v>156.25</v>
      </c>
      <c r="G559" s="17">
        <v>753.5</v>
      </c>
      <c r="H559" s="17">
        <v>55</v>
      </c>
      <c r="I559" s="17">
        <v>163.43100000000001</v>
      </c>
      <c r="J559" s="17">
        <v>2337.5</v>
      </c>
      <c r="K559" s="17">
        <v>295</v>
      </c>
      <c r="L559" s="17">
        <v>0.32100000000000001</v>
      </c>
      <c r="M559" s="17">
        <v>421.41</v>
      </c>
      <c r="N559" s="17">
        <v>435.82001000000002</v>
      </c>
      <c r="O559" s="17">
        <v>45155.6</v>
      </c>
      <c r="P559" s="17">
        <v>976.4</v>
      </c>
      <c r="Q559" s="17">
        <v>-10.118</v>
      </c>
      <c r="R559" s="17">
        <v>14962.348</v>
      </c>
      <c r="S559" s="17">
        <v>70.082999999999998</v>
      </c>
      <c r="T559" s="17">
        <v>-9.1199999999999992</v>
      </c>
      <c r="U559" s="17">
        <v>-7.1999999999999995E-2</v>
      </c>
      <c r="V559" s="17">
        <v>-2.1760000000000002</v>
      </c>
      <c r="W559" s="17">
        <v>16166.5322</v>
      </c>
      <c r="X559" s="17">
        <v>19826</v>
      </c>
      <c r="Y559" s="17">
        <v>43.146999999999998</v>
      </c>
      <c r="Z559" s="17">
        <v>-92.424999999999997</v>
      </c>
    </row>
    <row r="560" spans="1:26" x14ac:dyDescent="0.2">
      <c r="A560" s="27">
        <v>44832</v>
      </c>
      <c r="B560" s="17">
        <v>713.8</v>
      </c>
      <c r="C560" s="14">
        <v>11.052</v>
      </c>
      <c r="D560" s="17">
        <v>-77.488</v>
      </c>
      <c r="E560" s="17">
        <v>53.594999999999999</v>
      </c>
      <c r="F560" s="17">
        <v>145</v>
      </c>
      <c r="G560" s="17">
        <v>657</v>
      </c>
      <c r="H560" s="17">
        <v>72</v>
      </c>
      <c r="I560" s="17">
        <v>160.93299999999999</v>
      </c>
      <c r="J560" s="17">
        <v>2264.6999999999998</v>
      </c>
      <c r="K560" s="17">
        <v>269.89999999999998</v>
      </c>
      <c r="L560" s="17">
        <v>0.441</v>
      </c>
      <c r="M560" s="17">
        <v>456.46499999999997</v>
      </c>
      <c r="N560" s="17">
        <v>413.52640000000002</v>
      </c>
      <c r="O560" s="17">
        <v>39080.5</v>
      </c>
      <c r="P560" s="17">
        <v>964.5</v>
      </c>
      <c r="Q560" s="17">
        <v>-9.625</v>
      </c>
      <c r="R560" s="17">
        <v>14840.145</v>
      </c>
      <c r="S560" s="17">
        <v>70.22</v>
      </c>
      <c r="T560" s="17">
        <v>-8.8070000000000004</v>
      </c>
      <c r="U560" s="17">
        <v>-4.4999999999999998E-2</v>
      </c>
      <c r="V560" s="17">
        <v>-2.2749999999999999</v>
      </c>
      <c r="W560" s="17">
        <v>16166.5322</v>
      </c>
      <c r="X560" s="17">
        <v>20097.3</v>
      </c>
      <c r="Y560" s="17">
        <v>41.91</v>
      </c>
      <c r="Z560" s="17">
        <v>-88.61</v>
      </c>
    </row>
    <row r="561" spans="1:26" x14ac:dyDescent="0.2">
      <c r="A561" s="27">
        <v>44831</v>
      </c>
      <c r="B561" s="17">
        <v>722.53</v>
      </c>
      <c r="C561" s="14">
        <v>12.15</v>
      </c>
      <c r="D561" s="17">
        <v>-96</v>
      </c>
      <c r="E561" s="17">
        <v>52.255000000000003</v>
      </c>
      <c r="F561" s="17">
        <v>143.75</v>
      </c>
      <c r="G561" s="17">
        <v>629.95799999999997</v>
      </c>
      <c r="H561" s="17">
        <v>61</v>
      </c>
      <c r="I561" s="17">
        <v>139.203</v>
      </c>
      <c r="J561" s="17">
        <v>2264.6999999999998</v>
      </c>
      <c r="K561" s="17">
        <v>260</v>
      </c>
      <c r="L561" s="17">
        <v>0.315</v>
      </c>
      <c r="M561" s="17">
        <v>400.21499999999997</v>
      </c>
      <c r="N561" s="17">
        <v>414.31598000000002</v>
      </c>
      <c r="O561" s="17">
        <v>52874.3</v>
      </c>
      <c r="P561" s="17">
        <v>980.6</v>
      </c>
      <c r="Q561" s="17">
        <v>-15.012</v>
      </c>
      <c r="R561" s="17">
        <v>13627.439</v>
      </c>
      <c r="S561" s="17">
        <v>50.24</v>
      </c>
      <c r="T561" s="17">
        <v>-11.1</v>
      </c>
      <c r="U561" s="17">
        <v>-0.1123</v>
      </c>
      <c r="V561" s="17">
        <v>-2.2610000000000001</v>
      </c>
      <c r="W561" s="17">
        <v>16166.5322</v>
      </c>
      <c r="X561" s="17">
        <v>18969</v>
      </c>
      <c r="Y561" s="17">
        <v>41.503</v>
      </c>
      <c r="Z561" s="17">
        <v>-88.885000000000005</v>
      </c>
    </row>
    <row r="562" spans="1:26" x14ac:dyDescent="0.2">
      <c r="A562" s="27">
        <v>44830</v>
      </c>
      <c r="B562" s="17">
        <v>717.83500000000004</v>
      </c>
      <c r="C562" s="14">
        <v>11.885</v>
      </c>
      <c r="D562" s="17">
        <v>-80.5</v>
      </c>
      <c r="E562" s="17">
        <v>51.58</v>
      </c>
      <c r="F562" s="17">
        <v>142.05000000000001</v>
      </c>
      <c r="G562" s="17">
        <v>610</v>
      </c>
      <c r="H562" s="17">
        <v>65</v>
      </c>
      <c r="I562" s="17">
        <v>106.931</v>
      </c>
      <c r="J562" s="17">
        <v>2276.9009999999998</v>
      </c>
      <c r="K562" s="17">
        <v>240</v>
      </c>
      <c r="L562" s="17">
        <v>0.39</v>
      </c>
      <c r="M562" s="17">
        <v>400</v>
      </c>
      <c r="N562" s="17">
        <v>425.81594999999999</v>
      </c>
      <c r="O562" s="17">
        <v>64129.1</v>
      </c>
      <c r="P562" s="17">
        <v>972</v>
      </c>
      <c r="Q562" s="17">
        <v>-12.083</v>
      </c>
      <c r="R562" s="17">
        <v>14831.647000000001</v>
      </c>
      <c r="S562" s="17">
        <v>49.1</v>
      </c>
      <c r="T562" s="17">
        <v>-11.083</v>
      </c>
      <c r="U562" s="17">
        <v>-5.8200000000000002E-2</v>
      </c>
      <c r="V562" s="17">
        <v>-2.109</v>
      </c>
      <c r="W562" s="17">
        <v>16166.5322</v>
      </c>
      <c r="X562" s="17">
        <v>21283.5</v>
      </c>
      <c r="Y562" s="17">
        <v>42.48</v>
      </c>
      <c r="Z562" s="17">
        <v>-89.13</v>
      </c>
    </row>
    <row r="563" spans="1:26" x14ac:dyDescent="0.2">
      <c r="A563" s="27">
        <v>44827</v>
      </c>
      <c r="B563" s="17">
        <v>708.7</v>
      </c>
      <c r="C563" s="14">
        <v>12</v>
      </c>
      <c r="D563" s="17">
        <v>-97</v>
      </c>
      <c r="E563" s="17">
        <v>52.716000000000001</v>
      </c>
      <c r="F563" s="17">
        <v>144.78</v>
      </c>
      <c r="G563" s="17">
        <v>599.89499999999998</v>
      </c>
      <c r="H563" s="17">
        <v>55</v>
      </c>
      <c r="I563" s="17">
        <v>139.828</v>
      </c>
      <c r="J563" s="17">
        <v>2302.8000000000002</v>
      </c>
      <c r="K563" s="17">
        <v>245</v>
      </c>
      <c r="L563" s="17">
        <v>0.29949999999999999</v>
      </c>
      <c r="M563" s="17">
        <v>384.95800000000003</v>
      </c>
      <c r="N563" s="17">
        <v>431.06572999999997</v>
      </c>
      <c r="O563" s="17">
        <v>54093.8</v>
      </c>
      <c r="P563" s="17">
        <v>966</v>
      </c>
      <c r="Q563" s="17">
        <v>-13.105</v>
      </c>
      <c r="R563" s="17">
        <v>12633.73</v>
      </c>
      <c r="S563" s="17">
        <v>44.13</v>
      </c>
      <c r="T563" s="17">
        <v>-11.807</v>
      </c>
      <c r="U563" s="17">
        <v>-6.6299999999999998E-2</v>
      </c>
      <c r="V563" s="17">
        <v>-2.274</v>
      </c>
      <c r="W563" s="17">
        <v>16166.5322</v>
      </c>
      <c r="X563" s="17">
        <v>22287.4</v>
      </c>
      <c r="Y563" s="17">
        <v>43.38</v>
      </c>
      <c r="Z563" s="17">
        <v>-89.3</v>
      </c>
    </row>
    <row r="564" spans="1:26" x14ac:dyDescent="0.2">
      <c r="A564" s="27">
        <v>44826</v>
      </c>
      <c r="B564" s="17">
        <v>692.98</v>
      </c>
      <c r="C564" s="14">
        <v>12.5</v>
      </c>
      <c r="D564" s="17">
        <v>-89.5</v>
      </c>
      <c r="E564" s="17">
        <v>53.085000000000001</v>
      </c>
      <c r="F564" s="17">
        <v>147.22999999999999</v>
      </c>
      <c r="G564" s="17">
        <v>609.755</v>
      </c>
      <c r="H564" s="17">
        <v>47</v>
      </c>
      <c r="I564" s="17">
        <v>56.457999999999998</v>
      </c>
      <c r="J564" s="17">
        <v>2304.9</v>
      </c>
      <c r="K564" s="17">
        <v>245</v>
      </c>
      <c r="L564" s="17">
        <v>0.32069999999999999</v>
      </c>
      <c r="M564" s="17">
        <v>370.19499999999999</v>
      </c>
      <c r="N564" s="17">
        <v>431.99216000000001</v>
      </c>
      <c r="O564" s="17">
        <v>46610</v>
      </c>
      <c r="P564" s="17">
        <v>980</v>
      </c>
      <c r="Q564" s="17">
        <v>-10.515000000000001</v>
      </c>
      <c r="R564" s="17">
        <v>11366.655000000001</v>
      </c>
      <c r="S564" s="17">
        <v>47.453000000000003</v>
      </c>
      <c r="T564" s="17">
        <v>-13.513</v>
      </c>
      <c r="U564" s="17">
        <v>-9.2299999999999993E-2</v>
      </c>
      <c r="V564" s="17">
        <v>-2.4249999999999998</v>
      </c>
      <c r="W564" s="17">
        <v>16166.5322</v>
      </c>
      <c r="X564" s="17">
        <v>23237</v>
      </c>
      <c r="Y564" s="17">
        <v>44.427</v>
      </c>
      <c r="Z564" s="17">
        <v>-89.12</v>
      </c>
    </row>
    <row r="565" spans="1:26" x14ac:dyDescent="0.2">
      <c r="A565" s="27">
        <v>44825</v>
      </c>
      <c r="B565" s="17">
        <v>683.26</v>
      </c>
      <c r="C565" s="14">
        <v>12.2</v>
      </c>
      <c r="D565" s="17">
        <v>-95</v>
      </c>
      <c r="E565" s="17">
        <v>51.924999999999997</v>
      </c>
      <c r="F565" s="17">
        <v>143.69</v>
      </c>
      <c r="G565" s="17">
        <v>590.5</v>
      </c>
      <c r="H565" s="17">
        <v>43</v>
      </c>
      <c r="I565" s="17">
        <v>-22.097000000000001</v>
      </c>
      <c r="J565" s="17">
        <v>2225</v>
      </c>
      <c r="K565" s="17">
        <v>235</v>
      </c>
      <c r="L565" s="17">
        <v>0.26850000000000002</v>
      </c>
      <c r="M565" s="17">
        <v>355.01</v>
      </c>
      <c r="N565" s="17">
        <v>413.09634</v>
      </c>
      <c r="O565" s="17">
        <v>50880.3</v>
      </c>
      <c r="P565" s="17">
        <v>927.7</v>
      </c>
      <c r="Q565" s="17">
        <v>-8.8550000000000004</v>
      </c>
      <c r="R565" s="17">
        <v>11822.75</v>
      </c>
      <c r="S565" s="17">
        <v>45.375</v>
      </c>
      <c r="T565" s="17">
        <v>-11.747999999999999</v>
      </c>
      <c r="U565" s="17">
        <v>-4.65E-2</v>
      </c>
      <c r="V565" s="17">
        <v>-2.6030000000000002</v>
      </c>
      <c r="W565" s="17">
        <v>16166.5322</v>
      </c>
      <c r="X565" s="17">
        <v>21610.3</v>
      </c>
      <c r="Y565" s="17">
        <v>43.435000000000002</v>
      </c>
      <c r="Z565" s="17">
        <v>-92.581000000000003</v>
      </c>
    </row>
    <row r="566" spans="1:26" x14ac:dyDescent="0.2">
      <c r="A566" s="27">
        <v>44824</v>
      </c>
      <c r="B566" s="17">
        <v>681.25</v>
      </c>
      <c r="C566" s="14">
        <v>11.85</v>
      </c>
      <c r="D566" s="17">
        <v>-88</v>
      </c>
      <c r="E566" s="17">
        <v>51.84</v>
      </c>
      <c r="F566" s="17">
        <v>143.20500000000001</v>
      </c>
      <c r="G566" s="17">
        <v>583.60799999999995</v>
      </c>
      <c r="H566" s="17">
        <v>43</v>
      </c>
      <c r="I566" s="17">
        <v>44.631999999999998</v>
      </c>
      <c r="J566" s="17">
        <v>2275.1</v>
      </c>
      <c r="K566" s="17">
        <v>235</v>
      </c>
      <c r="L566" s="17">
        <v>0.2722</v>
      </c>
      <c r="M566" s="17">
        <v>348.67</v>
      </c>
      <c r="N566" s="17">
        <v>389.22014999999999</v>
      </c>
      <c r="O566" s="17">
        <v>44317.3</v>
      </c>
      <c r="P566" s="17">
        <v>947</v>
      </c>
      <c r="Q566" s="17">
        <v>-15.268000000000001</v>
      </c>
      <c r="R566" s="17">
        <v>11114.263000000001</v>
      </c>
      <c r="S566" s="17">
        <v>42.655000000000001</v>
      </c>
      <c r="T566" s="17">
        <v>-9.1080000000000005</v>
      </c>
      <c r="U566" s="17">
        <v>-6.5500000000000003E-2</v>
      </c>
      <c r="V566" s="17">
        <v>-2.7709999999999999</v>
      </c>
      <c r="W566" s="17">
        <v>16166.5322</v>
      </c>
      <c r="X566" s="17">
        <v>20762</v>
      </c>
      <c r="Y566" s="17">
        <v>44.210999999999999</v>
      </c>
      <c r="Z566" s="17">
        <v>-88.35</v>
      </c>
    </row>
    <row r="567" spans="1:26" x14ac:dyDescent="0.2">
      <c r="A567" s="27">
        <v>44823</v>
      </c>
      <c r="B567" s="17">
        <v>685.67499999999995</v>
      </c>
      <c r="C567" s="14">
        <v>12</v>
      </c>
      <c r="D567" s="17">
        <v>-74</v>
      </c>
      <c r="E567" s="17">
        <v>49.576999999999998</v>
      </c>
      <c r="F567" s="17">
        <v>144.77000000000001</v>
      </c>
      <c r="G567" s="17">
        <v>590.57000000000005</v>
      </c>
      <c r="H567" s="17">
        <v>38.25</v>
      </c>
      <c r="I567" s="17">
        <v>26.855</v>
      </c>
      <c r="J567" s="17">
        <v>2304.3000000000002</v>
      </c>
      <c r="K567" s="17">
        <v>225</v>
      </c>
      <c r="L567" s="17">
        <v>0.3105</v>
      </c>
      <c r="M567" s="17">
        <v>375.69299999999998</v>
      </c>
      <c r="N567" s="17">
        <v>391.43844999999999</v>
      </c>
      <c r="O567" s="17">
        <v>37189.5</v>
      </c>
      <c r="P567" s="17">
        <v>958</v>
      </c>
      <c r="Q567" s="17">
        <v>-13.343</v>
      </c>
      <c r="R567" s="17">
        <v>12055.473</v>
      </c>
      <c r="S567" s="17">
        <v>42.749000000000002</v>
      </c>
      <c r="T567" s="17">
        <v>-9.2520000000000007</v>
      </c>
      <c r="U567" s="17">
        <v>-4.0800000000000003E-2</v>
      </c>
      <c r="V567" s="17">
        <v>-2.7850000000000001</v>
      </c>
      <c r="W567" s="17">
        <v>16166.5322</v>
      </c>
      <c r="X567" s="17">
        <v>21007.8</v>
      </c>
      <c r="Y567" s="17">
        <v>43.969000000000001</v>
      </c>
      <c r="Z567" s="17">
        <v>-87.635000000000005</v>
      </c>
    </row>
    <row r="568" spans="1:26" x14ac:dyDescent="0.2">
      <c r="A568" s="27">
        <v>44820</v>
      </c>
      <c r="B568" s="17">
        <v>718.01</v>
      </c>
      <c r="C568" s="14">
        <v>12</v>
      </c>
      <c r="D568" s="17">
        <v>-48.34</v>
      </c>
      <c r="E568" s="17">
        <v>51.984999999999999</v>
      </c>
      <c r="F568" s="17">
        <v>148.96</v>
      </c>
      <c r="G568" s="17">
        <v>602</v>
      </c>
      <c r="H568" s="17">
        <v>37</v>
      </c>
      <c r="I568" s="17">
        <v>109.944</v>
      </c>
      <c r="J568" s="17">
        <v>2325.3000000000002</v>
      </c>
      <c r="K568" s="17">
        <v>242.5</v>
      </c>
      <c r="L568" s="17">
        <v>0.30719999999999997</v>
      </c>
      <c r="M568" s="17">
        <v>374.84500000000003</v>
      </c>
      <c r="N568" s="17">
        <v>402.53415000000001</v>
      </c>
      <c r="O568" s="17">
        <v>37326.300000000003</v>
      </c>
      <c r="P568" s="17">
        <v>976</v>
      </c>
      <c r="Q568" s="17">
        <v>-10.06</v>
      </c>
      <c r="R568" s="17">
        <v>10138.299999999999</v>
      </c>
      <c r="S568" s="17">
        <v>43.905000000000001</v>
      </c>
      <c r="T568" s="17">
        <v>-8.1530000000000005</v>
      </c>
      <c r="U568" s="17">
        <v>-4.3700000000000003E-2</v>
      </c>
      <c r="V568" s="17">
        <v>-2.9260000000000002</v>
      </c>
      <c r="W568" s="17">
        <v>16166.5322</v>
      </c>
      <c r="X568" s="17">
        <v>21891.1</v>
      </c>
      <c r="Y568" s="17">
        <v>44.33</v>
      </c>
      <c r="Z568" s="17">
        <v>-87.61</v>
      </c>
    </row>
    <row r="569" spans="1:26" x14ac:dyDescent="0.2">
      <c r="A569" s="27">
        <v>44819</v>
      </c>
      <c r="B569" s="17">
        <v>746.67</v>
      </c>
      <c r="C569" s="14">
        <v>12</v>
      </c>
      <c r="D569" s="17">
        <v>-51.66</v>
      </c>
      <c r="E569" s="17">
        <v>52.222000000000001</v>
      </c>
      <c r="F569" s="17">
        <v>151.54499999999999</v>
      </c>
      <c r="G569" s="17">
        <v>598.5</v>
      </c>
      <c r="H569" s="17">
        <v>26</v>
      </c>
      <c r="I569" s="17">
        <v>2.7040000000000002</v>
      </c>
      <c r="J569" s="17">
        <v>2325</v>
      </c>
      <c r="K569" s="17">
        <v>245</v>
      </c>
      <c r="L569" s="17">
        <v>0.28129999999999999</v>
      </c>
      <c r="M569" s="17">
        <v>364.5</v>
      </c>
      <c r="N569" s="17">
        <v>417.22320999999999</v>
      </c>
      <c r="O569" s="17">
        <v>34297.300000000003</v>
      </c>
      <c r="P569" s="17">
        <v>994.3</v>
      </c>
      <c r="Q569" s="17">
        <v>-11.323</v>
      </c>
      <c r="R569" s="17">
        <v>8763.4249999999993</v>
      </c>
      <c r="S569" s="17">
        <v>41.393000000000001</v>
      </c>
      <c r="T569" s="17">
        <v>-7.8650000000000002</v>
      </c>
      <c r="U569" s="17">
        <v>-7.8E-2</v>
      </c>
      <c r="V569" s="17">
        <v>-2.6739999999999999</v>
      </c>
      <c r="W569" s="17">
        <v>16166.5322</v>
      </c>
      <c r="X569" s="17">
        <v>19378.5</v>
      </c>
      <c r="Y569" s="17">
        <v>44.975000000000001</v>
      </c>
      <c r="Z569" s="17">
        <v>-88.71</v>
      </c>
    </row>
    <row r="570" spans="1:26" x14ac:dyDescent="0.2">
      <c r="A570" s="27">
        <v>44818</v>
      </c>
      <c r="B570" s="17">
        <v>717</v>
      </c>
      <c r="C570" s="14">
        <v>12.28</v>
      </c>
      <c r="D570" s="17">
        <v>-60</v>
      </c>
      <c r="E570" s="17">
        <v>47.35</v>
      </c>
      <c r="F570" s="17">
        <v>148.5</v>
      </c>
      <c r="G570" s="17">
        <v>574.99699999999996</v>
      </c>
      <c r="H570" s="17">
        <v>34</v>
      </c>
      <c r="I570" s="17">
        <v>-14.500999999999999</v>
      </c>
      <c r="J570" s="17">
        <v>2309</v>
      </c>
      <c r="K570" s="17">
        <v>245</v>
      </c>
      <c r="L570" s="17">
        <v>0.26</v>
      </c>
      <c r="M570" s="17">
        <v>367.34</v>
      </c>
      <c r="N570" s="17">
        <v>392.83499</v>
      </c>
      <c r="O570" s="17">
        <v>38151.4</v>
      </c>
      <c r="P570" s="17">
        <v>963.2</v>
      </c>
      <c r="Q570" s="17">
        <v>-13.907</v>
      </c>
      <c r="R570" s="17">
        <v>10030.35</v>
      </c>
      <c r="S570" s="17">
        <v>40.744999999999997</v>
      </c>
      <c r="T570" s="17">
        <v>-7.45</v>
      </c>
      <c r="U570" s="17">
        <v>-7.4999999999999997E-2</v>
      </c>
      <c r="V570" s="17">
        <v>-2.2200000000000002</v>
      </c>
      <c r="W570" s="17">
        <v>16166.5322</v>
      </c>
      <c r="X570" s="17">
        <v>18295.5</v>
      </c>
      <c r="Y570" s="17">
        <v>43.825000000000003</v>
      </c>
      <c r="Z570" s="17">
        <v>-85.655000000000001</v>
      </c>
    </row>
    <row r="571" spans="1:26" x14ac:dyDescent="0.2">
      <c r="A571" s="27">
        <v>44817</v>
      </c>
      <c r="B571" s="17">
        <v>739.63</v>
      </c>
      <c r="C571" s="14">
        <v>11.39</v>
      </c>
      <c r="D571" s="17">
        <v>-50</v>
      </c>
      <c r="E571" s="17">
        <v>48.325000000000003</v>
      </c>
      <c r="F571" s="17">
        <v>150</v>
      </c>
      <c r="G571" s="17">
        <v>563.86</v>
      </c>
      <c r="H571" s="17">
        <v>40</v>
      </c>
      <c r="I571" s="17">
        <v>-37.823</v>
      </c>
      <c r="J571" s="17">
        <v>2202</v>
      </c>
      <c r="K571" s="17">
        <v>230.1</v>
      </c>
      <c r="L571" s="17">
        <v>0.27500000000000002</v>
      </c>
      <c r="M571" s="17">
        <v>369.85500000000002</v>
      </c>
      <c r="N571" s="17">
        <v>393.02224999999999</v>
      </c>
      <c r="O571" s="17">
        <v>42424</v>
      </c>
      <c r="P571" s="17">
        <v>960</v>
      </c>
      <c r="Q571" s="17">
        <v>-13.375</v>
      </c>
      <c r="R571" s="17">
        <v>8672.57</v>
      </c>
      <c r="S571" s="17">
        <v>40.417999999999999</v>
      </c>
      <c r="T571" s="17">
        <v>-5.1180000000000003</v>
      </c>
      <c r="U571" s="17">
        <v>-8.7999999999999995E-2</v>
      </c>
      <c r="V571" s="17">
        <v>-2</v>
      </c>
      <c r="W571" s="17">
        <v>16166.5322</v>
      </c>
      <c r="X571" s="17">
        <v>16481.3</v>
      </c>
      <c r="Y571" s="17">
        <v>43.439</v>
      </c>
      <c r="Z571" s="17">
        <v>-85.893000000000001</v>
      </c>
    </row>
    <row r="572" spans="1:26" x14ac:dyDescent="0.2">
      <c r="A572" s="27">
        <v>44816</v>
      </c>
      <c r="B572" s="17">
        <v>743</v>
      </c>
      <c r="C572" s="14">
        <v>11.39</v>
      </c>
      <c r="D572" s="17">
        <v>-61</v>
      </c>
      <c r="E572" s="17">
        <v>47.9</v>
      </c>
      <c r="F572" s="17">
        <v>158.55000000000001</v>
      </c>
      <c r="G572" s="17">
        <v>563.91999999999996</v>
      </c>
      <c r="H572" s="17">
        <v>24</v>
      </c>
      <c r="I572" s="17">
        <v>-54.817</v>
      </c>
      <c r="J572" s="17">
        <v>2175</v>
      </c>
      <c r="K572" s="17">
        <v>232.5</v>
      </c>
      <c r="L572" s="17">
        <v>0.25619999999999998</v>
      </c>
      <c r="M572" s="17">
        <v>344.53</v>
      </c>
      <c r="N572" s="17">
        <v>415.46008</v>
      </c>
      <c r="O572" s="17">
        <v>45046.5</v>
      </c>
      <c r="P572" s="17">
        <v>967</v>
      </c>
      <c r="Q572" s="17">
        <v>-14.208</v>
      </c>
      <c r="R572" s="17">
        <v>8096.75</v>
      </c>
      <c r="S572" s="17">
        <v>38.590000000000003</v>
      </c>
      <c r="T572" s="17">
        <v>-3.4119999999999999</v>
      </c>
      <c r="U572" s="17">
        <v>-0.114</v>
      </c>
      <c r="V572" s="17">
        <v>-1.95</v>
      </c>
      <c r="W572" s="17">
        <v>16166.5322</v>
      </c>
      <c r="X572" s="17">
        <v>16369.5</v>
      </c>
      <c r="Y572" s="17">
        <v>41.98</v>
      </c>
      <c r="Z572" s="17">
        <v>-81.36</v>
      </c>
    </row>
    <row r="573" spans="1:26" x14ac:dyDescent="0.2">
      <c r="A573" s="27">
        <v>44813</v>
      </c>
      <c r="B573" s="17">
        <v>769.69</v>
      </c>
      <c r="C573" s="14">
        <v>11.552</v>
      </c>
      <c r="D573" s="17">
        <v>-61.295000000000002</v>
      </c>
      <c r="E573" s="17">
        <v>49.427</v>
      </c>
      <c r="F573" s="17">
        <v>161.44999999999999</v>
      </c>
      <c r="G573" s="17">
        <v>589.84500000000003</v>
      </c>
      <c r="H573" s="17">
        <v>19</v>
      </c>
      <c r="I573" s="17">
        <v>13.833</v>
      </c>
      <c r="J573" s="17">
        <v>2263.15</v>
      </c>
      <c r="K573" s="17">
        <v>257.5</v>
      </c>
      <c r="L573" s="17">
        <v>0.27</v>
      </c>
      <c r="M573" s="17">
        <v>387.93</v>
      </c>
      <c r="N573" s="17">
        <v>424.40969999999999</v>
      </c>
      <c r="O573" s="17">
        <v>47796</v>
      </c>
      <c r="P573" s="17">
        <v>973.2</v>
      </c>
      <c r="Q573" s="17">
        <v>-15.09</v>
      </c>
      <c r="R573" s="17">
        <v>8812.85</v>
      </c>
      <c r="S573" s="17">
        <v>40.950000000000003</v>
      </c>
      <c r="T573" s="17">
        <v>-3.66</v>
      </c>
      <c r="U573" s="17">
        <v>-0.11749999999999999</v>
      </c>
      <c r="V573" s="17">
        <v>-1.93</v>
      </c>
      <c r="W573" s="17">
        <v>16166.5322</v>
      </c>
      <c r="X573" s="17">
        <v>15413.1</v>
      </c>
      <c r="Y573" s="17">
        <v>41.838000000000001</v>
      </c>
      <c r="Z573" s="17">
        <v>-81.947999999999993</v>
      </c>
    </row>
    <row r="574" spans="1:26" x14ac:dyDescent="0.2">
      <c r="A574" s="27">
        <v>44812</v>
      </c>
      <c r="B574" s="17">
        <v>794.6</v>
      </c>
      <c r="C574" s="14">
        <v>11.875</v>
      </c>
      <c r="D574" s="17">
        <v>-69</v>
      </c>
      <c r="E574" s="17">
        <v>50.177</v>
      </c>
      <c r="F574" s="17">
        <v>163</v>
      </c>
      <c r="G574" s="17">
        <v>601</v>
      </c>
      <c r="H574" s="17">
        <v>24</v>
      </c>
      <c r="I574" s="17">
        <v>-6.8239999999999998</v>
      </c>
      <c r="J574" s="17">
        <v>2318</v>
      </c>
      <c r="K574" s="17">
        <v>265</v>
      </c>
      <c r="L574" s="17">
        <v>0.24929999999999999</v>
      </c>
      <c r="M574" s="17">
        <v>442.69499999999999</v>
      </c>
      <c r="N574" s="17">
        <v>425.62</v>
      </c>
      <c r="O574" s="17">
        <v>47021</v>
      </c>
      <c r="P574" s="17">
        <v>972.7</v>
      </c>
      <c r="Q574" s="17">
        <v>-14.11</v>
      </c>
      <c r="R574" s="17">
        <v>9368.5400000000009</v>
      </c>
      <c r="S574" s="17">
        <v>43.713000000000001</v>
      </c>
      <c r="T574" s="17">
        <v>-3.3180000000000001</v>
      </c>
      <c r="U574" s="17">
        <v>-0.1022</v>
      </c>
      <c r="V574" s="17">
        <v>-1.954</v>
      </c>
      <c r="W574" s="17">
        <v>16166.5322</v>
      </c>
      <c r="X574" s="17">
        <v>18051</v>
      </c>
      <c r="Y574" s="17">
        <v>42.02</v>
      </c>
      <c r="Z574" s="17">
        <v>-84.13</v>
      </c>
    </row>
    <row r="575" spans="1:26" x14ac:dyDescent="0.2">
      <c r="A575" s="27">
        <v>44811</v>
      </c>
      <c r="B575" s="17">
        <v>767.48500000000001</v>
      </c>
      <c r="C575" s="14">
        <v>11.265000000000001</v>
      </c>
      <c r="D575" s="17">
        <v>-66.5</v>
      </c>
      <c r="E575" s="17">
        <v>48.7</v>
      </c>
      <c r="F575" s="17">
        <v>163.82499999999999</v>
      </c>
      <c r="G575" s="17">
        <v>593.5</v>
      </c>
      <c r="H575" s="17">
        <v>31</v>
      </c>
      <c r="I575" s="17">
        <v>-12.121</v>
      </c>
      <c r="J575" s="17">
        <v>2306.1</v>
      </c>
      <c r="K575" s="17">
        <v>270</v>
      </c>
      <c r="L575" s="17">
        <v>0.33700000000000002</v>
      </c>
      <c r="M575" s="17">
        <v>475.42500000000001</v>
      </c>
      <c r="N575" s="17">
        <v>372.565</v>
      </c>
      <c r="O575" s="17">
        <v>51930</v>
      </c>
      <c r="P575" s="17">
        <v>922.7</v>
      </c>
      <c r="Q575" s="17">
        <v>-12.368</v>
      </c>
      <c r="R575" s="17">
        <v>10216.391</v>
      </c>
      <c r="S575" s="17">
        <v>44.558</v>
      </c>
      <c r="T575" s="17">
        <v>-2.8980000000000001</v>
      </c>
      <c r="U575" s="17">
        <v>-9.6799999999999997E-2</v>
      </c>
      <c r="V575" s="17">
        <v>-1.746</v>
      </c>
      <c r="W575" s="17">
        <v>16166.5322</v>
      </c>
      <c r="X575" s="17">
        <v>15021.8</v>
      </c>
      <c r="Y575" s="17">
        <v>42.604999999999997</v>
      </c>
      <c r="Z575" s="17">
        <v>-79.69</v>
      </c>
    </row>
    <row r="576" spans="1:26" x14ac:dyDescent="0.2">
      <c r="A576" s="27">
        <v>44810</v>
      </c>
      <c r="B576" s="17">
        <v>788.75</v>
      </c>
      <c r="C576" s="14">
        <v>10.677</v>
      </c>
      <c r="D576" s="17">
        <v>-59</v>
      </c>
      <c r="E576" s="17">
        <v>48.84</v>
      </c>
      <c r="F576" s="17">
        <v>170</v>
      </c>
      <c r="G576" s="17">
        <v>612.46500000000003</v>
      </c>
      <c r="H576" s="17">
        <v>28</v>
      </c>
      <c r="I576" s="17">
        <v>-23.245999999999999</v>
      </c>
      <c r="J576" s="17">
        <v>2331.5</v>
      </c>
      <c r="K576" s="17">
        <v>279.5</v>
      </c>
      <c r="L576" s="17">
        <v>0.28000000000000003</v>
      </c>
      <c r="M576" s="17">
        <v>479.75</v>
      </c>
      <c r="N576" s="17">
        <v>372.45999</v>
      </c>
      <c r="O576" s="17">
        <v>50890.3</v>
      </c>
      <c r="P576" s="17">
        <v>979.6</v>
      </c>
      <c r="Q576" s="17">
        <v>-10.128</v>
      </c>
      <c r="R576" s="17">
        <v>10134.795</v>
      </c>
      <c r="S576" s="17">
        <v>43.268000000000001</v>
      </c>
      <c r="T576" s="17">
        <v>-3.8780000000000001</v>
      </c>
      <c r="U576" s="17">
        <v>-8.6800000000000002E-2</v>
      </c>
      <c r="V576" s="17">
        <v>-1.591</v>
      </c>
      <c r="W576" s="17">
        <v>16166.5322</v>
      </c>
      <c r="X576" s="17">
        <v>14377.5</v>
      </c>
      <c r="Y576" s="17">
        <v>41.472000000000001</v>
      </c>
      <c r="Z576" s="17">
        <v>-76.643000000000001</v>
      </c>
    </row>
    <row r="577" spans="1:26" x14ac:dyDescent="0.2">
      <c r="A577" s="27">
        <v>44809</v>
      </c>
      <c r="B577" s="17">
        <v>768.22699999999998</v>
      </c>
      <c r="C577" s="14">
        <v>10.25</v>
      </c>
      <c r="D577" s="17">
        <v>-39.5</v>
      </c>
      <c r="E577" s="17">
        <v>49.003</v>
      </c>
      <c r="F577" s="17">
        <v>171.34</v>
      </c>
      <c r="G577" s="17">
        <v>614.5</v>
      </c>
      <c r="H577" s="17">
        <v>28</v>
      </c>
      <c r="I577" s="17">
        <v>-18.867999999999999</v>
      </c>
      <c r="J577" s="17">
        <v>2324.9169999999999</v>
      </c>
      <c r="K577" s="17">
        <v>250</v>
      </c>
      <c r="L577" s="17">
        <v>0.315</v>
      </c>
      <c r="M577" s="17">
        <v>486.25</v>
      </c>
      <c r="N577" s="17">
        <v>399.72985999999997</v>
      </c>
      <c r="O577" s="17">
        <v>49821</v>
      </c>
      <c r="P577" s="17">
        <v>999</v>
      </c>
      <c r="Q577" s="17">
        <v>-9.4429999999999996</v>
      </c>
      <c r="R577" s="17">
        <v>11039.578</v>
      </c>
      <c r="S577" s="17">
        <v>46.11</v>
      </c>
      <c r="T577" s="17">
        <v>-4.3949999999999996</v>
      </c>
      <c r="U577" s="17">
        <v>-6.3E-2</v>
      </c>
      <c r="V577" s="17">
        <v>-1.47</v>
      </c>
      <c r="W577" s="17">
        <v>16166.5322</v>
      </c>
      <c r="X577" s="17">
        <v>14341.5</v>
      </c>
      <c r="Y577" s="17">
        <v>40.51</v>
      </c>
      <c r="Z577" s="17">
        <v>-73.585999999999999</v>
      </c>
    </row>
    <row r="578" spans="1:26" x14ac:dyDescent="0.2">
      <c r="A578" s="27">
        <v>44806</v>
      </c>
      <c r="B578" s="17">
        <v>789.27</v>
      </c>
      <c r="C578" s="14">
        <v>11.164999999999999</v>
      </c>
      <c r="D578" s="17">
        <v>-51.573</v>
      </c>
      <c r="E578" s="17">
        <v>49.91</v>
      </c>
      <c r="F578" s="17">
        <v>174.57499999999999</v>
      </c>
      <c r="G578" s="17">
        <v>612.86</v>
      </c>
      <c r="H578" s="17">
        <v>31</v>
      </c>
      <c r="I578" s="17">
        <v>-65.097999999999999</v>
      </c>
      <c r="J578" s="17">
        <v>2329.8000000000002</v>
      </c>
      <c r="K578" s="17">
        <v>265</v>
      </c>
      <c r="L578" s="17">
        <v>0.33250000000000002</v>
      </c>
      <c r="M578" s="17">
        <v>485</v>
      </c>
      <c r="N578" s="17">
        <v>409.56506000000002</v>
      </c>
      <c r="O578" s="17">
        <v>50835.8</v>
      </c>
      <c r="P578" s="17">
        <v>1030</v>
      </c>
      <c r="Q578" s="17">
        <v>-8.25</v>
      </c>
      <c r="R578" s="17">
        <v>11126.41</v>
      </c>
      <c r="S578" s="17">
        <v>45.22</v>
      </c>
      <c r="T578" s="17">
        <v>-4.4950000000000001</v>
      </c>
      <c r="U578" s="17">
        <v>-7.5999999999999998E-2</v>
      </c>
      <c r="V578" s="17">
        <v>-1.375</v>
      </c>
      <c r="W578" s="17">
        <v>16166.5322</v>
      </c>
      <c r="X578" s="17">
        <v>14092.4</v>
      </c>
      <c r="Y578" s="17">
        <v>41.231999999999999</v>
      </c>
      <c r="Z578" s="17">
        <v>-74.284999999999997</v>
      </c>
    </row>
    <row r="579" spans="1:26" x14ac:dyDescent="0.2">
      <c r="A579" s="27">
        <v>44805</v>
      </c>
      <c r="B579" s="17">
        <v>782.27</v>
      </c>
      <c r="C579" s="14">
        <v>11.66</v>
      </c>
      <c r="D579" s="17">
        <v>-54.33</v>
      </c>
      <c r="E579" s="17">
        <v>50.045000000000002</v>
      </c>
      <c r="F579" s="17">
        <v>173</v>
      </c>
      <c r="G579" s="17">
        <v>620.51499999999999</v>
      </c>
      <c r="H579" s="17">
        <v>33</v>
      </c>
      <c r="I579" s="17">
        <v>-33.845999999999997</v>
      </c>
      <c r="J579" s="17">
        <v>2415.8000000000002</v>
      </c>
      <c r="K579" s="17">
        <v>265</v>
      </c>
      <c r="L579" s="17">
        <v>0.28399999999999997</v>
      </c>
      <c r="M579" s="17">
        <v>485.25</v>
      </c>
      <c r="N579" s="17">
        <v>411.77395999999999</v>
      </c>
      <c r="O579" s="17">
        <v>48573</v>
      </c>
      <c r="P579" s="17">
        <v>989.8</v>
      </c>
      <c r="Q579" s="17">
        <v>-4.72</v>
      </c>
      <c r="R579" s="17">
        <v>10297.24</v>
      </c>
      <c r="S579" s="17">
        <v>42.567999999999998</v>
      </c>
      <c r="T579" s="17">
        <v>-4.7300000000000004</v>
      </c>
      <c r="U579" s="17">
        <v>-0.105</v>
      </c>
      <c r="V579" s="17">
        <v>-1.31</v>
      </c>
      <c r="W579" s="17">
        <v>16166.5322</v>
      </c>
      <c r="X579" s="17">
        <v>14398</v>
      </c>
      <c r="Y579" s="17">
        <v>41.582999999999998</v>
      </c>
      <c r="Z579" s="17">
        <v>-75.344999999999999</v>
      </c>
    </row>
    <row r="580" spans="1:26" x14ac:dyDescent="0.2">
      <c r="A580" s="27">
        <v>44804</v>
      </c>
      <c r="B580" s="17">
        <v>791.06</v>
      </c>
      <c r="C580" s="14">
        <v>10.56</v>
      </c>
      <c r="D580" s="17">
        <v>-52.655000000000001</v>
      </c>
      <c r="E580" s="17">
        <v>47.015000000000001</v>
      </c>
      <c r="F580" s="17">
        <v>174.5</v>
      </c>
      <c r="G580" s="17">
        <v>615.22</v>
      </c>
      <c r="H580" s="17">
        <v>25</v>
      </c>
      <c r="I580" s="17">
        <v>46.749000000000002</v>
      </c>
      <c r="J580" s="17">
        <v>2425.9</v>
      </c>
      <c r="K580" s="17">
        <v>264</v>
      </c>
      <c r="L580" s="17">
        <v>0.23150000000000001</v>
      </c>
      <c r="M580" s="17">
        <v>482.72800000000001</v>
      </c>
      <c r="N580" s="17">
        <v>397.13260000000002</v>
      </c>
      <c r="O580" s="17">
        <v>49096.5</v>
      </c>
      <c r="P580" s="17">
        <v>967</v>
      </c>
      <c r="Q580" s="17">
        <v>-9.3230000000000004</v>
      </c>
      <c r="R580" s="17">
        <v>9615.625</v>
      </c>
      <c r="S580" s="17">
        <v>43.908000000000001</v>
      </c>
      <c r="T580" s="17">
        <v>-4.7270000000000003</v>
      </c>
      <c r="U580" s="17">
        <v>-0.11650000000000001</v>
      </c>
      <c r="V580" s="17">
        <v>-1.37</v>
      </c>
      <c r="W580" s="17">
        <v>16166.5322</v>
      </c>
      <c r="X580" s="17">
        <v>15593</v>
      </c>
      <c r="Y580" s="17">
        <v>41.445</v>
      </c>
      <c r="Z580" s="17">
        <v>-71.790000000000006</v>
      </c>
    </row>
    <row r="581" spans="1:26" x14ac:dyDescent="0.2">
      <c r="A581" s="27">
        <v>44803</v>
      </c>
      <c r="B581" s="17">
        <v>772.57</v>
      </c>
      <c r="C581" s="14">
        <v>10.798</v>
      </c>
      <c r="D581" s="17">
        <v>-57.314999999999998</v>
      </c>
      <c r="E581" s="17">
        <v>44.347000000000001</v>
      </c>
      <c r="F581" s="17">
        <v>178.5</v>
      </c>
      <c r="G581" s="17">
        <v>640</v>
      </c>
      <c r="H581" s="17">
        <v>26</v>
      </c>
      <c r="I581" s="17">
        <v>18.282</v>
      </c>
      <c r="J581" s="17">
        <v>2391.6</v>
      </c>
      <c r="K581" s="17">
        <v>260</v>
      </c>
      <c r="L581" s="17">
        <v>0.23380000000000001</v>
      </c>
      <c r="M581" s="17">
        <v>490.31</v>
      </c>
      <c r="N581" s="17">
        <v>400.84003000000001</v>
      </c>
      <c r="O581" s="17">
        <v>47566</v>
      </c>
      <c r="P581" s="17">
        <v>970</v>
      </c>
      <c r="Q581" s="17">
        <v>-8</v>
      </c>
      <c r="R581" s="17">
        <v>9618.3169999999991</v>
      </c>
      <c r="S581" s="17">
        <v>39.774999999999999</v>
      </c>
      <c r="T581" s="17">
        <v>-4.18</v>
      </c>
      <c r="U581" s="17">
        <v>-0.11</v>
      </c>
      <c r="V581" s="17">
        <v>-1.35</v>
      </c>
      <c r="W581" s="17">
        <v>16166.5322</v>
      </c>
      <c r="X581" s="17">
        <v>16960.8</v>
      </c>
      <c r="Y581" s="17">
        <v>41.2</v>
      </c>
      <c r="Z581" s="17">
        <v>-72.177000000000007</v>
      </c>
    </row>
    <row r="582" spans="1:26" x14ac:dyDescent="0.2">
      <c r="A582" s="27">
        <v>44802</v>
      </c>
      <c r="B582" s="17">
        <v>767.32500000000005</v>
      </c>
      <c r="C582" s="14">
        <v>10.955</v>
      </c>
      <c r="D582" s="17">
        <v>-60</v>
      </c>
      <c r="E582" s="17">
        <v>43.216999999999999</v>
      </c>
      <c r="F582" s="17">
        <v>179.5</v>
      </c>
      <c r="G582" s="17">
        <v>559.5</v>
      </c>
      <c r="H582" s="17">
        <v>34</v>
      </c>
      <c r="I582" s="17">
        <v>1.1970000000000001</v>
      </c>
      <c r="J582" s="17">
        <v>2376.8000000000002</v>
      </c>
      <c r="K582" s="17">
        <v>250</v>
      </c>
      <c r="L582" s="17">
        <v>0.22819999999999999</v>
      </c>
      <c r="M582" s="17">
        <v>501.41500000000002</v>
      </c>
      <c r="N582" s="17">
        <v>431.36156999999997</v>
      </c>
      <c r="O582" s="17">
        <v>47601</v>
      </c>
      <c r="P582" s="17">
        <v>978.3</v>
      </c>
      <c r="Q582" s="17">
        <v>-9.25</v>
      </c>
      <c r="R582" s="17">
        <v>9618.5</v>
      </c>
      <c r="S582" s="17">
        <v>45.61</v>
      </c>
      <c r="T582" s="17">
        <v>-4.8600000000000003</v>
      </c>
      <c r="U582" s="17">
        <v>-5.5500000000000001E-2</v>
      </c>
      <c r="V582" s="17">
        <v>-1.52</v>
      </c>
      <c r="W582" s="17">
        <v>16166.5322</v>
      </c>
      <c r="X582" s="17">
        <v>21000</v>
      </c>
      <c r="Y582" s="17">
        <v>41.07</v>
      </c>
      <c r="Z582" s="17">
        <v>-72.48</v>
      </c>
    </row>
    <row r="583" spans="1:26" x14ac:dyDescent="0.2">
      <c r="A583" s="27">
        <v>44799</v>
      </c>
      <c r="B583" s="17">
        <v>802.07</v>
      </c>
      <c r="C583" s="14">
        <v>11.565</v>
      </c>
      <c r="D583" s="17">
        <v>-75</v>
      </c>
      <c r="E583" s="17">
        <v>47.216999999999999</v>
      </c>
      <c r="F583" s="17">
        <v>181</v>
      </c>
      <c r="G583" s="17">
        <v>569.51300000000003</v>
      </c>
      <c r="H583" s="17">
        <v>23</v>
      </c>
      <c r="I583" s="17">
        <v>59.752000000000002</v>
      </c>
      <c r="J583" s="17">
        <v>2419.8000000000002</v>
      </c>
      <c r="K583" s="17">
        <v>265</v>
      </c>
      <c r="L583" s="17">
        <v>0.2288</v>
      </c>
      <c r="M583" s="17">
        <v>499.73500000000001</v>
      </c>
      <c r="N583" s="17">
        <v>440.64316000000002</v>
      </c>
      <c r="O583" s="17">
        <v>47417.5</v>
      </c>
      <c r="P583" s="17">
        <v>1063</v>
      </c>
      <c r="Q583" s="17">
        <v>-12.583</v>
      </c>
      <c r="R583" s="17">
        <v>9935.9390000000003</v>
      </c>
      <c r="S583" s="17">
        <v>45.274999999999999</v>
      </c>
      <c r="T583" s="17">
        <v>-5.0919999999999996</v>
      </c>
      <c r="U583" s="17">
        <v>-0.1195</v>
      </c>
      <c r="V583" s="17">
        <v>-1.26</v>
      </c>
      <c r="W583" s="17">
        <v>16166.5322</v>
      </c>
      <c r="X583" s="17">
        <v>18193</v>
      </c>
      <c r="Y583" s="17">
        <v>41.895000000000003</v>
      </c>
      <c r="Z583" s="17">
        <v>-72.13</v>
      </c>
    </row>
    <row r="584" spans="1:26" x14ac:dyDescent="0.2">
      <c r="A584" s="27">
        <v>44798</v>
      </c>
      <c r="B584" s="17">
        <v>823.7</v>
      </c>
      <c r="C584" s="14">
        <v>12.195</v>
      </c>
      <c r="D584" s="17">
        <v>-79.53</v>
      </c>
      <c r="E584" s="17">
        <v>48.95</v>
      </c>
      <c r="F584" s="17">
        <v>184.01</v>
      </c>
      <c r="G584" s="17">
        <v>579.93499999999995</v>
      </c>
      <c r="H584" s="17">
        <v>24</v>
      </c>
      <c r="I584" s="17">
        <v>7.2480000000000002</v>
      </c>
      <c r="J584" s="17">
        <v>2469.5</v>
      </c>
      <c r="K584" s="17">
        <v>266.5</v>
      </c>
      <c r="L584" s="17">
        <v>0.22850000000000001</v>
      </c>
      <c r="M584" s="17">
        <v>524.09500000000003</v>
      </c>
      <c r="N584" s="17">
        <v>438.2124</v>
      </c>
      <c r="O584" s="17">
        <v>38361.300000000003</v>
      </c>
      <c r="P584" s="17">
        <v>1081.0999999999999</v>
      </c>
      <c r="Q584" s="17">
        <v>-13.87</v>
      </c>
      <c r="R584" s="17">
        <v>9425.67</v>
      </c>
      <c r="S584" s="17">
        <v>50.131999999999998</v>
      </c>
      <c r="T584" s="17">
        <v>-5.4850000000000003</v>
      </c>
      <c r="U584" s="17">
        <v>-0.1072</v>
      </c>
      <c r="V584" s="17">
        <v>-1.2849999999999999</v>
      </c>
      <c r="W584" s="17">
        <v>16166.5322</v>
      </c>
      <c r="X584" s="17">
        <v>17241.400000000001</v>
      </c>
      <c r="Y584" s="17">
        <v>43.97</v>
      </c>
      <c r="Z584" s="17">
        <v>-73.004999999999995</v>
      </c>
    </row>
    <row r="585" spans="1:26" x14ac:dyDescent="0.2">
      <c r="A585" s="27">
        <v>44797</v>
      </c>
      <c r="B585" s="17">
        <v>764.81500000000005</v>
      </c>
      <c r="C585" s="14">
        <v>12.324999999999999</v>
      </c>
      <c r="D585" s="17">
        <v>-92.015000000000001</v>
      </c>
      <c r="E585" s="17">
        <v>48.54</v>
      </c>
      <c r="F585" s="17">
        <v>179.12</v>
      </c>
      <c r="G585" s="17">
        <v>600.5</v>
      </c>
      <c r="H585" s="17">
        <v>34</v>
      </c>
      <c r="I585" s="17">
        <v>4.2489999999999997</v>
      </c>
      <c r="J585" s="17">
        <v>2431</v>
      </c>
      <c r="K585" s="17">
        <v>270</v>
      </c>
      <c r="L585" s="17">
        <v>0.253</v>
      </c>
      <c r="M585" s="17">
        <v>514.58799999999997</v>
      </c>
      <c r="N585" s="17">
        <v>475.71118000000001</v>
      </c>
      <c r="O585" s="17">
        <v>36355</v>
      </c>
      <c r="P585" s="17">
        <v>1063.5</v>
      </c>
      <c r="Q585" s="17">
        <v>-10.305</v>
      </c>
      <c r="R585" s="17">
        <v>10576.029</v>
      </c>
      <c r="S585" s="17">
        <v>47.308</v>
      </c>
      <c r="T585" s="17">
        <v>-5.048</v>
      </c>
      <c r="U585" s="17">
        <v>-9.4299999999999995E-2</v>
      </c>
      <c r="V585" s="17">
        <v>-1.2949999999999999</v>
      </c>
      <c r="W585" s="17">
        <v>16166.5322</v>
      </c>
      <c r="X585" s="17">
        <v>18218</v>
      </c>
      <c r="Y585" s="17">
        <v>42.100999999999999</v>
      </c>
      <c r="Z585" s="17">
        <v>-69.763000000000005</v>
      </c>
    </row>
    <row r="586" spans="1:26" x14ac:dyDescent="0.2">
      <c r="A586" s="27">
        <v>44796</v>
      </c>
      <c r="B586" s="17">
        <v>796</v>
      </c>
      <c r="C586" s="14">
        <v>12.35</v>
      </c>
      <c r="D586" s="17">
        <v>-73.63</v>
      </c>
      <c r="E586" s="17">
        <v>46.9</v>
      </c>
      <c r="F586" s="17">
        <v>179.505</v>
      </c>
      <c r="G586" s="17">
        <v>590</v>
      </c>
      <c r="H586" s="17">
        <v>23.443000000000001</v>
      </c>
      <c r="I586" s="17">
        <v>-14.997</v>
      </c>
      <c r="J586" s="17">
        <v>2431.04</v>
      </c>
      <c r="K586" s="17">
        <v>275.10000000000002</v>
      </c>
      <c r="L586" s="17">
        <v>0.20100000000000001</v>
      </c>
      <c r="M586" s="17">
        <v>495.94499999999999</v>
      </c>
      <c r="N586" s="17">
        <v>465.27501999999998</v>
      </c>
      <c r="O586" s="17">
        <v>37149.800000000003</v>
      </c>
      <c r="P586" s="17">
        <v>1055.5</v>
      </c>
      <c r="Q586" s="17">
        <v>-7.56</v>
      </c>
      <c r="R586" s="17">
        <v>10384.379999999999</v>
      </c>
      <c r="S586" s="17">
        <v>44.843000000000004</v>
      </c>
      <c r="T586" s="17">
        <v>-4.1500000000000004</v>
      </c>
      <c r="U586" s="17">
        <v>-8.2199999999999995E-2</v>
      </c>
      <c r="V586" s="17">
        <v>-1.3759999999999999</v>
      </c>
      <c r="W586" s="17">
        <v>16166.5322</v>
      </c>
      <c r="X586" s="17">
        <v>19607</v>
      </c>
      <c r="Y586" s="17">
        <v>42.375999999999998</v>
      </c>
      <c r="Z586" s="17">
        <v>-69.201999999999998</v>
      </c>
    </row>
    <row r="587" spans="1:26" x14ac:dyDescent="0.2">
      <c r="A587" s="27">
        <v>44795</v>
      </c>
      <c r="B587" s="17">
        <v>812.55</v>
      </c>
      <c r="C587" s="14">
        <v>12.435</v>
      </c>
      <c r="D587" s="17">
        <v>-37.008000000000003</v>
      </c>
      <c r="E587" s="17">
        <v>47.701999999999998</v>
      </c>
      <c r="F587" s="17">
        <v>179.55</v>
      </c>
      <c r="G587" s="17">
        <v>571.54999999999995</v>
      </c>
      <c r="H587" s="17">
        <v>43.95</v>
      </c>
      <c r="I587" s="17">
        <v>-47.503</v>
      </c>
      <c r="J587" s="17">
        <v>2479.02</v>
      </c>
      <c r="K587" s="17">
        <v>277.60000000000002</v>
      </c>
      <c r="L587" s="17">
        <v>0.25979999999999998</v>
      </c>
      <c r="M587" s="17">
        <v>480</v>
      </c>
      <c r="N587" s="17">
        <v>447.45465000000002</v>
      </c>
      <c r="O587" s="17">
        <v>29892</v>
      </c>
      <c r="P587" s="17">
        <v>1060.8</v>
      </c>
      <c r="Q587" s="17">
        <v>-7.5380000000000003</v>
      </c>
      <c r="R587" s="17">
        <v>12184.064</v>
      </c>
      <c r="S587" s="17">
        <v>45.774999999999999</v>
      </c>
      <c r="T587" s="17">
        <v>-4.7530000000000001</v>
      </c>
      <c r="U587" s="17">
        <v>-7.0699999999999999E-2</v>
      </c>
      <c r="V587" s="17">
        <v>-1.3049999999999999</v>
      </c>
      <c r="W587" s="17">
        <v>16166.5322</v>
      </c>
      <c r="X587" s="17">
        <v>13621.3</v>
      </c>
      <c r="Y587" s="17">
        <v>42.554000000000002</v>
      </c>
      <c r="Z587" s="17">
        <v>-69.790000000000006</v>
      </c>
    </row>
    <row r="588" spans="1:26" x14ac:dyDescent="0.2">
      <c r="A588" s="27">
        <v>44792</v>
      </c>
      <c r="B588" s="17">
        <v>839.77</v>
      </c>
      <c r="C588" s="14">
        <v>12.587</v>
      </c>
      <c r="D588" s="17">
        <v>-47.357999999999997</v>
      </c>
      <c r="E588" s="17">
        <v>49.284999999999997</v>
      </c>
      <c r="F588" s="17">
        <v>182.75</v>
      </c>
      <c r="G588" s="17">
        <v>580.5</v>
      </c>
      <c r="H588" s="17">
        <v>43.95</v>
      </c>
      <c r="I588" s="17">
        <v>5.5030000000000001</v>
      </c>
      <c r="J588" s="17">
        <v>2512.5</v>
      </c>
      <c r="K588" s="17">
        <v>280</v>
      </c>
      <c r="L588" s="17">
        <v>0.2465</v>
      </c>
      <c r="M588" s="17">
        <v>465.37</v>
      </c>
      <c r="N588" s="17">
        <v>465.32117</v>
      </c>
      <c r="O588" s="17">
        <v>29267.599999999999</v>
      </c>
      <c r="P588" s="17">
        <v>1085.5999999999999</v>
      </c>
      <c r="Q588" s="17">
        <v>-9.2100000000000009</v>
      </c>
      <c r="R588" s="17">
        <v>13797.844999999999</v>
      </c>
      <c r="S588" s="17">
        <v>42.548000000000002</v>
      </c>
      <c r="T588" s="17">
        <v>-4.8899999999999997</v>
      </c>
      <c r="U588" s="17">
        <v>-0.08</v>
      </c>
      <c r="V588" s="17">
        <v>-1.331</v>
      </c>
      <c r="W588" s="17">
        <v>16166.5322</v>
      </c>
      <c r="X588" s="17">
        <v>16433.099999999999</v>
      </c>
      <c r="Y588" s="17">
        <v>43.34</v>
      </c>
      <c r="Z588" s="17">
        <v>-69.528000000000006</v>
      </c>
    </row>
    <row r="589" spans="1:26" x14ac:dyDescent="0.2">
      <c r="A589" s="27">
        <v>44791</v>
      </c>
      <c r="B589" s="17">
        <v>854.05</v>
      </c>
      <c r="C589" s="14">
        <v>12.7</v>
      </c>
      <c r="D589" s="17">
        <v>-76.5</v>
      </c>
      <c r="E589" s="17">
        <v>50.997</v>
      </c>
      <c r="F589" s="17">
        <v>185.45</v>
      </c>
      <c r="G589" s="17">
        <v>589.995</v>
      </c>
      <c r="H589" s="17">
        <v>42</v>
      </c>
      <c r="I589" s="17">
        <v>43.755000000000003</v>
      </c>
      <c r="J589" s="17">
        <v>2498</v>
      </c>
      <c r="K589" s="17">
        <v>277.60000000000002</v>
      </c>
      <c r="L589" s="17">
        <v>0.22500000000000001</v>
      </c>
      <c r="M589" s="17">
        <v>487.125</v>
      </c>
      <c r="N589" s="17">
        <v>467.31610000000001</v>
      </c>
      <c r="O589" s="17">
        <v>31688.5</v>
      </c>
      <c r="P589" s="17">
        <v>1052</v>
      </c>
      <c r="Q589" s="17">
        <v>-9.6329999999999991</v>
      </c>
      <c r="R589" s="17">
        <v>13787.74</v>
      </c>
      <c r="S589" s="17">
        <v>46.46</v>
      </c>
      <c r="T589" s="17">
        <v>-4.92</v>
      </c>
      <c r="U589" s="17">
        <v>-9.0999999999999998E-2</v>
      </c>
      <c r="V589" s="17">
        <v>-1.2989999999999999</v>
      </c>
      <c r="W589" s="17">
        <v>16166.5322</v>
      </c>
      <c r="X589" s="17">
        <v>16005.4</v>
      </c>
      <c r="Y589" s="17">
        <v>44.231999999999999</v>
      </c>
      <c r="Z589" s="17">
        <v>-69.83</v>
      </c>
    </row>
    <row r="590" spans="1:26" x14ac:dyDescent="0.2">
      <c r="A590" s="27">
        <v>44790</v>
      </c>
      <c r="B590" s="17">
        <v>809.85</v>
      </c>
      <c r="C590" s="14">
        <v>11.862</v>
      </c>
      <c r="D590" s="17">
        <v>-87.415000000000006</v>
      </c>
      <c r="E590" s="17">
        <v>43.533000000000001</v>
      </c>
      <c r="F590" s="17">
        <v>175.75</v>
      </c>
      <c r="G590" s="17">
        <v>552.5</v>
      </c>
      <c r="H590" s="17">
        <v>30.332999999999998</v>
      </c>
      <c r="I590" s="17">
        <v>52.747999999999998</v>
      </c>
      <c r="J590" s="17">
        <v>2375.5</v>
      </c>
      <c r="K590" s="17">
        <v>272.60000000000002</v>
      </c>
      <c r="L590" s="17">
        <v>0.21</v>
      </c>
      <c r="M590" s="17">
        <v>521.35</v>
      </c>
      <c r="N590" s="17">
        <v>465.17694</v>
      </c>
      <c r="O590" s="17">
        <v>32124.1</v>
      </c>
      <c r="P590" s="17">
        <v>991.5</v>
      </c>
      <c r="Q590" s="17">
        <v>-10.938000000000001</v>
      </c>
      <c r="R590" s="17">
        <v>9049.74</v>
      </c>
      <c r="S590" s="17">
        <v>46.997999999999998</v>
      </c>
      <c r="T590" s="17">
        <v>-5.3380000000000001</v>
      </c>
      <c r="U590" s="17">
        <v>-0.10349999999999999</v>
      </c>
      <c r="V590" s="17">
        <v>-1.179</v>
      </c>
      <c r="W590" s="17">
        <v>16166.5322</v>
      </c>
      <c r="X590" s="17">
        <v>11537</v>
      </c>
      <c r="Y590" s="17">
        <v>43.411999999999999</v>
      </c>
      <c r="Z590" s="17">
        <v>-66.41</v>
      </c>
    </row>
    <row r="591" spans="1:26" x14ac:dyDescent="0.2">
      <c r="A591" s="27">
        <v>44789</v>
      </c>
      <c r="B591" s="17">
        <v>812.78</v>
      </c>
      <c r="C591" s="14">
        <v>11.4</v>
      </c>
      <c r="D591" s="17">
        <v>-95.813000000000002</v>
      </c>
      <c r="E591" s="17">
        <v>42.631999999999998</v>
      </c>
      <c r="F591" s="17">
        <v>171.1</v>
      </c>
      <c r="G591" s="17">
        <v>554.97</v>
      </c>
      <c r="H591" s="17">
        <v>39.56</v>
      </c>
      <c r="I591" s="17">
        <v>11.497</v>
      </c>
      <c r="J591" s="17">
        <v>2374.5</v>
      </c>
      <c r="K591" s="17">
        <v>272.60000000000002</v>
      </c>
      <c r="L591" s="17">
        <v>0.2102</v>
      </c>
      <c r="M591" s="17">
        <v>475.22500000000002</v>
      </c>
      <c r="N591" s="17">
        <v>462.38715000000002</v>
      </c>
      <c r="O591" s="17">
        <v>41033.199999999997</v>
      </c>
      <c r="P591" s="17">
        <v>1001.3</v>
      </c>
      <c r="Q591" s="17">
        <v>-13.25</v>
      </c>
      <c r="R591" s="17">
        <v>9709.2870000000003</v>
      </c>
      <c r="S591" s="17">
        <v>49.118000000000002</v>
      </c>
      <c r="T591" s="17">
        <v>-5.7130000000000001</v>
      </c>
      <c r="U591" s="17">
        <v>-9.7000000000000003E-2</v>
      </c>
      <c r="V591" s="17">
        <v>-1.2150000000000001</v>
      </c>
      <c r="W591" s="17">
        <v>16166.5322</v>
      </c>
      <c r="X591" s="17">
        <v>7500</v>
      </c>
      <c r="Y591" s="17">
        <v>43.994999999999997</v>
      </c>
      <c r="Z591" s="17">
        <v>-65.805000000000007</v>
      </c>
    </row>
    <row r="592" spans="1:26" x14ac:dyDescent="0.2">
      <c r="A592" s="27">
        <v>44788</v>
      </c>
      <c r="B592" s="17">
        <v>811.09</v>
      </c>
      <c r="C592" s="14">
        <v>11.055</v>
      </c>
      <c r="D592" s="17">
        <v>-110.83499999999999</v>
      </c>
      <c r="E592" s="17">
        <v>44.795000000000002</v>
      </c>
      <c r="F592" s="17">
        <v>170.65</v>
      </c>
      <c r="G592" s="17">
        <v>532.005</v>
      </c>
      <c r="H592" s="17">
        <v>28.823</v>
      </c>
      <c r="I592" s="17">
        <v>-24.495000000000001</v>
      </c>
      <c r="J592" s="17">
        <v>2368</v>
      </c>
      <c r="K592" s="17">
        <v>272.60000000000002</v>
      </c>
      <c r="L592" s="17">
        <v>0.23519999999999999</v>
      </c>
      <c r="M592" s="17">
        <v>406.25</v>
      </c>
      <c r="N592" s="17">
        <v>453.64501999999999</v>
      </c>
      <c r="O592" s="17">
        <v>45663.5</v>
      </c>
      <c r="P592" s="17">
        <v>1001.5</v>
      </c>
      <c r="Q592" s="17">
        <v>-10.513</v>
      </c>
      <c r="R592" s="17">
        <v>9494.6350000000002</v>
      </c>
      <c r="S592" s="17">
        <v>43.283000000000001</v>
      </c>
      <c r="T592" s="17">
        <v>-6.585</v>
      </c>
      <c r="U592" s="17">
        <v>-8.5999999999999993E-2</v>
      </c>
      <c r="V592" s="17">
        <v>-1.232</v>
      </c>
      <c r="W592" s="17">
        <v>16166.5322</v>
      </c>
      <c r="X592" s="17">
        <v>7303</v>
      </c>
      <c r="Y592" s="17">
        <v>44.25</v>
      </c>
      <c r="Z592" s="17">
        <v>-65.5</v>
      </c>
    </row>
    <row r="593" spans="1:26" x14ac:dyDescent="0.2">
      <c r="A593" s="27">
        <v>44785</v>
      </c>
      <c r="B593" s="17">
        <v>821.99</v>
      </c>
      <c r="C593" s="14">
        <v>10.920999999999999</v>
      </c>
      <c r="D593" s="17">
        <v>-106.97799999999999</v>
      </c>
      <c r="E593" s="17">
        <v>44.48</v>
      </c>
      <c r="F593" s="17">
        <v>173.935</v>
      </c>
      <c r="G593" s="17">
        <v>533.77</v>
      </c>
      <c r="H593" s="17">
        <v>19.898</v>
      </c>
      <c r="I593" s="17">
        <v>16.751000000000001</v>
      </c>
      <c r="J593" s="17">
        <v>2390</v>
      </c>
      <c r="K593" s="17">
        <v>280.10000000000002</v>
      </c>
      <c r="L593" s="17">
        <v>0.21929999999999999</v>
      </c>
      <c r="M593" s="17">
        <v>409</v>
      </c>
      <c r="N593" s="17">
        <v>440.61498999999998</v>
      </c>
      <c r="O593" s="17">
        <v>47290.2</v>
      </c>
      <c r="P593" s="17">
        <v>988.5</v>
      </c>
      <c r="Q593" s="17">
        <v>-17.875</v>
      </c>
      <c r="R593" s="17">
        <v>8873.4750000000004</v>
      </c>
      <c r="S593" s="17">
        <v>46.948</v>
      </c>
      <c r="T593" s="17">
        <v>-5.65</v>
      </c>
      <c r="U593" s="17">
        <v>-0.12379999999999999</v>
      </c>
      <c r="V593" s="17">
        <v>-1.26</v>
      </c>
      <c r="W593" s="17">
        <v>16166.5322</v>
      </c>
      <c r="X593" s="17">
        <v>9149.2999999999993</v>
      </c>
      <c r="Y593" s="17">
        <v>45.32</v>
      </c>
      <c r="Z593" s="17">
        <v>-66.97</v>
      </c>
    </row>
    <row r="594" spans="1:26" x14ac:dyDescent="0.2">
      <c r="A594" s="27">
        <v>44784</v>
      </c>
      <c r="B594" s="17">
        <v>852.6</v>
      </c>
      <c r="C594" s="14">
        <v>11.622</v>
      </c>
      <c r="D594" s="17">
        <v>-105.095</v>
      </c>
      <c r="E594" s="17">
        <v>45.646999999999998</v>
      </c>
      <c r="F594" s="17">
        <v>175.57</v>
      </c>
      <c r="G594" s="17">
        <v>534.14</v>
      </c>
      <c r="H594" s="17">
        <v>21.242999999999999</v>
      </c>
      <c r="I594" s="17">
        <v>33.951000000000001</v>
      </c>
      <c r="J594" s="17">
        <v>2440.9</v>
      </c>
      <c r="K594" s="17">
        <v>287.60000000000002</v>
      </c>
      <c r="L594" s="17">
        <v>0.218</v>
      </c>
      <c r="M594" s="17">
        <v>402.75</v>
      </c>
      <c r="N594" s="17">
        <v>417.74338</v>
      </c>
      <c r="O594" s="17">
        <v>41238</v>
      </c>
      <c r="P594" s="17">
        <v>955</v>
      </c>
      <c r="Q594" s="17">
        <v>-20</v>
      </c>
      <c r="R594" s="17">
        <v>8552.25</v>
      </c>
      <c r="S594" s="17">
        <v>45.265000000000001</v>
      </c>
      <c r="T594" s="17">
        <v>-6.25</v>
      </c>
      <c r="U594" s="17">
        <v>-0.12520000000000001</v>
      </c>
      <c r="V594" s="17">
        <v>-1.27</v>
      </c>
      <c r="W594" s="17">
        <v>16166.5322</v>
      </c>
      <c r="X594" s="17">
        <v>9657.2999999999993</v>
      </c>
      <c r="Y594" s="17">
        <v>45.997</v>
      </c>
      <c r="Z594" s="17">
        <v>-68.003</v>
      </c>
    </row>
    <row r="595" spans="1:26" x14ac:dyDescent="0.2">
      <c r="A595" s="27">
        <v>44783</v>
      </c>
      <c r="B595" s="17">
        <v>804.91200000000003</v>
      </c>
      <c r="C595" s="14">
        <v>11.375</v>
      </c>
      <c r="D595" s="17">
        <v>-98.5</v>
      </c>
      <c r="E595" s="17">
        <v>43.47</v>
      </c>
      <c r="F595" s="17">
        <v>172.52500000000001</v>
      </c>
      <c r="G595" s="17">
        <v>534.55499999999995</v>
      </c>
      <c r="H595" s="17">
        <v>24.632999999999999</v>
      </c>
      <c r="I595" s="17">
        <v>-116.997</v>
      </c>
      <c r="J595" s="17">
        <v>2345.1</v>
      </c>
      <c r="K595" s="17">
        <v>282.7</v>
      </c>
      <c r="L595" s="17">
        <v>0.2427</v>
      </c>
      <c r="M595" s="17">
        <v>397.47500000000002</v>
      </c>
      <c r="N595" s="17">
        <v>417.72998000000001</v>
      </c>
      <c r="O595" s="17">
        <v>32405</v>
      </c>
      <c r="P595" s="17">
        <v>969.2</v>
      </c>
      <c r="Q595" s="17">
        <v>-13.452</v>
      </c>
      <c r="R595" s="17">
        <v>9748.5630000000001</v>
      </c>
      <c r="S595" s="17">
        <v>48.082999999999998</v>
      </c>
      <c r="T595" s="17">
        <v>-6.25</v>
      </c>
      <c r="U595" s="17">
        <v>-0.1308</v>
      </c>
      <c r="V595" s="17">
        <v>-1.2729999999999999</v>
      </c>
      <c r="W595" s="17">
        <v>16166.5322</v>
      </c>
      <c r="X595" s="17">
        <v>12054.4</v>
      </c>
      <c r="Y595" s="17">
        <v>44.1</v>
      </c>
      <c r="Z595" s="17">
        <v>-68.424999999999997</v>
      </c>
    </row>
    <row r="596" spans="1:26" x14ac:dyDescent="0.2">
      <c r="A596" s="27">
        <v>44782</v>
      </c>
      <c r="B596" s="17">
        <v>835.96</v>
      </c>
      <c r="C596" s="14">
        <v>11.16</v>
      </c>
      <c r="D596" s="17">
        <v>-103.83</v>
      </c>
      <c r="E596" s="17">
        <v>44.975000000000001</v>
      </c>
      <c r="F596" s="17">
        <v>175.58</v>
      </c>
      <c r="G596" s="17">
        <v>532.5</v>
      </c>
      <c r="H596" s="17">
        <v>18.952999999999999</v>
      </c>
      <c r="I596" s="17">
        <v>-6.7469999999999999</v>
      </c>
      <c r="J596" s="17">
        <v>2414.701</v>
      </c>
      <c r="K596" s="17">
        <v>285.10000000000002</v>
      </c>
      <c r="L596" s="17">
        <v>0.2525</v>
      </c>
      <c r="M596" s="17">
        <v>399.96</v>
      </c>
      <c r="N596" s="17">
        <v>411.69540000000001</v>
      </c>
      <c r="O596" s="17">
        <v>36459</v>
      </c>
      <c r="P596" s="17">
        <v>1025.0999999999999</v>
      </c>
      <c r="Q596" s="17">
        <v>-17</v>
      </c>
      <c r="R596" s="17">
        <v>11344.825000000001</v>
      </c>
      <c r="S596" s="17">
        <v>44.98</v>
      </c>
      <c r="T596" s="17">
        <v>-6.085</v>
      </c>
      <c r="U596" s="17">
        <v>-9.6699999999999994E-2</v>
      </c>
      <c r="V596" s="17">
        <v>-1.46</v>
      </c>
      <c r="W596" s="17">
        <v>16166.5322</v>
      </c>
      <c r="X596" s="17">
        <v>12954.5</v>
      </c>
      <c r="Y596" s="17">
        <v>44.13</v>
      </c>
      <c r="Z596" s="17">
        <v>-66.372</v>
      </c>
    </row>
    <row r="597" spans="1:26" x14ac:dyDescent="0.2">
      <c r="A597" s="27">
        <v>44781</v>
      </c>
      <c r="B597" s="17">
        <v>859.3</v>
      </c>
      <c r="C597" s="14">
        <v>11.528</v>
      </c>
      <c r="D597" s="17">
        <v>-117.5</v>
      </c>
      <c r="E597" s="17">
        <v>45.75</v>
      </c>
      <c r="F597" s="17">
        <v>182.095</v>
      </c>
      <c r="G597" s="17">
        <v>529</v>
      </c>
      <c r="H597" s="17">
        <v>44</v>
      </c>
      <c r="I597" s="17">
        <v>-58.002000000000002</v>
      </c>
      <c r="J597" s="17">
        <v>2377.8000000000002</v>
      </c>
      <c r="K597" s="17">
        <v>285.2</v>
      </c>
      <c r="L597" s="17">
        <v>0.27900000000000003</v>
      </c>
      <c r="M597" s="17">
        <v>406.69</v>
      </c>
      <c r="N597" s="17">
        <v>406.71312999999998</v>
      </c>
      <c r="O597" s="17">
        <v>42530</v>
      </c>
      <c r="P597" s="17">
        <v>1026</v>
      </c>
      <c r="Q597" s="17">
        <v>-13.494999999999999</v>
      </c>
      <c r="R597" s="17">
        <v>11713.522000000001</v>
      </c>
      <c r="S597" s="17">
        <v>41.924999999999997</v>
      </c>
      <c r="T597" s="17">
        <v>-5.8</v>
      </c>
      <c r="U597" s="17">
        <v>-7.9299999999999995E-2</v>
      </c>
      <c r="V597" s="17">
        <v>-1.41</v>
      </c>
      <c r="W597" s="17">
        <v>16166.5322</v>
      </c>
      <c r="X597" s="17">
        <v>13617.5</v>
      </c>
      <c r="Y597" s="17">
        <v>44.965000000000003</v>
      </c>
      <c r="Z597" s="17">
        <v>-67.253</v>
      </c>
    </row>
    <row r="598" spans="1:26" x14ac:dyDescent="0.2">
      <c r="A598" s="27">
        <v>44778</v>
      </c>
      <c r="B598" s="17">
        <v>900</v>
      </c>
      <c r="C598" s="14">
        <v>11.664999999999999</v>
      </c>
      <c r="D598" s="17">
        <v>-117.4</v>
      </c>
      <c r="E598" s="17">
        <v>48.323</v>
      </c>
      <c r="F598" s="17">
        <v>191.58500000000001</v>
      </c>
      <c r="G598" s="17">
        <v>540.5</v>
      </c>
      <c r="H598" s="17">
        <v>28.35</v>
      </c>
      <c r="I598" s="17">
        <v>-21.753</v>
      </c>
      <c r="J598" s="17">
        <v>2451.0500000000002</v>
      </c>
      <c r="K598" s="17">
        <v>290.2</v>
      </c>
      <c r="L598" s="17">
        <v>0.2432</v>
      </c>
      <c r="M598" s="17">
        <v>422.25</v>
      </c>
      <c r="N598" s="17">
        <v>424.03998000000001</v>
      </c>
      <c r="O598" s="17">
        <v>39040.1</v>
      </c>
      <c r="P598" s="17">
        <v>1039.4000000000001</v>
      </c>
      <c r="Q598" s="17">
        <v>-13.507999999999999</v>
      </c>
      <c r="R598" s="17">
        <v>13492.174999999999</v>
      </c>
      <c r="S598" s="17">
        <v>47.52</v>
      </c>
      <c r="T598" s="17">
        <v>-3.9729999999999999</v>
      </c>
      <c r="U598" s="17">
        <v>-7.9799999999999996E-2</v>
      </c>
      <c r="V598" s="17">
        <v>-1.3879999999999999</v>
      </c>
      <c r="W598" s="17">
        <v>16166.5322</v>
      </c>
      <c r="X598" s="17">
        <v>14437.7</v>
      </c>
      <c r="Y598" s="17">
        <v>45.435000000000002</v>
      </c>
      <c r="Z598" s="17">
        <v>-67.995999999999995</v>
      </c>
    </row>
    <row r="599" spans="1:26" x14ac:dyDescent="0.2">
      <c r="A599" s="27">
        <v>44777</v>
      </c>
      <c r="B599" s="17">
        <v>924.75</v>
      </c>
      <c r="C599" s="14">
        <v>11.3</v>
      </c>
      <c r="D599" s="17">
        <v>-108.61799999999999</v>
      </c>
      <c r="E599" s="17">
        <v>49.25</v>
      </c>
      <c r="F599" s="17">
        <v>194</v>
      </c>
      <c r="G599" s="17">
        <v>560.02</v>
      </c>
      <c r="H599" s="17">
        <v>44.530999999999999</v>
      </c>
      <c r="I599" s="17">
        <v>-29.497</v>
      </c>
      <c r="J599" s="17">
        <v>2488</v>
      </c>
      <c r="K599" s="17">
        <v>292.60000000000002</v>
      </c>
      <c r="L599" s="17">
        <v>0.22750000000000001</v>
      </c>
      <c r="M599" s="17">
        <v>447.45499999999998</v>
      </c>
      <c r="N599" s="17">
        <v>435.59998000000002</v>
      </c>
      <c r="O599" s="17">
        <v>34031</v>
      </c>
      <c r="P599" s="17">
        <v>1056</v>
      </c>
      <c r="Q599" s="17">
        <v>-13.17</v>
      </c>
      <c r="R599" s="17">
        <v>12932.545</v>
      </c>
      <c r="S599" s="17">
        <v>46.113</v>
      </c>
      <c r="T599" s="17">
        <v>-3.1720000000000002</v>
      </c>
      <c r="U599" s="17">
        <v>-6.5299999999999997E-2</v>
      </c>
      <c r="V599" s="17">
        <v>-1.3149999999999999</v>
      </c>
      <c r="W599" s="17">
        <v>16166.5322</v>
      </c>
      <c r="X599" s="17">
        <v>14663.3</v>
      </c>
      <c r="Y599" s="17">
        <v>45.814999999999998</v>
      </c>
      <c r="Z599" s="17">
        <v>-67.484999999999999</v>
      </c>
    </row>
    <row r="600" spans="1:26" x14ac:dyDescent="0.2">
      <c r="A600" s="27">
        <v>44776</v>
      </c>
      <c r="B600" s="17">
        <v>876.23</v>
      </c>
      <c r="C600" s="14">
        <v>10.72</v>
      </c>
      <c r="D600" s="17">
        <v>-114.715</v>
      </c>
      <c r="E600" s="17">
        <v>47.5</v>
      </c>
      <c r="F600" s="17">
        <v>192.44</v>
      </c>
      <c r="G600" s="17">
        <v>538.13499999999999</v>
      </c>
      <c r="H600" s="17">
        <v>48.84</v>
      </c>
      <c r="I600" s="17">
        <v>-10.004</v>
      </c>
      <c r="J600" s="17">
        <v>2369.5</v>
      </c>
      <c r="K600" s="17">
        <v>292.60000000000002</v>
      </c>
      <c r="L600" s="17">
        <v>0.28199999999999997</v>
      </c>
      <c r="M600" s="17">
        <v>437.93</v>
      </c>
      <c r="N600" s="17">
        <v>418.66998000000001</v>
      </c>
      <c r="O600" s="17">
        <v>36517</v>
      </c>
      <c r="P600" s="17">
        <v>1048.5</v>
      </c>
      <c r="Q600" s="17">
        <v>-8.6</v>
      </c>
      <c r="R600" s="17">
        <v>12060.436</v>
      </c>
      <c r="S600" s="17">
        <v>49.715000000000003</v>
      </c>
      <c r="T600" s="17">
        <v>-4.4349999999999996</v>
      </c>
      <c r="U600" s="17">
        <v>-6.0999999999999999E-2</v>
      </c>
      <c r="V600" s="17">
        <v>-1.26</v>
      </c>
      <c r="W600" s="17">
        <v>16166.5322</v>
      </c>
      <c r="X600" s="17">
        <v>18075.5</v>
      </c>
      <c r="Y600" s="17">
        <v>43.442</v>
      </c>
      <c r="Z600" s="17">
        <v>-64.03</v>
      </c>
    </row>
    <row r="601" spans="1:26" x14ac:dyDescent="0.2">
      <c r="A601" s="27">
        <v>44775</v>
      </c>
      <c r="B601" s="17">
        <v>879</v>
      </c>
      <c r="C601" s="14">
        <v>9.8000000000000007</v>
      </c>
      <c r="D601" s="17">
        <v>-79.239999999999995</v>
      </c>
      <c r="E601" s="17">
        <v>44.802999999999997</v>
      </c>
      <c r="F601" s="17">
        <v>193</v>
      </c>
      <c r="G601" s="17">
        <v>560.94299999999998</v>
      </c>
      <c r="H601" s="17">
        <v>52.828000000000003</v>
      </c>
      <c r="I601" s="17">
        <v>15.755000000000001</v>
      </c>
      <c r="J601" s="17">
        <v>2363.5</v>
      </c>
      <c r="K601" s="17">
        <v>282.89999999999998</v>
      </c>
      <c r="L601" s="17">
        <v>0.25700000000000001</v>
      </c>
      <c r="M601" s="17">
        <v>468.57499999999999</v>
      </c>
      <c r="N601" s="17">
        <v>416.71749999999997</v>
      </c>
      <c r="O601" s="17">
        <v>44674.5</v>
      </c>
      <c r="P601" s="17">
        <v>1064</v>
      </c>
      <c r="Q601" s="17">
        <v>-11.75</v>
      </c>
      <c r="R601" s="17">
        <v>11779.834999999999</v>
      </c>
      <c r="S601" s="17">
        <v>47.902999999999999</v>
      </c>
      <c r="T601" s="17">
        <v>-3.35</v>
      </c>
      <c r="U601" s="17">
        <v>-4.1700000000000001E-2</v>
      </c>
      <c r="V601" s="17">
        <v>-1.206</v>
      </c>
      <c r="W601" s="17">
        <v>16166.5322</v>
      </c>
      <c r="X601" s="17">
        <v>15676.7</v>
      </c>
      <c r="Y601" s="17">
        <v>43.575000000000003</v>
      </c>
      <c r="Z601" s="17">
        <v>-64.02</v>
      </c>
    </row>
    <row r="602" spans="1:26" x14ac:dyDescent="0.2">
      <c r="A602" s="27">
        <v>44774</v>
      </c>
      <c r="B602" s="17">
        <v>869</v>
      </c>
      <c r="C602" s="14">
        <v>9.35</v>
      </c>
      <c r="D602" s="17">
        <v>-83.498000000000005</v>
      </c>
      <c r="E602" s="17">
        <v>46.667000000000002</v>
      </c>
      <c r="F602" s="17">
        <v>192.5</v>
      </c>
      <c r="G602" s="17">
        <v>575.84</v>
      </c>
      <c r="H602" s="17">
        <v>15</v>
      </c>
      <c r="I602" s="17">
        <v>-27.494</v>
      </c>
      <c r="J602" s="17">
        <v>2312.9</v>
      </c>
      <c r="K602" s="17">
        <v>282.89999999999998</v>
      </c>
      <c r="L602" s="17">
        <v>0.25219999999999998</v>
      </c>
      <c r="M602" s="17">
        <v>495.62</v>
      </c>
      <c r="N602" s="17">
        <v>400.86324999999999</v>
      </c>
      <c r="O602" s="17">
        <v>42650</v>
      </c>
      <c r="P602" s="17">
        <v>1099.8</v>
      </c>
      <c r="Q602" s="17">
        <v>-11.51</v>
      </c>
      <c r="R602" s="17">
        <v>13049.484</v>
      </c>
      <c r="S602" s="17">
        <v>48.34</v>
      </c>
      <c r="T602" s="17">
        <v>-3.5369999999999999</v>
      </c>
      <c r="U602" s="17">
        <v>-4.4999999999999998E-2</v>
      </c>
      <c r="V602" s="17">
        <v>-1.2350000000000001</v>
      </c>
      <c r="W602" s="17">
        <v>16166.5322</v>
      </c>
      <c r="X602" s="17">
        <v>18989.400000000001</v>
      </c>
      <c r="Y602" s="17">
        <v>43.65</v>
      </c>
      <c r="Z602" s="17">
        <v>-61.874000000000002</v>
      </c>
    </row>
    <row r="603" spans="1:26" x14ac:dyDescent="0.2">
      <c r="A603" s="27">
        <v>44771</v>
      </c>
      <c r="B603" s="17">
        <v>882.79</v>
      </c>
      <c r="C603" s="14">
        <v>9.875</v>
      </c>
      <c r="D603" s="17">
        <v>-84</v>
      </c>
      <c r="E603" s="17">
        <v>43.58</v>
      </c>
      <c r="F603" s="17">
        <v>196.16499999999999</v>
      </c>
      <c r="G603" s="17">
        <v>586.84</v>
      </c>
      <c r="H603" s="17">
        <v>34.914999999999999</v>
      </c>
      <c r="I603" s="17">
        <v>27.504000000000001</v>
      </c>
      <c r="J603" s="17">
        <v>2355.5</v>
      </c>
      <c r="K603" s="17">
        <v>295.10000000000002</v>
      </c>
      <c r="L603" s="17">
        <v>0.23599999999999999</v>
      </c>
      <c r="M603" s="17">
        <v>515.31500000000005</v>
      </c>
      <c r="N603" s="17">
        <v>463.32501000000002</v>
      </c>
      <c r="O603" s="17">
        <v>44339</v>
      </c>
      <c r="P603" s="17">
        <v>1142</v>
      </c>
      <c r="Q603" s="17">
        <v>-14.25</v>
      </c>
      <c r="R603" s="17">
        <v>14782.064</v>
      </c>
      <c r="S603" s="17">
        <v>49.414999999999999</v>
      </c>
      <c r="T603" s="17">
        <v>-1.3129999999999999</v>
      </c>
      <c r="U603" s="17">
        <v>-9.8799999999999999E-2</v>
      </c>
      <c r="V603" s="17">
        <v>-1.1879999999999999</v>
      </c>
      <c r="W603" s="17">
        <v>16166.5322</v>
      </c>
      <c r="X603" s="17">
        <v>13669.5</v>
      </c>
      <c r="Y603" s="17">
        <v>44.585000000000001</v>
      </c>
      <c r="Z603" s="17">
        <v>-64.22</v>
      </c>
    </row>
    <row r="604" spans="1:26" x14ac:dyDescent="0.2">
      <c r="A604" s="27">
        <v>44770</v>
      </c>
      <c r="B604" s="17">
        <v>908</v>
      </c>
      <c r="C604" s="14">
        <v>10.137</v>
      </c>
      <c r="D604" s="17">
        <v>-82.575000000000003</v>
      </c>
      <c r="E604" s="17">
        <v>48.22</v>
      </c>
      <c r="F604" s="17">
        <v>197.81</v>
      </c>
      <c r="G604" s="17">
        <v>598.5</v>
      </c>
      <c r="H604" s="17">
        <v>37.454999999999998</v>
      </c>
      <c r="I604" s="17">
        <v>17.753</v>
      </c>
      <c r="J604" s="17">
        <v>2377.6</v>
      </c>
      <c r="K604" s="17">
        <v>295.10000000000002</v>
      </c>
      <c r="L604" s="17">
        <v>0.218</v>
      </c>
      <c r="M604" s="17">
        <v>541.93499999999995</v>
      </c>
      <c r="N604" s="17">
        <v>451.42099000000002</v>
      </c>
      <c r="O604" s="17">
        <v>44104.3</v>
      </c>
      <c r="P604" s="17">
        <v>1150</v>
      </c>
      <c r="Q604" s="17">
        <v>-11.25</v>
      </c>
      <c r="R604" s="17">
        <v>15682.424999999999</v>
      </c>
      <c r="S604" s="17">
        <v>53.26</v>
      </c>
      <c r="T604" s="17">
        <v>-0.94299999999999995</v>
      </c>
      <c r="U604" s="17">
        <v>-0.1028</v>
      </c>
      <c r="V604" s="17">
        <v>-1.1779999999999999</v>
      </c>
      <c r="W604" s="17">
        <v>16166.5322</v>
      </c>
      <c r="X604" s="17">
        <v>9753</v>
      </c>
      <c r="Y604" s="17">
        <v>45.344999999999999</v>
      </c>
      <c r="Z604" s="17">
        <v>-66.31</v>
      </c>
    </row>
    <row r="605" spans="1:26" x14ac:dyDescent="0.2">
      <c r="A605" s="27">
        <v>44769</v>
      </c>
      <c r="B605" s="17">
        <v>845.82</v>
      </c>
      <c r="C605" s="14">
        <v>10.525</v>
      </c>
      <c r="D605" s="17">
        <v>-71.864999999999995</v>
      </c>
      <c r="E605" s="17">
        <v>48.427</v>
      </c>
      <c r="F605" s="17">
        <v>200</v>
      </c>
      <c r="G605" s="17">
        <v>554.45799999999997</v>
      </c>
      <c r="H605" s="17">
        <v>55.695</v>
      </c>
      <c r="I605" s="17">
        <v>-40.503</v>
      </c>
      <c r="J605" s="17">
        <v>2459.1</v>
      </c>
      <c r="K605" s="17">
        <v>295.10000000000002</v>
      </c>
      <c r="L605" s="17">
        <v>0.2233</v>
      </c>
      <c r="M605" s="17">
        <v>470.25</v>
      </c>
      <c r="N605" s="17">
        <v>423.94553000000002</v>
      </c>
      <c r="O605" s="17">
        <v>45108.800000000003</v>
      </c>
      <c r="P605" s="17">
        <v>1193.5999999999999</v>
      </c>
      <c r="Q605" s="17">
        <v>-10.085000000000001</v>
      </c>
      <c r="R605" s="17">
        <v>17011.280999999999</v>
      </c>
      <c r="S605" s="17">
        <v>52.953000000000003</v>
      </c>
      <c r="T605" s="17">
        <v>-1.873</v>
      </c>
      <c r="U605" s="17">
        <v>-0.1072</v>
      </c>
      <c r="V605" s="17">
        <v>-1.2190000000000001</v>
      </c>
      <c r="W605" s="17">
        <v>16166.5322</v>
      </c>
      <c r="X605" s="17">
        <v>9656.5</v>
      </c>
      <c r="Y605" s="17">
        <v>44.32</v>
      </c>
      <c r="Z605" s="17">
        <v>-65.319999999999993</v>
      </c>
    </row>
    <row r="606" spans="1:26" x14ac:dyDescent="0.2">
      <c r="A606" s="27">
        <v>44768</v>
      </c>
      <c r="B606" s="17">
        <v>912</v>
      </c>
      <c r="C606" s="14">
        <v>10.525</v>
      </c>
      <c r="D606" s="17">
        <v>-60</v>
      </c>
      <c r="E606" s="17">
        <v>48.451999999999998</v>
      </c>
      <c r="F606" s="17">
        <v>201.5</v>
      </c>
      <c r="G606" s="17">
        <v>534.5</v>
      </c>
      <c r="H606" s="17">
        <v>64.37</v>
      </c>
      <c r="I606" s="17">
        <v>68.498000000000005</v>
      </c>
      <c r="J606" s="17">
        <v>2436.1</v>
      </c>
      <c r="K606" s="17">
        <v>292.60000000000002</v>
      </c>
      <c r="L606" s="17">
        <v>0.25</v>
      </c>
      <c r="M606" s="17">
        <v>442.34500000000003</v>
      </c>
      <c r="N606" s="17">
        <v>425.78696000000002</v>
      </c>
      <c r="O606" s="17">
        <v>42587</v>
      </c>
      <c r="P606" s="17">
        <v>1189.3</v>
      </c>
      <c r="Q606" s="17">
        <v>-11.725</v>
      </c>
      <c r="R606" s="17">
        <v>15675.297</v>
      </c>
      <c r="S606" s="17">
        <v>47.658000000000001</v>
      </c>
      <c r="T606" s="17">
        <v>-1.335</v>
      </c>
      <c r="U606" s="17">
        <v>-0.12230000000000001</v>
      </c>
      <c r="V606" s="17">
        <v>-1.232</v>
      </c>
      <c r="W606" s="17">
        <v>16166.5322</v>
      </c>
      <c r="X606" s="17">
        <v>7810.2</v>
      </c>
      <c r="Y606" s="17">
        <v>44.07</v>
      </c>
      <c r="Z606" s="17">
        <v>-64.465000000000003</v>
      </c>
    </row>
    <row r="607" spans="1:26" x14ac:dyDescent="0.2">
      <c r="A607" s="27">
        <v>44767</v>
      </c>
      <c r="B607" s="17">
        <v>893.72500000000002</v>
      </c>
      <c r="C607" s="14">
        <v>10.65</v>
      </c>
      <c r="D607" s="17">
        <v>-51</v>
      </c>
      <c r="E607" s="17">
        <v>50.302</v>
      </c>
      <c r="F607" s="17">
        <v>200.07</v>
      </c>
      <c r="G607" s="17">
        <v>514</v>
      </c>
      <c r="H607" s="17">
        <v>54.338000000000001</v>
      </c>
      <c r="I607" s="17">
        <v>50.249000000000002</v>
      </c>
      <c r="J607" s="17">
        <v>2417.35</v>
      </c>
      <c r="K607" s="17">
        <v>275.10000000000002</v>
      </c>
      <c r="L607" s="17">
        <v>0.2467</v>
      </c>
      <c r="M607" s="17">
        <v>422.35500000000002</v>
      </c>
      <c r="N607" s="17">
        <v>427.40499999999997</v>
      </c>
      <c r="O607" s="17">
        <v>36269.5</v>
      </c>
      <c r="P607" s="17">
        <v>1217.5</v>
      </c>
      <c r="Q607" s="17">
        <v>-10.385</v>
      </c>
      <c r="R607" s="17">
        <v>13918.984</v>
      </c>
      <c r="S607" s="17">
        <v>51.283000000000001</v>
      </c>
      <c r="T607" s="17">
        <v>-0.81299999999999994</v>
      </c>
      <c r="U607" s="17">
        <v>-0.1517</v>
      </c>
      <c r="V607" s="17">
        <v>-1.2869999999999999</v>
      </c>
      <c r="W607" s="17">
        <v>24783.48342</v>
      </c>
      <c r="X607" s="17">
        <v>7437.7</v>
      </c>
      <c r="Y607" s="17">
        <v>44.381</v>
      </c>
      <c r="Z607" s="17">
        <v>-63.92</v>
      </c>
    </row>
    <row r="608" spans="1:26" x14ac:dyDescent="0.2">
      <c r="A608" s="27">
        <v>44764</v>
      </c>
      <c r="B608" s="17">
        <v>906.35500000000002</v>
      </c>
      <c r="C608" s="14">
        <v>10.625</v>
      </c>
      <c r="D608" s="17">
        <v>-38.868000000000002</v>
      </c>
      <c r="E608" s="17">
        <v>49.094999999999999</v>
      </c>
      <c r="F608" s="17">
        <v>206</v>
      </c>
      <c r="G608" s="17">
        <v>510.5</v>
      </c>
      <c r="H608" s="17">
        <v>79.033000000000001</v>
      </c>
      <c r="I608" s="17">
        <v>93.751000000000005</v>
      </c>
      <c r="J608" s="17">
        <v>2418.991</v>
      </c>
      <c r="K608" s="17">
        <v>275.10000000000002</v>
      </c>
      <c r="L608" s="17">
        <v>0.30630000000000002</v>
      </c>
      <c r="M608" s="17">
        <v>419.95499999999998</v>
      </c>
      <c r="N608" s="17">
        <v>431.42822000000001</v>
      </c>
      <c r="O608" s="17">
        <v>26674</v>
      </c>
      <c r="P608" s="17">
        <v>1204.9000000000001</v>
      </c>
      <c r="Q608" s="17">
        <v>-8.8650000000000002</v>
      </c>
      <c r="R608" s="17">
        <v>13632.953</v>
      </c>
      <c r="S608" s="17">
        <v>47.847999999999999</v>
      </c>
      <c r="T608" s="17">
        <v>-0.56000000000000005</v>
      </c>
      <c r="U608" s="17">
        <v>-0.1232</v>
      </c>
      <c r="V608" s="17">
        <v>-1.085</v>
      </c>
      <c r="W608" s="17">
        <v>24555.51269</v>
      </c>
      <c r="X608" s="17">
        <v>7975</v>
      </c>
      <c r="Y608" s="17">
        <v>43.91</v>
      </c>
      <c r="Z608" s="17">
        <v>-62.66</v>
      </c>
    </row>
    <row r="609" spans="1:26" x14ac:dyDescent="0.2">
      <c r="A609" s="27">
        <v>44763</v>
      </c>
      <c r="B609" s="17">
        <v>928.5</v>
      </c>
      <c r="C609" s="14">
        <v>10.595000000000001</v>
      </c>
      <c r="D609" s="17">
        <v>-34.97</v>
      </c>
      <c r="E609" s="17">
        <v>52.167000000000002</v>
      </c>
      <c r="F609" s="17">
        <v>208.16</v>
      </c>
      <c r="G609" s="17">
        <v>525</v>
      </c>
      <c r="H609" s="17">
        <v>96.522999999999996</v>
      </c>
      <c r="I609" s="17">
        <v>138.249</v>
      </c>
      <c r="J609" s="17">
        <v>2499</v>
      </c>
      <c r="K609" s="17">
        <v>280.10000000000002</v>
      </c>
      <c r="L609" s="17">
        <v>0.33150000000000002</v>
      </c>
      <c r="M609" s="17">
        <v>419.68</v>
      </c>
      <c r="N609" s="17">
        <v>432.00524999999999</v>
      </c>
      <c r="O609" s="17">
        <v>23072.3</v>
      </c>
      <c r="P609" s="17">
        <v>1154.0999999999999</v>
      </c>
      <c r="Q609" s="17">
        <v>-7.9379999999999997</v>
      </c>
      <c r="R609" s="17">
        <v>13267.758</v>
      </c>
      <c r="S609" s="17">
        <v>53.033000000000001</v>
      </c>
      <c r="T609" s="17">
        <v>-0.67500000000000004</v>
      </c>
      <c r="U609" s="17">
        <v>-0.114</v>
      </c>
      <c r="V609" s="17">
        <v>-0.94</v>
      </c>
      <c r="W609" s="17">
        <v>88912.518410000004</v>
      </c>
      <c r="X609" s="17">
        <v>7909.3</v>
      </c>
      <c r="Y609" s="17">
        <v>44.63</v>
      </c>
      <c r="Z609" s="17">
        <v>-63.555</v>
      </c>
    </row>
    <row r="610" spans="1:26" x14ac:dyDescent="0.2">
      <c r="A610" s="27">
        <v>44762</v>
      </c>
      <c r="B610" s="17">
        <v>899.46500000000003</v>
      </c>
      <c r="C610" s="14">
        <v>9.85</v>
      </c>
      <c r="D610" s="17">
        <v>-34.36</v>
      </c>
      <c r="E610" s="17">
        <v>51.688000000000002</v>
      </c>
      <c r="F610" s="17">
        <v>205.95</v>
      </c>
      <c r="G610" s="17">
        <v>509.62900000000002</v>
      </c>
      <c r="H610" s="17">
        <v>88.837000000000003</v>
      </c>
      <c r="I610" s="17">
        <v>67.997</v>
      </c>
      <c r="J610" s="17">
        <v>2448</v>
      </c>
      <c r="K610" s="17">
        <v>280.10000000000002</v>
      </c>
      <c r="L610" s="17">
        <v>0.32029999999999997</v>
      </c>
      <c r="M610" s="17">
        <v>400</v>
      </c>
      <c r="N610" s="17">
        <v>424.84307999999999</v>
      </c>
      <c r="O610" s="17">
        <v>24090</v>
      </c>
      <c r="P610" s="17">
        <v>1082.7</v>
      </c>
      <c r="Q610" s="17">
        <v>-8.64</v>
      </c>
      <c r="R610" s="17">
        <v>13401.35</v>
      </c>
      <c r="S610" s="17">
        <v>52.898000000000003</v>
      </c>
      <c r="T610" s="17">
        <v>-0.75</v>
      </c>
      <c r="U610" s="17">
        <v>-0.1273</v>
      </c>
      <c r="V610" s="17">
        <v>-0.99299999999999999</v>
      </c>
      <c r="W610" s="17">
        <v>21630.102190000001</v>
      </c>
      <c r="X610" s="17">
        <v>7313.1</v>
      </c>
      <c r="Y610" s="17">
        <v>45.22</v>
      </c>
      <c r="Z610" s="17">
        <v>-60.856999999999999</v>
      </c>
    </row>
    <row r="611" spans="1:26" x14ac:dyDescent="0.2">
      <c r="A611" s="27">
        <v>44761</v>
      </c>
      <c r="B611" s="17">
        <v>900</v>
      </c>
      <c r="C611" s="14">
        <v>8.9429999999999996</v>
      </c>
      <c r="D611" s="17">
        <v>-42.468000000000004</v>
      </c>
      <c r="E611" s="17">
        <v>48.286999999999999</v>
      </c>
      <c r="F611" s="17">
        <v>207</v>
      </c>
      <c r="G611" s="17">
        <v>548.99599999999998</v>
      </c>
      <c r="H611" s="17">
        <v>92.447999999999993</v>
      </c>
      <c r="I611" s="17">
        <v>32.500999999999998</v>
      </c>
      <c r="J611" s="17">
        <v>2422.0479999999998</v>
      </c>
      <c r="K611" s="17">
        <v>281.60000000000002</v>
      </c>
      <c r="L611" s="17">
        <v>0.32729999999999998</v>
      </c>
      <c r="M611" s="17">
        <v>394.77</v>
      </c>
      <c r="N611" s="17">
        <v>452.76785000000001</v>
      </c>
      <c r="O611" s="17">
        <v>24985.5</v>
      </c>
      <c r="P611" s="17">
        <v>1096.9000000000001</v>
      </c>
      <c r="Q611" s="17">
        <v>-8.5</v>
      </c>
      <c r="R611" s="17">
        <v>13683.695</v>
      </c>
      <c r="S611" s="17">
        <v>53.643000000000001</v>
      </c>
      <c r="T611" s="17">
        <v>-0.05</v>
      </c>
      <c r="U611" s="17">
        <v>-0.11550000000000001</v>
      </c>
      <c r="V611" s="17">
        <v>-1.0389999999999999</v>
      </c>
      <c r="W611" s="17">
        <v>19664.992579999998</v>
      </c>
      <c r="X611" s="17">
        <v>7559</v>
      </c>
      <c r="Y611" s="17">
        <v>45.26</v>
      </c>
      <c r="Z611" s="17">
        <v>-60.98</v>
      </c>
    </row>
    <row r="612" spans="1:26" x14ac:dyDescent="0.2">
      <c r="A612" s="27">
        <v>44760</v>
      </c>
      <c r="B612" s="17">
        <v>914</v>
      </c>
      <c r="C612" s="14">
        <v>7.8849999999999998</v>
      </c>
      <c r="D612" s="17">
        <v>-47</v>
      </c>
      <c r="E612" s="17">
        <v>47.018000000000001</v>
      </c>
      <c r="F612" s="17">
        <v>206.5</v>
      </c>
      <c r="G612" s="17">
        <v>609.28</v>
      </c>
      <c r="H612" s="17">
        <v>94.96</v>
      </c>
      <c r="I612" s="17">
        <v>12.25</v>
      </c>
      <c r="J612" s="17">
        <v>2404.0720000000001</v>
      </c>
      <c r="K612" s="17">
        <v>290</v>
      </c>
      <c r="L612" s="17">
        <v>0.35299999999999998</v>
      </c>
      <c r="M612" s="17">
        <v>395</v>
      </c>
      <c r="N612" s="17">
        <v>461.00815</v>
      </c>
      <c r="O612" s="17">
        <v>27922.5</v>
      </c>
      <c r="P612" s="17">
        <v>1060</v>
      </c>
      <c r="Q612" s="17">
        <v>-8.2780000000000005</v>
      </c>
      <c r="R612" s="17">
        <v>13388.21</v>
      </c>
      <c r="S612" s="17">
        <v>47.792999999999999</v>
      </c>
      <c r="T612" s="17">
        <v>-0.57199999999999995</v>
      </c>
      <c r="U612" s="17">
        <v>-0.1157</v>
      </c>
      <c r="V612" s="17">
        <v>-1.0960000000000001</v>
      </c>
      <c r="W612" s="17">
        <v>21898.652999999998</v>
      </c>
      <c r="X612" s="17">
        <v>7081.1</v>
      </c>
      <c r="Y612" s="17">
        <v>45.89</v>
      </c>
      <c r="Z612" s="17">
        <v>-61.4</v>
      </c>
    </row>
    <row r="613" spans="1:26" x14ac:dyDescent="0.2">
      <c r="A613" s="27">
        <v>44757</v>
      </c>
      <c r="B613" s="17">
        <v>893.21</v>
      </c>
      <c r="C613" s="14">
        <v>9.6999999999999993</v>
      </c>
      <c r="D613" s="17">
        <v>-42.62</v>
      </c>
      <c r="E613" s="17">
        <v>46.25</v>
      </c>
      <c r="F613" s="17">
        <v>207.5</v>
      </c>
      <c r="G613" s="17">
        <v>653.77</v>
      </c>
      <c r="H613" s="17">
        <v>162.875</v>
      </c>
      <c r="I613" s="17">
        <v>52.5</v>
      </c>
      <c r="J613" s="17">
        <v>2437.143</v>
      </c>
      <c r="K613" s="17">
        <v>290.2</v>
      </c>
      <c r="L613" s="17">
        <v>0.41849999999999998</v>
      </c>
      <c r="M613" s="17">
        <v>425.08</v>
      </c>
      <c r="N613" s="17">
        <v>456.30286000000001</v>
      </c>
      <c r="O613" s="17">
        <v>30172.5</v>
      </c>
      <c r="P613" s="17">
        <v>1043.5</v>
      </c>
      <c r="Q613" s="17">
        <v>-8.4049999999999994</v>
      </c>
      <c r="R613" s="17">
        <v>13813.65</v>
      </c>
      <c r="S613" s="17">
        <v>48.868000000000002</v>
      </c>
      <c r="T613" s="17">
        <v>-1.1299999999999999</v>
      </c>
      <c r="U613" s="17">
        <v>-8.3299999999999999E-2</v>
      </c>
      <c r="V613" s="17">
        <v>-1.2709999999999999</v>
      </c>
      <c r="W613" s="17">
        <v>19710.012119999999</v>
      </c>
      <c r="X613" s="17">
        <v>7580</v>
      </c>
      <c r="Y613" s="17">
        <v>45.81</v>
      </c>
      <c r="Z613" s="17">
        <v>-61.65</v>
      </c>
    </row>
    <row r="614" spans="1:26" x14ac:dyDescent="0.2">
      <c r="A614" s="27">
        <v>44756</v>
      </c>
      <c r="B614" s="17">
        <v>909.54700000000003</v>
      </c>
      <c r="C614" s="14">
        <v>12.195</v>
      </c>
      <c r="D614" s="17">
        <v>-57.604999999999997</v>
      </c>
      <c r="E614" s="17">
        <v>45.585000000000001</v>
      </c>
      <c r="F614" s="17">
        <v>218.755</v>
      </c>
      <c r="G614" s="17">
        <v>673.95</v>
      </c>
      <c r="H614" s="17">
        <v>93</v>
      </c>
      <c r="I614" s="17">
        <v>117.502</v>
      </c>
      <c r="J614" s="17">
        <v>2481.3420000000001</v>
      </c>
      <c r="K614" s="17">
        <v>292.60000000000002</v>
      </c>
      <c r="L614" s="17">
        <v>0.41980000000000001</v>
      </c>
      <c r="M614" s="17">
        <v>502.51</v>
      </c>
      <c r="N614" s="17">
        <v>454.88</v>
      </c>
      <c r="O614" s="17">
        <v>32997.5</v>
      </c>
      <c r="P614" s="17">
        <v>1049.5</v>
      </c>
      <c r="Q614" s="17">
        <v>-10.77</v>
      </c>
      <c r="R614" s="17">
        <v>13889.891</v>
      </c>
      <c r="S614" s="17">
        <v>50.003</v>
      </c>
      <c r="T614" s="17">
        <v>-1.5169999999999999</v>
      </c>
      <c r="U614" s="17">
        <v>-8.7999999999999995E-2</v>
      </c>
      <c r="V614" s="17">
        <v>-1.45</v>
      </c>
      <c r="W614" s="17">
        <v>19092.482739999999</v>
      </c>
      <c r="X614" s="17">
        <v>6741</v>
      </c>
      <c r="Y614" s="17">
        <v>46.06</v>
      </c>
      <c r="Z614" s="17">
        <v>-63.344999999999999</v>
      </c>
    </row>
    <row r="615" spans="1:26" x14ac:dyDescent="0.2">
      <c r="A615" s="27">
        <v>44755</v>
      </c>
      <c r="B615" s="17">
        <v>922</v>
      </c>
      <c r="C615" s="14">
        <v>11.4</v>
      </c>
      <c r="D615" s="17">
        <v>-51.5</v>
      </c>
      <c r="E615" s="17">
        <v>43.488</v>
      </c>
      <c r="F615" s="17">
        <v>227</v>
      </c>
      <c r="G615" s="17">
        <v>664.23400000000004</v>
      </c>
      <c r="H615" s="17">
        <v>49.564999999999998</v>
      </c>
      <c r="I615" s="17">
        <v>22.998000000000001</v>
      </c>
      <c r="J615" s="17">
        <v>2427.8000000000002</v>
      </c>
      <c r="K615" s="17">
        <v>285.10000000000002</v>
      </c>
      <c r="L615" s="17">
        <v>0.33450000000000002</v>
      </c>
      <c r="M615" s="17">
        <v>466.25</v>
      </c>
      <c r="N615" s="17">
        <v>425.60744999999997</v>
      </c>
      <c r="O615" s="17">
        <v>32710.3</v>
      </c>
      <c r="P615" s="17">
        <v>988</v>
      </c>
      <c r="Q615" s="17">
        <v>-12</v>
      </c>
      <c r="R615" s="17">
        <v>12980.4</v>
      </c>
      <c r="S615" s="17">
        <v>46.893000000000001</v>
      </c>
      <c r="T615" s="17">
        <v>-1.145</v>
      </c>
      <c r="U615" s="17">
        <v>-9.6699999999999994E-2</v>
      </c>
      <c r="V615" s="17">
        <v>-1.006</v>
      </c>
      <c r="W615" s="17">
        <v>19654.922259999999</v>
      </c>
      <c r="X615" s="17">
        <v>5716</v>
      </c>
      <c r="Y615" s="17">
        <v>46.905000000000001</v>
      </c>
      <c r="Z615" s="17">
        <v>-61.585000000000001</v>
      </c>
    </row>
    <row r="616" spans="1:26" x14ac:dyDescent="0.2">
      <c r="A616" s="27">
        <v>44754</v>
      </c>
      <c r="B616" s="17">
        <v>928.80499999999995</v>
      </c>
      <c r="C616" s="14">
        <v>11.9</v>
      </c>
      <c r="D616" s="17">
        <v>-25.335000000000001</v>
      </c>
      <c r="E616" s="17">
        <v>43.825000000000003</v>
      </c>
      <c r="F616" s="17">
        <v>232.08</v>
      </c>
      <c r="G616" s="17">
        <v>656.23</v>
      </c>
      <c r="H616" s="17">
        <v>67.433000000000007</v>
      </c>
      <c r="I616" s="17">
        <v>-8.9979999999999993</v>
      </c>
      <c r="J616" s="17">
        <v>2446.85</v>
      </c>
      <c r="K616" s="17">
        <v>290.10000000000002</v>
      </c>
      <c r="L616" s="17">
        <v>0.374</v>
      </c>
      <c r="M616" s="17">
        <v>435.07</v>
      </c>
      <c r="N616" s="17">
        <v>435.03357</v>
      </c>
      <c r="O616" s="17">
        <v>33870</v>
      </c>
      <c r="P616" s="17">
        <v>984</v>
      </c>
      <c r="Q616" s="17">
        <v>-11.5</v>
      </c>
      <c r="R616" s="17">
        <v>13170.973</v>
      </c>
      <c r="S616" s="17">
        <v>52.271999999999998</v>
      </c>
      <c r="T616" s="17">
        <v>-1.88</v>
      </c>
      <c r="U616" s="17">
        <v>-8.2199999999999995E-2</v>
      </c>
      <c r="V616" s="17">
        <v>-0.85499999999999998</v>
      </c>
      <c r="W616" s="17">
        <v>18928.992490000001</v>
      </c>
      <c r="X616" s="17">
        <v>5777.5</v>
      </c>
      <c r="Y616" s="17">
        <v>44.945</v>
      </c>
      <c r="Z616" s="17">
        <v>-58.32</v>
      </c>
    </row>
    <row r="617" spans="1:26" x14ac:dyDescent="0.2">
      <c r="A617" s="27">
        <v>44753</v>
      </c>
      <c r="B617" s="17">
        <v>927.75</v>
      </c>
      <c r="C617" s="14">
        <v>12.06</v>
      </c>
      <c r="D617" s="17">
        <v>-23.363</v>
      </c>
      <c r="E617" s="17">
        <v>43.465000000000003</v>
      </c>
      <c r="F617" s="17">
        <v>225</v>
      </c>
      <c r="G617" s="17">
        <v>615</v>
      </c>
      <c r="H617" s="17">
        <v>38.674999999999997</v>
      </c>
      <c r="I617" s="17">
        <v>23.503</v>
      </c>
      <c r="J617" s="17">
        <v>2364</v>
      </c>
      <c r="K617" s="17">
        <v>275.10000000000002</v>
      </c>
      <c r="L617" s="17">
        <v>0.28999999999999998</v>
      </c>
      <c r="M617" s="17">
        <v>413.90499999999997</v>
      </c>
      <c r="N617" s="17">
        <v>434.31218999999999</v>
      </c>
      <c r="O617" s="17">
        <v>31987.5</v>
      </c>
      <c r="P617" s="17">
        <v>949.5</v>
      </c>
      <c r="Q617" s="17">
        <v>-10.3</v>
      </c>
      <c r="R617" s="17">
        <v>13221.115</v>
      </c>
      <c r="S617" s="17">
        <v>47.83</v>
      </c>
      <c r="T617" s="17">
        <v>-1.5</v>
      </c>
      <c r="U617" s="17">
        <v>-8.8999999999999996E-2</v>
      </c>
      <c r="V617" s="17">
        <v>-1.05</v>
      </c>
      <c r="W617" s="17">
        <v>20075.002390000001</v>
      </c>
      <c r="X617" s="17">
        <v>5777.5</v>
      </c>
      <c r="Y617" s="17">
        <v>44.53</v>
      </c>
      <c r="Z617" s="17">
        <v>-57.73</v>
      </c>
    </row>
    <row r="618" spans="1:26" x14ac:dyDescent="0.2">
      <c r="A618" s="27">
        <v>44750</v>
      </c>
      <c r="B618" s="17">
        <v>873.7</v>
      </c>
      <c r="C618" s="14">
        <v>11.3</v>
      </c>
      <c r="D618" s="17">
        <v>-20.5</v>
      </c>
      <c r="E618" s="17">
        <v>46.231999999999999</v>
      </c>
      <c r="F618" s="17">
        <v>240.22</v>
      </c>
      <c r="G618" s="17">
        <v>606.05499999999995</v>
      </c>
      <c r="H618" s="17">
        <v>33.637999999999998</v>
      </c>
      <c r="I618" s="17">
        <v>-0.248</v>
      </c>
      <c r="J618" s="17">
        <v>2325.9009999999998</v>
      </c>
      <c r="K618" s="17">
        <v>280.10000000000002</v>
      </c>
      <c r="L618" s="17">
        <v>0.29320000000000002</v>
      </c>
      <c r="M618" s="17">
        <v>418.19</v>
      </c>
      <c r="N618" s="17">
        <v>434.87180000000001</v>
      </c>
      <c r="O618" s="17">
        <v>38842.5</v>
      </c>
      <c r="P618" s="17">
        <v>997</v>
      </c>
      <c r="Q618" s="17">
        <v>-9.8109999999999999</v>
      </c>
      <c r="R618" s="17">
        <v>13146.008</v>
      </c>
      <c r="S618" s="17">
        <v>43.024999999999999</v>
      </c>
      <c r="T618" s="17">
        <v>-1.5349999999999999</v>
      </c>
      <c r="U618" s="17">
        <v>-8.8999999999999996E-2</v>
      </c>
      <c r="V618" s="17">
        <v>-1.08</v>
      </c>
      <c r="W618" s="17">
        <v>18319.701400000002</v>
      </c>
      <c r="X618" s="17">
        <v>5275.9</v>
      </c>
      <c r="Y618" s="17">
        <v>45.076999999999998</v>
      </c>
      <c r="Z618" s="17">
        <v>-56.99</v>
      </c>
    </row>
    <row r="619" spans="1:26" x14ac:dyDescent="0.2">
      <c r="A619" s="27">
        <v>44749</v>
      </c>
      <c r="B619" s="17">
        <v>950.5</v>
      </c>
      <c r="C619" s="14">
        <v>11.955</v>
      </c>
      <c r="D619" s="17">
        <v>-28.25</v>
      </c>
      <c r="E619" s="17">
        <v>46.31</v>
      </c>
      <c r="F619" s="17">
        <v>250</v>
      </c>
      <c r="G619" s="17">
        <v>616.5</v>
      </c>
      <c r="H619" s="17">
        <v>37.83</v>
      </c>
      <c r="I619" s="17">
        <v>35.996000000000002</v>
      </c>
      <c r="J619" s="17">
        <v>2350.1999999999998</v>
      </c>
      <c r="K619" s="17">
        <v>280.10000000000002</v>
      </c>
      <c r="L619" s="17">
        <v>0.29249999999999998</v>
      </c>
      <c r="M619" s="17">
        <v>435</v>
      </c>
      <c r="N619" s="17">
        <v>451.53203999999999</v>
      </c>
      <c r="O619" s="17">
        <v>37830</v>
      </c>
      <c r="P619" s="17">
        <v>1013</v>
      </c>
      <c r="Q619" s="17">
        <v>-8.625</v>
      </c>
      <c r="R619" s="17">
        <v>12383.939</v>
      </c>
      <c r="S619" s="17">
        <v>44.39</v>
      </c>
      <c r="T619" s="17">
        <v>-1.18</v>
      </c>
      <c r="U619" s="17">
        <v>-0.10050000000000001</v>
      </c>
      <c r="V619" s="17">
        <v>-1.19</v>
      </c>
      <c r="W619" s="17">
        <v>18334.96312</v>
      </c>
      <c r="X619" s="17">
        <v>5714</v>
      </c>
      <c r="Y619" s="17">
        <v>45.177999999999997</v>
      </c>
      <c r="Z619" s="17">
        <v>-56.93</v>
      </c>
    </row>
    <row r="620" spans="1:26" x14ac:dyDescent="0.2">
      <c r="A620" s="27">
        <v>44748</v>
      </c>
      <c r="B620" s="17">
        <v>948</v>
      </c>
      <c r="C620" s="14">
        <v>11.42</v>
      </c>
      <c r="D620" s="17">
        <v>-19</v>
      </c>
      <c r="E620" s="17">
        <v>47.442999999999998</v>
      </c>
      <c r="F620" s="17">
        <v>211</v>
      </c>
      <c r="G620" s="17">
        <v>520.87199999999996</v>
      </c>
      <c r="H620" s="17">
        <v>45.5</v>
      </c>
      <c r="I620" s="17">
        <v>48.747</v>
      </c>
      <c r="J620" s="17">
        <v>2347.1</v>
      </c>
      <c r="K620" s="17">
        <v>245.1</v>
      </c>
      <c r="L620" s="17">
        <v>0.28999999999999998</v>
      </c>
      <c r="M620" s="17">
        <v>432.74200000000002</v>
      </c>
      <c r="N620" s="17">
        <v>438.26056</v>
      </c>
      <c r="O620" s="17">
        <v>45322.5</v>
      </c>
      <c r="P620" s="17">
        <v>1018</v>
      </c>
      <c r="Q620" s="17">
        <v>-8.125</v>
      </c>
      <c r="R620" s="17">
        <v>12102.373</v>
      </c>
      <c r="S620" s="17">
        <v>50.802999999999997</v>
      </c>
      <c r="T620" s="17">
        <v>-2.0750000000000002</v>
      </c>
      <c r="U620" s="17">
        <v>-8.7800000000000003E-2</v>
      </c>
      <c r="V620" s="17">
        <v>-1.2350000000000001</v>
      </c>
      <c r="W620" s="17">
        <v>18973.922180000001</v>
      </c>
      <c r="X620" s="17">
        <v>5837.8</v>
      </c>
      <c r="Y620" s="17">
        <v>44.85</v>
      </c>
      <c r="Z620" s="17">
        <v>-55.524999999999999</v>
      </c>
    </row>
    <row r="621" spans="1:26" x14ac:dyDescent="0.2">
      <c r="A621" s="27">
        <v>44747</v>
      </c>
      <c r="B621" s="17">
        <v>962</v>
      </c>
      <c r="C621" s="14">
        <v>11.6</v>
      </c>
      <c r="D621" s="17">
        <v>4.28</v>
      </c>
      <c r="E621" s="17">
        <v>43.951999999999998</v>
      </c>
      <c r="F621" s="17">
        <v>202.5</v>
      </c>
      <c r="G621" s="17">
        <v>439.01100000000002</v>
      </c>
      <c r="H621" s="17">
        <v>47.567999999999998</v>
      </c>
      <c r="I621" s="17">
        <v>63.747999999999998</v>
      </c>
      <c r="J621" s="17">
        <v>2330.1</v>
      </c>
      <c r="K621" s="17">
        <v>250.1</v>
      </c>
      <c r="L621" s="17">
        <v>0.28999999999999998</v>
      </c>
      <c r="M621" s="17">
        <v>392.95499999999998</v>
      </c>
      <c r="N621" s="17">
        <v>442.35681</v>
      </c>
      <c r="O621" s="17">
        <v>61202.5</v>
      </c>
      <c r="P621" s="17">
        <v>998.8</v>
      </c>
      <c r="Q621" s="17">
        <v>-6.375</v>
      </c>
      <c r="R621" s="17">
        <v>11260.75</v>
      </c>
      <c r="S621" s="17">
        <v>48.103000000000002</v>
      </c>
      <c r="T621" s="17">
        <v>-2.915</v>
      </c>
      <c r="U621" s="17">
        <v>-8.9200000000000002E-2</v>
      </c>
      <c r="V621" s="17">
        <v>-1.532</v>
      </c>
      <c r="W621" s="17">
        <v>19058.91243</v>
      </c>
      <c r="X621" s="17">
        <v>6278.9</v>
      </c>
      <c r="Y621" s="17">
        <v>44.866999999999997</v>
      </c>
      <c r="Z621" s="17">
        <v>-54.908000000000001</v>
      </c>
    </row>
    <row r="622" spans="1:26" x14ac:dyDescent="0.2">
      <c r="A622" s="27">
        <v>44746</v>
      </c>
      <c r="B622" s="17">
        <v>938.65</v>
      </c>
      <c r="C622" s="14">
        <v>10.927</v>
      </c>
      <c r="D622" s="17">
        <v>29.968</v>
      </c>
      <c r="E622" s="17">
        <v>49.185000000000002</v>
      </c>
      <c r="F622" s="17">
        <v>200.345</v>
      </c>
      <c r="G622" s="17">
        <v>388.36599999999999</v>
      </c>
      <c r="H622" s="17">
        <v>39.195</v>
      </c>
      <c r="I622" s="17">
        <v>23.003</v>
      </c>
      <c r="J622" s="17">
        <v>2315</v>
      </c>
      <c r="K622" s="17">
        <v>242.6</v>
      </c>
      <c r="L622" s="17">
        <v>0.30130000000000001</v>
      </c>
      <c r="M622" s="17">
        <v>386.54</v>
      </c>
      <c r="N622" s="17">
        <v>425.73651000000001</v>
      </c>
      <c r="O622" s="17">
        <v>74770</v>
      </c>
      <c r="P622" s="17">
        <v>1023</v>
      </c>
      <c r="Q622" s="17">
        <v>-5.5750000000000002</v>
      </c>
      <c r="R622" s="17">
        <v>10544.12</v>
      </c>
      <c r="S622" s="17">
        <v>43.945</v>
      </c>
      <c r="T622" s="17">
        <v>-2.8250000000000002</v>
      </c>
      <c r="U622" s="17">
        <v>-0.10349999999999999</v>
      </c>
      <c r="V622" s="17">
        <v>-1.6850000000000001</v>
      </c>
      <c r="W622" s="17">
        <v>20567.932140000001</v>
      </c>
      <c r="X622" s="17">
        <v>6980.1</v>
      </c>
      <c r="Y622" s="17">
        <v>45.764000000000003</v>
      </c>
      <c r="Z622" s="17">
        <v>-55.082999999999998</v>
      </c>
    </row>
    <row r="623" spans="1:26" x14ac:dyDescent="0.2">
      <c r="A623" s="27">
        <v>44743</v>
      </c>
      <c r="B623" s="17">
        <v>948.82</v>
      </c>
      <c r="C623" s="14">
        <v>11.14</v>
      </c>
      <c r="D623" s="17">
        <v>41.914999999999999</v>
      </c>
      <c r="E623" s="17">
        <v>48.38</v>
      </c>
      <c r="F623" s="17">
        <v>199.61</v>
      </c>
      <c r="G623" s="17">
        <v>394.68</v>
      </c>
      <c r="H623" s="17">
        <v>47.637999999999998</v>
      </c>
      <c r="I623" s="17">
        <v>91.5</v>
      </c>
      <c r="J623" s="17">
        <v>2316.5</v>
      </c>
      <c r="K623" s="17">
        <v>242.6</v>
      </c>
      <c r="L623" s="17">
        <v>0.35</v>
      </c>
      <c r="M623" s="17">
        <v>391.92500000000001</v>
      </c>
      <c r="N623" s="17">
        <v>443.93383999999998</v>
      </c>
      <c r="O623" s="17">
        <v>76950</v>
      </c>
      <c r="P623" s="17">
        <v>1074.7</v>
      </c>
      <c r="Q623" s="17">
        <v>-4.3579999999999997</v>
      </c>
      <c r="R623" s="17">
        <v>9180.4750000000004</v>
      </c>
      <c r="S623" s="17">
        <v>43.387999999999998</v>
      </c>
      <c r="T623" s="17">
        <v>-3.472</v>
      </c>
      <c r="U623" s="17">
        <v>-9.6699999999999994E-2</v>
      </c>
      <c r="V623" s="17">
        <v>-1.6850000000000001</v>
      </c>
      <c r="W623" s="17">
        <v>19824.982830000001</v>
      </c>
      <c r="X623" s="17">
        <v>6626.5</v>
      </c>
      <c r="Y623" s="17">
        <v>46.08</v>
      </c>
      <c r="Z623" s="17">
        <v>-55.95</v>
      </c>
    </row>
    <row r="624" spans="1:26" x14ac:dyDescent="0.2">
      <c r="A624" s="27">
        <v>44742</v>
      </c>
      <c r="B624" s="17">
        <v>961.96500000000003</v>
      </c>
      <c r="C624" s="14">
        <v>12.002000000000001</v>
      </c>
      <c r="D624" s="17">
        <v>37.828000000000003</v>
      </c>
      <c r="E624" s="17">
        <v>45.338000000000001</v>
      </c>
      <c r="F624" s="17">
        <v>199.065</v>
      </c>
      <c r="G624" s="17">
        <v>391.04</v>
      </c>
      <c r="H624" s="17">
        <v>54.343000000000004</v>
      </c>
      <c r="I624" s="17">
        <v>19.998999999999999</v>
      </c>
      <c r="J624" s="17">
        <v>2325.4490000000001</v>
      </c>
      <c r="K624" s="17">
        <v>242.6</v>
      </c>
      <c r="L624" s="17">
        <v>0.2492</v>
      </c>
      <c r="M624" s="17">
        <v>395.34500000000003</v>
      </c>
      <c r="N624" s="17">
        <v>449.90057000000002</v>
      </c>
      <c r="O624" s="17">
        <v>66880</v>
      </c>
      <c r="P624" s="17">
        <v>1059.5</v>
      </c>
      <c r="Q624" s="17">
        <v>-8.3529999999999998</v>
      </c>
      <c r="R624" s="17">
        <v>7820.9750000000004</v>
      </c>
      <c r="S624" s="17">
        <v>44.424999999999997</v>
      </c>
      <c r="T624" s="17">
        <v>-3.5880000000000001</v>
      </c>
      <c r="U624" s="17">
        <v>-0.13100000000000001</v>
      </c>
      <c r="V624" s="17">
        <v>-1.6879999999999999</v>
      </c>
      <c r="W624" s="17">
        <v>19834.97307</v>
      </c>
      <c r="X624" s="17">
        <v>6772</v>
      </c>
      <c r="Y624" s="17">
        <v>46.49</v>
      </c>
      <c r="Z624" s="17">
        <v>-56.615000000000002</v>
      </c>
    </row>
    <row r="625" spans="1:26" x14ac:dyDescent="0.2">
      <c r="A625" s="27">
        <v>44741</v>
      </c>
      <c r="B625" s="17">
        <v>930</v>
      </c>
      <c r="C625" s="14">
        <v>11.5</v>
      </c>
      <c r="D625" s="17">
        <v>29.428000000000001</v>
      </c>
      <c r="E625" s="17">
        <v>42.65</v>
      </c>
      <c r="F625" s="17">
        <v>199</v>
      </c>
      <c r="G625" s="17">
        <v>386.71499999999997</v>
      </c>
      <c r="H625" s="17">
        <v>26.077999999999999</v>
      </c>
      <c r="I625" s="17">
        <v>110.998</v>
      </c>
      <c r="J625" s="17">
        <v>2310.3000000000002</v>
      </c>
      <c r="K625" s="17">
        <v>235.1</v>
      </c>
      <c r="L625" s="17">
        <v>0.22500000000000001</v>
      </c>
      <c r="M625" s="17">
        <v>387.76</v>
      </c>
      <c r="N625" s="17">
        <v>464.72176999999999</v>
      </c>
      <c r="O625" s="17">
        <v>68655.5</v>
      </c>
      <c r="P625" s="17">
        <v>1047.3</v>
      </c>
      <c r="Q625" s="17">
        <v>-7.25</v>
      </c>
      <c r="R625" s="17">
        <v>8594.4750000000004</v>
      </c>
      <c r="S625" s="17">
        <v>42.244999999999997</v>
      </c>
      <c r="T625" s="17">
        <v>-2.62</v>
      </c>
      <c r="U625" s="17">
        <v>-0.17100000000000001</v>
      </c>
      <c r="V625" s="17">
        <v>-1.5609999999999999</v>
      </c>
      <c r="W625" s="17">
        <v>19089.431960000002</v>
      </c>
      <c r="X625" s="17">
        <v>6980</v>
      </c>
      <c r="Y625" s="17">
        <v>45.09</v>
      </c>
      <c r="Z625" s="17">
        <v>-55.134999999999998</v>
      </c>
    </row>
    <row r="626" spans="1:26" x14ac:dyDescent="0.2">
      <c r="A626" s="27">
        <v>44740</v>
      </c>
      <c r="B626" s="17">
        <v>936</v>
      </c>
      <c r="C626" s="14">
        <v>10.744999999999999</v>
      </c>
      <c r="D626" s="17">
        <v>30</v>
      </c>
      <c r="E626" s="17">
        <v>40.143000000000001</v>
      </c>
      <c r="F626" s="17">
        <v>199.05500000000001</v>
      </c>
      <c r="G626" s="17">
        <v>377.19499999999999</v>
      </c>
      <c r="H626" s="17">
        <v>28.29</v>
      </c>
      <c r="I626" s="17">
        <v>71.745000000000005</v>
      </c>
      <c r="J626" s="17">
        <v>2329.1</v>
      </c>
      <c r="K626" s="17">
        <v>231.3</v>
      </c>
      <c r="L626" s="17">
        <v>0.26600000000000001</v>
      </c>
      <c r="M626" s="17">
        <v>375.02</v>
      </c>
      <c r="N626" s="17">
        <v>466.45526000000001</v>
      </c>
      <c r="O626" s="17">
        <v>70971.8</v>
      </c>
      <c r="P626" s="17">
        <v>1021</v>
      </c>
      <c r="Q626" s="17">
        <v>-7.6719999999999997</v>
      </c>
      <c r="R626" s="17">
        <v>9347.5130000000008</v>
      </c>
      <c r="S626" s="17">
        <v>39.299999999999997</v>
      </c>
      <c r="T626" s="17">
        <v>-1.61</v>
      </c>
      <c r="U626" s="17">
        <v>-0.2303</v>
      </c>
      <c r="V626" s="17">
        <v>-1.601</v>
      </c>
      <c r="W626" s="17">
        <v>17360.002069999999</v>
      </c>
      <c r="X626" s="17">
        <v>4500</v>
      </c>
      <c r="Y626" s="17">
        <v>45.585000000000001</v>
      </c>
      <c r="Z626" s="17">
        <v>-55.146999999999998</v>
      </c>
    </row>
    <row r="627" spans="1:26" x14ac:dyDescent="0.2">
      <c r="A627" s="27">
        <v>44739</v>
      </c>
      <c r="B627" s="17">
        <v>892.96</v>
      </c>
      <c r="C627" s="14">
        <v>10.587</v>
      </c>
      <c r="D627" s="17">
        <v>59</v>
      </c>
      <c r="E627" s="17">
        <v>39.914999999999999</v>
      </c>
      <c r="F627" s="17">
        <v>197.55500000000001</v>
      </c>
      <c r="G627" s="17">
        <v>325.5</v>
      </c>
      <c r="H627" s="17">
        <v>21.29</v>
      </c>
      <c r="I627" s="17">
        <v>34.747</v>
      </c>
      <c r="J627" s="17">
        <v>2316.1</v>
      </c>
      <c r="K627" s="17">
        <v>226.4</v>
      </c>
      <c r="L627" s="17">
        <v>0.2455</v>
      </c>
      <c r="M627" s="17">
        <v>360.01799999999997</v>
      </c>
      <c r="N627" s="17">
        <v>411.21807999999999</v>
      </c>
      <c r="O627" s="17">
        <v>69170</v>
      </c>
      <c r="P627" s="17">
        <v>968</v>
      </c>
      <c r="Q627" s="17">
        <v>-7.5149999999999997</v>
      </c>
      <c r="R627" s="17">
        <v>9172.7150000000001</v>
      </c>
      <c r="S627" s="17">
        <v>44.585000000000001</v>
      </c>
      <c r="T627" s="17">
        <v>-1.6819999999999999</v>
      </c>
      <c r="U627" s="17">
        <v>-0.27350000000000002</v>
      </c>
      <c r="V627" s="17">
        <v>-1.597</v>
      </c>
      <c r="W627" s="17">
        <v>17705.002110000001</v>
      </c>
      <c r="X627" s="17">
        <v>4592.8999999999996</v>
      </c>
      <c r="Y627" s="17">
        <v>45.085000000000001</v>
      </c>
      <c r="Z627" s="17">
        <v>-53.66</v>
      </c>
    </row>
    <row r="628" spans="1:26" x14ac:dyDescent="0.2">
      <c r="A628" s="27">
        <v>44736</v>
      </c>
      <c r="B628" s="17">
        <v>917</v>
      </c>
      <c r="C628" s="14">
        <v>10.55</v>
      </c>
      <c r="D628" s="17">
        <v>68.423000000000002</v>
      </c>
      <c r="E628" s="17">
        <v>41.923000000000002</v>
      </c>
      <c r="F628" s="17">
        <v>198.78</v>
      </c>
      <c r="G628" s="17">
        <v>325.72000000000003</v>
      </c>
      <c r="H628" s="17">
        <v>54.75</v>
      </c>
      <c r="I628" s="17">
        <v>58.999000000000002</v>
      </c>
      <c r="J628" s="17">
        <v>2378.1</v>
      </c>
      <c r="K628" s="17">
        <v>232.5</v>
      </c>
      <c r="L628" s="17">
        <v>0.29380000000000001</v>
      </c>
      <c r="M628" s="17">
        <v>361.495</v>
      </c>
      <c r="N628" s="17">
        <v>407.78500000000003</v>
      </c>
      <c r="O628" s="17">
        <v>69890</v>
      </c>
      <c r="P628" s="17">
        <v>988.4</v>
      </c>
      <c r="Q628" s="17">
        <v>-5.25</v>
      </c>
      <c r="R628" s="17">
        <v>12846.537</v>
      </c>
      <c r="S628" s="17">
        <v>43.347999999999999</v>
      </c>
      <c r="T628" s="17">
        <v>-3.1080000000000001</v>
      </c>
      <c r="U628" s="17">
        <v>-0.21609999999999999</v>
      </c>
      <c r="V628" s="17">
        <v>-1.643</v>
      </c>
      <c r="W628" s="17">
        <v>18695.9827</v>
      </c>
      <c r="X628" s="17">
        <v>4877.1000000000004</v>
      </c>
      <c r="Y628" s="17">
        <v>45.564999999999998</v>
      </c>
      <c r="Z628" s="17">
        <v>-53.64</v>
      </c>
    </row>
    <row r="629" spans="1:26" x14ac:dyDescent="0.2">
      <c r="A629" s="27">
        <v>44735</v>
      </c>
      <c r="B629" s="17">
        <v>907.97</v>
      </c>
      <c r="C629" s="14">
        <v>10.68</v>
      </c>
      <c r="D629" s="17">
        <v>70.933000000000007</v>
      </c>
      <c r="E629" s="17">
        <v>39.130000000000003</v>
      </c>
      <c r="F629" s="17">
        <v>201.23500000000001</v>
      </c>
      <c r="G629" s="17">
        <v>332.5</v>
      </c>
      <c r="H629" s="17">
        <v>31.535</v>
      </c>
      <c r="I629" s="17">
        <v>69.003</v>
      </c>
      <c r="J629" s="17">
        <v>2468.4</v>
      </c>
      <c r="K629" s="17">
        <v>225</v>
      </c>
      <c r="L629" s="17">
        <v>0.2878</v>
      </c>
      <c r="M629" s="17">
        <v>362.32299999999998</v>
      </c>
      <c r="N629" s="17">
        <v>389.32427999999999</v>
      </c>
      <c r="O629" s="17">
        <v>67237.5</v>
      </c>
      <c r="P629" s="17">
        <v>1055.3</v>
      </c>
      <c r="Q629" s="17">
        <v>-2.8679999999999999</v>
      </c>
      <c r="R629" s="17">
        <v>12011.543</v>
      </c>
      <c r="S629" s="17">
        <v>42.2</v>
      </c>
      <c r="T629" s="17">
        <v>-4.5199999999999996</v>
      </c>
      <c r="U629" s="17">
        <v>-0.20319999999999999</v>
      </c>
      <c r="V629" s="17">
        <v>-1.8819999999999999</v>
      </c>
      <c r="W629" s="17">
        <v>18180.011930000001</v>
      </c>
      <c r="X629" s="17">
        <v>4744.3</v>
      </c>
      <c r="Y629" s="17">
        <v>46.43</v>
      </c>
      <c r="Z629" s="17">
        <v>-54.82</v>
      </c>
    </row>
    <row r="630" spans="1:26" x14ac:dyDescent="0.2">
      <c r="A630" s="27">
        <v>44734</v>
      </c>
      <c r="B630" s="17">
        <v>856.15499999999997</v>
      </c>
      <c r="C630" s="14">
        <v>10.532</v>
      </c>
      <c r="D630" s="17">
        <v>78</v>
      </c>
      <c r="E630" s="17">
        <v>38.85</v>
      </c>
      <c r="F630" s="17">
        <v>195</v>
      </c>
      <c r="G630" s="17">
        <v>322.75</v>
      </c>
      <c r="H630" s="17">
        <v>32.335000000000001</v>
      </c>
      <c r="I630" s="17">
        <v>35.747999999999998</v>
      </c>
      <c r="J630" s="17">
        <v>2400.4</v>
      </c>
      <c r="K630" s="17">
        <v>217.5</v>
      </c>
      <c r="L630" s="17">
        <v>0.1875</v>
      </c>
      <c r="M630" s="17">
        <v>357.59500000000003</v>
      </c>
      <c r="N630" s="17">
        <v>381.14508000000001</v>
      </c>
      <c r="O630" s="17">
        <v>76322</v>
      </c>
      <c r="P630" s="17">
        <v>1092.0999999999999</v>
      </c>
      <c r="Q630" s="17">
        <v>-2.7450000000000001</v>
      </c>
      <c r="R630" s="17">
        <v>11346.228999999999</v>
      </c>
      <c r="S630" s="17">
        <v>41.024999999999999</v>
      </c>
      <c r="T630" s="17">
        <v>-6.0449999999999999</v>
      </c>
      <c r="U630" s="17">
        <v>-0.1875</v>
      </c>
      <c r="V630" s="17">
        <v>-2.0499999999999998</v>
      </c>
      <c r="W630" s="17">
        <v>18912.512019999998</v>
      </c>
      <c r="X630" s="17">
        <v>5776</v>
      </c>
      <c r="Y630" s="17">
        <v>44.96</v>
      </c>
      <c r="Z630" s="17">
        <v>-53.31</v>
      </c>
    </row>
    <row r="631" spans="1:26" x14ac:dyDescent="0.2">
      <c r="A631" s="27">
        <v>44733</v>
      </c>
      <c r="B631" s="17">
        <v>875.90499999999997</v>
      </c>
      <c r="C631" s="14">
        <v>10.279</v>
      </c>
      <c r="D631" s="17">
        <v>73.018000000000001</v>
      </c>
      <c r="E631" s="17">
        <v>37.716999999999999</v>
      </c>
      <c r="F631" s="17">
        <v>207.5</v>
      </c>
      <c r="G631" s="17">
        <v>340</v>
      </c>
      <c r="H631" s="17">
        <v>22.672999999999998</v>
      </c>
      <c r="I631" s="17">
        <v>9.7509999999999994</v>
      </c>
      <c r="J631" s="17">
        <v>2422.8829999999998</v>
      </c>
      <c r="K631" s="17">
        <v>219.6</v>
      </c>
      <c r="L631" s="17">
        <v>0.1875</v>
      </c>
      <c r="M631" s="17">
        <v>371.78699999999998</v>
      </c>
      <c r="N631" s="17">
        <v>383.84282999999999</v>
      </c>
      <c r="O631" s="17">
        <v>92943.3</v>
      </c>
      <c r="P631" s="17">
        <v>1154.5</v>
      </c>
      <c r="Q631" s="17">
        <v>-3.5369999999999999</v>
      </c>
      <c r="R631" s="17">
        <v>12934.518</v>
      </c>
      <c r="S631" s="17">
        <v>40.613</v>
      </c>
      <c r="T631" s="17">
        <v>-4.7779999999999996</v>
      </c>
      <c r="U631" s="17">
        <v>-0.23100000000000001</v>
      </c>
      <c r="V631" s="17">
        <v>-2.226</v>
      </c>
      <c r="W631" s="17">
        <v>19875.03167</v>
      </c>
      <c r="X631" s="17">
        <v>5128.5</v>
      </c>
      <c r="Y631" s="17">
        <v>44.304000000000002</v>
      </c>
      <c r="Z631" s="17">
        <v>-53.091999999999999</v>
      </c>
    </row>
    <row r="632" spans="1:26" x14ac:dyDescent="0.2">
      <c r="A632" s="27">
        <v>44732</v>
      </c>
      <c r="B632" s="17">
        <v>894</v>
      </c>
      <c r="C632" s="14">
        <v>10.7</v>
      </c>
      <c r="D632" s="17">
        <v>97</v>
      </c>
      <c r="E632" s="17">
        <v>41.145000000000003</v>
      </c>
      <c r="F632" s="17">
        <v>206</v>
      </c>
      <c r="G632" s="17">
        <v>340</v>
      </c>
      <c r="H632" s="17">
        <v>40.145000000000003</v>
      </c>
      <c r="I632" s="17">
        <v>-14</v>
      </c>
      <c r="J632" s="17">
        <v>2438.8000000000002</v>
      </c>
      <c r="K632" s="17">
        <v>225</v>
      </c>
      <c r="L632" s="17">
        <v>0.1875</v>
      </c>
      <c r="M632" s="17">
        <v>365.57</v>
      </c>
      <c r="N632" s="17">
        <v>386.85376000000002</v>
      </c>
      <c r="O632" s="17">
        <v>112860</v>
      </c>
      <c r="P632" s="17">
        <v>1217.5</v>
      </c>
      <c r="Q632" s="17">
        <v>-2.9249999999999998</v>
      </c>
      <c r="R632" s="17">
        <v>10791.885</v>
      </c>
      <c r="S632" s="17">
        <v>47.188000000000002</v>
      </c>
      <c r="T632" s="17">
        <v>-5.415</v>
      </c>
      <c r="U632" s="17">
        <v>-0.216</v>
      </c>
      <c r="V632" s="17">
        <v>-1.929</v>
      </c>
      <c r="W632" s="17">
        <v>18970.95148</v>
      </c>
      <c r="X632" s="17">
        <v>8225</v>
      </c>
      <c r="Y632" s="17">
        <v>43.494999999999997</v>
      </c>
      <c r="Z632" s="17">
        <v>-51.854999999999997</v>
      </c>
    </row>
    <row r="633" spans="1:26" x14ac:dyDescent="0.2">
      <c r="A633" s="27">
        <v>44729</v>
      </c>
      <c r="B633" s="17">
        <v>875.35</v>
      </c>
      <c r="C633" s="14">
        <v>10.753</v>
      </c>
      <c r="D633" s="17">
        <v>92.79</v>
      </c>
      <c r="E633" s="17">
        <v>38.643000000000001</v>
      </c>
      <c r="F633" s="17">
        <v>203.5</v>
      </c>
      <c r="G633" s="17">
        <v>339.5</v>
      </c>
      <c r="H633" s="17">
        <v>38.067999999999998</v>
      </c>
      <c r="I633" s="17">
        <v>32.749000000000002</v>
      </c>
      <c r="J633" s="17">
        <v>2447.4</v>
      </c>
      <c r="K633" s="17">
        <v>225</v>
      </c>
      <c r="L633" s="17">
        <v>0.1875</v>
      </c>
      <c r="M633" s="17">
        <v>363.41</v>
      </c>
      <c r="N633" s="17">
        <v>394.88198999999997</v>
      </c>
      <c r="O633" s="17">
        <v>122000</v>
      </c>
      <c r="P633" s="17">
        <v>1221</v>
      </c>
      <c r="Q633" s="17">
        <v>-1.94</v>
      </c>
      <c r="R633" s="17">
        <v>12462.8</v>
      </c>
      <c r="S633" s="17">
        <v>51.347999999999999</v>
      </c>
      <c r="T633" s="17">
        <v>-6</v>
      </c>
      <c r="U633" s="17">
        <v>-0.20269999999999999</v>
      </c>
      <c r="V633" s="17">
        <v>-1.8169999999999999</v>
      </c>
      <c r="W633" s="17">
        <v>18204.963110000001</v>
      </c>
      <c r="X633" s="17">
        <v>8012.9</v>
      </c>
      <c r="Y633" s="17">
        <v>43.878</v>
      </c>
      <c r="Z633" s="17">
        <v>-51.83</v>
      </c>
    </row>
    <row r="634" spans="1:26" x14ac:dyDescent="0.2">
      <c r="A634" s="27">
        <v>44728</v>
      </c>
      <c r="B634" s="17">
        <v>916.67200000000003</v>
      </c>
      <c r="C634" s="14">
        <v>11.02</v>
      </c>
      <c r="D634" s="17">
        <v>83.5</v>
      </c>
      <c r="E634" s="17">
        <v>38.911999999999999</v>
      </c>
      <c r="F634" s="17">
        <v>200.715</v>
      </c>
      <c r="G634" s="17">
        <v>335.47500000000002</v>
      </c>
      <c r="H634" s="17">
        <v>38.067999999999998</v>
      </c>
      <c r="I634" s="17">
        <v>17.748000000000001</v>
      </c>
      <c r="J634" s="17">
        <v>2466</v>
      </c>
      <c r="K634" s="17">
        <v>225</v>
      </c>
      <c r="L634" s="17">
        <v>0.2903</v>
      </c>
      <c r="M634" s="17">
        <v>361.77199999999999</v>
      </c>
      <c r="N634" s="17">
        <v>390.93311</v>
      </c>
      <c r="O634" s="17">
        <v>118422.5</v>
      </c>
      <c r="P634" s="17">
        <v>1221</v>
      </c>
      <c r="Q634" s="17">
        <v>-3.3620000000000001</v>
      </c>
      <c r="R634" s="17">
        <v>14801.5</v>
      </c>
      <c r="S634" s="17">
        <v>51.05</v>
      </c>
      <c r="T634" s="17">
        <v>-10.34</v>
      </c>
      <c r="U634" s="17">
        <v>-0.2198</v>
      </c>
      <c r="V634" s="17">
        <v>-1.69</v>
      </c>
      <c r="W634" s="17">
        <v>18752.44169</v>
      </c>
      <c r="X634" s="17">
        <v>8739</v>
      </c>
      <c r="Y634" s="17">
        <v>44.04</v>
      </c>
      <c r="Z634" s="17">
        <v>-50.11</v>
      </c>
    </row>
    <row r="635" spans="1:26" x14ac:dyDescent="0.2">
      <c r="A635" s="27">
        <v>44727</v>
      </c>
      <c r="B635" s="17">
        <v>906.25</v>
      </c>
      <c r="C635" s="14">
        <v>9.8049999999999997</v>
      </c>
      <c r="D635" s="17">
        <v>94</v>
      </c>
      <c r="E635" s="17">
        <v>39.104999999999997</v>
      </c>
      <c r="F635" s="17">
        <v>196</v>
      </c>
      <c r="G635" s="17">
        <v>303.5</v>
      </c>
      <c r="H635" s="17">
        <v>36.185000000000002</v>
      </c>
      <c r="I635" s="17">
        <v>-50.502000000000002</v>
      </c>
      <c r="J635" s="17">
        <v>2429.4070000000002</v>
      </c>
      <c r="K635" s="17">
        <v>240</v>
      </c>
      <c r="L635" s="17">
        <v>0.32669999999999999</v>
      </c>
      <c r="M635" s="17">
        <v>361.04</v>
      </c>
      <c r="N635" s="17">
        <v>394.06695999999999</v>
      </c>
      <c r="O635" s="17">
        <v>132942.5</v>
      </c>
      <c r="P635" s="17">
        <v>1205</v>
      </c>
      <c r="Q635" s="17">
        <v>-3.7909999999999999</v>
      </c>
      <c r="R635" s="17">
        <v>15690.59</v>
      </c>
      <c r="S635" s="17">
        <v>47.465000000000003</v>
      </c>
      <c r="T635" s="17">
        <v>-6.798</v>
      </c>
      <c r="U635" s="17">
        <v>-0.21379999999999999</v>
      </c>
      <c r="V635" s="17">
        <v>-1.7390000000000001</v>
      </c>
      <c r="W635" s="17">
        <v>19629.973040000001</v>
      </c>
      <c r="X635" s="17">
        <v>9125.7000000000007</v>
      </c>
      <c r="Y635" s="17">
        <v>42.814999999999998</v>
      </c>
      <c r="Z635" s="17">
        <v>-49.69</v>
      </c>
    </row>
    <row r="636" spans="1:26" x14ac:dyDescent="0.2">
      <c r="A636" s="27">
        <v>44726</v>
      </c>
      <c r="B636" s="17">
        <v>891.11500000000001</v>
      </c>
      <c r="C636" s="14">
        <v>9.5150000000000006</v>
      </c>
      <c r="D636" s="17">
        <v>87.5</v>
      </c>
      <c r="E636" s="17">
        <v>37.965000000000003</v>
      </c>
      <c r="F636" s="17">
        <v>192.5</v>
      </c>
      <c r="G636" s="17">
        <v>303.54700000000003</v>
      </c>
      <c r="H636" s="17">
        <v>65.423000000000002</v>
      </c>
      <c r="I636" s="17">
        <v>-33.244999999999997</v>
      </c>
      <c r="J636" s="17">
        <v>2429.7139999999999</v>
      </c>
      <c r="K636" s="17">
        <v>240</v>
      </c>
      <c r="L636" s="17">
        <v>0.41570000000000001</v>
      </c>
      <c r="M636" s="17">
        <v>356.08499999999998</v>
      </c>
      <c r="N636" s="17">
        <v>400.81281000000001</v>
      </c>
      <c r="O636" s="17">
        <v>116923.8</v>
      </c>
      <c r="P636" s="17">
        <v>1179</v>
      </c>
      <c r="Q636" s="17">
        <v>-4.4050000000000002</v>
      </c>
      <c r="R636" s="17">
        <v>17774.699000000001</v>
      </c>
      <c r="S636" s="17">
        <v>48.465000000000003</v>
      </c>
      <c r="T636" s="17">
        <v>-2.8580000000000001</v>
      </c>
      <c r="U636" s="17">
        <v>-0.20019999999999999</v>
      </c>
      <c r="V636" s="17">
        <v>-1.425</v>
      </c>
      <c r="W636" s="17">
        <v>19724.88321</v>
      </c>
      <c r="X636" s="17">
        <v>8360.5</v>
      </c>
      <c r="Y636" s="17">
        <v>42.57</v>
      </c>
      <c r="Z636" s="17">
        <v>-48.134999999999998</v>
      </c>
    </row>
    <row r="637" spans="1:26" x14ac:dyDescent="0.2">
      <c r="A637" s="27">
        <v>44725</v>
      </c>
      <c r="B637" s="17">
        <v>877.67</v>
      </c>
      <c r="C637" s="14">
        <v>9.85</v>
      </c>
      <c r="D637" s="17">
        <v>107.49299999999999</v>
      </c>
      <c r="E637" s="17">
        <v>38.82</v>
      </c>
      <c r="F637" s="17">
        <v>197.66</v>
      </c>
      <c r="G637" s="17">
        <v>307.5</v>
      </c>
      <c r="H637" s="17">
        <v>65.423000000000002</v>
      </c>
      <c r="I637" s="17">
        <v>28.253</v>
      </c>
      <c r="J637" s="17">
        <v>2327.5</v>
      </c>
      <c r="K637" s="17">
        <v>255.1</v>
      </c>
      <c r="L637" s="17">
        <v>0.41249999999999998</v>
      </c>
      <c r="M637" s="17">
        <v>365.31299999999999</v>
      </c>
      <c r="N637" s="17">
        <v>413.87777999999997</v>
      </c>
      <c r="O637" s="17">
        <v>131380</v>
      </c>
      <c r="P637" s="17">
        <v>1206.9000000000001</v>
      </c>
      <c r="Q637" s="17">
        <v>-5.1929999999999996</v>
      </c>
      <c r="R637" s="17">
        <v>21966.324000000001</v>
      </c>
      <c r="S637" s="17">
        <v>49.110999999999997</v>
      </c>
      <c r="T637" s="17">
        <v>0.2</v>
      </c>
      <c r="U637" s="17">
        <v>-0.17</v>
      </c>
      <c r="V637" s="17">
        <v>-0.99</v>
      </c>
      <c r="W637" s="17">
        <v>20299.99265</v>
      </c>
      <c r="X637" s="17">
        <v>7159</v>
      </c>
      <c r="Y637" s="17">
        <v>41.463000000000001</v>
      </c>
      <c r="Z637" s="17">
        <v>-45.85</v>
      </c>
    </row>
    <row r="638" spans="1:26" x14ac:dyDescent="0.2">
      <c r="A638" s="27">
        <v>44722</v>
      </c>
      <c r="B638" s="17">
        <v>869.26</v>
      </c>
      <c r="C638" s="14">
        <v>10.055</v>
      </c>
      <c r="D638" s="17">
        <v>107.57</v>
      </c>
      <c r="E638" s="17">
        <v>42.704999999999998</v>
      </c>
      <c r="F638" s="17">
        <v>200.05</v>
      </c>
      <c r="G638" s="17">
        <v>307.37</v>
      </c>
      <c r="H638" s="17">
        <v>32.954999999999998</v>
      </c>
      <c r="I638" s="17">
        <v>-18.748999999999999</v>
      </c>
      <c r="J638" s="17">
        <v>2285.1669999999999</v>
      </c>
      <c r="K638" s="17">
        <v>250</v>
      </c>
      <c r="L638" s="17">
        <v>0.46</v>
      </c>
      <c r="M638" s="17">
        <v>362.46</v>
      </c>
      <c r="N638" s="17">
        <v>425.97588999999999</v>
      </c>
      <c r="O638" s="17">
        <v>130890</v>
      </c>
      <c r="P638" s="17">
        <v>1183.5</v>
      </c>
      <c r="Q638" s="17">
        <v>-4.0750000000000002</v>
      </c>
      <c r="R638" s="17">
        <v>18092.550999999999</v>
      </c>
      <c r="S638" s="17">
        <v>49.058</v>
      </c>
      <c r="T638" s="17">
        <v>0.64500000000000002</v>
      </c>
      <c r="U638" s="17">
        <v>-0.16500000000000001</v>
      </c>
      <c r="V638" s="17">
        <v>-0.68</v>
      </c>
      <c r="W638" s="17">
        <v>18484.96314</v>
      </c>
      <c r="X638" s="17">
        <v>6756.5</v>
      </c>
      <c r="Y638" s="17">
        <v>38.475000000000001</v>
      </c>
      <c r="Z638" s="17">
        <v>-41.1</v>
      </c>
    </row>
    <row r="639" spans="1:26" x14ac:dyDescent="0.2">
      <c r="A639" s="27">
        <v>44721</v>
      </c>
      <c r="B639" s="17">
        <v>891.65</v>
      </c>
      <c r="C639" s="14">
        <v>9.8000000000000007</v>
      </c>
      <c r="D639" s="17">
        <v>106</v>
      </c>
      <c r="E639" s="17">
        <v>39.435000000000002</v>
      </c>
      <c r="F639" s="17">
        <v>201</v>
      </c>
      <c r="G639" s="17">
        <v>313</v>
      </c>
      <c r="H639" s="17">
        <v>29.86</v>
      </c>
      <c r="I639" s="17">
        <v>7.9969999999999999</v>
      </c>
      <c r="J639" s="17">
        <v>2288.3000000000002</v>
      </c>
      <c r="K639" s="17">
        <v>250.1</v>
      </c>
      <c r="L639" s="17">
        <v>0.34970000000000001</v>
      </c>
      <c r="M639" s="17">
        <v>366.52</v>
      </c>
      <c r="N639" s="17">
        <v>432.65224999999998</v>
      </c>
      <c r="O639" s="17">
        <v>121630</v>
      </c>
      <c r="P639" s="17">
        <v>1176.5</v>
      </c>
      <c r="Q639" s="17">
        <v>-3.8029999999999999</v>
      </c>
      <c r="R639" s="17">
        <v>19501.559000000001</v>
      </c>
      <c r="S639" s="17">
        <v>52.097999999999999</v>
      </c>
      <c r="T639" s="17">
        <v>1.075</v>
      </c>
      <c r="U639" s="17">
        <v>-0.18079999999999999</v>
      </c>
      <c r="V639" s="17">
        <v>-0.55000000000000004</v>
      </c>
      <c r="W639" s="17">
        <v>18945.771789999999</v>
      </c>
      <c r="X639" s="17">
        <v>6606.6</v>
      </c>
      <c r="Y639" s="17">
        <v>38.21</v>
      </c>
      <c r="Z639" s="17">
        <v>-40.74</v>
      </c>
    </row>
    <row r="640" spans="1:26" x14ac:dyDescent="0.2">
      <c r="A640" s="27">
        <v>44720</v>
      </c>
      <c r="B640" s="17">
        <v>824.25</v>
      </c>
      <c r="C640" s="14">
        <v>9.7780000000000005</v>
      </c>
      <c r="D640" s="17">
        <v>106.02500000000001</v>
      </c>
      <c r="E640" s="17">
        <v>36.713000000000001</v>
      </c>
      <c r="F640" s="17">
        <v>190.3</v>
      </c>
      <c r="G640" s="17">
        <v>304</v>
      </c>
      <c r="H640" s="17">
        <v>25.84</v>
      </c>
      <c r="I640" s="17">
        <v>42.005000000000003</v>
      </c>
      <c r="J640" s="17">
        <v>2230</v>
      </c>
      <c r="K640" s="17">
        <v>253</v>
      </c>
      <c r="L640" s="17">
        <v>0.35749999999999998</v>
      </c>
      <c r="M640" s="17">
        <v>356.67500000000001</v>
      </c>
      <c r="N640" s="17">
        <v>426.41949</v>
      </c>
      <c r="O640" s="17">
        <v>90100</v>
      </c>
      <c r="P640" s="17">
        <v>1181.8</v>
      </c>
      <c r="Q640" s="17">
        <v>-5.2149999999999999</v>
      </c>
      <c r="R640" s="17">
        <v>18308.550999999999</v>
      </c>
      <c r="S640" s="17">
        <v>49.633000000000003</v>
      </c>
      <c r="T640" s="17">
        <v>1.4750000000000001</v>
      </c>
      <c r="U640" s="17">
        <v>-0.14799999999999999</v>
      </c>
      <c r="V640" s="17">
        <v>-0.32200000000000001</v>
      </c>
      <c r="W640" s="17">
        <v>18969.963199999998</v>
      </c>
      <c r="X640" s="17">
        <v>6602.5</v>
      </c>
      <c r="Y640" s="17">
        <v>36.152999999999999</v>
      </c>
      <c r="Z640" s="17">
        <v>-38.314999999999998</v>
      </c>
    </row>
    <row r="641" spans="1:26" x14ac:dyDescent="0.2">
      <c r="A641" s="27">
        <v>44719</v>
      </c>
      <c r="B641" s="17">
        <v>846.12</v>
      </c>
      <c r="C641" s="14">
        <v>10.050000000000001</v>
      </c>
      <c r="D641" s="17">
        <v>101.5</v>
      </c>
      <c r="E641" s="17">
        <v>36.094999999999999</v>
      </c>
      <c r="F641" s="17">
        <v>190.45</v>
      </c>
      <c r="G641" s="17">
        <v>304.77999999999997</v>
      </c>
      <c r="H641" s="17">
        <v>19.940000000000001</v>
      </c>
      <c r="I641" s="17">
        <v>44.750999999999998</v>
      </c>
      <c r="J641" s="17">
        <v>2244.6990000000001</v>
      </c>
      <c r="K641" s="17">
        <v>251</v>
      </c>
      <c r="L641" s="17">
        <v>0.39700000000000002</v>
      </c>
      <c r="M641" s="17">
        <v>358.45</v>
      </c>
      <c r="N641" s="17">
        <v>429.65685999999999</v>
      </c>
      <c r="O641" s="17">
        <v>76460</v>
      </c>
      <c r="P641" s="17">
        <v>1208</v>
      </c>
      <c r="Q641" s="17">
        <v>-3.593</v>
      </c>
      <c r="R641" s="17">
        <v>18457.516</v>
      </c>
      <c r="S641" s="17">
        <v>50.063000000000002</v>
      </c>
      <c r="T641" s="17">
        <v>1.3620000000000001</v>
      </c>
      <c r="U641" s="17">
        <v>-0.1615</v>
      </c>
      <c r="V641" s="17">
        <v>-0.33700000000000002</v>
      </c>
      <c r="W641" s="17">
        <v>18939.972959999999</v>
      </c>
      <c r="X641" s="17">
        <v>6073.5</v>
      </c>
      <c r="Y641" s="17">
        <v>36.130000000000003</v>
      </c>
      <c r="Z641" s="17">
        <v>-37.643000000000001</v>
      </c>
    </row>
    <row r="642" spans="1:26" x14ac:dyDescent="0.2">
      <c r="A642" s="27">
        <v>44718</v>
      </c>
      <c r="B642" s="17">
        <v>836.06</v>
      </c>
      <c r="C642" s="14">
        <v>9.5399999999999991</v>
      </c>
      <c r="D642" s="17">
        <v>99.5</v>
      </c>
      <c r="E642" s="17">
        <v>35.255000000000003</v>
      </c>
      <c r="F642" s="17">
        <v>180.82499999999999</v>
      </c>
      <c r="G642" s="17">
        <v>305.77</v>
      </c>
      <c r="H642" s="17">
        <v>21</v>
      </c>
      <c r="I642" s="17">
        <v>64.998000000000005</v>
      </c>
      <c r="J642" s="17">
        <v>2259.6350000000002</v>
      </c>
      <c r="K642" s="17">
        <v>249</v>
      </c>
      <c r="L642" s="17">
        <v>0.4325</v>
      </c>
      <c r="M642" s="17">
        <v>359.5</v>
      </c>
      <c r="N642" s="17">
        <v>428.83008000000001</v>
      </c>
      <c r="O642" s="17">
        <v>75937</v>
      </c>
      <c r="P642" s="17">
        <v>1169.0999999999999</v>
      </c>
      <c r="Q642" s="17">
        <v>-3.113</v>
      </c>
      <c r="R642" s="17">
        <v>17377.276999999998</v>
      </c>
      <c r="S642" s="17">
        <v>45.978000000000002</v>
      </c>
      <c r="T642" s="17">
        <v>1.49</v>
      </c>
      <c r="U642" s="17">
        <v>-0.16400000000000001</v>
      </c>
      <c r="V642" s="17">
        <v>-0.35499999999999998</v>
      </c>
      <c r="W642" s="17">
        <v>18030.011910000001</v>
      </c>
      <c r="X642" s="17">
        <v>5226.6000000000004</v>
      </c>
      <c r="Y642" s="17">
        <v>35.865000000000002</v>
      </c>
      <c r="Z642" s="17">
        <v>-36.89</v>
      </c>
    </row>
    <row r="643" spans="1:26" x14ac:dyDescent="0.2">
      <c r="A643" s="27">
        <v>44715</v>
      </c>
      <c r="B643" s="17">
        <v>818.42</v>
      </c>
      <c r="C643" s="14">
        <v>9.7170000000000005</v>
      </c>
      <c r="D643" s="17">
        <v>110.91</v>
      </c>
      <c r="E643" s="17">
        <v>35.807000000000002</v>
      </c>
      <c r="F643" s="17">
        <v>180.88</v>
      </c>
      <c r="G643" s="17">
        <v>305.40199999999999</v>
      </c>
      <c r="H643" s="17">
        <v>6.375</v>
      </c>
      <c r="I643" s="17">
        <v>121.002</v>
      </c>
      <c r="J643" s="17">
        <v>2310.143</v>
      </c>
      <c r="K643" s="17">
        <v>235</v>
      </c>
      <c r="L643" s="17">
        <v>0.39350000000000002</v>
      </c>
      <c r="M643" s="17">
        <v>363.93200000000002</v>
      </c>
      <c r="N643" s="17">
        <v>446.60705999999999</v>
      </c>
      <c r="O643" s="17">
        <v>75815</v>
      </c>
      <c r="P643" s="17">
        <v>1182.2</v>
      </c>
      <c r="Q643" s="17">
        <v>-3.335</v>
      </c>
      <c r="R643" s="17">
        <v>14447.6</v>
      </c>
      <c r="S643" s="17">
        <v>47.838000000000001</v>
      </c>
      <c r="T643" s="17">
        <v>1.27</v>
      </c>
      <c r="U643" s="17">
        <v>-0.184</v>
      </c>
      <c r="V643" s="17">
        <v>-0.34699999999999998</v>
      </c>
      <c r="W643" s="17">
        <v>18644.94168</v>
      </c>
      <c r="X643" s="17">
        <v>5181.8</v>
      </c>
      <c r="Y643" s="17">
        <v>36.402999999999999</v>
      </c>
      <c r="Z643" s="17">
        <v>-37.29</v>
      </c>
    </row>
    <row r="644" spans="1:26" x14ac:dyDescent="0.2">
      <c r="A644" s="27">
        <v>44714</v>
      </c>
      <c r="B644" s="17">
        <v>811.16499999999996</v>
      </c>
      <c r="C644" s="14">
        <v>10.02</v>
      </c>
      <c r="D644" s="17">
        <v>106</v>
      </c>
      <c r="E644" s="17">
        <v>35.588000000000001</v>
      </c>
      <c r="F644" s="17">
        <v>183.375</v>
      </c>
      <c r="G644" s="17">
        <v>311.20800000000003</v>
      </c>
      <c r="H644" s="17">
        <v>11.738</v>
      </c>
      <c r="I644" s="17">
        <v>80.247</v>
      </c>
      <c r="J644" s="17">
        <v>2388.5709999999999</v>
      </c>
      <c r="K644" s="17">
        <v>250</v>
      </c>
      <c r="L644" s="17">
        <v>0.44819999999999999</v>
      </c>
      <c r="M644" s="17">
        <v>367.70800000000003</v>
      </c>
      <c r="N644" s="17">
        <v>450.98090000000002</v>
      </c>
      <c r="O644" s="17">
        <v>72382.2</v>
      </c>
      <c r="P644" s="17">
        <v>1197</v>
      </c>
      <c r="Q644" s="17">
        <v>-4.4379999999999997</v>
      </c>
      <c r="R644" s="17">
        <v>14004.313</v>
      </c>
      <c r="S644" s="17">
        <v>50.563000000000002</v>
      </c>
      <c r="T644" s="17">
        <v>1.6379999999999999</v>
      </c>
      <c r="U644" s="17">
        <v>-0.16370000000000001</v>
      </c>
      <c r="V644" s="17">
        <v>-0.09</v>
      </c>
      <c r="W644" s="17">
        <v>19914.932059999999</v>
      </c>
      <c r="X644" s="17">
        <v>5180</v>
      </c>
      <c r="Y644" s="17">
        <v>36.895000000000003</v>
      </c>
      <c r="Z644" s="17">
        <v>-37.24</v>
      </c>
    </row>
    <row r="645" spans="1:26" x14ac:dyDescent="0.2">
      <c r="A645" s="27">
        <v>44713</v>
      </c>
      <c r="B645" s="17">
        <v>839.07</v>
      </c>
      <c r="C645" s="14">
        <v>9.9</v>
      </c>
      <c r="D645" s="17">
        <v>123.333</v>
      </c>
      <c r="E645" s="17">
        <v>34.520000000000003</v>
      </c>
      <c r="F645" s="17">
        <v>179.73500000000001</v>
      </c>
      <c r="G645" s="17">
        <v>306</v>
      </c>
      <c r="H645" s="17">
        <v>24.478000000000002</v>
      </c>
      <c r="I645" s="17">
        <v>27.003</v>
      </c>
      <c r="J645" s="17">
        <v>2345.643</v>
      </c>
      <c r="K645" s="17">
        <v>245</v>
      </c>
      <c r="L645" s="17">
        <v>0.32919999999999999</v>
      </c>
      <c r="M645" s="17">
        <v>357.11</v>
      </c>
      <c r="N645" s="17">
        <v>446.875</v>
      </c>
      <c r="O645" s="17">
        <v>72280</v>
      </c>
      <c r="P645" s="17">
        <v>1158</v>
      </c>
      <c r="Q645" s="17">
        <v>-4.13</v>
      </c>
      <c r="R645" s="17">
        <v>13949.127</v>
      </c>
      <c r="S645" s="17">
        <v>51.508000000000003</v>
      </c>
      <c r="T645" s="17">
        <v>0.625</v>
      </c>
      <c r="U645" s="17">
        <v>-0.18870000000000001</v>
      </c>
      <c r="V645" s="17">
        <v>0.185</v>
      </c>
      <c r="W645" s="17">
        <v>18484.502199999999</v>
      </c>
      <c r="X645" s="17">
        <v>5869</v>
      </c>
      <c r="Y645" s="17">
        <v>34.652999999999999</v>
      </c>
      <c r="Z645" s="17">
        <v>-34.229999999999997</v>
      </c>
    </row>
    <row r="646" spans="1:26" x14ac:dyDescent="0.2">
      <c r="A646" s="27">
        <v>44712</v>
      </c>
      <c r="B646" s="17">
        <v>814.80499999999995</v>
      </c>
      <c r="C646" s="14">
        <v>9.9600000000000009</v>
      </c>
      <c r="D646" s="17">
        <v>125.83</v>
      </c>
      <c r="E646" s="17">
        <v>30.945</v>
      </c>
      <c r="F646" s="17">
        <v>180.07499999999999</v>
      </c>
      <c r="G646" s="17">
        <v>309.5</v>
      </c>
      <c r="H646" s="17">
        <v>24.478000000000002</v>
      </c>
      <c r="I646" s="17">
        <v>67.004999999999995</v>
      </c>
      <c r="J646" s="17">
        <v>2359.5709999999999</v>
      </c>
      <c r="K646" s="17">
        <v>239</v>
      </c>
      <c r="L646" s="17">
        <v>0.32850000000000001</v>
      </c>
      <c r="M646" s="17">
        <v>362.48</v>
      </c>
      <c r="N646" s="17">
        <v>443.28931</v>
      </c>
      <c r="O646" s="17">
        <v>71048.5</v>
      </c>
      <c r="P646" s="17">
        <v>1141</v>
      </c>
      <c r="Q646" s="17">
        <v>-4.665</v>
      </c>
      <c r="R646" s="17">
        <v>12660.225</v>
      </c>
      <c r="S646" s="17">
        <v>47.343000000000004</v>
      </c>
      <c r="T646" s="17">
        <v>0.8</v>
      </c>
      <c r="U646" s="17">
        <v>-0.2097</v>
      </c>
      <c r="V646" s="17">
        <v>0.185</v>
      </c>
      <c r="W646" s="17">
        <v>16729.962930000002</v>
      </c>
      <c r="X646" s="17">
        <v>4676</v>
      </c>
      <c r="Y646" s="17">
        <v>34.884999999999998</v>
      </c>
      <c r="Z646" s="17">
        <v>-33.64</v>
      </c>
    </row>
    <row r="647" spans="1:26" x14ac:dyDescent="0.2">
      <c r="A647" s="27">
        <v>44711</v>
      </c>
      <c r="B647" s="17">
        <v>823.18499999999995</v>
      </c>
      <c r="C647" s="14">
        <v>9.69</v>
      </c>
      <c r="D647" s="17">
        <v>119</v>
      </c>
      <c r="E647" s="17">
        <v>36.024999999999999</v>
      </c>
      <c r="F647" s="17">
        <v>179.95500000000001</v>
      </c>
      <c r="G647" s="17">
        <v>300.5</v>
      </c>
      <c r="H647" s="17">
        <v>21.324999999999999</v>
      </c>
      <c r="I647" s="17">
        <v>148.89699999999999</v>
      </c>
      <c r="J647" s="17">
        <v>2346.9499999999998</v>
      </c>
      <c r="K647" s="17">
        <v>237.6</v>
      </c>
      <c r="L647" s="17">
        <v>0.222</v>
      </c>
      <c r="M647" s="17">
        <v>361.25</v>
      </c>
      <c r="N647" s="17">
        <v>450.85741999999999</v>
      </c>
      <c r="O647" s="17">
        <v>77950</v>
      </c>
      <c r="P647" s="17">
        <v>1109</v>
      </c>
      <c r="Q647" s="17">
        <v>-5.1050000000000004</v>
      </c>
      <c r="R647" s="17">
        <v>11241.575000000001</v>
      </c>
      <c r="S647" s="17">
        <v>48.927999999999997</v>
      </c>
      <c r="T647" s="17">
        <v>1.91</v>
      </c>
      <c r="U647" s="17">
        <v>-0.23519999999999999</v>
      </c>
      <c r="V647" s="17">
        <v>0.18</v>
      </c>
      <c r="W647" s="17">
        <v>19562.002329999999</v>
      </c>
      <c r="X647" s="17">
        <v>4797.8</v>
      </c>
      <c r="Y647" s="17">
        <v>34.814999999999998</v>
      </c>
      <c r="Z647" s="17">
        <v>-33.96</v>
      </c>
    </row>
    <row r="648" spans="1:26" x14ac:dyDescent="0.2">
      <c r="A648" s="27">
        <v>44708</v>
      </c>
      <c r="B648" s="17">
        <v>834</v>
      </c>
      <c r="C648" s="14">
        <v>9.99</v>
      </c>
      <c r="D648" s="17">
        <v>117.02500000000001</v>
      </c>
      <c r="E648" s="17">
        <v>37.213999999999999</v>
      </c>
      <c r="F648" s="17">
        <v>175.05</v>
      </c>
      <c r="G648" s="17">
        <v>298.08499999999998</v>
      </c>
      <c r="H648" s="17">
        <v>26.78</v>
      </c>
      <c r="I648" s="17">
        <v>31.995999999999999</v>
      </c>
      <c r="J648" s="17">
        <v>2341.125</v>
      </c>
      <c r="K648" s="17">
        <v>237.6</v>
      </c>
      <c r="L648" s="17">
        <v>0.25419999999999998</v>
      </c>
      <c r="M648" s="17">
        <v>352.37799999999999</v>
      </c>
      <c r="N648" s="17">
        <v>436.44348000000002</v>
      </c>
      <c r="O648" s="17">
        <v>74620</v>
      </c>
      <c r="P648" s="17">
        <v>1101</v>
      </c>
      <c r="Q648" s="17">
        <v>-4.6399999999999997</v>
      </c>
      <c r="R648" s="17">
        <v>11387.782999999999</v>
      </c>
      <c r="S648" s="17">
        <v>44.738</v>
      </c>
      <c r="T648" s="17">
        <v>2.8919999999999999</v>
      </c>
      <c r="U648" s="17">
        <v>-0.19120000000000001</v>
      </c>
      <c r="V648" s="17">
        <v>0.23400000000000001</v>
      </c>
      <c r="W648" s="17">
        <v>19304.963240000001</v>
      </c>
      <c r="X648" s="17">
        <v>5468.4</v>
      </c>
      <c r="Y648" s="17">
        <v>33.195</v>
      </c>
      <c r="Z648" s="17">
        <v>-32.229999999999997</v>
      </c>
    </row>
    <row r="649" spans="1:26" x14ac:dyDescent="0.2">
      <c r="A649" s="27">
        <v>44707</v>
      </c>
      <c r="B649" s="17">
        <v>808.29499999999996</v>
      </c>
      <c r="C649" s="14">
        <v>9.9979999999999993</v>
      </c>
      <c r="D649" s="17">
        <v>112.32</v>
      </c>
      <c r="E649" s="17">
        <v>39.216999999999999</v>
      </c>
      <c r="F649" s="17">
        <v>173.87</v>
      </c>
      <c r="G649" s="17">
        <v>295.02499999999998</v>
      </c>
      <c r="H649" s="17">
        <v>28.52</v>
      </c>
      <c r="I649" s="17">
        <v>-2.7509999999999999</v>
      </c>
      <c r="J649" s="17">
        <v>2276.5</v>
      </c>
      <c r="K649" s="17">
        <v>237.6</v>
      </c>
      <c r="L649" s="17">
        <v>0.33</v>
      </c>
      <c r="M649" s="17">
        <v>349.98</v>
      </c>
      <c r="N649" s="17">
        <v>421.74326000000002</v>
      </c>
      <c r="O649" s="17">
        <v>67263.5</v>
      </c>
      <c r="P649" s="17">
        <v>1097.5</v>
      </c>
      <c r="Q649" s="17">
        <v>-5.4130000000000003</v>
      </c>
      <c r="R649" s="17">
        <v>11366.808000000001</v>
      </c>
      <c r="S649" s="17">
        <v>47.104999999999997</v>
      </c>
      <c r="T649" s="17">
        <v>2.9569999999999999</v>
      </c>
      <c r="U649" s="17">
        <v>-0.153</v>
      </c>
      <c r="V649" s="17">
        <v>0.25700000000000001</v>
      </c>
      <c r="W649" s="17">
        <v>18679.963159999999</v>
      </c>
      <c r="X649" s="17">
        <v>5606.3</v>
      </c>
      <c r="Y649" s="17">
        <v>33.509</v>
      </c>
      <c r="Z649" s="17">
        <v>-32.42</v>
      </c>
    </row>
    <row r="650" spans="1:26" x14ac:dyDescent="0.2">
      <c r="A650" s="27">
        <v>44706</v>
      </c>
      <c r="B650" s="17">
        <v>817.92499999999995</v>
      </c>
      <c r="C650" s="14">
        <v>9.8350000000000009</v>
      </c>
      <c r="D650" s="17">
        <v>132.26</v>
      </c>
      <c r="E650" s="17">
        <v>37.630000000000003</v>
      </c>
      <c r="F650" s="17">
        <v>180.66499999999999</v>
      </c>
      <c r="G650" s="17">
        <v>292.25</v>
      </c>
      <c r="H650" s="17">
        <v>33.765000000000001</v>
      </c>
      <c r="I650" s="17">
        <v>70.995999999999995</v>
      </c>
      <c r="J650" s="17">
        <v>2353.75</v>
      </c>
      <c r="K650" s="17">
        <v>242.6</v>
      </c>
      <c r="L650" s="17">
        <v>0.30199999999999999</v>
      </c>
      <c r="M650" s="17">
        <v>356</v>
      </c>
      <c r="N650" s="17">
        <v>421.64794999999998</v>
      </c>
      <c r="O650" s="17">
        <v>82192.800000000003</v>
      </c>
      <c r="P650" s="17">
        <v>1145.0999999999999</v>
      </c>
      <c r="Q650" s="17">
        <v>-6.1150000000000002</v>
      </c>
      <c r="R650" s="17">
        <v>12054.975</v>
      </c>
      <c r="S650" s="17">
        <v>53.537999999999997</v>
      </c>
      <c r="T650" s="17">
        <v>2.7330000000000001</v>
      </c>
      <c r="U650" s="17">
        <v>-0.14899999999999999</v>
      </c>
      <c r="V650" s="17">
        <v>0.09</v>
      </c>
      <c r="W650" s="17">
        <v>18054.963090000001</v>
      </c>
      <c r="X650" s="17">
        <v>6134.9</v>
      </c>
      <c r="Y650" s="17">
        <v>34.25</v>
      </c>
      <c r="Z650" s="17">
        <v>-32.58</v>
      </c>
    </row>
    <row r="651" spans="1:26" x14ac:dyDescent="0.2">
      <c r="A651" s="27">
        <v>44705</v>
      </c>
      <c r="B651" s="17">
        <v>832.02499999999998</v>
      </c>
      <c r="C651" s="14">
        <v>9.68</v>
      </c>
      <c r="D651" s="17">
        <v>137.28</v>
      </c>
      <c r="E651" s="17">
        <v>36.39</v>
      </c>
      <c r="F651" s="17">
        <v>180.715</v>
      </c>
      <c r="G651" s="17">
        <v>288.27</v>
      </c>
      <c r="H651" s="17">
        <v>43.363</v>
      </c>
      <c r="I651" s="17">
        <v>-13.747</v>
      </c>
      <c r="J651" s="17">
        <v>2355</v>
      </c>
      <c r="K651" s="17">
        <v>235.1</v>
      </c>
      <c r="L651" s="17">
        <v>0.27300000000000002</v>
      </c>
      <c r="M651" s="17">
        <v>355.5</v>
      </c>
      <c r="N651" s="17">
        <v>420.54662999999999</v>
      </c>
      <c r="O651" s="17">
        <v>86200</v>
      </c>
      <c r="P651" s="17">
        <v>1166</v>
      </c>
      <c r="Q651" s="17">
        <v>-6.5</v>
      </c>
      <c r="R651" s="17">
        <v>10429.225</v>
      </c>
      <c r="S651" s="17">
        <v>51.48</v>
      </c>
      <c r="T651" s="17">
        <v>2.5</v>
      </c>
      <c r="U651" s="17">
        <v>-0.1638</v>
      </c>
      <c r="V651" s="17">
        <v>5.6000000000000001E-2</v>
      </c>
      <c r="W651" s="17">
        <v>19056.472969999999</v>
      </c>
      <c r="X651" s="17">
        <v>5536.5</v>
      </c>
      <c r="Y651" s="17">
        <v>34.350999999999999</v>
      </c>
      <c r="Z651" s="17">
        <v>-32.22</v>
      </c>
    </row>
    <row r="652" spans="1:26" x14ac:dyDescent="0.2">
      <c r="A652" s="27">
        <v>44704</v>
      </c>
      <c r="B652" s="17">
        <v>834.08799999999997</v>
      </c>
      <c r="C652" s="14">
        <v>9.14</v>
      </c>
      <c r="D652" s="17">
        <v>154</v>
      </c>
      <c r="E652" s="17">
        <v>37.674999999999997</v>
      </c>
      <c r="F652" s="17">
        <v>182</v>
      </c>
      <c r="G652" s="17">
        <v>297.5</v>
      </c>
      <c r="H652" s="17">
        <v>34.35</v>
      </c>
      <c r="I652" s="17">
        <v>38.252000000000002</v>
      </c>
      <c r="J652" s="17">
        <v>2373.75</v>
      </c>
      <c r="K652" s="17">
        <v>232.6</v>
      </c>
      <c r="L652" s="17">
        <v>0.2177</v>
      </c>
      <c r="M652" s="17">
        <v>359.06</v>
      </c>
      <c r="N652" s="17">
        <v>426.78534000000002</v>
      </c>
      <c r="O652" s="17">
        <v>89340.3</v>
      </c>
      <c r="P652" s="17">
        <v>1180</v>
      </c>
      <c r="Q652" s="17">
        <v>-7</v>
      </c>
      <c r="R652" s="17">
        <v>10089.703</v>
      </c>
      <c r="S652" s="17">
        <v>50.828000000000003</v>
      </c>
      <c r="T652" s="17">
        <v>2.2650000000000001</v>
      </c>
      <c r="U652" s="17">
        <v>-0.1623</v>
      </c>
      <c r="V652" s="17">
        <v>-2.5000000000000001E-2</v>
      </c>
      <c r="W652" s="17">
        <v>20137.48287</v>
      </c>
      <c r="X652" s="17">
        <v>5923.1</v>
      </c>
      <c r="Y652" s="17">
        <v>34.055</v>
      </c>
      <c r="Z652" s="17">
        <v>-32.21</v>
      </c>
    </row>
    <row r="653" spans="1:26" x14ac:dyDescent="0.2">
      <c r="A653" s="27">
        <v>44701</v>
      </c>
      <c r="B653" s="17">
        <v>820.10699999999997</v>
      </c>
      <c r="C653" s="14">
        <v>9.7750000000000004</v>
      </c>
      <c r="D653" s="17">
        <v>175.20500000000001</v>
      </c>
      <c r="E653" s="17">
        <v>39.380000000000003</v>
      </c>
      <c r="F653" s="17">
        <v>185</v>
      </c>
      <c r="G653" s="17">
        <v>305</v>
      </c>
      <c r="H653" s="17">
        <v>23.158000000000001</v>
      </c>
      <c r="I653" s="17">
        <v>89.754999999999995</v>
      </c>
      <c r="J653" s="17">
        <v>2425.25</v>
      </c>
      <c r="K653" s="17">
        <v>242.6</v>
      </c>
      <c r="L653" s="17">
        <v>0.2797</v>
      </c>
      <c r="M653" s="17">
        <v>369</v>
      </c>
      <c r="N653" s="17">
        <v>425.18903</v>
      </c>
      <c r="O653" s="17">
        <v>89440</v>
      </c>
      <c r="P653" s="17">
        <v>1188</v>
      </c>
      <c r="Q653" s="17">
        <v>-10.25</v>
      </c>
      <c r="R653" s="17">
        <v>13524.8</v>
      </c>
      <c r="S653" s="17">
        <v>46.453000000000003</v>
      </c>
      <c r="T653" s="17">
        <v>2.5529999999999999</v>
      </c>
      <c r="U653" s="17">
        <v>-0.1615</v>
      </c>
      <c r="V653" s="17">
        <v>0</v>
      </c>
      <c r="W653" s="17">
        <v>19956.512139999999</v>
      </c>
      <c r="X653" s="17">
        <v>6767</v>
      </c>
      <c r="Y653" s="17">
        <v>33.911000000000001</v>
      </c>
      <c r="Z653" s="17">
        <v>-32.454999999999998</v>
      </c>
    </row>
    <row r="654" spans="1:26" x14ac:dyDescent="0.2">
      <c r="A654" s="27">
        <v>44700</v>
      </c>
      <c r="B654" s="17">
        <v>827.22</v>
      </c>
      <c r="C654" s="14">
        <v>10.27</v>
      </c>
      <c r="D654" s="17">
        <v>157.79499999999999</v>
      </c>
      <c r="E654" s="17">
        <v>41.646999999999998</v>
      </c>
      <c r="F654" s="17">
        <v>188.95</v>
      </c>
      <c r="G654" s="17">
        <v>316</v>
      </c>
      <c r="H654" s="17">
        <v>57.625</v>
      </c>
      <c r="I654" s="17">
        <v>-32.749000000000002</v>
      </c>
      <c r="J654" s="17">
        <v>2517.25</v>
      </c>
      <c r="K654" s="17">
        <v>250.1</v>
      </c>
      <c r="L654" s="17">
        <v>0.33</v>
      </c>
      <c r="M654" s="17">
        <v>371.25</v>
      </c>
      <c r="N654" s="17">
        <v>413</v>
      </c>
      <c r="O654" s="17">
        <v>98022</v>
      </c>
      <c r="P654" s="17">
        <v>1185.5</v>
      </c>
      <c r="Q654" s="17">
        <v>-4.5750000000000002</v>
      </c>
      <c r="R654" s="17">
        <v>14855.195</v>
      </c>
      <c r="S654" s="17">
        <v>52.399000000000001</v>
      </c>
      <c r="T654" s="17">
        <v>2.5</v>
      </c>
      <c r="U654" s="17">
        <v>-0.16600000000000001</v>
      </c>
      <c r="V654" s="17">
        <v>3.5000000000000003E-2</v>
      </c>
      <c r="W654" s="17">
        <v>19988.021909999999</v>
      </c>
      <c r="X654" s="17">
        <v>8006.3</v>
      </c>
      <c r="Y654" s="17">
        <v>34.270000000000003</v>
      </c>
      <c r="Z654" s="17">
        <v>-32.9</v>
      </c>
    </row>
    <row r="655" spans="1:26" x14ac:dyDescent="0.2">
      <c r="A655" s="27">
        <v>44699</v>
      </c>
      <c r="B655" s="17">
        <v>874</v>
      </c>
      <c r="C655" s="14">
        <v>10.275</v>
      </c>
      <c r="D655" s="17">
        <v>151.30799999999999</v>
      </c>
      <c r="E655" s="17">
        <v>39.36</v>
      </c>
      <c r="F655" s="17">
        <v>181</v>
      </c>
      <c r="G655" s="17">
        <v>304.43</v>
      </c>
      <c r="H655" s="17">
        <v>54.938000000000002</v>
      </c>
      <c r="I655" s="17">
        <v>67.997</v>
      </c>
      <c r="J655" s="17">
        <v>2492.5</v>
      </c>
      <c r="K655" s="17">
        <v>245.1</v>
      </c>
      <c r="L655" s="17">
        <v>0.36399999999999999</v>
      </c>
      <c r="M655" s="17">
        <v>358.25</v>
      </c>
      <c r="N655" s="17">
        <v>382.40105999999997</v>
      </c>
      <c r="O655" s="17">
        <v>80050</v>
      </c>
      <c r="P655" s="17">
        <v>1141</v>
      </c>
      <c r="Q655" s="17">
        <v>-3.17</v>
      </c>
      <c r="R655" s="17">
        <v>14930.05</v>
      </c>
      <c r="S655" s="17">
        <v>48.4</v>
      </c>
      <c r="T655" s="17">
        <v>2.2599999999999998</v>
      </c>
      <c r="U655" s="17">
        <v>-0.12870000000000001</v>
      </c>
      <c r="V655" s="17">
        <v>-0.04</v>
      </c>
      <c r="W655" s="17">
        <v>19970.021909999999</v>
      </c>
      <c r="X655" s="17">
        <v>9001.5</v>
      </c>
      <c r="Y655" s="17">
        <v>32.228000000000002</v>
      </c>
      <c r="Z655" s="17">
        <v>-31.21</v>
      </c>
    </row>
    <row r="656" spans="1:26" x14ac:dyDescent="0.2">
      <c r="A656" s="27">
        <v>44698</v>
      </c>
      <c r="B656" s="17">
        <v>873</v>
      </c>
      <c r="C656" s="14">
        <v>10.47</v>
      </c>
      <c r="D656" s="17">
        <v>149.74</v>
      </c>
      <c r="E656" s="17">
        <v>37.295000000000002</v>
      </c>
      <c r="F656" s="17">
        <v>181</v>
      </c>
      <c r="G656" s="17">
        <v>305</v>
      </c>
      <c r="H656" s="17">
        <v>70.058000000000007</v>
      </c>
      <c r="I656" s="17">
        <v>8.9979999999999993</v>
      </c>
      <c r="J656" s="17">
        <v>2445.75</v>
      </c>
      <c r="K656" s="17">
        <v>245.1</v>
      </c>
      <c r="L656" s="17">
        <v>0.36</v>
      </c>
      <c r="M656" s="17">
        <v>362.41</v>
      </c>
      <c r="N656" s="17">
        <v>351.27089999999998</v>
      </c>
      <c r="O656" s="17">
        <v>63245</v>
      </c>
      <c r="P656" s="17">
        <v>1097</v>
      </c>
      <c r="Q656" s="17">
        <v>-4.2050000000000001</v>
      </c>
      <c r="R656" s="17">
        <v>15831.225</v>
      </c>
      <c r="S656" s="17">
        <v>49.453000000000003</v>
      </c>
      <c r="T656" s="17">
        <v>1.8</v>
      </c>
      <c r="U656" s="17">
        <v>-0.1575</v>
      </c>
      <c r="V656" s="17">
        <v>-0.253</v>
      </c>
      <c r="W656" s="17">
        <v>69724.969249999995</v>
      </c>
      <c r="X656" s="17">
        <v>8858.1</v>
      </c>
      <c r="Y656" s="17">
        <v>32.46</v>
      </c>
      <c r="Z656" s="17">
        <v>-31.63</v>
      </c>
    </row>
    <row r="657" spans="1:26" x14ac:dyDescent="0.2">
      <c r="A657" s="27">
        <v>44697</v>
      </c>
      <c r="B657" s="17">
        <v>897</v>
      </c>
      <c r="C657" s="14">
        <v>10.55</v>
      </c>
      <c r="D657" s="17">
        <v>180</v>
      </c>
      <c r="E657" s="17">
        <v>38.89</v>
      </c>
      <c r="F657" s="17">
        <v>181</v>
      </c>
      <c r="G657" s="17">
        <v>298</v>
      </c>
      <c r="H657" s="17">
        <v>74.555000000000007</v>
      </c>
      <c r="I657" s="17">
        <v>-18.248999999999999</v>
      </c>
      <c r="J657" s="17">
        <v>2440.75</v>
      </c>
      <c r="K657" s="17">
        <v>260.10000000000002</v>
      </c>
      <c r="L657" s="17">
        <v>0.41399999999999998</v>
      </c>
      <c r="M657" s="17">
        <v>366.125</v>
      </c>
      <c r="N657" s="17">
        <v>357.74401999999998</v>
      </c>
      <c r="O657" s="17">
        <v>92467.5</v>
      </c>
      <c r="P657" s="17">
        <v>1114</v>
      </c>
      <c r="Q657" s="17">
        <v>-2.2949999999999999</v>
      </c>
      <c r="R657" s="17">
        <v>15126.686</v>
      </c>
      <c r="S657" s="17">
        <v>51.005000000000003</v>
      </c>
      <c r="T657" s="17">
        <v>1.7749999999999999</v>
      </c>
      <c r="U657" s="17">
        <v>-9.9000000000000005E-2</v>
      </c>
      <c r="V657" s="17">
        <v>-0.33</v>
      </c>
      <c r="W657" s="17">
        <v>20434.883300000001</v>
      </c>
      <c r="X657" s="17">
        <v>8707.6</v>
      </c>
      <c r="Y657" s="17">
        <v>32.32</v>
      </c>
      <c r="Z657" s="17">
        <v>-32.299999999999997</v>
      </c>
    </row>
    <row r="658" spans="1:26" x14ac:dyDescent="0.2">
      <c r="A658" s="27">
        <v>44694</v>
      </c>
      <c r="B658" s="17">
        <v>922.29</v>
      </c>
      <c r="C658" s="14">
        <v>10.685</v>
      </c>
      <c r="D658" s="17">
        <v>190.26499999999999</v>
      </c>
      <c r="E658" s="17">
        <v>42.325000000000003</v>
      </c>
      <c r="F658" s="17">
        <v>182.8</v>
      </c>
      <c r="G658" s="17">
        <v>303</v>
      </c>
      <c r="H658" s="17">
        <v>74.555000000000007</v>
      </c>
      <c r="I658" s="17">
        <v>-2.5030000000000001</v>
      </c>
      <c r="J658" s="17">
        <v>2457.25</v>
      </c>
      <c r="K658" s="17">
        <v>260</v>
      </c>
      <c r="L658" s="17">
        <v>0.4022</v>
      </c>
      <c r="M658" s="17">
        <v>372.95</v>
      </c>
      <c r="N658" s="17">
        <v>359.48498999999998</v>
      </c>
      <c r="O658" s="17">
        <v>102488</v>
      </c>
      <c r="P658" s="17">
        <v>1149</v>
      </c>
      <c r="Q658" s="17">
        <v>-1.2529999999999999</v>
      </c>
      <c r="R658" s="17">
        <v>14198.325000000001</v>
      </c>
      <c r="S658" s="17">
        <v>47.375</v>
      </c>
      <c r="T658" s="17">
        <v>1.925</v>
      </c>
      <c r="U658" s="17">
        <v>-0.1227</v>
      </c>
      <c r="V658" s="17">
        <v>-0.41899999999999998</v>
      </c>
      <c r="W658" s="17">
        <v>18719.94168</v>
      </c>
      <c r="X658" s="17">
        <v>7534.9</v>
      </c>
      <c r="Y658" s="17">
        <v>33.020000000000003</v>
      </c>
      <c r="Z658" s="17">
        <v>-33.700000000000003</v>
      </c>
    </row>
    <row r="659" spans="1:26" x14ac:dyDescent="0.2">
      <c r="A659" s="27">
        <v>44693</v>
      </c>
      <c r="B659" s="17">
        <v>965</v>
      </c>
      <c r="C659" s="14">
        <v>10.795</v>
      </c>
      <c r="D659" s="17">
        <v>180.375</v>
      </c>
      <c r="E659" s="17">
        <v>42.527999999999999</v>
      </c>
      <c r="F659" s="17">
        <v>184.095</v>
      </c>
      <c r="G659" s="17">
        <v>308</v>
      </c>
      <c r="H659" s="17">
        <v>71.2</v>
      </c>
      <c r="I659" s="17">
        <v>95.004999999999995</v>
      </c>
      <c r="J659" s="17">
        <v>2505</v>
      </c>
      <c r="K659" s="17">
        <v>272.60000000000002</v>
      </c>
      <c r="L659" s="17">
        <v>0.53129999999999999</v>
      </c>
      <c r="M659" s="17">
        <v>383.005</v>
      </c>
      <c r="N659" s="17">
        <v>409.62511999999998</v>
      </c>
      <c r="O659" s="17">
        <v>96960</v>
      </c>
      <c r="P659" s="17">
        <v>1177</v>
      </c>
      <c r="Q659" s="17">
        <v>-1.268</v>
      </c>
      <c r="R659" s="17">
        <v>12809.75</v>
      </c>
      <c r="S659" s="17">
        <v>48.103000000000002</v>
      </c>
      <c r="T659" s="17">
        <v>1.75</v>
      </c>
      <c r="U659" s="17">
        <v>-0.13469999999999999</v>
      </c>
      <c r="V659" s="17">
        <v>-0.35</v>
      </c>
      <c r="W659" s="17">
        <v>18519.97291</v>
      </c>
      <c r="X659" s="17">
        <v>7078.5</v>
      </c>
      <c r="Y659" s="17">
        <v>33.484999999999999</v>
      </c>
      <c r="Z659" s="17">
        <v>-34.17</v>
      </c>
    </row>
    <row r="660" spans="1:26" x14ac:dyDescent="0.2">
      <c r="A660" s="27">
        <v>44692</v>
      </c>
      <c r="B660" s="17">
        <v>921.03499999999997</v>
      </c>
      <c r="C660" s="14">
        <v>10.744999999999999</v>
      </c>
      <c r="D660" s="17">
        <v>162.75</v>
      </c>
      <c r="E660" s="17">
        <v>40.6</v>
      </c>
      <c r="F660" s="17">
        <v>180</v>
      </c>
      <c r="G660" s="17">
        <v>300.608</v>
      </c>
      <c r="H660" s="17">
        <v>55.795000000000002</v>
      </c>
      <c r="I660" s="17">
        <v>15.497</v>
      </c>
      <c r="J660" s="17">
        <v>2366.75</v>
      </c>
      <c r="K660" s="17">
        <v>265.10000000000002</v>
      </c>
      <c r="L660" s="17">
        <v>0.377</v>
      </c>
      <c r="M660" s="17">
        <v>374.56</v>
      </c>
      <c r="N660" s="17">
        <v>444.31772000000001</v>
      </c>
      <c r="O660" s="17">
        <v>81030</v>
      </c>
      <c r="P660" s="17">
        <v>1118.5</v>
      </c>
      <c r="Q660" s="17">
        <v>-4.75</v>
      </c>
      <c r="R660" s="17">
        <v>13795.375</v>
      </c>
      <c r="S660" s="17">
        <v>48.5</v>
      </c>
      <c r="T660" s="17">
        <v>1.2</v>
      </c>
      <c r="U660" s="17">
        <v>-0.13750000000000001</v>
      </c>
      <c r="V660" s="17">
        <v>-0.16700000000000001</v>
      </c>
      <c r="W660" s="17">
        <v>17494.963019999999</v>
      </c>
      <c r="X660" s="17">
        <v>8935</v>
      </c>
      <c r="Y660" s="17">
        <v>31.62</v>
      </c>
      <c r="Z660" s="17">
        <v>-31.295000000000002</v>
      </c>
    </row>
    <row r="661" spans="1:26" x14ac:dyDescent="0.2">
      <c r="A661" s="27">
        <v>44691</v>
      </c>
      <c r="B661" s="17">
        <v>930.8</v>
      </c>
      <c r="C661" s="14">
        <v>10.994999999999999</v>
      </c>
      <c r="D661" s="17">
        <v>162.63499999999999</v>
      </c>
      <c r="E661" s="17">
        <v>39.25</v>
      </c>
      <c r="F661" s="17">
        <v>180</v>
      </c>
      <c r="G661" s="17">
        <v>303.89499999999998</v>
      </c>
      <c r="H661" s="17">
        <v>92.043000000000006</v>
      </c>
      <c r="I661" s="17">
        <v>33.006999999999998</v>
      </c>
      <c r="J661" s="17">
        <v>2354.5</v>
      </c>
      <c r="K661" s="17">
        <v>265.10000000000002</v>
      </c>
      <c r="L661" s="17">
        <v>0.5272</v>
      </c>
      <c r="M661" s="17">
        <v>360.12</v>
      </c>
      <c r="N661" s="17">
        <v>423.40906000000001</v>
      </c>
      <c r="O661" s="17">
        <v>72150</v>
      </c>
      <c r="P661" s="17">
        <v>1063</v>
      </c>
      <c r="Q661" s="17">
        <v>-4</v>
      </c>
      <c r="R661" s="17">
        <v>12054.575000000001</v>
      </c>
      <c r="S661" s="17">
        <v>54.78</v>
      </c>
      <c r="T661" s="17">
        <v>1.2150000000000001</v>
      </c>
      <c r="U661" s="17">
        <v>-0.13150000000000001</v>
      </c>
      <c r="V661" s="17">
        <v>-0.13700000000000001</v>
      </c>
      <c r="W661" s="17">
        <v>11839.981879999999</v>
      </c>
      <c r="X661" s="17">
        <v>9328.2999999999993</v>
      </c>
      <c r="Y661" s="17">
        <v>31.396000000000001</v>
      </c>
      <c r="Z661" s="17">
        <v>-31</v>
      </c>
    </row>
    <row r="662" spans="1:26" x14ac:dyDescent="0.2">
      <c r="A662" s="27">
        <v>44690</v>
      </c>
      <c r="B662" s="17">
        <v>942</v>
      </c>
      <c r="C662" s="14">
        <v>10.755000000000001</v>
      </c>
      <c r="D662" s="17">
        <v>201.185</v>
      </c>
      <c r="E662" s="17">
        <v>39.256999999999998</v>
      </c>
      <c r="F662" s="17">
        <v>175.31</v>
      </c>
      <c r="G662" s="17">
        <v>303</v>
      </c>
      <c r="H662" s="17">
        <v>122.75</v>
      </c>
      <c r="I662" s="17">
        <v>28.501000000000001</v>
      </c>
      <c r="J662" s="17">
        <v>2276.5</v>
      </c>
      <c r="K662" s="17">
        <v>280.10000000000002</v>
      </c>
      <c r="L662" s="17">
        <v>0.67</v>
      </c>
      <c r="M662" s="17">
        <v>352.84500000000003</v>
      </c>
      <c r="N662" s="17">
        <v>402.29998999999998</v>
      </c>
      <c r="O662" s="17">
        <v>72130</v>
      </c>
      <c r="P662" s="17">
        <v>1094</v>
      </c>
      <c r="Q662" s="17">
        <v>-0.67500000000000004</v>
      </c>
      <c r="R662" s="17">
        <v>10662.173000000001</v>
      </c>
      <c r="S662" s="17">
        <v>58.698</v>
      </c>
      <c r="T662" s="17">
        <v>0.86499999999999999</v>
      </c>
      <c r="U662" s="17">
        <v>-0.1055</v>
      </c>
      <c r="V662" s="17">
        <v>-0.23400000000000001</v>
      </c>
      <c r="W662" s="17">
        <v>12136.92137</v>
      </c>
      <c r="X662" s="17">
        <v>10069.799999999999</v>
      </c>
      <c r="Y662" s="17">
        <v>31.28</v>
      </c>
      <c r="Z662" s="17">
        <v>-30.59</v>
      </c>
    </row>
    <row r="663" spans="1:26" x14ac:dyDescent="0.2">
      <c r="A663" s="27">
        <v>44687</v>
      </c>
      <c r="B663" s="17">
        <v>956.75</v>
      </c>
      <c r="C663" s="14">
        <v>11.265000000000001</v>
      </c>
      <c r="D663" s="17">
        <v>221.31</v>
      </c>
      <c r="E663" s="17">
        <v>42.1</v>
      </c>
      <c r="F663" s="17">
        <v>172.39500000000001</v>
      </c>
      <c r="G663" s="17">
        <v>315.5</v>
      </c>
      <c r="H663" s="17">
        <v>93.733000000000004</v>
      </c>
      <c r="I663" s="17">
        <v>7.7489999999999997</v>
      </c>
      <c r="J663" s="17">
        <v>2346.75</v>
      </c>
      <c r="K663" s="17">
        <v>275.10000000000002</v>
      </c>
      <c r="L663" s="17">
        <v>0.4672</v>
      </c>
      <c r="M663" s="17">
        <v>357.66</v>
      </c>
      <c r="N663" s="17">
        <v>397.77001999999999</v>
      </c>
      <c r="O663" s="17">
        <v>70530</v>
      </c>
      <c r="P663" s="17">
        <v>1096</v>
      </c>
      <c r="Q663" s="17">
        <v>-0.54800000000000004</v>
      </c>
      <c r="R663" s="17">
        <v>9483.5249999999996</v>
      </c>
      <c r="S663" s="17">
        <v>52.064999999999998</v>
      </c>
      <c r="T663" s="17">
        <v>0.45</v>
      </c>
      <c r="U663" s="17">
        <v>-0.12379999999999999</v>
      </c>
      <c r="V663" s="17">
        <v>-0.33500000000000002</v>
      </c>
      <c r="W663" s="17">
        <v>11509.0209</v>
      </c>
      <c r="X663" s="17">
        <v>10528</v>
      </c>
      <c r="Y663" s="17">
        <v>32.034999999999997</v>
      </c>
      <c r="Z663" s="17">
        <v>-31.52</v>
      </c>
    </row>
    <row r="664" spans="1:26" x14ac:dyDescent="0.2">
      <c r="A664" s="27">
        <v>44686</v>
      </c>
      <c r="B664" s="17">
        <v>967</v>
      </c>
      <c r="C664" s="14">
        <v>10.75</v>
      </c>
      <c r="D664" s="17">
        <v>228.715</v>
      </c>
      <c r="E664" s="17">
        <v>43.356999999999999</v>
      </c>
      <c r="F664" s="17">
        <v>173</v>
      </c>
      <c r="G664" s="17">
        <v>325.5</v>
      </c>
      <c r="H664" s="17">
        <v>86.894999999999996</v>
      </c>
      <c r="I664" s="17">
        <v>141.001</v>
      </c>
      <c r="J664" s="17">
        <v>2406.75</v>
      </c>
      <c r="K664" s="17">
        <v>265.10000000000002</v>
      </c>
      <c r="L664" s="17">
        <v>0.46579999999999999</v>
      </c>
      <c r="M664" s="17">
        <v>360</v>
      </c>
      <c r="N664" s="17">
        <v>379.55169999999998</v>
      </c>
      <c r="O664" s="17">
        <v>87650</v>
      </c>
      <c r="P664" s="17">
        <v>1128.3</v>
      </c>
      <c r="Q664" s="17">
        <v>0.82699999999999996</v>
      </c>
      <c r="R664" s="17">
        <v>7990.04</v>
      </c>
      <c r="S664" s="17">
        <v>51.704999999999998</v>
      </c>
      <c r="T664" s="17">
        <v>0.4</v>
      </c>
      <c r="U664" s="17">
        <v>-0.13</v>
      </c>
      <c r="V664" s="17">
        <v>-0.44800000000000001</v>
      </c>
      <c r="W664" s="17">
        <v>18918.53155</v>
      </c>
      <c r="X664" s="17">
        <v>8028</v>
      </c>
      <c r="Y664" s="17">
        <v>32.725000000000001</v>
      </c>
      <c r="Z664" s="17">
        <v>-32.25</v>
      </c>
    </row>
    <row r="665" spans="1:26" x14ac:dyDescent="0.2">
      <c r="A665" s="27">
        <v>44685</v>
      </c>
      <c r="B665" s="17">
        <v>909.04700000000003</v>
      </c>
      <c r="C665" s="14">
        <v>10.4</v>
      </c>
      <c r="D665" s="17">
        <v>243.91800000000001</v>
      </c>
      <c r="E665" s="17">
        <v>40.67</v>
      </c>
      <c r="F665" s="17">
        <v>161</v>
      </c>
      <c r="G665" s="17">
        <v>320.5</v>
      </c>
      <c r="H665" s="17">
        <v>88.62</v>
      </c>
      <c r="I665" s="17">
        <v>-160.50299999999999</v>
      </c>
      <c r="J665" s="17">
        <v>2322.4250000000002</v>
      </c>
      <c r="K665" s="17">
        <v>260.10000000000002</v>
      </c>
      <c r="L665" s="17">
        <v>0.48899999999999999</v>
      </c>
      <c r="M665" s="17">
        <v>377.79</v>
      </c>
      <c r="N665" s="17">
        <v>393.04050000000001</v>
      </c>
      <c r="O665" s="17">
        <v>105210.5</v>
      </c>
      <c r="P665" s="17">
        <v>1088.3</v>
      </c>
      <c r="Q665" s="17">
        <v>0.5</v>
      </c>
      <c r="R665" s="17">
        <v>6902.6350000000002</v>
      </c>
      <c r="S665" s="17">
        <v>56.637999999999998</v>
      </c>
      <c r="T665" s="17">
        <v>4.2999999999999997E-2</v>
      </c>
      <c r="U665" s="17">
        <v>-0.12479999999999999</v>
      </c>
      <c r="V665" s="17">
        <v>-0.47499999999999998</v>
      </c>
      <c r="W665" s="17">
        <v>31309.974440000002</v>
      </c>
      <c r="X665" s="17">
        <v>6696</v>
      </c>
      <c r="Y665" s="17">
        <v>31.39</v>
      </c>
      <c r="Z665" s="17">
        <v>-32.369999999999997</v>
      </c>
    </row>
    <row r="666" spans="1:26" x14ac:dyDescent="0.2">
      <c r="A666" s="27">
        <v>44684</v>
      </c>
      <c r="B666" s="17">
        <v>916.25</v>
      </c>
      <c r="C666" s="14">
        <v>9.9149999999999991</v>
      </c>
      <c r="D666" s="17">
        <v>251.52500000000001</v>
      </c>
      <c r="E666" s="17">
        <v>39.049999999999997</v>
      </c>
      <c r="F666" s="17">
        <v>164.5</v>
      </c>
      <c r="G666" s="17">
        <v>322</v>
      </c>
      <c r="H666" s="17">
        <v>108.093</v>
      </c>
      <c r="I666" s="17">
        <v>29.745000000000001</v>
      </c>
      <c r="J666" s="17">
        <v>2401.75</v>
      </c>
      <c r="K666" s="17">
        <v>285.10000000000002</v>
      </c>
      <c r="L666" s="17">
        <v>0.45679999999999998</v>
      </c>
      <c r="M666" s="17">
        <v>358.63799999999998</v>
      </c>
      <c r="N666" s="17">
        <v>419.69</v>
      </c>
      <c r="O666" s="17">
        <v>81010</v>
      </c>
      <c r="P666" s="17">
        <v>1064</v>
      </c>
      <c r="Q666" s="17">
        <v>0.745</v>
      </c>
      <c r="R666" s="17">
        <v>6932.4549999999999</v>
      </c>
      <c r="S666" s="17">
        <v>50.893000000000001</v>
      </c>
      <c r="T666" s="17">
        <v>0.51500000000000001</v>
      </c>
      <c r="U666" s="17">
        <v>-0.12870000000000001</v>
      </c>
      <c r="V666" s="17">
        <v>-0.41399999999999998</v>
      </c>
      <c r="W666" s="17">
        <v>31854.93348</v>
      </c>
      <c r="X666" s="17">
        <v>6696</v>
      </c>
      <c r="Y666" s="17">
        <v>31.51</v>
      </c>
      <c r="Z666" s="17">
        <v>-32.86</v>
      </c>
    </row>
    <row r="667" spans="1:26" x14ac:dyDescent="0.2">
      <c r="A667" s="27">
        <v>44683</v>
      </c>
      <c r="B667" s="17">
        <v>939.28499999999997</v>
      </c>
      <c r="C667" s="14">
        <v>10.275</v>
      </c>
      <c r="D667" s="17">
        <v>252.64500000000001</v>
      </c>
      <c r="E667" s="17">
        <v>38.674999999999997</v>
      </c>
      <c r="F667" s="17">
        <v>167.5</v>
      </c>
      <c r="G667" s="17">
        <v>305.47300000000001</v>
      </c>
      <c r="H667" s="17">
        <v>104.383</v>
      </c>
      <c r="I667" s="17">
        <v>80.748000000000005</v>
      </c>
      <c r="J667" s="17">
        <v>2449</v>
      </c>
      <c r="K667" s="17">
        <v>285.10000000000002</v>
      </c>
      <c r="L667" s="17">
        <v>0.4325</v>
      </c>
      <c r="M667" s="17">
        <v>357.28300000000002</v>
      </c>
      <c r="N667" s="17">
        <v>415.64001000000002</v>
      </c>
      <c r="O667" s="17">
        <v>69612.5</v>
      </c>
      <c r="P667" s="17">
        <v>1086</v>
      </c>
      <c r="Q667" s="17">
        <v>-8.5000000000000006E-2</v>
      </c>
      <c r="R667" s="17">
        <v>6922.75</v>
      </c>
      <c r="S667" s="17">
        <v>46.537999999999997</v>
      </c>
      <c r="T667" s="17">
        <v>0.57499999999999996</v>
      </c>
      <c r="U667" s="17">
        <v>-0.14399999999999999</v>
      </c>
      <c r="V667" s="17">
        <v>-0.39800000000000002</v>
      </c>
      <c r="W667" s="17">
        <v>32184.45306</v>
      </c>
      <c r="X667" s="17">
        <v>6539.3</v>
      </c>
      <c r="Y667" s="17">
        <v>31.78</v>
      </c>
      <c r="Z667" s="17">
        <v>-32.784999999999997</v>
      </c>
    </row>
    <row r="668" spans="1:26" x14ac:dyDescent="0.2">
      <c r="A668" s="27">
        <v>44680</v>
      </c>
      <c r="B668" s="17">
        <v>896.75</v>
      </c>
      <c r="C668" s="14">
        <v>10.52</v>
      </c>
      <c r="D668" s="17">
        <v>253</v>
      </c>
      <c r="E668" s="17">
        <v>39.963000000000001</v>
      </c>
      <c r="F668" s="17">
        <v>170</v>
      </c>
      <c r="G668" s="17">
        <v>310</v>
      </c>
      <c r="H668" s="17">
        <v>103.255</v>
      </c>
      <c r="I668" s="17">
        <v>-12.503</v>
      </c>
      <c r="J668" s="17">
        <v>2465</v>
      </c>
      <c r="K668" s="17">
        <v>293.10000000000002</v>
      </c>
      <c r="L668" s="17">
        <v>0.47</v>
      </c>
      <c r="M668" s="17">
        <v>360.75</v>
      </c>
      <c r="N668" s="17">
        <v>417.13</v>
      </c>
      <c r="O668" s="17">
        <v>70570</v>
      </c>
      <c r="P668" s="17">
        <v>1071</v>
      </c>
      <c r="Q668" s="17">
        <v>-8.5000000000000006E-2</v>
      </c>
      <c r="R668" s="17">
        <v>6951.95</v>
      </c>
      <c r="S668" s="17">
        <v>51.1</v>
      </c>
      <c r="T668" s="17">
        <v>0.55500000000000005</v>
      </c>
      <c r="U668" s="17">
        <v>-0.1527</v>
      </c>
      <c r="V668" s="17">
        <v>-0.48699999999999999</v>
      </c>
      <c r="W668" s="17">
        <v>23627.932499999999</v>
      </c>
      <c r="X668" s="17">
        <v>6520.3</v>
      </c>
      <c r="Y668" s="17">
        <v>32.51</v>
      </c>
      <c r="Z668" s="17">
        <v>-30.62</v>
      </c>
    </row>
    <row r="669" spans="1:26" x14ac:dyDescent="0.2">
      <c r="A669" s="27">
        <v>44679</v>
      </c>
      <c r="B669" s="17">
        <v>978</v>
      </c>
      <c r="C669" s="14">
        <v>10.79</v>
      </c>
      <c r="D669" s="17">
        <v>263</v>
      </c>
      <c r="E669" s="17">
        <v>39.313000000000002</v>
      </c>
      <c r="F669" s="17">
        <v>171.32499999999999</v>
      </c>
      <c r="G669" s="17">
        <v>315</v>
      </c>
      <c r="H669" s="17">
        <v>105.583</v>
      </c>
      <c r="I669" s="17">
        <v>152.001</v>
      </c>
      <c r="J669" s="17">
        <v>2541.25</v>
      </c>
      <c r="K669" s="17">
        <v>285.10000000000002</v>
      </c>
      <c r="L669" s="17">
        <v>0.43169999999999997</v>
      </c>
      <c r="M669" s="17">
        <v>362.55</v>
      </c>
      <c r="N669" s="17">
        <v>556.42273</v>
      </c>
      <c r="O669" s="17">
        <v>60890</v>
      </c>
      <c r="P669" s="17">
        <v>1134.8</v>
      </c>
      <c r="Q669" s="17">
        <v>0.05</v>
      </c>
      <c r="R669" s="17">
        <v>7037.3149999999996</v>
      </c>
      <c r="S669" s="17">
        <v>52.314999999999998</v>
      </c>
      <c r="T669" s="17">
        <v>0.17499999999999999</v>
      </c>
      <c r="U669" s="17">
        <v>-0.10199999999999999</v>
      </c>
      <c r="V669" s="17">
        <v>-0.27500000000000002</v>
      </c>
      <c r="W669" s="17">
        <v>24085.852480000001</v>
      </c>
      <c r="X669" s="17">
        <v>6228</v>
      </c>
      <c r="Y669" s="17">
        <v>32.185000000000002</v>
      </c>
      <c r="Z669" s="17">
        <v>-30.37</v>
      </c>
    </row>
    <row r="670" spans="1:26" x14ac:dyDescent="0.2">
      <c r="A670" s="27">
        <v>44678</v>
      </c>
      <c r="B670" s="17">
        <v>915.12800000000004</v>
      </c>
      <c r="C670" s="14">
        <v>10.62</v>
      </c>
      <c r="D670" s="17">
        <v>258.435</v>
      </c>
      <c r="E670" s="17">
        <v>38.948</v>
      </c>
      <c r="F670" s="17">
        <v>160.80000000000001</v>
      </c>
      <c r="G670" s="17">
        <v>311.53500000000003</v>
      </c>
      <c r="H670" s="17">
        <v>94.254999999999995</v>
      </c>
      <c r="I670" s="17">
        <v>154.5</v>
      </c>
      <c r="J670" s="17">
        <v>2494</v>
      </c>
      <c r="K670" s="17">
        <v>285.10000000000002</v>
      </c>
      <c r="L670" s="17">
        <v>0.32519999999999999</v>
      </c>
      <c r="M670" s="17">
        <v>338.57</v>
      </c>
      <c r="N670" s="17">
        <v>485.07900999999998</v>
      </c>
      <c r="O670" s="17">
        <v>45140</v>
      </c>
      <c r="P670" s="17">
        <v>1120</v>
      </c>
      <c r="Q670" s="17">
        <v>1.1499999999999999</v>
      </c>
      <c r="R670" s="17">
        <v>7111.8149999999996</v>
      </c>
      <c r="S670" s="17">
        <v>56.445</v>
      </c>
      <c r="T670" s="17">
        <v>1.1950000000000001</v>
      </c>
      <c r="U670" s="17">
        <v>-9.7500000000000003E-2</v>
      </c>
      <c r="V670" s="17">
        <v>-6.9000000000000006E-2</v>
      </c>
      <c r="W670" s="17">
        <v>29812.013319999998</v>
      </c>
      <c r="X670" s="17">
        <v>6567.7</v>
      </c>
      <c r="Y670" s="17">
        <v>29.72</v>
      </c>
      <c r="Z670" s="17">
        <v>-30.47</v>
      </c>
    </row>
    <row r="671" spans="1:26" x14ac:dyDescent="0.2">
      <c r="A671" s="27">
        <v>44677</v>
      </c>
      <c r="B671" s="17">
        <v>893.66499999999996</v>
      </c>
      <c r="C671" s="14">
        <v>10.18</v>
      </c>
      <c r="D671" s="17">
        <v>267</v>
      </c>
      <c r="E671" s="17">
        <v>36.012</v>
      </c>
      <c r="F671" s="17">
        <v>158.01</v>
      </c>
      <c r="G671" s="17">
        <v>302.755</v>
      </c>
      <c r="H671" s="17">
        <v>70.168000000000006</v>
      </c>
      <c r="I671" s="17">
        <v>243.49700000000001</v>
      </c>
      <c r="J671" s="17">
        <v>2432.5</v>
      </c>
      <c r="K671" s="17">
        <v>270.10000000000002</v>
      </c>
      <c r="L671" s="17">
        <v>0.309</v>
      </c>
      <c r="M671" s="17">
        <v>314.85000000000002</v>
      </c>
      <c r="N671" s="17">
        <v>328.88501000000002</v>
      </c>
      <c r="O671" s="17">
        <v>48620</v>
      </c>
      <c r="P671" s="17">
        <v>1117</v>
      </c>
      <c r="Q671" s="17">
        <v>1.6319999999999999</v>
      </c>
      <c r="R671" s="17">
        <v>6801.6279999999997</v>
      </c>
      <c r="S671" s="17">
        <v>51.024999999999999</v>
      </c>
      <c r="T671" s="17">
        <v>1.44</v>
      </c>
      <c r="U671" s="17">
        <v>-0.1575</v>
      </c>
      <c r="V671" s="17">
        <v>-0.217</v>
      </c>
      <c r="W671" s="17">
        <v>24969.942429999999</v>
      </c>
      <c r="X671" s="17">
        <v>6450.6</v>
      </c>
      <c r="Y671" s="17">
        <v>28.87</v>
      </c>
      <c r="Z671" s="17">
        <v>-26.983000000000001</v>
      </c>
    </row>
    <row r="672" spans="1:26" x14ac:dyDescent="0.2">
      <c r="A672" s="27">
        <v>44676</v>
      </c>
      <c r="B672" s="17">
        <v>883.25</v>
      </c>
      <c r="C672" s="14">
        <v>10.26</v>
      </c>
      <c r="D672" s="17">
        <v>339.33</v>
      </c>
      <c r="E672" s="17">
        <v>36.1</v>
      </c>
      <c r="F672" s="17">
        <v>155.5</v>
      </c>
      <c r="G672" s="17">
        <v>295</v>
      </c>
      <c r="H672" s="17">
        <v>86.177999999999997</v>
      </c>
      <c r="I672" s="17">
        <v>219.00200000000001</v>
      </c>
      <c r="J672" s="17">
        <v>2437.5</v>
      </c>
      <c r="K672" s="17">
        <v>275.10000000000002</v>
      </c>
      <c r="L672" s="17">
        <v>0.35399999999999998</v>
      </c>
      <c r="M672" s="17">
        <v>310.04500000000002</v>
      </c>
      <c r="N672" s="17">
        <v>309.935</v>
      </c>
      <c r="O672" s="17">
        <v>72740</v>
      </c>
      <c r="P672" s="17">
        <v>1063</v>
      </c>
      <c r="Q672" s="17">
        <v>1.3</v>
      </c>
      <c r="R672" s="17">
        <v>6522.55</v>
      </c>
      <c r="S672" s="17">
        <v>52.25</v>
      </c>
      <c r="T672" s="17">
        <v>0.85</v>
      </c>
      <c r="U672" s="17">
        <v>-0.122</v>
      </c>
      <c r="V672" s="17">
        <v>-0.14499999999999999</v>
      </c>
      <c r="W672" s="17">
        <v>26057.053889999999</v>
      </c>
      <c r="X672" s="17">
        <v>7292.1</v>
      </c>
      <c r="Y672" s="17">
        <v>28.943000000000001</v>
      </c>
      <c r="Z672" s="17">
        <v>-25.16</v>
      </c>
    </row>
    <row r="673" spans="1:26" x14ac:dyDescent="0.2">
      <c r="A673" s="27">
        <v>44673</v>
      </c>
      <c r="B673" s="17">
        <v>887</v>
      </c>
      <c r="C673" s="14">
        <v>10.210000000000001</v>
      </c>
      <c r="D673" s="17">
        <v>296.38</v>
      </c>
      <c r="E673" s="17">
        <v>35.677</v>
      </c>
      <c r="F673" s="17">
        <v>156.94999999999999</v>
      </c>
      <c r="G673" s="17">
        <v>297.995</v>
      </c>
      <c r="H673" s="17">
        <v>90.128</v>
      </c>
      <c r="I673" s="17">
        <v>365.25299999999999</v>
      </c>
      <c r="J673" s="17">
        <v>2432.5</v>
      </c>
      <c r="K673" s="17">
        <v>280.10000000000002</v>
      </c>
      <c r="L673" s="17">
        <v>0.35770000000000002</v>
      </c>
      <c r="M673" s="17">
        <v>313.62</v>
      </c>
      <c r="N673" s="17">
        <v>308.29500999999999</v>
      </c>
      <c r="O673" s="17">
        <v>58828.5</v>
      </c>
      <c r="P673" s="17">
        <v>1074.8</v>
      </c>
      <c r="Q673" s="17">
        <v>0.65800000000000003</v>
      </c>
      <c r="R673" s="17">
        <v>6927.15</v>
      </c>
      <c r="S673" s="17">
        <v>52.558</v>
      </c>
      <c r="T673" s="17">
        <v>-0.505</v>
      </c>
      <c r="U673" s="17">
        <v>-0.1007</v>
      </c>
      <c r="V673" s="17">
        <v>0.05</v>
      </c>
      <c r="W673" s="17">
        <v>23178.483230000002</v>
      </c>
      <c r="X673" s="17">
        <v>7844</v>
      </c>
      <c r="Y673" s="17">
        <v>29.128</v>
      </c>
      <c r="Z673" s="17">
        <v>-24.818999999999999</v>
      </c>
    </row>
    <row r="674" spans="1:26" x14ac:dyDescent="0.2">
      <c r="A674" s="27">
        <v>44672</v>
      </c>
      <c r="B674" s="17">
        <v>808.57299999999998</v>
      </c>
      <c r="C674" s="14">
        <v>9.7029999999999994</v>
      </c>
      <c r="D674" s="17">
        <v>247.17500000000001</v>
      </c>
      <c r="E674" s="17">
        <v>35.563000000000002</v>
      </c>
      <c r="F674" s="17">
        <v>158.62</v>
      </c>
      <c r="G674" s="17">
        <v>302.75</v>
      </c>
      <c r="H674" s="17">
        <v>25.954999999999998</v>
      </c>
      <c r="I674" s="17">
        <v>193.25299999999999</v>
      </c>
      <c r="J674" s="17">
        <v>2417.5</v>
      </c>
      <c r="K674" s="17">
        <v>240.2</v>
      </c>
      <c r="L674" s="17">
        <v>0.33200000000000002</v>
      </c>
      <c r="M674" s="17">
        <v>312.78500000000003</v>
      </c>
      <c r="N674" s="17">
        <v>307.73953</v>
      </c>
      <c r="O674" s="17">
        <v>37194.300000000003</v>
      </c>
      <c r="P674" s="17">
        <v>1073.7</v>
      </c>
      <c r="Q674" s="17">
        <v>0.34799999999999998</v>
      </c>
      <c r="R674" s="17">
        <v>6222.4</v>
      </c>
      <c r="S674" s="17">
        <v>53.14</v>
      </c>
      <c r="T674" s="17">
        <v>-0.58499999999999996</v>
      </c>
      <c r="U674" s="17">
        <v>-0.1305</v>
      </c>
      <c r="V674" s="17">
        <v>6.8000000000000005E-2</v>
      </c>
      <c r="W674" s="17">
        <v>23712.2333</v>
      </c>
      <c r="X674" s="17">
        <v>6338.5</v>
      </c>
      <c r="Y674" s="17">
        <v>29.37</v>
      </c>
      <c r="Z674" s="17">
        <v>-24.93</v>
      </c>
    </row>
    <row r="675" spans="1:26" x14ac:dyDescent="0.2">
      <c r="A675" s="27">
        <v>44671</v>
      </c>
      <c r="B675" s="17">
        <v>876.70799999999997</v>
      </c>
      <c r="C675" s="14">
        <v>8.4499999999999993</v>
      </c>
      <c r="D675" s="17">
        <v>246.36500000000001</v>
      </c>
      <c r="E675" s="17">
        <v>32.85</v>
      </c>
      <c r="F675" s="17">
        <v>156</v>
      </c>
      <c r="G675" s="17">
        <v>300.42500000000001</v>
      </c>
      <c r="H675" s="17">
        <v>31.114999999999998</v>
      </c>
      <c r="I675" s="17">
        <v>167.00299999999999</v>
      </c>
      <c r="J675" s="17">
        <v>2292.5</v>
      </c>
      <c r="K675" s="17">
        <v>235.1</v>
      </c>
      <c r="L675" s="17">
        <v>0.35299999999999998</v>
      </c>
      <c r="M675" s="17">
        <v>300.5</v>
      </c>
      <c r="N675" s="17">
        <v>305.09044999999998</v>
      </c>
      <c r="O675" s="17">
        <v>36045</v>
      </c>
      <c r="P675" s="17">
        <v>1017</v>
      </c>
      <c r="Q675" s="17">
        <v>0.375</v>
      </c>
      <c r="R675" s="17">
        <v>6085.11</v>
      </c>
      <c r="S675" s="17">
        <v>50.5</v>
      </c>
      <c r="T675" s="17">
        <v>-0.25</v>
      </c>
      <c r="U675" s="17">
        <v>-0.108</v>
      </c>
      <c r="V675" s="17">
        <v>0.1</v>
      </c>
      <c r="W675" s="17">
        <v>22671.74294</v>
      </c>
      <c r="X675" s="17">
        <v>4473.8</v>
      </c>
      <c r="Y675" s="17">
        <v>27.175000000000001</v>
      </c>
      <c r="Z675" s="17">
        <v>-22.4</v>
      </c>
    </row>
    <row r="676" spans="1:26" x14ac:dyDescent="0.2">
      <c r="A676" s="27">
        <v>44670</v>
      </c>
      <c r="B676" s="17">
        <v>845</v>
      </c>
      <c r="C676" s="14">
        <v>8.4499999999999993</v>
      </c>
      <c r="D676" s="17">
        <v>238</v>
      </c>
      <c r="E676" s="17">
        <v>32.832999999999998</v>
      </c>
      <c r="F676" s="17">
        <v>150.94499999999999</v>
      </c>
      <c r="G676" s="17">
        <v>303.61399999999998</v>
      </c>
      <c r="H676" s="17">
        <v>27.367999999999999</v>
      </c>
      <c r="I676" s="17">
        <v>229.249</v>
      </c>
      <c r="J676" s="17">
        <v>2268.81</v>
      </c>
      <c r="K676" s="17">
        <v>235.1</v>
      </c>
      <c r="L676" s="17">
        <v>0.34970000000000001</v>
      </c>
      <c r="M676" s="17">
        <v>301.49</v>
      </c>
      <c r="N676" s="17">
        <v>294.51125999999999</v>
      </c>
      <c r="O676" s="17">
        <v>38048.5</v>
      </c>
      <c r="P676" s="17">
        <v>1023</v>
      </c>
      <c r="Q676" s="17">
        <v>1.1559999999999999</v>
      </c>
      <c r="R676" s="17">
        <v>6109.5</v>
      </c>
      <c r="S676" s="17">
        <v>52.295000000000002</v>
      </c>
      <c r="T676" s="17">
        <v>-1.2E-2</v>
      </c>
      <c r="U676" s="17">
        <v>-0.10199999999999999</v>
      </c>
      <c r="V676" s="17">
        <v>0.185</v>
      </c>
      <c r="W676" s="17">
        <v>29594.964469999999</v>
      </c>
      <c r="X676" s="17">
        <v>4040.8</v>
      </c>
      <c r="Y676" s="17">
        <v>27.004999999999999</v>
      </c>
      <c r="Z676" s="17">
        <v>-22.486999999999998</v>
      </c>
    </row>
    <row r="677" spans="1:26" x14ac:dyDescent="0.2">
      <c r="A677" s="27">
        <v>44669</v>
      </c>
      <c r="B677" s="17">
        <v>835.88800000000003</v>
      </c>
      <c r="C677" s="14">
        <v>8.7249999999999996</v>
      </c>
      <c r="D677" s="17">
        <v>249.67</v>
      </c>
      <c r="E677" s="17">
        <v>32.463000000000001</v>
      </c>
      <c r="F677" s="17">
        <v>151.05500000000001</v>
      </c>
      <c r="G677" s="17">
        <v>307.5</v>
      </c>
      <c r="H677" s="17">
        <v>38.588000000000001</v>
      </c>
      <c r="I677" s="17">
        <v>30.498999999999999</v>
      </c>
      <c r="J677" s="17">
        <v>2217</v>
      </c>
      <c r="K677" s="17">
        <v>235.1</v>
      </c>
      <c r="L677" s="17">
        <v>0.3322</v>
      </c>
      <c r="M677" s="17">
        <v>302.125</v>
      </c>
      <c r="N677" s="17">
        <v>291.80853000000002</v>
      </c>
      <c r="O677" s="17">
        <v>29320.5</v>
      </c>
      <c r="P677" s="17">
        <v>1037</v>
      </c>
      <c r="Q677" s="17">
        <v>-0.27500000000000002</v>
      </c>
      <c r="R677" s="17">
        <v>6053.39</v>
      </c>
      <c r="S677" s="17">
        <v>54.887999999999998</v>
      </c>
      <c r="T677" s="17">
        <v>-0.6</v>
      </c>
      <c r="U677" s="17">
        <v>-0.10050000000000001</v>
      </c>
      <c r="V677" s="17">
        <v>0.44900000000000001</v>
      </c>
      <c r="W677" s="17">
        <v>32682.042959999999</v>
      </c>
      <c r="X677" s="17">
        <v>2507.4</v>
      </c>
      <c r="Y677" s="17">
        <v>27.37</v>
      </c>
      <c r="Z677" s="17">
        <v>-22.34</v>
      </c>
    </row>
    <row r="678" spans="1:26" x14ac:dyDescent="0.2">
      <c r="A678" s="27">
        <v>44666</v>
      </c>
      <c r="B678" s="17">
        <v>802.09299999999996</v>
      </c>
      <c r="C678" s="14">
        <v>8.8450000000000006</v>
      </c>
      <c r="D678" s="17">
        <v>246.67</v>
      </c>
      <c r="E678" s="17">
        <v>34.448</v>
      </c>
      <c r="F678" s="17">
        <v>151.5</v>
      </c>
      <c r="G678" s="17">
        <v>307.5</v>
      </c>
      <c r="H678" s="17">
        <v>28.75</v>
      </c>
      <c r="I678" s="17">
        <v>92.506</v>
      </c>
      <c r="J678" s="17">
        <v>2242.75</v>
      </c>
      <c r="K678" s="17">
        <v>244.3</v>
      </c>
      <c r="L678" s="17">
        <v>0.3725</v>
      </c>
      <c r="M678" s="17">
        <v>301.91500000000002</v>
      </c>
      <c r="N678" s="17">
        <v>294.42151000000001</v>
      </c>
      <c r="O678" s="17">
        <v>26630</v>
      </c>
      <c r="P678" s="17">
        <v>1035.8</v>
      </c>
      <c r="Q678" s="17">
        <v>-0.27500000000000002</v>
      </c>
      <c r="R678" s="17">
        <v>6133.25</v>
      </c>
      <c r="S678" s="17">
        <v>56</v>
      </c>
      <c r="T678" s="17">
        <v>-0.85</v>
      </c>
      <c r="U678" s="17">
        <v>-0.10440000000000001</v>
      </c>
      <c r="V678" s="17">
        <v>0.56100000000000005</v>
      </c>
      <c r="W678" s="17">
        <v>27593.313839999999</v>
      </c>
      <c r="X678" s="17">
        <v>2614.3000000000002</v>
      </c>
      <c r="Y678" s="17">
        <v>27.478000000000002</v>
      </c>
      <c r="Z678" s="17">
        <v>-22.695</v>
      </c>
    </row>
    <row r="679" spans="1:26" x14ac:dyDescent="0.2">
      <c r="A679" s="27">
        <v>44665</v>
      </c>
      <c r="B679" s="17">
        <v>814.42200000000003</v>
      </c>
      <c r="C679" s="14">
        <v>8.8450000000000006</v>
      </c>
      <c r="D679" s="17">
        <v>249</v>
      </c>
      <c r="E679" s="17">
        <v>35.344999999999999</v>
      </c>
      <c r="F679" s="17">
        <v>151.5</v>
      </c>
      <c r="G679" s="17">
        <v>307.935</v>
      </c>
      <c r="H679" s="17">
        <v>30.007999999999999</v>
      </c>
      <c r="I679" s="17">
        <v>137.75399999999999</v>
      </c>
      <c r="J679" s="17">
        <v>2242.75</v>
      </c>
      <c r="K679" s="17">
        <v>244.3</v>
      </c>
      <c r="L679" s="17">
        <v>0.38569999999999999</v>
      </c>
      <c r="M679" s="17">
        <v>302.70999999999998</v>
      </c>
      <c r="N679" s="17">
        <v>294.5</v>
      </c>
      <c r="O679" s="17">
        <v>25257.3</v>
      </c>
      <c r="P679" s="17">
        <v>1037.0999999999999</v>
      </c>
      <c r="Q679" s="17">
        <v>-0.27500000000000002</v>
      </c>
      <c r="R679" s="17">
        <v>5846.6270000000004</v>
      </c>
      <c r="S679" s="17">
        <v>53.323</v>
      </c>
      <c r="T679" s="17">
        <v>-0.79200000000000004</v>
      </c>
      <c r="U679" s="17">
        <v>-0.15870000000000001</v>
      </c>
      <c r="V679" s="17">
        <v>0.53</v>
      </c>
      <c r="W679" s="17">
        <v>31040.95292</v>
      </c>
      <c r="X679" s="17">
        <v>2614.3000000000002</v>
      </c>
      <c r="Y679" s="17">
        <v>27.504999999999999</v>
      </c>
      <c r="Z679" s="17">
        <v>-22.934999999999999</v>
      </c>
    </row>
    <row r="680" spans="1:26" x14ac:dyDescent="0.2">
      <c r="A680" s="27">
        <v>44664</v>
      </c>
      <c r="B680" s="17">
        <v>864.31500000000005</v>
      </c>
      <c r="C680" s="14">
        <v>9.2149999999999999</v>
      </c>
      <c r="D680" s="17">
        <v>248.83</v>
      </c>
      <c r="E680" s="17">
        <v>35.938000000000002</v>
      </c>
      <c r="F680" s="17">
        <v>155</v>
      </c>
      <c r="G680" s="17">
        <v>309.30500000000001</v>
      </c>
      <c r="H680" s="17">
        <v>28.902999999999999</v>
      </c>
      <c r="I680" s="17">
        <v>57.253999999999998</v>
      </c>
      <c r="J680" s="17">
        <v>2241.625</v>
      </c>
      <c r="K680" s="17">
        <v>244.3</v>
      </c>
      <c r="L680" s="17">
        <v>0.3503</v>
      </c>
      <c r="M680" s="17">
        <v>298.66000000000003</v>
      </c>
      <c r="N680" s="17">
        <v>285.0899</v>
      </c>
      <c r="O680" s="17">
        <v>23760</v>
      </c>
      <c r="P680" s="17">
        <v>1052.4000000000001</v>
      </c>
      <c r="Q680" s="17">
        <v>-0.5</v>
      </c>
      <c r="R680" s="17">
        <v>5492</v>
      </c>
      <c r="S680" s="17">
        <v>57.817999999999998</v>
      </c>
      <c r="T680" s="17">
        <v>0.88</v>
      </c>
      <c r="U680" s="17">
        <v>-0.14899999999999999</v>
      </c>
      <c r="V680" s="17">
        <v>0.32200000000000001</v>
      </c>
      <c r="W680" s="17">
        <v>29658.81408</v>
      </c>
      <c r="X680" s="17">
        <v>3120</v>
      </c>
      <c r="Y680" s="17">
        <v>27.515000000000001</v>
      </c>
      <c r="Z680" s="17">
        <v>-20.22</v>
      </c>
    </row>
    <row r="681" spans="1:26" x14ac:dyDescent="0.2">
      <c r="A681" s="27">
        <v>44663</v>
      </c>
      <c r="B681" s="17">
        <v>810.16</v>
      </c>
      <c r="C681" s="14">
        <v>9.1449999999999996</v>
      </c>
      <c r="D681" s="17">
        <v>253.215</v>
      </c>
      <c r="E681" s="17">
        <v>35.950000000000003</v>
      </c>
      <c r="F681" s="17">
        <v>154.5</v>
      </c>
      <c r="G681" s="17">
        <v>308.36</v>
      </c>
      <c r="H681" s="17">
        <v>28</v>
      </c>
      <c r="I681" s="17">
        <v>68.501999999999995</v>
      </c>
      <c r="J681" s="17">
        <v>2283.25</v>
      </c>
      <c r="K681" s="17">
        <v>241.8</v>
      </c>
      <c r="L681" s="17">
        <v>0.3377</v>
      </c>
      <c r="M681" s="17">
        <v>300.86500000000001</v>
      </c>
      <c r="N681" s="17">
        <v>319.05047999999999</v>
      </c>
      <c r="O681" s="17">
        <v>25085</v>
      </c>
      <c r="P681" s="17">
        <v>1095.3</v>
      </c>
      <c r="Q681" s="17">
        <v>-0.51200000000000001</v>
      </c>
      <c r="R681" s="17">
        <v>4914</v>
      </c>
      <c r="S681" s="17">
        <v>59.52</v>
      </c>
      <c r="T681" s="17">
        <v>1.45</v>
      </c>
      <c r="U681" s="17">
        <v>-0.125</v>
      </c>
      <c r="V681" s="17">
        <v>0.40300000000000002</v>
      </c>
      <c r="W681" s="17">
        <v>29545.97423</v>
      </c>
      <c r="X681" s="17">
        <v>4700</v>
      </c>
      <c r="Y681" s="17">
        <v>25.187999999999999</v>
      </c>
      <c r="Z681" s="17">
        <v>-19.983000000000001</v>
      </c>
    </row>
    <row r="682" spans="1:26" x14ac:dyDescent="0.2">
      <c r="A682" s="27">
        <v>44662</v>
      </c>
      <c r="B682" s="17">
        <v>819.72</v>
      </c>
      <c r="C682" s="14">
        <v>9.1750000000000007</v>
      </c>
      <c r="D682" s="17">
        <v>242.06</v>
      </c>
      <c r="E682" s="17">
        <v>32.024999999999999</v>
      </c>
      <c r="F682" s="17">
        <v>160</v>
      </c>
      <c r="G682" s="17">
        <v>307.70999999999998</v>
      </c>
      <c r="H682" s="17">
        <v>37.213000000000001</v>
      </c>
      <c r="I682" s="17">
        <v>73.748000000000005</v>
      </c>
      <c r="J682" s="17">
        <v>2183.75</v>
      </c>
      <c r="K682" s="17">
        <v>229.3</v>
      </c>
      <c r="L682" s="17">
        <v>0.36</v>
      </c>
      <c r="M682" s="17">
        <v>295.01499999999999</v>
      </c>
      <c r="N682" s="17">
        <v>326.57628999999997</v>
      </c>
      <c r="O682" s="17">
        <v>31130</v>
      </c>
      <c r="P682" s="17">
        <v>1105.8</v>
      </c>
      <c r="Q682" s="17">
        <v>0.36299999999999999</v>
      </c>
      <c r="R682" s="17">
        <v>5752.85</v>
      </c>
      <c r="S682" s="17">
        <v>57.536000000000001</v>
      </c>
      <c r="T682" s="17">
        <v>1.26</v>
      </c>
      <c r="U682" s="17">
        <v>-9.4E-2</v>
      </c>
      <c r="V682" s="17">
        <v>0.51</v>
      </c>
      <c r="W682" s="17">
        <v>31129.533009999999</v>
      </c>
      <c r="X682" s="17">
        <v>4612.8</v>
      </c>
      <c r="Y682" s="17">
        <v>25.66</v>
      </c>
      <c r="Z682" s="17">
        <v>-20.704999999999998</v>
      </c>
    </row>
    <row r="683" spans="1:26" x14ac:dyDescent="0.2">
      <c r="A683" s="27">
        <v>44659</v>
      </c>
      <c r="B683" s="17">
        <v>846.46500000000003</v>
      </c>
      <c r="C683" s="14">
        <v>9.4</v>
      </c>
      <c r="D683" s="17">
        <v>245.81</v>
      </c>
      <c r="E683" s="17">
        <v>33.549999999999997</v>
      </c>
      <c r="F683" s="17">
        <v>162.38499999999999</v>
      </c>
      <c r="G683" s="17">
        <v>310.5</v>
      </c>
      <c r="H683" s="17">
        <v>31.765000000000001</v>
      </c>
      <c r="I683" s="17">
        <v>135.994</v>
      </c>
      <c r="J683" s="17">
        <v>2235.375</v>
      </c>
      <c r="K683" s="17">
        <v>231.8</v>
      </c>
      <c r="L683" s="17">
        <v>0.30580000000000002</v>
      </c>
      <c r="M683" s="17">
        <v>296.81</v>
      </c>
      <c r="N683" s="17">
        <v>336.25986</v>
      </c>
      <c r="O683" s="17">
        <v>31490</v>
      </c>
      <c r="P683" s="17">
        <v>1150.8</v>
      </c>
      <c r="Q683" s="17">
        <v>-0.5</v>
      </c>
      <c r="R683" s="17">
        <v>6981.5749999999998</v>
      </c>
      <c r="S683" s="17">
        <v>54.255000000000003</v>
      </c>
      <c r="T683" s="17">
        <v>1.175</v>
      </c>
      <c r="U683" s="17">
        <v>-0.10249999999999999</v>
      </c>
      <c r="V683" s="17">
        <v>0.69499999999999995</v>
      </c>
      <c r="W683" s="17">
        <v>30399.493859999999</v>
      </c>
      <c r="X683" s="17">
        <v>3240.9</v>
      </c>
      <c r="Y683" s="17">
        <v>25.7</v>
      </c>
      <c r="Z683" s="17">
        <v>-20.67</v>
      </c>
    </row>
    <row r="684" spans="1:26" x14ac:dyDescent="0.2">
      <c r="A684" s="27">
        <v>44658</v>
      </c>
      <c r="B684" s="17">
        <v>865.35</v>
      </c>
      <c r="C684" s="14">
        <v>9.0399999999999991</v>
      </c>
      <c r="D684" s="17">
        <v>266.48500000000001</v>
      </c>
      <c r="E684" s="17">
        <v>34.25</v>
      </c>
      <c r="F684" s="17">
        <v>164.5</v>
      </c>
      <c r="G684" s="17">
        <v>321.33300000000003</v>
      </c>
      <c r="H684" s="17">
        <v>29.965</v>
      </c>
      <c r="I684" s="17">
        <v>159.001</v>
      </c>
      <c r="J684" s="17">
        <v>2259.9499999999998</v>
      </c>
      <c r="K684" s="17">
        <v>222.3</v>
      </c>
      <c r="L684" s="17">
        <v>0.29449999999999998</v>
      </c>
      <c r="M684" s="17">
        <v>299.97500000000002</v>
      </c>
      <c r="N684" s="17">
        <v>354.42725000000002</v>
      </c>
      <c r="O684" s="17">
        <v>35495</v>
      </c>
      <c r="P684" s="17">
        <v>1172</v>
      </c>
      <c r="Q684" s="17">
        <v>-1.1499999999999999</v>
      </c>
      <c r="R684" s="17">
        <v>6456</v>
      </c>
      <c r="S684" s="17">
        <v>58.183</v>
      </c>
      <c r="T684" s="17">
        <v>1.0369999999999999</v>
      </c>
      <c r="U684" s="17">
        <v>-0.1</v>
      </c>
      <c r="V684" s="17">
        <v>0.73499999999999999</v>
      </c>
      <c r="W684" s="17">
        <v>31008.683379999999</v>
      </c>
      <c r="X684" s="17">
        <v>3207.8</v>
      </c>
      <c r="Y684" s="17">
        <v>25.91</v>
      </c>
      <c r="Z684" s="17">
        <v>-20.43</v>
      </c>
    </row>
    <row r="685" spans="1:26" x14ac:dyDescent="0.2">
      <c r="A685" s="27">
        <v>44657</v>
      </c>
      <c r="B685" s="17">
        <v>808.83</v>
      </c>
      <c r="C685" s="14">
        <v>8.6050000000000004</v>
      </c>
      <c r="D685" s="17">
        <v>259</v>
      </c>
      <c r="E685" s="17">
        <v>32.475000000000001</v>
      </c>
      <c r="F685" s="17">
        <v>160.5</v>
      </c>
      <c r="G685" s="17">
        <v>296.93299999999999</v>
      </c>
      <c r="H685" s="17">
        <v>25.338999999999999</v>
      </c>
      <c r="I685" s="17">
        <v>116.501</v>
      </c>
      <c r="J685" s="17">
        <v>2185</v>
      </c>
      <c r="K685" s="17">
        <v>215</v>
      </c>
      <c r="L685" s="17">
        <v>0.2928</v>
      </c>
      <c r="M685" s="17">
        <v>284.92500000000001</v>
      </c>
      <c r="N685" s="17">
        <v>357.98059000000001</v>
      </c>
      <c r="O685" s="17">
        <v>31928</v>
      </c>
      <c r="P685" s="17">
        <v>1137</v>
      </c>
      <c r="Q685" s="17">
        <v>-1</v>
      </c>
      <c r="R685" s="17">
        <v>7005.43</v>
      </c>
      <c r="S685" s="17">
        <v>56.844999999999999</v>
      </c>
      <c r="T685" s="17">
        <v>1.2629999999999999</v>
      </c>
      <c r="U685" s="17">
        <v>-7.2999999999999995E-2</v>
      </c>
      <c r="V685" s="17">
        <v>0.82399999999999995</v>
      </c>
      <c r="W685" s="17">
        <v>32456.513630000001</v>
      </c>
      <c r="X685" s="17">
        <v>3141.5</v>
      </c>
      <c r="Y685" s="17">
        <v>24.62</v>
      </c>
      <c r="Z685" s="17">
        <v>-19.035</v>
      </c>
    </row>
    <row r="686" spans="1:26" x14ac:dyDescent="0.2">
      <c r="A686" s="27">
        <v>44656</v>
      </c>
      <c r="B686" s="17">
        <v>811.25</v>
      </c>
      <c r="C686" s="14">
        <v>8.4580000000000002</v>
      </c>
      <c r="D686" s="17">
        <v>241.81</v>
      </c>
      <c r="E686" s="17">
        <v>30.402999999999999</v>
      </c>
      <c r="F686" s="17">
        <v>160</v>
      </c>
      <c r="G686" s="17">
        <v>293.16000000000003</v>
      </c>
      <c r="H686" s="17">
        <v>19.992999999999999</v>
      </c>
      <c r="I686" s="17">
        <v>103.502</v>
      </c>
      <c r="J686" s="17">
        <v>2145</v>
      </c>
      <c r="K686" s="17">
        <v>215.1</v>
      </c>
      <c r="L686" s="17">
        <v>0.29249999999999998</v>
      </c>
      <c r="M686" s="17">
        <v>264.83499999999998</v>
      </c>
      <c r="N686" s="17">
        <v>374.35718000000003</v>
      </c>
      <c r="O686" s="17">
        <v>31820</v>
      </c>
      <c r="P686" s="17">
        <v>1168.3</v>
      </c>
      <c r="Q686" s="17">
        <v>-0.97499999999999998</v>
      </c>
      <c r="R686" s="17">
        <v>6762.5</v>
      </c>
      <c r="S686" s="17">
        <v>52.05</v>
      </c>
      <c r="T686" s="17">
        <v>1.2330000000000001</v>
      </c>
      <c r="U686" s="17">
        <v>-7.3499999999999996E-2</v>
      </c>
      <c r="V686" s="17">
        <v>0.88200000000000001</v>
      </c>
      <c r="W686" s="17">
        <v>36191.484779999999</v>
      </c>
      <c r="X686" s="17">
        <v>2568</v>
      </c>
      <c r="Y686" s="17">
        <v>24.45</v>
      </c>
      <c r="Z686" s="17">
        <v>-17.809999999999999</v>
      </c>
    </row>
    <row r="687" spans="1:26" x14ac:dyDescent="0.2">
      <c r="A687" s="27">
        <v>44655</v>
      </c>
      <c r="B687" s="17">
        <v>805.55700000000002</v>
      </c>
      <c r="C687" s="14">
        <v>8.2080000000000002</v>
      </c>
      <c r="D687" s="17">
        <v>241.36</v>
      </c>
      <c r="E687" s="17">
        <v>31.15</v>
      </c>
      <c r="F687" s="17">
        <v>160</v>
      </c>
      <c r="G687" s="17">
        <v>282.96199999999999</v>
      </c>
      <c r="H687" s="17">
        <v>23.46</v>
      </c>
      <c r="I687" s="17">
        <v>123.501</v>
      </c>
      <c r="J687" s="17">
        <v>2147.5500000000002</v>
      </c>
      <c r="K687" s="17">
        <v>205.1</v>
      </c>
      <c r="L687" s="17">
        <v>0.26319999999999999</v>
      </c>
      <c r="M687" s="17">
        <v>263.67500000000001</v>
      </c>
      <c r="N687" s="17">
        <v>375.71514999999999</v>
      </c>
      <c r="O687" s="17">
        <v>33753.5</v>
      </c>
      <c r="P687" s="17">
        <v>1116.5</v>
      </c>
      <c r="Q687" s="17">
        <v>-0.75</v>
      </c>
      <c r="R687" s="17">
        <v>7163.25</v>
      </c>
      <c r="S687" s="17">
        <v>53.6</v>
      </c>
      <c r="T687" s="17">
        <v>1.105</v>
      </c>
      <c r="U687" s="17">
        <v>-7.0999999999999994E-2</v>
      </c>
      <c r="V687" s="17">
        <v>0.86</v>
      </c>
      <c r="W687" s="17">
        <v>34785.004150000001</v>
      </c>
      <c r="X687" s="17">
        <v>2101</v>
      </c>
      <c r="Y687" s="17">
        <v>24.2</v>
      </c>
      <c r="Z687" s="17">
        <v>-17.510000000000002</v>
      </c>
    </row>
    <row r="688" spans="1:26" x14ac:dyDescent="0.2">
      <c r="A688" s="27">
        <v>44652</v>
      </c>
      <c r="B688" s="17">
        <v>841</v>
      </c>
      <c r="C688" s="14">
        <v>8.4849999999999994</v>
      </c>
      <c r="D688" s="17">
        <v>240</v>
      </c>
      <c r="E688" s="17">
        <v>31.45</v>
      </c>
      <c r="F688" s="17">
        <v>163.16</v>
      </c>
      <c r="G688" s="17">
        <v>285.85000000000002</v>
      </c>
      <c r="H688" s="17">
        <v>26.785</v>
      </c>
      <c r="I688" s="17">
        <v>122.504</v>
      </c>
      <c r="J688" s="17">
        <v>2187.5</v>
      </c>
      <c r="K688" s="17">
        <v>205.1</v>
      </c>
      <c r="L688" s="17">
        <v>0.29680000000000001</v>
      </c>
      <c r="M688" s="17">
        <v>267.17</v>
      </c>
      <c r="N688" s="17">
        <v>379.02001999999999</v>
      </c>
      <c r="O688" s="17">
        <v>45527.5</v>
      </c>
      <c r="P688" s="17">
        <v>1143.2</v>
      </c>
      <c r="Q688" s="17">
        <v>-2</v>
      </c>
      <c r="R688" s="17">
        <v>7617.4380000000001</v>
      </c>
      <c r="S688" s="17">
        <v>52.435000000000002</v>
      </c>
      <c r="T688" s="17">
        <v>1.0549999999999999</v>
      </c>
      <c r="U688" s="17">
        <v>-7.4700000000000003E-2</v>
      </c>
      <c r="V688" s="17">
        <v>0.95499999999999996</v>
      </c>
      <c r="W688" s="17">
        <v>33164.453170000001</v>
      </c>
      <c r="X688" s="17">
        <v>1589.1</v>
      </c>
      <c r="Y688" s="17">
        <v>24.646999999999998</v>
      </c>
      <c r="Z688" s="17">
        <v>-17.829999999999998</v>
      </c>
    </row>
    <row r="689" spans="1:26" x14ac:dyDescent="0.2">
      <c r="A689" s="27">
        <v>44651</v>
      </c>
      <c r="B689" s="17">
        <v>874.25</v>
      </c>
      <c r="C689" s="14">
        <v>8.4670000000000005</v>
      </c>
      <c r="D689" s="17">
        <v>233.36500000000001</v>
      </c>
      <c r="E689" s="17">
        <v>32.75</v>
      </c>
      <c r="F689" s="17">
        <v>163</v>
      </c>
      <c r="G689" s="17">
        <v>293.89</v>
      </c>
      <c r="H689" s="17">
        <v>22.43</v>
      </c>
      <c r="I689" s="17">
        <v>160.255</v>
      </c>
      <c r="J689" s="17">
        <v>2227.5</v>
      </c>
      <c r="K689" s="17">
        <v>208.6</v>
      </c>
      <c r="L689" s="17">
        <v>0.29480000000000001</v>
      </c>
      <c r="M689" s="17">
        <v>259.01499999999999</v>
      </c>
      <c r="N689" s="17">
        <v>383.21399000000002</v>
      </c>
      <c r="O689" s="17">
        <v>50860</v>
      </c>
      <c r="P689" s="17">
        <v>1162.4000000000001</v>
      </c>
      <c r="Q689" s="17">
        <v>-2.915</v>
      </c>
      <c r="R689" s="17">
        <v>6930.0249999999996</v>
      </c>
      <c r="S689" s="17">
        <v>52</v>
      </c>
      <c r="T689" s="17">
        <v>1.2749999999999999</v>
      </c>
      <c r="U689" s="17">
        <v>-7.8200000000000006E-2</v>
      </c>
      <c r="V689" s="17">
        <v>1.0009999999999999</v>
      </c>
      <c r="W689" s="17">
        <v>37893.52405</v>
      </c>
      <c r="X689" s="17">
        <v>1465</v>
      </c>
      <c r="Y689" s="17">
        <v>24.96</v>
      </c>
      <c r="Z689" s="17">
        <v>-18.11</v>
      </c>
    </row>
    <row r="690" spans="1:26" x14ac:dyDescent="0.2">
      <c r="A690" s="27">
        <v>44650</v>
      </c>
      <c r="B690" s="17">
        <v>826.98500000000001</v>
      </c>
      <c r="C690" s="14">
        <v>7.92</v>
      </c>
      <c r="D690" s="17">
        <v>220.17</v>
      </c>
      <c r="E690" s="17">
        <v>29.5</v>
      </c>
      <c r="F690" s="17">
        <v>158.96</v>
      </c>
      <c r="G690" s="17">
        <v>293</v>
      </c>
      <c r="H690" s="17">
        <v>20.815000000000001</v>
      </c>
      <c r="I690" s="17">
        <v>144.24799999999999</v>
      </c>
      <c r="J690" s="17">
        <v>2165</v>
      </c>
      <c r="K690" s="17">
        <v>205.1</v>
      </c>
      <c r="L690" s="17">
        <v>0.29830000000000001</v>
      </c>
      <c r="M690" s="17">
        <v>247.5</v>
      </c>
      <c r="N690" s="17">
        <v>403.35345000000001</v>
      </c>
      <c r="O690" s="17">
        <v>62000</v>
      </c>
      <c r="P690" s="17">
        <v>1167.8</v>
      </c>
      <c r="Q690" s="17">
        <v>-3.375</v>
      </c>
      <c r="R690" s="17">
        <v>7019.1750000000002</v>
      </c>
      <c r="S690" s="17">
        <v>59.814999999999998</v>
      </c>
      <c r="T690" s="17">
        <v>1.35</v>
      </c>
      <c r="U690" s="17">
        <v>-0.15870000000000001</v>
      </c>
      <c r="V690" s="17">
        <v>1.179</v>
      </c>
      <c r="W690" s="17">
        <v>31694.953000000001</v>
      </c>
      <c r="X690" s="17">
        <v>1440.2</v>
      </c>
      <c r="Y690" s="17">
        <v>24.004999999999999</v>
      </c>
      <c r="Z690" s="17">
        <v>-17.5</v>
      </c>
    </row>
    <row r="691" spans="1:26" x14ac:dyDescent="0.2">
      <c r="A691" s="27">
        <v>44649</v>
      </c>
      <c r="B691" s="17">
        <v>820.27499999999998</v>
      </c>
      <c r="C691" s="14">
        <v>8.0850000000000009</v>
      </c>
      <c r="D691" s="17">
        <v>235.5</v>
      </c>
      <c r="E691" s="17">
        <v>29.35</v>
      </c>
      <c r="F691" s="17">
        <v>158</v>
      </c>
      <c r="G691" s="17">
        <v>294</v>
      </c>
      <c r="H691" s="17">
        <v>27.26</v>
      </c>
      <c r="I691" s="17">
        <v>80.751999999999995</v>
      </c>
      <c r="J691" s="17">
        <v>2185</v>
      </c>
      <c r="K691" s="17">
        <v>205.1</v>
      </c>
      <c r="L691" s="17">
        <v>0.28799999999999998</v>
      </c>
      <c r="M691" s="17">
        <v>247.38</v>
      </c>
      <c r="N691" s="17">
        <v>406.18099999999998</v>
      </c>
      <c r="O691" s="17">
        <v>53420</v>
      </c>
      <c r="P691" s="17">
        <v>1182.8</v>
      </c>
      <c r="Q691" s="17">
        <v>0.3</v>
      </c>
      <c r="R691" s="17">
        <v>7277.75</v>
      </c>
      <c r="S691" s="17">
        <v>55.438000000000002</v>
      </c>
      <c r="T691" s="17">
        <v>1.2270000000000001</v>
      </c>
      <c r="U691" s="17">
        <v>-8.8999999999999996E-2</v>
      </c>
      <c r="V691" s="17">
        <v>0.90400000000000003</v>
      </c>
      <c r="W691" s="17">
        <v>33595.054790000002</v>
      </c>
      <c r="X691" s="17">
        <v>3331.5</v>
      </c>
      <c r="Y691" s="17">
        <v>24.465</v>
      </c>
      <c r="Z691" s="17">
        <v>-18.010000000000002</v>
      </c>
    </row>
    <row r="692" spans="1:26" x14ac:dyDescent="0.2">
      <c r="A692" s="27">
        <v>44648</v>
      </c>
      <c r="B692" s="17">
        <v>825.86</v>
      </c>
      <c r="C692" s="14">
        <v>8.3160000000000007</v>
      </c>
      <c r="D692" s="17">
        <v>254.83</v>
      </c>
      <c r="E692" s="17">
        <v>30.306000000000001</v>
      </c>
      <c r="F692" s="17">
        <v>161</v>
      </c>
      <c r="G692" s="17">
        <v>307.96499999999997</v>
      </c>
      <c r="H692" s="17">
        <v>27.908000000000001</v>
      </c>
      <c r="I692" s="17">
        <v>51.503</v>
      </c>
      <c r="J692" s="17">
        <v>2222.5</v>
      </c>
      <c r="K692" s="17">
        <v>210.1</v>
      </c>
      <c r="L692" s="17">
        <v>0.30980000000000002</v>
      </c>
      <c r="M692" s="17">
        <v>245.77</v>
      </c>
      <c r="N692" s="17">
        <v>426.5</v>
      </c>
      <c r="O692" s="17">
        <v>51604.3</v>
      </c>
      <c r="P692" s="17">
        <v>1240.8</v>
      </c>
      <c r="Q692" s="17">
        <v>-7.4999999999999997E-2</v>
      </c>
      <c r="R692" s="17">
        <v>8685.4629999999997</v>
      </c>
      <c r="S692" s="17">
        <v>63.262999999999998</v>
      </c>
      <c r="T692" s="17">
        <v>1.25</v>
      </c>
      <c r="U692" s="17">
        <v>-0.08</v>
      </c>
      <c r="V692" s="17">
        <v>0.72499999999999998</v>
      </c>
      <c r="W692" s="17">
        <v>33910.453260000002</v>
      </c>
      <c r="X692" s="17">
        <v>3589.9</v>
      </c>
      <c r="Y692" s="17">
        <v>25.597000000000001</v>
      </c>
      <c r="Z692" s="17">
        <v>-19.43</v>
      </c>
    </row>
    <row r="693" spans="1:26" x14ac:dyDescent="0.2">
      <c r="A693" s="27">
        <v>44645</v>
      </c>
      <c r="B693" s="17">
        <v>862</v>
      </c>
      <c r="C693" s="14">
        <v>8.7550000000000008</v>
      </c>
      <c r="D693" s="17">
        <v>252.9</v>
      </c>
      <c r="E693" s="17">
        <v>32.25</v>
      </c>
      <c r="F693" s="17">
        <v>162</v>
      </c>
      <c r="G693" s="17">
        <v>310.32</v>
      </c>
      <c r="H693" s="17">
        <v>27.01</v>
      </c>
      <c r="I693" s="17">
        <v>119.5</v>
      </c>
      <c r="J693" s="17">
        <v>2276.25</v>
      </c>
      <c r="K693" s="17">
        <v>212.6</v>
      </c>
      <c r="L693" s="17">
        <v>0.33019999999999999</v>
      </c>
      <c r="M693" s="17">
        <v>244.38499999999999</v>
      </c>
      <c r="N693" s="17">
        <v>420.64999</v>
      </c>
      <c r="O693" s="17">
        <v>52990</v>
      </c>
      <c r="P693" s="17">
        <v>1246</v>
      </c>
      <c r="Q693" s="17">
        <v>-0.1</v>
      </c>
      <c r="R693" s="17">
        <v>10237.9</v>
      </c>
      <c r="S693" s="17">
        <v>64.233000000000004</v>
      </c>
      <c r="T693" s="17">
        <v>2.0499999999999998</v>
      </c>
      <c r="U693" s="17">
        <v>-9.0999999999999998E-2</v>
      </c>
      <c r="V693" s="17">
        <v>0.67200000000000004</v>
      </c>
      <c r="W693" s="17">
        <v>31271.523260000002</v>
      </c>
      <c r="X693" s="17">
        <v>3463.2</v>
      </c>
      <c r="Y693" s="17">
        <v>25.677</v>
      </c>
      <c r="Z693" s="17">
        <v>-19.02</v>
      </c>
    </row>
    <row r="694" spans="1:26" x14ac:dyDescent="0.2">
      <c r="A694" s="27">
        <v>44644</v>
      </c>
      <c r="B694" s="17">
        <v>886.02499999999998</v>
      </c>
      <c r="C694" s="14">
        <v>9.42</v>
      </c>
      <c r="D694" s="17">
        <v>251.155</v>
      </c>
      <c r="E694" s="17">
        <v>32.65</v>
      </c>
      <c r="F694" s="17">
        <v>162.94999999999999</v>
      </c>
      <c r="G694" s="17">
        <v>315.72399999999999</v>
      </c>
      <c r="H694" s="17">
        <v>27.524999999999999</v>
      </c>
      <c r="I694" s="17">
        <v>92.998000000000005</v>
      </c>
      <c r="J694" s="17">
        <v>2372</v>
      </c>
      <c r="K694" s="17">
        <v>212.6</v>
      </c>
      <c r="L694" s="17">
        <v>0.34620000000000001</v>
      </c>
      <c r="M694" s="17">
        <v>249.065</v>
      </c>
      <c r="N694" s="17">
        <v>415.09732000000002</v>
      </c>
      <c r="O694" s="17">
        <v>76605.5</v>
      </c>
      <c r="P694" s="17">
        <v>1254.3</v>
      </c>
      <c r="Q694" s="17">
        <v>0.69199999999999995</v>
      </c>
      <c r="R694" s="17">
        <v>10422.65</v>
      </c>
      <c r="S694" s="17">
        <v>65.614999999999995</v>
      </c>
      <c r="T694" s="17">
        <v>2.415</v>
      </c>
      <c r="U694" s="17">
        <v>-0.1042</v>
      </c>
      <c r="V694" s="17">
        <v>0.56999999999999995</v>
      </c>
      <c r="W694" s="17">
        <v>33049.015659999997</v>
      </c>
      <c r="X694" s="17">
        <v>3504.3</v>
      </c>
      <c r="Y694" s="17">
        <v>25.88</v>
      </c>
      <c r="Z694" s="17">
        <v>-18.579999999999998</v>
      </c>
    </row>
    <row r="695" spans="1:26" x14ac:dyDescent="0.2">
      <c r="A695" s="27">
        <v>44643</v>
      </c>
      <c r="B695" s="17">
        <v>831</v>
      </c>
      <c r="C695" s="14">
        <v>9.0500000000000007</v>
      </c>
      <c r="D695" s="17">
        <v>257</v>
      </c>
      <c r="E695" s="17">
        <v>30.72</v>
      </c>
      <c r="F695" s="17">
        <v>150</v>
      </c>
      <c r="G695" s="17">
        <v>291.62200000000001</v>
      </c>
      <c r="H695" s="17">
        <v>19.106999999999999</v>
      </c>
      <c r="I695" s="17">
        <v>147.75299999999999</v>
      </c>
      <c r="J695" s="17">
        <v>2295</v>
      </c>
      <c r="K695" s="17">
        <v>210.1</v>
      </c>
      <c r="L695" s="17">
        <v>0.3528</v>
      </c>
      <c r="M695" s="17">
        <v>235.75</v>
      </c>
      <c r="N695" s="17">
        <v>382.68423000000001</v>
      </c>
      <c r="O695" s="17">
        <v>88965.3</v>
      </c>
      <c r="P695" s="17">
        <v>1214.5</v>
      </c>
      <c r="Q695" s="17">
        <v>1.98</v>
      </c>
      <c r="R695" s="17">
        <v>10636.32</v>
      </c>
      <c r="S695" s="17">
        <v>58.585000000000001</v>
      </c>
      <c r="T695" s="17">
        <v>2.7</v>
      </c>
      <c r="U695" s="17">
        <v>-0.108</v>
      </c>
      <c r="V695" s="17">
        <v>0.48299999999999998</v>
      </c>
      <c r="W695" s="17">
        <v>65897.070359999998</v>
      </c>
      <c r="X695" s="17">
        <v>2315</v>
      </c>
      <c r="Y695" s="17">
        <v>23.6</v>
      </c>
      <c r="Z695" s="17">
        <v>-16.690000000000001</v>
      </c>
    </row>
    <row r="696" spans="1:26" x14ac:dyDescent="0.2">
      <c r="A696" s="27">
        <v>44642</v>
      </c>
      <c r="B696" s="17">
        <v>842.75</v>
      </c>
      <c r="C696" s="14">
        <v>9.23</v>
      </c>
      <c r="D696" s="17">
        <v>238.535</v>
      </c>
      <c r="E696" s="17">
        <v>30.053000000000001</v>
      </c>
      <c r="F696" s="17">
        <v>147.5</v>
      </c>
      <c r="G696" s="17">
        <v>292.33999999999997</v>
      </c>
      <c r="H696" s="17">
        <v>17.033000000000001</v>
      </c>
      <c r="I696" s="17">
        <v>34.246000000000002</v>
      </c>
      <c r="J696" s="17">
        <v>2278.75</v>
      </c>
      <c r="K696" s="17">
        <v>205</v>
      </c>
      <c r="L696" s="17">
        <v>0.40279999999999999</v>
      </c>
      <c r="M696" s="17">
        <v>235.48</v>
      </c>
      <c r="N696" s="17">
        <v>353.51001000000002</v>
      </c>
      <c r="O696" s="17">
        <v>65000</v>
      </c>
      <c r="P696" s="17">
        <v>1209</v>
      </c>
      <c r="Q696" s="17">
        <v>1.2</v>
      </c>
      <c r="R696" s="17">
        <v>8046.9070000000002</v>
      </c>
      <c r="S696" s="17">
        <v>62.073</v>
      </c>
      <c r="T696" s="17">
        <v>2.2149999999999999</v>
      </c>
      <c r="U696" s="17">
        <v>-0.14050000000000001</v>
      </c>
      <c r="V696" s="17">
        <v>0.41099999999999998</v>
      </c>
      <c r="W696" s="17">
        <v>69916.617710000006</v>
      </c>
      <c r="X696" s="17">
        <v>3831.1</v>
      </c>
      <c r="Y696" s="17">
        <v>23.225000000000001</v>
      </c>
      <c r="Z696" s="17">
        <v>-15.87</v>
      </c>
    </row>
    <row r="697" spans="1:26" x14ac:dyDescent="0.2">
      <c r="A697" s="27">
        <v>44641</v>
      </c>
      <c r="B697" s="17">
        <v>843</v>
      </c>
      <c r="C697" s="14">
        <v>9.11</v>
      </c>
      <c r="D697" s="17">
        <v>253.178</v>
      </c>
      <c r="E697" s="17">
        <v>29.6</v>
      </c>
      <c r="F697" s="17">
        <v>146</v>
      </c>
      <c r="G697" s="17">
        <v>274.22000000000003</v>
      </c>
      <c r="H697" s="17">
        <v>29.725000000000001</v>
      </c>
      <c r="I697" s="17">
        <v>120.506</v>
      </c>
      <c r="J697" s="17">
        <v>2275</v>
      </c>
      <c r="K697" s="17">
        <v>210.1</v>
      </c>
      <c r="L697" s="17">
        <v>0.39200000000000002</v>
      </c>
      <c r="M697" s="17">
        <v>225.82499999999999</v>
      </c>
      <c r="N697" s="17">
        <v>347.05856</v>
      </c>
      <c r="O697" s="17">
        <v>46810</v>
      </c>
      <c r="P697" s="17">
        <v>1169</v>
      </c>
      <c r="Q697" s="17">
        <v>1.3</v>
      </c>
      <c r="R697" s="17">
        <v>8290.5</v>
      </c>
      <c r="S697" s="17">
        <v>60.088000000000001</v>
      </c>
      <c r="T697" s="17">
        <v>1.2250000000000001</v>
      </c>
      <c r="U697" s="17">
        <v>-0.159</v>
      </c>
      <c r="V697" s="17">
        <v>0.65700000000000003</v>
      </c>
      <c r="W697" s="17">
        <v>66706.015759999995</v>
      </c>
      <c r="X697" s="17">
        <v>4585.8</v>
      </c>
      <c r="Y697" s="17">
        <v>22.78</v>
      </c>
      <c r="Z697" s="17">
        <v>-15.08</v>
      </c>
    </row>
    <row r="698" spans="1:26" x14ac:dyDescent="0.2">
      <c r="A698" s="27">
        <v>44638</v>
      </c>
      <c r="B698" s="17">
        <v>853.58500000000004</v>
      </c>
      <c r="C698" s="14">
        <v>9.19</v>
      </c>
      <c r="D698" s="17">
        <v>270.92</v>
      </c>
      <c r="E698" s="17">
        <v>31.727</v>
      </c>
      <c r="F698" s="17">
        <v>150</v>
      </c>
      <c r="G698" s="17">
        <v>277.5</v>
      </c>
      <c r="H698" s="17">
        <v>34.414999999999999</v>
      </c>
      <c r="I698" s="17">
        <v>166.001</v>
      </c>
      <c r="J698" s="17">
        <v>2290.5</v>
      </c>
      <c r="K698" s="17">
        <v>198.5</v>
      </c>
      <c r="L698" s="17">
        <v>0.40300000000000002</v>
      </c>
      <c r="M698" s="17">
        <v>224.92</v>
      </c>
      <c r="N698" s="17">
        <v>315.49914999999999</v>
      </c>
      <c r="O698" s="17">
        <v>69939.8</v>
      </c>
      <c r="P698" s="17">
        <v>1167.5999999999999</v>
      </c>
      <c r="Q698" s="17">
        <v>1.298</v>
      </c>
      <c r="R698" s="17">
        <v>8578.7749999999996</v>
      </c>
      <c r="S698" s="17">
        <v>60.6</v>
      </c>
      <c r="T698" s="17">
        <v>0.30199999999999999</v>
      </c>
      <c r="U698" s="17">
        <v>-0.18160000000000001</v>
      </c>
      <c r="V698" s="17">
        <v>0.85499999999999998</v>
      </c>
      <c r="W698" s="17">
        <v>67980.961230000001</v>
      </c>
      <c r="X698" s="17">
        <v>4833</v>
      </c>
      <c r="Y698" s="17">
        <v>23.57</v>
      </c>
      <c r="Z698" s="17">
        <v>-15</v>
      </c>
    </row>
    <row r="699" spans="1:26" x14ac:dyDescent="0.2">
      <c r="A699" s="27">
        <v>44637</v>
      </c>
      <c r="B699" s="17">
        <v>892</v>
      </c>
      <c r="C699" s="14">
        <v>8.8000000000000007</v>
      </c>
      <c r="D699" s="17">
        <v>273.3</v>
      </c>
      <c r="E699" s="17">
        <v>32</v>
      </c>
      <c r="F699" s="17">
        <v>150</v>
      </c>
      <c r="G699" s="17">
        <v>274.99799999999999</v>
      </c>
      <c r="H699" s="17">
        <v>24.023</v>
      </c>
      <c r="I699" s="17">
        <v>114.999</v>
      </c>
      <c r="J699" s="17">
        <v>2303.25</v>
      </c>
      <c r="K699" s="17">
        <v>195.1</v>
      </c>
      <c r="L699" s="17">
        <v>0.34899999999999998</v>
      </c>
      <c r="M699" s="17">
        <v>215.965</v>
      </c>
      <c r="N699" s="17">
        <v>331.82366999999999</v>
      </c>
      <c r="O699" s="17">
        <v>123737.5</v>
      </c>
      <c r="P699" s="17">
        <v>1167.3</v>
      </c>
      <c r="Q699" s="17">
        <v>0.01</v>
      </c>
      <c r="R699" s="17">
        <v>8307.3909999999996</v>
      </c>
      <c r="S699" s="17">
        <v>56.86</v>
      </c>
      <c r="T699" s="17">
        <v>-0.65</v>
      </c>
      <c r="U699" s="17">
        <v>-0.20599999999999999</v>
      </c>
      <c r="V699" s="17">
        <v>0.91700000000000004</v>
      </c>
      <c r="W699" s="17">
        <v>59389.577389999999</v>
      </c>
      <c r="X699" s="17">
        <v>4586</v>
      </c>
      <c r="Y699" s="17">
        <v>23.79</v>
      </c>
      <c r="Z699" s="17">
        <v>-14.91</v>
      </c>
    </row>
    <row r="700" spans="1:26" x14ac:dyDescent="0.2">
      <c r="A700" s="27">
        <v>44636</v>
      </c>
      <c r="B700" s="17">
        <v>854</v>
      </c>
      <c r="C700" s="14">
        <v>8.4499999999999993</v>
      </c>
      <c r="D700" s="17">
        <v>260.59800000000001</v>
      </c>
      <c r="E700" s="17">
        <v>30.85</v>
      </c>
      <c r="F700" s="17">
        <v>147</v>
      </c>
      <c r="G700" s="17">
        <v>275.42</v>
      </c>
      <c r="H700" s="17">
        <v>28.123000000000001</v>
      </c>
      <c r="I700" s="17">
        <v>55.747</v>
      </c>
      <c r="J700" s="17">
        <v>2295</v>
      </c>
      <c r="K700" s="17">
        <v>195</v>
      </c>
      <c r="L700" s="17">
        <v>0.33750000000000002</v>
      </c>
      <c r="M700" s="17">
        <v>213.9</v>
      </c>
      <c r="N700" s="17">
        <v>356.09555</v>
      </c>
      <c r="O700" s="17">
        <v>162648</v>
      </c>
      <c r="P700" s="17">
        <v>1126.0999999999999</v>
      </c>
      <c r="Q700" s="17">
        <v>0.25700000000000001</v>
      </c>
      <c r="R700" s="17">
        <v>8063.61</v>
      </c>
      <c r="S700" s="17">
        <v>63.6</v>
      </c>
      <c r="T700" s="17">
        <v>-0.79300000000000004</v>
      </c>
      <c r="U700" s="17">
        <v>-0.13400000000000001</v>
      </c>
      <c r="V700" s="17">
        <v>0.79</v>
      </c>
      <c r="W700" s="17">
        <v>58208.546000000002</v>
      </c>
      <c r="X700" s="17">
        <v>4105.1000000000004</v>
      </c>
      <c r="Y700" s="17">
        <v>23.164999999999999</v>
      </c>
      <c r="Z700" s="17">
        <v>-14.824999999999999</v>
      </c>
    </row>
    <row r="701" spans="1:26" x14ac:dyDescent="0.2">
      <c r="A701" s="27">
        <v>44635</v>
      </c>
      <c r="B701" s="17">
        <v>833.84</v>
      </c>
      <c r="C701" s="14">
        <v>8.2850000000000001</v>
      </c>
      <c r="D701" s="17">
        <v>272.435</v>
      </c>
      <c r="E701" s="17">
        <v>29.585000000000001</v>
      </c>
      <c r="F701" s="17">
        <v>151.55000000000001</v>
      </c>
      <c r="G701" s="17">
        <v>287.5</v>
      </c>
      <c r="H701" s="17">
        <v>32.442999999999998</v>
      </c>
      <c r="I701" s="17">
        <v>94.5</v>
      </c>
      <c r="J701" s="17">
        <v>2332.5</v>
      </c>
      <c r="K701" s="17">
        <v>195.1</v>
      </c>
      <c r="L701" s="17">
        <v>0.40949999999999998</v>
      </c>
      <c r="M701" s="17">
        <v>234.55699999999999</v>
      </c>
      <c r="N701" s="17">
        <v>421.46283</v>
      </c>
      <c r="O701" s="17">
        <v>233203</v>
      </c>
      <c r="P701" s="17">
        <v>1124</v>
      </c>
      <c r="Q701" s="17">
        <v>2.1179999999999999</v>
      </c>
      <c r="R701" s="17">
        <v>9687.9680000000008</v>
      </c>
      <c r="S701" s="17">
        <v>65.819999999999993</v>
      </c>
      <c r="T701" s="17">
        <v>-0.97299999999999998</v>
      </c>
      <c r="U701" s="17">
        <v>-7.8E-2</v>
      </c>
      <c r="V701" s="17">
        <v>0.82299999999999995</v>
      </c>
      <c r="W701" s="17">
        <v>58593.596830000002</v>
      </c>
      <c r="X701" s="17">
        <v>5206</v>
      </c>
      <c r="Y701" s="17">
        <v>23.74</v>
      </c>
      <c r="Z701" s="17">
        <v>-15.06</v>
      </c>
    </row>
    <row r="702" spans="1:26" x14ac:dyDescent="0.2">
      <c r="A702" s="27">
        <v>44634</v>
      </c>
      <c r="B702" s="17">
        <v>864.28499999999997</v>
      </c>
      <c r="C702" s="14">
        <v>8.1549999999999994</v>
      </c>
      <c r="D702" s="17">
        <v>263.31</v>
      </c>
      <c r="E702" s="17">
        <v>29.707999999999998</v>
      </c>
      <c r="F702" s="17">
        <v>150.25</v>
      </c>
      <c r="G702" s="17">
        <v>287</v>
      </c>
      <c r="H702" s="17">
        <v>27.905000000000001</v>
      </c>
      <c r="I702" s="17">
        <v>92.248999999999995</v>
      </c>
      <c r="J702" s="17">
        <v>2332.5</v>
      </c>
      <c r="K702" s="17">
        <v>195</v>
      </c>
      <c r="L702" s="17">
        <v>0.48449999999999999</v>
      </c>
      <c r="M702" s="17">
        <v>236.79</v>
      </c>
      <c r="N702" s="17">
        <v>608.18433000000005</v>
      </c>
      <c r="O702" s="17">
        <v>111430</v>
      </c>
      <c r="P702" s="17">
        <v>1114</v>
      </c>
      <c r="Q702" s="17">
        <v>1.63</v>
      </c>
      <c r="R702" s="17">
        <v>12431.25</v>
      </c>
      <c r="S702" s="17">
        <v>68.613</v>
      </c>
      <c r="T702" s="17">
        <v>-1.8</v>
      </c>
      <c r="U702" s="17">
        <v>-7.7499999999999999E-2</v>
      </c>
      <c r="V702" s="17">
        <v>1.0229999999999999</v>
      </c>
      <c r="W702" s="17">
        <v>59003.526570000002</v>
      </c>
      <c r="X702" s="17">
        <v>6333.1</v>
      </c>
      <c r="Y702" s="17">
        <v>22.867000000000001</v>
      </c>
      <c r="Z702" s="17">
        <v>-15.25</v>
      </c>
    </row>
    <row r="703" spans="1:26" x14ac:dyDescent="0.2">
      <c r="A703" s="27">
        <v>44631</v>
      </c>
      <c r="B703" s="17">
        <v>833.28</v>
      </c>
      <c r="C703" s="14">
        <v>8.4499999999999993</v>
      </c>
      <c r="D703" s="17">
        <v>267.255</v>
      </c>
      <c r="E703" s="17">
        <v>32.033000000000001</v>
      </c>
      <c r="F703" s="17">
        <v>152.29</v>
      </c>
      <c r="G703" s="17">
        <v>286.935</v>
      </c>
      <c r="H703" s="17">
        <v>53.917999999999999</v>
      </c>
      <c r="I703" s="17">
        <v>79.745999999999995</v>
      </c>
      <c r="J703" s="17">
        <v>2363.75</v>
      </c>
      <c r="K703" s="17">
        <v>200</v>
      </c>
      <c r="L703" s="17">
        <v>0.52400000000000002</v>
      </c>
      <c r="M703" s="17">
        <v>243</v>
      </c>
      <c r="N703" s="17">
        <v>635.54003999999998</v>
      </c>
      <c r="O703" s="17">
        <v>62312.5</v>
      </c>
      <c r="P703" s="17">
        <v>1136.2</v>
      </c>
      <c r="Q703" s="17">
        <v>2.21</v>
      </c>
      <c r="R703" s="17">
        <v>12896.5</v>
      </c>
      <c r="S703" s="17">
        <v>66.385000000000005</v>
      </c>
      <c r="T703" s="17">
        <v>-1.3</v>
      </c>
      <c r="U703" s="17">
        <v>-8.5000000000000006E-2</v>
      </c>
      <c r="V703" s="17">
        <v>0.93700000000000006</v>
      </c>
      <c r="W703" s="17">
        <v>60286.565779999997</v>
      </c>
      <c r="X703" s="17">
        <v>6774</v>
      </c>
      <c r="Y703" s="17">
        <v>23.405000000000001</v>
      </c>
      <c r="Z703" s="17">
        <v>-15.737</v>
      </c>
    </row>
    <row r="704" spans="1:26" x14ac:dyDescent="0.2">
      <c r="A704" s="27">
        <v>44630</v>
      </c>
      <c r="B704" s="17">
        <v>842.04</v>
      </c>
      <c r="C704" s="14">
        <v>8.86</v>
      </c>
      <c r="D704" s="17">
        <v>267.59300000000002</v>
      </c>
      <c r="E704" s="17">
        <v>32.25</v>
      </c>
      <c r="F704" s="17">
        <v>155.08199999999999</v>
      </c>
      <c r="G704" s="17">
        <v>289</v>
      </c>
      <c r="H704" s="17">
        <v>53.917999999999999</v>
      </c>
      <c r="I704" s="17">
        <v>72.503</v>
      </c>
      <c r="J704" s="17">
        <v>2405</v>
      </c>
      <c r="K704" s="17">
        <v>200</v>
      </c>
      <c r="L704" s="17">
        <v>0.40429999999999999</v>
      </c>
      <c r="M704" s="17">
        <v>249.41800000000001</v>
      </c>
      <c r="N704" s="17">
        <v>647.05334000000005</v>
      </c>
      <c r="O704" s="17">
        <v>51983.3</v>
      </c>
      <c r="P704" s="17">
        <v>1182.5</v>
      </c>
      <c r="Q704" s="17">
        <v>-0.125</v>
      </c>
      <c r="R704" s="17">
        <v>13084</v>
      </c>
      <c r="S704" s="17">
        <v>72.930000000000007</v>
      </c>
      <c r="T704" s="17">
        <v>-0.43</v>
      </c>
      <c r="U704" s="17">
        <v>-9.8500000000000004E-2</v>
      </c>
      <c r="V704" s="17">
        <v>0.93799999999999994</v>
      </c>
      <c r="W704" s="17">
        <v>68217.476880000002</v>
      </c>
      <c r="X704" s="17">
        <v>6551</v>
      </c>
      <c r="Y704" s="17">
        <v>23.61</v>
      </c>
      <c r="Z704" s="17">
        <v>-15.87</v>
      </c>
    </row>
    <row r="705" spans="1:26" x14ac:dyDescent="0.2">
      <c r="A705" s="27">
        <v>44629</v>
      </c>
      <c r="B705" s="17">
        <v>793.70299999999997</v>
      </c>
      <c r="C705" s="14">
        <v>8.625</v>
      </c>
      <c r="D705" s="17">
        <v>268.33999999999997</v>
      </c>
      <c r="E705" s="17">
        <v>30.315000000000001</v>
      </c>
      <c r="F705" s="17">
        <v>152</v>
      </c>
      <c r="G705" s="17">
        <v>293.56900000000002</v>
      </c>
      <c r="H705" s="17">
        <v>53.064999999999998</v>
      </c>
      <c r="I705" s="17">
        <v>40.997999999999998</v>
      </c>
      <c r="J705" s="17">
        <v>2311.25</v>
      </c>
      <c r="K705" s="17">
        <v>190</v>
      </c>
      <c r="L705" s="17">
        <v>0.37</v>
      </c>
      <c r="M705" s="17">
        <v>247.12</v>
      </c>
      <c r="N705" s="17">
        <v>652.3175</v>
      </c>
      <c r="O705" s="17">
        <v>47960</v>
      </c>
      <c r="P705" s="17">
        <v>1099.0999999999999</v>
      </c>
      <c r="Q705" s="17">
        <v>1</v>
      </c>
      <c r="R705" s="17">
        <v>11877.424999999999</v>
      </c>
      <c r="S705" s="17">
        <v>68.5</v>
      </c>
      <c r="T705" s="17">
        <v>7.0000000000000001E-3</v>
      </c>
      <c r="U705" s="17">
        <v>-0.08</v>
      </c>
      <c r="V705" s="17">
        <v>1.2350000000000001</v>
      </c>
      <c r="W705" s="17">
        <v>69403.539520000006</v>
      </c>
      <c r="X705" s="17">
        <v>6230</v>
      </c>
      <c r="Y705" s="17">
        <v>21.585000000000001</v>
      </c>
      <c r="Z705" s="17">
        <v>-13.965</v>
      </c>
    </row>
    <row r="706" spans="1:26" x14ac:dyDescent="0.2">
      <c r="A706" s="27">
        <v>44628</v>
      </c>
      <c r="B706" s="17">
        <v>857.29</v>
      </c>
      <c r="C706" s="14">
        <v>8.8249999999999993</v>
      </c>
      <c r="D706" s="17">
        <v>279.58499999999998</v>
      </c>
      <c r="E706" s="17">
        <v>29.65</v>
      </c>
      <c r="F706" s="17">
        <v>155.81</v>
      </c>
      <c r="G706" s="17">
        <v>276.82</v>
      </c>
      <c r="H706" s="17">
        <v>51.673000000000002</v>
      </c>
      <c r="I706" s="17">
        <v>-1.4970000000000001</v>
      </c>
      <c r="J706" s="17">
        <v>2361.5</v>
      </c>
      <c r="K706" s="17">
        <v>200</v>
      </c>
      <c r="L706" s="17">
        <v>0.5232</v>
      </c>
      <c r="M706" s="17">
        <v>259.38499999999999</v>
      </c>
      <c r="N706" s="17">
        <v>931.29540999999995</v>
      </c>
      <c r="O706" s="17">
        <v>65718.8</v>
      </c>
      <c r="P706" s="17">
        <v>1126</v>
      </c>
      <c r="Q706" s="17">
        <v>3.125</v>
      </c>
      <c r="R706" s="17">
        <v>11532.975</v>
      </c>
      <c r="S706" s="17">
        <v>69.27</v>
      </c>
      <c r="T706" s="17">
        <v>-0.248</v>
      </c>
      <c r="U706" s="17">
        <v>-0.08</v>
      </c>
      <c r="V706" s="17">
        <v>1.2350000000000001</v>
      </c>
      <c r="W706" s="17">
        <v>81562.056599999996</v>
      </c>
      <c r="X706" s="17">
        <v>3839.8</v>
      </c>
      <c r="Y706" s="17">
        <v>22.771999999999998</v>
      </c>
      <c r="Z706" s="17">
        <v>-15.61</v>
      </c>
    </row>
    <row r="707" spans="1:26" x14ac:dyDescent="0.2">
      <c r="A707" s="27">
        <v>44627</v>
      </c>
      <c r="B707" s="17">
        <v>817.95799999999997</v>
      </c>
      <c r="C707" s="14">
        <v>8.4220000000000006</v>
      </c>
      <c r="D707" s="17">
        <v>274.89499999999998</v>
      </c>
      <c r="E707" s="17">
        <v>29.757000000000001</v>
      </c>
      <c r="F707" s="17">
        <v>162.5</v>
      </c>
      <c r="G707" s="17">
        <v>306.77</v>
      </c>
      <c r="H707" s="17">
        <v>62.93</v>
      </c>
      <c r="I707" s="17">
        <v>29.248999999999999</v>
      </c>
      <c r="J707" s="17">
        <v>2348</v>
      </c>
      <c r="K707" s="17">
        <v>200.1</v>
      </c>
      <c r="L707" s="17">
        <v>0.63570000000000004</v>
      </c>
      <c r="M707" s="17">
        <v>277.58</v>
      </c>
      <c r="N707" s="17">
        <v>923.35999000000004</v>
      </c>
      <c r="O707" s="17">
        <v>84327.5</v>
      </c>
      <c r="P707" s="17">
        <v>1133.2</v>
      </c>
      <c r="Q707" s="17">
        <v>2.15</v>
      </c>
      <c r="R707" s="17">
        <v>10501.02</v>
      </c>
      <c r="S707" s="17">
        <v>66.254999999999995</v>
      </c>
      <c r="T707" s="17">
        <v>-0.61299999999999999</v>
      </c>
      <c r="U707" s="17">
        <v>-5.3199999999999997E-2</v>
      </c>
      <c r="V707" s="17">
        <v>1.2350000000000001</v>
      </c>
      <c r="W707" s="17">
        <v>85616.986770000003</v>
      </c>
      <c r="X707" s="17">
        <v>3826.1</v>
      </c>
      <c r="Y707" s="17">
        <v>23.446999999999999</v>
      </c>
      <c r="Z707" s="17">
        <v>-15.99</v>
      </c>
    </row>
    <row r="708" spans="1:26" x14ac:dyDescent="0.2">
      <c r="A708" s="27">
        <v>44624</v>
      </c>
      <c r="B708" s="17">
        <v>870.21500000000003</v>
      </c>
      <c r="C708" s="14">
        <v>8.35</v>
      </c>
      <c r="D708" s="17">
        <v>280.47300000000001</v>
      </c>
      <c r="E708" s="17">
        <v>29.875</v>
      </c>
      <c r="F708" s="17">
        <v>160</v>
      </c>
      <c r="G708" s="17">
        <v>276.17500000000001</v>
      </c>
      <c r="H708" s="17">
        <v>66.525000000000006</v>
      </c>
      <c r="I708" s="17">
        <v>11.249000000000001</v>
      </c>
      <c r="J708" s="17">
        <v>2340</v>
      </c>
      <c r="K708" s="17">
        <v>210</v>
      </c>
      <c r="L708" s="17">
        <v>0.52100000000000002</v>
      </c>
      <c r="M708" s="17">
        <v>249.5</v>
      </c>
      <c r="N708" s="17">
        <v>617.87030000000004</v>
      </c>
      <c r="O708" s="17">
        <v>74620</v>
      </c>
      <c r="P708" s="17">
        <v>1166</v>
      </c>
      <c r="Q708" s="17">
        <v>0.05</v>
      </c>
      <c r="R708" s="17">
        <v>11352.245000000001</v>
      </c>
      <c r="S708" s="17">
        <v>66.197999999999993</v>
      </c>
      <c r="T708" s="17">
        <v>-0.375</v>
      </c>
      <c r="U708" s="17">
        <v>-5.1999999999999998E-2</v>
      </c>
      <c r="V708" s="17">
        <v>1.135</v>
      </c>
      <c r="W708" s="17">
        <v>103249.51231000001</v>
      </c>
      <c r="X708" s="17">
        <v>3392</v>
      </c>
      <c r="Y708" s="17">
        <v>24.76</v>
      </c>
      <c r="Z708" s="17">
        <v>-17.181999999999999</v>
      </c>
    </row>
    <row r="709" spans="1:26" x14ac:dyDescent="0.2">
      <c r="A709" s="27">
        <v>44623</v>
      </c>
      <c r="B709" s="17">
        <v>866.17</v>
      </c>
      <c r="C709" s="14">
        <v>8.3000000000000007</v>
      </c>
      <c r="D709" s="17">
        <v>277.31</v>
      </c>
      <c r="E709" s="17">
        <v>29.652999999999999</v>
      </c>
      <c r="F709" s="17">
        <v>155.52699999999999</v>
      </c>
      <c r="G709" s="17">
        <v>260</v>
      </c>
      <c r="H709" s="17">
        <v>56.634999999999998</v>
      </c>
      <c r="I709" s="17">
        <v>-7.7530000000000001</v>
      </c>
      <c r="J709" s="17">
        <v>2336.25</v>
      </c>
      <c r="K709" s="17">
        <v>200</v>
      </c>
      <c r="L709" s="17">
        <v>0.4</v>
      </c>
      <c r="M709" s="17">
        <v>236.56</v>
      </c>
      <c r="N709" s="17">
        <v>447.22534000000002</v>
      </c>
      <c r="O709" s="17">
        <v>67187.5</v>
      </c>
      <c r="P709" s="17">
        <v>1204</v>
      </c>
      <c r="Q709" s="17">
        <v>-0.16800000000000001</v>
      </c>
      <c r="R709" s="17">
        <v>8717.1409999999996</v>
      </c>
      <c r="S709" s="17">
        <v>60.853000000000002</v>
      </c>
      <c r="T709" s="17">
        <v>4.4999999999999998E-2</v>
      </c>
      <c r="U709" s="17">
        <v>-7.6999999999999999E-2</v>
      </c>
      <c r="V709" s="17">
        <v>1.08</v>
      </c>
      <c r="W709" s="17">
        <v>99452.53529</v>
      </c>
      <c r="X709" s="17">
        <v>2666.5</v>
      </c>
      <c r="Y709" s="17">
        <v>21.84</v>
      </c>
      <c r="Z709" s="17">
        <v>-14.24</v>
      </c>
    </row>
    <row r="710" spans="1:26" x14ac:dyDescent="0.2">
      <c r="A710" s="27">
        <v>44622</v>
      </c>
      <c r="B710" s="17">
        <v>860</v>
      </c>
      <c r="C710" s="14">
        <v>7.6150000000000002</v>
      </c>
      <c r="D710" s="17">
        <v>262.36</v>
      </c>
      <c r="E710" s="17">
        <v>27.6</v>
      </c>
      <c r="F710" s="17">
        <v>148.05000000000001</v>
      </c>
      <c r="G710" s="17">
        <v>235.84</v>
      </c>
      <c r="H710" s="17">
        <v>64.703000000000003</v>
      </c>
      <c r="I710" s="17">
        <v>58.746000000000002</v>
      </c>
      <c r="J710" s="17">
        <v>2237.75</v>
      </c>
      <c r="K710" s="17">
        <v>210</v>
      </c>
      <c r="L710" s="17">
        <v>0.29930000000000001</v>
      </c>
      <c r="M710" s="17">
        <v>215.29499999999999</v>
      </c>
      <c r="N710" s="17">
        <v>351.42998999999998</v>
      </c>
      <c r="O710" s="17">
        <v>70620</v>
      </c>
      <c r="P710" s="17">
        <v>1182.5</v>
      </c>
      <c r="Q710" s="17">
        <v>-1</v>
      </c>
      <c r="R710" s="17">
        <v>9921</v>
      </c>
      <c r="S710" s="17">
        <v>63.005000000000003</v>
      </c>
      <c r="T710" s="17">
        <v>1.05</v>
      </c>
      <c r="U710" s="17">
        <v>-0.1172</v>
      </c>
      <c r="V710" s="17">
        <v>0.90500000000000003</v>
      </c>
      <c r="W710" s="17">
        <v>61078.577590000001</v>
      </c>
      <c r="X710" s="17">
        <v>2955.6</v>
      </c>
      <c r="Y710" s="17">
        <v>22.055</v>
      </c>
      <c r="Z710" s="17">
        <v>-14.11</v>
      </c>
    </row>
    <row r="711" spans="1:26" x14ac:dyDescent="0.2">
      <c r="A711" s="27">
        <v>44621</v>
      </c>
      <c r="B711" s="17">
        <v>832.28</v>
      </c>
      <c r="C711" s="14">
        <v>7.05</v>
      </c>
      <c r="D711" s="17">
        <v>283.67</v>
      </c>
      <c r="E711" s="17">
        <v>26.81</v>
      </c>
      <c r="F711" s="17">
        <v>144</v>
      </c>
      <c r="G711" s="17">
        <v>224.69300000000001</v>
      </c>
      <c r="H711" s="17">
        <v>43.677999999999997</v>
      </c>
      <c r="I711" s="17">
        <v>127.749</v>
      </c>
      <c r="J711" s="17">
        <v>2226.5</v>
      </c>
      <c r="K711" s="17">
        <v>215</v>
      </c>
      <c r="L711" s="17">
        <v>0.21479999999999999</v>
      </c>
      <c r="M711" s="17">
        <v>197.12</v>
      </c>
      <c r="N711" s="17">
        <v>319.74927000000002</v>
      </c>
      <c r="O711" s="17">
        <v>59380</v>
      </c>
      <c r="P711" s="17">
        <v>1182</v>
      </c>
      <c r="Q711" s="17">
        <v>-1.075</v>
      </c>
      <c r="R711" s="17">
        <v>10698.5</v>
      </c>
      <c r="S711" s="17">
        <v>62.508000000000003</v>
      </c>
      <c r="T711" s="17">
        <v>1.7649999999999999</v>
      </c>
      <c r="U711" s="17">
        <v>-7.6499999999999999E-2</v>
      </c>
      <c r="V711" s="17">
        <v>0.878</v>
      </c>
      <c r="W711" s="17">
        <v>61533.585460000002</v>
      </c>
      <c r="X711" s="17">
        <v>2941.3</v>
      </c>
      <c r="Y711" s="17">
        <v>23.98</v>
      </c>
      <c r="Z711" s="17">
        <v>-15.515000000000001</v>
      </c>
    </row>
    <row r="712" spans="1:26" x14ac:dyDescent="0.2">
      <c r="A712" s="27">
        <v>44620</v>
      </c>
      <c r="B712" s="17">
        <v>832.28</v>
      </c>
      <c r="C712" s="14">
        <v>6.55</v>
      </c>
      <c r="D712" s="17">
        <v>280.95499999999998</v>
      </c>
      <c r="E712" s="17">
        <v>27.25</v>
      </c>
      <c r="F712" s="17">
        <v>145</v>
      </c>
      <c r="G712" s="17">
        <v>204.40899999999999</v>
      </c>
      <c r="H712" s="17">
        <v>60.16</v>
      </c>
      <c r="I712" s="17">
        <v>50.75</v>
      </c>
      <c r="J712" s="17">
        <v>2213.4250000000002</v>
      </c>
      <c r="K712" s="17">
        <v>207.1</v>
      </c>
      <c r="L712" s="17">
        <v>0.26879999999999998</v>
      </c>
      <c r="M712" s="17">
        <v>189.25</v>
      </c>
      <c r="N712" s="17">
        <v>314.755</v>
      </c>
      <c r="O712" s="17">
        <v>62240</v>
      </c>
      <c r="P712" s="17">
        <v>1206.8</v>
      </c>
      <c r="Q712" s="17">
        <v>-0.10299999999999999</v>
      </c>
      <c r="R712" s="17">
        <v>13033.373</v>
      </c>
      <c r="S712" s="17">
        <v>62.548000000000002</v>
      </c>
      <c r="T712" s="17">
        <v>2.06</v>
      </c>
      <c r="U712" s="17">
        <v>-5.8999999999999997E-2</v>
      </c>
      <c r="V712" s="17">
        <v>0.82499999999999996</v>
      </c>
      <c r="W712" s="17">
        <v>60623.558010000001</v>
      </c>
      <c r="X712" s="17">
        <v>2914.7</v>
      </c>
      <c r="Y712" s="17">
        <v>25.97</v>
      </c>
      <c r="Z712" s="17">
        <v>-15.23</v>
      </c>
    </row>
    <row r="713" spans="1:26" x14ac:dyDescent="0.2">
      <c r="A713" s="27">
        <v>44617</v>
      </c>
      <c r="B713" s="17">
        <v>864.625</v>
      </c>
      <c r="C713" s="14">
        <v>7.1849999999999996</v>
      </c>
      <c r="D713" s="17">
        <v>309.19</v>
      </c>
      <c r="E713" s="17">
        <v>29.2</v>
      </c>
      <c r="F713" s="17">
        <v>149.97499999999999</v>
      </c>
      <c r="G713" s="17">
        <v>199.01499999999999</v>
      </c>
      <c r="H713" s="17">
        <v>49.564999999999998</v>
      </c>
      <c r="I713" s="17">
        <v>63.247999999999998</v>
      </c>
      <c r="J713" s="17">
        <v>2314.25</v>
      </c>
      <c r="K713" s="17">
        <v>205</v>
      </c>
      <c r="L713" s="17">
        <v>0.2397</v>
      </c>
      <c r="M713" s="17">
        <v>188.27099999999999</v>
      </c>
      <c r="N713" s="17">
        <v>284.68839000000003</v>
      </c>
      <c r="O713" s="17">
        <v>26680</v>
      </c>
      <c r="P713" s="17">
        <v>1256.2</v>
      </c>
      <c r="Q713" s="17">
        <v>-2</v>
      </c>
      <c r="R713" s="17">
        <v>10218.037</v>
      </c>
      <c r="S713" s="17">
        <v>67</v>
      </c>
      <c r="T713" s="17">
        <v>2.6680000000000001</v>
      </c>
      <c r="U713" s="17">
        <v>-8.7499999999999994E-2</v>
      </c>
      <c r="V713" s="17">
        <v>0.93799999999999994</v>
      </c>
      <c r="W713" s="17">
        <v>65635.000010000003</v>
      </c>
      <c r="X713" s="17">
        <v>2988.1</v>
      </c>
      <c r="Y713" s="17">
        <v>21.695</v>
      </c>
      <c r="Z713" s="17">
        <v>-13.5</v>
      </c>
    </row>
    <row r="714" spans="1:26" x14ac:dyDescent="0.2">
      <c r="A714" s="27">
        <v>44616</v>
      </c>
      <c r="B714" s="17">
        <v>855</v>
      </c>
      <c r="C714" s="14">
        <v>7.2850000000000001</v>
      </c>
      <c r="D714" s="17">
        <v>365.46800000000002</v>
      </c>
      <c r="E714" s="17">
        <v>30.047999999999998</v>
      </c>
      <c r="F714" s="17">
        <v>147.125</v>
      </c>
      <c r="G714" s="17">
        <v>207.75</v>
      </c>
      <c r="H714" s="17">
        <v>60.832999999999998</v>
      </c>
      <c r="I714" s="17">
        <v>131.00200000000001</v>
      </c>
      <c r="J714" s="17">
        <v>2271.25</v>
      </c>
      <c r="K714" s="17">
        <v>215</v>
      </c>
      <c r="L714" s="17">
        <v>0.30099999999999999</v>
      </c>
      <c r="M714" s="17">
        <v>192.25</v>
      </c>
      <c r="N714" s="17">
        <v>416.55086999999997</v>
      </c>
      <c r="O714" s="17">
        <v>36075</v>
      </c>
      <c r="P714" s="17">
        <v>1247.5</v>
      </c>
      <c r="Q714" s="17">
        <v>-0.72499999999999998</v>
      </c>
      <c r="R714" s="17">
        <v>11627.1</v>
      </c>
      <c r="S714" s="17">
        <v>64.489999999999995</v>
      </c>
      <c r="T714" s="17">
        <v>2.827</v>
      </c>
      <c r="U714" s="17">
        <v>-1.7000000000000001E-2</v>
      </c>
      <c r="V714" s="17">
        <v>0.96499999999999997</v>
      </c>
      <c r="W714" s="17">
        <v>58354.577270000002</v>
      </c>
      <c r="X714" s="17">
        <v>3139</v>
      </c>
      <c r="Y714" s="17">
        <v>20.309999999999999</v>
      </c>
      <c r="Z714" s="17">
        <v>-12.71</v>
      </c>
    </row>
    <row r="715" spans="1:26" x14ac:dyDescent="0.2">
      <c r="A715" s="27">
        <v>44615</v>
      </c>
      <c r="B715" s="17">
        <v>806.35</v>
      </c>
      <c r="C715" s="14">
        <v>5.7</v>
      </c>
      <c r="D715" s="17">
        <v>289.90499999999997</v>
      </c>
      <c r="E715" s="17">
        <v>27.625</v>
      </c>
      <c r="F715" s="17">
        <v>143.05000000000001</v>
      </c>
      <c r="G715" s="17">
        <v>181.4</v>
      </c>
      <c r="H715" s="17">
        <v>44.497999999999998</v>
      </c>
      <c r="I715" s="17">
        <v>81.253</v>
      </c>
      <c r="J715" s="17">
        <v>2135</v>
      </c>
      <c r="K715" s="17">
        <v>195</v>
      </c>
      <c r="L715" s="17">
        <v>0.1875</v>
      </c>
      <c r="M715" s="17">
        <v>162.07499999999999</v>
      </c>
      <c r="N715" s="17">
        <v>218.96976000000001</v>
      </c>
      <c r="O715" s="17">
        <v>19790</v>
      </c>
      <c r="P715" s="17">
        <v>1198.5</v>
      </c>
      <c r="Q715" s="17">
        <v>-3.03</v>
      </c>
      <c r="R715" s="17">
        <v>7566.16</v>
      </c>
      <c r="S715" s="17">
        <v>58.588000000000001</v>
      </c>
      <c r="T715" s="17">
        <v>2.1549999999999998</v>
      </c>
      <c r="U715" s="17">
        <v>-9.1300000000000006E-2</v>
      </c>
      <c r="V715" s="17">
        <v>0.98499999999999999</v>
      </c>
      <c r="W715" s="17">
        <v>15069.051600000001</v>
      </c>
      <c r="X715" s="17">
        <v>2214.3000000000002</v>
      </c>
      <c r="Y715" s="17">
        <v>19.079999999999998</v>
      </c>
      <c r="Z715" s="17">
        <v>-11.395</v>
      </c>
    </row>
    <row r="716" spans="1:26" x14ac:dyDescent="0.2">
      <c r="A716" s="27">
        <v>44614</v>
      </c>
      <c r="B716" s="17">
        <v>775.16399999999999</v>
      </c>
      <c r="C716" s="14">
        <v>6.5039999999999996</v>
      </c>
      <c r="D716" s="17">
        <v>289.065</v>
      </c>
      <c r="E716" s="17">
        <v>28.5</v>
      </c>
      <c r="F716" s="17">
        <v>144.02500000000001</v>
      </c>
      <c r="G716" s="17">
        <v>188.875</v>
      </c>
      <c r="H716" s="17">
        <v>55.832999999999998</v>
      </c>
      <c r="I716" s="17">
        <v>86.498000000000005</v>
      </c>
      <c r="J716" s="17">
        <v>2188.75</v>
      </c>
      <c r="K716" s="17">
        <v>211</v>
      </c>
      <c r="L716" s="17">
        <v>0.26250000000000001</v>
      </c>
      <c r="M716" s="17">
        <v>159.01499999999999</v>
      </c>
      <c r="N716" s="17">
        <v>221.73999000000001</v>
      </c>
      <c r="O716" s="17">
        <v>17260</v>
      </c>
      <c r="P716" s="17">
        <v>1202.5</v>
      </c>
      <c r="Q716" s="17">
        <v>-1.2290000000000001</v>
      </c>
      <c r="R716" s="17">
        <v>5459.6549999999997</v>
      </c>
      <c r="S716" s="17">
        <v>67.947999999999993</v>
      </c>
      <c r="T716" s="17">
        <v>2.7349999999999999</v>
      </c>
      <c r="U716" s="17">
        <v>-0.1178</v>
      </c>
      <c r="V716" s="17">
        <v>1.1020000000000001</v>
      </c>
      <c r="W716" s="17">
        <v>15759.511640000001</v>
      </c>
      <c r="X716" s="17">
        <v>2150.8000000000002</v>
      </c>
      <c r="Y716" s="17">
        <v>19.66</v>
      </c>
      <c r="Z716" s="17">
        <v>-11.63</v>
      </c>
    </row>
    <row r="717" spans="1:26" x14ac:dyDescent="0.2">
      <c r="A717" s="27">
        <v>44613</v>
      </c>
      <c r="B717" s="17">
        <v>799.23599999999999</v>
      </c>
      <c r="C717" s="14">
        <v>7.0460000000000003</v>
      </c>
      <c r="D717" s="17">
        <v>337.19799999999998</v>
      </c>
      <c r="E717" s="17">
        <v>30.425000000000001</v>
      </c>
      <c r="F717" s="17">
        <v>143.995</v>
      </c>
      <c r="G717" s="17">
        <v>188.63800000000001</v>
      </c>
      <c r="H717" s="17">
        <v>47.677999999999997</v>
      </c>
      <c r="I717" s="17">
        <v>38.795000000000002</v>
      </c>
      <c r="J717" s="17">
        <v>2194.75</v>
      </c>
      <c r="K717" s="17">
        <v>209.8</v>
      </c>
      <c r="L717" s="17">
        <v>0.26619999999999999</v>
      </c>
      <c r="M717" s="17">
        <v>157.86500000000001</v>
      </c>
      <c r="N717" s="17">
        <v>222.804</v>
      </c>
      <c r="O717" s="17">
        <v>14532</v>
      </c>
      <c r="P717" s="17">
        <v>1174.9000000000001</v>
      </c>
      <c r="Q717" s="17">
        <v>-3.85</v>
      </c>
      <c r="R717" s="17">
        <v>4244.6099999999997</v>
      </c>
      <c r="S717" s="17">
        <v>55.71</v>
      </c>
      <c r="T717" s="17">
        <v>2.1</v>
      </c>
      <c r="U717" s="17">
        <v>-0.104</v>
      </c>
      <c r="V717" s="17">
        <v>1.1020000000000001</v>
      </c>
      <c r="W717" s="17">
        <v>12798.771059999999</v>
      </c>
      <c r="X717" s="17">
        <v>2025.3</v>
      </c>
      <c r="Y717" s="17">
        <v>19.254999999999999</v>
      </c>
      <c r="Z717" s="17">
        <v>-10.76</v>
      </c>
    </row>
    <row r="718" spans="1:26" x14ac:dyDescent="0.2">
      <c r="A718" s="27">
        <v>44610</v>
      </c>
      <c r="B718" s="17">
        <v>794.03599999999994</v>
      </c>
      <c r="C718" s="14">
        <v>6.95</v>
      </c>
      <c r="D718" s="17">
        <v>277.26799999999997</v>
      </c>
      <c r="E718" s="17">
        <v>29.85</v>
      </c>
      <c r="F718" s="17">
        <v>141.85</v>
      </c>
      <c r="G718" s="17">
        <v>183.77</v>
      </c>
      <c r="H718" s="17">
        <v>43.77</v>
      </c>
      <c r="I718" s="17">
        <v>62.499000000000002</v>
      </c>
      <c r="J718" s="17">
        <v>2196.75</v>
      </c>
      <c r="K718" s="17">
        <v>215</v>
      </c>
      <c r="L718" s="17">
        <v>0.31019999999999998</v>
      </c>
      <c r="M718" s="17">
        <v>153.97499999999999</v>
      </c>
      <c r="N718" s="17">
        <v>222.16501</v>
      </c>
      <c r="O718" s="17">
        <v>12960</v>
      </c>
      <c r="P718" s="17">
        <v>1137.7</v>
      </c>
      <c r="Q718" s="17">
        <v>-2.5499999999999998</v>
      </c>
      <c r="R718" s="17">
        <v>4299.4129999999996</v>
      </c>
      <c r="S718" s="17">
        <v>57.963000000000001</v>
      </c>
      <c r="T718" s="17">
        <v>1.98</v>
      </c>
      <c r="U718" s="17">
        <v>-7.8200000000000006E-2</v>
      </c>
      <c r="V718" s="17">
        <v>0.97</v>
      </c>
      <c r="W718" s="17">
        <v>10029.981659999999</v>
      </c>
      <c r="X718" s="17">
        <v>2065.8000000000002</v>
      </c>
      <c r="Y718" s="17">
        <v>18.55</v>
      </c>
      <c r="Z718" s="17">
        <v>-10.675000000000001</v>
      </c>
    </row>
    <row r="719" spans="1:26" x14ac:dyDescent="0.2">
      <c r="A719" s="27">
        <v>44609</v>
      </c>
      <c r="B719" s="17">
        <v>810</v>
      </c>
      <c r="C719" s="14">
        <v>7.99</v>
      </c>
      <c r="D719" s="17">
        <v>275</v>
      </c>
      <c r="E719" s="17">
        <v>30.085000000000001</v>
      </c>
      <c r="F719" s="17">
        <v>141.75</v>
      </c>
      <c r="G719" s="17">
        <v>183.03800000000001</v>
      </c>
      <c r="H719" s="17">
        <v>66.5</v>
      </c>
      <c r="I719" s="17">
        <v>73.748000000000005</v>
      </c>
      <c r="J719" s="17">
        <v>2125.5</v>
      </c>
      <c r="K719" s="17">
        <v>215</v>
      </c>
      <c r="L719" s="17">
        <v>0.20169999999999999</v>
      </c>
      <c r="M719" s="17">
        <v>153.88999999999999</v>
      </c>
      <c r="N719" s="17">
        <v>210.75833</v>
      </c>
      <c r="O719" s="17">
        <v>12750</v>
      </c>
      <c r="P719" s="17">
        <v>1131</v>
      </c>
      <c r="Q719" s="17">
        <v>-0.7</v>
      </c>
      <c r="R719" s="17">
        <v>4287.99</v>
      </c>
      <c r="S719" s="17">
        <v>56.378</v>
      </c>
      <c r="T719" s="17">
        <v>2.2050000000000001</v>
      </c>
      <c r="U719" s="17">
        <v>-9.2999999999999999E-2</v>
      </c>
      <c r="V719" s="17">
        <v>0.81100000000000005</v>
      </c>
      <c r="W719" s="17">
        <v>8719.71198</v>
      </c>
      <c r="X719" s="17">
        <v>2131.8000000000002</v>
      </c>
      <c r="Y719" s="17">
        <v>18.649999999999999</v>
      </c>
      <c r="Z719" s="17">
        <v>-10.7</v>
      </c>
    </row>
    <row r="720" spans="1:26" x14ac:dyDescent="0.2">
      <c r="A720" s="27">
        <v>44608</v>
      </c>
      <c r="B720" s="17">
        <v>781.53</v>
      </c>
      <c r="C720" s="14">
        <v>7.3470000000000004</v>
      </c>
      <c r="D720" s="17">
        <v>259.89499999999998</v>
      </c>
      <c r="E720" s="17">
        <v>27.1</v>
      </c>
      <c r="F720" s="17">
        <v>144.9</v>
      </c>
      <c r="G720" s="17">
        <v>185.90700000000001</v>
      </c>
      <c r="H720" s="17">
        <v>29.347999999999999</v>
      </c>
      <c r="I720" s="17">
        <v>96.998000000000005</v>
      </c>
      <c r="J720" s="17">
        <v>2132.5</v>
      </c>
      <c r="K720" s="17">
        <v>215</v>
      </c>
      <c r="L720" s="17">
        <v>0.20019999999999999</v>
      </c>
      <c r="M720" s="17">
        <v>153.19499999999999</v>
      </c>
      <c r="N720" s="17">
        <v>207.82275000000001</v>
      </c>
      <c r="O720" s="17">
        <v>12288.3</v>
      </c>
      <c r="P720" s="17">
        <v>1135.8</v>
      </c>
      <c r="Q720" s="17">
        <v>-0.77500000000000002</v>
      </c>
      <c r="R720" s="17">
        <v>4593.05</v>
      </c>
      <c r="S720" s="17">
        <v>64.548000000000002</v>
      </c>
      <c r="T720" s="17">
        <v>0.76700000000000002</v>
      </c>
      <c r="U720" s="17">
        <v>-0.1</v>
      </c>
      <c r="V720" s="17">
        <v>0.85499999999999998</v>
      </c>
      <c r="W720" s="17">
        <v>6836.5486700000001</v>
      </c>
      <c r="X720" s="17">
        <v>2150.5</v>
      </c>
      <c r="Y720" s="17">
        <v>18.46</v>
      </c>
      <c r="Z720" s="17">
        <v>-10.515000000000001</v>
      </c>
    </row>
    <row r="721" spans="1:26" x14ac:dyDescent="0.2">
      <c r="A721" s="27">
        <v>44607</v>
      </c>
      <c r="B721" s="17">
        <v>805.17899999999997</v>
      </c>
      <c r="C721" s="14">
        <v>7.5449999999999999</v>
      </c>
      <c r="D721" s="17">
        <v>247.66499999999999</v>
      </c>
      <c r="E721" s="17">
        <v>28</v>
      </c>
      <c r="F721" s="17">
        <v>147.44999999999999</v>
      </c>
      <c r="G721" s="17">
        <v>188.54499999999999</v>
      </c>
      <c r="H721" s="17">
        <v>28.54</v>
      </c>
      <c r="I721" s="17">
        <v>0.2</v>
      </c>
      <c r="J721" s="17">
        <v>2173.75</v>
      </c>
      <c r="K721" s="17">
        <v>215</v>
      </c>
      <c r="L721" s="17">
        <v>0.23</v>
      </c>
      <c r="M721" s="17">
        <v>151.83500000000001</v>
      </c>
      <c r="N721" s="17">
        <v>216.46154999999999</v>
      </c>
      <c r="O721" s="17">
        <v>13050.5</v>
      </c>
      <c r="P721" s="17">
        <v>1177.5</v>
      </c>
      <c r="Q721" s="17">
        <v>-2.25</v>
      </c>
      <c r="R721" s="17">
        <v>4471.76</v>
      </c>
      <c r="S721" s="17">
        <v>59.343000000000004</v>
      </c>
      <c r="T721" s="17">
        <v>-0.1</v>
      </c>
      <c r="U721" s="17">
        <v>-9.5000000000000001E-2</v>
      </c>
      <c r="V721" s="17">
        <v>0.70299999999999996</v>
      </c>
      <c r="W721" s="17">
        <v>6732.4837100000004</v>
      </c>
      <c r="X721" s="17">
        <v>2116.3000000000002</v>
      </c>
      <c r="Y721" s="17">
        <v>18.774999999999999</v>
      </c>
      <c r="Z721" s="17">
        <v>-10.914999999999999</v>
      </c>
    </row>
    <row r="722" spans="1:26" x14ac:dyDescent="0.2">
      <c r="A722" s="27">
        <v>44606</v>
      </c>
      <c r="B722" s="17">
        <v>834.76400000000001</v>
      </c>
      <c r="C722" s="14">
        <v>7.46</v>
      </c>
      <c r="D722" s="17">
        <v>265.08999999999997</v>
      </c>
      <c r="E722" s="17">
        <v>28.378</v>
      </c>
      <c r="F722" s="17">
        <v>147.79</v>
      </c>
      <c r="G722" s="17">
        <v>186.69300000000001</v>
      </c>
      <c r="H722" s="17">
        <v>31.542999999999999</v>
      </c>
      <c r="I722" s="17">
        <v>64.75</v>
      </c>
      <c r="J722" s="17">
        <v>2211</v>
      </c>
      <c r="K722" s="17">
        <v>210</v>
      </c>
      <c r="L722" s="17">
        <v>0.2843</v>
      </c>
      <c r="M722" s="17">
        <v>154.38</v>
      </c>
      <c r="N722" s="17">
        <v>235.89287999999999</v>
      </c>
      <c r="O722" s="17">
        <v>13240</v>
      </c>
      <c r="P722" s="17">
        <v>1236.3</v>
      </c>
      <c r="Q722" s="17">
        <v>-3.5</v>
      </c>
      <c r="R722" s="17">
        <v>4167.8500000000004</v>
      </c>
      <c r="S722" s="17">
        <v>56.707999999999998</v>
      </c>
      <c r="T722" s="17">
        <v>-0.20499999999999999</v>
      </c>
      <c r="U722" s="17">
        <v>-0.1</v>
      </c>
      <c r="V722" s="17">
        <v>0.91400000000000003</v>
      </c>
      <c r="W722" s="17">
        <v>8162.0038999999997</v>
      </c>
      <c r="X722" s="17">
        <v>2289</v>
      </c>
      <c r="Y722" s="17">
        <v>19.329999999999998</v>
      </c>
      <c r="Z722" s="17">
        <v>-11.275</v>
      </c>
    </row>
    <row r="723" spans="1:26" x14ac:dyDescent="0.2">
      <c r="A723" s="27">
        <v>44603</v>
      </c>
      <c r="B723" s="17">
        <v>811.47</v>
      </c>
      <c r="C723" s="14">
        <v>7.452</v>
      </c>
      <c r="D723" s="17">
        <v>263.93</v>
      </c>
      <c r="E723" s="17">
        <v>29.824999999999999</v>
      </c>
      <c r="F723" s="17">
        <v>148.25</v>
      </c>
      <c r="G723" s="17">
        <v>186.88900000000001</v>
      </c>
      <c r="H723" s="17">
        <v>45.398000000000003</v>
      </c>
      <c r="I723" s="17">
        <v>61.997999999999998</v>
      </c>
      <c r="J723" s="17">
        <v>2232.5</v>
      </c>
      <c r="K723" s="17">
        <v>213.3</v>
      </c>
      <c r="L723" s="17">
        <v>0.21779999999999999</v>
      </c>
      <c r="M723" s="17">
        <v>145.53399999999999</v>
      </c>
      <c r="N723" s="17">
        <v>234.45429999999999</v>
      </c>
      <c r="O723" s="17">
        <v>12040</v>
      </c>
      <c r="P723" s="17">
        <v>1203.8</v>
      </c>
      <c r="Q723" s="17">
        <v>-3.5</v>
      </c>
      <c r="R723" s="17">
        <v>4067.59</v>
      </c>
      <c r="S723" s="17">
        <v>55.103000000000002</v>
      </c>
      <c r="T723" s="17">
        <v>0.52</v>
      </c>
      <c r="U723" s="17">
        <v>-0.1</v>
      </c>
      <c r="V723" s="17">
        <v>1.587</v>
      </c>
      <c r="W723" s="17">
        <v>5481.4918600000001</v>
      </c>
      <c r="X723" s="17">
        <v>2253.1999999999998</v>
      </c>
      <c r="Y723" s="17">
        <v>19.408000000000001</v>
      </c>
      <c r="Z723" s="17">
        <v>-10.64</v>
      </c>
    </row>
    <row r="724" spans="1:26" x14ac:dyDescent="0.2">
      <c r="A724" s="27">
        <v>44602</v>
      </c>
      <c r="B724" s="17">
        <v>820.27200000000005</v>
      </c>
      <c r="C724" s="14">
        <v>7.0549999999999997</v>
      </c>
      <c r="D724" s="17">
        <v>247.86799999999999</v>
      </c>
      <c r="E724" s="17">
        <v>33.478000000000002</v>
      </c>
      <c r="F724" s="17">
        <v>139.69999999999999</v>
      </c>
      <c r="G724" s="17">
        <v>176.018</v>
      </c>
      <c r="H724" s="17">
        <v>39.328000000000003</v>
      </c>
      <c r="I724" s="17">
        <v>66.504000000000005</v>
      </c>
      <c r="J724" s="17">
        <v>2268.75</v>
      </c>
      <c r="K724" s="17">
        <v>205</v>
      </c>
      <c r="L724" s="17">
        <v>0.31480000000000002</v>
      </c>
      <c r="M724" s="17">
        <v>154</v>
      </c>
      <c r="N724" s="17">
        <v>246.40543</v>
      </c>
      <c r="O724" s="17">
        <v>11070.3</v>
      </c>
      <c r="P724" s="17">
        <v>1143.3</v>
      </c>
      <c r="Q724" s="17">
        <v>-3.07</v>
      </c>
      <c r="R724" s="17">
        <v>3901.31</v>
      </c>
      <c r="S724" s="17">
        <v>57.758000000000003</v>
      </c>
      <c r="T724" s="17">
        <v>2.8050000000000002</v>
      </c>
      <c r="U724" s="17">
        <v>-0.113</v>
      </c>
      <c r="V724" s="17">
        <v>1.593</v>
      </c>
      <c r="W724" s="17">
        <v>5432.2814099999996</v>
      </c>
      <c r="X724" s="17">
        <v>2196</v>
      </c>
      <c r="Y724" s="17">
        <v>18.98</v>
      </c>
      <c r="Z724" s="17">
        <v>-11.65</v>
      </c>
    </row>
    <row r="725" spans="1:26" x14ac:dyDescent="0.2">
      <c r="A725" s="27">
        <v>44601</v>
      </c>
      <c r="B725" s="17">
        <v>814.875</v>
      </c>
      <c r="C725" s="14">
        <v>7.4550000000000001</v>
      </c>
      <c r="D725" s="17">
        <v>229</v>
      </c>
      <c r="E725" s="17">
        <v>29.966999999999999</v>
      </c>
      <c r="F725" s="17">
        <v>139.05500000000001</v>
      </c>
      <c r="G725" s="17">
        <v>175.995</v>
      </c>
      <c r="H725" s="17">
        <v>43.744999999999997</v>
      </c>
      <c r="I725" s="17">
        <v>56.747999999999998</v>
      </c>
      <c r="J725" s="17">
        <v>2129.75</v>
      </c>
      <c r="K725" s="17">
        <v>183</v>
      </c>
      <c r="L725" s="17">
        <v>0.35049999999999998</v>
      </c>
      <c r="M725" s="17">
        <v>164</v>
      </c>
      <c r="N725" s="17">
        <v>267.51389</v>
      </c>
      <c r="O725" s="17">
        <v>11253</v>
      </c>
      <c r="P725" s="17">
        <v>1179.5</v>
      </c>
      <c r="Q725" s="17">
        <v>-4.508</v>
      </c>
      <c r="R725" s="17">
        <v>4356.067</v>
      </c>
      <c r="S725" s="17">
        <v>60.81</v>
      </c>
      <c r="T725" s="17">
        <v>3.0819999999999999</v>
      </c>
      <c r="U725" s="17">
        <v>-8.7999999999999995E-2</v>
      </c>
      <c r="V725" s="17">
        <v>1.538</v>
      </c>
      <c r="W725" s="17">
        <v>5801.2394599999998</v>
      </c>
      <c r="X725" s="17">
        <v>2128.3000000000002</v>
      </c>
      <c r="Y725" s="17">
        <v>16.57</v>
      </c>
      <c r="Z725" s="17">
        <v>-9.1850000000000005</v>
      </c>
    </row>
    <row r="726" spans="1:26" x14ac:dyDescent="0.2">
      <c r="A726" s="27">
        <v>44600</v>
      </c>
      <c r="B726" s="17">
        <v>843.92899999999997</v>
      </c>
      <c r="C726" s="14">
        <v>7.65</v>
      </c>
      <c r="D726" s="17">
        <v>250.5</v>
      </c>
      <c r="E726" s="17">
        <v>30.965</v>
      </c>
      <c r="F726" s="17">
        <v>140.65</v>
      </c>
      <c r="G726" s="17">
        <v>178.75</v>
      </c>
      <c r="H726" s="17">
        <v>50.024999999999999</v>
      </c>
      <c r="I726" s="17">
        <v>69.494</v>
      </c>
      <c r="J726" s="17">
        <v>2120</v>
      </c>
      <c r="K726" s="17">
        <v>175</v>
      </c>
      <c r="L726" s="17">
        <v>0.39200000000000002</v>
      </c>
      <c r="M726" s="17">
        <v>171.24</v>
      </c>
      <c r="N726" s="17">
        <v>236.6499</v>
      </c>
      <c r="O726" s="17">
        <v>11530</v>
      </c>
      <c r="P726" s="17">
        <v>1225.3</v>
      </c>
      <c r="Q726" s="17">
        <v>-4.5</v>
      </c>
      <c r="R726" s="17">
        <v>4616</v>
      </c>
      <c r="S726" s="17">
        <v>61.1</v>
      </c>
      <c r="T726" s="17">
        <v>3.2930000000000001</v>
      </c>
      <c r="U726" s="17">
        <v>-0.08</v>
      </c>
      <c r="V726" s="17">
        <v>1.4930000000000001</v>
      </c>
      <c r="W726" s="17">
        <v>5687.4845599999999</v>
      </c>
      <c r="X726" s="17">
        <v>2250.1</v>
      </c>
      <c r="Y726" s="17">
        <v>16.905999999999999</v>
      </c>
      <c r="Z726" s="17">
        <v>-8.9949999999999992</v>
      </c>
    </row>
    <row r="727" spans="1:26" x14ac:dyDescent="0.2">
      <c r="A727" s="27">
        <v>44599</v>
      </c>
      <c r="B727" s="17">
        <v>861.41600000000005</v>
      </c>
      <c r="C727" s="14">
        <v>7.37</v>
      </c>
      <c r="D727" s="17">
        <v>252.113</v>
      </c>
      <c r="E727" s="17">
        <v>31.91</v>
      </c>
      <c r="F727" s="17">
        <v>143.5</v>
      </c>
      <c r="G727" s="17">
        <v>182.03</v>
      </c>
      <c r="H727" s="17">
        <v>55.398000000000003</v>
      </c>
      <c r="I727" s="17">
        <v>44.750999999999998</v>
      </c>
      <c r="J727" s="17">
        <v>2150.5</v>
      </c>
      <c r="K727" s="17">
        <v>162.5</v>
      </c>
      <c r="L727" s="17">
        <v>0.34620000000000001</v>
      </c>
      <c r="M727" s="17">
        <v>180.99</v>
      </c>
      <c r="N727" s="17">
        <v>237.07431</v>
      </c>
      <c r="O727" s="17">
        <v>11280</v>
      </c>
      <c r="P727" s="17">
        <v>1278</v>
      </c>
      <c r="Q727" s="17">
        <v>-3.48</v>
      </c>
      <c r="R727" s="17">
        <v>4537.49</v>
      </c>
      <c r="S727" s="17">
        <v>67.412999999999997</v>
      </c>
      <c r="T727" s="17">
        <v>3.0249999999999999</v>
      </c>
      <c r="U727" s="17">
        <v>-0.1065</v>
      </c>
      <c r="V727" s="17">
        <v>1.546</v>
      </c>
      <c r="W727" s="17">
        <v>6198.9597199999998</v>
      </c>
      <c r="X727" s="17">
        <v>2471.8000000000002</v>
      </c>
      <c r="Y727" s="17">
        <v>17.04</v>
      </c>
      <c r="Z727" s="17">
        <v>-8.8699999999999992</v>
      </c>
    </row>
    <row r="728" spans="1:26" x14ac:dyDescent="0.2">
      <c r="A728" s="27">
        <v>44596</v>
      </c>
      <c r="B728" s="17">
        <v>865.03399999999999</v>
      </c>
      <c r="C728" s="14">
        <v>7.5549999999999997</v>
      </c>
      <c r="D728" s="17">
        <v>247.22</v>
      </c>
      <c r="E728" s="17">
        <v>30.6</v>
      </c>
      <c r="F728" s="17">
        <v>139</v>
      </c>
      <c r="G728" s="17">
        <v>183.52500000000001</v>
      </c>
      <c r="H728" s="17">
        <v>55.753</v>
      </c>
      <c r="I728" s="17">
        <v>78.248999999999995</v>
      </c>
      <c r="J728" s="17">
        <v>2158.75</v>
      </c>
      <c r="K728" s="17">
        <v>165</v>
      </c>
      <c r="L728" s="17">
        <v>0.32550000000000001</v>
      </c>
      <c r="M728" s="17">
        <v>175.5</v>
      </c>
      <c r="N728" s="17">
        <v>225.22699</v>
      </c>
      <c r="O728" s="17">
        <v>11387</v>
      </c>
      <c r="P728" s="17">
        <v>1213</v>
      </c>
      <c r="Q728" s="17">
        <v>-2.9750000000000001</v>
      </c>
      <c r="R728" s="17">
        <v>4851.93</v>
      </c>
      <c r="S728" s="17">
        <v>64.528000000000006</v>
      </c>
      <c r="T728" s="17">
        <v>3</v>
      </c>
      <c r="U728" s="17">
        <v>-0.113</v>
      </c>
      <c r="V728" s="17">
        <v>1.5369999999999999</v>
      </c>
      <c r="W728" s="17">
        <v>6314.0119800000002</v>
      </c>
      <c r="X728" s="17">
        <v>2482.3000000000002</v>
      </c>
      <c r="Y728" s="17">
        <v>16.52</v>
      </c>
      <c r="Z728" s="17">
        <v>-8.391</v>
      </c>
    </row>
    <row r="729" spans="1:26" x14ac:dyDescent="0.2">
      <c r="A729" s="27">
        <v>44595</v>
      </c>
      <c r="B729" s="17">
        <v>866.96199999999999</v>
      </c>
      <c r="C729" s="14">
        <v>7.32</v>
      </c>
      <c r="D729" s="17">
        <v>245</v>
      </c>
      <c r="E729" s="17">
        <v>30.524999999999999</v>
      </c>
      <c r="F729" s="17">
        <v>139.97</v>
      </c>
      <c r="G729" s="17">
        <v>189.03800000000001</v>
      </c>
      <c r="H729" s="17">
        <v>58.975000000000001</v>
      </c>
      <c r="I729" s="17">
        <v>48.747</v>
      </c>
      <c r="J729" s="17">
        <v>2072.5</v>
      </c>
      <c r="K729" s="17">
        <v>162.5</v>
      </c>
      <c r="L729" s="17">
        <v>0.28649999999999998</v>
      </c>
      <c r="M729" s="17">
        <v>177.99</v>
      </c>
      <c r="N729" s="17">
        <v>223.56237999999999</v>
      </c>
      <c r="O729" s="17">
        <v>11599.8</v>
      </c>
      <c r="P729" s="17">
        <v>1238</v>
      </c>
      <c r="Q729" s="17">
        <v>-1.5</v>
      </c>
      <c r="R729" s="17">
        <v>4818.45</v>
      </c>
      <c r="S729" s="17">
        <v>65.287999999999997</v>
      </c>
      <c r="T729" s="17">
        <v>2.9449999999999998</v>
      </c>
      <c r="U729" s="17">
        <v>-0.10299999999999999</v>
      </c>
      <c r="V729" s="17">
        <v>1.6379999999999999</v>
      </c>
      <c r="W729" s="17">
        <v>5973.7409500000003</v>
      </c>
      <c r="X729" s="17">
        <v>2482.3000000000002</v>
      </c>
      <c r="Y729" s="17">
        <v>15.898</v>
      </c>
      <c r="Z729" s="17">
        <v>-7.6369999999999996</v>
      </c>
    </row>
    <row r="730" spans="1:26" x14ac:dyDescent="0.2">
      <c r="A730" s="27">
        <v>44594</v>
      </c>
      <c r="B730" s="17">
        <v>821.423</v>
      </c>
      <c r="C730" s="14">
        <v>6.8449999999999998</v>
      </c>
      <c r="D730" s="17">
        <v>245.69</v>
      </c>
      <c r="E730" s="17">
        <v>27.97</v>
      </c>
      <c r="F730" s="17">
        <v>142.65</v>
      </c>
      <c r="G730" s="17">
        <v>189.06</v>
      </c>
      <c r="H730" s="17">
        <v>48.323</v>
      </c>
      <c r="I730" s="17">
        <v>42</v>
      </c>
      <c r="J730" s="17">
        <v>2067.5</v>
      </c>
      <c r="K730" s="17">
        <v>162.5</v>
      </c>
      <c r="L730" s="17">
        <v>0.30480000000000002</v>
      </c>
      <c r="M730" s="17">
        <v>177.99</v>
      </c>
      <c r="N730" s="17">
        <v>210.24227999999999</v>
      </c>
      <c r="O730" s="17">
        <v>11740</v>
      </c>
      <c r="P730" s="17">
        <v>1279.2</v>
      </c>
      <c r="Q730" s="17">
        <v>-0.17</v>
      </c>
      <c r="R730" s="17">
        <v>4959.5</v>
      </c>
      <c r="S730" s="17">
        <v>61.542999999999999</v>
      </c>
      <c r="T730" s="17">
        <v>2.65</v>
      </c>
      <c r="U730" s="17">
        <v>-0.108</v>
      </c>
      <c r="V730" s="17">
        <v>0.8</v>
      </c>
      <c r="W730" s="17">
        <v>6833.4969099999998</v>
      </c>
      <c r="X730" s="17">
        <v>2338</v>
      </c>
      <c r="Y730" s="17">
        <v>15.43</v>
      </c>
      <c r="Z730" s="17">
        <v>-7.3380000000000001</v>
      </c>
    </row>
    <row r="731" spans="1:26" x14ac:dyDescent="0.2">
      <c r="A731" s="27">
        <v>44593</v>
      </c>
      <c r="B731" s="17">
        <v>840.56100000000004</v>
      </c>
      <c r="C731" s="14">
        <v>6.5350000000000001</v>
      </c>
      <c r="D731" s="17">
        <v>246.715</v>
      </c>
      <c r="E731" s="17">
        <v>28.5</v>
      </c>
      <c r="F731" s="17">
        <v>143.5</v>
      </c>
      <c r="G731" s="17">
        <v>187.5</v>
      </c>
      <c r="H731" s="17">
        <v>47.14</v>
      </c>
      <c r="I731" s="17">
        <v>42</v>
      </c>
      <c r="J731" s="17">
        <v>2127.5</v>
      </c>
      <c r="K731" s="17">
        <v>162.5</v>
      </c>
      <c r="L731" s="17">
        <v>0.28499999999999998</v>
      </c>
      <c r="M731" s="17">
        <v>182.595</v>
      </c>
      <c r="N731" s="17">
        <v>211.37862999999999</v>
      </c>
      <c r="O731" s="17">
        <v>12210.5</v>
      </c>
      <c r="P731" s="17">
        <v>1329.5</v>
      </c>
      <c r="Q731" s="17">
        <v>1.1339999999999999</v>
      </c>
      <c r="R731" s="17">
        <v>4426.8680000000004</v>
      </c>
      <c r="S731" s="17">
        <v>65.209999999999994</v>
      </c>
      <c r="T731" s="17">
        <v>2.67</v>
      </c>
      <c r="U731" s="17">
        <v>-0.1067</v>
      </c>
      <c r="V731" s="17">
        <v>0.8</v>
      </c>
      <c r="W731" s="17">
        <v>7081.7566999999999</v>
      </c>
      <c r="X731" s="17">
        <v>2401.6999999999998</v>
      </c>
      <c r="Y731" s="17">
        <v>15.74</v>
      </c>
      <c r="Z731" s="17">
        <v>-7.484</v>
      </c>
    </row>
    <row r="732" spans="1:26" x14ac:dyDescent="0.2">
      <c r="A732" s="27">
        <v>44592</v>
      </c>
      <c r="B732" s="17">
        <v>865.63199999999995</v>
      </c>
      <c r="C732" s="14">
        <v>6.52</v>
      </c>
      <c r="D732" s="17">
        <v>246.19499999999999</v>
      </c>
      <c r="E732" s="17">
        <v>28.939</v>
      </c>
      <c r="F732" s="17">
        <v>143.85</v>
      </c>
      <c r="G732" s="17">
        <v>195.86</v>
      </c>
      <c r="H732" s="17">
        <v>57.42</v>
      </c>
      <c r="I732" s="17">
        <v>42</v>
      </c>
      <c r="J732" s="17">
        <v>2179.5</v>
      </c>
      <c r="K732" s="17">
        <v>160</v>
      </c>
      <c r="L732" s="17">
        <v>0.27779999999999999</v>
      </c>
      <c r="M732" s="17">
        <v>182.53299999999999</v>
      </c>
      <c r="N732" s="17">
        <v>210.72208000000001</v>
      </c>
      <c r="O732" s="17">
        <v>11970</v>
      </c>
      <c r="P732" s="17">
        <v>1335</v>
      </c>
      <c r="Q732" s="17">
        <v>0.25</v>
      </c>
      <c r="R732" s="17">
        <v>4162.57</v>
      </c>
      <c r="S732" s="17">
        <v>71.02</v>
      </c>
      <c r="T732" s="17">
        <v>2.645</v>
      </c>
      <c r="U732" s="17">
        <v>-0.1057</v>
      </c>
      <c r="V732" s="17">
        <v>0.8</v>
      </c>
      <c r="W732" s="17">
        <v>8097.0009700000001</v>
      </c>
      <c r="X732" s="17">
        <v>2494.1999999999998</v>
      </c>
      <c r="Y732" s="17">
        <v>16.035</v>
      </c>
      <c r="Z732" s="17">
        <v>-7.6479999999999997</v>
      </c>
    </row>
    <row r="733" spans="1:26" x14ac:dyDescent="0.2">
      <c r="A733" s="27">
        <v>44589</v>
      </c>
      <c r="B733" s="17">
        <v>849.50300000000004</v>
      </c>
      <c r="C733" s="14">
        <v>7.6950000000000003</v>
      </c>
      <c r="D733" s="17">
        <v>256.44499999999999</v>
      </c>
      <c r="E733" s="17">
        <v>28.515000000000001</v>
      </c>
      <c r="F733" s="17">
        <v>137.71</v>
      </c>
      <c r="G733" s="17">
        <v>193.5</v>
      </c>
      <c r="H733" s="17">
        <v>51.255000000000003</v>
      </c>
      <c r="I733" s="17">
        <v>112.495</v>
      </c>
      <c r="J733" s="17">
        <v>2157.5</v>
      </c>
      <c r="K733" s="17">
        <v>160</v>
      </c>
      <c r="L733" s="17">
        <v>0.31919999999999998</v>
      </c>
      <c r="M733" s="17">
        <v>173.42</v>
      </c>
      <c r="N733" s="17">
        <v>206.29499999999999</v>
      </c>
      <c r="O733" s="17">
        <v>12151.8</v>
      </c>
      <c r="P733" s="17">
        <v>1347.5</v>
      </c>
      <c r="Q733" s="17">
        <v>-0.3</v>
      </c>
      <c r="R733" s="17">
        <v>4590.46</v>
      </c>
      <c r="S733" s="17">
        <v>68.802999999999997</v>
      </c>
      <c r="T733" s="17">
        <v>2.4</v>
      </c>
      <c r="U733" s="17">
        <v>-0.123</v>
      </c>
      <c r="V733" s="17">
        <v>1.677</v>
      </c>
      <c r="W733" s="17">
        <v>7342.9876899999999</v>
      </c>
      <c r="X733" s="17">
        <v>2642.1</v>
      </c>
      <c r="Y733" s="17">
        <v>15.010999999999999</v>
      </c>
      <c r="Z733" s="17">
        <v>-7.12</v>
      </c>
    </row>
    <row r="734" spans="1:26" x14ac:dyDescent="0.2">
      <c r="A734" s="27">
        <v>44588</v>
      </c>
      <c r="B734" s="17">
        <v>846.447</v>
      </c>
      <c r="C734" s="14">
        <v>7.77</v>
      </c>
      <c r="D734" s="17">
        <v>236</v>
      </c>
      <c r="E734" s="17">
        <v>28.754999999999999</v>
      </c>
      <c r="F734" s="17">
        <v>137.05000000000001</v>
      </c>
      <c r="G734" s="17">
        <v>195.89699999999999</v>
      </c>
      <c r="H734" s="17">
        <v>57.078000000000003</v>
      </c>
      <c r="I734" s="17">
        <v>72.751000000000005</v>
      </c>
      <c r="J734" s="17">
        <v>2199.25</v>
      </c>
      <c r="K734" s="17">
        <v>155</v>
      </c>
      <c r="L734" s="17">
        <v>0.2772</v>
      </c>
      <c r="M734" s="17">
        <v>173.905</v>
      </c>
      <c r="N734" s="17">
        <v>208.55</v>
      </c>
      <c r="O734" s="17">
        <v>11955</v>
      </c>
      <c r="P734" s="17">
        <v>1375</v>
      </c>
      <c r="Q734" s="17">
        <v>-1.75</v>
      </c>
      <c r="R734" s="17">
        <v>5571.72</v>
      </c>
      <c r="S734" s="17">
        <v>51.695</v>
      </c>
      <c r="T734" s="17">
        <v>2.5499999999999998</v>
      </c>
      <c r="U734" s="17">
        <v>-0.122</v>
      </c>
      <c r="V734" s="17">
        <v>1.853</v>
      </c>
      <c r="W734" s="17">
        <v>9623.33806</v>
      </c>
      <c r="X734" s="17">
        <v>3029.4</v>
      </c>
      <c r="Y734" s="17">
        <v>14.5</v>
      </c>
      <c r="Z734" s="17">
        <v>-6.45</v>
      </c>
    </row>
    <row r="735" spans="1:26" x14ac:dyDescent="0.2">
      <c r="A735" s="27">
        <v>44587</v>
      </c>
      <c r="B735" s="17">
        <v>800.77599999999995</v>
      </c>
      <c r="C735" s="14">
        <v>6.81</v>
      </c>
      <c r="D735" s="17">
        <v>266.45499999999998</v>
      </c>
      <c r="E735" s="17">
        <v>25.957999999999998</v>
      </c>
      <c r="F735" s="17">
        <v>137.02500000000001</v>
      </c>
      <c r="G735" s="17">
        <v>175.995</v>
      </c>
      <c r="H735" s="17">
        <v>48.424999999999997</v>
      </c>
      <c r="I735" s="17">
        <v>91.753</v>
      </c>
      <c r="J735" s="17">
        <v>2195</v>
      </c>
      <c r="K735" s="17">
        <v>155</v>
      </c>
      <c r="L735" s="17">
        <v>0.26429999999999998</v>
      </c>
      <c r="M735" s="17">
        <v>165.095</v>
      </c>
      <c r="N735" s="17">
        <v>202.64385999999999</v>
      </c>
      <c r="O735" s="17">
        <v>12668.5</v>
      </c>
      <c r="P735" s="17">
        <v>1380</v>
      </c>
      <c r="Q735" s="17">
        <v>-1.4379999999999999</v>
      </c>
      <c r="R735" s="17">
        <v>4462.7629999999999</v>
      </c>
      <c r="S735" s="17">
        <v>47.787999999999997</v>
      </c>
      <c r="T735" s="17">
        <v>2.2799999999999998</v>
      </c>
      <c r="U735" s="17">
        <v>-0.1522</v>
      </c>
      <c r="V735" s="17">
        <v>1.925</v>
      </c>
      <c r="W735" s="17">
        <v>11536.48184</v>
      </c>
      <c r="X735" s="17">
        <v>3079.4</v>
      </c>
      <c r="Y735" s="17">
        <v>14.407999999999999</v>
      </c>
      <c r="Z735" s="17">
        <v>-6.0890000000000004</v>
      </c>
    </row>
    <row r="736" spans="1:26" x14ac:dyDescent="0.2">
      <c r="A736" s="27">
        <v>44586</v>
      </c>
      <c r="B736" s="17">
        <v>824.20399999999995</v>
      </c>
      <c r="C736" s="14">
        <v>6.63</v>
      </c>
      <c r="D736" s="17">
        <v>251</v>
      </c>
      <c r="E736" s="17">
        <v>27.76</v>
      </c>
      <c r="F736" s="17">
        <v>137.875</v>
      </c>
      <c r="G736" s="17">
        <v>177.458</v>
      </c>
      <c r="H736" s="17">
        <v>60.143999999999998</v>
      </c>
      <c r="I736" s="17">
        <v>105.248</v>
      </c>
      <c r="J736" s="17">
        <v>2232.5</v>
      </c>
      <c r="K736" s="17">
        <v>155</v>
      </c>
      <c r="L736" s="17">
        <v>0.32769999999999999</v>
      </c>
      <c r="M736" s="17">
        <v>160.33199999999999</v>
      </c>
      <c r="N736" s="17">
        <v>203.88669999999999</v>
      </c>
      <c r="O736" s="17">
        <v>12380</v>
      </c>
      <c r="P736" s="17">
        <v>1434.5</v>
      </c>
      <c r="Q736" s="17">
        <v>-1.8009999999999999</v>
      </c>
      <c r="R736" s="17">
        <v>4313.51</v>
      </c>
      <c r="S736" s="17">
        <v>52.774999999999999</v>
      </c>
      <c r="T736" s="17">
        <v>1.7350000000000001</v>
      </c>
      <c r="U736" s="17">
        <v>-0.1353</v>
      </c>
      <c r="V736" s="17">
        <v>1.833</v>
      </c>
      <c r="W736" s="17">
        <v>11280.06092</v>
      </c>
      <c r="X736" s="17">
        <v>2838.8</v>
      </c>
      <c r="Y736" s="17">
        <v>14.66</v>
      </c>
      <c r="Z736" s="17">
        <v>-6.2619999999999996</v>
      </c>
    </row>
    <row r="737" spans="1:26" x14ac:dyDescent="0.2">
      <c r="A737" s="27">
        <v>44585</v>
      </c>
      <c r="B737" s="17">
        <v>851.36300000000006</v>
      </c>
      <c r="C737" s="14">
        <v>6.3449999999999998</v>
      </c>
      <c r="D737" s="17">
        <v>216.67</v>
      </c>
      <c r="E737" s="17">
        <v>28.07</v>
      </c>
      <c r="F737" s="17">
        <v>139.018</v>
      </c>
      <c r="G737" s="17">
        <v>162</v>
      </c>
      <c r="H737" s="17">
        <v>56.988</v>
      </c>
      <c r="I737" s="17">
        <v>126.252</v>
      </c>
      <c r="J737" s="17">
        <v>2292.5</v>
      </c>
      <c r="K737" s="17">
        <v>155</v>
      </c>
      <c r="L737" s="17">
        <v>0.3085</v>
      </c>
      <c r="M737" s="17">
        <v>161.47800000000001</v>
      </c>
      <c r="N737" s="17">
        <v>204.71635000000001</v>
      </c>
      <c r="O737" s="17">
        <v>11677.5</v>
      </c>
      <c r="P737" s="17">
        <v>1433</v>
      </c>
      <c r="Q737" s="17">
        <v>-3.05</v>
      </c>
      <c r="R737" s="17">
        <v>4078.98</v>
      </c>
      <c r="S737" s="17">
        <v>51.343000000000004</v>
      </c>
      <c r="T737" s="17">
        <v>2.2669999999999999</v>
      </c>
      <c r="U737" s="17">
        <v>-0.1507</v>
      </c>
      <c r="V737" s="17">
        <v>1.8080000000000001</v>
      </c>
      <c r="W737" s="17">
        <v>11684.8012</v>
      </c>
      <c r="X737" s="17">
        <v>2785.3</v>
      </c>
      <c r="Y737" s="17">
        <v>14.89</v>
      </c>
      <c r="Z737" s="17">
        <v>-6.4</v>
      </c>
    </row>
    <row r="738" spans="1:26" x14ac:dyDescent="0.2">
      <c r="A738" s="27">
        <v>44582</v>
      </c>
      <c r="B738" s="17">
        <v>828.07600000000002</v>
      </c>
      <c r="C738" s="14">
        <v>6.02</v>
      </c>
      <c r="D738" s="17">
        <v>226</v>
      </c>
      <c r="E738" s="17">
        <v>29.687999999999999</v>
      </c>
      <c r="F738" s="17">
        <v>134.47999999999999</v>
      </c>
      <c r="G738" s="17">
        <v>157.69800000000001</v>
      </c>
      <c r="H738" s="17">
        <v>58.597999999999999</v>
      </c>
      <c r="I738" s="17">
        <v>51.246000000000002</v>
      </c>
      <c r="J738" s="17">
        <v>2155</v>
      </c>
      <c r="K738" s="17">
        <v>160</v>
      </c>
      <c r="L738" s="17">
        <v>0.33379999999999999</v>
      </c>
      <c r="M738" s="17">
        <v>142.745</v>
      </c>
      <c r="N738" s="17">
        <v>207.65075999999999</v>
      </c>
      <c r="O738" s="17">
        <v>11040</v>
      </c>
      <c r="P738" s="17">
        <v>1362.1</v>
      </c>
      <c r="Q738" s="17">
        <v>-3</v>
      </c>
      <c r="R738" s="17">
        <v>4227.4250000000002</v>
      </c>
      <c r="S738" s="17">
        <v>51.398000000000003</v>
      </c>
      <c r="T738" s="17">
        <v>2.1680000000000001</v>
      </c>
      <c r="U738" s="17">
        <v>-0.1285</v>
      </c>
      <c r="V738" s="17">
        <v>1.6679999999999999</v>
      </c>
      <c r="W738" s="17">
        <v>7591.5541300000004</v>
      </c>
      <c r="X738" s="17">
        <v>2800.3</v>
      </c>
      <c r="Y738" s="17">
        <v>14.14</v>
      </c>
      <c r="Z738" s="17">
        <v>-5.8</v>
      </c>
    </row>
    <row r="739" spans="1:26" x14ac:dyDescent="0.2">
      <c r="A739" s="27">
        <v>44581</v>
      </c>
      <c r="B739" s="17">
        <v>773.18499999999995</v>
      </c>
      <c r="C739" s="14">
        <v>6.05</v>
      </c>
      <c r="D739" s="17">
        <v>228.44300000000001</v>
      </c>
      <c r="E739" s="17">
        <v>30.556999999999999</v>
      </c>
      <c r="F739" s="17">
        <v>134.1</v>
      </c>
      <c r="G739" s="17">
        <v>155.113</v>
      </c>
      <c r="H739" s="17">
        <v>60.91</v>
      </c>
      <c r="I739" s="17">
        <v>33.746000000000002</v>
      </c>
      <c r="J739" s="17">
        <v>2161.25</v>
      </c>
      <c r="K739" s="17">
        <v>155</v>
      </c>
      <c r="L739" s="17">
        <v>0.35649999999999998</v>
      </c>
      <c r="M739" s="17">
        <v>143.38499999999999</v>
      </c>
      <c r="N739" s="17">
        <v>203.785</v>
      </c>
      <c r="O739" s="17">
        <v>10838.3</v>
      </c>
      <c r="P739" s="17">
        <v>1326.5</v>
      </c>
      <c r="Q739" s="17">
        <v>-3</v>
      </c>
      <c r="R739" s="17">
        <v>4693.8270000000002</v>
      </c>
      <c r="S739" s="17">
        <v>48.93</v>
      </c>
      <c r="T739" s="17">
        <v>2.2749999999999999</v>
      </c>
      <c r="U739" s="17">
        <v>-0.12620000000000001</v>
      </c>
      <c r="V739" s="17">
        <v>1.647</v>
      </c>
      <c r="W739" s="17">
        <v>9178.9249199999995</v>
      </c>
      <c r="X739" s="17">
        <v>2835.4</v>
      </c>
      <c r="Y739" s="17">
        <v>13.885</v>
      </c>
      <c r="Z739" s="17">
        <v>-5.59</v>
      </c>
    </row>
    <row r="740" spans="1:26" x14ac:dyDescent="0.2">
      <c r="A740" s="27">
        <v>44580</v>
      </c>
      <c r="B740" s="17">
        <v>793.80399999999997</v>
      </c>
      <c r="C740" s="14">
        <v>5.95</v>
      </c>
      <c r="D740" s="17">
        <v>237.113</v>
      </c>
      <c r="E740" s="17">
        <v>30.25</v>
      </c>
      <c r="F740" s="17">
        <v>134.25</v>
      </c>
      <c r="G740" s="17">
        <v>154.48500000000001</v>
      </c>
      <c r="H740" s="17">
        <v>69.22</v>
      </c>
      <c r="I740" s="17">
        <v>64.501999999999995</v>
      </c>
      <c r="J740" s="17">
        <v>2216.875</v>
      </c>
      <c r="K740" s="17">
        <v>145</v>
      </c>
      <c r="L740" s="17">
        <v>0.38529999999999998</v>
      </c>
      <c r="M740" s="17">
        <v>143.04</v>
      </c>
      <c r="N740" s="17">
        <v>204.66820000000001</v>
      </c>
      <c r="O740" s="17">
        <v>10950</v>
      </c>
      <c r="P740" s="17">
        <v>1356.4</v>
      </c>
      <c r="Q740" s="17">
        <v>-4.2</v>
      </c>
      <c r="R740" s="17">
        <v>5188.41</v>
      </c>
      <c r="S740" s="17">
        <v>50.134999999999998</v>
      </c>
      <c r="T740" s="17">
        <v>1.25</v>
      </c>
      <c r="U740" s="17">
        <v>-0.14349999999999999</v>
      </c>
      <c r="V740" s="17">
        <v>1.6020000000000001</v>
      </c>
      <c r="W740" s="17">
        <v>9397.7364699999998</v>
      </c>
      <c r="X740" s="17">
        <v>2791.2</v>
      </c>
      <c r="Y740" s="17">
        <v>13.906000000000001</v>
      </c>
      <c r="Z740" s="17">
        <v>-5.65</v>
      </c>
    </row>
    <row r="741" spans="1:26" x14ac:dyDescent="0.2">
      <c r="A741" s="27">
        <v>44579</v>
      </c>
      <c r="B741" s="17">
        <v>832.49</v>
      </c>
      <c r="C741" s="14">
        <v>6.2350000000000003</v>
      </c>
      <c r="D741" s="17">
        <v>227.25</v>
      </c>
      <c r="E741" s="17">
        <v>31.777999999999999</v>
      </c>
      <c r="F741" s="17">
        <v>134.94999999999999</v>
      </c>
      <c r="G741" s="17">
        <v>159.19200000000001</v>
      </c>
      <c r="H741" s="17">
        <v>71.718000000000004</v>
      </c>
      <c r="I741" s="17">
        <v>74.748999999999995</v>
      </c>
      <c r="J741" s="17">
        <v>2230</v>
      </c>
      <c r="K741" s="17">
        <v>145</v>
      </c>
      <c r="L741" s="17">
        <v>0.56969999999999998</v>
      </c>
      <c r="M741" s="17">
        <v>143.405</v>
      </c>
      <c r="N741" s="17">
        <v>209.2594</v>
      </c>
      <c r="O741" s="17">
        <v>11315.5</v>
      </c>
      <c r="P741" s="17">
        <v>1405</v>
      </c>
      <c r="Q741" s="17">
        <v>-2.9550000000000001</v>
      </c>
      <c r="R741" s="17">
        <v>5778.4350000000004</v>
      </c>
      <c r="S741" s="17">
        <v>47.54</v>
      </c>
      <c r="T741" s="17">
        <v>0.7</v>
      </c>
      <c r="U741" s="17">
        <v>-0.1573</v>
      </c>
      <c r="V741" s="17">
        <v>1.7330000000000001</v>
      </c>
      <c r="W741" s="17">
        <v>14920.58186</v>
      </c>
      <c r="X741" s="17">
        <v>2678.6</v>
      </c>
      <c r="Y741" s="17">
        <v>14.3</v>
      </c>
      <c r="Z741" s="17">
        <v>-5.76</v>
      </c>
    </row>
    <row r="742" spans="1:26" x14ac:dyDescent="0.2">
      <c r="A742" s="27">
        <v>44578</v>
      </c>
      <c r="B742" s="17">
        <v>841.88800000000003</v>
      </c>
      <c r="C742" s="14">
        <v>6.2350000000000003</v>
      </c>
      <c r="D742" s="17">
        <v>238.488</v>
      </c>
      <c r="E742" s="17">
        <v>32.5</v>
      </c>
      <c r="F742" s="17">
        <v>135.80000000000001</v>
      </c>
      <c r="G742" s="17">
        <v>160.535</v>
      </c>
      <c r="H742" s="17">
        <v>63.822000000000003</v>
      </c>
      <c r="I742" s="17">
        <v>69.951999999999998</v>
      </c>
      <c r="J742" s="17">
        <v>2194.75</v>
      </c>
      <c r="K742" s="17">
        <v>145</v>
      </c>
      <c r="L742" s="17">
        <v>0.51949999999999996</v>
      </c>
      <c r="M742" s="17">
        <v>141.15</v>
      </c>
      <c r="N742" s="17">
        <v>213.15844999999999</v>
      </c>
      <c r="O742" s="17">
        <v>10940</v>
      </c>
      <c r="P742" s="17">
        <v>1392.5</v>
      </c>
      <c r="Q742" s="17">
        <v>-3.76</v>
      </c>
      <c r="R742" s="17">
        <v>5111.3999999999996</v>
      </c>
      <c r="S742" s="17">
        <v>50.09</v>
      </c>
      <c r="T742" s="17">
        <v>2.04</v>
      </c>
      <c r="U742" s="17">
        <v>-0.13800000000000001</v>
      </c>
      <c r="V742" s="17">
        <v>1.8069999999999999</v>
      </c>
      <c r="W742" s="17">
        <v>11724.93109</v>
      </c>
      <c r="X742" s="17">
        <v>2496.5</v>
      </c>
      <c r="Y742" s="17">
        <v>14.253</v>
      </c>
      <c r="Z742" s="17">
        <v>-5.7750000000000004</v>
      </c>
    </row>
    <row r="743" spans="1:26" x14ac:dyDescent="0.2">
      <c r="A743" s="27">
        <v>44575</v>
      </c>
      <c r="B743" s="17">
        <v>830.13300000000004</v>
      </c>
      <c r="C743" s="14">
        <v>6.24</v>
      </c>
      <c r="D743" s="17">
        <v>236.5</v>
      </c>
      <c r="E743" s="17">
        <v>32.5</v>
      </c>
      <c r="F743" s="17">
        <v>131.67500000000001</v>
      </c>
      <c r="G743" s="17">
        <v>159.911</v>
      </c>
      <c r="H743" s="17">
        <v>60.417000000000002</v>
      </c>
      <c r="I743" s="17">
        <v>132.00299999999999</v>
      </c>
      <c r="J743" s="17">
        <v>2191.25</v>
      </c>
      <c r="K743" s="17">
        <v>145</v>
      </c>
      <c r="L743" s="17">
        <v>0.41549999999999998</v>
      </c>
      <c r="M743" s="17">
        <v>138.245</v>
      </c>
      <c r="N743" s="17">
        <v>210.37</v>
      </c>
      <c r="O743" s="17">
        <v>10940</v>
      </c>
      <c r="P743" s="17">
        <v>1289.5</v>
      </c>
      <c r="Q743" s="17">
        <v>-1.75</v>
      </c>
      <c r="R743" s="17">
        <v>5583.2</v>
      </c>
      <c r="S743" s="17">
        <v>48.835000000000001</v>
      </c>
      <c r="T743" s="17">
        <v>2.2549999999999999</v>
      </c>
      <c r="U743" s="17">
        <v>-0.13300000000000001</v>
      </c>
      <c r="V743" s="17">
        <v>1.7370000000000001</v>
      </c>
      <c r="W743" s="17">
        <v>8188.4008800000001</v>
      </c>
      <c r="X743" s="17">
        <v>2320.1999999999998</v>
      </c>
      <c r="Y743" s="17">
        <v>13.515000000000001</v>
      </c>
      <c r="Z743" s="17">
        <v>-5.1749999999999998</v>
      </c>
    </row>
    <row r="744" spans="1:26" x14ac:dyDescent="0.2">
      <c r="A744" s="27">
        <v>44574</v>
      </c>
      <c r="B744" s="17">
        <v>826.72799999999995</v>
      </c>
      <c r="C744" s="14">
        <v>6.4349999999999996</v>
      </c>
      <c r="D744" s="17">
        <v>231.363</v>
      </c>
      <c r="E744" s="17">
        <v>31.952000000000002</v>
      </c>
      <c r="F744" s="17">
        <v>131.47499999999999</v>
      </c>
      <c r="G744" s="17">
        <v>154.98699999999999</v>
      </c>
      <c r="H744" s="17">
        <v>55.593000000000004</v>
      </c>
      <c r="I744" s="17">
        <v>116</v>
      </c>
      <c r="J744" s="17">
        <v>2076</v>
      </c>
      <c r="K744" s="17">
        <v>150</v>
      </c>
      <c r="L744" s="17">
        <v>0.3478</v>
      </c>
      <c r="M744" s="17">
        <v>138.32</v>
      </c>
      <c r="N744" s="17">
        <v>210.67457999999999</v>
      </c>
      <c r="O744" s="17">
        <v>10850</v>
      </c>
      <c r="P744" s="17">
        <v>1290.8</v>
      </c>
      <c r="Q744" s="17">
        <v>-1.9419999999999999</v>
      </c>
      <c r="R744" s="17">
        <v>5554.7370000000001</v>
      </c>
      <c r="S744" s="17">
        <v>50.802999999999997</v>
      </c>
      <c r="T744" s="17">
        <v>2.4500000000000002</v>
      </c>
      <c r="U744" s="17">
        <v>-0.1295</v>
      </c>
      <c r="V744" s="17">
        <v>1.6519999999999999</v>
      </c>
      <c r="W744" s="17">
        <v>8760.9873700000007</v>
      </c>
      <c r="X744" s="17">
        <v>1818</v>
      </c>
      <c r="Y744" s="17">
        <v>13.535</v>
      </c>
      <c r="Z744" s="17">
        <v>-5.1849999999999996</v>
      </c>
    </row>
    <row r="745" spans="1:26" x14ac:dyDescent="0.2">
      <c r="A745" s="27">
        <v>44573</v>
      </c>
      <c r="B745" s="17">
        <v>785.80799999999999</v>
      </c>
      <c r="C745" s="14">
        <v>5.85</v>
      </c>
      <c r="D745" s="17">
        <v>209.548</v>
      </c>
      <c r="E745" s="17">
        <v>29.574999999999999</v>
      </c>
      <c r="F745" s="17">
        <v>132.69300000000001</v>
      </c>
      <c r="G745" s="17">
        <v>172.31200000000001</v>
      </c>
      <c r="H745" s="17">
        <v>64.174999999999997</v>
      </c>
      <c r="I745" s="17">
        <v>14.749000000000001</v>
      </c>
      <c r="J745" s="17">
        <v>2080</v>
      </c>
      <c r="K745" s="17">
        <v>150</v>
      </c>
      <c r="L745" s="17">
        <v>0.37980000000000003</v>
      </c>
      <c r="M745" s="17">
        <v>140.09</v>
      </c>
      <c r="N745" s="17">
        <v>210.66281000000001</v>
      </c>
      <c r="O745" s="17">
        <v>10509.8</v>
      </c>
      <c r="P745" s="17">
        <v>1301</v>
      </c>
      <c r="Q745" s="17">
        <v>-0.875</v>
      </c>
      <c r="R745" s="17">
        <v>6168.8950000000004</v>
      </c>
      <c r="S745" s="17">
        <v>47.838000000000001</v>
      </c>
      <c r="T745" s="17">
        <v>2.2069999999999999</v>
      </c>
      <c r="U745" s="17">
        <v>-0.108</v>
      </c>
      <c r="V745" s="17">
        <v>1.6639999999999999</v>
      </c>
      <c r="W745" s="17">
        <v>5733.0329099999999</v>
      </c>
      <c r="X745" s="17">
        <v>2036.1</v>
      </c>
      <c r="Y745" s="17">
        <v>13.58</v>
      </c>
      <c r="Z745" s="17">
        <v>-5.19</v>
      </c>
    </row>
    <row r="746" spans="1:26" x14ac:dyDescent="0.2">
      <c r="A746" s="27">
        <v>44572</v>
      </c>
      <c r="B746" s="17">
        <v>835.779</v>
      </c>
      <c r="C746" s="14">
        <v>4.95</v>
      </c>
      <c r="D746" s="17">
        <v>195.25</v>
      </c>
      <c r="E746" s="17">
        <v>31.08</v>
      </c>
      <c r="F746" s="17">
        <v>137.47499999999999</v>
      </c>
      <c r="G746" s="17">
        <v>180.89599999999999</v>
      </c>
      <c r="H746" s="17">
        <v>71.454999999999998</v>
      </c>
      <c r="I746" s="17">
        <v>81.495999999999995</v>
      </c>
      <c r="J746" s="17">
        <v>2082</v>
      </c>
      <c r="K746" s="17">
        <v>150</v>
      </c>
      <c r="L746" s="17">
        <v>0.39350000000000002</v>
      </c>
      <c r="M746" s="17">
        <v>157.56299999999999</v>
      </c>
      <c r="N746" s="17">
        <v>217.57017999999999</v>
      </c>
      <c r="O746" s="17">
        <v>10599.3</v>
      </c>
      <c r="P746" s="17">
        <v>1351.4</v>
      </c>
      <c r="Q746" s="17">
        <v>-0.96199999999999997</v>
      </c>
      <c r="R746" s="17">
        <v>7671.88</v>
      </c>
      <c r="S746" s="17">
        <v>50.344999999999999</v>
      </c>
      <c r="T746" s="17">
        <v>2.0680000000000001</v>
      </c>
      <c r="U746" s="17">
        <v>-0.1258</v>
      </c>
      <c r="V746" s="17">
        <v>1.478</v>
      </c>
      <c r="W746" s="17">
        <v>6946.5638200000003</v>
      </c>
      <c r="X746" s="17">
        <v>2116.9</v>
      </c>
      <c r="Y746" s="17">
        <v>13.824999999999999</v>
      </c>
      <c r="Z746" s="17">
        <v>-5.44</v>
      </c>
    </row>
    <row r="747" spans="1:26" x14ac:dyDescent="0.2">
      <c r="A747" s="27">
        <v>44571</v>
      </c>
      <c r="B747" s="17">
        <v>852.346</v>
      </c>
      <c r="C747" s="14">
        <v>6.9450000000000003</v>
      </c>
      <c r="D747" s="17">
        <v>187.673</v>
      </c>
      <c r="E747" s="17">
        <v>31.312999999999999</v>
      </c>
      <c r="F747" s="17">
        <v>138.52500000000001</v>
      </c>
      <c r="G747" s="17">
        <v>186.398</v>
      </c>
      <c r="H747" s="17">
        <v>76.144999999999996</v>
      </c>
      <c r="I747" s="17">
        <v>127.497</v>
      </c>
      <c r="J747" s="17">
        <v>2186.3249999999998</v>
      </c>
      <c r="K747" s="17">
        <v>150</v>
      </c>
      <c r="L747" s="17">
        <v>0.67269999999999996</v>
      </c>
      <c r="M747" s="17">
        <v>161.12</v>
      </c>
      <c r="N747" s="17">
        <v>227.35265999999999</v>
      </c>
      <c r="O747" s="17">
        <v>10352.5</v>
      </c>
      <c r="P747" s="17">
        <v>1304.5</v>
      </c>
      <c r="Q747" s="17">
        <v>-2</v>
      </c>
      <c r="R747" s="17">
        <v>8425.4869999999992</v>
      </c>
      <c r="S747" s="17">
        <v>49.133000000000003</v>
      </c>
      <c r="T747" s="17">
        <v>1.9750000000000001</v>
      </c>
      <c r="U747" s="17">
        <v>-0.1265</v>
      </c>
      <c r="V747" s="17">
        <v>1.488</v>
      </c>
      <c r="W747" s="17">
        <v>6190.0339400000003</v>
      </c>
      <c r="X747" s="17">
        <v>2165.9</v>
      </c>
      <c r="Y747" s="17">
        <v>14.035</v>
      </c>
      <c r="Z747" s="17">
        <v>-5.58</v>
      </c>
    </row>
    <row r="748" spans="1:26" x14ac:dyDescent="0.2">
      <c r="A748" s="27">
        <v>44568</v>
      </c>
      <c r="B748" s="17">
        <v>823.71900000000005</v>
      </c>
      <c r="C748" s="14">
        <v>7.05</v>
      </c>
      <c r="D748" s="17">
        <v>199.38300000000001</v>
      </c>
      <c r="E748" s="17">
        <v>32.152999999999999</v>
      </c>
      <c r="F748" s="17">
        <v>135.625</v>
      </c>
      <c r="G748" s="17">
        <v>182.66399999999999</v>
      </c>
      <c r="H748" s="17">
        <v>79.238</v>
      </c>
      <c r="I748" s="17">
        <v>19.754999999999999</v>
      </c>
      <c r="J748" s="17">
        <v>2066.5</v>
      </c>
      <c r="K748" s="17">
        <v>135</v>
      </c>
      <c r="L748" s="17">
        <v>0.58750000000000002</v>
      </c>
      <c r="M748" s="17">
        <v>157.05000000000001</v>
      </c>
      <c r="N748" s="17">
        <v>231.69390999999999</v>
      </c>
      <c r="O748" s="17">
        <v>10260</v>
      </c>
      <c r="P748" s="17">
        <v>1250</v>
      </c>
      <c r="Q748" s="17">
        <v>-2.4870000000000001</v>
      </c>
      <c r="R748" s="17">
        <v>8478.5</v>
      </c>
      <c r="S748" s="17">
        <v>48.04</v>
      </c>
      <c r="T748" s="17">
        <v>1.7330000000000001</v>
      </c>
      <c r="U748" s="17">
        <v>-0.112</v>
      </c>
      <c r="V748" s="17">
        <v>1.4630000000000001</v>
      </c>
      <c r="W748" s="17">
        <v>5514.7555400000001</v>
      </c>
      <c r="X748" s="17">
        <v>2311</v>
      </c>
      <c r="Y748" s="17">
        <v>13.462999999999999</v>
      </c>
      <c r="Z748" s="17">
        <v>-5.3</v>
      </c>
    </row>
    <row r="749" spans="1:26" x14ac:dyDescent="0.2">
      <c r="A749" s="27">
        <v>44567</v>
      </c>
      <c r="B749" s="17">
        <v>844.45899999999995</v>
      </c>
      <c r="C749" s="14">
        <v>6.02</v>
      </c>
      <c r="D749" s="17">
        <v>184.68799999999999</v>
      </c>
      <c r="E749" s="17">
        <v>30.035</v>
      </c>
      <c r="F749" s="17">
        <v>136.80000000000001</v>
      </c>
      <c r="G749" s="17">
        <v>193.80199999999999</v>
      </c>
      <c r="H749" s="17">
        <v>92.397000000000006</v>
      </c>
      <c r="I749" s="17">
        <v>94.751999999999995</v>
      </c>
      <c r="J749" s="17">
        <v>2067.5</v>
      </c>
      <c r="K749" s="17">
        <v>130</v>
      </c>
      <c r="L749" s="17">
        <v>0.59250000000000003</v>
      </c>
      <c r="M749" s="17">
        <v>161.38999999999999</v>
      </c>
      <c r="N749" s="17">
        <v>237.16363999999999</v>
      </c>
      <c r="O749" s="17">
        <v>10346.299999999999</v>
      </c>
      <c r="P749" s="17">
        <v>1303.9000000000001</v>
      </c>
      <c r="Q749" s="17">
        <v>-0.25</v>
      </c>
      <c r="R749" s="17">
        <v>7943.4750000000004</v>
      </c>
      <c r="S749" s="17">
        <v>50.405000000000001</v>
      </c>
      <c r="T749" s="17">
        <v>3.8050000000000002</v>
      </c>
      <c r="U749" s="17">
        <v>-0.1157</v>
      </c>
      <c r="V749" s="17">
        <v>1.587</v>
      </c>
      <c r="W749" s="17">
        <v>6082.7648900000004</v>
      </c>
      <c r="X749" s="17">
        <v>2337.1999999999998</v>
      </c>
      <c r="Y749" s="17">
        <v>12.959</v>
      </c>
      <c r="Z749" s="17">
        <v>-4.92</v>
      </c>
    </row>
    <row r="750" spans="1:26" x14ac:dyDescent="0.2">
      <c r="A750" s="27">
        <v>44566</v>
      </c>
      <c r="B750" s="17">
        <v>793</v>
      </c>
      <c r="C750" s="14">
        <v>7.05</v>
      </c>
      <c r="D750" s="17">
        <v>187.17</v>
      </c>
      <c r="E750" s="17">
        <v>26.824999999999999</v>
      </c>
      <c r="F750" s="17">
        <v>137.05000000000001</v>
      </c>
      <c r="G750" s="17">
        <v>192.952</v>
      </c>
      <c r="H750" s="17">
        <v>88.668000000000006</v>
      </c>
      <c r="I750" s="17">
        <v>54.746000000000002</v>
      </c>
      <c r="J750" s="17">
        <v>2083.5</v>
      </c>
      <c r="K750" s="17">
        <v>125</v>
      </c>
      <c r="L750" s="17">
        <v>0.55669999999999997</v>
      </c>
      <c r="M750" s="17">
        <v>161.94</v>
      </c>
      <c r="N750" s="17">
        <v>239.86133000000001</v>
      </c>
      <c r="O750" s="17">
        <v>10356.299999999999</v>
      </c>
      <c r="P750" s="17">
        <v>1383.1</v>
      </c>
      <c r="Q750" s="17">
        <v>-1.85</v>
      </c>
      <c r="R750" s="17">
        <v>7303.75</v>
      </c>
      <c r="S750" s="17">
        <v>47</v>
      </c>
      <c r="T750" s="17">
        <v>4.3250000000000002</v>
      </c>
      <c r="U750" s="17">
        <v>-0.16550000000000001</v>
      </c>
      <c r="V750" s="17">
        <v>1.712</v>
      </c>
      <c r="W750" s="17">
        <v>5819.4748099999997</v>
      </c>
      <c r="X750" s="17">
        <v>2287.1</v>
      </c>
      <c r="Y750" s="17">
        <v>12.833</v>
      </c>
      <c r="Z750" s="17">
        <v>-4.8470000000000004</v>
      </c>
    </row>
    <row r="751" spans="1:26" x14ac:dyDescent="0.2">
      <c r="A751" s="27">
        <v>44565</v>
      </c>
      <c r="B751" s="17">
        <v>821.48599999999999</v>
      </c>
      <c r="C751" s="14">
        <v>7.85</v>
      </c>
      <c r="D751" s="17">
        <v>204</v>
      </c>
      <c r="E751" s="17">
        <v>27.66</v>
      </c>
      <c r="F751" s="17">
        <v>135.45699999999999</v>
      </c>
      <c r="G751" s="17">
        <v>192.51</v>
      </c>
      <c r="H751" s="17">
        <v>88.643000000000001</v>
      </c>
      <c r="I751" s="17">
        <v>125.747</v>
      </c>
      <c r="J751" s="17">
        <v>2152.5</v>
      </c>
      <c r="K751" s="17">
        <v>125</v>
      </c>
      <c r="L751" s="17">
        <v>0.73929999999999996</v>
      </c>
      <c r="M751" s="17">
        <v>160.16300000000001</v>
      </c>
      <c r="N751" s="17">
        <v>241.41254000000001</v>
      </c>
      <c r="O751" s="17">
        <v>10180</v>
      </c>
      <c r="P751" s="17">
        <v>1406.8</v>
      </c>
      <c r="Q751" s="17">
        <v>-1.625</v>
      </c>
      <c r="R751" s="17">
        <v>7035.25</v>
      </c>
      <c r="S751" s="17">
        <v>50.5</v>
      </c>
      <c r="T751" s="17">
        <v>5.2050000000000001</v>
      </c>
      <c r="U751" s="17">
        <v>-0.13250000000000001</v>
      </c>
      <c r="V751" s="17">
        <v>1.6859999999999999</v>
      </c>
      <c r="W751" s="17">
        <v>5854.18869</v>
      </c>
      <c r="X751" s="17">
        <v>2113.9</v>
      </c>
      <c r="Y751" s="17">
        <v>12.9</v>
      </c>
      <c r="Z751" s="17">
        <v>-4.8499999999999996</v>
      </c>
    </row>
    <row r="752" spans="1:26" x14ac:dyDescent="0.2">
      <c r="A752" s="27">
        <v>44564</v>
      </c>
      <c r="B752" s="17">
        <v>822.05</v>
      </c>
      <c r="C752" s="14">
        <v>8.1349999999999998</v>
      </c>
      <c r="D752" s="17">
        <v>221.5</v>
      </c>
      <c r="E752" s="17">
        <v>27.29</v>
      </c>
      <c r="F752" s="17">
        <v>131.32</v>
      </c>
      <c r="G752" s="17">
        <v>191.65199999999999</v>
      </c>
      <c r="H752" s="17">
        <v>61.65</v>
      </c>
      <c r="I752" s="17">
        <v>98.248000000000005</v>
      </c>
      <c r="J752" s="17">
        <v>2210.5</v>
      </c>
      <c r="K752" s="17">
        <v>125</v>
      </c>
      <c r="L752" s="17">
        <v>0.5625</v>
      </c>
      <c r="M752" s="17">
        <v>182.35</v>
      </c>
      <c r="N752" s="17">
        <v>244.76499999999999</v>
      </c>
      <c r="O752" s="17">
        <v>10123</v>
      </c>
      <c r="P752" s="17">
        <v>1376</v>
      </c>
      <c r="Q752" s="17">
        <v>-1.5</v>
      </c>
      <c r="R752" s="17">
        <v>6929.6</v>
      </c>
      <c r="S752" s="17">
        <v>47.433</v>
      </c>
      <c r="T752" s="17">
        <v>4.59</v>
      </c>
      <c r="U752" s="17">
        <v>-0.126</v>
      </c>
      <c r="V752" s="17">
        <v>1.5880000000000001</v>
      </c>
      <c r="W752" s="17">
        <v>3914.9484600000001</v>
      </c>
      <c r="X752" s="17">
        <v>2072.6999999999998</v>
      </c>
      <c r="Y752" s="17">
        <v>13.385</v>
      </c>
      <c r="Z752" s="17">
        <v>-5.2</v>
      </c>
    </row>
    <row r="753" spans="1:26" x14ac:dyDescent="0.2">
      <c r="A753" s="27">
        <v>44561</v>
      </c>
      <c r="B753" s="17">
        <v>802.91099999999994</v>
      </c>
      <c r="C753" s="14">
        <v>7.75</v>
      </c>
      <c r="D753" s="17">
        <v>244.81</v>
      </c>
      <c r="E753" s="17">
        <v>27.516999999999999</v>
      </c>
      <c r="F753" s="17">
        <v>123.85</v>
      </c>
      <c r="G753" s="17">
        <v>186.102</v>
      </c>
      <c r="H753" s="17">
        <v>58.527999999999999</v>
      </c>
      <c r="I753" s="17">
        <v>32.500999999999998</v>
      </c>
      <c r="J753" s="17">
        <v>2167.5</v>
      </c>
      <c r="K753" s="17">
        <v>125</v>
      </c>
      <c r="L753" s="17">
        <v>0.51670000000000005</v>
      </c>
      <c r="M753" s="17">
        <v>174.75</v>
      </c>
      <c r="N753" s="17">
        <v>243.89944</v>
      </c>
      <c r="O753" s="17">
        <v>10125.5</v>
      </c>
      <c r="P753" s="17">
        <v>1354.9</v>
      </c>
      <c r="Q753" s="17">
        <v>-2.35</v>
      </c>
      <c r="R753" s="17">
        <v>7014.8620000000001</v>
      </c>
      <c r="S753" s="17">
        <v>47.405000000000001</v>
      </c>
      <c r="T753" s="17">
        <v>4.7</v>
      </c>
      <c r="U753" s="17">
        <v>-9.35E-2</v>
      </c>
      <c r="V753" s="17">
        <v>1.615</v>
      </c>
      <c r="W753" s="17">
        <v>3954.9265</v>
      </c>
      <c r="X753" s="17">
        <v>2282</v>
      </c>
      <c r="Y753" s="17">
        <v>13.494999999999999</v>
      </c>
      <c r="Z753" s="17">
        <v>-5.19</v>
      </c>
    </row>
    <row r="754" spans="1:26" x14ac:dyDescent="0.2">
      <c r="A754" s="27">
        <v>44560</v>
      </c>
      <c r="B754" s="17">
        <v>771.96</v>
      </c>
      <c r="C754" s="14">
        <v>7.75</v>
      </c>
      <c r="D754" s="17">
        <v>264.863</v>
      </c>
      <c r="E754" s="17">
        <v>27.042000000000002</v>
      </c>
      <c r="F754" s="17">
        <v>121.145</v>
      </c>
      <c r="G754" s="17">
        <v>187.5</v>
      </c>
      <c r="H754" s="17">
        <v>62.883000000000003</v>
      </c>
      <c r="I754" s="17">
        <v>90.003</v>
      </c>
      <c r="J754" s="17">
        <v>2104.3249999999998</v>
      </c>
      <c r="K754" s="17">
        <v>125</v>
      </c>
      <c r="L754" s="17">
        <v>0.36149999999999999</v>
      </c>
      <c r="M754" s="17">
        <v>168.77099999999999</v>
      </c>
      <c r="N754" s="17">
        <v>242.03</v>
      </c>
      <c r="O754" s="17">
        <v>10091.799999999999</v>
      </c>
      <c r="P754" s="17">
        <v>1301.8</v>
      </c>
      <c r="Q754" s="17">
        <v>-0.5</v>
      </c>
      <c r="R754" s="17">
        <v>6849.75</v>
      </c>
      <c r="S754" s="17">
        <v>46.234999999999999</v>
      </c>
      <c r="T754" s="17">
        <v>4.8330000000000002</v>
      </c>
      <c r="U754" s="17">
        <v>-0.1157</v>
      </c>
      <c r="V754" s="17">
        <v>1.7450000000000001</v>
      </c>
      <c r="W754" s="17">
        <v>5509.7208700000001</v>
      </c>
      <c r="X754" s="17">
        <v>2294.5</v>
      </c>
      <c r="Y754" s="17">
        <v>13.595000000000001</v>
      </c>
      <c r="Z754" s="17">
        <v>-5.24</v>
      </c>
    </row>
    <row r="755" spans="1:26" x14ac:dyDescent="0.2">
      <c r="A755" s="27">
        <v>44559</v>
      </c>
      <c r="B755" s="17">
        <v>766.96100000000001</v>
      </c>
      <c r="C755" s="14">
        <v>7.5750000000000002</v>
      </c>
      <c r="D755" s="17">
        <v>232.66300000000001</v>
      </c>
      <c r="E755" s="17">
        <v>26.774999999999999</v>
      </c>
      <c r="F755" s="17">
        <v>99.6</v>
      </c>
      <c r="G755" s="17">
        <v>171.31700000000001</v>
      </c>
      <c r="H755" s="17">
        <v>67.06</v>
      </c>
      <c r="I755" s="17">
        <v>23.003</v>
      </c>
      <c r="J755" s="17">
        <v>2145.625</v>
      </c>
      <c r="K755" s="17">
        <v>125</v>
      </c>
      <c r="L755" s="17">
        <v>0.34799999999999998</v>
      </c>
      <c r="M755" s="17">
        <v>156.04599999999999</v>
      </c>
      <c r="N755" s="17">
        <v>229.67626999999999</v>
      </c>
      <c r="O755" s="17">
        <v>10181</v>
      </c>
      <c r="P755" s="17">
        <v>1315.8</v>
      </c>
      <c r="Q755" s="17">
        <v>0.8</v>
      </c>
      <c r="R755" s="17">
        <v>5761.482</v>
      </c>
      <c r="S755" s="17">
        <v>49</v>
      </c>
      <c r="T755" s="17">
        <v>6.8979999999999997</v>
      </c>
      <c r="U755" s="17">
        <v>-0.18049999999999999</v>
      </c>
      <c r="V755" s="17">
        <v>1.82</v>
      </c>
      <c r="W755" s="17">
        <v>6032.1818700000003</v>
      </c>
      <c r="X755" s="17">
        <v>2249.4</v>
      </c>
      <c r="Y755" s="17">
        <v>15.94</v>
      </c>
      <c r="Z755" s="17">
        <v>-5.3250000000000002</v>
      </c>
    </row>
    <row r="756" spans="1:26" x14ac:dyDescent="0.2">
      <c r="A756" s="27">
        <v>44558</v>
      </c>
      <c r="B756" s="17">
        <v>766</v>
      </c>
      <c r="C756" s="14">
        <v>6.36</v>
      </c>
      <c r="D756" s="17">
        <v>229.393</v>
      </c>
      <c r="E756" s="17">
        <v>26.245000000000001</v>
      </c>
      <c r="F756" s="17">
        <v>93.49</v>
      </c>
      <c r="G756" s="17">
        <v>181</v>
      </c>
      <c r="H756" s="17">
        <v>51.158000000000001</v>
      </c>
      <c r="I756" s="17">
        <v>94.504000000000005</v>
      </c>
      <c r="J756" s="17">
        <v>2266.25</v>
      </c>
      <c r="K756" s="17">
        <v>130</v>
      </c>
      <c r="L756" s="17">
        <v>0.17499999999999999</v>
      </c>
      <c r="M756" s="17">
        <v>169.56</v>
      </c>
      <c r="N756" s="17">
        <v>235.83609000000001</v>
      </c>
      <c r="O756" s="17">
        <v>10266</v>
      </c>
      <c r="P756" s="17">
        <v>1330.5</v>
      </c>
      <c r="Q756" s="17">
        <v>-1.375</v>
      </c>
      <c r="R756" s="17">
        <v>5619.5</v>
      </c>
      <c r="S756" s="17">
        <v>52.448</v>
      </c>
      <c r="T756" s="17">
        <v>5.3680000000000003</v>
      </c>
      <c r="U756" s="17">
        <v>-0.19120000000000001</v>
      </c>
      <c r="V756" s="17">
        <v>1.3540000000000001</v>
      </c>
      <c r="W756" s="17">
        <v>6070.1755300000004</v>
      </c>
      <c r="X756" s="17">
        <v>2008.5</v>
      </c>
      <c r="Y756" s="17">
        <v>15.792</v>
      </c>
      <c r="Z756" s="17">
        <v>-6.67</v>
      </c>
    </row>
    <row r="757" spans="1:26" x14ac:dyDescent="0.2">
      <c r="A757" s="27">
        <v>44557</v>
      </c>
      <c r="B757" s="17">
        <v>793.68700000000001</v>
      </c>
      <c r="C757" s="14">
        <v>6.8639999999999999</v>
      </c>
      <c r="D757" s="17">
        <v>253.5</v>
      </c>
      <c r="E757" s="17">
        <v>27.317</v>
      </c>
      <c r="F757" s="17">
        <v>94.674999999999997</v>
      </c>
      <c r="G757" s="17">
        <v>182.77600000000001</v>
      </c>
      <c r="H757" s="17">
        <v>37.204999999999998</v>
      </c>
      <c r="I757" s="17">
        <v>152.75</v>
      </c>
      <c r="J757" s="17">
        <v>2353.75</v>
      </c>
      <c r="K757" s="17">
        <v>142.69999999999999</v>
      </c>
      <c r="L757" s="17">
        <v>0.13500000000000001</v>
      </c>
      <c r="M757" s="17">
        <v>171.96</v>
      </c>
      <c r="N757" s="17">
        <v>236.76734999999999</v>
      </c>
      <c r="O757" s="17">
        <v>10387.5</v>
      </c>
      <c r="P757" s="17">
        <v>1464</v>
      </c>
      <c r="Q757" s="17">
        <v>0.6</v>
      </c>
      <c r="R757" s="17">
        <v>5686</v>
      </c>
      <c r="S757" s="17">
        <v>55.783000000000001</v>
      </c>
      <c r="T757" s="17">
        <v>4.915</v>
      </c>
      <c r="U757" s="17">
        <v>-0.15</v>
      </c>
      <c r="V757" s="17">
        <v>1.32</v>
      </c>
      <c r="W757" s="17">
        <v>5815.9645600000003</v>
      </c>
      <c r="X757" s="17">
        <v>2060.1999999999998</v>
      </c>
      <c r="Y757" s="17">
        <v>16.350999999999999</v>
      </c>
      <c r="Z757" s="17">
        <v>-7.2119999999999997</v>
      </c>
    </row>
    <row r="758" spans="1:26" x14ac:dyDescent="0.2">
      <c r="A758" s="27">
        <v>44554</v>
      </c>
      <c r="B758" s="17">
        <v>772.78099999999995</v>
      </c>
      <c r="C758" s="14">
        <v>7.45</v>
      </c>
      <c r="D758" s="17">
        <v>255.13499999999999</v>
      </c>
      <c r="E758" s="17">
        <v>25.774999999999999</v>
      </c>
      <c r="F758" s="17">
        <v>95.3</v>
      </c>
      <c r="G758" s="17">
        <v>180.08600000000001</v>
      </c>
      <c r="H758" s="17">
        <v>40.795000000000002</v>
      </c>
      <c r="I758" s="17">
        <v>109.253</v>
      </c>
      <c r="J758" s="17">
        <v>2428.25</v>
      </c>
      <c r="K758" s="17">
        <v>150</v>
      </c>
      <c r="L758" s="17">
        <v>0.1762</v>
      </c>
      <c r="M758" s="17">
        <v>172.25</v>
      </c>
      <c r="N758" s="17">
        <v>240.63425000000001</v>
      </c>
      <c r="O758" s="17">
        <v>10590</v>
      </c>
      <c r="P758" s="17">
        <v>1373</v>
      </c>
      <c r="Q758" s="17">
        <v>0.6</v>
      </c>
      <c r="R758" s="17">
        <v>5626.2370000000001</v>
      </c>
      <c r="S758" s="17">
        <v>56.31</v>
      </c>
      <c r="T758" s="17">
        <v>4.9000000000000004</v>
      </c>
      <c r="U758" s="17">
        <v>-0.1235</v>
      </c>
      <c r="V758" s="17">
        <v>1.1599999999999999</v>
      </c>
      <c r="W758" s="17">
        <v>6257.4777999999997</v>
      </c>
      <c r="X758" s="17">
        <v>1848</v>
      </c>
      <c r="Y758" s="17">
        <v>16.655000000000001</v>
      </c>
      <c r="Z758" s="17">
        <v>-7.5119999999999996</v>
      </c>
    </row>
    <row r="759" spans="1:26" x14ac:dyDescent="0.2">
      <c r="A759" s="27">
        <v>44553</v>
      </c>
      <c r="B759" s="17">
        <v>792.495</v>
      </c>
      <c r="C759" s="14">
        <v>7.4450000000000003</v>
      </c>
      <c r="D759" s="17">
        <v>287.37</v>
      </c>
      <c r="E759" s="17">
        <v>27.483000000000001</v>
      </c>
      <c r="F759" s="17">
        <v>95</v>
      </c>
      <c r="G759" s="17">
        <v>180.13399999999999</v>
      </c>
      <c r="H759" s="17">
        <v>66.39</v>
      </c>
      <c r="I759" s="17">
        <v>15.249000000000001</v>
      </c>
      <c r="J759" s="17">
        <v>2478.125</v>
      </c>
      <c r="K759" s="17">
        <v>150</v>
      </c>
      <c r="L759" s="17">
        <v>0.1507</v>
      </c>
      <c r="M759" s="17">
        <v>164</v>
      </c>
      <c r="N759" s="17">
        <v>241.16550000000001</v>
      </c>
      <c r="O759" s="17">
        <v>10341.799999999999</v>
      </c>
      <c r="P759" s="17">
        <v>1520.5</v>
      </c>
      <c r="Q759" s="17">
        <v>1.25</v>
      </c>
      <c r="R759" s="17">
        <v>6623.75</v>
      </c>
      <c r="S759" s="17">
        <v>59.95</v>
      </c>
      <c r="T759" s="17">
        <v>4.83</v>
      </c>
      <c r="U759" s="17">
        <v>-0.13750000000000001</v>
      </c>
      <c r="V759" s="17">
        <v>0.73599999999999999</v>
      </c>
      <c r="W759" s="17">
        <v>6304.0168599999997</v>
      </c>
      <c r="X759" s="17">
        <v>1897.3</v>
      </c>
      <c r="Y759" s="17">
        <v>16.86</v>
      </c>
      <c r="Z759" s="17">
        <v>-7.84</v>
      </c>
    </row>
    <row r="760" spans="1:26" x14ac:dyDescent="0.2">
      <c r="A760" s="27">
        <v>44552</v>
      </c>
      <c r="B760" s="17">
        <v>813.39700000000005</v>
      </c>
      <c r="C760" s="14">
        <v>6.95</v>
      </c>
      <c r="D760" s="17">
        <v>300.48700000000002</v>
      </c>
      <c r="E760" s="17">
        <v>26.95</v>
      </c>
      <c r="F760" s="17">
        <v>97.5</v>
      </c>
      <c r="G760" s="17">
        <v>177.5</v>
      </c>
      <c r="H760" s="17">
        <v>66.548000000000002</v>
      </c>
      <c r="I760" s="17">
        <v>81</v>
      </c>
      <c r="J760" s="17">
        <v>2586.25</v>
      </c>
      <c r="K760" s="17">
        <v>150</v>
      </c>
      <c r="L760" s="17">
        <v>0.22600000000000001</v>
      </c>
      <c r="M760" s="17">
        <v>129.315</v>
      </c>
      <c r="N760" s="17">
        <v>237.24043</v>
      </c>
      <c r="O760" s="17">
        <v>10552</v>
      </c>
      <c r="P760" s="17">
        <v>1577.5</v>
      </c>
      <c r="Q760" s="17">
        <v>3.25</v>
      </c>
      <c r="R760" s="17">
        <v>6830</v>
      </c>
      <c r="S760" s="17">
        <v>55.39</v>
      </c>
      <c r="T760" s="17">
        <v>4.8449999999999998</v>
      </c>
      <c r="U760" s="17">
        <v>-0.127</v>
      </c>
      <c r="V760" s="17">
        <v>0.73599999999999999</v>
      </c>
      <c r="W760" s="17">
        <v>6370.01199</v>
      </c>
      <c r="X760" s="17">
        <v>2013.8</v>
      </c>
      <c r="Y760" s="17">
        <v>16.562999999999999</v>
      </c>
      <c r="Z760" s="17">
        <v>-7.74</v>
      </c>
    </row>
    <row r="761" spans="1:26" x14ac:dyDescent="0.2">
      <c r="A761" s="27">
        <v>44551</v>
      </c>
      <c r="B761" s="17">
        <v>824.07</v>
      </c>
      <c r="C761" s="14">
        <v>7.3</v>
      </c>
      <c r="D761" s="17">
        <v>294.5</v>
      </c>
      <c r="E761" s="17">
        <v>26.85</v>
      </c>
      <c r="F761" s="17">
        <v>84.5</v>
      </c>
      <c r="G761" s="17">
        <v>173.255</v>
      </c>
      <c r="H761" s="17">
        <v>74.293000000000006</v>
      </c>
      <c r="I761" s="17">
        <v>141.75399999999999</v>
      </c>
      <c r="J761" s="17">
        <v>2637.5</v>
      </c>
      <c r="K761" s="17">
        <v>145</v>
      </c>
      <c r="L761" s="17">
        <v>0.12</v>
      </c>
      <c r="M761" s="17">
        <v>142.97</v>
      </c>
      <c r="N761" s="17">
        <v>236.72838999999999</v>
      </c>
      <c r="O761" s="17">
        <v>10434.5</v>
      </c>
      <c r="P761" s="17">
        <v>1632.7</v>
      </c>
      <c r="Q761" s="17">
        <v>1.575</v>
      </c>
      <c r="R761" s="17">
        <v>8256.9490000000005</v>
      </c>
      <c r="S761" s="17">
        <v>51.073</v>
      </c>
      <c r="T761" s="17">
        <v>4.883</v>
      </c>
      <c r="U761" s="17">
        <v>-0.12330000000000001</v>
      </c>
      <c r="V761" s="17">
        <v>0.70099999999999996</v>
      </c>
      <c r="W761" s="17">
        <v>6297.5315099999998</v>
      </c>
      <c r="X761" s="17">
        <v>2021.6</v>
      </c>
      <c r="Y761" s="17">
        <v>16.335000000000001</v>
      </c>
      <c r="Z761" s="17">
        <v>-7.84</v>
      </c>
    </row>
    <row r="762" spans="1:26" x14ac:dyDescent="0.2">
      <c r="A762" s="27">
        <v>44550</v>
      </c>
      <c r="B762" s="17">
        <v>810.33199999999999</v>
      </c>
      <c r="C762" s="14">
        <v>7.5</v>
      </c>
      <c r="D762" s="17">
        <v>286.25</v>
      </c>
      <c r="E762" s="17">
        <v>27.837</v>
      </c>
      <c r="F762" s="17">
        <v>84.3</v>
      </c>
      <c r="G762" s="17">
        <v>169.7</v>
      </c>
      <c r="H762" s="17">
        <v>79.837999999999994</v>
      </c>
      <c r="I762" s="17">
        <v>36.244</v>
      </c>
      <c r="J762" s="17">
        <v>2540</v>
      </c>
      <c r="K762" s="17">
        <v>145</v>
      </c>
      <c r="L762" s="17">
        <v>0.16400000000000001</v>
      </c>
      <c r="M762" s="17">
        <v>152.80000000000001</v>
      </c>
      <c r="N762" s="17">
        <v>229.43334999999999</v>
      </c>
      <c r="O762" s="17">
        <v>10659.5</v>
      </c>
      <c r="P762" s="17">
        <v>1634.5</v>
      </c>
      <c r="Q762" s="17">
        <v>-0.25</v>
      </c>
      <c r="R762" s="17">
        <v>6317</v>
      </c>
      <c r="S762" s="17">
        <v>53.3</v>
      </c>
      <c r="T762" s="17">
        <v>4.8</v>
      </c>
      <c r="U762" s="17">
        <v>-0.128</v>
      </c>
      <c r="V762" s="17">
        <v>0.70099999999999996</v>
      </c>
      <c r="W762" s="17">
        <v>5601.7306500000004</v>
      </c>
      <c r="X762" s="17">
        <v>2123.1999999999998</v>
      </c>
      <c r="Y762" s="17">
        <v>16.940000000000001</v>
      </c>
      <c r="Z762" s="17">
        <v>-7.79</v>
      </c>
    </row>
    <row r="763" spans="1:26" x14ac:dyDescent="0.2">
      <c r="A763" s="27">
        <v>44547</v>
      </c>
      <c r="B763" s="17">
        <v>800.75900000000001</v>
      </c>
      <c r="C763" s="14">
        <v>7.5449999999999999</v>
      </c>
      <c r="D763" s="17">
        <v>293.89</v>
      </c>
      <c r="E763" s="17">
        <v>30.72</v>
      </c>
      <c r="F763" s="17">
        <v>84.4</v>
      </c>
      <c r="G763" s="17">
        <v>173</v>
      </c>
      <c r="H763" s="17">
        <v>82.582999999999998</v>
      </c>
      <c r="I763" s="17">
        <v>79.503</v>
      </c>
      <c r="J763" s="17">
        <v>2499.75</v>
      </c>
      <c r="K763" s="17">
        <v>145</v>
      </c>
      <c r="L763" s="17">
        <v>0.14630000000000001</v>
      </c>
      <c r="M763" s="17">
        <v>155.88</v>
      </c>
      <c r="N763" s="17">
        <v>213.08430000000001</v>
      </c>
      <c r="O763" s="17">
        <v>10800</v>
      </c>
      <c r="P763" s="17">
        <v>1695.8</v>
      </c>
      <c r="Q763" s="17">
        <v>-1.0129999999999999</v>
      </c>
      <c r="R763" s="17">
        <v>7702.07</v>
      </c>
      <c r="S763" s="17">
        <v>54.484999999999999</v>
      </c>
      <c r="T763" s="17">
        <v>4.008</v>
      </c>
      <c r="U763" s="17">
        <v>-0.125</v>
      </c>
      <c r="V763" s="17">
        <v>0.438</v>
      </c>
      <c r="W763" s="17">
        <v>5445.1754499999997</v>
      </c>
      <c r="X763" s="17">
        <v>1968.1</v>
      </c>
      <c r="Y763" s="17">
        <v>19.632000000000001</v>
      </c>
      <c r="Z763" s="17">
        <v>-10.115</v>
      </c>
    </row>
    <row r="764" spans="1:26" x14ac:dyDescent="0.2">
      <c r="A764" s="27">
        <v>44546</v>
      </c>
      <c r="B764" s="17">
        <v>841.80799999999999</v>
      </c>
      <c r="C764" s="14">
        <v>7.3650000000000002</v>
      </c>
      <c r="D764" s="17">
        <v>283</v>
      </c>
      <c r="E764" s="17">
        <v>31.32</v>
      </c>
      <c r="F764" s="17">
        <v>88.424999999999997</v>
      </c>
      <c r="G764" s="17">
        <v>177.5</v>
      </c>
      <c r="H764" s="17">
        <v>80.795000000000002</v>
      </c>
      <c r="I764" s="17">
        <v>196.74799999999999</v>
      </c>
      <c r="J764" s="17">
        <v>2556.25</v>
      </c>
      <c r="K764" s="17">
        <v>150</v>
      </c>
      <c r="L764" s="17">
        <v>0.18</v>
      </c>
      <c r="M764" s="17">
        <v>157.58000000000001</v>
      </c>
      <c r="N764" s="17">
        <v>204.02413999999999</v>
      </c>
      <c r="O764" s="17">
        <v>10299.799999999999</v>
      </c>
      <c r="P764" s="17">
        <v>1700.3</v>
      </c>
      <c r="Q764" s="17">
        <v>-0.85799999999999998</v>
      </c>
      <c r="R764" s="17">
        <v>6096.5</v>
      </c>
      <c r="S764" s="17">
        <v>52.994999999999997</v>
      </c>
      <c r="T764" s="17">
        <v>3.92</v>
      </c>
      <c r="U764" s="17">
        <v>-0.113</v>
      </c>
      <c r="V764" s="17">
        <v>2.5000000000000001E-2</v>
      </c>
      <c r="W764" s="17">
        <v>5571.9767400000001</v>
      </c>
      <c r="X764" s="17">
        <v>2217</v>
      </c>
      <c r="Y764" s="17">
        <v>21.103000000000002</v>
      </c>
      <c r="Z764" s="17">
        <v>-10.773999999999999</v>
      </c>
    </row>
    <row r="765" spans="1:26" x14ac:dyDescent="0.2">
      <c r="A765" s="27">
        <v>44545</v>
      </c>
      <c r="B765" s="17">
        <v>812.17200000000003</v>
      </c>
      <c r="C765" s="14">
        <v>6.75</v>
      </c>
      <c r="D765" s="17">
        <v>261.99799999999999</v>
      </c>
      <c r="E765" s="17">
        <v>31.1</v>
      </c>
      <c r="F765" s="17">
        <v>85.65</v>
      </c>
      <c r="G765" s="17">
        <v>165.5</v>
      </c>
      <c r="H765" s="17">
        <v>77.962999999999994</v>
      </c>
      <c r="I765" s="17">
        <v>74.248000000000005</v>
      </c>
      <c r="J765" s="17">
        <v>2421.5</v>
      </c>
      <c r="K765" s="17">
        <v>150</v>
      </c>
      <c r="L765" s="17">
        <v>0.21579999999999999</v>
      </c>
      <c r="M765" s="17">
        <v>152.108</v>
      </c>
      <c r="N765" s="17">
        <v>191.60001</v>
      </c>
      <c r="O765" s="17">
        <v>10171.299999999999</v>
      </c>
      <c r="P765" s="17">
        <v>1709</v>
      </c>
      <c r="Q765" s="17">
        <v>0.82499999999999996</v>
      </c>
      <c r="R765" s="17">
        <v>6475.9129999999996</v>
      </c>
      <c r="S765" s="17">
        <v>52.31</v>
      </c>
      <c r="T765" s="17">
        <v>4.95</v>
      </c>
      <c r="U765" s="17">
        <v>-0.1197</v>
      </c>
      <c r="V765" s="17">
        <v>0.47499999999999998</v>
      </c>
      <c r="W765" s="17">
        <v>5439.0714500000004</v>
      </c>
      <c r="X765" s="17">
        <v>2221</v>
      </c>
      <c r="Y765" s="17">
        <v>20.556999999999999</v>
      </c>
      <c r="Z765" s="17">
        <v>-10.76</v>
      </c>
    </row>
    <row r="766" spans="1:26" x14ac:dyDescent="0.2">
      <c r="A766" s="27">
        <v>44544</v>
      </c>
      <c r="B766" s="17">
        <v>812.02599999999995</v>
      </c>
      <c r="C766" s="14">
        <v>6.91</v>
      </c>
      <c r="D766" s="17">
        <v>263.39299999999997</v>
      </c>
      <c r="E766" s="17">
        <v>29.914999999999999</v>
      </c>
      <c r="F766" s="17">
        <v>82.15</v>
      </c>
      <c r="G766" s="17">
        <v>163.001</v>
      </c>
      <c r="H766" s="17">
        <v>73.444999999999993</v>
      </c>
      <c r="I766" s="17">
        <v>103.998</v>
      </c>
      <c r="J766" s="17">
        <v>2455</v>
      </c>
      <c r="K766" s="17">
        <v>155</v>
      </c>
      <c r="L766" s="17">
        <v>0.23100000000000001</v>
      </c>
      <c r="M766" s="17">
        <v>148.02199999999999</v>
      </c>
      <c r="N766" s="17">
        <v>194.5</v>
      </c>
      <c r="O766" s="17">
        <v>10163</v>
      </c>
      <c r="P766" s="17">
        <v>1665.9</v>
      </c>
      <c r="Q766" s="17">
        <v>1.837</v>
      </c>
      <c r="R766" s="17">
        <v>7228.125</v>
      </c>
      <c r="S766" s="17">
        <v>45.993000000000002</v>
      </c>
      <c r="T766" s="17">
        <v>5.0650000000000004</v>
      </c>
      <c r="U766" s="17">
        <v>-0.1147</v>
      </c>
      <c r="V766" s="17">
        <v>0.47499999999999998</v>
      </c>
      <c r="W766" s="17">
        <v>5421.4488899999997</v>
      </c>
      <c r="X766" s="17">
        <v>2379.3000000000002</v>
      </c>
      <c r="Y766" s="17">
        <v>20.37</v>
      </c>
      <c r="Z766" s="17">
        <v>-9.9909999999999997</v>
      </c>
    </row>
    <row r="767" spans="1:26" x14ac:dyDescent="0.2">
      <c r="A767" s="27">
        <v>44543</v>
      </c>
      <c r="B767" s="17">
        <v>787.20500000000004</v>
      </c>
      <c r="C767" s="14">
        <v>6.6929999999999996</v>
      </c>
      <c r="D767" s="17">
        <v>252.583</v>
      </c>
      <c r="E767" s="17">
        <v>27.66</v>
      </c>
      <c r="F767" s="17">
        <v>76.674999999999997</v>
      </c>
      <c r="G767" s="17">
        <v>153.41499999999999</v>
      </c>
      <c r="H767" s="17">
        <v>75.39</v>
      </c>
      <c r="I767" s="17">
        <v>47.497999999999998</v>
      </c>
      <c r="J767" s="17">
        <v>2332.5</v>
      </c>
      <c r="K767" s="17">
        <v>160</v>
      </c>
      <c r="L767" s="17">
        <v>0.2472</v>
      </c>
      <c r="M767" s="17">
        <v>143.047</v>
      </c>
      <c r="N767" s="17">
        <v>205.5</v>
      </c>
      <c r="O767" s="17">
        <v>10073.299999999999</v>
      </c>
      <c r="P767" s="17">
        <v>1640</v>
      </c>
      <c r="Q767" s="17">
        <v>1.405</v>
      </c>
      <c r="R767" s="17">
        <v>6533.35</v>
      </c>
      <c r="S767" s="17">
        <v>48.268000000000001</v>
      </c>
      <c r="T767" s="17">
        <v>4.9029999999999996</v>
      </c>
      <c r="U767" s="17">
        <v>-0.13450000000000001</v>
      </c>
      <c r="V767" s="17">
        <v>0.63900000000000001</v>
      </c>
      <c r="W767" s="17">
        <v>5446.47282</v>
      </c>
      <c r="X767" s="17">
        <v>2516.5</v>
      </c>
      <c r="Y767" s="17">
        <v>20.38</v>
      </c>
      <c r="Z767" s="17">
        <v>-9.8919999999999995</v>
      </c>
    </row>
    <row r="768" spans="1:26" x14ac:dyDescent="0.2">
      <c r="A768" s="27">
        <v>44540</v>
      </c>
      <c r="B768" s="17">
        <v>796</v>
      </c>
      <c r="C768" s="14">
        <v>6.41</v>
      </c>
      <c r="D768" s="17">
        <v>269.22000000000003</v>
      </c>
      <c r="E768" s="17">
        <v>28.579000000000001</v>
      </c>
      <c r="F768" s="17">
        <v>74.989999999999995</v>
      </c>
      <c r="G768" s="17">
        <v>152.19</v>
      </c>
      <c r="H768" s="17">
        <v>96.575000000000003</v>
      </c>
      <c r="I768" s="17">
        <v>163.00200000000001</v>
      </c>
      <c r="J768" s="17">
        <v>2302.75</v>
      </c>
      <c r="K768" s="17">
        <v>165</v>
      </c>
      <c r="L768" s="17">
        <v>0.26550000000000001</v>
      </c>
      <c r="M768" s="17">
        <v>145.26</v>
      </c>
      <c r="N768" s="17">
        <v>210.53515999999999</v>
      </c>
      <c r="O768" s="17">
        <v>10173.5</v>
      </c>
      <c r="P768" s="17">
        <v>1570.3</v>
      </c>
      <c r="Q768" s="17">
        <v>1.675</v>
      </c>
      <c r="R768" s="17">
        <v>5365.8649999999998</v>
      </c>
      <c r="S768" s="17">
        <v>49.423000000000002</v>
      </c>
      <c r="T768" s="17">
        <v>4.55</v>
      </c>
      <c r="U768" s="17">
        <v>-0.1045</v>
      </c>
      <c r="V768" s="17">
        <v>0.82499999999999996</v>
      </c>
      <c r="W768" s="17">
        <v>3814.0873700000002</v>
      </c>
      <c r="X768" s="17">
        <v>2586.6</v>
      </c>
      <c r="Y768" s="17">
        <v>20.117999999999999</v>
      </c>
      <c r="Z768" s="17">
        <v>-9.5500000000000007</v>
      </c>
    </row>
    <row r="769" spans="1:26" x14ac:dyDescent="0.2">
      <c r="A769" s="27">
        <v>44539</v>
      </c>
      <c r="B769" s="17">
        <v>800</v>
      </c>
      <c r="C769" s="14">
        <v>6.15</v>
      </c>
      <c r="D769" s="17">
        <v>279</v>
      </c>
      <c r="E769" s="17">
        <v>27.013000000000002</v>
      </c>
      <c r="F769" s="17">
        <v>73.03</v>
      </c>
      <c r="G769" s="17">
        <v>156</v>
      </c>
      <c r="H769" s="17">
        <v>100.85899999999999</v>
      </c>
      <c r="I769" s="17">
        <v>113.249</v>
      </c>
      <c r="J769" s="17">
        <v>2347.5</v>
      </c>
      <c r="K769" s="17">
        <v>155</v>
      </c>
      <c r="L769" s="17">
        <v>0.27029999999999998</v>
      </c>
      <c r="M769" s="17">
        <v>146.73500000000001</v>
      </c>
      <c r="N769" s="17">
        <v>219.19818000000001</v>
      </c>
      <c r="O769" s="17">
        <v>10058.799999999999</v>
      </c>
      <c r="P769" s="17">
        <v>1562.5</v>
      </c>
      <c r="Q769" s="17">
        <v>-0.72499999999999998</v>
      </c>
      <c r="R769" s="17">
        <v>4993.7129999999997</v>
      </c>
      <c r="S769" s="17">
        <v>48.762999999999998</v>
      </c>
      <c r="T769" s="17">
        <v>3.97</v>
      </c>
      <c r="U769" s="17">
        <v>-0.112</v>
      </c>
      <c r="V769" s="17">
        <v>1.0129999999999999</v>
      </c>
      <c r="W769" s="17">
        <v>5498.0475299999998</v>
      </c>
      <c r="X769" s="17">
        <v>2787.3</v>
      </c>
      <c r="Y769" s="17">
        <v>19.54</v>
      </c>
      <c r="Z769" s="17">
        <v>-9.19</v>
      </c>
    </row>
    <row r="770" spans="1:26" x14ac:dyDescent="0.2">
      <c r="A770" s="27">
        <v>44538</v>
      </c>
      <c r="B770" s="17">
        <v>778.25300000000004</v>
      </c>
      <c r="C770" s="14">
        <v>5.82</v>
      </c>
      <c r="D770" s="17">
        <v>305.7</v>
      </c>
      <c r="E770" s="17">
        <v>23.02</v>
      </c>
      <c r="F770" s="17">
        <v>65.569999999999993</v>
      </c>
      <c r="G770" s="17">
        <v>148.5</v>
      </c>
      <c r="H770" s="17">
        <v>96.028000000000006</v>
      </c>
      <c r="I770" s="17">
        <v>143.499</v>
      </c>
      <c r="J770" s="17">
        <v>2211.25</v>
      </c>
      <c r="K770" s="17">
        <v>140</v>
      </c>
      <c r="L770" s="17">
        <v>0.23269999999999999</v>
      </c>
      <c r="M770" s="17">
        <v>146.44499999999999</v>
      </c>
      <c r="N770" s="17">
        <v>217.791</v>
      </c>
      <c r="O770" s="17">
        <v>10066.5</v>
      </c>
      <c r="P770" s="17">
        <v>1523.7</v>
      </c>
      <c r="Q770" s="17">
        <v>1.357</v>
      </c>
      <c r="R770" s="17">
        <v>5062.7550000000001</v>
      </c>
      <c r="S770" s="17">
        <v>50.343000000000004</v>
      </c>
      <c r="T770" s="17">
        <v>4.7249999999999996</v>
      </c>
      <c r="U770" s="17">
        <v>-0.124</v>
      </c>
      <c r="V770" s="17">
        <v>1.113</v>
      </c>
      <c r="W770" s="17">
        <v>6118.0129399999996</v>
      </c>
      <c r="X770" s="17">
        <v>2640</v>
      </c>
      <c r="Y770" s="17">
        <v>19.457999999999998</v>
      </c>
      <c r="Z770" s="17">
        <v>-9.2899999999999991</v>
      </c>
    </row>
    <row r="771" spans="1:26" x14ac:dyDescent="0.2">
      <c r="A771" s="27">
        <v>44537</v>
      </c>
      <c r="B771" s="17">
        <v>785</v>
      </c>
      <c r="C771" s="14">
        <v>5.92</v>
      </c>
      <c r="D771" s="17">
        <v>314.33</v>
      </c>
      <c r="E771" s="17">
        <v>25.587</v>
      </c>
      <c r="F771" s="17">
        <v>64.265000000000001</v>
      </c>
      <c r="G771" s="17">
        <v>137.501</v>
      </c>
      <c r="H771" s="17">
        <v>89.763000000000005</v>
      </c>
      <c r="I771" s="17">
        <v>108.247</v>
      </c>
      <c r="J771" s="17">
        <v>2257.5</v>
      </c>
      <c r="K771" s="17">
        <v>140</v>
      </c>
      <c r="L771" s="17">
        <v>0.245</v>
      </c>
      <c r="M771" s="17">
        <v>162.41499999999999</v>
      </c>
      <c r="N771" s="17">
        <v>213.49630999999999</v>
      </c>
      <c r="O771" s="17">
        <v>10168</v>
      </c>
      <c r="P771" s="17">
        <v>1487</v>
      </c>
      <c r="Q771" s="17">
        <v>0.9</v>
      </c>
      <c r="R771" s="17">
        <v>5067.25</v>
      </c>
      <c r="S771" s="17">
        <v>49.994999999999997</v>
      </c>
      <c r="T771" s="17">
        <v>4.75</v>
      </c>
      <c r="U771" s="17">
        <v>-0.13700000000000001</v>
      </c>
      <c r="V771" s="17">
        <v>1.284</v>
      </c>
      <c r="W771" s="17">
        <v>6038.5138999999999</v>
      </c>
      <c r="X771" s="17">
        <v>3061.7</v>
      </c>
      <c r="Y771" s="17">
        <v>20.934999999999999</v>
      </c>
      <c r="Z771" s="17">
        <v>-10.247999999999999</v>
      </c>
    </row>
    <row r="772" spans="1:26" x14ac:dyDescent="0.2">
      <c r="A772" s="27">
        <v>44536</v>
      </c>
      <c r="B772" s="17">
        <v>787</v>
      </c>
      <c r="C772" s="14">
        <v>5.97</v>
      </c>
      <c r="D772" s="17">
        <v>317.125</v>
      </c>
      <c r="E772" s="17">
        <v>25.007000000000001</v>
      </c>
      <c r="F772" s="17">
        <v>63.924999999999997</v>
      </c>
      <c r="G772" s="17">
        <v>124.91</v>
      </c>
      <c r="H772" s="17">
        <v>114.94799999999999</v>
      </c>
      <c r="I772" s="17">
        <v>179.501</v>
      </c>
      <c r="J772" s="17">
        <v>2317.5</v>
      </c>
      <c r="K772" s="17">
        <v>140</v>
      </c>
      <c r="L772" s="17">
        <v>0.26200000000000001</v>
      </c>
      <c r="M772" s="17">
        <v>195.58</v>
      </c>
      <c r="N772" s="17">
        <v>216.4725</v>
      </c>
      <c r="O772" s="17">
        <v>10069</v>
      </c>
      <c r="P772" s="17">
        <v>1471.4</v>
      </c>
      <c r="Q772" s="17">
        <v>2.85</v>
      </c>
      <c r="R772" s="17">
        <v>5696.5</v>
      </c>
      <c r="S772" s="17">
        <v>51.33</v>
      </c>
      <c r="T772" s="17">
        <v>4.3949999999999996</v>
      </c>
      <c r="U772" s="17">
        <v>-0.1085</v>
      </c>
      <c r="V772" s="17">
        <v>1.23</v>
      </c>
      <c r="W772" s="17">
        <v>5588.4557400000003</v>
      </c>
      <c r="X772" s="17">
        <v>3184.5</v>
      </c>
      <c r="Y772" s="17">
        <v>20.875</v>
      </c>
      <c r="Z772" s="17">
        <v>-9.7899999999999991</v>
      </c>
    </row>
    <row r="773" spans="1:26" x14ac:dyDescent="0.2">
      <c r="A773" s="27">
        <v>44533</v>
      </c>
      <c r="B773" s="17">
        <v>751.59500000000003</v>
      </c>
      <c r="C773" s="14">
        <v>5.95</v>
      </c>
      <c r="D773" s="17">
        <v>318.5</v>
      </c>
      <c r="E773" s="17">
        <v>22.672999999999998</v>
      </c>
      <c r="F773" s="17">
        <v>65.709999999999994</v>
      </c>
      <c r="G773" s="17">
        <v>124.97499999999999</v>
      </c>
      <c r="H773" s="17">
        <v>126.36799999999999</v>
      </c>
      <c r="I773" s="17">
        <v>165.501</v>
      </c>
      <c r="J773" s="17">
        <v>2399.625</v>
      </c>
      <c r="K773" s="17">
        <v>135</v>
      </c>
      <c r="L773" s="17">
        <v>0.21199999999999999</v>
      </c>
      <c r="M773" s="17">
        <v>202.25</v>
      </c>
      <c r="N773" s="17">
        <v>220.20245</v>
      </c>
      <c r="O773" s="17">
        <v>10060</v>
      </c>
      <c r="P773" s="17">
        <v>1486.5</v>
      </c>
      <c r="Q773" s="17">
        <v>3.6749999999999998</v>
      </c>
      <c r="R773" s="17">
        <v>6233.3370000000004</v>
      </c>
      <c r="S773" s="17">
        <v>51.76</v>
      </c>
      <c r="T773" s="17">
        <v>4.2069999999999999</v>
      </c>
      <c r="U773" s="17">
        <v>-0.1108</v>
      </c>
      <c r="V773" s="17">
        <v>1.1719999999999999</v>
      </c>
      <c r="W773" s="17">
        <v>5523.98747</v>
      </c>
      <c r="X773" s="17">
        <v>3184.7</v>
      </c>
      <c r="Y773" s="17">
        <v>20.065000000000001</v>
      </c>
      <c r="Z773" s="17">
        <v>-9.01</v>
      </c>
    </row>
    <row r="774" spans="1:26" x14ac:dyDescent="0.2">
      <c r="A774" s="27">
        <v>44532</v>
      </c>
      <c r="B774" s="17">
        <v>758.91700000000003</v>
      </c>
      <c r="C774" s="14">
        <v>5.93</v>
      </c>
      <c r="D774" s="17">
        <v>321.45</v>
      </c>
      <c r="E774" s="17">
        <v>22.393000000000001</v>
      </c>
      <c r="F774" s="17">
        <v>58.71</v>
      </c>
      <c r="G774" s="17">
        <v>118.27</v>
      </c>
      <c r="H774" s="17">
        <v>116.43</v>
      </c>
      <c r="I774" s="17">
        <v>170.751</v>
      </c>
      <c r="J774" s="17">
        <v>2417.5</v>
      </c>
      <c r="K774" s="17">
        <v>135</v>
      </c>
      <c r="L774" s="17">
        <v>0.22900000000000001</v>
      </c>
      <c r="M774" s="17">
        <v>190.065</v>
      </c>
      <c r="N774" s="17">
        <v>222.18860000000001</v>
      </c>
      <c r="O774" s="17">
        <v>9852</v>
      </c>
      <c r="P774" s="17">
        <v>1453.6</v>
      </c>
      <c r="Q774" s="17">
        <v>4.8499999999999996</v>
      </c>
      <c r="R774" s="17">
        <v>5066.8879999999999</v>
      </c>
      <c r="S774" s="17">
        <v>52.878</v>
      </c>
      <c r="T774" s="17">
        <v>3.7250000000000001</v>
      </c>
      <c r="U774" s="17">
        <v>-0.1555</v>
      </c>
      <c r="V774" s="17">
        <v>1.085</v>
      </c>
      <c r="W774" s="17">
        <v>5564.9576900000002</v>
      </c>
      <c r="X774" s="17">
        <v>3266.9</v>
      </c>
      <c r="Y774" s="17">
        <v>21.353999999999999</v>
      </c>
      <c r="Z774" s="17">
        <v>-9.3239999999999998</v>
      </c>
    </row>
    <row r="775" spans="1:26" x14ac:dyDescent="0.2">
      <c r="A775" s="27">
        <v>44531</v>
      </c>
      <c r="B775" s="17">
        <v>733.67200000000003</v>
      </c>
      <c r="C775" s="14">
        <v>5.6950000000000003</v>
      </c>
      <c r="D775" s="17">
        <v>326.44499999999999</v>
      </c>
      <c r="E775" s="17">
        <v>23.844999999999999</v>
      </c>
      <c r="F775" s="17">
        <v>51.55</v>
      </c>
      <c r="G775" s="17">
        <v>122.155</v>
      </c>
      <c r="H775" s="17">
        <v>102.185</v>
      </c>
      <c r="I775" s="17">
        <v>81.997</v>
      </c>
      <c r="J775" s="17">
        <v>2398.125</v>
      </c>
      <c r="K775" s="17">
        <v>132.5</v>
      </c>
      <c r="L775" s="17">
        <v>0.2097</v>
      </c>
      <c r="M775" s="17">
        <v>179.91499999999999</v>
      </c>
      <c r="N775" s="17">
        <v>213.70999</v>
      </c>
      <c r="O775" s="17">
        <v>9870</v>
      </c>
      <c r="P775" s="17">
        <v>1421.5</v>
      </c>
      <c r="Q775" s="17">
        <v>2.9870000000000001</v>
      </c>
      <c r="R775" s="17">
        <v>5688.5379999999996</v>
      </c>
      <c r="S775" s="17">
        <v>51.344999999999999</v>
      </c>
      <c r="T775" s="17">
        <v>3.7</v>
      </c>
      <c r="U775" s="17">
        <v>-0.15690000000000001</v>
      </c>
      <c r="V775" s="17">
        <v>1.01</v>
      </c>
      <c r="W775" s="17">
        <v>6416.0168800000001</v>
      </c>
      <c r="X775" s="17">
        <v>3337.1</v>
      </c>
      <c r="Y775" s="17">
        <v>23.145</v>
      </c>
      <c r="Z775" s="17">
        <v>-10.975</v>
      </c>
    </row>
    <row r="776" spans="1:26" x14ac:dyDescent="0.2">
      <c r="A776" s="27">
        <v>44530</v>
      </c>
      <c r="B776" s="17">
        <v>763.25</v>
      </c>
      <c r="C776" s="14">
        <v>5.55</v>
      </c>
      <c r="D776" s="17">
        <v>335.08300000000003</v>
      </c>
      <c r="E776" s="17">
        <v>25.7</v>
      </c>
      <c r="F776" s="17">
        <v>47.637</v>
      </c>
      <c r="G776" s="17">
        <v>97.724999999999994</v>
      </c>
      <c r="H776" s="17">
        <v>104.565</v>
      </c>
      <c r="I776" s="17">
        <v>232.501</v>
      </c>
      <c r="J776" s="17">
        <v>2578.125</v>
      </c>
      <c r="K776" s="17">
        <v>130</v>
      </c>
      <c r="L776" s="17">
        <v>0.19900000000000001</v>
      </c>
      <c r="M776" s="17">
        <v>172.773</v>
      </c>
      <c r="N776" s="17">
        <v>210.815</v>
      </c>
      <c r="O776" s="17">
        <v>9794.5</v>
      </c>
      <c r="P776" s="17">
        <v>1347.6</v>
      </c>
      <c r="Q776" s="17">
        <v>3.6070000000000002</v>
      </c>
      <c r="R776" s="17">
        <v>3957.085</v>
      </c>
      <c r="S776" s="17">
        <v>54.113</v>
      </c>
      <c r="T776" s="17">
        <v>3.75</v>
      </c>
      <c r="U776" s="17">
        <v>-0.123</v>
      </c>
      <c r="V776" s="17">
        <v>0.98399999999999999</v>
      </c>
      <c r="W776" s="17">
        <v>6164.55152</v>
      </c>
      <c r="X776" s="17">
        <v>2967.1</v>
      </c>
      <c r="Y776" s="17">
        <v>23.797999999999998</v>
      </c>
      <c r="Z776" s="17">
        <v>-11.315</v>
      </c>
    </row>
    <row r="777" spans="1:26" x14ac:dyDescent="0.2">
      <c r="A777" s="27">
        <v>44529</v>
      </c>
      <c r="B777" s="17">
        <v>780.36199999999997</v>
      </c>
      <c r="C777" s="14">
        <v>5.82</v>
      </c>
      <c r="D777" s="17">
        <v>334.67500000000001</v>
      </c>
      <c r="E777" s="17">
        <v>26.5</v>
      </c>
      <c r="F777" s="17">
        <v>46.722000000000001</v>
      </c>
      <c r="G777" s="17">
        <v>75.94</v>
      </c>
      <c r="H777" s="17">
        <v>108.10299999999999</v>
      </c>
      <c r="I777" s="17">
        <v>116.501</v>
      </c>
      <c r="J777" s="17">
        <v>2623.125</v>
      </c>
      <c r="K777" s="17">
        <v>132.5</v>
      </c>
      <c r="L777" s="17">
        <v>0.20499999999999999</v>
      </c>
      <c r="M777" s="17">
        <v>160.49100000000001</v>
      </c>
      <c r="N777" s="17">
        <v>213.47</v>
      </c>
      <c r="O777" s="17">
        <v>9820</v>
      </c>
      <c r="P777" s="17">
        <v>1411.3</v>
      </c>
      <c r="Q777" s="17">
        <v>6.7750000000000004</v>
      </c>
      <c r="R777" s="17">
        <v>3722.25</v>
      </c>
      <c r="S777" s="17">
        <v>50.908000000000001</v>
      </c>
      <c r="T777" s="17">
        <v>3.69</v>
      </c>
      <c r="U777" s="17">
        <v>-8.1500000000000003E-2</v>
      </c>
      <c r="V777" s="17">
        <v>1.006</v>
      </c>
      <c r="W777" s="17">
        <v>6331.0246800000004</v>
      </c>
      <c r="X777" s="17">
        <v>3032.3</v>
      </c>
      <c r="Y777" s="17">
        <v>23.24</v>
      </c>
      <c r="Z777" s="17">
        <v>-11.66</v>
      </c>
    </row>
    <row r="778" spans="1:26" x14ac:dyDescent="0.2">
      <c r="A778" s="27">
        <v>44526</v>
      </c>
      <c r="B778" s="17">
        <v>764.64700000000005</v>
      </c>
      <c r="C778" s="14">
        <v>5.7480000000000002</v>
      </c>
      <c r="D778" s="17">
        <v>288.29500000000002</v>
      </c>
      <c r="E778" s="17">
        <v>27.75</v>
      </c>
      <c r="F778" s="17">
        <v>44.664999999999999</v>
      </c>
      <c r="G778" s="17">
        <v>106.43600000000001</v>
      </c>
      <c r="H778" s="17">
        <v>91.43</v>
      </c>
      <c r="I778" s="17">
        <v>52.505000000000003</v>
      </c>
      <c r="J778" s="17">
        <v>2505.625</v>
      </c>
      <c r="K778" s="17">
        <v>130</v>
      </c>
      <c r="L778" s="17">
        <v>0.21</v>
      </c>
      <c r="M778" s="17">
        <v>152.755</v>
      </c>
      <c r="N778" s="17">
        <v>208.98009999999999</v>
      </c>
      <c r="O778" s="17">
        <v>10150</v>
      </c>
      <c r="P778" s="17">
        <v>1486</v>
      </c>
      <c r="Q778" s="17">
        <v>3.0249999999999999</v>
      </c>
      <c r="R778" s="17">
        <v>3917.078</v>
      </c>
      <c r="S778" s="17">
        <v>46.847999999999999</v>
      </c>
      <c r="T778" s="17">
        <v>3.9820000000000002</v>
      </c>
      <c r="U778" s="17">
        <v>-6.5799999999999997E-2</v>
      </c>
      <c r="V778" s="17">
        <v>0.99299999999999999</v>
      </c>
      <c r="W778" s="17">
        <v>5659.5626899999997</v>
      </c>
      <c r="X778" s="17">
        <v>3782.8</v>
      </c>
      <c r="Y778" s="17">
        <v>23.53</v>
      </c>
      <c r="Z778" s="17">
        <v>-12.199</v>
      </c>
    </row>
    <row r="779" spans="1:26" x14ac:dyDescent="0.2">
      <c r="A779" s="27">
        <v>44525</v>
      </c>
      <c r="B779" s="17">
        <v>793.572</v>
      </c>
      <c r="C779" s="14">
        <v>5.94</v>
      </c>
      <c r="D779" s="17">
        <v>283.5</v>
      </c>
      <c r="E779" s="17">
        <v>28.25</v>
      </c>
      <c r="F779" s="17">
        <v>49.728000000000002</v>
      </c>
      <c r="G779" s="17">
        <v>128</v>
      </c>
      <c r="H779" s="17">
        <v>88.582999999999998</v>
      </c>
      <c r="I779" s="17">
        <v>41.8</v>
      </c>
      <c r="J779" s="17">
        <v>2448</v>
      </c>
      <c r="K779" s="17">
        <v>130</v>
      </c>
      <c r="L779" s="17">
        <v>0.23830000000000001</v>
      </c>
      <c r="M779" s="17">
        <v>157.75</v>
      </c>
      <c r="N779" s="17">
        <v>192.755</v>
      </c>
      <c r="O779" s="17">
        <v>9620</v>
      </c>
      <c r="P779" s="17">
        <v>1477.1</v>
      </c>
      <c r="Q779" s="17">
        <v>1.7749999999999999</v>
      </c>
      <c r="R779" s="17">
        <v>3750.453</v>
      </c>
      <c r="S779" s="17">
        <v>50.923000000000002</v>
      </c>
      <c r="T779" s="17">
        <v>4.2779999999999996</v>
      </c>
      <c r="U779" s="17">
        <v>-0.11169999999999999</v>
      </c>
      <c r="V779" s="17">
        <v>1.08</v>
      </c>
      <c r="W779" s="17">
        <v>5921.0217000000002</v>
      </c>
      <c r="X779" s="17">
        <v>3532.3</v>
      </c>
      <c r="Y779" s="17">
        <v>23.26</v>
      </c>
      <c r="Z779" s="17">
        <v>-12.13</v>
      </c>
    </row>
    <row r="780" spans="1:26" x14ac:dyDescent="0.2">
      <c r="A780" s="27">
        <v>44524</v>
      </c>
      <c r="B780" s="17">
        <v>761.60500000000002</v>
      </c>
      <c r="C780" s="14">
        <v>5.82</v>
      </c>
      <c r="D780" s="17">
        <v>285</v>
      </c>
      <c r="E780" s="17">
        <v>28.25</v>
      </c>
      <c r="F780" s="17">
        <v>47.22</v>
      </c>
      <c r="G780" s="17">
        <v>114.523</v>
      </c>
      <c r="H780" s="17">
        <v>84.533000000000001</v>
      </c>
      <c r="I780" s="17">
        <v>108.848</v>
      </c>
      <c r="J780" s="17">
        <v>2440</v>
      </c>
      <c r="K780" s="17">
        <v>130</v>
      </c>
      <c r="L780" s="17">
        <v>0.25</v>
      </c>
      <c r="M780" s="17">
        <v>147.94999999999999</v>
      </c>
      <c r="N780" s="17">
        <v>173.67000999999999</v>
      </c>
      <c r="O780" s="17">
        <v>9638.7999999999993</v>
      </c>
      <c r="P780" s="17">
        <v>1426.5</v>
      </c>
      <c r="Q780" s="17">
        <v>1.425</v>
      </c>
      <c r="R780" s="17">
        <v>4191.6000000000004</v>
      </c>
      <c r="S780" s="17">
        <v>52.5</v>
      </c>
      <c r="T780" s="17">
        <v>4.2779999999999996</v>
      </c>
      <c r="U780" s="17">
        <v>-0.1137</v>
      </c>
      <c r="V780" s="17">
        <v>1.0449999999999999</v>
      </c>
      <c r="W780" s="17">
        <v>6149.5217300000004</v>
      </c>
      <c r="X780" s="17">
        <v>3364.3</v>
      </c>
      <c r="Y780" s="17">
        <v>22.623000000000001</v>
      </c>
      <c r="Z780" s="17">
        <v>-12.01</v>
      </c>
    </row>
    <row r="781" spans="1:26" x14ac:dyDescent="0.2">
      <c r="A781" s="27">
        <v>44523</v>
      </c>
      <c r="B781" s="17">
        <v>759.86300000000006</v>
      </c>
      <c r="C781" s="14">
        <v>5.3849999999999998</v>
      </c>
      <c r="D781" s="17">
        <v>287</v>
      </c>
      <c r="E781" s="17">
        <v>25.85</v>
      </c>
      <c r="F781" s="17">
        <v>47.034999999999997</v>
      </c>
      <c r="G781" s="17">
        <v>114.40900000000001</v>
      </c>
      <c r="H781" s="17">
        <v>80.927999999999997</v>
      </c>
      <c r="I781" s="17">
        <v>120.249</v>
      </c>
      <c r="J781" s="17">
        <v>2295</v>
      </c>
      <c r="K781" s="17">
        <v>130</v>
      </c>
      <c r="L781" s="17">
        <v>0.25</v>
      </c>
      <c r="M781" s="17">
        <v>143.80500000000001</v>
      </c>
      <c r="N781" s="17">
        <v>172.66625999999999</v>
      </c>
      <c r="O781" s="17">
        <v>9596</v>
      </c>
      <c r="P781" s="17">
        <v>1422.1</v>
      </c>
      <c r="Q781" s="17">
        <v>0.5</v>
      </c>
      <c r="R781" s="17">
        <v>4076.95</v>
      </c>
      <c r="S781" s="17">
        <v>54.155000000000001</v>
      </c>
      <c r="T781" s="17">
        <v>4.2380000000000004</v>
      </c>
      <c r="U781" s="17">
        <v>-0.1145</v>
      </c>
      <c r="V781" s="17">
        <v>0.95</v>
      </c>
      <c r="W781" s="17">
        <v>6642.9910300000001</v>
      </c>
      <c r="X781" s="17">
        <v>3177.7</v>
      </c>
      <c r="Y781" s="17">
        <v>22.734999999999999</v>
      </c>
      <c r="Z781" s="17">
        <v>-12.808999999999999</v>
      </c>
    </row>
    <row r="782" spans="1:26" x14ac:dyDescent="0.2">
      <c r="A782" s="27">
        <v>44522</v>
      </c>
      <c r="B782" s="17">
        <v>746.29600000000005</v>
      </c>
      <c r="C782" s="14">
        <v>5.49</v>
      </c>
      <c r="D782" s="17">
        <v>284</v>
      </c>
      <c r="E782" s="17">
        <v>24.75</v>
      </c>
      <c r="F782" s="17">
        <v>49.545000000000002</v>
      </c>
      <c r="G782" s="17">
        <v>107.5</v>
      </c>
      <c r="H782" s="17">
        <v>90.393000000000001</v>
      </c>
      <c r="I782" s="17">
        <v>206.75200000000001</v>
      </c>
      <c r="J782" s="17">
        <v>2225.625</v>
      </c>
      <c r="K782" s="17">
        <v>129</v>
      </c>
      <c r="L782" s="17">
        <v>0.20069999999999999</v>
      </c>
      <c r="M782" s="17">
        <v>129.11699999999999</v>
      </c>
      <c r="N782" s="17">
        <v>176.31396000000001</v>
      </c>
      <c r="O782" s="17">
        <v>9840</v>
      </c>
      <c r="P782" s="17">
        <v>1353</v>
      </c>
      <c r="Q782" s="17">
        <v>0.112</v>
      </c>
      <c r="R782" s="17">
        <v>3114.5</v>
      </c>
      <c r="S782" s="17">
        <v>49.597999999999999</v>
      </c>
      <c r="T782" s="17">
        <v>3.875</v>
      </c>
      <c r="U782" s="17">
        <v>-0.1123</v>
      </c>
      <c r="V782" s="17">
        <v>0.82499999999999996</v>
      </c>
      <c r="W782" s="17">
        <v>6425.4768400000003</v>
      </c>
      <c r="X782" s="17">
        <v>2867.2</v>
      </c>
      <c r="Y782" s="17">
        <v>22.582999999999998</v>
      </c>
      <c r="Z782" s="17">
        <v>-12.808</v>
      </c>
    </row>
    <row r="783" spans="1:26" x14ac:dyDescent="0.2">
      <c r="A783" s="27">
        <v>44519</v>
      </c>
      <c r="B783" s="17">
        <v>738.34100000000001</v>
      </c>
      <c r="C783" s="14">
        <v>5.7880000000000003</v>
      </c>
      <c r="D783" s="17">
        <v>292.5</v>
      </c>
      <c r="E783" s="17">
        <v>25.75</v>
      </c>
      <c r="F783" s="17">
        <v>48.802</v>
      </c>
      <c r="G783" s="17">
        <v>101.685</v>
      </c>
      <c r="H783" s="17">
        <v>94.204999999999998</v>
      </c>
      <c r="I783" s="17">
        <v>81</v>
      </c>
      <c r="J783" s="17">
        <v>2201.875</v>
      </c>
      <c r="K783" s="17">
        <v>125</v>
      </c>
      <c r="L783" s="17">
        <v>0.25419999999999998</v>
      </c>
      <c r="M783" s="17">
        <v>119.04</v>
      </c>
      <c r="N783" s="17">
        <v>178.85342</v>
      </c>
      <c r="O783" s="17">
        <v>9780</v>
      </c>
      <c r="P783" s="17">
        <v>1334.7</v>
      </c>
      <c r="Q783" s="17">
        <v>-1</v>
      </c>
      <c r="R783" s="17">
        <v>3026.8049999999998</v>
      </c>
      <c r="S783" s="17">
        <v>48.02</v>
      </c>
      <c r="T783" s="17">
        <v>4.0030000000000001</v>
      </c>
      <c r="U783" s="17">
        <v>-0.1</v>
      </c>
      <c r="V783" s="17">
        <v>0.78</v>
      </c>
      <c r="W783" s="17">
        <v>6077.0427200000004</v>
      </c>
      <c r="X783" s="17">
        <v>3242.8</v>
      </c>
      <c r="Y783" s="17">
        <v>21.195</v>
      </c>
      <c r="Z783" s="17">
        <v>-12.02</v>
      </c>
    </row>
    <row r="784" spans="1:26" x14ac:dyDescent="0.2">
      <c r="A784" s="27">
        <v>44518</v>
      </c>
      <c r="B784" s="17">
        <v>780.67600000000004</v>
      </c>
      <c r="C784" s="14">
        <v>5.8179999999999996</v>
      </c>
      <c r="D784" s="17">
        <v>295.983</v>
      </c>
      <c r="E784" s="17">
        <v>27.375</v>
      </c>
      <c r="F784" s="17">
        <v>57.164999999999999</v>
      </c>
      <c r="G784" s="17">
        <v>104.5</v>
      </c>
      <c r="H784" s="17">
        <v>82.347999999999999</v>
      </c>
      <c r="I784" s="17">
        <v>81.748999999999995</v>
      </c>
      <c r="J784" s="17">
        <v>2221.875</v>
      </c>
      <c r="K784" s="17">
        <v>135</v>
      </c>
      <c r="L784" s="17">
        <v>0.17319999999999999</v>
      </c>
      <c r="M784" s="17">
        <v>116.76</v>
      </c>
      <c r="N784" s="17">
        <v>182.215</v>
      </c>
      <c r="O784" s="17">
        <v>9390.5</v>
      </c>
      <c r="P784" s="17">
        <v>1350.8</v>
      </c>
      <c r="Q784" s="17">
        <v>-2.7450000000000001</v>
      </c>
      <c r="R784" s="17">
        <v>2961.2719999999999</v>
      </c>
      <c r="S784" s="17">
        <v>51.32</v>
      </c>
      <c r="T784" s="17">
        <v>4.2380000000000004</v>
      </c>
      <c r="U784" s="17">
        <v>-0.1105</v>
      </c>
      <c r="V784" s="17">
        <v>0.79200000000000004</v>
      </c>
      <c r="W784" s="17">
        <v>5772.5539099999996</v>
      </c>
      <c r="X784" s="17">
        <v>3240.7</v>
      </c>
      <c r="Y784" s="17">
        <v>21.117999999999999</v>
      </c>
      <c r="Z784" s="17">
        <v>-12.28</v>
      </c>
    </row>
    <row r="785" spans="1:26" x14ac:dyDescent="0.2">
      <c r="A785" s="27">
        <v>44517</v>
      </c>
      <c r="B785" s="17">
        <v>737.38499999999999</v>
      </c>
      <c r="C785" s="14">
        <v>5.27</v>
      </c>
      <c r="D785" s="17">
        <v>293.17500000000001</v>
      </c>
      <c r="E785" s="17">
        <v>23.844999999999999</v>
      </c>
      <c r="F785" s="17">
        <v>58.85</v>
      </c>
      <c r="G785" s="17">
        <v>90.855000000000004</v>
      </c>
      <c r="H785" s="17">
        <v>85.332999999999998</v>
      </c>
      <c r="I785" s="17">
        <v>78.248999999999995</v>
      </c>
      <c r="J785" s="17">
        <v>2197.5</v>
      </c>
      <c r="K785" s="17">
        <v>125</v>
      </c>
      <c r="L785" s="17">
        <v>0.16350000000000001</v>
      </c>
      <c r="M785" s="17">
        <v>103.49</v>
      </c>
      <c r="N785" s="17">
        <v>179.83499</v>
      </c>
      <c r="O785" s="17">
        <v>9263.5</v>
      </c>
      <c r="P785" s="17">
        <v>1268</v>
      </c>
      <c r="Q785" s="17">
        <v>0.1</v>
      </c>
      <c r="R785" s="17">
        <v>2866</v>
      </c>
      <c r="S785" s="17">
        <v>50.14</v>
      </c>
      <c r="T785" s="17">
        <v>4.008</v>
      </c>
      <c r="U785" s="17">
        <v>-0.1142</v>
      </c>
      <c r="V785" s="17">
        <v>0.81</v>
      </c>
      <c r="W785" s="17">
        <v>5844.49874</v>
      </c>
      <c r="X785" s="17">
        <v>2893.7</v>
      </c>
      <c r="Y785" s="17">
        <v>20.12</v>
      </c>
      <c r="Z785" s="17">
        <v>-11.612</v>
      </c>
    </row>
    <row r="786" spans="1:26" x14ac:dyDescent="0.2">
      <c r="A786" s="27">
        <v>44516</v>
      </c>
      <c r="B786" s="17">
        <v>713.12300000000005</v>
      </c>
      <c r="C786" s="14">
        <v>5.0250000000000004</v>
      </c>
      <c r="D786" s="17">
        <v>288.41500000000002</v>
      </c>
      <c r="E786" s="17">
        <v>18.925000000000001</v>
      </c>
      <c r="F786" s="17">
        <v>58.753</v>
      </c>
      <c r="G786" s="17">
        <v>79.697999999999993</v>
      </c>
      <c r="H786" s="17">
        <v>87.42</v>
      </c>
      <c r="I786" s="17">
        <v>80.247</v>
      </c>
      <c r="J786" s="17">
        <v>2104.375</v>
      </c>
      <c r="K786" s="17">
        <v>125</v>
      </c>
      <c r="L786" s="17">
        <v>0.2152</v>
      </c>
      <c r="M786" s="17">
        <v>105.89</v>
      </c>
      <c r="N786" s="17">
        <v>175.53027</v>
      </c>
      <c r="O786" s="17">
        <v>9455.5</v>
      </c>
      <c r="P786" s="17">
        <v>1265</v>
      </c>
      <c r="Q786" s="17">
        <v>0.375</v>
      </c>
      <c r="R786" s="17">
        <v>2907.4</v>
      </c>
      <c r="S786" s="17">
        <v>48.298000000000002</v>
      </c>
      <c r="T786" s="17">
        <v>3.71</v>
      </c>
      <c r="U786" s="17">
        <v>-0.1055</v>
      </c>
      <c r="V786" s="17">
        <v>0.83499999999999996</v>
      </c>
      <c r="W786" s="17">
        <v>4659.0425500000001</v>
      </c>
      <c r="X786" s="17">
        <v>2596.5</v>
      </c>
      <c r="Y786" s="17">
        <v>20.204999999999998</v>
      </c>
      <c r="Z786" s="17">
        <v>-11.65</v>
      </c>
    </row>
    <row r="787" spans="1:26" x14ac:dyDescent="0.2">
      <c r="A787" s="27">
        <v>44515</v>
      </c>
      <c r="B787" s="17">
        <v>751.12800000000004</v>
      </c>
      <c r="C787" s="14">
        <v>4.8949999999999996</v>
      </c>
      <c r="D787" s="17">
        <v>294.67500000000001</v>
      </c>
      <c r="E787" s="17">
        <v>20.375</v>
      </c>
      <c r="F787" s="17">
        <v>60.47</v>
      </c>
      <c r="G787" s="17">
        <v>79</v>
      </c>
      <c r="H787" s="17">
        <v>82.013000000000005</v>
      </c>
      <c r="I787" s="17">
        <v>102.253</v>
      </c>
      <c r="J787" s="17">
        <v>2035</v>
      </c>
      <c r="K787" s="17">
        <v>140</v>
      </c>
      <c r="L787" s="17">
        <v>0.186</v>
      </c>
      <c r="M787" s="17">
        <v>109.74</v>
      </c>
      <c r="N787" s="17">
        <v>175.12790000000001</v>
      </c>
      <c r="O787" s="17">
        <v>9450</v>
      </c>
      <c r="P787" s="17">
        <v>1270</v>
      </c>
      <c r="Q787" s="17">
        <v>-0.4</v>
      </c>
      <c r="R787" s="17">
        <v>2830.5</v>
      </c>
      <c r="S787" s="17">
        <v>51.883000000000003</v>
      </c>
      <c r="T787" s="17">
        <v>3.625</v>
      </c>
      <c r="U787" s="17">
        <v>-0.11169999999999999</v>
      </c>
      <c r="V787" s="17">
        <v>0.95299999999999996</v>
      </c>
      <c r="W787" s="17">
        <v>5875.9318499999999</v>
      </c>
      <c r="X787" s="17">
        <v>2702.7</v>
      </c>
      <c r="Y787" s="17">
        <v>20.047999999999998</v>
      </c>
      <c r="Z787" s="17">
        <v>-11.073</v>
      </c>
    </row>
    <row r="788" spans="1:26" x14ac:dyDescent="0.2">
      <c r="A788" s="27">
        <v>44512</v>
      </c>
      <c r="B788" s="17">
        <v>740.351</v>
      </c>
      <c r="C788" s="14">
        <v>4.8179999999999996</v>
      </c>
      <c r="D788" s="17">
        <v>282.69499999999999</v>
      </c>
      <c r="E788" s="17">
        <v>20.024999999999999</v>
      </c>
      <c r="F788" s="17">
        <v>64.113</v>
      </c>
      <c r="G788" s="17">
        <v>76.677000000000007</v>
      </c>
      <c r="H788" s="17">
        <v>90.222999999999999</v>
      </c>
      <c r="I788" s="17">
        <v>110.75</v>
      </c>
      <c r="J788" s="17">
        <v>2029.125</v>
      </c>
      <c r="K788" s="17">
        <v>134.30000000000001</v>
      </c>
      <c r="L788" s="17">
        <v>0.17399999999999999</v>
      </c>
      <c r="M788" s="17">
        <v>109.997</v>
      </c>
      <c r="N788" s="17">
        <v>175.56908999999999</v>
      </c>
      <c r="O788" s="17">
        <v>9542.5</v>
      </c>
      <c r="P788" s="17">
        <v>1310</v>
      </c>
      <c r="Q788" s="17">
        <v>-1.585</v>
      </c>
      <c r="R788" s="17">
        <v>2831.7750000000001</v>
      </c>
      <c r="S788" s="17">
        <v>53.19</v>
      </c>
      <c r="T788" s="17">
        <v>3.5819999999999999</v>
      </c>
      <c r="U788" s="17">
        <v>-0.12570000000000001</v>
      </c>
      <c r="V788" s="17">
        <v>1.085</v>
      </c>
      <c r="W788" s="17">
        <v>5639.9547700000003</v>
      </c>
      <c r="X788" s="17">
        <v>2795.5</v>
      </c>
      <c r="Y788" s="17">
        <v>20.478999999999999</v>
      </c>
      <c r="Z788" s="17">
        <v>-10.78</v>
      </c>
    </row>
    <row r="789" spans="1:26" x14ac:dyDescent="0.2">
      <c r="A789" s="27">
        <v>44511</v>
      </c>
      <c r="B789" s="17">
        <v>762.125</v>
      </c>
      <c r="C789" s="14">
        <v>4.72</v>
      </c>
      <c r="D789" s="17">
        <v>286.33</v>
      </c>
      <c r="E789" s="17">
        <v>18.765000000000001</v>
      </c>
      <c r="F789" s="17">
        <v>64.099999999999994</v>
      </c>
      <c r="G789" s="17">
        <v>80</v>
      </c>
      <c r="H789" s="17">
        <v>101.33</v>
      </c>
      <c r="I789" s="17">
        <v>30.503</v>
      </c>
      <c r="J789" s="17">
        <v>2085</v>
      </c>
      <c r="K789" s="17">
        <v>135</v>
      </c>
      <c r="L789" s="17">
        <v>0.23050000000000001</v>
      </c>
      <c r="M789" s="17">
        <v>94.25</v>
      </c>
      <c r="N789" s="17">
        <v>177.70419000000001</v>
      </c>
      <c r="O789" s="17">
        <v>8832.5</v>
      </c>
      <c r="P789" s="17">
        <v>1316.5</v>
      </c>
      <c r="Q789" s="17">
        <v>-0.51900000000000002</v>
      </c>
      <c r="R789" s="17">
        <v>2706.85</v>
      </c>
      <c r="S789" s="17">
        <v>57.61</v>
      </c>
      <c r="T789" s="17">
        <v>3.83</v>
      </c>
      <c r="U789" s="17">
        <v>-0.1072</v>
      </c>
      <c r="V789" s="17">
        <v>1.2310000000000001</v>
      </c>
      <c r="W789" s="17">
        <v>5634.6896399999996</v>
      </c>
      <c r="X789" s="17">
        <v>2895.7</v>
      </c>
      <c r="Y789" s="17">
        <v>20.713999999999999</v>
      </c>
      <c r="Z789" s="17">
        <v>-11.045</v>
      </c>
    </row>
    <row r="790" spans="1:26" x14ac:dyDescent="0.2">
      <c r="A790" s="27">
        <v>44510</v>
      </c>
      <c r="B790" s="17">
        <v>772.42</v>
      </c>
      <c r="C790" s="14">
        <v>4.4249999999999998</v>
      </c>
      <c r="D790" s="17">
        <v>277.233</v>
      </c>
      <c r="E790" s="17">
        <v>19.530999999999999</v>
      </c>
      <c r="F790" s="17">
        <v>59.78</v>
      </c>
      <c r="G790" s="17">
        <v>63.941000000000003</v>
      </c>
      <c r="H790" s="17">
        <v>89.48</v>
      </c>
      <c r="I790" s="17">
        <v>130.49600000000001</v>
      </c>
      <c r="J790" s="17">
        <v>2107.25</v>
      </c>
      <c r="K790" s="17">
        <v>130</v>
      </c>
      <c r="L790" s="17">
        <v>0.23549999999999999</v>
      </c>
      <c r="M790" s="17">
        <v>93.787999999999997</v>
      </c>
      <c r="N790" s="17">
        <v>174.77176</v>
      </c>
      <c r="O790" s="17">
        <v>8771.2999999999993</v>
      </c>
      <c r="P790" s="17">
        <v>1222.5</v>
      </c>
      <c r="Q790" s="17">
        <v>-2.2309999999999999</v>
      </c>
      <c r="R790" s="17">
        <v>2586.15</v>
      </c>
      <c r="S790" s="17">
        <v>49.703000000000003</v>
      </c>
      <c r="T790" s="17">
        <v>3.7229999999999999</v>
      </c>
      <c r="U790" s="17">
        <v>-0.1</v>
      </c>
      <c r="V790" s="17">
        <v>1.1599999999999999</v>
      </c>
      <c r="W790" s="17">
        <v>5802.46065</v>
      </c>
      <c r="X790" s="17">
        <v>2607.5</v>
      </c>
      <c r="Y790" s="17">
        <v>20.155000000000001</v>
      </c>
      <c r="Z790" s="17">
        <v>-10.75</v>
      </c>
    </row>
    <row r="791" spans="1:26" x14ac:dyDescent="0.2">
      <c r="A791" s="27">
        <v>44509</v>
      </c>
      <c r="B791" s="17">
        <v>706.35599999999999</v>
      </c>
      <c r="C791" s="14">
        <v>5.3179999999999996</v>
      </c>
      <c r="D791" s="17">
        <v>286.83</v>
      </c>
      <c r="E791" s="17">
        <v>17.899999999999999</v>
      </c>
      <c r="F791" s="17">
        <v>59.475000000000001</v>
      </c>
      <c r="G791" s="17">
        <v>67.650000000000006</v>
      </c>
      <c r="H791" s="17">
        <v>84.915000000000006</v>
      </c>
      <c r="I791" s="17">
        <v>127.249</v>
      </c>
      <c r="J791" s="17">
        <v>2020.5</v>
      </c>
      <c r="K791" s="17">
        <v>125</v>
      </c>
      <c r="L791" s="17">
        <v>0.215</v>
      </c>
      <c r="M791" s="17">
        <v>82.814999999999998</v>
      </c>
      <c r="N791" s="17">
        <v>176.4769</v>
      </c>
      <c r="O791" s="17">
        <v>8740</v>
      </c>
      <c r="P791" s="17">
        <v>1181.0999999999999</v>
      </c>
      <c r="Q791" s="17">
        <v>-1</v>
      </c>
      <c r="R791" s="17">
        <v>2515.71</v>
      </c>
      <c r="S791" s="17">
        <v>49.058</v>
      </c>
      <c r="T791" s="17">
        <v>3.13</v>
      </c>
      <c r="U791" s="17">
        <v>-0.1192</v>
      </c>
      <c r="V791" s="17">
        <v>1.2649999999999999</v>
      </c>
      <c r="W791" s="17">
        <v>5540.0094499999996</v>
      </c>
      <c r="X791" s="17">
        <v>2607.4</v>
      </c>
      <c r="Y791" s="17">
        <v>20.145</v>
      </c>
      <c r="Z791" s="17">
        <v>-10.45</v>
      </c>
    </row>
    <row r="792" spans="1:26" x14ac:dyDescent="0.2">
      <c r="A792" s="27">
        <v>44508</v>
      </c>
      <c r="B792" s="17">
        <v>746.57500000000005</v>
      </c>
      <c r="C792" s="14">
        <v>5.55</v>
      </c>
      <c r="D792" s="17">
        <v>292.57</v>
      </c>
      <c r="E792" s="17">
        <v>19</v>
      </c>
      <c r="F792" s="17">
        <v>59.534999999999997</v>
      </c>
      <c r="G792" s="17">
        <v>60.945</v>
      </c>
      <c r="H792" s="17">
        <v>82.87</v>
      </c>
      <c r="I792" s="17">
        <v>132.999</v>
      </c>
      <c r="J792" s="17">
        <v>2039.75</v>
      </c>
      <c r="K792" s="17">
        <v>125</v>
      </c>
      <c r="L792" s="17">
        <v>0.21829999999999999</v>
      </c>
      <c r="M792" s="17">
        <v>82.009</v>
      </c>
      <c r="N792" s="17">
        <v>214.33</v>
      </c>
      <c r="O792" s="17">
        <v>8900</v>
      </c>
      <c r="P792" s="17">
        <v>1191.5</v>
      </c>
      <c r="Q792" s="17">
        <v>-0.13200000000000001</v>
      </c>
      <c r="R792" s="17">
        <v>2592.538</v>
      </c>
      <c r="S792" s="17">
        <v>57.762999999999998</v>
      </c>
      <c r="T792" s="17">
        <v>3.1080000000000001</v>
      </c>
      <c r="U792" s="17">
        <v>-0.10150000000000001</v>
      </c>
      <c r="V792" s="17">
        <v>1.177</v>
      </c>
      <c r="W792" s="17">
        <v>4909.9737299999997</v>
      </c>
      <c r="X792" s="17">
        <v>2403.9</v>
      </c>
      <c r="Y792" s="17">
        <v>19.72</v>
      </c>
      <c r="Z792" s="17">
        <v>-10.41</v>
      </c>
    </row>
    <row r="793" spans="1:26" x14ac:dyDescent="0.2">
      <c r="A793" s="27">
        <v>44505</v>
      </c>
      <c r="B793" s="17">
        <v>714.33799999999997</v>
      </c>
      <c r="C793" s="14">
        <v>5.64</v>
      </c>
      <c r="D793" s="17">
        <v>297.245</v>
      </c>
      <c r="E793" s="17">
        <v>21</v>
      </c>
      <c r="F793" s="17">
        <v>60.618000000000002</v>
      </c>
      <c r="G793" s="17">
        <v>64.296999999999997</v>
      </c>
      <c r="H793" s="17">
        <v>93</v>
      </c>
      <c r="I793" s="17">
        <v>110.25</v>
      </c>
      <c r="J793" s="17">
        <v>2047.5</v>
      </c>
      <c r="K793" s="17">
        <v>125</v>
      </c>
      <c r="L793" s="17">
        <v>0.26900000000000002</v>
      </c>
      <c r="M793" s="17">
        <v>82.94</v>
      </c>
      <c r="N793" s="17">
        <v>212.98</v>
      </c>
      <c r="O793" s="17">
        <v>9027</v>
      </c>
      <c r="P793" s="17">
        <v>1248.5</v>
      </c>
      <c r="Q793" s="17">
        <v>1.65</v>
      </c>
      <c r="R793" s="17">
        <v>2753.6129999999998</v>
      </c>
      <c r="S793" s="17">
        <v>56.332999999999998</v>
      </c>
      <c r="T793" s="17">
        <v>3.4</v>
      </c>
      <c r="U793" s="17">
        <v>-8.3299999999999999E-2</v>
      </c>
      <c r="V793" s="17">
        <v>1.5269999999999999</v>
      </c>
      <c r="W793" s="17">
        <v>5509.7965599999998</v>
      </c>
      <c r="X793" s="17">
        <v>2617.9</v>
      </c>
      <c r="Y793" s="17">
        <v>19.681999999999999</v>
      </c>
      <c r="Z793" s="17">
        <v>-10.445</v>
      </c>
    </row>
    <row r="794" spans="1:26" x14ac:dyDescent="0.2">
      <c r="A794" s="27">
        <v>44504</v>
      </c>
      <c r="B794" s="17">
        <v>771.70799999999997</v>
      </c>
      <c r="C794" s="14">
        <v>5.75</v>
      </c>
      <c r="D794" s="17">
        <v>300.16500000000002</v>
      </c>
      <c r="E794" s="17">
        <v>19.95</v>
      </c>
      <c r="F794" s="17">
        <v>58.844999999999999</v>
      </c>
      <c r="G794" s="17">
        <v>64</v>
      </c>
      <c r="H794" s="17">
        <v>110.97</v>
      </c>
      <c r="I794" s="17">
        <v>137</v>
      </c>
      <c r="J794" s="17">
        <v>2063.75</v>
      </c>
      <c r="K794" s="17">
        <v>123</v>
      </c>
      <c r="L794" s="17">
        <v>0.32819999999999999</v>
      </c>
      <c r="M794" s="17">
        <v>84</v>
      </c>
      <c r="N794" s="17">
        <v>209.58</v>
      </c>
      <c r="O794" s="17">
        <v>9017.7999999999993</v>
      </c>
      <c r="P794" s="17">
        <v>1234.3</v>
      </c>
      <c r="Q794" s="17">
        <v>1.2649999999999999</v>
      </c>
      <c r="R794" s="17">
        <v>2627.2750000000001</v>
      </c>
      <c r="S794" s="17">
        <v>53.847999999999999</v>
      </c>
      <c r="T794" s="17">
        <v>3.55</v>
      </c>
      <c r="U794" s="17">
        <v>-6.3700000000000007E-2</v>
      </c>
      <c r="V794" s="17">
        <v>1.5269999999999999</v>
      </c>
      <c r="W794" s="17">
        <v>5530.4728299999997</v>
      </c>
      <c r="X794" s="17">
        <v>2552.6</v>
      </c>
      <c r="Y794" s="17">
        <v>19.940000000000001</v>
      </c>
      <c r="Z794" s="17">
        <v>-10.395</v>
      </c>
    </row>
    <row r="795" spans="1:26" x14ac:dyDescent="0.2">
      <c r="A795" s="27">
        <v>44503</v>
      </c>
      <c r="B795" s="17">
        <v>734.11500000000001</v>
      </c>
      <c r="C795" s="14">
        <v>5.7149999999999999</v>
      </c>
      <c r="D795" s="17">
        <v>302.67500000000001</v>
      </c>
      <c r="E795" s="17">
        <v>17.5</v>
      </c>
      <c r="F795" s="17">
        <v>42.591999999999999</v>
      </c>
      <c r="G795" s="17">
        <v>60</v>
      </c>
      <c r="H795" s="17">
        <v>89.757999999999996</v>
      </c>
      <c r="I795" s="17">
        <v>107.498</v>
      </c>
      <c r="J795" s="17">
        <v>1985</v>
      </c>
      <c r="K795" s="17">
        <v>110</v>
      </c>
      <c r="L795" s="17">
        <v>0.28499999999999998</v>
      </c>
      <c r="M795" s="17">
        <v>74.644999999999996</v>
      </c>
      <c r="N795" s="17">
        <v>196.09</v>
      </c>
      <c r="O795" s="17">
        <v>9085</v>
      </c>
      <c r="P795" s="17">
        <v>1187</v>
      </c>
      <c r="Q795" s="17">
        <v>0.5</v>
      </c>
      <c r="R795" s="17">
        <v>2618.9250000000002</v>
      </c>
      <c r="S795" s="17">
        <v>59.808</v>
      </c>
      <c r="T795" s="17">
        <v>3.4849999999999999</v>
      </c>
      <c r="U795" s="17">
        <v>-6.5000000000000002E-2</v>
      </c>
      <c r="V795" s="17">
        <v>1.5269999999999999</v>
      </c>
      <c r="W795" s="17">
        <v>5882.9508999999998</v>
      </c>
      <c r="X795" s="17">
        <v>2590</v>
      </c>
      <c r="Y795" s="17">
        <v>19.513000000000002</v>
      </c>
      <c r="Z795" s="17">
        <v>-10.315</v>
      </c>
    </row>
    <row r="796" spans="1:26" x14ac:dyDescent="0.2">
      <c r="A796" s="27">
        <v>44502</v>
      </c>
      <c r="B796" s="17">
        <v>701.41099999999994</v>
      </c>
      <c r="C796" s="14">
        <v>5.69</v>
      </c>
      <c r="D796" s="17">
        <v>286.34300000000002</v>
      </c>
      <c r="E796" s="17">
        <v>15.48</v>
      </c>
      <c r="F796" s="17">
        <v>42.067999999999998</v>
      </c>
      <c r="G796" s="17">
        <v>68</v>
      </c>
      <c r="H796" s="17">
        <v>83.957999999999998</v>
      </c>
      <c r="I796" s="17">
        <v>116.501</v>
      </c>
      <c r="J796" s="17">
        <v>1997.875</v>
      </c>
      <c r="K796" s="17">
        <v>109.5</v>
      </c>
      <c r="L796" s="17">
        <v>0.23350000000000001</v>
      </c>
      <c r="M796" s="17">
        <v>57.249000000000002</v>
      </c>
      <c r="N796" s="17">
        <v>195.27288999999999</v>
      </c>
      <c r="O796" s="17">
        <v>9712</v>
      </c>
      <c r="P796" s="17">
        <v>1191</v>
      </c>
      <c r="Q796" s="17">
        <v>3.2</v>
      </c>
      <c r="R796" s="17">
        <v>2700.3</v>
      </c>
      <c r="S796" s="17">
        <v>63.96</v>
      </c>
      <c r="T796" s="17">
        <v>3.8620000000000001</v>
      </c>
      <c r="U796" s="17">
        <v>-5.8700000000000002E-2</v>
      </c>
      <c r="V796" s="17">
        <v>1.5269999999999999</v>
      </c>
      <c r="W796" s="17">
        <v>5907.9758000000002</v>
      </c>
      <c r="X796" s="17">
        <v>2502.6</v>
      </c>
      <c r="Y796" s="17">
        <v>19.28</v>
      </c>
      <c r="Z796" s="17">
        <v>-9.98</v>
      </c>
    </row>
    <row r="797" spans="1:26" x14ac:dyDescent="0.2">
      <c r="A797" s="27">
        <v>44501</v>
      </c>
      <c r="B797" s="17">
        <v>734</v>
      </c>
      <c r="C797" s="14">
        <v>5.6550000000000002</v>
      </c>
      <c r="D797" s="17">
        <v>312.5</v>
      </c>
      <c r="E797" s="17">
        <v>15.878</v>
      </c>
      <c r="F797" s="17">
        <v>41.674999999999997</v>
      </c>
      <c r="G797" s="17">
        <v>71.734999999999999</v>
      </c>
      <c r="H797" s="17">
        <v>93.74</v>
      </c>
      <c r="I797" s="17">
        <v>91</v>
      </c>
      <c r="J797" s="17">
        <v>2001.875</v>
      </c>
      <c r="K797" s="17">
        <v>96.5</v>
      </c>
      <c r="L797" s="17">
        <v>0.23150000000000001</v>
      </c>
      <c r="M797" s="17">
        <v>55.075000000000003</v>
      </c>
      <c r="N797" s="17">
        <v>188.41086000000001</v>
      </c>
      <c r="O797" s="17">
        <v>9882.5</v>
      </c>
      <c r="P797" s="17">
        <v>1204.5</v>
      </c>
      <c r="Q797" s="17">
        <v>4.0570000000000004</v>
      </c>
      <c r="R797" s="17">
        <v>2768.4780000000001</v>
      </c>
      <c r="S797" s="17">
        <v>58.015000000000001</v>
      </c>
      <c r="T797" s="17">
        <v>4.05</v>
      </c>
      <c r="U797" s="17">
        <v>-7.1499999999999994E-2</v>
      </c>
      <c r="V797" s="17">
        <v>1.5269999999999999</v>
      </c>
      <c r="W797" s="17">
        <v>6179.9626500000004</v>
      </c>
      <c r="X797" s="17">
        <v>2618.1</v>
      </c>
      <c r="Y797" s="17">
        <v>19.364999999999998</v>
      </c>
      <c r="Z797" s="17">
        <v>-10.005000000000001</v>
      </c>
    </row>
    <row r="798" spans="1:26" x14ac:dyDescent="0.2">
      <c r="A798" s="27">
        <v>44498</v>
      </c>
      <c r="B798" s="17">
        <v>718.66800000000001</v>
      </c>
      <c r="C798" s="14">
        <v>5.61</v>
      </c>
      <c r="D798" s="17">
        <v>320.95299999999997</v>
      </c>
      <c r="E798" s="17">
        <v>15.782999999999999</v>
      </c>
      <c r="F798" s="17">
        <v>42.875</v>
      </c>
      <c r="G798" s="17">
        <v>71.75</v>
      </c>
      <c r="H798" s="17">
        <v>87.668000000000006</v>
      </c>
      <c r="I798" s="17">
        <v>151.501</v>
      </c>
      <c r="J798" s="17">
        <v>1935.375</v>
      </c>
      <c r="K798" s="17">
        <v>96.5</v>
      </c>
      <c r="L798" s="17">
        <v>0.21970000000000001</v>
      </c>
      <c r="M798" s="17">
        <v>54.51</v>
      </c>
      <c r="N798" s="17">
        <v>182.48999000000001</v>
      </c>
      <c r="O798" s="17">
        <v>9950</v>
      </c>
      <c r="P798" s="17">
        <v>1192.5</v>
      </c>
      <c r="Q798" s="17">
        <v>2.7749999999999999</v>
      </c>
      <c r="R798" s="17">
        <v>2941.4</v>
      </c>
      <c r="S798" s="17">
        <v>58.59</v>
      </c>
      <c r="T798" s="17">
        <v>3.875</v>
      </c>
      <c r="U798" s="17">
        <v>-0.1145</v>
      </c>
      <c r="V798" s="17">
        <v>1.5649999999999999</v>
      </c>
      <c r="W798" s="17">
        <v>3219.9103</v>
      </c>
      <c r="X798" s="17">
        <v>2743.7</v>
      </c>
      <c r="Y798" s="17">
        <v>19.600000000000001</v>
      </c>
      <c r="Z798" s="17">
        <v>-9.8800000000000008</v>
      </c>
    </row>
    <row r="799" spans="1:26" x14ac:dyDescent="0.2">
      <c r="A799" s="27">
        <v>44497</v>
      </c>
      <c r="B799" s="17">
        <v>727.93200000000002</v>
      </c>
      <c r="C799" s="14">
        <v>5.35</v>
      </c>
      <c r="D799" s="17">
        <v>311.66500000000002</v>
      </c>
      <c r="E799" s="17">
        <v>15.095000000000001</v>
      </c>
      <c r="F799" s="17">
        <v>41.4</v>
      </c>
      <c r="G799" s="17">
        <v>67.436000000000007</v>
      </c>
      <c r="H799" s="17">
        <v>88.253</v>
      </c>
      <c r="I799" s="17">
        <v>120.001</v>
      </c>
      <c r="J799" s="17">
        <v>1987.875</v>
      </c>
      <c r="K799" s="17">
        <v>96.5</v>
      </c>
      <c r="L799" s="17">
        <v>0.28499999999999998</v>
      </c>
      <c r="M799" s="17">
        <v>43.25</v>
      </c>
      <c r="N799" s="17">
        <v>181.97575000000001</v>
      </c>
      <c r="O799" s="17">
        <v>8645</v>
      </c>
      <c r="P799" s="17">
        <v>1191</v>
      </c>
      <c r="Q799" s="17">
        <v>3.94</v>
      </c>
      <c r="R799" s="17">
        <v>2921.52</v>
      </c>
      <c r="S799" s="17">
        <v>57.393000000000001</v>
      </c>
      <c r="T799" s="17">
        <v>3.875</v>
      </c>
      <c r="U799" s="17">
        <v>-0.1123</v>
      </c>
      <c r="V799" s="17">
        <v>1.863</v>
      </c>
      <c r="W799" s="17">
        <v>5718.07978</v>
      </c>
      <c r="X799" s="17">
        <v>2806.6</v>
      </c>
      <c r="Y799" s="17">
        <v>20.45</v>
      </c>
      <c r="Z799" s="17">
        <v>-11.31</v>
      </c>
    </row>
    <row r="800" spans="1:26" x14ac:dyDescent="0.2">
      <c r="A800" s="27">
        <v>44496</v>
      </c>
      <c r="B800" s="17">
        <v>739.70899999999995</v>
      </c>
      <c r="C800" s="14">
        <v>5.31</v>
      </c>
      <c r="D800" s="17">
        <v>292.75</v>
      </c>
      <c r="E800" s="17">
        <v>15.526</v>
      </c>
      <c r="F800" s="17">
        <v>42.524999999999999</v>
      </c>
      <c r="G800" s="17">
        <v>93.2</v>
      </c>
      <c r="H800" s="17">
        <v>89.423000000000002</v>
      </c>
      <c r="I800" s="17">
        <v>89.001999999999995</v>
      </c>
      <c r="J800" s="17">
        <v>2014.125</v>
      </c>
      <c r="K800" s="17">
        <v>98</v>
      </c>
      <c r="L800" s="17">
        <v>0.29770000000000002</v>
      </c>
      <c r="M800" s="17">
        <v>37.534999999999997</v>
      </c>
      <c r="N800" s="17">
        <v>206.32499999999999</v>
      </c>
      <c r="O800" s="17">
        <v>8553.7999999999993</v>
      </c>
      <c r="P800" s="17">
        <v>1155.5</v>
      </c>
      <c r="Q800" s="17">
        <v>3.5779999999999998</v>
      </c>
      <c r="R800" s="17">
        <v>2964.2449999999999</v>
      </c>
      <c r="S800" s="17">
        <v>54.954999999999998</v>
      </c>
      <c r="T800" s="17">
        <v>3.4950000000000001</v>
      </c>
      <c r="U800" s="17">
        <v>-0.1065</v>
      </c>
      <c r="V800" s="17">
        <v>2.012</v>
      </c>
      <c r="W800" s="17">
        <v>5262.0704500000002</v>
      </c>
      <c r="X800" s="17">
        <v>2844.2</v>
      </c>
      <c r="Y800" s="17">
        <v>14.179</v>
      </c>
      <c r="Z800" s="17">
        <v>-4.87</v>
      </c>
    </row>
    <row r="801" spans="1:26" x14ac:dyDescent="0.2">
      <c r="A801" s="27">
        <v>44495</v>
      </c>
      <c r="B801" s="17">
        <v>706.39700000000005</v>
      </c>
      <c r="C801" s="14">
        <v>4.57</v>
      </c>
      <c r="D801" s="17">
        <v>298</v>
      </c>
      <c r="E801" s="17">
        <v>14.667999999999999</v>
      </c>
      <c r="F801" s="17">
        <v>71.45</v>
      </c>
      <c r="G801" s="17">
        <v>95.465999999999994</v>
      </c>
      <c r="H801" s="17">
        <v>73.290000000000006</v>
      </c>
      <c r="I801" s="17">
        <v>123</v>
      </c>
      <c r="J801" s="17">
        <v>1990.375</v>
      </c>
      <c r="K801" s="17">
        <v>95</v>
      </c>
      <c r="L801" s="17">
        <v>0.22700000000000001</v>
      </c>
      <c r="M801" s="17">
        <v>34.86</v>
      </c>
      <c r="N801" s="17">
        <v>197.82982999999999</v>
      </c>
      <c r="O801" s="17">
        <v>8508</v>
      </c>
      <c r="P801" s="17">
        <v>1108</v>
      </c>
      <c r="Q801" s="17">
        <v>1.52</v>
      </c>
      <c r="R801" s="17">
        <v>2918.3679999999999</v>
      </c>
      <c r="S801" s="17">
        <v>53.508000000000003</v>
      </c>
      <c r="T801" s="17">
        <v>3.9569999999999999</v>
      </c>
      <c r="U801" s="17">
        <v>-0.12</v>
      </c>
      <c r="V801" s="17">
        <v>1.855</v>
      </c>
      <c r="W801" s="17">
        <v>5198.9757200000004</v>
      </c>
      <c r="X801" s="17">
        <v>2593.5</v>
      </c>
      <c r="Y801" s="17">
        <v>13.645</v>
      </c>
      <c r="Z801" s="17">
        <v>-4.6710000000000003</v>
      </c>
    </row>
    <row r="802" spans="1:26" x14ac:dyDescent="0.2">
      <c r="A802" s="27">
        <v>44494</v>
      </c>
      <c r="B802" s="17">
        <v>661.12</v>
      </c>
      <c r="C802" s="14">
        <v>5.2149999999999999</v>
      </c>
      <c r="D802" s="17">
        <v>296</v>
      </c>
      <c r="E802" s="17">
        <v>13.933</v>
      </c>
      <c r="F802" s="17">
        <v>68.09</v>
      </c>
      <c r="G802" s="17">
        <v>97.450999999999993</v>
      </c>
      <c r="H802" s="17">
        <v>77.709999999999994</v>
      </c>
      <c r="I802" s="17">
        <v>137.501</v>
      </c>
      <c r="J802" s="17">
        <v>2013.75</v>
      </c>
      <c r="K802" s="17">
        <v>91</v>
      </c>
      <c r="L802" s="17">
        <v>0.2702</v>
      </c>
      <c r="M802" s="17">
        <v>34.652999999999999</v>
      </c>
      <c r="N802" s="17">
        <v>202.40299999999999</v>
      </c>
      <c r="O802" s="17">
        <v>8730</v>
      </c>
      <c r="P802" s="17">
        <v>1135</v>
      </c>
      <c r="Q802" s="17">
        <v>2.8679999999999999</v>
      </c>
      <c r="R802" s="17">
        <v>2952.34</v>
      </c>
      <c r="S802" s="17">
        <v>54.448</v>
      </c>
      <c r="T802" s="17">
        <v>4.26</v>
      </c>
      <c r="U802" s="17">
        <v>-0.1053</v>
      </c>
      <c r="V802" s="17">
        <v>1.778</v>
      </c>
      <c r="W802" s="17">
        <v>4788.0557500000004</v>
      </c>
      <c r="X802" s="17">
        <v>2486.6999999999998</v>
      </c>
      <c r="Y802" s="17">
        <v>13.545</v>
      </c>
      <c r="Z802" s="17">
        <v>-4.5510000000000002</v>
      </c>
    </row>
    <row r="803" spans="1:26" x14ac:dyDescent="0.2">
      <c r="A803" s="27">
        <v>44491</v>
      </c>
      <c r="B803" s="17">
        <v>695.3</v>
      </c>
      <c r="C803" s="14">
        <v>5.4749999999999996</v>
      </c>
      <c r="D803" s="17">
        <v>313</v>
      </c>
      <c r="E803" s="17">
        <v>14.75</v>
      </c>
      <c r="F803" s="17">
        <v>68.084999999999994</v>
      </c>
      <c r="G803" s="17">
        <v>96.051000000000002</v>
      </c>
      <c r="H803" s="17">
        <v>88.82</v>
      </c>
      <c r="I803" s="17">
        <v>126.247</v>
      </c>
      <c r="J803" s="17">
        <v>2070.625</v>
      </c>
      <c r="K803" s="17">
        <v>96.8</v>
      </c>
      <c r="L803" s="17">
        <v>0.29480000000000001</v>
      </c>
      <c r="M803" s="17">
        <v>35.085000000000001</v>
      </c>
      <c r="N803" s="17">
        <v>201.08041</v>
      </c>
      <c r="O803" s="17">
        <v>8850</v>
      </c>
      <c r="P803" s="17">
        <v>1182.3</v>
      </c>
      <c r="Q803" s="17">
        <v>5.5430000000000001</v>
      </c>
      <c r="R803" s="17">
        <v>3121.3</v>
      </c>
      <c r="S803" s="17">
        <v>53.863</v>
      </c>
      <c r="T803" s="17">
        <v>4.1849999999999996</v>
      </c>
      <c r="U803" s="17">
        <v>-0.1125</v>
      </c>
      <c r="V803" s="17">
        <v>1.754</v>
      </c>
      <c r="W803" s="17">
        <v>4840.4698200000003</v>
      </c>
      <c r="X803" s="17">
        <v>2369</v>
      </c>
      <c r="Y803" s="17">
        <v>13.763999999999999</v>
      </c>
      <c r="Z803" s="17">
        <v>-4.6079999999999997</v>
      </c>
    </row>
    <row r="804" spans="1:26" x14ac:dyDescent="0.2">
      <c r="A804" s="27">
        <v>44490</v>
      </c>
      <c r="B804" s="17">
        <v>680.70299999999997</v>
      </c>
      <c r="C804" s="14">
        <v>5.4950000000000001</v>
      </c>
      <c r="D804" s="17">
        <v>322.41500000000002</v>
      </c>
      <c r="E804" s="17">
        <v>14.013</v>
      </c>
      <c r="F804" s="17">
        <v>67.069999999999993</v>
      </c>
      <c r="G804" s="17">
        <v>96.936999999999998</v>
      </c>
      <c r="H804" s="17">
        <v>80.87</v>
      </c>
      <c r="I804" s="17">
        <v>98.5</v>
      </c>
      <c r="J804" s="17">
        <v>2110.625</v>
      </c>
      <c r="K804" s="17">
        <v>75</v>
      </c>
      <c r="L804" s="17">
        <v>0.28320000000000001</v>
      </c>
      <c r="M804" s="17">
        <v>34.15</v>
      </c>
      <c r="N804" s="17">
        <v>198.35837000000001</v>
      </c>
      <c r="O804" s="17">
        <v>8220.2999999999993</v>
      </c>
      <c r="P804" s="17">
        <v>1181.0999999999999</v>
      </c>
      <c r="Q804" s="17">
        <v>5.66</v>
      </c>
      <c r="R804" s="17">
        <v>2930.01</v>
      </c>
      <c r="S804" s="17">
        <v>52.188000000000002</v>
      </c>
      <c r="T804" s="17">
        <v>3.468</v>
      </c>
      <c r="U804" s="17">
        <v>-0.114</v>
      </c>
      <c r="V804" s="17">
        <v>1.7649999999999999</v>
      </c>
      <c r="W804" s="17">
        <v>3674.0114199999998</v>
      </c>
      <c r="X804" s="17">
        <v>2369</v>
      </c>
      <c r="Y804" s="17">
        <v>13.91</v>
      </c>
      <c r="Z804" s="17">
        <v>-4.6500000000000004</v>
      </c>
    </row>
    <row r="805" spans="1:26" x14ac:dyDescent="0.2">
      <c r="A805" s="27">
        <v>44489</v>
      </c>
      <c r="B805" s="17">
        <v>610.553</v>
      </c>
      <c r="C805" s="14">
        <v>5.15</v>
      </c>
      <c r="D805" s="17">
        <v>320</v>
      </c>
      <c r="E805" s="17">
        <v>14.023</v>
      </c>
      <c r="F805" s="17">
        <v>62.661999999999999</v>
      </c>
      <c r="G805" s="17">
        <v>90.49</v>
      </c>
      <c r="H805" s="17">
        <v>78.545000000000002</v>
      </c>
      <c r="I805" s="17">
        <v>2.4990000000000001</v>
      </c>
      <c r="J805" s="17">
        <v>2005</v>
      </c>
      <c r="K805" s="17">
        <v>75</v>
      </c>
      <c r="L805" s="17">
        <v>0.26650000000000001</v>
      </c>
      <c r="M805" s="17">
        <v>36.200000000000003</v>
      </c>
      <c r="N805" s="17">
        <v>196.32001</v>
      </c>
      <c r="O805" s="17">
        <v>8158.5</v>
      </c>
      <c r="P805" s="17">
        <v>1093</v>
      </c>
      <c r="Q805" s="17">
        <v>3.875</v>
      </c>
      <c r="R805" s="17">
        <v>3121.0650000000001</v>
      </c>
      <c r="S805" s="17">
        <v>53.113</v>
      </c>
      <c r="T805" s="17">
        <v>3.0649999999999999</v>
      </c>
      <c r="U805" s="17">
        <v>-0.1075</v>
      </c>
      <c r="V805" s="17">
        <v>1.573</v>
      </c>
      <c r="W805" s="17">
        <v>4562.9883399999999</v>
      </c>
      <c r="X805" s="17">
        <v>2369</v>
      </c>
      <c r="Y805" s="17">
        <v>13.420999999999999</v>
      </c>
      <c r="Z805" s="17">
        <v>-4.5010000000000003</v>
      </c>
    </row>
    <row r="806" spans="1:26" x14ac:dyDescent="0.2">
      <c r="A806" s="27">
        <v>44488</v>
      </c>
      <c r="B806" s="17">
        <v>623.10699999999997</v>
      </c>
      <c r="C806" s="14">
        <v>5.9749999999999996</v>
      </c>
      <c r="D806" s="17">
        <v>314.25</v>
      </c>
      <c r="E806" s="17">
        <v>13.247</v>
      </c>
      <c r="F806" s="17">
        <v>61.993000000000002</v>
      </c>
      <c r="G806" s="17">
        <v>91.4</v>
      </c>
      <c r="H806" s="17">
        <v>74.847999999999999</v>
      </c>
      <c r="I806" s="17">
        <v>-13.747</v>
      </c>
      <c r="J806" s="17">
        <v>2053.75</v>
      </c>
      <c r="K806" s="17">
        <v>75</v>
      </c>
      <c r="L806" s="17">
        <v>0.30020000000000002</v>
      </c>
      <c r="M806" s="17">
        <v>37.61</v>
      </c>
      <c r="N806" s="17">
        <v>198.53075000000001</v>
      </c>
      <c r="O806" s="17">
        <v>8167</v>
      </c>
      <c r="P806" s="17">
        <v>1133.5</v>
      </c>
      <c r="Q806" s="17">
        <v>3.4630000000000001</v>
      </c>
      <c r="R806" s="17">
        <v>3276.165</v>
      </c>
      <c r="S806" s="17">
        <v>50.65</v>
      </c>
      <c r="T806" s="17">
        <v>4.22</v>
      </c>
      <c r="U806" s="17">
        <v>-0.11</v>
      </c>
      <c r="V806" s="17">
        <v>1.6339999999999999</v>
      </c>
      <c r="W806" s="17">
        <v>4003.44848</v>
      </c>
      <c r="X806" s="17">
        <v>2352.1</v>
      </c>
      <c r="Y806" s="17">
        <v>13.462</v>
      </c>
      <c r="Z806" s="17">
        <v>-4.6079999999999997</v>
      </c>
    </row>
    <row r="807" spans="1:26" x14ac:dyDescent="0.2">
      <c r="A807" s="27">
        <v>44487</v>
      </c>
      <c r="B807" s="17">
        <v>591.95299999999997</v>
      </c>
      <c r="C807" s="14">
        <v>6.2750000000000004</v>
      </c>
      <c r="D807" s="17">
        <v>317.91500000000002</v>
      </c>
      <c r="E807" s="17">
        <v>13.795</v>
      </c>
      <c r="F807" s="17">
        <v>62.063000000000002</v>
      </c>
      <c r="G807" s="17">
        <v>92.233999999999995</v>
      </c>
      <c r="H807" s="17">
        <v>72.733000000000004</v>
      </c>
      <c r="I807" s="17">
        <v>63</v>
      </c>
      <c r="J807" s="17">
        <v>2050.625</v>
      </c>
      <c r="K807" s="17">
        <v>70</v>
      </c>
      <c r="L807" s="17">
        <v>0.3327</v>
      </c>
      <c r="M807" s="17">
        <v>36.4</v>
      </c>
      <c r="N807" s="17">
        <v>198.17830000000001</v>
      </c>
      <c r="O807" s="17">
        <v>8322.5</v>
      </c>
      <c r="P807" s="17">
        <v>1173.5999999999999</v>
      </c>
      <c r="Q807" s="17">
        <v>4.6050000000000004</v>
      </c>
      <c r="R807" s="17">
        <v>3401.85</v>
      </c>
      <c r="S807" s="17">
        <v>55.813000000000002</v>
      </c>
      <c r="T807" s="17">
        <v>3.05</v>
      </c>
      <c r="U807" s="17">
        <v>-7.7700000000000005E-2</v>
      </c>
      <c r="V807" s="17">
        <v>1.6519999999999999</v>
      </c>
      <c r="W807" s="17">
        <v>4580.1543499999998</v>
      </c>
      <c r="X807" s="17">
        <v>2342.6</v>
      </c>
      <c r="Y807" s="17">
        <v>13.503</v>
      </c>
      <c r="Z807" s="17">
        <v>-4.7530000000000001</v>
      </c>
    </row>
    <row r="808" spans="1:26" x14ac:dyDescent="0.2">
      <c r="A808" s="27">
        <v>44484</v>
      </c>
      <c r="B808" s="17">
        <v>609.80999999999995</v>
      </c>
      <c r="C808" s="14">
        <v>6.74</v>
      </c>
      <c r="D808" s="17">
        <v>322.91000000000003</v>
      </c>
      <c r="E808" s="17">
        <v>13.617000000000001</v>
      </c>
      <c r="F808" s="17">
        <v>62.655000000000001</v>
      </c>
      <c r="G808" s="17">
        <v>90.88</v>
      </c>
      <c r="H808" s="17">
        <v>65.578000000000003</v>
      </c>
      <c r="I808" s="17">
        <v>17.247</v>
      </c>
      <c r="J808" s="17">
        <v>2035</v>
      </c>
      <c r="K808" s="17">
        <v>70</v>
      </c>
      <c r="L808" s="17">
        <v>0.30020000000000002</v>
      </c>
      <c r="M808" s="17">
        <v>34.75</v>
      </c>
      <c r="N808" s="17">
        <v>220.97</v>
      </c>
      <c r="O808" s="17">
        <v>8420</v>
      </c>
      <c r="P808" s="17">
        <v>1185.9000000000001</v>
      </c>
      <c r="Q808" s="17">
        <v>3.8980000000000001</v>
      </c>
      <c r="R808" s="17">
        <v>3261.6</v>
      </c>
      <c r="S808" s="17">
        <v>48.558</v>
      </c>
      <c r="T808" s="17">
        <v>2.57</v>
      </c>
      <c r="U808" s="17">
        <v>-8.9499999999999996E-2</v>
      </c>
      <c r="V808" s="17">
        <v>1.6870000000000001</v>
      </c>
      <c r="W808" s="17">
        <v>4431.7637100000002</v>
      </c>
      <c r="X808" s="17">
        <v>2339.5</v>
      </c>
      <c r="Y808" s="17">
        <v>13.664</v>
      </c>
      <c r="Z808" s="17">
        <v>-4.7839999999999998</v>
      </c>
    </row>
    <row r="809" spans="1:26" x14ac:dyDescent="0.2">
      <c r="A809" s="27">
        <v>44483</v>
      </c>
      <c r="B809" s="17">
        <v>632.59699999999998</v>
      </c>
      <c r="C809" s="14">
        <v>6.915</v>
      </c>
      <c r="D809" s="17">
        <v>329.19</v>
      </c>
      <c r="E809" s="17">
        <v>13.743</v>
      </c>
      <c r="F809" s="17">
        <v>63.325000000000003</v>
      </c>
      <c r="G809" s="17">
        <v>92.5</v>
      </c>
      <c r="H809" s="17">
        <v>70.908000000000001</v>
      </c>
      <c r="I809" s="17">
        <v>141.006</v>
      </c>
      <c r="J809" s="17">
        <v>2052.5</v>
      </c>
      <c r="K809" s="17">
        <v>70</v>
      </c>
      <c r="L809" s="17">
        <v>0.311</v>
      </c>
      <c r="M809" s="17">
        <v>34.881999999999998</v>
      </c>
      <c r="N809" s="17">
        <v>233.43456</v>
      </c>
      <c r="O809" s="17">
        <v>8142</v>
      </c>
      <c r="P809" s="17">
        <v>1228</v>
      </c>
      <c r="Q809" s="17">
        <v>0.79800000000000004</v>
      </c>
      <c r="R809" s="17">
        <v>3207.6950000000002</v>
      </c>
      <c r="S809" s="17">
        <v>51.292999999999999</v>
      </c>
      <c r="T809" s="17">
        <v>2.0379999999999998</v>
      </c>
      <c r="U809" s="17">
        <v>-8.6800000000000002E-2</v>
      </c>
      <c r="V809" s="17">
        <v>1.738</v>
      </c>
      <c r="W809" s="17">
        <v>5892.7926900000002</v>
      </c>
      <c r="X809" s="17">
        <v>2314.4</v>
      </c>
      <c r="Y809" s="17">
        <v>13.817</v>
      </c>
      <c r="Z809" s="17">
        <v>-4.9450000000000003</v>
      </c>
    </row>
    <row r="810" spans="1:26" x14ac:dyDescent="0.2">
      <c r="A810" s="27">
        <v>44482</v>
      </c>
      <c r="B810" s="17">
        <v>577.29499999999996</v>
      </c>
      <c r="C810" s="14">
        <v>6.79</v>
      </c>
      <c r="D810" s="17">
        <v>349.38</v>
      </c>
      <c r="E810" s="17">
        <v>13.25</v>
      </c>
      <c r="F810" s="17">
        <v>61.77</v>
      </c>
      <c r="G810" s="17">
        <v>89.325000000000003</v>
      </c>
      <c r="H810" s="17">
        <v>79.893000000000001</v>
      </c>
      <c r="I810" s="17">
        <v>120.497</v>
      </c>
      <c r="J810" s="17">
        <v>2042.375</v>
      </c>
      <c r="K810" s="17">
        <v>70</v>
      </c>
      <c r="L810" s="17">
        <v>0.28399999999999997</v>
      </c>
      <c r="M810" s="17">
        <v>40.08</v>
      </c>
      <c r="N810" s="17">
        <v>181.17984000000001</v>
      </c>
      <c r="O810" s="17">
        <v>8180</v>
      </c>
      <c r="P810" s="17">
        <v>1179</v>
      </c>
      <c r="Q810" s="17">
        <v>-2.7029999999999998</v>
      </c>
      <c r="R810" s="17">
        <v>3010.627</v>
      </c>
      <c r="S810" s="17">
        <v>54.372999999999998</v>
      </c>
      <c r="T810" s="17">
        <v>1.81</v>
      </c>
      <c r="U810" s="17">
        <v>-7.7499999999999999E-2</v>
      </c>
      <c r="V810" s="17">
        <v>1.81</v>
      </c>
      <c r="W810" s="17">
        <v>4014.7404700000002</v>
      </c>
      <c r="X810" s="17">
        <v>2394.6999999999998</v>
      </c>
      <c r="Y810" s="17">
        <v>13.39</v>
      </c>
      <c r="Z810" s="17">
        <v>-4.9000000000000004</v>
      </c>
    </row>
    <row r="811" spans="1:26" x14ac:dyDescent="0.2">
      <c r="A811" s="27">
        <v>44481</v>
      </c>
      <c r="B811" s="17">
        <v>571.35799999999995</v>
      </c>
      <c r="C811" s="14">
        <v>6.61</v>
      </c>
      <c r="D811" s="17">
        <v>339.57</v>
      </c>
      <c r="E811" s="17">
        <v>12.957000000000001</v>
      </c>
      <c r="F811" s="17">
        <v>62.326999999999998</v>
      </c>
      <c r="G811" s="17">
        <v>88.97</v>
      </c>
      <c r="H811" s="17">
        <v>86.09</v>
      </c>
      <c r="I811" s="17">
        <v>131.75</v>
      </c>
      <c r="J811" s="17">
        <v>2020.625</v>
      </c>
      <c r="K811" s="17">
        <v>75</v>
      </c>
      <c r="L811" s="17">
        <v>0.33500000000000002</v>
      </c>
      <c r="M811" s="17">
        <v>44.631999999999998</v>
      </c>
      <c r="N811" s="17">
        <v>180.405</v>
      </c>
      <c r="O811" s="17">
        <v>8135</v>
      </c>
      <c r="P811" s="17">
        <v>1231</v>
      </c>
      <c r="Q811" s="17">
        <v>0</v>
      </c>
      <c r="R811" s="17">
        <v>3011.9450000000002</v>
      </c>
      <c r="S811" s="17">
        <v>53.01</v>
      </c>
      <c r="T811" s="17">
        <v>1.9219999999999999</v>
      </c>
      <c r="U811" s="17">
        <v>-2.9000000000000001E-2</v>
      </c>
      <c r="V811" s="17">
        <v>1.7350000000000001</v>
      </c>
      <c r="W811" s="17">
        <v>3354.9503500000001</v>
      </c>
      <c r="X811" s="17">
        <v>2397.6999999999998</v>
      </c>
      <c r="Y811" s="17">
        <v>13.33</v>
      </c>
      <c r="Z811" s="17">
        <v>-4.9800000000000004</v>
      </c>
    </row>
    <row r="812" spans="1:26" x14ac:dyDescent="0.2">
      <c r="A812" s="27">
        <v>44480</v>
      </c>
      <c r="B812" s="17">
        <v>592.19500000000005</v>
      </c>
      <c r="C812" s="14">
        <v>6</v>
      </c>
      <c r="D812" s="17">
        <v>347.25</v>
      </c>
      <c r="E812" s="17">
        <v>16.292000000000002</v>
      </c>
      <c r="F812" s="17">
        <v>59.1</v>
      </c>
      <c r="G812" s="17">
        <v>88.97</v>
      </c>
      <c r="H812" s="17">
        <v>85.522999999999996</v>
      </c>
      <c r="I812" s="17">
        <v>117.502</v>
      </c>
      <c r="J812" s="17">
        <v>1980</v>
      </c>
      <c r="K812" s="17">
        <v>70</v>
      </c>
      <c r="L812" s="17">
        <v>0.35499999999999998</v>
      </c>
      <c r="M812" s="17">
        <v>42.96</v>
      </c>
      <c r="N812" s="17">
        <v>170.5009</v>
      </c>
      <c r="O812" s="17">
        <v>8227.7999999999993</v>
      </c>
      <c r="P812" s="17">
        <v>1262.5</v>
      </c>
      <c r="Q812" s="17">
        <v>5.2</v>
      </c>
      <c r="R812" s="17">
        <v>3049.97</v>
      </c>
      <c r="S812" s="17">
        <v>49.692999999999998</v>
      </c>
      <c r="T812" s="17">
        <v>1.75</v>
      </c>
      <c r="U812" s="17">
        <v>-2.2499999999999999E-2</v>
      </c>
      <c r="V812" s="17">
        <v>1.7030000000000001</v>
      </c>
      <c r="W812" s="17">
        <v>5556.3356199999998</v>
      </c>
      <c r="X812" s="17">
        <v>2578</v>
      </c>
      <c r="Y812" s="17">
        <v>13.35</v>
      </c>
      <c r="Z812" s="17">
        <v>-5.01</v>
      </c>
    </row>
    <row r="813" spans="1:26" x14ac:dyDescent="0.2">
      <c r="A813" s="27">
        <v>44477</v>
      </c>
      <c r="B813" s="17">
        <v>598.75900000000001</v>
      </c>
      <c r="C813" s="14">
        <v>6</v>
      </c>
      <c r="D813" s="17">
        <v>334</v>
      </c>
      <c r="E813" s="17">
        <v>14.532</v>
      </c>
      <c r="F813" s="17">
        <v>55.015000000000001</v>
      </c>
      <c r="G813" s="17">
        <v>86.462999999999994</v>
      </c>
      <c r="H813" s="17">
        <v>89.534999999999997</v>
      </c>
      <c r="I813" s="17">
        <v>146.999</v>
      </c>
      <c r="J813" s="17">
        <v>1973.75</v>
      </c>
      <c r="K813" s="17">
        <v>70</v>
      </c>
      <c r="L813" s="17">
        <v>0.27429999999999999</v>
      </c>
      <c r="M813" s="17">
        <v>46.161999999999999</v>
      </c>
      <c r="N813" s="17">
        <v>171.06544</v>
      </c>
      <c r="O813" s="17">
        <v>8211</v>
      </c>
      <c r="P813" s="17">
        <v>1270.7</v>
      </c>
      <c r="Q813" s="17">
        <v>5.5309999999999997</v>
      </c>
      <c r="R813" s="17">
        <v>3203.152</v>
      </c>
      <c r="S813" s="17">
        <v>48.558</v>
      </c>
      <c r="T813" s="17">
        <v>1.7969999999999999</v>
      </c>
      <c r="U813" s="17">
        <v>-0.02</v>
      </c>
      <c r="V813" s="17">
        <v>1.5840000000000001</v>
      </c>
      <c r="W813" s="17">
        <v>5859.4518699999999</v>
      </c>
      <c r="X813" s="17">
        <v>2909.1</v>
      </c>
      <c r="Y813" s="17">
        <v>13.6</v>
      </c>
      <c r="Z813" s="17">
        <v>-4.8600000000000003</v>
      </c>
    </row>
    <row r="814" spans="1:26" x14ac:dyDescent="0.2">
      <c r="A814" s="27">
        <v>44476</v>
      </c>
      <c r="B814" s="17">
        <v>589.90200000000004</v>
      </c>
      <c r="C814" s="14">
        <v>5.1870000000000003</v>
      </c>
      <c r="D814" s="17">
        <v>317</v>
      </c>
      <c r="E814" s="17">
        <v>15.458</v>
      </c>
      <c r="F814" s="17">
        <v>54.924999999999997</v>
      </c>
      <c r="G814" s="17">
        <v>83.527000000000001</v>
      </c>
      <c r="H814" s="17">
        <v>80.805000000000007</v>
      </c>
      <c r="I814" s="17">
        <v>97.251000000000005</v>
      </c>
      <c r="J814" s="17">
        <v>1955.25</v>
      </c>
      <c r="K814" s="17">
        <v>70</v>
      </c>
      <c r="L814" s="17">
        <v>0.28849999999999998</v>
      </c>
      <c r="M814" s="17">
        <v>44.411999999999999</v>
      </c>
      <c r="N814" s="17">
        <v>170.06805</v>
      </c>
      <c r="O814" s="17">
        <v>8059.8</v>
      </c>
      <c r="P814" s="17">
        <v>1265.5</v>
      </c>
      <c r="Q814" s="17">
        <v>5.3</v>
      </c>
      <c r="R814" s="17">
        <v>2764.36</v>
      </c>
      <c r="S814" s="17">
        <v>49.4</v>
      </c>
      <c r="T814" s="17">
        <v>1.78</v>
      </c>
      <c r="U814" s="17">
        <v>-5.7500000000000002E-2</v>
      </c>
      <c r="V814" s="17">
        <v>1.48</v>
      </c>
      <c r="W814" s="17">
        <v>5421.4488899999997</v>
      </c>
      <c r="X814" s="17">
        <v>3009.5</v>
      </c>
      <c r="Y814" s="17">
        <v>13.68</v>
      </c>
      <c r="Z814" s="17">
        <v>-4.8</v>
      </c>
    </row>
    <row r="815" spans="1:26" x14ac:dyDescent="0.2">
      <c r="A815" s="27">
        <v>44475</v>
      </c>
      <c r="B815" s="17">
        <v>531.97500000000002</v>
      </c>
      <c r="C815" s="14">
        <v>4.8499999999999996</v>
      </c>
      <c r="D815" s="17">
        <v>324</v>
      </c>
      <c r="E815" s="17">
        <v>15.182</v>
      </c>
      <c r="F815" s="17">
        <v>53.86</v>
      </c>
      <c r="G815" s="17">
        <v>82.111000000000004</v>
      </c>
      <c r="H815" s="17">
        <v>94</v>
      </c>
      <c r="I815" s="17">
        <v>62.008000000000003</v>
      </c>
      <c r="J815" s="17">
        <v>1914.625</v>
      </c>
      <c r="K815" s="17">
        <v>75</v>
      </c>
      <c r="L815" s="17">
        <v>0.39900000000000002</v>
      </c>
      <c r="M815" s="17">
        <v>42.524999999999999</v>
      </c>
      <c r="N815" s="17">
        <v>169.45650000000001</v>
      </c>
      <c r="O815" s="17">
        <v>8160</v>
      </c>
      <c r="P815" s="17">
        <v>1238.5</v>
      </c>
      <c r="Q815" s="17">
        <v>6.4649999999999999</v>
      </c>
      <c r="R815" s="17">
        <v>2790.75</v>
      </c>
      <c r="S815" s="17">
        <v>52.137999999999998</v>
      </c>
      <c r="T815" s="17">
        <v>1.45</v>
      </c>
      <c r="U815" s="17">
        <v>-4.02E-2</v>
      </c>
      <c r="V815" s="17">
        <v>1.4419999999999999</v>
      </c>
      <c r="W815" s="17">
        <v>5977.4787399999996</v>
      </c>
      <c r="X815" s="17">
        <v>2909.1</v>
      </c>
      <c r="Y815" s="17">
        <v>13.531000000000001</v>
      </c>
      <c r="Z815" s="17">
        <v>-4.8600000000000003</v>
      </c>
    </row>
    <row r="816" spans="1:26" x14ac:dyDescent="0.2">
      <c r="A816" s="27">
        <v>44474</v>
      </c>
      <c r="B816" s="17">
        <v>550.06799999999998</v>
      </c>
      <c r="C816" s="14">
        <v>4.6130000000000004</v>
      </c>
      <c r="D816" s="17">
        <v>321</v>
      </c>
      <c r="E816" s="17">
        <v>14.385</v>
      </c>
      <c r="F816" s="17">
        <v>53.45</v>
      </c>
      <c r="G816" s="17">
        <v>78.254000000000005</v>
      </c>
      <c r="H816" s="17">
        <v>78.430000000000007</v>
      </c>
      <c r="I816" s="17">
        <v>106.754</v>
      </c>
      <c r="J816" s="17">
        <v>1865.75</v>
      </c>
      <c r="K816" s="17">
        <v>75</v>
      </c>
      <c r="L816" s="17">
        <v>0.4017</v>
      </c>
      <c r="M816" s="17">
        <v>17.98</v>
      </c>
      <c r="N816" s="17">
        <v>167.75952000000001</v>
      </c>
      <c r="O816" s="17">
        <v>8090</v>
      </c>
      <c r="P816" s="17">
        <v>1238.0999999999999</v>
      </c>
      <c r="Q816" s="17">
        <v>5.6470000000000002</v>
      </c>
      <c r="R816" s="17">
        <v>2777.1</v>
      </c>
      <c r="S816" s="17">
        <v>45.82</v>
      </c>
      <c r="T816" s="17">
        <v>1.57</v>
      </c>
      <c r="U816" s="17">
        <v>-6.13E-2</v>
      </c>
      <c r="V816" s="17">
        <v>1.4419999999999999</v>
      </c>
      <c r="W816" s="17">
        <v>4833.52646</v>
      </c>
      <c r="X816" s="17">
        <v>2903.3</v>
      </c>
      <c r="Y816" s="17">
        <v>13.52</v>
      </c>
      <c r="Z816" s="17">
        <v>-4.7290000000000001</v>
      </c>
    </row>
    <row r="817" spans="1:26" x14ac:dyDescent="0.2">
      <c r="A817" s="27">
        <v>44473</v>
      </c>
      <c r="B817" s="17">
        <v>551.70699999999999</v>
      </c>
      <c r="C817" s="14">
        <v>4.5449999999999999</v>
      </c>
      <c r="D817" s="17">
        <v>321.58999999999997</v>
      </c>
      <c r="E817" s="17">
        <v>14.641999999999999</v>
      </c>
      <c r="F817" s="17">
        <v>52.34</v>
      </c>
      <c r="G817" s="17">
        <v>74.539000000000001</v>
      </c>
      <c r="H817" s="17">
        <v>83.465000000000003</v>
      </c>
      <c r="I817" s="17">
        <v>138.249</v>
      </c>
      <c r="J817" s="17">
        <v>1888.25</v>
      </c>
      <c r="K817" s="17">
        <v>75</v>
      </c>
      <c r="L817" s="17">
        <v>0.29199999999999998</v>
      </c>
      <c r="M817" s="17">
        <v>16.027999999999999</v>
      </c>
      <c r="N817" s="17">
        <v>152.12735000000001</v>
      </c>
      <c r="O817" s="17">
        <v>8220</v>
      </c>
      <c r="P817" s="17">
        <v>1246.8</v>
      </c>
      <c r="Q817" s="17">
        <v>6.2649999999999997</v>
      </c>
      <c r="R817" s="17">
        <v>2863.3</v>
      </c>
      <c r="S817" s="17">
        <v>47.634999999999998</v>
      </c>
      <c r="T817" s="17">
        <v>1.6</v>
      </c>
      <c r="U817" s="17">
        <v>-9.5500000000000002E-2</v>
      </c>
      <c r="V817" s="17">
        <v>1.4</v>
      </c>
      <c r="W817" s="17">
        <v>4432.98344</v>
      </c>
      <c r="X817" s="17">
        <v>2714.6</v>
      </c>
      <c r="Y817" s="17">
        <v>13.573</v>
      </c>
      <c r="Z817" s="17">
        <v>-4.63</v>
      </c>
    </row>
    <row r="818" spans="1:26" x14ac:dyDescent="0.2">
      <c r="A818" s="27">
        <v>44470</v>
      </c>
      <c r="B818" s="17">
        <v>546.37199999999996</v>
      </c>
      <c r="C818" s="14">
        <v>4.57</v>
      </c>
      <c r="D818" s="17">
        <v>312.66300000000001</v>
      </c>
      <c r="E818" s="17">
        <v>15.488</v>
      </c>
      <c r="F818" s="17">
        <v>52.048000000000002</v>
      </c>
      <c r="G818" s="17">
        <v>76.424999999999997</v>
      </c>
      <c r="H818" s="17">
        <v>100.988</v>
      </c>
      <c r="I818" s="17">
        <v>129.75200000000001</v>
      </c>
      <c r="J818" s="17">
        <v>1902.875</v>
      </c>
      <c r="K818" s="17">
        <v>75</v>
      </c>
      <c r="L818" s="17">
        <v>0.30149999999999999</v>
      </c>
      <c r="M818" s="17">
        <v>14.778</v>
      </c>
      <c r="N818" s="17">
        <v>155.44999999999999</v>
      </c>
      <c r="O818" s="17">
        <v>8376.5</v>
      </c>
      <c r="P818" s="17">
        <v>1235.8</v>
      </c>
      <c r="Q818" s="17">
        <v>5.8550000000000004</v>
      </c>
      <c r="R818" s="17">
        <v>2925.4250000000002</v>
      </c>
      <c r="S818" s="17">
        <v>47.107999999999997</v>
      </c>
      <c r="T818" s="17">
        <v>1.78</v>
      </c>
      <c r="U818" s="17">
        <v>-0.112</v>
      </c>
      <c r="V818" s="17">
        <v>1.234</v>
      </c>
      <c r="W818" s="17">
        <v>2963.8672999999999</v>
      </c>
      <c r="X818" s="17">
        <v>2815.4</v>
      </c>
      <c r="Y818" s="17">
        <v>13.725</v>
      </c>
      <c r="Z818" s="17">
        <v>-4.702</v>
      </c>
    </row>
    <row r="819" spans="1:26" x14ac:dyDescent="0.2">
      <c r="A819" s="27">
        <v>44469</v>
      </c>
      <c r="B819" s="17">
        <v>559.26</v>
      </c>
      <c r="C819" s="14">
        <v>4.6950000000000003</v>
      </c>
      <c r="D819" s="17">
        <v>313</v>
      </c>
      <c r="E819" s="17">
        <v>16.088000000000001</v>
      </c>
      <c r="F819" s="17">
        <v>51.067</v>
      </c>
      <c r="G819" s="17">
        <v>72.5</v>
      </c>
      <c r="H819" s="17">
        <v>96.62</v>
      </c>
      <c r="I819" s="17">
        <v>142.49799999999999</v>
      </c>
      <c r="J819" s="17">
        <v>1898.75</v>
      </c>
      <c r="K819" s="17">
        <v>75</v>
      </c>
      <c r="L819" s="17">
        <v>0.38529999999999998</v>
      </c>
      <c r="M819" s="17">
        <v>8.99</v>
      </c>
      <c r="N819" s="17">
        <v>150.3956</v>
      </c>
      <c r="O819" s="17">
        <v>8050</v>
      </c>
      <c r="P819" s="17">
        <v>1296</v>
      </c>
      <c r="Q819" s="17">
        <v>7.3</v>
      </c>
      <c r="R819" s="17">
        <v>2847.547</v>
      </c>
      <c r="S819" s="17">
        <v>50.133000000000003</v>
      </c>
      <c r="T819" s="17">
        <v>1.8320000000000001</v>
      </c>
      <c r="U819" s="17">
        <v>-0.112</v>
      </c>
      <c r="V819" s="17">
        <v>1.208</v>
      </c>
      <c r="W819" s="17">
        <v>3628.5404699999999</v>
      </c>
      <c r="X819" s="17">
        <v>2690.2</v>
      </c>
      <c r="Y819" s="17">
        <v>13.765000000000001</v>
      </c>
      <c r="Z819" s="17">
        <v>-4.6630000000000003</v>
      </c>
    </row>
    <row r="820" spans="1:26" x14ac:dyDescent="0.2">
      <c r="A820" s="27">
        <v>44468</v>
      </c>
      <c r="B820" s="17">
        <v>526.79200000000003</v>
      </c>
      <c r="C820" s="14">
        <v>4.3250000000000002</v>
      </c>
      <c r="D820" s="17">
        <v>285.5</v>
      </c>
      <c r="E820" s="17">
        <v>15.5</v>
      </c>
      <c r="F820" s="17">
        <v>38.799999999999997</v>
      </c>
      <c r="G820" s="17">
        <v>70.114999999999995</v>
      </c>
      <c r="H820" s="17">
        <v>96.507999999999996</v>
      </c>
      <c r="I820" s="17">
        <v>177.245</v>
      </c>
      <c r="J820" s="17">
        <v>1848.75</v>
      </c>
      <c r="K820" s="17">
        <v>65</v>
      </c>
      <c r="L820" s="17">
        <v>0.34449999999999997</v>
      </c>
      <c r="M820" s="17">
        <v>1.6220000000000001</v>
      </c>
      <c r="N820" s="17">
        <v>140.97545</v>
      </c>
      <c r="O820" s="17">
        <v>7989.5</v>
      </c>
      <c r="P820" s="17">
        <v>1270.5999999999999</v>
      </c>
      <c r="Q820" s="17">
        <v>6.3570000000000002</v>
      </c>
      <c r="R820" s="17">
        <v>2823.92</v>
      </c>
      <c r="S820" s="17">
        <v>48.55</v>
      </c>
      <c r="T820" s="17">
        <v>2.0249999999999999</v>
      </c>
      <c r="U820" s="17">
        <v>-9.6500000000000002E-2</v>
      </c>
      <c r="V820" s="17">
        <v>1.089</v>
      </c>
      <c r="W820" s="17">
        <v>4727.55476</v>
      </c>
      <c r="X820" s="17">
        <v>2828.3</v>
      </c>
      <c r="Y820" s="17">
        <v>13.53</v>
      </c>
      <c r="Z820" s="17">
        <v>-4.55</v>
      </c>
    </row>
    <row r="821" spans="1:26" x14ac:dyDescent="0.2">
      <c r="A821" s="27">
        <v>44467</v>
      </c>
      <c r="B821" s="17">
        <v>536.57000000000005</v>
      </c>
      <c r="C821" s="14">
        <v>4.2619999999999996</v>
      </c>
      <c r="D821" s="17">
        <v>292.25</v>
      </c>
      <c r="E821" s="17">
        <v>14.006</v>
      </c>
      <c r="F821" s="17">
        <v>37.450000000000003</v>
      </c>
      <c r="G821" s="17">
        <v>70.682000000000002</v>
      </c>
      <c r="H821" s="17">
        <v>103.58</v>
      </c>
      <c r="I821" s="17">
        <v>276.00299999999999</v>
      </c>
      <c r="J821" s="17">
        <v>1777.5</v>
      </c>
      <c r="K821" s="17">
        <v>65</v>
      </c>
      <c r="L821" s="17">
        <v>0.4</v>
      </c>
      <c r="M821" s="17">
        <v>-0.40500000000000003</v>
      </c>
      <c r="N821" s="17">
        <v>132.93866</v>
      </c>
      <c r="O821" s="17">
        <v>7975</v>
      </c>
      <c r="P821" s="17">
        <v>1278</v>
      </c>
      <c r="Q821" s="17">
        <v>6.4580000000000002</v>
      </c>
      <c r="R821" s="17">
        <v>2947.9349999999999</v>
      </c>
      <c r="S821" s="17">
        <v>45.438000000000002</v>
      </c>
      <c r="T821" s="17">
        <v>2.15</v>
      </c>
      <c r="U821" s="17">
        <v>-9.8000000000000004E-2</v>
      </c>
      <c r="V821" s="17">
        <v>1.0249999999999999</v>
      </c>
      <c r="W821" s="17">
        <v>3240.5094199999999</v>
      </c>
      <c r="X821" s="17">
        <v>2810.9</v>
      </c>
      <c r="Y821" s="17">
        <v>13.853999999999999</v>
      </c>
      <c r="Z821" s="17">
        <v>-4.6550000000000002</v>
      </c>
    </row>
    <row r="822" spans="1:26" x14ac:dyDescent="0.2">
      <c r="A822" s="27">
        <v>44466</v>
      </c>
      <c r="B822" s="17">
        <v>532.5</v>
      </c>
      <c r="C822" s="14">
        <v>3.93</v>
      </c>
      <c r="D822" s="17">
        <v>318.25</v>
      </c>
      <c r="E822" s="17">
        <v>14.903</v>
      </c>
      <c r="F822" s="17">
        <v>37.424999999999997</v>
      </c>
      <c r="G822" s="17">
        <v>68.988</v>
      </c>
      <c r="H822" s="17">
        <v>103.078</v>
      </c>
      <c r="I822" s="17">
        <v>147.5</v>
      </c>
      <c r="J822" s="17">
        <v>1715.875</v>
      </c>
      <c r="K822" s="17">
        <v>60</v>
      </c>
      <c r="L822" s="17">
        <v>0.46500000000000002</v>
      </c>
      <c r="M822" s="17">
        <v>-0.755</v>
      </c>
      <c r="N822" s="17">
        <v>132.28998999999999</v>
      </c>
      <c r="O822" s="17">
        <v>8054.5</v>
      </c>
      <c r="P822" s="17">
        <v>1262</v>
      </c>
      <c r="Q822" s="17">
        <v>4.1150000000000002</v>
      </c>
      <c r="R822" s="17">
        <v>3053.06</v>
      </c>
      <c r="S822" s="17">
        <v>48.908000000000001</v>
      </c>
      <c r="T822" s="17">
        <v>2.17</v>
      </c>
      <c r="U822" s="17">
        <v>-0.1082</v>
      </c>
      <c r="V822" s="17">
        <v>0.98299999999999998</v>
      </c>
      <c r="W822" s="17">
        <v>4637.2227199999998</v>
      </c>
      <c r="X822" s="17">
        <v>2687.5</v>
      </c>
      <c r="Y822" s="17">
        <v>13.712</v>
      </c>
      <c r="Z822" s="17">
        <v>-4.6050000000000004</v>
      </c>
    </row>
    <row r="823" spans="1:26" x14ac:dyDescent="0.2">
      <c r="A823" s="27">
        <v>44463</v>
      </c>
      <c r="B823" s="17">
        <v>533.99</v>
      </c>
      <c r="C823" s="14">
        <v>3.73</v>
      </c>
      <c r="D823" s="17">
        <v>339.5</v>
      </c>
      <c r="E823" s="17">
        <v>14.675000000000001</v>
      </c>
      <c r="F823" s="17">
        <v>37.314999999999998</v>
      </c>
      <c r="G823" s="17">
        <v>66.966999999999999</v>
      </c>
      <c r="H823" s="17">
        <v>99.688000000000002</v>
      </c>
      <c r="I823" s="17">
        <v>75.75</v>
      </c>
      <c r="J823" s="17">
        <v>1725.625</v>
      </c>
      <c r="K823" s="17">
        <v>64</v>
      </c>
      <c r="L823" s="17">
        <v>0.36620000000000003</v>
      </c>
      <c r="M823" s="17">
        <v>-1.095</v>
      </c>
      <c r="N823" s="17">
        <v>132.58054999999999</v>
      </c>
      <c r="O823" s="17">
        <v>7996.3</v>
      </c>
      <c r="P823" s="17">
        <v>1279.2</v>
      </c>
      <c r="Q823" s="17">
        <v>4.8899999999999997</v>
      </c>
      <c r="R823" s="17">
        <v>3242.4549999999999</v>
      </c>
      <c r="S823" s="17">
        <v>46.79</v>
      </c>
      <c r="T823" s="17">
        <v>2.153</v>
      </c>
      <c r="U823" s="17">
        <v>-9.8500000000000004E-2</v>
      </c>
      <c r="V823" s="17">
        <v>0.96799999999999997</v>
      </c>
      <c r="W823" s="17">
        <v>3076.4774200000002</v>
      </c>
      <c r="X823" s="17">
        <v>2522.4</v>
      </c>
      <c r="Y823" s="17">
        <v>14.103999999999999</v>
      </c>
      <c r="Z823" s="17">
        <v>-4.8600000000000003</v>
      </c>
    </row>
    <row r="824" spans="1:26" x14ac:dyDescent="0.2">
      <c r="A824" s="27">
        <v>44462</v>
      </c>
      <c r="B824" s="17">
        <v>543.053</v>
      </c>
      <c r="C824" s="14">
        <v>3.69</v>
      </c>
      <c r="D824" s="17">
        <v>352.00799999999998</v>
      </c>
      <c r="E824" s="17">
        <v>14.79</v>
      </c>
      <c r="F824" s="17">
        <v>37.375</v>
      </c>
      <c r="G824" s="17">
        <v>65.25</v>
      </c>
      <c r="H824" s="17">
        <v>85.12</v>
      </c>
      <c r="I824" s="17">
        <v>147.24700000000001</v>
      </c>
      <c r="J824" s="17">
        <v>1744.375</v>
      </c>
      <c r="K824" s="17">
        <v>65</v>
      </c>
      <c r="L824" s="17">
        <v>0.191</v>
      </c>
      <c r="M824" s="17">
        <v>-1.68</v>
      </c>
      <c r="N824" s="17">
        <v>129.70348999999999</v>
      </c>
      <c r="O824" s="17">
        <v>7856.5</v>
      </c>
      <c r="P824" s="17">
        <v>1261.9000000000001</v>
      </c>
      <c r="Q824" s="17">
        <v>4.6849999999999996</v>
      </c>
      <c r="R824" s="17">
        <v>3092.35</v>
      </c>
      <c r="S824" s="17">
        <v>48.814999999999998</v>
      </c>
      <c r="T824" s="17">
        <v>2.14</v>
      </c>
      <c r="U824" s="17">
        <v>-0.12920000000000001</v>
      </c>
      <c r="V824" s="17">
        <v>0.96799999999999997</v>
      </c>
      <c r="W824" s="17">
        <v>3480.53044</v>
      </c>
      <c r="X824" s="17">
        <v>2470.6999999999998</v>
      </c>
      <c r="Y824" s="17">
        <v>14.435</v>
      </c>
      <c r="Z824" s="17">
        <v>-5.173</v>
      </c>
    </row>
    <row r="825" spans="1:26" x14ac:dyDescent="0.2">
      <c r="A825" s="27">
        <v>44461</v>
      </c>
      <c r="B825" s="17">
        <v>524</v>
      </c>
      <c r="C825" s="14">
        <v>3.4</v>
      </c>
      <c r="D825" s="17">
        <v>355.05500000000001</v>
      </c>
      <c r="E825" s="17">
        <v>14.103</v>
      </c>
      <c r="F825" s="17">
        <v>35.914999999999999</v>
      </c>
      <c r="G825" s="17">
        <v>56.295000000000002</v>
      </c>
      <c r="H825" s="17">
        <v>100.93300000000001</v>
      </c>
      <c r="I825" s="17">
        <v>108.252</v>
      </c>
      <c r="J825" s="17">
        <v>1657.5</v>
      </c>
      <c r="K825" s="17">
        <v>55</v>
      </c>
      <c r="L825" s="17">
        <v>0.2127</v>
      </c>
      <c r="M825" s="17">
        <v>-1.75</v>
      </c>
      <c r="N825" s="17">
        <v>117.4995</v>
      </c>
      <c r="O825" s="17">
        <v>7842.3</v>
      </c>
      <c r="P825" s="17">
        <v>1298</v>
      </c>
      <c r="Q825" s="17">
        <v>6.2039999999999997</v>
      </c>
      <c r="R825" s="17">
        <v>2774.335</v>
      </c>
      <c r="S825" s="17">
        <v>49.465000000000003</v>
      </c>
      <c r="T825" s="17">
        <v>2.2570000000000001</v>
      </c>
      <c r="U825" s="17">
        <v>-9.0999999999999998E-2</v>
      </c>
      <c r="V825" s="17">
        <v>1.0469999999999999</v>
      </c>
      <c r="W825" s="17">
        <v>3854.0654</v>
      </c>
      <c r="X825" s="17">
        <v>2402.6999999999998</v>
      </c>
      <c r="Y825" s="17">
        <v>13.9</v>
      </c>
      <c r="Z825" s="17">
        <v>-5.22</v>
      </c>
    </row>
    <row r="826" spans="1:26" x14ac:dyDescent="0.2">
      <c r="A826" s="27">
        <v>44460</v>
      </c>
      <c r="B826" s="17">
        <v>522.91499999999996</v>
      </c>
      <c r="C826" s="14">
        <v>3.1850000000000001</v>
      </c>
      <c r="D826" s="17">
        <v>343</v>
      </c>
      <c r="E826" s="17">
        <v>13.8</v>
      </c>
      <c r="F826" s="17">
        <v>34.024999999999999</v>
      </c>
      <c r="G826" s="17">
        <v>58</v>
      </c>
      <c r="H826" s="17">
        <v>101.21</v>
      </c>
      <c r="I826" s="17">
        <v>118.008</v>
      </c>
      <c r="J826" s="17">
        <v>1666.875</v>
      </c>
      <c r="K826" s="17">
        <v>53</v>
      </c>
      <c r="L826" s="17">
        <v>0.20180000000000001</v>
      </c>
      <c r="M826" s="17">
        <v>-2.7069999999999999</v>
      </c>
      <c r="N826" s="17">
        <v>116.61655</v>
      </c>
      <c r="O826" s="17">
        <v>7850.5</v>
      </c>
      <c r="P826" s="17">
        <v>1270</v>
      </c>
      <c r="Q826" s="17">
        <v>6.31</v>
      </c>
      <c r="R826" s="17">
        <v>2779.5</v>
      </c>
      <c r="S826" s="17">
        <v>46.313000000000002</v>
      </c>
      <c r="T826" s="17">
        <v>2.375</v>
      </c>
      <c r="U826" s="17">
        <v>-7.4999999999999997E-2</v>
      </c>
      <c r="V826" s="17">
        <v>1.0469999999999999</v>
      </c>
      <c r="W826" s="17">
        <v>3881.3783899999999</v>
      </c>
      <c r="X826" s="17">
        <v>2292.5</v>
      </c>
      <c r="Y826" s="17">
        <v>14.04</v>
      </c>
      <c r="Z826" s="17">
        <v>-5.1319999999999997</v>
      </c>
    </row>
    <row r="827" spans="1:26" x14ac:dyDescent="0.2">
      <c r="A827" s="27">
        <v>44459</v>
      </c>
      <c r="B827" s="17">
        <v>525.05200000000002</v>
      </c>
      <c r="C827" s="14">
        <v>3.1</v>
      </c>
      <c r="D827" s="17">
        <v>345</v>
      </c>
      <c r="E827" s="17">
        <v>14.128</v>
      </c>
      <c r="F827" s="17">
        <v>32.158000000000001</v>
      </c>
      <c r="G827" s="17">
        <v>60.743000000000002</v>
      </c>
      <c r="H827" s="17">
        <v>98.944999999999993</v>
      </c>
      <c r="I827" s="17">
        <v>81.997</v>
      </c>
      <c r="J827" s="17">
        <v>1691.25</v>
      </c>
      <c r="K827" s="17">
        <v>65</v>
      </c>
      <c r="L827" s="17">
        <v>0.24249999999999999</v>
      </c>
      <c r="M827" s="17">
        <v>-4.4850000000000003</v>
      </c>
      <c r="N827" s="17">
        <v>115.2697</v>
      </c>
      <c r="O827" s="17">
        <v>8009.5</v>
      </c>
      <c r="P827" s="17">
        <v>1303.3</v>
      </c>
      <c r="Q827" s="17">
        <v>5.45</v>
      </c>
      <c r="R827" s="17">
        <v>2827.65</v>
      </c>
      <c r="S827" s="17">
        <v>50.134999999999998</v>
      </c>
      <c r="T827" s="17">
        <v>2.0950000000000002</v>
      </c>
      <c r="U827" s="17">
        <v>-7.7600000000000002E-2</v>
      </c>
      <c r="V827" s="17">
        <v>1.0469999999999999</v>
      </c>
      <c r="W827" s="17">
        <v>6732.9417199999998</v>
      </c>
      <c r="X827" s="17">
        <v>2397.6</v>
      </c>
      <c r="Y827" s="17">
        <v>14.183999999999999</v>
      </c>
      <c r="Z827" s="17">
        <v>-5.21</v>
      </c>
    </row>
    <row r="828" spans="1:26" x14ac:dyDescent="0.2">
      <c r="A828" s="27">
        <v>44456</v>
      </c>
      <c r="B828" s="17">
        <v>509.798</v>
      </c>
      <c r="C828" s="14">
        <v>3.09</v>
      </c>
      <c r="D828" s="17">
        <v>341.435</v>
      </c>
      <c r="E828" s="17">
        <v>14.153</v>
      </c>
      <c r="F828" s="17">
        <v>30.535</v>
      </c>
      <c r="G828" s="17">
        <v>54.494</v>
      </c>
      <c r="H828" s="17">
        <v>83.882999999999996</v>
      </c>
      <c r="I828" s="17">
        <v>94.004000000000005</v>
      </c>
      <c r="J828" s="17">
        <v>1662.75</v>
      </c>
      <c r="K828" s="17">
        <v>55</v>
      </c>
      <c r="L828" s="17">
        <v>0.19570000000000001</v>
      </c>
      <c r="M828" s="17">
        <v>-4.4880000000000004</v>
      </c>
      <c r="N828" s="17">
        <v>116.41</v>
      </c>
      <c r="O828" s="17">
        <v>8025.5</v>
      </c>
      <c r="P828" s="17">
        <v>1325.7</v>
      </c>
      <c r="Q828" s="17">
        <v>5.13</v>
      </c>
      <c r="R828" s="17">
        <v>2856.7249999999999</v>
      </c>
      <c r="S828" s="17">
        <v>45.512999999999998</v>
      </c>
      <c r="T828" s="17">
        <v>1.913</v>
      </c>
      <c r="U828" s="17">
        <v>-9.8500000000000004E-2</v>
      </c>
      <c r="V828" s="17">
        <v>1.0469999999999999</v>
      </c>
      <c r="W828" s="17">
        <v>2374.5732800000001</v>
      </c>
      <c r="X828" s="17">
        <v>2317.6999999999998</v>
      </c>
      <c r="Y828" s="17">
        <v>14.412000000000001</v>
      </c>
      <c r="Z828" s="17">
        <v>-5.2</v>
      </c>
    </row>
    <row r="829" spans="1:26" x14ac:dyDescent="0.2">
      <c r="A829" s="27">
        <v>44455</v>
      </c>
      <c r="B829" s="17">
        <v>515.70000000000005</v>
      </c>
      <c r="C829" s="14">
        <v>3.09</v>
      </c>
      <c r="D829" s="17">
        <v>346</v>
      </c>
      <c r="E829" s="17">
        <v>14.34</v>
      </c>
      <c r="F829" s="17">
        <v>30.274999999999999</v>
      </c>
      <c r="G829" s="17">
        <v>51.497</v>
      </c>
      <c r="H829" s="17">
        <v>87.814999999999998</v>
      </c>
      <c r="I829" s="17">
        <v>154.75299999999999</v>
      </c>
      <c r="J829" s="17">
        <v>1658.875</v>
      </c>
      <c r="K829" s="17">
        <v>55</v>
      </c>
      <c r="L829" s="17">
        <v>0.21</v>
      </c>
      <c r="M829" s="17">
        <v>-4.22</v>
      </c>
      <c r="N829" s="17">
        <v>119.2141</v>
      </c>
      <c r="O829" s="17">
        <v>7704.5</v>
      </c>
      <c r="P829" s="17">
        <v>1311.8</v>
      </c>
      <c r="Q829" s="17">
        <v>5.2619999999999996</v>
      </c>
      <c r="R829" s="17">
        <v>2711.6</v>
      </c>
      <c r="S829" s="17">
        <v>46.843000000000004</v>
      </c>
      <c r="T829" s="17">
        <v>2</v>
      </c>
      <c r="U829" s="17">
        <v>-9.5000000000000001E-2</v>
      </c>
      <c r="V829" s="17">
        <v>1.085</v>
      </c>
      <c r="W829" s="17">
        <v>4597.0166600000002</v>
      </c>
      <c r="X829" s="17">
        <v>2222.4</v>
      </c>
      <c r="Y829" s="17">
        <v>14.715</v>
      </c>
      <c r="Z829" s="17">
        <v>-5.3129999999999997</v>
      </c>
    </row>
    <row r="830" spans="1:26" x14ac:dyDescent="0.2">
      <c r="A830" s="27">
        <v>44454</v>
      </c>
      <c r="B830" s="17">
        <v>501.08499999999998</v>
      </c>
      <c r="C830" s="14">
        <v>2.9</v>
      </c>
      <c r="D830" s="17">
        <v>338.08</v>
      </c>
      <c r="E830" s="17">
        <v>13.557</v>
      </c>
      <c r="F830" s="17">
        <v>25.475000000000001</v>
      </c>
      <c r="G830" s="17">
        <v>52.981999999999999</v>
      </c>
      <c r="H830" s="17">
        <v>74.638000000000005</v>
      </c>
      <c r="I830" s="17">
        <v>84.248000000000005</v>
      </c>
      <c r="J830" s="17">
        <v>1662.125</v>
      </c>
      <c r="K830" s="17">
        <v>55</v>
      </c>
      <c r="L830" s="17">
        <v>0.20069999999999999</v>
      </c>
      <c r="M830" s="17">
        <v>-4.5199999999999996</v>
      </c>
      <c r="N830" s="17">
        <v>116.00754999999999</v>
      </c>
      <c r="O830" s="17">
        <v>7717.5</v>
      </c>
      <c r="P830" s="17">
        <v>1252</v>
      </c>
      <c r="Q830" s="17">
        <v>4.375</v>
      </c>
      <c r="R830" s="17">
        <v>2666.25</v>
      </c>
      <c r="S830" s="17">
        <v>45.698</v>
      </c>
      <c r="T830" s="17">
        <v>1.94</v>
      </c>
      <c r="U830" s="17">
        <v>-0.105</v>
      </c>
      <c r="V830" s="17">
        <v>1.115</v>
      </c>
      <c r="W830" s="17">
        <v>4378.9673199999997</v>
      </c>
      <c r="X830" s="17">
        <v>2217.6999999999998</v>
      </c>
      <c r="Y830" s="17">
        <v>14.23</v>
      </c>
      <c r="Z830" s="17">
        <v>-5.125</v>
      </c>
    </row>
    <row r="831" spans="1:26" x14ac:dyDescent="0.2">
      <c r="A831" s="27">
        <v>44453</v>
      </c>
      <c r="B831" s="17">
        <v>502.11099999999999</v>
      </c>
      <c r="C831" s="14">
        <v>2.5499999999999998</v>
      </c>
      <c r="D831" s="17">
        <v>340.5</v>
      </c>
      <c r="E831" s="17">
        <v>13.685</v>
      </c>
      <c r="F831" s="17">
        <v>25.45</v>
      </c>
      <c r="G831" s="17">
        <v>49.484000000000002</v>
      </c>
      <c r="H831" s="17">
        <v>89.864999999999995</v>
      </c>
      <c r="I831" s="17">
        <v>-1.0009999999999999</v>
      </c>
      <c r="J831" s="17">
        <v>1610.75</v>
      </c>
      <c r="K831" s="17">
        <v>55</v>
      </c>
      <c r="L831" s="17">
        <v>0.23380000000000001</v>
      </c>
      <c r="M831" s="17">
        <v>-4.1879999999999997</v>
      </c>
      <c r="N831" s="17">
        <v>116.61</v>
      </c>
      <c r="O831" s="17">
        <v>7808.3</v>
      </c>
      <c r="P831" s="17">
        <v>1208.9000000000001</v>
      </c>
      <c r="Q831" s="17">
        <v>4.5</v>
      </c>
      <c r="R831" s="17">
        <v>2671.2179999999998</v>
      </c>
      <c r="S831" s="17">
        <v>48.384999999999998</v>
      </c>
      <c r="T831" s="17">
        <v>1.9</v>
      </c>
      <c r="U831" s="17">
        <v>-0.10150000000000001</v>
      </c>
      <c r="V831" s="17">
        <v>1.145</v>
      </c>
      <c r="W831" s="17">
        <v>3875.4274599999999</v>
      </c>
      <c r="X831" s="17">
        <v>2259.1999999999998</v>
      </c>
      <c r="Y831" s="17">
        <v>14.1</v>
      </c>
      <c r="Z831" s="17">
        <v>-5.08</v>
      </c>
    </row>
    <row r="832" spans="1:26" x14ac:dyDescent="0.2">
      <c r="A832" s="27">
        <v>44452</v>
      </c>
      <c r="B832" s="17">
        <v>524.44200000000001</v>
      </c>
      <c r="C832" s="14">
        <v>2.7970000000000002</v>
      </c>
      <c r="D832" s="17">
        <v>346</v>
      </c>
      <c r="E832" s="17">
        <v>13.672000000000001</v>
      </c>
      <c r="F832" s="17">
        <v>23.274999999999999</v>
      </c>
      <c r="G832" s="17">
        <v>44</v>
      </c>
      <c r="H832" s="17">
        <v>98</v>
      </c>
      <c r="I832" s="17">
        <v>89.254000000000005</v>
      </c>
      <c r="J832" s="17">
        <v>1653.625</v>
      </c>
      <c r="K832" s="17">
        <v>60.6</v>
      </c>
      <c r="L832" s="17">
        <v>0.27550000000000002</v>
      </c>
      <c r="M832" s="17">
        <v>-4.415</v>
      </c>
      <c r="N832" s="17">
        <v>118.88397000000001</v>
      </c>
      <c r="O832" s="17">
        <v>7950</v>
      </c>
      <c r="P832" s="17">
        <v>1176</v>
      </c>
      <c r="Q832" s="17">
        <v>3.7</v>
      </c>
      <c r="R832" s="17">
        <v>2706.0729999999999</v>
      </c>
      <c r="S832" s="17">
        <v>45.15</v>
      </c>
      <c r="T832" s="17">
        <v>1.8</v>
      </c>
      <c r="U832" s="17">
        <v>-0.1</v>
      </c>
      <c r="V832" s="17">
        <v>1.105</v>
      </c>
      <c r="W832" s="17">
        <v>3703.0033699999999</v>
      </c>
      <c r="X832" s="17">
        <v>2372.5</v>
      </c>
      <c r="Y832" s="17">
        <v>14.025</v>
      </c>
      <c r="Z832" s="17">
        <v>-5.13</v>
      </c>
    </row>
    <row r="833" spans="1:26" x14ac:dyDescent="0.2">
      <c r="A833" s="27">
        <v>44449</v>
      </c>
      <c r="B833" s="17">
        <v>540.65</v>
      </c>
      <c r="C833" s="14">
        <v>2.85</v>
      </c>
      <c r="D833" s="17">
        <v>336.5</v>
      </c>
      <c r="E833" s="17">
        <v>12.15</v>
      </c>
      <c r="F833" s="17">
        <v>21.126999999999999</v>
      </c>
      <c r="G833" s="17">
        <v>20.774999999999999</v>
      </c>
      <c r="H833" s="17">
        <v>93</v>
      </c>
      <c r="I833" s="17">
        <v>126.252</v>
      </c>
      <c r="J833" s="17">
        <v>1674.375</v>
      </c>
      <c r="K833" s="17">
        <v>60</v>
      </c>
      <c r="L833" s="17">
        <v>0.24099999999999999</v>
      </c>
      <c r="M833" s="17">
        <v>-4.25</v>
      </c>
      <c r="N833" s="17">
        <v>120.1564</v>
      </c>
      <c r="O833" s="17">
        <v>8124.5</v>
      </c>
      <c r="P833" s="17">
        <v>1202.0999999999999</v>
      </c>
      <c r="Q833" s="17">
        <v>1.835</v>
      </c>
      <c r="R833" s="17">
        <v>2758.85</v>
      </c>
      <c r="S833" s="17">
        <v>45.387999999999998</v>
      </c>
      <c r="T833" s="17">
        <v>1.9119999999999999</v>
      </c>
      <c r="U833" s="17">
        <v>-0.12</v>
      </c>
      <c r="V833" s="17">
        <v>1.125</v>
      </c>
      <c r="W833" s="17">
        <v>4573.7466400000003</v>
      </c>
      <c r="X833" s="17">
        <v>2495.6999999999998</v>
      </c>
      <c r="Y833" s="17">
        <v>14.22</v>
      </c>
      <c r="Z833" s="17">
        <v>-5.077</v>
      </c>
    </row>
    <row r="834" spans="1:26" x14ac:dyDescent="0.2">
      <c r="A834" s="27">
        <v>44448</v>
      </c>
      <c r="B834" s="17">
        <v>550</v>
      </c>
      <c r="C834" s="14">
        <v>2.855</v>
      </c>
      <c r="D834" s="17">
        <v>326</v>
      </c>
      <c r="E834" s="17">
        <v>14.05</v>
      </c>
      <c r="F834" s="17">
        <v>20.312999999999999</v>
      </c>
      <c r="G834" s="17">
        <v>11</v>
      </c>
      <c r="H834" s="17">
        <v>92.67</v>
      </c>
      <c r="I834" s="17">
        <v>200.24799999999999</v>
      </c>
      <c r="J834" s="17">
        <v>1720.625</v>
      </c>
      <c r="K834" s="17">
        <v>56.3</v>
      </c>
      <c r="L834" s="17">
        <v>0.27500000000000002</v>
      </c>
      <c r="M834" s="17">
        <v>-4.7</v>
      </c>
      <c r="N834" s="17">
        <v>121.79001</v>
      </c>
      <c r="O834" s="17">
        <v>7970</v>
      </c>
      <c r="P834" s="17">
        <v>1225.3</v>
      </c>
      <c r="Q834" s="17">
        <v>3.15</v>
      </c>
      <c r="R834" s="17">
        <v>2680.4549999999999</v>
      </c>
      <c r="S834" s="17">
        <v>47.033000000000001</v>
      </c>
      <c r="T834" s="17">
        <v>1.97</v>
      </c>
      <c r="U834" s="17">
        <v>-0.09</v>
      </c>
      <c r="V834" s="17">
        <v>1.115</v>
      </c>
      <c r="W834" s="17">
        <v>4526.9785700000002</v>
      </c>
      <c r="X834" s="17">
        <v>2470.6999999999998</v>
      </c>
      <c r="Y834" s="17">
        <v>14.48</v>
      </c>
      <c r="Z834" s="17">
        <v>-5.1150000000000002</v>
      </c>
    </row>
    <row r="835" spans="1:26" x14ac:dyDescent="0.2">
      <c r="A835" s="27">
        <v>44447</v>
      </c>
      <c r="B835" s="17">
        <v>489.69499999999999</v>
      </c>
      <c r="C835" s="14">
        <v>2.8050000000000002</v>
      </c>
      <c r="D835" s="17">
        <v>318.5</v>
      </c>
      <c r="E835" s="17">
        <v>14.336</v>
      </c>
      <c r="F835" s="17">
        <v>21</v>
      </c>
      <c r="G835" s="17">
        <v>24</v>
      </c>
      <c r="H835" s="17">
        <v>99.894999999999996</v>
      </c>
      <c r="I835" s="17">
        <v>238.495</v>
      </c>
      <c r="J835" s="17">
        <v>1636.875</v>
      </c>
      <c r="K835" s="17">
        <v>60</v>
      </c>
      <c r="L835" s="17">
        <v>0.30830000000000002</v>
      </c>
      <c r="M835" s="17">
        <v>-2.722</v>
      </c>
      <c r="N835" s="17">
        <v>117.4853</v>
      </c>
      <c r="O835" s="17">
        <v>7968</v>
      </c>
      <c r="P835" s="17">
        <v>1183.2</v>
      </c>
      <c r="Q835" s="17">
        <v>2.9750000000000001</v>
      </c>
      <c r="R835" s="17">
        <v>2685.72</v>
      </c>
      <c r="S835" s="17">
        <v>45.533000000000001</v>
      </c>
      <c r="T835" s="17">
        <v>1.9379999999999999</v>
      </c>
      <c r="U835" s="17">
        <v>-7.0000000000000007E-2</v>
      </c>
      <c r="V835" s="17">
        <v>1.04</v>
      </c>
      <c r="W835" s="17">
        <v>4078.9794900000002</v>
      </c>
      <c r="X835" s="17">
        <v>2510.1999999999998</v>
      </c>
      <c r="Y835" s="17">
        <v>14.125</v>
      </c>
      <c r="Z835" s="17">
        <v>-5.0049999999999999</v>
      </c>
    </row>
    <row r="836" spans="1:26" x14ac:dyDescent="0.2">
      <c r="A836" s="27">
        <v>44446</v>
      </c>
      <c r="B836" s="17">
        <v>486.5</v>
      </c>
      <c r="C836" s="14">
        <v>2.72</v>
      </c>
      <c r="D836" s="17">
        <v>319</v>
      </c>
      <c r="E836" s="17">
        <v>12.77</v>
      </c>
      <c r="F836" s="17">
        <v>21.725000000000001</v>
      </c>
      <c r="G836" s="17">
        <v>28.001999999999999</v>
      </c>
      <c r="H836" s="17">
        <v>90.153000000000006</v>
      </c>
      <c r="I836" s="17">
        <v>169.99700000000001</v>
      </c>
      <c r="J836" s="17">
        <v>1643.125</v>
      </c>
      <c r="K836" s="17">
        <v>60</v>
      </c>
      <c r="L836" s="17">
        <v>0.27</v>
      </c>
      <c r="M836" s="17">
        <v>-2.7130000000000001</v>
      </c>
      <c r="N836" s="17">
        <v>119.86499999999999</v>
      </c>
      <c r="O836" s="17">
        <v>7885</v>
      </c>
      <c r="P836" s="17">
        <v>1190.5</v>
      </c>
      <c r="Q836" s="17">
        <v>2.8490000000000002</v>
      </c>
      <c r="R836" s="17">
        <v>2609.38</v>
      </c>
      <c r="S836" s="17">
        <v>44.99</v>
      </c>
      <c r="T836" s="17">
        <v>2.137</v>
      </c>
      <c r="U836" s="17">
        <v>-0.08</v>
      </c>
      <c r="V836" s="17">
        <v>1.0549999999999999</v>
      </c>
      <c r="W836" s="17">
        <v>6222.9929300000003</v>
      </c>
      <c r="X836" s="17">
        <v>2406.5</v>
      </c>
      <c r="Y836" s="17">
        <v>14.04</v>
      </c>
      <c r="Z836" s="17">
        <v>-5</v>
      </c>
    </row>
    <row r="837" spans="1:26" x14ac:dyDescent="0.2">
      <c r="A837" s="27">
        <v>44445</v>
      </c>
      <c r="B837" s="17">
        <v>486.13499999999999</v>
      </c>
      <c r="C837" s="14">
        <v>2.758</v>
      </c>
      <c r="D837" s="17">
        <v>324.25</v>
      </c>
      <c r="E837" s="17">
        <v>13.288</v>
      </c>
      <c r="F837" s="17">
        <v>21.774999999999999</v>
      </c>
      <c r="G837" s="17">
        <v>38</v>
      </c>
      <c r="H837" s="17">
        <v>74.953000000000003</v>
      </c>
      <c r="I837" s="17">
        <v>169.001</v>
      </c>
      <c r="J837" s="17">
        <v>1645.75</v>
      </c>
      <c r="K837" s="17">
        <v>52.5</v>
      </c>
      <c r="L837" s="17">
        <v>0.252</v>
      </c>
      <c r="M837" s="17">
        <v>-2.7770000000000001</v>
      </c>
      <c r="N837" s="17">
        <v>117.875</v>
      </c>
      <c r="O837" s="17">
        <v>7937.5</v>
      </c>
      <c r="P837" s="17">
        <v>1156.5</v>
      </c>
      <c r="Q837" s="17">
        <v>3</v>
      </c>
      <c r="R837" s="17">
        <v>2619.85</v>
      </c>
      <c r="S837" s="17">
        <v>40.688000000000002</v>
      </c>
      <c r="T837" s="17">
        <v>1.7450000000000001</v>
      </c>
      <c r="U837" s="17">
        <v>-9.7500000000000003E-2</v>
      </c>
      <c r="V837" s="17">
        <v>0.98</v>
      </c>
      <c r="W837" s="17">
        <v>3665.9245099999998</v>
      </c>
      <c r="X837" s="17">
        <v>2204.1999999999998</v>
      </c>
      <c r="Y837" s="17">
        <v>14.01</v>
      </c>
      <c r="Z837" s="17">
        <v>-5.2</v>
      </c>
    </row>
    <row r="838" spans="1:26" x14ac:dyDescent="0.2">
      <c r="A838" s="27">
        <v>44442</v>
      </c>
      <c r="B838" s="17">
        <v>487.60700000000003</v>
      </c>
      <c r="C838" s="14">
        <v>2.9449999999999998</v>
      </c>
      <c r="D838" s="17">
        <v>337.63299999999998</v>
      </c>
      <c r="E838" s="17">
        <v>13.423999999999999</v>
      </c>
      <c r="F838" s="17">
        <v>21.95</v>
      </c>
      <c r="G838" s="17">
        <v>40.49</v>
      </c>
      <c r="H838" s="17">
        <v>79.504999999999995</v>
      </c>
      <c r="I838" s="17">
        <v>128.751</v>
      </c>
      <c r="J838" s="17">
        <v>1641.25</v>
      </c>
      <c r="K838" s="17">
        <v>55</v>
      </c>
      <c r="L838" s="17">
        <v>0.2802</v>
      </c>
      <c r="M838" s="17">
        <v>-1.6830000000000001</v>
      </c>
      <c r="N838" s="17">
        <v>117.68</v>
      </c>
      <c r="O838" s="17">
        <v>7900</v>
      </c>
      <c r="P838" s="17">
        <v>1160</v>
      </c>
      <c r="Q838" s="17">
        <v>3.2930000000000001</v>
      </c>
      <c r="R838" s="17">
        <v>2624.2649999999999</v>
      </c>
      <c r="S838" s="17">
        <v>43.104999999999997</v>
      </c>
      <c r="T838" s="17">
        <v>1.8</v>
      </c>
      <c r="U838" s="17">
        <v>-8.5000000000000006E-2</v>
      </c>
      <c r="V838" s="17">
        <v>0.96199999999999997</v>
      </c>
      <c r="W838" s="17">
        <v>3816.52853</v>
      </c>
      <c r="X838" s="17">
        <v>2284.3000000000002</v>
      </c>
      <c r="Y838" s="17">
        <v>14.225</v>
      </c>
      <c r="Z838" s="17">
        <v>-5.31</v>
      </c>
    </row>
    <row r="839" spans="1:26" x14ac:dyDescent="0.2">
      <c r="A839" s="27">
        <v>44441</v>
      </c>
      <c r="B839" s="17">
        <v>479.75</v>
      </c>
      <c r="C839" s="14">
        <v>2.88</v>
      </c>
      <c r="D839" s="17">
        <v>347</v>
      </c>
      <c r="E839" s="17">
        <v>12.855</v>
      </c>
      <c r="F839" s="17">
        <v>21.725000000000001</v>
      </c>
      <c r="G839" s="17">
        <v>42.991999999999997</v>
      </c>
      <c r="H839" s="17">
        <v>89.394999999999996</v>
      </c>
      <c r="I839" s="17">
        <v>132.50399999999999</v>
      </c>
      <c r="J839" s="17">
        <v>1685.625</v>
      </c>
      <c r="K839" s="17">
        <v>55</v>
      </c>
      <c r="L839" s="17">
        <v>0.26350000000000001</v>
      </c>
      <c r="M839" s="17">
        <v>-2.8980000000000001</v>
      </c>
      <c r="N839" s="17">
        <v>117.88373</v>
      </c>
      <c r="O839" s="17">
        <v>7790.5</v>
      </c>
      <c r="P839" s="17">
        <v>1181</v>
      </c>
      <c r="Q839" s="17">
        <v>2.3319999999999999</v>
      </c>
      <c r="R839" s="17">
        <v>2564.7420000000002</v>
      </c>
      <c r="S839" s="17">
        <v>45.18</v>
      </c>
      <c r="T839" s="17">
        <v>1.7370000000000001</v>
      </c>
      <c r="U839" s="17">
        <v>-0.09</v>
      </c>
      <c r="V839" s="17">
        <v>0.92</v>
      </c>
      <c r="W839" s="17">
        <v>2956.0853099999999</v>
      </c>
      <c r="X839" s="17">
        <v>2219.9</v>
      </c>
      <c r="Y839" s="17">
        <v>14.3</v>
      </c>
      <c r="Z839" s="17">
        <v>-5.4169999999999998</v>
      </c>
    </row>
    <row r="840" spans="1:26" x14ac:dyDescent="0.2">
      <c r="A840" s="27">
        <v>44440</v>
      </c>
      <c r="B840" s="17">
        <v>447.80700000000002</v>
      </c>
      <c r="C840" s="14">
        <v>2.85</v>
      </c>
      <c r="D840" s="17">
        <v>335.69799999999998</v>
      </c>
      <c r="E840" s="17">
        <v>11.715</v>
      </c>
      <c r="F840" s="17">
        <v>21.5</v>
      </c>
      <c r="G840" s="17">
        <v>44.054000000000002</v>
      </c>
      <c r="H840" s="17">
        <v>84.055000000000007</v>
      </c>
      <c r="I840" s="17">
        <v>163.999</v>
      </c>
      <c r="J840" s="17">
        <v>1641.375</v>
      </c>
      <c r="K840" s="17">
        <v>40</v>
      </c>
      <c r="L840" s="17">
        <v>0.24979999999999999</v>
      </c>
      <c r="M840" s="17">
        <v>-3.1949999999999998</v>
      </c>
      <c r="N840" s="17">
        <v>111.11375</v>
      </c>
      <c r="O840" s="17">
        <v>7783</v>
      </c>
      <c r="P840" s="17">
        <v>1157</v>
      </c>
      <c r="Q840" s="17">
        <v>0.5</v>
      </c>
      <c r="R840" s="17">
        <v>2581.442</v>
      </c>
      <c r="S840" s="17">
        <v>45.33</v>
      </c>
      <c r="T840" s="17">
        <v>1.528</v>
      </c>
      <c r="U840" s="17">
        <v>-8.6800000000000002E-2</v>
      </c>
      <c r="V840" s="17">
        <v>0.79500000000000004</v>
      </c>
      <c r="W840" s="17">
        <v>3034.9732600000002</v>
      </c>
      <c r="X840" s="17">
        <v>2320.1999999999998</v>
      </c>
      <c r="Y840" s="17">
        <v>13.927</v>
      </c>
      <c r="Z840" s="17">
        <v>-5.48</v>
      </c>
    </row>
    <row r="841" spans="1:26" x14ac:dyDescent="0.2">
      <c r="A841" s="27">
        <v>44439</v>
      </c>
      <c r="B841" s="17">
        <v>455.33</v>
      </c>
      <c r="C841" s="14">
        <v>2.09</v>
      </c>
      <c r="D841" s="17">
        <v>321.5</v>
      </c>
      <c r="E841" s="17">
        <v>11.491</v>
      </c>
      <c r="F841" s="17">
        <v>21.45</v>
      </c>
      <c r="G841" s="17">
        <v>46.784999999999997</v>
      </c>
      <c r="H841" s="17">
        <v>75.61</v>
      </c>
      <c r="I841" s="17">
        <v>124.002</v>
      </c>
      <c r="J841" s="17">
        <v>1660</v>
      </c>
      <c r="K841" s="17">
        <v>25</v>
      </c>
      <c r="L841" s="17">
        <v>0.23730000000000001</v>
      </c>
      <c r="M841" s="17">
        <v>-2.9849999999999999</v>
      </c>
      <c r="N841" s="17">
        <v>109.06802</v>
      </c>
      <c r="O841" s="17">
        <v>7835</v>
      </c>
      <c r="P841" s="17">
        <v>1170.5</v>
      </c>
      <c r="Q841" s="17">
        <v>-0.48799999999999999</v>
      </c>
      <c r="R841" s="17">
        <v>2605.817</v>
      </c>
      <c r="S841" s="17">
        <v>44.302999999999997</v>
      </c>
      <c r="T841" s="17">
        <v>1.65</v>
      </c>
      <c r="U841" s="17">
        <v>-0.1305</v>
      </c>
      <c r="V841" s="17">
        <v>0.83</v>
      </c>
      <c r="W841" s="17">
        <v>2648.0103300000001</v>
      </c>
      <c r="X841" s="17">
        <v>2113.6</v>
      </c>
      <c r="Y841" s="17">
        <v>13.977</v>
      </c>
      <c r="Z841" s="17">
        <v>-5.4550000000000001</v>
      </c>
    </row>
    <row r="842" spans="1:26" x14ac:dyDescent="0.2">
      <c r="A842" s="27">
        <v>44438</v>
      </c>
      <c r="B842" s="17">
        <v>456.40499999999997</v>
      </c>
      <c r="C842" s="14">
        <v>2.0449999999999999</v>
      </c>
      <c r="D842" s="17">
        <v>314</v>
      </c>
      <c r="E842" s="17">
        <v>12.007</v>
      </c>
      <c r="F842" s="17">
        <v>21.125</v>
      </c>
      <c r="G842" s="17">
        <v>46</v>
      </c>
      <c r="H842" s="17">
        <v>83.873000000000005</v>
      </c>
      <c r="I842" s="17">
        <v>156.751</v>
      </c>
      <c r="J842" s="17">
        <v>1643.75</v>
      </c>
      <c r="K842" s="17">
        <v>25</v>
      </c>
      <c r="L842" s="17">
        <v>0.22720000000000001</v>
      </c>
      <c r="M842" s="17">
        <v>-4.7670000000000003</v>
      </c>
      <c r="N842" s="17">
        <v>111.84050000000001</v>
      </c>
      <c r="O842" s="17">
        <v>7195.3</v>
      </c>
      <c r="P842" s="17">
        <v>1185.3</v>
      </c>
      <c r="Q842" s="17">
        <v>1.1000000000000001</v>
      </c>
      <c r="R842" s="17">
        <v>2496.3000000000002</v>
      </c>
      <c r="S842" s="17">
        <v>42.692999999999998</v>
      </c>
      <c r="T842" s="17">
        <v>1.6879999999999999</v>
      </c>
      <c r="U842" s="17">
        <v>-0.06</v>
      </c>
      <c r="V842" s="17">
        <v>0.875</v>
      </c>
      <c r="W842" s="17">
        <v>4393.0054099999998</v>
      </c>
      <c r="X842" s="17">
        <v>2072.6999999999998</v>
      </c>
      <c r="Y842" s="17">
        <v>14.005000000000001</v>
      </c>
      <c r="Z842" s="17">
        <v>-5.55</v>
      </c>
    </row>
    <row r="843" spans="1:26" x14ac:dyDescent="0.2">
      <c r="A843" s="27">
        <v>44435</v>
      </c>
      <c r="B843" s="17">
        <v>465.34300000000002</v>
      </c>
      <c r="C843" s="14">
        <v>2.0750000000000002</v>
      </c>
      <c r="D843" s="17">
        <v>313.935</v>
      </c>
      <c r="E843" s="17">
        <v>13.112</v>
      </c>
      <c r="F843" s="17">
        <v>21.024999999999999</v>
      </c>
      <c r="G843" s="17">
        <v>46.53</v>
      </c>
      <c r="H843" s="17">
        <v>96.644999999999996</v>
      </c>
      <c r="I843" s="17">
        <v>-119.753</v>
      </c>
      <c r="J843" s="17">
        <v>1605.5</v>
      </c>
      <c r="K843" s="17">
        <v>25</v>
      </c>
      <c r="L843" s="17">
        <v>0.22720000000000001</v>
      </c>
      <c r="M843" s="17">
        <v>-4.9850000000000003</v>
      </c>
      <c r="N843" s="17">
        <v>106.92465</v>
      </c>
      <c r="O843" s="17">
        <v>7705</v>
      </c>
      <c r="P843" s="17">
        <v>1163.2</v>
      </c>
      <c r="Q843" s="17">
        <v>1.538</v>
      </c>
      <c r="R843" s="17">
        <v>2485.788</v>
      </c>
      <c r="S843" s="17">
        <v>46.817999999999998</v>
      </c>
      <c r="T843" s="17">
        <v>1.5429999999999999</v>
      </c>
      <c r="U843" s="17">
        <v>-5.9200000000000003E-2</v>
      </c>
      <c r="V843" s="17">
        <v>0.91800000000000004</v>
      </c>
      <c r="W843" s="17">
        <v>3991.3185899999999</v>
      </c>
      <c r="X843" s="17">
        <v>2182</v>
      </c>
      <c r="Y843" s="17">
        <v>13.555</v>
      </c>
      <c r="Z843" s="17">
        <v>-5.35</v>
      </c>
    </row>
    <row r="844" spans="1:26" x14ac:dyDescent="0.2">
      <c r="A844" s="27">
        <v>44434</v>
      </c>
      <c r="B844" s="17">
        <v>478.31299999999999</v>
      </c>
      <c r="C844" s="14">
        <v>2.19</v>
      </c>
      <c r="D844" s="17">
        <v>305.5</v>
      </c>
      <c r="E844" s="17">
        <v>13.907</v>
      </c>
      <c r="F844" s="17">
        <v>21.02</v>
      </c>
      <c r="G844" s="17">
        <v>51.555</v>
      </c>
      <c r="H844" s="17">
        <v>112.598</v>
      </c>
      <c r="I844" s="17">
        <v>184.49799999999999</v>
      </c>
      <c r="J844" s="17">
        <v>1648.75</v>
      </c>
      <c r="K844" s="17">
        <v>18</v>
      </c>
      <c r="L844" s="17">
        <v>0.2515</v>
      </c>
      <c r="M844" s="17">
        <v>-5.5229999999999997</v>
      </c>
      <c r="N844" s="17">
        <v>108.10485</v>
      </c>
      <c r="O844" s="17">
        <v>7910</v>
      </c>
      <c r="P844" s="17">
        <v>1215</v>
      </c>
      <c r="Q844" s="17">
        <v>1.9770000000000001</v>
      </c>
      <c r="R844" s="17">
        <v>2625.73</v>
      </c>
      <c r="S844" s="17">
        <v>46.688000000000002</v>
      </c>
      <c r="T844" s="17">
        <v>1.4870000000000001</v>
      </c>
      <c r="U844" s="17">
        <v>-4.7500000000000001E-2</v>
      </c>
      <c r="V844" s="17">
        <v>0.93799999999999994</v>
      </c>
      <c r="W844" s="17">
        <v>3668.97651</v>
      </c>
      <c r="X844" s="17">
        <v>2229.5</v>
      </c>
      <c r="Y844" s="17">
        <v>13.77</v>
      </c>
      <c r="Z844" s="17">
        <v>-5.5</v>
      </c>
    </row>
    <row r="845" spans="1:26" x14ac:dyDescent="0.2">
      <c r="A845" s="27">
        <v>44433</v>
      </c>
      <c r="B845" s="17">
        <v>452.60399999999998</v>
      </c>
      <c r="C845" s="14">
        <v>2.1</v>
      </c>
      <c r="D845" s="17">
        <v>311</v>
      </c>
      <c r="E845" s="17">
        <v>12.778</v>
      </c>
      <c r="F845" s="17">
        <v>20.565000000000001</v>
      </c>
      <c r="G845" s="17">
        <v>56.887</v>
      </c>
      <c r="H845" s="17">
        <v>111.023</v>
      </c>
      <c r="I845" s="17">
        <v>236.25399999999999</v>
      </c>
      <c r="J845" s="17">
        <v>1702.5</v>
      </c>
      <c r="K845" s="17">
        <v>20</v>
      </c>
      <c r="L845" s="17">
        <v>0.21149999999999999</v>
      </c>
      <c r="M845" s="17">
        <v>-5.56</v>
      </c>
      <c r="N845" s="17">
        <v>110.9101</v>
      </c>
      <c r="O845" s="17">
        <v>7798</v>
      </c>
      <c r="P845" s="17">
        <v>1261.5</v>
      </c>
      <c r="Q845" s="17">
        <v>-0.158</v>
      </c>
      <c r="R845" s="17">
        <v>2631.2919999999999</v>
      </c>
      <c r="S845" s="17">
        <v>48.395000000000003</v>
      </c>
      <c r="T845" s="17">
        <v>1.42</v>
      </c>
      <c r="U845" s="17">
        <v>-5.5800000000000002E-2</v>
      </c>
      <c r="V845" s="17">
        <v>0.88300000000000001</v>
      </c>
      <c r="W845" s="17">
        <v>3936.0053499999999</v>
      </c>
      <c r="X845" s="17">
        <v>2042.8</v>
      </c>
      <c r="Y845" s="17">
        <v>14.045</v>
      </c>
      <c r="Z845" s="17">
        <v>-5.415</v>
      </c>
    </row>
    <row r="846" spans="1:26" x14ac:dyDescent="0.2">
      <c r="A846" s="27">
        <v>44432</v>
      </c>
      <c r="B846" s="17">
        <v>458.33800000000002</v>
      </c>
      <c r="C846" s="14">
        <v>2.11</v>
      </c>
      <c r="D846" s="17">
        <v>321.55</v>
      </c>
      <c r="E846" s="17">
        <v>12.72</v>
      </c>
      <c r="F846" s="17">
        <v>20.475000000000001</v>
      </c>
      <c r="G846" s="17">
        <v>56.02</v>
      </c>
      <c r="H846" s="17">
        <v>100.143</v>
      </c>
      <c r="I846" s="17">
        <v>203.24700000000001</v>
      </c>
      <c r="J846" s="17">
        <v>1710</v>
      </c>
      <c r="K846" s="17">
        <v>20</v>
      </c>
      <c r="L846" s="17">
        <v>0.26550000000000001</v>
      </c>
      <c r="M846" s="17">
        <v>-5.5170000000000003</v>
      </c>
      <c r="N846" s="17">
        <v>108.1844</v>
      </c>
      <c r="O846" s="17">
        <v>7780</v>
      </c>
      <c r="P846" s="17">
        <v>1276.5</v>
      </c>
      <c r="Q846" s="17">
        <v>1.6519999999999999</v>
      </c>
      <c r="R846" s="17">
        <v>2639</v>
      </c>
      <c r="S846" s="17">
        <v>47.844999999999999</v>
      </c>
      <c r="T846" s="17">
        <v>1.4750000000000001</v>
      </c>
      <c r="U846" s="17">
        <v>-5.5E-2</v>
      </c>
      <c r="V846" s="17">
        <v>0.79700000000000004</v>
      </c>
      <c r="W846" s="17">
        <v>2843.0184100000001</v>
      </c>
      <c r="X846" s="17">
        <v>2318.1999999999998</v>
      </c>
      <c r="Y846" s="17">
        <v>14.06</v>
      </c>
      <c r="Z846" s="17">
        <v>-5.32</v>
      </c>
    </row>
    <row r="847" spans="1:26" x14ac:dyDescent="0.2">
      <c r="A847" s="27">
        <v>44431</v>
      </c>
      <c r="B847" s="17">
        <v>467.75299999999999</v>
      </c>
      <c r="C847" s="14">
        <v>2</v>
      </c>
      <c r="D847" s="17">
        <v>316.71800000000002</v>
      </c>
      <c r="E847" s="17">
        <v>13.6</v>
      </c>
      <c r="F847" s="17">
        <v>20.55</v>
      </c>
      <c r="G847" s="17">
        <v>56</v>
      </c>
      <c r="H847" s="17">
        <v>96.5</v>
      </c>
      <c r="I847" s="17">
        <v>91</v>
      </c>
      <c r="J847" s="17">
        <v>1687.75</v>
      </c>
      <c r="K847" s="17">
        <v>23</v>
      </c>
      <c r="L847" s="17">
        <v>0.32479999999999998</v>
      </c>
      <c r="M847" s="17">
        <v>-5.7850000000000001</v>
      </c>
      <c r="N847" s="17">
        <v>108.9376</v>
      </c>
      <c r="O847" s="17">
        <v>7920</v>
      </c>
      <c r="P847" s="17">
        <v>1263</v>
      </c>
      <c r="Q847" s="17">
        <v>3.875</v>
      </c>
      <c r="R847" s="17">
        <v>2698</v>
      </c>
      <c r="S847" s="17">
        <v>49.747999999999998</v>
      </c>
      <c r="T847" s="17">
        <v>1.4550000000000001</v>
      </c>
      <c r="U847" s="17">
        <v>-6.7199999999999996E-2</v>
      </c>
      <c r="V847" s="17">
        <v>0.86199999999999999</v>
      </c>
      <c r="W847" s="17">
        <v>2875.97739</v>
      </c>
      <c r="X847" s="17">
        <v>2284.1999999999998</v>
      </c>
      <c r="Y847" s="17">
        <v>14.07</v>
      </c>
      <c r="Z847" s="17">
        <v>-5.4480000000000004</v>
      </c>
    </row>
    <row r="848" spans="1:26" x14ac:dyDescent="0.2">
      <c r="A848" s="27">
        <v>44428</v>
      </c>
      <c r="B848" s="17">
        <v>457.69200000000001</v>
      </c>
      <c r="C848" s="14">
        <v>1.8</v>
      </c>
      <c r="D848" s="17">
        <v>306.89499999999998</v>
      </c>
      <c r="E848" s="17">
        <v>14.11</v>
      </c>
      <c r="F848" s="17">
        <v>21.292000000000002</v>
      </c>
      <c r="G848" s="17">
        <v>56</v>
      </c>
      <c r="H848" s="17">
        <v>128</v>
      </c>
      <c r="I848" s="17">
        <v>126.252</v>
      </c>
      <c r="J848" s="17">
        <v>1706.25</v>
      </c>
      <c r="K848" s="17">
        <v>25</v>
      </c>
      <c r="L848" s="17">
        <v>0.3075</v>
      </c>
      <c r="M848" s="17">
        <v>-5.9850000000000003</v>
      </c>
      <c r="N848" s="17">
        <v>111.71867</v>
      </c>
      <c r="O848" s="17">
        <v>8013</v>
      </c>
      <c r="P848" s="17">
        <v>1244.5</v>
      </c>
      <c r="Q848" s="17">
        <v>3.347</v>
      </c>
      <c r="R848" s="17">
        <v>2757.625</v>
      </c>
      <c r="S848" s="17">
        <v>51.037999999999997</v>
      </c>
      <c r="T848" s="17">
        <v>1.5</v>
      </c>
      <c r="U848" s="17">
        <v>-3.9699999999999999E-2</v>
      </c>
      <c r="V848" s="17">
        <v>0.873</v>
      </c>
      <c r="W848" s="17">
        <v>3298.9503399999999</v>
      </c>
      <c r="X848" s="17">
        <v>2538.3000000000002</v>
      </c>
      <c r="Y848" s="17">
        <v>14.225</v>
      </c>
      <c r="Z848" s="17">
        <v>-5.65</v>
      </c>
    </row>
    <row r="849" spans="1:26" x14ac:dyDescent="0.2">
      <c r="A849" s="27">
        <v>44427</v>
      </c>
      <c r="B849" s="17">
        <v>484.464</v>
      </c>
      <c r="C849" s="14">
        <v>1.9950000000000001</v>
      </c>
      <c r="D849" s="17">
        <v>329.5</v>
      </c>
      <c r="E849" s="17">
        <v>13.577</v>
      </c>
      <c r="F849" s="17">
        <v>21.661999999999999</v>
      </c>
      <c r="G849" s="17">
        <v>56</v>
      </c>
      <c r="H849" s="17">
        <v>115.55</v>
      </c>
      <c r="I849" s="17">
        <v>176.749</v>
      </c>
      <c r="J849" s="17">
        <v>1734.5</v>
      </c>
      <c r="K849" s="17">
        <v>20</v>
      </c>
      <c r="L849" s="17">
        <v>0.35620000000000002</v>
      </c>
      <c r="M849" s="17">
        <v>-6.0949999999999998</v>
      </c>
      <c r="N849" s="17">
        <v>111.27972</v>
      </c>
      <c r="O849" s="17">
        <v>7720</v>
      </c>
      <c r="P849" s="17">
        <v>1263.5</v>
      </c>
      <c r="Q849" s="17">
        <v>4.4119999999999999</v>
      </c>
      <c r="R849" s="17">
        <v>2683.5</v>
      </c>
      <c r="S849" s="17">
        <v>47.232999999999997</v>
      </c>
      <c r="T849" s="17">
        <v>1.6</v>
      </c>
      <c r="U849" s="17">
        <v>-0.04</v>
      </c>
      <c r="V849" s="17">
        <v>0.87</v>
      </c>
      <c r="W849" s="17">
        <v>4536.97271</v>
      </c>
      <c r="X849" s="17">
        <v>2409.3000000000002</v>
      </c>
      <c r="Y849" s="17">
        <v>14.455</v>
      </c>
      <c r="Z849" s="17">
        <v>-5.74</v>
      </c>
    </row>
    <row r="850" spans="1:26" x14ac:dyDescent="0.2">
      <c r="A850" s="27">
        <v>44426</v>
      </c>
      <c r="B850" s="17">
        <v>446.89499999999998</v>
      </c>
      <c r="C850" s="14">
        <v>1.95</v>
      </c>
      <c r="D850" s="17">
        <v>322.77499999999998</v>
      </c>
      <c r="E850" s="17">
        <v>12.709</v>
      </c>
      <c r="F850" s="17">
        <v>21.052</v>
      </c>
      <c r="G850" s="17">
        <v>55.274999999999999</v>
      </c>
      <c r="H850" s="17">
        <v>106</v>
      </c>
      <c r="I850" s="17">
        <v>159.249</v>
      </c>
      <c r="J850" s="17">
        <v>1672.5</v>
      </c>
      <c r="K850" s="17">
        <v>20</v>
      </c>
      <c r="L850" s="17">
        <v>0.36620000000000003</v>
      </c>
      <c r="M850" s="17">
        <v>-5.6929999999999996</v>
      </c>
      <c r="N850" s="17">
        <v>103.00255</v>
      </c>
      <c r="O850" s="17">
        <v>7639.5</v>
      </c>
      <c r="P850" s="17">
        <v>1219.0999999999999</v>
      </c>
      <c r="Q850" s="17">
        <v>3.2930000000000001</v>
      </c>
      <c r="R850" s="17">
        <v>2688.8620000000001</v>
      </c>
      <c r="S850" s="17">
        <v>48.384999999999998</v>
      </c>
      <c r="T850" s="17">
        <v>1.4379999999999999</v>
      </c>
      <c r="U850" s="17">
        <v>-4.3999999999999997E-2</v>
      </c>
      <c r="V850" s="17">
        <v>0.80300000000000005</v>
      </c>
      <c r="W850" s="17">
        <v>4704.5904</v>
      </c>
      <c r="X850" s="17">
        <v>2315.3000000000002</v>
      </c>
      <c r="Y850" s="17">
        <v>14.045</v>
      </c>
      <c r="Z850" s="17">
        <v>-5.6</v>
      </c>
    </row>
    <row r="851" spans="1:26" x14ac:dyDescent="0.2">
      <c r="A851" s="27">
        <v>44425</v>
      </c>
      <c r="B851" s="17">
        <v>444.79</v>
      </c>
      <c r="C851" s="14">
        <v>1.75</v>
      </c>
      <c r="D851" s="17">
        <v>327.39299999999997</v>
      </c>
      <c r="E851" s="17">
        <v>12.997</v>
      </c>
      <c r="F851" s="17">
        <v>21.027999999999999</v>
      </c>
      <c r="G851" s="17">
        <v>53</v>
      </c>
      <c r="H851" s="17">
        <v>102.31</v>
      </c>
      <c r="I851" s="17">
        <v>163.751</v>
      </c>
      <c r="J851" s="17">
        <v>1689</v>
      </c>
      <c r="K851" s="17">
        <v>20</v>
      </c>
      <c r="L851" s="17">
        <v>0.37769999999999998</v>
      </c>
      <c r="M851" s="17">
        <v>-5.8280000000000003</v>
      </c>
      <c r="N851" s="17">
        <v>103.70855</v>
      </c>
      <c r="O851" s="17">
        <v>7611.8</v>
      </c>
      <c r="P851" s="17">
        <v>1225.0999999999999</v>
      </c>
      <c r="Q851" s="17">
        <v>5.8</v>
      </c>
      <c r="R851" s="17">
        <v>2673.55</v>
      </c>
      <c r="S851" s="17">
        <v>47.854999999999997</v>
      </c>
      <c r="T851" s="17">
        <v>1.4019999999999999</v>
      </c>
      <c r="U851" s="17">
        <v>-5.5E-2</v>
      </c>
      <c r="V851" s="17">
        <v>0.82099999999999995</v>
      </c>
      <c r="W851" s="17">
        <v>4342.9575500000001</v>
      </c>
      <c r="X851" s="17">
        <v>2116.1999999999998</v>
      </c>
      <c r="Y851" s="17">
        <v>14.04</v>
      </c>
      <c r="Z851" s="17">
        <v>-5.3689999999999998</v>
      </c>
    </row>
    <row r="852" spans="1:26" x14ac:dyDescent="0.2">
      <c r="A852" s="27">
        <v>44424</v>
      </c>
      <c r="B852" s="17">
        <v>443.79700000000003</v>
      </c>
      <c r="C852" s="14">
        <v>1.5</v>
      </c>
      <c r="D852" s="17">
        <v>325.26499999999999</v>
      </c>
      <c r="E852" s="17">
        <v>12.914999999999999</v>
      </c>
      <c r="F852" s="17">
        <v>21.35</v>
      </c>
      <c r="G852" s="17">
        <v>51.284999999999997</v>
      </c>
      <c r="H852" s="17">
        <v>96.988</v>
      </c>
      <c r="I852" s="17">
        <v>129.25200000000001</v>
      </c>
      <c r="J852" s="17">
        <v>1652.5</v>
      </c>
      <c r="K852" s="17">
        <v>12</v>
      </c>
      <c r="L852" s="17">
        <v>0.44369999999999998</v>
      </c>
      <c r="M852" s="17">
        <v>-6.0049999999999999</v>
      </c>
      <c r="N852" s="17">
        <v>103.55708</v>
      </c>
      <c r="O852" s="17">
        <v>7680</v>
      </c>
      <c r="P852" s="17">
        <v>1223.9000000000001</v>
      </c>
      <c r="Q852" s="17">
        <v>6</v>
      </c>
      <c r="R852" s="17">
        <v>2715.413</v>
      </c>
      <c r="S852" s="17">
        <v>47.125</v>
      </c>
      <c r="T852" s="17">
        <v>1.3029999999999999</v>
      </c>
      <c r="U852" s="17">
        <v>-8.6199999999999999E-2</v>
      </c>
      <c r="V852" s="17">
        <v>0.89300000000000002</v>
      </c>
      <c r="W852" s="17">
        <v>4782.5635599999996</v>
      </c>
      <c r="X852" s="17">
        <v>2216.4</v>
      </c>
      <c r="Y852" s="17">
        <v>14.09</v>
      </c>
      <c r="Z852" s="17">
        <v>-5.25</v>
      </c>
    </row>
    <row r="853" spans="1:26" x14ac:dyDescent="0.2">
      <c r="A853" s="27">
        <v>44421</v>
      </c>
      <c r="B853" s="17">
        <v>434.79399999999998</v>
      </c>
      <c r="C853" s="14">
        <v>1.35</v>
      </c>
      <c r="D853" s="17">
        <v>341.94</v>
      </c>
      <c r="E853" s="17">
        <v>13.048</v>
      </c>
      <c r="F853" s="17">
        <v>21.5</v>
      </c>
      <c r="G853" s="17">
        <v>50.04</v>
      </c>
      <c r="H853" s="17">
        <v>90.263000000000005</v>
      </c>
      <c r="I853" s="17">
        <v>60.496000000000002</v>
      </c>
      <c r="J853" s="17">
        <v>1651.25</v>
      </c>
      <c r="K853" s="17">
        <v>-5</v>
      </c>
      <c r="L853" s="17">
        <v>0.39600000000000002</v>
      </c>
      <c r="M853" s="17">
        <v>-6.23</v>
      </c>
      <c r="N853" s="17">
        <v>106.41945</v>
      </c>
      <c r="O853" s="17">
        <v>7810.5</v>
      </c>
      <c r="P853" s="17">
        <v>1254.3</v>
      </c>
      <c r="Q853" s="17">
        <v>5.4450000000000003</v>
      </c>
      <c r="R853" s="17">
        <v>2781.75</v>
      </c>
      <c r="S853" s="17">
        <v>49.777999999999999</v>
      </c>
      <c r="T853" s="17">
        <v>1.36</v>
      </c>
      <c r="U853" s="17">
        <v>-6.6500000000000004E-2</v>
      </c>
      <c r="V853" s="17">
        <v>1.042</v>
      </c>
      <c r="W853" s="17">
        <v>2781.98227</v>
      </c>
      <c r="X853" s="17">
        <v>2018.3</v>
      </c>
      <c r="Y853" s="17">
        <v>14.321</v>
      </c>
      <c r="Z853" s="17">
        <v>-5.32</v>
      </c>
    </row>
    <row r="854" spans="1:26" x14ac:dyDescent="0.2">
      <c r="A854" s="27">
        <v>44420</v>
      </c>
      <c r="B854" s="17">
        <v>443.36099999999999</v>
      </c>
      <c r="C854" s="14">
        <v>1.27</v>
      </c>
      <c r="D854" s="17">
        <v>331.37299999999999</v>
      </c>
      <c r="E854" s="17">
        <v>12.95</v>
      </c>
      <c r="F854" s="17">
        <v>21.475000000000001</v>
      </c>
      <c r="G854" s="17">
        <v>50.99</v>
      </c>
      <c r="H854" s="17">
        <v>100.185</v>
      </c>
      <c r="I854" s="17">
        <v>123.501</v>
      </c>
      <c r="J854" s="17">
        <v>1662.5</v>
      </c>
      <c r="K854" s="17">
        <v>-5</v>
      </c>
      <c r="L854" s="17">
        <v>0.39429999999999998</v>
      </c>
      <c r="M854" s="17">
        <v>-6.4950000000000001</v>
      </c>
      <c r="N854" s="17">
        <v>107.48689</v>
      </c>
      <c r="O854" s="17">
        <v>7617.3</v>
      </c>
      <c r="P854" s="17">
        <v>1263.8</v>
      </c>
      <c r="Q854" s="17">
        <v>5</v>
      </c>
      <c r="R854" s="17">
        <v>2706.7280000000001</v>
      </c>
      <c r="S854" s="17">
        <v>48.55</v>
      </c>
      <c r="T854" s="17">
        <v>1.375</v>
      </c>
      <c r="U854" s="17">
        <v>-5.8200000000000002E-2</v>
      </c>
      <c r="V854" s="17">
        <v>1.042</v>
      </c>
      <c r="W854" s="17">
        <v>3754.9594299999999</v>
      </c>
      <c r="X854" s="17">
        <v>2018.3</v>
      </c>
      <c r="Y854" s="17">
        <v>14.515000000000001</v>
      </c>
      <c r="Z854" s="17">
        <v>-5.48</v>
      </c>
    </row>
    <row r="855" spans="1:26" x14ac:dyDescent="0.2">
      <c r="A855" s="27">
        <v>44419</v>
      </c>
      <c r="B855" s="17">
        <v>436.18900000000002</v>
      </c>
      <c r="C855" s="14">
        <v>1.2949999999999999</v>
      </c>
      <c r="D855" s="17">
        <v>314.625</v>
      </c>
      <c r="E855" s="17">
        <v>12.313000000000001</v>
      </c>
      <c r="F855" s="17">
        <v>20.824999999999999</v>
      </c>
      <c r="G855" s="17">
        <v>49.338000000000001</v>
      </c>
      <c r="H855" s="17">
        <v>112</v>
      </c>
      <c r="I855" s="17">
        <v>128.999</v>
      </c>
      <c r="J855" s="17">
        <v>1631.25</v>
      </c>
      <c r="K855" s="17">
        <v>6</v>
      </c>
      <c r="L855" s="17">
        <v>0.32400000000000001</v>
      </c>
      <c r="M855" s="17">
        <v>-6.18</v>
      </c>
      <c r="N855" s="17">
        <v>104.04985000000001</v>
      </c>
      <c r="O855" s="17">
        <v>7620.5</v>
      </c>
      <c r="P855" s="17">
        <v>1187.4000000000001</v>
      </c>
      <c r="Q855" s="17">
        <v>6</v>
      </c>
      <c r="R855" s="17">
        <v>2760.877</v>
      </c>
      <c r="S855" s="17">
        <v>48.8</v>
      </c>
      <c r="T855" s="17">
        <v>1.4750000000000001</v>
      </c>
      <c r="U855" s="17">
        <v>-7.0000000000000007E-2</v>
      </c>
      <c r="V855" s="17">
        <v>1.089</v>
      </c>
      <c r="W855" s="17">
        <v>3457.0314199999998</v>
      </c>
      <c r="X855" s="17">
        <v>2068.4</v>
      </c>
      <c r="Y855" s="17">
        <v>14.07</v>
      </c>
      <c r="Z855" s="17">
        <v>-5.3369999999999997</v>
      </c>
    </row>
    <row r="856" spans="1:26" x14ac:dyDescent="0.2">
      <c r="A856" s="27">
        <v>44418</v>
      </c>
      <c r="B856" s="17">
        <v>435.10300000000001</v>
      </c>
      <c r="C856" s="14">
        <v>1.35</v>
      </c>
      <c r="D856" s="17">
        <v>312.26299999999998</v>
      </c>
      <c r="E856" s="17">
        <v>12.65</v>
      </c>
      <c r="F856" s="17">
        <v>19.585000000000001</v>
      </c>
      <c r="G856" s="17">
        <v>44.991999999999997</v>
      </c>
      <c r="H856" s="17">
        <v>114.148</v>
      </c>
      <c r="I856" s="17">
        <v>299.75200000000001</v>
      </c>
      <c r="J856" s="17">
        <v>1635.5</v>
      </c>
      <c r="K856" s="17">
        <v>-57</v>
      </c>
      <c r="L856" s="17">
        <v>0.31169999999999998</v>
      </c>
      <c r="M856" s="17">
        <v>-6.25</v>
      </c>
      <c r="N856" s="17">
        <v>103.24</v>
      </c>
      <c r="O856" s="17">
        <v>7741</v>
      </c>
      <c r="P856" s="17">
        <v>1186.5</v>
      </c>
      <c r="Q856" s="17">
        <v>6.7779999999999996</v>
      </c>
      <c r="R856" s="17">
        <v>2781.337</v>
      </c>
      <c r="S856" s="17">
        <v>48.787999999999997</v>
      </c>
      <c r="T856" s="17">
        <v>1.425</v>
      </c>
      <c r="U856" s="17">
        <v>-7.5800000000000006E-2</v>
      </c>
      <c r="V856" s="17">
        <v>1.1220000000000001</v>
      </c>
      <c r="W856" s="17">
        <v>4663.5435200000002</v>
      </c>
      <c r="X856" s="17">
        <v>2122.9</v>
      </c>
      <c r="Y856" s="17">
        <v>14.06</v>
      </c>
      <c r="Z856" s="17">
        <v>-5.36</v>
      </c>
    </row>
    <row r="857" spans="1:26" x14ac:dyDescent="0.2">
      <c r="A857" s="27">
        <v>44417</v>
      </c>
      <c r="B857" s="17">
        <v>441.49799999999999</v>
      </c>
      <c r="C857" s="14">
        <v>1.425</v>
      </c>
      <c r="D857" s="17">
        <v>322.04300000000001</v>
      </c>
      <c r="E857" s="17">
        <v>13.217000000000001</v>
      </c>
      <c r="F857" s="17">
        <v>19.5</v>
      </c>
      <c r="G857" s="17">
        <v>42.991999999999997</v>
      </c>
      <c r="H857" s="17">
        <v>103.548</v>
      </c>
      <c r="I857" s="17">
        <v>198.50299999999999</v>
      </c>
      <c r="J857" s="17">
        <v>1657.75</v>
      </c>
      <c r="K857" s="17">
        <v>-57</v>
      </c>
      <c r="L857" s="17">
        <v>0.2722</v>
      </c>
      <c r="M857" s="17">
        <v>-6.25</v>
      </c>
      <c r="N857" s="17">
        <v>101.48045</v>
      </c>
      <c r="O857" s="17">
        <v>7810</v>
      </c>
      <c r="P857" s="17">
        <v>1188</v>
      </c>
      <c r="Q857" s="17">
        <v>8.25</v>
      </c>
      <c r="R857" s="17">
        <v>2866.835</v>
      </c>
      <c r="S857" s="17">
        <v>49</v>
      </c>
      <c r="T857" s="17">
        <v>1.28</v>
      </c>
      <c r="U857" s="17">
        <v>-8.3299999999999999E-2</v>
      </c>
      <c r="V857" s="17">
        <v>1.113</v>
      </c>
      <c r="W857" s="17">
        <v>3065.4913299999998</v>
      </c>
      <c r="X857" s="17">
        <v>2050</v>
      </c>
      <c r="Y857" s="17">
        <v>14.327</v>
      </c>
      <c r="Z857" s="17">
        <v>-5.1980000000000004</v>
      </c>
    </row>
    <row r="858" spans="1:26" x14ac:dyDescent="0.2">
      <c r="A858" s="27">
        <v>44414</v>
      </c>
      <c r="B858" s="17">
        <v>434.91300000000001</v>
      </c>
      <c r="C858" s="14">
        <v>1.4850000000000001</v>
      </c>
      <c r="D858" s="17">
        <v>318.113</v>
      </c>
      <c r="E858" s="17">
        <v>12.773</v>
      </c>
      <c r="F858" s="17">
        <v>19.527999999999999</v>
      </c>
      <c r="G858" s="17">
        <v>38.96</v>
      </c>
      <c r="H858" s="17">
        <v>99</v>
      </c>
      <c r="I858" s="17">
        <v>131.50200000000001</v>
      </c>
      <c r="J858" s="17">
        <v>1680</v>
      </c>
      <c r="K858" s="17">
        <v>-57</v>
      </c>
      <c r="L858" s="17">
        <v>0.42730000000000001</v>
      </c>
      <c r="M858" s="17">
        <v>-6.415</v>
      </c>
      <c r="N858" s="17">
        <v>97.50385</v>
      </c>
      <c r="O858" s="17">
        <v>7892.5</v>
      </c>
      <c r="P858" s="17">
        <v>1181.5</v>
      </c>
      <c r="Q858" s="17">
        <v>8.6579999999999995</v>
      </c>
      <c r="R858" s="17">
        <v>2907.663</v>
      </c>
      <c r="S858" s="17">
        <v>46.234999999999999</v>
      </c>
      <c r="T858" s="17">
        <v>1.2929999999999999</v>
      </c>
      <c r="U858" s="17">
        <v>-7.4499999999999997E-2</v>
      </c>
      <c r="V858" s="17">
        <v>1.0620000000000001</v>
      </c>
      <c r="W858" s="17">
        <v>3385.0104099999999</v>
      </c>
      <c r="X858" s="17">
        <v>2007.1</v>
      </c>
      <c r="Y858" s="17">
        <v>14.489000000000001</v>
      </c>
      <c r="Z858" s="17">
        <v>-5.15</v>
      </c>
    </row>
    <row r="859" spans="1:26" x14ac:dyDescent="0.2">
      <c r="A859" s="27">
        <v>44413</v>
      </c>
      <c r="B859" s="17">
        <v>441.40600000000001</v>
      </c>
      <c r="C859" s="14">
        <v>1.365</v>
      </c>
      <c r="D859" s="17">
        <v>310</v>
      </c>
      <c r="E859" s="17">
        <v>12.75</v>
      </c>
      <c r="F859" s="17">
        <v>19.622</v>
      </c>
      <c r="G859" s="17">
        <v>39.052</v>
      </c>
      <c r="H859" s="17">
        <v>102.33799999999999</v>
      </c>
      <c r="I859" s="17">
        <v>156.49799999999999</v>
      </c>
      <c r="J859" s="17">
        <v>1705.5</v>
      </c>
      <c r="K859" s="17">
        <v>-57</v>
      </c>
      <c r="L859" s="17">
        <v>0.31830000000000003</v>
      </c>
      <c r="M859" s="17">
        <v>-6.7119999999999997</v>
      </c>
      <c r="N859" s="17">
        <v>97.79795</v>
      </c>
      <c r="O859" s="17">
        <v>7465</v>
      </c>
      <c r="P859" s="17">
        <v>1181.5</v>
      </c>
      <c r="Q859" s="17">
        <v>8.5</v>
      </c>
      <c r="R859" s="17">
        <v>2689.9949999999999</v>
      </c>
      <c r="S859" s="17">
        <v>52.145000000000003</v>
      </c>
      <c r="T859" s="17">
        <v>1.403</v>
      </c>
      <c r="U859" s="17">
        <v>-0.11</v>
      </c>
      <c r="V859" s="17">
        <v>1.052</v>
      </c>
      <c r="W859" s="17">
        <v>3415.98551</v>
      </c>
      <c r="X859" s="17">
        <v>2044.7</v>
      </c>
      <c r="Y859" s="17">
        <v>14.64</v>
      </c>
      <c r="Z859" s="17">
        <v>-5.17</v>
      </c>
    </row>
    <row r="860" spans="1:26" x14ac:dyDescent="0.2">
      <c r="A860" s="27">
        <v>44412</v>
      </c>
      <c r="B860" s="17">
        <v>432.08600000000001</v>
      </c>
      <c r="C860" s="14">
        <v>1.45</v>
      </c>
      <c r="D860" s="17">
        <v>323.005</v>
      </c>
      <c r="E860" s="17">
        <v>12.5</v>
      </c>
      <c r="F860" s="17">
        <v>19</v>
      </c>
      <c r="G860" s="17">
        <v>34.488</v>
      </c>
      <c r="H860" s="17">
        <v>86.903000000000006</v>
      </c>
      <c r="I860" s="17">
        <v>84</v>
      </c>
      <c r="J860" s="17">
        <v>1632.5</v>
      </c>
      <c r="K860" s="17">
        <v>-35</v>
      </c>
      <c r="L860" s="17">
        <v>0.20569999999999999</v>
      </c>
      <c r="M860" s="17">
        <v>-7.33</v>
      </c>
      <c r="N860" s="17">
        <v>93.350009999999997</v>
      </c>
      <c r="O860" s="17">
        <v>7502.5</v>
      </c>
      <c r="P860" s="17">
        <v>1134.4000000000001</v>
      </c>
      <c r="Q860" s="17">
        <v>7.1379999999999999</v>
      </c>
      <c r="R860" s="17">
        <v>2648.75</v>
      </c>
      <c r="S860" s="17">
        <v>45.83</v>
      </c>
      <c r="T860" s="17">
        <v>1.2749999999999999</v>
      </c>
      <c r="U860" s="17">
        <v>-0.113</v>
      </c>
      <c r="V860" s="17">
        <v>1.008</v>
      </c>
      <c r="W860" s="17">
        <v>3333.4354600000001</v>
      </c>
      <c r="X860" s="17">
        <v>1932.7</v>
      </c>
      <c r="Y860" s="17">
        <v>13.975</v>
      </c>
      <c r="Z860" s="17">
        <v>-5.08</v>
      </c>
    </row>
    <row r="861" spans="1:26" x14ac:dyDescent="0.2">
      <c r="A861" s="27">
        <v>44411</v>
      </c>
      <c r="B861" s="17">
        <v>406.03</v>
      </c>
      <c r="C861" s="14">
        <v>1.35</v>
      </c>
      <c r="D861" s="17">
        <v>330</v>
      </c>
      <c r="E861" s="17">
        <v>11.26</v>
      </c>
      <c r="F861" s="17">
        <v>18.405000000000001</v>
      </c>
      <c r="G861" s="17">
        <v>36.920999999999999</v>
      </c>
      <c r="H861" s="17">
        <v>82.18</v>
      </c>
      <c r="I861" s="17">
        <v>124.254</v>
      </c>
      <c r="J861" s="17">
        <v>1628.75</v>
      </c>
      <c r="K861" s="17">
        <v>-22</v>
      </c>
      <c r="L861" s="17">
        <v>0.20849999999999999</v>
      </c>
      <c r="M861" s="17">
        <v>-7.9950000000000001</v>
      </c>
      <c r="N861" s="17">
        <v>92.75</v>
      </c>
      <c r="O861" s="17">
        <v>7520</v>
      </c>
      <c r="P861" s="17">
        <v>1125.8</v>
      </c>
      <c r="Q861" s="17">
        <v>4.5</v>
      </c>
      <c r="R861" s="17">
        <v>2641.567</v>
      </c>
      <c r="S861" s="17">
        <v>48.594999999999999</v>
      </c>
      <c r="T861" s="17">
        <v>1.4</v>
      </c>
      <c r="U861" s="17">
        <v>-7.2800000000000004E-2</v>
      </c>
      <c r="V861" s="17">
        <v>0.998</v>
      </c>
      <c r="W861" s="17">
        <v>3204.4984300000001</v>
      </c>
      <c r="X861" s="17">
        <v>2165.8000000000002</v>
      </c>
      <c r="Y861" s="17">
        <v>14.19</v>
      </c>
      <c r="Z861" s="17">
        <v>-5.18</v>
      </c>
    </row>
    <row r="862" spans="1:26" x14ac:dyDescent="0.2">
      <c r="A862" s="27">
        <v>44410</v>
      </c>
      <c r="B862" s="17">
        <v>415.721</v>
      </c>
      <c r="C862" s="14">
        <v>1.42</v>
      </c>
      <c r="D862" s="17">
        <v>333</v>
      </c>
      <c r="E862" s="17">
        <v>12.477</v>
      </c>
      <c r="F862" s="17">
        <v>17.815000000000001</v>
      </c>
      <c r="G862" s="17">
        <v>38.478000000000002</v>
      </c>
      <c r="H862" s="17">
        <v>80.147999999999996</v>
      </c>
      <c r="I862" s="17">
        <v>117.002</v>
      </c>
      <c r="J862" s="17">
        <v>1638.25</v>
      </c>
      <c r="K862" s="17">
        <v>-30</v>
      </c>
      <c r="L862" s="17">
        <v>0.24629999999999999</v>
      </c>
      <c r="M862" s="17">
        <v>-7.9870000000000001</v>
      </c>
      <c r="N862" s="17">
        <v>94.814999999999998</v>
      </c>
      <c r="O862" s="17">
        <v>7654.5</v>
      </c>
      <c r="P862" s="17">
        <v>1109.2</v>
      </c>
      <c r="Q862" s="17">
        <v>5.1020000000000003</v>
      </c>
      <c r="R862" s="17">
        <v>2672.9250000000002</v>
      </c>
      <c r="S862" s="17">
        <v>47.63</v>
      </c>
      <c r="T862" s="17">
        <v>1.4379999999999999</v>
      </c>
      <c r="U862" s="17">
        <v>-3.0099999999999998E-2</v>
      </c>
      <c r="V862" s="17">
        <v>1.0880000000000001</v>
      </c>
      <c r="W862" s="17">
        <v>3276.5204100000001</v>
      </c>
      <c r="X862" s="17">
        <v>2186.3000000000002</v>
      </c>
      <c r="Y862" s="17">
        <v>14.31</v>
      </c>
      <c r="Z862" s="17">
        <v>-5.26</v>
      </c>
    </row>
    <row r="863" spans="1:26" x14ac:dyDescent="0.2">
      <c r="A863" s="27">
        <v>44407</v>
      </c>
      <c r="B863" s="17">
        <v>421.2</v>
      </c>
      <c r="C863" s="14">
        <v>1.4</v>
      </c>
      <c r="D863" s="17">
        <v>346.74</v>
      </c>
      <c r="E863" s="17">
        <v>12.026999999999999</v>
      </c>
      <c r="F863" s="17">
        <v>18</v>
      </c>
      <c r="G863" s="17">
        <v>37.481999999999999</v>
      </c>
      <c r="H863" s="17">
        <v>96.484999999999999</v>
      </c>
      <c r="I863" s="17">
        <v>206.24600000000001</v>
      </c>
      <c r="J863" s="17">
        <v>1675</v>
      </c>
      <c r="K863" s="17">
        <v>-30</v>
      </c>
      <c r="L863" s="17">
        <v>0.217</v>
      </c>
      <c r="M863" s="17">
        <v>-8</v>
      </c>
      <c r="N863" s="17">
        <v>97.112949999999998</v>
      </c>
      <c r="O863" s="17">
        <v>7754</v>
      </c>
      <c r="P863" s="17">
        <v>1151</v>
      </c>
      <c r="Q863" s="17">
        <v>3.0880000000000001</v>
      </c>
      <c r="R863" s="17">
        <v>2719.982</v>
      </c>
      <c r="S863" s="17">
        <v>50.018000000000001</v>
      </c>
      <c r="T863" s="17">
        <v>1.1499999999999999</v>
      </c>
      <c r="U863" s="17">
        <v>-5.5E-2</v>
      </c>
      <c r="V863" s="17">
        <v>1.1259999999999999</v>
      </c>
      <c r="W863" s="17">
        <v>5053.5596800000003</v>
      </c>
      <c r="X863" s="17">
        <v>2360.4</v>
      </c>
      <c r="Y863" s="17">
        <v>14.625</v>
      </c>
      <c r="Z863" s="17">
        <v>-5.37</v>
      </c>
    </row>
    <row r="864" spans="1:26" x14ac:dyDescent="0.2">
      <c r="A864" s="27">
        <v>44406</v>
      </c>
      <c r="B864" s="17">
        <v>424</v>
      </c>
      <c r="C864" s="14">
        <v>1.4650000000000001</v>
      </c>
      <c r="D864" s="17">
        <v>349.5</v>
      </c>
      <c r="E864" s="17">
        <v>11.593</v>
      </c>
      <c r="F864" s="17">
        <v>18.100000000000001</v>
      </c>
      <c r="G864" s="17">
        <v>31.94</v>
      </c>
      <c r="H864" s="17">
        <v>106.363</v>
      </c>
      <c r="I864" s="17">
        <v>91.753</v>
      </c>
      <c r="J864" s="17">
        <v>1703</v>
      </c>
      <c r="K864" s="17">
        <v>-30</v>
      </c>
      <c r="L864" s="17">
        <v>0.32419999999999999</v>
      </c>
      <c r="M864" s="17">
        <v>-7.97</v>
      </c>
      <c r="N864" s="17">
        <v>98.630600000000001</v>
      </c>
      <c r="O864" s="17">
        <v>7705</v>
      </c>
      <c r="P864" s="17">
        <v>1190.5</v>
      </c>
      <c r="Q864" s="17">
        <v>4.258</v>
      </c>
      <c r="R864" s="17">
        <v>2677.19</v>
      </c>
      <c r="S864" s="17">
        <v>49.868000000000002</v>
      </c>
      <c r="T864" s="17">
        <v>1.38</v>
      </c>
      <c r="U864" s="17">
        <v>-0.08</v>
      </c>
      <c r="V864" s="17">
        <v>1.054</v>
      </c>
      <c r="W864" s="17">
        <v>5064.5445499999996</v>
      </c>
      <c r="X864" s="17">
        <v>2358</v>
      </c>
      <c r="Y864" s="17">
        <v>14.98</v>
      </c>
      <c r="Z864" s="17">
        <v>-5.63</v>
      </c>
    </row>
    <row r="865" spans="1:26" x14ac:dyDescent="0.2">
      <c r="A865" s="27">
        <v>44405</v>
      </c>
      <c r="B865" s="17">
        <v>420.04199999999997</v>
      </c>
      <c r="C865" s="14">
        <v>1.665</v>
      </c>
      <c r="D865" s="17">
        <v>346.54</v>
      </c>
      <c r="E865" s="17">
        <v>11.244999999999999</v>
      </c>
      <c r="F865" s="17">
        <v>17.411999999999999</v>
      </c>
      <c r="G865" s="17">
        <v>36.5</v>
      </c>
      <c r="H865" s="17">
        <v>118.57299999999999</v>
      </c>
      <c r="I865" s="17">
        <v>173.49700000000001</v>
      </c>
      <c r="J865" s="17">
        <v>1688.5</v>
      </c>
      <c r="K865" s="17">
        <v>-27</v>
      </c>
      <c r="L865" s="17">
        <v>0.36470000000000002</v>
      </c>
      <c r="M865" s="17">
        <v>-7.7880000000000003</v>
      </c>
      <c r="N865" s="17">
        <v>99.724850000000004</v>
      </c>
      <c r="O865" s="17">
        <v>7706</v>
      </c>
      <c r="P865" s="17">
        <v>1222.5</v>
      </c>
      <c r="Q865" s="17">
        <v>5.54</v>
      </c>
      <c r="R865" s="17">
        <v>2727.6880000000001</v>
      </c>
      <c r="S865" s="17">
        <v>52.274999999999999</v>
      </c>
      <c r="T865" s="17">
        <v>1.3620000000000001</v>
      </c>
      <c r="U865" s="17">
        <v>-4.9000000000000002E-2</v>
      </c>
      <c r="V865" s="17">
        <v>0.98099999999999998</v>
      </c>
      <c r="W865" s="17">
        <v>2640.0762399999999</v>
      </c>
      <c r="X865" s="17">
        <v>2359.5</v>
      </c>
      <c r="Y865" s="17">
        <v>14.4</v>
      </c>
      <c r="Z865" s="17">
        <v>-5.1849999999999996</v>
      </c>
    </row>
    <row r="866" spans="1:26" x14ac:dyDescent="0.2">
      <c r="A866" s="27">
        <v>44404</v>
      </c>
      <c r="B866" s="17">
        <v>426.25200000000001</v>
      </c>
      <c r="C866" s="14">
        <v>1.6</v>
      </c>
      <c r="D866" s="17">
        <v>331</v>
      </c>
      <c r="E866" s="17">
        <v>12.5</v>
      </c>
      <c r="F866" s="17">
        <v>14.625</v>
      </c>
      <c r="G866" s="17">
        <v>33.442999999999998</v>
      </c>
      <c r="H866" s="17">
        <v>110.26300000000001</v>
      </c>
      <c r="I866" s="17">
        <v>134.50200000000001</v>
      </c>
      <c r="J866" s="17">
        <v>1686.5</v>
      </c>
      <c r="K866" s="17">
        <v>-27</v>
      </c>
      <c r="L866" s="17">
        <v>0.29930000000000001</v>
      </c>
      <c r="M866" s="17">
        <v>-8.64</v>
      </c>
      <c r="N866" s="17">
        <v>102.62439999999999</v>
      </c>
      <c r="O866" s="17">
        <v>7601.5</v>
      </c>
      <c r="P866" s="17">
        <v>1219.5</v>
      </c>
      <c r="Q866" s="17">
        <v>5.6050000000000004</v>
      </c>
      <c r="R866" s="17">
        <v>2717.7</v>
      </c>
      <c r="S866" s="17">
        <v>48.53</v>
      </c>
      <c r="T866" s="17">
        <v>1.4</v>
      </c>
      <c r="U866" s="17">
        <v>-1.7999999999999999E-2</v>
      </c>
      <c r="V866" s="17">
        <v>0.98499999999999999</v>
      </c>
      <c r="W866" s="17">
        <v>2286.9873299999999</v>
      </c>
      <c r="X866" s="17">
        <v>2255.1999999999998</v>
      </c>
      <c r="Y866" s="17">
        <v>14.332000000000001</v>
      </c>
      <c r="Z866" s="17">
        <v>-5.1479999999999997</v>
      </c>
    </row>
    <row r="867" spans="1:26" x14ac:dyDescent="0.2">
      <c r="A867" s="27">
        <v>44403</v>
      </c>
      <c r="B867" s="17">
        <v>407.75</v>
      </c>
      <c r="C867" s="14">
        <v>1.6</v>
      </c>
      <c r="D867" s="17">
        <v>314</v>
      </c>
      <c r="E867" s="17">
        <v>12</v>
      </c>
      <c r="F867" s="17">
        <v>14.39</v>
      </c>
      <c r="G867" s="17">
        <v>31.03</v>
      </c>
      <c r="H867" s="17">
        <v>110.11499999999999</v>
      </c>
      <c r="I867" s="17">
        <v>88.253</v>
      </c>
      <c r="J867" s="17">
        <v>1691.5</v>
      </c>
      <c r="K867" s="17">
        <v>-10</v>
      </c>
      <c r="L867" s="17">
        <v>0.29330000000000001</v>
      </c>
      <c r="M867" s="17">
        <v>-8.5679999999999996</v>
      </c>
      <c r="N867" s="17">
        <v>103.87849</v>
      </c>
      <c r="O867" s="17">
        <v>7601</v>
      </c>
      <c r="P867" s="17">
        <v>1238.7</v>
      </c>
      <c r="Q867" s="17">
        <v>5.4880000000000004</v>
      </c>
      <c r="R867" s="17">
        <v>2728.5</v>
      </c>
      <c r="S867" s="17">
        <v>52.05</v>
      </c>
      <c r="T867" s="17">
        <v>1.25</v>
      </c>
      <c r="U867" s="17">
        <v>-7.0000000000000001E-3</v>
      </c>
      <c r="V867" s="17">
        <v>0.94499999999999995</v>
      </c>
      <c r="W867" s="17">
        <v>3748.9323300000001</v>
      </c>
      <c r="X867" s="17">
        <v>2207</v>
      </c>
      <c r="Y867" s="17">
        <v>14.349</v>
      </c>
      <c r="Z867" s="17">
        <v>-5.22</v>
      </c>
    </row>
    <row r="868" spans="1:26" x14ac:dyDescent="0.2">
      <c r="A868" s="27">
        <v>44400</v>
      </c>
      <c r="B868" s="17">
        <v>400.20800000000003</v>
      </c>
      <c r="C868" s="14">
        <v>1.63</v>
      </c>
      <c r="D868" s="17">
        <v>308.32499999999999</v>
      </c>
      <c r="E868" s="17">
        <v>12.175000000000001</v>
      </c>
      <c r="F868" s="17">
        <v>14.503</v>
      </c>
      <c r="G868" s="17">
        <v>30.452000000000002</v>
      </c>
      <c r="H868" s="17">
        <v>109.52500000000001</v>
      </c>
      <c r="I868" s="17">
        <v>154.5</v>
      </c>
      <c r="J868" s="17">
        <v>1695</v>
      </c>
      <c r="K868" s="17">
        <v>0</v>
      </c>
      <c r="L868" s="17">
        <v>0.35099999999999998</v>
      </c>
      <c r="M868" s="17">
        <v>-8.44</v>
      </c>
      <c r="N868" s="17">
        <v>103.46174999999999</v>
      </c>
      <c r="O868" s="17">
        <v>7736</v>
      </c>
      <c r="P868" s="17">
        <v>1247</v>
      </c>
      <c r="Q868" s="17">
        <v>5.25</v>
      </c>
      <c r="R868" s="17">
        <v>2749</v>
      </c>
      <c r="S868" s="17">
        <v>49.755000000000003</v>
      </c>
      <c r="T868" s="17">
        <v>1.325</v>
      </c>
      <c r="U868" s="17">
        <v>-0.02</v>
      </c>
      <c r="V868" s="17">
        <v>0.875</v>
      </c>
      <c r="W868" s="17">
        <v>3628.9984800000002</v>
      </c>
      <c r="X868" s="17">
        <v>2438.4</v>
      </c>
      <c r="Y868" s="17">
        <v>14.305</v>
      </c>
      <c r="Z868" s="17">
        <v>-5.34</v>
      </c>
    </row>
    <row r="869" spans="1:26" x14ac:dyDescent="0.2">
      <c r="A869" s="27">
        <v>44399</v>
      </c>
      <c r="B869" s="17">
        <v>406.18099999999998</v>
      </c>
      <c r="C869" s="14">
        <v>1.75</v>
      </c>
      <c r="D869" s="17">
        <v>300</v>
      </c>
      <c r="E869" s="17">
        <v>12.218</v>
      </c>
      <c r="F869" s="17">
        <v>14.025</v>
      </c>
      <c r="G869" s="17">
        <v>30.114999999999998</v>
      </c>
      <c r="H869" s="17">
        <v>106</v>
      </c>
      <c r="I869" s="17">
        <v>142.999</v>
      </c>
      <c r="J869" s="17">
        <v>1733.75</v>
      </c>
      <c r="K869" s="17">
        <v>0</v>
      </c>
      <c r="L869" s="17">
        <v>0.2455</v>
      </c>
      <c r="M869" s="17">
        <v>-8.25</v>
      </c>
      <c r="N869" s="17">
        <v>104.56565000000001</v>
      </c>
      <c r="O869" s="17">
        <v>7440</v>
      </c>
      <c r="P869" s="17">
        <v>1244.3</v>
      </c>
      <c r="Q869" s="17">
        <v>5.7629999999999999</v>
      </c>
      <c r="R869" s="17">
        <v>2751.25</v>
      </c>
      <c r="S869" s="17">
        <v>52.87</v>
      </c>
      <c r="T869" s="17">
        <v>1.4630000000000001</v>
      </c>
      <c r="U869" s="17">
        <v>-5.6300000000000003E-2</v>
      </c>
      <c r="V869" s="17">
        <v>0.76500000000000001</v>
      </c>
      <c r="W869" s="17">
        <v>3522.0343600000001</v>
      </c>
      <c r="X869" s="17">
        <v>2438.4</v>
      </c>
      <c r="Y869" s="17">
        <v>14.52</v>
      </c>
      <c r="Z869" s="17">
        <v>-5.3449999999999998</v>
      </c>
    </row>
    <row r="870" spans="1:26" x14ac:dyDescent="0.2">
      <c r="A870" s="27">
        <v>44398</v>
      </c>
      <c r="B870" s="17">
        <v>391.036</v>
      </c>
      <c r="C870" s="14">
        <v>1.615</v>
      </c>
      <c r="D870" s="17">
        <v>320.74</v>
      </c>
      <c r="E870" s="17">
        <v>11.7</v>
      </c>
      <c r="F870" s="17">
        <v>13.775</v>
      </c>
      <c r="G870" s="17">
        <v>29.55</v>
      </c>
      <c r="H870" s="17">
        <v>121</v>
      </c>
      <c r="I870" s="17">
        <v>33.503</v>
      </c>
      <c r="J870" s="17">
        <v>1703</v>
      </c>
      <c r="K870" s="17">
        <v>0</v>
      </c>
      <c r="L870" s="17">
        <v>0.45479999999999998</v>
      </c>
      <c r="M870" s="17">
        <v>-8.298</v>
      </c>
      <c r="N870" s="17">
        <v>104.35429000000001</v>
      </c>
      <c r="O870" s="17">
        <v>7498.5</v>
      </c>
      <c r="P870" s="17">
        <v>1223.3</v>
      </c>
      <c r="Q870" s="17">
        <v>5.4729999999999999</v>
      </c>
      <c r="R870" s="17">
        <v>2750.5120000000002</v>
      </c>
      <c r="S870" s="17">
        <v>58.134999999999998</v>
      </c>
      <c r="T870" s="17">
        <v>1.28</v>
      </c>
      <c r="U870" s="17">
        <v>-7.4999999999999997E-2</v>
      </c>
      <c r="V870" s="17">
        <v>0.72499999999999998</v>
      </c>
      <c r="W870" s="17">
        <v>3664.3983899999998</v>
      </c>
      <c r="X870" s="17">
        <v>2438.4</v>
      </c>
      <c r="Y870" s="17">
        <v>14.308999999999999</v>
      </c>
      <c r="Z870" s="17">
        <v>-5.351</v>
      </c>
    </row>
    <row r="871" spans="1:26" x14ac:dyDescent="0.2">
      <c r="A871" s="27">
        <v>44397</v>
      </c>
      <c r="B871" s="17">
        <v>378.06799999999998</v>
      </c>
      <c r="C871" s="14">
        <v>1.415</v>
      </c>
      <c r="D871" s="17">
        <v>322.5</v>
      </c>
      <c r="E871" s="17">
        <v>11.66</v>
      </c>
      <c r="F871" s="17">
        <v>13.375</v>
      </c>
      <c r="G871" s="17">
        <v>26.867999999999999</v>
      </c>
      <c r="H871" s="17">
        <v>130.488</v>
      </c>
      <c r="I871" s="17">
        <v>176.75200000000001</v>
      </c>
      <c r="J871" s="17">
        <v>1700</v>
      </c>
      <c r="K871" s="17">
        <v>-7</v>
      </c>
      <c r="L871" s="17">
        <v>0.50629999999999997</v>
      </c>
      <c r="M871" s="17">
        <v>-8.9719999999999995</v>
      </c>
      <c r="N871" s="17">
        <v>104.1</v>
      </c>
      <c r="O871" s="17">
        <v>7536</v>
      </c>
      <c r="P871" s="17">
        <v>1215.8</v>
      </c>
      <c r="Q871" s="17">
        <v>4.9050000000000002</v>
      </c>
      <c r="R871" s="17">
        <v>2751.7350000000001</v>
      </c>
      <c r="S871" s="17">
        <v>55.472999999999999</v>
      </c>
      <c r="T871" s="17">
        <v>1.2</v>
      </c>
      <c r="U871" s="17">
        <v>-6.8000000000000005E-2</v>
      </c>
      <c r="V871" s="17">
        <v>0.70499999999999996</v>
      </c>
      <c r="W871" s="17">
        <v>3885.9565200000002</v>
      </c>
      <c r="X871" s="17">
        <v>2438.4</v>
      </c>
      <c r="Y871" s="17">
        <v>14.355</v>
      </c>
      <c r="Z871" s="17">
        <v>-5.58</v>
      </c>
    </row>
    <row r="872" spans="1:26" x14ac:dyDescent="0.2">
      <c r="A872" s="27">
        <v>44396</v>
      </c>
      <c r="B872" s="17">
        <v>394.05200000000002</v>
      </c>
      <c r="C872" s="14">
        <v>1.675</v>
      </c>
      <c r="D872" s="17">
        <v>323.06799999999998</v>
      </c>
      <c r="E872" s="17">
        <v>11.75</v>
      </c>
      <c r="F872" s="17">
        <v>13.175000000000001</v>
      </c>
      <c r="G872" s="17">
        <v>28</v>
      </c>
      <c r="H872" s="17">
        <v>130</v>
      </c>
      <c r="I872" s="17">
        <v>243.25399999999999</v>
      </c>
      <c r="J872" s="17">
        <v>1625</v>
      </c>
      <c r="K872" s="17">
        <v>-5</v>
      </c>
      <c r="L872" s="17">
        <v>0.43869999999999998</v>
      </c>
      <c r="M872" s="17">
        <v>-8.9600000000000009</v>
      </c>
      <c r="N872" s="17">
        <v>104.17415</v>
      </c>
      <c r="O872" s="17">
        <v>7568.5</v>
      </c>
      <c r="P872" s="17">
        <v>1196.5</v>
      </c>
      <c r="Q872" s="17">
        <v>5.74</v>
      </c>
      <c r="R872" s="17">
        <v>2760.4749999999999</v>
      </c>
      <c r="S872" s="17">
        <v>56</v>
      </c>
      <c r="T872" s="17">
        <v>1.113</v>
      </c>
      <c r="U872" s="17">
        <v>-4.6199999999999998E-2</v>
      </c>
      <c r="V872" s="17">
        <v>0.753</v>
      </c>
      <c r="W872" s="17">
        <v>3758.3925399999998</v>
      </c>
      <c r="X872" s="17">
        <v>2463.6</v>
      </c>
      <c r="Y872" s="17">
        <v>14.365</v>
      </c>
      <c r="Z872" s="17">
        <v>-5.4</v>
      </c>
    </row>
    <row r="873" spans="1:26" x14ac:dyDescent="0.2">
      <c r="A873" s="27">
        <v>44393</v>
      </c>
      <c r="B873" s="17">
        <v>367.47</v>
      </c>
      <c r="C873" s="14">
        <v>1.35</v>
      </c>
      <c r="D873" s="17">
        <v>305</v>
      </c>
      <c r="E873" s="17">
        <v>12</v>
      </c>
      <c r="F873" s="17">
        <v>12.074999999999999</v>
      </c>
      <c r="G873" s="17">
        <v>28.175000000000001</v>
      </c>
      <c r="H873" s="17">
        <v>113.045</v>
      </c>
      <c r="I873" s="17">
        <v>63.747999999999998</v>
      </c>
      <c r="J873" s="17">
        <v>1572.5</v>
      </c>
      <c r="K873" s="17">
        <v>-5</v>
      </c>
      <c r="L873" s="17">
        <v>0.2853</v>
      </c>
      <c r="M873" s="17">
        <v>-8.7200000000000006</v>
      </c>
      <c r="N873" s="17">
        <v>105.18519999999999</v>
      </c>
      <c r="O873" s="17">
        <v>7565.5</v>
      </c>
      <c r="P873" s="17">
        <v>1186.5</v>
      </c>
      <c r="Q873" s="17">
        <v>6.4</v>
      </c>
      <c r="R873" s="17">
        <v>2743.415</v>
      </c>
      <c r="S873" s="17">
        <v>56.113</v>
      </c>
      <c r="T873" s="17">
        <v>0.875</v>
      </c>
      <c r="U873" s="17">
        <v>-7.7700000000000005E-2</v>
      </c>
      <c r="V873" s="17">
        <v>0.65</v>
      </c>
      <c r="W873" s="17">
        <v>-6480.1037999999999</v>
      </c>
      <c r="X873" s="17">
        <v>2422.1999999999998</v>
      </c>
      <c r="Y873" s="17">
        <v>14.324999999999999</v>
      </c>
      <c r="Z873" s="17">
        <v>-5.3319999999999999</v>
      </c>
    </row>
    <row r="874" spans="1:26" x14ac:dyDescent="0.2">
      <c r="A874" s="27">
        <v>44392</v>
      </c>
      <c r="B874" s="17">
        <v>385.46800000000002</v>
      </c>
      <c r="C874" s="14">
        <v>1.45</v>
      </c>
      <c r="D874" s="17">
        <v>310.19799999999998</v>
      </c>
      <c r="E874" s="17">
        <v>12</v>
      </c>
      <c r="F874" s="17">
        <v>11.824999999999999</v>
      </c>
      <c r="G874" s="17">
        <v>29.286999999999999</v>
      </c>
      <c r="H874" s="17">
        <v>118.16</v>
      </c>
      <c r="I874" s="17">
        <v>95.495999999999995</v>
      </c>
      <c r="J874" s="17">
        <v>1565</v>
      </c>
      <c r="K874" s="17">
        <v>-5</v>
      </c>
      <c r="L874" s="17">
        <v>0.29349999999999998</v>
      </c>
      <c r="M874" s="17">
        <v>-8.8369999999999997</v>
      </c>
      <c r="N874" s="17">
        <v>105.309</v>
      </c>
      <c r="O874" s="17">
        <v>7380</v>
      </c>
      <c r="P874" s="17">
        <v>1219.5</v>
      </c>
      <c r="Q874" s="17">
        <v>6.8230000000000004</v>
      </c>
      <c r="R874" s="17">
        <v>2747.5219999999999</v>
      </c>
      <c r="S874" s="17">
        <v>56.271999999999998</v>
      </c>
      <c r="T874" s="17">
        <v>1.2569999999999999</v>
      </c>
      <c r="U874" s="17">
        <v>-7.4999999999999997E-2</v>
      </c>
      <c r="V874" s="17">
        <v>0.71799999999999997</v>
      </c>
      <c r="W874" s="17">
        <v>3797.91354</v>
      </c>
      <c r="X874" s="17">
        <v>2372.1</v>
      </c>
      <c r="Y874" s="17">
        <v>14.57</v>
      </c>
      <c r="Z874" s="17">
        <v>-5.3780000000000001</v>
      </c>
    </row>
    <row r="875" spans="1:26" x14ac:dyDescent="0.2">
      <c r="A875" s="27">
        <v>44391</v>
      </c>
      <c r="B875" s="17">
        <v>377.47</v>
      </c>
      <c r="C875" s="14">
        <v>1.4</v>
      </c>
      <c r="D875" s="17">
        <v>306.07299999999998</v>
      </c>
      <c r="E875" s="17">
        <v>11.8</v>
      </c>
      <c r="F875" s="17">
        <v>11.692</v>
      </c>
      <c r="G875" s="17">
        <v>31.5</v>
      </c>
      <c r="H875" s="17">
        <v>104.77500000000001</v>
      </c>
      <c r="I875" s="17">
        <v>61.502000000000002</v>
      </c>
      <c r="J875" s="17">
        <v>1577.5</v>
      </c>
      <c r="K875" s="17">
        <v>-10</v>
      </c>
      <c r="L875" s="17">
        <v>0.36680000000000001</v>
      </c>
      <c r="M875" s="17">
        <v>-8.2170000000000005</v>
      </c>
      <c r="N875" s="17">
        <v>101.36</v>
      </c>
      <c r="O875" s="17">
        <v>7355.5</v>
      </c>
      <c r="P875" s="17">
        <v>1184.9000000000001</v>
      </c>
      <c r="Q875" s="17">
        <v>5.3</v>
      </c>
      <c r="R875" s="17">
        <v>2758.3</v>
      </c>
      <c r="S875" s="17">
        <v>58.802999999999997</v>
      </c>
      <c r="T875" s="17">
        <v>1.2250000000000001</v>
      </c>
      <c r="U875" s="17">
        <v>-5.1799999999999999E-2</v>
      </c>
      <c r="V875" s="17">
        <v>0.70499999999999996</v>
      </c>
      <c r="W875" s="17">
        <v>3314.0563000000002</v>
      </c>
      <c r="X875" s="17">
        <v>2413.9</v>
      </c>
      <c r="Y875" s="17">
        <v>14.337</v>
      </c>
      <c r="Z875" s="17">
        <v>-5.24</v>
      </c>
    </row>
    <row r="876" spans="1:26" x14ac:dyDescent="0.2">
      <c r="A876" s="27">
        <v>44390</v>
      </c>
      <c r="B876" s="17">
        <v>390.11099999999999</v>
      </c>
      <c r="C876" s="14">
        <v>1.3420000000000001</v>
      </c>
      <c r="D876" s="17">
        <v>297.52</v>
      </c>
      <c r="E876" s="17">
        <v>13.378</v>
      </c>
      <c r="F876" s="17">
        <v>10.422000000000001</v>
      </c>
      <c r="G876" s="17">
        <v>32.061</v>
      </c>
      <c r="H876" s="17">
        <v>105</v>
      </c>
      <c r="I876" s="17">
        <v>123.253</v>
      </c>
      <c r="J876" s="17">
        <v>1578.664</v>
      </c>
      <c r="K876" s="17">
        <v>-26</v>
      </c>
      <c r="L876" s="17">
        <v>0.41449999999999998</v>
      </c>
      <c r="M876" s="17">
        <v>-7.9969999999999999</v>
      </c>
      <c r="N876" s="17">
        <v>102.83783</v>
      </c>
      <c r="O876" s="17">
        <v>7378</v>
      </c>
      <c r="P876" s="17">
        <v>1183</v>
      </c>
      <c r="Q876" s="17">
        <v>4.8230000000000004</v>
      </c>
      <c r="R876" s="17">
        <v>2752.19</v>
      </c>
      <c r="S876" s="17">
        <v>54</v>
      </c>
      <c r="T876" s="17">
        <v>1.3129999999999999</v>
      </c>
      <c r="U876" s="17">
        <v>-0.05</v>
      </c>
      <c r="V876" s="17">
        <v>0.64</v>
      </c>
      <c r="W876" s="17">
        <v>3521.8815199999999</v>
      </c>
      <c r="X876" s="17">
        <v>2396.8000000000002</v>
      </c>
      <c r="Y876" s="17">
        <v>14.36</v>
      </c>
      <c r="Z876" s="17">
        <v>-5.61</v>
      </c>
    </row>
    <row r="877" spans="1:26" x14ac:dyDescent="0.2">
      <c r="A877" s="27">
        <v>44389</v>
      </c>
      <c r="B877" s="17">
        <v>387.65800000000002</v>
      </c>
      <c r="C877" s="14">
        <v>1.3049999999999999</v>
      </c>
      <c r="D877" s="17">
        <v>287.72800000000001</v>
      </c>
      <c r="E877" s="17">
        <v>12.557</v>
      </c>
      <c r="F877" s="17">
        <v>10.273</v>
      </c>
      <c r="G877" s="17">
        <v>34.283000000000001</v>
      </c>
      <c r="H877" s="17">
        <v>112.2</v>
      </c>
      <c r="I877" s="17">
        <v>88</v>
      </c>
      <c r="J877" s="17">
        <v>1567.5</v>
      </c>
      <c r="K877" s="17">
        <v>-26</v>
      </c>
      <c r="L877" s="17">
        <v>0.52549999999999997</v>
      </c>
      <c r="M877" s="17">
        <v>-8.0030000000000001</v>
      </c>
      <c r="N877" s="17">
        <v>99.149090000000001</v>
      </c>
      <c r="O877" s="17">
        <v>7297.5</v>
      </c>
      <c r="P877" s="17">
        <v>1164.5</v>
      </c>
      <c r="Q877" s="17">
        <v>7.35</v>
      </c>
      <c r="R877" s="17">
        <v>2769.51</v>
      </c>
      <c r="S877" s="17">
        <v>55.527999999999999</v>
      </c>
      <c r="T877" s="17">
        <v>1.278</v>
      </c>
      <c r="U877" s="17">
        <v>-6.5799999999999997E-2</v>
      </c>
      <c r="V877" s="17">
        <v>0.65700000000000003</v>
      </c>
      <c r="W877" s="17">
        <v>4090.4245599999999</v>
      </c>
      <c r="X877" s="17">
        <v>2481.5</v>
      </c>
      <c r="Y877" s="17">
        <v>14.538</v>
      </c>
      <c r="Z877" s="17">
        <v>-5.6559999999999997</v>
      </c>
    </row>
    <row r="878" spans="1:26" x14ac:dyDescent="0.2">
      <c r="A878" s="27">
        <v>44386</v>
      </c>
      <c r="B878" s="17">
        <v>386</v>
      </c>
      <c r="C878" s="14">
        <v>1.37</v>
      </c>
      <c r="D878" s="17">
        <v>299</v>
      </c>
      <c r="E878" s="17">
        <v>12.372</v>
      </c>
      <c r="F878" s="17">
        <v>8.1370000000000005</v>
      </c>
      <c r="G878" s="17">
        <v>34.808</v>
      </c>
      <c r="H878" s="17">
        <v>119.5</v>
      </c>
      <c r="I878" s="17">
        <v>90.751999999999995</v>
      </c>
      <c r="J878" s="17">
        <v>1593.9290000000001</v>
      </c>
      <c r="K878" s="17">
        <v>-47.5</v>
      </c>
      <c r="L878" s="17">
        <v>0.49049999999999999</v>
      </c>
      <c r="M878" s="17">
        <v>-7.9950000000000001</v>
      </c>
      <c r="N878" s="17">
        <v>100.32805</v>
      </c>
      <c r="O878" s="17">
        <v>7370</v>
      </c>
      <c r="P878" s="17">
        <v>1162.5</v>
      </c>
      <c r="Q878" s="17">
        <v>7.6580000000000004</v>
      </c>
      <c r="R878" s="17">
        <v>2792.5650000000001</v>
      </c>
      <c r="S878" s="17">
        <v>61.335999999999999</v>
      </c>
      <c r="T878" s="17">
        <v>1.7250000000000001</v>
      </c>
      <c r="U878" s="17">
        <v>-6.5000000000000002E-2</v>
      </c>
      <c r="V878" s="17">
        <v>0.56499999999999995</v>
      </c>
      <c r="W878" s="17">
        <v>7357.4837900000002</v>
      </c>
      <c r="X878" s="17">
        <v>2691.2</v>
      </c>
      <c r="Y878" s="17">
        <v>14.629</v>
      </c>
      <c r="Z878" s="17">
        <v>-5.78</v>
      </c>
    </row>
    <row r="879" spans="1:26" x14ac:dyDescent="0.2">
      <c r="A879" s="27">
        <v>44385</v>
      </c>
      <c r="B879" s="17">
        <v>394</v>
      </c>
      <c r="C879" s="14">
        <v>1.49</v>
      </c>
      <c r="D879" s="17">
        <v>291.51799999999997</v>
      </c>
      <c r="E879" s="17">
        <v>11.6</v>
      </c>
      <c r="F879" s="17">
        <v>8.6</v>
      </c>
      <c r="G879" s="17">
        <v>34</v>
      </c>
      <c r="H879" s="17">
        <v>128.08000000000001</v>
      </c>
      <c r="I879" s="17">
        <v>217.495</v>
      </c>
      <c r="J879" s="17">
        <v>1634.877</v>
      </c>
      <c r="K879" s="17">
        <v>-47.5</v>
      </c>
      <c r="L879" s="17">
        <v>0.42930000000000001</v>
      </c>
      <c r="M879" s="17">
        <v>-8.09</v>
      </c>
      <c r="N879" s="17">
        <v>101.3103</v>
      </c>
      <c r="O879" s="17">
        <v>7237.8</v>
      </c>
      <c r="P879" s="17">
        <v>1196.5999999999999</v>
      </c>
      <c r="Q879" s="17">
        <v>8.7850000000000001</v>
      </c>
      <c r="R879" s="17">
        <v>2841.6849999999999</v>
      </c>
      <c r="S879" s="17">
        <v>57.527999999999999</v>
      </c>
      <c r="T879" s="17">
        <v>1.5680000000000001</v>
      </c>
      <c r="U879" s="17">
        <v>-0.04</v>
      </c>
      <c r="V879" s="17">
        <v>0.495</v>
      </c>
      <c r="W879" s="17">
        <v>3479.4623299999998</v>
      </c>
      <c r="X879" s="17">
        <v>2703.7</v>
      </c>
      <c r="Y879" s="17">
        <v>14.81</v>
      </c>
      <c r="Z879" s="17">
        <v>-5.81</v>
      </c>
    </row>
    <row r="880" spans="1:26" x14ac:dyDescent="0.2">
      <c r="A880" s="27">
        <v>44384</v>
      </c>
      <c r="B880" s="17">
        <v>376.39</v>
      </c>
      <c r="C880" s="14">
        <v>1.53</v>
      </c>
      <c r="D880" s="17">
        <v>280.16800000000001</v>
      </c>
      <c r="E880" s="17">
        <v>12.244999999999999</v>
      </c>
      <c r="F880" s="17">
        <v>8.44</v>
      </c>
      <c r="G880" s="17">
        <v>25.5</v>
      </c>
      <c r="H880" s="17">
        <v>117.5</v>
      </c>
      <c r="I880" s="17">
        <v>107.498</v>
      </c>
      <c r="J880" s="17">
        <v>1565.9480000000001</v>
      </c>
      <c r="K880" s="17">
        <v>-47.5</v>
      </c>
      <c r="L880" s="17">
        <v>0.44019999999999998</v>
      </c>
      <c r="M880" s="17">
        <v>-8.9320000000000004</v>
      </c>
      <c r="N880" s="17">
        <v>92.718500000000006</v>
      </c>
      <c r="O880" s="17">
        <v>7250</v>
      </c>
      <c r="P880" s="17">
        <v>1177.5</v>
      </c>
      <c r="Q880" s="17">
        <v>6.9880000000000004</v>
      </c>
      <c r="R880" s="17">
        <v>2817.97</v>
      </c>
      <c r="S880" s="17">
        <v>55</v>
      </c>
      <c r="T880" s="17">
        <v>1.167</v>
      </c>
      <c r="U880" s="17">
        <v>-5.4199999999999998E-2</v>
      </c>
      <c r="V880" s="17">
        <v>0.47499999999999998</v>
      </c>
      <c r="W880" s="17">
        <v>6284.0276000000003</v>
      </c>
      <c r="X880" s="17">
        <v>2793.2</v>
      </c>
      <c r="Y880" s="17">
        <v>14.505000000000001</v>
      </c>
      <c r="Z880" s="17">
        <v>-5.58</v>
      </c>
    </row>
    <row r="881" spans="1:26" x14ac:dyDescent="0.2">
      <c r="A881" s="27">
        <v>44383</v>
      </c>
      <c r="B881" s="17">
        <v>374.01</v>
      </c>
      <c r="C881" s="14">
        <v>1.42</v>
      </c>
      <c r="D881" s="17">
        <v>273.44</v>
      </c>
      <c r="E881" s="17">
        <v>11.574999999999999</v>
      </c>
      <c r="F881" s="17">
        <v>9.4030000000000005</v>
      </c>
      <c r="G881" s="17">
        <v>24.81</v>
      </c>
      <c r="H881" s="17">
        <v>108.94</v>
      </c>
      <c r="I881" s="17">
        <v>172.25299999999999</v>
      </c>
      <c r="J881" s="17">
        <v>1536.213</v>
      </c>
      <c r="K881" s="17">
        <v>-47.5</v>
      </c>
      <c r="L881" s="17">
        <v>0.25650000000000001</v>
      </c>
      <c r="M881" s="17">
        <v>-8.9220000000000006</v>
      </c>
      <c r="N881" s="17">
        <v>92.106449999999995</v>
      </c>
      <c r="O881" s="17">
        <v>7115</v>
      </c>
      <c r="P881" s="17">
        <v>1169.8</v>
      </c>
      <c r="Q881" s="17">
        <v>7.39</v>
      </c>
      <c r="R881" s="17">
        <v>2815.95</v>
      </c>
      <c r="S881" s="17">
        <v>50.902999999999999</v>
      </c>
      <c r="T881" s="17">
        <v>1.5449999999999999</v>
      </c>
      <c r="U881" s="17">
        <v>-8.8499999999999995E-2</v>
      </c>
      <c r="V881" s="17">
        <v>0.53300000000000003</v>
      </c>
      <c r="W881" s="17">
        <v>3505.5543699999998</v>
      </c>
      <c r="X881" s="17">
        <v>2634.8</v>
      </c>
      <c r="Y881" s="17">
        <v>14.52</v>
      </c>
      <c r="Z881" s="17">
        <v>-5.3449999999999998</v>
      </c>
    </row>
    <row r="882" spans="1:26" x14ac:dyDescent="0.2">
      <c r="A882" s="27">
        <v>44382</v>
      </c>
      <c r="B882" s="17">
        <v>362.15499999999997</v>
      </c>
      <c r="C882" s="14">
        <v>1.5</v>
      </c>
      <c r="D882" s="17">
        <v>278</v>
      </c>
      <c r="E882" s="17">
        <v>11.7</v>
      </c>
      <c r="F882" s="17">
        <v>9.4049999999999994</v>
      </c>
      <c r="G882" s="17">
        <v>23.518000000000001</v>
      </c>
      <c r="H882" s="17">
        <v>100</v>
      </c>
      <c r="I882" s="17">
        <v>117.502</v>
      </c>
      <c r="J882" s="17">
        <v>1497.5</v>
      </c>
      <c r="K882" s="17">
        <v>-118.5</v>
      </c>
      <c r="L882" s="17">
        <v>0.28249999999999997</v>
      </c>
      <c r="M882" s="17">
        <v>-8.7469999999999999</v>
      </c>
      <c r="N882" s="17">
        <v>89.468400000000003</v>
      </c>
      <c r="O882" s="17">
        <v>7092.5</v>
      </c>
      <c r="P882" s="17">
        <v>1150.2</v>
      </c>
      <c r="Q882" s="17">
        <v>5.7130000000000001</v>
      </c>
      <c r="R882" s="17">
        <v>2839.8850000000002</v>
      </c>
      <c r="S882" s="17">
        <v>55.33</v>
      </c>
      <c r="T882" s="17">
        <v>1.925</v>
      </c>
      <c r="U882" s="17">
        <v>-0.11269999999999999</v>
      </c>
      <c r="V882" s="17">
        <v>0.495</v>
      </c>
      <c r="W882" s="17">
        <v>3552.5514499999999</v>
      </c>
      <c r="X882" s="17">
        <v>2800.8</v>
      </c>
      <c r="Y882" s="17">
        <v>14.443</v>
      </c>
      <c r="Z882" s="17">
        <v>-5.3280000000000003</v>
      </c>
    </row>
    <row r="883" spans="1:26" x14ac:dyDescent="0.2">
      <c r="A883" s="27">
        <v>44379</v>
      </c>
      <c r="B883" s="17">
        <v>345.67500000000001</v>
      </c>
      <c r="C883" s="14">
        <v>1.4</v>
      </c>
      <c r="D883" s="17">
        <v>289.65300000000002</v>
      </c>
      <c r="E883" s="17">
        <v>11.7</v>
      </c>
      <c r="F883" s="17">
        <v>9.4030000000000005</v>
      </c>
      <c r="G883" s="17">
        <v>25.966999999999999</v>
      </c>
      <c r="H883" s="17">
        <v>115.45</v>
      </c>
      <c r="I883" s="17">
        <v>137.25299999999999</v>
      </c>
      <c r="J883" s="17">
        <v>1500</v>
      </c>
      <c r="K883" s="17">
        <v>-118.5</v>
      </c>
      <c r="L883" s="17">
        <v>0.27639999999999998</v>
      </c>
      <c r="M883" s="17">
        <v>-8.9949999999999992</v>
      </c>
      <c r="N883" s="17">
        <v>95.380700000000004</v>
      </c>
      <c r="O883" s="17">
        <v>7070.8</v>
      </c>
      <c r="P883" s="17">
        <v>1169.5</v>
      </c>
      <c r="Q883" s="17">
        <v>10.5</v>
      </c>
      <c r="R883" s="17">
        <v>2839.7350000000001</v>
      </c>
      <c r="S883" s="17">
        <v>56.938000000000002</v>
      </c>
      <c r="T883" s="17">
        <v>1.875</v>
      </c>
      <c r="U883" s="17">
        <v>-6.8500000000000005E-2</v>
      </c>
      <c r="V883" s="17">
        <v>0.44500000000000001</v>
      </c>
      <c r="W883" s="17">
        <v>3489.07537</v>
      </c>
      <c r="X883" s="17">
        <v>2915.2</v>
      </c>
      <c r="Y883" s="17">
        <v>14.727</v>
      </c>
      <c r="Z883" s="17">
        <v>-5.54</v>
      </c>
    </row>
    <row r="884" spans="1:26" x14ac:dyDescent="0.2">
      <c r="A884" s="27">
        <v>44378</v>
      </c>
      <c r="B884" s="17">
        <v>361.08499999999998</v>
      </c>
      <c r="C884" s="14">
        <v>1.6</v>
      </c>
      <c r="D884" s="17">
        <v>284.33499999999998</v>
      </c>
      <c r="E884" s="17">
        <v>12.343</v>
      </c>
      <c r="F884" s="17">
        <v>9.4</v>
      </c>
      <c r="G884" s="17">
        <v>27.988</v>
      </c>
      <c r="H884" s="17">
        <v>126.5</v>
      </c>
      <c r="I884" s="17">
        <v>72.254999999999995</v>
      </c>
      <c r="J884" s="17">
        <v>1553</v>
      </c>
      <c r="K884" s="17">
        <v>-145</v>
      </c>
      <c r="L884" s="17">
        <v>0.43080000000000002</v>
      </c>
      <c r="M884" s="17">
        <v>-9.1750000000000007</v>
      </c>
      <c r="N884" s="17">
        <v>95.534999999999997</v>
      </c>
      <c r="O884" s="17">
        <v>6909</v>
      </c>
      <c r="P884" s="17">
        <v>1152.0999999999999</v>
      </c>
      <c r="Q884" s="17">
        <v>9.8330000000000002</v>
      </c>
      <c r="R884" s="17">
        <v>2772.125</v>
      </c>
      <c r="S884" s="17">
        <v>58.107999999999997</v>
      </c>
      <c r="T884" s="17">
        <v>1.9</v>
      </c>
      <c r="U884" s="17">
        <v>-0.1003</v>
      </c>
      <c r="V884" s="17">
        <v>0.34499999999999997</v>
      </c>
      <c r="W884" s="17">
        <v>3624.1154200000001</v>
      </c>
      <c r="X884" s="17">
        <v>2909.6</v>
      </c>
      <c r="Y884" s="17">
        <v>14.73</v>
      </c>
      <c r="Z884" s="17">
        <v>-5.74</v>
      </c>
    </row>
    <row r="885" spans="1:26" x14ac:dyDescent="0.2">
      <c r="A885" s="27">
        <v>44377</v>
      </c>
      <c r="B885" s="17">
        <v>370.44499999999999</v>
      </c>
      <c r="C885" s="14">
        <v>1.4350000000000001</v>
      </c>
      <c r="D885" s="17">
        <v>284</v>
      </c>
      <c r="E885" s="17">
        <v>12.5</v>
      </c>
      <c r="F885" s="17">
        <v>8.8249999999999993</v>
      </c>
      <c r="G885" s="17">
        <v>27.966999999999999</v>
      </c>
      <c r="H885" s="17">
        <v>112</v>
      </c>
      <c r="I885" s="17">
        <v>124.25</v>
      </c>
      <c r="J885" s="17">
        <v>1528</v>
      </c>
      <c r="K885" s="17">
        <v>-137.5</v>
      </c>
      <c r="L885" s="17">
        <v>0.249</v>
      </c>
      <c r="M885" s="17">
        <v>-7.585</v>
      </c>
      <c r="N885" s="17">
        <v>90.635000000000005</v>
      </c>
      <c r="O885" s="17">
        <v>6857.3</v>
      </c>
      <c r="P885" s="17">
        <v>1110.8</v>
      </c>
      <c r="Q885" s="17">
        <v>9.49</v>
      </c>
      <c r="R885" s="17">
        <v>2758.5</v>
      </c>
      <c r="S885" s="17">
        <v>52.27</v>
      </c>
      <c r="T885" s="17">
        <v>2</v>
      </c>
      <c r="U885" s="17">
        <v>-0.1308</v>
      </c>
      <c r="V885" s="17">
        <v>0.34499999999999997</v>
      </c>
      <c r="W885" s="17">
        <v>4606.9346299999997</v>
      </c>
      <c r="X885" s="17">
        <v>2909.6</v>
      </c>
      <c r="Y885" s="17">
        <v>14.78</v>
      </c>
      <c r="Z885" s="17">
        <v>-5.65</v>
      </c>
    </row>
    <row r="886" spans="1:26" x14ac:dyDescent="0.2">
      <c r="A886" s="27">
        <v>44376</v>
      </c>
      <c r="B886" s="17">
        <v>346.04500000000002</v>
      </c>
      <c r="C886" s="14">
        <v>1.1299999999999999</v>
      </c>
      <c r="D886" s="17">
        <v>280.483</v>
      </c>
      <c r="E886" s="17">
        <v>12.15</v>
      </c>
      <c r="F886" s="17">
        <v>8.81</v>
      </c>
      <c r="G886" s="17">
        <v>26.989000000000001</v>
      </c>
      <c r="H886" s="17">
        <v>114</v>
      </c>
      <c r="I886" s="17">
        <v>103.75</v>
      </c>
      <c r="J886" s="17">
        <v>1515</v>
      </c>
      <c r="K886" s="17">
        <v>-135</v>
      </c>
      <c r="L886" s="17">
        <v>0.33129999999999998</v>
      </c>
      <c r="M886" s="17">
        <v>-7.2229999999999999</v>
      </c>
      <c r="N886" s="17">
        <v>91.444980000000001</v>
      </c>
      <c r="O886" s="17">
        <v>6680</v>
      </c>
      <c r="P886" s="17">
        <v>1174.9000000000001</v>
      </c>
      <c r="Q886" s="17">
        <v>9.5</v>
      </c>
      <c r="R886" s="17">
        <v>2780.07</v>
      </c>
      <c r="S886" s="17">
        <v>51.59</v>
      </c>
      <c r="T886" s="17">
        <v>2.15</v>
      </c>
      <c r="U886" s="17">
        <v>-0.1115</v>
      </c>
      <c r="V886" s="17">
        <v>0.36499999999999999</v>
      </c>
      <c r="W886" s="17">
        <v>4235.3066600000002</v>
      </c>
      <c r="X886" s="17">
        <v>2843.4</v>
      </c>
      <c r="Y886" s="17">
        <v>14.81</v>
      </c>
      <c r="Z886" s="17">
        <v>-5.7469999999999999</v>
      </c>
    </row>
    <row r="887" spans="1:26" x14ac:dyDescent="0.2">
      <c r="A887" s="27">
        <v>44375</v>
      </c>
      <c r="B887" s="17">
        <v>332.64499999999998</v>
      </c>
      <c r="C887" s="14">
        <v>0.86</v>
      </c>
      <c r="D887" s="17">
        <v>280.25</v>
      </c>
      <c r="E887" s="17">
        <v>11.8</v>
      </c>
      <c r="F887" s="17">
        <v>8.1150000000000002</v>
      </c>
      <c r="G887" s="17">
        <v>26.988</v>
      </c>
      <c r="H887" s="17">
        <v>104.1</v>
      </c>
      <c r="I887" s="17">
        <v>122.247</v>
      </c>
      <c r="J887" s="17">
        <v>1567.5</v>
      </c>
      <c r="K887" s="17">
        <v>-135</v>
      </c>
      <c r="L887" s="17">
        <v>0.14030000000000001</v>
      </c>
      <c r="M887" s="17">
        <v>-10.17</v>
      </c>
      <c r="N887" s="17">
        <v>88.304699999999997</v>
      </c>
      <c r="O887" s="17">
        <v>6640</v>
      </c>
      <c r="P887" s="17">
        <v>1196</v>
      </c>
      <c r="Q887" s="17">
        <v>6.7930000000000001</v>
      </c>
      <c r="R887" s="17">
        <v>2830.62</v>
      </c>
      <c r="S887" s="17">
        <v>51.25</v>
      </c>
      <c r="T887" s="17">
        <v>2.2869999999999999</v>
      </c>
      <c r="U887" s="17">
        <v>-0.12770000000000001</v>
      </c>
      <c r="V887" s="17">
        <v>0.35299999999999998</v>
      </c>
      <c r="W887" s="17">
        <v>3564.6063800000002</v>
      </c>
      <c r="X887" s="17">
        <v>2697.5</v>
      </c>
      <c r="Y887" s="17">
        <v>15.255000000000001</v>
      </c>
      <c r="Z887" s="17">
        <v>-5.91</v>
      </c>
    </row>
    <row r="888" spans="1:26" x14ac:dyDescent="0.2">
      <c r="A888" s="27">
        <v>44372</v>
      </c>
      <c r="B888" s="17">
        <v>343.904</v>
      </c>
      <c r="C888" s="14">
        <v>0.84</v>
      </c>
      <c r="D888" s="17">
        <v>275.42500000000001</v>
      </c>
      <c r="E888" s="17">
        <v>13.2</v>
      </c>
      <c r="F888" s="17">
        <v>7.55</v>
      </c>
      <c r="G888" s="17">
        <v>26.969000000000001</v>
      </c>
      <c r="H888" s="17">
        <v>98.65</v>
      </c>
      <c r="I888" s="17">
        <v>77.251999999999995</v>
      </c>
      <c r="J888" s="17">
        <v>1550</v>
      </c>
      <c r="K888" s="17">
        <v>-99</v>
      </c>
      <c r="L888" s="17">
        <v>0.22500000000000001</v>
      </c>
      <c r="M888" s="17">
        <v>-9.25</v>
      </c>
      <c r="N888" s="17">
        <v>86.102999999999994</v>
      </c>
      <c r="O888" s="17">
        <v>6630</v>
      </c>
      <c r="P888" s="17">
        <v>1142</v>
      </c>
      <c r="Q888" s="17">
        <v>6.3</v>
      </c>
      <c r="R888" s="17">
        <v>2920.027</v>
      </c>
      <c r="S888" s="17">
        <v>51.813000000000002</v>
      </c>
      <c r="T888" s="17">
        <v>2.375</v>
      </c>
      <c r="U888" s="17">
        <v>-0.17</v>
      </c>
      <c r="V888" s="17">
        <v>0.33800000000000002</v>
      </c>
      <c r="W888" s="17">
        <v>3805.0844400000001</v>
      </c>
      <c r="X888" s="17">
        <v>2692.2</v>
      </c>
      <c r="Y888" s="17">
        <v>15.08</v>
      </c>
      <c r="Z888" s="17">
        <v>-6.0149999999999997</v>
      </c>
    </row>
    <row r="889" spans="1:26" x14ac:dyDescent="0.2">
      <c r="A889" s="27">
        <v>44371</v>
      </c>
      <c r="B889" s="17">
        <v>347.13499999999999</v>
      </c>
      <c r="C889" s="14">
        <v>0.93</v>
      </c>
      <c r="D889" s="17">
        <v>285.25</v>
      </c>
      <c r="E889" s="17">
        <v>13.135</v>
      </c>
      <c r="F889" s="17">
        <v>7.1</v>
      </c>
      <c r="G889" s="17">
        <v>26.988</v>
      </c>
      <c r="H889" s="17">
        <v>98.364999999999995</v>
      </c>
      <c r="I889" s="17">
        <v>142.49799999999999</v>
      </c>
      <c r="J889" s="17">
        <v>1540</v>
      </c>
      <c r="K889" s="17">
        <v>-92.5</v>
      </c>
      <c r="L889" s="17">
        <v>9.64E-2</v>
      </c>
      <c r="M889" s="17">
        <v>-8.4550000000000001</v>
      </c>
      <c r="N889" s="17">
        <v>86.927000000000007</v>
      </c>
      <c r="O889" s="17">
        <v>6422.8</v>
      </c>
      <c r="P889" s="17">
        <v>1153.5</v>
      </c>
      <c r="Q889" s="17">
        <v>7.3630000000000004</v>
      </c>
      <c r="R889" s="17">
        <v>2722.2</v>
      </c>
      <c r="S889" s="17">
        <v>55.05</v>
      </c>
      <c r="T889" s="17">
        <v>2.75</v>
      </c>
      <c r="U889" s="17">
        <v>-0.1678</v>
      </c>
      <c r="V889" s="17">
        <v>0.38</v>
      </c>
      <c r="W889" s="17">
        <v>6790.0086199999996</v>
      </c>
      <c r="X889" s="17">
        <v>2735</v>
      </c>
      <c r="Y889" s="17">
        <v>15.081</v>
      </c>
      <c r="Z889" s="17">
        <v>-5.9</v>
      </c>
    </row>
    <row r="890" spans="1:26" x14ac:dyDescent="0.2">
      <c r="A890" s="27">
        <v>44370</v>
      </c>
      <c r="B890" s="17">
        <v>322.637</v>
      </c>
      <c r="C890" s="14">
        <v>0.93</v>
      </c>
      <c r="D890" s="17">
        <v>294.64800000000002</v>
      </c>
      <c r="E890" s="17">
        <v>12.285</v>
      </c>
      <c r="F890" s="17">
        <v>7.4969999999999999</v>
      </c>
      <c r="G890" s="17">
        <v>27.994</v>
      </c>
      <c r="H890" s="17">
        <v>111.29</v>
      </c>
      <c r="I890" s="17">
        <v>90.003</v>
      </c>
      <c r="J890" s="17">
        <v>1450</v>
      </c>
      <c r="K890" s="17">
        <v>-139.9</v>
      </c>
      <c r="L890" s="17">
        <v>0.12820000000000001</v>
      </c>
      <c r="M890" s="17">
        <v>-8.3070000000000004</v>
      </c>
      <c r="N890" s="17">
        <v>88.97</v>
      </c>
      <c r="O890" s="17">
        <v>6476</v>
      </c>
      <c r="P890" s="17">
        <v>1128.2</v>
      </c>
      <c r="Q890" s="17">
        <v>7.9130000000000003</v>
      </c>
      <c r="R890" s="17">
        <v>2691.17</v>
      </c>
      <c r="S890" s="17">
        <v>54.95</v>
      </c>
      <c r="T890" s="17">
        <v>2.7130000000000001</v>
      </c>
      <c r="U890" s="17">
        <v>-0.16619999999999999</v>
      </c>
      <c r="V890" s="17">
        <v>0.15</v>
      </c>
      <c r="W890" s="17">
        <v>2819.97739</v>
      </c>
      <c r="X890" s="17">
        <v>2583.6999999999998</v>
      </c>
      <c r="Y890" s="17">
        <v>14.545</v>
      </c>
      <c r="Z890" s="17">
        <v>-5.75</v>
      </c>
    </row>
    <row r="891" spans="1:26" x14ac:dyDescent="0.2">
      <c r="A891" s="27">
        <v>44369</v>
      </c>
      <c r="B891" s="17">
        <v>331.67899999999997</v>
      </c>
      <c r="C891" s="14">
        <v>0.79500000000000004</v>
      </c>
      <c r="D891" s="17">
        <v>284.68299999999999</v>
      </c>
      <c r="E891" s="17">
        <v>11.868</v>
      </c>
      <c r="F891" s="17">
        <v>4.45</v>
      </c>
      <c r="G891" s="17">
        <v>29.916</v>
      </c>
      <c r="H891" s="17">
        <v>113.4</v>
      </c>
      <c r="I891" s="17">
        <v>35</v>
      </c>
      <c r="J891" s="17">
        <v>1522.5</v>
      </c>
      <c r="K891" s="17">
        <v>-139.9</v>
      </c>
      <c r="L891" s="17">
        <v>0.22489999999999999</v>
      </c>
      <c r="M891" s="17">
        <v>-8.3230000000000004</v>
      </c>
      <c r="N891" s="17">
        <v>89.198350000000005</v>
      </c>
      <c r="O891" s="17">
        <v>6510</v>
      </c>
      <c r="P891" s="17">
        <v>1145</v>
      </c>
      <c r="Q891" s="17">
        <v>5.97</v>
      </c>
      <c r="R891" s="17">
        <v>2719.07</v>
      </c>
      <c r="S891" s="17">
        <v>53.3</v>
      </c>
      <c r="T891" s="17">
        <v>2.5249999999999999</v>
      </c>
      <c r="U891" s="17">
        <v>-0.14499999999999999</v>
      </c>
      <c r="V891" s="17">
        <v>0</v>
      </c>
      <c r="W891" s="17">
        <v>4732.9717600000004</v>
      </c>
      <c r="X891" s="17">
        <v>2455.6</v>
      </c>
      <c r="Y891" s="17">
        <v>14.45</v>
      </c>
      <c r="Z891" s="17">
        <v>-5.8150000000000004</v>
      </c>
    </row>
    <row r="892" spans="1:26" x14ac:dyDescent="0.2">
      <c r="A892" s="27">
        <v>44368</v>
      </c>
      <c r="B892" s="17">
        <v>335.75400000000002</v>
      </c>
      <c r="C892" s="14">
        <v>0.69</v>
      </c>
      <c r="D892" s="17">
        <v>278.51499999999999</v>
      </c>
      <c r="E892" s="17">
        <v>12</v>
      </c>
      <c r="F892" s="17">
        <v>3.702</v>
      </c>
      <c r="G892" s="17">
        <v>25.382000000000001</v>
      </c>
      <c r="H892" s="17">
        <v>108.75</v>
      </c>
      <c r="I892" s="17">
        <v>44.999000000000002</v>
      </c>
      <c r="J892" s="17">
        <v>1550</v>
      </c>
      <c r="K892" s="17">
        <v>-210</v>
      </c>
      <c r="L892" s="17">
        <v>0.2301</v>
      </c>
      <c r="M892" s="17">
        <v>-9.3070000000000004</v>
      </c>
      <c r="N892" s="17">
        <v>88.254249999999999</v>
      </c>
      <c r="O892" s="17">
        <v>6602.5</v>
      </c>
      <c r="P892" s="17">
        <v>1186.8</v>
      </c>
      <c r="Q892" s="17">
        <v>5.6749999999999998</v>
      </c>
      <c r="R892" s="17">
        <v>2812.6379999999999</v>
      </c>
      <c r="S892" s="17">
        <v>55</v>
      </c>
      <c r="T892" s="17">
        <v>2.625</v>
      </c>
      <c r="U892" s="17">
        <v>-0.19450000000000001</v>
      </c>
      <c r="V892" s="17">
        <v>0.02</v>
      </c>
      <c r="W892" s="17">
        <v>6780.3968000000004</v>
      </c>
      <c r="X892" s="17">
        <v>2577.3000000000002</v>
      </c>
      <c r="Y892" s="17">
        <v>14.657999999999999</v>
      </c>
      <c r="Z892" s="17">
        <v>-6.2050000000000001</v>
      </c>
    </row>
    <row r="893" spans="1:26" x14ac:dyDescent="0.2">
      <c r="A893" s="27">
        <v>44365</v>
      </c>
      <c r="B893" s="17">
        <v>339.66300000000001</v>
      </c>
      <c r="C893" s="14">
        <v>0.68500000000000005</v>
      </c>
      <c r="D893" s="17">
        <v>290.14800000000002</v>
      </c>
      <c r="E893" s="17">
        <v>12.625</v>
      </c>
      <c r="F893" s="17">
        <v>3.5</v>
      </c>
      <c r="G893" s="17">
        <v>23.87</v>
      </c>
      <c r="H893" s="17">
        <v>25.28</v>
      </c>
      <c r="I893" s="17">
        <v>187.40199999999999</v>
      </c>
      <c r="J893" s="17">
        <v>1517.5</v>
      </c>
      <c r="K893" s="17">
        <v>-247.5</v>
      </c>
      <c r="L893" s="17">
        <v>0.2225</v>
      </c>
      <c r="M893" s="17">
        <v>-9.4969999999999999</v>
      </c>
      <c r="N893" s="17">
        <v>90.234999999999999</v>
      </c>
      <c r="O893" s="17">
        <v>6650</v>
      </c>
      <c r="P893" s="17">
        <v>1213.5</v>
      </c>
      <c r="Q893" s="17">
        <v>5.7</v>
      </c>
      <c r="R893" s="17">
        <v>2887.7179999999998</v>
      </c>
      <c r="S893" s="17">
        <v>57.4</v>
      </c>
      <c r="T893" s="17">
        <v>2.6970000000000001</v>
      </c>
      <c r="U893" s="17">
        <v>-0.17330000000000001</v>
      </c>
      <c r="V893" s="17">
        <v>-0.01</v>
      </c>
      <c r="W893" s="17">
        <v>4230.0424999999996</v>
      </c>
      <c r="X893" s="17">
        <v>2850.7</v>
      </c>
      <c r="Y893" s="17">
        <v>14.65</v>
      </c>
      <c r="Z893" s="17">
        <v>-5.91</v>
      </c>
    </row>
    <row r="894" spans="1:26" x14ac:dyDescent="0.2">
      <c r="A894" s="27">
        <v>44364</v>
      </c>
      <c r="B894" s="17">
        <v>352.55</v>
      </c>
      <c r="C894" s="14">
        <v>0.68</v>
      </c>
      <c r="D894" s="17">
        <v>283</v>
      </c>
      <c r="E894" s="17">
        <v>12.294</v>
      </c>
      <c r="F894" s="17">
        <v>3.2650000000000001</v>
      </c>
      <c r="G894" s="17">
        <v>25.251999999999999</v>
      </c>
      <c r="H894" s="17">
        <v>120.5</v>
      </c>
      <c r="I894" s="17">
        <v>240.00700000000001</v>
      </c>
      <c r="J894" s="17">
        <v>1505</v>
      </c>
      <c r="K894" s="17">
        <v>-240</v>
      </c>
      <c r="L894" s="17">
        <v>0.2477</v>
      </c>
      <c r="M894" s="17">
        <v>-9.9250000000000007</v>
      </c>
      <c r="N894" s="17">
        <v>92.18</v>
      </c>
      <c r="O894" s="17">
        <v>6410</v>
      </c>
      <c r="P894" s="17">
        <v>1201</v>
      </c>
      <c r="Q894" s="17">
        <v>5.3680000000000003</v>
      </c>
      <c r="R894" s="17">
        <v>2828.9</v>
      </c>
      <c r="S894" s="17">
        <v>60.8</v>
      </c>
      <c r="T894" s="17">
        <v>2.7370000000000001</v>
      </c>
      <c r="U894" s="17">
        <v>-0.14749999999999999</v>
      </c>
      <c r="V894" s="17">
        <v>-0.06</v>
      </c>
      <c r="W894" s="17">
        <v>5493.9274100000002</v>
      </c>
      <c r="X894" s="17">
        <v>2850.7</v>
      </c>
      <c r="Y894" s="17">
        <v>14.795</v>
      </c>
      <c r="Z894" s="17">
        <v>-5.75</v>
      </c>
    </row>
    <row r="895" spans="1:26" x14ac:dyDescent="0.2">
      <c r="A895" s="27">
        <v>44363</v>
      </c>
      <c r="B895" s="17">
        <v>343.74400000000003</v>
      </c>
      <c r="C895" s="14">
        <v>0.56999999999999995</v>
      </c>
      <c r="D895" s="17">
        <v>259</v>
      </c>
      <c r="E895" s="17">
        <v>11.05</v>
      </c>
      <c r="F895" s="17">
        <v>3</v>
      </c>
      <c r="G895" s="17">
        <v>26.31</v>
      </c>
      <c r="H895" s="17">
        <v>114.65</v>
      </c>
      <c r="I895" s="17">
        <v>201.006</v>
      </c>
      <c r="J895" s="17">
        <v>1387.5</v>
      </c>
      <c r="K895" s="17">
        <v>-240</v>
      </c>
      <c r="L895" s="17">
        <v>0.37269999999999998</v>
      </c>
      <c r="M895" s="17">
        <v>-9.0030000000000001</v>
      </c>
      <c r="N895" s="17">
        <v>89.4</v>
      </c>
      <c r="O895" s="17">
        <v>6440</v>
      </c>
      <c r="P895" s="17">
        <v>1138</v>
      </c>
      <c r="Q895" s="17">
        <v>3.02</v>
      </c>
      <c r="R895" s="17">
        <v>2737.53</v>
      </c>
      <c r="S895" s="17">
        <v>55</v>
      </c>
      <c r="T895" s="17">
        <v>2.375</v>
      </c>
      <c r="U895" s="17">
        <v>-0.1918</v>
      </c>
      <c r="V895" s="17">
        <v>-3.5000000000000003E-2</v>
      </c>
      <c r="W895" s="17">
        <v>4304.0473899999997</v>
      </c>
      <c r="X895" s="17">
        <v>2504.1</v>
      </c>
      <c r="Y895" s="17">
        <v>14.422000000000001</v>
      </c>
      <c r="Z895" s="17">
        <v>-5.67</v>
      </c>
    </row>
    <row r="896" spans="1:26" x14ac:dyDescent="0.2">
      <c r="A896" s="27">
        <v>44362</v>
      </c>
      <c r="B896" s="17">
        <v>340.03199999999998</v>
      </c>
      <c r="C896" s="14">
        <v>0.48499999999999999</v>
      </c>
      <c r="D896" s="17">
        <v>258.428</v>
      </c>
      <c r="E896" s="17">
        <v>11.233000000000001</v>
      </c>
      <c r="F896" s="17">
        <v>2.593</v>
      </c>
      <c r="G896" s="17">
        <v>26.19</v>
      </c>
      <c r="H896" s="17">
        <v>89.1</v>
      </c>
      <c r="I896" s="17">
        <v>146.499</v>
      </c>
      <c r="J896" s="17">
        <v>1362.5</v>
      </c>
      <c r="K896" s="17">
        <v>-230</v>
      </c>
      <c r="L896" s="17">
        <v>0.22120000000000001</v>
      </c>
      <c r="M896" s="17">
        <v>-9.5030000000000001</v>
      </c>
      <c r="N896" s="17">
        <v>88.386049999999997</v>
      </c>
      <c r="O896" s="17">
        <v>6420</v>
      </c>
      <c r="P896" s="17">
        <v>1117.3</v>
      </c>
      <c r="Q896" s="17">
        <v>3.3650000000000002</v>
      </c>
      <c r="R896" s="17">
        <v>2708.8629999999998</v>
      </c>
      <c r="S896" s="17">
        <v>55</v>
      </c>
      <c r="T896" s="17">
        <v>1.9</v>
      </c>
      <c r="U896" s="17">
        <v>-0.17019999999999999</v>
      </c>
      <c r="V896" s="17">
        <v>0.06</v>
      </c>
      <c r="W896" s="17">
        <v>4014.4355399999999</v>
      </c>
      <c r="X896" s="17">
        <v>2273.8000000000002</v>
      </c>
      <c r="Y896" s="17">
        <v>14.39</v>
      </c>
      <c r="Z896" s="17">
        <v>-5.43</v>
      </c>
    </row>
    <row r="897" spans="1:26" x14ac:dyDescent="0.2">
      <c r="A897" s="27">
        <v>44361</v>
      </c>
      <c r="B897" s="17">
        <v>336.012</v>
      </c>
      <c r="C897" s="14">
        <v>0.44</v>
      </c>
      <c r="D897" s="17">
        <v>247.715</v>
      </c>
      <c r="E897" s="17">
        <v>11.15</v>
      </c>
      <c r="F897" s="17">
        <v>1.7</v>
      </c>
      <c r="G897" s="17">
        <v>28.72</v>
      </c>
      <c r="H897" s="17">
        <v>97.144999999999996</v>
      </c>
      <c r="I897" s="17">
        <v>77.5</v>
      </c>
      <c r="J897" s="17">
        <v>1357.5</v>
      </c>
      <c r="K897" s="17">
        <v>-270</v>
      </c>
      <c r="L897" s="17">
        <v>0.13</v>
      </c>
      <c r="M897" s="17">
        <v>-10</v>
      </c>
      <c r="N897" s="17">
        <v>89.774990000000003</v>
      </c>
      <c r="O897" s="17">
        <v>6536.3</v>
      </c>
      <c r="P897" s="17">
        <v>1079.7</v>
      </c>
      <c r="Q897" s="17">
        <v>1.9330000000000001</v>
      </c>
      <c r="R897" s="17">
        <v>2673.84</v>
      </c>
      <c r="S897" s="17">
        <v>54.55</v>
      </c>
      <c r="T897" s="17">
        <v>1.8620000000000001</v>
      </c>
      <c r="U897" s="17">
        <v>-0.20930000000000001</v>
      </c>
      <c r="V897" s="17">
        <v>-3.5000000000000003E-2</v>
      </c>
      <c r="W897" s="17">
        <v>4455.5664500000003</v>
      </c>
      <c r="X897" s="17">
        <v>2302.4</v>
      </c>
      <c r="Y897" s="17">
        <v>14.404999999999999</v>
      </c>
      <c r="Z897" s="17">
        <v>-5.37</v>
      </c>
    </row>
    <row r="898" spans="1:26" x14ac:dyDescent="0.2">
      <c r="A898" s="27">
        <v>44358</v>
      </c>
      <c r="B898" s="17">
        <v>339.685</v>
      </c>
      <c r="C898" s="14">
        <v>0.46500000000000002</v>
      </c>
      <c r="D898" s="17">
        <v>249</v>
      </c>
      <c r="E898" s="17">
        <v>11.15</v>
      </c>
      <c r="F898" s="17">
        <v>1.5</v>
      </c>
      <c r="G898" s="17">
        <v>29</v>
      </c>
      <c r="H898" s="17">
        <v>74.5</v>
      </c>
      <c r="I898" s="17">
        <v>157.50399999999999</v>
      </c>
      <c r="J898" s="17">
        <v>1375</v>
      </c>
      <c r="K898" s="17">
        <v>-375</v>
      </c>
      <c r="L898" s="17">
        <v>0.2429</v>
      </c>
      <c r="M898" s="17">
        <v>-9.5749999999999993</v>
      </c>
      <c r="N898" s="17">
        <v>90.95</v>
      </c>
      <c r="O898" s="17">
        <v>6505</v>
      </c>
      <c r="P898" s="17">
        <v>1073.7</v>
      </c>
      <c r="Q898" s="17">
        <v>2.0350000000000001</v>
      </c>
      <c r="R898" s="17">
        <v>2681.4250000000002</v>
      </c>
      <c r="S898" s="17">
        <v>55.5</v>
      </c>
      <c r="T898" s="17">
        <v>1.9</v>
      </c>
      <c r="U898" s="17">
        <v>-0.21299999999999999</v>
      </c>
      <c r="V898" s="17">
        <v>-0.1</v>
      </c>
      <c r="W898" s="17">
        <v>4309.0825400000003</v>
      </c>
      <c r="X898" s="17">
        <v>2496.6999999999998</v>
      </c>
      <c r="Y898" s="17">
        <v>14.552</v>
      </c>
      <c r="Z898" s="17">
        <v>-5.27</v>
      </c>
    </row>
    <row r="899" spans="1:26" x14ac:dyDescent="0.2">
      <c r="A899" s="27">
        <v>44357</v>
      </c>
      <c r="B899" s="17">
        <v>338.61700000000002</v>
      </c>
      <c r="C899" s="14">
        <v>0.59499999999999997</v>
      </c>
      <c r="D899" s="17">
        <v>234.5</v>
      </c>
      <c r="E899" s="17">
        <v>11.105</v>
      </c>
      <c r="F899" s="17">
        <v>1.772</v>
      </c>
      <c r="G899" s="17">
        <v>28.009</v>
      </c>
      <c r="H899" s="17">
        <v>99.99</v>
      </c>
      <c r="I899" s="17">
        <v>80.004000000000005</v>
      </c>
      <c r="J899" s="17">
        <v>1375</v>
      </c>
      <c r="K899" s="17">
        <v>-375</v>
      </c>
      <c r="L899" s="17">
        <v>0.17499999999999999</v>
      </c>
      <c r="M899" s="17">
        <v>-9.4619999999999997</v>
      </c>
      <c r="N899" s="17">
        <v>90.545000000000002</v>
      </c>
      <c r="O899" s="17">
        <v>6390</v>
      </c>
      <c r="P899" s="17">
        <v>1098.5</v>
      </c>
      <c r="Q899" s="17">
        <v>3.6429999999999998</v>
      </c>
      <c r="R899" s="17">
        <v>2658.8229999999999</v>
      </c>
      <c r="S899" s="17">
        <v>56.4</v>
      </c>
      <c r="T899" s="17">
        <v>2.1080000000000001</v>
      </c>
      <c r="U899" s="17">
        <v>-0.21179999999999999</v>
      </c>
      <c r="V899" s="17">
        <v>-0.14000000000000001</v>
      </c>
      <c r="W899" s="17">
        <v>4554.9014200000001</v>
      </c>
      <c r="X899" s="17">
        <v>2529.4</v>
      </c>
      <c r="Y899" s="17">
        <v>14.92</v>
      </c>
      <c r="Z899" s="17">
        <v>-5.327</v>
      </c>
    </row>
    <row r="900" spans="1:26" x14ac:dyDescent="0.2">
      <c r="A900" s="27">
        <v>44356</v>
      </c>
      <c r="B900" s="17">
        <v>318.541</v>
      </c>
      <c r="C900" s="14">
        <v>0.55000000000000004</v>
      </c>
      <c r="D900" s="17">
        <v>227.643</v>
      </c>
      <c r="E900" s="17">
        <v>10.875</v>
      </c>
      <c r="F900" s="17">
        <v>2.5550000000000002</v>
      </c>
      <c r="G900" s="17">
        <v>27.852</v>
      </c>
      <c r="H900" s="17">
        <v>75.5</v>
      </c>
      <c r="I900" s="17">
        <v>-12.355</v>
      </c>
      <c r="J900" s="17">
        <v>1325</v>
      </c>
      <c r="K900" s="17">
        <v>-270</v>
      </c>
      <c r="L900" s="17">
        <v>0.18029999999999999</v>
      </c>
      <c r="M900" s="17">
        <v>-9.0150000000000006</v>
      </c>
      <c r="N900" s="17">
        <v>83.548169999999999</v>
      </c>
      <c r="O900" s="17">
        <v>6440</v>
      </c>
      <c r="P900" s="17">
        <v>1073.2</v>
      </c>
      <c r="Q900" s="17">
        <v>4.4000000000000004</v>
      </c>
      <c r="R900" s="17">
        <v>2754.35</v>
      </c>
      <c r="S900" s="17">
        <v>51.35</v>
      </c>
      <c r="T900" s="17">
        <v>2.0649999999999999</v>
      </c>
      <c r="U900" s="17">
        <v>-0.1852</v>
      </c>
      <c r="V900" s="17">
        <v>-0.19</v>
      </c>
      <c r="W900" s="17">
        <v>4246.9795100000001</v>
      </c>
      <c r="X900" s="17">
        <v>2388.1</v>
      </c>
      <c r="Y900" s="17">
        <v>14.5</v>
      </c>
      <c r="Z900" s="17">
        <v>-5.42</v>
      </c>
    </row>
    <row r="901" spans="1:26" x14ac:dyDescent="0.2">
      <c r="A901" s="27">
        <v>44355</v>
      </c>
      <c r="B901" s="17">
        <v>317.596</v>
      </c>
      <c r="C901" s="14">
        <v>0.25</v>
      </c>
      <c r="D901" s="17">
        <v>237</v>
      </c>
      <c r="E901" s="17">
        <v>10.75</v>
      </c>
      <c r="F901" s="17">
        <v>2.605</v>
      </c>
      <c r="G901" s="17">
        <v>28.565000000000001</v>
      </c>
      <c r="H901" s="17">
        <v>76.204999999999998</v>
      </c>
      <c r="I901" s="17">
        <v>52.5</v>
      </c>
      <c r="J901" s="17">
        <v>1313</v>
      </c>
      <c r="K901" s="17">
        <v>-270</v>
      </c>
      <c r="L901" s="17">
        <v>0.28039999999999998</v>
      </c>
      <c r="M901" s="17">
        <v>-9.8650000000000002</v>
      </c>
      <c r="N901" s="17">
        <v>80.19</v>
      </c>
      <c r="O901" s="17">
        <v>6386.5</v>
      </c>
      <c r="P901" s="17">
        <v>1033</v>
      </c>
      <c r="Q901" s="17">
        <v>4.3</v>
      </c>
      <c r="R901" s="17">
        <v>2733.67</v>
      </c>
      <c r="S901" s="17">
        <v>49</v>
      </c>
      <c r="T901" s="17">
        <v>2.4900000000000002</v>
      </c>
      <c r="U901" s="17">
        <v>-0.185</v>
      </c>
      <c r="V901" s="17">
        <v>-0.24</v>
      </c>
      <c r="W901" s="17">
        <v>1920.0131699999999</v>
      </c>
      <c r="X901" s="17">
        <v>2277.9</v>
      </c>
      <c r="Y901" s="17">
        <v>14.535</v>
      </c>
      <c r="Z901" s="17">
        <v>-5.8049999999999997</v>
      </c>
    </row>
    <row r="902" spans="1:26" x14ac:dyDescent="0.2">
      <c r="A902" s="27">
        <v>44354</v>
      </c>
      <c r="B902" s="17">
        <v>307.63</v>
      </c>
      <c r="C902" s="14">
        <v>0.2</v>
      </c>
      <c r="D902" s="17">
        <v>234</v>
      </c>
      <c r="E902" s="17">
        <v>11.45</v>
      </c>
      <c r="F902" s="17">
        <v>2.5720000000000001</v>
      </c>
      <c r="G902" s="17">
        <v>31.003</v>
      </c>
      <c r="H902" s="17">
        <v>91.17</v>
      </c>
      <c r="I902" s="17">
        <v>-84.995999999999995</v>
      </c>
      <c r="J902" s="17">
        <v>1330</v>
      </c>
      <c r="K902" s="17">
        <v>-240</v>
      </c>
      <c r="L902" s="17">
        <v>0.21879999999999999</v>
      </c>
      <c r="M902" s="17">
        <v>-9.36</v>
      </c>
      <c r="N902" s="17">
        <v>80.961699999999993</v>
      </c>
      <c r="O902" s="17">
        <v>6408</v>
      </c>
      <c r="P902" s="17">
        <v>1053</v>
      </c>
      <c r="Q902" s="17">
        <v>3.1349999999999998</v>
      </c>
      <c r="R902" s="17">
        <v>2808.0749999999998</v>
      </c>
      <c r="S902" s="17">
        <v>49.85</v>
      </c>
      <c r="T902" s="17">
        <v>2.6</v>
      </c>
      <c r="U902" s="17">
        <v>-0.192</v>
      </c>
      <c r="V902" s="17">
        <v>-0.11</v>
      </c>
      <c r="W902" s="17">
        <v>3742.0653900000002</v>
      </c>
      <c r="X902" s="17">
        <v>2352.6</v>
      </c>
      <c r="Y902" s="17">
        <v>14.407</v>
      </c>
      <c r="Z902" s="17">
        <v>-5.4050000000000002</v>
      </c>
    </row>
    <row r="903" spans="1:26" x14ac:dyDescent="0.2">
      <c r="A903" s="27">
        <v>44351</v>
      </c>
      <c r="B903" s="17">
        <v>308.68799999999999</v>
      </c>
      <c r="C903" s="14">
        <v>0.27</v>
      </c>
      <c r="D903" s="17">
        <v>238.85499999999999</v>
      </c>
      <c r="E903" s="17">
        <v>11.55</v>
      </c>
      <c r="F903" s="17">
        <v>2.6419999999999999</v>
      </c>
      <c r="G903" s="17">
        <v>32.887999999999998</v>
      </c>
      <c r="H903" s="17">
        <v>131.30000000000001</v>
      </c>
      <c r="I903" s="17">
        <v>-68.897999999999996</v>
      </c>
      <c r="J903" s="17">
        <v>1370</v>
      </c>
      <c r="K903" s="17">
        <v>-270</v>
      </c>
      <c r="L903" s="17">
        <v>0.1696</v>
      </c>
      <c r="M903" s="17">
        <v>-9.3550000000000004</v>
      </c>
      <c r="N903" s="17">
        <v>84.242199999999997</v>
      </c>
      <c r="O903" s="17">
        <v>6490</v>
      </c>
      <c r="P903" s="17">
        <v>1093.7</v>
      </c>
      <c r="Q903" s="17">
        <v>1.4</v>
      </c>
      <c r="R903" s="17">
        <v>2900.6370000000002</v>
      </c>
      <c r="S903" s="17">
        <v>51.65</v>
      </c>
      <c r="T903" s="17">
        <v>2.7250000000000001</v>
      </c>
      <c r="U903" s="17">
        <v>-0.19900000000000001</v>
      </c>
      <c r="V903" s="17">
        <v>-8.5000000000000006E-2</v>
      </c>
      <c r="W903" s="17">
        <v>3675.9955599999998</v>
      </c>
      <c r="X903" s="17">
        <v>2479.6</v>
      </c>
      <c r="Y903" s="17">
        <v>14.61</v>
      </c>
      <c r="Z903" s="17">
        <v>-5.21</v>
      </c>
    </row>
    <row r="904" spans="1:26" x14ac:dyDescent="0.2">
      <c r="A904" s="27">
        <v>44350</v>
      </c>
      <c r="B904" s="17">
        <v>334.536</v>
      </c>
      <c r="C904" s="14">
        <v>0.35</v>
      </c>
      <c r="D904" s="17">
        <v>232.86</v>
      </c>
      <c r="E904" s="17">
        <v>12.605</v>
      </c>
      <c r="F904" s="17">
        <v>2.5670000000000002</v>
      </c>
      <c r="G904" s="17">
        <v>33.003</v>
      </c>
      <c r="H904" s="17">
        <v>99.5</v>
      </c>
      <c r="I904" s="17">
        <v>67.501000000000005</v>
      </c>
      <c r="J904" s="17">
        <v>1440</v>
      </c>
      <c r="K904" s="17">
        <v>-222.5</v>
      </c>
      <c r="L904" s="17">
        <v>0.20250000000000001</v>
      </c>
      <c r="M904" s="17">
        <v>-9.8680000000000003</v>
      </c>
      <c r="N904" s="17">
        <v>84.455200000000005</v>
      </c>
      <c r="O904" s="17">
        <v>6296.5</v>
      </c>
      <c r="P904" s="17">
        <v>1166.7</v>
      </c>
      <c r="Q904" s="17">
        <v>3.2130000000000001</v>
      </c>
      <c r="R904" s="17">
        <v>2833.89</v>
      </c>
      <c r="S904" s="17">
        <v>55.75</v>
      </c>
      <c r="T904" s="17">
        <v>2.8</v>
      </c>
      <c r="U904" s="17">
        <v>-0.18779999999999999</v>
      </c>
      <c r="V904" s="17">
        <v>-0.13</v>
      </c>
      <c r="W904" s="17">
        <v>3118.5914400000001</v>
      </c>
      <c r="X904" s="17">
        <v>2479.6</v>
      </c>
      <c r="Y904" s="17">
        <v>14.858000000000001</v>
      </c>
      <c r="Z904" s="17">
        <v>-5.33</v>
      </c>
    </row>
    <row r="905" spans="1:26" x14ac:dyDescent="0.2">
      <c r="A905" s="27">
        <v>44349</v>
      </c>
      <c r="B905" s="17">
        <v>304.803</v>
      </c>
      <c r="C905" s="14">
        <v>0.38</v>
      </c>
      <c r="D905" s="17">
        <v>228</v>
      </c>
      <c r="E905" s="17">
        <v>11.67</v>
      </c>
      <c r="F905" s="17">
        <v>2.4</v>
      </c>
      <c r="G905" s="17">
        <v>33.021999999999998</v>
      </c>
      <c r="H905" s="17">
        <v>65.650000000000006</v>
      </c>
      <c r="I905" s="17">
        <v>30.003</v>
      </c>
      <c r="J905" s="17">
        <v>1387.5</v>
      </c>
      <c r="K905" s="17">
        <v>-222.5</v>
      </c>
      <c r="L905" s="17">
        <v>0.19339999999999999</v>
      </c>
      <c r="M905" s="17">
        <v>-9.9949999999999992</v>
      </c>
      <c r="N905" s="17">
        <v>82.80247</v>
      </c>
      <c r="O905" s="17">
        <v>6196</v>
      </c>
      <c r="P905" s="17">
        <v>1129</v>
      </c>
      <c r="Q905" s="17">
        <v>2.7770000000000001</v>
      </c>
      <c r="R905" s="17">
        <v>2783.8</v>
      </c>
      <c r="S905" s="17">
        <v>62.05</v>
      </c>
      <c r="T905" s="17">
        <v>2.7250000000000001</v>
      </c>
      <c r="U905" s="17">
        <v>-0.251</v>
      </c>
      <c r="V905" s="17">
        <v>-0.17499999999999999</v>
      </c>
      <c r="W905" s="17">
        <v>3368.9884400000001</v>
      </c>
      <c r="X905" s="17">
        <v>2614.1999999999998</v>
      </c>
      <c r="Y905" s="17">
        <v>14.622</v>
      </c>
      <c r="Z905" s="17">
        <v>-5.25</v>
      </c>
    </row>
    <row r="906" spans="1:26" x14ac:dyDescent="0.2">
      <c r="A906" s="27">
        <v>44348</v>
      </c>
      <c r="B906" s="17">
        <v>282.55500000000001</v>
      </c>
      <c r="C906" s="14">
        <v>0.53</v>
      </c>
      <c r="D906" s="17">
        <v>233</v>
      </c>
      <c r="E906" s="17">
        <v>11.625</v>
      </c>
      <c r="F906" s="17">
        <v>2.347</v>
      </c>
      <c r="G906" s="17">
        <v>33.5</v>
      </c>
      <c r="H906" s="17">
        <v>87.15</v>
      </c>
      <c r="I906" s="17">
        <v>-52.552</v>
      </c>
      <c r="J906" s="17">
        <v>1360</v>
      </c>
      <c r="K906" s="17">
        <v>-148</v>
      </c>
      <c r="L906" s="17">
        <v>0.17749999999999999</v>
      </c>
      <c r="M906" s="17">
        <v>-10.266999999999999</v>
      </c>
      <c r="N906" s="17">
        <v>83.674999999999997</v>
      </c>
      <c r="O906" s="17">
        <v>6211</v>
      </c>
      <c r="P906" s="17">
        <v>1130.8</v>
      </c>
      <c r="Q906" s="17">
        <v>2.0699999999999998</v>
      </c>
      <c r="R906" s="17">
        <v>2745.3020000000001</v>
      </c>
      <c r="S906" s="17">
        <v>63.55</v>
      </c>
      <c r="T906" s="17">
        <v>2.7250000000000001</v>
      </c>
      <c r="U906" s="17">
        <v>-0.24179999999999999</v>
      </c>
      <c r="V906" s="17">
        <v>-0.2</v>
      </c>
      <c r="W906" s="17">
        <v>3731.3844800000002</v>
      </c>
      <c r="X906" s="17">
        <v>2524.4</v>
      </c>
      <c r="Y906" s="17">
        <v>14.4</v>
      </c>
      <c r="Z906" s="17">
        <v>-5.0199999999999996</v>
      </c>
    </row>
    <row r="907" spans="1:26" x14ac:dyDescent="0.2">
      <c r="A907" s="27">
        <v>44347</v>
      </c>
      <c r="B907" s="17">
        <v>295.27999999999997</v>
      </c>
      <c r="C907" s="14">
        <v>0.35</v>
      </c>
      <c r="D907" s="17">
        <v>243.095</v>
      </c>
      <c r="E907" s="17">
        <v>11.65</v>
      </c>
      <c r="F907" s="17">
        <v>1.8620000000000001</v>
      </c>
      <c r="G907" s="17">
        <v>32.994</v>
      </c>
      <c r="H907" s="17">
        <v>59.524999999999999</v>
      </c>
      <c r="I907" s="17">
        <v>-41.250999999999998</v>
      </c>
      <c r="J907" s="17">
        <v>1365</v>
      </c>
      <c r="K907" s="17">
        <v>-148</v>
      </c>
      <c r="L907" s="17">
        <v>0.1825</v>
      </c>
      <c r="M907" s="17">
        <v>-10.74</v>
      </c>
      <c r="N907" s="17">
        <v>84.16</v>
      </c>
      <c r="O907" s="17">
        <v>6287.8</v>
      </c>
      <c r="P907" s="17">
        <v>1132</v>
      </c>
      <c r="Q907" s="17">
        <v>5.3129999999999997</v>
      </c>
      <c r="R907" s="17">
        <v>2873.2750000000001</v>
      </c>
      <c r="S907" s="17">
        <v>68.650000000000006</v>
      </c>
      <c r="T907" s="17">
        <v>2.282</v>
      </c>
      <c r="U907" s="17">
        <v>-0.253</v>
      </c>
      <c r="V907" s="17">
        <v>-0.16500000000000001</v>
      </c>
      <c r="W907" s="17">
        <v>4496.7656699999998</v>
      </c>
      <c r="X907" s="17">
        <v>2314.5</v>
      </c>
      <c r="Y907" s="17">
        <v>14.315</v>
      </c>
      <c r="Z907" s="17">
        <v>-5.0339999999999998</v>
      </c>
    </row>
    <row r="908" spans="1:26" x14ac:dyDescent="0.2">
      <c r="A908" s="27">
        <v>44344</v>
      </c>
      <c r="B908" s="17">
        <v>297</v>
      </c>
      <c r="C908" s="14">
        <v>0.36</v>
      </c>
      <c r="D908" s="17">
        <v>252.24799999999999</v>
      </c>
      <c r="E908" s="17">
        <v>11.65</v>
      </c>
      <c r="F908" s="17">
        <v>1.6</v>
      </c>
      <c r="G908" s="17">
        <v>33.357999999999997</v>
      </c>
      <c r="H908" s="17">
        <v>118.57</v>
      </c>
      <c r="I908" s="17">
        <v>134.95500000000001</v>
      </c>
      <c r="J908" s="17">
        <v>1365</v>
      </c>
      <c r="K908" s="17">
        <v>-148</v>
      </c>
      <c r="L908" s="17">
        <v>0.2175</v>
      </c>
      <c r="M908" s="17">
        <v>-10.92</v>
      </c>
      <c r="N908" s="17">
        <v>85.68347</v>
      </c>
      <c r="O908" s="17">
        <v>6263.5</v>
      </c>
      <c r="P908" s="17">
        <v>1135</v>
      </c>
      <c r="Q908" s="17">
        <v>7.1130000000000004</v>
      </c>
      <c r="R908" s="17">
        <v>2902.567</v>
      </c>
      <c r="S908" s="17">
        <v>70.8</v>
      </c>
      <c r="T908" s="17">
        <v>2.2749999999999999</v>
      </c>
      <c r="U908" s="17">
        <v>-0.21079999999999999</v>
      </c>
      <c r="V908" s="17">
        <v>-0.20499999999999999</v>
      </c>
      <c r="W908" s="17">
        <v>4398.0415400000002</v>
      </c>
      <c r="X908" s="17">
        <v>2466.9</v>
      </c>
      <c r="Y908" s="17">
        <v>14.48</v>
      </c>
      <c r="Z908" s="17">
        <v>-5.15</v>
      </c>
    </row>
    <row r="909" spans="1:26" x14ac:dyDescent="0.2">
      <c r="A909" s="27">
        <v>44343</v>
      </c>
      <c r="B909" s="17">
        <v>311.68700000000001</v>
      </c>
      <c r="C909" s="14">
        <v>0.33</v>
      </c>
      <c r="D909" s="17">
        <v>245</v>
      </c>
      <c r="E909" s="17">
        <v>11.5</v>
      </c>
      <c r="F909" s="17">
        <v>1.4</v>
      </c>
      <c r="G909" s="17">
        <v>32.134999999999998</v>
      </c>
      <c r="H909" s="17">
        <v>87</v>
      </c>
      <c r="I909" s="17">
        <v>67.400999999999996</v>
      </c>
      <c r="J909" s="17">
        <v>1430.48</v>
      </c>
      <c r="K909" s="17">
        <v>-84</v>
      </c>
      <c r="L909" s="17">
        <v>0.2172</v>
      </c>
      <c r="M909" s="17">
        <v>-9.9969999999999999</v>
      </c>
      <c r="N909" s="17">
        <v>89.088970000000003</v>
      </c>
      <c r="O909" s="17">
        <v>6129</v>
      </c>
      <c r="P909" s="17">
        <v>1134.5</v>
      </c>
      <c r="Q909" s="17">
        <v>5.75</v>
      </c>
      <c r="R909" s="17">
        <v>2763.75</v>
      </c>
      <c r="S909" s="17">
        <v>71.25</v>
      </c>
      <c r="T909" s="17">
        <v>2.2879999999999998</v>
      </c>
      <c r="U909" s="17">
        <v>-0.2155</v>
      </c>
      <c r="V909" s="17">
        <v>-0.18</v>
      </c>
      <c r="W909" s="17">
        <v>3804.0165699999998</v>
      </c>
      <c r="X909" s="17">
        <v>2457.8000000000002</v>
      </c>
      <c r="Y909" s="17">
        <v>14.413</v>
      </c>
      <c r="Z909" s="17">
        <v>-5.18</v>
      </c>
    </row>
    <row r="910" spans="1:26" x14ac:dyDescent="0.2">
      <c r="A910" s="27">
        <v>44342</v>
      </c>
      <c r="B910" s="17">
        <v>323.36</v>
      </c>
      <c r="C910" s="14">
        <v>0.37</v>
      </c>
      <c r="D910" s="17">
        <v>241.94800000000001</v>
      </c>
      <c r="E910" s="17">
        <v>11.3</v>
      </c>
      <c r="F910" s="17">
        <v>1.1200000000000001</v>
      </c>
      <c r="G910" s="17">
        <v>32.5</v>
      </c>
      <c r="H910" s="17">
        <v>35.700000000000003</v>
      </c>
      <c r="I910" s="17">
        <v>30.055</v>
      </c>
      <c r="J910" s="17">
        <v>1474.606</v>
      </c>
      <c r="K910" s="17">
        <v>-59</v>
      </c>
      <c r="L910" s="17">
        <v>0.23230000000000001</v>
      </c>
      <c r="M910" s="17">
        <v>-9.81</v>
      </c>
      <c r="N910" s="17">
        <v>91.105000000000004</v>
      </c>
      <c r="O910" s="17">
        <v>6089</v>
      </c>
      <c r="P910" s="17">
        <v>1171</v>
      </c>
      <c r="Q910" s="17">
        <v>10.119999999999999</v>
      </c>
      <c r="R910" s="17">
        <v>2669.75</v>
      </c>
      <c r="S910" s="17">
        <v>76.150000000000006</v>
      </c>
      <c r="T910" s="17">
        <v>2.2749999999999999</v>
      </c>
      <c r="U910" s="17">
        <v>-0.19850000000000001</v>
      </c>
      <c r="V910" s="17">
        <v>-0.17</v>
      </c>
      <c r="W910" s="17">
        <v>4288.0254100000002</v>
      </c>
      <c r="X910" s="17">
        <v>2532.1999999999998</v>
      </c>
      <c r="Y910" s="17">
        <v>14.707000000000001</v>
      </c>
      <c r="Z910" s="17">
        <v>-5.2729999999999997</v>
      </c>
    </row>
    <row r="911" spans="1:26" x14ac:dyDescent="0.2">
      <c r="A911" s="27">
        <v>44341</v>
      </c>
      <c r="B911" s="17">
        <v>304.983</v>
      </c>
      <c r="C911" s="14">
        <v>0.48</v>
      </c>
      <c r="D911" s="17">
        <v>253</v>
      </c>
      <c r="E911" s="17">
        <v>10.988</v>
      </c>
      <c r="F911" s="17">
        <v>0.98199999999999998</v>
      </c>
      <c r="G911" s="17">
        <v>30.013000000000002</v>
      </c>
      <c r="H911" s="17">
        <v>95.004999999999995</v>
      </c>
      <c r="I911" s="17">
        <v>48.756999999999998</v>
      </c>
      <c r="J911" s="17">
        <v>1409.425</v>
      </c>
      <c r="K911" s="17">
        <v>-56.5</v>
      </c>
      <c r="L911" s="17">
        <v>0.20250000000000001</v>
      </c>
      <c r="M911" s="17">
        <v>-10.615</v>
      </c>
      <c r="N911" s="17">
        <v>88.688950000000006</v>
      </c>
      <c r="O911" s="17">
        <v>6060</v>
      </c>
      <c r="P911" s="17">
        <v>1178.8</v>
      </c>
      <c r="Q911" s="17">
        <v>8.6829999999999998</v>
      </c>
      <c r="R911" s="17">
        <v>2696.1750000000002</v>
      </c>
      <c r="S911" s="17">
        <v>77.2</v>
      </c>
      <c r="T911" s="17">
        <v>2.448</v>
      </c>
      <c r="U911" s="17">
        <v>-0.20649999999999999</v>
      </c>
      <c r="V911" s="17">
        <v>-0.16</v>
      </c>
      <c r="W911" s="17">
        <v>4963.3795</v>
      </c>
      <c r="X911" s="17">
        <v>2549.3000000000002</v>
      </c>
      <c r="Y911" s="17">
        <v>14.48</v>
      </c>
      <c r="Z911" s="17">
        <v>-5.18</v>
      </c>
    </row>
    <row r="912" spans="1:26" x14ac:dyDescent="0.2">
      <c r="A912" s="27">
        <v>44340</v>
      </c>
      <c r="B912" s="17">
        <v>300.995</v>
      </c>
      <c r="C912" s="14">
        <v>0.45</v>
      </c>
      <c r="D912" s="17">
        <v>252.50800000000001</v>
      </c>
      <c r="E912" s="17">
        <v>10.763</v>
      </c>
      <c r="F912" s="17">
        <v>1.01</v>
      </c>
      <c r="G912" s="17">
        <v>31.087</v>
      </c>
      <c r="H912" s="17">
        <v>75.7</v>
      </c>
      <c r="I912" s="17">
        <v>-11.544</v>
      </c>
      <c r="J912" s="17">
        <v>1394.248</v>
      </c>
      <c r="K912" s="17">
        <v>-58</v>
      </c>
      <c r="L912" s="17">
        <v>0.16769999999999999</v>
      </c>
      <c r="M912" s="17">
        <v>-10.7</v>
      </c>
      <c r="N912" s="17">
        <v>95.404750000000007</v>
      </c>
      <c r="O912" s="17">
        <v>6115</v>
      </c>
      <c r="P912" s="17">
        <v>1202.5</v>
      </c>
      <c r="Q912" s="17">
        <v>7.55</v>
      </c>
      <c r="R912" s="17">
        <v>2639.6750000000002</v>
      </c>
      <c r="S912" s="17">
        <v>75</v>
      </c>
      <c r="T912" s="17">
        <v>2.4500000000000002</v>
      </c>
      <c r="U912" s="17">
        <v>-0.19</v>
      </c>
      <c r="V912" s="17">
        <v>-0.39</v>
      </c>
      <c r="W912" s="17">
        <v>5011.5215900000003</v>
      </c>
      <c r="X912" s="17">
        <v>2241.5</v>
      </c>
      <c r="Y912" s="17">
        <v>14.503</v>
      </c>
      <c r="Z912" s="17">
        <v>-5.25</v>
      </c>
    </row>
    <row r="913" spans="1:26" x14ac:dyDescent="0.2">
      <c r="A913" s="27">
        <v>44337</v>
      </c>
      <c r="B913" s="17">
        <v>301.858</v>
      </c>
      <c r="C913" s="14">
        <v>0.48</v>
      </c>
      <c r="D913" s="17">
        <v>252.5</v>
      </c>
      <c r="E913" s="17">
        <v>10.02</v>
      </c>
      <c r="F913" s="17">
        <v>1.3</v>
      </c>
      <c r="G913" s="17">
        <v>31.271999999999998</v>
      </c>
      <c r="H913" s="17">
        <v>99.53</v>
      </c>
      <c r="I913" s="17">
        <v>298.60000000000002</v>
      </c>
      <c r="J913" s="17">
        <v>1412.5</v>
      </c>
      <c r="K913" s="17">
        <v>13</v>
      </c>
      <c r="L913" s="17">
        <v>0.16750000000000001</v>
      </c>
      <c r="M913" s="17">
        <v>-10.975</v>
      </c>
      <c r="N913" s="17">
        <v>93.333200000000005</v>
      </c>
      <c r="O913" s="17">
        <v>6201.8</v>
      </c>
      <c r="P913" s="17">
        <v>1214</v>
      </c>
      <c r="Q913" s="17">
        <v>5.8979999999999997</v>
      </c>
      <c r="R913" s="17">
        <v>2696.5749999999998</v>
      </c>
      <c r="S913" s="17">
        <v>77</v>
      </c>
      <c r="T913" s="17">
        <v>2.7629999999999999</v>
      </c>
      <c r="U913" s="17">
        <v>-0.21149999999999999</v>
      </c>
      <c r="V913" s="17">
        <v>-0.35499999999999998</v>
      </c>
      <c r="W913" s="17">
        <v>3841.0194999999999</v>
      </c>
      <c r="X913" s="17">
        <v>2418.8000000000002</v>
      </c>
      <c r="Y913" s="17">
        <v>14.76</v>
      </c>
      <c r="Z913" s="17">
        <v>-5.2910000000000004</v>
      </c>
    </row>
    <row r="914" spans="1:26" x14ac:dyDescent="0.2">
      <c r="A914" s="27">
        <v>44336</v>
      </c>
      <c r="B914" s="17">
        <v>306.041</v>
      </c>
      <c r="C914" s="14">
        <v>0.48</v>
      </c>
      <c r="D914" s="17">
        <v>260.375</v>
      </c>
      <c r="E914" s="17">
        <v>10.958</v>
      </c>
      <c r="F914" s="17">
        <v>1.7</v>
      </c>
      <c r="G914" s="17">
        <v>31</v>
      </c>
      <c r="H914" s="17">
        <v>111.05</v>
      </c>
      <c r="I914" s="17">
        <v>-288.34800000000001</v>
      </c>
      <c r="J914" s="17">
        <v>1430</v>
      </c>
      <c r="K914" s="17">
        <v>13</v>
      </c>
      <c r="L914" s="17">
        <v>0.1</v>
      </c>
      <c r="M914" s="17">
        <v>-10.574999999999999</v>
      </c>
      <c r="N914" s="17">
        <v>95.767300000000006</v>
      </c>
      <c r="O914" s="17">
        <v>6005</v>
      </c>
      <c r="P914" s="17">
        <v>1198.7</v>
      </c>
      <c r="Q914" s="17">
        <v>8.1649999999999991</v>
      </c>
      <c r="R914" s="17">
        <v>2814.567</v>
      </c>
      <c r="S914" s="17">
        <v>78.45</v>
      </c>
      <c r="T914" s="17">
        <v>2.8130000000000002</v>
      </c>
      <c r="U914" s="17">
        <v>-0.2225</v>
      </c>
      <c r="V914" s="17">
        <v>-0.22</v>
      </c>
      <c r="W914" s="17">
        <v>3641.4345199999998</v>
      </c>
      <c r="X914" s="17">
        <v>2446.5</v>
      </c>
      <c r="Y914" s="17">
        <v>15.025</v>
      </c>
      <c r="Z914" s="17">
        <v>-5.415</v>
      </c>
    </row>
    <row r="915" spans="1:26" x14ac:dyDescent="0.2">
      <c r="A915" s="27">
        <v>44335</v>
      </c>
      <c r="B915" s="17">
        <v>291.57400000000001</v>
      </c>
      <c r="C915" s="14">
        <v>0.35499999999999998</v>
      </c>
      <c r="D915" s="17">
        <v>263.5</v>
      </c>
      <c r="E915" s="17">
        <v>10.413</v>
      </c>
      <c r="F915" s="17">
        <v>1.6</v>
      </c>
      <c r="G915" s="17">
        <v>30.5</v>
      </c>
      <c r="H915" s="17">
        <v>120</v>
      </c>
      <c r="I915" s="17">
        <v>14</v>
      </c>
      <c r="J915" s="17">
        <v>1388.58</v>
      </c>
      <c r="K915" s="17">
        <v>13</v>
      </c>
      <c r="L915" s="17">
        <v>0.1855</v>
      </c>
      <c r="M915" s="17">
        <v>-8.7829999999999995</v>
      </c>
      <c r="N915" s="17">
        <v>90.235349999999997</v>
      </c>
      <c r="O915" s="17">
        <v>6049</v>
      </c>
      <c r="P915" s="17">
        <v>1182.5</v>
      </c>
      <c r="Q915" s="17">
        <v>7.51</v>
      </c>
      <c r="R915" s="17">
        <v>2862.8</v>
      </c>
      <c r="S915" s="17">
        <v>79.150000000000006</v>
      </c>
      <c r="T915" s="17">
        <v>2.758</v>
      </c>
      <c r="U915" s="17">
        <v>-0.2107</v>
      </c>
      <c r="V915" s="17">
        <v>-0.12</v>
      </c>
      <c r="W915" s="17">
        <v>3542.0233699999999</v>
      </c>
      <c r="X915" s="17">
        <v>2365</v>
      </c>
      <c r="Y915" s="17">
        <v>14.497</v>
      </c>
      <c r="Z915" s="17">
        <v>-5.3120000000000003</v>
      </c>
    </row>
    <row r="916" spans="1:26" x14ac:dyDescent="0.2">
      <c r="A916" s="27">
        <v>44334</v>
      </c>
      <c r="B916" s="17">
        <v>284.81400000000002</v>
      </c>
      <c r="C916" s="14">
        <v>0.35499999999999998</v>
      </c>
      <c r="D916" s="17">
        <v>263.60500000000002</v>
      </c>
      <c r="E916" s="17">
        <v>10.413</v>
      </c>
      <c r="F916" s="17">
        <v>1.7749999999999999</v>
      </c>
      <c r="G916" s="17">
        <v>30.306999999999999</v>
      </c>
      <c r="H916" s="17">
        <v>105.65</v>
      </c>
      <c r="I916" s="17">
        <v>58.999000000000002</v>
      </c>
      <c r="J916" s="17">
        <v>1379.22</v>
      </c>
      <c r="K916" s="17">
        <v>13</v>
      </c>
      <c r="L916" s="17">
        <v>0.24679999999999999</v>
      </c>
      <c r="M916" s="17">
        <v>-8.6270000000000007</v>
      </c>
      <c r="N916" s="17">
        <v>89.990200000000002</v>
      </c>
      <c r="O916" s="17">
        <v>6052</v>
      </c>
      <c r="P916" s="17">
        <v>1196.9000000000001</v>
      </c>
      <c r="Q916" s="17">
        <v>8</v>
      </c>
      <c r="R916" s="17">
        <v>2846.33</v>
      </c>
      <c r="S916" s="17">
        <v>78.349999999999994</v>
      </c>
      <c r="T916" s="17">
        <v>2.85</v>
      </c>
      <c r="U916" s="17">
        <v>-0.23499999999999999</v>
      </c>
      <c r="V916" s="17">
        <v>-0.13</v>
      </c>
      <c r="W916" s="17">
        <v>3736.4965400000001</v>
      </c>
      <c r="X916" s="17">
        <v>2431</v>
      </c>
      <c r="Y916" s="17">
        <v>14.52</v>
      </c>
      <c r="Z916" s="17">
        <v>-5.28</v>
      </c>
    </row>
    <row r="917" spans="1:26" x14ac:dyDescent="0.2">
      <c r="A917" s="27">
        <v>44333</v>
      </c>
      <c r="B917" s="17">
        <v>287.10300000000001</v>
      </c>
      <c r="C917" s="14">
        <v>0.59</v>
      </c>
      <c r="D917" s="17">
        <v>273</v>
      </c>
      <c r="E917" s="17">
        <v>11</v>
      </c>
      <c r="F917" s="17">
        <v>1.75</v>
      </c>
      <c r="G917" s="17">
        <v>31.986999999999998</v>
      </c>
      <c r="H917" s="17">
        <v>100.55</v>
      </c>
      <c r="I917" s="17">
        <v>105</v>
      </c>
      <c r="J917" s="17">
        <v>1385.64</v>
      </c>
      <c r="K917" s="17">
        <v>13</v>
      </c>
      <c r="L917" s="17">
        <v>0.24379999999999999</v>
      </c>
      <c r="M917" s="17">
        <v>-7.9969999999999999</v>
      </c>
      <c r="N917" s="17">
        <v>88.690830000000005</v>
      </c>
      <c r="O917" s="17">
        <v>6160</v>
      </c>
      <c r="P917" s="17">
        <v>1220.0999999999999</v>
      </c>
      <c r="Q917" s="17">
        <v>5.9969999999999999</v>
      </c>
      <c r="R917" s="17">
        <v>2613.9749999999999</v>
      </c>
      <c r="S917" s="17">
        <v>78.05</v>
      </c>
      <c r="T917" s="17">
        <v>3.0249999999999999</v>
      </c>
      <c r="U917" s="17">
        <v>-0.1847</v>
      </c>
      <c r="V917" s="17">
        <v>-7.0000000000000007E-2</v>
      </c>
      <c r="W917" s="17">
        <v>4725.0376699999997</v>
      </c>
      <c r="X917" s="17">
        <v>2433</v>
      </c>
      <c r="Y917" s="17">
        <v>14.457000000000001</v>
      </c>
      <c r="Z917" s="17">
        <v>-5.35</v>
      </c>
    </row>
    <row r="918" spans="1:26" x14ac:dyDescent="0.2">
      <c r="A918" s="27">
        <v>44330</v>
      </c>
      <c r="B918" s="17">
        <v>292.45600000000002</v>
      </c>
      <c r="C918" s="14">
        <v>0.46</v>
      </c>
      <c r="D918" s="17">
        <v>266.315</v>
      </c>
      <c r="E918" s="17">
        <v>10.705</v>
      </c>
      <c r="F918" s="17">
        <v>1.075</v>
      </c>
      <c r="G918" s="17">
        <v>29.751999999999999</v>
      </c>
      <c r="H918" s="17">
        <v>183.48</v>
      </c>
      <c r="I918" s="17">
        <v>125.003</v>
      </c>
      <c r="J918" s="17">
        <v>1400</v>
      </c>
      <c r="K918" s="17">
        <v>13</v>
      </c>
      <c r="L918" s="17">
        <v>0.219</v>
      </c>
      <c r="M918" s="17">
        <v>-9.0370000000000008</v>
      </c>
      <c r="N918" s="17">
        <v>85.89555</v>
      </c>
      <c r="O918" s="17">
        <v>6260</v>
      </c>
      <c r="P918" s="17">
        <v>1211</v>
      </c>
      <c r="Q918" s="17">
        <v>4.5049999999999999</v>
      </c>
      <c r="R918" s="17">
        <v>2678.5749999999998</v>
      </c>
      <c r="S918" s="17">
        <v>74.849999999999994</v>
      </c>
      <c r="T918" s="17">
        <v>3.35</v>
      </c>
      <c r="U918" s="17">
        <v>-0.26800000000000002</v>
      </c>
      <c r="V918" s="17">
        <v>0</v>
      </c>
      <c r="W918" s="17">
        <v>4751.5118000000002</v>
      </c>
      <c r="X918" s="17">
        <v>2733</v>
      </c>
      <c r="Y918" s="17">
        <v>14.734</v>
      </c>
      <c r="Z918" s="17">
        <v>-5.4379999999999997</v>
      </c>
    </row>
    <row r="919" spans="1:26" x14ac:dyDescent="0.2">
      <c r="A919" s="27">
        <v>44329</v>
      </c>
      <c r="B919" s="17">
        <v>279.63200000000001</v>
      </c>
      <c r="C919" s="14">
        <v>0.35</v>
      </c>
      <c r="D919" s="17">
        <v>271.54300000000001</v>
      </c>
      <c r="E919" s="17">
        <v>10.55</v>
      </c>
      <c r="F919" s="17">
        <v>0.875</v>
      </c>
      <c r="G919" s="17">
        <v>30</v>
      </c>
      <c r="H919" s="17">
        <v>98.05</v>
      </c>
      <c r="I919" s="17">
        <v>97.504000000000005</v>
      </c>
      <c r="J919" s="17">
        <v>1454.3630000000001</v>
      </c>
      <c r="K919" s="17">
        <v>13</v>
      </c>
      <c r="L919" s="17">
        <v>0.2467</v>
      </c>
      <c r="M919" s="17">
        <v>-9.4049999999999994</v>
      </c>
      <c r="N919" s="17">
        <v>85.172380000000004</v>
      </c>
      <c r="O919" s="17">
        <v>6043.5</v>
      </c>
      <c r="P919" s="17">
        <v>1246.3</v>
      </c>
      <c r="Q919" s="17">
        <v>5.8920000000000003</v>
      </c>
      <c r="R919" s="17">
        <v>2691.6149999999998</v>
      </c>
      <c r="S919" s="17">
        <v>78.5</v>
      </c>
      <c r="T919" s="17">
        <v>3.0430000000000001</v>
      </c>
      <c r="U919" s="17">
        <v>-0.2235</v>
      </c>
      <c r="V919" s="17">
        <v>0</v>
      </c>
      <c r="W919" s="17">
        <v>4732.4375799999998</v>
      </c>
      <c r="X919" s="17">
        <v>2733</v>
      </c>
      <c r="Y919" s="17">
        <v>14.9</v>
      </c>
      <c r="Z919" s="17">
        <v>-5.3579999999999997</v>
      </c>
    </row>
    <row r="920" spans="1:26" x14ac:dyDescent="0.2">
      <c r="A920" s="27">
        <v>44328</v>
      </c>
      <c r="B920" s="17">
        <v>276.47800000000001</v>
      </c>
      <c r="C920" s="14">
        <v>0.27</v>
      </c>
      <c r="D920" s="17">
        <v>265</v>
      </c>
      <c r="E920" s="17">
        <v>9.6129999999999995</v>
      </c>
      <c r="F920" s="17">
        <v>0.85</v>
      </c>
      <c r="G920" s="17">
        <v>28.555</v>
      </c>
      <c r="H920" s="17">
        <v>227.98500000000001</v>
      </c>
      <c r="I920" s="17">
        <v>184.999</v>
      </c>
      <c r="J920" s="17">
        <v>1397.2349999999999</v>
      </c>
      <c r="K920" s="17">
        <v>13</v>
      </c>
      <c r="L920" s="17">
        <v>0.41749999999999998</v>
      </c>
      <c r="M920" s="17">
        <v>-10.577999999999999</v>
      </c>
      <c r="N920" s="17">
        <v>83.044799999999995</v>
      </c>
      <c r="O920" s="17">
        <v>6036</v>
      </c>
      <c r="P920" s="17">
        <v>1215</v>
      </c>
      <c r="Q920" s="17">
        <v>2.5579999999999998</v>
      </c>
      <c r="R920" s="17">
        <v>2665.2150000000001</v>
      </c>
      <c r="S920" s="17">
        <v>79</v>
      </c>
      <c r="T920" s="17">
        <v>3.012</v>
      </c>
      <c r="U920" s="17">
        <v>-0.21579999999999999</v>
      </c>
      <c r="V920" s="17">
        <v>-0.03</v>
      </c>
      <c r="W920" s="17">
        <v>4407.04349</v>
      </c>
      <c r="X920" s="17">
        <v>2733</v>
      </c>
      <c r="Y920" s="17">
        <v>14.37</v>
      </c>
      <c r="Z920" s="17">
        <v>-5.2380000000000004</v>
      </c>
    </row>
    <row r="921" spans="1:26" x14ac:dyDescent="0.2">
      <c r="A921" s="27">
        <v>44327</v>
      </c>
      <c r="B921" s="17">
        <v>264.27699999999999</v>
      </c>
      <c r="C921" s="14">
        <v>0.22</v>
      </c>
      <c r="D921" s="17">
        <v>255.648</v>
      </c>
      <c r="E921" s="17">
        <v>9.9749999999999996</v>
      </c>
      <c r="F921" s="17">
        <v>0.85</v>
      </c>
      <c r="G921" s="17">
        <v>28.173999999999999</v>
      </c>
      <c r="H921" s="17">
        <v>87.5</v>
      </c>
      <c r="I921" s="17">
        <v>44.994</v>
      </c>
      <c r="J921" s="17">
        <v>1394.011</v>
      </c>
      <c r="K921" s="17">
        <v>13</v>
      </c>
      <c r="L921" s="17">
        <v>0.35499999999999998</v>
      </c>
      <c r="M921" s="17">
        <v>-10.25</v>
      </c>
      <c r="N921" s="17">
        <v>80.021550000000005</v>
      </c>
      <c r="O921" s="17">
        <v>6020</v>
      </c>
      <c r="P921" s="17">
        <v>1182.3</v>
      </c>
      <c r="Q921" s="17">
        <v>0.75</v>
      </c>
      <c r="R921" s="17">
        <v>2548.4450000000002</v>
      </c>
      <c r="S921" s="17">
        <v>76</v>
      </c>
      <c r="T921" s="17">
        <v>2.7250000000000001</v>
      </c>
      <c r="U921" s="17">
        <v>-0.25519999999999998</v>
      </c>
      <c r="V921" s="17">
        <v>0</v>
      </c>
      <c r="W921" s="17">
        <v>4223.0224799999996</v>
      </c>
      <c r="X921" s="17">
        <v>2533</v>
      </c>
      <c r="Y921" s="17">
        <v>14.72</v>
      </c>
      <c r="Z921" s="17">
        <v>-5.44</v>
      </c>
    </row>
    <row r="922" spans="1:26" x14ac:dyDescent="0.2">
      <c r="A922" s="27">
        <v>44326</v>
      </c>
      <c r="B922" s="17">
        <v>262.726</v>
      </c>
      <c r="C922" s="14">
        <v>0.18</v>
      </c>
      <c r="D922" s="17">
        <v>250</v>
      </c>
      <c r="E922" s="17">
        <v>9.9079999999999995</v>
      </c>
      <c r="F922" s="17">
        <v>0.31</v>
      </c>
      <c r="G922" s="17">
        <v>28.125</v>
      </c>
      <c r="H922" s="17">
        <v>83</v>
      </c>
      <c r="I922" s="17">
        <v>57.502000000000002</v>
      </c>
      <c r="J922" s="17">
        <v>1387.3589999999999</v>
      </c>
      <c r="K922" s="17">
        <v>13</v>
      </c>
      <c r="L922" s="17">
        <v>0.2465</v>
      </c>
      <c r="M922" s="17">
        <v>-10.265000000000001</v>
      </c>
      <c r="N922" s="17">
        <v>82.646000000000001</v>
      </c>
      <c r="O922" s="17">
        <v>6100</v>
      </c>
      <c r="P922" s="17">
        <v>1152.4000000000001</v>
      </c>
      <c r="Q922" s="17">
        <v>1.5049999999999999</v>
      </c>
      <c r="R922" s="17">
        <v>2572.913</v>
      </c>
      <c r="S922" s="17">
        <v>74.45</v>
      </c>
      <c r="T922" s="17">
        <v>2.5</v>
      </c>
      <c r="U922" s="17">
        <v>-0.24529999999999999</v>
      </c>
      <c r="V922" s="17">
        <v>0.03</v>
      </c>
      <c r="W922" s="17">
        <v>2904.5103600000002</v>
      </c>
      <c r="X922" s="17">
        <v>2538</v>
      </c>
      <c r="Y922" s="17">
        <v>14.81</v>
      </c>
      <c r="Z922" s="17">
        <v>-5.4080000000000004</v>
      </c>
    </row>
    <row r="923" spans="1:26" x14ac:dyDescent="0.2">
      <c r="A923" s="27">
        <v>44323</v>
      </c>
      <c r="B923" s="17">
        <v>272.02699999999999</v>
      </c>
      <c r="C923" s="14">
        <v>0.22500000000000001</v>
      </c>
      <c r="D923" s="17">
        <v>277.37799999999999</v>
      </c>
      <c r="E923" s="17">
        <v>11</v>
      </c>
      <c r="F923" s="17">
        <v>7.4999999999999997E-2</v>
      </c>
      <c r="G923" s="17">
        <v>29.088000000000001</v>
      </c>
      <c r="H923" s="17">
        <v>-81.22</v>
      </c>
      <c r="I923" s="17">
        <v>10.3</v>
      </c>
      <c r="J923" s="17">
        <v>1409.8530000000001</v>
      </c>
      <c r="K923" s="17">
        <v>13</v>
      </c>
      <c r="L923" s="17">
        <v>0.1721</v>
      </c>
      <c r="M923" s="17">
        <v>-11.505000000000001</v>
      </c>
      <c r="N923" s="17">
        <v>86.784999999999997</v>
      </c>
      <c r="O923" s="17">
        <v>6086.3</v>
      </c>
      <c r="P923" s="17">
        <v>1181.8</v>
      </c>
      <c r="Q923" s="17">
        <v>1.5</v>
      </c>
      <c r="R923" s="17">
        <v>2581.5</v>
      </c>
      <c r="S923" s="17">
        <v>72.75</v>
      </c>
      <c r="T923" s="17">
        <v>2.85</v>
      </c>
      <c r="U923" s="17">
        <v>-0.216</v>
      </c>
      <c r="V923" s="17">
        <v>5.5E-2</v>
      </c>
      <c r="W923" s="17">
        <v>3750.1535199999998</v>
      </c>
      <c r="X923" s="17">
        <v>2468</v>
      </c>
      <c r="Y923" s="17">
        <v>14.945</v>
      </c>
      <c r="Z923" s="17">
        <v>-5.25</v>
      </c>
    </row>
    <row r="924" spans="1:26" x14ac:dyDescent="0.2">
      <c r="A924" s="27">
        <v>44322</v>
      </c>
      <c r="B924" s="17">
        <v>285.13499999999999</v>
      </c>
      <c r="C924" s="14">
        <v>0.17</v>
      </c>
      <c r="D924" s="17">
        <v>285.25299999999999</v>
      </c>
      <c r="E924" s="17">
        <v>10.625</v>
      </c>
      <c r="F924" s="17">
        <v>-0.11</v>
      </c>
      <c r="G924" s="17">
        <v>29.25</v>
      </c>
      <c r="H924" s="17">
        <v>20.984999999999999</v>
      </c>
      <c r="I924" s="17">
        <v>57.997999999999998</v>
      </c>
      <c r="J924" s="17">
        <v>1427.5</v>
      </c>
      <c r="K924" s="17">
        <v>13</v>
      </c>
      <c r="L924" s="17">
        <v>0.1862</v>
      </c>
      <c r="M924" s="17">
        <v>-11.85</v>
      </c>
      <c r="N924" s="17">
        <v>95.285250000000005</v>
      </c>
      <c r="O924" s="17">
        <v>6000.5</v>
      </c>
      <c r="P924" s="17">
        <v>1215</v>
      </c>
      <c r="Q924" s="17">
        <v>1.1200000000000001</v>
      </c>
      <c r="R924" s="17">
        <v>2535.5</v>
      </c>
      <c r="S924" s="17">
        <v>75.3</v>
      </c>
      <c r="T924" s="17">
        <v>2.8250000000000002</v>
      </c>
      <c r="U924" s="17">
        <v>-0.1653</v>
      </c>
      <c r="V924" s="17">
        <v>7.0000000000000007E-2</v>
      </c>
      <c r="W924" s="17">
        <v>3762.7414199999998</v>
      </c>
      <c r="X924" s="17">
        <v>2468</v>
      </c>
      <c r="Y924" s="17">
        <v>14.895</v>
      </c>
      <c r="Z924" s="17">
        <v>-5.117</v>
      </c>
    </row>
    <row r="925" spans="1:26" x14ac:dyDescent="0.2">
      <c r="A925" s="27">
        <v>44321</v>
      </c>
      <c r="B925" s="17">
        <v>281.92500000000001</v>
      </c>
      <c r="C925" s="14">
        <v>0.16</v>
      </c>
      <c r="D925" s="17">
        <v>283</v>
      </c>
      <c r="E925" s="17">
        <v>10.324999999999999</v>
      </c>
      <c r="F925" s="17">
        <v>-0.7</v>
      </c>
      <c r="G925" s="17">
        <v>28</v>
      </c>
      <c r="H925" s="17">
        <v>90.215000000000003</v>
      </c>
      <c r="I925" s="17">
        <v>95.004999999999995</v>
      </c>
      <c r="J925" s="17">
        <v>1389.135</v>
      </c>
      <c r="K925" s="17">
        <v>13</v>
      </c>
      <c r="L925" s="17">
        <v>0.24679999999999999</v>
      </c>
      <c r="M925" s="17">
        <v>-12.512</v>
      </c>
      <c r="N925" s="17">
        <v>94.861549999999994</v>
      </c>
      <c r="O925" s="17">
        <v>6074</v>
      </c>
      <c r="P925" s="17">
        <v>1218.8</v>
      </c>
      <c r="Q925" s="17">
        <v>3.7050000000000001</v>
      </c>
      <c r="R925" s="17">
        <v>2543.0300000000002</v>
      </c>
      <c r="S925" s="17">
        <v>84.5</v>
      </c>
      <c r="T925" s="17">
        <v>3.03</v>
      </c>
      <c r="U925" s="17">
        <v>-0.14749999999999999</v>
      </c>
      <c r="V925" s="17">
        <v>0</v>
      </c>
      <c r="W925" s="17">
        <v>3594.5133700000001</v>
      </c>
      <c r="X925" s="17">
        <v>2361.5</v>
      </c>
      <c r="Y925" s="17">
        <v>14.67</v>
      </c>
      <c r="Z925" s="17">
        <v>-5.4029999999999996</v>
      </c>
    </row>
    <row r="926" spans="1:26" x14ac:dyDescent="0.2">
      <c r="A926" s="27">
        <v>44320</v>
      </c>
      <c r="B926" s="17">
        <v>275.14499999999998</v>
      </c>
      <c r="C926" s="14">
        <v>0.2</v>
      </c>
      <c r="D926" s="17">
        <v>282.34500000000003</v>
      </c>
      <c r="E926" s="17">
        <v>10.784000000000001</v>
      </c>
      <c r="F926" s="17">
        <v>-1.4</v>
      </c>
      <c r="G926" s="17">
        <v>26.75</v>
      </c>
      <c r="H926" s="17">
        <v>139.97499999999999</v>
      </c>
      <c r="I926" s="17">
        <v>129.995</v>
      </c>
      <c r="J926" s="17">
        <v>1381.5650000000001</v>
      </c>
      <c r="K926" s="17">
        <v>13</v>
      </c>
      <c r="L926" s="17">
        <v>0.29599999999999999</v>
      </c>
      <c r="M926" s="17">
        <v>-13.225</v>
      </c>
      <c r="N926" s="17">
        <v>95.983900000000006</v>
      </c>
      <c r="O926" s="17">
        <v>6220.5</v>
      </c>
      <c r="P926" s="17">
        <v>1200.8</v>
      </c>
      <c r="Q926" s="17">
        <v>7.468</v>
      </c>
      <c r="R926" s="17">
        <v>2591.9899999999998</v>
      </c>
      <c r="S926" s="17">
        <v>97.9</v>
      </c>
      <c r="T926" s="17">
        <v>2.867</v>
      </c>
      <c r="U926" s="17">
        <v>-0.1593</v>
      </c>
      <c r="V926" s="17">
        <v>0.03</v>
      </c>
      <c r="W926" s="17">
        <v>2149.5063599999999</v>
      </c>
      <c r="X926" s="17">
        <v>2172</v>
      </c>
      <c r="Y926" s="17">
        <v>14.978999999999999</v>
      </c>
      <c r="Z926" s="17">
        <v>-5.5460000000000003</v>
      </c>
    </row>
    <row r="927" spans="1:26" x14ac:dyDescent="0.2">
      <c r="A927" s="27">
        <v>44319</v>
      </c>
      <c r="B927" s="17">
        <v>282.62599999999998</v>
      </c>
      <c r="C927" s="14">
        <v>0.2</v>
      </c>
      <c r="D927" s="17">
        <v>286.38299999999998</v>
      </c>
      <c r="E927" s="17">
        <v>10.375</v>
      </c>
      <c r="F927" s="17">
        <v>-1.5</v>
      </c>
      <c r="G927" s="17">
        <v>27.75</v>
      </c>
      <c r="H927" s="17">
        <v>68.989999999999995</v>
      </c>
      <c r="I927" s="17">
        <v>19.149999999999999</v>
      </c>
      <c r="J927" s="17">
        <v>1395.28</v>
      </c>
      <c r="K927" s="17">
        <v>13</v>
      </c>
      <c r="L927" s="17">
        <v>0.30740000000000001</v>
      </c>
      <c r="M927" s="17">
        <v>-12.96</v>
      </c>
      <c r="N927" s="17">
        <v>100.8425</v>
      </c>
      <c r="O927" s="17">
        <v>6370</v>
      </c>
      <c r="P927" s="17">
        <v>1235.7</v>
      </c>
      <c r="Q927" s="17">
        <v>4.5629999999999997</v>
      </c>
      <c r="R927" s="17">
        <v>2637.53</v>
      </c>
      <c r="S927" s="17">
        <v>100.95</v>
      </c>
      <c r="T927" s="17">
        <v>3.0680000000000001</v>
      </c>
      <c r="U927" s="17">
        <v>-0.1648</v>
      </c>
      <c r="V927" s="17">
        <v>0.04</v>
      </c>
      <c r="W927" s="17">
        <v>3134.9183400000002</v>
      </c>
      <c r="X927" s="17">
        <v>2117</v>
      </c>
      <c r="Y927" s="17">
        <v>15.398999999999999</v>
      </c>
      <c r="Z927" s="17">
        <v>-5.7</v>
      </c>
    </row>
    <row r="928" spans="1:26" x14ac:dyDescent="0.2">
      <c r="A928" s="27">
        <v>44316</v>
      </c>
      <c r="B928" s="17">
        <v>297.97300000000001</v>
      </c>
      <c r="C928" s="14">
        <v>0.2</v>
      </c>
      <c r="D928" s="17">
        <v>275.505</v>
      </c>
      <c r="E928" s="17">
        <v>10.625999999999999</v>
      </c>
      <c r="F928" s="17">
        <v>-1.67</v>
      </c>
      <c r="G928" s="17">
        <v>27.882000000000001</v>
      </c>
      <c r="H928" s="17">
        <v>106.405</v>
      </c>
      <c r="I928" s="17">
        <v>200</v>
      </c>
      <c r="J928" s="17">
        <v>1409</v>
      </c>
      <c r="K928" s="17">
        <v>13</v>
      </c>
      <c r="L928" s="17">
        <v>0.38540000000000002</v>
      </c>
      <c r="M928" s="17">
        <v>-12.993</v>
      </c>
      <c r="N928" s="17">
        <v>100.26884</v>
      </c>
      <c r="O928" s="17">
        <v>6384</v>
      </c>
      <c r="P928" s="17">
        <v>1250.3</v>
      </c>
      <c r="Q928" s="17">
        <v>4.6079999999999997</v>
      </c>
      <c r="R928" s="17">
        <v>2691.8870000000002</v>
      </c>
      <c r="S928" s="17">
        <v>75</v>
      </c>
      <c r="T928" s="17">
        <v>3.1</v>
      </c>
      <c r="U928" s="17">
        <v>-0.18099999999999999</v>
      </c>
      <c r="V928" s="17">
        <v>5.5E-2</v>
      </c>
      <c r="W928" s="17">
        <v>3650.5133700000001</v>
      </c>
      <c r="X928" s="17">
        <v>2217</v>
      </c>
      <c r="Y928" s="17">
        <v>15.542</v>
      </c>
      <c r="Z928" s="17">
        <v>-5.72</v>
      </c>
    </row>
    <row r="929" spans="1:26" x14ac:dyDescent="0.2">
      <c r="A929" s="27">
        <v>44315</v>
      </c>
      <c r="B929" s="17">
        <v>277.149</v>
      </c>
      <c r="C929" s="14">
        <v>0.15</v>
      </c>
      <c r="D929" s="17">
        <v>271.96800000000002</v>
      </c>
      <c r="E929" s="17">
        <v>10.4</v>
      </c>
      <c r="F929" s="17">
        <v>-1.4</v>
      </c>
      <c r="G929" s="17">
        <v>27.57</v>
      </c>
      <c r="H929" s="17">
        <v>113</v>
      </c>
      <c r="I929" s="17">
        <v>-59.997999999999998</v>
      </c>
      <c r="J929" s="17">
        <v>1435.9580000000001</v>
      </c>
      <c r="K929" s="17">
        <v>13</v>
      </c>
      <c r="L929" s="17">
        <v>0.3085</v>
      </c>
      <c r="M929" s="17">
        <v>-12.99</v>
      </c>
      <c r="N929" s="17">
        <v>99.717449999999999</v>
      </c>
      <c r="O929" s="17">
        <v>6165</v>
      </c>
      <c r="P929" s="17">
        <v>1265.5</v>
      </c>
      <c r="Q929" s="17">
        <v>4.7130000000000001</v>
      </c>
      <c r="R929" s="17">
        <v>2634.71</v>
      </c>
      <c r="S929" s="17">
        <v>72</v>
      </c>
      <c r="T929" s="17">
        <v>2.8250000000000002</v>
      </c>
      <c r="U929" s="17">
        <v>-0.188</v>
      </c>
      <c r="V929" s="17">
        <v>0.13</v>
      </c>
      <c r="W929" s="17">
        <v>-4654.08356</v>
      </c>
      <c r="X929" s="17">
        <v>2217</v>
      </c>
      <c r="Y929" s="17">
        <v>15.935</v>
      </c>
      <c r="Z929" s="17">
        <v>-5.7649999999999997</v>
      </c>
    </row>
    <row r="930" spans="1:26" x14ac:dyDescent="0.2">
      <c r="A930" s="27">
        <v>44314</v>
      </c>
      <c r="B930" s="17">
        <v>262.60300000000001</v>
      </c>
      <c r="C930" s="14">
        <v>0.28999999999999998</v>
      </c>
      <c r="D930" s="17">
        <v>273</v>
      </c>
      <c r="E930" s="17">
        <v>9.9250000000000007</v>
      </c>
      <c r="F930" s="17">
        <v>-1.7</v>
      </c>
      <c r="G930" s="17">
        <v>26.5</v>
      </c>
      <c r="H930" s="17">
        <v>118.2</v>
      </c>
      <c r="I930" s="17">
        <v>-125.19799999999999</v>
      </c>
      <c r="J930" s="17">
        <v>1361.5</v>
      </c>
      <c r="K930" s="17">
        <v>13</v>
      </c>
      <c r="L930" s="17">
        <v>0.26869999999999999</v>
      </c>
      <c r="M930" s="17">
        <v>-11.712</v>
      </c>
      <c r="N930" s="17">
        <v>103.07695</v>
      </c>
      <c r="O930" s="17">
        <v>6173.5</v>
      </c>
      <c r="P930" s="17">
        <v>1163</v>
      </c>
      <c r="Q930" s="17">
        <v>4.9950000000000001</v>
      </c>
      <c r="R930" s="17">
        <v>2608.8249999999998</v>
      </c>
      <c r="S930" s="17">
        <v>69.05</v>
      </c>
      <c r="T930" s="17">
        <v>2.62</v>
      </c>
      <c r="U930" s="17">
        <v>-0.17519999999999999</v>
      </c>
      <c r="V930" s="17">
        <v>0.02</v>
      </c>
      <c r="W930" s="17">
        <v>4237.36672</v>
      </c>
      <c r="X930" s="17">
        <v>2221.5</v>
      </c>
      <c r="Y930" s="17">
        <v>14.81</v>
      </c>
      <c r="Z930" s="17">
        <v>-5.9039999999999999</v>
      </c>
    </row>
    <row r="931" spans="1:26" x14ac:dyDescent="0.2">
      <c r="A931" s="27">
        <v>44313</v>
      </c>
      <c r="B931" s="17">
        <v>255.364</v>
      </c>
      <c r="C931" s="14">
        <v>0.28000000000000003</v>
      </c>
      <c r="D931" s="17">
        <v>259.505</v>
      </c>
      <c r="E931" s="17">
        <v>9.5190000000000001</v>
      </c>
      <c r="F931" s="17">
        <v>-1.8</v>
      </c>
      <c r="G931" s="17">
        <v>26.5</v>
      </c>
      <c r="H931" s="17">
        <v>118.95</v>
      </c>
      <c r="I931" s="17">
        <v>-20.003</v>
      </c>
      <c r="J931" s="17">
        <v>1358.5</v>
      </c>
      <c r="K931" s="17">
        <v>13</v>
      </c>
      <c r="L931" s="17">
        <v>0.33650000000000002</v>
      </c>
      <c r="M931" s="17">
        <v>-12.763</v>
      </c>
      <c r="N931" s="17">
        <v>107.22709999999999</v>
      </c>
      <c r="O931" s="17">
        <v>6180</v>
      </c>
      <c r="P931" s="17">
        <v>1138.5</v>
      </c>
      <c r="Q931" s="17">
        <v>7.7050000000000001</v>
      </c>
      <c r="R931" s="17">
        <v>2595.6350000000002</v>
      </c>
      <c r="S931" s="17">
        <v>69</v>
      </c>
      <c r="T931" s="17">
        <v>2.1</v>
      </c>
      <c r="U931" s="17">
        <v>-0.1978</v>
      </c>
      <c r="V931" s="17">
        <v>-0.05</v>
      </c>
      <c r="W931" s="17">
        <v>4750.5196100000003</v>
      </c>
      <c r="X931" s="17">
        <v>2276</v>
      </c>
      <c r="Y931" s="17">
        <v>14.972</v>
      </c>
      <c r="Z931" s="17">
        <v>-5.53</v>
      </c>
    </row>
    <row r="932" spans="1:26" x14ac:dyDescent="0.2">
      <c r="A932" s="27">
        <v>44312</v>
      </c>
      <c r="B932" s="17">
        <v>246.876</v>
      </c>
      <c r="C932" s="14">
        <v>0.3</v>
      </c>
      <c r="D932" s="17">
        <v>277.5</v>
      </c>
      <c r="E932" s="17">
        <v>9.3249999999999993</v>
      </c>
      <c r="F932" s="17">
        <v>-1.45</v>
      </c>
      <c r="G932" s="17">
        <v>26</v>
      </c>
      <c r="H932" s="17">
        <v>111.75</v>
      </c>
      <c r="I932" s="17">
        <v>-80.5</v>
      </c>
      <c r="J932" s="17">
        <v>1358.75</v>
      </c>
      <c r="K932" s="17">
        <v>12.5</v>
      </c>
      <c r="L932" s="17">
        <v>0.1613</v>
      </c>
      <c r="M932" s="17">
        <v>-13.494999999999999</v>
      </c>
      <c r="N932" s="17">
        <v>110.6417</v>
      </c>
      <c r="O932" s="17">
        <v>6246.5</v>
      </c>
      <c r="P932" s="17">
        <v>1132.5</v>
      </c>
      <c r="Q932" s="17">
        <v>8.99</v>
      </c>
      <c r="R932" s="17">
        <v>2818.0749999999998</v>
      </c>
      <c r="S932" s="17">
        <v>70.45</v>
      </c>
      <c r="T932" s="17">
        <v>2.0750000000000002</v>
      </c>
      <c r="U932" s="17">
        <v>-0.26500000000000001</v>
      </c>
      <c r="V932" s="17">
        <v>-0.24</v>
      </c>
      <c r="W932" s="17">
        <v>2932.8924400000001</v>
      </c>
      <c r="X932" s="17">
        <v>2259</v>
      </c>
      <c r="Y932" s="17">
        <v>15.108000000000001</v>
      </c>
      <c r="Z932" s="17">
        <v>-5.6749999999999998</v>
      </c>
    </row>
    <row r="933" spans="1:26" x14ac:dyDescent="0.2">
      <c r="A933" s="27">
        <v>44309</v>
      </c>
      <c r="B933" s="17">
        <v>247.00899999999999</v>
      </c>
      <c r="C933" s="14">
        <v>0.26</v>
      </c>
      <c r="D933" s="17">
        <v>278</v>
      </c>
      <c r="E933" s="17">
        <v>9.3000000000000007</v>
      </c>
      <c r="F933" s="17">
        <v>-1.2</v>
      </c>
      <c r="G933" s="17">
        <v>26.36</v>
      </c>
      <c r="H933" s="17">
        <v>108.905</v>
      </c>
      <c r="I933" s="17">
        <v>-68.650000000000006</v>
      </c>
      <c r="J933" s="17">
        <v>1370</v>
      </c>
      <c r="K933" s="17">
        <v>3.3</v>
      </c>
      <c r="L933" s="17">
        <v>0.219</v>
      </c>
      <c r="M933" s="17">
        <v>-13.93</v>
      </c>
      <c r="N933" s="17">
        <v>109.11715</v>
      </c>
      <c r="O933" s="17">
        <v>6300</v>
      </c>
      <c r="P933" s="17">
        <v>1102.5</v>
      </c>
      <c r="Q933" s="17">
        <v>10.175000000000001</v>
      </c>
      <c r="R933" s="17">
        <v>2902.55</v>
      </c>
      <c r="S933" s="17">
        <v>72.2</v>
      </c>
      <c r="T933" s="17">
        <v>2.0750000000000002</v>
      </c>
      <c r="U933" s="17">
        <v>-0.17230000000000001</v>
      </c>
      <c r="V933" s="17">
        <v>-0.105</v>
      </c>
      <c r="W933" s="17">
        <v>4615.7847300000003</v>
      </c>
      <c r="X933" s="17">
        <v>2373</v>
      </c>
      <c r="Y933" s="17">
        <v>15.342000000000001</v>
      </c>
      <c r="Z933" s="17">
        <v>-5.74</v>
      </c>
    </row>
    <row r="934" spans="1:26" x14ac:dyDescent="0.2">
      <c r="A934" s="27">
        <v>44308</v>
      </c>
      <c r="B934" s="17">
        <v>245.34</v>
      </c>
      <c r="C934" s="14">
        <v>0.33</v>
      </c>
      <c r="D934" s="17">
        <v>280.34800000000001</v>
      </c>
      <c r="E934" s="17">
        <v>9.4</v>
      </c>
      <c r="F934" s="17">
        <v>-1.4</v>
      </c>
      <c r="G934" s="17">
        <v>26.725000000000001</v>
      </c>
      <c r="H934" s="17">
        <v>120.85</v>
      </c>
      <c r="I934" s="17">
        <v>166.99799999999999</v>
      </c>
      <c r="J934" s="17">
        <v>1403.75</v>
      </c>
      <c r="K934" s="17">
        <v>3.3</v>
      </c>
      <c r="L934" s="17">
        <v>0.2525</v>
      </c>
      <c r="M934" s="17">
        <v>-14.12</v>
      </c>
      <c r="N934" s="17">
        <v>112.14987000000001</v>
      </c>
      <c r="O934" s="17">
        <v>6028</v>
      </c>
      <c r="P934" s="17">
        <v>1109.2</v>
      </c>
      <c r="Q934" s="17">
        <v>9.8350000000000009</v>
      </c>
      <c r="R934" s="17">
        <v>2881.8249999999998</v>
      </c>
      <c r="S934" s="17">
        <v>71.45</v>
      </c>
      <c r="T934" s="17">
        <v>1.9750000000000001</v>
      </c>
      <c r="U934" s="17">
        <v>-0.1928</v>
      </c>
      <c r="V934" s="17">
        <v>0.01</v>
      </c>
      <c r="W934" s="17">
        <v>4390.0303100000001</v>
      </c>
      <c r="X934" s="17">
        <v>2373</v>
      </c>
      <c r="Y934" s="17">
        <v>15.44</v>
      </c>
      <c r="Z934" s="17">
        <v>-5.59</v>
      </c>
    </row>
    <row r="935" spans="1:26" x14ac:dyDescent="0.2">
      <c r="A935" s="27">
        <v>44307</v>
      </c>
      <c r="B935" s="17">
        <v>245.89099999999999</v>
      </c>
      <c r="C935" s="14">
        <v>0.24</v>
      </c>
      <c r="D935" s="17">
        <v>276.75</v>
      </c>
      <c r="E935" s="17">
        <v>8.5250000000000004</v>
      </c>
      <c r="F935" s="17">
        <v>-1.1000000000000001</v>
      </c>
      <c r="G935" s="17">
        <v>26.216999999999999</v>
      </c>
      <c r="H935" s="17">
        <v>115</v>
      </c>
      <c r="I935" s="17">
        <v>-50.000999999999998</v>
      </c>
      <c r="J935" s="17">
        <v>1353.75</v>
      </c>
      <c r="K935" s="17">
        <v>3.3</v>
      </c>
      <c r="L935" s="17">
        <v>0.25819999999999999</v>
      </c>
      <c r="M935" s="17">
        <v>-13.795</v>
      </c>
      <c r="N935" s="17">
        <v>109.35133</v>
      </c>
      <c r="O935" s="17">
        <v>6129.5</v>
      </c>
      <c r="P935" s="17">
        <v>1065.3</v>
      </c>
      <c r="Q935" s="17">
        <v>9.0830000000000002</v>
      </c>
      <c r="R935" s="17">
        <v>2534.98</v>
      </c>
      <c r="S935" s="17">
        <v>69</v>
      </c>
      <c r="T935" s="17">
        <v>2.4049999999999998</v>
      </c>
      <c r="U935" s="17">
        <v>-0.2165</v>
      </c>
      <c r="V935" s="17">
        <v>7.0000000000000007E-2</v>
      </c>
      <c r="W935" s="17">
        <v>6653.5198399999999</v>
      </c>
      <c r="X935" s="17">
        <v>2510</v>
      </c>
      <c r="Y935" s="17">
        <v>15.02</v>
      </c>
      <c r="Z935" s="17">
        <v>-5.5</v>
      </c>
    </row>
    <row r="936" spans="1:26" x14ac:dyDescent="0.2">
      <c r="A936" s="27">
        <v>44306</v>
      </c>
      <c r="B936" s="17">
        <v>246.108</v>
      </c>
      <c r="C936" s="14">
        <v>7.0000000000000007E-2</v>
      </c>
      <c r="D936" s="17">
        <v>291.17500000000001</v>
      </c>
      <c r="E936" s="17">
        <v>8.0500000000000007</v>
      </c>
      <c r="F936" s="17">
        <v>-1.25</v>
      </c>
      <c r="G936" s="17">
        <v>25.875</v>
      </c>
      <c r="H936" s="17">
        <v>131.24</v>
      </c>
      <c r="I936" s="17">
        <v>75.498000000000005</v>
      </c>
      <c r="J936" s="17">
        <v>1355</v>
      </c>
      <c r="K936" s="17">
        <v>3.3</v>
      </c>
      <c r="L936" s="17">
        <v>0.32779999999999998</v>
      </c>
      <c r="M936" s="17">
        <v>-13.472</v>
      </c>
      <c r="N936" s="17">
        <v>106.87575</v>
      </c>
      <c r="O936" s="17">
        <v>6183.5</v>
      </c>
      <c r="P936" s="17">
        <v>1086.8</v>
      </c>
      <c r="Q936" s="17">
        <v>7.24</v>
      </c>
      <c r="R936" s="17">
        <v>2442.4250000000002</v>
      </c>
      <c r="S936" s="17">
        <v>69</v>
      </c>
      <c r="T936" s="17">
        <v>2.2999999999999998</v>
      </c>
      <c r="U936" s="17">
        <v>-0.1898</v>
      </c>
      <c r="V936" s="17">
        <v>0.04</v>
      </c>
      <c r="W936" s="17">
        <v>5679.4748</v>
      </c>
      <c r="X936" s="17">
        <v>2323</v>
      </c>
      <c r="Y936" s="17">
        <v>14.98</v>
      </c>
      <c r="Z936" s="17">
        <v>-5.3979999999999997</v>
      </c>
    </row>
    <row r="937" spans="1:26" x14ac:dyDescent="0.2">
      <c r="A937" s="27">
        <v>44305</v>
      </c>
      <c r="B937" s="17">
        <v>243.83199999999999</v>
      </c>
      <c r="C937" s="14">
        <v>0.09</v>
      </c>
      <c r="D937" s="17">
        <v>299.83300000000003</v>
      </c>
      <c r="E937" s="17">
        <v>8.0749999999999993</v>
      </c>
      <c r="F937" s="17">
        <v>-1.4</v>
      </c>
      <c r="G937" s="17">
        <v>26</v>
      </c>
      <c r="H937" s="17">
        <v>108.85</v>
      </c>
      <c r="I937" s="17">
        <v>-34.603999999999999</v>
      </c>
      <c r="J937" s="17">
        <v>1333.75</v>
      </c>
      <c r="K937" s="17">
        <v>3.3</v>
      </c>
      <c r="L937" s="17">
        <v>0.3175</v>
      </c>
      <c r="M937" s="17">
        <v>-13.472</v>
      </c>
      <c r="N937" s="17">
        <v>114.64642000000001</v>
      </c>
      <c r="O937" s="17">
        <v>6188.8</v>
      </c>
      <c r="P937" s="17">
        <v>1054.5</v>
      </c>
      <c r="Q937" s="17">
        <v>7.7850000000000001</v>
      </c>
      <c r="R937" s="17">
        <v>2466.9499999999998</v>
      </c>
      <c r="S937" s="17">
        <v>68</v>
      </c>
      <c r="T937" s="17">
        <v>2.4500000000000002</v>
      </c>
      <c r="U937" s="17">
        <v>-0.20499999999999999</v>
      </c>
      <c r="V937" s="17">
        <v>0.12</v>
      </c>
      <c r="W937" s="17">
        <v>4376.9834300000002</v>
      </c>
      <c r="X937" s="17">
        <v>2191</v>
      </c>
      <c r="Y937" s="17">
        <v>14.99</v>
      </c>
      <c r="Z937" s="17">
        <v>-5.71</v>
      </c>
    </row>
    <row r="938" spans="1:26" x14ac:dyDescent="0.2">
      <c r="A938" s="27">
        <v>44302</v>
      </c>
      <c r="B938" s="17">
        <v>230.20699999999999</v>
      </c>
      <c r="C938" s="14">
        <v>0.105</v>
      </c>
      <c r="D938" s="17">
        <v>306.5</v>
      </c>
      <c r="E938" s="17">
        <v>8.8369999999999997</v>
      </c>
      <c r="F938" s="17">
        <v>-1.25</v>
      </c>
      <c r="G938" s="17">
        <v>26.742999999999999</v>
      </c>
      <c r="H938" s="17">
        <v>86.525000000000006</v>
      </c>
      <c r="I938" s="17">
        <v>89.998000000000005</v>
      </c>
      <c r="J938" s="17">
        <v>1385.2629999999999</v>
      </c>
      <c r="K938" s="17">
        <v>3.3</v>
      </c>
      <c r="L938" s="17">
        <v>0.252</v>
      </c>
      <c r="M938" s="17">
        <v>-13.074999999999999</v>
      </c>
      <c r="N938" s="17">
        <v>118.88937</v>
      </c>
      <c r="O938" s="17">
        <v>6210</v>
      </c>
      <c r="P938" s="17">
        <v>1092.5999999999999</v>
      </c>
      <c r="Q938" s="17">
        <v>7.66</v>
      </c>
      <c r="R938" s="17">
        <v>2487.4</v>
      </c>
      <c r="S938" s="17">
        <v>70.7</v>
      </c>
      <c r="T938" s="17">
        <v>1.5669999999999999</v>
      </c>
      <c r="U938" s="17">
        <v>-0.18870000000000001</v>
      </c>
      <c r="V938" s="17">
        <v>0.185</v>
      </c>
      <c r="W938" s="17">
        <v>4129.0283200000003</v>
      </c>
      <c r="X938" s="17">
        <v>2247</v>
      </c>
      <c r="Y938" s="17">
        <v>15.28</v>
      </c>
      <c r="Z938" s="17">
        <v>-5.9450000000000003</v>
      </c>
    </row>
    <row r="939" spans="1:26" x14ac:dyDescent="0.2">
      <c r="A939" s="27">
        <v>44301</v>
      </c>
      <c r="B939" s="17">
        <v>242</v>
      </c>
      <c r="C939" s="14">
        <v>0.02</v>
      </c>
      <c r="D939" s="17">
        <v>307</v>
      </c>
      <c r="E939" s="17">
        <v>8.75</v>
      </c>
      <c r="F939" s="17">
        <v>-1.4</v>
      </c>
      <c r="G939" s="17">
        <v>26.4</v>
      </c>
      <c r="H939" s="17">
        <v>83.86</v>
      </c>
      <c r="I939" s="17">
        <v>100.498</v>
      </c>
      <c r="J939" s="17">
        <v>1398.6579999999999</v>
      </c>
      <c r="K939" s="17">
        <v>3.3</v>
      </c>
      <c r="L939" s="17">
        <v>0.28320000000000001</v>
      </c>
      <c r="M939" s="17">
        <v>-13.877000000000001</v>
      </c>
      <c r="N939" s="17">
        <v>124.3173</v>
      </c>
      <c r="O939" s="17">
        <v>6108.5</v>
      </c>
      <c r="P939" s="17">
        <v>1115</v>
      </c>
      <c r="Q939" s="17">
        <v>8.58</v>
      </c>
      <c r="R939" s="17">
        <v>2476.5500000000002</v>
      </c>
      <c r="S939" s="17">
        <v>71.25</v>
      </c>
      <c r="T939" s="17">
        <v>1.645</v>
      </c>
      <c r="U939" s="17">
        <v>-0.18029999999999999</v>
      </c>
      <c r="V939" s="17">
        <v>0.2</v>
      </c>
      <c r="W939" s="17">
        <v>4265.9765799999996</v>
      </c>
      <c r="X939" s="17">
        <v>2297</v>
      </c>
      <c r="Y939" s="17">
        <v>15.404999999999999</v>
      </c>
      <c r="Z939" s="17">
        <v>-6.12</v>
      </c>
    </row>
    <row r="940" spans="1:26" x14ac:dyDescent="0.2">
      <c r="A940" s="27">
        <v>44300</v>
      </c>
      <c r="B940" s="17">
        <v>245.054</v>
      </c>
      <c r="C940" s="14">
        <v>0.05</v>
      </c>
      <c r="D940" s="17">
        <v>297.95800000000003</v>
      </c>
      <c r="E940" s="17">
        <v>8.25</v>
      </c>
      <c r="F940" s="17">
        <v>-1.3</v>
      </c>
      <c r="G940" s="17">
        <v>25.966999999999999</v>
      </c>
      <c r="H940" s="17">
        <v>135.23500000000001</v>
      </c>
      <c r="I940" s="17">
        <v>176.99700000000001</v>
      </c>
      <c r="J940" s="17">
        <v>1335</v>
      </c>
      <c r="K940" s="17">
        <v>3.3</v>
      </c>
      <c r="L940" s="17">
        <v>0.29870000000000002</v>
      </c>
      <c r="M940" s="17">
        <v>-12.502000000000001</v>
      </c>
      <c r="N940" s="17">
        <v>119.0043</v>
      </c>
      <c r="O940" s="17">
        <v>6052.8</v>
      </c>
      <c r="P940" s="17">
        <v>1138.2</v>
      </c>
      <c r="Q940" s="17">
        <v>10.67</v>
      </c>
      <c r="R940" s="17">
        <v>2560.9</v>
      </c>
      <c r="S940" s="17">
        <v>68.95</v>
      </c>
      <c r="T940" s="17">
        <v>1.9450000000000001</v>
      </c>
      <c r="U940" s="17">
        <v>-0.14599999999999999</v>
      </c>
      <c r="V940" s="17">
        <v>0.24</v>
      </c>
      <c r="W940" s="17">
        <v>4863.5103499999996</v>
      </c>
      <c r="X940" s="17">
        <v>2377</v>
      </c>
      <c r="Y940" s="17">
        <v>14.865</v>
      </c>
      <c r="Z940" s="17">
        <v>-5.9320000000000004</v>
      </c>
    </row>
    <row r="941" spans="1:26" x14ac:dyDescent="0.2">
      <c r="A941" s="27">
        <v>44299</v>
      </c>
      <c r="B941" s="17">
        <v>241.5</v>
      </c>
      <c r="C941" s="14">
        <v>-0.04</v>
      </c>
      <c r="D941" s="17">
        <v>291.33999999999997</v>
      </c>
      <c r="E941" s="17">
        <v>8.3130000000000006</v>
      </c>
      <c r="F941" s="17">
        <v>-1.1000000000000001</v>
      </c>
      <c r="G941" s="17">
        <v>25.75</v>
      </c>
      <c r="H941" s="17">
        <v>163.935</v>
      </c>
      <c r="I941" s="17">
        <v>95.495999999999995</v>
      </c>
      <c r="J941" s="17">
        <v>1325</v>
      </c>
      <c r="K941" s="17">
        <v>7.3</v>
      </c>
      <c r="L941" s="17">
        <v>0.40329999999999999</v>
      </c>
      <c r="M941" s="17">
        <v>-12.35</v>
      </c>
      <c r="N941" s="17">
        <v>107.49405</v>
      </c>
      <c r="O941" s="17">
        <v>6225</v>
      </c>
      <c r="P941" s="17">
        <v>1171.5</v>
      </c>
      <c r="Q941" s="17">
        <v>10.75</v>
      </c>
      <c r="R941" s="17">
        <v>2541.6999999999998</v>
      </c>
      <c r="S941" s="17">
        <v>69.25</v>
      </c>
      <c r="T941" s="17">
        <v>2.1</v>
      </c>
      <c r="U941" s="17">
        <v>-0.107</v>
      </c>
      <c r="V941" s="17">
        <v>0.23</v>
      </c>
      <c r="W941" s="17">
        <v>4486.0845200000003</v>
      </c>
      <c r="X941" s="17">
        <v>2327</v>
      </c>
      <c r="Y941" s="17">
        <v>14.85</v>
      </c>
      <c r="Z941" s="17">
        <v>-5.859</v>
      </c>
    </row>
    <row r="942" spans="1:26" x14ac:dyDescent="0.2">
      <c r="A942" s="27">
        <v>44298</v>
      </c>
      <c r="B942" s="17">
        <v>245.32599999999999</v>
      </c>
      <c r="C942" s="14">
        <v>-7.0000000000000007E-2</v>
      </c>
      <c r="D942" s="17">
        <v>312.5</v>
      </c>
      <c r="E942" s="17">
        <v>8.25</v>
      </c>
      <c r="F942" s="17">
        <v>-1.1000000000000001</v>
      </c>
      <c r="G942" s="17">
        <v>25.41</v>
      </c>
      <c r="H942" s="17">
        <v>143.66</v>
      </c>
      <c r="I942" s="17">
        <v>25.001000000000001</v>
      </c>
      <c r="J942" s="17">
        <v>1319.25</v>
      </c>
      <c r="K942" s="17">
        <v>7.3</v>
      </c>
      <c r="L942" s="17">
        <v>0.39950000000000002</v>
      </c>
      <c r="M942" s="17">
        <v>-12.012</v>
      </c>
      <c r="N942" s="17">
        <v>108.57680000000001</v>
      </c>
      <c r="O942" s="17">
        <v>6465</v>
      </c>
      <c r="P942" s="17">
        <v>1199.5</v>
      </c>
      <c r="Q942" s="17">
        <v>9.1750000000000007</v>
      </c>
      <c r="R942" s="17">
        <v>2627.51</v>
      </c>
      <c r="S942" s="17">
        <v>66.150000000000006</v>
      </c>
      <c r="T942" s="17">
        <v>2.2999999999999998</v>
      </c>
      <c r="U942" s="17">
        <v>-0.1203</v>
      </c>
      <c r="V942" s="17">
        <v>0.25</v>
      </c>
      <c r="W942" s="17">
        <v>6348.7258499999998</v>
      </c>
      <c r="X942" s="17">
        <v>2351</v>
      </c>
      <c r="Y942" s="17">
        <v>14.824999999999999</v>
      </c>
      <c r="Z942" s="17">
        <v>-5.9</v>
      </c>
    </row>
    <row r="943" spans="1:26" x14ac:dyDescent="0.2">
      <c r="A943" s="27">
        <v>44295</v>
      </c>
      <c r="B943" s="17">
        <v>238.43299999999999</v>
      </c>
      <c r="C943" s="14">
        <v>-0.03</v>
      </c>
      <c r="D943" s="17">
        <v>302.06</v>
      </c>
      <c r="E943" s="17">
        <v>8.3000000000000007</v>
      </c>
      <c r="F943" s="17">
        <v>-1.25</v>
      </c>
      <c r="G943" s="17">
        <v>26.895</v>
      </c>
      <c r="H943" s="17">
        <v>162.44</v>
      </c>
      <c r="I943" s="17">
        <v>-7.5010000000000003</v>
      </c>
      <c r="J943" s="17">
        <v>1346.5</v>
      </c>
      <c r="K943" s="17">
        <v>-6.5</v>
      </c>
      <c r="L943" s="17">
        <v>0.39389999999999997</v>
      </c>
      <c r="M943" s="17">
        <v>-12.015000000000001</v>
      </c>
      <c r="N943" s="17">
        <v>110.73598</v>
      </c>
      <c r="O943" s="17">
        <v>6556.5</v>
      </c>
      <c r="P943" s="17">
        <v>1222.4000000000001</v>
      </c>
      <c r="Q943" s="17">
        <v>7.9630000000000001</v>
      </c>
      <c r="R943" s="17">
        <v>2742.2249999999999</v>
      </c>
      <c r="S943" s="17">
        <v>64.7</v>
      </c>
      <c r="T943" s="17">
        <v>1.915</v>
      </c>
      <c r="U943" s="17">
        <v>-0.11849999999999999</v>
      </c>
      <c r="V943" s="17">
        <v>0.155</v>
      </c>
      <c r="W943" s="17">
        <v>6121.5217300000004</v>
      </c>
      <c r="X943" s="17">
        <v>2332</v>
      </c>
      <c r="Y943" s="17">
        <v>15.07</v>
      </c>
      <c r="Z943" s="17">
        <v>-6.04</v>
      </c>
    </row>
    <row r="944" spans="1:26" x14ac:dyDescent="0.2">
      <c r="A944" s="27">
        <v>44294</v>
      </c>
      <c r="B944" s="17">
        <v>251.47</v>
      </c>
      <c r="C944" s="14">
        <v>0.05</v>
      </c>
      <c r="D944" s="17">
        <v>292.048</v>
      </c>
      <c r="E944" s="17">
        <v>7.6749999999999998</v>
      </c>
      <c r="F944" s="17">
        <v>-1.39</v>
      </c>
      <c r="G944" s="17">
        <v>27.785</v>
      </c>
      <c r="H944" s="17">
        <v>158.935</v>
      </c>
      <c r="I944" s="17">
        <v>117.502</v>
      </c>
      <c r="J944" s="17">
        <v>1376.25</v>
      </c>
      <c r="K944" s="17">
        <v>-6.5</v>
      </c>
      <c r="L944" s="17">
        <v>0.48220000000000002</v>
      </c>
      <c r="M944" s="17">
        <v>-12.175000000000001</v>
      </c>
      <c r="N944" s="17">
        <v>114.68558</v>
      </c>
      <c r="O944" s="17">
        <v>6130</v>
      </c>
      <c r="P944" s="17">
        <v>1251</v>
      </c>
      <c r="Q944" s="17">
        <v>5.8979999999999997</v>
      </c>
      <c r="R944" s="17">
        <v>2665.3850000000002</v>
      </c>
      <c r="S944" s="17">
        <v>67.349999999999994</v>
      </c>
      <c r="T944" s="17">
        <v>1.625</v>
      </c>
      <c r="U944" s="17">
        <v>-0.13700000000000001</v>
      </c>
      <c r="V944" s="17">
        <v>0.15</v>
      </c>
      <c r="W944" s="17">
        <v>5019.45568</v>
      </c>
      <c r="X944" s="17">
        <v>2227</v>
      </c>
      <c r="Y944" s="17">
        <v>15.2</v>
      </c>
      <c r="Z944" s="17">
        <v>-6.12</v>
      </c>
    </row>
    <row r="945" spans="1:26" x14ac:dyDescent="0.2">
      <c r="A945" s="27">
        <v>44293</v>
      </c>
      <c r="B945" s="17">
        <v>245.399</v>
      </c>
      <c r="C945" s="14">
        <v>0.01</v>
      </c>
      <c r="D945" s="17">
        <v>304</v>
      </c>
      <c r="E945" s="17">
        <v>6.65</v>
      </c>
      <c r="F945" s="17">
        <v>-1.3</v>
      </c>
      <c r="G945" s="17">
        <v>26.25</v>
      </c>
      <c r="H945" s="17">
        <v>203.85</v>
      </c>
      <c r="I945" s="17">
        <v>139.852</v>
      </c>
      <c r="J945" s="17">
        <v>1342.5</v>
      </c>
      <c r="K945" s="17">
        <v>-6.5</v>
      </c>
      <c r="L945" s="17">
        <v>0.44500000000000001</v>
      </c>
      <c r="M945" s="17">
        <v>-11.115</v>
      </c>
      <c r="N945" s="17">
        <v>115.20645</v>
      </c>
      <c r="O945" s="17">
        <v>6127.5</v>
      </c>
      <c r="P945" s="17">
        <v>1249.5</v>
      </c>
      <c r="Q945" s="17">
        <v>4.3949999999999996</v>
      </c>
      <c r="R945" s="17">
        <v>3038.72</v>
      </c>
      <c r="S945" s="17">
        <v>65.349999999999994</v>
      </c>
      <c r="T945" s="17">
        <v>1.9350000000000001</v>
      </c>
      <c r="U945" s="17">
        <v>-0.14749999999999999</v>
      </c>
      <c r="V945" s="17">
        <v>0.17</v>
      </c>
      <c r="W945" s="17">
        <v>7463.9896600000002</v>
      </c>
      <c r="X945" s="17">
        <v>2527</v>
      </c>
      <c r="Y945" s="17">
        <v>14.71</v>
      </c>
      <c r="Z945" s="17">
        <v>-6.1589999999999998</v>
      </c>
    </row>
    <row r="946" spans="1:26" x14ac:dyDescent="0.2">
      <c r="A946" s="27">
        <v>44292</v>
      </c>
      <c r="B946" s="17">
        <v>234</v>
      </c>
      <c r="C946" s="14">
        <v>-7.4999999999999997E-2</v>
      </c>
      <c r="D946" s="17">
        <v>308.92500000000001</v>
      </c>
      <c r="E946" s="17">
        <v>4.4249999999999998</v>
      </c>
      <c r="F946" s="17">
        <v>-1.5</v>
      </c>
      <c r="G946" s="17">
        <v>26</v>
      </c>
      <c r="H946" s="17">
        <v>93.254999999999995</v>
      </c>
      <c r="I946" s="17">
        <v>69.995000000000005</v>
      </c>
      <c r="J946" s="17">
        <v>1345</v>
      </c>
      <c r="K946" s="17">
        <v>-6.5</v>
      </c>
      <c r="L946" s="17">
        <v>0.40949999999999998</v>
      </c>
      <c r="M946" s="17">
        <v>-10.413</v>
      </c>
      <c r="N946" s="17">
        <v>123.72337</v>
      </c>
      <c r="O946" s="17">
        <v>6017.3</v>
      </c>
      <c r="P946" s="17">
        <v>1173</v>
      </c>
      <c r="Q946" s="17">
        <v>5.3159999999999998</v>
      </c>
      <c r="R946" s="17">
        <v>3113.24</v>
      </c>
      <c r="S946" s="17">
        <v>62.3</v>
      </c>
      <c r="T946" s="17">
        <v>3.15</v>
      </c>
      <c r="U946" s="17">
        <v>-0.17069999999999999</v>
      </c>
      <c r="V946" s="17">
        <v>0.18</v>
      </c>
      <c r="W946" s="17">
        <v>7114.0296600000001</v>
      </c>
      <c r="X946" s="17">
        <v>2330</v>
      </c>
      <c r="Y946" s="17">
        <v>14.71</v>
      </c>
      <c r="Z946" s="17">
        <v>-6.1449999999999996</v>
      </c>
    </row>
    <row r="947" spans="1:26" x14ac:dyDescent="0.2">
      <c r="A947" s="27">
        <v>44291</v>
      </c>
      <c r="B947" s="17">
        <v>229.33600000000001</v>
      </c>
      <c r="C947" s="14">
        <v>-0.13</v>
      </c>
      <c r="D947" s="17">
        <v>308.07499999999999</v>
      </c>
      <c r="E947" s="17">
        <v>4.2</v>
      </c>
      <c r="F947" s="17">
        <v>-1.6</v>
      </c>
      <c r="G947" s="17">
        <v>27.346</v>
      </c>
      <c r="H947" s="17">
        <v>94.575000000000003</v>
      </c>
      <c r="I947" s="17">
        <v>-63.3</v>
      </c>
      <c r="J947" s="17">
        <v>1353</v>
      </c>
      <c r="K947" s="17">
        <v>-6.5</v>
      </c>
      <c r="L947" s="17">
        <v>0.28499999999999998</v>
      </c>
      <c r="M947" s="17">
        <v>-10.318</v>
      </c>
      <c r="N947" s="17">
        <v>132</v>
      </c>
      <c r="O947" s="17">
        <v>5983.5</v>
      </c>
      <c r="P947" s="17">
        <v>1179</v>
      </c>
      <c r="Q947" s="17">
        <v>5.4619999999999997</v>
      </c>
      <c r="R947" s="17">
        <v>3344</v>
      </c>
      <c r="S947" s="17">
        <v>61.5</v>
      </c>
      <c r="T947" s="17">
        <v>3.605</v>
      </c>
      <c r="U947" s="17">
        <v>-0.17399999999999999</v>
      </c>
      <c r="V947" s="17">
        <v>0.2</v>
      </c>
      <c r="W947" s="17">
        <v>5969.5436799999998</v>
      </c>
      <c r="X947" s="17">
        <v>2544</v>
      </c>
      <c r="Y947" s="17">
        <v>14.997</v>
      </c>
      <c r="Z947" s="17">
        <v>-6.19</v>
      </c>
    </row>
    <row r="948" spans="1:26" x14ac:dyDescent="0.2">
      <c r="A948" s="27">
        <v>44288</v>
      </c>
      <c r="B948" s="17">
        <v>227.352</v>
      </c>
      <c r="C948" s="14">
        <v>-0.25</v>
      </c>
      <c r="D948" s="17">
        <v>307.48500000000001</v>
      </c>
      <c r="E948" s="17">
        <v>4.2</v>
      </c>
      <c r="F948" s="17">
        <v>-1.5</v>
      </c>
      <c r="G948" s="17">
        <v>26.233000000000001</v>
      </c>
      <c r="H948" s="17">
        <v>91.295000000000002</v>
      </c>
      <c r="I948" s="17">
        <v>-59.5</v>
      </c>
      <c r="J948" s="17">
        <v>1469.0050000000001</v>
      </c>
      <c r="K948" s="17">
        <v>-6.5</v>
      </c>
      <c r="L948" s="17">
        <v>0.3644</v>
      </c>
      <c r="M948" s="17">
        <v>-10.323</v>
      </c>
      <c r="N948" s="17">
        <v>135.79997</v>
      </c>
      <c r="O948" s="17">
        <v>6075.5</v>
      </c>
      <c r="P948" s="17">
        <v>1173.5</v>
      </c>
      <c r="Q948" s="17">
        <v>5.4619999999999997</v>
      </c>
      <c r="R948" s="17">
        <v>3415.777</v>
      </c>
      <c r="S948" s="17">
        <v>66.5</v>
      </c>
      <c r="T948" s="17">
        <v>3.7730000000000001</v>
      </c>
      <c r="U948" s="17">
        <v>-0.189</v>
      </c>
      <c r="V948" s="17">
        <v>0.24</v>
      </c>
      <c r="W948" s="17">
        <v>4029.4655699999998</v>
      </c>
      <c r="X948" s="17">
        <v>2557</v>
      </c>
      <c r="Y948" s="17">
        <v>14.805999999999999</v>
      </c>
      <c r="Z948" s="17">
        <v>-6.8929999999999998</v>
      </c>
    </row>
    <row r="949" spans="1:26" x14ac:dyDescent="0.2">
      <c r="A949" s="27">
        <v>44287</v>
      </c>
      <c r="B949" s="17">
        <v>235.79</v>
      </c>
      <c r="C949" s="14">
        <v>-0.25</v>
      </c>
      <c r="D949" s="17">
        <v>309.173</v>
      </c>
      <c r="E949" s="17">
        <v>4.2</v>
      </c>
      <c r="F949" s="17">
        <v>-1.5</v>
      </c>
      <c r="G949" s="17">
        <v>26</v>
      </c>
      <c r="H949" s="17">
        <v>105.67</v>
      </c>
      <c r="I949" s="17">
        <v>172.501</v>
      </c>
      <c r="J949" s="17">
        <v>1376.5</v>
      </c>
      <c r="K949" s="17">
        <v>-6.5</v>
      </c>
      <c r="L949" s="17">
        <v>0.35420000000000001</v>
      </c>
      <c r="M949" s="17">
        <v>-10.484999999999999</v>
      </c>
      <c r="N949" s="17">
        <v>137.37047000000001</v>
      </c>
      <c r="O949" s="17">
        <v>5875</v>
      </c>
      <c r="P949" s="17">
        <v>1170</v>
      </c>
      <c r="Q949" s="17">
        <v>4.8</v>
      </c>
      <c r="R949" s="17">
        <v>3288.75</v>
      </c>
      <c r="S949" s="17">
        <v>66</v>
      </c>
      <c r="T949" s="17">
        <v>3.8</v>
      </c>
      <c r="U949" s="17">
        <v>-0.16750000000000001</v>
      </c>
      <c r="V949" s="17">
        <v>0.24</v>
      </c>
      <c r="W949" s="17">
        <v>4409.1806999999999</v>
      </c>
      <c r="X949" s="17">
        <v>2560</v>
      </c>
      <c r="Y949" s="17">
        <v>14.816000000000001</v>
      </c>
      <c r="Z949" s="17">
        <v>-6.37</v>
      </c>
    </row>
    <row r="950" spans="1:26" x14ac:dyDescent="0.2">
      <c r="A950" s="27">
        <v>44286</v>
      </c>
      <c r="B950" s="17">
        <v>230.77</v>
      </c>
      <c r="C950" s="14">
        <v>-0.32500000000000001</v>
      </c>
      <c r="D950" s="17">
        <v>302.24</v>
      </c>
      <c r="E950" s="17">
        <v>4.2</v>
      </c>
      <c r="F950" s="17">
        <v>-1.9</v>
      </c>
      <c r="G950" s="17">
        <v>26.58</v>
      </c>
      <c r="H950" s="17">
        <v>159.77000000000001</v>
      </c>
      <c r="I950" s="17">
        <v>14.500999999999999</v>
      </c>
      <c r="J950" s="17">
        <v>1384.5</v>
      </c>
      <c r="K950" s="17">
        <v>-6.5</v>
      </c>
      <c r="L950" s="17">
        <v>0.3</v>
      </c>
      <c r="M950" s="17">
        <v>-10.795</v>
      </c>
      <c r="N950" s="17">
        <v>132.81120000000001</v>
      </c>
      <c r="O950" s="17">
        <v>5789</v>
      </c>
      <c r="P950" s="17">
        <v>1220.7</v>
      </c>
      <c r="Q950" s="17">
        <v>5.61</v>
      </c>
      <c r="R950" s="17">
        <v>3508.7</v>
      </c>
      <c r="S950" s="17">
        <v>70</v>
      </c>
      <c r="T950" s="17">
        <v>4.0629999999999997</v>
      </c>
      <c r="U950" s="17">
        <v>-0.158</v>
      </c>
      <c r="V950" s="17">
        <v>0.33</v>
      </c>
      <c r="W950" s="17">
        <v>3536.6063800000002</v>
      </c>
      <c r="X950" s="17">
        <v>2760</v>
      </c>
      <c r="Y950" s="17">
        <v>15.09</v>
      </c>
      <c r="Z950" s="17">
        <v>-6.2</v>
      </c>
    </row>
    <row r="951" spans="1:26" x14ac:dyDescent="0.2">
      <c r="A951" s="27">
        <v>44285</v>
      </c>
      <c r="B951" s="17">
        <v>213.04</v>
      </c>
      <c r="C951" s="14">
        <v>-0.317</v>
      </c>
      <c r="D951" s="17">
        <v>299.923</v>
      </c>
      <c r="E951" s="17">
        <v>4.0750000000000002</v>
      </c>
      <c r="F951" s="17">
        <v>-2.6</v>
      </c>
      <c r="G951" s="17">
        <v>24.516999999999999</v>
      </c>
      <c r="H951" s="17">
        <v>177.18</v>
      </c>
      <c r="I951" s="17">
        <v>16.994</v>
      </c>
      <c r="J951" s="17">
        <v>1425.5</v>
      </c>
      <c r="K951" s="17">
        <v>-6.5</v>
      </c>
      <c r="L951" s="17">
        <v>0.23499999999999999</v>
      </c>
      <c r="M951" s="17">
        <v>-12.595000000000001</v>
      </c>
      <c r="N951" s="17">
        <v>141.71992</v>
      </c>
      <c r="O951" s="17">
        <v>5570.8</v>
      </c>
      <c r="P951" s="17">
        <v>1220</v>
      </c>
      <c r="Q951" s="17">
        <v>6.3579999999999997</v>
      </c>
      <c r="R951" s="17">
        <v>4435.5129999999999</v>
      </c>
      <c r="S951" s="17">
        <v>75</v>
      </c>
      <c r="T951" s="17">
        <v>4.5999999999999996</v>
      </c>
      <c r="U951" s="17">
        <v>-0.1348</v>
      </c>
      <c r="V951" s="17">
        <v>0.25</v>
      </c>
      <c r="W951" s="17">
        <v>3842.46848</v>
      </c>
      <c r="X951" s="17">
        <v>2764</v>
      </c>
      <c r="Y951" s="17">
        <v>15.285</v>
      </c>
      <c r="Z951" s="17">
        <v>-6.56</v>
      </c>
    </row>
    <row r="952" spans="1:26" x14ac:dyDescent="0.2">
      <c r="A952" s="27">
        <v>44284</v>
      </c>
      <c r="B952" s="17">
        <v>195.44800000000001</v>
      </c>
      <c r="C952" s="14">
        <v>-0.19</v>
      </c>
      <c r="D952" s="17">
        <v>312.90499999999997</v>
      </c>
      <c r="E952" s="17">
        <v>4.0750000000000002</v>
      </c>
      <c r="F952" s="17">
        <v>-3</v>
      </c>
      <c r="G952" s="17">
        <v>25.46</v>
      </c>
      <c r="H952" s="17">
        <v>103.38500000000001</v>
      </c>
      <c r="I952" s="17">
        <v>142.999</v>
      </c>
      <c r="J952" s="17">
        <v>1309.0630000000001</v>
      </c>
      <c r="K952" s="17">
        <v>-6.5</v>
      </c>
      <c r="L952" s="17">
        <v>0.18290000000000001</v>
      </c>
      <c r="M952" s="17">
        <v>-13.175000000000001</v>
      </c>
      <c r="N952" s="17">
        <v>122.68503</v>
      </c>
      <c r="O952" s="17">
        <v>5621</v>
      </c>
      <c r="P952" s="17">
        <v>1151.7</v>
      </c>
      <c r="Q952" s="17">
        <v>5.0279999999999996</v>
      </c>
      <c r="R952" s="17">
        <v>4042.145</v>
      </c>
      <c r="S952" s="17">
        <v>69.650000000000006</v>
      </c>
      <c r="T952" s="17">
        <v>4.9930000000000003</v>
      </c>
      <c r="U952" s="17">
        <v>-0.14180000000000001</v>
      </c>
      <c r="V952" s="17">
        <v>0.14499999999999999</v>
      </c>
      <c r="W952" s="17">
        <v>3855.5143800000001</v>
      </c>
      <c r="X952" s="17">
        <v>2800</v>
      </c>
      <c r="Y952" s="17">
        <v>14.739000000000001</v>
      </c>
      <c r="Z952" s="17">
        <v>-6.46</v>
      </c>
    </row>
    <row r="953" spans="1:26" x14ac:dyDescent="0.2">
      <c r="A953" s="27">
        <v>44281</v>
      </c>
      <c r="B953" s="17">
        <v>202.35599999999999</v>
      </c>
      <c r="C953" s="14">
        <v>-0.2</v>
      </c>
      <c r="D953" s="17">
        <v>299.5</v>
      </c>
      <c r="E953" s="17">
        <v>5.3250000000000002</v>
      </c>
      <c r="F953" s="17">
        <v>-3</v>
      </c>
      <c r="G953" s="17">
        <v>23.715</v>
      </c>
      <c r="H953" s="17">
        <v>84.82</v>
      </c>
      <c r="I953" s="17">
        <v>34.994999999999997</v>
      </c>
      <c r="J953" s="17">
        <v>1302</v>
      </c>
      <c r="K953" s="17">
        <v>-6.5</v>
      </c>
      <c r="L953" s="17">
        <v>0.1305</v>
      </c>
      <c r="M953" s="17">
        <v>-18.2</v>
      </c>
      <c r="N953" s="17">
        <v>117.48155</v>
      </c>
      <c r="O953" s="17">
        <v>5717.5</v>
      </c>
      <c r="P953" s="17">
        <v>1183.8</v>
      </c>
      <c r="Q953" s="17">
        <v>6.1429999999999998</v>
      </c>
      <c r="R953" s="17">
        <v>3617.94</v>
      </c>
      <c r="S953" s="17">
        <v>73.5</v>
      </c>
      <c r="T953" s="17">
        <v>4.9000000000000004</v>
      </c>
      <c r="U953" s="17">
        <v>-0.23269999999999999</v>
      </c>
      <c r="V953" s="17">
        <v>-0.02</v>
      </c>
      <c r="W953" s="17">
        <v>4005.5095099999999</v>
      </c>
      <c r="X953" s="17">
        <v>2903</v>
      </c>
      <c r="Y953" s="17">
        <v>14.9</v>
      </c>
      <c r="Z953" s="17">
        <v>-6.32</v>
      </c>
    </row>
    <row r="954" spans="1:26" x14ac:dyDescent="0.2">
      <c r="A954" s="27">
        <v>44280</v>
      </c>
      <c r="B954" s="17">
        <v>197.958</v>
      </c>
      <c r="C954" s="14">
        <v>-0.23</v>
      </c>
      <c r="D954" s="17">
        <v>318</v>
      </c>
      <c r="E954" s="17">
        <v>5.9</v>
      </c>
      <c r="F954" s="17">
        <v>-3</v>
      </c>
      <c r="G954" s="17">
        <v>23.5</v>
      </c>
      <c r="H954" s="17">
        <v>129.51499999999999</v>
      </c>
      <c r="I954" s="17">
        <v>219.994</v>
      </c>
      <c r="J954" s="17">
        <v>1328.125</v>
      </c>
      <c r="K954" s="17">
        <v>-6.5</v>
      </c>
      <c r="L954" s="17">
        <v>0.1925</v>
      </c>
      <c r="M954" s="17">
        <v>-17.995000000000001</v>
      </c>
      <c r="N954" s="17">
        <v>119.63582</v>
      </c>
      <c r="O954" s="17">
        <v>5795.8</v>
      </c>
      <c r="P954" s="17">
        <v>1198.7</v>
      </c>
      <c r="Q954" s="17">
        <v>8.2249999999999996</v>
      </c>
      <c r="R954" s="17">
        <v>3713.15</v>
      </c>
      <c r="S954" s="17">
        <v>80.2</v>
      </c>
      <c r="T954" s="17">
        <v>5.3029999999999999</v>
      </c>
      <c r="U954" s="17">
        <v>-0.1915</v>
      </c>
      <c r="V954" s="17">
        <v>-0.04</v>
      </c>
      <c r="W954" s="17">
        <v>2045.8981900000001</v>
      </c>
      <c r="X954" s="17">
        <v>2903</v>
      </c>
      <c r="Y954" s="17">
        <v>14.96</v>
      </c>
      <c r="Z954" s="17">
        <v>-6.15</v>
      </c>
    </row>
    <row r="955" spans="1:26" x14ac:dyDescent="0.2">
      <c r="A955" s="27">
        <v>44279</v>
      </c>
      <c r="B955" s="17">
        <v>181.447</v>
      </c>
      <c r="C955" s="14">
        <v>-0.22</v>
      </c>
      <c r="D955" s="17">
        <v>307.39299999999997</v>
      </c>
      <c r="E955" s="17">
        <v>5.35</v>
      </c>
      <c r="F955" s="17">
        <v>-3.62</v>
      </c>
      <c r="G955" s="17">
        <v>26</v>
      </c>
      <c r="H955" s="17">
        <v>127.325</v>
      </c>
      <c r="I955" s="17">
        <v>-61.997999999999998</v>
      </c>
      <c r="J955" s="17">
        <v>1359.375</v>
      </c>
      <c r="K955" s="17">
        <v>-6.5</v>
      </c>
      <c r="L955" s="17">
        <v>0.17879999999999999</v>
      </c>
      <c r="M955" s="17">
        <v>-18.465</v>
      </c>
      <c r="N955" s="17">
        <v>117.59039</v>
      </c>
      <c r="O955" s="17">
        <v>5776.5</v>
      </c>
      <c r="P955" s="17">
        <v>1221</v>
      </c>
      <c r="Q955" s="17">
        <v>7.02</v>
      </c>
      <c r="R955" s="17">
        <v>5363.3770000000004</v>
      </c>
      <c r="S955" s="17">
        <v>98</v>
      </c>
      <c r="T955" s="17">
        <v>5.1779999999999999</v>
      </c>
      <c r="U955" s="17">
        <v>-0.188</v>
      </c>
      <c r="V955" s="17">
        <v>-0.01</v>
      </c>
      <c r="W955" s="17">
        <v>5102.9976800000004</v>
      </c>
      <c r="X955" s="17">
        <v>2984</v>
      </c>
      <c r="Y955" s="17">
        <v>15.628</v>
      </c>
      <c r="Z955" s="17">
        <v>-6.19</v>
      </c>
    </row>
    <row r="956" spans="1:26" x14ac:dyDescent="0.2">
      <c r="A956" s="27">
        <v>44278</v>
      </c>
      <c r="B956" s="17">
        <v>176.12899999999999</v>
      </c>
      <c r="C956" s="14">
        <v>-0.28999999999999998</v>
      </c>
      <c r="D956" s="17">
        <v>286.94299999999998</v>
      </c>
      <c r="E956" s="17">
        <v>5.25</v>
      </c>
      <c r="F956" s="17">
        <v>-4.125</v>
      </c>
      <c r="G956" s="17">
        <v>28.93</v>
      </c>
      <c r="H956" s="17">
        <v>115.8</v>
      </c>
      <c r="I956" s="17">
        <v>187.249</v>
      </c>
      <c r="J956" s="17">
        <v>1336.625</v>
      </c>
      <c r="K956" s="17">
        <v>-6.5</v>
      </c>
      <c r="L956" s="17">
        <v>0.245</v>
      </c>
      <c r="M956" s="17">
        <v>-18.265000000000001</v>
      </c>
      <c r="N956" s="17">
        <v>120.6293</v>
      </c>
      <c r="O956" s="17">
        <v>5769.5</v>
      </c>
      <c r="P956" s="17">
        <v>1272.7</v>
      </c>
      <c r="Q956" s="17">
        <v>4.3899999999999997</v>
      </c>
      <c r="R956" s="17">
        <v>5964.35</v>
      </c>
      <c r="S956" s="17">
        <v>82.65</v>
      </c>
      <c r="T956" s="17">
        <v>4.375</v>
      </c>
      <c r="U956" s="17">
        <v>-0.17680000000000001</v>
      </c>
      <c r="V956" s="17">
        <v>-0.2</v>
      </c>
      <c r="W956" s="17">
        <v>5325.0128400000003</v>
      </c>
      <c r="X956" s="17">
        <v>3400</v>
      </c>
      <c r="Y956" s="17">
        <v>16.059999999999999</v>
      </c>
      <c r="Z956" s="17">
        <v>-6.4320000000000004</v>
      </c>
    </row>
    <row r="957" spans="1:26" x14ac:dyDescent="0.2">
      <c r="A957" s="27">
        <v>44277</v>
      </c>
      <c r="B957" s="17">
        <v>172.00200000000001</v>
      </c>
      <c r="C957" s="14">
        <v>-0.35</v>
      </c>
      <c r="D957" s="17">
        <v>291.63</v>
      </c>
      <c r="E957" s="17">
        <v>5.05</v>
      </c>
      <c r="F957" s="17">
        <v>-3.7</v>
      </c>
      <c r="G957" s="17">
        <v>28.966999999999999</v>
      </c>
      <c r="H957" s="17">
        <v>87.344999999999999</v>
      </c>
      <c r="I957" s="17">
        <v>-44.497999999999998</v>
      </c>
      <c r="J957" s="17">
        <v>1333.125</v>
      </c>
      <c r="K957" s="17">
        <v>-6.5</v>
      </c>
      <c r="L957" s="17">
        <v>0.25380000000000003</v>
      </c>
      <c r="M957" s="17">
        <v>-17.195</v>
      </c>
      <c r="N957" s="17">
        <v>120.30110000000001</v>
      </c>
      <c r="O957" s="17">
        <v>5653.8</v>
      </c>
      <c r="P957" s="17">
        <v>1133</v>
      </c>
      <c r="Q957" s="17">
        <v>5.7779999999999996</v>
      </c>
      <c r="R957" s="17">
        <v>8380.7049999999999</v>
      </c>
      <c r="S957" s="17">
        <v>77.3</v>
      </c>
      <c r="T957" s="17">
        <v>3.875</v>
      </c>
      <c r="U957" s="17">
        <v>-0.189</v>
      </c>
      <c r="V957" s="17">
        <v>-0.18</v>
      </c>
      <c r="W957" s="17">
        <v>4436.0356899999997</v>
      </c>
      <c r="X957" s="17">
        <v>2621</v>
      </c>
      <c r="Y957" s="17">
        <v>16.234999999999999</v>
      </c>
      <c r="Z957" s="17">
        <v>-6.3070000000000004</v>
      </c>
    </row>
    <row r="958" spans="1:26" x14ac:dyDescent="0.2">
      <c r="A958" s="27">
        <v>44274</v>
      </c>
      <c r="B958" s="17">
        <v>166.315</v>
      </c>
      <c r="C958" s="14">
        <v>-0.41</v>
      </c>
      <c r="D958" s="17">
        <v>298.5</v>
      </c>
      <c r="E958" s="17">
        <v>4.8</v>
      </c>
      <c r="F958" s="17">
        <v>-3.79</v>
      </c>
      <c r="G958" s="17">
        <v>27.367000000000001</v>
      </c>
      <c r="H958" s="17">
        <v>104.47</v>
      </c>
      <c r="I958" s="17">
        <v>41.003</v>
      </c>
      <c r="J958" s="17">
        <v>1357.5</v>
      </c>
      <c r="K958" s="17">
        <v>-6.5</v>
      </c>
      <c r="L958" s="17">
        <v>0.18379999999999999</v>
      </c>
      <c r="M958" s="17">
        <v>-17.507000000000001</v>
      </c>
      <c r="N958" s="17">
        <v>128.73419000000001</v>
      </c>
      <c r="O958" s="17">
        <v>5622.5</v>
      </c>
      <c r="P958" s="17">
        <v>1133</v>
      </c>
      <c r="Q958" s="17">
        <v>6.26</v>
      </c>
      <c r="R958" s="17">
        <v>2110.25</v>
      </c>
      <c r="S958" s="17">
        <v>77.5</v>
      </c>
      <c r="T958" s="17">
        <v>4.1500000000000004</v>
      </c>
      <c r="U958" s="17">
        <v>-9.7000000000000003E-2</v>
      </c>
      <c r="V958" s="17">
        <v>-0.23</v>
      </c>
      <c r="W958" s="17">
        <v>3450.0123699999999</v>
      </c>
      <c r="X958" s="17">
        <v>2438.6</v>
      </c>
      <c r="Y958" s="17">
        <v>15.94</v>
      </c>
      <c r="Z958" s="17">
        <v>-6.1479999999999997</v>
      </c>
    </row>
    <row r="959" spans="1:26" x14ac:dyDescent="0.2">
      <c r="A959" s="27">
        <v>44273</v>
      </c>
      <c r="B959" s="17">
        <v>181.47800000000001</v>
      </c>
      <c r="C959" s="14">
        <v>-0.3</v>
      </c>
      <c r="D959" s="17">
        <v>315</v>
      </c>
      <c r="E959" s="17">
        <v>5.5</v>
      </c>
      <c r="F959" s="17">
        <v>-3.88</v>
      </c>
      <c r="G959" s="17">
        <v>28.419</v>
      </c>
      <c r="H959" s="17">
        <v>153.47999999999999</v>
      </c>
      <c r="I959" s="17">
        <v>86.998999999999995</v>
      </c>
      <c r="J959" s="17">
        <v>1384.375</v>
      </c>
      <c r="K959" s="17">
        <v>-6.5</v>
      </c>
      <c r="L959" s="17">
        <v>0.3846</v>
      </c>
      <c r="M959" s="17">
        <v>-18.91</v>
      </c>
      <c r="N959" s="17">
        <v>139.02600000000001</v>
      </c>
      <c r="O959" s="17">
        <v>5314</v>
      </c>
      <c r="P959" s="17">
        <v>1138</v>
      </c>
      <c r="Q959" s="17">
        <v>6.968</v>
      </c>
      <c r="R959" s="17">
        <v>2220.15</v>
      </c>
      <c r="S959" s="17">
        <v>75</v>
      </c>
      <c r="T959" s="17">
        <v>5.0999999999999996</v>
      </c>
      <c r="U959" s="17">
        <v>-0.11799999999999999</v>
      </c>
      <c r="V959" s="17">
        <v>-0.27</v>
      </c>
      <c r="W959" s="17">
        <v>3418.0453299999999</v>
      </c>
      <c r="X959" s="17">
        <v>2343</v>
      </c>
      <c r="Y959" s="17">
        <v>16.094999999999999</v>
      </c>
      <c r="Z959" s="17">
        <v>-6.17</v>
      </c>
    </row>
    <row r="960" spans="1:26" x14ac:dyDescent="0.2">
      <c r="A960" s="27">
        <v>44272</v>
      </c>
      <c r="B960" s="17">
        <v>157.80199999999999</v>
      </c>
      <c r="C960" s="14">
        <v>-0.4</v>
      </c>
      <c r="D960" s="17">
        <v>312.83999999999997</v>
      </c>
      <c r="E960" s="17">
        <v>4.6619999999999999</v>
      </c>
      <c r="F960" s="17">
        <v>-4</v>
      </c>
      <c r="G960" s="17">
        <v>25.045000000000002</v>
      </c>
      <c r="H960" s="17">
        <v>115</v>
      </c>
      <c r="I960" s="17">
        <v>-37.003</v>
      </c>
      <c r="J960" s="17">
        <v>1352.5</v>
      </c>
      <c r="K960" s="17">
        <v>-6.5</v>
      </c>
      <c r="L960" s="17">
        <v>0.29499999999999998</v>
      </c>
      <c r="M960" s="17">
        <v>-19.157</v>
      </c>
      <c r="N960" s="17">
        <v>131.10326000000001</v>
      </c>
      <c r="O960" s="17">
        <v>5270</v>
      </c>
      <c r="P960" s="17">
        <v>1123.5</v>
      </c>
      <c r="Q960" s="17">
        <v>5.7850000000000001</v>
      </c>
      <c r="R960" s="17">
        <v>2220.9</v>
      </c>
      <c r="S960" s="17">
        <v>73.55</v>
      </c>
      <c r="T960" s="17">
        <v>4.2270000000000003</v>
      </c>
      <c r="U960" s="17">
        <v>-0.16700000000000001</v>
      </c>
      <c r="V960" s="17">
        <v>-0.23</v>
      </c>
      <c r="W960" s="17">
        <v>3563.9955399999999</v>
      </c>
      <c r="X960" s="17">
        <v>2772</v>
      </c>
      <c r="Y960" s="17">
        <v>15.865</v>
      </c>
      <c r="Z960" s="17">
        <v>-6.6180000000000003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960"/>
  <sheetViews>
    <sheetView workbookViewId="0">
      <selection activeCell="E6" sqref="E6"/>
    </sheetView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B$3&amp;"1M "&amp;VLOOKUP(Spot!B$3,'Pricing Sources'!$A$3:$F$28,6,FALSE)&amp; " Curncy"</f>
        <v>BCN1M BGN Curncy</v>
      </c>
      <c r="C4" s="17" t="str">
        <f>C$3&amp;"1M "&amp;VLOOKUP(Spot!C$3,'Pricing Sources'!$A$3:$F$28,6,FALSE)&amp; " Curncy"</f>
        <v>CHN1M BGN Curncy</v>
      </c>
      <c r="D4" s="17" t="str">
        <f>D$3&amp;"1M "&amp;VLOOKUP(Spot!D$3,'Pricing Sources'!$A$3:$F$28,6,FALSE)&amp; " Curncy"</f>
        <v>CNH1M CMPN Curncy</v>
      </c>
      <c r="E4" s="17" t="str">
        <f>E$3&amp;"1M "&amp;VLOOKUP(Spot!E$3,'Pricing Sources'!$A$3:$F$28,6,FALSE)&amp; " Curncy"</f>
        <v>CLN1M BGN Curncy</v>
      </c>
      <c r="F4" s="17" t="str">
        <f>F$3&amp;"1M "&amp;VLOOKUP(Spot!F$3,'Pricing Sources'!$A$3:$F$28,6,FALSE)&amp; " Curncy"</f>
        <v>CZK1M BGN Curncy</v>
      </c>
      <c r="G4" s="17" t="str">
        <f>G$3&amp;"1M "&amp;VLOOKUP(Spot!G$3,'Pricing Sources'!$A$3:$F$28,6,FALSE)&amp; " Curncy"</f>
        <v>HUF1M BGN Curncy</v>
      </c>
      <c r="H4" s="17" t="str">
        <f>H$3&amp;"1M "&amp;VLOOKUP(Spot!H$3,'Pricing Sources'!$A$3:$F$28,6,FALSE)&amp; " Curncy"</f>
        <v>IHN1M CMPN Curncy</v>
      </c>
      <c r="I4" s="17" t="str">
        <f>I$3&amp;"1M "&amp;VLOOKUP(Spot!I$3,'Pricing Sources'!$A$3:$F$28,6,FALSE)&amp; " Curncy"</f>
        <v>MRN1M CMPN Curncy</v>
      </c>
      <c r="J4" s="17" t="str">
        <f>J$3&amp;"1M "&amp;VLOOKUP(Spot!J$3,'Pricing Sources'!$A$3:$F$28,6,FALSE)&amp; " Curncy"</f>
        <v>MXN1M BGN Curncy</v>
      </c>
      <c r="K4" s="17" t="str">
        <f>K$3&amp;"1M "&amp;VLOOKUP(Spot!K$3,'Pricing Sources'!$A$3:$F$28,6,FALSE)&amp; " Curncy"</f>
        <v>PSN1M BGN Curncy</v>
      </c>
      <c r="L4" s="17" t="str">
        <f>L$3&amp;"1M "&amp;VLOOKUP(Spot!L$3,'Pricing Sources'!$A$3:$F$28,6,FALSE)&amp; " Curncy"</f>
        <v>PPN1M BGN Curncy</v>
      </c>
      <c r="M4" s="17" t="str">
        <f>M$3&amp;"1M "&amp;VLOOKUP(Spot!M$3,'Pricing Sources'!$A$3:$F$28,6,FALSE)&amp; " Curncy"</f>
        <v>PLN1M BGN Curncy</v>
      </c>
      <c r="N4" s="17" t="str">
        <f>N$3&amp;"1M "&amp;VLOOKUP(Spot!N$3,'Pricing Sources'!$A$3:$F$28,6,FALSE)&amp; " Curncy"</f>
        <v>RON1M BGN Curncy</v>
      </c>
      <c r="O4" s="17" t="str">
        <f>O$3&amp;"1M "&amp;VLOOKUP(Spot!O$3,'Pricing Sources'!$A$3:$F$28,6,FALSE)&amp; " Curncy"</f>
        <v>RUB1M BGN Curncy</v>
      </c>
      <c r="P4" s="17" t="str">
        <f>P$3&amp;"1M "&amp;VLOOKUP(Spot!P$3,'Pricing Sources'!$A$3:$F$28,6,FALSE)&amp; " Curncy"</f>
        <v>ZAR1M BGN Curncy</v>
      </c>
      <c r="Q4" s="17" t="str">
        <f>Q$3&amp;"1M "&amp;VLOOKUP(Spot!Q$3,'Pricing Sources'!$A$3:$F$28,6,FALSE)&amp; " Curncy"</f>
        <v>THB1M BGN Curncy</v>
      </c>
      <c r="R4" s="17" t="str">
        <f>R$3&amp;"1M "&amp;VLOOKUP(Spot!R$3,'Pricing Sources'!$A$3:$F$28,6,FALSE)&amp; " Curncy"</f>
        <v>TRY1M BGN Curncy</v>
      </c>
      <c r="S4" s="17" t="str">
        <f>S$3&amp;"1M "&amp;VLOOKUP(Spot!S$3,'Pricing Sources'!$A$3:$F$28,6,FALSE)&amp; " Curncy"</f>
        <v>IRN1M CMPN Curncy</v>
      </c>
      <c r="T4" s="17" t="str">
        <f>T$3&amp;"1M "&amp;VLOOKUP(Spot!T$3,'Pricing Sources'!$A$3:$F$28,6,FALSE)&amp; " Curncy"</f>
        <v>SGD1M BGN Curncy</v>
      </c>
      <c r="U4" s="17" t="str">
        <f>U$3&amp;"1M "&amp;VLOOKUP(Spot!U$3,'Pricing Sources'!$A$3:$F$28,6,FALSE)&amp; " Curncy"</f>
        <v>NTN1M BGN Curncy</v>
      </c>
      <c r="V4" s="17" t="str">
        <f>V$3&amp;"1M "&amp;VLOOKUP(Spot!V$3,'Pricing Sources'!$A$3:$F$28,6,FALSE)&amp; " Curncy"</f>
        <v>KWN1M CMPN Curncy</v>
      </c>
      <c r="W4" s="17" t="str">
        <f>W$3&amp;"1M "&amp;VLOOKUP(Spot!W$3,'Pricing Sources'!$A$3:$F$28,6,FALSE)&amp; " Curncy"</f>
        <v>UKN1M CMPN Curncy</v>
      </c>
      <c r="X4" s="17" t="str">
        <f>X$3&amp;"1M "&amp;VLOOKUP(Spot!X$3,'Pricing Sources'!$A$3:$F$28,6,FALSE)&amp; " Curncy"</f>
        <v>EPN1M BGN Curncy</v>
      </c>
      <c r="Y4" s="17" t="str">
        <f>Y$3&amp;"1M "&amp;VLOOKUP(Spot!Y$3,'Pricing Sources'!$A$3:$F$28,6,FALSE)&amp; " Curncy"</f>
        <v>EUR1M BGN Curncy</v>
      </c>
      <c r="Z4" s="17" t="str">
        <f>Z$3&amp;"1M "&amp;VLOOKUP(Spot!Z$3,'Pricing Sources'!$A$3:$F$28,6,FALSE)&amp; " Curncy"</f>
        <v>JPY1M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_xll.BDH(B$4,B$5,$B$1,$B$2,"CDR=5D","Dts=S","Sort=R","FWD_CURVE_QUOTE_FORMAT=POINTS","cols=2;rows=955")</f>
        <v>45608</v>
      </c>
      <c r="B6" s="17">
        <v>181.6</v>
      </c>
      <c r="C6" s="14">
        <f>_xll.BDH(C$4,C$5,$B$1,$B$2,"CDR=5D","Dts=H","Sort=R","FWD_CURVE_QUOTE_FORMAT=POINTS","cols=1;rows=955")</f>
        <v>0.43</v>
      </c>
      <c r="D6" s="14">
        <f>_xll.BDH(D$4,D$5,$B$1,$B$2,"CDR=5D","Dts=H","Sort=R","FWD_CURVE_QUOTE_FORMAT=POINTS","cols=1;rows=955")</f>
        <v>-92.075000000000003</v>
      </c>
      <c r="E6" s="14">
        <f>_xll.BDH(E$4,E$5,$B$1,$B$2,"CDR=5D","Dts=H","Sort=R","FWD_CURVE_QUOTE_FORMAT=POINTS","cols=1;rows=955")</f>
        <v>17.5</v>
      </c>
      <c r="F6" s="14">
        <f>_xll.BDH(F$4,F$5,$B$1,$B$2,"CDR=5D","Dts=H","Sort=R","FWD_CURVE_QUOTE_FORMAT=POINTS","cols=1;rows=955")</f>
        <v>-14.375</v>
      </c>
      <c r="G6" s="14">
        <f>_xll.BDH(G$4,G$5,$B$1,$B$2,"CDR=5D","Dts=H","Sort=R","FWD_CURVE_QUOTE_FORMAT=POINTS","cols=1;rows=955")</f>
        <v>60.104999999999997</v>
      </c>
      <c r="H6" s="14">
        <f>_xll.BDH(H$4,H$5,$B$1,$B$2,"CDR=5D","Dts=H","Sort=R","FWD_CURVE_QUOTE_FORMAT=POINTS","cols=1;rows=955")</f>
        <v>23.867999999999999</v>
      </c>
      <c r="I6" s="14">
        <f>_xll.BDH(I$4,I$5,$B$1,$B$2,"CDR=5D","Dts=H","Sort=R","FWD_CURVE_QUOTE_FORMAT=POINTS","cols=1;rows=955")</f>
        <v>-41.51</v>
      </c>
      <c r="J6" s="14">
        <f>_xll.BDH(J$4,J$5,$B$1,$B$2,"CDR=5D","Dts=H","Sort=R","FWD_CURVE_QUOTE_FORMAT=POINTS","cols=1;rows=955")</f>
        <v>1140</v>
      </c>
      <c r="K6" s="14">
        <f>_xll.BDH(K$4,K$5,$B$1,$B$2,"CDR=5D","Dts=H","Sort=R","FWD_CURVE_QUOTE_FORMAT=POINTS","cols=1;rows=955")</f>
        <v>15.8</v>
      </c>
      <c r="L6" s="14">
        <f>_xll.BDH(L$4,L$5,$B$1,$B$2,"CDR=5D","Dts=H","Sort=R","FWD_CURVE_QUOTE_FORMAT=POINTS","cols=1;rows=955")</f>
        <v>6.0199999999999997E-2</v>
      </c>
      <c r="M6" s="14">
        <f>_xll.BDH(M$4,M$5,$B$1,$B$2,"CDR=5D","Dts=H","Sort=R","FWD_CURVE_QUOTE_FORMAT=POINTS","cols=1;rows=955")</f>
        <v>44.01</v>
      </c>
      <c r="N6" s="14">
        <f>_xll.BDH(N$4,N$5,$B$1,$B$2,"CDR=5D","Dts=H","Sort=R","FWD_CURVE_QUOTE_FORMAT=POINTS","cols=1;rows=955")</f>
        <v>44.597749999999998</v>
      </c>
      <c r="O6" s="14">
        <f>_xll.BDH(O$4,O$5,$B$1,$B$2,"CDR=5D","Dts=H","Sort=R","FWD_CURVE_QUOTE_FORMAT=POINTS","cols=1;rows=955")</f>
        <v>10500</v>
      </c>
      <c r="P6" s="14">
        <f>_xll.BDH(P$4,P$5,$B$1,$B$2,"CDR=5D","Dts=H","Sort=R","FWD_CURVE_QUOTE_FORMAT=POINTS","cols=1;rows=955")</f>
        <v>525</v>
      </c>
      <c r="Q6" s="14">
        <f>_xll.BDH(Q$4,Q$5,$B$1,$B$2,"CDR=5D","Dts=H","Sort=R","FWD_CURVE_QUOTE_FORMAT=POINTS","cols=1;rows=955")</f>
        <v>-0.24399999999999999</v>
      </c>
      <c r="R6" s="14">
        <f>_xll.BDH(R$4,R$5,$B$1,$B$2,"CDR=5D","Dts=H","Sort=R","FWD_CURVE_QUOTE_FORMAT=POINTS","cols=1;rows=955")</f>
        <v>10021.808000000001</v>
      </c>
      <c r="S6" s="14">
        <f>_xll.BDH(S$4,S$5,$B$1,$B$2,"CDR=5D","Dts=H","Sort=R","FWD_CURVE_QUOTE_FORMAT=POINTS","cols=1;rows=955")</f>
        <v>9.5</v>
      </c>
      <c r="T6" s="14">
        <f>_xll.BDH(T$4,T$5,$B$1,$B$2,"CDR=5D","Dts=H","Sort=R","FWD_CURVE_QUOTE_FORMAT=POINTS","cols=1;rows=955")</f>
        <v>-17.454999999999998</v>
      </c>
      <c r="U6" s="14">
        <f>_xll.BDH(U$4,U$5,$B$1,$B$2,"CDR=5D","Dts=H","Sort=R","FWD_CURVE_QUOTE_FORMAT=POINTS","cols=1;rows=955")</f>
        <v>-2.1499999999999998E-2</v>
      </c>
      <c r="V6" s="14">
        <f>_xll.BDH(V$4,V$5,$B$1,$B$2,"CDR=5D","Dts=H","Sort=R","FWD_CURVE_QUOTE_FORMAT=POINTS","cols=1;rows=955")</f>
        <v>-1.19</v>
      </c>
      <c r="W6" s="14">
        <f>_xll.BDH(W$4,W$5,$B$1,$B$2,"CDR=5D","Dts=H","Sort=R","FWD_CURVE_QUOTE_FORMAT=POINTS","cols=1;rows=955")</f>
        <v>9362.4894000000004</v>
      </c>
      <c r="X6" s="14">
        <f>_xll.BDH(X$4,X$5,$B$1,$B$2,"CDR=5D","Dts=H","Sort=R","FWD_CURVE_QUOTE_FORMAT=POINTS","cols=1;rows=955")</f>
        <v>8475</v>
      </c>
      <c r="Y6" s="14">
        <f>_xll.BDH(Y$4,Y$5,$B$1,$B$2,"CDR=5D","Dts=H","Sort=R","FWD_CURVE_QUOTE_FORMAT=POINTS","cols=1;rows=955")</f>
        <v>13.45</v>
      </c>
      <c r="Z6" s="14">
        <f>_xll.BDH(Z$4,Z$5,$B$1,$B$2,"CDR=5D","Dts=H","Sort=R","FWD_CURVE_QUOTE_FORMAT=POINTS","cols=1;rows=955")</f>
        <v>-62.31</v>
      </c>
    </row>
    <row r="7" spans="1:26" x14ac:dyDescent="0.2">
      <c r="A7" s="27">
        <v>45607</v>
      </c>
      <c r="B7" s="17">
        <v>204.7</v>
      </c>
      <c r="C7" s="14">
        <v>0.375</v>
      </c>
      <c r="D7" s="17">
        <v>-114.5</v>
      </c>
      <c r="E7" s="17">
        <v>19.100000000000001</v>
      </c>
      <c r="F7" s="17">
        <v>-13.25</v>
      </c>
      <c r="G7" s="17">
        <v>60.113</v>
      </c>
      <c r="H7" s="17">
        <v>23.5</v>
      </c>
      <c r="I7" s="17">
        <v>-80.325000000000003</v>
      </c>
      <c r="J7" s="17">
        <v>1051.5</v>
      </c>
      <c r="K7" s="17">
        <v>18.8</v>
      </c>
      <c r="L7" s="17">
        <v>7.85E-2</v>
      </c>
      <c r="M7" s="17">
        <v>39.5</v>
      </c>
      <c r="N7" s="17">
        <v>36.573619999999998</v>
      </c>
      <c r="O7" s="17">
        <v>10134.5</v>
      </c>
      <c r="P7" s="17">
        <v>476.3</v>
      </c>
      <c r="Q7" s="17">
        <v>-1.35</v>
      </c>
      <c r="R7" s="17">
        <v>9796.5</v>
      </c>
      <c r="S7" s="17">
        <v>11.045</v>
      </c>
      <c r="T7" s="17">
        <v>-16.55</v>
      </c>
      <c r="U7" s="17">
        <v>-2.1499999999999998E-2</v>
      </c>
      <c r="V7" s="17">
        <v>-1.2849999999999999</v>
      </c>
      <c r="W7" s="17">
        <v>9362.4894000000004</v>
      </c>
      <c r="X7" s="17">
        <v>7247.5</v>
      </c>
      <c r="Y7" s="17">
        <v>12.667</v>
      </c>
      <c r="Z7" s="17">
        <v>-58.292000000000002</v>
      </c>
    </row>
    <row r="8" spans="1:26" x14ac:dyDescent="0.2">
      <c r="A8" s="27">
        <v>45604</v>
      </c>
      <c r="B8" s="17">
        <v>202</v>
      </c>
      <c r="C8" s="14">
        <v>0.4</v>
      </c>
      <c r="D8" s="17">
        <v>-135.5</v>
      </c>
      <c r="E8" s="17">
        <v>19.100000000000001</v>
      </c>
      <c r="F8" s="17">
        <v>-13.85</v>
      </c>
      <c r="G8" s="17">
        <v>58.058999999999997</v>
      </c>
      <c r="H8" s="17">
        <v>23.5</v>
      </c>
      <c r="I8" s="17">
        <v>-6.75</v>
      </c>
      <c r="J8" s="17">
        <v>1041</v>
      </c>
      <c r="K8" s="17">
        <v>18.5</v>
      </c>
      <c r="L8" s="17">
        <v>5.5500000000000001E-2</v>
      </c>
      <c r="M8" s="17">
        <v>39.274999999999999</v>
      </c>
      <c r="N8" s="17">
        <v>35.41433</v>
      </c>
      <c r="O8" s="17">
        <v>9607</v>
      </c>
      <c r="P8" s="17">
        <v>464.4</v>
      </c>
      <c r="Q8" s="17">
        <v>-3.2</v>
      </c>
      <c r="R8" s="17">
        <v>10062.195</v>
      </c>
      <c r="S8" s="17">
        <v>10.555</v>
      </c>
      <c r="T8" s="17">
        <v>-17.3</v>
      </c>
      <c r="U8" s="17">
        <v>-5.8200000000000002E-2</v>
      </c>
      <c r="V8" s="17">
        <v>-1.2529999999999999</v>
      </c>
      <c r="W8" s="17">
        <v>9362.4894000000004</v>
      </c>
      <c r="X8" s="17">
        <v>8987.5</v>
      </c>
      <c r="Y8" s="17">
        <v>12.73</v>
      </c>
      <c r="Z8" s="17">
        <v>-57.954999999999998</v>
      </c>
    </row>
    <row r="9" spans="1:26" x14ac:dyDescent="0.2">
      <c r="A9" s="27">
        <v>45603</v>
      </c>
      <c r="B9" s="17">
        <v>198.6</v>
      </c>
      <c r="C9" s="14">
        <v>0.35</v>
      </c>
      <c r="D9" s="17">
        <v>-137</v>
      </c>
      <c r="E9" s="17">
        <v>19</v>
      </c>
      <c r="F9" s="17">
        <v>-13.75</v>
      </c>
      <c r="G9" s="17">
        <v>58.51</v>
      </c>
      <c r="H9" s="17">
        <v>25</v>
      </c>
      <c r="I9" s="17">
        <v>-42.494999999999997</v>
      </c>
      <c r="J9" s="17">
        <v>1046.7650000000001</v>
      </c>
      <c r="K9" s="17">
        <v>19.5</v>
      </c>
      <c r="L9" s="17">
        <v>8.77E-2</v>
      </c>
      <c r="M9" s="17">
        <v>38.200000000000003</v>
      </c>
      <c r="N9" s="17">
        <v>35.307499999999997</v>
      </c>
      <c r="O9" s="17">
        <v>10361.299999999999</v>
      </c>
      <c r="P9" s="17">
        <v>455.5</v>
      </c>
      <c r="Q9" s="17">
        <v>-3.7050000000000001</v>
      </c>
      <c r="R9" s="17">
        <v>9818.75</v>
      </c>
      <c r="S9" s="17">
        <v>9.6329999999999991</v>
      </c>
      <c r="T9" s="17">
        <v>-16.742999999999999</v>
      </c>
      <c r="U9" s="17">
        <v>-4.4999999999999998E-2</v>
      </c>
      <c r="V9" s="17">
        <v>-1.2250000000000001</v>
      </c>
      <c r="W9" s="17">
        <v>9362.4894000000004</v>
      </c>
      <c r="X9" s="17">
        <v>8487.5</v>
      </c>
      <c r="Y9" s="17">
        <v>12.805999999999999</v>
      </c>
      <c r="Z9" s="17">
        <v>-58.066000000000003</v>
      </c>
    </row>
    <row r="10" spans="1:26" x14ac:dyDescent="0.2">
      <c r="A10" s="27">
        <v>45602</v>
      </c>
      <c r="B10" s="17">
        <v>173.91</v>
      </c>
      <c r="C10" s="14">
        <v>0.37</v>
      </c>
      <c r="D10" s="17">
        <v>-125</v>
      </c>
      <c r="E10" s="17">
        <v>18</v>
      </c>
      <c r="F10" s="17">
        <v>-13.75</v>
      </c>
      <c r="G10" s="17">
        <v>65.917000000000002</v>
      </c>
      <c r="H10" s="17">
        <v>34.5</v>
      </c>
      <c r="I10" s="17">
        <v>-77.784999999999997</v>
      </c>
      <c r="J10" s="17">
        <v>1082.99</v>
      </c>
      <c r="K10" s="17">
        <v>19.3</v>
      </c>
      <c r="L10" s="17">
        <v>0.1</v>
      </c>
      <c r="M10" s="17">
        <v>39.024999999999999</v>
      </c>
      <c r="N10" s="17">
        <v>37.620350000000002</v>
      </c>
      <c r="O10" s="17">
        <v>9987.5</v>
      </c>
      <c r="P10" s="17">
        <v>484.9</v>
      </c>
      <c r="Q10" s="17">
        <v>0.5</v>
      </c>
      <c r="R10" s="17">
        <v>11221.79</v>
      </c>
      <c r="S10" s="17">
        <v>11.988</v>
      </c>
      <c r="T10" s="17">
        <v>-18.103000000000002</v>
      </c>
      <c r="U10" s="17">
        <v>-3.5000000000000003E-2</v>
      </c>
      <c r="V10" s="17">
        <v>-1.103</v>
      </c>
      <c r="W10" s="17">
        <v>9362.4894000000004</v>
      </c>
      <c r="X10" s="17">
        <v>8987.5</v>
      </c>
      <c r="Y10" s="17">
        <v>13.145</v>
      </c>
      <c r="Z10" s="17">
        <v>-60.71</v>
      </c>
    </row>
    <row r="11" spans="1:26" x14ac:dyDescent="0.2">
      <c r="A11" s="27">
        <v>45601</v>
      </c>
      <c r="B11" s="17">
        <v>185.3</v>
      </c>
      <c r="C11" s="14">
        <v>0.28000000000000003</v>
      </c>
      <c r="D11" s="17">
        <v>-151</v>
      </c>
      <c r="E11" s="17">
        <v>18</v>
      </c>
      <c r="F11" s="17">
        <v>-13.25</v>
      </c>
      <c r="G11" s="17">
        <v>63.07</v>
      </c>
      <c r="H11" s="17">
        <v>25.74</v>
      </c>
      <c r="I11" s="17">
        <v>3.028</v>
      </c>
      <c r="J11" s="17">
        <v>1127.5</v>
      </c>
      <c r="K11" s="17">
        <v>14</v>
      </c>
      <c r="L11" s="17">
        <v>4.3900000000000002E-2</v>
      </c>
      <c r="M11" s="17">
        <v>39</v>
      </c>
      <c r="N11" s="17">
        <v>39.753549999999997</v>
      </c>
      <c r="O11" s="17">
        <v>8431</v>
      </c>
      <c r="P11" s="17">
        <v>478.7</v>
      </c>
      <c r="Q11" s="17">
        <v>-5.6680000000000001</v>
      </c>
      <c r="R11" s="17">
        <v>10880.402</v>
      </c>
      <c r="S11" s="17">
        <v>11.18</v>
      </c>
      <c r="T11" s="17">
        <v>-19.045000000000002</v>
      </c>
      <c r="U11" s="17">
        <v>-9.1899999999999996E-2</v>
      </c>
      <c r="V11" s="17">
        <v>-1.5529999999999999</v>
      </c>
      <c r="W11" s="17">
        <v>9362.4894000000004</v>
      </c>
      <c r="X11" s="17">
        <v>8604.2999999999993</v>
      </c>
      <c r="Y11" s="17">
        <v>14.025</v>
      </c>
      <c r="Z11" s="17">
        <v>-61.698</v>
      </c>
    </row>
    <row r="12" spans="1:26" x14ac:dyDescent="0.2">
      <c r="A12" s="27">
        <v>45600</v>
      </c>
      <c r="B12" s="17">
        <v>209</v>
      </c>
      <c r="C12" s="14">
        <v>0.255</v>
      </c>
      <c r="D12" s="17">
        <v>-150.32499999999999</v>
      </c>
      <c r="E12" s="17">
        <v>19.5</v>
      </c>
      <c r="F12" s="17">
        <v>-12.25</v>
      </c>
      <c r="G12" s="17">
        <v>58.944000000000003</v>
      </c>
      <c r="H12" s="17">
        <v>28</v>
      </c>
      <c r="I12" s="17">
        <v>-47.5</v>
      </c>
      <c r="J12" s="17">
        <v>1055.885</v>
      </c>
      <c r="K12" s="17">
        <v>14.3</v>
      </c>
      <c r="L12" s="17">
        <v>2.9000000000000001E-2</v>
      </c>
      <c r="M12" s="17">
        <v>36.700000000000003</v>
      </c>
      <c r="N12" s="17">
        <v>34.702950000000001</v>
      </c>
      <c r="O12" s="17">
        <v>8313.5</v>
      </c>
      <c r="P12" s="17">
        <v>450.8</v>
      </c>
      <c r="Q12" s="17">
        <v>-4.4749999999999996</v>
      </c>
      <c r="R12" s="17">
        <v>10853.55</v>
      </c>
      <c r="S12" s="17">
        <v>10.622999999999999</v>
      </c>
      <c r="T12" s="17">
        <v>-18.004999999999999</v>
      </c>
      <c r="U12" s="17">
        <v>-0.16300000000000001</v>
      </c>
      <c r="V12" s="17">
        <v>-1.6080000000000001</v>
      </c>
      <c r="W12" s="17">
        <v>9362.4894000000004</v>
      </c>
      <c r="X12" s="17">
        <v>8504.7999999999993</v>
      </c>
      <c r="Y12" s="17">
        <v>13.108000000000001</v>
      </c>
      <c r="Z12" s="17">
        <v>-58.302</v>
      </c>
    </row>
    <row r="13" spans="1:26" x14ac:dyDescent="0.2">
      <c r="A13" s="27">
        <v>45597</v>
      </c>
      <c r="B13" s="17">
        <v>211.4</v>
      </c>
      <c r="C13" s="14">
        <v>0.3</v>
      </c>
      <c r="D13" s="17">
        <v>-144.13499999999999</v>
      </c>
      <c r="E13" s="17">
        <v>19.5</v>
      </c>
      <c r="F13" s="17">
        <v>-12.5</v>
      </c>
      <c r="G13" s="17">
        <v>57.86</v>
      </c>
      <c r="H13" s="17">
        <v>23.5</v>
      </c>
      <c r="I13" s="17">
        <v>-53.244999999999997</v>
      </c>
      <c r="J13" s="17">
        <v>1062.5</v>
      </c>
      <c r="K13" s="17">
        <v>15</v>
      </c>
      <c r="L13" s="17">
        <v>0.02</v>
      </c>
      <c r="M13" s="17">
        <v>36.774999999999999</v>
      </c>
      <c r="N13" s="17">
        <v>35.080620000000003</v>
      </c>
      <c r="O13" s="17">
        <v>8317.7999999999993</v>
      </c>
      <c r="P13" s="17">
        <v>451.9</v>
      </c>
      <c r="Q13" s="17">
        <v>-2.4</v>
      </c>
      <c r="R13" s="17">
        <v>11143.125</v>
      </c>
      <c r="S13" s="17">
        <v>9.3949999999999996</v>
      </c>
      <c r="T13" s="17">
        <v>-18.12</v>
      </c>
      <c r="U13" s="17">
        <v>-8.4900000000000003E-2</v>
      </c>
      <c r="V13" s="17">
        <v>-1.6879999999999999</v>
      </c>
      <c r="W13" s="17">
        <v>9362.4894000000004</v>
      </c>
      <c r="X13" s="17">
        <v>8274</v>
      </c>
      <c r="Y13" s="17">
        <v>13.125</v>
      </c>
      <c r="Z13" s="17">
        <v>-58.72</v>
      </c>
    </row>
    <row r="14" spans="1:26" x14ac:dyDescent="0.2">
      <c r="A14" s="27">
        <v>45596</v>
      </c>
      <c r="B14" s="17">
        <v>200</v>
      </c>
      <c r="C14" s="14">
        <v>0.3</v>
      </c>
      <c r="D14" s="17">
        <v>-141.5</v>
      </c>
      <c r="E14" s="17">
        <v>19</v>
      </c>
      <c r="F14" s="17">
        <v>-13.125</v>
      </c>
      <c r="G14" s="17">
        <v>58.005000000000003</v>
      </c>
      <c r="H14" s="17">
        <v>22.5</v>
      </c>
      <c r="I14" s="17">
        <v>-55.505000000000003</v>
      </c>
      <c r="J14" s="17">
        <v>1048.2750000000001</v>
      </c>
      <c r="K14" s="17">
        <v>15</v>
      </c>
      <c r="L14" s="17">
        <v>0.02</v>
      </c>
      <c r="M14" s="17">
        <v>36.484999999999999</v>
      </c>
      <c r="N14" s="17">
        <v>41.15</v>
      </c>
      <c r="O14" s="17">
        <v>8403</v>
      </c>
      <c r="P14" s="17">
        <v>449.7</v>
      </c>
      <c r="Q14" s="17">
        <v>-1.75</v>
      </c>
      <c r="R14" s="17">
        <v>10928.625</v>
      </c>
      <c r="S14" s="17">
        <v>9.1950000000000003</v>
      </c>
      <c r="T14" s="17">
        <v>-17.899999999999999</v>
      </c>
      <c r="U14" s="17">
        <v>-8.4599999999999995E-2</v>
      </c>
      <c r="V14" s="17">
        <v>-1.663</v>
      </c>
      <c r="W14" s="17">
        <v>9362.4894000000004</v>
      </c>
      <c r="X14" s="17">
        <v>8274</v>
      </c>
      <c r="Y14" s="17">
        <v>13.285</v>
      </c>
      <c r="Z14" s="17">
        <v>-58.57</v>
      </c>
    </row>
    <row r="15" spans="1:26" x14ac:dyDescent="0.2">
      <c r="A15" s="27">
        <v>45595</v>
      </c>
      <c r="B15" s="17">
        <v>166.77199999999999</v>
      </c>
      <c r="C15" s="14">
        <v>0.3</v>
      </c>
      <c r="D15" s="17">
        <v>-151</v>
      </c>
      <c r="E15" s="17">
        <v>16</v>
      </c>
      <c r="F15" s="17">
        <v>-14.11</v>
      </c>
      <c r="G15" s="17">
        <v>53.56</v>
      </c>
      <c r="H15" s="17">
        <v>21.5</v>
      </c>
      <c r="I15" s="17">
        <v>-55.505000000000003</v>
      </c>
      <c r="J15" s="17">
        <v>1082.5</v>
      </c>
      <c r="K15" s="17">
        <v>17.5</v>
      </c>
      <c r="L15" s="17">
        <v>0.02</v>
      </c>
      <c r="M15" s="17">
        <v>34.076999999999998</v>
      </c>
      <c r="N15" s="17">
        <v>43.021270000000001</v>
      </c>
      <c r="O15" s="17">
        <v>6946</v>
      </c>
      <c r="P15" s="17">
        <v>464.7</v>
      </c>
      <c r="Q15" s="17">
        <v>-3.0659999999999998</v>
      </c>
      <c r="R15" s="17">
        <v>9928.25</v>
      </c>
      <c r="S15" s="17">
        <v>9.77</v>
      </c>
      <c r="T15" s="17">
        <v>-17.649999999999999</v>
      </c>
      <c r="U15" s="17">
        <v>-8.9499999999999996E-2</v>
      </c>
      <c r="V15" s="17">
        <v>-1.7230000000000001</v>
      </c>
      <c r="W15" s="17">
        <v>9362.4894000000004</v>
      </c>
      <c r="X15" s="17">
        <v>8274</v>
      </c>
      <c r="Y15" s="17">
        <v>13.945</v>
      </c>
      <c r="Z15" s="17">
        <v>-61.4</v>
      </c>
    </row>
    <row r="16" spans="1:26" x14ac:dyDescent="0.2">
      <c r="A16" s="27">
        <v>45594</v>
      </c>
      <c r="B16" s="17">
        <v>181.85</v>
      </c>
      <c r="C16" s="14">
        <v>0.25</v>
      </c>
      <c r="D16" s="17">
        <v>-147</v>
      </c>
      <c r="E16" s="17">
        <v>16.5</v>
      </c>
      <c r="F16" s="17">
        <v>-13.875</v>
      </c>
      <c r="G16" s="17">
        <v>48.93</v>
      </c>
      <c r="H16" s="17">
        <v>24.75</v>
      </c>
      <c r="I16" s="17">
        <v>-26</v>
      </c>
      <c r="J16" s="17">
        <v>1010</v>
      </c>
      <c r="K16" s="17">
        <v>16</v>
      </c>
      <c r="L16" s="17">
        <v>2.5000000000000001E-2</v>
      </c>
      <c r="M16" s="17">
        <v>32.865000000000002</v>
      </c>
      <c r="N16" s="17">
        <v>37.778700000000001</v>
      </c>
      <c r="O16" s="17">
        <v>7052</v>
      </c>
      <c r="P16" s="17">
        <v>433.7</v>
      </c>
      <c r="Q16" s="17">
        <v>-3.4630000000000001</v>
      </c>
      <c r="R16" s="17">
        <v>10599.695</v>
      </c>
      <c r="S16" s="17">
        <v>9.86</v>
      </c>
      <c r="T16" s="17">
        <v>-18.545000000000002</v>
      </c>
      <c r="U16" s="17">
        <v>-6.9000000000000006E-2</v>
      </c>
      <c r="V16" s="17">
        <v>-1.885</v>
      </c>
      <c r="W16" s="17">
        <v>9362.4894000000004</v>
      </c>
      <c r="X16" s="17">
        <v>7012</v>
      </c>
      <c r="Y16" s="17">
        <v>13.224</v>
      </c>
      <c r="Z16" s="17">
        <v>-57.42</v>
      </c>
    </row>
    <row r="17" spans="1:26" x14ac:dyDescent="0.2">
      <c r="A17" s="27">
        <v>45593</v>
      </c>
      <c r="B17" s="17">
        <v>187.67500000000001</v>
      </c>
      <c r="C17" s="14">
        <v>0.22800000000000001</v>
      </c>
      <c r="D17" s="17">
        <v>-161</v>
      </c>
      <c r="E17" s="17">
        <v>17.25</v>
      </c>
      <c r="F17" s="17">
        <v>-13.96</v>
      </c>
      <c r="G17" s="17">
        <v>49.994999999999997</v>
      </c>
      <c r="H17" s="17">
        <v>25</v>
      </c>
      <c r="I17" s="17">
        <v>-75.834999999999994</v>
      </c>
      <c r="J17" s="17">
        <v>1041.52</v>
      </c>
      <c r="K17" s="17">
        <v>14.8</v>
      </c>
      <c r="L17" s="17">
        <v>3.04E-2</v>
      </c>
      <c r="M17" s="17">
        <v>33.505000000000003</v>
      </c>
      <c r="N17" s="17">
        <v>36.270600000000002</v>
      </c>
      <c r="O17" s="17">
        <v>7171.3</v>
      </c>
      <c r="P17" s="17">
        <v>446</v>
      </c>
      <c r="Q17" s="17">
        <v>-4.25</v>
      </c>
      <c r="R17" s="17">
        <v>10602.75</v>
      </c>
      <c r="S17" s="17">
        <v>9.7850000000000001</v>
      </c>
      <c r="T17" s="17">
        <v>-18.600000000000001</v>
      </c>
      <c r="U17" s="17">
        <v>-7.0499999999999993E-2</v>
      </c>
      <c r="V17" s="17">
        <v>-1.9079999999999999</v>
      </c>
      <c r="W17" s="17">
        <v>9362.4894000000004</v>
      </c>
      <c r="X17" s="17">
        <v>7137</v>
      </c>
      <c r="Y17" s="17">
        <v>13.736000000000001</v>
      </c>
      <c r="Z17" s="17">
        <v>-59.631999999999998</v>
      </c>
    </row>
    <row r="18" spans="1:26" x14ac:dyDescent="0.2">
      <c r="A18" s="27">
        <v>45590</v>
      </c>
      <c r="B18" s="17">
        <v>199.673</v>
      </c>
      <c r="C18" s="14">
        <v>0.248</v>
      </c>
      <c r="D18" s="17">
        <v>-168.5</v>
      </c>
      <c r="E18" s="17">
        <v>19.5</v>
      </c>
      <c r="F18" s="17">
        <v>-14.2</v>
      </c>
      <c r="G18" s="17">
        <v>51.811</v>
      </c>
      <c r="H18" s="17">
        <v>24.5</v>
      </c>
      <c r="I18" s="17">
        <v>-38.25</v>
      </c>
      <c r="J18" s="17">
        <v>1054.297</v>
      </c>
      <c r="K18" s="17">
        <v>10</v>
      </c>
      <c r="L18" s="17">
        <v>0.02</v>
      </c>
      <c r="M18" s="17">
        <v>34.005000000000003</v>
      </c>
      <c r="N18" s="17">
        <v>34.178100000000001</v>
      </c>
      <c r="O18" s="17">
        <v>7106</v>
      </c>
      <c r="P18" s="17">
        <v>458.3</v>
      </c>
      <c r="Q18" s="17">
        <v>-3.169</v>
      </c>
      <c r="R18" s="17">
        <v>11402.5</v>
      </c>
      <c r="S18" s="17">
        <v>10.78</v>
      </c>
      <c r="T18" s="17">
        <v>-19.329999999999998</v>
      </c>
      <c r="U18" s="17">
        <v>-6.4899999999999999E-2</v>
      </c>
      <c r="V18" s="17">
        <v>-2.073</v>
      </c>
      <c r="W18" s="17">
        <v>9362.4894000000004</v>
      </c>
      <c r="X18" s="17">
        <v>7887</v>
      </c>
      <c r="Y18" s="17">
        <v>14.22</v>
      </c>
      <c r="Z18" s="17">
        <v>-61.375</v>
      </c>
    </row>
    <row r="19" spans="1:26" x14ac:dyDescent="0.2">
      <c r="A19" s="27">
        <v>45589</v>
      </c>
      <c r="B19" s="17">
        <v>217.79</v>
      </c>
      <c r="C19" s="14">
        <v>0.2</v>
      </c>
      <c r="D19" s="17">
        <v>-164.69</v>
      </c>
      <c r="E19" s="17">
        <v>20.5</v>
      </c>
      <c r="F19" s="17">
        <v>-14.4</v>
      </c>
      <c r="G19" s="17">
        <v>53.164999999999999</v>
      </c>
      <c r="H19" s="17">
        <v>21</v>
      </c>
      <c r="I19" s="17">
        <v>-32.255000000000003</v>
      </c>
      <c r="J19" s="17">
        <v>1094.085</v>
      </c>
      <c r="K19" s="17">
        <v>10</v>
      </c>
      <c r="L19" s="17">
        <v>0.01</v>
      </c>
      <c r="M19" s="17">
        <v>33.781999999999996</v>
      </c>
      <c r="N19" s="17">
        <v>33.145000000000003</v>
      </c>
      <c r="O19" s="17">
        <v>6779.6</v>
      </c>
      <c r="P19" s="17">
        <v>472</v>
      </c>
      <c r="Q19" s="17">
        <v>-2.2999999999999998</v>
      </c>
      <c r="R19" s="17">
        <v>11271.064</v>
      </c>
      <c r="S19" s="17">
        <v>11.195</v>
      </c>
      <c r="T19" s="17">
        <v>-20.28</v>
      </c>
      <c r="U19" s="17">
        <v>-9.4700000000000006E-2</v>
      </c>
      <c r="V19" s="17">
        <v>-2.1680000000000001</v>
      </c>
      <c r="W19" s="17">
        <v>9362.4894000000004</v>
      </c>
      <c r="X19" s="17">
        <v>8137</v>
      </c>
      <c r="Y19" s="17">
        <v>14.68</v>
      </c>
      <c r="Z19" s="17">
        <v>-63.356999999999999</v>
      </c>
    </row>
    <row r="20" spans="1:26" x14ac:dyDescent="0.2">
      <c r="A20" s="27">
        <v>45588</v>
      </c>
      <c r="B20" s="17">
        <v>156.35</v>
      </c>
      <c r="C20" s="14">
        <v>0.19700000000000001</v>
      </c>
      <c r="D20" s="17">
        <v>-166</v>
      </c>
      <c r="E20" s="17">
        <v>18</v>
      </c>
      <c r="F20" s="17">
        <v>-14.5</v>
      </c>
      <c r="G20" s="17">
        <v>51.027000000000001</v>
      </c>
      <c r="H20" s="17">
        <v>24</v>
      </c>
      <c r="I20" s="17">
        <v>-71.760000000000005</v>
      </c>
      <c r="J20" s="17">
        <v>1097.1400000000001</v>
      </c>
      <c r="K20" s="17">
        <v>9.5</v>
      </c>
      <c r="L20" s="17">
        <v>1.03E-2</v>
      </c>
      <c r="M20" s="17">
        <v>31.75</v>
      </c>
      <c r="N20" s="17">
        <v>30.09</v>
      </c>
      <c r="O20" s="17">
        <v>7175.8</v>
      </c>
      <c r="P20" s="17">
        <v>457</v>
      </c>
      <c r="Q20" s="17">
        <v>-0.6</v>
      </c>
      <c r="R20" s="17">
        <v>11659.5</v>
      </c>
      <c r="S20" s="17">
        <v>10.605</v>
      </c>
      <c r="T20" s="17">
        <v>-19.32</v>
      </c>
      <c r="U20" s="17">
        <v>-6.8500000000000005E-2</v>
      </c>
      <c r="V20" s="17">
        <v>-2.1349999999999998</v>
      </c>
      <c r="W20" s="17">
        <v>9362.4894000000004</v>
      </c>
      <c r="X20" s="17">
        <v>7637</v>
      </c>
      <c r="Y20" s="17">
        <v>14.393000000000001</v>
      </c>
      <c r="Z20" s="17">
        <v>-62.067999999999998</v>
      </c>
    </row>
    <row r="21" spans="1:26" x14ac:dyDescent="0.2">
      <c r="A21" s="27">
        <v>45587</v>
      </c>
      <c r="B21" s="17">
        <v>172.6</v>
      </c>
      <c r="C21" s="14">
        <v>0.22500000000000001</v>
      </c>
      <c r="D21" s="17">
        <v>-167</v>
      </c>
      <c r="E21" s="17">
        <v>18.75</v>
      </c>
      <c r="F21" s="17">
        <v>-15</v>
      </c>
      <c r="G21" s="17">
        <v>53.515000000000001</v>
      </c>
      <c r="H21" s="17">
        <v>23.315000000000001</v>
      </c>
      <c r="I21" s="17">
        <v>-113.755</v>
      </c>
      <c r="J21" s="17">
        <v>1152.5</v>
      </c>
      <c r="K21" s="17">
        <v>8</v>
      </c>
      <c r="L21" s="17">
        <v>0.01</v>
      </c>
      <c r="M21" s="17">
        <v>32.75</v>
      </c>
      <c r="N21" s="17">
        <v>26.5</v>
      </c>
      <c r="O21" s="17">
        <v>6978.4</v>
      </c>
      <c r="P21" s="17">
        <v>466.5</v>
      </c>
      <c r="Q21" s="17">
        <v>-3.375</v>
      </c>
      <c r="R21" s="17">
        <v>11901.5</v>
      </c>
      <c r="S21" s="17">
        <v>10.968</v>
      </c>
      <c r="T21" s="17">
        <v>-19.015000000000001</v>
      </c>
      <c r="U21" s="17">
        <v>-7.3200000000000001E-2</v>
      </c>
      <c r="V21" s="17">
        <v>-2.173</v>
      </c>
      <c r="W21" s="17">
        <v>9362.4894000000004</v>
      </c>
      <c r="X21" s="17">
        <v>7637</v>
      </c>
      <c r="Y21" s="17">
        <v>14.887</v>
      </c>
      <c r="Z21" s="17">
        <v>-63.204999999999998</v>
      </c>
    </row>
    <row r="22" spans="1:26" x14ac:dyDescent="0.2">
      <c r="A22" s="27">
        <v>45586</v>
      </c>
      <c r="B22" s="17">
        <v>184.77600000000001</v>
      </c>
      <c r="C22" s="14">
        <v>0.24</v>
      </c>
      <c r="D22" s="17">
        <v>-163.00299999999999</v>
      </c>
      <c r="E22" s="17">
        <v>20</v>
      </c>
      <c r="F22" s="17">
        <v>-15.25</v>
      </c>
      <c r="G22" s="17">
        <v>52.61</v>
      </c>
      <c r="H22" s="17">
        <v>27.5</v>
      </c>
      <c r="I22" s="17">
        <v>-91.254999999999995</v>
      </c>
      <c r="J22" s="17">
        <v>1158.8800000000001</v>
      </c>
      <c r="K22" s="17">
        <v>9.5</v>
      </c>
      <c r="L22" s="17">
        <v>1.04E-2</v>
      </c>
      <c r="M22" s="17">
        <v>33.954999999999998</v>
      </c>
      <c r="N22" s="17">
        <v>26.031300000000002</v>
      </c>
      <c r="O22" s="17">
        <v>7323.3</v>
      </c>
      <c r="P22" s="17">
        <v>483.7</v>
      </c>
      <c r="Q22" s="17">
        <v>-4.125</v>
      </c>
      <c r="R22" s="17">
        <v>11174</v>
      </c>
      <c r="S22" s="17">
        <v>11.105</v>
      </c>
      <c r="T22" s="17">
        <v>-19.940000000000001</v>
      </c>
      <c r="U22" s="17">
        <v>-8.2900000000000001E-2</v>
      </c>
      <c r="V22" s="17">
        <v>-2.2229999999999999</v>
      </c>
      <c r="W22" s="17">
        <v>9362.4894000000004</v>
      </c>
      <c r="X22" s="17">
        <v>7972</v>
      </c>
      <c r="Y22" s="17">
        <v>15.46</v>
      </c>
      <c r="Z22" s="17">
        <v>-65.19</v>
      </c>
    </row>
    <row r="23" spans="1:26" x14ac:dyDescent="0.2">
      <c r="A23" s="27">
        <v>45583</v>
      </c>
      <c r="B23" s="17">
        <v>201.2</v>
      </c>
      <c r="C23" s="14">
        <v>0.25</v>
      </c>
      <c r="D23" s="17">
        <v>-159</v>
      </c>
      <c r="E23" s="17">
        <v>21.5</v>
      </c>
      <c r="F23" s="17">
        <v>-14.25</v>
      </c>
      <c r="G23" s="17">
        <v>49.316000000000003</v>
      </c>
      <c r="H23" s="17">
        <v>22</v>
      </c>
      <c r="I23" s="17">
        <v>-72.010000000000005</v>
      </c>
      <c r="J23" s="17">
        <v>1080.008</v>
      </c>
      <c r="K23" s="17">
        <v>8</v>
      </c>
      <c r="L23" s="17">
        <v>1.0500000000000001E-2</v>
      </c>
      <c r="M23" s="17">
        <v>31.7</v>
      </c>
      <c r="N23" s="17">
        <v>24.400259999999999</v>
      </c>
      <c r="O23" s="17">
        <v>7378.5</v>
      </c>
      <c r="P23" s="17">
        <v>456</v>
      </c>
      <c r="Q23" s="17">
        <v>-3.4089999999999998</v>
      </c>
      <c r="R23" s="17">
        <v>11265.5</v>
      </c>
      <c r="S23" s="17">
        <v>10.865</v>
      </c>
      <c r="T23" s="17">
        <v>-19.27</v>
      </c>
      <c r="U23" s="17">
        <v>-8.2500000000000004E-2</v>
      </c>
      <c r="V23" s="17">
        <v>-2.1349999999999998</v>
      </c>
      <c r="W23" s="17">
        <v>9362.4894000000004</v>
      </c>
      <c r="X23" s="17">
        <v>8137</v>
      </c>
      <c r="Y23" s="17">
        <v>14.552</v>
      </c>
      <c r="Z23" s="17">
        <v>-60.954999999999998</v>
      </c>
    </row>
    <row r="24" spans="1:26" x14ac:dyDescent="0.2">
      <c r="A24" s="27">
        <v>45582</v>
      </c>
      <c r="B24" s="17">
        <v>201.59299999999999</v>
      </c>
      <c r="C24" s="14">
        <v>0.218</v>
      </c>
      <c r="D24" s="17">
        <v>-170</v>
      </c>
      <c r="E24" s="17">
        <v>21.25</v>
      </c>
      <c r="F24" s="17">
        <v>-14.02</v>
      </c>
      <c r="G24" s="17">
        <v>49.22</v>
      </c>
      <c r="H24" s="17">
        <v>21.5</v>
      </c>
      <c r="I24" s="17">
        <v>-75.75</v>
      </c>
      <c r="J24" s="17">
        <v>1115</v>
      </c>
      <c r="K24" s="17">
        <v>8.6</v>
      </c>
      <c r="L24" s="17">
        <v>1.03E-2</v>
      </c>
      <c r="M24" s="17">
        <v>31.405000000000001</v>
      </c>
      <c r="N24" s="17">
        <v>24.372499999999999</v>
      </c>
      <c r="O24" s="17">
        <v>7535.8</v>
      </c>
      <c r="P24" s="17">
        <v>458.6</v>
      </c>
      <c r="Q24" s="17">
        <v>-3.415</v>
      </c>
      <c r="R24" s="17">
        <v>10977.5</v>
      </c>
      <c r="S24" s="17">
        <v>11.565</v>
      </c>
      <c r="T24" s="17">
        <v>-19.872</v>
      </c>
      <c r="U24" s="17">
        <v>-4.5100000000000001E-2</v>
      </c>
      <c r="V24" s="17">
        <v>-2.125</v>
      </c>
      <c r="W24" s="17">
        <v>9362.4894000000004</v>
      </c>
      <c r="X24" s="17">
        <v>8137</v>
      </c>
      <c r="Y24" s="17">
        <v>14.52</v>
      </c>
      <c r="Z24" s="17">
        <v>-61.438000000000002</v>
      </c>
    </row>
    <row r="25" spans="1:26" x14ac:dyDescent="0.2">
      <c r="A25" s="27">
        <v>45581</v>
      </c>
      <c r="B25" s="17">
        <v>183.1</v>
      </c>
      <c r="C25" s="14">
        <v>0.17</v>
      </c>
      <c r="D25" s="17">
        <v>-174</v>
      </c>
      <c r="E25" s="17">
        <v>18.75</v>
      </c>
      <c r="F25" s="17">
        <v>-14.5</v>
      </c>
      <c r="G25" s="17">
        <v>48.31</v>
      </c>
      <c r="H25" s="17">
        <v>22.5</v>
      </c>
      <c r="I25" s="17">
        <v>-45.25</v>
      </c>
      <c r="J25" s="17">
        <v>1080.0930000000001</v>
      </c>
      <c r="K25" s="17">
        <v>9</v>
      </c>
      <c r="L25" s="17">
        <v>2.06E-2</v>
      </c>
      <c r="M25" s="17">
        <v>31.443000000000001</v>
      </c>
      <c r="N25" s="17">
        <v>22.413399999999999</v>
      </c>
      <c r="O25" s="17">
        <v>7458</v>
      </c>
      <c r="P25" s="17">
        <v>457.5</v>
      </c>
      <c r="Q25" s="17">
        <v>-3.3650000000000002</v>
      </c>
      <c r="R25" s="17">
        <v>11281</v>
      </c>
      <c r="S25" s="17">
        <v>11.845000000000001</v>
      </c>
      <c r="T25" s="17">
        <v>-20.309999999999999</v>
      </c>
      <c r="U25" s="17">
        <v>-5.45E-2</v>
      </c>
      <c r="V25" s="17">
        <v>-2.1150000000000002</v>
      </c>
      <c r="W25" s="17">
        <v>9362.4894000000004</v>
      </c>
      <c r="X25" s="17">
        <v>7637</v>
      </c>
      <c r="Y25" s="17">
        <v>14.477</v>
      </c>
      <c r="Z25" s="17">
        <v>-61.494999999999997</v>
      </c>
    </row>
    <row r="26" spans="1:26" x14ac:dyDescent="0.2">
      <c r="A26" s="27">
        <v>45580</v>
      </c>
      <c r="B26" s="17">
        <v>196.96199999999999</v>
      </c>
      <c r="C26" s="14">
        <v>0.19</v>
      </c>
      <c r="D26" s="17">
        <v>-169</v>
      </c>
      <c r="E26" s="17">
        <v>19</v>
      </c>
      <c r="F26" s="17">
        <v>-14.875</v>
      </c>
      <c r="G26" s="17">
        <v>50.116</v>
      </c>
      <c r="H26" s="17">
        <v>19.5</v>
      </c>
      <c r="I26" s="17">
        <v>-68.25</v>
      </c>
      <c r="J26" s="17">
        <v>1053.02</v>
      </c>
      <c r="K26" s="17">
        <v>12.1</v>
      </c>
      <c r="L26" s="17">
        <v>0.02</v>
      </c>
      <c r="M26" s="17">
        <v>32.43</v>
      </c>
      <c r="N26" s="17">
        <v>23.53265</v>
      </c>
      <c r="O26" s="17">
        <v>7889.8</v>
      </c>
      <c r="P26" s="17">
        <v>474.5</v>
      </c>
      <c r="Q26" s="17">
        <v>-4.1150000000000002</v>
      </c>
      <c r="R26" s="17">
        <v>11703.813</v>
      </c>
      <c r="S26" s="17">
        <v>12.13</v>
      </c>
      <c r="T26" s="17">
        <v>-20.396999999999998</v>
      </c>
      <c r="U26" s="17">
        <v>-0.05</v>
      </c>
      <c r="V26" s="17">
        <v>-2.2400000000000002</v>
      </c>
      <c r="W26" s="17">
        <v>9362.4894000000004</v>
      </c>
      <c r="X26" s="17">
        <v>7887</v>
      </c>
      <c r="Y26" s="17">
        <v>14.92</v>
      </c>
      <c r="Z26" s="17">
        <v>-63.347000000000001</v>
      </c>
    </row>
    <row r="27" spans="1:26" x14ac:dyDescent="0.2">
      <c r="A27" s="27">
        <v>45579</v>
      </c>
      <c r="B27" s="17">
        <v>204.614</v>
      </c>
      <c r="C27" s="14">
        <v>0.19700000000000001</v>
      </c>
      <c r="D27" s="17">
        <v>-174</v>
      </c>
      <c r="E27" s="17">
        <v>21</v>
      </c>
      <c r="F27" s="17">
        <v>-15.25</v>
      </c>
      <c r="G27" s="17">
        <v>51.46</v>
      </c>
      <c r="H27" s="17">
        <v>20.5</v>
      </c>
      <c r="I27" s="17">
        <v>-86.254999999999995</v>
      </c>
      <c r="J27" s="17">
        <v>1063.4000000000001</v>
      </c>
      <c r="K27" s="17">
        <v>13.5</v>
      </c>
      <c r="L27" s="17">
        <v>1.9699999999999999E-2</v>
      </c>
      <c r="M27" s="17">
        <v>33.497999999999998</v>
      </c>
      <c r="N27" s="17">
        <v>25.1814</v>
      </c>
      <c r="O27" s="17">
        <v>7802</v>
      </c>
      <c r="P27" s="17">
        <v>486</v>
      </c>
      <c r="Q27" s="17">
        <v>-2.75</v>
      </c>
      <c r="R27" s="17">
        <v>11267</v>
      </c>
      <c r="S27" s="17">
        <v>14.1</v>
      </c>
      <c r="T27" s="17">
        <v>-20.6</v>
      </c>
      <c r="U27" s="17">
        <v>-3.1399999999999997E-2</v>
      </c>
      <c r="V27" s="17">
        <v>-2.3530000000000002</v>
      </c>
      <c r="W27" s="17">
        <v>9362.4894000000004</v>
      </c>
      <c r="X27" s="17">
        <v>8387</v>
      </c>
      <c r="Y27" s="17">
        <v>15.443</v>
      </c>
      <c r="Z27" s="17">
        <v>-65.86</v>
      </c>
    </row>
    <row r="28" spans="1:26" x14ac:dyDescent="0.2">
      <c r="A28" s="27">
        <v>45576</v>
      </c>
      <c r="B28" s="17">
        <v>210.99100000000001</v>
      </c>
      <c r="C28" s="14">
        <v>0.2</v>
      </c>
      <c r="D28" s="17">
        <v>-153.5</v>
      </c>
      <c r="E28" s="17">
        <v>21</v>
      </c>
      <c r="F28" s="17">
        <v>-14.25</v>
      </c>
      <c r="G28" s="17">
        <v>49.366</v>
      </c>
      <c r="H28" s="17">
        <v>22</v>
      </c>
      <c r="I28" s="17">
        <v>-56</v>
      </c>
      <c r="J28" s="17">
        <v>1054</v>
      </c>
      <c r="K28" s="17">
        <v>14.8</v>
      </c>
      <c r="L28" s="17">
        <v>2.2200000000000001E-2</v>
      </c>
      <c r="M28" s="17">
        <v>31.5</v>
      </c>
      <c r="N28" s="17">
        <v>23.535</v>
      </c>
      <c r="O28" s="17">
        <v>7803.8</v>
      </c>
      <c r="P28" s="17">
        <v>453.7</v>
      </c>
      <c r="Q28" s="17">
        <v>-2.95</v>
      </c>
      <c r="R28" s="17">
        <v>11422.59</v>
      </c>
      <c r="S28" s="17">
        <v>14.64</v>
      </c>
      <c r="T28" s="17">
        <v>-19.074999999999999</v>
      </c>
      <c r="U28" s="17">
        <v>-4.65E-2</v>
      </c>
      <c r="V28" s="17">
        <v>-2.2879999999999998</v>
      </c>
      <c r="W28" s="17">
        <v>9362.4894000000004</v>
      </c>
      <c r="X28" s="17">
        <v>8387</v>
      </c>
      <c r="Y28" s="17">
        <v>14.565</v>
      </c>
      <c r="Z28" s="17">
        <v>-65.572000000000003</v>
      </c>
    </row>
    <row r="29" spans="1:26" x14ac:dyDescent="0.2">
      <c r="A29" s="27">
        <v>45575</v>
      </c>
      <c r="B29" s="17">
        <v>220.60599999999999</v>
      </c>
      <c r="C29" s="14">
        <v>0.27500000000000002</v>
      </c>
      <c r="D29" s="17">
        <v>-160</v>
      </c>
      <c r="E29" s="17">
        <v>21</v>
      </c>
      <c r="F29" s="17">
        <v>-14.375</v>
      </c>
      <c r="G29" s="17">
        <v>49.634</v>
      </c>
      <c r="H29" s="17">
        <v>23.5</v>
      </c>
      <c r="I29" s="17">
        <v>-62.255000000000003</v>
      </c>
      <c r="J29" s="17">
        <v>970.16</v>
      </c>
      <c r="K29" s="17">
        <v>13</v>
      </c>
      <c r="L29" s="17">
        <v>1.0999999999999999E-2</v>
      </c>
      <c r="M29" s="17">
        <v>31.364999999999998</v>
      </c>
      <c r="N29" s="17">
        <v>22.76351</v>
      </c>
      <c r="O29" s="17">
        <v>8510.5</v>
      </c>
      <c r="P29" s="17">
        <v>457</v>
      </c>
      <c r="Q29" s="17">
        <v>-3.2</v>
      </c>
      <c r="R29" s="17">
        <v>11727</v>
      </c>
      <c r="S29" s="17">
        <v>13.875</v>
      </c>
      <c r="T29" s="17">
        <v>-18.625</v>
      </c>
      <c r="U29" s="17">
        <v>-0.04</v>
      </c>
      <c r="V29" s="17">
        <v>-2.2930000000000001</v>
      </c>
      <c r="W29" s="17">
        <v>9362.4894000000004</v>
      </c>
      <c r="X29" s="17">
        <v>8887</v>
      </c>
      <c r="Y29" s="17">
        <v>14.585000000000001</v>
      </c>
      <c r="Z29" s="17">
        <v>-61.466000000000001</v>
      </c>
    </row>
    <row r="30" spans="1:26" x14ac:dyDescent="0.2">
      <c r="A30" s="27">
        <v>45574</v>
      </c>
      <c r="B30" s="17">
        <v>214.30500000000001</v>
      </c>
      <c r="C30" s="14">
        <v>0.26500000000000001</v>
      </c>
      <c r="D30" s="17">
        <v>-167</v>
      </c>
      <c r="E30" s="17">
        <v>18.5</v>
      </c>
      <c r="F30" s="17">
        <v>-14.75</v>
      </c>
      <c r="G30" s="17">
        <v>49.88</v>
      </c>
      <c r="H30" s="17">
        <v>20.725000000000001</v>
      </c>
      <c r="I30" s="17">
        <v>-33.878</v>
      </c>
      <c r="J30" s="17">
        <v>997.98500000000001</v>
      </c>
      <c r="K30" s="17">
        <v>10</v>
      </c>
      <c r="L30" s="17">
        <v>2.0799999999999999E-2</v>
      </c>
      <c r="M30" s="17">
        <v>31.376999999999999</v>
      </c>
      <c r="N30" s="17">
        <v>21.5</v>
      </c>
      <c r="O30" s="17">
        <v>8575.1</v>
      </c>
      <c r="P30" s="17">
        <v>474.1</v>
      </c>
      <c r="Q30" s="17">
        <v>-3.258</v>
      </c>
      <c r="R30" s="17">
        <v>12014</v>
      </c>
      <c r="S30" s="17">
        <v>13.038</v>
      </c>
      <c r="T30" s="17">
        <v>-19.055</v>
      </c>
      <c r="U30" s="17">
        <v>-5.33E-2</v>
      </c>
      <c r="V30" s="17">
        <v>-2.355</v>
      </c>
      <c r="W30" s="17">
        <v>9362.4894000000004</v>
      </c>
      <c r="X30" s="17">
        <v>8988</v>
      </c>
      <c r="Y30" s="17">
        <v>14.968</v>
      </c>
      <c r="Z30" s="17">
        <v>-63.6</v>
      </c>
    </row>
    <row r="31" spans="1:26" x14ac:dyDescent="0.2">
      <c r="A31" s="27">
        <v>45573</v>
      </c>
      <c r="B31" s="17">
        <v>220.9</v>
      </c>
      <c r="C31" s="14">
        <v>0.29699999999999999</v>
      </c>
      <c r="D31" s="17">
        <v>-169.5</v>
      </c>
      <c r="E31" s="17">
        <v>18.5</v>
      </c>
      <c r="F31" s="17">
        <v>-15.25</v>
      </c>
      <c r="G31" s="17">
        <v>51.12</v>
      </c>
      <c r="H31" s="17">
        <v>24</v>
      </c>
      <c r="I31" s="17">
        <v>-74</v>
      </c>
      <c r="J31" s="17">
        <v>1027</v>
      </c>
      <c r="K31" s="17">
        <v>8.5</v>
      </c>
      <c r="L31" s="17">
        <v>2.1899999999999999E-2</v>
      </c>
      <c r="M31" s="17">
        <v>32.774999999999999</v>
      </c>
      <c r="N31" s="17">
        <v>20.924859999999999</v>
      </c>
      <c r="O31" s="17">
        <v>7535</v>
      </c>
      <c r="P31" s="17">
        <v>486.5</v>
      </c>
      <c r="Q31" s="17">
        <v>-3.1</v>
      </c>
      <c r="R31" s="17">
        <v>12270.48</v>
      </c>
      <c r="S31" s="17">
        <v>12.234999999999999</v>
      </c>
      <c r="T31" s="17">
        <v>-19.7</v>
      </c>
      <c r="U31" s="17">
        <v>-4.99E-2</v>
      </c>
      <c r="V31" s="17">
        <v>-2.3029999999999999</v>
      </c>
      <c r="W31" s="17">
        <v>9362.4894000000004</v>
      </c>
      <c r="X31" s="17">
        <v>9460</v>
      </c>
      <c r="Y31" s="17">
        <v>15.435</v>
      </c>
      <c r="Z31" s="17">
        <v>-65.004999999999995</v>
      </c>
    </row>
    <row r="32" spans="1:26" x14ac:dyDescent="0.2">
      <c r="A32" s="27">
        <v>45572</v>
      </c>
      <c r="B32" s="17">
        <v>234.15799999999999</v>
      </c>
      <c r="C32" s="14">
        <v>0.3</v>
      </c>
      <c r="D32" s="17">
        <v>-174.59</v>
      </c>
      <c r="E32" s="17">
        <v>18.75</v>
      </c>
      <c r="F32" s="17">
        <v>-16.05</v>
      </c>
      <c r="G32" s="17">
        <v>50.49</v>
      </c>
      <c r="H32" s="17">
        <v>27.5</v>
      </c>
      <c r="I32" s="17">
        <v>-108.255</v>
      </c>
      <c r="J32" s="17">
        <v>1050</v>
      </c>
      <c r="K32" s="17">
        <v>9.9</v>
      </c>
      <c r="L32" s="17">
        <v>3.4099999999999998E-2</v>
      </c>
      <c r="M32" s="17">
        <v>34.64</v>
      </c>
      <c r="N32" s="17">
        <v>18.791080000000001</v>
      </c>
      <c r="O32" s="17">
        <v>7116.3</v>
      </c>
      <c r="P32" s="17">
        <v>497.2</v>
      </c>
      <c r="Q32" s="17">
        <v>-2.4</v>
      </c>
      <c r="R32" s="17">
        <v>11222.27</v>
      </c>
      <c r="S32" s="17">
        <v>13.083</v>
      </c>
      <c r="T32" s="17">
        <v>-20.052</v>
      </c>
      <c r="U32" s="17">
        <v>-2.9899999999999999E-2</v>
      </c>
      <c r="V32" s="17">
        <v>-2.5499999999999998</v>
      </c>
      <c r="W32" s="17">
        <v>9362.4894000000004</v>
      </c>
      <c r="X32" s="17">
        <v>12101</v>
      </c>
      <c r="Y32" s="17">
        <v>15.955</v>
      </c>
      <c r="Z32" s="17">
        <v>-66.930000000000007</v>
      </c>
    </row>
    <row r="33" spans="1:26" x14ac:dyDescent="0.2">
      <c r="A33" s="27">
        <v>45569</v>
      </c>
      <c r="B33" s="17">
        <v>235.68199999999999</v>
      </c>
      <c r="C33" s="14">
        <v>0.28000000000000003</v>
      </c>
      <c r="D33" s="17">
        <v>-171.358</v>
      </c>
      <c r="E33" s="17">
        <v>19.5</v>
      </c>
      <c r="F33" s="17">
        <v>-14.75</v>
      </c>
      <c r="G33" s="17">
        <v>45.62</v>
      </c>
      <c r="H33" s="17">
        <v>33</v>
      </c>
      <c r="I33" s="17">
        <v>-42.75</v>
      </c>
      <c r="J33" s="17">
        <v>954</v>
      </c>
      <c r="K33" s="17">
        <v>10</v>
      </c>
      <c r="L33" s="17">
        <v>0.02</v>
      </c>
      <c r="M33" s="17">
        <v>29.885000000000002</v>
      </c>
      <c r="N33" s="17">
        <v>15.317500000000001</v>
      </c>
      <c r="O33" s="17">
        <v>6008.7</v>
      </c>
      <c r="P33" s="17">
        <v>455.1</v>
      </c>
      <c r="Q33" s="17">
        <v>-1.5149999999999999</v>
      </c>
      <c r="R33" s="17">
        <v>11519.625</v>
      </c>
      <c r="S33" s="17">
        <v>12.91</v>
      </c>
      <c r="T33" s="17">
        <v>-18.533000000000001</v>
      </c>
      <c r="U33" s="17">
        <v>-7.1499999999999994E-2</v>
      </c>
      <c r="V33" s="17">
        <v>-2.4980000000000002</v>
      </c>
      <c r="W33" s="17">
        <v>9362.4894000000004</v>
      </c>
      <c r="X33" s="17">
        <v>13000.8</v>
      </c>
      <c r="Y33" s="17">
        <v>14.625</v>
      </c>
      <c r="Z33" s="17">
        <v>-61.816000000000003</v>
      </c>
    </row>
    <row r="34" spans="1:26" x14ac:dyDescent="0.2">
      <c r="A34" s="27">
        <v>45568</v>
      </c>
      <c r="B34" s="17">
        <v>230.1</v>
      </c>
      <c r="C34" s="14">
        <v>0.28000000000000003</v>
      </c>
      <c r="D34" s="17">
        <v>-171</v>
      </c>
      <c r="E34" s="17">
        <v>19.5</v>
      </c>
      <c r="F34" s="17">
        <v>-14.6</v>
      </c>
      <c r="G34" s="17">
        <v>44.780999999999999</v>
      </c>
      <c r="H34" s="17">
        <v>32</v>
      </c>
      <c r="I34" s="17">
        <v>-64.504999999999995</v>
      </c>
      <c r="J34" s="17">
        <v>947.5</v>
      </c>
      <c r="K34" s="17">
        <v>15</v>
      </c>
      <c r="L34" s="17">
        <v>0.01</v>
      </c>
      <c r="M34" s="17">
        <v>27.736000000000001</v>
      </c>
      <c r="N34" s="17">
        <v>15.5</v>
      </c>
      <c r="O34" s="17">
        <v>7125</v>
      </c>
      <c r="P34" s="17">
        <v>461</v>
      </c>
      <c r="Q34" s="17">
        <v>-1.7170000000000001</v>
      </c>
      <c r="R34" s="17">
        <v>11441</v>
      </c>
      <c r="S34" s="17">
        <v>12.74</v>
      </c>
      <c r="T34" s="17">
        <v>-18.7</v>
      </c>
      <c r="U34" s="17">
        <v>-8.0100000000000005E-2</v>
      </c>
      <c r="V34" s="17">
        <v>-2.4180000000000001</v>
      </c>
      <c r="W34" s="17">
        <v>9362.4894000000004</v>
      </c>
      <c r="X34" s="17">
        <v>12500</v>
      </c>
      <c r="Y34" s="17">
        <v>14.71</v>
      </c>
      <c r="Z34" s="17">
        <v>-61.365000000000002</v>
      </c>
    </row>
    <row r="35" spans="1:26" x14ac:dyDescent="0.2">
      <c r="A35" s="27">
        <v>45567</v>
      </c>
      <c r="B35" s="17">
        <v>183.005</v>
      </c>
      <c r="C35" s="14">
        <v>0.23699999999999999</v>
      </c>
      <c r="D35" s="17">
        <v>-172</v>
      </c>
      <c r="E35" s="17">
        <v>17</v>
      </c>
      <c r="F35" s="17">
        <v>-14.5</v>
      </c>
      <c r="G35" s="17">
        <v>43.865000000000002</v>
      </c>
      <c r="H35" s="17">
        <v>20</v>
      </c>
      <c r="I35" s="17">
        <v>-60.5</v>
      </c>
      <c r="J35" s="17">
        <v>944</v>
      </c>
      <c r="K35" s="17">
        <v>14.9</v>
      </c>
      <c r="L35" s="17">
        <v>7.0000000000000001E-3</v>
      </c>
      <c r="M35" s="17">
        <v>25.623000000000001</v>
      </c>
      <c r="N35" s="17">
        <v>17.36092</v>
      </c>
      <c r="O35" s="17">
        <v>7343</v>
      </c>
      <c r="P35" s="17">
        <v>456.6</v>
      </c>
      <c r="Q35" s="17">
        <v>-1.794</v>
      </c>
      <c r="R35" s="17">
        <v>12077.675999999999</v>
      </c>
      <c r="S35" s="17">
        <v>11.85</v>
      </c>
      <c r="T35" s="17">
        <v>-19.5</v>
      </c>
      <c r="U35" s="17">
        <v>-0.12039999999999999</v>
      </c>
      <c r="V35" s="17">
        <v>-2.4380000000000002</v>
      </c>
      <c r="W35" s="17">
        <v>9362.4894000000004</v>
      </c>
      <c r="X35" s="17">
        <v>9120</v>
      </c>
      <c r="Y35" s="17">
        <v>14.62</v>
      </c>
      <c r="Z35" s="17">
        <v>-63.234999999999999</v>
      </c>
    </row>
    <row r="36" spans="1:26" x14ac:dyDescent="0.2">
      <c r="A36" s="27">
        <v>45566</v>
      </c>
      <c r="B36" s="17">
        <v>189.999</v>
      </c>
      <c r="C36" s="14">
        <v>0.2</v>
      </c>
      <c r="D36" s="17">
        <v>-183.5</v>
      </c>
      <c r="E36" s="17">
        <v>17.25</v>
      </c>
      <c r="F36" s="17">
        <v>-14.65</v>
      </c>
      <c r="G36" s="17">
        <v>43.4</v>
      </c>
      <c r="H36" s="17">
        <v>19.5</v>
      </c>
      <c r="I36" s="17">
        <v>-55.875</v>
      </c>
      <c r="J36" s="17">
        <v>977.52499999999998</v>
      </c>
      <c r="K36" s="17">
        <v>17</v>
      </c>
      <c r="L36" s="17">
        <v>7.1499999999999994E-2</v>
      </c>
      <c r="M36" s="17">
        <v>26.003</v>
      </c>
      <c r="N36" s="17">
        <v>15.25</v>
      </c>
      <c r="O36" s="17">
        <v>7456.3</v>
      </c>
      <c r="P36" s="17">
        <v>467</v>
      </c>
      <c r="Q36" s="17">
        <v>-4.8129999999999997</v>
      </c>
      <c r="R36" s="17">
        <v>12652</v>
      </c>
      <c r="S36" s="17">
        <v>12.84</v>
      </c>
      <c r="T36" s="17">
        <v>-19.899999999999999</v>
      </c>
      <c r="U36" s="17">
        <v>-0.129</v>
      </c>
      <c r="V36" s="17">
        <v>-2.4630000000000001</v>
      </c>
      <c r="W36" s="17">
        <v>9362.4894000000004</v>
      </c>
      <c r="X36" s="17">
        <v>11300.3</v>
      </c>
      <c r="Y36" s="17">
        <v>15.015000000000001</v>
      </c>
      <c r="Z36" s="17">
        <v>-64.099999999999994</v>
      </c>
    </row>
    <row r="37" spans="1:26" x14ac:dyDescent="0.2">
      <c r="A37" s="27">
        <v>45565</v>
      </c>
      <c r="B37" s="17">
        <v>202.5</v>
      </c>
      <c r="C37" s="14">
        <v>0.23499999999999999</v>
      </c>
      <c r="D37" s="17">
        <v>-191</v>
      </c>
      <c r="E37" s="17">
        <v>17.138000000000002</v>
      </c>
      <c r="F37" s="17">
        <v>-14.95</v>
      </c>
      <c r="G37" s="17">
        <v>44.21</v>
      </c>
      <c r="H37" s="17">
        <v>18.5</v>
      </c>
      <c r="I37" s="17">
        <v>-99.754999999999995</v>
      </c>
      <c r="J37" s="17">
        <v>976.15200000000004</v>
      </c>
      <c r="K37" s="17">
        <v>20</v>
      </c>
      <c r="L37" s="17">
        <v>-1.2999999999999999E-2</v>
      </c>
      <c r="M37" s="17">
        <v>27.050999999999998</v>
      </c>
      <c r="N37" s="17">
        <v>16.327500000000001</v>
      </c>
      <c r="O37" s="17">
        <v>7041.1</v>
      </c>
      <c r="P37" s="17">
        <v>470.5</v>
      </c>
      <c r="Q37" s="17">
        <v>-6.4</v>
      </c>
      <c r="R37" s="17">
        <v>11184</v>
      </c>
      <c r="S37" s="17">
        <v>12.455</v>
      </c>
      <c r="T37" s="17">
        <v>-21.495000000000001</v>
      </c>
      <c r="U37" s="17">
        <v>-0.18990000000000001</v>
      </c>
      <c r="V37" s="17">
        <v>-2.4380000000000002</v>
      </c>
      <c r="W37" s="17">
        <v>9362.4894000000004</v>
      </c>
      <c r="X37" s="17">
        <v>7591</v>
      </c>
      <c r="Y37" s="17">
        <v>15.324999999999999</v>
      </c>
      <c r="Z37" s="17">
        <v>-66.31</v>
      </c>
    </row>
    <row r="38" spans="1:26" x14ac:dyDescent="0.2">
      <c r="A38" s="27">
        <v>45562</v>
      </c>
      <c r="B38" s="17">
        <v>215.423</v>
      </c>
      <c r="C38" s="14">
        <v>0.26200000000000001</v>
      </c>
      <c r="D38" s="17">
        <v>-172</v>
      </c>
      <c r="E38" s="17">
        <v>18.5</v>
      </c>
      <c r="F38" s="17">
        <v>-14.25</v>
      </c>
      <c r="G38" s="17">
        <v>45.075000000000003</v>
      </c>
      <c r="H38" s="17">
        <v>17</v>
      </c>
      <c r="I38" s="17">
        <v>-74</v>
      </c>
      <c r="J38" s="17">
        <v>1004.705</v>
      </c>
      <c r="K38" s="17">
        <v>17.5</v>
      </c>
      <c r="L38" s="17">
        <v>-3.4099999999999998E-2</v>
      </c>
      <c r="M38" s="17">
        <v>28.187999999999999</v>
      </c>
      <c r="N38" s="17">
        <v>16.085619999999999</v>
      </c>
      <c r="O38" s="17">
        <v>6347</v>
      </c>
      <c r="P38" s="17">
        <v>441.5</v>
      </c>
      <c r="Q38" s="17">
        <v>-7.3</v>
      </c>
      <c r="R38" s="17">
        <v>11076.891</v>
      </c>
      <c r="S38" s="17">
        <v>11.815</v>
      </c>
      <c r="T38" s="17">
        <v>-20.58</v>
      </c>
      <c r="U38" s="17">
        <v>-0.19489999999999999</v>
      </c>
      <c r="V38" s="17">
        <v>-2.4279999999999999</v>
      </c>
      <c r="W38" s="17">
        <v>9362.4894000000004</v>
      </c>
      <c r="X38" s="17">
        <v>8368.5</v>
      </c>
      <c r="Y38" s="17">
        <v>14.16</v>
      </c>
      <c r="Z38" s="17">
        <v>-59.79</v>
      </c>
    </row>
    <row r="39" spans="1:26" x14ac:dyDescent="0.2">
      <c r="A39" s="27">
        <v>45561</v>
      </c>
      <c r="B39" s="17">
        <v>213.9</v>
      </c>
      <c r="C39" s="14">
        <v>0.3</v>
      </c>
      <c r="D39" s="17">
        <v>-186</v>
      </c>
      <c r="E39" s="17">
        <v>18.760000000000002</v>
      </c>
      <c r="F39" s="17">
        <v>-14.15</v>
      </c>
      <c r="G39" s="17">
        <v>41.73</v>
      </c>
      <c r="H39" s="17">
        <v>17.5</v>
      </c>
      <c r="I39" s="17">
        <v>-100.375</v>
      </c>
      <c r="J39" s="17">
        <v>953.60500000000002</v>
      </c>
      <c r="K39" s="17">
        <v>20.5</v>
      </c>
      <c r="L39" s="17">
        <v>-5.5300000000000002E-2</v>
      </c>
      <c r="M39" s="17">
        <v>25.859000000000002</v>
      </c>
      <c r="N39" s="17">
        <v>16.6065</v>
      </c>
      <c r="O39" s="17">
        <v>7002.5</v>
      </c>
      <c r="P39" s="17">
        <v>445.2</v>
      </c>
      <c r="Q39" s="17">
        <v>-4.5</v>
      </c>
      <c r="R39" s="17">
        <v>10838.875</v>
      </c>
      <c r="S39" s="17">
        <v>11.92</v>
      </c>
      <c r="T39" s="17">
        <v>-19.91</v>
      </c>
      <c r="U39" s="17">
        <v>-0.14499999999999999</v>
      </c>
      <c r="V39" s="17">
        <v>-2.44</v>
      </c>
      <c r="W39" s="17">
        <v>9362.4894000000004</v>
      </c>
      <c r="X39" s="17">
        <v>8752.7999999999993</v>
      </c>
      <c r="Y39" s="17">
        <v>14.007999999999999</v>
      </c>
      <c r="Z39" s="17">
        <v>-61.33</v>
      </c>
    </row>
    <row r="40" spans="1:26" x14ac:dyDescent="0.2">
      <c r="A40" s="27">
        <v>45560</v>
      </c>
      <c r="B40" s="17">
        <v>168.185</v>
      </c>
      <c r="C40" s="14">
        <v>0.28999999999999998</v>
      </c>
      <c r="D40" s="17">
        <v>-206.505</v>
      </c>
      <c r="E40" s="17">
        <v>16.5</v>
      </c>
      <c r="F40" s="17">
        <v>-14.15</v>
      </c>
      <c r="G40" s="17">
        <v>41.04</v>
      </c>
      <c r="H40" s="17">
        <v>17</v>
      </c>
      <c r="I40" s="17">
        <v>-54.01</v>
      </c>
      <c r="J40" s="17">
        <v>955.03</v>
      </c>
      <c r="K40" s="17">
        <v>16</v>
      </c>
      <c r="L40" s="17">
        <v>-3.1099999999999999E-2</v>
      </c>
      <c r="M40" s="17">
        <v>26.53</v>
      </c>
      <c r="N40" s="17">
        <v>16.5</v>
      </c>
      <c r="O40" s="17">
        <v>8170.6</v>
      </c>
      <c r="P40" s="17">
        <v>451.9</v>
      </c>
      <c r="Q40" s="17">
        <v>-6.1710000000000003</v>
      </c>
      <c r="R40" s="17">
        <v>11870.449000000001</v>
      </c>
      <c r="S40" s="17">
        <v>12.14</v>
      </c>
      <c r="T40" s="17">
        <v>-20.195</v>
      </c>
      <c r="U40" s="17">
        <v>-0.13250000000000001</v>
      </c>
      <c r="V40" s="17">
        <v>-2.7429999999999999</v>
      </c>
      <c r="W40" s="17">
        <v>9362.4894000000004</v>
      </c>
      <c r="X40" s="17">
        <v>8270.5</v>
      </c>
      <c r="Y40" s="17">
        <v>13.909000000000001</v>
      </c>
      <c r="Z40" s="17">
        <v>-61.87</v>
      </c>
    </row>
    <row r="41" spans="1:26" x14ac:dyDescent="0.2">
      <c r="A41" s="27">
        <v>45559</v>
      </c>
      <c r="B41" s="17">
        <v>167.79599999999999</v>
      </c>
      <c r="C41" s="14">
        <v>0.308</v>
      </c>
      <c r="D41" s="17">
        <v>-228.39500000000001</v>
      </c>
      <c r="E41" s="17">
        <v>17</v>
      </c>
      <c r="F41" s="17">
        <v>-13.58</v>
      </c>
      <c r="G41" s="17">
        <v>42.49</v>
      </c>
      <c r="H41" s="17">
        <v>17</v>
      </c>
      <c r="I41" s="17">
        <v>-18.504999999999999</v>
      </c>
      <c r="J41" s="17">
        <v>992.48500000000001</v>
      </c>
      <c r="K41" s="17">
        <v>13</v>
      </c>
      <c r="L41" s="17">
        <v>-0.03</v>
      </c>
      <c r="M41" s="17">
        <v>27.5</v>
      </c>
      <c r="N41" s="17">
        <v>16.8125</v>
      </c>
      <c r="O41" s="17">
        <v>8267</v>
      </c>
      <c r="P41" s="17">
        <v>469</v>
      </c>
      <c r="Q41" s="17">
        <v>-7.2380000000000004</v>
      </c>
      <c r="R41" s="17">
        <v>11279</v>
      </c>
      <c r="S41" s="17">
        <v>10.743</v>
      </c>
      <c r="T41" s="17">
        <v>-21.216999999999999</v>
      </c>
      <c r="U41" s="17">
        <v>-9.7500000000000003E-2</v>
      </c>
      <c r="V41" s="17">
        <v>-2.7829999999999999</v>
      </c>
      <c r="W41" s="17">
        <v>9362.4894000000004</v>
      </c>
      <c r="X41" s="17">
        <v>8834.5</v>
      </c>
      <c r="Y41" s="17">
        <v>14.515000000000001</v>
      </c>
      <c r="Z41" s="17">
        <v>-63.112000000000002</v>
      </c>
    </row>
    <row r="42" spans="1:26" x14ac:dyDescent="0.2">
      <c r="A42" s="27">
        <v>45558</v>
      </c>
      <c r="B42" s="17">
        <v>189.85400000000001</v>
      </c>
      <c r="C42" s="14">
        <v>0.308</v>
      </c>
      <c r="D42" s="17">
        <v>-217.92</v>
      </c>
      <c r="E42" s="17">
        <v>17.3</v>
      </c>
      <c r="F42" s="17">
        <v>-12.137</v>
      </c>
      <c r="G42" s="17">
        <v>40.06</v>
      </c>
      <c r="H42" s="17">
        <v>20</v>
      </c>
      <c r="I42" s="17">
        <v>-57.5</v>
      </c>
      <c r="J42" s="17">
        <v>932.7</v>
      </c>
      <c r="K42" s="17">
        <v>9</v>
      </c>
      <c r="L42" s="17">
        <v>-7.3000000000000001E-3</v>
      </c>
      <c r="M42" s="17">
        <v>26</v>
      </c>
      <c r="N42" s="17">
        <v>15.53</v>
      </c>
      <c r="O42" s="17">
        <v>7947.3</v>
      </c>
      <c r="P42" s="17">
        <v>470.7</v>
      </c>
      <c r="Q42" s="17">
        <v>-4.0999999999999996</v>
      </c>
      <c r="R42" s="17">
        <v>11310.064</v>
      </c>
      <c r="S42" s="17">
        <v>12.058</v>
      </c>
      <c r="T42" s="17">
        <v>-20.100000000000001</v>
      </c>
      <c r="U42" s="17">
        <v>-7.3499999999999996E-2</v>
      </c>
      <c r="V42" s="17">
        <v>-2.5230000000000001</v>
      </c>
      <c r="W42" s="17">
        <v>9362.4894000000004</v>
      </c>
      <c r="X42" s="17">
        <v>9939.5</v>
      </c>
      <c r="Y42" s="17">
        <v>13.414999999999999</v>
      </c>
      <c r="Z42" s="17">
        <v>-59.048999999999999</v>
      </c>
    </row>
    <row r="43" spans="1:26" x14ac:dyDescent="0.2">
      <c r="A43" s="27">
        <v>45555</v>
      </c>
      <c r="B43" s="17">
        <v>191.15</v>
      </c>
      <c r="C43" s="14">
        <v>0.39</v>
      </c>
      <c r="D43" s="17">
        <v>-208.76</v>
      </c>
      <c r="E43" s="17">
        <v>18.25</v>
      </c>
      <c r="F43" s="17">
        <v>-12.375</v>
      </c>
      <c r="G43" s="17">
        <v>40.520000000000003</v>
      </c>
      <c r="H43" s="17">
        <v>18</v>
      </c>
      <c r="I43" s="17">
        <v>-240.25</v>
      </c>
      <c r="J43" s="17">
        <v>932.5</v>
      </c>
      <c r="K43" s="17">
        <v>9.6</v>
      </c>
      <c r="L43" s="17">
        <v>-3.3500000000000002E-2</v>
      </c>
      <c r="M43" s="17">
        <v>25.888000000000002</v>
      </c>
      <c r="N43" s="17">
        <v>16</v>
      </c>
      <c r="O43" s="17">
        <v>8164.8</v>
      </c>
      <c r="P43" s="17">
        <v>442.8</v>
      </c>
      <c r="Q43" s="17">
        <v>-4.5999999999999996</v>
      </c>
      <c r="R43" s="17">
        <v>11014.5</v>
      </c>
      <c r="S43" s="17">
        <v>9.68</v>
      </c>
      <c r="T43" s="17">
        <v>-20.465</v>
      </c>
      <c r="U43" s="17">
        <v>-0.1099</v>
      </c>
      <c r="V43" s="17">
        <v>-2.528</v>
      </c>
      <c r="W43" s="17">
        <v>9362.4894000000004</v>
      </c>
      <c r="X43" s="17">
        <v>6468.8</v>
      </c>
      <c r="Y43" s="17">
        <v>13.391999999999999</v>
      </c>
      <c r="Z43" s="17">
        <v>-59.143000000000001</v>
      </c>
    </row>
    <row r="44" spans="1:26" x14ac:dyDescent="0.2">
      <c r="A44" s="27">
        <v>45554</v>
      </c>
      <c r="B44" s="17">
        <v>178.08699999999999</v>
      </c>
      <c r="C44" s="14">
        <v>0.39</v>
      </c>
      <c r="D44" s="17">
        <v>-196</v>
      </c>
      <c r="E44" s="17">
        <v>18.25</v>
      </c>
      <c r="F44" s="17">
        <v>-12.25</v>
      </c>
      <c r="G44" s="17">
        <v>42.08</v>
      </c>
      <c r="H44" s="17">
        <v>17.5</v>
      </c>
      <c r="I44" s="17">
        <v>33.75</v>
      </c>
      <c r="J44" s="17">
        <v>926.75</v>
      </c>
      <c r="K44" s="17">
        <v>7.8</v>
      </c>
      <c r="L44" s="17">
        <v>0.01</v>
      </c>
      <c r="M44" s="17">
        <v>25.928000000000001</v>
      </c>
      <c r="N44" s="17">
        <v>15.182499999999999</v>
      </c>
      <c r="O44" s="17">
        <v>8751.5</v>
      </c>
      <c r="P44" s="17">
        <v>444.6</v>
      </c>
      <c r="Q44" s="17">
        <v>-6.5</v>
      </c>
      <c r="R44" s="17">
        <v>11256.2</v>
      </c>
      <c r="S44" s="17">
        <v>11.1</v>
      </c>
      <c r="T44" s="17">
        <v>-20.411999999999999</v>
      </c>
      <c r="U44" s="17">
        <v>-0.1525</v>
      </c>
      <c r="V44" s="17">
        <v>-2.3330000000000002</v>
      </c>
      <c r="W44" s="17">
        <v>9362.4894000000004</v>
      </c>
      <c r="X44" s="17">
        <v>6617.8</v>
      </c>
      <c r="Y44" s="17">
        <v>13.43</v>
      </c>
      <c r="Z44" s="17">
        <v>-58.58</v>
      </c>
    </row>
    <row r="45" spans="1:26" x14ac:dyDescent="0.2">
      <c r="A45" s="27">
        <v>45553</v>
      </c>
      <c r="B45" s="17">
        <v>163.351</v>
      </c>
      <c r="C45" s="14">
        <v>0.39</v>
      </c>
      <c r="D45" s="17">
        <v>-211</v>
      </c>
      <c r="E45" s="17">
        <v>16.5</v>
      </c>
      <c r="F45" s="17">
        <v>-15.095000000000001</v>
      </c>
      <c r="G45" s="17">
        <v>38.185000000000002</v>
      </c>
      <c r="H45" s="17">
        <v>18.5</v>
      </c>
      <c r="I45" s="17">
        <v>-3.75</v>
      </c>
      <c r="J45" s="17">
        <v>952.92</v>
      </c>
      <c r="K45" s="17">
        <v>4.0999999999999996</v>
      </c>
      <c r="L45" s="17">
        <v>-6.3E-3</v>
      </c>
      <c r="M45" s="17">
        <v>23</v>
      </c>
      <c r="N45" s="17">
        <v>9.7324999999999999</v>
      </c>
      <c r="O45" s="17">
        <v>9060</v>
      </c>
      <c r="P45" s="17">
        <v>455.5</v>
      </c>
      <c r="Q45" s="17">
        <v>-6.75</v>
      </c>
      <c r="R45" s="17">
        <v>12149.5</v>
      </c>
      <c r="S45" s="17">
        <v>9.093</v>
      </c>
      <c r="T45" s="17">
        <v>-21.5</v>
      </c>
      <c r="U45" s="17">
        <v>-0.185</v>
      </c>
      <c r="V45" s="17">
        <v>-2.4630000000000001</v>
      </c>
      <c r="W45" s="17">
        <v>9362.4894000000004</v>
      </c>
      <c r="X45" s="17">
        <v>6429.8</v>
      </c>
      <c r="Y45" s="17">
        <v>14.034000000000001</v>
      </c>
      <c r="Z45" s="17">
        <v>-60.497999999999998</v>
      </c>
    </row>
    <row r="46" spans="1:26" x14ac:dyDescent="0.2">
      <c r="A46" s="27">
        <v>45552</v>
      </c>
      <c r="B46" s="17">
        <v>175.2</v>
      </c>
      <c r="C46" s="14">
        <v>0.4</v>
      </c>
      <c r="D46" s="17">
        <v>-216</v>
      </c>
      <c r="E46" s="17">
        <v>17.5</v>
      </c>
      <c r="F46" s="17">
        <v>-15.95</v>
      </c>
      <c r="G46" s="17">
        <v>38.54</v>
      </c>
      <c r="H46" s="17">
        <v>19</v>
      </c>
      <c r="I46" s="17">
        <v>17.745000000000001</v>
      </c>
      <c r="J46" s="17">
        <v>968.04499999999996</v>
      </c>
      <c r="K46" s="17">
        <v>7</v>
      </c>
      <c r="L46" s="17">
        <v>0.01</v>
      </c>
      <c r="M46" s="17">
        <v>23.65</v>
      </c>
      <c r="N46" s="17">
        <v>11.297499999999999</v>
      </c>
      <c r="O46" s="17">
        <v>9239</v>
      </c>
      <c r="P46" s="17">
        <v>460.8</v>
      </c>
      <c r="Q46" s="17">
        <v>-4.5</v>
      </c>
      <c r="R46" s="17">
        <v>11394.15</v>
      </c>
      <c r="S46" s="17">
        <v>10.765000000000001</v>
      </c>
      <c r="T46" s="17">
        <v>-21.693000000000001</v>
      </c>
      <c r="U46" s="17">
        <v>-0.21510000000000001</v>
      </c>
      <c r="V46" s="17">
        <v>-2.4580000000000002</v>
      </c>
      <c r="W46" s="17">
        <v>9362.4894000000004</v>
      </c>
      <c r="X46" s="17">
        <v>7198</v>
      </c>
      <c r="Y46" s="17">
        <v>15.413</v>
      </c>
      <c r="Z46" s="17">
        <v>-63.887999999999998</v>
      </c>
    </row>
    <row r="47" spans="1:26" x14ac:dyDescent="0.2">
      <c r="A47" s="27">
        <v>45551</v>
      </c>
      <c r="B47" s="17">
        <v>207.65799999999999</v>
      </c>
      <c r="C47" s="14">
        <v>0.42499999999999999</v>
      </c>
      <c r="D47" s="17">
        <v>-215</v>
      </c>
      <c r="E47" s="17">
        <v>17.75</v>
      </c>
      <c r="F47" s="17">
        <v>-15</v>
      </c>
      <c r="G47" s="17">
        <v>36.29</v>
      </c>
      <c r="H47" s="17">
        <v>19</v>
      </c>
      <c r="I47" s="17">
        <v>-13.25</v>
      </c>
      <c r="J47" s="17">
        <v>903</v>
      </c>
      <c r="K47" s="17">
        <v>10</v>
      </c>
      <c r="L47" s="17">
        <v>-0.01</v>
      </c>
      <c r="M47" s="17">
        <v>21.63</v>
      </c>
      <c r="N47" s="17">
        <v>10.019640000000001</v>
      </c>
      <c r="O47" s="17">
        <v>9302.5</v>
      </c>
      <c r="P47" s="17">
        <v>432.3</v>
      </c>
      <c r="Q47" s="17">
        <v>-7</v>
      </c>
      <c r="R47" s="17">
        <v>11452.52</v>
      </c>
      <c r="S47" s="17">
        <v>9.593</v>
      </c>
      <c r="T47" s="17">
        <v>-21.103000000000002</v>
      </c>
      <c r="U47" s="17">
        <v>-0.2203</v>
      </c>
      <c r="V47" s="17">
        <v>-2.44</v>
      </c>
      <c r="W47" s="17">
        <v>9362.4894000000004</v>
      </c>
      <c r="X47" s="17">
        <v>6866</v>
      </c>
      <c r="Y47" s="17">
        <v>14.483000000000001</v>
      </c>
      <c r="Z47" s="17">
        <v>-59.45</v>
      </c>
    </row>
    <row r="48" spans="1:26" x14ac:dyDescent="0.2">
      <c r="A48" s="27">
        <v>45548</v>
      </c>
      <c r="B48" s="17">
        <v>209.23699999999999</v>
      </c>
      <c r="C48" s="14">
        <v>0.39</v>
      </c>
      <c r="D48" s="17">
        <v>-217.77500000000001</v>
      </c>
      <c r="E48" s="17">
        <v>19</v>
      </c>
      <c r="F48" s="17">
        <v>-15.765000000000001</v>
      </c>
      <c r="G48" s="17">
        <v>36.981000000000002</v>
      </c>
      <c r="H48" s="17">
        <v>20.5</v>
      </c>
      <c r="I48" s="17">
        <v>-13.25</v>
      </c>
      <c r="J48" s="17">
        <v>903</v>
      </c>
      <c r="K48" s="17">
        <v>10</v>
      </c>
      <c r="L48" s="17">
        <v>-9.7999999999999997E-3</v>
      </c>
      <c r="M48" s="17">
        <v>20.5</v>
      </c>
      <c r="N48" s="17">
        <v>8.4749999999999996</v>
      </c>
      <c r="O48" s="17">
        <v>9681.7999999999993</v>
      </c>
      <c r="P48" s="17">
        <v>425.4</v>
      </c>
      <c r="Q48" s="17">
        <v>-8.8859999999999992</v>
      </c>
      <c r="R48" s="17">
        <v>11357</v>
      </c>
      <c r="S48" s="17">
        <v>8.5630000000000006</v>
      </c>
      <c r="T48" s="17">
        <v>-21.16</v>
      </c>
      <c r="U48" s="17">
        <v>-0.1731</v>
      </c>
      <c r="V48" s="17">
        <v>-2.363</v>
      </c>
      <c r="W48" s="17">
        <v>9362.4894000000004</v>
      </c>
      <c r="X48" s="17">
        <v>6451.8</v>
      </c>
      <c r="Y48" s="17">
        <v>14.88</v>
      </c>
      <c r="Z48" s="17">
        <v>-60.091999999999999</v>
      </c>
    </row>
    <row r="49" spans="1:26" x14ac:dyDescent="0.2">
      <c r="A49" s="27">
        <v>45547</v>
      </c>
      <c r="B49" s="17">
        <v>207.58500000000001</v>
      </c>
      <c r="C49" s="14">
        <v>0.35</v>
      </c>
      <c r="D49" s="17">
        <v>-239</v>
      </c>
      <c r="E49" s="17">
        <v>17.5</v>
      </c>
      <c r="F49" s="17">
        <v>-17</v>
      </c>
      <c r="G49" s="17">
        <v>34.936</v>
      </c>
      <c r="H49" s="17">
        <v>20.5</v>
      </c>
      <c r="I49" s="17">
        <v>-74.254999999999995</v>
      </c>
      <c r="J49" s="17">
        <v>915.44299999999998</v>
      </c>
      <c r="K49" s="17">
        <v>5</v>
      </c>
      <c r="L49" s="17">
        <v>-1.04E-2</v>
      </c>
      <c r="M49" s="17">
        <v>18.919</v>
      </c>
      <c r="N49" s="17">
        <v>7.6875</v>
      </c>
      <c r="O49" s="17">
        <v>10014.5</v>
      </c>
      <c r="P49" s="17">
        <v>420.3</v>
      </c>
      <c r="Q49" s="17">
        <v>-8.125</v>
      </c>
      <c r="R49" s="17">
        <v>11980.723</v>
      </c>
      <c r="S49" s="17">
        <v>8.7129999999999992</v>
      </c>
      <c r="T49" s="17">
        <v>-21.93</v>
      </c>
      <c r="U49" s="17">
        <v>-0.13800000000000001</v>
      </c>
      <c r="V49" s="17">
        <v>-2.5499999999999998</v>
      </c>
      <c r="W49" s="17">
        <v>9362.4894000000004</v>
      </c>
      <c r="X49" s="17">
        <v>6317.3</v>
      </c>
      <c r="Y49" s="17">
        <v>14.997</v>
      </c>
      <c r="Z49" s="17">
        <v>-60.58</v>
      </c>
    </row>
    <row r="50" spans="1:26" x14ac:dyDescent="0.2">
      <c r="A50" s="27">
        <v>45546</v>
      </c>
      <c r="B50" s="17">
        <v>196.173</v>
      </c>
      <c r="C50" s="14">
        <v>0.30099999999999999</v>
      </c>
      <c r="D50" s="17">
        <v>-255</v>
      </c>
      <c r="E50" s="17">
        <v>17.5</v>
      </c>
      <c r="F50" s="17">
        <v>-17.875</v>
      </c>
      <c r="G50" s="17">
        <v>36.880000000000003</v>
      </c>
      <c r="H50" s="17">
        <v>18.5</v>
      </c>
      <c r="I50" s="17">
        <v>-74.25</v>
      </c>
      <c r="J50" s="17">
        <v>978.06500000000005</v>
      </c>
      <c r="K50" s="17">
        <v>6</v>
      </c>
      <c r="L50" s="17">
        <v>-8.8000000000000005E-3</v>
      </c>
      <c r="M50" s="17">
        <v>19.8</v>
      </c>
      <c r="N50" s="17">
        <v>7.1700499999999998</v>
      </c>
      <c r="O50" s="17">
        <v>10383.6</v>
      </c>
      <c r="P50" s="17">
        <v>443.9</v>
      </c>
      <c r="Q50" s="17">
        <v>-8.65</v>
      </c>
      <c r="R50" s="17">
        <v>12642.285</v>
      </c>
      <c r="S50" s="17">
        <v>10.653</v>
      </c>
      <c r="T50" s="17">
        <v>-23.667000000000002</v>
      </c>
      <c r="U50" s="17">
        <v>-0.1615</v>
      </c>
      <c r="V50" s="17">
        <v>-2.4929999999999999</v>
      </c>
      <c r="W50" s="17">
        <v>9362.4894000000004</v>
      </c>
      <c r="X50" s="17">
        <v>6281</v>
      </c>
      <c r="Y50" s="17">
        <v>16.47</v>
      </c>
      <c r="Z50" s="17">
        <v>-65.819999999999993</v>
      </c>
    </row>
    <row r="51" spans="1:26" x14ac:dyDescent="0.2">
      <c r="A51" s="27">
        <v>45545</v>
      </c>
      <c r="B51" s="17">
        <v>205.99700000000001</v>
      </c>
      <c r="C51" s="14">
        <v>0.35</v>
      </c>
      <c r="D51" s="17">
        <v>-262</v>
      </c>
      <c r="E51" s="17">
        <v>18.5</v>
      </c>
      <c r="F51" s="17">
        <v>-18.25</v>
      </c>
      <c r="G51" s="17">
        <v>38</v>
      </c>
      <c r="H51" s="17">
        <v>18.5</v>
      </c>
      <c r="I51" s="17">
        <v>-40.755000000000003</v>
      </c>
      <c r="J51" s="17">
        <v>1017.26</v>
      </c>
      <c r="K51" s="17">
        <v>9.9</v>
      </c>
      <c r="L51" s="17">
        <v>3.0000000000000001E-3</v>
      </c>
      <c r="M51" s="17">
        <v>20.25</v>
      </c>
      <c r="N51" s="17">
        <v>8.2402200000000008</v>
      </c>
      <c r="O51" s="17">
        <v>9949.2999999999993</v>
      </c>
      <c r="P51" s="17">
        <v>464.8</v>
      </c>
      <c r="Q51" s="17">
        <v>-7.9</v>
      </c>
      <c r="R51" s="17">
        <v>11782.1</v>
      </c>
      <c r="S51" s="17">
        <v>9.423</v>
      </c>
      <c r="T51" s="17">
        <v>-24.36</v>
      </c>
      <c r="U51" s="17">
        <v>-0.14499999999999999</v>
      </c>
      <c r="V51" s="17">
        <v>-2.5529999999999999</v>
      </c>
      <c r="W51" s="17">
        <v>9362.4894000000004</v>
      </c>
      <c r="X51" s="17">
        <v>5662</v>
      </c>
      <c r="Y51" s="17">
        <v>16.664999999999999</v>
      </c>
      <c r="Z51" s="17">
        <v>-67.53</v>
      </c>
    </row>
    <row r="52" spans="1:26" x14ac:dyDescent="0.2">
      <c r="A52" s="27">
        <v>45544</v>
      </c>
      <c r="B52" s="17">
        <v>208.12</v>
      </c>
      <c r="C52" s="14">
        <v>0.3</v>
      </c>
      <c r="D52" s="17">
        <v>-264</v>
      </c>
      <c r="E52" s="17">
        <v>17.5</v>
      </c>
      <c r="F52" s="17">
        <v>-16.625</v>
      </c>
      <c r="G52" s="17">
        <v>34.674999999999997</v>
      </c>
      <c r="H52" s="17">
        <v>23.5</v>
      </c>
      <c r="I52" s="17">
        <v>-59.25</v>
      </c>
      <c r="J52" s="17">
        <v>917.5</v>
      </c>
      <c r="K52" s="17">
        <v>9.5</v>
      </c>
      <c r="L52" s="17">
        <v>1.0500000000000001E-2</v>
      </c>
      <c r="M52" s="17">
        <v>18.395</v>
      </c>
      <c r="N52" s="17">
        <v>5.8425000000000002</v>
      </c>
      <c r="O52" s="17">
        <v>8533.2999999999993</v>
      </c>
      <c r="P52" s="17">
        <v>419.3</v>
      </c>
      <c r="Q52" s="17">
        <v>-6.3</v>
      </c>
      <c r="R52" s="17">
        <v>11753.25</v>
      </c>
      <c r="S52" s="17">
        <v>9.1649999999999991</v>
      </c>
      <c r="T52" s="17">
        <v>-22.38</v>
      </c>
      <c r="U52" s="17">
        <v>-0.13200000000000001</v>
      </c>
      <c r="V52" s="17">
        <v>-2.42</v>
      </c>
      <c r="W52" s="17">
        <v>9362.4894000000004</v>
      </c>
      <c r="X52" s="17">
        <v>5828.3</v>
      </c>
      <c r="Y52" s="17">
        <v>15.22</v>
      </c>
      <c r="Z52" s="17">
        <v>-62.064999999999998</v>
      </c>
    </row>
    <row r="53" spans="1:26" x14ac:dyDescent="0.2">
      <c r="A53" s="27">
        <v>45541</v>
      </c>
      <c r="B53" s="17">
        <v>207.61600000000001</v>
      </c>
      <c r="C53" s="14">
        <v>0.4</v>
      </c>
      <c r="D53" s="17">
        <v>-235</v>
      </c>
      <c r="E53" s="17">
        <v>18.5</v>
      </c>
      <c r="F53" s="17">
        <v>-16.5</v>
      </c>
      <c r="G53" s="17">
        <v>34.5</v>
      </c>
      <c r="H53" s="17">
        <v>19.5</v>
      </c>
      <c r="I53" s="17">
        <v>-79.754999999999995</v>
      </c>
      <c r="J53" s="17">
        <v>922.28499999999997</v>
      </c>
      <c r="K53" s="17">
        <v>6</v>
      </c>
      <c r="L53" s="17">
        <v>-0.01</v>
      </c>
      <c r="M53" s="17">
        <v>18.5</v>
      </c>
      <c r="N53" s="17">
        <v>5.2709099999999998</v>
      </c>
      <c r="O53" s="17">
        <v>8967.2999999999993</v>
      </c>
      <c r="P53" s="17">
        <v>420.7</v>
      </c>
      <c r="Q53" s="17">
        <v>-8.25</v>
      </c>
      <c r="R53" s="17">
        <v>12086.165000000001</v>
      </c>
      <c r="S53" s="17">
        <v>9.51</v>
      </c>
      <c r="T53" s="17">
        <v>-21.64</v>
      </c>
      <c r="U53" s="17">
        <v>-0.19500000000000001</v>
      </c>
      <c r="V53" s="17">
        <v>-2.3479999999999999</v>
      </c>
      <c r="W53" s="17">
        <v>9362.4894000000004</v>
      </c>
      <c r="X53" s="17">
        <v>5315.5</v>
      </c>
      <c r="Y53" s="17">
        <v>15.26</v>
      </c>
      <c r="Z53" s="17">
        <v>-61.784999999999997</v>
      </c>
    </row>
    <row r="54" spans="1:26" x14ac:dyDescent="0.2">
      <c r="A54" s="27">
        <v>45540</v>
      </c>
      <c r="B54" s="17">
        <v>208.84</v>
      </c>
      <c r="C54" s="14">
        <v>0.4</v>
      </c>
      <c r="D54" s="17">
        <v>-235</v>
      </c>
      <c r="E54" s="17">
        <v>18.75</v>
      </c>
      <c r="F54" s="17">
        <v>-15.75</v>
      </c>
      <c r="G54" s="17">
        <v>34.17</v>
      </c>
      <c r="H54" s="17">
        <v>18</v>
      </c>
      <c r="I54" s="17">
        <v>-87.745000000000005</v>
      </c>
      <c r="J54" s="17">
        <v>931.5</v>
      </c>
      <c r="K54" s="17">
        <v>0.5</v>
      </c>
      <c r="L54" s="17">
        <v>1.5E-3</v>
      </c>
      <c r="M54" s="17">
        <v>18.312999999999999</v>
      </c>
      <c r="N54" s="17">
        <v>5.0125000000000002</v>
      </c>
      <c r="O54" s="17">
        <v>9414.5</v>
      </c>
      <c r="P54" s="17">
        <v>424.5</v>
      </c>
      <c r="Q54" s="17">
        <v>-9.8089999999999993</v>
      </c>
      <c r="R54" s="17">
        <v>12569</v>
      </c>
      <c r="S54" s="17">
        <v>8.8450000000000006</v>
      </c>
      <c r="T54" s="17">
        <v>-20.75</v>
      </c>
      <c r="U54" s="17">
        <v>-0.1699</v>
      </c>
      <c r="V54" s="17">
        <v>-2.3239999999999998</v>
      </c>
      <c r="W54" s="17">
        <v>9362.4894000000004</v>
      </c>
      <c r="X54" s="17">
        <v>5400</v>
      </c>
      <c r="Y54" s="17">
        <v>15.15</v>
      </c>
      <c r="Z54" s="17">
        <v>-61.945</v>
      </c>
    </row>
    <row r="55" spans="1:26" x14ac:dyDescent="0.2">
      <c r="A55" s="27">
        <v>45539</v>
      </c>
      <c r="B55" s="17">
        <v>178.6</v>
      </c>
      <c r="C55" s="14">
        <v>0.39</v>
      </c>
      <c r="D55" s="17">
        <v>-250</v>
      </c>
      <c r="E55" s="17">
        <v>17</v>
      </c>
      <c r="F55" s="17">
        <v>-16.75</v>
      </c>
      <c r="G55" s="17">
        <v>36.4</v>
      </c>
      <c r="H55" s="17">
        <v>17.5</v>
      </c>
      <c r="I55" s="17">
        <v>-67</v>
      </c>
      <c r="J55" s="17">
        <v>960.86500000000001</v>
      </c>
      <c r="K55" s="17">
        <v>-0.3</v>
      </c>
      <c r="L55" s="17">
        <v>2.9499999999999998E-2</v>
      </c>
      <c r="M55" s="17">
        <v>18.25</v>
      </c>
      <c r="N55" s="17">
        <v>5.6616</v>
      </c>
      <c r="O55" s="17">
        <v>9494</v>
      </c>
      <c r="P55" s="17">
        <v>452.1</v>
      </c>
      <c r="Q55" s="17">
        <v>-8.4670000000000005</v>
      </c>
      <c r="R55" s="17">
        <v>12992.154</v>
      </c>
      <c r="S55" s="17">
        <v>9.1430000000000007</v>
      </c>
      <c r="T55" s="17">
        <v>-21.39</v>
      </c>
      <c r="U55" s="17">
        <v>-0.115</v>
      </c>
      <c r="V55" s="17">
        <v>-2.46</v>
      </c>
      <c r="W55" s="17">
        <v>9362.4894000000004</v>
      </c>
      <c r="X55" s="17">
        <v>6000</v>
      </c>
      <c r="Y55" s="17">
        <v>15.54</v>
      </c>
      <c r="Z55" s="17">
        <v>-64.194999999999993</v>
      </c>
    </row>
    <row r="56" spans="1:26" x14ac:dyDescent="0.2">
      <c r="A56" s="27">
        <v>45538</v>
      </c>
      <c r="B56" s="17">
        <v>183.9</v>
      </c>
      <c r="C56" s="14">
        <v>0.375</v>
      </c>
      <c r="D56" s="17">
        <v>-259</v>
      </c>
      <c r="E56" s="17">
        <v>18</v>
      </c>
      <c r="F56" s="17">
        <v>-17.125</v>
      </c>
      <c r="G56" s="17">
        <v>37.909999999999997</v>
      </c>
      <c r="H56" s="17">
        <v>20</v>
      </c>
      <c r="I56" s="17">
        <v>-175.86500000000001</v>
      </c>
      <c r="J56" s="17">
        <v>995.58500000000004</v>
      </c>
      <c r="K56" s="17">
        <v>0</v>
      </c>
      <c r="L56" s="17">
        <v>1.8200000000000001E-2</v>
      </c>
      <c r="M56" s="17">
        <v>18.254999999999999</v>
      </c>
      <c r="N56" s="17">
        <v>4.1675000000000004</v>
      </c>
      <c r="O56" s="17">
        <v>8156.6</v>
      </c>
      <c r="P56" s="17">
        <v>468.2</v>
      </c>
      <c r="Q56" s="17">
        <v>-6.45</v>
      </c>
      <c r="R56" s="17">
        <v>12464.8</v>
      </c>
      <c r="S56" s="17">
        <v>7.9649999999999999</v>
      </c>
      <c r="T56" s="17">
        <v>-22.6</v>
      </c>
      <c r="U56" s="17">
        <v>-0.10489999999999999</v>
      </c>
      <c r="V56" s="17">
        <v>-2.613</v>
      </c>
      <c r="W56" s="17">
        <v>9362.4894000000004</v>
      </c>
      <c r="X56" s="17">
        <v>5971.8</v>
      </c>
      <c r="Y56" s="17">
        <v>16.123999999999999</v>
      </c>
      <c r="Z56" s="17">
        <v>-66.97</v>
      </c>
    </row>
    <row r="57" spans="1:26" x14ac:dyDescent="0.2">
      <c r="A57" s="27">
        <v>45537</v>
      </c>
      <c r="B57" s="17">
        <v>200.63499999999999</v>
      </c>
      <c r="C57" s="14">
        <v>0.38</v>
      </c>
      <c r="D57" s="17">
        <v>-254</v>
      </c>
      <c r="E57" s="17">
        <v>18.774999999999999</v>
      </c>
      <c r="F57" s="17">
        <v>-16</v>
      </c>
      <c r="G57" s="17">
        <v>35.83</v>
      </c>
      <c r="H57" s="17">
        <v>18.5</v>
      </c>
      <c r="I57" s="17">
        <v>-168.5</v>
      </c>
      <c r="J57" s="17">
        <v>922.5</v>
      </c>
      <c r="K57" s="17">
        <v>0</v>
      </c>
      <c r="L57" s="17">
        <v>2E-3</v>
      </c>
      <c r="M57" s="17">
        <v>17.062999999999999</v>
      </c>
      <c r="N57" s="17">
        <v>3.5156700000000001</v>
      </c>
      <c r="O57" s="17">
        <v>6579.5</v>
      </c>
      <c r="P57" s="17">
        <v>434.6</v>
      </c>
      <c r="Q57" s="17">
        <v>-6.5</v>
      </c>
      <c r="R57" s="17">
        <v>12355.025</v>
      </c>
      <c r="S57" s="17">
        <v>7.59</v>
      </c>
      <c r="T57" s="17">
        <v>-22.65</v>
      </c>
      <c r="U57" s="17">
        <v>-0.13500000000000001</v>
      </c>
      <c r="V57" s="17">
        <v>-2.4630000000000001</v>
      </c>
      <c r="W57" s="17">
        <v>9362.4894000000004</v>
      </c>
      <c r="X57" s="17">
        <v>5566</v>
      </c>
      <c r="Y57" s="17">
        <v>15.170999999999999</v>
      </c>
      <c r="Z57" s="17">
        <v>-63.825000000000003</v>
      </c>
    </row>
    <row r="58" spans="1:26" x14ac:dyDescent="0.2">
      <c r="A58" s="27">
        <v>45534</v>
      </c>
      <c r="B58" s="17">
        <v>198.2</v>
      </c>
      <c r="C58" s="14">
        <v>0.45</v>
      </c>
      <c r="D58" s="17">
        <v>-251.285</v>
      </c>
      <c r="E58" s="17">
        <v>19</v>
      </c>
      <c r="F58" s="17">
        <v>-16</v>
      </c>
      <c r="G58" s="17">
        <v>36.307000000000002</v>
      </c>
      <c r="H58" s="17">
        <v>18</v>
      </c>
      <c r="I58" s="17">
        <v>-95.5</v>
      </c>
      <c r="J58" s="17">
        <v>922.5</v>
      </c>
      <c r="K58" s="17">
        <v>0</v>
      </c>
      <c r="L58" s="17">
        <v>0.01</v>
      </c>
      <c r="M58" s="17">
        <v>16.876000000000001</v>
      </c>
      <c r="N58" s="17">
        <v>3.7349999999999999</v>
      </c>
      <c r="O58" s="17">
        <v>5496.5</v>
      </c>
      <c r="P58" s="17">
        <v>441</v>
      </c>
      <c r="Q58" s="17">
        <v>-8.35</v>
      </c>
      <c r="R58" s="17">
        <v>12934.924999999999</v>
      </c>
      <c r="S58" s="17">
        <v>7.7949999999999999</v>
      </c>
      <c r="T58" s="17">
        <v>-23.8</v>
      </c>
      <c r="U58" s="17">
        <v>-0.15989999999999999</v>
      </c>
      <c r="V58" s="17">
        <v>-2.5880000000000001</v>
      </c>
      <c r="W58" s="17">
        <v>9362.4894000000004</v>
      </c>
      <c r="X58" s="17">
        <v>5000</v>
      </c>
      <c r="Y58" s="17">
        <v>15.15</v>
      </c>
      <c r="Z58" s="17">
        <v>-63.546999999999997</v>
      </c>
    </row>
    <row r="59" spans="1:26" x14ac:dyDescent="0.2">
      <c r="A59" s="27">
        <v>45533</v>
      </c>
      <c r="B59" s="17">
        <v>190.71700000000001</v>
      </c>
      <c r="C59" s="14">
        <v>0.33</v>
      </c>
      <c r="D59" s="17">
        <v>-267</v>
      </c>
      <c r="E59" s="17">
        <v>18.5</v>
      </c>
      <c r="F59" s="17">
        <v>-15.75</v>
      </c>
      <c r="G59" s="17">
        <v>36.369999999999997</v>
      </c>
      <c r="H59" s="17">
        <v>16.5</v>
      </c>
      <c r="I59" s="17">
        <v>-20.245000000000001</v>
      </c>
      <c r="J59" s="17">
        <v>924</v>
      </c>
      <c r="K59" s="17">
        <v>0</v>
      </c>
      <c r="L59" s="17">
        <v>0</v>
      </c>
      <c r="M59" s="17">
        <v>16.010000000000002</v>
      </c>
      <c r="N59" s="17">
        <v>1.34243</v>
      </c>
      <c r="O59" s="17">
        <v>6073</v>
      </c>
      <c r="P59" s="17">
        <v>427.5</v>
      </c>
      <c r="Q59" s="17">
        <v>-8.5</v>
      </c>
      <c r="R59" s="17">
        <v>12918.795</v>
      </c>
      <c r="S59" s="17">
        <v>7.6429999999999998</v>
      </c>
      <c r="T59" s="17">
        <v>-22.914999999999999</v>
      </c>
      <c r="U59" s="17">
        <v>-0.19839999999999999</v>
      </c>
      <c r="V59" s="17">
        <v>-2.6480000000000001</v>
      </c>
      <c r="W59" s="17">
        <v>9362.4894000000004</v>
      </c>
      <c r="X59" s="17">
        <v>4700</v>
      </c>
      <c r="Y59" s="17">
        <v>15.24</v>
      </c>
      <c r="Z59" s="17">
        <v>-63.133000000000003</v>
      </c>
    </row>
    <row r="60" spans="1:26" x14ac:dyDescent="0.2">
      <c r="A60" s="27">
        <v>45532</v>
      </c>
      <c r="B60" s="17">
        <v>162.49</v>
      </c>
      <c r="C60" s="14">
        <v>0.31</v>
      </c>
      <c r="D60" s="17">
        <v>-246</v>
      </c>
      <c r="E60" s="17">
        <v>16.2</v>
      </c>
      <c r="F60" s="17">
        <v>-16.7</v>
      </c>
      <c r="G60" s="17">
        <v>38.5</v>
      </c>
      <c r="H60" s="17">
        <v>16.5</v>
      </c>
      <c r="I60" s="17">
        <v>-71.75</v>
      </c>
      <c r="J60" s="17">
        <v>950.5</v>
      </c>
      <c r="K60" s="17">
        <v>2.5</v>
      </c>
      <c r="L60" s="17">
        <v>6.9999999999999999E-4</v>
      </c>
      <c r="M60" s="17">
        <v>15.218999999999999</v>
      </c>
      <c r="N60" s="17">
        <v>1</v>
      </c>
      <c r="O60" s="17">
        <v>7371.8</v>
      </c>
      <c r="P60" s="17">
        <v>439</v>
      </c>
      <c r="Q60" s="17">
        <v>-8.5</v>
      </c>
      <c r="R60" s="17">
        <v>12896.5</v>
      </c>
      <c r="S60" s="17">
        <v>7.6580000000000004</v>
      </c>
      <c r="T60" s="17">
        <v>-22.45</v>
      </c>
      <c r="U60" s="17">
        <v>-0.1595</v>
      </c>
      <c r="V60" s="17">
        <v>-2.758</v>
      </c>
      <c r="W60" s="17">
        <v>9362.4894000000004</v>
      </c>
      <c r="X60" s="17">
        <v>4700</v>
      </c>
      <c r="Y60" s="17">
        <v>15.84</v>
      </c>
      <c r="Z60" s="17">
        <v>-64.239999999999995</v>
      </c>
    </row>
    <row r="61" spans="1:26" x14ac:dyDescent="0.2">
      <c r="A61" s="27">
        <v>45531</v>
      </c>
      <c r="B61" s="17">
        <v>176.01400000000001</v>
      </c>
      <c r="C61" s="14">
        <v>0.35</v>
      </c>
      <c r="D61" s="17">
        <v>-257</v>
      </c>
      <c r="E61" s="17">
        <v>16.5</v>
      </c>
      <c r="F61" s="17">
        <v>-18.045000000000002</v>
      </c>
      <c r="G61" s="17">
        <v>39.049999999999997</v>
      </c>
      <c r="H61" s="17">
        <v>13.5</v>
      </c>
      <c r="I61" s="17">
        <v>-68.745000000000005</v>
      </c>
      <c r="J61" s="17">
        <v>987</v>
      </c>
      <c r="K61" s="17">
        <v>0.8</v>
      </c>
      <c r="L61" s="17">
        <v>-2.5000000000000001E-3</v>
      </c>
      <c r="M61" s="17">
        <v>14.964</v>
      </c>
      <c r="N61" s="17">
        <v>1.1167</v>
      </c>
      <c r="O61" s="17">
        <v>7226.9</v>
      </c>
      <c r="P61" s="17">
        <v>440.4</v>
      </c>
      <c r="Q61" s="17">
        <v>-8.5</v>
      </c>
      <c r="R61" s="17">
        <v>12758.99</v>
      </c>
      <c r="S61" s="17">
        <v>8.3930000000000007</v>
      </c>
      <c r="T61" s="17">
        <v>-23.4</v>
      </c>
      <c r="U61" s="17">
        <v>-0.185</v>
      </c>
      <c r="V61" s="17">
        <v>-2.7029999999999998</v>
      </c>
      <c r="W61" s="17">
        <v>9362.4894000000004</v>
      </c>
      <c r="X61" s="17">
        <v>4250.5</v>
      </c>
      <c r="Y61" s="17">
        <v>16.46</v>
      </c>
      <c r="Z61" s="17">
        <v>-66.474999999999994</v>
      </c>
    </row>
    <row r="62" spans="1:26" x14ac:dyDescent="0.2">
      <c r="A62" s="27">
        <v>45530</v>
      </c>
      <c r="B62" s="17">
        <v>180.6</v>
      </c>
      <c r="C62" s="14">
        <v>0.28499999999999998</v>
      </c>
      <c r="D62" s="17">
        <v>-246</v>
      </c>
      <c r="E62" s="17">
        <v>17.25</v>
      </c>
      <c r="F62" s="17">
        <v>-19</v>
      </c>
      <c r="G62" s="17">
        <v>37.915999999999997</v>
      </c>
      <c r="H62" s="17">
        <v>16</v>
      </c>
      <c r="I62" s="17">
        <v>79</v>
      </c>
      <c r="J62" s="17">
        <v>996.5</v>
      </c>
      <c r="K62" s="17">
        <v>1</v>
      </c>
      <c r="L62" s="17">
        <v>-4.5999999999999999E-3</v>
      </c>
      <c r="M62" s="17">
        <v>14.563000000000001</v>
      </c>
      <c r="N62" s="17">
        <v>1.1456200000000001</v>
      </c>
      <c r="O62" s="17">
        <v>5120.5</v>
      </c>
      <c r="P62" s="17">
        <v>452.3</v>
      </c>
      <c r="Q62" s="17">
        <v>-8.8249999999999993</v>
      </c>
      <c r="R62" s="17">
        <v>12348.313</v>
      </c>
      <c r="S62" s="17">
        <v>7.4080000000000004</v>
      </c>
      <c r="T62" s="17">
        <v>-24.12</v>
      </c>
      <c r="U62" s="17">
        <v>-0.23699999999999999</v>
      </c>
      <c r="V62" s="17">
        <v>-2.653</v>
      </c>
      <c r="W62" s="17">
        <v>9362.4894000000004</v>
      </c>
      <c r="X62" s="17">
        <v>5825.5</v>
      </c>
      <c r="Y62" s="17">
        <v>17</v>
      </c>
      <c r="Z62" s="17">
        <v>-68.902000000000001</v>
      </c>
    </row>
    <row r="63" spans="1:26" x14ac:dyDescent="0.2">
      <c r="A63" s="27">
        <v>45527</v>
      </c>
      <c r="B63" s="17">
        <v>207.52699999999999</v>
      </c>
      <c r="C63" s="14">
        <v>0.35</v>
      </c>
      <c r="D63" s="17">
        <v>-232</v>
      </c>
      <c r="E63" s="17">
        <v>18.5</v>
      </c>
      <c r="F63" s="17">
        <v>-17.75</v>
      </c>
      <c r="G63" s="17">
        <v>35.542999999999999</v>
      </c>
      <c r="H63" s="17">
        <v>12.5</v>
      </c>
      <c r="I63" s="17">
        <v>-62.244999999999997</v>
      </c>
      <c r="J63" s="17">
        <v>932.06500000000005</v>
      </c>
      <c r="K63" s="17">
        <v>0</v>
      </c>
      <c r="L63" s="17">
        <v>9.2999999999999992E-3</v>
      </c>
      <c r="M63" s="17">
        <v>13.491</v>
      </c>
      <c r="N63" s="17">
        <v>1.7375</v>
      </c>
      <c r="O63" s="17">
        <v>5090.1000000000004</v>
      </c>
      <c r="P63" s="17">
        <v>425</v>
      </c>
      <c r="Q63" s="17">
        <v>-9.52</v>
      </c>
      <c r="R63" s="17">
        <v>12307.405000000001</v>
      </c>
      <c r="S63" s="17">
        <v>6.665</v>
      </c>
      <c r="T63" s="17">
        <v>-22.6</v>
      </c>
      <c r="U63" s="17">
        <v>-0.1905</v>
      </c>
      <c r="V63" s="17">
        <v>-2.5680000000000001</v>
      </c>
      <c r="W63" s="17">
        <v>9362.4894000000004</v>
      </c>
      <c r="X63" s="17">
        <v>5554.3</v>
      </c>
      <c r="Y63" s="17">
        <v>16.035</v>
      </c>
      <c r="Z63" s="17">
        <v>-64.935000000000002</v>
      </c>
    </row>
    <row r="64" spans="1:26" x14ac:dyDescent="0.2">
      <c r="A64" s="27">
        <v>45526</v>
      </c>
      <c r="B64" s="17">
        <v>213.68199999999999</v>
      </c>
      <c r="C64" s="14">
        <v>0.42499999999999999</v>
      </c>
      <c r="D64" s="17">
        <v>-232</v>
      </c>
      <c r="E64" s="17">
        <v>19</v>
      </c>
      <c r="F64" s="17">
        <v>-17.77</v>
      </c>
      <c r="G64" s="17">
        <v>35.594999999999999</v>
      </c>
      <c r="H64" s="17">
        <v>11.94</v>
      </c>
      <c r="I64" s="17">
        <v>-90.745000000000005</v>
      </c>
      <c r="J64" s="17">
        <v>955.5</v>
      </c>
      <c r="K64" s="17">
        <v>-5</v>
      </c>
      <c r="L64" s="17">
        <v>0.01</v>
      </c>
      <c r="M64" s="17">
        <v>13.271000000000001</v>
      </c>
      <c r="N64" s="17">
        <v>-0.09</v>
      </c>
      <c r="O64" s="17">
        <v>5742.5</v>
      </c>
      <c r="P64" s="17">
        <v>438.4</v>
      </c>
      <c r="Q64" s="17">
        <v>-8.1750000000000007</v>
      </c>
      <c r="R64" s="17">
        <v>11931.5</v>
      </c>
      <c r="S64" s="17">
        <v>7.49</v>
      </c>
      <c r="T64" s="17">
        <v>-22.23</v>
      </c>
      <c r="U64" s="17">
        <v>-0.183</v>
      </c>
      <c r="V64" s="17">
        <v>-2.5880000000000001</v>
      </c>
      <c r="W64" s="17">
        <v>9362.4894000000004</v>
      </c>
      <c r="X64" s="17">
        <v>4750</v>
      </c>
      <c r="Y64" s="17">
        <v>16</v>
      </c>
      <c r="Z64" s="17">
        <v>-66.004999999999995</v>
      </c>
    </row>
    <row r="65" spans="1:26" x14ac:dyDescent="0.2">
      <c r="A65" s="27">
        <v>45525</v>
      </c>
      <c r="B65" s="17">
        <v>166.512</v>
      </c>
      <c r="C65" s="14">
        <v>0.31</v>
      </c>
      <c r="D65" s="17">
        <v>-239</v>
      </c>
      <c r="E65" s="17">
        <v>16.600000000000001</v>
      </c>
      <c r="F65" s="17">
        <v>-18.7</v>
      </c>
      <c r="G65" s="17">
        <v>35.49</v>
      </c>
      <c r="H65" s="17">
        <v>11.935</v>
      </c>
      <c r="I65" s="17">
        <v>-100.75</v>
      </c>
      <c r="J65" s="17">
        <v>941.44</v>
      </c>
      <c r="K65" s="17">
        <v>-5</v>
      </c>
      <c r="L65" s="17">
        <v>0.01</v>
      </c>
      <c r="M65" s="17">
        <v>12.585000000000001</v>
      </c>
      <c r="N65" s="17">
        <v>0.3725</v>
      </c>
      <c r="O65" s="17">
        <v>7021.5</v>
      </c>
      <c r="P65" s="17">
        <v>434</v>
      </c>
      <c r="Q65" s="17">
        <v>-9.327</v>
      </c>
      <c r="R65" s="17">
        <v>12768.59</v>
      </c>
      <c r="S65" s="17">
        <v>7.5049999999999999</v>
      </c>
      <c r="T65" s="17">
        <v>-22.01</v>
      </c>
      <c r="U65" s="17">
        <v>-0.20499999999999999</v>
      </c>
      <c r="V65" s="17">
        <v>-2.5880000000000001</v>
      </c>
      <c r="W65" s="17">
        <v>9362.4894000000004</v>
      </c>
      <c r="X65" s="17">
        <v>6093</v>
      </c>
      <c r="Y65" s="17">
        <v>16.079000000000001</v>
      </c>
      <c r="Z65" s="17">
        <v>-68.064999999999998</v>
      </c>
    </row>
    <row r="66" spans="1:26" x14ac:dyDescent="0.2">
      <c r="A66" s="27">
        <v>45524</v>
      </c>
      <c r="B66" s="17">
        <v>176.50299999999999</v>
      </c>
      <c r="C66" s="14">
        <v>0.25</v>
      </c>
      <c r="D66" s="17">
        <v>-249.5</v>
      </c>
      <c r="E66" s="17">
        <v>17.5</v>
      </c>
      <c r="F66" s="17">
        <v>-19.25</v>
      </c>
      <c r="G66" s="17">
        <v>37.43</v>
      </c>
      <c r="H66" s="17">
        <v>9</v>
      </c>
      <c r="I66" s="17">
        <v>-134.875</v>
      </c>
      <c r="J66" s="17">
        <v>940.89499999999998</v>
      </c>
      <c r="K66" s="17">
        <v>0</v>
      </c>
      <c r="L66" s="17">
        <v>8.6999999999999994E-3</v>
      </c>
      <c r="M66" s="17">
        <v>12.760999999999999</v>
      </c>
      <c r="N66" s="17">
        <v>1.04345</v>
      </c>
      <c r="O66" s="17">
        <v>7983.8</v>
      </c>
      <c r="P66" s="17">
        <v>451.9</v>
      </c>
      <c r="Q66" s="17">
        <v>-9.625</v>
      </c>
      <c r="R66" s="17">
        <v>13264</v>
      </c>
      <c r="S66" s="17">
        <v>6.6550000000000002</v>
      </c>
      <c r="T66" s="17">
        <v>-21.733000000000001</v>
      </c>
      <c r="U66" s="17">
        <v>-0.22239999999999999</v>
      </c>
      <c r="V66" s="17">
        <v>-2.673</v>
      </c>
      <c r="W66" s="17">
        <v>9362.4894000000004</v>
      </c>
      <c r="X66" s="17">
        <v>5250</v>
      </c>
      <c r="Y66" s="17">
        <v>16.552</v>
      </c>
      <c r="Z66" s="17">
        <v>-70.242999999999995</v>
      </c>
    </row>
    <row r="67" spans="1:26" x14ac:dyDescent="0.2">
      <c r="A67" s="27">
        <v>45523</v>
      </c>
      <c r="B67" s="17">
        <v>188.24799999999999</v>
      </c>
      <c r="C67" s="14">
        <v>0.13</v>
      </c>
      <c r="D67" s="17">
        <v>-246.5</v>
      </c>
      <c r="E67" s="17">
        <v>20.5</v>
      </c>
      <c r="F67" s="17">
        <v>-19.75</v>
      </c>
      <c r="G67" s="17">
        <v>37.270000000000003</v>
      </c>
      <c r="H67" s="17">
        <v>8.5</v>
      </c>
      <c r="I67" s="17">
        <v>-63.25</v>
      </c>
      <c r="J67" s="17">
        <v>951.55</v>
      </c>
      <c r="K67" s="17">
        <v>-0.3</v>
      </c>
      <c r="L67" s="17">
        <v>0.02</v>
      </c>
      <c r="M67" s="17">
        <v>13.438000000000001</v>
      </c>
      <c r="N67" s="17">
        <v>0.875</v>
      </c>
      <c r="O67" s="17">
        <v>7674</v>
      </c>
      <c r="P67" s="17">
        <v>462.8</v>
      </c>
      <c r="Q67" s="17">
        <v>-8.66</v>
      </c>
      <c r="R67" s="17">
        <v>11752.5</v>
      </c>
      <c r="S67" s="17">
        <v>7.4349999999999996</v>
      </c>
      <c r="T67" s="17">
        <v>-21.64</v>
      </c>
      <c r="U67" s="17">
        <v>-0.2248</v>
      </c>
      <c r="V67" s="17">
        <v>-2.6349999999999998</v>
      </c>
      <c r="W67" s="17">
        <v>9362.4894000000004</v>
      </c>
      <c r="X67" s="17">
        <v>2750</v>
      </c>
      <c r="Y67" s="17">
        <v>17.030999999999999</v>
      </c>
      <c r="Z67" s="17">
        <v>-73.099999999999994</v>
      </c>
    </row>
    <row r="68" spans="1:26" x14ac:dyDescent="0.2">
      <c r="A68" s="27">
        <v>45520</v>
      </c>
      <c r="B68" s="17">
        <v>202.2</v>
      </c>
      <c r="C68" s="14">
        <v>0.27</v>
      </c>
      <c r="D68" s="17">
        <v>-234.45</v>
      </c>
      <c r="E68" s="17">
        <v>20.5</v>
      </c>
      <c r="F68" s="17">
        <v>-19</v>
      </c>
      <c r="G68" s="17">
        <v>37.43</v>
      </c>
      <c r="H68" s="17">
        <v>12</v>
      </c>
      <c r="I68" s="17">
        <v>-104.75</v>
      </c>
      <c r="J68" s="17">
        <v>891.8</v>
      </c>
      <c r="K68" s="17">
        <v>0</v>
      </c>
      <c r="L68" s="17">
        <v>2.8400000000000002E-2</v>
      </c>
      <c r="M68" s="17">
        <v>12.84</v>
      </c>
      <c r="N68" s="17">
        <v>1.7641500000000001</v>
      </c>
      <c r="O68" s="17">
        <v>8120.5</v>
      </c>
      <c r="P68" s="17">
        <v>438.5</v>
      </c>
      <c r="Q68" s="17">
        <v>-8.09</v>
      </c>
      <c r="R68" s="17">
        <v>11520.875</v>
      </c>
      <c r="S68" s="17">
        <v>5.68</v>
      </c>
      <c r="T68" s="17">
        <v>-20.234999999999999</v>
      </c>
      <c r="U68" s="17">
        <v>-0.1671</v>
      </c>
      <c r="V68" s="17">
        <v>-2.4849999999999999</v>
      </c>
      <c r="W68" s="17">
        <v>9362.4894000000004</v>
      </c>
      <c r="X68" s="17">
        <v>5250</v>
      </c>
      <c r="Y68" s="17">
        <v>15.96</v>
      </c>
      <c r="Z68" s="17">
        <v>-67.954999999999998</v>
      </c>
    </row>
    <row r="69" spans="1:26" x14ac:dyDescent="0.2">
      <c r="A69" s="27">
        <v>45519</v>
      </c>
      <c r="B69" s="17">
        <v>197.7</v>
      </c>
      <c r="C69" s="14">
        <v>0.25</v>
      </c>
      <c r="D69" s="17">
        <v>-222.95</v>
      </c>
      <c r="E69" s="17">
        <v>20.5</v>
      </c>
      <c r="F69" s="17">
        <v>-19.125</v>
      </c>
      <c r="G69" s="17">
        <v>38.340000000000003</v>
      </c>
      <c r="H69" s="17">
        <v>10.5</v>
      </c>
      <c r="I69" s="17">
        <v>-140.75</v>
      </c>
      <c r="J69" s="17">
        <v>892.84</v>
      </c>
      <c r="K69" s="17">
        <v>0</v>
      </c>
      <c r="L69" s="17">
        <v>0.02</v>
      </c>
      <c r="M69" s="17">
        <v>13.5</v>
      </c>
      <c r="N69" s="17">
        <v>2.27</v>
      </c>
      <c r="O69" s="17">
        <v>8765.7999999999993</v>
      </c>
      <c r="P69" s="17">
        <v>440.8</v>
      </c>
      <c r="Q69" s="17">
        <v>-8.0399999999999991</v>
      </c>
      <c r="R69" s="17">
        <v>11748.125</v>
      </c>
      <c r="S69" s="17">
        <v>6.8680000000000003</v>
      </c>
      <c r="T69" s="17">
        <v>-20.177</v>
      </c>
      <c r="U69" s="17">
        <v>-0.186</v>
      </c>
      <c r="V69" s="17">
        <v>-2.528</v>
      </c>
      <c r="W69" s="17">
        <v>9362.4894000000004</v>
      </c>
      <c r="X69" s="17">
        <v>4750</v>
      </c>
      <c r="Y69" s="17">
        <v>15.904999999999999</v>
      </c>
      <c r="Z69" s="17">
        <v>-68.83</v>
      </c>
    </row>
    <row r="70" spans="1:26" x14ac:dyDescent="0.2">
      <c r="A70" s="27">
        <v>45518</v>
      </c>
      <c r="B70" s="17">
        <v>161.19999999999999</v>
      </c>
      <c r="C70" s="14">
        <v>0.25</v>
      </c>
      <c r="D70" s="17">
        <v>-239.815</v>
      </c>
      <c r="E70" s="17">
        <v>17.5</v>
      </c>
      <c r="F70" s="17">
        <v>-19</v>
      </c>
      <c r="G70" s="17">
        <v>36</v>
      </c>
      <c r="H70" s="17">
        <v>11.4</v>
      </c>
      <c r="I70" s="17">
        <v>-57.244999999999997</v>
      </c>
      <c r="J70" s="17">
        <v>927</v>
      </c>
      <c r="K70" s="17">
        <v>0</v>
      </c>
      <c r="L70" s="17">
        <v>1.0200000000000001E-2</v>
      </c>
      <c r="M70" s="17">
        <v>13.5</v>
      </c>
      <c r="N70" s="17">
        <v>2.3342900000000002</v>
      </c>
      <c r="O70" s="17">
        <v>9578.7999999999993</v>
      </c>
      <c r="P70" s="17">
        <v>435.7</v>
      </c>
      <c r="Q70" s="17">
        <v>-8.6950000000000003</v>
      </c>
      <c r="R70" s="17">
        <v>11861.21</v>
      </c>
      <c r="S70" s="17">
        <v>6.8949999999999996</v>
      </c>
      <c r="T70" s="17">
        <v>-19.21</v>
      </c>
      <c r="U70" s="17">
        <v>-0.24479999999999999</v>
      </c>
      <c r="V70" s="17">
        <v>-2.5329999999999999</v>
      </c>
      <c r="W70" s="17">
        <v>9362.4894000000004</v>
      </c>
      <c r="X70" s="17">
        <v>3053</v>
      </c>
      <c r="Y70" s="17">
        <v>15.91</v>
      </c>
      <c r="Z70" s="17">
        <v>-70.356999999999999</v>
      </c>
    </row>
    <row r="71" spans="1:26" x14ac:dyDescent="0.2">
      <c r="A71" s="27">
        <v>45517</v>
      </c>
      <c r="B71" s="17">
        <v>175.821</v>
      </c>
      <c r="C71" s="14">
        <v>0.185</v>
      </c>
      <c r="D71" s="17">
        <v>-248.46799999999999</v>
      </c>
      <c r="E71" s="17">
        <v>18.25</v>
      </c>
      <c r="F71" s="17">
        <v>-19.5</v>
      </c>
      <c r="G71" s="17">
        <v>36.68</v>
      </c>
      <c r="H71" s="17">
        <v>11.5</v>
      </c>
      <c r="I71" s="17">
        <v>-65.25</v>
      </c>
      <c r="J71" s="17">
        <v>953.80499999999995</v>
      </c>
      <c r="K71" s="17">
        <v>0</v>
      </c>
      <c r="L71" s="17">
        <v>1.37E-2</v>
      </c>
      <c r="M71" s="17">
        <v>13.872</v>
      </c>
      <c r="N71" s="17">
        <v>2.0182500000000001</v>
      </c>
      <c r="O71" s="17">
        <v>10004</v>
      </c>
      <c r="P71" s="17">
        <v>451</v>
      </c>
      <c r="Q71" s="17">
        <v>-9.4749999999999996</v>
      </c>
      <c r="R71" s="17">
        <v>12345.955</v>
      </c>
      <c r="S71" s="17">
        <v>6.7750000000000004</v>
      </c>
      <c r="T71" s="17">
        <v>-19.957999999999998</v>
      </c>
      <c r="U71" s="17">
        <v>-0.27500000000000002</v>
      </c>
      <c r="V71" s="17">
        <v>-2.7879999999999998</v>
      </c>
      <c r="W71" s="17">
        <v>9362.4894000000004</v>
      </c>
      <c r="X71" s="17">
        <v>6500</v>
      </c>
      <c r="Y71" s="17">
        <v>16.399999999999999</v>
      </c>
      <c r="Z71" s="17">
        <v>-72.16</v>
      </c>
    </row>
    <row r="72" spans="1:26" x14ac:dyDescent="0.2">
      <c r="A72" s="27">
        <v>45516</v>
      </c>
      <c r="B72" s="17">
        <v>185</v>
      </c>
      <c r="C72" s="14">
        <v>0.20499999999999999</v>
      </c>
      <c r="D72" s="17">
        <v>-214.75</v>
      </c>
      <c r="E72" s="17">
        <v>19</v>
      </c>
      <c r="F72" s="17">
        <v>-20.25</v>
      </c>
      <c r="G72" s="17">
        <v>38.840000000000003</v>
      </c>
      <c r="H72" s="17">
        <v>15.5</v>
      </c>
      <c r="I72" s="17">
        <v>-116.253</v>
      </c>
      <c r="J72" s="17">
        <v>985.95</v>
      </c>
      <c r="K72" s="17">
        <v>5</v>
      </c>
      <c r="L72" s="17">
        <v>1.9699999999999999E-2</v>
      </c>
      <c r="M72" s="17">
        <v>15.036</v>
      </c>
      <c r="N72" s="17">
        <v>3.1192500000000001</v>
      </c>
      <c r="O72" s="17">
        <v>9713.1</v>
      </c>
      <c r="P72" s="17">
        <v>470.1</v>
      </c>
      <c r="Q72" s="17">
        <v>-11.712</v>
      </c>
      <c r="R72" s="17">
        <v>11663</v>
      </c>
      <c r="S72" s="17">
        <v>7.4</v>
      </c>
      <c r="T72" s="17">
        <v>-21.077000000000002</v>
      </c>
      <c r="U72" s="17">
        <v>-0.16500000000000001</v>
      </c>
      <c r="V72" s="17">
        <v>-2.9329999999999998</v>
      </c>
      <c r="W72" s="17">
        <v>9362.4894000000004</v>
      </c>
      <c r="X72" s="17">
        <v>6000</v>
      </c>
      <c r="Y72" s="17">
        <v>16.72</v>
      </c>
      <c r="Z72" s="17">
        <v>-74.150000000000006</v>
      </c>
    </row>
    <row r="73" spans="1:26" x14ac:dyDescent="0.2">
      <c r="A73" s="27">
        <v>45513</v>
      </c>
      <c r="B73" s="17">
        <v>197</v>
      </c>
      <c r="C73" s="14">
        <v>0.28000000000000003</v>
      </c>
      <c r="D73" s="17">
        <v>-183.53</v>
      </c>
      <c r="E73" s="17">
        <v>20</v>
      </c>
      <c r="F73" s="17">
        <v>-19.100000000000001</v>
      </c>
      <c r="G73" s="17">
        <v>37.052999999999997</v>
      </c>
      <c r="H73" s="17">
        <v>14.5</v>
      </c>
      <c r="I73" s="17">
        <v>22.754999999999999</v>
      </c>
      <c r="J73" s="17">
        <v>896.79</v>
      </c>
      <c r="K73" s="17">
        <v>6</v>
      </c>
      <c r="L73" s="17">
        <v>1.9099999999999999E-2</v>
      </c>
      <c r="M73" s="17">
        <v>14.205</v>
      </c>
      <c r="N73" s="17">
        <v>3.3563700000000001</v>
      </c>
      <c r="O73" s="17">
        <v>9739.6</v>
      </c>
      <c r="P73" s="17">
        <v>445.5</v>
      </c>
      <c r="Q73" s="17">
        <v>-12.875</v>
      </c>
      <c r="R73" s="17">
        <v>11645.617</v>
      </c>
      <c r="S73" s="17">
        <v>7.7130000000000001</v>
      </c>
      <c r="T73" s="17">
        <v>-20.6</v>
      </c>
      <c r="U73" s="17">
        <v>-0.26700000000000002</v>
      </c>
      <c r="V73" s="17">
        <v>-2.528</v>
      </c>
      <c r="W73" s="17">
        <v>9362.4894000000004</v>
      </c>
      <c r="X73" s="17">
        <v>7500</v>
      </c>
      <c r="Y73" s="17">
        <v>15.718</v>
      </c>
      <c r="Z73" s="17">
        <v>-73.88</v>
      </c>
    </row>
    <row r="74" spans="1:26" x14ac:dyDescent="0.2">
      <c r="A74" s="27">
        <v>45512</v>
      </c>
      <c r="B74" s="17">
        <v>203.4</v>
      </c>
      <c r="C74" s="14">
        <v>0.26</v>
      </c>
      <c r="D74" s="17">
        <v>-207.39</v>
      </c>
      <c r="E74" s="17">
        <v>21</v>
      </c>
      <c r="F74" s="17">
        <v>-19.2</v>
      </c>
      <c r="G74" s="17">
        <v>37.265000000000001</v>
      </c>
      <c r="H74" s="17">
        <v>14.5</v>
      </c>
      <c r="I74" s="17">
        <v>-93.754999999999995</v>
      </c>
      <c r="J74" s="17">
        <v>908</v>
      </c>
      <c r="K74" s="17">
        <v>10</v>
      </c>
      <c r="L74" s="17">
        <v>1.4999999999999999E-2</v>
      </c>
      <c r="M74" s="17">
        <v>14.182</v>
      </c>
      <c r="N74" s="17">
        <v>4.0733499999999996</v>
      </c>
      <c r="O74" s="17">
        <v>9124</v>
      </c>
      <c r="P74" s="17">
        <v>445.7</v>
      </c>
      <c r="Q74" s="17">
        <v>-14.125</v>
      </c>
      <c r="R74" s="17">
        <v>11898.805</v>
      </c>
      <c r="S74" s="17">
        <v>7.843</v>
      </c>
      <c r="T74" s="17">
        <v>-20.6</v>
      </c>
      <c r="U74" s="17">
        <v>-0.26500000000000001</v>
      </c>
      <c r="V74" s="17">
        <v>-2.573</v>
      </c>
      <c r="W74" s="17">
        <v>9362.4894000000004</v>
      </c>
      <c r="X74" s="17">
        <v>7034.5</v>
      </c>
      <c r="Y74" s="17">
        <v>15.693</v>
      </c>
      <c r="Z74" s="17">
        <v>-67.73</v>
      </c>
    </row>
    <row r="75" spans="1:26" x14ac:dyDescent="0.2">
      <c r="A75" s="27">
        <v>45511</v>
      </c>
      <c r="B75" s="17">
        <v>165.79400000000001</v>
      </c>
      <c r="C75" s="14">
        <v>0.25</v>
      </c>
      <c r="D75" s="17">
        <v>-241.12799999999999</v>
      </c>
      <c r="E75" s="17">
        <v>19.8</v>
      </c>
      <c r="F75" s="17">
        <v>-19.25</v>
      </c>
      <c r="G75" s="17">
        <v>36.954999999999998</v>
      </c>
      <c r="H75" s="17">
        <v>12.5</v>
      </c>
      <c r="I75" s="17">
        <v>-155.12</v>
      </c>
      <c r="J75" s="17">
        <v>927.98699999999997</v>
      </c>
      <c r="K75" s="17">
        <v>11.5</v>
      </c>
      <c r="L75" s="17">
        <v>0.03</v>
      </c>
      <c r="M75" s="17">
        <v>14</v>
      </c>
      <c r="N75" s="17">
        <v>4.1073300000000001</v>
      </c>
      <c r="O75" s="17">
        <v>9023</v>
      </c>
      <c r="P75" s="17">
        <v>454.7</v>
      </c>
      <c r="Q75" s="17">
        <v>-10.198</v>
      </c>
      <c r="R75" s="17">
        <v>12362.75</v>
      </c>
      <c r="S75" s="17">
        <v>7.0330000000000004</v>
      </c>
      <c r="T75" s="17">
        <v>-20.445</v>
      </c>
      <c r="U75" s="17">
        <v>-0.14499999999999999</v>
      </c>
      <c r="V75" s="17">
        <v>-2.54</v>
      </c>
      <c r="W75" s="17">
        <v>9362.4894000000004</v>
      </c>
      <c r="X75" s="17">
        <v>13501.3</v>
      </c>
      <c r="Y75" s="17">
        <v>15.63</v>
      </c>
      <c r="Z75" s="17">
        <v>-67.099999999999994</v>
      </c>
    </row>
    <row r="76" spans="1:26" x14ac:dyDescent="0.2">
      <c r="A76" s="27">
        <v>45510</v>
      </c>
      <c r="B76" s="17">
        <v>183</v>
      </c>
      <c r="C76" s="14">
        <v>0.28000000000000003</v>
      </c>
      <c r="D76" s="17">
        <v>-274</v>
      </c>
      <c r="E76" s="17">
        <v>19.75</v>
      </c>
      <c r="F76" s="17">
        <v>-19.95</v>
      </c>
      <c r="G76" s="17">
        <v>38.14</v>
      </c>
      <c r="H76" s="17">
        <v>19</v>
      </c>
      <c r="I76" s="17">
        <v>-168.005</v>
      </c>
      <c r="J76" s="17">
        <v>984.33500000000004</v>
      </c>
      <c r="K76" s="17">
        <v>10.1</v>
      </c>
      <c r="L76" s="17">
        <v>2.5499999999999998E-2</v>
      </c>
      <c r="M76" s="17">
        <v>14.25</v>
      </c>
      <c r="N76" s="17">
        <v>9.1686999999999994</v>
      </c>
      <c r="O76" s="17">
        <v>9154.5</v>
      </c>
      <c r="P76" s="17">
        <v>471.3</v>
      </c>
      <c r="Q76" s="17">
        <v>-11.125</v>
      </c>
      <c r="R76" s="17">
        <v>13856.380999999999</v>
      </c>
      <c r="S76" s="17">
        <v>8.5950000000000006</v>
      </c>
      <c r="T76" s="17">
        <v>-21.175000000000001</v>
      </c>
      <c r="U76" s="17">
        <v>-0.1055</v>
      </c>
      <c r="V76" s="17">
        <v>-2.59</v>
      </c>
      <c r="W76" s="17">
        <v>9362.4894000000004</v>
      </c>
      <c r="X76" s="17">
        <v>10173.5</v>
      </c>
      <c r="Y76" s="17">
        <v>16.234999999999999</v>
      </c>
      <c r="Z76" s="17">
        <v>-68.430000000000007</v>
      </c>
    </row>
    <row r="77" spans="1:26" x14ac:dyDescent="0.2">
      <c r="A77" s="27">
        <v>45509</v>
      </c>
      <c r="B77" s="17">
        <v>199.28200000000001</v>
      </c>
      <c r="C77" s="14">
        <v>0.3</v>
      </c>
      <c r="D77" s="17">
        <v>-259</v>
      </c>
      <c r="E77" s="17">
        <v>20.5</v>
      </c>
      <c r="F77" s="17">
        <v>-20</v>
      </c>
      <c r="G77" s="17">
        <v>38.854999999999997</v>
      </c>
      <c r="H77" s="17">
        <v>19.5</v>
      </c>
      <c r="I77" s="17">
        <v>-46.75</v>
      </c>
      <c r="J77" s="17">
        <v>1019</v>
      </c>
      <c r="K77" s="17">
        <v>10.5</v>
      </c>
      <c r="L77" s="17">
        <v>3.5900000000000001E-2</v>
      </c>
      <c r="M77" s="17">
        <v>14.75</v>
      </c>
      <c r="N77" s="17">
        <v>8.7834000000000003</v>
      </c>
      <c r="O77" s="17">
        <v>8622.7999999999993</v>
      </c>
      <c r="P77" s="17">
        <v>499.9</v>
      </c>
      <c r="Q77" s="17">
        <v>-14</v>
      </c>
      <c r="R77" s="17">
        <v>13353.625</v>
      </c>
      <c r="S77" s="17">
        <v>9.8919999999999995</v>
      </c>
      <c r="T77" s="17">
        <v>-21.742999999999999</v>
      </c>
      <c r="U77" s="17">
        <v>-0.17979999999999999</v>
      </c>
      <c r="V77" s="17">
        <v>-2.5950000000000002</v>
      </c>
      <c r="W77" s="17">
        <v>9362.4894000000004</v>
      </c>
      <c r="X77" s="17">
        <v>19000</v>
      </c>
      <c r="Y77" s="17">
        <v>16.829999999999998</v>
      </c>
      <c r="Z77" s="17">
        <v>-70.644000000000005</v>
      </c>
    </row>
    <row r="78" spans="1:26" x14ac:dyDescent="0.2">
      <c r="A78" s="27">
        <v>45506</v>
      </c>
      <c r="B78" s="17">
        <v>215.39599999999999</v>
      </c>
      <c r="C78" s="14">
        <v>0.3</v>
      </c>
      <c r="D78" s="17">
        <v>-203</v>
      </c>
      <c r="E78" s="17">
        <v>20</v>
      </c>
      <c r="F78" s="17">
        <v>-19.45</v>
      </c>
      <c r="G78" s="17">
        <v>35.9</v>
      </c>
      <c r="H78" s="17">
        <v>15.5</v>
      </c>
      <c r="I78" s="17">
        <v>-22.24</v>
      </c>
      <c r="J78" s="17">
        <v>917.5</v>
      </c>
      <c r="K78" s="17">
        <v>10</v>
      </c>
      <c r="L78" s="17">
        <v>1.4800000000000001E-2</v>
      </c>
      <c r="M78" s="17">
        <v>12.7</v>
      </c>
      <c r="N78" s="17">
        <v>9.5899199999999993</v>
      </c>
      <c r="O78" s="17">
        <v>7550.3</v>
      </c>
      <c r="P78" s="17">
        <v>455</v>
      </c>
      <c r="Q78" s="17">
        <v>-9.5950000000000006</v>
      </c>
      <c r="R78" s="17">
        <v>10988.35</v>
      </c>
      <c r="S78" s="17">
        <v>7.8579999999999997</v>
      </c>
      <c r="T78" s="17">
        <v>-20.5</v>
      </c>
      <c r="U78" s="17">
        <v>-0.157</v>
      </c>
      <c r="V78" s="17">
        <v>-2.403</v>
      </c>
      <c r="W78" s="17">
        <v>9362.4894000000004</v>
      </c>
      <c r="X78" s="17">
        <v>20000</v>
      </c>
      <c r="Y78" s="17">
        <v>15.773</v>
      </c>
      <c r="Z78" s="17">
        <v>-67.796000000000006</v>
      </c>
    </row>
    <row r="79" spans="1:26" x14ac:dyDescent="0.2">
      <c r="A79" s="27">
        <v>45505</v>
      </c>
      <c r="B79" s="17">
        <v>211.88300000000001</v>
      </c>
      <c r="C79" s="14">
        <v>0.3</v>
      </c>
      <c r="D79" s="17">
        <v>-208</v>
      </c>
      <c r="E79" s="17">
        <v>18.5</v>
      </c>
      <c r="F79" s="17">
        <v>-20</v>
      </c>
      <c r="G79" s="17">
        <v>35.875</v>
      </c>
      <c r="H79" s="17">
        <v>15.5</v>
      </c>
      <c r="I79" s="17">
        <v>-52.75</v>
      </c>
      <c r="J79" s="17">
        <v>903</v>
      </c>
      <c r="K79" s="17">
        <v>9</v>
      </c>
      <c r="L79" s="17">
        <v>4.5499999999999999E-2</v>
      </c>
      <c r="M79" s="17">
        <v>12.75</v>
      </c>
      <c r="N79" s="17">
        <v>11.526400000000001</v>
      </c>
      <c r="O79" s="17">
        <v>7701</v>
      </c>
      <c r="P79" s="17">
        <v>446.6</v>
      </c>
      <c r="Q79" s="17">
        <v>-8.6370000000000005</v>
      </c>
      <c r="R79" s="17">
        <v>11091.115</v>
      </c>
      <c r="S79" s="17">
        <v>7.68</v>
      </c>
      <c r="T79" s="17">
        <v>-20.75</v>
      </c>
      <c r="U79" s="17">
        <v>-0.1002</v>
      </c>
      <c r="V79" s="17">
        <v>-2.46</v>
      </c>
      <c r="W79" s="17">
        <v>9362.4894000000004</v>
      </c>
      <c r="X79" s="17">
        <v>7312</v>
      </c>
      <c r="Y79" s="17">
        <v>15.595000000000001</v>
      </c>
      <c r="Z79" s="17">
        <v>-68.784999999999997</v>
      </c>
    </row>
    <row r="80" spans="1:26" x14ac:dyDescent="0.2">
      <c r="A80" s="27">
        <v>45504</v>
      </c>
      <c r="B80" s="17">
        <v>178.89599999999999</v>
      </c>
      <c r="C80" s="14">
        <v>0.2</v>
      </c>
      <c r="D80" s="17">
        <v>-181.16</v>
      </c>
      <c r="E80" s="17">
        <v>17</v>
      </c>
      <c r="F80" s="17">
        <v>-23.2</v>
      </c>
      <c r="G80" s="17">
        <v>36.93</v>
      </c>
      <c r="H80" s="17">
        <v>12</v>
      </c>
      <c r="I80" s="17">
        <v>-39.744999999999997</v>
      </c>
      <c r="J80" s="17">
        <v>924.51499999999999</v>
      </c>
      <c r="K80" s="17">
        <v>8</v>
      </c>
      <c r="L80" s="17">
        <v>0.04</v>
      </c>
      <c r="M80" s="17">
        <v>13.423</v>
      </c>
      <c r="N80" s="17">
        <v>12.65602</v>
      </c>
      <c r="O80" s="17">
        <v>7989.3</v>
      </c>
      <c r="P80" s="17">
        <v>454.5</v>
      </c>
      <c r="Q80" s="17">
        <v>-10.542</v>
      </c>
      <c r="R80" s="17">
        <v>11875.125</v>
      </c>
      <c r="S80" s="17">
        <v>7.8029999999999999</v>
      </c>
      <c r="T80" s="17">
        <v>-21.524999999999999</v>
      </c>
      <c r="U80" s="17">
        <v>-0.14449999999999999</v>
      </c>
      <c r="V80" s="17">
        <v>-2.5449999999999999</v>
      </c>
      <c r="W80" s="17">
        <v>9362.4894000000004</v>
      </c>
      <c r="X80" s="17">
        <v>9200</v>
      </c>
      <c r="Y80" s="17">
        <v>16.105</v>
      </c>
      <c r="Z80" s="17">
        <v>-71.117999999999995</v>
      </c>
    </row>
    <row r="81" spans="1:26" x14ac:dyDescent="0.2">
      <c r="A81" s="27">
        <v>45503</v>
      </c>
      <c r="B81" s="17">
        <v>191.69300000000001</v>
      </c>
      <c r="C81" s="14">
        <v>0.17</v>
      </c>
      <c r="D81" s="17">
        <v>-178.69300000000001</v>
      </c>
      <c r="E81" s="17">
        <v>18.5</v>
      </c>
      <c r="F81" s="17">
        <v>-23.2</v>
      </c>
      <c r="G81" s="17">
        <v>37.99</v>
      </c>
      <c r="H81" s="17">
        <v>14.295</v>
      </c>
      <c r="I81" s="17">
        <v>-69.5</v>
      </c>
      <c r="J81" s="17">
        <v>962.64499999999998</v>
      </c>
      <c r="K81" s="17">
        <v>8</v>
      </c>
      <c r="L81" s="17">
        <v>3.9300000000000002E-2</v>
      </c>
      <c r="M81" s="17">
        <v>13.693</v>
      </c>
      <c r="N81" s="17">
        <v>14.57915</v>
      </c>
      <c r="O81" s="17">
        <v>7996.9</v>
      </c>
      <c r="P81" s="17">
        <v>472</v>
      </c>
      <c r="Q81" s="17">
        <v>-8.3539999999999992</v>
      </c>
      <c r="R81" s="17">
        <v>10213.125</v>
      </c>
      <c r="S81" s="17">
        <v>8.4149999999999991</v>
      </c>
      <c r="T81" s="17">
        <v>-21.98</v>
      </c>
      <c r="U81" s="17">
        <v>-6.9400000000000003E-2</v>
      </c>
      <c r="V81" s="17">
        <v>-2.5739999999999998</v>
      </c>
      <c r="W81" s="17">
        <v>9362.4894000000004</v>
      </c>
      <c r="X81" s="17">
        <v>6746</v>
      </c>
      <c r="Y81" s="17">
        <v>16.64</v>
      </c>
      <c r="Z81" s="17">
        <v>-75.617999999999995</v>
      </c>
    </row>
    <row r="82" spans="1:26" x14ac:dyDescent="0.2">
      <c r="A82" s="27">
        <v>45502</v>
      </c>
      <c r="B82" s="17">
        <v>200.30500000000001</v>
      </c>
      <c r="C82" s="14">
        <v>0.22</v>
      </c>
      <c r="D82" s="17">
        <v>-183.54499999999999</v>
      </c>
      <c r="E82" s="17">
        <v>18.5</v>
      </c>
      <c r="F82" s="17">
        <v>-20.100000000000001</v>
      </c>
      <c r="G82" s="17">
        <v>35.42</v>
      </c>
      <c r="H82" s="17">
        <v>16.5</v>
      </c>
      <c r="I82" s="17">
        <v>-43.99</v>
      </c>
      <c r="J82" s="17">
        <v>872.31500000000005</v>
      </c>
      <c r="K82" s="17">
        <v>5</v>
      </c>
      <c r="L82" s="17">
        <v>2.52E-2</v>
      </c>
      <c r="M82" s="17">
        <v>12</v>
      </c>
      <c r="N82" s="17">
        <v>14.20382</v>
      </c>
      <c r="O82" s="17">
        <v>8221.7999999999993</v>
      </c>
      <c r="P82" s="17">
        <v>428.7</v>
      </c>
      <c r="Q82" s="17">
        <v>-8.5</v>
      </c>
      <c r="R82" s="17">
        <v>10519</v>
      </c>
      <c r="S82" s="17">
        <v>8.0730000000000004</v>
      </c>
      <c r="T82" s="17">
        <v>-19.95</v>
      </c>
      <c r="U82" s="17">
        <v>-5.7000000000000002E-2</v>
      </c>
      <c r="V82" s="17">
        <v>-2.403</v>
      </c>
      <c r="W82" s="17">
        <v>9362.4894000000004</v>
      </c>
      <c r="X82" s="17">
        <v>7500</v>
      </c>
      <c r="Y82" s="17">
        <v>15.08</v>
      </c>
      <c r="Z82" s="17">
        <v>-69.459999999999994</v>
      </c>
    </row>
    <row r="83" spans="1:26" x14ac:dyDescent="0.2">
      <c r="A83" s="27">
        <v>45499</v>
      </c>
      <c r="B83" s="17">
        <v>207.57</v>
      </c>
      <c r="C83" s="14">
        <v>0.2</v>
      </c>
      <c r="D83" s="17">
        <v>-175.5</v>
      </c>
      <c r="E83" s="17">
        <v>21.1</v>
      </c>
      <c r="F83" s="17">
        <v>-21.391999999999999</v>
      </c>
      <c r="G83" s="17">
        <v>36.494999999999997</v>
      </c>
      <c r="H83" s="17">
        <v>12.75</v>
      </c>
      <c r="I83" s="17">
        <v>-61.494999999999997</v>
      </c>
      <c r="J83" s="17">
        <v>894.57500000000005</v>
      </c>
      <c r="K83" s="17">
        <v>5</v>
      </c>
      <c r="L83" s="17">
        <v>0.02</v>
      </c>
      <c r="M83" s="17">
        <v>12.193</v>
      </c>
      <c r="N83" s="17">
        <v>14.976000000000001</v>
      </c>
      <c r="O83" s="17">
        <v>8710.2000000000007</v>
      </c>
      <c r="P83" s="17">
        <v>433.5</v>
      </c>
      <c r="Q83" s="17">
        <v>-9.5920000000000005</v>
      </c>
      <c r="R83" s="17">
        <v>10955.125</v>
      </c>
      <c r="S83" s="17">
        <v>7.6230000000000002</v>
      </c>
      <c r="T83" s="17">
        <v>-20.32</v>
      </c>
      <c r="U83" s="17">
        <v>-6.3E-2</v>
      </c>
      <c r="V83" s="17">
        <v>-2.4279999999999999</v>
      </c>
      <c r="W83" s="17">
        <v>9362.4894000000004</v>
      </c>
      <c r="X83" s="17">
        <v>7114</v>
      </c>
      <c r="Y83" s="17">
        <v>15.62</v>
      </c>
      <c r="Z83" s="17">
        <v>-71.19</v>
      </c>
    </row>
    <row r="84" spans="1:26" x14ac:dyDescent="0.2">
      <c r="A84" s="27">
        <v>45498</v>
      </c>
      <c r="B84" s="17">
        <v>209.649</v>
      </c>
      <c r="C84" s="14">
        <v>0.21299999999999999</v>
      </c>
      <c r="D84" s="17">
        <v>-156.405</v>
      </c>
      <c r="E84" s="17">
        <v>22.5</v>
      </c>
      <c r="F84" s="17">
        <v>-21.393000000000001</v>
      </c>
      <c r="G84" s="17">
        <v>36.99</v>
      </c>
      <c r="H84" s="17">
        <v>13</v>
      </c>
      <c r="I84" s="17">
        <v>-65.75</v>
      </c>
      <c r="J84" s="17">
        <v>894.60500000000002</v>
      </c>
      <c r="K84" s="17">
        <v>5.3</v>
      </c>
      <c r="L84" s="17">
        <v>1.7500000000000002E-2</v>
      </c>
      <c r="M84" s="17">
        <v>12.1</v>
      </c>
      <c r="N84" s="17">
        <v>14.611050000000001</v>
      </c>
      <c r="O84" s="17">
        <v>9687</v>
      </c>
      <c r="P84" s="17">
        <v>421.5</v>
      </c>
      <c r="Q84" s="17">
        <v>-10.042</v>
      </c>
      <c r="R84" s="17">
        <v>11337</v>
      </c>
      <c r="S84" s="17">
        <v>8</v>
      </c>
      <c r="T84" s="17">
        <v>-20</v>
      </c>
      <c r="U84" s="17">
        <v>-8.4000000000000005E-2</v>
      </c>
      <c r="V84" s="17">
        <v>-2.4380000000000002</v>
      </c>
      <c r="W84" s="17">
        <v>9362.4894000000004</v>
      </c>
      <c r="X84" s="17">
        <v>7186</v>
      </c>
      <c r="Y84" s="17">
        <v>15.66</v>
      </c>
      <c r="Z84" s="17">
        <v>-71.275000000000006</v>
      </c>
    </row>
    <row r="85" spans="1:26" x14ac:dyDescent="0.2">
      <c r="A85" s="27">
        <v>45497</v>
      </c>
      <c r="B85" s="17">
        <v>170.97800000000001</v>
      </c>
      <c r="C85" s="14">
        <v>0.20499999999999999</v>
      </c>
      <c r="D85" s="17">
        <v>-122</v>
      </c>
      <c r="E85" s="17">
        <v>20.9</v>
      </c>
      <c r="F85" s="17">
        <v>-21</v>
      </c>
      <c r="G85" s="17">
        <v>36.634999999999998</v>
      </c>
      <c r="H85" s="17">
        <v>13.5</v>
      </c>
      <c r="I85" s="17">
        <v>-84.875</v>
      </c>
      <c r="J85" s="17">
        <v>887.5</v>
      </c>
      <c r="K85" s="17">
        <v>5</v>
      </c>
      <c r="L85" s="17">
        <v>1.3899999999999999E-2</v>
      </c>
      <c r="M85" s="17">
        <v>12.1</v>
      </c>
      <c r="N85" s="17">
        <v>14.6029</v>
      </c>
      <c r="O85" s="17">
        <v>10796.3</v>
      </c>
      <c r="P85" s="17">
        <v>421.9</v>
      </c>
      <c r="Q85" s="17">
        <v>-10.25</v>
      </c>
      <c r="R85" s="17">
        <v>11392.75</v>
      </c>
      <c r="S85" s="17">
        <v>8.4380000000000006</v>
      </c>
      <c r="T85" s="17">
        <v>-19.93</v>
      </c>
      <c r="U85" s="17">
        <v>-4.4900000000000002E-2</v>
      </c>
      <c r="V85" s="17">
        <v>-2.4300000000000002</v>
      </c>
      <c r="W85" s="17">
        <v>9362.4894000000004</v>
      </c>
      <c r="X85" s="17">
        <v>4964</v>
      </c>
      <c r="Y85" s="17">
        <v>15.618</v>
      </c>
      <c r="Z85" s="17">
        <v>-71.105000000000004</v>
      </c>
    </row>
    <row r="86" spans="1:26" x14ac:dyDescent="0.2">
      <c r="A86" s="27">
        <v>45496</v>
      </c>
      <c r="B86" s="17">
        <v>186.3</v>
      </c>
      <c r="C86" s="14">
        <v>0.24</v>
      </c>
      <c r="D86" s="17">
        <v>-128.16200000000001</v>
      </c>
      <c r="E86" s="17">
        <v>22.22</v>
      </c>
      <c r="F86" s="17">
        <v>-20.55</v>
      </c>
      <c r="G86" s="17">
        <v>38</v>
      </c>
      <c r="H86" s="17">
        <v>11.5</v>
      </c>
      <c r="I86" s="17">
        <v>-58.75</v>
      </c>
      <c r="J86" s="17">
        <v>905</v>
      </c>
      <c r="K86" s="17">
        <v>2</v>
      </c>
      <c r="L86" s="17">
        <v>7.4000000000000003E-3</v>
      </c>
      <c r="M86" s="17">
        <v>12.6</v>
      </c>
      <c r="N86" s="17">
        <v>14.742929999999999</v>
      </c>
      <c r="O86" s="17">
        <v>10337</v>
      </c>
      <c r="P86" s="17">
        <v>431</v>
      </c>
      <c r="Q86" s="17">
        <v>-8.1910000000000007</v>
      </c>
      <c r="R86" s="17">
        <v>11722.675999999999</v>
      </c>
      <c r="S86" s="17">
        <v>8.4779999999999998</v>
      </c>
      <c r="T86" s="17">
        <v>-20.7</v>
      </c>
      <c r="U86" s="17">
        <v>-0.04</v>
      </c>
      <c r="V86" s="17">
        <v>-2.5449999999999999</v>
      </c>
      <c r="W86" s="17">
        <v>9362.4894000000004</v>
      </c>
      <c r="X86" s="17">
        <v>5000</v>
      </c>
      <c r="Y86" s="17">
        <v>16.166</v>
      </c>
      <c r="Z86" s="17">
        <v>-74.543000000000006</v>
      </c>
    </row>
    <row r="87" spans="1:26" x14ac:dyDescent="0.2">
      <c r="A87" s="27">
        <v>45495</v>
      </c>
      <c r="B87" s="17">
        <v>186.60300000000001</v>
      </c>
      <c r="C87" s="14">
        <v>0.32</v>
      </c>
      <c r="D87" s="17">
        <v>-139.5</v>
      </c>
      <c r="E87" s="17">
        <v>22</v>
      </c>
      <c r="F87" s="17">
        <v>-19.399999999999999</v>
      </c>
      <c r="G87" s="17">
        <v>39.340000000000003</v>
      </c>
      <c r="H87" s="17">
        <v>12.45</v>
      </c>
      <c r="I87" s="17">
        <v>-66.504999999999995</v>
      </c>
      <c r="J87" s="17">
        <v>924</v>
      </c>
      <c r="K87" s="17">
        <v>2</v>
      </c>
      <c r="L87" s="17">
        <v>4.5999999999999999E-3</v>
      </c>
      <c r="M87" s="17">
        <v>12.945</v>
      </c>
      <c r="N87" s="17">
        <v>15.5</v>
      </c>
      <c r="O87" s="17">
        <v>9479.2999999999993</v>
      </c>
      <c r="P87" s="17">
        <v>448.1</v>
      </c>
      <c r="Q87" s="17">
        <v>-5.95</v>
      </c>
      <c r="R87" s="17">
        <v>11068.2</v>
      </c>
      <c r="S87" s="17">
        <v>8.1880000000000006</v>
      </c>
      <c r="T87" s="17">
        <v>-21.45</v>
      </c>
      <c r="U87" s="17">
        <v>-1.9900000000000001E-2</v>
      </c>
      <c r="V87" s="17">
        <v>-2.6349999999999998</v>
      </c>
      <c r="W87" s="17">
        <v>9362.4894000000004</v>
      </c>
      <c r="X87" s="17">
        <v>7000</v>
      </c>
      <c r="Y87" s="17">
        <v>16.727</v>
      </c>
      <c r="Z87" s="17">
        <v>-77.680000000000007</v>
      </c>
    </row>
    <row r="88" spans="1:26" x14ac:dyDescent="0.2">
      <c r="A88" s="27">
        <v>45492</v>
      </c>
      <c r="B88" s="17">
        <v>203.54900000000001</v>
      </c>
      <c r="C88" s="14">
        <v>0.29499999999999998</v>
      </c>
      <c r="D88" s="17">
        <v>-151.86000000000001</v>
      </c>
      <c r="E88" s="17">
        <v>24</v>
      </c>
      <c r="F88" s="17">
        <v>-18.05</v>
      </c>
      <c r="G88" s="17">
        <v>37.71</v>
      </c>
      <c r="H88" s="17">
        <v>14</v>
      </c>
      <c r="I88" s="17">
        <v>-64.995000000000005</v>
      </c>
      <c r="J88" s="17">
        <v>877.48</v>
      </c>
      <c r="K88" s="17">
        <v>0</v>
      </c>
      <c r="L88" s="17">
        <v>6.4999999999999997E-3</v>
      </c>
      <c r="M88" s="17">
        <v>12.25</v>
      </c>
      <c r="N88" s="17">
        <v>14.423579999999999</v>
      </c>
      <c r="O88" s="17">
        <v>8534.5</v>
      </c>
      <c r="P88" s="17">
        <v>428.5</v>
      </c>
      <c r="Q88" s="17">
        <v>-7.6</v>
      </c>
      <c r="R88" s="17">
        <v>11576.061</v>
      </c>
      <c r="S88" s="17">
        <v>8.2080000000000002</v>
      </c>
      <c r="T88" s="17">
        <v>-20.004999999999999</v>
      </c>
      <c r="U88" s="17">
        <v>-3.5000000000000003E-2</v>
      </c>
      <c r="V88" s="17">
        <v>-2.423</v>
      </c>
      <c r="W88" s="17">
        <v>9362.4894000000004</v>
      </c>
      <c r="X88" s="17">
        <v>5692</v>
      </c>
      <c r="Y88" s="17">
        <v>15.688000000000001</v>
      </c>
      <c r="Z88" s="17">
        <v>-73.144999999999996</v>
      </c>
    </row>
    <row r="89" spans="1:26" x14ac:dyDescent="0.2">
      <c r="A89" s="27">
        <v>45491</v>
      </c>
      <c r="B89" s="17">
        <v>205.666</v>
      </c>
      <c r="C89" s="14">
        <v>0.33500000000000002</v>
      </c>
      <c r="D89" s="17">
        <v>-146.72800000000001</v>
      </c>
      <c r="E89" s="17">
        <v>22.5</v>
      </c>
      <c r="F89" s="17">
        <v>-17.95</v>
      </c>
      <c r="G89" s="17">
        <v>37.68</v>
      </c>
      <c r="H89" s="17">
        <v>13</v>
      </c>
      <c r="I89" s="17">
        <v>-87.12</v>
      </c>
      <c r="J89" s="17">
        <v>872.98500000000001</v>
      </c>
      <c r="K89" s="17">
        <v>0</v>
      </c>
      <c r="L89" s="17">
        <v>-2.2000000000000001E-3</v>
      </c>
      <c r="M89" s="17">
        <v>12.59</v>
      </c>
      <c r="N89" s="17">
        <v>13.70382</v>
      </c>
      <c r="O89" s="17">
        <v>8502.5</v>
      </c>
      <c r="P89" s="17">
        <v>429.4</v>
      </c>
      <c r="Q89" s="17">
        <v>-8.25</v>
      </c>
      <c r="R89" s="17">
        <v>11519.375</v>
      </c>
      <c r="S89" s="17">
        <v>7.625</v>
      </c>
      <c r="T89" s="17">
        <v>-20</v>
      </c>
      <c r="U89" s="17">
        <v>-4.7899999999999998E-2</v>
      </c>
      <c r="V89" s="17">
        <v>-2.4369999999999998</v>
      </c>
      <c r="W89" s="17">
        <v>9362.4894000000004</v>
      </c>
      <c r="X89" s="17">
        <v>5373</v>
      </c>
      <c r="Y89" s="17">
        <v>15.702</v>
      </c>
      <c r="Z89" s="17">
        <v>-72.97</v>
      </c>
    </row>
    <row r="90" spans="1:26" x14ac:dyDescent="0.2">
      <c r="A90" s="27">
        <v>45490</v>
      </c>
      <c r="B90" s="17">
        <v>160.28399999999999</v>
      </c>
      <c r="C90" s="14">
        <v>0.185</v>
      </c>
      <c r="D90" s="17">
        <v>-138.72800000000001</v>
      </c>
      <c r="E90" s="17">
        <v>19.5</v>
      </c>
      <c r="F90" s="17">
        <v>-17.649999999999999</v>
      </c>
      <c r="G90" s="17">
        <v>39.99</v>
      </c>
      <c r="H90" s="17">
        <v>11</v>
      </c>
      <c r="I90" s="17">
        <v>-69.995000000000005</v>
      </c>
      <c r="J90" s="17">
        <v>864.28</v>
      </c>
      <c r="K90" s="17">
        <v>0</v>
      </c>
      <c r="L90" s="17">
        <v>6.0000000000000001E-3</v>
      </c>
      <c r="M90" s="17">
        <v>12.25</v>
      </c>
      <c r="N90" s="17">
        <v>14.60905</v>
      </c>
      <c r="O90" s="17">
        <v>9522.5</v>
      </c>
      <c r="P90" s="17">
        <v>424.8</v>
      </c>
      <c r="Q90" s="17">
        <v>-9.3339999999999996</v>
      </c>
      <c r="R90" s="17">
        <v>11900</v>
      </c>
      <c r="S90" s="17">
        <v>7.3230000000000004</v>
      </c>
      <c r="T90" s="17">
        <v>-20.187999999999999</v>
      </c>
      <c r="U90" s="17">
        <v>-7.9899999999999999E-2</v>
      </c>
      <c r="V90" s="17">
        <v>-2.411</v>
      </c>
      <c r="W90" s="17">
        <v>9362.4894000000004</v>
      </c>
      <c r="X90" s="17">
        <v>4373</v>
      </c>
      <c r="Y90" s="17">
        <v>15.81</v>
      </c>
      <c r="Z90" s="17">
        <v>-72.509</v>
      </c>
    </row>
    <row r="91" spans="1:26" x14ac:dyDescent="0.2">
      <c r="A91" s="27">
        <v>45489</v>
      </c>
      <c r="B91" s="17">
        <v>176.3</v>
      </c>
      <c r="C91" s="14">
        <v>0.153</v>
      </c>
      <c r="D91" s="17">
        <v>-125.098</v>
      </c>
      <c r="E91" s="17">
        <v>19.5</v>
      </c>
      <c r="F91" s="17">
        <v>-18</v>
      </c>
      <c r="G91" s="17">
        <v>42.905000000000001</v>
      </c>
      <c r="H91" s="17">
        <v>8.6300000000000008</v>
      </c>
      <c r="I91" s="17">
        <v>-90.25</v>
      </c>
      <c r="J91" s="17">
        <v>886.14</v>
      </c>
      <c r="K91" s="17">
        <v>0</v>
      </c>
      <c r="L91" s="17">
        <v>1.7000000000000001E-2</v>
      </c>
      <c r="M91" s="17">
        <v>12.25</v>
      </c>
      <c r="N91" s="17">
        <v>15</v>
      </c>
      <c r="O91" s="17">
        <v>9537.2999999999993</v>
      </c>
      <c r="P91" s="17">
        <v>424.5</v>
      </c>
      <c r="Q91" s="17">
        <v>-7.49</v>
      </c>
      <c r="R91" s="17">
        <v>12718.5</v>
      </c>
      <c r="S91" s="17">
        <v>7.2279999999999998</v>
      </c>
      <c r="T91" s="17">
        <v>-21.25</v>
      </c>
      <c r="U91" s="17">
        <v>-4.5999999999999999E-2</v>
      </c>
      <c r="V91" s="17">
        <v>-2.4630000000000001</v>
      </c>
      <c r="W91" s="17">
        <v>9362.4894000000004</v>
      </c>
      <c r="X91" s="17">
        <v>4448.8</v>
      </c>
      <c r="Y91" s="17">
        <v>16.187999999999999</v>
      </c>
      <c r="Z91" s="17">
        <v>-75.817999999999998</v>
      </c>
    </row>
    <row r="92" spans="1:26" x14ac:dyDescent="0.2">
      <c r="A92" s="27">
        <v>45488</v>
      </c>
      <c r="B92" s="17">
        <v>181.749</v>
      </c>
      <c r="C92" s="14">
        <v>0.185</v>
      </c>
      <c r="D92" s="17">
        <v>-128.50800000000001</v>
      </c>
      <c r="E92" s="17">
        <v>19</v>
      </c>
      <c r="F92" s="17">
        <v>-18.350000000000001</v>
      </c>
      <c r="G92" s="17">
        <v>44.972999999999999</v>
      </c>
      <c r="H92" s="17">
        <v>13</v>
      </c>
      <c r="I92" s="17">
        <v>-90.12</v>
      </c>
      <c r="J92" s="17">
        <v>912</v>
      </c>
      <c r="K92" s="17">
        <v>-5</v>
      </c>
      <c r="L92" s="17">
        <v>1.03E-2</v>
      </c>
      <c r="M92" s="17">
        <v>12.85</v>
      </c>
      <c r="N92" s="17">
        <v>15.25</v>
      </c>
      <c r="O92" s="17">
        <v>8065.3</v>
      </c>
      <c r="P92" s="17">
        <v>451</v>
      </c>
      <c r="Q92" s="17">
        <v>-6.9</v>
      </c>
      <c r="R92" s="17">
        <v>11400</v>
      </c>
      <c r="S92" s="17">
        <v>6.665</v>
      </c>
      <c r="T92" s="17">
        <v>-21.35</v>
      </c>
      <c r="U92" s="17">
        <v>-4.3999999999999997E-2</v>
      </c>
      <c r="V92" s="17">
        <v>-2.5379999999999998</v>
      </c>
      <c r="W92" s="17">
        <v>9362.4894000000004</v>
      </c>
      <c r="X92" s="17">
        <v>1972</v>
      </c>
      <c r="Y92" s="17">
        <v>16.734999999999999</v>
      </c>
      <c r="Z92" s="17">
        <v>-78.234999999999999</v>
      </c>
    </row>
    <row r="93" spans="1:26" x14ac:dyDescent="0.2">
      <c r="A93" s="27">
        <v>45485</v>
      </c>
      <c r="B93" s="17">
        <v>205.262</v>
      </c>
      <c r="C93" s="14">
        <v>0.25</v>
      </c>
      <c r="D93" s="17">
        <v>-151.51400000000001</v>
      </c>
      <c r="E93" s="17">
        <v>20.5</v>
      </c>
      <c r="F93" s="17">
        <v>-16.75</v>
      </c>
      <c r="G93" s="17">
        <v>40.42</v>
      </c>
      <c r="H93" s="17">
        <v>10.95</v>
      </c>
      <c r="I93" s="17">
        <v>-73.245000000000005</v>
      </c>
      <c r="J93" s="17">
        <v>844.97500000000002</v>
      </c>
      <c r="K93" s="17">
        <v>-10</v>
      </c>
      <c r="L93" s="17">
        <v>2.9999999999999997E-4</v>
      </c>
      <c r="M93" s="17">
        <v>12.5</v>
      </c>
      <c r="N93" s="17">
        <v>13.615399999999999</v>
      </c>
      <c r="O93" s="17">
        <v>8373.2999999999993</v>
      </c>
      <c r="P93" s="17">
        <v>408.4</v>
      </c>
      <c r="Q93" s="17">
        <v>-7.0250000000000004</v>
      </c>
      <c r="R93" s="17">
        <v>11324</v>
      </c>
      <c r="S93" s="17">
        <v>6.758</v>
      </c>
      <c r="T93" s="17">
        <v>-20</v>
      </c>
      <c r="U93" s="17">
        <v>-5.9900000000000002E-2</v>
      </c>
      <c r="V93" s="17">
        <v>-2.3530000000000002</v>
      </c>
      <c r="W93" s="17">
        <v>9362.4894000000004</v>
      </c>
      <c r="X93" s="17">
        <v>2000</v>
      </c>
      <c r="Y93" s="17">
        <v>15.727</v>
      </c>
      <c r="Z93" s="17">
        <v>-78.102000000000004</v>
      </c>
    </row>
    <row r="94" spans="1:26" x14ac:dyDescent="0.2">
      <c r="A94" s="27">
        <v>45484</v>
      </c>
      <c r="B94" s="17">
        <v>206.458</v>
      </c>
      <c r="C94" s="14">
        <v>0.32</v>
      </c>
      <c r="D94" s="17">
        <v>-162.5</v>
      </c>
      <c r="E94" s="17">
        <v>20.5</v>
      </c>
      <c r="F94" s="17">
        <v>-16.75</v>
      </c>
      <c r="G94" s="17">
        <v>41.57</v>
      </c>
      <c r="H94" s="17">
        <v>9.69</v>
      </c>
      <c r="I94" s="17">
        <v>-26.5</v>
      </c>
      <c r="J94" s="17">
        <v>855.62</v>
      </c>
      <c r="K94" s="17">
        <v>-10.3</v>
      </c>
      <c r="L94" s="17">
        <v>0</v>
      </c>
      <c r="M94" s="17">
        <v>12.685</v>
      </c>
      <c r="N94" s="17">
        <v>16</v>
      </c>
      <c r="O94" s="17">
        <v>8557.5</v>
      </c>
      <c r="P94" s="17">
        <v>423.6</v>
      </c>
      <c r="Q94" s="17">
        <v>-9.9450000000000003</v>
      </c>
      <c r="R94" s="17">
        <v>11019.75</v>
      </c>
      <c r="S94" s="17">
        <v>7.5</v>
      </c>
      <c r="T94" s="17">
        <v>-19.73</v>
      </c>
      <c r="U94" s="17">
        <v>-6.5000000000000002E-2</v>
      </c>
      <c r="V94" s="17">
        <v>-2.4249999999999998</v>
      </c>
      <c r="W94" s="17">
        <v>9362.4894000000004</v>
      </c>
      <c r="X94" s="17">
        <v>4000</v>
      </c>
      <c r="Y94" s="17">
        <v>15.548999999999999</v>
      </c>
      <c r="Z94" s="17">
        <v>-73.75</v>
      </c>
    </row>
    <row r="95" spans="1:26" x14ac:dyDescent="0.2">
      <c r="A95" s="27">
        <v>45483</v>
      </c>
      <c r="B95" s="17">
        <v>162.84</v>
      </c>
      <c r="C95" s="14">
        <v>0.20499999999999999</v>
      </c>
      <c r="D95" s="17">
        <v>-144</v>
      </c>
      <c r="E95" s="17">
        <v>18.5</v>
      </c>
      <c r="F95" s="17">
        <v>-16.75</v>
      </c>
      <c r="G95" s="17">
        <v>41.69</v>
      </c>
      <c r="H95" s="17">
        <v>9.6989999999999998</v>
      </c>
      <c r="I95" s="17">
        <v>-26.745000000000001</v>
      </c>
      <c r="J95" s="17">
        <v>860.81</v>
      </c>
      <c r="K95" s="17">
        <v>-9.8000000000000007</v>
      </c>
      <c r="L95" s="17">
        <v>0.01</v>
      </c>
      <c r="M95" s="17">
        <v>12.5</v>
      </c>
      <c r="N95" s="17">
        <v>13.4941</v>
      </c>
      <c r="O95" s="17">
        <v>9140</v>
      </c>
      <c r="P95" s="17">
        <v>424.5</v>
      </c>
      <c r="Q95" s="17">
        <v>-8.65</v>
      </c>
      <c r="R95" s="17">
        <v>11266.692999999999</v>
      </c>
      <c r="S95" s="17">
        <v>7.03</v>
      </c>
      <c r="T95" s="17">
        <v>-19.45</v>
      </c>
      <c r="U95" s="17">
        <v>-4.4999999999999998E-2</v>
      </c>
      <c r="V95" s="17">
        <v>-2.298</v>
      </c>
      <c r="W95" s="17">
        <v>9362.4894000000004</v>
      </c>
      <c r="X95" s="17">
        <v>4400</v>
      </c>
      <c r="Y95" s="17">
        <v>15.475</v>
      </c>
      <c r="Z95" s="17">
        <v>-77.572000000000003</v>
      </c>
    </row>
    <row r="96" spans="1:26" x14ac:dyDescent="0.2">
      <c r="A96" s="27">
        <v>45482</v>
      </c>
      <c r="B96" s="17">
        <v>184.3</v>
      </c>
      <c r="C96" s="14">
        <v>0.21</v>
      </c>
      <c r="D96" s="17">
        <v>-140.99</v>
      </c>
      <c r="E96" s="17">
        <v>20.5</v>
      </c>
      <c r="F96" s="17">
        <v>-15.95</v>
      </c>
      <c r="G96" s="17">
        <v>43.12</v>
      </c>
      <c r="H96" s="17">
        <v>10.326000000000001</v>
      </c>
      <c r="I96" s="17">
        <v>-32.25</v>
      </c>
      <c r="J96" s="17">
        <v>900</v>
      </c>
      <c r="K96" s="17">
        <v>-10</v>
      </c>
      <c r="L96" s="17">
        <v>0.01</v>
      </c>
      <c r="M96" s="17">
        <v>12.93</v>
      </c>
      <c r="N96" s="17">
        <v>13.818820000000001</v>
      </c>
      <c r="O96" s="17">
        <v>10822.2</v>
      </c>
      <c r="P96" s="17">
        <v>446.6</v>
      </c>
      <c r="Q96" s="17">
        <v>-7.742</v>
      </c>
      <c r="R96" s="17">
        <v>11699.965</v>
      </c>
      <c r="S96" s="17">
        <v>7.9450000000000003</v>
      </c>
      <c r="T96" s="17">
        <v>-20.123000000000001</v>
      </c>
      <c r="U96" s="17">
        <v>-3.1800000000000002E-2</v>
      </c>
      <c r="V96" s="17">
        <v>-2.383</v>
      </c>
      <c r="W96" s="17">
        <v>9362.4894000000004</v>
      </c>
      <c r="X96" s="17">
        <v>3847.5</v>
      </c>
      <c r="Y96" s="17">
        <v>15.983000000000001</v>
      </c>
      <c r="Z96" s="17">
        <v>-79.745000000000005</v>
      </c>
    </row>
    <row r="97" spans="1:26" x14ac:dyDescent="0.2">
      <c r="A97" s="27">
        <v>45481</v>
      </c>
      <c r="B97" s="17">
        <v>190.71</v>
      </c>
      <c r="C97" s="14">
        <v>0.04</v>
      </c>
      <c r="D97" s="17">
        <v>-152</v>
      </c>
      <c r="E97" s="17">
        <v>21</v>
      </c>
      <c r="F97" s="17">
        <v>-15.125</v>
      </c>
      <c r="G97" s="17">
        <v>45.064999999999998</v>
      </c>
      <c r="H97" s="17">
        <v>9.2170000000000005</v>
      </c>
      <c r="I97" s="17">
        <v>-16.25</v>
      </c>
      <c r="J97" s="17">
        <v>940</v>
      </c>
      <c r="K97" s="17">
        <v>-6</v>
      </c>
      <c r="L97" s="17">
        <v>0.01</v>
      </c>
      <c r="M97" s="17">
        <v>13.255000000000001</v>
      </c>
      <c r="N97" s="17">
        <v>14.860530000000001</v>
      </c>
      <c r="O97" s="17">
        <v>10916.8</v>
      </c>
      <c r="P97" s="17">
        <v>456</v>
      </c>
      <c r="Q97" s="17">
        <v>-8</v>
      </c>
      <c r="R97" s="17">
        <v>11119.883</v>
      </c>
      <c r="S97" s="17">
        <v>8.0030000000000001</v>
      </c>
      <c r="T97" s="17">
        <v>-20.824999999999999</v>
      </c>
      <c r="U97" s="17">
        <v>-2.5000000000000001E-2</v>
      </c>
      <c r="V97" s="17">
        <v>-2.5</v>
      </c>
      <c r="W97" s="17">
        <v>9362.4894000000004</v>
      </c>
      <c r="X97" s="17">
        <v>4500</v>
      </c>
      <c r="Y97" s="17">
        <v>16.516999999999999</v>
      </c>
      <c r="Z97" s="17">
        <v>-81.917000000000002</v>
      </c>
    </row>
    <row r="98" spans="1:26" x14ac:dyDescent="0.2">
      <c r="A98" s="27">
        <v>45478</v>
      </c>
      <c r="B98" s="17">
        <v>206.233</v>
      </c>
      <c r="C98" s="14">
        <v>0.20499999999999999</v>
      </c>
      <c r="D98" s="17">
        <v>-164.4</v>
      </c>
      <c r="E98" s="17">
        <v>22.504999999999999</v>
      </c>
      <c r="F98" s="17">
        <v>-14.25</v>
      </c>
      <c r="G98" s="17">
        <v>42.695</v>
      </c>
      <c r="H98" s="17">
        <v>8.8119999999999994</v>
      </c>
      <c r="I98" s="17">
        <v>-17.495000000000001</v>
      </c>
      <c r="J98" s="17">
        <v>883</v>
      </c>
      <c r="K98" s="17">
        <v>-5</v>
      </c>
      <c r="L98" s="17">
        <v>9.9000000000000008E-3</v>
      </c>
      <c r="M98" s="17">
        <v>12.6</v>
      </c>
      <c r="N98" s="17">
        <v>14.603669999999999</v>
      </c>
      <c r="O98" s="17">
        <v>10582</v>
      </c>
      <c r="P98" s="17">
        <v>472.6</v>
      </c>
      <c r="Q98" s="17">
        <v>-7.25</v>
      </c>
      <c r="R98" s="17">
        <v>10805.16</v>
      </c>
      <c r="S98" s="17">
        <v>7.085</v>
      </c>
      <c r="T98" s="17">
        <v>-20.95</v>
      </c>
      <c r="U98" s="17">
        <v>0.01</v>
      </c>
      <c r="V98" s="17">
        <v>-2.3479999999999999</v>
      </c>
      <c r="W98" s="17">
        <v>9362.4894000000004</v>
      </c>
      <c r="X98" s="17">
        <v>4482</v>
      </c>
      <c r="Y98" s="17">
        <v>15.573</v>
      </c>
      <c r="Z98" s="17">
        <v>-74.875</v>
      </c>
    </row>
    <row r="99" spans="1:26" x14ac:dyDescent="0.2">
      <c r="A99" s="27">
        <v>45477</v>
      </c>
      <c r="B99" s="17">
        <v>206.18899999999999</v>
      </c>
      <c r="C99" s="14">
        <v>0.15</v>
      </c>
      <c r="D99" s="17">
        <v>-147.71799999999999</v>
      </c>
      <c r="E99" s="17">
        <v>22.49</v>
      </c>
      <c r="F99" s="17">
        <v>-14.25</v>
      </c>
      <c r="G99" s="17">
        <v>42.725000000000001</v>
      </c>
      <c r="H99" s="17">
        <v>8.1</v>
      </c>
      <c r="I99" s="17">
        <v>-35.74</v>
      </c>
      <c r="J99" s="17">
        <v>885</v>
      </c>
      <c r="K99" s="17">
        <v>-5</v>
      </c>
      <c r="L99" s="17">
        <v>5.3E-3</v>
      </c>
      <c r="M99" s="17">
        <v>12.645</v>
      </c>
      <c r="N99" s="17">
        <v>19.397500000000001</v>
      </c>
      <c r="O99" s="17">
        <v>10103</v>
      </c>
      <c r="P99" s="17">
        <v>422.5</v>
      </c>
      <c r="Q99" s="17">
        <v>-5.95</v>
      </c>
      <c r="R99" s="17">
        <v>10620</v>
      </c>
      <c r="S99" s="17">
        <v>7.6829999999999998</v>
      </c>
      <c r="T99" s="17">
        <v>-19.149999999999999</v>
      </c>
      <c r="U99" s="17">
        <v>3.5099999999999999E-2</v>
      </c>
      <c r="V99" s="17">
        <v>-2.3279999999999998</v>
      </c>
      <c r="W99" s="17">
        <v>9362.4894000000004</v>
      </c>
      <c r="X99" s="17">
        <v>5183.5</v>
      </c>
      <c r="Y99" s="17">
        <v>15.545999999999999</v>
      </c>
      <c r="Z99" s="17">
        <v>-75.194999999999993</v>
      </c>
    </row>
    <row r="100" spans="1:26" x14ac:dyDescent="0.2">
      <c r="A100" s="27">
        <v>45476</v>
      </c>
      <c r="B100" s="17">
        <v>204.66300000000001</v>
      </c>
      <c r="C100" s="14">
        <v>0.1</v>
      </c>
      <c r="D100" s="17">
        <v>-129</v>
      </c>
      <c r="E100" s="17">
        <v>22.5</v>
      </c>
      <c r="F100" s="17">
        <v>-14.125</v>
      </c>
      <c r="G100" s="17">
        <v>42.79</v>
      </c>
      <c r="H100" s="17">
        <v>11</v>
      </c>
      <c r="I100" s="17">
        <v>-22.5</v>
      </c>
      <c r="J100" s="17">
        <v>883.245</v>
      </c>
      <c r="K100" s="17">
        <v>-5</v>
      </c>
      <c r="L100" s="17">
        <v>0.03</v>
      </c>
      <c r="M100" s="17">
        <v>12.5</v>
      </c>
      <c r="N100" s="17">
        <v>18.085419999999999</v>
      </c>
      <c r="O100" s="17">
        <v>10061</v>
      </c>
      <c r="P100" s="17">
        <v>421.1</v>
      </c>
      <c r="Q100" s="17">
        <v>-5.7</v>
      </c>
      <c r="R100" s="17">
        <v>10584.37</v>
      </c>
      <c r="S100" s="17">
        <v>7.49</v>
      </c>
      <c r="T100" s="17">
        <v>-19.5</v>
      </c>
      <c r="U100" s="17">
        <v>4.1000000000000002E-2</v>
      </c>
      <c r="V100" s="17">
        <v>-2.3849999999999998</v>
      </c>
      <c r="W100" s="17">
        <v>9362.4894000000004</v>
      </c>
      <c r="X100" s="17">
        <v>3986.5</v>
      </c>
      <c r="Y100" s="17">
        <v>15.494999999999999</v>
      </c>
      <c r="Z100" s="17">
        <v>-75.471000000000004</v>
      </c>
    </row>
    <row r="101" spans="1:26" x14ac:dyDescent="0.2">
      <c r="A101" s="27">
        <v>45475</v>
      </c>
      <c r="B101" s="17">
        <v>174.9</v>
      </c>
      <c r="C101" s="14">
        <v>0.15</v>
      </c>
      <c r="D101" s="17">
        <v>-148.733</v>
      </c>
      <c r="E101" s="17">
        <v>20.5</v>
      </c>
      <c r="F101" s="17">
        <v>-14.25</v>
      </c>
      <c r="G101" s="17">
        <v>42.53</v>
      </c>
      <c r="H101" s="17">
        <v>13</v>
      </c>
      <c r="I101" s="17">
        <v>-42.994999999999997</v>
      </c>
      <c r="J101" s="17">
        <v>875.11</v>
      </c>
      <c r="K101" s="17">
        <v>-5</v>
      </c>
      <c r="L101" s="17">
        <v>2.8400000000000002E-2</v>
      </c>
      <c r="M101" s="17">
        <v>12.5</v>
      </c>
      <c r="N101" s="17">
        <v>19</v>
      </c>
      <c r="O101" s="17">
        <v>9985.5</v>
      </c>
      <c r="P101" s="17">
        <v>422.3</v>
      </c>
      <c r="Q101" s="17">
        <v>-5.4630000000000001</v>
      </c>
      <c r="R101" s="17">
        <v>11550.199000000001</v>
      </c>
      <c r="S101" s="17">
        <v>7.0549999999999997</v>
      </c>
      <c r="T101" s="17">
        <v>-19.75</v>
      </c>
      <c r="U101" s="17">
        <v>0</v>
      </c>
      <c r="V101" s="17">
        <v>-2.37</v>
      </c>
      <c r="W101" s="17">
        <v>9362.4894000000004</v>
      </c>
      <c r="X101" s="17">
        <v>6071</v>
      </c>
      <c r="Y101" s="17">
        <v>15.46</v>
      </c>
      <c r="Z101" s="17">
        <v>-75.37</v>
      </c>
    </row>
    <row r="102" spans="1:26" x14ac:dyDescent="0.2">
      <c r="A102" s="27">
        <v>45474</v>
      </c>
      <c r="B102" s="17">
        <v>192.4</v>
      </c>
      <c r="C102" s="14">
        <v>0.15</v>
      </c>
      <c r="D102" s="17">
        <v>-167.428</v>
      </c>
      <c r="E102" s="17">
        <v>23.5</v>
      </c>
      <c r="F102" s="17">
        <v>-14.545</v>
      </c>
      <c r="G102" s="17">
        <v>45</v>
      </c>
      <c r="H102" s="17">
        <v>8.6530000000000005</v>
      </c>
      <c r="I102" s="17">
        <v>-35.25</v>
      </c>
      <c r="J102" s="17">
        <v>923.78499999999997</v>
      </c>
      <c r="K102" s="17">
        <v>-1</v>
      </c>
      <c r="L102" s="17">
        <v>1.23E-2</v>
      </c>
      <c r="M102" s="17">
        <v>13.25</v>
      </c>
      <c r="N102" s="17">
        <v>20.479299999999999</v>
      </c>
      <c r="O102" s="17">
        <v>9430</v>
      </c>
      <c r="P102" s="17">
        <v>442</v>
      </c>
      <c r="Q102" s="17">
        <v>-4.5</v>
      </c>
      <c r="R102" s="17">
        <v>10861.25</v>
      </c>
      <c r="S102" s="17">
        <v>8.4499999999999993</v>
      </c>
      <c r="T102" s="17">
        <v>-21.3</v>
      </c>
      <c r="U102" s="17">
        <v>-1.9E-2</v>
      </c>
      <c r="V102" s="17">
        <v>-2.4500000000000002</v>
      </c>
      <c r="W102" s="17">
        <v>9362.4894000000004</v>
      </c>
      <c r="X102" s="17">
        <v>7000</v>
      </c>
      <c r="Y102" s="17">
        <v>16.448</v>
      </c>
      <c r="Z102" s="17">
        <v>-80.39</v>
      </c>
    </row>
    <row r="103" spans="1:26" x14ac:dyDescent="0.2">
      <c r="A103" s="27">
        <v>45471</v>
      </c>
      <c r="B103" s="17">
        <v>206</v>
      </c>
      <c r="C103" s="14">
        <v>0.2</v>
      </c>
      <c r="D103" s="17">
        <v>-180</v>
      </c>
      <c r="E103" s="17">
        <v>23.5</v>
      </c>
      <c r="F103" s="17">
        <v>-14.11</v>
      </c>
      <c r="G103" s="17">
        <v>43.17</v>
      </c>
      <c r="H103" s="17">
        <v>7.22</v>
      </c>
      <c r="I103" s="17">
        <v>-35.494999999999997</v>
      </c>
      <c r="J103" s="17">
        <v>870</v>
      </c>
      <c r="K103" s="17">
        <v>0</v>
      </c>
      <c r="L103" s="17">
        <v>8.6E-3</v>
      </c>
      <c r="M103" s="17">
        <v>12.935</v>
      </c>
      <c r="N103" s="17">
        <v>20.128229999999999</v>
      </c>
      <c r="O103" s="17">
        <v>9890</v>
      </c>
      <c r="P103" s="17">
        <v>420.5</v>
      </c>
      <c r="Q103" s="17">
        <v>-4.9290000000000003</v>
      </c>
      <c r="R103" s="17">
        <v>10882</v>
      </c>
      <c r="S103" s="17">
        <v>7.65</v>
      </c>
      <c r="T103" s="17">
        <v>-20.02</v>
      </c>
      <c r="U103" s="17">
        <v>-2.3599999999999999E-2</v>
      </c>
      <c r="V103" s="17">
        <v>-2.3479999999999999</v>
      </c>
      <c r="W103" s="17">
        <v>9362.4894000000004</v>
      </c>
      <c r="X103" s="17">
        <v>6983.5</v>
      </c>
      <c r="Y103" s="17">
        <v>15.61</v>
      </c>
      <c r="Z103" s="17">
        <v>-75.644999999999996</v>
      </c>
    </row>
    <row r="104" spans="1:26" x14ac:dyDescent="0.2">
      <c r="A104" s="27">
        <v>45470</v>
      </c>
      <c r="B104" s="17">
        <v>199.95500000000001</v>
      </c>
      <c r="C104" s="14">
        <v>0.28000000000000003</v>
      </c>
      <c r="D104" s="17">
        <v>-161.785</v>
      </c>
      <c r="E104" s="17">
        <v>23.25</v>
      </c>
      <c r="F104" s="17">
        <v>-14.3</v>
      </c>
      <c r="G104" s="17">
        <v>43.5</v>
      </c>
      <c r="H104" s="17">
        <v>16.079999999999998</v>
      </c>
      <c r="I104" s="17">
        <v>-36.875</v>
      </c>
      <c r="J104" s="17">
        <v>877.5</v>
      </c>
      <c r="K104" s="17">
        <v>0</v>
      </c>
      <c r="L104" s="17">
        <v>3.09E-2</v>
      </c>
      <c r="M104" s="17">
        <v>12.5</v>
      </c>
      <c r="N104" s="17">
        <v>17.708549999999999</v>
      </c>
      <c r="O104" s="17">
        <v>9807.5</v>
      </c>
      <c r="P104" s="17">
        <v>433.5</v>
      </c>
      <c r="Q104" s="17">
        <v>-6.35</v>
      </c>
      <c r="R104" s="17">
        <v>11546.105</v>
      </c>
      <c r="S104" s="17">
        <v>7.4080000000000004</v>
      </c>
      <c r="T104" s="17">
        <v>-19.809999999999999</v>
      </c>
      <c r="U104" s="17">
        <v>-3.2500000000000001E-2</v>
      </c>
      <c r="V104" s="17">
        <v>-2.339</v>
      </c>
      <c r="W104" s="17">
        <v>9362.4894000000004</v>
      </c>
      <c r="X104" s="17">
        <v>6500</v>
      </c>
      <c r="Y104" s="17">
        <v>15.651</v>
      </c>
      <c r="Z104" s="17">
        <v>-75.42</v>
      </c>
    </row>
    <row r="105" spans="1:26" x14ac:dyDescent="0.2">
      <c r="A105" s="27">
        <v>45469</v>
      </c>
      <c r="B105" s="17">
        <v>171.9</v>
      </c>
      <c r="C105" s="14">
        <v>0.28999999999999998</v>
      </c>
      <c r="D105" s="17">
        <v>-179.5</v>
      </c>
      <c r="E105" s="17">
        <v>23</v>
      </c>
      <c r="F105" s="17">
        <v>-10.5</v>
      </c>
      <c r="G105" s="17">
        <v>46</v>
      </c>
      <c r="H105" s="17">
        <v>16.05</v>
      </c>
      <c r="I105" s="17">
        <v>-60.25</v>
      </c>
      <c r="J105" s="17">
        <v>932.5</v>
      </c>
      <c r="K105" s="17">
        <v>0</v>
      </c>
      <c r="L105" s="17">
        <v>4.4200000000000003E-2</v>
      </c>
      <c r="M105" s="17">
        <v>13.705</v>
      </c>
      <c r="N105" s="17">
        <v>16.97223</v>
      </c>
      <c r="O105" s="17">
        <v>8257.5</v>
      </c>
      <c r="P105" s="17">
        <v>460.3</v>
      </c>
      <c r="Q105" s="17">
        <v>-4.5</v>
      </c>
      <c r="R105" s="17">
        <v>11090.494000000001</v>
      </c>
      <c r="S105" s="17">
        <v>6.968</v>
      </c>
      <c r="T105" s="17">
        <v>-20.9</v>
      </c>
      <c r="U105" s="17">
        <v>1.1000000000000001E-3</v>
      </c>
      <c r="V105" s="17">
        <v>-2.5099999999999998</v>
      </c>
      <c r="W105" s="17">
        <v>9362.4894000000004</v>
      </c>
      <c r="X105" s="17">
        <v>6000</v>
      </c>
      <c r="Y105" s="17">
        <v>16.495000000000001</v>
      </c>
      <c r="Z105" s="17">
        <v>-80.643000000000001</v>
      </c>
    </row>
    <row r="106" spans="1:26" x14ac:dyDescent="0.2">
      <c r="A106" s="27">
        <v>45468</v>
      </c>
      <c r="B106" s="17">
        <v>155.51900000000001</v>
      </c>
      <c r="C106" s="14">
        <v>0.28000000000000003</v>
      </c>
      <c r="D106" s="17">
        <v>-171.5</v>
      </c>
      <c r="E106" s="17">
        <v>21.5</v>
      </c>
      <c r="F106" s="17">
        <v>-9.75</v>
      </c>
      <c r="G106" s="17">
        <v>44.48</v>
      </c>
      <c r="H106" s="17">
        <v>15</v>
      </c>
      <c r="I106" s="17">
        <v>-51.744999999999997</v>
      </c>
      <c r="J106" s="17">
        <v>911.5</v>
      </c>
      <c r="K106" s="17">
        <v>-0.5</v>
      </c>
      <c r="L106" s="17">
        <v>2.0899999999999998E-2</v>
      </c>
      <c r="M106" s="17">
        <v>12.8</v>
      </c>
      <c r="N106" s="17">
        <v>14.25</v>
      </c>
      <c r="O106" s="17">
        <v>8366.5</v>
      </c>
      <c r="P106" s="17">
        <v>438.6</v>
      </c>
      <c r="Q106" s="17">
        <v>-4</v>
      </c>
      <c r="R106" s="17">
        <v>11026.5</v>
      </c>
      <c r="S106" s="17">
        <v>7.4729999999999999</v>
      </c>
      <c r="T106" s="17">
        <v>-19.777999999999999</v>
      </c>
      <c r="U106" s="17">
        <v>-3.2899999999999999E-2</v>
      </c>
      <c r="V106" s="17">
        <v>-2.403</v>
      </c>
      <c r="W106" s="17">
        <v>9362.4894000000004</v>
      </c>
      <c r="X106" s="17">
        <v>6638</v>
      </c>
      <c r="Y106" s="17">
        <v>16.170000000000002</v>
      </c>
      <c r="Z106" s="17">
        <v>-78.14</v>
      </c>
    </row>
    <row r="107" spans="1:26" x14ac:dyDescent="0.2">
      <c r="A107" s="27">
        <v>45467</v>
      </c>
      <c r="B107" s="17">
        <v>172.6</v>
      </c>
      <c r="C107" s="14">
        <v>0.315</v>
      </c>
      <c r="D107" s="17">
        <v>-177.31299999999999</v>
      </c>
      <c r="E107" s="17">
        <v>22</v>
      </c>
      <c r="F107" s="17">
        <v>-8.75</v>
      </c>
      <c r="G107" s="17">
        <v>42.188000000000002</v>
      </c>
      <c r="H107" s="17">
        <v>13.984999999999999</v>
      </c>
      <c r="I107" s="17">
        <v>-61.244999999999997</v>
      </c>
      <c r="J107" s="17">
        <v>870.94500000000005</v>
      </c>
      <c r="K107" s="17">
        <v>0</v>
      </c>
      <c r="L107" s="17">
        <v>2.3099999999999999E-2</v>
      </c>
      <c r="M107" s="17">
        <v>12</v>
      </c>
      <c r="N107" s="17">
        <v>11.90375</v>
      </c>
      <c r="O107" s="17">
        <v>9095</v>
      </c>
      <c r="P107" s="17">
        <v>406.8</v>
      </c>
      <c r="Q107" s="17">
        <v>-5.6</v>
      </c>
      <c r="R107" s="17">
        <v>10855.004999999999</v>
      </c>
      <c r="S107" s="17">
        <v>7.02</v>
      </c>
      <c r="T107" s="17">
        <v>-18.649999999999999</v>
      </c>
      <c r="U107" s="17">
        <v>-3.85E-2</v>
      </c>
      <c r="V107" s="17">
        <v>-2.2730000000000001</v>
      </c>
      <c r="W107" s="17">
        <v>9362.4894000000004</v>
      </c>
      <c r="X107" s="17">
        <v>5500</v>
      </c>
      <c r="Y107" s="17">
        <v>15.265000000000001</v>
      </c>
      <c r="Z107" s="17">
        <v>-73.204999999999998</v>
      </c>
    </row>
    <row r="108" spans="1:26" x14ac:dyDescent="0.2">
      <c r="A108" s="27">
        <v>45464</v>
      </c>
      <c r="B108" s="17">
        <v>173.608</v>
      </c>
      <c r="C108" s="14">
        <v>0.35499999999999998</v>
      </c>
      <c r="D108" s="17">
        <v>-183.71799999999999</v>
      </c>
      <c r="E108" s="17">
        <v>24</v>
      </c>
      <c r="F108" s="17">
        <v>-8.75</v>
      </c>
      <c r="G108" s="17">
        <v>42.732999999999997</v>
      </c>
      <c r="H108" s="17">
        <v>16.32</v>
      </c>
      <c r="I108" s="17">
        <v>-55.755000000000003</v>
      </c>
      <c r="J108" s="17">
        <v>892.5</v>
      </c>
      <c r="K108" s="17">
        <v>-0.5</v>
      </c>
      <c r="L108" s="17">
        <v>3.1300000000000001E-2</v>
      </c>
      <c r="M108" s="17">
        <v>12</v>
      </c>
      <c r="N108" s="17">
        <v>13.016999999999999</v>
      </c>
      <c r="O108" s="17">
        <v>9967.2999999999993</v>
      </c>
      <c r="P108" s="17">
        <v>397.7</v>
      </c>
      <c r="Q108" s="17">
        <v>-5.3620000000000001</v>
      </c>
      <c r="R108" s="17">
        <v>10433.215</v>
      </c>
      <c r="S108" s="17">
        <v>6.8250000000000002</v>
      </c>
      <c r="T108" s="17">
        <v>-18.55</v>
      </c>
      <c r="U108" s="17">
        <v>-3.9E-2</v>
      </c>
      <c r="V108" s="17">
        <v>-2.3279999999999998</v>
      </c>
      <c r="W108" s="17">
        <v>9362.4894000000004</v>
      </c>
      <c r="X108" s="17">
        <v>11258.5</v>
      </c>
      <c r="Y108" s="17">
        <v>15.225</v>
      </c>
      <c r="Z108" s="17">
        <v>-73.12</v>
      </c>
    </row>
    <row r="109" spans="1:26" x14ac:dyDescent="0.2">
      <c r="A109" s="27">
        <v>45463</v>
      </c>
      <c r="B109" s="17">
        <v>171.1</v>
      </c>
      <c r="C109" s="14">
        <v>0.30499999999999999</v>
      </c>
      <c r="D109" s="17">
        <v>-177.05500000000001</v>
      </c>
      <c r="E109" s="17">
        <v>24</v>
      </c>
      <c r="F109" s="17">
        <v>-8.25</v>
      </c>
      <c r="G109" s="17">
        <v>43.024999999999999</v>
      </c>
      <c r="H109" s="17">
        <v>13</v>
      </c>
      <c r="I109" s="17">
        <v>-43.25</v>
      </c>
      <c r="J109" s="17">
        <v>912</v>
      </c>
      <c r="K109" s="17">
        <v>0.3</v>
      </c>
      <c r="L109" s="17">
        <v>3.8399999999999997E-2</v>
      </c>
      <c r="M109" s="17">
        <v>12.25</v>
      </c>
      <c r="N109" s="17">
        <v>12.5427</v>
      </c>
      <c r="O109" s="17">
        <v>10940.2</v>
      </c>
      <c r="P109" s="17">
        <v>399.2</v>
      </c>
      <c r="Q109" s="17">
        <v>-5.625</v>
      </c>
      <c r="R109" s="17">
        <v>11150.45</v>
      </c>
      <c r="S109" s="17">
        <v>6.8479999999999999</v>
      </c>
      <c r="T109" s="17">
        <v>-18.149999999999999</v>
      </c>
      <c r="U109" s="17">
        <v>-0.03</v>
      </c>
      <c r="V109" s="17">
        <v>-2.298</v>
      </c>
      <c r="W109" s="17">
        <v>9362.4894000000004</v>
      </c>
      <c r="X109" s="17">
        <v>10500</v>
      </c>
      <c r="Y109" s="17">
        <v>15.103</v>
      </c>
      <c r="Z109" s="17">
        <v>-72.61</v>
      </c>
    </row>
    <row r="110" spans="1:26" x14ac:dyDescent="0.2">
      <c r="A110" s="27">
        <v>45462</v>
      </c>
      <c r="B110" s="17">
        <v>146.702</v>
      </c>
      <c r="C110" s="14">
        <v>0.3</v>
      </c>
      <c r="D110" s="17">
        <v>-188.535</v>
      </c>
      <c r="E110" s="17">
        <v>22.25</v>
      </c>
      <c r="F110" s="17">
        <v>-8.5</v>
      </c>
      <c r="G110" s="17">
        <v>43.439</v>
      </c>
      <c r="H110" s="17">
        <v>15</v>
      </c>
      <c r="I110" s="17">
        <v>-42.244999999999997</v>
      </c>
      <c r="J110" s="17">
        <v>948</v>
      </c>
      <c r="K110" s="17">
        <v>0</v>
      </c>
      <c r="L110" s="17">
        <v>2.0000000000000001E-4</v>
      </c>
      <c r="M110" s="17">
        <v>12.4</v>
      </c>
      <c r="N110" s="17">
        <v>13.5</v>
      </c>
      <c r="O110" s="17">
        <v>11390.3</v>
      </c>
      <c r="P110" s="17">
        <v>413.5</v>
      </c>
      <c r="Q110" s="17">
        <v>-7.2</v>
      </c>
      <c r="R110" s="17">
        <v>11033.15</v>
      </c>
      <c r="S110" s="17">
        <v>6.55</v>
      </c>
      <c r="T110" s="17">
        <v>-18.68</v>
      </c>
      <c r="U110" s="17">
        <v>-5.5E-2</v>
      </c>
      <c r="V110" s="17">
        <v>-2.33</v>
      </c>
      <c r="W110" s="17">
        <v>9362.4894000000004</v>
      </c>
      <c r="X110" s="17">
        <v>10050</v>
      </c>
      <c r="Y110" s="17">
        <v>15.615</v>
      </c>
      <c r="Z110" s="17">
        <v>-74.625</v>
      </c>
    </row>
    <row r="111" spans="1:26" x14ac:dyDescent="0.2">
      <c r="A111" s="27">
        <v>45461</v>
      </c>
      <c r="B111" s="17">
        <v>146.30000000000001</v>
      </c>
      <c r="C111" s="14">
        <v>0.36799999999999999</v>
      </c>
      <c r="D111" s="17">
        <v>-190.76</v>
      </c>
      <c r="E111" s="17">
        <v>22.25</v>
      </c>
      <c r="F111" s="17">
        <v>-8.5</v>
      </c>
      <c r="G111" s="17">
        <v>44.66</v>
      </c>
      <c r="H111" s="17">
        <v>6.85</v>
      </c>
      <c r="I111" s="17">
        <v>-40.74</v>
      </c>
      <c r="J111" s="17">
        <v>946.77499999999998</v>
      </c>
      <c r="K111" s="17">
        <v>-1</v>
      </c>
      <c r="L111" s="17">
        <v>1.8800000000000001E-2</v>
      </c>
      <c r="M111" s="17">
        <v>13.074999999999999</v>
      </c>
      <c r="N111" s="17">
        <v>15.66262</v>
      </c>
      <c r="O111" s="17">
        <v>10452.299999999999</v>
      </c>
      <c r="P111" s="17">
        <v>429.2</v>
      </c>
      <c r="Q111" s="17">
        <v>-7.35</v>
      </c>
      <c r="R111" s="17">
        <v>11068</v>
      </c>
      <c r="S111" s="17">
        <v>7.5330000000000004</v>
      </c>
      <c r="T111" s="17">
        <v>-19.395</v>
      </c>
      <c r="U111" s="17">
        <v>-4.8000000000000001E-2</v>
      </c>
      <c r="V111" s="17">
        <v>-2.44</v>
      </c>
      <c r="W111" s="17">
        <v>9362.4894000000004</v>
      </c>
      <c r="X111" s="17">
        <v>10213.5</v>
      </c>
      <c r="Y111" s="17">
        <v>16.09</v>
      </c>
      <c r="Z111" s="17">
        <v>-76.984999999999999</v>
      </c>
    </row>
    <row r="112" spans="1:26" x14ac:dyDescent="0.2">
      <c r="A112" s="27">
        <v>45460</v>
      </c>
      <c r="B112" s="17">
        <v>157.37299999999999</v>
      </c>
      <c r="C112" s="14">
        <v>0.31</v>
      </c>
      <c r="D112" s="17">
        <v>-192.148</v>
      </c>
      <c r="E112" s="17">
        <v>23.75</v>
      </c>
      <c r="F112" s="17">
        <v>-8.25</v>
      </c>
      <c r="G112" s="17">
        <v>42.73</v>
      </c>
      <c r="H112" s="17">
        <v>16.222999999999999</v>
      </c>
      <c r="I112" s="17">
        <v>-66.25</v>
      </c>
      <c r="J112" s="17">
        <v>977</v>
      </c>
      <c r="K112" s="17">
        <v>0</v>
      </c>
      <c r="L112" s="17">
        <v>4.24E-2</v>
      </c>
      <c r="M112" s="17">
        <v>13.2</v>
      </c>
      <c r="N112" s="17">
        <v>16.3748</v>
      </c>
      <c r="O112" s="17">
        <v>9903.7999999999993</v>
      </c>
      <c r="P112" s="17">
        <v>441.6</v>
      </c>
      <c r="Q112" s="17">
        <v>-6.6929999999999996</v>
      </c>
      <c r="R112" s="17">
        <v>11141.01</v>
      </c>
      <c r="S112" s="17">
        <v>7.0350000000000001</v>
      </c>
      <c r="T112" s="17">
        <v>-19.649999999999999</v>
      </c>
      <c r="U112" s="17">
        <v>-4.2999999999999997E-2</v>
      </c>
      <c r="V112" s="17">
        <v>-2.44</v>
      </c>
      <c r="W112" s="17">
        <v>9362.4894000000004</v>
      </c>
      <c r="X112" s="17">
        <v>8866</v>
      </c>
      <c r="Y112" s="17">
        <v>16.138000000000002</v>
      </c>
      <c r="Z112" s="17">
        <v>-77.040000000000006</v>
      </c>
    </row>
    <row r="113" spans="1:26" x14ac:dyDescent="0.2">
      <c r="A113" s="27">
        <v>45457</v>
      </c>
      <c r="B113" s="17">
        <v>177.34</v>
      </c>
      <c r="C113" s="14">
        <v>0.3</v>
      </c>
      <c r="D113" s="17">
        <v>-178.61799999999999</v>
      </c>
      <c r="E113" s="17">
        <v>24</v>
      </c>
      <c r="F113" s="17">
        <v>-7.5</v>
      </c>
      <c r="G113" s="17">
        <v>40.085000000000001</v>
      </c>
      <c r="H113" s="17">
        <v>23</v>
      </c>
      <c r="I113" s="17">
        <v>-66.25</v>
      </c>
      <c r="J113" s="17">
        <v>916.71500000000003</v>
      </c>
      <c r="K113" s="17">
        <v>-10</v>
      </c>
      <c r="L113" s="17">
        <v>3.1899999999999998E-2</v>
      </c>
      <c r="M113" s="17">
        <v>12.5</v>
      </c>
      <c r="N113" s="17">
        <v>14.612500000000001</v>
      </c>
      <c r="O113" s="17">
        <v>15849.8</v>
      </c>
      <c r="P113" s="17">
        <v>444.7</v>
      </c>
      <c r="Q113" s="17">
        <v>-6.5</v>
      </c>
      <c r="R113" s="17">
        <v>11125.75</v>
      </c>
      <c r="S113" s="17">
        <v>7.6529999999999996</v>
      </c>
      <c r="T113" s="17">
        <v>-19.625</v>
      </c>
      <c r="U113" s="17">
        <v>-3.7499999999999999E-2</v>
      </c>
      <c r="V113" s="17">
        <v>-2.25</v>
      </c>
      <c r="W113" s="17">
        <v>9362.4894000000004</v>
      </c>
      <c r="X113" s="17">
        <v>9612</v>
      </c>
      <c r="Y113" s="17">
        <v>15.27</v>
      </c>
      <c r="Z113" s="17">
        <v>-72.375</v>
      </c>
    </row>
    <row r="114" spans="1:26" x14ac:dyDescent="0.2">
      <c r="A114" s="27">
        <v>45456</v>
      </c>
      <c r="B114" s="17">
        <v>178.73500000000001</v>
      </c>
      <c r="C114" s="14">
        <v>0.3</v>
      </c>
      <c r="D114" s="17">
        <v>-195</v>
      </c>
      <c r="E114" s="17">
        <v>24</v>
      </c>
      <c r="F114" s="17">
        <v>-7</v>
      </c>
      <c r="G114" s="17">
        <v>38.22</v>
      </c>
      <c r="H114" s="17">
        <v>11</v>
      </c>
      <c r="I114" s="17">
        <v>-57.25</v>
      </c>
      <c r="J114" s="17">
        <v>922</v>
      </c>
      <c r="K114" s="17">
        <v>-9.5</v>
      </c>
      <c r="L114" s="17">
        <v>4.9200000000000001E-2</v>
      </c>
      <c r="M114" s="17">
        <v>13</v>
      </c>
      <c r="N114" s="17">
        <v>14.5</v>
      </c>
      <c r="O114" s="17">
        <v>17311.3</v>
      </c>
      <c r="P114" s="17">
        <v>426.2</v>
      </c>
      <c r="Q114" s="17">
        <v>-9.5</v>
      </c>
      <c r="R114" s="17">
        <v>11011.074000000001</v>
      </c>
      <c r="S114" s="17">
        <v>7.2450000000000001</v>
      </c>
      <c r="T114" s="17">
        <v>-18.399999999999999</v>
      </c>
      <c r="U114" s="17">
        <v>-5.2499999999999998E-2</v>
      </c>
      <c r="V114" s="17">
        <v>-2.2200000000000002</v>
      </c>
      <c r="W114" s="17">
        <v>9362.4894000000004</v>
      </c>
      <c r="X114" s="17">
        <v>5550</v>
      </c>
      <c r="Y114" s="17">
        <v>15.074999999999999</v>
      </c>
      <c r="Z114" s="17">
        <v>-71.739000000000004</v>
      </c>
    </row>
    <row r="115" spans="1:26" x14ac:dyDescent="0.2">
      <c r="A115" s="27">
        <v>45455</v>
      </c>
      <c r="B115" s="17">
        <v>158.69300000000001</v>
      </c>
      <c r="C115" s="14">
        <v>0.307</v>
      </c>
      <c r="D115" s="17">
        <v>-191.47800000000001</v>
      </c>
      <c r="E115" s="17">
        <v>20.5</v>
      </c>
      <c r="F115" s="17">
        <v>-6.75</v>
      </c>
      <c r="G115" s="17">
        <v>40.520000000000003</v>
      </c>
      <c r="H115" s="17">
        <v>11</v>
      </c>
      <c r="I115" s="17">
        <v>-48.244999999999997</v>
      </c>
      <c r="J115" s="17">
        <v>1023.105</v>
      </c>
      <c r="K115" s="17">
        <v>-3.5</v>
      </c>
      <c r="L115" s="17">
        <v>4.5499999999999999E-2</v>
      </c>
      <c r="M115" s="17">
        <v>13.46</v>
      </c>
      <c r="N115" s="17">
        <v>15.73413</v>
      </c>
      <c r="O115" s="17">
        <v>13678.8</v>
      </c>
      <c r="P115" s="17">
        <v>440.5</v>
      </c>
      <c r="Q115" s="17">
        <v>-9.5</v>
      </c>
      <c r="R115" s="17">
        <v>11343.939</v>
      </c>
      <c r="S115" s="17">
        <v>7.2750000000000004</v>
      </c>
      <c r="T115" s="17">
        <v>-19.303000000000001</v>
      </c>
      <c r="U115" s="17">
        <v>-7.4999999999999997E-2</v>
      </c>
      <c r="V115" s="17">
        <v>-2.2850000000000001</v>
      </c>
      <c r="W115" s="17">
        <v>9362.4894000000004</v>
      </c>
      <c r="X115" s="17">
        <v>5850</v>
      </c>
      <c r="Y115" s="17">
        <v>15.597</v>
      </c>
      <c r="Z115" s="17">
        <v>-76.454999999999998</v>
      </c>
    </row>
    <row r="116" spans="1:26" x14ac:dyDescent="0.2">
      <c r="A116" s="27">
        <v>45454</v>
      </c>
      <c r="B116" s="17">
        <v>164.315</v>
      </c>
      <c r="C116" s="14">
        <v>0.36799999999999999</v>
      </c>
      <c r="D116" s="17">
        <v>-189.50800000000001</v>
      </c>
      <c r="E116" s="17">
        <v>20.3</v>
      </c>
      <c r="F116" s="17">
        <v>-6.75</v>
      </c>
      <c r="G116" s="17">
        <v>41.104999999999997</v>
      </c>
      <c r="H116" s="17">
        <v>15</v>
      </c>
      <c r="I116" s="17">
        <v>-57.25</v>
      </c>
      <c r="J116" s="17">
        <v>997.96500000000003</v>
      </c>
      <c r="K116" s="17">
        <v>-5</v>
      </c>
      <c r="L116" s="17">
        <v>6.2799999999999995E-2</v>
      </c>
      <c r="M116" s="17">
        <v>14</v>
      </c>
      <c r="N116" s="17">
        <v>16.134450000000001</v>
      </c>
      <c r="O116" s="17">
        <v>13723</v>
      </c>
      <c r="P116" s="17">
        <v>463.2</v>
      </c>
      <c r="Q116" s="17">
        <v>-6.1230000000000002</v>
      </c>
      <c r="R116" s="17">
        <v>10266.5</v>
      </c>
      <c r="S116" s="17">
        <v>7.609</v>
      </c>
      <c r="T116" s="17">
        <v>-20.12</v>
      </c>
      <c r="U116" s="17">
        <v>-4.4900000000000002E-2</v>
      </c>
      <c r="V116" s="17">
        <v>-2.3479999999999999</v>
      </c>
      <c r="W116" s="17">
        <v>9362.4894000000004</v>
      </c>
      <c r="X116" s="17">
        <v>4105.5</v>
      </c>
      <c r="Y116" s="17">
        <v>16.012</v>
      </c>
      <c r="Z116" s="17">
        <v>-79.11</v>
      </c>
    </row>
    <row r="117" spans="1:26" x14ac:dyDescent="0.2">
      <c r="A117" s="27">
        <v>45453</v>
      </c>
      <c r="B117" s="17">
        <v>182.96100000000001</v>
      </c>
      <c r="C117" s="14">
        <v>0.55000000000000004</v>
      </c>
      <c r="D117" s="17">
        <v>-184.23</v>
      </c>
      <c r="E117" s="17">
        <v>22</v>
      </c>
      <c r="F117" s="17">
        <v>-6.375</v>
      </c>
      <c r="G117" s="17">
        <v>38.625</v>
      </c>
      <c r="H117" s="17">
        <v>15</v>
      </c>
      <c r="I117" s="17">
        <v>-73.745000000000005</v>
      </c>
      <c r="J117" s="17">
        <v>905.68499999999995</v>
      </c>
      <c r="K117" s="17">
        <v>0.5</v>
      </c>
      <c r="L117" s="17">
        <v>7.17E-2</v>
      </c>
      <c r="M117" s="17">
        <v>13</v>
      </c>
      <c r="N117" s="17">
        <v>14.6568</v>
      </c>
      <c r="O117" s="17">
        <v>12819</v>
      </c>
      <c r="P117" s="17">
        <v>441.5</v>
      </c>
      <c r="Q117" s="17">
        <v>-5.9880000000000004</v>
      </c>
      <c r="R117" s="17">
        <v>10176.934999999999</v>
      </c>
      <c r="S117" s="17">
        <v>7.2880000000000003</v>
      </c>
      <c r="T117" s="17">
        <v>-19.175000000000001</v>
      </c>
      <c r="U117" s="17">
        <v>-2.4899999999999999E-2</v>
      </c>
      <c r="V117" s="17">
        <v>-2.2149999999999999</v>
      </c>
      <c r="W117" s="17">
        <v>9362.4894000000004</v>
      </c>
      <c r="X117" s="17">
        <v>5500</v>
      </c>
      <c r="Y117" s="17">
        <v>15.018000000000001</v>
      </c>
      <c r="Z117" s="17">
        <v>-71.875</v>
      </c>
    </row>
    <row r="118" spans="1:26" x14ac:dyDescent="0.2">
      <c r="A118" s="27">
        <v>45450</v>
      </c>
      <c r="B118" s="17">
        <v>164.904</v>
      </c>
      <c r="C118" s="14">
        <v>0.56000000000000005</v>
      </c>
      <c r="D118" s="17">
        <v>-185.30799999999999</v>
      </c>
      <c r="E118" s="17">
        <v>22</v>
      </c>
      <c r="F118" s="17">
        <v>-6.5</v>
      </c>
      <c r="G118" s="17">
        <v>37.984999999999999</v>
      </c>
      <c r="H118" s="17">
        <v>11</v>
      </c>
      <c r="I118" s="17">
        <v>-58.744999999999997</v>
      </c>
      <c r="J118" s="17">
        <v>879</v>
      </c>
      <c r="K118" s="17">
        <v>0</v>
      </c>
      <c r="L118" s="17">
        <v>4.2000000000000003E-2</v>
      </c>
      <c r="M118" s="17">
        <v>12.25</v>
      </c>
      <c r="N118" s="17">
        <v>16.030080000000002</v>
      </c>
      <c r="O118" s="17">
        <v>12128.8</v>
      </c>
      <c r="P118" s="17">
        <v>447.2</v>
      </c>
      <c r="Q118" s="17">
        <v>-4.2</v>
      </c>
      <c r="R118" s="17">
        <v>9894.5450000000001</v>
      </c>
      <c r="S118" s="17">
        <v>6.98</v>
      </c>
      <c r="T118" s="17">
        <v>-18.501999999999999</v>
      </c>
      <c r="U118" s="17">
        <v>-3.5000000000000003E-2</v>
      </c>
      <c r="V118" s="17">
        <v>-2.2029999999999998</v>
      </c>
      <c r="W118" s="17">
        <v>9362.4894000000004</v>
      </c>
      <c r="X118" s="17">
        <v>4017</v>
      </c>
      <c r="Y118" s="17">
        <v>14.955</v>
      </c>
      <c r="Z118" s="17">
        <v>-71.631</v>
      </c>
    </row>
    <row r="119" spans="1:26" x14ac:dyDescent="0.2">
      <c r="A119" s="27">
        <v>45449</v>
      </c>
      <c r="B119" s="17">
        <v>163.18199999999999</v>
      </c>
      <c r="C119" s="14">
        <v>0.40799999999999997</v>
      </c>
      <c r="D119" s="17">
        <v>-183.85300000000001</v>
      </c>
      <c r="E119" s="17">
        <v>21.75</v>
      </c>
      <c r="F119" s="17">
        <v>-6.5</v>
      </c>
      <c r="G119" s="17">
        <v>38.755000000000003</v>
      </c>
      <c r="H119" s="17">
        <v>12</v>
      </c>
      <c r="I119" s="17">
        <v>-48.24</v>
      </c>
      <c r="J119" s="17">
        <v>859.54</v>
      </c>
      <c r="K119" s="17">
        <v>0.3</v>
      </c>
      <c r="L119" s="17">
        <v>5.96E-2</v>
      </c>
      <c r="M119" s="17">
        <v>12.1</v>
      </c>
      <c r="N119" s="17">
        <v>17.7925</v>
      </c>
      <c r="O119" s="17">
        <v>10560.5</v>
      </c>
      <c r="P119" s="17">
        <v>445.9</v>
      </c>
      <c r="Q119" s="17">
        <v>-6.21</v>
      </c>
      <c r="R119" s="17">
        <v>10085.968999999999</v>
      </c>
      <c r="S119" s="17">
        <v>6.9749999999999996</v>
      </c>
      <c r="T119" s="17">
        <v>-18.54</v>
      </c>
      <c r="U119" s="17">
        <v>-4.4900000000000002E-2</v>
      </c>
      <c r="V119" s="17">
        <v>-2.1680000000000001</v>
      </c>
      <c r="W119" s="17">
        <v>9362.4894000000004</v>
      </c>
      <c r="X119" s="17">
        <v>5950</v>
      </c>
      <c r="Y119" s="17">
        <v>14.917999999999999</v>
      </c>
      <c r="Z119" s="17">
        <v>-71.06</v>
      </c>
    </row>
    <row r="120" spans="1:26" x14ac:dyDescent="0.2">
      <c r="A120" s="27">
        <v>45448</v>
      </c>
      <c r="B120" s="17">
        <v>143.095</v>
      </c>
      <c r="C120" s="14">
        <v>0.41</v>
      </c>
      <c r="D120" s="17">
        <v>-172.10300000000001</v>
      </c>
      <c r="E120" s="17">
        <v>18</v>
      </c>
      <c r="F120" s="17">
        <v>-6.25</v>
      </c>
      <c r="G120" s="17">
        <v>41.524999999999999</v>
      </c>
      <c r="H120" s="17">
        <v>13</v>
      </c>
      <c r="I120" s="17">
        <v>-52.25</v>
      </c>
      <c r="J120" s="17">
        <v>869</v>
      </c>
      <c r="K120" s="17">
        <v>0</v>
      </c>
      <c r="L120" s="17">
        <v>7.85E-2</v>
      </c>
      <c r="M120" s="17">
        <v>12.715</v>
      </c>
      <c r="N120" s="17">
        <v>17.92023</v>
      </c>
      <c r="O120" s="17">
        <v>10590.8</v>
      </c>
      <c r="P120" s="17">
        <v>462.7</v>
      </c>
      <c r="Q120" s="17">
        <v>-6.1130000000000004</v>
      </c>
      <c r="R120" s="17">
        <v>10404.050999999999</v>
      </c>
      <c r="S120" s="17">
        <v>8.0649999999999995</v>
      </c>
      <c r="T120" s="17">
        <v>-18.855</v>
      </c>
      <c r="U120" s="17">
        <v>-4.5900000000000003E-2</v>
      </c>
      <c r="V120" s="17">
        <v>-2.1930000000000001</v>
      </c>
      <c r="W120" s="17">
        <v>9362.4894000000004</v>
      </c>
      <c r="X120" s="17">
        <v>5405.5</v>
      </c>
      <c r="Y120" s="17">
        <v>15.16</v>
      </c>
      <c r="Z120" s="17">
        <v>-73.709999999999994</v>
      </c>
    </row>
    <row r="121" spans="1:26" x14ac:dyDescent="0.2">
      <c r="A121" s="27">
        <v>45447</v>
      </c>
      <c r="B121" s="17">
        <v>153.655</v>
      </c>
      <c r="C121" s="14">
        <v>0.36199999999999999</v>
      </c>
      <c r="D121" s="17">
        <v>-190.66</v>
      </c>
      <c r="E121" s="17">
        <v>18.25</v>
      </c>
      <c r="F121" s="17">
        <v>-6.375</v>
      </c>
      <c r="G121" s="17">
        <v>42.576999999999998</v>
      </c>
      <c r="H121" s="17">
        <v>12</v>
      </c>
      <c r="I121" s="17">
        <v>-57.994999999999997</v>
      </c>
      <c r="J121" s="17">
        <v>915.23</v>
      </c>
      <c r="K121" s="17">
        <v>2</v>
      </c>
      <c r="L121" s="17">
        <v>5.0200000000000002E-2</v>
      </c>
      <c r="M121" s="17">
        <v>13</v>
      </c>
      <c r="N121" s="17">
        <v>20.974049999999998</v>
      </c>
      <c r="O121" s="17">
        <v>9485</v>
      </c>
      <c r="P121" s="17">
        <v>472.6</v>
      </c>
      <c r="Q121" s="17">
        <v>-6.6879999999999997</v>
      </c>
      <c r="R121" s="17">
        <v>10007.050999999999</v>
      </c>
      <c r="S121" s="17">
        <v>8</v>
      </c>
      <c r="T121" s="17">
        <v>-19.21</v>
      </c>
      <c r="U121" s="17">
        <v>-1.4999999999999999E-2</v>
      </c>
      <c r="V121" s="17">
        <v>-2.1800000000000002</v>
      </c>
      <c r="W121" s="17">
        <v>9362.4894000000004</v>
      </c>
      <c r="X121" s="17">
        <v>7700</v>
      </c>
      <c r="Y121" s="17">
        <v>15.645</v>
      </c>
      <c r="Z121" s="17">
        <v>-75.466999999999999</v>
      </c>
    </row>
    <row r="122" spans="1:26" x14ac:dyDescent="0.2">
      <c r="A122" s="27">
        <v>45446</v>
      </c>
      <c r="B122" s="17">
        <v>151.55500000000001</v>
      </c>
      <c r="C122" s="14">
        <v>0.35</v>
      </c>
      <c r="D122" s="17">
        <v>-195.47800000000001</v>
      </c>
      <c r="E122" s="17">
        <v>20.5</v>
      </c>
      <c r="F122" s="17">
        <v>-6.65</v>
      </c>
      <c r="G122" s="17">
        <v>39.795000000000002</v>
      </c>
      <c r="H122" s="17">
        <v>11</v>
      </c>
      <c r="I122" s="17">
        <v>-51.25</v>
      </c>
      <c r="J122" s="17">
        <v>843.23500000000001</v>
      </c>
      <c r="K122" s="17">
        <v>-5</v>
      </c>
      <c r="L122" s="17">
        <v>3.9899999999999998E-2</v>
      </c>
      <c r="M122" s="17">
        <v>13.2</v>
      </c>
      <c r="N122" s="17">
        <v>19.46725</v>
      </c>
      <c r="O122" s="17">
        <v>9779.2999999999993</v>
      </c>
      <c r="P122" s="17">
        <v>457.5</v>
      </c>
      <c r="Q122" s="17">
        <v>-3.5</v>
      </c>
      <c r="R122" s="17">
        <v>8784.9699999999993</v>
      </c>
      <c r="S122" s="17">
        <v>6.68</v>
      </c>
      <c r="T122" s="17">
        <v>-18.64</v>
      </c>
      <c r="U122" s="17">
        <v>0.01</v>
      </c>
      <c r="V122" s="17">
        <v>-2.105</v>
      </c>
      <c r="W122" s="17">
        <v>9362.4894000000004</v>
      </c>
      <c r="X122" s="17">
        <v>3200</v>
      </c>
      <c r="Y122" s="17">
        <v>14.493</v>
      </c>
      <c r="Z122" s="17">
        <v>-71.096999999999994</v>
      </c>
    </row>
    <row r="123" spans="1:26" x14ac:dyDescent="0.2">
      <c r="A123" s="27">
        <v>45443</v>
      </c>
      <c r="B123" s="17">
        <v>169.76499999999999</v>
      </c>
      <c r="C123" s="14">
        <v>0.53</v>
      </c>
      <c r="D123" s="17">
        <v>-179.63499999999999</v>
      </c>
      <c r="E123" s="17">
        <v>20.6</v>
      </c>
      <c r="F123" s="17">
        <v>-6.5</v>
      </c>
      <c r="G123" s="17">
        <v>41.5</v>
      </c>
      <c r="H123" s="17">
        <v>12.95</v>
      </c>
      <c r="I123" s="17">
        <v>-53.125</v>
      </c>
      <c r="J123" s="17">
        <v>833.48</v>
      </c>
      <c r="K123" s="17">
        <v>-10</v>
      </c>
      <c r="L123" s="17">
        <v>3.9699999999999999E-2</v>
      </c>
      <c r="M123" s="17">
        <v>14.3</v>
      </c>
      <c r="N123" s="17">
        <v>19.570150000000002</v>
      </c>
      <c r="O123" s="17">
        <v>10090</v>
      </c>
      <c r="P123" s="17">
        <v>478.9</v>
      </c>
      <c r="Q123" s="17">
        <v>-4.25</v>
      </c>
      <c r="R123" s="17">
        <v>8877</v>
      </c>
      <c r="S123" s="17">
        <v>7.8630000000000004</v>
      </c>
      <c r="T123" s="17">
        <v>-20.059999999999999</v>
      </c>
      <c r="U123" s="17">
        <v>1.4E-2</v>
      </c>
      <c r="V123" s="17">
        <v>-2.2250000000000001</v>
      </c>
      <c r="W123" s="17">
        <v>9362.4894000000004</v>
      </c>
      <c r="X123" s="17">
        <v>5552</v>
      </c>
      <c r="Y123" s="17">
        <v>14.82</v>
      </c>
      <c r="Z123" s="17">
        <v>-73.986000000000004</v>
      </c>
    </row>
    <row r="124" spans="1:26" x14ac:dyDescent="0.2">
      <c r="A124" s="27">
        <v>45442</v>
      </c>
      <c r="B124" s="17">
        <v>164.429</v>
      </c>
      <c r="C124" s="14">
        <v>0.47</v>
      </c>
      <c r="D124" s="17">
        <v>-183.79300000000001</v>
      </c>
      <c r="E124" s="17">
        <v>21.5</v>
      </c>
      <c r="F124" s="17">
        <v>-5.6</v>
      </c>
      <c r="G124" s="17">
        <v>40.44</v>
      </c>
      <c r="H124" s="17">
        <v>12</v>
      </c>
      <c r="I124" s="17">
        <v>-50.75</v>
      </c>
      <c r="J124" s="17">
        <v>807.58500000000004</v>
      </c>
      <c r="K124" s="17">
        <v>-3.5</v>
      </c>
      <c r="L124" s="17">
        <v>4.1599999999999998E-2</v>
      </c>
      <c r="M124" s="17">
        <v>14.63</v>
      </c>
      <c r="N124" s="17">
        <v>19.755749999999999</v>
      </c>
      <c r="O124" s="17">
        <v>10482.5</v>
      </c>
      <c r="P124" s="17">
        <v>454.5</v>
      </c>
      <c r="Q124" s="17">
        <v>-5.25</v>
      </c>
      <c r="R124" s="17">
        <v>7932.8950000000004</v>
      </c>
      <c r="S124" s="17">
        <v>7.5449999999999999</v>
      </c>
      <c r="T124" s="17">
        <v>-19.896999999999998</v>
      </c>
      <c r="U124" s="17">
        <v>-2.5000000000000001E-2</v>
      </c>
      <c r="V124" s="17">
        <v>-2.2149999999999999</v>
      </c>
      <c r="W124" s="17">
        <v>9362.4894000000004</v>
      </c>
      <c r="X124" s="17">
        <v>5000</v>
      </c>
      <c r="Y124" s="17">
        <v>14.33</v>
      </c>
      <c r="Z124" s="17">
        <v>-71.484999999999999</v>
      </c>
    </row>
    <row r="125" spans="1:26" x14ac:dyDescent="0.2">
      <c r="A125" s="27">
        <v>45441</v>
      </c>
      <c r="B125" s="17">
        <v>163.50899999999999</v>
      </c>
      <c r="C125" s="14">
        <v>0.41</v>
      </c>
      <c r="D125" s="17">
        <v>-172.5</v>
      </c>
      <c r="E125" s="17">
        <v>18.5</v>
      </c>
      <c r="F125" s="17">
        <v>-4.75</v>
      </c>
      <c r="G125" s="17">
        <v>39.840000000000003</v>
      </c>
      <c r="H125" s="17">
        <v>10.938000000000001</v>
      </c>
      <c r="I125" s="17">
        <v>-71.745000000000005</v>
      </c>
      <c r="J125" s="17">
        <v>762</v>
      </c>
      <c r="K125" s="17">
        <v>-5</v>
      </c>
      <c r="L125" s="17">
        <v>3.2399999999999998E-2</v>
      </c>
      <c r="M125" s="17">
        <v>14.595000000000001</v>
      </c>
      <c r="N125" s="17">
        <v>17</v>
      </c>
      <c r="O125" s="17">
        <v>14036</v>
      </c>
      <c r="P125" s="17">
        <v>409</v>
      </c>
      <c r="Q125" s="17">
        <v>-2.25</v>
      </c>
      <c r="R125" s="17">
        <v>7582.05</v>
      </c>
      <c r="S125" s="17">
        <v>8.4</v>
      </c>
      <c r="T125" s="17">
        <v>-18.524999999999999</v>
      </c>
      <c r="U125" s="17">
        <v>-7.0000000000000001E-3</v>
      </c>
      <c r="V125" s="17">
        <v>-2.0529999999999999</v>
      </c>
      <c r="W125" s="17">
        <v>9362.4894000000004</v>
      </c>
      <c r="X125" s="17">
        <v>3715.5</v>
      </c>
      <c r="Y125" s="17">
        <v>13.33</v>
      </c>
      <c r="Z125" s="17">
        <v>-66.472999999999999</v>
      </c>
    </row>
    <row r="126" spans="1:26" x14ac:dyDescent="0.2">
      <c r="A126" s="27">
        <v>45440</v>
      </c>
      <c r="B126" s="17">
        <v>146.25200000000001</v>
      </c>
      <c r="C126" s="14">
        <v>0.35</v>
      </c>
      <c r="D126" s="17">
        <v>-182</v>
      </c>
      <c r="E126" s="17">
        <v>20</v>
      </c>
      <c r="F126" s="17">
        <v>-4.375</v>
      </c>
      <c r="G126" s="17">
        <v>41.68</v>
      </c>
      <c r="H126" s="17">
        <v>11</v>
      </c>
      <c r="I126" s="17">
        <v>-13.744999999999999</v>
      </c>
      <c r="J126" s="17">
        <v>777.5</v>
      </c>
      <c r="K126" s="17">
        <v>-4.8</v>
      </c>
      <c r="L126" s="17">
        <v>0.02</v>
      </c>
      <c r="M126" s="17">
        <v>12.16</v>
      </c>
      <c r="N126" s="17">
        <v>17.5</v>
      </c>
      <c r="O126" s="17">
        <v>14980</v>
      </c>
      <c r="P126" s="17">
        <v>404</v>
      </c>
      <c r="Q126" s="17">
        <v>-6.5069999999999997</v>
      </c>
      <c r="R126" s="17">
        <v>7419.75</v>
      </c>
      <c r="S126" s="17">
        <v>8.1050000000000004</v>
      </c>
      <c r="T126" s="17">
        <v>-18.84</v>
      </c>
      <c r="U126" s="17">
        <v>-5.0500000000000003E-2</v>
      </c>
      <c r="V126" s="17">
        <v>-2.1280000000000001</v>
      </c>
      <c r="W126" s="17">
        <v>9362.4894000000004</v>
      </c>
      <c r="X126" s="17">
        <v>3000</v>
      </c>
      <c r="Y126" s="17">
        <v>13.785</v>
      </c>
      <c r="Z126" s="17">
        <v>-68.566000000000003</v>
      </c>
    </row>
    <row r="127" spans="1:26" x14ac:dyDescent="0.2">
      <c r="A127" s="27">
        <v>45439</v>
      </c>
      <c r="B127" s="17">
        <v>147.22800000000001</v>
      </c>
      <c r="C127" s="14">
        <v>0.35</v>
      </c>
      <c r="D127" s="17">
        <v>-175.36500000000001</v>
      </c>
      <c r="E127" s="17">
        <v>23.55</v>
      </c>
      <c r="F127" s="17">
        <v>-4.3250000000000002</v>
      </c>
      <c r="G127" s="17">
        <v>45.704999999999998</v>
      </c>
      <c r="H127" s="17">
        <v>11</v>
      </c>
      <c r="I127" s="17">
        <v>-39.25</v>
      </c>
      <c r="J127" s="17">
        <v>797.5</v>
      </c>
      <c r="K127" s="17">
        <v>0.2</v>
      </c>
      <c r="L127" s="17">
        <v>0.02</v>
      </c>
      <c r="M127" s="17">
        <v>12.6</v>
      </c>
      <c r="N127" s="17">
        <v>19.34545</v>
      </c>
      <c r="O127" s="17">
        <v>14461</v>
      </c>
      <c r="P127" s="17">
        <v>415.7</v>
      </c>
      <c r="Q127" s="17">
        <v>-6.0350000000000001</v>
      </c>
      <c r="R127" s="17">
        <v>8636.77</v>
      </c>
      <c r="S127" s="17">
        <v>8.5</v>
      </c>
      <c r="T127" s="17">
        <v>-19.29</v>
      </c>
      <c r="U127" s="17">
        <v>-5.0500000000000003E-2</v>
      </c>
      <c r="V127" s="17">
        <v>-2.2050000000000001</v>
      </c>
      <c r="W127" s="17">
        <v>9362.4894000000004</v>
      </c>
      <c r="X127" s="17">
        <v>3809.5</v>
      </c>
      <c r="Y127" s="17">
        <v>14.183</v>
      </c>
      <c r="Z127" s="17">
        <v>-70.72</v>
      </c>
    </row>
    <row r="128" spans="1:26" x14ac:dyDescent="0.2">
      <c r="A128" s="27">
        <v>45436</v>
      </c>
      <c r="B128" s="17">
        <v>145.86099999999999</v>
      </c>
      <c r="C128" s="14">
        <v>0.33</v>
      </c>
      <c r="D128" s="17">
        <v>-186.495</v>
      </c>
      <c r="E128" s="17">
        <v>23.5</v>
      </c>
      <c r="F128" s="17">
        <v>-4.3849999999999998</v>
      </c>
      <c r="G128" s="17">
        <v>47.35</v>
      </c>
      <c r="H128" s="17">
        <v>12</v>
      </c>
      <c r="I128" s="17">
        <v>-44.744999999999997</v>
      </c>
      <c r="J128" s="17">
        <v>797.92</v>
      </c>
      <c r="K128" s="17">
        <v>0.3</v>
      </c>
      <c r="L128" s="17">
        <v>1.8499999999999999E-2</v>
      </c>
      <c r="M128" s="17">
        <v>12.925000000000001</v>
      </c>
      <c r="N128" s="17">
        <v>20.20693</v>
      </c>
      <c r="O128" s="17">
        <v>14945.8</v>
      </c>
      <c r="P128" s="17">
        <v>447.5</v>
      </c>
      <c r="Q128" s="17">
        <v>-4.5</v>
      </c>
      <c r="R128" s="17">
        <v>8646.01</v>
      </c>
      <c r="S128" s="17">
        <v>7.95</v>
      </c>
      <c r="T128" s="17">
        <v>-20</v>
      </c>
      <c r="U128" s="17">
        <v>-0.04</v>
      </c>
      <c r="V128" s="17">
        <v>-2.33</v>
      </c>
      <c r="W128" s="17">
        <v>9362.4894000000004</v>
      </c>
      <c r="X128" s="17">
        <v>3085</v>
      </c>
      <c r="Y128" s="17">
        <v>14.5</v>
      </c>
      <c r="Z128" s="17">
        <v>-73.105000000000004</v>
      </c>
    </row>
    <row r="129" spans="1:26" x14ac:dyDescent="0.2">
      <c r="A129" s="27">
        <v>45435</v>
      </c>
      <c r="B129" s="17">
        <v>165.994</v>
      </c>
      <c r="C129" s="14">
        <v>0.42</v>
      </c>
      <c r="D129" s="17">
        <v>-190.44499999999999</v>
      </c>
      <c r="E129" s="17">
        <v>23.5</v>
      </c>
      <c r="F129" s="17">
        <v>-4.75</v>
      </c>
      <c r="G129" s="17">
        <v>47.44</v>
      </c>
      <c r="H129" s="17">
        <v>13</v>
      </c>
      <c r="I129" s="17">
        <v>-28.745000000000001</v>
      </c>
      <c r="J129" s="17">
        <v>826</v>
      </c>
      <c r="K129" s="17">
        <v>0</v>
      </c>
      <c r="L129" s="17">
        <v>1.4200000000000001E-2</v>
      </c>
      <c r="M129" s="17">
        <v>12.4</v>
      </c>
      <c r="N129" s="17">
        <v>20.221019999999999</v>
      </c>
      <c r="O129" s="17">
        <v>15020</v>
      </c>
      <c r="P129" s="17">
        <v>448.1</v>
      </c>
      <c r="Q129" s="17">
        <v>-3.2</v>
      </c>
      <c r="R129" s="17">
        <v>8294.3850000000002</v>
      </c>
      <c r="S129" s="17">
        <v>9.34</v>
      </c>
      <c r="T129" s="17">
        <v>-19.8</v>
      </c>
      <c r="U129" s="17">
        <v>-3.5499999999999997E-2</v>
      </c>
      <c r="V129" s="17">
        <v>-2.3250000000000002</v>
      </c>
      <c r="W129" s="17">
        <v>9362.4894000000004</v>
      </c>
      <c r="X129" s="17">
        <v>4190</v>
      </c>
      <c r="Y129" s="17">
        <v>14.435</v>
      </c>
      <c r="Z129" s="17">
        <v>-73.040000000000006</v>
      </c>
    </row>
    <row r="130" spans="1:26" x14ac:dyDescent="0.2">
      <c r="A130" s="27">
        <v>45434</v>
      </c>
      <c r="B130" s="17">
        <v>129.858</v>
      </c>
      <c r="C130" s="14">
        <v>0.45</v>
      </c>
      <c r="D130" s="17">
        <v>-178</v>
      </c>
      <c r="E130" s="17">
        <v>19.579999999999998</v>
      </c>
      <c r="F130" s="17">
        <v>-4.5999999999999996</v>
      </c>
      <c r="G130" s="17">
        <v>47.67</v>
      </c>
      <c r="H130" s="17">
        <v>11.2</v>
      </c>
      <c r="I130" s="17">
        <v>-89.754999999999995</v>
      </c>
      <c r="J130" s="17">
        <v>830.125</v>
      </c>
      <c r="K130" s="17">
        <v>-3.5</v>
      </c>
      <c r="L130" s="17">
        <v>2.23E-2</v>
      </c>
      <c r="M130" s="17">
        <v>12.287000000000001</v>
      </c>
      <c r="N130" s="17">
        <v>21.891449999999999</v>
      </c>
      <c r="O130" s="17">
        <v>13404.5</v>
      </c>
      <c r="P130" s="17">
        <v>436</v>
      </c>
      <c r="Q130" s="17">
        <v>-1.964</v>
      </c>
      <c r="R130" s="17">
        <v>9036.3909999999996</v>
      </c>
      <c r="S130" s="17">
        <v>9.3949999999999996</v>
      </c>
      <c r="T130" s="17">
        <v>-19.7</v>
      </c>
      <c r="U130" s="17">
        <v>-3.4799999999999998E-2</v>
      </c>
      <c r="V130" s="17">
        <v>-2.335</v>
      </c>
      <c r="W130" s="17">
        <v>9362.4894000000004</v>
      </c>
      <c r="X130" s="17">
        <v>5500</v>
      </c>
      <c r="Y130" s="17">
        <v>14.175000000000001</v>
      </c>
      <c r="Z130" s="17">
        <v>-72.959999999999994</v>
      </c>
    </row>
    <row r="131" spans="1:26" x14ac:dyDescent="0.2">
      <c r="A131" s="27">
        <v>45433</v>
      </c>
      <c r="B131" s="17">
        <v>143.63</v>
      </c>
      <c r="C131" s="14">
        <v>0.4</v>
      </c>
      <c r="D131" s="17">
        <v>-172</v>
      </c>
      <c r="E131" s="17">
        <v>19.5</v>
      </c>
      <c r="F131" s="17">
        <v>-4.8499999999999996</v>
      </c>
      <c r="G131" s="17">
        <v>48.48</v>
      </c>
      <c r="H131" s="17">
        <v>9.5</v>
      </c>
      <c r="I131" s="17">
        <v>-89.75</v>
      </c>
      <c r="J131" s="17">
        <v>860.07</v>
      </c>
      <c r="K131" s="17">
        <v>-5</v>
      </c>
      <c r="L131" s="17">
        <v>1.52E-2</v>
      </c>
      <c r="M131" s="17">
        <v>12.75</v>
      </c>
      <c r="N131" s="17">
        <v>22.427499999999998</v>
      </c>
      <c r="O131" s="17">
        <v>15844.5</v>
      </c>
      <c r="P131" s="17">
        <v>442</v>
      </c>
      <c r="Q131" s="17">
        <v>-5.0999999999999996</v>
      </c>
      <c r="R131" s="17">
        <v>9175.5159999999996</v>
      </c>
      <c r="S131" s="17">
        <v>7.61</v>
      </c>
      <c r="T131" s="17">
        <v>-19.555</v>
      </c>
      <c r="U131" s="17">
        <v>-4.3999999999999997E-2</v>
      </c>
      <c r="V131" s="17">
        <v>-2.3849999999999998</v>
      </c>
      <c r="W131" s="17">
        <v>9362.4894000000004</v>
      </c>
      <c r="X131" s="17">
        <v>4354</v>
      </c>
      <c r="Y131" s="17">
        <v>14.645</v>
      </c>
      <c r="Z131" s="17">
        <v>-75.010000000000005</v>
      </c>
    </row>
    <row r="132" spans="1:26" x14ac:dyDescent="0.2">
      <c r="A132" s="27">
        <v>45432</v>
      </c>
      <c r="B132" s="17">
        <v>148.40899999999999</v>
      </c>
      <c r="C132" s="14">
        <v>0.4</v>
      </c>
      <c r="D132" s="17">
        <v>-162.5</v>
      </c>
      <c r="E132" s="17">
        <v>20</v>
      </c>
      <c r="F132" s="17">
        <v>-4.95</v>
      </c>
      <c r="G132" s="17">
        <v>51.77</v>
      </c>
      <c r="H132" s="17">
        <v>9.7750000000000004</v>
      </c>
      <c r="I132" s="17">
        <v>-58.994999999999997</v>
      </c>
      <c r="J132" s="17">
        <v>886.5</v>
      </c>
      <c r="K132" s="17">
        <v>0</v>
      </c>
      <c r="L132" s="17">
        <v>0.03</v>
      </c>
      <c r="M132" s="17">
        <v>13.225</v>
      </c>
      <c r="N132" s="17">
        <v>22.174199999999999</v>
      </c>
      <c r="O132" s="17">
        <v>13240</v>
      </c>
      <c r="P132" s="17">
        <v>474.2</v>
      </c>
      <c r="Q132" s="17">
        <v>-6.05</v>
      </c>
      <c r="R132" s="17">
        <v>9384.77</v>
      </c>
      <c r="S132" s="17">
        <v>8.3000000000000007</v>
      </c>
      <c r="T132" s="17">
        <v>-20.047999999999998</v>
      </c>
      <c r="U132" s="17">
        <v>-3.49E-2</v>
      </c>
      <c r="V132" s="17">
        <v>-2.4900000000000002</v>
      </c>
      <c r="W132" s="17">
        <v>9362.4894000000004</v>
      </c>
      <c r="X132" s="17">
        <v>3936</v>
      </c>
      <c r="Y132" s="17">
        <v>15.055</v>
      </c>
      <c r="Z132" s="17">
        <v>-77.52</v>
      </c>
    </row>
    <row r="133" spans="1:26" x14ac:dyDescent="0.2">
      <c r="A133" s="27">
        <v>45429</v>
      </c>
      <c r="B133" s="17">
        <v>158.12799999999999</v>
      </c>
      <c r="C133" s="14">
        <v>0.5</v>
      </c>
      <c r="D133" s="17">
        <v>-180.5</v>
      </c>
      <c r="E133" s="17">
        <v>20.5</v>
      </c>
      <c r="F133" s="17">
        <v>-4.5</v>
      </c>
      <c r="G133" s="17">
        <v>51.835000000000001</v>
      </c>
      <c r="H133" s="17">
        <v>10.605</v>
      </c>
      <c r="I133" s="17">
        <v>-58.62</v>
      </c>
      <c r="J133" s="17">
        <v>832.61500000000001</v>
      </c>
      <c r="K133" s="17">
        <v>0.3</v>
      </c>
      <c r="L133" s="17">
        <v>0.01</v>
      </c>
      <c r="M133" s="17">
        <v>12.574999999999999</v>
      </c>
      <c r="N133" s="17">
        <v>18.5</v>
      </c>
      <c r="O133" s="17">
        <v>12357.5</v>
      </c>
      <c r="P133" s="17">
        <v>454.5</v>
      </c>
      <c r="Q133" s="17">
        <v>-6.65</v>
      </c>
      <c r="R133" s="17">
        <v>10179.625</v>
      </c>
      <c r="S133" s="17">
        <v>8.1630000000000003</v>
      </c>
      <c r="T133" s="17">
        <v>-19.84</v>
      </c>
      <c r="U133" s="17">
        <v>-3.6499999999999998E-2</v>
      </c>
      <c r="V133" s="17">
        <v>-2.238</v>
      </c>
      <c r="W133" s="17">
        <v>9362.4894000000004</v>
      </c>
      <c r="X133" s="17">
        <v>1703.5</v>
      </c>
      <c r="Y133" s="17">
        <v>13.997999999999999</v>
      </c>
      <c r="Z133" s="17">
        <v>-72.61</v>
      </c>
    </row>
    <row r="134" spans="1:26" x14ac:dyDescent="0.2">
      <c r="A134" s="27">
        <v>45428</v>
      </c>
      <c r="B134" s="17">
        <v>156.22499999999999</v>
      </c>
      <c r="C134" s="14">
        <v>0.55000000000000004</v>
      </c>
      <c r="D134" s="17">
        <v>-184</v>
      </c>
      <c r="E134" s="17">
        <v>20</v>
      </c>
      <c r="F134" s="17">
        <v>-4.55</v>
      </c>
      <c r="G134" s="17">
        <v>50</v>
      </c>
      <c r="H134" s="17">
        <v>7.5</v>
      </c>
      <c r="I134" s="17">
        <v>-36.255000000000003</v>
      </c>
      <c r="J134" s="17">
        <v>832.02</v>
      </c>
      <c r="K134" s="17">
        <v>0.3</v>
      </c>
      <c r="L134" s="17">
        <v>0.01</v>
      </c>
      <c r="M134" s="17">
        <v>12.535</v>
      </c>
      <c r="N134" s="17">
        <v>18.504919999999998</v>
      </c>
      <c r="O134" s="17">
        <v>10445</v>
      </c>
      <c r="P134" s="17">
        <v>438.7</v>
      </c>
      <c r="Q134" s="17">
        <v>-7.5</v>
      </c>
      <c r="R134" s="17">
        <v>10917.76</v>
      </c>
      <c r="S134" s="17">
        <v>8.6999999999999993</v>
      </c>
      <c r="T134" s="17">
        <v>-20</v>
      </c>
      <c r="U134" s="17">
        <v>-0.09</v>
      </c>
      <c r="V134" s="17">
        <v>-2.238</v>
      </c>
      <c r="W134" s="17">
        <v>9362.4894000000004</v>
      </c>
      <c r="X134" s="17">
        <v>1703.5</v>
      </c>
      <c r="Y134" s="17">
        <v>13.885</v>
      </c>
      <c r="Z134" s="17">
        <v>-72.45</v>
      </c>
    </row>
    <row r="135" spans="1:26" x14ac:dyDescent="0.2">
      <c r="A135" s="27">
        <v>45427</v>
      </c>
      <c r="B135" s="17">
        <v>130.315</v>
      </c>
      <c r="C135" s="14">
        <v>0.41</v>
      </c>
      <c r="D135" s="17">
        <v>-166</v>
      </c>
      <c r="E135" s="17">
        <v>17.5</v>
      </c>
      <c r="F135" s="17">
        <v>-4.8</v>
      </c>
      <c r="G135" s="17">
        <v>51.674999999999997</v>
      </c>
      <c r="H135" s="17">
        <v>1.0900000000000001</v>
      </c>
      <c r="I135" s="17">
        <v>-40.744999999999997</v>
      </c>
      <c r="J135" s="17">
        <v>832.5</v>
      </c>
      <c r="K135" s="17">
        <v>3</v>
      </c>
      <c r="L135" s="17">
        <v>2.8000000000000001E-2</v>
      </c>
      <c r="M135" s="17">
        <v>12.76</v>
      </c>
      <c r="N135" s="17">
        <v>20.112200000000001</v>
      </c>
      <c r="O135" s="17">
        <v>9996</v>
      </c>
      <c r="P135" s="17">
        <v>434.5</v>
      </c>
      <c r="Q135" s="17">
        <v>-10.7</v>
      </c>
      <c r="R135" s="17">
        <v>11108.609</v>
      </c>
      <c r="S135" s="17">
        <v>8.0990000000000002</v>
      </c>
      <c r="T135" s="17">
        <v>-20.5</v>
      </c>
      <c r="U135" s="17">
        <v>-7.1999999999999995E-2</v>
      </c>
      <c r="V135" s="17">
        <v>-2.19</v>
      </c>
      <c r="W135" s="17">
        <v>9362.4894000000004</v>
      </c>
      <c r="X135" s="17">
        <v>3000</v>
      </c>
      <c r="Y135" s="17">
        <v>13.715</v>
      </c>
      <c r="Z135" s="17">
        <v>-72.465000000000003</v>
      </c>
    </row>
    <row r="136" spans="1:26" x14ac:dyDescent="0.2">
      <c r="A136" s="27">
        <v>45426</v>
      </c>
      <c r="B136" s="17">
        <v>141.29499999999999</v>
      </c>
      <c r="C136" s="14">
        <v>0.45</v>
      </c>
      <c r="D136" s="17">
        <v>-169.995</v>
      </c>
      <c r="E136" s="17">
        <v>18.5</v>
      </c>
      <c r="F136" s="17">
        <v>-4.8</v>
      </c>
      <c r="G136" s="17">
        <v>56.204999999999998</v>
      </c>
      <c r="H136" s="17">
        <v>18</v>
      </c>
      <c r="I136" s="17">
        <v>-23.504999999999999</v>
      </c>
      <c r="J136" s="17">
        <v>867</v>
      </c>
      <c r="K136" s="17">
        <v>4</v>
      </c>
      <c r="L136" s="17">
        <v>3.9699999999999999E-2</v>
      </c>
      <c r="M136" s="17">
        <v>13.3</v>
      </c>
      <c r="N136" s="17">
        <v>19.52402</v>
      </c>
      <c r="O136" s="17">
        <v>9926.2999999999993</v>
      </c>
      <c r="P136" s="17">
        <v>440.4</v>
      </c>
      <c r="Q136" s="17">
        <v>-8.1999999999999993</v>
      </c>
      <c r="R136" s="17">
        <v>10867.029</v>
      </c>
      <c r="S136" s="17">
        <v>8.4480000000000004</v>
      </c>
      <c r="T136" s="17">
        <v>-20.9</v>
      </c>
      <c r="U136" s="17">
        <v>-3.9899999999999998E-2</v>
      </c>
      <c r="V136" s="17">
        <v>-2.1880000000000002</v>
      </c>
      <c r="W136" s="17">
        <v>9362.4894000000004</v>
      </c>
      <c r="X136" s="17">
        <v>3250</v>
      </c>
      <c r="Y136" s="17">
        <v>14.14</v>
      </c>
      <c r="Z136" s="17">
        <v>-75.495000000000005</v>
      </c>
    </row>
    <row r="137" spans="1:26" x14ac:dyDescent="0.2">
      <c r="A137" s="27">
        <v>45425</v>
      </c>
      <c r="B137" s="17">
        <v>152.30000000000001</v>
      </c>
      <c r="C137" s="14">
        <v>0.51500000000000001</v>
      </c>
      <c r="D137" s="17">
        <v>-154.52799999999999</v>
      </c>
      <c r="E137" s="17">
        <v>21.5</v>
      </c>
      <c r="F137" s="17">
        <v>-4.9000000000000004</v>
      </c>
      <c r="G137" s="17">
        <v>59.238</v>
      </c>
      <c r="H137" s="17">
        <v>14.898</v>
      </c>
      <c r="I137" s="17">
        <v>-21.245000000000001</v>
      </c>
      <c r="J137" s="17">
        <v>886.19</v>
      </c>
      <c r="K137" s="17">
        <v>5</v>
      </c>
      <c r="L137" s="17">
        <v>4.5900000000000003E-2</v>
      </c>
      <c r="M137" s="17">
        <v>12.85</v>
      </c>
      <c r="N137" s="17">
        <v>19.75</v>
      </c>
      <c r="O137" s="17">
        <v>9030.7999999999993</v>
      </c>
      <c r="P137" s="17">
        <v>451.7</v>
      </c>
      <c r="Q137" s="17">
        <v>-6.75</v>
      </c>
      <c r="R137" s="17">
        <v>8658.82</v>
      </c>
      <c r="S137" s="17">
        <v>9.1950000000000003</v>
      </c>
      <c r="T137" s="17">
        <v>-20.995000000000001</v>
      </c>
      <c r="U137" s="17">
        <v>-3.0499999999999999E-2</v>
      </c>
      <c r="V137" s="17">
        <v>-2.1930000000000001</v>
      </c>
      <c r="W137" s="17">
        <v>9362.4894000000004</v>
      </c>
      <c r="X137" s="17">
        <v>4824.5</v>
      </c>
      <c r="Y137" s="17">
        <v>14.513</v>
      </c>
      <c r="Z137" s="17">
        <v>-77.88</v>
      </c>
    </row>
    <row r="138" spans="1:26" x14ac:dyDescent="0.2">
      <c r="A138" s="27">
        <v>45422</v>
      </c>
      <c r="B138" s="17">
        <v>162.83000000000001</v>
      </c>
      <c r="C138" s="14">
        <v>0.65</v>
      </c>
      <c r="D138" s="17">
        <v>-154.5</v>
      </c>
      <c r="E138" s="17">
        <v>21.5</v>
      </c>
      <c r="F138" s="17">
        <v>-4.75</v>
      </c>
      <c r="G138" s="17">
        <v>57.774999999999999</v>
      </c>
      <c r="H138" s="17">
        <v>13</v>
      </c>
      <c r="I138" s="17">
        <v>-68.995000000000005</v>
      </c>
      <c r="J138" s="17">
        <v>831.17499999999995</v>
      </c>
      <c r="K138" s="17">
        <v>5</v>
      </c>
      <c r="L138" s="17">
        <v>3.9899999999999998E-2</v>
      </c>
      <c r="M138" s="17">
        <v>11.685</v>
      </c>
      <c r="N138" s="17">
        <v>18.25</v>
      </c>
      <c r="O138" s="17">
        <v>9056</v>
      </c>
      <c r="P138" s="17">
        <v>413</v>
      </c>
      <c r="Q138" s="17">
        <v>-5.95</v>
      </c>
      <c r="R138" s="17">
        <v>9212.9840000000004</v>
      </c>
      <c r="S138" s="17">
        <v>9</v>
      </c>
      <c r="T138" s="17">
        <v>-19.100000000000001</v>
      </c>
      <c r="U138" s="17">
        <v>-3.6900000000000002E-2</v>
      </c>
      <c r="V138" s="17">
        <v>-2.1629999999999998</v>
      </c>
      <c r="W138" s="17">
        <v>9362.4894000000004</v>
      </c>
      <c r="X138" s="17">
        <v>3620.5</v>
      </c>
      <c r="Y138" s="17">
        <v>13.46</v>
      </c>
      <c r="Z138" s="17">
        <v>-72.944999999999993</v>
      </c>
    </row>
    <row r="139" spans="1:26" x14ac:dyDescent="0.2">
      <c r="A139" s="27">
        <v>45421</v>
      </c>
      <c r="B139" s="17">
        <v>162.94999999999999</v>
      </c>
      <c r="C139" s="14">
        <v>0.6</v>
      </c>
      <c r="D139" s="17">
        <v>-153.88499999999999</v>
      </c>
      <c r="E139" s="17">
        <v>21.774999999999999</v>
      </c>
      <c r="F139" s="17">
        <v>-4.625</v>
      </c>
      <c r="G139" s="17">
        <v>57.914999999999999</v>
      </c>
      <c r="H139" s="17">
        <v>14.18</v>
      </c>
      <c r="I139" s="17">
        <v>-47.75</v>
      </c>
      <c r="J139" s="17">
        <v>827.505</v>
      </c>
      <c r="K139" s="17">
        <v>10</v>
      </c>
      <c r="L139" s="17">
        <v>3.2399999999999998E-2</v>
      </c>
      <c r="M139" s="17">
        <v>11.57</v>
      </c>
      <c r="N139" s="17">
        <v>17.8293</v>
      </c>
      <c r="O139" s="17">
        <v>9083.2999999999993</v>
      </c>
      <c r="P139" s="17">
        <v>410</v>
      </c>
      <c r="Q139" s="17">
        <v>-6.6879999999999997</v>
      </c>
      <c r="R139" s="17">
        <v>9593.51</v>
      </c>
      <c r="S139" s="17">
        <v>7.8179999999999996</v>
      </c>
      <c r="T139" s="17">
        <v>-18.75</v>
      </c>
      <c r="U139" s="17">
        <v>-2.9899999999999999E-2</v>
      </c>
      <c r="V139" s="17">
        <v>-2.2149999999999999</v>
      </c>
      <c r="W139" s="17">
        <v>9362.4894000000004</v>
      </c>
      <c r="X139" s="17">
        <v>780</v>
      </c>
      <c r="Y139" s="17">
        <v>13.45</v>
      </c>
      <c r="Z139" s="17">
        <v>-72.724000000000004</v>
      </c>
    </row>
    <row r="140" spans="1:26" x14ac:dyDescent="0.2">
      <c r="A140" s="27">
        <v>45420</v>
      </c>
      <c r="B140" s="17">
        <v>126.30500000000001</v>
      </c>
      <c r="C140" s="14">
        <v>0.65</v>
      </c>
      <c r="D140" s="17">
        <v>-132.113</v>
      </c>
      <c r="E140" s="17">
        <v>18.754999999999999</v>
      </c>
      <c r="F140" s="17">
        <v>-4.5</v>
      </c>
      <c r="G140" s="17">
        <v>60.02</v>
      </c>
      <c r="H140" s="17">
        <v>15</v>
      </c>
      <c r="I140" s="17">
        <v>-29.745000000000001</v>
      </c>
      <c r="J140" s="17">
        <v>833</v>
      </c>
      <c r="K140" s="17">
        <v>13</v>
      </c>
      <c r="L140" s="17">
        <v>4.3799999999999999E-2</v>
      </c>
      <c r="M140" s="17">
        <v>12.365</v>
      </c>
      <c r="N140" s="17">
        <v>19.25</v>
      </c>
      <c r="O140" s="17">
        <v>8930.2999999999993</v>
      </c>
      <c r="P140" s="17">
        <v>408.5</v>
      </c>
      <c r="Q140" s="17">
        <v>-4.2530000000000001</v>
      </c>
      <c r="R140" s="17">
        <v>10563.74</v>
      </c>
      <c r="S140" s="17">
        <v>8.6999999999999993</v>
      </c>
      <c r="T140" s="17">
        <v>-19.245000000000001</v>
      </c>
      <c r="U140" s="17">
        <v>-2.9000000000000001E-2</v>
      </c>
      <c r="V140" s="17">
        <v>-2.1680000000000001</v>
      </c>
      <c r="W140" s="17">
        <v>9362.4894000000004</v>
      </c>
      <c r="X140" s="17">
        <v>4000</v>
      </c>
      <c r="Y140" s="17">
        <v>13.358000000000001</v>
      </c>
      <c r="Z140" s="17">
        <v>-72.67</v>
      </c>
    </row>
    <row r="141" spans="1:26" x14ac:dyDescent="0.2">
      <c r="A141" s="27">
        <v>45419</v>
      </c>
      <c r="B141" s="17">
        <v>141.655</v>
      </c>
      <c r="C141" s="14">
        <v>0.4</v>
      </c>
      <c r="D141" s="17">
        <v>-118.718</v>
      </c>
      <c r="E141" s="17">
        <v>19.8</v>
      </c>
      <c r="F141" s="17">
        <v>-4.5</v>
      </c>
      <c r="G141" s="17">
        <v>61.71</v>
      </c>
      <c r="H141" s="17">
        <v>12</v>
      </c>
      <c r="I141" s="17">
        <v>-46.494999999999997</v>
      </c>
      <c r="J141" s="17">
        <v>853.85</v>
      </c>
      <c r="K141" s="17">
        <v>15.3</v>
      </c>
      <c r="L141" s="17">
        <v>4.3900000000000002E-2</v>
      </c>
      <c r="M141" s="17">
        <v>14.57</v>
      </c>
      <c r="N141" s="17">
        <v>21</v>
      </c>
      <c r="O141" s="17">
        <v>9488</v>
      </c>
      <c r="P141" s="17">
        <v>433</v>
      </c>
      <c r="Q141" s="17">
        <v>-6.6</v>
      </c>
      <c r="R141" s="17">
        <v>10629.258</v>
      </c>
      <c r="S141" s="17">
        <v>9.2750000000000004</v>
      </c>
      <c r="T141" s="17">
        <v>-19.399999999999999</v>
      </c>
      <c r="U141" s="17">
        <v>-0.03</v>
      </c>
      <c r="V141" s="17">
        <v>-2.1930000000000001</v>
      </c>
      <c r="W141" s="17">
        <v>9362.4894000000004</v>
      </c>
      <c r="X141" s="17">
        <v>3029.5</v>
      </c>
      <c r="Y141" s="17">
        <v>13.715</v>
      </c>
      <c r="Z141" s="17">
        <v>-74.576999999999998</v>
      </c>
    </row>
    <row r="142" spans="1:26" x14ac:dyDescent="0.2">
      <c r="A142" s="27">
        <v>45418</v>
      </c>
      <c r="B142" s="17">
        <v>147.035</v>
      </c>
      <c r="C142" s="14">
        <v>0.38</v>
      </c>
      <c r="D142" s="17">
        <v>-116.91500000000001</v>
      </c>
      <c r="E142" s="17">
        <v>20.5</v>
      </c>
      <c r="F142" s="17">
        <v>-4.37</v>
      </c>
      <c r="G142" s="17">
        <v>65.143000000000001</v>
      </c>
      <c r="H142" s="17">
        <v>6.3650000000000002</v>
      </c>
      <c r="I142" s="17">
        <v>-58.493000000000002</v>
      </c>
      <c r="J142" s="17">
        <v>881</v>
      </c>
      <c r="K142" s="17">
        <v>15.3</v>
      </c>
      <c r="L142" s="17">
        <v>3.85E-2</v>
      </c>
      <c r="M142" s="17">
        <v>15.265000000000001</v>
      </c>
      <c r="N142" s="17">
        <v>22.140609999999999</v>
      </c>
      <c r="O142" s="17">
        <v>8371.7999999999993</v>
      </c>
      <c r="P142" s="17">
        <v>475.8</v>
      </c>
      <c r="Q142" s="17">
        <v>-9.0299999999999994</v>
      </c>
      <c r="R142" s="17">
        <v>10300.5</v>
      </c>
      <c r="S142" s="17">
        <v>9.1300000000000008</v>
      </c>
      <c r="T142" s="17">
        <v>-20.18</v>
      </c>
      <c r="U142" s="17">
        <v>-4.2999999999999997E-2</v>
      </c>
      <c r="V142" s="17">
        <v>-2.3050000000000002</v>
      </c>
      <c r="W142" s="17">
        <v>9362.4894000000004</v>
      </c>
      <c r="X142" s="17">
        <v>2780</v>
      </c>
      <c r="Y142" s="17">
        <v>14.135</v>
      </c>
      <c r="Z142" s="17">
        <v>-76.53</v>
      </c>
    </row>
    <row r="143" spans="1:26" x14ac:dyDescent="0.2">
      <c r="A143" s="27">
        <v>45415</v>
      </c>
      <c r="B143" s="17">
        <v>156.857</v>
      </c>
      <c r="C143" s="14">
        <v>0.4</v>
      </c>
      <c r="D143" s="17">
        <v>-120</v>
      </c>
      <c r="E143" s="17">
        <v>21.25</v>
      </c>
      <c r="F143" s="17">
        <v>-4.2</v>
      </c>
      <c r="G143" s="17">
        <v>60.484999999999999</v>
      </c>
      <c r="H143" s="17">
        <v>0.77500000000000002</v>
      </c>
      <c r="I143" s="17">
        <v>-37.25</v>
      </c>
      <c r="J143" s="17">
        <v>831.5</v>
      </c>
      <c r="K143" s="17">
        <v>15</v>
      </c>
      <c r="L143" s="17">
        <v>3.3099999999999997E-2</v>
      </c>
      <c r="M143" s="17">
        <v>14.52</v>
      </c>
      <c r="N143" s="17">
        <v>24.59</v>
      </c>
      <c r="O143" s="17">
        <v>7971</v>
      </c>
      <c r="P143" s="17">
        <v>448.3</v>
      </c>
      <c r="Q143" s="17">
        <v>-8.8539999999999992</v>
      </c>
      <c r="R143" s="17">
        <v>10335.879999999999</v>
      </c>
      <c r="S143" s="17">
        <v>8.0679999999999996</v>
      </c>
      <c r="T143" s="17">
        <v>-19.190000000000001</v>
      </c>
      <c r="U143" s="17">
        <v>-7.0000000000000007E-2</v>
      </c>
      <c r="V143" s="17">
        <v>-2.2650000000000001</v>
      </c>
      <c r="W143" s="17">
        <v>9362.4894000000004</v>
      </c>
      <c r="X143" s="17">
        <v>3002.5</v>
      </c>
      <c r="Y143" s="17">
        <v>13.27</v>
      </c>
      <c r="Z143" s="17">
        <v>-76.05</v>
      </c>
    </row>
    <row r="144" spans="1:26" x14ac:dyDescent="0.2">
      <c r="A144" s="27">
        <v>45414</v>
      </c>
      <c r="B144" s="17">
        <v>134.41499999999999</v>
      </c>
      <c r="C144" s="14">
        <v>0.54</v>
      </c>
      <c r="D144" s="17">
        <v>-112.825</v>
      </c>
      <c r="E144" s="17">
        <v>21.5</v>
      </c>
      <c r="F144" s="17">
        <v>-4</v>
      </c>
      <c r="G144" s="17">
        <v>61.442999999999998</v>
      </c>
      <c r="H144" s="17">
        <v>16.399999999999999</v>
      </c>
      <c r="I144" s="17">
        <v>-45.87</v>
      </c>
      <c r="J144" s="17">
        <v>837.90499999999997</v>
      </c>
      <c r="K144" s="17">
        <v>15</v>
      </c>
      <c r="L144" s="17">
        <v>4.3299999999999998E-2</v>
      </c>
      <c r="M144" s="17">
        <v>14.5</v>
      </c>
      <c r="N144" s="17">
        <v>24.614999999999998</v>
      </c>
      <c r="O144" s="17">
        <v>7968.3</v>
      </c>
      <c r="P144" s="17">
        <v>456.5</v>
      </c>
      <c r="Q144" s="17">
        <v>-6</v>
      </c>
      <c r="R144" s="17">
        <v>10187.5</v>
      </c>
      <c r="S144" s="17">
        <v>8.3330000000000002</v>
      </c>
      <c r="T144" s="17">
        <v>-19.21</v>
      </c>
      <c r="U144" s="17">
        <v>-2.5000000000000001E-2</v>
      </c>
      <c r="V144" s="17">
        <v>-2.09</v>
      </c>
      <c r="W144" s="17">
        <v>9362.4894000000004</v>
      </c>
      <c r="X144" s="17">
        <v>3670.3</v>
      </c>
      <c r="Y144" s="17">
        <v>13.21</v>
      </c>
      <c r="Z144" s="17">
        <v>-76.283000000000001</v>
      </c>
    </row>
    <row r="145" spans="1:26" x14ac:dyDescent="0.2">
      <c r="A145" s="27">
        <v>45413</v>
      </c>
      <c r="B145" s="17">
        <v>139.41</v>
      </c>
      <c r="C145" s="14">
        <v>0.34</v>
      </c>
      <c r="D145" s="17">
        <v>-102.38</v>
      </c>
      <c r="E145" s="17">
        <v>19</v>
      </c>
      <c r="F145" s="17">
        <v>-1</v>
      </c>
      <c r="G145" s="17">
        <v>62.89</v>
      </c>
      <c r="H145" s="17">
        <v>19.024999999999999</v>
      </c>
      <c r="I145" s="17">
        <v>-38.255000000000003</v>
      </c>
      <c r="J145" s="17">
        <v>846.5</v>
      </c>
      <c r="K145" s="17">
        <v>15</v>
      </c>
      <c r="L145" s="17">
        <v>4.9599999999999998E-2</v>
      </c>
      <c r="M145" s="17">
        <v>14.8</v>
      </c>
      <c r="N145" s="17">
        <v>21.427250000000001</v>
      </c>
      <c r="O145" s="17">
        <v>7641</v>
      </c>
      <c r="P145" s="17">
        <v>464.6</v>
      </c>
      <c r="Q145" s="17">
        <v>-3.2850000000000001</v>
      </c>
      <c r="R145" s="17">
        <v>10523</v>
      </c>
      <c r="S145" s="17">
        <v>8.7629999999999999</v>
      </c>
      <c r="T145" s="17">
        <v>-19.8</v>
      </c>
      <c r="U145" s="17">
        <v>-1E-3</v>
      </c>
      <c r="V145" s="17">
        <v>-2.0449999999999999</v>
      </c>
      <c r="W145" s="17">
        <v>9362.4894000000004</v>
      </c>
      <c r="X145" s="17">
        <v>3500</v>
      </c>
      <c r="Y145" s="17">
        <v>13.198</v>
      </c>
      <c r="Z145" s="17">
        <v>-72.22</v>
      </c>
    </row>
    <row r="146" spans="1:26" x14ac:dyDescent="0.2">
      <c r="A146" s="27">
        <v>45412</v>
      </c>
      <c r="B146" s="17">
        <v>140.6</v>
      </c>
      <c r="C146" s="14">
        <v>0.35</v>
      </c>
      <c r="D146" s="17">
        <v>-102.62</v>
      </c>
      <c r="E146" s="17">
        <v>19</v>
      </c>
      <c r="F146" s="17">
        <v>-1</v>
      </c>
      <c r="G146" s="17">
        <v>62.92</v>
      </c>
      <c r="H146" s="17">
        <v>12.425000000000001</v>
      </c>
      <c r="I146" s="17">
        <v>-31.745000000000001</v>
      </c>
      <c r="J146" s="17">
        <v>846.5</v>
      </c>
      <c r="K146" s="17">
        <v>15</v>
      </c>
      <c r="L146" s="17">
        <v>4.9599999999999998E-2</v>
      </c>
      <c r="M146" s="17">
        <v>14.58</v>
      </c>
      <c r="N146" s="17">
        <v>21.349779999999999</v>
      </c>
      <c r="O146" s="17">
        <v>7709</v>
      </c>
      <c r="P146" s="17">
        <v>470.2</v>
      </c>
      <c r="Q146" s="17">
        <v>-3.2</v>
      </c>
      <c r="R146" s="17">
        <v>10544</v>
      </c>
      <c r="S146" s="17">
        <v>9.3829999999999991</v>
      </c>
      <c r="T146" s="17">
        <v>-19.875</v>
      </c>
      <c r="U146" s="17">
        <v>0</v>
      </c>
      <c r="V146" s="17">
        <v>-2.125</v>
      </c>
      <c r="W146" s="17">
        <v>9362.4894000000004</v>
      </c>
      <c r="X146" s="17">
        <v>3883.5</v>
      </c>
      <c r="Y146" s="17">
        <v>13.17</v>
      </c>
      <c r="Z146" s="17">
        <v>-75.825000000000003</v>
      </c>
    </row>
    <row r="147" spans="1:26" x14ac:dyDescent="0.2">
      <c r="A147" s="27">
        <v>45411</v>
      </c>
      <c r="B147" s="17">
        <v>145.345</v>
      </c>
      <c r="C147" s="14">
        <v>0.40300000000000002</v>
      </c>
      <c r="D147" s="17">
        <v>-122.5</v>
      </c>
      <c r="E147" s="17">
        <v>19.355</v>
      </c>
      <c r="F147" s="17">
        <v>0.45</v>
      </c>
      <c r="G147" s="17">
        <v>65.62</v>
      </c>
      <c r="H147" s="17">
        <v>14.763</v>
      </c>
      <c r="I147" s="17">
        <v>-12.75</v>
      </c>
      <c r="J147" s="17">
        <v>865.5</v>
      </c>
      <c r="K147" s="17">
        <v>15</v>
      </c>
      <c r="L147" s="17">
        <v>0.04</v>
      </c>
      <c r="M147" s="17">
        <v>14.76</v>
      </c>
      <c r="N147" s="17">
        <v>22.591370000000001</v>
      </c>
      <c r="O147" s="17">
        <v>7906</v>
      </c>
      <c r="P147" s="17">
        <v>476.7</v>
      </c>
      <c r="Q147" s="17">
        <v>-5.9</v>
      </c>
      <c r="R147" s="17">
        <v>10919.334999999999</v>
      </c>
      <c r="S147" s="17">
        <v>9.81</v>
      </c>
      <c r="T147" s="17">
        <v>-20.79</v>
      </c>
      <c r="U147" s="17">
        <v>-0.02</v>
      </c>
      <c r="V147" s="17">
        <v>-2.145</v>
      </c>
      <c r="W147" s="17">
        <v>9362.4894000000004</v>
      </c>
      <c r="X147" s="17">
        <v>4059</v>
      </c>
      <c r="Y147" s="17">
        <v>13.66</v>
      </c>
      <c r="Z147" s="17">
        <v>-77.795000000000002</v>
      </c>
    </row>
    <row r="148" spans="1:26" x14ac:dyDescent="0.2">
      <c r="A148" s="27">
        <v>45408</v>
      </c>
      <c r="B148" s="17">
        <v>149.065</v>
      </c>
      <c r="C148" s="14">
        <v>0.61</v>
      </c>
      <c r="D148" s="17">
        <v>-118.5</v>
      </c>
      <c r="E148" s="17">
        <v>21.5</v>
      </c>
      <c r="F148" s="17">
        <v>0.75</v>
      </c>
      <c r="G148" s="17">
        <v>64.305000000000007</v>
      </c>
      <c r="H148" s="17">
        <v>17.547999999999998</v>
      </c>
      <c r="I148" s="17">
        <v>-18.25</v>
      </c>
      <c r="J148" s="17">
        <v>846.70500000000004</v>
      </c>
      <c r="K148" s="17">
        <v>15</v>
      </c>
      <c r="L148" s="17">
        <v>4.6899999999999997E-2</v>
      </c>
      <c r="M148" s="17">
        <v>14.5</v>
      </c>
      <c r="N148" s="17">
        <v>21.396450000000002</v>
      </c>
      <c r="O148" s="17">
        <v>7899</v>
      </c>
      <c r="P148" s="17">
        <v>456.5</v>
      </c>
      <c r="Q148" s="17">
        <v>-6.8</v>
      </c>
      <c r="R148" s="17">
        <v>10931.25</v>
      </c>
      <c r="S148" s="17">
        <v>8.3729999999999993</v>
      </c>
      <c r="T148" s="17">
        <v>-19.895</v>
      </c>
      <c r="U148" s="17">
        <v>-9.9000000000000008E-3</v>
      </c>
      <c r="V148" s="17">
        <v>-2.13</v>
      </c>
      <c r="W148" s="17">
        <v>9362.4894000000004</v>
      </c>
      <c r="X148" s="17">
        <v>3541.5</v>
      </c>
      <c r="Y148" s="17">
        <v>13.31</v>
      </c>
      <c r="Z148" s="17">
        <v>-79.25</v>
      </c>
    </row>
    <row r="149" spans="1:26" x14ac:dyDescent="0.2">
      <c r="A149" s="27">
        <v>45407</v>
      </c>
      <c r="B149" s="17">
        <v>161.13300000000001</v>
      </c>
      <c r="C149" s="14">
        <v>0.65</v>
      </c>
      <c r="D149" s="17">
        <v>-105</v>
      </c>
      <c r="E149" s="17">
        <v>19.5</v>
      </c>
      <c r="F149" s="17">
        <v>1.125</v>
      </c>
      <c r="G149" s="17">
        <v>62.679000000000002</v>
      </c>
      <c r="H149" s="17">
        <v>12.335000000000001</v>
      </c>
      <c r="I149" s="17">
        <v>2.76</v>
      </c>
      <c r="J149" s="17">
        <v>828.54</v>
      </c>
      <c r="K149" s="17">
        <v>15.3</v>
      </c>
      <c r="L149" s="17">
        <v>6.7699999999999996E-2</v>
      </c>
      <c r="M149" s="17">
        <v>13.955</v>
      </c>
      <c r="N149" s="17">
        <v>20.892499999999998</v>
      </c>
      <c r="O149" s="17">
        <v>7668.5</v>
      </c>
      <c r="P149" s="17">
        <v>458.3</v>
      </c>
      <c r="Q149" s="17">
        <v>-5.6</v>
      </c>
      <c r="R149" s="17">
        <v>11742.675999999999</v>
      </c>
      <c r="S149" s="17">
        <v>8.0779999999999994</v>
      </c>
      <c r="T149" s="17">
        <v>-18.594999999999999</v>
      </c>
      <c r="U149" s="17">
        <v>-2.6499999999999999E-2</v>
      </c>
      <c r="V149" s="17">
        <v>-2.0529999999999999</v>
      </c>
      <c r="W149" s="17">
        <v>9362.4894000000004</v>
      </c>
      <c r="X149" s="17">
        <v>3967.5</v>
      </c>
      <c r="Y149" s="17">
        <v>12.86</v>
      </c>
      <c r="Z149" s="17">
        <v>-73.182000000000002</v>
      </c>
    </row>
    <row r="150" spans="1:26" x14ac:dyDescent="0.2">
      <c r="A150" s="27">
        <v>45406</v>
      </c>
      <c r="B150" s="17">
        <v>142.75</v>
      </c>
      <c r="C150" s="14">
        <v>0.74</v>
      </c>
      <c r="D150" s="17">
        <v>-85.5</v>
      </c>
      <c r="E150" s="17">
        <v>19.3</v>
      </c>
      <c r="F150" s="17">
        <v>1.5</v>
      </c>
      <c r="G150" s="17">
        <v>68.325000000000003</v>
      </c>
      <c r="H150" s="17">
        <v>15.452999999999999</v>
      </c>
      <c r="I150" s="17">
        <v>-3.2549999999999999</v>
      </c>
      <c r="J150" s="17">
        <v>882.45</v>
      </c>
      <c r="K150" s="17">
        <v>15</v>
      </c>
      <c r="L150" s="17">
        <v>5.6500000000000002E-2</v>
      </c>
      <c r="M150" s="17">
        <v>14.688000000000001</v>
      </c>
      <c r="N150" s="17">
        <v>22.5</v>
      </c>
      <c r="O150" s="17">
        <v>7860</v>
      </c>
      <c r="P150" s="17">
        <v>471</v>
      </c>
      <c r="Q150" s="17">
        <v>-5.1479999999999997</v>
      </c>
      <c r="R150" s="17">
        <v>12680.645</v>
      </c>
      <c r="S150" s="17">
        <v>8.4849999999999994</v>
      </c>
      <c r="T150" s="17">
        <v>-19.7</v>
      </c>
      <c r="U150" s="17">
        <v>-1.6E-2</v>
      </c>
      <c r="V150" s="17">
        <v>-2.2330000000000001</v>
      </c>
      <c r="W150" s="17">
        <v>9362.4894000000004</v>
      </c>
      <c r="X150" s="17">
        <v>3000</v>
      </c>
      <c r="Y150" s="17">
        <v>13.641999999999999</v>
      </c>
      <c r="Z150" s="17">
        <v>-75.64</v>
      </c>
    </row>
    <row r="151" spans="1:26" x14ac:dyDescent="0.2">
      <c r="A151" s="27">
        <v>45405</v>
      </c>
      <c r="B151" s="17">
        <v>153.077</v>
      </c>
      <c r="C151" s="14">
        <v>0.83</v>
      </c>
      <c r="D151" s="17">
        <v>-83</v>
      </c>
      <c r="E151" s="17">
        <v>20.5</v>
      </c>
      <c r="F151" s="17">
        <v>1.625</v>
      </c>
      <c r="G151" s="17">
        <v>72</v>
      </c>
      <c r="H151" s="17">
        <v>13.833</v>
      </c>
      <c r="I151" s="17">
        <v>-20.245000000000001</v>
      </c>
      <c r="J151" s="17">
        <v>905</v>
      </c>
      <c r="K151" s="17">
        <v>10.1</v>
      </c>
      <c r="L151" s="17">
        <v>4.5999999999999999E-2</v>
      </c>
      <c r="M151" s="17">
        <v>14.45</v>
      </c>
      <c r="N151" s="17">
        <v>21.5</v>
      </c>
      <c r="O151" s="17">
        <v>8046.8</v>
      </c>
      <c r="P151" s="17">
        <v>479.2</v>
      </c>
      <c r="Q151" s="17">
        <v>-5.5030000000000001</v>
      </c>
      <c r="R151" s="17">
        <v>11870.67</v>
      </c>
      <c r="S151" s="17">
        <v>8.5</v>
      </c>
      <c r="T151" s="17">
        <v>-20.399999999999999</v>
      </c>
      <c r="U151" s="17">
        <v>-2.75E-2</v>
      </c>
      <c r="V151" s="17">
        <v>-2.2170000000000001</v>
      </c>
      <c r="W151" s="17">
        <v>9362.4894000000004</v>
      </c>
      <c r="X151" s="17">
        <v>1750</v>
      </c>
      <c r="Y151" s="17">
        <v>14.079000000000001</v>
      </c>
      <c r="Z151" s="17">
        <v>-77.625</v>
      </c>
    </row>
    <row r="152" spans="1:26" x14ac:dyDescent="0.2">
      <c r="A152" s="27">
        <v>45404</v>
      </c>
      <c r="B152" s="17">
        <v>161.928</v>
      </c>
      <c r="C152" s="14">
        <v>0.8</v>
      </c>
      <c r="D152" s="17">
        <v>-52.41</v>
      </c>
      <c r="E152" s="17">
        <v>21.3</v>
      </c>
      <c r="F152" s="17">
        <v>1.875</v>
      </c>
      <c r="G152" s="17">
        <v>68</v>
      </c>
      <c r="H152" s="17">
        <v>18.867999999999999</v>
      </c>
      <c r="I152" s="17">
        <v>7.75</v>
      </c>
      <c r="J152" s="17">
        <v>846.5</v>
      </c>
      <c r="K152" s="17">
        <v>10</v>
      </c>
      <c r="L152" s="17">
        <v>6.2199999999999998E-2</v>
      </c>
      <c r="M152" s="17">
        <v>13.294</v>
      </c>
      <c r="N152" s="17">
        <v>20.28415</v>
      </c>
      <c r="O152" s="17">
        <v>9357.5</v>
      </c>
      <c r="P152" s="17">
        <v>431</v>
      </c>
      <c r="Q152" s="17">
        <v>-2.06</v>
      </c>
      <c r="R152" s="17">
        <v>11938.819</v>
      </c>
      <c r="S152" s="17">
        <v>7.6980000000000004</v>
      </c>
      <c r="T152" s="17">
        <v>-18.3</v>
      </c>
      <c r="U152" s="17">
        <v>-1.95E-2</v>
      </c>
      <c r="V152" s="17">
        <v>-2.0750000000000002</v>
      </c>
      <c r="W152" s="17">
        <v>9362.4894000000004</v>
      </c>
      <c r="X152" s="17">
        <v>5493.5</v>
      </c>
      <c r="Y152" s="17">
        <v>12.685</v>
      </c>
      <c r="Z152" s="17">
        <v>-70.375</v>
      </c>
    </row>
    <row r="153" spans="1:26" x14ac:dyDescent="0.2">
      <c r="A153" s="27">
        <v>45401</v>
      </c>
      <c r="B153" s="17">
        <v>159.04900000000001</v>
      </c>
      <c r="C153" s="14">
        <v>0.95</v>
      </c>
      <c r="D153" s="17">
        <v>-23</v>
      </c>
      <c r="E153" s="17">
        <v>24</v>
      </c>
      <c r="F153" s="17">
        <v>1.625</v>
      </c>
      <c r="G153" s="17">
        <v>67.724999999999994</v>
      </c>
      <c r="H153" s="17">
        <v>16.327999999999999</v>
      </c>
      <c r="I153" s="17">
        <v>2.5049999999999999</v>
      </c>
      <c r="J153" s="17">
        <v>852.23500000000001</v>
      </c>
      <c r="K153" s="17">
        <v>1</v>
      </c>
      <c r="L153" s="17">
        <v>6.2E-2</v>
      </c>
      <c r="M153" s="17">
        <v>13.125</v>
      </c>
      <c r="N153" s="17">
        <v>18.911529999999999</v>
      </c>
      <c r="O153" s="17">
        <v>9482.7999999999993</v>
      </c>
      <c r="P153" s="17">
        <v>419.3</v>
      </c>
      <c r="Q153" s="17">
        <v>-0.75</v>
      </c>
      <c r="R153" s="17">
        <v>12189.975</v>
      </c>
      <c r="S153" s="17">
        <v>8.1630000000000003</v>
      </c>
      <c r="T153" s="17">
        <v>-19.149999999999999</v>
      </c>
      <c r="U153" s="17">
        <v>-3.5000000000000003E-2</v>
      </c>
      <c r="V153" s="17">
        <v>-2.1379999999999999</v>
      </c>
      <c r="W153" s="17">
        <v>9362.4894000000004</v>
      </c>
      <c r="X153" s="17">
        <v>9423.5</v>
      </c>
      <c r="Y153" s="17">
        <v>12.76</v>
      </c>
      <c r="Z153" s="17">
        <v>-70.334999999999994</v>
      </c>
    </row>
    <row r="154" spans="1:26" x14ac:dyDescent="0.2">
      <c r="A154" s="27">
        <v>45400</v>
      </c>
      <c r="B154" s="17">
        <v>165.31700000000001</v>
      </c>
      <c r="C154" s="14">
        <v>0.93</v>
      </c>
      <c r="D154" s="17">
        <v>-35</v>
      </c>
      <c r="E154" s="17">
        <v>24.5</v>
      </c>
      <c r="F154" s="17">
        <v>1.75</v>
      </c>
      <c r="G154" s="17">
        <v>68.313000000000002</v>
      </c>
      <c r="H154" s="17">
        <v>16.295000000000002</v>
      </c>
      <c r="I154" s="17">
        <v>-34.494999999999997</v>
      </c>
      <c r="J154" s="17">
        <v>837.5</v>
      </c>
      <c r="K154" s="17">
        <v>10</v>
      </c>
      <c r="L154" s="17">
        <v>5.04E-2</v>
      </c>
      <c r="M154" s="17">
        <v>12.987</v>
      </c>
      <c r="N154" s="17">
        <v>19.457799999999999</v>
      </c>
      <c r="O154" s="17">
        <v>10070</v>
      </c>
      <c r="P154" s="17">
        <v>428.3</v>
      </c>
      <c r="Q154" s="17">
        <v>-2.2999999999999998</v>
      </c>
      <c r="R154" s="17">
        <v>12937.375</v>
      </c>
      <c r="S154" s="17">
        <v>9.1679999999999993</v>
      </c>
      <c r="T154" s="17">
        <v>-19.899999999999999</v>
      </c>
      <c r="U154" s="17">
        <v>-6.0499999999999998E-2</v>
      </c>
      <c r="V154" s="17">
        <v>-2.173</v>
      </c>
      <c r="W154" s="17">
        <v>9362.4894000000004</v>
      </c>
      <c r="X154" s="17">
        <v>4389.5</v>
      </c>
      <c r="Y154" s="17">
        <v>12.686</v>
      </c>
      <c r="Z154" s="17">
        <v>-70.03</v>
      </c>
    </row>
    <row r="155" spans="1:26" x14ac:dyDescent="0.2">
      <c r="A155" s="27">
        <v>45399</v>
      </c>
      <c r="B155" s="17">
        <v>133.14500000000001</v>
      </c>
      <c r="C155" s="14">
        <v>0.95</v>
      </c>
      <c r="D155" s="17">
        <v>-32.534999999999997</v>
      </c>
      <c r="E155" s="17">
        <v>22.5</v>
      </c>
      <c r="F155" s="17">
        <v>2.5</v>
      </c>
      <c r="G155" s="17">
        <v>73.5</v>
      </c>
      <c r="H155" s="17">
        <v>18.792999999999999</v>
      </c>
      <c r="I155" s="17">
        <v>-16.495000000000001</v>
      </c>
      <c r="J155" s="17">
        <v>847.45</v>
      </c>
      <c r="K155" s="17">
        <v>20</v>
      </c>
      <c r="L155" s="17">
        <v>5.7599999999999998E-2</v>
      </c>
      <c r="M155" s="17">
        <v>13.9</v>
      </c>
      <c r="N155" s="17">
        <v>20.393239999999999</v>
      </c>
      <c r="O155" s="17">
        <v>10486</v>
      </c>
      <c r="P155" s="17">
        <v>452</v>
      </c>
      <c r="Q155" s="17">
        <v>-1.075</v>
      </c>
      <c r="R155" s="17">
        <v>12975.51</v>
      </c>
      <c r="S155" s="17">
        <v>8.5</v>
      </c>
      <c r="T155" s="17">
        <v>-19.399999999999999</v>
      </c>
      <c r="U155" s="17">
        <v>-4.1500000000000002E-2</v>
      </c>
      <c r="V155" s="17">
        <v>-2.2429999999999999</v>
      </c>
      <c r="W155" s="17">
        <v>9362.4894000000004</v>
      </c>
      <c r="X155" s="17">
        <v>5985.5</v>
      </c>
      <c r="Y155" s="17">
        <v>13.135</v>
      </c>
      <c r="Z155" s="17">
        <v>-72.22</v>
      </c>
    </row>
    <row r="156" spans="1:26" x14ac:dyDescent="0.2">
      <c r="A156" s="27">
        <v>45398</v>
      </c>
      <c r="B156" s="17">
        <v>144.108</v>
      </c>
      <c r="C156" s="14">
        <v>1.06</v>
      </c>
      <c r="D156" s="17">
        <v>-21</v>
      </c>
      <c r="E156" s="17">
        <v>23.25</v>
      </c>
      <c r="F156" s="17">
        <v>3.625</v>
      </c>
      <c r="G156" s="17">
        <v>76</v>
      </c>
      <c r="H156" s="17">
        <v>32.622999999999998</v>
      </c>
      <c r="I156" s="17">
        <v>-22.745000000000001</v>
      </c>
      <c r="J156" s="17">
        <v>887.5</v>
      </c>
      <c r="K156" s="17">
        <v>16</v>
      </c>
      <c r="L156" s="17">
        <v>8.2199999999999995E-2</v>
      </c>
      <c r="M156" s="17">
        <v>13.5</v>
      </c>
      <c r="N156" s="17">
        <v>19.96396</v>
      </c>
      <c r="O156" s="17">
        <v>9587</v>
      </c>
      <c r="P156" s="17">
        <v>474.4</v>
      </c>
      <c r="Q156" s="17">
        <v>-1.6279999999999999</v>
      </c>
      <c r="R156" s="17">
        <v>12346.976000000001</v>
      </c>
      <c r="S156" s="17">
        <v>8.2739999999999991</v>
      </c>
      <c r="T156" s="17">
        <v>-21.125</v>
      </c>
      <c r="U156" s="17">
        <v>-3.5000000000000003E-2</v>
      </c>
      <c r="V156" s="17">
        <v>-2.238</v>
      </c>
      <c r="W156" s="17">
        <v>9362.4894000000004</v>
      </c>
      <c r="X156" s="17">
        <v>6537.5</v>
      </c>
      <c r="Y156" s="17">
        <v>13.654999999999999</v>
      </c>
      <c r="Z156" s="17">
        <v>-74.95</v>
      </c>
    </row>
    <row r="157" spans="1:26" x14ac:dyDescent="0.2">
      <c r="A157" s="27">
        <v>45397</v>
      </c>
      <c r="B157" s="17">
        <v>157.29599999999999</v>
      </c>
      <c r="C157" s="14">
        <v>0.92</v>
      </c>
      <c r="D157" s="17">
        <v>-35.482999999999997</v>
      </c>
      <c r="E157" s="17">
        <v>23</v>
      </c>
      <c r="F157" s="17">
        <v>3.625</v>
      </c>
      <c r="G157" s="17">
        <v>69</v>
      </c>
      <c r="H157" s="17">
        <v>24.463000000000001</v>
      </c>
      <c r="I157" s="17">
        <v>-11.244999999999999</v>
      </c>
      <c r="J157" s="17">
        <v>814.26</v>
      </c>
      <c r="K157" s="17">
        <v>19</v>
      </c>
      <c r="L157" s="17">
        <v>5.0500000000000003E-2</v>
      </c>
      <c r="M157" s="17">
        <v>10.130000000000001</v>
      </c>
      <c r="N157" s="17">
        <v>17.5</v>
      </c>
      <c r="O157" s="17">
        <v>9544.5</v>
      </c>
      <c r="P157" s="17">
        <v>446</v>
      </c>
      <c r="Q157" s="17">
        <v>-3.714</v>
      </c>
      <c r="R157" s="17">
        <v>10677.83</v>
      </c>
      <c r="S157" s="17">
        <v>7.4880000000000004</v>
      </c>
      <c r="T157" s="17">
        <v>-20.132000000000001</v>
      </c>
      <c r="U157" s="17">
        <v>-3.3000000000000002E-2</v>
      </c>
      <c r="V157" s="17">
        <v>-2.0779999999999998</v>
      </c>
      <c r="W157" s="17">
        <v>9362.4894000000004</v>
      </c>
      <c r="X157" s="17">
        <v>4500</v>
      </c>
      <c r="Y157" s="17">
        <v>12.8</v>
      </c>
      <c r="Z157" s="17">
        <v>-70.19</v>
      </c>
    </row>
    <row r="158" spans="1:26" x14ac:dyDescent="0.2">
      <c r="A158" s="27">
        <v>45394</v>
      </c>
      <c r="B158" s="17">
        <v>154.87200000000001</v>
      </c>
      <c r="C158" s="14">
        <v>0.9</v>
      </c>
      <c r="D158" s="17">
        <v>-34.92</v>
      </c>
      <c r="E158" s="17">
        <v>23.25</v>
      </c>
      <c r="F158" s="17">
        <v>3.75</v>
      </c>
      <c r="G158" s="17">
        <v>69.5</v>
      </c>
      <c r="H158" s="17">
        <v>19.725000000000001</v>
      </c>
      <c r="I158" s="17">
        <v>-3.7450000000000001</v>
      </c>
      <c r="J158" s="17">
        <v>806.52</v>
      </c>
      <c r="K158" s="17">
        <v>15</v>
      </c>
      <c r="L158" s="17">
        <v>0.05</v>
      </c>
      <c r="M158" s="17">
        <v>10.145</v>
      </c>
      <c r="N158" s="17">
        <v>16.256399999999999</v>
      </c>
      <c r="O158" s="17">
        <v>9575.7999999999993</v>
      </c>
      <c r="P158" s="17">
        <v>443.3</v>
      </c>
      <c r="Q158" s="17">
        <v>-5.508</v>
      </c>
      <c r="R158" s="17">
        <v>9905.3459999999995</v>
      </c>
      <c r="S158" s="17">
        <v>7.2</v>
      </c>
      <c r="T158" s="17">
        <v>-19.434999999999999</v>
      </c>
      <c r="U158" s="17">
        <v>-0.01</v>
      </c>
      <c r="V158" s="17">
        <v>-2.09</v>
      </c>
      <c r="W158" s="17">
        <v>9362.4894000000004</v>
      </c>
      <c r="X158" s="17">
        <v>8000</v>
      </c>
      <c r="Y158" s="17">
        <v>12.96</v>
      </c>
      <c r="Z158" s="17">
        <v>-70.072999999999993</v>
      </c>
    </row>
    <row r="159" spans="1:26" x14ac:dyDescent="0.2">
      <c r="A159" s="27">
        <v>45393</v>
      </c>
      <c r="B159" s="17">
        <v>157.001</v>
      </c>
      <c r="C159" s="14">
        <v>0.96</v>
      </c>
      <c r="D159" s="17">
        <v>-56.71</v>
      </c>
      <c r="E159" s="17">
        <v>20.125</v>
      </c>
      <c r="F159" s="17">
        <v>3.6</v>
      </c>
      <c r="G159" s="17">
        <v>69</v>
      </c>
      <c r="H159" s="17">
        <v>20.638000000000002</v>
      </c>
      <c r="I159" s="17">
        <v>-2.4950000000000001</v>
      </c>
      <c r="J159" s="17">
        <v>799.125</v>
      </c>
      <c r="K159" s="17">
        <v>20</v>
      </c>
      <c r="L159" s="17">
        <v>0.04</v>
      </c>
      <c r="M159" s="17">
        <v>9.9849999999999994</v>
      </c>
      <c r="N159" s="17">
        <v>18.5</v>
      </c>
      <c r="O159" s="17">
        <v>9890</v>
      </c>
      <c r="P159" s="17">
        <v>432.4</v>
      </c>
      <c r="Q159" s="17">
        <v>-6.2</v>
      </c>
      <c r="R159" s="17">
        <v>9886.99</v>
      </c>
      <c r="S159" s="17">
        <v>7</v>
      </c>
      <c r="T159" s="17">
        <v>-19.248000000000001</v>
      </c>
      <c r="U159" s="17">
        <v>0.01</v>
      </c>
      <c r="V159" s="17">
        <v>-2.16</v>
      </c>
      <c r="W159" s="17">
        <v>9362.4894000000004</v>
      </c>
      <c r="X159" s="17">
        <v>7278</v>
      </c>
      <c r="Y159" s="17">
        <v>12.865</v>
      </c>
      <c r="Z159" s="17">
        <v>-69.787999999999997</v>
      </c>
    </row>
    <row r="160" spans="1:26" x14ac:dyDescent="0.2">
      <c r="A160" s="27">
        <v>45392</v>
      </c>
      <c r="B160" s="17">
        <v>130.58000000000001</v>
      </c>
      <c r="C160" s="14">
        <v>0.80500000000000005</v>
      </c>
      <c r="D160" s="17">
        <v>-60</v>
      </c>
      <c r="E160" s="17">
        <v>19.055</v>
      </c>
      <c r="F160" s="17">
        <v>3.875</v>
      </c>
      <c r="G160" s="17">
        <v>70.012</v>
      </c>
      <c r="H160" s="17">
        <v>17.989999999999998</v>
      </c>
      <c r="I160" s="17">
        <v>-2.5</v>
      </c>
      <c r="J160" s="17">
        <v>818.27499999999998</v>
      </c>
      <c r="K160" s="17">
        <v>20</v>
      </c>
      <c r="L160" s="17">
        <v>4.2799999999999998E-2</v>
      </c>
      <c r="M160" s="17">
        <v>10.24</v>
      </c>
      <c r="N160" s="17">
        <v>18.421669999999999</v>
      </c>
      <c r="O160" s="17">
        <v>9990</v>
      </c>
      <c r="P160" s="17">
        <v>440.7</v>
      </c>
      <c r="Q160" s="17">
        <v>-5.5</v>
      </c>
      <c r="R160" s="17">
        <v>9879.01</v>
      </c>
      <c r="S160" s="17">
        <v>7.26</v>
      </c>
      <c r="T160" s="17">
        <v>-20.350000000000001</v>
      </c>
      <c r="U160" s="17">
        <v>-5.0000000000000001E-3</v>
      </c>
      <c r="V160" s="17">
        <v>-2.0249999999999999</v>
      </c>
      <c r="W160" s="17">
        <v>9362.4894000000004</v>
      </c>
      <c r="X160" s="17">
        <v>4589</v>
      </c>
      <c r="Y160" s="17">
        <v>13.298999999999999</v>
      </c>
      <c r="Z160" s="17">
        <v>-71.81</v>
      </c>
    </row>
    <row r="161" spans="1:26" x14ac:dyDescent="0.2">
      <c r="A161" s="27">
        <v>45391</v>
      </c>
      <c r="B161" s="17">
        <v>128.83000000000001</v>
      </c>
      <c r="C161" s="14">
        <v>0.80400000000000005</v>
      </c>
      <c r="D161" s="17">
        <v>-83.75</v>
      </c>
      <c r="E161" s="17">
        <v>19.5</v>
      </c>
      <c r="F161" s="17">
        <v>4</v>
      </c>
      <c r="G161" s="17">
        <v>71.908000000000001</v>
      </c>
      <c r="H161" s="17">
        <v>20.585000000000001</v>
      </c>
      <c r="I161" s="17">
        <v>-2.4950000000000001</v>
      </c>
      <c r="J161" s="17">
        <v>829.75</v>
      </c>
      <c r="K161" s="17">
        <v>20</v>
      </c>
      <c r="L161" s="17">
        <v>5.0599999999999999E-2</v>
      </c>
      <c r="M161" s="17">
        <v>10.904999999999999</v>
      </c>
      <c r="N161" s="17">
        <v>18.649270000000001</v>
      </c>
      <c r="O161" s="17">
        <v>9760</v>
      </c>
      <c r="P161" s="17">
        <v>457</v>
      </c>
      <c r="Q161" s="17">
        <v>-9</v>
      </c>
      <c r="R161" s="17">
        <v>9875.3130000000001</v>
      </c>
      <c r="S161" s="17">
        <v>6.25</v>
      </c>
      <c r="T161" s="17">
        <v>-20.18</v>
      </c>
      <c r="U161" s="17">
        <v>-3.7999999999999999E-2</v>
      </c>
      <c r="V161" s="17">
        <v>-2.153</v>
      </c>
      <c r="W161" s="17">
        <v>9362.4894000000004</v>
      </c>
      <c r="X161" s="17">
        <v>5500</v>
      </c>
      <c r="Y161" s="17">
        <v>13.839</v>
      </c>
      <c r="Z161" s="17">
        <v>-73.495000000000005</v>
      </c>
    </row>
    <row r="162" spans="1:26" x14ac:dyDescent="0.2">
      <c r="A162" s="27">
        <v>45390</v>
      </c>
      <c r="B162" s="17">
        <v>148.51599999999999</v>
      </c>
      <c r="C162" s="14">
        <v>0.69499999999999995</v>
      </c>
      <c r="D162" s="17">
        <v>-80.638000000000005</v>
      </c>
      <c r="E162" s="17">
        <v>20</v>
      </c>
      <c r="F162" s="17">
        <v>4.55</v>
      </c>
      <c r="G162" s="17">
        <v>69</v>
      </c>
      <c r="H162" s="17">
        <v>21</v>
      </c>
      <c r="I162" s="17">
        <v>-12</v>
      </c>
      <c r="J162" s="17">
        <v>779</v>
      </c>
      <c r="K162" s="17">
        <v>20</v>
      </c>
      <c r="L162" s="17">
        <v>6.9500000000000006E-2</v>
      </c>
      <c r="M162" s="17">
        <v>10.835000000000001</v>
      </c>
      <c r="N162" s="17">
        <v>18.52383</v>
      </c>
      <c r="O162" s="17">
        <v>9712.5</v>
      </c>
      <c r="P162" s="17">
        <v>440.8</v>
      </c>
      <c r="Q162" s="17">
        <v>-4</v>
      </c>
      <c r="R162" s="17">
        <v>9746.5159999999996</v>
      </c>
      <c r="S162" s="17">
        <v>6.49</v>
      </c>
      <c r="T162" s="17">
        <v>-20.475000000000001</v>
      </c>
      <c r="U162" s="17">
        <v>3.0000000000000001E-3</v>
      </c>
      <c r="V162" s="17">
        <v>-2.1779999999999999</v>
      </c>
      <c r="W162" s="17">
        <v>9362.4894000000004</v>
      </c>
      <c r="X162" s="17">
        <v>6713</v>
      </c>
      <c r="Y162" s="17">
        <v>12.984999999999999</v>
      </c>
      <c r="Z162" s="17">
        <v>-68.98</v>
      </c>
    </row>
    <row r="163" spans="1:26" x14ac:dyDescent="0.2">
      <c r="A163" s="27">
        <v>45387</v>
      </c>
      <c r="B163" s="17">
        <v>152.255</v>
      </c>
      <c r="C163" s="14">
        <v>0.85</v>
      </c>
      <c r="D163" s="17">
        <v>-91.594999999999999</v>
      </c>
      <c r="E163" s="17">
        <v>21</v>
      </c>
      <c r="F163" s="17">
        <v>5</v>
      </c>
      <c r="G163" s="17">
        <v>70.314999999999998</v>
      </c>
      <c r="H163" s="17">
        <v>18.12</v>
      </c>
      <c r="I163" s="17">
        <v>14.935</v>
      </c>
      <c r="J163" s="17">
        <v>782.92499999999995</v>
      </c>
      <c r="K163" s="17">
        <v>20.100000000000001</v>
      </c>
      <c r="L163" s="17">
        <v>7.0599999999999996E-2</v>
      </c>
      <c r="M163" s="17">
        <v>11.005000000000001</v>
      </c>
      <c r="N163" s="17">
        <v>18.322399999999998</v>
      </c>
      <c r="O163" s="17">
        <v>8579.5</v>
      </c>
      <c r="P163" s="17">
        <v>451.2</v>
      </c>
      <c r="Q163" s="17">
        <v>-5.8</v>
      </c>
      <c r="R163" s="17">
        <v>9849.125</v>
      </c>
      <c r="S163" s="17">
        <v>7.758</v>
      </c>
      <c r="T163" s="17">
        <v>-19.7</v>
      </c>
      <c r="U163" s="17">
        <v>-0.02</v>
      </c>
      <c r="V163" s="17">
        <v>-1.998</v>
      </c>
      <c r="W163" s="17">
        <v>9362.4894000000004</v>
      </c>
      <c r="X163" s="17">
        <v>4915.5</v>
      </c>
      <c r="Y163" s="17">
        <v>13</v>
      </c>
      <c r="Z163" s="17">
        <v>-69.075000000000003</v>
      </c>
    </row>
    <row r="164" spans="1:26" x14ac:dyDescent="0.2">
      <c r="A164" s="27">
        <v>45386</v>
      </c>
      <c r="B164" s="17">
        <v>154.72</v>
      </c>
      <c r="C164" s="14">
        <v>0.92</v>
      </c>
      <c r="D164" s="17">
        <v>-92.98</v>
      </c>
      <c r="E164" s="17">
        <v>20</v>
      </c>
      <c r="F164" s="17">
        <v>5.375</v>
      </c>
      <c r="G164" s="17">
        <v>71.5</v>
      </c>
      <c r="H164" s="17">
        <v>21.5</v>
      </c>
      <c r="I164" s="17">
        <v>-40.494999999999997</v>
      </c>
      <c r="J164" s="17">
        <v>778.8</v>
      </c>
      <c r="K164" s="17">
        <v>20</v>
      </c>
      <c r="L164" s="17">
        <v>3.85E-2</v>
      </c>
      <c r="M164" s="17">
        <v>10.68</v>
      </c>
      <c r="N164" s="17">
        <v>19.571670000000001</v>
      </c>
      <c r="O164" s="17">
        <v>9010</v>
      </c>
      <c r="P164" s="17">
        <v>455.5</v>
      </c>
      <c r="Q164" s="17">
        <v>-6.15</v>
      </c>
      <c r="R164" s="17">
        <v>10042.195</v>
      </c>
      <c r="S164" s="17">
        <v>8.3729999999999993</v>
      </c>
      <c r="T164" s="17">
        <v>-19.149999999999999</v>
      </c>
      <c r="U164" s="17">
        <v>-2.7E-2</v>
      </c>
      <c r="V164" s="17">
        <v>-1.97</v>
      </c>
      <c r="W164" s="17">
        <v>9362.4894000000004</v>
      </c>
      <c r="X164" s="17">
        <v>5818.5</v>
      </c>
      <c r="Y164" s="17">
        <v>12.9</v>
      </c>
      <c r="Z164" s="17">
        <v>-68.625</v>
      </c>
    </row>
    <row r="165" spans="1:26" x14ac:dyDescent="0.2">
      <c r="A165" s="27">
        <v>45385</v>
      </c>
      <c r="B165" s="17">
        <v>136.59</v>
      </c>
      <c r="C165" s="14">
        <v>0.95199999999999996</v>
      </c>
      <c r="D165" s="17">
        <v>-89.415000000000006</v>
      </c>
      <c r="E165" s="17">
        <v>18</v>
      </c>
      <c r="F165" s="17">
        <v>5.25</v>
      </c>
      <c r="G165" s="17">
        <v>75.844999999999999</v>
      </c>
      <c r="H165" s="17">
        <v>20.452999999999999</v>
      </c>
      <c r="I165" s="17">
        <v>-10</v>
      </c>
      <c r="J165" s="17">
        <v>788.51</v>
      </c>
      <c r="K165" s="17">
        <v>20</v>
      </c>
      <c r="L165" s="17">
        <v>3.7499999999999999E-2</v>
      </c>
      <c r="M165" s="17">
        <v>10.81</v>
      </c>
      <c r="N165" s="17">
        <v>21.182030000000001</v>
      </c>
      <c r="O165" s="17">
        <v>9771</v>
      </c>
      <c r="P165" s="17">
        <v>469.7</v>
      </c>
      <c r="Q165" s="17">
        <v>-4.95</v>
      </c>
      <c r="R165" s="17">
        <v>10747.912</v>
      </c>
      <c r="S165" s="17">
        <v>8.923</v>
      </c>
      <c r="T165" s="17">
        <v>-19.523</v>
      </c>
      <c r="U165" s="17">
        <v>-2.8000000000000001E-2</v>
      </c>
      <c r="V165" s="17">
        <v>-2.0649999999999999</v>
      </c>
      <c r="W165" s="17">
        <v>9362.4894000000004</v>
      </c>
      <c r="X165" s="17">
        <v>4325</v>
      </c>
      <c r="Y165" s="17">
        <v>13.38</v>
      </c>
      <c r="Z165" s="17">
        <v>-73.295000000000002</v>
      </c>
    </row>
    <row r="166" spans="1:26" x14ac:dyDescent="0.2">
      <c r="A166" s="27">
        <v>45384</v>
      </c>
      <c r="B166" s="17">
        <v>136.619</v>
      </c>
      <c r="C166" s="14">
        <v>0.91</v>
      </c>
      <c r="D166" s="17">
        <v>-81.647999999999996</v>
      </c>
      <c r="E166" s="17">
        <v>19</v>
      </c>
      <c r="F166" s="17">
        <v>5.5</v>
      </c>
      <c r="G166" s="17">
        <v>80</v>
      </c>
      <c r="H166" s="17">
        <v>18.437999999999999</v>
      </c>
      <c r="I166" s="17">
        <v>6.875</v>
      </c>
      <c r="J166" s="17">
        <v>827.88499999999999</v>
      </c>
      <c r="K166" s="17">
        <v>19.3</v>
      </c>
      <c r="L166" s="17">
        <v>3.3099999999999997E-2</v>
      </c>
      <c r="M166" s="17">
        <v>10.945</v>
      </c>
      <c r="N166" s="17">
        <v>23.5</v>
      </c>
      <c r="O166" s="17">
        <v>9130.5</v>
      </c>
      <c r="P166" s="17">
        <v>490</v>
      </c>
      <c r="Q166" s="17">
        <v>-4.7</v>
      </c>
      <c r="R166" s="17">
        <v>10914.375</v>
      </c>
      <c r="S166" s="17">
        <v>7.2450000000000001</v>
      </c>
      <c r="T166" s="17">
        <v>-19.824999999999999</v>
      </c>
      <c r="U166" s="17">
        <v>-9.9000000000000008E-3</v>
      </c>
      <c r="V166" s="17">
        <v>-2.145</v>
      </c>
      <c r="W166" s="17">
        <v>9362.4894000000004</v>
      </c>
      <c r="X166" s="17">
        <v>3213</v>
      </c>
      <c r="Y166" s="17">
        <v>13.83</v>
      </c>
      <c r="Z166" s="17">
        <v>-75.64</v>
      </c>
    </row>
    <row r="167" spans="1:26" x14ac:dyDescent="0.2">
      <c r="A167" s="27">
        <v>45383</v>
      </c>
      <c r="B167" s="17">
        <v>154.28</v>
      </c>
      <c r="C167" s="14">
        <v>0.95</v>
      </c>
      <c r="D167" s="17">
        <v>-65.995000000000005</v>
      </c>
      <c r="E167" s="17">
        <v>18</v>
      </c>
      <c r="F167" s="17">
        <v>5.25</v>
      </c>
      <c r="G167" s="17">
        <v>76.494</v>
      </c>
      <c r="H167" s="17">
        <v>14.08</v>
      </c>
      <c r="I167" s="17">
        <v>113.545</v>
      </c>
      <c r="J167" s="17">
        <v>782</v>
      </c>
      <c r="K167" s="17">
        <v>25</v>
      </c>
      <c r="L167" s="17">
        <v>1.21E-2</v>
      </c>
      <c r="M167" s="17">
        <v>11.045</v>
      </c>
      <c r="N167" s="17">
        <v>28.0625</v>
      </c>
      <c r="O167" s="17">
        <v>8709.2999999999993</v>
      </c>
      <c r="P167" s="17">
        <v>454.3</v>
      </c>
      <c r="Q167" s="17">
        <v>-5.4480000000000004</v>
      </c>
      <c r="R167" s="17">
        <v>11482.625</v>
      </c>
      <c r="S167" s="17">
        <v>7.21</v>
      </c>
      <c r="T167" s="17">
        <v>-18.754999999999999</v>
      </c>
      <c r="U167" s="17">
        <v>-4.8999999999999998E-3</v>
      </c>
      <c r="V167" s="17">
        <v>-2.0819999999999999</v>
      </c>
      <c r="W167" s="17">
        <v>9362.4894000000004</v>
      </c>
      <c r="X167" s="17">
        <v>2500</v>
      </c>
      <c r="Y167" s="17">
        <v>12.96</v>
      </c>
      <c r="Z167" s="17">
        <v>-78.427000000000007</v>
      </c>
    </row>
    <row r="168" spans="1:26" x14ac:dyDescent="0.2">
      <c r="A168" s="27">
        <v>45380</v>
      </c>
      <c r="B168" s="17">
        <v>152.30000000000001</v>
      </c>
      <c r="C168" s="14">
        <v>1</v>
      </c>
      <c r="D168" s="17">
        <v>-72.5</v>
      </c>
      <c r="E168" s="17">
        <v>20</v>
      </c>
      <c r="F168" s="17">
        <v>5.25</v>
      </c>
      <c r="G168" s="17">
        <v>75.944999999999993</v>
      </c>
      <c r="H168" s="17">
        <v>14.08</v>
      </c>
      <c r="I168" s="17">
        <v>-13.744999999999999</v>
      </c>
      <c r="J168" s="17">
        <v>780.94</v>
      </c>
      <c r="K168" s="17">
        <v>25</v>
      </c>
      <c r="L168" s="17">
        <v>2.1299999999999999E-2</v>
      </c>
      <c r="M168" s="17">
        <v>11.2</v>
      </c>
      <c r="N168" s="17">
        <v>26.47345</v>
      </c>
      <c r="O168" s="17">
        <v>9030</v>
      </c>
      <c r="P168" s="17">
        <v>452.7</v>
      </c>
      <c r="Q168" s="17">
        <v>-4.6749999999999998</v>
      </c>
      <c r="R168" s="17">
        <v>12074.52</v>
      </c>
      <c r="S168" s="17">
        <v>6.673</v>
      </c>
      <c r="T168" s="17">
        <v>-18.899999999999999</v>
      </c>
      <c r="U168" s="17">
        <v>-2.8400000000000002E-2</v>
      </c>
      <c r="V168" s="17">
        <v>-2.1579999999999999</v>
      </c>
      <c r="W168" s="17">
        <v>9362.4894000000004</v>
      </c>
      <c r="X168" s="17">
        <v>2500</v>
      </c>
      <c r="Y168" s="17">
        <v>13.016999999999999</v>
      </c>
      <c r="Z168" s="17">
        <v>-69.099999999999994</v>
      </c>
    </row>
    <row r="169" spans="1:26" x14ac:dyDescent="0.2">
      <c r="A169" s="27">
        <v>45379</v>
      </c>
      <c r="B169" s="17">
        <v>150.565</v>
      </c>
      <c r="C169" s="14">
        <v>1</v>
      </c>
      <c r="D169" s="17">
        <v>-79.25</v>
      </c>
      <c r="E169" s="17">
        <v>20</v>
      </c>
      <c r="F169" s="17">
        <v>5.25</v>
      </c>
      <c r="G169" s="17">
        <v>76.25</v>
      </c>
      <c r="H169" s="17">
        <v>14.08</v>
      </c>
      <c r="I169" s="17">
        <v>-67.644999999999996</v>
      </c>
      <c r="J169" s="17">
        <v>780.94</v>
      </c>
      <c r="K169" s="17">
        <v>25</v>
      </c>
      <c r="L169" s="17">
        <v>2.1299999999999999E-2</v>
      </c>
      <c r="M169" s="17">
        <v>10.404999999999999</v>
      </c>
      <c r="N169" s="17">
        <v>27.34835</v>
      </c>
      <c r="O169" s="17">
        <v>8197</v>
      </c>
      <c r="P169" s="17">
        <v>454.2</v>
      </c>
      <c r="Q169" s="17">
        <v>-4.2850000000000001</v>
      </c>
      <c r="R169" s="17">
        <v>12331</v>
      </c>
      <c r="S169" s="17">
        <v>7.4279999999999999</v>
      </c>
      <c r="T169" s="17">
        <v>-18.824999999999999</v>
      </c>
      <c r="U169" s="17">
        <v>-2.4899999999999999E-2</v>
      </c>
      <c r="V169" s="17">
        <v>-2.173</v>
      </c>
      <c r="W169" s="17">
        <v>9362.4894000000004</v>
      </c>
      <c r="X169" s="17">
        <v>2500</v>
      </c>
      <c r="Y169" s="17">
        <v>12.986000000000001</v>
      </c>
      <c r="Z169" s="17">
        <v>-69.037000000000006</v>
      </c>
    </row>
    <row r="170" spans="1:26" x14ac:dyDescent="0.2">
      <c r="A170" s="27">
        <v>45378</v>
      </c>
      <c r="B170" s="17">
        <v>159.083</v>
      </c>
      <c r="C170" s="14">
        <v>1.2</v>
      </c>
      <c r="D170" s="17">
        <v>-93.25</v>
      </c>
      <c r="E170" s="17">
        <v>20</v>
      </c>
      <c r="F170" s="17">
        <v>5.67</v>
      </c>
      <c r="G170" s="17">
        <v>76.06</v>
      </c>
      <c r="H170" s="17">
        <v>14.093</v>
      </c>
      <c r="I170" s="17">
        <v>-67.644999999999996</v>
      </c>
      <c r="J170" s="17">
        <v>778.79499999999996</v>
      </c>
      <c r="K170" s="17">
        <v>22</v>
      </c>
      <c r="L170" s="17">
        <v>2.0299999999999999E-2</v>
      </c>
      <c r="M170" s="17">
        <v>11.055</v>
      </c>
      <c r="N170" s="17">
        <v>19.5</v>
      </c>
      <c r="O170" s="17">
        <v>9457</v>
      </c>
      <c r="P170" s="17">
        <v>453.5</v>
      </c>
      <c r="Q170" s="17">
        <v>-5.5</v>
      </c>
      <c r="R170" s="17">
        <v>12158.125</v>
      </c>
      <c r="S170" s="17">
        <v>6.9729999999999999</v>
      </c>
      <c r="T170" s="17">
        <v>-18.96</v>
      </c>
      <c r="U170" s="17">
        <v>0.01</v>
      </c>
      <c r="V170" s="17">
        <v>-2.262</v>
      </c>
      <c r="W170" s="17">
        <v>9362.4894000000004</v>
      </c>
      <c r="X170" s="17">
        <v>2142</v>
      </c>
      <c r="Y170" s="17">
        <v>13.042</v>
      </c>
      <c r="Z170" s="17">
        <v>-73.984999999999999</v>
      </c>
    </row>
    <row r="171" spans="1:26" x14ac:dyDescent="0.2">
      <c r="A171" s="27">
        <v>45377</v>
      </c>
      <c r="B171" s="17">
        <v>134.637</v>
      </c>
      <c r="C171" s="14">
        <v>1.3</v>
      </c>
      <c r="D171" s="17">
        <v>-112.163</v>
      </c>
      <c r="E171" s="17">
        <v>20.5</v>
      </c>
      <c r="F171" s="17">
        <v>5.75</v>
      </c>
      <c r="G171" s="17">
        <v>83.57</v>
      </c>
      <c r="H171" s="17">
        <v>13.31</v>
      </c>
      <c r="I171" s="17">
        <v>-35.75</v>
      </c>
      <c r="J171" s="17">
        <v>813.5</v>
      </c>
      <c r="K171" s="17">
        <v>26.5</v>
      </c>
      <c r="L171" s="17">
        <v>2.8299999999999999E-2</v>
      </c>
      <c r="M171" s="17">
        <v>11.505000000000001</v>
      </c>
      <c r="N171" s="17">
        <v>20.5</v>
      </c>
      <c r="O171" s="17">
        <v>10017.5</v>
      </c>
      <c r="P171" s="17">
        <v>511.5</v>
      </c>
      <c r="Q171" s="17">
        <v>-6.5010000000000003</v>
      </c>
      <c r="R171" s="17">
        <v>12293.51</v>
      </c>
      <c r="S171" s="17">
        <v>6.5229999999999997</v>
      </c>
      <c r="T171" s="17">
        <v>-19.335000000000001</v>
      </c>
      <c r="U171" s="17">
        <v>-2.6499999999999999E-2</v>
      </c>
      <c r="V171" s="17">
        <v>-2.2330000000000001</v>
      </c>
      <c r="W171" s="17">
        <v>9362.4894000000004</v>
      </c>
      <c r="X171" s="17">
        <v>2557</v>
      </c>
      <c r="Y171" s="17">
        <v>14.414999999999999</v>
      </c>
      <c r="Z171" s="17">
        <v>-76.606999999999999</v>
      </c>
    </row>
    <row r="172" spans="1:26" x14ac:dyDescent="0.2">
      <c r="A172" s="27">
        <v>45376</v>
      </c>
      <c r="B172" s="17">
        <v>124.52</v>
      </c>
      <c r="C172" s="14">
        <v>1.3</v>
      </c>
      <c r="D172" s="17">
        <v>-113.99</v>
      </c>
      <c r="E172" s="17">
        <v>22.8</v>
      </c>
      <c r="F172" s="17">
        <v>6</v>
      </c>
      <c r="G172" s="17">
        <v>83.784999999999997</v>
      </c>
      <c r="H172" s="17">
        <v>13.103</v>
      </c>
      <c r="I172" s="17">
        <v>8.2550000000000008</v>
      </c>
      <c r="J172" s="17">
        <v>901.5</v>
      </c>
      <c r="K172" s="17">
        <v>20.5</v>
      </c>
      <c r="L172" s="17">
        <v>1.8100000000000002E-2</v>
      </c>
      <c r="M172" s="17">
        <v>11.795</v>
      </c>
      <c r="N172" s="17">
        <v>20.09233</v>
      </c>
      <c r="O172" s="17">
        <v>10437.5</v>
      </c>
      <c r="P172" s="17">
        <v>502.3</v>
      </c>
      <c r="Q172" s="17">
        <v>-4.5830000000000002</v>
      </c>
      <c r="R172" s="17">
        <v>11698.51</v>
      </c>
      <c r="S172" s="17">
        <v>7.383</v>
      </c>
      <c r="T172" s="17">
        <v>-18.734999999999999</v>
      </c>
      <c r="U172" s="17">
        <v>-3.2500000000000001E-2</v>
      </c>
      <c r="V172" s="17">
        <v>-2.2879999999999998</v>
      </c>
      <c r="W172" s="17">
        <v>9362.4894000000004</v>
      </c>
      <c r="X172" s="17">
        <v>4232</v>
      </c>
      <c r="Y172" s="17">
        <v>14.378</v>
      </c>
      <c r="Z172" s="17">
        <v>-78.753</v>
      </c>
    </row>
    <row r="173" spans="1:26" x14ac:dyDescent="0.2">
      <c r="A173" s="27">
        <v>45373</v>
      </c>
      <c r="B173" s="17">
        <v>147.24</v>
      </c>
      <c r="C173" s="14">
        <v>1.33</v>
      </c>
      <c r="D173" s="17">
        <v>-109.5</v>
      </c>
      <c r="E173" s="17">
        <v>22.8</v>
      </c>
      <c r="F173" s="17">
        <v>5.65</v>
      </c>
      <c r="G173" s="17">
        <v>81.405000000000001</v>
      </c>
      <c r="H173" s="17">
        <v>14.3</v>
      </c>
      <c r="I173" s="17">
        <v>-21.945</v>
      </c>
      <c r="J173" s="17">
        <v>826.47</v>
      </c>
      <c r="K173" s="17">
        <v>15</v>
      </c>
      <c r="L173" s="17">
        <v>1.0500000000000001E-2</v>
      </c>
      <c r="M173" s="17">
        <v>12.032999999999999</v>
      </c>
      <c r="N173" s="17">
        <v>19.97315</v>
      </c>
      <c r="O173" s="17">
        <v>10248.299999999999</v>
      </c>
      <c r="P173" s="17">
        <v>466.7</v>
      </c>
      <c r="Q173" s="17">
        <v>-2.7189999999999999</v>
      </c>
      <c r="R173" s="17">
        <v>11804.005999999999</v>
      </c>
      <c r="S173" s="17">
        <v>7.9</v>
      </c>
      <c r="T173" s="17">
        <v>-17.995000000000001</v>
      </c>
      <c r="U173" s="17">
        <v>2.5100000000000001E-2</v>
      </c>
      <c r="V173" s="17">
        <v>-2.1080000000000001</v>
      </c>
      <c r="W173" s="17">
        <v>9362.4894000000004</v>
      </c>
      <c r="X173" s="17">
        <v>3500</v>
      </c>
      <c r="Y173" s="17">
        <v>13.355</v>
      </c>
      <c r="Z173" s="17">
        <v>-71.599999999999994</v>
      </c>
    </row>
    <row r="174" spans="1:26" x14ac:dyDescent="0.2">
      <c r="A174" s="27">
        <v>45372</v>
      </c>
      <c r="B174" s="17">
        <v>142.11000000000001</v>
      </c>
      <c r="C174" s="14">
        <v>1.4</v>
      </c>
      <c r="D174" s="17">
        <v>-164.97</v>
      </c>
      <c r="E174" s="17">
        <v>22.5</v>
      </c>
      <c r="F174" s="17">
        <v>5.91</v>
      </c>
      <c r="G174" s="17">
        <v>82.84</v>
      </c>
      <c r="H174" s="17">
        <v>14.728</v>
      </c>
      <c r="I174" s="17">
        <v>-54.5</v>
      </c>
      <c r="J174" s="17">
        <v>830</v>
      </c>
      <c r="K174" s="17">
        <v>15</v>
      </c>
      <c r="L174" s="17">
        <v>5.8999999999999999E-3</v>
      </c>
      <c r="M174" s="17">
        <v>11.734999999999999</v>
      </c>
      <c r="N174" s="17">
        <v>21.104150000000001</v>
      </c>
      <c r="O174" s="17">
        <v>10399.799999999999</v>
      </c>
      <c r="P174" s="17">
        <v>468.7</v>
      </c>
      <c r="Q174" s="17">
        <v>-3.5</v>
      </c>
      <c r="R174" s="17">
        <v>11931.02</v>
      </c>
      <c r="S174" s="17">
        <v>7.6</v>
      </c>
      <c r="T174" s="17">
        <v>-18.21</v>
      </c>
      <c r="U174" s="17">
        <v>-3.9899999999999998E-2</v>
      </c>
      <c r="V174" s="17">
        <v>-2.1280000000000001</v>
      </c>
      <c r="W174" s="17">
        <v>9362.4894000000004</v>
      </c>
      <c r="X174" s="17">
        <v>6000</v>
      </c>
      <c r="Y174" s="17">
        <v>13.3</v>
      </c>
      <c r="Z174" s="17">
        <v>-71.66</v>
      </c>
    </row>
    <row r="175" spans="1:26" x14ac:dyDescent="0.2">
      <c r="A175" s="27">
        <v>45371</v>
      </c>
      <c r="B175" s="17">
        <v>106.36499999999999</v>
      </c>
      <c r="C175" s="14">
        <v>1.3</v>
      </c>
      <c r="D175" s="17">
        <v>-162.5</v>
      </c>
      <c r="E175" s="17">
        <v>20.75</v>
      </c>
      <c r="F175" s="17">
        <v>6</v>
      </c>
      <c r="G175" s="17">
        <v>83.27</v>
      </c>
      <c r="H175" s="17">
        <v>13.118</v>
      </c>
      <c r="I175" s="17">
        <v>-64.45</v>
      </c>
      <c r="J175" s="17">
        <v>838.56</v>
      </c>
      <c r="K175" s="17">
        <v>14</v>
      </c>
      <c r="L175" s="17">
        <v>0.01</v>
      </c>
      <c r="M175" s="17">
        <v>11.73</v>
      </c>
      <c r="N175" s="17">
        <v>20.5532</v>
      </c>
      <c r="O175" s="17">
        <v>10008.5</v>
      </c>
      <c r="P175" s="17">
        <v>465.9</v>
      </c>
      <c r="Q175" s="17">
        <v>-4.7039999999999997</v>
      </c>
      <c r="R175" s="17">
        <v>13826.46</v>
      </c>
      <c r="S175" s="17">
        <v>6.55</v>
      </c>
      <c r="T175" s="17">
        <v>-18.074999999999999</v>
      </c>
      <c r="U175" s="17">
        <v>-4.4999999999999998E-2</v>
      </c>
      <c r="V175" s="17">
        <v>-2.1669999999999998</v>
      </c>
      <c r="W175" s="17">
        <v>9362.4894000000004</v>
      </c>
      <c r="X175" s="17">
        <v>5988.5</v>
      </c>
      <c r="Y175" s="17">
        <v>13.435</v>
      </c>
      <c r="Z175" s="17">
        <v>-72.234999999999999</v>
      </c>
    </row>
    <row r="176" spans="1:26" x14ac:dyDescent="0.2">
      <c r="A176" s="27">
        <v>45370</v>
      </c>
      <c r="B176" s="17">
        <v>114.34699999999999</v>
      </c>
      <c r="C176" s="14">
        <v>1.2949999999999999</v>
      </c>
      <c r="D176" s="17">
        <v>-165.58</v>
      </c>
      <c r="E176" s="17">
        <v>21.5</v>
      </c>
      <c r="F176" s="17">
        <v>6</v>
      </c>
      <c r="G176" s="17">
        <v>85</v>
      </c>
      <c r="H176" s="17">
        <v>14.583</v>
      </c>
      <c r="I176" s="17">
        <v>-127.245</v>
      </c>
      <c r="J176" s="17">
        <v>862.5</v>
      </c>
      <c r="K176" s="17">
        <v>15</v>
      </c>
      <c r="L176" s="17">
        <v>4.1999999999999997E-3</v>
      </c>
      <c r="M176" s="17">
        <v>12</v>
      </c>
      <c r="N176" s="17">
        <v>20.713850000000001</v>
      </c>
      <c r="O176" s="17">
        <v>10588.5</v>
      </c>
      <c r="P176" s="17">
        <v>469.6</v>
      </c>
      <c r="Q176" s="17">
        <v>-5.3</v>
      </c>
      <c r="R176" s="17">
        <v>13883.960999999999</v>
      </c>
      <c r="S176" s="17">
        <v>7.5529999999999999</v>
      </c>
      <c r="T176" s="17">
        <v>-18.649999999999999</v>
      </c>
      <c r="U176" s="17">
        <v>-3.5000000000000003E-2</v>
      </c>
      <c r="V176" s="17">
        <v>-2.1930000000000001</v>
      </c>
      <c r="W176" s="17">
        <v>9362.4894000000004</v>
      </c>
      <c r="X176" s="17">
        <v>4993</v>
      </c>
      <c r="Y176" s="17">
        <v>14.01</v>
      </c>
      <c r="Z176" s="17">
        <v>-72.27</v>
      </c>
    </row>
    <row r="177" spans="1:26" x14ac:dyDescent="0.2">
      <c r="A177" s="27">
        <v>45369</v>
      </c>
      <c r="B177" s="17">
        <v>124.6</v>
      </c>
      <c r="C177" s="14">
        <v>1.42</v>
      </c>
      <c r="D177" s="17">
        <v>-174.608</v>
      </c>
      <c r="E177" s="17">
        <v>22</v>
      </c>
      <c r="F177" s="17">
        <v>7.165</v>
      </c>
      <c r="G177" s="17">
        <v>88.59</v>
      </c>
      <c r="H177" s="17">
        <v>14.978</v>
      </c>
      <c r="I177" s="17">
        <v>-61.75</v>
      </c>
      <c r="J177" s="17">
        <v>874.1</v>
      </c>
      <c r="K177" s="17">
        <v>15</v>
      </c>
      <c r="L177" s="17">
        <v>-6.0000000000000001E-3</v>
      </c>
      <c r="M177" s="17">
        <v>12.56</v>
      </c>
      <c r="N177" s="17">
        <v>21.554130000000001</v>
      </c>
      <c r="O177" s="17">
        <v>10284.5</v>
      </c>
      <c r="P177" s="17">
        <v>504.8</v>
      </c>
      <c r="Q177" s="17">
        <v>-6.2</v>
      </c>
      <c r="R177" s="17">
        <v>13277.25</v>
      </c>
      <c r="S177" s="17">
        <v>7.875</v>
      </c>
      <c r="T177" s="17">
        <v>-19.795000000000002</v>
      </c>
      <c r="U177" s="17">
        <v>-3.7999999999999999E-2</v>
      </c>
      <c r="V177" s="17">
        <v>-2.2559999999999998</v>
      </c>
      <c r="W177" s="17">
        <v>9362.4894000000004</v>
      </c>
      <c r="X177" s="17">
        <v>6500</v>
      </c>
      <c r="Y177" s="17">
        <v>14.47</v>
      </c>
      <c r="Z177" s="17">
        <v>-74.349999999999994</v>
      </c>
    </row>
    <row r="178" spans="1:26" x14ac:dyDescent="0.2">
      <c r="A178" s="27">
        <v>45366</v>
      </c>
      <c r="B178" s="17">
        <v>141.27799999999999</v>
      </c>
      <c r="C178" s="14">
        <v>1.4</v>
      </c>
      <c r="D178" s="17">
        <v>-161.83799999999999</v>
      </c>
      <c r="E178" s="17">
        <v>23</v>
      </c>
      <c r="F178" s="17">
        <v>5.75</v>
      </c>
      <c r="G178" s="17">
        <v>83.924999999999997</v>
      </c>
      <c r="H178" s="17">
        <v>14.978</v>
      </c>
      <c r="I178" s="17">
        <v>-91.995000000000005</v>
      </c>
      <c r="J178" s="17">
        <v>874.1</v>
      </c>
      <c r="K178" s="17">
        <v>15</v>
      </c>
      <c r="L178" s="17">
        <v>-4.4999999999999997E-3</v>
      </c>
      <c r="M178" s="17">
        <v>12.244999999999999</v>
      </c>
      <c r="N178" s="17">
        <v>21.753679999999999</v>
      </c>
      <c r="O178" s="17">
        <v>9631.5</v>
      </c>
      <c r="P178" s="17">
        <v>474.5</v>
      </c>
      <c r="Q178" s="17">
        <v>-5.0890000000000004</v>
      </c>
      <c r="R178" s="17">
        <v>13516.16</v>
      </c>
      <c r="S178" s="17">
        <v>7.2130000000000001</v>
      </c>
      <c r="T178" s="17">
        <v>-19.05</v>
      </c>
      <c r="U178" s="17">
        <v>-0.02</v>
      </c>
      <c r="V178" s="17">
        <v>-2.1480000000000001</v>
      </c>
      <c r="W178" s="17">
        <v>9362.4894000000004</v>
      </c>
      <c r="X178" s="17">
        <v>-3347</v>
      </c>
      <c r="Y178" s="17">
        <v>13.653</v>
      </c>
      <c r="Z178" s="17">
        <v>-72.096999999999994</v>
      </c>
    </row>
    <row r="179" spans="1:26" x14ac:dyDescent="0.2">
      <c r="A179" s="27">
        <v>45365</v>
      </c>
      <c r="B179" s="17">
        <v>141.96899999999999</v>
      </c>
      <c r="C179" s="14">
        <v>1.4</v>
      </c>
      <c r="D179" s="17">
        <v>-165</v>
      </c>
      <c r="E179" s="17">
        <v>22.5</v>
      </c>
      <c r="F179" s="17">
        <v>5.5</v>
      </c>
      <c r="G179" s="17">
        <v>84.644999999999996</v>
      </c>
      <c r="H179" s="17">
        <v>12.688000000000001</v>
      </c>
      <c r="I179" s="17">
        <v>-40.5</v>
      </c>
      <c r="J179" s="17">
        <v>816.85500000000002</v>
      </c>
      <c r="K179" s="17">
        <v>15</v>
      </c>
      <c r="L179" s="17">
        <v>-7.7999999999999996E-3</v>
      </c>
      <c r="M179" s="17">
        <v>12.25</v>
      </c>
      <c r="N179" s="17">
        <v>21.39255</v>
      </c>
      <c r="O179" s="17">
        <v>9353.5</v>
      </c>
      <c r="P179" s="17">
        <v>475.4</v>
      </c>
      <c r="Q179" s="17">
        <v>-4.7</v>
      </c>
      <c r="R179" s="17">
        <v>13534.26</v>
      </c>
      <c r="S179" s="17">
        <v>6.75</v>
      </c>
      <c r="T179" s="17">
        <v>-19.425000000000001</v>
      </c>
      <c r="U179" s="17">
        <v>-3.6499999999999998E-2</v>
      </c>
      <c r="V179" s="17">
        <v>-2.1709999999999998</v>
      </c>
      <c r="W179" s="17">
        <v>9362.4894000000004</v>
      </c>
      <c r="X179" s="17">
        <v>-2000</v>
      </c>
      <c r="Y179" s="17">
        <v>13.653</v>
      </c>
      <c r="Z179" s="17">
        <v>-71.644999999999996</v>
      </c>
    </row>
    <row r="180" spans="1:26" x14ac:dyDescent="0.2">
      <c r="A180" s="27">
        <v>45364</v>
      </c>
      <c r="B180" s="17">
        <v>107.1</v>
      </c>
      <c r="C180" s="14">
        <v>1.25</v>
      </c>
      <c r="D180" s="17">
        <v>-168</v>
      </c>
      <c r="E180" s="17">
        <v>18.8</v>
      </c>
      <c r="F180" s="17">
        <v>6.25</v>
      </c>
      <c r="G180" s="17">
        <v>87.04</v>
      </c>
      <c r="H180" s="17">
        <v>12.048</v>
      </c>
      <c r="I180" s="17">
        <v>-21.245000000000001</v>
      </c>
      <c r="J180" s="17">
        <v>797</v>
      </c>
      <c r="K180" s="17">
        <v>10</v>
      </c>
      <c r="L180" s="17">
        <v>5.4999999999999997E-3</v>
      </c>
      <c r="M180" s="17">
        <v>13.02</v>
      </c>
      <c r="N180" s="17">
        <v>21</v>
      </c>
      <c r="O180" s="17">
        <v>9380</v>
      </c>
      <c r="P180" s="17">
        <v>470.9</v>
      </c>
      <c r="Q180" s="17">
        <v>-5.25</v>
      </c>
      <c r="R180" s="17">
        <v>14693.13</v>
      </c>
      <c r="S180" s="17">
        <v>6.968</v>
      </c>
      <c r="T180" s="17">
        <v>-19.3</v>
      </c>
      <c r="U180" s="17">
        <v>-4.3999999999999997E-2</v>
      </c>
      <c r="V180" s="17">
        <v>-2.2429999999999999</v>
      </c>
      <c r="W180" s="17">
        <v>9362.4894000000004</v>
      </c>
      <c r="X180" s="17">
        <v>781</v>
      </c>
      <c r="Y180" s="17">
        <v>13.731999999999999</v>
      </c>
      <c r="Z180" s="17">
        <v>-71.692999999999998</v>
      </c>
    </row>
    <row r="181" spans="1:26" x14ac:dyDescent="0.2">
      <c r="A181" s="27">
        <v>45363</v>
      </c>
      <c r="B181" s="17">
        <v>118.69</v>
      </c>
      <c r="C181" s="14">
        <v>1.39</v>
      </c>
      <c r="D181" s="17">
        <v>-176.02500000000001</v>
      </c>
      <c r="E181" s="17">
        <v>19.5</v>
      </c>
      <c r="F181" s="17">
        <v>6.75</v>
      </c>
      <c r="G181" s="17">
        <v>88.79</v>
      </c>
      <c r="H181" s="17">
        <v>14.025</v>
      </c>
      <c r="I181" s="17">
        <v>-62</v>
      </c>
      <c r="J181" s="17">
        <v>819.5</v>
      </c>
      <c r="K181" s="17">
        <v>15</v>
      </c>
      <c r="L181" s="17">
        <v>6.1000000000000004E-3</v>
      </c>
      <c r="M181" s="17">
        <v>13.72</v>
      </c>
      <c r="N181" s="17">
        <v>21.75</v>
      </c>
      <c r="O181" s="17">
        <v>9378.5</v>
      </c>
      <c r="P181" s="17">
        <v>486.7</v>
      </c>
      <c r="Q181" s="17">
        <v>-8.1999999999999993</v>
      </c>
      <c r="R181" s="17">
        <v>15131.404</v>
      </c>
      <c r="S181" s="17">
        <v>7.2629999999999999</v>
      </c>
      <c r="T181" s="17">
        <v>-19.850000000000001</v>
      </c>
      <c r="U181" s="17">
        <v>-5.4899999999999997E-2</v>
      </c>
      <c r="V181" s="17">
        <v>-2.323</v>
      </c>
      <c r="W181" s="17">
        <v>9362.4894000000004</v>
      </c>
      <c r="X181" s="17">
        <v>1800</v>
      </c>
      <c r="Y181" s="17">
        <v>14.196</v>
      </c>
      <c r="Z181" s="17">
        <v>-73.649000000000001</v>
      </c>
    </row>
    <row r="182" spans="1:26" x14ac:dyDescent="0.2">
      <c r="A182" s="27">
        <v>45362</v>
      </c>
      <c r="B182" s="17">
        <v>127.79</v>
      </c>
      <c r="C182" s="14">
        <v>1.45</v>
      </c>
      <c r="D182" s="17">
        <v>-184.648</v>
      </c>
      <c r="E182" s="17">
        <v>19.8</v>
      </c>
      <c r="F182" s="17">
        <v>6.5</v>
      </c>
      <c r="G182" s="17">
        <v>87.385000000000005</v>
      </c>
      <c r="H182" s="17">
        <v>13.973000000000001</v>
      </c>
      <c r="I182" s="17">
        <v>-14.75</v>
      </c>
      <c r="J182" s="17">
        <v>853.33</v>
      </c>
      <c r="K182" s="17">
        <v>13.5</v>
      </c>
      <c r="L182" s="17">
        <v>0.01</v>
      </c>
      <c r="M182" s="17">
        <v>14.63</v>
      </c>
      <c r="N182" s="17">
        <v>22.948399999999999</v>
      </c>
      <c r="O182" s="17">
        <v>8132.4</v>
      </c>
      <c r="P182" s="17">
        <v>503</v>
      </c>
      <c r="Q182" s="17">
        <v>-8.7249999999999996</v>
      </c>
      <c r="R182" s="17">
        <v>15420.71</v>
      </c>
      <c r="S182" s="17">
        <v>7.9249999999999998</v>
      </c>
      <c r="T182" s="17">
        <v>-20.425000000000001</v>
      </c>
      <c r="U182" s="17">
        <v>-4.8000000000000001E-2</v>
      </c>
      <c r="V182" s="17">
        <v>-2.222</v>
      </c>
      <c r="W182" s="17">
        <v>9362.4894000000004</v>
      </c>
      <c r="X182" s="17">
        <v>-7082</v>
      </c>
      <c r="Y182" s="17">
        <v>14.628</v>
      </c>
      <c r="Z182" s="17">
        <v>-75.400000000000006</v>
      </c>
    </row>
    <row r="183" spans="1:26" x14ac:dyDescent="0.2">
      <c r="A183" s="27">
        <v>45359</v>
      </c>
      <c r="B183" s="17">
        <v>154.62899999999999</v>
      </c>
      <c r="C183" s="14">
        <v>1.5</v>
      </c>
      <c r="D183" s="17">
        <v>-173.65</v>
      </c>
      <c r="E183" s="17">
        <v>21</v>
      </c>
      <c r="F183" s="17">
        <v>7</v>
      </c>
      <c r="G183" s="17">
        <v>86.48</v>
      </c>
      <c r="H183" s="17">
        <v>12.257999999999999</v>
      </c>
      <c r="I183" s="17">
        <v>10.005000000000001</v>
      </c>
      <c r="J183" s="17">
        <v>807.5</v>
      </c>
      <c r="K183" s="17">
        <v>20</v>
      </c>
      <c r="L183" s="17">
        <v>1.7500000000000002E-2</v>
      </c>
      <c r="M183" s="17">
        <v>15.01</v>
      </c>
      <c r="N183" s="17">
        <v>22.54505</v>
      </c>
      <c r="O183" s="17">
        <v>8065.5</v>
      </c>
      <c r="P183" s="17">
        <v>473</v>
      </c>
      <c r="Q183" s="17">
        <v>-9.5939999999999994</v>
      </c>
      <c r="R183" s="17">
        <v>16603.125</v>
      </c>
      <c r="S183" s="17">
        <v>6.6749999999999998</v>
      </c>
      <c r="T183" s="17">
        <v>-18.495000000000001</v>
      </c>
      <c r="U183" s="17">
        <v>-6.5000000000000002E-2</v>
      </c>
      <c r="V183" s="17">
        <v>-1.978</v>
      </c>
      <c r="W183" s="17">
        <v>9362.4894000000004</v>
      </c>
      <c r="X183" s="17">
        <v>-9000</v>
      </c>
      <c r="Y183" s="17">
        <v>13.705</v>
      </c>
      <c r="Z183" s="17">
        <v>-70.900000000000006</v>
      </c>
    </row>
    <row r="184" spans="1:26" x14ac:dyDescent="0.2">
      <c r="A184" s="27">
        <v>45358</v>
      </c>
      <c r="B184" s="17">
        <v>153.31899999999999</v>
      </c>
      <c r="C184" s="14">
        <v>1.73</v>
      </c>
      <c r="D184" s="17">
        <v>-166.565</v>
      </c>
      <c r="E184" s="17">
        <v>21.8</v>
      </c>
      <c r="F184" s="17">
        <v>7.3049999999999997</v>
      </c>
      <c r="G184" s="17">
        <v>88.194999999999993</v>
      </c>
      <c r="H184" s="17">
        <v>12.257999999999999</v>
      </c>
      <c r="I184" s="17">
        <v>-33.75</v>
      </c>
      <c r="J184" s="17">
        <v>816</v>
      </c>
      <c r="K184" s="17">
        <v>10.5</v>
      </c>
      <c r="L184" s="17">
        <v>1.6199999999999999E-2</v>
      </c>
      <c r="M184" s="17">
        <v>15.25</v>
      </c>
      <c r="N184" s="17">
        <v>23.60088</v>
      </c>
      <c r="O184" s="17">
        <v>8293.5</v>
      </c>
      <c r="P184" s="17">
        <v>469.5</v>
      </c>
      <c r="Q184" s="17">
        <v>-9.06</v>
      </c>
      <c r="R184" s="17">
        <v>14097.25</v>
      </c>
      <c r="S184" s="17">
        <v>6.2750000000000004</v>
      </c>
      <c r="T184" s="17">
        <v>-18.350000000000001</v>
      </c>
      <c r="U184" s="17">
        <v>-6.3E-2</v>
      </c>
      <c r="V184" s="17">
        <v>-1.923</v>
      </c>
      <c r="W184" s="17">
        <v>9362.4894000000004</v>
      </c>
      <c r="X184" s="17">
        <v>1737</v>
      </c>
      <c r="Y184" s="17">
        <v>13.667999999999999</v>
      </c>
      <c r="Z184" s="17">
        <v>-71.284000000000006</v>
      </c>
    </row>
    <row r="185" spans="1:26" x14ac:dyDescent="0.2">
      <c r="A185" s="27">
        <v>45357</v>
      </c>
      <c r="B185" s="17">
        <v>124.53</v>
      </c>
      <c r="C185" s="14">
        <v>1.45</v>
      </c>
      <c r="D185" s="17">
        <v>-161.77799999999999</v>
      </c>
      <c r="E185" s="17">
        <v>19.8</v>
      </c>
      <c r="F185" s="17">
        <v>7.75</v>
      </c>
      <c r="G185" s="17">
        <v>91.88</v>
      </c>
      <c r="H185" s="17">
        <v>12.67</v>
      </c>
      <c r="I185" s="17">
        <v>-30.745000000000001</v>
      </c>
      <c r="J185" s="17">
        <v>819</v>
      </c>
      <c r="K185" s="17">
        <v>15</v>
      </c>
      <c r="L185" s="17">
        <v>2.3599999999999999E-2</v>
      </c>
      <c r="M185" s="17">
        <v>15</v>
      </c>
      <c r="N185" s="17">
        <v>23.5</v>
      </c>
      <c r="O185" s="17">
        <v>8774.7999999999993</v>
      </c>
      <c r="P185" s="17">
        <v>478</v>
      </c>
      <c r="Q185" s="17">
        <v>-8</v>
      </c>
      <c r="R185" s="17">
        <v>14612.641</v>
      </c>
      <c r="S185" s="17">
        <v>7.9249999999999998</v>
      </c>
      <c r="T185" s="17">
        <v>-18.25</v>
      </c>
      <c r="U185" s="17">
        <v>-3.5000000000000003E-2</v>
      </c>
      <c r="V185" s="17">
        <v>-1.94</v>
      </c>
      <c r="W185" s="17">
        <v>9362.4894000000004</v>
      </c>
      <c r="X185" s="17">
        <v>14900.8</v>
      </c>
      <c r="Y185" s="17">
        <v>13.63</v>
      </c>
      <c r="Z185" s="17">
        <v>-71.78</v>
      </c>
    </row>
    <row r="186" spans="1:26" x14ac:dyDescent="0.2">
      <c r="A186" s="27">
        <v>45356</v>
      </c>
      <c r="B186" s="17">
        <v>136.88399999999999</v>
      </c>
      <c r="C186" s="14">
        <v>1.58</v>
      </c>
      <c r="D186" s="17">
        <v>-150.93799999999999</v>
      </c>
      <c r="E186" s="17">
        <v>20.75</v>
      </c>
      <c r="F186" s="17">
        <v>8.5</v>
      </c>
      <c r="G186" s="17">
        <v>95</v>
      </c>
      <c r="H186" s="17">
        <v>14.138</v>
      </c>
      <c r="I186" s="17">
        <v>18.577999999999999</v>
      </c>
      <c r="J186" s="17">
        <v>844.5</v>
      </c>
      <c r="K186" s="17">
        <v>16</v>
      </c>
      <c r="L186" s="17">
        <v>2.7400000000000001E-2</v>
      </c>
      <c r="M186" s="17">
        <v>15.409000000000001</v>
      </c>
      <c r="N186" s="17">
        <v>24.219819999999999</v>
      </c>
      <c r="O186" s="17">
        <v>9568.7999999999993</v>
      </c>
      <c r="P186" s="17">
        <v>500.5</v>
      </c>
      <c r="Q186" s="17">
        <v>-6.2</v>
      </c>
      <c r="R186" s="17">
        <v>16377.686</v>
      </c>
      <c r="S186" s="17">
        <v>8.5749999999999993</v>
      </c>
      <c r="T186" s="17">
        <v>-19.195</v>
      </c>
      <c r="U186" s="17">
        <v>-3.5000000000000003E-2</v>
      </c>
      <c r="V186" s="17">
        <v>-2.1080000000000001</v>
      </c>
      <c r="W186" s="17">
        <v>9362.4894000000004</v>
      </c>
      <c r="X186" s="17">
        <v>81527</v>
      </c>
      <c r="Y186" s="17">
        <v>14.052</v>
      </c>
      <c r="Z186" s="17">
        <v>-74.86</v>
      </c>
    </row>
    <row r="187" spans="1:26" x14ac:dyDescent="0.2">
      <c r="A187" s="27">
        <v>45355</v>
      </c>
      <c r="B187" s="17">
        <v>144.83000000000001</v>
      </c>
      <c r="C187" s="14">
        <v>1.5</v>
      </c>
      <c r="D187" s="17">
        <v>-150.37299999999999</v>
      </c>
      <c r="E187" s="17">
        <v>21.5</v>
      </c>
      <c r="F187" s="17">
        <v>9.4499999999999993</v>
      </c>
      <c r="G187" s="17">
        <v>100.36</v>
      </c>
      <c r="H187" s="17">
        <v>14.065</v>
      </c>
      <c r="I187" s="17">
        <v>0.255</v>
      </c>
      <c r="J187" s="17">
        <v>877</v>
      </c>
      <c r="K187" s="17">
        <v>10</v>
      </c>
      <c r="L187" s="17">
        <v>2.8199999999999999E-2</v>
      </c>
      <c r="M187" s="17">
        <v>16.055</v>
      </c>
      <c r="N187" s="17">
        <v>24.411449999999999</v>
      </c>
      <c r="O187" s="17">
        <v>9576</v>
      </c>
      <c r="P187" s="17">
        <v>516</v>
      </c>
      <c r="Q187" s="17">
        <v>-6.0179999999999998</v>
      </c>
      <c r="R187" s="17">
        <v>12147.6</v>
      </c>
      <c r="S187" s="17">
        <v>10</v>
      </c>
      <c r="T187" s="17">
        <v>-19.829999999999998</v>
      </c>
      <c r="U187" s="17">
        <v>-4.7E-2</v>
      </c>
      <c r="V187" s="17">
        <v>-2.1429999999999998</v>
      </c>
      <c r="W187" s="17">
        <v>9362.4894000000004</v>
      </c>
      <c r="X187" s="17">
        <v>86036.5</v>
      </c>
      <c r="Y187" s="17">
        <v>14.574999999999999</v>
      </c>
      <c r="Z187" s="17">
        <v>-77.522000000000006</v>
      </c>
    </row>
    <row r="188" spans="1:26" x14ac:dyDescent="0.2">
      <c r="A188" s="27">
        <v>45352</v>
      </c>
      <c r="B188" s="17">
        <v>157.29</v>
      </c>
      <c r="C188" s="14">
        <v>1.55</v>
      </c>
      <c r="D188" s="17">
        <v>-152.35</v>
      </c>
      <c r="E188" s="17">
        <v>22.25</v>
      </c>
      <c r="F188" s="17">
        <v>9</v>
      </c>
      <c r="G188" s="17">
        <v>95.929000000000002</v>
      </c>
      <c r="H188" s="17">
        <v>12.244999999999999</v>
      </c>
      <c r="I188" s="17">
        <v>-45.75</v>
      </c>
      <c r="J188" s="17">
        <v>837.5</v>
      </c>
      <c r="K188" s="17">
        <v>5.5</v>
      </c>
      <c r="L188" s="17">
        <v>1.18E-2</v>
      </c>
      <c r="M188" s="17">
        <v>14.83</v>
      </c>
      <c r="N188" s="17">
        <v>23.5</v>
      </c>
      <c r="O188" s="17">
        <v>8725</v>
      </c>
      <c r="P188" s="17">
        <v>494.7</v>
      </c>
      <c r="Q188" s="17">
        <v>-4.8929999999999998</v>
      </c>
      <c r="R188" s="17">
        <v>11710.995000000001</v>
      </c>
      <c r="S188" s="17">
        <v>10.625</v>
      </c>
      <c r="T188" s="17">
        <v>-18.7</v>
      </c>
      <c r="U188" s="17">
        <v>-4.4999999999999998E-2</v>
      </c>
      <c r="V188" s="17">
        <v>-2.093</v>
      </c>
      <c r="W188" s="17">
        <v>9362.4894000000004</v>
      </c>
      <c r="X188" s="17">
        <v>71527</v>
      </c>
      <c r="Y188" s="17">
        <v>13.807</v>
      </c>
      <c r="Z188" s="17">
        <v>-73.082999999999998</v>
      </c>
    </row>
    <row r="189" spans="1:26" x14ac:dyDescent="0.2">
      <c r="A189" s="27">
        <v>45351</v>
      </c>
      <c r="B189" s="17">
        <v>158.36500000000001</v>
      </c>
      <c r="C189" s="14">
        <v>1.54</v>
      </c>
      <c r="D189" s="17">
        <v>-149.22499999999999</v>
      </c>
      <c r="E189" s="17">
        <v>20.75</v>
      </c>
      <c r="F189" s="17">
        <v>9.25</v>
      </c>
      <c r="G189" s="17">
        <v>96</v>
      </c>
      <c r="H189" s="17">
        <v>10</v>
      </c>
      <c r="I189" s="17">
        <v>2.5</v>
      </c>
      <c r="J189" s="17">
        <v>846.54499999999996</v>
      </c>
      <c r="K189" s="17">
        <v>5.5</v>
      </c>
      <c r="L189" s="17">
        <v>0.01</v>
      </c>
      <c r="M189" s="17">
        <v>15.265000000000001</v>
      </c>
      <c r="N189" s="17">
        <v>24.5</v>
      </c>
      <c r="O189" s="17">
        <v>8023.5</v>
      </c>
      <c r="P189" s="17">
        <v>498.7</v>
      </c>
      <c r="Q189" s="17">
        <v>-4.6210000000000004</v>
      </c>
      <c r="R189" s="17">
        <v>11148.875</v>
      </c>
      <c r="S189" s="17">
        <v>10.625</v>
      </c>
      <c r="T189" s="17">
        <v>-18.420000000000002</v>
      </c>
      <c r="U189" s="17">
        <v>-1.4500000000000001E-2</v>
      </c>
      <c r="V189" s="17">
        <v>-2.0680000000000001</v>
      </c>
      <c r="W189" s="17">
        <v>9362.4894000000004</v>
      </c>
      <c r="X189" s="17">
        <v>71071</v>
      </c>
      <c r="Y189" s="17">
        <v>13.65</v>
      </c>
      <c r="Z189" s="17">
        <v>-72.849999999999994</v>
      </c>
    </row>
    <row r="190" spans="1:26" x14ac:dyDescent="0.2">
      <c r="A190" s="27">
        <v>45350</v>
      </c>
      <c r="B190" s="17">
        <v>131.102</v>
      </c>
      <c r="C190" s="14">
        <v>1.45</v>
      </c>
      <c r="D190" s="17">
        <v>-140.815</v>
      </c>
      <c r="E190" s="17">
        <v>16.8</v>
      </c>
      <c r="F190" s="17">
        <v>10</v>
      </c>
      <c r="G190" s="17">
        <v>100.08499999999999</v>
      </c>
      <c r="H190" s="17">
        <v>12</v>
      </c>
      <c r="I190" s="17">
        <v>-64.084999999999994</v>
      </c>
      <c r="J190" s="17">
        <v>846.5</v>
      </c>
      <c r="K190" s="17">
        <v>7</v>
      </c>
      <c r="L190" s="17">
        <v>1.1900000000000001E-2</v>
      </c>
      <c r="M190" s="17">
        <v>15.8</v>
      </c>
      <c r="N190" s="17">
        <v>23.5</v>
      </c>
      <c r="O190" s="17">
        <v>8541.7999999999993</v>
      </c>
      <c r="P190" s="17">
        <v>528</v>
      </c>
      <c r="Q190" s="17">
        <v>-2.1960000000000002</v>
      </c>
      <c r="R190" s="17">
        <v>10343</v>
      </c>
      <c r="S190" s="17">
        <v>10.8</v>
      </c>
      <c r="T190" s="17">
        <v>-18.375</v>
      </c>
      <c r="U190" s="17">
        <v>2.5999999999999999E-2</v>
      </c>
      <c r="V190" s="17">
        <v>-2.06</v>
      </c>
      <c r="W190" s="17">
        <v>9362.4894000000004</v>
      </c>
      <c r="X190" s="17">
        <v>79138</v>
      </c>
      <c r="Y190" s="17">
        <v>14.25</v>
      </c>
      <c r="Z190" s="17">
        <v>-73.084999999999994</v>
      </c>
    </row>
    <row r="191" spans="1:26" x14ac:dyDescent="0.2">
      <c r="A191" s="27">
        <v>45349</v>
      </c>
      <c r="B191" s="17">
        <v>158.72200000000001</v>
      </c>
      <c r="C191" s="14">
        <v>1.45</v>
      </c>
      <c r="D191" s="17">
        <v>-137.5</v>
      </c>
      <c r="E191" s="17">
        <v>16.5</v>
      </c>
      <c r="F191" s="17">
        <v>12.734999999999999</v>
      </c>
      <c r="G191" s="17">
        <v>95.927000000000007</v>
      </c>
      <c r="H191" s="17">
        <v>12.625</v>
      </c>
      <c r="I191" s="17">
        <v>-10.25</v>
      </c>
      <c r="J191" s="17">
        <v>746.5</v>
      </c>
      <c r="K191" s="17">
        <v>8</v>
      </c>
      <c r="L191" s="17">
        <v>0.01</v>
      </c>
      <c r="M191" s="17">
        <v>12</v>
      </c>
      <c r="N191" s="17">
        <v>21.845130000000001</v>
      </c>
      <c r="O191" s="17">
        <v>9456.2999999999993</v>
      </c>
      <c r="P191" s="17">
        <v>456.9</v>
      </c>
      <c r="Q191" s="17">
        <v>-3.2</v>
      </c>
      <c r="R191" s="17">
        <v>10255.625</v>
      </c>
      <c r="S191" s="17">
        <v>7.35</v>
      </c>
      <c r="T191" s="17">
        <v>-16.725000000000001</v>
      </c>
      <c r="U191" s="17">
        <v>-3.3000000000000002E-2</v>
      </c>
      <c r="V191" s="17">
        <v>-1.948</v>
      </c>
      <c r="W191" s="17">
        <v>9362.4894000000004</v>
      </c>
      <c r="X191" s="17">
        <v>81071</v>
      </c>
      <c r="Y191" s="17">
        <v>12.265000000000001</v>
      </c>
      <c r="Z191" s="17">
        <v>-67.27</v>
      </c>
    </row>
    <row r="192" spans="1:26" x14ac:dyDescent="0.2">
      <c r="A192" s="27">
        <v>45348</v>
      </c>
      <c r="B192" s="17">
        <v>173.5</v>
      </c>
      <c r="C192" s="14">
        <v>1.4</v>
      </c>
      <c r="D192" s="17">
        <v>-135.48500000000001</v>
      </c>
      <c r="E192" s="17">
        <v>18</v>
      </c>
      <c r="F192" s="17">
        <v>12.824999999999999</v>
      </c>
      <c r="G192" s="17">
        <v>99.454999999999998</v>
      </c>
      <c r="H192" s="17">
        <v>13</v>
      </c>
      <c r="I192" s="17">
        <v>-8.2249999999999996</v>
      </c>
      <c r="J192" s="17">
        <v>775</v>
      </c>
      <c r="K192" s="17">
        <v>9</v>
      </c>
      <c r="L192" s="17">
        <v>-2E-3</v>
      </c>
      <c r="M192" s="17">
        <v>11.25</v>
      </c>
      <c r="N192" s="17">
        <v>22.449149999999999</v>
      </c>
      <c r="O192" s="17">
        <v>9561.5</v>
      </c>
      <c r="P192" s="17">
        <v>479.2</v>
      </c>
      <c r="Q192" s="17">
        <v>-3.99</v>
      </c>
      <c r="R192" s="17">
        <v>10398.125</v>
      </c>
      <c r="S192" s="17">
        <v>7.875</v>
      </c>
      <c r="T192" s="17">
        <v>-17.2</v>
      </c>
      <c r="U192" s="17">
        <v>-2.3E-2</v>
      </c>
      <c r="V192" s="17">
        <v>-1.9079999999999999</v>
      </c>
      <c r="W192" s="17">
        <v>9362.4894000000004</v>
      </c>
      <c r="X192" s="17">
        <v>103799</v>
      </c>
      <c r="Y192" s="17">
        <v>12.66</v>
      </c>
      <c r="Z192" s="17">
        <v>-67.488</v>
      </c>
    </row>
    <row r="193" spans="1:26" x14ac:dyDescent="0.2">
      <c r="A193" s="27">
        <v>45345</v>
      </c>
      <c r="B193" s="17">
        <v>172.899</v>
      </c>
      <c r="C193" s="14">
        <v>1.4</v>
      </c>
      <c r="D193" s="17">
        <v>-136.97</v>
      </c>
      <c r="E193" s="17">
        <v>19.5</v>
      </c>
      <c r="F193" s="17">
        <v>12.975</v>
      </c>
      <c r="G193" s="17">
        <v>100.78700000000001</v>
      </c>
      <c r="H193" s="17">
        <v>12</v>
      </c>
      <c r="I193" s="17">
        <v>-14.75</v>
      </c>
      <c r="J193" s="17">
        <v>811.5</v>
      </c>
      <c r="K193" s="17">
        <v>15</v>
      </c>
      <c r="L193" s="17">
        <v>-1.6299999999999999E-2</v>
      </c>
      <c r="M193" s="17">
        <v>11.452999999999999</v>
      </c>
      <c r="N193" s="17">
        <v>22.9725</v>
      </c>
      <c r="O193" s="17">
        <v>10156.799999999999</v>
      </c>
      <c r="P193" s="17">
        <v>477.5</v>
      </c>
      <c r="Q193" s="17">
        <v>-3.9009999999999998</v>
      </c>
      <c r="R193" s="17">
        <v>10599.34</v>
      </c>
      <c r="S193" s="17">
        <v>7.75</v>
      </c>
      <c r="T193" s="17">
        <v>-17.295000000000002</v>
      </c>
      <c r="U193" s="17">
        <v>-4.4999999999999998E-2</v>
      </c>
      <c r="V193" s="17">
        <v>-1.863</v>
      </c>
      <c r="W193" s="17">
        <v>9362.4894000000004</v>
      </c>
      <c r="X193" s="17">
        <v>106071</v>
      </c>
      <c r="Y193" s="17">
        <v>12.587</v>
      </c>
      <c r="Z193" s="17">
        <v>-67.13</v>
      </c>
    </row>
    <row r="194" spans="1:26" x14ac:dyDescent="0.2">
      <c r="A194" s="27">
        <v>45344</v>
      </c>
      <c r="B194" s="17">
        <v>170.67599999999999</v>
      </c>
      <c r="C194" s="14">
        <v>1.38</v>
      </c>
      <c r="D194" s="17">
        <v>-152</v>
      </c>
      <c r="E194" s="17">
        <v>19</v>
      </c>
      <c r="F194" s="17">
        <v>13.5</v>
      </c>
      <c r="G194" s="17">
        <v>100.795</v>
      </c>
      <c r="H194" s="17">
        <v>12</v>
      </c>
      <c r="I194" s="17">
        <v>-11.74</v>
      </c>
      <c r="J194" s="17">
        <v>814</v>
      </c>
      <c r="K194" s="17">
        <v>15</v>
      </c>
      <c r="L194" s="17">
        <v>-0.03</v>
      </c>
      <c r="M194" s="17">
        <v>11.75</v>
      </c>
      <c r="N194" s="17">
        <v>22.5</v>
      </c>
      <c r="O194" s="17">
        <v>9338</v>
      </c>
      <c r="P194" s="17">
        <v>462.9</v>
      </c>
      <c r="Q194" s="17">
        <v>-3.5</v>
      </c>
      <c r="R194" s="17">
        <v>10224.25</v>
      </c>
      <c r="S194" s="17">
        <v>7.883</v>
      </c>
      <c r="T194" s="17">
        <v>-17.2</v>
      </c>
      <c r="U194" s="17">
        <v>-7.0000000000000007E-2</v>
      </c>
      <c r="V194" s="17">
        <v>-1.925</v>
      </c>
      <c r="W194" s="17">
        <v>9362.4894000000004</v>
      </c>
      <c r="X194" s="17">
        <v>67279</v>
      </c>
      <c r="Y194" s="17">
        <v>12.52</v>
      </c>
      <c r="Z194" s="17">
        <v>-67.09</v>
      </c>
    </row>
    <row r="195" spans="1:26" x14ac:dyDescent="0.2">
      <c r="A195" s="27">
        <v>45343</v>
      </c>
      <c r="B195" s="17">
        <v>155.38800000000001</v>
      </c>
      <c r="C195" s="14">
        <v>1.4</v>
      </c>
      <c r="D195" s="17">
        <v>-138.66300000000001</v>
      </c>
      <c r="E195" s="17">
        <v>20.25</v>
      </c>
      <c r="F195" s="17">
        <v>13.8</v>
      </c>
      <c r="G195" s="17">
        <v>110.35</v>
      </c>
      <c r="H195" s="17">
        <v>13</v>
      </c>
      <c r="I195" s="17">
        <v>-30.745000000000001</v>
      </c>
      <c r="J195" s="17">
        <v>872.5</v>
      </c>
      <c r="K195" s="17">
        <v>14.8</v>
      </c>
      <c r="L195" s="17">
        <v>-8.0999999999999996E-3</v>
      </c>
      <c r="M195" s="17">
        <v>13.19</v>
      </c>
      <c r="N195" s="17">
        <v>25</v>
      </c>
      <c r="O195" s="17">
        <v>9469.5</v>
      </c>
      <c r="P195" s="17">
        <v>487</v>
      </c>
      <c r="Q195" s="17">
        <v>-3.266</v>
      </c>
      <c r="R195" s="17">
        <v>9751.875</v>
      </c>
      <c r="S195" s="17">
        <v>8.8000000000000007</v>
      </c>
      <c r="T195" s="17">
        <v>-17.899999999999999</v>
      </c>
      <c r="U195" s="17">
        <v>-6.25E-2</v>
      </c>
      <c r="V195" s="17">
        <v>-1.9379999999999999</v>
      </c>
      <c r="W195" s="17">
        <v>9362.4894000000004</v>
      </c>
      <c r="X195" s="17">
        <v>44027</v>
      </c>
      <c r="Y195" s="17">
        <v>13.3</v>
      </c>
      <c r="Z195" s="17">
        <v>-67.004999999999995</v>
      </c>
    </row>
    <row r="196" spans="1:26" x14ac:dyDescent="0.2">
      <c r="A196" s="27">
        <v>45342</v>
      </c>
      <c r="B196" s="17">
        <v>176.70500000000001</v>
      </c>
      <c r="C196" s="14">
        <v>1.3</v>
      </c>
      <c r="D196" s="17">
        <v>-108.90300000000001</v>
      </c>
      <c r="E196" s="17">
        <v>20.3</v>
      </c>
      <c r="F196" s="17">
        <v>14.25</v>
      </c>
      <c r="G196" s="17">
        <v>102.785</v>
      </c>
      <c r="H196" s="17">
        <v>13</v>
      </c>
      <c r="I196" s="17">
        <v>-60.994999999999997</v>
      </c>
      <c r="J196" s="17">
        <v>830</v>
      </c>
      <c r="K196" s="17">
        <v>16</v>
      </c>
      <c r="L196" s="17">
        <v>0.01</v>
      </c>
      <c r="M196" s="17">
        <v>12.48</v>
      </c>
      <c r="N196" s="17">
        <v>22.936350000000001</v>
      </c>
      <c r="O196" s="17">
        <v>9765</v>
      </c>
      <c r="P196" s="17">
        <v>460.9</v>
      </c>
      <c r="Q196" s="17">
        <v>-1.2749999999999999</v>
      </c>
      <c r="R196" s="17">
        <v>9348.5450000000001</v>
      </c>
      <c r="S196" s="17">
        <v>9.1999999999999993</v>
      </c>
      <c r="T196" s="17">
        <v>-16.774999999999999</v>
      </c>
      <c r="U196" s="17">
        <v>-5.4899999999999997E-2</v>
      </c>
      <c r="V196" s="17">
        <v>-1.915</v>
      </c>
      <c r="W196" s="17">
        <v>9362.4894000000004</v>
      </c>
      <c r="X196" s="17">
        <v>42321</v>
      </c>
      <c r="Y196" s="17">
        <v>12.45</v>
      </c>
      <c r="Z196" s="17">
        <v>-66.775000000000006</v>
      </c>
    </row>
    <row r="197" spans="1:26" x14ac:dyDescent="0.2">
      <c r="A197" s="27">
        <v>45341</v>
      </c>
      <c r="B197" s="17">
        <v>179.26</v>
      </c>
      <c r="C197" s="14">
        <v>1.45</v>
      </c>
      <c r="D197" s="17">
        <v>-105.535</v>
      </c>
      <c r="E197" s="17">
        <v>23</v>
      </c>
      <c r="F197" s="17">
        <v>14.375</v>
      </c>
      <c r="G197" s="17">
        <v>104.8</v>
      </c>
      <c r="H197" s="17">
        <v>13</v>
      </c>
      <c r="I197" s="17">
        <v>-44.75</v>
      </c>
      <c r="J197" s="17">
        <v>827.32</v>
      </c>
      <c r="K197" s="17">
        <v>23.5</v>
      </c>
      <c r="L197" s="17">
        <v>2.8E-3</v>
      </c>
      <c r="M197" s="17">
        <v>11.755000000000001</v>
      </c>
      <c r="N197" s="17">
        <v>24.058250000000001</v>
      </c>
      <c r="O197" s="17">
        <v>9040</v>
      </c>
      <c r="P197" s="17">
        <v>476.6</v>
      </c>
      <c r="Q197" s="17">
        <v>-1.25</v>
      </c>
      <c r="R197" s="17">
        <v>9275.5</v>
      </c>
      <c r="S197" s="17">
        <v>7.7679999999999998</v>
      </c>
      <c r="T197" s="17">
        <v>-16.355</v>
      </c>
      <c r="U197" s="17">
        <v>-0.06</v>
      </c>
      <c r="V197" s="17">
        <v>-1.865</v>
      </c>
      <c r="W197" s="17">
        <v>9362.4894000000004</v>
      </c>
      <c r="X197" s="17">
        <v>74527</v>
      </c>
      <c r="Y197" s="17">
        <v>12.38</v>
      </c>
      <c r="Z197" s="17">
        <v>-66.878</v>
      </c>
    </row>
    <row r="198" spans="1:26" x14ac:dyDescent="0.2">
      <c r="A198" s="27">
        <v>45338</v>
      </c>
      <c r="B198" s="17">
        <v>184.3</v>
      </c>
      <c r="C198" s="14">
        <v>1.6</v>
      </c>
      <c r="D198" s="17">
        <v>-103.003</v>
      </c>
      <c r="E198" s="17">
        <v>23</v>
      </c>
      <c r="F198" s="17">
        <v>14.375</v>
      </c>
      <c r="G198" s="17">
        <v>107.435</v>
      </c>
      <c r="H198" s="17">
        <v>20</v>
      </c>
      <c r="I198" s="17">
        <v>11.605</v>
      </c>
      <c r="J198" s="17">
        <v>828.36</v>
      </c>
      <c r="K198" s="17">
        <v>25</v>
      </c>
      <c r="L198" s="17">
        <v>1.6500000000000001E-2</v>
      </c>
      <c r="M198" s="17">
        <v>11.67</v>
      </c>
      <c r="N198" s="17">
        <v>23.68402</v>
      </c>
      <c r="O198" s="17">
        <v>9429.5</v>
      </c>
      <c r="P198" s="17">
        <v>453.5</v>
      </c>
      <c r="Q198" s="17">
        <v>-1.64</v>
      </c>
      <c r="R198" s="17">
        <v>9406.02</v>
      </c>
      <c r="S198" s="17">
        <v>8.2249999999999996</v>
      </c>
      <c r="T198" s="17">
        <v>-16.914999999999999</v>
      </c>
      <c r="U198" s="17">
        <v>-4.4999999999999998E-2</v>
      </c>
      <c r="V198" s="17">
        <v>-1.85</v>
      </c>
      <c r="W198" s="17">
        <v>9362.4894000000004</v>
      </c>
      <c r="X198" s="17">
        <v>73571</v>
      </c>
      <c r="Y198" s="17">
        <v>12.365</v>
      </c>
      <c r="Z198" s="17">
        <v>-69.23</v>
      </c>
    </row>
    <row r="199" spans="1:26" x14ac:dyDescent="0.2">
      <c r="A199" s="27">
        <v>45337</v>
      </c>
      <c r="B199" s="17">
        <v>182.05</v>
      </c>
      <c r="C199" s="14">
        <v>1.6</v>
      </c>
      <c r="D199" s="17">
        <v>-104.083</v>
      </c>
      <c r="E199" s="17">
        <v>23</v>
      </c>
      <c r="F199" s="17">
        <v>14.375</v>
      </c>
      <c r="G199" s="17">
        <v>107.435</v>
      </c>
      <c r="H199" s="17">
        <v>20</v>
      </c>
      <c r="I199" s="33">
        <v>-91.39</v>
      </c>
      <c r="J199" s="17">
        <v>824</v>
      </c>
      <c r="K199" s="17">
        <v>29</v>
      </c>
      <c r="L199" s="17">
        <v>2.7799999999999998E-2</v>
      </c>
      <c r="M199" s="17">
        <v>11.5</v>
      </c>
      <c r="N199" s="17">
        <v>25.002369999999999</v>
      </c>
      <c r="O199" s="17">
        <v>9070</v>
      </c>
      <c r="P199" s="17">
        <v>462</v>
      </c>
      <c r="Q199" s="17">
        <v>-2.1</v>
      </c>
      <c r="R199" s="17">
        <v>9838.3240000000005</v>
      </c>
      <c r="S199" s="17">
        <v>7.6</v>
      </c>
      <c r="T199" s="17">
        <v>-16.885000000000002</v>
      </c>
      <c r="U199" s="17">
        <v>-5.5E-2</v>
      </c>
      <c r="V199" s="17">
        <v>-1.798</v>
      </c>
      <c r="W199" s="17">
        <v>9362.4894000000004</v>
      </c>
      <c r="X199" s="17">
        <v>69071</v>
      </c>
      <c r="Y199" s="17">
        <v>12.36</v>
      </c>
      <c r="Z199" s="17">
        <v>-69.25</v>
      </c>
    </row>
    <row r="200" spans="1:26" x14ac:dyDescent="0.2">
      <c r="A200" s="27">
        <v>45336</v>
      </c>
      <c r="B200" s="17">
        <v>166.911</v>
      </c>
      <c r="C200" s="14">
        <v>1.6</v>
      </c>
      <c r="D200" s="17">
        <v>-98.15</v>
      </c>
      <c r="E200" s="17">
        <v>21.25</v>
      </c>
      <c r="F200" s="17">
        <v>15.2</v>
      </c>
      <c r="G200" s="17">
        <v>117.9</v>
      </c>
      <c r="H200" s="17">
        <v>13</v>
      </c>
      <c r="I200" s="17">
        <v>-31.495000000000001</v>
      </c>
      <c r="J200" s="17">
        <v>911</v>
      </c>
      <c r="K200" s="17">
        <v>23.5</v>
      </c>
      <c r="L200" s="17">
        <v>2.3400000000000001E-2</v>
      </c>
      <c r="M200" s="17">
        <v>12.395</v>
      </c>
      <c r="N200" s="17">
        <v>25.803170000000001</v>
      </c>
      <c r="O200" s="17">
        <v>9136</v>
      </c>
      <c r="P200" s="17">
        <v>502</v>
      </c>
      <c r="Q200" s="17">
        <v>-0.73199999999999998</v>
      </c>
      <c r="R200" s="17">
        <v>8993.375</v>
      </c>
      <c r="S200" s="17">
        <v>8.2750000000000004</v>
      </c>
      <c r="T200" s="17">
        <v>-18.395</v>
      </c>
      <c r="U200" s="17">
        <v>-4.48E-2</v>
      </c>
      <c r="V200" s="17">
        <v>-2.0030000000000001</v>
      </c>
      <c r="W200" s="17">
        <v>9362.4894000000004</v>
      </c>
      <c r="X200" s="17">
        <v>64978</v>
      </c>
      <c r="Y200" s="17">
        <v>13.19</v>
      </c>
      <c r="Z200" s="17">
        <v>-71.91</v>
      </c>
    </row>
    <row r="201" spans="1:26" x14ac:dyDescent="0.2">
      <c r="A201" s="27">
        <v>45335</v>
      </c>
      <c r="B201" s="17">
        <v>136.87</v>
      </c>
      <c r="C201" s="14">
        <v>1.65</v>
      </c>
      <c r="D201" s="17">
        <v>-110</v>
      </c>
      <c r="E201" s="17">
        <v>21.25</v>
      </c>
      <c r="F201" s="17">
        <v>14.45</v>
      </c>
      <c r="G201" s="17">
        <v>120.30800000000001</v>
      </c>
      <c r="H201" s="17">
        <v>15</v>
      </c>
      <c r="I201" s="17">
        <v>-76.45</v>
      </c>
      <c r="J201" s="17">
        <v>822</v>
      </c>
      <c r="K201" s="17">
        <v>22.5</v>
      </c>
      <c r="L201" s="17">
        <v>0.05</v>
      </c>
      <c r="M201" s="17">
        <v>12.08</v>
      </c>
      <c r="N201" s="17">
        <v>22.22907</v>
      </c>
      <c r="O201" s="17">
        <v>9164</v>
      </c>
      <c r="P201" s="17">
        <v>474.5</v>
      </c>
      <c r="Q201" s="17">
        <v>-1.575</v>
      </c>
      <c r="R201" s="17">
        <v>9031.0149999999994</v>
      </c>
      <c r="S201" s="17">
        <v>8.4499999999999993</v>
      </c>
      <c r="T201" s="17">
        <v>-17.895</v>
      </c>
      <c r="U201" s="17">
        <v>-6.8199999999999997E-2</v>
      </c>
      <c r="V201" s="17">
        <v>-2.008</v>
      </c>
      <c r="W201" s="17">
        <v>9362.4894000000004</v>
      </c>
      <c r="X201" s="17">
        <v>81071</v>
      </c>
      <c r="Y201" s="17">
        <v>12.36</v>
      </c>
      <c r="Z201" s="17">
        <v>-67.444999999999993</v>
      </c>
    </row>
    <row r="202" spans="1:26" x14ac:dyDescent="0.2">
      <c r="A202" s="27">
        <v>45334</v>
      </c>
      <c r="B202" s="17">
        <v>185.06100000000001</v>
      </c>
      <c r="C202" s="14">
        <v>1.8</v>
      </c>
      <c r="D202" s="17">
        <v>-117.795</v>
      </c>
      <c r="E202" s="17">
        <v>21.1</v>
      </c>
      <c r="F202" s="17">
        <v>14.8</v>
      </c>
      <c r="G202" s="17">
        <v>110.16</v>
      </c>
      <c r="H202" s="17">
        <v>9</v>
      </c>
      <c r="I202" s="17">
        <v>-17.62</v>
      </c>
      <c r="J202" s="17">
        <v>812.5</v>
      </c>
      <c r="K202" s="17">
        <v>18.5</v>
      </c>
      <c r="L202" s="17">
        <v>2.1399999999999999E-2</v>
      </c>
      <c r="M202" s="17">
        <v>12.13</v>
      </c>
      <c r="N202" s="17">
        <v>22.070430000000002</v>
      </c>
      <c r="O202" s="17">
        <v>9001.2999999999993</v>
      </c>
      <c r="P202" s="17">
        <v>461.9</v>
      </c>
      <c r="Q202" s="17">
        <v>-0.38800000000000001</v>
      </c>
      <c r="R202" s="17">
        <v>9017.5</v>
      </c>
      <c r="S202" s="17">
        <v>7.7249999999999996</v>
      </c>
      <c r="T202" s="17">
        <v>-18.100000000000001</v>
      </c>
      <c r="U202" s="17">
        <v>-6.7900000000000002E-2</v>
      </c>
      <c r="V202" s="17">
        <v>-1.958</v>
      </c>
      <c r="W202" s="17">
        <v>9362.4894000000004</v>
      </c>
      <c r="X202" s="17">
        <v>112925</v>
      </c>
      <c r="Y202" s="17">
        <v>12.44</v>
      </c>
      <c r="Z202" s="17">
        <v>-66.674999999999997</v>
      </c>
    </row>
    <row r="203" spans="1:26" x14ac:dyDescent="0.2">
      <c r="A203" s="27">
        <v>45331</v>
      </c>
      <c r="B203" s="17">
        <v>185.06100000000001</v>
      </c>
      <c r="C203" s="14">
        <v>1.85</v>
      </c>
      <c r="D203" s="17">
        <v>-117.5</v>
      </c>
      <c r="E203" s="17">
        <v>24.3</v>
      </c>
      <c r="F203" s="17">
        <v>14.75</v>
      </c>
      <c r="G203" s="17">
        <v>111.5</v>
      </c>
      <c r="H203" s="17">
        <v>8</v>
      </c>
      <c r="I203" s="17">
        <v>-14.253</v>
      </c>
      <c r="J203" s="17">
        <v>808.5</v>
      </c>
      <c r="K203" s="17">
        <v>18.5</v>
      </c>
      <c r="L203" s="17">
        <v>2.53E-2</v>
      </c>
      <c r="M203" s="17">
        <v>12.46</v>
      </c>
      <c r="N203" s="17">
        <v>21.39293</v>
      </c>
      <c r="O203" s="17">
        <v>8832.5</v>
      </c>
      <c r="P203" s="17">
        <v>458.4</v>
      </c>
      <c r="Q203" s="17">
        <v>-2.1970000000000001</v>
      </c>
      <c r="R203" s="17">
        <v>8902.17</v>
      </c>
      <c r="S203" s="17">
        <v>7.8</v>
      </c>
      <c r="T203" s="17">
        <v>-18.074999999999999</v>
      </c>
      <c r="U203" s="17">
        <v>-7.3099999999999998E-2</v>
      </c>
      <c r="V203" s="17">
        <v>-1.94</v>
      </c>
      <c r="W203" s="17">
        <v>9362.4894000000004</v>
      </c>
      <c r="X203" s="17">
        <v>127321</v>
      </c>
      <c r="Y203" s="17">
        <v>12.475</v>
      </c>
      <c r="Z203" s="17">
        <v>-66.674999999999997</v>
      </c>
    </row>
    <row r="204" spans="1:26" x14ac:dyDescent="0.2">
      <c r="A204" s="27">
        <v>45330</v>
      </c>
      <c r="B204" s="17">
        <v>184.26</v>
      </c>
      <c r="C204" s="14">
        <v>1.89</v>
      </c>
      <c r="D204" s="17">
        <v>-117.02</v>
      </c>
      <c r="E204" s="17">
        <v>23.5</v>
      </c>
      <c r="F204" s="17">
        <v>14.75</v>
      </c>
      <c r="G204" s="17">
        <v>113.173</v>
      </c>
      <c r="H204" s="17">
        <v>10</v>
      </c>
      <c r="I204" s="17">
        <v>13.003</v>
      </c>
      <c r="J204" s="17">
        <v>812.5</v>
      </c>
      <c r="K204" s="17">
        <v>15</v>
      </c>
      <c r="L204" s="17">
        <v>0.02</v>
      </c>
      <c r="M204" s="17">
        <v>13.135</v>
      </c>
      <c r="N204" s="17">
        <v>21.904499999999999</v>
      </c>
      <c r="O204" s="17">
        <v>9245</v>
      </c>
      <c r="P204" s="17">
        <v>457</v>
      </c>
      <c r="Q204" s="17">
        <v>-3.681</v>
      </c>
      <c r="R204" s="17">
        <v>9193.6990000000005</v>
      </c>
      <c r="S204" s="17">
        <v>7.8250000000000002</v>
      </c>
      <c r="T204" s="17">
        <v>-17.625</v>
      </c>
      <c r="U204" s="17">
        <v>-7.3099999999999998E-2</v>
      </c>
      <c r="V204" s="17">
        <v>-1.9850000000000001</v>
      </c>
      <c r="W204" s="17">
        <v>9362.4894000000004</v>
      </c>
      <c r="X204" s="17">
        <v>145987</v>
      </c>
      <c r="Y204" s="17">
        <v>12.48</v>
      </c>
      <c r="Z204" s="17">
        <v>-66.77</v>
      </c>
    </row>
    <row r="205" spans="1:26" x14ac:dyDescent="0.2">
      <c r="A205" s="27">
        <v>45329</v>
      </c>
      <c r="B205" s="17">
        <v>132.51599999999999</v>
      </c>
      <c r="C205" s="14">
        <v>1.65</v>
      </c>
      <c r="D205" s="17">
        <v>-140.5</v>
      </c>
      <c r="E205" s="17">
        <v>23.24</v>
      </c>
      <c r="F205" s="17">
        <v>18.25</v>
      </c>
      <c r="G205" s="17">
        <v>121.35</v>
      </c>
      <c r="H205" s="17">
        <v>9.1300000000000008</v>
      </c>
      <c r="I205" s="17">
        <v>-69.927999999999997</v>
      </c>
      <c r="J205" s="17">
        <v>869.89499999999998</v>
      </c>
      <c r="K205" s="17">
        <v>15.3</v>
      </c>
      <c r="L205" s="17">
        <v>0.02</v>
      </c>
      <c r="M205" s="17">
        <v>13.5</v>
      </c>
      <c r="N205" s="17">
        <v>23.417249999999999</v>
      </c>
      <c r="O205" s="17">
        <v>9512.5</v>
      </c>
      <c r="P205" s="17">
        <v>488.5</v>
      </c>
      <c r="Q205" s="17">
        <v>-5.1050000000000004</v>
      </c>
      <c r="R205" s="17">
        <v>8990.5499999999993</v>
      </c>
      <c r="S205" s="17">
        <v>7.625</v>
      </c>
      <c r="T205" s="17">
        <v>-18.535</v>
      </c>
      <c r="U205" s="17">
        <v>-7.2999999999999995E-2</v>
      </c>
      <c r="V205" s="17">
        <v>-1.9670000000000001</v>
      </c>
      <c r="W205" s="17">
        <v>9362.4894000000004</v>
      </c>
      <c r="X205" s="17">
        <v>133777</v>
      </c>
      <c r="Y205" s="17">
        <v>13.401</v>
      </c>
      <c r="Z205" s="17">
        <v>-70.739999999999995</v>
      </c>
    </row>
    <row r="206" spans="1:26" x14ac:dyDescent="0.2">
      <c r="A206" s="27">
        <v>45328</v>
      </c>
      <c r="B206" s="17">
        <v>140.72999999999999</v>
      </c>
      <c r="C206" s="14">
        <v>1.7</v>
      </c>
      <c r="D206" s="17">
        <v>-130.048</v>
      </c>
      <c r="E206" s="17">
        <v>23.5</v>
      </c>
      <c r="F206" s="17">
        <v>17.75</v>
      </c>
      <c r="G206" s="17">
        <v>114.935</v>
      </c>
      <c r="H206" s="17">
        <v>11</v>
      </c>
      <c r="I206" s="17">
        <v>-108.502</v>
      </c>
      <c r="J206" s="17">
        <v>824.5</v>
      </c>
      <c r="K206" s="17">
        <v>12.5</v>
      </c>
      <c r="L206" s="17">
        <v>2.5499999999999998E-2</v>
      </c>
      <c r="M206" s="17">
        <v>12.654999999999999</v>
      </c>
      <c r="N206" s="17">
        <v>22.240449999999999</v>
      </c>
      <c r="O206" s="17">
        <v>9130</v>
      </c>
      <c r="P206" s="17">
        <v>454</v>
      </c>
      <c r="Q206" s="17">
        <v>-3.46</v>
      </c>
      <c r="R206" s="17">
        <v>9019.875</v>
      </c>
      <c r="S206" s="17">
        <v>7.875</v>
      </c>
      <c r="T206" s="17">
        <v>-17.094999999999999</v>
      </c>
      <c r="U206" s="17">
        <v>-7.0000000000000007E-2</v>
      </c>
      <c r="V206" s="17">
        <v>-1.972</v>
      </c>
      <c r="W206" s="17">
        <v>9362.4894000000004</v>
      </c>
      <c r="X206" s="17">
        <v>130425</v>
      </c>
      <c r="Y206" s="17">
        <v>12.489000000000001</v>
      </c>
      <c r="Z206" s="17">
        <v>-65.777000000000001</v>
      </c>
    </row>
    <row r="207" spans="1:26" x14ac:dyDescent="0.2">
      <c r="A207" s="27">
        <v>45327</v>
      </c>
      <c r="B207" s="17">
        <v>146.67500000000001</v>
      </c>
      <c r="C207" s="14">
        <v>1.885</v>
      </c>
      <c r="D207" s="17">
        <v>-126.203</v>
      </c>
      <c r="E207" s="17">
        <v>23.5</v>
      </c>
      <c r="F207" s="17">
        <v>17.574999999999999</v>
      </c>
      <c r="G207" s="17">
        <v>116.215</v>
      </c>
      <c r="H207" s="17">
        <v>10</v>
      </c>
      <c r="I207" s="17">
        <v>3.7480000000000002</v>
      </c>
      <c r="J207" s="17">
        <v>824</v>
      </c>
      <c r="K207" s="17">
        <v>14.5</v>
      </c>
      <c r="L207" s="17">
        <v>4.2299999999999997E-2</v>
      </c>
      <c r="M207" s="17">
        <v>11.96</v>
      </c>
      <c r="N207" s="17">
        <v>21.739930000000001</v>
      </c>
      <c r="O207" s="17">
        <v>9085.5</v>
      </c>
      <c r="P207" s="17">
        <v>458</v>
      </c>
      <c r="Q207" s="17">
        <v>-4.0199999999999996</v>
      </c>
      <c r="R207" s="17">
        <v>9368.65</v>
      </c>
      <c r="S207" s="17">
        <v>8.2750000000000004</v>
      </c>
      <c r="T207" s="17">
        <v>-17.797999999999998</v>
      </c>
      <c r="U207" s="17">
        <v>-5.2499999999999998E-2</v>
      </c>
      <c r="V207" s="17">
        <v>-1.95</v>
      </c>
      <c r="W207" s="17">
        <v>9362.4894000000004</v>
      </c>
      <c r="X207" s="17">
        <v>146071</v>
      </c>
      <c r="Y207" s="17">
        <v>12.443</v>
      </c>
      <c r="Z207" s="17">
        <v>-65.83</v>
      </c>
    </row>
    <row r="208" spans="1:26" x14ac:dyDescent="0.2">
      <c r="A208" s="27">
        <v>45324</v>
      </c>
      <c r="B208" s="17">
        <v>144.77099999999999</v>
      </c>
      <c r="C208" s="14">
        <v>1.9750000000000001</v>
      </c>
      <c r="D208" s="17">
        <v>-128.49799999999999</v>
      </c>
      <c r="E208" s="17">
        <v>23.5</v>
      </c>
      <c r="F208" s="17">
        <v>17.75</v>
      </c>
      <c r="G208" s="17">
        <v>116.64</v>
      </c>
      <c r="H208" s="17">
        <v>7.609</v>
      </c>
      <c r="I208" s="17">
        <v>83.299000000000007</v>
      </c>
      <c r="J208" s="17">
        <v>824</v>
      </c>
      <c r="K208" s="17">
        <v>20</v>
      </c>
      <c r="L208" s="17">
        <v>2.0299999999999999E-2</v>
      </c>
      <c r="M208" s="17">
        <v>12.27</v>
      </c>
      <c r="N208" s="17">
        <v>22.25</v>
      </c>
      <c r="O208" s="17">
        <v>9056.2999999999993</v>
      </c>
      <c r="P208" s="17">
        <v>453.5</v>
      </c>
      <c r="Q208" s="17">
        <v>-4.0460000000000003</v>
      </c>
      <c r="R208" s="17">
        <v>9081.6759999999995</v>
      </c>
      <c r="S208" s="17">
        <v>8.1999999999999993</v>
      </c>
      <c r="T208" s="17">
        <v>-18</v>
      </c>
      <c r="U208" s="17">
        <v>-7.8E-2</v>
      </c>
      <c r="V208" s="17">
        <v>-2.0049999999999999</v>
      </c>
      <c r="W208" s="17">
        <v>9362.4894000000004</v>
      </c>
      <c r="X208" s="17">
        <v>162821</v>
      </c>
      <c r="Y208" s="17">
        <v>12.663</v>
      </c>
      <c r="Z208" s="17">
        <v>-66.040000000000006</v>
      </c>
    </row>
    <row r="209" spans="1:26" x14ac:dyDescent="0.2">
      <c r="A209" s="27">
        <v>45323</v>
      </c>
      <c r="B209" s="17">
        <v>137.61600000000001</v>
      </c>
      <c r="C209" s="14">
        <v>2.25</v>
      </c>
      <c r="D209" s="17">
        <v>-151.07300000000001</v>
      </c>
      <c r="E209" s="17">
        <v>21.3</v>
      </c>
      <c r="F209" s="17">
        <v>18.25</v>
      </c>
      <c r="G209" s="17">
        <v>117.61</v>
      </c>
      <c r="H209" s="17">
        <v>7</v>
      </c>
      <c r="I209" s="17">
        <v>-174.72300000000001</v>
      </c>
      <c r="J209" s="17">
        <v>825.5</v>
      </c>
      <c r="K209" s="17">
        <v>20.5</v>
      </c>
      <c r="L209" s="17">
        <v>2.1399999999999999E-2</v>
      </c>
      <c r="M209" s="17">
        <v>12.715</v>
      </c>
      <c r="N209" s="17">
        <v>19.856300000000001</v>
      </c>
      <c r="O209" s="17">
        <v>9102.5</v>
      </c>
      <c r="P209" s="17">
        <v>448.6</v>
      </c>
      <c r="Q209" s="17">
        <v>-4.6529999999999996</v>
      </c>
      <c r="R209" s="17">
        <v>9242.15</v>
      </c>
      <c r="S209" s="17">
        <v>8.4250000000000007</v>
      </c>
      <c r="T209" s="17">
        <v>-17.625</v>
      </c>
      <c r="U209" s="17">
        <v>-9.9500000000000005E-2</v>
      </c>
      <c r="V209" s="17">
        <v>-1.9550000000000001</v>
      </c>
      <c r="W209" s="17">
        <v>9362.4894000000004</v>
      </c>
      <c r="X209" s="17">
        <v>148571</v>
      </c>
      <c r="Y209" s="17">
        <v>13.063000000000001</v>
      </c>
      <c r="Z209" s="17">
        <v>-65.998999999999995</v>
      </c>
    </row>
    <row r="210" spans="1:26" x14ac:dyDescent="0.2">
      <c r="A210" s="27">
        <v>45322</v>
      </c>
      <c r="B210" s="17">
        <v>125.55</v>
      </c>
      <c r="C210" s="14">
        <v>2.38</v>
      </c>
      <c r="D210" s="17">
        <v>-139</v>
      </c>
      <c r="E210" s="17">
        <v>22</v>
      </c>
      <c r="F210" s="17">
        <v>18.25</v>
      </c>
      <c r="G210" s="17">
        <v>127.4</v>
      </c>
      <c r="H210" s="17">
        <v>7</v>
      </c>
      <c r="I210" s="17">
        <v>-161.929</v>
      </c>
      <c r="J210" s="17">
        <v>884.5</v>
      </c>
      <c r="K210" s="17">
        <v>21</v>
      </c>
      <c r="L210" s="17">
        <v>2.7300000000000001E-2</v>
      </c>
      <c r="M210" s="17">
        <v>13.88</v>
      </c>
      <c r="N210" s="17">
        <v>17.832049999999999</v>
      </c>
      <c r="O210" s="17">
        <v>9007</v>
      </c>
      <c r="P210" s="17">
        <v>482.5</v>
      </c>
      <c r="Q210" s="17">
        <v>-4.7149999999999999</v>
      </c>
      <c r="R210" s="17">
        <v>8728</v>
      </c>
      <c r="S210" s="17">
        <v>8.9749999999999996</v>
      </c>
      <c r="T210" s="17">
        <v>-18.774999999999999</v>
      </c>
      <c r="U210" s="17">
        <v>-0.1101</v>
      </c>
      <c r="V210" s="17">
        <v>-2.133</v>
      </c>
      <c r="W210" s="17">
        <v>9362.4894000000004</v>
      </c>
      <c r="X210" s="17">
        <v>113571</v>
      </c>
      <c r="Y210" s="17">
        <v>13.956</v>
      </c>
      <c r="Z210" s="17">
        <v>-71.045000000000002</v>
      </c>
    </row>
    <row r="211" spans="1:26" x14ac:dyDescent="0.2">
      <c r="A211" s="27">
        <v>45321</v>
      </c>
      <c r="B211" s="17">
        <v>147.96</v>
      </c>
      <c r="C211" s="14">
        <v>2.4500000000000002</v>
      </c>
      <c r="D211" s="17">
        <v>-135.505</v>
      </c>
      <c r="E211" s="17">
        <v>22</v>
      </c>
      <c r="F211" s="17">
        <v>19.25</v>
      </c>
      <c r="G211" s="17">
        <v>124</v>
      </c>
      <c r="H211" s="17">
        <v>5.2320000000000002</v>
      </c>
      <c r="I211" s="17">
        <v>-9.2460000000000004</v>
      </c>
      <c r="J211" s="17">
        <v>827.5</v>
      </c>
      <c r="K211" s="17">
        <v>22</v>
      </c>
      <c r="L211" s="17">
        <v>3.2000000000000001E-2</v>
      </c>
      <c r="M211" s="17">
        <v>11.955</v>
      </c>
      <c r="N211" s="17">
        <v>20.25</v>
      </c>
      <c r="O211" s="17">
        <v>9127</v>
      </c>
      <c r="P211" s="17">
        <v>459.7</v>
      </c>
      <c r="Q211" s="17">
        <v>-5.1040000000000001</v>
      </c>
      <c r="R211" s="17">
        <v>8877.11</v>
      </c>
      <c r="S211" s="17">
        <v>9.0820000000000007</v>
      </c>
      <c r="T211" s="17">
        <v>-17.649999999999999</v>
      </c>
      <c r="U211" s="17">
        <v>-0.1075</v>
      </c>
      <c r="V211" s="17">
        <v>-2.1850000000000001</v>
      </c>
      <c r="W211" s="17">
        <v>9362.4894000000004</v>
      </c>
      <c r="X211" s="17">
        <v>97462.5</v>
      </c>
      <c r="Y211" s="17">
        <v>12.552</v>
      </c>
      <c r="Z211" s="17">
        <v>-65.795000000000002</v>
      </c>
    </row>
    <row r="212" spans="1:26" x14ac:dyDescent="0.2">
      <c r="A212" s="27">
        <v>45320</v>
      </c>
      <c r="B212" s="17">
        <v>150.52000000000001</v>
      </c>
      <c r="C212" s="14">
        <v>2.34</v>
      </c>
      <c r="D212" s="17">
        <v>-146</v>
      </c>
      <c r="E212" s="17">
        <v>22.3</v>
      </c>
      <c r="F212" s="17">
        <v>19.625</v>
      </c>
      <c r="G212" s="17">
        <v>116.6</v>
      </c>
      <c r="H212" s="17">
        <v>8.4949999999999992</v>
      </c>
      <c r="I212" s="17">
        <v>-9.2509999999999994</v>
      </c>
      <c r="J212" s="17">
        <v>831.76</v>
      </c>
      <c r="K212" s="17">
        <v>24.5</v>
      </c>
      <c r="L212" s="17">
        <v>3.9E-2</v>
      </c>
      <c r="M212" s="17">
        <v>11.709</v>
      </c>
      <c r="N212" s="17">
        <v>20.6206</v>
      </c>
      <c r="O212" s="17">
        <v>10075</v>
      </c>
      <c r="P212" s="17">
        <v>461</v>
      </c>
      <c r="Q212" s="17">
        <v>-5.2809999999999997</v>
      </c>
      <c r="R212" s="17">
        <v>8957.27</v>
      </c>
      <c r="S212" s="17">
        <v>9.1999999999999993</v>
      </c>
      <c r="T212" s="17">
        <v>-17.876999999999999</v>
      </c>
      <c r="U212" s="17">
        <v>-0.12</v>
      </c>
      <c r="V212" s="17">
        <v>-2.1520000000000001</v>
      </c>
      <c r="W212" s="17">
        <v>9362.4894000000004</v>
      </c>
      <c r="X212" s="17">
        <v>57153</v>
      </c>
      <c r="Y212" s="17">
        <v>12.545</v>
      </c>
      <c r="Z212" s="17">
        <v>-65.734999999999999</v>
      </c>
    </row>
    <row r="213" spans="1:26" x14ac:dyDescent="0.2">
      <c r="A213" s="27">
        <v>45317</v>
      </c>
      <c r="B213" s="17">
        <v>159.626</v>
      </c>
      <c r="C213" s="14">
        <v>2.0299999999999998</v>
      </c>
      <c r="D213" s="17">
        <v>-156.01</v>
      </c>
      <c r="E213" s="17">
        <v>25.5</v>
      </c>
      <c r="F213" s="17">
        <v>20.25</v>
      </c>
      <c r="G213" s="17">
        <v>120.64</v>
      </c>
      <c r="H213" s="17">
        <v>12</v>
      </c>
      <c r="I213" s="17">
        <v>-73.524000000000001</v>
      </c>
      <c r="J213" s="17">
        <v>860</v>
      </c>
      <c r="K213" s="17">
        <v>25</v>
      </c>
      <c r="L213" s="17">
        <v>3.0499999999999999E-2</v>
      </c>
      <c r="M213" s="17">
        <v>12.395</v>
      </c>
      <c r="N213" s="17">
        <v>19.864809999999999</v>
      </c>
      <c r="O213" s="17">
        <v>10495</v>
      </c>
      <c r="P213" s="17">
        <v>476.6</v>
      </c>
      <c r="Q213" s="17">
        <v>-5.8</v>
      </c>
      <c r="R213" s="17">
        <v>9731.59</v>
      </c>
      <c r="S213" s="17">
        <v>9.4499999999999993</v>
      </c>
      <c r="T213" s="17">
        <v>-17.395</v>
      </c>
      <c r="U213" s="17">
        <v>-0.121</v>
      </c>
      <c r="V213" s="17">
        <v>-2.141</v>
      </c>
      <c r="W213" s="17">
        <v>9362.4894000000004</v>
      </c>
      <c r="X213" s="17">
        <v>58571</v>
      </c>
      <c r="Y213" s="17">
        <v>12.977</v>
      </c>
      <c r="Z213" s="17">
        <v>-68.239000000000004</v>
      </c>
    </row>
    <row r="214" spans="1:26" x14ac:dyDescent="0.2">
      <c r="A214" s="27">
        <v>45316</v>
      </c>
      <c r="B214" s="17">
        <v>169.8</v>
      </c>
      <c r="C214" s="14">
        <v>2.16</v>
      </c>
      <c r="D214" s="17">
        <v>-155.56</v>
      </c>
      <c r="E214" s="17">
        <v>27.25</v>
      </c>
      <c r="F214" s="17">
        <v>21.25</v>
      </c>
      <c r="G214" s="17">
        <v>128.06</v>
      </c>
      <c r="H214" s="17">
        <v>20</v>
      </c>
      <c r="I214" s="17">
        <v>36.502000000000002</v>
      </c>
      <c r="J214" s="17">
        <v>894</v>
      </c>
      <c r="K214" s="17">
        <v>28.8</v>
      </c>
      <c r="L214" s="17">
        <v>3.0499999999999999E-2</v>
      </c>
      <c r="M214" s="17">
        <v>14.685</v>
      </c>
      <c r="N214" s="17">
        <v>18.048249999999999</v>
      </c>
      <c r="O214" s="17">
        <v>10794.5</v>
      </c>
      <c r="P214" s="17">
        <v>493.4</v>
      </c>
      <c r="Q214" s="17">
        <v>-4.8</v>
      </c>
      <c r="R214" s="17">
        <v>9815</v>
      </c>
      <c r="S214" s="17">
        <v>9.5</v>
      </c>
      <c r="T214" s="17">
        <v>-18.09</v>
      </c>
      <c r="U214" s="17">
        <v>-0.115</v>
      </c>
      <c r="V214" s="17">
        <v>-2.2349999999999999</v>
      </c>
      <c r="W214" s="17">
        <v>9362.4894000000004</v>
      </c>
      <c r="X214" s="17">
        <v>59737</v>
      </c>
      <c r="Y214" s="17">
        <v>13.47</v>
      </c>
      <c r="Z214" s="17">
        <v>-70.33</v>
      </c>
    </row>
    <row r="215" spans="1:26" x14ac:dyDescent="0.2">
      <c r="A215" s="27">
        <v>45315</v>
      </c>
      <c r="B215" s="17">
        <v>127.495</v>
      </c>
      <c r="C215" s="14">
        <v>2</v>
      </c>
      <c r="D215" s="17">
        <v>-147.5</v>
      </c>
      <c r="E215" s="17">
        <v>24.3</v>
      </c>
      <c r="F215" s="17">
        <v>20.75</v>
      </c>
      <c r="G215" s="17">
        <v>130.69999999999999</v>
      </c>
      <c r="H215" s="17">
        <v>9</v>
      </c>
      <c r="I215" s="17">
        <v>-50.755000000000003</v>
      </c>
      <c r="J215" s="17">
        <v>891.5</v>
      </c>
      <c r="K215" s="17">
        <v>29</v>
      </c>
      <c r="L215" s="17">
        <v>1.5800000000000002E-2</v>
      </c>
      <c r="M215" s="17">
        <v>15</v>
      </c>
      <c r="N215" s="17">
        <v>14.622199999999999</v>
      </c>
      <c r="O215" s="17">
        <v>11277.5</v>
      </c>
      <c r="P215" s="17">
        <v>496.5</v>
      </c>
      <c r="Q215" s="17">
        <v>-4.7069999999999999</v>
      </c>
      <c r="R215" s="17">
        <v>10182.285</v>
      </c>
      <c r="S215" s="17">
        <v>9</v>
      </c>
      <c r="T215" s="17">
        <v>-18.05</v>
      </c>
      <c r="U215" s="17">
        <v>-0.13739999999999999</v>
      </c>
      <c r="V215" s="17">
        <v>-2.2919999999999998</v>
      </c>
      <c r="W215" s="17">
        <v>9362.4894000000004</v>
      </c>
      <c r="X215" s="17">
        <v>63852</v>
      </c>
      <c r="Y215" s="17">
        <v>13.48</v>
      </c>
      <c r="Z215" s="17">
        <v>-70.185000000000002</v>
      </c>
    </row>
    <row r="216" spans="1:26" x14ac:dyDescent="0.2">
      <c r="A216" s="27">
        <v>45314</v>
      </c>
      <c r="B216" s="17">
        <v>140.33699999999999</v>
      </c>
      <c r="C216" s="14">
        <v>2.0499999999999998</v>
      </c>
      <c r="D216" s="17">
        <v>-118.495</v>
      </c>
      <c r="E216" s="17">
        <v>27.75</v>
      </c>
      <c r="F216" s="17">
        <v>21.25</v>
      </c>
      <c r="G216" s="17">
        <v>134.55000000000001</v>
      </c>
      <c r="H216" s="17">
        <v>9</v>
      </c>
      <c r="I216" s="17">
        <v>-18.748999999999999</v>
      </c>
      <c r="J216" s="17">
        <v>928.58</v>
      </c>
      <c r="K216" s="17">
        <v>30</v>
      </c>
      <c r="L216" s="17">
        <v>1.83E-2</v>
      </c>
      <c r="M216" s="17">
        <v>14</v>
      </c>
      <c r="N216" s="17">
        <v>12.967449999999999</v>
      </c>
      <c r="O216" s="17">
        <v>11380</v>
      </c>
      <c r="P216" s="17">
        <v>518.4</v>
      </c>
      <c r="Q216" s="17">
        <v>-4.742</v>
      </c>
      <c r="R216" s="17">
        <v>10689.395</v>
      </c>
      <c r="S216" s="17">
        <v>9.5250000000000004</v>
      </c>
      <c r="T216" s="17">
        <v>-18.3</v>
      </c>
      <c r="U216" s="17">
        <v>-0.13400000000000001</v>
      </c>
      <c r="V216" s="17">
        <v>-2.36</v>
      </c>
      <c r="W216" s="17">
        <v>9362.4894000000004</v>
      </c>
      <c r="X216" s="17">
        <v>61069</v>
      </c>
      <c r="Y216" s="17">
        <v>13.88</v>
      </c>
      <c r="Z216" s="17">
        <v>-72.95</v>
      </c>
    </row>
    <row r="217" spans="1:26" x14ac:dyDescent="0.2">
      <c r="A217" s="27">
        <v>45313</v>
      </c>
      <c r="B217" s="17">
        <v>146.298</v>
      </c>
      <c r="C217" s="14">
        <v>2.04</v>
      </c>
      <c r="D217" s="17">
        <v>-109</v>
      </c>
      <c r="E217" s="17">
        <v>27.5</v>
      </c>
      <c r="F217" s="17">
        <v>22.36</v>
      </c>
      <c r="G217" s="17">
        <v>134.76</v>
      </c>
      <c r="H217" s="17">
        <v>8</v>
      </c>
      <c r="I217" s="17">
        <v>-55.752000000000002</v>
      </c>
      <c r="J217" s="17">
        <v>941</v>
      </c>
      <c r="K217" s="17">
        <v>24.8</v>
      </c>
      <c r="L217" s="17">
        <v>0.02</v>
      </c>
      <c r="M217" s="17">
        <v>14.44</v>
      </c>
      <c r="N217" s="17">
        <v>11.3628</v>
      </c>
      <c r="O217" s="17">
        <v>12427.8</v>
      </c>
      <c r="P217" s="17">
        <v>539</v>
      </c>
      <c r="Q217" s="17">
        <v>-4.8250000000000002</v>
      </c>
      <c r="R217" s="17">
        <v>9604.7800000000007</v>
      </c>
      <c r="S217" s="17">
        <v>9.9209999999999994</v>
      </c>
      <c r="T217" s="17">
        <v>-18.75</v>
      </c>
      <c r="U217" s="17">
        <v>-0.1399</v>
      </c>
      <c r="V217" s="17">
        <v>-2.33</v>
      </c>
      <c r="W217" s="17">
        <v>9362.4894000000004</v>
      </c>
      <c r="X217" s="17">
        <v>61071</v>
      </c>
      <c r="Y217" s="17">
        <v>14.265000000000001</v>
      </c>
      <c r="Z217" s="17">
        <v>-75.224999999999994</v>
      </c>
    </row>
    <row r="218" spans="1:26" x14ac:dyDescent="0.2">
      <c r="A218" s="27">
        <v>45310</v>
      </c>
      <c r="B218" s="17">
        <v>158.768</v>
      </c>
      <c r="C218" s="14">
        <v>1.9750000000000001</v>
      </c>
      <c r="D218" s="17">
        <v>-128</v>
      </c>
      <c r="E218" s="17">
        <v>28.5</v>
      </c>
      <c r="F218" s="17">
        <v>21.5</v>
      </c>
      <c r="G218" s="17">
        <v>126.71</v>
      </c>
      <c r="H218" s="17">
        <v>9</v>
      </c>
      <c r="I218" s="17">
        <v>-25.53</v>
      </c>
      <c r="J218" s="17">
        <v>885</v>
      </c>
      <c r="K218" s="17">
        <v>28</v>
      </c>
      <c r="L218" s="17">
        <v>0</v>
      </c>
      <c r="M218" s="17">
        <v>11.262</v>
      </c>
      <c r="N218" s="17">
        <v>11.43214</v>
      </c>
      <c r="O218" s="17">
        <v>11758.3</v>
      </c>
      <c r="P218" s="17">
        <v>501.2</v>
      </c>
      <c r="Q218" s="17">
        <v>-4.7249999999999996</v>
      </c>
      <c r="R218" s="17">
        <v>9843.375</v>
      </c>
      <c r="S218" s="17">
        <v>9.5</v>
      </c>
      <c r="T218" s="17">
        <v>-17.652999999999999</v>
      </c>
      <c r="U218" s="17">
        <v>-0.17730000000000001</v>
      </c>
      <c r="V218" s="17">
        <v>-2.1949999999999998</v>
      </c>
      <c r="W218" s="17">
        <v>9362.4894000000004</v>
      </c>
      <c r="X218" s="17">
        <v>43487</v>
      </c>
      <c r="Y218" s="17">
        <v>13.39</v>
      </c>
      <c r="Z218" s="17">
        <v>-77.600999999999999</v>
      </c>
    </row>
    <row r="219" spans="1:26" x14ac:dyDescent="0.2">
      <c r="A219" s="27">
        <v>45309</v>
      </c>
      <c r="B219" s="17">
        <v>167.82300000000001</v>
      </c>
      <c r="C219" s="14">
        <v>2</v>
      </c>
      <c r="D219" s="17">
        <v>-140</v>
      </c>
      <c r="E219" s="17">
        <v>28</v>
      </c>
      <c r="F219" s="17">
        <v>21.5</v>
      </c>
      <c r="G219" s="17">
        <v>128.5</v>
      </c>
      <c r="H219" s="17">
        <v>6</v>
      </c>
      <c r="I219" s="17">
        <v>-26.225999999999999</v>
      </c>
      <c r="J219" s="17">
        <v>890</v>
      </c>
      <c r="K219" s="17">
        <v>30</v>
      </c>
      <c r="L219" s="17">
        <v>-3.3E-3</v>
      </c>
      <c r="M219" s="17">
        <v>11.03</v>
      </c>
      <c r="N219" s="17">
        <v>11.189830000000001</v>
      </c>
      <c r="O219" s="17">
        <v>11442.7</v>
      </c>
      <c r="P219" s="17">
        <v>500.5</v>
      </c>
      <c r="Q219" s="17">
        <v>-4.8380000000000001</v>
      </c>
      <c r="R219" s="17">
        <v>9859.0249999999996</v>
      </c>
      <c r="S219" s="17">
        <v>9.375</v>
      </c>
      <c r="T219" s="17">
        <v>-17.75</v>
      </c>
      <c r="U219" s="17">
        <v>-0.115</v>
      </c>
      <c r="V219" s="17">
        <v>-2.2250000000000001</v>
      </c>
      <c r="W219" s="17">
        <v>9362.4894000000004</v>
      </c>
      <c r="X219" s="17">
        <v>36070</v>
      </c>
      <c r="Y219" s="17">
        <v>13.427</v>
      </c>
      <c r="Z219" s="17">
        <v>-70.817999999999998</v>
      </c>
    </row>
    <row r="220" spans="1:26" x14ac:dyDescent="0.2">
      <c r="A220" s="27">
        <v>45308</v>
      </c>
      <c r="B220" s="17">
        <v>144.34</v>
      </c>
      <c r="C220" s="14">
        <v>1.7050000000000001</v>
      </c>
      <c r="D220" s="17">
        <v>-137.22</v>
      </c>
      <c r="E220" s="17">
        <v>25</v>
      </c>
      <c r="F220" s="17">
        <v>22.05</v>
      </c>
      <c r="G220" s="17">
        <v>135.69999999999999</v>
      </c>
      <c r="H220" s="17">
        <v>8</v>
      </c>
      <c r="I220" s="17">
        <v>46</v>
      </c>
      <c r="J220" s="17">
        <v>929</v>
      </c>
      <c r="K220" s="17">
        <v>28.5</v>
      </c>
      <c r="L220" s="17">
        <v>0</v>
      </c>
      <c r="M220" s="17">
        <v>11.3</v>
      </c>
      <c r="N220" s="17">
        <v>8.2355800000000006</v>
      </c>
      <c r="O220" s="17">
        <v>11956</v>
      </c>
      <c r="P220" s="17">
        <v>516.9</v>
      </c>
      <c r="Q220" s="17">
        <v>-2.3159999999999998</v>
      </c>
      <c r="R220" s="17">
        <v>10285.5</v>
      </c>
      <c r="S220" s="17">
        <v>9.4</v>
      </c>
      <c r="T220" s="17">
        <v>-18.225000000000001</v>
      </c>
      <c r="U220" s="17">
        <v>-0.06</v>
      </c>
      <c r="V220" s="17">
        <v>-2.2730000000000001</v>
      </c>
      <c r="W220" s="17">
        <v>9362.4894000000004</v>
      </c>
      <c r="X220" s="17">
        <v>36069</v>
      </c>
      <c r="Y220" s="17">
        <v>13.97</v>
      </c>
      <c r="Z220" s="17">
        <v>-73.176000000000002</v>
      </c>
    </row>
    <row r="221" spans="1:26" x14ac:dyDescent="0.2">
      <c r="A221" s="27">
        <v>45307</v>
      </c>
      <c r="B221" s="17">
        <v>153.88</v>
      </c>
      <c r="C221" s="14">
        <v>1.7</v>
      </c>
      <c r="D221" s="17">
        <v>-137</v>
      </c>
      <c r="E221" s="17">
        <v>23.8</v>
      </c>
      <c r="F221" s="17">
        <v>23</v>
      </c>
      <c r="G221" s="17">
        <v>138.25</v>
      </c>
      <c r="H221" s="17">
        <v>9</v>
      </c>
      <c r="I221" s="17">
        <v>-55.250999999999998</v>
      </c>
      <c r="J221" s="17">
        <v>952.5</v>
      </c>
      <c r="K221" s="17">
        <v>28</v>
      </c>
      <c r="L221" s="17">
        <v>5.0000000000000001E-4</v>
      </c>
      <c r="M221" s="17">
        <v>13</v>
      </c>
      <c r="N221" s="17">
        <v>6.7805999999999997</v>
      </c>
      <c r="O221" s="17">
        <v>12404.8</v>
      </c>
      <c r="P221" s="17">
        <v>523.5</v>
      </c>
      <c r="Q221" s="17">
        <v>-3.6640000000000001</v>
      </c>
      <c r="R221" s="17">
        <v>10705.125</v>
      </c>
      <c r="S221" s="17">
        <v>9.4749999999999996</v>
      </c>
      <c r="T221" s="17">
        <v>-18.2</v>
      </c>
      <c r="U221" s="17">
        <v>-3.3000000000000002E-2</v>
      </c>
      <c r="V221" s="17">
        <v>-2.375</v>
      </c>
      <c r="W221" s="17">
        <v>9362.4894000000004</v>
      </c>
      <c r="X221" s="17">
        <v>32819</v>
      </c>
      <c r="Y221" s="17">
        <v>14.345000000000001</v>
      </c>
      <c r="Z221" s="17">
        <v>-74.997</v>
      </c>
    </row>
    <row r="222" spans="1:26" x14ac:dyDescent="0.2">
      <c r="A222" s="27">
        <v>45306</v>
      </c>
      <c r="B222" s="17">
        <v>158.48400000000001</v>
      </c>
      <c r="C222" s="14">
        <v>1.67</v>
      </c>
      <c r="D222" s="17">
        <v>-153.5</v>
      </c>
      <c r="E222" s="17">
        <v>26.5</v>
      </c>
      <c r="F222" s="17">
        <v>23.55</v>
      </c>
      <c r="G222" s="17">
        <v>144.31</v>
      </c>
      <c r="H222" s="17">
        <v>6</v>
      </c>
      <c r="I222" s="17">
        <v>-63.252000000000002</v>
      </c>
      <c r="J222" s="17">
        <v>935</v>
      </c>
      <c r="K222" s="17">
        <v>25</v>
      </c>
      <c r="L222" s="17">
        <v>-7.3000000000000001E-3</v>
      </c>
      <c r="M222" s="17">
        <v>14.255000000000001</v>
      </c>
      <c r="N222" s="17">
        <v>7.0213200000000002</v>
      </c>
      <c r="O222" s="17">
        <v>11705.8</v>
      </c>
      <c r="P222" s="17">
        <v>529.70000000000005</v>
      </c>
      <c r="Q222" s="17">
        <v>-6.7190000000000003</v>
      </c>
      <c r="R222" s="17">
        <v>9912.0149999999994</v>
      </c>
      <c r="S222" s="17">
        <v>10.25</v>
      </c>
      <c r="T222" s="17">
        <v>-18.12</v>
      </c>
      <c r="U222" s="17">
        <v>-6.6000000000000003E-2</v>
      </c>
      <c r="V222" s="17">
        <v>-2.403</v>
      </c>
      <c r="W222" s="17">
        <v>9362.4894000000004</v>
      </c>
      <c r="X222" s="17">
        <v>45919.5</v>
      </c>
      <c r="Y222" s="17">
        <v>14.83</v>
      </c>
      <c r="Z222" s="17">
        <v>-76.667000000000002</v>
      </c>
    </row>
    <row r="223" spans="1:26" x14ac:dyDescent="0.2">
      <c r="A223" s="27">
        <v>45303</v>
      </c>
      <c r="B223" s="17">
        <v>164.32</v>
      </c>
      <c r="C223" s="14">
        <v>1.85</v>
      </c>
      <c r="D223" s="17">
        <v>-149.5</v>
      </c>
      <c r="E223" s="17">
        <v>26.5</v>
      </c>
      <c r="F223" s="17">
        <v>22.35</v>
      </c>
      <c r="G223" s="17">
        <v>129.28</v>
      </c>
      <c r="H223" s="17">
        <v>7</v>
      </c>
      <c r="I223" s="17">
        <v>-42.750999999999998</v>
      </c>
      <c r="J223" s="17">
        <v>947.5</v>
      </c>
      <c r="K223" s="17">
        <v>25</v>
      </c>
      <c r="L223" s="17">
        <v>0</v>
      </c>
      <c r="M223" s="17">
        <v>12.9</v>
      </c>
      <c r="N223" s="17">
        <v>6.9827000000000004</v>
      </c>
      <c r="O223" s="17">
        <v>10207.299999999999</v>
      </c>
      <c r="P223" s="17">
        <v>483.1</v>
      </c>
      <c r="Q223" s="17">
        <v>-6.5</v>
      </c>
      <c r="R223" s="17">
        <v>10111.75</v>
      </c>
      <c r="S223" s="17">
        <v>10.275</v>
      </c>
      <c r="T223" s="17">
        <v>-16.8</v>
      </c>
      <c r="U223" s="17">
        <v>-0.16650000000000001</v>
      </c>
      <c r="V223" s="17">
        <v>-2.3319999999999999</v>
      </c>
      <c r="W223" s="17">
        <v>9362.4894000000004</v>
      </c>
      <c r="X223" s="17">
        <v>48022.3</v>
      </c>
      <c r="Y223" s="17">
        <v>13.55</v>
      </c>
      <c r="Z223" s="17">
        <v>-69.564999999999998</v>
      </c>
    </row>
    <row r="224" spans="1:26" x14ac:dyDescent="0.2">
      <c r="A224" s="27">
        <v>45302</v>
      </c>
      <c r="B224" s="17">
        <v>172.95</v>
      </c>
      <c r="C224" s="14">
        <v>1.9</v>
      </c>
      <c r="D224" s="17">
        <v>-172.65299999999999</v>
      </c>
      <c r="E224" s="17">
        <v>26.5</v>
      </c>
      <c r="F224" s="17">
        <v>22.75</v>
      </c>
      <c r="G224" s="17">
        <v>132.82</v>
      </c>
      <c r="H224" s="17">
        <v>7</v>
      </c>
      <c r="I224" s="17">
        <v>8.9550000000000001</v>
      </c>
      <c r="J224" s="17">
        <v>865.5</v>
      </c>
      <c r="K224" s="17">
        <v>25.8</v>
      </c>
      <c r="L224" s="17">
        <v>3.8999999999999998E-3</v>
      </c>
      <c r="M224" s="17">
        <v>12.5</v>
      </c>
      <c r="N224" s="17">
        <v>7.3879299999999999</v>
      </c>
      <c r="O224" s="17">
        <v>10588.8</v>
      </c>
      <c r="P224" s="17">
        <v>480.8</v>
      </c>
      <c r="Q224" s="17">
        <v>-3.4159999999999999</v>
      </c>
      <c r="R224" s="17">
        <v>10011.014999999999</v>
      </c>
      <c r="S224" s="17">
        <v>9.625</v>
      </c>
      <c r="T224" s="17">
        <v>-17.100000000000001</v>
      </c>
      <c r="U224" s="17">
        <v>-0.15989999999999999</v>
      </c>
      <c r="V224" s="17">
        <v>-2.2799999999999998</v>
      </c>
      <c r="W224" s="17">
        <v>9362.4894000000004</v>
      </c>
      <c r="X224" s="17">
        <v>43820</v>
      </c>
      <c r="Y224" s="17">
        <v>13.59</v>
      </c>
      <c r="Z224" s="17">
        <v>-69.965000000000003</v>
      </c>
    </row>
    <row r="225" spans="1:26" x14ac:dyDescent="0.2">
      <c r="A225" s="27">
        <v>45301</v>
      </c>
      <c r="B225" s="17">
        <v>161.02199999999999</v>
      </c>
      <c r="C225" s="14">
        <v>1.75</v>
      </c>
      <c r="D225" s="17">
        <v>-188.4</v>
      </c>
      <c r="E225" s="17">
        <v>22.5</v>
      </c>
      <c r="F225" s="17">
        <v>23.75</v>
      </c>
      <c r="G225" s="17">
        <v>134.6</v>
      </c>
      <c r="H225" s="17">
        <v>6</v>
      </c>
      <c r="I225" s="17">
        <v>-50.725999999999999</v>
      </c>
      <c r="J225" s="17">
        <v>867.5</v>
      </c>
      <c r="K225" s="17">
        <v>26</v>
      </c>
      <c r="L225" s="17">
        <v>0</v>
      </c>
      <c r="M225" s="17">
        <v>10.025</v>
      </c>
      <c r="N225" s="17">
        <v>6.7339000000000002</v>
      </c>
      <c r="O225" s="17">
        <v>11918.3</v>
      </c>
      <c r="P225" s="17">
        <v>485.5</v>
      </c>
      <c r="Q225" s="17">
        <v>-3.2559999999999998</v>
      </c>
      <c r="R225" s="17">
        <v>10716.985000000001</v>
      </c>
      <c r="S225" s="17">
        <v>9.8249999999999993</v>
      </c>
      <c r="T225" s="17">
        <v>-17.812999999999999</v>
      </c>
      <c r="U225" s="17">
        <v>-0.125</v>
      </c>
      <c r="V225" s="17">
        <v>-2.25</v>
      </c>
      <c r="W225" s="17">
        <v>9362.4894000000004</v>
      </c>
      <c r="X225" s="17">
        <v>46069</v>
      </c>
      <c r="Y225" s="17">
        <v>13.516999999999999</v>
      </c>
      <c r="Z225" s="17">
        <v>-72.215000000000003</v>
      </c>
    </row>
    <row r="226" spans="1:26" x14ac:dyDescent="0.2">
      <c r="A226" s="27">
        <v>45300</v>
      </c>
      <c r="B226" s="17">
        <v>170.07400000000001</v>
      </c>
      <c r="C226" s="14">
        <v>1.75</v>
      </c>
      <c r="D226" s="17">
        <v>-193.54</v>
      </c>
      <c r="E226" s="17">
        <v>24.5</v>
      </c>
      <c r="F226" s="17">
        <v>24.55</v>
      </c>
      <c r="G226" s="17">
        <v>137.5</v>
      </c>
      <c r="H226" s="17">
        <v>6</v>
      </c>
      <c r="I226" s="17">
        <v>-70.123999999999995</v>
      </c>
      <c r="J226" s="17">
        <v>897.5</v>
      </c>
      <c r="K226" s="17">
        <v>30.3</v>
      </c>
      <c r="L226" s="17">
        <v>2.1499999999999998E-2</v>
      </c>
      <c r="M226" s="17">
        <v>10</v>
      </c>
      <c r="N226" s="17">
        <v>9.8004499999999997</v>
      </c>
      <c r="O226" s="17">
        <v>13316.8</v>
      </c>
      <c r="P226" s="17">
        <v>503.3</v>
      </c>
      <c r="Q226" s="17">
        <v>-6.47</v>
      </c>
      <c r="R226" s="17">
        <v>10578.279</v>
      </c>
      <c r="S226" s="17">
        <v>9.5250000000000004</v>
      </c>
      <c r="T226" s="17">
        <v>-18.75</v>
      </c>
      <c r="U226" s="17">
        <v>-0.155</v>
      </c>
      <c r="V226" s="17">
        <v>-2.3220000000000001</v>
      </c>
      <c r="W226" s="17">
        <v>9362.4894000000004</v>
      </c>
      <c r="X226" s="17">
        <v>40070</v>
      </c>
      <c r="Y226" s="17">
        <v>13.842000000000001</v>
      </c>
      <c r="Z226" s="17">
        <v>-73.924999999999997</v>
      </c>
    </row>
    <row r="227" spans="1:26" x14ac:dyDescent="0.2">
      <c r="A227" s="27">
        <v>45299</v>
      </c>
      <c r="B227" s="17">
        <v>177.679</v>
      </c>
      <c r="C227" s="14">
        <v>1.77</v>
      </c>
      <c r="D227" s="17">
        <v>-187.45500000000001</v>
      </c>
      <c r="E227" s="17">
        <v>25.3</v>
      </c>
      <c r="F227" s="17">
        <v>25.5</v>
      </c>
      <c r="G227" s="17">
        <v>142.5</v>
      </c>
      <c r="H227" s="17">
        <v>6</v>
      </c>
      <c r="I227" s="17">
        <v>-108.721</v>
      </c>
      <c r="J227" s="17">
        <v>921.27</v>
      </c>
      <c r="K227" s="17">
        <v>29.5</v>
      </c>
      <c r="L227" s="17">
        <v>6.7000000000000004E-2</v>
      </c>
      <c r="M227" s="17">
        <v>11.3</v>
      </c>
      <c r="N227" s="17">
        <v>12.82638</v>
      </c>
      <c r="O227" s="17">
        <v>12804.8</v>
      </c>
      <c r="P227" s="17">
        <v>506.3</v>
      </c>
      <c r="Q227" s="17">
        <v>-6.7009999999999996</v>
      </c>
      <c r="R227" s="17">
        <v>9738.875</v>
      </c>
      <c r="S227" s="17">
        <v>9.5250000000000004</v>
      </c>
      <c r="T227" s="17">
        <v>-18.850000000000001</v>
      </c>
      <c r="U227" s="17">
        <v>-0.18990000000000001</v>
      </c>
      <c r="V227" s="17">
        <v>-2.4089999999999998</v>
      </c>
      <c r="W227" s="17">
        <v>9362.4894000000004</v>
      </c>
      <c r="X227" s="17">
        <v>45819</v>
      </c>
      <c r="Y227" s="17">
        <v>14.41</v>
      </c>
      <c r="Z227" s="17">
        <v>-76.459999999999994</v>
      </c>
    </row>
    <row r="228" spans="1:26" x14ac:dyDescent="0.2">
      <c r="A228" s="27">
        <v>45296</v>
      </c>
      <c r="B228" s="17">
        <v>214.55500000000001</v>
      </c>
      <c r="C228" s="14">
        <v>1.84</v>
      </c>
      <c r="D228" s="17">
        <v>-139.5</v>
      </c>
      <c r="E228" s="17">
        <v>26</v>
      </c>
      <c r="F228" s="17">
        <v>24.434999999999999</v>
      </c>
      <c r="G228" s="17">
        <v>136.45599999999999</v>
      </c>
      <c r="H228" s="17">
        <v>6</v>
      </c>
      <c r="I228" s="17">
        <v>-84.753</v>
      </c>
      <c r="J228" s="17">
        <v>870</v>
      </c>
      <c r="K228" s="17">
        <v>32.5</v>
      </c>
      <c r="L228" s="17">
        <v>0.02</v>
      </c>
      <c r="M228" s="17">
        <v>12.65</v>
      </c>
      <c r="N228" s="17">
        <v>16.826899999999998</v>
      </c>
      <c r="O228" s="17">
        <v>12706.5</v>
      </c>
      <c r="P228" s="17">
        <v>475.5</v>
      </c>
      <c r="Q228" s="17">
        <v>-8.9499999999999993</v>
      </c>
      <c r="R228" s="17">
        <v>9502.4699999999993</v>
      </c>
      <c r="S228" s="17">
        <v>9.4749999999999996</v>
      </c>
      <c r="T228" s="17">
        <v>-17.8</v>
      </c>
      <c r="U228" s="17">
        <v>-0.16500000000000001</v>
      </c>
      <c r="V228" s="17">
        <v>-2.4950000000000001</v>
      </c>
      <c r="W228" s="17">
        <v>9362.4894000000004</v>
      </c>
      <c r="X228" s="17">
        <v>56071</v>
      </c>
      <c r="Y228" s="17">
        <v>13.585000000000001</v>
      </c>
      <c r="Z228" s="17">
        <v>-76.781000000000006</v>
      </c>
    </row>
    <row r="229" spans="1:26" x14ac:dyDescent="0.2">
      <c r="A229" s="27">
        <v>45295</v>
      </c>
      <c r="B229" s="17">
        <v>213.893</v>
      </c>
      <c r="C229" s="14">
        <v>1.85</v>
      </c>
      <c r="D229" s="17">
        <v>-142.94300000000001</v>
      </c>
      <c r="E229" s="17">
        <v>26.75</v>
      </c>
      <c r="F229" s="17">
        <v>24.375</v>
      </c>
      <c r="G229" s="17">
        <v>140.13499999999999</v>
      </c>
      <c r="H229" s="17">
        <v>5.8579999999999997</v>
      </c>
      <c r="I229" s="17">
        <v>-139.501</v>
      </c>
      <c r="J229" s="17">
        <v>867.5</v>
      </c>
      <c r="K229" s="17">
        <v>43.8</v>
      </c>
      <c r="L229" s="17">
        <v>-1.2800000000000001E-2</v>
      </c>
      <c r="M229" s="17">
        <v>12.99</v>
      </c>
      <c r="N229" s="17">
        <v>18.81833</v>
      </c>
      <c r="O229" s="17">
        <v>12357.3</v>
      </c>
      <c r="P229" s="17">
        <v>474.4</v>
      </c>
      <c r="Q229" s="17">
        <v>-10.823</v>
      </c>
      <c r="R229" s="17">
        <v>9706.16</v>
      </c>
      <c r="S229" s="17">
        <v>9.375</v>
      </c>
      <c r="T229" s="17">
        <v>-17.594999999999999</v>
      </c>
      <c r="U229" s="17">
        <v>-0.185</v>
      </c>
      <c r="V229" s="17">
        <v>-2.2650000000000001</v>
      </c>
      <c r="W229" s="17">
        <v>9362.4894000000004</v>
      </c>
      <c r="X229" s="17">
        <v>61547.3</v>
      </c>
      <c r="Y229" s="17">
        <v>13.5</v>
      </c>
      <c r="Z229" s="17">
        <v>-69.745000000000005</v>
      </c>
    </row>
    <row r="230" spans="1:26" x14ac:dyDescent="0.2">
      <c r="A230" s="27">
        <v>45294</v>
      </c>
      <c r="B230" s="17">
        <v>177.76499999999999</v>
      </c>
      <c r="C230" s="14">
        <v>1.68</v>
      </c>
      <c r="D230" s="17">
        <v>-152.66800000000001</v>
      </c>
      <c r="E230" s="17">
        <v>22.66</v>
      </c>
      <c r="F230" s="17">
        <v>24.25</v>
      </c>
      <c r="G230" s="17">
        <v>148.5</v>
      </c>
      <c r="H230" s="17">
        <v>3</v>
      </c>
      <c r="I230" s="17">
        <v>-113.502</v>
      </c>
      <c r="J230" s="17">
        <v>893.5</v>
      </c>
      <c r="K230" s="17">
        <v>35</v>
      </c>
      <c r="L230" s="17">
        <v>6.0199999999999997E-2</v>
      </c>
      <c r="M230" s="17">
        <v>14.515000000000001</v>
      </c>
      <c r="N230" s="17">
        <v>19.352650000000001</v>
      </c>
      <c r="O230" s="17">
        <v>12563.8</v>
      </c>
      <c r="P230" s="17">
        <v>478.2</v>
      </c>
      <c r="Q230" s="17">
        <v>-10.669</v>
      </c>
      <c r="R230" s="17">
        <v>10213</v>
      </c>
      <c r="S230" s="17">
        <v>10.324999999999999</v>
      </c>
      <c r="T230" s="17">
        <v>-17.55</v>
      </c>
      <c r="U230" s="17">
        <v>-0.127</v>
      </c>
      <c r="V230" s="17">
        <v>-2.2480000000000002</v>
      </c>
      <c r="W230" s="17">
        <v>9362.4894000000004</v>
      </c>
      <c r="X230" s="17">
        <v>96312</v>
      </c>
      <c r="Y230" s="17">
        <v>13.45</v>
      </c>
      <c r="Z230" s="17">
        <v>-69.33</v>
      </c>
    </row>
    <row r="231" spans="1:26" x14ac:dyDescent="0.2">
      <c r="A231" s="27">
        <v>45293</v>
      </c>
      <c r="B231" s="17">
        <v>184.09800000000001</v>
      </c>
      <c r="C231" s="14">
        <v>1.85</v>
      </c>
      <c r="D231" s="17">
        <v>-166</v>
      </c>
      <c r="E231" s="17">
        <v>23.5</v>
      </c>
      <c r="F231" s="17">
        <v>24.7</v>
      </c>
      <c r="G231" s="17">
        <v>151.01499999999999</v>
      </c>
      <c r="H231" s="17">
        <v>2</v>
      </c>
      <c r="I231" s="17">
        <v>-132.494</v>
      </c>
      <c r="J231" s="17">
        <v>910.32500000000005</v>
      </c>
      <c r="K231" s="17">
        <v>30</v>
      </c>
      <c r="L231" s="17">
        <v>-1.12E-2</v>
      </c>
      <c r="M231" s="17">
        <v>14.475</v>
      </c>
      <c r="N231" s="17">
        <v>21.374700000000001</v>
      </c>
      <c r="O231" s="17">
        <v>12465.8</v>
      </c>
      <c r="P231" s="17">
        <v>488.6</v>
      </c>
      <c r="Q231" s="17">
        <v>-9.1950000000000003</v>
      </c>
      <c r="R231" s="17">
        <v>10152.77</v>
      </c>
      <c r="S231" s="17">
        <v>10.375</v>
      </c>
      <c r="T231" s="17">
        <v>-18.2</v>
      </c>
      <c r="U231" s="17">
        <v>-0.18</v>
      </c>
      <c r="V231" s="17">
        <v>-2.2400000000000002</v>
      </c>
      <c r="W231" s="17">
        <v>9362.4894000000004</v>
      </c>
      <c r="X231" s="17">
        <v>95974.5</v>
      </c>
      <c r="Y231" s="17">
        <v>13.895</v>
      </c>
      <c r="Z231" s="17">
        <v>-68.739999999999995</v>
      </c>
    </row>
    <row r="232" spans="1:26" x14ac:dyDescent="0.2">
      <c r="A232" s="27">
        <v>45292</v>
      </c>
      <c r="B232" s="17">
        <v>150.88900000000001</v>
      </c>
      <c r="C232" s="14">
        <v>1.8</v>
      </c>
      <c r="D232" s="17">
        <v>-152.68</v>
      </c>
      <c r="E232" s="17">
        <v>26.02</v>
      </c>
      <c r="F232" s="17">
        <v>23.73</v>
      </c>
      <c r="G232" s="17">
        <v>156.41499999999999</v>
      </c>
      <c r="H232" s="17">
        <v>3.64</v>
      </c>
      <c r="I232" s="17">
        <v>-206.52799999999999</v>
      </c>
      <c r="J232" s="17">
        <v>921.55499999999995</v>
      </c>
      <c r="K232" s="17">
        <v>35</v>
      </c>
      <c r="L232" s="17">
        <v>-0.02</v>
      </c>
      <c r="M232" s="17">
        <v>16.625</v>
      </c>
      <c r="N232" s="17">
        <v>22.342849999999999</v>
      </c>
      <c r="O232" s="17">
        <v>11850.8</v>
      </c>
      <c r="P232" s="17">
        <v>507</v>
      </c>
      <c r="Q232" s="17">
        <v>-10</v>
      </c>
      <c r="R232" s="17">
        <v>8445.7340000000004</v>
      </c>
      <c r="S232" s="17">
        <v>9.375</v>
      </c>
      <c r="T232" s="17">
        <v>-20.079999999999998</v>
      </c>
      <c r="U232" s="17">
        <v>-0.23849999999999999</v>
      </c>
      <c r="V232" s="17">
        <v>-2.2029999999999998</v>
      </c>
      <c r="W232" s="17">
        <v>9362.4894000000004</v>
      </c>
      <c r="X232" s="17">
        <v>86097</v>
      </c>
      <c r="Y232" s="17">
        <v>14.27</v>
      </c>
      <c r="Z232" s="17">
        <v>-68.385000000000005</v>
      </c>
    </row>
    <row r="233" spans="1:26" x14ac:dyDescent="0.2">
      <c r="A233" s="27">
        <v>45289</v>
      </c>
      <c r="B233" s="17">
        <v>150.88900000000001</v>
      </c>
      <c r="C233" s="14">
        <v>1.8</v>
      </c>
      <c r="D233" s="17">
        <v>-152.68</v>
      </c>
      <c r="E233" s="17">
        <v>26.02</v>
      </c>
      <c r="F233" s="17">
        <v>23.73</v>
      </c>
      <c r="G233" s="17">
        <v>156.63999999999999</v>
      </c>
      <c r="H233" s="17">
        <v>0</v>
      </c>
      <c r="I233" s="17">
        <v>-206.518</v>
      </c>
      <c r="J233" s="17">
        <v>921.55499999999995</v>
      </c>
      <c r="K233" s="17">
        <v>35</v>
      </c>
      <c r="L233" s="17">
        <v>-2.0199999999999999E-2</v>
      </c>
      <c r="M233" s="17">
        <v>16.625</v>
      </c>
      <c r="N233" s="17">
        <v>19.911349999999999</v>
      </c>
      <c r="O233" s="17">
        <v>11850.8</v>
      </c>
      <c r="P233" s="17">
        <v>506</v>
      </c>
      <c r="Q233" s="17">
        <v>-10</v>
      </c>
      <c r="R233" s="17">
        <v>8445.7340000000004</v>
      </c>
      <c r="S233" s="17">
        <v>9.375</v>
      </c>
      <c r="T233" s="17">
        <v>-20.149999999999999</v>
      </c>
      <c r="U233" s="17">
        <v>-0.23849999999999999</v>
      </c>
      <c r="V233" s="17">
        <v>-2.2370000000000001</v>
      </c>
      <c r="W233" s="17">
        <v>9362.4894000000004</v>
      </c>
      <c r="X233" s="17">
        <v>90955</v>
      </c>
      <c r="Y233" s="17">
        <v>14.26</v>
      </c>
      <c r="Z233" s="17">
        <v>-68.37</v>
      </c>
    </row>
    <row r="234" spans="1:26" x14ac:dyDescent="0.2">
      <c r="A234" s="27">
        <v>45288</v>
      </c>
      <c r="B234" s="17">
        <v>150.88800000000001</v>
      </c>
      <c r="C234" s="14">
        <v>1.895</v>
      </c>
      <c r="D234" s="17">
        <v>-154.69800000000001</v>
      </c>
      <c r="E234" s="17">
        <v>26.16</v>
      </c>
      <c r="F234" s="17">
        <v>21.585000000000001</v>
      </c>
      <c r="G234" s="17">
        <v>146.47499999999999</v>
      </c>
      <c r="H234" s="17">
        <v>-4</v>
      </c>
      <c r="I234" s="17">
        <v>-127.697</v>
      </c>
      <c r="J234" s="17">
        <v>840</v>
      </c>
      <c r="K234" s="17">
        <v>35</v>
      </c>
      <c r="L234" s="17">
        <v>-4.6199999999999998E-2</v>
      </c>
      <c r="M234" s="17">
        <v>14.74</v>
      </c>
      <c r="N234" s="17">
        <v>23.332529999999998</v>
      </c>
      <c r="O234" s="17">
        <v>11850</v>
      </c>
      <c r="P234" s="17">
        <v>482.8</v>
      </c>
      <c r="Q234" s="17">
        <v>-11.59</v>
      </c>
      <c r="R234" s="17">
        <v>8916.125</v>
      </c>
      <c r="S234" s="17">
        <v>8.875</v>
      </c>
      <c r="T234" s="17">
        <v>-18.850000000000001</v>
      </c>
      <c r="U234" s="17">
        <v>-0.34499999999999997</v>
      </c>
      <c r="V234" s="17">
        <v>-2.2450000000000001</v>
      </c>
      <c r="W234" s="17">
        <v>9362.4894000000004</v>
      </c>
      <c r="X234" s="17">
        <v>86097</v>
      </c>
      <c r="Y234" s="17">
        <v>13.54</v>
      </c>
      <c r="Z234" s="17">
        <v>-70.680000000000007</v>
      </c>
    </row>
    <row r="235" spans="1:26" x14ac:dyDescent="0.2">
      <c r="A235" s="27">
        <v>45287</v>
      </c>
      <c r="B235" s="17">
        <v>105.79900000000001</v>
      </c>
      <c r="C235" s="14">
        <v>1.92</v>
      </c>
      <c r="D235" s="17">
        <v>-219.005</v>
      </c>
      <c r="E235" s="17">
        <v>26.5</v>
      </c>
      <c r="F235" s="17">
        <v>17</v>
      </c>
      <c r="G235" s="17">
        <v>135.72</v>
      </c>
      <c r="H235" s="17">
        <v>-10</v>
      </c>
      <c r="I235" s="17">
        <v>-119.548</v>
      </c>
      <c r="J235" s="17">
        <v>912.5</v>
      </c>
      <c r="K235" s="17">
        <v>32.299999999999997</v>
      </c>
      <c r="L235" s="17">
        <v>-8.9599999999999999E-2</v>
      </c>
      <c r="M235" s="17">
        <v>60</v>
      </c>
      <c r="N235" s="17">
        <v>18.74925</v>
      </c>
      <c r="O235" s="17">
        <v>9493</v>
      </c>
      <c r="P235" s="17">
        <v>526.20000000000005</v>
      </c>
      <c r="Q235" s="17">
        <v>-10.493</v>
      </c>
      <c r="R235" s="17">
        <v>8394.875</v>
      </c>
      <c r="S235" s="17">
        <v>9.15</v>
      </c>
      <c r="T235" s="17">
        <v>-20.184999999999999</v>
      </c>
      <c r="U235" s="17">
        <v>-0.315</v>
      </c>
      <c r="V235" s="17">
        <v>-2.41</v>
      </c>
      <c r="W235" s="17">
        <v>9362.4894000000004</v>
      </c>
      <c r="X235" s="17">
        <v>72929</v>
      </c>
      <c r="Y235" s="17">
        <v>14.747999999999999</v>
      </c>
      <c r="Z235" s="17">
        <v>-76.525000000000006</v>
      </c>
    </row>
    <row r="236" spans="1:26" x14ac:dyDescent="0.2">
      <c r="A236" s="27">
        <v>45286</v>
      </c>
      <c r="B236" s="17">
        <v>117.04</v>
      </c>
      <c r="C236" s="14">
        <v>1.98</v>
      </c>
      <c r="D236" s="17">
        <v>-204.06</v>
      </c>
      <c r="E236" s="17">
        <v>26</v>
      </c>
      <c r="F236" s="17">
        <v>16.5</v>
      </c>
      <c r="G236" s="17">
        <v>128.24</v>
      </c>
      <c r="H236" s="17">
        <v>0</v>
      </c>
      <c r="I236" s="17">
        <v>-122.995</v>
      </c>
      <c r="J236" s="17">
        <v>882.5</v>
      </c>
      <c r="K236" s="17">
        <v>32</v>
      </c>
      <c r="L236" s="17">
        <v>-7.9699999999999993E-2</v>
      </c>
      <c r="M236" s="17">
        <v>33.615000000000002</v>
      </c>
      <c r="N236" s="17">
        <v>12.82741</v>
      </c>
      <c r="O236" s="17">
        <v>7376.3</v>
      </c>
      <c r="P236" s="17">
        <v>510.3</v>
      </c>
      <c r="Q236" s="17">
        <v>-12</v>
      </c>
      <c r="R236" s="17">
        <v>7917.25</v>
      </c>
      <c r="S236" s="17">
        <v>9.4870000000000001</v>
      </c>
      <c r="T236" s="17">
        <v>-19.25</v>
      </c>
      <c r="U236" s="17">
        <v>-0.32050000000000001</v>
      </c>
      <c r="V236" s="17">
        <v>-2.3359999999999999</v>
      </c>
      <c r="W236" s="17">
        <v>9362.4894000000004</v>
      </c>
      <c r="X236" s="17">
        <v>68583</v>
      </c>
      <c r="Y236" s="17">
        <v>16.225000000000001</v>
      </c>
      <c r="Z236" s="17">
        <v>-75.863</v>
      </c>
    </row>
    <row r="237" spans="1:26" x14ac:dyDescent="0.2">
      <c r="A237" s="27">
        <v>45285</v>
      </c>
      <c r="B237" s="17">
        <v>137.285</v>
      </c>
      <c r="C237" s="14">
        <v>1.93</v>
      </c>
      <c r="D237" s="17">
        <v>-204.49299999999999</v>
      </c>
      <c r="E237" s="17">
        <v>27.5</v>
      </c>
      <c r="F237" s="17">
        <v>16.5</v>
      </c>
      <c r="G237" s="17">
        <v>127.5</v>
      </c>
      <c r="H237" s="17">
        <v>0.43</v>
      </c>
      <c r="I237" s="17">
        <v>-64.992999999999995</v>
      </c>
      <c r="J237" s="17">
        <v>910</v>
      </c>
      <c r="K237" s="17">
        <v>35</v>
      </c>
      <c r="L237" s="17">
        <v>-0.08</v>
      </c>
      <c r="M237" s="17">
        <v>33.5</v>
      </c>
      <c r="N237" s="17">
        <v>12.5665</v>
      </c>
      <c r="O237" s="17">
        <v>7454.5</v>
      </c>
      <c r="P237" s="17">
        <v>509.5</v>
      </c>
      <c r="Q237" s="17">
        <v>-12</v>
      </c>
      <c r="R237" s="17">
        <v>7434.24</v>
      </c>
      <c r="S237" s="17">
        <v>9.375</v>
      </c>
      <c r="T237" s="17">
        <v>-19.579999999999998</v>
      </c>
      <c r="U237" s="17">
        <v>-0.26500000000000001</v>
      </c>
      <c r="V237" s="17">
        <v>-2.262</v>
      </c>
      <c r="W237" s="17">
        <v>9362.4894000000004</v>
      </c>
      <c r="X237" s="17">
        <v>66097</v>
      </c>
      <c r="Y237" s="17">
        <v>16.215</v>
      </c>
      <c r="Z237" s="17">
        <v>-77.885000000000005</v>
      </c>
    </row>
    <row r="238" spans="1:26" x14ac:dyDescent="0.2">
      <c r="A238" s="27">
        <v>45282</v>
      </c>
      <c r="B238" s="17">
        <v>137.285</v>
      </c>
      <c r="C238" s="14">
        <v>2.2469999999999999</v>
      </c>
      <c r="D238" s="17">
        <v>-201.95500000000001</v>
      </c>
      <c r="E238" s="17">
        <v>27.5</v>
      </c>
      <c r="F238" s="17">
        <v>15.95</v>
      </c>
      <c r="G238" s="17">
        <v>127.51</v>
      </c>
      <c r="H238" s="17">
        <v>4.5670000000000002</v>
      </c>
      <c r="I238" s="17">
        <v>-64.998000000000005</v>
      </c>
      <c r="J238" s="17">
        <v>910</v>
      </c>
      <c r="K238" s="17">
        <v>35</v>
      </c>
      <c r="L238" s="17">
        <v>-7.4499999999999997E-2</v>
      </c>
      <c r="M238" s="17">
        <v>33.6</v>
      </c>
      <c r="N238" s="17">
        <v>12.775</v>
      </c>
      <c r="O238" s="17">
        <v>7454.5</v>
      </c>
      <c r="P238" s="17">
        <v>509</v>
      </c>
      <c r="Q238" s="17">
        <v>-12.234999999999999</v>
      </c>
      <c r="R238" s="17">
        <v>7449.4350000000004</v>
      </c>
      <c r="S238" s="17">
        <v>9.375</v>
      </c>
      <c r="T238" s="17">
        <v>-19.579999999999998</v>
      </c>
      <c r="U238" s="17">
        <v>-0.20430000000000001</v>
      </c>
      <c r="V238" s="17">
        <v>-2.27</v>
      </c>
      <c r="W238" s="17">
        <v>9362.4894000000004</v>
      </c>
      <c r="X238" s="17">
        <v>66097</v>
      </c>
      <c r="Y238" s="17">
        <v>16.23</v>
      </c>
      <c r="Z238" s="17">
        <v>-74.92</v>
      </c>
    </row>
    <row r="239" spans="1:26" x14ac:dyDescent="0.2">
      <c r="A239" s="27">
        <v>45281</v>
      </c>
      <c r="B239" s="17">
        <v>160.869</v>
      </c>
      <c r="C239" s="14">
        <v>1.98</v>
      </c>
      <c r="D239" s="17">
        <v>-193.28800000000001</v>
      </c>
      <c r="E239" s="17">
        <v>28.5</v>
      </c>
      <c r="F239" s="17">
        <v>16.600000000000001</v>
      </c>
      <c r="G239" s="17">
        <v>139.53299999999999</v>
      </c>
      <c r="H239" s="17">
        <v>0.497</v>
      </c>
      <c r="I239" s="17">
        <v>-153.22200000000001</v>
      </c>
      <c r="J239" s="17">
        <v>859.26</v>
      </c>
      <c r="K239" s="17">
        <v>40</v>
      </c>
      <c r="L239" s="17">
        <v>-7.1999999999999995E-2</v>
      </c>
      <c r="M239" s="17">
        <v>32.555</v>
      </c>
      <c r="N239" s="17">
        <v>12.257619999999999</v>
      </c>
      <c r="O239" s="17">
        <v>7217</v>
      </c>
      <c r="P239" s="17">
        <v>527.29999999999995</v>
      </c>
      <c r="Q239" s="17">
        <v>-9.8629999999999995</v>
      </c>
      <c r="R239" s="17">
        <v>7124.125</v>
      </c>
      <c r="S239" s="17">
        <v>9.7750000000000004</v>
      </c>
      <c r="T239" s="17">
        <v>-18.850000000000001</v>
      </c>
      <c r="U239" s="17">
        <v>-0.19</v>
      </c>
      <c r="V239" s="17">
        <v>-2.2469999999999999</v>
      </c>
      <c r="W239" s="17">
        <v>9362.4894000000004</v>
      </c>
      <c r="X239" s="17">
        <v>61097</v>
      </c>
      <c r="Y239" s="17">
        <v>16.425999999999998</v>
      </c>
      <c r="Z239" s="17">
        <v>-74.513999999999996</v>
      </c>
    </row>
    <row r="240" spans="1:26" x14ac:dyDescent="0.2">
      <c r="A240" s="27">
        <v>45280</v>
      </c>
      <c r="B240" s="17">
        <v>96.81</v>
      </c>
      <c r="C240" s="14">
        <v>1.8</v>
      </c>
      <c r="D240" s="17">
        <v>-169.24799999999999</v>
      </c>
      <c r="E240" s="17">
        <v>24.5</v>
      </c>
      <c r="F240" s="17">
        <v>15.03</v>
      </c>
      <c r="G240" s="17">
        <v>115.092</v>
      </c>
      <c r="H240" s="17">
        <v>0.318</v>
      </c>
      <c r="I240" s="17">
        <v>-199.494</v>
      </c>
      <c r="J240" s="17">
        <v>883.61</v>
      </c>
      <c r="K240" s="17">
        <v>30</v>
      </c>
      <c r="L240" s="17">
        <v>-2.98E-2</v>
      </c>
      <c r="M240" s="17">
        <v>27.625</v>
      </c>
      <c r="N240" s="17">
        <v>15.36347</v>
      </c>
      <c r="O240" s="17">
        <v>9769.7999999999993</v>
      </c>
      <c r="P240" s="17">
        <v>489.5</v>
      </c>
      <c r="Q240" s="17">
        <v>-8</v>
      </c>
      <c r="R240" s="17">
        <v>7472.3</v>
      </c>
      <c r="S240" s="17">
        <v>8.6</v>
      </c>
      <c r="T240" s="17">
        <v>-19.295000000000002</v>
      </c>
      <c r="U240" s="17">
        <v>-0.2</v>
      </c>
      <c r="V240" s="17">
        <v>-2.2400000000000002</v>
      </c>
      <c r="W240" s="17">
        <v>9362.4894000000004</v>
      </c>
      <c r="X240" s="17">
        <v>59819</v>
      </c>
      <c r="Y240" s="17">
        <v>14.177</v>
      </c>
      <c r="Z240" s="17">
        <v>-74.518000000000001</v>
      </c>
    </row>
    <row r="241" spans="1:26" x14ac:dyDescent="0.2">
      <c r="A241" s="27">
        <v>45279</v>
      </c>
      <c r="B241" s="17">
        <v>92.393000000000001</v>
      </c>
      <c r="C241" s="14">
        <v>1.83</v>
      </c>
      <c r="D241" s="17">
        <v>-148.37</v>
      </c>
      <c r="E241" s="17">
        <v>24.5</v>
      </c>
      <c r="F241" s="17">
        <v>10.65</v>
      </c>
      <c r="G241" s="17">
        <v>83.753</v>
      </c>
      <c r="H241" s="17">
        <v>-0.65</v>
      </c>
      <c r="I241" s="17">
        <v>-70.194999999999993</v>
      </c>
      <c r="J241" s="17">
        <v>921.5</v>
      </c>
      <c r="K241" s="17">
        <v>40</v>
      </c>
      <c r="L241" s="17">
        <v>-5.3699999999999998E-2</v>
      </c>
      <c r="M241" s="17">
        <v>22</v>
      </c>
      <c r="N241" s="17">
        <v>14.25</v>
      </c>
      <c r="O241" s="17">
        <v>13378</v>
      </c>
      <c r="P241" s="17">
        <v>515</v>
      </c>
      <c r="Q241" s="17">
        <v>-9.0500000000000007</v>
      </c>
      <c r="R241" s="17">
        <v>7516.25</v>
      </c>
      <c r="S241" s="17">
        <v>8.7330000000000005</v>
      </c>
      <c r="T241" s="17">
        <v>-18.2</v>
      </c>
      <c r="U241" s="17">
        <v>-0.2</v>
      </c>
      <c r="V241" s="17">
        <v>-2.2250000000000001</v>
      </c>
      <c r="W241" s="17">
        <v>9362.4894000000004</v>
      </c>
      <c r="X241" s="17">
        <v>59994.5</v>
      </c>
      <c r="Y241" s="17">
        <v>15.205</v>
      </c>
      <c r="Z241" s="17">
        <v>-77.05</v>
      </c>
    </row>
    <row r="242" spans="1:26" x14ac:dyDescent="0.2">
      <c r="A242" s="27">
        <v>45278</v>
      </c>
      <c r="B242" s="17">
        <v>105.15300000000001</v>
      </c>
      <c r="C242" s="14">
        <v>1.9</v>
      </c>
      <c r="D242" s="17">
        <v>-148.405</v>
      </c>
      <c r="E242" s="17">
        <v>25.875</v>
      </c>
      <c r="F242" s="17">
        <v>8.5</v>
      </c>
      <c r="G242" s="17">
        <v>65</v>
      </c>
      <c r="H242" s="17">
        <v>1.0549999999999999</v>
      </c>
      <c r="I242" s="17">
        <v>-151.024</v>
      </c>
      <c r="J242" s="17">
        <v>939</v>
      </c>
      <c r="K242" s="17">
        <v>50</v>
      </c>
      <c r="L242" s="17">
        <v>-2.0799999999999999E-2</v>
      </c>
      <c r="M242" s="17">
        <v>21.004999999999999</v>
      </c>
      <c r="N242" s="17">
        <v>14.5</v>
      </c>
      <c r="O242" s="17">
        <v>13686.5</v>
      </c>
      <c r="P242" s="17">
        <v>538</v>
      </c>
      <c r="Q242" s="17">
        <v>-6.7949999999999999</v>
      </c>
      <c r="R242" s="17">
        <v>7533.5</v>
      </c>
      <c r="S242" s="17">
        <v>7.7750000000000004</v>
      </c>
      <c r="T242" s="17">
        <v>-18.521999999999998</v>
      </c>
      <c r="U242" s="17">
        <v>-0.22120000000000001</v>
      </c>
      <c r="V242" s="17">
        <v>-2.355</v>
      </c>
      <c r="W242" s="17">
        <v>9362.4894000000004</v>
      </c>
      <c r="X242" s="17">
        <v>45819</v>
      </c>
      <c r="Y242" s="17">
        <v>15.86</v>
      </c>
      <c r="Z242" s="17">
        <v>-79.331999999999994</v>
      </c>
    </row>
    <row r="243" spans="1:26" x14ac:dyDescent="0.2">
      <c r="A243" s="27">
        <v>45275</v>
      </c>
      <c r="B243" s="17">
        <v>145.1</v>
      </c>
      <c r="C243" s="14">
        <v>2.0299999999999998</v>
      </c>
      <c r="D243" s="17">
        <v>-145</v>
      </c>
      <c r="E243" s="17">
        <v>28</v>
      </c>
      <c r="F243" s="17">
        <v>9.3000000000000007</v>
      </c>
      <c r="G243" s="17">
        <v>43.753</v>
      </c>
      <c r="H243" s="17">
        <v>-2.08</v>
      </c>
      <c r="I243" s="17">
        <v>-134.721</v>
      </c>
      <c r="J243" s="17">
        <v>872.5</v>
      </c>
      <c r="K243" s="17">
        <v>52.5</v>
      </c>
      <c r="L243" s="17">
        <v>-0.02</v>
      </c>
      <c r="M243" s="17">
        <v>22.38</v>
      </c>
      <c r="N243" s="17">
        <v>14</v>
      </c>
      <c r="O243" s="17">
        <v>15729</v>
      </c>
      <c r="P243" s="17">
        <v>495.5</v>
      </c>
      <c r="Q243" s="17">
        <v>-9.3140000000000001</v>
      </c>
      <c r="R243" s="17">
        <v>7898.5</v>
      </c>
      <c r="S243" s="17">
        <v>7.2249999999999996</v>
      </c>
      <c r="T243" s="17">
        <v>-17.149999999999999</v>
      </c>
      <c r="U243" s="17">
        <v>-0.22750000000000001</v>
      </c>
      <c r="V243" s="17">
        <v>-2.149</v>
      </c>
      <c r="W243" s="17">
        <v>9362.4894000000004</v>
      </c>
      <c r="X243" s="17">
        <v>44263.8</v>
      </c>
      <c r="Y243" s="17">
        <v>15.285</v>
      </c>
      <c r="Z243" s="17">
        <v>-74.141000000000005</v>
      </c>
    </row>
    <row r="244" spans="1:26" x14ac:dyDescent="0.2">
      <c r="A244" s="27">
        <v>45274</v>
      </c>
      <c r="B244" s="17">
        <v>149.923</v>
      </c>
      <c r="C244" s="14">
        <v>1.9970000000000001</v>
      </c>
      <c r="D244" s="17">
        <v>-143.5</v>
      </c>
      <c r="E244" s="17">
        <v>29</v>
      </c>
      <c r="F244" s="17">
        <v>10.199999999999999</v>
      </c>
      <c r="G244" s="17">
        <v>68.155000000000001</v>
      </c>
      <c r="H244" s="17">
        <v>-0.92500000000000004</v>
      </c>
      <c r="I244" s="17">
        <v>-142.727</v>
      </c>
      <c r="J244" s="17">
        <v>870.85</v>
      </c>
      <c r="K244" s="17">
        <v>59</v>
      </c>
      <c r="L244" s="17">
        <v>-1.9E-2</v>
      </c>
      <c r="M244" s="17">
        <v>28.984999999999999</v>
      </c>
      <c r="N244" s="17">
        <v>14.728249999999999</v>
      </c>
      <c r="O244" s="17">
        <v>16318.3</v>
      </c>
      <c r="P244" s="17">
        <v>497</v>
      </c>
      <c r="Q244" s="17">
        <v>-9.0220000000000002</v>
      </c>
      <c r="R244" s="17">
        <v>8063</v>
      </c>
      <c r="S244" s="17">
        <v>8.125</v>
      </c>
      <c r="T244" s="17">
        <v>-17</v>
      </c>
      <c r="U244" s="17">
        <v>-0.23849999999999999</v>
      </c>
      <c r="V244" s="17">
        <v>-2.0720000000000001</v>
      </c>
      <c r="W244" s="17">
        <v>9362.4894000000004</v>
      </c>
      <c r="X244" s="17">
        <v>44263.8</v>
      </c>
      <c r="Y244" s="17">
        <v>15.21</v>
      </c>
      <c r="Z244" s="17">
        <v>-73.12</v>
      </c>
    </row>
    <row r="245" spans="1:26" x14ac:dyDescent="0.2">
      <c r="A245" s="27">
        <v>45273</v>
      </c>
      <c r="B245" s="17">
        <v>122.32599999999999</v>
      </c>
      <c r="C245" s="14">
        <v>1.9750000000000001</v>
      </c>
      <c r="D245" s="17">
        <v>-146.05500000000001</v>
      </c>
      <c r="E245" s="17">
        <v>27</v>
      </c>
      <c r="F245" s="17">
        <v>14.1</v>
      </c>
      <c r="G245" s="17">
        <v>86.677000000000007</v>
      </c>
      <c r="H245" s="17">
        <v>6.298</v>
      </c>
      <c r="I245" s="17">
        <v>-124.99299999999999</v>
      </c>
      <c r="J245" s="17">
        <v>910</v>
      </c>
      <c r="K245" s="17">
        <v>45</v>
      </c>
      <c r="L245" s="17">
        <v>2.4500000000000001E-2</v>
      </c>
      <c r="M245" s="17">
        <v>33.35</v>
      </c>
      <c r="N245" s="17">
        <v>16</v>
      </c>
      <c r="O245" s="17">
        <v>16212.8</v>
      </c>
      <c r="P245" s="17">
        <v>501.2</v>
      </c>
      <c r="Q245" s="17">
        <v>-5</v>
      </c>
      <c r="R245" s="17">
        <v>8516.0400000000009</v>
      </c>
      <c r="S245" s="17">
        <v>8.6379999999999999</v>
      </c>
      <c r="T245" s="17">
        <v>-16.07</v>
      </c>
      <c r="U245" s="17">
        <v>-0.14000000000000001</v>
      </c>
      <c r="V245" s="17">
        <v>-2.093</v>
      </c>
      <c r="W245" s="17">
        <v>9362.4894000000004</v>
      </c>
      <c r="X245" s="17">
        <v>43569</v>
      </c>
      <c r="Y245" s="17">
        <v>15.452</v>
      </c>
      <c r="Z245" s="17">
        <v>-76.305999999999997</v>
      </c>
    </row>
    <row r="246" spans="1:26" x14ac:dyDescent="0.2">
      <c r="A246" s="27">
        <v>45272</v>
      </c>
      <c r="B246" s="17">
        <v>135.96600000000001</v>
      </c>
      <c r="C246" s="14">
        <v>2.0099999999999998</v>
      </c>
      <c r="D246" s="17">
        <v>-141.12899999999999</v>
      </c>
      <c r="E246" s="17">
        <v>28.5</v>
      </c>
      <c r="F246" s="17">
        <v>16</v>
      </c>
      <c r="G246" s="17">
        <v>91.33</v>
      </c>
      <c r="H246" s="17">
        <v>5.62</v>
      </c>
      <c r="I246" s="17">
        <v>-53.448999999999998</v>
      </c>
      <c r="J246" s="17">
        <v>939.5</v>
      </c>
      <c r="K246" s="17">
        <v>45</v>
      </c>
      <c r="L246" s="17">
        <v>-1.8499999999999999E-2</v>
      </c>
      <c r="M246" s="17">
        <v>34.9</v>
      </c>
      <c r="N246" s="17">
        <v>15.4963</v>
      </c>
      <c r="O246" s="17">
        <v>16075.8</v>
      </c>
      <c r="P246" s="17">
        <v>527.5</v>
      </c>
      <c r="Q246" s="17">
        <v>-8.2240000000000002</v>
      </c>
      <c r="R246" s="17">
        <v>8405.875</v>
      </c>
      <c r="S246" s="17">
        <v>7.4749999999999996</v>
      </c>
      <c r="T246" s="17">
        <v>-16.38</v>
      </c>
      <c r="U246" s="17">
        <v>-0.154</v>
      </c>
      <c r="V246" s="17">
        <v>-2.0550000000000002</v>
      </c>
      <c r="W246" s="17">
        <v>9362.4894000000004</v>
      </c>
      <c r="X246" s="17">
        <v>32694</v>
      </c>
      <c r="Y246" s="17">
        <v>16.123000000000001</v>
      </c>
      <c r="Z246" s="17">
        <v>-80.444999999999993</v>
      </c>
    </row>
    <row r="247" spans="1:26" x14ac:dyDescent="0.2">
      <c r="A247" s="27">
        <v>45271</v>
      </c>
      <c r="B247" s="17">
        <v>146.428</v>
      </c>
      <c r="C247" s="14">
        <v>2.0470000000000002</v>
      </c>
      <c r="D247" s="17">
        <v>-142.708</v>
      </c>
      <c r="E247" s="17">
        <v>29.5</v>
      </c>
      <c r="F247" s="17">
        <v>17.434999999999999</v>
      </c>
      <c r="G247" s="17">
        <v>101.29</v>
      </c>
      <c r="H247" s="17">
        <v>8.7379999999999995</v>
      </c>
      <c r="I247" s="17">
        <v>-116.2</v>
      </c>
      <c r="J247" s="17">
        <v>945.60500000000002</v>
      </c>
      <c r="K247" s="17">
        <v>45.8</v>
      </c>
      <c r="L247" s="17">
        <v>3.0499999999999999E-2</v>
      </c>
      <c r="M247" s="17">
        <v>34.924999999999997</v>
      </c>
      <c r="N247" s="17">
        <v>14.5</v>
      </c>
      <c r="O247" s="17">
        <v>14690</v>
      </c>
      <c r="P247" s="17">
        <v>556.79999999999995</v>
      </c>
      <c r="Q247" s="17">
        <v>-6.0460000000000003</v>
      </c>
      <c r="R247" s="17">
        <v>7187.6719999999996</v>
      </c>
      <c r="S247" s="17">
        <v>7.4749999999999996</v>
      </c>
      <c r="T247" s="17">
        <v>-17.940000000000001</v>
      </c>
      <c r="U247" s="17">
        <v>-0.1368</v>
      </c>
      <c r="V247" s="17">
        <v>-2.1</v>
      </c>
      <c r="W247" s="17">
        <v>9362.4894000000004</v>
      </c>
      <c r="X247" s="17">
        <v>31027</v>
      </c>
      <c r="Y247" s="17">
        <v>16.600000000000001</v>
      </c>
      <c r="Z247" s="17">
        <v>-83.405000000000001</v>
      </c>
    </row>
    <row r="248" spans="1:26" x14ac:dyDescent="0.2">
      <c r="A248" s="27">
        <v>45268</v>
      </c>
      <c r="B248" s="17">
        <v>161.626</v>
      </c>
      <c r="C248" s="14">
        <v>2.0299999999999998</v>
      </c>
      <c r="D248" s="17">
        <v>-133.73500000000001</v>
      </c>
      <c r="E248" s="17">
        <v>32.5</v>
      </c>
      <c r="F248" s="17">
        <v>16.399999999999999</v>
      </c>
      <c r="G248" s="17">
        <v>92.543000000000006</v>
      </c>
      <c r="H248" s="17">
        <v>2.89</v>
      </c>
      <c r="I248" s="17">
        <v>-119.748</v>
      </c>
      <c r="J248" s="17">
        <v>971.15</v>
      </c>
      <c r="K248" s="17">
        <v>50</v>
      </c>
      <c r="L248" s="17">
        <v>-4.9500000000000002E-2</v>
      </c>
      <c r="M248" s="17">
        <v>34.314999999999998</v>
      </c>
      <c r="N248" s="17">
        <v>14.820119999999999</v>
      </c>
      <c r="O248" s="17">
        <v>14795.8</v>
      </c>
      <c r="P248" s="17">
        <v>515.5</v>
      </c>
      <c r="Q248" s="17">
        <v>-7.3410000000000002</v>
      </c>
      <c r="R248" s="17">
        <v>6707.1750000000002</v>
      </c>
      <c r="S248" s="17">
        <v>6.5250000000000004</v>
      </c>
      <c r="T248" s="17">
        <v>-17.094999999999999</v>
      </c>
      <c r="U248" s="17">
        <v>-0.14849999999999999</v>
      </c>
      <c r="V248" s="17">
        <v>-2.0249999999999999</v>
      </c>
      <c r="W248" s="17">
        <v>9362.4894000000004</v>
      </c>
      <c r="X248" s="17">
        <v>32069</v>
      </c>
      <c r="Y248" s="17">
        <v>15.02</v>
      </c>
      <c r="Z248" s="17">
        <v>-74.739999999999995</v>
      </c>
    </row>
    <row r="249" spans="1:26" x14ac:dyDescent="0.2">
      <c r="A249" s="27">
        <v>45267</v>
      </c>
      <c r="B249" s="17">
        <v>169.04400000000001</v>
      </c>
      <c r="C249" s="14">
        <v>2</v>
      </c>
      <c r="D249" s="17">
        <v>-145.625</v>
      </c>
      <c r="E249" s="17">
        <v>32.5</v>
      </c>
      <c r="F249" s="17">
        <v>17.75</v>
      </c>
      <c r="G249" s="17">
        <v>97.5</v>
      </c>
      <c r="H249" s="17">
        <v>2.9449999999999998</v>
      </c>
      <c r="I249" s="17">
        <v>-162.99700000000001</v>
      </c>
      <c r="J249" s="17">
        <v>891.22799999999995</v>
      </c>
      <c r="K249" s="17">
        <v>46</v>
      </c>
      <c r="L249" s="17">
        <v>-0.05</v>
      </c>
      <c r="M249" s="17">
        <v>34</v>
      </c>
      <c r="N249" s="17">
        <v>16.199400000000001</v>
      </c>
      <c r="O249" s="17">
        <v>15316</v>
      </c>
      <c r="P249" s="17">
        <v>515.5</v>
      </c>
      <c r="Q249" s="17">
        <v>-8.7100000000000009</v>
      </c>
      <c r="R249" s="17">
        <v>6688.83</v>
      </c>
      <c r="S249" s="17">
        <v>6.4</v>
      </c>
      <c r="T249" s="17">
        <v>-17.285</v>
      </c>
      <c r="U249" s="17">
        <v>-0.155</v>
      </c>
      <c r="V249" s="17">
        <v>-2.0499999999999998</v>
      </c>
      <c r="W249" s="17">
        <v>9362.4894000000004</v>
      </c>
      <c r="X249" s="17">
        <v>34515.5</v>
      </c>
      <c r="Y249" s="17">
        <v>15.05</v>
      </c>
      <c r="Z249" s="17">
        <v>-73.665000000000006</v>
      </c>
    </row>
    <row r="250" spans="1:26" x14ac:dyDescent="0.2">
      <c r="A250" s="27">
        <v>45266</v>
      </c>
      <c r="B250" s="17">
        <v>127.76900000000001</v>
      </c>
      <c r="C250" s="14">
        <v>2.0649999999999999</v>
      </c>
      <c r="D250" s="17">
        <v>-153</v>
      </c>
      <c r="E250" s="17">
        <v>33.25</v>
      </c>
      <c r="F250" s="17">
        <v>19</v>
      </c>
      <c r="G250" s="17">
        <v>95</v>
      </c>
      <c r="H250" s="17">
        <v>1.07</v>
      </c>
      <c r="I250" s="17">
        <v>-130.27699999999999</v>
      </c>
      <c r="J250" s="17">
        <v>876.5</v>
      </c>
      <c r="K250" s="17">
        <v>50</v>
      </c>
      <c r="L250" s="17">
        <v>-0.04</v>
      </c>
      <c r="M250" s="17">
        <v>34.024999999999999</v>
      </c>
      <c r="N250" s="17">
        <v>15.03322</v>
      </c>
      <c r="O250" s="17">
        <v>15598.5</v>
      </c>
      <c r="P250" s="17">
        <v>530</v>
      </c>
      <c r="Q250" s="17">
        <v>-10.236000000000001</v>
      </c>
      <c r="R250" s="17">
        <v>7429.1149999999998</v>
      </c>
      <c r="S250" s="17">
        <v>5.5</v>
      </c>
      <c r="T250" s="17">
        <v>-17.11</v>
      </c>
      <c r="U250" s="17">
        <v>-0.14399999999999999</v>
      </c>
      <c r="V250" s="17">
        <v>-2.1</v>
      </c>
      <c r="W250" s="17">
        <v>9362.4894000000004</v>
      </c>
      <c r="X250" s="17">
        <v>34450.5</v>
      </c>
      <c r="Y250" s="17">
        <v>15.07</v>
      </c>
      <c r="Z250" s="17">
        <v>-77.224999999999994</v>
      </c>
    </row>
    <row r="251" spans="1:26" x14ac:dyDescent="0.2">
      <c r="A251" s="27">
        <v>45265</v>
      </c>
      <c r="B251" s="17">
        <v>138.12</v>
      </c>
      <c r="C251" s="14">
        <v>1.95</v>
      </c>
      <c r="D251" s="17">
        <v>-157</v>
      </c>
      <c r="E251" s="17">
        <v>28.25</v>
      </c>
      <c r="F251" s="17">
        <v>19</v>
      </c>
      <c r="G251" s="17">
        <v>114.67</v>
      </c>
      <c r="H251" s="17">
        <v>0.80500000000000005</v>
      </c>
      <c r="I251" s="17">
        <v>-119.5</v>
      </c>
      <c r="J251" s="17">
        <v>910.93799999999999</v>
      </c>
      <c r="K251" s="17">
        <v>36</v>
      </c>
      <c r="L251" s="17">
        <v>-3.9699999999999999E-2</v>
      </c>
      <c r="M251" s="17">
        <v>38.799999999999997</v>
      </c>
      <c r="N251" s="17">
        <v>14.190020000000001</v>
      </c>
      <c r="O251" s="17">
        <v>12008.2</v>
      </c>
      <c r="P251" s="17">
        <v>573.5</v>
      </c>
      <c r="Q251" s="17">
        <v>-7.875</v>
      </c>
      <c r="R251" s="17">
        <v>7394.98</v>
      </c>
      <c r="S251" s="17">
        <v>6.125</v>
      </c>
      <c r="T251" s="17">
        <v>-18.55</v>
      </c>
      <c r="U251" s="17">
        <v>-0.1265</v>
      </c>
      <c r="V251" s="17">
        <v>-2.125</v>
      </c>
      <c r="W251" s="17">
        <v>9362.4894000000004</v>
      </c>
      <c r="X251" s="17">
        <v>40753.800000000003</v>
      </c>
      <c r="Y251" s="17">
        <v>15.914999999999999</v>
      </c>
      <c r="Z251" s="17">
        <v>-79.8</v>
      </c>
    </row>
    <row r="252" spans="1:26" x14ac:dyDescent="0.2">
      <c r="A252" s="27">
        <v>45264</v>
      </c>
      <c r="B252" s="17">
        <v>158.376</v>
      </c>
      <c r="C252" s="14">
        <v>2.0150000000000001</v>
      </c>
      <c r="D252" s="17">
        <v>-173.5</v>
      </c>
      <c r="E252" s="17">
        <v>28</v>
      </c>
      <c r="F252" s="17">
        <v>18.649999999999999</v>
      </c>
      <c r="G252" s="17">
        <v>128.38</v>
      </c>
      <c r="H252" s="17">
        <v>3.2349999999999999</v>
      </c>
      <c r="I252" s="17">
        <v>-116.496</v>
      </c>
      <c r="J252" s="17">
        <v>936.08</v>
      </c>
      <c r="K252" s="17">
        <v>35</v>
      </c>
      <c r="L252" s="17">
        <v>-1.8499999999999999E-2</v>
      </c>
      <c r="M252" s="17">
        <v>40.825000000000003</v>
      </c>
      <c r="N252" s="17">
        <v>15.501989999999999</v>
      </c>
      <c r="O252" s="17">
        <v>16015.5</v>
      </c>
      <c r="P252" s="17">
        <v>550.79999999999995</v>
      </c>
      <c r="Q252" s="17">
        <v>-7.5309999999999997</v>
      </c>
      <c r="R252" s="17">
        <v>6755.21</v>
      </c>
      <c r="S252" s="17">
        <v>6.125</v>
      </c>
      <c r="T252" s="17">
        <v>-19.875</v>
      </c>
      <c r="U252" s="17">
        <v>-0.15509999999999999</v>
      </c>
      <c r="V252" s="17">
        <v>-2.3450000000000002</v>
      </c>
      <c r="W252" s="17">
        <v>9362.4894000000004</v>
      </c>
      <c r="X252" s="17">
        <v>38554</v>
      </c>
      <c r="Y252" s="17">
        <v>16.582000000000001</v>
      </c>
      <c r="Z252" s="17">
        <v>-82.06</v>
      </c>
    </row>
    <row r="253" spans="1:26" x14ac:dyDescent="0.2">
      <c r="A253" s="27">
        <v>45261</v>
      </c>
      <c r="B253" s="17">
        <v>176.62200000000001</v>
      </c>
      <c r="C253" s="14">
        <v>2.0099999999999998</v>
      </c>
      <c r="D253" s="17">
        <v>-171.96</v>
      </c>
      <c r="E253" s="17">
        <v>28.5</v>
      </c>
      <c r="F253" s="17">
        <v>16.55</v>
      </c>
      <c r="G253" s="17">
        <v>118</v>
      </c>
      <c r="H253" s="17">
        <v>2.8250000000000002</v>
      </c>
      <c r="I253" s="17">
        <v>-117.99299999999999</v>
      </c>
      <c r="J253" s="17">
        <v>861.95500000000004</v>
      </c>
      <c r="K253" s="17">
        <v>35</v>
      </c>
      <c r="L253" s="17">
        <v>-0.02</v>
      </c>
      <c r="M253" s="17">
        <v>41.2</v>
      </c>
      <c r="N253" s="17">
        <v>11.92923</v>
      </c>
      <c r="O253" s="17">
        <v>12813.9</v>
      </c>
      <c r="P253" s="17">
        <v>510.4</v>
      </c>
      <c r="Q253" s="17">
        <v>-8.6999999999999993</v>
      </c>
      <c r="R253" s="17">
        <v>7179.1850000000004</v>
      </c>
      <c r="S253" s="17">
        <v>6.2750000000000004</v>
      </c>
      <c r="T253" s="17">
        <v>-19.495000000000001</v>
      </c>
      <c r="U253" s="17">
        <v>-0.13750000000000001</v>
      </c>
      <c r="V253" s="17">
        <v>-2.35</v>
      </c>
      <c r="W253" s="17">
        <v>9362.4894000000004</v>
      </c>
      <c r="X253" s="17">
        <v>41979.5</v>
      </c>
      <c r="Y253" s="17">
        <v>15.91</v>
      </c>
      <c r="Z253" s="17">
        <v>-75.284999999999997</v>
      </c>
    </row>
    <row r="254" spans="1:26" x14ac:dyDescent="0.2">
      <c r="A254" s="27">
        <v>45260</v>
      </c>
      <c r="B254" s="17">
        <v>176.55699999999999</v>
      </c>
      <c r="C254" s="14">
        <v>2.0499999999999998</v>
      </c>
      <c r="D254" s="17">
        <v>-172.01</v>
      </c>
      <c r="E254" s="17">
        <v>28.5</v>
      </c>
      <c r="F254" s="17">
        <v>16.25</v>
      </c>
      <c r="G254" s="17">
        <v>117.505</v>
      </c>
      <c r="H254" s="17">
        <v>4.8250000000000002</v>
      </c>
      <c r="I254" s="17">
        <v>-95.248000000000005</v>
      </c>
      <c r="J254" s="17">
        <v>867.5</v>
      </c>
      <c r="K254" s="17">
        <v>30</v>
      </c>
      <c r="L254" s="17">
        <v>-9.7999999999999997E-3</v>
      </c>
      <c r="M254" s="17">
        <v>44.744999999999997</v>
      </c>
      <c r="N254" s="17">
        <v>11.808759999999999</v>
      </c>
      <c r="O254" s="17">
        <v>13452.7</v>
      </c>
      <c r="P254" s="17">
        <v>515</v>
      </c>
      <c r="Q254" s="17">
        <v>-7.3</v>
      </c>
      <c r="R254" s="17">
        <v>7665.74</v>
      </c>
      <c r="S254" s="17">
        <v>5.875</v>
      </c>
      <c r="T254" s="17">
        <v>-19.75</v>
      </c>
      <c r="U254" s="17">
        <v>-0.17349999999999999</v>
      </c>
      <c r="V254" s="17">
        <v>-2.3279999999999998</v>
      </c>
      <c r="W254" s="17">
        <v>9362.4894000000004</v>
      </c>
      <c r="X254" s="17">
        <v>39554</v>
      </c>
      <c r="Y254" s="17">
        <v>15.837</v>
      </c>
      <c r="Z254" s="17">
        <v>-75.42</v>
      </c>
    </row>
    <row r="255" spans="1:26" x14ac:dyDescent="0.2">
      <c r="A255" s="27">
        <v>45259</v>
      </c>
      <c r="B255" s="17">
        <v>151.46</v>
      </c>
      <c r="C255" s="14">
        <v>1.83</v>
      </c>
      <c r="D255" s="17">
        <v>-180.5</v>
      </c>
      <c r="E255" s="17">
        <v>24</v>
      </c>
      <c r="F255" s="17">
        <v>16.25</v>
      </c>
      <c r="G255" s="17">
        <v>122</v>
      </c>
      <c r="H255" s="17">
        <v>-2.0779999999999998</v>
      </c>
      <c r="I255" s="17">
        <v>-162.001</v>
      </c>
      <c r="J255" s="17">
        <v>893.75</v>
      </c>
      <c r="K255" s="17">
        <v>30</v>
      </c>
      <c r="L255" s="17">
        <v>-4.5199999999999997E-2</v>
      </c>
      <c r="M255" s="17">
        <v>41.2</v>
      </c>
      <c r="N255" s="17">
        <v>9.8542699999999996</v>
      </c>
      <c r="O255" s="17">
        <v>10355.299999999999</v>
      </c>
      <c r="P255" s="17">
        <v>523</v>
      </c>
      <c r="Q255" s="17">
        <v>-9.2720000000000002</v>
      </c>
      <c r="R255" s="17">
        <v>7557.7150000000001</v>
      </c>
      <c r="S255" s="17">
        <v>5.6</v>
      </c>
      <c r="T255" s="17">
        <v>-19.850000000000001</v>
      </c>
      <c r="U255" s="17">
        <v>-0.1903</v>
      </c>
      <c r="V255" s="17">
        <v>-2.35</v>
      </c>
      <c r="W255" s="17">
        <v>9362.4894000000004</v>
      </c>
      <c r="X255" s="17">
        <v>36054</v>
      </c>
      <c r="Y255" s="17">
        <v>16.739999999999998</v>
      </c>
      <c r="Z255" s="17">
        <v>-82.813000000000002</v>
      </c>
    </row>
    <row r="256" spans="1:26" x14ac:dyDescent="0.2">
      <c r="A256" s="27">
        <v>45258</v>
      </c>
      <c r="B256" s="17">
        <v>166.8</v>
      </c>
      <c r="C256" s="14">
        <v>2.0499999999999998</v>
      </c>
      <c r="D256" s="17">
        <v>-173.33500000000001</v>
      </c>
      <c r="E256" s="17">
        <v>24.5</v>
      </c>
      <c r="F256" s="17">
        <v>27.004999999999999</v>
      </c>
      <c r="G256" s="17">
        <v>154.595</v>
      </c>
      <c r="H256" s="17">
        <v>-0.95299999999999996</v>
      </c>
      <c r="I256" s="17">
        <v>-120.001</v>
      </c>
      <c r="J256" s="17">
        <v>828</v>
      </c>
      <c r="K256" s="17">
        <v>29</v>
      </c>
      <c r="L256" s="17">
        <v>-5.9499999999999997E-2</v>
      </c>
      <c r="M256" s="17">
        <v>11.455</v>
      </c>
      <c r="N256" s="17">
        <v>21.917000000000002</v>
      </c>
      <c r="O256" s="17">
        <v>10627.3</v>
      </c>
      <c r="P256" s="17">
        <v>448.1</v>
      </c>
      <c r="Q256" s="17">
        <v>-11.25</v>
      </c>
      <c r="R256" s="17">
        <v>7515.75</v>
      </c>
      <c r="S256" s="17">
        <v>5.5250000000000004</v>
      </c>
      <c r="T256" s="17">
        <v>-17.649999999999999</v>
      </c>
      <c r="U256" s="17">
        <v>-0.11</v>
      </c>
      <c r="V256" s="17">
        <v>-2.0089999999999999</v>
      </c>
      <c r="W256" s="17">
        <v>9362.4894000000004</v>
      </c>
      <c r="X256" s="17">
        <v>9718</v>
      </c>
      <c r="Y256" s="17">
        <v>12.946</v>
      </c>
      <c r="Z256" s="17">
        <v>-66.716999999999999</v>
      </c>
    </row>
    <row r="257" spans="1:26" x14ac:dyDescent="0.2">
      <c r="A257" s="27">
        <v>45257</v>
      </c>
      <c r="B257" s="17">
        <v>181.05500000000001</v>
      </c>
      <c r="C257" s="14">
        <v>2.33</v>
      </c>
      <c r="D257" s="17">
        <v>-158.773</v>
      </c>
      <c r="E257" s="17">
        <v>25.5</v>
      </c>
      <c r="F257" s="17">
        <v>28</v>
      </c>
      <c r="G257" s="17">
        <v>160.41999999999999</v>
      </c>
      <c r="H257" s="17">
        <v>-3.1930000000000001</v>
      </c>
      <c r="I257" s="17">
        <v>-146.02199999999999</v>
      </c>
      <c r="J257" s="17">
        <v>858.85</v>
      </c>
      <c r="K257" s="17">
        <v>36.799999999999997</v>
      </c>
      <c r="L257" s="17">
        <v>-6.5000000000000002E-2</v>
      </c>
      <c r="M257" s="17">
        <v>13.795</v>
      </c>
      <c r="N257" s="17">
        <v>22.101880000000001</v>
      </c>
      <c r="O257" s="17">
        <v>9345</v>
      </c>
      <c r="P257" s="17">
        <v>438.5</v>
      </c>
      <c r="Q257" s="17">
        <v>-9.875</v>
      </c>
      <c r="R257" s="17">
        <v>7101.0749999999998</v>
      </c>
      <c r="S257" s="17">
        <v>7</v>
      </c>
      <c r="T257" s="17">
        <v>-18.14</v>
      </c>
      <c r="U257" s="17">
        <v>-0.105</v>
      </c>
      <c r="V257" s="17">
        <v>-2.0750000000000002</v>
      </c>
      <c r="W257" s="17">
        <v>9362.4894000000004</v>
      </c>
      <c r="X257" s="17">
        <v>8779</v>
      </c>
      <c r="Y257" s="17">
        <v>13.37</v>
      </c>
      <c r="Z257" s="17">
        <v>-69.5</v>
      </c>
    </row>
    <row r="258" spans="1:26" x14ac:dyDescent="0.2">
      <c r="A258" s="27">
        <v>45254</v>
      </c>
      <c r="B258" s="17">
        <v>181.98599999999999</v>
      </c>
      <c r="C258" s="14">
        <v>2.41</v>
      </c>
      <c r="D258" s="17">
        <v>-168.93299999999999</v>
      </c>
      <c r="E258" s="17">
        <v>30</v>
      </c>
      <c r="F258" s="17">
        <v>28.2</v>
      </c>
      <c r="G258" s="17">
        <v>161.03</v>
      </c>
      <c r="H258" s="17">
        <v>4.8129999999999997</v>
      </c>
      <c r="I258" s="17">
        <v>-122.995</v>
      </c>
      <c r="J258" s="17">
        <v>862.5</v>
      </c>
      <c r="K258" s="17">
        <v>44.5</v>
      </c>
      <c r="L258" s="17">
        <v>-0.09</v>
      </c>
      <c r="M258" s="17">
        <v>13</v>
      </c>
      <c r="N258" s="17">
        <v>22.073360000000001</v>
      </c>
      <c r="O258" s="17">
        <v>11130</v>
      </c>
      <c r="P258" s="17">
        <v>440</v>
      </c>
      <c r="Q258" s="17">
        <v>-7.3</v>
      </c>
      <c r="R258" s="17">
        <v>7157.81</v>
      </c>
      <c r="S258" s="17">
        <v>6.5250000000000004</v>
      </c>
      <c r="T258" s="17">
        <v>-17.45</v>
      </c>
      <c r="U258" s="17">
        <v>-0.125</v>
      </c>
      <c r="V258" s="17">
        <v>-2.0950000000000002</v>
      </c>
      <c r="W258" s="17">
        <v>9362.4894000000004</v>
      </c>
      <c r="X258" s="17">
        <v>8381.2999999999993</v>
      </c>
      <c r="Y258" s="17">
        <v>13.35</v>
      </c>
      <c r="Z258" s="17">
        <v>-69.89</v>
      </c>
    </row>
    <row r="259" spans="1:26" x14ac:dyDescent="0.2">
      <c r="A259" s="27">
        <v>45253</v>
      </c>
      <c r="B259" s="17">
        <v>178.369</v>
      </c>
      <c r="C259" s="14">
        <v>2.6150000000000002</v>
      </c>
      <c r="D259" s="17">
        <v>-169.69499999999999</v>
      </c>
      <c r="E259" s="17">
        <v>28.5</v>
      </c>
      <c r="F259" s="17">
        <v>28.15</v>
      </c>
      <c r="G259" s="17">
        <v>160.5</v>
      </c>
      <c r="H259" s="17">
        <v>5.008</v>
      </c>
      <c r="I259" s="17">
        <v>-162.001</v>
      </c>
      <c r="J259" s="17">
        <v>864.40499999999997</v>
      </c>
      <c r="K259" s="17">
        <v>50</v>
      </c>
      <c r="L259" s="17">
        <v>-5.2699999999999997E-2</v>
      </c>
      <c r="M259" s="17">
        <v>13.6</v>
      </c>
      <c r="N259" s="17">
        <v>19.795349999999999</v>
      </c>
      <c r="O259" s="17">
        <v>11530</v>
      </c>
      <c r="P259" s="17">
        <v>440.2</v>
      </c>
      <c r="Q259" s="17">
        <v>-7.3049999999999997</v>
      </c>
      <c r="R259" s="17">
        <v>8382.15</v>
      </c>
      <c r="S259" s="17">
        <v>6.35</v>
      </c>
      <c r="T259" s="17">
        <v>-17.285</v>
      </c>
      <c r="U259" s="17">
        <v>-0.17349999999999999</v>
      </c>
      <c r="V259" s="17">
        <v>-2.0720000000000001</v>
      </c>
      <c r="W259" s="17">
        <v>9362.4894000000004</v>
      </c>
      <c r="X259" s="17">
        <v>8054</v>
      </c>
      <c r="Y259" s="17">
        <v>13.255000000000001</v>
      </c>
      <c r="Z259" s="17">
        <v>-69.983999999999995</v>
      </c>
    </row>
    <row r="260" spans="1:26" x14ac:dyDescent="0.2">
      <c r="A260" s="27">
        <v>45252</v>
      </c>
      <c r="B260" s="17">
        <v>185.203</v>
      </c>
      <c r="C260" s="14">
        <v>2.63</v>
      </c>
      <c r="D260" s="17">
        <v>-174</v>
      </c>
      <c r="E260" s="17">
        <v>28.5</v>
      </c>
      <c r="F260" s="17">
        <v>31</v>
      </c>
      <c r="G260" s="17">
        <v>175.40199999999999</v>
      </c>
      <c r="H260" s="17">
        <v>6.3730000000000002</v>
      </c>
      <c r="I260" s="17">
        <v>-150.499</v>
      </c>
      <c r="J260" s="17">
        <v>870.18499999999995</v>
      </c>
      <c r="K260" s="17">
        <v>46.5</v>
      </c>
      <c r="L260" s="17">
        <v>-4.9000000000000002E-2</v>
      </c>
      <c r="M260" s="17">
        <v>15</v>
      </c>
      <c r="N260" s="17">
        <v>23.399329999999999</v>
      </c>
      <c r="O260" s="17">
        <v>9842.6</v>
      </c>
      <c r="P260" s="17">
        <v>504.5</v>
      </c>
      <c r="Q260" s="17">
        <v>-5.51</v>
      </c>
      <c r="R260" s="17">
        <v>8639.1350000000002</v>
      </c>
      <c r="S260" s="17">
        <v>6.4249999999999998</v>
      </c>
      <c r="T260" s="17">
        <v>-17.475000000000001</v>
      </c>
      <c r="U260" s="17">
        <v>-0.15490000000000001</v>
      </c>
      <c r="V260" s="17">
        <v>-2.105</v>
      </c>
      <c r="W260" s="17">
        <v>9362.4894000000004</v>
      </c>
      <c r="X260" s="17">
        <v>8527</v>
      </c>
      <c r="Y260" s="17">
        <v>14.505000000000001</v>
      </c>
      <c r="Z260" s="17">
        <v>-69.97</v>
      </c>
    </row>
    <row r="261" spans="1:26" x14ac:dyDescent="0.2">
      <c r="A261" s="27">
        <v>45251</v>
      </c>
      <c r="B261" s="17">
        <v>154.1</v>
      </c>
      <c r="C261" s="14">
        <v>2.4</v>
      </c>
      <c r="D261" s="17">
        <v>-187</v>
      </c>
      <c r="E261" s="17">
        <v>28</v>
      </c>
      <c r="F261" s="17">
        <v>31.15</v>
      </c>
      <c r="G261" s="17">
        <v>176.512</v>
      </c>
      <c r="H261" s="17">
        <v>8</v>
      </c>
      <c r="I261" s="17">
        <v>-170.999</v>
      </c>
      <c r="J261" s="17">
        <v>906.00699999999995</v>
      </c>
      <c r="K261" s="17">
        <v>49.7</v>
      </c>
      <c r="L261" s="17">
        <v>-9.5200000000000007E-2</v>
      </c>
      <c r="M261" s="17">
        <v>14.57</v>
      </c>
      <c r="N261" s="17">
        <v>22.504169999999998</v>
      </c>
      <c r="O261" s="17">
        <v>12472</v>
      </c>
      <c r="P261" s="17">
        <v>485.9</v>
      </c>
      <c r="Q261" s="17">
        <v>-8.5679999999999996</v>
      </c>
      <c r="R261" s="17">
        <v>7645.3649999999998</v>
      </c>
      <c r="S261" s="17">
        <v>6.2750000000000004</v>
      </c>
      <c r="T261" s="17">
        <v>-17.5</v>
      </c>
      <c r="U261" s="17">
        <v>-0.22800000000000001</v>
      </c>
      <c r="V261" s="17">
        <v>-2.2000000000000002</v>
      </c>
      <c r="W261" s="17">
        <v>9362.4894000000004</v>
      </c>
      <c r="X261" s="17">
        <v>6554</v>
      </c>
      <c r="Y261" s="17">
        <v>14.493</v>
      </c>
      <c r="Z261" s="17">
        <v>-74.004999999999995</v>
      </c>
    </row>
    <row r="262" spans="1:26" x14ac:dyDescent="0.2">
      <c r="A262" s="27">
        <v>45250</v>
      </c>
      <c r="B262" s="17">
        <v>192.46299999999999</v>
      </c>
      <c r="C262" s="14">
        <v>2.2799999999999998</v>
      </c>
      <c r="D262" s="17">
        <v>-171</v>
      </c>
      <c r="E262" s="17">
        <v>28</v>
      </c>
      <c r="F262" s="17">
        <v>28.88</v>
      </c>
      <c r="G262" s="17">
        <v>163.38999999999999</v>
      </c>
      <c r="H262" s="17">
        <v>8</v>
      </c>
      <c r="I262" s="17">
        <v>-204.51499999999999</v>
      </c>
      <c r="J262" s="17">
        <v>850</v>
      </c>
      <c r="K262" s="17">
        <v>44.9</v>
      </c>
      <c r="L262" s="17">
        <v>-0.08</v>
      </c>
      <c r="M262" s="17">
        <v>13.2</v>
      </c>
      <c r="N262" s="17">
        <v>21</v>
      </c>
      <c r="O262" s="17">
        <v>13051.8</v>
      </c>
      <c r="P262" s="17">
        <v>449.6</v>
      </c>
      <c r="Q262" s="17">
        <v>-9.9139999999999997</v>
      </c>
      <c r="R262" s="17">
        <v>7793.5420000000004</v>
      </c>
      <c r="S262" s="17">
        <v>5.9</v>
      </c>
      <c r="T262" s="17">
        <v>-17.152999999999999</v>
      </c>
      <c r="U262" s="17">
        <v>-0.19800000000000001</v>
      </c>
      <c r="V262" s="17">
        <v>-1.9650000000000001</v>
      </c>
      <c r="W262" s="17">
        <v>9362.4894000000004</v>
      </c>
      <c r="X262" s="17">
        <v>5554</v>
      </c>
      <c r="Y262" s="17">
        <v>13.015000000000001</v>
      </c>
      <c r="Z262" s="17">
        <v>-69.41</v>
      </c>
    </row>
    <row r="263" spans="1:26" x14ac:dyDescent="0.2">
      <c r="A263" s="27">
        <v>45247</v>
      </c>
      <c r="B263" s="17">
        <v>193.05699999999999</v>
      </c>
      <c r="C263" s="14">
        <v>2.3849999999999998</v>
      </c>
      <c r="D263" s="17">
        <v>-157.34</v>
      </c>
      <c r="E263" s="17">
        <v>29.5</v>
      </c>
      <c r="F263" s="17">
        <v>29.13</v>
      </c>
      <c r="G263" s="17">
        <v>167.10900000000001</v>
      </c>
      <c r="H263" s="17">
        <v>8</v>
      </c>
      <c r="I263" s="17">
        <v>-172.99700000000001</v>
      </c>
      <c r="J263" s="17">
        <v>850</v>
      </c>
      <c r="K263" s="17">
        <v>50</v>
      </c>
      <c r="L263" s="17">
        <v>-5.1900000000000002E-2</v>
      </c>
      <c r="M263" s="17">
        <v>12.505000000000001</v>
      </c>
      <c r="N263" s="17">
        <v>22.30245</v>
      </c>
      <c r="O263" s="17">
        <v>10826.6</v>
      </c>
      <c r="P263" s="17">
        <v>450.5</v>
      </c>
      <c r="Q263" s="17">
        <v>-12.156000000000001</v>
      </c>
      <c r="R263" s="17">
        <v>7619.7650000000003</v>
      </c>
      <c r="S263" s="17">
        <v>4.5309999999999997</v>
      </c>
      <c r="T263" s="17">
        <v>-17.55</v>
      </c>
      <c r="U263" s="17">
        <v>-0.215</v>
      </c>
      <c r="V263" s="17">
        <v>-2.0499999999999998</v>
      </c>
      <c r="W263" s="17">
        <v>9362.4894000000004</v>
      </c>
      <c r="X263" s="17">
        <v>4768.5</v>
      </c>
      <c r="Y263" s="17">
        <v>12.956</v>
      </c>
      <c r="Z263" s="17">
        <v>-69.98</v>
      </c>
    </row>
    <row r="264" spans="1:26" x14ac:dyDescent="0.2">
      <c r="A264" s="27">
        <v>45246</v>
      </c>
      <c r="B264" s="17">
        <v>189.93199999999999</v>
      </c>
      <c r="C264" s="14">
        <v>2.44</v>
      </c>
      <c r="D264" s="17">
        <v>-150</v>
      </c>
      <c r="E264" s="17">
        <v>29</v>
      </c>
      <c r="F264" s="17">
        <v>29.13</v>
      </c>
      <c r="G264" s="17">
        <v>167.91300000000001</v>
      </c>
      <c r="H264" s="17">
        <v>8</v>
      </c>
      <c r="I264" s="17">
        <v>-155.99700000000001</v>
      </c>
      <c r="J264" s="17">
        <v>857.5</v>
      </c>
      <c r="K264" s="17">
        <v>49.5</v>
      </c>
      <c r="L264" s="17">
        <v>-4.4200000000000003E-2</v>
      </c>
      <c r="M264" s="17">
        <v>12.75</v>
      </c>
      <c r="N264" s="17">
        <v>22.132950000000001</v>
      </c>
      <c r="O264" s="17">
        <v>10977.2</v>
      </c>
      <c r="P264" s="17">
        <v>462.5</v>
      </c>
      <c r="Q264" s="17">
        <v>-10.25</v>
      </c>
      <c r="R264" s="17">
        <v>7797.2449999999999</v>
      </c>
      <c r="S264" s="17">
        <v>3.65</v>
      </c>
      <c r="T264" s="17">
        <v>-17.649999999999999</v>
      </c>
      <c r="U264" s="17">
        <v>-0.253</v>
      </c>
      <c r="V264" s="17">
        <v>-2.0049999999999999</v>
      </c>
      <c r="W264" s="17">
        <v>9362.4894000000004</v>
      </c>
      <c r="X264" s="17">
        <v>4790.5</v>
      </c>
      <c r="Y264" s="17">
        <v>12.895</v>
      </c>
      <c r="Z264" s="17">
        <v>-70.375</v>
      </c>
    </row>
    <row r="265" spans="1:26" x14ac:dyDescent="0.2">
      <c r="A265" s="27">
        <v>45245</v>
      </c>
      <c r="B265" s="17">
        <v>169.61199999999999</v>
      </c>
      <c r="C265" s="14">
        <v>2.2850000000000001</v>
      </c>
      <c r="D265" s="17">
        <v>-153.14500000000001</v>
      </c>
      <c r="E265" s="17">
        <v>25.5</v>
      </c>
      <c r="F265" s="17">
        <v>29.09</v>
      </c>
      <c r="G265" s="17">
        <v>173.64</v>
      </c>
      <c r="H265" s="17">
        <v>8</v>
      </c>
      <c r="I265" s="17">
        <v>-166.99299999999999</v>
      </c>
      <c r="J265" s="17">
        <v>904.02</v>
      </c>
      <c r="K265" s="17">
        <v>40</v>
      </c>
      <c r="L265" s="17">
        <v>-0.04</v>
      </c>
      <c r="M265" s="17">
        <v>13.9</v>
      </c>
      <c r="N265" s="17">
        <v>23.409469999999999</v>
      </c>
      <c r="O265" s="17">
        <v>12705</v>
      </c>
      <c r="P265" s="17">
        <v>472.5</v>
      </c>
      <c r="Q265" s="17">
        <v>-7.125</v>
      </c>
      <c r="R265" s="17">
        <v>8277.018</v>
      </c>
      <c r="S265" s="17">
        <v>3</v>
      </c>
      <c r="T265" s="17">
        <v>-18.399999999999999</v>
      </c>
      <c r="U265" s="17">
        <v>-0.2</v>
      </c>
      <c r="V265" s="17">
        <v>-1.92</v>
      </c>
      <c r="W265" s="17">
        <v>9362.4894000000004</v>
      </c>
      <c r="X265" s="17">
        <v>5554</v>
      </c>
      <c r="Y265" s="17">
        <v>13.342000000000001</v>
      </c>
      <c r="Z265" s="17">
        <v>-73.004999999999995</v>
      </c>
    </row>
    <row r="266" spans="1:26" x14ac:dyDescent="0.2">
      <c r="A266" s="27">
        <v>45244</v>
      </c>
      <c r="B266" s="17">
        <v>171.24199999999999</v>
      </c>
      <c r="C266" s="14">
        <v>2.2000000000000002</v>
      </c>
      <c r="D266" s="17">
        <v>-153</v>
      </c>
      <c r="E266" s="17">
        <v>27.1</v>
      </c>
      <c r="F266" s="17">
        <v>31.164999999999999</v>
      </c>
      <c r="G266" s="17">
        <v>176.25</v>
      </c>
      <c r="H266" s="17">
        <v>8</v>
      </c>
      <c r="I266" s="17">
        <v>-159.001</v>
      </c>
      <c r="J266" s="17">
        <v>943.94</v>
      </c>
      <c r="K266" s="17">
        <v>44</v>
      </c>
      <c r="L266" s="17">
        <v>-2.1700000000000001E-2</v>
      </c>
      <c r="M266" s="17">
        <v>14.78</v>
      </c>
      <c r="N266" s="17">
        <v>23.480699999999999</v>
      </c>
      <c r="O266" s="17">
        <v>9882</v>
      </c>
      <c r="P266" s="17">
        <v>468</v>
      </c>
      <c r="Q266" s="17">
        <v>-10.75</v>
      </c>
      <c r="R266" s="17">
        <v>7913.5</v>
      </c>
      <c r="S266" s="17">
        <v>4.1500000000000004</v>
      </c>
      <c r="T266" s="17">
        <v>-19.454999999999998</v>
      </c>
      <c r="U266" s="17">
        <v>-0.108</v>
      </c>
      <c r="V266" s="17">
        <v>-1.9750000000000001</v>
      </c>
      <c r="W266" s="17">
        <v>9362.4894000000004</v>
      </c>
      <c r="X266" s="17">
        <v>5027</v>
      </c>
      <c r="Y266" s="17">
        <v>13.81</v>
      </c>
      <c r="Z266" s="17">
        <v>-74.935000000000002</v>
      </c>
    </row>
    <row r="267" spans="1:26" x14ac:dyDescent="0.2">
      <c r="A267" s="27">
        <v>45243</v>
      </c>
      <c r="B267" s="17">
        <v>192.791</v>
      </c>
      <c r="C267" s="14">
        <v>2.3650000000000002</v>
      </c>
      <c r="D267" s="17">
        <v>-143</v>
      </c>
      <c r="E267" s="17">
        <v>31.5</v>
      </c>
      <c r="F267" s="17">
        <v>30</v>
      </c>
      <c r="G267" s="17">
        <v>167.798</v>
      </c>
      <c r="H267" s="17">
        <v>8</v>
      </c>
      <c r="I267" s="17">
        <v>-133.066</v>
      </c>
      <c r="J267" s="17">
        <v>888</v>
      </c>
      <c r="K267" s="17">
        <v>49</v>
      </c>
      <c r="L267" s="17">
        <v>-5.0999999999999997E-2</v>
      </c>
      <c r="M267" s="17">
        <v>15.255000000000001</v>
      </c>
      <c r="N267" s="17">
        <v>24.643450000000001</v>
      </c>
      <c r="O267" s="17">
        <v>9999.7999999999993</v>
      </c>
      <c r="P267" s="17">
        <v>490</v>
      </c>
      <c r="Q267" s="17">
        <v>-4.2519999999999998</v>
      </c>
      <c r="R267" s="17">
        <v>7893.52</v>
      </c>
      <c r="S267" s="17">
        <v>4.8380000000000001</v>
      </c>
      <c r="T267" s="17">
        <v>-18.600000000000001</v>
      </c>
      <c r="U267" s="17">
        <v>-6.7500000000000004E-2</v>
      </c>
      <c r="V267" s="17">
        <v>-1.82</v>
      </c>
      <c r="W267" s="17">
        <v>9362.4894000000004</v>
      </c>
      <c r="X267" s="17">
        <v>4554</v>
      </c>
      <c r="Y267" s="17">
        <v>12.75</v>
      </c>
      <c r="Z267" s="17">
        <v>-71.105000000000004</v>
      </c>
    </row>
    <row r="268" spans="1:26" x14ac:dyDescent="0.2">
      <c r="A268" s="27">
        <v>45240</v>
      </c>
      <c r="B268" s="17">
        <v>195.428</v>
      </c>
      <c r="C268" s="14">
        <v>2.2000000000000002</v>
      </c>
      <c r="D268" s="17">
        <v>-136.32</v>
      </c>
      <c r="E268" s="17">
        <v>31.5</v>
      </c>
      <c r="F268" s="17">
        <v>29.954999999999998</v>
      </c>
      <c r="G268" s="17">
        <v>170</v>
      </c>
      <c r="H268" s="17">
        <v>8</v>
      </c>
      <c r="I268" s="17">
        <v>-133.07599999999999</v>
      </c>
      <c r="J268" s="17">
        <v>875.81</v>
      </c>
      <c r="K268" s="17">
        <v>52.3</v>
      </c>
      <c r="L268" s="17">
        <v>-7.0000000000000007E-2</v>
      </c>
      <c r="M268" s="17">
        <v>15.3</v>
      </c>
      <c r="N268" s="17">
        <v>23.862749999999998</v>
      </c>
      <c r="O268" s="17">
        <v>10081.6</v>
      </c>
      <c r="P268" s="17">
        <v>449.9</v>
      </c>
      <c r="Q268" s="17">
        <v>-4.25</v>
      </c>
      <c r="R268" s="17">
        <v>7981.44</v>
      </c>
      <c r="S268" s="17">
        <v>5.2</v>
      </c>
      <c r="T268" s="17">
        <v>-18.55</v>
      </c>
      <c r="U268" s="17">
        <v>-5.7500000000000002E-2</v>
      </c>
      <c r="V268" s="17">
        <v>-1.865</v>
      </c>
      <c r="W268" s="17">
        <v>9362.4894000000004</v>
      </c>
      <c r="X268" s="17">
        <v>4554</v>
      </c>
      <c r="Y268" s="17">
        <v>12.712</v>
      </c>
      <c r="Z268" s="17">
        <v>-71.102999999999994</v>
      </c>
    </row>
    <row r="269" spans="1:26" x14ac:dyDescent="0.2">
      <c r="A269" s="27">
        <v>45239</v>
      </c>
      <c r="B269" s="17">
        <v>202.25800000000001</v>
      </c>
      <c r="C269" s="14">
        <v>2.25</v>
      </c>
      <c r="D269" s="17">
        <v>-141.69999999999999</v>
      </c>
      <c r="E269" s="17">
        <v>33</v>
      </c>
      <c r="F269" s="17">
        <v>29.72</v>
      </c>
      <c r="G269" s="17">
        <v>171.64699999999999</v>
      </c>
      <c r="H269" s="17">
        <v>8</v>
      </c>
      <c r="I269" s="17">
        <v>-162.94999999999999</v>
      </c>
      <c r="J269" s="17">
        <v>867.48</v>
      </c>
      <c r="K269" s="17">
        <v>52.3</v>
      </c>
      <c r="L269" s="17">
        <v>-7.3800000000000004E-2</v>
      </c>
      <c r="M269" s="17">
        <v>15.365</v>
      </c>
      <c r="N269" s="17">
        <v>24.507000000000001</v>
      </c>
      <c r="O269" s="17">
        <v>13465</v>
      </c>
      <c r="P269" s="17">
        <v>453</v>
      </c>
      <c r="Q269" s="17">
        <v>-9.2240000000000002</v>
      </c>
      <c r="R269" s="17">
        <v>8198.6200000000008</v>
      </c>
      <c r="S269" s="17">
        <v>3.4750000000000001</v>
      </c>
      <c r="T269" s="17">
        <v>-18.375</v>
      </c>
      <c r="U269" s="17">
        <v>-7.3999999999999996E-2</v>
      </c>
      <c r="V269" s="17">
        <v>-1.9750000000000001</v>
      </c>
      <c r="W269" s="17">
        <v>9362.4894000000004</v>
      </c>
      <c r="X269" s="17">
        <v>3525.8</v>
      </c>
      <c r="Y269" s="17">
        <v>12.635</v>
      </c>
      <c r="Z269" s="17">
        <v>-70.81</v>
      </c>
    </row>
    <row r="270" spans="1:26" x14ac:dyDescent="0.2">
      <c r="A270" s="27">
        <v>45238</v>
      </c>
      <c r="B270" s="17">
        <v>172.3</v>
      </c>
      <c r="C270" s="14">
        <v>1.95</v>
      </c>
      <c r="D270" s="17">
        <v>-156</v>
      </c>
      <c r="E270" s="17">
        <v>29.25</v>
      </c>
      <c r="F270" s="17">
        <v>30.55</v>
      </c>
      <c r="G270" s="17">
        <v>182.61500000000001</v>
      </c>
      <c r="H270" s="17">
        <v>8</v>
      </c>
      <c r="I270" s="17">
        <v>-149.66</v>
      </c>
      <c r="J270" s="17">
        <v>895</v>
      </c>
      <c r="K270" s="17">
        <v>40</v>
      </c>
      <c r="L270" s="17">
        <v>-4.5199999999999997E-2</v>
      </c>
      <c r="M270" s="17">
        <v>16.010000000000002</v>
      </c>
      <c r="N270" s="17">
        <v>27.179449999999999</v>
      </c>
      <c r="O270" s="17">
        <v>11693.3</v>
      </c>
      <c r="P270" s="17">
        <v>463.9</v>
      </c>
      <c r="Q270" s="17">
        <v>-9.1</v>
      </c>
      <c r="R270" s="17">
        <v>8732.2029999999995</v>
      </c>
      <c r="S270" s="17">
        <v>5.5</v>
      </c>
      <c r="T270" s="17">
        <v>-19.638000000000002</v>
      </c>
      <c r="U270" s="17">
        <v>-6.9900000000000004E-2</v>
      </c>
      <c r="V270" s="17">
        <v>-2.0649999999999999</v>
      </c>
      <c r="W270" s="17">
        <v>9362.4894000000004</v>
      </c>
      <c r="X270" s="17">
        <v>3342.5</v>
      </c>
      <c r="Y270" s="17">
        <v>13.090999999999999</v>
      </c>
      <c r="Z270" s="17">
        <v>-72.688000000000002</v>
      </c>
    </row>
    <row r="271" spans="1:26" x14ac:dyDescent="0.2">
      <c r="A271" s="27">
        <v>45237</v>
      </c>
      <c r="B271" s="17">
        <v>180.17400000000001</v>
      </c>
      <c r="C271" s="14">
        <v>2.25</v>
      </c>
      <c r="D271" s="17">
        <v>-153.375</v>
      </c>
      <c r="E271" s="17">
        <v>28</v>
      </c>
      <c r="F271" s="17">
        <v>31.59</v>
      </c>
      <c r="G271" s="17">
        <v>191.43</v>
      </c>
      <c r="H271" s="17">
        <v>8.25</v>
      </c>
      <c r="I271" s="17">
        <v>-138.64500000000001</v>
      </c>
      <c r="J271" s="17">
        <v>905.71</v>
      </c>
      <c r="K271" s="17">
        <v>42.5</v>
      </c>
      <c r="L271" s="17">
        <v>-3.1E-2</v>
      </c>
      <c r="M271" s="17">
        <v>13.725</v>
      </c>
      <c r="N271" s="17">
        <v>26</v>
      </c>
      <c r="O271" s="17">
        <v>14500</v>
      </c>
      <c r="P271" s="17">
        <v>485.1</v>
      </c>
      <c r="Q271" s="17">
        <v>-9.1</v>
      </c>
      <c r="R271" s="17">
        <v>8268.0450000000001</v>
      </c>
      <c r="S271" s="17">
        <v>5.5</v>
      </c>
      <c r="T271" s="17">
        <v>-19.579999999999998</v>
      </c>
      <c r="U271" s="17">
        <v>-9.5000000000000001E-2</v>
      </c>
      <c r="V271" s="17">
        <v>-2.0350000000000001</v>
      </c>
      <c r="W271" s="17">
        <v>9362.4894000000004</v>
      </c>
      <c r="X271" s="17">
        <v>3772.8</v>
      </c>
      <c r="Y271" s="17">
        <v>13.57</v>
      </c>
      <c r="Z271" s="17">
        <v>-75.063000000000002</v>
      </c>
    </row>
    <row r="272" spans="1:26" x14ac:dyDescent="0.2">
      <c r="A272" s="27">
        <v>45236</v>
      </c>
      <c r="B272" s="17">
        <v>201.62299999999999</v>
      </c>
      <c r="C272" s="14">
        <v>2.2349999999999999</v>
      </c>
      <c r="D272" s="17">
        <v>-160.56800000000001</v>
      </c>
      <c r="E272" s="17">
        <v>31</v>
      </c>
      <c r="F272" s="17">
        <v>29.75</v>
      </c>
      <c r="G272" s="17">
        <v>180.82</v>
      </c>
      <c r="H272" s="17">
        <v>-4.9749999999999996</v>
      </c>
      <c r="I272" s="17">
        <v>-140.74299999999999</v>
      </c>
      <c r="J272" s="17">
        <v>833.51499999999999</v>
      </c>
      <c r="K272" s="17">
        <v>40</v>
      </c>
      <c r="L272" s="17">
        <v>-4.8300000000000003E-2</v>
      </c>
      <c r="M272" s="17">
        <v>13.865</v>
      </c>
      <c r="N272" s="17">
        <v>22.442170000000001</v>
      </c>
      <c r="O272" s="17">
        <v>14615</v>
      </c>
      <c r="P272" s="17">
        <v>454</v>
      </c>
      <c r="Q272" s="17">
        <v>-11.5</v>
      </c>
      <c r="R272" s="17">
        <v>7456.31</v>
      </c>
      <c r="S272" s="17">
        <v>5.5</v>
      </c>
      <c r="T272" s="17">
        <v>-17.875</v>
      </c>
      <c r="U272" s="17">
        <v>-0.14499999999999999</v>
      </c>
      <c r="V272" s="17">
        <v>-1.8759999999999999</v>
      </c>
      <c r="W272" s="17">
        <v>9362.4894000000004</v>
      </c>
      <c r="X272" s="17">
        <v>4000</v>
      </c>
      <c r="Y272" s="17">
        <v>12.77</v>
      </c>
      <c r="Z272" s="17">
        <v>-70.349999999999994</v>
      </c>
    </row>
    <row r="273" spans="1:26" x14ac:dyDescent="0.2">
      <c r="A273" s="27">
        <v>45233</v>
      </c>
      <c r="B273" s="17">
        <v>207.2</v>
      </c>
      <c r="C273" s="14">
        <v>2.15</v>
      </c>
      <c r="D273" s="17">
        <v>-154.5</v>
      </c>
      <c r="E273" s="17">
        <v>31</v>
      </c>
      <c r="F273" s="17">
        <v>29.925000000000001</v>
      </c>
      <c r="G273" s="17">
        <v>182.11</v>
      </c>
      <c r="H273" s="17">
        <v>-0.97499999999999998</v>
      </c>
      <c r="I273" s="17">
        <v>-105</v>
      </c>
      <c r="J273" s="17">
        <v>831.5</v>
      </c>
      <c r="K273" s="17">
        <v>36.5</v>
      </c>
      <c r="L273" s="17">
        <v>-0.10100000000000001</v>
      </c>
      <c r="M273" s="17">
        <v>14.4</v>
      </c>
      <c r="N273" s="17">
        <v>24.817720000000001</v>
      </c>
      <c r="O273" s="17">
        <v>15737.5</v>
      </c>
      <c r="P273" s="17">
        <v>447.5</v>
      </c>
      <c r="Q273" s="17">
        <v>-12</v>
      </c>
      <c r="R273" s="17">
        <v>7019.55</v>
      </c>
      <c r="S273" s="17">
        <v>5.8</v>
      </c>
      <c r="T273" s="17">
        <v>-17.533000000000001</v>
      </c>
      <c r="U273" s="17">
        <v>-0.1399</v>
      </c>
      <c r="V273" s="17">
        <v>-1.8839999999999999</v>
      </c>
      <c r="W273" s="17">
        <v>9362.4894000000004</v>
      </c>
      <c r="X273" s="17">
        <v>3779.5</v>
      </c>
      <c r="Y273" s="17">
        <v>12.77</v>
      </c>
      <c r="Z273" s="17">
        <v>-70.22</v>
      </c>
    </row>
    <row r="274" spans="1:26" x14ac:dyDescent="0.2">
      <c r="A274" s="27">
        <v>45232</v>
      </c>
      <c r="B274" s="17">
        <v>212.221</v>
      </c>
      <c r="C274" s="14">
        <v>2.0299999999999998</v>
      </c>
      <c r="D274" s="17">
        <v>-135</v>
      </c>
      <c r="E274" s="17">
        <v>31.6</v>
      </c>
      <c r="F274" s="17">
        <v>29.75</v>
      </c>
      <c r="G274" s="17">
        <v>185.22499999999999</v>
      </c>
      <c r="H274" s="17">
        <v>0.5</v>
      </c>
      <c r="I274" s="17">
        <v>-99.998000000000005</v>
      </c>
      <c r="J274" s="17">
        <v>868.88</v>
      </c>
      <c r="K274" s="17">
        <v>47.5</v>
      </c>
      <c r="L274" s="17">
        <v>-0.04</v>
      </c>
      <c r="M274" s="17">
        <v>16</v>
      </c>
      <c r="N274" s="17">
        <v>24.5</v>
      </c>
      <c r="O274" s="17">
        <v>15485</v>
      </c>
      <c r="P274" s="17">
        <v>451.3</v>
      </c>
      <c r="Q274" s="17">
        <v>-9.6270000000000007</v>
      </c>
      <c r="R274" s="17">
        <v>7288.6549999999997</v>
      </c>
      <c r="S274" s="17">
        <v>6.5</v>
      </c>
      <c r="T274" s="17">
        <v>-17.649999999999999</v>
      </c>
      <c r="U274" s="17">
        <v>-9.2499999999999999E-2</v>
      </c>
      <c r="V274" s="17">
        <v>-1.92</v>
      </c>
      <c r="W274" s="17">
        <v>9362.4894000000004</v>
      </c>
      <c r="X274" s="17">
        <v>3877</v>
      </c>
      <c r="Y274" s="17">
        <v>12.63</v>
      </c>
      <c r="Z274" s="17">
        <v>-70.786000000000001</v>
      </c>
    </row>
    <row r="275" spans="1:26" x14ac:dyDescent="0.2">
      <c r="A275" s="27">
        <v>45231</v>
      </c>
      <c r="B275" s="17">
        <v>215.26</v>
      </c>
      <c r="C275" s="14">
        <v>1.395</v>
      </c>
      <c r="D275" s="17">
        <v>-147</v>
      </c>
      <c r="E275" s="17">
        <v>28.5</v>
      </c>
      <c r="F275" s="17">
        <v>28.5</v>
      </c>
      <c r="G275" s="17">
        <v>191.55500000000001</v>
      </c>
      <c r="H275" s="17">
        <v>6.3</v>
      </c>
      <c r="I275" s="17">
        <v>-121.25</v>
      </c>
      <c r="J275" s="17">
        <v>877.5</v>
      </c>
      <c r="K275" s="17">
        <v>45</v>
      </c>
      <c r="L275" s="17">
        <v>0</v>
      </c>
      <c r="M275" s="17">
        <v>16.579999999999998</v>
      </c>
      <c r="N275" s="17">
        <v>23.372499999999999</v>
      </c>
      <c r="O275" s="17">
        <v>15825</v>
      </c>
      <c r="P275" s="17">
        <v>477.5</v>
      </c>
      <c r="Q275" s="17">
        <v>-8.5</v>
      </c>
      <c r="R275" s="17">
        <v>7493.625</v>
      </c>
      <c r="S275" s="17">
        <v>6.5</v>
      </c>
      <c r="T275" s="17">
        <v>-18.7</v>
      </c>
      <c r="U275" s="17">
        <v>-6.1899999999999997E-2</v>
      </c>
      <c r="V275" s="17">
        <v>-1.9850000000000001</v>
      </c>
      <c r="W275" s="17">
        <v>9362.4894000000004</v>
      </c>
      <c r="X275" s="17">
        <v>4057</v>
      </c>
      <c r="Y275" s="17">
        <v>13.065</v>
      </c>
      <c r="Z275" s="17">
        <v>-71.385000000000005</v>
      </c>
    </row>
    <row r="276" spans="1:26" x14ac:dyDescent="0.2">
      <c r="A276" s="27">
        <v>45230</v>
      </c>
      <c r="B276" s="17">
        <v>186.495</v>
      </c>
      <c r="C276" s="14">
        <v>1.4</v>
      </c>
      <c r="D276" s="17">
        <v>-164.5</v>
      </c>
      <c r="E276" s="17">
        <v>29.395</v>
      </c>
      <c r="F276" s="17">
        <v>28.88</v>
      </c>
      <c r="G276" s="17">
        <v>191.303</v>
      </c>
      <c r="H276" s="17">
        <v>4.3</v>
      </c>
      <c r="I276" s="17">
        <v>-99.998000000000005</v>
      </c>
      <c r="J276" s="17">
        <v>925.5</v>
      </c>
      <c r="K276" s="17">
        <v>50</v>
      </c>
      <c r="L276" s="17">
        <v>-5.3E-3</v>
      </c>
      <c r="M276" s="17">
        <v>16.559999999999999</v>
      </c>
      <c r="N276" s="17">
        <v>27</v>
      </c>
      <c r="O276" s="17">
        <v>13980</v>
      </c>
      <c r="P276" s="17">
        <v>505.1</v>
      </c>
      <c r="Q276" s="17">
        <v>-11</v>
      </c>
      <c r="R276" s="17">
        <v>6474.25</v>
      </c>
      <c r="S276" s="17">
        <v>6</v>
      </c>
      <c r="T276" s="17">
        <v>-19.25</v>
      </c>
      <c r="U276" s="17">
        <v>-6.0499999999999998E-2</v>
      </c>
      <c r="V276" s="17">
        <v>-2.1030000000000002</v>
      </c>
      <c r="W276" s="17">
        <v>9362.4894000000004</v>
      </c>
      <c r="X276" s="17">
        <v>5000</v>
      </c>
      <c r="Y276" s="17">
        <v>13.538</v>
      </c>
      <c r="Z276" s="17">
        <v>-76.245000000000005</v>
      </c>
    </row>
    <row r="277" spans="1:26" x14ac:dyDescent="0.2">
      <c r="A277" s="27">
        <v>45229</v>
      </c>
      <c r="B277" s="17">
        <v>202.929</v>
      </c>
      <c r="C277" s="14">
        <v>1.64</v>
      </c>
      <c r="D277" s="17">
        <v>-170</v>
      </c>
      <c r="E277" s="17">
        <v>29.5</v>
      </c>
      <c r="F277" s="17">
        <v>27.7</v>
      </c>
      <c r="G277" s="17">
        <v>197.505</v>
      </c>
      <c r="H277" s="17">
        <v>4.9000000000000004</v>
      </c>
      <c r="I277" s="17">
        <v>-107.49299999999999</v>
      </c>
      <c r="J277" s="17">
        <v>905.14</v>
      </c>
      <c r="K277" s="17">
        <v>55</v>
      </c>
      <c r="L277" s="17">
        <v>-0.02</v>
      </c>
      <c r="M277" s="17">
        <v>16.36</v>
      </c>
      <c r="N277" s="17">
        <v>32.085000000000001</v>
      </c>
      <c r="O277" s="17">
        <v>11266</v>
      </c>
      <c r="P277" s="17">
        <v>472.5</v>
      </c>
      <c r="Q277" s="17">
        <v>-12.5</v>
      </c>
      <c r="R277" s="17">
        <v>6942.625</v>
      </c>
      <c r="S277" s="17">
        <v>6.45</v>
      </c>
      <c r="T277" s="17">
        <v>-17.899999999999999</v>
      </c>
      <c r="U277" s="17">
        <v>-5.8500000000000003E-2</v>
      </c>
      <c r="V277" s="17">
        <v>-2.04</v>
      </c>
      <c r="W277" s="17">
        <v>9362.4894000000004</v>
      </c>
      <c r="X277" s="17">
        <v>6043.5</v>
      </c>
      <c r="Y277" s="17">
        <v>12.81</v>
      </c>
      <c r="Z277" s="17">
        <v>-70.8</v>
      </c>
    </row>
    <row r="278" spans="1:26" x14ac:dyDescent="0.2">
      <c r="A278" s="27">
        <v>45226</v>
      </c>
      <c r="B278" s="17">
        <v>193.49700000000001</v>
      </c>
      <c r="C278" s="14">
        <v>1.75</v>
      </c>
      <c r="D278" s="17">
        <v>-145</v>
      </c>
      <c r="E278" s="17">
        <v>34</v>
      </c>
      <c r="F278" s="17">
        <v>28.254999999999999</v>
      </c>
      <c r="G278" s="17">
        <v>186.005</v>
      </c>
      <c r="H278" s="17">
        <v>9.3000000000000007</v>
      </c>
      <c r="I278" s="17">
        <v>-106.22499999999999</v>
      </c>
      <c r="J278" s="17">
        <v>921.25</v>
      </c>
      <c r="K278" s="17">
        <v>55</v>
      </c>
      <c r="L278" s="17">
        <v>0.01</v>
      </c>
      <c r="M278" s="17">
        <v>15.025</v>
      </c>
      <c r="N278" s="17">
        <v>25.318899999999999</v>
      </c>
      <c r="O278" s="17">
        <v>11647.9</v>
      </c>
      <c r="P278" s="17">
        <v>471.7</v>
      </c>
      <c r="Q278" s="17">
        <v>-8.25</v>
      </c>
      <c r="R278" s="17">
        <v>7601.97</v>
      </c>
      <c r="S278" s="17">
        <v>7.9</v>
      </c>
      <c r="T278" s="17">
        <v>-18.100000000000001</v>
      </c>
      <c r="U278" s="17">
        <v>-3.4500000000000003E-2</v>
      </c>
      <c r="V278" s="17">
        <v>-1.895</v>
      </c>
      <c r="W278" s="17">
        <v>9362.4894000000004</v>
      </c>
      <c r="X278" s="17">
        <v>5515</v>
      </c>
      <c r="Y278" s="17">
        <v>12.760999999999999</v>
      </c>
      <c r="Z278" s="17">
        <v>-71.260000000000005</v>
      </c>
    </row>
    <row r="279" spans="1:26" x14ac:dyDescent="0.2">
      <c r="A279" s="27">
        <v>45225</v>
      </c>
      <c r="B279" s="17">
        <v>204.78200000000001</v>
      </c>
      <c r="C279" s="14">
        <v>1.7</v>
      </c>
      <c r="D279" s="17">
        <v>-108</v>
      </c>
      <c r="E279" s="17">
        <v>35.5</v>
      </c>
      <c r="F279" s="17">
        <v>29.7</v>
      </c>
      <c r="G279" s="17">
        <v>196.005</v>
      </c>
      <c r="H279" s="17">
        <v>8.6999999999999993</v>
      </c>
      <c r="I279" s="17">
        <v>-117.002</v>
      </c>
      <c r="J279" s="17">
        <v>957.18499999999995</v>
      </c>
      <c r="K279" s="17">
        <v>55</v>
      </c>
      <c r="L279" s="17">
        <v>1.4800000000000001E-2</v>
      </c>
      <c r="M279" s="17">
        <v>15.555</v>
      </c>
      <c r="N279" s="17">
        <v>26.75</v>
      </c>
      <c r="O279" s="17">
        <v>11103.8</v>
      </c>
      <c r="P279" s="17">
        <v>480</v>
      </c>
      <c r="Q279" s="17">
        <v>-9.2530000000000001</v>
      </c>
      <c r="R279" s="17">
        <v>8386.4549999999999</v>
      </c>
      <c r="S279" s="17">
        <v>8.4</v>
      </c>
      <c r="T279" s="17">
        <v>-17.983000000000001</v>
      </c>
      <c r="U279" s="17">
        <v>-4.5499999999999999E-2</v>
      </c>
      <c r="V279" s="17">
        <v>-2.0379999999999998</v>
      </c>
      <c r="W279" s="17">
        <v>9362.4894000000004</v>
      </c>
      <c r="X279" s="17">
        <v>4109</v>
      </c>
      <c r="Y279" s="17">
        <v>13.07</v>
      </c>
      <c r="Z279" s="17">
        <v>-73.7</v>
      </c>
    </row>
    <row r="280" spans="1:26" x14ac:dyDescent="0.2">
      <c r="A280" s="27">
        <v>45224</v>
      </c>
      <c r="B280" s="17">
        <v>164.4</v>
      </c>
      <c r="C280" s="14">
        <v>1.665</v>
      </c>
      <c r="D280" s="17">
        <v>-93.95</v>
      </c>
      <c r="E280" s="17">
        <v>32.5</v>
      </c>
      <c r="F280" s="17">
        <v>29.6</v>
      </c>
      <c r="G280" s="17">
        <v>196.92500000000001</v>
      </c>
      <c r="H280" s="17">
        <v>6.5</v>
      </c>
      <c r="I280" s="17">
        <v>-114.994</v>
      </c>
      <c r="J280" s="17">
        <v>967.5</v>
      </c>
      <c r="K280" s="17">
        <v>55</v>
      </c>
      <c r="L280" s="17">
        <v>-5.5199999999999999E-2</v>
      </c>
      <c r="M280" s="17">
        <v>15.82</v>
      </c>
      <c r="N280" s="17">
        <v>29.145130000000002</v>
      </c>
      <c r="O280" s="17">
        <v>11195.4</v>
      </c>
      <c r="P280" s="17">
        <v>481.2</v>
      </c>
      <c r="Q280" s="17">
        <v>-9.36</v>
      </c>
      <c r="R280" s="17">
        <v>9079.375</v>
      </c>
      <c r="S280" s="17">
        <v>7.5</v>
      </c>
      <c r="T280" s="17">
        <v>-17.138000000000002</v>
      </c>
      <c r="U280" s="17">
        <v>-5.2999999999999999E-2</v>
      </c>
      <c r="V280" s="17">
        <v>-2.0099999999999998</v>
      </c>
      <c r="W280" s="17">
        <v>9362.4894000000004</v>
      </c>
      <c r="X280" s="17">
        <v>4030</v>
      </c>
      <c r="Y280" s="17">
        <v>13.05</v>
      </c>
      <c r="Z280" s="17">
        <v>-73.48</v>
      </c>
    </row>
    <row r="281" spans="1:26" x14ac:dyDescent="0.2">
      <c r="A281" s="27">
        <v>45223</v>
      </c>
      <c r="B281" s="17">
        <v>178.3</v>
      </c>
      <c r="C281" s="14">
        <v>2.2400000000000002</v>
      </c>
      <c r="D281" s="17">
        <v>-94.375</v>
      </c>
      <c r="E281" s="17">
        <v>37</v>
      </c>
      <c r="F281" s="17">
        <v>30.605</v>
      </c>
      <c r="G281" s="17">
        <v>204.7</v>
      </c>
      <c r="H281" s="17">
        <v>6.6</v>
      </c>
      <c r="I281" s="17">
        <v>-156.536</v>
      </c>
      <c r="J281" s="17">
        <v>996.25</v>
      </c>
      <c r="K281" s="17">
        <v>65</v>
      </c>
      <c r="L281" s="17">
        <v>-4.8300000000000003E-2</v>
      </c>
      <c r="M281" s="17">
        <v>16.754999999999999</v>
      </c>
      <c r="N281" s="17">
        <v>30.081980000000001</v>
      </c>
      <c r="O281" s="17">
        <v>11844.8</v>
      </c>
      <c r="P281" s="17">
        <v>495.3</v>
      </c>
      <c r="Q281" s="17">
        <v>-9.25</v>
      </c>
      <c r="R281" s="17">
        <v>9711.1</v>
      </c>
      <c r="S281" s="17">
        <v>7.45</v>
      </c>
      <c r="T281" s="17">
        <v>-17.7</v>
      </c>
      <c r="U281" s="17">
        <v>-7.5999999999999998E-2</v>
      </c>
      <c r="V281" s="17">
        <v>-2.085</v>
      </c>
      <c r="W281" s="17">
        <v>9362.4894000000004</v>
      </c>
      <c r="X281" s="17">
        <v>3500</v>
      </c>
      <c r="Y281" s="17">
        <v>13.55</v>
      </c>
      <c r="Z281" s="17">
        <v>-75.61</v>
      </c>
    </row>
    <row r="282" spans="1:26" x14ac:dyDescent="0.2">
      <c r="A282" s="27">
        <v>45222</v>
      </c>
      <c r="B282" s="17">
        <v>199.92599999999999</v>
      </c>
      <c r="C282" s="14">
        <v>2.33</v>
      </c>
      <c r="D282" s="17">
        <v>-77.5</v>
      </c>
      <c r="E282" s="17">
        <v>39.5</v>
      </c>
      <c r="F282" s="17">
        <v>31.484999999999999</v>
      </c>
      <c r="G282" s="17">
        <v>212.5</v>
      </c>
      <c r="H282" s="17">
        <v>18.55</v>
      </c>
      <c r="I282" s="17">
        <v>-118.995</v>
      </c>
      <c r="J282" s="17">
        <v>1034</v>
      </c>
      <c r="K282" s="17">
        <v>70</v>
      </c>
      <c r="L282" s="17">
        <v>-0.05</v>
      </c>
      <c r="M282" s="17">
        <v>17.25</v>
      </c>
      <c r="N282" s="17">
        <v>30.5</v>
      </c>
      <c r="O282" s="17">
        <v>11051.1</v>
      </c>
      <c r="P282" s="17">
        <v>507</v>
      </c>
      <c r="Q282" s="17">
        <v>-0.2</v>
      </c>
      <c r="R282" s="17">
        <v>9411.402</v>
      </c>
      <c r="S282" s="17">
        <v>8.15</v>
      </c>
      <c r="T282" s="17">
        <v>-18.12</v>
      </c>
      <c r="U282" s="17">
        <v>-5.2499999999999998E-2</v>
      </c>
      <c r="V282" s="17">
        <v>-2.11</v>
      </c>
      <c r="W282" s="17">
        <v>9362.4894000000004</v>
      </c>
      <c r="X282" s="17">
        <v>4000</v>
      </c>
      <c r="Y282" s="17">
        <v>14.12</v>
      </c>
      <c r="Z282" s="17">
        <v>-78.06</v>
      </c>
    </row>
    <row r="283" spans="1:26" x14ac:dyDescent="0.2">
      <c r="A283" s="27">
        <v>45219</v>
      </c>
      <c r="B283" s="17">
        <v>220.17</v>
      </c>
      <c r="C283" s="14">
        <v>2.5</v>
      </c>
      <c r="D283" s="17">
        <v>-79.5</v>
      </c>
      <c r="E283" s="17">
        <v>42.5</v>
      </c>
      <c r="F283" s="17">
        <v>29.25</v>
      </c>
      <c r="G283" s="17">
        <v>212.5</v>
      </c>
      <c r="H283" s="17">
        <v>14.7</v>
      </c>
      <c r="I283" s="17">
        <v>-111.95699999999999</v>
      </c>
      <c r="J283" s="17">
        <v>979.86</v>
      </c>
      <c r="K283" s="17">
        <v>75</v>
      </c>
      <c r="L283" s="17">
        <v>-2.5499999999999998E-2</v>
      </c>
      <c r="M283" s="17">
        <v>16.254999999999999</v>
      </c>
      <c r="N283" s="17">
        <v>31.129380000000001</v>
      </c>
      <c r="O283" s="17">
        <v>10810.9</v>
      </c>
      <c r="P283" s="17">
        <v>480.2</v>
      </c>
      <c r="Q283" s="17">
        <v>-5.35</v>
      </c>
      <c r="R283" s="17">
        <v>9774.375</v>
      </c>
      <c r="S283" s="17">
        <v>8.4499999999999993</v>
      </c>
      <c r="T283" s="17">
        <v>-17.132000000000001</v>
      </c>
      <c r="U283" s="17">
        <v>-0.04</v>
      </c>
      <c r="V283" s="17">
        <v>-2.0750000000000002</v>
      </c>
      <c r="W283" s="17">
        <v>9362.4894000000004</v>
      </c>
      <c r="X283" s="17">
        <v>4000</v>
      </c>
      <c r="Y283" s="17">
        <v>13.185</v>
      </c>
      <c r="Z283" s="17">
        <v>-73.381</v>
      </c>
    </row>
    <row r="284" spans="1:26" x14ac:dyDescent="0.2">
      <c r="A284" s="27">
        <v>45218</v>
      </c>
      <c r="B284" s="17">
        <v>238.50299999999999</v>
      </c>
      <c r="C284" s="14">
        <v>2.5</v>
      </c>
      <c r="D284" s="17">
        <v>-61</v>
      </c>
      <c r="E284" s="17">
        <v>46</v>
      </c>
      <c r="F284" s="17">
        <v>30.1</v>
      </c>
      <c r="G284" s="17">
        <v>202.958</v>
      </c>
      <c r="H284" s="17">
        <v>16.274999999999999</v>
      </c>
      <c r="I284" s="17">
        <v>-134.89699999999999</v>
      </c>
      <c r="J284" s="17">
        <v>1009.5</v>
      </c>
      <c r="K284" s="17">
        <v>75</v>
      </c>
      <c r="L284" s="17">
        <v>1.5E-3</v>
      </c>
      <c r="M284" s="17">
        <v>17.103000000000002</v>
      </c>
      <c r="N284" s="17">
        <v>29.527750000000001</v>
      </c>
      <c r="O284" s="17">
        <v>12380</v>
      </c>
      <c r="P284" s="17">
        <v>497.3</v>
      </c>
      <c r="Q284" s="17">
        <v>-0.75</v>
      </c>
      <c r="R284" s="17">
        <v>9705.0740000000005</v>
      </c>
      <c r="S284" s="17">
        <v>7.95</v>
      </c>
      <c r="T284" s="17">
        <v>-17.75</v>
      </c>
      <c r="U284" s="17">
        <v>-1.2500000000000001E-2</v>
      </c>
      <c r="V284" s="17">
        <v>-2.2200000000000002</v>
      </c>
      <c r="W284" s="17">
        <v>9362.4894000000004</v>
      </c>
      <c r="X284" s="17">
        <v>3000</v>
      </c>
      <c r="Y284" s="17">
        <v>13.595000000000001</v>
      </c>
      <c r="Z284" s="17">
        <v>-75.834999999999994</v>
      </c>
    </row>
    <row r="285" spans="1:26" x14ac:dyDescent="0.2">
      <c r="A285" s="27">
        <v>45217</v>
      </c>
      <c r="B285" s="17">
        <v>179.48</v>
      </c>
      <c r="C285" s="14">
        <v>2.125</v>
      </c>
      <c r="D285" s="17">
        <v>-107</v>
      </c>
      <c r="E285" s="17">
        <v>41</v>
      </c>
      <c r="F285" s="17">
        <v>29.5</v>
      </c>
      <c r="G285" s="17">
        <v>202.86</v>
      </c>
      <c r="H285" s="17">
        <v>6.4</v>
      </c>
      <c r="I285" s="17">
        <v>-129.995</v>
      </c>
      <c r="J285" s="17">
        <v>1008.29</v>
      </c>
      <c r="K285" s="17">
        <v>64</v>
      </c>
      <c r="L285" s="17">
        <v>-1.7000000000000001E-2</v>
      </c>
      <c r="M285" s="17">
        <v>17.995000000000001</v>
      </c>
      <c r="N285" s="17">
        <v>28.675149999999999</v>
      </c>
      <c r="O285" s="17">
        <v>10798.5</v>
      </c>
      <c r="P285" s="17">
        <v>479.8</v>
      </c>
      <c r="Q285" s="17">
        <v>-5.4249999999999998</v>
      </c>
      <c r="R285" s="17">
        <v>9663.93</v>
      </c>
      <c r="S285" s="17">
        <v>7.75</v>
      </c>
      <c r="T285" s="17">
        <v>-17.600000000000001</v>
      </c>
      <c r="U285" s="17">
        <v>-2.4899999999999999E-2</v>
      </c>
      <c r="V285" s="17">
        <v>-2.1179999999999999</v>
      </c>
      <c r="W285" s="17">
        <v>9362.4894000000004</v>
      </c>
      <c r="X285" s="17">
        <v>3030</v>
      </c>
      <c r="Y285" s="17">
        <v>13.135</v>
      </c>
      <c r="Z285" s="17">
        <v>-73.596999999999994</v>
      </c>
    </row>
    <row r="286" spans="1:26" x14ac:dyDescent="0.2">
      <c r="A286" s="27">
        <v>45216</v>
      </c>
      <c r="B286" s="17">
        <v>193.6</v>
      </c>
      <c r="C286" s="14">
        <v>1.901</v>
      </c>
      <c r="D286" s="17">
        <v>-102.423</v>
      </c>
      <c r="E286" s="17">
        <v>41.5</v>
      </c>
      <c r="F286" s="17">
        <v>30.38</v>
      </c>
      <c r="G286" s="17">
        <v>212.792</v>
      </c>
      <c r="H286" s="17">
        <v>8.25</v>
      </c>
      <c r="I286" s="17">
        <v>-119.82</v>
      </c>
      <c r="J286" s="17">
        <v>1033.3499999999999</v>
      </c>
      <c r="K286" s="17">
        <v>70</v>
      </c>
      <c r="L286" s="17">
        <v>-0.03</v>
      </c>
      <c r="M286" s="17">
        <v>23.882000000000001</v>
      </c>
      <c r="N286" s="17">
        <v>26.035530000000001</v>
      </c>
      <c r="O286" s="17">
        <v>13151.8</v>
      </c>
      <c r="P286" s="17">
        <v>485.2</v>
      </c>
      <c r="Q286" s="17">
        <v>-3.8860000000000001</v>
      </c>
      <c r="R286" s="17">
        <v>9851.5</v>
      </c>
      <c r="S286" s="17">
        <v>8.1999999999999993</v>
      </c>
      <c r="T286" s="17">
        <v>-18.25</v>
      </c>
      <c r="U286" s="17">
        <v>-4.4999999999999998E-2</v>
      </c>
      <c r="V286" s="17">
        <v>-2.2029999999999998</v>
      </c>
      <c r="W286" s="17">
        <v>9362.4894000000004</v>
      </c>
      <c r="X286" s="17">
        <v>2597.5</v>
      </c>
      <c r="Y286" s="17">
        <v>13.78</v>
      </c>
      <c r="Z286" s="17">
        <v>-75.974999999999994</v>
      </c>
    </row>
    <row r="287" spans="1:26" x14ac:dyDescent="0.2">
      <c r="A287" s="27">
        <v>45215</v>
      </c>
      <c r="B287" s="17">
        <v>208.25899999999999</v>
      </c>
      <c r="C287" s="14">
        <v>2.1</v>
      </c>
      <c r="D287" s="17">
        <v>-90.064999999999998</v>
      </c>
      <c r="E287" s="17">
        <v>47</v>
      </c>
      <c r="F287" s="17">
        <v>30.75</v>
      </c>
      <c r="G287" s="17">
        <v>221.05500000000001</v>
      </c>
      <c r="H287" s="17">
        <v>9.25</v>
      </c>
      <c r="I287" s="17">
        <v>-127.22499999999999</v>
      </c>
      <c r="J287" s="17">
        <v>1060.97</v>
      </c>
      <c r="K287" s="17">
        <v>64.599999999999994</v>
      </c>
      <c r="L287" s="17">
        <v>-0.03</v>
      </c>
      <c r="M287" s="17">
        <v>27.437999999999999</v>
      </c>
      <c r="N287" s="17">
        <v>25.61796</v>
      </c>
      <c r="O287" s="17">
        <v>12805</v>
      </c>
      <c r="P287" s="17">
        <v>505.5</v>
      </c>
      <c r="Q287" s="17">
        <v>-1.5</v>
      </c>
      <c r="R287" s="17">
        <v>9160.25</v>
      </c>
      <c r="S287" s="17">
        <v>9.5</v>
      </c>
      <c r="T287" s="17">
        <v>-18.899999999999999</v>
      </c>
      <c r="U287" s="17">
        <v>-4.4999999999999998E-2</v>
      </c>
      <c r="V287" s="17">
        <v>-2.153</v>
      </c>
      <c r="W287" s="17">
        <v>9362.4894000000004</v>
      </c>
      <c r="X287" s="17">
        <v>3030</v>
      </c>
      <c r="Y287" s="17">
        <v>14.247999999999999</v>
      </c>
      <c r="Z287" s="17">
        <v>-78.495000000000005</v>
      </c>
    </row>
    <row r="288" spans="1:26" x14ac:dyDescent="0.2">
      <c r="A288" s="27">
        <v>45212</v>
      </c>
      <c r="B288" s="17">
        <v>225.21100000000001</v>
      </c>
      <c r="C288" s="14">
        <v>1.9</v>
      </c>
      <c r="D288" s="17">
        <v>-88</v>
      </c>
      <c r="E288" s="17">
        <v>46</v>
      </c>
      <c r="F288" s="17">
        <v>31.704999999999998</v>
      </c>
      <c r="G288" s="17">
        <v>208.29</v>
      </c>
      <c r="H288" s="17">
        <v>10.025</v>
      </c>
      <c r="I288" s="17">
        <v>-117.99299999999999</v>
      </c>
      <c r="J288" s="17">
        <v>966</v>
      </c>
      <c r="K288" s="17">
        <v>65.5</v>
      </c>
      <c r="L288" s="17">
        <v>-1.4999999999999999E-2</v>
      </c>
      <c r="M288" s="17">
        <v>28.1</v>
      </c>
      <c r="N288" s="17">
        <v>26.807300000000001</v>
      </c>
      <c r="O288" s="17">
        <v>10708.2</v>
      </c>
      <c r="P288" s="17">
        <v>487</v>
      </c>
      <c r="Q288" s="17">
        <v>-7.2</v>
      </c>
      <c r="R288" s="17">
        <v>8923.625</v>
      </c>
      <c r="S288" s="17">
        <v>11.45</v>
      </c>
      <c r="T288" s="17">
        <v>-18.195</v>
      </c>
      <c r="U288" s="17">
        <v>-4.1500000000000002E-2</v>
      </c>
      <c r="V288" s="17">
        <v>-2.0649999999999999</v>
      </c>
      <c r="W288" s="17">
        <v>9362.4894000000004</v>
      </c>
      <c r="X288" s="17">
        <v>3210</v>
      </c>
      <c r="Y288" s="17">
        <v>13.355</v>
      </c>
      <c r="Z288" s="17">
        <v>-73.87</v>
      </c>
    </row>
    <row r="289" spans="1:26" x14ac:dyDescent="0.2">
      <c r="A289" s="27">
        <v>45211</v>
      </c>
      <c r="B289" s="17">
        <v>224.82599999999999</v>
      </c>
      <c r="C289" s="14">
        <v>2.0049999999999999</v>
      </c>
      <c r="D289" s="17">
        <v>-102.5</v>
      </c>
      <c r="E289" s="17">
        <v>44.6</v>
      </c>
      <c r="F289" s="17">
        <v>29.25</v>
      </c>
      <c r="G289" s="17">
        <v>208.61500000000001</v>
      </c>
      <c r="H289" s="17">
        <v>9.6750000000000007</v>
      </c>
      <c r="I289" s="17">
        <v>-97.995000000000005</v>
      </c>
      <c r="J289" s="17">
        <v>969.92</v>
      </c>
      <c r="K289" s="17">
        <v>68.8</v>
      </c>
      <c r="L289" s="17">
        <v>-0.02</v>
      </c>
      <c r="M289" s="17">
        <v>25.49</v>
      </c>
      <c r="N289" s="17">
        <v>28.954999999999998</v>
      </c>
      <c r="O289" s="17">
        <v>12840</v>
      </c>
      <c r="P289" s="17">
        <v>492.2</v>
      </c>
      <c r="Q289" s="17">
        <v>-9.1940000000000008</v>
      </c>
      <c r="R289" s="17">
        <v>8600.4650000000001</v>
      </c>
      <c r="S289" s="17">
        <v>12.5</v>
      </c>
      <c r="T289" s="17">
        <v>-18.335000000000001</v>
      </c>
      <c r="U289" s="17">
        <v>-5.21E-2</v>
      </c>
      <c r="V289" s="17">
        <v>-2.0550000000000002</v>
      </c>
      <c r="W289" s="17">
        <v>9362.4894000000004</v>
      </c>
      <c r="X289" s="17">
        <v>4113.5</v>
      </c>
      <c r="Y289" s="17">
        <v>13.32</v>
      </c>
      <c r="Z289" s="17">
        <v>-73.73</v>
      </c>
    </row>
    <row r="290" spans="1:26" x14ac:dyDescent="0.2">
      <c r="A290" s="27">
        <v>45210</v>
      </c>
      <c r="B290" s="17">
        <v>224.667</v>
      </c>
      <c r="C290" s="14">
        <v>2.0150000000000001</v>
      </c>
      <c r="D290" s="17">
        <v>-106.66500000000001</v>
      </c>
      <c r="E290" s="17">
        <v>38.6</v>
      </c>
      <c r="F290" s="17">
        <v>29.5</v>
      </c>
      <c r="G290" s="17">
        <v>207.86</v>
      </c>
      <c r="H290" s="17">
        <v>6.55</v>
      </c>
      <c r="I290" s="17">
        <v>-97.498999999999995</v>
      </c>
      <c r="J290" s="17">
        <v>964.92700000000002</v>
      </c>
      <c r="K290" s="17">
        <v>60</v>
      </c>
      <c r="L290" s="17">
        <v>-2.3E-2</v>
      </c>
      <c r="M290" s="17">
        <v>24.8</v>
      </c>
      <c r="N290" s="17">
        <v>29.097519999999999</v>
      </c>
      <c r="O290" s="17">
        <v>12420</v>
      </c>
      <c r="P290" s="17">
        <v>493.3</v>
      </c>
      <c r="Q290" s="17">
        <v>-11.92</v>
      </c>
      <c r="R290" s="17">
        <v>8750.7849999999999</v>
      </c>
      <c r="S290" s="17">
        <v>12.35</v>
      </c>
      <c r="T290" s="17">
        <v>-19.25</v>
      </c>
      <c r="U290" s="17">
        <v>-5.7500000000000002E-2</v>
      </c>
      <c r="V290" s="17">
        <v>-1.94</v>
      </c>
      <c r="W290" s="17">
        <v>9362.4894000000004</v>
      </c>
      <c r="X290" s="17">
        <v>5030</v>
      </c>
      <c r="Y290" s="17">
        <v>13.37</v>
      </c>
      <c r="Z290" s="17">
        <v>-73.569999999999993</v>
      </c>
    </row>
    <row r="291" spans="1:26" x14ac:dyDescent="0.2">
      <c r="A291" s="27">
        <v>45209</v>
      </c>
      <c r="B291" s="17">
        <v>209.17400000000001</v>
      </c>
      <c r="C291" s="14">
        <v>2.2799999999999998</v>
      </c>
      <c r="D291" s="17">
        <v>-86</v>
      </c>
      <c r="E291" s="17">
        <v>40</v>
      </c>
      <c r="F291" s="17">
        <v>30.38</v>
      </c>
      <c r="G291" s="17">
        <v>217.857</v>
      </c>
      <c r="H291" s="17">
        <v>12.25</v>
      </c>
      <c r="I291" s="17">
        <v>-99.521000000000001</v>
      </c>
      <c r="J291" s="17">
        <v>987.07500000000005</v>
      </c>
      <c r="K291" s="17">
        <v>60</v>
      </c>
      <c r="L291" s="17">
        <v>2.5000000000000001E-2</v>
      </c>
      <c r="M291" s="17">
        <v>25.41</v>
      </c>
      <c r="N291" s="17">
        <v>25.59665</v>
      </c>
      <c r="O291" s="17">
        <v>13426</v>
      </c>
      <c r="P291" s="17">
        <v>515.20000000000005</v>
      </c>
      <c r="Q291" s="17">
        <v>-10.914</v>
      </c>
      <c r="R291" s="17">
        <v>8942.5159999999996</v>
      </c>
      <c r="S291" s="17">
        <v>12.95</v>
      </c>
      <c r="T291" s="17">
        <v>-19.75</v>
      </c>
      <c r="U291" s="17">
        <v>-6.4899999999999999E-2</v>
      </c>
      <c r="V291" s="17">
        <v>-2.0830000000000002</v>
      </c>
      <c r="W291" s="17">
        <v>9362.4894000000004</v>
      </c>
      <c r="X291" s="17">
        <v>5030</v>
      </c>
      <c r="Y291" s="17">
        <v>13.92</v>
      </c>
      <c r="Z291" s="17">
        <v>-75.81</v>
      </c>
    </row>
    <row r="292" spans="1:26" x14ac:dyDescent="0.2">
      <c r="A292" s="27">
        <v>45208</v>
      </c>
      <c r="B292" s="17">
        <v>223.19200000000001</v>
      </c>
      <c r="C292" s="14">
        <v>2.702</v>
      </c>
      <c r="D292" s="17">
        <v>-65.825000000000003</v>
      </c>
      <c r="E292" s="17">
        <v>43.5</v>
      </c>
      <c r="F292" s="17">
        <v>31.5</v>
      </c>
      <c r="G292" s="17">
        <v>231.5</v>
      </c>
      <c r="H292" s="17">
        <v>7.5</v>
      </c>
      <c r="I292" s="17">
        <v>-99.22</v>
      </c>
      <c r="J292" s="17">
        <v>1016.725</v>
      </c>
      <c r="K292" s="17">
        <v>65.5</v>
      </c>
      <c r="L292" s="17">
        <v>2.1999999999999999E-2</v>
      </c>
      <c r="M292" s="17">
        <v>27.545000000000002</v>
      </c>
      <c r="N292" s="17">
        <v>26.713950000000001</v>
      </c>
      <c r="O292" s="17">
        <v>12521.8</v>
      </c>
      <c r="P292" s="17">
        <v>527.70000000000005</v>
      </c>
      <c r="Q292" s="17">
        <v>-7.8</v>
      </c>
      <c r="R292" s="17">
        <v>8628.66</v>
      </c>
      <c r="S292" s="17">
        <v>14.25</v>
      </c>
      <c r="T292" s="17">
        <v>-21.074999999999999</v>
      </c>
      <c r="U292" s="17">
        <v>-4.5999999999999999E-2</v>
      </c>
      <c r="V292" s="17">
        <v>-1.9950000000000001</v>
      </c>
      <c r="W292" s="17">
        <v>9362.4894000000004</v>
      </c>
      <c r="X292" s="17">
        <v>3523</v>
      </c>
      <c r="Y292" s="17">
        <v>14.265000000000001</v>
      </c>
      <c r="Z292" s="17">
        <v>-78</v>
      </c>
    </row>
    <row r="293" spans="1:26" x14ac:dyDescent="0.2">
      <c r="A293" s="27">
        <v>45205</v>
      </c>
      <c r="B293" s="17">
        <v>224.79599999999999</v>
      </c>
      <c r="C293" s="14">
        <v>2.8</v>
      </c>
      <c r="D293" s="17">
        <v>-49.51</v>
      </c>
      <c r="E293" s="17">
        <v>47</v>
      </c>
      <c r="F293" s="17">
        <v>30</v>
      </c>
      <c r="G293" s="17">
        <v>216.245</v>
      </c>
      <c r="H293" s="17">
        <v>7.15</v>
      </c>
      <c r="I293" s="17">
        <v>-164.72300000000001</v>
      </c>
      <c r="J293" s="17">
        <v>1018.306</v>
      </c>
      <c r="K293" s="17">
        <v>69.5</v>
      </c>
      <c r="L293" s="17">
        <v>0.01</v>
      </c>
      <c r="M293" s="17">
        <v>22.675000000000001</v>
      </c>
      <c r="N293" s="17">
        <v>26.57835</v>
      </c>
      <c r="O293" s="17">
        <v>10178.4</v>
      </c>
      <c r="P293" s="17">
        <v>491.5</v>
      </c>
      <c r="Q293" s="17">
        <v>-9.2750000000000004</v>
      </c>
      <c r="R293" s="17">
        <v>8250.6049999999996</v>
      </c>
      <c r="S293" s="17">
        <v>13.75</v>
      </c>
      <c r="T293" s="17">
        <v>-19.25</v>
      </c>
      <c r="U293" s="17">
        <v>-5.5899999999999998E-2</v>
      </c>
      <c r="V293" s="17">
        <v>-2.0430000000000001</v>
      </c>
      <c r="W293" s="17">
        <v>9362.4894000000004</v>
      </c>
      <c r="X293" s="17">
        <v>5000</v>
      </c>
      <c r="Y293" s="17">
        <v>13.250999999999999</v>
      </c>
      <c r="Z293" s="17">
        <v>-77.855000000000004</v>
      </c>
    </row>
    <row r="294" spans="1:26" x14ac:dyDescent="0.2">
      <c r="A294" s="27">
        <v>45204</v>
      </c>
      <c r="B294" s="17">
        <v>240.6</v>
      </c>
      <c r="C294" s="14">
        <v>3</v>
      </c>
      <c r="D294" s="17">
        <v>-50.034999999999997</v>
      </c>
      <c r="E294" s="17">
        <v>44</v>
      </c>
      <c r="F294" s="17">
        <v>29.925000000000001</v>
      </c>
      <c r="G294" s="17">
        <v>217.01499999999999</v>
      </c>
      <c r="H294" s="17">
        <v>7</v>
      </c>
      <c r="I294" s="17">
        <v>-94.495000000000005</v>
      </c>
      <c r="J294" s="17">
        <v>947.5</v>
      </c>
      <c r="K294" s="17">
        <v>70</v>
      </c>
      <c r="L294" s="17">
        <v>5.5500000000000001E-2</v>
      </c>
      <c r="M294" s="17">
        <v>21.164999999999999</v>
      </c>
      <c r="N294" s="17">
        <v>26.589400000000001</v>
      </c>
      <c r="O294" s="17">
        <v>12470</v>
      </c>
      <c r="P294" s="17">
        <v>494.5</v>
      </c>
      <c r="Q294" s="17">
        <v>-9.0980000000000008</v>
      </c>
      <c r="R294" s="17">
        <v>8026.38</v>
      </c>
      <c r="S294" s="17">
        <v>13.75</v>
      </c>
      <c r="T294" s="17">
        <v>-19.11</v>
      </c>
      <c r="U294" s="17">
        <v>-3.6499999999999998E-2</v>
      </c>
      <c r="V294" s="17">
        <v>-1.7929999999999999</v>
      </c>
      <c r="W294" s="17">
        <v>9362.4894000000004</v>
      </c>
      <c r="X294" s="17">
        <v>2482.5</v>
      </c>
      <c r="Y294" s="17">
        <v>13.173</v>
      </c>
      <c r="Z294" s="17">
        <v>-72.847999999999999</v>
      </c>
    </row>
    <row r="295" spans="1:26" x14ac:dyDescent="0.2">
      <c r="A295" s="27">
        <v>45203</v>
      </c>
      <c r="B295" s="17">
        <v>193.489</v>
      </c>
      <c r="C295" s="14">
        <v>2.7</v>
      </c>
      <c r="D295" s="17">
        <v>-58.838000000000001</v>
      </c>
      <c r="E295" s="17">
        <v>36.5</v>
      </c>
      <c r="F295" s="17">
        <v>30</v>
      </c>
      <c r="G295" s="17">
        <v>217.07</v>
      </c>
      <c r="H295" s="17">
        <v>9.31</v>
      </c>
      <c r="I295" s="17">
        <v>-128.72200000000001</v>
      </c>
      <c r="J295" s="17">
        <v>931.25</v>
      </c>
      <c r="K295" s="17">
        <v>62</v>
      </c>
      <c r="L295" s="17">
        <v>0.02</v>
      </c>
      <c r="M295" s="17">
        <v>25</v>
      </c>
      <c r="N295" s="17">
        <v>26.73443</v>
      </c>
      <c r="O295" s="17">
        <v>12103.5</v>
      </c>
      <c r="P295" s="17">
        <v>500.3</v>
      </c>
      <c r="Q295" s="17">
        <v>-8.77</v>
      </c>
      <c r="R295" s="17">
        <v>9139.2999999999993</v>
      </c>
      <c r="S295" s="17">
        <v>13.5</v>
      </c>
      <c r="T295" s="17">
        <v>-19.225000000000001</v>
      </c>
      <c r="U295" s="17">
        <v>-2.8000000000000001E-2</v>
      </c>
      <c r="V295" s="17">
        <v>-1.738</v>
      </c>
      <c r="W295" s="17">
        <v>9362.4894000000004</v>
      </c>
      <c r="X295" s="17">
        <v>3000</v>
      </c>
      <c r="Y295" s="17">
        <v>13.18</v>
      </c>
      <c r="Z295" s="17">
        <v>-73.155000000000001</v>
      </c>
    </row>
    <row r="296" spans="1:26" x14ac:dyDescent="0.2">
      <c r="A296" s="27">
        <v>45202</v>
      </c>
      <c r="B296" s="17">
        <v>197.999</v>
      </c>
      <c r="C296" s="14">
        <v>2.95</v>
      </c>
      <c r="D296" s="17">
        <v>-62.1</v>
      </c>
      <c r="E296" s="17">
        <v>35</v>
      </c>
      <c r="F296" s="17">
        <v>30.5</v>
      </c>
      <c r="G296" s="17">
        <v>220.5</v>
      </c>
      <c r="H296" s="17">
        <v>10.984999999999999</v>
      </c>
      <c r="I296" s="17">
        <v>-84.552999999999997</v>
      </c>
      <c r="J296" s="17">
        <v>956.25</v>
      </c>
      <c r="K296" s="17">
        <v>70</v>
      </c>
      <c r="L296" s="17">
        <v>2.5000000000000001E-2</v>
      </c>
      <c r="M296" s="17">
        <v>26.6</v>
      </c>
      <c r="N296" s="17">
        <v>28.873519999999999</v>
      </c>
      <c r="O296" s="17">
        <v>14520</v>
      </c>
      <c r="P296" s="17">
        <v>519.20000000000005</v>
      </c>
      <c r="Q296" s="17">
        <v>-7.5</v>
      </c>
      <c r="R296" s="17">
        <v>9608.6</v>
      </c>
      <c r="S296" s="17">
        <v>13.55</v>
      </c>
      <c r="T296" s="17">
        <v>-19.8</v>
      </c>
      <c r="U296" s="17">
        <v>-3.95E-2</v>
      </c>
      <c r="V296" s="17">
        <v>-2.0449999999999999</v>
      </c>
      <c r="W296" s="17">
        <v>9362.4894000000004</v>
      </c>
      <c r="X296" s="17">
        <v>2530</v>
      </c>
      <c r="Y296" s="17">
        <v>13.641999999999999</v>
      </c>
      <c r="Z296" s="17">
        <v>-75.125</v>
      </c>
    </row>
    <row r="297" spans="1:26" x14ac:dyDescent="0.2">
      <c r="A297" s="27">
        <v>45201</v>
      </c>
      <c r="B297" s="17">
        <v>207.77</v>
      </c>
      <c r="C297" s="14">
        <v>2.54</v>
      </c>
      <c r="D297" s="17">
        <v>-71.977999999999994</v>
      </c>
      <c r="E297" s="17">
        <v>35</v>
      </c>
      <c r="F297" s="17">
        <v>31.03</v>
      </c>
      <c r="G297" s="17">
        <v>229.39</v>
      </c>
      <c r="H297" s="17">
        <v>7.5</v>
      </c>
      <c r="I297" s="17">
        <v>-110.44499999999999</v>
      </c>
      <c r="J297" s="17">
        <v>969.58</v>
      </c>
      <c r="K297" s="17">
        <v>75</v>
      </c>
      <c r="L297" s="17">
        <v>-3.0000000000000001E-3</v>
      </c>
      <c r="M297" s="17">
        <v>34.015000000000001</v>
      </c>
      <c r="N297" s="17">
        <v>34.225000000000001</v>
      </c>
      <c r="O297" s="17">
        <v>13064</v>
      </c>
      <c r="P297" s="17">
        <v>537.5</v>
      </c>
      <c r="Q297" s="17">
        <v>-5.75</v>
      </c>
      <c r="R297" s="17">
        <v>9330.5450000000001</v>
      </c>
      <c r="S297" s="17">
        <v>13</v>
      </c>
      <c r="T297" s="17">
        <v>-20.175000000000001</v>
      </c>
      <c r="U297" s="17">
        <v>-5.3499999999999999E-2</v>
      </c>
      <c r="V297" s="17">
        <v>-2.06</v>
      </c>
      <c r="W297" s="17">
        <v>9362.4894000000004</v>
      </c>
      <c r="X297" s="17">
        <v>2500</v>
      </c>
      <c r="Y297" s="17">
        <v>14.212999999999999</v>
      </c>
      <c r="Z297" s="17">
        <v>-78.89</v>
      </c>
    </row>
    <row r="298" spans="1:26" x14ac:dyDescent="0.2">
      <c r="A298" s="27">
        <v>45198</v>
      </c>
      <c r="B298" s="17">
        <v>231.34700000000001</v>
      </c>
      <c r="C298" s="14">
        <v>2</v>
      </c>
      <c r="D298" s="17">
        <v>-75.498000000000005</v>
      </c>
      <c r="E298" s="17">
        <v>38</v>
      </c>
      <c r="F298" s="17">
        <v>29.13</v>
      </c>
      <c r="G298" s="17">
        <v>214.43899999999999</v>
      </c>
      <c r="H298" s="17">
        <v>7.9</v>
      </c>
      <c r="I298" s="17">
        <v>-118.995</v>
      </c>
      <c r="J298" s="17">
        <v>908</v>
      </c>
      <c r="K298" s="17">
        <v>70</v>
      </c>
      <c r="L298" s="17">
        <v>2.5000000000000001E-2</v>
      </c>
      <c r="M298" s="17">
        <v>38.33</v>
      </c>
      <c r="N298" s="17">
        <v>32.377769999999998</v>
      </c>
      <c r="O298" s="17">
        <v>12741.3</v>
      </c>
      <c r="P298" s="17">
        <v>513.79999999999995</v>
      </c>
      <c r="Q298" s="17">
        <v>-10.462</v>
      </c>
      <c r="R298" s="17">
        <v>10233.5</v>
      </c>
      <c r="S298" s="17">
        <v>12.75</v>
      </c>
      <c r="T298" s="17">
        <v>-18.72</v>
      </c>
      <c r="U298" s="17">
        <v>-6.25E-2</v>
      </c>
      <c r="V298" s="17">
        <v>-2.0830000000000002</v>
      </c>
      <c r="W298" s="17">
        <v>9362.4894000000004</v>
      </c>
      <c r="X298" s="17">
        <v>3000</v>
      </c>
      <c r="Y298" s="17">
        <v>13.487</v>
      </c>
      <c r="Z298" s="17">
        <v>-80.89</v>
      </c>
    </row>
    <row r="299" spans="1:26" x14ac:dyDescent="0.2">
      <c r="A299" s="27">
        <v>45197</v>
      </c>
      <c r="B299" s="17">
        <v>243</v>
      </c>
      <c r="C299" s="14">
        <v>1.9950000000000001</v>
      </c>
      <c r="D299" s="17">
        <v>-61</v>
      </c>
      <c r="E299" s="17">
        <v>38</v>
      </c>
      <c r="F299" s="17">
        <v>29.125</v>
      </c>
      <c r="G299" s="17">
        <v>222.82</v>
      </c>
      <c r="H299" s="17">
        <v>9.9</v>
      </c>
      <c r="I299" s="17">
        <v>-109.997</v>
      </c>
      <c r="J299" s="17">
        <v>944.67499999999995</v>
      </c>
      <c r="K299" s="17">
        <v>70</v>
      </c>
      <c r="L299" s="17">
        <v>3.3000000000000002E-2</v>
      </c>
      <c r="M299" s="17">
        <v>38</v>
      </c>
      <c r="N299" s="17">
        <v>32.902320000000003</v>
      </c>
      <c r="O299" s="17">
        <v>10794.8</v>
      </c>
      <c r="P299" s="17">
        <v>527.20000000000005</v>
      </c>
      <c r="Q299" s="17">
        <v>-7.6</v>
      </c>
      <c r="R299" s="17">
        <v>9460.9249999999993</v>
      </c>
      <c r="S299" s="17">
        <v>11.75</v>
      </c>
      <c r="T299" s="17">
        <v>-18.8</v>
      </c>
      <c r="U299" s="17">
        <v>-4.48E-2</v>
      </c>
      <c r="V299" s="17">
        <v>-2.1</v>
      </c>
      <c r="W299" s="17">
        <v>9362.4894000000004</v>
      </c>
      <c r="X299" s="17">
        <v>3000</v>
      </c>
      <c r="Y299" s="17">
        <v>13.515000000000001</v>
      </c>
      <c r="Z299" s="17">
        <v>-73.665000000000006</v>
      </c>
    </row>
    <row r="300" spans="1:26" x14ac:dyDescent="0.2">
      <c r="A300" s="27">
        <v>45196</v>
      </c>
      <c r="B300" s="17">
        <v>199.60599999999999</v>
      </c>
      <c r="C300" s="14">
        <v>2.5</v>
      </c>
      <c r="D300" s="17">
        <v>-53.585000000000001</v>
      </c>
      <c r="E300" s="17">
        <v>35.25</v>
      </c>
      <c r="F300" s="17">
        <v>29.13</v>
      </c>
      <c r="G300" s="17">
        <v>223.5</v>
      </c>
      <c r="H300" s="17">
        <v>6.0979999999999999</v>
      </c>
      <c r="I300" s="17">
        <v>-109.997</v>
      </c>
      <c r="J300" s="17">
        <v>945.46</v>
      </c>
      <c r="K300" s="17">
        <v>70</v>
      </c>
      <c r="L300" s="17">
        <v>2.4E-2</v>
      </c>
      <c r="M300" s="17">
        <v>45.375</v>
      </c>
      <c r="N300" s="17">
        <v>32.117199999999997</v>
      </c>
      <c r="O300" s="17">
        <v>11760</v>
      </c>
      <c r="P300" s="17">
        <v>541.79999999999995</v>
      </c>
      <c r="Q300" s="17">
        <v>-6.8949999999999996</v>
      </c>
      <c r="R300" s="17">
        <v>8664.2250000000004</v>
      </c>
      <c r="S300" s="17">
        <v>12.75</v>
      </c>
      <c r="T300" s="17">
        <v>-18.984999999999999</v>
      </c>
      <c r="U300" s="17">
        <v>-2.35E-2</v>
      </c>
      <c r="V300" s="17">
        <v>-2.0779999999999998</v>
      </c>
      <c r="W300" s="17">
        <v>9362.4894000000004</v>
      </c>
      <c r="X300" s="17">
        <v>4500</v>
      </c>
      <c r="Y300" s="17">
        <v>14.227</v>
      </c>
      <c r="Z300" s="17">
        <v>-78.290000000000006</v>
      </c>
    </row>
    <row r="301" spans="1:26" x14ac:dyDescent="0.2">
      <c r="A301" s="27">
        <v>45195</v>
      </c>
      <c r="B301" s="17">
        <v>215.13200000000001</v>
      </c>
      <c r="C301" s="14">
        <v>2.35</v>
      </c>
      <c r="D301" s="17">
        <v>-47.5</v>
      </c>
      <c r="E301" s="17">
        <v>35.5</v>
      </c>
      <c r="F301" s="17">
        <v>29.7</v>
      </c>
      <c r="G301" s="17">
        <v>223.5</v>
      </c>
      <c r="H301" s="17">
        <v>6.52</v>
      </c>
      <c r="I301" s="17">
        <v>-101.724</v>
      </c>
      <c r="J301" s="17">
        <v>936.82</v>
      </c>
      <c r="K301" s="17">
        <v>70</v>
      </c>
      <c r="L301" s="17">
        <v>4.8000000000000001E-2</v>
      </c>
      <c r="M301" s="17">
        <v>42.98</v>
      </c>
      <c r="N301" s="17">
        <v>33.124180000000003</v>
      </c>
      <c r="O301" s="17">
        <v>10580</v>
      </c>
      <c r="P301" s="17">
        <v>535.5</v>
      </c>
      <c r="Q301" s="17">
        <v>-8.3000000000000007</v>
      </c>
      <c r="R301" s="17">
        <v>7721.65</v>
      </c>
      <c r="S301" s="17">
        <v>11.25</v>
      </c>
      <c r="T301" s="17">
        <v>-18.149999999999999</v>
      </c>
      <c r="U301" s="17">
        <v>-0.02</v>
      </c>
      <c r="V301" s="17">
        <v>-1.88</v>
      </c>
      <c r="W301" s="17">
        <v>9362.4894000000004</v>
      </c>
      <c r="X301" s="17">
        <v>4500</v>
      </c>
      <c r="Y301" s="17">
        <v>14.12</v>
      </c>
      <c r="Z301" s="17">
        <v>-76.39</v>
      </c>
    </row>
    <row r="302" spans="1:26" x14ac:dyDescent="0.2">
      <c r="A302" s="27">
        <v>45194</v>
      </c>
      <c r="B302" s="17">
        <v>219.1</v>
      </c>
      <c r="C302" s="14">
        <v>2.85</v>
      </c>
      <c r="D302" s="17">
        <v>-38.5</v>
      </c>
      <c r="E302" s="17">
        <v>35</v>
      </c>
      <c r="F302" s="17">
        <v>27.88</v>
      </c>
      <c r="G302" s="17">
        <v>209.3</v>
      </c>
      <c r="H302" s="17">
        <v>6</v>
      </c>
      <c r="I302" s="17">
        <v>-130</v>
      </c>
      <c r="J302" s="17">
        <v>866.88</v>
      </c>
      <c r="K302" s="17">
        <v>70</v>
      </c>
      <c r="L302" s="17">
        <v>-6.0000000000000001E-3</v>
      </c>
      <c r="M302" s="17">
        <v>38.134999999999998</v>
      </c>
      <c r="N302" s="17">
        <v>32.062399999999997</v>
      </c>
      <c r="O302" s="17">
        <v>8902.7999999999993</v>
      </c>
      <c r="P302" s="17">
        <v>483.8</v>
      </c>
      <c r="Q302" s="17">
        <v>-10</v>
      </c>
      <c r="R302" s="17">
        <v>6820.0649999999996</v>
      </c>
      <c r="S302" s="17">
        <v>10.95</v>
      </c>
      <c r="T302" s="17">
        <v>-17.2</v>
      </c>
      <c r="U302" s="17">
        <v>-1.9E-2</v>
      </c>
      <c r="V302" s="17">
        <v>-1.8779999999999999</v>
      </c>
      <c r="W302" s="17">
        <v>9362.4894000000004</v>
      </c>
      <c r="X302" s="17">
        <v>4530</v>
      </c>
      <c r="Y302" s="17">
        <v>13.34</v>
      </c>
      <c r="Z302" s="17">
        <v>-71.405000000000001</v>
      </c>
    </row>
    <row r="303" spans="1:26" x14ac:dyDescent="0.2">
      <c r="A303" s="27">
        <v>45191</v>
      </c>
      <c r="B303" s="17">
        <v>227.245</v>
      </c>
      <c r="C303" s="14">
        <v>2.4950000000000001</v>
      </c>
      <c r="D303" s="17">
        <v>-49.5</v>
      </c>
      <c r="E303" s="17">
        <v>35.5</v>
      </c>
      <c r="F303" s="17">
        <v>27.88</v>
      </c>
      <c r="G303" s="17">
        <v>207.465</v>
      </c>
      <c r="H303" s="17">
        <v>6.2</v>
      </c>
      <c r="I303" s="17">
        <v>-141.435</v>
      </c>
      <c r="J303" s="17">
        <v>872.5</v>
      </c>
      <c r="K303" s="17">
        <v>68.5</v>
      </c>
      <c r="L303" s="17">
        <v>-2.5000000000000001E-3</v>
      </c>
      <c r="M303" s="17">
        <v>40</v>
      </c>
      <c r="N303" s="17">
        <v>31.610900000000001</v>
      </c>
      <c r="O303" s="17">
        <v>8725.7999999999993</v>
      </c>
      <c r="P303" s="17">
        <v>483.5</v>
      </c>
      <c r="Q303" s="17">
        <v>-7.8</v>
      </c>
      <c r="R303" s="17">
        <v>6188.5</v>
      </c>
      <c r="S303" s="17">
        <v>9.6999999999999993</v>
      </c>
      <c r="T303" s="17">
        <v>-17.850000000000001</v>
      </c>
      <c r="U303" s="17">
        <v>-3.3000000000000002E-2</v>
      </c>
      <c r="V303" s="17">
        <v>-1.8029999999999999</v>
      </c>
      <c r="W303" s="17">
        <v>9362.4894000000004</v>
      </c>
      <c r="X303" s="17">
        <v>4360.5</v>
      </c>
      <c r="Y303" s="17">
        <v>13.39</v>
      </c>
      <c r="Z303" s="17">
        <v>-71.08</v>
      </c>
    </row>
    <row r="304" spans="1:26" x14ac:dyDescent="0.2">
      <c r="A304" s="27">
        <v>45190</v>
      </c>
      <c r="B304" s="17">
        <v>223.89599999999999</v>
      </c>
      <c r="C304" s="14">
        <v>2.8</v>
      </c>
      <c r="D304" s="17">
        <v>-63.5</v>
      </c>
      <c r="E304" s="17">
        <v>35</v>
      </c>
      <c r="F304" s="17">
        <v>28</v>
      </c>
      <c r="G304" s="17">
        <v>208.3</v>
      </c>
      <c r="H304" s="17">
        <v>3.2</v>
      </c>
      <c r="I304" s="17">
        <v>-114.994</v>
      </c>
      <c r="J304" s="17">
        <v>879.27499999999998</v>
      </c>
      <c r="K304" s="17">
        <v>70</v>
      </c>
      <c r="L304" s="17">
        <v>-1.2800000000000001E-2</v>
      </c>
      <c r="M304" s="17">
        <v>40.975000000000001</v>
      </c>
      <c r="N304" s="17">
        <v>31</v>
      </c>
      <c r="O304" s="17">
        <v>9223</v>
      </c>
      <c r="P304" s="17">
        <v>476.6</v>
      </c>
      <c r="Q304" s="17">
        <v>-4.7990000000000004</v>
      </c>
      <c r="R304" s="17">
        <v>5970.06</v>
      </c>
      <c r="S304" s="17">
        <v>10.5</v>
      </c>
      <c r="T304" s="17">
        <v>-17.84</v>
      </c>
      <c r="U304" s="17">
        <v>-2.5000000000000001E-2</v>
      </c>
      <c r="V304" s="17">
        <v>-2.0179999999999998</v>
      </c>
      <c r="W304" s="17">
        <v>9362.4894000000004</v>
      </c>
      <c r="X304" s="17">
        <v>4641.5</v>
      </c>
      <c r="Y304" s="17">
        <v>13.324999999999999</v>
      </c>
      <c r="Z304" s="17">
        <v>-70.52</v>
      </c>
    </row>
    <row r="305" spans="1:26" x14ac:dyDescent="0.2">
      <c r="A305" s="27">
        <v>45189</v>
      </c>
      <c r="B305" s="17">
        <v>191.87</v>
      </c>
      <c r="C305" s="14">
        <v>2.4700000000000002</v>
      </c>
      <c r="D305" s="17">
        <v>-78</v>
      </c>
      <c r="E305" s="17">
        <v>31</v>
      </c>
      <c r="F305" s="17">
        <v>28.8</v>
      </c>
      <c r="G305" s="17">
        <v>223.04</v>
      </c>
      <c r="H305" s="17">
        <v>7.15</v>
      </c>
      <c r="I305" s="17">
        <v>-88.748999999999995</v>
      </c>
      <c r="J305" s="17">
        <v>908.75</v>
      </c>
      <c r="K305" s="17">
        <v>65</v>
      </c>
      <c r="L305" s="17">
        <v>-1.4999999999999999E-2</v>
      </c>
      <c r="M305" s="17">
        <v>49.744999999999997</v>
      </c>
      <c r="N305" s="17">
        <v>32</v>
      </c>
      <c r="O305" s="17">
        <v>9492.5</v>
      </c>
      <c r="P305" s="17">
        <v>500.5</v>
      </c>
      <c r="Q305" s="17">
        <v>-5.5</v>
      </c>
      <c r="R305" s="17">
        <v>5973.22</v>
      </c>
      <c r="S305" s="17">
        <v>11.2</v>
      </c>
      <c r="T305" s="17">
        <v>-18.164999999999999</v>
      </c>
      <c r="U305" s="17">
        <v>-3.4500000000000003E-2</v>
      </c>
      <c r="V305" s="17">
        <v>-2.0329999999999999</v>
      </c>
      <c r="W305" s="17">
        <v>9362.4894000000004</v>
      </c>
      <c r="X305" s="17">
        <v>3500</v>
      </c>
      <c r="Y305" s="17">
        <v>13.753</v>
      </c>
      <c r="Z305" s="17">
        <v>-73.95</v>
      </c>
    </row>
    <row r="306" spans="1:26" x14ac:dyDescent="0.2">
      <c r="A306" s="27">
        <v>45188</v>
      </c>
      <c r="B306" s="17">
        <v>210.596</v>
      </c>
      <c r="C306" s="14">
        <v>2.6</v>
      </c>
      <c r="D306" s="17">
        <v>-56</v>
      </c>
      <c r="E306" s="17">
        <v>34</v>
      </c>
      <c r="F306" s="17">
        <v>29.75</v>
      </c>
      <c r="G306" s="17">
        <v>232.505</v>
      </c>
      <c r="H306" s="17">
        <v>10.8</v>
      </c>
      <c r="I306" s="17">
        <v>-81.248000000000005</v>
      </c>
      <c r="J306" s="17">
        <v>941.57500000000005</v>
      </c>
      <c r="K306" s="17">
        <v>69.5</v>
      </c>
      <c r="L306" s="17">
        <v>-1.6E-2</v>
      </c>
      <c r="M306" s="17">
        <v>49.2</v>
      </c>
      <c r="N306" s="17">
        <v>35.9407</v>
      </c>
      <c r="O306" s="17">
        <v>8885.5</v>
      </c>
      <c r="P306" s="17">
        <v>513</v>
      </c>
      <c r="Q306" s="17">
        <v>-5.718</v>
      </c>
      <c r="R306" s="17">
        <v>6031.7250000000004</v>
      </c>
      <c r="S306" s="17">
        <v>12</v>
      </c>
      <c r="T306" s="17">
        <v>-18.57</v>
      </c>
      <c r="U306" s="17">
        <v>-5.45E-2</v>
      </c>
      <c r="V306" s="17">
        <v>-2.2200000000000002</v>
      </c>
      <c r="W306" s="17">
        <v>9362.4894000000004</v>
      </c>
      <c r="X306" s="17">
        <v>3675.5</v>
      </c>
      <c r="Y306" s="17">
        <v>14.196999999999999</v>
      </c>
      <c r="Z306" s="17">
        <v>-76.53</v>
      </c>
    </row>
    <row r="307" spans="1:26" x14ac:dyDescent="0.2">
      <c r="A307" s="27">
        <v>45187</v>
      </c>
      <c r="B307" s="17">
        <v>224.636</v>
      </c>
      <c r="C307" s="14">
        <v>2.665</v>
      </c>
      <c r="D307" s="17">
        <v>-25</v>
      </c>
      <c r="E307" s="17">
        <v>35</v>
      </c>
      <c r="F307" s="17">
        <v>27.875</v>
      </c>
      <c r="G307" s="17">
        <v>212.5</v>
      </c>
      <c r="H307" s="17">
        <v>11.28</v>
      </c>
      <c r="I307" s="17">
        <v>-117.497</v>
      </c>
      <c r="J307" s="17">
        <v>876.81500000000005</v>
      </c>
      <c r="K307" s="17">
        <v>68</v>
      </c>
      <c r="L307" s="17">
        <v>6.4000000000000001E-2</v>
      </c>
      <c r="M307" s="17">
        <v>49.5</v>
      </c>
      <c r="N307" s="17">
        <v>32.877780000000001</v>
      </c>
      <c r="O307" s="17">
        <v>8211.7000000000007</v>
      </c>
      <c r="P307" s="17">
        <v>485.2</v>
      </c>
      <c r="Q307" s="17">
        <v>-6.9020000000000001</v>
      </c>
      <c r="R307" s="17">
        <v>7118.22</v>
      </c>
      <c r="S307" s="17">
        <v>11.65</v>
      </c>
      <c r="T307" s="17">
        <v>-17.565000000000001</v>
      </c>
      <c r="U307" s="17">
        <v>-5.2999999999999999E-2</v>
      </c>
      <c r="V307" s="17">
        <v>-2.1349999999999998</v>
      </c>
      <c r="W307" s="17">
        <v>9362.4894000000004</v>
      </c>
      <c r="X307" s="17">
        <v>4579.5</v>
      </c>
      <c r="Y307" s="17">
        <v>13.32</v>
      </c>
      <c r="Z307" s="17">
        <v>-71.36</v>
      </c>
    </row>
    <row r="308" spans="1:26" x14ac:dyDescent="0.2">
      <c r="A308" s="27">
        <v>45184</v>
      </c>
      <c r="B308" s="17">
        <v>219.215</v>
      </c>
      <c r="C308" s="14">
        <v>2.67</v>
      </c>
      <c r="D308" s="17">
        <v>-25</v>
      </c>
      <c r="E308" s="17">
        <v>38</v>
      </c>
      <c r="F308" s="17">
        <v>27.64</v>
      </c>
      <c r="G308" s="17">
        <v>211.095</v>
      </c>
      <c r="H308" s="17">
        <v>11.3</v>
      </c>
      <c r="I308" s="17">
        <v>-98.5</v>
      </c>
      <c r="J308" s="17">
        <v>874.44500000000005</v>
      </c>
      <c r="K308" s="17">
        <v>79</v>
      </c>
      <c r="L308" s="17">
        <v>4.8000000000000001E-2</v>
      </c>
      <c r="M308" s="17">
        <v>51.9</v>
      </c>
      <c r="N308" s="17">
        <v>33.5</v>
      </c>
      <c r="O308" s="17">
        <v>8290.7000000000007</v>
      </c>
      <c r="P308" s="17">
        <v>480.4</v>
      </c>
      <c r="Q308" s="17">
        <v>-6</v>
      </c>
      <c r="R308" s="17">
        <v>7768.875</v>
      </c>
      <c r="S308" s="17">
        <v>10.75</v>
      </c>
      <c r="T308" s="17">
        <v>-17.375</v>
      </c>
      <c r="U308" s="17">
        <v>-2.75E-2</v>
      </c>
      <c r="V308" s="17">
        <v>-2.0830000000000002</v>
      </c>
      <c r="W308" s="17">
        <v>9362.4894000000004</v>
      </c>
      <c r="X308" s="17">
        <v>5482.5</v>
      </c>
      <c r="Y308" s="17">
        <v>13.465999999999999</v>
      </c>
      <c r="Z308" s="17">
        <v>-71.290000000000006</v>
      </c>
    </row>
    <row r="309" spans="1:26" x14ac:dyDescent="0.2">
      <c r="A309" s="27">
        <v>45183</v>
      </c>
      <c r="B309" s="17">
        <v>216.29400000000001</v>
      </c>
      <c r="C309" s="14">
        <v>2.915</v>
      </c>
      <c r="D309" s="17">
        <v>-27</v>
      </c>
      <c r="E309" s="17">
        <v>34.5</v>
      </c>
      <c r="F309" s="17">
        <v>27.75</v>
      </c>
      <c r="G309" s="17">
        <v>212.065</v>
      </c>
      <c r="H309" s="17">
        <v>12</v>
      </c>
      <c r="I309" s="17">
        <v>-94.995999999999995</v>
      </c>
      <c r="J309" s="17">
        <v>874.66</v>
      </c>
      <c r="K309" s="17">
        <v>75</v>
      </c>
      <c r="L309" s="17">
        <v>2.1000000000000001E-2</v>
      </c>
      <c r="M309" s="17">
        <v>51</v>
      </c>
      <c r="N309" s="17">
        <v>31.469049999999999</v>
      </c>
      <c r="O309" s="17">
        <v>8365</v>
      </c>
      <c r="P309" s="17">
        <v>478.5</v>
      </c>
      <c r="Q309" s="17">
        <v>-3.86</v>
      </c>
      <c r="R309" s="17">
        <v>7600.74</v>
      </c>
      <c r="S309" s="17">
        <v>9.5</v>
      </c>
      <c r="T309" s="17">
        <v>-17.475000000000001</v>
      </c>
      <c r="U309" s="17">
        <v>-0.04</v>
      </c>
      <c r="V309" s="17">
        <v>-1.9450000000000001</v>
      </c>
      <c r="W309" s="17">
        <v>9362.4894000000004</v>
      </c>
      <c r="X309" s="17">
        <v>6280</v>
      </c>
      <c r="Y309" s="17">
        <v>13.584</v>
      </c>
      <c r="Z309" s="17">
        <v>-71.02</v>
      </c>
    </row>
    <row r="310" spans="1:26" x14ac:dyDescent="0.2">
      <c r="A310" s="27">
        <v>45182</v>
      </c>
      <c r="B310" s="17">
        <v>181.8</v>
      </c>
      <c r="C310" s="14">
        <v>2.1150000000000002</v>
      </c>
      <c r="D310" s="17">
        <v>-25</v>
      </c>
      <c r="E310" s="17">
        <v>34.1</v>
      </c>
      <c r="F310" s="17">
        <v>28.75</v>
      </c>
      <c r="G310" s="17">
        <v>219.702</v>
      </c>
      <c r="H310" s="17">
        <v>15.1</v>
      </c>
      <c r="I310" s="17">
        <v>-82.994</v>
      </c>
      <c r="J310" s="17">
        <v>905</v>
      </c>
      <c r="K310" s="17">
        <v>74.5</v>
      </c>
      <c r="L310" s="17">
        <v>3.3000000000000002E-2</v>
      </c>
      <c r="M310" s="17">
        <v>58</v>
      </c>
      <c r="N310" s="17">
        <v>34</v>
      </c>
      <c r="O310" s="17">
        <v>9040</v>
      </c>
      <c r="P310" s="17">
        <v>485</v>
      </c>
      <c r="Q310" s="17">
        <v>-5.6</v>
      </c>
      <c r="R310" s="17">
        <v>7261.7349999999997</v>
      </c>
      <c r="S310" s="17">
        <v>11.7</v>
      </c>
      <c r="T310" s="17">
        <v>-18.18</v>
      </c>
      <c r="U310" s="17">
        <v>-3.95E-2</v>
      </c>
      <c r="V310" s="17">
        <v>-1.9550000000000001</v>
      </c>
      <c r="W310" s="17">
        <v>9362.4894000000004</v>
      </c>
      <c r="X310" s="17">
        <v>4780</v>
      </c>
      <c r="Y310" s="17">
        <v>14.95</v>
      </c>
      <c r="Z310" s="17">
        <v>-72.97</v>
      </c>
    </row>
    <row r="311" spans="1:26" x14ac:dyDescent="0.2">
      <c r="A311" s="27">
        <v>45181</v>
      </c>
      <c r="B311" s="17">
        <v>205.28</v>
      </c>
      <c r="C311" s="14">
        <v>2.0680000000000001</v>
      </c>
      <c r="D311" s="17">
        <v>-39.994999999999997</v>
      </c>
      <c r="E311" s="17">
        <v>36.5</v>
      </c>
      <c r="F311" s="17">
        <v>29.75</v>
      </c>
      <c r="G311" s="17">
        <v>226.5</v>
      </c>
      <c r="H311" s="17">
        <v>13</v>
      </c>
      <c r="I311" s="17">
        <v>-120.449</v>
      </c>
      <c r="J311" s="17">
        <v>935.94799999999998</v>
      </c>
      <c r="K311" s="17">
        <v>75</v>
      </c>
      <c r="L311" s="17">
        <v>3.6999999999999998E-2</v>
      </c>
      <c r="M311" s="17">
        <v>59.71</v>
      </c>
      <c r="N311" s="17">
        <v>32</v>
      </c>
      <c r="O311" s="17">
        <v>9131.5</v>
      </c>
      <c r="P311" s="17">
        <v>512.5</v>
      </c>
      <c r="Q311" s="17">
        <v>-6.75</v>
      </c>
      <c r="R311" s="17">
        <v>6406.36</v>
      </c>
      <c r="S311" s="17">
        <v>10.95</v>
      </c>
      <c r="T311" s="17">
        <v>-18.75</v>
      </c>
      <c r="U311" s="17">
        <v>-3.5499999999999997E-2</v>
      </c>
      <c r="V311" s="17">
        <v>-2.173</v>
      </c>
      <c r="W311" s="17">
        <v>9362.4894000000004</v>
      </c>
      <c r="X311" s="17">
        <v>4464</v>
      </c>
      <c r="Y311" s="17">
        <v>15.711</v>
      </c>
      <c r="Z311" s="17">
        <v>-75.084999999999994</v>
      </c>
    </row>
    <row r="312" spans="1:26" x14ac:dyDescent="0.2">
      <c r="A312" s="27">
        <v>45180</v>
      </c>
      <c r="B312" s="17">
        <v>226.709</v>
      </c>
      <c r="C312" s="14">
        <v>2.2999999999999998</v>
      </c>
      <c r="D312" s="17">
        <v>-49.1</v>
      </c>
      <c r="E312" s="17">
        <v>38.75</v>
      </c>
      <c r="F312" s="17">
        <v>27.25</v>
      </c>
      <c r="G312" s="17">
        <v>214.38499999999999</v>
      </c>
      <c r="H312" s="17">
        <v>12.824999999999999</v>
      </c>
      <c r="I312" s="17">
        <v>-76.995000000000005</v>
      </c>
      <c r="J312" s="17">
        <v>882.62</v>
      </c>
      <c r="K312" s="17">
        <v>76.5</v>
      </c>
      <c r="L312" s="17">
        <v>4.4499999999999998E-2</v>
      </c>
      <c r="M312" s="17">
        <v>53.984999999999999</v>
      </c>
      <c r="N312" s="17">
        <v>30.677199999999999</v>
      </c>
      <c r="O312" s="17">
        <v>9769.1</v>
      </c>
      <c r="P312" s="17">
        <v>477.7</v>
      </c>
      <c r="Q312" s="17">
        <v>-7.9</v>
      </c>
      <c r="R312" s="17">
        <v>5864.375</v>
      </c>
      <c r="S312" s="17">
        <v>10.45</v>
      </c>
      <c r="T312" s="17">
        <v>-17.850000000000001</v>
      </c>
      <c r="U312" s="17">
        <v>-2.9499999999999998E-2</v>
      </c>
      <c r="V312" s="17">
        <v>-1.9079999999999999</v>
      </c>
      <c r="W312" s="17">
        <v>9362.4894000000004</v>
      </c>
      <c r="X312" s="17">
        <v>5280</v>
      </c>
      <c r="Y312" s="17">
        <v>15.105</v>
      </c>
      <c r="Z312" s="17">
        <v>-70.38</v>
      </c>
    </row>
    <row r="313" spans="1:26" x14ac:dyDescent="0.2">
      <c r="A313" s="27">
        <v>45177</v>
      </c>
      <c r="B313" s="17">
        <v>247.26900000000001</v>
      </c>
      <c r="C313" s="14">
        <v>2.7</v>
      </c>
      <c r="D313" s="17">
        <v>-72.599999999999994</v>
      </c>
      <c r="E313" s="17">
        <v>42.7</v>
      </c>
      <c r="F313" s="17">
        <v>27</v>
      </c>
      <c r="G313" s="17">
        <v>223.76499999999999</v>
      </c>
      <c r="H313" s="17">
        <v>10</v>
      </c>
      <c r="I313" s="17">
        <v>-103.498</v>
      </c>
      <c r="J313" s="17">
        <v>897.5</v>
      </c>
      <c r="K313" s="17">
        <v>80</v>
      </c>
      <c r="L313" s="17">
        <v>6.4000000000000001E-2</v>
      </c>
      <c r="M313" s="17">
        <v>59.84</v>
      </c>
      <c r="N313" s="17">
        <v>30.324200000000001</v>
      </c>
      <c r="O313" s="17">
        <v>9847.5</v>
      </c>
      <c r="P313" s="17">
        <v>488</v>
      </c>
      <c r="Q313" s="17">
        <v>-7.4</v>
      </c>
      <c r="R313" s="17">
        <v>5925.5</v>
      </c>
      <c r="S313" s="17">
        <v>10.7</v>
      </c>
      <c r="T313" s="17">
        <v>-17.809999999999999</v>
      </c>
      <c r="U313" s="17">
        <v>-6.4999999999999997E-3</v>
      </c>
      <c r="V313" s="17">
        <v>-1.8979999999999999</v>
      </c>
      <c r="W313" s="17">
        <v>9362.4894000000004</v>
      </c>
      <c r="X313" s="17">
        <v>4000</v>
      </c>
      <c r="Y313" s="17">
        <v>15.105</v>
      </c>
      <c r="Z313" s="17">
        <v>-71</v>
      </c>
    </row>
    <row r="314" spans="1:26" x14ac:dyDescent="0.2">
      <c r="A314" s="27">
        <v>45176</v>
      </c>
      <c r="B314" s="17">
        <v>262.86700000000002</v>
      </c>
      <c r="C314" s="14">
        <v>3</v>
      </c>
      <c r="D314" s="17">
        <v>-75</v>
      </c>
      <c r="E314" s="17">
        <v>38.5</v>
      </c>
      <c r="F314" s="17">
        <v>27</v>
      </c>
      <c r="G314" s="17">
        <v>224.04499999999999</v>
      </c>
      <c r="H314" s="17">
        <v>12.1</v>
      </c>
      <c r="I314" s="17">
        <v>-39.948999999999998</v>
      </c>
      <c r="J314" s="17">
        <v>901.4</v>
      </c>
      <c r="K314" s="17">
        <v>80</v>
      </c>
      <c r="L314" s="17">
        <v>6.3500000000000001E-2</v>
      </c>
      <c r="M314" s="17">
        <v>58.6</v>
      </c>
      <c r="N314" s="17">
        <v>28.136649999999999</v>
      </c>
      <c r="O314" s="17">
        <v>10788.9</v>
      </c>
      <c r="P314" s="17">
        <v>493</v>
      </c>
      <c r="Q314" s="17">
        <v>-7.45</v>
      </c>
      <c r="R314" s="17">
        <v>5831.72</v>
      </c>
      <c r="S314" s="17">
        <v>10.95</v>
      </c>
      <c r="T314" s="17">
        <v>-17.835000000000001</v>
      </c>
      <c r="U314" s="17">
        <v>-1.7500000000000002E-2</v>
      </c>
      <c r="V314" s="17">
        <v>-1.925</v>
      </c>
      <c r="W314" s="17">
        <v>9362.4894000000004</v>
      </c>
      <c r="X314" s="17">
        <v>4500</v>
      </c>
      <c r="Y314" s="17">
        <v>15.255000000000001</v>
      </c>
      <c r="Z314" s="17">
        <v>-70.86</v>
      </c>
    </row>
    <row r="315" spans="1:26" x14ac:dyDescent="0.2">
      <c r="A315" s="27">
        <v>45175</v>
      </c>
      <c r="B315" s="17">
        <v>262.3</v>
      </c>
      <c r="C315" s="14">
        <v>2.85</v>
      </c>
      <c r="D315" s="17">
        <v>-124</v>
      </c>
      <c r="E315" s="17">
        <v>38</v>
      </c>
      <c r="F315" s="17">
        <v>28.5</v>
      </c>
      <c r="G315" s="17">
        <v>242</v>
      </c>
      <c r="H315" s="17">
        <v>10.6</v>
      </c>
      <c r="I315" s="17">
        <v>-102.496</v>
      </c>
      <c r="J315" s="17">
        <v>979.70500000000004</v>
      </c>
      <c r="K315" s="17">
        <v>78.5</v>
      </c>
      <c r="L315" s="17">
        <v>9.6000000000000002E-2</v>
      </c>
      <c r="M315" s="17">
        <v>56.984999999999999</v>
      </c>
      <c r="N315" s="17">
        <v>28.242170000000002</v>
      </c>
      <c r="O315" s="17">
        <v>11446</v>
      </c>
      <c r="P315" s="17">
        <v>531</v>
      </c>
      <c r="Q315" s="17">
        <v>-7.4130000000000003</v>
      </c>
      <c r="R315" s="17">
        <v>6310.5</v>
      </c>
      <c r="S315" s="17">
        <v>11.55</v>
      </c>
      <c r="T315" s="17">
        <v>-19.175000000000001</v>
      </c>
      <c r="U315" s="17">
        <v>-2.9899999999999999E-2</v>
      </c>
      <c r="V315" s="17">
        <v>-2.008</v>
      </c>
      <c r="W315" s="17">
        <v>9362.4894000000004</v>
      </c>
      <c r="X315" s="17">
        <v>4258</v>
      </c>
      <c r="Y315" s="17">
        <v>16.355</v>
      </c>
      <c r="Z315" s="17">
        <v>-75.369</v>
      </c>
    </row>
    <row r="316" spans="1:26" x14ac:dyDescent="0.2">
      <c r="A316" s="27">
        <v>45174</v>
      </c>
      <c r="B316" s="17">
        <v>261.221</v>
      </c>
      <c r="C316" s="14">
        <v>2.93</v>
      </c>
      <c r="D316" s="17">
        <v>-131.5</v>
      </c>
      <c r="E316" s="17">
        <v>38.96</v>
      </c>
      <c r="F316" s="17">
        <v>29.375</v>
      </c>
      <c r="G316" s="17">
        <v>245</v>
      </c>
      <c r="H316" s="17">
        <v>10</v>
      </c>
      <c r="I316" s="17">
        <v>-99.472999999999999</v>
      </c>
      <c r="J316" s="17">
        <v>1012.5</v>
      </c>
      <c r="K316" s="17">
        <v>80</v>
      </c>
      <c r="L316" s="17">
        <v>0.05</v>
      </c>
      <c r="M316" s="17">
        <v>73.614999999999995</v>
      </c>
      <c r="N316" s="17">
        <v>29.75</v>
      </c>
      <c r="O316" s="17">
        <v>12017.5</v>
      </c>
      <c r="P316" s="17">
        <v>554.9</v>
      </c>
      <c r="Q316" s="17">
        <v>-6.7</v>
      </c>
      <c r="R316" s="17">
        <v>5772.6750000000002</v>
      </c>
      <c r="S316" s="17">
        <v>11.45</v>
      </c>
      <c r="T316" s="17">
        <v>-19.305</v>
      </c>
      <c r="U316" s="17">
        <v>-0.03</v>
      </c>
      <c r="V316" s="17">
        <v>-2.125</v>
      </c>
      <c r="W316" s="17">
        <v>9362.4894000000004</v>
      </c>
      <c r="X316" s="17">
        <v>4000</v>
      </c>
      <c r="Y316" s="17">
        <v>16.986000000000001</v>
      </c>
      <c r="Z316" s="17">
        <v>-77.75</v>
      </c>
    </row>
    <row r="317" spans="1:26" x14ac:dyDescent="0.2">
      <c r="A317" s="27">
        <v>45173</v>
      </c>
      <c r="B317" s="17">
        <v>250.642</v>
      </c>
      <c r="C317" s="14">
        <v>2.65</v>
      </c>
      <c r="D317" s="17">
        <v>-150.02000000000001</v>
      </c>
      <c r="E317" s="17">
        <v>43</v>
      </c>
      <c r="F317" s="17">
        <v>26.63</v>
      </c>
      <c r="G317" s="17">
        <v>222</v>
      </c>
      <c r="H317" s="17">
        <v>11</v>
      </c>
      <c r="I317" s="17">
        <v>-137.649</v>
      </c>
      <c r="J317" s="17">
        <v>910.33</v>
      </c>
      <c r="K317" s="17">
        <v>79.599999999999994</v>
      </c>
      <c r="L317" s="17">
        <v>3.1E-2</v>
      </c>
      <c r="M317" s="17">
        <v>68.8</v>
      </c>
      <c r="N317" s="17">
        <v>25.242819999999998</v>
      </c>
      <c r="O317" s="17">
        <v>13947.5</v>
      </c>
      <c r="P317" s="17">
        <v>499.3</v>
      </c>
      <c r="Q317" s="17">
        <v>-7.5</v>
      </c>
      <c r="R317" s="17">
        <v>6203.7550000000001</v>
      </c>
      <c r="S317" s="17">
        <v>10.4</v>
      </c>
      <c r="T317" s="17">
        <v>-18.335000000000001</v>
      </c>
      <c r="U317" s="17">
        <v>-5.3499999999999999E-2</v>
      </c>
      <c r="V317" s="17">
        <v>-1.825</v>
      </c>
      <c r="W317" s="17">
        <v>9362.4894000000004</v>
      </c>
      <c r="X317" s="17">
        <v>4000</v>
      </c>
      <c r="Y317" s="17">
        <v>15.565</v>
      </c>
      <c r="Z317" s="17">
        <v>-70.03</v>
      </c>
    </row>
    <row r="318" spans="1:26" x14ac:dyDescent="0.2">
      <c r="A318" s="27">
        <v>45170</v>
      </c>
      <c r="B318" s="17">
        <v>248.15199999999999</v>
      </c>
      <c r="C318" s="14">
        <v>2.86</v>
      </c>
      <c r="D318" s="17">
        <v>-113.66</v>
      </c>
      <c r="E318" s="17">
        <v>43</v>
      </c>
      <c r="F318" s="17">
        <v>26.3</v>
      </c>
      <c r="G318" s="17">
        <v>219.5</v>
      </c>
      <c r="H318" s="17">
        <v>10.35</v>
      </c>
      <c r="I318" s="17">
        <v>-147.047</v>
      </c>
      <c r="J318" s="17">
        <v>910.78499999999997</v>
      </c>
      <c r="K318" s="17">
        <v>81</v>
      </c>
      <c r="L318" s="17">
        <v>1.4999999999999999E-2</v>
      </c>
      <c r="M318" s="17">
        <v>68.52</v>
      </c>
      <c r="N318" s="17">
        <v>25.9207</v>
      </c>
      <c r="O318" s="17">
        <v>11586.9</v>
      </c>
      <c r="P318" s="17">
        <v>496</v>
      </c>
      <c r="Q318" s="17">
        <v>-7.819</v>
      </c>
      <c r="R318" s="17">
        <v>6256.4750000000004</v>
      </c>
      <c r="S318" s="17">
        <v>10.65</v>
      </c>
      <c r="T318" s="17">
        <v>-18.05</v>
      </c>
      <c r="U318" s="17">
        <v>-5.7500000000000002E-2</v>
      </c>
      <c r="V318" s="17">
        <v>-1.9730000000000001</v>
      </c>
      <c r="W318" s="17">
        <v>9362.4894000000004</v>
      </c>
      <c r="X318" s="17">
        <v>5644</v>
      </c>
      <c r="Y318" s="17">
        <v>15.605</v>
      </c>
      <c r="Z318" s="17">
        <v>-69.97</v>
      </c>
    </row>
    <row r="319" spans="1:26" x14ac:dyDescent="0.2">
      <c r="A319" s="27">
        <v>45169</v>
      </c>
      <c r="B319" s="17">
        <v>249.41800000000001</v>
      </c>
      <c r="C319" s="14">
        <v>2.9</v>
      </c>
      <c r="D319" s="17">
        <v>-115</v>
      </c>
      <c r="E319" s="17">
        <v>42.8</v>
      </c>
      <c r="F319" s="17">
        <v>26.375</v>
      </c>
      <c r="G319" s="17">
        <v>219.25299999999999</v>
      </c>
      <c r="H319" s="17">
        <v>11.5</v>
      </c>
      <c r="I319" s="17">
        <v>-113.89700000000001</v>
      </c>
      <c r="J319" s="17">
        <v>893.53</v>
      </c>
      <c r="K319" s="17">
        <v>85</v>
      </c>
      <c r="L319" s="17">
        <v>2.5000000000000001E-2</v>
      </c>
      <c r="M319" s="17">
        <v>68.53</v>
      </c>
      <c r="N319" s="17">
        <v>26.821929999999998</v>
      </c>
      <c r="O319" s="17">
        <v>12387.5</v>
      </c>
      <c r="P319" s="17">
        <v>499.5</v>
      </c>
      <c r="Q319" s="17">
        <v>-7.5609999999999999</v>
      </c>
      <c r="R319" s="17">
        <v>5883.96</v>
      </c>
      <c r="S319" s="17">
        <v>10.8</v>
      </c>
      <c r="T319" s="17">
        <v>-18.225000000000001</v>
      </c>
      <c r="U319" s="17">
        <v>-4.4999999999999998E-2</v>
      </c>
      <c r="V319" s="17">
        <v>-1.988</v>
      </c>
      <c r="W319" s="17">
        <v>9362.4894000000004</v>
      </c>
      <c r="X319" s="17">
        <v>5890</v>
      </c>
      <c r="Y319" s="17">
        <v>15.695</v>
      </c>
      <c r="Z319" s="17">
        <v>-69.77</v>
      </c>
    </row>
    <row r="320" spans="1:26" x14ac:dyDescent="0.2">
      <c r="A320" s="27">
        <v>45168</v>
      </c>
      <c r="B320" s="17">
        <v>214.33500000000001</v>
      </c>
      <c r="C320" s="14">
        <v>2.75</v>
      </c>
      <c r="D320" s="17">
        <v>-144</v>
      </c>
      <c r="E320" s="17">
        <v>36</v>
      </c>
      <c r="F320" s="17">
        <v>27.36</v>
      </c>
      <c r="G320" s="17">
        <v>226.625</v>
      </c>
      <c r="H320" s="17">
        <v>9.25</v>
      </c>
      <c r="I320" s="17">
        <v>-113.89700000000001</v>
      </c>
      <c r="J320" s="17">
        <v>905</v>
      </c>
      <c r="K320" s="17">
        <v>80</v>
      </c>
      <c r="L320" s="17">
        <v>0.01</v>
      </c>
      <c r="M320" s="17">
        <v>72.5</v>
      </c>
      <c r="N320" s="17">
        <v>27.906199999999998</v>
      </c>
      <c r="O320" s="17">
        <v>10681.8</v>
      </c>
      <c r="P320" s="17">
        <v>514.20000000000005</v>
      </c>
      <c r="Q320" s="17">
        <v>-8.3209999999999997</v>
      </c>
      <c r="R320" s="17">
        <v>5569.14</v>
      </c>
      <c r="S320" s="17">
        <v>11.2</v>
      </c>
      <c r="T320" s="17">
        <v>-17.265000000000001</v>
      </c>
      <c r="U320" s="17">
        <v>-5.9900000000000002E-2</v>
      </c>
      <c r="V320" s="17">
        <v>-2.04</v>
      </c>
      <c r="W320" s="17">
        <v>9362.4894000000004</v>
      </c>
      <c r="X320" s="17">
        <v>6280</v>
      </c>
      <c r="Y320" s="17">
        <v>16.193000000000001</v>
      </c>
      <c r="Z320" s="17">
        <v>-72.34</v>
      </c>
    </row>
    <row r="321" spans="1:26" x14ac:dyDescent="0.2">
      <c r="A321" s="27">
        <v>45167</v>
      </c>
      <c r="B321" s="17">
        <v>239.047</v>
      </c>
      <c r="C321" s="14">
        <v>2.4</v>
      </c>
      <c r="D321" s="17">
        <v>-111</v>
      </c>
      <c r="E321" s="17">
        <v>34.5</v>
      </c>
      <c r="F321" s="17">
        <v>26.75</v>
      </c>
      <c r="G321" s="17">
        <v>218.755</v>
      </c>
      <c r="H321" s="17">
        <v>10.525</v>
      </c>
      <c r="I321" s="17">
        <v>-140.643</v>
      </c>
      <c r="J321" s="17">
        <v>847.5</v>
      </c>
      <c r="K321" s="17">
        <v>79.5</v>
      </c>
      <c r="L321" s="17">
        <v>1.7000000000000001E-2</v>
      </c>
      <c r="M321" s="17">
        <v>63.99</v>
      </c>
      <c r="N321" s="17">
        <v>28.24353</v>
      </c>
      <c r="O321" s="17">
        <v>11160</v>
      </c>
      <c r="P321" s="17">
        <v>478.5</v>
      </c>
      <c r="Q321" s="17">
        <v>-6.75</v>
      </c>
      <c r="R321" s="17">
        <v>5628.06</v>
      </c>
      <c r="S321" s="17">
        <v>10.5</v>
      </c>
      <c r="T321" s="17">
        <v>-16.25</v>
      </c>
      <c r="U321" s="17">
        <v>-5.9499999999999997E-2</v>
      </c>
      <c r="V321" s="17">
        <v>-1.9350000000000001</v>
      </c>
      <c r="W321" s="17">
        <v>9362.4894000000004</v>
      </c>
      <c r="X321" s="17">
        <v>6280</v>
      </c>
      <c r="Y321" s="17">
        <v>14.675000000000001</v>
      </c>
      <c r="Z321" s="17">
        <v>-66.503</v>
      </c>
    </row>
    <row r="322" spans="1:26" x14ac:dyDescent="0.2">
      <c r="A322" s="27">
        <v>45166</v>
      </c>
      <c r="B322" s="17">
        <v>247</v>
      </c>
      <c r="C322" s="14">
        <v>2.48</v>
      </c>
      <c r="D322" s="17">
        <v>-56.75</v>
      </c>
      <c r="E322" s="17">
        <v>34</v>
      </c>
      <c r="F322" s="17">
        <v>27.65</v>
      </c>
      <c r="G322" s="17">
        <v>234.86500000000001</v>
      </c>
      <c r="H322" s="17">
        <v>14</v>
      </c>
      <c r="I322" s="17">
        <v>-147.74799999999999</v>
      </c>
      <c r="J322" s="17">
        <v>879.48500000000001</v>
      </c>
      <c r="K322" s="17">
        <v>80.5</v>
      </c>
      <c r="L322" s="17">
        <v>0.01</v>
      </c>
      <c r="M322" s="17">
        <v>62.49</v>
      </c>
      <c r="N322" s="17">
        <v>30.5</v>
      </c>
      <c r="O322" s="17">
        <v>12163.5</v>
      </c>
      <c r="P322" s="17">
        <v>492</v>
      </c>
      <c r="Q322" s="17">
        <v>-7.15</v>
      </c>
      <c r="R322" s="17">
        <v>5927.5</v>
      </c>
      <c r="S322" s="17">
        <v>9.35</v>
      </c>
      <c r="T322" s="17">
        <v>-16.715</v>
      </c>
      <c r="U322" s="17">
        <v>-8.7900000000000006E-2</v>
      </c>
      <c r="V322" s="17">
        <v>-2.0329999999999999</v>
      </c>
      <c r="W322" s="17">
        <v>9362.4894000000004</v>
      </c>
      <c r="X322" s="17">
        <v>6280</v>
      </c>
      <c r="Y322" s="17">
        <v>15.175000000000001</v>
      </c>
      <c r="Z322" s="17">
        <v>-68.819999999999993</v>
      </c>
    </row>
    <row r="323" spans="1:26" x14ac:dyDescent="0.2">
      <c r="A323" s="27">
        <v>45163</v>
      </c>
      <c r="B323" s="17">
        <v>267.74099999999999</v>
      </c>
      <c r="C323" s="14">
        <v>2.85</v>
      </c>
      <c r="D323" s="17">
        <v>-83.42</v>
      </c>
      <c r="E323" s="17">
        <v>36.5</v>
      </c>
      <c r="F323" s="17">
        <v>28.7</v>
      </c>
      <c r="G323" s="17">
        <v>239.62</v>
      </c>
      <c r="H323" s="17">
        <v>15.5</v>
      </c>
      <c r="I323" s="17">
        <v>-133.548</v>
      </c>
      <c r="J323" s="17">
        <v>912.5</v>
      </c>
      <c r="K323" s="17">
        <v>88</v>
      </c>
      <c r="L323" s="17">
        <v>7.5200000000000003E-2</v>
      </c>
      <c r="M323" s="17">
        <v>64</v>
      </c>
      <c r="N323" s="17">
        <v>30.632470000000001</v>
      </c>
      <c r="O323" s="17">
        <v>12665</v>
      </c>
      <c r="P323" s="17">
        <v>508.5</v>
      </c>
      <c r="Q323" s="17">
        <v>-9.3130000000000006</v>
      </c>
      <c r="R323" s="17">
        <v>5934.42</v>
      </c>
      <c r="S323" s="17">
        <v>9.4499999999999993</v>
      </c>
      <c r="T323" s="17">
        <v>-17.704999999999998</v>
      </c>
      <c r="U323" s="17">
        <v>-0.1055</v>
      </c>
      <c r="V323" s="17">
        <v>-1.9630000000000001</v>
      </c>
      <c r="W323" s="17">
        <v>9362.4894000000004</v>
      </c>
      <c r="X323" s="17">
        <v>6280</v>
      </c>
      <c r="Y323" s="17">
        <v>15.72</v>
      </c>
      <c r="Z323" s="17">
        <v>-71.09</v>
      </c>
    </row>
    <row r="324" spans="1:26" x14ac:dyDescent="0.2">
      <c r="A324" s="27">
        <v>45162</v>
      </c>
      <c r="B324" s="17">
        <v>265.89999999999998</v>
      </c>
      <c r="C324" s="14">
        <v>3.5</v>
      </c>
      <c r="D324" s="17">
        <v>-128</v>
      </c>
      <c r="E324" s="17">
        <v>37</v>
      </c>
      <c r="F324" s="17">
        <v>29.376999999999999</v>
      </c>
      <c r="G324" s="17">
        <v>241.8</v>
      </c>
      <c r="H324" s="17">
        <v>10.25</v>
      </c>
      <c r="I324" s="17">
        <v>-114.89400000000001</v>
      </c>
      <c r="J324" s="17">
        <v>914.33</v>
      </c>
      <c r="K324" s="17">
        <v>90</v>
      </c>
      <c r="L324" s="17">
        <v>8.5000000000000006E-3</v>
      </c>
      <c r="M324" s="17">
        <v>65.5</v>
      </c>
      <c r="N324" s="17">
        <v>29.548729999999999</v>
      </c>
      <c r="O324" s="17">
        <v>11556.2</v>
      </c>
      <c r="P324" s="17">
        <v>502</v>
      </c>
      <c r="Q324" s="17">
        <v>-10.375</v>
      </c>
      <c r="R324" s="17">
        <v>6573.0050000000001</v>
      </c>
      <c r="S324" s="17">
        <v>9.5</v>
      </c>
      <c r="T324" s="17">
        <v>-17.8</v>
      </c>
      <c r="U324" s="17">
        <v>-0.11990000000000001</v>
      </c>
      <c r="V324" s="17">
        <v>-2.0379999999999998</v>
      </c>
      <c r="W324" s="17">
        <v>9362.4894000000004</v>
      </c>
      <c r="X324" s="17">
        <v>6280</v>
      </c>
      <c r="Y324" s="17">
        <v>15.78</v>
      </c>
      <c r="Z324" s="17">
        <v>-70.7</v>
      </c>
    </row>
    <row r="325" spans="1:26" x14ac:dyDescent="0.2">
      <c r="A325" s="27">
        <v>45161</v>
      </c>
      <c r="B325" s="17">
        <v>219.2</v>
      </c>
      <c r="C325" s="14">
        <v>3.3</v>
      </c>
      <c r="D325" s="17">
        <v>-162</v>
      </c>
      <c r="E325" s="17">
        <v>32.5</v>
      </c>
      <c r="F325" s="17">
        <v>28.55</v>
      </c>
      <c r="G325" s="17">
        <v>246.995</v>
      </c>
      <c r="H325" s="17">
        <v>9.6999999999999993</v>
      </c>
      <c r="I325" s="17">
        <v>-182.32400000000001</v>
      </c>
      <c r="J325" s="17">
        <v>928</v>
      </c>
      <c r="K325" s="17">
        <v>85</v>
      </c>
      <c r="L325" s="17">
        <v>-5.0000000000000001E-4</v>
      </c>
      <c r="M325" s="17">
        <v>67.5</v>
      </c>
      <c r="N325" s="17">
        <v>30.65193</v>
      </c>
      <c r="O325" s="17">
        <v>11913.8</v>
      </c>
      <c r="P325" s="17">
        <v>538.5</v>
      </c>
      <c r="Q325" s="17">
        <v>-10.199999999999999</v>
      </c>
      <c r="R325" s="17">
        <v>8667.9599999999991</v>
      </c>
      <c r="S325" s="17">
        <v>10.1</v>
      </c>
      <c r="T325" s="17">
        <v>-17.5</v>
      </c>
      <c r="U325" s="17">
        <v>-7.6999999999999999E-2</v>
      </c>
      <c r="V325" s="17">
        <v>-2.0129999999999999</v>
      </c>
      <c r="W325" s="17">
        <v>9362.4894000000004</v>
      </c>
      <c r="X325" s="17">
        <v>6250</v>
      </c>
      <c r="Y325" s="17">
        <v>15.855</v>
      </c>
      <c r="Z325" s="17">
        <v>-70.040000000000006</v>
      </c>
    </row>
    <row r="326" spans="1:26" x14ac:dyDescent="0.2">
      <c r="A326" s="27">
        <v>45160</v>
      </c>
      <c r="B326" s="17">
        <v>239.6</v>
      </c>
      <c r="C326" s="14">
        <v>3.6</v>
      </c>
      <c r="D326" s="17">
        <v>-117.038</v>
      </c>
      <c r="E326" s="17">
        <v>34.5</v>
      </c>
      <c r="F326" s="17">
        <v>29.2</v>
      </c>
      <c r="G326" s="17">
        <v>257.5</v>
      </c>
      <c r="H326" s="17">
        <v>13.1</v>
      </c>
      <c r="I326" s="17">
        <v>-162.125</v>
      </c>
      <c r="J326" s="17">
        <v>974.11500000000001</v>
      </c>
      <c r="K326" s="17">
        <v>85</v>
      </c>
      <c r="L326" s="17">
        <v>5.0000000000000001E-3</v>
      </c>
      <c r="M326" s="17">
        <v>70.057000000000002</v>
      </c>
      <c r="N326" s="17">
        <v>32.915520000000001</v>
      </c>
      <c r="O326" s="17">
        <v>12154.9</v>
      </c>
      <c r="P326" s="17">
        <v>575.70000000000005</v>
      </c>
      <c r="Q326" s="17">
        <v>-10.5</v>
      </c>
      <c r="R326" s="17">
        <v>8875.73</v>
      </c>
      <c r="S326" s="17">
        <v>9.5500000000000007</v>
      </c>
      <c r="T326" s="17">
        <v>-18.649999999999999</v>
      </c>
      <c r="U326" s="17">
        <v>-7.3999999999999996E-2</v>
      </c>
      <c r="V326" s="17">
        <v>-2.1349999999999998</v>
      </c>
      <c r="W326" s="17">
        <v>9362.4894000000004</v>
      </c>
      <c r="X326" s="17">
        <v>5731</v>
      </c>
      <c r="Y326" s="17">
        <v>16.414999999999999</v>
      </c>
      <c r="Z326" s="17">
        <v>-73.02</v>
      </c>
    </row>
    <row r="327" spans="1:26" x14ac:dyDescent="0.2">
      <c r="A327" s="27">
        <v>45159</v>
      </c>
      <c r="B327" s="17">
        <v>275.41199999999998</v>
      </c>
      <c r="C327" s="14">
        <v>3.7</v>
      </c>
      <c r="D327" s="17">
        <v>-9.75</v>
      </c>
      <c r="E327" s="17">
        <v>40</v>
      </c>
      <c r="F327" s="17">
        <v>29.88</v>
      </c>
      <c r="G327" s="17">
        <v>267.57499999999999</v>
      </c>
      <c r="H327" s="17">
        <v>16</v>
      </c>
      <c r="I327" s="17">
        <v>-122.5</v>
      </c>
      <c r="J327" s="17">
        <v>1005</v>
      </c>
      <c r="K327" s="17">
        <v>86.8</v>
      </c>
      <c r="L327" s="17">
        <v>5.0000000000000001E-3</v>
      </c>
      <c r="M327" s="17">
        <v>68.2</v>
      </c>
      <c r="N327" s="17">
        <v>37.96</v>
      </c>
      <c r="O327" s="17">
        <v>12437</v>
      </c>
      <c r="P327" s="17">
        <v>602.6</v>
      </c>
      <c r="Q327" s="17">
        <v>-8.25</v>
      </c>
      <c r="R327" s="17">
        <v>8402.7649999999994</v>
      </c>
      <c r="S327" s="17">
        <v>10.1</v>
      </c>
      <c r="T327" s="17">
        <v>-19.41</v>
      </c>
      <c r="U327" s="17">
        <v>-6.25E-2</v>
      </c>
      <c r="V327" s="17">
        <v>-2.2730000000000001</v>
      </c>
      <c r="W327" s="17">
        <v>9362.4894000000004</v>
      </c>
      <c r="X327" s="17">
        <v>5774</v>
      </c>
      <c r="Y327" s="17">
        <v>17</v>
      </c>
      <c r="Z327" s="17">
        <v>-75.87</v>
      </c>
    </row>
    <row r="328" spans="1:26" x14ac:dyDescent="0.2">
      <c r="A328" s="27">
        <v>45156</v>
      </c>
      <c r="B328" s="17">
        <v>281.5</v>
      </c>
      <c r="C328" s="14">
        <v>3.5</v>
      </c>
      <c r="D328" s="17">
        <v>-161</v>
      </c>
      <c r="E328" s="17">
        <v>40</v>
      </c>
      <c r="F328" s="17">
        <v>28.75</v>
      </c>
      <c r="G328" s="17">
        <v>250.96</v>
      </c>
      <c r="H328" s="17">
        <v>15.65</v>
      </c>
      <c r="I328" s="17">
        <v>-117.25</v>
      </c>
      <c r="J328" s="17">
        <v>944</v>
      </c>
      <c r="K328" s="17">
        <v>87.1</v>
      </c>
      <c r="L328" s="17">
        <v>-1E-3</v>
      </c>
      <c r="M328" s="17">
        <v>63.02</v>
      </c>
      <c r="N328" s="17">
        <v>35.504150000000003</v>
      </c>
      <c r="O328" s="17">
        <v>10300.1</v>
      </c>
      <c r="P328" s="17">
        <v>550</v>
      </c>
      <c r="Q328" s="17">
        <v>-6.75</v>
      </c>
      <c r="R328" s="17">
        <v>6973.0550000000003</v>
      </c>
      <c r="S328" s="17">
        <v>9.5500000000000007</v>
      </c>
      <c r="T328" s="17">
        <v>-18.43</v>
      </c>
      <c r="U328" s="17">
        <v>-6.9900000000000004E-2</v>
      </c>
      <c r="V328" s="17">
        <v>-2.13</v>
      </c>
      <c r="W328" s="17">
        <v>9362.4894000000004</v>
      </c>
      <c r="X328" s="17">
        <v>5765</v>
      </c>
      <c r="Y328" s="17">
        <v>15.95</v>
      </c>
      <c r="Z328" s="17">
        <v>-70.67</v>
      </c>
    </row>
    <row r="329" spans="1:26" x14ac:dyDescent="0.2">
      <c r="A329" s="27">
        <v>45155</v>
      </c>
      <c r="B329" s="17">
        <v>280.7</v>
      </c>
      <c r="C329" s="14">
        <v>3.6</v>
      </c>
      <c r="D329" s="17">
        <v>-153.47</v>
      </c>
      <c r="E329" s="17">
        <v>42</v>
      </c>
      <c r="F329" s="17">
        <v>29</v>
      </c>
      <c r="G329" s="17">
        <v>252.29</v>
      </c>
      <c r="H329" s="17">
        <v>19.5</v>
      </c>
      <c r="I329" s="17">
        <v>-119.247</v>
      </c>
      <c r="J329" s="17">
        <v>945.99</v>
      </c>
      <c r="K329" s="17">
        <v>90</v>
      </c>
      <c r="L329" s="17">
        <v>1.5E-3</v>
      </c>
      <c r="M329" s="17">
        <v>63.555</v>
      </c>
      <c r="N329" s="17">
        <v>35.391649999999998</v>
      </c>
      <c r="O329" s="17">
        <v>10007.799999999999</v>
      </c>
      <c r="P329" s="17">
        <v>554</v>
      </c>
      <c r="Q329" s="17">
        <v>-6.5119999999999996</v>
      </c>
      <c r="R329" s="17">
        <v>6640.75</v>
      </c>
      <c r="S329" s="17">
        <v>9</v>
      </c>
      <c r="T329" s="17">
        <v>-17.254999999999999</v>
      </c>
      <c r="U329" s="17">
        <v>-5.2499999999999998E-2</v>
      </c>
      <c r="V329" s="17">
        <v>-2.11</v>
      </c>
      <c r="W329" s="17">
        <v>9362.4894000000004</v>
      </c>
      <c r="X329" s="17">
        <v>5280</v>
      </c>
      <c r="Y329" s="17">
        <v>15.89</v>
      </c>
      <c r="Z329" s="17">
        <v>-70.400000000000006</v>
      </c>
    </row>
    <row r="330" spans="1:26" x14ac:dyDescent="0.2">
      <c r="A330" s="27">
        <v>45154</v>
      </c>
      <c r="B330" s="17">
        <v>234.2</v>
      </c>
      <c r="C330" s="14">
        <v>3.153</v>
      </c>
      <c r="D330" s="17">
        <v>-137.95500000000001</v>
      </c>
      <c r="E330" s="17">
        <v>43.5</v>
      </c>
      <c r="F330" s="17">
        <v>28.85</v>
      </c>
      <c r="G330" s="17">
        <v>250.05</v>
      </c>
      <c r="H330" s="17">
        <v>14.15</v>
      </c>
      <c r="I330" s="17">
        <v>-101.748</v>
      </c>
      <c r="J330" s="17">
        <v>935.45500000000004</v>
      </c>
      <c r="K330" s="17">
        <v>80</v>
      </c>
      <c r="L330" s="17">
        <v>0.01</v>
      </c>
      <c r="M330" s="17">
        <v>62.52</v>
      </c>
      <c r="N330" s="17">
        <v>32.683329999999998</v>
      </c>
      <c r="O330" s="17">
        <v>9905</v>
      </c>
      <c r="P330" s="17">
        <v>553</v>
      </c>
      <c r="Q330" s="17">
        <v>-6.6529999999999996</v>
      </c>
      <c r="R330" s="17">
        <v>5890.8649999999998</v>
      </c>
      <c r="S330" s="17">
        <v>9.4</v>
      </c>
      <c r="T330" s="17">
        <v>-18.614999999999998</v>
      </c>
      <c r="U330" s="17">
        <v>-4.7500000000000001E-2</v>
      </c>
      <c r="V330" s="17">
        <v>-2.0880000000000001</v>
      </c>
      <c r="W330" s="17">
        <v>9362.4894000000004</v>
      </c>
      <c r="X330" s="17">
        <v>5260.5</v>
      </c>
      <c r="Y330" s="17">
        <v>15.83</v>
      </c>
      <c r="Z330" s="17">
        <v>-72.62</v>
      </c>
    </row>
    <row r="331" spans="1:26" x14ac:dyDescent="0.2">
      <c r="A331" s="27">
        <v>45153</v>
      </c>
      <c r="B331" s="17">
        <v>255.2</v>
      </c>
      <c r="C331" s="14">
        <v>3.18</v>
      </c>
      <c r="D331" s="17">
        <v>-129.5</v>
      </c>
      <c r="E331" s="17">
        <v>43.5</v>
      </c>
      <c r="F331" s="17">
        <v>29.75</v>
      </c>
      <c r="G331" s="17">
        <v>259.58499999999998</v>
      </c>
      <c r="H331" s="17">
        <v>18</v>
      </c>
      <c r="I331" s="17">
        <v>-115.5</v>
      </c>
      <c r="J331" s="17">
        <v>970.16</v>
      </c>
      <c r="K331" s="17">
        <v>85</v>
      </c>
      <c r="L331" s="17">
        <v>0.08</v>
      </c>
      <c r="M331" s="17">
        <v>62</v>
      </c>
      <c r="N331" s="17">
        <v>32.9788</v>
      </c>
      <c r="O331" s="17">
        <v>8977.2999999999993</v>
      </c>
      <c r="P331" s="17">
        <v>560.5</v>
      </c>
      <c r="Q331" s="17">
        <v>-4.3220000000000001</v>
      </c>
      <c r="R331" s="17">
        <v>6891.95</v>
      </c>
      <c r="S331" s="17">
        <v>9.4</v>
      </c>
      <c r="T331" s="17">
        <v>-19.5</v>
      </c>
      <c r="U331" s="17">
        <v>-5.2499999999999998E-2</v>
      </c>
      <c r="V331" s="17">
        <v>-2.25</v>
      </c>
      <c r="W331" s="17">
        <v>9362.4894000000004</v>
      </c>
      <c r="X331" s="17">
        <v>7780</v>
      </c>
      <c r="Y331" s="17">
        <v>16.391999999999999</v>
      </c>
      <c r="Z331" s="17">
        <v>-74.59</v>
      </c>
    </row>
    <row r="332" spans="1:26" x14ac:dyDescent="0.2">
      <c r="A332" s="27">
        <v>45152</v>
      </c>
      <c r="B332" s="17">
        <v>266.5</v>
      </c>
      <c r="C332" s="14">
        <v>3.18</v>
      </c>
      <c r="D332" s="17">
        <v>-180.5</v>
      </c>
      <c r="E332" s="17">
        <v>43.5</v>
      </c>
      <c r="F332" s="17">
        <v>30.6</v>
      </c>
      <c r="G332" s="17">
        <v>271.29500000000002</v>
      </c>
      <c r="H332" s="17">
        <v>28</v>
      </c>
      <c r="I332" s="17">
        <v>-84.5</v>
      </c>
      <c r="J332" s="17">
        <v>988</v>
      </c>
      <c r="K332" s="17">
        <v>85</v>
      </c>
      <c r="L332" s="17">
        <v>0.105</v>
      </c>
      <c r="M332" s="17">
        <v>62.067999999999998</v>
      </c>
      <c r="N332" s="17">
        <v>35.047530000000002</v>
      </c>
      <c r="O332" s="17">
        <v>8087.5</v>
      </c>
      <c r="P332" s="17">
        <v>556</v>
      </c>
      <c r="Q332" s="17">
        <v>-4</v>
      </c>
      <c r="R332" s="17">
        <v>6359.52</v>
      </c>
      <c r="S332" s="17">
        <v>8.6</v>
      </c>
      <c r="T332" s="17">
        <v>-19.940000000000001</v>
      </c>
      <c r="U332" s="17">
        <v>-3.6499999999999998E-2</v>
      </c>
      <c r="V332" s="17">
        <v>-2.2629999999999999</v>
      </c>
      <c r="W332" s="17">
        <v>9362.4894000000004</v>
      </c>
      <c r="X332" s="17">
        <v>7780</v>
      </c>
      <c r="Y332" s="17">
        <v>16.899999999999999</v>
      </c>
      <c r="Z332" s="17">
        <v>-76.92</v>
      </c>
    </row>
    <row r="333" spans="1:26" x14ac:dyDescent="0.2">
      <c r="A333" s="27">
        <v>45149</v>
      </c>
      <c r="B333" s="17">
        <v>275.3</v>
      </c>
      <c r="C333" s="14">
        <v>3.67</v>
      </c>
      <c r="D333" s="17">
        <v>-178.965</v>
      </c>
      <c r="E333" s="17">
        <v>49</v>
      </c>
      <c r="F333" s="17">
        <v>28.645</v>
      </c>
      <c r="G333" s="17">
        <v>255.92</v>
      </c>
      <c r="H333" s="17">
        <v>24.85</v>
      </c>
      <c r="I333" s="17">
        <v>-129.995</v>
      </c>
      <c r="J333" s="17">
        <v>928.82</v>
      </c>
      <c r="K333" s="17">
        <v>86.3</v>
      </c>
      <c r="L333" s="17">
        <v>4.1500000000000002E-2</v>
      </c>
      <c r="M333" s="17">
        <v>61.994999999999997</v>
      </c>
      <c r="N333" s="17">
        <v>36.108800000000002</v>
      </c>
      <c r="O333" s="17">
        <v>8160.5</v>
      </c>
      <c r="P333" s="17">
        <v>521</v>
      </c>
      <c r="Q333" s="17">
        <v>-6.1449999999999996</v>
      </c>
      <c r="R333" s="17">
        <v>5772.38</v>
      </c>
      <c r="S333" s="17">
        <v>8.75</v>
      </c>
      <c r="T333" s="17">
        <v>-18.75</v>
      </c>
      <c r="U333" s="17">
        <v>-4.9500000000000002E-2</v>
      </c>
      <c r="V333" s="17">
        <v>-2.1779999999999999</v>
      </c>
      <c r="W333" s="17">
        <v>9362.4894000000004</v>
      </c>
      <c r="X333" s="17">
        <v>8030</v>
      </c>
      <c r="Y333" s="17">
        <v>16</v>
      </c>
      <c r="Z333" s="17">
        <v>-70.010000000000005</v>
      </c>
    </row>
    <row r="334" spans="1:26" x14ac:dyDescent="0.2">
      <c r="A334" s="27">
        <v>45148</v>
      </c>
      <c r="B334" s="17">
        <v>271.8</v>
      </c>
      <c r="C334" s="14">
        <v>3.45</v>
      </c>
      <c r="D334" s="17">
        <v>-182.89</v>
      </c>
      <c r="E334" s="17">
        <v>50.5</v>
      </c>
      <c r="F334" s="17">
        <v>28.6</v>
      </c>
      <c r="G334" s="17">
        <v>257.61</v>
      </c>
      <c r="H334" s="17">
        <v>16.5</v>
      </c>
      <c r="I334" s="17">
        <v>-150.72300000000001</v>
      </c>
      <c r="J334" s="17">
        <v>932.94500000000005</v>
      </c>
      <c r="K334" s="17">
        <v>82.5</v>
      </c>
      <c r="L334" s="17">
        <v>4.0800000000000003E-2</v>
      </c>
      <c r="M334" s="17">
        <v>58.8</v>
      </c>
      <c r="N334" s="17">
        <v>32.387349999999998</v>
      </c>
      <c r="O334" s="17">
        <v>9072</v>
      </c>
      <c r="P334" s="17">
        <v>520.1</v>
      </c>
      <c r="Q334" s="17">
        <v>-6.7</v>
      </c>
      <c r="R334" s="17">
        <v>5146.25</v>
      </c>
      <c r="S334" s="17">
        <v>7.85</v>
      </c>
      <c r="T334" s="17">
        <v>-18.655000000000001</v>
      </c>
      <c r="U334" s="17">
        <v>-6.8500000000000005E-2</v>
      </c>
      <c r="V334" s="17">
        <v>-1.83</v>
      </c>
      <c r="W334" s="17">
        <v>9362.4894000000004</v>
      </c>
      <c r="X334" s="17">
        <v>7000</v>
      </c>
      <c r="Y334" s="17">
        <v>16.024999999999999</v>
      </c>
      <c r="Z334" s="17">
        <v>-69.930000000000007</v>
      </c>
    </row>
    <row r="335" spans="1:26" x14ac:dyDescent="0.2">
      <c r="A335" s="27">
        <v>45147</v>
      </c>
      <c r="B335" s="17">
        <v>245.101</v>
      </c>
      <c r="C335" s="14">
        <v>3.105</v>
      </c>
      <c r="D335" s="17">
        <v>-187</v>
      </c>
      <c r="E335" s="17">
        <v>46.25</v>
      </c>
      <c r="F335" s="17">
        <v>28.75</v>
      </c>
      <c r="G335" s="17">
        <v>261.25</v>
      </c>
      <c r="H335" s="17">
        <v>16.5</v>
      </c>
      <c r="I335" s="17">
        <v>-138.273</v>
      </c>
      <c r="J335" s="17">
        <v>948.19500000000005</v>
      </c>
      <c r="K335" s="17">
        <v>84</v>
      </c>
      <c r="L335" s="17">
        <v>0.05</v>
      </c>
      <c r="M335" s="17">
        <v>59.9</v>
      </c>
      <c r="N335" s="17">
        <v>33.647269999999999</v>
      </c>
      <c r="O335" s="17">
        <v>6582.1</v>
      </c>
      <c r="P335" s="17">
        <v>520</v>
      </c>
      <c r="Q335" s="17">
        <v>-5.3</v>
      </c>
      <c r="R335" s="17">
        <v>6133.25</v>
      </c>
      <c r="S335" s="17">
        <v>9.1</v>
      </c>
      <c r="T335" s="17">
        <v>-18.59</v>
      </c>
      <c r="U335" s="17">
        <v>-7.0499999999999993E-2</v>
      </c>
      <c r="V335" s="17">
        <v>-1.8480000000000001</v>
      </c>
      <c r="W335" s="17">
        <v>9362.4894000000004</v>
      </c>
      <c r="X335" s="17">
        <v>7500</v>
      </c>
      <c r="Y335" s="17">
        <v>16.09</v>
      </c>
      <c r="Z335" s="17">
        <v>-69.47</v>
      </c>
    </row>
    <row r="336" spans="1:26" x14ac:dyDescent="0.2">
      <c r="A336" s="27">
        <v>45146</v>
      </c>
      <c r="B336" s="17">
        <v>259.346</v>
      </c>
      <c r="C336" s="14">
        <v>3.35</v>
      </c>
      <c r="D336" s="17">
        <v>-188</v>
      </c>
      <c r="E336" s="17">
        <v>47.5</v>
      </c>
      <c r="F336" s="17">
        <v>29.475000000000001</v>
      </c>
      <c r="G336" s="17">
        <v>272.56</v>
      </c>
      <c r="H336" s="17">
        <v>20</v>
      </c>
      <c r="I336" s="17">
        <v>-127.497</v>
      </c>
      <c r="J336" s="17">
        <v>994.56</v>
      </c>
      <c r="K336" s="17">
        <v>87.5</v>
      </c>
      <c r="L336" s="17">
        <v>6.6199999999999995E-2</v>
      </c>
      <c r="M336" s="17">
        <v>62.2</v>
      </c>
      <c r="N336" s="17">
        <v>36.230600000000003</v>
      </c>
      <c r="O336" s="17">
        <v>6713.5</v>
      </c>
      <c r="P336" s="17">
        <v>516.6</v>
      </c>
      <c r="Q336" s="17">
        <v>-6.45</v>
      </c>
      <c r="R336" s="17">
        <v>8790.125</v>
      </c>
      <c r="S336" s="17">
        <v>9.1</v>
      </c>
      <c r="T336" s="17">
        <v>-18.594999999999999</v>
      </c>
      <c r="U336" s="17">
        <v>-0.03</v>
      </c>
      <c r="V336" s="17">
        <v>-1.863</v>
      </c>
      <c r="W336" s="17">
        <v>9362.4894000000004</v>
      </c>
      <c r="X336" s="17">
        <v>6250</v>
      </c>
      <c r="Y336" s="17">
        <v>16.677</v>
      </c>
      <c r="Z336" s="17">
        <v>-71.275000000000006</v>
      </c>
    </row>
    <row r="337" spans="1:26" x14ac:dyDescent="0.2">
      <c r="A337" s="27">
        <v>45145</v>
      </c>
      <c r="B337" s="17">
        <v>257.2</v>
      </c>
      <c r="C337" s="14">
        <v>3.35</v>
      </c>
      <c r="D337" s="17">
        <v>-201.5</v>
      </c>
      <c r="E337" s="17">
        <v>51</v>
      </c>
      <c r="F337" s="17">
        <v>30</v>
      </c>
      <c r="G337" s="17">
        <v>282.62</v>
      </c>
      <c r="H337" s="17">
        <v>19</v>
      </c>
      <c r="I337" s="17">
        <v>-164.94800000000001</v>
      </c>
      <c r="J337" s="17">
        <v>1033.25</v>
      </c>
      <c r="K337" s="17">
        <v>87.5</v>
      </c>
      <c r="L337" s="17">
        <v>4.3700000000000003E-2</v>
      </c>
      <c r="M337" s="17">
        <v>65.55</v>
      </c>
      <c r="N337" s="17">
        <v>36.5</v>
      </c>
      <c r="O337" s="17">
        <v>7920</v>
      </c>
      <c r="P337" s="17">
        <v>530</v>
      </c>
      <c r="Q337" s="17">
        <v>-7.78</v>
      </c>
      <c r="R337" s="17">
        <v>9146.0400000000009</v>
      </c>
      <c r="S337" s="17">
        <v>9</v>
      </c>
      <c r="T337" s="17">
        <v>-18.649999999999999</v>
      </c>
      <c r="U337" s="17">
        <v>-5.0999999999999997E-2</v>
      </c>
      <c r="V337" s="17">
        <v>-1.925</v>
      </c>
      <c r="W337" s="17">
        <v>9362.4894000000004</v>
      </c>
      <c r="X337" s="17">
        <v>6250</v>
      </c>
      <c r="Y337" s="17">
        <v>17.285</v>
      </c>
      <c r="Z337" s="17">
        <v>-73.12</v>
      </c>
    </row>
    <row r="338" spans="1:26" x14ac:dyDescent="0.2">
      <c r="A338" s="27">
        <v>45142</v>
      </c>
      <c r="B338" s="17">
        <v>276.346</v>
      </c>
      <c r="C338" s="14">
        <v>3.5</v>
      </c>
      <c r="D338" s="17">
        <v>-197.44</v>
      </c>
      <c r="E338" s="17">
        <v>53.201999999999998</v>
      </c>
      <c r="F338" s="17">
        <v>28.7</v>
      </c>
      <c r="G338" s="17">
        <v>265</v>
      </c>
      <c r="H338" s="17">
        <v>15</v>
      </c>
      <c r="I338" s="17">
        <v>-143.495</v>
      </c>
      <c r="J338" s="17">
        <v>965.5</v>
      </c>
      <c r="K338" s="17">
        <v>95</v>
      </c>
      <c r="L338" s="17">
        <v>3.2199999999999999E-2</v>
      </c>
      <c r="M338" s="17">
        <v>62.993000000000002</v>
      </c>
      <c r="N338" s="17">
        <v>33.462829999999997</v>
      </c>
      <c r="O338" s="17">
        <v>7555</v>
      </c>
      <c r="P338" s="17">
        <v>512.79999999999995</v>
      </c>
      <c r="Q338" s="17">
        <v>-7.0209999999999999</v>
      </c>
      <c r="R338" s="17">
        <v>8114.2550000000001</v>
      </c>
      <c r="S338" s="17">
        <v>8.5</v>
      </c>
      <c r="T338" s="17">
        <v>-18.425000000000001</v>
      </c>
      <c r="U338" s="17">
        <v>-4.5499999999999999E-2</v>
      </c>
      <c r="V338" s="17">
        <v>-1.915</v>
      </c>
      <c r="W338" s="17">
        <v>9362.4894000000004</v>
      </c>
      <c r="X338" s="17">
        <v>5000</v>
      </c>
      <c r="Y338" s="17">
        <v>16.213000000000001</v>
      </c>
      <c r="Z338" s="17">
        <v>-68.394999999999996</v>
      </c>
    </row>
    <row r="339" spans="1:26" x14ac:dyDescent="0.2">
      <c r="A339" s="27">
        <v>45141</v>
      </c>
      <c r="B339" s="17">
        <v>288</v>
      </c>
      <c r="C339" s="14">
        <v>3.58</v>
      </c>
      <c r="D339" s="17">
        <v>-201.34299999999999</v>
      </c>
      <c r="E339" s="17">
        <v>55</v>
      </c>
      <c r="F339" s="17">
        <v>28.45</v>
      </c>
      <c r="G339" s="17">
        <v>273.79000000000002</v>
      </c>
      <c r="H339" s="17">
        <v>25</v>
      </c>
      <c r="I339" s="17">
        <v>-161.19999999999999</v>
      </c>
      <c r="J339" s="17">
        <v>989.29</v>
      </c>
      <c r="K339" s="17">
        <v>97.8</v>
      </c>
      <c r="L339" s="17">
        <v>2.35E-2</v>
      </c>
      <c r="M339" s="17">
        <v>63</v>
      </c>
      <c r="N339" s="17">
        <v>35.328380000000003</v>
      </c>
      <c r="O339" s="17">
        <v>5860.7</v>
      </c>
      <c r="P339" s="17">
        <v>525</v>
      </c>
      <c r="Q339" s="17">
        <v>-9.56</v>
      </c>
      <c r="R339" s="17">
        <v>7206.67</v>
      </c>
      <c r="S339" s="17">
        <v>8.75</v>
      </c>
      <c r="T339" s="17">
        <v>-18.899999999999999</v>
      </c>
      <c r="U339" s="17">
        <v>-2.1899999999999999E-2</v>
      </c>
      <c r="V339" s="17">
        <v>-2.008</v>
      </c>
      <c r="W339" s="17">
        <v>9362.4894000000004</v>
      </c>
      <c r="X339" s="17">
        <v>4000</v>
      </c>
      <c r="Y339" s="17">
        <v>16.135000000000002</v>
      </c>
      <c r="Z339" s="17">
        <v>-68.5</v>
      </c>
    </row>
    <row r="340" spans="1:26" x14ac:dyDescent="0.2">
      <c r="A340" s="27">
        <v>45140</v>
      </c>
      <c r="B340" s="17">
        <v>275.57</v>
      </c>
      <c r="C340" s="14">
        <v>3.13</v>
      </c>
      <c r="D340" s="17">
        <v>-205.233</v>
      </c>
      <c r="E340" s="17">
        <v>39.625</v>
      </c>
      <c r="F340" s="17">
        <v>29</v>
      </c>
      <c r="G340" s="17">
        <v>278.14</v>
      </c>
      <c r="H340" s="17">
        <v>25</v>
      </c>
      <c r="I340" s="17">
        <v>-121.145</v>
      </c>
      <c r="J340" s="17">
        <v>997.5</v>
      </c>
      <c r="K340" s="17">
        <v>83</v>
      </c>
      <c r="L340" s="17">
        <v>2.5000000000000001E-2</v>
      </c>
      <c r="M340" s="17">
        <v>64.010000000000005</v>
      </c>
      <c r="N340" s="17">
        <v>37.565849999999998</v>
      </c>
      <c r="O340" s="17">
        <v>7765</v>
      </c>
      <c r="P340" s="17">
        <v>532.5</v>
      </c>
      <c r="Q340" s="17">
        <v>-11.311999999999999</v>
      </c>
      <c r="R340" s="17">
        <v>5795</v>
      </c>
      <c r="S340" s="17">
        <v>8.15</v>
      </c>
      <c r="T340" s="17">
        <v>-19.603000000000002</v>
      </c>
      <c r="U340" s="17">
        <v>-4.5499999999999999E-2</v>
      </c>
      <c r="V340" s="17">
        <v>-1.998</v>
      </c>
      <c r="W340" s="17">
        <v>9362.4894000000004</v>
      </c>
      <c r="X340" s="17">
        <v>4000</v>
      </c>
      <c r="Y340" s="17">
        <v>16.66</v>
      </c>
      <c r="Z340" s="17">
        <v>-70.863</v>
      </c>
    </row>
    <row r="341" spans="1:26" x14ac:dyDescent="0.2">
      <c r="A341" s="27">
        <v>45139</v>
      </c>
      <c r="B341" s="17">
        <v>286.94099999999997</v>
      </c>
      <c r="C341" s="14">
        <v>3</v>
      </c>
      <c r="D341" s="17">
        <v>-217.96799999999999</v>
      </c>
      <c r="E341" s="17">
        <v>39</v>
      </c>
      <c r="F341" s="17">
        <v>29.562999999999999</v>
      </c>
      <c r="G341" s="17">
        <v>283.06</v>
      </c>
      <c r="H341" s="17">
        <v>20.45</v>
      </c>
      <c r="I341" s="17">
        <v>-104.952</v>
      </c>
      <c r="J341" s="17">
        <v>1004.895</v>
      </c>
      <c r="K341" s="17">
        <v>84.6</v>
      </c>
      <c r="L341" s="17">
        <v>7.0000000000000001E-3</v>
      </c>
      <c r="M341" s="17">
        <v>65</v>
      </c>
      <c r="N341" s="17">
        <v>37.599299999999999</v>
      </c>
      <c r="O341" s="17">
        <v>7761.3</v>
      </c>
      <c r="P341" s="17">
        <v>551</v>
      </c>
      <c r="Q341" s="17">
        <v>-10.862</v>
      </c>
      <c r="R341" s="17">
        <v>5369.4949999999999</v>
      </c>
      <c r="S341" s="17">
        <v>8.5</v>
      </c>
      <c r="T341" s="17">
        <v>-21.2</v>
      </c>
      <c r="U341" s="17">
        <v>-2.8000000000000001E-2</v>
      </c>
      <c r="V341" s="17">
        <v>-2.1579999999999999</v>
      </c>
      <c r="W341" s="17">
        <v>9362.4894000000004</v>
      </c>
      <c r="X341" s="17">
        <v>4000</v>
      </c>
      <c r="Y341" s="17">
        <v>17.268000000000001</v>
      </c>
      <c r="Z341" s="17">
        <v>-72.95</v>
      </c>
    </row>
    <row r="342" spans="1:26" x14ac:dyDescent="0.2">
      <c r="A342" s="27">
        <v>45138</v>
      </c>
      <c r="B342" s="17">
        <v>285.09199999999998</v>
      </c>
      <c r="C342" s="14">
        <v>3</v>
      </c>
      <c r="D342" s="17">
        <v>-224.75</v>
      </c>
      <c r="E342" s="17">
        <v>42</v>
      </c>
      <c r="F342" s="17">
        <v>30.35</v>
      </c>
      <c r="G342" s="17">
        <v>287.25</v>
      </c>
      <c r="H342" s="17">
        <v>19.100000000000001</v>
      </c>
      <c r="I342" s="17">
        <v>-36.396999999999998</v>
      </c>
      <c r="J342" s="17">
        <v>1016.385</v>
      </c>
      <c r="K342" s="17">
        <v>83</v>
      </c>
      <c r="L342" s="17">
        <v>0.01</v>
      </c>
      <c r="M342" s="17">
        <v>69.989999999999995</v>
      </c>
      <c r="N342" s="17">
        <v>39.619100000000003</v>
      </c>
      <c r="O342" s="17">
        <v>6997.3</v>
      </c>
      <c r="P342" s="17">
        <v>550.79999999999995</v>
      </c>
      <c r="Q342" s="17">
        <v>-11.1</v>
      </c>
      <c r="R342" s="17">
        <v>4799</v>
      </c>
      <c r="S342" s="17">
        <v>8.5</v>
      </c>
      <c r="T342" s="17">
        <v>-21.318000000000001</v>
      </c>
      <c r="U342" s="17">
        <v>-7.5600000000000001E-2</v>
      </c>
      <c r="V342" s="17">
        <v>-2.298</v>
      </c>
      <c r="W342" s="17">
        <v>9362.4894000000004</v>
      </c>
      <c r="X342" s="17">
        <v>4000</v>
      </c>
      <c r="Y342" s="17">
        <v>17.920000000000002</v>
      </c>
      <c r="Z342" s="17">
        <v>-74.489999999999995</v>
      </c>
    </row>
    <row r="343" spans="1:26" x14ac:dyDescent="0.2">
      <c r="A343" s="27">
        <v>45135</v>
      </c>
      <c r="B343" s="17">
        <v>287.49200000000002</v>
      </c>
      <c r="C343" s="14">
        <v>3.2</v>
      </c>
      <c r="D343" s="17">
        <v>-205</v>
      </c>
      <c r="E343" s="17">
        <v>42</v>
      </c>
      <c r="F343" s="17">
        <v>28.25</v>
      </c>
      <c r="G343" s="17">
        <v>260.5</v>
      </c>
      <c r="H343" s="17">
        <v>21</v>
      </c>
      <c r="I343" s="17">
        <v>-138.99799999999999</v>
      </c>
      <c r="J343" s="17">
        <v>931.59</v>
      </c>
      <c r="K343" s="17">
        <v>95</v>
      </c>
      <c r="L343" s="17">
        <v>1.2E-2</v>
      </c>
      <c r="M343" s="17">
        <v>64.474999999999994</v>
      </c>
      <c r="N343" s="17">
        <v>35</v>
      </c>
      <c r="O343" s="17">
        <v>10696.3</v>
      </c>
      <c r="P343" s="17">
        <v>497</v>
      </c>
      <c r="Q343" s="17">
        <v>-11.226000000000001</v>
      </c>
      <c r="R343" s="17">
        <v>4278.875</v>
      </c>
      <c r="S343" s="17">
        <v>8.4</v>
      </c>
      <c r="T343" s="17">
        <v>-19.71</v>
      </c>
      <c r="U343" s="17">
        <v>-3.6499999999999998E-2</v>
      </c>
      <c r="V343" s="17">
        <v>-2.04</v>
      </c>
      <c r="W343" s="17">
        <v>9362.4894000000004</v>
      </c>
      <c r="X343" s="17">
        <v>3490</v>
      </c>
      <c r="Y343" s="17">
        <v>16.530999999999999</v>
      </c>
      <c r="Z343" s="17">
        <v>-67.48</v>
      </c>
    </row>
    <row r="344" spans="1:26" x14ac:dyDescent="0.2">
      <c r="A344" s="27">
        <v>45134</v>
      </c>
      <c r="B344" s="17">
        <v>292.10000000000002</v>
      </c>
      <c r="C344" s="14">
        <v>3.3</v>
      </c>
      <c r="D344" s="17">
        <v>-204</v>
      </c>
      <c r="E344" s="17">
        <v>41</v>
      </c>
      <c r="F344" s="17">
        <v>28</v>
      </c>
      <c r="G344" s="17">
        <v>257.12200000000001</v>
      </c>
      <c r="H344" s="17">
        <v>11</v>
      </c>
      <c r="I344" s="17">
        <v>-153.999</v>
      </c>
      <c r="J344" s="17">
        <v>957.21</v>
      </c>
      <c r="K344" s="17">
        <v>95.2</v>
      </c>
      <c r="L344" s="17">
        <v>-1.2E-2</v>
      </c>
      <c r="M344" s="17">
        <v>64.605000000000004</v>
      </c>
      <c r="N344" s="17">
        <v>36.5</v>
      </c>
      <c r="O344" s="17">
        <v>7956.7</v>
      </c>
      <c r="P344" s="17">
        <v>505.1</v>
      </c>
      <c r="Q344" s="17">
        <v>-11.22</v>
      </c>
      <c r="R344" s="17">
        <v>4147.25</v>
      </c>
      <c r="S344" s="17">
        <v>7.5</v>
      </c>
      <c r="T344" s="17">
        <v>-19.75</v>
      </c>
      <c r="U344" s="17">
        <v>-7.9799999999999996E-2</v>
      </c>
      <c r="V344" s="17">
        <v>-1.98</v>
      </c>
      <c r="W344" s="17">
        <v>9362.4894000000004</v>
      </c>
      <c r="X344" s="17">
        <v>3530</v>
      </c>
      <c r="Y344" s="17">
        <v>16.527999999999999</v>
      </c>
      <c r="Z344" s="17">
        <v>-66.715000000000003</v>
      </c>
    </row>
    <row r="345" spans="1:26" x14ac:dyDescent="0.2">
      <c r="A345" s="27">
        <v>45133</v>
      </c>
      <c r="B345" s="17">
        <v>245</v>
      </c>
      <c r="C345" s="14">
        <v>3.15</v>
      </c>
      <c r="D345" s="17">
        <v>-208</v>
      </c>
      <c r="E345" s="17">
        <v>37</v>
      </c>
      <c r="F345" s="17">
        <v>28.3</v>
      </c>
      <c r="G345" s="17">
        <v>262.14</v>
      </c>
      <c r="H345" s="17">
        <v>12.5</v>
      </c>
      <c r="I345" s="17">
        <v>-113.59699999999999</v>
      </c>
      <c r="J345" s="17">
        <v>982.5</v>
      </c>
      <c r="K345" s="17">
        <v>97.5</v>
      </c>
      <c r="L345" s="17">
        <v>-2.5000000000000001E-2</v>
      </c>
      <c r="M345" s="17">
        <v>64.525000000000006</v>
      </c>
      <c r="N345" s="17">
        <v>36.195180000000001</v>
      </c>
      <c r="O345" s="17">
        <v>6647.1</v>
      </c>
      <c r="P345" s="17">
        <v>513</v>
      </c>
      <c r="Q345" s="17">
        <v>-12.8</v>
      </c>
      <c r="R345" s="17">
        <v>4553.53</v>
      </c>
      <c r="S345" s="17">
        <v>7.75</v>
      </c>
      <c r="T345" s="17">
        <v>-19.71</v>
      </c>
      <c r="U345" s="17">
        <v>-0.12</v>
      </c>
      <c r="V345" s="17">
        <v>-1.9330000000000001</v>
      </c>
      <c r="W345" s="17">
        <v>9362.4894000000004</v>
      </c>
      <c r="X345" s="17">
        <v>3186.5</v>
      </c>
      <c r="Y345" s="17">
        <v>16.786000000000001</v>
      </c>
      <c r="Z345" s="17">
        <v>-67.132000000000005</v>
      </c>
    </row>
    <row r="346" spans="1:26" x14ac:dyDescent="0.2">
      <c r="A346" s="27">
        <v>45132</v>
      </c>
      <c r="B346" s="17">
        <v>261.60000000000002</v>
      </c>
      <c r="C346" s="14">
        <v>3.33</v>
      </c>
      <c r="D346" s="17">
        <v>-195</v>
      </c>
      <c r="E346" s="17">
        <v>38</v>
      </c>
      <c r="F346" s="17">
        <v>29.25</v>
      </c>
      <c r="G346" s="17">
        <v>270</v>
      </c>
      <c r="H346" s="17">
        <v>9</v>
      </c>
      <c r="I346" s="17">
        <v>-151</v>
      </c>
      <c r="J346" s="17">
        <v>1020</v>
      </c>
      <c r="K346" s="17">
        <v>90</v>
      </c>
      <c r="L346" s="17">
        <v>-2.1000000000000001E-2</v>
      </c>
      <c r="M346" s="17">
        <v>64.900000000000006</v>
      </c>
      <c r="N346" s="17">
        <v>36.871049999999997</v>
      </c>
      <c r="O346" s="17">
        <v>7237.2</v>
      </c>
      <c r="P346" s="17">
        <v>525.5</v>
      </c>
      <c r="Q346" s="17">
        <v>-11.744999999999999</v>
      </c>
      <c r="R346" s="17">
        <v>4653.415</v>
      </c>
      <c r="S346" s="17">
        <v>7.95</v>
      </c>
      <c r="T346" s="17">
        <v>-18.055</v>
      </c>
      <c r="U346" s="17">
        <v>-9.2499999999999999E-2</v>
      </c>
      <c r="V346" s="17">
        <v>-2.0630000000000002</v>
      </c>
      <c r="W346" s="17">
        <v>9362.4894000000004</v>
      </c>
      <c r="X346" s="17">
        <v>3794.5</v>
      </c>
      <c r="Y346" s="17">
        <v>17.334</v>
      </c>
      <c r="Z346" s="17">
        <v>-69.614999999999995</v>
      </c>
    </row>
    <row r="347" spans="1:26" x14ac:dyDescent="0.2">
      <c r="A347" s="27">
        <v>45131</v>
      </c>
      <c r="B347" s="17">
        <v>271.39999999999998</v>
      </c>
      <c r="C347" s="14">
        <v>3.55</v>
      </c>
      <c r="D347" s="17">
        <v>-201.14500000000001</v>
      </c>
      <c r="E347" s="17">
        <v>40</v>
      </c>
      <c r="F347" s="17">
        <v>29.524999999999999</v>
      </c>
      <c r="G347" s="17">
        <v>276</v>
      </c>
      <c r="H347" s="17">
        <v>10.050000000000001</v>
      </c>
      <c r="I347" s="17">
        <v>-99.998000000000005</v>
      </c>
      <c r="J347" s="17">
        <v>1035.7449999999999</v>
      </c>
      <c r="K347" s="17">
        <v>90</v>
      </c>
      <c r="L347" s="17">
        <v>-2E-3</v>
      </c>
      <c r="M347" s="17">
        <v>66.025000000000006</v>
      </c>
      <c r="N347" s="17">
        <v>37.8688</v>
      </c>
      <c r="O347" s="17">
        <v>7071.4</v>
      </c>
      <c r="P347" s="17">
        <v>542.5</v>
      </c>
      <c r="Q347" s="17">
        <v>-11.5</v>
      </c>
      <c r="R347" s="17">
        <v>5207.12</v>
      </c>
      <c r="S347" s="17">
        <v>7.95</v>
      </c>
      <c r="T347" s="17">
        <v>-17.777999999999999</v>
      </c>
      <c r="U347" s="17">
        <v>-3.7900000000000003E-2</v>
      </c>
      <c r="V347" s="17">
        <v>-2.1480000000000001</v>
      </c>
      <c r="W347" s="17">
        <v>9362.4894000000004</v>
      </c>
      <c r="X347" s="17">
        <v>4500</v>
      </c>
      <c r="Y347" s="17">
        <v>17.920000000000002</v>
      </c>
      <c r="Z347" s="17">
        <v>-72.027000000000001</v>
      </c>
    </row>
    <row r="348" spans="1:26" x14ac:dyDescent="0.2">
      <c r="A348" s="27">
        <v>45128</v>
      </c>
      <c r="B348" s="17">
        <v>285.89999999999998</v>
      </c>
      <c r="C348" s="14">
        <v>3.5</v>
      </c>
      <c r="D348" s="17">
        <v>-191</v>
      </c>
      <c r="E348" s="17">
        <v>44.694000000000003</v>
      </c>
      <c r="F348" s="17">
        <v>27.88</v>
      </c>
      <c r="G348" s="17">
        <v>262.01</v>
      </c>
      <c r="H348" s="17">
        <v>9.9</v>
      </c>
      <c r="I348" s="17">
        <v>-146.499</v>
      </c>
      <c r="J348" s="17">
        <v>988.96500000000003</v>
      </c>
      <c r="K348" s="17">
        <v>92.5</v>
      </c>
      <c r="L348" s="17">
        <v>4.4999999999999997E-3</v>
      </c>
      <c r="M348" s="17">
        <v>64.400000000000006</v>
      </c>
      <c r="N348" s="17">
        <v>35.371879999999997</v>
      </c>
      <c r="O348" s="17">
        <v>6540</v>
      </c>
      <c r="P348" s="17">
        <v>518.5</v>
      </c>
      <c r="Q348" s="17">
        <v>-13.163</v>
      </c>
      <c r="R348" s="17">
        <v>6170.085</v>
      </c>
      <c r="S348" s="17">
        <v>7.5</v>
      </c>
      <c r="T348" s="17">
        <v>-16.25</v>
      </c>
      <c r="U348" s="17">
        <v>-6.3500000000000001E-2</v>
      </c>
      <c r="V348" s="17">
        <v>-1.968</v>
      </c>
      <c r="W348" s="17">
        <v>9362.4894000000004</v>
      </c>
      <c r="X348" s="17">
        <v>4500</v>
      </c>
      <c r="Y348" s="17">
        <v>16.95</v>
      </c>
      <c r="Z348" s="17">
        <v>-67.596999999999994</v>
      </c>
    </row>
    <row r="349" spans="1:26" x14ac:dyDescent="0.2">
      <c r="A349" s="27">
        <v>45127</v>
      </c>
      <c r="B349" s="17">
        <v>286.65800000000002</v>
      </c>
      <c r="C349" s="14">
        <v>3.51</v>
      </c>
      <c r="D349" s="17">
        <v>-191.935</v>
      </c>
      <c r="E349" s="17">
        <v>44</v>
      </c>
      <c r="F349" s="17">
        <v>27.88</v>
      </c>
      <c r="G349" s="17">
        <v>262.75</v>
      </c>
      <c r="H349" s="17">
        <v>9.3000000000000007</v>
      </c>
      <c r="I349" s="17">
        <v>-121.899</v>
      </c>
      <c r="J349" s="17">
        <v>991.25</v>
      </c>
      <c r="K349" s="17">
        <v>92.5</v>
      </c>
      <c r="L349" s="17">
        <v>-2E-3</v>
      </c>
      <c r="M349" s="17">
        <v>65</v>
      </c>
      <c r="N349" s="17">
        <v>35.94115</v>
      </c>
      <c r="O349" s="17">
        <v>5073.3</v>
      </c>
      <c r="P349" s="17">
        <v>488.5</v>
      </c>
      <c r="Q349" s="17">
        <v>-13.451000000000001</v>
      </c>
      <c r="R349" s="17">
        <v>6630.35</v>
      </c>
      <c r="S349" s="17">
        <v>7.5</v>
      </c>
      <c r="T349" s="17">
        <v>-15.58</v>
      </c>
      <c r="U349" s="17">
        <v>-9.0999999999999998E-2</v>
      </c>
      <c r="V349" s="17">
        <v>-1.95</v>
      </c>
      <c r="W349" s="17">
        <v>9362.4894000000004</v>
      </c>
      <c r="X349" s="17">
        <v>4500</v>
      </c>
      <c r="Y349" s="17">
        <v>16.940000000000001</v>
      </c>
      <c r="Z349" s="17">
        <v>-66.7</v>
      </c>
    </row>
    <row r="350" spans="1:26" x14ac:dyDescent="0.2">
      <c r="A350" s="27">
        <v>45126</v>
      </c>
      <c r="B350" s="17">
        <v>251.67400000000001</v>
      </c>
      <c r="C350" s="14">
        <v>3.13</v>
      </c>
      <c r="D350" s="17">
        <v>-189.291</v>
      </c>
      <c r="E350" s="17">
        <v>44</v>
      </c>
      <c r="F350" s="17">
        <v>27.88</v>
      </c>
      <c r="G350" s="17">
        <v>260</v>
      </c>
      <c r="H350" s="17">
        <v>12</v>
      </c>
      <c r="I350" s="17">
        <v>-123.124</v>
      </c>
      <c r="J350" s="17">
        <v>992.43499999999995</v>
      </c>
      <c r="K350" s="17">
        <v>84</v>
      </c>
      <c r="L350" s="17">
        <v>1E-3</v>
      </c>
      <c r="M350" s="17">
        <v>65.495000000000005</v>
      </c>
      <c r="N350" s="17">
        <v>35.96058</v>
      </c>
      <c r="O350" s="17">
        <v>6211.9</v>
      </c>
      <c r="P350" s="17">
        <v>504</v>
      </c>
      <c r="Q350" s="17">
        <v>-15.789</v>
      </c>
      <c r="R350" s="17">
        <v>6244.3850000000002</v>
      </c>
      <c r="S350" s="17">
        <v>7.5</v>
      </c>
      <c r="T350" s="17">
        <v>-15.92</v>
      </c>
      <c r="U350" s="17">
        <v>-7.1499999999999994E-2</v>
      </c>
      <c r="V350" s="17">
        <v>-1.9079999999999999</v>
      </c>
      <c r="W350" s="17">
        <v>9362.4894000000004</v>
      </c>
      <c r="X350" s="17">
        <v>4604.5</v>
      </c>
      <c r="Y350" s="17">
        <v>16.98</v>
      </c>
      <c r="Z350" s="17">
        <v>-66</v>
      </c>
    </row>
    <row r="351" spans="1:26" x14ac:dyDescent="0.2">
      <c r="A351" s="27">
        <v>45125</v>
      </c>
      <c r="B351" s="17">
        <v>269.5</v>
      </c>
      <c r="C351" s="14">
        <v>3.4</v>
      </c>
      <c r="D351" s="17">
        <v>-196.56800000000001</v>
      </c>
      <c r="E351" s="17">
        <v>38.5</v>
      </c>
      <c r="F351" s="17">
        <v>28.85</v>
      </c>
      <c r="G351" s="17">
        <v>267.84500000000003</v>
      </c>
      <c r="H351" s="17">
        <v>9</v>
      </c>
      <c r="I351" s="17">
        <v>-122.5</v>
      </c>
      <c r="J351" s="17">
        <v>1025.4100000000001</v>
      </c>
      <c r="K351" s="17">
        <v>82.2</v>
      </c>
      <c r="L351" s="17">
        <v>-0.01</v>
      </c>
      <c r="M351" s="17">
        <v>65.97</v>
      </c>
      <c r="N351" s="17">
        <v>37.073</v>
      </c>
      <c r="O351" s="17">
        <v>8429</v>
      </c>
      <c r="P351" s="17">
        <v>529.5</v>
      </c>
      <c r="Q351" s="17">
        <v>-15.455</v>
      </c>
      <c r="R351" s="17">
        <v>6234.75</v>
      </c>
      <c r="S351" s="17">
        <v>8.5</v>
      </c>
      <c r="T351" s="17">
        <v>-16.364999999999998</v>
      </c>
      <c r="U351" s="17">
        <v>-8.6999999999999994E-2</v>
      </c>
      <c r="V351" s="17">
        <v>-2.1549999999999998</v>
      </c>
      <c r="W351" s="17">
        <v>9362.4894000000004</v>
      </c>
      <c r="X351" s="17">
        <v>5000</v>
      </c>
      <c r="Y351" s="17">
        <v>17.734999999999999</v>
      </c>
      <c r="Z351" s="17">
        <v>-67.86</v>
      </c>
    </row>
    <row r="352" spans="1:26" x14ac:dyDescent="0.2">
      <c r="A352" s="27">
        <v>45124</v>
      </c>
      <c r="B352" s="17">
        <v>289.98099999999999</v>
      </c>
      <c r="C352" s="14">
        <v>3.53</v>
      </c>
      <c r="D352" s="17">
        <v>-207.755</v>
      </c>
      <c r="E352" s="17">
        <v>40</v>
      </c>
      <c r="F352" s="17">
        <v>30.05</v>
      </c>
      <c r="G352" s="17">
        <v>280.5</v>
      </c>
      <c r="H352" s="17">
        <v>10.5</v>
      </c>
      <c r="I352" s="17">
        <v>-101.996</v>
      </c>
      <c r="J352" s="17">
        <v>1048.75</v>
      </c>
      <c r="K352" s="17">
        <v>80</v>
      </c>
      <c r="L352" s="17">
        <v>-1.6500000000000001E-2</v>
      </c>
      <c r="M352" s="17">
        <v>66.5</v>
      </c>
      <c r="N352" s="17">
        <v>39.41995</v>
      </c>
      <c r="O352" s="17">
        <v>5628</v>
      </c>
      <c r="P352" s="17">
        <v>559.5</v>
      </c>
      <c r="Q352" s="17">
        <v>-10.07</v>
      </c>
      <c r="R352" s="17">
        <v>4933</v>
      </c>
      <c r="S352" s="17">
        <v>8.9499999999999993</v>
      </c>
      <c r="T352" s="17">
        <v>-16.62</v>
      </c>
      <c r="U352" s="17">
        <v>-6.9500000000000006E-2</v>
      </c>
      <c r="V352" s="17">
        <v>-2.145</v>
      </c>
      <c r="W352" s="17">
        <v>9362.4894000000004</v>
      </c>
      <c r="X352" s="17">
        <v>4680</v>
      </c>
      <c r="Y352" s="17">
        <v>18.327000000000002</v>
      </c>
      <c r="Z352" s="17">
        <v>-70.001000000000005</v>
      </c>
    </row>
    <row r="353" spans="1:26" x14ac:dyDescent="0.2">
      <c r="A353" s="27">
        <v>45121</v>
      </c>
      <c r="B353" s="17">
        <v>302.19600000000003</v>
      </c>
      <c r="C353" s="14">
        <v>3.7</v>
      </c>
      <c r="D353" s="17">
        <v>-197.85499999999999</v>
      </c>
      <c r="E353" s="17">
        <v>39</v>
      </c>
      <c r="F353" s="17">
        <v>28.65</v>
      </c>
      <c r="G353" s="17">
        <v>271.33999999999997</v>
      </c>
      <c r="H353" s="17">
        <v>9.8000000000000007</v>
      </c>
      <c r="I353" s="17">
        <v>-137.696</v>
      </c>
      <c r="J353" s="17">
        <v>978.16</v>
      </c>
      <c r="K353" s="17">
        <v>90</v>
      </c>
      <c r="L353" s="17">
        <v>5.0000000000000001E-3</v>
      </c>
      <c r="M353" s="17">
        <v>62.765000000000001</v>
      </c>
      <c r="N353" s="17">
        <v>36.961170000000003</v>
      </c>
      <c r="O353" s="17">
        <v>4853.5</v>
      </c>
      <c r="P353" s="17">
        <v>539.5</v>
      </c>
      <c r="Q353" s="17">
        <v>-9.85</v>
      </c>
      <c r="R353" s="17">
        <v>4452.5</v>
      </c>
      <c r="S353" s="17">
        <v>9.1999999999999993</v>
      </c>
      <c r="T353" s="17">
        <v>-15.243</v>
      </c>
      <c r="U353" s="17">
        <v>-0.10249999999999999</v>
      </c>
      <c r="V353" s="17">
        <v>-2</v>
      </c>
      <c r="W353" s="17">
        <v>9362.4894000000004</v>
      </c>
      <c r="X353" s="17">
        <v>4720.5</v>
      </c>
      <c r="Y353" s="17">
        <v>17.195</v>
      </c>
      <c r="Z353" s="17">
        <v>-69.95</v>
      </c>
    </row>
    <row r="354" spans="1:26" x14ac:dyDescent="0.2">
      <c r="A354" s="27">
        <v>45120</v>
      </c>
      <c r="B354" s="17">
        <v>303.47000000000003</v>
      </c>
      <c r="C354" s="14">
        <v>4.05</v>
      </c>
      <c r="D354" s="17">
        <v>-198</v>
      </c>
      <c r="E354" s="17">
        <v>37.25</v>
      </c>
      <c r="F354" s="17">
        <v>29.25</v>
      </c>
      <c r="G354" s="17">
        <v>273.63299999999998</v>
      </c>
      <c r="H354" s="17">
        <v>11</v>
      </c>
      <c r="I354" s="17">
        <v>-43.249000000000002</v>
      </c>
      <c r="J354" s="17">
        <v>987</v>
      </c>
      <c r="K354" s="17">
        <v>90</v>
      </c>
      <c r="L354" s="17">
        <v>-2.9499999999999998E-2</v>
      </c>
      <c r="M354" s="17">
        <v>64.95</v>
      </c>
      <c r="N354" s="17">
        <v>37.025069999999999</v>
      </c>
      <c r="O354" s="17">
        <v>4436.5</v>
      </c>
      <c r="P354" s="17">
        <v>544.6</v>
      </c>
      <c r="Q354" s="17">
        <v>-11.353999999999999</v>
      </c>
      <c r="R354" s="17">
        <v>4431.05</v>
      </c>
      <c r="S354" s="17">
        <v>8.5</v>
      </c>
      <c r="T354" s="17">
        <v>-15.734999999999999</v>
      </c>
      <c r="U354" s="17">
        <v>-0.11749999999999999</v>
      </c>
      <c r="V354" s="17">
        <v>-1.9450000000000001</v>
      </c>
      <c r="W354" s="17">
        <v>9362.4894000000004</v>
      </c>
      <c r="X354" s="17">
        <v>4720.5</v>
      </c>
      <c r="Y354" s="17">
        <v>17.04</v>
      </c>
      <c r="Z354" s="17">
        <v>-65.174999999999997</v>
      </c>
    </row>
    <row r="355" spans="1:26" x14ac:dyDescent="0.2">
      <c r="A355" s="27">
        <v>45119</v>
      </c>
      <c r="B355" s="17">
        <v>258.61799999999999</v>
      </c>
      <c r="C355" s="14">
        <v>3.58</v>
      </c>
      <c r="D355" s="17">
        <v>-200.57</v>
      </c>
      <c r="E355" s="17">
        <v>33.5</v>
      </c>
      <c r="F355" s="17">
        <v>29.5</v>
      </c>
      <c r="G355" s="17">
        <v>280.5</v>
      </c>
      <c r="H355" s="17">
        <v>10.4</v>
      </c>
      <c r="I355" s="17">
        <v>-92.75</v>
      </c>
      <c r="J355" s="17">
        <v>988.75</v>
      </c>
      <c r="K355" s="17">
        <v>84.8</v>
      </c>
      <c r="L355" s="17">
        <v>5.0000000000000001E-3</v>
      </c>
      <c r="M355" s="17">
        <v>67.3</v>
      </c>
      <c r="N355" s="17">
        <v>37.968049999999998</v>
      </c>
      <c r="O355" s="17">
        <v>5004.6000000000004</v>
      </c>
      <c r="P355" s="17">
        <v>555.5</v>
      </c>
      <c r="Q355" s="17">
        <v>-12.313000000000001</v>
      </c>
      <c r="R355" s="17">
        <v>4907.95</v>
      </c>
      <c r="S355" s="17">
        <v>8.75</v>
      </c>
      <c r="T355" s="17">
        <v>-15.755000000000001</v>
      </c>
      <c r="U355" s="17">
        <v>-7.2499999999999995E-2</v>
      </c>
      <c r="V355" s="17">
        <v>-1.7649999999999999</v>
      </c>
      <c r="W355" s="17">
        <v>9362.4894000000004</v>
      </c>
      <c r="X355" s="17">
        <v>5030</v>
      </c>
      <c r="Y355" s="17">
        <v>16.972000000000001</v>
      </c>
      <c r="Z355" s="17">
        <v>-65.03</v>
      </c>
    </row>
    <row r="356" spans="1:26" x14ac:dyDescent="0.2">
      <c r="A356" s="27">
        <v>45118</v>
      </c>
      <c r="B356" s="17">
        <v>274.37799999999999</v>
      </c>
      <c r="C356" s="14">
        <v>3.1120000000000001</v>
      </c>
      <c r="D356" s="17">
        <v>-199.018</v>
      </c>
      <c r="E356" s="17">
        <v>35</v>
      </c>
      <c r="F356" s="17">
        <v>31</v>
      </c>
      <c r="G356" s="17">
        <v>293.99700000000001</v>
      </c>
      <c r="H356" s="17">
        <v>23.4</v>
      </c>
      <c r="I356" s="17">
        <v>-81.495999999999995</v>
      </c>
      <c r="J356" s="17">
        <v>1035.405</v>
      </c>
      <c r="K356" s="17">
        <v>91.5</v>
      </c>
      <c r="L356" s="17">
        <v>4.8000000000000001E-2</v>
      </c>
      <c r="M356" s="17">
        <v>71.954999999999998</v>
      </c>
      <c r="N356" s="17">
        <v>39.776670000000003</v>
      </c>
      <c r="O356" s="17">
        <v>5814</v>
      </c>
      <c r="P356" s="17">
        <v>589.9</v>
      </c>
      <c r="Q356" s="17">
        <v>-12.301</v>
      </c>
      <c r="R356" s="17">
        <v>3829.625</v>
      </c>
      <c r="S356" s="17">
        <v>8.9499999999999993</v>
      </c>
      <c r="T356" s="17">
        <v>-15.875</v>
      </c>
      <c r="U356" s="17">
        <v>-4.4499999999999998E-2</v>
      </c>
      <c r="V356" s="17">
        <v>-1.8779999999999999</v>
      </c>
      <c r="W356" s="17">
        <v>9362.4894000000004</v>
      </c>
      <c r="X356" s="17">
        <v>4500</v>
      </c>
      <c r="Y356" s="17">
        <v>17.314</v>
      </c>
      <c r="Z356" s="17">
        <v>-68.075000000000003</v>
      </c>
    </row>
    <row r="357" spans="1:26" x14ac:dyDescent="0.2">
      <c r="A357" s="27">
        <v>45117</v>
      </c>
      <c r="B357" s="17">
        <v>290.33100000000002</v>
      </c>
      <c r="C357" s="14">
        <v>3.1</v>
      </c>
      <c r="D357" s="17">
        <v>-204.61500000000001</v>
      </c>
      <c r="E357" s="17">
        <v>37</v>
      </c>
      <c r="F357" s="17">
        <v>32</v>
      </c>
      <c r="G357" s="17">
        <v>313.10700000000003</v>
      </c>
      <c r="H357" s="17">
        <v>40.5</v>
      </c>
      <c r="I357" s="17">
        <v>-82.245000000000005</v>
      </c>
      <c r="J357" s="17">
        <v>1060</v>
      </c>
      <c r="K357" s="17">
        <v>94</v>
      </c>
      <c r="L357" s="17">
        <v>7.7499999999999999E-2</v>
      </c>
      <c r="M357" s="17">
        <v>71.754999999999995</v>
      </c>
      <c r="N357" s="17">
        <v>39.947879999999998</v>
      </c>
      <c r="O357" s="17">
        <v>5232.1000000000004</v>
      </c>
      <c r="P357" s="17">
        <v>608.5</v>
      </c>
      <c r="Q357" s="17">
        <v>-9.7249999999999996</v>
      </c>
      <c r="R357" s="17">
        <v>3497.9879999999998</v>
      </c>
      <c r="S357" s="17">
        <v>8.6999999999999993</v>
      </c>
      <c r="T357" s="17">
        <v>-16.145</v>
      </c>
      <c r="U357" s="17">
        <v>-6.8999999999999999E-3</v>
      </c>
      <c r="V357" s="17">
        <v>-1.7130000000000001</v>
      </c>
      <c r="W357" s="17">
        <v>9362.4894000000004</v>
      </c>
      <c r="X357" s="17">
        <v>4335</v>
      </c>
      <c r="Y357" s="17">
        <v>17.87</v>
      </c>
      <c r="Z357" s="17">
        <v>-70.760000000000005</v>
      </c>
    </row>
    <row r="358" spans="1:26" x14ac:dyDescent="0.2">
      <c r="A358" s="27">
        <v>45114</v>
      </c>
      <c r="B358" s="17">
        <v>309.8</v>
      </c>
      <c r="C358" s="14">
        <v>3.3</v>
      </c>
      <c r="D358" s="17">
        <v>-191.25</v>
      </c>
      <c r="E358" s="17">
        <v>41</v>
      </c>
      <c r="F358" s="17">
        <v>30.5</v>
      </c>
      <c r="G358" s="17">
        <v>292.62299999999999</v>
      </c>
      <c r="H358" s="17">
        <v>24.5</v>
      </c>
      <c r="I358" s="17">
        <v>-57.573</v>
      </c>
      <c r="J358" s="17">
        <v>997.5</v>
      </c>
      <c r="K358" s="17">
        <v>103.5</v>
      </c>
      <c r="L358" s="17">
        <v>4.65E-2</v>
      </c>
      <c r="M358" s="17">
        <v>66.099999999999994</v>
      </c>
      <c r="N358" s="17">
        <v>39.896030000000003</v>
      </c>
      <c r="O358" s="17">
        <v>4094.2</v>
      </c>
      <c r="P358" s="17">
        <v>573.6</v>
      </c>
      <c r="Q358" s="17">
        <v>-8.8870000000000005</v>
      </c>
      <c r="R358" s="17">
        <v>4240.8</v>
      </c>
      <c r="S358" s="17">
        <v>8.5500000000000007</v>
      </c>
      <c r="T358" s="17">
        <v>-15.295</v>
      </c>
      <c r="U358" s="17">
        <v>7.4999999999999997E-3</v>
      </c>
      <c r="V358" s="17">
        <v>-1.665</v>
      </c>
      <c r="W358" s="17">
        <v>9362.4894000000004</v>
      </c>
      <c r="X358" s="17">
        <v>4406.5</v>
      </c>
      <c r="Y358" s="17">
        <v>16.756</v>
      </c>
      <c r="Z358" s="17">
        <v>-73.22</v>
      </c>
    </row>
    <row r="359" spans="1:26" x14ac:dyDescent="0.2">
      <c r="A359" s="27">
        <v>45113</v>
      </c>
      <c r="B359" s="17">
        <v>313.40600000000001</v>
      </c>
      <c r="C359" s="14">
        <v>3.63</v>
      </c>
      <c r="D359" s="17">
        <v>-191.505</v>
      </c>
      <c r="E359" s="17">
        <v>41</v>
      </c>
      <c r="F359" s="17">
        <v>31</v>
      </c>
      <c r="G359" s="17">
        <v>295</v>
      </c>
      <c r="H359" s="17">
        <v>11.925000000000001</v>
      </c>
      <c r="I359" s="17">
        <v>-72.245999999999995</v>
      </c>
      <c r="J359" s="17">
        <v>1008.75</v>
      </c>
      <c r="K359" s="17">
        <v>100.3</v>
      </c>
      <c r="L359" s="17">
        <v>4.0500000000000001E-2</v>
      </c>
      <c r="M359" s="17">
        <v>63.115000000000002</v>
      </c>
      <c r="N359" s="17">
        <v>40.949399999999997</v>
      </c>
      <c r="O359" s="17">
        <v>4448</v>
      </c>
      <c r="P359" s="17">
        <v>590.79999999999995</v>
      </c>
      <c r="Q359" s="17">
        <v>-10.734999999999999</v>
      </c>
      <c r="R359" s="17">
        <v>3844.2249999999999</v>
      </c>
      <c r="S359" s="17">
        <v>7.9</v>
      </c>
      <c r="T359" s="17">
        <v>-15.23</v>
      </c>
      <c r="U359" s="17">
        <v>2.2499999999999999E-2</v>
      </c>
      <c r="V359" s="17">
        <v>-1.718</v>
      </c>
      <c r="W359" s="17">
        <v>9362.4894000000004</v>
      </c>
      <c r="X359" s="17">
        <v>5030</v>
      </c>
      <c r="Y359" s="17">
        <v>16.635000000000002</v>
      </c>
      <c r="Z359" s="17">
        <v>-67.23</v>
      </c>
    </row>
    <row r="360" spans="1:26" x14ac:dyDescent="0.2">
      <c r="A360" s="27">
        <v>45112</v>
      </c>
      <c r="B360" s="17">
        <v>275.13799999999998</v>
      </c>
      <c r="C360" s="14">
        <v>2.9</v>
      </c>
      <c r="D360" s="17">
        <v>-187.48</v>
      </c>
      <c r="E360" s="17">
        <v>36.5</v>
      </c>
      <c r="F360" s="17">
        <v>31</v>
      </c>
      <c r="G360" s="17">
        <v>289.00299999999999</v>
      </c>
      <c r="H360" s="17">
        <v>12.35</v>
      </c>
      <c r="I360" s="17">
        <v>-89.444999999999993</v>
      </c>
      <c r="J360" s="17">
        <v>1007.23</v>
      </c>
      <c r="K360" s="17">
        <v>102</v>
      </c>
      <c r="L360" s="17">
        <v>0.04</v>
      </c>
      <c r="M360" s="17">
        <v>64.099999999999994</v>
      </c>
      <c r="N360" s="17">
        <v>41.155850000000001</v>
      </c>
      <c r="O360" s="17">
        <v>4458</v>
      </c>
      <c r="P360" s="17">
        <v>584.70000000000005</v>
      </c>
      <c r="Q360" s="17">
        <v>-12.391999999999999</v>
      </c>
      <c r="R360" s="17">
        <v>6774.7849999999999</v>
      </c>
      <c r="S360" s="17">
        <v>8.6</v>
      </c>
      <c r="T360" s="17">
        <v>-14.75</v>
      </c>
      <c r="U360" s="17">
        <v>5.0000000000000001E-4</v>
      </c>
      <c r="V360" s="17">
        <v>-1.6779999999999999</v>
      </c>
      <c r="W360" s="17">
        <v>9362.4894000000004</v>
      </c>
      <c r="X360" s="17">
        <v>5274.5</v>
      </c>
      <c r="Y360" s="17">
        <v>16.510000000000002</v>
      </c>
      <c r="Z360" s="17">
        <v>-66.927000000000007</v>
      </c>
    </row>
    <row r="361" spans="1:26" x14ac:dyDescent="0.2">
      <c r="A361" s="27">
        <v>45111</v>
      </c>
      <c r="B361" s="17">
        <v>288.185</v>
      </c>
      <c r="C361" s="14">
        <v>3.25</v>
      </c>
      <c r="D361" s="17">
        <v>-187.37</v>
      </c>
      <c r="E361" s="17">
        <v>45</v>
      </c>
      <c r="F361" s="17">
        <v>31</v>
      </c>
      <c r="G361" s="17">
        <v>298.5</v>
      </c>
      <c r="H361" s="17">
        <v>8</v>
      </c>
      <c r="I361" s="17">
        <v>-54.997999999999998</v>
      </c>
      <c r="J361" s="17">
        <v>1044.095</v>
      </c>
      <c r="K361" s="17">
        <v>100</v>
      </c>
      <c r="L361" s="17">
        <v>3.5000000000000003E-2</v>
      </c>
      <c r="M361" s="17">
        <v>66</v>
      </c>
      <c r="N361" s="17">
        <v>44.52505</v>
      </c>
      <c r="O361" s="17">
        <v>4541.6000000000004</v>
      </c>
      <c r="P361" s="17">
        <v>601</v>
      </c>
      <c r="Q361" s="17">
        <v>-11.887</v>
      </c>
      <c r="R361" s="17">
        <v>7433.1149999999998</v>
      </c>
      <c r="S361" s="17">
        <v>8.75</v>
      </c>
      <c r="T361" s="17">
        <v>-15.255000000000001</v>
      </c>
      <c r="U361" s="17">
        <v>-2.12E-2</v>
      </c>
      <c r="V361" s="17">
        <v>-1.7230000000000001</v>
      </c>
      <c r="W361" s="17">
        <v>9362.4894000000004</v>
      </c>
      <c r="X361" s="17">
        <v>5500</v>
      </c>
      <c r="Y361" s="17">
        <v>16.922999999999998</v>
      </c>
      <c r="Z361" s="17">
        <v>-69.405000000000001</v>
      </c>
    </row>
    <row r="362" spans="1:26" x14ac:dyDescent="0.2">
      <c r="A362" s="27">
        <v>45110</v>
      </c>
      <c r="B362" s="17">
        <v>288.18</v>
      </c>
      <c r="C362" s="14">
        <v>3.2</v>
      </c>
      <c r="D362" s="17">
        <v>-181.35</v>
      </c>
      <c r="E362" s="17">
        <v>45</v>
      </c>
      <c r="F362" s="17">
        <v>31.75</v>
      </c>
      <c r="G362" s="17">
        <v>305.5</v>
      </c>
      <c r="H362" s="17">
        <v>12.65</v>
      </c>
      <c r="I362" s="17">
        <v>-36.997999999999998</v>
      </c>
      <c r="J362" s="17">
        <v>1044.3699999999999</v>
      </c>
      <c r="K362" s="17">
        <v>99.7</v>
      </c>
      <c r="L362" s="17">
        <v>0.04</v>
      </c>
      <c r="M362" s="17">
        <v>67.7</v>
      </c>
      <c r="N362" s="17">
        <v>45.929699999999997</v>
      </c>
      <c r="O362" s="17">
        <v>4750</v>
      </c>
      <c r="P362" s="17">
        <v>621</v>
      </c>
      <c r="Q362" s="17">
        <v>-10.879</v>
      </c>
      <c r="R362" s="17">
        <v>6258.55</v>
      </c>
      <c r="S362" s="17">
        <v>9.15</v>
      </c>
      <c r="T362" s="17">
        <v>-15.35</v>
      </c>
      <c r="U362" s="17">
        <v>-2.5000000000000001E-3</v>
      </c>
      <c r="V362" s="17">
        <v>-1.835</v>
      </c>
      <c r="W362" s="17">
        <v>9362.4894000000004</v>
      </c>
      <c r="X362" s="17">
        <v>7696.3</v>
      </c>
      <c r="Y362" s="17">
        <v>17.524999999999999</v>
      </c>
      <c r="Z362" s="17">
        <v>-71.83</v>
      </c>
    </row>
    <row r="363" spans="1:26" x14ac:dyDescent="0.2">
      <c r="A363" s="27">
        <v>45107</v>
      </c>
      <c r="B363" s="17">
        <v>279.565</v>
      </c>
      <c r="C363" s="14">
        <v>3.7</v>
      </c>
      <c r="D363" s="17">
        <v>-183.23</v>
      </c>
      <c r="E363" s="17">
        <v>45</v>
      </c>
      <c r="F363" s="17">
        <v>31.5</v>
      </c>
      <c r="G363" s="17">
        <v>304.45</v>
      </c>
      <c r="H363" s="17">
        <v>12.6</v>
      </c>
      <c r="I363" s="17">
        <v>-67.600999999999999</v>
      </c>
      <c r="J363" s="17">
        <v>1080</v>
      </c>
      <c r="K363" s="17">
        <v>109</v>
      </c>
      <c r="L363" s="17">
        <v>2.9499999999999998E-2</v>
      </c>
      <c r="M363" s="17">
        <v>69.5</v>
      </c>
      <c r="N363" s="17">
        <v>46.203319999999998</v>
      </c>
      <c r="O363" s="17">
        <v>4839.5</v>
      </c>
      <c r="P363" s="17">
        <v>616.79999999999995</v>
      </c>
      <c r="Q363" s="17">
        <v>-8.8689999999999998</v>
      </c>
      <c r="R363" s="17">
        <v>1965.338</v>
      </c>
      <c r="S363" s="17">
        <v>9.1</v>
      </c>
      <c r="T363" s="17">
        <v>-15.65</v>
      </c>
      <c r="U363" s="17">
        <v>2.5999999999999999E-3</v>
      </c>
      <c r="V363" s="17">
        <v>-1.873</v>
      </c>
      <c r="W363" s="17">
        <v>9362.4894000000004</v>
      </c>
      <c r="X363" s="17">
        <v>7696.3</v>
      </c>
      <c r="Y363" s="17">
        <v>17.628</v>
      </c>
      <c r="Z363" s="17">
        <v>-71.7</v>
      </c>
    </row>
    <row r="364" spans="1:26" x14ac:dyDescent="0.2">
      <c r="A364" s="27">
        <v>45106</v>
      </c>
      <c r="B364" s="17">
        <v>302.3</v>
      </c>
      <c r="C364" s="14">
        <v>3.65</v>
      </c>
      <c r="D364" s="17">
        <v>-186.95</v>
      </c>
      <c r="E364" s="17">
        <v>45.5</v>
      </c>
      <c r="F364" s="17">
        <v>31.55</v>
      </c>
      <c r="G364" s="17">
        <v>288</v>
      </c>
      <c r="H364" s="17">
        <v>11.35</v>
      </c>
      <c r="I364" s="17">
        <v>-37.497999999999998</v>
      </c>
      <c r="J364" s="17">
        <v>1006.895</v>
      </c>
      <c r="K364" s="17">
        <v>104</v>
      </c>
      <c r="L364" s="17">
        <v>2.9499999999999998E-2</v>
      </c>
      <c r="M364" s="17">
        <v>64.5</v>
      </c>
      <c r="N364" s="17">
        <v>43.197049999999997</v>
      </c>
      <c r="O364" s="17">
        <v>4476.8999999999996</v>
      </c>
      <c r="P364" s="17">
        <v>581.5</v>
      </c>
      <c r="Q364" s="17">
        <v>-8.1</v>
      </c>
      <c r="R364" s="17">
        <v>1976.3130000000001</v>
      </c>
      <c r="S364" s="17">
        <v>8.75</v>
      </c>
      <c r="T364" s="17">
        <v>-14.455</v>
      </c>
      <c r="U364" s="17">
        <v>-1.6999999999999999E-3</v>
      </c>
      <c r="V364" s="17">
        <v>-1.7829999999999999</v>
      </c>
      <c r="W364" s="17">
        <v>9362.4894000000004</v>
      </c>
      <c r="X364" s="17">
        <v>7696.3</v>
      </c>
      <c r="Y364" s="17">
        <v>16.71</v>
      </c>
      <c r="Z364" s="17">
        <v>-67.522999999999996</v>
      </c>
    </row>
    <row r="365" spans="1:26" x14ac:dyDescent="0.2">
      <c r="A365" s="27">
        <v>45105</v>
      </c>
      <c r="B365" s="17">
        <v>236.75299999999999</v>
      </c>
      <c r="C365" s="14">
        <v>3.25</v>
      </c>
      <c r="D365" s="17">
        <v>-184.535</v>
      </c>
      <c r="E365" s="17">
        <v>38</v>
      </c>
      <c r="F365" s="17">
        <v>31.5</v>
      </c>
      <c r="G365" s="17">
        <v>281.33</v>
      </c>
      <c r="H365" s="17">
        <v>7</v>
      </c>
      <c r="I365" s="17">
        <v>-33.369</v>
      </c>
      <c r="J365" s="17">
        <v>1025</v>
      </c>
      <c r="K365" s="17">
        <v>105.5</v>
      </c>
      <c r="L365" s="17">
        <v>1.9800000000000002E-2</v>
      </c>
      <c r="M365" s="17">
        <v>72.099999999999994</v>
      </c>
      <c r="N365" s="17">
        <v>43.169699999999999</v>
      </c>
      <c r="O365" s="17">
        <v>4612</v>
      </c>
      <c r="P365" s="17">
        <v>585.5</v>
      </c>
      <c r="Q365" s="17">
        <v>-6.4690000000000003</v>
      </c>
      <c r="R365" s="17">
        <v>1978.287</v>
      </c>
      <c r="S365" s="17">
        <v>8.5</v>
      </c>
      <c r="T365" s="17">
        <v>-14.29</v>
      </c>
      <c r="U365" s="17">
        <v>4.2999999999999997E-2</v>
      </c>
      <c r="V365" s="17">
        <v>-1.85</v>
      </c>
      <c r="W365" s="17">
        <v>9362.4894000000004</v>
      </c>
      <c r="X365" s="17">
        <v>7696.3</v>
      </c>
      <c r="Y365" s="17">
        <v>16.812999999999999</v>
      </c>
      <c r="Z365" s="17">
        <v>-67.427999999999997</v>
      </c>
    </row>
    <row r="366" spans="1:26" x14ac:dyDescent="0.2">
      <c r="A366" s="27">
        <v>45104</v>
      </c>
      <c r="B366" s="17">
        <v>230.4</v>
      </c>
      <c r="C366" s="14">
        <v>3.2</v>
      </c>
      <c r="D366" s="17">
        <v>-182</v>
      </c>
      <c r="E366" s="17">
        <v>40</v>
      </c>
      <c r="F366" s="17">
        <v>32.375</v>
      </c>
      <c r="G366" s="17">
        <v>285.77499999999998</v>
      </c>
      <c r="H366" s="17">
        <v>7</v>
      </c>
      <c r="I366" s="17">
        <v>-49.52</v>
      </c>
      <c r="J366" s="17">
        <v>1062.3699999999999</v>
      </c>
      <c r="K366" s="17">
        <v>88.3</v>
      </c>
      <c r="L366" s="17">
        <v>2.4E-2</v>
      </c>
      <c r="M366" s="17">
        <v>71.010000000000005</v>
      </c>
      <c r="N366" s="17">
        <v>43.248100000000001</v>
      </c>
      <c r="O366" s="17">
        <v>4126.8999999999996</v>
      </c>
      <c r="P366" s="17">
        <v>596.29999999999995</v>
      </c>
      <c r="Q366" s="17">
        <v>-9.0730000000000004</v>
      </c>
      <c r="R366" s="17">
        <v>1970.125</v>
      </c>
      <c r="S366" s="17">
        <v>8.85</v>
      </c>
      <c r="T366" s="17">
        <v>-13.83</v>
      </c>
      <c r="U366" s="17">
        <v>-3.8800000000000001E-2</v>
      </c>
      <c r="V366" s="17">
        <v>-1.885</v>
      </c>
      <c r="W366" s="17">
        <v>9362.4894000000004</v>
      </c>
      <c r="X366" s="17">
        <v>7696.3</v>
      </c>
      <c r="Y366" s="17">
        <v>17.433</v>
      </c>
      <c r="Z366" s="17">
        <v>-69.66</v>
      </c>
    </row>
    <row r="367" spans="1:26" x14ac:dyDescent="0.2">
      <c r="A367" s="27">
        <v>45103</v>
      </c>
      <c r="B367" s="17">
        <v>243.6</v>
      </c>
      <c r="C367" s="14">
        <v>3.6</v>
      </c>
      <c r="D367" s="17">
        <v>-163.995</v>
      </c>
      <c r="E367" s="17">
        <v>41</v>
      </c>
      <c r="F367" s="17">
        <v>30.475000000000001</v>
      </c>
      <c r="G367" s="17">
        <v>275.25</v>
      </c>
      <c r="H367" s="17">
        <v>12</v>
      </c>
      <c r="I367" s="17">
        <v>-7.548</v>
      </c>
      <c r="J367" s="17">
        <v>1013.253</v>
      </c>
      <c r="K367" s="17">
        <v>86.5</v>
      </c>
      <c r="L367" s="17">
        <v>2.9000000000000001E-2</v>
      </c>
      <c r="M367" s="17">
        <v>66.5</v>
      </c>
      <c r="N367" s="17">
        <v>41.951999999999998</v>
      </c>
      <c r="O367" s="17">
        <v>4325</v>
      </c>
      <c r="P367" s="17">
        <v>560</v>
      </c>
      <c r="Q367" s="17">
        <v>-8.5950000000000006</v>
      </c>
      <c r="R367" s="17">
        <v>1718.45</v>
      </c>
      <c r="S367" s="17">
        <v>9.1</v>
      </c>
      <c r="T367" s="17">
        <v>-14.15</v>
      </c>
      <c r="U367" s="17">
        <v>-3.7000000000000002E-3</v>
      </c>
      <c r="V367" s="17">
        <v>-1.7350000000000001</v>
      </c>
      <c r="W367" s="17">
        <v>9362.4894000000004</v>
      </c>
      <c r="X367" s="17">
        <v>8615.5</v>
      </c>
      <c r="Y367" s="17">
        <v>16.207999999999998</v>
      </c>
      <c r="Z367" s="17">
        <v>-65.05</v>
      </c>
    </row>
    <row r="368" spans="1:26" x14ac:dyDescent="0.2">
      <c r="A368" s="27">
        <v>45100</v>
      </c>
      <c r="B368" s="17">
        <v>253.798</v>
      </c>
      <c r="C368" s="14">
        <v>3.63</v>
      </c>
      <c r="D368" s="17">
        <v>-155.583</v>
      </c>
      <c r="E368" s="17">
        <v>43.75</v>
      </c>
      <c r="F368" s="17">
        <v>30.45</v>
      </c>
      <c r="G368" s="17">
        <v>275</v>
      </c>
      <c r="H368" s="17">
        <v>10.95</v>
      </c>
      <c r="I368" s="17">
        <v>-20.050999999999998</v>
      </c>
      <c r="J368" s="17">
        <v>1032.5</v>
      </c>
      <c r="K368" s="17">
        <v>85.5</v>
      </c>
      <c r="L368" s="17">
        <v>2.9000000000000001E-2</v>
      </c>
      <c r="M368" s="17">
        <v>66.290000000000006</v>
      </c>
      <c r="N368" s="17">
        <v>41.81015</v>
      </c>
      <c r="O368" s="17">
        <v>5750.5</v>
      </c>
      <c r="P368" s="17">
        <v>564.5</v>
      </c>
      <c r="Q368" s="17">
        <v>-7.3920000000000003</v>
      </c>
      <c r="R368" s="17">
        <v>1847.338</v>
      </c>
      <c r="S368" s="17">
        <v>7.3</v>
      </c>
      <c r="T368" s="17">
        <v>-14.675000000000001</v>
      </c>
      <c r="U368" s="17">
        <v>2.2499999999999999E-2</v>
      </c>
      <c r="V368" s="17">
        <v>-1.85</v>
      </c>
      <c r="W368" s="17">
        <v>9362.4894000000004</v>
      </c>
      <c r="X368" s="17">
        <v>10000</v>
      </c>
      <c r="Y368" s="17">
        <v>16.216999999999999</v>
      </c>
      <c r="Z368" s="17">
        <v>-65.2</v>
      </c>
    </row>
    <row r="369" spans="1:26" x14ac:dyDescent="0.2">
      <c r="A369" s="27">
        <v>45099</v>
      </c>
      <c r="B369" s="17">
        <v>257.39499999999998</v>
      </c>
      <c r="C369" s="14">
        <v>3.75</v>
      </c>
      <c r="D369" s="17">
        <v>-159.36000000000001</v>
      </c>
      <c r="E369" s="17">
        <v>43.75</v>
      </c>
      <c r="F369" s="17">
        <v>29.88</v>
      </c>
      <c r="G369" s="17">
        <v>275</v>
      </c>
      <c r="H369" s="17">
        <v>4</v>
      </c>
      <c r="I369" s="17">
        <v>-112.495</v>
      </c>
      <c r="J369" s="17">
        <v>1033.75</v>
      </c>
      <c r="K369" s="17">
        <v>85.7</v>
      </c>
      <c r="L369" s="17">
        <v>3.3500000000000002E-2</v>
      </c>
      <c r="M369" s="17">
        <v>66.344999999999999</v>
      </c>
      <c r="N369" s="17">
        <v>39.163429999999998</v>
      </c>
      <c r="O369" s="17">
        <v>5875</v>
      </c>
      <c r="P369" s="17">
        <v>563.6</v>
      </c>
      <c r="Q369" s="17">
        <v>-9.0329999999999995</v>
      </c>
      <c r="R369" s="17">
        <v>3694.4749999999999</v>
      </c>
      <c r="S369" s="17">
        <v>7.8</v>
      </c>
      <c r="T369" s="17">
        <v>-14.58</v>
      </c>
      <c r="U369" s="17">
        <v>-7.4999999999999997E-3</v>
      </c>
      <c r="V369" s="17">
        <v>-2.0329999999999999</v>
      </c>
      <c r="W369" s="17">
        <v>9362.4894000000004</v>
      </c>
      <c r="X369" s="17">
        <v>10788.5</v>
      </c>
      <c r="Y369" s="17">
        <v>16.47</v>
      </c>
      <c r="Z369" s="17">
        <v>-65.037000000000006</v>
      </c>
    </row>
    <row r="370" spans="1:26" x14ac:dyDescent="0.2">
      <c r="A370" s="27">
        <v>45098</v>
      </c>
      <c r="B370" s="17">
        <v>217.95599999999999</v>
      </c>
      <c r="C370" s="14">
        <v>3.55</v>
      </c>
      <c r="D370" s="17">
        <v>-159.44999999999999</v>
      </c>
      <c r="E370" s="17">
        <v>45</v>
      </c>
      <c r="F370" s="17">
        <v>30.75</v>
      </c>
      <c r="G370" s="17">
        <v>286</v>
      </c>
      <c r="H370" s="17">
        <v>5.35</v>
      </c>
      <c r="I370" s="17">
        <v>-87.995999999999995</v>
      </c>
      <c r="J370" s="17">
        <v>1085.925</v>
      </c>
      <c r="K370" s="17">
        <v>78.5</v>
      </c>
      <c r="L370" s="17">
        <v>3.6499999999999998E-2</v>
      </c>
      <c r="M370" s="17">
        <v>68.400000000000006</v>
      </c>
      <c r="N370" s="17">
        <v>41.0426</v>
      </c>
      <c r="O370" s="17">
        <v>5995</v>
      </c>
      <c r="P370" s="17">
        <v>578.70000000000005</v>
      </c>
      <c r="Q370" s="17">
        <v>-11.125</v>
      </c>
      <c r="R370" s="17">
        <v>3014.7</v>
      </c>
      <c r="S370" s="17">
        <v>8.3000000000000007</v>
      </c>
      <c r="T370" s="17">
        <v>-14.92</v>
      </c>
      <c r="U370" s="17">
        <v>-7.4999999999999997E-3</v>
      </c>
      <c r="V370" s="17">
        <v>-2.1230000000000002</v>
      </c>
      <c r="W370" s="17">
        <v>9362.4894000000004</v>
      </c>
      <c r="X370" s="17">
        <v>6663.8</v>
      </c>
      <c r="Y370" s="17">
        <v>17.125</v>
      </c>
      <c r="Z370" s="17">
        <v>-66.599000000000004</v>
      </c>
    </row>
    <row r="371" spans="1:26" x14ac:dyDescent="0.2">
      <c r="A371" s="27">
        <v>45097</v>
      </c>
      <c r="B371" s="17">
        <v>234.32300000000001</v>
      </c>
      <c r="C371" s="14">
        <v>3.55</v>
      </c>
      <c r="D371" s="17">
        <v>-157</v>
      </c>
      <c r="E371" s="17">
        <v>49</v>
      </c>
      <c r="F371" s="17">
        <v>31.5</v>
      </c>
      <c r="G371" s="17">
        <v>295</v>
      </c>
      <c r="H371" s="17">
        <v>9</v>
      </c>
      <c r="I371" s="17">
        <v>-103.002</v>
      </c>
      <c r="J371" s="17">
        <v>1092.5</v>
      </c>
      <c r="K371" s="17">
        <v>84</v>
      </c>
      <c r="L371" s="17">
        <v>2.9000000000000001E-2</v>
      </c>
      <c r="M371" s="17">
        <v>70.099999999999994</v>
      </c>
      <c r="N371" s="17">
        <v>36.812800000000003</v>
      </c>
      <c r="O371" s="17">
        <v>6369.2</v>
      </c>
      <c r="P371" s="17">
        <v>606</v>
      </c>
      <c r="Q371" s="17">
        <v>-12.938000000000001</v>
      </c>
      <c r="R371" s="17">
        <v>3289.35</v>
      </c>
      <c r="S371" s="17">
        <v>8.3000000000000007</v>
      </c>
      <c r="T371" s="17">
        <v>-15.195</v>
      </c>
      <c r="U371" s="17">
        <v>-1.2500000000000001E-2</v>
      </c>
      <c r="V371" s="17">
        <v>-2.3580000000000001</v>
      </c>
      <c r="W371" s="17">
        <v>9362.4894000000004</v>
      </c>
      <c r="X371" s="17">
        <v>6128.5</v>
      </c>
      <c r="Y371" s="17">
        <v>17.8</v>
      </c>
      <c r="Z371" s="17">
        <v>-68.522999999999996</v>
      </c>
    </row>
    <row r="372" spans="1:26" x14ac:dyDescent="0.2">
      <c r="A372" s="27">
        <v>45096</v>
      </c>
      <c r="B372" s="17">
        <v>271.00200000000001</v>
      </c>
      <c r="C372" s="14">
        <v>3.8250000000000002</v>
      </c>
      <c r="D372" s="17">
        <v>-156.05799999999999</v>
      </c>
      <c r="E372" s="17">
        <v>49</v>
      </c>
      <c r="F372" s="17">
        <v>29.75</v>
      </c>
      <c r="G372" s="17">
        <v>276.01</v>
      </c>
      <c r="H372" s="17">
        <v>11.5</v>
      </c>
      <c r="I372" s="17">
        <v>-133.75299999999999</v>
      </c>
      <c r="J372" s="17">
        <v>1020.11</v>
      </c>
      <c r="K372" s="17">
        <v>85.8</v>
      </c>
      <c r="L372" s="17">
        <v>4.7E-2</v>
      </c>
      <c r="M372" s="17">
        <v>69.900000000000006</v>
      </c>
      <c r="N372" s="17">
        <v>37.083419999999997</v>
      </c>
      <c r="O372" s="17">
        <v>7270</v>
      </c>
      <c r="P372" s="17">
        <v>577.1</v>
      </c>
      <c r="Q372" s="17">
        <v>-8.875</v>
      </c>
      <c r="R372" s="17">
        <v>4543.7190000000001</v>
      </c>
      <c r="S372" s="17">
        <v>8.0500000000000007</v>
      </c>
      <c r="T372" s="17">
        <v>-14.205</v>
      </c>
      <c r="U372" s="17">
        <v>-5.2499999999999998E-2</v>
      </c>
      <c r="V372" s="17">
        <v>-2.153</v>
      </c>
      <c r="W372" s="17">
        <v>9362.4894000000004</v>
      </c>
      <c r="X372" s="17">
        <v>6064</v>
      </c>
      <c r="Y372" s="17">
        <v>16.765000000000001</v>
      </c>
      <c r="Z372" s="17">
        <v>-64.444999999999993</v>
      </c>
    </row>
    <row r="373" spans="1:26" x14ac:dyDescent="0.2">
      <c r="A373" s="27">
        <v>45093</v>
      </c>
      <c r="B373" s="17">
        <v>271.60599999999999</v>
      </c>
      <c r="C373" s="14">
        <v>4.0599999999999996</v>
      </c>
      <c r="D373" s="17">
        <v>-156.5</v>
      </c>
      <c r="E373" s="17">
        <v>49.5</v>
      </c>
      <c r="F373" s="17">
        <v>29.75</v>
      </c>
      <c r="G373" s="17">
        <v>270.005</v>
      </c>
      <c r="H373" s="17">
        <v>7</v>
      </c>
      <c r="I373" s="17">
        <v>-102.248</v>
      </c>
      <c r="J373" s="17">
        <v>1020.81</v>
      </c>
      <c r="K373" s="17">
        <v>88</v>
      </c>
      <c r="L373" s="17">
        <v>5.5E-2</v>
      </c>
      <c r="M373" s="17">
        <v>71.635000000000005</v>
      </c>
      <c r="N373" s="17">
        <v>41.693399999999997</v>
      </c>
      <c r="O373" s="17">
        <v>7792.5</v>
      </c>
      <c r="P373" s="17">
        <v>584</v>
      </c>
      <c r="Q373" s="17">
        <v>-10.625</v>
      </c>
      <c r="R373" s="17">
        <v>5476.835</v>
      </c>
      <c r="S373" s="17">
        <v>7.85</v>
      </c>
      <c r="T373" s="17">
        <v>-14.3</v>
      </c>
      <c r="U373" s="17">
        <v>-7.7499999999999999E-2</v>
      </c>
      <c r="V373" s="17">
        <v>-2.2050000000000001</v>
      </c>
      <c r="W373" s="17">
        <v>9362.4894000000004</v>
      </c>
      <c r="X373" s="17">
        <v>5500</v>
      </c>
      <c r="Y373" s="17">
        <v>16.745000000000001</v>
      </c>
      <c r="Z373" s="17">
        <v>-64.19</v>
      </c>
    </row>
    <row r="374" spans="1:26" x14ac:dyDescent="0.2">
      <c r="A374" s="27">
        <v>45092</v>
      </c>
      <c r="B374" s="17">
        <v>274.55500000000001</v>
      </c>
      <c r="C374" s="14">
        <v>4.3</v>
      </c>
      <c r="D374" s="17">
        <v>-156</v>
      </c>
      <c r="E374" s="17">
        <v>40</v>
      </c>
      <c r="F374" s="17">
        <v>29.7</v>
      </c>
      <c r="G374" s="17">
        <v>271.37</v>
      </c>
      <c r="H374" s="17">
        <v>12</v>
      </c>
      <c r="I374" s="17">
        <v>-7.7489999999999997</v>
      </c>
      <c r="J374" s="17">
        <v>1040</v>
      </c>
      <c r="K374" s="17">
        <v>91.9</v>
      </c>
      <c r="L374" s="17">
        <v>5.0999999999999997E-2</v>
      </c>
      <c r="M374" s="17">
        <v>70.504999999999995</v>
      </c>
      <c r="N374" s="17">
        <v>39.604700000000001</v>
      </c>
      <c r="O374" s="17">
        <v>6786.5</v>
      </c>
      <c r="P374" s="17">
        <v>574.5</v>
      </c>
      <c r="Q374" s="17">
        <v>-11.7</v>
      </c>
      <c r="R374" s="17">
        <v>6420.4</v>
      </c>
      <c r="S374" s="17">
        <v>7.5</v>
      </c>
      <c r="T374" s="17">
        <v>-14.5</v>
      </c>
      <c r="U374" s="17">
        <v>-6.25E-2</v>
      </c>
      <c r="V374" s="17">
        <v>-2.1480000000000001</v>
      </c>
      <c r="W374" s="17">
        <v>9362.4894000000004</v>
      </c>
      <c r="X374" s="17">
        <v>5833.5</v>
      </c>
      <c r="Y374" s="17">
        <v>16.995000000000001</v>
      </c>
      <c r="Z374" s="17">
        <v>-63.933</v>
      </c>
    </row>
    <row r="375" spans="1:26" x14ac:dyDescent="0.2">
      <c r="A375" s="27">
        <v>45091</v>
      </c>
      <c r="B375" s="17">
        <v>246.02500000000001</v>
      </c>
      <c r="C375" s="14">
        <v>3.45</v>
      </c>
      <c r="D375" s="17">
        <v>-172.68</v>
      </c>
      <c r="E375" s="17">
        <v>32.875</v>
      </c>
      <c r="F375" s="17">
        <v>29.5</v>
      </c>
      <c r="G375" s="17">
        <v>280.25</v>
      </c>
      <c r="H375" s="17">
        <v>11</v>
      </c>
      <c r="I375" s="17">
        <v>-105.224</v>
      </c>
      <c r="J375" s="17">
        <v>1062.5</v>
      </c>
      <c r="K375" s="17">
        <v>82</v>
      </c>
      <c r="L375" s="17">
        <v>4.7E-2</v>
      </c>
      <c r="M375" s="17">
        <v>71.055000000000007</v>
      </c>
      <c r="N375" s="17">
        <v>38.166469999999997</v>
      </c>
      <c r="O375" s="17">
        <v>9358.7999999999993</v>
      </c>
      <c r="P375" s="17">
        <v>577.29999999999995</v>
      </c>
      <c r="Q375" s="17">
        <v>-12.005000000000001</v>
      </c>
      <c r="R375" s="17">
        <v>5643.4250000000002</v>
      </c>
      <c r="S375" s="17">
        <v>7.5</v>
      </c>
      <c r="T375" s="17">
        <v>-14.42</v>
      </c>
      <c r="U375" s="17">
        <v>-6.7000000000000004E-2</v>
      </c>
      <c r="V375" s="17">
        <v>-2.21</v>
      </c>
      <c r="W375" s="17">
        <v>9362.4894000000004</v>
      </c>
      <c r="X375" s="17">
        <v>4954.5</v>
      </c>
      <c r="Y375" s="17">
        <v>17.96</v>
      </c>
      <c r="Z375" s="17">
        <v>-68.489999999999995</v>
      </c>
    </row>
    <row r="376" spans="1:26" x14ac:dyDescent="0.2">
      <c r="A376" s="27">
        <v>45090</v>
      </c>
      <c r="B376" s="17">
        <v>261.952</v>
      </c>
      <c r="C376" s="14">
        <v>3.6</v>
      </c>
      <c r="D376" s="17">
        <v>-177.93299999999999</v>
      </c>
      <c r="E376" s="17">
        <v>32.56</v>
      </c>
      <c r="F376" s="17">
        <v>29.75</v>
      </c>
      <c r="G376" s="17">
        <v>291.25299999999999</v>
      </c>
      <c r="H376" s="17">
        <v>4.6500000000000004</v>
      </c>
      <c r="I376" s="17">
        <v>-121.279</v>
      </c>
      <c r="J376" s="17">
        <v>1065</v>
      </c>
      <c r="K376" s="17">
        <v>72</v>
      </c>
      <c r="L376" s="17">
        <v>4.5999999999999999E-2</v>
      </c>
      <c r="M376" s="17">
        <v>67.63</v>
      </c>
      <c r="N376" s="17">
        <v>37.823450000000001</v>
      </c>
      <c r="O376" s="17">
        <v>6659</v>
      </c>
      <c r="P376" s="17">
        <v>614.79999999999995</v>
      </c>
      <c r="Q376" s="17">
        <v>-10.994999999999999</v>
      </c>
      <c r="R376" s="17">
        <v>7659.3440000000001</v>
      </c>
      <c r="S376" s="17">
        <v>7.65</v>
      </c>
      <c r="T376" s="17">
        <v>-15.22</v>
      </c>
      <c r="U376" s="17">
        <v>-7.2499999999999995E-2</v>
      </c>
      <c r="V376" s="17">
        <v>-2.2250000000000001</v>
      </c>
      <c r="W376" s="17">
        <v>9362.4894000000004</v>
      </c>
      <c r="X376" s="17">
        <v>4954.5</v>
      </c>
      <c r="Y376" s="17">
        <v>19.010000000000002</v>
      </c>
      <c r="Z376" s="17">
        <v>-71.150000000000006</v>
      </c>
    </row>
    <row r="377" spans="1:26" x14ac:dyDescent="0.2">
      <c r="A377" s="27">
        <v>45089</v>
      </c>
      <c r="B377" s="17">
        <v>282.49400000000003</v>
      </c>
      <c r="C377" s="14">
        <v>3.77</v>
      </c>
      <c r="D377" s="17">
        <v>-177</v>
      </c>
      <c r="E377" s="17">
        <v>35.503</v>
      </c>
      <c r="F377" s="17">
        <v>27.75</v>
      </c>
      <c r="G377" s="17">
        <v>271</v>
      </c>
      <c r="H377" s="17">
        <v>5</v>
      </c>
      <c r="I377" s="17">
        <v>-97.694000000000003</v>
      </c>
      <c r="J377" s="17">
        <v>1020.3</v>
      </c>
      <c r="K377" s="17">
        <v>80.5</v>
      </c>
      <c r="L377" s="17">
        <v>5.8999999999999997E-2</v>
      </c>
      <c r="M377" s="17">
        <v>61.325000000000003</v>
      </c>
      <c r="N377" s="17">
        <v>36.671120000000002</v>
      </c>
      <c r="O377" s="17">
        <v>8856</v>
      </c>
      <c r="P377" s="17">
        <v>561.9</v>
      </c>
      <c r="Q377" s="17">
        <v>-10.4</v>
      </c>
      <c r="R377" s="17">
        <v>10042.200000000001</v>
      </c>
      <c r="S377" s="17">
        <v>7.5</v>
      </c>
      <c r="T377" s="17">
        <v>-14.234999999999999</v>
      </c>
      <c r="U377" s="17">
        <v>-5.7500000000000002E-2</v>
      </c>
      <c r="V377" s="17">
        <v>-2.0099999999999998</v>
      </c>
      <c r="W377" s="17">
        <v>9362.4894000000004</v>
      </c>
      <c r="X377" s="17">
        <v>5155.3</v>
      </c>
      <c r="Y377" s="17">
        <v>18.213999999999999</v>
      </c>
      <c r="Z377" s="17">
        <v>-64.822999999999993</v>
      </c>
    </row>
    <row r="378" spans="1:26" x14ac:dyDescent="0.2">
      <c r="A378" s="27">
        <v>45086</v>
      </c>
      <c r="B378" s="17">
        <v>285.41699999999997</v>
      </c>
      <c r="C378" s="14">
        <v>4.0999999999999996</v>
      </c>
      <c r="D378" s="17">
        <v>-174</v>
      </c>
      <c r="E378" s="17">
        <v>35.25</v>
      </c>
      <c r="F378" s="17">
        <v>27.7</v>
      </c>
      <c r="G378" s="17">
        <v>269.61500000000001</v>
      </c>
      <c r="H378" s="17">
        <v>3.5</v>
      </c>
      <c r="I378" s="17">
        <v>-72.494</v>
      </c>
      <c r="J378" s="17">
        <v>1044.03</v>
      </c>
      <c r="K378" s="17">
        <v>92.1</v>
      </c>
      <c r="L378" s="17">
        <v>6.5000000000000002E-2</v>
      </c>
      <c r="M378" s="17">
        <v>61.872999999999998</v>
      </c>
      <c r="N378" s="17">
        <v>33.567970000000003</v>
      </c>
      <c r="O378" s="17">
        <v>8755</v>
      </c>
      <c r="P378" s="17">
        <v>562.1</v>
      </c>
      <c r="Q378" s="17">
        <v>-10.138</v>
      </c>
      <c r="R378" s="17">
        <v>11546.485000000001</v>
      </c>
      <c r="S378" s="17">
        <v>7.05</v>
      </c>
      <c r="T378" s="17">
        <v>-13.765000000000001</v>
      </c>
      <c r="U378" s="17">
        <v>-5.2499999999999998E-2</v>
      </c>
      <c r="V378" s="17">
        <v>-1.9750000000000001</v>
      </c>
      <c r="W378" s="17">
        <v>9362.4894000000004</v>
      </c>
      <c r="X378" s="17">
        <v>5599.5</v>
      </c>
      <c r="Y378" s="17">
        <v>18.21</v>
      </c>
      <c r="Z378" s="17">
        <v>-64.875</v>
      </c>
    </row>
    <row r="379" spans="1:26" x14ac:dyDescent="0.2">
      <c r="A379" s="27">
        <v>45085</v>
      </c>
      <c r="B379" s="17">
        <v>296.99799999999999</v>
      </c>
      <c r="C379" s="14">
        <v>3.65</v>
      </c>
      <c r="D379" s="17">
        <v>-172</v>
      </c>
      <c r="E379" s="17">
        <v>33.75</v>
      </c>
      <c r="F379" s="17">
        <v>27.75</v>
      </c>
      <c r="G379" s="17">
        <v>275.005</v>
      </c>
      <c r="H379" s="17">
        <v>8</v>
      </c>
      <c r="I379" s="17">
        <v>-106.497</v>
      </c>
      <c r="J379" s="17">
        <v>1042.5</v>
      </c>
      <c r="K379" s="17">
        <v>94.5</v>
      </c>
      <c r="L379" s="17">
        <v>0.06</v>
      </c>
      <c r="M379" s="17">
        <v>62.914999999999999</v>
      </c>
      <c r="N379" s="17">
        <v>34.192399999999999</v>
      </c>
      <c r="O379" s="17">
        <v>8964</v>
      </c>
      <c r="P379" s="17">
        <v>562.9</v>
      </c>
      <c r="Q379" s="17">
        <v>-9.09</v>
      </c>
      <c r="R379" s="17">
        <v>18815.990000000002</v>
      </c>
      <c r="S379" s="17">
        <v>6.75</v>
      </c>
      <c r="T379" s="17">
        <v>-14.055</v>
      </c>
      <c r="U379" s="17">
        <v>-4.87E-2</v>
      </c>
      <c r="V379" s="17">
        <v>-1.9079999999999999</v>
      </c>
      <c r="W379" s="17">
        <v>9362.4894000000004</v>
      </c>
      <c r="X379" s="17">
        <v>5823.5</v>
      </c>
      <c r="Y379" s="17">
        <v>18.257000000000001</v>
      </c>
      <c r="Z379" s="17">
        <v>-64.674999999999997</v>
      </c>
    </row>
    <row r="380" spans="1:26" x14ac:dyDescent="0.2">
      <c r="A380" s="27">
        <v>45084</v>
      </c>
      <c r="B380" s="17">
        <v>296.94799999999998</v>
      </c>
      <c r="C380" s="14">
        <v>3.39</v>
      </c>
      <c r="D380" s="17">
        <v>-179.67500000000001</v>
      </c>
      <c r="E380" s="17">
        <v>30</v>
      </c>
      <c r="F380" s="17">
        <v>28.58</v>
      </c>
      <c r="G380" s="17">
        <v>293.5</v>
      </c>
      <c r="H380" s="17">
        <v>9</v>
      </c>
      <c r="I380" s="17">
        <v>-55.747</v>
      </c>
      <c r="J380" s="17">
        <v>1054</v>
      </c>
      <c r="K380" s="17">
        <v>94.5</v>
      </c>
      <c r="L380" s="17">
        <v>7.4999999999999997E-2</v>
      </c>
      <c r="M380" s="17">
        <v>62.94</v>
      </c>
      <c r="N380" s="17">
        <v>36.280720000000002</v>
      </c>
      <c r="O380" s="17">
        <v>10170.5</v>
      </c>
      <c r="P380" s="17">
        <v>593.70000000000005</v>
      </c>
      <c r="Q380" s="17">
        <v>-9.4879999999999995</v>
      </c>
      <c r="R380" s="17">
        <v>17957.375</v>
      </c>
      <c r="S380" s="17">
        <v>6.75</v>
      </c>
      <c r="T380" s="17">
        <v>-14.2</v>
      </c>
      <c r="U380" s="17">
        <v>-0.05</v>
      </c>
      <c r="V380" s="17">
        <v>-2.008</v>
      </c>
      <c r="W380" s="17">
        <v>9362.4894000000004</v>
      </c>
      <c r="X380" s="17">
        <v>6358.5</v>
      </c>
      <c r="Y380" s="17">
        <v>18.96</v>
      </c>
      <c r="Z380" s="17">
        <v>-67.040000000000006</v>
      </c>
    </row>
    <row r="381" spans="1:26" x14ac:dyDescent="0.2">
      <c r="A381" s="27">
        <v>45083</v>
      </c>
      <c r="B381" s="17">
        <v>270.54500000000002</v>
      </c>
      <c r="C381" s="14">
        <v>3.55</v>
      </c>
      <c r="D381" s="17">
        <v>-193.685</v>
      </c>
      <c r="E381" s="17">
        <v>32</v>
      </c>
      <c r="F381" s="17">
        <v>29.7</v>
      </c>
      <c r="G381" s="17">
        <v>302.5</v>
      </c>
      <c r="H381" s="17">
        <v>7</v>
      </c>
      <c r="I381" s="17">
        <v>-87.7</v>
      </c>
      <c r="J381" s="17">
        <v>1105</v>
      </c>
      <c r="K381" s="17">
        <v>105.4</v>
      </c>
      <c r="L381" s="17">
        <v>5.3999999999999999E-2</v>
      </c>
      <c r="M381" s="17">
        <v>66.099999999999994</v>
      </c>
      <c r="N381" s="17">
        <v>39.491370000000003</v>
      </c>
      <c r="O381" s="17">
        <v>9500.7999999999993</v>
      </c>
      <c r="P381" s="17">
        <v>618</v>
      </c>
      <c r="Q381" s="17">
        <v>-9.27</v>
      </c>
      <c r="R381" s="17">
        <v>17793.84</v>
      </c>
      <c r="S381" s="17">
        <v>8.85</v>
      </c>
      <c r="T381" s="17">
        <v>-14.31</v>
      </c>
      <c r="U381" s="17">
        <v>-5.7500000000000002E-2</v>
      </c>
      <c r="V381" s="17">
        <v>-2.093</v>
      </c>
      <c r="W381" s="17">
        <v>9362.4894000000004</v>
      </c>
      <c r="X381" s="17">
        <v>6942.5</v>
      </c>
      <c r="Y381" s="17">
        <v>19.672000000000001</v>
      </c>
      <c r="Z381" s="17">
        <v>-69.06</v>
      </c>
    </row>
    <row r="382" spans="1:26" x14ac:dyDescent="0.2">
      <c r="A382" s="27">
        <v>45082</v>
      </c>
      <c r="B382" s="17">
        <v>273.3</v>
      </c>
      <c r="C382" s="14">
        <v>3.6</v>
      </c>
      <c r="D382" s="17">
        <v>-188.5</v>
      </c>
      <c r="E382" s="17">
        <v>34</v>
      </c>
      <c r="F382" s="17">
        <v>28.61</v>
      </c>
      <c r="G382" s="17">
        <v>293.62200000000001</v>
      </c>
      <c r="H382" s="17">
        <v>7.2</v>
      </c>
      <c r="I382" s="17">
        <v>-79.498000000000005</v>
      </c>
      <c r="J382" s="17">
        <v>1065.93</v>
      </c>
      <c r="K382" s="17">
        <v>108</v>
      </c>
      <c r="L382" s="17">
        <v>6.8000000000000005E-2</v>
      </c>
      <c r="M382" s="17">
        <v>65.594999999999999</v>
      </c>
      <c r="N382" s="17">
        <v>37.719200000000001</v>
      </c>
      <c r="O382" s="17">
        <v>8335.5</v>
      </c>
      <c r="P382" s="17">
        <v>561.6</v>
      </c>
      <c r="Q382" s="17">
        <v>-8.75</v>
      </c>
      <c r="R382" s="17">
        <v>18176.164000000001</v>
      </c>
      <c r="S382" s="17">
        <v>8.35</v>
      </c>
      <c r="T382" s="17">
        <v>-13.95</v>
      </c>
      <c r="U382" s="17">
        <v>-5.1200000000000002E-2</v>
      </c>
      <c r="V382" s="17">
        <v>-2.1150000000000002</v>
      </c>
      <c r="W382" s="17">
        <v>9362.4894000000004</v>
      </c>
      <c r="X382" s="17">
        <v>6695.5</v>
      </c>
      <c r="Y382" s="17">
        <v>18.61</v>
      </c>
      <c r="Z382" s="17">
        <v>-64.673000000000002</v>
      </c>
    </row>
    <row r="383" spans="1:26" x14ac:dyDescent="0.2">
      <c r="A383" s="27">
        <v>45079</v>
      </c>
      <c r="B383" s="17">
        <v>281.98899999999998</v>
      </c>
      <c r="C383" s="14">
        <v>3.55</v>
      </c>
      <c r="D383" s="17">
        <v>-187.238</v>
      </c>
      <c r="E383" s="17">
        <v>33</v>
      </c>
      <c r="F383" s="17">
        <v>29.7</v>
      </c>
      <c r="G383" s="17">
        <v>292.505</v>
      </c>
      <c r="H383" s="17">
        <v>6</v>
      </c>
      <c r="I383" s="17">
        <v>-79.498000000000005</v>
      </c>
      <c r="J383" s="17">
        <v>1073</v>
      </c>
      <c r="K383" s="17">
        <v>110</v>
      </c>
      <c r="L383" s="17">
        <v>5.1499999999999997E-2</v>
      </c>
      <c r="M383" s="17">
        <v>67.489999999999995</v>
      </c>
      <c r="N383" s="17">
        <v>36.865470000000002</v>
      </c>
      <c r="O383" s="17">
        <v>7685.3</v>
      </c>
      <c r="P383" s="17">
        <v>563</v>
      </c>
      <c r="Q383" s="17">
        <v>-10.972</v>
      </c>
      <c r="R383" s="17">
        <v>14981.915999999999</v>
      </c>
      <c r="S383" s="17">
        <v>9.5500000000000007</v>
      </c>
      <c r="T383" s="17">
        <v>-14.36</v>
      </c>
      <c r="U383" s="17">
        <v>-6.25E-2</v>
      </c>
      <c r="V383" s="17">
        <v>-1.915</v>
      </c>
      <c r="W383" s="17">
        <v>9362.4894000000004</v>
      </c>
      <c r="X383" s="17">
        <v>6922.5</v>
      </c>
      <c r="Y383" s="17">
        <v>18.672999999999998</v>
      </c>
      <c r="Z383" s="17">
        <v>-64.872</v>
      </c>
    </row>
    <row r="384" spans="1:26" x14ac:dyDescent="0.2">
      <c r="A384" s="27">
        <v>45078</v>
      </c>
      <c r="B384" s="17">
        <v>287.23899999999998</v>
      </c>
      <c r="C384" s="14">
        <v>3.7</v>
      </c>
      <c r="D384" s="17">
        <v>-186.00299999999999</v>
      </c>
      <c r="E384" s="17">
        <v>34</v>
      </c>
      <c r="F384" s="17">
        <v>30.704999999999998</v>
      </c>
      <c r="G384" s="17">
        <v>290.255</v>
      </c>
      <c r="H384" s="17">
        <v>6.5</v>
      </c>
      <c r="I384" s="17">
        <v>-87.5</v>
      </c>
      <c r="J384" s="17">
        <v>1120.52</v>
      </c>
      <c r="K384" s="17">
        <v>104.8</v>
      </c>
      <c r="L384" s="17">
        <v>7.0499999999999993E-2</v>
      </c>
      <c r="M384" s="17">
        <v>70.944999999999993</v>
      </c>
      <c r="N384" s="17">
        <v>37.98995</v>
      </c>
      <c r="O384" s="17">
        <v>8463.4</v>
      </c>
      <c r="P384" s="17">
        <v>568.4</v>
      </c>
      <c r="Q384" s="17">
        <v>-8.0500000000000007</v>
      </c>
      <c r="R384" s="17">
        <v>18910.469000000001</v>
      </c>
      <c r="S384" s="17">
        <v>10.050000000000001</v>
      </c>
      <c r="T384" s="17">
        <v>-14.41</v>
      </c>
      <c r="U384" s="17">
        <v>-5.7500000000000002E-2</v>
      </c>
      <c r="V384" s="17">
        <v>-1.8879999999999999</v>
      </c>
      <c r="W384" s="17">
        <v>9362.4894000000004</v>
      </c>
      <c r="X384" s="17">
        <v>6635.8</v>
      </c>
      <c r="Y384" s="17">
        <v>18.655000000000001</v>
      </c>
      <c r="Z384" s="17">
        <v>-64.135000000000005</v>
      </c>
    </row>
    <row r="385" spans="1:26" x14ac:dyDescent="0.2">
      <c r="A385" s="27">
        <v>45077</v>
      </c>
      <c r="B385" s="17">
        <v>250.505</v>
      </c>
      <c r="C385" s="14">
        <v>3.5</v>
      </c>
      <c r="D385" s="17">
        <v>-193.435</v>
      </c>
      <c r="E385" s="17">
        <v>35.5</v>
      </c>
      <c r="F385" s="17">
        <v>28.9</v>
      </c>
      <c r="G385" s="17">
        <v>301.07</v>
      </c>
      <c r="H385" s="17">
        <v>8.4499999999999993</v>
      </c>
      <c r="I385" s="17">
        <v>-59.996000000000002</v>
      </c>
      <c r="J385" s="17">
        <v>1181.873</v>
      </c>
      <c r="K385" s="17">
        <v>90</v>
      </c>
      <c r="L385" s="17">
        <v>7.0000000000000007E-2</v>
      </c>
      <c r="M385" s="17">
        <v>73.495000000000005</v>
      </c>
      <c r="N385" s="17">
        <v>35.966650000000001</v>
      </c>
      <c r="O385" s="17">
        <v>5743.2</v>
      </c>
      <c r="P385" s="17">
        <v>595</v>
      </c>
      <c r="Q385" s="17">
        <v>-9</v>
      </c>
      <c r="R385" s="17">
        <v>23269.062999999998</v>
      </c>
      <c r="S385" s="17">
        <v>9.85</v>
      </c>
      <c r="T385" s="17">
        <v>-14.12</v>
      </c>
      <c r="U385" s="17">
        <v>-5.7500000000000002E-2</v>
      </c>
      <c r="V385" s="17">
        <v>-2.0630000000000002</v>
      </c>
      <c r="W385" s="17">
        <v>9362.4894000000004</v>
      </c>
      <c r="X385" s="17">
        <v>7079.8</v>
      </c>
      <c r="Y385" s="17">
        <v>19.27</v>
      </c>
      <c r="Z385" s="17">
        <v>-66.465000000000003</v>
      </c>
    </row>
    <row r="386" spans="1:26" x14ac:dyDescent="0.2">
      <c r="A386" s="27">
        <v>45076</v>
      </c>
      <c r="B386" s="17">
        <v>265.82299999999998</v>
      </c>
      <c r="C386" s="14">
        <v>3.5</v>
      </c>
      <c r="D386" s="17">
        <v>-181</v>
      </c>
      <c r="E386" s="17">
        <v>36.625</v>
      </c>
      <c r="F386" s="17">
        <v>30</v>
      </c>
      <c r="G386" s="17">
        <v>310.69499999999999</v>
      </c>
      <c r="H386" s="17">
        <v>5</v>
      </c>
      <c r="I386" s="17">
        <v>-94.995999999999995</v>
      </c>
      <c r="J386" s="17">
        <v>1204.5350000000001</v>
      </c>
      <c r="K386" s="17">
        <v>95</v>
      </c>
      <c r="L386" s="17">
        <v>6.9000000000000006E-2</v>
      </c>
      <c r="M386" s="17">
        <v>76.989999999999995</v>
      </c>
      <c r="N386" s="17">
        <v>30.299029999999998</v>
      </c>
      <c r="O386" s="17">
        <v>5520</v>
      </c>
      <c r="P386" s="17">
        <v>615</v>
      </c>
      <c r="Q386" s="17">
        <v>-8.625</v>
      </c>
      <c r="R386" s="17">
        <v>20347.965</v>
      </c>
      <c r="S386" s="17">
        <v>10.55</v>
      </c>
      <c r="T386" s="17">
        <v>-14.15</v>
      </c>
      <c r="U386" s="17">
        <v>-7.7499999999999999E-2</v>
      </c>
      <c r="V386" s="17">
        <v>-2.133</v>
      </c>
      <c r="W386" s="17">
        <v>9362.4894000000004</v>
      </c>
      <c r="X386" s="17">
        <v>7122.3</v>
      </c>
      <c r="Y386" s="17">
        <v>20.62</v>
      </c>
      <c r="Z386" s="17">
        <v>-69.75</v>
      </c>
    </row>
    <row r="387" spans="1:26" x14ac:dyDescent="0.2">
      <c r="A387" s="27">
        <v>45075</v>
      </c>
      <c r="B387" s="17">
        <v>279.053</v>
      </c>
      <c r="C387" s="14">
        <v>3.9</v>
      </c>
      <c r="D387" s="17">
        <v>-155.4</v>
      </c>
      <c r="E387" s="17">
        <v>39.5</v>
      </c>
      <c r="F387" s="17">
        <v>30</v>
      </c>
      <c r="G387" s="17">
        <v>307.77699999999999</v>
      </c>
      <c r="H387" s="17">
        <v>8</v>
      </c>
      <c r="I387" s="17">
        <v>-93.698999999999998</v>
      </c>
      <c r="J387" s="17">
        <v>1132.72</v>
      </c>
      <c r="K387" s="17">
        <v>103.8</v>
      </c>
      <c r="L387" s="17">
        <v>5.8999999999999997E-2</v>
      </c>
      <c r="M387" s="17">
        <v>70.7</v>
      </c>
      <c r="N387" s="17">
        <v>39</v>
      </c>
      <c r="O387" s="17">
        <v>5352.9</v>
      </c>
      <c r="P387" s="17">
        <v>580</v>
      </c>
      <c r="Q387" s="17">
        <v>-9.3580000000000005</v>
      </c>
      <c r="R387" s="17">
        <v>12680.391</v>
      </c>
      <c r="S387" s="17">
        <v>10.55</v>
      </c>
      <c r="T387" s="17">
        <v>-13.375</v>
      </c>
      <c r="U387" s="17">
        <v>-7.2499999999999995E-2</v>
      </c>
      <c r="V387" s="17">
        <v>-1.8879999999999999</v>
      </c>
      <c r="W387" s="17">
        <v>9362.4894000000004</v>
      </c>
      <c r="X387" s="17">
        <v>6562</v>
      </c>
      <c r="Y387" s="17">
        <v>18.452000000000002</v>
      </c>
      <c r="Z387" s="17">
        <v>-64.290000000000006</v>
      </c>
    </row>
    <row r="388" spans="1:26" x14ac:dyDescent="0.2">
      <c r="A388" s="27">
        <v>45072</v>
      </c>
      <c r="B388" s="17">
        <v>276.17700000000002</v>
      </c>
      <c r="C388" s="14">
        <v>3.9</v>
      </c>
      <c r="D388" s="17">
        <v>-157</v>
      </c>
      <c r="E388" s="17">
        <v>41</v>
      </c>
      <c r="F388" s="17">
        <v>30.5</v>
      </c>
      <c r="G388" s="17">
        <v>307.5</v>
      </c>
      <c r="H388" s="17">
        <v>7.3</v>
      </c>
      <c r="I388" s="17">
        <v>-77.5</v>
      </c>
      <c r="J388" s="17">
        <v>1131.6300000000001</v>
      </c>
      <c r="K388" s="17">
        <v>105.3</v>
      </c>
      <c r="L388" s="17">
        <v>7.0499999999999993E-2</v>
      </c>
      <c r="M388" s="17">
        <v>73.040000000000006</v>
      </c>
      <c r="N388" s="17">
        <v>46.384999999999998</v>
      </c>
      <c r="O388" s="17">
        <v>5366</v>
      </c>
      <c r="P388" s="17">
        <v>601.5</v>
      </c>
      <c r="Q388" s="17">
        <v>-10.944000000000001</v>
      </c>
      <c r="R388" s="17">
        <v>16491.605</v>
      </c>
      <c r="S388" s="17">
        <v>11.1</v>
      </c>
      <c r="T388" s="17">
        <v>-13.785</v>
      </c>
      <c r="U388" s="17">
        <v>-8.7499999999999994E-2</v>
      </c>
      <c r="V388" s="17">
        <v>-1.9</v>
      </c>
      <c r="W388" s="17">
        <v>9362.4894000000004</v>
      </c>
      <c r="X388" s="17">
        <v>6732</v>
      </c>
      <c r="Y388" s="17">
        <v>19.43</v>
      </c>
      <c r="Z388" s="17">
        <v>-67.254999999999995</v>
      </c>
    </row>
    <row r="389" spans="1:26" x14ac:dyDescent="0.2">
      <c r="A389" s="27">
        <v>45071</v>
      </c>
      <c r="B389" s="17">
        <v>295.10000000000002</v>
      </c>
      <c r="C389" s="14">
        <v>4.28</v>
      </c>
      <c r="D389" s="17">
        <v>-158.5</v>
      </c>
      <c r="E389" s="17">
        <v>42.25</v>
      </c>
      <c r="F389" s="17">
        <v>30.655000000000001</v>
      </c>
      <c r="G389" s="17">
        <v>318.52999999999997</v>
      </c>
      <c r="H389" s="17">
        <v>12</v>
      </c>
      <c r="I389" s="17">
        <v>-112.94799999999999</v>
      </c>
      <c r="J389" s="17">
        <v>1207.5</v>
      </c>
      <c r="K389" s="17">
        <v>105</v>
      </c>
      <c r="L389" s="17">
        <v>3.0800000000000001E-2</v>
      </c>
      <c r="M389" s="17">
        <v>72</v>
      </c>
      <c r="N389" s="17">
        <v>38.48892</v>
      </c>
      <c r="O389" s="17">
        <v>4880</v>
      </c>
      <c r="P389" s="17">
        <v>597.5</v>
      </c>
      <c r="Q389" s="17">
        <v>-10.050000000000001</v>
      </c>
      <c r="R389" s="17">
        <v>14406.145</v>
      </c>
      <c r="S389" s="17">
        <v>10.75</v>
      </c>
      <c r="T389" s="17">
        <v>-13.654999999999999</v>
      </c>
      <c r="U389" s="17">
        <v>-6.9000000000000006E-2</v>
      </c>
      <c r="V389" s="17">
        <v>-1.9430000000000001</v>
      </c>
      <c r="W389" s="17">
        <v>9362.4894000000004</v>
      </c>
      <c r="X389" s="17">
        <v>6620.3</v>
      </c>
      <c r="Y389" s="17">
        <v>19.302</v>
      </c>
      <c r="Z389" s="17">
        <v>-66.89</v>
      </c>
    </row>
    <row r="390" spans="1:26" x14ac:dyDescent="0.2">
      <c r="A390" s="27">
        <v>45070</v>
      </c>
      <c r="B390" s="17">
        <v>239.3</v>
      </c>
      <c r="C390" s="14">
        <v>3.75</v>
      </c>
      <c r="D390" s="17">
        <v>-164</v>
      </c>
      <c r="E390" s="17">
        <v>35.75</v>
      </c>
      <c r="F390" s="17">
        <v>31.75</v>
      </c>
      <c r="G390" s="17">
        <v>317.745</v>
      </c>
      <c r="H390" s="17">
        <v>6</v>
      </c>
      <c r="I390" s="17">
        <v>-93.875</v>
      </c>
      <c r="J390" s="17">
        <v>1268.6669999999999</v>
      </c>
      <c r="K390" s="17">
        <v>93.3</v>
      </c>
      <c r="L390" s="17">
        <v>6.0999999999999999E-2</v>
      </c>
      <c r="M390" s="17">
        <v>73.25</v>
      </c>
      <c r="N390" s="17">
        <v>38.006520000000002</v>
      </c>
      <c r="O390" s="17">
        <v>5560</v>
      </c>
      <c r="P390" s="17">
        <v>575.5</v>
      </c>
      <c r="Q390" s="17">
        <v>-9.65</v>
      </c>
      <c r="R390" s="17">
        <v>15329.555</v>
      </c>
      <c r="S390" s="17">
        <v>10.85</v>
      </c>
      <c r="T390" s="17">
        <v>-13.765000000000001</v>
      </c>
      <c r="U390" s="17">
        <v>-7.1999999999999995E-2</v>
      </c>
      <c r="V390" s="17">
        <v>-1.88</v>
      </c>
      <c r="W390" s="17">
        <v>9362.4894000000004</v>
      </c>
      <c r="X390" s="17">
        <v>7316.5</v>
      </c>
      <c r="Y390" s="17">
        <v>19.155000000000001</v>
      </c>
      <c r="Z390" s="17">
        <v>-65.543000000000006</v>
      </c>
    </row>
    <row r="391" spans="1:26" x14ac:dyDescent="0.2">
      <c r="A391" s="27">
        <v>45069</v>
      </c>
      <c r="B391" s="17">
        <v>257.93599999999998</v>
      </c>
      <c r="C391" s="14">
        <v>3.9550000000000001</v>
      </c>
      <c r="D391" s="17">
        <v>-155</v>
      </c>
      <c r="E391" s="17">
        <v>38</v>
      </c>
      <c r="F391" s="17">
        <v>32.96</v>
      </c>
      <c r="G391" s="17">
        <v>325.89999999999998</v>
      </c>
      <c r="H391" s="17">
        <v>8.15</v>
      </c>
      <c r="I391" s="17">
        <v>-100.19799999999999</v>
      </c>
      <c r="J391" s="17">
        <v>1412</v>
      </c>
      <c r="K391" s="17">
        <v>92</v>
      </c>
      <c r="L391" s="17">
        <v>6.5000000000000002E-2</v>
      </c>
      <c r="M391" s="17">
        <v>76.2</v>
      </c>
      <c r="N391" s="17">
        <v>40.440350000000002</v>
      </c>
      <c r="O391" s="17">
        <v>6630</v>
      </c>
      <c r="P391" s="17">
        <v>598.5</v>
      </c>
      <c r="Q391" s="17">
        <v>-9.5630000000000006</v>
      </c>
      <c r="R391" s="17">
        <v>15719.2</v>
      </c>
      <c r="S391" s="17">
        <v>10.9</v>
      </c>
      <c r="T391" s="17">
        <v>-13.775</v>
      </c>
      <c r="U391" s="17">
        <v>-9.4500000000000001E-2</v>
      </c>
      <c r="V391" s="17">
        <v>-2.0499999999999998</v>
      </c>
      <c r="W391" s="17">
        <v>9362.4894000000004</v>
      </c>
      <c r="X391" s="17">
        <v>6535.8</v>
      </c>
      <c r="Y391" s="17">
        <v>19.399999999999999</v>
      </c>
      <c r="Z391" s="17">
        <v>-66.349999999999994</v>
      </c>
    </row>
    <row r="392" spans="1:26" x14ac:dyDescent="0.2">
      <c r="A392" s="27">
        <v>45068</v>
      </c>
      <c r="B392" s="17">
        <v>278.5</v>
      </c>
      <c r="C392" s="14">
        <v>4</v>
      </c>
      <c r="D392" s="17">
        <v>-167.25</v>
      </c>
      <c r="E392" s="17">
        <v>42.75</v>
      </c>
      <c r="F392" s="17">
        <v>33.72</v>
      </c>
      <c r="G392" s="17">
        <v>339.95499999999998</v>
      </c>
      <c r="H392" s="17">
        <v>8</v>
      </c>
      <c r="I392" s="17">
        <v>-147.99600000000001</v>
      </c>
      <c r="J392" s="17">
        <v>1372.0419999999999</v>
      </c>
      <c r="K392" s="17">
        <v>90</v>
      </c>
      <c r="L392" s="17">
        <v>5.1499999999999997E-2</v>
      </c>
      <c r="M392" s="17">
        <v>76.5</v>
      </c>
      <c r="N392" s="17">
        <v>38.19773</v>
      </c>
      <c r="O392" s="17">
        <v>6800</v>
      </c>
      <c r="P392" s="17">
        <v>620</v>
      </c>
      <c r="Q392" s="17">
        <v>-9.625</v>
      </c>
      <c r="R392" s="17">
        <v>14704.82</v>
      </c>
      <c r="S392" s="17">
        <v>10.5</v>
      </c>
      <c r="T392" s="17">
        <v>-14.68</v>
      </c>
      <c r="U392" s="17">
        <v>-9.2499999999999999E-2</v>
      </c>
      <c r="V392" s="17">
        <v>-2.0630000000000002</v>
      </c>
      <c r="W392" s="17">
        <v>9362.4894000000004</v>
      </c>
      <c r="X392" s="17">
        <v>7266.5</v>
      </c>
      <c r="Y392" s="17">
        <v>19.995999999999999</v>
      </c>
      <c r="Z392" s="17">
        <v>-68.488</v>
      </c>
    </row>
    <row r="393" spans="1:26" x14ac:dyDescent="0.2">
      <c r="A393" s="27">
        <v>45065</v>
      </c>
      <c r="B393" s="17">
        <v>292.89999999999998</v>
      </c>
      <c r="C393" s="14">
        <v>3.95</v>
      </c>
      <c r="D393" s="17">
        <v>-167.85</v>
      </c>
      <c r="E393" s="17">
        <v>42.75</v>
      </c>
      <c r="F393" s="17">
        <v>31.53</v>
      </c>
      <c r="G393" s="17">
        <v>327.34500000000003</v>
      </c>
      <c r="H393" s="17">
        <v>16.5</v>
      </c>
      <c r="I393" s="17">
        <v>-106.001</v>
      </c>
      <c r="J393" s="17">
        <v>1198.75</v>
      </c>
      <c r="K393" s="17">
        <v>90</v>
      </c>
      <c r="L393" s="17">
        <v>6.3E-2</v>
      </c>
      <c r="M393" s="17">
        <v>71.099999999999994</v>
      </c>
      <c r="N393" s="17">
        <v>39.057130000000001</v>
      </c>
      <c r="O393" s="17">
        <v>6883.8</v>
      </c>
      <c r="P393" s="17">
        <v>616</v>
      </c>
      <c r="Q393" s="17">
        <v>-7.6950000000000003</v>
      </c>
      <c r="R393" s="17">
        <v>11837.859</v>
      </c>
      <c r="S393" s="17">
        <v>10.6</v>
      </c>
      <c r="T393" s="17">
        <v>-14.42</v>
      </c>
      <c r="U393" s="17">
        <v>-9.2499999999999999E-2</v>
      </c>
      <c r="V393" s="17">
        <v>-1.8049999999999999</v>
      </c>
      <c r="W393" s="17">
        <v>9362.4894000000004</v>
      </c>
      <c r="X393" s="17">
        <v>7108.8</v>
      </c>
      <c r="Y393" s="17">
        <v>18.876999999999999</v>
      </c>
      <c r="Z393" s="17">
        <v>-64.004999999999995</v>
      </c>
    </row>
    <row r="394" spans="1:26" x14ac:dyDescent="0.2">
      <c r="A394" s="27">
        <v>45064</v>
      </c>
      <c r="B394" s="17">
        <v>286.3</v>
      </c>
      <c r="C394" s="14">
        <v>3.6949999999999998</v>
      </c>
      <c r="D394" s="17">
        <v>-178.54499999999999</v>
      </c>
      <c r="E394" s="17">
        <v>40.25</v>
      </c>
      <c r="F394" s="17">
        <v>31.5</v>
      </c>
      <c r="G394" s="17">
        <v>318.75</v>
      </c>
      <c r="H394" s="17">
        <v>16.399999999999999</v>
      </c>
      <c r="I394" s="17">
        <v>-134.99700000000001</v>
      </c>
      <c r="J394" s="17">
        <v>1189.7349999999999</v>
      </c>
      <c r="K394" s="17">
        <v>92.4</v>
      </c>
      <c r="L394" s="17">
        <v>5.0999999999999997E-2</v>
      </c>
      <c r="M394" s="17">
        <v>70.489999999999995</v>
      </c>
      <c r="N394" s="17">
        <v>35.950870000000002</v>
      </c>
      <c r="O394" s="17">
        <v>7217.5</v>
      </c>
      <c r="P394" s="17">
        <v>644.79999999999995</v>
      </c>
      <c r="Q394" s="17">
        <v>-7.5629999999999997</v>
      </c>
      <c r="R394" s="17">
        <v>11832.475</v>
      </c>
      <c r="S394" s="17">
        <v>10.7</v>
      </c>
      <c r="T394" s="17">
        <v>-14.75</v>
      </c>
      <c r="U394" s="17">
        <v>-8.0199999999999994E-2</v>
      </c>
      <c r="V394" s="17">
        <v>-1.605</v>
      </c>
      <c r="W394" s="17">
        <v>9362.4894000000004</v>
      </c>
      <c r="X394" s="17">
        <v>14694.3</v>
      </c>
      <c r="Y394" s="17">
        <v>19.103000000000002</v>
      </c>
      <c r="Z394" s="17">
        <v>-64.602999999999994</v>
      </c>
    </row>
    <row r="395" spans="1:26" x14ac:dyDescent="0.2">
      <c r="A395" s="27">
        <v>45063</v>
      </c>
      <c r="B395" s="17">
        <v>258.2</v>
      </c>
      <c r="C395" s="14">
        <v>3.36</v>
      </c>
      <c r="D395" s="17">
        <v>-168.47499999999999</v>
      </c>
      <c r="E395" s="17">
        <v>33</v>
      </c>
      <c r="F395" s="17">
        <v>32.5</v>
      </c>
      <c r="G395" s="17">
        <v>330.35700000000003</v>
      </c>
      <c r="H395" s="17">
        <v>22</v>
      </c>
      <c r="I395" s="17">
        <v>-124.69799999999999</v>
      </c>
      <c r="J395" s="17">
        <v>1178.0899999999999</v>
      </c>
      <c r="K395" s="17">
        <v>82.4</v>
      </c>
      <c r="L395" s="17">
        <v>8.5000000000000006E-2</v>
      </c>
      <c r="M395" s="17">
        <v>72.599999999999994</v>
      </c>
      <c r="N395" s="17">
        <v>34.55547</v>
      </c>
      <c r="O395" s="17">
        <v>8124.5</v>
      </c>
      <c r="P395" s="17">
        <v>668.3</v>
      </c>
      <c r="Q395" s="17">
        <v>-8.125</v>
      </c>
      <c r="R395" s="17">
        <v>8943.2950000000001</v>
      </c>
      <c r="S395" s="17">
        <v>11</v>
      </c>
      <c r="T395" s="17">
        <v>-15.035</v>
      </c>
      <c r="U395" s="17">
        <v>-4.7500000000000001E-2</v>
      </c>
      <c r="V395" s="17">
        <v>-1.843</v>
      </c>
      <c r="W395" s="17">
        <v>9362.4894000000004</v>
      </c>
      <c r="X395" s="17">
        <v>16245.8</v>
      </c>
      <c r="Y395" s="17">
        <v>19.835000000000001</v>
      </c>
      <c r="Z395" s="17">
        <v>-66.14</v>
      </c>
    </row>
    <row r="396" spans="1:26" x14ac:dyDescent="0.2">
      <c r="A396" s="27">
        <v>45062</v>
      </c>
      <c r="B396" s="17">
        <v>273.5</v>
      </c>
      <c r="C396" s="14">
        <v>3.5</v>
      </c>
      <c r="D396" s="17">
        <v>-170.35</v>
      </c>
      <c r="E396" s="17">
        <v>33.5</v>
      </c>
      <c r="F396" s="17">
        <v>33.5</v>
      </c>
      <c r="G396" s="17">
        <v>327.44499999999999</v>
      </c>
      <c r="H396" s="17">
        <v>14.65</v>
      </c>
      <c r="I396" s="17">
        <v>-103.498</v>
      </c>
      <c r="J396" s="17">
        <v>1205</v>
      </c>
      <c r="K396" s="17">
        <v>82.5</v>
      </c>
      <c r="L396" s="17">
        <v>0.09</v>
      </c>
      <c r="M396" s="17">
        <v>73.224999999999994</v>
      </c>
      <c r="N396" s="17">
        <v>34</v>
      </c>
      <c r="O396" s="17">
        <v>9027.5</v>
      </c>
      <c r="P396" s="17">
        <v>650.1</v>
      </c>
      <c r="Q396" s="17">
        <v>-11.25</v>
      </c>
      <c r="R396" s="17">
        <v>8299.8700000000008</v>
      </c>
      <c r="S396" s="17">
        <v>11.2</v>
      </c>
      <c r="T396" s="17">
        <v>-16.23</v>
      </c>
      <c r="U396" s="17">
        <v>-6.8500000000000005E-2</v>
      </c>
      <c r="V396" s="17">
        <v>-2.1749999999999998</v>
      </c>
      <c r="W396" s="17">
        <v>9362.4894000000004</v>
      </c>
      <c r="X396" s="17">
        <v>12800</v>
      </c>
      <c r="Y396" s="17">
        <v>20.324999999999999</v>
      </c>
      <c r="Z396" s="17">
        <v>-67.37</v>
      </c>
    </row>
    <row r="397" spans="1:26" x14ac:dyDescent="0.2">
      <c r="A397" s="27">
        <v>45061</v>
      </c>
      <c r="B397" s="17">
        <v>292.7</v>
      </c>
      <c r="C397" s="14">
        <v>3.55</v>
      </c>
      <c r="D397" s="17">
        <v>-177.6</v>
      </c>
      <c r="E397" s="17">
        <v>33.25</v>
      </c>
      <c r="F397" s="17">
        <v>35</v>
      </c>
      <c r="G397" s="17">
        <v>341.33499999999998</v>
      </c>
      <c r="H397" s="17">
        <v>14.03</v>
      </c>
      <c r="I397" s="17">
        <v>-97.498999999999995</v>
      </c>
      <c r="J397" s="17">
        <v>1226.25</v>
      </c>
      <c r="K397" s="17">
        <v>80</v>
      </c>
      <c r="L397" s="17">
        <v>7.1999999999999995E-2</v>
      </c>
      <c r="M397" s="17">
        <v>75.015000000000001</v>
      </c>
      <c r="N397" s="17">
        <v>36.274329999999999</v>
      </c>
      <c r="O397" s="17">
        <v>7251</v>
      </c>
      <c r="P397" s="17">
        <v>657.4</v>
      </c>
      <c r="Q397" s="17">
        <v>-16.152999999999999</v>
      </c>
      <c r="R397" s="17">
        <v>6047.04</v>
      </c>
      <c r="S397" s="17">
        <v>11.3</v>
      </c>
      <c r="T397" s="17">
        <v>-16.702000000000002</v>
      </c>
      <c r="U397" s="17">
        <v>-6.4500000000000002E-2</v>
      </c>
      <c r="V397" s="17">
        <v>-2.278</v>
      </c>
      <c r="W397" s="17">
        <v>9362.4894000000004</v>
      </c>
      <c r="X397" s="17">
        <v>17112.3</v>
      </c>
      <c r="Y397" s="17">
        <v>20.82</v>
      </c>
      <c r="Z397" s="17">
        <v>-69.239999999999995</v>
      </c>
    </row>
    <row r="398" spans="1:26" x14ac:dyDescent="0.2">
      <c r="A398" s="27">
        <v>45058</v>
      </c>
      <c r="B398" s="17">
        <v>291.8</v>
      </c>
      <c r="C398" s="14">
        <v>3.5950000000000002</v>
      </c>
      <c r="D398" s="17">
        <v>-168.22</v>
      </c>
      <c r="E398" s="17">
        <v>35</v>
      </c>
      <c r="F398" s="17">
        <v>31.5</v>
      </c>
      <c r="G398" s="17">
        <v>325</v>
      </c>
      <c r="H398" s="17">
        <v>18</v>
      </c>
      <c r="I398" s="17">
        <v>-130.501</v>
      </c>
      <c r="J398" s="17">
        <v>1115</v>
      </c>
      <c r="K398" s="17">
        <v>80</v>
      </c>
      <c r="L398" s="17">
        <v>7.0000000000000007E-2</v>
      </c>
      <c r="M398" s="17">
        <v>67.275000000000006</v>
      </c>
      <c r="N398" s="17">
        <v>38</v>
      </c>
      <c r="O398" s="17">
        <v>7267.5</v>
      </c>
      <c r="P398" s="17">
        <v>729.8</v>
      </c>
      <c r="Q398" s="17">
        <v>-10.845000000000001</v>
      </c>
      <c r="R398" s="17">
        <v>24098.91</v>
      </c>
      <c r="S398" s="17">
        <v>10.9</v>
      </c>
      <c r="T398" s="17">
        <v>-15.39</v>
      </c>
      <c r="U398" s="17">
        <v>-6.3700000000000007E-2</v>
      </c>
      <c r="V398" s="17">
        <v>-2.09</v>
      </c>
      <c r="W398" s="17">
        <v>9362.4894000000004</v>
      </c>
      <c r="X398" s="17">
        <v>18754.5</v>
      </c>
      <c r="Y398" s="17">
        <v>18.899999999999999</v>
      </c>
      <c r="Z398" s="17">
        <v>-63.174999999999997</v>
      </c>
    </row>
    <row r="399" spans="1:26" x14ac:dyDescent="0.2">
      <c r="A399" s="27">
        <v>45057</v>
      </c>
      <c r="B399" s="17">
        <v>300.10000000000002</v>
      </c>
      <c r="C399" s="14">
        <v>3.8</v>
      </c>
      <c r="D399" s="17">
        <v>-170.52500000000001</v>
      </c>
      <c r="E399" s="17">
        <v>35</v>
      </c>
      <c r="F399" s="17">
        <v>31.25</v>
      </c>
      <c r="G399" s="17">
        <v>326.88499999999999</v>
      </c>
      <c r="H399" s="17">
        <v>16</v>
      </c>
      <c r="I399" s="17">
        <v>-122.123</v>
      </c>
      <c r="J399" s="17">
        <v>1101.875</v>
      </c>
      <c r="K399" s="17">
        <v>80.5</v>
      </c>
      <c r="L399" s="17">
        <v>6.3200000000000006E-2</v>
      </c>
      <c r="M399" s="17">
        <v>67.05</v>
      </c>
      <c r="N399" s="17">
        <v>39.187049999999999</v>
      </c>
      <c r="O399" s="17">
        <v>7973</v>
      </c>
      <c r="P399" s="17">
        <v>601.6</v>
      </c>
      <c r="Q399" s="17">
        <v>-11.8</v>
      </c>
      <c r="R399" s="17">
        <v>23896.684000000001</v>
      </c>
      <c r="S399" s="17">
        <v>11</v>
      </c>
      <c r="T399" s="17">
        <v>-15.244999999999999</v>
      </c>
      <c r="U399" s="17">
        <v>-6.7199999999999996E-2</v>
      </c>
      <c r="V399" s="17">
        <v>-2.0750000000000002</v>
      </c>
      <c r="W399" s="17">
        <v>9362.4894000000004</v>
      </c>
      <c r="X399" s="17">
        <v>19708.8</v>
      </c>
      <c r="Y399" s="17">
        <v>19.145</v>
      </c>
      <c r="Z399" s="17">
        <v>-62.81</v>
      </c>
    </row>
    <row r="400" spans="1:26" x14ac:dyDescent="0.2">
      <c r="A400" s="27">
        <v>45056</v>
      </c>
      <c r="B400" s="17">
        <v>250.64599999999999</v>
      </c>
      <c r="C400" s="14">
        <v>3.45</v>
      </c>
      <c r="D400" s="17">
        <v>-176.4</v>
      </c>
      <c r="E400" s="17">
        <v>31</v>
      </c>
      <c r="F400" s="17">
        <v>31.1</v>
      </c>
      <c r="G400" s="17">
        <v>327.57</v>
      </c>
      <c r="H400" s="17">
        <v>10.1</v>
      </c>
      <c r="I400" s="17">
        <v>-131.02500000000001</v>
      </c>
      <c r="J400" s="17">
        <v>1076</v>
      </c>
      <c r="K400" s="17">
        <v>75</v>
      </c>
      <c r="L400" s="17">
        <v>7.4999999999999997E-2</v>
      </c>
      <c r="M400" s="17">
        <v>67.099999999999994</v>
      </c>
      <c r="N400" s="17">
        <v>37.361199999999997</v>
      </c>
      <c r="O400" s="17">
        <v>8979.5</v>
      </c>
      <c r="P400" s="17">
        <v>540.79999999999995</v>
      </c>
      <c r="Q400" s="17">
        <v>-15.045999999999999</v>
      </c>
      <c r="R400" s="17">
        <v>21389.759999999998</v>
      </c>
      <c r="S400" s="17">
        <v>11.05</v>
      </c>
      <c r="T400" s="17">
        <v>-15.257</v>
      </c>
      <c r="U400" s="17">
        <v>-6.8500000000000005E-2</v>
      </c>
      <c r="V400" s="17">
        <v>-1.9430000000000001</v>
      </c>
      <c r="W400" s="17">
        <v>9362.4894000000004</v>
      </c>
      <c r="X400" s="17">
        <v>19300</v>
      </c>
      <c r="Y400" s="17">
        <v>19.094999999999999</v>
      </c>
      <c r="Z400" s="17">
        <v>-62.4</v>
      </c>
    </row>
    <row r="401" spans="1:26" x14ac:dyDescent="0.2">
      <c r="A401" s="27">
        <v>45055</v>
      </c>
      <c r="B401" s="17">
        <v>272.2</v>
      </c>
      <c r="C401" s="14">
        <v>3.6</v>
      </c>
      <c r="D401" s="17">
        <v>-183.98</v>
      </c>
      <c r="E401" s="17">
        <v>32</v>
      </c>
      <c r="F401" s="17">
        <v>31.25</v>
      </c>
      <c r="G401" s="17">
        <v>338.21</v>
      </c>
      <c r="H401" s="17">
        <v>21</v>
      </c>
      <c r="I401" s="17">
        <v>-129.37100000000001</v>
      </c>
      <c r="J401" s="17">
        <v>1122.5</v>
      </c>
      <c r="K401" s="17">
        <v>78.5</v>
      </c>
      <c r="L401" s="17">
        <v>0.115</v>
      </c>
      <c r="M401" s="17">
        <v>68.989999999999995</v>
      </c>
      <c r="N401" s="17">
        <v>39</v>
      </c>
      <c r="O401" s="17">
        <v>10700</v>
      </c>
      <c r="P401" s="17">
        <v>544.70000000000005</v>
      </c>
      <c r="Q401" s="17">
        <v>-14.324999999999999</v>
      </c>
      <c r="R401" s="17">
        <v>19177.375</v>
      </c>
      <c r="S401" s="17">
        <v>11.5</v>
      </c>
      <c r="T401" s="17">
        <v>-16.087</v>
      </c>
      <c r="U401" s="17">
        <v>-8.7300000000000003E-2</v>
      </c>
      <c r="V401" s="17">
        <v>-2.0880000000000001</v>
      </c>
      <c r="W401" s="17">
        <v>9362.4894000000004</v>
      </c>
      <c r="X401" s="17">
        <v>25857</v>
      </c>
      <c r="Y401" s="17">
        <v>19.901</v>
      </c>
      <c r="Z401" s="17">
        <v>-64.694999999999993</v>
      </c>
    </row>
    <row r="402" spans="1:26" x14ac:dyDescent="0.2">
      <c r="A402" s="27">
        <v>45054</v>
      </c>
      <c r="B402" s="17">
        <v>293.577</v>
      </c>
      <c r="C402" s="14">
        <v>3.8</v>
      </c>
      <c r="D402" s="17">
        <v>-186.393</v>
      </c>
      <c r="E402" s="17">
        <v>33.125</v>
      </c>
      <c r="F402" s="17">
        <v>31.5</v>
      </c>
      <c r="G402" s="17">
        <v>346.47</v>
      </c>
      <c r="H402" s="17">
        <v>17.5</v>
      </c>
      <c r="I402" s="17">
        <v>-113.32</v>
      </c>
      <c r="J402" s="17">
        <v>1180</v>
      </c>
      <c r="K402" s="17">
        <v>80</v>
      </c>
      <c r="L402" s="17">
        <v>4.4999999999999998E-2</v>
      </c>
      <c r="M402" s="17">
        <v>72.66</v>
      </c>
      <c r="N402" s="17">
        <v>39.5</v>
      </c>
      <c r="O402" s="17">
        <v>8841</v>
      </c>
      <c r="P402" s="17">
        <v>554</v>
      </c>
      <c r="Q402" s="17">
        <v>-14.75</v>
      </c>
      <c r="R402" s="17">
        <v>19635.445</v>
      </c>
      <c r="S402" s="17">
        <v>11.35</v>
      </c>
      <c r="T402" s="17">
        <v>-16.855</v>
      </c>
      <c r="U402" s="17">
        <v>-0.08</v>
      </c>
      <c r="V402" s="17">
        <v>-2.2000000000000002</v>
      </c>
      <c r="W402" s="17">
        <v>9362.4894000000004</v>
      </c>
      <c r="X402" s="17">
        <v>29008.5</v>
      </c>
      <c r="Y402" s="17">
        <v>20.677</v>
      </c>
      <c r="Z402" s="17">
        <v>-66.731999999999999</v>
      </c>
    </row>
    <row r="403" spans="1:26" x14ac:dyDescent="0.2">
      <c r="A403" s="27">
        <v>45051</v>
      </c>
      <c r="B403" s="17">
        <v>292.19200000000001</v>
      </c>
      <c r="C403" s="14">
        <v>3.9</v>
      </c>
      <c r="D403" s="17">
        <v>-171.898</v>
      </c>
      <c r="E403" s="17">
        <v>35.75</v>
      </c>
      <c r="F403" s="17">
        <v>31.515000000000001</v>
      </c>
      <c r="G403" s="17">
        <v>327.5</v>
      </c>
      <c r="H403" s="17">
        <v>13</v>
      </c>
      <c r="I403" s="17">
        <v>-95.997</v>
      </c>
      <c r="J403" s="17">
        <v>1105</v>
      </c>
      <c r="K403" s="17">
        <v>85</v>
      </c>
      <c r="L403" s="17">
        <v>4.8500000000000001E-2</v>
      </c>
      <c r="M403" s="17">
        <v>68.569999999999993</v>
      </c>
      <c r="N403" s="17">
        <v>34.180750000000003</v>
      </c>
      <c r="O403" s="17">
        <v>8997</v>
      </c>
      <c r="P403" s="17">
        <v>532.70000000000005</v>
      </c>
      <c r="Q403" s="17">
        <v>-14.31</v>
      </c>
      <c r="R403" s="17">
        <v>19526.199000000001</v>
      </c>
      <c r="S403" s="17">
        <v>11.275</v>
      </c>
      <c r="T403" s="17">
        <v>-15.385</v>
      </c>
      <c r="U403" s="17">
        <v>-8.3000000000000004E-2</v>
      </c>
      <c r="V403" s="17">
        <v>-2.15</v>
      </c>
      <c r="W403" s="17">
        <v>9362.4894000000004</v>
      </c>
      <c r="X403" s="17">
        <v>29275</v>
      </c>
      <c r="Y403" s="17">
        <v>19.734000000000002</v>
      </c>
      <c r="Z403" s="17">
        <v>-63.354999999999997</v>
      </c>
    </row>
    <row r="404" spans="1:26" x14ac:dyDescent="0.2">
      <c r="A404" s="27">
        <v>45050</v>
      </c>
      <c r="B404" s="17">
        <v>317.5</v>
      </c>
      <c r="C404" s="14">
        <v>4.25</v>
      </c>
      <c r="D404" s="17">
        <v>-167</v>
      </c>
      <c r="E404" s="17">
        <v>36.5</v>
      </c>
      <c r="F404" s="17">
        <v>31.5</v>
      </c>
      <c r="G404" s="17">
        <v>329.26299999999998</v>
      </c>
      <c r="H404" s="17">
        <v>15</v>
      </c>
      <c r="I404" s="17">
        <v>-134.249</v>
      </c>
      <c r="J404" s="17">
        <v>1110.49</v>
      </c>
      <c r="K404" s="17">
        <v>82.5</v>
      </c>
      <c r="L404" s="17">
        <v>4.1500000000000002E-2</v>
      </c>
      <c r="M404" s="17">
        <v>72</v>
      </c>
      <c r="N404" s="17">
        <v>33.337679999999999</v>
      </c>
      <c r="O404" s="17">
        <v>6681.8</v>
      </c>
      <c r="P404" s="17">
        <v>534.29999999999995</v>
      </c>
      <c r="Q404" s="17">
        <v>-12.744</v>
      </c>
      <c r="R404" s="17">
        <v>21902.285</v>
      </c>
      <c r="S404" s="17">
        <v>11.05</v>
      </c>
      <c r="T404" s="17">
        <v>-15.335000000000001</v>
      </c>
      <c r="U404" s="17">
        <v>-9.0700000000000003E-2</v>
      </c>
      <c r="V404" s="17">
        <v>-2.105</v>
      </c>
      <c r="W404" s="17">
        <v>9362.4894000000004</v>
      </c>
      <c r="X404" s="17">
        <v>29936.3</v>
      </c>
      <c r="Y404" s="17">
        <v>20.082999999999998</v>
      </c>
      <c r="Z404" s="17">
        <v>-63.055</v>
      </c>
    </row>
    <row r="405" spans="1:26" x14ac:dyDescent="0.2">
      <c r="A405" s="27">
        <v>45049</v>
      </c>
      <c r="B405" s="17">
        <v>285.66800000000001</v>
      </c>
      <c r="C405" s="14">
        <v>3.39</v>
      </c>
      <c r="D405" s="17">
        <v>-169</v>
      </c>
      <c r="E405" s="17">
        <v>32.625</v>
      </c>
      <c r="F405" s="17">
        <v>31.414999999999999</v>
      </c>
      <c r="G405" s="17">
        <v>332.36700000000002</v>
      </c>
      <c r="H405" s="17">
        <v>9</v>
      </c>
      <c r="I405" s="17">
        <v>-134.249</v>
      </c>
      <c r="J405" s="17">
        <v>1125</v>
      </c>
      <c r="K405" s="17">
        <v>70</v>
      </c>
      <c r="L405" s="17">
        <v>0.03</v>
      </c>
      <c r="M405" s="17">
        <v>74.045000000000002</v>
      </c>
      <c r="N405" s="17">
        <v>38.024999999999999</v>
      </c>
      <c r="O405" s="17">
        <v>7709.8</v>
      </c>
      <c r="P405" s="17">
        <v>525.70000000000005</v>
      </c>
      <c r="Q405" s="17">
        <v>-10.175000000000001</v>
      </c>
      <c r="R405" s="17">
        <v>20570.224999999999</v>
      </c>
      <c r="S405" s="17">
        <v>11.95</v>
      </c>
      <c r="T405" s="17">
        <v>-15.266999999999999</v>
      </c>
      <c r="U405" s="17">
        <v>-8.6199999999999999E-2</v>
      </c>
      <c r="V405" s="17">
        <v>-2.19</v>
      </c>
      <c r="W405" s="17">
        <v>9362.4894000000004</v>
      </c>
      <c r="X405" s="17">
        <v>30780.5</v>
      </c>
      <c r="Y405" s="17">
        <v>19.72</v>
      </c>
      <c r="Z405" s="17">
        <v>-63.17</v>
      </c>
    </row>
    <row r="406" spans="1:26" x14ac:dyDescent="0.2">
      <c r="A406" s="27">
        <v>45048</v>
      </c>
      <c r="B406" s="17">
        <v>306.928</v>
      </c>
      <c r="C406" s="14">
        <v>3.45</v>
      </c>
      <c r="D406" s="17">
        <v>-172.61500000000001</v>
      </c>
      <c r="E406" s="17">
        <v>33.625</v>
      </c>
      <c r="F406" s="17">
        <v>32.615000000000002</v>
      </c>
      <c r="G406" s="17">
        <v>345</v>
      </c>
      <c r="H406" s="17">
        <v>11</v>
      </c>
      <c r="I406" s="17">
        <v>-123.496</v>
      </c>
      <c r="J406" s="17">
        <v>1169.17</v>
      </c>
      <c r="K406" s="17">
        <v>68.5</v>
      </c>
      <c r="L406" s="17">
        <v>4.1000000000000002E-2</v>
      </c>
      <c r="M406" s="17">
        <v>73.900000000000006</v>
      </c>
      <c r="N406" s="17">
        <v>38.752780000000001</v>
      </c>
      <c r="O406" s="17">
        <v>7964</v>
      </c>
      <c r="P406" s="17">
        <v>545.1</v>
      </c>
      <c r="Q406" s="17">
        <v>-11.085000000000001</v>
      </c>
      <c r="R406" s="17">
        <v>22905.416000000001</v>
      </c>
      <c r="S406" s="17">
        <v>13.3</v>
      </c>
      <c r="T406" s="17">
        <v>-15.58</v>
      </c>
      <c r="U406" s="17">
        <v>-8.7999999999999995E-2</v>
      </c>
      <c r="V406" s="17">
        <v>-2.2000000000000002</v>
      </c>
      <c r="W406" s="17">
        <v>9362.4894000000004</v>
      </c>
      <c r="X406" s="17">
        <v>35140.5</v>
      </c>
      <c r="Y406" s="17">
        <v>20.22</v>
      </c>
      <c r="Z406" s="17">
        <v>-63.47</v>
      </c>
    </row>
    <row r="407" spans="1:26" x14ac:dyDescent="0.2">
      <c r="A407" s="27">
        <v>45047</v>
      </c>
      <c r="B407" s="17">
        <v>318.8</v>
      </c>
      <c r="C407" s="14">
        <v>3.6</v>
      </c>
      <c r="D407" s="17">
        <v>-169.03</v>
      </c>
      <c r="E407" s="17">
        <v>37.5</v>
      </c>
      <c r="F407" s="17">
        <v>33.75</v>
      </c>
      <c r="G407" s="17">
        <v>358.82499999999999</v>
      </c>
      <c r="H407" s="17">
        <v>1.95</v>
      </c>
      <c r="I407" s="17">
        <v>-127.649</v>
      </c>
      <c r="J407" s="17">
        <v>1240</v>
      </c>
      <c r="K407" s="17">
        <v>80</v>
      </c>
      <c r="L407" s="17">
        <v>5.0799999999999998E-2</v>
      </c>
      <c r="M407" s="17">
        <v>76.325000000000003</v>
      </c>
      <c r="N407" s="17">
        <v>36.644199999999998</v>
      </c>
      <c r="O407" s="17">
        <v>6755</v>
      </c>
      <c r="P407" s="17">
        <v>555</v>
      </c>
      <c r="Q407" s="17">
        <v>-14.042999999999999</v>
      </c>
      <c r="R407" s="17">
        <v>17476.349999999999</v>
      </c>
      <c r="S407" s="17">
        <v>13.2</v>
      </c>
      <c r="T407" s="17">
        <v>-15.545</v>
      </c>
      <c r="U407" s="17">
        <v>-7.5399999999999995E-2</v>
      </c>
      <c r="V407" s="17">
        <v>-2.3679999999999999</v>
      </c>
      <c r="W407" s="17">
        <v>9362.4894000000004</v>
      </c>
      <c r="X407" s="17">
        <v>37595</v>
      </c>
      <c r="Y407" s="17">
        <v>20.838000000000001</v>
      </c>
      <c r="Z407" s="17">
        <v>-63.7</v>
      </c>
    </row>
    <row r="408" spans="1:26" x14ac:dyDescent="0.2">
      <c r="A408" s="27">
        <v>45044</v>
      </c>
      <c r="B408" s="17">
        <v>318.8</v>
      </c>
      <c r="C408" s="14">
        <v>3.57</v>
      </c>
      <c r="D408" s="17">
        <v>-169.55500000000001</v>
      </c>
      <c r="E408" s="17">
        <v>37.5</v>
      </c>
      <c r="F408" s="17">
        <v>33.65</v>
      </c>
      <c r="G408" s="17">
        <v>358.08499999999998</v>
      </c>
      <c r="H408" s="17">
        <v>2</v>
      </c>
      <c r="I408" s="17">
        <v>-127.649</v>
      </c>
      <c r="J408" s="17">
        <v>1240</v>
      </c>
      <c r="K408" s="17">
        <v>80</v>
      </c>
      <c r="L408" s="17">
        <v>0.05</v>
      </c>
      <c r="M408" s="17">
        <v>76.355000000000004</v>
      </c>
      <c r="N408" s="17">
        <v>34.124470000000002</v>
      </c>
      <c r="O408" s="17">
        <v>7065</v>
      </c>
      <c r="P408" s="17">
        <v>546</v>
      </c>
      <c r="Q408" s="17">
        <v>-14.042999999999999</v>
      </c>
      <c r="R408" s="17">
        <v>17389.824000000001</v>
      </c>
      <c r="S408" s="17">
        <v>13.5</v>
      </c>
      <c r="T408" s="17">
        <v>-15.515000000000001</v>
      </c>
      <c r="U408" s="17">
        <v>-7.7799999999999994E-2</v>
      </c>
      <c r="V408" s="17">
        <v>-2.4</v>
      </c>
      <c r="W408" s="17">
        <v>9362.4894000000004</v>
      </c>
      <c r="X408" s="17">
        <v>38883.5</v>
      </c>
      <c r="Y408" s="17">
        <v>20.844999999999999</v>
      </c>
      <c r="Z408" s="17">
        <v>-63.19</v>
      </c>
    </row>
    <row r="409" spans="1:26" x14ac:dyDescent="0.2">
      <c r="A409" s="27">
        <v>45043</v>
      </c>
      <c r="B409" s="17">
        <v>330.10300000000001</v>
      </c>
      <c r="C409" s="14">
        <v>3.95</v>
      </c>
      <c r="D409" s="17">
        <v>-175.43299999999999</v>
      </c>
      <c r="E409" s="17">
        <v>36.625</v>
      </c>
      <c r="F409" s="17">
        <v>32.5</v>
      </c>
      <c r="G409" s="17">
        <v>338.00799999999998</v>
      </c>
      <c r="H409" s="17">
        <v>2</v>
      </c>
      <c r="I409" s="17">
        <v>-129.499</v>
      </c>
      <c r="J409" s="17">
        <v>1189.49</v>
      </c>
      <c r="K409" s="17">
        <v>80</v>
      </c>
      <c r="L409" s="17">
        <v>3.7999999999999999E-2</v>
      </c>
      <c r="M409" s="17">
        <v>73.459999999999994</v>
      </c>
      <c r="N409" s="17">
        <v>31.373470000000001</v>
      </c>
      <c r="O409" s="17">
        <v>7524.8</v>
      </c>
      <c r="P409" s="17">
        <v>512.5</v>
      </c>
      <c r="Q409" s="17">
        <v>-10.907</v>
      </c>
      <c r="R409" s="17">
        <v>15404.035</v>
      </c>
      <c r="S409" s="17">
        <v>12.1</v>
      </c>
      <c r="T409" s="17">
        <v>-16.13</v>
      </c>
      <c r="U409" s="17">
        <v>-7.2499999999999995E-2</v>
      </c>
      <c r="V409" s="17">
        <v>-2.3149999999999999</v>
      </c>
      <c r="W409" s="17">
        <v>9362.4894000000004</v>
      </c>
      <c r="X409" s="17">
        <v>39275</v>
      </c>
      <c r="Y409" s="17">
        <v>19.295000000000002</v>
      </c>
      <c r="Z409" s="17">
        <v>-61.44</v>
      </c>
    </row>
    <row r="410" spans="1:26" x14ac:dyDescent="0.2">
      <c r="A410" s="27">
        <v>45042</v>
      </c>
      <c r="B410" s="17">
        <v>295.5</v>
      </c>
      <c r="C410" s="14">
        <v>4</v>
      </c>
      <c r="D410" s="17">
        <v>-177.61500000000001</v>
      </c>
      <c r="E410" s="17">
        <v>31.5</v>
      </c>
      <c r="F410" s="17">
        <v>34.25</v>
      </c>
      <c r="G410" s="17">
        <v>360</v>
      </c>
      <c r="H410" s="17">
        <v>8</v>
      </c>
      <c r="I410" s="17">
        <v>-86.097999999999999</v>
      </c>
      <c r="J410" s="17">
        <v>1244.5</v>
      </c>
      <c r="K410" s="17">
        <v>70</v>
      </c>
      <c r="L410" s="17">
        <v>4.7500000000000001E-2</v>
      </c>
      <c r="M410" s="17">
        <v>77.099999999999994</v>
      </c>
      <c r="N410" s="17">
        <v>34.5</v>
      </c>
      <c r="O410" s="17">
        <v>7157.5</v>
      </c>
      <c r="P410" s="17">
        <v>517</v>
      </c>
      <c r="Q410" s="17">
        <v>-10.59</v>
      </c>
      <c r="R410" s="17">
        <v>10535.99</v>
      </c>
      <c r="S410" s="17">
        <v>13.35</v>
      </c>
      <c r="T410" s="17">
        <v>-15.58</v>
      </c>
      <c r="U410" s="17">
        <v>-7.7499999999999999E-2</v>
      </c>
      <c r="V410" s="17">
        <v>-2.4550000000000001</v>
      </c>
      <c r="W410" s="17">
        <v>9362.4894000000004</v>
      </c>
      <c r="X410" s="17">
        <v>41185.800000000003</v>
      </c>
      <c r="Y410" s="17">
        <v>20.57</v>
      </c>
      <c r="Z410" s="17">
        <v>-65.031000000000006</v>
      </c>
    </row>
    <row r="411" spans="1:26" x14ac:dyDescent="0.2">
      <c r="A411" s="27">
        <v>45041</v>
      </c>
      <c r="B411" s="17">
        <v>295.7</v>
      </c>
      <c r="C411" s="14">
        <v>3.903</v>
      </c>
      <c r="D411" s="17">
        <v>-177</v>
      </c>
      <c r="E411" s="17">
        <v>31</v>
      </c>
      <c r="F411" s="17">
        <v>34.380000000000003</v>
      </c>
      <c r="G411" s="17">
        <v>369.99700000000001</v>
      </c>
      <c r="H411" s="17">
        <v>17</v>
      </c>
      <c r="I411" s="17">
        <v>-125.995</v>
      </c>
      <c r="J411" s="17">
        <v>1242.67</v>
      </c>
      <c r="K411" s="17">
        <v>74.900000000000006</v>
      </c>
      <c r="L411" s="17">
        <v>3.6999999999999998E-2</v>
      </c>
      <c r="M411" s="17">
        <v>76.352999999999994</v>
      </c>
      <c r="N411" s="17">
        <v>34.316969999999998</v>
      </c>
      <c r="O411" s="17">
        <v>6287.5</v>
      </c>
      <c r="P411" s="17">
        <v>544</v>
      </c>
      <c r="Q411" s="17">
        <v>-10.65</v>
      </c>
      <c r="R411" s="17">
        <v>8918</v>
      </c>
      <c r="S411" s="17">
        <v>13.3</v>
      </c>
      <c r="T411" s="17">
        <v>-15.845000000000001</v>
      </c>
      <c r="U411" s="17">
        <v>-6.6000000000000003E-2</v>
      </c>
      <c r="V411" s="17">
        <v>-2.33</v>
      </c>
      <c r="W411" s="17">
        <v>9362.4894000000004</v>
      </c>
      <c r="X411" s="17">
        <v>44525</v>
      </c>
      <c r="Y411" s="17">
        <v>20.405000000000001</v>
      </c>
      <c r="Z411" s="17">
        <v>-65.132000000000005</v>
      </c>
    </row>
    <row r="412" spans="1:26" x14ac:dyDescent="0.2">
      <c r="A412" s="27">
        <v>45040</v>
      </c>
      <c r="B412" s="17">
        <v>293.8</v>
      </c>
      <c r="C412" s="14">
        <v>4.0999999999999996</v>
      </c>
      <c r="D412" s="17">
        <v>-176.25299999999999</v>
      </c>
      <c r="E412" s="17">
        <v>31.5</v>
      </c>
      <c r="F412" s="17">
        <v>32.35</v>
      </c>
      <c r="G412" s="17">
        <v>337.5</v>
      </c>
      <c r="H412" s="17">
        <v>18</v>
      </c>
      <c r="I412" s="17">
        <v>-129.25200000000001</v>
      </c>
      <c r="J412" s="17">
        <v>1139.22</v>
      </c>
      <c r="K412" s="17">
        <v>72.5</v>
      </c>
      <c r="L412" s="17">
        <v>3.5499999999999997E-2</v>
      </c>
      <c r="M412" s="17">
        <v>70.290000000000006</v>
      </c>
      <c r="N412" s="17">
        <v>32.962229999999998</v>
      </c>
      <c r="O412" s="17">
        <v>6050.3</v>
      </c>
      <c r="P412" s="17">
        <v>498.9</v>
      </c>
      <c r="Q412" s="17">
        <v>-11.75</v>
      </c>
      <c r="R412" s="17">
        <v>9892.9249999999993</v>
      </c>
      <c r="S412" s="17">
        <v>11.8</v>
      </c>
      <c r="T412" s="17">
        <v>-13.685</v>
      </c>
      <c r="U412" s="17">
        <v>-9.0499999999999997E-2</v>
      </c>
      <c r="V412" s="17">
        <v>-2.14</v>
      </c>
      <c r="W412" s="17">
        <v>9362.4894000000004</v>
      </c>
      <c r="X412" s="17">
        <v>43191</v>
      </c>
      <c r="Y412" s="17">
        <v>18.625</v>
      </c>
      <c r="Z412" s="17">
        <v>-59.484999999999999</v>
      </c>
    </row>
    <row r="413" spans="1:26" x14ac:dyDescent="0.2">
      <c r="A413" s="27">
        <v>45037</v>
      </c>
      <c r="B413" s="17">
        <v>283.613</v>
      </c>
      <c r="C413" s="14">
        <v>3.65</v>
      </c>
      <c r="D413" s="17">
        <v>-154.79</v>
      </c>
      <c r="E413" s="17">
        <v>34.25</v>
      </c>
      <c r="F413" s="17">
        <v>32.5</v>
      </c>
      <c r="G413" s="17">
        <v>336.15</v>
      </c>
      <c r="H413" s="17">
        <v>19.100000000000001</v>
      </c>
      <c r="I413" s="17">
        <v>-129.25200000000001</v>
      </c>
      <c r="J413" s="17">
        <v>1182.5</v>
      </c>
      <c r="K413" s="17">
        <v>75</v>
      </c>
      <c r="L413" s="17">
        <v>4.1000000000000002E-2</v>
      </c>
      <c r="M413" s="17">
        <v>71.09</v>
      </c>
      <c r="N413" s="17">
        <v>32.372520000000002</v>
      </c>
      <c r="O413" s="17">
        <v>5493.8</v>
      </c>
      <c r="P413" s="17">
        <v>505</v>
      </c>
      <c r="Q413" s="17">
        <v>-9.1929999999999996</v>
      </c>
      <c r="R413" s="17">
        <v>11731.449000000001</v>
      </c>
      <c r="S413" s="17">
        <v>12.2</v>
      </c>
      <c r="T413" s="17">
        <v>-13.795</v>
      </c>
      <c r="U413" s="17">
        <v>-9.4E-2</v>
      </c>
      <c r="V413" s="17">
        <v>-2.2629999999999999</v>
      </c>
      <c r="W413" s="17">
        <v>9362.4894000000004</v>
      </c>
      <c r="X413" s="17">
        <v>39698.800000000003</v>
      </c>
      <c r="Y413" s="17">
        <v>18.472000000000001</v>
      </c>
      <c r="Z413" s="17">
        <v>-59.66</v>
      </c>
    </row>
    <row r="414" spans="1:26" x14ac:dyDescent="0.2">
      <c r="A414" s="27">
        <v>45036</v>
      </c>
      <c r="B414" s="17">
        <v>284.28300000000002</v>
      </c>
      <c r="C414" s="14">
        <v>3.5</v>
      </c>
      <c r="D414" s="17">
        <v>-152</v>
      </c>
      <c r="E414" s="17">
        <v>31.125</v>
      </c>
      <c r="F414" s="17">
        <v>32.628</v>
      </c>
      <c r="G414" s="17">
        <v>337.5</v>
      </c>
      <c r="H414" s="17">
        <v>18</v>
      </c>
      <c r="I414" s="17">
        <v>-129.24700000000001</v>
      </c>
      <c r="J414" s="17">
        <v>1282.7850000000001</v>
      </c>
      <c r="K414" s="17">
        <v>75</v>
      </c>
      <c r="L414" s="17">
        <v>4.9500000000000002E-2</v>
      </c>
      <c r="M414" s="17">
        <v>73.02</v>
      </c>
      <c r="N414" s="17">
        <v>33.512300000000003</v>
      </c>
      <c r="O414" s="17">
        <v>5912.5</v>
      </c>
      <c r="P414" s="17">
        <v>496.4</v>
      </c>
      <c r="Q414" s="17">
        <v>-7.1849999999999996</v>
      </c>
      <c r="R414" s="17">
        <v>11584.05</v>
      </c>
      <c r="S414" s="17">
        <v>12.5</v>
      </c>
      <c r="T414" s="17">
        <v>-14.28</v>
      </c>
      <c r="U414" s="17">
        <v>-9.7500000000000003E-2</v>
      </c>
      <c r="V414" s="17">
        <v>-2.3450000000000002</v>
      </c>
      <c r="W414" s="17">
        <v>9362.4894000000004</v>
      </c>
      <c r="X414" s="17">
        <v>39698.800000000003</v>
      </c>
      <c r="Y414" s="17">
        <v>18.305</v>
      </c>
      <c r="Z414" s="17">
        <v>-59.68</v>
      </c>
    </row>
    <row r="415" spans="1:26" x14ac:dyDescent="0.2">
      <c r="A415" s="27">
        <v>45035</v>
      </c>
      <c r="B415" s="17">
        <v>280.89999999999998</v>
      </c>
      <c r="C415" s="14">
        <v>3.4990000000000001</v>
      </c>
      <c r="D415" s="17">
        <v>-175.50299999999999</v>
      </c>
      <c r="E415" s="17">
        <v>30.5</v>
      </c>
      <c r="F415" s="17">
        <v>33.4</v>
      </c>
      <c r="G415" s="17">
        <v>344.99700000000001</v>
      </c>
      <c r="H415" s="17">
        <v>20</v>
      </c>
      <c r="I415" s="17">
        <v>-129.995</v>
      </c>
      <c r="J415" s="17">
        <v>1240</v>
      </c>
      <c r="K415" s="17">
        <v>70</v>
      </c>
      <c r="L415" s="17">
        <v>7.0000000000000007E-2</v>
      </c>
      <c r="M415" s="17">
        <v>75</v>
      </c>
      <c r="N415" s="17">
        <v>34.154170000000001</v>
      </c>
      <c r="O415" s="17">
        <v>7696.5</v>
      </c>
      <c r="P415" s="17">
        <v>511</v>
      </c>
      <c r="Q415" s="17">
        <v>-7.1449999999999996</v>
      </c>
      <c r="R415" s="17">
        <v>11947.37</v>
      </c>
      <c r="S415" s="17">
        <v>13</v>
      </c>
      <c r="T415" s="17">
        <v>-15.6</v>
      </c>
      <c r="U415" s="17">
        <v>-7.3700000000000002E-2</v>
      </c>
      <c r="V415" s="17">
        <v>-2.4929999999999999</v>
      </c>
      <c r="W415" s="17">
        <v>9362.4894000000004</v>
      </c>
      <c r="X415" s="17">
        <v>39698.800000000003</v>
      </c>
      <c r="Y415" s="17">
        <v>19.061</v>
      </c>
      <c r="Z415" s="17">
        <v>-61.112000000000002</v>
      </c>
    </row>
    <row r="416" spans="1:26" x14ac:dyDescent="0.2">
      <c r="A416" s="27">
        <v>45034</v>
      </c>
      <c r="B416" s="17">
        <v>237.55199999999999</v>
      </c>
      <c r="C416" s="14">
        <v>3.5249999999999999</v>
      </c>
      <c r="D416" s="17">
        <v>-169.685</v>
      </c>
      <c r="E416" s="17">
        <v>30</v>
      </c>
      <c r="F416" s="17">
        <v>33.74</v>
      </c>
      <c r="G416" s="17">
        <v>352.5</v>
      </c>
      <c r="H416" s="17">
        <v>12</v>
      </c>
      <c r="I416" s="17">
        <v>-127.29600000000001</v>
      </c>
      <c r="J416" s="17">
        <v>1237.72</v>
      </c>
      <c r="K416" s="17">
        <v>70</v>
      </c>
      <c r="L416" s="17">
        <v>6.4500000000000002E-2</v>
      </c>
      <c r="M416" s="17">
        <v>77.995000000000005</v>
      </c>
      <c r="N416" s="17">
        <v>36.414999999999999</v>
      </c>
      <c r="O416" s="17">
        <v>7104.8</v>
      </c>
      <c r="P416" s="17">
        <v>520</v>
      </c>
      <c r="Q416" s="17">
        <v>-7.5549999999999997</v>
      </c>
      <c r="R416" s="17">
        <v>12259.736999999999</v>
      </c>
      <c r="S416" s="17">
        <v>13</v>
      </c>
      <c r="T416" s="17">
        <v>-16.242999999999999</v>
      </c>
      <c r="U416" s="17">
        <v>-8.7499999999999994E-2</v>
      </c>
      <c r="V416" s="17">
        <v>-2.6629999999999998</v>
      </c>
      <c r="W416" s="17">
        <v>9362.4894000000004</v>
      </c>
      <c r="X416" s="17">
        <v>39185.5</v>
      </c>
      <c r="Y416" s="17">
        <v>20.027999999999999</v>
      </c>
      <c r="Z416" s="17">
        <v>-62.618000000000002</v>
      </c>
    </row>
    <row r="417" spans="1:26" x14ac:dyDescent="0.2">
      <c r="A417" s="27">
        <v>45033</v>
      </c>
      <c r="B417" s="17">
        <v>249.64400000000001</v>
      </c>
      <c r="C417" s="14">
        <v>3.2</v>
      </c>
      <c r="D417" s="17">
        <v>-165.52500000000001</v>
      </c>
      <c r="E417" s="17">
        <v>29.625</v>
      </c>
      <c r="F417" s="17">
        <v>32</v>
      </c>
      <c r="G417" s="17">
        <v>333.40199999999999</v>
      </c>
      <c r="H417" s="17">
        <v>17.5</v>
      </c>
      <c r="I417" s="17">
        <v>-106.249</v>
      </c>
      <c r="J417" s="17">
        <v>1174</v>
      </c>
      <c r="K417" s="17">
        <v>70</v>
      </c>
      <c r="L417" s="17">
        <v>7.7499999999999999E-2</v>
      </c>
      <c r="M417" s="17">
        <v>75.900000000000006</v>
      </c>
      <c r="N417" s="17">
        <v>38.3825</v>
      </c>
      <c r="O417" s="17">
        <v>7507.5</v>
      </c>
      <c r="P417" s="17">
        <v>499.8</v>
      </c>
      <c r="Q417" s="17">
        <v>-8.51</v>
      </c>
      <c r="R417" s="17">
        <v>12046.130999999999</v>
      </c>
      <c r="S417" s="17">
        <v>12.65</v>
      </c>
      <c r="T417" s="17">
        <v>-15.75</v>
      </c>
      <c r="U417" s="17">
        <v>-7.6499999999999999E-2</v>
      </c>
      <c r="V417" s="17">
        <v>-2.4180000000000001</v>
      </c>
      <c r="W417" s="17">
        <v>9362.4894000000004</v>
      </c>
      <c r="X417" s="17">
        <v>30666.5</v>
      </c>
      <c r="Y417" s="17">
        <v>18.774000000000001</v>
      </c>
      <c r="Z417" s="17">
        <v>-58.66</v>
      </c>
    </row>
    <row r="418" spans="1:26" x14ac:dyDescent="0.2">
      <c r="A418" s="27">
        <v>45030</v>
      </c>
      <c r="B418" s="17">
        <v>253.1</v>
      </c>
      <c r="C418" s="14">
        <v>3.3</v>
      </c>
      <c r="D418" s="17">
        <v>-173</v>
      </c>
      <c r="E418" s="17">
        <v>31.5</v>
      </c>
      <c r="F418" s="17">
        <v>32.75</v>
      </c>
      <c r="G418" s="17">
        <v>333.82499999999999</v>
      </c>
      <c r="H418" s="17">
        <v>12</v>
      </c>
      <c r="I418" s="17">
        <v>-126.2</v>
      </c>
      <c r="J418" s="17">
        <v>1133.75</v>
      </c>
      <c r="K418" s="17">
        <v>75</v>
      </c>
      <c r="L418" s="17">
        <v>4.9000000000000002E-2</v>
      </c>
      <c r="M418" s="17">
        <v>76.504999999999995</v>
      </c>
      <c r="N418" s="17">
        <v>38.3825</v>
      </c>
      <c r="O418" s="17">
        <v>7425</v>
      </c>
      <c r="P418" s="17">
        <v>498.5</v>
      </c>
      <c r="Q418" s="17">
        <v>-9.7970000000000006</v>
      </c>
      <c r="R418" s="17">
        <v>9949.99</v>
      </c>
      <c r="S418" s="17">
        <v>12.6</v>
      </c>
      <c r="T418" s="17">
        <v>-15.66</v>
      </c>
      <c r="U418" s="17">
        <v>-0.10150000000000001</v>
      </c>
      <c r="V418" s="17">
        <v>-2.2000000000000002</v>
      </c>
      <c r="W418" s="17">
        <v>9362.4894000000004</v>
      </c>
      <c r="X418" s="17">
        <v>28662</v>
      </c>
      <c r="Y418" s="17">
        <v>18.690000000000001</v>
      </c>
      <c r="Z418" s="17">
        <v>-58.54</v>
      </c>
    </row>
    <row r="419" spans="1:26" x14ac:dyDescent="0.2">
      <c r="A419" s="27">
        <v>45029</v>
      </c>
      <c r="B419" s="17">
        <v>259.18200000000002</v>
      </c>
      <c r="C419" s="14">
        <v>3.2</v>
      </c>
      <c r="D419" s="17">
        <v>-177.51</v>
      </c>
      <c r="E419" s="17">
        <v>31.5</v>
      </c>
      <c r="F419" s="17">
        <v>33</v>
      </c>
      <c r="G419" s="17">
        <v>336.46499999999997</v>
      </c>
      <c r="H419" s="17">
        <v>5</v>
      </c>
      <c r="I419" s="17">
        <v>-92.248999999999995</v>
      </c>
      <c r="J419" s="17">
        <v>1105</v>
      </c>
      <c r="K419" s="17">
        <v>80</v>
      </c>
      <c r="L419" s="17">
        <v>3.9E-2</v>
      </c>
      <c r="M419" s="17">
        <v>76.5</v>
      </c>
      <c r="N419" s="17">
        <v>37.856670000000001</v>
      </c>
      <c r="O419" s="17">
        <v>7057.1</v>
      </c>
      <c r="P419" s="17">
        <v>499.2</v>
      </c>
      <c r="Q419" s="17">
        <v>-9.5250000000000004</v>
      </c>
      <c r="R419" s="17">
        <v>6813.1750000000002</v>
      </c>
      <c r="S419" s="17">
        <v>12.45</v>
      </c>
      <c r="T419" s="17">
        <v>-16.05</v>
      </c>
      <c r="U419" s="17">
        <v>-9.8500000000000004E-2</v>
      </c>
      <c r="V419" s="17">
        <v>-2.06</v>
      </c>
      <c r="W419" s="17">
        <v>9362.4894000000004</v>
      </c>
      <c r="X419" s="17">
        <v>31564</v>
      </c>
      <c r="Y419" s="17">
        <v>18.748999999999999</v>
      </c>
      <c r="Z419" s="17">
        <v>-57.988</v>
      </c>
    </row>
    <row r="420" spans="1:26" x14ac:dyDescent="0.2">
      <c r="A420" s="27">
        <v>45028</v>
      </c>
      <c r="B420" s="17">
        <v>226.4</v>
      </c>
      <c r="C420" s="14">
        <v>2.98</v>
      </c>
      <c r="D420" s="17">
        <v>-183.995</v>
      </c>
      <c r="E420" s="17">
        <v>29</v>
      </c>
      <c r="F420" s="17">
        <v>34.5</v>
      </c>
      <c r="G420" s="17">
        <v>352.5</v>
      </c>
      <c r="H420" s="17">
        <v>8</v>
      </c>
      <c r="I420" s="17">
        <v>-65.994</v>
      </c>
      <c r="J420" s="17">
        <v>1155.1199999999999</v>
      </c>
      <c r="K420" s="17">
        <v>76.2</v>
      </c>
      <c r="L420" s="17">
        <v>5.6000000000000001E-2</v>
      </c>
      <c r="M420" s="17">
        <v>79.48</v>
      </c>
      <c r="N420" s="17">
        <v>36.396030000000003</v>
      </c>
      <c r="O420" s="17">
        <v>8566.2999999999993</v>
      </c>
      <c r="P420" s="17">
        <v>508.5</v>
      </c>
      <c r="Q420" s="17">
        <v>-10.345000000000001</v>
      </c>
      <c r="R420" s="17">
        <v>6942.9350000000004</v>
      </c>
      <c r="S420" s="17">
        <v>12.75</v>
      </c>
      <c r="T420" s="17">
        <v>-15.6</v>
      </c>
      <c r="U420" s="17">
        <v>-9.98E-2</v>
      </c>
      <c r="V420" s="17">
        <v>-2.0680000000000001</v>
      </c>
      <c r="W420" s="17">
        <v>9362.4894000000004</v>
      </c>
      <c r="X420" s="17">
        <v>19258.8</v>
      </c>
      <c r="Y420" s="17">
        <v>19.552</v>
      </c>
      <c r="Z420" s="17">
        <v>-60.225000000000001</v>
      </c>
    </row>
    <row r="421" spans="1:26" x14ac:dyDescent="0.2">
      <c r="A421" s="27">
        <v>45027</v>
      </c>
      <c r="B421" s="17">
        <v>249.495</v>
      </c>
      <c r="C421" s="14">
        <v>2.855</v>
      </c>
      <c r="D421" s="17">
        <v>-193.27799999999999</v>
      </c>
      <c r="E421" s="17">
        <v>30.25</v>
      </c>
      <c r="F421" s="17">
        <v>35.299999999999997</v>
      </c>
      <c r="G421" s="17">
        <v>362.5</v>
      </c>
      <c r="H421" s="17">
        <v>14</v>
      </c>
      <c r="I421" s="17">
        <v>-108.995</v>
      </c>
      <c r="J421" s="17">
        <v>1232.5</v>
      </c>
      <c r="K421" s="17">
        <v>80</v>
      </c>
      <c r="L421" s="17">
        <v>6.5500000000000003E-2</v>
      </c>
      <c r="M421" s="17">
        <v>82</v>
      </c>
      <c r="N421" s="17">
        <v>42.446150000000003</v>
      </c>
      <c r="O421" s="17">
        <v>8465.2999999999993</v>
      </c>
      <c r="P421" s="17">
        <v>529.5</v>
      </c>
      <c r="Q421" s="17">
        <v>-10.038</v>
      </c>
      <c r="R421" s="17">
        <v>6583.335</v>
      </c>
      <c r="S421" s="17">
        <v>13.75</v>
      </c>
      <c r="T421" s="17">
        <v>-15.654999999999999</v>
      </c>
      <c r="U421" s="17">
        <v>-9.8000000000000004E-2</v>
      </c>
      <c r="V421" s="17">
        <v>-2.363</v>
      </c>
      <c r="W421" s="17">
        <v>9362.4894000000004</v>
      </c>
      <c r="X421" s="17">
        <v>18067</v>
      </c>
      <c r="Y421" s="17">
        <v>19.88</v>
      </c>
      <c r="Z421" s="17">
        <v>-61.96</v>
      </c>
    </row>
    <row r="422" spans="1:26" x14ac:dyDescent="0.2">
      <c r="A422" s="27">
        <v>45026</v>
      </c>
      <c r="B422" s="17">
        <v>272.39999999999998</v>
      </c>
      <c r="C422" s="14">
        <v>3.45</v>
      </c>
      <c r="D422" s="17">
        <v>-177.54</v>
      </c>
      <c r="E422" s="17">
        <v>29.75</v>
      </c>
      <c r="F422" s="17">
        <v>34</v>
      </c>
      <c r="G422" s="17">
        <v>347.5</v>
      </c>
      <c r="H422" s="17">
        <v>10</v>
      </c>
      <c r="I422" s="17">
        <v>-104.84699999999999</v>
      </c>
      <c r="J422" s="17">
        <v>1126.25</v>
      </c>
      <c r="K422" s="17">
        <v>85</v>
      </c>
      <c r="L422" s="17">
        <v>0.05</v>
      </c>
      <c r="M422" s="17">
        <v>78.95</v>
      </c>
      <c r="N422" s="17">
        <v>41.203530000000001</v>
      </c>
      <c r="O422" s="17">
        <v>8148</v>
      </c>
      <c r="P422" s="17">
        <v>492</v>
      </c>
      <c r="Q422" s="17">
        <v>-9.3320000000000007</v>
      </c>
      <c r="R422" s="17">
        <v>8392.6749999999993</v>
      </c>
      <c r="S422" s="17">
        <v>13.75</v>
      </c>
      <c r="T422" s="17">
        <v>-14.6</v>
      </c>
      <c r="U422" s="17">
        <v>-0.1062</v>
      </c>
      <c r="V422" s="17">
        <v>-2.2400000000000002</v>
      </c>
      <c r="W422" s="17">
        <v>9362.4894000000004</v>
      </c>
      <c r="X422" s="17">
        <v>18547</v>
      </c>
      <c r="Y422" s="17">
        <v>19.035</v>
      </c>
      <c r="Z422" s="17">
        <v>-58.368000000000002</v>
      </c>
    </row>
    <row r="423" spans="1:26" x14ac:dyDescent="0.2">
      <c r="A423" s="27">
        <v>45023</v>
      </c>
      <c r="B423" s="17">
        <v>274.721</v>
      </c>
      <c r="C423" s="14">
        <v>3.65</v>
      </c>
      <c r="D423" s="17">
        <v>-174.89</v>
      </c>
      <c r="E423" s="17">
        <v>33</v>
      </c>
      <c r="F423" s="17">
        <v>34</v>
      </c>
      <c r="G423" s="17">
        <v>347.5</v>
      </c>
      <c r="H423" s="17">
        <v>7.9</v>
      </c>
      <c r="I423" s="17">
        <v>-96.245000000000005</v>
      </c>
      <c r="J423" s="17">
        <v>1105.94</v>
      </c>
      <c r="K423" s="17">
        <v>90.1</v>
      </c>
      <c r="L423" s="17">
        <v>3.9E-2</v>
      </c>
      <c r="M423" s="17">
        <v>78.900000000000006</v>
      </c>
      <c r="N423" s="17">
        <v>40.226970000000001</v>
      </c>
      <c r="O423" s="17">
        <v>8248.5</v>
      </c>
      <c r="P423" s="17">
        <v>488</v>
      </c>
      <c r="Q423" s="17">
        <v>-8.7550000000000008</v>
      </c>
      <c r="R423" s="17">
        <v>8766.0849999999991</v>
      </c>
      <c r="S423" s="17">
        <v>13.85</v>
      </c>
      <c r="T423" s="17">
        <v>-14.238</v>
      </c>
      <c r="U423" s="17">
        <v>-0.1075</v>
      </c>
      <c r="V423" s="17">
        <v>-2.3250000000000002</v>
      </c>
      <c r="W423" s="17">
        <v>9362.4894000000004</v>
      </c>
      <c r="X423" s="17">
        <v>17229</v>
      </c>
      <c r="Y423" s="17">
        <v>19.079999999999998</v>
      </c>
      <c r="Z423" s="17">
        <v>-57.74</v>
      </c>
    </row>
    <row r="424" spans="1:26" x14ac:dyDescent="0.2">
      <c r="A424" s="27">
        <v>45022</v>
      </c>
      <c r="B424" s="17">
        <v>274.76400000000001</v>
      </c>
      <c r="C424" s="14">
        <v>3.65</v>
      </c>
      <c r="D424" s="17">
        <v>-173.505</v>
      </c>
      <c r="E424" s="17">
        <v>33</v>
      </c>
      <c r="F424" s="17">
        <v>34</v>
      </c>
      <c r="G424" s="17">
        <v>347.5</v>
      </c>
      <c r="H424" s="17">
        <v>10</v>
      </c>
      <c r="I424" s="17">
        <v>-114.498</v>
      </c>
      <c r="J424" s="17">
        <v>1104.6600000000001</v>
      </c>
      <c r="K424" s="17">
        <v>90.1</v>
      </c>
      <c r="L424" s="17">
        <v>3.5000000000000003E-2</v>
      </c>
      <c r="M424" s="17">
        <v>78.504999999999995</v>
      </c>
      <c r="N424" s="17">
        <v>43.6599</v>
      </c>
      <c r="O424" s="17">
        <v>8622.5</v>
      </c>
      <c r="P424" s="17">
        <v>489.5</v>
      </c>
      <c r="Q424" s="17">
        <v>-9.5</v>
      </c>
      <c r="R424" s="17">
        <v>8748.1880000000001</v>
      </c>
      <c r="S424" s="17">
        <v>13.8</v>
      </c>
      <c r="T424" s="17">
        <v>-14.195</v>
      </c>
      <c r="U424" s="17">
        <v>-9.0499999999999997E-2</v>
      </c>
      <c r="V424" s="17">
        <v>-2.278</v>
      </c>
      <c r="W424" s="17">
        <v>9362.4894000000004</v>
      </c>
      <c r="X424" s="17">
        <v>17227.5</v>
      </c>
      <c r="Y424" s="17">
        <v>18.975000000000001</v>
      </c>
      <c r="Z424" s="17">
        <v>-57.51</v>
      </c>
    </row>
    <row r="425" spans="1:26" x14ac:dyDescent="0.2">
      <c r="A425" s="27">
        <v>45021</v>
      </c>
      <c r="B425" s="17">
        <v>276.10000000000002</v>
      </c>
      <c r="C425" s="14">
        <v>3.88</v>
      </c>
      <c r="D425" s="17">
        <v>-165.518</v>
      </c>
      <c r="E425" s="17">
        <v>33.5</v>
      </c>
      <c r="F425" s="17">
        <v>33.950000000000003</v>
      </c>
      <c r="G425" s="17">
        <v>347.01</v>
      </c>
      <c r="H425" s="17">
        <v>5.6</v>
      </c>
      <c r="I425" s="17">
        <v>-140.84800000000001</v>
      </c>
      <c r="J425" s="17">
        <v>1108</v>
      </c>
      <c r="K425" s="17">
        <v>90</v>
      </c>
      <c r="L425" s="17">
        <v>0.03</v>
      </c>
      <c r="M425" s="17">
        <v>81.454999999999998</v>
      </c>
      <c r="N425" s="17">
        <v>44.226300000000002</v>
      </c>
      <c r="O425" s="17">
        <v>8998</v>
      </c>
      <c r="P425" s="17">
        <v>479</v>
      </c>
      <c r="Q425" s="17">
        <v>-9.0649999999999995</v>
      </c>
      <c r="R425" s="17">
        <v>9786.8619999999992</v>
      </c>
      <c r="S425" s="17">
        <v>14</v>
      </c>
      <c r="T425" s="17">
        <v>-12.917</v>
      </c>
      <c r="U425" s="17">
        <v>-9.2499999999999999E-2</v>
      </c>
      <c r="V425" s="17">
        <v>-2.415</v>
      </c>
      <c r="W425" s="17">
        <v>9362.4894000000004</v>
      </c>
      <c r="X425" s="17">
        <v>18245</v>
      </c>
      <c r="Y425" s="17">
        <v>18.84</v>
      </c>
      <c r="Z425" s="17">
        <v>-58.93</v>
      </c>
    </row>
    <row r="426" spans="1:26" x14ac:dyDescent="0.2">
      <c r="A426" s="27">
        <v>45020</v>
      </c>
      <c r="B426" s="17">
        <v>241.386</v>
      </c>
      <c r="C426" s="14">
        <v>3.4</v>
      </c>
      <c r="D426" s="17">
        <v>-165</v>
      </c>
      <c r="E426" s="17">
        <v>32.5</v>
      </c>
      <c r="F426" s="17">
        <v>37.5</v>
      </c>
      <c r="G426" s="17">
        <v>370</v>
      </c>
      <c r="H426" s="17">
        <v>8</v>
      </c>
      <c r="I426" s="17">
        <v>-108.995</v>
      </c>
      <c r="J426" s="17">
        <v>1075</v>
      </c>
      <c r="K426" s="17">
        <v>90</v>
      </c>
      <c r="L426" s="17">
        <v>4.3499999999999997E-2</v>
      </c>
      <c r="M426" s="17">
        <v>81.09</v>
      </c>
      <c r="N426" s="17">
        <v>45.853319999999997</v>
      </c>
      <c r="O426" s="17">
        <v>8571.5</v>
      </c>
      <c r="P426" s="17">
        <v>508</v>
      </c>
      <c r="Q426" s="17">
        <v>-9.0630000000000006</v>
      </c>
      <c r="R426" s="17">
        <v>8527.61</v>
      </c>
      <c r="S426" s="17">
        <v>15.05</v>
      </c>
      <c r="T426" s="17">
        <v>-12.744999999999999</v>
      </c>
      <c r="U426" s="17">
        <v>-9.2499999999999999E-2</v>
      </c>
      <c r="V426" s="17">
        <v>-2.238</v>
      </c>
      <c r="W426" s="17">
        <v>9362.4894000000004</v>
      </c>
      <c r="X426" s="17">
        <v>18843.3</v>
      </c>
      <c r="Y426" s="17">
        <v>19.579999999999998</v>
      </c>
      <c r="Z426" s="17">
        <v>-60.652999999999999</v>
      </c>
    </row>
    <row r="427" spans="1:26" x14ac:dyDescent="0.2">
      <c r="A427" s="27">
        <v>45019</v>
      </c>
      <c r="B427" s="17">
        <v>252.108</v>
      </c>
      <c r="C427" s="14">
        <v>3.19</v>
      </c>
      <c r="D427" s="17">
        <v>-171.005</v>
      </c>
      <c r="E427" s="17">
        <v>28.5</v>
      </c>
      <c r="F427" s="17">
        <v>34.5</v>
      </c>
      <c r="G427" s="17">
        <v>349.71</v>
      </c>
      <c r="H427" s="17">
        <v>1.7</v>
      </c>
      <c r="I427" s="17">
        <v>-144.79599999999999</v>
      </c>
      <c r="J427" s="17">
        <v>1068.6469999999999</v>
      </c>
      <c r="K427" s="17">
        <v>80</v>
      </c>
      <c r="L427" s="17">
        <v>0.05</v>
      </c>
      <c r="M427" s="17">
        <v>79.814999999999998</v>
      </c>
      <c r="N427" s="17">
        <v>43.421520000000001</v>
      </c>
      <c r="O427" s="17">
        <v>8080.5</v>
      </c>
      <c r="P427" s="17">
        <v>475</v>
      </c>
      <c r="Q427" s="17">
        <v>-9.468</v>
      </c>
      <c r="R427" s="17">
        <v>7686.78</v>
      </c>
      <c r="S427" s="17">
        <v>16.399999999999999</v>
      </c>
      <c r="T427" s="17">
        <v>-12.327999999999999</v>
      </c>
      <c r="U427" s="17">
        <v>-8.6499999999999994E-2</v>
      </c>
      <c r="V427" s="17">
        <v>-2.3780000000000001</v>
      </c>
      <c r="W427" s="17">
        <v>9362.4894000000004</v>
      </c>
      <c r="X427" s="17">
        <v>18962.5</v>
      </c>
      <c r="Y427" s="17">
        <v>18.22</v>
      </c>
      <c r="Z427" s="17">
        <v>-62.884999999999998</v>
      </c>
    </row>
    <row r="428" spans="1:26" x14ac:dyDescent="0.2">
      <c r="A428" s="27">
        <v>45016</v>
      </c>
      <c r="B428" s="17">
        <v>259.49400000000003</v>
      </c>
      <c r="C428" s="14">
        <v>2.75</v>
      </c>
      <c r="D428" s="17">
        <v>-161.5</v>
      </c>
      <c r="E428" s="17">
        <v>30.5</v>
      </c>
      <c r="F428" s="17">
        <v>34.5</v>
      </c>
      <c r="G428" s="17">
        <v>350</v>
      </c>
      <c r="H428" s="17">
        <v>2</v>
      </c>
      <c r="I428" s="17">
        <v>-163.999</v>
      </c>
      <c r="J428" s="17">
        <v>1054.9000000000001</v>
      </c>
      <c r="K428" s="17">
        <v>83</v>
      </c>
      <c r="L428" s="17">
        <v>1.4999999999999999E-2</v>
      </c>
      <c r="M428" s="17">
        <v>79.849999999999994</v>
      </c>
      <c r="N428" s="17">
        <v>45.438980000000001</v>
      </c>
      <c r="O428" s="17">
        <v>10106</v>
      </c>
      <c r="P428" s="17">
        <v>473.3</v>
      </c>
      <c r="Q428" s="17">
        <v>-11.6</v>
      </c>
      <c r="R428" s="17">
        <v>7130.2049999999999</v>
      </c>
      <c r="S428" s="17">
        <v>16.5</v>
      </c>
      <c r="T428" s="17">
        <v>-12.67</v>
      </c>
      <c r="U428" s="17">
        <v>-9.2499999999999999E-2</v>
      </c>
      <c r="V428" s="17">
        <v>-2.2749999999999999</v>
      </c>
      <c r="W428" s="17">
        <v>9362.4894000000004</v>
      </c>
      <c r="X428" s="17">
        <v>17927</v>
      </c>
      <c r="Y428" s="17">
        <v>18.228000000000002</v>
      </c>
      <c r="Z428" s="17">
        <v>-64.97</v>
      </c>
    </row>
    <row r="429" spans="1:26" x14ac:dyDescent="0.2">
      <c r="A429" s="27">
        <v>45015</v>
      </c>
      <c r="B429" s="17">
        <v>263.476</v>
      </c>
      <c r="C429" s="14">
        <v>2.375</v>
      </c>
      <c r="D429" s="17">
        <v>-173.92500000000001</v>
      </c>
      <c r="E429" s="17">
        <v>27.5</v>
      </c>
      <c r="F429" s="17">
        <v>34.700000000000003</v>
      </c>
      <c r="G429" s="17">
        <v>347.66</v>
      </c>
      <c r="H429" s="17">
        <v>-1.6</v>
      </c>
      <c r="I429" s="17">
        <v>-156.49299999999999</v>
      </c>
      <c r="J429" s="17">
        <v>1076.25</v>
      </c>
      <c r="K429" s="17">
        <v>75</v>
      </c>
      <c r="L429" s="17">
        <v>-5.5E-2</v>
      </c>
      <c r="M429" s="17">
        <v>82</v>
      </c>
      <c r="N429" s="17">
        <v>38.875</v>
      </c>
      <c r="O429" s="17">
        <v>10000</v>
      </c>
      <c r="P429" s="17">
        <v>470.8</v>
      </c>
      <c r="Q429" s="17">
        <v>-13.75</v>
      </c>
      <c r="R429" s="17">
        <v>7420.25</v>
      </c>
      <c r="S429" s="17">
        <v>16.5</v>
      </c>
      <c r="T429" s="17">
        <v>-11.19</v>
      </c>
      <c r="U429" s="17">
        <v>-0.11700000000000001</v>
      </c>
      <c r="V429" s="17">
        <v>-2.468</v>
      </c>
      <c r="W429" s="17">
        <v>9362.4894000000004</v>
      </c>
      <c r="X429" s="17">
        <v>20803.5</v>
      </c>
      <c r="Y429" s="17">
        <v>18.43</v>
      </c>
      <c r="Z429" s="17">
        <v>-66.893000000000001</v>
      </c>
    </row>
    <row r="430" spans="1:26" x14ac:dyDescent="0.2">
      <c r="A430" s="27">
        <v>45014</v>
      </c>
      <c r="B430" s="17">
        <v>232.8</v>
      </c>
      <c r="C430" s="14">
        <v>1.8</v>
      </c>
      <c r="D430" s="17">
        <v>-158</v>
      </c>
      <c r="E430" s="17">
        <v>26.75</v>
      </c>
      <c r="F430" s="17">
        <v>32</v>
      </c>
      <c r="G430" s="17">
        <v>310</v>
      </c>
      <c r="H430" s="17">
        <v>-0.05</v>
      </c>
      <c r="I430" s="17">
        <v>-140.495</v>
      </c>
      <c r="J430" s="17">
        <v>1040</v>
      </c>
      <c r="K430" s="17">
        <v>75</v>
      </c>
      <c r="L430" s="17">
        <v>-0.04</v>
      </c>
      <c r="M430" s="17">
        <v>79</v>
      </c>
      <c r="N430" s="17">
        <v>43.357329999999997</v>
      </c>
      <c r="O430" s="17">
        <v>9015</v>
      </c>
      <c r="P430" s="17">
        <v>443.7</v>
      </c>
      <c r="Q430" s="17">
        <v>-13.45</v>
      </c>
      <c r="R430" s="17">
        <v>7934.0379999999996</v>
      </c>
      <c r="S430" s="17">
        <v>16</v>
      </c>
      <c r="T430" s="17">
        <v>-10.94</v>
      </c>
      <c r="U430" s="17">
        <v>-8.2500000000000004E-2</v>
      </c>
      <c r="V430" s="17">
        <v>-2.6480000000000001</v>
      </c>
      <c r="W430" s="17">
        <v>9362.4894000000004</v>
      </c>
      <c r="X430" s="17">
        <v>17632</v>
      </c>
      <c r="Y430" s="17">
        <v>17.68</v>
      </c>
      <c r="Z430" s="17">
        <v>-54.34</v>
      </c>
    </row>
    <row r="431" spans="1:26" x14ac:dyDescent="0.2">
      <c r="A431" s="27">
        <v>45013</v>
      </c>
      <c r="B431" s="17">
        <v>244.04</v>
      </c>
      <c r="C431" s="14">
        <v>1.8</v>
      </c>
      <c r="D431" s="17">
        <v>-176.523</v>
      </c>
      <c r="E431" s="17">
        <v>28</v>
      </c>
      <c r="F431" s="17">
        <v>33.4</v>
      </c>
      <c r="G431" s="17">
        <v>328.315</v>
      </c>
      <c r="H431" s="17">
        <v>4.9000000000000004</v>
      </c>
      <c r="I431" s="17">
        <v>-120.497</v>
      </c>
      <c r="J431" s="17">
        <v>1083.1669999999999</v>
      </c>
      <c r="K431" s="17">
        <v>80</v>
      </c>
      <c r="L431" s="17">
        <v>-7.9000000000000001E-2</v>
      </c>
      <c r="M431" s="17">
        <v>73</v>
      </c>
      <c r="N431" s="17">
        <v>47.276069999999997</v>
      </c>
      <c r="O431" s="17">
        <v>9188</v>
      </c>
      <c r="P431" s="17">
        <v>451.1</v>
      </c>
      <c r="Q431" s="17">
        <v>-15.119</v>
      </c>
      <c r="R431" s="17">
        <v>5276.18</v>
      </c>
      <c r="S431" s="17">
        <v>14.75</v>
      </c>
      <c r="T431" s="17">
        <v>-11.28</v>
      </c>
      <c r="U431" s="17">
        <v>-0.16250000000000001</v>
      </c>
      <c r="V431" s="17">
        <v>-2.6179999999999999</v>
      </c>
      <c r="W431" s="17">
        <v>9362.4894000000004</v>
      </c>
      <c r="X431" s="17">
        <v>17012.8</v>
      </c>
      <c r="Y431" s="17">
        <v>18.2</v>
      </c>
      <c r="Z431" s="17">
        <v>-55.84</v>
      </c>
    </row>
    <row r="432" spans="1:26" x14ac:dyDescent="0.2">
      <c r="A432" s="27">
        <v>45012</v>
      </c>
      <c r="B432" s="17">
        <v>274.8</v>
      </c>
      <c r="C432" s="14">
        <v>2.2999999999999998</v>
      </c>
      <c r="D432" s="17">
        <v>-186.5</v>
      </c>
      <c r="E432" s="17">
        <v>30</v>
      </c>
      <c r="F432" s="17">
        <v>34</v>
      </c>
      <c r="G432" s="17">
        <v>313.70499999999998</v>
      </c>
      <c r="H432" s="17">
        <v>3.65</v>
      </c>
      <c r="I432" s="17">
        <v>-149.245</v>
      </c>
      <c r="J432" s="17">
        <v>1105</v>
      </c>
      <c r="K432" s="17">
        <v>82.5</v>
      </c>
      <c r="L432" s="17">
        <v>-3.1E-2</v>
      </c>
      <c r="M432" s="17">
        <v>75.575000000000003</v>
      </c>
      <c r="N432" s="17">
        <v>47.598529999999997</v>
      </c>
      <c r="O432" s="17">
        <v>8977.5</v>
      </c>
      <c r="P432" s="17">
        <v>481</v>
      </c>
      <c r="Q432" s="17">
        <v>-12.75</v>
      </c>
      <c r="R432" s="17">
        <v>6283.0550000000003</v>
      </c>
      <c r="S432" s="17">
        <v>19.8</v>
      </c>
      <c r="T432" s="17">
        <v>-12</v>
      </c>
      <c r="U432" s="17">
        <v>-0.16750000000000001</v>
      </c>
      <c r="V432" s="17">
        <v>-2.7349999999999999</v>
      </c>
      <c r="W432" s="17">
        <v>9362.4894000000004</v>
      </c>
      <c r="X432" s="17">
        <v>19498.5</v>
      </c>
      <c r="Y432" s="17">
        <v>18.861000000000001</v>
      </c>
      <c r="Z432" s="17">
        <v>-58.22</v>
      </c>
    </row>
    <row r="433" spans="1:26" x14ac:dyDescent="0.2">
      <c r="A433" s="27">
        <v>45009</v>
      </c>
      <c r="B433" s="17">
        <v>299.5</v>
      </c>
      <c r="C433" s="14">
        <v>2.65</v>
      </c>
      <c r="D433" s="17">
        <v>-173</v>
      </c>
      <c r="E433" s="17">
        <v>33.5</v>
      </c>
      <c r="F433" s="17">
        <v>34.700000000000003</v>
      </c>
      <c r="G433" s="17">
        <v>344.81</v>
      </c>
      <c r="H433" s="17">
        <v>2.6</v>
      </c>
      <c r="I433" s="17">
        <v>-137</v>
      </c>
      <c r="J433" s="17">
        <v>1146</v>
      </c>
      <c r="K433" s="17">
        <v>90</v>
      </c>
      <c r="L433" s="17">
        <v>-0.01</v>
      </c>
      <c r="M433" s="17">
        <v>81.025000000000006</v>
      </c>
      <c r="N433" s="17">
        <v>47.04618</v>
      </c>
      <c r="O433" s="17">
        <v>9020</v>
      </c>
      <c r="P433" s="17">
        <v>483</v>
      </c>
      <c r="Q433" s="17">
        <v>-14.375</v>
      </c>
      <c r="R433" s="17">
        <v>6185.02</v>
      </c>
      <c r="S433" s="17">
        <v>20.8</v>
      </c>
      <c r="T433" s="17">
        <v>-10.39</v>
      </c>
      <c r="U433" s="17">
        <v>-0.16650000000000001</v>
      </c>
      <c r="V433" s="17">
        <v>-2.9729999999999999</v>
      </c>
      <c r="W433" s="17">
        <v>9362.4894000000004</v>
      </c>
      <c r="X433" s="17">
        <v>19466.3</v>
      </c>
      <c r="Y433" s="17">
        <v>19.695</v>
      </c>
      <c r="Z433" s="17">
        <v>-60.46</v>
      </c>
    </row>
    <row r="434" spans="1:26" x14ac:dyDescent="0.2">
      <c r="A434" s="27">
        <v>45008</v>
      </c>
      <c r="B434" s="17">
        <v>297.08499999999998</v>
      </c>
      <c r="C434" s="14">
        <v>3.05</v>
      </c>
      <c r="D434" s="17">
        <v>-170.88499999999999</v>
      </c>
      <c r="E434" s="17">
        <v>33.25</v>
      </c>
      <c r="F434" s="17">
        <v>35.204999999999998</v>
      </c>
      <c r="G434" s="17">
        <v>352.14499999999998</v>
      </c>
      <c r="H434" s="17">
        <v>-3</v>
      </c>
      <c r="I434" s="17">
        <v>-123.224</v>
      </c>
      <c r="J434" s="17">
        <v>1138.75</v>
      </c>
      <c r="K434" s="17">
        <v>92.5</v>
      </c>
      <c r="L434" s="17">
        <v>-3.5000000000000003E-2</v>
      </c>
      <c r="M434" s="17">
        <v>81.644999999999996</v>
      </c>
      <c r="N434" s="17">
        <v>48.5</v>
      </c>
      <c r="O434" s="17">
        <v>9859</v>
      </c>
      <c r="P434" s="17">
        <v>488.2</v>
      </c>
      <c r="Q434" s="17">
        <v>-14.553000000000001</v>
      </c>
      <c r="R434" s="17">
        <v>5890.9949999999999</v>
      </c>
      <c r="S434" s="17">
        <v>22.05</v>
      </c>
      <c r="T434" s="17">
        <v>-9.18</v>
      </c>
      <c r="U434" s="17">
        <v>-0.18049999999999999</v>
      </c>
      <c r="V434" s="17">
        <v>-2.6429999999999998</v>
      </c>
      <c r="W434" s="17">
        <v>9362.4894000000004</v>
      </c>
      <c r="X434" s="17">
        <v>20194</v>
      </c>
      <c r="Y434" s="17">
        <v>19.12</v>
      </c>
      <c r="Z434" s="17">
        <v>-59.725000000000001</v>
      </c>
    </row>
    <row r="435" spans="1:26" x14ac:dyDescent="0.2">
      <c r="A435" s="27">
        <v>45007</v>
      </c>
      <c r="B435" s="17">
        <v>244.5</v>
      </c>
      <c r="C435" s="14">
        <v>2.75</v>
      </c>
      <c r="D435" s="17">
        <v>-169.59299999999999</v>
      </c>
      <c r="E435" s="17">
        <v>30.5</v>
      </c>
      <c r="F435" s="17">
        <v>36.5</v>
      </c>
      <c r="G435" s="17">
        <v>372.5</v>
      </c>
      <c r="H435" s="17">
        <v>10</v>
      </c>
      <c r="I435" s="17">
        <v>-120.096</v>
      </c>
      <c r="J435" s="17">
        <v>1151.2739999999999</v>
      </c>
      <c r="K435" s="17">
        <v>85</v>
      </c>
      <c r="L435" s="17">
        <v>-1.4999999999999999E-2</v>
      </c>
      <c r="M435" s="17">
        <v>84.055000000000007</v>
      </c>
      <c r="N435" s="17">
        <v>55</v>
      </c>
      <c r="O435" s="17">
        <v>8000</v>
      </c>
      <c r="P435" s="17">
        <v>476</v>
      </c>
      <c r="Q435" s="17">
        <v>-11.497999999999999</v>
      </c>
      <c r="R435" s="17">
        <v>5100.18</v>
      </c>
      <c r="S435" s="17">
        <v>22.05</v>
      </c>
      <c r="T435" s="17">
        <v>-10</v>
      </c>
      <c r="U435" s="17">
        <v>-0.14000000000000001</v>
      </c>
      <c r="V435" s="17">
        <v>-2.2250000000000001</v>
      </c>
      <c r="W435" s="17">
        <v>9362.4894000000004</v>
      </c>
      <c r="X435" s="17">
        <v>25230</v>
      </c>
      <c r="Y435" s="17">
        <v>19.329999999999998</v>
      </c>
      <c r="Z435" s="17">
        <v>-59.704999999999998</v>
      </c>
    </row>
    <row r="436" spans="1:26" x14ac:dyDescent="0.2">
      <c r="A436" s="27">
        <v>45006</v>
      </c>
      <c r="B436" s="17">
        <v>267.33100000000002</v>
      </c>
      <c r="C436" s="14">
        <v>2.605</v>
      </c>
      <c r="D436" s="17">
        <v>-168.14500000000001</v>
      </c>
      <c r="E436" s="17">
        <v>31.625</v>
      </c>
      <c r="F436" s="17">
        <v>37.75</v>
      </c>
      <c r="G436" s="17">
        <v>384.99</v>
      </c>
      <c r="H436" s="17">
        <v>10.458</v>
      </c>
      <c r="I436" s="17">
        <v>-81</v>
      </c>
      <c r="J436" s="17">
        <v>1213.0150000000001</v>
      </c>
      <c r="K436" s="17">
        <v>87.5</v>
      </c>
      <c r="L436" s="17">
        <v>9.1999999999999998E-3</v>
      </c>
      <c r="M436" s="17">
        <v>87.3</v>
      </c>
      <c r="N436" s="17">
        <v>59</v>
      </c>
      <c r="O436" s="17">
        <v>8000.2</v>
      </c>
      <c r="P436" s="17">
        <v>497</v>
      </c>
      <c r="Q436" s="17">
        <v>-13.943</v>
      </c>
      <c r="R436" s="17">
        <v>5822.9549999999999</v>
      </c>
      <c r="S436" s="17">
        <v>21.5</v>
      </c>
      <c r="T436" s="17">
        <v>-10.685</v>
      </c>
      <c r="U436" s="17">
        <v>-0.14149999999999999</v>
      </c>
      <c r="V436" s="17">
        <v>-2.62</v>
      </c>
      <c r="W436" s="17">
        <v>9362.4894000000004</v>
      </c>
      <c r="X436" s="17">
        <v>27505.5</v>
      </c>
      <c r="Y436" s="17">
        <v>19.704999999999998</v>
      </c>
      <c r="Z436" s="17">
        <v>-62.71</v>
      </c>
    </row>
    <row r="437" spans="1:26" x14ac:dyDescent="0.2">
      <c r="A437" s="27">
        <v>45005</v>
      </c>
      <c r="B437" s="17">
        <v>293.221</v>
      </c>
      <c r="C437" s="14">
        <v>2.65</v>
      </c>
      <c r="D437" s="17">
        <v>-163.32300000000001</v>
      </c>
      <c r="E437" s="17">
        <v>36</v>
      </c>
      <c r="F437" s="17">
        <v>37.75</v>
      </c>
      <c r="G437" s="17">
        <v>395</v>
      </c>
      <c r="H437" s="17">
        <v>17.5</v>
      </c>
      <c r="I437" s="17">
        <v>-92.483000000000004</v>
      </c>
      <c r="J437" s="17">
        <v>1275</v>
      </c>
      <c r="K437" s="17">
        <v>85</v>
      </c>
      <c r="L437" s="17">
        <v>1.6299999999999999E-2</v>
      </c>
      <c r="M437" s="17">
        <v>92.924999999999997</v>
      </c>
      <c r="N437" s="17">
        <v>60.75</v>
      </c>
      <c r="O437" s="17">
        <v>9977.5</v>
      </c>
      <c r="P437" s="17">
        <v>494.5</v>
      </c>
      <c r="Q437" s="17">
        <v>-11.765000000000001</v>
      </c>
      <c r="R437" s="17">
        <v>4741.8599999999997</v>
      </c>
      <c r="S437" s="17">
        <v>22.5</v>
      </c>
      <c r="T437" s="17">
        <v>-8</v>
      </c>
      <c r="U437" s="17">
        <v>-0.10249999999999999</v>
      </c>
      <c r="V437" s="17">
        <v>-2.88</v>
      </c>
      <c r="W437" s="17">
        <v>9362.4894000000004</v>
      </c>
      <c r="X437" s="17">
        <v>24019</v>
      </c>
      <c r="Y437" s="17">
        <v>20.896999999999998</v>
      </c>
      <c r="Z437" s="17">
        <v>-62.875</v>
      </c>
    </row>
    <row r="438" spans="1:26" x14ac:dyDescent="0.2">
      <c r="A438" s="27">
        <v>45002</v>
      </c>
      <c r="B438" s="17">
        <v>297.10000000000002</v>
      </c>
      <c r="C438" s="14">
        <v>3</v>
      </c>
      <c r="D438" s="17">
        <v>-155</v>
      </c>
      <c r="E438" s="17">
        <v>36</v>
      </c>
      <c r="F438" s="17">
        <v>37</v>
      </c>
      <c r="G438" s="17">
        <v>369.995</v>
      </c>
      <c r="H438" s="17">
        <v>19.04</v>
      </c>
      <c r="I438" s="17">
        <v>-265.57</v>
      </c>
      <c r="J438" s="17">
        <v>1260</v>
      </c>
      <c r="K438" s="17">
        <v>90</v>
      </c>
      <c r="L438" s="17">
        <v>3.2000000000000001E-2</v>
      </c>
      <c r="M438" s="17">
        <v>85.685000000000002</v>
      </c>
      <c r="N438" s="17">
        <v>60.245849999999997</v>
      </c>
      <c r="O438" s="17">
        <v>11143.5</v>
      </c>
      <c r="P438" s="17">
        <v>524</v>
      </c>
      <c r="Q438" s="17">
        <v>-13.234999999999999</v>
      </c>
      <c r="R438" s="17">
        <v>4226.0950000000003</v>
      </c>
      <c r="S438" s="17">
        <v>22.1</v>
      </c>
      <c r="T438" s="17">
        <v>-10.25</v>
      </c>
      <c r="U438" s="17">
        <v>-9.7500000000000003E-2</v>
      </c>
      <c r="V438" s="17">
        <v>-2.4300000000000002</v>
      </c>
      <c r="W438" s="17">
        <v>9362.4894000000004</v>
      </c>
      <c r="X438" s="17">
        <v>21210.3</v>
      </c>
      <c r="Y438" s="17">
        <v>19.45</v>
      </c>
      <c r="Z438" s="17">
        <v>-64.78</v>
      </c>
    </row>
    <row r="439" spans="1:26" x14ac:dyDescent="0.2">
      <c r="A439" s="27">
        <v>45001</v>
      </c>
      <c r="B439" s="17">
        <v>328.4</v>
      </c>
      <c r="C439" s="14">
        <v>2.85</v>
      </c>
      <c r="D439" s="17">
        <v>-161.59</v>
      </c>
      <c r="E439" s="17">
        <v>35.75</v>
      </c>
      <c r="F439" s="17">
        <v>36.25</v>
      </c>
      <c r="G439" s="17">
        <v>370.375</v>
      </c>
      <c r="H439" s="17">
        <v>19.95</v>
      </c>
      <c r="I439" s="17">
        <v>-154.99600000000001</v>
      </c>
      <c r="J439" s="17">
        <v>1163.5</v>
      </c>
      <c r="K439" s="17">
        <v>90</v>
      </c>
      <c r="L439" s="17">
        <v>3.5000000000000003E-2</v>
      </c>
      <c r="M439" s="17">
        <v>87.867000000000004</v>
      </c>
      <c r="N439" s="17">
        <v>60.25</v>
      </c>
      <c r="O439" s="17">
        <v>12947.5</v>
      </c>
      <c r="P439" s="17">
        <v>475</v>
      </c>
      <c r="Q439" s="17">
        <v>-9.4130000000000003</v>
      </c>
      <c r="R439" s="17">
        <v>3926.5250000000001</v>
      </c>
      <c r="S439" s="17">
        <v>23.05</v>
      </c>
      <c r="T439" s="17">
        <v>-11.654999999999999</v>
      </c>
      <c r="U439" s="17">
        <v>-9.7500000000000003E-2</v>
      </c>
      <c r="V439" s="17">
        <v>-2.6179999999999999</v>
      </c>
      <c r="W439" s="17">
        <v>9362.4894000000004</v>
      </c>
      <c r="X439" s="17">
        <v>20285.3</v>
      </c>
      <c r="Y439" s="17">
        <v>19.298999999999999</v>
      </c>
      <c r="Z439" s="17">
        <v>-61.892000000000003</v>
      </c>
    </row>
    <row r="440" spans="1:26" x14ac:dyDescent="0.2">
      <c r="A440" s="27">
        <v>45000</v>
      </c>
      <c r="B440" s="17">
        <v>284.8</v>
      </c>
      <c r="C440" s="14">
        <v>2.0499999999999998</v>
      </c>
      <c r="D440" s="17">
        <v>-163.43</v>
      </c>
      <c r="E440" s="17">
        <v>29.81</v>
      </c>
      <c r="F440" s="17">
        <v>36</v>
      </c>
      <c r="G440" s="17">
        <v>363.02</v>
      </c>
      <c r="H440" s="17">
        <v>22</v>
      </c>
      <c r="I440" s="17">
        <v>-108.5</v>
      </c>
      <c r="J440" s="17">
        <v>1163.75</v>
      </c>
      <c r="K440" s="17">
        <v>85</v>
      </c>
      <c r="L440" s="17">
        <v>7.0199999999999999E-2</v>
      </c>
      <c r="M440" s="17">
        <v>90.465000000000003</v>
      </c>
      <c r="N440" s="17">
        <v>52.319369999999999</v>
      </c>
      <c r="O440" s="17">
        <v>11762.3</v>
      </c>
      <c r="P440" s="17">
        <v>476.4</v>
      </c>
      <c r="Q440" s="17">
        <v>-8.7449999999999992</v>
      </c>
      <c r="R440" s="17">
        <v>3109.5949999999998</v>
      </c>
      <c r="S440" s="17">
        <v>23.05</v>
      </c>
      <c r="T440" s="17">
        <v>-12.14</v>
      </c>
      <c r="U440" s="17">
        <v>-0.10249999999999999</v>
      </c>
      <c r="V440" s="17">
        <v>-2.82</v>
      </c>
      <c r="W440" s="17">
        <v>9362.4894000000004</v>
      </c>
      <c r="X440" s="17">
        <v>22338.5</v>
      </c>
      <c r="Y440" s="17">
        <v>21.4</v>
      </c>
      <c r="Z440" s="17">
        <v>-63.942</v>
      </c>
    </row>
    <row r="441" spans="1:26" x14ac:dyDescent="0.2">
      <c r="A441" s="27">
        <v>44999</v>
      </c>
      <c r="B441" s="17">
        <v>295.16199999999998</v>
      </c>
      <c r="C441" s="14">
        <v>2.6</v>
      </c>
      <c r="D441" s="17">
        <v>-170.5</v>
      </c>
      <c r="E441" s="17">
        <v>30</v>
      </c>
      <c r="F441" s="17">
        <v>37.174999999999997</v>
      </c>
      <c r="G441" s="17">
        <v>362.5</v>
      </c>
      <c r="H441" s="17">
        <v>14</v>
      </c>
      <c r="I441" s="17">
        <v>-77.248000000000005</v>
      </c>
      <c r="J441" s="17">
        <v>1142.5</v>
      </c>
      <c r="K441" s="17">
        <v>85</v>
      </c>
      <c r="L441" s="17">
        <v>3.4500000000000003E-2</v>
      </c>
      <c r="M441" s="17">
        <v>91.584999999999994</v>
      </c>
      <c r="N441" s="17">
        <v>54.57985</v>
      </c>
      <c r="O441" s="17">
        <v>11065</v>
      </c>
      <c r="P441" s="17">
        <v>477</v>
      </c>
      <c r="Q441" s="17">
        <v>-8.9849999999999994</v>
      </c>
      <c r="R441" s="17">
        <v>2711.75</v>
      </c>
      <c r="S441" s="17">
        <v>22.5</v>
      </c>
      <c r="T441" s="17">
        <v>-13.5</v>
      </c>
      <c r="U441" s="17">
        <v>-0.10249999999999999</v>
      </c>
      <c r="V441" s="17">
        <v>-2.8450000000000002</v>
      </c>
      <c r="W441" s="17">
        <v>9362.4894000000004</v>
      </c>
      <c r="X441" s="17">
        <v>18102.3</v>
      </c>
      <c r="Y441" s="17">
        <v>20.9</v>
      </c>
      <c r="Z441" s="17">
        <v>-63.38</v>
      </c>
    </row>
    <row r="442" spans="1:26" x14ac:dyDescent="0.2">
      <c r="A442" s="27">
        <v>44998</v>
      </c>
      <c r="B442" s="17">
        <v>306.2</v>
      </c>
      <c r="C442" s="14">
        <v>3.05</v>
      </c>
      <c r="D442" s="17">
        <v>-153.501</v>
      </c>
      <c r="E442" s="17">
        <v>31</v>
      </c>
      <c r="F442" s="17">
        <v>34</v>
      </c>
      <c r="G442" s="17">
        <v>361.315</v>
      </c>
      <c r="H442" s="17">
        <v>15</v>
      </c>
      <c r="I442" s="17">
        <v>-65.494</v>
      </c>
      <c r="J442" s="17">
        <v>1190.68</v>
      </c>
      <c r="K442" s="17">
        <v>84.9</v>
      </c>
      <c r="L442" s="17">
        <v>3.4500000000000003E-2</v>
      </c>
      <c r="M442" s="17">
        <v>90.8</v>
      </c>
      <c r="N442" s="17">
        <v>43.46</v>
      </c>
      <c r="O442" s="17">
        <v>10296.799999999999</v>
      </c>
      <c r="P442" s="17">
        <v>513.5</v>
      </c>
      <c r="Q442" s="17">
        <v>-9.2799999999999994</v>
      </c>
      <c r="R442" s="17">
        <v>3204.9650000000001</v>
      </c>
      <c r="S442" s="17">
        <v>23.1</v>
      </c>
      <c r="T442" s="17">
        <v>-13.7</v>
      </c>
      <c r="U442" s="17">
        <v>-7.2999999999999995E-2</v>
      </c>
      <c r="V442" s="17">
        <v>-3.0049999999999999</v>
      </c>
      <c r="W442" s="17">
        <v>9362.4894000000004</v>
      </c>
      <c r="X442" s="17">
        <v>16733.5</v>
      </c>
      <c r="Y442" s="17">
        <v>23.376999999999999</v>
      </c>
      <c r="Z442" s="17">
        <v>-65.965000000000003</v>
      </c>
    </row>
    <row r="443" spans="1:26" x14ac:dyDescent="0.2">
      <c r="A443" s="27">
        <v>44995</v>
      </c>
      <c r="B443" s="17">
        <v>320.28100000000001</v>
      </c>
      <c r="C443" s="14">
        <v>3.6</v>
      </c>
      <c r="D443" s="17">
        <v>-146.77000000000001</v>
      </c>
      <c r="E443" s="17">
        <v>32.625</v>
      </c>
      <c r="F443" s="17">
        <v>35</v>
      </c>
      <c r="G443" s="17">
        <v>352.5</v>
      </c>
      <c r="H443" s="17">
        <v>10</v>
      </c>
      <c r="I443" s="17">
        <v>-36.024999999999999</v>
      </c>
      <c r="J443" s="17">
        <v>1066</v>
      </c>
      <c r="K443" s="17">
        <v>80</v>
      </c>
      <c r="L443" s="17">
        <v>4.8500000000000001E-2</v>
      </c>
      <c r="M443" s="17">
        <v>82.6</v>
      </c>
      <c r="N443" s="17">
        <v>59.538649999999997</v>
      </c>
      <c r="O443" s="17">
        <v>11548.3</v>
      </c>
      <c r="P443" s="17">
        <v>470</v>
      </c>
      <c r="Q443" s="17">
        <v>-9.5549999999999997</v>
      </c>
      <c r="R443" s="17">
        <v>3319.2049999999999</v>
      </c>
      <c r="S443" s="17">
        <v>22.3</v>
      </c>
      <c r="T443" s="17">
        <v>-13.545</v>
      </c>
      <c r="U443" s="17">
        <v>-5.1200000000000002E-2</v>
      </c>
      <c r="V443" s="17">
        <v>-2.2999999999999998</v>
      </c>
      <c r="W443" s="17">
        <v>9362.4894000000004</v>
      </c>
      <c r="X443" s="17">
        <v>18237.5</v>
      </c>
      <c r="Y443" s="17">
        <v>21.1</v>
      </c>
      <c r="Z443" s="17">
        <v>-63.058</v>
      </c>
    </row>
    <row r="444" spans="1:26" x14ac:dyDescent="0.2">
      <c r="A444" s="27">
        <v>44994</v>
      </c>
      <c r="B444" s="17">
        <v>321.86500000000001</v>
      </c>
      <c r="C444" s="14">
        <v>3.5</v>
      </c>
      <c r="D444" s="17">
        <v>-137.5</v>
      </c>
      <c r="E444" s="17">
        <v>32.5</v>
      </c>
      <c r="F444" s="17">
        <v>37.5</v>
      </c>
      <c r="G444" s="17">
        <v>354.77</v>
      </c>
      <c r="H444" s="17">
        <v>13.433</v>
      </c>
      <c r="I444" s="17">
        <v>-22.373000000000001</v>
      </c>
      <c r="J444" s="17">
        <v>1027.5</v>
      </c>
      <c r="K444" s="17">
        <v>80</v>
      </c>
      <c r="L444" s="17">
        <v>4.4499999999999998E-2</v>
      </c>
      <c r="M444" s="17">
        <v>81.075000000000003</v>
      </c>
      <c r="N444" s="17">
        <v>50.89132</v>
      </c>
      <c r="O444" s="17">
        <v>9685</v>
      </c>
      <c r="P444" s="17">
        <v>476.5</v>
      </c>
      <c r="Q444" s="17">
        <v>-8.875</v>
      </c>
      <c r="R444" s="17">
        <v>3038.375</v>
      </c>
      <c r="S444" s="17">
        <v>19.8</v>
      </c>
      <c r="T444" s="17">
        <v>-13.25</v>
      </c>
      <c r="U444" s="17">
        <v>-4.0800000000000003E-2</v>
      </c>
      <c r="V444" s="17">
        <v>-2.0950000000000002</v>
      </c>
      <c r="W444" s="17">
        <v>9362.4894000000004</v>
      </c>
      <c r="X444" s="17">
        <v>17865.5</v>
      </c>
      <c r="Y444" s="17">
        <v>19.899999999999999</v>
      </c>
      <c r="Z444" s="17">
        <v>-60.987000000000002</v>
      </c>
    </row>
    <row r="445" spans="1:26" x14ac:dyDescent="0.2">
      <c r="A445" s="27">
        <v>44993</v>
      </c>
      <c r="B445" s="17">
        <v>280.39999999999998</v>
      </c>
      <c r="C445" s="14">
        <v>2.9</v>
      </c>
      <c r="D445" s="17">
        <v>-152</v>
      </c>
      <c r="E445" s="17">
        <v>26.75</v>
      </c>
      <c r="F445" s="17">
        <v>38.5</v>
      </c>
      <c r="G445" s="17">
        <v>369.995</v>
      </c>
      <c r="H445" s="17">
        <v>18.207999999999998</v>
      </c>
      <c r="I445" s="17">
        <v>-74.673000000000002</v>
      </c>
      <c r="J445" s="17">
        <v>1028.748</v>
      </c>
      <c r="K445" s="17">
        <v>75</v>
      </c>
      <c r="L445" s="17">
        <v>6.3E-2</v>
      </c>
      <c r="M445" s="17">
        <v>87.7</v>
      </c>
      <c r="N445" s="17">
        <v>50.929549999999999</v>
      </c>
      <c r="O445" s="17">
        <v>10240</v>
      </c>
      <c r="P445" s="17">
        <v>482.9</v>
      </c>
      <c r="Q445" s="17">
        <v>-10.5</v>
      </c>
      <c r="R445" s="17">
        <v>3015.375</v>
      </c>
      <c r="S445" s="17">
        <v>20.75</v>
      </c>
      <c r="T445" s="17">
        <v>-13.4</v>
      </c>
      <c r="U445" s="17">
        <v>-3.5000000000000003E-2</v>
      </c>
      <c r="V445" s="17">
        <v>-1.92</v>
      </c>
      <c r="W445" s="17">
        <v>9362.4894000000004</v>
      </c>
      <c r="X445" s="17">
        <v>18130.3</v>
      </c>
      <c r="Y445" s="17">
        <v>20.695</v>
      </c>
      <c r="Z445" s="17">
        <v>-60.808</v>
      </c>
    </row>
    <row r="446" spans="1:26" x14ac:dyDescent="0.2">
      <c r="A446" s="27">
        <v>44992</v>
      </c>
      <c r="B446" s="17">
        <v>310.47000000000003</v>
      </c>
      <c r="C446" s="14">
        <v>3.0009999999999999</v>
      </c>
      <c r="D446" s="17">
        <v>-171</v>
      </c>
      <c r="E446" s="17">
        <v>27.5</v>
      </c>
      <c r="F446" s="17">
        <v>41.75</v>
      </c>
      <c r="G446" s="17">
        <v>373.6</v>
      </c>
      <c r="H446" s="17">
        <v>17.149999999999999</v>
      </c>
      <c r="I446" s="17">
        <v>-24.023</v>
      </c>
      <c r="J446" s="17">
        <v>1067.0550000000001</v>
      </c>
      <c r="K446" s="17">
        <v>80</v>
      </c>
      <c r="L446" s="17">
        <v>5.3800000000000001E-2</v>
      </c>
      <c r="M446" s="17">
        <v>94.254999999999995</v>
      </c>
      <c r="N446" s="17">
        <v>59.032800000000002</v>
      </c>
      <c r="O446" s="17">
        <v>8499</v>
      </c>
      <c r="P446" s="17">
        <v>501</v>
      </c>
      <c r="Q446" s="17">
        <v>-9.4649999999999999</v>
      </c>
      <c r="R446" s="17">
        <v>2878.913</v>
      </c>
      <c r="S446" s="17">
        <v>21.75</v>
      </c>
      <c r="T446" s="17">
        <v>-12.65</v>
      </c>
      <c r="U446" s="17">
        <v>-8.1799999999999998E-2</v>
      </c>
      <c r="V446" s="17">
        <v>-1.85</v>
      </c>
      <c r="W446" s="17">
        <v>9362.4894000000004</v>
      </c>
      <c r="X446" s="17">
        <v>18515</v>
      </c>
      <c r="Y446" s="17">
        <v>21.14</v>
      </c>
      <c r="Z446" s="17">
        <v>-62.395000000000003</v>
      </c>
    </row>
    <row r="447" spans="1:26" x14ac:dyDescent="0.2">
      <c r="A447" s="27">
        <v>44991</v>
      </c>
      <c r="B447" s="17">
        <v>327.34699999999998</v>
      </c>
      <c r="C447" s="14">
        <v>3</v>
      </c>
      <c r="D447" s="17">
        <v>-175.483</v>
      </c>
      <c r="E447" s="17">
        <v>28.75</v>
      </c>
      <c r="F447" s="17">
        <v>44</v>
      </c>
      <c r="G447" s="17">
        <v>396.4</v>
      </c>
      <c r="H447" s="17">
        <v>12</v>
      </c>
      <c r="I447" s="17">
        <v>-92.497</v>
      </c>
      <c r="J447" s="17">
        <v>1101.252</v>
      </c>
      <c r="K447" s="17">
        <v>85.1</v>
      </c>
      <c r="L447" s="17">
        <v>0.06</v>
      </c>
      <c r="M447" s="17">
        <v>98.95</v>
      </c>
      <c r="N447" s="17">
        <v>62.101970000000001</v>
      </c>
      <c r="O447" s="17">
        <v>9065.7999999999993</v>
      </c>
      <c r="P447" s="17">
        <v>491</v>
      </c>
      <c r="Q447" s="17">
        <v>-10.731999999999999</v>
      </c>
      <c r="R447" s="17">
        <v>2704.0630000000001</v>
      </c>
      <c r="S447" s="17">
        <v>21.55</v>
      </c>
      <c r="T447" s="17">
        <v>-13.5</v>
      </c>
      <c r="U447" s="17">
        <v>-7.1800000000000003E-2</v>
      </c>
      <c r="V447" s="17">
        <v>-1.675</v>
      </c>
      <c r="W447" s="17">
        <v>9362.4894000000004</v>
      </c>
      <c r="X447" s="17">
        <v>16810.5</v>
      </c>
      <c r="Y447" s="17">
        <v>21.34</v>
      </c>
      <c r="Z447" s="17">
        <v>-63.09</v>
      </c>
    </row>
    <row r="448" spans="1:26" x14ac:dyDescent="0.2">
      <c r="A448" s="27">
        <v>44988</v>
      </c>
      <c r="B448" s="17">
        <v>350.50700000000001</v>
      </c>
      <c r="C448" s="14">
        <v>3.37</v>
      </c>
      <c r="D448" s="17">
        <v>-167.803</v>
      </c>
      <c r="E448" s="17">
        <v>32.375</v>
      </c>
      <c r="F448" s="17">
        <v>45.5</v>
      </c>
      <c r="G448" s="17">
        <v>412.27</v>
      </c>
      <c r="H448" s="17">
        <v>8</v>
      </c>
      <c r="I448" s="17">
        <v>-66.147000000000006</v>
      </c>
      <c r="J448" s="17">
        <v>1148.75</v>
      </c>
      <c r="K448" s="17">
        <v>85</v>
      </c>
      <c r="L448" s="17">
        <v>5.7500000000000002E-2</v>
      </c>
      <c r="M448" s="17">
        <v>92.99</v>
      </c>
      <c r="N448" s="17">
        <v>63.949449999999999</v>
      </c>
      <c r="O448" s="17">
        <v>9556.7999999999993</v>
      </c>
      <c r="P448" s="17">
        <v>504</v>
      </c>
      <c r="Q448" s="17">
        <v>-9.5</v>
      </c>
      <c r="R448" s="17">
        <v>3257.98</v>
      </c>
      <c r="S448" s="17">
        <v>22.5</v>
      </c>
      <c r="T448" s="17">
        <v>-13.4</v>
      </c>
      <c r="U448" s="17">
        <v>-6.2399999999999997E-2</v>
      </c>
      <c r="V448" s="17">
        <v>-1.4850000000000001</v>
      </c>
      <c r="W448" s="17">
        <v>9362.4894000000004</v>
      </c>
      <c r="X448" s="17">
        <v>17550</v>
      </c>
      <c r="Y448" s="17">
        <v>21.753</v>
      </c>
      <c r="Z448" s="17">
        <v>-59.21</v>
      </c>
    </row>
    <row r="449" spans="1:26" x14ac:dyDescent="0.2">
      <c r="A449" s="27">
        <v>44987</v>
      </c>
      <c r="B449" s="17">
        <v>364.79700000000003</v>
      </c>
      <c r="C449" s="14">
        <v>3.65</v>
      </c>
      <c r="D449" s="17">
        <v>-144.5</v>
      </c>
      <c r="E449" s="17">
        <v>33.85</v>
      </c>
      <c r="F449" s="17">
        <v>40.5</v>
      </c>
      <c r="G449" s="17">
        <v>377.5</v>
      </c>
      <c r="H449" s="17">
        <v>10</v>
      </c>
      <c r="I449" s="17">
        <v>-55.499000000000002</v>
      </c>
      <c r="J449" s="17">
        <v>1185</v>
      </c>
      <c r="K449" s="17">
        <v>85</v>
      </c>
      <c r="L449" s="17">
        <v>5.2499999999999998E-2</v>
      </c>
      <c r="M449" s="17">
        <v>94.275000000000006</v>
      </c>
      <c r="N449" s="17">
        <v>59.472499999999997</v>
      </c>
      <c r="O449" s="17">
        <v>9569.7999999999993</v>
      </c>
      <c r="P449" s="17">
        <v>459.5</v>
      </c>
      <c r="Q449" s="17">
        <v>-8.0749999999999993</v>
      </c>
      <c r="R449" s="17">
        <v>2782.973</v>
      </c>
      <c r="S449" s="17">
        <v>21.85</v>
      </c>
      <c r="T449" s="17">
        <v>-11</v>
      </c>
      <c r="U449" s="17">
        <v>-6.9699999999999998E-2</v>
      </c>
      <c r="V449" s="17">
        <v>-1.58</v>
      </c>
      <c r="W449" s="17">
        <v>9362.4894000000004</v>
      </c>
      <c r="X449" s="17">
        <v>13100</v>
      </c>
      <c r="Y449" s="17">
        <v>19.28</v>
      </c>
      <c r="Z449" s="17">
        <v>-59.286999999999999</v>
      </c>
    </row>
    <row r="450" spans="1:26" x14ac:dyDescent="0.2">
      <c r="A450" s="27">
        <v>44986</v>
      </c>
      <c r="B450" s="17">
        <v>314.39400000000001</v>
      </c>
      <c r="C450" s="14">
        <v>3.15</v>
      </c>
      <c r="D450" s="17">
        <v>-136.5</v>
      </c>
      <c r="E450" s="17">
        <v>29.625</v>
      </c>
      <c r="F450" s="17">
        <v>40</v>
      </c>
      <c r="G450" s="17">
        <v>379.5</v>
      </c>
      <c r="H450" s="17">
        <v>5</v>
      </c>
      <c r="I450" s="17">
        <v>-95.649000000000001</v>
      </c>
      <c r="J450" s="17">
        <v>1058.51</v>
      </c>
      <c r="K450" s="17">
        <v>82.5</v>
      </c>
      <c r="L450" s="17">
        <v>5.5E-2</v>
      </c>
      <c r="M450" s="17">
        <v>94.6</v>
      </c>
      <c r="N450" s="17">
        <v>57.082500000000003</v>
      </c>
      <c r="O450" s="17">
        <v>12196.3</v>
      </c>
      <c r="P450" s="17">
        <v>470.5</v>
      </c>
      <c r="Q450" s="17">
        <v>-10.65</v>
      </c>
      <c r="R450" s="17">
        <v>2609.5500000000002</v>
      </c>
      <c r="S450" s="17">
        <v>22.5</v>
      </c>
      <c r="T450" s="17">
        <v>-10.625</v>
      </c>
      <c r="U450" s="17">
        <v>-8.2799999999999999E-2</v>
      </c>
      <c r="V450" s="17">
        <v>-1.375</v>
      </c>
      <c r="W450" s="17">
        <v>9362.4894000000004</v>
      </c>
      <c r="X450" s="17">
        <v>7550</v>
      </c>
      <c r="Y450" s="17">
        <v>19.664999999999999</v>
      </c>
      <c r="Z450" s="17">
        <v>-58.807000000000002</v>
      </c>
    </row>
    <row r="451" spans="1:26" x14ac:dyDescent="0.2">
      <c r="A451" s="27">
        <v>44985</v>
      </c>
      <c r="B451" s="17">
        <v>332.81400000000002</v>
      </c>
      <c r="C451" s="14">
        <v>3.3</v>
      </c>
      <c r="D451" s="17">
        <v>-140</v>
      </c>
      <c r="E451" s="17">
        <v>30.75</v>
      </c>
      <c r="F451" s="17">
        <v>42.25</v>
      </c>
      <c r="G451" s="17">
        <v>395</v>
      </c>
      <c r="H451" s="17">
        <v>9</v>
      </c>
      <c r="I451" s="17">
        <v>-60.948999999999998</v>
      </c>
      <c r="J451" s="17">
        <v>1105</v>
      </c>
      <c r="K451" s="17">
        <v>85</v>
      </c>
      <c r="L451" s="17">
        <v>0.105</v>
      </c>
      <c r="M451" s="17">
        <v>100.15</v>
      </c>
      <c r="N451" s="17">
        <v>60.725000000000001</v>
      </c>
      <c r="O451" s="17">
        <v>15839.5</v>
      </c>
      <c r="P451" s="17">
        <v>499</v>
      </c>
      <c r="Q451" s="17">
        <v>-6.55</v>
      </c>
      <c r="R451" s="17">
        <v>3040.9389999999999</v>
      </c>
      <c r="S451" s="17">
        <v>22.75</v>
      </c>
      <c r="T451" s="17">
        <v>-10.7</v>
      </c>
      <c r="U451" s="17">
        <v>-6.7799999999999999E-2</v>
      </c>
      <c r="V451" s="17">
        <v>-1.4350000000000001</v>
      </c>
      <c r="W451" s="17">
        <v>9362.4894000000004</v>
      </c>
      <c r="X451" s="17">
        <v>7041.5</v>
      </c>
      <c r="Y451" s="17">
        <v>20.305</v>
      </c>
      <c r="Z451" s="17">
        <v>-60.911999999999999</v>
      </c>
    </row>
    <row r="452" spans="1:26" x14ac:dyDescent="0.2">
      <c r="A452" s="27">
        <v>44984</v>
      </c>
      <c r="B452" s="17">
        <v>343.017</v>
      </c>
      <c r="C452" s="14">
        <v>3.65</v>
      </c>
      <c r="D452" s="17">
        <v>-149.87</v>
      </c>
      <c r="E452" s="17">
        <v>31.625</v>
      </c>
      <c r="F452" s="17">
        <v>43.25</v>
      </c>
      <c r="G452" s="17">
        <v>399.315</v>
      </c>
      <c r="H452" s="17">
        <v>5.5</v>
      </c>
      <c r="I452" s="17">
        <v>-41.698999999999998</v>
      </c>
      <c r="J452" s="17">
        <v>1150</v>
      </c>
      <c r="K452" s="17">
        <v>87.6</v>
      </c>
      <c r="L452" s="17">
        <v>5.8999999999999997E-2</v>
      </c>
      <c r="M452" s="17">
        <v>104.41200000000001</v>
      </c>
      <c r="N452" s="17">
        <v>68.09</v>
      </c>
      <c r="O452" s="17">
        <v>13247.5</v>
      </c>
      <c r="P452" s="17">
        <v>502.2</v>
      </c>
      <c r="Q452" s="17">
        <v>-8.25</v>
      </c>
      <c r="R452" s="17">
        <v>2991.8</v>
      </c>
      <c r="S452" s="17">
        <v>23.05</v>
      </c>
      <c r="T452" s="17">
        <v>-9.65</v>
      </c>
      <c r="U452" s="17">
        <v>-5.7200000000000001E-2</v>
      </c>
      <c r="V452" s="17">
        <v>-1.5149999999999999</v>
      </c>
      <c r="W452" s="17">
        <v>9362.4894000000004</v>
      </c>
      <c r="X452" s="17">
        <v>7294.8</v>
      </c>
      <c r="Y452" s="17">
        <v>20.984999999999999</v>
      </c>
      <c r="Z452" s="17">
        <v>-62.728999999999999</v>
      </c>
    </row>
    <row r="453" spans="1:26" x14ac:dyDescent="0.2">
      <c r="A453" s="27">
        <v>44981</v>
      </c>
      <c r="B453" s="17">
        <v>360.74799999999999</v>
      </c>
      <c r="C453" s="14">
        <v>3.7</v>
      </c>
      <c r="D453" s="17">
        <v>-138.5</v>
      </c>
      <c r="E453" s="17">
        <v>35.033999999999999</v>
      </c>
      <c r="F453" s="17">
        <v>41.95</v>
      </c>
      <c r="G453" s="17">
        <v>377.11</v>
      </c>
      <c r="H453" s="17">
        <v>10</v>
      </c>
      <c r="I453" s="17">
        <v>-36.716000000000001</v>
      </c>
      <c r="J453" s="17">
        <v>1097.93</v>
      </c>
      <c r="K453" s="17">
        <v>92.6</v>
      </c>
      <c r="L453" s="17">
        <v>3.3500000000000002E-2</v>
      </c>
      <c r="M453" s="17">
        <v>100.2</v>
      </c>
      <c r="N453" s="17">
        <v>68.525000000000006</v>
      </c>
      <c r="O453" s="17">
        <v>12556</v>
      </c>
      <c r="P453" s="17">
        <v>471.1</v>
      </c>
      <c r="Q453" s="17">
        <v>-7.05</v>
      </c>
      <c r="R453" s="17">
        <v>2895.23</v>
      </c>
      <c r="S453" s="17">
        <v>12.5</v>
      </c>
      <c r="T453" s="17">
        <v>-8.64</v>
      </c>
      <c r="U453" s="17">
        <v>-7.1400000000000005E-2</v>
      </c>
      <c r="V453" s="17">
        <v>-1.4379999999999999</v>
      </c>
      <c r="W453" s="17">
        <v>9362.4894000000004</v>
      </c>
      <c r="X453" s="17">
        <v>7649</v>
      </c>
      <c r="Y453" s="17">
        <v>19.385000000000002</v>
      </c>
      <c r="Z453" s="17">
        <v>-57.92</v>
      </c>
    </row>
    <row r="454" spans="1:26" x14ac:dyDescent="0.2">
      <c r="A454" s="27">
        <v>44980</v>
      </c>
      <c r="B454" s="17">
        <v>311.43099999999998</v>
      </c>
      <c r="C454" s="14">
        <v>3.23</v>
      </c>
      <c r="D454" s="17">
        <v>-126.06</v>
      </c>
      <c r="E454" s="17">
        <v>28.75</v>
      </c>
      <c r="F454" s="17">
        <v>39</v>
      </c>
      <c r="G454" s="17">
        <v>338</v>
      </c>
      <c r="H454" s="17">
        <v>5.9</v>
      </c>
      <c r="I454" s="17">
        <v>-59.5</v>
      </c>
      <c r="J454" s="17">
        <v>995.83299999999997</v>
      </c>
      <c r="K454" s="17">
        <v>80</v>
      </c>
      <c r="L454" s="17">
        <v>2.7199999999999998E-2</v>
      </c>
      <c r="M454" s="17">
        <v>90</v>
      </c>
      <c r="N454" s="17">
        <v>62.687519999999999</v>
      </c>
      <c r="O454" s="17">
        <v>11686.3</v>
      </c>
      <c r="P454" s="17">
        <v>438</v>
      </c>
      <c r="Q454" s="17">
        <v>-8.1050000000000004</v>
      </c>
      <c r="R454" s="17">
        <v>2992</v>
      </c>
      <c r="S454" s="17">
        <v>12.5</v>
      </c>
      <c r="T454" s="17">
        <v>-7.85</v>
      </c>
      <c r="U454" s="17">
        <v>-0.1057</v>
      </c>
      <c r="V454" s="17">
        <v>-1.22</v>
      </c>
      <c r="W454" s="17">
        <v>9362.4894000000004</v>
      </c>
      <c r="X454" s="17">
        <v>6869.8</v>
      </c>
      <c r="Y454" s="17">
        <v>17.66</v>
      </c>
      <c r="Z454" s="17">
        <v>-50.95</v>
      </c>
    </row>
    <row r="455" spans="1:26" x14ac:dyDescent="0.2">
      <c r="A455" s="27">
        <v>44979</v>
      </c>
      <c r="B455" s="17">
        <v>318.65800000000002</v>
      </c>
      <c r="C455" s="14">
        <v>3.2</v>
      </c>
      <c r="D455" s="17">
        <v>-127.65</v>
      </c>
      <c r="E455" s="17">
        <v>29.375</v>
      </c>
      <c r="F455" s="17">
        <v>40</v>
      </c>
      <c r="G455" s="17">
        <v>346.52499999999998</v>
      </c>
      <c r="H455" s="17">
        <v>4.55</v>
      </c>
      <c r="I455" s="17">
        <v>-118.45099999999999</v>
      </c>
      <c r="J455" s="17">
        <v>997</v>
      </c>
      <c r="K455" s="17">
        <v>80</v>
      </c>
      <c r="L455" s="17">
        <v>2.75E-2</v>
      </c>
      <c r="M455" s="17">
        <v>89.447000000000003</v>
      </c>
      <c r="N455" s="17">
        <v>60.0075</v>
      </c>
      <c r="O455" s="17">
        <v>11470</v>
      </c>
      <c r="P455" s="17">
        <v>439.2</v>
      </c>
      <c r="Q455" s="17">
        <v>-7.3449999999999998</v>
      </c>
      <c r="R455" s="17">
        <v>3060.0749999999998</v>
      </c>
      <c r="S455" s="17">
        <v>11.5</v>
      </c>
      <c r="T455" s="17">
        <v>-8.6999999999999993</v>
      </c>
      <c r="U455" s="17">
        <v>-5.7000000000000002E-2</v>
      </c>
      <c r="V455" s="17">
        <v>-1.35</v>
      </c>
      <c r="W455" s="17">
        <v>9362.4894000000004</v>
      </c>
      <c r="X455" s="17">
        <v>6525.8</v>
      </c>
      <c r="Y455" s="17">
        <v>17.827000000000002</v>
      </c>
      <c r="Z455" s="17">
        <v>-50.805</v>
      </c>
    </row>
    <row r="456" spans="1:26" x14ac:dyDescent="0.2">
      <c r="A456" s="27">
        <v>44978</v>
      </c>
      <c r="B456" s="17">
        <v>315.75700000000001</v>
      </c>
      <c r="C456" s="14">
        <v>3.2949999999999999</v>
      </c>
      <c r="D456" s="17">
        <v>-118.91500000000001</v>
      </c>
      <c r="E456" s="17">
        <v>29.75</v>
      </c>
      <c r="F456" s="17">
        <v>39.5</v>
      </c>
      <c r="G456" s="17">
        <v>350</v>
      </c>
      <c r="H456" s="17">
        <v>4.45</v>
      </c>
      <c r="I456" s="17">
        <v>-62.722999999999999</v>
      </c>
      <c r="J456" s="17">
        <v>1007.275</v>
      </c>
      <c r="K456" s="17">
        <v>80</v>
      </c>
      <c r="L456" s="17">
        <v>3.15E-2</v>
      </c>
      <c r="M456" s="17">
        <v>97.944999999999993</v>
      </c>
      <c r="N456" s="17">
        <v>61.732500000000002</v>
      </c>
      <c r="O456" s="17">
        <v>10995</v>
      </c>
      <c r="P456" s="17">
        <v>462.3</v>
      </c>
      <c r="Q456" s="17">
        <v>-7.3680000000000003</v>
      </c>
      <c r="R456" s="17">
        <v>3068.8</v>
      </c>
      <c r="S456" s="17">
        <v>12.2</v>
      </c>
      <c r="T456" s="17">
        <v>-9.2249999999999996</v>
      </c>
      <c r="U456" s="17">
        <v>-7.0900000000000005E-2</v>
      </c>
      <c r="V456" s="17">
        <v>-1.365</v>
      </c>
      <c r="W456" s="17">
        <v>9362.4894000000004</v>
      </c>
      <c r="X456" s="17">
        <v>6362.3</v>
      </c>
      <c r="Y456" s="17">
        <v>17.936</v>
      </c>
      <c r="Z456" s="17">
        <v>-50.5</v>
      </c>
    </row>
    <row r="457" spans="1:26" x14ac:dyDescent="0.2">
      <c r="A457" s="27">
        <v>44977</v>
      </c>
      <c r="B457" s="17">
        <v>314.70699999999999</v>
      </c>
      <c r="C457" s="14">
        <v>3.43</v>
      </c>
      <c r="D457" s="17">
        <v>-105.72</v>
      </c>
      <c r="E457" s="17">
        <v>26.23</v>
      </c>
      <c r="F457" s="17">
        <v>39.5</v>
      </c>
      <c r="G457" s="17">
        <v>350</v>
      </c>
      <c r="H457" s="17">
        <v>-2.15</v>
      </c>
      <c r="I457" s="17">
        <v>-78.620999999999995</v>
      </c>
      <c r="J457" s="17">
        <v>987.5</v>
      </c>
      <c r="K457" s="17">
        <v>87.5</v>
      </c>
      <c r="L457" s="17">
        <v>3.3500000000000002E-2</v>
      </c>
      <c r="M457" s="17">
        <v>98.96</v>
      </c>
      <c r="N457" s="17">
        <v>61.682499999999997</v>
      </c>
      <c r="O457" s="17">
        <v>11745</v>
      </c>
      <c r="P457" s="17">
        <v>485.9</v>
      </c>
      <c r="Q457" s="17">
        <v>-6.5629999999999997</v>
      </c>
      <c r="R457" s="17">
        <v>3349.4879999999998</v>
      </c>
      <c r="S457" s="17">
        <v>12.5</v>
      </c>
      <c r="T457" s="17">
        <v>-7.75</v>
      </c>
      <c r="U457" s="17">
        <v>-0.10059999999999999</v>
      </c>
      <c r="V457" s="17">
        <v>-1.35</v>
      </c>
      <c r="W457" s="17">
        <v>9362.4894000000004</v>
      </c>
      <c r="X457" s="17">
        <v>5916</v>
      </c>
      <c r="Y457" s="17">
        <v>18.169</v>
      </c>
      <c r="Z457" s="17">
        <v>-50.11</v>
      </c>
    </row>
    <row r="458" spans="1:26" x14ac:dyDescent="0.2">
      <c r="A458" s="27">
        <v>44974</v>
      </c>
      <c r="B458" s="17">
        <v>314.70699999999999</v>
      </c>
      <c r="C458" s="14">
        <v>3.65</v>
      </c>
      <c r="D458" s="17">
        <v>-118</v>
      </c>
      <c r="E458" s="17">
        <v>29.25</v>
      </c>
      <c r="F458" s="17">
        <v>39.5</v>
      </c>
      <c r="G458" s="17">
        <v>350.26499999999999</v>
      </c>
      <c r="H458" s="17">
        <v>7.95</v>
      </c>
      <c r="I458" s="17">
        <v>-67.495999999999995</v>
      </c>
      <c r="J458" s="17">
        <v>987.5</v>
      </c>
      <c r="K458" s="17">
        <v>87.5</v>
      </c>
      <c r="L458" s="17">
        <v>4.5999999999999999E-2</v>
      </c>
      <c r="M458" s="17">
        <v>98.584999999999994</v>
      </c>
      <c r="N458" s="17">
        <v>59.375</v>
      </c>
      <c r="O458" s="17">
        <v>12415</v>
      </c>
      <c r="P458" s="17">
        <v>517.5</v>
      </c>
      <c r="Q458" s="17">
        <v>-6.37</v>
      </c>
      <c r="R458" s="17">
        <v>3503.08</v>
      </c>
      <c r="S458" s="17">
        <v>12.5</v>
      </c>
      <c r="T458" s="17">
        <v>-8.1999999999999993</v>
      </c>
      <c r="U458" s="17">
        <v>-7.1800000000000003E-2</v>
      </c>
      <c r="V458" s="17">
        <v>-1.498</v>
      </c>
      <c r="W458" s="17">
        <v>9362.4894000000004</v>
      </c>
      <c r="X458" s="17">
        <v>6173.8</v>
      </c>
      <c r="Y458" s="17">
        <v>18.206</v>
      </c>
      <c r="Z458" s="17">
        <v>-51.954999999999998</v>
      </c>
    </row>
    <row r="459" spans="1:26" x14ac:dyDescent="0.2">
      <c r="A459" s="27">
        <v>44973</v>
      </c>
      <c r="B459" s="17">
        <v>317.37799999999999</v>
      </c>
      <c r="C459" s="14">
        <v>3.8</v>
      </c>
      <c r="D459" s="17">
        <v>-122.5</v>
      </c>
      <c r="E459" s="17">
        <v>29.5</v>
      </c>
      <c r="F459" s="17">
        <v>39.5</v>
      </c>
      <c r="G459" s="17">
        <v>345.51</v>
      </c>
      <c r="H459" s="17">
        <v>2.5</v>
      </c>
      <c r="I459" s="17">
        <v>-57.997999999999998</v>
      </c>
      <c r="J459" s="17">
        <v>990.83299999999997</v>
      </c>
      <c r="K459" s="17">
        <v>80</v>
      </c>
      <c r="L459" s="17">
        <v>3.3500000000000002E-2</v>
      </c>
      <c r="M459" s="17">
        <v>92.484999999999999</v>
      </c>
      <c r="N459" s="17">
        <v>57.951770000000003</v>
      </c>
      <c r="O459" s="17">
        <v>12540</v>
      </c>
      <c r="P459" s="17">
        <v>512</v>
      </c>
      <c r="Q459" s="17">
        <v>-5.2</v>
      </c>
      <c r="R459" s="17">
        <v>3692.8</v>
      </c>
      <c r="S459" s="17">
        <v>10.75</v>
      </c>
      <c r="T459" s="17">
        <v>-8.75</v>
      </c>
      <c r="U459" s="17">
        <v>-9.8799999999999999E-2</v>
      </c>
      <c r="V459" s="17">
        <v>-1.18</v>
      </c>
      <c r="W459" s="17">
        <v>9362.4894000000004</v>
      </c>
      <c r="X459" s="17">
        <v>5999.5</v>
      </c>
      <c r="Y459" s="17">
        <v>18.18</v>
      </c>
      <c r="Z459" s="17">
        <v>-51.85</v>
      </c>
    </row>
    <row r="460" spans="1:26" x14ac:dyDescent="0.2">
      <c r="A460" s="27">
        <v>44972</v>
      </c>
      <c r="B460" s="17">
        <v>270.39999999999998</v>
      </c>
      <c r="C460" s="14">
        <v>3.65</v>
      </c>
      <c r="D460" s="17">
        <v>-129</v>
      </c>
      <c r="E460" s="17">
        <v>28.75</v>
      </c>
      <c r="F460" s="17">
        <v>39.450000000000003</v>
      </c>
      <c r="G460" s="17">
        <v>345.21</v>
      </c>
      <c r="H460" s="17">
        <v>6.6</v>
      </c>
      <c r="I460" s="17">
        <v>-13.747</v>
      </c>
      <c r="J460" s="17">
        <v>996.25</v>
      </c>
      <c r="K460" s="17">
        <v>77.5</v>
      </c>
      <c r="L460" s="17">
        <v>4.9500000000000002E-2</v>
      </c>
      <c r="M460" s="17">
        <v>91.935000000000002</v>
      </c>
      <c r="N460" s="17">
        <v>60.778750000000002</v>
      </c>
      <c r="O460" s="17">
        <v>13942.5</v>
      </c>
      <c r="P460" s="17">
        <v>489.5</v>
      </c>
      <c r="Q460" s="17">
        <v>-3.7</v>
      </c>
      <c r="R460" s="17">
        <v>3584.1030000000001</v>
      </c>
      <c r="S460" s="17">
        <v>12.55</v>
      </c>
      <c r="T460" s="17">
        <v>-9</v>
      </c>
      <c r="U460" s="17">
        <v>-9.7500000000000003E-2</v>
      </c>
      <c r="V460" s="17">
        <v>-1.02</v>
      </c>
      <c r="W460" s="17">
        <v>9362.4894000000004</v>
      </c>
      <c r="X460" s="17">
        <v>5920.5</v>
      </c>
      <c r="Y460" s="17">
        <v>18.285</v>
      </c>
      <c r="Z460" s="17">
        <v>-50.094999999999999</v>
      </c>
    </row>
    <row r="461" spans="1:26" x14ac:dyDescent="0.2">
      <c r="A461" s="27">
        <v>44971</v>
      </c>
      <c r="B461" s="17">
        <v>266.73200000000003</v>
      </c>
      <c r="C461" s="14">
        <v>3.65</v>
      </c>
      <c r="D461" s="17">
        <v>-121.95</v>
      </c>
      <c r="E461" s="17">
        <v>29</v>
      </c>
      <c r="F461" s="17">
        <v>38.75</v>
      </c>
      <c r="G461" s="17">
        <v>345.935</v>
      </c>
      <c r="H461" s="17">
        <v>3</v>
      </c>
      <c r="I461" s="17">
        <v>-58.497999999999998</v>
      </c>
      <c r="J461" s="17">
        <v>990</v>
      </c>
      <c r="K461" s="17">
        <v>80</v>
      </c>
      <c r="L461" s="17">
        <v>4.1000000000000002E-2</v>
      </c>
      <c r="M461" s="17">
        <v>93.46</v>
      </c>
      <c r="N461" s="17">
        <v>62.497500000000002</v>
      </c>
      <c r="O461" s="17">
        <v>11007.5</v>
      </c>
      <c r="P461" s="17">
        <v>458.3</v>
      </c>
      <c r="Q461" s="17">
        <v>-5.13</v>
      </c>
      <c r="R461" s="17">
        <v>3191.93</v>
      </c>
      <c r="S461" s="17">
        <v>11.5</v>
      </c>
      <c r="T461" s="17">
        <v>-9.3000000000000007</v>
      </c>
      <c r="U461" s="17">
        <v>-9.4E-2</v>
      </c>
      <c r="V461" s="17">
        <v>-1.05</v>
      </c>
      <c r="W461" s="17">
        <v>9362.4894000000004</v>
      </c>
      <c r="X461" s="17">
        <v>6232.3</v>
      </c>
      <c r="Y461" s="17">
        <v>18.422999999999998</v>
      </c>
      <c r="Z461" s="17">
        <v>-50.02</v>
      </c>
    </row>
    <row r="462" spans="1:26" x14ac:dyDescent="0.2">
      <c r="A462" s="27">
        <v>44970</v>
      </c>
      <c r="B462" s="17">
        <v>268.89999999999998</v>
      </c>
      <c r="C462" s="14">
        <v>3.569</v>
      </c>
      <c r="D462" s="17">
        <v>-121.5</v>
      </c>
      <c r="E462" s="17">
        <v>29</v>
      </c>
      <c r="F462" s="17">
        <v>38.75</v>
      </c>
      <c r="G462" s="17">
        <v>355.96</v>
      </c>
      <c r="H462" s="17">
        <v>13.2</v>
      </c>
      <c r="I462" s="17">
        <v>-87.5</v>
      </c>
      <c r="J462" s="17">
        <v>987.5</v>
      </c>
      <c r="K462" s="17">
        <v>77.599999999999994</v>
      </c>
      <c r="L462" s="17">
        <v>3.6999999999999998E-2</v>
      </c>
      <c r="M462" s="17">
        <v>94</v>
      </c>
      <c r="N462" s="17">
        <v>61.901679999999999</v>
      </c>
      <c r="O462" s="17">
        <v>15522.5</v>
      </c>
      <c r="P462" s="17">
        <v>460</v>
      </c>
      <c r="Q462" s="17">
        <v>-4.5149999999999997</v>
      </c>
      <c r="R462" s="17">
        <v>2898.4949999999999</v>
      </c>
      <c r="S462" s="17">
        <v>13</v>
      </c>
      <c r="T462" s="17">
        <v>-9.5399999999999991</v>
      </c>
      <c r="U462" s="17">
        <v>-9.7500000000000003E-2</v>
      </c>
      <c r="V462" s="17">
        <v>-1.0449999999999999</v>
      </c>
      <c r="W462" s="17">
        <v>9362.4894000000004</v>
      </c>
      <c r="X462" s="17">
        <v>5613</v>
      </c>
      <c r="Y462" s="17">
        <v>18.399999999999999</v>
      </c>
      <c r="Z462" s="17">
        <v>-49.924999999999997</v>
      </c>
    </row>
    <row r="463" spans="1:26" x14ac:dyDescent="0.2">
      <c r="A463" s="27">
        <v>44967</v>
      </c>
      <c r="B463" s="17">
        <v>268.70600000000002</v>
      </c>
      <c r="C463" s="14">
        <v>3.95</v>
      </c>
      <c r="D463" s="17">
        <v>-126.53</v>
      </c>
      <c r="E463" s="17">
        <v>28.25</v>
      </c>
      <c r="F463" s="17">
        <v>39</v>
      </c>
      <c r="G463" s="17">
        <v>350</v>
      </c>
      <c r="H463" s="17">
        <v>3.4</v>
      </c>
      <c r="I463" s="17">
        <v>-92.497</v>
      </c>
      <c r="J463" s="17">
        <v>991.51</v>
      </c>
      <c r="K463" s="17">
        <v>77.5</v>
      </c>
      <c r="L463" s="17">
        <v>4.3499999999999997E-2</v>
      </c>
      <c r="M463" s="17">
        <v>93.378</v>
      </c>
      <c r="N463" s="17">
        <v>63.685000000000002</v>
      </c>
      <c r="O463" s="17">
        <v>15697.5</v>
      </c>
      <c r="P463" s="17">
        <v>454</v>
      </c>
      <c r="Q463" s="17">
        <v>-7.2830000000000004</v>
      </c>
      <c r="R463" s="17">
        <v>2828.11</v>
      </c>
      <c r="S463" s="17">
        <v>12.6</v>
      </c>
      <c r="T463" s="17">
        <v>-9.5449999999999999</v>
      </c>
      <c r="U463" s="17">
        <v>-8.8499999999999995E-2</v>
      </c>
      <c r="V463" s="17">
        <v>-0.96</v>
      </c>
      <c r="W463" s="17">
        <v>9362.4894000000004</v>
      </c>
      <c r="X463" s="17">
        <v>6453</v>
      </c>
      <c r="Y463" s="17">
        <v>18.302</v>
      </c>
      <c r="Z463" s="17">
        <v>-49.755000000000003</v>
      </c>
    </row>
    <row r="464" spans="1:26" x14ac:dyDescent="0.2">
      <c r="A464" s="27">
        <v>44966</v>
      </c>
      <c r="B464" s="17">
        <v>269.05099999999999</v>
      </c>
      <c r="C464" s="14">
        <v>3.55</v>
      </c>
      <c r="D464" s="17">
        <v>-123</v>
      </c>
      <c r="E464" s="17">
        <v>28</v>
      </c>
      <c r="F464" s="17">
        <v>38.6</v>
      </c>
      <c r="G464" s="17">
        <v>347.5</v>
      </c>
      <c r="H464" s="17">
        <v>-2</v>
      </c>
      <c r="I464" s="17">
        <v>-103.598</v>
      </c>
      <c r="J464" s="17">
        <v>972.5</v>
      </c>
      <c r="K464" s="17">
        <v>85</v>
      </c>
      <c r="L464" s="17">
        <v>4.1000000000000002E-2</v>
      </c>
      <c r="M464" s="17">
        <v>89.8</v>
      </c>
      <c r="N464" s="17">
        <v>62.740819999999999</v>
      </c>
      <c r="O464" s="17">
        <v>13499.9</v>
      </c>
      <c r="P464" s="17">
        <v>447.2</v>
      </c>
      <c r="Q464" s="17">
        <v>-8.43</v>
      </c>
      <c r="R464" s="17">
        <v>2565.9549999999999</v>
      </c>
      <c r="S464" s="17">
        <v>11.95</v>
      </c>
      <c r="T464" s="17">
        <v>-9.85</v>
      </c>
      <c r="U464" s="17">
        <v>-0.1113</v>
      </c>
      <c r="V464" s="17">
        <v>-1.0249999999999999</v>
      </c>
      <c r="W464" s="17">
        <v>9362.4894000000004</v>
      </c>
      <c r="X464" s="17">
        <v>6578.5</v>
      </c>
      <c r="Y464" s="17">
        <v>18.350000000000001</v>
      </c>
      <c r="Z464" s="17">
        <v>-49.49</v>
      </c>
    </row>
    <row r="465" spans="1:26" x14ac:dyDescent="0.2">
      <c r="A465" s="27">
        <v>44965</v>
      </c>
      <c r="B465" s="17">
        <v>267.2</v>
      </c>
      <c r="C465" s="14">
        <v>3.6</v>
      </c>
      <c r="D465" s="17">
        <v>-126.5</v>
      </c>
      <c r="E465" s="17">
        <v>28</v>
      </c>
      <c r="F465" s="17">
        <v>38.5</v>
      </c>
      <c r="G465" s="17">
        <v>350</v>
      </c>
      <c r="H465" s="17">
        <v>-0.5</v>
      </c>
      <c r="I465" s="17">
        <v>-56.747999999999998</v>
      </c>
      <c r="J465" s="17">
        <v>955</v>
      </c>
      <c r="K465" s="17">
        <v>85</v>
      </c>
      <c r="L465" s="17">
        <v>4.8500000000000001E-2</v>
      </c>
      <c r="M465" s="17">
        <v>93.075000000000003</v>
      </c>
      <c r="N465" s="17">
        <v>67.64</v>
      </c>
      <c r="O465" s="17">
        <v>11907.5</v>
      </c>
      <c r="P465" s="17">
        <v>439.9</v>
      </c>
      <c r="Q465" s="17">
        <v>-8.35</v>
      </c>
      <c r="R465" s="17">
        <v>2482.29</v>
      </c>
      <c r="S465" s="17">
        <v>9.85</v>
      </c>
      <c r="T465" s="17">
        <v>-10.005000000000001</v>
      </c>
      <c r="U465" s="17">
        <v>-0.113</v>
      </c>
      <c r="V465" s="17">
        <v>-1.07</v>
      </c>
      <c r="W465" s="17">
        <v>9362.4894000000004</v>
      </c>
      <c r="X465" s="17">
        <v>6108</v>
      </c>
      <c r="Y465" s="17">
        <v>18.335000000000001</v>
      </c>
      <c r="Z465" s="17">
        <v>-49.35</v>
      </c>
    </row>
    <row r="466" spans="1:26" x14ac:dyDescent="0.2">
      <c r="A466" s="27">
        <v>44964</v>
      </c>
      <c r="B466" s="17">
        <v>263.39999999999998</v>
      </c>
      <c r="C466" s="14">
        <v>3.6</v>
      </c>
      <c r="D466" s="17">
        <v>-121</v>
      </c>
      <c r="E466" s="17">
        <v>28</v>
      </c>
      <c r="F466" s="17">
        <v>39.381999999999998</v>
      </c>
      <c r="G466" s="17">
        <v>350</v>
      </c>
      <c r="H466" s="17">
        <v>8.75</v>
      </c>
      <c r="I466" s="17">
        <v>-52.494999999999997</v>
      </c>
      <c r="J466" s="17">
        <v>956.20699999999999</v>
      </c>
      <c r="K466" s="17">
        <v>85</v>
      </c>
      <c r="L466" s="17">
        <v>0.06</v>
      </c>
      <c r="M466" s="17">
        <v>92.775000000000006</v>
      </c>
      <c r="N466" s="17">
        <v>68.954999999999998</v>
      </c>
      <c r="O466" s="17">
        <v>11090</v>
      </c>
      <c r="P466" s="17">
        <v>424</v>
      </c>
      <c r="Q466" s="17">
        <v>-7.44</v>
      </c>
      <c r="R466" s="17">
        <v>2647.9250000000002</v>
      </c>
      <c r="S466" s="17">
        <v>12.25</v>
      </c>
      <c r="T466" s="17">
        <v>-8.75</v>
      </c>
      <c r="U466" s="17">
        <v>-7.2300000000000003E-2</v>
      </c>
      <c r="V466" s="17">
        <v>-1.1950000000000001</v>
      </c>
      <c r="W466" s="17">
        <v>9362.4894000000004</v>
      </c>
      <c r="X466" s="17">
        <v>7225</v>
      </c>
      <c r="Y466" s="17">
        <v>18.344999999999999</v>
      </c>
      <c r="Z466" s="17">
        <v>-49.03</v>
      </c>
    </row>
    <row r="467" spans="1:26" x14ac:dyDescent="0.2">
      <c r="A467" s="27">
        <v>44963</v>
      </c>
      <c r="B467" s="17">
        <v>262.09500000000003</v>
      </c>
      <c r="C467" s="14">
        <v>3.7</v>
      </c>
      <c r="D467" s="17">
        <v>-132</v>
      </c>
      <c r="E467" s="17">
        <v>27.5</v>
      </c>
      <c r="F467" s="17">
        <v>38.75</v>
      </c>
      <c r="G467" s="17">
        <v>352.495</v>
      </c>
      <c r="H467" s="17">
        <v>10</v>
      </c>
      <c r="I467" s="17">
        <v>-77.495999999999995</v>
      </c>
      <c r="J467" s="17">
        <v>953.70500000000004</v>
      </c>
      <c r="K467" s="17">
        <v>85</v>
      </c>
      <c r="L467" s="17">
        <v>4.2000000000000003E-2</v>
      </c>
      <c r="M467" s="17">
        <v>88.2</v>
      </c>
      <c r="N467" s="17">
        <v>64.301670000000001</v>
      </c>
      <c r="O467" s="17">
        <v>10010</v>
      </c>
      <c r="P467" s="17">
        <v>435.5</v>
      </c>
      <c r="Q467" s="17">
        <v>-2.35</v>
      </c>
      <c r="R467" s="17">
        <v>2703.64</v>
      </c>
      <c r="S467" s="17">
        <v>11.7</v>
      </c>
      <c r="T467" s="17">
        <v>-8.06</v>
      </c>
      <c r="U467" s="17">
        <v>-8.7300000000000003E-2</v>
      </c>
      <c r="V467" s="17">
        <v>-1.155</v>
      </c>
      <c r="W467" s="17">
        <v>9362.4894000000004</v>
      </c>
      <c r="X467" s="17">
        <v>7035.5</v>
      </c>
      <c r="Y467" s="17">
        <v>18.372</v>
      </c>
      <c r="Z467" s="17">
        <v>-49.75</v>
      </c>
    </row>
    <row r="468" spans="1:26" x14ac:dyDescent="0.2">
      <c r="A468" s="27">
        <v>44960</v>
      </c>
      <c r="B468" s="17">
        <v>255.83699999999999</v>
      </c>
      <c r="C468" s="14">
        <v>3.64</v>
      </c>
      <c r="D468" s="17">
        <v>-130.768</v>
      </c>
      <c r="E468" s="17">
        <v>27</v>
      </c>
      <c r="F468" s="17">
        <v>38.5</v>
      </c>
      <c r="G468" s="17">
        <v>344.22</v>
      </c>
      <c r="H468" s="17">
        <v>5</v>
      </c>
      <c r="I468" s="17">
        <v>-77.495999999999995</v>
      </c>
      <c r="J468" s="17">
        <v>935</v>
      </c>
      <c r="K468" s="17">
        <v>95</v>
      </c>
      <c r="L468" s="17">
        <v>2.5499999999999998E-2</v>
      </c>
      <c r="M468" s="17">
        <v>86.034999999999997</v>
      </c>
      <c r="N468" s="17">
        <v>63.505000000000003</v>
      </c>
      <c r="O468" s="17">
        <v>7807.5</v>
      </c>
      <c r="P468" s="17">
        <v>431.9</v>
      </c>
      <c r="Q468" s="17">
        <v>-2.8250000000000002</v>
      </c>
      <c r="R468" s="17">
        <v>2567.85</v>
      </c>
      <c r="S468" s="17">
        <v>13.55</v>
      </c>
      <c r="T468" s="17">
        <v>-8</v>
      </c>
      <c r="U468" s="17">
        <v>-0.1288</v>
      </c>
      <c r="V468" s="17">
        <v>-1.2</v>
      </c>
      <c r="W468" s="17">
        <v>9362.4894000000004</v>
      </c>
      <c r="X468" s="17">
        <v>6627.6</v>
      </c>
      <c r="Y468" s="17">
        <v>18.617999999999999</v>
      </c>
      <c r="Z468" s="17">
        <v>-49.19</v>
      </c>
    </row>
    <row r="469" spans="1:26" x14ac:dyDescent="0.2">
      <c r="A469" s="27">
        <v>44959</v>
      </c>
      <c r="B469" s="17">
        <v>251.023</v>
      </c>
      <c r="C469" s="14">
        <v>3.25</v>
      </c>
      <c r="D469" s="17">
        <v>-126.19499999999999</v>
      </c>
      <c r="E469" s="17">
        <v>26.75</v>
      </c>
      <c r="F469" s="17">
        <v>38.5</v>
      </c>
      <c r="G469" s="17">
        <v>344.23</v>
      </c>
      <c r="H469" s="17">
        <v>-8</v>
      </c>
      <c r="I469" s="17">
        <v>-82.998000000000005</v>
      </c>
      <c r="J469" s="17">
        <v>919.96</v>
      </c>
      <c r="K469" s="17">
        <v>92.5</v>
      </c>
      <c r="L469" s="17">
        <v>2.5000000000000001E-3</v>
      </c>
      <c r="M469" s="17">
        <v>84</v>
      </c>
      <c r="N469" s="17">
        <v>62.01</v>
      </c>
      <c r="O469" s="17">
        <v>7995</v>
      </c>
      <c r="P469" s="17">
        <v>412.3</v>
      </c>
      <c r="Q469" s="17">
        <v>-3.3380000000000001</v>
      </c>
      <c r="R469" s="17">
        <v>2596.41</v>
      </c>
      <c r="S469" s="17">
        <v>12.95</v>
      </c>
      <c r="T469" s="17">
        <v>-7.75</v>
      </c>
      <c r="U469" s="17">
        <v>-0.1507</v>
      </c>
      <c r="V469" s="17">
        <v>-1.155</v>
      </c>
      <c r="W469" s="17">
        <v>9362.4894000000004</v>
      </c>
      <c r="X469" s="17">
        <v>5418</v>
      </c>
      <c r="Y469" s="17">
        <v>19.079999999999998</v>
      </c>
      <c r="Z469" s="17">
        <v>-48.271999999999998</v>
      </c>
    </row>
    <row r="470" spans="1:26" x14ac:dyDescent="0.2">
      <c r="A470" s="27">
        <v>44958</v>
      </c>
      <c r="B470" s="17">
        <v>253.69300000000001</v>
      </c>
      <c r="C470" s="14">
        <v>3.34</v>
      </c>
      <c r="D470" s="17">
        <v>-124.5</v>
      </c>
      <c r="E470" s="17">
        <v>26.5</v>
      </c>
      <c r="F470" s="17">
        <v>38.25</v>
      </c>
      <c r="G470" s="17">
        <v>350</v>
      </c>
      <c r="H470" s="17">
        <v>-8</v>
      </c>
      <c r="I470" s="17">
        <v>-129.499</v>
      </c>
      <c r="J470" s="17">
        <v>930</v>
      </c>
      <c r="K470" s="17">
        <v>95</v>
      </c>
      <c r="L470" s="17">
        <v>2.35E-2</v>
      </c>
      <c r="M470" s="17">
        <v>85.6</v>
      </c>
      <c r="N470" s="17">
        <v>71.119169999999997</v>
      </c>
      <c r="O470" s="17">
        <v>7607.6</v>
      </c>
      <c r="P470" s="17">
        <v>412</v>
      </c>
      <c r="Q470" s="17">
        <v>-5.4550000000000001</v>
      </c>
      <c r="R470" s="17">
        <v>2448.1880000000001</v>
      </c>
      <c r="S470" s="17">
        <v>13.525</v>
      </c>
      <c r="T470" s="17">
        <v>-7.9950000000000001</v>
      </c>
      <c r="U470" s="17">
        <v>-0.15</v>
      </c>
      <c r="V470" s="17">
        <v>-1.175</v>
      </c>
      <c r="W470" s="17">
        <v>9362.4894000000004</v>
      </c>
      <c r="X470" s="17">
        <v>7255.3</v>
      </c>
      <c r="Y470" s="17">
        <v>19.664999999999999</v>
      </c>
      <c r="Z470" s="17">
        <v>-48.4</v>
      </c>
    </row>
    <row r="471" spans="1:26" x14ac:dyDescent="0.2">
      <c r="A471" s="27">
        <v>44957</v>
      </c>
      <c r="B471" s="17">
        <v>253.75</v>
      </c>
      <c r="C471" s="14">
        <v>3.27</v>
      </c>
      <c r="D471" s="17">
        <v>-117.5</v>
      </c>
      <c r="E471" s="17">
        <v>26.5</v>
      </c>
      <c r="F471" s="17">
        <v>38.130000000000003</v>
      </c>
      <c r="G471" s="17">
        <v>350</v>
      </c>
      <c r="H471" s="17">
        <v>-2.5499999999999998</v>
      </c>
      <c r="I471" s="17">
        <v>-129.495</v>
      </c>
      <c r="J471" s="17">
        <v>936.5</v>
      </c>
      <c r="K471" s="17">
        <v>95</v>
      </c>
      <c r="L471" s="17">
        <v>3.85E-2</v>
      </c>
      <c r="M471" s="17">
        <v>90.2</v>
      </c>
      <c r="N471" s="17">
        <v>77.242500000000007</v>
      </c>
      <c r="O471" s="17">
        <v>8107.5</v>
      </c>
      <c r="P471" s="17">
        <v>430</v>
      </c>
      <c r="Q471" s="17">
        <v>-4.431</v>
      </c>
      <c r="R471" s="17">
        <v>2518.5</v>
      </c>
      <c r="S471" s="17">
        <v>13.55</v>
      </c>
      <c r="T471" s="17">
        <v>-7.68</v>
      </c>
      <c r="U471" s="17">
        <v>-0.1203</v>
      </c>
      <c r="V471" s="17">
        <v>-1.165</v>
      </c>
      <c r="W471" s="17">
        <v>9362.4894000000004</v>
      </c>
      <c r="X471" s="17">
        <v>7522.5</v>
      </c>
      <c r="Y471" s="17">
        <v>19.7</v>
      </c>
      <c r="Z471" s="17">
        <v>-48.970999999999997</v>
      </c>
    </row>
    <row r="472" spans="1:26" x14ac:dyDescent="0.2">
      <c r="A472" s="27">
        <v>44956</v>
      </c>
      <c r="B472" s="17">
        <v>251.792</v>
      </c>
      <c r="C472" s="14">
        <v>3.5</v>
      </c>
      <c r="D472" s="17">
        <v>-108</v>
      </c>
      <c r="E472" s="17">
        <v>26.5</v>
      </c>
      <c r="F472" s="17">
        <v>37.880000000000003</v>
      </c>
      <c r="G472" s="17">
        <v>351.25</v>
      </c>
      <c r="H472" s="17">
        <v>-11.95</v>
      </c>
      <c r="I472" s="17">
        <v>-82.498000000000005</v>
      </c>
      <c r="J472" s="17">
        <v>930</v>
      </c>
      <c r="K472" s="17">
        <v>95</v>
      </c>
      <c r="L472" s="17">
        <v>2.4500000000000001E-2</v>
      </c>
      <c r="M472" s="17">
        <v>92.4</v>
      </c>
      <c r="N472" s="17">
        <v>82.252499999999998</v>
      </c>
      <c r="O472" s="17">
        <v>7795</v>
      </c>
      <c r="P472" s="17">
        <v>432.5</v>
      </c>
      <c r="Q472" s="17">
        <v>-9.15</v>
      </c>
      <c r="R472" s="17">
        <v>2732.18</v>
      </c>
      <c r="S472" s="17">
        <v>13.95</v>
      </c>
      <c r="T472" s="17">
        <v>-7.75</v>
      </c>
      <c r="U472" s="17">
        <v>-0.1699</v>
      </c>
      <c r="V472" s="17">
        <v>-1.135</v>
      </c>
      <c r="W472" s="17">
        <v>9362.4894000000004</v>
      </c>
      <c r="X472" s="17">
        <v>7276.5</v>
      </c>
      <c r="Y472" s="17">
        <v>19.991</v>
      </c>
      <c r="Z472" s="17">
        <v>-49.59</v>
      </c>
    </row>
    <row r="473" spans="1:26" x14ac:dyDescent="0.2">
      <c r="A473" s="27">
        <v>44953</v>
      </c>
      <c r="B473" s="17">
        <v>252.1</v>
      </c>
      <c r="C473" s="14">
        <v>3.7</v>
      </c>
      <c r="D473" s="17">
        <v>-94.087999999999994</v>
      </c>
      <c r="E473" s="17">
        <v>26.25</v>
      </c>
      <c r="F473" s="17">
        <v>38.25</v>
      </c>
      <c r="G473" s="17">
        <v>349.85</v>
      </c>
      <c r="H473" s="17">
        <v>-5</v>
      </c>
      <c r="I473" s="17">
        <v>-97.498999999999995</v>
      </c>
      <c r="J473" s="17">
        <v>930</v>
      </c>
      <c r="K473" s="17">
        <v>90</v>
      </c>
      <c r="L473" s="17">
        <v>0.02</v>
      </c>
      <c r="M473" s="17">
        <v>92.564999999999998</v>
      </c>
      <c r="N473" s="17">
        <v>79.849999999999994</v>
      </c>
      <c r="O473" s="17">
        <v>7502.5</v>
      </c>
      <c r="P473" s="17">
        <v>431.9</v>
      </c>
      <c r="Q473" s="17">
        <v>-4.8630000000000004</v>
      </c>
      <c r="R473" s="17">
        <v>2530.0250000000001</v>
      </c>
      <c r="S473" s="17">
        <v>13.8</v>
      </c>
      <c r="T473" s="17">
        <v>-7.8849999999999998</v>
      </c>
      <c r="U473" s="17">
        <v>-0.1258</v>
      </c>
      <c r="V473" s="17">
        <v>-1.1180000000000001</v>
      </c>
      <c r="W473" s="17">
        <v>9362.4894000000004</v>
      </c>
      <c r="X473" s="17">
        <v>7741</v>
      </c>
      <c r="Y473" s="17">
        <v>19.98</v>
      </c>
      <c r="Z473" s="17">
        <v>-48.7</v>
      </c>
    </row>
    <row r="474" spans="1:26" x14ac:dyDescent="0.2">
      <c r="A474" s="27">
        <v>44952</v>
      </c>
      <c r="B474" s="17">
        <v>265.10000000000002</v>
      </c>
      <c r="C474" s="14">
        <v>4</v>
      </c>
      <c r="D474" s="17">
        <v>-104</v>
      </c>
      <c r="E474" s="17">
        <v>26.375</v>
      </c>
      <c r="F474" s="17">
        <v>39.75</v>
      </c>
      <c r="G474" s="17">
        <v>364.99</v>
      </c>
      <c r="H474" s="17">
        <v>-8.15</v>
      </c>
      <c r="I474" s="17">
        <v>-91.742999999999995</v>
      </c>
      <c r="J474" s="17">
        <v>980</v>
      </c>
      <c r="K474" s="17">
        <v>97.6</v>
      </c>
      <c r="L474" s="17">
        <v>-0.01</v>
      </c>
      <c r="M474" s="17">
        <v>97.034999999999997</v>
      </c>
      <c r="N474" s="17">
        <v>80.75</v>
      </c>
      <c r="O474" s="17">
        <v>6270</v>
      </c>
      <c r="P474" s="17">
        <v>430.3</v>
      </c>
      <c r="Q474" s="17">
        <v>-7.2380000000000004</v>
      </c>
      <c r="R474" s="17">
        <v>2759.21</v>
      </c>
      <c r="S474" s="17">
        <v>14.2</v>
      </c>
      <c r="T474" s="17">
        <v>-7.5</v>
      </c>
      <c r="U474" s="17">
        <v>-0.1203</v>
      </c>
      <c r="V474" s="17">
        <v>-1.1000000000000001</v>
      </c>
      <c r="W474" s="17">
        <v>9362.4894000000004</v>
      </c>
      <c r="X474" s="17">
        <v>7355.5</v>
      </c>
      <c r="Y474" s="17">
        <v>20.824000000000002</v>
      </c>
      <c r="Z474" s="17">
        <v>-50.247</v>
      </c>
    </row>
    <row r="475" spans="1:26" x14ac:dyDescent="0.2">
      <c r="A475" s="27">
        <v>44951</v>
      </c>
      <c r="B475" s="17">
        <v>256.5</v>
      </c>
      <c r="C475" s="14">
        <v>3.585</v>
      </c>
      <c r="D475" s="17">
        <v>-106.69</v>
      </c>
      <c r="E475" s="17">
        <v>26.7</v>
      </c>
      <c r="F475" s="17">
        <v>42.75</v>
      </c>
      <c r="G475" s="17">
        <v>379.995</v>
      </c>
      <c r="H475" s="17">
        <v>-7</v>
      </c>
      <c r="I475" s="17">
        <v>-129.995</v>
      </c>
      <c r="J475" s="17">
        <v>1047.5</v>
      </c>
      <c r="K475" s="17">
        <v>100</v>
      </c>
      <c r="L475" s="17">
        <v>1.4999999999999999E-2</v>
      </c>
      <c r="M475" s="17">
        <v>99.54</v>
      </c>
      <c r="N475" s="17">
        <v>78.192949999999996</v>
      </c>
      <c r="O475" s="17">
        <v>7437.5</v>
      </c>
      <c r="P475" s="17">
        <v>466.5</v>
      </c>
      <c r="Q475" s="17">
        <v>-5.7729999999999997</v>
      </c>
      <c r="R475" s="17">
        <v>2481.44</v>
      </c>
      <c r="S475" s="17">
        <v>13.65</v>
      </c>
      <c r="T475" s="17">
        <v>-8</v>
      </c>
      <c r="U475" s="17">
        <v>-0.114</v>
      </c>
      <c r="V475" s="17">
        <v>-1.01</v>
      </c>
      <c r="W475" s="17">
        <v>9362.4894000000004</v>
      </c>
      <c r="X475" s="17">
        <v>7174.5</v>
      </c>
      <c r="Y475" s="17">
        <v>22.445</v>
      </c>
      <c r="Z475" s="17">
        <v>-53.472000000000001</v>
      </c>
    </row>
    <row r="476" spans="1:26" x14ac:dyDescent="0.2">
      <c r="A476" s="27">
        <v>44950</v>
      </c>
      <c r="B476" s="17">
        <v>272.065</v>
      </c>
      <c r="C476" s="14">
        <v>3.44</v>
      </c>
      <c r="D476" s="17">
        <v>-107</v>
      </c>
      <c r="E476" s="17">
        <v>27.75</v>
      </c>
      <c r="F476" s="17">
        <v>44.5</v>
      </c>
      <c r="G476" s="17">
        <v>379.995</v>
      </c>
      <c r="H476" s="17">
        <v>-12</v>
      </c>
      <c r="I476" s="17">
        <v>-125.71299999999999</v>
      </c>
      <c r="J476" s="17">
        <v>1105</v>
      </c>
      <c r="K476" s="17">
        <v>97.5</v>
      </c>
      <c r="L476" s="17">
        <v>5.0000000000000001E-3</v>
      </c>
      <c r="M476" s="17">
        <v>101.08</v>
      </c>
      <c r="N476" s="17">
        <v>84.5</v>
      </c>
      <c r="O476" s="17">
        <v>7515.1</v>
      </c>
      <c r="P476" s="17">
        <v>499.1</v>
      </c>
      <c r="Q476" s="17">
        <v>-7.5549999999999997</v>
      </c>
      <c r="R476" s="17">
        <v>2086.5349999999999</v>
      </c>
      <c r="S476" s="17">
        <v>14.05</v>
      </c>
      <c r="T476" s="17">
        <v>-7.85</v>
      </c>
      <c r="U476" s="17">
        <v>-0.11</v>
      </c>
      <c r="V476" s="17">
        <v>-0.875</v>
      </c>
      <c r="W476" s="17">
        <v>9362.4894000000004</v>
      </c>
      <c r="X476" s="17">
        <v>7761</v>
      </c>
      <c r="Y476" s="17">
        <v>23.265000000000001</v>
      </c>
      <c r="Z476" s="17">
        <v>-55.365000000000002</v>
      </c>
    </row>
    <row r="477" spans="1:26" x14ac:dyDescent="0.2">
      <c r="A477" s="27">
        <v>44949</v>
      </c>
      <c r="B477" s="17">
        <v>286.03100000000001</v>
      </c>
      <c r="C477" s="14">
        <v>3.58</v>
      </c>
      <c r="D477" s="17">
        <v>-102.5</v>
      </c>
      <c r="E477" s="17">
        <v>28.25</v>
      </c>
      <c r="F477" s="17">
        <v>45.75</v>
      </c>
      <c r="G477" s="17">
        <v>389.92</v>
      </c>
      <c r="H477" s="17">
        <v>-10</v>
      </c>
      <c r="I477" s="17">
        <v>-125.71299999999999</v>
      </c>
      <c r="J477" s="17">
        <v>1146.25</v>
      </c>
      <c r="K477" s="17">
        <v>95</v>
      </c>
      <c r="L477" s="17">
        <v>-0.05</v>
      </c>
      <c r="M477" s="17">
        <v>104.15</v>
      </c>
      <c r="N477" s="17">
        <v>82.181700000000006</v>
      </c>
      <c r="O477" s="17">
        <v>8847.5</v>
      </c>
      <c r="P477" s="17">
        <v>491.3</v>
      </c>
      <c r="Q477" s="17">
        <v>-11.25</v>
      </c>
      <c r="R477" s="17">
        <v>1880.3050000000001</v>
      </c>
      <c r="S477" s="17">
        <v>14.25</v>
      </c>
      <c r="T477" s="17">
        <v>-7.875</v>
      </c>
      <c r="U477" s="17">
        <v>-0.11020000000000001</v>
      </c>
      <c r="V477" s="17">
        <v>-1.1000000000000001</v>
      </c>
      <c r="W477" s="17">
        <v>9362.4894000000004</v>
      </c>
      <c r="X477" s="17">
        <v>4407</v>
      </c>
      <c r="Y477" s="17">
        <v>24.01</v>
      </c>
      <c r="Z477" s="17">
        <v>-57.146999999999998</v>
      </c>
    </row>
    <row r="478" spans="1:26" x14ac:dyDescent="0.2">
      <c r="A478" s="27">
        <v>44946</v>
      </c>
      <c r="B478" s="17">
        <v>297.89999999999998</v>
      </c>
      <c r="C478" s="14">
        <v>3.35</v>
      </c>
      <c r="D478" s="17">
        <v>-102.5</v>
      </c>
      <c r="E478" s="17">
        <v>30.375</v>
      </c>
      <c r="F478" s="17">
        <v>43.95</v>
      </c>
      <c r="G478" s="17">
        <v>375</v>
      </c>
      <c r="H478" s="17">
        <v>-15</v>
      </c>
      <c r="I478" s="17">
        <v>-125.723</v>
      </c>
      <c r="J478" s="17">
        <v>1092.5</v>
      </c>
      <c r="K478" s="17">
        <v>90</v>
      </c>
      <c r="L478" s="17">
        <v>-4.5499999999999999E-2</v>
      </c>
      <c r="M478" s="17">
        <v>98.545000000000002</v>
      </c>
      <c r="N478" s="17">
        <v>92.703770000000006</v>
      </c>
      <c r="O478" s="17">
        <v>8970</v>
      </c>
      <c r="P478" s="17">
        <v>449</v>
      </c>
      <c r="Q478" s="17">
        <v>-10.273</v>
      </c>
      <c r="R478" s="17">
        <v>2083.4949999999999</v>
      </c>
      <c r="S478" s="17">
        <v>13.75</v>
      </c>
      <c r="T478" s="17">
        <v>-7.7</v>
      </c>
      <c r="U478" s="17">
        <v>-0.1053</v>
      </c>
      <c r="V478" s="17">
        <v>-1.1000000000000001</v>
      </c>
      <c r="W478" s="17">
        <v>9362.4894000000004</v>
      </c>
      <c r="X478" s="17">
        <v>4001.5</v>
      </c>
      <c r="Y478" s="17">
        <v>22.67</v>
      </c>
      <c r="Z478" s="17">
        <v>-53.155000000000001</v>
      </c>
    </row>
    <row r="479" spans="1:26" x14ac:dyDescent="0.2">
      <c r="A479" s="27">
        <v>44945</v>
      </c>
      <c r="B479" s="17">
        <v>294.63200000000001</v>
      </c>
      <c r="C479" s="14">
        <v>3.4</v>
      </c>
      <c r="D479" s="17">
        <v>-125.8</v>
      </c>
      <c r="E479" s="17">
        <v>31</v>
      </c>
      <c r="F479" s="17">
        <v>44</v>
      </c>
      <c r="G479" s="17">
        <v>370</v>
      </c>
      <c r="H479" s="17">
        <v>-5</v>
      </c>
      <c r="I479" s="17">
        <v>-100.498</v>
      </c>
      <c r="J479" s="17">
        <v>1095</v>
      </c>
      <c r="K479" s="17">
        <v>90</v>
      </c>
      <c r="L479" s="17">
        <v>-1.0999999999999999E-2</v>
      </c>
      <c r="M479" s="17">
        <v>99.1</v>
      </c>
      <c r="N479" s="17">
        <v>70.556269999999998</v>
      </c>
      <c r="O479" s="17">
        <v>8045</v>
      </c>
      <c r="P479" s="17">
        <v>449.8</v>
      </c>
      <c r="Q479" s="17">
        <v>-9</v>
      </c>
      <c r="R479" s="17">
        <v>2202.413</v>
      </c>
      <c r="S479" s="17">
        <v>12.75</v>
      </c>
      <c r="T479" s="17">
        <v>-7.63</v>
      </c>
      <c r="U479" s="17">
        <v>-0.1047</v>
      </c>
      <c r="V479" s="17">
        <v>-1.1499999999999999</v>
      </c>
      <c r="W479" s="17">
        <v>9362.4894000000004</v>
      </c>
      <c r="X479" s="17">
        <v>2352.3000000000002</v>
      </c>
      <c r="Y479" s="17">
        <v>22.722999999999999</v>
      </c>
      <c r="Z479" s="17">
        <v>-54.155000000000001</v>
      </c>
    </row>
    <row r="480" spans="1:26" x14ac:dyDescent="0.2">
      <c r="A480" s="27">
        <v>44944</v>
      </c>
      <c r="B480" s="17">
        <v>272.7</v>
      </c>
      <c r="C480" s="14">
        <v>2.76</v>
      </c>
      <c r="D480" s="17">
        <v>-140.88999999999999</v>
      </c>
      <c r="E480" s="17">
        <v>27.625</v>
      </c>
      <c r="F480" s="17">
        <v>45.5</v>
      </c>
      <c r="G480" s="17">
        <v>380</v>
      </c>
      <c r="H480" s="17">
        <v>-12.5</v>
      </c>
      <c r="I480" s="17">
        <v>-49.747999999999998</v>
      </c>
      <c r="J480" s="17">
        <v>1115.8330000000001</v>
      </c>
      <c r="K480" s="17">
        <v>87.5</v>
      </c>
      <c r="L480" s="17">
        <v>-0.03</v>
      </c>
      <c r="M480" s="17">
        <v>100.5</v>
      </c>
      <c r="N480" s="17">
        <v>65.39</v>
      </c>
      <c r="O480" s="17">
        <v>7705.5</v>
      </c>
      <c r="P480" s="17">
        <v>435.5</v>
      </c>
      <c r="Q480" s="17">
        <v>-11.613</v>
      </c>
      <c r="R480" s="17">
        <v>2489.355</v>
      </c>
      <c r="S480" s="17">
        <v>13.05</v>
      </c>
      <c r="T480" s="17">
        <v>-6.625</v>
      </c>
      <c r="U480" s="17">
        <v>-0.17430000000000001</v>
      </c>
      <c r="V480" s="17">
        <v>-0.96</v>
      </c>
      <c r="W480" s="17">
        <v>9362.4894000000004</v>
      </c>
      <c r="X480" s="17">
        <v>1880.3</v>
      </c>
      <c r="Y480" s="17">
        <v>23.521999999999998</v>
      </c>
      <c r="Z480" s="17">
        <v>-54.35</v>
      </c>
    </row>
    <row r="481" spans="1:26" x14ac:dyDescent="0.2">
      <c r="A481" s="27">
        <v>44943</v>
      </c>
      <c r="B481" s="17">
        <v>292.60000000000002</v>
      </c>
      <c r="C481" s="14">
        <v>2.8</v>
      </c>
      <c r="D481" s="17">
        <v>-121</v>
      </c>
      <c r="E481" s="17">
        <v>28</v>
      </c>
      <c r="F481" s="17">
        <v>47</v>
      </c>
      <c r="G481" s="17">
        <v>397.5</v>
      </c>
      <c r="H481" s="17">
        <v>-8</v>
      </c>
      <c r="I481" s="17">
        <v>-49.5</v>
      </c>
      <c r="J481" s="17">
        <v>1131.665</v>
      </c>
      <c r="K481" s="17">
        <v>87.6</v>
      </c>
      <c r="L481" s="17">
        <v>1E-3</v>
      </c>
      <c r="M481" s="17">
        <v>102.45</v>
      </c>
      <c r="N481" s="17">
        <v>67.684250000000006</v>
      </c>
      <c r="O481" s="17">
        <v>7623.7</v>
      </c>
      <c r="P481" s="17">
        <v>461</v>
      </c>
      <c r="Q481" s="17">
        <v>-8.75</v>
      </c>
      <c r="R481" s="17">
        <v>2746.68</v>
      </c>
      <c r="S481" s="17">
        <v>12.95</v>
      </c>
      <c r="T481" s="17">
        <v>-7.35</v>
      </c>
      <c r="U481" s="17">
        <v>-0.1203</v>
      </c>
      <c r="V481" s="17">
        <v>-1.25</v>
      </c>
      <c r="W481" s="17">
        <v>9362.4894000000004</v>
      </c>
      <c r="X481" s="17">
        <v>1415</v>
      </c>
      <c r="Y481" s="17">
        <v>24.43</v>
      </c>
      <c r="Z481" s="17">
        <v>-55.9</v>
      </c>
    </row>
    <row r="482" spans="1:26" x14ac:dyDescent="0.2">
      <c r="A482" s="27">
        <v>44942</v>
      </c>
      <c r="B482" s="17">
        <v>315.47399999999999</v>
      </c>
      <c r="C482" s="14">
        <v>3.05</v>
      </c>
      <c r="D482" s="17">
        <v>-116.76</v>
      </c>
      <c r="E482" s="17">
        <v>31</v>
      </c>
      <c r="F482" s="17">
        <v>49.405000000000001</v>
      </c>
      <c r="G482" s="17">
        <v>405</v>
      </c>
      <c r="H482" s="17">
        <v>-20</v>
      </c>
      <c r="I482" s="17">
        <v>-40.845999999999997</v>
      </c>
      <c r="J482" s="17">
        <v>1159.1659999999999</v>
      </c>
      <c r="K482" s="17">
        <v>100</v>
      </c>
      <c r="L482" s="17">
        <v>9.4999999999999998E-3</v>
      </c>
      <c r="M482" s="17">
        <v>108.717</v>
      </c>
      <c r="N482" s="17">
        <v>73.248230000000007</v>
      </c>
      <c r="O482" s="17">
        <v>8520</v>
      </c>
      <c r="P482" s="17">
        <v>475</v>
      </c>
      <c r="Q482" s="17">
        <v>-7.73</v>
      </c>
      <c r="R482" s="17">
        <v>2508.4499999999998</v>
      </c>
      <c r="S482" s="17">
        <v>13.25</v>
      </c>
      <c r="T482" s="17">
        <v>-6.75</v>
      </c>
      <c r="U482" s="17">
        <v>-0.1318</v>
      </c>
      <c r="V482" s="17">
        <v>-1.425</v>
      </c>
      <c r="W482" s="17">
        <v>9362.4894000000004</v>
      </c>
      <c r="X482" s="17">
        <v>-459</v>
      </c>
      <c r="Y482" s="17">
        <v>25.297999999999998</v>
      </c>
      <c r="Z482" s="17">
        <v>-57.161999999999999</v>
      </c>
    </row>
    <row r="483" spans="1:26" x14ac:dyDescent="0.2">
      <c r="A483" s="27">
        <v>44939</v>
      </c>
      <c r="B483" s="17">
        <v>315.47399999999999</v>
      </c>
      <c r="C483" s="14">
        <v>3.05</v>
      </c>
      <c r="D483" s="17">
        <v>-122</v>
      </c>
      <c r="E483" s="17">
        <v>31</v>
      </c>
      <c r="F483" s="17">
        <v>46</v>
      </c>
      <c r="G483" s="17">
        <v>365</v>
      </c>
      <c r="H483" s="17">
        <v>-20</v>
      </c>
      <c r="I483" s="17">
        <v>-24.219000000000001</v>
      </c>
      <c r="J483" s="17">
        <v>1163.3340000000001</v>
      </c>
      <c r="K483" s="17">
        <v>100</v>
      </c>
      <c r="L483" s="17">
        <v>2.5499999999999998E-2</v>
      </c>
      <c r="M483" s="17">
        <v>100</v>
      </c>
      <c r="N483" s="17">
        <v>66.239999999999995</v>
      </c>
      <c r="O483" s="17">
        <v>6172.5</v>
      </c>
      <c r="P483" s="17">
        <v>414</v>
      </c>
      <c r="Q483" s="17">
        <v>-12.05</v>
      </c>
      <c r="R483" s="17">
        <v>2523</v>
      </c>
      <c r="S483" s="17">
        <v>11.25</v>
      </c>
      <c r="T483" s="17">
        <v>-6.8</v>
      </c>
      <c r="U483" s="17">
        <v>-0.16650000000000001</v>
      </c>
      <c r="V483" s="17">
        <v>-1.05</v>
      </c>
      <c r="W483" s="17">
        <v>9362.4894000000004</v>
      </c>
      <c r="X483" s="17">
        <v>1253.8</v>
      </c>
      <c r="Y483" s="17">
        <v>23.29</v>
      </c>
      <c r="Z483" s="17">
        <v>-51.6</v>
      </c>
    </row>
    <row r="484" spans="1:26" x14ac:dyDescent="0.2">
      <c r="A484" s="27">
        <v>44938</v>
      </c>
      <c r="B484" s="17">
        <v>356.55399999999997</v>
      </c>
      <c r="C484" s="14">
        <v>3.2</v>
      </c>
      <c r="D484" s="17">
        <v>-135</v>
      </c>
      <c r="E484" s="17">
        <v>30.5</v>
      </c>
      <c r="F484" s="17">
        <v>46</v>
      </c>
      <c r="G484" s="17">
        <v>369.375</v>
      </c>
      <c r="H484" s="17">
        <v>-20</v>
      </c>
      <c r="I484" s="17">
        <v>-42.496000000000002</v>
      </c>
      <c r="J484" s="17">
        <v>1052.5</v>
      </c>
      <c r="K484" s="17">
        <v>107.5</v>
      </c>
      <c r="L484" s="17">
        <v>3.95E-2</v>
      </c>
      <c r="M484" s="17">
        <v>99.2</v>
      </c>
      <c r="N484" s="17">
        <v>68.027500000000003</v>
      </c>
      <c r="O484" s="17">
        <v>5520</v>
      </c>
      <c r="P484" s="17">
        <v>413.5</v>
      </c>
      <c r="Q484" s="17">
        <v>-12.038</v>
      </c>
      <c r="R484" s="17">
        <v>2064.35</v>
      </c>
      <c r="S484" s="17">
        <v>12.45</v>
      </c>
      <c r="T484" s="17">
        <v>-7.4</v>
      </c>
      <c r="U484" s="17">
        <v>-0.14530000000000001</v>
      </c>
      <c r="V484" s="17">
        <v>-1</v>
      </c>
      <c r="W484" s="17">
        <v>9362.4894000000004</v>
      </c>
      <c r="X484" s="17">
        <v>-1925</v>
      </c>
      <c r="Y484" s="17">
        <v>23.367000000000001</v>
      </c>
      <c r="Z484" s="17">
        <v>-51.88</v>
      </c>
    </row>
    <row r="485" spans="1:26" x14ac:dyDescent="0.2">
      <c r="A485" s="27">
        <v>44937</v>
      </c>
      <c r="B485" s="17">
        <v>306.46199999999999</v>
      </c>
      <c r="C485" s="14">
        <v>3.1</v>
      </c>
      <c r="D485" s="17">
        <v>-148</v>
      </c>
      <c r="E485" s="17">
        <v>25.75</v>
      </c>
      <c r="F485" s="17">
        <v>46</v>
      </c>
      <c r="G485" s="17">
        <v>369.78500000000003</v>
      </c>
      <c r="H485" s="17">
        <v>-11</v>
      </c>
      <c r="I485" s="17">
        <v>-41.098999999999997</v>
      </c>
      <c r="J485" s="17">
        <v>1056.5</v>
      </c>
      <c r="K485" s="17">
        <v>100</v>
      </c>
      <c r="L485" s="17">
        <v>0.04</v>
      </c>
      <c r="M485" s="17">
        <v>103.74</v>
      </c>
      <c r="N485" s="17">
        <v>62.215000000000003</v>
      </c>
      <c r="O485" s="17">
        <v>10287.5</v>
      </c>
      <c r="P485" s="17">
        <v>415.8</v>
      </c>
      <c r="Q485" s="17">
        <v>-13.625</v>
      </c>
      <c r="R485" s="17">
        <v>2336.375</v>
      </c>
      <c r="S485" s="17">
        <v>11.25</v>
      </c>
      <c r="T485" s="17">
        <v>-7.5</v>
      </c>
      <c r="U485" s="17">
        <v>-0.1439</v>
      </c>
      <c r="V485" s="17">
        <v>-1.0049999999999999</v>
      </c>
      <c r="W485" s="17">
        <v>9362.4894000000004</v>
      </c>
      <c r="X485" s="17">
        <v>3767</v>
      </c>
      <c r="Y485" s="17">
        <v>23.54</v>
      </c>
      <c r="Z485" s="17">
        <v>-53.497999999999998</v>
      </c>
    </row>
    <row r="486" spans="1:26" x14ac:dyDescent="0.2">
      <c r="A486" s="27">
        <v>44936</v>
      </c>
      <c r="B486" s="17">
        <v>330.91199999999998</v>
      </c>
      <c r="C486" s="14">
        <v>3.5950000000000002</v>
      </c>
      <c r="D486" s="17">
        <v>-148</v>
      </c>
      <c r="E486" s="17">
        <v>26.5</v>
      </c>
      <c r="F486" s="17">
        <v>47.75</v>
      </c>
      <c r="G486" s="17">
        <v>377.5</v>
      </c>
      <c r="H486" s="17">
        <v>-9</v>
      </c>
      <c r="I486" s="17">
        <v>-59.098999999999997</v>
      </c>
      <c r="J486" s="17">
        <v>1075.011</v>
      </c>
      <c r="K486" s="17">
        <v>107.5</v>
      </c>
      <c r="L486" s="17">
        <v>2.75E-2</v>
      </c>
      <c r="M486" s="17">
        <v>106.09</v>
      </c>
      <c r="N486" s="17">
        <v>73.343530000000001</v>
      </c>
      <c r="O486" s="17">
        <v>10235</v>
      </c>
      <c r="P486" s="17">
        <v>428.3</v>
      </c>
      <c r="Q486" s="17">
        <v>-12.75</v>
      </c>
      <c r="R486" s="17">
        <v>2868.58</v>
      </c>
      <c r="S486" s="17">
        <v>13.05</v>
      </c>
      <c r="T486" s="17">
        <v>-6.4649999999999999</v>
      </c>
      <c r="U486" s="17">
        <v>-0.14180000000000001</v>
      </c>
      <c r="V486" s="17">
        <v>-1.1000000000000001</v>
      </c>
      <c r="W486" s="17">
        <v>9362.4894000000004</v>
      </c>
      <c r="X486" s="17">
        <v>9634.2999999999993</v>
      </c>
      <c r="Y486" s="17">
        <v>24.259</v>
      </c>
      <c r="Z486" s="17">
        <v>-55.48</v>
      </c>
    </row>
    <row r="487" spans="1:26" x14ac:dyDescent="0.2">
      <c r="A487" s="27">
        <v>44935</v>
      </c>
      <c r="B487" s="17">
        <v>353.4</v>
      </c>
      <c r="C487" s="14">
        <v>3.97</v>
      </c>
      <c r="D487" s="17">
        <v>-151</v>
      </c>
      <c r="E487" s="17">
        <v>29.375</v>
      </c>
      <c r="F487" s="17">
        <v>49.25</v>
      </c>
      <c r="G487" s="17">
        <v>385</v>
      </c>
      <c r="H487" s="17">
        <v>-8</v>
      </c>
      <c r="I487" s="17">
        <v>-75.245000000000005</v>
      </c>
      <c r="J487" s="17">
        <v>1114.0709999999999</v>
      </c>
      <c r="K487" s="17">
        <v>110</v>
      </c>
      <c r="L487" s="17">
        <v>3.4500000000000003E-2</v>
      </c>
      <c r="M487" s="17">
        <v>104.77</v>
      </c>
      <c r="N487" s="17">
        <v>60.497500000000002</v>
      </c>
      <c r="O487" s="17">
        <v>11510</v>
      </c>
      <c r="P487" s="17">
        <v>448.5</v>
      </c>
      <c r="Q487" s="17">
        <v>-17.931000000000001</v>
      </c>
      <c r="R487" s="17">
        <v>3156.45</v>
      </c>
      <c r="S487" s="17">
        <v>13.75</v>
      </c>
      <c r="T487" s="17">
        <v>-6.875</v>
      </c>
      <c r="U487" s="17">
        <v>-0.17449999999999999</v>
      </c>
      <c r="V487" s="17">
        <v>-0.99</v>
      </c>
      <c r="W487" s="17">
        <v>9362.4894000000004</v>
      </c>
      <c r="X487" s="17">
        <v>11323.5</v>
      </c>
      <c r="Y487" s="17">
        <v>24.89</v>
      </c>
      <c r="Z487" s="17">
        <v>-56.567</v>
      </c>
    </row>
    <row r="488" spans="1:26" x14ac:dyDescent="0.2">
      <c r="A488" s="27">
        <v>44932</v>
      </c>
      <c r="B488" s="17">
        <v>375.43900000000002</v>
      </c>
      <c r="C488" s="14">
        <v>4.3499999999999996</v>
      </c>
      <c r="D488" s="17">
        <v>-161.06</v>
      </c>
      <c r="E488" s="17">
        <v>31</v>
      </c>
      <c r="F488" s="17">
        <v>47</v>
      </c>
      <c r="G488" s="17">
        <v>346.495</v>
      </c>
      <c r="H488" s="17">
        <v>-7</v>
      </c>
      <c r="I488" s="17">
        <v>-55.741999999999997</v>
      </c>
      <c r="J488" s="17">
        <v>1056.25</v>
      </c>
      <c r="K488" s="17">
        <v>120</v>
      </c>
      <c r="L488" s="17">
        <v>5.7500000000000002E-2</v>
      </c>
      <c r="M488" s="17">
        <v>98.534999999999997</v>
      </c>
      <c r="N488" s="17">
        <v>62.515000000000001</v>
      </c>
      <c r="O488" s="17">
        <v>9430</v>
      </c>
      <c r="P488" s="17">
        <v>420</v>
      </c>
      <c r="Q488" s="17">
        <v>-20.219000000000001</v>
      </c>
      <c r="R488" s="17">
        <v>4208.8130000000001</v>
      </c>
      <c r="S488" s="17">
        <v>12.75</v>
      </c>
      <c r="T488" s="17">
        <v>-7.75</v>
      </c>
      <c r="U488" s="17">
        <v>-0.11899999999999999</v>
      </c>
      <c r="V488" s="17">
        <v>-0.97499999999999998</v>
      </c>
      <c r="W488" s="17">
        <v>9362.4894000000004</v>
      </c>
      <c r="X488" s="17">
        <v>11014.5</v>
      </c>
      <c r="Y488" s="17">
        <v>23.44</v>
      </c>
      <c r="Z488" s="17">
        <v>-56.91</v>
      </c>
    </row>
    <row r="489" spans="1:26" x14ac:dyDescent="0.2">
      <c r="A489" s="27">
        <v>44931</v>
      </c>
      <c r="B489" s="17">
        <v>377.07900000000001</v>
      </c>
      <c r="C489" s="14">
        <v>4.5</v>
      </c>
      <c r="D489" s="17">
        <v>-159.81</v>
      </c>
      <c r="E489" s="17">
        <v>31</v>
      </c>
      <c r="F489" s="17">
        <v>47</v>
      </c>
      <c r="G489" s="17">
        <v>352.3</v>
      </c>
      <c r="H489" s="17">
        <v>-9.0500000000000007</v>
      </c>
      <c r="I489" s="17">
        <v>-65.445999999999998</v>
      </c>
      <c r="J489" s="17">
        <v>1083.75</v>
      </c>
      <c r="K489" s="17">
        <v>125</v>
      </c>
      <c r="L489" s="17">
        <v>9.2499999999999999E-2</v>
      </c>
      <c r="M489" s="17">
        <v>99.6</v>
      </c>
      <c r="N489" s="17">
        <v>57.654150000000001</v>
      </c>
      <c r="O489" s="17">
        <v>8540</v>
      </c>
      <c r="P489" s="17">
        <v>419</v>
      </c>
      <c r="Q489" s="17">
        <v>-16.25</v>
      </c>
      <c r="R489" s="17">
        <v>4513.8999999999996</v>
      </c>
      <c r="S489" s="17">
        <v>13.05</v>
      </c>
      <c r="T489" s="17">
        <v>-8.25</v>
      </c>
      <c r="U489" s="17">
        <v>-9.1999999999999998E-2</v>
      </c>
      <c r="V489" s="17">
        <v>-0.95</v>
      </c>
      <c r="W489" s="17">
        <v>9362.4894000000004</v>
      </c>
      <c r="X489" s="17">
        <v>18356.3</v>
      </c>
      <c r="Y489" s="17">
        <v>23.327000000000002</v>
      </c>
      <c r="Z489" s="17">
        <v>-53.98</v>
      </c>
    </row>
    <row r="490" spans="1:26" x14ac:dyDescent="0.2">
      <c r="A490" s="27">
        <v>44930</v>
      </c>
      <c r="B490" s="17">
        <v>332.81299999999999</v>
      </c>
      <c r="C490" s="14">
        <v>3.7250000000000001</v>
      </c>
      <c r="D490" s="17">
        <v>-156.9</v>
      </c>
      <c r="E490" s="17">
        <v>24.5</v>
      </c>
      <c r="F490" s="17">
        <v>47</v>
      </c>
      <c r="G490" s="17">
        <v>366.5</v>
      </c>
      <c r="H490" s="17">
        <v>-12</v>
      </c>
      <c r="I490" s="17">
        <v>-49.747999999999998</v>
      </c>
      <c r="J490" s="17">
        <v>1126</v>
      </c>
      <c r="K490" s="17">
        <v>125</v>
      </c>
      <c r="L490" s="17">
        <v>0.09</v>
      </c>
      <c r="M490" s="17">
        <v>105.995</v>
      </c>
      <c r="N490" s="17">
        <v>56.587499999999999</v>
      </c>
      <c r="O490" s="17">
        <v>5478.5</v>
      </c>
      <c r="P490" s="17">
        <v>417.6</v>
      </c>
      <c r="Q490" s="17">
        <v>-21</v>
      </c>
      <c r="R490" s="17">
        <v>5299.45</v>
      </c>
      <c r="S490" s="17">
        <v>12.95</v>
      </c>
      <c r="T490" s="17">
        <v>-9</v>
      </c>
      <c r="U490" s="17">
        <v>-0.1</v>
      </c>
      <c r="V490" s="17">
        <v>-1.05</v>
      </c>
      <c r="W490" s="17">
        <v>9362.4894000000004</v>
      </c>
      <c r="X490" s="17">
        <v>21740.799999999999</v>
      </c>
      <c r="Y490" s="17">
        <v>23.265000000000001</v>
      </c>
      <c r="Z490" s="17">
        <v>-53.01</v>
      </c>
    </row>
    <row r="491" spans="1:26" x14ac:dyDescent="0.2">
      <c r="A491" s="27">
        <v>44929</v>
      </c>
      <c r="B491" s="17">
        <v>344.04599999999999</v>
      </c>
      <c r="C491" s="14">
        <v>3.5</v>
      </c>
      <c r="D491" s="17">
        <v>-166.26499999999999</v>
      </c>
      <c r="E491" s="17">
        <v>24.5</v>
      </c>
      <c r="F491" s="17">
        <v>48.5</v>
      </c>
      <c r="G491" s="17">
        <v>378.5</v>
      </c>
      <c r="H491" s="17">
        <v>-1</v>
      </c>
      <c r="I491" s="17">
        <v>-145.57400000000001</v>
      </c>
      <c r="J491" s="17">
        <v>1167.45</v>
      </c>
      <c r="K491" s="17">
        <v>120</v>
      </c>
      <c r="L491" s="17">
        <v>9.4500000000000001E-2</v>
      </c>
      <c r="M491" s="17">
        <v>107.11</v>
      </c>
      <c r="N491" s="17">
        <v>68.492500000000007</v>
      </c>
      <c r="O491" s="17">
        <v>5880</v>
      </c>
      <c r="P491" s="17">
        <v>454.1</v>
      </c>
      <c r="Q491" s="17">
        <v>-19.010000000000002</v>
      </c>
      <c r="R491" s="17">
        <v>5637.5</v>
      </c>
      <c r="S491" s="17">
        <v>14.95</v>
      </c>
      <c r="T491" s="17">
        <v>-6</v>
      </c>
      <c r="U491" s="17">
        <v>-7.6799999999999993E-2</v>
      </c>
      <c r="V491" s="17">
        <v>-1.0549999999999999</v>
      </c>
      <c r="W491" s="17">
        <v>9362.4894000000004</v>
      </c>
      <c r="X491" s="17">
        <v>15625.5</v>
      </c>
      <c r="Y491" s="17">
        <v>23.77</v>
      </c>
      <c r="Z491" s="17">
        <v>-54.027000000000001</v>
      </c>
    </row>
    <row r="492" spans="1:26" x14ac:dyDescent="0.2">
      <c r="A492" s="27">
        <v>44928</v>
      </c>
      <c r="B492" s="17">
        <v>331.98</v>
      </c>
      <c r="C492" s="14">
        <v>2.601</v>
      </c>
      <c r="D492" s="17">
        <v>-172.35</v>
      </c>
      <c r="E492" s="17">
        <v>28</v>
      </c>
      <c r="F492" s="17">
        <v>43.33</v>
      </c>
      <c r="G492" s="17">
        <v>360.5</v>
      </c>
      <c r="H492" s="17">
        <v>-8.4250000000000007</v>
      </c>
      <c r="I492" s="17">
        <v>-31.052</v>
      </c>
      <c r="J492" s="17">
        <v>1182.5</v>
      </c>
      <c r="K492" s="17">
        <v>135</v>
      </c>
      <c r="L492" s="17">
        <v>7.0000000000000007E-2</v>
      </c>
      <c r="M492" s="17">
        <v>115</v>
      </c>
      <c r="N492" s="17">
        <v>78.185000000000002</v>
      </c>
      <c r="O492" s="17">
        <v>8609.7000000000007</v>
      </c>
      <c r="P492" s="17">
        <v>475</v>
      </c>
      <c r="Q492" s="17">
        <v>-22.445</v>
      </c>
      <c r="R492" s="17">
        <v>4717.875</v>
      </c>
      <c r="S492" s="17">
        <v>14.5</v>
      </c>
      <c r="T492" s="17">
        <v>-6.77</v>
      </c>
      <c r="U492" s="17">
        <v>-9.2299999999999993E-2</v>
      </c>
      <c r="V492" s="17">
        <v>-0.67800000000000005</v>
      </c>
      <c r="W492" s="17">
        <v>9362.4894000000004</v>
      </c>
      <c r="X492" s="17">
        <v>17030.3</v>
      </c>
      <c r="Y492" s="17">
        <v>25.19</v>
      </c>
      <c r="Z492" s="17">
        <v>-54.73</v>
      </c>
    </row>
    <row r="493" spans="1:26" x14ac:dyDescent="0.2">
      <c r="A493" s="27">
        <v>44925</v>
      </c>
      <c r="B493" s="17">
        <v>331.98</v>
      </c>
      <c r="C493" s="14">
        <v>2.6</v>
      </c>
      <c r="D493" s="17">
        <v>-171.685</v>
      </c>
      <c r="E493" s="17">
        <v>28.001999999999999</v>
      </c>
      <c r="F493" s="17">
        <v>43.25</v>
      </c>
      <c r="G493" s="17">
        <v>356.11</v>
      </c>
      <c r="H493" s="17">
        <v>-3.7749999999999999</v>
      </c>
      <c r="I493" s="17">
        <v>-31.047000000000001</v>
      </c>
      <c r="J493" s="17">
        <v>1191.2650000000001</v>
      </c>
      <c r="K493" s="17">
        <v>135</v>
      </c>
      <c r="L493" s="17">
        <v>7.0000000000000007E-2</v>
      </c>
      <c r="M493" s="17">
        <v>114.935</v>
      </c>
      <c r="N493" s="17">
        <v>80.104200000000006</v>
      </c>
      <c r="O493" s="17">
        <v>9515</v>
      </c>
      <c r="P493" s="17">
        <v>478</v>
      </c>
      <c r="Q493" s="17">
        <v>-22.445</v>
      </c>
      <c r="R493" s="17">
        <v>4715.7</v>
      </c>
      <c r="S493" s="17">
        <v>15.775</v>
      </c>
      <c r="T493" s="17">
        <v>-7.75</v>
      </c>
      <c r="U493" s="17">
        <v>-0.10150000000000001</v>
      </c>
      <c r="V493" s="17">
        <v>-0.57999999999999996</v>
      </c>
      <c r="W493" s="17">
        <v>9362.4894000000004</v>
      </c>
      <c r="X493" s="17">
        <v>17996.3</v>
      </c>
      <c r="Y493" s="17">
        <v>23.36</v>
      </c>
      <c r="Z493" s="17">
        <v>-54.88</v>
      </c>
    </row>
    <row r="494" spans="1:26" x14ac:dyDescent="0.2">
      <c r="A494" s="27">
        <v>44924</v>
      </c>
      <c r="B494" s="17">
        <v>341.20299999999997</v>
      </c>
      <c r="C494" s="14">
        <v>2.5</v>
      </c>
      <c r="D494" s="17">
        <v>-166.36500000000001</v>
      </c>
      <c r="E494" s="17">
        <v>28</v>
      </c>
      <c r="F494" s="17">
        <v>42.2</v>
      </c>
      <c r="G494" s="17">
        <v>356.19499999999999</v>
      </c>
      <c r="H494" s="17">
        <v>-3.7749999999999999</v>
      </c>
      <c r="I494" s="17">
        <v>-17.995999999999999</v>
      </c>
      <c r="J494" s="17">
        <v>1083.155</v>
      </c>
      <c r="K494" s="17">
        <v>135.1</v>
      </c>
      <c r="L494" s="17">
        <v>6.8000000000000005E-2</v>
      </c>
      <c r="M494" s="17">
        <v>115.8</v>
      </c>
      <c r="N494" s="17">
        <v>69.948849999999993</v>
      </c>
      <c r="O494" s="17">
        <v>4224.5</v>
      </c>
      <c r="P494" s="17">
        <v>443</v>
      </c>
      <c r="Q494" s="17">
        <v>-22.684999999999999</v>
      </c>
      <c r="R494" s="17">
        <v>4551.2889999999998</v>
      </c>
      <c r="S494" s="17">
        <v>15.55</v>
      </c>
      <c r="T494" s="17">
        <v>-7.5</v>
      </c>
      <c r="U494" s="17">
        <v>-9.8199999999999996E-2</v>
      </c>
      <c r="V494" s="17">
        <v>-0.59499999999999997</v>
      </c>
      <c r="W494" s="17">
        <v>9362.4894000000004</v>
      </c>
      <c r="X494" s="17">
        <v>17124.3</v>
      </c>
      <c r="Y494" s="17">
        <v>23.369</v>
      </c>
      <c r="Z494" s="17">
        <v>-57.24</v>
      </c>
    </row>
    <row r="495" spans="1:26" x14ac:dyDescent="0.2">
      <c r="A495" s="27">
        <v>44923</v>
      </c>
      <c r="B495" s="17">
        <v>303.30099999999999</v>
      </c>
      <c r="C495" s="14">
        <v>0.43</v>
      </c>
      <c r="D495" s="17">
        <v>-154</v>
      </c>
      <c r="E495" s="17">
        <v>29</v>
      </c>
      <c r="F495" s="17">
        <v>24.6</v>
      </c>
      <c r="G495" s="17">
        <v>315.91500000000002</v>
      </c>
      <c r="H495" s="17">
        <v>3.95</v>
      </c>
      <c r="I495" s="17">
        <v>-67.248000000000005</v>
      </c>
      <c r="J495" s="17">
        <v>1118.3340000000001</v>
      </c>
      <c r="K495" s="17">
        <v>113</v>
      </c>
      <c r="L495" s="17">
        <v>6.5000000000000002E-2</v>
      </c>
      <c r="M495" s="17">
        <v>175.155</v>
      </c>
      <c r="N495" s="17">
        <v>55.765000000000001</v>
      </c>
      <c r="O495" s="17">
        <v>4654.5</v>
      </c>
      <c r="P495" s="17">
        <v>474.5</v>
      </c>
      <c r="Q495" s="17">
        <v>-25.5</v>
      </c>
      <c r="R495" s="17">
        <v>4310.8810000000003</v>
      </c>
      <c r="S495" s="17">
        <v>16.75</v>
      </c>
      <c r="T495" s="17">
        <v>-4.125</v>
      </c>
      <c r="U495" s="17">
        <v>-0.1132</v>
      </c>
      <c r="V495" s="17">
        <v>-0.88500000000000001</v>
      </c>
      <c r="W495" s="17">
        <v>9362.4894000000004</v>
      </c>
      <c r="X495" s="17">
        <v>19527.5</v>
      </c>
      <c r="Y495" s="17">
        <v>26.337</v>
      </c>
      <c r="Z495" s="17">
        <v>-58.27</v>
      </c>
    </row>
    <row r="496" spans="1:26" x14ac:dyDescent="0.2">
      <c r="A496" s="27">
        <v>44922</v>
      </c>
      <c r="B496" s="17">
        <v>263.339</v>
      </c>
      <c r="C496" s="14">
        <v>1</v>
      </c>
      <c r="D496" s="17">
        <v>-147.92500000000001</v>
      </c>
      <c r="E496" s="17">
        <v>25.375</v>
      </c>
      <c r="F496" s="17">
        <v>25.5</v>
      </c>
      <c r="G496" s="17">
        <v>350</v>
      </c>
      <c r="H496" s="17">
        <v>0.72499999999999998</v>
      </c>
      <c r="I496" s="17">
        <v>-73.247</v>
      </c>
      <c r="J496" s="17">
        <v>1110</v>
      </c>
      <c r="K496" s="17">
        <v>107.3</v>
      </c>
      <c r="L496" s="17">
        <v>1.8499999999999999E-2</v>
      </c>
      <c r="M496" s="17">
        <v>185.33</v>
      </c>
      <c r="N496" s="17">
        <v>68.48</v>
      </c>
      <c r="O496" s="17">
        <v>4560</v>
      </c>
      <c r="P496" s="17">
        <v>505.5</v>
      </c>
      <c r="Q496" s="17">
        <v>-18.085000000000001</v>
      </c>
      <c r="R496" s="17">
        <v>3618.9879999999998</v>
      </c>
      <c r="S496" s="17">
        <v>19.149999999999999</v>
      </c>
      <c r="T496" s="17">
        <v>-4.8099999999999996</v>
      </c>
      <c r="U496" s="17">
        <v>-0.1668</v>
      </c>
      <c r="V496" s="17">
        <v>-0.83299999999999996</v>
      </c>
      <c r="W496" s="17">
        <v>9362.4894000000004</v>
      </c>
      <c r="X496" s="17">
        <v>22393.5</v>
      </c>
      <c r="Y496" s="17">
        <v>27.664999999999999</v>
      </c>
      <c r="Z496" s="17">
        <v>-57.511000000000003</v>
      </c>
    </row>
    <row r="497" spans="1:26" x14ac:dyDescent="0.2">
      <c r="A497" s="27">
        <v>44921</v>
      </c>
      <c r="B497" s="17">
        <v>274.83300000000003</v>
      </c>
      <c r="C497" s="14">
        <v>2.5499999999999998</v>
      </c>
      <c r="D497" s="17">
        <v>-162.41999999999999</v>
      </c>
      <c r="E497" s="17">
        <v>27.17</v>
      </c>
      <c r="F497" s="17">
        <v>26.5</v>
      </c>
      <c r="G497" s="17">
        <v>360</v>
      </c>
      <c r="H497" s="17">
        <v>0.67500000000000004</v>
      </c>
      <c r="I497" s="17">
        <v>-119.74299999999999</v>
      </c>
      <c r="J497" s="17">
        <v>1145.825</v>
      </c>
      <c r="K497" s="17">
        <v>120.1</v>
      </c>
      <c r="L497" s="17">
        <v>0.04</v>
      </c>
      <c r="M497" s="17">
        <v>190.18</v>
      </c>
      <c r="N497" s="17">
        <v>73.677530000000004</v>
      </c>
      <c r="O497" s="17">
        <v>4000</v>
      </c>
      <c r="P497" s="17">
        <v>497.5</v>
      </c>
      <c r="Q497" s="17">
        <v>-16.413</v>
      </c>
      <c r="R497" s="17">
        <v>3394.57</v>
      </c>
      <c r="S497" s="17">
        <v>18.5</v>
      </c>
      <c r="T497" s="17">
        <v>-5.8150000000000004</v>
      </c>
      <c r="U497" s="17">
        <v>-0.16</v>
      </c>
      <c r="V497" s="17">
        <v>-0.77300000000000002</v>
      </c>
      <c r="W497" s="17">
        <v>9362.4894000000004</v>
      </c>
      <c r="X497" s="17">
        <v>21243.8</v>
      </c>
      <c r="Y497" s="17">
        <v>28.684999999999999</v>
      </c>
      <c r="Z497" s="17">
        <v>-58.347000000000001</v>
      </c>
    </row>
    <row r="498" spans="1:26" x14ac:dyDescent="0.2">
      <c r="A498" s="27">
        <v>44918</v>
      </c>
      <c r="B498" s="17">
        <v>293.50400000000002</v>
      </c>
      <c r="C498" s="14">
        <v>3.48</v>
      </c>
      <c r="D498" s="17">
        <v>-162</v>
      </c>
      <c r="E498" s="17">
        <v>27.17</v>
      </c>
      <c r="F498" s="17">
        <v>26.2</v>
      </c>
      <c r="G498" s="17">
        <v>360.32499999999999</v>
      </c>
      <c r="H498" s="17">
        <v>0.67500000000000004</v>
      </c>
      <c r="I498" s="17">
        <v>-119.748</v>
      </c>
      <c r="J498" s="17">
        <v>1142.0550000000001</v>
      </c>
      <c r="K498" s="17">
        <v>120.1</v>
      </c>
      <c r="L498" s="17">
        <v>0.04</v>
      </c>
      <c r="M498" s="17">
        <v>190.17500000000001</v>
      </c>
      <c r="N498" s="17">
        <v>70.125780000000006</v>
      </c>
      <c r="O498" s="17">
        <v>4040</v>
      </c>
      <c r="P498" s="17">
        <v>499.5</v>
      </c>
      <c r="Q498" s="17">
        <v>-16.413</v>
      </c>
      <c r="R498" s="17">
        <v>3393.5050000000001</v>
      </c>
      <c r="S498" s="17">
        <v>19.5</v>
      </c>
      <c r="T498" s="17">
        <v>-6</v>
      </c>
      <c r="U498" s="17">
        <v>-0.1525</v>
      </c>
      <c r="V498" s="17">
        <v>-0.64500000000000002</v>
      </c>
      <c r="W498" s="17">
        <v>9362.4894000000004</v>
      </c>
      <c r="X498" s="17">
        <v>21194.3</v>
      </c>
      <c r="Y498" s="17">
        <v>28.655000000000001</v>
      </c>
      <c r="Z498" s="17">
        <v>-56.396999999999998</v>
      </c>
    </row>
    <row r="499" spans="1:26" x14ac:dyDescent="0.2">
      <c r="A499" s="27">
        <v>44917</v>
      </c>
      <c r="B499" s="17">
        <v>327.33699999999999</v>
      </c>
      <c r="C499" s="14">
        <v>4.3</v>
      </c>
      <c r="D499" s="17">
        <v>-160.5</v>
      </c>
      <c r="E499" s="17">
        <v>28.875</v>
      </c>
      <c r="F499" s="17">
        <v>25.105</v>
      </c>
      <c r="G499" s="17">
        <v>337.51499999999999</v>
      </c>
      <c r="H499" s="17">
        <v>-0.45</v>
      </c>
      <c r="I499" s="17">
        <v>-65.25</v>
      </c>
      <c r="J499" s="17">
        <v>1089.1659999999999</v>
      </c>
      <c r="K499" s="17">
        <v>120.1</v>
      </c>
      <c r="L499" s="17">
        <v>4.4999999999999997E-3</v>
      </c>
      <c r="M499" s="17">
        <v>199.41</v>
      </c>
      <c r="N499" s="17">
        <v>71.635180000000005</v>
      </c>
      <c r="O499" s="17">
        <v>4850.5</v>
      </c>
      <c r="P499" s="17">
        <v>551</v>
      </c>
      <c r="Q499" s="17">
        <v>-14.295</v>
      </c>
      <c r="R499" s="17">
        <v>3404.5</v>
      </c>
      <c r="S499" s="17">
        <v>19.45</v>
      </c>
      <c r="T499" s="17">
        <v>-6.35</v>
      </c>
      <c r="U499" s="17">
        <v>-0.14899999999999999</v>
      </c>
      <c r="V499" s="17">
        <v>-0.76</v>
      </c>
      <c r="W499" s="17">
        <v>9362.4894000000004</v>
      </c>
      <c r="X499" s="17">
        <v>21370</v>
      </c>
      <c r="Y499" s="17">
        <v>27.222000000000001</v>
      </c>
      <c r="Z499" s="17">
        <v>-56.344000000000001</v>
      </c>
    </row>
    <row r="500" spans="1:26" x14ac:dyDescent="0.2">
      <c r="A500" s="27">
        <v>44916</v>
      </c>
      <c r="B500" s="17">
        <v>269.005</v>
      </c>
      <c r="C500" s="14">
        <v>3.7</v>
      </c>
      <c r="D500" s="17">
        <v>-183.5</v>
      </c>
      <c r="E500" s="17">
        <v>25.25</v>
      </c>
      <c r="F500" s="17">
        <v>24.65</v>
      </c>
      <c r="G500" s="17">
        <v>365.89499999999998</v>
      </c>
      <c r="H500" s="17">
        <v>0</v>
      </c>
      <c r="I500" s="17">
        <v>-100.77500000000001</v>
      </c>
      <c r="J500" s="17">
        <v>1120.6199999999999</v>
      </c>
      <c r="K500" s="17">
        <v>123.8</v>
      </c>
      <c r="L500" s="17">
        <v>-2.5000000000000001E-2</v>
      </c>
      <c r="M500" s="17">
        <v>198.2</v>
      </c>
      <c r="N500" s="17">
        <v>73.599100000000007</v>
      </c>
      <c r="O500" s="17">
        <v>8112.5</v>
      </c>
      <c r="P500" s="17">
        <v>562.5</v>
      </c>
      <c r="Q500" s="17">
        <v>-13.78</v>
      </c>
      <c r="R500" s="17">
        <v>3563.8</v>
      </c>
      <c r="S500" s="17">
        <v>18.149999999999999</v>
      </c>
      <c r="T500" s="17">
        <v>-6.75</v>
      </c>
      <c r="U500" s="17">
        <v>-0.16320000000000001</v>
      </c>
      <c r="V500" s="17">
        <v>-0.8</v>
      </c>
      <c r="W500" s="17">
        <v>9362.4894000000004</v>
      </c>
      <c r="X500" s="17">
        <v>22228</v>
      </c>
      <c r="Y500" s="17">
        <v>26.38</v>
      </c>
      <c r="Z500" s="17">
        <v>-56.34</v>
      </c>
    </row>
    <row r="501" spans="1:26" x14ac:dyDescent="0.2">
      <c r="A501" s="27">
        <v>44915</v>
      </c>
      <c r="B501" s="17">
        <v>300.238</v>
      </c>
      <c r="C501" s="14">
        <v>3.65</v>
      </c>
      <c r="D501" s="17">
        <v>-222.5</v>
      </c>
      <c r="E501" s="17">
        <v>26.074999999999999</v>
      </c>
      <c r="F501" s="17">
        <v>26</v>
      </c>
      <c r="G501" s="17">
        <v>402.5</v>
      </c>
      <c r="H501" s="17">
        <v>2</v>
      </c>
      <c r="I501" s="17">
        <v>-81.495999999999995</v>
      </c>
      <c r="J501" s="17">
        <v>1157.25</v>
      </c>
      <c r="K501" s="17">
        <v>125.1</v>
      </c>
      <c r="L501" s="17">
        <v>1.7999999999999999E-2</v>
      </c>
      <c r="M501" s="17">
        <v>147.24700000000001</v>
      </c>
      <c r="N501" s="17">
        <v>89</v>
      </c>
      <c r="O501" s="17">
        <v>3696.8</v>
      </c>
      <c r="P501" s="17">
        <v>578.5</v>
      </c>
      <c r="Q501" s="17">
        <v>-13.59</v>
      </c>
      <c r="R501" s="17">
        <v>3537.3629999999998</v>
      </c>
      <c r="S501" s="17">
        <v>17.75</v>
      </c>
      <c r="T501" s="17">
        <v>-6.5</v>
      </c>
      <c r="U501" s="17">
        <v>-0.17249999999999999</v>
      </c>
      <c r="V501" s="17">
        <v>-0.89</v>
      </c>
      <c r="W501" s="17">
        <v>9362.4894000000004</v>
      </c>
      <c r="X501" s="17">
        <v>23845.8</v>
      </c>
      <c r="Y501" s="17">
        <v>27.89</v>
      </c>
      <c r="Z501" s="17">
        <v>-59.015000000000001</v>
      </c>
    </row>
    <row r="502" spans="1:26" x14ac:dyDescent="0.2">
      <c r="A502" s="27">
        <v>44914</v>
      </c>
      <c r="B502" s="17">
        <v>319.62299999999999</v>
      </c>
      <c r="C502" s="14">
        <v>3.71</v>
      </c>
      <c r="D502" s="17">
        <v>-197.85499999999999</v>
      </c>
      <c r="E502" s="17">
        <v>27.25</v>
      </c>
      <c r="F502" s="17">
        <v>25.555</v>
      </c>
      <c r="G502" s="17">
        <v>400.005</v>
      </c>
      <c r="H502" s="17">
        <v>-1</v>
      </c>
      <c r="I502" s="17">
        <v>-85.65</v>
      </c>
      <c r="J502" s="17">
        <v>1168.8340000000001</v>
      </c>
      <c r="K502" s="17">
        <v>127.5</v>
      </c>
      <c r="L502" s="17">
        <v>3.9E-2</v>
      </c>
      <c r="M502" s="17">
        <v>144.655</v>
      </c>
      <c r="N502" s="17">
        <v>93.850200000000001</v>
      </c>
      <c r="O502" s="17">
        <v>-1955</v>
      </c>
      <c r="P502" s="17">
        <v>605.70000000000005</v>
      </c>
      <c r="Q502" s="17">
        <v>-12.305</v>
      </c>
      <c r="R502" s="17">
        <v>3194.6</v>
      </c>
      <c r="S502" s="17">
        <v>17.75</v>
      </c>
      <c r="T502" s="17">
        <v>-5</v>
      </c>
      <c r="U502" s="17">
        <v>-0.18279999999999999</v>
      </c>
      <c r="V502" s="17">
        <v>-0.755</v>
      </c>
      <c r="W502" s="17">
        <v>9362.4894000000004</v>
      </c>
      <c r="X502" s="17">
        <v>23260.799999999999</v>
      </c>
      <c r="Y502" s="17">
        <v>28.931999999999999</v>
      </c>
      <c r="Z502" s="17">
        <v>-62.03</v>
      </c>
    </row>
    <row r="503" spans="1:26" x14ac:dyDescent="0.2">
      <c r="A503" s="27">
        <v>44911</v>
      </c>
      <c r="B503" s="17">
        <v>346.00900000000001</v>
      </c>
      <c r="C503" s="14">
        <v>3.7</v>
      </c>
      <c r="D503" s="17">
        <v>-157.92500000000001</v>
      </c>
      <c r="E503" s="17">
        <v>28.5</v>
      </c>
      <c r="F503" s="17">
        <v>22</v>
      </c>
      <c r="G503" s="17">
        <v>375</v>
      </c>
      <c r="H503" s="17">
        <v>2</v>
      </c>
      <c r="I503" s="17">
        <v>-23.498999999999999</v>
      </c>
      <c r="J503" s="17">
        <v>1087.2049999999999</v>
      </c>
      <c r="K503" s="17">
        <v>140.1</v>
      </c>
      <c r="L503" s="17">
        <v>2.3E-2</v>
      </c>
      <c r="M503" s="17">
        <v>150.1</v>
      </c>
      <c r="N503" s="17">
        <v>88.7</v>
      </c>
      <c r="O503" s="17">
        <v>3250</v>
      </c>
      <c r="P503" s="17">
        <v>568.5</v>
      </c>
      <c r="Q503" s="17">
        <v>-15.435</v>
      </c>
      <c r="R503" s="17">
        <v>3448.26</v>
      </c>
      <c r="S503" s="17">
        <v>19.05</v>
      </c>
      <c r="T503" s="17">
        <v>-8.5500000000000007</v>
      </c>
      <c r="U503" s="17">
        <v>-0.16930000000000001</v>
      </c>
      <c r="V503" s="17">
        <v>-0.84499999999999997</v>
      </c>
      <c r="W503" s="17">
        <v>9362.4894000000004</v>
      </c>
      <c r="X503" s="17">
        <v>31886.6</v>
      </c>
      <c r="Y503" s="17">
        <v>27.22</v>
      </c>
      <c r="Z503" s="17">
        <v>-58.04</v>
      </c>
    </row>
    <row r="504" spans="1:26" x14ac:dyDescent="0.2">
      <c r="A504" s="27">
        <v>44910</v>
      </c>
      <c r="B504" s="17">
        <v>357.76499999999999</v>
      </c>
      <c r="C504" s="14">
        <v>3.5</v>
      </c>
      <c r="D504" s="17">
        <v>-168</v>
      </c>
      <c r="E504" s="17">
        <v>28.5</v>
      </c>
      <c r="F504" s="17">
        <v>16.684999999999999</v>
      </c>
      <c r="G504" s="17">
        <v>350.005</v>
      </c>
      <c r="H504" s="17">
        <v>2.5</v>
      </c>
      <c r="I504" s="17">
        <v>-18.497</v>
      </c>
      <c r="J504" s="17">
        <v>1057.8599999999999</v>
      </c>
      <c r="K504" s="17">
        <v>132.6</v>
      </c>
      <c r="L504" s="17">
        <v>6.3500000000000001E-2</v>
      </c>
      <c r="M504" s="17">
        <v>192.7</v>
      </c>
      <c r="N504" s="17">
        <v>89.582499999999996</v>
      </c>
      <c r="O504" s="17">
        <v>4018.8</v>
      </c>
      <c r="P504" s="17">
        <v>566.29999999999995</v>
      </c>
      <c r="Q504" s="17">
        <v>-18.13</v>
      </c>
      <c r="R504" s="17">
        <v>3022.875</v>
      </c>
      <c r="S504" s="17">
        <v>16.75</v>
      </c>
      <c r="T504" s="17">
        <v>-8.1950000000000003</v>
      </c>
      <c r="U504" s="17">
        <v>-0.17499999999999999</v>
      </c>
      <c r="V504" s="17">
        <v>-1.365</v>
      </c>
      <c r="W504" s="17">
        <v>9362.4894000000004</v>
      </c>
      <c r="X504" s="17">
        <v>32386.9</v>
      </c>
      <c r="Y504" s="17">
        <v>27.56</v>
      </c>
      <c r="Z504" s="17">
        <v>-58.08</v>
      </c>
    </row>
    <row r="505" spans="1:26" x14ac:dyDescent="0.2">
      <c r="A505" s="27">
        <v>44909</v>
      </c>
      <c r="B505" s="17">
        <v>335.3</v>
      </c>
      <c r="C505" s="14">
        <v>3.0190000000000001</v>
      </c>
      <c r="D505" s="17">
        <v>-169</v>
      </c>
      <c r="E505" s="17">
        <v>25.5</v>
      </c>
      <c r="F505" s="17">
        <v>16.850000000000001</v>
      </c>
      <c r="G505" s="17">
        <v>347.5</v>
      </c>
      <c r="H505" s="17">
        <v>-5</v>
      </c>
      <c r="I505" s="17">
        <v>-98.995999999999995</v>
      </c>
      <c r="J505" s="17">
        <v>1083.1420000000001</v>
      </c>
      <c r="K505" s="17">
        <v>127.6</v>
      </c>
      <c r="L505" s="17">
        <v>3.7499999999999999E-2</v>
      </c>
      <c r="M505" s="17">
        <v>185.70500000000001</v>
      </c>
      <c r="N505" s="17">
        <v>76.63</v>
      </c>
      <c r="O505" s="17">
        <v>4343.3</v>
      </c>
      <c r="P505" s="17">
        <v>508</v>
      </c>
      <c r="Q505" s="17">
        <v>-22.222000000000001</v>
      </c>
      <c r="R505" s="17">
        <v>3249.75</v>
      </c>
      <c r="S505" s="17">
        <v>14.8</v>
      </c>
      <c r="T505" s="17">
        <v>-6.15</v>
      </c>
      <c r="U505" s="17">
        <v>-0.23849999999999999</v>
      </c>
      <c r="V505" s="17">
        <v>-1.415</v>
      </c>
      <c r="W505" s="17">
        <v>9362.4894000000004</v>
      </c>
      <c r="X505" s="17">
        <v>33913.4</v>
      </c>
      <c r="Y505" s="17">
        <v>29.698</v>
      </c>
      <c r="Z505" s="17">
        <v>-60.53</v>
      </c>
    </row>
    <row r="506" spans="1:26" x14ac:dyDescent="0.2">
      <c r="A506" s="27">
        <v>44908</v>
      </c>
      <c r="B506" s="17">
        <v>349.2</v>
      </c>
      <c r="C506" s="14">
        <v>3.17</v>
      </c>
      <c r="D506" s="17">
        <v>-184</v>
      </c>
      <c r="E506" s="17">
        <v>26.875</v>
      </c>
      <c r="F506" s="17">
        <v>20</v>
      </c>
      <c r="G506" s="17">
        <v>375.35500000000002</v>
      </c>
      <c r="H506" s="17">
        <v>-6</v>
      </c>
      <c r="I506" s="17">
        <v>-44.222000000000001</v>
      </c>
      <c r="J506" s="17">
        <v>1099.3240000000001</v>
      </c>
      <c r="K506" s="17">
        <v>130.1</v>
      </c>
      <c r="L506" s="17">
        <v>0.05</v>
      </c>
      <c r="M506" s="17">
        <v>174.16499999999999</v>
      </c>
      <c r="N506" s="17">
        <v>56.96752</v>
      </c>
      <c r="O506" s="17">
        <v>6640</v>
      </c>
      <c r="P506" s="17">
        <v>542.5</v>
      </c>
      <c r="Q506" s="17">
        <v>-19.100000000000001</v>
      </c>
      <c r="R506" s="17">
        <v>2116.5300000000002</v>
      </c>
      <c r="S506" s="17">
        <v>15.05</v>
      </c>
      <c r="T506" s="17">
        <v>-6.7750000000000004</v>
      </c>
      <c r="U506" s="17">
        <v>-0.27500000000000002</v>
      </c>
      <c r="V506" s="17">
        <v>-1.45</v>
      </c>
      <c r="W506" s="17">
        <v>9362.4894000000004</v>
      </c>
      <c r="X506" s="17">
        <v>32526.7</v>
      </c>
      <c r="Y506" s="17">
        <v>30.588000000000001</v>
      </c>
      <c r="Z506" s="17">
        <v>-61.933</v>
      </c>
    </row>
    <row r="507" spans="1:26" x14ac:dyDescent="0.2">
      <c r="A507" s="27">
        <v>44907</v>
      </c>
      <c r="B507" s="17">
        <v>370.38099999999997</v>
      </c>
      <c r="C507" s="14">
        <v>3.6349999999999998</v>
      </c>
      <c r="D507" s="17">
        <v>-197</v>
      </c>
      <c r="E507" s="17">
        <v>28</v>
      </c>
      <c r="F507" s="17">
        <v>24</v>
      </c>
      <c r="G507" s="17">
        <v>422.5</v>
      </c>
      <c r="H507" s="17">
        <v>1.25</v>
      </c>
      <c r="I507" s="17">
        <v>-89.221000000000004</v>
      </c>
      <c r="J507" s="17">
        <v>1135.5899999999999</v>
      </c>
      <c r="K507" s="17">
        <v>130</v>
      </c>
      <c r="L507" s="17">
        <v>0.05</v>
      </c>
      <c r="M507" s="17">
        <v>211.55</v>
      </c>
      <c r="N507" s="17">
        <v>60.954999999999998</v>
      </c>
      <c r="O507" s="17">
        <v>11280.3</v>
      </c>
      <c r="P507" s="17">
        <v>573.5</v>
      </c>
      <c r="Q507" s="17">
        <v>-17.43</v>
      </c>
      <c r="R507" s="17">
        <v>1821.19</v>
      </c>
      <c r="S507" s="17">
        <v>14.25</v>
      </c>
      <c r="T507" s="17">
        <v>-4.6849999999999996</v>
      </c>
      <c r="U507" s="17">
        <v>-0.21149999999999999</v>
      </c>
      <c r="V507" s="17">
        <v>-1.35</v>
      </c>
      <c r="W507" s="17">
        <v>9362.4894000000004</v>
      </c>
      <c r="X507" s="17">
        <v>29457.7</v>
      </c>
      <c r="Y507" s="17">
        <v>30.148</v>
      </c>
      <c r="Z507" s="17">
        <v>-64.545000000000002</v>
      </c>
    </row>
    <row r="508" spans="1:26" x14ac:dyDescent="0.2">
      <c r="A508" s="27">
        <v>44904</v>
      </c>
      <c r="B508" s="17">
        <v>361.3</v>
      </c>
      <c r="C508" s="14">
        <v>3.5</v>
      </c>
      <c r="D508" s="17">
        <v>-169</v>
      </c>
      <c r="E508" s="17">
        <v>29.25</v>
      </c>
      <c r="F508" s="17">
        <v>19.95</v>
      </c>
      <c r="G508" s="17">
        <v>377.85</v>
      </c>
      <c r="H508" s="17">
        <v>-2</v>
      </c>
      <c r="I508" s="17">
        <v>-55.523000000000003</v>
      </c>
      <c r="J508" s="17">
        <v>1128.3630000000001</v>
      </c>
      <c r="K508" s="17">
        <v>132.6</v>
      </c>
      <c r="L508" s="17">
        <v>4.4999999999999998E-2</v>
      </c>
      <c r="M508" s="17">
        <v>224.602</v>
      </c>
      <c r="N508" s="17">
        <v>74.685000000000002</v>
      </c>
      <c r="O508" s="17">
        <v>10790</v>
      </c>
      <c r="P508" s="17">
        <v>517</v>
      </c>
      <c r="Q508" s="17">
        <v>-18.062999999999999</v>
      </c>
      <c r="R508" s="17">
        <v>1690.395</v>
      </c>
      <c r="S508" s="17">
        <v>13.75</v>
      </c>
      <c r="T508" s="17">
        <v>-3.7749999999999999</v>
      </c>
      <c r="U508" s="17">
        <v>-0.19919999999999999</v>
      </c>
      <c r="V508" s="17">
        <v>-0.73</v>
      </c>
      <c r="W508" s="17">
        <v>9362.4894000000004</v>
      </c>
      <c r="X508" s="17">
        <v>19440.599999999999</v>
      </c>
      <c r="Y508" s="17">
        <v>27.725000000000001</v>
      </c>
      <c r="Z508" s="17">
        <v>-58.36</v>
      </c>
    </row>
    <row r="509" spans="1:26" x14ac:dyDescent="0.2">
      <c r="A509" s="27">
        <v>44903</v>
      </c>
      <c r="B509" s="17">
        <v>357.07799999999997</v>
      </c>
      <c r="C509" s="14">
        <v>4</v>
      </c>
      <c r="D509" s="17">
        <v>-186.11799999999999</v>
      </c>
      <c r="E509" s="17">
        <v>30</v>
      </c>
      <c r="F509" s="17">
        <v>22.434999999999999</v>
      </c>
      <c r="G509" s="17">
        <v>378.5</v>
      </c>
      <c r="H509" s="17">
        <v>-2</v>
      </c>
      <c r="I509" s="17">
        <v>-103.04900000000001</v>
      </c>
      <c r="J509" s="17">
        <v>1018.58</v>
      </c>
      <c r="K509" s="17">
        <v>132.6</v>
      </c>
      <c r="L509" s="17">
        <v>3.3500000000000002E-2</v>
      </c>
      <c r="M509" s="17">
        <v>270.36200000000002</v>
      </c>
      <c r="N509" s="17">
        <v>72.28</v>
      </c>
      <c r="O509" s="17">
        <v>6047.5</v>
      </c>
      <c r="P509" s="17">
        <v>513.20000000000005</v>
      </c>
      <c r="Q509" s="17">
        <v>-21.45</v>
      </c>
      <c r="R509" s="17">
        <v>1888.36</v>
      </c>
      <c r="S509" s="17">
        <v>13.75</v>
      </c>
      <c r="T509" s="17">
        <v>-1.85</v>
      </c>
      <c r="U509" s="17">
        <v>-0.17430000000000001</v>
      </c>
      <c r="V509" s="17">
        <v>-0.44500000000000001</v>
      </c>
      <c r="W509" s="17">
        <v>9362.4894000000004</v>
      </c>
      <c r="X509" s="17">
        <v>19667.8</v>
      </c>
      <c r="Y509" s="17">
        <v>28.25</v>
      </c>
      <c r="Z509" s="17">
        <v>-58.81</v>
      </c>
    </row>
    <row r="510" spans="1:26" x14ac:dyDescent="0.2">
      <c r="A510" s="27">
        <v>44902</v>
      </c>
      <c r="B510" s="17">
        <v>293.79599999999999</v>
      </c>
      <c r="C510" s="14">
        <v>3.95</v>
      </c>
      <c r="D510" s="17">
        <v>-184.29499999999999</v>
      </c>
      <c r="E510" s="17">
        <v>30</v>
      </c>
      <c r="F510" s="17">
        <v>26.43</v>
      </c>
      <c r="G510" s="17">
        <v>370</v>
      </c>
      <c r="H510" s="17">
        <v>0</v>
      </c>
      <c r="I510" s="17">
        <v>-123</v>
      </c>
      <c r="J510" s="17">
        <v>1017.5</v>
      </c>
      <c r="K510" s="17">
        <v>132.5</v>
      </c>
      <c r="L510" s="17">
        <v>4.4999999999999998E-2</v>
      </c>
      <c r="M510" s="17">
        <v>305.5</v>
      </c>
      <c r="N510" s="17">
        <v>69.25</v>
      </c>
      <c r="O510" s="17">
        <v>7030</v>
      </c>
      <c r="P510" s="17">
        <v>510.5</v>
      </c>
      <c r="Q510" s="17">
        <v>-20.175000000000001</v>
      </c>
      <c r="R510" s="17">
        <v>2023.5</v>
      </c>
      <c r="S510" s="17">
        <v>14</v>
      </c>
      <c r="T510" s="17">
        <v>-2.25</v>
      </c>
      <c r="U510" s="17">
        <v>-0.14940000000000001</v>
      </c>
      <c r="V510" s="17">
        <v>-0.255</v>
      </c>
      <c r="W510" s="17">
        <v>9362.4894000000004</v>
      </c>
      <c r="X510" s="17">
        <v>18793</v>
      </c>
      <c r="Y510" s="17">
        <v>28.71</v>
      </c>
      <c r="Z510" s="17">
        <v>-60.58</v>
      </c>
    </row>
    <row r="511" spans="1:26" x14ac:dyDescent="0.2">
      <c r="A511" s="27">
        <v>44901</v>
      </c>
      <c r="B511" s="17">
        <v>312.17099999999999</v>
      </c>
      <c r="C511" s="14">
        <v>4</v>
      </c>
      <c r="D511" s="17">
        <v>-177.16</v>
      </c>
      <c r="E511" s="17">
        <v>26.2</v>
      </c>
      <c r="F511" s="17">
        <v>32.299999999999997</v>
      </c>
      <c r="G511" s="17">
        <v>402.83</v>
      </c>
      <c r="H511" s="17">
        <v>3.8</v>
      </c>
      <c r="I511" s="17">
        <v>-123.925</v>
      </c>
      <c r="J511" s="17">
        <v>1028.3340000000001</v>
      </c>
      <c r="K511" s="17">
        <v>132.5</v>
      </c>
      <c r="L511" s="17">
        <v>5.6000000000000001E-2</v>
      </c>
      <c r="M511" s="17">
        <v>346.88799999999998</v>
      </c>
      <c r="N511" s="17">
        <v>73.388180000000006</v>
      </c>
      <c r="O511" s="17">
        <v>1989.3</v>
      </c>
      <c r="P511" s="17">
        <v>512.79999999999995</v>
      </c>
      <c r="Q511" s="17">
        <v>-20</v>
      </c>
      <c r="R511" s="17">
        <v>2147.3000000000002</v>
      </c>
      <c r="S511" s="17">
        <v>14.5</v>
      </c>
      <c r="T511" s="17">
        <v>0</v>
      </c>
      <c r="U511" s="17">
        <v>-0.17649999999999999</v>
      </c>
      <c r="V511" s="17">
        <v>-0.4</v>
      </c>
      <c r="W511" s="17">
        <v>9362.4894000000004</v>
      </c>
      <c r="X511" s="17">
        <v>17800</v>
      </c>
      <c r="Y511" s="17">
        <v>29.23</v>
      </c>
      <c r="Z511" s="17">
        <v>-62.3</v>
      </c>
    </row>
    <row r="512" spans="1:26" x14ac:dyDescent="0.2">
      <c r="A512" s="27">
        <v>44900</v>
      </c>
      <c r="B512" s="17">
        <v>338.19</v>
      </c>
      <c r="C512" s="14">
        <v>4.4009999999999998</v>
      </c>
      <c r="D512" s="17">
        <v>-177.55500000000001</v>
      </c>
      <c r="E512" s="17">
        <v>27.25</v>
      </c>
      <c r="F512" s="17">
        <v>34.299999999999997</v>
      </c>
      <c r="G512" s="17">
        <v>425.13499999999999</v>
      </c>
      <c r="H512" s="17">
        <v>-5.5250000000000004</v>
      </c>
      <c r="I512" s="17">
        <v>-72.494</v>
      </c>
      <c r="J512" s="17">
        <v>1073.42</v>
      </c>
      <c r="K512" s="17">
        <v>115.1</v>
      </c>
      <c r="L512" s="17">
        <v>7.0999999999999994E-2</v>
      </c>
      <c r="M512" s="17">
        <v>351.34500000000003</v>
      </c>
      <c r="N512" s="17">
        <v>73.97</v>
      </c>
      <c r="O512" s="17">
        <v>2500</v>
      </c>
      <c r="P512" s="17">
        <v>517.29999999999995</v>
      </c>
      <c r="Q512" s="17">
        <v>-18.475000000000001</v>
      </c>
      <c r="R512" s="17">
        <v>1992.25</v>
      </c>
      <c r="S512" s="17">
        <v>15.75</v>
      </c>
      <c r="T512" s="17">
        <v>-0.4</v>
      </c>
      <c r="U512" s="17">
        <v>-0.28449999999999998</v>
      </c>
      <c r="V512" s="17">
        <v>-0.40500000000000003</v>
      </c>
      <c r="W512" s="17">
        <v>9362.4894000000004</v>
      </c>
      <c r="X512" s="17">
        <v>12931.8</v>
      </c>
      <c r="Y512" s="17">
        <v>30.35</v>
      </c>
      <c r="Z512" s="17">
        <v>-63.76</v>
      </c>
    </row>
    <row r="513" spans="1:26" x14ac:dyDescent="0.2">
      <c r="A513" s="27">
        <v>44897</v>
      </c>
      <c r="B513" s="17">
        <v>361.4</v>
      </c>
      <c r="C513" s="14">
        <v>4.43</v>
      </c>
      <c r="D513" s="17">
        <v>-179.96</v>
      </c>
      <c r="E513" s="17">
        <v>28.5</v>
      </c>
      <c r="F513" s="17">
        <v>28.75</v>
      </c>
      <c r="G513" s="17">
        <v>359.91</v>
      </c>
      <c r="H513" s="17">
        <v>-6.2</v>
      </c>
      <c r="I513" s="17">
        <v>-125.499</v>
      </c>
      <c r="J513" s="17">
        <v>998.96</v>
      </c>
      <c r="K513" s="17">
        <v>115</v>
      </c>
      <c r="L513" s="17">
        <v>6.3500000000000001E-2</v>
      </c>
      <c r="M513" s="17">
        <v>362.50299999999999</v>
      </c>
      <c r="N513" s="17">
        <v>62.594999999999999</v>
      </c>
      <c r="O513" s="17">
        <v>1527.5</v>
      </c>
      <c r="P513" s="17">
        <v>487</v>
      </c>
      <c r="Q513" s="17">
        <v>-16.8</v>
      </c>
      <c r="R513" s="17">
        <v>2486.875</v>
      </c>
      <c r="S513" s="17">
        <v>12.85</v>
      </c>
      <c r="T513" s="17">
        <v>-1.05</v>
      </c>
      <c r="U513" s="17">
        <v>-0.27450000000000002</v>
      </c>
      <c r="V513" s="17">
        <v>-0.378</v>
      </c>
      <c r="W513" s="17">
        <v>9362.4894000000004</v>
      </c>
      <c r="X513" s="17">
        <v>6259.6</v>
      </c>
      <c r="Y513" s="17">
        <v>29.332999999999998</v>
      </c>
      <c r="Z513" s="17">
        <v>-57.76</v>
      </c>
    </row>
    <row r="514" spans="1:26" x14ac:dyDescent="0.2">
      <c r="A514" s="27">
        <v>44896</v>
      </c>
      <c r="B514" s="17">
        <v>354.35300000000001</v>
      </c>
      <c r="C514" s="14">
        <v>4.7</v>
      </c>
      <c r="D514" s="17">
        <v>-170.72</v>
      </c>
      <c r="E514" s="17">
        <v>28.125</v>
      </c>
      <c r="F514" s="17">
        <v>28.85</v>
      </c>
      <c r="G514" s="17">
        <v>348.52499999999998</v>
      </c>
      <c r="H514" s="17">
        <v>-20</v>
      </c>
      <c r="I514" s="17">
        <v>-103.998</v>
      </c>
      <c r="J514" s="17">
        <v>1002.625</v>
      </c>
      <c r="K514" s="17">
        <v>115</v>
      </c>
      <c r="L514" s="17">
        <v>1.7500000000000002E-2</v>
      </c>
      <c r="M514" s="17">
        <v>358.44</v>
      </c>
      <c r="N514" s="17">
        <v>52.617400000000004</v>
      </c>
      <c r="O514" s="17">
        <v>373</v>
      </c>
      <c r="P514" s="17">
        <v>501.7</v>
      </c>
      <c r="Q514" s="17">
        <v>-17.77</v>
      </c>
      <c r="R514" s="17">
        <v>2650</v>
      </c>
      <c r="S514" s="17">
        <v>13.75</v>
      </c>
      <c r="T514" s="17">
        <v>-1.05</v>
      </c>
      <c r="U514" s="17">
        <v>-0.30220000000000002</v>
      </c>
      <c r="V514" s="17">
        <v>-0.315</v>
      </c>
      <c r="W514" s="17">
        <v>9362.4894000000004</v>
      </c>
      <c r="X514" s="17">
        <v>5813</v>
      </c>
      <c r="Y514" s="17">
        <v>29.013000000000002</v>
      </c>
      <c r="Z514" s="17">
        <v>-57.71</v>
      </c>
    </row>
    <row r="515" spans="1:26" x14ac:dyDescent="0.2">
      <c r="A515" s="27">
        <v>44895</v>
      </c>
      <c r="B515" s="17">
        <v>304.65499999999997</v>
      </c>
      <c r="C515" s="14">
        <v>4.4989999999999997</v>
      </c>
      <c r="D515" s="17">
        <v>-185</v>
      </c>
      <c r="E515" s="17">
        <v>24</v>
      </c>
      <c r="F515" s="17">
        <v>28.5</v>
      </c>
      <c r="G515" s="17">
        <v>355.21499999999997</v>
      </c>
      <c r="H515" s="17">
        <v>1</v>
      </c>
      <c r="I515" s="17">
        <v>-98.019000000000005</v>
      </c>
      <c r="J515" s="17">
        <v>1050.4649999999999</v>
      </c>
      <c r="K515" s="17">
        <v>105</v>
      </c>
      <c r="L515" s="17">
        <v>0.03</v>
      </c>
      <c r="M515" s="17">
        <v>362.76</v>
      </c>
      <c r="N515" s="17">
        <v>56.66</v>
      </c>
      <c r="O515" s="17">
        <v>505</v>
      </c>
      <c r="P515" s="17">
        <v>516.5</v>
      </c>
      <c r="Q515" s="17">
        <v>-17.975000000000001</v>
      </c>
      <c r="R515" s="17">
        <v>2856.5</v>
      </c>
      <c r="S515" s="17">
        <v>17</v>
      </c>
      <c r="T515" s="17">
        <v>-1.825</v>
      </c>
      <c r="U515" s="17">
        <v>-0.37030000000000002</v>
      </c>
      <c r="V515" s="17">
        <v>-0.42799999999999999</v>
      </c>
      <c r="W515" s="17">
        <v>9362.4894000000004</v>
      </c>
      <c r="X515" s="17">
        <v>3531.5</v>
      </c>
      <c r="Y515" s="17">
        <v>29.5</v>
      </c>
      <c r="Z515" s="17">
        <v>-60.895000000000003</v>
      </c>
    </row>
    <row r="516" spans="1:26" x14ac:dyDescent="0.2">
      <c r="A516" s="27">
        <v>44894</v>
      </c>
      <c r="B516" s="17">
        <v>327.863</v>
      </c>
      <c r="C516" s="14">
        <v>4.9000000000000004</v>
      </c>
      <c r="D516" s="17">
        <v>-190.31</v>
      </c>
      <c r="E516" s="17">
        <v>24.5</v>
      </c>
      <c r="F516" s="17">
        <v>28.5</v>
      </c>
      <c r="G516" s="17">
        <v>342.5</v>
      </c>
      <c r="H516" s="17">
        <v>9.9499999999999993</v>
      </c>
      <c r="I516" s="17">
        <v>-69.995000000000005</v>
      </c>
      <c r="J516" s="17">
        <v>1106.903</v>
      </c>
      <c r="K516" s="17">
        <v>110</v>
      </c>
      <c r="L516" s="17">
        <v>2.2499999999999999E-2</v>
      </c>
      <c r="M516" s="17">
        <v>342.27499999999998</v>
      </c>
      <c r="N516" s="17">
        <v>51.442500000000003</v>
      </c>
      <c r="O516" s="17">
        <v>1176</v>
      </c>
      <c r="P516" s="17">
        <v>490</v>
      </c>
      <c r="Q516" s="17">
        <v>-18.95</v>
      </c>
      <c r="R516" s="17">
        <v>2663.375</v>
      </c>
      <c r="S516" s="17">
        <v>17</v>
      </c>
      <c r="T516" s="17">
        <v>-2.6</v>
      </c>
      <c r="U516" s="17">
        <v>-0.16830000000000001</v>
      </c>
      <c r="V516" s="17">
        <v>-0.85799999999999998</v>
      </c>
      <c r="W516" s="17">
        <v>9362.4894000000004</v>
      </c>
      <c r="X516" s="17">
        <v>3847</v>
      </c>
      <c r="Y516" s="17">
        <v>30.535</v>
      </c>
      <c r="Z516" s="17">
        <v>-63.825000000000003</v>
      </c>
    </row>
    <row r="517" spans="1:26" x14ac:dyDescent="0.2">
      <c r="A517" s="27">
        <v>44893</v>
      </c>
      <c r="B517" s="17">
        <v>340.85</v>
      </c>
      <c r="C517" s="14">
        <v>4.7</v>
      </c>
      <c r="D517" s="17">
        <v>-180.85499999999999</v>
      </c>
      <c r="E517" s="17">
        <v>25</v>
      </c>
      <c r="F517" s="17">
        <v>56</v>
      </c>
      <c r="G517" s="17">
        <v>379.67</v>
      </c>
      <c r="H517" s="17">
        <v>5.875</v>
      </c>
      <c r="I517" s="17">
        <v>28.027999999999999</v>
      </c>
      <c r="J517" s="17">
        <v>1076.4949999999999</v>
      </c>
      <c r="K517" s="17">
        <v>110.1</v>
      </c>
      <c r="L517" s="17">
        <v>2.8000000000000001E-2</v>
      </c>
      <c r="M517" s="17">
        <v>120.842</v>
      </c>
      <c r="N517" s="17">
        <v>98.745829999999998</v>
      </c>
      <c r="O517" s="17">
        <v>2887.5</v>
      </c>
      <c r="P517" s="17">
        <v>432.3</v>
      </c>
      <c r="Q517" s="17">
        <v>-11.335000000000001</v>
      </c>
      <c r="R517" s="17">
        <v>2770.25</v>
      </c>
      <c r="S517" s="17">
        <v>16.25</v>
      </c>
      <c r="T517" s="17">
        <v>-2.5550000000000002</v>
      </c>
      <c r="U517" s="17">
        <v>-0.1643</v>
      </c>
      <c r="V517" s="17">
        <v>-0.45</v>
      </c>
      <c r="W517" s="17">
        <v>9362.4894000000004</v>
      </c>
      <c r="X517" s="17">
        <v>2751.8</v>
      </c>
      <c r="Y517" s="17">
        <v>22.19</v>
      </c>
      <c r="Z517" s="17">
        <v>-49.49</v>
      </c>
    </row>
    <row r="518" spans="1:26" x14ac:dyDescent="0.2">
      <c r="A518" s="27">
        <v>44890</v>
      </c>
      <c r="B518" s="17">
        <v>363.61</v>
      </c>
      <c r="C518" s="14">
        <v>4.8849999999999998</v>
      </c>
      <c r="D518" s="17">
        <v>-179.9</v>
      </c>
      <c r="E518" s="17">
        <v>27.625</v>
      </c>
      <c r="F518" s="17">
        <v>55.85</v>
      </c>
      <c r="G518" s="17">
        <v>378.5</v>
      </c>
      <c r="H518" s="17">
        <v>14.05</v>
      </c>
      <c r="I518" s="17">
        <v>-34.994999999999997</v>
      </c>
      <c r="J518" s="17">
        <v>1071.5250000000001</v>
      </c>
      <c r="K518" s="17">
        <v>122.6</v>
      </c>
      <c r="L518" s="17">
        <v>2.4E-2</v>
      </c>
      <c r="M518" s="17">
        <v>118</v>
      </c>
      <c r="N518" s="17">
        <v>97.977500000000006</v>
      </c>
      <c r="O518" s="17">
        <v>2697.7</v>
      </c>
      <c r="P518" s="17">
        <v>412</v>
      </c>
      <c r="Q518" s="17">
        <v>-15.042</v>
      </c>
      <c r="R518" s="17">
        <v>2635.625</v>
      </c>
      <c r="S518" s="17">
        <v>17.05</v>
      </c>
      <c r="T518" s="17">
        <v>-2.48</v>
      </c>
      <c r="U518" s="17">
        <v>-0.25280000000000002</v>
      </c>
      <c r="V518" s="17">
        <v>-0.40500000000000003</v>
      </c>
      <c r="W518" s="17">
        <v>9362.4894000000004</v>
      </c>
      <c r="X518" s="17">
        <v>2294.5</v>
      </c>
      <c r="Y518" s="17">
        <v>22.167000000000002</v>
      </c>
      <c r="Z518" s="17">
        <v>-49.14</v>
      </c>
    </row>
    <row r="519" spans="1:26" x14ac:dyDescent="0.2">
      <c r="A519" s="27">
        <v>44889</v>
      </c>
      <c r="B519" s="17">
        <v>358.9</v>
      </c>
      <c r="C519" s="14">
        <v>5.2</v>
      </c>
      <c r="D519" s="17">
        <v>-172.58799999999999</v>
      </c>
      <c r="E519" s="17">
        <v>26</v>
      </c>
      <c r="F519" s="17">
        <v>56.1</v>
      </c>
      <c r="G519" s="17">
        <v>377.78</v>
      </c>
      <c r="H519" s="17">
        <v>2.0499999999999998</v>
      </c>
      <c r="I519" s="17">
        <v>-54.997999999999998</v>
      </c>
      <c r="J519" s="17">
        <v>1063.79</v>
      </c>
      <c r="K519" s="17">
        <v>125</v>
      </c>
      <c r="L519" s="17">
        <v>1.4500000000000001E-2</v>
      </c>
      <c r="M519" s="17">
        <v>114.8</v>
      </c>
      <c r="N519" s="17">
        <v>101.22253000000001</v>
      </c>
      <c r="O519" s="17">
        <v>4524</v>
      </c>
      <c r="P519" s="17">
        <v>416.8</v>
      </c>
      <c r="Q519" s="17">
        <v>-14.122</v>
      </c>
      <c r="R519" s="17">
        <v>3165.5</v>
      </c>
      <c r="S519" s="17">
        <v>21.5</v>
      </c>
      <c r="T519" s="17">
        <v>-1.9750000000000001</v>
      </c>
      <c r="U519" s="17">
        <v>-0.21</v>
      </c>
      <c r="V519" s="17">
        <v>-0.28000000000000003</v>
      </c>
      <c r="W519" s="17">
        <v>9362.4894000000004</v>
      </c>
      <c r="X519" s="17">
        <v>2584.1</v>
      </c>
      <c r="Y519" s="17">
        <v>22.18</v>
      </c>
      <c r="Z519" s="17">
        <v>-48.67</v>
      </c>
    </row>
    <row r="520" spans="1:26" x14ac:dyDescent="0.2">
      <c r="A520" s="27">
        <v>44888</v>
      </c>
      <c r="B520" s="17">
        <v>359.95499999999998</v>
      </c>
      <c r="C520" s="14">
        <v>5.3</v>
      </c>
      <c r="D520" s="17">
        <v>-182.75</v>
      </c>
      <c r="E520" s="17">
        <v>26</v>
      </c>
      <c r="F520" s="17">
        <v>60.5</v>
      </c>
      <c r="G520" s="17">
        <v>390.47500000000002</v>
      </c>
      <c r="H520" s="17">
        <v>9.5050000000000008</v>
      </c>
      <c r="I520" s="17">
        <v>-33.073</v>
      </c>
      <c r="J520" s="17">
        <v>1063.75</v>
      </c>
      <c r="K520" s="17">
        <v>122.6</v>
      </c>
      <c r="L520" s="17">
        <v>6.4500000000000002E-2</v>
      </c>
      <c r="M520" s="17">
        <v>122.6</v>
      </c>
      <c r="N520" s="17">
        <v>103.97499999999999</v>
      </c>
      <c r="O520" s="17">
        <v>5600.2</v>
      </c>
      <c r="P520" s="17">
        <v>446.5</v>
      </c>
      <c r="Q520" s="17">
        <v>-8.58</v>
      </c>
      <c r="R520" s="17">
        <v>3373.625</v>
      </c>
      <c r="S520" s="17">
        <v>21.5</v>
      </c>
      <c r="T520" s="17">
        <v>-1.95</v>
      </c>
      <c r="U520" s="17">
        <v>-0.12</v>
      </c>
      <c r="V520" s="17">
        <v>-0.13500000000000001</v>
      </c>
      <c r="W520" s="17">
        <v>9362.4894000000004</v>
      </c>
      <c r="X520" s="17">
        <v>2748</v>
      </c>
      <c r="Y520" s="17">
        <v>23.527000000000001</v>
      </c>
      <c r="Z520" s="17">
        <v>-51.792000000000002</v>
      </c>
    </row>
    <row r="521" spans="1:26" x14ac:dyDescent="0.2">
      <c r="A521" s="27">
        <v>44887</v>
      </c>
      <c r="B521" s="17">
        <v>352.8</v>
      </c>
      <c r="C521" s="14">
        <v>4.6749999999999998</v>
      </c>
      <c r="D521" s="17">
        <v>-174.5</v>
      </c>
      <c r="E521" s="17">
        <v>25.75</v>
      </c>
      <c r="F521" s="17">
        <v>60.7</v>
      </c>
      <c r="G521" s="17">
        <v>363.26499999999999</v>
      </c>
      <c r="H521" s="17">
        <v>17.925000000000001</v>
      </c>
      <c r="I521" s="17">
        <v>-46.496000000000002</v>
      </c>
      <c r="J521" s="17">
        <v>1145</v>
      </c>
      <c r="K521" s="17">
        <v>122.5</v>
      </c>
      <c r="L521" s="17">
        <v>6.5000000000000002E-2</v>
      </c>
      <c r="M521" s="17">
        <v>122.61</v>
      </c>
      <c r="N521" s="17">
        <v>109.04688</v>
      </c>
      <c r="O521" s="17">
        <v>5000</v>
      </c>
      <c r="P521" s="17">
        <v>435</v>
      </c>
      <c r="Q521" s="17">
        <v>-8.7449999999999992</v>
      </c>
      <c r="R521" s="17">
        <v>3100.509</v>
      </c>
      <c r="S521" s="17">
        <v>21.25</v>
      </c>
      <c r="T521" s="17">
        <v>-1</v>
      </c>
      <c r="U521" s="17">
        <v>-0.1167</v>
      </c>
      <c r="V521" s="17">
        <v>-0.21</v>
      </c>
      <c r="W521" s="17">
        <v>9362.4894000000004</v>
      </c>
      <c r="X521" s="17">
        <v>3092.5</v>
      </c>
      <c r="Y521" s="17">
        <v>23.56</v>
      </c>
      <c r="Z521" s="17">
        <v>-52.56</v>
      </c>
    </row>
    <row r="522" spans="1:26" x14ac:dyDescent="0.2">
      <c r="A522" s="27">
        <v>44886</v>
      </c>
      <c r="B522" s="17">
        <v>365.4</v>
      </c>
      <c r="C522" s="14">
        <v>4.4249999999999998</v>
      </c>
      <c r="D522" s="17">
        <v>-156</v>
      </c>
      <c r="E522" s="17">
        <v>26.25</v>
      </c>
      <c r="F522" s="17">
        <v>57.5</v>
      </c>
      <c r="G522" s="17">
        <v>359.995</v>
      </c>
      <c r="H522" s="17">
        <v>15</v>
      </c>
      <c r="I522" s="17">
        <v>-69.423000000000002</v>
      </c>
      <c r="J522" s="17">
        <v>1056.27</v>
      </c>
      <c r="K522" s="17">
        <v>117.6</v>
      </c>
      <c r="L522" s="17">
        <v>4.4499999999999998E-2</v>
      </c>
      <c r="M522" s="17">
        <v>116</v>
      </c>
      <c r="N522" s="17">
        <v>107.3925</v>
      </c>
      <c r="O522" s="17">
        <v>4698</v>
      </c>
      <c r="P522" s="17">
        <v>403</v>
      </c>
      <c r="Q522" s="17">
        <v>-8.5</v>
      </c>
      <c r="R522" s="17">
        <v>3097.9250000000002</v>
      </c>
      <c r="S522" s="17">
        <v>19.25</v>
      </c>
      <c r="T522" s="17">
        <v>-1.885</v>
      </c>
      <c r="U522" s="17">
        <v>-0.1023</v>
      </c>
      <c r="V522" s="17">
        <v>-0.17</v>
      </c>
      <c r="W522" s="17">
        <v>9362.4894000000004</v>
      </c>
      <c r="X522" s="17">
        <v>3500</v>
      </c>
      <c r="Y522" s="17">
        <v>22.094999999999999</v>
      </c>
      <c r="Z522" s="17">
        <v>-52.826999999999998</v>
      </c>
    </row>
    <row r="523" spans="1:26" x14ac:dyDescent="0.2">
      <c r="A523" s="27">
        <v>44883</v>
      </c>
      <c r="B523" s="17">
        <v>370.03899999999999</v>
      </c>
      <c r="C523" s="14">
        <v>4.4000000000000004</v>
      </c>
      <c r="D523" s="17">
        <v>-154.97</v>
      </c>
      <c r="E523" s="17">
        <v>28.5</v>
      </c>
      <c r="F523" s="17">
        <v>57.1</v>
      </c>
      <c r="G523" s="17">
        <v>378.05</v>
      </c>
      <c r="H523" s="17">
        <v>12</v>
      </c>
      <c r="I523" s="17">
        <v>-173.297</v>
      </c>
      <c r="J523" s="17">
        <v>1050.53</v>
      </c>
      <c r="K523" s="17">
        <v>120</v>
      </c>
      <c r="L523" s="17">
        <v>0.03</v>
      </c>
      <c r="M523" s="17">
        <v>115.3</v>
      </c>
      <c r="N523" s="17">
        <v>109.45287</v>
      </c>
      <c r="O523" s="17">
        <v>4760</v>
      </c>
      <c r="P523" s="17">
        <v>402.2</v>
      </c>
      <c r="Q523" s="17">
        <v>-11.94</v>
      </c>
      <c r="R523" s="17">
        <v>3078.2950000000001</v>
      </c>
      <c r="S523" s="17">
        <v>17</v>
      </c>
      <c r="T523" s="17">
        <v>-3.25</v>
      </c>
      <c r="U523" s="17">
        <v>-0.1323</v>
      </c>
      <c r="V523" s="17">
        <v>-0.28499999999999998</v>
      </c>
      <c r="W523" s="17">
        <v>9362.4894000000004</v>
      </c>
      <c r="X523" s="17">
        <v>3006.5</v>
      </c>
      <c r="Y523" s="17">
        <v>22.26</v>
      </c>
      <c r="Z523" s="17">
        <v>-48.244999999999997</v>
      </c>
    </row>
    <row r="524" spans="1:26" x14ac:dyDescent="0.2">
      <c r="A524" s="27">
        <v>44882</v>
      </c>
      <c r="B524" s="17">
        <v>385.52699999999999</v>
      </c>
      <c r="C524" s="14">
        <v>4.7</v>
      </c>
      <c r="D524" s="17">
        <v>-156</v>
      </c>
      <c r="E524" s="17">
        <v>28.5</v>
      </c>
      <c r="F524" s="17">
        <v>58.25</v>
      </c>
      <c r="G524" s="17">
        <v>393.5</v>
      </c>
      <c r="H524" s="17">
        <v>19.324999999999999</v>
      </c>
      <c r="I524" s="17">
        <v>-44.899000000000001</v>
      </c>
      <c r="J524" s="17">
        <v>1043</v>
      </c>
      <c r="K524" s="17">
        <v>115</v>
      </c>
      <c r="L524" s="17">
        <v>4.2000000000000003E-2</v>
      </c>
      <c r="M524" s="17">
        <v>124</v>
      </c>
      <c r="N524" s="17">
        <v>106.6014</v>
      </c>
      <c r="O524" s="17">
        <v>2250</v>
      </c>
      <c r="P524" s="17">
        <v>415.5</v>
      </c>
      <c r="Q524" s="17">
        <v>-9.9580000000000002</v>
      </c>
      <c r="R524" s="17">
        <v>3405.3649999999998</v>
      </c>
      <c r="S524" s="17">
        <v>19.25</v>
      </c>
      <c r="T524" s="17">
        <v>-3.835</v>
      </c>
      <c r="U524" s="17">
        <v>-9.2700000000000005E-2</v>
      </c>
      <c r="V524" s="17">
        <v>-0.255</v>
      </c>
      <c r="W524" s="17">
        <v>9362.4894000000004</v>
      </c>
      <c r="X524" s="17">
        <v>3006.5</v>
      </c>
      <c r="Y524" s="17">
        <v>22.292000000000002</v>
      </c>
      <c r="Z524" s="17">
        <v>-48.073999999999998</v>
      </c>
    </row>
    <row r="525" spans="1:26" x14ac:dyDescent="0.2">
      <c r="A525" s="27">
        <v>44881</v>
      </c>
      <c r="B525" s="17">
        <v>349.4</v>
      </c>
      <c r="C525" s="14">
        <v>3.665</v>
      </c>
      <c r="D525" s="17">
        <v>-148.07499999999999</v>
      </c>
      <c r="E525" s="17">
        <v>25.25</v>
      </c>
      <c r="F525" s="17">
        <v>58.05</v>
      </c>
      <c r="G525" s="17">
        <v>382.31</v>
      </c>
      <c r="H525" s="17">
        <v>20</v>
      </c>
      <c r="I525" s="17">
        <v>-68.998000000000005</v>
      </c>
      <c r="J525" s="17">
        <v>1077</v>
      </c>
      <c r="K525" s="17">
        <v>112.5</v>
      </c>
      <c r="L525" s="17">
        <v>3.5000000000000003E-2</v>
      </c>
      <c r="M525" s="17">
        <v>133.6</v>
      </c>
      <c r="N525" s="17">
        <v>109.77554000000001</v>
      </c>
      <c r="O525" s="17">
        <v>2010</v>
      </c>
      <c r="P525" s="17">
        <v>422.5</v>
      </c>
      <c r="Q525" s="17">
        <v>-9.74</v>
      </c>
      <c r="R525" s="17">
        <v>3599.913</v>
      </c>
      <c r="S525" s="17">
        <v>22.25</v>
      </c>
      <c r="T525" s="17">
        <v>-5.0149999999999997</v>
      </c>
      <c r="U525" s="17">
        <v>-0.1052</v>
      </c>
      <c r="V525" s="17">
        <v>-0.30499999999999999</v>
      </c>
      <c r="W525" s="17">
        <v>9362.4894000000004</v>
      </c>
      <c r="X525" s="17">
        <v>2563</v>
      </c>
      <c r="Y525" s="17">
        <v>22.885000000000002</v>
      </c>
      <c r="Z525" s="17">
        <v>-49.204999999999998</v>
      </c>
    </row>
    <row r="526" spans="1:26" x14ac:dyDescent="0.2">
      <c r="A526" s="27">
        <v>44880</v>
      </c>
      <c r="B526" s="17">
        <v>357.22699999999998</v>
      </c>
      <c r="C526" s="14">
        <v>3.6</v>
      </c>
      <c r="D526" s="17">
        <v>-159</v>
      </c>
      <c r="E526" s="17">
        <v>26</v>
      </c>
      <c r="F526" s="17">
        <v>61.5</v>
      </c>
      <c r="G526" s="17">
        <v>382.91</v>
      </c>
      <c r="H526" s="17">
        <v>14.225</v>
      </c>
      <c r="I526" s="17">
        <v>-102.496</v>
      </c>
      <c r="J526" s="17">
        <v>1110</v>
      </c>
      <c r="K526" s="17">
        <v>115</v>
      </c>
      <c r="L526" s="17">
        <v>1.7500000000000002E-2</v>
      </c>
      <c r="M526" s="17">
        <v>140.1</v>
      </c>
      <c r="N526" s="17">
        <v>114.065</v>
      </c>
      <c r="O526" s="17">
        <v>4060</v>
      </c>
      <c r="P526" s="17">
        <v>428.5</v>
      </c>
      <c r="Q526" s="17">
        <v>-14.63</v>
      </c>
      <c r="R526" s="17">
        <v>2923.2</v>
      </c>
      <c r="S526" s="17">
        <v>21.5</v>
      </c>
      <c r="T526" s="17">
        <v>-5.65</v>
      </c>
      <c r="U526" s="17">
        <v>-0.3075</v>
      </c>
      <c r="V526" s="17">
        <v>-0.5</v>
      </c>
      <c r="W526" s="17">
        <v>9362.4894000000004</v>
      </c>
      <c r="X526" s="17">
        <v>4959</v>
      </c>
      <c r="Y526" s="17">
        <v>23.51</v>
      </c>
      <c r="Z526" s="17">
        <v>-50.375</v>
      </c>
    </row>
    <row r="527" spans="1:26" x14ac:dyDescent="0.2">
      <c r="A527" s="27">
        <v>44879</v>
      </c>
      <c r="B527" s="17">
        <v>358.14800000000002</v>
      </c>
      <c r="C527" s="14">
        <v>3.75</v>
      </c>
      <c r="D527" s="17">
        <v>-149.005</v>
      </c>
      <c r="E527" s="17">
        <v>29.18</v>
      </c>
      <c r="F527" s="17">
        <v>60.05</v>
      </c>
      <c r="G527" s="17">
        <v>366.95</v>
      </c>
      <c r="H527" s="17">
        <v>5.85</v>
      </c>
      <c r="I527" s="17">
        <v>-108.123</v>
      </c>
      <c r="J527" s="17">
        <v>1041.172</v>
      </c>
      <c r="K527" s="17">
        <v>117.6</v>
      </c>
      <c r="L527" s="17">
        <v>-2.7E-2</v>
      </c>
      <c r="M527" s="17">
        <v>131.97</v>
      </c>
      <c r="N527" s="17">
        <v>113.05922</v>
      </c>
      <c r="O527" s="17">
        <v>5550</v>
      </c>
      <c r="P527" s="17">
        <v>436</v>
      </c>
      <c r="Q527" s="17">
        <v>-14.292</v>
      </c>
      <c r="R527" s="17">
        <v>2884.28</v>
      </c>
      <c r="S527" s="17">
        <v>17.25</v>
      </c>
      <c r="T527" s="17">
        <v>-4.1500000000000004</v>
      </c>
      <c r="U527" s="17">
        <v>-0.34439999999999998</v>
      </c>
      <c r="V527" s="17">
        <v>-0.27</v>
      </c>
      <c r="W527" s="17">
        <v>9362.4894000000004</v>
      </c>
      <c r="X527" s="17">
        <v>6617.3</v>
      </c>
      <c r="Y527" s="17">
        <v>21.594999999999999</v>
      </c>
      <c r="Z527" s="17">
        <v>-47.362000000000002</v>
      </c>
    </row>
    <row r="528" spans="1:26" x14ac:dyDescent="0.2">
      <c r="A528" s="27">
        <v>44876</v>
      </c>
      <c r="B528" s="17">
        <v>369.72</v>
      </c>
      <c r="C528" s="14">
        <v>3.5550000000000002</v>
      </c>
      <c r="D528" s="17">
        <v>-147.72</v>
      </c>
      <c r="E528" s="17">
        <v>29.363</v>
      </c>
      <c r="F528" s="17">
        <v>60.5</v>
      </c>
      <c r="G528" s="17">
        <v>330</v>
      </c>
      <c r="H528" s="17">
        <v>-6.5</v>
      </c>
      <c r="I528" s="17">
        <v>0</v>
      </c>
      <c r="J528" s="17">
        <v>1035.56</v>
      </c>
      <c r="K528" s="17">
        <v>125</v>
      </c>
      <c r="L528" s="17">
        <v>-3.2000000000000001E-2</v>
      </c>
      <c r="M528" s="17">
        <v>138</v>
      </c>
      <c r="N528" s="17">
        <v>125.57378</v>
      </c>
      <c r="O528" s="17">
        <v>8405</v>
      </c>
      <c r="P528" s="17">
        <v>399</v>
      </c>
      <c r="Q528" s="17">
        <v>-19.344999999999999</v>
      </c>
      <c r="R528" s="17">
        <v>2961.4650000000001</v>
      </c>
      <c r="S528" s="17">
        <v>17.55</v>
      </c>
      <c r="T528" s="17">
        <v>-4.5</v>
      </c>
      <c r="U528" s="17">
        <v>-0.375</v>
      </c>
      <c r="V528" s="17">
        <v>-0.13500000000000001</v>
      </c>
      <c r="W528" s="17">
        <v>9362.4894000000004</v>
      </c>
      <c r="X528" s="17">
        <v>6789.5</v>
      </c>
      <c r="Y528" s="17">
        <v>21.509</v>
      </c>
      <c r="Z528" s="17">
        <v>-46.88</v>
      </c>
    </row>
    <row r="529" spans="1:26" x14ac:dyDescent="0.2">
      <c r="A529" s="27">
        <v>44875</v>
      </c>
      <c r="B529" s="17">
        <v>364.26799999999997</v>
      </c>
      <c r="C529" s="14">
        <v>3.6</v>
      </c>
      <c r="D529" s="17">
        <v>-139.005</v>
      </c>
      <c r="E529" s="17">
        <v>30.25</v>
      </c>
      <c r="F529" s="17">
        <v>60.9</v>
      </c>
      <c r="G529" s="17">
        <v>341</v>
      </c>
      <c r="H529" s="17">
        <v>2.5</v>
      </c>
      <c r="I529" s="17">
        <v>-15.048999999999999</v>
      </c>
      <c r="J529" s="17">
        <v>1031.252</v>
      </c>
      <c r="K529" s="17">
        <v>127.6</v>
      </c>
      <c r="L529" s="17">
        <v>5.9499999999999997E-2</v>
      </c>
      <c r="M529" s="17">
        <v>138.49</v>
      </c>
      <c r="N529" s="17">
        <v>121.9525</v>
      </c>
      <c r="O529" s="17">
        <v>10009</v>
      </c>
      <c r="P529" s="17">
        <v>400</v>
      </c>
      <c r="Q529" s="17">
        <v>-24.53</v>
      </c>
      <c r="R529" s="17">
        <v>3682.5749999999998</v>
      </c>
      <c r="S529" s="17">
        <v>21.75</v>
      </c>
      <c r="T529" s="17">
        <v>-3.1</v>
      </c>
      <c r="U529" s="17">
        <v>-0.13400000000000001</v>
      </c>
      <c r="V529" s="17">
        <v>-0.375</v>
      </c>
      <c r="W529" s="17">
        <v>9362.4894000000004</v>
      </c>
      <c r="X529" s="17">
        <v>6358</v>
      </c>
      <c r="Y529" s="17">
        <v>21.116</v>
      </c>
      <c r="Z529" s="17">
        <v>-47.72</v>
      </c>
    </row>
    <row r="530" spans="1:26" x14ac:dyDescent="0.2">
      <c r="A530" s="27">
        <v>44874</v>
      </c>
      <c r="B530" s="17">
        <v>310.35000000000002</v>
      </c>
      <c r="C530" s="14">
        <v>4</v>
      </c>
      <c r="D530" s="17">
        <v>-155</v>
      </c>
      <c r="E530" s="17">
        <v>30.625</v>
      </c>
      <c r="F530" s="17">
        <v>60</v>
      </c>
      <c r="G530" s="17">
        <v>353.52</v>
      </c>
      <c r="H530" s="17">
        <v>16.7</v>
      </c>
      <c r="I530" s="17">
        <v>-55.246000000000002</v>
      </c>
      <c r="J530" s="17">
        <v>1039.5</v>
      </c>
      <c r="K530" s="17">
        <v>140</v>
      </c>
      <c r="L530" s="17">
        <v>6.8500000000000005E-2</v>
      </c>
      <c r="M530" s="17">
        <v>141.60499999999999</v>
      </c>
      <c r="N530" s="17">
        <v>118.8342</v>
      </c>
      <c r="O530" s="17">
        <v>11990</v>
      </c>
      <c r="P530" s="17">
        <v>409</v>
      </c>
      <c r="Q530" s="17">
        <v>-18.465</v>
      </c>
      <c r="R530" s="17">
        <v>4016.721</v>
      </c>
      <c r="S530" s="17">
        <v>24.25</v>
      </c>
      <c r="T530" s="17">
        <v>-4</v>
      </c>
      <c r="U530" s="17">
        <v>-0.16750000000000001</v>
      </c>
      <c r="V530" s="17">
        <v>-0.32500000000000001</v>
      </c>
      <c r="W530" s="17">
        <v>9362.4894000000004</v>
      </c>
      <c r="X530" s="17">
        <v>4562.8</v>
      </c>
      <c r="Y530" s="17">
        <v>20.824999999999999</v>
      </c>
      <c r="Z530" s="17">
        <v>-49.33</v>
      </c>
    </row>
    <row r="531" spans="1:26" x14ac:dyDescent="0.2">
      <c r="A531" s="27">
        <v>44873</v>
      </c>
      <c r="B531" s="17">
        <v>295.40600000000001</v>
      </c>
      <c r="C531" s="14">
        <v>3.8</v>
      </c>
      <c r="D531" s="17">
        <v>-161.28800000000001</v>
      </c>
      <c r="E531" s="17">
        <v>26.125</v>
      </c>
      <c r="F531" s="17">
        <v>63.79</v>
      </c>
      <c r="G531" s="17">
        <v>377.505</v>
      </c>
      <c r="H531" s="17">
        <v>23</v>
      </c>
      <c r="I531" s="17">
        <v>-31.719000000000001</v>
      </c>
      <c r="J531" s="17">
        <v>1135.1500000000001</v>
      </c>
      <c r="K531" s="17">
        <v>122.6</v>
      </c>
      <c r="L531" s="17">
        <v>9.4299999999999995E-2</v>
      </c>
      <c r="M531" s="17">
        <v>151.80000000000001</v>
      </c>
      <c r="N531" s="17">
        <v>129.40323000000001</v>
      </c>
      <c r="O531" s="17">
        <v>13667.8</v>
      </c>
      <c r="P531" s="17">
        <v>431.8</v>
      </c>
      <c r="Q531" s="17">
        <v>-20.5</v>
      </c>
      <c r="R531" s="17">
        <v>3784.77</v>
      </c>
      <c r="S531" s="17">
        <v>25.75</v>
      </c>
      <c r="T531" s="17">
        <v>-4.2</v>
      </c>
      <c r="U531" s="17">
        <v>-0.11849999999999999</v>
      </c>
      <c r="V531" s="17">
        <v>-0.40500000000000003</v>
      </c>
      <c r="W531" s="17">
        <v>9362.4894000000004</v>
      </c>
      <c r="X531" s="17">
        <v>4785</v>
      </c>
      <c r="Y531" s="17">
        <v>22.25</v>
      </c>
      <c r="Z531" s="17">
        <v>-52.145000000000003</v>
      </c>
    </row>
    <row r="532" spans="1:26" x14ac:dyDescent="0.2">
      <c r="A532" s="27">
        <v>44872</v>
      </c>
      <c r="B532" s="17">
        <v>312.29300000000001</v>
      </c>
      <c r="C532" s="14">
        <v>4.5</v>
      </c>
      <c r="D532" s="17">
        <v>-156</v>
      </c>
      <c r="E532" s="17">
        <v>29</v>
      </c>
      <c r="F532" s="17">
        <v>62</v>
      </c>
      <c r="G532" s="17">
        <v>368.5</v>
      </c>
      <c r="H532" s="17">
        <v>6.65</v>
      </c>
      <c r="I532" s="17">
        <v>-18.725000000000001</v>
      </c>
      <c r="J532" s="17">
        <v>995.76300000000003</v>
      </c>
      <c r="K532" s="17">
        <v>139.4</v>
      </c>
      <c r="L532" s="17">
        <v>9.5000000000000001E-2</v>
      </c>
      <c r="M532" s="17">
        <v>150.69999999999999</v>
      </c>
      <c r="N532" s="17">
        <v>116.075</v>
      </c>
      <c r="O532" s="17">
        <v>10013.5</v>
      </c>
      <c r="P532" s="17">
        <v>396.7</v>
      </c>
      <c r="Q532" s="17">
        <v>-27.24</v>
      </c>
      <c r="R532" s="17">
        <v>3845.47</v>
      </c>
      <c r="S532" s="17">
        <v>27.95</v>
      </c>
      <c r="T532" s="17">
        <v>-4</v>
      </c>
      <c r="U532" s="17">
        <v>-0.1033</v>
      </c>
      <c r="V532" s="17">
        <v>-0.34499999999999997</v>
      </c>
      <c r="W532" s="17">
        <v>9362.4894000000004</v>
      </c>
      <c r="X532" s="17">
        <v>4900</v>
      </c>
      <c r="Y532" s="17">
        <v>20.76</v>
      </c>
      <c r="Z532" s="17">
        <v>-49.18</v>
      </c>
    </row>
    <row r="533" spans="1:26" x14ac:dyDescent="0.2">
      <c r="A533" s="27">
        <v>44869</v>
      </c>
      <c r="B533" s="17">
        <v>314.42</v>
      </c>
      <c r="C533" s="14">
        <v>5.0999999999999996</v>
      </c>
      <c r="D533" s="17">
        <v>-143.48500000000001</v>
      </c>
      <c r="E533" s="17">
        <v>29</v>
      </c>
      <c r="F533" s="17">
        <v>62</v>
      </c>
      <c r="G533" s="17">
        <v>371.5</v>
      </c>
      <c r="H533" s="17">
        <v>17</v>
      </c>
      <c r="I533" s="17">
        <v>-5.7220000000000004</v>
      </c>
      <c r="J533" s="17">
        <v>1034.836</v>
      </c>
      <c r="K533" s="17">
        <v>150</v>
      </c>
      <c r="L533" s="17">
        <v>0.106</v>
      </c>
      <c r="M533" s="17">
        <v>162.345</v>
      </c>
      <c r="N533" s="17">
        <v>117.63097</v>
      </c>
      <c r="O533" s="17">
        <v>10075</v>
      </c>
      <c r="P533" s="17">
        <v>391.5</v>
      </c>
      <c r="Q533" s="17">
        <v>-29.87</v>
      </c>
      <c r="R533" s="17">
        <v>4234.1000000000004</v>
      </c>
      <c r="S533" s="17">
        <v>23.25</v>
      </c>
      <c r="T533" s="17">
        <v>-4.3</v>
      </c>
      <c r="U533" s="17">
        <v>-7.5499999999999998E-2</v>
      </c>
      <c r="V533" s="17">
        <v>-0.13500000000000001</v>
      </c>
      <c r="W533" s="17">
        <v>9362.4894000000004</v>
      </c>
      <c r="X533" s="17">
        <v>3926</v>
      </c>
      <c r="Y533" s="17">
        <v>20.645</v>
      </c>
      <c r="Z533" s="17">
        <v>-49.11</v>
      </c>
    </row>
    <row r="534" spans="1:26" x14ac:dyDescent="0.2">
      <c r="A534" s="27">
        <v>44868</v>
      </c>
      <c r="B534" s="17">
        <v>337.12</v>
      </c>
      <c r="C534" s="14">
        <v>5.4</v>
      </c>
      <c r="D534" s="17">
        <v>-163.25</v>
      </c>
      <c r="E534" s="17">
        <v>29.5</v>
      </c>
      <c r="F534" s="17">
        <v>60.9</v>
      </c>
      <c r="G534" s="17">
        <v>381.81</v>
      </c>
      <c r="H534" s="17">
        <v>31.725000000000001</v>
      </c>
      <c r="I534" s="17">
        <v>5.2830000000000004</v>
      </c>
      <c r="J534" s="17">
        <v>1060</v>
      </c>
      <c r="K534" s="17">
        <v>157.5</v>
      </c>
      <c r="L534" s="17">
        <v>0.13450000000000001</v>
      </c>
      <c r="M534" s="17">
        <v>161.6</v>
      </c>
      <c r="N534" s="17">
        <v>126.18671999999999</v>
      </c>
      <c r="O534" s="17">
        <v>9087.5</v>
      </c>
      <c r="P534" s="17">
        <v>401.5</v>
      </c>
      <c r="Q534" s="17">
        <v>-15.475</v>
      </c>
      <c r="R534" s="17">
        <v>4805</v>
      </c>
      <c r="S534" s="17">
        <v>27.378</v>
      </c>
      <c r="T534" s="17">
        <v>-4.5999999999999996</v>
      </c>
      <c r="U534" s="17">
        <v>-4.4299999999999999E-2</v>
      </c>
      <c r="V534" s="17">
        <v>-4.4999999999999998E-2</v>
      </c>
      <c r="W534" s="17">
        <v>9362.4894000000004</v>
      </c>
      <c r="X534" s="17">
        <v>3144.6</v>
      </c>
      <c r="Y534" s="17">
        <v>20.462</v>
      </c>
      <c r="Z534" s="17">
        <v>-49.8</v>
      </c>
    </row>
    <row r="535" spans="1:26" x14ac:dyDescent="0.2">
      <c r="A535" s="27">
        <v>44867</v>
      </c>
      <c r="B535" s="17">
        <v>309.69600000000003</v>
      </c>
      <c r="C535" s="14">
        <v>4.8</v>
      </c>
      <c r="D535" s="17">
        <v>-149.5</v>
      </c>
      <c r="E535" s="17">
        <v>26.5</v>
      </c>
      <c r="F535" s="17">
        <v>61.86</v>
      </c>
      <c r="G535" s="17">
        <v>365.73</v>
      </c>
      <c r="H535" s="17">
        <v>17</v>
      </c>
      <c r="I535" s="17">
        <v>-19.722000000000001</v>
      </c>
      <c r="J535" s="17">
        <v>1082.8050000000001</v>
      </c>
      <c r="K535" s="17">
        <v>152.6</v>
      </c>
      <c r="L535" s="17">
        <v>0.12</v>
      </c>
      <c r="M535" s="17">
        <v>167.202</v>
      </c>
      <c r="N535" s="17">
        <v>138.1525</v>
      </c>
      <c r="O535" s="17">
        <v>9508.2999999999993</v>
      </c>
      <c r="P535" s="17">
        <v>423.5</v>
      </c>
      <c r="Q535" s="17">
        <v>-15.95</v>
      </c>
      <c r="R535" s="17">
        <v>5079.2</v>
      </c>
      <c r="S535" s="17">
        <v>27.8</v>
      </c>
      <c r="T535" s="17">
        <v>-3.71</v>
      </c>
      <c r="U535" s="17">
        <v>-5.5E-2</v>
      </c>
      <c r="V535" s="17">
        <v>-4.7E-2</v>
      </c>
      <c r="W535" s="17">
        <v>9362.4894000000004</v>
      </c>
      <c r="X535" s="17">
        <v>2057</v>
      </c>
      <c r="Y535" s="17">
        <v>21.475000000000001</v>
      </c>
      <c r="Z535" s="17">
        <v>-49.82</v>
      </c>
    </row>
    <row r="536" spans="1:26" x14ac:dyDescent="0.2">
      <c r="A536" s="27">
        <v>44866</v>
      </c>
      <c r="B536" s="17">
        <v>314.51100000000002</v>
      </c>
      <c r="C536" s="14">
        <v>5.2850000000000001</v>
      </c>
      <c r="D536" s="17">
        <v>-130.595</v>
      </c>
      <c r="E536" s="17">
        <v>26.501999999999999</v>
      </c>
      <c r="F536" s="17">
        <v>64</v>
      </c>
      <c r="G536" s="17">
        <v>374.31</v>
      </c>
      <c r="H536" s="17">
        <v>20</v>
      </c>
      <c r="I536" s="17">
        <v>-2.794</v>
      </c>
      <c r="J536" s="17">
        <v>1093.7449999999999</v>
      </c>
      <c r="K536" s="17">
        <v>165</v>
      </c>
      <c r="L536" s="17">
        <v>0.12</v>
      </c>
      <c r="M536" s="17">
        <v>179.7</v>
      </c>
      <c r="N536" s="17">
        <v>144.57680999999999</v>
      </c>
      <c r="O536" s="17">
        <v>12152.5</v>
      </c>
      <c r="P536" s="17">
        <v>454</v>
      </c>
      <c r="Q536" s="17">
        <v>-10.387</v>
      </c>
      <c r="R536" s="17">
        <v>4494.1379999999999</v>
      </c>
      <c r="S536" s="17">
        <v>29.9</v>
      </c>
      <c r="T536" s="17">
        <v>-3.125</v>
      </c>
      <c r="U536" s="17">
        <v>-3.3799999999999997E-2</v>
      </c>
      <c r="V536" s="17">
        <v>-0.05</v>
      </c>
      <c r="W536" s="17">
        <v>9362.4894000000004</v>
      </c>
      <c r="X536" s="17">
        <v>1619</v>
      </c>
      <c r="Y536" s="17">
        <v>22.391999999999999</v>
      </c>
      <c r="Z536" s="17">
        <v>-50.86</v>
      </c>
    </row>
    <row r="537" spans="1:26" x14ac:dyDescent="0.2">
      <c r="A537" s="27">
        <v>44865</v>
      </c>
      <c r="B537" s="17">
        <v>340.47800000000001</v>
      </c>
      <c r="C537" s="14">
        <v>5.2910000000000004</v>
      </c>
      <c r="D537" s="17">
        <v>-129</v>
      </c>
      <c r="E537" s="17">
        <v>26.5</v>
      </c>
      <c r="F537" s="17">
        <v>61.5</v>
      </c>
      <c r="G537" s="17">
        <v>392.875</v>
      </c>
      <c r="H537" s="17">
        <v>26.05</v>
      </c>
      <c r="I537" s="17">
        <v>26.779</v>
      </c>
      <c r="J537" s="17">
        <v>1146.6659999999999</v>
      </c>
      <c r="K537" s="17">
        <v>165</v>
      </c>
      <c r="L537" s="17">
        <v>0.11</v>
      </c>
      <c r="M537" s="17">
        <v>179.8</v>
      </c>
      <c r="N537" s="17">
        <v>143.32499999999999</v>
      </c>
      <c r="O537" s="17">
        <v>12157.5</v>
      </c>
      <c r="P537" s="17">
        <v>434.9</v>
      </c>
      <c r="Q537" s="17">
        <v>-8.1750000000000007</v>
      </c>
      <c r="R537" s="17">
        <v>4053.6680000000001</v>
      </c>
      <c r="S537" s="17">
        <v>29.25</v>
      </c>
      <c r="T537" s="17">
        <v>-2.5550000000000002</v>
      </c>
      <c r="U537" s="17">
        <v>0.01</v>
      </c>
      <c r="V537" s="17">
        <v>5.5E-2</v>
      </c>
      <c r="W537" s="17">
        <v>9362.4894000000004</v>
      </c>
      <c r="X537" s="17">
        <v>2531.5</v>
      </c>
      <c r="Y537" s="17">
        <v>20.995000000000001</v>
      </c>
      <c r="Z537" s="17">
        <v>-49.23</v>
      </c>
    </row>
    <row r="538" spans="1:26" x14ac:dyDescent="0.2">
      <c r="A538" s="27">
        <v>44862</v>
      </c>
      <c r="B538" s="17">
        <v>336.01400000000001</v>
      </c>
      <c r="C538" s="14">
        <v>5.298</v>
      </c>
      <c r="D538" s="17">
        <v>-129.905</v>
      </c>
      <c r="E538" s="17">
        <v>28.5</v>
      </c>
      <c r="F538" s="17">
        <v>63</v>
      </c>
      <c r="G538" s="17">
        <v>399.99</v>
      </c>
      <c r="H538" s="17">
        <v>14.88</v>
      </c>
      <c r="I538" s="17">
        <v>25.277000000000001</v>
      </c>
      <c r="J538" s="17">
        <v>1078.75</v>
      </c>
      <c r="K538" s="17">
        <v>170</v>
      </c>
      <c r="L538" s="17">
        <v>0.1</v>
      </c>
      <c r="M538" s="17">
        <v>167.9</v>
      </c>
      <c r="N538" s="17">
        <v>162.29973000000001</v>
      </c>
      <c r="O538" s="17">
        <v>10092.5</v>
      </c>
      <c r="P538" s="17">
        <v>432.3</v>
      </c>
      <c r="Q538" s="17">
        <v>-9.0939999999999994</v>
      </c>
      <c r="R538" s="17">
        <v>4825.6850000000004</v>
      </c>
      <c r="S538" s="17">
        <v>26.25</v>
      </c>
      <c r="T538" s="17">
        <v>-2.3050000000000002</v>
      </c>
      <c r="U538" s="17">
        <v>-3.4000000000000002E-2</v>
      </c>
      <c r="V538" s="17">
        <v>-0.105</v>
      </c>
      <c r="W538" s="17">
        <v>9362.4894000000004</v>
      </c>
      <c r="X538" s="17">
        <v>3569.6</v>
      </c>
      <c r="Y538" s="17">
        <v>20.97</v>
      </c>
      <c r="Z538" s="17">
        <v>-48.805</v>
      </c>
    </row>
    <row r="539" spans="1:26" x14ac:dyDescent="0.2">
      <c r="A539" s="27">
        <v>44861</v>
      </c>
      <c r="B539" s="17">
        <v>330.3</v>
      </c>
      <c r="C539" s="14">
        <v>5.7</v>
      </c>
      <c r="D539" s="17">
        <v>-113</v>
      </c>
      <c r="E539" s="17">
        <v>27.875</v>
      </c>
      <c r="F539" s="17">
        <v>64</v>
      </c>
      <c r="G539" s="17">
        <v>381.5</v>
      </c>
      <c r="H539" s="17">
        <v>12.4</v>
      </c>
      <c r="I539" s="17">
        <v>7.3810000000000002</v>
      </c>
      <c r="J539" s="17">
        <v>1085</v>
      </c>
      <c r="K539" s="17">
        <v>170.1</v>
      </c>
      <c r="L539" s="17">
        <v>7.4499999999999997E-2</v>
      </c>
      <c r="M539" s="17">
        <v>175.3</v>
      </c>
      <c r="N539" s="17">
        <v>156.51552000000001</v>
      </c>
      <c r="O539" s="17">
        <v>13612.5</v>
      </c>
      <c r="P539" s="17">
        <v>428.8</v>
      </c>
      <c r="Q539" s="17">
        <v>-10.09</v>
      </c>
      <c r="R539" s="17">
        <v>4599.5950000000003</v>
      </c>
      <c r="S539" s="17">
        <v>28.15</v>
      </c>
      <c r="T539" s="17">
        <v>-2.5449999999999999</v>
      </c>
      <c r="U539" s="17">
        <v>-5.7799999999999997E-2</v>
      </c>
      <c r="V539" s="17">
        <v>-0.24</v>
      </c>
      <c r="W539" s="17">
        <v>9362.4894000000004</v>
      </c>
      <c r="X539" s="17">
        <v>4502</v>
      </c>
      <c r="Y539" s="17">
        <v>21.024999999999999</v>
      </c>
      <c r="Z539" s="17">
        <v>-47.881999999999998</v>
      </c>
    </row>
    <row r="540" spans="1:26" x14ac:dyDescent="0.2">
      <c r="A540" s="27">
        <v>44860</v>
      </c>
      <c r="B540" s="17">
        <v>296.80900000000003</v>
      </c>
      <c r="C540" s="14">
        <v>5.8</v>
      </c>
      <c r="D540" s="17">
        <v>-106.77</v>
      </c>
      <c r="E540" s="17">
        <v>25</v>
      </c>
      <c r="F540" s="17">
        <v>66</v>
      </c>
      <c r="G540" s="17">
        <v>446.71499999999997</v>
      </c>
      <c r="H540" s="17">
        <v>13</v>
      </c>
      <c r="I540" s="17">
        <v>23.998999999999999</v>
      </c>
      <c r="J540" s="17">
        <v>1137.5</v>
      </c>
      <c r="K540" s="17">
        <v>152.5</v>
      </c>
      <c r="L540" s="17">
        <v>6.8500000000000005E-2</v>
      </c>
      <c r="M540" s="17">
        <v>193.3</v>
      </c>
      <c r="N540" s="17">
        <v>176.54999000000001</v>
      </c>
      <c r="O540" s="17">
        <v>14538.3</v>
      </c>
      <c r="P540" s="17">
        <v>454</v>
      </c>
      <c r="Q540" s="17">
        <v>-13.281000000000001</v>
      </c>
      <c r="R540" s="17">
        <v>4178.8</v>
      </c>
      <c r="S540" s="17">
        <v>31</v>
      </c>
      <c r="T540" s="17">
        <v>-0.7</v>
      </c>
      <c r="U540" s="17">
        <v>-6.5699999999999995E-2</v>
      </c>
      <c r="V540" s="17">
        <v>-0.115</v>
      </c>
      <c r="W540" s="17">
        <v>9362.4894000000004</v>
      </c>
      <c r="X540" s="17">
        <v>13867.4</v>
      </c>
      <c r="Y540" s="17">
        <v>21.88</v>
      </c>
      <c r="Z540" s="17">
        <v>-48.65</v>
      </c>
    </row>
    <row r="541" spans="1:26" x14ac:dyDescent="0.2">
      <c r="A541" s="27">
        <v>44859</v>
      </c>
      <c r="B541" s="17">
        <v>316.8</v>
      </c>
      <c r="C541" s="14">
        <v>5.25</v>
      </c>
      <c r="D541" s="17">
        <v>-89</v>
      </c>
      <c r="E541" s="17">
        <v>26.875</v>
      </c>
      <c r="F541" s="17">
        <v>72.099999999999994</v>
      </c>
      <c r="G541" s="17">
        <v>442.09500000000003</v>
      </c>
      <c r="H541" s="17">
        <v>21.9</v>
      </c>
      <c r="I541" s="17">
        <v>45.776000000000003</v>
      </c>
      <c r="J541" s="17">
        <v>1164.9849999999999</v>
      </c>
      <c r="K541" s="17">
        <v>162.6</v>
      </c>
      <c r="L541" s="17">
        <v>9.7500000000000003E-2</v>
      </c>
      <c r="M541" s="17">
        <v>195.5</v>
      </c>
      <c r="N541" s="17">
        <v>193.1575</v>
      </c>
      <c r="O541" s="17">
        <v>19867</v>
      </c>
      <c r="P541" s="17">
        <v>473.3</v>
      </c>
      <c r="Q541" s="17">
        <v>-6.25</v>
      </c>
      <c r="R541" s="17">
        <v>4405.3950000000004</v>
      </c>
      <c r="S541" s="17">
        <v>32.75</v>
      </c>
      <c r="T541" s="17">
        <v>-0.25</v>
      </c>
      <c r="U541" s="17">
        <v>1.5E-3</v>
      </c>
      <c r="V541" s="17">
        <v>-0.19800000000000001</v>
      </c>
      <c r="W541" s="17">
        <v>9362.4894000000004</v>
      </c>
      <c r="X541" s="17">
        <v>13870.2</v>
      </c>
      <c r="Y541" s="17">
        <v>22.36</v>
      </c>
      <c r="Z541" s="17">
        <v>-50.435000000000002</v>
      </c>
    </row>
    <row r="542" spans="1:26" x14ac:dyDescent="0.2">
      <c r="A542" s="27">
        <v>44858</v>
      </c>
      <c r="B542" s="17">
        <v>324</v>
      </c>
      <c r="C542" s="14">
        <v>5.2</v>
      </c>
      <c r="D542" s="17">
        <v>-92.5</v>
      </c>
      <c r="E542" s="17">
        <v>29.25</v>
      </c>
      <c r="F542" s="17">
        <v>75.099999999999994</v>
      </c>
      <c r="G542" s="17">
        <v>460.84</v>
      </c>
      <c r="H542" s="17">
        <v>23.875</v>
      </c>
      <c r="I542" s="17">
        <v>103.407</v>
      </c>
      <c r="J542" s="17">
        <v>1228.3399999999999</v>
      </c>
      <c r="K542" s="17">
        <v>167.5</v>
      </c>
      <c r="L542" s="17">
        <v>0.13400000000000001</v>
      </c>
      <c r="M542" s="17">
        <v>205.00800000000001</v>
      </c>
      <c r="N542" s="17">
        <v>204.08749</v>
      </c>
      <c r="O542" s="17">
        <v>13017.8</v>
      </c>
      <c r="P542" s="17">
        <v>493.4</v>
      </c>
      <c r="Q542" s="17">
        <v>-5.274</v>
      </c>
      <c r="R542" s="17">
        <v>4213.95</v>
      </c>
      <c r="S542" s="17">
        <v>31.65</v>
      </c>
      <c r="T542" s="17">
        <v>-0.35</v>
      </c>
      <c r="U542" s="17">
        <v>-2.1299999999999999E-2</v>
      </c>
      <c r="V542" s="17">
        <v>-0.33500000000000002</v>
      </c>
      <c r="W542" s="17">
        <v>9362.4894000000004</v>
      </c>
      <c r="X542" s="17">
        <v>16142.9</v>
      </c>
      <c r="Y542" s="17">
        <v>23.1</v>
      </c>
      <c r="Z542" s="17">
        <v>-52.29</v>
      </c>
    </row>
    <row r="543" spans="1:26" x14ac:dyDescent="0.2">
      <c r="A543" s="27">
        <v>44855</v>
      </c>
      <c r="B543" s="17">
        <v>337</v>
      </c>
      <c r="C543" s="14">
        <v>5.4</v>
      </c>
      <c r="D543" s="17">
        <v>-89.5</v>
      </c>
      <c r="E543" s="17">
        <v>30.75</v>
      </c>
      <c r="F543" s="17">
        <v>71.47</v>
      </c>
      <c r="G543" s="17">
        <v>442.5</v>
      </c>
      <c r="H543" s="17">
        <v>31.425000000000001</v>
      </c>
      <c r="I543" s="17">
        <v>39.625</v>
      </c>
      <c r="J543" s="17">
        <v>1181.5350000000001</v>
      </c>
      <c r="K543" s="17">
        <v>167.5</v>
      </c>
      <c r="L543" s="17">
        <v>0.13500000000000001</v>
      </c>
      <c r="M543" s="17">
        <v>194.83</v>
      </c>
      <c r="N543" s="17">
        <v>196.28057999999999</v>
      </c>
      <c r="O543" s="17">
        <v>13067.5</v>
      </c>
      <c r="P543" s="17">
        <v>454.8</v>
      </c>
      <c r="Q543" s="17">
        <v>-5.274</v>
      </c>
      <c r="R543" s="17">
        <v>3916.0650000000001</v>
      </c>
      <c r="S543" s="17">
        <v>32.200000000000003</v>
      </c>
      <c r="T543" s="17">
        <v>-0.14499999999999999</v>
      </c>
      <c r="U543" s="17">
        <v>-7.4999999999999997E-3</v>
      </c>
      <c r="V543" s="17">
        <v>-0.27500000000000002</v>
      </c>
      <c r="W543" s="17">
        <v>9362.4894000000004</v>
      </c>
      <c r="X543" s="17">
        <v>16932.400000000001</v>
      </c>
      <c r="Y543" s="17">
        <v>21.734999999999999</v>
      </c>
      <c r="Z543" s="17">
        <v>-49.1</v>
      </c>
    </row>
    <row r="544" spans="1:26" x14ac:dyDescent="0.2">
      <c r="A544" s="27">
        <v>44854</v>
      </c>
      <c r="B544" s="17">
        <v>357.8</v>
      </c>
      <c r="C544" s="14">
        <v>6.2</v>
      </c>
      <c r="D544" s="17">
        <v>-104.12</v>
      </c>
      <c r="E544" s="17">
        <v>31</v>
      </c>
      <c r="F544" s="17">
        <v>75.5</v>
      </c>
      <c r="G544" s="17">
        <v>458.47500000000002</v>
      </c>
      <c r="H544" s="17">
        <v>32.35</v>
      </c>
      <c r="I544" s="17">
        <v>78.248999999999995</v>
      </c>
      <c r="J544" s="17">
        <v>1215</v>
      </c>
      <c r="K544" s="17">
        <v>162.6</v>
      </c>
      <c r="L544" s="17">
        <v>0.13650000000000001</v>
      </c>
      <c r="M544" s="17">
        <v>200.1</v>
      </c>
      <c r="N544" s="17">
        <v>210.78519</v>
      </c>
      <c r="O544" s="17">
        <v>9062.2999999999993</v>
      </c>
      <c r="P544" s="17">
        <v>470</v>
      </c>
      <c r="Q544" s="17">
        <v>-4.3600000000000003</v>
      </c>
      <c r="R544" s="17">
        <v>3852.93</v>
      </c>
      <c r="S544" s="17">
        <v>31.65</v>
      </c>
      <c r="T544" s="17">
        <v>0.375</v>
      </c>
      <c r="U544" s="17">
        <v>-1.3299999999999999E-2</v>
      </c>
      <c r="V544" s="17">
        <v>-0.12</v>
      </c>
      <c r="W544" s="17">
        <v>9362.4894000000004</v>
      </c>
      <c r="X544" s="17">
        <v>16385</v>
      </c>
      <c r="Y544" s="17">
        <v>22.13</v>
      </c>
      <c r="Z544" s="17">
        <v>-51.378</v>
      </c>
    </row>
    <row r="545" spans="1:26" x14ac:dyDescent="0.2">
      <c r="A545" s="27">
        <v>44853</v>
      </c>
      <c r="B545" s="17">
        <v>294.39999999999998</v>
      </c>
      <c r="C545" s="14">
        <v>5.4</v>
      </c>
      <c r="D545" s="17">
        <v>-118</v>
      </c>
      <c r="E545" s="17">
        <v>26.25</v>
      </c>
      <c r="F545" s="17">
        <v>74.3</v>
      </c>
      <c r="G545" s="17">
        <v>442.94499999999999</v>
      </c>
      <c r="H545" s="17">
        <v>41.625</v>
      </c>
      <c r="I545" s="17">
        <v>88.506</v>
      </c>
      <c r="J545" s="17">
        <v>1221.645</v>
      </c>
      <c r="K545" s="17">
        <v>145</v>
      </c>
      <c r="L545" s="17">
        <v>0.17380000000000001</v>
      </c>
      <c r="M545" s="17">
        <v>215.125</v>
      </c>
      <c r="N545" s="17">
        <v>210.565</v>
      </c>
      <c r="O545" s="17">
        <v>6615.3</v>
      </c>
      <c r="P545" s="17">
        <v>460.5</v>
      </c>
      <c r="Q545" s="17">
        <v>-3.2730000000000001</v>
      </c>
      <c r="R545" s="17">
        <v>4766.5950000000003</v>
      </c>
      <c r="S545" s="17">
        <v>35.950000000000003</v>
      </c>
      <c r="T545" s="17">
        <v>0.74</v>
      </c>
      <c r="U545" s="17">
        <v>1.34E-2</v>
      </c>
      <c r="V545" s="17">
        <v>-0.16800000000000001</v>
      </c>
      <c r="W545" s="17">
        <v>9362.4894000000004</v>
      </c>
      <c r="X545" s="17">
        <v>17394.8</v>
      </c>
      <c r="Y545" s="17">
        <v>21.22</v>
      </c>
      <c r="Z545" s="17">
        <v>-48.255000000000003</v>
      </c>
    </row>
    <row r="546" spans="1:26" x14ac:dyDescent="0.2">
      <c r="A546" s="27">
        <v>44852</v>
      </c>
      <c r="B546" s="17">
        <v>302</v>
      </c>
      <c r="C546" s="14">
        <v>5.49</v>
      </c>
      <c r="D546" s="17">
        <v>-105.5</v>
      </c>
      <c r="E546" s="17">
        <v>28.125</v>
      </c>
      <c r="F546" s="17">
        <v>77.084999999999994</v>
      </c>
      <c r="G546" s="17">
        <v>459.45499999999998</v>
      </c>
      <c r="H546" s="17">
        <v>27.625</v>
      </c>
      <c r="I546" s="17">
        <v>126.476</v>
      </c>
      <c r="J546" s="17">
        <v>1235</v>
      </c>
      <c r="K546" s="17">
        <v>145</v>
      </c>
      <c r="L546" s="17">
        <v>0.155</v>
      </c>
      <c r="M546" s="17">
        <v>229.83</v>
      </c>
      <c r="N546" s="17">
        <v>212.86501000000001</v>
      </c>
      <c r="O546" s="17">
        <v>6290.8</v>
      </c>
      <c r="P546" s="17">
        <v>468.2</v>
      </c>
      <c r="Q546" s="17">
        <v>-5.0949999999999998</v>
      </c>
      <c r="R546" s="17">
        <v>4941.6120000000001</v>
      </c>
      <c r="S546" s="17">
        <v>31.25</v>
      </c>
      <c r="T546" s="17">
        <v>1.0149999999999999</v>
      </c>
      <c r="U546" s="17">
        <v>-1.52E-2</v>
      </c>
      <c r="V546" s="17">
        <v>-0.28299999999999997</v>
      </c>
      <c r="W546" s="17">
        <v>9362.4894000000004</v>
      </c>
      <c r="X546" s="17">
        <v>18793.8</v>
      </c>
      <c r="Y546" s="17">
        <v>22.097000000000001</v>
      </c>
      <c r="Z546" s="17">
        <v>-49.164999999999999</v>
      </c>
    </row>
    <row r="547" spans="1:26" x14ac:dyDescent="0.2">
      <c r="A547" s="27">
        <v>44851</v>
      </c>
      <c r="B547" s="17">
        <v>328.8</v>
      </c>
      <c r="C547" s="14">
        <v>5.3</v>
      </c>
      <c r="D547" s="17">
        <v>-124.5</v>
      </c>
      <c r="E547" s="17">
        <v>29.875</v>
      </c>
      <c r="F547" s="17">
        <v>78.91</v>
      </c>
      <c r="G547" s="17">
        <v>500</v>
      </c>
      <c r="H547" s="17">
        <v>35.325000000000003</v>
      </c>
      <c r="I547" s="17">
        <v>120.001</v>
      </c>
      <c r="J547" s="17">
        <v>1258.77</v>
      </c>
      <c r="K547" s="17">
        <v>147.5</v>
      </c>
      <c r="L547" s="17">
        <v>0.186</v>
      </c>
      <c r="M547" s="17">
        <v>227.94499999999999</v>
      </c>
      <c r="N547" s="17">
        <v>217.06954999999999</v>
      </c>
      <c r="O547" s="17">
        <v>11304.8</v>
      </c>
      <c r="P547" s="17">
        <v>471.8</v>
      </c>
      <c r="Q547" s="17">
        <v>-3.73</v>
      </c>
      <c r="R547" s="17">
        <v>4215.6880000000001</v>
      </c>
      <c r="S547" s="17">
        <v>30.75</v>
      </c>
      <c r="T547" s="17">
        <v>0.38</v>
      </c>
      <c r="U547" s="17">
        <v>0.03</v>
      </c>
      <c r="V547" s="17">
        <v>-0.24</v>
      </c>
      <c r="W547" s="17">
        <v>9362.4894000000004</v>
      </c>
      <c r="X547" s="17">
        <v>19367.3</v>
      </c>
      <c r="Y547" s="17">
        <v>22.9</v>
      </c>
      <c r="Z547" s="17">
        <v>-50.743000000000002</v>
      </c>
    </row>
    <row r="548" spans="1:26" x14ac:dyDescent="0.2">
      <c r="A548" s="27">
        <v>44848</v>
      </c>
      <c r="B548" s="17">
        <v>352.82299999999998</v>
      </c>
      <c r="C548" s="14">
        <v>5.5</v>
      </c>
      <c r="D548" s="17">
        <v>-118.07299999999999</v>
      </c>
      <c r="E548" s="17">
        <v>29.875</v>
      </c>
      <c r="F548" s="17">
        <v>74</v>
      </c>
      <c r="G548" s="17">
        <v>439.03500000000003</v>
      </c>
      <c r="H548" s="17">
        <v>35.174999999999997</v>
      </c>
      <c r="I548" s="17">
        <v>95.004999999999995</v>
      </c>
      <c r="J548" s="17">
        <v>1142.5</v>
      </c>
      <c r="K548" s="17">
        <v>145</v>
      </c>
      <c r="L548" s="17">
        <v>0.18870000000000001</v>
      </c>
      <c r="M548" s="17">
        <v>215.03</v>
      </c>
      <c r="N548" s="17">
        <v>200.65601000000001</v>
      </c>
      <c r="O548" s="17">
        <v>14568.8</v>
      </c>
      <c r="P548" s="17">
        <v>462.8</v>
      </c>
      <c r="Q548" s="17">
        <v>-2.835</v>
      </c>
      <c r="R548" s="17">
        <v>4311.625</v>
      </c>
      <c r="S548" s="17">
        <v>28.95</v>
      </c>
      <c r="T548" s="17">
        <v>0.3</v>
      </c>
      <c r="U548" s="17">
        <v>7.4999999999999997E-3</v>
      </c>
      <c r="V548" s="17">
        <v>-0.27500000000000002</v>
      </c>
      <c r="W548" s="17">
        <v>9362.4894000000004</v>
      </c>
      <c r="X548" s="17">
        <v>14242.4</v>
      </c>
      <c r="Y548" s="17">
        <v>21.396999999999998</v>
      </c>
      <c r="Z548" s="17">
        <v>-47.15</v>
      </c>
    </row>
    <row r="549" spans="1:26" x14ac:dyDescent="0.2">
      <c r="A549" s="27">
        <v>44847</v>
      </c>
      <c r="B549" s="17">
        <v>359</v>
      </c>
      <c r="C549" s="14">
        <v>5.55</v>
      </c>
      <c r="D549" s="17">
        <v>-128</v>
      </c>
      <c r="E549" s="17">
        <v>29.553999999999998</v>
      </c>
      <c r="F549" s="17">
        <v>76.95</v>
      </c>
      <c r="G549" s="17">
        <v>365.5</v>
      </c>
      <c r="H549" s="17">
        <v>29.324999999999999</v>
      </c>
      <c r="I549" s="17">
        <v>-43.143999999999998</v>
      </c>
      <c r="J549" s="17">
        <v>1142.5</v>
      </c>
      <c r="K549" s="17">
        <v>145</v>
      </c>
      <c r="L549" s="17">
        <v>0.20849999999999999</v>
      </c>
      <c r="M549" s="17">
        <v>212.387</v>
      </c>
      <c r="N549" s="17">
        <v>184.655</v>
      </c>
      <c r="O549" s="17">
        <v>18382.5</v>
      </c>
      <c r="P549" s="17">
        <v>433</v>
      </c>
      <c r="Q549" s="17">
        <v>-2.4449999999999998</v>
      </c>
      <c r="R549" s="17">
        <v>4309.6400000000003</v>
      </c>
      <c r="S549" s="17">
        <v>31.1</v>
      </c>
      <c r="T549" s="17">
        <v>0.71499999999999997</v>
      </c>
      <c r="U549" s="17">
        <v>-1.5299999999999999E-2</v>
      </c>
      <c r="V549" s="17">
        <v>-0.4</v>
      </c>
      <c r="W549" s="17">
        <v>9362.4894000000004</v>
      </c>
      <c r="X549" s="17">
        <v>11625</v>
      </c>
      <c r="Y549" s="17">
        <v>21.542000000000002</v>
      </c>
      <c r="Z549" s="17">
        <v>-46.36</v>
      </c>
    </row>
    <row r="550" spans="1:26" x14ac:dyDescent="0.2">
      <c r="A550" s="27">
        <v>44846</v>
      </c>
      <c r="B550" s="17">
        <v>340.25400000000002</v>
      </c>
      <c r="C550" s="14">
        <v>4.75</v>
      </c>
      <c r="D550" s="17">
        <v>-106</v>
      </c>
      <c r="E550" s="17">
        <v>24.875</v>
      </c>
      <c r="F550" s="17">
        <v>76</v>
      </c>
      <c r="G550" s="17">
        <v>366.06</v>
      </c>
      <c r="H550" s="17">
        <v>19.175000000000001</v>
      </c>
      <c r="I550" s="17">
        <v>0.749</v>
      </c>
      <c r="J550" s="17">
        <v>1138.75</v>
      </c>
      <c r="K550" s="17">
        <v>150</v>
      </c>
      <c r="L550" s="17">
        <v>0.17499999999999999</v>
      </c>
      <c r="M550" s="17">
        <v>212.7</v>
      </c>
      <c r="N550" s="17">
        <v>189.24052</v>
      </c>
      <c r="O550" s="17">
        <v>11015</v>
      </c>
      <c r="P550" s="17">
        <v>442</v>
      </c>
      <c r="Q550" s="17">
        <v>-4.42</v>
      </c>
      <c r="R550" s="17">
        <v>5104.4440000000004</v>
      </c>
      <c r="S550" s="17">
        <v>33.049999999999997</v>
      </c>
      <c r="T550" s="17">
        <v>-0.20499999999999999</v>
      </c>
      <c r="U550" s="17">
        <v>-3.8800000000000001E-2</v>
      </c>
      <c r="V550" s="17">
        <v>-0.21</v>
      </c>
      <c r="W550" s="17">
        <v>9362.4894000000004</v>
      </c>
      <c r="X550" s="17">
        <v>11159.1</v>
      </c>
      <c r="Y550" s="17">
        <v>21.3</v>
      </c>
      <c r="Z550" s="17">
        <v>-45.104999999999997</v>
      </c>
    </row>
    <row r="551" spans="1:26" x14ac:dyDescent="0.2">
      <c r="A551" s="27">
        <v>44845</v>
      </c>
      <c r="B551" s="17">
        <v>341.9</v>
      </c>
      <c r="C551" s="14">
        <v>5.17</v>
      </c>
      <c r="D551" s="17">
        <v>-95.5</v>
      </c>
      <c r="E551" s="17">
        <v>25.5</v>
      </c>
      <c r="F551" s="17">
        <v>79.5</v>
      </c>
      <c r="G551" s="17">
        <v>381.51</v>
      </c>
      <c r="H551" s="17">
        <v>29.475000000000001</v>
      </c>
      <c r="I551" s="17">
        <v>14.076000000000001</v>
      </c>
      <c r="J551" s="17">
        <v>1180</v>
      </c>
      <c r="K551" s="17">
        <v>155</v>
      </c>
      <c r="L551" s="17">
        <v>0.22600000000000001</v>
      </c>
      <c r="M551" s="17">
        <v>235.2</v>
      </c>
      <c r="N551" s="17">
        <v>197.49549999999999</v>
      </c>
      <c r="O551" s="17">
        <v>11227.3</v>
      </c>
      <c r="P551" s="17">
        <v>448</v>
      </c>
      <c r="Q551" s="17">
        <v>-2.8149999999999999</v>
      </c>
      <c r="R551" s="17">
        <v>5822.95</v>
      </c>
      <c r="S551" s="17">
        <v>32.5</v>
      </c>
      <c r="T551" s="17">
        <v>-1.2</v>
      </c>
      <c r="U551" s="17">
        <v>-5.0000000000000001E-3</v>
      </c>
      <c r="V551" s="17">
        <v>-0.43</v>
      </c>
      <c r="W551" s="17">
        <v>9362.4894000000004</v>
      </c>
      <c r="X551" s="17">
        <v>11345.5</v>
      </c>
      <c r="Y551" s="17">
        <v>21.797999999999998</v>
      </c>
      <c r="Z551" s="17">
        <v>-45.98</v>
      </c>
    </row>
    <row r="552" spans="1:26" x14ac:dyDescent="0.2">
      <c r="A552" s="27">
        <v>44844</v>
      </c>
      <c r="B552" s="17">
        <v>360</v>
      </c>
      <c r="C552" s="14">
        <v>5.601</v>
      </c>
      <c r="D552" s="17">
        <v>-80.88</v>
      </c>
      <c r="E552" s="17">
        <v>27.75</v>
      </c>
      <c r="F552" s="17">
        <v>82.364999999999995</v>
      </c>
      <c r="G552" s="17">
        <v>396.935</v>
      </c>
      <c r="H552" s="17">
        <v>30.574999999999999</v>
      </c>
      <c r="I552" s="17">
        <v>150.77600000000001</v>
      </c>
      <c r="J552" s="17">
        <v>1221.0999999999999</v>
      </c>
      <c r="K552" s="17">
        <v>155</v>
      </c>
      <c r="L552" s="17">
        <v>0.26500000000000001</v>
      </c>
      <c r="M552" s="17">
        <v>247.25800000000001</v>
      </c>
      <c r="N552" s="17">
        <v>202.12674000000001</v>
      </c>
      <c r="O552" s="17">
        <v>23093.5</v>
      </c>
      <c r="P552" s="17">
        <v>465</v>
      </c>
      <c r="Q552" s="17">
        <v>-0.67500000000000004</v>
      </c>
      <c r="R552" s="17">
        <v>6825.375</v>
      </c>
      <c r="S552" s="17">
        <v>36.5</v>
      </c>
      <c r="T552" s="17">
        <v>-2.0550000000000002</v>
      </c>
      <c r="U552" s="17">
        <v>-5.0200000000000002E-2</v>
      </c>
      <c r="V552" s="17">
        <v>-0.56000000000000005</v>
      </c>
      <c r="W552" s="17">
        <v>9362.4894000000004</v>
      </c>
      <c r="X552" s="17">
        <v>11420.3</v>
      </c>
      <c r="Y552" s="17">
        <v>22.417999999999999</v>
      </c>
      <c r="Z552" s="17">
        <v>-47.173000000000002</v>
      </c>
    </row>
    <row r="553" spans="1:26" x14ac:dyDescent="0.2">
      <c r="A553" s="27">
        <v>44841</v>
      </c>
      <c r="B553" s="17">
        <v>367.69</v>
      </c>
      <c r="C553" s="14">
        <v>5.601</v>
      </c>
      <c r="D553" s="17">
        <v>-55</v>
      </c>
      <c r="E553" s="17">
        <v>28.5</v>
      </c>
      <c r="F553" s="17">
        <v>85</v>
      </c>
      <c r="G553" s="17">
        <v>400</v>
      </c>
      <c r="H553" s="17">
        <v>25.274999999999999</v>
      </c>
      <c r="I553" s="17">
        <v>64.754999999999995</v>
      </c>
      <c r="J553" s="17">
        <v>1232.5</v>
      </c>
      <c r="K553" s="17">
        <v>155</v>
      </c>
      <c r="L553" s="17">
        <v>0.215</v>
      </c>
      <c r="M553" s="17">
        <v>245.2</v>
      </c>
      <c r="N553" s="17">
        <v>209.5</v>
      </c>
      <c r="O553" s="17">
        <v>20216.5</v>
      </c>
      <c r="P553" s="17">
        <v>461</v>
      </c>
      <c r="Q553" s="17">
        <v>-2.0350000000000001</v>
      </c>
      <c r="R553" s="17">
        <v>7246.7079999999996</v>
      </c>
      <c r="S553" s="17">
        <v>37.25</v>
      </c>
      <c r="T553" s="17">
        <v>-2.4</v>
      </c>
      <c r="U553" s="17">
        <v>-4.4499999999999998E-2</v>
      </c>
      <c r="V553" s="17">
        <v>-0.61499999999999999</v>
      </c>
      <c r="W553" s="17">
        <v>9362.4894000000004</v>
      </c>
      <c r="X553" s="17">
        <v>10669</v>
      </c>
      <c r="Y553" s="17">
        <v>23.175000000000001</v>
      </c>
      <c r="Z553" s="17">
        <v>-47.095999999999997</v>
      </c>
    </row>
    <row r="554" spans="1:26" x14ac:dyDescent="0.2">
      <c r="A554" s="27">
        <v>44840</v>
      </c>
      <c r="B554" s="17">
        <v>375.94</v>
      </c>
      <c r="C554" s="14">
        <v>6.1280000000000001</v>
      </c>
      <c r="D554" s="17">
        <v>-63.5</v>
      </c>
      <c r="E554" s="17">
        <v>29</v>
      </c>
      <c r="F554" s="17">
        <v>85</v>
      </c>
      <c r="G554" s="17">
        <v>403.72500000000002</v>
      </c>
      <c r="H554" s="17">
        <v>17.225000000000001</v>
      </c>
      <c r="I554" s="17">
        <v>82.75</v>
      </c>
      <c r="J554" s="17">
        <v>1281.6659999999999</v>
      </c>
      <c r="K554" s="17">
        <v>167.6</v>
      </c>
      <c r="L554" s="17">
        <v>0.1895</v>
      </c>
      <c r="M554" s="17">
        <v>235.02699999999999</v>
      </c>
      <c r="N554" s="17">
        <v>208.5</v>
      </c>
      <c r="O554" s="17">
        <v>14481</v>
      </c>
      <c r="P554" s="17">
        <v>469</v>
      </c>
      <c r="Q554" s="17">
        <v>-5.6130000000000004</v>
      </c>
      <c r="R554" s="17">
        <v>6667.2629999999999</v>
      </c>
      <c r="S554" s="17">
        <v>37.65</v>
      </c>
      <c r="T554" s="17">
        <v>-1.5149999999999999</v>
      </c>
      <c r="U554" s="17">
        <v>-7.22E-2</v>
      </c>
      <c r="V554" s="17">
        <v>-0.56000000000000005</v>
      </c>
      <c r="W554" s="17">
        <v>9362.4894000000004</v>
      </c>
      <c r="X554" s="17">
        <v>10564.9</v>
      </c>
      <c r="Y554" s="17">
        <v>23.15</v>
      </c>
      <c r="Z554" s="17">
        <v>-48.484999999999999</v>
      </c>
    </row>
    <row r="555" spans="1:26" x14ac:dyDescent="0.2">
      <c r="A555" s="27">
        <v>44839</v>
      </c>
      <c r="B555" s="17">
        <v>328.7</v>
      </c>
      <c r="C555" s="14">
        <v>4.9749999999999996</v>
      </c>
      <c r="D555" s="17">
        <v>-54.695</v>
      </c>
      <c r="E555" s="17">
        <v>24.25</v>
      </c>
      <c r="F555" s="17">
        <v>78.349999999999994</v>
      </c>
      <c r="G555" s="17">
        <v>375</v>
      </c>
      <c r="H555" s="17">
        <v>13.925000000000001</v>
      </c>
      <c r="I555" s="17">
        <v>82.75</v>
      </c>
      <c r="J555" s="17">
        <v>1176.6949999999999</v>
      </c>
      <c r="K555" s="17">
        <v>147.5</v>
      </c>
      <c r="L555" s="17">
        <v>0.14050000000000001</v>
      </c>
      <c r="M555" s="17">
        <v>198.75</v>
      </c>
      <c r="N555" s="17">
        <v>192.40291999999999</v>
      </c>
      <c r="O555" s="17">
        <v>27047.5</v>
      </c>
      <c r="P555" s="17">
        <v>448</v>
      </c>
      <c r="Q555" s="17">
        <v>-6.6920000000000002</v>
      </c>
      <c r="R555" s="17">
        <v>7813.42</v>
      </c>
      <c r="S555" s="17">
        <v>31.2</v>
      </c>
      <c r="T555" s="17">
        <v>-3.2749999999999999</v>
      </c>
      <c r="U555" s="17">
        <v>-0.13170000000000001</v>
      </c>
      <c r="V555" s="17">
        <v>-0.39500000000000002</v>
      </c>
      <c r="W555" s="17">
        <v>9362.4894000000004</v>
      </c>
      <c r="X555" s="17">
        <v>11311</v>
      </c>
      <c r="Y555" s="17">
        <v>21.13</v>
      </c>
      <c r="Z555" s="17">
        <v>-42.448</v>
      </c>
    </row>
    <row r="556" spans="1:26" x14ac:dyDescent="0.2">
      <c r="A556" s="27">
        <v>44838</v>
      </c>
      <c r="B556" s="17">
        <v>350.48500000000001</v>
      </c>
      <c r="C556" s="14">
        <v>4.8499999999999996</v>
      </c>
      <c r="D556" s="17">
        <v>-34.9</v>
      </c>
      <c r="E556" s="17">
        <v>24.5</v>
      </c>
      <c r="F556" s="17">
        <v>81.739999999999995</v>
      </c>
      <c r="G556" s="17">
        <v>381</v>
      </c>
      <c r="H556" s="17">
        <v>13.925000000000001</v>
      </c>
      <c r="I556" s="17">
        <v>110.002</v>
      </c>
      <c r="J556" s="17">
        <v>1203.6199999999999</v>
      </c>
      <c r="K556" s="17">
        <v>150</v>
      </c>
      <c r="L556" s="17">
        <v>0.151</v>
      </c>
      <c r="M556" s="17">
        <v>224.238</v>
      </c>
      <c r="N556" s="17">
        <v>196</v>
      </c>
      <c r="O556" s="17">
        <v>29688.5</v>
      </c>
      <c r="P556" s="17">
        <v>471.7</v>
      </c>
      <c r="Q556" s="17">
        <v>-7.0709999999999997</v>
      </c>
      <c r="R556" s="17">
        <v>8391.5</v>
      </c>
      <c r="S556" s="17">
        <v>30.2</v>
      </c>
      <c r="T556" s="17">
        <v>-3.355</v>
      </c>
      <c r="U556" s="17">
        <v>-1.9199999999999998E-2</v>
      </c>
      <c r="V556" s="17">
        <v>-0.60799999999999998</v>
      </c>
      <c r="W556" s="17">
        <v>9362.4894000000004</v>
      </c>
      <c r="X556" s="17">
        <v>12700</v>
      </c>
      <c r="Y556" s="17">
        <v>21.995000000000001</v>
      </c>
      <c r="Z556" s="17">
        <v>-43.75</v>
      </c>
    </row>
    <row r="557" spans="1:26" x14ac:dyDescent="0.2">
      <c r="A557" s="27">
        <v>44837</v>
      </c>
      <c r="B557" s="17">
        <v>374.37299999999999</v>
      </c>
      <c r="C557" s="14">
        <v>4.7</v>
      </c>
      <c r="D557" s="17">
        <v>-31.17</v>
      </c>
      <c r="E557" s="17">
        <v>25.75</v>
      </c>
      <c r="F557" s="17">
        <v>87.4</v>
      </c>
      <c r="G557" s="17">
        <v>416.51499999999999</v>
      </c>
      <c r="H557" s="17">
        <v>33.725000000000001</v>
      </c>
      <c r="I557" s="17">
        <v>109.253</v>
      </c>
      <c r="J557" s="17">
        <v>1237.5</v>
      </c>
      <c r="K557" s="17">
        <v>150</v>
      </c>
      <c r="L557" s="17">
        <v>0.224</v>
      </c>
      <c r="M557" s="17">
        <v>234.2</v>
      </c>
      <c r="N557" s="17">
        <v>221.08975000000001</v>
      </c>
      <c r="O557" s="17">
        <v>19915</v>
      </c>
      <c r="P557" s="17">
        <v>516</v>
      </c>
      <c r="Q557" s="17">
        <v>-4.59</v>
      </c>
      <c r="R557" s="17">
        <v>8947.9689999999991</v>
      </c>
      <c r="S557" s="17">
        <v>31.5</v>
      </c>
      <c r="T557" s="17">
        <v>-4.1950000000000003</v>
      </c>
      <c r="U557" s="17">
        <v>0.03</v>
      </c>
      <c r="V557" s="17">
        <v>-0.65300000000000002</v>
      </c>
      <c r="W557" s="17">
        <v>9362.4894000000004</v>
      </c>
      <c r="X557" s="17">
        <v>11198</v>
      </c>
      <c r="Y557" s="17">
        <v>22.565000000000001</v>
      </c>
      <c r="Z557" s="17">
        <v>-45.36</v>
      </c>
    </row>
    <row r="558" spans="1:26" x14ac:dyDescent="0.2">
      <c r="A558" s="27">
        <v>44834</v>
      </c>
      <c r="B558" s="17">
        <v>403.38099999999997</v>
      </c>
      <c r="C558" s="14">
        <v>4.5999999999999996</v>
      </c>
      <c r="D558" s="17">
        <v>-32.134999999999998</v>
      </c>
      <c r="E558" s="17">
        <v>28.25</v>
      </c>
      <c r="F558" s="17">
        <v>82.85</v>
      </c>
      <c r="G558" s="17">
        <v>395.08699999999999</v>
      </c>
      <c r="H558" s="17">
        <v>16.75</v>
      </c>
      <c r="I558" s="17">
        <v>110.779</v>
      </c>
      <c r="J558" s="17">
        <v>1153.75</v>
      </c>
      <c r="K558" s="17">
        <v>170</v>
      </c>
      <c r="L558" s="17">
        <v>0.14949999999999999</v>
      </c>
      <c r="M558" s="17">
        <v>250</v>
      </c>
      <c r="N558" s="17">
        <v>225.5</v>
      </c>
      <c r="O558" s="17">
        <v>25300</v>
      </c>
      <c r="P558" s="17">
        <v>501.8</v>
      </c>
      <c r="Q558" s="17">
        <v>-4.54</v>
      </c>
      <c r="R558" s="17">
        <v>8654</v>
      </c>
      <c r="S558" s="17">
        <v>31.5</v>
      </c>
      <c r="T558" s="17">
        <v>-3.98</v>
      </c>
      <c r="U558" s="17">
        <v>-1E-3</v>
      </c>
      <c r="V558" s="17">
        <v>-0.745</v>
      </c>
      <c r="W558" s="17">
        <v>9362.4894000000004</v>
      </c>
      <c r="X558" s="17">
        <v>11388.5</v>
      </c>
      <c r="Y558" s="17">
        <v>20.92</v>
      </c>
      <c r="Z558" s="17">
        <v>-41.558</v>
      </c>
    </row>
    <row r="559" spans="1:26" x14ac:dyDescent="0.2">
      <c r="A559" s="27">
        <v>44833</v>
      </c>
      <c r="B559" s="17">
        <v>406.16399999999999</v>
      </c>
      <c r="C559" s="14">
        <v>5.15</v>
      </c>
      <c r="D559" s="17">
        <v>-40.57</v>
      </c>
      <c r="E559" s="17">
        <v>28.25</v>
      </c>
      <c r="F559" s="17">
        <v>83.5</v>
      </c>
      <c r="G559" s="17">
        <v>370.03</v>
      </c>
      <c r="H559" s="17">
        <v>22.375</v>
      </c>
      <c r="I559" s="17">
        <v>131.00200000000001</v>
      </c>
      <c r="J559" s="17">
        <v>1156</v>
      </c>
      <c r="K559" s="17">
        <v>160</v>
      </c>
      <c r="L559" s="17">
        <v>0.16450000000000001</v>
      </c>
      <c r="M559" s="17">
        <v>211.755</v>
      </c>
      <c r="N559" s="17">
        <v>216.69640999999999</v>
      </c>
      <c r="O559" s="17">
        <v>24218.5</v>
      </c>
      <c r="P559" s="17">
        <v>491.5</v>
      </c>
      <c r="Q559" s="17">
        <v>-1.79</v>
      </c>
      <c r="R559" s="17">
        <v>8097.0749999999998</v>
      </c>
      <c r="S559" s="17">
        <v>35.15</v>
      </c>
      <c r="T559" s="17">
        <v>-3.5950000000000002</v>
      </c>
      <c r="U559" s="17">
        <v>-5.5199999999999999E-2</v>
      </c>
      <c r="V559" s="17">
        <v>-0.46</v>
      </c>
      <c r="W559" s="17">
        <v>9362.4894000000004</v>
      </c>
      <c r="X559" s="17">
        <v>12403.5</v>
      </c>
      <c r="Y559" s="17">
        <v>20.908999999999999</v>
      </c>
      <c r="Z559" s="17">
        <v>-42.814999999999998</v>
      </c>
    </row>
    <row r="560" spans="1:26" x14ac:dyDescent="0.2">
      <c r="A560" s="27">
        <v>44832</v>
      </c>
      <c r="B560" s="17">
        <v>362.75400000000002</v>
      </c>
      <c r="C560" s="14">
        <v>4.8499999999999996</v>
      </c>
      <c r="D560" s="17">
        <v>-31.5</v>
      </c>
      <c r="E560" s="17">
        <v>25.3</v>
      </c>
      <c r="F560" s="17">
        <v>81.5</v>
      </c>
      <c r="G560" s="17">
        <v>305.5</v>
      </c>
      <c r="H560" s="17">
        <v>34.65</v>
      </c>
      <c r="I560" s="17">
        <v>130.005</v>
      </c>
      <c r="J560" s="17">
        <v>1164.4780000000001</v>
      </c>
      <c r="K560" s="17">
        <v>147.4</v>
      </c>
      <c r="L560" s="17">
        <v>0.27500000000000002</v>
      </c>
      <c r="M560" s="17">
        <v>260.29500000000002</v>
      </c>
      <c r="N560" s="17">
        <v>212.49249</v>
      </c>
      <c r="O560" s="17">
        <v>20184.5</v>
      </c>
      <c r="P560" s="17">
        <v>497</v>
      </c>
      <c r="Q560" s="17">
        <v>-2.0449999999999999</v>
      </c>
      <c r="R560" s="17">
        <v>8173.3649999999998</v>
      </c>
      <c r="S560" s="17">
        <v>36.25</v>
      </c>
      <c r="T560" s="17">
        <v>-3.4550000000000001</v>
      </c>
      <c r="U560" s="17">
        <v>3.32E-2</v>
      </c>
      <c r="V560" s="17">
        <v>-0.375</v>
      </c>
      <c r="W560" s="17">
        <v>9362.4894000000004</v>
      </c>
      <c r="X560" s="17">
        <v>13311</v>
      </c>
      <c r="Y560" s="17">
        <v>21.177</v>
      </c>
      <c r="Z560" s="17">
        <v>-41.274999999999999</v>
      </c>
    </row>
    <row r="561" spans="1:26" x14ac:dyDescent="0.2">
      <c r="A561" s="27">
        <v>44831</v>
      </c>
      <c r="B561" s="17">
        <v>390.80200000000002</v>
      </c>
      <c r="C561" s="14">
        <v>5.65</v>
      </c>
      <c r="D561" s="17">
        <v>-35.465000000000003</v>
      </c>
      <c r="E561" s="17">
        <v>26.5</v>
      </c>
      <c r="F561" s="17">
        <v>79</v>
      </c>
      <c r="G561" s="17">
        <v>302.495</v>
      </c>
      <c r="H561" s="17">
        <v>37.524999999999999</v>
      </c>
      <c r="I561" s="17">
        <v>116.777</v>
      </c>
      <c r="J561" s="17">
        <v>1193.75</v>
      </c>
      <c r="K561" s="17">
        <v>142.5</v>
      </c>
      <c r="L561" s="17">
        <v>0.15770000000000001</v>
      </c>
      <c r="M561" s="17">
        <v>225.16499999999999</v>
      </c>
      <c r="N561" s="17">
        <v>208.92014</v>
      </c>
      <c r="O561" s="17">
        <v>28880</v>
      </c>
      <c r="P561" s="17">
        <v>530.5</v>
      </c>
      <c r="Q561" s="17">
        <v>-7.6749999999999998</v>
      </c>
      <c r="R561" s="17">
        <v>6831.26</v>
      </c>
      <c r="S561" s="17">
        <v>30.4</v>
      </c>
      <c r="T561" s="17">
        <v>-4.9850000000000003</v>
      </c>
      <c r="U561" s="17">
        <v>-4.9000000000000002E-2</v>
      </c>
      <c r="V561" s="17">
        <v>-0.79800000000000004</v>
      </c>
      <c r="W561" s="17">
        <v>9362.4894000000004</v>
      </c>
      <c r="X561" s="17">
        <v>11351</v>
      </c>
      <c r="Y561" s="17">
        <v>21.975000000000001</v>
      </c>
      <c r="Z561" s="17">
        <v>-42.82</v>
      </c>
    </row>
    <row r="562" spans="1:26" x14ac:dyDescent="0.2">
      <c r="A562" s="27">
        <v>44830</v>
      </c>
      <c r="B562" s="17">
        <v>397.75599999999997</v>
      </c>
      <c r="C562" s="14">
        <v>6.1</v>
      </c>
      <c r="D562" s="17">
        <v>-27.5</v>
      </c>
      <c r="E562" s="17">
        <v>26.375</v>
      </c>
      <c r="F562" s="17">
        <v>80.099999999999994</v>
      </c>
      <c r="G562" s="17">
        <v>298.31</v>
      </c>
      <c r="H562" s="17">
        <v>38.475000000000001</v>
      </c>
      <c r="I562" s="17">
        <v>112.004</v>
      </c>
      <c r="J562" s="17">
        <v>1113.5250000000001</v>
      </c>
      <c r="K562" s="17">
        <v>121.9</v>
      </c>
      <c r="L562" s="17">
        <v>0.21299999999999999</v>
      </c>
      <c r="M562" s="17">
        <v>202.2</v>
      </c>
      <c r="N562" s="17">
        <v>210.60251</v>
      </c>
      <c r="O562" s="17">
        <v>35735</v>
      </c>
      <c r="P562" s="17">
        <v>495.8</v>
      </c>
      <c r="Q562" s="17">
        <v>-4.125</v>
      </c>
      <c r="R562" s="17">
        <v>7495.4059999999999</v>
      </c>
      <c r="S562" s="17">
        <v>27.95</v>
      </c>
      <c r="T562" s="17">
        <v>-4.3250000000000002</v>
      </c>
      <c r="U562" s="17">
        <v>-3.7000000000000002E-3</v>
      </c>
      <c r="V562" s="17">
        <v>-0.59</v>
      </c>
      <c r="W562" s="17">
        <v>9362.4894000000004</v>
      </c>
      <c r="X562" s="17">
        <v>14791</v>
      </c>
      <c r="Y562" s="17">
        <v>21.137</v>
      </c>
      <c r="Z562" s="17">
        <v>-40.645000000000003</v>
      </c>
    </row>
    <row r="563" spans="1:26" x14ac:dyDescent="0.2">
      <c r="A563" s="27">
        <v>44827</v>
      </c>
      <c r="B563" s="17">
        <v>379</v>
      </c>
      <c r="C563" s="14">
        <v>6.2</v>
      </c>
      <c r="D563" s="17">
        <v>-32</v>
      </c>
      <c r="E563" s="17">
        <v>27.55</v>
      </c>
      <c r="F563" s="17">
        <v>75.45</v>
      </c>
      <c r="G563" s="17">
        <v>287.25</v>
      </c>
      <c r="H563" s="17">
        <v>35.424999999999997</v>
      </c>
      <c r="I563" s="17">
        <v>112.705</v>
      </c>
      <c r="J563" s="17">
        <v>1114.57</v>
      </c>
      <c r="K563" s="17">
        <v>125</v>
      </c>
      <c r="L563" s="17">
        <v>0.17050000000000001</v>
      </c>
      <c r="M563" s="17">
        <v>194.25</v>
      </c>
      <c r="N563" s="17">
        <v>213.07001</v>
      </c>
      <c r="O563" s="17">
        <v>29770</v>
      </c>
      <c r="P563" s="17">
        <v>492</v>
      </c>
      <c r="Q563" s="17">
        <v>-3.6</v>
      </c>
      <c r="R563" s="17">
        <v>6135.68</v>
      </c>
      <c r="S563" s="17">
        <v>25.75</v>
      </c>
      <c r="T563" s="17">
        <v>-4.5</v>
      </c>
      <c r="U563" s="17">
        <v>-2.1000000000000001E-2</v>
      </c>
      <c r="V563" s="17">
        <v>-0.85</v>
      </c>
      <c r="W563" s="17">
        <v>9362.4894000000004</v>
      </c>
      <c r="X563" s="17">
        <v>15898.4</v>
      </c>
      <c r="Y563" s="17">
        <v>21.22</v>
      </c>
      <c r="Z563" s="17">
        <v>-40.173000000000002</v>
      </c>
    </row>
    <row r="564" spans="1:26" x14ac:dyDescent="0.2">
      <c r="A564" s="27">
        <v>44826</v>
      </c>
      <c r="B564" s="17">
        <v>356.44499999999999</v>
      </c>
      <c r="C564" s="14">
        <v>6.4249999999999998</v>
      </c>
      <c r="D564" s="17">
        <v>-27.992999999999999</v>
      </c>
      <c r="E564" s="17">
        <v>27.25</v>
      </c>
      <c r="F564" s="17">
        <v>75.2</v>
      </c>
      <c r="G564" s="17">
        <v>287.505</v>
      </c>
      <c r="H564" s="17">
        <v>25.875</v>
      </c>
      <c r="I564" s="17">
        <v>59.027999999999999</v>
      </c>
      <c r="J564" s="17">
        <v>1085</v>
      </c>
      <c r="K564" s="17">
        <v>115</v>
      </c>
      <c r="L564" s="17">
        <v>0.14149999999999999</v>
      </c>
      <c r="M564" s="17">
        <v>189.7</v>
      </c>
      <c r="N564" s="17">
        <v>212.64333999999999</v>
      </c>
      <c r="O564" s="17">
        <v>25761</v>
      </c>
      <c r="P564" s="17">
        <v>491.9</v>
      </c>
      <c r="Q564" s="17">
        <v>-2.6949999999999998</v>
      </c>
      <c r="R564" s="17">
        <v>5876.18</v>
      </c>
      <c r="S564" s="17">
        <v>25.75</v>
      </c>
      <c r="T564" s="17">
        <v>-5.59</v>
      </c>
      <c r="U564" s="17">
        <v>-3.56E-2</v>
      </c>
      <c r="V564" s="17">
        <v>-0.84499999999999997</v>
      </c>
      <c r="W564" s="17">
        <v>9362.4894000000004</v>
      </c>
      <c r="X564" s="17">
        <v>17095</v>
      </c>
      <c r="Y564" s="17">
        <v>21.45</v>
      </c>
      <c r="Z564" s="17">
        <v>-40.08</v>
      </c>
    </row>
    <row r="565" spans="1:26" x14ac:dyDescent="0.2">
      <c r="A565" s="27">
        <v>44825</v>
      </c>
      <c r="B565" s="17">
        <v>342.4</v>
      </c>
      <c r="C565" s="14">
        <v>5.6890000000000001</v>
      </c>
      <c r="D565" s="17">
        <v>-38</v>
      </c>
      <c r="E565" s="17">
        <v>24.5</v>
      </c>
      <c r="F565" s="17">
        <v>74.290000000000006</v>
      </c>
      <c r="G565" s="17">
        <v>295</v>
      </c>
      <c r="H565" s="17">
        <v>23.324999999999999</v>
      </c>
      <c r="I565" s="17">
        <v>44.98</v>
      </c>
      <c r="J565" s="17">
        <v>1116.693</v>
      </c>
      <c r="K565" s="17">
        <v>115</v>
      </c>
      <c r="L565" s="17">
        <v>0.1207</v>
      </c>
      <c r="M565" s="17">
        <v>185.4</v>
      </c>
      <c r="N565" s="17">
        <v>211.64</v>
      </c>
      <c r="O565" s="17">
        <v>29538.3</v>
      </c>
      <c r="P565" s="17">
        <v>480</v>
      </c>
      <c r="Q565" s="17">
        <v>-1.125</v>
      </c>
      <c r="R565" s="17">
        <v>6256.71</v>
      </c>
      <c r="S565" s="17">
        <v>26.25</v>
      </c>
      <c r="T565" s="17">
        <v>-6.17</v>
      </c>
      <c r="U565" s="17">
        <v>1.6199999999999999E-2</v>
      </c>
      <c r="V565" s="17">
        <v>-1.0149999999999999</v>
      </c>
      <c r="W565" s="17">
        <v>9362.4894000000004</v>
      </c>
      <c r="X565" s="17">
        <v>14657</v>
      </c>
      <c r="Y565" s="17">
        <v>22.364999999999998</v>
      </c>
      <c r="Z565" s="17">
        <v>-41.444000000000003</v>
      </c>
    </row>
    <row r="566" spans="1:26" x14ac:dyDescent="0.2">
      <c r="A566" s="27">
        <v>44824</v>
      </c>
      <c r="B566" s="17">
        <v>361.95299999999997</v>
      </c>
      <c r="C566" s="14">
        <v>5.79</v>
      </c>
      <c r="D566" s="17">
        <v>-32.353000000000002</v>
      </c>
      <c r="E566" s="17">
        <v>25.375</v>
      </c>
      <c r="F566" s="17">
        <v>77</v>
      </c>
      <c r="G566" s="17">
        <v>300</v>
      </c>
      <c r="H566" s="17">
        <v>27.05</v>
      </c>
      <c r="I566" s="17">
        <v>32.206000000000003</v>
      </c>
      <c r="J566" s="17">
        <v>1173.75</v>
      </c>
      <c r="K566" s="17">
        <v>115</v>
      </c>
      <c r="L566" s="17">
        <v>0.1255</v>
      </c>
      <c r="M566" s="17">
        <v>183.99700000000001</v>
      </c>
      <c r="N566" s="17">
        <v>189.57416000000001</v>
      </c>
      <c r="O566" s="17">
        <v>24395</v>
      </c>
      <c r="P566" s="17">
        <v>516.5</v>
      </c>
      <c r="Q566" s="17">
        <v>-6.7990000000000004</v>
      </c>
      <c r="R566" s="17">
        <v>5534.8249999999998</v>
      </c>
      <c r="S566" s="17">
        <v>23.75</v>
      </c>
      <c r="T566" s="17">
        <v>-3.895</v>
      </c>
      <c r="U566" s="17">
        <v>-1.4800000000000001E-2</v>
      </c>
      <c r="V566" s="17">
        <v>-1.29</v>
      </c>
      <c r="W566" s="17">
        <v>9362.4894000000004</v>
      </c>
      <c r="X566" s="17">
        <v>14035</v>
      </c>
      <c r="Y566" s="17">
        <v>23.527000000000001</v>
      </c>
      <c r="Z566" s="17">
        <v>-44.17</v>
      </c>
    </row>
    <row r="567" spans="1:26" x14ac:dyDescent="0.2">
      <c r="A567" s="27">
        <v>44823</v>
      </c>
      <c r="B567" s="17">
        <v>374.4</v>
      </c>
      <c r="C567" s="14">
        <v>5.81</v>
      </c>
      <c r="D567" s="17">
        <v>-24.5</v>
      </c>
      <c r="E567" s="17">
        <v>25</v>
      </c>
      <c r="F567" s="17">
        <v>73.69</v>
      </c>
      <c r="G567" s="17">
        <v>284.5</v>
      </c>
      <c r="H567" s="17">
        <v>23.975000000000001</v>
      </c>
      <c r="I567" s="17">
        <v>35.728999999999999</v>
      </c>
      <c r="J567" s="17">
        <v>1102.6300000000001</v>
      </c>
      <c r="K567" s="17">
        <v>120</v>
      </c>
      <c r="L567" s="17">
        <v>0.1245</v>
      </c>
      <c r="M567" s="17">
        <v>185.10499999999999</v>
      </c>
      <c r="N567" s="17">
        <v>189.30679000000001</v>
      </c>
      <c r="O567" s="17">
        <v>19262.5</v>
      </c>
      <c r="P567" s="17">
        <v>480</v>
      </c>
      <c r="Q567" s="17">
        <v>-5.14</v>
      </c>
      <c r="R567" s="17">
        <v>6144.84</v>
      </c>
      <c r="S567" s="17">
        <v>22.45</v>
      </c>
      <c r="T567" s="17">
        <v>-4</v>
      </c>
      <c r="U567" s="17">
        <v>1.24E-2</v>
      </c>
      <c r="V567" s="17">
        <v>-1.153</v>
      </c>
      <c r="W567" s="17">
        <v>9362.4894000000004</v>
      </c>
      <c r="X567" s="17">
        <v>15079.8</v>
      </c>
      <c r="Y567" s="17">
        <v>21.815999999999999</v>
      </c>
      <c r="Z567" s="17">
        <v>-41.115000000000002</v>
      </c>
    </row>
    <row r="568" spans="1:26" x14ac:dyDescent="0.2">
      <c r="A568" s="27">
        <v>44820</v>
      </c>
      <c r="B568" s="17">
        <v>384.02</v>
      </c>
      <c r="C568" s="14">
        <v>5.81</v>
      </c>
      <c r="D568" s="17">
        <v>-11.755000000000001</v>
      </c>
      <c r="E568" s="17">
        <v>26.125</v>
      </c>
      <c r="F568" s="17">
        <v>74.05</v>
      </c>
      <c r="G568" s="17">
        <v>284.5</v>
      </c>
      <c r="H568" s="17">
        <v>19.975000000000001</v>
      </c>
      <c r="I568" s="17">
        <v>117.021</v>
      </c>
      <c r="J568" s="17">
        <v>1108</v>
      </c>
      <c r="K568" s="17">
        <v>120</v>
      </c>
      <c r="L568" s="17">
        <v>0.15079999999999999</v>
      </c>
      <c r="M568" s="17">
        <v>184.8</v>
      </c>
      <c r="N568" s="17">
        <v>189.17500000000001</v>
      </c>
      <c r="O568" s="17">
        <v>19010</v>
      </c>
      <c r="P568" s="17">
        <v>483.3</v>
      </c>
      <c r="Q568" s="17">
        <v>-2.665</v>
      </c>
      <c r="R568" s="17">
        <v>4691.875</v>
      </c>
      <c r="S568" s="17">
        <v>21.45</v>
      </c>
      <c r="T568" s="17">
        <v>-3.25</v>
      </c>
      <c r="U568" s="17">
        <v>8.3000000000000001E-3</v>
      </c>
      <c r="V568" s="17">
        <v>-1.085</v>
      </c>
      <c r="W568" s="17">
        <v>9362.4894000000004</v>
      </c>
      <c r="X568" s="17">
        <v>14991.7</v>
      </c>
      <c r="Y568" s="17">
        <v>21.54</v>
      </c>
      <c r="Z568" s="17">
        <v>-41.085000000000001</v>
      </c>
    </row>
    <row r="569" spans="1:26" x14ac:dyDescent="0.2">
      <c r="A569" s="27">
        <v>44819</v>
      </c>
      <c r="B569" s="17">
        <v>391.62799999999999</v>
      </c>
      <c r="C569" s="14">
        <v>5.81</v>
      </c>
      <c r="D569" s="17">
        <v>-12.625</v>
      </c>
      <c r="E569" s="17">
        <v>23</v>
      </c>
      <c r="F569" s="17">
        <v>74.55</v>
      </c>
      <c r="G569" s="17">
        <v>277.5</v>
      </c>
      <c r="H569" s="17">
        <v>14.824999999999999</v>
      </c>
      <c r="I569" s="17">
        <v>3.7770000000000001</v>
      </c>
      <c r="J569" s="17">
        <v>1105</v>
      </c>
      <c r="K569" s="17">
        <v>120</v>
      </c>
      <c r="L569" s="17">
        <v>0.1305</v>
      </c>
      <c r="M569" s="17">
        <v>174.1</v>
      </c>
      <c r="N569" s="17">
        <v>195.19295</v>
      </c>
      <c r="O569" s="17">
        <v>18178.2</v>
      </c>
      <c r="P569" s="17">
        <v>487</v>
      </c>
      <c r="Q569" s="17">
        <v>-5.0650000000000004</v>
      </c>
      <c r="R569" s="17">
        <v>4389.5200000000004</v>
      </c>
      <c r="S569" s="17">
        <v>21.25</v>
      </c>
      <c r="T569" s="17">
        <v>-3.4</v>
      </c>
      <c r="U569" s="17">
        <v>-1.43E-2</v>
      </c>
      <c r="V569" s="17">
        <v>-1.1100000000000001</v>
      </c>
      <c r="W569" s="17">
        <v>9362.4894000000004</v>
      </c>
      <c r="X569" s="17">
        <v>13073.1</v>
      </c>
      <c r="Y569" s="17">
        <v>21.46</v>
      </c>
      <c r="Z569" s="17">
        <v>-40.74</v>
      </c>
    </row>
    <row r="570" spans="1:26" x14ac:dyDescent="0.2">
      <c r="A570" s="27">
        <v>44818</v>
      </c>
      <c r="B570" s="17">
        <v>366.84300000000002</v>
      </c>
      <c r="C570" s="14">
        <v>6.45</v>
      </c>
      <c r="D570" s="17">
        <v>-19.77</v>
      </c>
      <c r="E570" s="17">
        <v>23</v>
      </c>
      <c r="F570" s="17">
        <v>78.349999999999994</v>
      </c>
      <c r="G570" s="17">
        <v>277.08</v>
      </c>
      <c r="H570" s="17">
        <v>15.574999999999999</v>
      </c>
      <c r="I570" s="17">
        <v>-14.725</v>
      </c>
      <c r="J570" s="17">
        <v>1082.5</v>
      </c>
      <c r="K570" s="17">
        <v>120</v>
      </c>
      <c r="L570" s="17">
        <v>0.128</v>
      </c>
      <c r="M570" s="17">
        <v>181.52500000000001</v>
      </c>
      <c r="N570" s="17">
        <v>193.54999000000001</v>
      </c>
      <c r="O570" s="17">
        <v>22130</v>
      </c>
      <c r="P570" s="17">
        <v>491</v>
      </c>
      <c r="Q570" s="17">
        <v>-7.3949999999999996</v>
      </c>
      <c r="R570" s="17">
        <v>5332.48</v>
      </c>
      <c r="S570" s="17">
        <v>21.5</v>
      </c>
      <c r="T570" s="17">
        <v>-3.25</v>
      </c>
      <c r="U570" s="17">
        <v>-1.4500000000000001E-2</v>
      </c>
      <c r="V570" s="17">
        <v>-0.93500000000000005</v>
      </c>
      <c r="W570" s="17">
        <v>9362.4894000000004</v>
      </c>
      <c r="X570" s="17">
        <v>13668.7</v>
      </c>
      <c r="Y570" s="17">
        <v>22.036000000000001</v>
      </c>
      <c r="Z570" s="17">
        <v>-41.034999999999997</v>
      </c>
    </row>
    <row r="571" spans="1:26" x14ac:dyDescent="0.2">
      <c r="A571" s="27">
        <v>44817</v>
      </c>
      <c r="B571" s="17">
        <v>389.35399999999998</v>
      </c>
      <c r="C571" s="14">
        <v>5.62</v>
      </c>
      <c r="D571" s="17">
        <v>-15.5</v>
      </c>
      <c r="E571" s="17">
        <v>24</v>
      </c>
      <c r="F571" s="17">
        <v>82.3</v>
      </c>
      <c r="G571" s="17">
        <v>279.15499999999997</v>
      </c>
      <c r="H571" s="17">
        <v>23.824999999999999</v>
      </c>
      <c r="I571" s="17">
        <v>-23.251000000000001</v>
      </c>
      <c r="J571" s="17">
        <v>1148.75</v>
      </c>
      <c r="K571" s="17">
        <v>122.5</v>
      </c>
      <c r="L571" s="17">
        <v>0.13500000000000001</v>
      </c>
      <c r="M571" s="17">
        <v>182.87799999999999</v>
      </c>
      <c r="N571" s="17">
        <v>193.01221000000001</v>
      </c>
      <c r="O571" s="17">
        <v>22321.3</v>
      </c>
      <c r="P571" s="17">
        <v>502.5</v>
      </c>
      <c r="Q571" s="17">
        <v>-8.1549999999999994</v>
      </c>
      <c r="R571" s="17">
        <v>4060.9349999999999</v>
      </c>
      <c r="S571" s="17">
        <v>21.95</v>
      </c>
      <c r="T571" s="17">
        <v>-1.7</v>
      </c>
      <c r="U571" s="17">
        <v>-3.7999999999999999E-2</v>
      </c>
      <c r="V571" s="17">
        <v>-0.88500000000000001</v>
      </c>
      <c r="W571" s="17">
        <v>9362.4894000000004</v>
      </c>
      <c r="X571" s="17">
        <v>10126.299999999999</v>
      </c>
      <c r="Y571" s="17">
        <v>22.431999999999999</v>
      </c>
      <c r="Z571" s="17">
        <v>-42.774999999999999</v>
      </c>
    </row>
    <row r="572" spans="1:26" x14ac:dyDescent="0.2">
      <c r="A572" s="27">
        <v>44816</v>
      </c>
      <c r="B572" s="17">
        <v>394.39699999999999</v>
      </c>
      <c r="C572" s="14">
        <v>5.5</v>
      </c>
      <c r="D572" s="17">
        <v>-20.625</v>
      </c>
      <c r="E572" s="17">
        <v>23.5</v>
      </c>
      <c r="F572" s="17">
        <v>78.805000000000007</v>
      </c>
      <c r="G572" s="17">
        <v>258.5</v>
      </c>
      <c r="H572" s="17">
        <v>7.4749999999999996</v>
      </c>
      <c r="I572" s="17">
        <v>-34.747</v>
      </c>
      <c r="J572" s="17">
        <v>1056</v>
      </c>
      <c r="K572" s="17">
        <v>117.5</v>
      </c>
      <c r="L572" s="17">
        <v>0.11550000000000001</v>
      </c>
      <c r="M572" s="17">
        <v>169.95</v>
      </c>
      <c r="N572" s="17">
        <v>202.17885999999999</v>
      </c>
      <c r="O572" s="17">
        <v>24432.3</v>
      </c>
      <c r="P572" s="17">
        <v>478.7</v>
      </c>
      <c r="Q572" s="17">
        <v>-8.5050000000000008</v>
      </c>
      <c r="R572" s="17">
        <v>3577.2150000000001</v>
      </c>
      <c r="S572" s="17">
        <v>17.3</v>
      </c>
      <c r="T572" s="17">
        <v>-0.7</v>
      </c>
      <c r="U572" s="17">
        <v>-5.7299999999999997E-2</v>
      </c>
      <c r="V572" s="17">
        <v>-0.72</v>
      </c>
      <c r="W572" s="17">
        <v>9362.4894000000004</v>
      </c>
      <c r="X572" s="17">
        <v>9648.9</v>
      </c>
      <c r="Y572" s="17">
        <v>20.312999999999999</v>
      </c>
      <c r="Z572" s="17">
        <v>-38.314999999999998</v>
      </c>
    </row>
    <row r="573" spans="1:26" x14ac:dyDescent="0.2">
      <c r="A573" s="27">
        <v>44813</v>
      </c>
      <c r="B573" s="17">
        <v>397.911</v>
      </c>
      <c r="C573" s="14">
        <v>5.5</v>
      </c>
      <c r="D573" s="17">
        <v>-22.285</v>
      </c>
      <c r="E573" s="17">
        <v>25.25</v>
      </c>
      <c r="F573" s="17">
        <v>80</v>
      </c>
      <c r="G573" s="17">
        <v>269.01499999999999</v>
      </c>
      <c r="H573" s="17">
        <v>8.4749999999999996</v>
      </c>
      <c r="I573" s="17">
        <v>-0.26700000000000002</v>
      </c>
      <c r="J573" s="17">
        <v>1075.7550000000001</v>
      </c>
      <c r="K573" s="17">
        <v>132.5</v>
      </c>
      <c r="L573" s="17">
        <v>0.12</v>
      </c>
      <c r="M573" s="17">
        <v>199.255</v>
      </c>
      <c r="N573" s="17">
        <v>208.77499</v>
      </c>
      <c r="O573" s="17">
        <v>25579.5</v>
      </c>
      <c r="P573" s="17">
        <v>472.5</v>
      </c>
      <c r="Q573" s="17">
        <v>-8.6530000000000005</v>
      </c>
      <c r="R573" s="17">
        <v>4024.12</v>
      </c>
      <c r="S573" s="17">
        <v>21.75</v>
      </c>
      <c r="T573" s="17">
        <v>-0.92</v>
      </c>
      <c r="U573" s="17">
        <v>-5.1299999999999998E-2</v>
      </c>
      <c r="V573" s="17">
        <v>-0.71499999999999997</v>
      </c>
      <c r="W573" s="17">
        <v>9362.4894000000004</v>
      </c>
      <c r="X573" s="17">
        <v>9828.2999999999993</v>
      </c>
      <c r="Y573" s="17">
        <v>19.899000000000001</v>
      </c>
      <c r="Z573" s="17">
        <v>-37.786999999999999</v>
      </c>
    </row>
    <row r="574" spans="1:26" x14ac:dyDescent="0.2">
      <c r="A574" s="27">
        <v>44812</v>
      </c>
      <c r="B574" s="17">
        <v>428.69600000000003</v>
      </c>
      <c r="C574" s="14">
        <v>6</v>
      </c>
      <c r="D574" s="17">
        <v>-28.87</v>
      </c>
      <c r="E574" s="17">
        <v>23</v>
      </c>
      <c r="F574" s="17">
        <v>80.3</v>
      </c>
      <c r="G574" s="17">
        <v>281</v>
      </c>
      <c r="H574" s="17">
        <v>7.9249999999999998</v>
      </c>
      <c r="I574" s="17">
        <v>-27.547000000000001</v>
      </c>
      <c r="J574" s="17">
        <v>1063.8050000000001</v>
      </c>
      <c r="K574" s="17">
        <v>130</v>
      </c>
      <c r="L574" s="17">
        <v>0.1085</v>
      </c>
      <c r="M574" s="17">
        <v>215.3</v>
      </c>
      <c r="N574" s="17">
        <v>207.66749999999999</v>
      </c>
      <c r="O574" s="17">
        <v>30417.5</v>
      </c>
      <c r="P574" s="17">
        <v>467.8</v>
      </c>
      <c r="Q574" s="17">
        <v>-7.3049999999999997</v>
      </c>
      <c r="R574" s="17">
        <v>4787.4350000000004</v>
      </c>
      <c r="S574" s="17">
        <v>21.5</v>
      </c>
      <c r="T574" s="17">
        <v>-0.82499999999999996</v>
      </c>
      <c r="U574" s="17">
        <v>-4.4999999999999998E-2</v>
      </c>
      <c r="V574" s="17">
        <v>-0.745</v>
      </c>
      <c r="W574" s="17">
        <v>9362.4894000000004</v>
      </c>
      <c r="X574" s="17">
        <v>12829.8</v>
      </c>
      <c r="Y574" s="17">
        <v>19.645</v>
      </c>
      <c r="Z574" s="17">
        <v>-38.243000000000002</v>
      </c>
    </row>
    <row r="575" spans="1:26" x14ac:dyDescent="0.2">
      <c r="A575" s="27">
        <v>44811</v>
      </c>
      <c r="B575" s="17">
        <v>435.60700000000003</v>
      </c>
      <c r="C575" s="14">
        <v>5.43</v>
      </c>
      <c r="D575" s="17">
        <v>-29.5</v>
      </c>
      <c r="E575" s="17">
        <v>23.25</v>
      </c>
      <c r="F575" s="17">
        <v>86.834999999999994</v>
      </c>
      <c r="G575" s="17">
        <v>300.79500000000002</v>
      </c>
      <c r="H575" s="17">
        <v>15.324999999999999</v>
      </c>
      <c r="I575" s="17">
        <v>-72.745999999999995</v>
      </c>
      <c r="J575" s="17">
        <v>1180.2349999999999</v>
      </c>
      <c r="K575" s="17">
        <v>135</v>
      </c>
      <c r="L575" s="17">
        <v>0.18</v>
      </c>
      <c r="M575" s="17">
        <v>248.965</v>
      </c>
      <c r="N575" s="17">
        <v>186.00998999999999</v>
      </c>
      <c r="O575" s="17">
        <v>32855</v>
      </c>
      <c r="P575" s="17">
        <v>483.5</v>
      </c>
      <c r="Q575" s="17">
        <v>-5.5069999999999997</v>
      </c>
      <c r="R575" s="17">
        <v>5490.9</v>
      </c>
      <c r="S575" s="17">
        <v>24.05</v>
      </c>
      <c r="T575" s="17">
        <v>-0.78</v>
      </c>
      <c r="U575" s="17">
        <v>-3.5299999999999998E-2</v>
      </c>
      <c r="V575" s="17">
        <v>-0.71</v>
      </c>
      <c r="W575" s="17">
        <v>9362.4894000000004</v>
      </c>
      <c r="X575" s="17">
        <v>9155</v>
      </c>
      <c r="Y575" s="17">
        <v>21.835000000000001</v>
      </c>
      <c r="Z575" s="17">
        <v>-40.393000000000001</v>
      </c>
    </row>
    <row r="576" spans="1:26" x14ac:dyDescent="0.2">
      <c r="A576" s="27">
        <v>44810</v>
      </c>
      <c r="B576" s="17">
        <v>437.09800000000001</v>
      </c>
      <c r="C576" s="14">
        <v>5.29</v>
      </c>
      <c r="D576" s="17">
        <v>-22</v>
      </c>
      <c r="E576" s="17">
        <v>23.5</v>
      </c>
      <c r="F576" s="17">
        <v>94.5</v>
      </c>
      <c r="G576" s="17">
        <v>315.83499999999998</v>
      </c>
      <c r="H576" s="17">
        <v>13.425000000000001</v>
      </c>
      <c r="I576" s="17">
        <v>-42.72</v>
      </c>
      <c r="J576" s="17">
        <v>1243.21</v>
      </c>
      <c r="K576" s="17">
        <v>142.5</v>
      </c>
      <c r="L576" s="17">
        <v>0.1605</v>
      </c>
      <c r="M576" s="17">
        <v>250.34</v>
      </c>
      <c r="N576" s="17">
        <v>192.98999000000001</v>
      </c>
      <c r="O576" s="17">
        <v>29071.3</v>
      </c>
      <c r="P576" s="17">
        <v>524</v>
      </c>
      <c r="Q576" s="17">
        <v>-4.875</v>
      </c>
      <c r="R576" s="17">
        <v>4982.125</v>
      </c>
      <c r="S576" s="17">
        <v>24.05</v>
      </c>
      <c r="T576" s="17">
        <v>-1.0249999999999999</v>
      </c>
      <c r="U576" s="17">
        <v>-5.4100000000000002E-2</v>
      </c>
      <c r="V576" s="17">
        <v>-0.64800000000000002</v>
      </c>
      <c r="W576" s="17">
        <v>9362.4894000000004</v>
      </c>
      <c r="X576" s="17">
        <v>8782.5</v>
      </c>
      <c r="Y576" s="17">
        <v>22.004999999999999</v>
      </c>
      <c r="Z576" s="17">
        <v>-39.563000000000002</v>
      </c>
    </row>
    <row r="577" spans="1:26" x14ac:dyDescent="0.2">
      <c r="A577" s="27">
        <v>44809</v>
      </c>
      <c r="B577" s="17">
        <v>451.4</v>
      </c>
      <c r="C577" s="14">
        <v>5.04</v>
      </c>
      <c r="D577" s="17">
        <v>-9</v>
      </c>
      <c r="E577" s="17">
        <v>23.625</v>
      </c>
      <c r="F577" s="17">
        <v>87</v>
      </c>
      <c r="G577" s="17">
        <v>290.29000000000002</v>
      </c>
      <c r="H577" s="17">
        <v>11.25</v>
      </c>
      <c r="I577" s="17">
        <v>-64.096000000000004</v>
      </c>
      <c r="J577" s="17">
        <v>1128.29</v>
      </c>
      <c r="K577" s="17">
        <v>140</v>
      </c>
      <c r="L577" s="17">
        <v>0.13950000000000001</v>
      </c>
      <c r="M577" s="17">
        <v>227.2</v>
      </c>
      <c r="N577" s="17">
        <v>180.42250000000001</v>
      </c>
      <c r="O577" s="17">
        <v>27197.5</v>
      </c>
      <c r="P577" s="17">
        <v>486.9</v>
      </c>
      <c r="Q577" s="17">
        <v>-4.1950000000000003</v>
      </c>
      <c r="R577" s="17">
        <v>5155.625</v>
      </c>
      <c r="S577" s="17">
        <v>23.25</v>
      </c>
      <c r="T577" s="17">
        <v>-1.5</v>
      </c>
      <c r="U577" s="17">
        <v>-1.6E-2</v>
      </c>
      <c r="V577" s="17">
        <v>-0.60299999999999998</v>
      </c>
      <c r="W577" s="17">
        <v>9362.4894000000004</v>
      </c>
      <c r="X577" s="17">
        <v>7787</v>
      </c>
      <c r="Y577" s="17">
        <v>19.524999999999999</v>
      </c>
      <c r="Z577" s="17">
        <v>-34.338000000000001</v>
      </c>
    </row>
    <row r="578" spans="1:26" x14ac:dyDescent="0.2">
      <c r="A578" s="27">
        <v>44806</v>
      </c>
      <c r="B578" s="17">
        <v>458.3</v>
      </c>
      <c r="C578" s="14">
        <v>5.62</v>
      </c>
      <c r="D578" s="17">
        <v>-15.042999999999999</v>
      </c>
      <c r="E578" s="17">
        <v>24.75</v>
      </c>
      <c r="F578" s="17">
        <v>87</v>
      </c>
      <c r="G578" s="17">
        <v>282.53500000000003</v>
      </c>
      <c r="H578" s="17">
        <v>10.625</v>
      </c>
      <c r="I578" s="17">
        <v>-99.545000000000002</v>
      </c>
      <c r="J578" s="17">
        <v>1127.105</v>
      </c>
      <c r="K578" s="17">
        <v>140</v>
      </c>
      <c r="L578" s="17">
        <v>0.185</v>
      </c>
      <c r="M578" s="17">
        <v>227.3</v>
      </c>
      <c r="N578" s="17">
        <v>202.815</v>
      </c>
      <c r="O578" s="17">
        <v>27125</v>
      </c>
      <c r="P578" s="17">
        <v>497</v>
      </c>
      <c r="Q578" s="17">
        <v>-2.75</v>
      </c>
      <c r="R578" s="17">
        <v>5122.0050000000001</v>
      </c>
      <c r="S578" s="17">
        <v>23.75</v>
      </c>
      <c r="T578" s="17">
        <v>-1.45</v>
      </c>
      <c r="U578" s="17">
        <v>-2.3900000000000001E-2</v>
      </c>
      <c r="V578" s="17">
        <v>-0.54500000000000004</v>
      </c>
      <c r="W578" s="17">
        <v>9362.4894000000004</v>
      </c>
      <c r="X578" s="17">
        <v>7632</v>
      </c>
      <c r="Y578" s="17">
        <v>19.492000000000001</v>
      </c>
      <c r="Z578" s="17">
        <v>-33.950000000000003</v>
      </c>
    </row>
    <row r="579" spans="1:26" x14ac:dyDescent="0.2">
      <c r="A579" s="27">
        <v>44805</v>
      </c>
      <c r="B579" s="17">
        <v>426.72800000000001</v>
      </c>
      <c r="C579" s="14">
        <v>6.1</v>
      </c>
      <c r="D579" s="17">
        <v>-16.355</v>
      </c>
      <c r="E579" s="17">
        <v>24.25</v>
      </c>
      <c r="F579" s="17">
        <v>87.3</v>
      </c>
      <c r="G579" s="17">
        <v>290.23</v>
      </c>
      <c r="H579" s="17">
        <v>14.775</v>
      </c>
      <c r="I579" s="17">
        <v>-24.146999999999998</v>
      </c>
      <c r="J579" s="17">
        <v>1140</v>
      </c>
      <c r="K579" s="17">
        <v>140</v>
      </c>
      <c r="L579" s="17">
        <v>0.16600000000000001</v>
      </c>
      <c r="M579" s="17">
        <v>227.17</v>
      </c>
      <c r="N579" s="17">
        <v>206.6035</v>
      </c>
      <c r="O579" s="17">
        <v>27291</v>
      </c>
      <c r="P579" s="17">
        <v>470.3</v>
      </c>
      <c r="Q579" s="17">
        <v>-1.87</v>
      </c>
      <c r="R579" s="17">
        <v>4724.585</v>
      </c>
      <c r="S579" s="17">
        <v>23</v>
      </c>
      <c r="T579" s="17">
        <v>-1.61</v>
      </c>
      <c r="U579" s="17">
        <v>-4.4999999999999998E-2</v>
      </c>
      <c r="V579" s="17">
        <v>-0.52500000000000002</v>
      </c>
      <c r="W579" s="17">
        <v>9362.4894000000004</v>
      </c>
      <c r="X579" s="17">
        <v>9113.7999999999993</v>
      </c>
      <c r="Y579" s="17">
        <v>19.625</v>
      </c>
      <c r="Z579" s="17">
        <v>-34.143000000000001</v>
      </c>
    </row>
    <row r="580" spans="1:26" x14ac:dyDescent="0.2">
      <c r="A580" s="27">
        <v>44804</v>
      </c>
      <c r="B580" s="17">
        <v>399.053</v>
      </c>
      <c r="C580" s="14">
        <v>5.15</v>
      </c>
      <c r="D580" s="17">
        <v>-18.277999999999999</v>
      </c>
      <c r="E580" s="17">
        <v>20.375</v>
      </c>
      <c r="F580" s="17">
        <v>91.95</v>
      </c>
      <c r="G580" s="17">
        <v>303.61500000000001</v>
      </c>
      <c r="H580" s="17">
        <v>9.6750000000000007</v>
      </c>
      <c r="I580" s="17">
        <v>30.251000000000001</v>
      </c>
      <c r="J580" s="17">
        <v>1188.98</v>
      </c>
      <c r="K580" s="17">
        <v>135</v>
      </c>
      <c r="L580" s="17">
        <v>0.1065</v>
      </c>
      <c r="M580" s="17">
        <v>239.69</v>
      </c>
      <c r="N580" s="17">
        <v>204.47811999999999</v>
      </c>
      <c r="O580" s="17">
        <v>30680.799999999999</v>
      </c>
      <c r="P580" s="17">
        <v>488</v>
      </c>
      <c r="Q580" s="17">
        <v>-3.6789999999999998</v>
      </c>
      <c r="R580" s="17">
        <v>4401.7309999999998</v>
      </c>
      <c r="S580" s="17">
        <v>23.25</v>
      </c>
      <c r="T580" s="17">
        <v>-1.8</v>
      </c>
      <c r="U580" s="17">
        <v>-5.3499999999999999E-2</v>
      </c>
      <c r="V580" s="17">
        <v>-0.47299999999999998</v>
      </c>
      <c r="W580" s="17">
        <v>9362.4894000000004</v>
      </c>
      <c r="X580" s="17">
        <v>8531</v>
      </c>
      <c r="Y580" s="17">
        <v>20.465</v>
      </c>
      <c r="Z580" s="17">
        <v>-33.994999999999997</v>
      </c>
    </row>
    <row r="581" spans="1:26" x14ac:dyDescent="0.2">
      <c r="A581" s="27">
        <v>44803</v>
      </c>
      <c r="B581" s="17">
        <v>403.38299999999998</v>
      </c>
      <c r="C581" s="14">
        <v>5.2</v>
      </c>
      <c r="D581" s="17">
        <v>-25</v>
      </c>
      <c r="E581" s="17">
        <v>20.75</v>
      </c>
      <c r="F581" s="17">
        <v>96.344999999999999</v>
      </c>
      <c r="G581" s="17">
        <v>324.32499999999999</v>
      </c>
      <c r="H581" s="17">
        <v>10</v>
      </c>
      <c r="I581" s="17">
        <v>-15.85</v>
      </c>
      <c r="J581" s="17">
        <v>1237.5</v>
      </c>
      <c r="K581" s="17">
        <v>137.5</v>
      </c>
      <c r="L581" s="17">
        <v>0.10050000000000001</v>
      </c>
      <c r="M581" s="17">
        <v>245.3</v>
      </c>
      <c r="N581" s="17">
        <v>213.16579999999999</v>
      </c>
      <c r="O581" s="17">
        <v>26961</v>
      </c>
      <c r="P581" s="17">
        <v>510.5</v>
      </c>
      <c r="Q581" s="17">
        <v>-2.2000000000000002</v>
      </c>
      <c r="R581" s="17">
        <v>4111.5150000000003</v>
      </c>
      <c r="S581" s="17">
        <v>23.05</v>
      </c>
      <c r="T581" s="17">
        <v>-1.33</v>
      </c>
      <c r="U581" s="17">
        <v>-6.1699999999999998E-2</v>
      </c>
      <c r="V581" s="17">
        <v>-0.53500000000000003</v>
      </c>
      <c r="W581" s="17">
        <v>9362.4894000000004</v>
      </c>
      <c r="X581" s="17">
        <v>8434.7999999999993</v>
      </c>
      <c r="Y581" s="17">
        <v>21.094000000000001</v>
      </c>
      <c r="Z581" s="17">
        <v>-35.537999999999997</v>
      </c>
    </row>
    <row r="582" spans="1:26" x14ac:dyDescent="0.2">
      <c r="A582" s="27">
        <v>44802</v>
      </c>
      <c r="B582" s="17">
        <v>404.346</v>
      </c>
      <c r="C582" s="14">
        <v>5.25</v>
      </c>
      <c r="D582" s="17">
        <v>-11.608000000000001</v>
      </c>
      <c r="E582" s="17">
        <v>20.625</v>
      </c>
      <c r="F582" s="17">
        <v>92.8</v>
      </c>
      <c r="G582" s="17">
        <v>283.45499999999998</v>
      </c>
      <c r="H582" s="17">
        <v>17.2</v>
      </c>
      <c r="I582" s="17">
        <v>-73.751999999999995</v>
      </c>
      <c r="J582" s="17">
        <v>1163.4100000000001</v>
      </c>
      <c r="K582" s="17">
        <v>135</v>
      </c>
      <c r="L582" s="17">
        <v>0.1095</v>
      </c>
      <c r="M582" s="17">
        <v>243.1</v>
      </c>
      <c r="N582" s="17">
        <v>227</v>
      </c>
      <c r="O582" s="17">
        <v>27361.3</v>
      </c>
      <c r="P582" s="17">
        <v>483</v>
      </c>
      <c r="Q582" s="17">
        <v>-2.8130000000000002</v>
      </c>
      <c r="R582" s="17">
        <v>4093.6550000000002</v>
      </c>
      <c r="S582" s="17">
        <v>24.75</v>
      </c>
      <c r="T582" s="17">
        <v>-1.7549999999999999</v>
      </c>
      <c r="U582" s="17">
        <v>2.8999999999999998E-3</v>
      </c>
      <c r="V582" s="17">
        <v>-0.51</v>
      </c>
      <c r="W582" s="17">
        <v>9362.4894000000004</v>
      </c>
      <c r="X582" s="17">
        <v>11871.5</v>
      </c>
      <c r="Y582" s="17">
        <v>18.68</v>
      </c>
      <c r="Z582" s="17">
        <v>-31.57</v>
      </c>
    </row>
    <row r="583" spans="1:26" x14ac:dyDescent="0.2">
      <c r="A583" s="27">
        <v>44799</v>
      </c>
      <c r="B583" s="17">
        <v>436.70100000000002</v>
      </c>
      <c r="C583" s="14">
        <v>5.68</v>
      </c>
      <c r="D583" s="17">
        <v>-29.35</v>
      </c>
      <c r="E583" s="17">
        <v>23.425000000000001</v>
      </c>
      <c r="F583" s="17">
        <v>95.35</v>
      </c>
      <c r="G583" s="17">
        <v>292.69</v>
      </c>
      <c r="H583" s="17">
        <v>10.725</v>
      </c>
      <c r="I583" s="17">
        <v>83.846999999999994</v>
      </c>
      <c r="J583" s="17">
        <v>1198.5650000000001</v>
      </c>
      <c r="K583" s="17">
        <v>142.5</v>
      </c>
      <c r="L583" s="17">
        <v>9.6000000000000002E-2</v>
      </c>
      <c r="M583" s="17">
        <v>240.17500000000001</v>
      </c>
      <c r="N583" s="17">
        <v>235.48249999999999</v>
      </c>
      <c r="O583" s="17">
        <v>28475</v>
      </c>
      <c r="P583" s="17">
        <v>537.29999999999995</v>
      </c>
      <c r="Q583" s="17">
        <v>-5.1539999999999999</v>
      </c>
      <c r="R583" s="17">
        <v>4241.3999999999996</v>
      </c>
      <c r="S583" s="17">
        <v>25</v>
      </c>
      <c r="T583" s="17">
        <v>-2.1349999999999998</v>
      </c>
      <c r="U583" s="17">
        <v>-5.7000000000000002E-2</v>
      </c>
      <c r="V583" s="17">
        <v>-0.495</v>
      </c>
      <c r="W583" s="17">
        <v>9362.4894000000004</v>
      </c>
      <c r="X583" s="17">
        <v>9498.5</v>
      </c>
      <c r="Y583" s="17">
        <v>19.38</v>
      </c>
      <c r="Z583" s="17">
        <v>-31.96</v>
      </c>
    </row>
    <row r="584" spans="1:26" x14ac:dyDescent="0.2">
      <c r="A584" s="27">
        <v>44798</v>
      </c>
      <c r="B584" s="17">
        <v>433.8</v>
      </c>
      <c r="C584" s="14">
        <v>6.13</v>
      </c>
      <c r="D584" s="17">
        <v>-29.934999999999999</v>
      </c>
      <c r="E584" s="17">
        <v>24.5</v>
      </c>
      <c r="F584" s="17">
        <v>95.55</v>
      </c>
      <c r="G584" s="17">
        <v>293.5</v>
      </c>
      <c r="H584" s="17">
        <v>7.5</v>
      </c>
      <c r="I584" s="17">
        <v>3.8239999999999998</v>
      </c>
      <c r="J584" s="17">
        <v>1215.885</v>
      </c>
      <c r="K584" s="17">
        <v>147.5</v>
      </c>
      <c r="L584" s="17">
        <v>8.7999999999999995E-2</v>
      </c>
      <c r="M584" s="17">
        <v>245</v>
      </c>
      <c r="N584" s="17">
        <v>225.69248999999999</v>
      </c>
      <c r="O584" s="17">
        <v>21942.3</v>
      </c>
      <c r="P584" s="17">
        <v>545.79999999999995</v>
      </c>
      <c r="Q584" s="17">
        <v>-7.5250000000000004</v>
      </c>
      <c r="R584" s="17">
        <v>4209.95</v>
      </c>
      <c r="S584" s="17">
        <v>24.75</v>
      </c>
      <c r="T584" s="17">
        <v>-2.2999999999999998</v>
      </c>
      <c r="U584" s="17">
        <v>-5.1700000000000003E-2</v>
      </c>
      <c r="V584" s="17">
        <v>-0.42299999999999999</v>
      </c>
      <c r="W584" s="17">
        <v>9362.4894000000004</v>
      </c>
      <c r="X584" s="17">
        <v>8426.9</v>
      </c>
      <c r="Y584" s="17">
        <v>19.8</v>
      </c>
      <c r="Z584" s="17">
        <v>-31.73</v>
      </c>
    </row>
    <row r="585" spans="1:26" x14ac:dyDescent="0.2">
      <c r="A585" s="27">
        <v>44797</v>
      </c>
      <c r="B585" s="17">
        <v>383.81799999999998</v>
      </c>
      <c r="C585" s="14">
        <v>5.64</v>
      </c>
      <c r="D585" s="17">
        <v>-35.673000000000002</v>
      </c>
      <c r="E585" s="17">
        <v>21.75</v>
      </c>
      <c r="F585" s="17">
        <v>95.9</v>
      </c>
      <c r="G585" s="17">
        <v>295.08999999999997</v>
      </c>
      <c r="H585" s="17">
        <v>14.475</v>
      </c>
      <c r="I585" s="17">
        <v>-57.378</v>
      </c>
      <c r="J585" s="17">
        <v>1247.5</v>
      </c>
      <c r="K585" s="17">
        <v>140</v>
      </c>
      <c r="L585" s="17">
        <v>0.10879999999999999</v>
      </c>
      <c r="M585" s="17">
        <v>257.7</v>
      </c>
      <c r="N585" s="17">
        <v>256.25</v>
      </c>
      <c r="O585" s="17">
        <v>22067.5</v>
      </c>
      <c r="P585" s="17">
        <v>551.6</v>
      </c>
      <c r="Q585" s="17">
        <v>-5.0149999999999997</v>
      </c>
      <c r="R585" s="17">
        <v>4868.7520000000004</v>
      </c>
      <c r="S585" s="17">
        <v>25.55</v>
      </c>
      <c r="T585" s="17">
        <v>-2.1749999999999998</v>
      </c>
      <c r="U585" s="17">
        <v>-2.8500000000000001E-2</v>
      </c>
      <c r="V585" s="17">
        <v>-0.34799999999999998</v>
      </c>
      <c r="W585" s="17">
        <v>9362.4894000000004</v>
      </c>
      <c r="X585" s="17">
        <v>9293.7999999999993</v>
      </c>
      <c r="Y585" s="17">
        <v>19.600000000000001</v>
      </c>
      <c r="Z585" s="17">
        <v>-30.876999999999999</v>
      </c>
    </row>
    <row r="586" spans="1:26" x14ac:dyDescent="0.2">
      <c r="A586" s="27">
        <v>44796</v>
      </c>
      <c r="B586" s="17">
        <v>411.01299999999998</v>
      </c>
      <c r="C586" s="14">
        <v>6</v>
      </c>
      <c r="D586" s="17">
        <v>-23</v>
      </c>
      <c r="E586" s="17">
        <v>22.725000000000001</v>
      </c>
      <c r="F586" s="17">
        <v>98.35</v>
      </c>
      <c r="G586" s="17">
        <v>303.33</v>
      </c>
      <c r="H586" s="17">
        <v>10</v>
      </c>
      <c r="I586" s="17">
        <v>-46.496000000000002</v>
      </c>
      <c r="J586" s="17">
        <v>1285.25</v>
      </c>
      <c r="K586" s="17">
        <v>147.5</v>
      </c>
      <c r="L586" s="17">
        <v>0.1</v>
      </c>
      <c r="M586" s="17">
        <v>243.56299999999999</v>
      </c>
      <c r="N586" s="17">
        <v>246.60500999999999</v>
      </c>
      <c r="O586" s="17">
        <v>23805.5</v>
      </c>
      <c r="P586" s="17">
        <v>559</v>
      </c>
      <c r="Q586" s="17">
        <v>-2.1280000000000001</v>
      </c>
      <c r="R586" s="17">
        <v>5088.26</v>
      </c>
      <c r="S586" s="17">
        <v>23.95</v>
      </c>
      <c r="T586" s="17">
        <v>-1.3</v>
      </c>
      <c r="U586" s="17">
        <v>-2.5499999999999998E-2</v>
      </c>
      <c r="V586" s="17">
        <v>-0.53300000000000003</v>
      </c>
      <c r="W586" s="17">
        <v>9362.4894000000004</v>
      </c>
      <c r="X586" s="17">
        <v>9857</v>
      </c>
      <c r="Y586" s="17">
        <v>20.437000000000001</v>
      </c>
      <c r="Z586" s="17">
        <v>-31.73</v>
      </c>
    </row>
    <row r="587" spans="1:26" x14ac:dyDescent="0.2">
      <c r="A587" s="27">
        <v>44795</v>
      </c>
      <c r="B587" s="17">
        <v>444.46699999999998</v>
      </c>
      <c r="C587" s="14">
        <v>6.55</v>
      </c>
      <c r="D587" s="17">
        <v>3.26</v>
      </c>
      <c r="E587" s="17">
        <v>23.875</v>
      </c>
      <c r="F587" s="17">
        <v>101.35</v>
      </c>
      <c r="G587" s="17">
        <v>305.02499999999998</v>
      </c>
      <c r="H587" s="17">
        <v>26.475000000000001</v>
      </c>
      <c r="I587" s="17">
        <v>-55.103000000000002</v>
      </c>
      <c r="J587" s="17">
        <v>1343.7</v>
      </c>
      <c r="K587" s="17">
        <v>152.5</v>
      </c>
      <c r="L587" s="17">
        <v>0.11749999999999999</v>
      </c>
      <c r="M587" s="17">
        <v>242.9</v>
      </c>
      <c r="N587" s="17">
        <v>246.535</v>
      </c>
      <c r="O587" s="17">
        <v>15362</v>
      </c>
      <c r="P587" s="17">
        <v>585</v>
      </c>
      <c r="Q587" s="17">
        <v>-2.1549999999999998</v>
      </c>
      <c r="R587" s="17">
        <v>5858.6629999999996</v>
      </c>
      <c r="S587" s="17">
        <v>25.75</v>
      </c>
      <c r="T587" s="17">
        <v>-1.7350000000000001</v>
      </c>
      <c r="U587" s="17">
        <v>-9.1999999999999998E-3</v>
      </c>
      <c r="V587" s="17">
        <v>-0.53</v>
      </c>
      <c r="W587" s="17">
        <v>9362.4894000000004</v>
      </c>
      <c r="X587" s="17">
        <v>7786</v>
      </c>
      <c r="Y587" s="17">
        <v>21.257000000000001</v>
      </c>
      <c r="Z587" s="17">
        <v>-33.4</v>
      </c>
    </row>
    <row r="588" spans="1:26" x14ac:dyDescent="0.2">
      <c r="A588" s="27">
        <v>44792</v>
      </c>
      <c r="B588" s="17">
        <v>454.32</v>
      </c>
      <c r="C588" s="14">
        <v>6.75</v>
      </c>
      <c r="D588" s="17">
        <v>2.0449999999999999</v>
      </c>
      <c r="E588" s="17">
        <v>25.437999999999999</v>
      </c>
      <c r="F588" s="17">
        <v>95.1</v>
      </c>
      <c r="G588" s="17">
        <v>285.065</v>
      </c>
      <c r="H588" s="17">
        <v>18.774999999999999</v>
      </c>
      <c r="I588" s="17">
        <v>-41.771000000000001</v>
      </c>
      <c r="J588" s="17">
        <v>1262.165</v>
      </c>
      <c r="K588" s="17">
        <v>152.69999999999999</v>
      </c>
      <c r="L588" s="17">
        <v>0.115</v>
      </c>
      <c r="M588" s="17">
        <v>225.09200000000001</v>
      </c>
      <c r="N588" s="17">
        <v>245.55499</v>
      </c>
      <c r="O588" s="17">
        <v>14837.5</v>
      </c>
      <c r="P588" s="17">
        <v>555.1</v>
      </c>
      <c r="Q588" s="17">
        <v>-2.7250000000000001</v>
      </c>
      <c r="R588" s="17">
        <v>6565.7849999999999</v>
      </c>
      <c r="S588" s="17">
        <v>22.05</v>
      </c>
      <c r="T588" s="17">
        <v>-2.0499999999999998</v>
      </c>
      <c r="U588" s="17">
        <v>-2.5999999999999999E-2</v>
      </c>
      <c r="V588" s="17">
        <v>-0.47499999999999998</v>
      </c>
      <c r="W588" s="17">
        <v>9362.4894000000004</v>
      </c>
      <c r="X588" s="17">
        <v>9441.9</v>
      </c>
      <c r="Y588" s="17">
        <v>19.920000000000002</v>
      </c>
      <c r="Z588" s="17">
        <v>-33.93</v>
      </c>
    </row>
    <row r="589" spans="1:26" x14ac:dyDescent="0.2">
      <c r="A589" s="27">
        <v>44791</v>
      </c>
      <c r="B589" s="17">
        <v>449.85500000000002</v>
      </c>
      <c r="C589" s="14">
        <v>6.83</v>
      </c>
      <c r="D589" s="17">
        <v>-18.105</v>
      </c>
      <c r="E589" s="17">
        <v>25.187999999999999</v>
      </c>
      <c r="F589" s="17">
        <v>94.5</v>
      </c>
      <c r="G589" s="17">
        <v>288.11</v>
      </c>
      <c r="H589" s="17">
        <v>13.074999999999999</v>
      </c>
      <c r="I589" s="17">
        <v>27.251000000000001</v>
      </c>
      <c r="J589" s="17">
        <v>1224.7950000000001</v>
      </c>
      <c r="K589" s="17">
        <v>150</v>
      </c>
      <c r="L589" s="17">
        <v>0.108</v>
      </c>
      <c r="M589" s="17">
        <v>225.99199999999999</v>
      </c>
      <c r="N589" s="17">
        <v>244.60251</v>
      </c>
      <c r="O589" s="17">
        <v>17177.5</v>
      </c>
      <c r="P589" s="17">
        <v>531</v>
      </c>
      <c r="Q589" s="17">
        <v>-3.8149999999999999</v>
      </c>
      <c r="R589" s="17">
        <v>6677.9049999999997</v>
      </c>
      <c r="S589" s="17">
        <v>24.55</v>
      </c>
      <c r="T589" s="17">
        <v>-1.89</v>
      </c>
      <c r="U589" s="17">
        <v>-3.2000000000000001E-2</v>
      </c>
      <c r="V589" s="17">
        <v>-0.47</v>
      </c>
      <c r="W589" s="17">
        <v>9362.4894000000004</v>
      </c>
      <c r="X589" s="17">
        <v>9262.4</v>
      </c>
      <c r="Y589" s="17">
        <v>19.975000000000001</v>
      </c>
      <c r="Z589" s="17">
        <v>-29.623000000000001</v>
      </c>
    </row>
    <row r="590" spans="1:26" x14ac:dyDescent="0.2">
      <c r="A590" s="27">
        <v>44790</v>
      </c>
      <c r="B590" s="17">
        <v>395.01600000000002</v>
      </c>
      <c r="C590" s="14">
        <v>6.2329999999999997</v>
      </c>
      <c r="D590" s="17">
        <v>-27.5</v>
      </c>
      <c r="E590" s="17">
        <v>21.25</v>
      </c>
      <c r="F590" s="17">
        <v>93.5</v>
      </c>
      <c r="G590" s="17">
        <v>280</v>
      </c>
      <c r="H590" s="17">
        <v>14.225</v>
      </c>
      <c r="I590" s="17">
        <v>36.921999999999997</v>
      </c>
      <c r="J590" s="17">
        <v>1203.2</v>
      </c>
      <c r="K590" s="17">
        <v>135</v>
      </c>
      <c r="L590" s="17">
        <v>0.10299999999999999</v>
      </c>
      <c r="M590" s="17">
        <v>270</v>
      </c>
      <c r="N590" s="17">
        <v>249.94</v>
      </c>
      <c r="O590" s="17">
        <v>18092</v>
      </c>
      <c r="P590" s="17">
        <v>519.5</v>
      </c>
      <c r="Q590" s="17">
        <v>-4.8159999999999998</v>
      </c>
      <c r="R590" s="17">
        <v>3833.962</v>
      </c>
      <c r="S590" s="17">
        <v>26.65</v>
      </c>
      <c r="T590" s="17">
        <v>-2.36</v>
      </c>
      <c r="U590" s="17">
        <v>-4.4699999999999997E-2</v>
      </c>
      <c r="V590" s="17">
        <v>-0.51800000000000002</v>
      </c>
      <c r="W590" s="17">
        <v>9362.4894000000004</v>
      </c>
      <c r="X590" s="17">
        <v>7037.1</v>
      </c>
      <c r="Y590" s="17">
        <v>20.68</v>
      </c>
      <c r="Z590" s="17">
        <v>-30.434999999999999</v>
      </c>
    </row>
    <row r="591" spans="1:26" x14ac:dyDescent="0.2">
      <c r="A591" s="27">
        <v>44789</v>
      </c>
      <c r="B591" s="17">
        <v>418.87599999999998</v>
      </c>
      <c r="C591" s="14">
        <v>5.95</v>
      </c>
      <c r="D591" s="17">
        <v>-35.494999999999997</v>
      </c>
      <c r="E591" s="17">
        <v>21.44</v>
      </c>
      <c r="F591" s="17">
        <v>94.85</v>
      </c>
      <c r="G591" s="17">
        <v>287.54500000000002</v>
      </c>
      <c r="H591" s="17">
        <v>16.425000000000001</v>
      </c>
      <c r="I591" s="17">
        <v>-59.780999999999999</v>
      </c>
      <c r="J591" s="17">
        <v>1222.5</v>
      </c>
      <c r="K591" s="17">
        <v>142.5</v>
      </c>
      <c r="L591" s="17">
        <v>0.11</v>
      </c>
      <c r="M591" s="17">
        <v>260.29000000000002</v>
      </c>
      <c r="N591" s="17">
        <v>257.44</v>
      </c>
      <c r="O591" s="17">
        <v>25337.5</v>
      </c>
      <c r="P591" s="17">
        <v>541.5</v>
      </c>
      <c r="Q591" s="17">
        <v>-5.79</v>
      </c>
      <c r="R591" s="17">
        <v>4211</v>
      </c>
      <c r="S591" s="17">
        <v>23.95</v>
      </c>
      <c r="T591" s="17">
        <v>-2.7549999999999999</v>
      </c>
      <c r="U591" s="17">
        <v>-3.0200000000000001E-2</v>
      </c>
      <c r="V591" s="17">
        <v>-0.495</v>
      </c>
      <c r="W591" s="17">
        <v>9362.4894000000004</v>
      </c>
      <c r="X591" s="17">
        <v>4126.8</v>
      </c>
      <c r="Y591" s="17">
        <v>21.411000000000001</v>
      </c>
      <c r="Z591" s="17">
        <v>-31.27</v>
      </c>
    </row>
    <row r="592" spans="1:26" x14ac:dyDescent="0.2">
      <c r="A592" s="27">
        <v>44788</v>
      </c>
      <c r="B592" s="17">
        <v>440.8</v>
      </c>
      <c r="C592" s="14">
        <v>5.95</v>
      </c>
      <c r="D592" s="17">
        <v>-44.463000000000001</v>
      </c>
      <c r="E592" s="17">
        <v>24</v>
      </c>
      <c r="F592" s="17">
        <v>97.5</v>
      </c>
      <c r="G592" s="17">
        <v>284</v>
      </c>
      <c r="H592" s="17">
        <v>13.625</v>
      </c>
      <c r="I592" s="17">
        <v>-35.024000000000001</v>
      </c>
      <c r="J592" s="17">
        <v>1255.32</v>
      </c>
      <c r="K592" s="17">
        <v>140</v>
      </c>
      <c r="L592" s="17">
        <v>9.4E-2</v>
      </c>
      <c r="M592" s="17">
        <v>220.5</v>
      </c>
      <c r="N592" s="17">
        <v>255.59</v>
      </c>
      <c r="O592" s="17">
        <v>26199.8</v>
      </c>
      <c r="P592" s="17">
        <v>550.5</v>
      </c>
      <c r="Q592" s="17">
        <v>-4.5</v>
      </c>
      <c r="R592" s="17">
        <v>3829.8</v>
      </c>
      <c r="S592" s="17">
        <v>24</v>
      </c>
      <c r="T592" s="17">
        <v>-3.4</v>
      </c>
      <c r="U592" s="17">
        <v>-2.35E-2</v>
      </c>
      <c r="V592" s="17">
        <v>-0.30299999999999999</v>
      </c>
      <c r="W592" s="17">
        <v>9362.4894000000004</v>
      </c>
      <c r="X592" s="17">
        <v>4303</v>
      </c>
      <c r="Y592" s="17">
        <v>22.292000000000002</v>
      </c>
      <c r="Z592" s="17">
        <v>-32.229999999999997</v>
      </c>
    </row>
    <row r="593" spans="1:26" x14ac:dyDescent="0.2">
      <c r="A593" s="27">
        <v>44785</v>
      </c>
      <c r="B593" s="17">
        <v>446.58</v>
      </c>
      <c r="C593" s="14">
        <v>5.8949999999999996</v>
      </c>
      <c r="D593" s="17">
        <v>-45.54</v>
      </c>
      <c r="E593" s="17">
        <v>24</v>
      </c>
      <c r="F593" s="17">
        <v>91.5</v>
      </c>
      <c r="G593" s="17">
        <v>262.5</v>
      </c>
      <c r="H593" s="17">
        <v>6.1239999999999997</v>
      </c>
      <c r="I593" s="17">
        <v>-35.625</v>
      </c>
      <c r="J593" s="17">
        <v>1296.885</v>
      </c>
      <c r="K593" s="17">
        <v>155</v>
      </c>
      <c r="L593" s="17">
        <v>9.2499999999999999E-2</v>
      </c>
      <c r="M593" s="17">
        <v>229.98</v>
      </c>
      <c r="N593" s="17">
        <v>249.2175</v>
      </c>
      <c r="O593" s="17">
        <v>27374.5</v>
      </c>
      <c r="P593" s="17">
        <v>502.6</v>
      </c>
      <c r="Q593" s="17">
        <v>-9.2240000000000002</v>
      </c>
      <c r="R593" s="17">
        <v>3630.605</v>
      </c>
      <c r="S593" s="17">
        <v>23.75</v>
      </c>
      <c r="T593" s="17">
        <v>-2.1549999999999998</v>
      </c>
      <c r="U593" s="17">
        <v>-5.6000000000000001E-2</v>
      </c>
      <c r="V593" s="17">
        <v>-0.47</v>
      </c>
      <c r="W593" s="17">
        <v>9362.4894000000004</v>
      </c>
      <c r="X593" s="17">
        <v>5123.1000000000004</v>
      </c>
      <c r="Y593" s="17">
        <v>21.475000000000001</v>
      </c>
      <c r="Z593" s="17">
        <v>-29.64</v>
      </c>
    </row>
    <row r="594" spans="1:26" x14ac:dyDescent="0.2">
      <c r="A594" s="27">
        <v>44784</v>
      </c>
      <c r="B594" s="17">
        <v>448.2</v>
      </c>
      <c r="C594" s="14">
        <v>5.9850000000000003</v>
      </c>
      <c r="D594" s="17">
        <v>-44</v>
      </c>
      <c r="E594" s="17">
        <v>23.875</v>
      </c>
      <c r="F594" s="17">
        <v>91</v>
      </c>
      <c r="G594" s="17">
        <v>262.71800000000002</v>
      </c>
      <c r="H594" s="17">
        <v>-4.8250000000000002</v>
      </c>
      <c r="I594" s="17">
        <v>30.503</v>
      </c>
      <c r="J594" s="17">
        <v>1198.82</v>
      </c>
      <c r="K594" s="17">
        <v>162.5</v>
      </c>
      <c r="L594" s="17">
        <v>9.2999999999999999E-2</v>
      </c>
      <c r="M594" s="17">
        <v>197.89</v>
      </c>
      <c r="N594" s="17">
        <v>214.54499999999999</v>
      </c>
      <c r="O594" s="17">
        <v>24521</v>
      </c>
      <c r="P594" s="17">
        <v>470.5</v>
      </c>
      <c r="Q594" s="17">
        <v>-12.459</v>
      </c>
      <c r="R594" s="17">
        <v>3621.5160000000001</v>
      </c>
      <c r="S594" s="17">
        <v>25.45</v>
      </c>
      <c r="T594" s="17">
        <v>-3.0249999999999999</v>
      </c>
      <c r="U594" s="17">
        <v>-5.6000000000000001E-2</v>
      </c>
      <c r="V594" s="17">
        <v>-0.42799999999999999</v>
      </c>
      <c r="W594" s="17">
        <v>9362.4894000000004</v>
      </c>
      <c r="X594" s="17">
        <v>5601.8</v>
      </c>
      <c r="Y594" s="17">
        <v>21.59</v>
      </c>
      <c r="Z594" s="17">
        <v>-29.582999999999998</v>
      </c>
    </row>
    <row r="595" spans="1:26" x14ac:dyDescent="0.2">
      <c r="A595" s="27">
        <v>44783</v>
      </c>
      <c r="B595" s="17">
        <v>392.8</v>
      </c>
      <c r="C595" s="14">
        <v>5.45</v>
      </c>
      <c r="D595" s="17">
        <v>-43.5</v>
      </c>
      <c r="E595" s="17">
        <v>21.5</v>
      </c>
      <c r="F595" s="17">
        <v>92</v>
      </c>
      <c r="G595" s="17">
        <v>267.5</v>
      </c>
      <c r="H595" s="17">
        <v>8</v>
      </c>
      <c r="I595" s="17">
        <v>-75.998000000000005</v>
      </c>
      <c r="J595" s="17">
        <v>1202.5999999999999</v>
      </c>
      <c r="K595" s="17">
        <v>155</v>
      </c>
      <c r="L595" s="17">
        <v>0.11</v>
      </c>
      <c r="M595" s="17">
        <v>196.99</v>
      </c>
      <c r="N595" s="17">
        <v>219.2</v>
      </c>
      <c r="O595" s="17">
        <v>18132.5</v>
      </c>
      <c r="P595" s="17">
        <v>496.5</v>
      </c>
      <c r="Q595" s="17">
        <v>-11.339</v>
      </c>
      <c r="R595" s="17">
        <v>4199.5129999999999</v>
      </c>
      <c r="S595" s="17">
        <v>25.15</v>
      </c>
      <c r="T595" s="17">
        <v>-3.585</v>
      </c>
      <c r="U595" s="17">
        <v>-4.2799999999999998E-2</v>
      </c>
      <c r="V595" s="17">
        <v>-0.46</v>
      </c>
      <c r="W595" s="17">
        <v>9362.4894000000004</v>
      </c>
      <c r="X595" s="17">
        <v>6566</v>
      </c>
      <c r="Y595" s="17">
        <v>21.704999999999998</v>
      </c>
      <c r="Z595" s="17">
        <v>-29.71</v>
      </c>
    </row>
    <row r="596" spans="1:26" x14ac:dyDescent="0.2">
      <c r="A596" s="27">
        <v>44782</v>
      </c>
      <c r="B596" s="17">
        <v>418.6</v>
      </c>
      <c r="C596" s="14">
        <v>5.8</v>
      </c>
      <c r="D596" s="17">
        <v>-45.07</v>
      </c>
      <c r="E596" s="17">
        <v>22.984000000000002</v>
      </c>
      <c r="F596" s="17">
        <v>94.5</v>
      </c>
      <c r="G596" s="17">
        <v>276.495</v>
      </c>
      <c r="H596" s="17">
        <v>4.75</v>
      </c>
      <c r="I596" s="17">
        <v>12.074</v>
      </c>
      <c r="J596" s="17">
        <v>1255.5</v>
      </c>
      <c r="K596" s="17">
        <v>158.69999999999999</v>
      </c>
      <c r="L596" s="17">
        <v>0.1285</v>
      </c>
      <c r="M596" s="17">
        <v>199.9</v>
      </c>
      <c r="N596" s="17">
        <v>223.32250999999999</v>
      </c>
      <c r="O596" s="17">
        <v>20840</v>
      </c>
      <c r="P596" s="17">
        <v>559</v>
      </c>
      <c r="Q596" s="17">
        <v>-11.858000000000001</v>
      </c>
      <c r="R596" s="17">
        <v>5513.1880000000001</v>
      </c>
      <c r="S596" s="17">
        <v>22.95</v>
      </c>
      <c r="T596" s="17">
        <v>-4.3949999999999996</v>
      </c>
      <c r="U596" s="17">
        <v>-3.2800000000000003E-2</v>
      </c>
      <c r="V596" s="17">
        <v>-0.60499999999999998</v>
      </c>
      <c r="W596" s="17">
        <v>9362.4894000000004</v>
      </c>
      <c r="X596" s="17">
        <v>7107.3</v>
      </c>
      <c r="Y596" s="17">
        <v>22.233000000000001</v>
      </c>
      <c r="Z596" s="17">
        <v>-29.84</v>
      </c>
    </row>
    <row r="597" spans="1:26" x14ac:dyDescent="0.2">
      <c r="A597" s="27">
        <v>44781</v>
      </c>
      <c r="B597" s="17">
        <v>442.51400000000001</v>
      </c>
      <c r="C597" s="14">
        <v>6.05</v>
      </c>
      <c r="D597" s="17">
        <v>-57</v>
      </c>
      <c r="E597" s="17">
        <v>23.75</v>
      </c>
      <c r="F597" s="17">
        <v>97.5</v>
      </c>
      <c r="G597" s="17">
        <v>275.02499999999998</v>
      </c>
      <c r="H597" s="17">
        <v>7.5</v>
      </c>
      <c r="I597" s="17">
        <v>-92.549000000000007</v>
      </c>
      <c r="J597" s="17">
        <v>1252.155</v>
      </c>
      <c r="K597" s="17">
        <v>161.30000000000001</v>
      </c>
      <c r="L597" s="17">
        <v>0.1245</v>
      </c>
      <c r="M597" s="17">
        <v>205.19800000000001</v>
      </c>
      <c r="N597" s="17">
        <v>210.37241</v>
      </c>
      <c r="O597" s="17">
        <v>23975.8</v>
      </c>
      <c r="P597" s="17">
        <v>560.5</v>
      </c>
      <c r="Q597" s="17">
        <v>-10.981999999999999</v>
      </c>
      <c r="R597" s="17">
        <v>4975.9949999999999</v>
      </c>
      <c r="S597" s="17">
        <v>23.05</v>
      </c>
      <c r="T597" s="17">
        <v>-3.9550000000000001</v>
      </c>
      <c r="U597" s="17">
        <v>-2.5499999999999998E-2</v>
      </c>
      <c r="V597" s="17">
        <v>-0.54500000000000004</v>
      </c>
      <c r="W597" s="17">
        <v>9362.4894000000004</v>
      </c>
      <c r="X597" s="17">
        <v>9220.7999999999993</v>
      </c>
      <c r="Y597" s="17">
        <v>23.06</v>
      </c>
      <c r="Z597" s="17">
        <v>-31.867999999999999</v>
      </c>
    </row>
    <row r="598" spans="1:26" x14ac:dyDescent="0.2">
      <c r="A598" s="27">
        <v>44778</v>
      </c>
      <c r="B598" s="17">
        <v>461.1</v>
      </c>
      <c r="C598" s="14">
        <v>6.25</v>
      </c>
      <c r="D598" s="17">
        <v>-52.5</v>
      </c>
      <c r="E598" s="17">
        <v>25.75</v>
      </c>
      <c r="F598" s="17">
        <v>96.05</v>
      </c>
      <c r="G598" s="17">
        <v>257.58</v>
      </c>
      <c r="H598" s="17">
        <v>19.074999999999999</v>
      </c>
      <c r="I598" s="17">
        <v>-13.781000000000001</v>
      </c>
      <c r="J598" s="17">
        <v>1195.51</v>
      </c>
      <c r="K598" s="17">
        <v>165</v>
      </c>
      <c r="L598" s="17">
        <v>0.10150000000000001</v>
      </c>
      <c r="M598" s="17">
        <v>202.565</v>
      </c>
      <c r="N598" s="17">
        <v>200.71680000000001</v>
      </c>
      <c r="O598" s="17">
        <v>20992.5</v>
      </c>
      <c r="P598" s="17">
        <v>570</v>
      </c>
      <c r="Q598" s="17">
        <v>-12.164999999999999</v>
      </c>
      <c r="R598" s="17">
        <v>5891</v>
      </c>
      <c r="S598" s="17">
        <v>24.05</v>
      </c>
      <c r="T598" s="17">
        <v>-3.1</v>
      </c>
      <c r="U598" s="17">
        <v>-1.9800000000000002E-2</v>
      </c>
      <c r="V598" s="17">
        <v>-0.55000000000000004</v>
      </c>
      <c r="W598" s="17">
        <v>9362.4894000000004</v>
      </c>
      <c r="X598" s="17">
        <v>9343.9</v>
      </c>
      <c r="Y598" s="17">
        <v>21.478000000000002</v>
      </c>
      <c r="Z598" s="17">
        <v>-29.686</v>
      </c>
    </row>
    <row r="599" spans="1:26" x14ac:dyDescent="0.2">
      <c r="A599" s="27">
        <v>44777</v>
      </c>
      <c r="B599" s="17">
        <v>460.1</v>
      </c>
      <c r="C599" s="14">
        <v>6.2</v>
      </c>
      <c r="D599" s="17">
        <v>-48.5</v>
      </c>
      <c r="E599" s="17">
        <v>25.75</v>
      </c>
      <c r="F599" s="17">
        <v>97.35</v>
      </c>
      <c r="G599" s="17">
        <v>265</v>
      </c>
      <c r="H599" s="17">
        <v>19.274999999999999</v>
      </c>
      <c r="I599" s="17">
        <v>-87.028000000000006</v>
      </c>
      <c r="J599" s="17">
        <v>1195.95</v>
      </c>
      <c r="K599" s="17">
        <v>168.2</v>
      </c>
      <c r="L599" s="17">
        <v>9.8500000000000004E-2</v>
      </c>
      <c r="M599" s="17">
        <v>214.6</v>
      </c>
      <c r="N599" s="17">
        <v>203.1525</v>
      </c>
      <c r="O599" s="17">
        <v>18181</v>
      </c>
      <c r="P599" s="17">
        <v>531</v>
      </c>
      <c r="Q599" s="17">
        <v>-7.9710000000000001</v>
      </c>
      <c r="R599" s="17">
        <v>6277.49</v>
      </c>
      <c r="S599" s="17">
        <v>21.35</v>
      </c>
      <c r="T599" s="17">
        <v>-1.4950000000000001</v>
      </c>
      <c r="U599" s="17">
        <v>-1.4E-2</v>
      </c>
      <c r="V599" s="17">
        <v>-0.51</v>
      </c>
      <c r="W599" s="17">
        <v>9362.4894000000004</v>
      </c>
      <c r="X599" s="17">
        <v>10428</v>
      </c>
      <c r="Y599" s="17">
        <v>21.475999999999999</v>
      </c>
      <c r="Z599" s="17">
        <v>-29.234999999999999</v>
      </c>
    </row>
    <row r="600" spans="1:26" x14ac:dyDescent="0.2">
      <c r="A600" s="27">
        <v>44776</v>
      </c>
      <c r="B600" s="17">
        <v>466.12900000000002</v>
      </c>
      <c r="C600" s="14">
        <v>5.3049999999999997</v>
      </c>
      <c r="D600" s="17">
        <v>-56</v>
      </c>
      <c r="E600" s="17">
        <v>22.75</v>
      </c>
      <c r="F600" s="17">
        <v>103</v>
      </c>
      <c r="G600" s="17">
        <v>282.48500000000001</v>
      </c>
      <c r="H600" s="17">
        <v>30.25</v>
      </c>
      <c r="I600" s="17">
        <v>-42.795999999999999</v>
      </c>
      <c r="J600" s="17">
        <v>1235.4949999999999</v>
      </c>
      <c r="K600" s="17">
        <v>157.5</v>
      </c>
      <c r="L600" s="17">
        <v>0.14249999999999999</v>
      </c>
      <c r="M600" s="17">
        <v>224.1</v>
      </c>
      <c r="N600" s="17">
        <v>204.39999</v>
      </c>
      <c r="O600" s="17">
        <v>19619.8</v>
      </c>
      <c r="P600" s="17">
        <v>575</v>
      </c>
      <c r="Q600" s="17">
        <v>-4.0270000000000001</v>
      </c>
      <c r="R600" s="17">
        <v>5789.4949999999999</v>
      </c>
      <c r="S600" s="17">
        <v>25.95</v>
      </c>
      <c r="T600" s="17">
        <v>-2.4</v>
      </c>
      <c r="U600" s="17">
        <v>-2.0299999999999999E-2</v>
      </c>
      <c r="V600" s="17">
        <v>-0.51800000000000002</v>
      </c>
      <c r="W600" s="17">
        <v>9362.4894000000004</v>
      </c>
      <c r="X600" s="17">
        <v>12100</v>
      </c>
      <c r="Y600" s="17">
        <v>22.088999999999999</v>
      </c>
      <c r="Z600" s="17">
        <v>-30.36</v>
      </c>
    </row>
    <row r="601" spans="1:26" x14ac:dyDescent="0.2">
      <c r="A601" s="27">
        <v>44775</v>
      </c>
      <c r="B601" s="17">
        <v>488.98500000000001</v>
      </c>
      <c r="C601" s="14">
        <v>4.8550000000000004</v>
      </c>
      <c r="D601" s="17">
        <v>-36.555</v>
      </c>
      <c r="E601" s="17">
        <v>23.5</v>
      </c>
      <c r="F601" s="17">
        <v>105.65</v>
      </c>
      <c r="G601" s="17">
        <v>294.995</v>
      </c>
      <c r="H601" s="17">
        <v>28.65</v>
      </c>
      <c r="I601" s="17">
        <v>-11.000999999999999</v>
      </c>
      <c r="J601" s="17">
        <v>1251.5</v>
      </c>
      <c r="K601" s="17">
        <v>155.1</v>
      </c>
      <c r="L601" s="17">
        <v>0.13669999999999999</v>
      </c>
      <c r="M601" s="17">
        <v>258.73200000000003</v>
      </c>
      <c r="N601" s="17">
        <v>203.16498999999999</v>
      </c>
      <c r="O601" s="17">
        <v>26159.5</v>
      </c>
      <c r="P601" s="17">
        <v>597.5</v>
      </c>
      <c r="Q601" s="17">
        <v>-5.8979999999999997</v>
      </c>
      <c r="R601" s="17">
        <v>5958.2550000000001</v>
      </c>
      <c r="S601" s="17">
        <v>24.45</v>
      </c>
      <c r="T601" s="17">
        <v>-1.91</v>
      </c>
      <c r="U601" s="17">
        <v>0.01</v>
      </c>
      <c r="V601" s="17">
        <v>-0.49</v>
      </c>
      <c r="W601" s="17">
        <v>9362.4894000000004</v>
      </c>
      <c r="X601" s="17">
        <v>12157</v>
      </c>
      <c r="Y601" s="17">
        <v>22.965</v>
      </c>
      <c r="Z601" s="17">
        <v>-31.57</v>
      </c>
    </row>
    <row r="602" spans="1:26" x14ac:dyDescent="0.2">
      <c r="A602" s="27">
        <v>44774</v>
      </c>
      <c r="B602" s="17">
        <v>509.48399999999998</v>
      </c>
      <c r="C602" s="14">
        <v>4.83</v>
      </c>
      <c r="D602" s="17">
        <v>-41.5</v>
      </c>
      <c r="E602" s="17">
        <v>24.5</v>
      </c>
      <c r="F602" s="17">
        <v>107.83499999999999</v>
      </c>
      <c r="G602" s="17">
        <v>317.505</v>
      </c>
      <c r="H602" s="17">
        <v>14.225</v>
      </c>
      <c r="I602" s="17">
        <v>-34.981000000000002</v>
      </c>
      <c r="J602" s="17">
        <v>1263</v>
      </c>
      <c r="K602" s="17">
        <v>157.6</v>
      </c>
      <c r="L602" s="17">
        <v>0.112</v>
      </c>
      <c r="M602" s="17">
        <v>282.51</v>
      </c>
      <c r="N602" s="17">
        <v>201.18191999999999</v>
      </c>
      <c r="O602" s="17">
        <v>21849</v>
      </c>
      <c r="P602" s="17">
        <v>651.9</v>
      </c>
      <c r="Q602" s="17">
        <v>-6.6349999999999998</v>
      </c>
      <c r="R602" s="17">
        <v>6060.7650000000003</v>
      </c>
      <c r="S602" s="17">
        <v>24.9</v>
      </c>
      <c r="T602" s="17">
        <v>-1.925</v>
      </c>
      <c r="U602" s="17">
        <v>2.6499999999999999E-2</v>
      </c>
      <c r="V602" s="17">
        <v>-0.49299999999999999</v>
      </c>
      <c r="W602" s="17">
        <v>9362.4894000000004</v>
      </c>
      <c r="X602" s="17">
        <v>13989.3</v>
      </c>
      <c r="Y602" s="17">
        <v>23.84</v>
      </c>
      <c r="Z602" s="17">
        <v>-32.11</v>
      </c>
    </row>
    <row r="603" spans="1:26" x14ac:dyDescent="0.2">
      <c r="A603" s="27">
        <v>44771</v>
      </c>
      <c r="B603" s="17">
        <v>485.44900000000001</v>
      </c>
      <c r="C603" s="14">
        <v>5.15</v>
      </c>
      <c r="D603" s="17">
        <v>-38.5</v>
      </c>
      <c r="E603" s="17">
        <v>24.5</v>
      </c>
      <c r="F603" s="17">
        <v>97.5</v>
      </c>
      <c r="G603" s="17">
        <v>292.5</v>
      </c>
      <c r="H603" s="17">
        <v>8.0250000000000004</v>
      </c>
      <c r="I603" s="17">
        <v>-1.006</v>
      </c>
      <c r="J603" s="17">
        <v>1150</v>
      </c>
      <c r="K603" s="17">
        <v>175</v>
      </c>
      <c r="L603" s="17">
        <v>9.3299999999999994E-2</v>
      </c>
      <c r="M603" s="17">
        <v>265.85700000000003</v>
      </c>
      <c r="N603" s="17">
        <v>233.61</v>
      </c>
      <c r="O603" s="17">
        <v>23019</v>
      </c>
      <c r="P603" s="17">
        <v>596</v>
      </c>
      <c r="Q603" s="17">
        <v>-6.5090000000000003</v>
      </c>
      <c r="R603" s="17">
        <v>6679.67</v>
      </c>
      <c r="S603" s="17">
        <v>24.5</v>
      </c>
      <c r="T603" s="17">
        <v>-0.9</v>
      </c>
      <c r="U603" s="17">
        <v>-3.0300000000000001E-2</v>
      </c>
      <c r="V603" s="17">
        <v>-0.5</v>
      </c>
      <c r="W603" s="17">
        <v>9362.4894000000004</v>
      </c>
      <c r="X603" s="17">
        <v>7898.8</v>
      </c>
      <c r="Y603" s="17">
        <v>21.847000000000001</v>
      </c>
      <c r="Z603" s="17">
        <v>-29.675000000000001</v>
      </c>
    </row>
    <row r="604" spans="1:26" x14ac:dyDescent="0.2">
      <c r="A604" s="27">
        <v>44770</v>
      </c>
      <c r="B604" s="17">
        <v>477.68</v>
      </c>
      <c r="C604" s="14">
        <v>5.165</v>
      </c>
      <c r="D604" s="17">
        <v>-36</v>
      </c>
      <c r="E604" s="17">
        <v>25</v>
      </c>
      <c r="F604" s="17">
        <v>97</v>
      </c>
      <c r="G604" s="17">
        <v>294.5</v>
      </c>
      <c r="H604" s="17">
        <v>16.5</v>
      </c>
      <c r="I604" s="17">
        <v>-70.524000000000001</v>
      </c>
      <c r="J604" s="17">
        <v>1141.04</v>
      </c>
      <c r="K604" s="17">
        <v>175</v>
      </c>
      <c r="L604" s="17">
        <v>9.5799999999999996E-2</v>
      </c>
      <c r="M604" s="17">
        <v>262.39999999999998</v>
      </c>
      <c r="N604" s="17">
        <v>214.66</v>
      </c>
      <c r="O604" s="17">
        <v>22841.3</v>
      </c>
      <c r="P604" s="17">
        <v>585.70000000000005</v>
      </c>
      <c r="Q604" s="17">
        <v>-4.72</v>
      </c>
      <c r="R604" s="17">
        <v>7740.0249999999996</v>
      </c>
      <c r="S604" s="17">
        <v>23.8</v>
      </c>
      <c r="T604" s="17">
        <v>-0.4</v>
      </c>
      <c r="U604" s="17">
        <v>-3.5799999999999998E-2</v>
      </c>
      <c r="V604" s="17">
        <v>-0.54800000000000004</v>
      </c>
      <c r="W604" s="17">
        <v>9362.4894000000004</v>
      </c>
      <c r="X604" s="17">
        <v>5951.8</v>
      </c>
      <c r="Y604" s="17">
        <v>21.82</v>
      </c>
      <c r="Z604" s="17">
        <v>-30.297999999999998</v>
      </c>
    </row>
    <row r="605" spans="1:26" x14ac:dyDescent="0.2">
      <c r="A605" s="27">
        <v>44769</v>
      </c>
      <c r="B605" s="17">
        <v>476.709</v>
      </c>
      <c r="C605" s="14">
        <v>5.4</v>
      </c>
      <c r="D605" s="17">
        <v>-36.134999999999998</v>
      </c>
      <c r="E605" s="17">
        <v>25</v>
      </c>
      <c r="F605" s="17">
        <v>102.7</v>
      </c>
      <c r="G605" s="17">
        <v>282.5</v>
      </c>
      <c r="H605" s="17">
        <v>24.5</v>
      </c>
      <c r="I605" s="17">
        <v>-48.546999999999997</v>
      </c>
      <c r="J605" s="17">
        <v>1265</v>
      </c>
      <c r="K605" s="17">
        <v>175</v>
      </c>
      <c r="L605" s="17">
        <v>9.0800000000000006E-2</v>
      </c>
      <c r="M605" s="17">
        <v>245.465</v>
      </c>
      <c r="N605" s="17">
        <v>201.9025</v>
      </c>
      <c r="O605" s="17">
        <v>23366.799999999999</v>
      </c>
      <c r="P605" s="17">
        <v>655.6</v>
      </c>
      <c r="Q605" s="17">
        <v>-4.5</v>
      </c>
      <c r="R605" s="17">
        <v>8324.5939999999991</v>
      </c>
      <c r="S605" s="17">
        <v>25.5</v>
      </c>
      <c r="T605" s="17">
        <v>-0.65500000000000003</v>
      </c>
      <c r="U605" s="17">
        <v>-4.2200000000000001E-2</v>
      </c>
      <c r="V605" s="17">
        <v>-0.58499999999999996</v>
      </c>
      <c r="W605" s="17">
        <v>9362.4894000000004</v>
      </c>
      <c r="X605" s="17">
        <v>5706</v>
      </c>
      <c r="Y605" s="17">
        <v>23.475999999999999</v>
      </c>
      <c r="Z605" s="17">
        <v>-32.875</v>
      </c>
    </row>
    <row r="606" spans="1:26" x14ac:dyDescent="0.2">
      <c r="A606" s="27">
        <v>44768</v>
      </c>
      <c r="B606" s="17">
        <v>466</v>
      </c>
      <c r="C606" s="14">
        <v>5.0999999999999996</v>
      </c>
      <c r="D606" s="17">
        <v>-25.734999999999999</v>
      </c>
      <c r="E606" s="17">
        <v>23.125</v>
      </c>
      <c r="F606" s="17">
        <v>100.035</v>
      </c>
      <c r="G606" s="17">
        <v>267.5</v>
      </c>
      <c r="H606" s="17">
        <v>23.6</v>
      </c>
      <c r="I606" s="17">
        <v>35</v>
      </c>
      <c r="J606" s="17">
        <v>1237.5</v>
      </c>
      <c r="K606" s="17">
        <v>167.5</v>
      </c>
      <c r="L606" s="17">
        <v>9.7500000000000003E-2</v>
      </c>
      <c r="M606" s="17">
        <v>239.1</v>
      </c>
      <c r="N606" s="17">
        <v>203.69305</v>
      </c>
      <c r="O606" s="17">
        <v>23811</v>
      </c>
      <c r="P606" s="17">
        <v>650.79999999999995</v>
      </c>
      <c r="Q606" s="17">
        <v>-6.5</v>
      </c>
      <c r="R606" s="17">
        <v>7791.915</v>
      </c>
      <c r="S606" s="17">
        <v>23.8</v>
      </c>
      <c r="T606" s="17">
        <v>-0.3</v>
      </c>
      <c r="U606" s="17">
        <v>-6.1699999999999998E-2</v>
      </c>
      <c r="V606" s="17">
        <v>-0.54</v>
      </c>
      <c r="W606" s="17">
        <v>9362.4894000000004</v>
      </c>
      <c r="X606" s="17">
        <v>4198.6000000000004</v>
      </c>
      <c r="Y606" s="17">
        <v>22.905000000000001</v>
      </c>
      <c r="Z606" s="17">
        <v>-32.4</v>
      </c>
    </row>
    <row r="607" spans="1:26" x14ac:dyDescent="0.2">
      <c r="A607" s="27">
        <v>44767</v>
      </c>
      <c r="B607" s="17">
        <v>487.56799999999998</v>
      </c>
      <c r="C607" s="14">
        <v>5.3010000000000002</v>
      </c>
      <c r="D607" s="17">
        <v>-19.478000000000002</v>
      </c>
      <c r="E607" s="17">
        <v>24.375</v>
      </c>
      <c r="F607" s="17">
        <v>103.35</v>
      </c>
      <c r="G607" s="17">
        <v>262.495</v>
      </c>
      <c r="H607" s="17">
        <v>22</v>
      </c>
      <c r="I607" s="17">
        <v>69.322999999999993</v>
      </c>
      <c r="J607" s="17">
        <v>1248.915</v>
      </c>
      <c r="K607" s="17">
        <v>155</v>
      </c>
      <c r="L607" s="17">
        <v>8.6499999999999994E-2</v>
      </c>
      <c r="M607" s="17">
        <v>226.13499999999999</v>
      </c>
      <c r="N607" s="17">
        <v>215.14394999999999</v>
      </c>
      <c r="O607" s="17">
        <v>18808.5</v>
      </c>
      <c r="P607" s="17">
        <v>679.5</v>
      </c>
      <c r="Q607" s="17">
        <v>-4.5750000000000002</v>
      </c>
      <c r="R607" s="17">
        <v>6298.28</v>
      </c>
      <c r="S607" s="17">
        <v>25.85</v>
      </c>
      <c r="T607" s="17">
        <v>0.2</v>
      </c>
      <c r="U607" s="17">
        <v>-7.7799999999999994E-2</v>
      </c>
      <c r="V607" s="17">
        <v>-0.69499999999999995</v>
      </c>
      <c r="W607" s="17">
        <v>8362.4267799999998</v>
      </c>
      <c r="X607" s="17">
        <v>4116</v>
      </c>
      <c r="Y607" s="17">
        <v>23.792000000000002</v>
      </c>
      <c r="Z607" s="17">
        <v>-33.195</v>
      </c>
    </row>
    <row r="608" spans="1:26" x14ac:dyDescent="0.2">
      <c r="A608" s="27">
        <v>44764</v>
      </c>
      <c r="B608" s="17">
        <v>495.15499999999997</v>
      </c>
      <c r="C608" s="14">
        <v>5.58</v>
      </c>
      <c r="D608" s="17">
        <v>-10</v>
      </c>
      <c r="E608" s="17">
        <v>25.75</v>
      </c>
      <c r="F608" s="17">
        <v>99</v>
      </c>
      <c r="G608" s="17">
        <v>248.5</v>
      </c>
      <c r="H608" s="17">
        <v>41.774999999999999</v>
      </c>
      <c r="I608" s="17">
        <v>5.4740000000000002</v>
      </c>
      <c r="J608" s="17">
        <v>1177</v>
      </c>
      <c r="K608" s="17">
        <v>152.5</v>
      </c>
      <c r="L608" s="17">
        <v>0.1517</v>
      </c>
      <c r="M608" s="17">
        <v>209.9</v>
      </c>
      <c r="N608" s="17">
        <v>200.2475</v>
      </c>
      <c r="O608" s="17">
        <v>11750.8</v>
      </c>
      <c r="P608" s="17">
        <v>614.5</v>
      </c>
      <c r="Q608" s="17">
        <v>-4.5</v>
      </c>
      <c r="R608" s="17">
        <v>6007.22</v>
      </c>
      <c r="S608" s="17">
        <v>24.25</v>
      </c>
      <c r="T608" s="17">
        <v>0.63</v>
      </c>
      <c r="U608" s="17">
        <v>-6.1400000000000003E-2</v>
      </c>
      <c r="V608" s="17">
        <v>-0.54300000000000004</v>
      </c>
      <c r="W608" s="17">
        <v>11314.54139</v>
      </c>
      <c r="X608" s="17">
        <v>5143.5</v>
      </c>
      <c r="Y608" s="17">
        <v>22.16</v>
      </c>
      <c r="Z608" s="17">
        <v>-30.305</v>
      </c>
    </row>
    <row r="609" spans="1:26" x14ac:dyDescent="0.2">
      <c r="A609" s="27">
        <v>44763</v>
      </c>
      <c r="B609" s="17">
        <v>492.67500000000001</v>
      </c>
      <c r="C609" s="14">
        <v>5.7</v>
      </c>
      <c r="D609" s="17">
        <v>-6</v>
      </c>
      <c r="E609" s="17">
        <v>25.625</v>
      </c>
      <c r="F609" s="17">
        <v>101</v>
      </c>
      <c r="G609" s="17">
        <v>250</v>
      </c>
      <c r="H609" s="17">
        <v>64.099999999999994</v>
      </c>
      <c r="I609" s="17">
        <v>85.173000000000002</v>
      </c>
      <c r="J609" s="17">
        <v>1194.5</v>
      </c>
      <c r="K609" s="17">
        <v>157.5</v>
      </c>
      <c r="L609" s="17">
        <v>0.14499999999999999</v>
      </c>
      <c r="M609" s="17">
        <v>207.4</v>
      </c>
      <c r="N609" s="17">
        <v>189.75</v>
      </c>
      <c r="O609" s="17">
        <v>8430.5</v>
      </c>
      <c r="P609" s="17">
        <v>589.29999999999995</v>
      </c>
      <c r="Q609" s="17">
        <v>-2.1680000000000001</v>
      </c>
      <c r="R609" s="17">
        <v>5964.6</v>
      </c>
      <c r="S609" s="17">
        <v>26.251999999999999</v>
      </c>
      <c r="T609" s="17">
        <v>0.61</v>
      </c>
      <c r="U609" s="17">
        <v>-5.4300000000000001E-2</v>
      </c>
      <c r="V609" s="17">
        <v>-0.36799999999999999</v>
      </c>
      <c r="W609" s="17">
        <v>11296.011109999999</v>
      </c>
      <c r="X609" s="17">
        <v>4682</v>
      </c>
      <c r="Y609" s="17">
        <v>22.143000000000001</v>
      </c>
      <c r="Z609" s="17">
        <v>-30.105</v>
      </c>
    </row>
    <row r="610" spans="1:26" x14ac:dyDescent="0.2">
      <c r="A610" s="27">
        <v>44762</v>
      </c>
      <c r="B610" s="17">
        <v>436.7</v>
      </c>
      <c r="C610" s="14">
        <v>4.6399999999999997</v>
      </c>
      <c r="D610" s="17">
        <v>-6.48</v>
      </c>
      <c r="E610" s="17">
        <v>21.65</v>
      </c>
      <c r="F610" s="17">
        <v>100.59</v>
      </c>
      <c r="G610" s="17">
        <v>246.60499999999999</v>
      </c>
      <c r="H610" s="17">
        <v>57.174999999999997</v>
      </c>
      <c r="I610" s="17">
        <v>39.000999999999998</v>
      </c>
      <c r="J610" s="17">
        <v>1198</v>
      </c>
      <c r="K610" s="17">
        <v>145</v>
      </c>
      <c r="L610" s="17">
        <v>0.14499999999999999</v>
      </c>
      <c r="M610" s="17">
        <v>196.798</v>
      </c>
      <c r="N610" s="17">
        <v>185.64999</v>
      </c>
      <c r="O610" s="17">
        <v>10232.799999999999</v>
      </c>
      <c r="P610" s="17">
        <v>579</v>
      </c>
      <c r="Q610" s="17">
        <v>-3.5</v>
      </c>
      <c r="R610" s="17">
        <v>6340.0870000000004</v>
      </c>
      <c r="S610" s="17">
        <v>27.5</v>
      </c>
      <c r="T610" s="17">
        <v>0.47499999999999998</v>
      </c>
      <c r="U610" s="17">
        <v>-7.0300000000000001E-2</v>
      </c>
      <c r="V610" s="17">
        <v>-0.28799999999999998</v>
      </c>
      <c r="W610" s="17">
        <v>8910.9815299999991</v>
      </c>
      <c r="X610" s="17">
        <v>3955</v>
      </c>
      <c r="Y610" s="17">
        <v>22.66</v>
      </c>
      <c r="Z610" s="17">
        <v>-29.13</v>
      </c>
    </row>
    <row r="611" spans="1:26" x14ac:dyDescent="0.2">
      <c r="A611" s="27">
        <v>44761</v>
      </c>
      <c r="B611" s="17">
        <v>457.40499999999997</v>
      </c>
      <c r="C611" s="14">
        <v>4.3499999999999996</v>
      </c>
      <c r="D611" s="17">
        <v>-10.75</v>
      </c>
      <c r="E611" s="17">
        <v>21.65</v>
      </c>
      <c r="F611" s="17">
        <v>106</v>
      </c>
      <c r="G611" s="17">
        <v>268.35000000000002</v>
      </c>
      <c r="H611" s="17">
        <v>49.674999999999997</v>
      </c>
      <c r="I611" s="17">
        <v>96.75</v>
      </c>
      <c r="J611" s="17">
        <v>1226.56</v>
      </c>
      <c r="K611" s="17">
        <v>147.5</v>
      </c>
      <c r="L611" s="17">
        <v>0.1653</v>
      </c>
      <c r="M611" s="17">
        <v>195.91499999999999</v>
      </c>
      <c r="N611" s="17">
        <v>214.375</v>
      </c>
      <c r="O611" s="17">
        <v>11069.8</v>
      </c>
      <c r="P611" s="17">
        <v>588</v>
      </c>
      <c r="Q611" s="17">
        <v>-3.79</v>
      </c>
      <c r="R611" s="17">
        <v>6609.6949999999997</v>
      </c>
      <c r="S611" s="17">
        <v>25.75</v>
      </c>
      <c r="T611" s="17">
        <v>1.5449999999999999</v>
      </c>
      <c r="U611" s="17">
        <v>-5.3199999999999997E-2</v>
      </c>
      <c r="V611" s="17">
        <v>-0.42299999999999999</v>
      </c>
      <c r="W611" s="17">
        <v>9134.9796000000006</v>
      </c>
      <c r="X611" s="17">
        <v>4824.1000000000004</v>
      </c>
      <c r="Y611" s="17">
        <v>23.29</v>
      </c>
      <c r="Z611" s="17">
        <v>-29.992000000000001</v>
      </c>
    </row>
    <row r="612" spans="1:26" x14ac:dyDescent="0.2">
      <c r="A612" s="27">
        <v>44760</v>
      </c>
      <c r="B612" s="17">
        <v>490.26499999999999</v>
      </c>
      <c r="C612" s="14">
        <v>3.85</v>
      </c>
      <c r="D612" s="17">
        <v>-14.125</v>
      </c>
      <c r="E612" s="17">
        <v>22.25</v>
      </c>
      <c r="F612" s="17">
        <v>109</v>
      </c>
      <c r="G612" s="17">
        <v>302.5</v>
      </c>
      <c r="H612" s="17">
        <v>52.475000000000001</v>
      </c>
      <c r="I612" s="17">
        <v>-35.005000000000003</v>
      </c>
      <c r="J612" s="17">
        <v>1254.24</v>
      </c>
      <c r="K612" s="17">
        <v>155</v>
      </c>
      <c r="L612" s="17">
        <v>0.1908</v>
      </c>
      <c r="M612" s="17">
        <v>205</v>
      </c>
      <c r="N612" s="17">
        <v>227.19750999999999</v>
      </c>
      <c r="O612" s="17">
        <v>11254</v>
      </c>
      <c r="P612" s="17">
        <v>587.5</v>
      </c>
      <c r="Q612" s="17">
        <v>-3.6850000000000001</v>
      </c>
      <c r="R612" s="17">
        <v>6064.7349999999997</v>
      </c>
      <c r="S612" s="17">
        <v>26</v>
      </c>
      <c r="T612" s="17">
        <v>1.3149999999999999</v>
      </c>
      <c r="U612" s="17">
        <v>-5.1799999999999999E-2</v>
      </c>
      <c r="V612" s="17">
        <v>-0.34300000000000003</v>
      </c>
      <c r="W612" s="17">
        <v>8344.6513900000009</v>
      </c>
      <c r="X612" s="17">
        <v>4045.6</v>
      </c>
      <c r="Y612" s="17">
        <v>24.202000000000002</v>
      </c>
      <c r="Z612" s="17">
        <v>-30.99</v>
      </c>
    </row>
    <row r="613" spans="1:26" x14ac:dyDescent="0.2">
      <c r="A613" s="27">
        <v>44757</v>
      </c>
      <c r="B613" s="17">
        <v>502.84300000000002</v>
      </c>
      <c r="C613" s="14">
        <v>4.75</v>
      </c>
      <c r="D613" s="17">
        <v>-13</v>
      </c>
      <c r="E613" s="17">
        <v>22.5</v>
      </c>
      <c r="F613" s="17">
        <v>104.5</v>
      </c>
      <c r="G613" s="17">
        <v>297.80500000000001</v>
      </c>
      <c r="H613" s="17">
        <v>71.575000000000003</v>
      </c>
      <c r="I613" s="17">
        <v>104.499</v>
      </c>
      <c r="J613" s="17">
        <v>1198.2</v>
      </c>
      <c r="K613" s="17">
        <v>162.5</v>
      </c>
      <c r="L613" s="17">
        <v>0.21179999999999999</v>
      </c>
      <c r="M613" s="17">
        <v>209.97</v>
      </c>
      <c r="N613" s="17">
        <v>212.58499</v>
      </c>
      <c r="O613" s="17">
        <v>12009.5</v>
      </c>
      <c r="P613" s="17">
        <v>542.5</v>
      </c>
      <c r="Q613" s="17">
        <v>-3.367</v>
      </c>
      <c r="R613" s="17">
        <v>6284.4350000000004</v>
      </c>
      <c r="S613" s="17">
        <v>23.75</v>
      </c>
      <c r="T613" s="17">
        <v>0.68</v>
      </c>
      <c r="U613" s="17">
        <v>-2.5000000000000001E-2</v>
      </c>
      <c r="V613" s="17">
        <v>-0.33300000000000002</v>
      </c>
      <c r="W613" s="17">
        <v>9164.9639800000004</v>
      </c>
      <c r="X613" s="17">
        <v>4483.8</v>
      </c>
      <c r="Y613" s="17">
        <v>22.478000000000002</v>
      </c>
      <c r="Z613" s="17">
        <v>-31.216999999999999</v>
      </c>
    </row>
    <row r="614" spans="1:26" x14ac:dyDescent="0.2">
      <c r="A614" s="27">
        <v>44756</v>
      </c>
      <c r="B614" s="17">
        <v>508.20400000000001</v>
      </c>
      <c r="C614" s="14">
        <v>6.16</v>
      </c>
      <c r="D614" s="17">
        <v>-25.742999999999999</v>
      </c>
      <c r="E614" s="17">
        <v>21.375</v>
      </c>
      <c r="F614" s="17">
        <v>104.5</v>
      </c>
      <c r="G614" s="17">
        <v>309.5</v>
      </c>
      <c r="H614" s="17">
        <v>89.974999999999994</v>
      </c>
      <c r="I614" s="17">
        <v>206.59899999999999</v>
      </c>
      <c r="J614" s="17">
        <v>1210</v>
      </c>
      <c r="K614" s="17">
        <v>162.5</v>
      </c>
      <c r="L614" s="17">
        <v>0.26500000000000001</v>
      </c>
      <c r="M614" s="17">
        <v>244.5</v>
      </c>
      <c r="N614" s="17">
        <v>208.065</v>
      </c>
      <c r="O614" s="17">
        <v>13913.8</v>
      </c>
      <c r="P614" s="17">
        <v>545.6</v>
      </c>
      <c r="Q614" s="17">
        <v>-5.0510000000000002</v>
      </c>
      <c r="R614" s="17">
        <v>6306.7449999999999</v>
      </c>
      <c r="S614" s="17">
        <v>24.2</v>
      </c>
      <c r="T614" s="17">
        <v>0.5</v>
      </c>
      <c r="U614" s="17">
        <v>-3.2500000000000001E-2</v>
      </c>
      <c r="V614" s="17">
        <v>-0.503</v>
      </c>
      <c r="W614" s="17">
        <v>8902.4366100000007</v>
      </c>
      <c r="X614" s="17">
        <v>3892</v>
      </c>
      <c r="Y614" s="17">
        <v>22.132000000000001</v>
      </c>
      <c r="Z614" s="17">
        <v>-29.763000000000002</v>
      </c>
    </row>
    <row r="615" spans="1:26" x14ac:dyDescent="0.2">
      <c r="A615" s="27">
        <v>44755</v>
      </c>
      <c r="B615" s="17">
        <v>453.51600000000002</v>
      </c>
      <c r="C615" s="14">
        <v>5.1749999999999998</v>
      </c>
      <c r="D615" s="17">
        <v>-24.405000000000001</v>
      </c>
      <c r="E615" s="17">
        <v>18.2</v>
      </c>
      <c r="F615" s="17">
        <v>108.92</v>
      </c>
      <c r="G615" s="17">
        <v>308.91500000000002</v>
      </c>
      <c r="H615" s="17">
        <v>31.625</v>
      </c>
      <c r="I615" s="17">
        <v>52.552</v>
      </c>
      <c r="J615" s="17">
        <v>1202.5</v>
      </c>
      <c r="K615" s="17">
        <v>152.5</v>
      </c>
      <c r="L615" s="17">
        <v>0.17630000000000001</v>
      </c>
      <c r="M615" s="17">
        <v>238.89</v>
      </c>
      <c r="N615" s="17">
        <v>203.59348</v>
      </c>
      <c r="O615" s="17">
        <v>13155</v>
      </c>
      <c r="P615" s="17">
        <v>509.8</v>
      </c>
      <c r="Q615" s="17">
        <v>-5.6849999999999996</v>
      </c>
      <c r="R615" s="17">
        <v>6053.7470000000003</v>
      </c>
      <c r="S615" s="17">
        <v>26.25</v>
      </c>
      <c r="T615" s="17">
        <v>0.7</v>
      </c>
      <c r="U615" s="17">
        <v>-3.95E-2</v>
      </c>
      <c r="V615" s="17">
        <v>-0.313</v>
      </c>
      <c r="W615" s="17">
        <v>9844.9718799999991</v>
      </c>
      <c r="X615" s="17">
        <v>3187</v>
      </c>
      <c r="Y615" s="17">
        <v>22.114999999999998</v>
      </c>
      <c r="Z615" s="17">
        <v>-28.327000000000002</v>
      </c>
    </row>
    <row r="616" spans="1:26" x14ac:dyDescent="0.2">
      <c r="A616" s="27">
        <v>44754</v>
      </c>
      <c r="B616" s="17">
        <v>482.55599999999998</v>
      </c>
      <c r="C616" s="14">
        <v>5.7750000000000004</v>
      </c>
      <c r="D616" s="17">
        <v>-11.318</v>
      </c>
      <c r="E616" s="17">
        <v>19</v>
      </c>
      <c r="F616" s="17">
        <v>116</v>
      </c>
      <c r="G616" s="17">
        <v>315.5</v>
      </c>
      <c r="H616" s="17">
        <v>31.524999999999999</v>
      </c>
      <c r="I616" s="17">
        <v>0.54800000000000004</v>
      </c>
      <c r="J616" s="17">
        <v>1253</v>
      </c>
      <c r="K616" s="17">
        <v>160</v>
      </c>
      <c r="L616" s="17">
        <v>0.185</v>
      </c>
      <c r="M616" s="17">
        <v>229.9</v>
      </c>
      <c r="N616" s="17">
        <v>210.83521999999999</v>
      </c>
      <c r="O616" s="17">
        <v>14216.5</v>
      </c>
      <c r="P616" s="17">
        <v>531.5</v>
      </c>
      <c r="Q616" s="17">
        <v>-6</v>
      </c>
      <c r="R616" s="17">
        <v>6165.9350000000004</v>
      </c>
      <c r="S616" s="17">
        <v>27.65</v>
      </c>
      <c r="T616" s="17">
        <v>0.22500000000000001</v>
      </c>
      <c r="U616" s="17">
        <v>-0.01</v>
      </c>
      <c r="V616" s="17">
        <v>-0.105</v>
      </c>
      <c r="W616" s="17">
        <v>8503.9531599999991</v>
      </c>
      <c r="X616" s="17">
        <v>3199.7</v>
      </c>
      <c r="Y616" s="17">
        <v>22.068000000000001</v>
      </c>
      <c r="Z616" s="17">
        <v>-27.917999999999999</v>
      </c>
    </row>
    <row r="617" spans="1:26" x14ac:dyDescent="0.2">
      <c r="A617" s="27">
        <v>44753</v>
      </c>
      <c r="B617" s="17">
        <v>503.12099999999998</v>
      </c>
      <c r="C617" s="14">
        <v>6.0369999999999999</v>
      </c>
      <c r="D617" s="17">
        <v>-8.375</v>
      </c>
      <c r="E617" s="17">
        <v>20.875</v>
      </c>
      <c r="F617" s="17">
        <v>116.35</v>
      </c>
      <c r="G617" s="17">
        <v>300.5</v>
      </c>
      <c r="H617" s="17">
        <v>23.524999999999999</v>
      </c>
      <c r="I617" s="17">
        <v>74.400999999999996</v>
      </c>
      <c r="J617" s="17">
        <v>1248.5</v>
      </c>
      <c r="K617" s="17">
        <v>152.5</v>
      </c>
      <c r="L617" s="17">
        <v>0.14499999999999999</v>
      </c>
      <c r="M617" s="17">
        <v>224.24</v>
      </c>
      <c r="N617" s="17">
        <v>219.10031000000001</v>
      </c>
      <c r="O617" s="17">
        <v>11470</v>
      </c>
      <c r="P617" s="17">
        <v>517</v>
      </c>
      <c r="Q617" s="17">
        <v>-5.2649999999999997</v>
      </c>
      <c r="R617" s="17">
        <v>6195.86</v>
      </c>
      <c r="S617" s="17">
        <v>26.05</v>
      </c>
      <c r="T617" s="17">
        <v>0.505</v>
      </c>
      <c r="U617" s="17">
        <v>-3.1800000000000002E-2</v>
      </c>
      <c r="V617" s="17">
        <v>-0.26500000000000001</v>
      </c>
      <c r="W617" s="17">
        <v>9314.5001300000004</v>
      </c>
      <c r="X617" s="17">
        <v>3318.4</v>
      </c>
      <c r="Y617" s="17">
        <v>22.617999999999999</v>
      </c>
      <c r="Z617" s="17">
        <v>-28.55</v>
      </c>
    </row>
    <row r="618" spans="1:26" x14ac:dyDescent="0.2">
      <c r="A618" s="27">
        <v>44750</v>
      </c>
      <c r="B618" s="17">
        <v>502.1</v>
      </c>
      <c r="C618" s="14">
        <v>6</v>
      </c>
      <c r="D618" s="17">
        <v>-5.22</v>
      </c>
      <c r="E618" s="17">
        <v>23.5</v>
      </c>
      <c r="F618" s="17">
        <v>122.5</v>
      </c>
      <c r="G618" s="17">
        <v>279.76</v>
      </c>
      <c r="H618" s="17">
        <v>13.824999999999999</v>
      </c>
      <c r="I618" s="17">
        <v>-35.024000000000001</v>
      </c>
      <c r="J618" s="17">
        <v>1152</v>
      </c>
      <c r="K618" s="17">
        <v>150</v>
      </c>
      <c r="L618" s="17">
        <v>0.13320000000000001</v>
      </c>
      <c r="M618" s="17">
        <v>210.19499999999999</v>
      </c>
      <c r="N618" s="17">
        <v>202.1275</v>
      </c>
      <c r="O618" s="17">
        <v>14550.3</v>
      </c>
      <c r="P618" s="17">
        <v>497</v>
      </c>
      <c r="Q618" s="17">
        <v>-5.1609999999999996</v>
      </c>
      <c r="R618" s="17">
        <v>6161.625</v>
      </c>
      <c r="S618" s="17">
        <v>23.05</v>
      </c>
      <c r="T618" s="17">
        <v>0.47</v>
      </c>
      <c r="U618" s="17">
        <v>-3.2000000000000001E-2</v>
      </c>
      <c r="V618" s="17">
        <v>-0.255</v>
      </c>
      <c r="W618" s="17">
        <v>7889.2528899999998</v>
      </c>
      <c r="X618" s="17">
        <v>3318.4</v>
      </c>
      <c r="Y618" s="17">
        <v>21.3</v>
      </c>
      <c r="Z618" s="17">
        <v>-26.114999999999998</v>
      </c>
    </row>
    <row r="619" spans="1:26" x14ac:dyDescent="0.2">
      <c r="A619" s="27">
        <v>44749</v>
      </c>
      <c r="B619" s="17">
        <v>509.97300000000001</v>
      </c>
      <c r="C619" s="14">
        <v>6.44</v>
      </c>
      <c r="D619" s="17">
        <v>-13.25</v>
      </c>
      <c r="E619" s="17">
        <v>24.516999999999999</v>
      </c>
      <c r="F619" s="17">
        <v>120.35</v>
      </c>
      <c r="G619" s="17">
        <v>281.92500000000001</v>
      </c>
      <c r="H619" s="17">
        <v>16.95</v>
      </c>
      <c r="I619" s="17">
        <v>-22.449000000000002</v>
      </c>
      <c r="J619" s="17">
        <v>1152.5</v>
      </c>
      <c r="K619" s="17">
        <v>150</v>
      </c>
      <c r="L619" s="17">
        <v>0.14069999999999999</v>
      </c>
      <c r="M619" s="17">
        <v>219.49</v>
      </c>
      <c r="N619" s="17">
        <v>207.66251</v>
      </c>
      <c r="O619" s="17">
        <v>14500</v>
      </c>
      <c r="P619" s="17">
        <v>506.9</v>
      </c>
      <c r="Q619" s="17">
        <v>-4.319</v>
      </c>
      <c r="R619" s="17">
        <v>5186.5</v>
      </c>
      <c r="S619" s="17">
        <v>23.6</v>
      </c>
      <c r="T619" s="17">
        <v>0.81</v>
      </c>
      <c r="U619" s="17">
        <v>-2.92E-2</v>
      </c>
      <c r="V619" s="17">
        <v>-0.33</v>
      </c>
      <c r="W619" s="17">
        <v>21284.48301</v>
      </c>
      <c r="X619" s="17">
        <v>3275.5</v>
      </c>
      <c r="Y619" s="17">
        <v>20.945</v>
      </c>
      <c r="Z619" s="17">
        <v>-26.431999999999999</v>
      </c>
    </row>
    <row r="620" spans="1:26" x14ac:dyDescent="0.2">
      <c r="A620" s="27">
        <v>44748</v>
      </c>
      <c r="B620" s="17">
        <v>469.11200000000002</v>
      </c>
      <c r="C620" s="14">
        <v>5.87</v>
      </c>
      <c r="D620" s="17">
        <v>-12</v>
      </c>
      <c r="E620" s="17">
        <v>22</v>
      </c>
      <c r="F620" s="17">
        <v>109.5</v>
      </c>
      <c r="G620" s="17">
        <v>260</v>
      </c>
      <c r="H620" s="17">
        <v>22.524999999999999</v>
      </c>
      <c r="I620" s="17">
        <v>7.4960000000000004</v>
      </c>
      <c r="J620" s="17">
        <v>1153.75</v>
      </c>
      <c r="K620" s="17">
        <v>135.1</v>
      </c>
      <c r="L620" s="17">
        <v>0.155</v>
      </c>
      <c r="M620" s="17">
        <v>224</v>
      </c>
      <c r="N620" s="17">
        <v>215.24486999999999</v>
      </c>
      <c r="O620" s="17">
        <v>19302.5</v>
      </c>
      <c r="P620" s="17">
        <v>522</v>
      </c>
      <c r="Q620" s="17">
        <v>-3.1480000000000001</v>
      </c>
      <c r="R620" s="17">
        <v>5510.09</v>
      </c>
      <c r="S620" s="17">
        <v>23.75</v>
      </c>
      <c r="T620" s="17">
        <v>0.34499999999999997</v>
      </c>
      <c r="U620" s="17">
        <v>-0.04</v>
      </c>
      <c r="V620" s="17">
        <v>-0.32500000000000001</v>
      </c>
      <c r="W620" s="17">
        <v>9108.9639800000004</v>
      </c>
      <c r="X620" s="17">
        <v>3458</v>
      </c>
      <c r="Y620" s="17">
        <v>20.925000000000001</v>
      </c>
      <c r="Z620" s="17">
        <v>-24.817</v>
      </c>
    </row>
    <row r="621" spans="1:26" x14ac:dyDescent="0.2">
      <c r="A621" s="27">
        <v>44747</v>
      </c>
      <c r="B621" s="17">
        <v>484.97</v>
      </c>
      <c r="C621" s="14">
        <v>6</v>
      </c>
      <c r="D621" s="17">
        <v>2</v>
      </c>
      <c r="E621" s="17">
        <v>22.437999999999999</v>
      </c>
      <c r="F621" s="17">
        <v>104.5</v>
      </c>
      <c r="G621" s="17">
        <v>216.54499999999999</v>
      </c>
      <c r="H621" s="17">
        <v>29.475000000000001</v>
      </c>
      <c r="I621" s="17">
        <v>14.500999999999999</v>
      </c>
      <c r="J621" s="17">
        <v>1187.675</v>
      </c>
      <c r="K621" s="17">
        <v>130</v>
      </c>
      <c r="L621" s="17">
        <v>0.14000000000000001</v>
      </c>
      <c r="M621" s="17">
        <v>213.9</v>
      </c>
      <c r="N621" s="17">
        <v>219.4657</v>
      </c>
      <c r="O621" s="17">
        <v>30387.8</v>
      </c>
      <c r="P621" s="17">
        <v>521</v>
      </c>
      <c r="Q621" s="17">
        <v>-1.5</v>
      </c>
      <c r="R621" s="17">
        <v>5229.1379999999999</v>
      </c>
      <c r="S621" s="17">
        <v>24.55</v>
      </c>
      <c r="T621" s="17">
        <v>0.2</v>
      </c>
      <c r="U621" s="17">
        <v>-2.87E-2</v>
      </c>
      <c r="V621" s="17">
        <v>-0.44500000000000001</v>
      </c>
      <c r="W621" s="17">
        <v>7778.9320799999996</v>
      </c>
      <c r="X621" s="17">
        <v>3417.5</v>
      </c>
      <c r="Y621" s="17">
        <v>21.734999999999999</v>
      </c>
      <c r="Z621" s="17">
        <v>-25.4</v>
      </c>
    </row>
    <row r="622" spans="1:26" x14ac:dyDescent="0.2">
      <c r="A622" s="27">
        <v>44746</v>
      </c>
      <c r="B622" s="17">
        <v>503.1</v>
      </c>
      <c r="C622" s="14">
        <v>6.1</v>
      </c>
      <c r="D622" s="17">
        <v>21.5</v>
      </c>
      <c r="E622" s="17">
        <v>25</v>
      </c>
      <c r="F622" s="17">
        <v>104.8</v>
      </c>
      <c r="G622" s="17">
        <v>192.16</v>
      </c>
      <c r="H622" s="17">
        <v>18.375</v>
      </c>
      <c r="I622" s="17">
        <v>-46.73</v>
      </c>
      <c r="J622" s="17">
        <v>1215</v>
      </c>
      <c r="K622" s="17">
        <v>132.5</v>
      </c>
      <c r="L622" s="17">
        <v>0.14149999999999999</v>
      </c>
      <c r="M622" s="17">
        <v>212.3</v>
      </c>
      <c r="N622" s="17">
        <v>209.48077000000001</v>
      </c>
      <c r="O622" s="17">
        <v>36594</v>
      </c>
      <c r="P622" s="17">
        <v>549</v>
      </c>
      <c r="Q622" s="17">
        <v>-1.9</v>
      </c>
      <c r="R622" s="17">
        <v>4468.5129999999999</v>
      </c>
      <c r="S622" s="17">
        <v>24</v>
      </c>
      <c r="T622" s="17">
        <v>0.22500000000000001</v>
      </c>
      <c r="U622" s="17">
        <v>-3.3300000000000003E-2</v>
      </c>
      <c r="V622" s="17">
        <v>-0.54</v>
      </c>
      <c r="W622" s="17">
        <v>9200.4405499999993</v>
      </c>
      <c r="X622" s="17">
        <v>4278.5</v>
      </c>
      <c r="Y622" s="17">
        <v>22.864999999999998</v>
      </c>
      <c r="Z622" s="17">
        <v>-26.414999999999999</v>
      </c>
    </row>
    <row r="623" spans="1:26" x14ac:dyDescent="0.2">
      <c r="A623" s="27">
        <v>44743</v>
      </c>
      <c r="B623" s="17">
        <v>503.34800000000001</v>
      </c>
      <c r="C623" s="14">
        <v>6.4</v>
      </c>
      <c r="D623" s="17">
        <v>29.914999999999999</v>
      </c>
      <c r="E623" s="17">
        <v>25</v>
      </c>
      <c r="F623" s="17">
        <v>107.15</v>
      </c>
      <c r="G623" s="17">
        <v>188</v>
      </c>
      <c r="H623" s="17">
        <v>19.925000000000001</v>
      </c>
      <c r="I623" s="17">
        <v>35.247999999999998</v>
      </c>
      <c r="J623" s="17">
        <v>1211.5350000000001</v>
      </c>
      <c r="K623" s="17">
        <v>132.5</v>
      </c>
      <c r="L623" s="17">
        <v>0.18</v>
      </c>
      <c r="M623" s="17">
        <v>200</v>
      </c>
      <c r="N623" s="17">
        <v>211.93950000000001</v>
      </c>
      <c r="O623" s="17">
        <v>40346</v>
      </c>
      <c r="P623" s="17">
        <v>537.20000000000005</v>
      </c>
      <c r="Q623" s="17">
        <v>-1.4750000000000001</v>
      </c>
      <c r="R623" s="17">
        <v>3833.75</v>
      </c>
      <c r="S623" s="17">
        <v>23.15</v>
      </c>
      <c r="T623" s="17">
        <v>0</v>
      </c>
      <c r="U623" s="17">
        <v>-1.43E-2</v>
      </c>
      <c r="V623" s="17">
        <v>-0.45500000000000002</v>
      </c>
      <c r="W623" s="17">
        <v>9259.9503199999999</v>
      </c>
      <c r="X623" s="17">
        <v>3790.2</v>
      </c>
      <c r="Y623" s="17">
        <v>21.105</v>
      </c>
      <c r="Z623" s="17">
        <v>-24.785</v>
      </c>
    </row>
    <row r="624" spans="1:26" x14ac:dyDescent="0.2">
      <c r="A624" s="27">
        <v>44742</v>
      </c>
      <c r="B624" s="17">
        <v>503.42599999999999</v>
      </c>
      <c r="C624" s="14">
        <v>6.5</v>
      </c>
      <c r="D624" s="17">
        <v>27.155000000000001</v>
      </c>
      <c r="E624" s="17">
        <v>24</v>
      </c>
      <c r="F624" s="17">
        <v>107.7</v>
      </c>
      <c r="G624" s="17">
        <v>189.45</v>
      </c>
      <c r="H624" s="17">
        <v>28.875</v>
      </c>
      <c r="I624" s="17">
        <v>-67.549000000000007</v>
      </c>
      <c r="J624" s="17">
        <v>1133.75</v>
      </c>
      <c r="K624" s="17">
        <v>130</v>
      </c>
      <c r="L624" s="17">
        <v>0.1095</v>
      </c>
      <c r="M624" s="17">
        <v>199.13</v>
      </c>
      <c r="N624" s="17">
        <v>218.5</v>
      </c>
      <c r="O624" s="17">
        <v>32722.5</v>
      </c>
      <c r="P624" s="17">
        <v>521.5</v>
      </c>
      <c r="Q624" s="17">
        <v>-5.6230000000000002</v>
      </c>
      <c r="R624" s="17">
        <v>3093.913</v>
      </c>
      <c r="S624" s="17">
        <v>21.75</v>
      </c>
      <c r="T624" s="17">
        <v>-0.375</v>
      </c>
      <c r="U624" s="17">
        <v>-5.3999999999999999E-2</v>
      </c>
      <c r="V624" s="17">
        <v>-0.53300000000000003</v>
      </c>
      <c r="W624" s="17">
        <v>8579.9414500000003</v>
      </c>
      <c r="X624" s="17">
        <v>3972</v>
      </c>
      <c r="Y624" s="17">
        <v>21.36</v>
      </c>
      <c r="Z624" s="17">
        <v>-25.027999999999999</v>
      </c>
    </row>
    <row r="625" spans="1:26" x14ac:dyDescent="0.2">
      <c r="A625" s="27">
        <v>44741</v>
      </c>
      <c r="B625" s="17">
        <v>448.52</v>
      </c>
      <c r="C625" s="14">
        <v>5.5</v>
      </c>
      <c r="D625" s="17">
        <v>20</v>
      </c>
      <c r="E625" s="17">
        <v>19.5</v>
      </c>
      <c r="F625" s="17">
        <v>103.9</v>
      </c>
      <c r="G625" s="17">
        <v>187.5</v>
      </c>
      <c r="H625" s="17">
        <v>10.275</v>
      </c>
      <c r="I625" s="17">
        <v>51.698999999999998</v>
      </c>
      <c r="J625" s="17">
        <v>1140.53</v>
      </c>
      <c r="K625" s="17">
        <v>120</v>
      </c>
      <c r="L625" s="17">
        <v>9.5000000000000001E-2</v>
      </c>
      <c r="M625" s="17">
        <v>200.15</v>
      </c>
      <c r="N625" s="17">
        <v>228.89999</v>
      </c>
      <c r="O625" s="17">
        <v>32372.5</v>
      </c>
      <c r="P625" s="17">
        <v>522.9</v>
      </c>
      <c r="Q625" s="17">
        <v>-4.4420000000000002</v>
      </c>
      <c r="R625" s="17">
        <v>3190.9</v>
      </c>
      <c r="S625" s="17">
        <v>21.5</v>
      </c>
      <c r="T625" s="17">
        <v>-0.115</v>
      </c>
      <c r="U625" s="17">
        <v>-9.1499999999999998E-2</v>
      </c>
      <c r="V625" s="17">
        <v>-0.41299999999999998</v>
      </c>
      <c r="W625" s="17">
        <v>7455.4447399999999</v>
      </c>
      <c r="X625" s="17">
        <v>4280</v>
      </c>
      <c r="Y625" s="17">
        <v>20.754999999999999</v>
      </c>
      <c r="Z625" s="17">
        <v>-23.995000000000001</v>
      </c>
    </row>
    <row r="626" spans="1:26" x14ac:dyDescent="0.2">
      <c r="A626" s="27">
        <v>44740</v>
      </c>
      <c r="B626" s="17">
        <v>450.70400000000001</v>
      </c>
      <c r="C626" s="14">
        <v>5.0999999999999996</v>
      </c>
      <c r="D626" s="17">
        <v>20.042999999999999</v>
      </c>
      <c r="E626" s="17">
        <v>19.25</v>
      </c>
      <c r="F626" s="17">
        <v>97.35</v>
      </c>
      <c r="G626" s="17">
        <v>179.62</v>
      </c>
      <c r="H626" s="17">
        <v>7.45</v>
      </c>
      <c r="I626" s="17">
        <v>73.528000000000006</v>
      </c>
      <c r="J626" s="17">
        <v>1085.7850000000001</v>
      </c>
      <c r="K626" s="17">
        <v>120</v>
      </c>
      <c r="L626" s="17">
        <v>0.10249999999999999</v>
      </c>
      <c r="M626" s="17">
        <v>184.5</v>
      </c>
      <c r="N626" s="17">
        <v>241.90825000000001</v>
      </c>
      <c r="O626" s="17">
        <v>35578.300000000003</v>
      </c>
      <c r="P626" s="17">
        <v>479</v>
      </c>
      <c r="Q626" s="17">
        <v>-5.1040000000000001</v>
      </c>
      <c r="R626" s="17">
        <v>4037.8649999999998</v>
      </c>
      <c r="S626" s="17">
        <v>19</v>
      </c>
      <c r="T626" s="17">
        <v>1.1000000000000001</v>
      </c>
      <c r="U626" s="17">
        <v>-0.1038</v>
      </c>
      <c r="V626" s="17">
        <v>-0.498</v>
      </c>
      <c r="W626" s="17">
        <v>6706.4675999999999</v>
      </c>
      <c r="X626" s="17">
        <v>2123.9</v>
      </c>
      <c r="Y626" s="17">
        <v>19.524999999999999</v>
      </c>
      <c r="Z626" s="17">
        <v>-22.087</v>
      </c>
    </row>
    <row r="627" spans="1:26" x14ac:dyDescent="0.2">
      <c r="A627" s="27">
        <v>44739</v>
      </c>
      <c r="B627" s="17">
        <v>466.73</v>
      </c>
      <c r="C627" s="14">
        <v>5.6</v>
      </c>
      <c r="D627" s="17">
        <v>38.914999999999999</v>
      </c>
      <c r="E627" s="17">
        <v>21.5</v>
      </c>
      <c r="F627" s="17">
        <v>100.57</v>
      </c>
      <c r="G627" s="17">
        <v>156.74799999999999</v>
      </c>
      <c r="H627" s="17">
        <v>8.5</v>
      </c>
      <c r="I627" s="17">
        <v>5.4029999999999996</v>
      </c>
      <c r="J627" s="17">
        <v>1140.3800000000001</v>
      </c>
      <c r="K627" s="17">
        <v>125</v>
      </c>
      <c r="L627" s="17">
        <v>9.1999999999999998E-2</v>
      </c>
      <c r="M627" s="17">
        <v>184.72499999999999</v>
      </c>
      <c r="N627" s="17">
        <v>204.85454999999999</v>
      </c>
      <c r="O627" s="17">
        <v>33590</v>
      </c>
      <c r="P627" s="17">
        <v>473</v>
      </c>
      <c r="Q627" s="17">
        <v>-3.26</v>
      </c>
      <c r="R627" s="17">
        <v>3852.3290000000002</v>
      </c>
      <c r="S627" s="17">
        <v>23.85</v>
      </c>
      <c r="T627" s="17">
        <v>1.1000000000000001</v>
      </c>
      <c r="U627" s="17">
        <v>-0.1497</v>
      </c>
      <c r="V627" s="17">
        <v>-0.63700000000000001</v>
      </c>
      <c r="W627" s="17">
        <v>6460.0378799999999</v>
      </c>
      <c r="X627" s="17">
        <v>1900</v>
      </c>
      <c r="Y627" s="17">
        <v>20.288</v>
      </c>
      <c r="Z627" s="17">
        <v>-22.745000000000001</v>
      </c>
    </row>
    <row r="628" spans="1:26" x14ac:dyDescent="0.2">
      <c r="A628" s="27">
        <v>44736</v>
      </c>
      <c r="B628" s="17">
        <v>465.02100000000002</v>
      </c>
      <c r="C628" s="14">
        <v>5.6</v>
      </c>
      <c r="D628" s="17">
        <v>44.255000000000003</v>
      </c>
      <c r="E628" s="17">
        <v>22.125</v>
      </c>
      <c r="F628" s="17">
        <v>99.91</v>
      </c>
      <c r="G628" s="17">
        <v>159</v>
      </c>
      <c r="H628" s="17">
        <v>12.75</v>
      </c>
      <c r="I628" s="17">
        <v>-67</v>
      </c>
      <c r="J628" s="17">
        <v>1165.5</v>
      </c>
      <c r="K628" s="17">
        <v>127.5</v>
      </c>
      <c r="L628" s="17">
        <v>0.1125</v>
      </c>
      <c r="M628" s="17">
        <v>181.6</v>
      </c>
      <c r="N628" s="17">
        <v>197.82001</v>
      </c>
      <c r="O628" s="17">
        <v>35560.5</v>
      </c>
      <c r="P628" s="17">
        <v>477.1</v>
      </c>
      <c r="Q628" s="17">
        <v>-2.2040000000000002</v>
      </c>
      <c r="R628" s="17">
        <v>5748.8710000000001</v>
      </c>
      <c r="S628" s="17">
        <v>20.75</v>
      </c>
      <c r="T628" s="17">
        <v>-5.0000000000000001E-3</v>
      </c>
      <c r="U628" s="17">
        <v>-0.12889999999999999</v>
      </c>
      <c r="V628" s="17">
        <v>-0.45500000000000002</v>
      </c>
      <c r="W628" s="17">
        <v>7924.9579800000001</v>
      </c>
      <c r="X628" s="17">
        <v>2640.3</v>
      </c>
      <c r="Y628" s="17">
        <v>20.085000000000001</v>
      </c>
      <c r="Z628" s="17">
        <v>-22.11</v>
      </c>
    </row>
    <row r="629" spans="1:26" x14ac:dyDescent="0.2">
      <c r="A629" s="27">
        <v>44735</v>
      </c>
      <c r="B629" s="17">
        <v>459.7</v>
      </c>
      <c r="C629" s="14">
        <v>6.05</v>
      </c>
      <c r="D629" s="17">
        <v>45.5</v>
      </c>
      <c r="E629" s="17">
        <v>21.25</v>
      </c>
      <c r="F629" s="17">
        <v>99</v>
      </c>
      <c r="G629" s="17">
        <v>159.5</v>
      </c>
      <c r="H629" s="17">
        <v>17.725000000000001</v>
      </c>
      <c r="I629" s="17">
        <v>28.004999999999999</v>
      </c>
      <c r="J629" s="17">
        <v>1200</v>
      </c>
      <c r="K629" s="17">
        <v>122.5</v>
      </c>
      <c r="L629" s="17">
        <v>0.12620000000000001</v>
      </c>
      <c r="M629" s="17">
        <v>180.4</v>
      </c>
      <c r="N629" s="17">
        <v>168.62</v>
      </c>
      <c r="O629" s="17">
        <v>36640</v>
      </c>
      <c r="P629" s="17">
        <v>516</v>
      </c>
      <c r="Q629" s="17">
        <v>-0.52500000000000002</v>
      </c>
      <c r="R629" s="17">
        <v>5696.37</v>
      </c>
      <c r="S629" s="17">
        <v>21</v>
      </c>
      <c r="T629" s="17">
        <v>-1.105</v>
      </c>
      <c r="U629" s="17">
        <v>-9.6500000000000002E-2</v>
      </c>
      <c r="V629" s="17">
        <v>-0.47799999999999998</v>
      </c>
      <c r="W629" s="17">
        <v>7382.2777400000004</v>
      </c>
      <c r="X629" s="17">
        <v>2618</v>
      </c>
      <c r="Y629" s="17">
        <v>20.274000000000001</v>
      </c>
      <c r="Z629" s="17">
        <v>-22.4</v>
      </c>
    </row>
    <row r="630" spans="1:26" x14ac:dyDescent="0.2">
      <c r="A630" s="27">
        <v>44734</v>
      </c>
      <c r="B630" s="17">
        <v>422.01499999999999</v>
      </c>
      <c r="C630" s="14">
        <v>5.45</v>
      </c>
      <c r="D630" s="17">
        <v>52.033000000000001</v>
      </c>
      <c r="E630" s="17">
        <v>18.425000000000001</v>
      </c>
      <c r="F630" s="17">
        <v>101.72</v>
      </c>
      <c r="G630" s="17">
        <v>168</v>
      </c>
      <c r="H630" s="17">
        <v>12.324999999999999</v>
      </c>
      <c r="I630" s="17">
        <v>-15.000999999999999</v>
      </c>
      <c r="J630" s="17">
        <v>1244.7</v>
      </c>
      <c r="K630" s="17">
        <v>107.5</v>
      </c>
      <c r="L630" s="17">
        <v>0.126</v>
      </c>
      <c r="M630" s="17">
        <v>187</v>
      </c>
      <c r="N630" s="17">
        <v>164.76767000000001</v>
      </c>
      <c r="O630" s="17">
        <v>40173</v>
      </c>
      <c r="P630" s="17">
        <v>556.79999999999995</v>
      </c>
      <c r="Q630" s="17">
        <v>-0.80500000000000005</v>
      </c>
      <c r="R630" s="17">
        <v>5660.4579999999996</v>
      </c>
      <c r="S630" s="17">
        <v>21.7</v>
      </c>
      <c r="T630" s="17">
        <v>-1.885</v>
      </c>
      <c r="U630" s="17">
        <v>-9.98E-2</v>
      </c>
      <c r="V630" s="17">
        <v>-0.625</v>
      </c>
      <c r="W630" s="17">
        <v>8327.4853700000003</v>
      </c>
      <c r="X630" s="17">
        <v>2269</v>
      </c>
      <c r="Y630" s="17">
        <v>21.23</v>
      </c>
      <c r="Z630" s="17">
        <v>-23.754999999999999</v>
      </c>
    </row>
    <row r="631" spans="1:26" x14ac:dyDescent="0.2">
      <c r="A631" s="27">
        <v>44733</v>
      </c>
      <c r="B631" s="17">
        <v>452.29500000000002</v>
      </c>
      <c r="C631" s="14">
        <v>5.665</v>
      </c>
      <c r="D631" s="17">
        <v>51</v>
      </c>
      <c r="E631" s="17">
        <v>19</v>
      </c>
      <c r="F631" s="17">
        <v>111.15</v>
      </c>
      <c r="G631" s="17">
        <v>179.125</v>
      </c>
      <c r="H631" s="17">
        <v>6.4749999999999996</v>
      </c>
      <c r="I631" s="17">
        <v>-13.499000000000001</v>
      </c>
      <c r="J631" s="17">
        <v>1287.93</v>
      </c>
      <c r="K631" s="17">
        <v>107.3</v>
      </c>
      <c r="L631" s="17">
        <v>0.14000000000000001</v>
      </c>
      <c r="M631" s="17">
        <v>197.06800000000001</v>
      </c>
      <c r="N631" s="17">
        <v>166.19156000000001</v>
      </c>
      <c r="O631" s="17">
        <v>49489</v>
      </c>
      <c r="P631" s="17">
        <v>626.5</v>
      </c>
      <c r="Q631" s="17">
        <v>-1.4890000000000001</v>
      </c>
      <c r="R631" s="17">
        <v>5840.3249999999998</v>
      </c>
      <c r="S631" s="17">
        <v>23.498999999999999</v>
      </c>
      <c r="T631" s="17">
        <v>-1.6</v>
      </c>
      <c r="U631" s="17">
        <v>-0.1278</v>
      </c>
      <c r="V631" s="17">
        <v>-1.0149999999999999</v>
      </c>
      <c r="W631" s="17">
        <v>7413.4066499999999</v>
      </c>
      <c r="X631" s="17">
        <v>2875</v>
      </c>
      <c r="Y631" s="17">
        <v>21.56</v>
      </c>
      <c r="Z631" s="17">
        <v>-24.713999999999999</v>
      </c>
    </row>
    <row r="632" spans="1:26" x14ac:dyDescent="0.2">
      <c r="A632" s="27">
        <v>44732</v>
      </c>
      <c r="B632" s="17">
        <v>465.1</v>
      </c>
      <c r="C632" s="14">
        <v>5.6849999999999996</v>
      </c>
      <c r="D632" s="17">
        <v>66.5</v>
      </c>
      <c r="E632" s="17">
        <v>19.5</v>
      </c>
      <c r="F632" s="17">
        <v>102.75</v>
      </c>
      <c r="G632" s="17">
        <v>168.11</v>
      </c>
      <c r="H632" s="17">
        <v>22.5</v>
      </c>
      <c r="I632" s="17">
        <v>-74.281999999999996</v>
      </c>
      <c r="J632" s="17">
        <v>1206</v>
      </c>
      <c r="K632" s="17">
        <v>117.5</v>
      </c>
      <c r="L632" s="17">
        <v>0.16</v>
      </c>
      <c r="M632" s="17">
        <v>176.315</v>
      </c>
      <c r="N632" s="17">
        <v>154.51984999999999</v>
      </c>
      <c r="O632" s="17">
        <v>58932.5</v>
      </c>
      <c r="P632" s="17">
        <v>620.5</v>
      </c>
      <c r="Q632" s="17">
        <v>-0.21</v>
      </c>
      <c r="R632" s="17">
        <v>4799.1549999999997</v>
      </c>
      <c r="S632" s="17">
        <v>23.25</v>
      </c>
      <c r="T632" s="17">
        <v>-1.9</v>
      </c>
      <c r="U632" s="17">
        <v>-0.1242</v>
      </c>
      <c r="V632" s="17">
        <v>-0.76</v>
      </c>
      <c r="W632" s="17">
        <v>8614.9619600000005</v>
      </c>
      <c r="X632" s="17">
        <v>3869.1</v>
      </c>
      <c r="Y632" s="17">
        <v>19.940000000000001</v>
      </c>
      <c r="Z632" s="17">
        <v>-22.777000000000001</v>
      </c>
    </row>
    <row r="633" spans="1:26" x14ac:dyDescent="0.2">
      <c r="A633" s="27">
        <v>44729</v>
      </c>
      <c r="B633" s="17">
        <v>464.8</v>
      </c>
      <c r="C633" s="14">
        <v>5.6849999999999996</v>
      </c>
      <c r="D633" s="17">
        <v>63.08</v>
      </c>
      <c r="E633" s="17">
        <v>19.5</v>
      </c>
      <c r="F633" s="17">
        <v>100.15</v>
      </c>
      <c r="G633" s="17">
        <v>168.16499999999999</v>
      </c>
      <c r="H633" s="17">
        <v>24.774999999999999</v>
      </c>
      <c r="I633" s="17">
        <v>-33.177999999999997</v>
      </c>
      <c r="J633" s="17">
        <v>1207.8699999999999</v>
      </c>
      <c r="K633" s="17">
        <v>117.5</v>
      </c>
      <c r="L633" s="17">
        <v>0.18</v>
      </c>
      <c r="M633" s="17">
        <v>175.51</v>
      </c>
      <c r="N633" s="17">
        <v>156.77831</v>
      </c>
      <c r="O633" s="17">
        <v>63955</v>
      </c>
      <c r="P633" s="17">
        <v>616.20000000000005</v>
      </c>
      <c r="Q633" s="17">
        <v>0.14799999999999999</v>
      </c>
      <c r="R633" s="17">
        <v>5613.4</v>
      </c>
      <c r="S633" s="17">
        <v>23.85</v>
      </c>
      <c r="T633" s="17">
        <v>-1.72</v>
      </c>
      <c r="U633" s="17">
        <v>-0.11650000000000001</v>
      </c>
      <c r="V633" s="17">
        <v>-0.65</v>
      </c>
      <c r="W633" s="17">
        <v>7699.6610700000001</v>
      </c>
      <c r="X633" s="17">
        <v>4131.1000000000004</v>
      </c>
      <c r="Y633" s="17">
        <v>19.925000000000001</v>
      </c>
      <c r="Z633" s="17">
        <v>-22.54</v>
      </c>
    </row>
    <row r="634" spans="1:26" x14ac:dyDescent="0.2">
      <c r="A634" s="27">
        <v>44728</v>
      </c>
      <c r="B634" s="17">
        <v>465.40199999999999</v>
      </c>
      <c r="C634" s="14">
        <v>6.05</v>
      </c>
      <c r="D634" s="17">
        <v>56.02</v>
      </c>
      <c r="E634" s="17">
        <v>19.75</v>
      </c>
      <c r="F634" s="17">
        <v>98.745000000000005</v>
      </c>
      <c r="G634" s="17">
        <v>168</v>
      </c>
      <c r="H634" s="17">
        <v>32.674999999999997</v>
      </c>
      <c r="I634" s="17">
        <v>-19.626999999999999</v>
      </c>
      <c r="J634" s="17">
        <v>1188.75</v>
      </c>
      <c r="K634" s="17">
        <v>115</v>
      </c>
      <c r="L634" s="17">
        <v>0.16450000000000001</v>
      </c>
      <c r="M634" s="17">
        <v>174.82499999999999</v>
      </c>
      <c r="N634" s="17">
        <v>153.26499999999999</v>
      </c>
      <c r="O634" s="17">
        <v>64390</v>
      </c>
      <c r="P634" s="17">
        <v>616</v>
      </c>
      <c r="Q634" s="17">
        <v>-1.21</v>
      </c>
      <c r="R634" s="17">
        <v>6758.85</v>
      </c>
      <c r="S634" s="17">
        <v>24.15</v>
      </c>
      <c r="T634" s="17">
        <v>-4.7649999999999997</v>
      </c>
      <c r="U634" s="17">
        <v>-0.1167</v>
      </c>
      <c r="V634" s="17">
        <v>-0.67500000000000004</v>
      </c>
      <c r="W634" s="17">
        <v>7505.2660299999998</v>
      </c>
      <c r="X634" s="17">
        <v>4511.8</v>
      </c>
      <c r="Y634" s="17">
        <v>19.978000000000002</v>
      </c>
      <c r="Z634" s="17">
        <v>-21.64</v>
      </c>
    </row>
    <row r="635" spans="1:26" x14ac:dyDescent="0.2">
      <c r="A635" s="27">
        <v>44727</v>
      </c>
      <c r="B635" s="17">
        <v>463.63099999999997</v>
      </c>
      <c r="C635" s="14">
        <v>5</v>
      </c>
      <c r="D635" s="17">
        <v>63.5</v>
      </c>
      <c r="E635" s="17">
        <v>18.5</v>
      </c>
      <c r="F635" s="17">
        <v>97.594999999999999</v>
      </c>
      <c r="G635" s="17">
        <v>161.155</v>
      </c>
      <c r="H635" s="17">
        <v>20.475000000000001</v>
      </c>
      <c r="I635" s="17">
        <v>-78.254000000000005</v>
      </c>
      <c r="J635" s="17">
        <v>1221.5</v>
      </c>
      <c r="K635" s="17">
        <v>120</v>
      </c>
      <c r="L635" s="17">
        <v>0.1575</v>
      </c>
      <c r="M635" s="17">
        <v>175.16499999999999</v>
      </c>
      <c r="N635" s="17">
        <v>158.6875</v>
      </c>
      <c r="O635" s="17">
        <v>76175</v>
      </c>
      <c r="P635" s="17">
        <v>608</v>
      </c>
      <c r="Q635" s="17">
        <v>-1.1850000000000001</v>
      </c>
      <c r="R635" s="17">
        <v>7497.9129999999996</v>
      </c>
      <c r="S635" s="17">
        <v>23.85</v>
      </c>
      <c r="T635" s="17">
        <v>-3.15</v>
      </c>
      <c r="U635" s="17">
        <v>-0.19420000000000001</v>
      </c>
      <c r="V635" s="17">
        <v>-0.66500000000000004</v>
      </c>
      <c r="W635" s="17">
        <v>9039.99424</v>
      </c>
      <c r="X635" s="17">
        <v>4912.1000000000004</v>
      </c>
      <c r="Y635" s="17">
        <v>20.68</v>
      </c>
      <c r="Z635" s="17">
        <v>-23.722999999999999</v>
      </c>
    </row>
    <row r="636" spans="1:26" x14ac:dyDescent="0.2">
      <c r="A636" s="27">
        <v>44726</v>
      </c>
      <c r="B636" s="17">
        <v>442.7</v>
      </c>
      <c r="C636" s="14">
        <v>5</v>
      </c>
      <c r="D636" s="17">
        <v>62.25</v>
      </c>
      <c r="E636" s="17">
        <v>19.25</v>
      </c>
      <c r="F636" s="17">
        <v>99.8</v>
      </c>
      <c r="G636" s="17">
        <v>166.41499999999999</v>
      </c>
      <c r="H636" s="17">
        <v>17.774999999999999</v>
      </c>
      <c r="I636" s="17">
        <v>-35.500999999999998</v>
      </c>
      <c r="J636" s="17">
        <v>1258.75</v>
      </c>
      <c r="K636" s="17">
        <v>125</v>
      </c>
      <c r="L636" s="17">
        <v>0.23119999999999999</v>
      </c>
      <c r="M636" s="17">
        <v>179</v>
      </c>
      <c r="N636" s="17">
        <v>168.83499</v>
      </c>
      <c r="O636" s="17">
        <v>67275</v>
      </c>
      <c r="P636" s="17">
        <v>615.5</v>
      </c>
      <c r="Q636" s="17">
        <v>-1.647</v>
      </c>
      <c r="R636" s="17">
        <v>9226.25</v>
      </c>
      <c r="S636" s="17">
        <v>25.25</v>
      </c>
      <c r="T636" s="17">
        <v>-1.4</v>
      </c>
      <c r="U636" s="17">
        <v>-9.5799999999999996E-2</v>
      </c>
      <c r="V636" s="17">
        <v>-0.625</v>
      </c>
      <c r="W636" s="17">
        <v>8754.9600300000002</v>
      </c>
      <c r="X636" s="17">
        <v>4333.7</v>
      </c>
      <c r="Y636" s="17">
        <v>21.228000000000002</v>
      </c>
      <c r="Z636" s="17">
        <v>-23.297999999999998</v>
      </c>
    </row>
    <row r="637" spans="1:26" x14ac:dyDescent="0.2">
      <c r="A637" s="27">
        <v>44725</v>
      </c>
      <c r="B637" s="17">
        <v>448.6</v>
      </c>
      <c r="C637" s="14">
        <v>4.8499999999999996</v>
      </c>
      <c r="D637" s="17">
        <v>65.12</v>
      </c>
      <c r="E637" s="17">
        <v>20</v>
      </c>
      <c r="F637" s="17">
        <v>96</v>
      </c>
      <c r="G637" s="17">
        <v>151.5</v>
      </c>
      <c r="H637" s="17">
        <v>33.625</v>
      </c>
      <c r="I637" s="17">
        <v>-22.497</v>
      </c>
      <c r="J637" s="17">
        <v>1133.82</v>
      </c>
      <c r="K637" s="17">
        <v>130</v>
      </c>
      <c r="L637" s="17">
        <v>0.22919999999999999</v>
      </c>
      <c r="M637" s="17">
        <v>170.54</v>
      </c>
      <c r="N637" s="17">
        <v>164.95000999999999</v>
      </c>
      <c r="O637" s="17">
        <v>78880</v>
      </c>
      <c r="P637" s="17">
        <v>614.9</v>
      </c>
      <c r="Q637" s="17">
        <v>-2.19</v>
      </c>
      <c r="R637" s="17">
        <v>11142.393</v>
      </c>
      <c r="S637" s="17">
        <v>23.55</v>
      </c>
      <c r="T637" s="17">
        <v>0.38500000000000001</v>
      </c>
      <c r="U637" s="17">
        <v>-7.9799999999999996E-2</v>
      </c>
      <c r="V637" s="17">
        <v>-0.505</v>
      </c>
      <c r="W637" s="17">
        <v>8969.9571199999991</v>
      </c>
      <c r="X637" s="17">
        <v>4153.1000000000004</v>
      </c>
      <c r="Y637" s="17">
        <v>19.466999999999999</v>
      </c>
      <c r="Z637" s="17">
        <v>-20.190000000000001</v>
      </c>
    </row>
    <row r="638" spans="1:26" x14ac:dyDescent="0.2">
      <c r="A638" s="27">
        <v>44722</v>
      </c>
      <c r="B638" s="17">
        <v>447.25799999999998</v>
      </c>
      <c r="C638" s="14">
        <v>4.9000000000000004</v>
      </c>
      <c r="D638" s="17">
        <v>64.34</v>
      </c>
      <c r="E638" s="17">
        <v>21.233000000000001</v>
      </c>
      <c r="F638" s="17">
        <v>95.5</v>
      </c>
      <c r="G638" s="17">
        <v>144.70500000000001</v>
      </c>
      <c r="H638" s="17">
        <v>24.074999999999999</v>
      </c>
      <c r="I638" s="17">
        <v>-2.4460000000000002</v>
      </c>
      <c r="J638" s="17">
        <v>1081.9749999999999</v>
      </c>
      <c r="K638" s="17">
        <v>130.4</v>
      </c>
      <c r="L638" s="17">
        <v>0.25700000000000001</v>
      </c>
      <c r="M638" s="17">
        <v>168.6</v>
      </c>
      <c r="N638" s="17">
        <v>166.91296</v>
      </c>
      <c r="O638" s="17">
        <v>78960</v>
      </c>
      <c r="P638" s="17">
        <v>600.1</v>
      </c>
      <c r="Q638" s="17">
        <v>-1.675</v>
      </c>
      <c r="R638" s="17">
        <v>9103.0640000000003</v>
      </c>
      <c r="S638" s="17">
        <v>24.95</v>
      </c>
      <c r="T638" s="17">
        <v>0.89</v>
      </c>
      <c r="U638" s="17">
        <v>-6.3700000000000007E-2</v>
      </c>
      <c r="V638" s="17">
        <v>-0.27500000000000002</v>
      </c>
      <c r="W638" s="17">
        <v>8109.9711799999995</v>
      </c>
      <c r="X638" s="17">
        <v>3961.1</v>
      </c>
      <c r="Y638" s="17">
        <v>17.920000000000002</v>
      </c>
      <c r="Z638" s="17">
        <v>-17.899999999999999</v>
      </c>
    </row>
    <row r="639" spans="1:26" x14ac:dyDescent="0.2">
      <c r="A639" s="27">
        <v>44721</v>
      </c>
      <c r="B639" s="17">
        <v>438.5</v>
      </c>
      <c r="C639" s="14">
        <v>4.8</v>
      </c>
      <c r="D639" s="17">
        <v>61.39</v>
      </c>
      <c r="E639" s="17">
        <v>20</v>
      </c>
      <c r="F639" s="17">
        <v>92.05</v>
      </c>
      <c r="G639" s="17">
        <v>149.61699999999999</v>
      </c>
      <c r="H639" s="17">
        <v>13.074999999999999</v>
      </c>
      <c r="I639" s="17">
        <v>-19.498000000000001</v>
      </c>
      <c r="J639" s="17">
        <v>1067.5</v>
      </c>
      <c r="K639" s="17">
        <v>132.5</v>
      </c>
      <c r="L639" s="17">
        <v>0.18079999999999999</v>
      </c>
      <c r="M639" s="17">
        <v>169.01499999999999</v>
      </c>
      <c r="N639" s="17">
        <v>168.44128000000001</v>
      </c>
      <c r="O639" s="17">
        <v>74930</v>
      </c>
      <c r="P639" s="17">
        <v>578.5</v>
      </c>
      <c r="Q639" s="17">
        <v>-1.875</v>
      </c>
      <c r="R639" s="17">
        <v>11577.138000000001</v>
      </c>
      <c r="S639" s="17">
        <v>26.25</v>
      </c>
      <c r="T639" s="17">
        <v>1.2250000000000001</v>
      </c>
      <c r="U639" s="17">
        <v>-7.3800000000000004E-2</v>
      </c>
      <c r="V639" s="17">
        <v>-0.17799999999999999</v>
      </c>
      <c r="W639" s="17">
        <v>7577.4388900000004</v>
      </c>
      <c r="X639" s="17">
        <v>3803.5</v>
      </c>
      <c r="Y639" s="17">
        <v>17.489999999999998</v>
      </c>
      <c r="Z639" s="17">
        <v>-17.48</v>
      </c>
    </row>
    <row r="640" spans="1:26" x14ac:dyDescent="0.2">
      <c r="A640" s="27">
        <v>44720</v>
      </c>
      <c r="B640" s="17">
        <v>420.68599999999998</v>
      </c>
      <c r="C640" s="14">
        <v>4.28</v>
      </c>
      <c r="D640" s="17">
        <v>61.86</v>
      </c>
      <c r="E640" s="17">
        <v>18</v>
      </c>
      <c r="F640" s="17">
        <v>94.5</v>
      </c>
      <c r="G640" s="17">
        <v>157</v>
      </c>
      <c r="H640" s="17">
        <v>14.5</v>
      </c>
      <c r="I640" s="17">
        <v>-7.5010000000000003</v>
      </c>
      <c r="J640" s="17">
        <v>1110</v>
      </c>
      <c r="K640" s="17">
        <v>130.4</v>
      </c>
      <c r="L640" s="17">
        <v>0.17949999999999999</v>
      </c>
      <c r="M640" s="17">
        <v>174.005</v>
      </c>
      <c r="N640" s="17">
        <v>179.10750999999999</v>
      </c>
      <c r="O640" s="17">
        <v>56083.3</v>
      </c>
      <c r="P640" s="17">
        <v>631</v>
      </c>
      <c r="Q640" s="17">
        <v>-2.5329999999999999</v>
      </c>
      <c r="R640" s="17">
        <v>11406.33</v>
      </c>
      <c r="S640" s="17">
        <v>27.6</v>
      </c>
      <c r="T640" s="17">
        <v>1.46</v>
      </c>
      <c r="U640" s="17">
        <v>-7.1800000000000003E-2</v>
      </c>
      <c r="V640" s="17">
        <v>-0.03</v>
      </c>
      <c r="W640" s="17">
        <v>7744.9618600000003</v>
      </c>
      <c r="X640" s="17">
        <v>3799.1</v>
      </c>
      <c r="Y640" s="17">
        <v>17.704999999999998</v>
      </c>
      <c r="Z640" s="17">
        <v>-17.559999999999999</v>
      </c>
    </row>
    <row r="641" spans="1:26" x14ac:dyDescent="0.2">
      <c r="A641" s="27">
        <v>44719</v>
      </c>
      <c r="B641" s="17">
        <v>434.18700000000001</v>
      </c>
      <c r="C641" s="14">
        <v>4.71</v>
      </c>
      <c r="D641" s="17">
        <v>60.698</v>
      </c>
      <c r="E641" s="17">
        <v>18.25</v>
      </c>
      <c r="F641" s="17">
        <v>95.55</v>
      </c>
      <c r="G641" s="17">
        <v>162</v>
      </c>
      <c r="H641" s="17">
        <v>7.9749999999999996</v>
      </c>
      <c r="I641" s="17">
        <v>-2.4990000000000001</v>
      </c>
      <c r="J641" s="17">
        <v>1157.165</v>
      </c>
      <c r="K641" s="17">
        <v>130.30000000000001</v>
      </c>
      <c r="L641" s="17">
        <v>0.23549999999999999</v>
      </c>
      <c r="M641" s="17">
        <v>181.595</v>
      </c>
      <c r="N641" s="17">
        <v>196.62868</v>
      </c>
      <c r="O641" s="17">
        <v>44860</v>
      </c>
      <c r="P641" s="17">
        <v>656</v>
      </c>
      <c r="Q641" s="17">
        <v>-1.875</v>
      </c>
      <c r="R641" s="17">
        <v>10658.125</v>
      </c>
      <c r="S641" s="17">
        <v>26</v>
      </c>
      <c r="T641" s="17">
        <v>1.48</v>
      </c>
      <c r="U641" s="17">
        <v>-8.0799999999999997E-2</v>
      </c>
      <c r="V641" s="17">
        <v>-0.153</v>
      </c>
      <c r="W641" s="17">
        <v>7405.9310599999999</v>
      </c>
      <c r="X641" s="17">
        <v>3737.5</v>
      </c>
      <c r="Y641" s="17">
        <v>18.22</v>
      </c>
      <c r="Z641" s="17">
        <v>-17.93</v>
      </c>
    </row>
    <row r="642" spans="1:26" x14ac:dyDescent="0.2">
      <c r="A642" s="27">
        <v>44718</v>
      </c>
      <c r="B642" s="17">
        <v>429.30900000000003</v>
      </c>
      <c r="C642" s="14">
        <v>4.57</v>
      </c>
      <c r="D642" s="17">
        <v>56.383000000000003</v>
      </c>
      <c r="E642" s="17">
        <v>17.125</v>
      </c>
      <c r="F642" s="17">
        <v>87.6</v>
      </c>
      <c r="G642" s="17">
        <v>152</v>
      </c>
      <c r="H642" s="17">
        <v>8</v>
      </c>
      <c r="I642" s="17">
        <v>30.026</v>
      </c>
      <c r="J642" s="17">
        <v>1082.6099999999999</v>
      </c>
      <c r="K642" s="17">
        <v>127.8</v>
      </c>
      <c r="L642" s="17">
        <v>0.23350000000000001</v>
      </c>
      <c r="M642" s="17">
        <v>171.70500000000001</v>
      </c>
      <c r="N642" s="17">
        <v>191.875</v>
      </c>
      <c r="O642" s="17">
        <v>44710</v>
      </c>
      <c r="P642" s="17">
        <v>601.4</v>
      </c>
      <c r="Q642" s="17">
        <v>-1.7</v>
      </c>
      <c r="R642" s="17">
        <v>9376.15</v>
      </c>
      <c r="S642" s="17">
        <v>24.7</v>
      </c>
      <c r="T642" s="17">
        <v>1.49</v>
      </c>
      <c r="U642" s="17">
        <v>-8.8800000000000004E-2</v>
      </c>
      <c r="V642" s="17">
        <v>-0.13500000000000001</v>
      </c>
      <c r="W642" s="17">
        <v>6338.9597400000002</v>
      </c>
      <c r="X642" s="17">
        <v>2976.4</v>
      </c>
      <c r="Y642" s="17">
        <v>16.914999999999999</v>
      </c>
      <c r="Z642" s="17">
        <v>-16.489999999999998</v>
      </c>
    </row>
    <row r="643" spans="1:26" x14ac:dyDescent="0.2">
      <c r="A643" s="27">
        <v>44715</v>
      </c>
      <c r="B643" s="17">
        <v>432.66699999999997</v>
      </c>
      <c r="C643" s="14">
        <v>4.7</v>
      </c>
      <c r="D643" s="17">
        <v>65.093000000000004</v>
      </c>
      <c r="E643" s="17">
        <v>17</v>
      </c>
      <c r="F643" s="17">
        <v>87</v>
      </c>
      <c r="G643" s="17">
        <v>152</v>
      </c>
      <c r="H643" s="17">
        <v>-0.97499999999999998</v>
      </c>
      <c r="I643" s="17">
        <v>83.58</v>
      </c>
      <c r="J643" s="17">
        <v>1079.1659999999999</v>
      </c>
      <c r="K643" s="17">
        <v>127.9</v>
      </c>
      <c r="L643" s="17">
        <v>0.21</v>
      </c>
      <c r="M643" s="17">
        <v>172.37</v>
      </c>
      <c r="N643" s="17">
        <v>195.93170000000001</v>
      </c>
      <c r="O643" s="17">
        <v>42877.5</v>
      </c>
      <c r="P643" s="17">
        <v>600.79999999999995</v>
      </c>
      <c r="Q643" s="17">
        <v>-1.5129999999999999</v>
      </c>
      <c r="R643" s="17">
        <v>7637.5649999999996</v>
      </c>
      <c r="S643" s="17">
        <v>24.75</v>
      </c>
      <c r="T643" s="17">
        <v>1.44</v>
      </c>
      <c r="U643" s="17">
        <v>-0.09</v>
      </c>
      <c r="V643" s="17">
        <v>-0.14000000000000001</v>
      </c>
      <c r="W643" s="17">
        <v>8456.0400699999991</v>
      </c>
      <c r="X643" s="17">
        <v>2702.2</v>
      </c>
      <c r="Y643" s="17">
        <v>16.795000000000002</v>
      </c>
      <c r="Z643" s="17">
        <v>-16.23</v>
      </c>
    </row>
    <row r="644" spans="1:26" x14ac:dyDescent="0.2">
      <c r="A644" s="27">
        <v>44714</v>
      </c>
      <c r="B644" s="17">
        <v>431.858</v>
      </c>
      <c r="C644" s="14">
        <v>4.6500000000000004</v>
      </c>
      <c r="D644" s="17">
        <v>60.313000000000002</v>
      </c>
      <c r="E644" s="17">
        <v>15.25</v>
      </c>
      <c r="F644" s="17">
        <v>89.95</v>
      </c>
      <c r="G644" s="17">
        <v>152.48500000000001</v>
      </c>
      <c r="H644" s="17">
        <v>-5.75</v>
      </c>
      <c r="I644" s="17">
        <v>26.196999999999999</v>
      </c>
      <c r="J644" s="17">
        <v>1101.4649999999999</v>
      </c>
      <c r="K644" s="17">
        <v>125.3</v>
      </c>
      <c r="L644" s="17">
        <v>0.2525</v>
      </c>
      <c r="M644" s="17">
        <v>171.94499999999999</v>
      </c>
      <c r="N644" s="17">
        <v>199.58498</v>
      </c>
      <c r="O644" s="17">
        <v>44804.800000000003</v>
      </c>
      <c r="P644" s="17">
        <v>603.79999999999995</v>
      </c>
      <c r="Q644" s="17">
        <v>-1.645</v>
      </c>
      <c r="R644" s="17">
        <v>8163.1989999999996</v>
      </c>
      <c r="S644" s="17">
        <v>25.2</v>
      </c>
      <c r="T644" s="17">
        <v>1.85</v>
      </c>
      <c r="U644" s="17">
        <v>-0.09</v>
      </c>
      <c r="V644" s="17">
        <v>0.17799999999999999</v>
      </c>
      <c r="W644" s="17">
        <v>10009.99143</v>
      </c>
      <c r="X644" s="17">
        <v>2794.8</v>
      </c>
      <c r="Y644" s="17">
        <v>16.693000000000001</v>
      </c>
      <c r="Z644" s="17">
        <v>-15.84</v>
      </c>
    </row>
    <row r="645" spans="1:26" x14ac:dyDescent="0.2">
      <c r="A645" s="27">
        <v>44713</v>
      </c>
      <c r="B645" s="17">
        <v>417.04700000000003</v>
      </c>
      <c r="C645" s="14">
        <v>4.53</v>
      </c>
      <c r="D645" s="17">
        <v>66.653000000000006</v>
      </c>
      <c r="E645" s="17">
        <v>14</v>
      </c>
      <c r="F645" s="17">
        <v>99</v>
      </c>
      <c r="G645" s="17">
        <v>162</v>
      </c>
      <c r="H645" s="17">
        <v>-3</v>
      </c>
      <c r="I645" s="17">
        <v>-17.748000000000001</v>
      </c>
      <c r="J645" s="17">
        <v>1201.6600000000001</v>
      </c>
      <c r="K645" s="17">
        <v>120</v>
      </c>
      <c r="L645" s="17">
        <v>0.17050000000000001</v>
      </c>
      <c r="M645" s="17">
        <v>181.52199999999999</v>
      </c>
      <c r="N645" s="17">
        <v>215.41251</v>
      </c>
      <c r="O645" s="17">
        <v>46338.5</v>
      </c>
      <c r="P645" s="17">
        <v>640.20000000000005</v>
      </c>
      <c r="Q645" s="17">
        <v>-2.41</v>
      </c>
      <c r="R645" s="17">
        <v>8378.5849999999991</v>
      </c>
      <c r="S645" s="17">
        <v>26.25</v>
      </c>
      <c r="T645" s="17">
        <v>1.05</v>
      </c>
      <c r="U645" s="17">
        <v>-9.0999999999999998E-2</v>
      </c>
      <c r="V645" s="17">
        <v>0.25</v>
      </c>
      <c r="W645" s="17">
        <v>7591.9349899999997</v>
      </c>
      <c r="X645" s="17">
        <v>3169</v>
      </c>
      <c r="Y645" s="17">
        <v>17.285</v>
      </c>
      <c r="Z645" s="17">
        <v>-16.116</v>
      </c>
    </row>
    <row r="646" spans="1:26" x14ac:dyDescent="0.2">
      <c r="A646" s="27">
        <v>44712</v>
      </c>
      <c r="B646" s="17">
        <v>423.95</v>
      </c>
      <c r="C646" s="14">
        <v>4.7050000000000001</v>
      </c>
      <c r="D646" s="17">
        <v>71.900000000000006</v>
      </c>
      <c r="E646" s="17">
        <v>14.5</v>
      </c>
      <c r="F646" s="17">
        <v>102.45</v>
      </c>
      <c r="G646" s="17">
        <v>166.255</v>
      </c>
      <c r="H646" s="17">
        <v>1.55</v>
      </c>
      <c r="I646" s="17">
        <v>39.500999999999998</v>
      </c>
      <c r="J646" s="17">
        <v>1245.2950000000001</v>
      </c>
      <c r="K646" s="17">
        <v>120</v>
      </c>
      <c r="L646" s="17">
        <v>0.14949999999999999</v>
      </c>
      <c r="M646" s="17">
        <v>189.5</v>
      </c>
      <c r="N646" s="17">
        <v>212.97884999999999</v>
      </c>
      <c r="O646" s="17">
        <v>41783</v>
      </c>
      <c r="P646" s="17">
        <v>642</v>
      </c>
      <c r="Q646" s="17">
        <v>-3</v>
      </c>
      <c r="R646" s="17">
        <v>6588.3879999999999</v>
      </c>
      <c r="S646" s="17">
        <v>26.55</v>
      </c>
      <c r="T646" s="17">
        <v>1</v>
      </c>
      <c r="U646" s="17">
        <v>-0.10249999999999999</v>
      </c>
      <c r="V646" s="17">
        <v>0.25</v>
      </c>
      <c r="W646" s="17">
        <v>8162.9951099999998</v>
      </c>
      <c r="X646" s="17">
        <v>2538</v>
      </c>
      <c r="Y646" s="17">
        <v>17.97</v>
      </c>
      <c r="Z646" s="17">
        <v>-16.489999999999998</v>
      </c>
    </row>
    <row r="647" spans="1:26" x14ac:dyDescent="0.2">
      <c r="A647" s="27">
        <v>44711</v>
      </c>
      <c r="B647" s="17">
        <v>409.6</v>
      </c>
      <c r="C647" s="14">
        <v>4.8</v>
      </c>
      <c r="D647" s="17">
        <v>71.5</v>
      </c>
      <c r="E647" s="17">
        <v>19</v>
      </c>
      <c r="F647" s="17">
        <v>87.25</v>
      </c>
      <c r="G647" s="17">
        <v>144</v>
      </c>
      <c r="H647" s="17">
        <v>4.2249999999999996</v>
      </c>
      <c r="I647" s="17">
        <v>47.77</v>
      </c>
      <c r="J647" s="17">
        <v>1135</v>
      </c>
      <c r="K647" s="17">
        <v>120</v>
      </c>
      <c r="L647" s="17">
        <v>7.9000000000000001E-2</v>
      </c>
      <c r="M647" s="17">
        <v>169.91</v>
      </c>
      <c r="N647" s="17">
        <v>237.41524999999999</v>
      </c>
      <c r="O647" s="17">
        <v>47020</v>
      </c>
      <c r="P647" s="17">
        <v>577</v>
      </c>
      <c r="Q647" s="17">
        <v>-2.7149999999999999</v>
      </c>
      <c r="R647" s="17">
        <v>5942.4870000000001</v>
      </c>
      <c r="S647" s="17">
        <v>26.5</v>
      </c>
      <c r="T647" s="17">
        <v>2</v>
      </c>
      <c r="U647" s="17">
        <v>-0.1608</v>
      </c>
      <c r="V647" s="17">
        <v>0.27300000000000002</v>
      </c>
      <c r="W647" s="17">
        <v>8841.5528099999992</v>
      </c>
      <c r="X647" s="17">
        <v>2609.8000000000002</v>
      </c>
      <c r="Y647" s="17">
        <v>16.02</v>
      </c>
      <c r="Z647" s="17">
        <v>-15.01</v>
      </c>
    </row>
    <row r="648" spans="1:26" x14ac:dyDescent="0.2">
      <c r="A648" s="27">
        <v>44708</v>
      </c>
      <c r="B648" s="17">
        <v>417.15</v>
      </c>
      <c r="C648" s="14">
        <v>5.14</v>
      </c>
      <c r="D648" s="17">
        <v>66</v>
      </c>
      <c r="E648" s="17">
        <v>19</v>
      </c>
      <c r="F648" s="17">
        <v>87</v>
      </c>
      <c r="G648" s="17">
        <v>150.5</v>
      </c>
      <c r="H648" s="17">
        <v>5</v>
      </c>
      <c r="I648" s="17">
        <v>-99.400999999999996</v>
      </c>
      <c r="J648" s="17">
        <v>1137.607</v>
      </c>
      <c r="K648" s="17">
        <v>120</v>
      </c>
      <c r="L648" s="17">
        <v>0.1</v>
      </c>
      <c r="M648" s="17">
        <v>170.6</v>
      </c>
      <c r="N648" s="17">
        <v>217.04575</v>
      </c>
      <c r="O648" s="17">
        <v>43230</v>
      </c>
      <c r="P648" s="17">
        <v>572.4</v>
      </c>
      <c r="Q648" s="17">
        <v>-1.84</v>
      </c>
      <c r="R648" s="17">
        <v>6016.4750000000004</v>
      </c>
      <c r="S648" s="17">
        <v>24.75</v>
      </c>
      <c r="T648" s="17">
        <v>2.83</v>
      </c>
      <c r="U648" s="17">
        <v>-0.1125</v>
      </c>
      <c r="V648" s="17">
        <v>0.36</v>
      </c>
      <c r="W648" s="17">
        <v>8349.9922100000003</v>
      </c>
      <c r="X648" s="17">
        <v>2737</v>
      </c>
      <c r="Y648" s="17">
        <v>15.363</v>
      </c>
      <c r="Z648" s="17">
        <v>-14.32</v>
      </c>
    </row>
    <row r="649" spans="1:26" x14ac:dyDescent="0.2">
      <c r="A649" s="27">
        <v>44707</v>
      </c>
      <c r="B649" s="17">
        <v>419.64</v>
      </c>
      <c r="C649" s="14">
        <v>5.32</v>
      </c>
      <c r="D649" s="17">
        <v>58.25</v>
      </c>
      <c r="E649" s="17">
        <v>20.25</v>
      </c>
      <c r="F649" s="17">
        <v>87</v>
      </c>
      <c r="G649" s="17">
        <v>151</v>
      </c>
      <c r="H649" s="17">
        <v>7.375</v>
      </c>
      <c r="I649" s="17">
        <v>-43.997999999999998</v>
      </c>
      <c r="J649" s="17">
        <v>1141.75</v>
      </c>
      <c r="K649" s="17">
        <v>120</v>
      </c>
      <c r="L649" s="17">
        <v>0.14299999999999999</v>
      </c>
      <c r="M649" s="17">
        <v>170.4</v>
      </c>
      <c r="N649" s="17">
        <v>213.08322000000001</v>
      </c>
      <c r="O649" s="17">
        <v>37009.800000000003</v>
      </c>
      <c r="P649" s="17">
        <v>571.29999999999995</v>
      </c>
      <c r="Q649" s="17">
        <v>-2.5</v>
      </c>
      <c r="R649" s="17">
        <v>5857.875</v>
      </c>
      <c r="S649" s="17">
        <v>25.55</v>
      </c>
      <c r="T649" s="17">
        <v>3.16</v>
      </c>
      <c r="U649" s="17">
        <v>-8.43E-2</v>
      </c>
      <c r="V649" s="17">
        <v>0.32</v>
      </c>
      <c r="W649" s="17">
        <v>7207.0316199999997</v>
      </c>
      <c r="X649" s="17">
        <v>3278</v>
      </c>
      <c r="Y649" s="17">
        <v>15.475</v>
      </c>
      <c r="Z649" s="17">
        <v>-14.302</v>
      </c>
    </row>
    <row r="650" spans="1:26" x14ac:dyDescent="0.2">
      <c r="A650" s="27">
        <v>44706</v>
      </c>
      <c r="B650" s="17">
        <v>395.84100000000001</v>
      </c>
      <c r="C650" s="14">
        <v>4.6349999999999998</v>
      </c>
      <c r="D650" s="17">
        <v>67.5</v>
      </c>
      <c r="E650" s="17">
        <v>17.998000000000001</v>
      </c>
      <c r="F650" s="17">
        <v>90</v>
      </c>
      <c r="G650" s="17">
        <v>155</v>
      </c>
      <c r="H650" s="17">
        <v>9</v>
      </c>
      <c r="I650" s="17">
        <v>33.268999999999998</v>
      </c>
      <c r="J650" s="17">
        <v>1183.75</v>
      </c>
      <c r="K650" s="17">
        <v>120</v>
      </c>
      <c r="L650" s="17">
        <v>0.13619999999999999</v>
      </c>
      <c r="M650" s="17">
        <v>171.995</v>
      </c>
      <c r="N650" s="17">
        <v>216.33499</v>
      </c>
      <c r="O650" s="17">
        <v>48015</v>
      </c>
      <c r="P650" s="17">
        <v>602.1</v>
      </c>
      <c r="Q650" s="17">
        <v>-3.52</v>
      </c>
      <c r="R650" s="17">
        <v>6396.84</v>
      </c>
      <c r="S650" s="17">
        <v>26.25</v>
      </c>
      <c r="T650" s="17">
        <v>3.11</v>
      </c>
      <c r="U650" s="17">
        <v>-9.7500000000000003E-2</v>
      </c>
      <c r="V650" s="17">
        <v>0.38800000000000001</v>
      </c>
      <c r="W650" s="17">
        <v>7340.0121099999997</v>
      </c>
      <c r="X650" s="17">
        <v>4261.5</v>
      </c>
      <c r="Y650" s="17">
        <v>15.34</v>
      </c>
      <c r="Z650" s="17">
        <v>-13.98</v>
      </c>
    </row>
    <row r="651" spans="1:26" x14ac:dyDescent="0.2">
      <c r="A651" s="27">
        <v>44705</v>
      </c>
      <c r="B651" s="17">
        <v>411.05700000000002</v>
      </c>
      <c r="C651" s="14">
        <v>4.585</v>
      </c>
      <c r="D651" s="17">
        <v>67</v>
      </c>
      <c r="E651" s="17">
        <v>18.145</v>
      </c>
      <c r="F651" s="17">
        <v>93</v>
      </c>
      <c r="G651" s="17">
        <v>160</v>
      </c>
      <c r="H651" s="17">
        <v>16.475000000000001</v>
      </c>
      <c r="I651" s="17">
        <v>-59.991</v>
      </c>
      <c r="J651" s="17">
        <v>1229.42</v>
      </c>
      <c r="K651" s="17">
        <v>125</v>
      </c>
      <c r="L651" s="17">
        <v>0.14199999999999999</v>
      </c>
      <c r="M651" s="17">
        <v>177.1</v>
      </c>
      <c r="N651" s="17">
        <v>215.05086</v>
      </c>
      <c r="O651" s="17">
        <v>52140</v>
      </c>
      <c r="P651" s="17">
        <v>638.5</v>
      </c>
      <c r="Q651" s="17">
        <v>-3.4750000000000001</v>
      </c>
      <c r="R651" s="17">
        <v>5540.14</v>
      </c>
      <c r="S651" s="17">
        <v>25.35</v>
      </c>
      <c r="T651" s="17">
        <v>3</v>
      </c>
      <c r="U651" s="17">
        <v>-8.7300000000000003E-2</v>
      </c>
      <c r="V651" s="17">
        <v>0.27800000000000002</v>
      </c>
      <c r="W651" s="17">
        <v>8090.9741100000001</v>
      </c>
      <c r="X651" s="17">
        <v>4042.5</v>
      </c>
      <c r="Y651" s="17">
        <v>15.895</v>
      </c>
      <c r="Z651" s="17">
        <v>-14.225</v>
      </c>
    </row>
    <row r="652" spans="1:26" x14ac:dyDescent="0.2">
      <c r="A652" s="27">
        <v>44704</v>
      </c>
      <c r="B652" s="17">
        <v>436.67099999999999</v>
      </c>
      <c r="C652" s="14">
        <v>4.6500000000000004</v>
      </c>
      <c r="D652" s="17">
        <v>84.165000000000006</v>
      </c>
      <c r="E652" s="17">
        <v>18.875</v>
      </c>
      <c r="F652" s="17">
        <v>97.45</v>
      </c>
      <c r="G652" s="17">
        <v>165.49</v>
      </c>
      <c r="H652" s="17">
        <v>10</v>
      </c>
      <c r="I652" s="17">
        <v>-17.103999999999999</v>
      </c>
      <c r="J652" s="17">
        <v>1272.5</v>
      </c>
      <c r="K652" s="17">
        <v>127.5</v>
      </c>
      <c r="L652" s="17">
        <v>0.11</v>
      </c>
      <c r="M652" s="17">
        <v>184</v>
      </c>
      <c r="N652" s="17">
        <v>214.97732999999999</v>
      </c>
      <c r="O652" s="17">
        <v>50532.5</v>
      </c>
      <c r="P652" s="17">
        <v>666.5</v>
      </c>
      <c r="Q652" s="17">
        <v>-4.125</v>
      </c>
      <c r="R652" s="17">
        <v>4943.7250000000004</v>
      </c>
      <c r="S652" s="17">
        <v>26.45</v>
      </c>
      <c r="T652" s="17">
        <v>3</v>
      </c>
      <c r="U652" s="17">
        <v>-8.9700000000000002E-2</v>
      </c>
      <c r="V652" s="17">
        <v>0.23799999999999999</v>
      </c>
      <c r="W652" s="17">
        <v>9196.5499199999995</v>
      </c>
      <c r="X652" s="17">
        <v>4546</v>
      </c>
      <c r="Y652" s="17">
        <v>16.2</v>
      </c>
      <c r="Z652" s="17">
        <v>-14.618</v>
      </c>
    </row>
    <row r="653" spans="1:26" x14ac:dyDescent="0.2">
      <c r="A653" s="27">
        <v>44701</v>
      </c>
      <c r="B653" s="17">
        <v>448.149</v>
      </c>
      <c r="C653" s="14">
        <v>4.95</v>
      </c>
      <c r="D653" s="17">
        <v>94</v>
      </c>
      <c r="E653" s="17">
        <v>21</v>
      </c>
      <c r="F653" s="17">
        <v>92.3</v>
      </c>
      <c r="G653" s="17">
        <v>157.69999999999999</v>
      </c>
      <c r="H653" s="17">
        <v>-4.95</v>
      </c>
      <c r="I653" s="17">
        <v>33.755000000000003</v>
      </c>
      <c r="J653" s="17">
        <v>1201.7</v>
      </c>
      <c r="K653" s="17">
        <v>132.5</v>
      </c>
      <c r="L653" s="17">
        <v>0.12479999999999999</v>
      </c>
      <c r="M653" s="17">
        <v>175.3</v>
      </c>
      <c r="N653" s="17">
        <v>195.75</v>
      </c>
      <c r="O653" s="17">
        <v>50990</v>
      </c>
      <c r="P653" s="17">
        <v>620</v>
      </c>
      <c r="Q653" s="17">
        <v>-7.1050000000000004</v>
      </c>
      <c r="R653" s="17">
        <v>6880.4</v>
      </c>
      <c r="S653" s="17">
        <v>26.5</v>
      </c>
      <c r="T653" s="17">
        <v>3.1</v>
      </c>
      <c r="U653" s="17">
        <v>-7.7200000000000005E-2</v>
      </c>
      <c r="V653" s="17">
        <v>0.26</v>
      </c>
      <c r="W653" s="17">
        <v>9617.0050499999998</v>
      </c>
      <c r="X653" s="17">
        <v>3969.7</v>
      </c>
      <c r="Y653" s="17">
        <v>14.619</v>
      </c>
      <c r="Z653" s="17">
        <v>-13.345000000000001</v>
      </c>
    </row>
    <row r="654" spans="1:26" x14ac:dyDescent="0.2">
      <c r="A654" s="27">
        <v>44700</v>
      </c>
      <c r="B654" s="17">
        <v>452.572</v>
      </c>
      <c r="C654" s="14">
        <v>4.95</v>
      </c>
      <c r="D654" s="17">
        <v>79</v>
      </c>
      <c r="E654" s="17">
        <v>21.5</v>
      </c>
      <c r="F654" s="17">
        <v>91.935000000000002</v>
      </c>
      <c r="G654" s="17">
        <v>162</v>
      </c>
      <c r="H654" s="17">
        <v>3</v>
      </c>
      <c r="I654" s="17">
        <v>-80.495000000000005</v>
      </c>
      <c r="J654" s="17">
        <v>1227.7</v>
      </c>
      <c r="K654" s="17">
        <v>137.5</v>
      </c>
      <c r="L654" s="17">
        <v>0.15720000000000001</v>
      </c>
      <c r="M654" s="17">
        <v>174.54</v>
      </c>
      <c r="N654" s="17">
        <v>190.2002</v>
      </c>
      <c r="O654" s="17">
        <v>62087.3</v>
      </c>
      <c r="P654" s="17">
        <v>613.5</v>
      </c>
      <c r="Q654" s="17">
        <v>-2.0590000000000002</v>
      </c>
      <c r="R654" s="17">
        <v>8567.4390000000003</v>
      </c>
      <c r="S654" s="17">
        <v>23.5</v>
      </c>
      <c r="T654" s="17">
        <v>3.35</v>
      </c>
      <c r="U654" s="17">
        <v>-8.8999999999999996E-2</v>
      </c>
      <c r="V654" s="17">
        <v>0.33</v>
      </c>
      <c r="W654" s="17">
        <v>9933.0148599999993</v>
      </c>
      <c r="X654" s="17">
        <v>4574.3</v>
      </c>
      <c r="Y654" s="17">
        <v>14.43</v>
      </c>
      <c r="Z654" s="17">
        <v>-13.135</v>
      </c>
    </row>
    <row r="655" spans="1:26" x14ac:dyDescent="0.2">
      <c r="A655" s="27">
        <v>44699</v>
      </c>
      <c r="B655" s="17">
        <v>431.01499999999999</v>
      </c>
      <c r="C655" s="14">
        <v>4.75</v>
      </c>
      <c r="D655" s="17">
        <v>78.5</v>
      </c>
      <c r="E655" s="17">
        <v>19.5</v>
      </c>
      <c r="F655" s="17">
        <v>95.575000000000003</v>
      </c>
      <c r="G655" s="17">
        <v>168.31</v>
      </c>
      <c r="H655" s="17">
        <v>20.475000000000001</v>
      </c>
      <c r="I655" s="17">
        <v>8.0060000000000002</v>
      </c>
      <c r="J655" s="17">
        <v>1305.29</v>
      </c>
      <c r="K655" s="17">
        <v>130</v>
      </c>
      <c r="L655" s="17">
        <v>0.18970000000000001</v>
      </c>
      <c r="M655" s="17">
        <v>178.1</v>
      </c>
      <c r="N655" s="17">
        <v>182.73249999999999</v>
      </c>
      <c r="O655" s="17">
        <v>48910</v>
      </c>
      <c r="P655" s="17">
        <v>626.5</v>
      </c>
      <c r="Q655" s="17">
        <v>-2.4390000000000001</v>
      </c>
      <c r="R655" s="17">
        <v>8638.3130000000001</v>
      </c>
      <c r="S655" s="17">
        <v>24.35</v>
      </c>
      <c r="T655" s="17">
        <v>3.06</v>
      </c>
      <c r="U655" s="17">
        <v>-8.1000000000000003E-2</v>
      </c>
      <c r="V655" s="17">
        <v>0.41799999999999998</v>
      </c>
      <c r="W655" s="17">
        <v>9023.9717799999999</v>
      </c>
      <c r="X655" s="17">
        <v>5808</v>
      </c>
      <c r="Y655" s="17">
        <v>14.395</v>
      </c>
      <c r="Z655" s="17">
        <v>-13.025</v>
      </c>
    </row>
    <row r="656" spans="1:26" x14ac:dyDescent="0.2">
      <c r="A656" s="27">
        <v>44698</v>
      </c>
      <c r="B656" s="17">
        <v>468.31700000000001</v>
      </c>
      <c r="C656" s="14">
        <v>5.1749999999999998</v>
      </c>
      <c r="D656" s="17">
        <v>78.5</v>
      </c>
      <c r="E656" s="17">
        <v>20.25</v>
      </c>
      <c r="F656" s="17">
        <v>99.45</v>
      </c>
      <c r="G656" s="17">
        <v>171.94900000000001</v>
      </c>
      <c r="H656" s="17">
        <v>29</v>
      </c>
      <c r="I656" s="17">
        <v>-40.255000000000003</v>
      </c>
      <c r="J656" s="17">
        <v>1316.835</v>
      </c>
      <c r="K656" s="17">
        <v>132.5</v>
      </c>
      <c r="L656" s="17">
        <v>0.1817</v>
      </c>
      <c r="M656" s="17">
        <v>182</v>
      </c>
      <c r="N656" s="17">
        <v>172.44</v>
      </c>
      <c r="O656" s="17">
        <v>34735</v>
      </c>
      <c r="P656" s="17">
        <v>618.1</v>
      </c>
      <c r="Q656" s="17">
        <v>-2.21</v>
      </c>
      <c r="R656" s="17">
        <v>9661.4040000000005</v>
      </c>
      <c r="S656" s="17">
        <v>24.55</v>
      </c>
      <c r="T656" s="17">
        <v>2.605</v>
      </c>
      <c r="U656" s="17">
        <v>-7.22E-2</v>
      </c>
      <c r="V656" s="17">
        <v>0.2</v>
      </c>
      <c r="W656" s="17">
        <v>54724.96746</v>
      </c>
      <c r="X656" s="17">
        <v>6460</v>
      </c>
      <c r="Y656" s="17">
        <v>14.955</v>
      </c>
      <c r="Z656" s="17">
        <v>-13.645</v>
      </c>
    </row>
    <row r="657" spans="1:26" x14ac:dyDescent="0.2">
      <c r="A657" s="27">
        <v>44697</v>
      </c>
      <c r="B657" s="17">
        <v>503.73</v>
      </c>
      <c r="C657" s="14">
        <v>5.35</v>
      </c>
      <c r="D657" s="17">
        <v>104.16500000000001</v>
      </c>
      <c r="E657" s="17">
        <v>21.125</v>
      </c>
      <c r="F657" s="17">
        <v>100.455</v>
      </c>
      <c r="G657" s="17">
        <v>172.5</v>
      </c>
      <c r="H657" s="17">
        <v>57.075000000000003</v>
      </c>
      <c r="I657" s="17">
        <v>-13.250999999999999</v>
      </c>
      <c r="J657" s="17">
        <v>1353.22</v>
      </c>
      <c r="K657" s="17">
        <v>140</v>
      </c>
      <c r="L657" s="17">
        <v>0.26150000000000001</v>
      </c>
      <c r="M657" s="17">
        <v>191.77</v>
      </c>
      <c r="N657" s="17">
        <v>183.8775</v>
      </c>
      <c r="O657" s="17">
        <v>49815</v>
      </c>
      <c r="P657" s="17">
        <v>638.20000000000005</v>
      </c>
      <c r="Q657" s="17">
        <v>-0.72499999999999998</v>
      </c>
      <c r="R657" s="17">
        <v>8808.6749999999993</v>
      </c>
      <c r="S657" s="17">
        <v>26.35</v>
      </c>
      <c r="T657" s="17">
        <v>2.65</v>
      </c>
      <c r="U657" s="17">
        <v>-4.1500000000000002E-2</v>
      </c>
      <c r="V657" s="17">
        <v>0.23799999999999999</v>
      </c>
      <c r="W657" s="17">
        <v>57625.057650000002</v>
      </c>
      <c r="X657" s="17">
        <v>6488.4</v>
      </c>
      <c r="Y657" s="17">
        <v>15.375</v>
      </c>
      <c r="Z657" s="17">
        <v>-14.315</v>
      </c>
    </row>
    <row r="658" spans="1:26" x14ac:dyDescent="0.2">
      <c r="A658" s="27">
        <v>44694</v>
      </c>
      <c r="B658" s="17">
        <v>487.72199999999998</v>
      </c>
      <c r="C658" s="14">
        <v>5.6</v>
      </c>
      <c r="D658" s="17">
        <v>108.373</v>
      </c>
      <c r="E658" s="17">
        <v>22.75</v>
      </c>
      <c r="F658" s="17">
        <v>96.45</v>
      </c>
      <c r="G658" s="17">
        <v>156.5</v>
      </c>
      <c r="H658" s="17">
        <v>30.475000000000001</v>
      </c>
      <c r="I658" s="17">
        <v>-69.995000000000005</v>
      </c>
      <c r="J658" s="17">
        <v>1226</v>
      </c>
      <c r="K658" s="17">
        <v>140</v>
      </c>
      <c r="L658" s="17">
        <v>0.20849999999999999</v>
      </c>
      <c r="M658" s="17">
        <v>175.77500000000001</v>
      </c>
      <c r="N658" s="17">
        <v>170.86718999999999</v>
      </c>
      <c r="O658" s="17">
        <v>56410</v>
      </c>
      <c r="P658" s="17">
        <v>599.20000000000005</v>
      </c>
      <c r="Q658" s="17">
        <v>0.14000000000000001</v>
      </c>
      <c r="R658" s="17">
        <v>8415.7870000000003</v>
      </c>
      <c r="S658" s="17">
        <v>25.55</v>
      </c>
      <c r="T658" s="17">
        <v>2.7</v>
      </c>
      <c r="U658" s="17">
        <v>-3.9300000000000002E-2</v>
      </c>
      <c r="V658" s="17">
        <v>0.22500000000000001</v>
      </c>
      <c r="W658" s="17">
        <v>55125.057350000003</v>
      </c>
      <c r="X658" s="17">
        <v>4849.1000000000004</v>
      </c>
      <c r="Y658" s="17">
        <v>13.577</v>
      </c>
      <c r="Z658" s="17">
        <v>-12.67</v>
      </c>
    </row>
    <row r="659" spans="1:26" x14ac:dyDescent="0.2">
      <c r="A659" s="27">
        <v>44693</v>
      </c>
      <c r="B659" s="17">
        <v>520.07399999999996</v>
      </c>
      <c r="C659" s="14">
        <v>5.65</v>
      </c>
      <c r="D659" s="17">
        <v>104.928</v>
      </c>
      <c r="E659" s="17">
        <v>22.25</v>
      </c>
      <c r="F659" s="17">
        <v>96.6</v>
      </c>
      <c r="G659" s="17">
        <v>156.08000000000001</v>
      </c>
      <c r="H659" s="17">
        <v>31.524999999999999</v>
      </c>
      <c r="I659" s="17">
        <v>1.0009999999999999</v>
      </c>
      <c r="J659" s="17">
        <v>1228.9649999999999</v>
      </c>
      <c r="K659" s="17">
        <v>147.6</v>
      </c>
      <c r="L659" s="17">
        <v>0.29799999999999999</v>
      </c>
      <c r="M659" s="17">
        <v>182.44499999999999</v>
      </c>
      <c r="N659" s="17">
        <v>188.10361</v>
      </c>
      <c r="O659" s="17">
        <v>56292.5</v>
      </c>
      <c r="P659" s="17">
        <v>634.29999999999995</v>
      </c>
      <c r="Q659" s="17">
        <v>-0.42499999999999999</v>
      </c>
      <c r="R659" s="17">
        <v>7371.9</v>
      </c>
      <c r="S659" s="17">
        <v>23.3</v>
      </c>
      <c r="T659" s="17">
        <v>2.5750000000000002</v>
      </c>
      <c r="U659" s="17">
        <v>-4.87E-2</v>
      </c>
      <c r="V659" s="17">
        <v>0.253</v>
      </c>
      <c r="W659" s="17">
        <v>55014.955779999997</v>
      </c>
      <c r="X659" s="17">
        <v>4207.5</v>
      </c>
      <c r="Y659" s="17">
        <v>13.525</v>
      </c>
      <c r="Z659" s="17">
        <v>-12.59</v>
      </c>
    </row>
    <row r="660" spans="1:26" x14ac:dyDescent="0.2">
      <c r="A660" s="27">
        <v>44692</v>
      </c>
      <c r="B660" s="17">
        <v>477.54</v>
      </c>
      <c r="C660" s="14">
        <v>5.08</v>
      </c>
      <c r="D660" s="17">
        <v>94</v>
      </c>
      <c r="E660" s="17">
        <v>19.5</v>
      </c>
      <c r="F660" s="17">
        <v>96</v>
      </c>
      <c r="G660" s="17">
        <v>155.28</v>
      </c>
      <c r="H660" s="17">
        <v>12</v>
      </c>
      <c r="I660" s="17">
        <v>-40.997999999999998</v>
      </c>
      <c r="J660" s="17">
        <v>1212.5</v>
      </c>
      <c r="K660" s="17">
        <v>137.5</v>
      </c>
      <c r="L660" s="17">
        <v>0.19869999999999999</v>
      </c>
      <c r="M660" s="17">
        <v>177.7</v>
      </c>
      <c r="N660" s="17">
        <v>235.81665000000001</v>
      </c>
      <c r="O660" s="17">
        <v>49740</v>
      </c>
      <c r="P660" s="17">
        <v>603.5</v>
      </c>
      <c r="Q660" s="17">
        <v>-1.31</v>
      </c>
      <c r="R660" s="17">
        <v>8202.25</v>
      </c>
      <c r="S660" s="17">
        <v>23.85</v>
      </c>
      <c r="T660" s="17">
        <v>2.16</v>
      </c>
      <c r="U660" s="17">
        <v>-7.5200000000000003E-2</v>
      </c>
      <c r="V660" s="17">
        <v>0.41499999999999998</v>
      </c>
      <c r="W660" s="17">
        <v>7793.4267099999997</v>
      </c>
      <c r="X660" s="17">
        <v>5760.8</v>
      </c>
      <c r="Y660" s="17">
        <v>13.432</v>
      </c>
      <c r="Z660" s="17">
        <v>-12.47</v>
      </c>
    </row>
    <row r="661" spans="1:26" x14ac:dyDescent="0.2">
      <c r="A661" s="27">
        <v>44691</v>
      </c>
      <c r="B661" s="17">
        <v>488</v>
      </c>
      <c r="C661" s="14">
        <v>5.3</v>
      </c>
      <c r="D661" s="17">
        <v>96.084999999999994</v>
      </c>
      <c r="E661" s="17">
        <v>20</v>
      </c>
      <c r="F661" s="17">
        <v>99.3</v>
      </c>
      <c r="G661" s="17">
        <v>163.73599999999999</v>
      </c>
      <c r="H661" s="17">
        <v>41.274999999999999</v>
      </c>
      <c r="I661" s="17">
        <v>-27.747</v>
      </c>
      <c r="J661" s="17">
        <v>1244.7349999999999</v>
      </c>
      <c r="K661" s="17">
        <v>137.6</v>
      </c>
      <c r="L661" s="17">
        <v>0.3503</v>
      </c>
      <c r="M661" s="17">
        <v>174.66</v>
      </c>
      <c r="N661" s="17">
        <v>234.40886</v>
      </c>
      <c r="O661" s="17">
        <v>42750.8</v>
      </c>
      <c r="P661" s="17">
        <v>586</v>
      </c>
      <c r="Q661" s="17">
        <v>-1.889</v>
      </c>
      <c r="R661" s="17">
        <v>6737.085</v>
      </c>
      <c r="S661" s="17">
        <v>26.8</v>
      </c>
      <c r="T661" s="17">
        <v>2.2000000000000002</v>
      </c>
      <c r="U661" s="17">
        <v>-7.0000000000000007E-2</v>
      </c>
      <c r="V661" s="17">
        <v>0.35499999999999998</v>
      </c>
      <c r="W661" s="17">
        <v>918.50292000000002</v>
      </c>
      <c r="X661" s="17">
        <v>6596</v>
      </c>
      <c r="Y661" s="17">
        <v>13.904999999999999</v>
      </c>
      <c r="Z661" s="17">
        <v>-12.875</v>
      </c>
    </row>
    <row r="662" spans="1:26" x14ac:dyDescent="0.2">
      <c r="A662" s="27">
        <v>44690</v>
      </c>
      <c r="B662" s="17">
        <v>528.61900000000003</v>
      </c>
      <c r="C662" s="14">
        <v>5.35</v>
      </c>
      <c r="D662" s="17">
        <v>128.703</v>
      </c>
      <c r="E662" s="17">
        <v>20.5</v>
      </c>
      <c r="F662" s="17">
        <v>99.7</v>
      </c>
      <c r="G662" s="17">
        <v>170.62700000000001</v>
      </c>
      <c r="H662" s="17">
        <v>72.525000000000006</v>
      </c>
      <c r="I662" s="17">
        <v>-42.253</v>
      </c>
      <c r="J662" s="17">
        <v>1252</v>
      </c>
      <c r="K662" s="17">
        <v>145</v>
      </c>
      <c r="L662" s="17">
        <v>0.50600000000000001</v>
      </c>
      <c r="M662" s="17">
        <v>174.83500000000001</v>
      </c>
      <c r="N662" s="17">
        <v>223.64000999999999</v>
      </c>
      <c r="O662" s="17">
        <v>42350</v>
      </c>
      <c r="P662" s="17">
        <v>598.20000000000005</v>
      </c>
      <c r="Q662" s="17">
        <v>-0.18</v>
      </c>
      <c r="R662" s="17">
        <v>5177.76</v>
      </c>
      <c r="S662" s="17">
        <v>29.5</v>
      </c>
      <c r="T662" s="17">
        <v>1.85</v>
      </c>
      <c r="U662" s="17">
        <v>-4.2000000000000003E-2</v>
      </c>
      <c r="V662" s="17">
        <v>0.41</v>
      </c>
      <c r="W662" s="17">
        <v>12704.931200000001</v>
      </c>
      <c r="X662" s="17">
        <v>7722.8</v>
      </c>
      <c r="Y662" s="17">
        <v>14.378</v>
      </c>
      <c r="Z662" s="17">
        <v>-13.28</v>
      </c>
    </row>
    <row r="663" spans="1:26" x14ac:dyDescent="0.2">
      <c r="A663" s="27">
        <v>44687</v>
      </c>
      <c r="B663" s="17">
        <v>514.65</v>
      </c>
      <c r="C663" s="14">
        <v>5.65</v>
      </c>
      <c r="D663" s="17">
        <v>134.86500000000001</v>
      </c>
      <c r="E663" s="17">
        <v>22.5</v>
      </c>
      <c r="F663" s="17">
        <v>89.5</v>
      </c>
      <c r="G663" s="17">
        <v>161.565</v>
      </c>
      <c r="H663" s="17">
        <v>47.024999999999999</v>
      </c>
      <c r="I663" s="17">
        <v>-19.474</v>
      </c>
      <c r="J663" s="17">
        <v>1154.28</v>
      </c>
      <c r="K663" s="17">
        <v>145</v>
      </c>
      <c r="L663" s="17">
        <v>0.32769999999999999</v>
      </c>
      <c r="M663" s="17">
        <v>167</v>
      </c>
      <c r="N663" s="17">
        <v>189.69501</v>
      </c>
      <c r="O663" s="17">
        <v>41300</v>
      </c>
      <c r="P663" s="17">
        <v>552.5</v>
      </c>
      <c r="Q663" s="17">
        <v>0.11</v>
      </c>
      <c r="R663" s="17">
        <v>4546.1440000000002</v>
      </c>
      <c r="S663" s="17">
        <v>27.45</v>
      </c>
      <c r="T663" s="17">
        <v>1.45</v>
      </c>
      <c r="U663" s="17">
        <v>-5.0500000000000003E-2</v>
      </c>
      <c r="V663" s="17">
        <v>0.38</v>
      </c>
      <c r="W663" s="17">
        <v>799.02657999999997</v>
      </c>
      <c r="X663" s="17">
        <v>7978</v>
      </c>
      <c r="Y663" s="17">
        <v>13.585000000000001</v>
      </c>
      <c r="Z663" s="17">
        <v>-12.65</v>
      </c>
    </row>
    <row r="664" spans="1:26" x14ac:dyDescent="0.2">
      <c r="A664" s="27">
        <v>44686</v>
      </c>
      <c r="B664" s="17">
        <v>508.52600000000001</v>
      </c>
      <c r="C664" s="14">
        <v>5.585</v>
      </c>
      <c r="D664" s="17">
        <v>128.84</v>
      </c>
      <c r="E664" s="17">
        <v>23.25</v>
      </c>
      <c r="F664" s="17">
        <v>89</v>
      </c>
      <c r="G664" s="17">
        <v>161.77500000000001</v>
      </c>
      <c r="H664" s="17">
        <v>49.125</v>
      </c>
      <c r="I664" s="17">
        <v>105</v>
      </c>
      <c r="J664" s="17">
        <v>1164.095</v>
      </c>
      <c r="K664" s="17">
        <v>140</v>
      </c>
      <c r="L664" s="17">
        <v>0.29580000000000001</v>
      </c>
      <c r="M664" s="17">
        <v>167.875</v>
      </c>
      <c r="N664" s="17">
        <v>175.89658</v>
      </c>
      <c r="O664" s="17">
        <v>51120</v>
      </c>
      <c r="P664" s="17">
        <v>558</v>
      </c>
      <c r="Q664" s="17">
        <v>1.45</v>
      </c>
      <c r="R664" s="17">
        <v>4063.3020000000001</v>
      </c>
      <c r="S664" s="17">
        <v>26.55</v>
      </c>
      <c r="T664" s="17">
        <v>1.0249999999999999</v>
      </c>
      <c r="U664" s="17">
        <v>-5.8000000000000003E-2</v>
      </c>
      <c r="V664" s="17">
        <v>0.31</v>
      </c>
      <c r="W664" s="17">
        <v>8531.5713300000007</v>
      </c>
      <c r="X664" s="17">
        <v>5978</v>
      </c>
      <c r="Y664" s="17">
        <v>13.59</v>
      </c>
      <c r="Z664" s="17">
        <v>-13.073</v>
      </c>
    </row>
    <row r="665" spans="1:26" x14ac:dyDescent="0.2">
      <c r="A665" s="27">
        <v>44685</v>
      </c>
      <c r="B665" s="17">
        <v>459.97199999999998</v>
      </c>
      <c r="C665" s="14">
        <v>4.8499999999999996</v>
      </c>
      <c r="D665" s="17">
        <v>135.5</v>
      </c>
      <c r="E665" s="17">
        <v>21.125</v>
      </c>
      <c r="F665" s="17">
        <v>84.844999999999999</v>
      </c>
      <c r="G665" s="17">
        <v>168.88499999999999</v>
      </c>
      <c r="H665" s="17">
        <v>43.625</v>
      </c>
      <c r="I665" s="17">
        <v>-250.001</v>
      </c>
      <c r="J665" s="17">
        <v>1180</v>
      </c>
      <c r="K665" s="17">
        <v>135</v>
      </c>
      <c r="L665" s="17">
        <v>0.315</v>
      </c>
      <c r="M665" s="17">
        <v>185.08500000000001</v>
      </c>
      <c r="N665" s="17">
        <v>193.7775</v>
      </c>
      <c r="O665" s="17">
        <v>65112.5</v>
      </c>
      <c r="P665" s="17">
        <v>570.20000000000005</v>
      </c>
      <c r="Q665" s="17">
        <v>1.03</v>
      </c>
      <c r="R665" s="17">
        <v>3488.058</v>
      </c>
      <c r="S665" s="17">
        <v>26.5</v>
      </c>
      <c r="T665" s="17">
        <v>0.8</v>
      </c>
      <c r="U665" s="17">
        <v>-5.8500000000000003E-2</v>
      </c>
      <c r="V665" s="17">
        <v>0.23799999999999999</v>
      </c>
      <c r="W665" s="17">
        <v>20649.951679999998</v>
      </c>
      <c r="X665" s="17">
        <v>4835.3999999999996</v>
      </c>
      <c r="Y665" s="17">
        <v>13.807</v>
      </c>
      <c r="Z665" s="17">
        <v>-12.913</v>
      </c>
    </row>
    <row r="666" spans="1:26" x14ac:dyDescent="0.2">
      <c r="A666" s="27">
        <v>44684</v>
      </c>
      <c r="B666" s="17">
        <v>482.012</v>
      </c>
      <c r="C666" s="14">
        <v>4.9000000000000004</v>
      </c>
      <c r="D666" s="17">
        <v>144.5</v>
      </c>
      <c r="E666" s="17">
        <v>20.5</v>
      </c>
      <c r="F666" s="17">
        <v>86.5</v>
      </c>
      <c r="G666" s="17">
        <v>172.62</v>
      </c>
      <c r="H666" s="17">
        <v>56.674999999999997</v>
      </c>
      <c r="I666" s="17">
        <v>-3.4950000000000001</v>
      </c>
      <c r="J666" s="17">
        <v>1257.5</v>
      </c>
      <c r="K666" s="17">
        <v>150</v>
      </c>
      <c r="L666" s="17">
        <v>0.27829999999999999</v>
      </c>
      <c r="M666" s="17">
        <v>185.33699999999999</v>
      </c>
      <c r="N666" s="17">
        <v>220.10251</v>
      </c>
      <c r="O666" s="17">
        <v>52010</v>
      </c>
      <c r="P666" s="17">
        <v>566</v>
      </c>
      <c r="Q666" s="17">
        <v>1.4</v>
      </c>
      <c r="R666" s="17">
        <v>3481.6</v>
      </c>
      <c r="S666" s="17">
        <v>26.5</v>
      </c>
      <c r="T666" s="17">
        <v>0.98</v>
      </c>
      <c r="U666" s="17">
        <v>-6.6199999999999995E-2</v>
      </c>
      <c r="V666" s="17">
        <v>0.26800000000000002</v>
      </c>
      <c r="W666" s="17">
        <v>19229.963230000001</v>
      </c>
      <c r="X666" s="17">
        <v>5064</v>
      </c>
      <c r="Y666" s="17">
        <v>14.308</v>
      </c>
      <c r="Z666" s="17">
        <v>-13.01</v>
      </c>
    </row>
    <row r="667" spans="1:26" x14ac:dyDescent="0.2">
      <c r="A667" s="27">
        <v>44683</v>
      </c>
      <c r="B667" s="17">
        <v>508.76</v>
      </c>
      <c r="C667" s="14">
        <v>5.15</v>
      </c>
      <c r="D667" s="17">
        <v>146.30799999999999</v>
      </c>
      <c r="E667" s="17">
        <v>20.75</v>
      </c>
      <c r="F667" s="17">
        <v>89.5</v>
      </c>
      <c r="G667" s="17">
        <v>172.5</v>
      </c>
      <c r="H667" s="17">
        <v>54.524999999999999</v>
      </c>
      <c r="I667" s="17">
        <v>-14.977</v>
      </c>
      <c r="J667" s="17">
        <v>1305.53</v>
      </c>
      <c r="K667" s="17">
        <v>155</v>
      </c>
      <c r="L667" s="17">
        <v>0.26650000000000001</v>
      </c>
      <c r="M667" s="17">
        <v>183.26</v>
      </c>
      <c r="N667" s="17">
        <v>222.13750999999999</v>
      </c>
      <c r="O667" s="17">
        <v>42331</v>
      </c>
      <c r="P667" s="17">
        <v>572.5</v>
      </c>
      <c r="Q667" s="17">
        <v>0.56000000000000005</v>
      </c>
      <c r="R667" s="17">
        <v>3502.15</v>
      </c>
      <c r="S667" s="17">
        <v>25.8</v>
      </c>
      <c r="T667" s="17">
        <v>0.96499999999999997</v>
      </c>
      <c r="U667" s="17">
        <v>-7.4200000000000002E-2</v>
      </c>
      <c r="V667" s="17">
        <v>0.13500000000000001</v>
      </c>
      <c r="W667" s="17">
        <v>17998.431830000001</v>
      </c>
      <c r="X667" s="17">
        <v>3740.3</v>
      </c>
      <c r="Y667" s="17">
        <v>14.625</v>
      </c>
      <c r="Z667" s="17">
        <v>-12.96</v>
      </c>
    </row>
    <row r="668" spans="1:26" x14ac:dyDescent="0.2">
      <c r="A668" s="27">
        <v>44680</v>
      </c>
      <c r="B668" s="17">
        <v>501.16899999999998</v>
      </c>
      <c r="C668" s="14">
        <v>5.35</v>
      </c>
      <c r="D668" s="17">
        <v>147.905</v>
      </c>
      <c r="E668" s="17">
        <v>21.5</v>
      </c>
      <c r="F668" s="17">
        <v>84</v>
      </c>
      <c r="G668" s="17">
        <v>157.04900000000001</v>
      </c>
      <c r="H668" s="17">
        <v>54.225000000000001</v>
      </c>
      <c r="I668" s="17">
        <v>-66.247</v>
      </c>
      <c r="J668" s="17">
        <v>1219.74</v>
      </c>
      <c r="K668" s="17">
        <v>160</v>
      </c>
      <c r="L668" s="17">
        <v>0.30430000000000001</v>
      </c>
      <c r="M668" s="17">
        <v>185.69499999999999</v>
      </c>
      <c r="N668" s="17">
        <v>210.75</v>
      </c>
      <c r="O668" s="17">
        <v>42910</v>
      </c>
      <c r="P668" s="17">
        <v>564.5</v>
      </c>
      <c r="Q668" s="17">
        <v>0.56000000000000005</v>
      </c>
      <c r="R668" s="17">
        <v>3519.65</v>
      </c>
      <c r="S668" s="17">
        <v>28.25</v>
      </c>
      <c r="T668" s="17">
        <v>0.98</v>
      </c>
      <c r="U668" s="17">
        <v>-8.2000000000000003E-2</v>
      </c>
      <c r="V668" s="17">
        <v>8.5000000000000006E-2</v>
      </c>
      <c r="W668" s="17">
        <v>11074.520850000001</v>
      </c>
      <c r="X668" s="17">
        <v>3978.8</v>
      </c>
      <c r="Y668" s="17">
        <v>13.78</v>
      </c>
      <c r="Z668" s="17">
        <v>-12.77</v>
      </c>
    </row>
    <row r="669" spans="1:26" x14ac:dyDescent="0.2">
      <c r="A669" s="27">
        <v>44679</v>
      </c>
      <c r="B669" s="17">
        <v>506.892</v>
      </c>
      <c r="C669" s="14">
        <v>5.66</v>
      </c>
      <c r="D669" s="17">
        <v>149.52500000000001</v>
      </c>
      <c r="E669" s="17">
        <v>20.75</v>
      </c>
      <c r="F669" s="17">
        <v>83.25</v>
      </c>
      <c r="G669" s="17">
        <v>154.47</v>
      </c>
      <c r="H669" s="17">
        <v>54.774999999999999</v>
      </c>
      <c r="I669" s="17">
        <v>95.757999999999996</v>
      </c>
      <c r="J669" s="17">
        <v>1235</v>
      </c>
      <c r="K669" s="17">
        <v>155</v>
      </c>
      <c r="L669" s="17">
        <v>0.26129999999999998</v>
      </c>
      <c r="M669" s="17">
        <v>171.42</v>
      </c>
      <c r="N669" s="17">
        <v>286.71154999999999</v>
      </c>
      <c r="O669" s="17">
        <v>35992.5</v>
      </c>
      <c r="P669" s="17">
        <v>559</v>
      </c>
      <c r="Q669" s="17">
        <v>0.48699999999999999</v>
      </c>
      <c r="R669" s="17">
        <v>3461.3870000000002</v>
      </c>
      <c r="S669" s="17">
        <v>26.45</v>
      </c>
      <c r="T669" s="17">
        <v>0.72499999999999998</v>
      </c>
      <c r="U669" s="17">
        <v>-5.0500000000000003E-2</v>
      </c>
      <c r="V669" s="17">
        <v>-3.3000000000000002E-2</v>
      </c>
      <c r="W669" s="17">
        <v>13405.76136</v>
      </c>
      <c r="X669" s="17">
        <v>3820.3</v>
      </c>
      <c r="Y669" s="17">
        <v>13.432</v>
      </c>
      <c r="Z669" s="17">
        <v>-12.76</v>
      </c>
    </row>
    <row r="670" spans="1:26" x14ac:dyDescent="0.2">
      <c r="A670" s="27">
        <v>44678</v>
      </c>
      <c r="B670" s="17">
        <v>486.6</v>
      </c>
      <c r="C670" s="14">
        <v>5.0999999999999996</v>
      </c>
      <c r="D670" s="17">
        <v>147.08500000000001</v>
      </c>
      <c r="E670" s="17">
        <v>18.25</v>
      </c>
      <c r="F670" s="17">
        <v>85</v>
      </c>
      <c r="G670" s="17">
        <v>160</v>
      </c>
      <c r="H670" s="17">
        <v>48.65</v>
      </c>
      <c r="I670" s="17">
        <v>126.247</v>
      </c>
      <c r="J670" s="17">
        <v>1290</v>
      </c>
      <c r="K670" s="17">
        <v>150.1</v>
      </c>
      <c r="L670" s="17">
        <v>0.16569999999999999</v>
      </c>
      <c r="M670" s="17">
        <v>168.67</v>
      </c>
      <c r="N670" s="17">
        <v>270.75</v>
      </c>
      <c r="O670" s="17">
        <v>27760</v>
      </c>
      <c r="P670" s="17">
        <v>577</v>
      </c>
      <c r="Q670" s="17">
        <v>1.8</v>
      </c>
      <c r="R670" s="17">
        <v>3818.36</v>
      </c>
      <c r="S670" s="17">
        <v>27.65</v>
      </c>
      <c r="T670" s="17">
        <v>1.75</v>
      </c>
      <c r="U670" s="17">
        <v>-4.2500000000000003E-2</v>
      </c>
      <c r="V670" s="17">
        <v>5.7000000000000002E-2</v>
      </c>
      <c r="W670" s="17">
        <v>17527.011859999999</v>
      </c>
      <c r="X670" s="17">
        <v>4055</v>
      </c>
      <c r="Y670" s="17">
        <v>13.622</v>
      </c>
      <c r="Z670" s="17">
        <v>-12.19</v>
      </c>
    </row>
    <row r="671" spans="1:26" x14ac:dyDescent="0.2">
      <c r="A671" s="27">
        <v>44677</v>
      </c>
      <c r="B671" s="17">
        <v>500.7</v>
      </c>
      <c r="C671" s="14">
        <v>5.125</v>
      </c>
      <c r="D671" s="17">
        <v>165.33500000000001</v>
      </c>
      <c r="E671" s="17">
        <v>18.824999999999999</v>
      </c>
      <c r="F671" s="17">
        <v>86.25</v>
      </c>
      <c r="G671" s="17">
        <v>159.94499999999999</v>
      </c>
      <c r="H671" s="17">
        <v>42.774999999999999</v>
      </c>
      <c r="I671" s="17">
        <v>192.499</v>
      </c>
      <c r="J671" s="17">
        <v>1330</v>
      </c>
      <c r="K671" s="17">
        <v>145</v>
      </c>
      <c r="L671" s="17">
        <v>0.1595</v>
      </c>
      <c r="M671" s="17">
        <v>162.06</v>
      </c>
      <c r="N671" s="17">
        <v>176.13</v>
      </c>
      <c r="O671" s="17">
        <v>30254.799999999999</v>
      </c>
      <c r="P671" s="17">
        <v>572</v>
      </c>
      <c r="Q671" s="17">
        <v>1.4550000000000001</v>
      </c>
      <c r="R671" s="17">
        <v>3243.6350000000002</v>
      </c>
      <c r="S671" s="17">
        <v>28.5</v>
      </c>
      <c r="T671" s="17">
        <v>2.2949999999999999</v>
      </c>
      <c r="U671" s="17">
        <v>-8.5000000000000006E-2</v>
      </c>
      <c r="V671" s="17">
        <v>0.16</v>
      </c>
      <c r="W671" s="17">
        <v>11867.981879999999</v>
      </c>
      <c r="X671" s="17">
        <v>3792</v>
      </c>
      <c r="Y671" s="17">
        <v>13.994999999999999</v>
      </c>
      <c r="Z671" s="17">
        <v>-12.25</v>
      </c>
    </row>
    <row r="672" spans="1:26" x14ac:dyDescent="0.2">
      <c r="A672" s="27">
        <v>44676</v>
      </c>
      <c r="B672" s="17">
        <v>465.9</v>
      </c>
      <c r="C672" s="14">
        <v>5.2</v>
      </c>
      <c r="D672" s="17">
        <v>199.08500000000001</v>
      </c>
      <c r="E672" s="17">
        <v>18.75</v>
      </c>
      <c r="F672" s="17">
        <v>78.25</v>
      </c>
      <c r="G672" s="17">
        <v>143.73099999999999</v>
      </c>
      <c r="H672" s="17">
        <v>50.475000000000001</v>
      </c>
      <c r="I672" s="17">
        <v>205.32599999999999</v>
      </c>
      <c r="J672" s="17">
        <v>1232.5</v>
      </c>
      <c r="K672" s="17">
        <v>150</v>
      </c>
      <c r="L672" s="17">
        <v>0.1832</v>
      </c>
      <c r="M672" s="17">
        <v>145.94</v>
      </c>
      <c r="N672" s="17">
        <v>150.77249</v>
      </c>
      <c r="O672" s="17">
        <v>42730</v>
      </c>
      <c r="P672" s="17">
        <v>566.20000000000005</v>
      </c>
      <c r="Q672" s="17">
        <v>2.85</v>
      </c>
      <c r="R672" s="17">
        <v>3033.25</v>
      </c>
      <c r="S672" s="17">
        <v>26.65</v>
      </c>
      <c r="T672" s="17">
        <v>1.54</v>
      </c>
      <c r="U672" s="17">
        <v>-5.9799999999999999E-2</v>
      </c>
      <c r="V672" s="17">
        <v>1.4999999999999999E-2</v>
      </c>
      <c r="W672" s="17">
        <v>12667.011280000001</v>
      </c>
      <c r="X672" s="17">
        <v>5037.6000000000004</v>
      </c>
      <c r="Y672" s="17">
        <v>12.57</v>
      </c>
      <c r="Z672" s="17">
        <v>-10.73</v>
      </c>
    </row>
    <row r="673" spans="1:26" x14ac:dyDescent="0.2">
      <c r="A673" s="27">
        <v>44673</v>
      </c>
      <c r="B673" s="17">
        <v>454.4</v>
      </c>
      <c r="C673" s="14">
        <v>5.25</v>
      </c>
      <c r="D673" s="17">
        <v>175</v>
      </c>
      <c r="E673" s="17">
        <v>18.5</v>
      </c>
      <c r="F673" s="17">
        <v>77.234999999999999</v>
      </c>
      <c r="G673" s="17">
        <v>142.94999999999999</v>
      </c>
      <c r="H673" s="17">
        <v>58.274999999999999</v>
      </c>
      <c r="I673" s="17">
        <v>323.17200000000003</v>
      </c>
      <c r="J673" s="17">
        <v>1196.31</v>
      </c>
      <c r="K673" s="17">
        <v>147.6</v>
      </c>
      <c r="L673" s="17">
        <v>0.1855</v>
      </c>
      <c r="M673" s="17">
        <v>145.96</v>
      </c>
      <c r="N673" s="17">
        <v>151.25</v>
      </c>
      <c r="O673" s="17">
        <v>35357.800000000003</v>
      </c>
      <c r="P673" s="17">
        <v>516.6</v>
      </c>
      <c r="Q673" s="17">
        <v>1.3720000000000001</v>
      </c>
      <c r="R673" s="17">
        <v>3167.35</v>
      </c>
      <c r="S673" s="17">
        <v>26.45</v>
      </c>
      <c r="T673" s="17">
        <v>0.5</v>
      </c>
      <c r="U673" s="17">
        <v>-4.0500000000000001E-2</v>
      </c>
      <c r="V673" s="17">
        <v>0.05</v>
      </c>
      <c r="W673" s="17">
        <v>10431.520769999999</v>
      </c>
      <c r="X673" s="17">
        <v>5344</v>
      </c>
      <c r="Y673" s="17">
        <v>12.387</v>
      </c>
      <c r="Z673" s="17">
        <v>-10.130000000000001</v>
      </c>
    </row>
    <row r="674" spans="1:26" x14ac:dyDescent="0.2">
      <c r="A674" s="27">
        <v>44672</v>
      </c>
      <c r="B674" s="17">
        <v>436.75799999999998</v>
      </c>
      <c r="C674" s="14">
        <v>4.95</v>
      </c>
      <c r="D674" s="17">
        <v>138.71799999999999</v>
      </c>
      <c r="E674" s="17">
        <v>18.25</v>
      </c>
      <c r="F674" s="17">
        <v>77</v>
      </c>
      <c r="G674" s="17">
        <v>143</v>
      </c>
      <c r="H674" s="17">
        <v>8.9749999999999996</v>
      </c>
      <c r="I674" s="17">
        <v>160.251</v>
      </c>
      <c r="J674" s="17">
        <v>1160</v>
      </c>
      <c r="K674" s="17">
        <v>127.5</v>
      </c>
      <c r="L674" s="17">
        <v>0.16200000000000001</v>
      </c>
      <c r="M674" s="17">
        <v>145.30000000000001</v>
      </c>
      <c r="N674" s="17">
        <v>150.27499</v>
      </c>
      <c r="O674" s="17">
        <v>20411</v>
      </c>
      <c r="P674" s="17">
        <v>502</v>
      </c>
      <c r="Q674" s="17">
        <v>0.82499999999999996</v>
      </c>
      <c r="R674" s="17">
        <v>2938.7350000000001</v>
      </c>
      <c r="S674" s="17">
        <v>26.05</v>
      </c>
      <c r="T674" s="17">
        <v>0.45500000000000002</v>
      </c>
      <c r="U674" s="17">
        <v>-5.7000000000000002E-2</v>
      </c>
      <c r="V674" s="17">
        <v>0.14299999999999999</v>
      </c>
      <c r="W674" s="17">
        <v>11643.22111</v>
      </c>
      <c r="X674" s="17">
        <v>4124.7</v>
      </c>
      <c r="Y674" s="17">
        <v>12.25</v>
      </c>
      <c r="Z674" s="17">
        <v>-9.9149999999999991</v>
      </c>
    </row>
    <row r="675" spans="1:26" x14ac:dyDescent="0.2">
      <c r="A675" s="27">
        <v>44671</v>
      </c>
      <c r="B675" s="17">
        <v>437.01600000000002</v>
      </c>
      <c r="C675" s="14">
        <v>4.32</v>
      </c>
      <c r="D675" s="17">
        <v>143.32</v>
      </c>
      <c r="E675" s="17">
        <v>16.925000000000001</v>
      </c>
      <c r="F675" s="17">
        <v>79.5</v>
      </c>
      <c r="G675" s="17">
        <v>149</v>
      </c>
      <c r="H675" s="17">
        <v>9.4749999999999996</v>
      </c>
      <c r="I675" s="17">
        <v>126.524</v>
      </c>
      <c r="J675" s="17">
        <v>1190</v>
      </c>
      <c r="K675" s="17">
        <v>120</v>
      </c>
      <c r="L675" s="17">
        <v>0.18379999999999999</v>
      </c>
      <c r="M675" s="17">
        <v>149.54</v>
      </c>
      <c r="N675" s="17">
        <v>142.16</v>
      </c>
      <c r="O675" s="17">
        <v>20130</v>
      </c>
      <c r="P675" s="17">
        <v>517</v>
      </c>
      <c r="Q675" s="17">
        <v>0.66</v>
      </c>
      <c r="R675" s="17">
        <v>2968.17</v>
      </c>
      <c r="S675" s="17">
        <v>25.5</v>
      </c>
      <c r="T675" s="17">
        <v>0.55000000000000004</v>
      </c>
      <c r="U675" s="17">
        <v>-5.45E-2</v>
      </c>
      <c r="V675" s="17">
        <v>0.128</v>
      </c>
      <c r="W675" s="17">
        <v>15101.701999999999</v>
      </c>
      <c r="X675" s="17">
        <v>2581.1999999999998</v>
      </c>
      <c r="Y675" s="17">
        <v>12.222</v>
      </c>
      <c r="Z675" s="17">
        <v>-9.69</v>
      </c>
    </row>
    <row r="676" spans="1:26" x14ac:dyDescent="0.2">
      <c r="A676" s="27">
        <v>44670</v>
      </c>
      <c r="B676" s="17">
        <v>420.38400000000001</v>
      </c>
      <c r="C676" s="14">
        <v>4.1849999999999996</v>
      </c>
      <c r="D676" s="17">
        <v>139.01300000000001</v>
      </c>
      <c r="E676" s="17">
        <v>16.75</v>
      </c>
      <c r="F676" s="17">
        <v>76.594999999999999</v>
      </c>
      <c r="G676" s="17">
        <v>158.93</v>
      </c>
      <c r="H676" s="17">
        <v>11.525</v>
      </c>
      <c r="I676" s="17">
        <v>224.679</v>
      </c>
      <c r="J676" s="17">
        <v>1195</v>
      </c>
      <c r="K676" s="17">
        <v>120</v>
      </c>
      <c r="L676" s="17">
        <v>0.1905</v>
      </c>
      <c r="M676" s="17">
        <v>155.08000000000001</v>
      </c>
      <c r="N676" s="17">
        <v>142.52815000000001</v>
      </c>
      <c r="O676" s="17">
        <v>20309.5</v>
      </c>
      <c r="P676" s="17">
        <v>532</v>
      </c>
      <c r="Q676" s="17">
        <v>1.2250000000000001</v>
      </c>
      <c r="R676" s="17">
        <v>2716.4879999999998</v>
      </c>
      <c r="S676" s="17">
        <v>26.75</v>
      </c>
      <c r="T676" s="17">
        <v>0.90500000000000003</v>
      </c>
      <c r="U676" s="17">
        <v>-4.7500000000000001E-2</v>
      </c>
      <c r="V676" s="17">
        <v>0.17799999999999999</v>
      </c>
      <c r="W676" s="17">
        <v>20053.03169</v>
      </c>
      <c r="X676" s="17">
        <v>2600</v>
      </c>
      <c r="Y676" s="17">
        <v>12.72</v>
      </c>
      <c r="Z676" s="17">
        <v>-10.065</v>
      </c>
    </row>
    <row r="677" spans="1:26" x14ac:dyDescent="0.2">
      <c r="A677" s="27">
        <v>44669</v>
      </c>
      <c r="B677" s="17">
        <v>421.49400000000003</v>
      </c>
      <c r="C677" s="14">
        <v>4.2</v>
      </c>
      <c r="D677" s="17">
        <v>138.05000000000001</v>
      </c>
      <c r="E677" s="17">
        <v>16.75</v>
      </c>
      <c r="F677" s="17">
        <v>69.5</v>
      </c>
      <c r="G677" s="17">
        <v>148.07499999999999</v>
      </c>
      <c r="H677" s="17">
        <v>14.375</v>
      </c>
      <c r="I677" s="17">
        <v>73.022999999999996</v>
      </c>
      <c r="J677" s="17">
        <v>1072.2750000000001</v>
      </c>
      <c r="K677" s="17">
        <v>120</v>
      </c>
      <c r="L677" s="17">
        <v>0.1522</v>
      </c>
      <c r="M677" s="17">
        <v>142.97999999999999</v>
      </c>
      <c r="N677" s="17">
        <v>126.65166000000001</v>
      </c>
      <c r="O677" s="17">
        <v>16469</v>
      </c>
      <c r="P677" s="17">
        <v>488</v>
      </c>
      <c r="Q677" s="17">
        <v>0.75</v>
      </c>
      <c r="R677" s="17">
        <v>2750.48</v>
      </c>
      <c r="S677" s="17">
        <v>26</v>
      </c>
      <c r="T677" s="17">
        <v>0.55000000000000004</v>
      </c>
      <c r="U677" s="17">
        <v>-4.3299999999999998E-2</v>
      </c>
      <c r="V677" s="17">
        <v>0.433</v>
      </c>
      <c r="W677" s="17">
        <v>17623.06265</v>
      </c>
      <c r="X677" s="17">
        <v>1116.3</v>
      </c>
      <c r="Y677" s="17">
        <v>11.705</v>
      </c>
      <c r="Z677" s="17">
        <v>-8.9320000000000004</v>
      </c>
    </row>
    <row r="678" spans="1:26" x14ac:dyDescent="0.2">
      <c r="A678" s="27">
        <v>44666</v>
      </c>
      <c r="B678" s="17">
        <v>421.03699999999998</v>
      </c>
      <c r="C678" s="14">
        <v>4.21</v>
      </c>
      <c r="D678" s="17">
        <v>134.05000000000001</v>
      </c>
      <c r="E678" s="17">
        <v>19</v>
      </c>
      <c r="F678" s="17">
        <v>69.5</v>
      </c>
      <c r="G678" s="17">
        <v>148.07499999999999</v>
      </c>
      <c r="H678" s="17">
        <v>13.375</v>
      </c>
      <c r="I678" s="17">
        <v>79.88</v>
      </c>
      <c r="J678" s="17">
        <v>1049</v>
      </c>
      <c r="K678" s="17">
        <v>121.3</v>
      </c>
      <c r="L678" s="17">
        <v>0.19700000000000001</v>
      </c>
      <c r="M678" s="17">
        <v>142.97999999999999</v>
      </c>
      <c r="N678" s="17">
        <v>127.34130999999999</v>
      </c>
      <c r="O678" s="17">
        <v>13060</v>
      </c>
      <c r="P678" s="17">
        <v>482.9</v>
      </c>
      <c r="Q678" s="17">
        <v>0.45</v>
      </c>
      <c r="R678" s="17">
        <v>2672.625</v>
      </c>
      <c r="S678" s="17">
        <v>26.5</v>
      </c>
      <c r="T678" s="17">
        <v>0.25</v>
      </c>
      <c r="U678" s="17">
        <v>-4.5499999999999999E-2</v>
      </c>
      <c r="V678" s="17">
        <v>0.47499999999999998</v>
      </c>
      <c r="W678" s="17">
        <v>18894.73272</v>
      </c>
      <c r="X678" s="17">
        <v>1361.9</v>
      </c>
      <c r="Y678" s="17">
        <v>11.734999999999999</v>
      </c>
      <c r="Z678" s="17">
        <v>-8.98</v>
      </c>
    </row>
    <row r="679" spans="1:26" x14ac:dyDescent="0.2">
      <c r="A679" s="27">
        <v>44665</v>
      </c>
      <c r="B679" s="17">
        <v>422</v>
      </c>
      <c r="C679" s="14">
        <v>4.21</v>
      </c>
      <c r="D679" s="17">
        <v>137.233</v>
      </c>
      <c r="E679" s="17">
        <v>19</v>
      </c>
      <c r="F679" s="17">
        <v>70.814999999999998</v>
      </c>
      <c r="G679" s="17">
        <v>148.5</v>
      </c>
      <c r="H679" s="17">
        <v>13.025</v>
      </c>
      <c r="I679" s="17">
        <v>100.255</v>
      </c>
      <c r="J679" s="17">
        <v>1049</v>
      </c>
      <c r="K679" s="17">
        <v>121.3</v>
      </c>
      <c r="L679" s="17">
        <v>0.20150000000000001</v>
      </c>
      <c r="M679" s="17">
        <v>143.01</v>
      </c>
      <c r="N679" s="17">
        <v>125.00999</v>
      </c>
      <c r="O679" s="17">
        <v>13420</v>
      </c>
      <c r="P679" s="17">
        <v>483.7</v>
      </c>
      <c r="Q679" s="17">
        <v>0.75</v>
      </c>
      <c r="R679" s="17">
        <v>2758.2620000000002</v>
      </c>
      <c r="S679" s="17">
        <v>26.95</v>
      </c>
      <c r="T679" s="17">
        <v>0.26</v>
      </c>
      <c r="U679" s="17">
        <v>-8.7800000000000003E-2</v>
      </c>
      <c r="V679" s="17">
        <v>0.55300000000000005</v>
      </c>
      <c r="W679" s="17">
        <v>17774.511879999998</v>
      </c>
      <c r="X679" s="17">
        <v>1361.9</v>
      </c>
      <c r="Y679" s="17">
        <v>11.74</v>
      </c>
      <c r="Z679" s="17">
        <v>-8.8699999999999992</v>
      </c>
    </row>
    <row r="680" spans="1:26" x14ac:dyDescent="0.2">
      <c r="A680" s="27">
        <v>44664</v>
      </c>
      <c r="B680" s="17">
        <v>422.16699999999997</v>
      </c>
      <c r="C680" s="14">
        <v>4.5250000000000004</v>
      </c>
      <c r="D680" s="17">
        <v>130.5</v>
      </c>
      <c r="E680" s="17">
        <v>19</v>
      </c>
      <c r="F680" s="17">
        <v>71.25</v>
      </c>
      <c r="G680" s="17">
        <v>147.5</v>
      </c>
      <c r="H680" s="17">
        <v>10.525</v>
      </c>
      <c r="I680" s="17">
        <v>2.7749999999999999</v>
      </c>
      <c r="J680" s="17">
        <v>1054.9000000000001</v>
      </c>
      <c r="K680" s="17">
        <v>132.5</v>
      </c>
      <c r="L680" s="17">
        <v>0.14199999999999999</v>
      </c>
      <c r="M680" s="17">
        <v>147.9</v>
      </c>
      <c r="N680" s="17">
        <v>128.08065999999999</v>
      </c>
      <c r="O680" s="17">
        <v>10235</v>
      </c>
      <c r="P680" s="17">
        <v>489</v>
      </c>
      <c r="Q680" s="17">
        <v>1.04</v>
      </c>
      <c r="R680" s="17">
        <v>2668.5749999999998</v>
      </c>
      <c r="S680" s="17">
        <v>26.95</v>
      </c>
      <c r="T680" s="17">
        <v>1.7</v>
      </c>
      <c r="U680" s="17">
        <v>-0.12330000000000001</v>
      </c>
      <c r="V680" s="17">
        <v>0.56799999999999995</v>
      </c>
      <c r="W680" s="17">
        <v>18224.332249999999</v>
      </c>
      <c r="X680" s="17">
        <v>1725</v>
      </c>
      <c r="Y680" s="17">
        <v>11.455</v>
      </c>
      <c r="Z680" s="17">
        <v>-8.5779999999999994</v>
      </c>
    </row>
    <row r="681" spans="1:26" x14ac:dyDescent="0.2">
      <c r="A681" s="27">
        <v>44663</v>
      </c>
      <c r="B681" s="17">
        <v>398.67399999999998</v>
      </c>
      <c r="C681" s="14">
        <v>4.25</v>
      </c>
      <c r="D681" s="17">
        <v>142.715</v>
      </c>
      <c r="E681" s="17">
        <v>18.7</v>
      </c>
      <c r="F681" s="17">
        <v>77.510000000000005</v>
      </c>
      <c r="G681" s="17">
        <v>159.376</v>
      </c>
      <c r="H681" s="17">
        <v>13.025</v>
      </c>
      <c r="I681" s="17">
        <v>62.499000000000002</v>
      </c>
      <c r="J681" s="17">
        <v>1064.6500000000001</v>
      </c>
      <c r="K681" s="17">
        <v>125</v>
      </c>
      <c r="L681" s="17">
        <v>0.1583</v>
      </c>
      <c r="M681" s="17">
        <v>152</v>
      </c>
      <c r="N681" s="17">
        <v>147.64716999999999</v>
      </c>
      <c r="O681" s="17">
        <v>10808.3</v>
      </c>
      <c r="P681" s="17">
        <v>566</v>
      </c>
      <c r="Q681" s="17">
        <v>0.6</v>
      </c>
      <c r="R681" s="17">
        <v>2190.913</v>
      </c>
      <c r="S681" s="17">
        <v>27.5</v>
      </c>
      <c r="T681" s="17">
        <v>2.2000000000000002</v>
      </c>
      <c r="U681" s="17">
        <v>-7.3200000000000001E-2</v>
      </c>
      <c r="V681" s="17">
        <v>0.41799999999999998</v>
      </c>
      <c r="W681" s="17">
        <v>15184.021339999999</v>
      </c>
      <c r="X681" s="17">
        <v>2982</v>
      </c>
      <c r="Y681" s="17">
        <v>11.618</v>
      </c>
      <c r="Z681" s="17">
        <v>-8.8849999999999998</v>
      </c>
    </row>
    <row r="682" spans="1:26" x14ac:dyDescent="0.2">
      <c r="A682" s="27">
        <v>44662</v>
      </c>
      <c r="B682" s="17">
        <v>399.46600000000001</v>
      </c>
      <c r="C682" s="14">
        <v>4.4000000000000004</v>
      </c>
      <c r="D682" s="17">
        <v>130.88800000000001</v>
      </c>
      <c r="E682" s="17">
        <v>16.5</v>
      </c>
      <c r="F682" s="17">
        <v>77.08</v>
      </c>
      <c r="G682" s="17">
        <v>151.78</v>
      </c>
      <c r="H682" s="17">
        <v>10.875</v>
      </c>
      <c r="I682" s="17">
        <v>51.798999999999999</v>
      </c>
      <c r="J682" s="17">
        <v>1065</v>
      </c>
      <c r="K682" s="17">
        <v>115</v>
      </c>
      <c r="L682" s="17">
        <v>0.19370000000000001</v>
      </c>
      <c r="M682" s="17">
        <v>141.04</v>
      </c>
      <c r="N682" s="17">
        <v>147.94424000000001</v>
      </c>
      <c r="O682" s="17">
        <v>14290</v>
      </c>
      <c r="P682" s="17">
        <v>536</v>
      </c>
      <c r="Q682" s="17">
        <v>-0.16500000000000001</v>
      </c>
      <c r="R682" s="17">
        <v>2628.837</v>
      </c>
      <c r="S682" s="17">
        <v>29</v>
      </c>
      <c r="T682" s="17">
        <v>1.85</v>
      </c>
      <c r="U682" s="17">
        <v>-3.4700000000000002E-2</v>
      </c>
      <c r="V682" s="17">
        <v>0.378</v>
      </c>
      <c r="W682" s="17">
        <v>17324.5216</v>
      </c>
      <c r="X682" s="17">
        <v>2606.5</v>
      </c>
      <c r="Y682" s="17">
        <v>10.914999999999999</v>
      </c>
      <c r="Z682" s="17">
        <v>-8.56</v>
      </c>
    </row>
    <row r="683" spans="1:26" x14ac:dyDescent="0.2">
      <c r="A683" s="27">
        <v>44659</v>
      </c>
      <c r="B683" s="17">
        <v>398.19</v>
      </c>
      <c r="C683" s="14">
        <v>4.58</v>
      </c>
      <c r="D683" s="17">
        <v>127.843</v>
      </c>
      <c r="E683" s="17">
        <v>17.25</v>
      </c>
      <c r="F683" s="17">
        <v>77.97</v>
      </c>
      <c r="G683" s="17">
        <v>151.51</v>
      </c>
      <c r="H683" s="17">
        <v>15.425000000000001</v>
      </c>
      <c r="I683" s="17">
        <v>107.49299999999999</v>
      </c>
      <c r="J683" s="17">
        <v>1065</v>
      </c>
      <c r="K683" s="17">
        <v>115</v>
      </c>
      <c r="L683" s="17">
        <v>0.15</v>
      </c>
      <c r="M683" s="17">
        <v>139</v>
      </c>
      <c r="N683" s="17">
        <v>150.0325</v>
      </c>
      <c r="O683" s="17">
        <v>15530</v>
      </c>
      <c r="P683" s="17">
        <v>545.29999999999995</v>
      </c>
      <c r="Q683" s="17">
        <v>0.41899999999999998</v>
      </c>
      <c r="R683" s="17">
        <v>3180.67</v>
      </c>
      <c r="S683" s="17">
        <v>27.9</v>
      </c>
      <c r="T683" s="17">
        <v>1.76</v>
      </c>
      <c r="U683" s="17">
        <v>-4.9799999999999997E-2</v>
      </c>
      <c r="V683" s="17">
        <v>0.54500000000000004</v>
      </c>
      <c r="W683" s="17">
        <v>19290.012070000001</v>
      </c>
      <c r="X683" s="17">
        <v>1738.2</v>
      </c>
      <c r="Y683" s="17">
        <v>10.765000000000001</v>
      </c>
      <c r="Z683" s="17">
        <v>-8.4260000000000002</v>
      </c>
    </row>
    <row r="684" spans="1:26" x14ac:dyDescent="0.2">
      <c r="A684" s="27">
        <v>44658</v>
      </c>
      <c r="B684" s="17">
        <v>398.83800000000002</v>
      </c>
      <c r="C684" s="14">
        <v>4.5</v>
      </c>
      <c r="D684" s="17">
        <v>143.565</v>
      </c>
      <c r="E684" s="17">
        <v>16.5</v>
      </c>
      <c r="F684" s="17">
        <v>77.974999999999994</v>
      </c>
      <c r="G684" s="17">
        <v>153.51</v>
      </c>
      <c r="H684" s="17">
        <v>15.824999999999999</v>
      </c>
      <c r="I684" s="17">
        <v>94.522999999999996</v>
      </c>
      <c r="J684" s="17">
        <v>1065.0150000000001</v>
      </c>
      <c r="K684" s="17">
        <v>107.5</v>
      </c>
      <c r="L684" s="17">
        <v>0.13900000000000001</v>
      </c>
      <c r="M684" s="17">
        <v>137.33500000000001</v>
      </c>
      <c r="N684" s="17">
        <v>151.12508</v>
      </c>
      <c r="O684" s="17">
        <v>20354</v>
      </c>
      <c r="P684" s="17">
        <v>551.6</v>
      </c>
      <c r="Q684" s="17">
        <v>0.20799999999999999</v>
      </c>
      <c r="R684" s="17">
        <v>3091</v>
      </c>
      <c r="S684" s="17">
        <v>26.65</v>
      </c>
      <c r="T684" s="17">
        <v>1.55</v>
      </c>
      <c r="U684" s="17">
        <v>-4.5499999999999999E-2</v>
      </c>
      <c r="V684" s="17">
        <v>0.63800000000000001</v>
      </c>
      <c r="W684" s="17">
        <v>21042.252509999998</v>
      </c>
      <c r="X684" s="17">
        <v>1752.3</v>
      </c>
      <c r="Y684" s="17">
        <v>10.45</v>
      </c>
      <c r="Z684" s="17">
        <v>-7.72</v>
      </c>
    </row>
    <row r="685" spans="1:26" x14ac:dyDescent="0.2">
      <c r="A685" s="27">
        <v>44657</v>
      </c>
      <c r="B685" s="17">
        <v>371.47300000000001</v>
      </c>
      <c r="C685" s="14">
        <v>4.1779999999999999</v>
      </c>
      <c r="D685" s="17">
        <v>153.755</v>
      </c>
      <c r="E685" s="17">
        <v>15.25</v>
      </c>
      <c r="F685" s="17">
        <v>81.25</v>
      </c>
      <c r="G685" s="17">
        <v>155</v>
      </c>
      <c r="H685" s="17">
        <v>12.475</v>
      </c>
      <c r="I685" s="17">
        <v>106.125</v>
      </c>
      <c r="J685" s="17">
        <v>1098</v>
      </c>
      <c r="K685" s="17">
        <v>105</v>
      </c>
      <c r="L685" s="17">
        <v>0.14050000000000001</v>
      </c>
      <c r="M685" s="17">
        <v>142.52000000000001</v>
      </c>
      <c r="N685" s="17">
        <v>171.87697</v>
      </c>
      <c r="O685" s="17">
        <v>18721.5</v>
      </c>
      <c r="P685" s="17">
        <v>567</v>
      </c>
      <c r="Q685" s="17">
        <v>0.25</v>
      </c>
      <c r="R685" s="17">
        <v>3495.75</v>
      </c>
      <c r="S685" s="17">
        <v>27.75</v>
      </c>
      <c r="T685" s="17">
        <v>1.9650000000000001</v>
      </c>
      <c r="U685" s="17">
        <v>-1.4999999999999999E-2</v>
      </c>
      <c r="V685" s="17">
        <v>0.79800000000000004</v>
      </c>
      <c r="W685" s="17">
        <v>19276.963240000001</v>
      </c>
      <c r="X685" s="17">
        <v>1325</v>
      </c>
      <c r="Y685" s="17">
        <v>10.505000000000001</v>
      </c>
      <c r="Z685" s="17">
        <v>-7.4349999999999996</v>
      </c>
    </row>
    <row r="686" spans="1:26" x14ac:dyDescent="0.2">
      <c r="A686" s="27">
        <v>44656</v>
      </c>
      <c r="B686" s="17">
        <v>389.79899999999998</v>
      </c>
      <c r="C686" s="14">
        <v>4.1769999999999996</v>
      </c>
      <c r="D686" s="17">
        <v>142.53800000000001</v>
      </c>
      <c r="E686" s="17">
        <v>15.5</v>
      </c>
      <c r="F686" s="17">
        <v>83.254999999999995</v>
      </c>
      <c r="G686" s="17">
        <v>151.315</v>
      </c>
      <c r="H686" s="17">
        <v>8.0250000000000004</v>
      </c>
      <c r="I686" s="17">
        <v>53.597000000000001</v>
      </c>
      <c r="J686" s="17">
        <v>1132.5</v>
      </c>
      <c r="K686" s="17">
        <v>105</v>
      </c>
      <c r="L686" s="17">
        <v>0.14699999999999999</v>
      </c>
      <c r="M686" s="17">
        <v>136.19999999999999</v>
      </c>
      <c r="N686" s="17">
        <v>196.965</v>
      </c>
      <c r="O686" s="17">
        <v>15187</v>
      </c>
      <c r="P686" s="17">
        <v>611</v>
      </c>
      <c r="Q686" s="17">
        <v>-0.58199999999999996</v>
      </c>
      <c r="R686" s="17">
        <v>3084.2249999999999</v>
      </c>
      <c r="S686" s="17">
        <v>29.2</v>
      </c>
      <c r="T686" s="17">
        <v>1.85</v>
      </c>
      <c r="U686" s="17">
        <v>-3.1E-2</v>
      </c>
      <c r="V686" s="17">
        <v>0.81699999999999995</v>
      </c>
      <c r="W686" s="17">
        <v>20983.512269999999</v>
      </c>
      <c r="X686" s="17">
        <v>1183</v>
      </c>
      <c r="Y686" s="17">
        <v>10.862</v>
      </c>
      <c r="Z686" s="17">
        <v>-7.2350000000000003</v>
      </c>
    </row>
    <row r="687" spans="1:26" x14ac:dyDescent="0.2">
      <c r="A687" s="27">
        <v>44655</v>
      </c>
      <c r="B687" s="17">
        <v>385.72300000000001</v>
      </c>
      <c r="C687" s="14">
        <v>4.05</v>
      </c>
      <c r="D687" s="17">
        <v>141.578</v>
      </c>
      <c r="E687" s="17">
        <v>15.5</v>
      </c>
      <c r="F687" s="17">
        <v>77.792000000000002</v>
      </c>
      <c r="G687" s="17">
        <v>137.42500000000001</v>
      </c>
      <c r="H687" s="17">
        <v>8.375</v>
      </c>
      <c r="I687" s="17">
        <v>63.996000000000002</v>
      </c>
      <c r="J687" s="17">
        <v>1043.45</v>
      </c>
      <c r="K687" s="17">
        <v>95</v>
      </c>
      <c r="L687" s="17">
        <v>0.123</v>
      </c>
      <c r="M687" s="17">
        <v>126.6</v>
      </c>
      <c r="N687" s="17">
        <v>183.55081000000001</v>
      </c>
      <c r="O687" s="17">
        <v>14309.5</v>
      </c>
      <c r="P687" s="17">
        <v>544</v>
      </c>
      <c r="Q687" s="17">
        <v>0.188</v>
      </c>
      <c r="R687" s="17">
        <v>3273.556</v>
      </c>
      <c r="S687" s="17">
        <v>26.2</v>
      </c>
      <c r="T687" s="17">
        <v>1.66</v>
      </c>
      <c r="U687" s="17">
        <v>-3.1800000000000002E-2</v>
      </c>
      <c r="V687" s="17">
        <v>0.753</v>
      </c>
      <c r="W687" s="17">
        <v>21942.451830000002</v>
      </c>
      <c r="X687" s="17">
        <v>1156.3</v>
      </c>
      <c r="Y687" s="17">
        <v>9.7430000000000003</v>
      </c>
      <c r="Z687" s="17">
        <v>-6.3449999999999998</v>
      </c>
    </row>
    <row r="688" spans="1:26" x14ac:dyDescent="0.2">
      <c r="A688" s="27">
        <v>44652</v>
      </c>
      <c r="B688" s="17">
        <v>390.62599999999998</v>
      </c>
      <c r="C688" s="14">
        <v>4.25</v>
      </c>
      <c r="D688" s="17">
        <v>141.47499999999999</v>
      </c>
      <c r="E688" s="17">
        <v>15.5</v>
      </c>
      <c r="F688" s="17">
        <v>78.180000000000007</v>
      </c>
      <c r="G688" s="17">
        <v>137.607</v>
      </c>
      <c r="H688" s="17">
        <v>11.525</v>
      </c>
      <c r="I688" s="17">
        <v>57.502000000000002</v>
      </c>
      <c r="J688" s="17">
        <v>1045.92</v>
      </c>
      <c r="K688" s="17">
        <v>95</v>
      </c>
      <c r="L688" s="17">
        <v>0.1258</v>
      </c>
      <c r="M688" s="17">
        <v>125.52</v>
      </c>
      <c r="N688" s="17">
        <v>177.95000999999999</v>
      </c>
      <c r="O688" s="17">
        <v>20868.5</v>
      </c>
      <c r="P688" s="17">
        <v>554.6</v>
      </c>
      <c r="Q688" s="17">
        <v>-0.75600000000000001</v>
      </c>
      <c r="R688" s="17">
        <v>3654.105</v>
      </c>
      <c r="S688" s="17">
        <v>26.3</v>
      </c>
      <c r="T688" s="17">
        <v>1.6</v>
      </c>
      <c r="U688" s="17">
        <v>-2.9499999999999998E-2</v>
      </c>
      <c r="V688" s="17">
        <v>0.753</v>
      </c>
      <c r="W688" s="17">
        <v>21560.522099999998</v>
      </c>
      <c r="X688" s="17">
        <v>886</v>
      </c>
      <c r="Y688" s="17">
        <v>9.6950000000000003</v>
      </c>
      <c r="Z688" s="17">
        <v>-6.64</v>
      </c>
    </row>
    <row r="689" spans="1:26" x14ac:dyDescent="0.2">
      <c r="A689" s="27">
        <v>44651</v>
      </c>
      <c r="B689" s="17">
        <v>401.10300000000001</v>
      </c>
      <c r="C689" s="14">
        <v>4.3</v>
      </c>
      <c r="D689" s="17">
        <v>124.908</v>
      </c>
      <c r="E689" s="17">
        <v>16</v>
      </c>
      <c r="F689" s="17">
        <v>78.8</v>
      </c>
      <c r="G689" s="17">
        <v>138.845</v>
      </c>
      <c r="H689" s="17">
        <v>8.8249999999999993</v>
      </c>
      <c r="I689" s="17">
        <v>122.09399999999999</v>
      </c>
      <c r="J689" s="17">
        <v>1049</v>
      </c>
      <c r="K689" s="17">
        <v>95</v>
      </c>
      <c r="L689" s="17">
        <v>0.14119999999999999</v>
      </c>
      <c r="M689" s="17">
        <v>119.97</v>
      </c>
      <c r="N689" s="17">
        <v>176.75</v>
      </c>
      <c r="O689" s="17">
        <v>29560</v>
      </c>
      <c r="P689" s="17">
        <v>558</v>
      </c>
      <c r="Q689" s="17">
        <v>-1.538</v>
      </c>
      <c r="R689" s="17">
        <v>3542.5949999999998</v>
      </c>
      <c r="S689" s="17">
        <v>25.55</v>
      </c>
      <c r="T689" s="17">
        <v>1.9750000000000001</v>
      </c>
      <c r="U689" s="17">
        <v>-4.1700000000000001E-2</v>
      </c>
      <c r="V689" s="17">
        <v>0.82799999999999996</v>
      </c>
      <c r="W689" s="17">
        <v>21788.563139999998</v>
      </c>
      <c r="X689" s="17">
        <v>701.4</v>
      </c>
      <c r="Y689" s="17">
        <v>9.8019999999999996</v>
      </c>
      <c r="Z689" s="17">
        <v>-7.1050000000000004</v>
      </c>
    </row>
    <row r="690" spans="1:26" x14ac:dyDescent="0.2">
      <c r="A690" s="27">
        <v>44650</v>
      </c>
      <c r="B690" s="17">
        <v>377.46100000000001</v>
      </c>
      <c r="C690" s="14">
        <v>3.7770000000000001</v>
      </c>
      <c r="D690" s="17">
        <v>126.59</v>
      </c>
      <c r="E690" s="17">
        <v>14</v>
      </c>
      <c r="F690" s="17">
        <v>81.349999999999994</v>
      </c>
      <c r="G690" s="17">
        <v>145.465</v>
      </c>
      <c r="H690" s="17">
        <v>6.5</v>
      </c>
      <c r="I690" s="17">
        <v>105.496</v>
      </c>
      <c r="J690" s="17">
        <v>1072.5</v>
      </c>
      <c r="K690" s="17">
        <v>95</v>
      </c>
      <c r="L690" s="17">
        <v>0.13120000000000001</v>
      </c>
      <c r="M690" s="17">
        <v>122.05500000000001</v>
      </c>
      <c r="N690" s="17">
        <v>204.66</v>
      </c>
      <c r="O690" s="17">
        <v>32090</v>
      </c>
      <c r="P690" s="17">
        <v>618.5</v>
      </c>
      <c r="Q690" s="17">
        <v>-1.464</v>
      </c>
      <c r="R690" s="17">
        <v>3102.915</v>
      </c>
      <c r="S690" s="17">
        <v>28.05</v>
      </c>
      <c r="T690" s="17">
        <v>2.1</v>
      </c>
      <c r="U690" s="17">
        <v>-9.2999999999999999E-2</v>
      </c>
      <c r="V690" s="17">
        <v>0.93200000000000005</v>
      </c>
      <c r="W690" s="17">
        <v>20774.46341</v>
      </c>
      <c r="X690" s="17">
        <v>594.4</v>
      </c>
      <c r="Y690" s="17">
        <v>10.225</v>
      </c>
      <c r="Z690" s="17">
        <v>-6.94</v>
      </c>
    </row>
    <row r="691" spans="1:26" x14ac:dyDescent="0.2">
      <c r="A691" s="27">
        <v>44649</v>
      </c>
      <c r="B691" s="17">
        <v>373.779</v>
      </c>
      <c r="C691" s="14">
        <v>3.78</v>
      </c>
      <c r="D691" s="17">
        <v>119.19499999999999</v>
      </c>
      <c r="E691" s="17">
        <v>14</v>
      </c>
      <c r="F691" s="17">
        <v>76.5</v>
      </c>
      <c r="G691" s="17">
        <v>134.49</v>
      </c>
      <c r="H691" s="17">
        <v>7.9749999999999996</v>
      </c>
      <c r="I691" s="17">
        <v>26.678999999999998</v>
      </c>
      <c r="J691" s="17">
        <v>1012.5</v>
      </c>
      <c r="K691" s="17">
        <v>95</v>
      </c>
      <c r="L691" s="17">
        <v>0.12</v>
      </c>
      <c r="M691" s="17">
        <v>114.895</v>
      </c>
      <c r="N691" s="17">
        <v>194.5</v>
      </c>
      <c r="O691" s="17">
        <v>27354</v>
      </c>
      <c r="P691" s="17">
        <v>579</v>
      </c>
      <c r="Q691" s="17">
        <v>1.0449999999999999</v>
      </c>
      <c r="R691" s="17">
        <v>3363.875</v>
      </c>
      <c r="S691" s="17">
        <v>33</v>
      </c>
      <c r="T691" s="17">
        <v>2.15</v>
      </c>
      <c r="U691" s="17">
        <v>-4.3299999999999998E-2</v>
      </c>
      <c r="V691" s="17">
        <v>0.85799999999999998</v>
      </c>
      <c r="W691" s="17">
        <v>22167.512409999999</v>
      </c>
      <c r="X691" s="17">
        <v>1406</v>
      </c>
      <c r="Y691" s="17">
        <v>9.8420000000000005</v>
      </c>
      <c r="Z691" s="17">
        <v>-6.25</v>
      </c>
    </row>
    <row r="692" spans="1:26" x14ac:dyDescent="0.2">
      <c r="A692" s="27">
        <v>44648</v>
      </c>
      <c r="B692" s="17">
        <v>393.58199999999999</v>
      </c>
      <c r="C692" s="14">
        <v>3.8</v>
      </c>
      <c r="D692" s="17">
        <v>137.10499999999999</v>
      </c>
      <c r="E692" s="17">
        <v>14.765000000000001</v>
      </c>
      <c r="F692" s="17">
        <v>78</v>
      </c>
      <c r="G692" s="17">
        <v>142</v>
      </c>
      <c r="H692" s="17">
        <v>13.475</v>
      </c>
      <c r="I692" s="17">
        <v>-14.973000000000001</v>
      </c>
      <c r="J692" s="17">
        <v>1063.5</v>
      </c>
      <c r="K692" s="17">
        <v>100</v>
      </c>
      <c r="L692" s="17">
        <v>0.1265</v>
      </c>
      <c r="M692" s="17">
        <v>118.29</v>
      </c>
      <c r="N692" s="17">
        <v>207</v>
      </c>
      <c r="O692" s="17">
        <v>23123</v>
      </c>
      <c r="P692" s="17">
        <v>620.29999999999995</v>
      </c>
      <c r="Q692" s="17">
        <v>1.008</v>
      </c>
      <c r="R692" s="17">
        <v>4093</v>
      </c>
      <c r="S692" s="17">
        <v>37.35</v>
      </c>
      <c r="T692" s="17">
        <v>2.2869999999999999</v>
      </c>
      <c r="U692" s="17">
        <v>-2.98E-2</v>
      </c>
      <c r="V692" s="17">
        <v>0.77300000000000002</v>
      </c>
      <c r="W692" s="17">
        <v>21161.041590000001</v>
      </c>
      <c r="X692" s="17">
        <v>1500</v>
      </c>
      <c r="Y692" s="17">
        <v>10.688000000000001</v>
      </c>
      <c r="Z692" s="17">
        <v>-7.57</v>
      </c>
    </row>
    <row r="693" spans="1:26" x14ac:dyDescent="0.2">
      <c r="A693" s="27">
        <v>44645</v>
      </c>
      <c r="B693" s="17">
        <v>413.21499999999997</v>
      </c>
      <c r="C693" s="14">
        <v>4.2</v>
      </c>
      <c r="D693" s="17">
        <v>132.005</v>
      </c>
      <c r="E693" s="17">
        <v>16.5</v>
      </c>
      <c r="F693" s="17">
        <v>79</v>
      </c>
      <c r="G693" s="17">
        <v>145.815</v>
      </c>
      <c r="H693" s="17">
        <v>12.475</v>
      </c>
      <c r="I693" s="17">
        <v>46.773000000000003</v>
      </c>
      <c r="J693" s="17">
        <v>1102.5</v>
      </c>
      <c r="K693" s="17">
        <v>105</v>
      </c>
      <c r="L693" s="17">
        <v>0.15529999999999999</v>
      </c>
      <c r="M693" s="17">
        <v>118.5</v>
      </c>
      <c r="N693" s="17">
        <v>209</v>
      </c>
      <c r="O693" s="17">
        <v>22210</v>
      </c>
      <c r="P693" s="17">
        <v>615</v>
      </c>
      <c r="Q693" s="17">
        <v>1.04</v>
      </c>
      <c r="R693" s="17">
        <v>5108.6499999999996</v>
      </c>
      <c r="S693" s="17">
        <v>38.299999999999997</v>
      </c>
      <c r="T693" s="17">
        <v>2.9</v>
      </c>
      <c r="U693" s="17">
        <v>-3.6600000000000001E-2</v>
      </c>
      <c r="V693" s="17">
        <v>0.58499999999999996</v>
      </c>
      <c r="W693" s="17">
        <v>20928.121640000001</v>
      </c>
      <c r="X693" s="17">
        <v>1647</v>
      </c>
      <c r="Y693" s="17">
        <v>10.885</v>
      </c>
      <c r="Z693" s="17">
        <v>-7.4630000000000001</v>
      </c>
    </row>
    <row r="694" spans="1:26" x14ac:dyDescent="0.2">
      <c r="A694" s="27">
        <v>44644</v>
      </c>
      <c r="B694" s="17">
        <v>420.39499999999998</v>
      </c>
      <c r="C694" s="14">
        <v>4.58</v>
      </c>
      <c r="D694" s="17">
        <v>126.1</v>
      </c>
      <c r="E694" s="17">
        <v>16.5</v>
      </c>
      <c r="F694" s="17">
        <v>78.525000000000006</v>
      </c>
      <c r="G694" s="17">
        <v>146.66999999999999</v>
      </c>
      <c r="H694" s="17">
        <v>16.25</v>
      </c>
      <c r="I694" s="17">
        <v>64.998000000000005</v>
      </c>
      <c r="J694" s="17">
        <v>1127.5899999999999</v>
      </c>
      <c r="K694" s="17">
        <v>105</v>
      </c>
      <c r="L694" s="17">
        <v>0.1628</v>
      </c>
      <c r="M694" s="17">
        <v>118.765</v>
      </c>
      <c r="N694" s="17">
        <v>207.95738</v>
      </c>
      <c r="O694" s="17">
        <v>35140</v>
      </c>
      <c r="P694" s="17">
        <v>610.1</v>
      </c>
      <c r="Q694" s="17">
        <v>1.0309999999999999</v>
      </c>
      <c r="R694" s="17">
        <v>5428.0349999999999</v>
      </c>
      <c r="S694" s="17">
        <v>37.75</v>
      </c>
      <c r="T694" s="17">
        <v>2.7</v>
      </c>
      <c r="U694" s="17">
        <v>-2.5000000000000001E-2</v>
      </c>
      <c r="V694" s="17">
        <v>0.6</v>
      </c>
      <c r="W694" s="17">
        <v>22295.531950000001</v>
      </c>
      <c r="X694" s="17">
        <v>1400</v>
      </c>
      <c r="Y694" s="17">
        <v>10.8</v>
      </c>
      <c r="Z694" s="17">
        <v>-7.35</v>
      </c>
    </row>
    <row r="695" spans="1:26" x14ac:dyDescent="0.2">
      <c r="A695" s="27">
        <v>44643</v>
      </c>
      <c r="B695" s="17">
        <v>378.5</v>
      </c>
      <c r="C695" s="14">
        <v>4.0999999999999996</v>
      </c>
      <c r="D695" s="17">
        <v>138.62</v>
      </c>
      <c r="E695" s="17">
        <v>14</v>
      </c>
      <c r="F695" s="17">
        <v>78</v>
      </c>
      <c r="G695" s="17">
        <v>147.035</v>
      </c>
      <c r="H695" s="17">
        <v>10.475</v>
      </c>
      <c r="I695" s="17">
        <v>109.253</v>
      </c>
      <c r="J695" s="17">
        <v>1145</v>
      </c>
      <c r="K695" s="17">
        <v>102.5</v>
      </c>
      <c r="L695" s="17">
        <v>0.183</v>
      </c>
      <c r="M695" s="17">
        <v>117.9</v>
      </c>
      <c r="N695" s="17">
        <v>197.5</v>
      </c>
      <c r="O695" s="17">
        <v>50060</v>
      </c>
      <c r="P695" s="17">
        <v>625.5</v>
      </c>
      <c r="Q695" s="17">
        <v>1.81</v>
      </c>
      <c r="R695" s="17">
        <v>5767.643</v>
      </c>
      <c r="S695" s="17">
        <v>35.049999999999997</v>
      </c>
      <c r="T695" s="17">
        <v>3.3650000000000002</v>
      </c>
      <c r="U695" s="17">
        <v>-3.15E-2</v>
      </c>
      <c r="V695" s="17">
        <v>0.442</v>
      </c>
      <c r="W695" s="17">
        <v>56922.077100000002</v>
      </c>
      <c r="X695" s="17">
        <v>993.5</v>
      </c>
      <c r="Y695" s="17">
        <v>10.532999999999999</v>
      </c>
      <c r="Z695" s="17">
        <v>-7.0750000000000002</v>
      </c>
    </row>
    <row r="696" spans="1:26" x14ac:dyDescent="0.2">
      <c r="A696" s="27">
        <v>44642</v>
      </c>
      <c r="B696" s="17">
        <v>405.66199999999998</v>
      </c>
      <c r="C696" s="14">
        <v>4.18</v>
      </c>
      <c r="D696" s="17">
        <v>125.633</v>
      </c>
      <c r="E696" s="17">
        <v>14.5</v>
      </c>
      <c r="F696" s="17">
        <v>79</v>
      </c>
      <c r="G696" s="17">
        <v>148.24</v>
      </c>
      <c r="H696" s="17">
        <v>4.9249999999999998</v>
      </c>
      <c r="I696" s="17">
        <v>-21.997</v>
      </c>
      <c r="J696" s="17">
        <v>1177.73</v>
      </c>
      <c r="K696" s="17">
        <v>102.6</v>
      </c>
      <c r="L696" s="17">
        <v>0.1772</v>
      </c>
      <c r="M696" s="17">
        <v>116.97</v>
      </c>
      <c r="N696" s="17">
        <v>191.40514999999999</v>
      </c>
      <c r="O696" s="17">
        <v>30992.5</v>
      </c>
      <c r="P696" s="17">
        <v>640.1</v>
      </c>
      <c r="Q696" s="17">
        <v>0.78</v>
      </c>
      <c r="R696" s="17">
        <v>4044.2550000000001</v>
      </c>
      <c r="S696" s="17">
        <v>35.049999999999997</v>
      </c>
      <c r="T696" s="17">
        <v>2.4249999999999998</v>
      </c>
      <c r="U696" s="17">
        <v>-5.9499999999999997E-2</v>
      </c>
      <c r="V696" s="17">
        <v>0.21299999999999999</v>
      </c>
      <c r="W696" s="17">
        <v>58542.026510000003</v>
      </c>
      <c r="X696" s="17">
        <v>5889.4</v>
      </c>
      <c r="Y696" s="17">
        <v>10.824999999999999</v>
      </c>
      <c r="Z696" s="17">
        <v>-7.04</v>
      </c>
    </row>
    <row r="697" spans="1:26" x14ac:dyDescent="0.2">
      <c r="A697" s="27">
        <v>44641</v>
      </c>
      <c r="B697" s="17">
        <v>425.85</v>
      </c>
      <c r="C697" s="14">
        <v>4.4000000000000004</v>
      </c>
      <c r="D697" s="17">
        <v>139.09</v>
      </c>
      <c r="E697" s="17">
        <v>16.5</v>
      </c>
      <c r="F697" s="17">
        <v>81</v>
      </c>
      <c r="G697" s="17">
        <v>140.54499999999999</v>
      </c>
      <c r="H697" s="17">
        <v>7.5250000000000004</v>
      </c>
      <c r="I697" s="17">
        <v>68.822000000000003</v>
      </c>
      <c r="J697" s="17">
        <v>1204.1400000000001</v>
      </c>
      <c r="K697" s="17">
        <v>105</v>
      </c>
      <c r="L697" s="17">
        <v>0.22220000000000001</v>
      </c>
      <c r="M697" s="17">
        <v>118.29</v>
      </c>
      <c r="N697" s="17">
        <v>199.68661</v>
      </c>
      <c r="O697" s="17">
        <v>20090</v>
      </c>
      <c r="P697" s="17">
        <v>643.4</v>
      </c>
      <c r="Q697" s="17">
        <v>1.6</v>
      </c>
      <c r="R697" s="17">
        <v>3981.125</v>
      </c>
      <c r="S697" s="17">
        <v>37.5</v>
      </c>
      <c r="T697" s="17">
        <v>1.5249999999999999</v>
      </c>
      <c r="U697" s="17">
        <v>-9.0300000000000005E-2</v>
      </c>
      <c r="V697" s="17">
        <v>0.48299999999999998</v>
      </c>
      <c r="W697" s="17">
        <v>56888.057560000001</v>
      </c>
      <c r="X697" s="17">
        <v>2256.6999999999998</v>
      </c>
      <c r="Y697" s="17">
        <v>11.045</v>
      </c>
      <c r="Z697" s="17">
        <v>-6.9080000000000004</v>
      </c>
    </row>
    <row r="698" spans="1:26" x14ac:dyDescent="0.2">
      <c r="A698" s="27">
        <v>44638</v>
      </c>
      <c r="B698" s="17">
        <v>437.06400000000002</v>
      </c>
      <c r="C698" s="14">
        <v>4.5999999999999996</v>
      </c>
      <c r="D698" s="17">
        <v>142.80000000000001</v>
      </c>
      <c r="E698" s="17">
        <v>16.715</v>
      </c>
      <c r="F698" s="17">
        <v>75.694999999999993</v>
      </c>
      <c r="G698" s="17">
        <v>131.63</v>
      </c>
      <c r="H698" s="17">
        <v>14.75</v>
      </c>
      <c r="I698" s="17">
        <v>120.773</v>
      </c>
      <c r="J698" s="17">
        <v>1204.1400000000001</v>
      </c>
      <c r="K698" s="17">
        <v>105</v>
      </c>
      <c r="L698" s="17">
        <v>0.20599999999999999</v>
      </c>
      <c r="M698" s="17">
        <v>109.7</v>
      </c>
      <c r="N698" s="17">
        <v>164.0325</v>
      </c>
      <c r="O698" s="17">
        <v>29800</v>
      </c>
      <c r="P698" s="17">
        <v>641.29999999999995</v>
      </c>
      <c r="Q698" s="17">
        <v>0.746</v>
      </c>
      <c r="R698" s="17">
        <v>4051.0949999999998</v>
      </c>
      <c r="S698" s="17">
        <v>34.5</v>
      </c>
      <c r="T698" s="17">
        <v>0.64</v>
      </c>
      <c r="U698" s="17">
        <v>-0.1057</v>
      </c>
      <c r="V698" s="17">
        <v>0.56999999999999995</v>
      </c>
      <c r="W698" s="17">
        <v>58531.956200000001</v>
      </c>
      <c r="X698" s="17">
        <v>2566.1</v>
      </c>
      <c r="Y698" s="17">
        <v>10.914999999999999</v>
      </c>
      <c r="Z698" s="17">
        <v>-6.95</v>
      </c>
    </row>
    <row r="699" spans="1:26" x14ac:dyDescent="0.2">
      <c r="A699" s="27">
        <v>44637</v>
      </c>
      <c r="B699" s="17">
        <v>451.51499999999999</v>
      </c>
      <c r="C699" s="14">
        <v>4.5</v>
      </c>
      <c r="D699" s="17">
        <v>140.96299999999999</v>
      </c>
      <c r="E699" s="17">
        <v>16</v>
      </c>
      <c r="F699" s="17">
        <v>75.334999999999994</v>
      </c>
      <c r="G699" s="17">
        <v>132.36500000000001</v>
      </c>
      <c r="H699" s="17">
        <v>7.125</v>
      </c>
      <c r="I699" s="17">
        <v>85.254000000000005</v>
      </c>
      <c r="J699" s="17">
        <v>1129.81</v>
      </c>
      <c r="K699" s="17">
        <v>97.5</v>
      </c>
      <c r="L699" s="17">
        <v>0.1817</v>
      </c>
      <c r="M699" s="17">
        <v>103</v>
      </c>
      <c r="N699" s="17">
        <v>159.27428</v>
      </c>
      <c r="O699" s="17">
        <v>66150</v>
      </c>
      <c r="P699" s="17">
        <v>587</v>
      </c>
      <c r="Q699" s="17">
        <v>0.75</v>
      </c>
      <c r="R699" s="17">
        <v>4039.78</v>
      </c>
      <c r="S699" s="17">
        <v>33.549999999999997</v>
      </c>
      <c r="T699" s="17">
        <v>0.60499999999999998</v>
      </c>
      <c r="U699" s="17">
        <v>-0.13</v>
      </c>
      <c r="V699" s="17">
        <v>0.76800000000000002</v>
      </c>
      <c r="W699" s="17">
        <v>48350.076079999999</v>
      </c>
      <c r="X699" s="17">
        <v>2070.8000000000002</v>
      </c>
      <c r="Y699" s="17">
        <v>10.925000000000001</v>
      </c>
      <c r="Z699" s="17">
        <v>-6.53</v>
      </c>
    </row>
    <row r="700" spans="1:26" x14ac:dyDescent="0.2">
      <c r="A700" s="27">
        <v>44636</v>
      </c>
      <c r="B700" s="17">
        <v>413.34500000000003</v>
      </c>
      <c r="C700" s="14">
        <v>3.75</v>
      </c>
      <c r="D700" s="17">
        <v>142.08799999999999</v>
      </c>
      <c r="E700" s="17">
        <v>13</v>
      </c>
      <c r="F700" s="17">
        <v>76.599999999999994</v>
      </c>
      <c r="G700" s="17">
        <v>144</v>
      </c>
      <c r="H700" s="17">
        <v>-0.4</v>
      </c>
      <c r="I700" s="17">
        <v>-1.4970000000000001</v>
      </c>
      <c r="J700" s="17">
        <v>1140.23</v>
      </c>
      <c r="K700" s="17">
        <v>90</v>
      </c>
      <c r="L700" s="17">
        <v>0.16850000000000001</v>
      </c>
      <c r="M700" s="17">
        <v>106.82</v>
      </c>
      <c r="N700" s="17">
        <v>189.5</v>
      </c>
      <c r="O700" s="17">
        <v>94210</v>
      </c>
      <c r="P700" s="17">
        <v>598</v>
      </c>
      <c r="Q700" s="17">
        <v>0.38</v>
      </c>
      <c r="R700" s="17">
        <v>4073.7049999999999</v>
      </c>
      <c r="S700" s="17">
        <v>36.200000000000003</v>
      </c>
      <c r="T700" s="17">
        <v>0.38</v>
      </c>
      <c r="U700" s="17">
        <v>-8.7499999999999994E-2</v>
      </c>
      <c r="V700" s="17">
        <v>0.81799999999999995</v>
      </c>
      <c r="W700" s="17">
        <v>48283.544820000003</v>
      </c>
      <c r="X700" s="17">
        <v>2150</v>
      </c>
      <c r="Y700" s="17">
        <v>11.61</v>
      </c>
      <c r="Z700" s="17">
        <v>-6.62</v>
      </c>
    </row>
    <row r="701" spans="1:26" x14ac:dyDescent="0.2">
      <c r="A701" s="27">
        <v>44635</v>
      </c>
      <c r="B701" s="17">
        <v>436.59300000000002</v>
      </c>
      <c r="C701" s="14">
        <v>3.95</v>
      </c>
      <c r="D701" s="17">
        <v>153.97999999999999</v>
      </c>
      <c r="E701" s="17">
        <v>13.5</v>
      </c>
      <c r="F701" s="17">
        <v>79.55</v>
      </c>
      <c r="G701" s="17">
        <v>152.97999999999999</v>
      </c>
      <c r="H701" s="17">
        <v>5</v>
      </c>
      <c r="I701" s="17">
        <v>11.324999999999999</v>
      </c>
      <c r="J701" s="17">
        <v>1184.5</v>
      </c>
      <c r="K701" s="17">
        <v>90</v>
      </c>
      <c r="L701" s="17">
        <v>0.23549999999999999</v>
      </c>
      <c r="M701" s="17">
        <v>121.605</v>
      </c>
      <c r="N701" s="17">
        <v>193.14249000000001</v>
      </c>
      <c r="O701" s="17">
        <v>140591</v>
      </c>
      <c r="P701" s="17">
        <v>606.9</v>
      </c>
      <c r="Q701" s="17">
        <v>2.2469999999999999</v>
      </c>
      <c r="R701" s="17">
        <v>5487.08</v>
      </c>
      <c r="S701" s="17">
        <v>40</v>
      </c>
      <c r="T701" s="17">
        <v>0.3</v>
      </c>
      <c r="U701" s="17">
        <v>-2.76E-2</v>
      </c>
      <c r="V701" s="17">
        <v>0.78300000000000003</v>
      </c>
      <c r="W701" s="17">
        <v>50160.525509999999</v>
      </c>
      <c r="X701" s="17">
        <v>2857</v>
      </c>
      <c r="Y701" s="17">
        <v>12.26</v>
      </c>
      <c r="Z701" s="17">
        <v>-6.92</v>
      </c>
    </row>
    <row r="702" spans="1:26" x14ac:dyDescent="0.2">
      <c r="A702" s="27">
        <v>44634</v>
      </c>
      <c r="B702" s="17">
        <v>460.774</v>
      </c>
      <c r="C702" s="14">
        <v>3.95</v>
      </c>
      <c r="D702" s="17">
        <v>153.76499999999999</v>
      </c>
      <c r="E702" s="17">
        <v>14</v>
      </c>
      <c r="F702" s="17">
        <v>81.400000000000006</v>
      </c>
      <c r="G702" s="17">
        <v>154.5</v>
      </c>
      <c r="H702" s="17">
        <v>7</v>
      </c>
      <c r="I702" s="17">
        <v>49.753</v>
      </c>
      <c r="J702" s="17">
        <v>1222.5</v>
      </c>
      <c r="K702" s="17">
        <v>90</v>
      </c>
      <c r="L702" s="17">
        <v>0.33050000000000002</v>
      </c>
      <c r="M702" s="17">
        <v>125.41800000000001</v>
      </c>
      <c r="N702" s="17">
        <v>283.40204</v>
      </c>
      <c r="O702" s="17">
        <v>60590</v>
      </c>
      <c r="P702" s="17">
        <v>617</v>
      </c>
      <c r="Q702" s="17">
        <v>1.1379999999999999</v>
      </c>
      <c r="R702" s="17">
        <v>7384.9620000000004</v>
      </c>
      <c r="S702" s="17">
        <v>43.5</v>
      </c>
      <c r="T702" s="17">
        <v>-0.4</v>
      </c>
      <c r="U702" s="17">
        <v>-3.5299999999999998E-2</v>
      </c>
      <c r="V702" s="17">
        <v>0.877</v>
      </c>
      <c r="W702" s="17">
        <v>47910.083839999999</v>
      </c>
      <c r="X702" s="17">
        <v>3731.3</v>
      </c>
      <c r="Y702" s="17">
        <v>12.137</v>
      </c>
      <c r="Z702" s="17">
        <v>-7.45</v>
      </c>
    </row>
    <row r="703" spans="1:26" x14ac:dyDescent="0.2">
      <c r="A703" s="27">
        <v>44631</v>
      </c>
      <c r="B703" s="17">
        <v>473.39</v>
      </c>
      <c r="C703" s="14">
        <v>4.2</v>
      </c>
      <c r="D703" s="17">
        <v>152</v>
      </c>
      <c r="E703" s="17">
        <v>15.5</v>
      </c>
      <c r="F703" s="17">
        <v>82</v>
      </c>
      <c r="G703" s="17">
        <v>154.5</v>
      </c>
      <c r="H703" s="17">
        <v>8.3249999999999993</v>
      </c>
      <c r="I703" s="17">
        <v>31.247</v>
      </c>
      <c r="J703" s="17">
        <v>1261.02</v>
      </c>
      <c r="K703" s="17">
        <v>95</v>
      </c>
      <c r="L703" s="17">
        <v>0.32800000000000001</v>
      </c>
      <c r="M703" s="17">
        <v>113.99</v>
      </c>
      <c r="N703" s="17">
        <v>283.84732000000002</v>
      </c>
      <c r="O703" s="17">
        <v>27270</v>
      </c>
      <c r="P703" s="17">
        <v>636</v>
      </c>
      <c r="Q703" s="17">
        <v>1.333</v>
      </c>
      <c r="R703" s="17">
        <v>7352.0249999999996</v>
      </c>
      <c r="S703" s="17">
        <v>44.45</v>
      </c>
      <c r="T703" s="17">
        <v>-0.2</v>
      </c>
      <c r="U703" s="17">
        <v>-3.7199999999999997E-2</v>
      </c>
      <c r="V703" s="17">
        <v>0.77500000000000002</v>
      </c>
      <c r="W703" s="17">
        <v>48856.05661</v>
      </c>
      <c r="X703" s="17">
        <v>4545.8</v>
      </c>
      <c r="Y703" s="17">
        <v>12.907</v>
      </c>
      <c r="Z703" s="17">
        <v>-7.45</v>
      </c>
    </row>
    <row r="704" spans="1:26" x14ac:dyDescent="0.2">
      <c r="A704" s="27">
        <v>44630</v>
      </c>
      <c r="B704" s="17">
        <v>474.15699999999998</v>
      </c>
      <c r="C704" s="14">
        <v>4.25</v>
      </c>
      <c r="D704" s="17">
        <v>138.53</v>
      </c>
      <c r="E704" s="17">
        <v>15.574999999999999</v>
      </c>
      <c r="F704" s="17">
        <v>75.19</v>
      </c>
      <c r="G704" s="17">
        <v>157.75</v>
      </c>
      <c r="H704" s="17">
        <v>3.25</v>
      </c>
      <c r="I704" s="17">
        <v>37.726999999999997</v>
      </c>
      <c r="J704" s="17">
        <v>1304.2149999999999</v>
      </c>
      <c r="K704" s="17">
        <v>95</v>
      </c>
      <c r="L704" s="17">
        <v>0.253</v>
      </c>
      <c r="M704" s="17">
        <v>113</v>
      </c>
      <c r="N704" s="17">
        <v>284.39999</v>
      </c>
      <c r="O704" s="17">
        <v>21819</v>
      </c>
      <c r="P704" s="17">
        <v>573</v>
      </c>
      <c r="Q704" s="17">
        <v>-2.5000000000000001E-2</v>
      </c>
      <c r="R704" s="17">
        <v>8308.0879999999997</v>
      </c>
      <c r="S704" s="17">
        <v>45.05</v>
      </c>
      <c r="T704" s="17">
        <v>0.28999999999999998</v>
      </c>
      <c r="U704" s="17">
        <v>-4.2599999999999999E-2</v>
      </c>
      <c r="V704" s="17">
        <v>0.78500000000000003</v>
      </c>
      <c r="W704" s="17">
        <v>57568.596709999998</v>
      </c>
      <c r="X704" s="17">
        <v>3762</v>
      </c>
      <c r="Y704" s="17">
        <v>11.409000000000001</v>
      </c>
      <c r="Z704" s="17">
        <v>-7.3280000000000003</v>
      </c>
    </row>
    <row r="705" spans="1:26" x14ac:dyDescent="0.2">
      <c r="A705" s="27">
        <v>44629</v>
      </c>
      <c r="B705" s="17">
        <v>427.017</v>
      </c>
      <c r="C705" s="14">
        <v>3.9</v>
      </c>
      <c r="D705" s="17">
        <v>140.33000000000001</v>
      </c>
      <c r="E705" s="17">
        <v>13.75</v>
      </c>
      <c r="F705" s="17">
        <v>75.81</v>
      </c>
      <c r="G705" s="17">
        <v>148</v>
      </c>
      <c r="H705" s="17">
        <v>-4.95</v>
      </c>
      <c r="I705" s="17">
        <v>29.248999999999999</v>
      </c>
      <c r="J705" s="17">
        <v>1147.3900000000001</v>
      </c>
      <c r="K705" s="17">
        <v>85</v>
      </c>
      <c r="L705" s="17">
        <v>0.25</v>
      </c>
      <c r="M705" s="17">
        <v>114.89</v>
      </c>
      <c r="N705" s="17">
        <v>272.92998999999998</v>
      </c>
      <c r="O705" s="17">
        <v>19245</v>
      </c>
      <c r="P705" s="17">
        <v>556.29999999999995</v>
      </c>
      <c r="Q705" s="17">
        <v>0.6</v>
      </c>
      <c r="R705" s="17">
        <v>7821.4</v>
      </c>
      <c r="S705" s="17">
        <v>39.9</v>
      </c>
      <c r="T705" s="17">
        <v>0.375</v>
      </c>
      <c r="U705" s="17">
        <v>-3.1899999999999998E-2</v>
      </c>
      <c r="V705" s="17">
        <v>0.82499999999999996</v>
      </c>
      <c r="W705" s="17">
        <v>58753.596850000002</v>
      </c>
      <c r="X705" s="17">
        <v>3524.3</v>
      </c>
      <c r="Y705" s="17">
        <v>10.385</v>
      </c>
      <c r="Z705" s="17">
        <v>-6.27</v>
      </c>
    </row>
    <row r="706" spans="1:26" x14ac:dyDescent="0.2">
      <c r="A706" s="27">
        <v>44628</v>
      </c>
      <c r="B706" s="17">
        <v>450.23899999999998</v>
      </c>
      <c r="C706" s="14">
        <v>4.2</v>
      </c>
      <c r="D706" s="17">
        <v>150.58799999999999</v>
      </c>
      <c r="E706" s="17">
        <v>13.891</v>
      </c>
      <c r="F706" s="17">
        <v>79.015000000000001</v>
      </c>
      <c r="G706" s="17">
        <v>147.935</v>
      </c>
      <c r="H706" s="17">
        <v>25.5</v>
      </c>
      <c r="I706" s="17">
        <v>-9.2460000000000004</v>
      </c>
      <c r="J706" s="17">
        <v>1207.5</v>
      </c>
      <c r="K706" s="17">
        <v>92.6</v>
      </c>
      <c r="L706" s="17">
        <v>0.34320000000000001</v>
      </c>
      <c r="M706" s="17">
        <v>126.1</v>
      </c>
      <c r="N706" s="17">
        <v>542</v>
      </c>
      <c r="O706" s="17">
        <v>28997.3</v>
      </c>
      <c r="P706" s="17">
        <v>584</v>
      </c>
      <c r="Q706" s="17">
        <v>4</v>
      </c>
      <c r="R706" s="17">
        <v>7447.82</v>
      </c>
      <c r="S706" s="17">
        <v>40.549999999999997</v>
      </c>
      <c r="T706" s="17">
        <v>0.19500000000000001</v>
      </c>
      <c r="U706" s="17">
        <v>-2.5700000000000001E-2</v>
      </c>
      <c r="V706" s="17">
        <v>0.84499999999999997</v>
      </c>
      <c r="W706" s="17">
        <v>75924.540299999993</v>
      </c>
      <c r="X706" s="17">
        <v>2239.3000000000002</v>
      </c>
      <c r="Y706" s="17">
        <v>11.765000000000001</v>
      </c>
      <c r="Z706" s="17">
        <v>-7.7169999999999996</v>
      </c>
    </row>
    <row r="707" spans="1:26" x14ac:dyDescent="0.2">
      <c r="A707" s="27">
        <v>44627</v>
      </c>
      <c r="B707" s="17">
        <v>472.71300000000002</v>
      </c>
      <c r="C707" s="14">
        <v>4.12</v>
      </c>
      <c r="D707" s="17">
        <v>149.25</v>
      </c>
      <c r="E707" s="17">
        <v>14.5</v>
      </c>
      <c r="F707" s="17">
        <v>80.84</v>
      </c>
      <c r="G707" s="17">
        <v>159.82</v>
      </c>
      <c r="H707" s="17">
        <v>38.549999999999997</v>
      </c>
      <c r="I707" s="17">
        <v>15.273</v>
      </c>
      <c r="J707" s="17">
        <v>1223</v>
      </c>
      <c r="K707" s="17">
        <v>92.6</v>
      </c>
      <c r="L707" s="17">
        <v>0.45319999999999999</v>
      </c>
      <c r="M707" s="17">
        <v>146.9</v>
      </c>
      <c r="N707" s="17">
        <v>585.42034999999998</v>
      </c>
      <c r="O707" s="17">
        <v>41647</v>
      </c>
      <c r="P707" s="17">
        <v>611</v>
      </c>
      <c r="Q707" s="17">
        <v>2</v>
      </c>
      <c r="R707" s="17">
        <v>6318.893</v>
      </c>
      <c r="S707" s="17">
        <v>40.549999999999997</v>
      </c>
      <c r="T707" s="17">
        <v>-0.15</v>
      </c>
      <c r="U707" s="17">
        <v>-1.17E-2</v>
      </c>
      <c r="V707" s="17">
        <v>0.93500000000000005</v>
      </c>
      <c r="W707" s="17">
        <v>97848.519480000003</v>
      </c>
      <c r="X707" s="17">
        <v>2224.5</v>
      </c>
      <c r="Y707" s="17">
        <v>12.813000000000001</v>
      </c>
      <c r="Z707" s="17">
        <v>-8.6430000000000007</v>
      </c>
    </row>
    <row r="708" spans="1:26" x14ac:dyDescent="0.2">
      <c r="A708" s="27">
        <v>44624</v>
      </c>
      <c r="B708" s="17">
        <v>472.346</v>
      </c>
      <c r="C708" s="14">
        <v>4.2300000000000004</v>
      </c>
      <c r="D708" s="17">
        <v>143.03800000000001</v>
      </c>
      <c r="E708" s="17">
        <v>14.675000000000001</v>
      </c>
      <c r="F708" s="17">
        <v>74.790000000000006</v>
      </c>
      <c r="G708" s="17">
        <v>135.46</v>
      </c>
      <c r="H708" s="17">
        <v>33.424999999999997</v>
      </c>
      <c r="I708" s="17">
        <v>-32.506</v>
      </c>
      <c r="J708" s="17">
        <v>1115</v>
      </c>
      <c r="K708" s="17">
        <v>97.5</v>
      </c>
      <c r="L708" s="17">
        <v>0.35299999999999998</v>
      </c>
      <c r="M708" s="17">
        <v>119.4</v>
      </c>
      <c r="N708" s="17">
        <v>359.45218</v>
      </c>
      <c r="O708" s="17">
        <v>37770</v>
      </c>
      <c r="P708" s="17">
        <v>573.29999999999995</v>
      </c>
      <c r="Q708" s="17">
        <v>0.26500000000000001</v>
      </c>
      <c r="R708" s="17">
        <v>7530.3149999999996</v>
      </c>
      <c r="S708" s="17">
        <v>37</v>
      </c>
      <c r="T708" s="17">
        <v>-0.23499999999999999</v>
      </c>
      <c r="U708" s="17">
        <v>2.5000000000000001E-3</v>
      </c>
      <c r="V708" s="17">
        <v>1.208</v>
      </c>
      <c r="W708" s="17">
        <v>86462.104059999998</v>
      </c>
      <c r="X708" s="17">
        <v>1885.2</v>
      </c>
      <c r="Y708" s="17">
        <v>12.754</v>
      </c>
      <c r="Z708" s="17">
        <v>-8.875</v>
      </c>
    </row>
    <row r="709" spans="1:26" x14ac:dyDescent="0.2">
      <c r="A709" s="27">
        <v>44623</v>
      </c>
      <c r="B709" s="17">
        <v>474.55200000000002</v>
      </c>
      <c r="C709" s="14">
        <v>4.2</v>
      </c>
      <c r="D709" s="17">
        <v>137.005</v>
      </c>
      <c r="E709" s="17">
        <v>14</v>
      </c>
      <c r="F709" s="17">
        <v>76.75</v>
      </c>
      <c r="G709" s="17">
        <v>128</v>
      </c>
      <c r="H709" s="17">
        <v>29.024999999999999</v>
      </c>
      <c r="I709" s="17">
        <v>-74.997</v>
      </c>
      <c r="J709" s="17">
        <v>1093.5</v>
      </c>
      <c r="K709" s="17">
        <v>95</v>
      </c>
      <c r="L709" s="17">
        <v>0.25</v>
      </c>
      <c r="M709" s="17">
        <v>115.205</v>
      </c>
      <c r="N709" s="17">
        <v>228.82749999999999</v>
      </c>
      <c r="O709" s="17">
        <v>34112.300000000003</v>
      </c>
      <c r="P709" s="17">
        <v>588</v>
      </c>
      <c r="Q709" s="17">
        <v>0</v>
      </c>
      <c r="R709" s="17">
        <v>5301.5</v>
      </c>
      <c r="S709" s="17">
        <v>34.049999999999997</v>
      </c>
      <c r="T709" s="17">
        <v>0.255</v>
      </c>
      <c r="U709" s="17">
        <v>-2.1999999999999999E-2</v>
      </c>
      <c r="V709" s="17">
        <v>0.88500000000000001</v>
      </c>
      <c r="W709" s="17">
        <v>93579.573659999995</v>
      </c>
      <c r="X709" s="17">
        <v>1412.8</v>
      </c>
      <c r="Y709" s="17">
        <v>10.666</v>
      </c>
      <c r="Z709" s="17">
        <v>-6.9</v>
      </c>
    </row>
    <row r="710" spans="1:26" x14ac:dyDescent="0.2">
      <c r="A710" s="27">
        <v>44622</v>
      </c>
      <c r="B710" s="17">
        <v>435.77499999999998</v>
      </c>
      <c r="C710" s="14">
        <v>3.5</v>
      </c>
      <c r="D710" s="17">
        <v>137.63499999999999</v>
      </c>
      <c r="E710" s="17">
        <v>12.25</v>
      </c>
      <c r="F710" s="17">
        <v>75</v>
      </c>
      <c r="G710" s="17">
        <v>124.23</v>
      </c>
      <c r="H710" s="17">
        <v>29.774999999999999</v>
      </c>
      <c r="I710" s="17">
        <v>29.097000000000001</v>
      </c>
      <c r="J710" s="17">
        <v>1079.915</v>
      </c>
      <c r="K710" s="17">
        <v>100</v>
      </c>
      <c r="L710" s="17">
        <v>0.1673</v>
      </c>
      <c r="M710" s="17">
        <v>110.34</v>
      </c>
      <c r="N710" s="17">
        <v>164.21700000000001</v>
      </c>
      <c r="O710" s="17">
        <v>36340</v>
      </c>
      <c r="P710" s="17">
        <v>592</v>
      </c>
      <c r="Q710" s="17">
        <v>0.20499999999999999</v>
      </c>
      <c r="R710" s="17">
        <v>6632.6750000000002</v>
      </c>
      <c r="S710" s="17">
        <v>35.5</v>
      </c>
      <c r="T710" s="17">
        <v>0.92</v>
      </c>
      <c r="U710" s="17">
        <v>-4.4699999999999997E-2</v>
      </c>
      <c r="V710" s="17">
        <v>0.92500000000000004</v>
      </c>
      <c r="W710" s="17">
        <v>55744.557430000001</v>
      </c>
      <c r="X710" s="17">
        <v>1668.9</v>
      </c>
      <c r="Y710" s="17">
        <v>11.17</v>
      </c>
      <c r="Z710" s="17">
        <v>-6.6449999999999996</v>
      </c>
    </row>
    <row r="711" spans="1:26" x14ac:dyDescent="0.2">
      <c r="A711" s="27">
        <v>44621</v>
      </c>
      <c r="B711" s="17">
        <v>460.02499999999998</v>
      </c>
      <c r="C711" s="14">
        <v>3.28</v>
      </c>
      <c r="D711" s="17">
        <v>155.483</v>
      </c>
      <c r="E711" s="17">
        <v>12.5</v>
      </c>
      <c r="F711" s="17">
        <v>74.114999999999995</v>
      </c>
      <c r="G711" s="17">
        <v>118.5</v>
      </c>
      <c r="H711" s="17">
        <v>19.925000000000001</v>
      </c>
      <c r="I711" s="17">
        <v>82.001999999999995</v>
      </c>
      <c r="J711" s="17">
        <v>1110</v>
      </c>
      <c r="K711" s="17">
        <v>100</v>
      </c>
      <c r="L711" s="17">
        <v>0.1</v>
      </c>
      <c r="M711" s="17">
        <v>98</v>
      </c>
      <c r="N711" s="17">
        <v>158.38</v>
      </c>
      <c r="O711" s="17">
        <v>32870</v>
      </c>
      <c r="P711" s="17">
        <v>611</v>
      </c>
      <c r="Q711" s="17">
        <v>-8.8999999999999996E-2</v>
      </c>
      <c r="R711" s="17">
        <v>7327.43</v>
      </c>
      <c r="S711" s="17">
        <v>36.049999999999997</v>
      </c>
      <c r="T711" s="17">
        <v>1.8</v>
      </c>
      <c r="U711" s="17">
        <v>-3.2500000000000001E-2</v>
      </c>
      <c r="V711" s="17">
        <v>0.78</v>
      </c>
      <c r="W711" s="17">
        <v>55233.54565</v>
      </c>
      <c r="X711" s="17">
        <v>1422</v>
      </c>
      <c r="Y711" s="17">
        <v>13.07</v>
      </c>
      <c r="Z711" s="17">
        <v>-8.23</v>
      </c>
    </row>
    <row r="712" spans="1:26" x14ac:dyDescent="0.2">
      <c r="A712" s="27">
        <v>44620</v>
      </c>
      <c r="B712" s="17">
        <v>460.02499999999998</v>
      </c>
      <c r="C712" s="14">
        <v>3.05</v>
      </c>
      <c r="D712" s="17">
        <v>153.00800000000001</v>
      </c>
      <c r="E712" s="17">
        <v>12.875</v>
      </c>
      <c r="F712" s="17">
        <v>74.064999999999998</v>
      </c>
      <c r="G712" s="17">
        <v>105.5</v>
      </c>
      <c r="H712" s="17">
        <v>23.274999999999999</v>
      </c>
      <c r="I712" s="17">
        <v>-2.4990000000000001</v>
      </c>
      <c r="J712" s="17">
        <v>1140</v>
      </c>
      <c r="K712" s="17">
        <v>100</v>
      </c>
      <c r="L712" s="17">
        <v>0.13569999999999999</v>
      </c>
      <c r="M712" s="17">
        <v>100.43</v>
      </c>
      <c r="N712" s="17">
        <v>150.5</v>
      </c>
      <c r="O712" s="17">
        <v>30410</v>
      </c>
      <c r="P712" s="17">
        <v>631.5</v>
      </c>
      <c r="Q712" s="17">
        <v>-0.06</v>
      </c>
      <c r="R712" s="17">
        <v>8592.7150000000001</v>
      </c>
      <c r="S712" s="17">
        <v>34.799999999999997</v>
      </c>
      <c r="T712" s="17">
        <v>1.86</v>
      </c>
      <c r="U712" s="17">
        <v>-1.7999999999999999E-2</v>
      </c>
      <c r="V712" s="17">
        <v>0.77500000000000002</v>
      </c>
      <c r="W712" s="17">
        <v>54138.037700000001</v>
      </c>
      <c r="X712" s="17">
        <v>1408.9</v>
      </c>
      <c r="Y712" s="17">
        <v>15.31</v>
      </c>
      <c r="Z712" s="17">
        <v>-8.7100000000000009</v>
      </c>
    </row>
    <row r="713" spans="1:26" x14ac:dyDescent="0.2">
      <c r="A713" s="27">
        <v>44617</v>
      </c>
      <c r="B713" s="17">
        <v>460.02499999999998</v>
      </c>
      <c r="C713" s="14">
        <v>3.25</v>
      </c>
      <c r="D713" s="17">
        <v>152.93600000000001</v>
      </c>
      <c r="E713" s="17">
        <v>14.25</v>
      </c>
      <c r="F713" s="17">
        <v>73.430000000000007</v>
      </c>
      <c r="G713" s="17">
        <v>96.96</v>
      </c>
      <c r="H713" s="17">
        <v>21.25</v>
      </c>
      <c r="I713" s="17">
        <v>11.249000000000001</v>
      </c>
      <c r="J713" s="17">
        <v>1097</v>
      </c>
      <c r="K713" s="17">
        <v>97.5</v>
      </c>
      <c r="L713" s="17">
        <v>0.1162</v>
      </c>
      <c r="M713" s="17">
        <v>89.04</v>
      </c>
      <c r="N713" s="17">
        <v>151.46732</v>
      </c>
      <c r="O713" s="17">
        <v>12330</v>
      </c>
      <c r="P713" s="17">
        <v>605.5</v>
      </c>
      <c r="Q713" s="17">
        <v>-0.84</v>
      </c>
      <c r="R713" s="17">
        <v>7046.6940000000004</v>
      </c>
      <c r="S713" s="17">
        <v>34.5</v>
      </c>
      <c r="T713" s="17">
        <v>2.5499999999999998</v>
      </c>
      <c r="U713" s="17">
        <v>-4.5499999999999999E-2</v>
      </c>
      <c r="V713" s="17">
        <v>0.88200000000000001</v>
      </c>
      <c r="W713" s="17">
        <v>57965.018629999999</v>
      </c>
      <c r="X713" s="17">
        <v>1381.5</v>
      </c>
      <c r="Y713" s="17">
        <v>10.6</v>
      </c>
      <c r="Z713" s="17">
        <v>-6.2380000000000004</v>
      </c>
    </row>
    <row r="714" spans="1:26" x14ac:dyDescent="0.2">
      <c r="A714" s="27">
        <v>44616</v>
      </c>
      <c r="B714" s="17">
        <v>476.512</v>
      </c>
      <c r="C714" s="14">
        <v>3.3250000000000002</v>
      </c>
      <c r="D714" s="17">
        <v>219.49</v>
      </c>
      <c r="E714" s="17">
        <v>14.5</v>
      </c>
      <c r="F714" s="17">
        <v>77</v>
      </c>
      <c r="G714" s="17">
        <v>109</v>
      </c>
      <c r="H714" s="17">
        <v>34.450000000000003</v>
      </c>
      <c r="I714" s="17">
        <v>65.826999999999998</v>
      </c>
      <c r="J714" s="17">
        <v>1121.72</v>
      </c>
      <c r="K714" s="17">
        <v>102.5</v>
      </c>
      <c r="L714" s="17">
        <v>0.15</v>
      </c>
      <c r="M714" s="17">
        <v>96.1</v>
      </c>
      <c r="N714" s="17">
        <v>237.23000999999999</v>
      </c>
      <c r="O714" s="17">
        <v>17120</v>
      </c>
      <c r="P714" s="17">
        <v>630.29999999999995</v>
      </c>
      <c r="Q714" s="17">
        <v>-0.05</v>
      </c>
      <c r="R714" s="17">
        <v>7234.0950000000003</v>
      </c>
      <c r="S714" s="17">
        <v>28.3</v>
      </c>
      <c r="T714" s="17">
        <v>2.71</v>
      </c>
      <c r="U714" s="17">
        <v>1.0500000000000001E-2</v>
      </c>
      <c r="V714" s="17">
        <v>0.89500000000000002</v>
      </c>
      <c r="W714" s="17">
        <v>50389.556790000002</v>
      </c>
      <c r="X714" s="17">
        <v>1791.9</v>
      </c>
      <c r="Y714" s="17">
        <v>9.86</v>
      </c>
      <c r="Z714" s="17">
        <v>-5.6630000000000003</v>
      </c>
    </row>
    <row r="715" spans="1:26" x14ac:dyDescent="0.2">
      <c r="A715" s="27">
        <v>44615</v>
      </c>
      <c r="B715" s="17">
        <v>444.4</v>
      </c>
      <c r="C715" s="14">
        <v>2.59</v>
      </c>
      <c r="D715" s="17">
        <v>152.37</v>
      </c>
      <c r="E715" s="17">
        <v>12.25</v>
      </c>
      <c r="F715" s="17">
        <v>67.84</v>
      </c>
      <c r="G715" s="17">
        <v>88.010999999999996</v>
      </c>
      <c r="H715" s="17">
        <v>16.524999999999999</v>
      </c>
      <c r="I715" s="17">
        <v>66.5</v>
      </c>
      <c r="J715" s="17">
        <v>969.41</v>
      </c>
      <c r="K715" s="17">
        <v>92.5</v>
      </c>
      <c r="L715" s="17">
        <v>7.7299999999999994E-2</v>
      </c>
      <c r="M715" s="17">
        <v>76</v>
      </c>
      <c r="N715" s="17">
        <v>91.5</v>
      </c>
      <c r="O715" s="17">
        <v>9213.7999999999993</v>
      </c>
      <c r="P715" s="17">
        <v>563.79999999999995</v>
      </c>
      <c r="Q715" s="17">
        <v>-2.097</v>
      </c>
      <c r="R715" s="17">
        <v>4196.8500000000004</v>
      </c>
      <c r="S715" s="17">
        <v>27.25</v>
      </c>
      <c r="T715" s="17">
        <v>2.0499999999999998</v>
      </c>
      <c r="U715" s="17">
        <v>-4.8500000000000001E-2</v>
      </c>
      <c r="V715" s="17">
        <v>0.83499999999999996</v>
      </c>
      <c r="W715" s="17">
        <v>8248.9785200000006</v>
      </c>
      <c r="X715" s="17">
        <v>1000</v>
      </c>
      <c r="Y715" s="17">
        <v>7.6470000000000002</v>
      </c>
      <c r="Z715" s="17">
        <v>-3.81</v>
      </c>
    </row>
    <row r="716" spans="1:26" x14ac:dyDescent="0.2">
      <c r="A716" s="27">
        <v>44614</v>
      </c>
      <c r="B716" s="17">
        <v>365.798</v>
      </c>
      <c r="C716" s="14">
        <v>2.8</v>
      </c>
      <c r="D716" s="17">
        <v>149.5</v>
      </c>
      <c r="E716" s="17">
        <v>12.75</v>
      </c>
      <c r="F716" s="17">
        <v>68</v>
      </c>
      <c r="G716" s="17">
        <v>89.52</v>
      </c>
      <c r="H716" s="17">
        <v>15.725</v>
      </c>
      <c r="I716" s="17">
        <v>13.670999999999999</v>
      </c>
      <c r="J716" s="17">
        <v>972.41499999999996</v>
      </c>
      <c r="K716" s="17">
        <v>100</v>
      </c>
      <c r="L716" s="17">
        <v>0.12</v>
      </c>
      <c r="M716" s="17">
        <v>72.844999999999999</v>
      </c>
      <c r="N716" s="17">
        <v>90.94</v>
      </c>
      <c r="O716" s="17">
        <v>8050</v>
      </c>
      <c r="P716" s="17">
        <v>546.5</v>
      </c>
      <c r="Q716" s="17">
        <v>-0.69299999999999995</v>
      </c>
      <c r="R716" s="17">
        <v>2485.2249999999999</v>
      </c>
      <c r="S716" s="17">
        <v>24.05</v>
      </c>
      <c r="T716" s="17">
        <v>2.4</v>
      </c>
      <c r="U716" s="17">
        <v>-3.73E-2</v>
      </c>
      <c r="V716" s="17">
        <v>0.875</v>
      </c>
      <c r="W716" s="17">
        <v>9512.5597300000009</v>
      </c>
      <c r="X716" s="17">
        <v>915</v>
      </c>
      <c r="Y716" s="17">
        <v>7.7</v>
      </c>
      <c r="Z716" s="17">
        <v>-3.89</v>
      </c>
    </row>
    <row r="717" spans="1:26" x14ac:dyDescent="0.2">
      <c r="A717" s="27">
        <v>44613</v>
      </c>
      <c r="B717" s="17">
        <v>366.60599999999999</v>
      </c>
      <c r="C717" s="14">
        <v>2.835</v>
      </c>
      <c r="D717" s="17">
        <v>191.44300000000001</v>
      </c>
      <c r="E717" s="17">
        <v>12.875</v>
      </c>
      <c r="F717" s="17">
        <v>68</v>
      </c>
      <c r="G717" s="17">
        <v>87.194999999999993</v>
      </c>
      <c r="H717" s="17">
        <v>15</v>
      </c>
      <c r="I717" s="17">
        <v>72.516999999999996</v>
      </c>
      <c r="J717" s="17">
        <v>969</v>
      </c>
      <c r="K717" s="17">
        <v>95.2</v>
      </c>
      <c r="L717" s="17">
        <v>0.1318</v>
      </c>
      <c r="M717" s="17">
        <v>69.295000000000002</v>
      </c>
      <c r="N717" s="17">
        <v>92.442250000000001</v>
      </c>
      <c r="O717" s="17">
        <v>6665.8</v>
      </c>
      <c r="P717" s="17">
        <v>527.5</v>
      </c>
      <c r="Q717" s="17">
        <v>-2.0499999999999998</v>
      </c>
      <c r="R717" s="17">
        <v>1963.16</v>
      </c>
      <c r="S717" s="17">
        <v>23.05</v>
      </c>
      <c r="T717" s="17">
        <v>2.2349999999999999</v>
      </c>
      <c r="U717" s="17">
        <v>-3.6200000000000003E-2</v>
      </c>
      <c r="V717" s="17">
        <v>0.96499999999999997</v>
      </c>
      <c r="W717" s="17">
        <v>6642.4568499999996</v>
      </c>
      <c r="X717" s="17">
        <v>823.8</v>
      </c>
      <c r="Y717" s="17">
        <v>7.3849999999999998</v>
      </c>
      <c r="Z717" s="17">
        <v>-3.39</v>
      </c>
    </row>
    <row r="718" spans="1:26" x14ac:dyDescent="0.2">
      <c r="A718" s="27">
        <v>44610</v>
      </c>
      <c r="B718" s="17">
        <v>366.63200000000001</v>
      </c>
      <c r="C718" s="14">
        <v>3.1</v>
      </c>
      <c r="D718" s="17">
        <v>149.483</v>
      </c>
      <c r="E718" s="17">
        <v>12.75</v>
      </c>
      <c r="F718" s="17">
        <v>68.2</v>
      </c>
      <c r="G718" s="17">
        <v>87.49</v>
      </c>
      <c r="H718" s="17">
        <v>15</v>
      </c>
      <c r="I718" s="17">
        <v>13.275</v>
      </c>
      <c r="J718" s="17">
        <v>968</v>
      </c>
      <c r="K718" s="17">
        <v>100</v>
      </c>
      <c r="L718" s="17">
        <v>0.14000000000000001</v>
      </c>
      <c r="M718" s="17">
        <v>69.48</v>
      </c>
      <c r="N718" s="17">
        <v>90.232500000000002</v>
      </c>
      <c r="O718" s="17">
        <v>5865.5</v>
      </c>
      <c r="P718" s="17">
        <v>532</v>
      </c>
      <c r="Q718" s="17">
        <v>-1.3360000000000001</v>
      </c>
      <c r="R718" s="17">
        <v>1991.1130000000001</v>
      </c>
      <c r="S718" s="17">
        <v>22.15</v>
      </c>
      <c r="T718" s="17">
        <v>2.0499999999999998</v>
      </c>
      <c r="U718" s="17">
        <v>-1.6199999999999999E-2</v>
      </c>
      <c r="V718" s="17">
        <v>1.07</v>
      </c>
      <c r="W718" s="17">
        <v>5099.9454299999998</v>
      </c>
      <c r="X718" s="17">
        <v>802.2</v>
      </c>
      <c r="Y718" s="17">
        <v>7.3929999999999998</v>
      </c>
      <c r="Z718" s="17">
        <v>-3.21</v>
      </c>
    </row>
    <row r="719" spans="1:26" x14ac:dyDescent="0.2">
      <c r="A719" s="27">
        <v>44609</v>
      </c>
      <c r="B719" s="17">
        <v>363.56799999999998</v>
      </c>
      <c r="C719" s="14">
        <v>3.363</v>
      </c>
      <c r="D719" s="17">
        <v>150.82300000000001</v>
      </c>
      <c r="E719" s="17">
        <v>13</v>
      </c>
      <c r="F719" s="17">
        <v>68.3</v>
      </c>
      <c r="G719" s="17">
        <v>87.5</v>
      </c>
      <c r="H719" s="17">
        <v>19.324999999999999</v>
      </c>
      <c r="I719" s="17">
        <v>17.748000000000001</v>
      </c>
      <c r="J719" s="17">
        <v>970</v>
      </c>
      <c r="K719" s="17">
        <v>105</v>
      </c>
      <c r="L719" s="17">
        <v>0.09</v>
      </c>
      <c r="M719" s="17">
        <v>68.662000000000006</v>
      </c>
      <c r="N719" s="17">
        <v>84.240620000000007</v>
      </c>
      <c r="O719" s="17">
        <v>5847.5</v>
      </c>
      <c r="P719" s="17">
        <v>527.20000000000005</v>
      </c>
      <c r="Q719" s="17">
        <v>-0.28299999999999997</v>
      </c>
      <c r="R719" s="17">
        <v>1974.912</v>
      </c>
      <c r="S719" s="17">
        <v>23.75</v>
      </c>
      <c r="T719" s="17">
        <v>2.31</v>
      </c>
      <c r="U719" s="17">
        <v>-2.06E-2</v>
      </c>
      <c r="V719" s="17">
        <v>0.83499999999999996</v>
      </c>
      <c r="W719" s="17">
        <v>4945.2217799999999</v>
      </c>
      <c r="X719" s="17">
        <v>852.5</v>
      </c>
      <c r="Y719" s="17">
        <v>7.2619999999999996</v>
      </c>
      <c r="Z719" s="17">
        <v>-3.1419999999999999</v>
      </c>
    </row>
    <row r="720" spans="1:26" x14ac:dyDescent="0.2">
      <c r="A720" s="27">
        <v>44608</v>
      </c>
      <c r="B720" s="17">
        <v>365.767</v>
      </c>
      <c r="C720" s="14">
        <v>3.0950000000000002</v>
      </c>
      <c r="D720" s="17">
        <v>139.31299999999999</v>
      </c>
      <c r="E720" s="17">
        <v>13.25</v>
      </c>
      <c r="F720" s="17">
        <v>70</v>
      </c>
      <c r="G720" s="17">
        <v>88</v>
      </c>
      <c r="H720" s="17">
        <v>-8.15</v>
      </c>
      <c r="I720" s="17">
        <v>65.001999999999995</v>
      </c>
      <c r="J720" s="17">
        <v>983.45</v>
      </c>
      <c r="K720" s="17">
        <v>104.9</v>
      </c>
      <c r="L720" s="17">
        <v>7.8299999999999995E-2</v>
      </c>
      <c r="M720" s="17">
        <v>68</v>
      </c>
      <c r="N720" s="17">
        <v>87</v>
      </c>
      <c r="O720" s="17">
        <v>5512.5</v>
      </c>
      <c r="P720" s="17">
        <v>530.1</v>
      </c>
      <c r="Q720" s="17">
        <v>-0.32900000000000001</v>
      </c>
      <c r="R720" s="17">
        <v>2100.5189999999998</v>
      </c>
      <c r="S720" s="17">
        <v>25.25</v>
      </c>
      <c r="T720" s="17">
        <v>1.415</v>
      </c>
      <c r="U720" s="17">
        <v>-2.3400000000000001E-2</v>
      </c>
      <c r="V720" s="17">
        <v>0.875</v>
      </c>
      <c r="W720" s="17">
        <v>3039.0933799999998</v>
      </c>
      <c r="X720" s="17">
        <v>888.5</v>
      </c>
      <c r="Y720" s="17">
        <v>6.71</v>
      </c>
      <c r="Z720" s="17">
        <v>-2.673</v>
      </c>
    </row>
    <row r="721" spans="1:26" x14ac:dyDescent="0.2">
      <c r="A721" s="27">
        <v>44607</v>
      </c>
      <c r="B721" s="17">
        <v>367.54700000000003</v>
      </c>
      <c r="C721" s="14">
        <v>3.125</v>
      </c>
      <c r="D721" s="17">
        <v>127.093</v>
      </c>
      <c r="E721" s="17">
        <v>13.25</v>
      </c>
      <c r="F721" s="17">
        <v>70.650000000000006</v>
      </c>
      <c r="G721" s="17">
        <v>87</v>
      </c>
      <c r="H721" s="17">
        <v>0.85</v>
      </c>
      <c r="I721" s="17">
        <v>-94.004000000000005</v>
      </c>
      <c r="J721" s="17">
        <v>995</v>
      </c>
      <c r="K721" s="17">
        <v>102.5</v>
      </c>
      <c r="L721" s="17">
        <v>0.11550000000000001</v>
      </c>
      <c r="M721" s="17">
        <v>68.239999999999995</v>
      </c>
      <c r="N721" s="17">
        <v>96.5</v>
      </c>
      <c r="O721" s="17">
        <v>5802.5</v>
      </c>
      <c r="P721" s="17">
        <v>536.5</v>
      </c>
      <c r="Q721" s="17">
        <v>-0.81899999999999995</v>
      </c>
      <c r="R721" s="17">
        <v>2018.443</v>
      </c>
      <c r="S721" s="17">
        <v>22.05</v>
      </c>
      <c r="T721" s="17">
        <v>1.1000000000000001</v>
      </c>
      <c r="U721" s="17">
        <v>-2.0299999999999999E-2</v>
      </c>
      <c r="V721" s="17">
        <v>0.71499999999999997</v>
      </c>
      <c r="W721" s="17">
        <v>3567.9633199999998</v>
      </c>
      <c r="X721" s="17">
        <v>932.7</v>
      </c>
      <c r="Y721" s="17">
        <v>6.5149999999999997</v>
      </c>
      <c r="Z721" s="17">
        <v>-2.7</v>
      </c>
    </row>
    <row r="722" spans="1:26" x14ac:dyDescent="0.2">
      <c r="A722" s="27">
        <v>44606</v>
      </c>
      <c r="B722" s="17">
        <v>368.101</v>
      </c>
      <c r="C722" s="14">
        <v>3.1</v>
      </c>
      <c r="D722" s="17">
        <v>139.65299999999999</v>
      </c>
      <c r="E722" s="17">
        <v>13.25</v>
      </c>
      <c r="F722" s="17">
        <v>69.849999999999994</v>
      </c>
      <c r="G722" s="17">
        <v>84.070999999999998</v>
      </c>
      <c r="H722" s="17">
        <v>0.95</v>
      </c>
      <c r="I722" s="17">
        <v>-13.227</v>
      </c>
      <c r="J722" s="17">
        <v>999.5</v>
      </c>
      <c r="K722" s="17">
        <v>95</v>
      </c>
      <c r="L722" s="17">
        <v>0.13880000000000001</v>
      </c>
      <c r="M722" s="17">
        <v>67.290000000000006</v>
      </c>
      <c r="N722" s="17">
        <v>102.80298000000001</v>
      </c>
      <c r="O722" s="17">
        <v>6100</v>
      </c>
      <c r="P722" s="17">
        <v>553</v>
      </c>
      <c r="Q722" s="17">
        <v>-1.7270000000000001</v>
      </c>
      <c r="R722" s="17">
        <v>1948.875</v>
      </c>
      <c r="S722" s="17">
        <v>22.1</v>
      </c>
      <c r="T722" s="17">
        <v>0.9</v>
      </c>
      <c r="U722" s="17">
        <v>-1.9699999999999999E-2</v>
      </c>
      <c r="V722" s="17">
        <v>0.79500000000000004</v>
      </c>
      <c r="W722" s="17">
        <v>5311.9664499999999</v>
      </c>
      <c r="X722" s="17">
        <v>889</v>
      </c>
      <c r="Y722" s="17">
        <v>6.7729999999999997</v>
      </c>
      <c r="Z722" s="17">
        <v>-3.09</v>
      </c>
    </row>
    <row r="723" spans="1:26" x14ac:dyDescent="0.2">
      <c r="A723" s="27">
        <v>44603</v>
      </c>
      <c r="B723" s="17">
        <v>365.12799999999999</v>
      </c>
      <c r="C723" s="14">
        <v>3.15</v>
      </c>
      <c r="D723" s="17">
        <v>136.35499999999999</v>
      </c>
      <c r="E723" s="17">
        <v>13.75</v>
      </c>
      <c r="F723" s="17">
        <v>69.5</v>
      </c>
      <c r="G723" s="17">
        <v>86.665000000000006</v>
      </c>
      <c r="H723" s="17">
        <v>9.25</v>
      </c>
      <c r="I723" s="17">
        <v>18.497</v>
      </c>
      <c r="J723" s="17">
        <v>982.5</v>
      </c>
      <c r="K723" s="17">
        <v>95</v>
      </c>
      <c r="L723" s="17">
        <v>0.1145</v>
      </c>
      <c r="M723" s="17">
        <v>66.05</v>
      </c>
      <c r="N723" s="17">
        <v>103.10588</v>
      </c>
      <c r="O723" s="17">
        <v>5400</v>
      </c>
      <c r="P723" s="17">
        <v>529</v>
      </c>
      <c r="Q723" s="17">
        <v>-1.575</v>
      </c>
      <c r="R723" s="17">
        <v>1900.162</v>
      </c>
      <c r="S723" s="17">
        <v>22.05</v>
      </c>
      <c r="T723" s="17">
        <v>1.0049999999999999</v>
      </c>
      <c r="U723" s="17">
        <v>-2.46E-2</v>
      </c>
      <c r="V723" s="17">
        <v>1.0429999999999999</v>
      </c>
      <c r="W723" s="17">
        <v>2598.4964</v>
      </c>
      <c r="X723" s="17">
        <v>949</v>
      </c>
      <c r="Y723" s="17">
        <v>6.8449999999999998</v>
      </c>
      <c r="Z723" s="17">
        <v>-3.19</v>
      </c>
    </row>
    <row r="724" spans="1:26" x14ac:dyDescent="0.2">
      <c r="A724" s="27">
        <v>44602</v>
      </c>
      <c r="B724" s="17">
        <v>366.77800000000002</v>
      </c>
      <c r="C724" s="14">
        <v>2.95</v>
      </c>
      <c r="D724" s="17">
        <v>124.548</v>
      </c>
      <c r="E724" s="17">
        <v>14</v>
      </c>
      <c r="F724" s="17">
        <v>68.25</v>
      </c>
      <c r="G724" s="17">
        <v>90.91</v>
      </c>
      <c r="H724" s="17">
        <v>11.8</v>
      </c>
      <c r="I724" s="17">
        <v>65.450999999999993</v>
      </c>
      <c r="J724" s="17">
        <v>977.5</v>
      </c>
      <c r="K724" s="17">
        <v>90</v>
      </c>
      <c r="L724" s="17">
        <v>0.151</v>
      </c>
      <c r="M724" s="17">
        <v>70</v>
      </c>
      <c r="N724" s="17">
        <v>114.05466</v>
      </c>
      <c r="O724" s="17">
        <v>5167</v>
      </c>
      <c r="P724" s="17">
        <v>530.29999999999995</v>
      </c>
      <c r="Q724" s="17">
        <v>-1.5149999999999999</v>
      </c>
      <c r="R724" s="17">
        <v>1815.365</v>
      </c>
      <c r="S724" s="17">
        <v>22.25</v>
      </c>
      <c r="T724" s="17">
        <v>1.9</v>
      </c>
      <c r="U724" s="17">
        <v>-3.7999999999999999E-2</v>
      </c>
      <c r="V724" s="17">
        <v>1.0049999999999999</v>
      </c>
      <c r="W724" s="17">
        <v>2827.45444</v>
      </c>
      <c r="X724" s="17">
        <v>891.9</v>
      </c>
      <c r="Y724" s="17">
        <v>7.335</v>
      </c>
      <c r="Z724" s="17">
        <v>-3.68</v>
      </c>
    </row>
    <row r="725" spans="1:26" x14ac:dyDescent="0.2">
      <c r="A725" s="27">
        <v>44601</v>
      </c>
      <c r="B725" s="17">
        <v>371.35500000000002</v>
      </c>
      <c r="C725" s="14">
        <v>3.43</v>
      </c>
      <c r="D725" s="17">
        <v>113.708</v>
      </c>
      <c r="E725" s="17">
        <v>14.5</v>
      </c>
      <c r="F725" s="17">
        <v>68.040000000000006</v>
      </c>
      <c r="G725" s="17">
        <v>84.5</v>
      </c>
      <c r="H725" s="17">
        <v>6.2</v>
      </c>
      <c r="I725" s="17">
        <v>33.526000000000003</v>
      </c>
      <c r="J725" s="17">
        <v>972.90499999999997</v>
      </c>
      <c r="K725" s="17">
        <v>77.5</v>
      </c>
      <c r="L725" s="17">
        <v>0.17879999999999999</v>
      </c>
      <c r="M725" s="17">
        <v>74.209999999999994</v>
      </c>
      <c r="N725" s="17">
        <v>124.11662</v>
      </c>
      <c r="O725" s="17">
        <v>5166.8</v>
      </c>
      <c r="P725" s="17">
        <v>552</v>
      </c>
      <c r="Q725" s="17">
        <v>-3.0920000000000001</v>
      </c>
      <c r="R725" s="17">
        <v>1983.6880000000001</v>
      </c>
      <c r="S725" s="17">
        <v>22.25</v>
      </c>
      <c r="T725" s="17">
        <v>2.0049999999999999</v>
      </c>
      <c r="U725" s="17">
        <v>-5.7000000000000002E-3</v>
      </c>
      <c r="V725" s="17">
        <v>1.0049999999999999</v>
      </c>
      <c r="W725" s="17">
        <v>2759.70541</v>
      </c>
      <c r="X725" s="17">
        <v>878.1</v>
      </c>
      <c r="Y725" s="17">
        <v>6.3719999999999999</v>
      </c>
      <c r="Z725" s="17">
        <v>-2.6</v>
      </c>
    </row>
    <row r="726" spans="1:26" x14ac:dyDescent="0.2">
      <c r="A726" s="27">
        <v>44600</v>
      </c>
      <c r="B726" s="17">
        <v>371.55500000000001</v>
      </c>
      <c r="C726" s="14">
        <v>3.6</v>
      </c>
      <c r="D726" s="17">
        <v>131.08799999999999</v>
      </c>
      <c r="E726" s="17">
        <v>14.5</v>
      </c>
      <c r="F726" s="17">
        <v>68.069999999999993</v>
      </c>
      <c r="G726" s="17">
        <v>82.997</v>
      </c>
      <c r="H726" s="17">
        <v>18</v>
      </c>
      <c r="I726" s="17">
        <v>23.646000000000001</v>
      </c>
      <c r="J726" s="17">
        <v>961</v>
      </c>
      <c r="K726" s="17">
        <v>75</v>
      </c>
      <c r="L726" s="17">
        <v>0.20849999999999999</v>
      </c>
      <c r="M726" s="17">
        <v>76.400000000000006</v>
      </c>
      <c r="N726" s="17">
        <v>106.84269999999999</v>
      </c>
      <c r="O726" s="17">
        <v>5210</v>
      </c>
      <c r="P726" s="17">
        <v>563</v>
      </c>
      <c r="Q726" s="17">
        <v>-2.6509999999999998</v>
      </c>
      <c r="R726" s="17">
        <v>2074.8890000000001</v>
      </c>
      <c r="S726" s="17">
        <v>22.95</v>
      </c>
      <c r="T726" s="17">
        <v>2.15</v>
      </c>
      <c r="U726" s="17">
        <v>-1.9199999999999998E-2</v>
      </c>
      <c r="V726" s="17">
        <v>0.98499999999999999</v>
      </c>
      <c r="W726" s="17">
        <v>2785.95028</v>
      </c>
      <c r="X726" s="17">
        <v>973.4</v>
      </c>
      <c r="Y726" s="17">
        <v>6.43</v>
      </c>
      <c r="Z726" s="17">
        <v>-2.52</v>
      </c>
    </row>
    <row r="727" spans="1:26" x14ac:dyDescent="0.2">
      <c r="A727" s="27">
        <v>44599</v>
      </c>
      <c r="B727" s="17">
        <v>371.77300000000002</v>
      </c>
      <c r="C727" s="14">
        <v>3.47</v>
      </c>
      <c r="D727" s="17">
        <v>131.87799999999999</v>
      </c>
      <c r="E727" s="17">
        <v>14.625</v>
      </c>
      <c r="F727" s="17">
        <v>68.5</v>
      </c>
      <c r="G727" s="17">
        <v>81.525000000000006</v>
      </c>
      <c r="H727" s="17">
        <v>19</v>
      </c>
      <c r="I727" s="17">
        <v>4.5199999999999996</v>
      </c>
      <c r="J727" s="17">
        <v>949.09500000000003</v>
      </c>
      <c r="K727" s="17">
        <v>75</v>
      </c>
      <c r="L727" s="17">
        <v>0.20680000000000001</v>
      </c>
      <c r="M727" s="17">
        <v>78.3</v>
      </c>
      <c r="N727" s="17">
        <v>105.14999</v>
      </c>
      <c r="O727" s="17">
        <v>5420</v>
      </c>
      <c r="P727" s="17">
        <v>566</v>
      </c>
      <c r="Q727" s="17">
        <v>-2</v>
      </c>
      <c r="R727" s="17">
        <v>2067.5549999999998</v>
      </c>
      <c r="S727" s="17">
        <v>22.75</v>
      </c>
      <c r="T727" s="17">
        <v>2.09</v>
      </c>
      <c r="U727" s="17">
        <v>-3.6900000000000002E-2</v>
      </c>
      <c r="V727" s="17">
        <v>1.0880000000000001</v>
      </c>
      <c r="W727" s="17">
        <v>2882.9964399999999</v>
      </c>
      <c r="X727" s="17">
        <v>1021.9</v>
      </c>
      <c r="Y727" s="17">
        <v>6.4050000000000002</v>
      </c>
      <c r="Z727" s="17">
        <v>-2.5</v>
      </c>
    </row>
    <row r="728" spans="1:26" x14ac:dyDescent="0.2">
      <c r="A728" s="27">
        <v>44596</v>
      </c>
      <c r="B728" s="17">
        <v>372.37799999999999</v>
      </c>
      <c r="C728" s="14">
        <v>3.75</v>
      </c>
      <c r="D728" s="17">
        <v>133.053</v>
      </c>
      <c r="E728" s="17">
        <v>14</v>
      </c>
      <c r="F728" s="17">
        <v>68.314999999999998</v>
      </c>
      <c r="G728" s="17">
        <v>86.56</v>
      </c>
      <c r="H728" s="17">
        <v>20.425000000000001</v>
      </c>
      <c r="I728" s="17">
        <v>46.997</v>
      </c>
      <c r="J728" s="17">
        <v>950.04499999999996</v>
      </c>
      <c r="K728" s="17">
        <v>77.5</v>
      </c>
      <c r="L728" s="17">
        <v>0.16</v>
      </c>
      <c r="M728" s="17">
        <v>79.010000000000005</v>
      </c>
      <c r="N728" s="17">
        <v>103.17641999999999</v>
      </c>
      <c r="O728" s="17">
        <v>5680.5</v>
      </c>
      <c r="P728" s="17">
        <v>557</v>
      </c>
      <c r="Q728" s="17">
        <v>-1.73</v>
      </c>
      <c r="R728" s="17">
        <v>2218.5309999999999</v>
      </c>
      <c r="S728" s="17">
        <v>22.75</v>
      </c>
      <c r="T728" s="17">
        <v>1.9650000000000001</v>
      </c>
      <c r="U728" s="17">
        <v>-4.5499999999999999E-2</v>
      </c>
      <c r="V728" s="17">
        <v>1.1080000000000001</v>
      </c>
      <c r="W728" s="17">
        <v>2793.5794299999998</v>
      </c>
      <c r="X728" s="17">
        <v>1082.0999999999999</v>
      </c>
      <c r="Y728" s="17">
        <v>6.4749999999999996</v>
      </c>
      <c r="Z728" s="17">
        <v>-2.41</v>
      </c>
    </row>
    <row r="729" spans="1:26" x14ac:dyDescent="0.2">
      <c r="A729" s="27">
        <v>44595</v>
      </c>
      <c r="B729" s="17">
        <v>372.63600000000002</v>
      </c>
      <c r="C729" s="14">
        <v>3.35</v>
      </c>
      <c r="D729" s="17">
        <v>129.62299999999999</v>
      </c>
      <c r="E729" s="17">
        <v>14</v>
      </c>
      <c r="F729" s="17">
        <v>68.75</v>
      </c>
      <c r="G729" s="17">
        <v>91.5</v>
      </c>
      <c r="H729" s="17">
        <v>15.95</v>
      </c>
      <c r="I729" s="17">
        <v>-22.001000000000001</v>
      </c>
      <c r="J729" s="17">
        <v>940.13499999999999</v>
      </c>
      <c r="K729" s="17">
        <v>77.5</v>
      </c>
      <c r="L729" s="17">
        <v>0.13300000000000001</v>
      </c>
      <c r="M729" s="17">
        <v>80.09</v>
      </c>
      <c r="N729" s="17">
        <v>100.33884999999999</v>
      </c>
      <c r="O729" s="17">
        <v>5400</v>
      </c>
      <c r="P729" s="17">
        <v>577</v>
      </c>
      <c r="Q729" s="17">
        <v>-0.80500000000000005</v>
      </c>
      <c r="R729" s="17">
        <v>2218.5839999999998</v>
      </c>
      <c r="S729" s="17">
        <v>22.75</v>
      </c>
      <c r="T729" s="17">
        <v>1.85</v>
      </c>
      <c r="U729" s="17">
        <v>-4.2799999999999998E-2</v>
      </c>
      <c r="V729" s="17">
        <v>1.0549999999999999</v>
      </c>
      <c r="W729" s="17">
        <v>2596.7412800000002</v>
      </c>
      <c r="X729" s="17">
        <v>1082.0999999999999</v>
      </c>
      <c r="Y729" s="17">
        <v>6.3140000000000001</v>
      </c>
      <c r="Z729" s="17">
        <v>-2.3420000000000001</v>
      </c>
    </row>
    <row r="730" spans="1:26" x14ac:dyDescent="0.2">
      <c r="A730" s="27">
        <v>44594</v>
      </c>
      <c r="B730" s="17">
        <v>373.11399999999998</v>
      </c>
      <c r="C730" s="14">
        <v>3.2250000000000001</v>
      </c>
      <c r="D730" s="17">
        <v>131.98500000000001</v>
      </c>
      <c r="E730" s="17">
        <v>13.5</v>
      </c>
      <c r="F730" s="17">
        <v>69.125</v>
      </c>
      <c r="G730" s="17">
        <v>89.984999999999999</v>
      </c>
      <c r="H730" s="17">
        <v>17.524999999999999</v>
      </c>
      <c r="I730" s="17">
        <v>-65.498000000000005</v>
      </c>
      <c r="J730" s="17">
        <v>932.5</v>
      </c>
      <c r="K730" s="17">
        <v>77.5</v>
      </c>
      <c r="L730" s="17">
        <v>0.1353</v>
      </c>
      <c r="M730" s="17">
        <v>79.069999999999993</v>
      </c>
      <c r="N730" s="17">
        <v>89.011170000000007</v>
      </c>
      <c r="O730" s="17">
        <v>5352.8</v>
      </c>
      <c r="P730" s="17">
        <v>603.70000000000005</v>
      </c>
      <c r="Q730" s="17">
        <v>-0.14000000000000001</v>
      </c>
      <c r="R730" s="17">
        <v>2244.6999999999998</v>
      </c>
      <c r="S730" s="17">
        <v>23.35</v>
      </c>
      <c r="T730" s="17">
        <v>1.7250000000000001</v>
      </c>
      <c r="U730" s="17">
        <v>-4.0300000000000002E-2</v>
      </c>
      <c r="V730" s="17">
        <v>1.2330000000000001</v>
      </c>
      <c r="W730" s="17">
        <v>3218.00234</v>
      </c>
      <c r="X730" s="17">
        <v>988</v>
      </c>
      <c r="Y730" s="17">
        <v>6.24</v>
      </c>
      <c r="Z730" s="17">
        <v>-2.38</v>
      </c>
    </row>
    <row r="731" spans="1:26" x14ac:dyDescent="0.2">
      <c r="A731" s="27">
        <v>44593</v>
      </c>
      <c r="B731" s="17">
        <v>380.3</v>
      </c>
      <c r="C731" s="14">
        <v>3.0550000000000002</v>
      </c>
      <c r="D731" s="17">
        <v>129.97999999999999</v>
      </c>
      <c r="E731" s="17">
        <v>13.75</v>
      </c>
      <c r="F731" s="17">
        <v>69</v>
      </c>
      <c r="G731" s="17">
        <v>87.9</v>
      </c>
      <c r="H731" s="17">
        <v>17.524999999999999</v>
      </c>
      <c r="I731" s="17">
        <v>-66.998000000000005</v>
      </c>
      <c r="J731" s="17">
        <v>947.5</v>
      </c>
      <c r="K731" s="17">
        <v>77.5</v>
      </c>
      <c r="L731" s="17">
        <v>0.1305</v>
      </c>
      <c r="M731" s="17">
        <v>80</v>
      </c>
      <c r="N731" s="17">
        <v>87.525499999999994</v>
      </c>
      <c r="O731" s="17">
        <v>5460</v>
      </c>
      <c r="P731" s="17">
        <v>621</v>
      </c>
      <c r="Q731" s="17">
        <v>0.77100000000000002</v>
      </c>
      <c r="R731" s="17">
        <v>1959.7750000000001</v>
      </c>
      <c r="S731" s="17">
        <v>23.75</v>
      </c>
      <c r="T731" s="17">
        <v>1.7729999999999999</v>
      </c>
      <c r="U731" s="17">
        <v>-4.0399999999999998E-2</v>
      </c>
      <c r="V731" s="17">
        <v>1.2629999999999999</v>
      </c>
      <c r="W731" s="17">
        <v>3207.7032599999998</v>
      </c>
      <c r="X731" s="17">
        <v>997.2</v>
      </c>
      <c r="Y731" s="17">
        <v>6.24</v>
      </c>
      <c r="Z731" s="17">
        <v>-2.4500000000000002</v>
      </c>
    </row>
    <row r="732" spans="1:26" x14ac:dyDescent="0.2">
      <c r="A732" s="27">
        <v>44592</v>
      </c>
      <c r="B732" s="17">
        <v>366.45100000000002</v>
      </c>
      <c r="C732" s="14">
        <v>3.05</v>
      </c>
      <c r="D732" s="17">
        <v>129.52799999999999</v>
      </c>
      <c r="E732" s="17">
        <v>13.5</v>
      </c>
      <c r="F732" s="17">
        <v>66.37</v>
      </c>
      <c r="G732" s="17">
        <v>92.47</v>
      </c>
      <c r="H732" s="17">
        <v>17.524999999999999</v>
      </c>
      <c r="I732" s="17">
        <v>-16.751000000000001</v>
      </c>
      <c r="J732" s="17">
        <v>944.5</v>
      </c>
      <c r="K732" s="17">
        <v>75</v>
      </c>
      <c r="L732" s="17">
        <v>0.13500000000000001</v>
      </c>
      <c r="M732" s="17">
        <v>78.900000000000006</v>
      </c>
      <c r="N732" s="17">
        <v>87.502430000000004</v>
      </c>
      <c r="O732" s="17">
        <v>5560</v>
      </c>
      <c r="P732" s="17">
        <v>607.6</v>
      </c>
      <c r="Q732" s="17">
        <v>0.60799999999999998</v>
      </c>
      <c r="R732" s="17">
        <v>1871.787</v>
      </c>
      <c r="S732" s="17">
        <v>24.175000000000001</v>
      </c>
      <c r="T732" s="17">
        <v>1.78</v>
      </c>
      <c r="U732" s="17">
        <v>-4.0399999999999998E-2</v>
      </c>
      <c r="V732" s="17">
        <v>1.2</v>
      </c>
      <c r="W732" s="17">
        <v>3457.5653499999999</v>
      </c>
      <c r="X732" s="17">
        <v>1139.7</v>
      </c>
      <c r="Y732" s="17">
        <v>6.2709999999999999</v>
      </c>
      <c r="Z732" s="17">
        <v>-2.4359999999999999</v>
      </c>
    </row>
    <row r="733" spans="1:26" x14ac:dyDescent="0.2">
      <c r="A733" s="27">
        <v>44589</v>
      </c>
      <c r="B733" s="17">
        <v>373.94</v>
      </c>
      <c r="C733" s="14">
        <v>3.6</v>
      </c>
      <c r="D733" s="17">
        <v>138.5</v>
      </c>
      <c r="E733" s="17">
        <v>13</v>
      </c>
      <c r="F733" s="17">
        <v>65.8</v>
      </c>
      <c r="G733" s="17">
        <v>92.504999999999995</v>
      </c>
      <c r="H733" s="17">
        <v>16.274999999999999</v>
      </c>
      <c r="I733" s="17">
        <v>29.745000000000001</v>
      </c>
      <c r="J733" s="17">
        <v>980</v>
      </c>
      <c r="K733" s="17">
        <v>75</v>
      </c>
      <c r="L733" s="17">
        <v>0.15049999999999999</v>
      </c>
      <c r="M733" s="17">
        <v>76.8</v>
      </c>
      <c r="N733" s="17">
        <v>87.548630000000003</v>
      </c>
      <c r="O733" s="17">
        <v>5691</v>
      </c>
      <c r="P733" s="17">
        <v>635</v>
      </c>
      <c r="Q733" s="17">
        <v>0.3</v>
      </c>
      <c r="R733" s="17">
        <v>2074.355</v>
      </c>
      <c r="S733" s="17">
        <v>25.8</v>
      </c>
      <c r="T733" s="17">
        <v>1.792</v>
      </c>
      <c r="U733" s="17">
        <v>-4.4999999999999998E-2</v>
      </c>
      <c r="V733" s="17">
        <v>1.2</v>
      </c>
      <c r="W733" s="17">
        <v>3856.0485600000002</v>
      </c>
      <c r="X733" s="17">
        <v>1155.4000000000001</v>
      </c>
      <c r="Y733" s="17">
        <v>6.2350000000000003</v>
      </c>
      <c r="Z733" s="17">
        <v>-2.46</v>
      </c>
    </row>
    <row r="734" spans="1:26" x14ac:dyDescent="0.2">
      <c r="A734" s="27">
        <v>44588</v>
      </c>
      <c r="B734" s="17">
        <v>374.45</v>
      </c>
      <c r="C734" s="14">
        <v>3.4649999999999999</v>
      </c>
      <c r="D734" s="17">
        <v>119.625</v>
      </c>
      <c r="E734" s="17">
        <v>12.25</v>
      </c>
      <c r="F734" s="17">
        <v>64.584999999999994</v>
      </c>
      <c r="G734" s="17">
        <v>96</v>
      </c>
      <c r="H734" s="17">
        <v>7.625</v>
      </c>
      <c r="I734" s="17">
        <v>22.85</v>
      </c>
      <c r="J734" s="17">
        <v>993.25</v>
      </c>
      <c r="K734" s="17">
        <v>70</v>
      </c>
      <c r="L734" s="17">
        <v>0.14000000000000001</v>
      </c>
      <c r="M734" s="17">
        <v>76.099999999999994</v>
      </c>
      <c r="N734" s="17">
        <v>88.005480000000006</v>
      </c>
      <c r="O734" s="17">
        <v>6185</v>
      </c>
      <c r="P734" s="17">
        <v>655.9</v>
      </c>
      <c r="Q734" s="17">
        <v>0</v>
      </c>
      <c r="R734" s="17">
        <v>2838.1880000000001</v>
      </c>
      <c r="S734" s="17">
        <v>26</v>
      </c>
      <c r="T734" s="17">
        <v>2.0499999999999998</v>
      </c>
      <c r="U734" s="17">
        <v>-5.9700000000000003E-2</v>
      </c>
      <c r="V734" s="17">
        <v>1.0349999999999999</v>
      </c>
      <c r="W734" s="17">
        <v>4011.7643899999998</v>
      </c>
      <c r="X734" s="17">
        <v>1480.2</v>
      </c>
      <c r="Y734" s="17">
        <v>6.24</v>
      </c>
      <c r="Z734" s="17">
        <v>-2.46</v>
      </c>
    </row>
    <row r="735" spans="1:26" x14ac:dyDescent="0.2">
      <c r="A735" s="27">
        <v>44587</v>
      </c>
      <c r="B735" s="17">
        <v>395.7</v>
      </c>
      <c r="C735" s="14">
        <v>3.2</v>
      </c>
      <c r="D735" s="17">
        <v>151.5</v>
      </c>
      <c r="E735" s="17">
        <v>13.25</v>
      </c>
      <c r="F735" s="17">
        <v>70</v>
      </c>
      <c r="G735" s="17">
        <v>91.545000000000002</v>
      </c>
      <c r="H735" s="17">
        <v>8.9499999999999993</v>
      </c>
      <c r="I735" s="17">
        <v>69.747</v>
      </c>
      <c r="J735" s="17">
        <v>1095</v>
      </c>
      <c r="K735" s="17">
        <v>75</v>
      </c>
      <c r="L735" s="17">
        <v>0.14299999999999999</v>
      </c>
      <c r="M735" s="17">
        <v>78.510000000000005</v>
      </c>
      <c r="N735" s="17">
        <v>92.834819999999993</v>
      </c>
      <c r="O735" s="17">
        <v>6435</v>
      </c>
      <c r="P735" s="17">
        <v>721.3</v>
      </c>
      <c r="Q735" s="17">
        <v>-0.23499999999999999</v>
      </c>
      <c r="R735" s="17">
        <v>2276.71</v>
      </c>
      <c r="S735" s="17">
        <v>25.95</v>
      </c>
      <c r="T735" s="17">
        <v>2</v>
      </c>
      <c r="U735" s="17">
        <v>-7.8799999999999995E-2</v>
      </c>
      <c r="V735" s="17">
        <v>1.155</v>
      </c>
      <c r="W735" s="17">
        <v>6542.5120100000004</v>
      </c>
      <c r="X735" s="17">
        <v>1530.2</v>
      </c>
      <c r="Y735" s="17">
        <v>6.9930000000000003</v>
      </c>
      <c r="Z735" s="17">
        <v>-2.6150000000000002</v>
      </c>
    </row>
    <row r="736" spans="1:26" x14ac:dyDescent="0.2">
      <c r="A736" s="27">
        <v>44586</v>
      </c>
      <c r="B736" s="17">
        <v>416.2</v>
      </c>
      <c r="C736" s="14">
        <v>3.1</v>
      </c>
      <c r="D736" s="17">
        <v>138.88300000000001</v>
      </c>
      <c r="E736" s="17">
        <v>14.5</v>
      </c>
      <c r="F736" s="17">
        <v>72</v>
      </c>
      <c r="G736" s="17">
        <v>92.275000000000006</v>
      </c>
      <c r="H736" s="17">
        <v>14.025</v>
      </c>
      <c r="I736" s="17">
        <v>60</v>
      </c>
      <c r="J736" s="17">
        <v>1137.07</v>
      </c>
      <c r="K736" s="17">
        <v>75</v>
      </c>
      <c r="L736" s="17">
        <v>0.1643</v>
      </c>
      <c r="M736" s="17">
        <v>77.644999999999996</v>
      </c>
      <c r="N736" s="17">
        <v>94.697500000000005</v>
      </c>
      <c r="O736" s="17">
        <v>6504.5</v>
      </c>
      <c r="P736" s="17">
        <v>765.8</v>
      </c>
      <c r="Q736" s="17">
        <v>-0.77500000000000002</v>
      </c>
      <c r="R736" s="17">
        <v>2192.5630000000001</v>
      </c>
      <c r="S736" s="17">
        <v>25.75</v>
      </c>
      <c r="T736" s="17">
        <v>1.675</v>
      </c>
      <c r="U736" s="17">
        <v>-6.8000000000000005E-2</v>
      </c>
      <c r="V736" s="17">
        <v>1.2629999999999999</v>
      </c>
      <c r="W736" s="17">
        <v>6115.0368600000002</v>
      </c>
      <c r="X736" s="17">
        <v>1464.4</v>
      </c>
      <c r="Y736" s="17">
        <v>7.33</v>
      </c>
      <c r="Z736" s="17">
        <v>-2.895</v>
      </c>
    </row>
    <row r="737" spans="1:26" x14ac:dyDescent="0.2">
      <c r="A737" s="27">
        <v>44585</v>
      </c>
      <c r="B737" s="17">
        <v>439.3</v>
      </c>
      <c r="C737" s="14">
        <v>3.1</v>
      </c>
      <c r="D737" s="17">
        <v>119.17</v>
      </c>
      <c r="E737" s="17">
        <v>14.125</v>
      </c>
      <c r="F737" s="17">
        <v>73.97</v>
      </c>
      <c r="G737" s="17">
        <v>87.5</v>
      </c>
      <c r="H737" s="17">
        <v>20.074999999999999</v>
      </c>
      <c r="I737" s="17">
        <v>57.997999999999998</v>
      </c>
      <c r="J737" s="17">
        <v>1170</v>
      </c>
      <c r="K737" s="17">
        <v>75</v>
      </c>
      <c r="L737" s="17">
        <v>0.1673</v>
      </c>
      <c r="M737" s="17">
        <v>79.305000000000007</v>
      </c>
      <c r="N737" s="17">
        <v>96.64188</v>
      </c>
      <c r="O737" s="17">
        <v>5925.3</v>
      </c>
      <c r="P737" s="17">
        <v>767.5</v>
      </c>
      <c r="Q737" s="17">
        <v>-0.91700000000000004</v>
      </c>
      <c r="R737" s="17">
        <v>2019.675</v>
      </c>
      <c r="S737" s="17">
        <v>26.85</v>
      </c>
      <c r="T737" s="17">
        <v>1.91</v>
      </c>
      <c r="U737" s="17">
        <v>-6.6500000000000004E-2</v>
      </c>
      <c r="V737" s="17">
        <v>1.0429999999999999</v>
      </c>
      <c r="W737" s="17">
        <v>3533.7833799999999</v>
      </c>
      <c r="X737" s="17">
        <v>1480.9</v>
      </c>
      <c r="Y737" s="17">
        <v>7.56</v>
      </c>
      <c r="Z737" s="17">
        <v>-3.0430000000000001</v>
      </c>
    </row>
    <row r="738" spans="1:26" x14ac:dyDescent="0.2">
      <c r="A738" s="27">
        <v>44582</v>
      </c>
      <c r="B738" s="17">
        <v>457.9</v>
      </c>
      <c r="C738" s="14">
        <v>3.05</v>
      </c>
      <c r="D738" s="17">
        <v>123.773</v>
      </c>
      <c r="E738" s="17">
        <v>15</v>
      </c>
      <c r="F738" s="17">
        <v>69.25</v>
      </c>
      <c r="G738" s="17">
        <v>81.754999999999995</v>
      </c>
      <c r="H738" s="17">
        <v>12.975</v>
      </c>
      <c r="I738" s="17">
        <v>-10.004</v>
      </c>
      <c r="J738" s="17">
        <v>1082.585</v>
      </c>
      <c r="K738" s="17">
        <v>75</v>
      </c>
      <c r="L738" s="17">
        <v>0.18049999999999999</v>
      </c>
      <c r="M738" s="17">
        <v>69.97</v>
      </c>
      <c r="N738" s="17">
        <v>98.058120000000002</v>
      </c>
      <c r="O738" s="17">
        <v>5615</v>
      </c>
      <c r="P738" s="17">
        <v>707.8</v>
      </c>
      <c r="Q738" s="17">
        <v>-1.2849999999999999</v>
      </c>
      <c r="R738" s="17">
        <v>2065.36</v>
      </c>
      <c r="S738" s="17">
        <v>24.625</v>
      </c>
      <c r="T738" s="17">
        <v>1.85</v>
      </c>
      <c r="U738" s="17">
        <v>-6.0499999999999998E-2</v>
      </c>
      <c r="V738" s="17">
        <v>0.94299999999999995</v>
      </c>
      <c r="W738" s="17">
        <v>4789.04745</v>
      </c>
      <c r="X738" s="17">
        <v>1496.9</v>
      </c>
      <c r="Y738" s="17">
        <v>7.05</v>
      </c>
      <c r="Z738" s="17">
        <v>-2.74</v>
      </c>
    </row>
    <row r="739" spans="1:26" x14ac:dyDescent="0.2">
      <c r="A739" s="27">
        <v>44581</v>
      </c>
      <c r="B739" s="17">
        <v>450.18900000000002</v>
      </c>
      <c r="C739" s="14">
        <v>2.85</v>
      </c>
      <c r="D739" s="17">
        <v>125.30800000000001</v>
      </c>
      <c r="E739" s="17">
        <v>16</v>
      </c>
      <c r="F739" s="17">
        <v>69.5</v>
      </c>
      <c r="G739" s="17">
        <v>81</v>
      </c>
      <c r="H739" s="17">
        <v>21</v>
      </c>
      <c r="I739" s="17">
        <v>-60.253</v>
      </c>
      <c r="J739" s="17">
        <v>1085</v>
      </c>
      <c r="K739" s="17">
        <v>75</v>
      </c>
      <c r="L739" s="17">
        <v>0.17580000000000001</v>
      </c>
      <c r="M739" s="17">
        <v>70</v>
      </c>
      <c r="N739" s="17">
        <v>91.400949999999995</v>
      </c>
      <c r="O739" s="17">
        <v>5660</v>
      </c>
      <c r="P739" s="17">
        <v>687.5</v>
      </c>
      <c r="Q739" s="17">
        <v>-1.325</v>
      </c>
      <c r="R739" s="17">
        <v>2397.6689999999999</v>
      </c>
      <c r="S739" s="17">
        <v>25.45</v>
      </c>
      <c r="T739" s="17">
        <v>1.7450000000000001</v>
      </c>
      <c r="U739" s="17">
        <v>-5.57E-2</v>
      </c>
      <c r="V739" s="17">
        <v>0.95</v>
      </c>
      <c r="W739" s="17">
        <v>5310.9747500000003</v>
      </c>
      <c r="X739" s="17">
        <v>1536.1</v>
      </c>
      <c r="Y739" s="17">
        <v>6.92</v>
      </c>
      <c r="Z739" s="17">
        <v>-2.66</v>
      </c>
    </row>
    <row r="740" spans="1:26" x14ac:dyDescent="0.2">
      <c r="A740" s="27">
        <v>44580</v>
      </c>
      <c r="B740" s="17">
        <v>431.64299999999997</v>
      </c>
      <c r="C740" s="14">
        <v>2.7109999999999999</v>
      </c>
      <c r="D740" s="17">
        <v>133.113</v>
      </c>
      <c r="E740" s="17">
        <v>15.5</v>
      </c>
      <c r="F740" s="17">
        <v>70.34</v>
      </c>
      <c r="G740" s="17">
        <v>80.004999999999995</v>
      </c>
      <c r="H740" s="17">
        <v>11.775</v>
      </c>
      <c r="I740" s="17">
        <v>-46.753999999999998</v>
      </c>
      <c r="J740" s="17">
        <v>1139.08</v>
      </c>
      <c r="K740" s="17">
        <v>69.5</v>
      </c>
      <c r="L740" s="17">
        <v>0.21779999999999999</v>
      </c>
      <c r="M740" s="17">
        <v>70.900000000000006</v>
      </c>
      <c r="N740" s="17">
        <v>93.55</v>
      </c>
      <c r="O740" s="17">
        <v>5798.5</v>
      </c>
      <c r="P740" s="17">
        <v>716.6</v>
      </c>
      <c r="Q740" s="17">
        <v>-2.14</v>
      </c>
      <c r="R740" s="17">
        <v>2701.15</v>
      </c>
      <c r="S740" s="17">
        <v>26.8</v>
      </c>
      <c r="T740" s="17">
        <v>0.88500000000000001</v>
      </c>
      <c r="U740" s="17">
        <v>-7.7200000000000005E-2</v>
      </c>
      <c r="V740" s="17">
        <v>0.82499999999999996</v>
      </c>
      <c r="W740" s="17">
        <v>5402.6808199999996</v>
      </c>
      <c r="X740" s="17">
        <v>1587.2</v>
      </c>
      <c r="Y740" s="17">
        <v>7.2949999999999999</v>
      </c>
      <c r="Z740" s="17">
        <v>-2.85</v>
      </c>
    </row>
    <row r="741" spans="1:26" x14ac:dyDescent="0.2">
      <c r="A741" s="27">
        <v>44579</v>
      </c>
      <c r="B741" s="17">
        <v>460.2</v>
      </c>
      <c r="C741" s="14">
        <v>2.875</v>
      </c>
      <c r="D741" s="17">
        <v>127</v>
      </c>
      <c r="E741" s="17">
        <v>16.625</v>
      </c>
      <c r="F741" s="17">
        <v>70.8</v>
      </c>
      <c r="G741" s="17">
        <v>82.5</v>
      </c>
      <c r="H741" s="17">
        <v>29.774999999999999</v>
      </c>
      <c r="I741" s="17">
        <v>30.003</v>
      </c>
      <c r="J741" s="17">
        <v>1163</v>
      </c>
      <c r="K741" s="17">
        <v>69.5</v>
      </c>
      <c r="L741" s="17">
        <v>0.34</v>
      </c>
      <c r="M741" s="17">
        <v>71.52</v>
      </c>
      <c r="N741" s="17">
        <v>94.490009999999998</v>
      </c>
      <c r="O741" s="17">
        <v>6073</v>
      </c>
      <c r="P741" s="17">
        <v>752.5</v>
      </c>
      <c r="Q741" s="17">
        <v>-2.2090000000000001</v>
      </c>
      <c r="R741" s="17">
        <v>3054.8229999999999</v>
      </c>
      <c r="S741" s="17">
        <v>26.05</v>
      </c>
      <c r="T741" s="17">
        <v>0.65500000000000003</v>
      </c>
      <c r="U741" s="17">
        <v>-8.5000000000000006E-2</v>
      </c>
      <c r="V741" s="17">
        <v>0.94499999999999995</v>
      </c>
      <c r="W741" s="17">
        <v>8827.9737100000002</v>
      </c>
      <c r="X741" s="17">
        <v>1429.3</v>
      </c>
      <c r="Y741" s="17">
        <v>7.7069999999999999</v>
      </c>
      <c r="Z741" s="17">
        <v>-2.9550000000000001</v>
      </c>
    </row>
    <row r="742" spans="1:26" x14ac:dyDescent="0.2">
      <c r="A742" s="27">
        <v>44578</v>
      </c>
      <c r="B742" s="17">
        <v>477.73500000000001</v>
      </c>
      <c r="C742" s="14">
        <v>2.8250000000000002</v>
      </c>
      <c r="D742" s="17">
        <v>133.505</v>
      </c>
      <c r="E742" s="17">
        <v>18</v>
      </c>
      <c r="F742" s="17">
        <v>72.13</v>
      </c>
      <c r="G742" s="17">
        <v>83.95</v>
      </c>
      <c r="H742" s="17">
        <v>23.024999999999999</v>
      </c>
      <c r="I742" s="17">
        <v>42.500999999999998</v>
      </c>
      <c r="J742" s="17">
        <v>1156.5</v>
      </c>
      <c r="K742" s="17">
        <v>70</v>
      </c>
      <c r="L742" s="17">
        <v>0.32500000000000001</v>
      </c>
      <c r="M742" s="17">
        <v>71.760000000000005</v>
      </c>
      <c r="N742" s="17">
        <v>98.465000000000003</v>
      </c>
      <c r="O742" s="17">
        <v>5540</v>
      </c>
      <c r="P742" s="17">
        <v>751.5</v>
      </c>
      <c r="Q742" s="17">
        <v>-2.5880000000000001</v>
      </c>
      <c r="R742" s="17">
        <v>2515.8850000000002</v>
      </c>
      <c r="S742" s="17">
        <v>26.55</v>
      </c>
      <c r="T742" s="17">
        <v>1.7</v>
      </c>
      <c r="U742" s="17">
        <v>-8.1699999999999995E-2</v>
      </c>
      <c r="V742" s="17">
        <v>1.0129999999999999</v>
      </c>
      <c r="W742" s="17">
        <v>6058.5026799999996</v>
      </c>
      <c r="X742" s="17">
        <v>1343.5</v>
      </c>
      <c r="Y742" s="17">
        <v>7.73</v>
      </c>
      <c r="Z742" s="17">
        <v>-2.9830000000000001</v>
      </c>
    </row>
    <row r="743" spans="1:26" x14ac:dyDescent="0.2">
      <c r="A743" s="27">
        <v>44575</v>
      </c>
      <c r="B743" s="17">
        <v>481.101</v>
      </c>
      <c r="C743" s="14">
        <v>2.8</v>
      </c>
      <c r="D743" s="17">
        <v>125</v>
      </c>
      <c r="E743" s="17">
        <v>18.125</v>
      </c>
      <c r="F743" s="17">
        <v>65.900000000000006</v>
      </c>
      <c r="G743" s="17">
        <v>76.575000000000003</v>
      </c>
      <c r="H743" s="17">
        <v>17.225000000000001</v>
      </c>
      <c r="I743" s="17">
        <v>-20.251000000000001</v>
      </c>
      <c r="J743" s="17">
        <v>1149.865</v>
      </c>
      <c r="K743" s="17">
        <v>70</v>
      </c>
      <c r="L743" s="17">
        <v>0.23830000000000001</v>
      </c>
      <c r="M743" s="17">
        <v>64.94</v>
      </c>
      <c r="N743" s="17">
        <v>91.538669999999996</v>
      </c>
      <c r="O743" s="17">
        <v>5512</v>
      </c>
      <c r="P743" s="17">
        <v>665.5</v>
      </c>
      <c r="Q743" s="17">
        <v>-0.876</v>
      </c>
      <c r="R743" s="17">
        <v>2779.4879999999998</v>
      </c>
      <c r="S743" s="17">
        <v>24.2</v>
      </c>
      <c r="T743" s="17">
        <v>1.65</v>
      </c>
      <c r="U743" s="17">
        <v>-6.5699999999999995E-2</v>
      </c>
      <c r="V743" s="17">
        <v>1.075</v>
      </c>
      <c r="W743" s="17">
        <v>5042.4195499999996</v>
      </c>
      <c r="X743" s="17">
        <v>1215.3</v>
      </c>
      <c r="Y743" s="17">
        <v>6.99</v>
      </c>
      <c r="Z743" s="17">
        <v>-2.65</v>
      </c>
    </row>
    <row r="744" spans="1:26" x14ac:dyDescent="0.2">
      <c r="A744" s="27">
        <v>44574</v>
      </c>
      <c r="B744" s="17">
        <v>453.2</v>
      </c>
      <c r="C744" s="14">
        <v>2.8650000000000002</v>
      </c>
      <c r="D744" s="17">
        <v>121.5</v>
      </c>
      <c r="E744" s="17">
        <v>17.75</v>
      </c>
      <c r="F744" s="17">
        <v>65.7</v>
      </c>
      <c r="G744" s="17">
        <v>72.92</v>
      </c>
      <c r="H744" s="17">
        <v>17.875</v>
      </c>
      <c r="I744" s="17">
        <v>53.53</v>
      </c>
      <c r="J744" s="17">
        <v>1035.0250000000001</v>
      </c>
      <c r="K744" s="17">
        <v>70</v>
      </c>
      <c r="L744" s="17">
        <v>0.1673</v>
      </c>
      <c r="M744" s="17">
        <v>65</v>
      </c>
      <c r="N744" s="17">
        <v>91.329930000000004</v>
      </c>
      <c r="O744" s="17">
        <v>5476.5</v>
      </c>
      <c r="P744" s="17">
        <v>667</v>
      </c>
      <c r="Q744" s="17">
        <v>-1.53</v>
      </c>
      <c r="R744" s="17">
        <v>2767.7</v>
      </c>
      <c r="S744" s="17">
        <v>24.45</v>
      </c>
      <c r="T744" s="17">
        <v>1.8</v>
      </c>
      <c r="U744" s="17">
        <v>-6.8500000000000005E-2</v>
      </c>
      <c r="V744" s="17">
        <v>0.97499999999999998</v>
      </c>
      <c r="W744" s="17">
        <v>6383.05789</v>
      </c>
      <c r="X744" s="17">
        <v>813.6</v>
      </c>
      <c r="Y744" s="17">
        <v>7.0049999999999999</v>
      </c>
      <c r="Z744" s="17">
        <v>-2.65</v>
      </c>
    </row>
    <row r="745" spans="1:26" x14ac:dyDescent="0.2">
      <c r="A745" s="27">
        <v>44573</v>
      </c>
      <c r="B745" s="17">
        <v>404.363</v>
      </c>
      <c r="C745" s="14">
        <v>2.5499999999999998</v>
      </c>
      <c r="D745" s="17">
        <v>99.5</v>
      </c>
      <c r="E745" s="17">
        <v>14.991</v>
      </c>
      <c r="F745" s="17">
        <v>65.63</v>
      </c>
      <c r="G745" s="17">
        <v>77.7</v>
      </c>
      <c r="H745" s="17">
        <v>21.375</v>
      </c>
      <c r="I745" s="17">
        <v>-49.996000000000002</v>
      </c>
      <c r="J745" s="17">
        <v>1035</v>
      </c>
      <c r="K745" s="17">
        <v>70</v>
      </c>
      <c r="L745" s="17">
        <v>0.20050000000000001</v>
      </c>
      <c r="M745" s="17">
        <v>65.47</v>
      </c>
      <c r="N745" s="17">
        <v>87.814999999999998</v>
      </c>
      <c r="O745" s="17">
        <v>5400.5</v>
      </c>
      <c r="P745" s="17">
        <v>680.7</v>
      </c>
      <c r="Q745" s="17">
        <v>-0.77</v>
      </c>
      <c r="R745" s="17">
        <v>3166.4360000000001</v>
      </c>
      <c r="S745" s="17">
        <v>23.5</v>
      </c>
      <c r="T745" s="17">
        <v>1.68</v>
      </c>
      <c r="U745" s="17">
        <v>-6.0199999999999997E-2</v>
      </c>
      <c r="V745" s="17">
        <v>0.95499999999999996</v>
      </c>
      <c r="W745" s="17">
        <v>2675.5523199999998</v>
      </c>
      <c r="X745" s="17">
        <v>933.9</v>
      </c>
      <c r="Y745" s="17">
        <v>7.05</v>
      </c>
      <c r="Z745" s="17">
        <v>-2.69</v>
      </c>
    </row>
    <row r="746" spans="1:26" x14ac:dyDescent="0.2">
      <c r="A746" s="27">
        <v>44572</v>
      </c>
      <c r="B746" s="17">
        <v>423.036</v>
      </c>
      <c r="C746" s="14">
        <v>2.63</v>
      </c>
      <c r="D746" s="17">
        <v>90.525000000000006</v>
      </c>
      <c r="E746" s="17">
        <v>16</v>
      </c>
      <c r="F746" s="17">
        <v>68.400000000000006</v>
      </c>
      <c r="G746" s="17">
        <v>82.5</v>
      </c>
      <c r="H746" s="17">
        <v>25.725000000000001</v>
      </c>
      <c r="I746" s="17">
        <v>-15.000999999999999</v>
      </c>
      <c r="J746" s="17">
        <v>1040.8050000000001</v>
      </c>
      <c r="K746" s="17">
        <v>70</v>
      </c>
      <c r="L746" s="17">
        <v>0.22650000000000001</v>
      </c>
      <c r="M746" s="17">
        <v>70.42</v>
      </c>
      <c r="N746" s="17">
        <v>91.59</v>
      </c>
      <c r="O746" s="17">
        <v>5530</v>
      </c>
      <c r="P746" s="17">
        <v>705.3</v>
      </c>
      <c r="Q746" s="17">
        <v>-0.499</v>
      </c>
      <c r="R746" s="17">
        <v>4026</v>
      </c>
      <c r="S746" s="17">
        <v>24.9</v>
      </c>
      <c r="T746" s="17">
        <v>1.57</v>
      </c>
      <c r="U746" s="17">
        <v>-5.8999999999999997E-2</v>
      </c>
      <c r="V746" s="17">
        <v>0.96799999999999997</v>
      </c>
      <c r="W746" s="17">
        <v>3657.0744100000002</v>
      </c>
      <c r="X746" s="17">
        <v>988.2</v>
      </c>
      <c r="Y746" s="17">
        <v>7.2969999999999997</v>
      </c>
      <c r="Z746" s="17">
        <v>-2.9</v>
      </c>
    </row>
    <row r="747" spans="1:26" x14ac:dyDescent="0.2">
      <c r="A747" s="27">
        <v>44571</v>
      </c>
      <c r="B747" s="17">
        <v>448.35399999999998</v>
      </c>
      <c r="C747" s="14">
        <v>3</v>
      </c>
      <c r="D747" s="17">
        <v>77</v>
      </c>
      <c r="E747" s="17">
        <v>17.625</v>
      </c>
      <c r="F747" s="17">
        <v>70.3</v>
      </c>
      <c r="G747" s="17">
        <v>85.77</v>
      </c>
      <c r="H747" s="17">
        <v>30</v>
      </c>
      <c r="I747" s="17">
        <v>47.75</v>
      </c>
      <c r="J747" s="17">
        <v>1104.3399999999999</v>
      </c>
      <c r="K747" s="17">
        <v>70</v>
      </c>
      <c r="L747" s="17">
        <v>0.47349999999999998</v>
      </c>
      <c r="M747" s="17">
        <v>73.933000000000007</v>
      </c>
      <c r="N747" s="17">
        <v>101.48312</v>
      </c>
      <c r="O747" s="17">
        <v>5300</v>
      </c>
      <c r="P747" s="17">
        <v>683.3</v>
      </c>
      <c r="Q747" s="17">
        <v>-1.48</v>
      </c>
      <c r="R747" s="17">
        <v>4332.25</v>
      </c>
      <c r="S747" s="17">
        <v>25.774999999999999</v>
      </c>
      <c r="T747" s="17">
        <v>1.6</v>
      </c>
      <c r="U747" s="17">
        <v>-5.7500000000000002E-2</v>
      </c>
      <c r="V747" s="17">
        <v>0.81499999999999995</v>
      </c>
      <c r="W747" s="17">
        <v>3660.5075200000001</v>
      </c>
      <c r="X747" s="17">
        <v>964.8</v>
      </c>
      <c r="Y747" s="17">
        <v>7.5019999999999998</v>
      </c>
      <c r="Z747" s="17">
        <v>-2.9849999999999999</v>
      </c>
    </row>
    <row r="748" spans="1:26" x14ac:dyDescent="0.2">
      <c r="A748" s="27">
        <v>44568</v>
      </c>
      <c r="B748" s="17">
        <v>445.33600000000001</v>
      </c>
      <c r="C748" s="14">
        <v>3.06</v>
      </c>
      <c r="D748" s="17">
        <v>91.472999999999999</v>
      </c>
      <c r="E748" s="17">
        <v>17.8</v>
      </c>
      <c r="F748" s="17">
        <v>66.53</v>
      </c>
      <c r="G748" s="17">
        <v>85</v>
      </c>
      <c r="H748" s="17">
        <v>38.25</v>
      </c>
      <c r="I748" s="17">
        <v>-27.498999999999999</v>
      </c>
      <c r="J748" s="17">
        <v>1032.4649999999999</v>
      </c>
      <c r="K748" s="17">
        <v>75</v>
      </c>
      <c r="L748" s="17">
        <v>0.41499999999999998</v>
      </c>
      <c r="M748" s="17">
        <v>69.355000000000004</v>
      </c>
      <c r="N748" s="17">
        <v>105.07249</v>
      </c>
      <c r="O748" s="17">
        <v>5302.5</v>
      </c>
      <c r="P748" s="17">
        <v>637.29999999999995</v>
      </c>
      <c r="Q748" s="17">
        <v>-2.0489999999999999</v>
      </c>
      <c r="R748" s="17">
        <v>4346.05</v>
      </c>
      <c r="S748" s="17">
        <v>24.25</v>
      </c>
      <c r="T748" s="17">
        <v>1.51</v>
      </c>
      <c r="U748" s="17">
        <v>-4.6800000000000001E-2</v>
      </c>
      <c r="V748" s="17">
        <v>0.82</v>
      </c>
      <c r="W748" s="17">
        <v>2968.67443</v>
      </c>
      <c r="X748" s="17">
        <v>1111</v>
      </c>
      <c r="Y748" s="17">
        <v>7.0350000000000001</v>
      </c>
      <c r="Z748" s="17">
        <v>-2.831</v>
      </c>
    </row>
    <row r="749" spans="1:26" x14ac:dyDescent="0.2">
      <c r="A749" s="27">
        <v>44567</v>
      </c>
      <c r="B749" s="17">
        <v>449.60500000000002</v>
      </c>
      <c r="C749" s="14">
        <v>2.79</v>
      </c>
      <c r="D749" s="17">
        <v>80.974999999999994</v>
      </c>
      <c r="E749" s="17">
        <v>16.5</v>
      </c>
      <c r="F749" s="17">
        <v>67.5</v>
      </c>
      <c r="G749" s="17">
        <v>87.91</v>
      </c>
      <c r="H749" s="17">
        <v>50.475000000000001</v>
      </c>
      <c r="I749" s="17">
        <v>42</v>
      </c>
      <c r="J749" s="17">
        <v>1032.5</v>
      </c>
      <c r="K749" s="17">
        <v>65</v>
      </c>
      <c r="L749" s="17">
        <v>0.3957</v>
      </c>
      <c r="M749" s="17">
        <v>70.3</v>
      </c>
      <c r="N749" s="17">
        <v>106.61655</v>
      </c>
      <c r="O749" s="17">
        <v>5360</v>
      </c>
      <c r="P749" s="17">
        <v>675.3</v>
      </c>
      <c r="Q749" s="17">
        <v>-1.85</v>
      </c>
      <c r="R749" s="17">
        <v>4094.288</v>
      </c>
      <c r="S749" s="17">
        <v>24.8</v>
      </c>
      <c r="T749" s="17">
        <v>1.98</v>
      </c>
      <c r="U749" s="17">
        <v>-4.8300000000000003E-2</v>
      </c>
      <c r="V749" s="17">
        <v>0.86499999999999999</v>
      </c>
      <c r="W749" s="17">
        <v>3612.7474999999999</v>
      </c>
      <c r="X749" s="17">
        <v>1134</v>
      </c>
      <c r="Y749" s="17">
        <v>6.6820000000000004</v>
      </c>
      <c r="Z749" s="17">
        <v>-2.78</v>
      </c>
    </row>
    <row r="750" spans="1:26" x14ac:dyDescent="0.2">
      <c r="A750" s="27">
        <v>44566</v>
      </c>
      <c r="B750" s="17">
        <v>402.45</v>
      </c>
      <c r="C750" s="14">
        <v>3.2</v>
      </c>
      <c r="D750" s="17">
        <v>84.802999999999997</v>
      </c>
      <c r="E750" s="17">
        <v>14.125</v>
      </c>
      <c r="F750" s="17">
        <v>67.7</v>
      </c>
      <c r="G750" s="17">
        <v>95.525000000000006</v>
      </c>
      <c r="H750" s="17">
        <v>43.924999999999997</v>
      </c>
      <c r="I750" s="17">
        <v>13.752000000000001</v>
      </c>
      <c r="J750" s="17">
        <v>1075</v>
      </c>
      <c r="K750" s="17">
        <v>55</v>
      </c>
      <c r="L750" s="17">
        <v>0.38</v>
      </c>
      <c r="M750" s="17">
        <v>71.900000000000006</v>
      </c>
      <c r="N750" s="17">
        <v>109.60292</v>
      </c>
      <c r="O750" s="17">
        <v>5360</v>
      </c>
      <c r="P750" s="17">
        <v>711</v>
      </c>
      <c r="Q750" s="17">
        <v>-1.7</v>
      </c>
      <c r="R750" s="17">
        <v>3805.65</v>
      </c>
      <c r="S750" s="17">
        <v>24.65</v>
      </c>
      <c r="T750" s="17">
        <v>2.25</v>
      </c>
      <c r="U750" s="17">
        <v>-7.3200000000000001E-2</v>
      </c>
      <c r="V750" s="17">
        <v>0.97499999999999998</v>
      </c>
      <c r="W750" s="17">
        <v>2947.9983999999999</v>
      </c>
      <c r="X750" s="17">
        <v>1083.9000000000001</v>
      </c>
      <c r="Y750" s="17">
        <v>6.6130000000000004</v>
      </c>
      <c r="Z750" s="17">
        <v>-2.5</v>
      </c>
    </row>
    <row r="751" spans="1:26" x14ac:dyDescent="0.2">
      <c r="A751" s="27">
        <v>44565</v>
      </c>
      <c r="B751" s="17">
        <v>414.02100000000002</v>
      </c>
      <c r="C751" s="14">
        <v>3.5150000000000001</v>
      </c>
      <c r="D751" s="17">
        <v>99.355000000000004</v>
      </c>
      <c r="E751" s="17">
        <v>14.75</v>
      </c>
      <c r="F751" s="17">
        <v>68</v>
      </c>
      <c r="G751" s="17">
        <v>96.25</v>
      </c>
      <c r="H751" s="17">
        <v>47.125</v>
      </c>
      <c r="I751" s="17">
        <v>61.997999999999998</v>
      </c>
      <c r="J751" s="17">
        <v>1143.165</v>
      </c>
      <c r="K751" s="17">
        <v>55</v>
      </c>
      <c r="L751" s="17">
        <v>0.50949999999999995</v>
      </c>
      <c r="M751" s="17">
        <v>69.665000000000006</v>
      </c>
      <c r="N751" s="17">
        <v>111.97</v>
      </c>
      <c r="O751" s="17">
        <v>5267.9</v>
      </c>
      <c r="P751" s="17">
        <v>745</v>
      </c>
      <c r="Q751" s="17">
        <v>-1.3220000000000001</v>
      </c>
      <c r="R751" s="17">
        <v>3727.18</v>
      </c>
      <c r="S751" s="17">
        <v>25.75</v>
      </c>
      <c r="T751" s="17">
        <v>2.86</v>
      </c>
      <c r="U751" s="17">
        <v>-5.3499999999999999E-2</v>
      </c>
      <c r="V751" s="17">
        <v>0.95</v>
      </c>
      <c r="W751" s="17">
        <v>3359.98551</v>
      </c>
      <c r="X751" s="17">
        <v>962.8</v>
      </c>
      <c r="Y751" s="17">
        <v>6.7149999999999999</v>
      </c>
      <c r="Z751" s="17">
        <v>-2.5369999999999999</v>
      </c>
    </row>
    <row r="752" spans="1:26" x14ac:dyDescent="0.2">
      <c r="A752" s="27">
        <v>44564</v>
      </c>
      <c r="B752" s="17">
        <v>445.488</v>
      </c>
      <c r="C752" s="14">
        <v>3.55</v>
      </c>
      <c r="D752" s="17">
        <v>115</v>
      </c>
      <c r="E752" s="17">
        <v>14.75</v>
      </c>
      <c r="F752" s="17">
        <v>67.135000000000005</v>
      </c>
      <c r="G752" s="17">
        <v>96.814999999999998</v>
      </c>
      <c r="H752" s="17">
        <v>23.925000000000001</v>
      </c>
      <c r="I752" s="17">
        <v>44.575000000000003</v>
      </c>
      <c r="J752" s="17">
        <v>1188.6500000000001</v>
      </c>
      <c r="K752" s="17">
        <v>55</v>
      </c>
      <c r="L752" s="17">
        <v>0.3775</v>
      </c>
      <c r="M752" s="17">
        <v>89.21</v>
      </c>
      <c r="N752" s="17">
        <v>113.73448</v>
      </c>
      <c r="O752" s="17">
        <v>5225.5</v>
      </c>
      <c r="P752" s="17">
        <v>729</v>
      </c>
      <c r="Q752" s="17">
        <v>-1.17</v>
      </c>
      <c r="R752" s="17">
        <v>3622.85</v>
      </c>
      <c r="S752" s="17">
        <v>26.05</v>
      </c>
      <c r="T752" s="17">
        <v>2.6</v>
      </c>
      <c r="U752" s="17">
        <v>-4.9799999999999997E-2</v>
      </c>
      <c r="V752" s="17">
        <v>0.91</v>
      </c>
      <c r="W752" s="17">
        <v>1151.8861199999999</v>
      </c>
      <c r="X752" s="17">
        <v>1071.9000000000001</v>
      </c>
      <c r="Y752" s="17">
        <v>7.1</v>
      </c>
      <c r="Z752" s="17">
        <v>-2.77</v>
      </c>
    </row>
    <row r="753" spans="1:26" x14ac:dyDescent="0.2">
      <c r="A753" s="27">
        <v>44561</v>
      </c>
      <c r="B753" s="17">
        <v>409.05399999999997</v>
      </c>
      <c r="C753" s="14">
        <v>3.5</v>
      </c>
      <c r="D753" s="17">
        <v>133.09</v>
      </c>
      <c r="E753" s="17">
        <v>15.003</v>
      </c>
      <c r="F753" s="17">
        <v>62</v>
      </c>
      <c r="G753" s="17">
        <v>93.5</v>
      </c>
      <c r="H753" s="17">
        <v>17.95</v>
      </c>
      <c r="I753" s="17">
        <v>-33.398000000000003</v>
      </c>
      <c r="J753" s="17">
        <v>1073</v>
      </c>
      <c r="K753" s="17">
        <v>60</v>
      </c>
      <c r="L753" s="17">
        <v>0.32500000000000001</v>
      </c>
      <c r="M753" s="17">
        <v>84.6</v>
      </c>
      <c r="N753" s="17">
        <v>112.00821000000001</v>
      </c>
      <c r="O753" s="17">
        <v>5240</v>
      </c>
      <c r="P753" s="17">
        <v>694</v>
      </c>
      <c r="Q753" s="17">
        <v>-2.99</v>
      </c>
      <c r="R753" s="17">
        <v>3697.337</v>
      </c>
      <c r="S753" s="17">
        <v>25.7</v>
      </c>
      <c r="T753" s="17">
        <v>2.7</v>
      </c>
      <c r="U753" s="17">
        <v>-4.2000000000000003E-2</v>
      </c>
      <c r="V753" s="17">
        <v>0.93</v>
      </c>
      <c r="W753" s="17">
        <v>1121.9791399999999</v>
      </c>
      <c r="X753" s="17">
        <v>1090.5999999999999</v>
      </c>
      <c r="Y753" s="17">
        <v>7.01</v>
      </c>
      <c r="Z753" s="17">
        <v>-2.78</v>
      </c>
    </row>
    <row r="754" spans="1:26" x14ac:dyDescent="0.2">
      <c r="A754" s="27">
        <v>44560</v>
      </c>
      <c r="B754" s="17">
        <v>399.69099999999997</v>
      </c>
      <c r="C754" s="14">
        <v>3.49</v>
      </c>
      <c r="D754" s="17">
        <v>159.16</v>
      </c>
      <c r="E754" s="17">
        <v>15.25</v>
      </c>
      <c r="F754" s="17">
        <v>62</v>
      </c>
      <c r="G754" s="17">
        <v>92.635000000000005</v>
      </c>
      <c r="H754" s="17">
        <v>24.524999999999999</v>
      </c>
      <c r="I754" s="17">
        <v>20.021999999999998</v>
      </c>
      <c r="J754" s="17">
        <v>1070</v>
      </c>
      <c r="K754" s="17">
        <v>60</v>
      </c>
      <c r="L754" s="17">
        <v>0.23749999999999999</v>
      </c>
      <c r="M754" s="17">
        <v>78.555000000000007</v>
      </c>
      <c r="N754" s="17">
        <v>111.61951999999999</v>
      </c>
      <c r="O754" s="17">
        <v>5210.5</v>
      </c>
      <c r="P754" s="17">
        <v>670</v>
      </c>
      <c r="Q754" s="17">
        <v>-0.36499999999999999</v>
      </c>
      <c r="R754" s="17">
        <v>3614.76</v>
      </c>
      <c r="S754" s="17">
        <v>24.75</v>
      </c>
      <c r="T754" s="17">
        <v>2.625</v>
      </c>
      <c r="U754" s="17">
        <v>-7.4700000000000003E-2</v>
      </c>
      <c r="V754" s="17">
        <v>0.92500000000000004</v>
      </c>
      <c r="W754" s="17">
        <v>2865.7532700000002</v>
      </c>
      <c r="X754" s="17">
        <v>1090.5999999999999</v>
      </c>
      <c r="Y754" s="17">
        <v>7.1050000000000004</v>
      </c>
      <c r="Z754" s="17">
        <v>-2.79</v>
      </c>
    </row>
    <row r="755" spans="1:26" x14ac:dyDescent="0.2">
      <c r="A755" s="27">
        <v>44559</v>
      </c>
      <c r="B755" s="17">
        <v>364.12099999999998</v>
      </c>
      <c r="C755" s="14">
        <v>3.3919999999999999</v>
      </c>
      <c r="D755" s="17">
        <v>104</v>
      </c>
      <c r="E755" s="17">
        <v>15</v>
      </c>
      <c r="F755" s="17">
        <v>39.204999999999998</v>
      </c>
      <c r="G755" s="17">
        <v>75.5</v>
      </c>
      <c r="H755" s="17">
        <v>29.024999999999999</v>
      </c>
      <c r="I755" s="17">
        <v>-23.173999999999999</v>
      </c>
      <c r="J755" s="17">
        <v>1054.0350000000001</v>
      </c>
      <c r="K755" s="17">
        <v>60.3</v>
      </c>
      <c r="L755" s="17">
        <v>0.22900000000000001</v>
      </c>
      <c r="M755" s="17">
        <v>66.7</v>
      </c>
      <c r="N755" s="17">
        <v>102.68</v>
      </c>
      <c r="O755" s="17">
        <v>5348.5</v>
      </c>
      <c r="P755" s="17">
        <v>678</v>
      </c>
      <c r="Q755" s="17">
        <v>5.5E-2</v>
      </c>
      <c r="R755" s="17">
        <v>3047.2620000000002</v>
      </c>
      <c r="S755" s="17">
        <v>26.75</v>
      </c>
      <c r="T755" s="17">
        <v>4.25</v>
      </c>
      <c r="U755" s="17">
        <v>-9.5000000000000001E-2</v>
      </c>
      <c r="V755" s="17">
        <v>0.85</v>
      </c>
      <c r="W755" s="17">
        <v>3563.5385099999999</v>
      </c>
      <c r="X755" s="17">
        <v>1088.7</v>
      </c>
      <c r="Y755" s="17">
        <v>9.2970000000000006</v>
      </c>
      <c r="Z755" s="17">
        <v>-2.7469999999999999</v>
      </c>
    </row>
    <row r="756" spans="1:26" x14ac:dyDescent="0.2">
      <c r="A756" s="27">
        <v>44558</v>
      </c>
      <c r="B756" s="17">
        <v>363.3</v>
      </c>
      <c r="C756" s="14">
        <v>2.8650000000000002</v>
      </c>
      <c r="D756" s="17">
        <v>100.91800000000001</v>
      </c>
      <c r="E756" s="17">
        <v>13.75</v>
      </c>
      <c r="F756" s="17">
        <v>29.215</v>
      </c>
      <c r="G756" s="17">
        <v>87.872</v>
      </c>
      <c r="H756" s="17">
        <v>16.975000000000001</v>
      </c>
      <c r="I756" s="17">
        <v>46.247999999999998</v>
      </c>
      <c r="J756" s="17">
        <v>1157</v>
      </c>
      <c r="K756" s="17">
        <v>61.3</v>
      </c>
      <c r="L756" s="17">
        <v>7.0499999999999993E-2</v>
      </c>
      <c r="M756" s="17">
        <v>80.7</v>
      </c>
      <c r="N756" s="17">
        <v>108.3575</v>
      </c>
      <c r="O756" s="17">
        <v>5448.5</v>
      </c>
      <c r="P756" s="17">
        <v>702</v>
      </c>
      <c r="Q756" s="17">
        <v>-1</v>
      </c>
      <c r="R756" s="17">
        <v>3054.32</v>
      </c>
      <c r="S756" s="17">
        <v>27.05</v>
      </c>
      <c r="T756" s="17">
        <v>3.55</v>
      </c>
      <c r="U756" s="17">
        <v>-0.1095</v>
      </c>
      <c r="V756" s="17">
        <v>0.8</v>
      </c>
      <c r="W756" s="17">
        <v>3222.1983799999998</v>
      </c>
      <c r="X756" s="17">
        <v>883.2</v>
      </c>
      <c r="Y756" s="17">
        <v>9.25</v>
      </c>
      <c r="Z756" s="17">
        <v>-3.9540000000000002</v>
      </c>
    </row>
    <row r="757" spans="1:26" x14ac:dyDescent="0.2">
      <c r="A757" s="27">
        <v>44557</v>
      </c>
      <c r="B757" s="17">
        <v>400.2</v>
      </c>
      <c r="C757" s="14">
        <v>3.2</v>
      </c>
      <c r="D757" s="17">
        <v>115.363</v>
      </c>
      <c r="E757" s="17">
        <v>14</v>
      </c>
      <c r="F757" s="17">
        <v>29</v>
      </c>
      <c r="G757" s="17">
        <v>91.165000000000006</v>
      </c>
      <c r="H757" s="17">
        <v>-3.0249999999999999</v>
      </c>
      <c r="I757" s="17">
        <v>77</v>
      </c>
      <c r="J757" s="17">
        <v>1202.5</v>
      </c>
      <c r="K757" s="17">
        <v>65.400000000000006</v>
      </c>
      <c r="L757" s="17">
        <v>2.75E-2</v>
      </c>
      <c r="M757" s="17">
        <v>88.3</v>
      </c>
      <c r="N757" s="17">
        <v>110.78</v>
      </c>
      <c r="O757" s="17">
        <v>5120</v>
      </c>
      <c r="P757" s="17">
        <v>873</v>
      </c>
      <c r="Q757" s="17">
        <v>-0.44500000000000001</v>
      </c>
      <c r="R757" s="17">
        <v>2880</v>
      </c>
      <c r="S757" s="17">
        <v>29.25</v>
      </c>
      <c r="T757" s="17">
        <v>2.855</v>
      </c>
      <c r="U757" s="17">
        <v>-8.5400000000000004E-2</v>
      </c>
      <c r="V757" s="17">
        <v>0.77</v>
      </c>
      <c r="W757" s="17">
        <v>3179.01649</v>
      </c>
      <c r="X757" s="17">
        <v>856</v>
      </c>
      <c r="Y757" s="17">
        <v>9.7219999999999995</v>
      </c>
      <c r="Z757" s="17">
        <v>-4.4080000000000004</v>
      </c>
    </row>
    <row r="758" spans="1:26" x14ac:dyDescent="0.2">
      <c r="A758" s="27">
        <v>44554</v>
      </c>
      <c r="B758" s="17">
        <v>398.17</v>
      </c>
      <c r="C758" s="14">
        <v>3.55</v>
      </c>
      <c r="D758" s="17">
        <v>115.015</v>
      </c>
      <c r="E758" s="17">
        <v>15</v>
      </c>
      <c r="F758" s="17">
        <v>27.864999999999998</v>
      </c>
      <c r="G758" s="17">
        <v>83</v>
      </c>
      <c r="H758" s="17">
        <v>10.125</v>
      </c>
      <c r="I758" s="17">
        <v>78.248999999999995</v>
      </c>
      <c r="J758" s="17">
        <v>1152.98</v>
      </c>
      <c r="K758" s="17">
        <v>72.5</v>
      </c>
      <c r="L758" s="17">
        <v>5.0500000000000003E-2</v>
      </c>
      <c r="M758" s="17">
        <v>82.7</v>
      </c>
      <c r="N758" s="17">
        <v>103.625</v>
      </c>
      <c r="O758" s="17">
        <v>5130</v>
      </c>
      <c r="P758" s="17">
        <v>778</v>
      </c>
      <c r="Q758" s="17">
        <v>-0.44500000000000001</v>
      </c>
      <c r="R758" s="17">
        <v>2933.5630000000001</v>
      </c>
      <c r="S758" s="17">
        <v>28.048999999999999</v>
      </c>
      <c r="T758" s="17">
        <v>2.7149999999999999</v>
      </c>
      <c r="U758" s="17">
        <v>-6.9599999999999995E-2</v>
      </c>
      <c r="V758" s="17">
        <v>0.56299999999999994</v>
      </c>
      <c r="W758" s="17">
        <v>3467.0262899999998</v>
      </c>
      <c r="X758" s="17">
        <v>903</v>
      </c>
      <c r="Y758" s="17">
        <v>9.48</v>
      </c>
      <c r="Z758" s="17">
        <v>-4.51</v>
      </c>
    </row>
    <row r="759" spans="1:26" x14ac:dyDescent="0.2">
      <c r="A759" s="27">
        <v>44553</v>
      </c>
      <c r="B759" s="17">
        <v>398.17</v>
      </c>
      <c r="C759" s="14">
        <v>3.53</v>
      </c>
      <c r="D759" s="17">
        <v>140.91499999999999</v>
      </c>
      <c r="E759" s="17">
        <v>15</v>
      </c>
      <c r="F759" s="17">
        <v>29.06</v>
      </c>
      <c r="G759" s="17">
        <v>82.76</v>
      </c>
      <c r="H759" s="17">
        <v>10.125</v>
      </c>
      <c r="I759" s="17">
        <v>-43.296999999999997</v>
      </c>
      <c r="J759" s="17">
        <v>1166.25</v>
      </c>
      <c r="K759" s="17">
        <v>72.5</v>
      </c>
      <c r="L759" s="17">
        <v>3.9E-2</v>
      </c>
      <c r="M759" s="17">
        <v>70.010000000000005</v>
      </c>
      <c r="N759" s="17">
        <v>104.66499</v>
      </c>
      <c r="O759" s="17">
        <v>5120</v>
      </c>
      <c r="P759" s="17">
        <v>825.8</v>
      </c>
      <c r="Q759" s="17">
        <v>0.38500000000000001</v>
      </c>
      <c r="R759" s="17">
        <v>3792.6</v>
      </c>
      <c r="S759" s="17">
        <v>27.25</v>
      </c>
      <c r="T759" s="17">
        <v>2.68</v>
      </c>
      <c r="U759" s="17">
        <v>-6.7100000000000007E-2</v>
      </c>
      <c r="V759" s="17">
        <v>0.375</v>
      </c>
      <c r="W759" s="17">
        <v>3749.5424400000002</v>
      </c>
      <c r="X759" s="17">
        <v>868.9</v>
      </c>
      <c r="Y759" s="17">
        <v>9.3810000000000002</v>
      </c>
      <c r="Z759" s="17">
        <v>-4.8</v>
      </c>
    </row>
    <row r="760" spans="1:26" x14ac:dyDescent="0.2">
      <c r="A760" s="27">
        <v>44552</v>
      </c>
      <c r="B760" s="17">
        <v>348.6</v>
      </c>
      <c r="C760" s="14">
        <v>3.2</v>
      </c>
      <c r="D760" s="17">
        <v>151.673</v>
      </c>
      <c r="E760" s="17">
        <v>13.875</v>
      </c>
      <c r="F760" s="17">
        <v>32.844999999999999</v>
      </c>
      <c r="G760" s="17">
        <v>76.5</v>
      </c>
      <c r="H760" s="17">
        <v>9.9250000000000007</v>
      </c>
      <c r="I760" s="17">
        <v>7.5010000000000003</v>
      </c>
      <c r="J760" s="17">
        <v>1233</v>
      </c>
      <c r="K760" s="17">
        <v>70</v>
      </c>
      <c r="L760" s="17">
        <v>9.4700000000000006E-2</v>
      </c>
      <c r="M760" s="17">
        <v>47.8</v>
      </c>
      <c r="N760" s="17">
        <v>111.25</v>
      </c>
      <c r="O760" s="17">
        <v>5290</v>
      </c>
      <c r="P760" s="17">
        <v>879.5</v>
      </c>
      <c r="Q760" s="17">
        <v>1.9690000000000001</v>
      </c>
      <c r="R760" s="17">
        <v>3617.5650000000001</v>
      </c>
      <c r="S760" s="17">
        <v>27</v>
      </c>
      <c r="T760" s="17">
        <v>2.73</v>
      </c>
      <c r="U760" s="17">
        <v>-5.21E-2</v>
      </c>
      <c r="V760" s="17">
        <v>7.4999999999999997E-2</v>
      </c>
      <c r="W760" s="17">
        <v>3744.9655299999999</v>
      </c>
      <c r="X760" s="17">
        <v>965</v>
      </c>
      <c r="Y760" s="17">
        <v>9.3770000000000007</v>
      </c>
      <c r="Z760" s="17">
        <v>-4.8650000000000002</v>
      </c>
    </row>
    <row r="761" spans="1:26" x14ac:dyDescent="0.2">
      <c r="A761" s="27">
        <v>44551</v>
      </c>
      <c r="B761" s="17">
        <v>370.733</v>
      </c>
      <c r="C761" s="14">
        <v>3.5249999999999999</v>
      </c>
      <c r="D761" s="17">
        <v>152.803</v>
      </c>
      <c r="E761" s="17">
        <v>14.525</v>
      </c>
      <c r="F761" s="17">
        <v>26.25</v>
      </c>
      <c r="G761" s="17">
        <v>74.5</v>
      </c>
      <c r="H761" s="17">
        <v>34.475000000000001</v>
      </c>
      <c r="I761" s="17">
        <v>72.507999999999996</v>
      </c>
      <c r="J761" s="17">
        <v>1355</v>
      </c>
      <c r="K761" s="17">
        <v>70</v>
      </c>
      <c r="L761" s="17">
        <v>2.0500000000000001E-2</v>
      </c>
      <c r="M761" s="17">
        <v>62.435000000000002</v>
      </c>
      <c r="N761" s="17">
        <v>112.8075</v>
      </c>
      <c r="O761" s="17">
        <v>5480</v>
      </c>
      <c r="P761" s="17">
        <v>940</v>
      </c>
      <c r="Q761" s="17">
        <v>0.26</v>
      </c>
      <c r="R761" s="17">
        <v>4936.6850000000004</v>
      </c>
      <c r="S761" s="17">
        <v>26.402000000000001</v>
      </c>
      <c r="T761" s="17">
        <v>2.74</v>
      </c>
      <c r="U761" s="17">
        <v>-5.8299999999999998E-2</v>
      </c>
      <c r="V761" s="17">
        <v>0.255</v>
      </c>
      <c r="W761" s="17">
        <v>3442.45939</v>
      </c>
      <c r="X761" s="17">
        <v>968.7</v>
      </c>
      <c r="Y761" s="17">
        <v>9.25</v>
      </c>
      <c r="Z761" s="17">
        <v>-4.97</v>
      </c>
    </row>
    <row r="762" spans="1:26" x14ac:dyDescent="0.2">
      <c r="A762" s="27">
        <v>44550</v>
      </c>
      <c r="B762" s="17">
        <v>387.43400000000003</v>
      </c>
      <c r="C762" s="14">
        <v>3.6749999999999998</v>
      </c>
      <c r="D762" s="17">
        <v>152.91</v>
      </c>
      <c r="E762" s="17">
        <v>15.5</v>
      </c>
      <c r="F762" s="17">
        <v>27.05</v>
      </c>
      <c r="G762" s="17">
        <v>73.734999999999999</v>
      </c>
      <c r="H762" s="17">
        <v>34.475000000000001</v>
      </c>
      <c r="I762" s="17">
        <v>-4.0010000000000003</v>
      </c>
      <c r="J762" s="17">
        <v>1346.25</v>
      </c>
      <c r="K762" s="17">
        <v>70</v>
      </c>
      <c r="L762" s="17">
        <v>5.5E-2</v>
      </c>
      <c r="M762" s="17">
        <v>71.81</v>
      </c>
      <c r="N762" s="17">
        <v>111.65508</v>
      </c>
      <c r="O762" s="17">
        <v>5180</v>
      </c>
      <c r="P762" s="17">
        <v>963.8</v>
      </c>
      <c r="Q762" s="17">
        <v>-1.4750000000000001</v>
      </c>
      <c r="R762" s="17">
        <v>3445.0250000000001</v>
      </c>
      <c r="S762" s="17">
        <v>27.35</v>
      </c>
      <c r="T762" s="17">
        <v>2.5099999999999998</v>
      </c>
      <c r="U762" s="17">
        <v>-5.3499999999999999E-2</v>
      </c>
      <c r="V762" s="17">
        <v>0.41</v>
      </c>
      <c r="W762" s="17">
        <v>2728.7293300000001</v>
      </c>
      <c r="X762" s="17">
        <v>969.3</v>
      </c>
      <c r="Y762" s="17">
        <v>10.065</v>
      </c>
      <c r="Z762" s="17">
        <v>-5.0549999999999997</v>
      </c>
    </row>
    <row r="763" spans="1:26" x14ac:dyDescent="0.2">
      <c r="A763" s="27">
        <v>44547</v>
      </c>
      <c r="B763" s="17">
        <v>404.62700000000001</v>
      </c>
      <c r="C763" s="14">
        <v>3.64</v>
      </c>
      <c r="D763" s="17">
        <v>145.91999999999999</v>
      </c>
      <c r="E763" s="17">
        <v>17</v>
      </c>
      <c r="F763" s="17">
        <v>22.95</v>
      </c>
      <c r="G763" s="17">
        <v>67.510000000000005</v>
      </c>
      <c r="H763" s="17">
        <v>20.074999999999999</v>
      </c>
      <c r="I763" s="17">
        <v>22.501999999999999</v>
      </c>
      <c r="J763" s="17">
        <v>1207.5</v>
      </c>
      <c r="K763" s="17">
        <v>65</v>
      </c>
      <c r="L763" s="17">
        <v>3.5000000000000003E-2</v>
      </c>
      <c r="M763" s="17">
        <v>72</v>
      </c>
      <c r="N763" s="17">
        <v>79.978700000000003</v>
      </c>
      <c r="O763" s="17">
        <v>5170</v>
      </c>
      <c r="P763" s="17">
        <v>935.2</v>
      </c>
      <c r="Q763" s="17">
        <v>-1.4750000000000001</v>
      </c>
      <c r="R763" s="17">
        <v>3710.21</v>
      </c>
      <c r="S763" s="17">
        <v>26</v>
      </c>
      <c r="T763" s="17">
        <v>2.09</v>
      </c>
      <c r="U763" s="17">
        <v>-5.3999999999999999E-2</v>
      </c>
      <c r="V763" s="17">
        <v>-0.185</v>
      </c>
      <c r="W763" s="17">
        <v>2905.1973699999999</v>
      </c>
      <c r="X763" s="17">
        <v>993.6</v>
      </c>
      <c r="Y763" s="17">
        <v>12.093999999999999</v>
      </c>
      <c r="Z763" s="17">
        <v>-7.2</v>
      </c>
    </row>
    <row r="764" spans="1:26" x14ac:dyDescent="0.2">
      <c r="A764" s="27">
        <v>44546</v>
      </c>
      <c r="B764" s="17">
        <v>399.91800000000001</v>
      </c>
      <c r="C764" s="14">
        <v>3.657</v>
      </c>
      <c r="D764" s="17">
        <v>136.63300000000001</v>
      </c>
      <c r="E764" s="17">
        <v>17.75</v>
      </c>
      <c r="F764" s="17">
        <v>23.5</v>
      </c>
      <c r="G764" s="17">
        <v>72</v>
      </c>
      <c r="H764" s="17">
        <v>24.125</v>
      </c>
      <c r="I764" s="17">
        <v>124.998</v>
      </c>
      <c r="J764" s="17">
        <v>1225</v>
      </c>
      <c r="K764" s="17">
        <v>67.5</v>
      </c>
      <c r="L764" s="17">
        <v>7.6499999999999999E-2</v>
      </c>
      <c r="M764" s="17">
        <v>69.8</v>
      </c>
      <c r="N764" s="17">
        <v>67.799400000000006</v>
      </c>
      <c r="O764" s="17">
        <v>5235.5</v>
      </c>
      <c r="P764" s="17">
        <v>902.1</v>
      </c>
      <c r="Q764" s="17">
        <v>-1.7310000000000001</v>
      </c>
      <c r="R764" s="17">
        <v>3072.6660000000002</v>
      </c>
      <c r="S764" s="17">
        <v>25.55</v>
      </c>
      <c r="T764" s="17">
        <v>1.83</v>
      </c>
      <c r="U764" s="17">
        <v>-5.2299999999999999E-2</v>
      </c>
      <c r="V764" s="17">
        <v>-0.65</v>
      </c>
      <c r="W764" s="17">
        <v>2986.9842400000002</v>
      </c>
      <c r="X764" s="17">
        <v>1017.6</v>
      </c>
      <c r="Y764" s="17">
        <v>13.425000000000001</v>
      </c>
      <c r="Z764" s="17">
        <v>-7.7220000000000004</v>
      </c>
    </row>
    <row r="765" spans="1:26" x14ac:dyDescent="0.2">
      <c r="A765" s="27">
        <v>44545</v>
      </c>
      <c r="B765" s="17">
        <v>382.88499999999999</v>
      </c>
      <c r="C765" s="14">
        <v>3.0859999999999999</v>
      </c>
      <c r="D765" s="17">
        <v>130.82499999999999</v>
      </c>
      <c r="E765" s="17">
        <v>16</v>
      </c>
      <c r="F765" s="17">
        <v>28</v>
      </c>
      <c r="G765" s="17">
        <v>73</v>
      </c>
      <c r="H765" s="17">
        <v>22.925000000000001</v>
      </c>
      <c r="I765" s="17">
        <v>30.503</v>
      </c>
      <c r="J765" s="17">
        <v>1223.67</v>
      </c>
      <c r="K765" s="17">
        <v>67.5</v>
      </c>
      <c r="L765" s="17">
        <v>9.5000000000000001E-2</v>
      </c>
      <c r="M765" s="17">
        <v>67.52</v>
      </c>
      <c r="N765" s="17">
        <v>65.237700000000004</v>
      </c>
      <c r="O765" s="17">
        <v>5350</v>
      </c>
      <c r="P765" s="17">
        <v>903.4</v>
      </c>
      <c r="Q765" s="17">
        <v>0.05</v>
      </c>
      <c r="R765" s="17">
        <v>3383.5050000000001</v>
      </c>
      <c r="S765" s="17">
        <v>25.85</v>
      </c>
      <c r="T765" s="17">
        <v>2.7</v>
      </c>
      <c r="U765" s="17">
        <v>-4.4299999999999999E-2</v>
      </c>
      <c r="V765" s="17">
        <v>-0.34499999999999997</v>
      </c>
      <c r="W765" s="17">
        <v>2938.9954699999998</v>
      </c>
      <c r="X765" s="17">
        <v>1021.5</v>
      </c>
      <c r="Y765" s="17">
        <v>13.535</v>
      </c>
      <c r="Z765" s="17">
        <v>-7.8650000000000002</v>
      </c>
    </row>
    <row r="766" spans="1:26" x14ac:dyDescent="0.2">
      <c r="A766" s="27">
        <v>44544</v>
      </c>
      <c r="B766" s="17">
        <v>407.26100000000002</v>
      </c>
      <c r="C766" s="14">
        <v>3.085</v>
      </c>
      <c r="D766" s="17">
        <v>135</v>
      </c>
      <c r="E766" s="17">
        <v>16</v>
      </c>
      <c r="F766" s="17">
        <v>27</v>
      </c>
      <c r="G766" s="17">
        <v>75.12</v>
      </c>
      <c r="H766" s="17">
        <v>27.425000000000001</v>
      </c>
      <c r="I766" s="17">
        <v>75.001999999999995</v>
      </c>
      <c r="J766" s="17">
        <v>1310.07</v>
      </c>
      <c r="K766" s="17">
        <v>70</v>
      </c>
      <c r="L766" s="17">
        <v>0.105</v>
      </c>
      <c r="M766" s="17">
        <v>62.6</v>
      </c>
      <c r="N766" s="17">
        <v>66.841650000000001</v>
      </c>
      <c r="O766" s="17">
        <v>5480</v>
      </c>
      <c r="P766" s="17">
        <v>926.9</v>
      </c>
      <c r="Q766" s="17">
        <v>0.82499999999999996</v>
      </c>
      <c r="R766" s="17">
        <v>4008.69</v>
      </c>
      <c r="S766" s="17">
        <v>25.5</v>
      </c>
      <c r="T766" s="17">
        <v>3.01</v>
      </c>
      <c r="U766" s="17">
        <v>-5.2499999999999998E-2</v>
      </c>
      <c r="V766" s="17">
        <v>-9.2999999999999999E-2</v>
      </c>
      <c r="W766" s="17">
        <v>2748.9473499999999</v>
      </c>
      <c r="X766" s="17">
        <v>1204.2</v>
      </c>
      <c r="Y766" s="17">
        <v>13.565</v>
      </c>
      <c r="Z766" s="17">
        <v>-7.1829999999999998</v>
      </c>
    </row>
    <row r="767" spans="1:26" x14ac:dyDescent="0.2">
      <c r="A767" s="27">
        <v>44543</v>
      </c>
      <c r="B767" s="17">
        <v>424.33100000000002</v>
      </c>
      <c r="C767" s="14">
        <v>3.1150000000000002</v>
      </c>
      <c r="D767" s="17">
        <v>129.47</v>
      </c>
      <c r="E767" s="17">
        <v>15.5</v>
      </c>
      <c r="F767" s="17">
        <v>22.934999999999999</v>
      </c>
      <c r="G767" s="17">
        <v>66.625</v>
      </c>
      <c r="H767" s="17">
        <v>36.225000000000001</v>
      </c>
      <c r="I767" s="17">
        <v>27.504000000000001</v>
      </c>
      <c r="J767" s="17">
        <v>1245</v>
      </c>
      <c r="K767" s="17">
        <v>72.5</v>
      </c>
      <c r="L767" s="17">
        <v>0.12130000000000001</v>
      </c>
      <c r="M767" s="17">
        <v>59.924999999999997</v>
      </c>
      <c r="N767" s="17">
        <v>78.208079999999995</v>
      </c>
      <c r="O767" s="17">
        <v>4960</v>
      </c>
      <c r="P767" s="17">
        <v>959.9</v>
      </c>
      <c r="Q767" s="17">
        <v>0.27500000000000002</v>
      </c>
      <c r="R767" s="17">
        <v>3259.683</v>
      </c>
      <c r="S767" s="17">
        <v>25</v>
      </c>
      <c r="T767" s="17">
        <v>2.9049999999999998</v>
      </c>
      <c r="U767" s="17">
        <v>-6.5199999999999994E-2</v>
      </c>
      <c r="V767" s="17">
        <v>7.4999999999999997E-2</v>
      </c>
      <c r="W767" s="17">
        <v>3200.9893999999999</v>
      </c>
      <c r="X767" s="17">
        <v>1262.3</v>
      </c>
      <c r="Y767" s="17">
        <v>13.85</v>
      </c>
      <c r="Z767" s="17">
        <v>-7.35</v>
      </c>
    </row>
    <row r="768" spans="1:26" x14ac:dyDescent="0.2">
      <c r="A768" s="27">
        <v>44540</v>
      </c>
      <c r="B768" s="17">
        <v>405.04300000000001</v>
      </c>
      <c r="C768" s="14">
        <v>3.11</v>
      </c>
      <c r="D768" s="17">
        <v>127.5</v>
      </c>
      <c r="E768" s="17">
        <v>16.25</v>
      </c>
      <c r="F768" s="17">
        <v>18.22</v>
      </c>
      <c r="G768" s="17">
        <v>59.5</v>
      </c>
      <c r="H768" s="17">
        <v>43.475000000000001</v>
      </c>
      <c r="I768" s="17">
        <v>79.998999999999995</v>
      </c>
      <c r="J768" s="17">
        <v>1118.7650000000001</v>
      </c>
      <c r="K768" s="17">
        <v>77.5</v>
      </c>
      <c r="L768" s="17">
        <v>0.125</v>
      </c>
      <c r="M768" s="17">
        <v>59.86</v>
      </c>
      <c r="N768" s="17">
        <v>72.904049999999998</v>
      </c>
      <c r="O768" s="17">
        <v>4947</v>
      </c>
      <c r="P768" s="17">
        <v>858</v>
      </c>
      <c r="Q768" s="17">
        <v>0.46200000000000002</v>
      </c>
      <c r="R768" s="17">
        <v>2566.8000000000002</v>
      </c>
      <c r="S768" s="17">
        <v>24.55</v>
      </c>
      <c r="T768" s="17">
        <v>2.4700000000000002</v>
      </c>
      <c r="U768" s="17">
        <v>-4.3299999999999998E-2</v>
      </c>
      <c r="V768" s="17">
        <v>0.153</v>
      </c>
      <c r="W768" s="17">
        <v>711.05966000000001</v>
      </c>
      <c r="X768" s="17">
        <v>1307.3</v>
      </c>
      <c r="Y768" s="17">
        <v>12.98</v>
      </c>
      <c r="Z768" s="17">
        <v>-6.8049999999999997</v>
      </c>
    </row>
    <row r="769" spans="1:26" x14ac:dyDescent="0.2">
      <c r="A769" s="27">
        <v>44539</v>
      </c>
      <c r="B769" s="17">
        <v>396.851</v>
      </c>
      <c r="C769" s="14">
        <v>3.05</v>
      </c>
      <c r="D769" s="17">
        <v>128.69999999999999</v>
      </c>
      <c r="E769" s="17">
        <v>15.5</v>
      </c>
      <c r="F769" s="17">
        <v>16.55</v>
      </c>
      <c r="G769" s="17">
        <v>60.22</v>
      </c>
      <c r="H769" s="17">
        <v>44.674999999999997</v>
      </c>
      <c r="I769" s="17">
        <v>96.501999999999995</v>
      </c>
      <c r="J769" s="17">
        <v>1101.4949999999999</v>
      </c>
      <c r="K769" s="17">
        <v>70</v>
      </c>
      <c r="L769" s="17">
        <v>0.13200000000000001</v>
      </c>
      <c r="M769" s="17">
        <v>62.2</v>
      </c>
      <c r="N769" s="17">
        <v>78</v>
      </c>
      <c r="O769" s="17">
        <v>4960</v>
      </c>
      <c r="P769" s="17">
        <v>828.2</v>
      </c>
      <c r="Q769" s="17">
        <v>-1.456</v>
      </c>
      <c r="R769" s="17">
        <v>2385.3560000000002</v>
      </c>
      <c r="S769" s="17">
        <v>23.05</v>
      </c>
      <c r="T769" s="17">
        <v>2.1850000000000001</v>
      </c>
      <c r="U769" s="17">
        <v>-6.3299999999999995E-2</v>
      </c>
      <c r="V769" s="17">
        <v>0.39500000000000002</v>
      </c>
      <c r="W769" s="17">
        <v>2743.0733300000002</v>
      </c>
      <c r="X769" s="17">
        <v>1382.6</v>
      </c>
      <c r="Y769" s="17">
        <v>12.15</v>
      </c>
      <c r="Z769" s="17">
        <v>-6.5449999999999999</v>
      </c>
    </row>
    <row r="770" spans="1:26" x14ac:dyDescent="0.2">
      <c r="A770" s="27">
        <v>44538</v>
      </c>
      <c r="B770" s="17">
        <v>362.97699999999998</v>
      </c>
      <c r="C770" s="14">
        <v>2.9</v>
      </c>
      <c r="D770" s="17">
        <v>149.27000000000001</v>
      </c>
      <c r="E770" s="17">
        <v>13.25</v>
      </c>
      <c r="F770" s="17">
        <v>12.975</v>
      </c>
      <c r="G770" s="17">
        <v>56.43</v>
      </c>
      <c r="H770" s="17">
        <v>42.475000000000001</v>
      </c>
      <c r="I770" s="17">
        <v>71.001000000000005</v>
      </c>
      <c r="J770" s="17">
        <v>1059</v>
      </c>
      <c r="K770" s="17">
        <v>70</v>
      </c>
      <c r="L770" s="17">
        <v>0.1042</v>
      </c>
      <c r="M770" s="17">
        <v>62.954999999999998</v>
      </c>
      <c r="N770" s="17">
        <v>80.204999999999998</v>
      </c>
      <c r="O770" s="17">
        <v>5120</v>
      </c>
      <c r="P770" s="17">
        <v>798</v>
      </c>
      <c r="Q770" s="17">
        <v>0.625</v>
      </c>
      <c r="R770" s="17">
        <v>2477.0070000000001</v>
      </c>
      <c r="S770" s="17">
        <v>24</v>
      </c>
      <c r="T770" s="17">
        <v>2.65</v>
      </c>
      <c r="U770" s="17">
        <v>-6.2600000000000003E-2</v>
      </c>
      <c r="V770" s="17">
        <v>0.52500000000000002</v>
      </c>
      <c r="W770" s="17">
        <v>3219.52846</v>
      </c>
      <c r="X770" s="17">
        <v>1140</v>
      </c>
      <c r="Y770" s="17">
        <v>12.19</v>
      </c>
      <c r="Z770" s="17">
        <v>-6.91</v>
      </c>
    </row>
    <row r="771" spans="1:26" x14ac:dyDescent="0.2">
      <c r="A771" s="27">
        <v>44537</v>
      </c>
      <c r="B771" s="17">
        <v>384.62299999999999</v>
      </c>
      <c r="C771" s="14">
        <v>2.9249999999999998</v>
      </c>
      <c r="D771" s="17">
        <v>163</v>
      </c>
      <c r="E771" s="17">
        <v>13.17</v>
      </c>
      <c r="F771" s="17">
        <v>13.35</v>
      </c>
      <c r="G771" s="17">
        <v>53.38</v>
      </c>
      <c r="H771" s="17">
        <v>45.65</v>
      </c>
      <c r="I771" s="17">
        <v>65.001999999999995</v>
      </c>
      <c r="J771" s="17">
        <v>1104.645</v>
      </c>
      <c r="K771" s="17">
        <v>70</v>
      </c>
      <c r="L771" s="17">
        <v>0.125</v>
      </c>
      <c r="M771" s="17">
        <v>78.025000000000006</v>
      </c>
      <c r="N771" s="17">
        <v>79.094999999999999</v>
      </c>
      <c r="O771" s="17">
        <v>5343.5</v>
      </c>
      <c r="P771" s="17">
        <v>794</v>
      </c>
      <c r="Q771" s="17">
        <v>0</v>
      </c>
      <c r="R771" s="17">
        <v>2586.5300000000002</v>
      </c>
      <c r="S771" s="17">
        <v>24.65</v>
      </c>
      <c r="T771" s="17">
        <v>2.7749999999999999</v>
      </c>
      <c r="U771" s="17">
        <v>-7.2499999999999995E-2</v>
      </c>
      <c r="V771" s="17">
        <v>0.63</v>
      </c>
      <c r="W771" s="17">
        <v>3312.9884299999999</v>
      </c>
      <c r="X771" s="17">
        <v>1456.1</v>
      </c>
      <c r="Y771" s="17">
        <v>13.97</v>
      </c>
      <c r="Z771" s="17">
        <v>-7.69</v>
      </c>
    </row>
    <row r="772" spans="1:26" x14ac:dyDescent="0.2">
      <c r="A772" s="27">
        <v>44536</v>
      </c>
      <c r="B772" s="17">
        <v>402.56099999999998</v>
      </c>
      <c r="C772" s="14">
        <v>3.1</v>
      </c>
      <c r="D772" s="17">
        <v>167.5</v>
      </c>
      <c r="E772" s="17">
        <v>13.25</v>
      </c>
      <c r="F772" s="17">
        <v>13.85</v>
      </c>
      <c r="G772" s="17">
        <v>42.115000000000002</v>
      </c>
      <c r="H772" s="17">
        <v>63.924999999999997</v>
      </c>
      <c r="I772" s="17">
        <v>112</v>
      </c>
      <c r="J772" s="17">
        <v>1172.5</v>
      </c>
      <c r="K772" s="17">
        <v>65</v>
      </c>
      <c r="L772" s="17">
        <v>0.1293</v>
      </c>
      <c r="M772" s="17">
        <v>99.064999999999998</v>
      </c>
      <c r="N772" s="17">
        <v>84.42</v>
      </c>
      <c r="O772" s="17">
        <v>5410</v>
      </c>
      <c r="P772" s="17">
        <v>813.7</v>
      </c>
      <c r="Q772" s="17">
        <v>2.234</v>
      </c>
      <c r="R772" s="17">
        <v>2755.75</v>
      </c>
      <c r="S772" s="17">
        <v>25.85</v>
      </c>
      <c r="T772" s="17">
        <v>2.4500000000000002</v>
      </c>
      <c r="U772" s="17">
        <v>-6.0199999999999997E-2</v>
      </c>
      <c r="V772" s="17">
        <v>0.64300000000000002</v>
      </c>
      <c r="W772" s="17">
        <v>2733.5362100000002</v>
      </c>
      <c r="X772" s="17">
        <v>1681.4</v>
      </c>
      <c r="Y772" s="17">
        <v>14.115</v>
      </c>
      <c r="Z772" s="17">
        <v>-7.3159999999999998</v>
      </c>
    </row>
    <row r="773" spans="1:26" x14ac:dyDescent="0.2">
      <c r="A773" s="27">
        <v>44533</v>
      </c>
      <c r="B773" s="17">
        <v>392.36700000000002</v>
      </c>
      <c r="C773" s="14">
        <v>3.2</v>
      </c>
      <c r="D773" s="17">
        <v>157.285</v>
      </c>
      <c r="E773" s="17">
        <v>13.5</v>
      </c>
      <c r="F773" s="17">
        <v>12.175000000000001</v>
      </c>
      <c r="G773" s="17">
        <v>38.47</v>
      </c>
      <c r="H773" s="17">
        <v>64.875</v>
      </c>
      <c r="I773" s="17">
        <v>290.00799999999998</v>
      </c>
      <c r="J773" s="17">
        <v>1128</v>
      </c>
      <c r="K773" s="17">
        <v>65</v>
      </c>
      <c r="L773" s="17">
        <v>9.8500000000000004E-2</v>
      </c>
      <c r="M773" s="17">
        <v>104.79</v>
      </c>
      <c r="N773" s="17">
        <v>83.252880000000005</v>
      </c>
      <c r="O773" s="17">
        <v>5490</v>
      </c>
      <c r="P773" s="17">
        <v>771.5</v>
      </c>
      <c r="Q773" s="17">
        <v>2.7</v>
      </c>
      <c r="R773" s="17">
        <v>3101.0549999999998</v>
      </c>
      <c r="S773" s="17">
        <v>25</v>
      </c>
      <c r="T773" s="17">
        <v>2.2000000000000002</v>
      </c>
      <c r="U773" s="17">
        <v>-6.08E-2</v>
      </c>
      <c r="V773" s="17">
        <v>0.625</v>
      </c>
      <c r="W773" s="17">
        <v>2908.5542999999998</v>
      </c>
      <c r="X773" s="17">
        <v>1729.8</v>
      </c>
      <c r="Y773" s="17">
        <v>12.955</v>
      </c>
      <c r="Z773" s="17">
        <v>-6.4</v>
      </c>
    </row>
    <row r="774" spans="1:26" x14ac:dyDescent="0.2">
      <c r="A774" s="27">
        <v>44532</v>
      </c>
      <c r="B774" s="17">
        <v>387.29599999999999</v>
      </c>
      <c r="C774" s="14">
        <v>3.2</v>
      </c>
      <c r="D774" s="17">
        <v>163.648</v>
      </c>
      <c r="E774" s="17">
        <v>13.75</v>
      </c>
      <c r="F774" s="17">
        <v>6.55</v>
      </c>
      <c r="G774" s="17">
        <v>31.72</v>
      </c>
      <c r="H774" s="17">
        <v>59.725000000000001</v>
      </c>
      <c r="I774" s="17">
        <v>135.00200000000001</v>
      </c>
      <c r="J774" s="17">
        <v>1109.905</v>
      </c>
      <c r="K774" s="17">
        <v>65</v>
      </c>
      <c r="L774" s="17">
        <v>0.11020000000000001</v>
      </c>
      <c r="M774" s="17">
        <v>96.29</v>
      </c>
      <c r="N774" s="17">
        <v>83.567499999999995</v>
      </c>
      <c r="O774" s="17">
        <v>5930</v>
      </c>
      <c r="P774" s="17">
        <v>743</v>
      </c>
      <c r="Q774" s="17">
        <v>4.5250000000000004</v>
      </c>
      <c r="R774" s="17">
        <v>2552.94</v>
      </c>
      <c r="S774" s="17">
        <v>24.6</v>
      </c>
      <c r="T774" s="17">
        <v>1.855</v>
      </c>
      <c r="U774" s="17">
        <v>-7.7799999999999994E-2</v>
      </c>
      <c r="V774" s="17">
        <v>0.625</v>
      </c>
      <c r="W774" s="17">
        <v>2991.0284299999998</v>
      </c>
      <c r="X774" s="17">
        <v>1761.9</v>
      </c>
      <c r="Y774" s="17">
        <v>13.885</v>
      </c>
      <c r="Z774" s="17">
        <v>-6.7249999999999996</v>
      </c>
    </row>
    <row r="775" spans="1:26" x14ac:dyDescent="0.2">
      <c r="A775" s="27">
        <v>44531</v>
      </c>
      <c r="B775" s="17">
        <v>348.75</v>
      </c>
      <c r="C775" s="14">
        <v>2.75</v>
      </c>
      <c r="D775" s="17">
        <v>156.84</v>
      </c>
      <c r="E775" s="17">
        <v>13.25</v>
      </c>
      <c r="F775" s="17">
        <v>4.4400000000000004</v>
      </c>
      <c r="G775" s="17">
        <v>39</v>
      </c>
      <c r="H775" s="17">
        <v>47.174999999999997</v>
      </c>
      <c r="I775" s="17">
        <v>41.494</v>
      </c>
      <c r="J775" s="17">
        <v>1169.47</v>
      </c>
      <c r="K775" s="17">
        <v>65</v>
      </c>
      <c r="L775" s="17">
        <v>8.5300000000000001E-2</v>
      </c>
      <c r="M775" s="17">
        <v>88.1</v>
      </c>
      <c r="N775" s="17">
        <v>75.5</v>
      </c>
      <c r="O775" s="17">
        <v>6100</v>
      </c>
      <c r="P775" s="17">
        <v>743</v>
      </c>
      <c r="Q775" s="17">
        <v>2.375</v>
      </c>
      <c r="R775" s="17">
        <v>3080.94</v>
      </c>
      <c r="S775" s="17">
        <v>25.25</v>
      </c>
      <c r="T775" s="17">
        <v>1.85</v>
      </c>
      <c r="U775" s="17">
        <v>-8.48E-2</v>
      </c>
      <c r="V775" s="17">
        <v>0.52</v>
      </c>
      <c r="W775" s="17">
        <v>3009.4913299999998</v>
      </c>
      <c r="X775" s="17">
        <v>1681.6</v>
      </c>
      <c r="Y775" s="17">
        <v>15.685</v>
      </c>
      <c r="Z775" s="17">
        <v>-8.09</v>
      </c>
    </row>
    <row r="776" spans="1:26" x14ac:dyDescent="0.2">
      <c r="A776" s="27">
        <v>44530</v>
      </c>
      <c r="B776" s="17">
        <v>363.101</v>
      </c>
      <c r="C776" s="14">
        <v>2.85</v>
      </c>
      <c r="D776" s="17">
        <v>162.73500000000001</v>
      </c>
      <c r="E776" s="17">
        <v>14.375</v>
      </c>
      <c r="F776" s="17">
        <v>1.65</v>
      </c>
      <c r="G776" s="17">
        <v>20</v>
      </c>
      <c r="H776" s="17">
        <v>48.125</v>
      </c>
      <c r="I776" s="17">
        <v>170.49799999999999</v>
      </c>
      <c r="J776" s="17">
        <v>1400.7349999999999</v>
      </c>
      <c r="K776" s="17">
        <v>65</v>
      </c>
      <c r="L776" s="17">
        <v>8.5500000000000007E-2</v>
      </c>
      <c r="M776" s="17">
        <v>85.8</v>
      </c>
      <c r="N776" s="17">
        <v>73.257450000000006</v>
      </c>
      <c r="O776" s="17">
        <v>6212</v>
      </c>
      <c r="P776" s="17">
        <v>691</v>
      </c>
      <c r="Q776" s="17">
        <v>2.8180000000000001</v>
      </c>
      <c r="R776" s="17">
        <v>1972.375</v>
      </c>
      <c r="S776" s="17">
        <v>25.75</v>
      </c>
      <c r="T776" s="17">
        <v>1.825</v>
      </c>
      <c r="U776" s="17">
        <v>-4.65E-2</v>
      </c>
      <c r="V776" s="17">
        <v>0.51300000000000001</v>
      </c>
      <c r="W776" s="17">
        <v>3260.04043</v>
      </c>
      <c r="X776" s="17">
        <v>1469.6</v>
      </c>
      <c r="Y776" s="17">
        <v>16.385000000000002</v>
      </c>
      <c r="Z776" s="17">
        <v>-8.56</v>
      </c>
    </row>
    <row r="777" spans="1:26" x14ac:dyDescent="0.2">
      <c r="A777" s="27">
        <v>44529</v>
      </c>
      <c r="B777" s="17">
        <v>391.82400000000001</v>
      </c>
      <c r="C777" s="14">
        <v>3</v>
      </c>
      <c r="D777" s="17">
        <v>163</v>
      </c>
      <c r="E777" s="17">
        <v>15.75</v>
      </c>
      <c r="F777" s="17">
        <v>2.5</v>
      </c>
      <c r="G777" s="17">
        <v>13.5</v>
      </c>
      <c r="H777" s="17">
        <v>54.15</v>
      </c>
      <c r="I777" s="17">
        <v>47.497999999999998</v>
      </c>
      <c r="J777" s="17">
        <v>1496.02</v>
      </c>
      <c r="K777" s="17">
        <v>62.5</v>
      </c>
      <c r="L777" s="17">
        <v>9.1999999999999998E-2</v>
      </c>
      <c r="M777" s="17">
        <v>78.59</v>
      </c>
      <c r="N777" s="17">
        <v>76.256699999999995</v>
      </c>
      <c r="O777" s="17">
        <v>4660</v>
      </c>
      <c r="P777" s="17">
        <v>750</v>
      </c>
      <c r="Q777" s="17">
        <v>6</v>
      </c>
      <c r="R777" s="17">
        <v>1750</v>
      </c>
      <c r="S777" s="17">
        <v>27.65</v>
      </c>
      <c r="T777" s="17">
        <v>1.7649999999999999</v>
      </c>
      <c r="U777" s="17">
        <v>-0.02</v>
      </c>
      <c r="V777" s="17">
        <v>0.49299999999999999</v>
      </c>
      <c r="W777" s="17">
        <v>3271.4842800000001</v>
      </c>
      <c r="X777" s="17">
        <v>1629.4</v>
      </c>
      <c r="Y777" s="17">
        <v>16.12</v>
      </c>
      <c r="Z777" s="17">
        <v>-8.7080000000000002</v>
      </c>
    </row>
    <row r="778" spans="1:26" x14ac:dyDescent="0.2">
      <c r="A778" s="27">
        <v>44526</v>
      </c>
      <c r="B778" s="17">
        <v>406.096</v>
      </c>
      <c r="C778" s="14">
        <v>3</v>
      </c>
      <c r="D778" s="17">
        <v>145.28</v>
      </c>
      <c r="E778" s="17">
        <v>17</v>
      </c>
      <c r="F778" s="17">
        <v>49.15</v>
      </c>
      <c r="G778" s="17">
        <v>72</v>
      </c>
      <c r="H778" s="17">
        <v>52.424999999999997</v>
      </c>
      <c r="I778" s="17">
        <v>25.001000000000001</v>
      </c>
      <c r="J778" s="17">
        <v>1387.5</v>
      </c>
      <c r="K778" s="17">
        <v>62.5</v>
      </c>
      <c r="L778" s="17">
        <v>0.10249999999999999</v>
      </c>
      <c r="M778" s="17">
        <v>68.484999999999999</v>
      </c>
      <c r="N778" s="17">
        <v>98.428399999999996</v>
      </c>
      <c r="O778" s="17">
        <v>4725</v>
      </c>
      <c r="P778" s="17">
        <v>717</v>
      </c>
      <c r="Q778" s="17">
        <v>5</v>
      </c>
      <c r="R778" s="17">
        <v>1768.9649999999999</v>
      </c>
      <c r="S778" s="17">
        <v>25.55</v>
      </c>
      <c r="T778" s="17">
        <v>1.9</v>
      </c>
      <c r="U778" s="17">
        <v>2.0000000000000001E-4</v>
      </c>
      <c r="V778" s="17">
        <v>1.0649999999999999</v>
      </c>
      <c r="W778" s="17">
        <v>2922.4393100000002</v>
      </c>
      <c r="X778" s="17">
        <v>1954</v>
      </c>
      <c r="Y778" s="17">
        <v>7.02</v>
      </c>
      <c r="Z778" s="17">
        <v>-2.0350000000000001</v>
      </c>
    </row>
    <row r="779" spans="1:26" x14ac:dyDescent="0.2">
      <c r="A779" s="27">
        <v>44525</v>
      </c>
      <c r="B779" s="17">
        <v>383.709</v>
      </c>
      <c r="C779" s="14">
        <v>3</v>
      </c>
      <c r="D779" s="17">
        <v>135.155</v>
      </c>
      <c r="E779" s="17">
        <v>17.5</v>
      </c>
      <c r="F779" s="17">
        <v>50.35</v>
      </c>
      <c r="G779" s="17">
        <v>80.5</v>
      </c>
      <c r="H779" s="17">
        <v>36.774999999999999</v>
      </c>
      <c r="I779" s="17">
        <v>37.503</v>
      </c>
      <c r="J779" s="17">
        <v>1274.835</v>
      </c>
      <c r="K779" s="17">
        <v>60</v>
      </c>
      <c r="L779" s="17">
        <v>0.10150000000000001</v>
      </c>
      <c r="M779" s="17">
        <v>70.06</v>
      </c>
      <c r="N779" s="17">
        <v>93.52637</v>
      </c>
      <c r="O779" s="17">
        <v>4766</v>
      </c>
      <c r="P779" s="17">
        <v>690.7</v>
      </c>
      <c r="Q779" s="17">
        <v>1.0169999999999999</v>
      </c>
      <c r="R779" s="17">
        <v>1870.72</v>
      </c>
      <c r="S779" s="17">
        <v>24.625</v>
      </c>
      <c r="T779" s="17">
        <v>2.2749999999999999</v>
      </c>
      <c r="U779" s="17">
        <v>-3.4500000000000003E-2</v>
      </c>
      <c r="V779" s="17">
        <v>1.0649999999999999</v>
      </c>
      <c r="W779" s="17">
        <v>2997.4373700000001</v>
      </c>
      <c r="X779" s="17">
        <v>1878.9</v>
      </c>
      <c r="Y779" s="17">
        <v>6.5049999999999999</v>
      </c>
      <c r="Z779" s="17">
        <v>-2.23</v>
      </c>
    </row>
    <row r="780" spans="1:26" x14ac:dyDescent="0.2">
      <c r="A780" s="27">
        <v>44524</v>
      </c>
      <c r="B780" s="17">
        <v>384.7</v>
      </c>
      <c r="C780" s="14">
        <v>3.0150000000000001</v>
      </c>
      <c r="D780" s="17">
        <v>142</v>
      </c>
      <c r="E780" s="17">
        <v>17.5</v>
      </c>
      <c r="F780" s="17">
        <v>50.35</v>
      </c>
      <c r="G780" s="17">
        <v>81.62</v>
      </c>
      <c r="H780" s="17">
        <v>35.024999999999999</v>
      </c>
      <c r="I780" s="17">
        <v>15.000999999999999</v>
      </c>
      <c r="J780" s="17">
        <v>1263</v>
      </c>
      <c r="K780" s="17">
        <v>62.5</v>
      </c>
      <c r="L780" s="17">
        <v>0.114</v>
      </c>
      <c r="M780" s="17">
        <v>70.545000000000002</v>
      </c>
      <c r="N780" s="17">
        <v>89.457499999999996</v>
      </c>
      <c r="O780" s="17">
        <v>4765</v>
      </c>
      <c r="P780" s="17">
        <v>724.5</v>
      </c>
      <c r="Q780" s="17">
        <v>0.67500000000000004</v>
      </c>
      <c r="R780" s="17">
        <v>2133.16</v>
      </c>
      <c r="S780" s="17">
        <v>26.1</v>
      </c>
      <c r="T780" s="17">
        <v>2.25</v>
      </c>
      <c r="U780" s="17">
        <v>-3.27E-2</v>
      </c>
      <c r="V780" s="17">
        <v>1.115</v>
      </c>
      <c r="W780" s="17">
        <v>3150.9403200000002</v>
      </c>
      <c r="X780" s="17">
        <v>1610.5</v>
      </c>
      <c r="Y780" s="17">
        <v>6.6269999999999998</v>
      </c>
      <c r="Z780" s="17">
        <v>-2.2999999999999998</v>
      </c>
    </row>
    <row r="781" spans="1:26" x14ac:dyDescent="0.2">
      <c r="A781" s="27">
        <v>44523</v>
      </c>
      <c r="B781" s="17">
        <v>366.62799999999999</v>
      </c>
      <c r="C781" s="14">
        <v>2.6</v>
      </c>
      <c r="D781" s="17">
        <v>143.083</v>
      </c>
      <c r="E781" s="17">
        <v>15</v>
      </c>
      <c r="F781" s="17">
        <v>49.65</v>
      </c>
      <c r="G781" s="17">
        <v>78.67</v>
      </c>
      <c r="H781" s="17">
        <v>35.274999999999999</v>
      </c>
      <c r="I781" s="17">
        <v>86.001999999999995</v>
      </c>
      <c r="J781" s="17">
        <v>1263</v>
      </c>
      <c r="K781" s="17">
        <v>60</v>
      </c>
      <c r="L781" s="17">
        <v>0.1295</v>
      </c>
      <c r="M781" s="17">
        <v>68.02</v>
      </c>
      <c r="N781" s="17">
        <v>87.84</v>
      </c>
      <c r="O781" s="17">
        <v>4558.5</v>
      </c>
      <c r="P781" s="17">
        <v>705.3</v>
      </c>
      <c r="Q781" s="17">
        <v>0.45</v>
      </c>
      <c r="R781" s="17">
        <v>2011.33</v>
      </c>
      <c r="S781" s="17">
        <v>26.25</v>
      </c>
      <c r="T781" s="17">
        <v>2.2000000000000002</v>
      </c>
      <c r="U781" s="17">
        <v>-3.1699999999999999E-2</v>
      </c>
      <c r="V781" s="17">
        <v>1.03</v>
      </c>
      <c r="W781" s="17">
        <v>3608.4755300000002</v>
      </c>
      <c r="X781" s="17">
        <v>1474.1</v>
      </c>
      <c r="Y781" s="17">
        <v>6.7060000000000004</v>
      </c>
      <c r="Z781" s="17">
        <v>-2.31</v>
      </c>
    </row>
    <row r="782" spans="1:26" x14ac:dyDescent="0.2">
      <c r="A782" s="27">
        <v>44522</v>
      </c>
      <c r="B782" s="17">
        <v>376.59699999999998</v>
      </c>
      <c r="C782" s="14">
        <v>2.5779999999999998</v>
      </c>
      <c r="D782" s="17">
        <v>133.22800000000001</v>
      </c>
      <c r="E782" s="17">
        <v>14.5</v>
      </c>
      <c r="F782" s="17">
        <v>50.73</v>
      </c>
      <c r="G782" s="17">
        <v>73.5</v>
      </c>
      <c r="H782" s="17">
        <v>35.924999999999997</v>
      </c>
      <c r="I782" s="17">
        <v>158.49600000000001</v>
      </c>
      <c r="J782" s="17">
        <v>1170</v>
      </c>
      <c r="K782" s="17">
        <v>65</v>
      </c>
      <c r="L782" s="17">
        <v>0.1045</v>
      </c>
      <c r="M782" s="17">
        <v>55.03</v>
      </c>
      <c r="N782" s="17">
        <v>86.605000000000004</v>
      </c>
      <c r="O782" s="17">
        <v>4590</v>
      </c>
      <c r="P782" s="17">
        <v>617.29999999999995</v>
      </c>
      <c r="Q782" s="17">
        <v>0.254</v>
      </c>
      <c r="R782" s="17">
        <v>1485.2650000000001</v>
      </c>
      <c r="S782" s="17">
        <v>24.625</v>
      </c>
      <c r="T782" s="17">
        <v>1.9850000000000001</v>
      </c>
      <c r="U782" s="17">
        <v>-3.4200000000000001E-2</v>
      </c>
      <c r="V782" s="17">
        <v>0.93500000000000005</v>
      </c>
      <c r="W782" s="17">
        <v>3354.4923399999998</v>
      </c>
      <c r="X782" s="17">
        <v>1464.2</v>
      </c>
      <c r="Y782" s="17">
        <v>6.3339999999999996</v>
      </c>
      <c r="Z782" s="17">
        <v>-2.35</v>
      </c>
    </row>
    <row r="783" spans="1:26" x14ac:dyDescent="0.2">
      <c r="A783" s="27">
        <v>44519</v>
      </c>
      <c r="B783" s="17">
        <v>374.56400000000002</v>
      </c>
      <c r="C783" s="14">
        <v>2.7749999999999999</v>
      </c>
      <c r="D783" s="17">
        <v>134.5</v>
      </c>
      <c r="E783" s="17">
        <v>16.875</v>
      </c>
      <c r="F783" s="17">
        <v>45.344999999999999</v>
      </c>
      <c r="G783" s="17">
        <v>64.61</v>
      </c>
      <c r="H783" s="17">
        <v>41.2</v>
      </c>
      <c r="I783" s="17">
        <v>43.000999999999998</v>
      </c>
      <c r="J783" s="17">
        <v>1120</v>
      </c>
      <c r="K783" s="17">
        <v>60</v>
      </c>
      <c r="L783" s="17">
        <v>0.1195</v>
      </c>
      <c r="M783" s="17">
        <v>48.2</v>
      </c>
      <c r="N783" s="17">
        <v>87.753749999999997</v>
      </c>
      <c r="O783" s="17">
        <v>4480</v>
      </c>
      <c r="P783" s="17">
        <v>601.6</v>
      </c>
      <c r="Q783" s="17">
        <v>-1</v>
      </c>
      <c r="R783" s="17">
        <v>1416.625</v>
      </c>
      <c r="S783" s="17">
        <v>23</v>
      </c>
      <c r="T783" s="17">
        <v>2.06</v>
      </c>
      <c r="U783" s="17">
        <v>-1.9199999999999998E-2</v>
      </c>
      <c r="V783" s="17">
        <v>0.88500000000000001</v>
      </c>
      <c r="W783" s="17">
        <v>3362.5794999999998</v>
      </c>
      <c r="X783" s="17">
        <v>1536.1</v>
      </c>
      <c r="Y783" s="17">
        <v>6.27</v>
      </c>
      <c r="Z783" s="17">
        <v>-2.1619999999999999</v>
      </c>
    </row>
    <row r="784" spans="1:26" x14ac:dyDescent="0.2">
      <c r="A784" s="27">
        <v>44518</v>
      </c>
      <c r="B784" s="17">
        <v>372.89</v>
      </c>
      <c r="C784" s="14">
        <v>2.85</v>
      </c>
      <c r="D784" s="17">
        <v>134.08000000000001</v>
      </c>
      <c r="E784" s="17">
        <v>17.5</v>
      </c>
      <c r="F784" s="17">
        <v>46</v>
      </c>
      <c r="G784" s="17">
        <v>66.5</v>
      </c>
      <c r="H784" s="17">
        <v>34.125</v>
      </c>
      <c r="I784" s="17">
        <v>57.506999999999998</v>
      </c>
      <c r="J784" s="17">
        <v>1125</v>
      </c>
      <c r="K784" s="17">
        <v>65</v>
      </c>
      <c r="L784" s="17">
        <v>8.3000000000000004E-2</v>
      </c>
      <c r="M784" s="17">
        <v>46.48</v>
      </c>
      <c r="N784" s="17">
        <v>84.025919999999999</v>
      </c>
      <c r="O784" s="17">
        <v>4588.5</v>
      </c>
      <c r="P784" s="17">
        <v>596.6</v>
      </c>
      <c r="Q784" s="17">
        <v>-2.7109999999999999</v>
      </c>
      <c r="R784" s="17">
        <v>1500</v>
      </c>
      <c r="S784" s="17">
        <v>22.25</v>
      </c>
      <c r="T784" s="17">
        <v>2.145</v>
      </c>
      <c r="U784" s="17">
        <v>-2.98E-2</v>
      </c>
      <c r="V784" s="17">
        <v>1.0049999999999999</v>
      </c>
      <c r="W784" s="17">
        <v>3241.0433600000001</v>
      </c>
      <c r="X784" s="17">
        <v>1585.2</v>
      </c>
      <c r="Y784" s="17">
        <v>6.3</v>
      </c>
      <c r="Z784" s="17">
        <v>-2.0699999999999998</v>
      </c>
    </row>
    <row r="785" spans="1:26" x14ac:dyDescent="0.2">
      <c r="A785" s="27">
        <v>44517</v>
      </c>
      <c r="B785" s="17">
        <v>351.14699999999999</v>
      </c>
      <c r="C785" s="14">
        <v>2.4700000000000002</v>
      </c>
      <c r="D785" s="17">
        <v>141</v>
      </c>
      <c r="E785" s="17">
        <v>12.074999999999999</v>
      </c>
      <c r="F785" s="17">
        <v>47.5</v>
      </c>
      <c r="G785" s="17">
        <v>64</v>
      </c>
      <c r="H785" s="17">
        <v>28.85</v>
      </c>
      <c r="I785" s="17">
        <v>11.497</v>
      </c>
      <c r="J785" s="17">
        <v>1205.5450000000001</v>
      </c>
      <c r="K785" s="17">
        <v>60</v>
      </c>
      <c r="L785" s="17">
        <v>8.6499999999999994E-2</v>
      </c>
      <c r="M785" s="17">
        <v>43.45</v>
      </c>
      <c r="N785" s="17">
        <v>88.653270000000006</v>
      </c>
      <c r="O785" s="17">
        <v>4690</v>
      </c>
      <c r="P785" s="17">
        <v>601.20000000000005</v>
      </c>
      <c r="Q785" s="17">
        <v>0.14399999999999999</v>
      </c>
      <c r="R785" s="17">
        <v>1495.6880000000001</v>
      </c>
      <c r="S785" s="17">
        <v>21.75</v>
      </c>
      <c r="T785" s="17">
        <v>2.0750000000000002</v>
      </c>
      <c r="U785" s="17">
        <v>-2.8000000000000001E-2</v>
      </c>
      <c r="V785" s="17">
        <v>1.105</v>
      </c>
      <c r="W785" s="17">
        <v>2838.8982900000001</v>
      </c>
      <c r="X785" s="17">
        <v>1365.7</v>
      </c>
      <c r="Y785" s="17">
        <v>6.48</v>
      </c>
      <c r="Z785" s="17">
        <v>-2.0110000000000001</v>
      </c>
    </row>
    <row r="786" spans="1:26" x14ac:dyDescent="0.2">
      <c r="A786" s="27">
        <v>44516</v>
      </c>
      <c r="B786" s="17">
        <v>365.983</v>
      </c>
      <c r="C786" s="14">
        <v>2.4319999999999999</v>
      </c>
      <c r="D786" s="17">
        <v>144.37</v>
      </c>
      <c r="E786" s="17">
        <v>11.497</v>
      </c>
      <c r="F786" s="17">
        <v>47.5</v>
      </c>
      <c r="G786" s="17">
        <v>58.314999999999998</v>
      </c>
      <c r="H786" s="17">
        <v>42.174999999999997</v>
      </c>
      <c r="I786" s="17">
        <v>7.5010000000000003</v>
      </c>
      <c r="J786" s="17">
        <v>1161.885</v>
      </c>
      <c r="K786" s="17">
        <v>57.5</v>
      </c>
      <c r="L786" s="17">
        <v>0.105</v>
      </c>
      <c r="M786" s="17">
        <v>43.5</v>
      </c>
      <c r="N786" s="17">
        <v>91.792500000000004</v>
      </c>
      <c r="O786" s="17">
        <v>4430</v>
      </c>
      <c r="P786" s="17">
        <v>623.4</v>
      </c>
      <c r="Q786" s="17">
        <v>-6.3E-2</v>
      </c>
      <c r="R786" s="17">
        <v>1403.4749999999999</v>
      </c>
      <c r="S786" s="17">
        <v>24.35</v>
      </c>
      <c r="T786" s="17">
        <v>1.855</v>
      </c>
      <c r="U786" s="17">
        <v>-3.2000000000000001E-2</v>
      </c>
      <c r="V786" s="17">
        <v>1.125</v>
      </c>
      <c r="W786" s="17">
        <v>1691.0552600000001</v>
      </c>
      <c r="X786" s="17">
        <v>1292.2</v>
      </c>
      <c r="Y786" s="17">
        <v>6.6749999999999998</v>
      </c>
      <c r="Z786" s="17">
        <v>-1.93</v>
      </c>
    </row>
    <row r="787" spans="1:26" x14ac:dyDescent="0.2">
      <c r="A787" s="27">
        <v>44515</v>
      </c>
      <c r="B787" s="17">
        <v>357.81099999999998</v>
      </c>
      <c r="C787" s="14">
        <v>2.3199999999999998</v>
      </c>
      <c r="D787" s="17">
        <v>140.358</v>
      </c>
      <c r="E787" s="17">
        <v>12</v>
      </c>
      <c r="F787" s="17">
        <v>48.5</v>
      </c>
      <c r="G787" s="17">
        <v>54</v>
      </c>
      <c r="H787" s="17">
        <v>35.274999999999999</v>
      </c>
      <c r="I787" s="17">
        <v>50.000999999999998</v>
      </c>
      <c r="J787" s="17">
        <v>1014.71</v>
      </c>
      <c r="K787" s="17">
        <v>65</v>
      </c>
      <c r="L787" s="17">
        <v>8.5000000000000006E-2</v>
      </c>
      <c r="M787" s="17">
        <v>42.26</v>
      </c>
      <c r="N787" s="17">
        <v>83.380799999999994</v>
      </c>
      <c r="O787" s="17">
        <v>4390</v>
      </c>
      <c r="P787" s="17">
        <v>581.29999999999995</v>
      </c>
      <c r="Q787" s="17">
        <v>-0.5</v>
      </c>
      <c r="R787" s="17">
        <v>1351.7</v>
      </c>
      <c r="S787" s="17">
        <v>22.725000000000001</v>
      </c>
      <c r="T787" s="17">
        <v>1.77</v>
      </c>
      <c r="U787" s="17">
        <v>-0.03</v>
      </c>
      <c r="V787" s="17">
        <v>1.19</v>
      </c>
      <c r="W787" s="17">
        <v>2990.95226</v>
      </c>
      <c r="X787" s="17">
        <v>1298.2</v>
      </c>
      <c r="Y787" s="17">
        <v>6.2850000000000001</v>
      </c>
      <c r="Z787" s="17">
        <v>-1.7849999999999999</v>
      </c>
    </row>
    <row r="788" spans="1:26" x14ac:dyDescent="0.2">
      <c r="A788" s="27">
        <v>44512</v>
      </c>
      <c r="B788" s="17">
        <v>363.07400000000001</v>
      </c>
      <c r="C788" s="14">
        <v>2.27</v>
      </c>
      <c r="D788" s="17">
        <v>128.18</v>
      </c>
      <c r="E788" s="17">
        <v>11.253</v>
      </c>
      <c r="F788" s="17">
        <v>45.75</v>
      </c>
      <c r="G788" s="17">
        <v>52.134999999999998</v>
      </c>
      <c r="H788" s="17">
        <v>38.424999999999997</v>
      </c>
      <c r="I788" s="17">
        <v>30.003</v>
      </c>
      <c r="J788" s="17">
        <v>1003.75</v>
      </c>
      <c r="K788" s="17">
        <v>60</v>
      </c>
      <c r="L788" s="17">
        <v>8.5500000000000007E-2</v>
      </c>
      <c r="M788" s="17">
        <v>42.59</v>
      </c>
      <c r="N788" s="17">
        <v>82.563079999999999</v>
      </c>
      <c r="O788" s="17">
        <v>4363</v>
      </c>
      <c r="P788" s="17">
        <v>617</v>
      </c>
      <c r="Q788" s="17">
        <v>-1.841</v>
      </c>
      <c r="R788" s="17">
        <v>1337.05</v>
      </c>
      <c r="S788" s="17">
        <v>21.55</v>
      </c>
      <c r="T788" s="17">
        <v>1.7250000000000001</v>
      </c>
      <c r="U788" s="17">
        <v>-3.0800000000000001E-2</v>
      </c>
      <c r="V788" s="17">
        <v>1.2549999999999999</v>
      </c>
      <c r="W788" s="17">
        <v>3039.0174499999998</v>
      </c>
      <c r="X788" s="17">
        <v>1392.7</v>
      </c>
      <c r="Y788" s="17">
        <v>6.327</v>
      </c>
      <c r="Z788" s="17">
        <v>-1.83</v>
      </c>
    </row>
    <row r="789" spans="1:26" x14ac:dyDescent="0.2">
      <c r="A789" s="27">
        <v>44511</v>
      </c>
      <c r="B789" s="17">
        <v>355.65300000000002</v>
      </c>
      <c r="C789" s="14">
        <v>2.1</v>
      </c>
      <c r="D789" s="17">
        <v>126</v>
      </c>
      <c r="E789" s="17">
        <v>10.875</v>
      </c>
      <c r="F789" s="17">
        <v>45.45</v>
      </c>
      <c r="G789" s="17">
        <v>51.5</v>
      </c>
      <c r="H789" s="17">
        <v>45.325000000000003</v>
      </c>
      <c r="I789" s="17">
        <v>-24.995999999999999</v>
      </c>
      <c r="J789" s="17">
        <v>999.67700000000002</v>
      </c>
      <c r="K789" s="17">
        <v>60</v>
      </c>
      <c r="L789" s="17">
        <v>0.1153</v>
      </c>
      <c r="M789" s="17">
        <v>35.729999999999997</v>
      </c>
      <c r="N789" s="17">
        <v>85.272499999999994</v>
      </c>
      <c r="O789" s="17">
        <v>4400</v>
      </c>
      <c r="P789" s="17">
        <v>597.5</v>
      </c>
      <c r="Q789" s="17">
        <v>-1</v>
      </c>
      <c r="R789" s="17">
        <v>1379.62</v>
      </c>
      <c r="S789" s="17">
        <v>22.9</v>
      </c>
      <c r="T789" s="17">
        <v>1.8149999999999999</v>
      </c>
      <c r="U789" s="17">
        <v>-2.3699999999999999E-2</v>
      </c>
      <c r="V789" s="17">
        <v>1.29</v>
      </c>
      <c r="W789" s="17">
        <v>3138.1993499999999</v>
      </c>
      <c r="X789" s="17">
        <v>1292.5999999999999</v>
      </c>
      <c r="Y789" s="17">
        <v>6.3410000000000002</v>
      </c>
      <c r="Z789" s="17">
        <v>-1.89</v>
      </c>
    </row>
    <row r="790" spans="1:26" x14ac:dyDescent="0.2">
      <c r="A790" s="27">
        <v>44510</v>
      </c>
      <c r="B790" s="17">
        <v>365.61399999999998</v>
      </c>
      <c r="C790" s="14">
        <v>2.0750000000000002</v>
      </c>
      <c r="D790" s="17">
        <v>132.25</v>
      </c>
      <c r="E790" s="17">
        <v>11.003</v>
      </c>
      <c r="F790" s="17">
        <v>46.65</v>
      </c>
      <c r="G790" s="17">
        <v>45</v>
      </c>
      <c r="H790" s="17">
        <v>41.524999999999999</v>
      </c>
      <c r="I790" s="17">
        <v>90.003</v>
      </c>
      <c r="J790" s="17">
        <v>1027.92</v>
      </c>
      <c r="K790" s="17">
        <v>60</v>
      </c>
      <c r="L790" s="17">
        <v>0.1148</v>
      </c>
      <c r="M790" s="17">
        <v>35.200000000000003</v>
      </c>
      <c r="N790" s="17">
        <v>89.322370000000006</v>
      </c>
      <c r="O790" s="17">
        <v>4380</v>
      </c>
      <c r="P790" s="17">
        <v>596.79999999999995</v>
      </c>
      <c r="Q790" s="17">
        <v>-2.6560000000000001</v>
      </c>
      <c r="R790" s="17">
        <v>1316.4949999999999</v>
      </c>
      <c r="S790" s="17">
        <v>25.225000000000001</v>
      </c>
      <c r="T790" s="17">
        <v>1.845</v>
      </c>
      <c r="U790" s="17">
        <v>-2.5999999999999999E-2</v>
      </c>
      <c r="V790" s="17">
        <v>1.335</v>
      </c>
      <c r="W790" s="17">
        <v>3196.0304099999998</v>
      </c>
      <c r="X790" s="17">
        <v>1202.9000000000001</v>
      </c>
      <c r="Y790" s="17">
        <v>6.58</v>
      </c>
      <c r="Z790" s="17">
        <v>-1.98</v>
      </c>
    </row>
    <row r="791" spans="1:26" x14ac:dyDescent="0.2">
      <c r="A791" s="27">
        <v>44509</v>
      </c>
      <c r="B791" s="17">
        <v>326.64299999999997</v>
      </c>
      <c r="C791" s="14">
        <v>2.2000000000000002</v>
      </c>
      <c r="D791" s="17">
        <v>136</v>
      </c>
      <c r="E791" s="17">
        <v>10.054</v>
      </c>
      <c r="F791" s="17">
        <v>45.85</v>
      </c>
      <c r="G791" s="17">
        <v>45.69</v>
      </c>
      <c r="H791" s="17">
        <v>38.5</v>
      </c>
      <c r="I791" s="17">
        <v>90.003</v>
      </c>
      <c r="J791" s="17">
        <v>1049.5</v>
      </c>
      <c r="K791" s="17">
        <v>55</v>
      </c>
      <c r="L791" s="17">
        <v>0.105</v>
      </c>
      <c r="M791" s="17">
        <v>34.53</v>
      </c>
      <c r="N791" s="17">
        <v>94.947500000000005</v>
      </c>
      <c r="O791" s="17">
        <v>4230</v>
      </c>
      <c r="P791" s="17">
        <v>578.4</v>
      </c>
      <c r="Q791" s="17">
        <v>-5</v>
      </c>
      <c r="R791" s="17">
        <v>1240.1199999999999</v>
      </c>
      <c r="S791" s="17">
        <v>25.55</v>
      </c>
      <c r="T791" s="17">
        <v>1.625</v>
      </c>
      <c r="U791" s="17">
        <v>-4.2000000000000003E-2</v>
      </c>
      <c r="V791" s="17">
        <v>1.1950000000000001</v>
      </c>
      <c r="W791" s="17">
        <v>2360.5351900000001</v>
      </c>
      <c r="X791" s="17">
        <v>1303.2</v>
      </c>
      <c r="Y791" s="17">
        <v>6.6509999999999998</v>
      </c>
      <c r="Z791" s="17">
        <v>-2.0499999999999998</v>
      </c>
    </row>
    <row r="792" spans="1:26" x14ac:dyDescent="0.2">
      <c r="A792" s="27">
        <v>44508</v>
      </c>
      <c r="B792" s="17">
        <v>343.40100000000001</v>
      </c>
      <c r="C792" s="14">
        <v>2.6</v>
      </c>
      <c r="D792" s="17">
        <v>135.91300000000001</v>
      </c>
      <c r="E792" s="17">
        <v>10.5</v>
      </c>
      <c r="F792" s="17">
        <v>44.34</v>
      </c>
      <c r="G792" s="17">
        <v>41.5</v>
      </c>
      <c r="H792" s="17">
        <v>36.475000000000001</v>
      </c>
      <c r="I792" s="17">
        <v>77.5</v>
      </c>
      <c r="J792" s="17">
        <v>1018.775</v>
      </c>
      <c r="K792" s="17">
        <v>55</v>
      </c>
      <c r="L792" s="17">
        <v>0.1018</v>
      </c>
      <c r="M792" s="17">
        <v>33</v>
      </c>
      <c r="N792" s="17">
        <v>107.5</v>
      </c>
      <c r="O792" s="17">
        <v>4202</v>
      </c>
      <c r="P792" s="17">
        <v>578.29999999999995</v>
      </c>
      <c r="Q792" s="17">
        <v>-2.4</v>
      </c>
      <c r="R792" s="17">
        <v>1253.662</v>
      </c>
      <c r="S792" s="17">
        <v>26.25</v>
      </c>
      <c r="T792" s="17">
        <v>1.4750000000000001</v>
      </c>
      <c r="U792" s="17">
        <v>-2.52E-2</v>
      </c>
      <c r="V792" s="17">
        <v>1.1850000000000001</v>
      </c>
      <c r="W792" s="17">
        <v>2288.4372800000001</v>
      </c>
      <c r="X792" s="17">
        <v>1204</v>
      </c>
      <c r="Y792" s="17">
        <v>6.43</v>
      </c>
      <c r="Z792" s="17">
        <v>-1.86</v>
      </c>
    </row>
    <row r="793" spans="1:26" x14ac:dyDescent="0.2">
      <c r="A793" s="27">
        <v>44505</v>
      </c>
      <c r="B793" s="17">
        <v>342.35899999999998</v>
      </c>
      <c r="C793" s="14">
        <v>2.8</v>
      </c>
      <c r="D793" s="17">
        <v>135.5</v>
      </c>
      <c r="E793" s="17">
        <v>11.75</v>
      </c>
      <c r="F793" s="17">
        <v>44.085000000000001</v>
      </c>
      <c r="G793" s="17">
        <v>42.055</v>
      </c>
      <c r="H793" s="17">
        <v>40.575000000000003</v>
      </c>
      <c r="I793" s="17">
        <v>95</v>
      </c>
      <c r="J793" s="17">
        <v>1018.66</v>
      </c>
      <c r="K793" s="17">
        <v>57.5</v>
      </c>
      <c r="L793" s="17">
        <v>0.13500000000000001</v>
      </c>
      <c r="M793" s="17">
        <v>32.784999999999997</v>
      </c>
      <c r="N793" s="17">
        <v>106</v>
      </c>
      <c r="O793" s="17">
        <v>4190</v>
      </c>
      <c r="P793" s="17">
        <v>593.5</v>
      </c>
      <c r="Q793" s="17">
        <v>0.68700000000000006</v>
      </c>
      <c r="R793" s="17">
        <v>1310.0450000000001</v>
      </c>
      <c r="S793" s="17">
        <v>26.55</v>
      </c>
      <c r="T793" s="17">
        <v>1.575</v>
      </c>
      <c r="U793" s="17">
        <v>-1.37E-2</v>
      </c>
      <c r="V793" s="17">
        <v>1.2050000000000001</v>
      </c>
      <c r="W793" s="17">
        <v>3181.3053100000002</v>
      </c>
      <c r="X793" s="17">
        <v>1312.9</v>
      </c>
      <c r="Y793" s="17">
        <v>6.39</v>
      </c>
      <c r="Z793" s="17">
        <v>-1.8</v>
      </c>
    </row>
    <row r="794" spans="1:26" x14ac:dyDescent="0.2">
      <c r="A794" s="27">
        <v>44504</v>
      </c>
      <c r="B794" s="17">
        <v>348.42</v>
      </c>
      <c r="C794" s="14">
        <v>2.89</v>
      </c>
      <c r="D794" s="17">
        <v>131.25</v>
      </c>
      <c r="E794" s="17">
        <v>9.6549999999999994</v>
      </c>
      <c r="F794" s="17">
        <v>43.3</v>
      </c>
      <c r="G794" s="17">
        <v>41</v>
      </c>
      <c r="H794" s="17">
        <v>50.674999999999997</v>
      </c>
      <c r="I794" s="17">
        <v>95.003</v>
      </c>
      <c r="J794" s="17">
        <v>1018.91</v>
      </c>
      <c r="K794" s="17">
        <v>55</v>
      </c>
      <c r="L794" s="17">
        <v>0.18049999999999999</v>
      </c>
      <c r="M794" s="17">
        <v>32.5</v>
      </c>
      <c r="N794" s="17">
        <v>103.105</v>
      </c>
      <c r="O794" s="17">
        <v>4180</v>
      </c>
      <c r="P794" s="17">
        <v>572</v>
      </c>
      <c r="Q794" s="17">
        <v>0.06</v>
      </c>
      <c r="R794" s="17">
        <v>1332.75</v>
      </c>
      <c r="S794" s="17">
        <v>27.024999999999999</v>
      </c>
      <c r="T794" s="17">
        <v>1.625</v>
      </c>
      <c r="U794" s="17">
        <v>-1.72E-2</v>
      </c>
      <c r="V794" s="17">
        <v>1.165</v>
      </c>
      <c r="W794" s="17">
        <v>2838.9744599999999</v>
      </c>
      <c r="X794" s="17">
        <v>1197.5</v>
      </c>
      <c r="Y794" s="17">
        <v>6.44</v>
      </c>
      <c r="Z794" s="17">
        <v>-1.9239999999999999</v>
      </c>
    </row>
    <row r="795" spans="1:26" x14ac:dyDescent="0.2">
      <c r="A795" s="27">
        <v>44503</v>
      </c>
      <c r="B795" s="17">
        <v>328.75799999999998</v>
      </c>
      <c r="C795" s="14">
        <v>2.7050000000000001</v>
      </c>
      <c r="D795" s="17">
        <v>139.41499999999999</v>
      </c>
      <c r="E795" s="17">
        <v>9.2769999999999992</v>
      </c>
      <c r="F795" s="17">
        <v>35.805</v>
      </c>
      <c r="G795" s="17">
        <v>41</v>
      </c>
      <c r="H795" s="17">
        <v>39.200000000000003</v>
      </c>
      <c r="I795" s="17">
        <v>120.006</v>
      </c>
      <c r="J795" s="17">
        <v>1052.4949999999999</v>
      </c>
      <c r="K795" s="17">
        <v>50</v>
      </c>
      <c r="L795" s="17">
        <v>0.13850000000000001</v>
      </c>
      <c r="M795" s="17">
        <v>32.35</v>
      </c>
      <c r="N795" s="17">
        <v>100.295</v>
      </c>
      <c r="O795" s="17">
        <v>4230.3</v>
      </c>
      <c r="P795" s="17">
        <v>572.5</v>
      </c>
      <c r="Q795" s="17">
        <v>-0.25</v>
      </c>
      <c r="R795" s="17">
        <v>1366.2</v>
      </c>
      <c r="S795" s="17">
        <v>27.55</v>
      </c>
      <c r="T795" s="17">
        <v>1.665</v>
      </c>
      <c r="U795" s="17">
        <v>6.9999999999999999E-4</v>
      </c>
      <c r="V795" s="17">
        <v>1.2</v>
      </c>
      <c r="W795" s="17">
        <v>3016.43444</v>
      </c>
      <c r="X795" s="17">
        <v>1290</v>
      </c>
      <c r="Y795" s="17">
        <v>6.74</v>
      </c>
      <c r="Z795" s="17">
        <v>-2.1549999999999998</v>
      </c>
    </row>
    <row r="796" spans="1:26" x14ac:dyDescent="0.2">
      <c r="A796" s="27">
        <v>44502</v>
      </c>
      <c r="B796" s="17">
        <v>345.45100000000002</v>
      </c>
      <c r="C796" s="14">
        <v>2.8849999999999998</v>
      </c>
      <c r="D796" s="17">
        <v>135.24799999999999</v>
      </c>
      <c r="E796" s="17">
        <v>8.875</v>
      </c>
      <c r="F796" s="17">
        <v>36.115000000000002</v>
      </c>
      <c r="G796" s="17">
        <v>44.72</v>
      </c>
      <c r="H796" s="17">
        <v>43.225000000000001</v>
      </c>
      <c r="I796" s="17">
        <v>77.5</v>
      </c>
      <c r="J796" s="17">
        <v>1068.6500000000001</v>
      </c>
      <c r="K796" s="17">
        <v>50</v>
      </c>
      <c r="L796" s="17">
        <v>0.10349999999999999</v>
      </c>
      <c r="M796" s="17">
        <v>27.728000000000002</v>
      </c>
      <c r="N796" s="17">
        <v>100.68752000000001</v>
      </c>
      <c r="O796" s="17">
        <v>4176.5</v>
      </c>
      <c r="P796" s="17">
        <v>588.5</v>
      </c>
      <c r="Q796" s="17">
        <v>1.829</v>
      </c>
      <c r="R796" s="17">
        <v>1316.61</v>
      </c>
      <c r="S796" s="17">
        <v>28.5</v>
      </c>
      <c r="T796" s="17">
        <v>1.8</v>
      </c>
      <c r="U796" s="17">
        <v>-1.6500000000000001E-2</v>
      </c>
      <c r="V796" s="17">
        <v>1.1599999999999999</v>
      </c>
      <c r="W796" s="17">
        <v>2973.4803299999999</v>
      </c>
      <c r="X796" s="17">
        <v>1197.5999999999999</v>
      </c>
      <c r="Y796" s="17">
        <v>7</v>
      </c>
      <c r="Z796" s="17">
        <v>-2.1970000000000001</v>
      </c>
    </row>
    <row r="797" spans="1:26" x14ac:dyDescent="0.2">
      <c r="A797" s="27">
        <v>44501</v>
      </c>
      <c r="B797" s="17">
        <v>348.88499999999999</v>
      </c>
      <c r="C797" s="14">
        <v>3.0049999999999999</v>
      </c>
      <c r="D797" s="17">
        <v>140.845</v>
      </c>
      <c r="E797" s="17">
        <v>9</v>
      </c>
      <c r="F797" s="17">
        <v>33.67</v>
      </c>
      <c r="G797" s="17">
        <v>43.655000000000001</v>
      </c>
      <c r="H797" s="17">
        <v>47.875</v>
      </c>
      <c r="I797" s="17">
        <v>51.246000000000002</v>
      </c>
      <c r="J797" s="17">
        <v>1072.5</v>
      </c>
      <c r="K797" s="17">
        <v>45</v>
      </c>
      <c r="L797" s="17">
        <v>0.1115</v>
      </c>
      <c r="M797" s="17">
        <v>26.5</v>
      </c>
      <c r="N797" s="17">
        <v>91.487269999999995</v>
      </c>
      <c r="O797" s="17">
        <v>4194.5</v>
      </c>
      <c r="P797" s="17">
        <v>561.79999999999995</v>
      </c>
      <c r="Q797" s="17">
        <v>2.71</v>
      </c>
      <c r="R797" s="17">
        <v>1323.866</v>
      </c>
      <c r="S797" s="17">
        <v>28.7</v>
      </c>
      <c r="T797" s="17">
        <v>1.925</v>
      </c>
      <c r="U797" s="17">
        <v>-3.1800000000000002E-2</v>
      </c>
      <c r="V797" s="17">
        <v>1.075</v>
      </c>
      <c r="W797" s="17">
        <v>3165.4364099999998</v>
      </c>
      <c r="X797" s="17">
        <v>1193.0999999999999</v>
      </c>
      <c r="Y797" s="17">
        <v>6.67</v>
      </c>
      <c r="Z797" s="17">
        <v>-2.4249999999999998</v>
      </c>
    </row>
    <row r="798" spans="1:26" x14ac:dyDescent="0.2">
      <c r="A798" s="27">
        <v>44498</v>
      </c>
      <c r="B798" s="17">
        <v>305.05500000000001</v>
      </c>
      <c r="C798" s="14">
        <v>3.01</v>
      </c>
      <c r="D798" s="17">
        <v>146.999</v>
      </c>
      <c r="E798" s="17">
        <v>8.6880000000000006</v>
      </c>
      <c r="F798" s="17">
        <v>33.5</v>
      </c>
      <c r="G798" s="17">
        <v>44.5</v>
      </c>
      <c r="H798" s="17">
        <v>41.5</v>
      </c>
      <c r="I798" s="17">
        <v>117.50700000000001</v>
      </c>
      <c r="J798" s="17">
        <v>966</v>
      </c>
      <c r="K798" s="17">
        <v>45</v>
      </c>
      <c r="L798" s="17">
        <v>8.3000000000000004E-2</v>
      </c>
      <c r="M798" s="17">
        <v>26.3</v>
      </c>
      <c r="N798" s="17">
        <v>88.642499999999998</v>
      </c>
      <c r="O798" s="17">
        <v>4166</v>
      </c>
      <c r="P798" s="17">
        <v>557.9</v>
      </c>
      <c r="Q798" s="17">
        <v>1.595</v>
      </c>
      <c r="R798" s="17">
        <v>1389.42</v>
      </c>
      <c r="S798" s="17">
        <v>28.45</v>
      </c>
      <c r="T798" s="17">
        <v>1.78</v>
      </c>
      <c r="U798" s="17">
        <v>-5.2699999999999997E-2</v>
      </c>
      <c r="V798" s="17">
        <v>1.0449999999999999</v>
      </c>
      <c r="W798" s="17">
        <v>247.95534000000001</v>
      </c>
      <c r="X798" s="17">
        <v>1339.3</v>
      </c>
      <c r="Y798" s="17">
        <v>6.7350000000000003</v>
      </c>
      <c r="Z798" s="17">
        <v>-2.3140000000000001</v>
      </c>
    </row>
    <row r="799" spans="1:26" x14ac:dyDescent="0.2">
      <c r="A799" s="27">
        <v>44497</v>
      </c>
      <c r="B799" s="17">
        <v>291.04500000000002</v>
      </c>
      <c r="C799" s="14">
        <v>3</v>
      </c>
      <c r="D799" s="17">
        <v>138.30000000000001</v>
      </c>
      <c r="E799" s="17">
        <v>8.5</v>
      </c>
      <c r="F799" s="17">
        <v>32.784999999999997</v>
      </c>
      <c r="G799" s="17">
        <v>42.5</v>
      </c>
      <c r="H799" s="17">
        <v>38.950000000000003</v>
      </c>
      <c r="I799" s="17">
        <v>69.251000000000005</v>
      </c>
      <c r="J799" s="17">
        <v>939</v>
      </c>
      <c r="K799" s="17">
        <v>45</v>
      </c>
      <c r="L799" s="17">
        <v>0.115</v>
      </c>
      <c r="M799" s="17">
        <v>18</v>
      </c>
      <c r="N799" s="17">
        <v>89.480379999999997</v>
      </c>
      <c r="O799" s="17">
        <v>4300</v>
      </c>
      <c r="P799" s="17">
        <v>547.1</v>
      </c>
      <c r="Q799" s="17">
        <v>1.77</v>
      </c>
      <c r="R799" s="17">
        <v>1378.43</v>
      </c>
      <c r="S799" s="17">
        <v>27.8</v>
      </c>
      <c r="T799" s="17">
        <v>1.92</v>
      </c>
      <c r="U799" s="17">
        <v>-4.9500000000000002E-2</v>
      </c>
      <c r="V799" s="17">
        <v>1.105</v>
      </c>
      <c r="W799" s="17">
        <v>3077.54529</v>
      </c>
      <c r="X799" s="17">
        <v>1364.4</v>
      </c>
      <c r="Y799" s="17">
        <v>6.75</v>
      </c>
      <c r="Z799" s="17">
        <v>-2.34</v>
      </c>
    </row>
    <row r="800" spans="1:26" x14ac:dyDescent="0.2">
      <c r="A800" s="27">
        <v>44496</v>
      </c>
      <c r="B800" s="17">
        <v>319.89999999999998</v>
      </c>
      <c r="C800" s="14">
        <v>2.665</v>
      </c>
      <c r="D800" s="17">
        <v>142.91800000000001</v>
      </c>
      <c r="E800" s="17">
        <v>7.5350000000000001</v>
      </c>
      <c r="F800" s="17">
        <v>32.774999999999999</v>
      </c>
      <c r="G800" s="17">
        <v>41.25</v>
      </c>
      <c r="H800" s="17">
        <v>42.424999999999997</v>
      </c>
      <c r="I800" s="17">
        <v>50.006</v>
      </c>
      <c r="J800" s="17">
        <v>993.37</v>
      </c>
      <c r="K800" s="17">
        <v>45</v>
      </c>
      <c r="L800" s="17">
        <v>0.125</v>
      </c>
      <c r="M800" s="17">
        <v>11.99</v>
      </c>
      <c r="N800" s="17">
        <v>92.015349999999998</v>
      </c>
      <c r="O800" s="17">
        <v>4430</v>
      </c>
      <c r="P800" s="17">
        <v>573.1</v>
      </c>
      <c r="Q800" s="17">
        <v>2.2010000000000001</v>
      </c>
      <c r="R800" s="17">
        <v>1515.2249999999999</v>
      </c>
      <c r="S800" s="17">
        <v>28.975000000000001</v>
      </c>
      <c r="T800" s="17">
        <v>1.79</v>
      </c>
      <c r="U800" s="17">
        <v>-5.0500000000000003E-2</v>
      </c>
      <c r="V800" s="17">
        <v>1.135</v>
      </c>
      <c r="W800" s="17">
        <v>2828.5223099999998</v>
      </c>
      <c r="X800" s="17">
        <v>1389.5</v>
      </c>
      <c r="Y800" s="17">
        <v>7.1219999999999999</v>
      </c>
      <c r="Z800" s="17">
        <v>-2.4500000000000002</v>
      </c>
    </row>
    <row r="801" spans="1:26" x14ac:dyDescent="0.2">
      <c r="A801" s="27">
        <v>44495</v>
      </c>
      <c r="B801" s="17">
        <v>325.10000000000002</v>
      </c>
      <c r="C801" s="14">
        <v>2.2549999999999999</v>
      </c>
      <c r="D801" s="17">
        <v>148.94999999999999</v>
      </c>
      <c r="E801" s="17">
        <v>7</v>
      </c>
      <c r="F801" s="17">
        <v>33.15</v>
      </c>
      <c r="G801" s="17">
        <v>43.5</v>
      </c>
      <c r="H801" s="17">
        <v>30.975000000000001</v>
      </c>
      <c r="I801" s="17">
        <v>97.498999999999995</v>
      </c>
      <c r="J801" s="17">
        <v>1002.5</v>
      </c>
      <c r="K801" s="17">
        <v>45</v>
      </c>
      <c r="L801" s="17">
        <v>0.114</v>
      </c>
      <c r="M801" s="17">
        <v>10.58</v>
      </c>
      <c r="N801" s="17">
        <v>96.293660000000003</v>
      </c>
      <c r="O801" s="17">
        <v>4538.3</v>
      </c>
      <c r="P801" s="17">
        <v>566</v>
      </c>
      <c r="Q801" s="17">
        <v>0.75</v>
      </c>
      <c r="R801" s="17">
        <v>1570.2619999999999</v>
      </c>
      <c r="S801" s="17">
        <v>28.024999999999999</v>
      </c>
      <c r="T801" s="17">
        <v>1.925</v>
      </c>
      <c r="U801" s="17">
        <v>-6.5000000000000002E-2</v>
      </c>
      <c r="V801" s="17">
        <v>1.0449999999999999</v>
      </c>
      <c r="W801" s="17">
        <v>2528.99224</v>
      </c>
      <c r="X801" s="17">
        <v>1289.2</v>
      </c>
      <c r="Y801" s="17">
        <v>7.1349999999999998</v>
      </c>
      <c r="Z801" s="17">
        <v>-2.4649999999999999</v>
      </c>
    </row>
    <row r="802" spans="1:26" x14ac:dyDescent="0.2">
      <c r="A802" s="27">
        <v>44494</v>
      </c>
      <c r="B802" s="17">
        <v>300.30500000000001</v>
      </c>
      <c r="C802" s="14">
        <v>2.4500000000000002</v>
      </c>
      <c r="D802" s="17">
        <v>156</v>
      </c>
      <c r="E802" s="17">
        <v>7.125</v>
      </c>
      <c r="F802" s="17">
        <v>33.75</v>
      </c>
      <c r="G802" s="17">
        <v>45.094999999999999</v>
      </c>
      <c r="H802" s="17">
        <v>37.575000000000003</v>
      </c>
      <c r="I802" s="17">
        <v>85.006</v>
      </c>
      <c r="J802" s="17">
        <v>1055.5</v>
      </c>
      <c r="K802" s="17">
        <v>45</v>
      </c>
      <c r="L802" s="17">
        <v>0.11</v>
      </c>
      <c r="M802" s="17">
        <v>10.5</v>
      </c>
      <c r="N802" s="17">
        <v>103.52843</v>
      </c>
      <c r="O802" s="17">
        <v>4300</v>
      </c>
      <c r="P802" s="17">
        <v>585.5</v>
      </c>
      <c r="Q802" s="17">
        <v>1.25</v>
      </c>
      <c r="R802" s="17">
        <v>1471.787</v>
      </c>
      <c r="S802" s="17">
        <v>29.074999999999999</v>
      </c>
      <c r="T802" s="17">
        <v>2.25</v>
      </c>
      <c r="U802" s="17">
        <v>-5.62E-2</v>
      </c>
      <c r="V802" s="17">
        <v>1.0049999999999999</v>
      </c>
      <c r="W802" s="17">
        <v>2253.5713099999998</v>
      </c>
      <c r="X802" s="17">
        <v>1285.9000000000001</v>
      </c>
      <c r="Y802" s="17">
        <v>7.3049999999999997</v>
      </c>
      <c r="Z802" s="17">
        <v>-2.4350000000000001</v>
      </c>
    </row>
    <row r="803" spans="1:26" x14ac:dyDescent="0.2">
      <c r="A803" s="27">
        <v>44491</v>
      </c>
      <c r="B803" s="17">
        <v>323.54300000000001</v>
      </c>
      <c r="C803" s="14">
        <v>2.74</v>
      </c>
      <c r="D803" s="17">
        <v>154.75</v>
      </c>
      <c r="E803" s="17">
        <v>7.5</v>
      </c>
      <c r="F803" s="17">
        <v>31.465</v>
      </c>
      <c r="G803" s="17">
        <v>41.7</v>
      </c>
      <c r="H803" s="17">
        <v>34</v>
      </c>
      <c r="I803" s="17">
        <v>85.006</v>
      </c>
      <c r="J803" s="17">
        <v>1004.635</v>
      </c>
      <c r="K803" s="17">
        <v>45</v>
      </c>
      <c r="L803" s="17">
        <v>0.14269999999999999</v>
      </c>
      <c r="M803" s="17">
        <v>10.72</v>
      </c>
      <c r="N803" s="17">
        <v>90.416629999999998</v>
      </c>
      <c r="O803" s="17">
        <v>4440</v>
      </c>
      <c r="P803" s="17">
        <v>566</v>
      </c>
      <c r="Q803" s="17">
        <v>4.5880000000000001</v>
      </c>
      <c r="R803" s="17">
        <v>1569.87</v>
      </c>
      <c r="S803" s="17">
        <v>26</v>
      </c>
      <c r="T803" s="17">
        <v>2.1</v>
      </c>
      <c r="U803" s="17">
        <v>-0.05</v>
      </c>
      <c r="V803" s="17">
        <v>0.86499999999999999</v>
      </c>
      <c r="W803" s="17">
        <v>2623.5203299999998</v>
      </c>
      <c r="X803" s="17">
        <v>1239.7</v>
      </c>
      <c r="Y803" s="17">
        <v>6.8609999999999998</v>
      </c>
      <c r="Z803" s="17">
        <v>-2.3149999999999999</v>
      </c>
    </row>
    <row r="804" spans="1:26" x14ac:dyDescent="0.2">
      <c r="A804" s="27">
        <v>44490</v>
      </c>
      <c r="B804" s="17">
        <v>331.9</v>
      </c>
      <c r="C804" s="14">
        <v>2.75</v>
      </c>
      <c r="D804" s="17">
        <v>163.41</v>
      </c>
      <c r="E804" s="17">
        <v>7.375</v>
      </c>
      <c r="F804" s="17">
        <v>30.15</v>
      </c>
      <c r="G804" s="17">
        <v>43</v>
      </c>
      <c r="H804" s="17">
        <v>38.825000000000003</v>
      </c>
      <c r="I804" s="17">
        <v>50.006</v>
      </c>
      <c r="J804" s="17">
        <v>1035</v>
      </c>
      <c r="K804" s="17">
        <v>40</v>
      </c>
      <c r="L804" s="17">
        <v>0.1358</v>
      </c>
      <c r="M804" s="17">
        <v>10.1</v>
      </c>
      <c r="N804" s="17">
        <v>91.277529999999999</v>
      </c>
      <c r="O804" s="17">
        <v>4150.1000000000004</v>
      </c>
      <c r="P804" s="17">
        <v>575</v>
      </c>
      <c r="Q804" s="17">
        <v>3.72</v>
      </c>
      <c r="R804" s="17">
        <v>1455.05</v>
      </c>
      <c r="S804" s="17">
        <v>27.05</v>
      </c>
      <c r="T804" s="17">
        <v>1.8</v>
      </c>
      <c r="U804" s="17">
        <v>-4.87E-2</v>
      </c>
      <c r="V804" s="17">
        <v>0.96</v>
      </c>
      <c r="W804" s="17">
        <v>2463.4553700000001</v>
      </c>
      <c r="X804" s="17">
        <v>1239.7</v>
      </c>
      <c r="Y804" s="17">
        <v>7.03</v>
      </c>
      <c r="Z804" s="17">
        <v>-2.34</v>
      </c>
    </row>
    <row r="805" spans="1:26" x14ac:dyDescent="0.2">
      <c r="A805" s="27">
        <v>44489</v>
      </c>
      <c r="B805" s="17">
        <v>275.3</v>
      </c>
      <c r="C805" s="14">
        <v>2.6</v>
      </c>
      <c r="D805" s="17">
        <v>159</v>
      </c>
      <c r="E805" s="17">
        <v>6</v>
      </c>
      <c r="F805" s="17">
        <v>28.25</v>
      </c>
      <c r="G805" s="17">
        <v>42</v>
      </c>
      <c r="H805" s="17">
        <v>27.774999999999999</v>
      </c>
      <c r="I805" s="17">
        <v>-7.4960000000000004</v>
      </c>
      <c r="J805" s="17">
        <v>992.5</v>
      </c>
      <c r="K805" s="17">
        <v>40</v>
      </c>
      <c r="L805" s="17">
        <v>0.11550000000000001</v>
      </c>
      <c r="M805" s="17">
        <v>11.34</v>
      </c>
      <c r="N805" s="17">
        <v>88.088620000000006</v>
      </c>
      <c r="O805" s="17">
        <v>4290.5</v>
      </c>
      <c r="P805" s="17">
        <v>540</v>
      </c>
      <c r="Q805" s="17">
        <v>2.25</v>
      </c>
      <c r="R805" s="17">
        <v>1623.2280000000001</v>
      </c>
      <c r="S805" s="17">
        <v>26.45</v>
      </c>
      <c r="T805" s="17">
        <v>1.5</v>
      </c>
      <c r="U805" s="17">
        <v>-5.2999999999999999E-2</v>
      </c>
      <c r="V805" s="17">
        <v>0.88500000000000001</v>
      </c>
      <c r="W805" s="17">
        <v>2689.9722400000001</v>
      </c>
      <c r="X805" s="17">
        <v>1189.5</v>
      </c>
      <c r="Y805" s="17">
        <v>6.8150000000000004</v>
      </c>
      <c r="Z805" s="17">
        <v>-2.2949999999999999</v>
      </c>
    </row>
    <row r="806" spans="1:26" x14ac:dyDescent="0.2">
      <c r="A806" s="27">
        <v>44488</v>
      </c>
      <c r="B806" s="17">
        <v>286.89999999999998</v>
      </c>
      <c r="C806" s="14">
        <v>3.09</v>
      </c>
      <c r="D806" s="17">
        <v>167.155</v>
      </c>
      <c r="E806" s="17">
        <v>7.25</v>
      </c>
      <c r="F806" s="17">
        <v>29.25</v>
      </c>
      <c r="G806" s="17">
        <v>43</v>
      </c>
      <c r="H806" s="17">
        <v>22.675000000000001</v>
      </c>
      <c r="I806" s="17">
        <v>-114.501</v>
      </c>
      <c r="J806" s="17">
        <v>1064.3599999999999</v>
      </c>
      <c r="K806" s="17">
        <v>40</v>
      </c>
      <c r="L806" s="17">
        <v>0.14580000000000001</v>
      </c>
      <c r="M806" s="17">
        <v>11.577</v>
      </c>
      <c r="N806" s="17">
        <v>92.102490000000003</v>
      </c>
      <c r="O806" s="17">
        <v>4414.8</v>
      </c>
      <c r="P806" s="17">
        <v>578.79999999999995</v>
      </c>
      <c r="Q806" s="17">
        <v>1.75</v>
      </c>
      <c r="R806" s="17">
        <v>1763.8130000000001</v>
      </c>
      <c r="S806" s="17">
        <v>26.65</v>
      </c>
      <c r="T806" s="17">
        <v>2.5649999999999999</v>
      </c>
      <c r="U806" s="17">
        <v>-5.7299999999999997E-2</v>
      </c>
      <c r="V806" s="17">
        <v>0.84</v>
      </c>
      <c r="W806" s="17">
        <v>1528.4731999999999</v>
      </c>
      <c r="X806" s="17">
        <v>1237.4000000000001</v>
      </c>
      <c r="Y806" s="17">
        <v>7.06</v>
      </c>
      <c r="Z806" s="17">
        <v>-2.4300000000000002</v>
      </c>
    </row>
    <row r="807" spans="1:26" x14ac:dyDescent="0.2">
      <c r="A807" s="27">
        <v>44487</v>
      </c>
      <c r="B807" s="17">
        <v>276.36</v>
      </c>
      <c r="C807" s="14">
        <v>3.5</v>
      </c>
      <c r="D807" s="17">
        <v>172.90299999999999</v>
      </c>
      <c r="E807" s="17">
        <v>7.25</v>
      </c>
      <c r="F807" s="17">
        <v>29.55</v>
      </c>
      <c r="G807" s="17">
        <v>46.89</v>
      </c>
      <c r="H807" s="17">
        <v>30.6</v>
      </c>
      <c r="I807" s="17">
        <v>11.000999999999999</v>
      </c>
      <c r="J807" s="17">
        <v>1088.0899999999999</v>
      </c>
      <c r="K807" s="17">
        <v>30</v>
      </c>
      <c r="L807" s="17">
        <v>0.18049999999999999</v>
      </c>
      <c r="M807" s="17">
        <v>11.8</v>
      </c>
      <c r="N807" s="17">
        <v>94.184600000000003</v>
      </c>
      <c r="O807" s="17">
        <v>4120</v>
      </c>
      <c r="P807" s="17">
        <v>624.5</v>
      </c>
      <c r="Q807" s="17">
        <v>2.7490000000000001</v>
      </c>
      <c r="R807" s="17">
        <v>1711.5</v>
      </c>
      <c r="S807" s="17">
        <v>26.8</v>
      </c>
      <c r="T807" s="17">
        <v>1.9350000000000001</v>
      </c>
      <c r="U807" s="17">
        <v>-3.0700000000000002E-2</v>
      </c>
      <c r="V807" s="17">
        <v>0.875</v>
      </c>
      <c r="W807" s="17">
        <v>2457.7332000000001</v>
      </c>
      <c r="X807" s="17">
        <v>1213.9000000000001</v>
      </c>
      <c r="Y807" s="17">
        <v>7.2619999999999996</v>
      </c>
      <c r="Z807" s="17">
        <v>-2.5259999999999998</v>
      </c>
    </row>
    <row r="808" spans="1:26" x14ac:dyDescent="0.2">
      <c r="A808" s="27">
        <v>44484</v>
      </c>
      <c r="B808" s="17">
        <v>288.7</v>
      </c>
      <c r="C808" s="14">
        <v>3.77</v>
      </c>
      <c r="D808" s="17">
        <v>167.22</v>
      </c>
      <c r="E808" s="17">
        <v>7.25</v>
      </c>
      <c r="F808" s="17">
        <v>27.43</v>
      </c>
      <c r="G808" s="17">
        <v>42.625</v>
      </c>
      <c r="H808" s="17">
        <v>13.7</v>
      </c>
      <c r="I808" s="17">
        <v>-40.503</v>
      </c>
      <c r="J808" s="17">
        <v>983</v>
      </c>
      <c r="K808" s="17">
        <v>30</v>
      </c>
      <c r="L808" s="17">
        <v>0.14499999999999999</v>
      </c>
      <c r="M808" s="17">
        <v>10.59</v>
      </c>
      <c r="N808" s="17">
        <v>94.759730000000005</v>
      </c>
      <c r="O808" s="17">
        <v>4127.5</v>
      </c>
      <c r="P808" s="17">
        <v>582.5</v>
      </c>
      <c r="Q808" s="17">
        <v>2.2240000000000002</v>
      </c>
      <c r="R808" s="17">
        <v>1594.25</v>
      </c>
      <c r="S808" s="17">
        <v>26.45</v>
      </c>
      <c r="T808" s="17">
        <v>1.33</v>
      </c>
      <c r="U808" s="17">
        <v>-3.4299999999999997E-2</v>
      </c>
      <c r="V808" s="17">
        <v>0.83</v>
      </c>
      <c r="W808" s="17">
        <v>2187.27126</v>
      </c>
      <c r="X808" s="17">
        <v>1212.3</v>
      </c>
      <c r="Y808" s="17">
        <v>6.8150000000000004</v>
      </c>
      <c r="Z808" s="17">
        <v>-2.4</v>
      </c>
    </row>
    <row r="809" spans="1:26" x14ac:dyDescent="0.2">
      <c r="A809" s="27">
        <v>44483</v>
      </c>
      <c r="B809" s="17">
        <v>292.10000000000002</v>
      </c>
      <c r="C809" s="14">
        <v>4.01</v>
      </c>
      <c r="D809" s="17">
        <v>169.11</v>
      </c>
      <c r="E809" s="17">
        <v>6.75</v>
      </c>
      <c r="F809" s="17">
        <v>27.344999999999999</v>
      </c>
      <c r="G809" s="17">
        <v>43</v>
      </c>
      <c r="H809" s="17">
        <v>24.1</v>
      </c>
      <c r="I809" s="17">
        <v>-42.491</v>
      </c>
      <c r="J809" s="17">
        <v>1001</v>
      </c>
      <c r="K809" s="17">
        <v>30</v>
      </c>
      <c r="L809" s="17">
        <v>0.16300000000000001</v>
      </c>
      <c r="M809" s="17">
        <v>11.4</v>
      </c>
      <c r="N809" s="17">
        <v>97.437650000000005</v>
      </c>
      <c r="O809" s="17">
        <v>4103</v>
      </c>
      <c r="P809" s="17">
        <v>589.20000000000005</v>
      </c>
      <c r="Q809" s="17">
        <v>0.158</v>
      </c>
      <c r="R809" s="17">
        <v>1615.2550000000001</v>
      </c>
      <c r="S809" s="17">
        <v>26.6</v>
      </c>
      <c r="T809" s="17">
        <v>1.075</v>
      </c>
      <c r="U809" s="17">
        <v>-3.5299999999999998E-2</v>
      </c>
      <c r="V809" s="17">
        <v>0.875</v>
      </c>
      <c r="W809" s="17">
        <v>2306.7483200000001</v>
      </c>
      <c r="X809" s="17">
        <v>1187.3</v>
      </c>
      <c r="Y809" s="17">
        <v>6.7750000000000004</v>
      </c>
      <c r="Z809" s="17">
        <v>-2.4329999999999998</v>
      </c>
    </row>
    <row r="810" spans="1:26" x14ac:dyDescent="0.2">
      <c r="A810" s="27">
        <v>44482</v>
      </c>
      <c r="B810" s="17">
        <v>277.5</v>
      </c>
      <c r="C810" s="14">
        <v>3.56</v>
      </c>
      <c r="D810" s="17">
        <v>179.25</v>
      </c>
      <c r="E810" s="17">
        <v>5.625</v>
      </c>
      <c r="F810" s="17">
        <v>27.45</v>
      </c>
      <c r="G810" s="17">
        <v>42.534999999999997</v>
      </c>
      <c r="H810" s="17">
        <v>35.225000000000001</v>
      </c>
      <c r="I810" s="17">
        <v>49.996000000000002</v>
      </c>
      <c r="J810" s="17">
        <v>1087.5</v>
      </c>
      <c r="K810" s="17">
        <v>30</v>
      </c>
      <c r="L810" s="17">
        <v>0.1295</v>
      </c>
      <c r="M810" s="17">
        <v>13.9</v>
      </c>
      <c r="N810" s="17">
        <v>83.822599999999994</v>
      </c>
      <c r="O810" s="17">
        <v>4234.8</v>
      </c>
      <c r="P810" s="17">
        <v>585.9</v>
      </c>
      <c r="Q810" s="17">
        <v>-3.63</v>
      </c>
      <c r="R810" s="17">
        <v>1575.575</v>
      </c>
      <c r="S810" s="17">
        <v>25.5</v>
      </c>
      <c r="T810" s="17">
        <v>0.93500000000000005</v>
      </c>
      <c r="U810" s="17">
        <v>-3.5299999999999998E-2</v>
      </c>
      <c r="V810" s="17">
        <v>0.99</v>
      </c>
      <c r="W810" s="17">
        <v>2306.7483200000001</v>
      </c>
      <c r="X810" s="17">
        <v>1241</v>
      </c>
      <c r="Y810" s="17">
        <v>6.7850000000000001</v>
      </c>
      <c r="Z810" s="17">
        <v>-2.5099999999999998</v>
      </c>
    </row>
    <row r="811" spans="1:26" x14ac:dyDescent="0.2">
      <c r="A811" s="27">
        <v>44481</v>
      </c>
      <c r="B811" s="17">
        <v>291.92500000000001</v>
      </c>
      <c r="C811" s="14">
        <v>3.57</v>
      </c>
      <c r="D811" s="17">
        <v>175.58799999999999</v>
      </c>
      <c r="E811" s="17">
        <v>6.056</v>
      </c>
      <c r="F811" s="17">
        <v>28.065000000000001</v>
      </c>
      <c r="G811" s="17">
        <v>44.72</v>
      </c>
      <c r="H811" s="17">
        <v>40.274999999999999</v>
      </c>
      <c r="I811" s="17">
        <v>55.003</v>
      </c>
      <c r="J811" s="17">
        <v>1117.49</v>
      </c>
      <c r="K811" s="17">
        <v>30</v>
      </c>
      <c r="L811" s="17">
        <v>0.17749999999999999</v>
      </c>
      <c r="M811" s="17">
        <v>15</v>
      </c>
      <c r="N811" s="17">
        <v>87.021600000000007</v>
      </c>
      <c r="O811" s="17">
        <v>4311</v>
      </c>
      <c r="P811" s="17">
        <v>628.29999999999995</v>
      </c>
      <c r="Q811" s="17">
        <v>-2.3650000000000002</v>
      </c>
      <c r="R811" s="17">
        <v>1625.5</v>
      </c>
      <c r="S811" s="17">
        <v>28.2</v>
      </c>
      <c r="T811" s="17">
        <v>1.0349999999999999</v>
      </c>
      <c r="U811" s="17">
        <v>-2.9999999999999997E-4</v>
      </c>
      <c r="V811" s="17">
        <v>1.105</v>
      </c>
      <c r="W811" s="17">
        <v>904.99888999999996</v>
      </c>
      <c r="X811" s="17">
        <v>1245.4000000000001</v>
      </c>
      <c r="Y811" s="17">
        <v>6.95</v>
      </c>
      <c r="Z811" s="17">
        <v>-2.6349999999999998</v>
      </c>
    </row>
    <row r="812" spans="1:26" x14ac:dyDescent="0.2">
      <c r="A812" s="27">
        <v>44480</v>
      </c>
      <c r="B812" s="17">
        <v>277.64999999999998</v>
      </c>
      <c r="C812" s="14">
        <v>3.4950000000000001</v>
      </c>
      <c r="D812" s="17">
        <v>192.16</v>
      </c>
      <c r="E812" s="17">
        <v>6.75</v>
      </c>
      <c r="F812" s="17">
        <v>26.95</v>
      </c>
      <c r="G812" s="17">
        <v>44.5</v>
      </c>
      <c r="H812" s="17">
        <v>38.15</v>
      </c>
      <c r="I812" s="17">
        <v>42.51</v>
      </c>
      <c r="J812" s="17">
        <v>1090</v>
      </c>
      <c r="K812" s="17">
        <v>30</v>
      </c>
      <c r="L812" s="17">
        <v>0.1968</v>
      </c>
      <c r="M812" s="17">
        <v>15.48</v>
      </c>
      <c r="N812" s="17">
        <v>87.331999999999994</v>
      </c>
      <c r="O812" s="17">
        <v>4020</v>
      </c>
      <c r="P812" s="17">
        <v>672.5</v>
      </c>
      <c r="Q812" s="17">
        <v>2.0699999999999998</v>
      </c>
      <c r="R812" s="17">
        <v>1519</v>
      </c>
      <c r="S812" s="17">
        <v>26.35</v>
      </c>
      <c r="T812" s="17">
        <v>0.875</v>
      </c>
      <c r="U812" s="17">
        <v>9.2999999999999992E-3</v>
      </c>
      <c r="V812" s="17">
        <v>1.0049999999999999</v>
      </c>
      <c r="W812" s="17">
        <v>2925.8733999999999</v>
      </c>
      <c r="X812" s="17">
        <v>1325.6</v>
      </c>
      <c r="Y812" s="17">
        <v>7.2119999999999997</v>
      </c>
      <c r="Z812" s="17">
        <v>-2.7330000000000001</v>
      </c>
    </row>
    <row r="813" spans="1:26" x14ac:dyDescent="0.2">
      <c r="A813" s="27">
        <v>44477</v>
      </c>
      <c r="B813" s="17">
        <v>292.7</v>
      </c>
      <c r="C813" s="14">
        <v>3.47</v>
      </c>
      <c r="D813" s="17">
        <v>173.35499999999999</v>
      </c>
      <c r="E813" s="17">
        <v>7.75</v>
      </c>
      <c r="F813" s="17">
        <v>24.484999999999999</v>
      </c>
      <c r="G813" s="17">
        <v>40.08</v>
      </c>
      <c r="H813" s="17">
        <v>38.024999999999999</v>
      </c>
      <c r="I813" s="17">
        <v>40.750999999999998</v>
      </c>
      <c r="J813" s="17">
        <v>1092.5</v>
      </c>
      <c r="K813" s="17">
        <v>30</v>
      </c>
      <c r="L813" s="17">
        <v>0.14149999999999999</v>
      </c>
      <c r="M813" s="17">
        <v>14.75</v>
      </c>
      <c r="N813" s="17">
        <v>80.099999999999994</v>
      </c>
      <c r="O813" s="17">
        <v>4010</v>
      </c>
      <c r="P813" s="17">
        <v>627.29999999999995</v>
      </c>
      <c r="Q813" s="17">
        <v>2.87</v>
      </c>
      <c r="R813" s="17">
        <v>1604.588</v>
      </c>
      <c r="S813" s="17">
        <v>24.2</v>
      </c>
      <c r="T813" s="17">
        <v>0.8</v>
      </c>
      <c r="U813" s="17">
        <v>5.0000000000000001E-3</v>
      </c>
      <c r="V813" s="17">
        <v>0.94499999999999995</v>
      </c>
      <c r="W813" s="17">
        <v>3005.4473800000001</v>
      </c>
      <c r="X813" s="17">
        <v>1503.8</v>
      </c>
      <c r="Y813" s="17">
        <v>6.7949999999999999</v>
      </c>
      <c r="Z813" s="17">
        <v>-2.52</v>
      </c>
    </row>
    <row r="814" spans="1:26" x14ac:dyDescent="0.2">
      <c r="A814" s="27">
        <v>44476</v>
      </c>
      <c r="B814" s="17">
        <v>299.72500000000002</v>
      </c>
      <c r="C814" s="14">
        <v>2.97</v>
      </c>
      <c r="D814" s="17">
        <v>162</v>
      </c>
      <c r="E814" s="17">
        <v>8</v>
      </c>
      <c r="F814" s="17">
        <v>24.38</v>
      </c>
      <c r="G814" s="17">
        <v>39.5</v>
      </c>
      <c r="H814" s="17">
        <v>34.725000000000001</v>
      </c>
      <c r="I814" s="17">
        <v>52.505000000000003</v>
      </c>
      <c r="J814" s="17">
        <v>980.02499999999998</v>
      </c>
      <c r="K814" s="17">
        <v>30</v>
      </c>
      <c r="L814" s="17">
        <v>0.1573</v>
      </c>
      <c r="M814" s="17">
        <v>13.1</v>
      </c>
      <c r="N814" s="17">
        <v>83.148700000000005</v>
      </c>
      <c r="O814" s="17">
        <v>4025</v>
      </c>
      <c r="P814" s="17">
        <v>619.5</v>
      </c>
      <c r="Q814" s="17">
        <v>2.5070000000000001</v>
      </c>
      <c r="R814" s="17">
        <v>1388.4880000000001</v>
      </c>
      <c r="S814" s="17">
        <v>24.5</v>
      </c>
      <c r="T814" s="17">
        <v>0.81</v>
      </c>
      <c r="U814" s="17">
        <v>-0.02</v>
      </c>
      <c r="V814" s="17">
        <v>0.80500000000000005</v>
      </c>
      <c r="W814" s="17">
        <v>2982.0252599999999</v>
      </c>
      <c r="X814" s="17">
        <v>1604.1</v>
      </c>
      <c r="Y814" s="17">
        <v>6.81</v>
      </c>
      <c r="Z814" s="17">
        <v>-2.5</v>
      </c>
    </row>
    <row r="815" spans="1:26" x14ac:dyDescent="0.2">
      <c r="A815" s="27">
        <v>44475</v>
      </c>
      <c r="B815" s="17">
        <v>248.80500000000001</v>
      </c>
      <c r="C815" s="14">
        <v>2.64</v>
      </c>
      <c r="D815" s="17">
        <v>163</v>
      </c>
      <c r="E815" s="17">
        <v>6.9969999999999999</v>
      </c>
      <c r="F815" s="17">
        <v>24.25</v>
      </c>
      <c r="G815" s="17">
        <v>38.914999999999999</v>
      </c>
      <c r="H815" s="17">
        <v>33.75</v>
      </c>
      <c r="I815" s="17">
        <v>25.001000000000001</v>
      </c>
      <c r="J815" s="17">
        <v>981.44</v>
      </c>
      <c r="K815" s="17">
        <v>30</v>
      </c>
      <c r="L815" s="17">
        <v>0.22470000000000001</v>
      </c>
      <c r="M815" s="17">
        <v>16.16</v>
      </c>
      <c r="N815" s="17">
        <v>83.52</v>
      </c>
      <c r="O815" s="17">
        <v>4160</v>
      </c>
      <c r="P815" s="17">
        <v>620</v>
      </c>
      <c r="Q815" s="17">
        <v>3.673</v>
      </c>
      <c r="R815" s="17">
        <v>1447.905</v>
      </c>
      <c r="S815" s="17">
        <v>24.45</v>
      </c>
      <c r="T815" s="17">
        <v>0.68500000000000005</v>
      </c>
      <c r="U815" s="17">
        <v>-2.1499999999999998E-2</v>
      </c>
      <c r="V815" s="17">
        <v>0.86</v>
      </c>
      <c r="W815" s="17">
        <v>3482.5133500000002</v>
      </c>
      <c r="X815" s="17">
        <v>1503.8</v>
      </c>
      <c r="Y815" s="17">
        <v>6.8280000000000003</v>
      </c>
      <c r="Z815" s="17">
        <v>-2.597</v>
      </c>
    </row>
    <row r="816" spans="1:26" x14ac:dyDescent="0.2">
      <c r="A816" s="27">
        <v>44474</v>
      </c>
      <c r="B816" s="17">
        <v>245.89500000000001</v>
      </c>
      <c r="C816" s="14">
        <v>2.5</v>
      </c>
      <c r="D816" s="17">
        <v>161.61000000000001</v>
      </c>
      <c r="E816" s="17">
        <v>7.27</v>
      </c>
      <c r="F816" s="17">
        <v>24.85</v>
      </c>
      <c r="G816" s="17">
        <v>37.085000000000001</v>
      </c>
      <c r="H816" s="17">
        <v>25.25</v>
      </c>
      <c r="I816" s="17">
        <v>51.999000000000002</v>
      </c>
      <c r="J816" s="17">
        <v>967.5</v>
      </c>
      <c r="K816" s="17">
        <v>30</v>
      </c>
      <c r="L816" s="17">
        <v>0.23350000000000001</v>
      </c>
      <c r="M816" s="17">
        <v>3.13</v>
      </c>
      <c r="N816" s="17">
        <v>85.247280000000003</v>
      </c>
      <c r="O816" s="17">
        <v>4280</v>
      </c>
      <c r="P816" s="17">
        <v>640.5</v>
      </c>
      <c r="Q816" s="17">
        <v>3.37</v>
      </c>
      <c r="R816" s="17">
        <v>1487.88</v>
      </c>
      <c r="S816" s="17">
        <v>24.975000000000001</v>
      </c>
      <c r="T816" s="17">
        <v>0.8</v>
      </c>
      <c r="U816" s="17">
        <v>-2.6499999999999999E-2</v>
      </c>
      <c r="V816" s="17">
        <v>0.88500000000000001</v>
      </c>
      <c r="W816" s="17">
        <v>2471.5422899999999</v>
      </c>
      <c r="X816" s="17">
        <v>1599.1</v>
      </c>
      <c r="Y816" s="17">
        <v>7.0650000000000004</v>
      </c>
      <c r="Z816" s="17">
        <v>-2.544</v>
      </c>
    </row>
    <row r="817" spans="1:26" x14ac:dyDescent="0.2">
      <c r="A817" s="27">
        <v>44473</v>
      </c>
      <c r="B817" s="17">
        <v>248.05500000000001</v>
      </c>
      <c r="C817" s="14">
        <v>2.56</v>
      </c>
      <c r="D817" s="17">
        <v>162.5</v>
      </c>
      <c r="E817" s="17">
        <v>7.5</v>
      </c>
      <c r="F817" s="17">
        <v>24.66</v>
      </c>
      <c r="G817" s="17">
        <v>33.234999999999999</v>
      </c>
      <c r="H817" s="17">
        <v>33.450000000000003</v>
      </c>
      <c r="I817" s="17">
        <v>155.001</v>
      </c>
      <c r="J817" s="17">
        <v>1018.705</v>
      </c>
      <c r="K817" s="17">
        <v>30</v>
      </c>
      <c r="L817" s="17">
        <v>0.19370000000000001</v>
      </c>
      <c r="M817" s="17">
        <v>4.1449999999999996</v>
      </c>
      <c r="N817" s="17">
        <v>78.924379999999999</v>
      </c>
      <c r="O817" s="17">
        <v>4413.8</v>
      </c>
      <c r="P817" s="17">
        <v>656.6</v>
      </c>
      <c r="Q817" s="17">
        <v>4.1059999999999999</v>
      </c>
      <c r="R817" s="17">
        <v>1419.5</v>
      </c>
      <c r="S817" s="17">
        <v>26</v>
      </c>
      <c r="T817" s="17">
        <v>0.77500000000000002</v>
      </c>
      <c r="U817" s="17">
        <v>-0.04</v>
      </c>
      <c r="V817" s="17">
        <v>0.83499999999999996</v>
      </c>
      <c r="W817" s="17">
        <v>1781.9212299999999</v>
      </c>
      <c r="X817" s="17">
        <v>1410.5</v>
      </c>
      <c r="Y817" s="17">
        <v>7.34</v>
      </c>
      <c r="Z817" s="17">
        <v>-2.57</v>
      </c>
    </row>
    <row r="818" spans="1:26" x14ac:dyDescent="0.2">
      <c r="A818" s="27">
        <v>44470</v>
      </c>
      <c r="B818" s="17">
        <v>251.23500000000001</v>
      </c>
      <c r="C818" s="14">
        <v>2.59</v>
      </c>
      <c r="D818" s="17">
        <v>162.39500000000001</v>
      </c>
      <c r="E818" s="17">
        <v>8.25</v>
      </c>
      <c r="F818" s="17">
        <v>23</v>
      </c>
      <c r="G818" s="17">
        <v>33.5</v>
      </c>
      <c r="H818" s="17">
        <v>44.325000000000003</v>
      </c>
      <c r="I818" s="17">
        <v>84.995999999999995</v>
      </c>
      <c r="J818" s="17">
        <v>957.5</v>
      </c>
      <c r="K818" s="17">
        <v>30</v>
      </c>
      <c r="L818" s="17">
        <v>0.1673</v>
      </c>
      <c r="M818" s="17">
        <v>4</v>
      </c>
      <c r="N818" s="17">
        <v>74.365229999999997</v>
      </c>
      <c r="O818" s="17">
        <v>4570.3</v>
      </c>
      <c r="P818" s="17">
        <v>608.5</v>
      </c>
      <c r="Q818" s="17">
        <v>3.5169999999999999</v>
      </c>
      <c r="R818" s="17">
        <v>1440.5630000000001</v>
      </c>
      <c r="S818" s="17">
        <v>26.3</v>
      </c>
      <c r="T818" s="17">
        <v>0.80500000000000005</v>
      </c>
      <c r="U818" s="17">
        <v>-4.5499999999999999E-2</v>
      </c>
      <c r="V818" s="17">
        <v>0.78500000000000003</v>
      </c>
      <c r="W818" s="17">
        <v>252.99073999999999</v>
      </c>
      <c r="X818" s="17">
        <v>1513.8</v>
      </c>
      <c r="Y818" s="17">
        <v>6.8550000000000004</v>
      </c>
      <c r="Z818" s="17">
        <v>-2.4300000000000002</v>
      </c>
    </row>
    <row r="819" spans="1:26" x14ac:dyDescent="0.2">
      <c r="A819" s="27">
        <v>44469</v>
      </c>
      <c r="B819" s="17">
        <v>236.42699999999999</v>
      </c>
      <c r="C819" s="14">
        <v>2.6150000000000002</v>
      </c>
      <c r="D819" s="17">
        <v>161</v>
      </c>
      <c r="E819" s="17">
        <v>8.4030000000000005</v>
      </c>
      <c r="F819" s="17">
        <v>22.95</v>
      </c>
      <c r="G819" s="17">
        <v>33.01</v>
      </c>
      <c r="H819" s="17">
        <v>47.274999999999999</v>
      </c>
      <c r="I819" s="17">
        <v>92.501999999999995</v>
      </c>
      <c r="J819" s="17">
        <v>947.68</v>
      </c>
      <c r="K819" s="17">
        <v>30</v>
      </c>
      <c r="L819" s="17">
        <v>0.2233</v>
      </c>
      <c r="M819" s="17">
        <v>2.2000000000000002</v>
      </c>
      <c r="N819" s="17">
        <v>71.631320000000002</v>
      </c>
      <c r="O819" s="17">
        <v>4036.7</v>
      </c>
      <c r="P819" s="17">
        <v>625</v>
      </c>
      <c r="Q819" s="17">
        <v>4.45</v>
      </c>
      <c r="R819" s="17">
        <v>1444.125</v>
      </c>
      <c r="S819" s="17">
        <v>27.5</v>
      </c>
      <c r="T819" s="17">
        <v>0.83</v>
      </c>
      <c r="U819" s="17">
        <v>-5.5300000000000002E-2</v>
      </c>
      <c r="V819" s="17">
        <v>0.67500000000000004</v>
      </c>
      <c r="W819" s="17">
        <v>1288.6051299999999</v>
      </c>
      <c r="X819" s="17">
        <v>1426.2</v>
      </c>
      <c r="Y819" s="17">
        <v>6.7350000000000003</v>
      </c>
      <c r="Z819" s="17">
        <v>-2.33</v>
      </c>
    </row>
    <row r="820" spans="1:26" x14ac:dyDescent="0.2">
      <c r="A820" s="27">
        <v>44468</v>
      </c>
      <c r="B820" s="17">
        <v>237.98</v>
      </c>
      <c r="C820" s="14">
        <v>2.3889999999999998</v>
      </c>
      <c r="D820" s="17">
        <v>144.5</v>
      </c>
      <c r="E820" s="17">
        <v>7.5819999999999999</v>
      </c>
      <c r="F820" s="17">
        <v>17.045000000000002</v>
      </c>
      <c r="G820" s="17">
        <v>33.36</v>
      </c>
      <c r="H820" s="17">
        <v>49.825000000000003</v>
      </c>
      <c r="I820" s="17">
        <v>150.495</v>
      </c>
      <c r="J820" s="17">
        <v>962.40499999999997</v>
      </c>
      <c r="K820" s="17">
        <v>25</v>
      </c>
      <c r="L820" s="17">
        <v>0.17499999999999999</v>
      </c>
      <c r="M820" s="17">
        <v>-0.5</v>
      </c>
      <c r="N820" s="17">
        <v>67.604249999999993</v>
      </c>
      <c r="O820" s="17">
        <v>3770.2</v>
      </c>
      <c r="P820" s="17">
        <v>640.70000000000005</v>
      </c>
      <c r="Q820" s="17">
        <v>4.6680000000000001</v>
      </c>
      <c r="R820" s="17">
        <v>1295.2149999999999</v>
      </c>
      <c r="S820" s="17">
        <v>24.15</v>
      </c>
      <c r="T820" s="17">
        <v>1</v>
      </c>
      <c r="U820" s="17">
        <v>-4.9200000000000001E-2</v>
      </c>
      <c r="V820" s="17">
        <v>0.71</v>
      </c>
      <c r="W820" s="17">
        <v>2533.03521</v>
      </c>
      <c r="X820" s="17">
        <v>1449.7</v>
      </c>
      <c r="Y820" s="17">
        <v>6.8150000000000004</v>
      </c>
      <c r="Z820" s="17">
        <v>-2.2959999999999998</v>
      </c>
    </row>
    <row r="821" spans="1:26" x14ac:dyDescent="0.2">
      <c r="A821" s="27">
        <v>44467</v>
      </c>
      <c r="B821" s="17">
        <v>240.91</v>
      </c>
      <c r="C821" s="14">
        <v>2.2250000000000001</v>
      </c>
      <c r="D821" s="17">
        <v>152.09800000000001</v>
      </c>
      <c r="E821" s="17">
        <v>7</v>
      </c>
      <c r="F821" s="17">
        <v>15.55</v>
      </c>
      <c r="G821" s="17">
        <v>34.71</v>
      </c>
      <c r="H821" s="17">
        <v>48.075000000000003</v>
      </c>
      <c r="I821" s="17">
        <v>230.00200000000001</v>
      </c>
      <c r="J821" s="17">
        <v>862.17</v>
      </c>
      <c r="K821" s="17">
        <v>25</v>
      </c>
      <c r="L821" s="17">
        <v>0.2147</v>
      </c>
      <c r="M821" s="17">
        <v>-1.5</v>
      </c>
      <c r="N821" s="17">
        <v>61.894469999999998</v>
      </c>
      <c r="O821" s="17">
        <v>3896.8</v>
      </c>
      <c r="P821" s="17">
        <v>609.4</v>
      </c>
      <c r="Q821" s="17">
        <v>4.3780000000000001</v>
      </c>
      <c r="R821" s="17">
        <v>1418.769</v>
      </c>
      <c r="S821" s="17">
        <v>23.1</v>
      </c>
      <c r="T821" s="17">
        <v>1.1499999999999999</v>
      </c>
      <c r="U821" s="17">
        <v>-4.2000000000000003E-2</v>
      </c>
      <c r="V821" s="17">
        <v>0.623</v>
      </c>
      <c r="W821" s="17">
        <v>862.57938999999999</v>
      </c>
      <c r="X821" s="17">
        <v>1381.4</v>
      </c>
      <c r="Y821" s="17">
        <v>6.6749999999999998</v>
      </c>
      <c r="Z821" s="17">
        <v>-2.31</v>
      </c>
    </row>
    <row r="822" spans="1:26" x14ac:dyDescent="0.2">
      <c r="A822" s="27">
        <v>44466</v>
      </c>
      <c r="B822" s="17">
        <v>253.31800000000001</v>
      </c>
      <c r="C822" s="14">
        <v>2.085</v>
      </c>
      <c r="D822" s="17">
        <v>168.05500000000001</v>
      </c>
      <c r="E822" s="17">
        <v>7.5</v>
      </c>
      <c r="F822" s="17">
        <v>15.795</v>
      </c>
      <c r="G822" s="17">
        <v>35.5</v>
      </c>
      <c r="H822" s="17">
        <v>55.024999999999999</v>
      </c>
      <c r="I822" s="17">
        <v>54.997999999999998</v>
      </c>
      <c r="J822" s="17">
        <v>842.42499999999995</v>
      </c>
      <c r="K822" s="17">
        <v>25</v>
      </c>
      <c r="L822" s="17">
        <v>0.27600000000000002</v>
      </c>
      <c r="M822" s="17">
        <v>-1.59</v>
      </c>
      <c r="N822" s="17">
        <v>60.5625</v>
      </c>
      <c r="O822" s="17">
        <v>3850.5</v>
      </c>
      <c r="P822" s="17">
        <v>623</v>
      </c>
      <c r="Q822" s="17">
        <v>2.363</v>
      </c>
      <c r="R822" s="17">
        <v>1502.912</v>
      </c>
      <c r="S822" s="17">
        <v>24.175000000000001</v>
      </c>
      <c r="T822" s="17">
        <v>1.22</v>
      </c>
      <c r="U822" s="17">
        <v>-5.1499999999999997E-2</v>
      </c>
      <c r="V822" s="17">
        <v>0.6</v>
      </c>
      <c r="W822" s="17">
        <v>2372.20829</v>
      </c>
      <c r="X822" s="17">
        <v>1408.4</v>
      </c>
      <c r="Y822" s="17">
        <v>6.66</v>
      </c>
      <c r="Z822" s="17">
        <v>-2.2999999999999998</v>
      </c>
    </row>
    <row r="823" spans="1:26" x14ac:dyDescent="0.2">
      <c r="A823" s="27">
        <v>44463</v>
      </c>
      <c r="B823" s="17">
        <v>251.3</v>
      </c>
      <c r="C823" s="14">
        <v>2.11</v>
      </c>
      <c r="D823" s="17">
        <v>181</v>
      </c>
      <c r="E823" s="17">
        <v>7.625</v>
      </c>
      <c r="F823" s="17">
        <v>16.649999999999999</v>
      </c>
      <c r="G823" s="17">
        <v>34</v>
      </c>
      <c r="H823" s="17">
        <v>41.575000000000003</v>
      </c>
      <c r="I823" s="17">
        <v>42.500999999999998</v>
      </c>
      <c r="J823" s="17">
        <v>839.28499999999997</v>
      </c>
      <c r="K823" s="17">
        <v>25</v>
      </c>
      <c r="L823" s="17">
        <v>0.156</v>
      </c>
      <c r="M823" s="17">
        <v>-1.4</v>
      </c>
      <c r="N823" s="17">
        <v>60.470179999999999</v>
      </c>
      <c r="O823" s="17">
        <v>3870</v>
      </c>
      <c r="P823" s="17">
        <v>620.79999999999995</v>
      </c>
      <c r="Q823" s="17">
        <v>2.4049999999999998</v>
      </c>
      <c r="R823" s="17">
        <v>1593.65</v>
      </c>
      <c r="S823" s="17">
        <v>23.6</v>
      </c>
      <c r="T823" s="17">
        <v>1.1499999999999999</v>
      </c>
      <c r="U823" s="17">
        <v>-0.05</v>
      </c>
      <c r="V823" s="17">
        <v>0.53300000000000003</v>
      </c>
      <c r="W823" s="17">
        <v>630.49329999999998</v>
      </c>
      <c r="X823" s="17">
        <v>1418.3</v>
      </c>
      <c r="Y823" s="17">
        <v>6.7809999999999997</v>
      </c>
      <c r="Z823" s="17">
        <v>-2.42</v>
      </c>
    </row>
    <row r="824" spans="1:26" x14ac:dyDescent="0.2">
      <c r="A824" s="27">
        <v>44462</v>
      </c>
      <c r="B824" s="17">
        <v>257.5</v>
      </c>
      <c r="C824" s="14">
        <v>1.9850000000000001</v>
      </c>
      <c r="D824" s="17">
        <v>191.61500000000001</v>
      </c>
      <c r="E824" s="17">
        <v>7.51</v>
      </c>
      <c r="F824" s="17">
        <v>16.149999999999999</v>
      </c>
      <c r="G824" s="17">
        <v>30.9</v>
      </c>
      <c r="H824" s="17">
        <v>37.950000000000003</v>
      </c>
      <c r="I824" s="17">
        <v>91.748000000000005</v>
      </c>
      <c r="J824" s="17">
        <v>822.5</v>
      </c>
      <c r="K824" s="17">
        <v>25</v>
      </c>
      <c r="L824" s="17">
        <v>6.8000000000000005E-2</v>
      </c>
      <c r="M824" s="17">
        <v>-1.2</v>
      </c>
      <c r="N824" s="17">
        <v>58.302280000000003</v>
      </c>
      <c r="O824" s="17">
        <v>3964.5</v>
      </c>
      <c r="P824" s="17">
        <v>613</v>
      </c>
      <c r="Q824" s="17">
        <v>2.2629999999999999</v>
      </c>
      <c r="R824" s="17">
        <v>1606.5450000000001</v>
      </c>
      <c r="S824" s="17">
        <v>23.074999999999999</v>
      </c>
      <c r="T824" s="17">
        <v>1.05</v>
      </c>
      <c r="U824" s="17">
        <v>-6.5500000000000003E-2</v>
      </c>
      <c r="V824" s="17">
        <v>0.55500000000000005</v>
      </c>
      <c r="W824" s="17">
        <v>1400.45219</v>
      </c>
      <c r="X824" s="17">
        <v>1241.9000000000001</v>
      </c>
      <c r="Y824" s="17">
        <v>6.86</v>
      </c>
      <c r="Z824" s="17">
        <v>-2.5790000000000002</v>
      </c>
    </row>
    <row r="825" spans="1:26" x14ac:dyDescent="0.2">
      <c r="A825" s="27">
        <v>44461</v>
      </c>
      <c r="B825" s="17">
        <v>249.8</v>
      </c>
      <c r="C825" s="14">
        <v>1.64</v>
      </c>
      <c r="D825" s="17">
        <v>202</v>
      </c>
      <c r="E825" s="17">
        <v>7.25</v>
      </c>
      <c r="F825" s="17">
        <v>16.75</v>
      </c>
      <c r="G825" s="17">
        <v>26.5</v>
      </c>
      <c r="H825" s="17">
        <v>53.575000000000003</v>
      </c>
      <c r="I825" s="17">
        <v>32.500999999999998</v>
      </c>
      <c r="J825" s="17">
        <v>836.245</v>
      </c>
      <c r="K825" s="17">
        <v>25</v>
      </c>
      <c r="L825" s="17">
        <v>9.5000000000000001E-2</v>
      </c>
      <c r="M825" s="17">
        <v>-1.2</v>
      </c>
      <c r="N825" s="17">
        <v>54.296680000000002</v>
      </c>
      <c r="O825" s="17">
        <v>4079.5</v>
      </c>
      <c r="P825" s="17">
        <v>621</v>
      </c>
      <c r="Q825" s="17">
        <v>3.62</v>
      </c>
      <c r="R825" s="17">
        <v>1460.15</v>
      </c>
      <c r="S825" s="17">
        <v>26.225000000000001</v>
      </c>
      <c r="T825" s="17">
        <v>1.28</v>
      </c>
      <c r="U825" s="17">
        <v>-4.7699999999999999E-2</v>
      </c>
      <c r="V825" s="17">
        <v>0.60499999999999998</v>
      </c>
      <c r="W825" s="17">
        <v>3341.5223700000001</v>
      </c>
      <c r="X825" s="17">
        <v>1223.9000000000001</v>
      </c>
      <c r="Y825" s="17">
        <v>7.0449999999999999</v>
      </c>
      <c r="Z825" s="17">
        <v>-2.625</v>
      </c>
    </row>
    <row r="826" spans="1:26" x14ac:dyDescent="0.2">
      <c r="A826" s="27">
        <v>44460</v>
      </c>
      <c r="B826" s="17">
        <v>243.155</v>
      </c>
      <c r="C826" s="14">
        <v>1.5649999999999999</v>
      </c>
      <c r="D826" s="17">
        <v>193.37299999999999</v>
      </c>
      <c r="E826" s="17">
        <v>7.0250000000000004</v>
      </c>
      <c r="F826" s="17">
        <v>16.850000000000001</v>
      </c>
      <c r="G826" s="17">
        <v>28.05</v>
      </c>
      <c r="H826" s="17">
        <v>57.95</v>
      </c>
      <c r="I826" s="17">
        <v>147.505</v>
      </c>
      <c r="J826" s="17">
        <v>867.52</v>
      </c>
      <c r="K826" s="17">
        <v>20</v>
      </c>
      <c r="L826" s="17">
        <v>8.5000000000000006E-2</v>
      </c>
      <c r="M826" s="17">
        <v>-2.2869999999999999</v>
      </c>
      <c r="N826" s="17">
        <v>55.139499999999998</v>
      </c>
      <c r="O826" s="17">
        <v>3834</v>
      </c>
      <c r="P826" s="17">
        <v>667</v>
      </c>
      <c r="Q826" s="17">
        <v>4.05</v>
      </c>
      <c r="R826" s="17">
        <v>1372.528</v>
      </c>
      <c r="S826" s="17">
        <v>24.975000000000001</v>
      </c>
      <c r="T826" s="17">
        <v>1.32</v>
      </c>
      <c r="U826" s="17">
        <v>-3.2199999999999999E-2</v>
      </c>
      <c r="V826" s="17">
        <v>0.57999999999999996</v>
      </c>
      <c r="W826" s="17">
        <v>1464.38616</v>
      </c>
      <c r="X826" s="17">
        <v>1200.7</v>
      </c>
      <c r="Y826" s="17">
        <v>7.3849999999999998</v>
      </c>
      <c r="Z826" s="17">
        <v>-2.7949999999999999</v>
      </c>
    </row>
    <row r="827" spans="1:26" x14ac:dyDescent="0.2">
      <c r="A827" s="27">
        <v>44459</v>
      </c>
      <c r="B827" s="17">
        <v>265.3</v>
      </c>
      <c r="C827" s="14">
        <v>1.55</v>
      </c>
      <c r="D827" s="17">
        <v>194.33799999999999</v>
      </c>
      <c r="E827" s="17">
        <v>6.94</v>
      </c>
      <c r="F827" s="17">
        <v>13.595000000000001</v>
      </c>
      <c r="G827" s="17">
        <v>29.684999999999999</v>
      </c>
      <c r="H827" s="17">
        <v>49.55</v>
      </c>
      <c r="I827" s="17">
        <v>40.002000000000002</v>
      </c>
      <c r="J827" s="17">
        <v>831.45500000000004</v>
      </c>
      <c r="K827" s="17">
        <v>15</v>
      </c>
      <c r="L827" s="17">
        <v>9.9199999999999997E-2</v>
      </c>
      <c r="M827" s="17">
        <v>-3.21</v>
      </c>
      <c r="N827" s="17">
        <v>50.494250000000001</v>
      </c>
      <c r="O827" s="17">
        <v>3857.5</v>
      </c>
      <c r="P827" s="17">
        <v>656.5</v>
      </c>
      <c r="Q827" s="17">
        <v>3.42</v>
      </c>
      <c r="R827" s="17">
        <v>1382.48</v>
      </c>
      <c r="S827" s="17">
        <v>24.1</v>
      </c>
      <c r="T827" s="17">
        <v>1.125</v>
      </c>
      <c r="U827" s="17">
        <v>-3.2199999999999999E-2</v>
      </c>
      <c r="V827" s="17">
        <v>0.59</v>
      </c>
      <c r="W827" s="17">
        <v>1358.03214</v>
      </c>
      <c r="X827" s="17">
        <v>1296.9000000000001</v>
      </c>
      <c r="Y827" s="17">
        <v>7.0350000000000001</v>
      </c>
      <c r="Z827" s="17">
        <v>-2.7749999999999999</v>
      </c>
    </row>
    <row r="828" spans="1:26" x14ac:dyDescent="0.2">
      <c r="A828" s="27">
        <v>44456</v>
      </c>
      <c r="B828" s="17">
        <v>225.42500000000001</v>
      </c>
      <c r="C828" s="14">
        <v>1.4530000000000001</v>
      </c>
      <c r="D828" s="17">
        <v>191.76499999999999</v>
      </c>
      <c r="E828" s="17">
        <v>6.9480000000000004</v>
      </c>
      <c r="F828" s="17">
        <v>12.55</v>
      </c>
      <c r="G828" s="17">
        <v>25.5</v>
      </c>
      <c r="H828" s="17">
        <v>28.85</v>
      </c>
      <c r="I828" s="17">
        <v>151</v>
      </c>
      <c r="J828" s="17">
        <v>788.75</v>
      </c>
      <c r="K828" s="17">
        <v>15</v>
      </c>
      <c r="L828" s="17">
        <v>8.2799999999999999E-2</v>
      </c>
      <c r="M828" s="17">
        <v>-3.2</v>
      </c>
      <c r="N828" s="17">
        <v>49.373449999999998</v>
      </c>
      <c r="O828" s="17">
        <v>3800</v>
      </c>
      <c r="P828" s="17">
        <v>650.5</v>
      </c>
      <c r="Q828" s="17">
        <v>3.375</v>
      </c>
      <c r="R828" s="17">
        <v>1372.8920000000001</v>
      </c>
      <c r="S828" s="17">
        <v>22.85</v>
      </c>
      <c r="T828" s="17">
        <v>0.95499999999999996</v>
      </c>
      <c r="U828" s="17">
        <v>-4.3900000000000002E-2</v>
      </c>
      <c r="V828" s="17">
        <v>0.57499999999999996</v>
      </c>
      <c r="W828" s="17">
        <v>5126.9537399999999</v>
      </c>
      <c r="X828" s="17">
        <v>1089.7</v>
      </c>
      <c r="Y828" s="17">
        <v>7.0590000000000002</v>
      </c>
      <c r="Z828" s="17">
        <v>-2.7519999999999998</v>
      </c>
    </row>
    <row r="829" spans="1:26" x14ac:dyDescent="0.2">
      <c r="A829" s="27">
        <v>44455</v>
      </c>
      <c r="B829" s="17">
        <v>225.80500000000001</v>
      </c>
      <c r="C829" s="14">
        <v>1.4059999999999999</v>
      </c>
      <c r="D829" s="17">
        <v>196.893</v>
      </c>
      <c r="E829" s="17">
        <v>6</v>
      </c>
      <c r="F829" s="17">
        <v>12.05</v>
      </c>
      <c r="G829" s="17">
        <v>19.91</v>
      </c>
      <c r="H829" s="17">
        <v>40.15</v>
      </c>
      <c r="I829" s="17">
        <v>111.251</v>
      </c>
      <c r="J829" s="17">
        <v>765.5</v>
      </c>
      <c r="K829" s="17">
        <v>15</v>
      </c>
      <c r="L829" s="17">
        <v>7.2700000000000001E-2</v>
      </c>
      <c r="M829" s="17">
        <v>-3.1</v>
      </c>
      <c r="N829" s="17">
        <v>49.885770000000001</v>
      </c>
      <c r="O829" s="17">
        <v>3882</v>
      </c>
      <c r="P829" s="17">
        <v>635</v>
      </c>
      <c r="Q829" s="17">
        <v>3.0430000000000001</v>
      </c>
      <c r="R829" s="17">
        <v>1391.394</v>
      </c>
      <c r="S829" s="17">
        <v>22.35</v>
      </c>
      <c r="T829" s="17">
        <v>0.99</v>
      </c>
      <c r="U829" s="17">
        <v>-4.2500000000000003E-2</v>
      </c>
      <c r="V829" s="17">
        <v>0.628</v>
      </c>
      <c r="W829" s="17">
        <v>2528.53424</v>
      </c>
      <c r="X829" s="17">
        <v>1006.1</v>
      </c>
      <c r="Y829" s="17">
        <v>7.1319999999999997</v>
      </c>
      <c r="Z829" s="17">
        <v>-2.7429999999999999</v>
      </c>
    </row>
    <row r="830" spans="1:26" x14ac:dyDescent="0.2">
      <c r="A830" s="27">
        <v>44454</v>
      </c>
      <c r="B830" s="17">
        <v>235.5</v>
      </c>
      <c r="C830" s="14">
        <v>1.46</v>
      </c>
      <c r="D830" s="17">
        <v>186.03299999999999</v>
      </c>
      <c r="E830" s="17">
        <v>6.25</v>
      </c>
      <c r="F830" s="17">
        <v>9.9450000000000003</v>
      </c>
      <c r="G830" s="17">
        <v>23.36</v>
      </c>
      <c r="H830" s="17">
        <v>30.25</v>
      </c>
      <c r="I830" s="17">
        <v>64.998000000000005</v>
      </c>
      <c r="J830" s="17">
        <v>761.25</v>
      </c>
      <c r="K830" s="17">
        <v>10.1</v>
      </c>
      <c r="L830" s="17">
        <v>9.0300000000000005E-2</v>
      </c>
      <c r="M830" s="17">
        <v>-3.2050000000000001</v>
      </c>
      <c r="N830" s="17">
        <v>51.45</v>
      </c>
      <c r="O830" s="17">
        <v>4010</v>
      </c>
      <c r="P830" s="17">
        <v>643.79999999999995</v>
      </c>
      <c r="Q830" s="17">
        <v>2.6709999999999998</v>
      </c>
      <c r="R830" s="17">
        <v>1409.8019999999999</v>
      </c>
      <c r="S830" s="17">
        <v>23.774999999999999</v>
      </c>
      <c r="T830" s="17">
        <v>1.0249999999999999</v>
      </c>
      <c r="U830" s="17">
        <v>-4.2200000000000001E-2</v>
      </c>
      <c r="V830" s="17">
        <v>0.623</v>
      </c>
      <c r="W830" s="17">
        <v>2468.9482899999998</v>
      </c>
      <c r="X830" s="17">
        <v>952.8</v>
      </c>
      <c r="Y830" s="17">
        <v>7.33</v>
      </c>
      <c r="Z830" s="17">
        <v>-2.75</v>
      </c>
    </row>
    <row r="831" spans="1:26" x14ac:dyDescent="0.2">
      <c r="A831" s="27">
        <v>44453</v>
      </c>
      <c r="B831" s="17">
        <v>249.3</v>
      </c>
      <c r="C831" s="14">
        <v>1.2909999999999999</v>
      </c>
      <c r="D831" s="17">
        <v>191.69</v>
      </c>
      <c r="E831" s="17">
        <v>6.625</v>
      </c>
      <c r="F831" s="17">
        <v>9.4749999999999996</v>
      </c>
      <c r="G831" s="17">
        <v>21.5</v>
      </c>
      <c r="H831" s="17">
        <v>37.774999999999999</v>
      </c>
      <c r="I831" s="17">
        <v>-32.500999999999998</v>
      </c>
      <c r="J831" s="17">
        <v>784.98</v>
      </c>
      <c r="K831" s="17">
        <v>15</v>
      </c>
      <c r="L831" s="17">
        <v>0.1195</v>
      </c>
      <c r="M831" s="17">
        <v>-3.1749999999999998</v>
      </c>
      <c r="N831" s="17">
        <v>54.004750000000001</v>
      </c>
      <c r="O831" s="17">
        <v>3790</v>
      </c>
      <c r="P831" s="17">
        <v>639.29999999999995</v>
      </c>
      <c r="Q831" s="17">
        <v>2.4289999999999998</v>
      </c>
      <c r="R831" s="17">
        <v>1325.011</v>
      </c>
      <c r="S831" s="17">
        <v>24.175000000000001</v>
      </c>
      <c r="T831" s="17">
        <v>1.01</v>
      </c>
      <c r="U831" s="17">
        <v>-4.6300000000000001E-2</v>
      </c>
      <c r="V831" s="17">
        <v>0.63</v>
      </c>
      <c r="W831" s="17">
        <v>1653.4422099999999</v>
      </c>
      <c r="X831" s="17">
        <v>1205.8</v>
      </c>
      <c r="Y831" s="17">
        <v>7.4989999999999997</v>
      </c>
      <c r="Z831" s="17">
        <v>-2.8029999999999999</v>
      </c>
    </row>
    <row r="832" spans="1:26" x14ac:dyDescent="0.2">
      <c r="A832" s="27">
        <v>44452</v>
      </c>
      <c r="B832" s="17">
        <v>253</v>
      </c>
      <c r="C832" s="14">
        <v>1.29</v>
      </c>
      <c r="D832" s="17">
        <v>185.5</v>
      </c>
      <c r="E832" s="17">
        <v>6.625</v>
      </c>
      <c r="F832" s="17">
        <v>8</v>
      </c>
      <c r="G832" s="17">
        <v>14.85</v>
      </c>
      <c r="H832" s="17">
        <v>48.05</v>
      </c>
      <c r="I832" s="17">
        <v>57.497</v>
      </c>
      <c r="J832" s="17">
        <v>766.86</v>
      </c>
      <c r="K832" s="17">
        <v>15</v>
      </c>
      <c r="L832" s="17">
        <v>0.1195</v>
      </c>
      <c r="M832" s="17">
        <v>-3.5</v>
      </c>
      <c r="N832" s="17">
        <v>50.342500000000001</v>
      </c>
      <c r="O832" s="17">
        <v>3810.5</v>
      </c>
      <c r="P832" s="17">
        <v>583.70000000000005</v>
      </c>
      <c r="Q832" s="17">
        <v>2.0960000000000001</v>
      </c>
      <c r="R832" s="17">
        <v>1317.115</v>
      </c>
      <c r="S832" s="17">
        <v>24</v>
      </c>
      <c r="T832" s="17">
        <v>0.88</v>
      </c>
      <c r="U832" s="17">
        <v>-4.2799999999999998E-2</v>
      </c>
      <c r="V832" s="17">
        <v>0.623</v>
      </c>
      <c r="W832" s="17">
        <v>1282.9591399999999</v>
      </c>
      <c r="X832" s="17">
        <v>1255.8</v>
      </c>
      <c r="Y832" s="17">
        <v>7.03</v>
      </c>
      <c r="Z832" s="17">
        <v>-2.7130000000000001</v>
      </c>
    </row>
    <row r="833" spans="1:26" x14ac:dyDescent="0.2">
      <c r="A833" s="27">
        <v>44449</v>
      </c>
      <c r="B833" s="17">
        <v>250</v>
      </c>
      <c r="C833" s="14">
        <v>1.37</v>
      </c>
      <c r="D833" s="17">
        <v>179.49799999999999</v>
      </c>
      <c r="E833" s="17">
        <v>6.4720000000000004</v>
      </c>
      <c r="F833" s="17">
        <v>7.55</v>
      </c>
      <c r="G833" s="17">
        <v>0</v>
      </c>
      <c r="H833" s="17">
        <v>38.75</v>
      </c>
      <c r="I833" s="17">
        <v>79.503</v>
      </c>
      <c r="J833" s="17">
        <v>772</v>
      </c>
      <c r="K833" s="17">
        <v>10</v>
      </c>
      <c r="L833" s="17">
        <v>0.11700000000000001</v>
      </c>
      <c r="M833" s="17">
        <v>-3.85</v>
      </c>
      <c r="N833" s="17">
        <v>50.325449999999996</v>
      </c>
      <c r="O833" s="17">
        <v>3845.8</v>
      </c>
      <c r="P833" s="17">
        <v>589.20000000000005</v>
      </c>
      <c r="Q833" s="17">
        <v>0.60099999999999998</v>
      </c>
      <c r="R833" s="17">
        <v>1321.865</v>
      </c>
      <c r="S833" s="17">
        <v>21.25</v>
      </c>
      <c r="T833" s="17">
        <v>0.91500000000000004</v>
      </c>
      <c r="U833" s="17">
        <v>-7.0199999999999999E-2</v>
      </c>
      <c r="V833" s="17">
        <v>0.64800000000000002</v>
      </c>
      <c r="W833" s="17">
        <v>2504.8071799999998</v>
      </c>
      <c r="X833" s="17">
        <v>1266.9000000000001</v>
      </c>
      <c r="Y833" s="17">
        <v>6.99</v>
      </c>
      <c r="Z833" s="17">
        <v>-2.62</v>
      </c>
    </row>
    <row r="834" spans="1:26" x14ac:dyDescent="0.2">
      <c r="A834" s="27">
        <v>44448</v>
      </c>
      <c r="B834" s="17">
        <v>247.32499999999999</v>
      </c>
      <c r="C834" s="14">
        <v>1.44</v>
      </c>
      <c r="D834" s="17">
        <v>165.25</v>
      </c>
      <c r="E834" s="17">
        <v>6.0410000000000004</v>
      </c>
      <c r="F834" s="17">
        <v>6.75</v>
      </c>
      <c r="G834" s="17">
        <v>-10.244999999999999</v>
      </c>
      <c r="H834" s="17">
        <v>44.85</v>
      </c>
      <c r="I834" s="17">
        <v>131.75</v>
      </c>
      <c r="J834" s="17">
        <v>778.25</v>
      </c>
      <c r="K834" s="17">
        <v>5</v>
      </c>
      <c r="L834" s="17">
        <v>0.1217</v>
      </c>
      <c r="M834" s="17">
        <v>-4</v>
      </c>
      <c r="N834" s="17">
        <v>50.747500000000002</v>
      </c>
      <c r="O834" s="17">
        <v>4180</v>
      </c>
      <c r="P834" s="17">
        <v>597.5</v>
      </c>
      <c r="Q834" s="17">
        <v>1.9410000000000001</v>
      </c>
      <c r="R834" s="17">
        <v>1416.49</v>
      </c>
      <c r="S834" s="17">
        <v>21.55</v>
      </c>
      <c r="T834" s="17">
        <v>1</v>
      </c>
      <c r="U834" s="17">
        <v>-3.95E-2</v>
      </c>
      <c r="V834" s="17">
        <v>0.64500000000000002</v>
      </c>
      <c r="W834" s="17">
        <v>2527.0083599999998</v>
      </c>
      <c r="X834" s="17">
        <v>1266.9000000000001</v>
      </c>
      <c r="Y834" s="17">
        <v>7.0049999999999999</v>
      </c>
      <c r="Z834" s="17">
        <v>-2.5750000000000002</v>
      </c>
    </row>
    <row r="835" spans="1:26" x14ac:dyDescent="0.2">
      <c r="A835" s="27">
        <v>44447</v>
      </c>
      <c r="B835" s="17">
        <v>243.035</v>
      </c>
      <c r="C835" s="14">
        <v>1.2250000000000001</v>
      </c>
      <c r="D835" s="17">
        <v>172</v>
      </c>
      <c r="E835" s="17">
        <v>6.25</v>
      </c>
      <c r="F835" s="17">
        <v>8.85</v>
      </c>
      <c r="G835" s="17">
        <v>0.25</v>
      </c>
      <c r="H835" s="17">
        <v>54</v>
      </c>
      <c r="I835" s="17">
        <v>187.50200000000001</v>
      </c>
      <c r="J835" s="17">
        <v>835.5</v>
      </c>
      <c r="K835" s="17">
        <v>0</v>
      </c>
      <c r="L835" s="17">
        <v>0.15049999999999999</v>
      </c>
      <c r="M835" s="17">
        <v>-2.6949999999999998</v>
      </c>
      <c r="N835" s="17">
        <v>54.591799999999999</v>
      </c>
      <c r="O835" s="17">
        <v>4287.5</v>
      </c>
      <c r="P835" s="17">
        <v>632.70000000000005</v>
      </c>
      <c r="Q835" s="17">
        <v>1.986</v>
      </c>
      <c r="R835" s="17">
        <v>1465.5450000000001</v>
      </c>
      <c r="S835" s="17">
        <v>21.25</v>
      </c>
      <c r="T835" s="17">
        <v>1.1000000000000001</v>
      </c>
      <c r="U835" s="17">
        <v>-2.8500000000000001E-2</v>
      </c>
      <c r="V835" s="17">
        <v>0.65300000000000002</v>
      </c>
      <c r="W835" s="17">
        <v>1284.0271299999999</v>
      </c>
      <c r="X835" s="17">
        <v>1221.8</v>
      </c>
      <c r="Y835" s="17">
        <v>7.5170000000000003</v>
      </c>
      <c r="Z835" s="17">
        <v>-2.7349999999999999</v>
      </c>
    </row>
    <row r="836" spans="1:26" x14ac:dyDescent="0.2">
      <c r="A836" s="27">
        <v>44446</v>
      </c>
      <c r="B836" s="17">
        <v>277.38799999999998</v>
      </c>
      <c r="C836" s="14">
        <v>1.2949999999999999</v>
      </c>
      <c r="D836" s="17">
        <v>178.505</v>
      </c>
      <c r="E836" s="17">
        <v>6.25</v>
      </c>
      <c r="F836" s="17">
        <v>9.83</v>
      </c>
      <c r="G836" s="17">
        <v>7.6449999999999996</v>
      </c>
      <c r="H836" s="17">
        <v>48.475000000000001</v>
      </c>
      <c r="I836" s="17">
        <v>105</v>
      </c>
      <c r="J836" s="17">
        <v>863.25</v>
      </c>
      <c r="K836" s="17">
        <v>5</v>
      </c>
      <c r="L836" s="17">
        <v>0.13500000000000001</v>
      </c>
      <c r="M836" s="17">
        <v>-2.8</v>
      </c>
      <c r="N836" s="17">
        <v>58.122500000000002</v>
      </c>
      <c r="O836" s="17">
        <v>3835</v>
      </c>
      <c r="P836" s="17">
        <v>653</v>
      </c>
      <c r="Q836" s="17">
        <v>1.387</v>
      </c>
      <c r="R836" s="17">
        <v>1293.825</v>
      </c>
      <c r="S836" s="17">
        <v>23.15</v>
      </c>
      <c r="T836" s="17">
        <v>1.2250000000000001</v>
      </c>
      <c r="U836" s="17">
        <v>-3.1800000000000002E-2</v>
      </c>
      <c r="V836" s="17">
        <v>0.625</v>
      </c>
      <c r="W836" s="17">
        <v>4132.9965899999997</v>
      </c>
      <c r="X836" s="17">
        <v>1305.8</v>
      </c>
      <c r="Y836" s="17">
        <v>7.7</v>
      </c>
      <c r="Z836" s="17">
        <v>-2.8149999999999999</v>
      </c>
    </row>
    <row r="837" spans="1:26" x14ac:dyDescent="0.2">
      <c r="A837" s="27">
        <v>44445</v>
      </c>
      <c r="B837" s="17">
        <v>254.63</v>
      </c>
      <c r="C837" s="14">
        <v>1.3</v>
      </c>
      <c r="D837" s="17">
        <v>175</v>
      </c>
      <c r="E837" s="17">
        <v>7.1849999999999996</v>
      </c>
      <c r="F837" s="17">
        <v>8.75</v>
      </c>
      <c r="G837" s="17">
        <v>11.5</v>
      </c>
      <c r="H837" s="17">
        <v>30.225000000000001</v>
      </c>
      <c r="I837" s="17">
        <v>116.496</v>
      </c>
      <c r="J837" s="17">
        <v>793</v>
      </c>
      <c r="K837" s="17">
        <v>5</v>
      </c>
      <c r="L837" s="17">
        <v>0.1</v>
      </c>
      <c r="M837" s="17">
        <v>-2.62</v>
      </c>
      <c r="N837" s="17">
        <v>52.393680000000003</v>
      </c>
      <c r="O837" s="17">
        <v>3780.5</v>
      </c>
      <c r="P837" s="17">
        <v>574</v>
      </c>
      <c r="Q837" s="17">
        <v>0.625</v>
      </c>
      <c r="R837" s="17">
        <v>1272.7149999999999</v>
      </c>
      <c r="S837" s="17">
        <v>18.7</v>
      </c>
      <c r="T837" s="17">
        <v>0.85</v>
      </c>
      <c r="U837" s="17">
        <v>-3.9800000000000002E-2</v>
      </c>
      <c r="V837" s="17">
        <v>0.55500000000000005</v>
      </c>
      <c r="W837" s="17">
        <v>1246.0331100000001</v>
      </c>
      <c r="X837" s="17">
        <v>1202.3</v>
      </c>
      <c r="Y837" s="17">
        <v>6.9950000000000001</v>
      </c>
      <c r="Z837" s="17">
        <v>-2.7250000000000001</v>
      </c>
    </row>
    <row r="838" spans="1:26" x14ac:dyDescent="0.2">
      <c r="A838" s="27">
        <v>44442</v>
      </c>
      <c r="B838" s="17">
        <v>258.7</v>
      </c>
      <c r="C838" s="14">
        <v>1.3879999999999999</v>
      </c>
      <c r="D838" s="17">
        <v>186</v>
      </c>
      <c r="E838" s="17">
        <v>6.7450000000000001</v>
      </c>
      <c r="F838" s="17">
        <v>8.65</v>
      </c>
      <c r="G838" s="17">
        <v>12.135</v>
      </c>
      <c r="H838" s="17">
        <v>33.674999999999997</v>
      </c>
      <c r="I838" s="17">
        <v>25.001000000000001</v>
      </c>
      <c r="J838" s="17">
        <v>793.5</v>
      </c>
      <c r="K838" s="17">
        <v>5</v>
      </c>
      <c r="L838" s="17">
        <v>0.125</v>
      </c>
      <c r="M838" s="17">
        <v>-2.335</v>
      </c>
      <c r="N838" s="17">
        <v>52.657499999999999</v>
      </c>
      <c r="O838" s="17">
        <v>3765</v>
      </c>
      <c r="P838" s="17">
        <v>560.79999999999995</v>
      </c>
      <c r="Q838" s="17">
        <v>1.7010000000000001</v>
      </c>
      <c r="R838" s="17">
        <v>1270.9880000000001</v>
      </c>
      <c r="S838" s="17">
        <v>20.024999999999999</v>
      </c>
      <c r="T838" s="17">
        <v>0.87</v>
      </c>
      <c r="U838" s="17">
        <v>-3.8199999999999998E-2</v>
      </c>
      <c r="V838" s="17">
        <v>0.55800000000000005</v>
      </c>
      <c r="W838" s="17">
        <v>1632.9961699999999</v>
      </c>
      <c r="X838" s="17">
        <v>1082</v>
      </c>
      <c r="Y838" s="17">
        <v>6.9809999999999999</v>
      </c>
      <c r="Z838" s="17">
        <v>-2.76</v>
      </c>
    </row>
    <row r="839" spans="1:26" x14ac:dyDescent="0.2">
      <c r="A839" s="27">
        <v>44441</v>
      </c>
      <c r="B839" s="17">
        <v>245.5</v>
      </c>
      <c r="C839" s="14">
        <v>1.452</v>
      </c>
      <c r="D839" s="17">
        <v>190</v>
      </c>
      <c r="E839" s="17">
        <v>6.75</v>
      </c>
      <c r="F839" s="17">
        <v>8.65</v>
      </c>
      <c r="G839" s="17">
        <v>12</v>
      </c>
      <c r="H839" s="17">
        <v>36.450000000000003</v>
      </c>
      <c r="I839" s="17">
        <v>85.001000000000005</v>
      </c>
      <c r="J839" s="17">
        <v>802.875</v>
      </c>
      <c r="K839" s="17">
        <v>5</v>
      </c>
      <c r="L839" s="17">
        <v>0.11899999999999999</v>
      </c>
      <c r="M839" s="17">
        <v>-3.0750000000000002</v>
      </c>
      <c r="N839" s="17">
        <v>51.99033</v>
      </c>
      <c r="O839" s="17">
        <v>3965.3</v>
      </c>
      <c r="P839" s="17">
        <v>572.79999999999995</v>
      </c>
      <c r="Q839" s="17">
        <v>0.63200000000000001</v>
      </c>
      <c r="R839" s="17">
        <v>1298.5630000000001</v>
      </c>
      <c r="S839" s="17">
        <v>20.350000000000001</v>
      </c>
      <c r="T839" s="17">
        <v>0.83499999999999996</v>
      </c>
      <c r="U839" s="17">
        <v>-4.2799999999999998E-2</v>
      </c>
      <c r="V839" s="17">
        <v>0.52500000000000002</v>
      </c>
      <c r="W839" s="17">
        <v>667.11440000000005</v>
      </c>
      <c r="X839" s="17">
        <v>1120</v>
      </c>
      <c r="Y839" s="17">
        <v>7.04</v>
      </c>
      <c r="Z839" s="17">
        <v>-2.78</v>
      </c>
    </row>
    <row r="840" spans="1:26" x14ac:dyDescent="0.2">
      <c r="A840" s="27">
        <v>44440</v>
      </c>
      <c r="B840" s="17">
        <v>201.33</v>
      </c>
      <c r="C840" s="14">
        <v>1.35</v>
      </c>
      <c r="D840" s="17">
        <v>207.5</v>
      </c>
      <c r="E840" s="17">
        <v>5.6909999999999998</v>
      </c>
      <c r="F840" s="17">
        <v>8.5500000000000007</v>
      </c>
      <c r="G840" s="17">
        <v>16</v>
      </c>
      <c r="H840" s="17">
        <v>34.15</v>
      </c>
      <c r="I840" s="17">
        <v>62.503999999999998</v>
      </c>
      <c r="J840" s="17">
        <v>820.005</v>
      </c>
      <c r="K840" s="17">
        <v>0</v>
      </c>
      <c r="L840" s="17">
        <v>0.11899999999999999</v>
      </c>
      <c r="M840" s="17">
        <v>-3.1</v>
      </c>
      <c r="N840" s="17">
        <v>50.5</v>
      </c>
      <c r="O840" s="17">
        <v>4075.7</v>
      </c>
      <c r="P840" s="17">
        <v>595</v>
      </c>
      <c r="Q840" s="17">
        <v>-1.216</v>
      </c>
      <c r="R840" s="17">
        <v>1348.97</v>
      </c>
      <c r="S840" s="17">
        <v>22.425000000000001</v>
      </c>
      <c r="T840" s="17">
        <v>0.77500000000000002</v>
      </c>
      <c r="U840" s="17">
        <v>-3.5999999999999997E-2</v>
      </c>
      <c r="V840" s="17">
        <v>0.51500000000000001</v>
      </c>
      <c r="W840" s="17">
        <v>615.99739</v>
      </c>
      <c r="X840" s="17">
        <v>1218.2</v>
      </c>
      <c r="Y840" s="17">
        <v>7.1879999999999997</v>
      </c>
      <c r="Z840" s="17">
        <v>-2.9</v>
      </c>
    </row>
    <row r="841" spans="1:26" x14ac:dyDescent="0.2">
      <c r="A841" s="27">
        <v>44439</v>
      </c>
      <c r="B841" s="17">
        <v>204.56800000000001</v>
      </c>
      <c r="C841" s="14">
        <v>1.01</v>
      </c>
      <c r="D841" s="17">
        <v>197</v>
      </c>
      <c r="E841" s="17">
        <v>6.5549999999999997</v>
      </c>
      <c r="F841" s="17">
        <v>8.75</v>
      </c>
      <c r="G841" s="17">
        <v>18</v>
      </c>
      <c r="H841" s="17">
        <v>33.024999999999999</v>
      </c>
      <c r="I841" s="17">
        <v>17.512</v>
      </c>
      <c r="J841" s="17">
        <v>851.46500000000003</v>
      </c>
      <c r="K841" s="17">
        <v>5</v>
      </c>
      <c r="L841" s="17">
        <v>9.5000000000000001E-2</v>
      </c>
      <c r="M841" s="17">
        <v>-2.72</v>
      </c>
      <c r="N841" s="17">
        <v>52.14</v>
      </c>
      <c r="O841" s="17">
        <v>3817.5</v>
      </c>
      <c r="P841" s="17">
        <v>622</v>
      </c>
      <c r="Q841" s="17">
        <v>-2.1</v>
      </c>
      <c r="R841" s="17">
        <v>1281.56</v>
      </c>
      <c r="S841" s="17">
        <v>22.45</v>
      </c>
      <c r="T841" s="17">
        <v>0.82699999999999996</v>
      </c>
      <c r="U841" s="17">
        <v>-6.6799999999999998E-2</v>
      </c>
      <c r="V841" s="17">
        <v>0.46</v>
      </c>
      <c r="W841" s="17">
        <v>408.02003999999999</v>
      </c>
      <c r="X841" s="17">
        <v>1085.4000000000001</v>
      </c>
      <c r="Y841" s="17">
        <v>7.46</v>
      </c>
      <c r="Z841" s="17">
        <v>-3.028</v>
      </c>
    </row>
    <row r="842" spans="1:26" x14ac:dyDescent="0.2">
      <c r="A842" s="27">
        <v>44438</v>
      </c>
      <c r="B842" s="17">
        <v>216.6</v>
      </c>
      <c r="C842" s="14">
        <v>1</v>
      </c>
      <c r="D842" s="17">
        <v>197.5</v>
      </c>
      <c r="E842" s="17">
        <v>6.375</v>
      </c>
      <c r="F842" s="17">
        <v>8.3450000000000006</v>
      </c>
      <c r="G842" s="17">
        <v>15.363</v>
      </c>
      <c r="H842" s="17">
        <v>35.524999999999999</v>
      </c>
      <c r="I842" s="17">
        <v>35.500999999999998</v>
      </c>
      <c r="J842" s="17">
        <v>796</v>
      </c>
      <c r="K842" s="17">
        <v>0</v>
      </c>
      <c r="L842" s="17">
        <v>0.10100000000000001</v>
      </c>
      <c r="M842" s="17">
        <v>-3.5</v>
      </c>
      <c r="N842" s="17">
        <v>51.717500000000001</v>
      </c>
      <c r="O842" s="17">
        <v>3805</v>
      </c>
      <c r="P842" s="17">
        <v>595.5</v>
      </c>
      <c r="Q842" s="17">
        <v>-1.0249999999999999</v>
      </c>
      <c r="R842" s="17">
        <v>1283.55</v>
      </c>
      <c r="S842" s="17">
        <v>21.45</v>
      </c>
      <c r="T842" s="17">
        <v>0.85</v>
      </c>
      <c r="U842" s="17">
        <v>-1.4999999999999999E-2</v>
      </c>
      <c r="V842" s="17">
        <v>0.45500000000000002</v>
      </c>
      <c r="W842" s="17">
        <v>657.50130000000001</v>
      </c>
      <c r="X842" s="17">
        <v>1073.8</v>
      </c>
      <c r="Y842" s="17">
        <v>6.9850000000000003</v>
      </c>
      <c r="Z842" s="17">
        <v>-2.91</v>
      </c>
    </row>
    <row r="843" spans="1:26" x14ac:dyDescent="0.2">
      <c r="A843" s="27">
        <v>44435</v>
      </c>
      <c r="B843" s="17">
        <v>221.3</v>
      </c>
      <c r="C843" s="14">
        <v>1.115</v>
      </c>
      <c r="D843" s="17">
        <v>155</v>
      </c>
      <c r="E843" s="17">
        <v>7</v>
      </c>
      <c r="F843" s="17">
        <v>8.9499999999999993</v>
      </c>
      <c r="G843" s="17">
        <v>16.5</v>
      </c>
      <c r="H843" s="17">
        <v>53.625</v>
      </c>
      <c r="I843" s="17">
        <v>-165</v>
      </c>
      <c r="J843" s="17">
        <v>806.25</v>
      </c>
      <c r="K843" s="17">
        <v>0</v>
      </c>
      <c r="L843" s="17">
        <v>0.105</v>
      </c>
      <c r="M843" s="17">
        <v>-2.5</v>
      </c>
      <c r="N843" s="17">
        <v>52.462499999999999</v>
      </c>
      <c r="O843" s="17">
        <v>3935</v>
      </c>
      <c r="P843" s="17">
        <v>614</v>
      </c>
      <c r="Q843" s="17">
        <v>6.3E-2</v>
      </c>
      <c r="R843" s="17">
        <v>1278.347</v>
      </c>
      <c r="S843" s="17">
        <v>21.824999999999999</v>
      </c>
      <c r="T843" s="17">
        <v>0.81</v>
      </c>
      <c r="U843" s="17">
        <v>-6.6E-3</v>
      </c>
      <c r="V843" s="17">
        <v>0.54500000000000004</v>
      </c>
      <c r="W843" s="17">
        <v>1923.98119</v>
      </c>
      <c r="X843" s="17">
        <v>1082</v>
      </c>
      <c r="Y843" s="17">
        <v>6.617</v>
      </c>
      <c r="Z843" s="17">
        <v>-2.4049999999999998</v>
      </c>
    </row>
    <row r="844" spans="1:26" x14ac:dyDescent="0.2">
      <c r="A844" s="27">
        <v>44434</v>
      </c>
      <c r="B844" s="17">
        <v>233.99700000000001</v>
      </c>
      <c r="C844" s="14">
        <v>1.17</v>
      </c>
      <c r="D844" s="17">
        <v>152.48500000000001</v>
      </c>
      <c r="E844" s="17">
        <v>6.95</v>
      </c>
      <c r="F844" s="17">
        <v>9.06</v>
      </c>
      <c r="G844" s="17">
        <v>23.5</v>
      </c>
      <c r="H844" s="17">
        <v>56.1</v>
      </c>
      <c r="I844" s="17">
        <v>100.002</v>
      </c>
      <c r="J844" s="17">
        <v>851.25</v>
      </c>
      <c r="K844" s="17">
        <v>0</v>
      </c>
      <c r="L844" s="17">
        <v>0.115</v>
      </c>
      <c r="M844" s="17">
        <v>-2.98</v>
      </c>
      <c r="N844" s="17">
        <v>54.248049999999999</v>
      </c>
      <c r="O844" s="17">
        <v>3970</v>
      </c>
      <c r="P844" s="17">
        <v>654.4</v>
      </c>
      <c r="Q844" s="17">
        <v>0.63500000000000001</v>
      </c>
      <c r="R844" s="17">
        <v>1325.393</v>
      </c>
      <c r="S844" s="17">
        <v>23.225000000000001</v>
      </c>
      <c r="T844" s="17">
        <v>0.8</v>
      </c>
      <c r="U844" s="17">
        <v>-9.4000000000000004E-3</v>
      </c>
      <c r="V844" s="17">
        <v>0.56799999999999995</v>
      </c>
      <c r="W844" s="17">
        <v>1154.0221100000001</v>
      </c>
      <c r="X844" s="17">
        <v>1138.5999999999999</v>
      </c>
      <c r="Y844" s="17">
        <v>6.8250000000000002</v>
      </c>
      <c r="Z844" s="17">
        <v>-2.5350000000000001</v>
      </c>
    </row>
    <row r="845" spans="1:26" x14ac:dyDescent="0.2">
      <c r="A845" s="27">
        <v>44433</v>
      </c>
      <c r="B845" s="17">
        <v>204.1</v>
      </c>
      <c r="C845" s="14">
        <v>1.05</v>
      </c>
      <c r="D845" s="17">
        <v>152.535</v>
      </c>
      <c r="E845" s="17">
        <v>6.3849999999999998</v>
      </c>
      <c r="F845" s="17">
        <v>8.75</v>
      </c>
      <c r="G845" s="17">
        <v>26.5</v>
      </c>
      <c r="H845" s="17">
        <v>61.55</v>
      </c>
      <c r="I845" s="17">
        <v>177.49799999999999</v>
      </c>
      <c r="J845" s="17">
        <v>879.84</v>
      </c>
      <c r="K845" s="17">
        <v>0</v>
      </c>
      <c r="L845" s="17">
        <v>9.5000000000000001E-2</v>
      </c>
      <c r="M845" s="17">
        <v>-2.9649999999999999</v>
      </c>
      <c r="N845" s="17">
        <v>54.652500000000003</v>
      </c>
      <c r="O845" s="17">
        <v>4064</v>
      </c>
      <c r="P845" s="17">
        <v>682</v>
      </c>
      <c r="Q845" s="17">
        <v>-3.3610000000000002</v>
      </c>
      <c r="R845" s="17">
        <v>1371.3140000000001</v>
      </c>
      <c r="S845" s="17">
        <v>23.25</v>
      </c>
      <c r="T845" s="17">
        <v>0.75</v>
      </c>
      <c r="U845" s="17">
        <v>-0.01</v>
      </c>
      <c r="V845" s="17">
        <v>0.51800000000000002</v>
      </c>
      <c r="W845" s="17">
        <v>1901.47423</v>
      </c>
      <c r="X845" s="17">
        <v>1067.2</v>
      </c>
      <c r="Y845" s="17">
        <v>6.83</v>
      </c>
      <c r="Z845" s="17">
        <v>-2.4300000000000002</v>
      </c>
    </row>
    <row r="846" spans="1:26" x14ac:dyDescent="0.2">
      <c r="A846" s="27">
        <v>44432</v>
      </c>
      <c r="B846" s="17">
        <v>216.67</v>
      </c>
      <c r="C846" s="14">
        <v>1.05</v>
      </c>
      <c r="D846" s="17">
        <v>165.5</v>
      </c>
      <c r="E846" s="17">
        <v>7.0730000000000004</v>
      </c>
      <c r="F846" s="17">
        <v>8.9499999999999993</v>
      </c>
      <c r="G846" s="17">
        <v>27.975000000000001</v>
      </c>
      <c r="H846" s="17">
        <v>48.674999999999997</v>
      </c>
      <c r="I846" s="17">
        <v>146.999</v>
      </c>
      <c r="J846" s="17">
        <v>905</v>
      </c>
      <c r="K846" s="17">
        <v>0</v>
      </c>
      <c r="L846" s="17">
        <v>0.124</v>
      </c>
      <c r="M846" s="17">
        <v>-2.5</v>
      </c>
      <c r="N846" s="17">
        <v>55.917499999999997</v>
      </c>
      <c r="O846" s="17">
        <v>4200.6000000000004</v>
      </c>
      <c r="P846" s="17">
        <v>700.5</v>
      </c>
      <c r="Q846" s="17">
        <v>-1.66</v>
      </c>
      <c r="R846" s="17">
        <v>1418.3579999999999</v>
      </c>
      <c r="S846" s="17">
        <v>23.175000000000001</v>
      </c>
      <c r="T846" s="17">
        <v>0.77</v>
      </c>
      <c r="U846" s="17">
        <v>-1.8100000000000002E-2</v>
      </c>
      <c r="V846" s="17">
        <v>0.435</v>
      </c>
      <c r="W846" s="17">
        <v>212.09721999999999</v>
      </c>
      <c r="X846" s="17">
        <v>1214.8</v>
      </c>
      <c r="Y846" s="17">
        <v>7.06</v>
      </c>
      <c r="Z846" s="17">
        <v>-2.468</v>
      </c>
    </row>
    <row r="847" spans="1:26" x14ac:dyDescent="0.2">
      <c r="A847" s="27">
        <v>44431</v>
      </c>
      <c r="B847" s="17">
        <v>219.58500000000001</v>
      </c>
      <c r="C847" s="14">
        <v>0.95</v>
      </c>
      <c r="D847" s="17">
        <v>166</v>
      </c>
      <c r="E847" s="17">
        <v>7.25</v>
      </c>
      <c r="F847" s="17">
        <v>9.6300000000000008</v>
      </c>
      <c r="G847" s="17">
        <v>28.015000000000001</v>
      </c>
      <c r="H847" s="17">
        <v>47.375</v>
      </c>
      <c r="I847" s="17">
        <v>40.497999999999998</v>
      </c>
      <c r="J847" s="17">
        <v>915.44</v>
      </c>
      <c r="K847" s="17">
        <v>5</v>
      </c>
      <c r="L847" s="17">
        <v>0.20130000000000001</v>
      </c>
      <c r="M847" s="17">
        <v>-2.9</v>
      </c>
      <c r="N847" s="17">
        <v>57.25</v>
      </c>
      <c r="O847" s="17">
        <v>3942</v>
      </c>
      <c r="P847" s="17">
        <v>709.1</v>
      </c>
      <c r="Q847" s="17">
        <v>1.73</v>
      </c>
      <c r="R847" s="17">
        <v>1341.39</v>
      </c>
      <c r="S847" s="17">
        <v>24.1</v>
      </c>
      <c r="T847" s="17">
        <v>0.77500000000000002</v>
      </c>
      <c r="U847" s="17">
        <v>-2.0299999999999999E-2</v>
      </c>
      <c r="V847" s="17">
        <v>0.45500000000000002</v>
      </c>
      <c r="W847" s="17">
        <v>167.08371</v>
      </c>
      <c r="X847" s="17">
        <v>1205.8</v>
      </c>
      <c r="Y847" s="17">
        <v>7.32</v>
      </c>
      <c r="Z847" s="17">
        <v>-2.63</v>
      </c>
    </row>
    <row r="848" spans="1:26" x14ac:dyDescent="0.2">
      <c r="A848" s="27">
        <v>44428</v>
      </c>
      <c r="B848" s="17">
        <v>197.07499999999999</v>
      </c>
      <c r="C848" s="14">
        <v>0.94499999999999995</v>
      </c>
      <c r="D848" s="17">
        <v>147.13</v>
      </c>
      <c r="E848" s="17">
        <v>7.5</v>
      </c>
      <c r="F848" s="17">
        <v>9.5500000000000007</v>
      </c>
      <c r="G848" s="17">
        <v>27</v>
      </c>
      <c r="H848" s="17">
        <v>65.849999999999994</v>
      </c>
      <c r="I848" s="17">
        <v>68.501999999999995</v>
      </c>
      <c r="J848" s="17">
        <v>852</v>
      </c>
      <c r="K848" s="17">
        <v>5</v>
      </c>
      <c r="L848" s="17">
        <v>0.1595</v>
      </c>
      <c r="M848" s="17">
        <v>-3</v>
      </c>
      <c r="N848" s="17">
        <v>53.841250000000002</v>
      </c>
      <c r="O848" s="17">
        <v>3933</v>
      </c>
      <c r="P848" s="17">
        <v>693.2</v>
      </c>
      <c r="Q848" s="17">
        <v>1.9570000000000001</v>
      </c>
      <c r="R848" s="17">
        <v>1348.65</v>
      </c>
      <c r="S848" s="17">
        <v>22.3</v>
      </c>
      <c r="T848" s="17">
        <v>0.72</v>
      </c>
      <c r="U848" s="17">
        <v>-3.0000000000000001E-3</v>
      </c>
      <c r="V848" s="17">
        <v>0.51500000000000001</v>
      </c>
      <c r="W848" s="17">
        <v>2906.9522499999998</v>
      </c>
      <c r="X848" s="17">
        <v>1397.3</v>
      </c>
      <c r="Y848" s="17">
        <v>6.86</v>
      </c>
      <c r="Z848" s="17">
        <v>-2.5230000000000001</v>
      </c>
    </row>
    <row r="849" spans="1:26" x14ac:dyDescent="0.2">
      <c r="A849" s="27">
        <v>44427</v>
      </c>
      <c r="B849" s="17">
        <v>215.78</v>
      </c>
      <c r="C849" s="14">
        <v>0.97</v>
      </c>
      <c r="D849" s="17">
        <v>162.75</v>
      </c>
      <c r="E849" s="17">
        <v>7</v>
      </c>
      <c r="F849" s="17">
        <v>9.5500000000000007</v>
      </c>
      <c r="G849" s="17">
        <v>27</v>
      </c>
      <c r="H849" s="17">
        <v>64.125</v>
      </c>
      <c r="I849" s="17">
        <v>190.501</v>
      </c>
      <c r="J849" s="17">
        <v>854.32500000000005</v>
      </c>
      <c r="K849" s="17">
        <v>5</v>
      </c>
      <c r="L849" s="17">
        <v>0.1905</v>
      </c>
      <c r="M849" s="17">
        <v>-3.05</v>
      </c>
      <c r="N849" s="17">
        <v>52.16</v>
      </c>
      <c r="O849" s="17">
        <v>3880</v>
      </c>
      <c r="P849" s="17">
        <v>622.5</v>
      </c>
      <c r="Q849" s="17">
        <v>2.403</v>
      </c>
      <c r="R849" s="17">
        <v>1353.4780000000001</v>
      </c>
      <c r="S849" s="17">
        <v>23.274999999999999</v>
      </c>
      <c r="T849" s="17">
        <v>0.82499999999999996</v>
      </c>
      <c r="U849" s="17">
        <v>-4.7999999999999996E-3</v>
      </c>
      <c r="V849" s="17">
        <v>0.54</v>
      </c>
      <c r="W849" s="17">
        <v>1963.95922</v>
      </c>
      <c r="X849" s="17">
        <v>1308.7</v>
      </c>
      <c r="Y849" s="17">
        <v>6.86</v>
      </c>
      <c r="Z849" s="17">
        <v>-2.5550000000000002</v>
      </c>
    </row>
    <row r="850" spans="1:26" x14ac:dyDescent="0.2">
      <c r="A850" s="27">
        <v>44426</v>
      </c>
      <c r="B850" s="17">
        <v>202.8</v>
      </c>
      <c r="C850" s="14">
        <v>0.84699999999999998</v>
      </c>
      <c r="D850" s="17">
        <v>170.5</v>
      </c>
      <c r="E850" s="17">
        <v>6.2160000000000002</v>
      </c>
      <c r="F850" s="17">
        <v>9.4749999999999996</v>
      </c>
      <c r="G850" s="17">
        <v>25.5</v>
      </c>
      <c r="H850" s="17">
        <v>60.225000000000001</v>
      </c>
      <c r="I850" s="17">
        <v>114.999</v>
      </c>
      <c r="J850" s="17">
        <v>848.75</v>
      </c>
      <c r="K850" s="17">
        <v>0</v>
      </c>
      <c r="L850" s="17">
        <v>0.2175</v>
      </c>
      <c r="M850" s="17">
        <v>-3.02</v>
      </c>
      <c r="N850" s="17">
        <v>49.062519999999999</v>
      </c>
      <c r="O850" s="17">
        <v>3973.5</v>
      </c>
      <c r="P850" s="17">
        <v>624.5</v>
      </c>
      <c r="Q850" s="17">
        <v>1.02</v>
      </c>
      <c r="R850" s="17">
        <v>1404.28</v>
      </c>
      <c r="S850" s="17">
        <v>23.15</v>
      </c>
      <c r="T850" s="17">
        <v>0.72</v>
      </c>
      <c r="U850" s="17">
        <v>-5.7000000000000002E-3</v>
      </c>
      <c r="V850" s="17">
        <v>0.55500000000000005</v>
      </c>
      <c r="W850" s="17">
        <v>3170.6244000000002</v>
      </c>
      <c r="X850" s="17">
        <v>1211.8</v>
      </c>
      <c r="Y850" s="17">
        <v>6.8780000000000001</v>
      </c>
      <c r="Z850" s="17">
        <v>-2.59</v>
      </c>
    </row>
    <row r="851" spans="1:26" x14ac:dyDescent="0.2">
      <c r="A851" s="27">
        <v>44425</v>
      </c>
      <c r="B851" s="17">
        <v>211.6</v>
      </c>
      <c r="C851" s="14">
        <v>0.88</v>
      </c>
      <c r="D851" s="17">
        <v>185.5</v>
      </c>
      <c r="E851" s="17">
        <v>6.5</v>
      </c>
      <c r="F851" s="17">
        <v>9.69</v>
      </c>
      <c r="G851" s="17">
        <v>24.5</v>
      </c>
      <c r="H851" s="17">
        <v>48.55</v>
      </c>
      <c r="I851" s="17">
        <v>124.998</v>
      </c>
      <c r="J851" s="17">
        <v>894.5</v>
      </c>
      <c r="K851" s="17">
        <v>0</v>
      </c>
      <c r="L851" s="17">
        <v>0.23749999999999999</v>
      </c>
      <c r="M851" s="17">
        <v>-2.92</v>
      </c>
      <c r="N851" s="17">
        <v>50.67</v>
      </c>
      <c r="O851" s="17">
        <v>4080</v>
      </c>
      <c r="P851" s="17">
        <v>652.9</v>
      </c>
      <c r="Q851" s="17">
        <v>2.7810000000000001</v>
      </c>
      <c r="R851" s="17">
        <v>1444.72</v>
      </c>
      <c r="S851" s="17">
        <v>23.475000000000001</v>
      </c>
      <c r="T851" s="17">
        <v>0.71</v>
      </c>
      <c r="U851" s="17">
        <v>-1.7500000000000002E-2</v>
      </c>
      <c r="V851" s="17">
        <v>0.498</v>
      </c>
      <c r="W851" s="17">
        <v>955.50548000000003</v>
      </c>
      <c r="X851" s="17">
        <v>1113.8</v>
      </c>
      <c r="Y851" s="17">
        <v>7.0970000000000004</v>
      </c>
      <c r="Z851" s="17">
        <v>-2.5750000000000002</v>
      </c>
    </row>
    <row r="852" spans="1:26" x14ac:dyDescent="0.2">
      <c r="A852" s="27">
        <v>44424</v>
      </c>
      <c r="B852" s="17">
        <v>209.405</v>
      </c>
      <c r="C852" s="14">
        <v>0.73</v>
      </c>
      <c r="D852" s="17">
        <v>186.5</v>
      </c>
      <c r="E852" s="17">
        <v>7.125</v>
      </c>
      <c r="F852" s="17">
        <v>9.9600000000000009</v>
      </c>
      <c r="G852" s="17">
        <v>24</v>
      </c>
      <c r="H852" s="17">
        <v>46.774999999999999</v>
      </c>
      <c r="I852" s="17">
        <v>91.748000000000005</v>
      </c>
      <c r="J852" s="17">
        <v>900</v>
      </c>
      <c r="K852" s="17">
        <v>-4.5</v>
      </c>
      <c r="L852" s="17">
        <v>0.27050000000000002</v>
      </c>
      <c r="M852" s="17">
        <v>-3.33</v>
      </c>
      <c r="N852" s="17">
        <v>52.155000000000001</v>
      </c>
      <c r="O852" s="17">
        <v>3793</v>
      </c>
      <c r="P852" s="17">
        <v>676</v>
      </c>
      <c r="Q852" s="17">
        <v>4.0389999999999997</v>
      </c>
      <c r="R852" s="17">
        <v>1355.22</v>
      </c>
      <c r="S852" s="17">
        <v>25.675000000000001</v>
      </c>
      <c r="T852" s="17">
        <v>0.67</v>
      </c>
      <c r="U852" s="17">
        <v>-3.6200000000000003E-2</v>
      </c>
      <c r="V852" s="17">
        <v>0.56799999999999995</v>
      </c>
      <c r="W852" s="17">
        <v>3042.4503100000002</v>
      </c>
      <c r="X852" s="17">
        <v>1112.2</v>
      </c>
      <c r="Y852" s="17">
        <v>7.34</v>
      </c>
      <c r="Z852" s="17">
        <v>-2.61</v>
      </c>
    </row>
    <row r="853" spans="1:26" x14ac:dyDescent="0.2">
      <c r="A853" s="27">
        <v>44421</v>
      </c>
      <c r="B853" s="17">
        <v>186.57</v>
      </c>
      <c r="C853" s="14">
        <v>0.70499999999999996</v>
      </c>
      <c r="D853" s="17">
        <v>172.4</v>
      </c>
      <c r="E853" s="17">
        <v>7.0030000000000001</v>
      </c>
      <c r="F853" s="17">
        <v>9.61</v>
      </c>
      <c r="G853" s="17">
        <v>21.995000000000001</v>
      </c>
      <c r="H853" s="17">
        <v>46.774999999999999</v>
      </c>
      <c r="I853" s="17">
        <v>20.003</v>
      </c>
      <c r="J853" s="17">
        <v>814.70500000000004</v>
      </c>
      <c r="K853" s="17">
        <v>-4.7</v>
      </c>
      <c r="L853" s="17">
        <v>0.27</v>
      </c>
      <c r="M853" s="17">
        <v>-3.37</v>
      </c>
      <c r="N853" s="17">
        <v>52.551479999999998</v>
      </c>
      <c r="O853" s="17">
        <v>3802.5</v>
      </c>
      <c r="P853" s="17">
        <v>643.9</v>
      </c>
      <c r="Q853" s="17">
        <v>3.1150000000000002</v>
      </c>
      <c r="R853" s="17">
        <v>1367.2349999999999</v>
      </c>
      <c r="S853" s="17">
        <v>25.05</v>
      </c>
      <c r="T853" s="17">
        <v>0.67500000000000004</v>
      </c>
      <c r="U853" s="17">
        <v>-0.01</v>
      </c>
      <c r="V853" s="17">
        <v>0.56999999999999995</v>
      </c>
      <c r="W853" s="17">
        <v>592.04109000000005</v>
      </c>
      <c r="X853" s="17">
        <v>1015.2</v>
      </c>
      <c r="Y853" s="17">
        <v>6.87</v>
      </c>
      <c r="Z853" s="17">
        <v>-2.375</v>
      </c>
    </row>
    <row r="854" spans="1:26" x14ac:dyDescent="0.2">
      <c r="A854" s="27">
        <v>44420</v>
      </c>
      <c r="B854" s="17">
        <v>196.55500000000001</v>
      </c>
      <c r="C854" s="14">
        <v>0.69</v>
      </c>
      <c r="D854" s="17">
        <v>162</v>
      </c>
      <c r="E854" s="17">
        <v>7.25</v>
      </c>
      <c r="F854" s="17">
        <v>9.51</v>
      </c>
      <c r="G854" s="17">
        <v>22.57</v>
      </c>
      <c r="H854" s="17">
        <v>51.5</v>
      </c>
      <c r="I854" s="17">
        <v>95</v>
      </c>
      <c r="J854" s="17">
        <v>835</v>
      </c>
      <c r="K854" s="17">
        <v>-5</v>
      </c>
      <c r="L854" s="17">
        <v>0.22170000000000001</v>
      </c>
      <c r="M854" s="17">
        <v>-3.5</v>
      </c>
      <c r="N854" s="17">
        <v>51.733179999999997</v>
      </c>
      <c r="O854" s="17">
        <v>3817</v>
      </c>
      <c r="P854" s="17">
        <v>625.5</v>
      </c>
      <c r="Q854" s="17">
        <v>3.1539999999999999</v>
      </c>
      <c r="R854" s="17">
        <v>1370.232</v>
      </c>
      <c r="S854" s="17">
        <v>23.524999999999999</v>
      </c>
      <c r="T854" s="17">
        <v>0.69</v>
      </c>
      <c r="U854" s="17">
        <v>-1.54E-2</v>
      </c>
      <c r="V854" s="17">
        <v>0.61299999999999999</v>
      </c>
      <c r="W854" s="17">
        <v>1905.0602899999999</v>
      </c>
      <c r="X854" s="17">
        <v>1015.2</v>
      </c>
      <c r="Y854" s="17">
        <v>6.8650000000000002</v>
      </c>
      <c r="Z854" s="17">
        <v>-2.42</v>
      </c>
    </row>
    <row r="855" spans="1:26" x14ac:dyDescent="0.2">
      <c r="A855" s="27">
        <v>44419</v>
      </c>
      <c r="B855" s="17">
        <v>205.85</v>
      </c>
      <c r="C855" s="14">
        <v>0.68</v>
      </c>
      <c r="D855" s="17">
        <v>158</v>
      </c>
      <c r="E855" s="17">
        <v>6.5</v>
      </c>
      <c r="F855" s="17">
        <v>9.52</v>
      </c>
      <c r="G855" s="17">
        <v>22.5</v>
      </c>
      <c r="H855" s="17">
        <v>57</v>
      </c>
      <c r="I855" s="17">
        <v>82.25</v>
      </c>
      <c r="J855" s="17">
        <v>818.75</v>
      </c>
      <c r="K855" s="17">
        <v>-5</v>
      </c>
      <c r="L855" s="17">
        <v>0.18729999999999999</v>
      </c>
      <c r="M855" s="17">
        <v>-3.5</v>
      </c>
      <c r="N855" s="17">
        <v>51.023200000000003</v>
      </c>
      <c r="O855" s="17">
        <v>3937.5</v>
      </c>
      <c r="P855" s="17">
        <v>605</v>
      </c>
      <c r="Q855" s="17">
        <v>3.7050000000000001</v>
      </c>
      <c r="R855" s="17">
        <v>1440.1890000000001</v>
      </c>
      <c r="S855" s="17">
        <v>24.274999999999999</v>
      </c>
      <c r="T855" s="17">
        <v>0.74</v>
      </c>
      <c r="U855" s="17">
        <v>2.2000000000000001E-3</v>
      </c>
      <c r="V855" s="17">
        <v>0.59299999999999997</v>
      </c>
      <c r="W855" s="17">
        <v>1246.0331100000001</v>
      </c>
      <c r="X855" s="17">
        <v>1065.3</v>
      </c>
      <c r="Y855" s="17">
        <v>6.8769999999999998</v>
      </c>
      <c r="Z855" s="17">
        <v>-2.48</v>
      </c>
    </row>
    <row r="856" spans="1:26" x14ac:dyDescent="0.2">
      <c r="A856" s="27">
        <v>44418</v>
      </c>
      <c r="B856" s="17">
        <v>203.958</v>
      </c>
      <c r="C856" s="14">
        <v>0.69</v>
      </c>
      <c r="D856" s="17">
        <v>160.69</v>
      </c>
      <c r="E856" s="17">
        <v>6.4950000000000001</v>
      </c>
      <c r="F856" s="17">
        <v>9.65</v>
      </c>
      <c r="G856" s="17">
        <v>21.574999999999999</v>
      </c>
      <c r="H856" s="17">
        <v>57</v>
      </c>
      <c r="I856" s="17">
        <v>270.00200000000001</v>
      </c>
      <c r="J856" s="17">
        <v>845</v>
      </c>
      <c r="K856" s="17">
        <v>-15</v>
      </c>
      <c r="L856" s="17">
        <v>0.155</v>
      </c>
      <c r="M856" s="17">
        <v>-3.62</v>
      </c>
      <c r="N856" s="17">
        <v>50.89658</v>
      </c>
      <c r="O856" s="17">
        <v>4060</v>
      </c>
      <c r="P856" s="17">
        <v>621.5</v>
      </c>
      <c r="Q856" s="17">
        <v>4.298</v>
      </c>
      <c r="R856" s="17">
        <v>1471.7850000000001</v>
      </c>
      <c r="S856" s="17">
        <v>24.75</v>
      </c>
      <c r="T856" s="17">
        <v>0.75</v>
      </c>
      <c r="U856" s="17">
        <v>-2.1499999999999998E-2</v>
      </c>
      <c r="V856" s="17">
        <v>0.61499999999999999</v>
      </c>
      <c r="W856" s="17">
        <v>2933.5023000000001</v>
      </c>
      <c r="X856" s="17">
        <v>1044.4000000000001</v>
      </c>
      <c r="Y856" s="17">
        <v>7.0949999999999998</v>
      </c>
      <c r="Z856" s="17">
        <v>-2.5750000000000002</v>
      </c>
    </row>
    <row r="857" spans="1:26" x14ac:dyDescent="0.2">
      <c r="A857" s="27">
        <v>44417</v>
      </c>
      <c r="B857" s="17">
        <v>198.86</v>
      </c>
      <c r="C857" s="14">
        <v>0.75</v>
      </c>
      <c r="D857" s="17">
        <v>170.5</v>
      </c>
      <c r="E857" s="17">
        <v>6.5</v>
      </c>
      <c r="F857" s="17">
        <v>9.75</v>
      </c>
      <c r="G857" s="17">
        <v>20.57</v>
      </c>
      <c r="H857" s="17">
        <v>48</v>
      </c>
      <c r="I857" s="17">
        <v>132.499</v>
      </c>
      <c r="J857" s="17">
        <v>853.75</v>
      </c>
      <c r="K857" s="17">
        <v>-14.8</v>
      </c>
      <c r="L857" s="17">
        <v>0.17949999999999999</v>
      </c>
      <c r="M857" s="17">
        <v>-4</v>
      </c>
      <c r="N857" s="17">
        <v>52.225000000000001</v>
      </c>
      <c r="O857" s="17">
        <v>3789</v>
      </c>
      <c r="P857" s="17">
        <v>626</v>
      </c>
      <c r="Q857" s="17">
        <v>5.3479999999999999</v>
      </c>
      <c r="R857" s="17">
        <v>1403.713</v>
      </c>
      <c r="S857" s="17">
        <v>26.15</v>
      </c>
      <c r="T857" s="17">
        <v>0.65500000000000003</v>
      </c>
      <c r="U857" s="17">
        <v>-3.3599999999999998E-2</v>
      </c>
      <c r="V857" s="17">
        <v>0.63300000000000001</v>
      </c>
      <c r="W857" s="17">
        <v>706.48195999999996</v>
      </c>
      <c r="X857" s="17">
        <v>984.1</v>
      </c>
      <c r="Y857" s="17">
        <v>7.4</v>
      </c>
      <c r="Z857" s="17">
        <v>-2.52</v>
      </c>
    </row>
    <row r="858" spans="1:26" x14ac:dyDescent="0.2">
      <c r="A858" s="27">
        <v>44414</v>
      </c>
      <c r="B858" s="17">
        <v>190.48</v>
      </c>
      <c r="C858" s="14">
        <v>0.77500000000000002</v>
      </c>
      <c r="D858" s="17">
        <v>150.68799999999999</v>
      </c>
      <c r="E858" s="17">
        <v>7</v>
      </c>
      <c r="F858" s="17">
        <v>9.26</v>
      </c>
      <c r="G858" s="17">
        <v>18.004999999999999</v>
      </c>
      <c r="H858" s="17">
        <v>47.424999999999997</v>
      </c>
      <c r="I858" s="17">
        <v>97.498999999999995</v>
      </c>
      <c r="J858" s="17">
        <v>798.9</v>
      </c>
      <c r="K858" s="17">
        <v>-45</v>
      </c>
      <c r="L858" s="17">
        <v>0.22</v>
      </c>
      <c r="M858" s="17">
        <v>-3.5</v>
      </c>
      <c r="N858" s="17">
        <v>43.827500000000001</v>
      </c>
      <c r="O858" s="17">
        <v>3749.5</v>
      </c>
      <c r="P858" s="17">
        <v>624.5</v>
      </c>
      <c r="Q858" s="17">
        <v>6.0650000000000004</v>
      </c>
      <c r="R858" s="17">
        <v>1401.213</v>
      </c>
      <c r="S858" s="17">
        <v>25.9</v>
      </c>
      <c r="T858" s="17">
        <v>0.67</v>
      </c>
      <c r="U858" s="17">
        <v>-2.35E-2</v>
      </c>
      <c r="V858" s="17">
        <v>0.63</v>
      </c>
      <c r="W858" s="17">
        <v>966.03399000000002</v>
      </c>
      <c r="X858" s="17">
        <v>1004.5</v>
      </c>
      <c r="Y858" s="17">
        <v>6.92</v>
      </c>
      <c r="Z858" s="17">
        <v>-2.5219999999999998</v>
      </c>
    </row>
    <row r="859" spans="1:26" x14ac:dyDescent="0.2">
      <c r="A859" s="27">
        <v>44413</v>
      </c>
      <c r="B859" s="17">
        <v>203.625</v>
      </c>
      <c r="C859" s="14">
        <v>0.74</v>
      </c>
      <c r="D859" s="17">
        <v>146.36000000000001</v>
      </c>
      <c r="E859" s="17">
        <v>6.5</v>
      </c>
      <c r="F859" s="17">
        <v>9.58</v>
      </c>
      <c r="G859" s="17">
        <v>18.25</v>
      </c>
      <c r="H859" s="17">
        <v>47.125</v>
      </c>
      <c r="I859" s="17">
        <v>105</v>
      </c>
      <c r="J859" s="17">
        <v>796.45</v>
      </c>
      <c r="K859" s="17">
        <v>-45</v>
      </c>
      <c r="L859" s="17">
        <v>0.17749999999999999</v>
      </c>
      <c r="M859" s="17">
        <v>-3.6</v>
      </c>
      <c r="N859" s="17">
        <v>43.397849999999998</v>
      </c>
      <c r="O859" s="17">
        <v>3815</v>
      </c>
      <c r="P859" s="17">
        <v>577.29999999999995</v>
      </c>
      <c r="Q859" s="17">
        <v>7.7549999999999999</v>
      </c>
      <c r="R859" s="17">
        <v>1404.1369999999999</v>
      </c>
      <c r="S859" s="17">
        <v>23.725000000000001</v>
      </c>
      <c r="T859" s="17">
        <v>0.75</v>
      </c>
      <c r="U859" s="17">
        <v>-4.4999999999999998E-2</v>
      </c>
      <c r="V859" s="17">
        <v>0.59799999999999998</v>
      </c>
      <c r="W859" s="17">
        <v>889.12968000000001</v>
      </c>
      <c r="X859" s="17">
        <v>1029.5999999999999</v>
      </c>
      <c r="Y859" s="17">
        <v>6.8419999999999996</v>
      </c>
      <c r="Z859" s="17">
        <v>-2.335</v>
      </c>
    </row>
    <row r="860" spans="1:26" x14ac:dyDescent="0.2">
      <c r="A860" s="27">
        <v>44412</v>
      </c>
      <c r="B860" s="17">
        <v>220.3</v>
      </c>
      <c r="C860" s="14">
        <v>0.68</v>
      </c>
      <c r="D860" s="17">
        <v>156.5</v>
      </c>
      <c r="E860" s="17">
        <v>6</v>
      </c>
      <c r="F860" s="17">
        <v>9.85</v>
      </c>
      <c r="G860" s="17">
        <v>18</v>
      </c>
      <c r="H860" s="17">
        <v>40.024999999999999</v>
      </c>
      <c r="I860" s="17">
        <v>99.998000000000005</v>
      </c>
      <c r="J860" s="17">
        <v>826.91</v>
      </c>
      <c r="K860" s="17">
        <v>-40</v>
      </c>
      <c r="L860" s="17">
        <v>0.1153</v>
      </c>
      <c r="M860" s="17">
        <v>-4.5</v>
      </c>
      <c r="N860" s="17">
        <v>44.946899999999999</v>
      </c>
      <c r="O860" s="17">
        <v>3960</v>
      </c>
      <c r="P860" s="17">
        <v>588.5</v>
      </c>
      <c r="Q860" s="17">
        <v>5.085</v>
      </c>
      <c r="R860" s="17">
        <v>1421.4690000000001</v>
      </c>
      <c r="S860" s="17">
        <v>23.5</v>
      </c>
      <c r="T860" s="17">
        <v>0.62</v>
      </c>
      <c r="U860" s="17">
        <v>-5.79E-2</v>
      </c>
      <c r="V860" s="17">
        <v>0.57299999999999995</v>
      </c>
      <c r="W860" s="17">
        <v>1237.4881800000001</v>
      </c>
      <c r="X860" s="17">
        <v>841.7</v>
      </c>
      <c r="Y860" s="17">
        <v>7.06</v>
      </c>
      <c r="Z860" s="17">
        <v>-2.39</v>
      </c>
    </row>
    <row r="861" spans="1:26" x14ac:dyDescent="0.2">
      <c r="A861" s="27">
        <v>44411</v>
      </c>
      <c r="B861" s="17">
        <v>195.15799999999999</v>
      </c>
      <c r="C861" s="14">
        <v>0.75</v>
      </c>
      <c r="D861" s="17">
        <v>168</v>
      </c>
      <c r="E861" s="17">
        <v>6.1219999999999999</v>
      </c>
      <c r="F861" s="17">
        <v>9.5</v>
      </c>
      <c r="G861" s="17">
        <v>18.585000000000001</v>
      </c>
      <c r="H861" s="17">
        <v>36.125</v>
      </c>
      <c r="I861" s="17">
        <v>102.501</v>
      </c>
      <c r="J861" s="17">
        <v>855.69500000000005</v>
      </c>
      <c r="K861" s="17">
        <v>-30</v>
      </c>
      <c r="L861" s="17">
        <v>8.8499999999999995E-2</v>
      </c>
      <c r="M861" s="17">
        <v>-4.82</v>
      </c>
      <c r="N861" s="17">
        <v>46.115569999999998</v>
      </c>
      <c r="O861" s="17">
        <v>4110</v>
      </c>
      <c r="P861" s="17">
        <v>607.20000000000005</v>
      </c>
      <c r="Q861" s="17">
        <v>3.0369999999999999</v>
      </c>
      <c r="R861" s="17">
        <v>1466.0219999999999</v>
      </c>
      <c r="S861" s="17">
        <v>24.45</v>
      </c>
      <c r="T861" s="17">
        <v>0.72499999999999998</v>
      </c>
      <c r="U861" s="17">
        <v>-2.8500000000000001E-2</v>
      </c>
      <c r="V861" s="17">
        <v>0.61499999999999999</v>
      </c>
      <c r="W861" s="17">
        <v>917.51110000000006</v>
      </c>
      <c r="X861" s="17">
        <v>1162.5999999999999</v>
      </c>
      <c r="Y861" s="17">
        <v>7.38</v>
      </c>
      <c r="Z861" s="17">
        <v>-2.5329999999999999</v>
      </c>
    </row>
    <row r="862" spans="1:26" x14ac:dyDescent="0.2">
      <c r="A862" s="27">
        <v>44410</v>
      </c>
      <c r="B862" s="17">
        <v>202.345</v>
      </c>
      <c r="C862" s="14">
        <v>0.747</v>
      </c>
      <c r="D862" s="17">
        <v>166.34800000000001</v>
      </c>
      <c r="E862" s="17">
        <v>6</v>
      </c>
      <c r="F862" s="17">
        <v>9.0649999999999995</v>
      </c>
      <c r="G862" s="17">
        <v>19.594999999999999</v>
      </c>
      <c r="H862" s="17">
        <v>33.5</v>
      </c>
      <c r="I862" s="17">
        <v>75.501999999999995</v>
      </c>
      <c r="J862" s="17">
        <v>881.77499999999998</v>
      </c>
      <c r="K862" s="17">
        <v>-19.899999999999999</v>
      </c>
      <c r="L862" s="17">
        <v>9.8500000000000004E-2</v>
      </c>
      <c r="M862" s="17">
        <v>-4.6050000000000004</v>
      </c>
      <c r="N862" s="17">
        <v>48.428179999999998</v>
      </c>
      <c r="O862" s="17">
        <v>3790</v>
      </c>
      <c r="P862" s="17">
        <v>611.5</v>
      </c>
      <c r="Q862" s="17">
        <v>2.9710000000000001</v>
      </c>
      <c r="R862" s="17">
        <v>1331.6</v>
      </c>
      <c r="S862" s="17">
        <v>25.125</v>
      </c>
      <c r="T862" s="17">
        <v>0.76500000000000001</v>
      </c>
      <c r="U862" s="17">
        <v>-5.8999999999999999E-3</v>
      </c>
      <c r="V862" s="17">
        <v>0.61499999999999999</v>
      </c>
      <c r="W862" s="17">
        <v>3363.0375100000001</v>
      </c>
      <c r="X862" s="17">
        <v>982.3</v>
      </c>
      <c r="Y862" s="17">
        <v>7.7</v>
      </c>
      <c r="Z862" s="17">
        <v>-2.68</v>
      </c>
    </row>
    <row r="863" spans="1:26" x14ac:dyDescent="0.2">
      <c r="A863" s="27">
        <v>44407</v>
      </c>
      <c r="B863" s="17">
        <v>193.42500000000001</v>
      </c>
      <c r="C863" s="14">
        <v>0.73</v>
      </c>
      <c r="D863" s="17">
        <v>157.07300000000001</v>
      </c>
      <c r="E863" s="17">
        <v>6.3380000000000001</v>
      </c>
      <c r="F863" s="17">
        <v>8.4499999999999993</v>
      </c>
      <c r="G863" s="17">
        <v>17.135000000000002</v>
      </c>
      <c r="H863" s="17">
        <v>34.875</v>
      </c>
      <c r="I863" s="17">
        <v>145.001</v>
      </c>
      <c r="J863" s="17">
        <v>815.26</v>
      </c>
      <c r="K863" s="17">
        <v>0</v>
      </c>
      <c r="L863" s="17">
        <v>0.1065</v>
      </c>
      <c r="M863" s="17">
        <v>-4</v>
      </c>
      <c r="N863" s="17">
        <v>44.842500000000001</v>
      </c>
      <c r="O863" s="17">
        <v>3793.6</v>
      </c>
      <c r="P863" s="17">
        <v>569.29999999999995</v>
      </c>
      <c r="Q863" s="17">
        <v>1.5269999999999999</v>
      </c>
      <c r="R863" s="17">
        <v>1331.96</v>
      </c>
      <c r="S863" s="17">
        <v>23.05</v>
      </c>
      <c r="T863" s="17">
        <v>0.58499999999999996</v>
      </c>
      <c r="U863" s="17">
        <v>-1.43E-2</v>
      </c>
      <c r="V863" s="17">
        <v>0.60799999999999998</v>
      </c>
      <c r="W863" s="17">
        <v>3253.47939</v>
      </c>
      <c r="X863" s="17">
        <v>1208.3</v>
      </c>
      <c r="Y863" s="17">
        <v>7.04</v>
      </c>
      <c r="Z863" s="17">
        <v>-2.4900000000000002</v>
      </c>
    </row>
    <row r="864" spans="1:26" x14ac:dyDescent="0.2">
      <c r="A864" s="27">
        <v>44406</v>
      </c>
      <c r="B864" s="17">
        <v>189.11500000000001</v>
      </c>
      <c r="C864" s="14">
        <v>0.76</v>
      </c>
      <c r="D864" s="17">
        <v>154.893</v>
      </c>
      <c r="E864" s="17">
        <v>6.25</v>
      </c>
      <c r="F864" s="17">
        <v>8.3650000000000002</v>
      </c>
      <c r="G864" s="17">
        <v>16</v>
      </c>
      <c r="H864" s="17">
        <v>46.424999999999997</v>
      </c>
      <c r="I864" s="17">
        <v>53.500999999999998</v>
      </c>
      <c r="J864" s="17">
        <v>816.25</v>
      </c>
      <c r="K864" s="17">
        <v>-25</v>
      </c>
      <c r="L864" s="17">
        <v>0.11</v>
      </c>
      <c r="M864" s="17">
        <v>-3.84</v>
      </c>
      <c r="N864" s="17">
        <v>45.637279999999997</v>
      </c>
      <c r="O864" s="17">
        <v>3845</v>
      </c>
      <c r="P864" s="17">
        <v>585</v>
      </c>
      <c r="Q864" s="17">
        <v>1.788</v>
      </c>
      <c r="R864" s="17">
        <v>1372.0250000000001</v>
      </c>
      <c r="S864" s="17">
        <v>23.5</v>
      </c>
      <c r="T864" s="17">
        <v>0.69499999999999995</v>
      </c>
      <c r="U864" s="17">
        <v>-2.7799999999999998E-2</v>
      </c>
      <c r="V864" s="17">
        <v>0.627</v>
      </c>
      <c r="W864" s="17">
        <v>1118.0111199999999</v>
      </c>
      <c r="X864" s="17">
        <v>1158</v>
      </c>
      <c r="Y864" s="17">
        <v>7.0709999999999997</v>
      </c>
      <c r="Z864" s="17">
        <v>-2.5350000000000001</v>
      </c>
    </row>
    <row r="865" spans="1:26" x14ac:dyDescent="0.2">
      <c r="A865" s="27">
        <v>44405</v>
      </c>
      <c r="B865" s="17">
        <v>206.01</v>
      </c>
      <c r="C865" s="14">
        <v>0.84</v>
      </c>
      <c r="D865" s="17">
        <v>185.965</v>
      </c>
      <c r="E865" s="17">
        <v>5.9249999999999998</v>
      </c>
      <c r="F865" s="17">
        <v>8.33</v>
      </c>
      <c r="G865" s="17">
        <v>15.5</v>
      </c>
      <c r="H865" s="17">
        <v>64.525000000000006</v>
      </c>
      <c r="I865" s="17">
        <v>162.506</v>
      </c>
      <c r="J865" s="17">
        <v>858</v>
      </c>
      <c r="K865" s="17">
        <v>-25</v>
      </c>
      <c r="L865" s="17">
        <v>0.17199999999999999</v>
      </c>
      <c r="M865" s="17">
        <v>-4.3</v>
      </c>
      <c r="N865" s="17">
        <v>45.832149999999999</v>
      </c>
      <c r="O865" s="17">
        <v>3950.6</v>
      </c>
      <c r="P865" s="17">
        <v>630.5</v>
      </c>
      <c r="Q865" s="17">
        <v>3.258</v>
      </c>
      <c r="R865" s="17">
        <v>1440.65</v>
      </c>
      <c r="S865" s="17">
        <v>24.975000000000001</v>
      </c>
      <c r="T865" s="17">
        <v>0.7</v>
      </c>
      <c r="U865" s="17">
        <v>-2.2100000000000002E-2</v>
      </c>
      <c r="V865" s="17">
        <v>0.55500000000000005</v>
      </c>
      <c r="W865" s="17">
        <v>380.09645</v>
      </c>
      <c r="X865" s="17">
        <v>1155.7</v>
      </c>
      <c r="Y865" s="17">
        <v>7.3780000000000001</v>
      </c>
      <c r="Z865" s="17">
        <v>-2.6549999999999998</v>
      </c>
    </row>
    <row r="866" spans="1:26" x14ac:dyDescent="0.2">
      <c r="A866" s="27">
        <v>44404</v>
      </c>
      <c r="B866" s="17">
        <v>208.1</v>
      </c>
      <c r="C866" s="14">
        <v>0.82</v>
      </c>
      <c r="D866" s="17">
        <v>174</v>
      </c>
      <c r="E866" s="17">
        <v>6.17</v>
      </c>
      <c r="F866" s="17">
        <v>6.9850000000000003</v>
      </c>
      <c r="G866" s="17">
        <v>14</v>
      </c>
      <c r="H866" s="17">
        <v>50.725000000000001</v>
      </c>
      <c r="I866" s="17">
        <v>70</v>
      </c>
      <c r="J866" s="17">
        <v>856.54499999999996</v>
      </c>
      <c r="K866" s="17">
        <v>-25</v>
      </c>
      <c r="L866" s="17">
        <v>0.16550000000000001</v>
      </c>
      <c r="M866" s="17">
        <v>-4.798</v>
      </c>
      <c r="N866" s="17">
        <v>47.65</v>
      </c>
      <c r="O866" s="17">
        <v>4020</v>
      </c>
      <c r="P866" s="17">
        <v>629</v>
      </c>
      <c r="Q866" s="17">
        <v>3.3</v>
      </c>
      <c r="R866" s="17">
        <v>1475.412</v>
      </c>
      <c r="S866" s="17">
        <v>24.5</v>
      </c>
      <c r="T866" s="17">
        <v>0.68500000000000005</v>
      </c>
      <c r="U866" s="17">
        <v>-1.37E-2</v>
      </c>
      <c r="V866" s="17">
        <v>0.54500000000000004</v>
      </c>
      <c r="W866" s="17">
        <v>2883.4532199999999</v>
      </c>
      <c r="X866" s="17">
        <v>1151.7</v>
      </c>
      <c r="Y866" s="17">
        <v>7.3550000000000004</v>
      </c>
      <c r="Z866" s="17">
        <v>-2.645</v>
      </c>
    </row>
    <row r="867" spans="1:26" x14ac:dyDescent="0.2">
      <c r="A867" s="27">
        <v>44403</v>
      </c>
      <c r="B867" s="17">
        <v>199.06</v>
      </c>
      <c r="C867" s="14">
        <v>0.752</v>
      </c>
      <c r="D867" s="17">
        <v>168.39</v>
      </c>
      <c r="E867" s="17">
        <v>6.25</v>
      </c>
      <c r="F867" s="17">
        <v>6.75</v>
      </c>
      <c r="G867" s="17">
        <v>11.535</v>
      </c>
      <c r="H867" s="17">
        <v>55.524999999999999</v>
      </c>
      <c r="I867" s="17">
        <v>34.747</v>
      </c>
      <c r="J867" s="17">
        <v>897.82</v>
      </c>
      <c r="K867" s="17">
        <v>-30</v>
      </c>
      <c r="L867" s="17">
        <v>0.13800000000000001</v>
      </c>
      <c r="M867" s="17">
        <v>-5.0999999999999996</v>
      </c>
      <c r="N867" s="17">
        <v>49.590049999999998</v>
      </c>
      <c r="O867" s="17">
        <v>3769.5</v>
      </c>
      <c r="P867" s="17">
        <v>666.2</v>
      </c>
      <c r="Q867" s="17">
        <v>2.9740000000000002</v>
      </c>
      <c r="R867" s="17">
        <v>1353.43</v>
      </c>
      <c r="S867" s="17">
        <v>25.225000000000001</v>
      </c>
      <c r="T867" s="17">
        <v>0.6</v>
      </c>
      <c r="U867" s="17">
        <v>-3.85E-2</v>
      </c>
      <c r="V867" s="17">
        <v>0.54</v>
      </c>
      <c r="W867" s="17">
        <v>1195.98415</v>
      </c>
      <c r="X867" s="17">
        <v>1153.7</v>
      </c>
      <c r="Y867" s="17">
        <v>7.577</v>
      </c>
      <c r="Z867" s="17">
        <v>-2.78</v>
      </c>
    </row>
    <row r="868" spans="1:26" x14ac:dyDescent="0.2">
      <c r="A868" s="27">
        <v>44400</v>
      </c>
      <c r="B868" s="17">
        <v>208.1</v>
      </c>
      <c r="C868" s="14">
        <v>0.79500000000000004</v>
      </c>
      <c r="D868" s="17">
        <v>161.785</v>
      </c>
      <c r="E868" s="17">
        <v>6.625</v>
      </c>
      <c r="F868" s="17">
        <v>6.5</v>
      </c>
      <c r="G868" s="17">
        <v>11.12</v>
      </c>
      <c r="H868" s="17">
        <v>52.25</v>
      </c>
      <c r="I868" s="17">
        <v>95</v>
      </c>
      <c r="J868" s="17">
        <v>852</v>
      </c>
      <c r="K868" s="17">
        <v>-25.5</v>
      </c>
      <c r="L868" s="17">
        <v>0.188</v>
      </c>
      <c r="M868" s="17">
        <v>-4.8650000000000002</v>
      </c>
      <c r="N868" s="17">
        <v>45.645899999999997</v>
      </c>
      <c r="O868" s="17">
        <v>3770.3</v>
      </c>
      <c r="P868" s="17">
        <v>629.5</v>
      </c>
      <c r="Q868" s="17">
        <v>3</v>
      </c>
      <c r="R868" s="17">
        <v>1338.4849999999999</v>
      </c>
      <c r="S868" s="17">
        <v>23.5</v>
      </c>
      <c r="T868" s="17">
        <v>0.6</v>
      </c>
      <c r="U868" s="17">
        <v>-3.85E-2</v>
      </c>
      <c r="V868" s="17">
        <v>0.52800000000000002</v>
      </c>
      <c r="W868" s="17">
        <v>1408.99712</v>
      </c>
      <c r="X868" s="17">
        <v>1258.4000000000001</v>
      </c>
      <c r="Y868" s="17">
        <v>7.149</v>
      </c>
      <c r="Z868" s="17">
        <v>-2.7</v>
      </c>
    </row>
    <row r="869" spans="1:26" x14ac:dyDescent="0.2">
      <c r="A869" s="27">
        <v>44399</v>
      </c>
      <c r="B869" s="17">
        <v>207.2</v>
      </c>
      <c r="C869" s="14">
        <v>0.9</v>
      </c>
      <c r="D869" s="17">
        <v>151.22300000000001</v>
      </c>
      <c r="E869" s="17">
        <v>6.5</v>
      </c>
      <c r="F869" s="17">
        <v>6.45</v>
      </c>
      <c r="G869" s="17">
        <v>11.12</v>
      </c>
      <c r="H869" s="17">
        <v>49</v>
      </c>
      <c r="I869" s="17">
        <v>107.503</v>
      </c>
      <c r="J869" s="17">
        <v>881.78499999999997</v>
      </c>
      <c r="K869" s="17">
        <v>-25</v>
      </c>
      <c r="L869" s="17">
        <v>0.13150000000000001</v>
      </c>
      <c r="M869" s="17">
        <v>-4.9249999999999998</v>
      </c>
      <c r="N869" s="17">
        <v>45.675379999999997</v>
      </c>
      <c r="O869" s="17">
        <v>3682.5</v>
      </c>
      <c r="P869" s="17">
        <v>615</v>
      </c>
      <c r="Q869" s="17">
        <v>3.1120000000000001</v>
      </c>
      <c r="R869" s="17">
        <v>1339.825</v>
      </c>
      <c r="S869" s="17">
        <v>24.85</v>
      </c>
      <c r="T869" s="17">
        <v>0.84</v>
      </c>
      <c r="U869" s="17">
        <v>-2.4500000000000001E-2</v>
      </c>
      <c r="V869" s="17">
        <v>0.45</v>
      </c>
      <c r="W869" s="17">
        <v>1372.0701100000001</v>
      </c>
      <c r="X869" s="17">
        <v>1233.3</v>
      </c>
      <c r="Y869" s="17">
        <v>7.1280000000000001</v>
      </c>
      <c r="Z869" s="17">
        <v>-2.68</v>
      </c>
    </row>
    <row r="870" spans="1:26" x14ac:dyDescent="0.2">
      <c r="A870" s="27">
        <v>44398</v>
      </c>
      <c r="B870" s="17">
        <v>183.6</v>
      </c>
      <c r="C870" s="14">
        <v>0.83</v>
      </c>
      <c r="D870" s="17">
        <v>167.5</v>
      </c>
      <c r="E870" s="17">
        <v>6</v>
      </c>
      <c r="F870" s="17">
        <v>6.38</v>
      </c>
      <c r="G870" s="17">
        <v>11.5</v>
      </c>
      <c r="H870" s="17">
        <v>61</v>
      </c>
      <c r="I870" s="17">
        <v>-62.499000000000002</v>
      </c>
      <c r="J870" s="17">
        <v>888</v>
      </c>
      <c r="K870" s="17">
        <v>-10.1</v>
      </c>
      <c r="L870" s="17">
        <v>0.32550000000000001</v>
      </c>
      <c r="M870" s="17">
        <v>-4.7699999999999996</v>
      </c>
      <c r="N870" s="17">
        <v>46.801729999999999</v>
      </c>
      <c r="O870" s="17">
        <v>3831.5</v>
      </c>
      <c r="P870" s="17">
        <v>611.6</v>
      </c>
      <c r="Q870" s="17">
        <v>3.153</v>
      </c>
      <c r="R870" s="17">
        <v>1339.7550000000001</v>
      </c>
      <c r="S870" s="17">
        <v>26.15</v>
      </c>
      <c r="T870" s="17">
        <v>0.73499999999999999</v>
      </c>
      <c r="U870" s="17">
        <v>-3.85E-2</v>
      </c>
      <c r="V870" s="17">
        <v>0.4</v>
      </c>
      <c r="W870" s="17">
        <v>1465.45415</v>
      </c>
      <c r="X870" s="17">
        <v>1233.3</v>
      </c>
      <c r="Y870" s="17">
        <v>7.1150000000000002</v>
      </c>
      <c r="Z870" s="17">
        <v>-2.68</v>
      </c>
    </row>
    <row r="871" spans="1:26" x14ac:dyDescent="0.2">
      <c r="A871" s="27">
        <v>44397</v>
      </c>
      <c r="B871" s="17">
        <v>185.34</v>
      </c>
      <c r="C871" s="14">
        <v>0.78300000000000003</v>
      </c>
      <c r="D871" s="17">
        <v>170.495</v>
      </c>
      <c r="E871" s="17">
        <v>6.0030000000000001</v>
      </c>
      <c r="F871" s="17">
        <v>6.0350000000000001</v>
      </c>
      <c r="G871" s="17">
        <v>8.5</v>
      </c>
      <c r="H871" s="17">
        <v>70</v>
      </c>
      <c r="I871" s="17">
        <v>97.506</v>
      </c>
      <c r="J871" s="17">
        <v>896.55</v>
      </c>
      <c r="K871" s="17">
        <v>-10.1</v>
      </c>
      <c r="L871" s="17">
        <v>0.20749999999999999</v>
      </c>
      <c r="M871" s="17">
        <v>-4.9000000000000004</v>
      </c>
      <c r="N871" s="17">
        <v>47.30592</v>
      </c>
      <c r="O871" s="17">
        <v>3928</v>
      </c>
      <c r="P871" s="17">
        <v>629.5</v>
      </c>
      <c r="Q871" s="17">
        <v>2.2320000000000002</v>
      </c>
      <c r="R871" s="17">
        <v>1339.57</v>
      </c>
      <c r="S871" s="17">
        <v>26.274999999999999</v>
      </c>
      <c r="T871" s="17">
        <v>0.5</v>
      </c>
      <c r="U871" s="17">
        <v>-3.85E-2</v>
      </c>
      <c r="V871" s="17">
        <v>0.38</v>
      </c>
      <c r="W871" s="17">
        <v>1407.92815</v>
      </c>
      <c r="X871" s="17">
        <v>1233.3</v>
      </c>
      <c r="Y871" s="17">
        <v>7.3650000000000002</v>
      </c>
      <c r="Z871" s="17">
        <v>-2.76</v>
      </c>
    </row>
    <row r="872" spans="1:26" x14ac:dyDescent="0.2">
      <c r="A872" s="27">
        <v>44396</v>
      </c>
      <c r="B872" s="17">
        <v>199.9</v>
      </c>
      <c r="C872" s="14">
        <v>0.755</v>
      </c>
      <c r="D872" s="17">
        <v>176.5</v>
      </c>
      <c r="E872" s="17">
        <v>6.25</v>
      </c>
      <c r="F872" s="17">
        <v>5.5</v>
      </c>
      <c r="G872" s="17">
        <v>7.5</v>
      </c>
      <c r="H872" s="17">
        <v>74.375</v>
      </c>
      <c r="I872" s="17">
        <v>272.50799999999998</v>
      </c>
      <c r="J872" s="17">
        <v>870.005</v>
      </c>
      <c r="K872" s="17">
        <v>-20</v>
      </c>
      <c r="L872" s="17">
        <v>0.48249999999999998</v>
      </c>
      <c r="M872" s="17">
        <v>-5</v>
      </c>
      <c r="N872" s="17">
        <v>48.686</v>
      </c>
      <c r="O872" s="17">
        <v>3669.5</v>
      </c>
      <c r="P872" s="17">
        <v>638</v>
      </c>
      <c r="Q872" s="17">
        <v>3.3889999999999998</v>
      </c>
      <c r="R872" s="17">
        <v>1344.115</v>
      </c>
      <c r="S872" s="17">
        <v>28.35</v>
      </c>
      <c r="T872" s="17">
        <v>0.57499999999999996</v>
      </c>
      <c r="U872" s="17">
        <v>-3.85E-2</v>
      </c>
      <c r="V872" s="17">
        <v>0.41</v>
      </c>
      <c r="W872" s="17">
        <v>1117.40113</v>
      </c>
      <c r="X872" s="17">
        <v>1283.5</v>
      </c>
      <c r="Y872" s="17">
        <v>7.5970000000000004</v>
      </c>
      <c r="Z872" s="17">
        <v>-2.77</v>
      </c>
    </row>
    <row r="873" spans="1:26" x14ac:dyDescent="0.2">
      <c r="A873" s="27">
        <v>44393</v>
      </c>
      <c r="B873" s="17">
        <v>166.66</v>
      </c>
      <c r="C873" s="14">
        <v>0.71499999999999997</v>
      </c>
      <c r="D873" s="17">
        <v>150.53299999999999</v>
      </c>
      <c r="E873" s="17">
        <v>6.5</v>
      </c>
      <c r="F873" s="17">
        <v>4.62</v>
      </c>
      <c r="G873" s="17">
        <v>8.2750000000000004</v>
      </c>
      <c r="H873" s="17">
        <v>59.924999999999997</v>
      </c>
      <c r="I873" s="17">
        <v>15.000999999999999</v>
      </c>
      <c r="J873" s="17">
        <v>774.42499999999995</v>
      </c>
      <c r="K873" s="17">
        <v>-29.9</v>
      </c>
      <c r="L873" s="17">
        <v>0.19750000000000001</v>
      </c>
      <c r="M873" s="17">
        <v>-4.7699999999999996</v>
      </c>
      <c r="N873" s="17">
        <v>47.209099999999999</v>
      </c>
      <c r="O873" s="17">
        <v>3620.6</v>
      </c>
      <c r="P873" s="17">
        <v>589.5</v>
      </c>
      <c r="Q873" s="17">
        <v>3.875</v>
      </c>
      <c r="R873" s="17">
        <v>1337.825</v>
      </c>
      <c r="S873" s="17">
        <v>28.05</v>
      </c>
      <c r="T873" s="17">
        <v>0.435</v>
      </c>
      <c r="U873" s="17">
        <v>-2.75E-2</v>
      </c>
      <c r="V873" s="17">
        <v>0.32</v>
      </c>
      <c r="W873" s="17">
        <v>1135.94118</v>
      </c>
      <c r="X873" s="17">
        <v>1245.5999999999999</v>
      </c>
      <c r="Y873" s="17">
        <v>7.14</v>
      </c>
      <c r="Z873" s="17">
        <v>-2.5819999999999999</v>
      </c>
    </row>
    <row r="874" spans="1:26" x14ac:dyDescent="0.2">
      <c r="A874" s="27">
        <v>44392</v>
      </c>
      <c r="B874" s="17">
        <v>189.2</v>
      </c>
      <c r="C874" s="14">
        <v>0.71499999999999997</v>
      </c>
      <c r="D874" s="17">
        <v>154</v>
      </c>
      <c r="E874" s="17">
        <v>6.5</v>
      </c>
      <c r="F874" s="17">
        <v>4.5350000000000001</v>
      </c>
      <c r="G874" s="17">
        <v>8.7349999999999994</v>
      </c>
      <c r="H874" s="17">
        <v>57</v>
      </c>
      <c r="I874" s="17">
        <v>44.746000000000002</v>
      </c>
      <c r="J874" s="17">
        <v>763.36</v>
      </c>
      <c r="K874" s="17">
        <v>-20</v>
      </c>
      <c r="L874" s="17">
        <v>0.1535</v>
      </c>
      <c r="M874" s="17">
        <v>-4.88</v>
      </c>
      <c r="N874" s="17">
        <v>47.375</v>
      </c>
      <c r="O874" s="17">
        <v>3621.3</v>
      </c>
      <c r="P874" s="17">
        <v>599</v>
      </c>
      <c r="Q874" s="17">
        <v>4.1879999999999997</v>
      </c>
      <c r="R874" s="17">
        <v>1356.625</v>
      </c>
      <c r="S874" s="17">
        <v>28.524999999999999</v>
      </c>
      <c r="T874" s="17">
        <v>0.6</v>
      </c>
      <c r="U874" s="17">
        <v>-3.85E-2</v>
      </c>
      <c r="V874" s="17">
        <v>0.4</v>
      </c>
      <c r="W874" s="17">
        <v>1438.9042199999999</v>
      </c>
      <c r="X874" s="17">
        <v>1195.5999999999999</v>
      </c>
      <c r="Y874" s="17">
        <v>7.15</v>
      </c>
      <c r="Z874" s="17">
        <v>-2.5529999999999999</v>
      </c>
    </row>
    <row r="875" spans="1:26" x14ac:dyDescent="0.2">
      <c r="A875" s="27">
        <v>44391</v>
      </c>
      <c r="B875" s="17">
        <v>173.61</v>
      </c>
      <c r="C875" s="14">
        <v>0.75</v>
      </c>
      <c r="D875" s="17">
        <v>164.85</v>
      </c>
      <c r="E875" s="17">
        <v>5.875</v>
      </c>
      <c r="F875" s="17">
        <v>4.3650000000000002</v>
      </c>
      <c r="G875" s="17">
        <v>9.6199999999999992</v>
      </c>
      <c r="H875" s="17">
        <v>50.35</v>
      </c>
      <c r="I875" s="17">
        <v>20.251000000000001</v>
      </c>
      <c r="J875" s="17">
        <v>765.70500000000004</v>
      </c>
      <c r="K875" s="17">
        <v>-20</v>
      </c>
      <c r="L875" s="17">
        <v>0.10349999999999999</v>
      </c>
      <c r="M875" s="17">
        <v>-4.75</v>
      </c>
      <c r="N875" s="17">
        <v>46.199950000000001</v>
      </c>
      <c r="O875" s="17">
        <v>3720</v>
      </c>
      <c r="P875" s="17">
        <v>596.20000000000005</v>
      </c>
      <c r="Q875" s="17">
        <v>2.593</v>
      </c>
      <c r="R875" s="17">
        <v>1361.953</v>
      </c>
      <c r="S875" s="17">
        <v>28.074999999999999</v>
      </c>
      <c r="T875" s="17">
        <v>0.5</v>
      </c>
      <c r="U875" s="17">
        <v>-3.85E-2</v>
      </c>
      <c r="V875" s="17">
        <v>0.4</v>
      </c>
      <c r="W875" s="17">
        <v>3304.5963400000001</v>
      </c>
      <c r="X875" s="17">
        <v>1059.5</v>
      </c>
      <c r="Y875" s="17">
        <v>7.1449999999999996</v>
      </c>
      <c r="Z875" s="17">
        <v>-2.625</v>
      </c>
    </row>
    <row r="876" spans="1:26" x14ac:dyDescent="0.2">
      <c r="A876" s="27">
        <v>44390</v>
      </c>
      <c r="B876" s="17">
        <v>186.7</v>
      </c>
      <c r="C876" s="14">
        <v>0.73</v>
      </c>
      <c r="D876" s="17">
        <v>166</v>
      </c>
      <c r="E876" s="17">
        <v>6.625</v>
      </c>
      <c r="F876" s="17">
        <v>3.9249999999999998</v>
      </c>
      <c r="G876" s="17">
        <v>11</v>
      </c>
      <c r="H876" s="17">
        <v>49</v>
      </c>
      <c r="I876" s="17">
        <v>118.003</v>
      </c>
      <c r="J876" s="17">
        <v>797.5</v>
      </c>
      <c r="K876" s="17">
        <v>-30</v>
      </c>
      <c r="L876" s="17">
        <v>0.2445</v>
      </c>
      <c r="M876" s="17">
        <v>-5</v>
      </c>
      <c r="N876" s="17">
        <v>47.93027</v>
      </c>
      <c r="O876" s="17">
        <v>3841</v>
      </c>
      <c r="P876" s="17">
        <v>608</v>
      </c>
      <c r="Q876" s="17">
        <v>2.0379999999999998</v>
      </c>
      <c r="R876" s="17">
        <v>1450.9849999999999</v>
      </c>
      <c r="S876" s="17">
        <v>28.425000000000001</v>
      </c>
      <c r="T876" s="17">
        <v>0.6</v>
      </c>
      <c r="U876" s="17">
        <v>-3.85E-2</v>
      </c>
      <c r="V876" s="17">
        <v>0.39</v>
      </c>
      <c r="W876" s="17">
        <v>1110.99208</v>
      </c>
      <c r="X876" s="17">
        <v>1092.5999999999999</v>
      </c>
      <c r="Y876" s="17">
        <v>7.39</v>
      </c>
      <c r="Z876" s="17">
        <v>-2.9449999999999998</v>
      </c>
    </row>
    <row r="877" spans="1:26" x14ac:dyDescent="0.2">
      <c r="A877" s="27">
        <v>44389</v>
      </c>
      <c r="B877" s="17">
        <v>195.4</v>
      </c>
      <c r="C877" s="14">
        <v>0.64</v>
      </c>
      <c r="D877" s="17">
        <v>160.57499999999999</v>
      </c>
      <c r="E877" s="17">
        <v>6.75</v>
      </c>
      <c r="F877" s="17">
        <v>3.4249999999999998</v>
      </c>
      <c r="G877" s="17">
        <v>12.5</v>
      </c>
      <c r="H877" s="17">
        <v>52</v>
      </c>
      <c r="I877" s="17">
        <v>65.001999999999995</v>
      </c>
      <c r="J877" s="17">
        <v>816.66</v>
      </c>
      <c r="K877" s="17">
        <v>-40</v>
      </c>
      <c r="L877" s="17">
        <v>0.34949999999999998</v>
      </c>
      <c r="M877" s="17">
        <v>-5.29</v>
      </c>
      <c r="N877" s="17">
        <v>47.913170000000001</v>
      </c>
      <c r="O877" s="17">
        <v>3546.8</v>
      </c>
      <c r="P877" s="17">
        <v>609.5</v>
      </c>
      <c r="Q877" s="17">
        <v>4.4379999999999997</v>
      </c>
      <c r="R877" s="17">
        <v>1367.7619999999999</v>
      </c>
      <c r="S877" s="17">
        <v>30</v>
      </c>
      <c r="T877" s="17">
        <v>0.57199999999999995</v>
      </c>
      <c r="U877" s="17">
        <v>-2.5999999999999999E-2</v>
      </c>
      <c r="V877" s="17">
        <v>0.46</v>
      </c>
      <c r="W877" s="17">
        <v>1023.4071</v>
      </c>
      <c r="X877" s="17">
        <v>1182.8</v>
      </c>
      <c r="Y877" s="17">
        <v>7.76</v>
      </c>
      <c r="Z877" s="17">
        <v>-3.05</v>
      </c>
    </row>
    <row r="878" spans="1:26" x14ac:dyDescent="0.2">
      <c r="A878" s="27">
        <v>44386</v>
      </c>
      <c r="B878" s="17">
        <v>170.97499999999999</v>
      </c>
      <c r="C878" s="14">
        <v>0.71</v>
      </c>
      <c r="D878" s="17">
        <v>158.5</v>
      </c>
      <c r="E878" s="17">
        <v>7</v>
      </c>
      <c r="F878" s="17">
        <v>2.5</v>
      </c>
      <c r="G878" s="17">
        <v>12</v>
      </c>
      <c r="H878" s="17">
        <v>56.774999999999999</v>
      </c>
      <c r="I878" s="17">
        <v>82.501999999999995</v>
      </c>
      <c r="J878" s="17">
        <v>780.25</v>
      </c>
      <c r="K878" s="17">
        <v>-30</v>
      </c>
      <c r="L878" s="17">
        <v>0.25750000000000001</v>
      </c>
      <c r="M878" s="17">
        <v>-5.16</v>
      </c>
      <c r="N878" s="17">
        <v>46.7425</v>
      </c>
      <c r="O878" s="17">
        <v>3475</v>
      </c>
      <c r="P878" s="17">
        <v>577.79999999999995</v>
      </c>
      <c r="Q878" s="17">
        <v>4.6219999999999999</v>
      </c>
      <c r="R878" s="17">
        <v>1358.345</v>
      </c>
      <c r="S878" s="17">
        <v>26.975000000000001</v>
      </c>
      <c r="T878" s="17">
        <v>0.9</v>
      </c>
      <c r="U878" s="17">
        <v>-3.2500000000000001E-2</v>
      </c>
      <c r="V878" s="17">
        <v>0.375</v>
      </c>
      <c r="W878" s="17">
        <v>5510.4064200000003</v>
      </c>
      <c r="X878" s="17">
        <v>1324.3</v>
      </c>
      <c r="Y878" s="17">
        <v>7.31</v>
      </c>
      <c r="Z878" s="17">
        <v>-2.99</v>
      </c>
    </row>
    <row r="879" spans="1:26" x14ac:dyDescent="0.2">
      <c r="A879" s="27">
        <v>44385</v>
      </c>
      <c r="B879" s="17">
        <v>184.51</v>
      </c>
      <c r="C879" s="14">
        <v>0.79500000000000004</v>
      </c>
      <c r="D879" s="17">
        <v>151</v>
      </c>
      <c r="E879" s="17">
        <v>6.75</v>
      </c>
      <c r="F879" s="17">
        <v>2.5</v>
      </c>
      <c r="G879" s="17">
        <v>11.5</v>
      </c>
      <c r="H879" s="17">
        <v>67</v>
      </c>
      <c r="I879" s="17">
        <v>170.245</v>
      </c>
      <c r="J879" s="17">
        <v>798</v>
      </c>
      <c r="K879" s="17">
        <v>-40</v>
      </c>
      <c r="L879" s="17">
        <v>0.36749999999999999</v>
      </c>
      <c r="M879" s="17">
        <v>-5.2</v>
      </c>
      <c r="N879" s="17">
        <v>46.225250000000003</v>
      </c>
      <c r="O879" s="17">
        <v>3455</v>
      </c>
      <c r="P879" s="17">
        <v>586.29999999999995</v>
      </c>
      <c r="Q879" s="17">
        <v>5.33</v>
      </c>
      <c r="R879" s="17">
        <v>1374.125</v>
      </c>
      <c r="S879" s="17">
        <v>27.425000000000001</v>
      </c>
      <c r="T879" s="17">
        <v>0.72499999999999998</v>
      </c>
      <c r="U879" s="17">
        <v>-3.85E-2</v>
      </c>
      <c r="V879" s="17">
        <v>0.28000000000000003</v>
      </c>
      <c r="W879" s="17">
        <v>3335.5714400000002</v>
      </c>
      <c r="X879" s="17">
        <v>1399.5</v>
      </c>
      <c r="Y879" s="17">
        <v>7.32</v>
      </c>
      <c r="Z879" s="17">
        <v>-2.875</v>
      </c>
    </row>
    <row r="880" spans="1:26" x14ac:dyDescent="0.2">
      <c r="A880" s="27">
        <v>44384</v>
      </c>
      <c r="B880" s="17">
        <v>170.77500000000001</v>
      </c>
      <c r="C880" s="14">
        <v>0.82</v>
      </c>
      <c r="D880" s="17">
        <v>142.125</v>
      </c>
      <c r="E880" s="17">
        <v>6.25</v>
      </c>
      <c r="F880" s="17">
        <v>2.5</v>
      </c>
      <c r="G880" s="17">
        <v>7</v>
      </c>
      <c r="H880" s="17">
        <v>52</v>
      </c>
      <c r="I880" s="17">
        <v>65.001999999999995</v>
      </c>
      <c r="J880" s="17">
        <v>764.85</v>
      </c>
      <c r="K880" s="17">
        <v>-30</v>
      </c>
      <c r="L880" s="17">
        <v>0.2545</v>
      </c>
      <c r="M880" s="17">
        <v>-5.5</v>
      </c>
      <c r="N880" s="17">
        <v>41.309849999999997</v>
      </c>
      <c r="O880" s="17">
        <v>3525.1</v>
      </c>
      <c r="P880" s="17">
        <v>605.79999999999995</v>
      </c>
      <c r="Q880" s="17">
        <v>4.218</v>
      </c>
      <c r="R880" s="17">
        <v>1434.088</v>
      </c>
      <c r="S880" s="17">
        <v>26.35</v>
      </c>
      <c r="T880" s="17">
        <v>0.6</v>
      </c>
      <c r="U880" s="17">
        <v>-3.85E-2</v>
      </c>
      <c r="V880" s="17">
        <v>0.45500000000000002</v>
      </c>
      <c r="W880" s="17">
        <v>1125.64113</v>
      </c>
      <c r="X880" s="17">
        <v>1488.9</v>
      </c>
      <c r="Y880" s="17">
        <v>7.2560000000000002</v>
      </c>
      <c r="Z880" s="17">
        <v>-2.88</v>
      </c>
    </row>
    <row r="881" spans="1:26" x14ac:dyDescent="0.2">
      <c r="A881" s="27">
        <v>44383</v>
      </c>
      <c r="B881" s="17">
        <v>173.16</v>
      </c>
      <c r="C881" s="14">
        <v>0.8</v>
      </c>
      <c r="D881" s="17">
        <v>143.5</v>
      </c>
      <c r="E881" s="17">
        <v>6.375</v>
      </c>
      <c r="F881" s="17">
        <v>3.55</v>
      </c>
      <c r="G881" s="17">
        <v>6</v>
      </c>
      <c r="H881" s="17">
        <v>51</v>
      </c>
      <c r="I881" s="17">
        <v>165.01</v>
      </c>
      <c r="J881" s="17">
        <v>770</v>
      </c>
      <c r="K881" s="17">
        <v>-50</v>
      </c>
      <c r="L881" s="17">
        <v>0.1835</v>
      </c>
      <c r="M881" s="17">
        <v>-5.5</v>
      </c>
      <c r="N881" s="17">
        <v>41.47</v>
      </c>
      <c r="O881" s="17">
        <v>3537</v>
      </c>
      <c r="P881" s="17">
        <v>617.5</v>
      </c>
      <c r="Q881" s="17">
        <v>4.915</v>
      </c>
      <c r="R881" s="17">
        <v>1486.9059999999999</v>
      </c>
      <c r="S881" s="17">
        <v>27.75</v>
      </c>
      <c r="T881" s="17">
        <v>0.73499999999999999</v>
      </c>
      <c r="U881" s="17">
        <v>-3.85E-2</v>
      </c>
      <c r="V881" s="17">
        <v>0.375</v>
      </c>
      <c r="W881" s="17">
        <v>1125.64113</v>
      </c>
      <c r="X881" s="17">
        <v>1330.4</v>
      </c>
      <c r="Y881" s="17">
        <v>7.5049999999999999</v>
      </c>
      <c r="Z881" s="17">
        <v>-2.835</v>
      </c>
    </row>
    <row r="882" spans="1:26" x14ac:dyDescent="0.2">
      <c r="A882" s="27">
        <v>44382</v>
      </c>
      <c r="B882" s="17">
        <v>162.96</v>
      </c>
      <c r="C882" s="14">
        <v>0.75</v>
      </c>
      <c r="D882" s="17">
        <v>148.97999999999999</v>
      </c>
      <c r="E882" s="17">
        <v>7</v>
      </c>
      <c r="F882" s="17">
        <v>3.55</v>
      </c>
      <c r="G882" s="17">
        <v>5.74</v>
      </c>
      <c r="H882" s="17">
        <v>46.725000000000001</v>
      </c>
      <c r="I882" s="17">
        <v>82.501999999999995</v>
      </c>
      <c r="J882" s="17">
        <v>777.5</v>
      </c>
      <c r="K882" s="17">
        <v>-100</v>
      </c>
      <c r="L882" s="17">
        <v>0.115</v>
      </c>
      <c r="M882" s="17">
        <v>-5.44</v>
      </c>
      <c r="N882" s="17">
        <v>42.67897</v>
      </c>
      <c r="O882" s="17">
        <v>3259.8</v>
      </c>
      <c r="P882" s="17">
        <v>627.4</v>
      </c>
      <c r="Q882" s="17">
        <v>3.1219999999999999</v>
      </c>
      <c r="R882" s="17">
        <v>1387.7650000000001</v>
      </c>
      <c r="S882" s="17">
        <v>28.4</v>
      </c>
      <c r="T882" s="17">
        <v>0.995</v>
      </c>
      <c r="U882" s="17">
        <v>-3.85E-2</v>
      </c>
      <c r="V882" s="17">
        <v>0.35499999999999998</v>
      </c>
      <c r="W882" s="17">
        <v>1102.44813</v>
      </c>
      <c r="X882" s="17">
        <v>1433.8</v>
      </c>
      <c r="Y882" s="17">
        <v>7.68</v>
      </c>
      <c r="Z882" s="17">
        <v>-2.8250000000000002</v>
      </c>
    </row>
    <row r="883" spans="1:26" x14ac:dyDescent="0.2">
      <c r="A883" s="27">
        <v>44379</v>
      </c>
      <c r="B883" s="17">
        <v>128.07</v>
      </c>
      <c r="C883" s="14">
        <v>0.76</v>
      </c>
      <c r="D883" s="17">
        <v>147</v>
      </c>
      <c r="E883" s="17">
        <v>6.9180000000000001</v>
      </c>
      <c r="F883" s="17">
        <v>3.55</v>
      </c>
      <c r="G883" s="17">
        <v>7.19</v>
      </c>
      <c r="H883" s="17">
        <v>64</v>
      </c>
      <c r="I883" s="17">
        <v>79.507999999999996</v>
      </c>
      <c r="J883" s="17">
        <v>783.5</v>
      </c>
      <c r="K883" s="17">
        <v>-100</v>
      </c>
      <c r="L883" s="17">
        <v>0.14349999999999999</v>
      </c>
      <c r="M883" s="17">
        <v>-5.38</v>
      </c>
      <c r="N883" s="17">
        <v>43.406930000000003</v>
      </c>
      <c r="O883" s="17">
        <v>3248.8</v>
      </c>
      <c r="P883" s="17">
        <v>571.5</v>
      </c>
      <c r="Q883" s="17">
        <v>6.5880000000000001</v>
      </c>
      <c r="R883" s="17">
        <v>1378.3</v>
      </c>
      <c r="S883" s="17">
        <v>26.8</v>
      </c>
      <c r="T883" s="17">
        <v>0.88800000000000001</v>
      </c>
      <c r="U883" s="17">
        <v>-1.5E-3</v>
      </c>
      <c r="V883" s="17">
        <v>0.29499999999999998</v>
      </c>
      <c r="W883" s="17">
        <v>998.99303999999995</v>
      </c>
      <c r="X883" s="17">
        <v>1560.9</v>
      </c>
      <c r="Y883" s="17">
        <v>7.2619999999999996</v>
      </c>
      <c r="Z883" s="17">
        <v>-2.74</v>
      </c>
    </row>
    <row r="884" spans="1:26" x14ac:dyDescent="0.2">
      <c r="A884" s="27">
        <v>44378</v>
      </c>
      <c r="B884" s="17">
        <v>153.827</v>
      </c>
      <c r="C884" s="14">
        <v>0.87</v>
      </c>
      <c r="D884" s="17">
        <v>143.44999999999999</v>
      </c>
      <c r="E884" s="17">
        <v>6</v>
      </c>
      <c r="F884" s="17">
        <v>3.65</v>
      </c>
      <c r="G884" s="17">
        <v>8.9550000000000001</v>
      </c>
      <c r="H884" s="17">
        <v>62</v>
      </c>
      <c r="I884" s="17">
        <v>52.505000000000003</v>
      </c>
      <c r="J884" s="17">
        <v>762.5</v>
      </c>
      <c r="K884" s="17">
        <v>-100</v>
      </c>
      <c r="L884" s="17">
        <v>0.14249999999999999</v>
      </c>
      <c r="M884" s="17">
        <v>-5.83</v>
      </c>
      <c r="N884" s="17">
        <v>42.683999999999997</v>
      </c>
      <c r="O884" s="17">
        <v>3210</v>
      </c>
      <c r="P884" s="17">
        <v>559</v>
      </c>
      <c r="Q884" s="17">
        <v>6.37</v>
      </c>
      <c r="R884" s="17">
        <v>1371.11</v>
      </c>
      <c r="S884" s="17">
        <v>28.425000000000001</v>
      </c>
      <c r="T884" s="17">
        <v>0.85</v>
      </c>
      <c r="U884" s="17">
        <v>-8.0500000000000002E-2</v>
      </c>
      <c r="V884" s="17">
        <v>0.25</v>
      </c>
      <c r="W884" s="17">
        <v>1173.09609</v>
      </c>
      <c r="X884" s="17">
        <v>1608</v>
      </c>
      <c r="Y884" s="17">
        <v>7.3</v>
      </c>
      <c r="Z884" s="17">
        <v>-2.863</v>
      </c>
    </row>
    <row r="885" spans="1:26" x14ac:dyDescent="0.2">
      <c r="A885" s="27">
        <v>44377</v>
      </c>
      <c r="B885" s="17">
        <v>166.88300000000001</v>
      </c>
      <c r="C885" s="14">
        <v>0.66500000000000004</v>
      </c>
      <c r="D885" s="17">
        <v>144.62299999999999</v>
      </c>
      <c r="E885" s="17">
        <v>6</v>
      </c>
      <c r="F885" s="17">
        <v>3.45</v>
      </c>
      <c r="G885" s="17">
        <v>9.3000000000000007</v>
      </c>
      <c r="H885" s="17">
        <v>60.174999999999997</v>
      </c>
      <c r="I885" s="17">
        <v>96.501999999999995</v>
      </c>
      <c r="J885" s="17">
        <v>755.06</v>
      </c>
      <c r="K885" s="17">
        <v>-100</v>
      </c>
      <c r="L885" s="17">
        <v>9.9000000000000005E-2</v>
      </c>
      <c r="M885" s="17">
        <v>-6</v>
      </c>
      <c r="N885" s="17">
        <v>40.086750000000002</v>
      </c>
      <c r="O885" s="17">
        <v>3324.3</v>
      </c>
      <c r="P885" s="17">
        <v>550</v>
      </c>
      <c r="Q885" s="17">
        <v>6.641</v>
      </c>
      <c r="R885" s="17">
        <v>1415.625</v>
      </c>
      <c r="S885" s="17">
        <v>26.3</v>
      </c>
      <c r="T885" s="17">
        <v>1</v>
      </c>
      <c r="U885" s="17">
        <v>-6.4199999999999993E-2</v>
      </c>
      <c r="V885" s="17">
        <v>0.14000000000000001</v>
      </c>
      <c r="W885" s="17">
        <v>1723.9381900000001</v>
      </c>
      <c r="X885" s="17">
        <v>1608</v>
      </c>
      <c r="Y885" s="17">
        <v>7.5170000000000003</v>
      </c>
      <c r="Z885" s="17">
        <v>-2.83</v>
      </c>
    </row>
    <row r="886" spans="1:26" x14ac:dyDescent="0.2">
      <c r="A886" s="27">
        <v>44376</v>
      </c>
      <c r="B886" s="17">
        <v>152.15</v>
      </c>
      <c r="C886" s="14">
        <v>0.55000000000000004</v>
      </c>
      <c r="D886" s="17">
        <v>141</v>
      </c>
      <c r="E886" s="17">
        <v>6</v>
      </c>
      <c r="F886" s="17">
        <v>3.43</v>
      </c>
      <c r="G886" s="17">
        <v>8.9049999999999994</v>
      </c>
      <c r="H886" s="17">
        <v>71</v>
      </c>
      <c r="I886" s="17">
        <v>105.009</v>
      </c>
      <c r="J886" s="17">
        <v>775.505</v>
      </c>
      <c r="K886" s="17">
        <v>-100</v>
      </c>
      <c r="L886" s="17">
        <v>5.7000000000000002E-2</v>
      </c>
      <c r="M886" s="17">
        <v>-5.77</v>
      </c>
      <c r="N886" s="17">
        <v>42.018830000000001</v>
      </c>
      <c r="O886" s="17">
        <v>3070</v>
      </c>
      <c r="P886" s="17">
        <v>609.5</v>
      </c>
      <c r="Q886" s="17">
        <v>7.9480000000000004</v>
      </c>
      <c r="R886" s="17">
        <v>1331.22</v>
      </c>
      <c r="S886" s="17">
        <v>26.05</v>
      </c>
      <c r="T886" s="17">
        <v>1.075</v>
      </c>
      <c r="U886" s="17">
        <v>-8.0500000000000002E-2</v>
      </c>
      <c r="V886" s="17">
        <v>0.23</v>
      </c>
      <c r="W886" s="17">
        <v>1317.3681999999999</v>
      </c>
      <c r="X886" s="17">
        <v>1539.1</v>
      </c>
      <c r="Y886" s="17">
        <v>7.72</v>
      </c>
      <c r="Z886" s="17">
        <v>-3.0369999999999999</v>
      </c>
    </row>
    <row r="887" spans="1:26" x14ac:dyDescent="0.2">
      <c r="A887" s="27">
        <v>44375</v>
      </c>
      <c r="B887" s="17">
        <v>142.83000000000001</v>
      </c>
      <c r="C887" s="14">
        <v>0.45</v>
      </c>
      <c r="D887" s="17">
        <v>149.12</v>
      </c>
      <c r="E887" s="17">
        <v>6.125</v>
      </c>
      <c r="F887" s="17">
        <v>2.6949999999999998</v>
      </c>
      <c r="G887" s="17">
        <v>7.5</v>
      </c>
      <c r="H887" s="17">
        <v>50</v>
      </c>
      <c r="I887" s="17">
        <v>103.502</v>
      </c>
      <c r="J887" s="17">
        <v>752.5</v>
      </c>
      <c r="K887" s="17">
        <v>-100</v>
      </c>
      <c r="L887" s="17">
        <v>4.8500000000000001E-2</v>
      </c>
      <c r="M887" s="17">
        <v>-8.5</v>
      </c>
      <c r="N887" s="17">
        <v>36.276330000000002</v>
      </c>
      <c r="O887" s="17">
        <v>3085</v>
      </c>
      <c r="P887" s="17">
        <v>590.9</v>
      </c>
      <c r="Q887" s="17">
        <v>4.82</v>
      </c>
      <c r="R887" s="17">
        <v>1335.981</v>
      </c>
      <c r="S887" s="17">
        <v>24</v>
      </c>
      <c r="T887" s="17">
        <v>1.125</v>
      </c>
      <c r="U887" s="17">
        <v>-8.0500000000000002E-2</v>
      </c>
      <c r="V887" s="17">
        <v>0.22500000000000001</v>
      </c>
      <c r="W887" s="17">
        <v>4176.9414200000001</v>
      </c>
      <c r="X887" s="17">
        <v>1230.0999999999999</v>
      </c>
      <c r="Y887" s="17">
        <v>7.6449999999999996</v>
      </c>
      <c r="Z887" s="17">
        <v>-3.0350000000000001</v>
      </c>
    </row>
    <row r="888" spans="1:26" x14ac:dyDescent="0.2">
      <c r="A888" s="27">
        <v>44372</v>
      </c>
      <c r="B888" s="17">
        <v>158.69999999999999</v>
      </c>
      <c r="C888" s="14">
        <v>0.435</v>
      </c>
      <c r="D888" s="17">
        <v>138.07</v>
      </c>
      <c r="E888" s="17">
        <v>6.875</v>
      </c>
      <c r="F888" s="17">
        <v>2.6349999999999998</v>
      </c>
      <c r="G888" s="17">
        <v>7.5</v>
      </c>
      <c r="H888" s="17">
        <v>46.274999999999999</v>
      </c>
      <c r="I888" s="17">
        <v>22.507000000000001</v>
      </c>
      <c r="J888" s="17">
        <v>753.755</v>
      </c>
      <c r="K888" s="17">
        <v>-80</v>
      </c>
      <c r="L888" s="17">
        <v>0.10199999999999999</v>
      </c>
      <c r="M888" s="17">
        <v>-6.7</v>
      </c>
      <c r="N888" s="17">
        <v>35.916449999999998</v>
      </c>
      <c r="O888" s="17">
        <v>3055</v>
      </c>
      <c r="P888" s="17">
        <v>554</v>
      </c>
      <c r="Q888" s="17">
        <v>3.0329999999999999</v>
      </c>
      <c r="R888" s="17">
        <v>1365.25</v>
      </c>
      <c r="S888" s="17">
        <v>26.2</v>
      </c>
      <c r="T888" s="17">
        <v>1.2350000000000001</v>
      </c>
      <c r="U888" s="17">
        <v>-7.85E-2</v>
      </c>
      <c r="V888" s="17">
        <v>0.24199999999999999</v>
      </c>
      <c r="W888" s="17">
        <v>1383.05717</v>
      </c>
      <c r="X888" s="17">
        <v>1250</v>
      </c>
      <c r="Y888" s="17">
        <v>7.48</v>
      </c>
      <c r="Z888" s="17">
        <v>-3.1</v>
      </c>
    </row>
    <row r="889" spans="1:26" x14ac:dyDescent="0.2">
      <c r="A889" s="27">
        <v>44371</v>
      </c>
      <c r="B889" s="17">
        <v>156.1</v>
      </c>
      <c r="C889" s="14">
        <v>0.45</v>
      </c>
      <c r="D889" s="17">
        <v>148.37299999999999</v>
      </c>
      <c r="E889" s="17">
        <v>6.75</v>
      </c>
      <c r="F889" s="17">
        <v>2.25</v>
      </c>
      <c r="G889" s="17">
        <v>7.89</v>
      </c>
      <c r="H889" s="17">
        <v>61.45</v>
      </c>
      <c r="I889" s="17">
        <v>64.998000000000005</v>
      </c>
      <c r="J889" s="17">
        <v>719.29499999999996</v>
      </c>
      <c r="K889" s="17">
        <v>-70</v>
      </c>
      <c r="L889" s="17">
        <v>0.1125</v>
      </c>
      <c r="M889" s="17">
        <v>-5.5</v>
      </c>
      <c r="N889" s="17">
        <v>35.955120000000001</v>
      </c>
      <c r="O889" s="17">
        <v>3160</v>
      </c>
      <c r="P889" s="17">
        <v>549.4</v>
      </c>
      <c r="Q889" s="17">
        <v>5</v>
      </c>
      <c r="R889" s="17">
        <v>1373.338</v>
      </c>
      <c r="S889" s="17">
        <v>25.55</v>
      </c>
      <c r="T889" s="17">
        <v>1.5</v>
      </c>
      <c r="U889" s="17">
        <v>-8.0500000000000002E-2</v>
      </c>
      <c r="V889" s="17">
        <v>0.185</v>
      </c>
      <c r="W889" s="17">
        <v>1383.05717</v>
      </c>
      <c r="X889" s="17">
        <v>1265.8</v>
      </c>
      <c r="Y889" s="17">
        <v>7.306</v>
      </c>
      <c r="Z889" s="17">
        <v>-3.0030000000000001</v>
      </c>
    </row>
    <row r="890" spans="1:26" x14ac:dyDescent="0.2">
      <c r="A890" s="27">
        <v>44370</v>
      </c>
      <c r="B890" s="17">
        <v>140.5</v>
      </c>
      <c r="C890" s="14">
        <v>0.47199999999999998</v>
      </c>
      <c r="D890" s="17">
        <v>161</v>
      </c>
      <c r="E890" s="17">
        <v>6</v>
      </c>
      <c r="F890" s="17">
        <v>2.5499999999999998</v>
      </c>
      <c r="G890" s="17">
        <v>9.6120000000000001</v>
      </c>
      <c r="H890" s="17">
        <v>51.15</v>
      </c>
      <c r="I890" s="17">
        <v>45.003999999999998</v>
      </c>
      <c r="J890" s="17">
        <v>746.34500000000003</v>
      </c>
      <c r="K890" s="17">
        <v>-70</v>
      </c>
      <c r="L890" s="17">
        <v>9.9500000000000005E-2</v>
      </c>
      <c r="M890" s="17">
        <v>-5.5250000000000004</v>
      </c>
      <c r="N890" s="17">
        <v>41.73</v>
      </c>
      <c r="O890" s="17">
        <v>3290.5</v>
      </c>
      <c r="P890" s="17">
        <v>576.79999999999995</v>
      </c>
      <c r="Q890" s="17">
        <v>5.7050000000000001</v>
      </c>
      <c r="R890" s="17">
        <v>1404.356</v>
      </c>
      <c r="S890" s="17">
        <v>26</v>
      </c>
      <c r="T890" s="17">
        <v>1.5</v>
      </c>
      <c r="U890" s="17">
        <v>-8.0500000000000002E-2</v>
      </c>
      <c r="V890" s="17">
        <v>0.13500000000000001</v>
      </c>
      <c r="W890" s="17">
        <v>1730.95724</v>
      </c>
      <c r="X890" s="17">
        <v>1279.3</v>
      </c>
      <c r="Y890" s="17">
        <v>7.4770000000000003</v>
      </c>
      <c r="Z890" s="17">
        <v>-3.03</v>
      </c>
    </row>
    <row r="891" spans="1:26" x14ac:dyDescent="0.2">
      <c r="A891" s="27">
        <v>44369</v>
      </c>
      <c r="B891" s="17">
        <v>157.30000000000001</v>
      </c>
      <c r="C891" s="14">
        <v>0.4</v>
      </c>
      <c r="D891" s="17">
        <v>153.5</v>
      </c>
      <c r="E891" s="17">
        <v>6.25</v>
      </c>
      <c r="F891" s="17">
        <v>0.85</v>
      </c>
      <c r="G891" s="17">
        <v>10</v>
      </c>
      <c r="H891" s="17">
        <v>56.55</v>
      </c>
      <c r="I891" s="17">
        <v>15.000999999999999</v>
      </c>
      <c r="J891" s="17">
        <v>805</v>
      </c>
      <c r="K891" s="17">
        <v>-75.099999999999994</v>
      </c>
      <c r="L891" s="17">
        <v>0.115</v>
      </c>
      <c r="M891" s="17">
        <v>-5.52</v>
      </c>
      <c r="N891" s="17">
        <v>42.486849999999997</v>
      </c>
      <c r="O891" s="17">
        <v>3104.7</v>
      </c>
      <c r="P891" s="17">
        <v>599</v>
      </c>
      <c r="Q891" s="17">
        <v>4.3140000000000001</v>
      </c>
      <c r="R891" s="17">
        <v>1465.4860000000001</v>
      </c>
      <c r="S891" s="17">
        <v>26.85</v>
      </c>
      <c r="T891" s="17">
        <v>1.4550000000000001</v>
      </c>
      <c r="U891" s="17">
        <v>-8.0500000000000002E-2</v>
      </c>
      <c r="V891" s="17">
        <v>3.5000000000000003E-2</v>
      </c>
      <c r="W891" s="17">
        <v>1730.95724</v>
      </c>
      <c r="X891" s="17">
        <v>1117</v>
      </c>
      <c r="Y891" s="17">
        <v>7.65</v>
      </c>
      <c r="Z891" s="17">
        <v>-3.202</v>
      </c>
    </row>
    <row r="892" spans="1:26" x14ac:dyDescent="0.2">
      <c r="A892" s="27">
        <v>44368</v>
      </c>
      <c r="B892" s="17">
        <v>162.80000000000001</v>
      </c>
      <c r="C892" s="14">
        <v>0.39</v>
      </c>
      <c r="D892" s="17">
        <v>142.33000000000001</v>
      </c>
      <c r="E892" s="17">
        <v>6.0030000000000001</v>
      </c>
      <c r="F892" s="17">
        <v>0.70499999999999996</v>
      </c>
      <c r="G892" s="17">
        <v>6.665</v>
      </c>
      <c r="H892" s="17">
        <v>69.45</v>
      </c>
      <c r="I892" s="17">
        <v>22.248999999999999</v>
      </c>
      <c r="J892" s="17">
        <v>795</v>
      </c>
      <c r="K892" s="17">
        <v>-110</v>
      </c>
      <c r="L892" s="17">
        <v>0.11799999999999999</v>
      </c>
      <c r="M892" s="17">
        <v>-5.5</v>
      </c>
      <c r="N892" s="17">
        <v>40.694020000000002</v>
      </c>
      <c r="O892" s="17">
        <v>3094</v>
      </c>
      <c r="P892" s="17">
        <v>586</v>
      </c>
      <c r="Q892" s="17">
        <v>3.4830000000000001</v>
      </c>
      <c r="R892" s="17">
        <v>1535.703</v>
      </c>
      <c r="S892" s="17">
        <v>25.55</v>
      </c>
      <c r="T892" s="17">
        <v>1.4350000000000001</v>
      </c>
      <c r="U892" s="17">
        <v>-8.0500000000000002E-2</v>
      </c>
      <c r="V892" s="17">
        <v>5.0000000000000001E-3</v>
      </c>
      <c r="W892" s="17">
        <v>1730.95724</v>
      </c>
      <c r="X892" s="17">
        <v>1223</v>
      </c>
      <c r="Y892" s="17">
        <v>7.28</v>
      </c>
      <c r="Z892" s="17">
        <v>-3.55</v>
      </c>
    </row>
    <row r="893" spans="1:26" x14ac:dyDescent="0.2">
      <c r="A893" s="27">
        <v>44365</v>
      </c>
      <c r="B893" s="17">
        <v>145.97999999999999</v>
      </c>
      <c r="C893" s="14">
        <v>0.39500000000000002</v>
      </c>
      <c r="D893" s="17">
        <v>145.238</v>
      </c>
      <c r="E893" s="17">
        <v>6</v>
      </c>
      <c r="F893" s="17">
        <v>0.86499999999999999</v>
      </c>
      <c r="G893" s="17">
        <v>5.5</v>
      </c>
      <c r="H893" s="17">
        <v>70.45</v>
      </c>
      <c r="I893" s="17">
        <v>109</v>
      </c>
      <c r="J893" s="17">
        <v>760</v>
      </c>
      <c r="K893" s="17">
        <v>-160</v>
      </c>
      <c r="L893" s="17">
        <v>0.10249999999999999</v>
      </c>
      <c r="M893" s="17">
        <v>-5.5</v>
      </c>
      <c r="N893" s="17">
        <v>41.313870000000001</v>
      </c>
      <c r="O893" s="17">
        <v>3072</v>
      </c>
      <c r="P893" s="17">
        <v>585</v>
      </c>
      <c r="Q893" s="17">
        <v>3.39</v>
      </c>
      <c r="R893" s="17">
        <v>1604.76</v>
      </c>
      <c r="S893" s="17">
        <v>28.25</v>
      </c>
      <c r="T893" s="17">
        <v>1.43</v>
      </c>
      <c r="U893" s="17">
        <v>-8.0500000000000002E-2</v>
      </c>
      <c r="V893" s="17">
        <v>-2.5000000000000001E-2</v>
      </c>
      <c r="W893" s="17">
        <v>1499.02313</v>
      </c>
      <c r="X893" s="17">
        <v>1448.9</v>
      </c>
      <c r="Y893" s="17">
        <v>7.12</v>
      </c>
      <c r="Z893" s="17">
        <v>-3.4249999999999998</v>
      </c>
    </row>
    <row r="894" spans="1:26" x14ac:dyDescent="0.2">
      <c r="A894" s="27">
        <v>44364</v>
      </c>
      <c r="B894" s="17">
        <v>165.5</v>
      </c>
      <c r="C894" s="14">
        <v>0.36</v>
      </c>
      <c r="D894" s="17">
        <v>138.66800000000001</v>
      </c>
      <c r="E894" s="17">
        <v>5.649</v>
      </c>
      <c r="F894" s="17">
        <v>0.875</v>
      </c>
      <c r="G894" s="17">
        <v>6.4749999999999996</v>
      </c>
      <c r="H894" s="17">
        <v>66</v>
      </c>
      <c r="I894" s="17">
        <v>95.004999999999995</v>
      </c>
      <c r="J894" s="17">
        <v>707.5</v>
      </c>
      <c r="K894" s="17">
        <v>-200</v>
      </c>
      <c r="L894" s="17">
        <v>0.104</v>
      </c>
      <c r="M894" s="17">
        <v>-5.3</v>
      </c>
      <c r="N894" s="17">
        <v>42.301029999999997</v>
      </c>
      <c r="O894" s="17">
        <v>3162</v>
      </c>
      <c r="P894" s="17">
        <v>571.4</v>
      </c>
      <c r="Q894" s="17">
        <v>3.41</v>
      </c>
      <c r="R894" s="17">
        <v>1431.36</v>
      </c>
      <c r="S894" s="17">
        <v>30.5</v>
      </c>
      <c r="T894" s="17">
        <v>1.3620000000000001</v>
      </c>
      <c r="U894" s="17">
        <v>-8.0500000000000002E-2</v>
      </c>
      <c r="V894" s="17">
        <v>-0.15</v>
      </c>
      <c r="W894" s="17">
        <v>2952.8814600000001</v>
      </c>
      <c r="X894" s="17">
        <v>1398.8</v>
      </c>
      <c r="Y894" s="17">
        <v>7.08</v>
      </c>
      <c r="Z894" s="17">
        <v>-2.9279999999999999</v>
      </c>
    </row>
    <row r="895" spans="1:26" x14ac:dyDescent="0.2">
      <c r="A895" s="27">
        <v>44363</v>
      </c>
      <c r="B895" s="17">
        <v>162.80000000000001</v>
      </c>
      <c r="C895" s="14">
        <v>0.28999999999999998</v>
      </c>
      <c r="D895" s="17">
        <v>131</v>
      </c>
      <c r="E895" s="17">
        <v>5.625</v>
      </c>
      <c r="F895" s="17">
        <v>0.875</v>
      </c>
      <c r="G895" s="17">
        <v>8.5</v>
      </c>
      <c r="H895" s="17">
        <v>51.75</v>
      </c>
      <c r="I895" s="17">
        <v>267.50599999999997</v>
      </c>
      <c r="J895" s="17">
        <v>697.1</v>
      </c>
      <c r="K895" s="17">
        <v>-200</v>
      </c>
      <c r="L895" s="17">
        <v>8.8499999999999995E-2</v>
      </c>
      <c r="M895" s="17">
        <v>-4.9000000000000004</v>
      </c>
      <c r="N895" s="17">
        <v>42.68</v>
      </c>
      <c r="O895" s="17">
        <v>3285</v>
      </c>
      <c r="P895" s="17">
        <v>578</v>
      </c>
      <c r="Q895" s="17">
        <v>0.83499999999999996</v>
      </c>
      <c r="R895" s="17">
        <v>1428.7809999999999</v>
      </c>
      <c r="S895" s="17">
        <v>27.2</v>
      </c>
      <c r="T895" s="17">
        <v>1.155</v>
      </c>
      <c r="U895" s="17">
        <v>-8.0500000000000002E-2</v>
      </c>
      <c r="V895" s="17">
        <v>-0.11</v>
      </c>
      <c r="W895" s="17">
        <v>1492.0042100000001</v>
      </c>
      <c r="X895" s="17">
        <v>1099.5</v>
      </c>
      <c r="Y895" s="17">
        <v>7.3449999999999998</v>
      </c>
      <c r="Z895" s="17">
        <v>-3.04</v>
      </c>
    </row>
    <row r="896" spans="1:26" x14ac:dyDescent="0.2">
      <c r="A896" s="27">
        <v>44362</v>
      </c>
      <c r="B896" s="17">
        <v>169.3</v>
      </c>
      <c r="C896" s="14">
        <v>0.2</v>
      </c>
      <c r="D896" s="17">
        <v>132</v>
      </c>
      <c r="E896" s="17">
        <v>5.25</v>
      </c>
      <c r="F896" s="17">
        <v>0.7</v>
      </c>
      <c r="G896" s="17">
        <v>9</v>
      </c>
      <c r="H896" s="17">
        <v>40.049999999999997</v>
      </c>
      <c r="I896" s="17">
        <v>2.5030000000000001</v>
      </c>
      <c r="J896" s="17">
        <v>704.78499999999997</v>
      </c>
      <c r="K896" s="17">
        <v>-200</v>
      </c>
      <c r="L896" s="17">
        <v>9.2999999999999999E-2</v>
      </c>
      <c r="M896" s="17">
        <v>-5.2</v>
      </c>
      <c r="N896" s="17">
        <v>42.84</v>
      </c>
      <c r="O896" s="17">
        <v>3091.5</v>
      </c>
      <c r="P896" s="17">
        <v>565.70000000000005</v>
      </c>
      <c r="Q896" s="17">
        <v>0.8</v>
      </c>
      <c r="R896" s="17">
        <v>1325.0450000000001</v>
      </c>
      <c r="S896" s="17">
        <v>27.45</v>
      </c>
      <c r="T896" s="17">
        <v>0.91500000000000004</v>
      </c>
      <c r="U896" s="17">
        <v>-8.0500000000000002E-2</v>
      </c>
      <c r="V896" s="17">
        <v>0</v>
      </c>
      <c r="W896" s="17">
        <v>1226.5011199999999</v>
      </c>
      <c r="X896" s="17">
        <v>1144.9000000000001</v>
      </c>
      <c r="Y896" s="17">
        <v>7.59</v>
      </c>
      <c r="Z896" s="17">
        <v>-2.9529999999999998</v>
      </c>
    </row>
    <row r="897" spans="1:26" x14ac:dyDescent="0.2">
      <c r="A897" s="27">
        <v>44361</v>
      </c>
      <c r="B897" s="17">
        <v>168.2</v>
      </c>
      <c r="C897" s="14">
        <v>0.2</v>
      </c>
      <c r="D897" s="17">
        <v>119.193</v>
      </c>
      <c r="E897" s="17">
        <v>5.875</v>
      </c>
      <c r="F897" s="17">
        <v>0.45</v>
      </c>
      <c r="G897" s="17">
        <v>10.045</v>
      </c>
      <c r="H897" s="17">
        <v>31.35</v>
      </c>
      <c r="I897" s="17">
        <v>65.503</v>
      </c>
      <c r="J897" s="17">
        <v>660.73500000000001</v>
      </c>
      <c r="K897" s="17">
        <v>-212.4</v>
      </c>
      <c r="L897" s="17">
        <v>8.7499999999999994E-2</v>
      </c>
      <c r="M897" s="17">
        <v>-5.7</v>
      </c>
      <c r="N897" s="17">
        <v>41.13</v>
      </c>
      <c r="O897" s="17">
        <v>3097.5</v>
      </c>
      <c r="P897" s="17">
        <v>569.5</v>
      </c>
      <c r="Q897" s="17">
        <v>-0.34599999999999997</v>
      </c>
      <c r="R897" s="17">
        <v>1341.2850000000001</v>
      </c>
      <c r="S897" s="17">
        <v>25.3</v>
      </c>
      <c r="T897" s="17">
        <v>0.85</v>
      </c>
      <c r="U897" s="17">
        <v>-8.0500000000000002E-2</v>
      </c>
      <c r="V897" s="17">
        <v>0.01</v>
      </c>
      <c r="W897" s="17">
        <v>1545.5631699999999</v>
      </c>
      <c r="X897" s="17">
        <v>1300.5</v>
      </c>
      <c r="Y897" s="17">
        <v>7.1529999999999996</v>
      </c>
      <c r="Z897" s="17">
        <v>-2.855</v>
      </c>
    </row>
    <row r="898" spans="1:26" x14ac:dyDescent="0.2">
      <c r="A898" s="27">
        <v>44358</v>
      </c>
      <c r="B898" s="17">
        <v>167.785</v>
      </c>
      <c r="C898" s="14">
        <v>0.16</v>
      </c>
      <c r="D898" s="17">
        <v>117</v>
      </c>
      <c r="E898" s="17">
        <v>6.1219999999999999</v>
      </c>
      <c r="F898" s="17">
        <v>0.25</v>
      </c>
      <c r="G898" s="17">
        <v>10.97</v>
      </c>
      <c r="H898" s="17">
        <v>29</v>
      </c>
      <c r="I898" s="17">
        <v>105.004</v>
      </c>
      <c r="J898" s="17">
        <v>658.41</v>
      </c>
      <c r="K898" s="17">
        <v>-225</v>
      </c>
      <c r="L898" s="17">
        <v>7.1499999999999994E-2</v>
      </c>
      <c r="M898" s="17">
        <v>-5.5</v>
      </c>
      <c r="N898" s="17">
        <v>41.407499999999999</v>
      </c>
      <c r="O898" s="17">
        <v>3090</v>
      </c>
      <c r="P898" s="17">
        <v>518</v>
      </c>
      <c r="Q898" s="17">
        <v>-0.2</v>
      </c>
      <c r="R898" s="17">
        <v>1273</v>
      </c>
      <c r="S898" s="17">
        <v>25.8</v>
      </c>
      <c r="T898" s="17">
        <v>0.8</v>
      </c>
      <c r="U898" s="17">
        <v>-8.7999999999999995E-2</v>
      </c>
      <c r="V898" s="17">
        <v>-7.4999999999999997E-2</v>
      </c>
      <c r="W898" s="17">
        <v>1643.0662400000001</v>
      </c>
      <c r="X898" s="17">
        <v>1279.7</v>
      </c>
      <c r="Y898" s="17">
        <v>7.11</v>
      </c>
      <c r="Z898" s="17">
        <v>-2.72</v>
      </c>
    </row>
    <row r="899" spans="1:26" x14ac:dyDescent="0.2">
      <c r="A899" s="27">
        <v>44357</v>
      </c>
      <c r="B899" s="17">
        <v>161.30000000000001</v>
      </c>
      <c r="C899" s="14">
        <v>0.22500000000000001</v>
      </c>
      <c r="D899" s="17">
        <v>111.66500000000001</v>
      </c>
      <c r="E899" s="17">
        <v>5.69</v>
      </c>
      <c r="F899" s="17">
        <v>0.15</v>
      </c>
      <c r="G899" s="17">
        <v>9.56</v>
      </c>
      <c r="H899" s="17">
        <v>36.15</v>
      </c>
      <c r="I899" s="17">
        <v>25.001000000000001</v>
      </c>
      <c r="J899" s="17">
        <v>651.93499999999995</v>
      </c>
      <c r="K899" s="17">
        <v>-300</v>
      </c>
      <c r="L899" s="17">
        <v>8.6499999999999994E-2</v>
      </c>
      <c r="M899" s="17">
        <v>-5.8</v>
      </c>
      <c r="N899" s="17">
        <v>41.152650000000001</v>
      </c>
      <c r="O899" s="17">
        <v>3181</v>
      </c>
      <c r="P899" s="17">
        <v>521</v>
      </c>
      <c r="Q899" s="17">
        <v>2.1549999999999998</v>
      </c>
      <c r="R899" s="17">
        <v>1344.787</v>
      </c>
      <c r="S899" s="17">
        <v>23.4</v>
      </c>
      <c r="T899" s="17">
        <v>0.93500000000000005</v>
      </c>
      <c r="U899" s="17">
        <v>-9.7000000000000003E-2</v>
      </c>
      <c r="V899" s="17">
        <v>-0.19</v>
      </c>
      <c r="W899" s="17">
        <v>2015.9912099999999</v>
      </c>
      <c r="X899" s="17">
        <v>1277.2</v>
      </c>
      <c r="Y899" s="17">
        <v>7.1630000000000003</v>
      </c>
      <c r="Z899" s="17">
        <v>-2.7</v>
      </c>
    </row>
    <row r="900" spans="1:26" x14ac:dyDescent="0.2">
      <c r="A900" s="27">
        <v>44356</v>
      </c>
      <c r="B900" s="17">
        <v>151.69999999999999</v>
      </c>
      <c r="C900" s="14">
        <v>0.25</v>
      </c>
      <c r="D900" s="17">
        <v>109</v>
      </c>
      <c r="E900" s="17">
        <v>5.5460000000000003</v>
      </c>
      <c r="F900" s="17">
        <v>0.35</v>
      </c>
      <c r="G900" s="17">
        <v>9.6199999999999992</v>
      </c>
      <c r="H900" s="17">
        <v>31</v>
      </c>
      <c r="I900" s="17">
        <v>42.753</v>
      </c>
      <c r="J900" s="17">
        <v>670</v>
      </c>
      <c r="K900" s="17">
        <v>-225</v>
      </c>
      <c r="L900" s="17">
        <v>7.0000000000000007E-2</v>
      </c>
      <c r="M900" s="17">
        <v>-5.298</v>
      </c>
      <c r="N900" s="17">
        <v>40.215000000000003</v>
      </c>
      <c r="O900" s="17">
        <v>3300</v>
      </c>
      <c r="P900" s="17">
        <v>546.5</v>
      </c>
      <c r="Q900" s="17">
        <v>2.0499999999999998</v>
      </c>
      <c r="R900" s="17">
        <v>1441.635</v>
      </c>
      <c r="S900" s="17">
        <v>25.05</v>
      </c>
      <c r="T900" s="17">
        <v>1.05</v>
      </c>
      <c r="U900" s="17">
        <v>-8.8999999999999996E-2</v>
      </c>
      <c r="V900" s="17">
        <v>-0.125</v>
      </c>
      <c r="W900" s="17">
        <v>1496.88714</v>
      </c>
      <c r="X900" s="17">
        <v>1048</v>
      </c>
      <c r="Y900" s="17">
        <v>7.44</v>
      </c>
      <c r="Z900" s="17">
        <v>-2.992</v>
      </c>
    </row>
    <row r="901" spans="1:26" x14ac:dyDescent="0.2">
      <c r="A901" s="27">
        <v>44355</v>
      </c>
      <c r="B901" s="17">
        <v>159.1</v>
      </c>
      <c r="C901" s="14">
        <v>0.09</v>
      </c>
      <c r="D901" s="17">
        <v>117.94799999999999</v>
      </c>
      <c r="E901" s="17">
        <v>5.75</v>
      </c>
      <c r="F901" s="17">
        <v>0.45</v>
      </c>
      <c r="G901" s="17">
        <v>11.255000000000001</v>
      </c>
      <c r="H901" s="17">
        <v>31.35</v>
      </c>
      <c r="I901" s="17">
        <v>32.500999999999998</v>
      </c>
      <c r="J901" s="17">
        <v>686.66499999999996</v>
      </c>
      <c r="K901" s="17">
        <v>-220</v>
      </c>
      <c r="L901" s="17">
        <v>9.6000000000000002E-2</v>
      </c>
      <c r="M901" s="17">
        <v>-5.5</v>
      </c>
      <c r="N901" s="17">
        <v>37.434449999999998</v>
      </c>
      <c r="O901" s="17">
        <v>3072.4</v>
      </c>
      <c r="P901" s="17">
        <v>539.5</v>
      </c>
      <c r="Q901" s="17">
        <v>2.3250000000000002</v>
      </c>
      <c r="R901" s="17">
        <v>1333.9349999999999</v>
      </c>
      <c r="S901" s="17">
        <v>24.85</v>
      </c>
      <c r="T901" s="17">
        <v>1.095</v>
      </c>
      <c r="U901" s="17">
        <v>-8.7499999999999994E-2</v>
      </c>
      <c r="V901" s="17">
        <v>-0.115</v>
      </c>
      <c r="W901" s="17">
        <v>1175.0791200000001</v>
      </c>
      <c r="X901" s="17">
        <v>1122.9000000000001</v>
      </c>
      <c r="Y901" s="17">
        <v>7.7350000000000003</v>
      </c>
      <c r="Z901" s="17">
        <v>-3.3220000000000001</v>
      </c>
    </row>
    <row r="902" spans="1:26" x14ac:dyDescent="0.2">
      <c r="A902" s="27">
        <v>44354</v>
      </c>
      <c r="B902" s="17">
        <v>143.75</v>
      </c>
      <c r="C902" s="14">
        <v>0.06</v>
      </c>
      <c r="D902" s="17">
        <v>108.75</v>
      </c>
      <c r="E902" s="17">
        <v>6.7530000000000001</v>
      </c>
      <c r="F902" s="17">
        <v>0.65</v>
      </c>
      <c r="G902" s="17">
        <v>12.94</v>
      </c>
      <c r="H902" s="17">
        <v>29.05</v>
      </c>
      <c r="I902" s="17">
        <v>-61.747999999999998</v>
      </c>
      <c r="J902" s="17">
        <v>651</v>
      </c>
      <c r="K902" s="17">
        <v>-200</v>
      </c>
      <c r="L902" s="17">
        <v>9.1999999999999998E-2</v>
      </c>
      <c r="M902" s="17">
        <v>-5.0049999999999999</v>
      </c>
      <c r="N902" s="17">
        <v>36</v>
      </c>
      <c r="O902" s="17">
        <v>3025</v>
      </c>
      <c r="P902" s="17">
        <v>507.7</v>
      </c>
      <c r="Q902" s="17">
        <v>1.6479999999999999</v>
      </c>
      <c r="R902" s="17">
        <v>1338.425</v>
      </c>
      <c r="S902" s="17">
        <v>22.55</v>
      </c>
      <c r="T902" s="17">
        <v>1.2</v>
      </c>
      <c r="U902" s="17">
        <v>-0.09</v>
      </c>
      <c r="V902" s="17">
        <v>-0.05</v>
      </c>
      <c r="W902" s="17">
        <v>1175.0791200000001</v>
      </c>
      <c r="X902" s="17">
        <v>1223.9000000000001</v>
      </c>
      <c r="Y902" s="17">
        <v>7.18</v>
      </c>
      <c r="Z902" s="17">
        <v>-2.74</v>
      </c>
    </row>
    <row r="903" spans="1:26" x14ac:dyDescent="0.2">
      <c r="A903" s="27">
        <v>44351</v>
      </c>
      <c r="B903" s="17">
        <v>150.6</v>
      </c>
      <c r="C903" s="14">
        <v>0.08</v>
      </c>
      <c r="D903" s="17">
        <v>111</v>
      </c>
      <c r="E903" s="17">
        <v>6.75</v>
      </c>
      <c r="F903" s="17">
        <v>0.55000000000000004</v>
      </c>
      <c r="G903" s="17">
        <v>13.75</v>
      </c>
      <c r="H903" s="17">
        <v>35</v>
      </c>
      <c r="I903" s="17">
        <v>-35</v>
      </c>
      <c r="J903" s="17">
        <v>665</v>
      </c>
      <c r="K903" s="17">
        <v>-200</v>
      </c>
      <c r="L903" s="17">
        <v>7.85E-2</v>
      </c>
      <c r="M903" s="17">
        <v>-5.1950000000000003</v>
      </c>
      <c r="N903" s="17">
        <v>36.805579999999999</v>
      </c>
      <c r="O903" s="17">
        <v>3026.7</v>
      </c>
      <c r="P903" s="17">
        <v>523.5</v>
      </c>
      <c r="Q903" s="17">
        <v>-4.8000000000000001E-2</v>
      </c>
      <c r="R903" s="17">
        <v>1369.625</v>
      </c>
      <c r="S903" s="17">
        <v>23.25</v>
      </c>
      <c r="T903" s="17">
        <v>1.2849999999999999</v>
      </c>
      <c r="U903" s="17">
        <v>-8.6499999999999994E-2</v>
      </c>
      <c r="V903" s="17">
        <v>-0.01</v>
      </c>
      <c r="W903" s="17">
        <v>1021.1181</v>
      </c>
      <c r="X903" s="17">
        <v>1275.9000000000001</v>
      </c>
      <c r="Y903" s="17">
        <v>7.15</v>
      </c>
      <c r="Z903" s="17">
        <v>-2.6</v>
      </c>
    </row>
    <row r="904" spans="1:26" x14ac:dyDescent="0.2">
      <c r="A904" s="27">
        <v>44350</v>
      </c>
      <c r="B904" s="17">
        <v>142.62</v>
      </c>
      <c r="C904" s="14">
        <v>0.12</v>
      </c>
      <c r="D904" s="17">
        <v>104.5</v>
      </c>
      <c r="E904" s="17">
        <v>7</v>
      </c>
      <c r="F904" s="17">
        <v>0.5</v>
      </c>
      <c r="G904" s="17">
        <v>13.75</v>
      </c>
      <c r="H904" s="17">
        <v>43</v>
      </c>
      <c r="I904" s="17">
        <v>21.253</v>
      </c>
      <c r="J904" s="17">
        <v>693.005</v>
      </c>
      <c r="K904" s="17">
        <v>-249.9</v>
      </c>
      <c r="L904" s="17">
        <v>8.6999999999999994E-2</v>
      </c>
      <c r="M904" s="17">
        <v>-5.5</v>
      </c>
      <c r="N904" s="17">
        <v>37.395000000000003</v>
      </c>
      <c r="O904" s="17">
        <v>3220</v>
      </c>
      <c r="P904" s="17">
        <v>548.20000000000005</v>
      </c>
      <c r="Q904" s="17">
        <v>1.2190000000000001</v>
      </c>
      <c r="R904" s="17">
        <v>1476.605</v>
      </c>
      <c r="S904" s="17">
        <v>25.15</v>
      </c>
      <c r="T904" s="17">
        <v>1.325</v>
      </c>
      <c r="U904" s="17">
        <v>-0.13650000000000001</v>
      </c>
      <c r="V904" s="17">
        <v>-0.09</v>
      </c>
      <c r="W904" s="17">
        <v>918.57920999999999</v>
      </c>
      <c r="X904" s="17">
        <v>1175.5999999999999</v>
      </c>
      <c r="Y904" s="17">
        <v>7.1680000000000001</v>
      </c>
      <c r="Z904" s="17">
        <v>-2.585</v>
      </c>
    </row>
    <row r="905" spans="1:26" x14ac:dyDescent="0.2">
      <c r="A905" s="27">
        <v>44349</v>
      </c>
      <c r="B905" s="17">
        <v>145.4</v>
      </c>
      <c r="C905" s="14">
        <v>0.2</v>
      </c>
      <c r="D905" s="17">
        <v>112</v>
      </c>
      <c r="E905" s="17">
        <v>6.75</v>
      </c>
      <c r="F905" s="17">
        <v>0.48</v>
      </c>
      <c r="G905" s="17">
        <v>14.5</v>
      </c>
      <c r="H905" s="17">
        <v>38.35</v>
      </c>
      <c r="I905" s="17">
        <v>19.998999999999999</v>
      </c>
      <c r="J905" s="17">
        <v>740</v>
      </c>
      <c r="K905" s="17">
        <v>-215</v>
      </c>
      <c r="L905" s="17">
        <v>0.13250000000000001</v>
      </c>
      <c r="M905" s="17">
        <v>-5.4950000000000001</v>
      </c>
      <c r="N905" s="17">
        <v>38.414650000000002</v>
      </c>
      <c r="O905" s="17">
        <v>3282.5</v>
      </c>
      <c r="P905" s="17">
        <v>596</v>
      </c>
      <c r="Q905" s="17">
        <v>0.77200000000000002</v>
      </c>
      <c r="R905" s="17">
        <v>1492.25</v>
      </c>
      <c r="S905" s="17">
        <v>32.049999999999997</v>
      </c>
      <c r="T905" s="17">
        <v>1.2849999999999999</v>
      </c>
      <c r="U905" s="17">
        <v>-0.1295</v>
      </c>
      <c r="V905" s="17">
        <v>-0.15</v>
      </c>
      <c r="W905" s="17">
        <v>1013.03113</v>
      </c>
      <c r="X905" s="17">
        <v>1159.7</v>
      </c>
      <c r="Y905" s="17">
        <v>7.7549999999999999</v>
      </c>
      <c r="Z905" s="17">
        <v>-2.84</v>
      </c>
    </row>
    <row r="906" spans="1:26" x14ac:dyDescent="0.2">
      <c r="A906" s="27">
        <v>44348</v>
      </c>
      <c r="B906" s="17">
        <v>138.52500000000001</v>
      </c>
      <c r="C906" s="14">
        <v>0.25</v>
      </c>
      <c r="D906" s="17">
        <v>120.46299999999999</v>
      </c>
      <c r="E906" s="17">
        <v>6.75</v>
      </c>
      <c r="F906" s="17">
        <v>0.48</v>
      </c>
      <c r="G906" s="17">
        <v>14.75</v>
      </c>
      <c r="H906" s="17">
        <v>34.25</v>
      </c>
      <c r="I906" s="17">
        <v>15.000999999999999</v>
      </c>
      <c r="J906" s="17">
        <v>758.25</v>
      </c>
      <c r="K906" s="17">
        <v>-177.6</v>
      </c>
      <c r="L906" s="17">
        <v>0.104</v>
      </c>
      <c r="M906" s="17">
        <v>-6</v>
      </c>
      <c r="N906" s="17">
        <v>41.645000000000003</v>
      </c>
      <c r="O906" s="17">
        <v>2992.8</v>
      </c>
      <c r="P906" s="17">
        <v>618</v>
      </c>
      <c r="Q906" s="17">
        <v>0</v>
      </c>
      <c r="R906" s="17">
        <v>1337.2380000000001</v>
      </c>
      <c r="S906" s="17">
        <v>33.5</v>
      </c>
      <c r="T906" s="17">
        <v>1.32</v>
      </c>
      <c r="U906" s="17">
        <v>-0.1135</v>
      </c>
      <c r="V906" s="17">
        <v>-0.13</v>
      </c>
      <c r="W906" s="17">
        <v>1268.46316</v>
      </c>
      <c r="X906" s="17">
        <v>1324.2</v>
      </c>
      <c r="Y906" s="17">
        <v>7.88</v>
      </c>
      <c r="Z906" s="17">
        <v>-2.85</v>
      </c>
    </row>
    <row r="907" spans="1:26" x14ac:dyDescent="0.2">
      <c r="A907" s="27">
        <v>44347</v>
      </c>
      <c r="B907" s="17">
        <v>136.4</v>
      </c>
      <c r="C907" s="14">
        <v>0.25</v>
      </c>
      <c r="D907" s="17">
        <v>120.313</v>
      </c>
      <c r="E907" s="17">
        <v>7</v>
      </c>
      <c r="F907" s="17">
        <v>0.35</v>
      </c>
      <c r="G907" s="17">
        <v>12.92</v>
      </c>
      <c r="H907" s="17">
        <v>34.950000000000003</v>
      </c>
      <c r="I907" s="17">
        <v>71.507000000000005</v>
      </c>
      <c r="J907" s="17">
        <v>695.5</v>
      </c>
      <c r="K907" s="17">
        <v>-135</v>
      </c>
      <c r="L907" s="17">
        <v>0.11749999999999999</v>
      </c>
      <c r="M907" s="17">
        <v>-6.2949999999999999</v>
      </c>
      <c r="N907" s="17">
        <v>41.800049999999999</v>
      </c>
      <c r="O907" s="17">
        <v>2979</v>
      </c>
      <c r="P907" s="17">
        <v>552.5</v>
      </c>
      <c r="Q907" s="17">
        <v>3.1190000000000002</v>
      </c>
      <c r="R907" s="17">
        <v>1397.1849999999999</v>
      </c>
      <c r="S907" s="17">
        <v>33.65</v>
      </c>
      <c r="T907" s="17">
        <v>1.125</v>
      </c>
      <c r="U907" s="17">
        <v>-0.11749999999999999</v>
      </c>
      <c r="V907" s="17">
        <v>-7.0000000000000007E-2</v>
      </c>
      <c r="W907" s="17">
        <v>2566.98639</v>
      </c>
      <c r="X907" s="17">
        <v>1111.0999999999999</v>
      </c>
      <c r="Y907" s="17">
        <v>7.0650000000000004</v>
      </c>
      <c r="Z907" s="17">
        <v>-2.5750000000000002</v>
      </c>
    </row>
    <row r="908" spans="1:26" x14ac:dyDescent="0.2">
      <c r="A908" s="27">
        <v>44344</v>
      </c>
      <c r="B908" s="17">
        <v>139.428</v>
      </c>
      <c r="C908" s="14">
        <v>0.24</v>
      </c>
      <c r="D908" s="17">
        <v>125</v>
      </c>
      <c r="E908" s="17">
        <v>6.95</v>
      </c>
      <c r="F908" s="17">
        <v>0.35</v>
      </c>
      <c r="G908" s="17">
        <v>12.574999999999999</v>
      </c>
      <c r="H908" s="17">
        <v>38.65</v>
      </c>
      <c r="I908" s="17">
        <v>52.505000000000003</v>
      </c>
      <c r="J908" s="17">
        <v>695.5</v>
      </c>
      <c r="K908" s="17">
        <v>-135</v>
      </c>
      <c r="L908" s="17">
        <v>0.14949999999999999</v>
      </c>
      <c r="M908" s="17">
        <v>-6.5</v>
      </c>
      <c r="N908" s="17">
        <v>39.72</v>
      </c>
      <c r="O908" s="17">
        <v>2967.2</v>
      </c>
      <c r="P908" s="17">
        <v>551</v>
      </c>
      <c r="Q908" s="17">
        <v>4.7160000000000002</v>
      </c>
      <c r="R908" s="17">
        <v>1410.2049999999999</v>
      </c>
      <c r="S908" s="17">
        <v>34.799999999999997</v>
      </c>
      <c r="T908" s="17">
        <v>1.0549999999999999</v>
      </c>
      <c r="U908" s="17">
        <v>-8.8499999999999995E-2</v>
      </c>
      <c r="V908" s="17">
        <v>-7.4999999999999997E-2</v>
      </c>
      <c r="W908" s="17">
        <v>2395.0962300000001</v>
      </c>
      <c r="X908" s="17">
        <v>1261.5999999999999</v>
      </c>
      <c r="Y908" s="17">
        <v>7.0549999999999997</v>
      </c>
      <c r="Z908" s="17">
        <v>-2.59</v>
      </c>
    </row>
    <row r="909" spans="1:26" x14ac:dyDescent="0.2">
      <c r="A909" s="27">
        <v>44343</v>
      </c>
      <c r="B909" s="17">
        <v>142.1</v>
      </c>
      <c r="C909" s="14">
        <v>0.23</v>
      </c>
      <c r="D909" s="17">
        <v>120</v>
      </c>
      <c r="E909" s="17">
        <v>6.75</v>
      </c>
      <c r="F909" s="17">
        <v>0.45</v>
      </c>
      <c r="G909" s="17">
        <v>13</v>
      </c>
      <c r="H909" s="17">
        <v>36.049999999999997</v>
      </c>
      <c r="I909" s="17">
        <v>27.498999999999999</v>
      </c>
      <c r="J909" s="17">
        <v>705</v>
      </c>
      <c r="K909" s="17">
        <v>-82.5</v>
      </c>
      <c r="L909" s="17">
        <v>0.1255</v>
      </c>
      <c r="M909" s="17">
        <v>-6.0949999999999998</v>
      </c>
      <c r="N909" s="17">
        <v>40.65</v>
      </c>
      <c r="O909" s="17">
        <v>3030</v>
      </c>
      <c r="P909" s="17">
        <v>550.70000000000005</v>
      </c>
      <c r="Q909" s="17">
        <v>4</v>
      </c>
      <c r="R909" s="17">
        <v>1433.575</v>
      </c>
      <c r="S909" s="17">
        <v>34.75</v>
      </c>
      <c r="T909" s="17">
        <v>1.0900000000000001</v>
      </c>
      <c r="U909" s="17">
        <v>-8.8499999999999995E-2</v>
      </c>
      <c r="V909" s="17">
        <v>-0.08</v>
      </c>
      <c r="W909" s="17">
        <v>1412.96416</v>
      </c>
      <c r="X909" s="17">
        <v>1329.2</v>
      </c>
      <c r="Y909" s="17">
        <v>7.0430000000000001</v>
      </c>
      <c r="Z909" s="17">
        <v>-2.601</v>
      </c>
    </row>
    <row r="910" spans="1:26" x14ac:dyDescent="0.2">
      <c r="A910" s="27">
        <v>44342</v>
      </c>
      <c r="B910" s="17">
        <v>151.14500000000001</v>
      </c>
      <c r="C910" s="14">
        <v>0.25</v>
      </c>
      <c r="D910" s="17">
        <v>123</v>
      </c>
      <c r="E910" s="17">
        <v>6.75</v>
      </c>
      <c r="F910" s="17">
        <v>0.8</v>
      </c>
      <c r="G910" s="17">
        <v>14.154999999999999</v>
      </c>
      <c r="H910" s="17">
        <v>31.45</v>
      </c>
      <c r="I910" s="17">
        <v>45.002000000000002</v>
      </c>
      <c r="J910" s="17">
        <v>780</v>
      </c>
      <c r="K910" s="17">
        <v>-60</v>
      </c>
      <c r="L910" s="17">
        <v>3.5999999999999997E-2</v>
      </c>
      <c r="M910" s="17">
        <v>-4.5</v>
      </c>
      <c r="N910" s="17">
        <v>47.784599999999998</v>
      </c>
      <c r="O910" s="17">
        <v>3109.8</v>
      </c>
      <c r="P910" s="17">
        <v>613.29999999999995</v>
      </c>
      <c r="Q910" s="17">
        <v>7.6130000000000004</v>
      </c>
      <c r="R910" s="17">
        <v>1386.6130000000001</v>
      </c>
      <c r="S910" s="17">
        <v>40.25</v>
      </c>
      <c r="T910" s="17">
        <v>1.165</v>
      </c>
      <c r="U910" s="17">
        <v>-7.85E-2</v>
      </c>
      <c r="V910" s="17">
        <v>-0.05</v>
      </c>
      <c r="W910" s="17">
        <v>2137.9091899999999</v>
      </c>
      <c r="X910" s="17">
        <v>1329.7</v>
      </c>
      <c r="Y910" s="17">
        <v>7.415</v>
      </c>
      <c r="Z910" s="17">
        <v>-2.4049999999999998</v>
      </c>
    </row>
    <row r="911" spans="1:26" x14ac:dyDescent="0.2">
      <c r="A911" s="27">
        <v>44341</v>
      </c>
      <c r="B911" s="17">
        <v>145.83500000000001</v>
      </c>
      <c r="C911" s="14">
        <v>0.33</v>
      </c>
      <c r="D911" s="17">
        <v>129.5</v>
      </c>
      <c r="E911" s="17">
        <v>6</v>
      </c>
      <c r="F911" s="17">
        <v>0.55000000000000004</v>
      </c>
      <c r="G911" s="17">
        <v>13.475</v>
      </c>
      <c r="H911" s="17">
        <v>38.450000000000003</v>
      </c>
      <c r="I911" s="17">
        <v>74.248000000000005</v>
      </c>
      <c r="J911" s="17">
        <v>746.5</v>
      </c>
      <c r="K911" s="17">
        <v>-57.5</v>
      </c>
      <c r="L911" s="17">
        <v>0.14599999999999999</v>
      </c>
      <c r="M911" s="17">
        <v>-4.7</v>
      </c>
      <c r="N911" s="17">
        <v>46.086669999999998</v>
      </c>
      <c r="O911" s="17">
        <v>3195</v>
      </c>
      <c r="P911" s="17">
        <v>618.5</v>
      </c>
      <c r="Q911" s="17">
        <v>7.18</v>
      </c>
      <c r="R911" s="17">
        <v>1444.904</v>
      </c>
      <c r="S911" s="17">
        <v>41.85</v>
      </c>
      <c r="T911" s="17">
        <v>1.2050000000000001</v>
      </c>
      <c r="U911" s="17">
        <v>-7.85E-2</v>
      </c>
      <c r="V911" s="17">
        <v>-0.13500000000000001</v>
      </c>
      <c r="W911" s="17">
        <v>2331.3901700000001</v>
      </c>
      <c r="X911" s="17">
        <v>1345.4</v>
      </c>
      <c r="Y911" s="17">
        <v>7.26</v>
      </c>
      <c r="Z911" s="17">
        <v>-2.34</v>
      </c>
    </row>
    <row r="912" spans="1:26" x14ac:dyDescent="0.2">
      <c r="A912" s="27">
        <v>44340</v>
      </c>
      <c r="B912" s="17">
        <v>149.5</v>
      </c>
      <c r="C912" s="14">
        <v>0.35</v>
      </c>
      <c r="D912" s="17">
        <v>128.5</v>
      </c>
      <c r="E912" s="17">
        <v>6</v>
      </c>
      <c r="F912" s="17">
        <v>0.55000000000000004</v>
      </c>
      <c r="G912" s="17">
        <v>14.42</v>
      </c>
      <c r="H912" s="17">
        <v>34.950000000000003</v>
      </c>
      <c r="I912" s="17">
        <v>-22.492000000000001</v>
      </c>
      <c r="J912" s="17">
        <v>760</v>
      </c>
      <c r="K912" s="17">
        <v>-50</v>
      </c>
      <c r="L912" s="17">
        <v>7.0000000000000007E-2</v>
      </c>
      <c r="M912" s="17">
        <v>-5.0999999999999996</v>
      </c>
      <c r="N912" s="17">
        <v>49.085149999999999</v>
      </c>
      <c r="O912" s="17">
        <v>2995</v>
      </c>
      <c r="P912" s="17">
        <v>654.9</v>
      </c>
      <c r="Q912" s="17">
        <v>5.085</v>
      </c>
      <c r="R912" s="17">
        <v>1305.825</v>
      </c>
      <c r="S912" s="17">
        <v>38.799999999999997</v>
      </c>
      <c r="T912" s="17">
        <v>1.24</v>
      </c>
      <c r="U912" s="17">
        <v>-7.85E-2</v>
      </c>
      <c r="V912" s="17">
        <v>-0.24</v>
      </c>
      <c r="W912" s="17">
        <v>2692.5662400000001</v>
      </c>
      <c r="X912" s="17">
        <v>1239.5</v>
      </c>
      <c r="Y912" s="17">
        <v>7.49</v>
      </c>
      <c r="Z912" s="17">
        <v>-2.4849999999999999</v>
      </c>
    </row>
    <row r="913" spans="1:26" x14ac:dyDescent="0.2">
      <c r="A913" s="27">
        <v>44337</v>
      </c>
      <c r="B913" s="17">
        <v>147.4</v>
      </c>
      <c r="C913" s="14">
        <v>0.34</v>
      </c>
      <c r="D913" s="17">
        <v>121.5</v>
      </c>
      <c r="E913" s="17">
        <v>5.25</v>
      </c>
      <c r="F913" s="17">
        <v>0.65</v>
      </c>
      <c r="G913" s="17">
        <v>14.87</v>
      </c>
      <c r="H913" s="17">
        <v>40.75</v>
      </c>
      <c r="I913" s="17">
        <v>80.004000000000005</v>
      </c>
      <c r="J913" s="17">
        <v>715.07</v>
      </c>
      <c r="K913" s="17">
        <v>-57.5</v>
      </c>
      <c r="L913" s="17">
        <v>9.0499999999999997E-2</v>
      </c>
      <c r="M913" s="17">
        <v>-5.1950000000000003</v>
      </c>
      <c r="N913" s="17">
        <v>46.28</v>
      </c>
      <c r="O913" s="17">
        <v>2979</v>
      </c>
      <c r="P913" s="17">
        <v>611</v>
      </c>
      <c r="Q913" s="17">
        <v>3.919</v>
      </c>
      <c r="R913" s="17">
        <v>1314.4380000000001</v>
      </c>
      <c r="S913" s="17">
        <v>39.799999999999997</v>
      </c>
      <c r="T913" s="17">
        <v>1.45</v>
      </c>
      <c r="U913" s="17">
        <v>-8.1000000000000003E-2</v>
      </c>
      <c r="V913" s="17">
        <v>-0.21</v>
      </c>
      <c r="W913" s="17">
        <v>1875.0002199999999</v>
      </c>
      <c r="X913" s="17">
        <v>1288.5</v>
      </c>
      <c r="Y913" s="17">
        <v>7.0869999999999997</v>
      </c>
      <c r="Z913" s="17">
        <v>-2.34</v>
      </c>
    </row>
    <row r="914" spans="1:26" x14ac:dyDescent="0.2">
      <c r="A914" s="27">
        <v>44336</v>
      </c>
      <c r="B914" s="17">
        <v>144.905</v>
      </c>
      <c r="C914" s="14">
        <v>0.34</v>
      </c>
      <c r="D914" s="17">
        <v>124</v>
      </c>
      <c r="E914" s="17">
        <v>4</v>
      </c>
      <c r="F914" s="17">
        <v>0.9</v>
      </c>
      <c r="G914" s="17">
        <v>14.144</v>
      </c>
      <c r="H914" s="17">
        <v>53.35</v>
      </c>
      <c r="I914" s="17">
        <v>-9.9990000000000006</v>
      </c>
      <c r="J914" s="17">
        <v>712</v>
      </c>
      <c r="K914" s="17">
        <v>-62.5</v>
      </c>
      <c r="L914" s="17">
        <v>0.114</v>
      </c>
      <c r="M914" s="17">
        <v>-5.1849999999999996</v>
      </c>
      <c r="N914" s="17">
        <v>46.703420000000001</v>
      </c>
      <c r="O914" s="17">
        <v>2983</v>
      </c>
      <c r="P914" s="17">
        <v>586</v>
      </c>
      <c r="Q914" s="17">
        <v>5.7990000000000004</v>
      </c>
      <c r="R914" s="17">
        <v>1307.1369999999999</v>
      </c>
      <c r="S914" s="17">
        <v>39.5</v>
      </c>
      <c r="T914" s="17">
        <v>1.4450000000000001</v>
      </c>
      <c r="U914" s="17">
        <v>-9.1499999999999998E-2</v>
      </c>
      <c r="V914" s="17">
        <v>-0.1</v>
      </c>
      <c r="W914" s="17">
        <v>1998.52026</v>
      </c>
      <c r="X914" s="17">
        <v>1316.2</v>
      </c>
      <c r="Y914" s="17">
        <v>7.0469999999999997</v>
      </c>
      <c r="Z914" s="17">
        <v>-2.3210000000000002</v>
      </c>
    </row>
    <row r="915" spans="1:26" x14ac:dyDescent="0.2">
      <c r="A915" s="27">
        <v>44335</v>
      </c>
      <c r="B915" s="17">
        <v>134.31</v>
      </c>
      <c r="C915" s="14">
        <v>0.27</v>
      </c>
      <c r="D915" s="17">
        <v>130.5</v>
      </c>
      <c r="E915" s="17">
        <v>5.258</v>
      </c>
      <c r="F915" s="17">
        <v>0.95</v>
      </c>
      <c r="G915" s="17">
        <v>14.244</v>
      </c>
      <c r="H915" s="17">
        <v>64.05</v>
      </c>
      <c r="I915" s="17">
        <v>-22.501999999999999</v>
      </c>
      <c r="J915" s="17">
        <v>708.5</v>
      </c>
      <c r="K915" s="17">
        <v>-60</v>
      </c>
      <c r="L915" s="17">
        <v>0.1125</v>
      </c>
      <c r="M915" s="17">
        <v>-4.7300000000000004</v>
      </c>
      <c r="N915" s="17">
        <v>47.375399999999999</v>
      </c>
      <c r="O915" s="17">
        <v>3088.8</v>
      </c>
      <c r="P915" s="17">
        <v>597.9</v>
      </c>
      <c r="Q915" s="17">
        <v>7.1529999999999996</v>
      </c>
      <c r="R915" s="17">
        <v>1353.65</v>
      </c>
      <c r="S915" s="17">
        <v>40.950000000000003</v>
      </c>
      <c r="T915" s="17">
        <v>1.4</v>
      </c>
      <c r="U915" s="17">
        <v>-0.1105</v>
      </c>
      <c r="V915" s="17">
        <v>-0.04</v>
      </c>
      <c r="W915" s="17">
        <v>1895.0651700000001</v>
      </c>
      <c r="X915" s="17">
        <v>1361.2</v>
      </c>
      <c r="Y915" s="17">
        <v>6.9850000000000003</v>
      </c>
      <c r="Z915" s="17">
        <v>-2.3450000000000002</v>
      </c>
    </row>
    <row r="916" spans="1:26" x14ac:dyDescent="0.2">
      <c r="A916" s="27">
        <v>44334</v>
      </c>
      <c r="B916" s="17">
        <v>134.5</v>
      </c>
      <c r="C916" s="14">
        <v>0.33</v>
      </c>
      <c r="D916" s="17">
        <v>128.5</v>
      </c>
      <c r="E916" s="17">
        <v>4.665</v>
      </c>
      <c r="F916" s="17">
        <v>0.95</v>
      </c>
      <c r="G916" s="17">
        <v>14.755000000000001</v>
      </c>
      <c r="H916" s="17">
        <v>43.55</v>
      </c>
      <c r="I916" s="17">
        <v>12.493</v>
      </c>
      <c r="J916" s="17">
        <v>725.755</v>
      </c>
      <c r="K916" s="17">
        <v>-70</v>
      </c>
      <c r="L916" s="17">
        <v>0.1055</v>
      </c>
      <c r="M916" s="17">
        <v>-4.4950000000000001</v>
      </c>
      <c r="N916" s="17">
        <v>47.710450000000002</v>
      </c>
      <c r="O916" s="17">
        <v>3197.6</v>
      </c>
      <c r="P916" s="17">
        <v>626.70000000000005</v>
      </c>
      <c r="Q916" s="17">
        <v>7.258</v>
      </c>
      <c r="R916" s="17">
        <v>1346.9</v>
      </c>
      <c r="S916" s="17">
        <v>41.35</v>
      </c>
      <c r="T916" s="17">
        <v>1.38</v>
      </c>
      <c r="U916" s="17">
        <v>-5.8500000000000003E-2</v>
      </c>
      <c r="V916" s="17">
        <v>-0.05</v>
      </c>
      <c r="W916" s="17">
        <v>1785.9651799999999</v>
      </c>
      <c r="X916" s="17">
        <v>1227.3</v>
      </c>
      <c r="Y916" s="17">
        <v>7.2249999999999996</v>
      </c>
      <c r="Z916" s="17">
        <v>-2.4239999999999999</v>
      </c>
    </row>
    <row r="917" spans="1:26" x14ac:dyDescent="0.2">
      <c r="A917" s="27">
        <v>44333</v>
      </c>
      <c r="B917" s="17">
        <v>144.45500000000001</v>
      </c>
      <c r="C917" s="14">
        <v>0.38</v>
      </c>
      <c r="D917" s="17">
        <v>141.5</v>
      </c>
      <c r="E917" s="17">
        <v>6</v>
      </c>
      <c r="F917" s="17">
        <v>0.85</v>
      </c>
      <c r="G917" s="17">
        <v>15.534000000000001</v>
      </c>
      <c r="H917" s="17">
        <v>49.75</v>
      </c>
      <c r="I917" s="17">
        <v>76.504000000000005</v>
      </c>
      <c r="J917" s="17">
        <v>752.78499999999997</v>
      </c>
      <c r="K917" s="17">
        <v>-70</v>
      </c>
      <c r="L917" s="17">
        <v>7.7499999999999999E-2</v>
      </c>
      <c r="M917" s="17">
        <v>-4.3449999999999998</v>
      </c>
      <c r="N917" s="17">
        <v>47.71893</v>
      </c>
      <c r="O917" s="17">
        <v>3013.5</v>
      </c>
      <c r="P917" s="17">
        <v>661.5</v>
      </c>
      <c r="Q917" s="17">
        <v>4.9029999999999996</v>
      </c>
      <c r="R917" s="17">
        <v>1294.213</v>
      </c>
      <c r="S917" s="17">
        <v>43.05</v>
      </c>
      <c r="T917" s="17">
        <v>1.6</v>
      </c>
      <c r="U917" s="17">
        <v>-5.8500000000000003E-2</v>
      </c>
      <c r="V917" s="17">
        <v>0.19</v>
      </c>
      <c r="W917" s="17">
        <v>2265.0151599999999</v>
      </c>
      <c r="X917" s="17">
        <v>1196.3</v>
      </c>
      <c r="Y917" s="17">
        <v>7.4550000000000001</v>
      </c>
      <c r="Z917" s="17">
        <v>-2.5550000000000002</v>
      </c>
    </row>
    <row r="918" spans="1:26" x14ac:dyDescent="0.2">
      <c r="A918" s="27">
        <v>44330</v>
      </c>
      <c r="B918" s="17">
        <v>138.80000000000001</v>
      </c>
      <c r="C918" s="14">
        <v>0.31</v>
      </c>
      <c r="D918" s="17">
        <v>129.5</v>
      </c>
      <c r="E918" s="17">
        <v>6</v>
      </c>
      <c r="F918" s="17">
        <v>0.52500000000000002</v>
      </c>
      <c r="G918" s="17">
        <v>13.645</v>
      </c>
      <c r="H918" s="17">
        <v>41.35</v>
      </c>
      <c r="I918" s="17">
        <v>21.26</v>
      </c>
      <c r="J918" s="17">
        <v>707</v>
      </c>
      <c r="K918" s="17">
        <v>-90</v>
      </c>
      <c r="L918" s="17">
        <v>0.1265</v>
      </c>
      <c r="M918" s="17">
        <v>-4.29</v>
      </c>
      <c r="N918" s="17">
        <v>43.214469999999999</v>
      </c>
      <c r="O918" s="17">
        <v>3000</v>
      </c>
      <c r="P918" s="17">
        <v>604.5</v>
      </c>
      <c r="Q918" s="17">
        <v>3.29</v>
      </c>
      <c r="R918" s="17">
        <v>1305.5</v>
      </c>
      <c r="S918" s="17">
        <v>37.35</v>
      </c>
      <c r="T918" s="17">
        <v>1.605</v>
      </c>
      <c r="U918" s="17">
        <v>-0.14169999999999999</v>
      </c>
      <c r="V918" s="17">
        <v>-0.1</v>
      </c>
      <c r="W918" s="17">
        <v>2453.0793899999999</v>
      </c>
      <c r="X918" s="17">
        <v>1340.7</v>
      </c>
      <c r="Y918" s="17">
        <v>6.9969999999999999</v>
      </c>
      <c r="Z918" s="17">
        <v>-2.375</v>
      </c>
    </row>
    <row r="919" spans="1:26" x14ac:dyDescent="0.2">
      <c r="A919" s="27">
        <v>44329</v>
      </c>
      <c r="B919" s="17">
        <v>139.6</v>
      </c>
      <c r="C919" s="14">
        <v>0.27</v>
      </c>
      <c r="D919" s="17">
        <v>131.893</v>
      </c>
      <c r="E919" s="17">
        <v>6.125</v>
      </c>
      <c r="F919" s="17">
        <v>0.55000000000000004</v>
      </c>
      <c r="G919" s="17">
        <v>13.92</v>
      </c>
      <c r="H919" s="17">
        <v>45.1</v>
      </c>
      <c r="I919" s="17">
        <v>77.503</v>
      </c>
      <c r="J919" s="17">
        <v>707.33500000000004</v>
      </c>
      <c r="K919" s="17">
        <v>-95.1</v>
      </c>
      <c r="L919" s="17">
        <v>0.16500000000000001</v>
      </c>
      <c r="M919" s="17">
        <v>-4.2850000000000001</v>
      </c>
      <c r="N919" s="17">
        <v>42.284999999999997</v>
      </c>
      <c r="O919" s="17">
        <v>3083.8</v>
      </c>
      <c r="P919" s="17">
        <v>615</v>
      </c>
      <c r="Q919" s="17">
        <v>4.5250000000000004</v>
      </c>
      <c r="R919" s="17">
        <v>1312.83</v>
      </c>
      <c r="S919" s="17">
        <v>39.799999999999997</v>
      </c>
      <c r="T919" s="17">
        <v>1.5</v>
      </c>
      <c r="U919" s="17">
        <v>-0.11</v>
      </c>
      <c r="V919" s="17">
        <v>0.02</v>
      </c>
      <c r="W919" s="17">
        <v>2638.9312199999999</v>
      </c>
      <c r="X919" s="17">
        <v>1290.5</v>
      </c>
      <c r="Y919" s="17">
        <v>6.94</v>
      </c>
      <c r="Z919" s="17">
        <v>-2.331</v>
      </c>
    </row>
    <row r="920" spans="1:26" x14ac:dyDescent="0.2">
      <c r="A920" s="27">
        <v>44328</v>
      </c>
      <c r="B920" s="17">
        <v>130.61099999999999</v>
      </c>
      <c r="C920" s="14">
        <v>0.2</v>
      </c>
      <c r="D920" s="17">
        <v>133.5</v>
      </c>
      <c r="E920" s="17">
        <v>5.5</v>
      </c>
      <c r="F920" s="17">
        <v>0.57499999999999996</v>
      </c>
      <c r="G920" s="17">
        <v>13.63</v>
      </c>
      <c r="H920" s="17">
        <v>46.15</v>
      </c>
      <c r="I920" s="17">
        <v>137.501</v>
      </c>
      <c r="J920" s="17">
        <v>702.72</v>
      </c>
      <c r="K920" s="17">
        <v>-120</v>
      </c>
      <c r="L920" s="17">
        <v>0.14699999999999999</v>
      </c>
      <c r="M920" s="17">
        <v>-4.41</v>
      </c>
      <c r="N920" s="17">
        <v>41.11562</v>
      </c>
      <c r="O920" s="17">
        <v>3150</v>
      </c>
      <c r="P920" s="17">
        <v>620</v>
      </c>
      <c r="Q920" s="17">
        <v>1.7150000000000001</v>
      </c>
      <c r="R920" s="17">
        <v>1301.31</v>
      </c>
      <c r="S920" s="17">
        <v>40.1</v>
      </c>
      <c r="T920" s="17">
        <v>1.51</v>
      </c>
      <c r="U920" s="17">
        <v>-0.1158</v>
      </c>
      <c r="V920" s="17">
        <v>-0.02</v>
      </c>
      <c r="W920" s="17">
        <v>1817.0171800000001</v>
      </c>
      <c r="X920" s="17">
        <v>1333</v>
      </c>
      <c r="Y920" s="17">
        <v>6.9169999999999998</v>
      </c>
      <c r="Z920" s="17">
        <v>-2.3650000000000002</v>
      </c>
    </row>
    <row r="921" spans="1:26" x14ac:dyDescent="0.2">
      <c r="A921" s="27">
        <v>44327</v>
      </c>
      <c r="B921" s="17">
        <v>128.541</v>
      </c>
      <c r="C921" s="14">
        <v>0.14000000000000001</v>
      </c>
      <c r="D921" s="17">
        <v>134.5</v>
      </c>
      <c r="E921" s="17">
        <v>5.3639999999999999</v>
      </c>
      <c r="F921" s="17">
        <v>0.4</v>
      </c>
      <c r="G921" s="17">
        <v>13.93</v>
      </c>
      <c r="H921" s="17">
        <v>40.450000000000003</v>
      </c>
      <c r="I921" s="17">
        <v>4.9969999999999999</v>
      </c>
      <c r="J921" s="17">
        <v>719.94500000000005</v>
      </c>
      <c r="K921" s="17">
        <v>-120</v>
      </c>
      <c r="L921" s="17">
        <v>0.15</v>
      </c>
      <c r="M921" s="17">
        <v>-3.56</v>
      </c>
      <c r="N921" s="17">
        <v>40.479999999999997</v>
      </c>
      <c r="O921" s="17">
        <v>3215.5</v>
      </c>
      <c r="P921" s="17">
        <v>620.79999999999995</v>
      </c>
      <c r="Q921" s="17">
        <v>-0.27800000000000002</v>
      </c>
      <c r="R921" s="17">
        <v>1362.268</v>
      </c>
      <c r="S921" s="17">
        <v>39.799999999999997</v>
      </c>
      <c r="T921" s="17">
        <v>1.425</v>
      </c>
      <c r="U921" s="17">
        <v>-0.13400000000000001</v>
      </c>
      <c r="V921" s="17">
        <v>0</v>
      </c>
      <c r="W921" s="17">
        <v>1188.9651100000001</v>
      </c>
      <c r="X921" s="17">
        <v>1389.1</v>
      </c>
      <c r="Y921" s="17">
        <v>7.3330000000000002</v>
      </c>
      <c r="Z921" s="17">
        <v>-2.5499999999999998</v>
      </c>
    </row>
    <row r="922" spans="1:26" x14ac:dyDescent="0.2">
      <c r="A922" s="27">
        <v>44326</v>
      </c>
      <c r="B922" s="17">
        <v>128.42099999999999</v>
      </c>
      <c r="C922" s="14">
        <v>0.1</v>
      </c>
      <c r="D922" s="17">
        <v>133.983</v>
      </c>
      <c r="E922" s="17">
        <v>5.5250000000000004</v>
      </c>
      <c r="F922" s="17">
        <v>0.4</v>
      </c>
      <c r="G922" s="17">
        <v>14.19</v>
      </c>
      <c r="H922" s="17">
        <v>29.35</v>
      </c>
      <c r="I922" s="17">
        <v>47.746000000000002</v>
      </c>
      <c r="J922" s="17">
        <v>745.32</v>
      </c>
      <c r="K922" s="17">
        <v>-70</v>
      </c>
      <c r="L922" s="17">
        <v>0.13600000000000001</v>
      </c>
      <c r="M922" s="17">
        <v>-3.375</v>
      </c>
      <c r="N922" s="17">
        <v>41.647669999999998</v>
      </c>
      <c r="O922" s="17">
        <v>2949.5</v>
      </c>
      <c r="P922" s="17">
        <v>627</v>
      </c>
      <c r="Q922" s="17">
        <v>0.19</v>
      </c>
      <c r="R922" s="17">
        <v>1266.338</v>
      </c>
      <c r="S922" s="17">
        <v>41.5</v>
      </c>
      <c r="T922" s="17">
        <v>1.35</v>
      </c>
      <c r="U922" s="17">
        <v>-0.13850000000000001</v>
      </c>
      <c r="V922" s="17">
        <v>0.45500000000000002</v>
      </c>
      <c r="W922" s="17">
        <v>1877.21324</v>
      </c>
      <c r="X922" s="17">
        <v>1359.3</v>
      </c>
      <c r="Y922" s="17">
        <v>7.62</v>
      </c>
      <c r="Z922" s="17">
        <v>-2.5150000000000001</v>
      </c>
    </row>
    <row r="923" spans="1:26" x14ac:dyDescent="0.2">
      <c r="A923" s="27">
        <v>44323</v>
      </c>
      <c r="B923" s="17">
        <v>132.80000000000001</v>
      </c>
      <c r="C923" s="14">
        <v>0.15</v>
      </c>
      <c r="D923" s="17">
        <v>136</v>
      </c>
      <c r="E923" s="17">
        <v>6</v>
      </c>
      <c r="F923" s="17">
        <v>0.7</v>
      </c>
      <c r="G923" s="17">
        <v>13.75</v>
      </c>
      <c r="H923" s="17">
        <v>24.05</v>
      </c>
      <c r="I923" s="17">
        <v>30.003</v>
      </c>
      <c r="J923" s="17">
        <v>698.75</v>
      </c>
      <c r="K923" s="17">
        <v>-15.1</v>
      </c>
      <c r="L923" s="17">
        <v>0.1045</v>
      </c>
      <c r="M923" s="17">
        <v>-4.0599999999999996</v>
      </c>
      <c r="N923" s="17">
        <v>41.949869999999997</v>
      </c>
      <c r="O923" s="17">
        <v>2924.6</v>
      </c>
      <c r="P923" s="17">
        <v>583</v>
      </c>
      <c r="Q923" s="17">
        <v>-0.45300000000000001</v>
      </c>
      <c r="R923" s="17">
        <v>1251.875</v>
      </c>
      <c r="S923" s="17">
        <v>37.549999999999997</v>
      </c>
      <c r="T923" s="17">
        <v>1.405</v>
      </c>
      <c r="U923" s="17">
        <v>-0.10199999999999999</v>
      </c>
      <c r="V923" s="17">
        <v>0.01</v>
      </c>
      <c r="W923" s="17">
        <v>1883.2402099999999</v>
      </c>
      <c r="X923" s="17">
        <v>1284.9000000000001</v>
      </c>
      <c r="Y923" s="17">
        <v>7.1059999999999999</v>
      </c>
      <c r="Z923" s="17">
        <v>-2.2799999999999998</v>
      </c>
    </row>
    <row r="924" spans="1:26" x14ac:dyDescent="0.2">
      <c r="A924" s="27">
        <v>44322</v>
      </c>
      <c r="B924" s="17">
        <v>134.85599999999999</v>
      </c>
      <c r="C924" s="14">
        <v>0.1</v>
      </c>
      <c r="D924" s="17">
        <v>136</v>
      </c>
      <c r="E924" s="17">
        <v>6</v>
      </c>
      <c r="F924" s="17">
        <v>0.56999999999999995</v>
      </c>
      <c r="G924" s="17">
        <v>13.75</v>
      </c>
      <c r="H924" s="17">
        <v>35</v>
      </c>
      <c r="I924" s="17">
        <v>-15.000999999999999</v>
      </c>
      <c r="J924" s="17">
        <v>701</v>
      </c>
      <c r="K924" s="17">
        <v>-15.1</v>
      </c>
      <c r="L924" s="17">
        <v>0.10100000000000001</v>
      </c>
      <c r="M924" s="17">
        <v>-4.57</v>
      </c>
      <c r="N924" s="17">
        <v>45.020870000000002</v>
      </c>
      <c r="O924" s="17">
        <v>2930.1</v>
      </c>
      <c r="P924" s="17">
        <v>591</v>
      </c>
      <c r="Q924" s="17">
        <v>-2.0680000000000001</v>
      </c>
      <c r="R924" s="17">
        <v>1264.2</v>
      </c>
      <c r="S924" s="17">
        <v>41.55</v>
      </c>
      <c r="T924" s="17">
        <v>1.355</v>
      </c>
      <c r="U924" s="17">
        <v>-9.8500000000000004E-2</v>
      </c>
      <c r="V924" s="17">
        <v>0.08</v>
      </c>
      <c r="W924" s="17">
        <v>1954.26928</v>
      </c>
      <c r="X924" s="17">
        <v>1234.7</v>
      </c>
      <c r="Y924" s="17">
        <v>6.9189999999999996</v>
      </c>
      <c r="Z924" s="17">
        <v>-2.1080000000000001</v>
      </c>
    </row>
    <row r="925" spans="1:26" x14ac:dyDescent="0.2">
      <c r="A925" s="27">
        <v>44321</v>
      </c>
      <c r="B925" s="17">
        <v>135.70400000000001</v>
      </c>
      <c r="C925" s="14">
        <v>0.15</v>
      </c>
      <c r="D925" s="17">
        <v>142</v>
      </c>
      <c r="E925" s="17">
        <v>5.7450000000000001</v>
      </c>
      <c r="F925" s="17">
        <v>0.2</v>
      </c>
      <c r="G925" s="17">
        <v>13.4</v>
      </c>
      <c r="H925" s="17">
        <v>46.65</v>
      </c>
      <c r="I925" s="17">
        <v>-15.000999999999999</v>
      </c>
      <c r="J925" s="17">
        <v>704</v>
      </c>
      <c r="K925" s="17">
        <v>-25</v>
      </c>
      <c r="L925" s="17">
        <v>0.151</v>
      </c>
      <c r="M925" s="17">
        <v>-5.2549999999999999</v>
      </c>
      <c r="N925" s="17">
        <v>45.656129999999997</v>
      </c>
      <c r="O925" s="17">
        <v>3035</v>
      </c>
      <c r="P925" s="17">
        <v>622</v>
      </c>
      <c r="Q925" s="17">
        <v>-0.83199999999999996</v>
      </c>
      <c r="R925" s="17">
        <v>1301.29</v>
      </c>
      <c r="S925" s="17">
        <v>48</v>
      </c>
      <c r="T925" s="17">
        <v>1.5249999999999999</v>
      </c>
      <c r="U925" s="17">
        <v>-9.8500000000000004E-2</v>
      </c>
      <c r="V925" s="17">
        <v>0.05</v>
      </c>
      <c r="W925" s="17">
        <v>1286.62113</v>
      </c>
      <c r="X925" s="17">
        <v>1272.9000000000001</v>
      </c>
      <c r="Y925" s="17">
        <v>7.0549999999999997</v>
      </c>
      <c r="Z925" s="17">
        <v>-2.2749999999999999</v>
      </c>
    </row>
    <row r="926" spans="1:26" x14ac:dyDescent="0.2">
      <c r="A926" s="27">
        <v>44320</v>
      </c>
      <c r="B926" s="17">
        <v>134.30000000000001</v>
      </c>
      <c r="C926" s="14">
        <v>0.14000000000000001</v>
      </c>
      <c r="D926" s="17">
        <v>143</v>
      </c>
      <c r="E926" s="17">
        <v>6</v>
      </c>
      <c r="F926" s="17">
        <v>-0.02</v>
      </c>
      <c r="G926" s="17">
        <v>14</v>
      </c>
      <c r="H926" s="17">
        <v>51.25</v>
      </c>
      <c r="I926" s="17">
        <v>-32.496000000000002</v>
      </c>
      <c r="J926" s="17">
        <v>720</v>
      </c>
      <c r="K926" s="17">
        <v>-25</v>
      </c>
      <c r="L926" s="17">
        <v>0.17</v>
      </c>
      <c r="M926" s="17">
        <v>-5.75</v>
      </c>
      <c r="N926" s="17">
        <v>48.000920000000001</v>
      </c>
      <c r="O926" s="17">
        <v>3192.5</v>
      </c>
      <c r="P926" s="17">
        <v>629</v>
      </c>
      <c r="Q926" s="17">
        <v>4.944</v>
      </c>
      <c r="R926" s="17">
        <v>1345.3</v>
      </c>
      <c r="S926" s="17">
        <v>59.95</v>
      </c>
      <c r="T926" s="17">
        <v>1.575</v>
      </c>
      <c r="U926" s="17">
        <v>-9.8500000000000004E-2</v>
      </c>
      <c r="V926" s="17">
        <v>0.06</v>
      </c>
      <c r="W926" s="17">
        <v>1286.62113</v>
      </c>
      <c r="X926" s="17">
        <v>1133.4000000000001</v>
      </c>
      <c r="Y926" s="17">
        <v>7.4550000000000001</v>
      </c>
      <c r="Z926" s="17">
        <v>-2.35</v>
      </c>
    </row>
    <row r="927" spans="1:26" x14ac:dyDescent="0.2">
      <c r="A927" s="27">
        <v>44319</v>
      </c>
      <c r="B927" s="17">
        <v>139.001</v>
      </c>
      <c r="C927" s="14">
        <v>0.15</v>
      </c>
      <c r="D927" s="17">
        <v>146</v>
      </c>
      <c r="E927" s="17">
        <v>5.75</v>
      </c>
      <c r="F927" s="17">
        <v>-0.15</v>
      </c>
      <c r="G927" s="17">
        <v>14.25</v>
      </c>
      <c r="H927" s="17">
        <v>53.35</v>
      </c>
      <c r="I927" s="17">
        <v>2.5030000000000001</v>
      </c>
      <c r="J927" s="17">
        <v>737</v>
      </c>
      <c r="K927" s="17">
        <v>-25</v>
      </c>
      <c r="L927" s="17">
        <v>0.124</v>
      </c>
      <c r="M927" s="17">
        <v>-5.2249999999999996</v>
      </c>
      <c r="N927" s="17">
        <v>53.88935</v>
      </c>
      <c r="O927" s="17">
        <v>3020</v>
      </c>
      <c r="P927" s="17">
        <v>654.5</v>
      </c>
      <c r="Q927" s="17">
        <v>2.9710000000000001</v>
      </c>
      <c r="R927" s="17">
        <v>1274.6369999999999</v>
      </c>
      <c r="S927" s="17">
        <v>63.95</v>
      </c>
      <c r="T927" s="17">
        <v>1.625</v>
      </c>
      <c r="U927" s="17">
        <v>-9.8500000000000004E-2</v>
      </c>
      <c r="V927" s="17">
        <v>0.05</v>
      </c>
      <c r="W927" s="17">
        <v>339.05032999999997</v>
      </c>
      <c r="X927" s="17">
        <v>1071.7</v>
      </c>
      <c r="Y927" s="17">
        <v>7.79</v>
      </c>
      <c r="Z927" s="17">
        <v>-2.42</v>
      </c>
    </row>
    <row r="928" spans="1:26" x14ac:dyDescent="0.2">
      <c r="A928" s="27">
        <v>44316</v>
      </c>
      <c r="B928" s="17">
        <v>150.63</v>
      </c>
      <c r="C928" s="14">
        <v>0.14000000000000001</v>
      </c>
      <c r="D928" s="17">
        <v>138</v>
      </c>
      <c r="E928" s="17">
        <v>6.15</v>
      </c>
      <c r="F928" s="17">
        <v>-0.35</v>
      </c>
      <c r="G928" s="17">
        <v>13.574999999999999</v>
      </c>
      <c r="H928" s="17">
        <v>57.85</v>
      </c>
      <c r="I928" s="17">
        <v>124.25</v>
      </c>
      <c r="J928" s="17">
        <v>693.62</v>
      </c>
      <c r="K928" s="17">
        <v>-25</v>
      </c>
      <c r="L928" s="17">
        <v>0.14449999999999999</v>
      </c>
      <c r="M928" s="17">
        <v>-5.25</v>
      </c>
      <c r="N928" s="17">
        <v>53.88935</v>
      </c>
      <c r="O928" s="17">
        <v>3033.6</v>
      </c>
      <c r="P928" s="17">
        <v>618.5</v>
      </c>
      <c r="Q928" s="17">
        <v>2.7050000000000001</v>
      </c>
      <c r="R928" s="17">
        <v>1280.925</v>
      </c>
      <c r="S928" s="17">
        <v>39</v>
      </c>
      <c r="T928" s="17">
        <v>1.4419999999999999</v>
      </c>
      <c r="U928" s="17">
        <v>-8.7999999999999995E-2</v>
      </c>
      <c r="V928" s="17">
        <v>0.04</v>
      </c>
      <c r="W928" s="17">
        <v>2983.3982999999998</v>
      </c>
      <c r="X928" s="17">
        <v>1075.7</v>
      </c>
      <c r="Y928" s="17">
        <v>7.2729999999999997</v>
      </c>
      <c r="Z928" s="17">
        <v>-2.4900000000000002</v>
      </c>
    </row>
    <row r="929" spans="1:26" x14ac:dyDescent="0.2">
      <c r="A929" s="27">
        <v>44315</v>
      </c>
      <c r="B929" s="17">
        <v>133.94</v>
      </c>
      <c r="C929" s="14">
        <v>0.08</v>
      </c>
      <c r="D929" s="17">
        <v>138.89500000000001</v>
      </c>
      <c r="E929" s="17">
        <v>6</v>
      </c>
      <c r="F929" s="17">
        <v>-0.14000000000000001</v>
      </c>
      <c r="G929" s="17">
        <v>13.38</v>
      </c>
      <c r="H929" s="17">
        <v>50.05</v>
      </c>
      <c r="I929" s="17">
        <v>-38.497</v>
      </c>
      <c r="J929" s="17">
        <v>686.71299999999997</v>
      </c>
      <c r="K929" s="17">
        <v>-10</v>
      </c>
      <c r="L929" s="17">
        <v>0.17949999999999999</v>
      </c>
      <c r="M929" s="17">
        <v>-4.9000000000000004</v>
      </c>
      <c r="N929" s="17">
        <v>53.587719999999997</v>
      </c>
      <c r="O929" s="17">
        <v>2745</v>
      </c>
      <c r="P929" s="17">
        <v>617</v>
      </c>
      <c r="Q929" s="17">
        <v>2.5790000000000002</v>
      </c>
      <c r="R929" s="17">
        <v>1186</v>
      </c>
      <c r="S929" s="17">
        <v>35.549999999999997</v>
      </c>
      <c r="T929" s="17">
        <v>1.375</v>
      </c>
      <c r="U929" s="17">
        <v>-9.5000000000000001E-2</v>
      </c>
      <c r="V929" s="17">
        <v>0.11</v>
      </c>
      <c r="W929" s="17">
        <v>2164.0783799999999</v>
      </c>
      <c r="X929" s="17">
        <v>1125.9000000000001</v>
      </c>
      <c r="Y929" s="17">
        <v>7.3339999999999996</v>
      </c>
      <c r="Z929" s="17">
        <v>-2.605</v>
      </c>
    </row>
    <row r="930" spans="1:26" x14ac:dyDescent="0.2">
      <c r="A930" s="27">
        <v>44314</v>
      </c>
      <c r="B930" s="17">
        <v>120.86</v>
      </c>
      <c r="C930" s="14">
        <v>0.14000000000000001</v>
      </c>
      <c r="D930" s="17">
        <v>122</v>
      </c>
      <c r="E930" s="17">
        <v>5.25</v>
      </c>
      <c r="F930" s="17">
        <v>-0.45</v>
      </c>
      <c r="G930" s="17">
        <v>12.75</v>
      </c>
      <c r="H930" s="17">
        <v>51.15</v>
      </c>
      <c r="I930" s="17">
        <v>-116.501</v>
      </c>
      <c r="J930" s="17">
        <v>616.79200000000003</v>
      </c>
      <c r="K930" s="17">
        <v>4</v>
      </c>
      <c r="L930" s="17">
        <v>0.14849999999999999</v>
      </c>
      <c r="M930" s="17">
        <v>-4.82</v>
      </c>
      <c r="N930" s="17">
        <v>50.067500000000003</v>
      </c>
      <c r="O930" s="17">
        <v>2855.5</v>
      </c>
      <c r="P930" s="17">
        <v>538.5</v>
      </c>
      <c r="Q930" s="17">
        <v>2.7069999999999999</v>
      </c>
      <c r="R930" s="17">
        <v>1217.3499999999999</v>
      </c>
      <c r="S930" s="17">
        <v>32.75</v>
      </c>
      <c r="T930" s="17">
        <v>1.35</v>
      </c>
      <c r="U930" s="17">
        <v>-7.7499999999999999E-2</v>
      </c>
      <c r="V930" s="17">
        <v>0</v>
      </c>
      <c r="W930" s="17">
        <v>1582.4892</v>
      </c>
      <c r="X930" s="17">
        <v>1170.5999999999999</v>
      </c>
      <c r="Y930" s="17">
        <v>6.69</v>
      </c>
      <c r="Z930" s="17">
        <v>-2.6819999999999999</v>
      </c>
    </row>
    <row r="931" spans="1:26" x14ac:dyDescent="0.2">
      <c r="A931" s="27">
        <v>44313</v>
      </c>
      <c r="B931" s="17">
        <v>123.589</v>
      </c>
      <c r="C931" s="14">
        <v>0.15</v>
      </c>
      <c r="D931" s="17">
        <v>117.5</v>
      </c>
      <c r="E931" s="17">
        <v>5.25</v>
      </c>
      <c r="F931" s="17">
        <v>-0.35</v>
      </c>
      <c r="G931" s="17">
        <v>12.15</v>
      </c>
      <c r="H931" s="17">
        <v>52.55</v>
      </c>
      <c r="I931" s="17">
        <v>19.998999999999999</v>
      </c>
      <c r="J931" s="17">
        <v>643.82000000000005</v>
      </c>
      <c r="K931" s="17">
        <v>4</v>
      </c>
      <c r="L931" s="17">
        <v>0.12</v>
      </c>
      <c r="M931" s="17">
        <v>-5.7850000000000001</v>
      </c>
      <c r="N931" s="17">
        <v>50.67812</v>
      </c>
      <c r="O931" s="17">
        <v>2981</v>
      </c>
      <c r="P931" s="17">
        <v>548</v>
      </c>
      <c r="Q931" s="17">
        <v>4.3600000000000003</v>
      </c>
      <c r="R931" s="17">
        <v>1251.43</v>
      </c>
      <c r="S931" s="17">
        <v>34.950000000000003</v>
      </c>
      <c r="T931" s="17">
        <v>0.93300000000000005</v>
      </c>
      <c r="U931" s="17">
        <v>-0.1</v>
      </c>
      <c r="V931" s="17">
        <v>-0.09</v>
      </c>
      <c r="W931" s="17">
        <v>845.4896</v>
      </c>
      <c r="X931" s="17">
        <v>1137.5999999999999</v>
      </c>
      <c r="Y931" s="17">
        <v>6.9950000000000001</v>
      </c>
      <c r="Z931" s="17">
        <v>-2.52</v>
      </c>
    </row>
    <row r="932" spans="1:26" x14ac:dyDescent="0.2">
      <c r="A932" s="27">
        <v>44312</v>
      </c>
      <c r="B932" s="17">
        <v>125.245</v>
      </c>
      <c r="C932" s="14">
        <v>0.23499999999999999</v>
      </c>
      <c r="D932" s="17">
        <v>130.19300000000001</v>
      </c>
      <c r="E932" s="17">
        <v>5.125</v>
      </c>
      <c r="F932" s="17">
        <v>-0.45</v>
      </c>
      <c r="G932" s="17">
        <v>12.4</v>
      </c>
      <c r="H932" s="17">
        <v>48.05</v>
      </c>
      <c r="I932" s="17">
        <v>-37.497999999999998</v>
      </c>
      <c r="J932" s="17">
        <v>660.61</v>
      </c>
      <c r="K932" s="17">
        <v>4</v>
      </c>
      <c r="L932" s="17">
        <v>0.10100000000000001</v>
      </c>
      <c r="M932" s="17">
        <v>-6.4950000000000001</v>
      </c>
      <c r="N932" s="17">
        <v>54.356279999999998</v>
      </c>
      <c r="O932" s="17">
        <v>2981</v>
      </c>
      <c r="P932" s="17">
        <v>544</v>
      </c>
      <c r="Q932" s="17">
        <v>6.2149999999999999</v>
      </c>
      <c r="R932" s="17">
        <v>1352.8869999999999</v>
      </c>
      <c r="S932" s="17">
        <v>35.799999999999997</v>
      </c>
      <c r="T932" s="17">
        <v>0.94499999999999995</v>
      </c>
      <c r="U932" s="17">
        <v>-0.155</v>
      </c>
      <c r="V932" s="17">
        <v>-0.17</v>
      </c>
      <c r="W932" s="17">
        <v>2218.7812699999999</v>
      </c>
      <c r="X932" s="17">
        <v>1101.7</v>
      </c>
      <c r="Y932" s="17">
        <v>7.3150000000000004</v>
      </c>
      <c r="Z932" s="17">
        <v>-2.7850000000000001</v>
      </c>
    </row>
    <row r="933" spans="1:26" x14ac:dyDescent="0.2">
      <c r="A933" s="27">
        <v>44309</v>
      </c>
      <c r="B933" s="17">
        <v>115</v>
      </c>
      <c r="C933" s="14">
        <v>0.25</v>
      </c>
      <c r="D933" s="17">
        <v>132.85900000000001</v>
      </c>
      <c r="E933" s="17">
        <v>5</v>
      </c>
      <c r="F933" s="17">
        <v>-0.4</v>
      </c>
      <c r="G933" s="17">
        <v>12.51</v>
      </c>
      <c r="H933" s="17">
        <v>49.85</v>
      </c>
      <c r="I933" s="17">
        <v>90.003</v>
      </c>
      <c r="J933" s="17">
        <v>660</v>
      </c>
      <c r="K933" s="17">
        <v>2.5</v>
      </c>
      <c r="L933" s="17">
        <v>0.11849999999999999</v>
      </c>
      <c r="M933" s="17">
        <v>-7</v>
      </c>
      <c r="N933" s="17">
        <v>52.045000000000002</v>
      </c>
      <c r="O933" s="17">
        <v>2993.9</v>
      </c>
      <c r="P933" s="17">
        <v>544.5</v>
      </c>
      <c r="Q933" s="17">
        <v>7.5250000000000004</v>
      </c>
      <c r="R933" s="17">
        <v>1374.855</v>
      </c>
      <c r="S933" s="17">
        <v>36</v>
      </c>
      <c r="T933" s="17">
        <v>0.77500000000000002</v>
      </c>
      <c r="U933" s="17">
        <v>-7.7499999999999999E-2</v>
      </c>
      <c r="V933" s="17">
        <v>-0.16</v>
      </c>
      <c r="W933" s="17">
        <v>2419.2812899999999</v>
      </c>
      <c r="X933" s="17">
        <v>1153.7</v>
      </c>
      <c r="Y933" s="17">
        <v>7.3040000000000003</v>
      </c>
      <c r="Z933" s="17">
        <v>-2.7469999999999999</v>
      </c>
    </row>
    <row r="934" spans="1:26" x14ac:dyDescent="0.2">
      <c r="A934" s="27">
        <v>44308</v>
      </c>
      <c r="B934" s="17">
        <v>115.84</v>
      </c>
      <c r="C934" s="14">
        <v>0.23</v>
      </c>
      <c r="D934" s="17">
        <v>128.5</v>
      </c>
      <c r="E934" s="17">
        <v>5</v>
      </c>
      <c r="F934" s="17">
        <v>-0.47499999999999998</v>
      </c>
      <c r="G934" s="17">
        <v>12.555</v>
      </c>
      <c r="H934" s="17">
        <v>57.85</v>
      </c>
      <c r="I934" s="17">
        <v>7.5010000000000003</v>
      </c>
      <c r="J934" s="17">
        <v>663.13</v>
      </c>
      <c r="K934" s="17">
        <v>0</v>
      </c>
      <c r="L934" s="17">
        <v>0.1215</v>
      </c>
      <c r="M934" s="17">
        <v>-7</v>
      </c>
      <c r="N934" s="17">
        <v>52.38</v>
      </c>
      <c r="O934" s="17">
        <v>3050</v>
      </c>
      <c r="P934" s="17">
        <v>531</v>
      </c>
      <c r="Q934" s="17">
        <v>7.6239999999999997</v>
      </c>
      <c r="R934" s="17">
        <v>1364.9849999999999</v>
      </c>
      <c r="S934" s="17">
        <v>35.25</v>
      </c>
      <c r="T934" s="17">
        <v>0.88700000000000001</v>
      </c>
      <c r="U934" s="17">
        <v>-9.35E-2</v>
      </c>
      <c r="V934" s="17">
        <v>0.01</v>
      </c>
      <c r="W934" s="17">
        <v>2267.99026</v>
      </c>
      <c r="X934" s="17">
        <v>1153.7</v>
      </c>
      <c r="Y934" s="17">
        <v>7.25</v>
      </c>
      <c r="Z934" s="17">
        <v>-2.6419999999999999</v>
      </c>
    </row>
    <row r="935" spans="1:26" x14ac:dyDescent="0.2">
      <c r="A935" s="27">
        <v>44307</v>
      </c>
      <c r="B935" s="17">
        <v>115.899</v>
      </c>
      <c r="C935" s="14">
        <v>0.22</v>
      </c>
      <c r="D935" s="17">
        <v>136</v>
      </c>
      <c r="E935" s="17">
        <v>4</v>
      </c>
      <c r="F935" s="17">
        <v>-0.42499999999999999</v>
      </c>
      <c r="G935" s="17">
        <v>13.35</v>
      </c>
      <c r="H935" s="17">
        <v>62.15</v>
      </c>
      <c r="I935" s="17">
        <v>-55.475000000000001</v>
      </c>
      <c r="J935" s="17">
        <v>684.99</v>
      </c>
      <c r="K935" s="17">
        <v>0</v>
      </c>
      <c r="L935" s="17">
        <v>0.13550000000000001</v>
      </c>
      <c r="M935" s="17">
        <v>-7</v>
      </c>
      <c r="N935" s="17">
        <v>53.811399999999999</v>
      </c>
      <c r="O935" s="17">
        <v>3180</v>
      </c>
      <c r="P935" s="17">
        <v>536.29999999999995</v>
      </c>
      <c r="Q935" s="17">
        <v>6.9630000000000001</v>
      </c>
      <c r="R935" s="17">
        <v>1306.25</v>
      </c>
      <c r="S935" s="17">
        <v>34.25</v>
      </c>
      <c r="T935" s="17">
        <v>1.2150000000000001</v>
      </c>
      <c r="U935" s="17">
        <v>-0.1163</v>
      </c>
      <c r="V935" s="17">
        <v>0.9</v>
      </c>
      <c r="W935" s="17">
        <v>3154.5262499999999</v>
      </c>
      <c r="X935" s="17">
        <v>1231.5</v>
      </c>
      <c r="Y935" s="17">
        <v>7.54</v>
      </c>
      <c r="Z935" s="17">
        <v>-2.7</v>
      </c>
    </row>
    <row r="936" spans="1:26" x14ac:dyDescent="0.2">
      <c r="A936" s="27">
        <v>44306</v>
      </c>
      <c r="B936" s="17">
        <v>115.84</v>
      </c>
      <c r="C936" s="14">
        <v>0.13</v>
      </c>
      <c r="D936" s="17">
        <v>152.63999999999999</v>
      </c>
      <c r="E936" s="17">
        <v>4</v>
      </c>
      <c r="F936" s="17">
        <v>-0.37</v>
      </c>
      <c r="G936" s="17">
        <v>13.435</v>
      </c>
      <c r="H936" s="17">
        <v>47.05</v>
      </c>
      <c r="I936" s="17">
        <v>21.771999999999998</v>
      </c>
      <c r="J936" s="17">
        <v>706.25</v>
      </c>
      <c r="K936" s="17">
        <v>0</v>
      </c>
      <c r="L936" s="17">
        <v>0.13550000000000001</v>
      </c>
      <c r="M936" s="17">
        <v>-7</v>
      </c>
      <c r="N936" s="17">
        <v>53.2194</v>
      </c>
      <c r="O936" s="17">
        <v>3007</v>
      </c>
      <c r="P936" s="17">
        <v>569.29999999999995</v>
      </c>
      <c r="Q936" s="17">
        <v>5.14</v>
      </c>
      <c r="R936" s="17">
        <v>1170.662</v>
      </c>
      <c r="S936" s="17">
        <v>34.450000000000003</v>
      </c>
      <c r="T936" s="17">
        <v>1.2749999999999999</v>
      </c>
      <c r="U936" s="17">
        <v>-9.1499999999999998E-2</v>
      </c>
      <c r="V936" s="17">
        <v>1.4999999999999999E-2</v>
      </c>
      <c r="W936" s="17">
        <v>2738.5713700000001</v>
      </c>
      <c r="X936" s="17">
        <v>1198</v>
      </c>
      <c r="Y936" s="17">
        <v>7.74</v>
      </c>
      <c r="Z936" s="17">
        <v>-2.65</v>
      </c>
    </row>
    <row r="937" spans="1:26" x14ac:dyDescent="0.2">
      <c r="A937" s="27">
        <v>44305</v>
      </c>
      <c r="B937" s="17">
        <v>120.28</v>
      </c>
      <c r="C937" s="14">
        <v>0.14000000000000001</v>
      </c>
      <c r="D937" s="17">
        <v>151.28299999999999</v>
      </c>
      <c r="E937" s="17">
        <v>4</v>
      </c>
      <c r="F937" s="17">
        <v>-0.45</v>
      </c>
      <c r="G937" s="17">
        <v>12.555</v>
      </c>
      <c r="H937" s="17">
        <v>46.9</v>
      </c>
      <c r="I937" s="17">
        <v>-40.655000000000001</v>
      </c>
      <c r="J937" s="17">
        <v>656.5</v>
      </c>
      <c r="K937" s="17">
        <v>0</v>
      </c>
      <c r="L937" s="17">
        <v>0.14299999999999999</v>
      </c>
      <c r="M937" s="17">
        <v>-6.9009999999999998</v>
      </c>
      <c r="N937" s="17">
        <v>53.053150000000002</v>
      </c>
      <c r="O937" s="17">
        <v>2967.5</v>
      </c>
      <c r="P937" s="17">
        <v>516</v>
      </c>
      <c r="Q937" s="17">
        <v>5.7930000000000001</v>
      </c>
      <c r="R937" s="17">
        <v>1159.5</v>
      </c>
      <c r="S937" s="17">
        <v>37.299999999999997</v>
      </c>
      <c r="T937" s="17">
        <v>1.2</v>
      </c>
      <c r="U937" s="17">
        <v>-0.1008</v>
      </c>
      <c r="V937" s="17">
        <v>0.11</v>
      </c>
      <c r="W937" s="17">
        <v>2139.9692500000001</v>
      </c>
      <c r="X937" s="17">
        <v>1095.4000000000001</v>
      </c>
      <c r="Y937" s="17">
        <v>7.25</v>
      </c>
      <c r="Z937" s="17">
        <v>-2.77</v>
      </c>
    </row>
    <row r="938" spans="1:26" x14ac:dyDescent="0.2">
      <c r="A938" s="27">
        <v>44302</v>
      </c>
      <c r="B938" s="17">
        <v>112.4</v>
      </c>
      <c r="C938" s="14">
        <v>0.13500000000000001</v>
      </c>
      <c r="D938" s="17">
        <v>150.001</v>
      </c>
      <c r="E938" s="17">
        <v>4</v>
      </c>
      <c r="F938" s="17">
        <v>-0.47299999999999998</v>
      </c>
      <c r="G938" s="17">
        <v>12.62</v>
      </c>
      <c r="H938" s="17">
        <v>48.05</v>
      </c>
      <c r="I938" s="17">
        <v>18.300999999999998</v>
      </c>
      <c r="J938" s="17">
        <v>657</v>
      </c>
      <c r="K938" s="17">
        <v>0</v>
      </c>
      <c r="L938" s="17">
        <v>0.1535</v>
      </c>
      <c r="M938" s="17">
        <v>-6.6</v>
      </c>
      <c r="N938" s="17">
        <v>53.495100000000001</v>
      </c>
      <c r="O938" s="17">
        <v>2925</v>
      </c>
      <c r="P938" s="17">
        <v>530</v>
      </c>
      <c r="Q938" s="17">
        <v>5.3680000000000003</v>
      </c>
      <c r="R938" s="17">
        <v>1186.8</v>
      </c>
      <c r="S938" s="17">
        <v>35.25</v>
      </c>
      <c r="T938" s="17">
        <v>0.79</v>
      </c>
      <c r="U938" s="17">
        <v>-8.6499999999999994E-2</v>
      </c>
      <c r="V938" s="17">
        <v>0.15</v>
      </c>
      <c r="W938" s="17">
        <v>1231.0791300000001</v>
      </c>
      <c r="X938" s="17">
        <v>1013</v>
      </c>
      <c r="Y938" s="17">
        <v>7.27</v>
      </c>
      <c r="Z938" s="17">
        <v>-2.875</v>
      </c>
    </row>
    <row r="939" spans="1:26" x14ac:dyDescent="0.2">
      <c r="A939" s="27">
        <v>44301</v>
      </c>
      <c r="B939" s="17">
        <v>112.9</v>
      </c>
      <c r="C939" s="14">
        <v>0.1</v>
      </c>
      <c r="D939" s="17">
        <v>151.80699999999999</v>
      </c>
      <c r="E939" s="17">
        <v>3.875</v>
      </c>
      <c r="F939" s="17">
        <v>-0.45</v>
      </c>
      <c r="G939" s="17">
        <v>12.63</v>
      </c>
      <c r="H939" s="17">
        <v>67.650000000000006</v>
      </c>
      <c r="I939" s="17">
        <v>-34.856999999999999</v>
      </c>
      <c r="J939" s="17">
        <v>655</v>
      </c>
      <c r="K939" s="17">
        <v>0</v>
      </c>
      <c r="L939" s="17">
        <v>0.16550000000000001</v>
      </c>
      <c r="M939" s="17">
        <v>-6.8849999999999998</v>
      </c>
      <c r="N939" s="17">
        <v>57.392499999999998</v>
      </c>
      <c r="O939" s="17">
        <v>3060</v>
      </c>
      <c r="P939" s="17">
        <v>535.6</v>
      </c>
      <c r="Q939" s="17">
        <v>6.2729999999999997</v>
      </c>
      <c r="R939" s="17">
        <v>1219.895</v>
      </c>
      <c r="S939" s="17">
        <v>35.25</v>
      </c>
      <c r="T939" s="17">
        <v>0.7</v>
      </c>
      <c r="U939" s="17">
        <v>-9.1499999999999998E-2</v>
      </c>
      <c r="V939" s="17">
        <v>0.16</v>
      </c>
      <c r="W939" s="17">
        <v>1645.05024</v>
      </c>
      <c r="X939" s="17">
        <v>1038.0999999999999</v>
      </c>
      <c r="Y939" s="17">
        <v>7.2380000000000004</v>
      </c>
      <c r="Z939" s="17">
        <v>-2.972</v>
      </c>
    </row>
    <row r="940" spans="1:26" x14ac:dyDescent="0.2">
      <c r="A940" s="27">
        <v>44300</v>
      </c>
      <c r="B940" s="17">
        <v>111.589</v>
      </c>
      <c r="C940" s="14">
        <v>0.10100000000000001</v>
      </c>
      <c r="D940" s="17">
        <v>152.10300000000001</v>
      </c>
      <c r="E940" s="17">
        <v>4.125</v>
      </c>
      <c r="F940" s="17">
        <v>-0.58699999999999997</v>
      </c>
      <c r="G940" s="17">
        <v>13</v>
      </c>
      <c r="H940" s="17">
        <v>66.150000000000006</v>
      </c>
      <c r="I940" s="17">
        <v>57.591999999999999</v>
      </c>
      <c r="J940" s="17">
        <v>680.98500000000001</v>
      </c>
      <c r="K940" s="17">
        <v>0</v>
      </c>
      <c r="L940" s="17">
        <v>0.17150000000000001</v>
      </c>
      <c r="M940" s="17">
        <v>-6.44</v>
      </c>
      <c r="N940" s="17">
        <v>59.418080000000003</v>
      </c>
      <c r="O940" s="17">
        <v>3110</v>
      </c>
      <c r="P940" s="17">
        <v>569.29999999999995</v>
      </c>
      <c r="Q940" s="17">
        <v>6.907</v>
      </c>
      <c r="R940" s="17">
        <v>1308.155</v>
      </c>
      <c r="S940" s="17">
        <v>35.15</v>
      </c>
      <c r="T940" s="17">
        <v>0.96499999999999997</v>
      </c>
      <c r="U940" s="17">
        <v>-6.3200000000000006E-2</v>
      </c>
      <c r="V940" s="17">
        <v>0.15</v>
      </c>
      <c r="W940" s="17">
        <v>2302.0942700000001</v>
      </c>
      <c r="X940" s="17">
        <v>1155.2</v>
      </c>
      <c r="Y940" s="17">
        <v>7.468</v>
      </c>
      <c r="Z940" s="17">
        <v>-3.09</v>
      </c>
    </row>
    <row r="941" spans="1:26" x14ac:dyDescent="0.2">
      <c r="A941" s="27">
        <v>44299</v>
      </c>
      <c r="B941" s="17">
        <v>114.279</v>
      </c>
      <c r="C941" s="14">
        <v>0.05</v>
      </c>
      <c r="D941" s="17">
        <v>147.88</v>
      </c>
      <c r="E941" s="17">
        <v>4.125</v>
      </c>
      <c r="F941" s="17">
        <v>-0.5</v>
      </c>
      <c r="G941" s="17">
        <v>12</v>
      </c>
      <c r="H941" s="17">
        <v>78.45</v>
      </c>
      <c r="I941" s="17">
        <v>15.249000000000001</v>
      </c>
      <c r="J941" s="17">
        <v>695</v>
      </c>
      <c r="K941" s="17">
        <v>0</v>
      </c>
      <c r="L941" s="17">
        <v>0.17749999999999999</v>
      </c>
      <c r="M941" s="17">
        <v>-6.5</v>
      </c>
      <c r="N941" s="17">
        <v>52.493479999999998</v>
      </c>
      <c r="O941" s="17">
        <v>2947</v>
      </c>
      <c r="P941" s="17">
        <v>622</v>
      </c>
      <c r="Q941" s="17">
        <v>8.4250000000000007</v>
      </c>
      <c r="R941" s="17">
        <v>1330.338</v>
      </c>
      <c r="S941" s="17">
        <v>36.75</v>
      </c>
      <c r="T941" s="17">
        <v>1.1000000000000001</v>
      </c>
      <c r="U941" s="17">
        <v>-3.1800000000000002E-2</v>
      </c>
      <c r="V941" s="17">
        <v>0.17</v>
      </c>
      <c r="W941" s="17">
        <v>3176.7274299999999</v>
      </c>
      <c r="X941" s="17">
        <v>1248</v>
      </c>
      <c r="Y941" s="17">
        <v>7.7</v>
      </c>
      <c r="Z941" s="17">
        <v>-3.157</v>
      </c>
    </row>
    <row r="942" spans="1:26" x14ac:dyDescent="0.2">
      <c r="A942" s="27">
        <v>44298</v>
      </c>
      <c r="B942" s="17">
        <v>115.843</v>
      </c>
      <c r="C942" s="14">
        <v>0</v>
      </c>
      <c r="D942" s="17">
        <v>154</v>
      </c>
      <c r="E942" s="17">
        <v>4.25</v>
      </c>
      <c r="F942" s="17">
        <v>-0.52500000000000002</v>
      </c>
      <c r="G942" s="17">
        <v>12</v>
      </c>
      <c r="H942" s="17">
        <v>69.150000000000006</v>
      </c>
      <c r="I942" s="17">
        <v>77.753</v>
      </c>
      <c r="J942" s="17">
        <v>644</v>
      </c>
      <c r="K942" s="17">
        <v>0</v>
      </c>
      <c r="L942" s="17">
        <v>0.251</v>
      </c>
      <c r="M942" s="17">
        <v>-6.25</v>
      </c>
      <c r="N942" s="17">
        <v>49.903950000000002</v>
      </c>
      <c r="O942" s="17">
        <v>2993.7</v>
      </c>
      <c r="P942" s="17">
        <v>604.29999999999995</v>
      </c>
      <c r="Q942" s="17">
        <v>6.4829999999999997</v>
      </c>
      <c r="R942" s="17">
        <v>1407.5</v>
      </c>
      <c r="S942" s="17">
        <v>34.65</v>
      </c>
      <c r="T942" s="17">
        <v>0.98299999999999998</v>
      </c>
      <c r="U942" s="17">
        <v>-4.1200000000000001E-2</v>
      </c>
      <c r="V942" s="17">
        <v>0.21</v>
      </c>
      <c r="W942" s="17">
        <v>3176.7274299999999</v>
      </c>
      <c r="X942" s="17">
        <v>1276.9000000000001</v>
      </c>
      <c r="Y942" s="17">
        <v>7.202</v>
      </c>
      <c r="Z942" s="17">
        <v>-3.0049999999999999</v>
      </c>
    </row>
    <row r="943" spans="1:26" x14ac:dyDescent="0.2">
      <c r="A943" s="27">
        <v>44295</v>
      </c>
      <c r="B943" s="17">
        <v>113.33</v>
      </c>
      <c r="C943" s="14">
        <v>4.4999999999999998E-2</v>
      </c>
      <c r="D943" s="17">
        <v>141</v>
      </c>
      <c r="E943" s="17">
        <v>4</v>
      </c>
      <c r="F943" s="17">
        <v>-0.52200000000000002</v>
      </c>
      <c r="G943" s="17">
        <v>12.87</v>
      </c>
      <c r="H943" s="17">
        <v>71.150000000000006</v>
      </c>
      <c r="I943" s="17">
        <v>9.7469999999999999</v>
      </c>
      <c r="J943" s="17">
        <v>645</v>
      </c>
      <c r="K943" s="17">
        <v>-5</v>
      </c>
      <c r="L943" s="17">
        <v>0.25950000000000001</v>
      </c>
      <c r="M943" s="17">
        <v>-6.1</v>
      </c>
      <c r="N943" s="17">
        <v>49.04768</v>
      </c>
      <c r="O943" s="17">
        <v>2975</v>
      </c>
      <c r="P943" s="17">
        <v>604</v>
      </c>
      <c r="Q943" s="17">
        <v>5.7530000000000001</v>
      </c>
      <c r="R943" s="17">
        <v>1278.8499999999999</v>
      </c>
      <c r="S943" s="17">
        <v>34</v>
      </c>
      <c r="T943" s="17">
        <v>0.84499999999999997</v>
      </c>
      <c r="U943" s="17">
        <v>-2.35E-2</v>
      </c>
      <c r="V943" s="17">
        <v>0.17</v>
      </c>
      <c r="W943" s="17">
        <v>3320.9234900000001</v>
      </c>
      <c r="X943" s="17">
        <v>1096.5</v>
      </c>
      <c r="Y943" s="17">
        <v>7.21</v>
      </c>
      <c r="Z943" s="17">
        <v>-3.0169999999999999</v>
      </c>
    </row>
    <row r="944" spans="1:26" x14ac:dyDescent="0.2">
      <c r="A944" s="27">
        <v>44294</v>
      </c>
      <c r="B944" s="17">
        <v>111.34099999999999</v>
      </c>
      <c r="C944" s="14">
        <v>0.1</v>
      </c>
      <c r="D944" s="17">
        <v>129.85</v>
      </c>
      <c r="E944" s="17">
        <v>3.75</v>
      </c>
      <c r="F944" s="17">
        <v>-0.59499999999999997</v>
      </c>
      <c r="G944" s="17">
        <v>13</v>
      </c>
      <c r="H944" s="17">
        <v>66.55</v>
      </c>
      <c r="I944" s="17">
        <v>-51.494</v>
      </c>
      <c r="J944" s="17">
        <v>653.01</v>
      </c>
      <c r="K944" s="17">
        <v>-5</v>
      </c>
      <c r="L944" s="17">
        <v>0.26450000000000001</v>
      </c>
      <c r="M944" s="17">
        <v>-5.75</v>
      </c>
      <c r="N944" s="17">
        <v>51.40607</v>
      </c>
      <c r="O944" s="17">
        <v>3129.4</v>
      </c>
      <c r="P944" s="17">
        <v>612</v>
      </c>
      <c r="Q944" s="17">
        <v>4.125</v>
      </c>
      <c r="R944" s="17">
        <v>1331.07</v>
      </c>
      <c r="S944" s="17">
        <v>33.75</v>
      </c>
      <c r="T944" s="17">
        <v>0.55000000000000004</v>
      </c>
      <c r="U944" s="17">
        <v>-4.9200000000000001E-2</v>
      </c>
      <c r="V944" s="17">
        <v>0.16</v>
      </c>
      <c r="W944" s="17">
        <v>2729.4922700000002</v>
      </c>
      <c r="X944" s="17">
        <v>1196.9000000000001</v>
      </c>
      <c r="Y944" s="17">
        <v>7.1539999999999999</v>
      </c>
      <c r="Z944" s="17">
        <v>-3.09</v>
      </c>
    </row>
    <row r="945" spans="1:26" x14ac:dyDescent="0.2">
      <c r="A945" s="27">
        <v>44293</v>
      </c>
      <c r="B945" s="17">
        <v>108.32</v>
      </c>
      <c r="C945" s="14">
        <v>0.05</v>
      </c>
      <c r="D945" s="17">
        <v>147.84399999999999</v>
      </c>
      <c r="E945" s="17">
        <v>3</v>
      </c>
      <c r="F945" s="17">
        <v>-0.68700000000000006</v>
      </c>
      <c r="G945" s="17">
        <v>13.154999999999999</v>
      </c>
      <c r="H945" s="17">
        <v>81.45</v>
      </c>
      <c r="I945" s="17">
        <v>45.847999999999999</v>
      </c>
      <c r="J945" s="17">
        <v>678.75</v>
      </c>
      <c r="K945" s="17">
        <v>-5</v>
      </c>
      <c r="L945" s="17">
        <v>0.17449999999999999</v>
      </c>
      <c r="M945" s="17">
        <v>-5.77</v>
      </c>
      <c r="N945" s="17">
        <v>54.22343</v>
      </c>
      <c r="O945" s="17">
        <v>3220</v>
      </c>
      <c r="P945" s="17">
        <v>659.5</v>
      </c>
      <c r="Q945" s="17">
        <v>2.8180000000000001</v>
      </c>
      <c r="R945" s="17">
        <v>1602.85</v>
      </c>
      <c r="S945" s="17">
        <v>33.799999999999997</v>
      </c>
      <c r="T945" s="17">
        <v>0.8</v>
      </c>
      <c r="U945" s="17">
        <v>-5.1499999999999997E-2</v>
      </c>
      <c r="V945" s="17">
        <v>0.19</v>
      </c>
      <c r="W945" s="17">
        <v>3678.9704099999999</v>
      </c>
      <c r="X945" s="17">
        <v>1073.9000000000001</v>
      </c>
      <c r="Y945" s="17">
        <v>7.38</v>
      </c>
      <c r="Z945" s="17">
        <v>-3.2</v>
      </c>
    </row>
    <row r="946" spans="1:26" x14ac:dyDescent="0.2">
      <c r="A946" s="27">
        <v>44292</v>
      </c>
      <c r="B946" s="17">
        <v>110.68600000000001</v>
      </c>
      <c r="C946" s="14">
        <v>-0.01</v>
      </c>
      <c r="D946" s="17">
        <v>164</v>
      </c>
      <c r="E946" s="17">
        <v>1.5</v>
      </c>
      <c r="F946" s="17">
        <v>-0.8</v>
      </c>
      <c r="G946" s="17">
        <v>12.5</v>
      </c>
      <c r="H946" s="17">
        <v>53.75</v>
      </c>
      <c r="I946" s="17">
        <v>-22.349</v>
      </c>
      <c r="J946" s="17">
        <v>705</v>
      </c>
      <c r="K946" s="17">
        <v>5</v>
      </c>
      <c r="L946" s="17">
        <v>0.23300000000000001</v>
      </c>
      <c r="M946" s="17">
        <v>-5.3</v>
      </c>
      <c r="N946" s="17">
        <v>61.247500000000002</v>
      </c>
      <c r="O946" s="17">
        <v>2894.5</v>
      </c>
      <c r="P946" s="17">
        <v>637</v>
      </c>
      <c r="Q946" s="17">
        <v>3.234</v>
      </c>
      <c r="R946" s="17">
        <v>1587.45</v>
      </c>
      <c r="S946" s="17">
        <v>32</v>
      </c>
      <c r="T946" s="17">
        <v>1.6</v>
      </c>
      <c r="U946" s="17">
        <v>-8.3299999999999999E-2</v>
      </c>
      <c r="V946" s="17">
        <v>0.18</v>
      </c>
      <c r="W946" s="17">
        <v>4083.0234399999999</v>
      </c>
      <c r="X946" s="17">
        <v>1303.2</v>
      </c>
      <c r="Y946" s="17">
        <v>7.66</v>
      </c>
      <c r="Z946" s="17">
        <v>-3.2749999999999999</v>
      </c>
    </row>
    <row r="947" spans="1:26" x14ac:dyDescent="0.2">
      <c r="A947" s="27">
        <v>44291</v>
      </c>
      <c r="B947" s="17">
        <v>109.96899999999999</v>
      </c>
      <c r="C947" s="14">
        <v>-0.08</v>
      </c>
      <c r="D947" s="17">
        <v>163.64699999999999</v>
      </c>
      <c r="E947" s="17">
        <v>0.25</v>
      </c>
      <c r="F947" s="17">
        <v>-0.6</v>
      </c>
      <c r="G947" s="17">
        <v>11.5</v>
      </c>
      <c r="H947" s="17">
        <v>50.95</v>
      </c>
      <c r="I947" s="17">
        <v>-31.5</v>
      </c>
      <c r="J947" s="17">
        <v>665</v>
      </c>
      <c r="K947" s="17">
        <v>5</v>
      </c>
      <c r="L947" s="17">
        <v>0.1865</v>
      </c>
      <c r="M947" s="17">
        <v>-5</v>
      </c>
      <c r="N947" s="17">
        <v>64.764949999999999</v>
      </c>
      <c r="O947" s="17">
        <v>2829</v>
      </c>
      <c r="P947" s="17">
        <v>592.79999999999995</v>
      </c>
      <c r="Q947" s="17">
        <v>3.8130000000000002</v>
      </c>
      <c r="R947" s="17">
        <v>1691.05</v>
      </c>
      <c r="S947" s="17">
        <v>30.9</v>
      </c>
      <c r="T947" s="17">
        <v>1.9450000000000001</v>
      </c>
      <c r="U947" s="17">
        <v>-7.7299999999999994E-2</v>
      </c>
      <c r="V947" s="17">
        <v>0.185</v>
      </c>
      <c r="W947" s="17">
        <v>2783.0513599999999</v>
      </c>
      <c r="X947" s="17">
        <v>1303.2</v>
      </c>
      <c r="Y947" s="17">
        <v>7.4180000000000001</v>
      </c>
      <c r="Z947" s="17">
        <v>-3.145</v>
      </c>
    </row>
    <row r="948" spans="1:26" x14ac:dyDescent="0.2">
      <c r="A948" s="27">
        <v>44288</v>
      </c>
      <c r="B948" s="17">
        <v>109.057</v>
      </c>
      <c r="C948" s="14">
        <v>-0.153</v>
      </c>
      <c r="D948" s="17">
        <v>164.465</v>
      </c>
      <c r="E948" s="17">
        <v>0.25</v>
      </c>
      <c r="F948" s="17">
        <v>-0.79500000000000004</v>
      </c>
      <c r="G948" s="17">
        <v>11.5</v>
      </c>
      <c r="H948" s="17">
        <v>52.95</v>
      </c>
      <c r="I948" s="17">
        <v>24.276</v>
      </c>
      <c r="J948" s="17">
        <v>677.5</v>
      </c>
      <c r="K948" s="17">
        <v>5</v>
      </c>
      <c r="L948" s="17">
        <v>0.17599999999999999</v>
      </c>
      <c r="M948" s="17">
        <v>-5</v>
      </c>
      <c r="N948" s="17">
        <v>64.709720000000004</v>
      </c>
      <c r="O948" s="17">
        <v>2822.5</v>
      </c>
      <c r="P948" s="17">
        <v>592.79999999999995</v>
      </c>
      <c r="Q948" s="17">
        <v>3.1030000000000002</v>
      </c>
      <c r="R948" s="17">
        <v>1701.425</v>
      </c>
      <c r="S948" s="17">
        <v>35.5</v>
      </c>
      <c r="T948" s="17">
        <v>1.9</v>
      </c>
      <c r="U948" s="17">
        <v>-8.4699999999999998E-2</v>
      </c>
      <c r="V948" s="17">
        <v>0.21</v>
      </c>
      <c r="W948" s="17">
        <v>2591.5532899999998</v>
      </c>
      <c r="X948" s="17">
        <v>1277.0999999999999</v>
      </c>
      <c r="Y948" s="17">
        <v>7.2859999999999996</v>
      </c>
      <c r="Z948" s="17">
        <v>-3.65</v>
      </c>
    </row>
    <row r="949" spans="1:26" x14ac:dyDescent="0.2">
      <c r="A949" s="27">
        <v>44287</v>
      </c>
      <c r="B949" s="17">
        <v>107.82</v>
      </c>
      <c r="C949" s="14">
        <v>-0.15</v>
      </c>
      <c r="D949" s="17">
        <v>166</v>
      </c>
      <c r="E949" s="17">
        <v>0.25</v>
      </c>
      <c r="F949" s="17">
        <v>-0.8</v>
      </c>
      <c r="G949" s="17">
        <v>11.5</v>
      </c>
      <c r="H949" s="17">
        <v>55.75</v>
      </c>
      <c r="I949" s="17">
        <v>12.994</v>
      </c>
      <c r="J949" s="17">
        <v>677.5</v>
      </c>
      <c r="K949" s="17">
        <v>5</v>
      </c>
      <c r="L949" s="17">
        <v>0.184</v>
      </c>
      <c r="M949" s="17">
        <v>-5</v>
      </c>
      <c r="N949" s="17">
        <v>64.322500000000005</v>
      </c>
      <c r="O949" s="17">
        <v>3009.5</v>
      </c>
      <c r="P949" s="17">
        <v>591.79999999999995</v>
      </c>
      <c r="Q949" s="17">
        <v>3.13</v>
      </c>
      <c r="R949" s="17">
        <v>1743.5</v>
      </c>
      <c r="S949" s="17">
        <v>34.299999999999997</v>
      </c>
      <c r="T949" s="17">
        <v>1.9</v>
      </c>
      <c r="U949" s="17">
        <v>-7.4999999999999997E-2</v>
      </c>
      <c r="V949" s="17">
        <v>0.19</v>
      </c>
      <c r="W949" s="17">
        <v>2429.7332000000001</v>
      </c>
      <c r="X949" s="17">
        <v>1277.9000000000001</v>
      </c>
      <c r="Y949" s="17">
        <v>7.28</v>
      </c>
      <c r="Z949" s="17">
        <v>-3.2709999999999999</v>
      </c>
    </row>
    <row r="950" spans="1:26" x14ac:dyDescent="0.2">
      <c r="A950" s="27">
        <v>44286</v>
      </c>
      <c r="B950" s="17">
        <v>95.427999999999997</v>
      </c>
      <c r="C950" s="14">
        <v>-0.2</v>
      </c>
      <c r="D950" s="17">
        <v>151.15</v>
      </c>
      <c r="E950" s="17">
        <v>0.125</v>
      </c>
      <c r="F950" s="17">
        <v>-0.82499999999999996</v>
      </c>
      <c r="G950" s="17">
        <v>11.65</v>
      </c>
      <c r="H950" s="17">
        <v>62.65</v>
      </c>
      <c r="I950" s="17">
        <v>-32.500999999999998</v>
      </c>
      <c r="J950" s="17">
        <v>677.5</v>
      </c>
      <c r="K950" s="17">
        <v>5</v>
      </c>
      <c r="L950" s="17">
        <v>0.18099999999999999</v>
      </c>
      <c r="M950" s="17">
        <v>-5.27</v>
      </c>
      <c r="N950" s="17">
        <v>64.838350000000005</v>
      </c>
      <c r="O950" s="17">
        <v>3063.7</v>
      </c>
      <c r="P950" s="17">
        <v>601.79999999999995</v>
      </c>
      <c r="Q950" s="17">
        <v>3.9060000000000001</v>
      </c>
      <c r="R950" s="17">
        <v>1948.8869999999999</v>
      </c>
      <c r="S950" s="17">
        <v>35.5</v>
      </c>
      <c r="T950" s="17">
        <v>2.0979999999999999</v>
      </c>
      <c r="U950" s="17">
        <v>-7.9200000000000007E-2</v>
      </c>
      <c r="V950" s="17">
        <v>0.23</v>
      </c>
      <c r="W950" s="17">
        <v>1704.55916</v>
      </c>
      <c r="X950" s="17">
        <v>1341.7</v>
      </c>
      <c r="Y950" s="17">
        <v>7.29</v>
      </c>
      <c r="Z950" s="17">
        <v>-3.6</v>
      </c>
    </row>
    <row r="951" spans="1:26" x14ac:dyDescent="0.2">
      <c r="A951" s="27">
        <v>44285</v>
      </c>
      <c r="B951" s="17">
        <v>90.600999999999999</v>
      </c>
      <c r="C951" s="14">
        <v>-0.1</v>
      </c>
      <c r="D951" s="17">
        <v>170.33099999999999</v>
      </c>
      <c r="E951" s="17">
        <v>0.75</v>
      </c>
      <c r="F951" s="17">
        <v>-1.5249999999999999</v>
      </c>
      <c r="G951" s="17">
        <v>13</v>
      </c>
      <c r="H951" s="17">
        <v>61.45</v>
      </c>
      <c r="I951" s="17">
        <v>46.548999999999999</v>
      </c>
      <c r="J951" s="17">
        <v>677.5</v>
      </c>
      <c r="K951" s="17">
        <v>5</v>
      </c>
      <c r="L951" s="17">
        <v>0.13700000000000001</v>
      </c>
      <c r="M951" s="17">
        <v>-6.5</v>
      </c>
      <c r="N951" s="17">
        <v>73.282499999999999</v>
      </c>
      <c r="O951" s="17">
        <v>2820</v>
      </c>
      <c r="P951" s="17">
        <v>650.29999999999995</v>
      </c>
      <c r="Q951" s="17">
        <v>4.3049999999999997</v>
      </c>
      <c r="R951" s="17">
        <v>2527</v>
      </c>
      <c r="S951" s="17">
        <v>41</v>
      </c>
      <c r="T951" s="17">
        <v>2.6</v>
      </c>
      <c r="U951" s="17">
        <v>-5.8200000000000002E-2</v>
      </c>
      <c r="V951" s="17">
        <v>0.22</v>
      </c>
      <c r="W951" s="17">
        <v>1847.5342800000001</v>
      </c>
      <c r="X951" s="17">
        <v>1475.5</v>
      </c>
      <c r="Y951" s="17">
        <v>8.14</v>
      </c>
      <c r="Z951" s="17">
        <v>-3.9529999999999998</v>
      </c>
    </row>
    <row r="952" spans="1:26" x14ac:dyDescent="0.2">
      <c r="A952" s="27">
        <v>44284</v>
      </c>
      <c r="B952" s="17">
        <v>77.62</v>
      </c>
      <c r="C952" s="14">
        <v>-0.05</v>
      </c>
      <c r="D952" s="17">
        <v>166.874</v>
      </c>
      <c r="E952" s="17">
        <v>1.25</v>
      </c>
      <c r="F952" s="17">
        <v>-1.673</v>
      </c>
      <c r="G952" s="17">
        <v>13.2</v>
      </c>
      <c r="H952" s="17">
        <v>52.85</v>
      </c>
      <c r="I952" s="17">
        <v>172</v>
      </c>
      <c r="J952" s="17">
        <v>668.505</v>
      </c>
      <c r="K952" s="17">
        <v>5</v>
      </c>
      <c r="L952" s="17">
        <v>7.85E-2</v>
      </c>
      <c r="M952" s="17">
        <v>-6.75</v>
      </c>
      <c r="N952" s="17">
        <v>60.249600000000001</v>
      </c>
      <c r="O952" s="17">
        <v>2879</v>
      </c>
      <c r="P952" s="17">
        <v>611.29999999999995</v>
      </c>
      <c r="Q952" s="17">
        <v>3.3559999999999999</v>
      </c>
      <c r="R952" s="17">
        <v>2411.6320000000001</v>
      </c>
      <c r="S952" s="17">
        <v>45.5</v>
      </c>
      <c r="T952" s="17">
        <v>2.915</v>
      </c>
      <c r="U952" s="17">
        <v>-6.08E-2</v>
      </c>
      <c r="V952" s="17">
        <v>0.12</v>
      </c>
      <c r="W952" s="17">
        <v>1955.0322200000001</v>
      </c>
      <c r="X952" s="17">
        <v>1399.8</v>
      </c>
      <c r="Y952" s="17">
        <v>7.8049999999999997</v>
      </c>
      <c r="Z952" s="17">
        <v>-3.5329999999999999</v>
      </c>
    </row>
    <row r="953" spans="1:26" x14ac:dyDescent="0.2">
      <c r="A953" s="27">
        <v>44281</v>
      </c>
      <c r="B953" s="17">
        <v>83.88</v>
      </c>
      <c r="C953" s="14">
        <v>-0.05</v>
      </c>
      <c r="D953" s="17">
        <v>160.5</v>
      </c>
      <c r="E953" s="17">
        <v>1.75</v>
      </c>
      <c r="F953" s="17">
        <v>-1.8</v>
      </c>
      <c r="G953" s="17">
        <v>11</v>
      </c>
      <c r="H953" s="17">
        <v>45.55</v>
      </c>
      <c r="I953" s="17">
        <v>35.747999999999998</v>
      </c>
      <c r="J953" s="17">
        <v>684</v>
      </c>
      <c r="K953" s="17">
        <v>5</v>
      </c>
      <c r="L953" s="17">
        <v>7.5999999999999998E-2</v>
      </c>
      <c r="M953" s="17">
        <v>-11.23</v>
      </c>
      <c r="N953" s="17">
        <v>56.289529999999999</v>
      </c>
      <c r="O953" s="17">
        <v>2875</v>
      </c>
      <c r="P953" s="17">
        <v>636.20000000000005</v>
      </c>
      <c r="Q953" s="17">
        <v>3.7829999999999999</v>
      </c>
      <c r="R953" s="17">
        <v>2115.44</v>
      </c>
      <c r="S953" s="17">
        <v>44.5</v>
      </c>
      <c r="T953" s="17">
        <v>3.0649999999999999</v>
      </c>
      <c r="U953" s="17">
        <v>-0.1348</v>
      </c>
      <c r="V953" s="17">
        <v>0.01</v>
      </c>
      <c r="W953" s="17">
        <v>1954.04125</v>
      </c>
      <c r="X953" s="17">
        <v>1429.9</v>
      </c>
      <c r="Y953" s="17">
        <v>7.968</v>
      </c>
      <c r="Z953" s="17">
        <v>-3.41</v>
      </c>
    </row>
    <row r="954" spans="1:26" x14ac:dyDescent="0.2">
      <c r="A954" s="27">
        <v>44280</v>
      </c>
      <c r="B954" s="17">
        <v>80.58</v>
      </c>
      <c r="C954" s="14">
        <v>-7.0000000000000007E-2</v>
      </c>
      <c r="D954" s="17">
        <v>173</v>
      </c>
      <c r="E954" s="17">
        <v>2.5</v>
      </c>
      <c r="F954" s="17">
        <v>-2.0019999999999998</v>
      </c>
      <c r="G954" s="17">
        <v>11</v>
      </c>
      <c r="H954" s="17">
        <v>45.65</v>
      </c>
      <c r="I954" s="17">
        <v>106.773</v>
      </c>
      <c r="J954" s="17">
        <v>680</v>
      </c>
      <c r="K954" s="17">
        <v>5</v>
      </c>
      <c r="L954" s="17">
        <v>0.10199999999999999</v>
      </c>
      <c r="M954" s="17">
        <v>-11.12</v>
      </c>
      <c r="N954" s="17">
        <v>59.172229999999999</v>
      </c>
      <c r="O954" s="17">
        <v>2904.1</v>
      </c>
      <c r="P954" s="17">
        <v>634.5</v>
      </c>
      <c r="Q954" s="17">
        <v>5.9219999999999997</v>
      </c>
      <c r="R954" s="17">
        <v>2354.8690000000001</v>
      </c>
      <c r="S954" s="17">
        <v>50.7</v>
      </c>
      <c r="T954" s="17">
        <v>3.15</v>
      </c>
      <c r="U954" s="17">
        <v>-0.10050000000000001</v>
      </c>
      <c r="V954" s="17">
        <v>-0.28999999999999998</v>
      </c>
      <c r="W954" s="17">
        <v>2478.0273999999999</v>
      </c>
      <c r="X954" s="17">
        <v>1429.9</v>
      </c>
      <c r="Y954" s="17">
        <v>7.8949999999999996</v>
      </c>
      <c r="Z954" s="17">
        <v>-3.3849999999999998</v>
      </c>
    </row>
    <row r="955" spans="1:26" x14ac:dyDescent="0.2">
      <c r="A955" s="27">
        <v>44279</v>
      </c>
      <c r="B955" s="17">
        <v>66.02</v>
      </c>
      <c r="C955" s="14">
        <v>-0.11</v>
      </c>
      <c r="D955" s="17">
        <v>158</v>
      </c>
      <c r="E955" s="17">
        <v>2</v>
      </c>
      <c r="F955" s="17">
        <v>-2.4500000000000002</v>
      </c>
      <c r="G955" s="17">
        <v>12.5</v>
      </c>
      <c r="H955" s="17">
        <v>41.65</v>
      </c>
      <c r="I955" s="17">
        <v>-8.75</v>
      </c>
      <c r="J955" s="17">
        <v>685</v>
      </c>
      <c r="K955" s="17">
        <v>0</v>
      </c>
      <c r="L955" s="17">
        <v>0.1235</v>
      </c>
      <c r="M955" s="17">
        <v>-11.75</v>
      </c>
      <c r="N955" s="17">
        <v>55.722929999999998</v>
      </c>
      <c r="O955" s="17">
        <v>2960.5</v>
      </c>
      <c r="P955" s="17">
        <v>643</v>
      </c>
      <c r="Q955" s="17">
        <v>4.798</v>
      </c>
      <c r="R955" s="17">
        <v>3867.6439999999998</v>
      </c>
      <c r="S955" s="17">
        <v>55.05</v>
      </c>
      <c r="T955" s="17">
        <v>3.0249999999999999</v>
      </c>
      <c r="U955" s="17">
        <v>-9.5699999999999993E-2</v>
      </c>
      <c r="V955" s="17">
        <v>0.08</v>
      </c>
      <c r="W955" s="17">
        <v>2806.4732300000001</v>
      </c>
      <c r="X955" s="17">
        <v>1688.3</v>
      </c>
      <c r="Y955" s="17">
        <v>8.2200000000000006</v>
      </c>
      <c r="Z955" s="17">
        <v>-3.28</v>
      </c>
    </row>
    <row r="956" spans="1:26" x14ac:dyDescent="0.2">
      <c r="A956" s="27">
        <v>44278</v>
      </c>
      <c r="B956" s="17">
        <v>69.33</v>
      </c>
      <c r="C956" s="14">
        <v>-0.125</v>
      </c>
      <c r="D956" s="17">
        <v>145.49700000000001</v>
      </c>
      <c r="E956" s="17">
        <v>1.5</v>
      </c>
      <c r="F956" s="17">
        <v>-3.05</v>
      </c>
      <c r="G956" s="17">
        <v>14.1</v>
      </c>
      <c r="H956" s="17">
        <v>58.85</v>
      </c>
      <c r="I956" s="17">
        <v>86.245999999999995</v>
      </c>
      <c r="J956" s="17">
        <v>697</v>
      </c>
      <c r="K956" s="17">
        <v>0</v>
      </c>
      <c r="L956" s="17">
        <v>0.13200000000000001</v>
      </c>
      <c r="M956" s="17">
        <v>-12</v>
      </c>
      <c r="N956" s="17">
        <v>57.28</v>
      </c>
      <c r="O956" s="17">
        <v>3046.9</v>
      </c>
      <c r="P956" s="17">
        <v>690.5</v>
      </c>
      <c r="Q956" s="17">
        <v>2.9350000000000001</v>
      </c>
      <c r="R956" s="17">
        <v>4436.75</v>
      </c>
      <c r="S956" s="17">
        <v>52.35</v>
      </c>
      <c r="T956" s="17">
        <v>2.2999999999999998</v>
      </c>
      <c r="U956" s="17">
        <v>-8.3799999999999999E-2</v>
      </c>
      <c r="V956" s="17">
        <v>-0.09</v>
      </c>
      <c r="W956" s="17">
        <v>2945.02232</v>
      </c>
      <c r="X956" s="17">
        <v>1991.9</v>
      </c>
      <c r="Y956" s="17">
        <v>8.86</v>
      </c>
      <c r="Z956" s="17">
        <v>-3.55</v>
      </c>
    </row>
    <row r="957" spans="1:26" x14ac:dyDescent="0.2">
      <c r="A957" s="27">
        <v>44277</v>
      </c>
      <c r="B957" s="17">
        <v>71.47</v>
      </c>
      <c r="C957" s="14">
        <v>-0.19</v>
      </c>
      <c r="D957" s="17">
        <v>154.65899999999999</v>
      </c>
      <c r="E957" s="17">
        <v>1.5</v>
      </c>
      <c r="F957" s="17">
        <v>-2.4500000000000002</v>
      </c>
      <c r="G957" s="17">
        <v>15</v>
      </c>
      <c r="H957" s="17">
        <v>54.35</v>
      </c>
      <c r="I957" s="17">
        <v>48.695</v>
      </c>
      <c r="J957" s="17">
        <v>712.5</v>
      </c>
      <c r="K957" s="17">
        <v>0</v>
      </c>
      <c r="L957" s="17">
        <v>0.13</v>
      </c>
      <c r="M957" s="17">
        <v>-11.25</v>
      </c>
      <c r="N957" s="17">
        <v>59.75</v>
      </c>
      <c r="O957" s="17">
        <v>2780</v>
      </c>
      <c r="P957" s="17">
        <v>619.20000000000005</v>
      </c>
      <c r="Q957" s="17">
        <v>3.2989999999999999</v>
      </c>
      <c r="R957" s="17">
        <v>6227</v>
      </c>
      <c r="S957" s="17">
        <v>48.8</v>
      </c>
      <c r="T957" s="17">
        <v>2.1949999999999998</v>
      </c>
      <c r="U957" s="17">
        <v>-0.113</v>
      </c>
      <c r="V957" s="17">
        <v>-0.08</v>
      </c>
      <c r="W957" s="17">
        <v>2210.4643700000001</v>
      </c>
      <c r="X957" s="17">
        <v>1503.8</v>
      </c>
      <c r="Y957" s="17">
        <v>9.11</v>
      </c>
      <c r="Z957" s="17">
        <v>-3.5880000000000001</v>
      </c>
    </row>
    <row r="958" spans="1:26" x14ac:dyDescent="0.2">
      <c r="A958" s="27">
        <v>44274</v>
      </c>
      <c r="B958" s="17">
        <v>67.923000000000002</v>
      </c>
      <c r="C958" s="14">
        <v>-0.2</v>
      </c>
      <c r="D958" s="17">
        <v>148.417</v>
      </c>
      <c r="E958" s="17">
        <v>1.5</v>
      </c>
      <c r="F958" s="17">
        <v>-2.25</v>
      </c>
      <c r="G958" s="17">
        <v>14.13</v>
      </c>
      <c r="H958" s="17">
        <v>57.85</v>
      </c>
      <c r="I958" s="17">
        <v>97.251000000000005</v>
      </c>
      <c r="J958" s="17">
        <v>678</v>
      </c>
      <c r="K958" s="17">
        <v>0</v>
      </c>
      <c r="L958" s="17">
        <v>0.16400000000000001</v>
      </c>
      <c r="M958" s="17">
        <v>-10.25</v>
      </c>
      <c r="N958" s="17">
        <v>61.198300000000003</v>
      </c>
      <c r="O958" s="17">
        <v>2725</v>
      </c>
      <c r="P958" s="17">
        <v>619</v>
      </c>
      <c r="Q958" s="17">
        <v>3.4790000000000001</v>
      </c>
      <c r="R958" s="17">
        <v>989.70500000000004</v>
      </c>
      <c r="S958" s="17">
        <v>46.5</v>
      </c>
      <c r="T958" s="17">
        <v>2.1880000000000002</v>
      </c>
      <c r="U958" s="17">
        <v>-3.2000000000000001E-2</v>
      </c>
      <c r="V958" s="17">
        <v>-0.04</v>
      </c>
      <c r="W958" s="17">
        <v>1859.89426</v>
      </c>
      <c r="X958" s="17">
        <v>1402.8</v>
      </c>
      <c r="Y958" s="17">
        <v>8.31</v>
      </c>
      <c r="Z958" s="17">
        <v>-3.24</v>
      </c>
    </row>
    <row r="959" spans="1:26" x14ac:dyDescent="0.2">
      <c r="A959" s="27">
        <v>44273</v>
      </c>
      <c r="B959" s="17">
        <v>76.334000000000003</v>
      </c>
      <c r="C959" s="14">
        <v>-0.2</v>
      </c>
      <c r="D959" s="17">
        <v>159</v>
      </c>
      <c r="E959" s="17">
        <v>1.49</v>
      </c>
      <c r="F959" s="17">
        <v>-2.335</v>
      </c>
      <c r="G959" s="17">
        <v>14.23</v>
      </c>
      <c r="H959" s="17">
        <v>69.05</v>
      </c>
      <c r="I959" s="17">
        <v>97.599000000000004</v>
      </c>
      <c r="J959" s="17">
        <v>682</v>
      </c>
      <c r="K959" s="17">
        <v>0</v>
      </c>
      <c r="L959" s="17">
        <v>0.27650000000000002</v>
      </c>
      <c r="M959" s="17">
        <v>-11.795</v>
      </c>
      <c r="N959" s="17">
        <v>67.141099999999994</v>
      </c>
      <c r="O959" s="17">
        <v>2683.8</v>
      </c>
      <c r="P959" s="17">
        <v>573.79999999999995</v>
      </c>
      <c r="Q959" s="17">
        <v>3.7360000000000002</v>
      </c>
      <c r="R959" s="17">
        <v>1101.4000000000001</v>
      </c>
      <c r="S959" s="17">
        <v>45.5</v>
      </c>
      <c r="T959" s="17">
        <v>2.95</v>
      </c>
      <c r="U959" s="17">
        <v>-4.2500000000000003E-2</v>
      </c>
      <c r="V959" s="17">
        <v>-0.15</v>
      </c>
      <c r="W959" s="17">
        <v>1673.5082600000001</v>
      </c>
      <c r="X959" s="17">
        <v>1453</v>
      </c>
      <c r="Y959" s="17">
        <v>8.1999999999999993</v>
      </c>
      <c r="Z959" s="17">
        <v>-3.2349999999999999</v>
      </c>
    </row>
    <row r="960" spans="1:26" x14ac:dyDescent="0.2">
      <c r="A960" s="27">
        <v>44272</v>
      </c>
      <c r="B960" s="17">
        <v>68.557000000000002</v>
      </c>
      <c r="C960" s="14">
        <v>-0.21</v>
      </c>
      <c r="D960" s="17">
        <v>155.5</v>
      </c>
      <c r="E960" s="17">
        <v>1.25</v>
      </c>
      <c r="F960" s="17">
        <v>-2.46</v>
      </c>
      <c r="G960" s="17">
        <v>12.5</v>
      </c>
      <c r="H960" s="17">
        <v>54.05</v>
      </c>
      <c r="I960" s="17">
        <v>-82.501999999999995</v>
      </c>
      <c r="J960" s="17">
        <v>688.5</v>
      </c>
      <c r="K960" s="17">
        <v>0</v>
      </c>
      <c r="L960" s="17">
        <v>0.28999999999999998</v>
      </c>
      <c r="M960" s="17">
        <v>-12.37</v>
      </c>
      <c r="N960" s="17">
        <v>65.42</v>
      </c>
      <c r="O960" s="17">
        <v>2740.5</v>
      </c>
      <c r="P960" s="17">
        <v>585.5</v>
      </c>
      <c r="Q960" s="17">
        <v>3.7610000000000001</v>
      </c>
      <c r="R960" s="17">
        <v>1148.42</v>
      </c>
      <c r="S960" s="17">
        <v>44.55</v>
      </c>
      <c r="T960" s="17">
        <v>2.3050000000000002</v>
      </c>
      <c r="U960" s="17">
        <v>-6.7500000000000004E-2</v>
      </c>
      <c r="V960" s="17">
        <v>-0.11</v>
      </c>
      <c r="W960" s="17">
        <v>2003.4792399999999</v>
      </c>
      <c r="X960" s="17">
        <v>1360.3</v>
      </c>
      <c r="Y960" s="17">
        <v>8.42</v>
      </c>
      <c r="Z960" s="17">
        <v>-3.58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B1410"/>
  <sheetViews>
    <sheetView tabSelected="1" topLeftCell="A895" workbookViewId="0">
      <selection activeCell="G897" sqref="G897"/>
    </sheetView>
  </sheetViews>
  <sheetFormatPr defaultRowHeight="11.25" x14ac:dyDescent="0.2"/>
  <cols>
    <col min="1" max="25" width="10.33203125" customWidth="1"/>
  </cols>
  <sheetData>
    <row r="1" spans="1:106" x14ac:dyDescent="0.2">
      <c r="A1" s="13"/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</row>
    <row r="2" spans="1:106" x14ac:dyDescent="0.2">
      <c r="A2" s="13">
        <f>Spot!B1</f>
        <v>44272</v>
      </c>
      <c r="B2" s="34">
        <v>1.0000052662102084</v>
      </c>
      <c r="C2" s="34">
        <v>1</v>
      </c>
      <c r="D2" s="34">
        <v>0.99999473381752435</v>
      </c>
      <c r="E2" s="34">
        <v>0.99998946766278107</v>
      </c>
      <c r="F2" s="34">
        <v>0.99998420153577061</v>
      </c>
      <c r="G2" s="34">
        <v>0.99997893543649252</v>
      </c>
      <c r="H2" s="34">
        <v>0.99997366936494647</v>
      </c>
      <c r="I2" s="34">
        <v>0.99996840332113268</v>
      </c>
      <c r="J2" s="34">
        <v>0.99996313730505082</v>
      </c>
      <c r="K2" s="34">
        <v>0.99995787131670066</v>
      </c>
      <c r="L2" s="34">
        <v>0.99995260535608244</v>
      </c>
      <c r="M2" s="34">
        <v>0.99994733942319536</v>
      </c>
      <c r="N2" s="34">
        <v>0.9999420735180401</v>
      </c>
      <c r="O2" s="34">
        <v>0.99993680764061554</v>
      </c>
      <c r="P2" s="34">
        <v>0.99993154179092236</v>
      </c>
      <c r="Q2" s="34">
        <v>0.99992627596896011</v>
      </c>
      <c r="R2" s="34">
        <v>0.99992101017472845</v>
      </c>
      <c r="S2" s="34">
        <v>0.9999157444082275</v>
      </c>
      <c r="T2" s="34">
        <v>0.99991047866945715</v>
      </c>
      <c r="U2" s="34">
        <v>0.99990521295841694</v>
      </c>
      <c r="V2" s="34">
        <v>0.99989994727510711</v>
      </c>
      <c r="W2" s="34">
        <v>0.99989468161952721</v>
      </c>
      <c r="X2" s="34">
        <v>0.99988941599167724</v>
      </c>
      <c r="Y2" s="34">
        <v>0.99988415039155709</v>
      </c>
      <c r="Z2" s="34">
        <v>0.99987888481916665</v>
      </c>
      <c r="AA2" s="34">
        <v>0.99987361927450558</v>
      </c>
      <c r="AB2" s="34">
        <v>0.99986835375757366</v>
      </c>
      <c r="AC2" s="34">
        <v>0.99986308826837123</v>
      </c>
      <c r="AD2" s="34">
        <v>0.9998578228068975</v>
      </c>
      <c r="AE2" s="34">
        <v>0.99985255737315271</v>
      </c>
      <c r="AF2" s="34">
        <v>0.99984729196713684</v>
      </c>
      <c r="AG2" s="34">
        <v>0.99984202658884946</v>
      </c>
      <c r="AH2" s="34">
        <v>0.99983676123829046</v>
      </c>
      <c r="AI2" s="34">
        <v>0.99983149591545983</v>
      </c>
      <c r="AJ2" s="34">
        <v>0.99982623062035747</v>
      </c>
      <c r="AK2" s="34">
        <v>0.99982096535298293</v>
      </c>
      <c r="AL2" s="34">
        <v>0.9998157001133362</v>
      </c>
      <c r="AM2" s="34">
        <v>0.99981043490141741</v>
      </c>
      <c r="AN2" s="34">
        <v>0.99980516971722611</v>
      </c>
      <c r="AO2" s="34">
        <v>0.99979990456076218</v>
      </c>
      <c r="AP2" s="34">
        <v>0.99979463943202562</v>
      </c>
      <c r="AQ2" s="34">
        <v>0.999789374331016</v>
      </c>
      <c r="AR2" s="34">
        <v>0.99978410925773331</v>
      </c>
      <c r="AS2" s="34">
        <v>0.99977884421217778</v>
      </c>
      <c r="AT2" s="34">
        <v>0.99977357919434862</v>
      </c>
      <c r="AU2" s="34">
        <v>0.99976831420424628</v>
      </c>
      <c r="AV2" s="34">
        <v>0.99976304924187021</v>
      </c>
      <c r="AW2" s="34">
        <v>0.9997577843072204</v>
      </c>
      <c r="AX2" s="34">
        <v>0.99975251940029675</v>
      </c>
      <c r="AY2" s="34">
        <v>0.99974725452109892</v>
      </c>
      <c r="AZ2" s="34">
        <v>0.99974198966962691</v>
      </c>
      <c r="BA2" s="34">
        <v>0.99973672484588061</v>
      </c>
      <c r="BB2" s="34">
        <v>0.99973146004985991</v>
      </c>
      <c r="BC2" s="34">
        <v>0.9997261952815647</v>
      </c>
      <c r="BD2" s="34">
        <v>0.99972093054099442</v>
      </c>
      <c r="BE2" s="34">
        <v>0.99971566582814952</v>
      </c>
      <c r="BF2" s="34">
        <v>0.99971040114302934</v>
      </c>
      <c r="BG2" s="34">
        <v>0.99970513648563397</v>
      </c>
      <c r="BH2" s="34">
        <v>0.99969987185596332</v>
      </c>
      <c r="BI2" s="34">
        <v>0.99969460725401704</v>
      </c>
      <c r="BJ2" s="34">
        <v>0.99968934267979526</v>
      </c>
      <c r="BK2" s="34">
        <v>0.99968407813329774</v>
      </c>
      <c r="BL2" s="34">
        <v>0.99967881361452404</v>
      </c>
      <c r="BM2" s="34">
        <v>0.9996735491234745</v>
      </c>
      <c r="BN2" s="34">
        <v>0.99966828466014868</v>
      </c>
      <c r="BO2" s="34">
        <v>0.99966302022454645</v>
      </c>
      <c r="BP2" s="34">
        <v>0.9996577558166676</v>
      </c>
      <c r="BQ2" s="34">
        <v>0.99965249143651214</v>
      </c>
      <c r="BR2" s="34">
        <v>0.99964722708407994</v>
      </c>
      <c r="BS2" s="34">
        <v>0.99964196275937067</v>
      </c>
      <c r="BT2" s="34">
        <v>0.99963669846238445</v>
      </c>
      <c r="BU2" s="34">
        <v>0.99963143419312084</v>
      </c>
      <c r="BV2" s="34">
        <v>0.99962616995157982</v>
      </c>
      <c r="BW2" s="34">
        <v>0.99962090573776141</v>
      </c>
      <c r="BX2" s="34">
        <v>0.99961564155166527</v>
      </c>
      <c r="BY2" s="34">
        <v>0.99961037739329128</v>
      </c>
      <c r="BZ2" s="34">
        <v>0.99960511326263923</v>
      </c>
      <c r="CA2" s="34">
        <v>0.99959984915970912</v>
      </c>
      <c r="CB2" s="34">
        <v>0.99959458508450061</v>
      </c>
      <c r="CC2" s="34">
        <v>0.99958932103701381</v>
      </c>
      <c r="CD2" s="34">
        <v>0.9995840570172484</v>
      </c>
      <c r="CE2" s="34">
        <v>0.99957879302520447</v>
      </c>
      <c r="CF2" s="34">
        <v>0.99957352906088148</v>
      </c>
      <c r="CG2" s="34">
        <v>0.99956826512427943</v>
      </c>
      <c r="CH2" s="34">
        <v>0.99956300121539843</v>
      </c>
      <c r="CI2" s="34">
        <v>0.99955773733423792</v>
      </c>
      <c r="CJ2" s="34">
        <v>0.99955247348079801</v>
      </c>
      <c r="CK2" s="34">
        <v>0.99954720965507871</v>
      </c>
      <c r="CL2" s="34">
        <v>0.99954194585707956</v>
      </c>
      <c r="CM2" s="34">
        <v>0.99953668208680047</v>
      </c>
      <c r="CN2" s="34">
        <v>0.99953141834424131</v>
      </c>
      <c r="CO2" s="34">
        <v>0.9995261546294022</v>
      </c>
      <c r="CP2" s="34">
        <v>0.99952089094228247</v>
      </c>
      <c r="CQ2" s="34">
        <v>0.99951562728288246</v>
      </c>
      <c r="CR2" s="34">
        <v>0.99951036365120194</v>
      </c>
      <c r="CS2" s="34">
        <v>0.99950510004724047</v>
      </c>
      <c r="CT2" s="34">
        <v>0.99950071890670822</v>
      </c>
      <c r="CU2" s="34">
        <v>0.99949633778538005</v>
      </c>
      <c r="CV2" s="34">
        <v>0.99949195668325563</v>
      </c>
      <c r="CW2" s="34">
        <v>0.99948757560033497</v>
      </c>
      <c r="CX2" s="34">
        <v>0.99948319453661782</v>
      </c>
      <c r="CY2" s="34">
        <v>0.99947881349210455</v>
      </c>
      <c r="CZ2" s="34">
        <v>0.99947443246679435</v>
      </c>
      <c r="DA2" s="34">
        <v>0.99947005146068779</v>
      </c>
      <c r="DB2" s="34">
        <v>0.99946567047378454</v>
      </c>
    </row>
    <row r="3" spans="1:106" x14ac:dyDescent="0.2">
      <c r="A3" s="13">
        <f ca="1">IF(WORKDAY(A$2,ROW()-2)&gt;TODAY(),"",WORKDAY(A$2,ROW()-2))</f>
        <v>44273</v>
      </c>
      <c r="B3" s="34">
        <v>1.0000155489132307</v>
      </c>
      <c r="C3" s="34">
        <v>1.000010365915291</v>
      </c>
      <c r="D3" s="34">
        <v>1.0000051829442138</v>
      </c>
      <c r="E3" s="34">
        <v>1</v>
      </c>
      <c r="F3" s="34">
        <v>0.99999481708264859</v>
      </c>
      <c r="G3" s="34">
        <v>0.99998963419215992</v>
      </c>
      <c r="H3" s="34">
        <v>0.99998445132853375</v>
      </c>
      <c r="I3" s="34">
        <v>0.9999792684917701</v>
      </c>
      <c r="J3" s="34">
        <v>0.99997408568186852</v>
      </c>
      <c r="K3" s="34">
        <v>0.99996890289882889</v>
      </c>
      <c r="L3" s="34">
        <v>0.99996372014265156</v>
      </c>
      <c r="M3" s="34">
        <v>0.99995853741333574</v>
      </c>
      <c r="N3" s="34">
        <v>0.99995335471088165</v>
      </c>
      <c r="O3" s="34">
        <v>0.99994817203528907</v>
      </c>
      <c r="P3" s="34">
        <v>0.9999429893865579</v>
      </c>
      <c r="Q3" s="34">
        <v>0.99993780676468791</v>
      </c>
      <c r="R3" s="34">
        <v>0.9999326241696791</v>
      </c>
      <c r="S3" s="34">
        <v>0.99992744160153124</v>
      </c>
      <c r="T3" s="34">
        <v>0.99992225906024423</v>
      </c>
      <c r="U3" s="34">
        <v>0.99991707654581774</v>
      </c>
      <c r="V3" s="34">
        <v>0.99991189405825187</v>
      </c>
      <c r="W3" s="34">
        <v>0.99990671159754652</v>
      </c>
      <c r="X3" s="34">
        <v>0.99990152916370134</v>
      </c>
      <c r="Y3" s="34">
        <v>0.99989634675671635</v>
      </c>
      <c r="Z3" s="34">
        <v>0.9998911643765912</v>
      </c>
      <c r="AA3" s="34">
        <v>0.99988598202332601</v>
      </c>
      <c r="AB3" s="34">
        <v>0.99988079969692056</v>
      </c>
      <c r="AC3" s="34">
        <v>0.99987561739737441</v>
      </c>
      <c r="AD3" s="34">
        <v>0.99987043512468787</v>
      </c>
      <c r="AE3" s="34">
        <v>0.99986525287886074</v>
      </c>
      <c r="AF3" s="34">
        <v>0.99986007065989269</v>
      </c>
      <c r="AG3" s="34">
        <v>0.9998548884677837</v>
      </c>
      <c r="AH3" s="34">
        <v>0.99984970630253345</v>
      </c>
      <c r="AI3" s="34">
        <v>0.99984452416414205</v>
      </c>
      <c r="AJ3" s="34">
        <v>0.99983934205260927</v>
      </c>
      <c r="AK3" s="34">
        <v>0.99983415996793468</v>
      </c>
      <c r="AL3" s="34">
        <v>0.99982897791011882</v>
      </c>
      <c r="AM3" s="34">
        <v>0.99982379587916093</v>
      </c>
      <c r="AN3" s="34">
        <v>0.99981861387506099</v>
      </c>
      <c r="AO3" s="34">
        <v>0.99981343189781913</v>
      </c>
      <c r="AP3" s="34">
        <v>0.99980824994743489</v>
      </c>
      <c r="AQ3" s="34">
        <v>0.99980306802390817</v>
      </c>
      <c r="AR3" s="34">
        <v>0.99979788612723908</v>
      </c>
      <c r="AS3" s="34">
        <v>0.99979270425742728</v>
      </c>
      <c r="AT3" s="34">
        <v>0.99978752241447277</v>
      </c>
      <c r="AU3" s="34">
        <v>0.99978234059837545</v>
      </c>
      <c r="AV3" s="34">
        <v>0.99977715880913476</v>
      </c>
      <c r="AW3" s="34">
        <v>0.99977197704675114</v>
      </c>
      <c r="AX3" s="34">
        <v>0.99976679531122403</v>
      </c>
      <c r="AY3" s="34">
        <v>0.99976161360255322</v>
      </c>
      <c r="AZ3" s="34">
        <v>0.99975643192073882</v>
      </c>
      <c r="BA3" s="34">
        <v>0.99975125026578082</v>
      </c>
      <c r="BB3" s="34">
        <v>0.99974606863767901</v>
      </c>
      <c r="BC3" s="34">
        <v>0.99974088703643305</v>
      </c>
      <c r="BD3" s="34">
        <v>0.99973570546204282</v>
      </c>
      <c r="BE3" s="34">
        <v>0.99973052391450834</v>
      </c>
      <c r="BF3" s="34">
        <v>0.99972534239382926</v>
      </c>
      <c r="BG3" s="34">
        <v>0.99972016090000571</v>
      </c>
      <c r="BH3" s="34">
        <v>0.99971497943303733</v>
      </c>
      <c r="BI3" s="34">
        <v>0.99970979799292425</v>
      </c>
      <c r="BJ3" s="34">
        <v>0.99970461657966603</v>
      </c>
      <c r="BK3" s="34">
        <v>0.99969943519326254</v>
      </c>
      <c r="BL3" s="34">
        <v>0.99969425383371391</v>
      </c>
      <c r="BM3" s="34">
        <v>0.99968907250101968</v>
      </c>
      <c r="BN3" s="34">
        <v>0.99968389119517997</v>
      </c>
      <c r="BO3" s="34">
        <v>0.99967870991619467</v>
      </c>
      <c r="BP3" s="34">
        <v>0.99967352866406334</v>
      </c>
      <c r="BQ3" s="34">
        <v>0.99966834743878596</v>
      </c>
      <c r="BR3" s="34">
        <v>0.99966316624036244</v>
      </c>
      <c r="BS3" s="34">
        <v>0.99965798506879289</v>
      </c>
      <c r="BT3" s="34">
        <v>0.99965280392407674</v>
      </c>
      <c r="BU3" s="34">
        <v>0.99964762280621411</v>
      </c>
      <c r="BV3" s="34">
        <v>0.99964244171520467</v>
      </c>
      <c r="BW3" s="34">
        <v>0.99963726065104841</v>
      </c>
      <c r="BX3" s="34">
        <v>0.99963207961374523</v>
      </c>
      <c r="BY3" s="34">
        <v>0.9996268986032949</v>
      </c>
      <c r="BZ3" s="34">
        <v>0.99962171761969731</v>
      </c>
      <c r="CA3" s="34">
        <v>0.99961653666295258</v>
      </c>
      <c r="CB3" s="34">
        <v>0.99961135573305993</v>
      </c>
      <c r="CC3" s="34">
        <v>0.99960617483001979</v>
      </c>
      <c r="CD3" s="34">
        <v>0.99960099395383184</v>
      </c>
      <c r="CE3" s="34">
        <v>0.99959581310449597</v>
      </c>
      <c r="CF3" s="34">
        <v>0.99959063228201195</v>
      </c>
      <c r="CG3" s="34">
        <v>0.99958545148637978</v>
      </c>
      <c r="CH3" s="34">
        <v>0.99958027071759925</v>
      </c>
      <c r="CI3" s="34">
        <v>0.99957508997567024</v>
      </c>
      <c r="CJ3" s="34">
        <v>0.99956990926059242</v>
      </c>
      <c r="CK3" s="34">
        <v>0.99956472857236589</v>
      </c>
      <c r="CL3" s="34">
        <v>0.99955954791099044</v>
      </c>
      <c r="CM3" s="34">
        <v>0.99955436727646596</v>
      </c>
      <c r="CN3" s="34">
        <v>0.99954918666879233</v>
      </c>
      <c r="CO3" s="34">
        <v>0.99954400608796923</v>
      </c>
      <c r="CP3" s="34">
        <v>0.99953882553399687</v>
      </c>
      <c r="CQ3" s="34">
        <v>0.99953364500687469</v>
      </c>
      <c r="CR3" s="34">
        <v>0.99952846450660282</v>
      </c>
      <c r="CS3" s="34">
        <v>0.99952328403318114</v>
      </c>
      <c r="CT3" s="34">
        <v>0.99951875777062293</v>
      </c>
      <c r="CU3" s="34">
        <v>0.99951423152856167</v>
      </c>
      <c r="CV3" s="34">
        <v>0.9995097053069969</v>
      </c>
      <c r="CW3" s="34">
        <v>0.99950517910592884</v>
      </c>
      <c r="CX3" s="34">
        <v>0.9995006529253575</v>
      </c>
      <c r="CY3" s="34">
        <v>0.99949612676528254</v>
      </c>
      <c r="CZ3" s="34">
        <v>0.99949160062570386</v>
      </c>
      <c r="DA3" s="34">
        <v>0.99948707450662155</v>
      </c>
      <c r="DB3" s="34">
        <v>0.99948254840803519</v>
      </c>
    </row>
    <row r="4" spans="1:106" x14ac:dyDescent="0.2">
      <c r="A4" s="13">
        <f t="shared" ref="A4:A67" ca="1" si="0">IF(WORKDAY(A$2,ROW()-2)&gt;TODAY(),"",WORKDAY(A$2,ROW()-2))</f>
        <v>44274</v>
      </c>
      <c r="B4" s="34">
        <v>1.0000164026751657</v>
      </c>
      <c r="C4" s="34">
        <v>1.0000109350868829</v>
      </c>
      <c r="D4" s="34">
        <v>1.0000054675284946</v>
      </c>
      <c r="E4" s="34">
        <v>1</v>
      </c>
      <c r="F4" s="34">
        <v>0.99999453250139914</v>
      </c>
      <c r="G4" s="34">
        <v>0.99998906503269158</v>
      </c>
      <c r="H4" s="34">
        <v>0.99998359759387767</v>
      </c>
      <c r="I4" s="34">
        <v>0.99997813018495685</v>
      </c>
      <c r="J4" s="34">
        <v>0.99997266280592922</v>
      </c>
      <c r="K4" s="34">
        <v>0.99996719545679436</v>
      </c>
      <c r="L4" s="34">
        <v>0.99996172813755224</v>
      </c>
      <c r="M4" s="34">
        <v>0.99995626084820266</v>
      </c>
      <c r="N4" s="34">
        <v>0.99995079358874561</v>
      </c>
      <c r="O4" s="34">
        <v>0.99994532635918054</v>
      </c>
      <c r="P4" s="34">
        <v>0.99993985915950778</v>
      </c>
      <c r="Q4" s="34">
        <v>0.99993439198972667</v>
      </c>
      <c r="R4" s="34">
        <v>0.99992892484983753</v>
      </c>
      <c r="S4" s="34">
        <v>0.99992345773983982</v>
      </c>
      <c r="T4" s="34">
        <v>0.99991799065973364</v>
      </c>
      <c r="U4" s="34">
        <v>0.99991252360951866</v>
      </c>
      <c r="V4" s="34">
        <v>0.99990705658919476</v>
      </c>
      <c r="W4" s="34">
        <v>0.99990158959876185</v>
      </c>
      <c r="X4" s="34">
        <v>0.9998961226382197</v>
      </c>
      <c r="Y4" s="34">
        <v>0.99989065570756819</v>
      </c>
      <c r="Z4" s="34">
        <v>0.99988518880680677</v>
      </c>
      <c r="AA4" s="34">
        <v>0.99987972193593622</v>
      </c>
      <c r="AB4" s="34">
        <v>0.99987425509495542</v>
      </c>
      <c r="AC4" s="34">
        <v>0.9998687882838645</v>
      </c>
      <c r="AD4" s="34">
        <v>0.99986332150266333</v>
      </c>
      <c r="AE4" s="34">
        <v>0.99985785475135214</v>
      </c>
      <c r="AF4" s="34">
        <v>0.99985238802992993</v>
      </c>
      <c r="AG4" s="34">
        <v>0.99984692133839748</v>
      </c>
      <c r="AH4" s="34">
        <v>0.99984145467675389</v>
      </c>
      <c r="AI4" s="34">
        <v>0.99983598804499918</v>
      </c>
      <c r="AJ4" s="34">
        <v>0.99983052144313345</v>
      </c>
      <c r="AK4" s="34">
        <v>0.99982505487115625</v>
      </c>
      <c r="AL4" s="34">
        <v>0.99981958832906759</v>
      </c>
      <c r="AM4" s="34">
        <v>0.99981412181686746</v>
      </c>
      <c r="AN4" s="34">
        <v>0.99980865533455499</v>
      </c>
      <c r="AO4" s="34">
        <v>0.99980318888213071</v>
      </c>
      <c r="AP4" s="34">
        <v>0.99979772245959453</v>
      </c>
      <c r="AQ4" s="34">
        <v>0.99979225606694555</v>
      </c>
      <c r="AR4" s="34">
        <v>0.99978678970418433</v>
      </c>
      <c r="AS4" s="34">
        <v>0.99978132337131054</v>
      </c>
      <c r="AT4" s="34">
        <v>0.99977585706832361</v>
      </c>
      <c r="AU4" s="34">
        <v>0.99977039079522401</v>
      </c>
      <c r="AV4" s="34">
        <v>0.99976492455201116</v>
      </c>
      <c r="AW4" s="34">
        <v>0.99975945833868496</v>
      </c>
      <c r="AX4" s="34">
        <v>0.99975399215524507</v>
      </c>
      <c r="AY4" s="34">
        <v>0.99974852600169184</v>
      </c>
      <c r="AZ4" s="34">
        <v>0.99974305987802448</v>
      </c>
      <c r="BA4" s="34">
        <v>0.99973759378424343</v>
      </c>
      <c r="BB4" s="34">
        <v>0.99973212772034814</v>
      </c>
      <c r="BC4" s="34">
        <v>0.99972666168633861</v>
      </c>
      <c r="BD4" s="34">
        <v>0.99972119568221451</v>
      </c>
      <c r="BE4" s="34">
        <v>0.99971572970797573</v>
      </c>
      <c r="BF4" s="34">
        <v>0.99971026376362226</v>
      </c>
      <c r="BG4" s="34">
        <v>0.99970479784915378</v>
      </c>
      <c r="BH4" s="34">
        <v>0.99969933196457017</v>
      </c>
      <c r="BI4" s="34">
        <v>0.99969386610987132</v>
      </c>
      <c r="BJ4" s="34">
        <v>0.99968840028505723</v>
      </c>
      <c r="BK4" s="34">
        <v>0.99968293449012713</v>
      </c>
      <c r="BL4" s="34">
        <v>0.99967746872508145</v>
      </c>
      <c r="BM4" s="34">
        <v>0.99967200298991998</v>
      </c>
      <c r="BN4" s="34">
        <v>0.99966653728464205</v>
      </c>
      <c r="BO4" s="34">
        <v>0.999661071609248</v>
      </c>
      <c r="BP4" s="34">
        <v>0.9996556059637377</v>
      </c>
      <c r="BQ4" s="34">
        <v>0.99965014034811084</v>
      </c>
      <c r="BR4" s="34">
        <v>0.99964467476236696</v>
      </c>
      <c r="BS4" s="34">
        <v>0.99963920920650617</v>
      </c>
      <c r="BT4" s="34">
        <v>0.9996337436805286</v>
      </c>
      <c r="BU4" s="34">
        <v>0.99962827818443367</v>
      </c>
      <c r="BV4" s="34">
        <v>0.99962281271822107</v>
      </c>
      <c r="BW4" s="34">
        <v>0.99961734728189111</v>
      </c>
      <c r="BX4" s="34">
        <v>0.99961188187544348</v>
      </c>
      <c r="BY4" s="34">
        <v>0.99960641649887783</v>
      </c>
      <c r="BZ4" s="34">
        <v>0.99960095115219427</v>
      </c>
      <c r="CA4" s="34">
        <v>0.99959548583539226</v>
      </c>
      <c r="CB4" s="34">
        <v>0.99959002054847179</v>
      </c>
      <c r="CC4" s="34">
        <v>0.99958455529143309</v>
      </c>
      <c r="CD4" s="34">
        <v>0.99957909006427537</v>
      </c>
      <c r="CE4" s="34">
        <v>0.99957362486699908</v>
      </c>
      <c r="CF4" s="34">
        <v>0.99956815969960366</v>
      </c>
      <c r="CG4" s="34">
        <v>0.9995626945620889</v>
      </c>
      <c r="CH4" s="34">
        <v>0.9995572294544548</v>
      </c>
      <c r="CI4" s="34">
        <v>0.99955176437670124</v>
      </c>
      <c r="CJ4" s="34">
        <v>0.99954629932882799</v>
      </c>
      <c r="CK4" s="34">
        <v>0.99954083431083496</v>
      </c>
      <c r="CL4" s="34">
        <v>0.9995353693227218</v>
      </c>
      <c r="CM4" s="34">
        <v>0.99952990436448841</v>
      </c>
      <c r="CN4" s="34">
        <v>0.99952443943613489</v>
      </c>
      <c r="CO4" s="34">
        <v>0.99951897453766048</v>
      </c>
      <c r="CP4" s="34">
        <v>0.99951350966906571</v>
      </c>
      <c r="CQ4" s="34">
        <v>0.99950804483034994</v>
      </c>
      <c r="CR4" s="34">
        <v>0.99950258002151326</v>
      </c>
      <c r="CS4" s="34">
        <v>0.99949711524255536</v>
      </c>
      <c r="CT4" s="34">
        <v>0.99949262011708151</v>
      </c>
      <c r="CU4" s="34">
        <v>0.99948812501182382</v>
      </c>
      <c r="CV4" s="34">
        <v>0.99948362992678241</v>
      </c>
      <c r="CW4" s="34">
        <v>0.99947913486195727</v>
      </c>
      <c r="CX4" s="34">
        <v>0.99947463981734808</v>
      </c>
      <c r="CY4" s="34">
        <v>0.99992011375963918</v>
      </c>
      <c r="CZ4" s="34">
        <v>0.99946564978877739</v>
      </c>
      <c r="DA4" s="34">
        <v>0.99946115480481568</v>
      </c>
      <c r="DB4" s="34">
        <v>0.99945665984106979</v>
      </c>
    </row>
    <row r="5" spans="1:106" x14ac:dyDescent="0.2">
      <c r="A5" s="13">
        <f t="shared" ca="1" si="0"/>
        <v>44277</v>
      </c>
      <c r="B5" s="34">
        <v>1.0000052903929986</v>
      </c>
      <c r="C5" s="34">
        <v>1</v>
      </c>
      <c r="D5" s="34">
        <v>0.99999470963498949</v>
      </c>
      <c r="E5" s="34">
        <v>0.99998941929796681</v>
      </c>
      <c r="F5" s="34">
        <v>0.99998412898893174</v>
      </c>
      <c r="G5" s="34">
        <v>0.99997883870788473</v>
      </c>
      <c r="H5" s="34">
        <v>0.99997354845482511</v>
      </c>
      <c r="I5" s="34">
        <v>0.99996825822975266</v>
      </c>
      <c r="J5" s="34">
        <v>0.9999629680326676</v>
      </c>
      <c r="K5" s="34">
        <v>0.99995767786356959</v>
      </c>
      <c r="L5" s="34">
        <v>0.99995238772245842</v>
      </c>
      <c r="M5" s="34">
        <v>0.9999470976093342</v>
      </c>
      <c r="N5" s="34">
        <v>0.99994180752419637</v>
      </c>
      <c r="O5" s="34">
        <v>0.99993651746704515</v>
      </c>
      <c r="P5" s="34">
        <v>0.99993122743788032</v>
      </c>
      <c r="Q5" s="34">
        <v>0.99992593743670177</v>
      </c>
      <c r="R5" s="34">
        <v>0.99992064746350906</v>
      </c>
      <c r="S5" s="34">
        <v>0.99991535751830241</v>
      </c>
      <c r="T5" s="34">
        <v>0.99991006760108125</v>
      </c>
      <c r="U5" s="34">
        <v>0.99990477771184594</v>
      </c>
      <c r="V5" s="34">
        <v>0.99989948785059601</v>
      </c>
      <c r="W5" s="34">
        <v>0.99989419801733115</v>
      </c>
      <c r="X5" s="34">
        <v>0.99988890821205167</v>
      </c>
      <c r="Y5" s="34">
        <v>0.99988361843475715</v>
      </c>
      <c r="Z5" s="34">
        <v>0.99987832868544746</v>
      </c>
      <c r="AA5" s="34">
        <v>0.99987303896412238</v>
      </c>
      <c r="AB5" s="34">
        <v>0.99986774927078204</v>
      </c>
      <c r="AC5" s="34">
        <v>0.99986245960542619</v>
      </c>
      <c r="AD5" s="34">
        <v>0.99985716996805418</v>
      </c>
      <c r="AE5" s="34">
        <v>0.99985188035866668</v>
      </c>
      <c r="AF5" s="34">
        <v>0.9998465907772629</v>
      </c>
      <c r="AG5" s="34">
        <v>0.99984130122384307</v>
      </c>
      <c r="AH5" s="34">
        <v>0.99983601169840675</v>
      </c>
      <c r="AI5" s="34">
        <v>0.99983072220095437</v>
      </c>
      <c r="AJ5" s="34">
        <v>0.99982543273148483</v>
      </c>
      <c r="AK5" s="34">
        <v>0.9998201432899988</v>
      </c>
      <c r="AL5" s="34">
        <v>0.99981485387649582</v>
      </c>
      <c r="AM5" s="34">
        <v>0.9998095644909758</v>
      </c>
      <c r="AN5" s="34">
        <v>0.9998042751334385</v>
      </c>
      <c r="AO5" s="34">
        <v>0.99979898580388382</v>
      </c>
      <c r="AP5" s="34">
        <v>0.99979369650231176</v>
      </c>
      <c r="AQ5" s="34">
        <v>0.99978840722872198</v>
      </c>
      <c r="AR5" s="34">
        <v>0.99978311798311414</v>
      </c>
      <c r="AS5" s="34">
        <v>0.9997778287654886</v>
      </c>
      <c r="AT5" s="34">
        <v>0.99977253957584478</v>
      </c>
      <c r="AU5" s="34">
        <v>0.99976725041418302</v>
      </c>
      <c r="AV5" s="34">
        <v>0.99976196128050243</v>
      </c>
      <c r="AW5" s="34">
        <v>0.99975667217480346</v>
      </c>
      <c r="AX5" s="34">
        <v>0.99975138309708611</v>
      </c>
      <c r="AY5" s="34">
        <v>0.99974609404734949</v>
      </c>
      <c r="AZ5" s="34">
        <v>0.99974080502559404</v>
      </c>
      <c r="BA5" s="34">
        <v>0.99973551603181954</v>
      </c>
      <c r="BB5" s="34">
        <v>0.99973022706602555</v>
      </c>
      <c r="BC5" s="34">
        <v>0.99972493812821206</v>
      </c>
      <c r="BD5" s="34">
        <v>0.99971964921837919</v>
      </c>
      <c r="BE5" s="34">
        <v>0.99971436033652661</v>
      </c>
      <c r="BF5" s="34">
        <v>0.99970907148265387</v>
      </c>
      <c r="BG5" s="34">
        <v>0.9997037826567613</v>
      </c>
      <c r="BH5" s="34">
        <v>0.99969849385884868</v>
      </c>
      <c r="BI5" s="34">
        <v>0.99969320508891557</v>
      </c>
      <c r="BJ5" s="34">
        <v>0.99968791634696186</v>
      </c>
      <c r="BK5" s="34">
        <v>0.99968262763298787</v>
      </c>
      <c r="BL5" s="34">
        <v>0.99967733894699284</v>
      </c>
      <c r="BM5" s="34">
        <v>0.99967205028897677</v>
      </c>
      <c r="BN5" s="34">
        <v>0.99966676165893986</v>
      </c>
      <c r="BO5" s="34">
        <v>0.99966147305688169</v>
      </c>
      <c r="BP5" s="34">
        <v>0.99965618448280225</v>
      </c>
      <c r="BQ5" s="34">
        <v>0.9996508959367012</v>
      </c>
      <c r="BR5" s="34">
        <v>0.99964560741857844</v>
      </c>
      <c r="BS5" s="34">
        <v>0.99964031892843386</v>
      </c>
      <c r="BT5" s="34">
        <v>0.99963503046626745</v>
      </c>
      <c r="BU5" s="34">
        <v>0.99962974203207877</v>
      </c>
      <c r="BV5" s="34">
        <v>0.99962445362586794</v>
      </c>
      <c r="BW5" s="34">
        <v>0.99961916524763461</v>
      </c>
      <c r="BX5" s="34">
        <v>0.99961387689737879</v>
      </c>
      <c r="BY5" s="34">
        <v>0.99960858857510038</v>
      </c>
      <c r="BZ5" s="34">
        <v>0.99960330028079902</v>
      </c>
      <c r="CA5" s="34">
        <v>0.99959801201447485</v>
      </c>
      <c r="CB5" s="34">
        <v>0.99959272377612729</v>
      </c>
      <c r="CC5" s="34">
        <v>0.99958743556575658</v>
      </c>
      <c r="CD5" s="34">
        <v>0.99958214738336237</v>
      </c>
      <c r="CE5" s="34">
        <v>0.99957685922894468</v>
      </c>
      <c r="CF5" s="34">
        <v>0.99957157110250305</v>
      </c>
      <c r="CG5" s="34">
        <v>0.99956628300403771</v>
      </c>
      <c r="CH5" s="34">
        <v>0.99956099493354822</v>
      </c>
      <c r="CI5" s="34">
        <v>0.99955570689103457</v>
      </c>
      <c r="CJ5" s="34">
        <v>0.99955041887649665</v>
      </c>
      <c r="CK5" s="34">
        <v>0.99954513088993435</v>
      </c>
      <c r="CL5" s="34">
        <v>0.99953984293134734</v>
      </c>
      <c r="CM5" s="34">
        <v>0.9995345550007354</v>
      </c>
      <c r="CN5" s="34">
        <v>0.99952926709809886</v>
      </c>
      <c r="CO5" s="34">
        <v>0.99952397922343716</v>
      </c>
      <c r="CP5" s="34">
        <v>0.99951869137675009</v>
      </c>
      <c r="CQ5" s="34">
        <v>0.99951340355803775</v>
      </c>
      <c r="CR5" s="34">
        <v>0.99950875084789337</v>
      </c>
      <c r="CS5" s="34">
        <v>0.99950409815940722</v>
      </c>
      <c r="CT5" s="34">
        <v>0.99949944549257908</v>
      </c>
      <c r="CU5" s="34">
        <v>0.99949479284740905</v>
      </c>
      <c r="CV5" s="34">
        <v>0.99949014022389726</v>
      </c>
      <c r="CW5" s="34">
        <v>0.99948548762204292</v>
      </c>
      <c r="CX5" s="34">
        <v>0.9994808350418467</v>
      </c>
      <c r="CY5" s="34">
        <v>0.99947618248330794</v>
      </c>
      <c r="CZ5" s="34">
        <v>0.99947152994642652</v>
      </c>
      <c r="DA5" s="34">
        <v>0.99946687743120288</v>
      </c>
      <c r="DB5" s="34">
        <v>0.99946222493763637</v>
      </c>
    </row>
    <row r="6" spans="1:106" x14ac:dyDescent="0.2">
      <c r="A6" s="13">
        <f t="shared" ca="1" si="0"/>
        <v>44278</v>
      </c>
      <c r="B6" s="34">
        <v>1.0000055716428538</v>
      </c>
      <c r="C6" s="34">
        <v>1</v>
      </c>
      <c r="D6" s="34">
        <v>0.99999442838818953</v>
      </c>
      <c r="E6" s="34">
        <v>0.99998885680742156</v>
      </c>
      <c r="F6" s="34">
        <v>0.99998328525769675</v>
      </c>
      <c r="G6" s="34">
        <v>0.99997771373901412</v>
      </c>
      <c r="H6" s="34">
        <v>0.99997214225137399</v>
      </c>
      <c r="I6" s="34">
        <v>0.99996657079477602</v>
      </c>
      <c r="J6" s="34">
        <v>0.99996099936922</v>
      </c>
      <c r="K6" s="34">
        <v>0.99995542797470571</v>
      </c>
      <c r="L6" s="34">
        <v>0.99994985661123315</v>
      </c>
      <c r="M6" s="34">
        <v>0.99994428527880219</v>
      </c>
      <c r="N6" s="34">
        <v>0.9999387139774123</v>
      </c>
      <c r="O6" s="34">
        <v>0.99993314270706368</v>
      </c>
      <c r="P6" s="34">
        <v>0.99992757146775613</v>
      </c>
      <c r="Q6" s="34">
        <v>0.99992200025948896</v>
      </c>
      <c r="R6" s="34">
        <v>0.99991642908226286</v>
      </c>
      <c r="S6" s="34">
        <v>0.99991085793607692</v>
      </c>
      <c r="T6" s="34">
        <v>0.99990528682093127</v>
      </c>
      <c r="U6" s="34">
        <v>0.99989971573682579</v>
      </c>
      <c r="V6" s="34">
        <v>0.99989414468376014</v>
      </c>
      <c r="W6" s="34">
        <v>0.99988857366173445</v>
      </c>
      <c r="X6" s="34">
        <v>0.99988300267074803</v>
      </c>
      <c r="Y6" s="34">
        <v>0.99987743171080123</v>
      </c>
      <c r="Z6" s="34">
        <v>0.99987186078189361</v>
      </c>
      <c r="AA6" s="34">
        <v>0.99986628988402482</v>
      </c>
      <c r="AB6" s="34">
        <v>0.9998607190171952</v>
      </c>
      <c r="AC6" s="34">
        <v>0.99985514818140431</v>
      </c>
      <c r="AD6" s="34">
        <v>0.99984957737665159</v>
      </c>
      <c r="AE6" s="34">
        <v>0.9998440066029376</v>
      </c>
      <c r="AF6" s="34">
        <v>0.99983843586026167</v>
      </c>
      <c r="AG6" s="34">
        <v>0.99983286514862368</v>
      </c>
      <c r="AH6" s="34">
        <v>0.99982729446802376</v>
      </c>
      <c r="AI6" s="34">
        <v>0.99982172381846146</v>
      </c>
      <c r="AJ6" s="34">
        <v>0.99981615319993655</v>
      </c>
      <c r="AK6" s="34">
        <v>0.99981058261244882</v>
      </c>
      <c r="AL6" s="34">
        <v>0.99980501205599837</v>
      </c>
      <c r="AM6" s="34">
        <v>0.99979944153058498</v>
      </c>
      <c r="AN6" s="34">
        <v>0.99979387103620831</v>
      </c>
      <c r="AO6" s="34">
        <v>0.99978830057286838</v>
      </c>
      <c r="AP6" s="34">
        <v>0.99978273014056485</v>
      </c>
      <c r="AQ6" s="34">
        <v>0.99977715973929759</v>
      </c>
      <c r="AR6" s="34">
        <v>0.99977158936906629</v>
      </c>
      <c r="AS6" s="34">
        <v>0.99976601902987106</v>
      </c>
      <c r="AT6" s="34">
        <v>0.99976044872171177</v>
      </c>
      <c r="AU6" s="34">
        <v>0.99975487844458788</v>
      </c>
      <c r="AV6" s="34">
        <v>0.9997493081984995</v>
      </c>
      <c r="AW6" s="34">
        <v>0.9997437379834464</v>
      </c>
      <c r="AX6" s="34">
        <v>0.99973816779942815</v>
      </c>
      <c r="AY6" s="34">
        <v>0.99973259764644495</v>
      </c>
      <c r="AZ6" s="34">
        <v>0.99972702752449638</v>
      </c>
      <c r="BA6" s="34">
        <v>0.99972145743358265</v>
      </c>
      <c r="BB6" s="34">
        <v>0.99971588737370309</v>
      </c>
      <c r="BC6" s="34">
        <v>0.9997103173448576</v>
      </c>
      <c r="BD6" s="34">
        <v>0.9997047473470464</v>
      </c>
      <c r="BE6" s="34">
        <v>0.99969917738026903</v>
      </c>
      <c r="BF6" s="34">
        <v>0.99969360744452529</v>
      </c>
      <c r="BG6" s="34">
        <v>0.99968803753981517</v>
      </c>
      <c r="BH6" s="34">
        <v>0.99968246766613833</v>
      </c>
      <c r="BI6" s="34">
        <v>0.99967689782349467</v>
      </c>
      <c r="BJ6" s="34">
        <v>0.99967132801188407</v>
      </c>
      <c r="BK6" s="34">
        <v>0.99966575823130621</v>
      </c>
      <c r="BL6" s="34">
        <v>0.99966018848176097</v>
      </c>
      <c r="BM6" s="34">
        <v>0.99965461876324824</v>
      </c>
      <c r="BN6" s="34">
        <v>0.9996490490757679</v>
      </c>
      <c r="BO6" s="34">
        <v>0.99964347941931953</v>
      </c>
      <c r="BP6" s="34">
        <v>0.99963790979390321</v>
      </c>
      <c r="BQ6" s="34">
        <v>0.99963234019951863</v>
      </c>
      <c r="BR6" s="34">
        <v>0.99962677063616567</v>
      </c>
      <c r="BS6" s="34">
        <v>0.99962120110384434</v>
      </c>
      <c r="BT6" s="34">
        <v>0.99961563160255418</v>
      </c>
      <c r="BU6" s="34">
        <v>0.99961006213229509</v>
      </c>
      <c r="BV6" s="34">
        <v>0.99960449269306717</v>
      </c>
      <c r="BW6" s="34">
        <v>0.99959892328486966</v>
      </c>
      <c r="BX6" s="34">
        <v>0.99959335390770265</v>
      </c>
      <c r="BY6" s="34">
        <v>0.99958778456156638</v>
      </c>
      <c r="BZ6" s="34">
        <v>0.99958221524646029</v>
      </c>
      <c r="CA6" s="34">
        <v>0.99957664596238394</v>
      </c>
      <c r="CB6" s="34">
        <v>0.99957107670933787</v>
      </c>
      <c r="CC6" s="34">
        <v>0.99956550748732131</v>
      </c>
      <c r="CD6" s="34">
        <v>0.99955993829633438</v>
      </c>
      <c r="CE6" s="34">
        <v>0.99955436913637674</v>
      </c>
      <c r="CF6" s="34">
        <v>0.99954880000744839</v>
      </c>
      <c r="CG6" s="34">
        <v>0.99954323090954889</v>
      </c>
      <c r="CH6" s="34">
        <v>0.99953766184267845</v>
      </c>
      <c r="CI6" s="34">
        <v>0.99953209280683675</v>
      </c>
      <c r="CJ6" s="34">
        <v>0.99952652380202323</v>
      </c>
      <c r="CK6" s="34">
        <v>0.99952095482823822</v>
      </c>
      <c r="CL6" s="34">
        <v>0.99951538588548139</v>
      </c>
      <c r="CM6" s="34">
        <v>0.99950981697375274</v>
      </c>
      <c r="CN6" s="34">
        <v>0.99950424809305161</v>
      </c>
      <c r="CO6" s="34">
        <v>0.99949867924337821</v>
      </c>
      <c r="CP6" s="34">
        <v>0.99949311042473221</v>
      </c>
      <c r="CQ6" s="34">
        <v>0.99948754163711362</v>
      </c>
      <c r="CR6" s="34">
        <v>0.99948292793241578</v>
      </c>
      <c r="CS6" s="34">
        <v>0.99947831424901523</v>
      </c>
      <c r="CT6" s="34">
        <v>0.99947370058691176</v>
      </c>
      <c r="CU6" s="34">
        <v>0.99946908694610526</v>
      </c>
      <c r="CV6" s="34">
        <v>0.99946447332659549</v>
      </c>
      <c r="CW6" s="34">
        <v>0.9994598597283828</v>
      </c>
      <c r="CX6" s="34">
        <v>0.99945524615146653</v>
      </c>
      <c r="CY6" s="34">
        <v>0.99945063259584699</v>
      </c>
      <c r="CZ6" s="34">
        <v>0.99944601906152397</v>
      </c>
      <c r="DA6" s="34">
        <v>0.99944140554849725</v>
      </c>
      <c r="DB6" s="34">
        <v>0.99943679205676683</v>
      </c>
    </row>
    <row r="7" spans="1:106" x14ac:dyDescent="0.2">
      <c r="A7" s="13">
        <f t="shared" ca="1" si="0"/>
        <v>44279</v>
      </c>
      <c r="B7" s="34">
        <v>1.0000054189120964</v>
      </c>
      <c r="C7" s="34">
        <v>1</v>
      </c>
      <c r="D7" s="34">
        <v>0.9999945811172678</v>
      </c>
      <c r="E7" s="34">
        <v>0.99998916226390022</v>
      </c>
      <c r="F7" s="34">
        <v>0.99998374343989649</v>
      </c>
      <c r="G7" s="34">
        <v>0.99997832464525671</v>
      </c>
      <c r="H7" s="34">
        <v>0.999972905879981</v>
      </c>
      <c r="I7" s="34">
        <v>0.99996748714406869</v>
      </c>
      <c r="J7" s="34">
        <v>0.99996206843752</v>
      </c>
      <c r="K7" s="34">
        <v>0.99995664976033471</v>
      </c>
      <c r="L7" s="34">
        <v>0.99995123111251238</v>
      </c>
      <c r="M7" s="34">
        <v>0.99994581249405323</v>
      </c>
      <c r="N7" s="34">
        <v>0.99994039390495693</v>
      </c>
      <c r="O7" s="34">
        <v>0.99993497534522324</v>
      </c>
      <c r="P7" s="34">
        <v>0.99992955681485207</v>
      </c>
      <c r="Q7" s="34">
        <v>0.99992413831384352</v>
      </c>
      <c r="R7" s="34">
        <v>0.99991871984219693</v>
      </c>
      <c r="S7" s="34">
        <v>0.99991330139991252</v>
      </c>
      <c r="T7" s="34">
        <v>0.99990788298698996</v>
      </c>
      <c r="U7" s="34">
        <v>0.99990246460342924</v>
      </c>
      <c r="V7" s="34">
        <v>0.99989704624922993</v>
      </c>
      <c r="W7" s="34">
        <v>0.99989162792439223</v>
      </c>
      <c r="X7" s="34">
        <v>0.99988620962891583</v>
      </c>
      <c r="Y7" s="34">
        <v>0.99988079136280039</v>
      </c>
      <c r="Z7" s="34">
        <v>0.99987537312604602</v>
      </c>
      <c r="AA7" s="34">
        <v>0.99986995491865238</v>
      </c>
      <c r="AB7" s="34">
        <v>0.99986453674061915</v>
      </c>
      <c r="AC7" s="34">
        <v>0.99985911859194665</v>
      </c>
      <c r="AD7" s="34">
        <v>0.99985370047263455</v>
      </c>
      <c r="AE7" s="34">
        <v>0.99984828238268242</v>
      </c>
      <c r="AF7" s="34">
        <v>0.99984286432209035</v>
      </c>
      <c r="AG7" s="34">
        <v>0.99983744629085802</v>
      </c>
      <c r="AH7" s="34">
        <v>0.99983202828898554</v>
      </c>
      <c r="AI7" s="34">
        <v>0.99982661031647246</v>
      </c>
      <c r="AJ7" s="34">
        <v>0.99982119237331868</v>
      </c>
      <c r="AK7" s="34">
        <v>0.99981577445952408</v>
      </c>
      <c r="AL7" s="34">
        <v>0.99981035657508888</v>
      </c>
      <c r="AM7" s="34">
        <v>0.99980493872001219</v>
      </c>
      <c r="AN7" s="34">
        <v>0.99979952089429414</v>
      </c>
      <c r="AO7" s="34">
        <v>0.99979410309793493</v>
      </c>
      <c r="AP7" s="34">
        <v>0.99978868533093401</v>
      </c>
      <c r="AQ7" s="34">
        <v>0.99978326759329128</v>
      </c>
      <c r="AR7" s="34">
        <v>0.99977784988500684</v>
      </c>
      <c r="AS7" s="34">
        <v>0.99977243220608014</v>
      </c>
      <c r="AT7" s="34">
        <v>0.99976701455651129</v>
      </c>
      <c r="AU7" s="34">
        <v>0.99976159693630018</v>
      </c>
      <c r="AV7" s="34">
        <v>0.99975617934544625</v>
      </c>
      <c r="AW7" s="34">
        <v>0.99975076178394973</v>
      </c>
      <c r="AX7" s="34">
        <v>0.99974534425181039</v>
      </c>
      <c r="AY7" s="34">
        <v>0.9997399267490279</v>
      </c>
      <c r="AZ7" s="34">
        <v>0.99973450927560226</v>
      </c>
      <c r="BA7" s="34">
        <v>0.99972909183153325</v>
      </c>
      <c r="BB7" s="34">
        <v>0.99972367441682086</v>
      </c>
      <c r="BC7" s="34">
        <v>0.99971825703146477</v>
      </c>
      <c r="BD7" s="34">
        <v>0.99971283967546465</v>
      </c>
      <c r="BE7" s="34">
        <v>0.99970742234882082</v>
      </c>
      <c r="BF7" s="34">
        <v>0.99970200505153262</v>
      </c>
      <c r="BG7" s="34">
        <v>0.99969658778360027</v>
      </c>
      <c r="BH7" s="34">
        <v>0.99969117054502354</v>
      </c>
      <c r="BI7" s="34">
        <v>0.99968575333580201</v>
      </c>
      <c r="BJ7" s="34">
        <v>0.99968033615593588</v>
      </c>
      <c r="BK7" s="34">
        <v>0.9996749190054246</v>
      </c>
      <c r="BL7" s="34">
        <v>0.99966950188426817</v>
      </c>
      <c r="BM7" s="34">
        <v>0.99966408479246671</v>
      </c>
      <c r="BN7" s="34">
        <v>0.99965866773001977</v>
      </c>
      <c r="BO7" s="34">
        <v>0.99965325069692723</v>
      </c>
      <c r="BP7" s="34">
        <v>0.99964783369318899</v>
      </c>
      <c r="BQ7" s="34">
        <v>0.99964241671880483</v>
      </c>
      <c r="BR7" s="34">
        <v>0.99963699977377474</v>
      </c>
      <c r="BS7" s="34">
        <v>0.99963158285809828</v>
      </c>
      <c r="BT7" s="34">
        <v>0.99962616597177556</v>
      </c>
      <c r="BU7" s="34">
        <v>0.99962074911480625</v>
      </c>
      <c r="BV7" s="34">
        <v>0.99961533228719024</v>
      </c>
      <c r="BW7" s="34">
        <v>0.99960991548892741</v>
      </c>
      <c r="BX7" s="34">
        <v>0.99960449872001744</v>
      </c>
      <c r="BY7" s="34">
        <v>0.99959908198046055</v>
      </c>
      <c r="BZ7" s="34">
        <v>0.99959366527025606</v>
      </c>
      <c r="CA7" s="34">
        <v>0.99958824858940443</v>
      </c>
      <c r="CB7" s="34">
        <v>0.99958283193790498</v>
      </c>
      <c r="CC7" s="34">
        <v>0.99957741531575761</v>
      </c>
      <c r="CD7" s="34">
        <v>0.99957199872296254</v>
      </c>
      <c r="CE7" s="34">
        <v>0.99956658215951921</v>
      </c>
      <c r="CF7" s="34">
        <v>0.99956116562542741</v>
      </c>
      <c r="CG7" s="34">
        <v>0.99955574912068745</v>
      </c>
      <c r="CH7" s="34">
        <v>0.99955033264529869</v>
      </c>
      <c r="CI7" s="34">
        <v>0.99954491619926134</v>
      </c>
      <c r="CJ7" s="34">
        <v>0.99953949978257517</v>
      </c>
      <c r="CK7" s="34">
        <v>0.99953408339523964</v>
      </c>
      <c r="CL7" s="34">
        <v>0.99952866703725518</v>
      </c>
      <c r="CM7" s="34">
        <v>0.99952325070862102</v>
      </c>
      <c r="CN7" s="34">
        <v>0.9995178344093375</v>
      </c>
      <c r="CO7" s="34">
        <v>0.99951241813940417</v>
      </c>
      <c r="CP7" s="34">
        <v>0.99950700189882113</v>
      </c>
      <c r="CQ7" s="34">
        <v>0.99950158568758796</v>
      </c>
      <c r="CR7" s="34">
        <v>0.99949616950570463</v>
      </c>
      <c r="CS7" s="34">
        <v>0.99949075335317084</v>
      </c>
      <c r="CT7" s="34">
        <v>0.99948615218013215</v>
      </c>
      <c r="CU7" s="34">
        <v>0.99948155102827529</v>
      </c>
      <c r="CV7" s="34">
        <v>0.99947694989759983</v>
      </c>
      <c r="CW7" s="34">
        <v>0.99947234878810565</v>
      </c>
      <c r="CX7" s="34">
        <v>0.99946774769979307</v>
      </c>
      <c r="CY7" s="34">
        <v>0.99946314663266156</v>
      </c>
      <c r="CZ7" s="34">
        <v>0.99945854558671099</v>
      </c>
      <c r="DA7" s="34">
        <v>0.99945394456194137</v>
      </c>
      <c r="DB7" s="34">
        <v>0.99944934355835291</v>
      </c>
    </row>
    <row r="8" spans="1:106" x14ac:dyDescent="0.2">
      <c r="A8" s="13">
        <f t="shared" ca="1" si="0"/>
        <v>44280</v>
      </c>
      <c r="B8" s="34">
        <v>1.0000160794975816</v>
      </c>
      <c r="C8" s="34">
        <v>1.0000107196363268</v>
      </c>
      <c r="D8" s="34">
        <v>1.0000053598037995</v>
      </c>
      <c r="E8" s="34">
        <v>1</v>
      </c>
      <c r="F8" s="34">
        <v>0.99999464022492768</v>
      </c>
      <c r="G8" s="34">
        <v>0.99998928047858238</v>
      </c>
      <c r="H8" s="34">
        <v>0.99998392076096443</v>
      </c>
      <c r="I8" s="34">
        <v>0.99997856107207306</v>
      </c>
      <c r="J8" s="34">
        <v>0.99997320141190871</v>
      </c>
      <c r="K8" s="34">
        <v>0.99996784178047082</v>
      </c>
      <c r="L8" s="34">
        <v>0.99996248217775929</v>
      </c>
      <c r="M8" s="34">
        <v>0.9999571226037739</v>
      </c>
      <c r="N8" s="34">
        <v>0.99995176305851485</v>
      </c>
      <c r="O8" s="34">
        <v>0.99994640354198161</v>
      </c>
      <c r="P8" s="34">
        <v>0.9999410440541745</v>
      </c>
      <c r="Q8" s="34">
        <v>0.99993568459509274</v>
      </c>
      <c r="R8" s="34">
        <v>0.99993032516473634</v>
      </c>
      <c r="S8" s="34">
        <v>0.99992496576310574</v>
      </c>
      <c r="T8" s="34">
        <v>0.99991960639019972</v>
      </c>
      <c r="U8" s="34">
        <v>0.99991424704601928</v>
      </c>
      <c r="V8" s="34">
        <v>0.99990888773056352</v>
      </c>
      <c r="W8" s="34">
        <v>0.99990352844383246</v>
      </c>
      <c r="X8" s="34">
        <v>0.99989816918582597</v>
      </c>
      <c r="Y8" s="34">
        <v>0.99989280995654384</v>
      </c>
      <c r="Z8" s="34">
        <v>0.99988745075598595</v>
      </c>
      <c r="AA8" s="34">
        <v>0.9998820915841522</v>
      </c>
      <c r="AB8" s="34">
        <v>0.99987673244104258</v>
      </c>
      <c r="AC8" s="34">
        <v>0.99987137332665665</v>
      </c>
      <c r="AD8" s="34">
        <v>0.99986601424099442</v>
      </c>
      <c r="AE8" s="34">
        <v>0.99986065518405565</v>
      </c>
      <c r="AF8" s="34">
        <v>0.99985529615584012</v>
      </c>
      <c r="AG8" s="34">
        <v>0.99984993715634785</v>
      </c>
      <c r="AH8" s="34">
        <v>0.99984457818557859</v>
      </c>
      <c r="AI8" s="34">
        <v>0.99983921924353225</v>
      </c>
      <c r="AJ8" s="34">
        <v>0.9998338603302086</v>
      </c>
      <c r="AK8" s="34">
        <v>0.99982850144560753</v>
      </c>
      <c r="AL8" s="34">
        <v>0.99982314258972893</v>
      </c>
      <c r="AM8" s="34">
        <v>0.99981778376257247</v>
      </c>
      <c r="AN8" s="34">
        <v>0.99981242496413814</v>
      </c>
      <c r="AO8" s="34">
        <v>0.99980706619442583</v>
      </c>
      <c r="AP8" s="34">
        <v>0.99980170745343544</v>
      </c>
      <c r="AQ8" s="34">
        <v>0.99979634874116663</v>
      </c>
      <c r="AR8" s="34">
        <v>0.99979099005761907</v>
      </c>
      <c r="AS8" s="34">
        <v>0.99978563140279297</v>
      </c>
      <c r="AT8" s="34">
        <v>0.99978027277668824</v>
      </c>
      <c r="AU8" s="34">
        <v>0.99977491417930442</v>
      </c>
      <c r="AV8" s="34">
        <v>0.99976955561064151</v>
      </c>
      <c r="AW8" s="34">
        <v>0.9997641970706993</v>
      </c>
      <c r="AX8" s="34">
        <v>0.99975883855947745</v>
      </c>
      <c r="AY8" s="34">
        <v>0.99975348007697629</v>
      </c>
      <c r="AZ8" s="34">
        <v>0.99974812162319537</v>
      </c>
      <c r="BA8" s="34">
        <v>0.9997427631981346</v>
      </c>
      <c r="BB8" s="34">
        <v>0.99973740480179352</v>
      </c>
      <c r="BC8" s="34">
        <v>0.99973204643417235</v>
      </c>
      <c r="BD8" s="34">
        <v>0.9997266880952711</v>
      </c>
      <c r="BE8" s="34">
        <v>0.99972132978508899</v>
      </c>
      <c r="BF8" s="34">
        <v>0.99971597150362645</v>
      </c>
      <c r="BG8" s="34">
        <v>0.99971061325088295</v>
      </c>
      <c r="BH8" s="34">
        <v>0.99970525502685836</v>
      </c>
      <c r="BI8" s="34">
        <v>0.99969989683155269</v>
      </c>
      <c r="BJ8" s="34">
        <v>0.99969453866496605</v>
      </c>
      <c r="BK8" s="34">
        <v>0.99968918052709765</v>
      </c>
      <c r="BL8" s="34">
        <v>0.99968382241794784</v>
      </c>
      <c r="BM8" s="34">
        <v>0.99967846433751639</v>
      </c>
      <c r="BN8" s="34">
        <v>0.99967310628580286</v>
      </c>
      <c r="BO8" s="34">
        <v>0.99966774826280724</v>
      </c>
      <c r="BP8" s="34">
        <v>0.99966239026852954</v>
      </c>
      <c r="BQ8" s="34">
        <v>0.99965703230296932</v>
      </c>
      <c r="BR8" s="34">
        <v>0.99965167436612679</v>
      </c>
      <c r="BS8" s="34">
        <v>0.9996463164580015</v>
      </c>
      <c r="BT8" s="34">
        <v>0.99964095857859336</v>
      </c>
      <c r="BU8" s="34">
        <v>0.99963560072790225</v>
      </c>
      <c r="BV8" s="34">
        <v>0.99963024290592828</v>
      </c>
      <c r="BW8" s="34">
        <v>0.99962488511267067</v>
      </c>
      <c r="BX8" s="34">
        <v>0.99961952734812975</v>
      </c>
      <c r="BY8" s="34">
        <v>0.9996141696123052</v>
      </c>
      <c r="BZ8" s="34">
        <v>0.99960881190519713</v>
      </c>
      <c r="CA8" s="34">
        <v>0.99960345422680486</v>
      </c>
      <c r="CB8" s="34">
        <v>0.99959809657712873</v>
      </c>
      <c r="CC8" s="34">
        <v>0.9995927389561684</v>
      </c>
      <c r="CD8" s="34">
        <v>0.99958738136392367</v>
      </c>
      <c r="CE8" s="34">
        <v>0.9995820238003944</v>
      </c>
      <c r="CF8" s="34">
        <v>0.9995766662655805</v>
      </c>
      <c r="CG8" s="34">
        <v>0.99957130875948175</v>
      </c>
      <c r="CH8" s="34">
        <v>0.99956595128209802</v>
      </c>
      <c r="CI8" s="34">
        <v>0.99956059383342921</v>
      </c>
      <c r="CJ8" s="34">
        <v>0.9995552364134751</v>
      </c>
      <c r="CK8" s="34">
        <v>0.99954987902223569</v>
      </c>
      <c r="CL8" s="34">
        <v>0.99954452165971053</v>
      </c>
      <c r="CM8" s="34">
        <v>0.99953916432589962</v>
      </c>
      <c r="CN8" s="34">
        <v>0.99953380702080286</v>
      </c>
      <c r="CO8" s="34">
        <v>0.9995284497444199</v>
      </c>
      <c r="CP8" s="34">
        <v>0.99952309249675098</v>
      </c>
      <c r="CQ8" s="34">
        <v>0.99951773527779564</v>
      </c>
      <c r="CR8" s="34">
        <v>0.99951237808755378</v>
      </c>
      <c r="CS8" s="34">
        <v>0.99950702092602517</v>
      </c>
      <c r="CT8" s="34">
        <v>0.99950241999101308</v>
      </c>
      <c r="CU8" s="34">
        <v>0.99949781907717994</v>
      </c>
      <c r="CV8" s="34">
        <v>0.99949321818452552</v>
      </c>
      <c r="CW8" s="34">
        <v>0.99948861731305016</v>
      </c>
      <c r="CX8" s="34">
        <v>0.99948401646275342</v>
      </c>
      <c r="CY8" s="34">
        <v>0.99947941563363552</v>
      </c>
      <c r="CZ8" s="34">
        <v>0.99947481482569633</v>
      </c>
      <c r="DA8" s="34">
        <v>0.99947021403893521</v>
      </c>
      <c r="DB8" s="34">
        <v>0.99946561327335259</v>
      </c>
    </row>
    <row r="9" spans="1:106" x14ac:dyDescent="0.2">
      <c r="A9" s="13">
        <f t="shared" ca="1" si="0"/>
        <v>44281</v>
      </c>
      <c r="B9" s="34">
        <v>1.0000165792554232</v>
      </c>
      <c r="C9" s="34">
        <v>1.0000110528064079</v>
      </c>
      <c r="D9" s="34">
        <v>1.0000055263879335</v>
      </c>
      <c r="E9" s="34">
        <v>1</v>
      </c>
      <c r="F9" s="34">
        <v>0.99999447364260752</v>
      </c>
      <c r="G9" s="34">
        <v>0.99998894731575549</v>
      </c>
      <c r="H9" s="34">
        <v>0.99998342101944404</v>
      </c>
      <c r="I9" s="34">
        <v>0.99997789475367294</v>
      </c>
      <c r="J9" s="34">
        <v>0.99997236851844185</v>
      </c>
      <c r="K9" s="34">
        <v>0.99996684231375066</v>
      </c>
      <c r="L9" s="34">
        <v>0.99996131613959915</v>
      </c>
      <c r="M9" s="34">
        <v>0.99995578999598755</v>
      </c>
      <c r="N9" s="34">
        <v>0.9999502638829153</v>
      </c>
      <c r="O9" s="34">
        <v>0.99994473780038229</v>
      </c>
      <c r="P9" s="34">
        <v>0.99993921174838851</v>
      </c>
      <c r="Q9" s="34">
        <v>0.99993368572693342</v>
      </c>
      <c r="R9" s="34">
        <v>0.99992815973601723</v>
      </c>
      <c r="S9" s="34">
        <v>0.9999226337756395</v>
      </c>
      <c r="T9" s="34">
        <v>0.99991710784580057</v>
      </c>
      <c r="U9" s="34">
        <v>0.99991158194649954</v>
      </c>
      <c r="V9" s="34">
        <v>0.99990605607773664</v>
      </c>
      <c r="W9" s="34">
        <v>0.99990053023951175</v>
      </c>
      <c r="X9" s="34">
        <v>0.99989500443182466</v>
      </c>
      <c r="Y9" s="34">
        <v>0.99988947865467515</v>
      </c>
      <c r="Z9" s="34">
        <v>0.99988395290806298</v>
      </c>
      <c r="AA9" s="34">
        <v>0.99987842719198827</v>
      </c>
      <c r="AB9" s="34">
        <v>0.99987290150645036</v>
      </c>
      <c r="AC9" s="34">
        <v>0.99986737585144947</v>
      </c>
      <c r="AD9" s="34">
        <v>0.99986185022698548</v>
      </c>
      <c r="AE9" s="34">
        <v>0.99985632463305785</v>
      </c>
      <c r="AF9" s="34">
        <v>0.99985079906966678</v>
      </c>
      <c r="AG9" s="34">
        <v>0.99984527353681174</v>
      </c>
      <c r="AH9" s="34">
        <v>0.99983974803449305</v>
      </c>
      <c r="AI9" s="34">
        <v>0.99983422256271004</v>
      </c>
      <c r="AJ9" s="34">
        <v>0.99982869712146283</v>
      </c>
      <c r="AK9" s="34">
        <v>0.99982317171075097</v>
      </c>
      <c r="AL9" s="34">
        <v>0.99981764633057479</v>
      </c>
      <c r="AM9" s="34">
        <v>0.99981212098093386</v>
      </c>
      <c r="AN9" s="34">
        <v>0.99980659566182795</v>
      </c>
      <c r="AO9" s="34">
        <v>0.99980107037325683</v>
      </c>
      <c r="AP9" s="34">
        <v>0.99979554511522051</v>
      </c>
      <c r="AQ9" s="34">
        <v>0.99979001988771876</v>
      </c>
      <c r="AR9" s="34">
        <v>0.99978449469075126</v>
      </c>
      <c r="AS9" s="34">
        <v>0.99977896952431811</v>
      </c>
      <c r="AT9" s="34">
        <v>0.99977344438841886</v>
      </c>
      <c r="AU9" s="34">
        <v>0.99976791928305364</v>
      </c>
      <c r="AV9" s="34">
        <v>0.99976239420822199</v>
      </c>
      <c r="AW9" s="34">
        <v>0.99975686916392392</v>
      </c>
      <c r="AX9" s="34">
        <v>0.9997513441501592</v>
      </c>
      <c r="AY9" s="34">
        <v>0.99974581916692773</v>
      </c>
      <c r="AZ9" s="34">
        <v>0.99974029421422927</v>
      </c>
      <c r="BA9" s="34">
        <v>0.99973476929206384</v>
      </c>
      <c r="BB9" s="34">
        <v>0.99972924440043087</v>
      </c>
      <c r="BC9" s="34">
        <v>0.99972371953933059</v>
      </c>
      <c r="BD9" s="34">
        <v>0.99971819470876255</v>
      </c>
      <c r="BE9" s="34">
        <v>0.99971266990872676</v>
      </c>
      <c r="BF9" s="34">
        <v>0.99970714513922276</v>
      </c>
      <c r="BG9" s="34">
        <v>0.99970162040025101</v>
      </c>
      <c r="BH9" s="34">
        <v>0.99969609569181062</v>
      </c>
      <c r="BI9" s="34">
        <v>0.9996905710139018</v>
      </c>
      <c r="BJ9" s="34">
        <v>0.99968504636652455</v>
      </c>
      <c r="BK9" s="34">
        <v>0.99967952174967833</v>
      </c>
      <c r="BL9" s="34">
        <v>0.99967399716336303</v>
      </c>
      <c r="BM9" s="34">
        <v>0.99966847260757863</v>
      </c>
      <c r="BN9" s="34">
        <v>0.99966294808232481</v>
      </c>
      <c r="BO9" s="34">
        <v>0.99965742358760168</v>
      </c>
      <c r="BP9" s="34">
        <v>0.99965189912340879</v>
      </c>
      <c r="BQ9" s="34">
        <v>0.99964637468974615</v>
      </c>
      <c r="BR9" s="34">
        <v>0.99964085028661342</v>
      </c>
      <c r="BS9" s="34">
        <v>0.99963532591401061</v>
      </c>
      <c r="BT9" s="34">
        <v>0.99962980157193715</v>
      </c>
      <c r="BU9" s="34">
        <v>0.9996242772603936</v>
      </c>
      <c r="BV9" s="34">
        <v>0.99961875297937908</v>
      </c>
      <c r="BW9" s="34">
        <v>0.99961322872889391</v>
      </c>
      <c r="BX9" s="34">
        <v>0.99960770450893743</v>
      </c>
      <c r="BY9" s="34">
        <v>0.99960218031951009</v>
      </c>
      <c r="BZ9" s="34">
        <v>0.99959665616061111</v>
      </c>
      <c r="CA9" s="34">
        <v>0.9995911320322407</v>
      </c>
      <c r="CB9" s="34">
        <v>0.99958560793439877</v>
      </c>
      <c r="CC9" s="34">
        <v>0.99958008386708475</v>
      </c>
      <c r="CD9" s="34">
        <v>0.99957455983029886</v>
      </c>
      <c r="CE9" s="34">
        <v>0.99956903582404055</v>
      </c>
      <c r="CF9" s="34">
        <v>0.99956351184831027</v>
      </c>
      <c r="CG9" s="34">
        <v>0.99955798790310713</v>
      </c>
      <c r="CH9" s="34">
        <v>0.99955246398843145</v>
      </c>
      <c r="CI9" s="34">
        <v>0.9995469401042828</v>
      </c>
      <c r="CJ9" s="34">
        <v>0.99954141625066106</v>
      </c>
      <c r="CK9" s="34">
        <v>0.99953589242756624</v>
      </c>
      <c r="CL9" s="34">
        <v>0.99953036863499789</v>
      </c>
      <c r="CM9" s="34">
        <v>0.99952484487295623</v>
      </c>
      <c r="CN9" s="34">
        <v>0.9995193211414406</v>
      </c>
      <c r="CO9" s="34">
        <v>0.9995137974404511</v>
      </c>
      <c r="CP9" s="34">
        <v>0.99950827376998774</v>
      </c>
      <c r="CQ9" s="34">
        <v>0.99950275013005008</v>
      </c>
      <c r="CR9" s="34">
        <v>0.99949722652063799</v>
      </c>
      <c r="CS9" s="34">
        <v>0.99949170294175138</v>
      </c>
      <c r="CT9" s="34">
        <v>0.99948714236541081</v>
      </c>
      <c r="CU9" s="34">
        <v>0.99948258180987948</v>
      </c>
      <c r="CV9" s="34">
        <v>0.99947802127515761</v>
      </c>
      <c r="CW9" s="34">
        <v>0.99947346076124521</v>
      </c>
      <c r="CX9" s="34">
        <v>0.99946890026814172</v>
      </c>
      <c r="CY9" s="34">
        <v>0.99946433979584715</v>
      </c>
      <c r="CZ9" s="34">
        <v>0.99945977934436181</v>
      </c>
      <c r="DA9" s="34">
        <v>0.99945521891368505</v>
      </c>
      <c r="DB9" s="34">
        <v>0.99945065850381731</v>
      </c>
    </row>
    <row r="10" spans="1:106" x14ac:dyDescent="0.2">
      <c r="A10" s="13">
        <f t="shared" ca="1" si="0"/>
        <v>44284</v>
      </c>
      <c r="B10" s="34">
        <v>1.0000056235766548</v>
      </c>
      <c r="C10" s="34">
        <v>1</v>
      </c>
      <c r="D10" s="34">
        <v>0.99999437645496947</v>
      </c>
      <c r="E10" s="34">
        <v>0.9999887529415632</v>
      </c>
      <c r="F10" s="34">
        <v>0.99998312945978107</v>
      </c>
      <c r="G10" s="34">
        <v>0.9999775060096231</v>
      </c>
      <c r="H10" s="34">
        <v>0.9999718825910886</v>
      </c>
      <c r="I10" s="34">
        <v>0.99996625920417781</v>
      </c>
      <c r="J10" s="34">
        <v>0.99996063584888994</v>
      </c>
      <c r="K10" s="34">
        <v>0.99995501252522578</v>
      </c>
      <c r="L10" s="34">
        <v>0.99994938923318444</v>
      </c>
      <c r="M10" s="34">
        <v>0.99994376597276602</v>
      </c>
      <c r="N10" s="34">
        <v>0.99993814274397019</v>
      </c>
      <c r="O10" s="34">
        <v>0.99993251954679674</v>
      </c>
      <c r="P10" s="34">
        <v>0.99992689638124566</v>
      </c>
      <c r="Q10" s="34">
        <v>0.99992127324731683</v>
      </c>
      <c r="R10" s="34">
        <v>0.99991565014500983</v>
      </c>
      <c r="S10" s="34">
        <v>0.99991002707432441</v>
      </c>
      <c r="T10" s="34">
        <v>0.99990440403526093</v>
      </c>
      <c r="U10" s="34">
        <v>0.9998987810278186</v>
      </c>
      <c r="V10" s="34">
        <v>0.99989315805199763</v>
      </c>
      <c r="W10" s="34">
        <v>0.99988753510779793</v>
      </c>
      <c r="X10" s="34">
        <v>0.99988191219521871</v>
      </c>
      <c r="Y10" s="34">
        <v>0.99987628931426042</v>
      </c>
      <c r="Z10" s="34">
        <v>0.99987066646492262</v>
      </c>
      <c r="AA10" s="34">
        <v>0.99986504364720519</v>
      </c>
      <c r="AB10" s="34">
        <v>0.99985942086110791</v>
      </c>
      <c r="AC10" s="34">
        <v>0.99985379810663055</v>
      </c>
      <c r="AD10" s="34">
        <v>0.99984817538377324</v>
      </c>
      <c r="AE10" s="34">
        <v>0.99984255269253519</v>
      </c>
      <c r="AF10" s="34">
        <v>0.99983693003291685</v>
      </c>
      <c r="AG10" s="34">
        <v>0.99983130740491777</v>
      </c>
      <c r="AH10" s="34">
        <v>0.99982568480853751</v>
      </c>
      <c r="AI10" s="34">
        <v>0.99982006224377651</v>
      </c>
      <c r="AJ10" s="34">
        <v>0.99981443971063422</v>
      </c>
      <c r="AK10" s="34">
        <v>0.99980881720911052</v>
      </c>
      <c r="AL10" s="34">
        <v>0.99980319473920498</v>
      </c>
      <c r="AM10" s="34">
        <v>0.99979757230091781</v>
      </c>
      <c r="AN10" s="34">
        <v>0.99979194989424869</v>
      </c>
      <c r="AO10" s="34">
        <v>0.99978632751919738</v>
      </c>
      <c r="AP10" s="34">
        <v>0.99978070517576367</v>
      </c>
      <c r="AQ10" s="34">
        <v>0.99977508286394767</v>
      </c>
      <c r="AR10" s="34">
        <v>0.99976946058374883</v>
      </c>
      <c r="AS10" s="34">
        <v>0.99976383833516735</v>
      </c>
      <c r="AT10" s="34">
        <v>0.9997582161182027</v>
      </c>
      <c r="AU10" s="34">
        <v>0.99975259393285465</v>
      </c>
      <c r="AV10" s="34">
        <v>0.99974697177912342</v>
      </c>
      <c r="AW10" s="34">
        <v>0.99974134965700856</v>
      </c>
      <c r="AX10" s="34">
        <v>0.99973572756651019</v>
      </c>
      <c r="AY10" s="34">
        <v>0.99973010550762753</v>
      </c>
      <c r="AZ10" s="34">
        <v>0.99972448348036103</v>
      </c>
      <c r="BA10" s="34">
        <v>0.99971886148471012</v>
      </c>
      <c r="BB10" s="34">
        <v>0.99971323952067481</v>
      </c>
      <c r="BC10" s="34">
        <v>0.99970761758825477</v>
      </c>
      <c r="BD10" s="34">
        <v>0.99970199568745</v>
      </c>
      <c r="BE10" s="34">
        <v>0.99969637381826038</v>
      </c>
      <c r="BF10" s="34">
        <v>0.99969075198068547</v>
      </c>
      <c r="BG10" s="34">
        <v>0.99968513017472527</v>
      </c>
      <c r="BH10" s="34">
        <v>0.99967950840037922</v>
      </c>
      <c r="BI10" s="34">
        <v>0.99967388665764778</v>
      </c>
      <c r="BJ10" s="34">
        <v>0.9996682649465306</v>
      </c>
      <c r="BK10" s="34">
        <v>0.99966264326702703</v>
      </c>
      <c r="BL10" s="34">
        <v>0.99965702161913739</v>
      </c>
      <c r="BM10" s="34">
        <v>0.99965140000286135</v>
      </c>
      <c r="BN10" s="34">
        <v>0.99964577841819868</v>
      </c>
      <c r="BO10" s="34">
        <v>0.9996401568651494</v>
      </c>
      <c r="BP10" s="34">
        <v>0.99963453534371294</v>
      </c>
      <c r="BQ10" s="34">
        <v>0.99962891385388963</v>
      </c>
      <c r="BR10" s="34">
        <v>0.99962329239567882</v>
      </c>
      <c r="BS10" s="34">
        <v>0.9996176709690805</v>
      </c>
      <c r="BT10" s="34">
        <v>0.99961204957409466</v>
      </c>
      <c r="BU10" s="34">
        <v>0.99960642821072077</v>
      </c>
      <c r="BV10" s="34">
        <v>0.99960080687895914</v>
      </c>
      <c r="BW10" s="34">
        <v>0.99959518557880911</v>
      </c>
      <c r="BX10" s="34">
        <v>0.9995895643102708</v>
      </c>
      <c r="BY10" s="34">
        <v>0.99958394307334408</v>
      </c>
      <c r="BZ10" s="34">
        <v>0.99957832186802853</v>
      </c>
      <c r="CA10" s="34">
        <v>0.99957270069432391</v>
      </c>
      <c r="CB10" s="34">
        <v>0.99956707955223056</v>
      </c>
      <c r="CC10" s="34">
        <v>0.9995614584417476</v>
      </c>
      <c r="CD10" s="34">
        <v>0.99955583736287557</v>
      </c>
      <c r="CE10" s="34">
        <v>0.99955021631561358</v>
      </c>
      <c r="CF10" s="34">
        <v>0.99954459529996187</v>
      </c>
      <c r="CG10" s="34">
        <v>0.99953897431592043</v>
      </c>
      <c r="CH10" s="34">
        <v>0.9995333533634887</v>
      </c>
      <c r="CI10" s="34">
        <v>0.99952773244266668</v>
      </c>
      <c r="CJ10" s="34">
        <v>0.99952211155345416</v>
      </c>
      <c r="CK10" s="34">
        <v>0.99951649069585091</v>
      </c>
      <c r="CL10" s="34">
        <v>0.99951086986985682</v>
      </c>
      <c r="CM10" s="34">
        <v>0.99950524907547178</v>
      </c>
      <c r="CN10" s="34">
        <v>0.99949962831269523</v>
      </c>
      <c r="CO10" s="34">
        <v>0.99949400758152762</v>
      </c>
      <c r="CP10" s="34">
        <v>0.99948838688196839</v>
      </c>
      <c r="CQ10" s="34">
        <v>0.99948367937889815</v>
      </c>
      <c r="CR10" s="34">
        <v>0.99947897189799972</v>
      </c>
      <c r="CS10" s="34">
        <v>0.99947426443927301</v>
      </c>
      <c r="CT10" s="34">
        <v>0.99946955700271811</v>
      </c>
      <c r="CU10" s="34">
        <v>0.99946484958833492</v>
      </c>
      <c r="CV10" s="34">
        <v>0.99946014219612311</v>
      </c>
      <c r="CW10" s="34">
        <v>0.9994554348260829</v>
      </c>
      <c r="CX10" s="34">
        <v>0.99945072747821395</v>
      </c>
      <c r="CY10" s="34">
        <v>0.99944602015251605</v>
      </c>
      <c r="CZ10" s="34">
        <v>0.99944131284898929</v>
      </c>
      <c r="DA10" s="34">
        <v>0.99943660556763347</v>
      </c>
      <c r="DB10" s="34">
        <v>0.9994318983084487</v>
      </c>
    </row>
    <row r="11" spans="1:106" x14ac:dyDescent="0.2">
      <c r="A11" s="13">
        <f t="shared" ca="1" si="0"/>
        <v>44285</v>
      </c>
      <c r="B11" s="34">
        <v>1.0000055994221901</v>
      </c>
      <c r="C11" s="34">
        <v>1</v>
      </c>
      <c r="D11" s="34">
        <v>0.99999440060916334</v>
      </c>
      <c r="E11" s="34">
        <v>0.9999888012496797</v>
      </c>
      <c r="F11" s="34">
        <v>0.9999832019215491</v>
      </c>
      <c r="G11" s="34">
        <v>0.99997760262477153</v>
      </c>
      <c r="H11" s="34">
        <v>0.99997200335934644</v>
      </c>
      <c r="I11" s="34">
        <v>0.99996640412527382</v>
      </c>
      <c r="J11" s="34">
        <v>0.99996080492255346</v>
      </c>
      <c r="K11" s="34">
        <v>0.99995520575118524</v>
      </c>
      <c r="L11" s="34">
        <v>0.99994960661116894</v>
      </c>
      <c r="M11" s="34">
        <v>0.99994400750250456</v>
      </c>
      <c r="N11" s="34">
        <v>0.99993840842519166</v>
      </c>
      <c r="O11" s="34">
        <v>0.99993280937923035</v>
      </c>
      <c r="P11" s="34">
        <v>0.99992721036461996</v>
      </c>
      <c r="Q11" s="34">
        <v>0.99992161138136104</v>
      </c>
      <c r="R11" s="34">
        <v>0.99991601242945272</v>
      </c>
      <c r="S11" s="34">
        <v>0.9999104135088952</v>
      </c>
      <c r="T11" s="34">
        <v>0.99990481461968828</v>
      </c>
      <c r="U11" s="34">
        <v>0.99989921576183172</v>
      </c>
      <c r="V11" s="34">
        <v>0.99989361693532541</v>
      </c>
      <c r="W11" s="34">
        <v>0.99988801814016892</v>
      </c>
      <c r="X11" s="34">
        <v>0.99988241937636246</v>
      </c>
      <c r="Y11" s="34">
        <v>0.99987682064390559</v>
      </c>
      <c r="Z11" s="34">
        <v>0.99987122194279809</v>
      </c>
      <c r="AA11" s="34">
        <v>0.99986562327304018</v>
      </c>
      <c r="AB11" s="34">
        <v>0.99986002463463119</v>
      </c>
      <c r="AC11" s="34">
        <v>0.99985442602757113</v>
      </c>
      <c r="AD11" s="34">
        <v>0.9998488274518601</v>
      </c>
      <c r="AE11" s="34">
        <v>0.99984322890749755</v>
      </c>
      <c r="AF11" s="34">
        <v>0.99983763039448337</v>
      </c>
      <c r="AG11" s="34">
        <v>0.99983203191281755</v>
      </c>
      <c r="AH11" s="34">
        <v>0.99982643346249978</v>
      </c>
      <c r="AI11" s="34">
        <v>0.99982083504352981</v>
      </c>
      <c r="AJ11" s="34">
        <v>0.99981523665590788</v>
      </c>
      <c r="AK11" s="34">
        <v>0.99980963829963332</v>
      </c>
      <c r="AL11" s="34">
        <v>0.99980403997470613</v>
      </c>
      <c r="AM11" s="34">
        <v>0.99979844168112608</v>
      </c>
      <c r="AN11" s="34">
        <v>0.99979284341889296</v>
      </c>
      <c r="AO11" s="34">
        <v>0.9997872451880071</v>
      </c>
      <c r="AP11" s="34">
        <v>0.99978164698846761</v>
      </c>
      <c r="AQ11" s="34">
        <v>0.99977604882027471</v>
      </c>
      <c r="AR11" s="34">
        <v>0.99977045068342829</v>
      </c>
      <c r="AS11" s="34">
        <v>0.9997648525779278</v>
      </c>
      <c r="AT11" s="34">
        <v>0.99975925450377323</v>
      </c>
      <c r="AU11" s="34">
        <v>0.99975365646096481</v>
      </c>
      <c r="AV11" s="34">
        <v>0.99974805844950188</v>
      </c>
      <c r="AW11" s="34">
        <v>0.99974246046938431</v>
      </c>
      <c r="AX11" s="34">
        <v>0.999736862520612</v>
      </c>
      <c r="AY11" s="34">
        <v>0.99973126460318484</v>
      </c>
      <c r="AZ11" s="34">
        <v>0.99972566671710261</v>
      </c>
      <c r="BA11" s="34">
        <v>0.99972006886236531</v>
      </c>
      <c r="BB11" s="34">
        <v>0.99971447103897226</v>
      </c>
      <c r="BC11" s="34">
        <v>0.99970887324692381</v>
      </c>
      <c r="BD11" s="34">
        <v>0.99970327548621962</v>
      </c>
      <c r="BE11" s="34">
        <v>0.99969767775685925</v>
      </c>
      <c r="BF11" s="34">
        <v>0.99969208005884314</v>
      </c>
      <c r="BG11" s="34">
        <v>0.99968648239217028</v>
      </c>
      <c r="BH11" s="34">
        <v>0.99968088475684136</v>
      </c>
      <c r="BI11" s="34">
        <v>0.99967528715285547</v>
      </c>
      <c r="BJ11" s="34">
        <v>0.99966968958021274</v>
      </c>
      <c r="BK11" s="34">
        <v>0.99966409203891327</v>
      </c>
      <c r="BL11" s="34">
        <v>0.9996584945289565</v>
      </c>
      <c r="BM11" s="34">
        <v>0.99965289705034244</v>
      </c>
      <c r="BN11" s="34">
        <v>0.99964729960307064</v>
      </c>
      <c r="BO11" s="34">
        <v>0.99964170218714132</v>
      </c>
      <c r="BP11" s="34">
        <v>0.99963610480255416</v>
      </c>
      <c r="BQ11" s="34">
        <v>0.9996305074493087</v>
      </c>
      <c r="BR11" s="34">
        <v>0.9996249101274054</v>
      </c>
      <c r="BS11" s="34">
        <v>0.99961931283684335</v>
      </c>
      <c r="BT11" s="34">
        <v>0.9996137155776228</v>
      </c>
      <c r="BU11" s="34">
        <v>0.99960811834974361</v>
      </c>
      <c r="BV11" s="34">
        <v>0.99960252115320536</v>
      </c>
      <c r="BW11" s="34">
        <v>0.99959692398800792</v>
      </c>
      <c r="BX11" s="34">
        <v>0.99959132685415142</v>
      </c>
      <c r="BY11" s="34">
        <v>0.9995857297516354</v>
      </c>
      <c r="BZ11" s="34">
        <v>0.99958013268045953</v>
      </c>
      <c r="CA11" s="34">
        <v>0.99957453564062404</v>
      </c>
      <c r="CB11" s="34">
        <v>0.99956893863212848</v>
      </c>
      <c r="CC11" s="34">
        <v>0.99956334165497285</v>
      </c>
      <c r="CD11" s="34">
        <v>0.99955774470915681</v>
      </c>
      <c r="CE11" s="34">
        <v>0.99955214779468049</v>
      </c>
      <c r="CF11" s="34">
        <v>0.99954655091154321</v>
      </c>
      <c r="CG11" s="34">
        <v>0.99954095405974508</v>
      </c>
      <c r="CH11" s="34">
        <v>0.99953535723928599</v>
      </c>
      <c r="CI11" s="34">
        <v>0.99952976045016573</v>
      </c>
      <c r="CJ11" s="34">
        <v>0.99952416369238406</v>
      </c>
      <c r="CK11" s="34">
        <v>0.99951856696594055</v>
      </c>
      <c r="CL11" s="34">
        <v>0.99951297027083563</v>
      </c>
      <c r="CM11" s="34">
        <v>0.99950737360706865</v>
      </c>
      <c r="CN11" s="34">
        <v>0.99950177697463971</v>
      </c>
      <c r="CO11" s="34">
        <v>0.99949618037354848</v>
      </c>
      <c r="CP11" s="34">
        <v>0.99949058380379463</v>
      </c>
      <c r="CQ11" s="34">
        <v>0.99948571721705148</v>
      </c>
      <c r="CR11" s="34">
        <v>0.99948085065400427</v>
      </c>
      <c r="CS11" s="34">
        <v>0.99947598411465222</v>
      </c>
      <c r="CT11" s="34">
        <v>0.99947111759899587</v>
      </c>
      <c r="CU11" s="34">
        <v>0.99946625110703513</v>
      </c>
      <c r="CV11" s="34">
        <v>0.99946138463876955</v>
      </c>
      <c r="CW11" s="34">
        <v>0.99945651819419901</v>
      </c>
      <c r="CX11" s="34">
        <v>0.99945165177332362</v>
      </c>
      <c r="CY11" s="34">
        <v>0.99944678537614307</v>
      </c>
      <c r="CZ11" s="34">
        <v>0.99944191900265744</v>
      </c>
      <c r="DA11" s="34">
        <v>0.99943705265286653</v>
      </c>
      <c r="DB11" s="34">
        <v>0.99943218632677011</v>
      </c>
    </row>
    <row r="12" spans="1:106" x14ac:dyDescent="0.2">
      <c r="A12" s="13">
        <f t="shared" ca="1" si="0"/>
        <v>44286</v>
      </c>
      <c r="B12" s="34">
        <v>1.0000269729089282</v>
      </c>
      <c r="C12" s="34">
        <v>1.0000215782689401</v>
      </c>
      <c r="D12" s="34">
        <v>1.0000161836580534</v>
      </c>
      <c r="E12" s="34">
        <v>1.0000107890762679</v>
      </c>
      <c r="F12" s="34">
        <v>1.0000053945235836</v>
      </c>
      <c r="G12" s="34">
        <v>1</v>
      </c>
      <c r="H12" s="34">
        <v>0.999994605505517</v>
      </c>
      <c r="I12" s="34">
        <v>0.99998921104013483</v>
      </c>
      <c r="J12" s="34">
        <v>0.99998381660385283</v>
      </c>
      <c r="K12" s="34">
        <v>0.9999784221966711</v>
      </c>
      <c r="L12" s="34">
        <v>0.99997302781858977</v>
      </c>
      <c r="M12" s="34">
        <v>0.99996763346960815</v>
      </c>
      <c r="N12" s="34">
        <v>0.99996223914972637</v>
      </c>
      <c r="O12" s="34">
        <v>0.99995684485894432</v>
      </c>
      <c r="P12" s="34">
        <v>0.99995145059726143</v>
      </c>
      <c r="Q12" s="34">
        <v>0.99994605636467815</v>
      </c>
      <c r="R12" s="34">
        <v>0.99994066216119393</v>
      </c>
      <c r="S12" s="34">
        <v>0.99993526798680843</v>
      </c>
      <c r="T12" s="34">
        <v>0.99992987384152232</v>
      </c>
      <c r="U12" s="34">
        <v>0.9999244797253346</v>
      </c>
      <c r="V12" s="34">
        <v>0.99991908563824539</v>
      </c>
      <c r="W12" s="34">
        <v>0.99991369158025467</v>
      </c>
      <c r="X12" s="34">
        <v>0.9999082975513619</v>
      </c>
      <c r="Y12" s="34">
        <v>0.99990290355156752</v>
      </c>
      <c r="Z12" s="34">
        <v>0.99989750958087098</v>
      </c>
      <c r="AA12" s="34">
        <v>0.99989211563927205</v>
      </c>
      <c r="AB12" s="34">
        <v>0.99988672172677073</v>
      </c>
      <c r="AC12" s="34">
        <v>0.99988132784336681</v>
      </c>
      <c r="AD12" s="34">
        <v>0.99987593398906038</v>
      </c>
      <c r="AE12" s="34">
        <v>0.99987054016385069</v>
      </c>
      <c r="AF12" s="34">
        <v>0.99986514636773827</v>
      </c>
      <c r="AG12" s="34">
        <v>0.99985975260072268</v>
      </c>
      <c r="AH12" s="34">
        <v>0.99985435886280372</v>
      </c>
      <c r="AI12" s="34">
        <v>0.99984896515398114</v>
      </c>
      <c r="AJ12" s="34">
        <v>0.99984357147425473</v>
      </c>
      <c r="AK12" s="34">
        <v>0.99983817782362494</v>
      </c>
      <c r="AL12" s="34">
        <v>0.99983278420209065</v>
      </c>
      <c r="AM12" s="34">
        <v>0.99982739060965253</v>
      </c>
      <c r="AN12" s="34">
        <v>0.99982199704631025</v>
      </c>
      <c r="AO12" s="34">
        <v>0.99981660351206325</v>
      </c>
      <c r="AP12" s="34">
        <v>0.99981121000691175</v>
      </c>
      <c r="AQ12" s="34">
        <v>0.99980581653085554</v>
      </c>
      <c r="AR12" s="34">
        <v>0.99980042308389416</v>
      </c>
      <c r="AS12" s="34">
        <v>0.99979502966602785</v>
      </c>
      <c r="AT12" s="34">
        <v>0.99978963627725626</v>
      </c>
      <c r="AU12" s="34">
        <v>0.9997842429175795</v>
      </c>
      <c r="AV12" s="34">
        <v>0.99977884958699703</v>
      </c>
      <c r="AW12" s="34">
        <v>0.99977345628550862</v>
      </c>
      <c r="AX12" s="34">
        <v>0.99976806301311472</v>
      </c>
      <c r="AY12" s="34">
        <v>0.99976266976981465</v>
      </c>
      <c r="AZ12" s="34">
        <v>0.99975727655560842</v>
      </c>
      <c r="BA12" s="34">
        <v>0.99975188337049581</v>
      </c>
      <c r="BB12" s="34">
        <v>0.99974649021447681</v>
      </c>
      <c r="BC12" s="34">
        <v>0.9997410970875511</v>
      </c>
      <c r="BD12" s="34">
        <v>0.99973570398971834</v>
      </c>
      <c r="BE12" s="34">
        <v>0.99973031092097886</v>
      </c>
      <c r="BF12" s="34">
        <v>0.99972491788133244</v>
      </c>
      <c r="BG12" s="34">
        <v>0.99971952487077842</v>
      </c>
      <c r="BH12" s="34">
        <v>0.99971413188931701</v>
      </c>
      <c r="BI12" s="34">
        <v>0.999708738936948</v>
      </c>
      <c r="BJ12" s="34">
        <v>0.99970334601367161</v>
      </c>
      <c r="BK12" s="34">
        <v>0.99969795311948684</v>
      </c>
      <c r="BL12" s="34">
        <v>0.99969256025439435</v>
      </c>
      <c r="BM12" s="34">
        <v>0.99968716741839336</v>
      </c>
      <c r="BN12" s="34">
        <v>0.99968177461148411</v>
      </c>
      <c r="BO12" s="34">
        <v>0.99967638183366647</v>
      </c>
      <c r="BP12" s="34">
        <v>0.99967098908494001</v>
      </c>
      <c r="BQ12" s="34">
        <v>0.99966559636530461</v>
      </c>
      <c r="BR12" s="34">
        <v>0.99966020367476038</v>
      </c>
      <c r="BS12" s="34">
        <v>0.99965481101330678</v>
      </c>
      <c r="BT12" s="34">
        <v>0.99964941838094423</v>
      </c>
      <c r="BU12" s="34">
        <v>0.99964402577767175</v>
      </c>
      <c r="BV12" s="34">
        <v>0.99963863320349011</v>
      </c>
      <c r="BW12" s="34">
        <v>0.99963324065839831</v>
      </c>
      <c r="BX12" s="34">
        <v>0.99962784814239669</v>
      </c>
      <c r="BY12" s="34">
        <v>0.99962245565548502</v>
      </c>
      <c r="BZ12" s="34">
        <v>0.99961706319766297</v>
      </c>
      <c r="CA12" s="34">
        <v>0.99961167076893054</v>
      </c>
      <c r="CB12" s="34">
        <v>0.99960627836928762</v>
      </c>
      <c r="CC12" s="34">
        <v>0.99960088599873376</v>
      </c>
      <c r="CD12" s="34">
        <v>0.9995954936572693</v>
      </c>
      <c r="CE12" s="34">
        <v>0.99959010134489379</v>
      </c>
      <c r="CF12" s="34">
        <v>0.99958470906160679</v>
      </c>
      <c r="CG12" s="34">
        <v>0.99957931680740864</v>
      </c>
      <c r="CH12" s="34">
        <v>0.99957392458229888</v>
      </c>
      <c r="CI12" s="34">
        <v>0.99956853238627752</v>
      </c>
      <c r="CJ12" s="34">
        <v>0.99956314021934434</v>
      </c>
      <c r="CK12" s="34">
        <v>0.99955774808149911</v>
      </c>
      <c r="CL12" s="34">
        <v>0.99955235597274195</v>
      </c>
      <c r="CM12" s="34">
        <v>0.99954696389307229</v>
      </c>
      <c r="CN12" s="34">
        <v>0.99954157184249015</v>
      </c>
      <c r="CO12" s="34">
        <v>0.99953617982099541</v>
      </c>
      <c r="CP12" s="34">
        <v>0.99953078782858795</v>
      </c>
      <c r="CQ12" s="34">
        <v>0.99952539586526756</v>
      </c>
      <c r="CR12" s="34">
        <v>0.99952000393103413</v>
      </c>
      <c r="CS12" s="34">
        <v>0.99951461202588732</v>
      </c>
      <c r="CT12" s="34">
        <v>0.99950922014982724</v>
      </c>
      <c r="CU12" s="34">
        <v>0.99950452468290918</v>
      </c>
      <c r="CV12" s="34">
        <v>0.99949982923804936</v>
      </c>
      <c r="CW12" s="34">
        <v>0.99949513381524746</v>
      </c>
      <c r="CX12" s="34">
        <v>0.9994904384145038</v>
      </c>
      <c r="CY12" s="34">
        <v>0.99948574303581805</v>
      </c>
      <c r="CZ12" s="34">
        <v>0.99948104767919022</v>
      </c>
      <c r="DA12" s="34">
        <v>0.99947635234462007</v>
      </c>
      <c r="DB12" s="34">
        <v>0.99947165703210739</v>
      </c>
    </row>
    <row r="13" spans="1:106" x14ac:dyDescent="0.2">
      <c r="A13" s="13">
        <f t="shared" ca="1" si="0"/>
        <v>44287</v>
      </c>
      <c r="B13" s="34">
        <v>1.0000277364384966</v>
      </c>
      <c r="C13" s="34">
        <v>1.0000221890892533</v>
      </c>
      <c r="D13" s="34">
        <v>1.0000166417707819</v>
      </c>
      <c r="E13" s="34">
        <v>1.0000110944830827</v>
      </c>
      <c r="F13" s="34">
        <v>1.0000055472261555</v>
      </c>
      <c r="G13" s="34">
        <v>1</v>
      </c>
      <c r="H13" s="34">
        <v>0.99999445280461607</v>
      </c>
      <c r="I13" s="34">
        <v>0.9999889056400032</v>
      </c>
      <c r="J13" s="34">
        <v>0.99998335850616182</v>
      </c>
      <c r="K13" s="34">
        <v>0.9999778114030915</v>
      </c>
      <c r="L13" s="34">
        <v>0.99997226433079189</v>
      </c>
      <c r="M13" s="34">
        <v>0.99996671728926323</v>
      </c>
      <c r="N13" s="34">
        <v>0.99996117027850484</v>
      </c>
      <c r="O13" s="34">
        <v>0.99995562329851695</v>
      </c>
      <c r="P13" s="34">
        <v>0.99995007634929922</v>
      </c>
      <c r="Q13" s="34">
        <v>0.99994452943085133</v>
      </c>
      <c r="R13" s="34">
        <v>0.99993898254317348</v>
      </c>
      <c r="S13" s="34">
        <v>0.99993343568626514</v>
      </c>
      <c r="T13" s="34">
        <v>0.9999278888601264</v>
      </c>
      <c r="U13" s="34">
        <v>0.99992234206475694</v>
      </c>
      <c r="V13" s="34">
        <v>0.99991679530015676</v>
      </c>
      <c r="W13" s="34">
        <v>0.99991124856632552</v>
      </c>
      <c r="X13" s="34">
        <v>0.99990570186326311</v>
      </c>
      <c r="Y13" s="34">
        <v>0.99990015519096931</v>
      </c>
      <c r="Z13" s="34">
        <v>0.99989460854944379</v>
      </c>
      <c r="AA13" s="34">
        <v>0.99988906193868665</v>
      </c>
      <c r="AB13" s="34">
        <v>0.99988351535869791</v>
      </c>
      <c r="AC13" s="34">
        <v>0.9998779688094771</v>
      </c>
      <c r="AD13" s="34">
        <v>0.9998724222910238</v>
      </c>
      <c r="AE13" s="34">
        <v>0.99986687580333833</v>
      </c>
      <c r="AF13" s="34">
        <v>0.99986132934642025</v>
      </c>
      <c r="AG13" s="34">
        <v>0.99985578292026944</v>
      </c>
      <c r="AH13" s="34">
        <v>0.99985023652488569</v>
      </c>
      <c r="AI13" s="34">
        <v>0.999844690160269</v>
      </c>
      <c r="AJ13" s="34">
        <v>0.99983914382641892</v>
      </c>
      <c r="AK13" s="34">
        <v>0.99983359752333567</v>
      </c>
      <c r="AL13" s="34">
        <v>0.99982805125101859</v>
      </c>
      <c r="AM13" s="34">
        <v>0.9998225050094679</v>
      </c>
      <c r="AN13" s="34">
        <v>0.99981695879868326</v>
      </c>
      <c r="AO13" s="34">
        <v>0.99981141261866469</v>
      </c>
      <c r="AP13" s="34">
        <v>0.99980586646941172</v>
      </c>
      <c r="AQ13" s="34">
        <v>0.99980032035092448</v>
      </c>
      <c r="AR13" s="34">
        <v>0.9997947742632024</v>
      </c>
      <c r="AS13" s="34">
        <v>0.99978922820624572</v>
      </c>
      <c r="AT13" s="34">
        <v>0.99978368218005387</v>
      </c>
      <c r="AU13" s="34">
        <v>0.99977813618462696</v>
      </c>
      <c r="AV13" s="34">
        <v>0.99977259021996512</v>
      </c>
      <c r="AW13" s="34">
        <v>0.99976704428606755</v>
      </c>
      <c r="AX13" s="34">
        <v>0.99976149838293438</v>
      </c>
      <c r="AY13" s="34">
        <v>0.99975595251056537</v>
      </c>
      <c r="AZ13" s="34">
        <v>0.99975040666896065</v>
      </c>
      <c r="BA13" s="34">
        <v>0.99974486085811953</v>
      </c>
      <c r="BB13" s="34">
        <v>0.99973931507804226</v>
      </c>
      <c r="BC13" s="34">
        <v>0.99973376932872837</v>
      </c>
      <c r="BD13" s="34">
        <v>0.99972822361017799</v>
      </c>
      <c r="BE13" s="34">
        <v>0.99972267792239056</v>
      </c>
      <c r="BF13" s="34">
        <v>0.99971713226536629</v>
      </c>
      <c r="BG13" s="34">
        <v>0.99971158663910498</v>
      </c>
      <c r="BH13" s="34">
        <v>0.99970604104360627</v>
      </c>
      <c r="BI13" s="34">
        <v>0.99970049547886985</v>
      </c>
      <c r="BJ13" s="34">
        <v>0.99969494994489616</v>
      </c>
      <c r="BK13" s="34">
        <v>0.99968940444168441</v>
      </c>
      <c r="BL13" s="34">
        <v>0.99968385896923473</v>
      </c>
      <c r="BM13" s="34">
        <v>0.99967831352754655</v>
      </c>
      <c r="BN13" s="34">
        <v>0.99967276811662042</v>
      </c>
      <c r="BO13" s="34">
        <v>0.99966722273645559</v>
      </c>
      <c r="BP13" s="34">
        <v>0.99966167738705192</v>
      </c>
      <c r="BQ13" s="34">
        <v>0.99965613206840964</v>
      </c>
      <c r="BR13" s="34">
        <v>0.99965058678052821</v>
      </c>
      <c r="BS13" s="34">
        <v>0.99964504152340772</v>
      </c>
      <c r="BT13" s="34">
        <v>0.99963949629704774</v>
      </c>
      <c r="BU13" s="34">
        <v>0.99963395110144815</v>
      </c>
      <c r="BV13" s="34">
        <v>0.99962840593660884</v>
      </c>
      <c r="BW13" s="34">
        <v>0.99962286080252971</v>
      </c>
      <c r="BX13" s="34">
        <v>0.99961731569921064</v>
      </c>
      <c r="BY13" s="34">
        <v>0.99961177062665119</v>
      </c>
      <c r="BZ13" s="34">
        <v>0.99960622558485146</v>
      </c>
      <c r="CA13" s="34">
        <v>0.99960068057381102</v>
      </c>
      <c r="CB13" s="34">
        <v>0.99959513559352986</v>
      </c>
      <c r="CC13" s="34">
        <v>0.99958959064400787</v>
      </c>
      <c r="CD13" s="34">
        <v>0.99958404572524484</v>
      </c>
      <c r="CE13" s="34">
        <v>0.9995785008372402</v>
      </c>
      <c r="CF13" s="34">
        <v>0.9995729559799944</v>
      </c>
      <c r="CG13" s="34">
        <v>0.99956741115350711</v>
      </c>
      <c r="CH13" s="34">
        <v>0.99956186635777799</v>
      </c>
      <c r="CI13" s="34">
        <v>0.99955632159280683</v>
      </c>
      <c r="CJ13" s="34">
        <v>0.99955077685859373</v>
      </c>
      <c r="CK13" s="34">
        <v>0.99954523215513813</v>
      </c>
      <c r="CL13" s="34">
        <v>0.99953968748244038</v>
      </c>
      <c r="CM13" s="34">
        <v>0.9995341428404998</v>
      </c>
      <c r="CN13" s="34">
        <v>0.99952859822931639</v>
      </c>
      <c r="CO13" s="34">
        <v>0.99952305364889016</v>
      </c>
      <c r="CP13" s="34">
        <v>0.99951750909922066</v>
      </c>
      <c r="CQ13" s="34">
        <v>0.99951196458030811</v>
      </c>
      <c r="CR13" s="34">
        <v>0.99950642009215196</v>
      </c>
      <c r="CS13" s="34">
        <v>0.9995008756347521</v>
      </c>
      <c r="CT13" s="34">
        <v>0.99949533120810841</v>
      </c>
      <c r="CU13" s="34">
        <v>0.99949069160043724</v>
      </c>
      <c r="CV13" s="34">
        <v>0.99948605201430285</v>
      </c>
      <c r="CW13" s="34">
        <v>0.99948141244970512</v>
      </c>
      <c r="CX13" s="34">
        <v>0.99947677290664405</v>
      </c>
      <c r="CY13" s="34">
        <v>0.99947213338511953</v>
      </c>
      <c r="CZ13" s="34">
        <v>0.99946749388513134</v>
      </c>
      <c r="DA13" s="34">
        <v>0.99946285440667959</v>
      </c>
      <c r="DB13" s="34">
        <v>0.99945821494976406</v>
      </c>
    </row>
    <row r="14" spans="1:106" x14ac:dyDescent="0.2">
      <c r="A14" s="13">
        <f t="shared" ca="1" si="0"/>
        <v>44288</v>
      </c>
      <c r="B14" s="34">
        <v>1.0000221890892538</v>
      </c>
      <c r="C14" s="34">
        <v>1.0000166417707823</v>
      </c>
      <c r="D14" s="34">
        <v>1.0000110944830831</v>
      </c>
      <c r="E14" s="34">
        <v>1.0000055472261558</v>
      </c>
      <c r="F14" s="34">
        <v>1</v>
      </c>
      <c r="G14" s="34">
        <v>0.99999445280461607</v>
      </c>
      <c r="H14" s="34">
        <v>0.9999889056400032</v>
      </c>
      <c r="I14" s="34">
        <v>0.9999833585061616</v>
      </c>
      <c r="J14" s="34">
        <v>0.99997781140309117</v>
      </c>
      <c r="K14" s="34">
        <v>0.99997226433079178</v>
      </c>
      <c r="L14" s="34">
        <v>0.99996671728926279</v>
      </c>
      <c r="M14" s="34">
        <v>0.99996117027850429</v>
      </c>
      <c r="N14" s="34">
        <v>0.99995562329851617</v>
      </c>
      <c r="O14" s="34">
        <v>0.99995007634929833</v>
      </c>
      <c r="P14" s="34">
        <v>0.99994452943085055</v>
      </c>
      <c r="Q14" s="34">
        <v>0.99993898254317248</v>
      </c>
      <c r="R14" s="34">
        <v>0.99993343568626414</v>
      </c>
      <c r="S14" s="34">
        <v>0.99992788886012529</v>
      </c>
      <c r="T14" s="34">
        <v>0.99992234206475561</v>
      </c>
      <c r="U14" s="34">
        <v>0.99991679530015543</v>
      </c>
      <c r="V14" s="34">
        <v>0.99991124856632396</v>
      </c>
      <c r="W14" s="34">
        <v>0.99990570186326144</v>
      </c>
      <c r="X14" s="34">
        <v>0.99990015519096753</v>
      </c>
      <c r="Y14" s="34">
        <v>0.99989460854944201</v>
      </c>
      <c r="Z14" s="34">
        <v>0.99988906193868499</v>
      </c>
      <c r="AA14" s="34">
        <v>0.99988351535869591</v>
      </c>
      <c r="AB14" s="34">
        <v>0.99987796880947488</v>
      </c>
      <c r="AC14" s="34">
        <v>0.99987242229102158</v>
      </c>
      <c r="AD14" s="34">
        <v>0.99986687580333589</v>
      </c>
      <c r="AE14" s="34">
        <v>0.9998613293464178</v>
      </c>
      <c r="AF14" s="34">
        <v>0.999855782920267</v>
      </c>
      <c r="AG14" s="34">
        <v>0.99985023652488303</v>
      </c>
      <c r="AH14" s="34">
        <v>0.99984469016026634</v>
      </c>
      <c r="AI14" s="34">
        <v>0.99983914382641603</v>
      </c>
      <c r="AJ14" s="34">
        <v>0.99983359752333278</v>
      </c>
      <c r="AK14" s="34">
        <v>0.99982805125101548</v>
      </c>
      <c r="AL14" s="34">
        <v>0.99982250500946479</v>
      </c>
      <c r="AM14" s="34">
        <v>0.99981695879868016</v>
      </c>
      <c r="AN14" s="34">
        <v>0.99981141261866147</v>
      </c>
      <c r="AO14" s="34">
        <v>0.99980586646940828</v>
      </c>
      <c r="AP14" s="34">
        <v>0.99980032035092059</v>
      </c>
      <c r="AQ14" s="34">
        <v>0.99979477426319874</v>
      </c>
      <c r="AR14" s="34">
        <v>0.99978922820624172</v>
      </c>
      <c r="AS14" s="34">
        <v>0.99978368218005009</v>
      </c>
      <c r="AT14" s="34">
        <v>0.99977813618462308</v>
      </c>
      <c r="AU14" s="34">
        <v>0.99977259021996101</v>
      </c>
      <c r="AV14" s="34">
        <v>0.99976704428606333</v>
      </c>
      <c r="AW14" s="34">
        <v>0.99976149838292994</v>
      </c>
      <c r="AX14" s="34">
        <v>0.99975595251056104</v>
      </c>
      <c r="AY14" s="34">
        <v>0.99975040666895609</v>
      </c>
      <c r="AZ14" s="34">
        <v>0.99974486085811487</v>
      </c>
      <c r="BA14" s="34">
        <v>0.99973931507803748</v>
      </c>
      <c r="BB14" s="34">
        <v>0.9997337693287236</v>
      </c>
      <c r="BC14" s="34">
        <v>0.99972822361017299</v>
      </c>
      <c r="BD14" s="34">
        <v>0.99972267792238556</v>
      </c>
      <c r="BE14" s="34">
        <v>0.9997171322653613</v>
      </c>
      <c r="BF14" s="34">
        <v>0.99971158663909965</v>
      </c>
      <c r="BG14" s="34">
        <v>0.99970604104360106</v>
      </c>
      <c r="BH14" s="34">
        <v>0.99970049547886464</v>
      </c>
      <c r="BI14" s="34">
        <v>0.99969494994489061</v>
      </c>
      <c r="BJ14" s="34">
        <v>0.99968940444167864</v>
      </c>
      <c r="BK14" s="34">
        <v>0.99968385896922896</v>
      </c>
      <c r="BL14" s="34">
        <v>0.99967831352754088</v>
      </c>
      <c r="BM14" s="34">
        <v>0.99967276811661443</v>
      </c>
      <c r="BN14" s="34">
        <v>0.99966722273644937</v>
      </c>
      <c r="BO14" s="34">
        <v>0.9996616773870457</v>
      </c>
      <c r="BP14" s="34">
        <v>0.99965613206840331</v>
      </c>
      <c r="BQ14" s="34">
        <v>0.99965058678052177</v>
      </c>
      <c r="BR14" s="34">
        <v>0.99964504152340106</v>
      </c>
      <c r="BS14" s="34">
        <v>0.99963949629704107</v>
      </c>
      <c r="BT14" s="34">
        <v>0.99963395110144138</v>
      </c>
      <c r="BU14" s="34">
        <v>0.99962840593660218</v>
      </c>
      <c r="BV14" s="34">
        <v>0.99962286080252283</v>
      </c>
      <c r="BW14" s="34">
        <v>0.99961731569920353</v>
      </c>
      <c r="BX14" s="34">
        <v>0.99961177062664419</v>
      </c>
      <c r="BY14" s="34">
        <v>0.99960622558484413</v>
      </c>
      <c r="BZ14" s="34">
        <v>0.9996006805738038</v>
      </c>
      <c r="CA14" s="34">
        <v>0.99959513559352231</v>
      </c>
      <c r="CB14" s="34">
        <v>0.99958959064400033</v>
      </c>
      <c r="CC14" s="34">
        <v>0.99958404572523696</v>
      </c>
      <c r="CD14" s="34">
        <v>0.99957850083723254</v>
      </c>
      <c r="CE14" s="34">
        <v>0.99957295597998663</v>
      </c>
      <c r="CF14" s="34">
        <v>0.99956741115349923</v>
      </c>
      <c r="CG14" s="34">
        <v>0.99956186635777</v>
      </c>
      <c r="CH14" s="34">
        <v>0.99955632159279861</v>
      </c>
      <c r="CI14" s="34">
        <v>0.9995507768585854</v>
      </c>
      <c r="CJ14" s="34">
        <v>0.9995452321551298</v>
      </c>
      <c r="CK14" s="34">
        <v>0.99953968748243172</v>
      </c>
      <c r="CL14" s="34">
        <v>0.99953414284049125</v>
      </c>
      <c r="CM14" s="34">
        <v>0.99952859822930773</v>
      </c>
      <c r="CN14" s="34">
        <v>0.99952305364888128</v>
      </c>
      <c r="CO14" s="34">
        <v>0.99951750909921189</v>
      </c>
      <c r="CP14" s="34">
        <v>0.99951196458029912</v>
      </c>
      <c r="CQ14" s="34">
        <v>0.99950642009214286</v>
      </c>
      <c r="CR14" s="34">
        <v>0.99950087563474299</v>
      </c>
      <c r="CS14" s="34">
        <v>0.99949533120809919</v>
      </c>
      <c r="CT14" s="34">
        <v>0.99949051143174672</v>
      </c>
      <c r="CU14" s="34">
        <v>0.9994856916786361</v>
      </c>
      <c r="CV14" s="34">
        <v>0.99948087194876711</v>
      </c>
      <c r="CW14" s="34">
        <v>0.99947605224214031</v>
      </c>
      <c r="CX14" s="34">
        <v>0.9994712325587547</v>
      </c>
      <c r="CY14" s="34">
        <v>0.99946641289861105</v>
      </c>
      <c r="CZ14" s="34">
        <v>0.99946159326170847</v>
      </c>
      <c r="DA14" s="34">
        <v>0.9994567736480473</v>
      </c>
      <c r="DB14" s="34">
        <v>0.99945195405762755</v>
      </c>
    </row>
    <row r="15" spans="1:106" x14ac:dyDescent="0.2">
      <c r="A15" s="13">
        <f t="shared" ca="1" si="0"/>
        <v>44291</v>
      </c>
      <c r="B15" s="34">
        <v>1.0000055472261558</v>
      </c>
      <c r="C15" s="34">
        <v>1</v>
      </c>
      <c r="D15" s="34">
        <v>0.99999445280461563</v>
      </c>
      <c r="E15" s="34">
        <v>0.99998890564000276</v>
      </c>
      <c r="F15" s="34">
        <v>0.99998335850616094</v>
      </c>
      <c r="G15" s="34">
        <v>0.99997781140309028</v>
      </c>
      <c r="H15" s="34">
        <v>0.99997226433079056</v>
      </c>
      <c r="I15" s="34">
        <v>0.99996671728926134</v>
      </c>
      <c r="J15" s="34">
        <v>0.99996117027850262</v>
      </c>
      <c r="K15" s="34">
        <v>0.99995562329851451</v>
      </c>
      <c r="L15" s="34">
        <v>0.99995007634929656</v>
      </c>
      <c r="M15" s="34">
        <v>0.99994452943084844</v>
      </c>
      <c r="N15" s="34">
        <v>0.99993898254317015</v>
      </c>
      <c r="O15" s="34">
        <v>0.99993343568626147</v>
      </c>
      <c r="P15" s="34">
        <v>0.99992788886012252</v>
      </c>
      <c r="Q15" s="34">
        <v>0.99992234206475294</v>
      </c>
      <c r="R15" s="34">
        <v>0.99991679530015221</v>
      </c>
      <c r="S15" s="34">
        <v>0.99991124856632074</v>
      </c>
      <c r="T15" s="34">
        <v>0.999905701863258</v>
      </c>
      <c r="U15" s="34">
        <v>0.99990015519096398</v>
      </c>
      <c r="V15" s="34">
        <v>0.99989460854943812</v>
      </c>
      <c r="W15" s="34">
        <v>0.99988906193868088</v>
      </c>
      <c r="X15" s="34">
        <v>0.99988351535869169</v>
      </c>
      <c r="Y15" s="34">
        <v>0.99987796880947044</v>
      </c>
      <c r="Z15" s="34">
        <v>0.99987242229101692</v>
      </c>
      <c r="AA15" s="34">
        <v>0.99986687580333111</v>
      </c>
      <c r="AB15" s="34">
        <v>0.9998613293464127</v>
      </c>
      <c r="AC15" s="34">
        <v>0.99985578292026156</v>
      </c>
      <c r="AD15" s="34">
        <v>0.9998502365248777</v>
      </c>
      <c r="AE15" s="34">
        <v>0.99984469016026079</v>
      </c>
      <c r="AF15" s="34">
        <v>0.99983914382641048</v>
      </c>
      <c r="AG15" s="34">
        <v>0.99983359752332668</v>
      </c>
      <c r="AH15" s="34">
        <v>0.99982805125100949</v>
      </c>
      <c r="AI15" s="34">
        <v>0.99982250500945835</v>
      </c>
      <c r="AJ15" s="34">
        <v>0.99981695879867349</v>
      </c>
      <c r="AK15" s="34">
        <v>0.99981141261865447</v>
      </c>
      <c r="AL15" s="34">
        <v>0.99980586646940128</v>
      </c>
      <c r="AM15" s="34">
        <v>0.99980032035091349</v>
      </c>
      <c r="AN15" s="34">
        <v>0.99979477426319141</v>
      </c>
      <c r="AO15" s="34">
        <v>0.99978922820623439</v>
      </c>
      <c r="AP15" s="34">
        <v>0.99978368218004232</v>
      </c>
      <c r="AQ15" s="34">
        <v>0.9997781361846152</v>
      </c>
      <c r="AR15" s="34">
        <v>0.99977259021995291</v>
      </c>
      <c r="AS15" s="34">
        <v>0.99976704428605512</v>
      </c>
      <c r="AT15" s="34">
        <v>0.9997614983829215</v>
      </c>
      <c r="AU15" s="34">
        <v>0.99975595251055227</v>
      </c>
      <c r="AV15" s="34">
        <v>0.9997504066689471</v>
      </c>
      <c r="AW15" s="34">
        <v>0.99974486085810566</v>
      </c>
      <c r="AX15" s="34">
        <v>0.99973931507802816</v>
      </c>
      <c r="AY15" s="34">
        <v>0.99973376932871416</v>
      </c>
      <c r="AZ15" s="34">
        <v>0.99972822361016322</v>
      </c>
      <c r="BA15" s="34">
        <v>0.99972267792237568</v>
      </c>
      <c r="BB15" s="34">
        <v>0.99971713226535119</v>
      </c>
      <c r="BC15" s="34">
        <v>0.99971158663908954</v>
      </c>
      <c r="BD15" s="34">
        <v>0.99970604104359051</v>
      </c>
      <c r="BE15" s="34">
        <v>0.99970049547885387</v>
      </c>
      <c r="BF15" s="34">
        <v>0.99969494994487962</v>
      </c>
      <c r="BG15" s="34">
        <v>0.99968940444166765</v>
      </c>
      <c r="BH15" s="34">
        <v>0.99968385896921763</v>
      </c>
      <c r="BI15" s="34">
        <v>0.99967831352752934</v>
      </c>
      <c r="BJ15" s="34">
        <v>0.99967276811660288</v>
      </c>
      <c r="BK15" s="34">
        <v>0.9996672227364376</v>
      </c>
      <c r="BL15" s="34">
        <v>0.99966167738703393</v>
      </c>
      <c r="BM15" s="34">
        <v>0.99965613206839121</v>
      </c>
      <c r="BN15" s="34">
        <v>0.99965058678050966</v>
      </c>
      <c r="BO15" s="34">
        <v>0.99964504152338862</v>
      </c>
      <c r="BP15" s="34">
        <v>0.99963949629702831</v>
      </c>
      <c r="BQ15" s="34">
        <v>0.9996339511014285</v>
      </c>
      <c r="BR15" s="34">
        <v>0.99962840593658908</v>
      </c>
      <c r="BS15" s="34">
        <v>0.99962286080250939</v>
      </c>
      <c r="BT15" s="34">
        <v>0.99961731569918999</v>
      </c>
      <c r="BU15" s="34">
        <v>0.99961177062663031</v>
      </c>
      <c r="BV15" s="34">
        <v>0.99960622558483037</v>
      </c>
      <c r="BW15" s="34">
        <v>0.99960068057378948</v>
      </c>
      <c r="BX15" s="34">
        <v>0.9995951355935081</v>
      </c>
      <c r="BY15" s="34">
        <v>0.99958959064398589</v>
      </c>
      <c r="BZ15" s="34">
        <v>0.9995840457252223</v>
      </c>
      <c r="CA15" s="34">
        <v>0.99957850083721755</v>
      </c>
      <c r="CB15" s="34">
        <v>0.99957295597997164</v>
      </c>
      <c r="CC15" s="34">
        <v>0.9995674111534838</v>
      </c>
      <c r="CD15" s="34">
        <v>0.99956186635775446</v>
      </c>
      <c r="CE15" s="34">
        <v>0.99955632159278307</v>
      </c>
      <c r="CF15" s="34">
        <v>0.99955077685856963</v>
      </c>
      <c r="CG15" s="34">
        <v>0.99954523215511382</v>
      </c>
      <c r="CH15" s="34">
        <v>0.99953968748241551</v>
      </c>
      <c r="CI15" s="34">
        <v>0.9995341428404747</v>
      </c>
      <c r="CJ15" s="34">
        <v>0.99952859822929108</v>
      </c>
      <c r="CK15" s="34">
        <v>0.99952305364886462</v>
      </c>
      <c r="CL15" s="34">
        <v>0.9995175090991949</v>
      </c>
      <c r="CM15" s="34">
        <v>0.99951196458028191</v>
      </c>
      <c r="CN15" s="34">
        <v>0.99950642009212531</v>
      </c>
      <c r="CO15" s="34">
        <v>0.99950087563472523</v>
      </c>
      <c r="CP15" s="34">
        <v>0.99949533120808132</v>
      </c>
      <c r="CQ15" s="34">
        <v>0.99949051113148724</v>
      </c>
      <c r="CR15" s="34">
        <v>0.99948569107813823</v>
      </c>
      <c r="CS15" s="34">
        <v>0.99948087104803396</v>
      </c>
      <c r="CT15" s="34">
        <v>0.99947605104117421</v>
      </c>
      <c r="CU15" s="34">
        <v>0.99947123105755897</v>
      </c>
      <c r="CV15" s="34">
        <v>0.99946641109718826</v>
      </c>
      <c r="CW15" s="34">
        <v>0.99946159116006172</v>
      </c>
      <c r="CX15" s="34">
        <v>0.99945677124617949</v>
      </c>
      <c r="CY15" s="34">
        <v>0.99945195135554132</v>
      </c>
      <c r="CZ15" s="34">
        <v>0.99944713148814712</v>
      </c>
      <c r="DA15" s="34">
        <v>0.99944231164399677</v>
      </c>
      <c r="DB15" s="34">
        <v>0.99943749182309016</v>
      </c>
    </row>
    <row r="16" spans="1:106" x14ac:dyDescent="0.2">
      <c r="A16" s="13">
        <f t="shared" ca="1" si="0"/>
        <v>44292</v>
      </c>
      <c r="B16" s="34">
        <v>1.0000054814254868</v>
      </c>
      <c r="C16" s="34">
        <v>1</v>
      </c>
      <c r="D16" s="34">
        <v>0.99999451860455901</v>
      </c>
      <c r="E16" s="34">
        <v>0.99998903723916399</v>
      </c>
      <c r="F16" s="34">
        <v>0.99998355590381438</v>
      </c>
      <c r="G16" s="34">
        <v>0.99997807459851007</v>
      </c>
      <c r="H16" s="34">
        <v>0.99997259332325095</v>
      </c>
      <c r="I16" s="34">
        <v>0.99996711207803712</v>
      </c>
      <c r="J16" s="34">
        <v>0.99996163086286804</v>
      </c>
      <c r="K16" s="34">
        <v>0.9999561496777436</v>
      </c>
      <c r="L16" s="34">
        <v>0.99995066852266368</v>
      </c>
      <c r="M16" s="34">
        <v>0.99994518739762805</v>
      </c>
      <c r="N16" s="34">
        <v>0.99993970630263684</v>
      </c>
      <c r="O16" s="34">
        <v>0.9999342252376896</v>
      </c>
      <c r="P16" s="34">
        <v>0.99992874420278621</v>
      </c>
      <c r="Q16" s="34">
        <v>0.99992326319792657</v>
      </c>
      <c r="R16" s="34">
        <v>0.99991778222311045</v>
      </c>
      <c r="S16" s="34">
        <v>0.99991230127833775</v>
      </c>
      <c r="T16" s="34">
        <v>0.99990682036360823</v>
      </c>
      <c r="U16" s="34">
        <v>0.9999013394789219</v>
      </c>
      <c r="V16" s="34">
        <v>0.99989585862427843</v>
      </c>
      <c r="W16" s="34">
        <v>0.9998903777996776</v>
      </c>
      <c r="X16" s="34">
        <v>0.99988489700511929</v>
      </c>
      <c r="Y16" s="34">
        <v>0.9998794162406035</v>
      </c>
      <c r="Z16" s="34">
        <v>0.9998739355061298</v>
      </c>
      <c r="AA16" s="34">
        <v>0.9998684548016985</v>
      </c>
      <c r="AB16" s="34">
        <v>0.99986297412730896</v>
      </c>
      <c r="AC16" s="34">
        <v>0.99985749348296105</v>
      </c>
      <c r="AD16" s="34">
        <v>0.99985201286865488</v>
      </c>
      <c r="AE16" s="34">
        <v>0.99984653228438991</v>
      </c>
      <c r="AF16" s="34">
        <v>0.99984105173016624</v>
      </c>
      <c r="AG16" s="34">
        <v>0.99983557120598388</v>
      </c>
      <c r="AH16" s="34">
        <v>0.99983009071184203</v>
      </c>
      <c r="AI16" s="34">
        <v>0.99982461024774127</v>
      </c>
      <c r="AJ16" s="34">
        <v>0.99981912981368115</v>
      </c>
      <c r="AK16" s="34">
        <v>0.99981364940966122</v>
      </c>
      <c r="AL16" s="34">
        <v>0.99980816903568159</v>
      </c>
      <c r="AM16" s="34">
        <v>0.99980268869174227</v>
      </c>
      <c r="AN16" s="34">
        <v>0.99979720837784258</v>
      </c>
      <c r="AO16" s="34">
        <v>0.99979172809398287</v>
      </c>
      <c r="AP16" s="34">
        <v>0.99978624784016268</v>
      </c>
      <c r="AQ16" s="34">
        <v>0.9997807676163819</v>
      </c>
      <c r="AR16" s="34">
        <v>0.99977528742264055</v>
      </c>
      <c r="AS16" s="34">
        <v>0.99976980725893816</v>
      </c>
      <c r="AT16" s="34">
        <v>0.99976432712527474</v>
      </c>
      <c r="AU16" s="34">
        <v>0.99975884702165008</v>
      </c>
      <c r="AV16" s="34">
        <v>0.99975336694806416</v>
      </c>
      <c r="AW16" s="34">
        <v>0.99974788690451655</v>
      </c>
      <c r="AX16" s="34">
        <v>0.99974240689100735</v>
      </c>
      <c r="AY16" s="34">
        <v>0.99973692690753613</v>
      </c>
      <c r="AZ16" s="34">
        <v>0.99973144695410299</v>
      </c>
      <c r="BA16" s="34">
        <v>0.99972596703070749</v>
      </c>
      <c r="BB16" s="34">
        <v>0.99972048713734973</v>
      </c>
      <c r="BC16" s="34">
        <v>0.9997150072740294</v>
      </c>
      <c r="BD16" s="34">
        <v>0.99970952744074648</v>
      </c>
      <c r="BE16" s="34">
        <v>0.99970404763750065</v>
      </c>
      <c r="BF16" s="34">
        <v>0.99969856786429157</v>
      </c>
      <c r="BG16" s="34">
        <v>0.99969308812111957</v>
      </c>
      <c r="BH16" s="34">
        <v>0.99968760840798399</v>
      </c>
      <c r="BI16" s="34">
        <v>0.99968212872488527</v>
      </c>
      <c r="BJ16" s="34">
        <v>0.99967664907182252</v>
      </c>
      <c r="BK16" s="34">
        <v>0.99967116944879586</v>
      </c>
      <c r="BL16" s="34">
        <v>0.99966568985580539</v>
      </c>
      <c r="BM16" s="34">
        <v>0.99966021029285068</v>
      </c>
      <c r="BN16" s="34">
        <v>0.99965473075993139</v>
      </c>
      <c r="BO16" s="34">
        <v>0.99964925125704773</v>
      </c>
      <c r="BP16" s="34">
        <v>0.99964377178419961</v>
      </c>
      <c r="BQ16" s="34">
        <v>0.99963829234138646</v>
      </c>
      <c r="BR16" s="34">
        <v>0.99963281292860839</v>
      </c>
      <c r="BS16" s="34">
        <v>0.99962733354586486</v>
      </c>
      <c r="BT16" s="34">
        <v>0.99962185419315641</v>
      </c>
      <c r="BU16" s="34">
        <v>0.99961637487048216</v>
      </c>
      <c r="BV16" s="34">
        <v>0.99961089557784233</v>
      </c>
      <c r="BW16" s="34">
        <v>0.99960541631523681</v>
      </c>
      <c r="BX16" s="34">
        <v>0.99959993708266504</v>
      </c>
      <c r="BY16" s="34">
        <v>0.99959445788012724</v>
      </c>
      <c r="BZ16" s="34">
        <v>0.99958897870762331</v>
      </c>
      <c r="CA16" s="34">
        <v>0.99958349956515247</v>
      </c>
      <c r="CB16" s="34">
        <v>0.99957802045271538</v>
      </c>
      <c r="CC16" s="34">
        <v>0.99957254137031126</v>
      </c>
      <c r="CD16" s="34">
        <v>0.99956706231794035</v>
      </c>
      <c r="CE16" s="34">
        <v>0.99956158329560185</v>
      </c>
      <c r="CF16" s="34">
        <v>0.99955610430329656</v>
      </c>
      <c r="CG16" s="34">
        <v>0.99955062534102335</v>
      </c>
      <c r="CH16" s="34">
        <v>0.99954514640878278</v>
      </c>
      <c r="CI16" s="34">
        <v>0.99953966750657441</v>
      </c>
      <c r="CJ16" s="34">
        <v>0.99953418863439791</v>
      </c>
      <c r="CK16" s="34">
        <v>0.9995287097922535</v>
      </c>
      <c r="CL16" s="34">
        <v>0.99952323098014062</v>
      </c>
      <c r="CM16" s="34">
        <v>0.99951775219805927</v>
      </c>
      <c r="CN16" s="34">
        <v>0.99951227344600935</v>
      </c>
      <c r="CO16" s="34">
        <v>0.99950679472399051</v>
      </c>
      <c r="CP16" s="34">
        <v>0.99950131603200287</v>
      </c>
      <c r="CQ16" s="34">
        <v>0.99949666862497766</v>
      </c>
      <c r="CR16" s="34">
        <v>0.99949202123956182</v>
      </c>
      <c r="CS16" s="34">
        <v>0.99948737387575481</v>
      </c>
      <c r="CT16" s="34">
        <v>0.99948272653355696</v>
      </c>
      <c r="CU16" s="34">
        <v>0.99947807921296794</v>
      </c>
      <c r="CV16" s="34">
        <v>0.99947343191398752</v>
      </c>
      <c r="CW16" s="34">
        <v>0.99946878463661604</v>
      </c>
      <c r="CX16" s="34">
        <v>0.99946413738085305</v>
      </c>
      <c r="CY16" s="34">
        <v>0.99945949014669833</v>
      </c>
      <c r="CZ16" s="34">
        <v>0.9994548429341521</v>
      </c>
      <c r="DA16" s="34">
        <v>0.99945019574321403</v>
      </c>
      <c r="DB16" s="34">
        <v>0.99944554857388423</v>
      </c>
    </row>
    <row r="17" spans="1:106" x14ac:dyDescent="0.2">
      <c r="A17" s="13">
        <f t="shared" ca="1" si="0"/>
        <v>44293</v>
      </c>
      <c r="B17" s="34">
        <v>1.0000053773097077</v>
      </c>
      <c r="C17" s="34">
        <v>1</v>
      </c>
      <c r="D17" s="34">
        <v>0.99999462271920747</v>
      </c>
      <c r="E17" s="34">
        <v>0.99998924546733026</v>
      </c>
      <c r="F17" s="34">
        <v>0.9999838682443678</v>
      </c>
      <c r="G17" s="34">
        <v>0.99997849105032022</v>
      </c>
      <c r="H17" s="34">
        <v>0.9999731138851875</v>
      </c>
      <c r="I17" s="34">
        <v>0.99996773674896922</v>
      </c>
      <c r="J17" s="34">
        <v>0.99996235964166524</v>
      </c>
      <c r="K17" s="34">
        <v>0.9999569825632757</v>
      </c>
      <c r="L17" s="34">
        <v>0.99995160551379991</v>
      </c>
      <c r="M17" s="34">
        <v>0.99994622849323833</v>
      </c>
      <c r="N17" s="34">
        <v>0.99994085150159018</v>
      </c>
      <c r="O17" s="34">
        <v>0.99993547453885578</v>
      </c>
      <c r="P17" s="34">
        <v>0.99993009760503493</v>
      </c>
      <c r="Q17" s="34">
        <v>0.99992472070012717</v>
      </c>
      <c r="R17" s="34">
        <v>0.99991934382413261</v>
      </c>
      <c r="S17" s="34">
        <v>0.99991396697705115</v>
      </c>
      <c r="T17" s="34">
        <v>0.99990859015888234</v>
      </c>
      <c r="U17" s="34">
        <v>0.99990321336962629</v>
      </c>
      <c r="V17" s="34">
        <v>0.99989783660928266</v>
      </c>
      <c r="W17" s="34">
        <v>0.99989245987785147</v>
      </c>
      <c r="X17" s="34">
        <v>0.99988708317533226</v>
      </c>
      <c r="Y17" s="34">
        <v>0.99988170650172536</v>
      </c>
      <c r="Z17" s="34">
        <v>0.99987632985703023</v>
      </c>
      <c r="AA17" s="34">
        <v>0.99987095324124664</v>
      </c>
      <c r="AB17" s="34">
        <v>0.99986557665437503</v>
      </c>
      <c r="AC17" s="34">
        <v>0.99986020009641441</v>
      </c>
      <c r="AD17" s="34">
        <v>0.99985482356736555</v>
      </c>
      <c r="AE17" s="34">
        <v>0.99984944706722734</v>
      </c>
      <c r="AF17" s="34">
        <v>0.99984407059600022</v>
      </c>
      <c r="AG17" s="34">
        <v>0.99983869415368409</v>
      </c>
      <c r="AH17" s="34">
        <v>0.99983331774027839</v>
      </c>
      <c r="AI17" s="34">
        <v>0.99982794135578335</v>
      </c>
      <c r="AJ17" s="34">
        <v>0.99982256500019839</v>
      </c>
      <c r="AK17" s="34">
        <v>0.99981718867352376</v>
      </c>
      <c r="AL17" s="34">
        <v>0.999811812375759</v>
      </c>
      <c r="AM17" s="34">
        <v>0.99980643610690423</v>
      </c>
      <c r="AN17" s="34">
        <v>0.99980105986695911</v>
      </c>
      <c r="AO17" s="34">
        <v>0.99979568365592353</v>
      </c>
      <c r="AP17" s="34">
        <v>0.99979030747379771</v>
      </c>
      <c r="AQ17" s="34">
        <v>0.99978493132058055</v>
      </c>
      <c r="AR17" s="34">
        <v>0.99977955519627282</v>
      </c>
      <c r="AS17" s="34">
        <v>0.99977417910087407</v>
      </c>
      <c r="AT17" s="34">
        <v>0.99976880303438387</v>
      </c>
      <c r="AU17" s="34">
        <v>0.99976342699680243</v>
      </c>
      <c r="AV17" s="34">
        <v>0.99975805098812942</v>
      </c>
      <c r="AW17" s="34">
        <v>0.99975267500836473</v>
      </c>
      <c r="AX17" s="34">
        <v>0.99974729905750803</v>
      </c>
      <c r="AY17" s="34">
        <v>0.99974192313555965</v>
      </c>
      <c r="AZ17" s="34">
        <v>0.99973654724251881</v>
      </c>
      <c r="BA17" s="34">
        <v>0.99973117137838585</v>
      </c>
      <c r="BB17" s="34">
        <v>0.99972579554316032</v>
      </c>
      <c r="BC17" s="34">
        <v>0.99972041973684234</v>
      </c>
      <c r="BD17" s="34">
        <v>0.99971504395943123</v>
      </c>
      <c r="BE17" s="34">
        <v>0.99970966821092744</v>
      </c>
      <c r="BF17" s="34">
        <v>0.99970429249133042</v>
      </c>
      <c r="BG17" s="34">
        <v>0.99969891680064049</v>
      </c>
      <c r="BH17" s="34">
        <v>0.99969354113885667</v>
      </c>
      <c r="BI17" s="34">
        <v>0.99968816550597972</v>
      </c>
      <c r="BJ17" s="34">
        <v>0.99968278990200876</v>
      </c>
      <c r="BK17" s="34">
        <v>0.99967741432694401</v>
      </c>
      <c r="BL17" s="34">
        <v>0.99967203878078548</v>
      </c>
      <c r="BM17" s="34">
        <v>0.99966666326353237</v>
      </c>
      <c r="BN17" s="34">
        <v>0.99966128777518515</v>
      </c>
      <c r="BO17" s="34">
        <v>0.99965591231574336</v>
      </c>
      <c r="BP17" s="34">
        <v>0.999650536885207</v>
      </c>
      <c r="BQ17" s="34">
        <v>0.99964516148357596</v>
      </c>
      <c r="BR17" s="34">
        <v>0.99963978611084958</v>
      </c>
      <c r="BS17" s="34">
        <v>0.99963441076702841</v>
      </c>
      <c r="BT17" s="34">
        <v>0.99962903545211201</v>
      </c>
      <c r="BU17" s="34">
        <v>0.99962366016610005</v>
      </c>
      <c r="BV17" s="34">
        <v>0.9996182849089924</v>
      </c>
      <c r="BW17" s="34">
        <v>0.9996129096807892</v>
      </c>
      <c r="BX17" s="34">
        <v>0.99960753448149009</v>
      </c>
      <c r="BY17" s="34">
        <v>0.99960215931109486</v>
      </c>
      <c r="BZ17" s="34">
        <v>0.9995967841696034</v>
      </c>
      <c r="CA17" s="34">
        <v>0.99959140905701571</v>
      </c>
      <c r="CB17" s="34">
        <v>0.99958603397333157</v>
      </c>
      <c r="CC17" s="34">
        <v>0.99958065891855041</v>
      </c>
      <c r="CD17" s="34">
        <v>0.99957528389267281</v>
      </c>
      <c r="CE17" s="34">
        <v>0.99956990889569808</v>
      </c>
      <c r="CF17" s="34">
        <v>0.99956453392762623</v>
      </c>
      <c r="CG17" s="34">
        <v>0.99955915898845726</v>
      </c>
      <c r="CH17" s="34">
        <v>0.99955378407819051</v>
      </c>
      <c r="CI17" s="34">
        <v>0.99954840919682642</v>
      </c>
      <c r="CJ17" s="34">
        <v>0.99954303434436442</v>
      </c>
      <c r="CK17" s="34">
        <v>0.99953765952080464</v>
      </c>
      <c r="CL17" s="34">
        <v>0.99953228472614686</v>
      </c>
      <c r="CM17" s="34">
        <v>0.99952690996039051</v>
      </c>
      <c r="CN17" s="34">
        <v>0.99952153522353604</v>
      </c>
      <c r="CO17" s="34">
        <v>0.99951616051558301</v>
      </c>
      <c r="CP17" s="34">
        <v>0.9995107858365313</v>
      </c>
      <c r="CQ17" s="34">
        <v>0.99950611545565138</v>
      </c>
      <c r="CR17" s="34">
        <v>0.999501445096595</v>
      </c>
      <c r="CS17" s="34">
        <v>0.99949677475936127</v>
      </c>
      <c r="CT17" s="34">
        <v>0.99949210444395065</v>
      </c>
      <c r="CU17" s="34">
        <v>0.9994874341503629</v>
      </c>
      <c r="CV17" s="34">
        <v>0.9994827638785978</v>
      </c>
      <c r="CW17" s="34">
        <v>0.99947809362865536</v>
      </c>
      <c r="CX17" s="34">
        <v>0.99947342340053535</v>
      </c>
      <c r="CY17" s="34">
        <v>0.99946875319423789</v>
      </c>
      <c r="CZ17" s="34">
        <v>0.99946408300976275</v>
      </c>
      <c r="DA17" s="34">
        <v>0.99945941284710949</v>
      </c>
      <c r="DB17" s="34">
        <v>0.99945474270627876</v>
      </c>
    </row>
    <row r="18" spans="1:106" x14ac:dyDescent="0.2">
      <c r="A18" s="13">
        <f t="shared" ca="1" si="0"/>
        <v>44294</v>
      </c>
      <c r="B18" s="34">
        <v>1.0000156422441657</v>
      </c>
      <c r="C18" s="34">
        <v>1.0000104281355906</v>
      </c>
      <c r="D18" s="34">
        <v>1.0000052140542022</v>
      </c>
      <c r="E18" s="34">
        <v>1</v>
      </c>
      <c r="F18" s="34">
        <v>0.99999478597298419</v>
      </c>
      <c r="G18" s="34">
        <v>0.9999895719731543</v>
      </c>
      <c r="H18" s="34">
        <v>0.99998435800051022</v>
      </c>
      <c r="I18" s="34">
        <v>0.99997914405505239</v>
      </c>
      <c r="J18" s="34">
        <v>0.99997393013677993</v>
      </c>
      <c r="K18" s="34">
        <v>0.99996871624569295</v>
      </c>
      <c r="L18" s="34">
        <v>0.99996350238179144</v>
      </c>
      <c r="M18" s="34">
        <v>0.99995828854507507</v>
      </c>
      <c r="N18" s="34">
        <v>0.99995307473554385</v>
      </c>
      <c r="O18" s="34">
        <v>0.99994786095319754</v>
      </c>
      <c r="P18" s="34">
        <v>0.99994264719803605</v>
      </c>
      <c r="Q18" s="34">
        <v>0.99993743347005903</v>
      </c>
      <c r="R18" s="34">
        <v>0.99993221976926672</v>
      </c>
      <c r="S18" s="34">
        <v>0.99992700609565888</v>
      </c>
      <c r="T18" s="34">
        <v>0.99992179244923496</v>
      </c>
      <c r="U18" s="34">
        <v>0.99991657882999541</v>
      </c>
      <c r="V18" s="34">
        <v>0.99991136523793978</v>
      </c>
      <c r="W18" s="34">
        <v>0.99990615167306796</v>
      </c>
      <c r="X18" s="34">
        <v>0.99990093813537972</v>
      </c>
      <c r="Y18" s="34">
        <v>0.99989572462487497</v>
      </c>
      <c r="Z18" s="34">
        <v>0.9998905111415537</v>
      </c>
      <c r="AA18" s="34">
        <v>0.99988529768541567</v>
      </c>
      <c r="AB18" s="34">
        <v>0.9998800842564608</v>
      </c>
      <c r="AC18" s="34">
        <v>0.99987487085468874</v>
      </c>
      <c r="AD18" s="34">
        <v>0.99986965748009971</v>
      </c>
      <c r="AE18" s="34">
        <v>0.99986444413269304</v>
      </c>
      <c r="AF18" s="34">
        <v>0.99985923081246919</v>
      </c>
      <c r="AG18" s="34">
        <v>0.99985401751942771</v>
      </c>
      <c r="AH18" s="34">
        <v>0.99984880425356848</v>
      </c>
      <c r="AI18" s="34">
        <v>0.99984359101489118</v>
      </c>
      <c r="AJ18" s="34">
        <v>0.99983837780339591</v>
      </c>
      <c r="AK18" s="34">
        <v>0.99983316461908245</v>
      </c>
      <c r="AL18" s="34">
        <v>0.99982795146195069</v>
      </c>
      <c r="AM18" s="34">
        <v>0.99982273833200053</v>
      </c>
      <c r="AN18" s="34">
        <v>0.99981752522923184</v>
      </c>
      <c r="AO18" s="34">
        <v>0.9998123121536443</v>
      </c>
      <c r="AP18" s="34">
        <v>0.99980709910523768</v>
      </c>
      <c r="AQ18" s="34">
        <v>0.99980188608401233</v>
      </c>
      <c r="AR18" s="34">
        <v>0.99979667308996767</v>
      </c>
      <c r="AS18" s="34">
        <v>0.99979146012310405</v>
      </c>
      <c r="AT18" s="34">
        <v>0.99978624718342068</v>
      </c>
      <c r="AU18" s="34">
        <v>0.99978103427091758</v>
      </c>
      <c r="AV18" s="34">
        <v>0.99977582138559495</v>
      </c>
      <c r="AW18" s="34">
        <v>0.99977060852745236</v>
      </c>
      <c r="AX18" s="34">
        <v>0.99976539569648981</v>
      </c>
      <c r="AY18" s="34">
        <v>0.99976018289270696</v>
      </c>
      <c r="AZ18" s="34">
        <v>0.99975497011610404</v>
      </c>
      <c r="BA18" s="34">
        <v>0.99974975736668048</v>
      </c>
      <c r="BB18" s="34">
        <v>0.99974454464443652</v>
      </c>
      <c r="BC18" s="34">
        <v>0.99973933194937181</v>
      </c>
      <c r="BD18" s="34">
        <v>0.99973411928148614</v>
      </c>
      <c r="BE18" s="34">
        <v>0.9997289066407794</v>
      </c>
      <c r="BF18" s="34">
        <v>0.9997236940272517</v>
      </c>
      <c r="BG18" s="34">
        <v>0.99971848144090258</v>
      </c>
      <c r="BH18" s="34">
        <v>0.99971326888173184</v>
      </c>
      <c r="BI18" s="34">
        <v>0.99970805634973992</v>
      </c>
      <c r="BJ18" s="34">
        <v>0.99970284384492603</v>
      </c>
      <c r="BK18" s="34">
        <v>0.99969763136729028</v>
      </c>
      <c r="BL18" s="34">
        <v>0.99969241891683258</v>
      </c>
      <c r="BM18" s="34">
        <v>0.9996872064935528</v>
      </c>
      <c r="BN18" s="34">
        <v>0.99968199409745062</v>
      </c>
      <c r="BO18" s="34">
        <v>0.99967678172852603</v>
      </c>
      <c r="BP18" s="34">
        <v>0.99967156938677892</v>
      </c>
      <c r="BQ18" s="34">
        <v>0.99966635707220919</v>
      </c>
      <c r="BR18" s="34">
        <v>0.9996611447848166</v>
      </c>
      <c r="BS18" s="34">
        <v>0.99965593252460083</v>
      </c>
      <c r="BT18" s="34">
        <v>0.99965072029156199</v>
      </c>
      <c r="BU18" s="34">
        <v>0.99964550808569996</v>
      </c>
      <c r="BV18" s="34">
        <v>0.99964029590701464</v>
      </c>
      <c r="BW18" s="34">
        <v>0.99963508375550547</v>
      </c>
      <c r="BX18" s="34">
        <v>0.99962987163117267</v>
      </c>
      <c r="BY18" s="34">
        <v>0.99962465953401614</v>
      </c>
      <c r="BZ18" s="34">
        <v>0.99961944746403564</v>
      </c>
      <c r="CA18" s="34">
        <v>0.99961423542123085</v>
      </c>
      <c r="CB18" s="34">
        <v>0.99960902340560198</v>
      </c>
      <c r="CC18" s="34">
        <v>0.99960381141714838</v>
      </c>
      <c r="CD18" s="34">
        <v>0.9995985994558706</v>
      </c>
      <c r="CE18" s="34">
        <v>0.99959338752176796</v>
      </c>
      <c r="CF18" s="34">
        <v>0.99958817561484037</v>
      </c>
      <c r="CG18" s="34">
        <v>0.99958296373508815</v>
      </c>
      <c r="CH18" s="34">
        <v>0.99957775188251041</v>
      </c>
      <c r="CI18" s="34">
        <v>0.99957254005710761</v>
      </c>
      <c r="CJ18" s="34">
        <v>0.99956732825887951</v>
      </c>
      <c r="CK18" s="34">
        <v>0.99956211648782567</v>
      </c>
      <c r="CL18" s="34">
        <v>0.99955690474394632</v>
      </c>
      <c r="CM18" s="34">
        <v>0.9995516930272409</v>
      </c>
      <c r="CN18" s="34">
        <v>0.99954648133770974</v>
      </c>
      <c r="CO18" s="34">
        <v>0.99954126967535217</v>
      </c>
      <c r="CP18" s="34">
        <v>0.99953605804016876</v>
      </c>
      <c r="CQ18" s="34">
        <v>0.99953084643215884</v>
      </c>
      <c r="CR18" s="34">
        <v>0.99952563485132229</v>
      </c>
      <c r="CS18" s="34">
        <v>0.99952073649790429</v>
      </c>
      <c r="CT18" s="34">
        <v>0.99951583816849177</v>
      </c>
      <c r="CU18" s="34">
        <v>0.99951093986308437</v>
      </c>
      <c r="CV18" s="34">
        <v>0.99950604158168199</v>
      </c>
      <c r="CW18" s="34">
        <v>0.99950114332428452</v>
      </c>
      <c r="CX18" s="34">
        <v>0.99949624509089174</v>
      </c>
      <c r="CY18" s="34">
        <v>0.99949134688150365</v>
      </c>
      <c r="CZ18" s="34">
        <v>0.99948644869612013</v>
      </c>
      <c r="DA18" s="34">
        <v>0.99948155053474119</v>
      </c>
      <c r="DB18" s="34">
        <v>0.99947665239736649</v>
      </c>
    </row>
    <row r="19" spans="1:106" x14ac:dyDescent="0.2">
      <c r="A19" s="13">
        <f t="shared" ca="1" si="0"/>
        <v>44295</v>
      </c>
      <c r="B19" s="34">
        <v>1.0000156214203828</v>
      </c>
      <c r="C19" s="34">
        <v>1.000010414253141</v>
      </c>
      <c r="D19" s="34">
        <v>1.0000052071130134</v>
      </c>
      <c r="E19" s="34">
        <v>1</v>
      </c>
      <c r="F19" s="34">
        <v>0.99999479291410032</v>
      </c>
      <c r="G19" s="34">
        <v>0.99998958585531428</v>
      </c>
      <c r="H19" s="34">
        <v>0.999984378823642</v>
      </c>
      <c r="I19" s="34">
        <v>0.99997917181908336</v>
      </c>
      <c r="J19" s="34">
        <v>0.9999739648416377</v>
      </c>
      <c r="K19" s="34">
        <v>0.99996875789130557</v>
      </c>
      <c r="L19" s="34">
        <v>0.99996355096808609</v>
      </c>
      <c r="M19" s="34">
        <v>0.9999583440719797</v>
      </c>
      <c r="N19" s="34">
        <v>0.99995313720298618</v>
      </c>
      <c r="O19" s="34">
        <v>0.99994793036110508</v>
      </c>
      <c r="P19" s="34">
        <v>0.99994272354633651</v>
      </c>
      <c r="Q19" s="34">
        <v>0.99993751675868048</v>
      </c>
      <c r="R19" s="34">
        <v>0.99993230999813643</v>
      </c>
      <c r="S19" s="34">
        <v>0.99992710326470424</v>
      </c>
      <c r="T19" s="34">
        <v>0.99992189655838415</v>
      </c>
      <c r="U19" s="34">
        <v>0.99991668987917581</v>
      </c>
      <c r="V19" s="34">
        <v>0.99991148322707923</v>
      </c>
      <c r="W19" s="34">
        <v>0.99990627660209397</v>
      </c>
      <c r="X19" s="34">
        <v>0.99990107000422024</v>
      </c>
      <c r="Y19" s="34">
        <v>0.99989586343345749</v>
      </c>
      <c r="Z19" s="34">
        <v>0.99989065688980605</v>
      </c>
      <c r="AA19" s="34">
        <v>0.99988545037326515</v>
      </c>
      <c r="AB19" s="34">
        <v>0.99988024388383523</v>
      </c>
      <c r="AC19" s="34">
        <v>0.99987503742151607</v>
      </c>
      <c r="AD19" s="34">
        <v>0.99986983098630733</v>
      </c>
      <c r="AE19" s="34">
        <v>0.99986462457820913</v>
      </c>
      <c r="AF19" s="34">
        <v>0.99985941819722068</v>
      </c>
      <c r="AG19" s="34">
        <v>0.99985421184334278</v>
      </c>
      <c r="AH19" s="34">
        <v>0.99984900551657441</v>
      </c>
      <c r="AI19" s="34">
        <v>0.99984379921691624</v>
      </c>
      <c r="AJ19" s="34">
        <v>0.99983859294436739</v>
      </c>
      <c r="AK19" s="34">
        <v>0.99983338669892807</v>
      </c>
      <c r="AL19" s="34">
        <v>0.99982818048059829</v>
      </c>
      <c r="AM19" s="34">
        <v>0.99982297428937772</v>
      </c>
      <c r="AN19" s="34">
        <v>0.99981776812526613</v>
      </c>
      <c r="AO19" s="34">
        <v>0.99981256198826352</v>
      </c>
      <c r="AP19" s="34">
        <v>0.99980735587836966</v>
      </c>
      <c r="AQ19" s="34">
        <v>0.99980214979558446</v>
      </c>
      <c r="AR19" s="34">
        <v>0.99979694373990791</v>
      </c>
      <c r="AS19" s="34">
        <v>0.99979173771133956</v>
      </c>
      <c r="AT19" s="34">
        <v>0.99978653170987952</v>
      </c>
      <c r="AU19" s="34">
        <v>0.99978132573552769</v>
      </c>
      <c r="AV19" s="34">
        <v>0.99977611978828373</v>
      </c>
      <c r="AW19" s="34">
        <v>0.99977091386814754</v>
      </c>
      <c r="AX19" s="34">
        <v>0.9997657079751191</v>
      </c>
      <c r="AY19" s="34">
        <v>0.9997605021091982</v>
      </c>
      <c r="AZ19" s="34">
        <v>0.99975529627038451</v>
      </c>
      <c r="BA19" s="34">
        <v>0.99975009045867835</v>
      </c>
      <c r="BB19" s="34">
        <v>0.99974488467407918</v>
      </c>
      <c r="BC19" s="34">
        <v>0.99973967891658699</v>
      </c>
      <c r="BD19" s="34">
        <v>0.99973447318620157</v>
      </c>
      <c r="BE19" s="34">
        <v>0.99972926748292279</v>
      </c>
      <c r="BF19" s="34">
        <v>0.99972406180675055</v>
      </c>
      <c r="BG19" s="34">
        <v>0.99971885615768485</v>
      </c>
      <c r="BH19" s="34">
        <v>0.99971365053572536</v>
      </c>
      <c r="BI19" s="34">
        <v>0.99970844494087185</v>
      </c>
      <c r="BJ19" s="34">
        <v>0.99970323937312455</v>
      </c>
      <c r="BK19" s="34">
        <v>0.99969803383248301</v>
      </c>
      <c r="BL19" s="34">
        <v>0.99969282831894701</v>
      </c>
      <c r="BM19" s="34">
        <v>0.99968762283251678</v>
      </c>
      <c r="BN19" s="34">
        <v>0.99968241737319208</v>
      </c>
      <c r="BO19" s="34">
        <v>0.99967721194097237</v>
      </c>
      <c r="BP19" s="34">
        <v>0.99967200653585797</v>
      </c>
      <c r="BQ19" s="34">
        <v>0.99966680115784856</v>
      </c>
      <c r="BR19" s="34">
        <v>0.99966159580694369</v>
      </c>
      <c r="BS19" s="34">
        <v>0.99965639048314381</v>
      </c>
      <c r="BT19" s="34">
        <v>0.99965118518644858</v>
      </c>
      <c r="BU19" s="34">
        <v>0.99964597991685755</v>
      </c>
      <c r="BV19" s="34">
        <v>0.99964077467437085</v>
      </c>
      <c r="BW19" s="34">
        <v>0.99963556945898824</v>
      </c>
      <c r="BX19" s="34">
        <v>0.99963036427071006</v>
      </c>
      <c r="BY19" s="34">
        <v>0.99962515910953531</v>
      </c>
      <c r="BZ19" s="34">
        <v>0.99961995397546421</v>
      </c>
      <c r="CA19" s="34">
        <v>0.99961474886849688</v>
      </c>
      <c r="CB19" s="34">
        <v>0.99960954378863309</v>
      </c>
      <c r="CC19" s="34">
        <v>0.9996043387358724</v>
      </c>
      <c r="CD19" s="34">
        <v>0.99959913371021503</v>
      </c>
      <c r="CE19" s="34">
        <v>0.99959392871166064</v>
      </c>
      <c r="CF19" s="34">
        <v>0.99958872374020902</v>
      </c>
      <c r="CG19" s="34">
        <v>0.99958351879586005</v>
      </c>
      <c r="CH19" s="34">
        <v>0.99957831387861396</v>
      </c>
      <c r="CI19" s="34">
        <v>0.99957310898847029</v>
      </c>
      <c r="CJ19" s="34">
        <v>0.99956790412542884</v>
      </c>
      <c r="CK19" s="34">
        <v>0.99956269928948938</v>
      </c>
      <c r="CL19" s="34">
        <v>0.99955749448065212</v>
      </c>
      <c r="CM19" s="34">
        <v>0.99955228969891674</v>
      </c>
      <c r="CN19" s="34">
        <v>0.99954708494428302</v>
      </c>
      <c r="CO19" s="34">
        <v>0.99954188021675117</v>
      </c>
      <c r="CP19" s="34">
        <v>0.99953667551632042</v>
      </c>
      <c r="CQ19" s="34">
        <v>0.99953147084299121</v>
      </c>
      <c r="CR19" s="34">
        <v>0.99952626619676321</v>
      </c>
      <c r="CS19" s="34">
        <v>0.99952136942580783</v>
      </c>
      <c r="CT19" s="34">
        <v>0.99951647267884225</v>
      </c>
      <c r="CU19" s="34">
        <v>0.99951157595586626</v>
      </c>
      <c r="CV19" s="34">
        <v>0.99950667925687975</v>
      </c>
      <c r="CW19" s="34">
        <v>0.99950178258188271</v>
      </c>
      <c r="CX19" s="34">
        <v>0.99949688593087493</v>
      </c>
      <c r="CY19" s="34">
        <v>0.99949198930385641</v>
      </c>
      <c r="CZ19" s="34">
        <v>0.99948709270082658</v>
      </c>
      <c r="DA19" s="34">
        <v>0.99948219612178579</v>
      </c>
      <c r="DB19" s="34">
        <v>0.99947729956673381</v>
      </c>
    </row>
    <row r="20" spans="1:106" x14ac:dyDescent="0.2">
      <c r="A20" s="13">
        <f t="shared" ca="1" si="0"/>
        <v>44298</v>
      </c>
      <c r="B20" s="34">
        <v>1.0000051585245722</v>
      </c>
      <c r="C20" s="34">
        <v>1</v>
      </c>
      <c r="D20" s="34">
        <v>0.9999948415020381</v>
      </c>
      <c r="E20" s="34">
        <v>0.99998968303068647</v>
      </c>
      <c r="F20" s="34">
        <v>0.99998452458594478</v>
      </c>
      <c r="G20" s="34">
        <v>0.99997936616781291</v>
      </c>
      <c r="H20" s="34">
        <v>0.99997420777629076</v>
      </c>
      <c r="I20" s="34">
        <v>0.9999690494113781</v>
      </c>
      <c r="J20" s="34">
        <v>0.99996389107307504</v>
      </c>
      <c r="K20" s="34">
        <v>0.99995873276138103</v>
      </c>
      <c r="L20" s="34">
        <v>0.99995357447629618</v>
      </c>
      <c r="M20" s="34">
        <v>0.99994841621782027</v>
      </c>
      <c r="N20" s="34">
        <v>0.9999432579859534</v>
      </c>
      <c r="O20" s="34">
        <v>0.99993809978069514</v>
      </c>
      <c r="P20" s="34">
        <v>0.9999329416020456</v>
      </c>
      <c r="Q20" s="34">
        <v>0.99992778345000455</v>
      </c>
      <c r="R20" s="34">
        <v>0.99992262532457166</v>
      </c>
      <c r="S20" s="34">
        <v>0.99991746722574693</v>
      </c>
      <c r="T20" s="34">
        <v>0.99991230915353024</v>
      </c>
      <c r="U20" s="34">
        <v>0.9999071511079215</v>
      </c>
      <c r="V20" s="34">
        <v>0.99990199308892069</v>
      </c>
      <c r="W20" s="34">
        <v>0.99989683509652749</v>
      </c>
      <c r="X20" s="34">
        <v>0.99989167713074167</v>
      </c>
      <c r="Y20" s="34">
        <v>0.99988651919156313</v>
      </c>
      <c r="Z20" s="34">
        <v>0.99988136127899196</v>
      </c>
      <c r="AA20" s="34">
        <v>0.99987620339302763</v>
      </c>
      <c r="AB20" s="34">
        <v>0.99987104553367046</v>
      </c>
      <c r="AC20" s="34">
        <v>0.99986588770092011</v>
      </c>
      <c r="AD20" s="34">
        <v>0.99986072989477637</v>
      </c>
      <c r="AE20" s="34">
        <v>0.99985557211523912</v>
      </c>
      <c r="AF20" s="34">
        <v>0.99985041436230837</v>
      </c>
      <c r="AG20" s="34">
        <v>0.99984525663598378</v>
      </c>
      <c r="AH20" s="34">
        <v>0.99984009893626535</v>
      </c>
      <c r="AI20" s="34">
        <v>0.99983494126315275</v>
      </c>
      <c r="AJ20" s="34">
        <v>0.9998297836166461</v>
      </c>
      <c r="AK20" s="34">
        <v>0.99982462599674526</v>
      </c>
      <c r="AL20" s="34">
        <v>0.99981946840345004</v>
      </c>
      <c r="AM20" s="34">
        <v>0.99981431083676009</v>
      </c>
      <c r="AN20" s="34">
        <v>0.99980915329667552</v>
      </c>
      <c r="AO20" s="34">
        <v>0.99980399578319612</v>
      </c>
      <c r="AP20" s="34">
        <v>0.99979883829632177</v>
      </c>
      <c r="AQ20" s="34">
        <v>0.99979368083605213</v>
      </c>
      <c r="AR20" s="34">
        <v>0.99978852340238733</v>
      </c>
      <c r="AS20" s="34">
        <v>0.99978336599532724</v>
      </c>
      <c r="AT20" s="34">
        <v>0.99977820861487154</v>
      </c>
      <c r="AU20" s="34">
        <v>0.99977305126102023</v>
      </c>
      <c r="AV20" s="34">
        <v>0.99976789393377308</v>
      </c>
      <c r="AW20" s="34">
        <v>0.99976273663312998</v>
      </c>
      <c r="AX20" s="34">
        <v>0.99975757935909082</v>
      </c>
      <c r="AY20" s="34">
        <v>0.99975242211165549</v>
      </c>
      <c r="AZ20" s="34">
        <v>0.99974726489082366</v>
      </c>
      <c r="BA20" s="34">
        <v>0.99974210769659533</v>
      </c>
      <c r="BB20" s="34">
        <v>0.99973695052897038</v>
      </c>
      <c r="BC20" s="34">
        <v>0.99973179338794893</v>
      </c>
      <c r="BD20" s="34">
        <v>0.99972663627353031</v>
      </c>
      <c r="BE20" s="34">
        <v>0.99972147918571497</v>
      </c>
      <c r="BF20" s="34">
        <v>0.99971632212450234</v>
      </c>
      <c r="BG20" s="34">
        <v>0.99971116508989222</v>
      </c>
      <c r="BH20" s="34">
        <v>0.99970600808188492</v>
      </c>
      <c r="BI20" s="34">
        <v>0.99970085110047968</v>
      </c>
      <c r="BJ20" s="34">
        <v>0.99969569414567683</v>
      </c>
      <c r="BK20" s="34">
        <v>0.99969053721747625</v>
      </c>
      <c r="BL20" s="34">
        <v>0.99968538031587761</v>
      </c>
      <c r="BM20" s="34">
        <v>0.99968022344088092</v>
      </c>
      <c r="BN20" s="34">
        <v>0.99967506659248584</v>
      </c>
      <c r="BO20" s="34">
        <v>0.99966990977069237</v>
      </c>
      <c r="BP20" s="34">
        <v>0.99966475297550028</v>
      </c>
      <c r="BQ20" s="34">
        <v>0.9996595962069097</v>
      </c>
      <c r="BR20" s="34">
        <v>0.99965443946492016</v>
      </c>
      <c r="BS20" s="34">
        <v>0.99964928274953191</v>
      </c>
      <c r="BT20" s="34">
        <v>0.99964412606074415</v>
      </c>
      <c r="BU20" s="34">
        <v>0.99963896939855745</v>
      </c>
      <c r="BV20" s="34">
        <v>0.99963381276297136</v>
      </c>
      <c r="BW20" s="34">
        <v>0.99962865615398577</v>
      </c>
      <c r="BX20" s="34">
        <v>0.99962349957160024</v>
      </c>
      <c r="BY20" s="34">
        <v>0.99961834301581531</v>
      </c>
      <c r="BZ20" s="34">
        <v>0.99961318648663033</v>
      </c>
      <c r="CA20" s="34">
        <v>0.99960802998404519</v>
      </c>
      <c r="CB20" s="34">
        <v>0.99960287350805999</v>
      </c>
      <c r="CC20" s="34">
        <v>0.9995977170586744</v>
      </c>
      <c r="CD20" s="34">
        <v>0.99959256063588853</v>
      </c>
      <c r="CE20" s="34">
        <v>0.99958740423970172</v>
      </c>
      <c r="CF20" s="34">
        <v>0.9995822478701144</v>
      </c>
      <c r="CG20" s="34">
        <v>0.99957709152712604</v>
      </c>
      <c r="CH20" s="34">
        <v>0.99957193521073684</v>
      </c>
      <c r="CI20" s="34">
        <v>0.99956677892094647</v>
      </c>
      <c r="CJ20" s="34">
        <v>0.99956162265775472</v>
      </c>
      <c r="CK20" s="34">
        <v>0.99955646642116158</v>
      </c>
      <c r="CL20" s="34">
        <v>0.99955131021116683</v>
      </c>
      <c r="CM20" s="34">
        <v>0.99954615402777058</v>
      </c>
      <c r="CN20" s="34">
        <v>0.99954099787097228</v>
      </c>
      <c r="CO20" s="34">
        <v>0.99953584174077204</v>
      </c>
      <c r="CP20" s="34">
        <v>0.99953068563716974</v>
      </c>
      <c r="CQ20" s="34">
        <v>0.99952577193741554</v>
      </c>
      <c r="CR20" s="34">
        <v>0.99952085826181714</v>
      </c>
      <c r="CS20" s="34">
        <v>0.9995159446103743</v>
      </c>
      <c r="CT20" s="34">
        <v>0.99951103098308702</v>
      </c>
      <c r="CU20" s="34">
        <v>0.99950611737995509</v>
      </c>
      <c r="CV20" s="34">
        <v>0.99950120380097862</v>
      </c>
      <c r="CW20" s="34">
        <v>0.99949629024615738</v>
      </c>
      <c r="CX20" s="34">
        <v>0.99949137671549115</v>
      </c>
      <c r="CY20" s="34">
        <v>0.99948646320897971</v>
      </c>
      <c r="CZ20" s="34">
        <v>0.99948154972662329</v>
      </c>
      <c r="DA20" s="34">
        <v>0.99947663626842143</v>
      </c>
      <c r="DB20" s="34">
        <v>0.99947172283437435</v>
      </c>
    </row>
    <row r="21" spans="1:106" x14ac:dyDescent="0.2">
      <c r="A21" s="13">
        <f t="shared" ca="1" si="0"/>
        <v>44299</v>
      </c>
      <c r="B21" s="34">
        <v>1.0000051029946644</v>
      </c>
      <c r="C21" s="34">
        <v>1</v>
      </c>
      <c r="D21" s="34">
        <v>0.99999489703137623</v>
      </c>
      <c r="E21" s="34">
        <v>0.99998979408879274</v>
      </c>
      <c r="F21" s="34">
        <v>0.99998469117224931</v>
      </c>
      <c r="G21" s="34">
        <v>0.99997958828174593</v>
      </c>
      <c r="H21" s="34">
        <v>0.9999744854172824</v>
      </c>
      <c r="I21" s="34">
        <v>0.9999693825788587</v>
      </c>
      <c r="J21" s="34">
        <v>0.99996427976647473</v>
      </c>
      <c r="K21" s="34">
        <v>0.99995917698012993</v>
      </c>
      <c r="L21" s="34">
        <v>0.99995407421982485</v>
      </c>
      <c r="M21" s="34">
        <v>0.99994897148555861</v>
      </c>
      <c r="N21" s="34">
        <v>0.99994386877733177</v>
      </c>
      <c r="O21" s="34">
        <v>0.99993876609514387</v>
      </c>
      <c r="P21" s="34">
        <v>0.99993366343899459</v>
      </c>
      <c r="Q21" s="34">
        <v>0.99992856080888437</v>
      </c>
      <c r="R21" s="34">
        <v>0.99992345820481232</v>
      </c>
      <c r="S21" s="34">
        <v>0.99991835562677889</v>
      </c>
      <c r="T21" s="34">
        <v>0.99991325307478385</v>
      </c>
      <c r="U21" s="34">
        <v>0.99990815054882676</v>
      </c>
      <c r="V21" s="34">
        <v>0.99990304804890784</v>
      </c>
      <c r="W21" s="34">
        <v>0.99989794557502687</v>
      </c>
      <c r="X21" s="34">
        <v>0.9998928431271833</v>
      </c>
      <c r="Y21" s="34">
        <v>0.99988774070537778</v>
      </c>
      <c r="Z21" s="34">
        <v>0.99988263830960955</v>
      </c>
      <c r="AA21" s="34">
        <v>0.99987753593987871</v>
      </c>
      <c r="AB21" s="34">
        <v>0.99987243359618516</v>
      </c>
      <c r="AC21" s="34">
        <v>0.99986733127852867</v>
      </c>
      <c r="AD21" s="34">
        <v>0.99986222898690913</v>
      </c>
      <c r="AE21" s="34">
        <v>0.99985712672132643</v>
      </c>
      <c r="AF21" s="34">
        <v>0.99985202448178068</v>
      </c>
      <c r="AG21" s="34">
        <v>0.99984692226827121</v>
      </c>
      <c r="AH21" s="34">
        <v>0.99984182008079814</v>
      </c>
      <c r="AI21" s="34">
        <v>0.99983671791936146</v>
      </c>
      <c r="AJ21" s="34">
        <v>0.99983161578396107</v>
      </c>
      <c r="AK21" s="34">
        <v>0.99982651367459652</v>
      </c>
      <c r="AL21" s="34">
        <v>0.99982141159126803</v>
      </c>
      <c r="AM21" s="34">
        <v>0.99981630953397516</v>
      </c>
      <c r="AN21" s="34">
        <v>0.9998112075027179</v>
      </c>
      <c r="AO21" s="34">
        <v>0.99980610549749638</v>
      </c>
      <c r="AP21" s="34">
        <v>0.99980100351831014</v>
      </c>
      <c r="AQ21" s="34">
        <v>0.99979590156515918</v>
      </c>
      <c r="AR21" s="34">
        <v>0.99979079963804307</v>
      </c>
      <c r="AS21" s="34">
        <v>0.99978569773696224</v>
      </c>
      <c r="AT21" s="34">
        <v>0.99978059586191603</v>
      </c>
      <c r="AU21" s="34">
        <v>0.99977549401290478</v>
      </c>
      <c r="AV21" s="34">
        <v>0.9997703921899278</v>
      </c>
      <c r="AW21" s="34">
        <v>0.99976529039298545</v>
      </c>
      <c r="AX21" s="34">
        <v>0.99976018862207738</v>
      </c>
      <c r="AY21" s="34">
        <v>0.99975508687720349</v>
      </c>
      <c r="AZ21" s="34">
        <v>0.99974998515836377</v>
      </c>
      <c r="BA21" s="34">
        <v>0.99974488346555768</v>
      </c>
      <c r="BB21" s="34">
        <v>0.99973978179878564</v>
      </c>
      <c r="BC21" s="34">
        <v>0.99973468015804712</v>
      </c>
      <c r="BD21" s="34">
        <v>0.9997295785433421</v>
      </c>
      <c r="BE21" s="34">
        <v>0.99972447695467037</v>
      </c>
      <c r="BF21" s="34">
        <v>0.99971937539203204</v>
      </c>
      <c r="BG21" s="34">
        <v>0.99971427385542677</v>
      </c>
      <c r="BH21" s="34">
        <v>0.99970917234485446</v>
      </c>
      <c r="BI21" s="34">
        <v>0.9997040708603151</v>
      </c>
      <c r="BJ21" s="34">
        <v>0.99969896940180836</v>
      </c>
      <c r="BK21" s="34">
        <v>0.99969386796933424</v>
      </c>
      <c r="BL21" s="34">
        <v>0.99968876656289252</v>
      </c>
      <c r="BM21" s="34">
        <v>0.99968366518248308</v>
      </c>
      <c r="BN21" s="34">
        <v>0.99967856382810594</v>
      </c>
      <c r="BO21" s="34">
        <v>0.99967346249976075</v>
      </c>
      <c r="BP21" s="34">
        <v>0.99966836119744751</v>
      </c>
      <c r="BQ21" s="34">
        <v>0.999663259921166</v>
      </c>
      <c r="BR21" s="34">
        <v>0.99965815867091634</v>
      </c>
      <c r="BS21" s="34">
        <v>0.99965305744669808</v>
      </c>
      <c r="BT21" s="34">
        <v>0.9996479562485111</v>
      </c>
      <c r="BU21" s="34">
        <v>0.99964285507635553</v>
      </c>
      <c r="BV21" s="34">
        <v>0.99963775393023124</v>
      </c>
      <c r="BW21" s="34">
        <v>0.99963265281013769</v>
      </c>
      <c r="BX21" s="34">
        <v>0.99962755171607487</v>
      </c>
      <c r="BY21" s="34">
        <v>0.99962245064804311</v>
      </c>
      <c r="BZ21" s="34">
        <v>0.99961734960604176</v>
      </c>
      <c r="CA21" s="34">
        <v>0.99961224859007081</v>
      </c>
      <c r="CB21" s="34">
        <v>0.99960714760013036</v>
      </c>
      <c r="CC21" s="34">
        <v>0.99960204663621999</v>
      </c>
      <c r="CD21" s="34">
        <v>0.99959694569833957</v>
      </c>
      <c r="CE21" s="34">
        <v>0.99959184478648921</v>
      </c>
      <c r="CF21" s="34">
        <v>0.9995867439006686</v>
      </c>
      <c r="CG21" s="34">
        <v>0.9995816430408776</v>
      </c>
      <c r="CH21" s="34">
        <v>0.99957654220711623</v>
      </c>
      <c r="CI21" s="34">
        <v>0.99957144139938425</v>
      </c>
      <c r="CJ21" s="34">
        <v>0.99956634061768157</v>
      </c>
      <c r="CK21" s="34">
        <v>0.99956123986200784</v>
      </c>
      <c r="CL21" s="34">
        <v>0.99955613913236319</v>
      </c>
      <c r="CM21" s="34">
        <v>0.99955103842874771</v>
      </c>
      <c r="CN21" s="34">
        <v>0.99954593775116052</v>
      </c>
      <c r="CO21" s="34">
        <v>0.99954083709960206</v>
      </c>
      <c r="CP21" s="34">
        <v>0.99953573647407212</v>
      </c>
      <c r="CQ21" s="34">
        <v>0.99953080046454457</v>
      </c>
      <c r="CR21" s="34">
        <v>0.99952586447939251</v>
      </c>
      <c r="CS21" s="34">
        <v>0.99952092851861596</v>
      </c>
      <c r="CT21" s="34">
        <v>0.99951599258221457</v>
      </c>
      <c r="CU21" s="34">
        <v>0.99951105667018825</v>
      </c>
      <c r="CV21" s="34">
        <v>0.99950612078253698</v>
      </c>
      <c r="CW21" s="34">
        <v>0.99950118491926077</v>
      </c>
      <c r="CX21" s="34">
        <v>0.99949624908035939</v>
      </c>
      <c r="CY21" s="34">
        <v>0.9994913132658324</v>
      </c>
      <c r="CZ21" s="34">
        <v>0.99948637747568003</v>
      </c>
      <c r="DA21" s="34">
        <v>0.99948144170990205</v>
      </c>
      <c r="DB21" s="34">
        <v>0.99947650596849857</v>
      </c>
    </row>
    <row r="22" spans="1:106" x14ac:dyDescent="0.2">
      <c r="A22" s="13">
        <f t="shared" ca="1" si="0"/>
        <v>44300</v>
      </c>
      <c r="B22" s="34">
        <v>1.0000050996628609</v>
      </c>
      <c r="C22" s="34">
        <v>1</v>
      </c>
      <c r="D22" s="34">
        <v>0.99999490036314531</v>
      </c>
      <c r="E22" s="34">
        <v>0.99998980075229715</v>
      </c>
      <c r="F22" s="34">
        <v>0.99998470116745508</v>
      </c>
      <c r="G22" s="34">
        <v>0.99997960160861921</v>
      </c>
      <c r="H22" s="34">
        <v>0.99997450207578897</v>
      </c>
      <c r="I22" s="34">
        <v>0.99996940256896449</v>
      </c>
      <c r="J22" s="34">
        <v>0.99996430308814577</v>
      </c>
      <c r="K22" s="34">
        <v>0.99995920363333268</v>
      </c>
      <c r="L22" s="34">
        <v>0.99995410420452469</v>
      </c>
      <c r="M22" s="34">
        <v>0.99994900480172211</v>
      </c>
      <c r="N22" s="34">
        <v>0.9999439054249244</v>
      </c>
      <c r="O22" s="34">
        <v>0.99993880607413199</v>
      </c>
      <c r="P22" s="34">
        <v>0.99993370674934412</v>
      </c>
      <c r="Q22" s="34">
        <v>0.999928607450561</v>
      </c>
      <c r="R22" s="34">
        <v>0.99992350817778264</v>
      </c>
      <c r="S22" s="34">
        <v>0.99991840893100847</v>
      </c>
      <c r="T22" s="34">
        <v>0.99991330971023884</v>
      </c>
      <c r="U22" s="34">
        <v>0.99990821051547341</v>
      </c>
      <c r="V22" s="34">
        <v>0.99990311134671195</v>
      </c>
      <c r="W22" s="34">
        <v>0.99989801220395436</v>
      </c>
      <c r="X22" s="34">
        <v>0.99989291308720041</v>
      </c>
      <c r="Y22" s="34">
        <v>0.99988781399645044</v>
      </c>
      <c r="Z22" s="34">
        <v>0.99988271493170366</v>
      </c>
      <c r="AA22" s="34">
        <v>0.99987761589296043</v>
      </c>
      <c r="AB22" s="34">
        <v>0.99987251688022039</v>
      </c>
      <c r="AC22" s="34">
        <v>0.99986741789348343</v>
      </c>
      <c r="AD22" s="34">
        <v>0.99986231893274946</v>
      </c>
      <c r="AE22" s="34">
        <v>0.99985721999801835</v>
      </c>
      <c r="AF22" s="34">
        <v>0.99985212108929011</v>
      </c>
      <c r="AG22" s="34">
        <v>0.9998470222065643</v>
      </c>
      <c r="AH22" s="34">
        <v>0.99984192334984101</v>
      </c>
      <c r="AI22" s="34">
        <v>0.99983682451911982</v>
      </c>
      <c r="AJ22" s="34">
        <v>0.99983172571440104</v>
      </c>
      <c r="AK22" s="34">
        <v>0.99982662693568414</v>
      </c>
      <c r="AL22" s="34">
        <v>0.99982152818296932</v>
      </c>
      <c r="AM22" s="34">
        <v>0.99981642945625626</v>
      </c>
      <c r="AN22" s="34">
        <v>0.99981133075554496</v>
      </c>
      <c r="AO22" s="34">
        <v>0.99980623208083497</v>
      </c>
      <c r="AP22" s="34">
        <v>0.9998011334321264</v>
      </c>
      <c r="AQ22" s="34">
        <v>0.99979603480941925</v>
      </c>
      <c r="AR22" s="34">
        <v>0.99979093621271309</v>
      </c>
      <c r="AS22" s="34">
        <v>0.9997858376420079</v>
      </c>
      <c r="AT22" s="34">
        <v>0.99978073909730358</v>
      </c>
      <c r="AU22" s="34">
        <v>0.99977564057860013</v>
      </c>
      <c r="AV22" s="34">
        <v>0.99977054208589722</v>
      </c>
      <c r="AW22" s="34">
        <v>0.99976544361919473</v>
      </c>
      <c r="AX22" s="34">
        <v>0.99976034517849244</v>
      </c>
      <c r="AY22" s="34">
        <v>0.99975524676379046</v>
      </c>
      <c r="AZ22" s="34">
        <v>0.99975014837508869</v>
      </c>
      <c r="BA22" s="34">
        <v>0.99974505001238656</v>
      </c>
      <c r="BB22" s="34">
        <v>0.99973995167568441</v>
      </c>
      <c r="BC22" s="34">
        <v>0.99973485336498169</v>
      </c>
      <c r="BD22" s="34">
        <v>0.99972975508027895</v>
      </c>
      <c r="BE22" s="34">
        <v>0.99972465682157541</v>
      </c>
      <c r="BF22" s="34">
        <v>0.99971955858887096</v>
      </c>
      <c r="BG22" s="34">
        <v>0.99971446038216571</v>
      </c>
      <c r="BH22" s="34">
        <v>0.99970936220145956</v>
      </c>
      <c r="BI22" s="34">
        <v>0.99970426404675239</v>
      </c>
      <c r="BJ22" s="34">
        <v>0.99969916591804364</v>
      </c>
      <c r="BK22" s="34">
        <v>0.99969406781533376</v>
      </c>
      <c r="BL22" s="34">
        <v>0.99968896973862231</v>
      </c>
      <c r="BM22" s="34">
        <v>0.99968387168790918</v>
      </c>
      <c r="BN22" s="34">
        <v>0.99967877366319424</v>
      </c>
      <c r="BO22" s="34">
        <v>0.99967367566447729</v>
      </c>
      <c r="BP22" s="34">
        <v>0.99966857769175843</v>
      </c>
      <c r="BQ22" s="34">
        <v>0.99966347974503722</v>
      </c>
      <c r="BR22" s="34">
        <v>0.99965838182431377</v>
      </c>
      <c r="BS22" s="34">
        <v>0.99965328392958785</v>
      </c>
      <c r="BT22" s="34">
        <v>0.99964818606085948</v>
      </c>
      <c r="BU22" s="34">
        <v>0.9996430882181282</v>
      </c>
      <c r="BV22" s="34">
        <v>0.99963799040139423</v>
      </c>
      <c r="BW22" s="34">
        <v>0.99963289261065724</v>
      </c>
      <c r="BX22" s="34">
        <v>0.99962779484591691</v>
      </c>
      <c r="BY22" s="34">
        <v>0.99962269710717344</v>
      </c>
      <c r="BZ22" s="34">
        <v>0.99961759939442674</v>
      </c>
      <c r="CA22" s="34">
        <v>0.99961250170767646</v>
      </c>
      <c r="CB22" s="34">
        <v>0.9996074040469225</v>
      </c>
      <c r="CC22" s="34">
        <v>0.99960230641216463</v>
      </c>
      <c r="CD22" s="34">
        <v>0.99959720880340308</v>
      </c>
      <c r="CE22" s="34">
        <v>0.99959211122063729</v>
      </c>
      <c r="CF22" s="34">
        <v>0.99958701366386749</v>
      </c>
      <c r="CG22" s="34">
        <v>0.99958191613309311</v>
      </c>
      <c r="CH22" s="34">
        <v>0.99957681862831449</v>
      </c>
      <c r="CI22" s="34">
        <v>0.9995717211495313</v>
      </c>
      <c r="CJ22" s="34">
        <v>0.99956662369674343</v>
      </c>
      <c r="CK22" s="34">
        <v>0.99956152626995076</v>
      </c>
      <c r="CL22" s="34">
        <v>0.99955642886915297</v>
      </c>
      <c r="CM22" s="34">
        <v>0.99955133149435016</v>
      </c>
      <c r="CN22" s="34">
        <v>0.999546234145542</v>
      </c>
      <c r="CO22" s="34">
        <v>0.99954113682272849</v>
      </c>
      <c r="CP22" s="34">
        <v>0.99953603952590964</v>
      </c>
      <c r="CQ22" s="34">
        <v>0.99953131135194917</v>
      </c>
      <c r="CR22" s="34">
        <v>0.99952658320035481</v>
      </c>
      <c r="CS22" s="34">
        <v>0.99952185507112612</v>
      </c>
      <c r="CT22" s="34">
        <v>0.99951712696426354</v>
      </c>
      <c r="CU22" s="34">
        <v>0.99951239887976639</v>
      </c>
      <c r="CV22" s="34">
        <v>0.99950767081763492</v>
      </c>
      <c r="CW22" s="34">
        <v>0.999502942777869</v>
      </c>
      <c r="CX22" s="34">
        <v>0.99949821476046852</v>
      </c>
      <c r="CY22" s="34">
        <v>0.99949348676543304</v>
      </c>
      <c r="CZ22" s="34">
        <v>0.99948875879276289</v>
      </c>
      <c r="DA22" s="34">
        <v>0.99948403084245796</v>
      </c>
      <c r="DB22" s="34">
        <v>0.99947930291451759</v>
      </c>
    </row>
    <row r="23" spans="1:106" x14ac:dyDescent="0.2">
      <c r="A23" s="13">
        <f t="shared" ca="1" si="0"/>
        <v>44301</v>
      </c>
      <c r="B23" s="34">
        <v>1.0000158088339701</v>
      </c>
      <c r="C23" s="34">
        <v>1.0000105391948781</v>
      </c>
      <c r="D23" s="34">
        <v>1.0000052695835546</v>
      </c>
      <c r="E23" s="34">
        <v>1</v>
      </c>
      <c r="F23" s="34">
        <v>0.99999473044421339</v>
      </c>
      <c r="G23" s="34">
        <v>0.99998946091619534</v>
      </c>
      <c r="H23" s="34">
        <v>0.99998419141594497</v>
      </c>
      <c r="I23" s="34">
        <v>0.99997892194346272</v>
      </c>
      <c r="J23" s="34">
        <v>0.99997365249874848</v>
      </c>
      <c r="K23" s="34">
        <v>0.99996838308180158</v>
      </c>
      <c r="L23" s="34">
        <v>0.99996311369262225</v>
      </c>
      <c r="M23" s="34">
        <v>0.99995784433121015</v>
      </c>
      <c r="N23" s="34">
        <v>0.99995257499756518</v>
      </c>
      <c r="O23" s="34">
        <v>0.99994730569168744</v>
      </c>
      <c r="P23" s="34">
        <v>0.9999420364135766</v>
      </c>
      <c r="Q23" s="34">
        <v>0.99993676716323254</v>
      </c>
      <c r="R23" s="34">
        <v>0.99993149794065506</v>
      </c>
      <c r="S23" s="34">
        <v>0.99992622874584391</v>
      </c>
      <c r="T23" s="34">
        <v>0.99992095957879923</v>
      </c>
      <c r="U23" s="34">
        <v>0.99991569043952067</v>
      </c>
      <c r="V23" s="34">
        <v>0.99991042132800811</v>
      </c>
      <c r="W23" s="34">
        <v>0.99990515224426157</v>
      </c>
      <c r="X23" s="34">
        <v>0.9998998831882806</v>
      </c>
      <c r="Y23" s="34">
        <v>0.99989461416006531</v>
      </c>
      <c r="Z23" s="34">
        <v>0.99988934515961525</v>
      </c>
      <c r="AA23" s="34">
        <v>0.99988407618693087</v>
      </c>
      <c r="AB23" s="34">
        <v>0.99987880724201128</v>
      </c>
      <c r="AC23" s="34">
        <v>0.99987353832485693</v>
      </c>
      <c r="AD23" s="34">
        <v>0.99986826943546714</v>
      </c>
      <c r="AE23" s="34">
        <v>0.99986300057384236</v>
      </c>
      <c r="AF23" s="34">
        <v>0.99985773173998194</v>
      </c>
      <c r="AG23" s="34">
        <v>0.99985246293388608</v>
      </c>
      <c r="AH23" s="34">
        <v>0.99984719415555412</v>
      </c>
      <c r="AI23" s="34">
        <v>0.99984192540498684</v>
      </c>
      <c r="AJ23" s="34">
        <v>0.99983665668218313</v>
      </c>
      <c r="AK23" s="34">
        <v>0.99983138798714333</v>
      </c>
      <c r="AL23" s="34">
        <v>0.99982611931986731</v>
      </c>
      <c r="AM23" s="34">
        <v>0.99982085068035487</v>
      </c>
      <c r="AN23" s="34">
        <v>0.99981558206860577</v>
      </c>
      <c r="AO23" s="34">
        <v>0.99981031348461979</v>
      </c>
      <c r="AP23" s="34">
        <v>0.99980504492839695</v>
      </c>
      <c r="AQ23" s="34">
        <v>0.99979977639993711</v>
      </c>
      <c r="AR23" s="34">
        <v>0.99979450789924007</v>
      </c>
      <c r="AS23" s="34">
        <v>0.99978923942630571</v>
      </c>
      <c r="AT23" s="34">
        <v>0.99978397098113392</v>
      </c>
      <c r="AU23" s="34">
        <v>0.99977870256372448</v>
      </c>
      <c r="AV23" s="34">
        <v>0.99977343417407716</v>
      </c>
      <c r="AW23" s="34">
        <v>0.99976816581219197</v>
      </c>
      <c r="AX23" s="34">
        <v>0.99976289747806868</v>
      </c>
      <c r="AY23" s="34">
        <v>0.99975762917170719</v>
      </c>
      <c r="AZ23" s="34">
        <v>0.99975236089310726</v>
      </c>
      <c r="BA23" s="34">
        <v>0.9997470926422688</v>
      </c>
      <c r="BB23" s="34">
        <v>0.99974182441919179</v>
      </c>
      <c r="BC23" s="34">
        <v>0.99973655622387592</v>
      </c>
      <c r="BD23" s="34">
        <v>0.99973128805632117</v>
      </c>
      <c r="BE23" s="34">
        <v>0.99972601991652732</v>
      </c>
      <c r="BF23" s="34">
        <v>0.99972075180449427</v>
      </c>
      <c r="BG23" s="34">
        <v>0.99971548372022179</v>
      </c>
      <c r="BH23" s="34">
        <v>0.99971021566370954</v>
      </c>
      <c r="BI23" s="34">
        <v>0.99970494763495776</v>
      </c>
      <c r="BJ23" s="34">
        <v>0.99969967963396633</v>
      </c>
      <c r="BK23" s="34">
        <v>0.99969441166073481</v>
      </c>
      <c r="BL23" s="34">
        <v>0.99968914371526318</v>
      </c>
      <c r="BM23" s="34">
        <v>0.99968387579755102</v>
      </c>
      <c r="BN23" s="34">
        <v>0.99967860790759877</v>
      </c>
      <c r="BO23" s="34">
        <v>0.99967334004540587</v>
      </c>
      <c r="BP23" s="34">
        <v>0.99966807221097231</v>
      </c>
      <c r="BQ23" s="34">
        <v>0.99966280440429778</v>
      </c>
      <c r="BR23" s="34">
        <v>0.99965753662538237</v>
      </c>
      <c r="BS23" s="34">
        <v>0.99965226887422576</v>
      </c>
      <c r="BT23" s="34">
        <v>0.99964700115082772</v>
      </c>
      <c r="BU23" s="34">
        <v>0.99964173345518836</v>
      </c>
      <c r="BV23" s="34">
        <v>0.99963646578730769</v>
      </c>
      <c r="BW23" s="34">
        <v>0.99963119814718493</v>
      </c>
      <c r="BX23" s="34">
        <v>0.99962593053482041</v>
      </c>
      <c r="BY23" s="34">
        <v>0.99962066295021379</v>
      </c>
      <c r="BZ23" s="34">
        <v>0.99961539539336508</v>
      </c>
      <c r="CA23" s="34">
        <v>0.99961012786427406</v>
      </c>
      <c r="CB23" s="34">
        <v>0.99960486036294061</v>
      </c>
      <c r="CC23" s="34">
        <v>0.9995995928893644</v>
      </c>
      <c r="CD23" s="34">
        <v>0.99959432544354543</v>
      </c>
      <c r="CE23" s="34">
        <v>0.99958905802548392</v>
      </c>
      <c r="CF23" s="34">
        <v>0.99958379063517899</v>
      </c>
      <c r="CG23" s="34">
        <v>0.99957852327263097</v>
      </c>
      <c r="CH23" s="34">
        <v>0.99957325593783963</v>
      </c>
      <c r="CI23" s="34">
        <v>0.99956798863080476</v>
      </c>
      <c r="CJ23" s="34">
        <v>0.99956272135152646</v>
      </c>
      <c r="CK23" s="34">
        <v>0.99955745410000418</v>
      </c>
      <c r="CL23" s="34">
        <v>0.99955218687623804</v>
      </c>
      <c r="CM23" s="34">
        <v>0.99954691968022769</v>
      </c>
      <c r="CN23" s="34">
        <v>0.99954165251197324</v>
      </c>
      <c r="CO23" s="34">
        <v>0.99953638537147438</v>
      </c>
      <c r="CP23" s="34">
        <v>0.99953111825873109</v>
      </c>
      <c r="CQ23" s="34">
        <v>0.99952585117374326</v>
      </c>
      <c r="CR23" s="34">
        <v>0.99952058411651046</v>
      </c>
      <c r="CS23" s="34">
        <v>0.99951553666967552</v>
      </c>
      <c r="CT23" s="34">
        <v>0.99951048924832986</v>
      </c>
      <c r="CU23" s="34">
        <v>0.99950544185247292</v>
      </c>
      <c r="CV23" s="34">
        <v>0.99950039448210493</v>
      </c>
      <c r="CW23" s="34">
        <v>0.9994953471372251</v>
      </c>
      <c r="CX23" s="34">
        <v>0.99949029981783388</v>
      </c>
      <c r="CY23" s="34">
        <v>0.99948525252393072</v>
      </c>
      <c r="CZ23" s="34">
        <v>0.99948020525551606</v>
      </c>
      <c r="DA23" s="34">
        <v>0.99947515801258935</v>
      </c>
      <c r="DB23" s="34">
        <v>0.99947011079515047</v>
      </c>
    </row>
    <row r="24" spans="1:106" x14ac:dyDescent="0.2">
      <c r="A24" s="13">
        <f t="shared" ca="1" si="0"/>
        <v>44302</v>
      </c>
      <c r="B24" s="34">
        <v>1.0000156838916932</v>
      </c>
      <c r="C24" s="34">
        <v>1.0000104559004641</v>
      </c>
      <c r="D24" s="34">
        <v>1.0000052279365663</v>
      </c>
      <c r="E24" s="34">
        <v>1</v>
      </c>
      <c r="F24" s="34">
        <v>0.99999477209076482</v>
      </c>
      <c r="G24" s="34">
        <v>0.99998954420886088</v>
      </c>
      <c r="H24" s="34">
        <v>0.99998431635428775</v>
      </c>
      <c r="I24" s="34">
        <v>0.99997908852704509</v>
      </c>
      <c r="J24" s="34">
        <v>0.99997386072713335</v>
      </c>
      <c r="K24" s="34">
        <v>0.99996863295455196</v>
      </c>
      <c r="L24" s="34">
        <v>0.99996340520930083</v>
      </c>
      <c r="M24" s="34">
        <v>0.99995817749137994</v>
      </c>
      <c r="N24" s="34">
        <v>0.99995294980078919</v>
      </c>
      <c r="O24" s="34">
        <v>0.99994772213752814</v>
      </c>
      <c r="P24" s="34">
        <v>0.99994249450159689</v>
      </c>
      <c r="Q24" s="34">
        <v>0.99993726689299522</v>
      </c>
      <c r="R24" s="34">
        <v>0.99993203931172303</v>
      </c>
      <c r="S24" s="34">
        <v>0.9999268117577802</v>
      </c>
      <c r="T24" s="34">
        <v>0.99992158423116662</v>
      </c>
      <c r="U24" s="34">
        <v>0.99991635673188206</v>
      </c>
      <c r="V24" s="34">
        <v>0.9999111292599262</v>
      </c>
      <c r="W24" s="34">
        <v>0.99990590181529926</v>
      </c>
      <c r="X24" s="34">
        <v>0.99990067439800101</v>
      </c>
      <c r="Y24" s="34">
        <v>0.9998954470080309</v>
      </c>
      <c r="Z24" s="34">
        <v>0.99989021964538938</v>
      </c>
      <c r="AA24" s="34">
        <v>0.99988499231007599</v>
      </c>
      <c r="AB24" s="34">
        <v>0.99987976500209075</v>
      </c>
      <c r="AC24" s="34">
        <v>0.9998745377214332</v>
      </c>
      <c r="AD24" s="34">
        <v>0.99986931046810346</v>
      </c>
      <c r="AE24" s="34">
        <v>0.9998640832421013</v>
      </c>
      <c r="AF24" s="34">
        <v>0.99985885604342661</v>
      </c>
      <c r="AG24" s="34">
        <v>0.99985362887207907</v>
      </c>
      <c r="AH24" s="34">
        <v>0.999848401728059</v>
      </c>
      <c r="AI24" s="34">
        <v>0.99984317461136607</v>
      </c>
      <c r="AJ24" s="34">
        <v>0.99983794752199961</v>
      </c>
      <c r="AK24" s="34">
        <v>0.9998327204599603</v>
      </c>
      <c r="AL24" s="34">
        <v>0.99982749342524724</v>
      </c>
      <c r="AM24" s="34">
        <v>0.99982226641786087</v>
      </c>
      <c r="AN24" s="34">
        <v>0.99981703943780076</v>
      </c>
      <c r="AO24" s="34">
        <v>0.99981181248506679</v>
      </c>
      <c r="AP24" s="34">
        <v>0.99980658555965896</v>
      </c>
      <c r="AQ24" s="34">
        <v>0.99980135866157704</v>
      </c>
      <c r="AR24" s="34">
        <v>0.99979613179082061</v>
      </c>
      <c r="AS24" s="34">
        <v>0.99979090494739009</v>
      </c>
      <c r="AT24" s="34">
        <v>0.99978567813128472</v>
      </c>
      <c r="AU24" s="34">
        <v>0.99978045134250504</v>
      </c>
      <c r="AV24" s="34">
        <v>0.99977522458105028</v>
      </c>
      <c r="AW24" s="34">
        <v>0.99976999784692067</v>
      </c>
      <c r="AX24" s="34">
        <v>0.99976477114011597</v>
      </c>
      <c r="AY24" s="34">
        <v>0.99975954446063586</v>
      </c>
      <c r="AZ24" s="34">
        <v>0.99975431780848045</v>
      </c>
      <c r="BA24" s="34">
        <v>0.99974909118364952</v>
      </c>
      <c r="BB24" s="34">
        <v>0.99974386458614284</v>
      </c>
      <c r="BC24" s="34">
        <v>0.99973863801596041</v>
      </c>
      <c r="BD24" s="34">
        <v>0.99973341147310202</v>
      </c>
      <c r="BE24" s="34">
        <v>0.99972818495756766</v>
      </c>
      <c r="BF24" s="34">
        <v>0.99972295846935677</v>
      </c>
      <c r="BG24" s="34">
        <v>0.99971773200846947</v>
      </c>
      <c r="BH24" s="34">
        <v>0.99971250557490587</v>
      </c>
      <c r="BI24" s="34">
        <v>0.99970727916866553</v>
      </c>
      <c r="BJ24" s="34">
        <v>0.99970205278974844</v>
      </c>
      <c r="BK24" s="34">
        <v>0.99969682643815405</v>
      </c>
      <c r="BL24" s="34">
        <v>0.99969160011388269</v>
      </c>
      <c r="BM24" s="34">
        <v>0.99968637381693437</v>
      </c>
      <c r="BN24" s="34">
        <v>0.9996811475473083</v>
      </c>
      <c r="BO24" s="34">
        <v>0.99967592130500493</v>
      </c>
      <c r="BP24" s="34">
        <v>0.99967069509002371</v>
      </c>
      <c r="BQ24" s="34">
        <v>0.99966546890236485</v>
      </c>
      <c r="BR24" s="34">
        <v>0.99966024274202792</v>
      </c>
      <c r="BS24" s="34">
        <v>0.9996550166090129</v>
      </c>
      <c r="BT24" s="34">
        <v>0.99964979050331948</v>
      </c>
      <c r="BU24" s="34">
        <v>0.99964456442494787</v>
      </c>
      <c r="BV24" s="34">
        <v>0.99963933837389762</v>
      </c>
      <c r="BW24" s="34">
        <v>0.99963411235016864</v>
      </c>
      <c r="BX24" s="34">
        <v>0.9996288863537609</v>
      </c>
      <c r="BY24" s="34">
        <v>0.99962366038467432</v>
      </c>
      <c r="BZ24" s="34">
        <v>0.99961843444290865</v>
      </c>
      <c r="CA24" s="34">
        <v>0.99961320852846358</v>
      </c>
      <c r="CB24" s="34">
        <v>0.99960798264133899</v>
      </c>
      <c r="CC24" s="34">
        <v>0.99960275678153521</v>
      </c>
      <c r="CD24" s="34">
        <v>0.99959753094905146</v>
      </c>
      <c r="CE24" s="34">
        <v>0.99959230514388786</v>
      </c>
      <c r="CF24" s="34">
        <v>0.99958707936604452</v>
      </c>
      <c r="CG24" s="34">
        <v>0.99958185361552099</v>
      </c>
      <c r="CH24" s="34">
        <v>0.99957662789231727</v>
      </c>
      <c r="CI24" s="34">
        <v>0.99957140219643303</v>
      </c>
      <c r="CJ24" s="34">
        <v>0.99956617652786828</v>
      </c>
      <c r="CK24" s="34">
        <v>0.99956095088662289</v>
      </c>
      <c r="CL24" s="34">
        <v>0.99955572527269665</v>
      </c>
      <c r="CM24" s="34">
        <v>0.99955049968608956</v>
      </c>
      <c r="CN24" s="34">
        <v>0.99954527412680128</v>
      </c>
      <c r="CO24" s="34">
        <v>0.9995400485948317</v>
      </c>
      <c r="CP24" s="34">
        <v>0.9995348230901806</v>
      </c>
      <c r="CQ24" s="34">
        <v>0.99952959761284821</v>
      </c>
      <c r="CR24" s="34">
        <v>0.99952437216283407</v>
      </c>
      <c r="CS24" s="34">
        <v>0.99951908125555189</v>
      </c>
      <c r="CT24" s="34">
        <v>0.99951379037627697</v>
      </c>
      <c r="CU24" s="34">
        <v>0.99950849952500864</v>
      </c>
      <c r="CV24" s="34">
        <v>0.99950320870174725</v>
      </c>
      <c r="CW24" s="34">
        <v>0.99949791790649234</v>
      </c>
      <c r="CX24" s="34">
        <v>0.99949262713924392</v>
      </c>
      <c r="CY24" s="34">
        <v>0.99948733640000165</v>
      </c>
      <c r="CZ24" s="34">
        <v>0.99948204568876564</v>
      </c>
      <c r="DA24" s="34">
        <v>0.99947675500553546</v>
      </c>
      <c r="DB24" s="34">
        <v>0.99947146435031131</v>
      </c>
    </row>
    <row r="25" spans="1:106" x14ac:dyDescent="0.2">
      <c r="A25" s="13">
        <f t="shared" ca="1" si="0"/>
        <v>44305</v>
      </c>
      <c r="B25" s="34">
        <v>1.0000051654657911</v>
      </c>
      <c r="C25" s="34">
        <v>1</v>
      </c>
      <c r="D25" s="34">
        <v>0.99999483456089078</v>
      </c>
      <c r="E25" s="34">
        <v>0.99998966914846354</v>
      </c>
      <c r="F25" s="34">
        <v>0.99998450376271808</v>
      </c>
      <c r="G25" s="34">
        <v>0.99997933840365361</v>
      </c>
      <c r="H25" s="34">
        <v>0.9999741730712709</v>
      </c>
      <c r="I25" s="34">
        <v>0.99996900776556907</v>
      </c>
      <c r="J25" s="34">
        <v>0.99996384248654868</v>
      </c>
      <c r="K25" s="34">
        <v>0.99995867723420906</v>
      </c>
      <c r="L25" s="34">
        <v>0.9999535120085502</v>
      </c>
      <c r="M25" s="34">
        <v>0.99994834680957212</v>
      </c>
      <c r="N25" s="34">
        <v>0.99994318163727458</v>
      </c>
      <c r="O25" s="34">
        <v>0.99993801649165714</v>
      </c>
      <c r="P25" s="34">
        <v>0.99993285137272014</v>
      </c>
      <c r="Q25" s="34">
        <v>0.99992768628046325</v>
      </c>
      <c r="R25" s="34">
        <v>0.99992252121488623</v>
      </c>
      <c r="S25" s="34">
        <v>0.99991735617598909</v>
      </c>
      <c r="T25" s="34">
        <v>0.99991219116377184</v>
      </c>
      <c r="U25" s="34">
        <v>0.99990702617823379</v>
      </c>
      <c r="V25" s="34">
        <v>0.99990186121937541</v>
      </c>
      <c r="W25" s="34">
        <v>0.99989669628719624</v>
      </c>
      <c r="X25" s="34">
        <v>0.99989153138169629</v>
      </c>
      <c r="Y25" s="34">
        <v>0.99988636650287532</v>
      </c>
      <c r="Z25" s="34">
        <v>0.99988120165073313</v>
      </c>
      <c r="AA25" s="34">
        <v>0.99987603682526971</v>
      </c>
      <c r="AB25" s="34">
        <v>0.99987087202648495</v>
      </c>
      <c r="AC25" s="34">
        <v>0.99986570725437851</v>
      </c>
      <c r="AD25" s="34">
        <v>0.9998605425089504</v>
      </c>
      <c r="AE25" s="34">
        <v>0.99985537779020051</v>
      </c>
      <c r="AF25" s="34">
        <v>0.99985021309812872</v>
      </c>
      <c r="AG25" s="34">
        <v>0.99984504843273492</v>
      </c>
      <c r="AH25" s="34">
        <v>0.99983988379401867</v>
      </c>
      <c r="AI25" s="34">
        <v>0.99983471918198008</v>
      </c>
      <c r="AJ25" s="34">
        <v>0.99982955459661893</v>
      </c>
      <c r="AK25" s="34">
        <v>0.99982439003793522</v>
      </c>
      <c r="AL25" s="34">
        <v>0.99981922550592883</v>
      </c>
      <c r="AM25" s="34">
        <v>0.99981406100059933</v>
      </c>
      <c r="AN25" s="34">
        <v>0.99980889652194693</v>
      </c>
      <c r="AO25" s="34">
        <v>0.9998037320699712</v>
      </c>
      <c r="AP25" s="34">
        <v>0.99979856764467234</v>
      </c>
      <c r="AQ25" s="34">
        <v>0.99979340324604971</v>
      </c>
      <c r="AR25" s="34">
        <v>0.99978823887410373</v>
      </c>
      <c r="AS25" s="34">
        <v>0.99978307452883375</v>
      </c>
      <c r="AT25" s="34">
        <v>0.99977791021023987</v>
      </c>
      <c r="AU25" s="34">
        <v>0.99977274591832221</v>
      </c>
      <c r="AV25" s="34">
        <v>0.99976758165308022</v>
      </c>
      <c r="AW25" s="34">
        <v>0.99976241741451399</v>
      </c>
      <c r="AX25" s="34">
        <v>0.99975725320262343</v>
      </c>
      <c r="AY25" s="34">
        <v>0.99975208901740809</v>
      </c>
      <c r="AZ25" s="34">
        <v>0.99974692485886818</v>
      </c>
      <c r="BA25" s="34">
        <v>0.99974176072700316</v>
      </c>
      <c r="BB25" s="34">
        <v>0.99973659662181369</v>
      </c>
      <c r="BC25" s="34">
        <v>0.99973143254329855</v>
      </c>
      <c r="BD25" s="34">
        <v>0.99972626849145829</v>
      </c>
      <c r="BE25" s="34">
        <v>0.99972110446629281</v>
      </c>
      <c r="BF25" s="34">
        <v>0.99971594046780166</v>
      </c>
      <c r="BG25" s="34">
        <v>0.99971077649598483</v>
      </c>
      <c r="BH25" s="34">
        <v>0.99970561255084212</v>
      </c>
      <c r="BI25" s="34">
        <v>0.99970044863237351</v>
      </c>
      <c r="BJ25" s="34">
        <v>0.99969528474057878</v>
      </c>
      <c r="BK25" s="34">
        <v>0.99969012087545783</v>
      </c>
      <c r="BL25" s="34">
        <v>0.99968495703701044</v>
      </c>
      <c r="BM25" s="34">
        <v>0.9996797932252367</v>
      </c>
      <c r="BN25" s="34">
        <v>0.99967462944013619</v>
      </c>
      <c r="BO25" s="34">
        <v>0.999669465681709</v>
      </c>
      <c r="BP25" s="34">
        <v>0.99966430194995493</v>
      </c>
      <c r="BQ25" s="34">
        <v>0.99965913824487362</v>
      </c>
      <c r="BR25" s="34">
        <v>0.99965397456646521</v>
      </c>
      <c r="BS25" s="34">
        <v>0.99964881091472946</v>
      </c>
      <c r="BT25" s="34">
        <v>0.99964364728966615</v>
      </c>
      <c r="BU25" s="34">
        <v>0.99963848369127539</v>
      </c>
      <c r="BV25" s="34">
        <v>0.99963332011955686</v>
      </c>
      <c r="BW25" s="34">
        <v>0.99962815657451021</v>
      </c>
      <c r="BX25" s="34">
        <v>0.99962299305613578</v>
      </c>
      <c r="BY25" s="34">
        <v>0.99961782956443324</v>
      </c>
      <c r="BZ25" s="34">
        <v>0.99961266609940236</v>
      </c>
      <c r="CA25" s="34">
        <v>0.99960750266104292</v>
      </c>
      <c r="CB25" s="34">
        <v>0.99960233924935493</v>
      </c>
      <c r="CC25" s="34">
        <v>0.99959717586433838</v>
      </c>
      <c r="CD25" s="34">
        <v>0.99959201250599283</v>
      </c>
      <c r="CE25" s="34">
        <v>0.99958684917431828</v>
      </c>
      <c r="CF25" s="34">
        <v>0.99958168586931462</v>
      </c>
      <c r="CG25" s="34">
        <v>0.99957652259098173</v>
      </c>
      <c r="CH25" s="34">
        <v>0.9995713593393194</v>
      </c>
      <c r="CI25" s="34">
        <v>0.99956619611432773</v>
      </c>
      <c r="CJ25" s="34">
        <v>0.99956103291600618</v>
      </c>
      <c r="CK25" s="34">
        <v>0.99955586974435473</v>
      </c>
      <c r="CL25" s="34">
        <v>0.99955070659937351</v>
      </c>
      <c r="CM25" s="34">
        <v>0.99954554348106217</v>
      </c>
      <c r="CN25" s="34">
        <v>0.99954038038942061</v>
      </c>
      <c r="CO25" s="34">
        <v>0.99953521732444861</v>
      </c>
      <c r="CP25" s="34">
        <v>0.99953005428614616</v>
      </c>
      <c r="CQ25" s="34">
        <v>0.99952472403275294</v>
      </c>
      <c r="CR25" s="34">
        <v>0.99951939380778465</v>
      </c>
      <c r="CS25" s="34">
        <v>0.99951406361124129</v>
      </c>
      <c r="CT25" s="34">
        <v>0.9995087334431223</v>
      </c>
      <c r="CU25" s="34">
        <v>0.99950340330342802</v>
      </c>
      <c r="CV25" s="34">
        <v>0.99949807319215811</v>
      </c>
      <c r="CW25" s="34">
        <v>0.99949274310931246</v>
      </c>
      <c r="CX25" s="34">
        <v>0.99948741305489064</v>
      </c>
      <c r="CY25" s="34">
        <v>0.99948208302889285</v>
      </c>
      <c r="CZ25" s="34">
        <v>0.99947675303131889</v>
      </c>
      <c r="DA25" s="34">
        <v>0.99947142306216841</v>
      </c>
      <c r="DB25" s="34">
        <v>0.99946609312144141</v>
      </c>
    </row>
    <row r="26" spans="1:106" x14ac:dyDescent="0.2">
      <c r="A26" s="13">
        <f t="shared" ca="1" si="0"/>
        <v>44306</v>
      </c>
      <c r="B26" s="34">
        <v>1.0000051029946644</v>
      </c>
      <c r="C26" s="34">
        <v>1</v>
      </c>
      <c r="D26" s="34">
        <v>0.99999489703137623</v>
      </c>
      <c r="E26" s="34">
        <v>0.99998979408879274</v>
      </c>
      <c r="F26" s="34">
        <v>0.99998469117224931</v>
      </c>
      <c r="G26" s="34">
        <v>0.99997958828174593</v>
      </c>
      <c r="H26" s="34">
        <v>0.9999744854172824</v>
      </c>
      <c r="I26" s="34">
        <v>0.9999693825788587</v>
      </c>
      <c r="J26" s="34">
        <v>0.99996427976647473</v>
      </c>
      <c r="K26" s="34">
        <v>0.99995917698012993</v>
      </c>
      <c r="L26" s="34">
        <v>0.99995407421982485</v>
      </c>
      <c r="M26" s="34">
        <v>0.99994897148555861</v>
      </c>
      <c r="N26" s="34">
        <v>0.99994386877733177</v>
      </c>
      <c r="O26" s="34">
        <v>0.99993876609514387</v>
      </c>
      <c r="P26" s="34">
        <v>0.99993366343899459</v>
      </c>
      <c r="Q26" s="34">
        <v>0.99992856080888437</v>
      </c>
      <c r="R26" s="34">
        <v>0.99992345820481232</v>
      </c>
      <c r="S26" s="34">
        <v>0.99991835562677889</v>
      </c>
      <c r="T26" s="34">
        <v>0.99991325307478385</v>
      </c>
      <c r="U26" s="34">
        <v>0.99990815054882676</v>
      </c>
      <c r="V26" s="34">
        <v>0.99990304804890784</v>
      </c>
      <c r="W26" s="34">
        <v>0.99989794557502687</v>
      </c>
      <c r="X26" s="34">
        <v>0.9998928431271833</v>
      </c>
      <c r="Y26" s="34">
        <v>0.99988774070537778</v>
      </c>
      <c r="Z26" s="34">
        <v>0.99988263830960955</v>
      </c>
      <c r="AA26" s="34">
        <v>0.99987753593987871</v>
      </c>
      <c r="AB26" s="34">
        <v>0.99987243359618516</v>
      </c>
      <c r="AC26" s="34">
        <v>0.99986733127852867</v>
      </c>
      <c r="AD26" s="34">
        <v>0.99986222898690913</v>
      </c>
      <c r="AE26" s="34">
        <v>0.99985712672132643</v>
      </c>
      <c r="AF26" s="34">
        <v>0.99985202448178068</v>
      </c>
      <c r="AG26" s="34">
        <v>0.99984692226827121</v>
      </c>
      <c r="AH26" s="34">
        <v>0.99984182008079814</v>
      </c>
      <c r="AI26" s="34">
        <v>0.99983671791936146</v>
      </c>
      <c r="AJ26" s="34">
        <v>0.99983161578396107</v>
      </c>
      <c r="AK26" s="34">
        <v>0.99982651367459652</v>
      </c>
      <c r="AL26" s="34">
        <v>0.99982141159126803</v>
      </c>
      <c r="AM26" s="34">
        <v>0.99981630953397516</v>
      </c>
      <c r="AN26" s="34">
        <v>0.9998112075027179</v>
      </c>
      <c r="AO26" s="34">
        <v>0.99980610549749638</v>
      </c>
      <c r="AP26" s="34">
        <v>0.99980100351831014</v>
      </c>
      <c r="AQ26" s="34">
        <v>0.99979590156515918</v>
      </c>
      <c r="AR26" s="34">
        <v>0.99979079963804307</v>
      </c>
      <c r="AS26" s="34">
        <v>0.99978569773696224</v>
      </c>
      <c r="AT26" s="34">
        <v>0.99978059586191603</v>
      </c>
      <c r="AU26" s="34">
        <v>0.99977549401290478</v>
      </c>
      <c r="AV26" s="34">
        <v>0.9997703921899278</v>
      </c>
      <c r="AW26" s="34">
        <v>0.99976529039298545</v>
      </c>
      <c r="AX26" s="34">
        <v>0.99976018862207738</v>
      </c>
      <c r="AY26" s="34">
        <v>0.99975508687720349</v>
      </c>
      <c r="AZ26" s="34">
        <v>0.99974998515836377</v>
      </c>
      <c r="BA26" s="34">
        <v>0.99974488346555768</v>
      </c>
      <c r="BB26" s="34">
        <v>0.99973978179878564</v>
      </c>
      <c r="BC26" s="34">
        <v>0.99973468015804712</v>
      </c>
      <c r="BD26" s="34">
        <v>0.9997295785433421</v>
      </c>
      <c r="BE26" s="34">
        <v>0.99972447695467037</v>
      </c>
      <c r="BF26" s="34">
        <v>0.99971937539203204</v>
      </c>
      <c r="BG26" s="34">
        <v>0.99971427385542677</v>
      </c>
      <c r="BH26" s="34">
        <v>0.99970917234485446</v>
      </c>
      <c r="BI26" s="34">
        <v>0.9997040708603151</v>
      </c>
      <c r="BJ26" s="34">
        <v>0.99969896940180836</v>
      </c>
      <c r="BK26" s="34">
        <v>0.99969386796933424</v>
      </c>
      <c r="BL26" s="34">
        <v>0.99968876656289252</v>
      </c>
      <c r="BM26" s="34">
        <v>0.99968366518248308</v>
      </c>
      <c r="BN26" s="34">
        <v>0.99967856382810594</v>
      </c>
      <c r="BO26" s="34">
        <v>0.99967346249976075</v>
      </c>
      <c r="BP26" s="34">
        <v>0.99966836119744751</v>
      </c>
      <c r="BQ26" s="34">
        <v>0.999663259921166</v>
      </c>
      <c r="BR26" s="34">
        <v>0.99965815867091634</v>
      </c>
      <c r="BS26" s="34">
        <v>0.99965305744669808</v>
      </c>
      <c r="BT26" s="34">
        <v>0.9996479562485111</v>
      </c>
      <c r="BU26" s="34">
        <v>0.99964285507635553</v>
      </c>
      <c r="BV26" s="34">
        <v>0.99963775393023124</v>
      </c>
      <c r="BW26" s="34">
        <v>0.99963265281013769</v>
      </c>
      <c r="BX26" s="34">
        <v>0.99962755171607487</v>
      </c>
      <c r="BY26" s="34">
        <v>0.99962245064804311</v>
      </c>
      <c r="BZ26" s="34">
        <v>0.99961734960604176</v>
      </c>
      <c r="CA26" s="34">
        <v>0.99961224859007081</v>
      </c>
      <c r="CB26" s="34">
        <v>0.99960714760013036</v>
      </c>
      <c r="CC26" s="34">
        <v>0.99960204663621999</v>
      </c>
      <c r="CD26" s="34">
        <v>0.99959694569833957</v>
      </c>
      <c r="CE26" s="34">
        <v>0.99959184478648921</v>
      </c>
      <c r="CF26" s="34">
        <v>0.9995867439006686</v>
      </c>
      <c r="CG26" s="34">
        <v>0.9995816430408776</v>
      </c>
      <c r="CH26" s="34">
        <v>0.99957654220711623</v>
      </c>
      <c r="CI26" s="34">
        <v>0.99957144139938425</v>
      </c>
      <c r="CJ26" s="34">
        <v>0.99956634061768157</v>
      </c>
      <c r="CK26" s="34">
        <v>0.99956123986200784</v>
      </c>
      <c r="CL26" s="34">
        <v>0.99955613913236319</v>
      </c>
      <c r="CM26" s="34">
        <v>0.99955103842874771</v>
      </c>
      <c r="CN26" s="34">
        <v>0.99954593775116052</v>
      </c>
      <c r="CO26" s="34">
        <v>0.99954083709960206</v>
      </c>
      <c r="CP26" s="34">
        <v>0.99953573647407212</v>
      </c>
      <c r="CQ26" s="34">
        <v>0.99953036200407841</v>
      </c>
      <c r="CR26" s="34">
        <v>0.99952498756298336</v>
      </c>
      <c r="CS26" s="34">
        <v>0.99951961315078641</v>
      </c>
      <c r="CT26" s="34">
        <v>0.99951423876748724</v>
      </c>
      <c r="CU26" s="34">
        <v>0.99950886441308617</v>
      </c>
      <c r="CV26" s="34">
        <v>0.99950349008758288</v>
      </c>
      <c r="CW26" s="34">
        <v>0.9994981157909768</v>
      </c>
      <c r="CX26" s="34">
        <v>0.9994927415232685</v>
      </c>
      <c r="CY26" s="34">
        <v>0.99948736728445742</v>
      </c>
      <c r="CZ26" s="34">
        <v>0.99948199307454333</v>
      </c>
      <c r="DA26" s="34">
        <v>0.99947661889352635</v>
      </c>
      <c r="DB26" s="34">
        <v>0.99947124474140581</v>
      </c>
    </row>
    <row r="27" spans="1:106" x14ac:dyDescent="0.2">
      <c r="A27" s="13">
        <f t="shared" ca="1" si="0"/>
        <v>44307</v>
      </c>
      <c r="B27" s="34">
        <v>1.0000048011847626</v>
      </c>
      <c r="C27" s="34">
        <v>1</v>
      </c>
      <c r="D27" s="34">
        <v>0.99999519883828869</v>
      </c>
      <c r="E27" s="34">
        <v>0.99999039769962872</v>
      </c>
      <c r="F27" s="34">
        <v>0.99998559658401942</v>
      </c>
      <c r="G27" s="34">
        <v>0.99998079549146135</v>
      </c>
      <c r="H27" s="34">
        <v>0.99997599442195406</v>
      </c>
      <c r="I27" s="34">
        <v>0.99997119337549745</v>
      </c>
      <c r="J27" s="34">
        <v>0.99996639235209139</v>
      </c>
      <c r="K27" s="34">
        <v>0.99996159135173579</v>
      </c>
      <c r="L27" s="34">
        <v>0.99995679037443075</v>
      </c>
      <c r="M27" s="34">
        <v>0.99995198942017594</v>
      </c>
      <c r="N27" s="34">
        <v>0.99994718848897113</v>
      </c>
      <c r="O27" s="34">
        <v>0.99994238758081644</v>
      </c>
      <c r="P27" s="34">
        <v>0.99993758669571164</v>
      </c>
      <c r="Q27" s="34">
        <v>0.99993278583365675</v>
      </c>
      <c r="R27" s="34">
        <v>0.99992798499465141</v>
      </c>
      <c r="S27" s="34">
        <v>0.99992318417869586</v>
      </c>
      <c r="T27" s="34">
        <v>0.99991838338578987</v>
      </c>
      <c r="U27" s="34">
        <v>0.99991358261593322</v>
      </c>
      <c r="V27" s="34">
        <v>0.99990878186912568</v>
      </c>
      <c r="W27" s="34">
        <v>0.99990398114536738</v>
      </c>
      <c r="X27" s="34">
        <v>0.9998991804446582</v>
      </c>
      <c r="Y27" s="34">
        <v>0.99989437976699791</v>
      </c>
      <c r="Z27" s="34">
        <v>0.99988957911238652</v>
      </c>
      <c r="AA27" s="34">
        <v>0.99988477848082369</v>
      </c>
      <c r="AB27" s="34">
        <v>0.99987997787230942</v>
      </c>
      <c r="AC27" s="34">
        <v>0.99987517728684383</v>
      </c>
      <c r="AD27" s="34">
        <v>0.99987037672442658</v>
      </c>
      <c r="AE27" s="34">
        <v>0.99986557618505778</v>
      </c>
      <c r="AF27" s="34">
        <v>0.99986077566873677</v>
      </c>
      <c r="AG27" s="34">
        <v>0.99985597517546421</v>
      </c>
      <c r="AH27" s="34">
        <v>0.99985117470523932</v>
      </c>
      <c r="AI27" s="34">
        <v>0.99984637425806233</v>
      </c>
      <c r="AJ27" s="34">
        <v>0.99984157383393313</v>
      </c>
      <c r="AK27" s="34">
        <v>0.99983677343285138</v>
      </c>
      <c r="AL27" s="34">
        <v>0.99983197305481741</v>
      </c>
      <c r="AM27" s="34">
        <v>0.99982717269983057</v>
      </c>
      <c r="AN27" s="34">
        <v>0.99982237236789107</v>
      </c>
      <c r="AO27" s="34">
        <v>0.99981757205899879</v>
      </c>
      <c r="AP27" s="34">
        <v>0.99981277177315353</v>
      </c>
      <c r="AQ27" s="34">
        <v>0.99980797151035528</v>
      </c>
      <c r="AR27" s="34">
        <v>0.9998031712706037</v>
      </c>
      <c r="AS27" s="34">
        <v>0.99979837105389902</v>
      </c>
      <c r="AT27" s="34">
        <v>0.99979357086024101</v>
      </c>
      <c r="AU27" s="34">
        <v>0.99978877068962946</v>
      </c>
      <c r="AV27" s="34">
        <v>0.99978397054206425</v>
      </c>
      <c r="AW27" s="34">
        <v>0.99977917041754516</v>
      </c>
      <c r="AX27" s="34">
        <v>0.99977437031607252</v>
      </c>
      <c r="AY27" s="34">
        <v>0.99976957023764579</v>
      </c>
      <c r="AZ27" s="34">
        <v>0.99976477018226517</v>
      </c>
      <c r="BA27" s="34">
        <v>0.99975997014993001</v>
      </c>
      <c r="BB27" s="34">
        <v>0.99975517014064108</v>
      </c>
      <c r="BC27" s="34">
        <v>0.99975037015439738</v>
      </c>
      <c r="BD27" s="34">
        <v>0.99974557019119947</v>
      </c>
      <c r="BE27" s="34">
        <v>0.99974077025104668</v>
      </c>
      <c r="BF27" s="34">
        <v>0.99973597033393946</v>
      </c>
      <c r="BG27" s="34">
        <v>0.99973117043987736</v>
      </c>
      <c r="BH27" s="34">
        <v>0.99972637056886016</v>
      </c>
      <c r="BI27" s="34">
        <v>0.99972157072088808</v>
      </c>
      <c r="BJ27" s="34">
        <v>0.99971677089596078</v>
      </c>
      <c r="BK27" s="34">
        <v>0.99971197109407839</v>
      </c>
      <c r="BL27" s="34">
        <v>0.99970717131524023</v>
      </c>
      <c r="BM27" s="34">
        <v>0.99970237155944697</v>
      </c>
      <c r="BN27" s="34">
        <v>0.99969757182669794</v>
      </c>
      <c r="BO27" s="34">
        <v>0.99969277211699326</v>
      </c>
      <c r="BP27" s="34">
        <v>0.99968797243033269</v>
      </c>
      <c r="BQ27" s="34">
        <v>0.99968317276671625</v>
      </c>
      <c r="BR27" s="34">
        <v>0.9996783731261436</v>
      </c>
      <c r="BS27" s="34">
        <v>0.99967357350861508</v>
      </c>
      <c r="BT27" s="34">
        <v>0.99966877391413</v>
      </c>
      <c r="BU27" s="34">
        <v>0.99966397434268894</v>
      </c>
      <c r="BV27" s="34">
        <v>0.99965917479429112</v>
      </c>
      <c r="BW27" s="34">
        <v>0.99965437526893675</v>
      </c>
      <c r="BX27" s="34">
        <v>0.99964957576662583</v>
      </c>
      <c r="BY27" s="34">
        <v>0.99964477628735782</v>
      </c>
      <c r="BZ27" s="34">
        <v>0.99963997683113293</v>
      </c>
      <c r="CA27" s="34">
        <v>0.99963517739795116</v>
      </c>
      <c r="CB27" s="34">
        <v>0.99963037798781229</v>
      </c>
      <c r="CC27" s="34">
        <v>0.99962557860071599</v>
      </c>
      <c r="CD27" s="34">
        <v>0.99962077923666248</v>
      </c>
      <c r="CE27" s="34">
        <v>0.99961597989565132</v>
      </c>
      <c r="CF27" s="34">
        <v>0.99961118057768272</v>
      </c>
      <c r="CG27" s="34">
        <v>0.99960638128275647</v>
      </c>
      <c r="CH27" s="34">
        <v>0.99960158201087224</v>
      </c>
      <c r="CI27" s="34">
        <v>0.99959678276203023</v>
      </c>
      <c r="CJ27" s="34">
        <v>0.99959198353623002</v>
      </c>
      <c r="CK27" s="34">
        <v>0.9995871843334716</v>
      </c>
      <c r="CL27" s="34">
        <v>0.99958238515375519</v>
      </c>
      <c r="CM27" s="34">
        <v>0.99957758599708046</v>
      </c>
      <c r="CN27" s="34">
        <v>0.99957278686344686</v>
      </c>
      <c r="CO27" s="34">
        <v>0.99956798775285516</v>
      </c>
      <c r="CP27" s="34">
        <v>0.99956318866530447</v>
      </c>
      <c r="CQ27" s="34">
        <v>0.9995578337689377</v>
      </c>
      <c r="CR27" s="34">
        <v>0.99955247890125865</v>
      </c>
      <c r="CS27" s="34">
        <v>0.99954712406226653</v>
      </c>
      <c r="CT27" s="34">
        <v>0.99954176925196181</v>
      </c>
      <c r="CU27" s="34">
        <v>0.99953641447034403</v>
      </c>
      <c r="CV27" s="34">
        <v>0.99953105971741296</v>
      </c>
      <c r="CW27" s="34">
        <v>0.99952570499316884</v>
      </c>
      <c r="CX27" s="34">
        <v>0.99952035029761088</v>
      </c>
      <c r="CY27" s="34">
        <v>0.99951499563073964</v>
      </c>
      <c r="CZ27" s="34">
        <v>0.99950964099255446</v>
      </c>
      <c r="DA27" s="34">
        <v>0.99950428638305544</v>
      </c>
      <c r="DB27" s="34">
        <v>0.99949893180224203</v>
      </c>
    </row>
    <row r="28" spans="1:106" x14ac:dyDescent="0.2">
      <c r="A28" s="13">
        <f t="shared" ca="1" si="0"/>
        <v>44308</v>
      </c>
      <c r="B28" s="34">
        <v>1.0000146426882426</v>
      </c>
      <c r="C28" s="34">
        <v>1.0000097617683388</v>
      </c>
      <c r="D28" s="34">
        <v>1.0000048808722579</v>
      </c>
      <c r="E28" s="34">
        <v>1</v>
      </c>
      <c r="F28" s="34">
        <v>0.9999951191515648</v>
      </c>
      <c r="G28" s="34">
        <v>0.99999023832695233</v>
      </c>
      <c r="H28" s="34">
        <v>0.99998535752616247</v>
      </c>
      <c r="I28" s="34">
        <v>0.99998047674919499</v>
      </c>
      <c r="J28" s="34">
        <v>0.9999755959960499</v>
      </c>
      <c r="K28" s="34">
        <v>0.99997071526672676</v>
      </c>
      <c r="L28" s="34">
        <v>0.99996583456122612</v>
      </c>
      <c r="M28" s="34">
        <v>0.9999609538795472</v>
      </c>
      <c r="N28" s="34">
        <v>0.99995607322169033</v>
      </c>
      <c r="O28" s="34">
        <v>0.99995119258765519</v>
      </c>
      <c r="P28" s="34">
        <v>0.99994631197744144</v>
      </c>
      <c r="Q28" s="34">
        <v>0.99994143139104952</v>
      </c>
      <c r="R28" s="34">
        <v>0.99993655082847877</v>
      </c>
      <c r="S28" s="34">
        <v>0.9999316702897294</v>
      </c>
      <c r="T28" s="34">
        <v>0.99992678977480143</v>
      </c>
      <c r="U28" s="34">
        <v>0.99992190928369407</v>
      </c>
      <c r="V28" s="34">
        <v>0.99991702881640787</v>
      </c>
      <c r="W28" s="34">
        <v>0.99991214837294251</v>
      </c>
      <c r="X28" s="34">
        <v>0.99990726795329787</v>
      </c>
      <c r="Y28" s="34">
        <v>0.99990238755747385</v>
      </c>
      <c r="Z28" s="34">
        <v>0.99989750718547032</v>
      </c>
      <c r="AA28" s="34">
        <v>0.99989262683728697</v>
      </c>
      <c r="AB28" s="34">
        <v>0.999887746512924</v>
      </c>
      <c r="AC28" s="34">
        <v>0.99988286621238109</v>
      </c>
      <c r="AD28" s="34">
        <v>0.99987798593565813</v>
      </c>
      <c r="AE28" s="34">
        <v>0.99987310568275511</v>
      </c>
      <c r="AF28" s="34">
        <v>0.99986822545367193</v>
      </c>
      <c r="AG28" s="34">
        <v>0.99986334524840836</v>
      </c>
      <c r="AH28" s="34">
        <v>0.99985846506696441</v>
      </c>
      <c r="AI28" s="34">
        <v>0.99985358490933984</v>
      </c>
      <c r="AJ28" s="34">
        <v>0.99984870477553445</v>
      </c>
      <c r="AK28" s="34">
        <v>0.99984382466554833</v>
      </c>
      <c r="AL28" s="34">
        <v>0.99983894457938138</v>
      </c>
      <c r="AM28" s="34">
        <v>0.99983406451703338</v>
      </c>
      <c r="AN28" s="34">
        <v>0.999829184478504</v>
      </c>
      <c r="AO28" s="34">
        <v>0.99982430446379356</v>
      </c>
      <c r="AP28" s="34">
        <v>0.99981942447290184</v>
      </c>
      <c r="AQ28" s="34">
        <v>0.99981454450582841</v>
      </c>
      <c r="AR28" s="34">
        <v>0.99980966456257325</v>
      </c>
      <c r="AS28" s="34">
        <v>0.99980478464313671</v>
      </c>
      <c r="AT28" s="34">
        <v>0.99979990474751801</v>
      </c>
      <c r="AU28" s="34">
        <v>0.99979502487571759</v>
      </c>
      <c r="AV28" s="34">
        <v>0.99979014502773489</v>
      </c>
      <c r="AW28" s="34">
        <v>0.99978526520357003</v>
      </c>
      <c r="AX28" s="34">
        <v>0.99978038540322289</v>
      </c>
      <c r="AY28" s="34">
        <v>0.99977550562669337</v>
      </c>
      <c r="AZ28" s="34">
        <v>0.99977062587398113</v>
      </c>
      <c r="BA28" s="34">
        <v>0.9997657461450864</v>
      </c>
      <c r="BB28" s="34">
        <v>0.99976086644000872</v>
      </c>
      <c r="BC28" s="34">
        <v>0.99975598675874833</v>
      </c>
      <c r="BD28" s="34">
        <v>0.99975110710130477</v>
      </c>
      <c r="BE28" s="34">
        <v>0.99974622746767816</v>
      </c>
      <c r="BF28" s="34">
        <v>0.99974134785786817</v>
      </c>
      <c r="BG28" s="34">
        <v>0.9997364682718749</v>
      </c>
      <c r="BH28" s="34">
        <v>0.99973158870969825</v>
      </c>
      <c r="BI28" s="34">
        <v>0.99972670917133799</v>
      </c>
      <c r="BJ28" s="34">
        <v>0.99972182965679401</v>
      </c>
      <c r="BK28" s="34">
        <v>0.9997169501660661</v>
      </c>
      <c r="BL28" s="34">
        <v>0.99971207069915424</v>
      </c>
      <c r="BM28" s="34">
        <v>0.99970719125605823</v>
      </c>
      <c r="BN28" s="34">
        <v>0.99970231183677816</v>
      </c>
      <c r="BO28" s="34">
        <v>0.99969743244131404</v>
      </c>
      <c r="BP28" s="34">
        <v>0.9996925530696652</v>
      </c>
      <c r="BQ28" s="34">
        <v>0.99968767372183187</v>
      </c>
      <c r="BR28" s="34">
        <v>0.99968279439781405</v>
      </c>
      <c r="BS28" s="34">
        <v>0.99967791509761128</v>
      </c>
      <c r="BT28" s="34">
        <v>0.9996730358212238</v>
      </c>
      <c r="BU28" s="34">
        <v>0.99966815656865127</v>
      </c>
      <c r="BV28" s="34">
        <v>0.99966327733989357</v>
      </c>
      <c r="BW28" s="34">
        <v>0.9996583981349505</v>
      </c>
      <c r="BX28" s="34">
        <v>0.9996535189538226</v>
      </c>
      <c r="BY28" s="34">
        <v>0.99964863979650864</v>
      </c>
      <c r="BZ28" s="34">
        <v>0.99964376066300931</v>
      </c>
      <c r="CA28" s="34">
        <v>0.99963888155332448</v>
      </c>
      <c r="CB28" s="34">
        <v>0.99963400246745382</v>
      </c>
      <c r="CC28" s="34">
        <v>0.999629123405397</v>
      </c>
      <c r="CD28" s="34">
        <v>0.99962424436715425</v>
      </c>
      <c r="CE28" s="34">
        <v>0.99961936535272555</v>
      </c>
      <c r="CF28" s="34">
        <v>0.99961448636211037</v>
      </c>
      <c r="CG28" s="34">
        <v>0.99960960739530902</v>
      </c>
      <c r="CH28" s="34">
        <v>0.99960472845232085</v>
      </c>
      <c r="CI28" s="34">
        <v>0.99959984953314618</v>
      </c>
      <c r="CJ28" s="34">
        <v>0.99959497063778502</v>
      </c>
      <c r="CK28" s="34">
        <v>0.99959009176623681</v>
      </c>
      <c r="CL28" s="34">
        <v>0.99958521291850133</v>
      </c>
      <c r="CM28" s="34">
        <v>0.99958033409457925</v>
      </c>
      <c r="CN28" s="34">
        <v>0.99957545529446978</v>
      </c>
      <c r="CO28" s="34">
        <v>0.99957057651817305</v>
      </c>
      <c r="CP28" s="34">
        <v>0.99956569776568871</v>
      </c>
      <c r="CQ28" s="34">
        <v>0.99956081903701688</v>
      </c>
      <c r="CR28" s="34">
        <v>0.99955594033215756</v>
      </c>
      <c r="CS28" s="34">
        <v>0.99955086433883189</v>
      </c>
      <c r="CT28" s="34">
        <v>0.99954578837128338</v>
      </c>
      <c r="CU28" s="34">
        <v>0.99954071242951215</v>
      </c>
      <c r="CV28" s="34">
        <v>0.99953563651351751</v>
      </c>
      <c r="CW28" s="34">
        <v>0.99953056062329981</v>
      </c>
      <c r="CX28" s="34">
        <v>0.99952548475885872</v>
      </c>
      <c r="CY28" s="34">
        <v>0.99952040892019423</v>
      </c>
      <c r="CZ28" s="34">
        <v>0.999515333107306</v>
      </c>
      <c r="DA28" s="34">
        <v>0.99951025732019394</v>
      </c>
      <c r="DB28" s="34">
        <v>0.99950518155885792</v>
      </c>
    </row>
    <row r="29" spans="1:106" x14ac:dyDescent="0.2">
      <c r="A29" s="13">
        <f t="shared" ca="1" si="0"/>
        <v>44309</v>
      </c>
      <c r="B29" s="34">
        <v>1.0000151116502127</v>
      </c>
      <c r="C29" s="34">
        <v>1.0000100744081017</v>
      </c>
      <c r="D29" s="34">
        <v>1.0000050371913642</v>
      </c>
      <c r="E29" s="34">
        <v>1</v>
      </c>
      <c r="F29" s="34">
        <v>0.99999496283400913</v>
      </c>
      <c r="G29" s="34">
        <v>0.99998992569339096</v>
      </c>
      <c r="H29" s="34">
        <v>0.99998488857814594</v>
      </c>
      <c r="I29" s="34">
        <v>0.99997985148827362</v>
      </c>
      <c r="J29" s="34">
        <v>0.99997481442377401</v>
      </c>
      <c r="K29" s="34">
        <v>0.99996977738464687</v>
      </c>
      <c r="L29" s="34">
        <v>0.99996474037089211</v>
      </c>
      <c r="M29" s="34">
        <v>0.99995970338250972</v>
      </c>
      <c r="N29" s="34">
        <v>0.99995466641949959</v>
      </c>
      <c r="O29" s="34">
        <v>0.99994962948186128</v>
      </c>
      <c r="P29" s="34">
        <v>0.99994459256959478</v>
      </c>
      <c r="Q29" s="34">
        <v>0.9999395556827001</v>
      </c>
      <c r="R29" s="34">
        <v>0.99993451882117734</v>
      </c>
      <c r="S29" s="34">
        <v>0.99992948198502574</v>
      </c>
      <c r="T29" s="34">
        <v>0.99992444517424572</v>
      </c>
      <c r="U29" s="34">
        <v>0.99991940838883697</v>
      </c>
      <c r="V29" s="34">
        <v>0.99991437162879904</v>
      </c>
      <c r="W29" s="34">
        <v>0.99990933489413236</v>
      </c>
      <c r="X29" s="34">
        <v>0.99990429818483673</v>
      </c>
      <c r="Y29" s="34">
        <v>0.99989926150091146</v>
      </c>
      <c r="Z29" s="34">
        <v>0.9998942248423569</v>
      </c>
      <c r="AA29" s="34">
        <v>0.99988918820917294</v>
      </c>
      <c r="AB29" s="34">
        <v>0.99988415160135946</v>
      </c>
      <c r="AC29" s="34">
        <v>0.9998791150189158</v>
      </c>
      <c r="AD29" s="34">
        <v>0.99987407846184262</v>
      </c>
      <c r="AE29" s="34">
        <v>0.99986904193013915</v>
      </c>
      <c r="AF29" s="34">
        <v>0.99986400542380582</v>
      </c>
      <c r="AG29" s="34">
        <v>0.99985896894284199</v>
      </c>
      <c r="AH29" s="34">
        <v>0.99985393248724763</v>
      </c>
      <c r="AI29" s="34">
        <v>0.99984889605702321</v>
      </c>
      <c r="AJ29" s="34">
        <v>0.99984385965216782</v>
      </c>
      <c r="AK29" s="34">
        <v>0.99983882327268148</v>
      </c>
      <c r="AL29" s="34">
        <v>0.9998337869185645</v>
      </c>
      <c r="AM29" s="34">
        <v>0.99982875058981613</v>
      </c>
      <c r="AN29" s="34">
        <v>0.99982371428643702</v>
      </c>
      <c r="AO29" s="34">
        <v>0.99981867800842639</v>
      </c>
      <c r="AP29" s="34">
        <v>0.99981364175578435</v>
      </c>
      <c r="AQ29" s="34">
        <v>0.9998086055285107</v>
      </c>
      <c r="AR29" s="34">
        <v>0.9998035693266053</v>
      </c>
      <c r="AS29" s="34">
        <v>0.99979853315006817</v>
      </c>
      <c r="AT29" s="34">
        <v>0.99979349699889919</v>
      </c>
      <c r="AU29" s="34">
        <v>0.99978846087309803</v>
      </c>
      <c r="AV29" s="34">
        <v>0.99978342477266446</v>
      </c>
      <c r="AW29" s="34">
        <v>0.99977838869759894</v>
      </c>
      <c r="AX29" s="34">
        <v>0.99977335264790079</v>
      </c>
      <c r="AY29" s="34">
        <v>0.99976831662357002</v>
      </c>
      <c r="AZ29" s="34">
        <v>0.99976328062460684</v>
      </c>
      <c r="BA29" s="34">
        <v>0.9997582446510106</v>
      </c>
      <c r="BB29" s="34">
        <v>0.99975320870278128</v>
      </c>
      <c r="BC29" s="34">
        <v>0.9997481727799189</v>
      </c>
      <c r="BD29" s="34">
        <v>0.99974313688242356</v>
      </c>
      <c r="BE29" s="34">
        <v>0.9997381010102947</v>
      </c>
      <c r="BF29" s="34">
        <v>0.99973306516353233</v>
      </c>
      <c r="BG29" s="34">
        <v>0.99972802934213634</v>
      </c>
      <c r="BH29" s="34">
        <v>0.99972299354610672</v>
      </c>
      <c r="BI29" s="34">
        <v>0.99971795777544303</v>
      </c>
      <c r="BJ29" s="34">
        <v>0.99971292203014561</v>
      </c>
      <c r="BK29" s="34">
        <v>0.99970788631021379</v>
      </c>
      <c r="BL29" s="34">
        <v>0.99970285061564812</v>
      </c>
      <c r="BM29" s="34">
        <v>0.99969781494644772</v>
      </c>
      <c r="BN29" s="34">
        <v>0.99969277930261302</v>
      </c>
      <c r="BO29" s="34">
        <v>0.99968774368414359</v>
      </c>
      <c r="BP29" s="34">
        <v>0.99968270809103954</v>
      </c>
      <c r="BQ29" s="34">
        <v>0.99967767252330042</v>
      </c>
      <c r="BR29" s="34">
        <v>0.99967263698092634</v>
      </c>
      <c r="BS29" s="34">
        <v>0.99966760146391709</v>
      </c>
      <c r="BT29" s="34">
        <v>0.99966256597227288</v>
      </c>
      <c r="BU29" s="34">
        <v>0.99965753050599293</v>
      </c>
      <c r="BV29" s="34">
        <v>0.9996524950650777</v>
      </c>
      <c r="BW29" s="34">
        <v>0.9996474596495265</v>
      </c>
      <c r="BX29" s="34">
        <v>0.99964242425933991</v>
      </c>
      <c r="BY29" s="34">
        <v>0.99963738889451714</v>
      </c>
      <c r="BZ29" s="34">
        <v>0.99963235355505842</v>
      </c>
      <c r="CA29" s="34">
        <v>0.99962731824096351</v>
      </c>
      <c r="CB29" s="34">
        <v>0.99962228295223243</v>
      </c>
      <c r="CC29" s="34">
        <v>0.99961724768886484</v>
      </c>
      <c r="CD29" s="34">
        <v>0.99961221245086074</v>
      </c>
      <c r="CE29" s="34">
        <v>0.9996071772382199</v>
      </c>
      <c r="CF29" s="34">
        <v>0.99960214205094255</v>
      </c>
      <c r="CG29" s="34">
        <v>0.99959710688902781</v>
      </c>
      <c r="CH29" s="34">
        <v>0.99959207175247644</v>
      </c>
      <c r="CI29" s="34">
        <v>0.99958703664128767</v>
      </c>
      <c r="CJ29" s="34">
        <v>0.99958200155546162</v>
      </c>
      <c r="CK29" s="34">
        <v>0.99957696649499794</v>
      </c>
      <c r="CL29" s="34">
        <v>0.99957193145989709</v>
      </c>
      <c r="CM29" s="34">
        <v>0.99956689645015839</v>
      </c>
      <c r="CN29" s="34">
        <v>0.99956186146578185</v>
      </c>
      <c r="CO29" s="34">
        <v>0.99955682650676736</v>
      </c>
      <c r="CP29" s="34">
        <v>0.99955179157311469</v>
      </c>
      <c r="CQ29" s="34">
        <v>0.99954675666482384</v>
      </c>
      <c r="CR29" s="34">
        <v>0.99954172178189471</v>
      </c>
      <c r="CS29" s="34">
        <v>0.99953651678765154</v>
      </c>
      <c r="CT29" s="34">
        <v>0.99953131182051247</v>
      </c>
      <c r="CU29" s="34">
        <v>0.99952610688047772</v>
      </c>
      <c r="CV29" s="34">
        <v>0.99952090196754728</v>
      </c>
      <c r="CW29" s="34">
        <v>0.99951569708172072</v>
      </c>
      <c r="CX29" s="34">
        <v>0.99951049222299793</v>
      </c>
      <c r="CY29" s="34">
        <v>0.999505287391379</v>
      </c>
      <c r="CZ29" s="34">
        <v>0.99950008258686318</v>
      </c>
      <c r="DA29" s="34">
        <v>0.99949487780945112</v>
      </c>
      <c r="DB29" s="34">
        <v>0.99948967305914227</v>
      </c>
    </row>
    <row r="30" spans="1:106" x14ac:dyDescent="0.2">
      <c r="A30" s="13">
        <f t="shared" ca="1" si="0"/>
        <v>44312</v>
      </c>
      <c r="B30" s="34">
        <v>1.000005109935918</v>
      </c>
      <c r="C30" s="34">
        <v>1</v>
      </c>
      <c r="D30" s="34">
        <v>0.99999489009019338</v>
      </c>
      <c r="E30" s="34">
        <v>0.99998978020649798</v>
      </c>
      <c r="F30" s="34">
        <v>0.99998467034891358</v>
      </c>
      <c r="G30" s="34">
        <v>0.9999795605174403</v>
      </c>
      <c r="H30" s="34">
        <v>0.99997445071207747</v>
      </c>
      <c r="I30" s="34">
        <v>0.9999693409328253</v>
      </c>
      <c r="J30" s="34">
        <v>0.99996423117968392</v>
      </c>
      <c r="K30" s="34">
        <v>0.99995912145265275</v>
      </c>
      <c r="L30" s="34">
        <v>0.99995401175173193</v>
      </c>
      <c r="M30" s="34">
        <v>0.999948902076921</v>
      </c>
      <c r="N30" s="34">
        <v>0.9999437924282204</v>
      </c>
      <c r="O30" s="34">
        <v>0.99993868280562925</v>
      </c>
      <c r="P30" s="34">
        <v>0.999933573209148</v>
      </c>
      <c r="Q30" s="34">
        <v>0.99992846363877641</v>
      </c>
      <c r="R30" s="34">
        <v>0.99992335409451416</v>
      </c>
      <c r="S30" s="34">
        <v>0.99991824457636114</v>
      </c>
      <c r="T30" s="34">
        <v>0.99991313508431723</v>
      </c>
      <c r="U30" s="34">
        <v>0.99990802561838266</v>
      </c>
      <c r="V30" s="34">
        <v>0.99990291617855698</v>
      </c>
      <c r="W30" s="34">
        <v>0.99989780676483975</v>
      </c>
      <c r="X30" s="34">
        <v>0.99989269737723152</v>
      </c>
      <c r="Y30" s="34">
        <v>0.99988758801573163</v>
      </c>
      <c r="Z30" s="34">
        <v>0.9998824786803403</v>
      </c>
      <c r="AA30" s="34">
        <v>0.99987736937105687</v>
      </c>
      <c r="AB30" s="34">
        <v>0.99987226008788166</v>
      </c>
      <c r="AC30" s="34">
        <v>0.99986715083081468</v>
      </c>
      <c r="AD30" s="34">
        <v>0.99986204159985526</v>
      </c>
      <c r="AE30" s="34">
        <v>0.99985693239500362</v>
      </c>
      <c r="AF30" s="34">
        <v>0.99985182321625965</v>
      </c>
      <c r="AG30" s="34">
        <v>0.99984671406362291</v>
      </c>
      <c r="AH30" s="34">
        <v>0.99984160493709373</v>
      </c>
      <c r="AI30" s="34">
        <v>0.99983649583667156</v>
      </c>
      <c r="AJ30" s="34">
        <v>0.9998313867623565</v>
      </c>
      <c r="AK30" s="34">
        <v>0.99982627771414834</v>
      </c>
      <c r="AL30" s="34">
        <v>0.99982116869204696</v>
      </c>
      <c r="AM30" s="34">
        <v>0.99981605969605225</v>
      </c>
      <c r="AN30" s="34">
        <v>0.99981095072616422</v>
      </c>
      <c r="AO30" s="34">
        <v>0.99980584178238208</v>
      </c>
      <c r="AP30" s="34">
        <v>0.9998007328647065</v>
      </c>
      <c r="AQ30" s="34">
        <v>0.99979562397313715</v>
      </c>
      <c r="AR30" s="34">
        <v>0.99979051510767347</v>
      </c>
      <c r="AS30" s="34">
        <v>0.99978540626831602</v>
      </c>
      <c r="AT30" s="34">
        <v>0.99978029745506392</v>
      </c>
      <c r="AU30" s="34">
        <v>0.99977518866791759</v>
      </c>
      <c r="AV30" s="34">
        <v>0.9997700799068765</v>
      </c>
      <c r="AW30" s="34">
        <v>0.99976497117194085</v>
      </c>
      <c r="AX30" s="34">
        <v>0.99975986246311044</v>
      </c>
      <c r="AY30" s="34">
        <v>0.99975475378038492</v>
      </c>
      <c r="AZ30" s="34">
        <v>0.9997496451237643</v>
      </c>
      <c r="BA30" s="34">
        <v>0.99974453649324879</v>
      </c>
      <c r="BB30" s="34">
        <v>0.99973942788883752</v>
      </c>
      <c r="BC30" s="34">
        <v>0.99973431931053103</v>
      </c>
      <c r="BD30" s="34">
        <v>0.99972921075832877</v>
      </c>
      <c r="BE30" s="34">
        <v>0.99972410223223074</v>
      </c>
      <c r="BF30" s="34">
        <v>0.99971899373223694</v>
      </c>
      <c r="BG30" s="34">
        <v>0.99971388525834692</v>
      </c>
      <c r="BH30" s="34">
        <v>0.99970877681056081</v>
      </c>
      <c r="BI30" s="34">
        <v>0.99970366838887859</v>
      </c>
      <c r="BJ30" s="34">
        <v>0.9996985599932996</v>
      </c>
      <c r="BK30" s="34">
        <v>0.99969345162382439</v>
      </c>
      <c r="BL30" s="34">
        <v>0.99968834328045242</v>
      </c>
      <c r="BM30" s="34">
        <v>0.99968323496318356</v>
      </c>
      <c r="BN30" s="34">
        <v>0.99967812667201772</v>
      </c>
      <c r="BO30" s="34">
        <v>0.99967301840695477</v>
      </c>
      <c r="BP30" s="34">
        <v>0.99966791016799461</v>
      </c>
      <c r="BQ30" s="34">
        <v>0.99966280195513713</v>
      </c>
      <c r="BR30" s="34">
        <v>0.99965769376838209</v>
      </c>
      <c r="BS30" s="34">
        <v>0.99965258560772952</v>
      </c>
      <c r="BT30" s="34">
        <v>0.99964747747317895</v>
      </c>
      <c r="BU30" s="34">
        <v>0.99964236936473072</v>
      </c>
      <c r="BV30" s="34">
        <v>0.99963726128238439</v>
      </c>
      <c r="BW30" s="34">
        <v>0.99963215322613996</v>
      </c>
      <c r="BX30" s="34">
        <v>0.99962704519599732</v>
      </c>
      <c r="BY30" s="34">
        <v>0.99962193719195613</v>
      </c>
      <c r="BZ30" s="34">
        <v>0.99961682921401629</v>
      </c>
      <c r="CA30" s="34">
        <v>0.99961172126217801</v>
      </c>
      <c r="CB30" s="34">
        <v>0.99960661333644052</v>
      </c>
      <c r="CC30" s="34">
        <v>0.99960150543680426</v>
      </c>
      <c r="CD30" s="34">
        <v>0.99959639756326912</v>
      </c>
      <c r="CE30" s="34">
        <v>0.99959128971583466</v>
      </c>
      <c r="CF30" s="34">
        <v>0.99958618189450066</v>
      </c>
      <c r="CG30" s="34">
        <v>0.99958107409926722</v>
      </c>
      <c r="CH30" s="34">
        <v>0.99957596633013435</v>
      </c>
      <c r="CI30" s="34">
        <v>0.99957085858710149</v>
      </c>
      <c r="CJ30" s="34">
        <v>0.99956575087016875</v>
      </c>
      <c r="CK30" s="34">
        <v>0.99956064317933613</v>
      </c>
      <c r="CL30" s="34">
        <v>0.99955553551460308</v>
      </c>
      <c r="CM30" s="34">
        <v>0.99955042787596993</v>
      </c>
      <c r="CN30" s="34">
        <v>0.99954532026343645</v>
      </c>
      <c r="CO30" s="34">
        <v>0.99954021267700233</v>
      </c>
      <c r="CP30" s="34">
        <v>0.99953510511666743</v>
      </c>
      <c r="CQ30" s="34">
        <v>0.99952995695122449</v>
      </c>
      <c r="CR30" s="34">
        <v>0.99952480881229777</v>
      </c>
      <c r="CS30" s="34">
        <v>0.9995196606998864</v>
      </c>
      <c r="CT30" s="34">
        <v>0.99951451261399094</v>
      </c>
      <c r="CU30" s="34">
        <v>0.99950936455461092</v>
      </c>
      <c r="CV30" s="34">
        <v>0.99950421652174648</v>
      </c>
      <c r="CW30" s="34">
        <v>0.99949906851539705</v>
      </c>
      <c r="CX30" s="34">
        <v>0.99949392053556307</v>
      </c>
      <c r="CY30" s="34">
        <v>0.99948877258224378</v>
      </c>
      <c r="CZ30" s="34">
        <v>0.99948362465543938</v>
      </c>
      <c r="DA30" s="34">
        <v>0.99947847675514967</v>
      </c>
      <c r="DB30" s="34">
        <v>0.99947332888137463</v>
      </c>
    </row>
    <row r="31" spans="1:106" x14ac:dyDescent="0.2">
      <c r="A31" s="13">
        <f t="shared" ca="1" si="0"/>
        <v>44313</v>
      </c>
      <c r="B31" s="34">
        <v>1.0000049191886902</v>
      </c>
      <c r="C31" s="34">
        <v>1</v>
      </c>
      <c r="D31" s="34">
        <v>0.99999508083550837</v>
      </c>
      <c r="E31" s="34">
        <v>0.99999016169521471</v>
      </c>
      <c r="F31" s="34">
        <v>0.99998524257911936</v>
      </c>
      <c r="G31" s="34">
        <v>0.99998032348722177</v>
      </c>
      <c r="H31" s="34">
        <v>0.99997540441952215</v>
      </c>
      <c r="I31" s="34">
        <v>0.99997048537601996</v>
      </c>
      <c r="J31" s="34">
        <v>0.99996556635671552</v>
      </c>
      <c r="K31" s="34">
        <v>0.99996064736160861</v>
      </c>
      <c r="L31" s="34">
        <v>0.99995572839069891</v>
      </c>
      <c r="M31" s="34">
        <v>0.99995080944398662</v>
      </c>
      <c r="N31" s="34">
        <v>0.9999458905214712</v>
      </c>
      <c r="O31" s="34">
        <v>0.99994097162315287</v>
      </c>
      <c r="P31" s="34">
        <v>0.99993605274903141</v>
      </c>
      <c r="Q31" s="34">
        <v>0.99993113389910671</v>
      </c>
      <c r="R31" s="34">
        <v>0.99992621507337875</v>
      </c>
      <c r="S31" s="34">
        <v>0.99992129627184712</v>
      </c>
      <c r="T31" s="34">
        <v>0.99991637749451212</v>
      </c>
      <c r="U31" s="34">
        <v>0.99991145874137322</v>
      </c>
      <c r="V31" s="34">
        <v>0.9999065400124304</v>
      </c>
      <c r="W31" s="34">
        <v>0.99990162130768367</v>
      </c>
      <c r="X31" s="34">
        <v>0.99989670262713282</v>
      </c>
      <c r="Y31" s="34">
        <v>0.99989178397077794</v>
      </c>
      <c r="Z31" s="34">
        <v>0.99988686533861881</v>
      </c>
      <c r="AA31" s="34">
        <v>0.999881946730655</v>
      </c>
      <c r="AB31" s="34">
        <v>0.99987702814688684</v>
      </c>
      <c r="AC31" s="34">
        <v>0.99987210958731376</v>
      </c>
      <c r="AD31" s="34">
        <v>0.999867191051936</v>
      </c>
      <c r="AE31" s="34">
        <v>0.99986227254075322</v>
      </c>
      <c r="AF31" s="34">
        <v>0.99985735405376552</v>
      </c>
      <c r="AG31" s="34">
        <v>0.99985243559097292</v>
      </c>
      <c r="AH31" s="34">
        <v>0.99984751715237452</v>
      </c>
      <c r="AI31" s="34">
        <v>0.99984259873797099</v>
      </c>
      <c r="AJ31" s="34">
        <v>0.9998376803477621</v>
      </c>
      <c r="AK31" s="34">
        <v>0.99983276198174742</v>
      </c>
      <c r="AL31" s="34">
        <v>0.99982784363992705</v>
      </c>
      <c r="AM31" s="34">
        <v>0.99982292532230066</v>
      </c>
      <c r="AN31" s="34">
        <v>0.99981800702886836</v>
      </c>
      <c r="AO31" s="34">
        <v>0.99981308875963015</v>
      </c>
      <c r="AP31" s="34">
        <v>0.99980817051458537</v>
      </c>
      <c r="AQ31" s="34">
        <v>0.99980325229373446</v>
      </c>
      <c r="AR31" s="34">
        <v>0.99979833409707719</v>
      </c>
      <c r="AS31" s="34">
        <v>0.99979341592461313</v>
      </c>
      <c r="AT31" s="34">
        <v>0.99978849777634238</v>
      </c>
      <c r="AU31" s="34">
        <v>0.99978357965226483</v>
      </c>
      <c r="AV31" s="34">
        <v>0.99977866155238049</v>
      </c>
      <c r="AW31" s="34">
        <v>0.9997737434766889</v>
      </c>
      <c r="AX31" s="34">
        <v>0.99976882542519019</v>
      </c>
      <c r="AY31" s="34">
        <v>0.99976390739788434</v>
      </c>
      <c r="AZ31" s="34">
        <v>0.99975898939477081</v>
      </c>
      <c r="BA31" s="34">
        <v>0.99975407141585004</v>
      </c>
      <c r="BB31" s="34">
        <v>0.99974915346112148</v>
      </c>
      <c r="BC31" s="34">
        <v>0.999744235530585</v>
      </c>
      <c r="BD31" s="34">
        <v>0.99973931762424073</v>
      </c>
      <c r="BE31" s="34">
        <v>0.99973439974208866</v>
      </c>
      <c r="BF31" s="34">
        <v>0.99972948188412825</v>
      </c>
      <c r="BG31" s="34">
        <v>0.99972456405035959</v>
      </c>
      <c r="BH31" s="34">
        <v>0.99971964624078269</v>
      </c>
      <c r="BI31" s="34">
        <v>0.99971472845539722</v>
      </c>
      <c r="BJ31" s="34">
        <v>0.99970981069420306</v>
      </c>
      <c r="BK31" s="34">
        <v>0.99970489295720033</v>
      </c>
      <c r="BL31" s="34">
        <v>0.99969997524438847</v>
      </c>
      <c r="BM31" s="34">
        <v>0.99969505755576793</v>
      </c>
      <c r="BN31" s="34">
        <v>0.99969013989133815</v>
      </c>
      <c r="BO31" s="34">
        <v>0.99968522225109935</v>
      </c>
      <c r="BP31" s="34">
        <v>0.9996803046350512</v>
      </c>
      <c r="BQ31" s="34">
        <v>0.99967538704319348</v>
      </c>
      <c r="BR31" s="34">
        <v>0.99967046947552629</v>
      </c>
      <c r="BS31" s="34">
        <v>0.99966555193204953</v>
      </c>
      <c r="BT31" s="34">
        <v>0.99966063441276287</v>
      </c>
      <c r="BU31" s="34">
        <v>0.99965571691766619</v>
      </c>
      <c r="BV31" s="34">
        <v>0.9996507994467595</v>
      </c>
      <c r="BW31" s="34">
        <v>0.99964588200004267</v>
      </c>
      <c r="BX31" s="34">
        <v>0.99964096457751572</v>
      </c>
      <c r="BY31" s="34">
        <v>0.99963604717917831</v>
      </c>
      <c r="BZ31" s="34">
        <v>0.99963112980503044</v>
      </c>
      <c r="CA31" s="34">
        <v>0.99962621245507166</v>
      </c>
      <c r="CB31" s="34">
        <v>0.99962129512930231</v>
      </c>
      <c r="CC31" s="34">
        <v>0.99961637782772217</v>
      </c>
      <c r="CD31" s="34">
        <v>0.99961146055033123</v>
      </c>
      <c r="CE31" s="34">
        <v>0.99960654329712884</v>
      </c>
      <c r="CF31" s="34">
        <v>0.99960162606811542</v>
      </c>
      <c r="CG31" s="34">
        <v>0.99959670886329044</v>
      </c>
      <c r="CH31" s="34">
        <v>0.99959179168265433</v>
      </c>
      <c r="CI31" s="34">
        <v>0.99958687452620631</v>
      </c>
      <c r="CJ31" s="34">
        <v>0.99958195739394684</v>
      </c>
      <c r="CK31" s="34">
        <v>0.99957704028587524</v>
      </c>
      <c r="CL31" s="34">
        <v>0.99957212320199207</v>
      </c>
      <c r="CM31" s="34">
        <v>0.99956720614229677</v>
      </c>
      <c r="CN31" s="34">
        <v>0.99956228910678913</v>
      </c>
      <c r="CO31" s="34">
        <v>0.99955737209546913</v>
      </c>
      <c r="CP31" s="34">
        <v>0.99955245510833701</v>
      </c>
      <c r="CQ31" s="34">
        <v>0.99954713496332315</v>
      </c>
      <c r="CR31" s="34">
        <v>0.99954181484662596</v>
      </c>
      <c r="CS31" s="34">
        <v>0.99953649475824513</v>
      </c>
      <c r="CT31" s="34">
        <v>0.99953117469818054</v>
      </c>
      <c r="CU31" s="34">
        <v>0.99952585466643229</v>
      </c>
      <c r="CV31" s="34">
        <v>0.99952053466300006</v>
      </c>
      <c r="CW31" s="34">
        <v>0.99951521468788351</v>
      </c>
      <c r="CX31" s="34">
        <v>0.99950989474108287</v>
      </c>
      <c r="CY31" s="34">
        <v>0.99950457482259769</v>
      </c>
      <c r="CZ31" s="34">
        <v>0.99949925493242786</v>
      </c>
      <c r="DA31" s="34">
        <v>0.99949393507057338</v>
      </c>
      <c r="DB31" s="34">
        <v>0.99948861523703403</v>
      </c>
    </row>
    <row r="32" spans="1:106" x14ac:dyDescent="0.2">
      <c r="A32" s="13">
        <f t="shared" ca="1" si="0"/>
        <v>44314</v>
      </c>
      <c r="B32" s="34">
        <v>1.0000051515833488</v>
      </c>
      <c r="C32" s="34">
        <v>1</v>
      </c>
      <c r="D32" s="34">
        <v>0.99999484844318998</v>
      </c>
      <c r="E32" s="34">
        <v>0.9999896969129185</v>
      </c>
      <c r="F32" s="34">
        <v>0.99998454540918558</v>
      </c>
      <c r="G32" s="34">
        <v>0.99997939393199076</v>
      </c>
      <c r="H32" s="34">
        <v>0.99997424248133404</v>
      </c>
      <c r="I32" s="34">
        <v>0.9999690910572151</v>
      </c>
      <c r="J32" s="34">
        <v>0.99996393965963437</v>
      </c>
      <c r="K32" s="34">
        <v>0.99995878828859119</v>
      </c>
      <c r="L32" s="34">
        <v>0.99995363694408579</v>
      </c>
      <c r="M32" s="34">
        <v>0.99994848562611749</v>
      </c>
      <c r="N32" s="34">
        <v>0.99994333433468663</v>
      </c>
      <c r="O32" s="34">
        <v>0.99993818306979299</v>
      </c>
      <c r="P32" s="34">
        <v>0.99993303183143634</v>
      </c>
      <c r="Q32" s="34">
        <v>0.99992788061961668</v>
      </c>
      <c r="R32" s="34">
        <v>0.9999227294343338</v>
      </c>
      <c r="S32" s="34">
        <v>0.99991757827558747</v>
      </c>
      <c r="T32" s="34">
        <v>0.99991242714337758</v>
      </c>
      <c r="U32" s="34">
        <v>0.99990727603770424</v>
      </c>
      <c r="V32" s="34">
        <v>0.99990212495856667</v>
      </c>
      <c r="W32" s="34">
        <v>0.99989697390596577</v>
      </c>
      <c r="X32" s="34">
        <v>0.99989182287990053</v>
      </c>
      <c r="Y32" s="34">
        <v>0.99988667188037106</v>
      </c>
      <c r="Z32" s="34">
        <v>0.99988152090737703</v>
      </c>
      <c r="AA32" s="34">
        <v>0.99987636996091889</v>
      </c>
      <c r="AB32" s="34">
        <v>0.99987121904099607</v>
      </c>
      <c r="AC32" s="34">
        <v>0.99986606814760848</v>
      </c>
      <c r="AD32" s="34">
        <v>0.99986091728075588</v>
      </c>
      <c r="AE32" s="34">
        <v>0.9998557664404385</v>
      </c>
      <c r="AF32" s="34">
        <v>0.99985061562665589</v>
      </c>
      <c r="AG32" s="34">
        <v>0.99984546483940773</v>
      </c>
      <c r="AH32" s="34">
        <v>0.99984031407869456</v>
      </c>
      <c r="AI32" s="34">
        <v>0.99983516334451561</v>
      </c>
      <c r="AJ32" s="34">
        <v>0.99983001263687088</v>
      </c>
      <c r="AK32" s="34">
        <v>0.99982486195576037</v>
      </c>
      <c r="AL32" s="34">
        <v>0.99981971130118408</v>
      </c>
      <c r="AM32" s="34">
        <v>0.99981456067314145</v>
      </c>
      <c r="AN32" s="34">
        <v>0.99980941007163249</v>
      </c>
      <c r="AO32" s="34">
        <v>0.99980425949665752</v>
      </c>
      <c r="AP32" s="34">
        <v>0.99979910894821566</v>
      </c>
      <c r="AQ32" s="34">
        <v>0.99979395842630725</v>
      </c>
      <c r="AR32" s="34">
        <v>0.99978880793093206</v>
      </c>
      <c r="AS32" s="34">
        <v>0.99978365746209008</v>
      </c>
      <c r="AT32" s="34">
        <v>0.99977850701978099</v>
      </c>
      <c r="AU32" s="34">
        <v>0.99977335660400446</v>
      </c>
      <c r="AV32" s="34">
        <v>0.99976820621476081</v>
      </c>
      <c r="AW32" s="34">
        <v>0.99976305585204972</v>
      </c>
      <c r="AX32" s="34">
        <v>0.99975790551587096</v>
      </c>
      <c r="AY32" s="34">
        <v>0.9997527552062242</v>
      </c>
      <c r="AZ32" s="34">
        <v>0.99974760492310988</v>
      </c>
      <c r="BA32" s="34">
        <v>0.99974245466652745</v>
      </c>
      <c r="BB32" s="34">
        <v>0.99973730443647668</v>
      </c>
      <c r="BC32" s="34">
        <v>0.9997321542329578</v>
      </c>
      <c r="BD32" s="34">
        <v>0.99972700405597059</v>
      </c>
      <c r="BE32" s="34">
        <v>0.99972185390551471</v>
      </c>
      <c r="BF32" s="34">
        <v>0.99971670378159005</v>
      </c>
      <c r="BG32" s="34">
        <v>0.9997115536841964</v>
      </c>
      <c r="BH32" s="34">
        <v>0.99970640361333396</v>
      </c>
      <c r="BI32" s="34">
        <v>0.99970125356900252</v>
      </c>
      <c r="BJ32" s="34">
        <v>0.99969610355120164</v>
      </c>
      <c r="BK32" s="34">
        <v>0.99969095355993132</v>
      </c>
      <c r="BL32" s="34">
        <v>0.99968580359519155</v>
      </c>
      <c r="BM32" s="34">
        <v>0.99968065365698233</v>
      </c>
      <c r="BN32" s="34">
        <v>0.99967550374530301</v>
      </c>
      <c r="BO32" s="34">
        <v>0.99967035386015402</v>
      </c>
      <c r="BP32" s="34">
        <v>0.99966520400153469</v>
      </c>
      <c r="BQ32" s="34">
        <v>0.99966005416944514</v>
      </c>
      <c r="BR32" s="34">
        <v>0.9996549043638856</v>
      </c>
      <c r="BS32" s="34">
        <v>0.99964975458485528</v>
      </c>
      <c r="BT32" s="34">
        <v>0.99964460483235429</v>
      </c>
      <c r="BU32" s="34">
        <v>0.99963945510638286</v>
      </c>
      <c r="BV32" s="34">
        <v>0.9996343054069402</v>
      </c>
      <c r="BW32" s="34">
        <v>0.99962915573402666</v>
      </c>
      <c r="BX32" s="34">
        <v>0.9996240060876419</v>
      </c>
      <c r="BY32" s="34">
        <v>0.99961885646778603</v>
      </c>
      <c r="BZ32" s="34">
        <v>0.99961370687445827</v>
      </c>
      <c r="CA32" s="34">
        <v>0.9996085573076593</v>
      </c>
      <c r="CB32" s="34">
        <v>0.99960340776738854</v>
      </c>
      <c r="CC32" s="34">
        <v>0.9995982582536459</v>
      </c>
      <c r="CD32" s="34">
        <v>0.99959310876643148</v>
      </c>
      <c r="CE32" s="34">
        <v>0.99958795930574462</v>
      </c>
      <c r="CF32" s="34">
        <v>0.99958280987158554</v>
      </c>
      <c r="CG32" s="34">
        <v>0.99957766046395424</v>
      </c>
      <c r="CH32" s="34">
        <v>0.99957251108285017</v>
      </c>
      <c r="CI32" s="34">
        <v>0.99956736172827376</v>
      </c>
      <c r="CJ32" s="34">
        <v>0.99956221240022436</v>
      </c>
      <c r="CK32" s="34">
        <v>0.99955706309870196</v>
      </c>
      <c r="CL32" s="34">
        <v>0.99955191382370656</v>
      </c>
      <c r="CM32" s="34">
        <v>0.99954676457523794</v>
      </c>
      <c r="CN32" s="34">
        <v>0.99954161535329578</v>
      </c>
      <c r="CO32" s="34">
        <v>0.9995364661578805</v>
      </c>
      <c r="CP32" s="34">
        <v>0.99953131698899134</v>
      </c>
      <c r="CQ32" s="34">
        <v>0.99952647406959894</v>
      </c>
      <c r="CR32" s="34">
        <v>0.99952163117367154</v>
      </c>
      <c r="CS32" s="34">
        <v>0.99951678830120883</v>
      </c>
      <c r="CT32" s="34">
        <v>0.99951194545221078</v>
      </c>
      <c r="CU32" s="34">
        <v>0.9995071026266773</v>
      </c>
      <c r="CV32" s="34">
        <v>0.99950225982460805</v>
      </c>
      <c r="CW32" s="34">
        <v>0.99949741704600326</v>
      </c>
      <c r="CX32" s="34">
        <v>0.99949257429086269</v>
      </c>
      <c r="CY32" s="34">
        <v>0.99948773155918624</v>
      </c>
      <c r="CZ32" s="34">
        <v>0.99948288885097347</v>
      </c>
      <c r="DA32" s="34">
        <v>0.99947804616622482</v>
      </c>
      <c r="DB32" s="34">
        <v>0.99947320350493973</v>
      </c>
    </row>
    <row r="33" spans="1:106" x14ac:dyDescent="0.2">
      <c r="A33" s="13">
        <f t="shared" ca="1" si="0"/>
        <v>44315</v>
      </c>
      <c r="B33" s="34">
        <v>1.0000195102567204</v>
      </c>
      <c r="C33" s="34">
        <v>1.0000146326568549</v>
      </c>
      <c r="D33" s="34">
        <v>1.0000097550807794</v>
      </c>
      <c r="E33" s="34">
        <v>1.0000048775284947</v>
      </c>
      <c r="F33" s="34">
        <v>1</v>
      </c>
      <c r="G33" s="34">
        <v>0.99999512249529565</v>
      </c>
      <c r="H33" s="34">
        <v>0.99999024501438116</v>
      </c>
      <c r="I33" s="34">
        <v>0.99998536755725664</v>
      </c>
      <c r="J33" s="34">
        <v>0.99998049012392198</v>
      </c>
      <c r="K33" s="34">
        <v>0.99997561271437729</v>
      </c>
      <c r="L33" s="34">
        <v>0.99997073532862191</v>
      </c>
      <c r="M33" s="34">
        <v>0.99996585796665616</v>
      </c>
      <c r="N33" s="34">
        <v>0.99996098062847949</v>
      </c>
      <c r="O33" s="34">
        <v>0.99995610331409235</v>
      </c>
      <c r="P33" s="34">
        <v>0.99995122602349418</v>
      </c>
      <c r="Q33" s="34">
        <v>0.99994634875668509</v>
      </c>
      <c r="R33" s="34">
        <v>0.99994147151366497</v>
      </c>
      <c r="S33" s="34">
        <v>0.99993659429443327</v>
      </c>
      <c r="T33" s="34">
        <v>0.99993171709899065</v>
      </c>
      <c r="U33" s="34">
        <v>0.99992683992733633</v>
      </c>
      <c r="V33" s="34">
        <v>0.99992196277947065</v>
      </c>
      <c r="W33" s="34">
        <v>0.99991708565539306</v>
      </c>
      <c r="X33" s="34">
        <v>0.99991220855510377</v>
      </c>
      <c r="Y33" s="34">
        <v>0.99990733147860256</v>
      </c>
      <c r="Z33" s="34">
        <v>0.99990245442588921</v>
      </c>
      <c r="AA33" s="34">
        <v>0.99989757739696383</v>
      </c>
      <c r="AB33" s="34">
        <v>0.99989270039182621</v>
      </c>
      <c r="AC33" s="34">
        <v>0.999887823410476</v>
      </c>
      <c r="AD33" s="34">
        <v>0.99988294645291331</v>
      </c>
      <c r="AE33" s="34">
        <v>0.99987806951913827</v>
      </c>
      <c r="AF33" s="34">
        <v>0.99987319260915042</v>
      </c>
      <c r="AG33" s="34">
        <v>0.99986831572294943</v>
      </c>
      <c r="AH33" s="34">
        <v>0.99986343886053575</v>
      </c>
      <c r="AI33" s="34">
        <v>0.99985856202190893</v>
      </c>
      <c r="AJ33" s="34">
        <v>0.99985368520706919</v>
      </c>
      <c r="AK33" s="34">
        <v>0.99984880841601576</v>
      </c>
      <c r="AL33" s="34">
        <v>0.99984393164874896</v>
      </c>
      <c r="AM33" s="34">
        <v>0.99983905490526859</v>
      </c>
      <c r="AN33" s="34">
        <v>0.99983417818557463</v>
      </c>
      <c r="AO33" s="34">
        <v>0.99982930148966676</v>
      </c>
      <c r="AP33" s="34">
        <v>0.99982442481754541</v>
      </c>
      <c r="AQ33" s="34">
        <v>0.99981954816920959</v>
      </c>
      <c r="AR33" s="34">
        <v>0.99981467154465986</v>
      </c>
      <c r="AS33" s="34">
        <v>0.99980979494389588</v>
      </c>
      <c r="AT33" s="34">
        <v>0.99980491836691765</v>
      </c>
      <c r="AU33" s="34">
        <v>0.99980004181372473</v>
      </c>
      <c r="AV33" s="34">
        <v>0.99979516528431722</v>
      </c>
      <c r="AW33" s="34">
        <v>0.99979028877869514</v>
      </c>
      <c r="AX33" s="34">
        <v>0.99978541229685813</v>
      </c>
      <c r="AY33" s="34">
        <v>0.99978053583880622</v>
      </c>
      <c r="AZ33" s="34">
        <v>0.9997756594045395</v>
      </c>
      <c r="BA33" s="34">
        <v>0.99977078299405719</v>
      </c>
      <c r="BB33" s="34">
        <v>0.99976590660735987</v>
      </c>
      <c r="BC33" s="34">
        <v>0.99976103024444707</v>
      </c>
      <c r="BD33" s="34">
        <v>0.9997561539053188</v>
      </c>
      <c r="BE33" s="34">
        <v>0.99975127758997484</v>
      </c>
      <c r="BF33" s="34">
        <v>0.99974640129841508</v>
      </c>
      <c r="BG33" s="34">
        <v>0.99974152503063962</v>
      </c>
      <c r="BH33" s="34">
        <v>0.99973664878664814</v>
      </c>
      <c r="BI33" s="34">
        <v>0.99973177256644041</v>
      </c>
      <c r="BJ33" s="34">
        <v>0.99972689637001655</v>
      </c>
      <c r="BK33" s="34">
        <v>0.99972202019737644</v>
      </c>
      <c r="BL33" s="34">
        <v>0.99971714404851986</v>
      </c>
      <c r="BM33" s="34">
        <v>0.9997122679234467</v>
      </c>
      <c r="BN33" s="34">
        <v>0.99970739182215662</v>
      </c>
      <c r="BO33" s="34">
        <v>0.99970251574464997</v>
      </c>
      <c r="BP33" s="34">
        <v>0.99969763969092662</v>
      </c>
      <c r="BQ33" s="34">
        <v>0.99969276366098581</v>
      </c>
      <c r="BR33" s="34">
        <v>0.9996878876548283</v>
      </c>
      <c r="BS33" s="34">
        <v>0.99968301167245321</v>
      </c>
      <c r="BT33" s="34">
        <v>0.99967813571386077</v>
      </c>
      <c r="BU33" s="34">
        <v>0.99967325977905097</v>
      </c>
      <c r="BV33" s="34">
        <v>0.99966838386802348</v>
      </c>
      <c r="BW33" s="34">
        <v>0.9996635079807783</v>
      </c>
      <c r="BX33" s="34">
        <v>0.99965863211731543</v>
      </c>
      <c r="BY33" s="34">
        <v>0.99965375627763442</v>
      </c>
      <c r="BZ33" s="34">
        <v>0.9996488804617355</v>
      </c>
      <c r="CA33" s="34">
        <v>0.99964400466961822</v>
      </c>
      <c r="CB33" s="34">
        <v>0.9996391289012827</v>
      </c>
      <c r="CC33" s="34">
        <v>0.99963425315672882</v>
      </c>
      <c r="CD33" s="34">
        <v>0.99962937743595637</v>
      </c>
      <c r="CE33" s="34">
        <v>0.99962450173896511</v>
      </c>
      <c r="CF33" s="34">
        <v>0.99961962606575527</v>
      </c>
      <c r="CG33" s="34">
        <v>0.99961475041632653</v>
      </c>
      <c r="CH33" s="34">
        <v>0.99960987479067875</v>
      </c>
      <c r="CI33" s="34">
        <v>0.99960499918881174</v>
      </c>
      <c r="CJ33" s="34">
        <v>0.99960012361072581</v>
      </c>
      <c r="CK33" s="34">
        <v>0.9995952480564203</v>
      </c>
      <c r="CL33" s="34">
        <v>0.99959037252589533</v>
      </c>
      <c r="CM33" s="34">
        <v>0.99958549701915078</v>
      </c>
      <c r="CN33" s="34">
        <v>0.99958062153618665</v>
      </c>
      <c r="CO33" s="34">
        <v>0.99957574607700272</v>
      </c>
      <c r="CP33" s="34">
        <v>0.99957087064159877</v>
      </c>
      <c r="CQ33" s="34">
        <v>0.9995659952299748</v>
      </c>
      <c r="CR33" s="34">
        <v>0.9995611198421307</v>
      </c>
      <c r="CS33" s="34">
        <v>0.99955624447806646</v>
      </c>
      <c r="CT33" s="34">
        <v>0.99955136913778164</v>
      </c>
      <c r="CU33" s="34">
        <v>0.99954594118173368</v>
      </c>
      <c r="CV33" s="34">
        <v>0.99954051325516136</v>
      </c>
      <c r="CW33" s="34">
        <v>0.99953508535806479</v>
      </c>
      <c r="CX33" s="34">
        <v>0.9995296574904442</v>
      </c>
      <c r="CY33" s="34">
        <v>0.99952422965229881</v>
      </c>
      <c r="CZ33" s="34">
        <v>0.99951880184362873</v>
      </c>
      <c r="DA33" s="34">
        <v>0.99951337406443364</v>
      </c>
      <c r="DB33" s="34">
        <v>0.99950794631471374</v>
      </c>
    </row>
    <row r="34" spans="1:106" x14ac:dyDescent="0.2">
      <c r="A34" s="13">
        <f t="shared" ca="1" si="0"/>
        <v>44316</v>
      </c>
      <c r="B34" s="34">
        <v>1.0000195935542169</v>
      </c>
      <c r="C34" s="34">
        <v>1.0000146951296718</v>
      </c>
      <c r="D34" s="34">
        <v>1.0000097967291204</v>
      </c>
      <c r="E34" s="34">
        <v>1.0000048983525633</v>
      </c>
      <c r="F34" s="34">
        <v>1</v>
      </c>
      <c r="G34" s="34">
        <v>0.99999510167143046</v>
      </c>
      <c r="H34" s="34">
        <v>0.99999020336685462</v>
      </c>
      <c r="I34" s="34">
        <v>0.99998530508627226</v>
      </c>
      <c r="J34" s="34">
        <v>0.99998040682968325</v>
      </c>
      <c r="K34" s="34">
        <v>0.99997550859708739</v>
      </c>
      <c r="L34" s="34">
        <v>0.99997061038848489</v>
      </c>
      <c r="M34" s="34">
        <v>0.9999657122038752</v>
      </c>
      <c r="N34" s="34">
        <v>0.99996081404325865</v>
      </c>
      <c r="O34" s="34">
        <v>0.99995591590663468</v>
      </c>
      <c r="P34" s="34">
        <v>0.99995101779400375</v>
      </c>
      <c r="Q34" s="34">
        <v>0.99994611970536518</v>
      </c>
      <c r="R34" s="34">
        <v>0.99994122164071897</v>
      </c>
      <c r="S34" s="34">
        <v>0.9999363236000649</v>
      </c>
      <c r="T34" s="34">
        <v>0.99993142558340342</v>
      </c>
      <c r="U34" s="34">
        <v>0.99992652759073386</v>
      </c>
      <c r="V34" s="34">
        <v>0.99992162962205622</v>
      </c>
      <c r="W34" s="34">
        <v>0.99991673167737072</v>
      </c>
      <c r="X34" s="34">
        <v>0.99991183375667669</v>
      </c>
      <c r="Y34" s="34">
        <v>0.99990693585997437</v>
      </c>
      <c r="Z34" s="34">
        <v>0.99990203798726363</v>
      </c>
      <c r="AA34" s="34">
        <v>0.99989714013854425</v>
      </c>
      <c r="AB34" s="34">
        <v>0.99989224231381613</v>
      </c>
      <c r="AC34" s="34">
        <v>0.99988734451307903</v>
      </c>
      <c r="AD34" s="34">
        <v>0.9998824467363332</v>
      </c>
      <c r="AE34" s="34">
        <v>0.99987754898357817</v>
      </c>
      <c r="AF34" s="34">
        <v>0.99987265125481384</v>
      </c>
      <c r="AG34" s="34">
        <v>0.99986775355004032</v>
      </c>
      <c r="AH34" s="34">
        <v>0.99986285586925738</v>
      </c>
      <c r="AI34" s="34">
        <v>0.99985795821246481</v>
      </c>
      <c r="AJ34" s="34">
        <v>0.99985306057966261</v>
      </c>
      <c r="AK34" s="34">
        <v>0.99984816297085055</v>
      </c>
      <c r="AL34" s="34">
        <v>0.99984326538602875</v>
      </c>
      <c r="AM34" s="34">
        <v>0.99983836782519686</v>
      </c>
      <c r="AN34" s="34">
        <v>0.99983347028835479</v>
      </c>
      <c r="AO34" s="34">
        <v>0.99982857277550252</v>
      </c>
      <c r="AP34" s="34">
        <v>0.99982367528663973</v>
      </c>
      <c r="AQ34" s="34">
        <v>0.99981877782176676</v>
      </c>
      <c r="AR34" s="34">
        <v>0.99981388038088292</v>
      </c>
      <c r="AS34" s="34">
        <v>0.99980898296398846</v>
      </c>
      <c r="AT34" s="34">
        <v>0.99980408557108313</v>
      </c>
      <c r="AU34" s="34">
        <v>0.99979918820216696</v>
      </c>
      <c r="AV34" s="34">
        <v>0.99979429085723948</v>
      </c>
      <c r="AW34" s="34">
        <v>0.99978939353630092</v>
      </c>
      <c r="AX34" s="34">
        <v>0.99978449623935106</v>
      </c>
      <c r="AY34" s="34">
        <v>0.99977959896638968</v>
      </c>
      <c r="AZ34" s="34">
        <v>0.99977470171741678</v>
      </c>
      <c r="BA34" s="34">
        <v>0.99976980449243225</v>
      </c>
      <c r="BB34" s="34">
        <v>0.99976490729143608</v>
      </c>
      <c r="BC34" s="34">
        <v>0.99976001011442783</v>
      </c>
      <c r="BD34" s="34">
        <v>0.99975511296140762</v>
      </c>
      <c r="BE34" s="34">
        <v>0.99975021583237522</v>
      </c>
      <c r="BF34" s="34">
        <v>0.99974531872733063</v>
      </c>
      <c r="BG34" s="34">
        <v>0.99974042164627375</v>
      </c>
      <c r="BH34" s="34">
        <v>0.99973552458920412</v>
      </c>
      <c r="BI34" s="34">
        <v>0.99973062755612208</v>
      </c>
      <c r="BJ34" s="34">
        <v>0.9997257305470274</v>
      </c>
      <c r="BK34" s="34">
        <v>0.99972083356191954</v>
      </c>
      <c r="BL34" s="34">
        <v>0.99971593660079905</v>
      </c>
      <c r="BM34" s="34">
        <v>0.99971103966366537</v>
      </c>
      <c r="BN34" s="34">
        <v>0.99970614275051839</v>
      </c>
      <c r="BO34" s="34">
        <v>0.99970124586135845</v>
      </c>
      <c r="BP34" s="34">
        <v>0.99969634899618476</v>
      </c>
      <c r="BQ34" s="34">
        <v>0.99969145215499755</v>
      </c>
      <c r="BR34" s="34">
        <v>0.99968655533779682</v>
      </c>
      <c r="BS34" s="34">
        <v>0.99968165854458224</v>
      </c>
      <c r="BT34" s="34">
        <v>0.99967676177535369</v>
      </c>
      <c r="BU34" s="34">
        <v>0.99967186503011107</v>
      </c>
      <c r="BV34" s="34">
        <v>0.9996669683088546</v>
      </c>
      <c r="BW34" s="34">
        <v>0.9996620716115836</v>
      </c>
      <c r="BX34" s="34">
        <v>0.99965717493829831</v>
      </c>
      <c r="BY34" s="34">
        <v>0.99965227828899861</v>
      </c>
      <c r="BZ34" s="34">
        <v>0.99964738166368428</v>
      </c>
      <c r="CA34" s="34">
        <v>0.9996424850623552</v>
      </c>
      <c r="CB34" s="34">
        <v>0.99963758848501127</v>
      </c>
      <c r="CC34" s="34">
        <v>0.99963269193165227</v>
      </c>
      <c r="CD34" s="34">
        <v>0.99962779540227842</v>
      </c>
      <c r="CE34" s="34">
        <v>0.99962289889688927</v>
      </c>
      <c r="CF34" s="34">
        <v>0.99961800241548482</v>
      </c>
      <c r="CG34" s="34">
        <v>0.99961310595806518</v>
      </c>
      <c r="CH34" s="34">
        <v>0.99960820952462959</v>
      </c>
      <c r="CI34" s="34">
        <v>0.99960331311517847</v>
      </c>
      <c r="CJ34" s="34">
        <v>0.99959841672971173</v>
      </c>
      <c r="CK34" s="34">
        <v>0.99959352036822902</v>
      </c>
      <c r="CL34" s="34">
        <v>0.99958862403073034</v>
      </c>
      <c r="CM34" s="34">
        <v>0.99958372771721538</v>
      </c>
      <c r="CN34" s="34">
        <v>0.99957883142768433</v>
      </c>
      <c r="CO34" s="34">
        <v>0.99957393516213677</v>
      </c>
      <c r="CP34" s="34">
        <v>0.99956903892057269</v>
      </c>
      <c r="CQ34" s="34">
        <v>0.99956414270299232</v>
      </c>
      <c r="CR34" s="34">
        <v>0.99955924650939487</v>
      </c>
      <c r="CS34" s="34">
        <v>0.99955435033978091</v>
      </c>
      <c r="CT34" s="34">
        <v>0.99954945419414976</v>
      </c>
      <c r="CU34" s="34">
        <v>0.9995440378099425</v>
      </c>
      <c r="CV34" s="34">
        <v>0.99953862145508587</v>
      </c>
      <c r="CW34" s="34">
        <v>0.99953320512957944</v>
      </c>
      <c r="CX34" s="34">
        <v>0.99952778883342308</v>
      </c>
      <c r="CY34" s="34">
        <v>0.99952237256661691</v>
      </c>
      <c r="CZ34" s="34">
        <v>0.99951695632916016</v>
      </c>
      <c r="DA34" s="34">
        <v>0.99951154012105359</v>
      </c>
      <c r="DB34" s="34">
        <v>0.99950612394229588</v>
      </c>
    </row>
    <row r="35" spans="1:106" x14ac:dyDescent="0.2">
      <c r="A35" s="13">
        <f t="shared" ca="1" si="0"/>
        <v>44319</v>
      </c>
      <c r="B35" s="34">
        <v>1.0000048983525633</v>
      </c>
      <c r="C35" s="34">
        <v>1</v>
      </c>
      <c r="D35" s="34">
        <v>0.99999510167143013</v>
      </c>
      <c r="E35" s="34">
        <v>0.99999020336685418</v>
      </c>
      <c r="F35" s="34">
        <v>0.99998530508627148</v>
      </c>
      <c r="G35" s="34">
        <v>0.99998040682968237</v>
      </c>
      <c r="H35" s="34">
        <v>0.9999755085970865</v>
      </c>
      <c r="I35" s="34">
        <v>0.99997061038848378</v>
      </c>
      <c r="J35" s="34">
        <v>0.99996571220387409</v>
      </c>
      <c r="K35" s="34">
        <v>0.9999608140432571</v>
      </c>
      <c r="L35" s="34">
        <v>0.99995591590663324</v>
      </c>
      <c r="M35" s="34">
        <v>0.99995101779400186</v>
      </c>
      <c r="N35" s="34">
        <v>0.99994611970536318</v>
      </c>
      <c r="O35" s="34">
        <v>0.99994122164071664</v>
      </c>
      <c r="P35" s="34">
        <v>0.99993632360006268</v>
      </c>
      <c r="Q35" s="34">
        <v>0.99993142558340098</v>
      </c>
      <c r="R35" s="34">
        <v>0.99992652759073142</v>
      </c>
      <c r="S35" s="34">
        <v>0.99992162962205355</v>
      </c>
      <c r="T35" s="34">
        <v>0.99991673167736772</v>
      </c>
      <c r="U35" s="34">
        <v>0.99991183375667381</v>
      </c>
      <c r="V35" s="34">
        <v>0.99990693585997126</v>
      </c>
      <c r="W35" s="34">
        <v>0.99990203798726029</v>
      </c>
      <c r="X35" s="34">
        <v>0.99989714013854059</v>
      </c>
      <c r="Y35" s="34">
        <v>0.99989224231381246</v>
      </c>
      <c r="Z35" s="34">
        <v>0.99988734451307526</v>
      </c>
      <c r="AA35" s="34">
        <v>0.99988244673632909</v>
      </c>
      <c r="AB35" s="34">
        <v>0.99987754898357395</v>
      </c>
      <c r="AC35" s="34">
        <v>0.99987265125480962</v>
      </c>
      <c r="AD35" s="34">
        <v>0.99986775355003576</v>
      </c>
      <c r="AE35" s="34">
        <v>0.99986285586925283</v>
      </c>
      <c r="AF35" s="34">
        <v>0.99985795821246004</v>
      </c>
      <c r="AG35" s="34">
        <v>0.99985306057965773</v>
      </c>
      <c r="AH35" s="34">
        <v>0.99984816297084567</v>
      </c>
      <c r="AI35" s="34">
        <v>0.99984326538602342</v>
      </c>
      <c r="AJ35" s="34">
        <v>0.99983836782519142</v>
      </c>
      <c r="AK35" s="34">
        <v>0.99983347028834912</v>
      </c>
      <c r="AL35" s="34">
        <v>0.99982857277549697</v>
      </c>
      <c r="AM35" s="34">
        <v>0.99982367528663396</v>
      </c>
      <c r="AN35" s="34">
        <v>0.99981877782176087</v>
      </c>
      <c r="AO35" s="34">
        <v>0.99981388038087682</v>
      </c>
      <c r="AP35" s="34">
        <v>0.99980898296398213</v>
      </c>
      <c r="AQ35" s="34">
        <v>0.99980408557107647</v>
      </c>
      <c r="AR35" s="34">
        <v>0.99979918820216018</v>
      </c>
      <c r="AS35" s="34">
        <v>0.99979429085723281</v>
      </c>
      <c r="AT35" s="34">
        <v>0.99978939353629404</v>
      </c>
      <c r="AU35" s="34">
        <v>0.99978449623934385</v>
      </c>
      <c r="AV35" s="34">
        <v>0.99977959896638235</v>
      </c>
      <c r="AW35" s="34">
        <v>0.99977470171740945</v>
      </c>
      <c r="AX35" s="34">
        <v>0.9997698044924247</v>
      </c>
      <c r="AY35" s="34">
        <v>0.99976490729142831</v>
      </c>
      <c r="AZ35" s="34">
        <v>0.99976001011441984</v>
      </c>
      <c r="BA35" s="34">
        <v>0.99975511296139941</v>
      </c>
      <c r="BB35" s="34">
        <v>0.9997502158323669</v>
      </c>
      <c r="BC35" s="34">
        <v>0.99974531872732231</v>
      </c>
      <c r="BD35" s="34">
        <v>0.99974042164626498</v>
      </c>
      <c r="BE35" s="34">
        <v>0.99973552458919546</v>
      </c>
      <c r="BF35" s="34">
        <v>0.99973062755611308</v>
      </c>
      <c r="BG35" s="34">
        <v>0.99972573054701819</v>
      </c>
      <c r="BH35" s="34">
        <v>0.99972083356191044</v>
      </c>
      <c r="BI35" s="34">
        <v>0.99971593660078972</v>
      </c>
      <c r="BJ35" s="34">
        <v>0.99971103966365582</v>
      </c>
      <c r="BK35" s="34">
        <v>0.99970614275050895</v>
      </c>
      <c r="BL35" s="34">
        <v>0.99970124586134856</v>
      </c>
      <c r="BM35" s="34">
        <v>0.99969634899617477</v>
      </c>
      <c r="BN35" s="34">
        <v>0.99969145215498756</v>
      </c>
      <c r="BO35" s="34">
        <v>0.99968655533778661</v>
      </c>
      <c r="BP35" s="34">
        <v>0.99968165854457181</v>
      </c>
      <c r="BQ35" s="34">
        <v>0.99967676177534304</v>
      </c>
      <c r="BR35" s="34">
        <v>0.99967186503010041</v>
      </c>
      <c r="BS35" s="34">
        <v>0.99966696830884361</v>
      </c>
      <c r="BT35" s="34">
        <v>0.99966207161157261</v>
      </c>
      <c r="BU35" s="34">
        <v>0.99965717493828721</v>
      </c>
      <c r="BV35" s="34">
        <v>0.99965227828898717</v>
      </c>
      <c r="BW35" s="34">
        <v>0.99964738166367262</v>
      </c>
      <c r="BX35" s="34">
        <v>0.99964248506234354</v>
      </c>
      <c r="BY35" s="34">
        <v>0.9996375884849994</v>
      </c>
      <c r="BZ35" s="34">
        <v>0.99963269193164039</v>
      </c>
      <c r="CA35" s="34">
        <v>0.99962779540226643</v>
      </c>
      <c r="CB35" s="34">
        <v>0.99962289889687705</v>
      </c>
      <c r="CC35" s="34">
        <v>0.9996180024154725</v>
      </c>
      <c r="CD35" s="34">
        <v>0.99961310595805253</v>
      </c>
      <c r="CE35" s="34">
        <v>0.99960820952461704</v>
      </c>
      <c r="CF35" s="34">
        <v>0.99960331311516559</v>
      </c>
      <c r="CG35" s="34">
        <v>0.99959841672969874</v>
      </c>
      <c r="CH35" s="34">
        <v>0.99959352036821592</v>
      </c>
      <c r="CI35" s="34">
        <v>0.9995886240307168</v>
      </c>
      <c r="CJ35" s="34">
        <v>0.99958372771720183</v>
      </c>
      <c r="CK35" s="34">
        <v>0.99957883142767057</v>
      </c>
      <c r="CL35" s="34">
        <v>0.99957393516212301</v>
      </c>
      <c r="CM35" s="34">
        <v>0.99956903892055882</v>
      </c>
      <c r="CN35" s="34">
        <v>0.999564142702978</v>
      </c>
      <c r="CO35" s="34">
        <v>0.99955924650938066</v>
      </c>
      <c r="CP35" s="34">
        <v>0.99955435033976625</v>
      </c>
      <c r="CQ35" s="34">
        <v>0.9995494541941351</v>
      </c>
      <c r="CR35" s="34">
        <v>0.99954403989156881</v>
      </c>
      <c r="CS35" s="34">
        <v>0.9995386256183304</v>
      </c>
      <c r="CT35" s="34">
        <v>0.99953321137441964</v>
      </c>
      <c r="CU35" s="34">
        <v>0.99952779715983631</v>
      </c>
      <c r="CV35" s="34">
        <v>0.99952238297458063</v>
      </c>
      <c r="CW35" s="34">
        <v>0.99951696881865215</v>
      </c>
      <c r="CX35" s="34">
        <v>0.99951155469205066</v>
      </c>
      <c r="CY35" s="34">
        <v>0.99950614059477616</v>
      </c>
      <c r="CZ35" s="34">
        <v>0.99950072652682853</v>
      </c>
      <c r="DA35" s="34">
        <v>0.99949531248820744</v>
      </c>
      <c r="DB35" s="34">
        <v>0.99948989847891279</v>
      </c>
    </row>
    <row r="36" spans="1:106" x14ac:dyDescent="0.2">
      <c r="A36" s="13">
        <f t="shared" ca="1" si="0"/>
        <v>44320</v>
      </c>
      <c r="B36" s="34">
        <v>1.0000048705871296</v>
      </c>
      <c r="C36" s="34">
        <v>1</v>
      </c>
      <c r="D36" s="34">
        <v>0.99999512943659274</v>
      </c>
      <c r="E36" s="34">
        <v>0.99999025889690796</v>
      </c>
      <c r="F36" s="34">
        <v>0.99998538838094542</v>
      </c>
      <c r="G36" s="34">
        <v>0.9999805178887049</v>
      </c>
      <c r="H36" s="34">
        <v>0.99997564742018652</v>
      </c>
      <c r="I36" s="34">
        <v>0.99997077697539005</v>
      </c>
      <c r="J36" s="34">
        <v>0.99996590655431539</v>
      </c>
      <c r="K36" s="34">
        <v>0.99996103615696252</v>
      </c>
      <c r="L36" s="34">
        <v>0.99995616578333102</v>
      </c>
      <c r="M36" s="34">
        <v>0.99995129543342132</v>
      </c>
      <c r="N36" s="34">
        <v>0.99994642510723275</v>
      </c>
      <c r="O36" s="34">
        <v>0.99994155480476521</v>
      </c>
      <c r="P36" s="34">
        <v>0.99993668452601914</v>
      </c>
      <c r="Q36" s="34">
        <v>0.99993181427099398</v>
      </c>
      <c r="R36" s="34">
        <v>0.99992694403968962</v>
      </c>
      <c r="S36" s="34">
        <v>0.99992207383210618</v>
      </c>
      <c r="T36" s="34">
        <v>0.99991720364824299</v>
      </c>
      <c r="U36" s="34">
        <v>0.99991233348810082</v>
      </c>
      <c r="V36" s="34">
        <v>0.9999074633516789</v>
      </c>
      <c r="W36" s="34">
        <v>0.99990259323897712</v>
      </c>
      <c r="X36" s="34">
        <v>0.99989772314999581</v>
      </c>
      <c r="Y36" s="34">
        <v>0.99989285308473452</v>
      </c>
      <c r="Z36" s="34">
        <v>0.99988798304319304</v>
      </c>
      <c r="AA36" s="34">
        <v>0.99988311302537147</v>
      </c>
      <c r="AB36" s="34">
        <v>0.99987824303126982</v>
      </c>
      <c r="AC36" s="34">
        <v>0.99987337306088742</v>
      </c>
      <c r="AD36" s="34">
        <v>0.99986850311422493</v>
      </c>
      <c r="AE36" s="34">
        <v>0.99986363319128158</v>
      </c>
      <c r="AF36" s="34">
        <v>0.99985876329205736</v>
      </c>
      <c r="AG36" s="34">
        <v>0.99985389341655262</v>
      </c>
      <c r="AH36" s="34">
        <v>0.99984902356476668</v>
      </c>
      <c r="AI36" s="34">
        <v>0.99984415373669988</v>
      </c>
      <c r="AJ36" s="34">
        <v>0.99983928393235166</v>
      </c>
      <c r="AK36" s="34">
        <v>0.99983441415172214</v>
      </c>
      <c r="AL36" s="34">
        <v>0.99982954439481142</v>
      </c>
      <c r="AM36" s="34">
        <v>0.99982467466161906</v>
      </c>
      <c r="AN36" s="34">
        <v>0.99981980495214473</v>
      </c>
      <c r="AO36" s="34">
        <v>0.9998149352663892</v>
      </c>
      <c r="AP36" s="34">
        <v>0.99981006560435115</v>
      </c>
      <c r="AQ36" s="34">
        <v>0.99980519596603168</v>
      </c>
      <c r="AR36" s="34">
        <v>0.99980032635142968</v>
      </c>
      <c r="AS36" s="34">
        <v>0.9997954567605456</v>
      </c>
      <c r="AT36" s="34">
        <v>0.99979058719337932</v>
      </c>
      <c r="AU36" s="34">
        <v>0.99978571764993029</v>
      </c>
      <c r="AV36" s="34">
        <v>0.99978084813019907</v>
      </c>
      <c r="AW36" s="34">
        <v>0.99977597863418477</v>
      </c>
      <c r="AX36" s="34">
        <v>0.99977110916188772</v>
      </c>
      <c r="AY36" s="34">
        <v>0.99976623971330791</v>
      </c>
      <c r="AZ36" s="34">
        <v>0.99976137028844514</v>
      </c>
      <c r="BA36" s="34">
        <v>0.99975650088729873</v>
      </c>
      <c r="BB36" s="34">
        <v>0.99975163150986956</v>
      </c>
      <c r="BC36" s="34">
        <v>0.99974676215615665</v>
      </c>
      <c r="BD36" s="34">
        <v>0.99974189282616044</v>
      </c>
      <c r="BE36" s="34">
        <v>0.9997370235198807</v>
      </c>
      <c r="BF36" s="34">
        <v>0.99973215423731698</v>
      </c>
      <c r="BG36" s="34">
        <v>0.99972728497846952</v>
      </c>
      <c r="BH36" s="34">
        <v>0.9997224157433382</v>
      </c>
      <c r="BI36" s="34">
        <v>0.99971754653192257</v>
      </c>
      <c r="BJ36" s="34">
        <v>0.99971267734422287</v>
      </c>
      <c r="BK36" s="34">
        <v>0.99970780818023885</v>
      </c>
      <c r="BL36" s="34">
        <v>0.99970293903997054</v>
      </c>
      <c r="BM36" s="34">
        <v>0.99969806992341725</v>
      </c>
      <c r="BN36" s="34">
        <v>0.99969320083057966</v>
      </c>
      <c r="BO36" s="34">
        <v>0.99968833176145722</v>
      </c>
      <c r="BP36" s="34">
        <v>0.99968346271605002</v>
      </c>
      <c r="BQ36" s="34">
        <v>0.99967859369435774</v>
      </c>
      <c r="BR36" s="34">
        <v>0.99967372469638027</v>
      </c>
      <c r="BS36" s="34">
        <v>0.9996688557221175</v>
      </c>
      <c r="BT36" s="34">
        <v>0.99966398677156953</v>
      </c>
      <c r="BU36" s="34">
        <v>0.99965911784473593</v>
      </c>
      <c r="BV36" s="34">
        <v>0.99965424894161703</v>
      </c>
      <c r="BW36" s="34">
        <v>0.99964938006221227</v>
      </c>
      <c r="BX36" s="34">
        <v>0.99964451120652165</v>
      </c>
      <c r="BY36" s="34">
        <v>0.99963964237454506</v>
      </c>
      <c r="BZ36" s="34">
        <v>0.9996347735662825</v>
      </c>
      <c r="CA36" s="34">
        <v>0.99962990478173375</v>
      </c>
      <c r="CB36" s="34">
        <v>0.99962503602089869</v>
      </c>
      <c r="CC36" s="34">
        <v>0.99962016728377734</v>
      </c>
      <c r="CD36" s="34">
        <v>0.99961529857036935</v>
      </c>
      <c r="CE36" s="34">
        <v>0.99961042988067483</v>
      </c>
      <c r="CF36" s="34">
        <v>0.99960556121469357</v>
      </c>
      <c r="CG36" s="34">
        <v>0.99960069257242545</v>
      </c>
      <c r="CH36" s="34">
        <v>0.99959582395387037</v>
      </c>
      <c r="CI36" s="34">
        <v>0.9995909553590282</v>
      </c>
      <c r="CJ36" s="34">
        <v>0.99958608678789873</v>
      </c>
      <c r="CK36" s="34">
        <v>0.99958121824048229</v>
      </c>
      <c r="CL36" s="34">
        <v>0.999576349716778</v>
      </c>
      <c r="CM36" s="34">
        <v>0.9995714812167863</v>
      </c>
      <c r="CN36" s="34">
        <v>0.99956661274050695</v>
      </c>
      <c r="CO36" s="34">
        <v>0.99956174428793976</v>
      </c>
      <c r="CP36" s="34">
        <v>0.99955687585908504</v>
      </c>
      <c r="CQ36" s="34">
        <v>0.9995520074539419</v>
      </c>
      <c r="CR36" s="34">
        <v>0.99954654303573665</v>
      </c>
      <c r="CS36" s="34">
        <v>0.99954107864740516</v>
      </c>
      <c r="CT36" s="34">
        <v>0.99953561428894622</v>
      </c>
      <c r="CU36" s="34">
        <v>0.9995301499603606</v>
      </c>
      <c r="CV36" s="34">
        <v>0.99952468566164743</v>
      </c>
      <c r="CW36" s="34">
        <v>0.99951922139280713</v>
      </c>
      <c r="CX36" s="34">
        <v>0.99951375715383894</v>
      </c>
      <c r="CY36" s="34">
        <v>0.99950829294474319</v>
      </c>
      <c r="CZ36" s="34">
        <v>0.99950282876551966</v>
      </c>
      <c r="DA36" s="34">
        <v>0.99949736461616789</v>
      </c>
      <c r="DB36" s="34">
        <v>0.99949190049668801</v>
      </c>
    </row>
    <row r="37" spans="1:106" x14ac:dyDescent="0.2">
      <c r="A37" s="13">
        <f t="shared" ca="1" si="0"/>
        <v>44321</v>
      </c>
      <c r="B37" s="34">
        <v>1.0000047178537352</v>
      </c>
      <c r="C37" s="34">
        <v>1</v>
      </c>
      <c r="D37" s="34">
        <v>0.99999528216852251</v>
      </c>
      <c r="E37" s="34">
        <v>0.99999056435930311</v>
      </c>
      <c r="F37" s="34">
        <v>0.99998584657234157</v>
      </c>
      <c r="G37" s="34">
        <v>0.99998112880763768</v>
      </c>
      <c r="H37" s="34">
        <v>0.9999764110651912</v>
      </c>
      <c r="I37" s="34">
        <v>0.99997169334500247</v>
      </c>
      <c r="J37" s="34">
        <v>0.99996697564707115</v>
      </c>
      <c r="K37" s="34">
        <v>0.99996225797139726</v>
      </c>
      <c r="L37" s="34">
        <v>0.99995754031798034</v>
      </c>
      <c r="M37" s="34">
        <v>0.99995282268682073</v>
      </c>
      <c r="N37" s="34">
        <v>0.99994810507791787</v>
      </c>
      <c r="O37" s="34">
        <v>0.99994338749127198</v>
      </c>
      <c r="P37" s="34">
        <v>0.99993866992688296</v>
      </c>
      <c r="Q37" s="34">
        <v>0.99993395238475047</v>
      </c>
      <c r="R37" s="34">
        <v>0.99992923486487462</v>
      </c>
      <c r="S37" s="34">
        <v>0.99992451736725518</v>
      </c>
      <c r="T37" s="34">
        <v>0.99991979989189217</v>
      </c>
      <c r="U37" s="34">
        <v>0.99991508243878546</v>
      </c>
      <c r="V37" s="34">
        <v>0.99991036500793484</v>
      </c>
      <c r="W37" s="34">
        <v>0.99990564759934031</v>
      </c>
      <c r="X37" s="34">
        <v>0.99990093021300164</v>
      </c>
      <c r="Y37" s="34">
        <v>0.99989621284891872</v>
      </c>
      <c r="Z37" s="34">
        <v>0.99989149550709167</v>
      </c>
      <c r="AA37" s="34">
        <v>0.99988677818752014</v>
      </c>
      <c r="AB37" s="34">
        <v>0.99988206089020426</v>
      </c>
      <c r="AC37" s="34">
        <v>0.99987734361514369</v>
      </c>
      <c r="AD37" s="34">
        <v>0.99987262636233842</v>
      </c>
      <c r="AE37" s="34">
        <v>0.99986790913178836</v>
      </c>
      <c r="AF37" s="34">
        <v>0.9998631919234936</v>
      </c>
      <c r="AG37" s="34">
        <v>0.9998584747374536</v>
      </c>
      <c r="AH37" s="34">
        <v>0.99985375757366879</v>
      </c>
      <c r="AI37" s="34">
        <v>0.9998490404321384</v>
      </c>
      <c r="AJ37" s="34">
        <v>0.99984432331286288</v>
      </c>
      <c r="AK37" s="34">
        <v>0.99983960621584189</v>
      </c>
      <c r="AL37" s="34">
        <v>0.99983488914107521</v>
      </c>
      <c r="AM37" s="34">
        <v>0.99983017208856317</v>
      </c>
      <c r="AN37" s="34">
        <v>0.99982545505830533</v>
      </c>
      <c r="AO37" s="34">
        <v>0.99982073805030147</v>
      </c>
      <c r="AP37" s="34">
        <v>0.99981602106455181</v>
      </c>
      <c r="AQ37" s="34">
        <v>0.99981130410105612</v>
      </c>
      <c r="AR37" s="34">
        <v>0.99980658715981419</v>
      </c>
      <c r="AS37" s="34">
        <v>0.99980187024082601</v>
      </c>
      <c r="AT37" s="34">
        <v>0.99979715334409136</v>
      </c>
      <c r="AU37" s="34">
        <v>0.99979243646961025</v>
      </c>
      <c r="AV37" s="34">
        <v>0.99978771961738278</v>
      </c>
      <c r="AW37" s="34">
        <v>0.99978300278740839</v>
      </c>
      <c r="AX37" s="34">
        <v>0.99977828597968732</v>
      </c>
      <c r="AY37" s="34">
        <v>0.99977356919421945</v>
      </c>
      <c r="AZ37" s="34">
        <v>0.99976885243100444</v>
      </c>
      <c r="BA37" s="34">
        <v>0.9997641356900423</v>
      </c>
      <c r="BB37" s="34">
        <v>0.99975941897133291</v>
      </c>
      <c r="BC37" s="34">
        <v>0.99975470227487639</v>
      </c>
      <c r="BD37" s="34">
        <v>0.9997499856006723</v>
      </c>
      <c r="BE37" s="34">
        <v>0.99974526894872062</v>
      </c>
      <c r="BF37" s="34">
        <v>0.99974055231902148</v>
      </c>
      <c r="BG37" s="34">
        <v>0.99973583571157476</v>
      </c>
      <c r="BH37" s="34">
        <v>0.99973111912637969</v>
      </c>
      <c r="BI37" s="34">
        <v>0.99972640256343714</v>
      </c>
      <c r="BJ37" s="34">
        <v>0.99972168602274636</v>
      </c>
      <c r="BK37" s="34">
        <v>0.99971696950430744</v>
      </c>
      <c r="BL37" s="34">
        <v>0.99971225300812017</v>
      </c>
      <c r="BM37" s="34">
        <v>0.99970753653418465</v>
      </c>
      <c r="BN37" s="34">
        <v>0.99970282008250055</v>
      </c>
      <c r="BO37" s="34">
        <v>0.9996981036530681</v>
      </c>
      <c r="BP37" s="34">
        <v>0.99969338724588686</v>
      </c>
      <c r="BQ37" s="34">
        <v>0.9996886708609567</v>
      </c>
      <c r="BR37" s="34">
        <v>0.99968395449827774</v>
      </c>
      <c r="BS37" s="34">
        <v>0.99967923815784976</v>
      </c>
      <c r="BT37" s="34">
        <v>0.99967452183967276</v>
      </c>
      <c r="BU37" s="34">
        <v>0.99966980554374651</v>
      </c>
      <c r="BV37" s="34">
        <v>0.99966508927007092</v>
      </c>
      <c r="BW37" s="34">
        <v>0.99966037301864596</v>
      </c>
      <c r="BX37" s="34">
        <v>0.99965565678947144</v>
      </c>
      <c r="BY37" s="34">
        <v>0.99965094058254733</v>
      </c>
      <c r="BZ37" s="34">
        <v>0.99964622439787332</v>
      </c>
      <c r="CA37" s="34">
        <v>0.99964150823544973</v>
      </c>
      <c r="CB37" s="34">
        <v>0.99963679209527601</v>
      </c>
      <c r="CC37" s="34">
        <v>0.99963207597735249</v>
      </c>
      <c r="CD37" s="34">
        <v>0.99962735988167861</v>
      </c>
      <c r="CE37" s="34">
        <v>0.99962264380825439</v>
      </c>
      <c r="CF37" s="34">
        <v>0.99961792775707992</v>
      </c>
      <c r="CG37" s="34">
        <v>0.99961321172815498</v>
      </c>
      <c r="CH37" s="34">
        <v>0.99960849572147958</v>
      </c>
      <c r="CI37" s="34">
        <v>0.99960377973705339</v>
      </c>
      <c r="CJ37" s="34">
        <v>0.9995990637748764</v>
      </c>
      <c r="CK37" s="34">
        <v>0.9995943478349486</v>
      </c>
      <c r="CL37" s="34">
        <v>0.99958963191726979</v>
      </c>
      <c r="CM37" s="34">
        <v>0.99958491602183996</v>
      </c>
      <c r="CN37" s="34">
        <v>0.99958020014865878</v>
      </c>
      <c r="CO37" s="34">
        <v>0.99957548429772647</v>
      </c>
      <c r="CP37" s="34">
        <v>0.99957076846904258</v>
      </c>
      <c r="CQ37" s="34">
        <v>0.99956605266260723</v>
      </c>
      <c r="CR37" s="34">
        <v>0.9995613368784203</v>
      </c>
      <c r="CS37" s="34">
        <v>0.99955662111648158</v>
      </c>
      <c r="CT37" s="34">
        <v>0.99955122572485722</v>
      </c>
      <c r="CU37" s="34">
        <v>0.999545830362356</v>
      </c>
      <c r="CV37" s="34">
        <v>0.99954043502897749</v>
      </c>
      <c r="CW37" s="34">
        <v>0.99953503972472224</v>
      </c>
      <c r="CX37" s="34">
        <v>0.99952964444958947</v>
      </c>
      <c r="CY37" s="34">
        <v>0.9995242492035793</v>
      </c>
      <c r="CZ37" s="34">
        <v>0.99951885398669138</v>
      </c>
      <c r="DA37" s="34">
        <v>0.99951345879892584</v>
      </c>
      <c r="DB37" s="34">
        <v>0.99950806364028244</v>
      </c>
    </row>
    <row r="38" spans="1:106" x14ac:dyDescent="0.2">
      <c r="A38" s="13">
        <f t="shared" ca="1" si="0"/>
        <v>44322</v>
      </c>
      <c r="B38" s="34">
        <v>1.0000134972973582</v>
      </c>
      <c r="C38" s="34">
        <v>1.0000089981779972</v>
      </c>
      <c r="D38" s="34">
        <v>1.0000044990788777</v>
      </c>
      <c r="E38" s="34">
        <v>1</v>
      </c>
      <c r="F38" s="34">
        <v>0.99999550094136391</v>
      </c>
      <c r="G38" s="34">
        <v>0.99999100190296919</v>
      </c>
      <c r="H38" s="34">
        <v>0.99998650288481616</v>
      </c>
      <c r="I38" s="34">
        <v>0.99998200388690439</v>
      </c>
      <c r="J38" s="34">
        <v>0.99997750490923365</v>
      </c>
      <c r="K38" s="34">
        <v>0.99997300595180427</v>
      </c>
      <c r="L38" s="34">
        <v>0.99996850701461604</v>
      </c>
      <c r="M38" s="34">
        <v>0.99996400809766872</v>
      </c>
      <c r="N38" s="34">
        <v>0.99995950920096222</v>
      </c>
      <c r="O38" s="34">
        <v>0.99995501032449652</v>
      </c>
      <c r="P38" s="34">
        <v>0.99995051146827174</v>
      </c>
      <c r="Q38" s="34">
        <v>0.99994601263228722</v>
      </c>
      <c r="R38" s="34">
        <v>0.99994151381654361</v>
      </c>
      <c r="S38" s="34">
        <v>0.99993701502104027</v>
      </c>
      <c r="T38" s="34">
        <v>0.99993251624577728</v>
      </c>
      <c r="U38" s="34">
        <v>0.99992801749075466</v>
      </c>
      <c r="V38" s="34">
        <v>0.99992351875597185</v>
      </c>
      <c r="W38" s="34">
        <v>0.9999190200414293</v>
      </c>
      <c r="X38" s="34">
        <v>0.99991452134712688</v>
      </c>
      <c r="Y38" s="34">
        <v>0.99991002267306417</v>
      </c>
      <c r="Z38" s="34">
        <v>0.99990552401924149</v>
      </c>
      <c r="AA38" s="34">
        <v>0.99990102538565839</v>
      </c>
      <c r="AB38" s="34">
        <v>0.99989652677231466</v>
      </c>
      <c r="AC38" s="34">
        <v>0.99989202817921063</v>
      </c>
      <c r="AD38" s="34">
        <v>0.99988752960634619</v>
      </c>
      <c r="AE38" s="34">
        <v>0.99988303105372101</v>
      </c>
      <c r="AF38" s="34">
        <v>0.99987853252133496</v>
      </c>
      <c r="AG38" s="34">
        <v>0.99987403400918828</v>
      </c>
      <c r="AH38" s="34">
        <v>0.99986953551728053</v>
      </c>
      <c r="AI38" s="34">
        <v>0.99986503704561169</v>
      </c>
      <c r="AJ38" s="34">
        <v>0.99986053859418178</v>
      </c>
      <c r="AK38" s="34">
        <v>0.99985604016299068</v>
      </c>
      <c r="AL38" s="34">
        <v>0.99985154175203839</v>
      </c>
      <c r="AM38" s="34">
        <v>0.99984704336132457</v>
      </c>
      <c r="AN38" s="34">
        <v>0.99984254499084935</v>
      </c>
      <c r="AO38" s="34">
        <v>0.99983804664061271</v>
      </c>
      <c r="AP38" s="34">
        <v>0.99983354831061422</v>
      </c>
      <c r="AQ38" s="34">
        <v>0.99982905000085387</v>
      </c>
      <c r="AR38" s="34">
        <v>0.99982455171133189</v>
      </c>
      <c r="AS38" s="34">
        <v>0.99982005344204805</v>
      </c>
      <c r="AT38" s="34">
        <v>0.99981555519300203</v>
      </c>
      <c r="AU38" s="34">
        <v>0.99981105696419392</v>
      </c>
      <c r="AV38" s="34">
        <v>0.99980655875562352</v>
      </c>
      <c r="AW38" s="34">
        <v>0.99980206056729082</v>
      </c>
      <c r="AX38" s="34">
        <v>0.99979756239919593</v>
      </c>
      <c r="AY38" s="34">
        <v>0.99979306425133829</v>
      </c>
      <c r="AZ38" s="34">
        <v>0.99978856612371836</v>
      </c>
      <c r="BA38" s="34">
        <v>0.99978406801633579</v>
      </c>
      <c r="BB38" s="34">
        <v>0.99977956992919015</v>
      </c>
      <c r="BC38" s="34">
        <v>0.99977507186228187</v>
      </c>
      <c r="BD38" s="34">
        <v>0.99977057381561063</v>
      </c>
      <c r="BE38" s="34">
        <v>0.99976607578917642</v>
      </c>
      <c r="BF38" s="34">
        <v>0.99976157778297914</v>
      </c>
      <c r="BG38" s="34">
        <v>0.99975707979701856</v>
      </c>
      <c r="BH38" s="34">
        <v>0.99975258183129467</v>
      </c>
      <c r="BI38" s="34">
        <v>0.99974808388580738</v>
      </c>
      <c r="BJ38" s="34">
        <v>0.99974358596055668</v>
      </c>
      <c r="BK38" s="34">
        <v>0.99973908805554224</v>
      </c>
      <c r="BL38" s="34">
        <v>0.99973459017076427</v>
      </c>
      <c r="BM38" s="34">
        <v>0.99973009230622256</v>
      </c>
      <c r="BN38" s="34">
        <v>0.999725594461917</v>
      </c>
      <c r="BO38" s="34">
        <v>0.99972109663784736</v>
      </c>
      <c r="BP38" s="34">
        <v>0.99971659883401387</v>
      </c>
      <c r="BQ38" s="34">
        <v>0.99971210105041619</v>
      </c>
      <c r="BR38" s="34">
        <v>0.99970760328705444</v>
      </c>
      <c r="BS38" s="34">
        <v>0.99970310554392827</v>
      </c>
      <c r="BT38" s="34">
        <v>0.99969860782103759</v>
      </c>
      <c r="BU38" s="34">
        <v>0.99969411011838283</v>
      </c>
      <c r="BV38" s="34">
        <v>0.9996896124359631</v>
      </c>
      <c r="BW38" s="34">
        <v>0.99968511477377886</v>
      </c>
      <c r="BX38" s="34">
        <v>0.99968061713182976</v>
      </c>
      <c r="BY38" s="34">
        <v>0.99967611951011603</v>
      </c>
      <c r="BZ38" s="34">
        <v>0.99967162190863723</v>
      </c>
      <c r="CA38" s="34">
        <v>0.99966712432739324</v>
      </c>
      <c r="CB38" s="34">
        <v>0.99966262676638451</v>
      </c>
      <c r="CC38" s="34">
        <v>0.99965812922561015</v>
      </c>
      <c r="CD38" s="34">
        <v>0.99965363170507082</v>
      </c>
      <c r="CE38" s="34">
        <v>0.99964913420476598</v>
      </c>
      <c r="CF38" s="34">
        <v>0.99964463672469561</v>
      </c>
      <c r="CG38" s="34">
        <v>0.99964013926485984</v>
      </c>
      <c r="CH38" s="34">
        <v>0.99963564182525821</v>
      </c>
      <c r="CI38" s="34">
        <v>0.99963114440589085</v>
      </c>
      <c r="CJ38" s="34">
        <v>0.99962664700675763</v>
      </c>
      <c r="CK38" s="34">
        <v>0.99962214962785856</v>
      </c>
      <c r="CL38" s="34">
        <v>0.99961765226919341</v>
      </c>
      <c r="CM38" s="34">
        <v>0.99961315493076208</v>
      </c>
      <c r="CN38" s="34">
        <v>0.99960865761256457</v>
      </c>
      <c r="CO38" s="34">
        <v>0.99960416031460086</v>
      </c>
      <c r="CP38" s="34">
        <v>0.99959966303687087</v>
      </c>
      <c r="CQ38" s="34">
        <v>0.99959516577937402</v>
      </c>
      <c r="CR38" s="34">
        <v>0.99959066854211087</v>
      </c>
      <c r="CS38" s="34">
        <v>0.99958617132508099</v>
      </c>
      <c r="CT38" s="34">
        <v>0.99958112334626203</v>
      </c>
      <c r="CU38" s="34">
        <v>0.99957607539293569</v>
      </c>
      <c r="CV38" s="34">
        <v>0.99957102746510174</v>
      </c>
      <c r="CW38" s="34">
        <v>0.99956597956276039</v>
      </c>
      <c r="CX38" s="34">
        <v>0.99956093168591109</v>
      </c>
      <c r="CY38" s="34">
        <v>0.99955588383455407</v>
      </c>
      <c r="CZ38" s="34">
        <v>0.99955083600868888</v>
      </c>
      <c r="DA38" s="34">
        <v>0.99954578820831563</v>
      </c>
      <c r="DB38" s="34">
        <v>0.99954074043343411</v>
      </c>
    </row>
    <row r="39" spans="1:106" x14ac:dyDescent="0.2">
      <c r="A39" s="13">
        <f t="shared" ca="1" si="0"/>
        <v>44323</v>
      </c>
      <c r="B39" s="34">
        <v>1.0000133207009554</v>
      </c>
      <c r="C39" s="34">
        <v>1.0000088804475882</v>
      </c>
      <c r="D39" s="34">
        <v>1.0000044402139361</v>
      </c>
      <c r="E39" s="34">
        <v>1</v>
      </c>
      <c r="F39" s="34">
        <v>0.99999555980577914</v>
      </c>
      <c r="G39" s="34">
        <v>0.99999111963127374</v>
      </c>
      <c r="H39" s="34">
        <v>0.99998667947648334</v>
      </c>
      <c r="I39" s="34">
        <v>0.99998223934140829</v>
      </c>
      <c r="J39" s="34">
        <v>0.99997779922604813</v>
      </c>
      <c r="K39" s="34">
        <v>0.99997335913040308</v>
      </c>
      <c r="L39" s="34">
        <v>0.99996891905447272</v>
      </c>
      <c r="M39" s="34">
        <v>0.99996447899825736</v>
      </c>
      <c r="N39" s="34">
        <v>0.99996003896175656</v>
      </c>
      <c r="O39" s="34">
        <v>0.99995559894497055</v>
      </c>
      <c r="P39" s="34">
        <v>0.9999511589478991</v>
      </c>
      <c r="Q39" s="34">
        <v>0.9999467189705421</v>
      </c>
      <c r="R39" s="34">
        <v>0.99994227901289923</v>
      </c>
      <c r="S39" s="34">
        <v>0.99993783907497069</v>
      </c>
      <c r="T39" s="34">
        <v>0.99993339915675661</v>
      </c>
      <c r="U39" s="34">
        <v>0.99992895925825642</v>
      </c>
      <c r="V39" s="34">
        <v>0.99992451937947024</v>
      </c>
      <c r="W39" s="34">
        <v>0.99992007952039796</v>
      </c>
      <c r="X39" s="34">
        <v>0.99991563968103958</v>
      </c>
      <c r="Y39" s="34">
        <v>0.99991119986139476</v>
      </c>
      <c r="Z39" s="34">
        <v>0.99990676006146395</v>
      </c>
      <c r="AA39" s="34">
        <v>0.99990232028124637</v>
      </c>
      <c r="AB39" s="34">
        <v>0.99989788052074258</v>
      </c>
      <c r="AC39" s="34">
        <v>0.99989344077995201</v>
      </c>
      <c r="AD39" s="34">
        <v>0.9998890010588749</v>
      </c>
      <c r="AE39" s="34">
        <v>0.99988456135751091</v>
      </c>
      <c r="AF39" s="34">
        <v>0.99988012167585982</v>
      </c>
      <c r="AG39" s="34">
        <v>0.99987568201392218</v>
      </c>
      <c r="AH39" s="34">
        <v>0.99987124237169711</v>
      </c>
      <c r="AI39" s="34">
        <v>0.99986680274918538</v>
      </c>
      <c r="AJ39" s="34">
        <v>0.99986236314638599</v>
      </c>
      <c r="AK39" s="34">
        <v>0.99985792356329972</v>
      </c>
      <c r="AL39" s="34">
        <v>0.99985348399992569</v>
      </c>
      <c r="AM39" s="34">
        <v>0.99984904445626432</v>
      </c>
      <c r="AN39" s="34">
        <v>0.99984460493231553</v>
      </c>
      <c r="AO39" s="34">
        <v>0.99984016542807896</v>
      </c>
      <c r="AP39" s="34">
        <v>0.99983572594355452</v>
      </c>
      <c r="AQ39" s="34">
        <v>0.99983128647874231</v>
      </c>
      <c r="AR39" s="34">
        <v>0.99982684703364244</v>
      </c>
      <c r="AS39" s="34">
        <v>0.99982240760825436</v>
      </c>
      <c r="AT39" s="34">
        <v>0.99981796820257818</v>
      </c>
      <c r="AU39" s="34">
        <v>0.99981352881661378</v>
      </c>
      <c r="AV39" s="34">
        <v>0.9998090894503614</v>
      </c>
      <c r="AW39" s="34">
        <v>0.99980465010382047</v>
      </c>
      <c r="AX39" s="34">
        <v>0.99980021077699111</v>
      </c>
      <c r="AY39" s="34">
        <v>0.99979577146987308</v>
      </c>
      <c r="AZ39" s="34">
        <v>0.99979133218246641</v>
      </c>
      <c r="BA39" s="34">
        <v>0.9997868929147713</v>
      </c>
      <c r="BB39" s="34">
        <v>0.9997824536667872</v>
      </c>
      <c r="BC39" s="34">
        <v>0.99977801443851444</v>
      </c>
      <c r="BD39" s="34">
        <v>0.99977357522995247</v>
      </c>
      <c r="BE39" s="34">
        <v>0.99976913604110162</v>
      </c>
      <c r="BF39" s="34">
        <v>0.99976469687196157</v>
      </c>
      <c r="BG39" s="34">
        <v>0.99976025772253241</v>
      </c>
      <c r="BH39" s="34">
        <v>0.99975581859281382</v>
      </c>
      <c r="BI39" s="34">
        <v>0.99975137948280579</v>
      </c>
      <c r="BJ39" s="34">
        <v>0.99974694039250844</v>
      </c>
      <c r="BK39" s="34">
        <v>0.99974250132192122</v>
      </c>
      <c r="BL39" s="34">
        <v>0.99973806227104478</v>
      </c>
      <c r="BM39" s="34">
        <v>0.99973362323987813</v>
      </c>
      <c r="BN39" s="34">
        <v>0.99972918422842183</v>
      </c>
      <c r="BO39" s="34">
        <v>0.99972474523667565</v>
      </c>
      <c r="BP39" s="34">
        <v>0.99972030626463926</v>
      </c>
      <c r="BQ39" s="34">
        <v>0.99971586731231321</v>
      </c>
      <c r="BR39" s="34">
        <v>0.99971142837969651</v>
      </c>
      <c r="BS39" s="34">
        <v>0.9997069894667896</v>
      </c>
      <c r="BT39" s="34">
        <v>0.99970255057359247</v>
      </c>
      <c r="BU39" s="34">
        <v>0.99969811170010481</v>
      </c>
      <c r="BV39" s="34">
        <v>0.9996936728463266</v>
      </c>
      <c r="BW39" s="34">
        <v>0.99968923401225795</v>
      </c>
      <c r="BX39" s="34">
        <v>0.99968479519789843</v>
      </c>
      <c r="BY39" s="34">
        <v>0.99968035640324815</v>
      </c>
      <c r="BZ39" s="34">
        <v>0.99967591762830688</v>
      </c>
      <c r="CA39" s="34">
        <v>0.99967147887307473</v>
      </c>
      <c r="CB39" s="34">
        <v>0.99966704013755148</v>
      </c>
      <c r="CC39" s="34">
        <v>0.99966260142173702</v>
      </c>
      <c r="CD39" s="34">
        <v>0.99965816272563146</v>
      </c>
      <c r="CE39" s="34">
        <v>0.99965372404923436</v>
      </c>
      <c r="CF39" s="34">
        <v>0.99964928539254605</v>
      </c>
      <c r="CG39" s="34">
        <v>0.9996448467555662</v>
      </c>
      <c r="CH39" s="34">
        <v>0.99964040813829469</v>
      </c>
      <c r="CI39" s="34">
        <v>0.99963596954073164</v>
      </c>
      <c r="CJ39" s="34">
        <v>0.9996315309628766</v>
      </c>
      <c r="CK39" s="34">
        <v>0.99962709240473002</v>
      </c>
      <c r="CL39" s="34">
        <v>0.99962265386629134</v>
      </c>
      <c r="CM39" s="34">
        <v>0.99961821534756068</v>
      </c>
      <c r="CN39" s="34">
        <v>0.99961377684853758</v>
      </c>
      <c r="CO39" s="34">
        <v>0.99960933836922261</v>
      </c>
      <c r="CP39" s="34">
        <v>0.99960489990961532</v>
      </c>
      <c r="CQ39" s="34">
        <v>0.99960046146971548</v>
      </c>
      <c r="CR39" s="34">
        <v>0.99959602304952344</v>
      </c>
      <c r="CS39" s="34">
        <v>0.99959158464903863</v>
      </c>
      <c r="CT39" s="34">
        <v>0.99958678796243916</v>
      </c>
      <c r="CU39" s="34">
        <v>0.99958199129885728</v>
      </c>
      <c r="CV39" s="34">
        <v>0.99957719465829287</v>
      </c>
      <c r="CW39" s="34">
        <v>0.99957239804074594</v>
      </c>
      <c r="CX39" s="34">
        <v>0.99956760144621604</v>
      </c>
      <c r="CY39" s="34">
        <v>0.99956280487470361</v>
      </c>
      <c r="CZ39" s="34">
        <v>0.99955800832620789</v>
      </c>
      <c r="DA39" s="34">
        <v>0.99955321180072954</v>
      </c>
      <c r="DB39" s="34">
        <v>0.99954841529826755</v>
      </c>
    </row>
    <row r="40" spans="1:106" x14ac:dyDescent="0.2">
      <c r="A40" s="13">
        <f t="shared" ca="1" si="0"/>
        <v>44326</v>
      </c>
      <c r="B40" s="34">
        <v>1.0000046517930579</v>
      </c>
      <c r="C40" s="34">
        <v>1</v>
      </c>
      <c r="D40" s="34">
        <v>0.9999953482285816</v>
      </c>
      <c r="E40" s="34">
        <v>0.99999069647880179</v>
      </c>
      <c r="F40" s="34">
        <v>0.999986044750661</v>
      </c>
      <c r="G40" s="34">
        <v>0.99998139304415901</v>
      </c>
      <c r="H40" s="34">
        <v>0.99997674135929582</v>
      </c>
      <c r="I40" s="34">
        <v>0.99997208969607088</v>
      </c>
      <c r="J40" s="34">
        <v>0.99996743805448474</v>
      </c>
      <c r="K40" s="34">
        <v>0.99996278643453673</v>
      </c>
      <c r="L40" s="34">
        <v>0.9999581348362272</v>
      </c>
      <c r="M40" s="34">
        <v>0.9999534832595558</v>
      </c>
      <c r="N40" s="34">
        <v>0.9999488317045222</v>
      </c>
      <c r="O40" s="34">
        <v>0.99994418017112707</v>
      </c>
      <c r="P40" s="34">
        <v>0.99993952865936941</v>
      </c>
      <c r="Q40" s="34">
        <v>0.99993487716924956</v>
      </c>
      <c r="R40" s="34">
        <v>0.99993022570076762</v>
      </c>
      <c r="S40" s="34">
        <v>0.99992557425392292</v>
      </c>
      <c r="T40" s="34">
        <v>0.99992092282871581</v>
      </c>
      <c r="U40" s="34">
        <v>0.99991627142514605</v>
      </c>
      <c r="V40" s="34">
        <v>0.99991162004321366</v>
      </c>
      <c r="W40" s="34">
        <v>0.9999069686829184</v>
      </c>
      <c r="X40" s="34">
        <v>0.99990231734426016</v>
      </c>
      <c r="Y40" s="34">
        <v>0.99989766602723895</v>
      </c>
      <c r="Z40" s="34">
        <v>0.99989301473185477</v>
      </c>
      <c r="AA40" s="34">
        <v>0.99988836345810694</v>
      </c>
      <c r="AB40" s="34">
        <v>0.99988371220599603</v>
      </c>
      <c r="AC40" s="34">
        <v>0.99987906097552159</v>
      </c>
      <c r="AD40" s="34">
        <v>0.99987440976668374</v>
      </c>
      <c r="AE40" s="34">
        <v>0.99986975857948202</v>
      </c>
      <c r="AF40" s="34">
        <v>0.99986510741391688</v>
      </c>
      <c r="AG40" s="34">
        <v>0.99986045626998765</v>
      </c>
      <c r="AH40" s="34">
        <v>0.99985580514769445</v>
      </c>
      <c r="AI40" s="34">
        <v>0.9998511540470375</v>
      </c>
      <c r="AJ40" s="34">
        <v>0.99984650296801614</v>
      </c>
      <c r="AK40" s="34">
        <v>0.99984185191063069</v>
      </c>
      <c r="AL40" s="34">
        <v>0.99983720087488082</v>
      </c>
      <c r="AM40" s="34">
        <v>0.99983254986076642</v>
      </c>
      <c r="AN40" s="34">
        <v>0.9998278988682876</v>
      </c>
      <c r="AO40" s="34">
        <v>0.99982324789744403</v>
      </c>
      <c r="AP40" s="34">
        <v>0.99981859694823594</v>
      </c>
      <c r="AQ40" s="34">
        <v>0.99981394602066276</v>
      </c>
      <c r="AR40" s="34">
        <v>0.99980929511472472</v>
      </c>
      <c r="AS40" s="34">
        <v>0.99980464423042159</v>
      </c>
      <c r="AT40" s="34">
        <v>0.99979999336775338</v>
      </c>
      <c r="AU40" s="34">
        <v>0.99979534252671987</v>
      </c>
      <c r="AV40" s="34">
        <v>0.99979069170732104</v>
      </c>
      <c r="AW40" s="34">
        <v>0.99978604090955681</v>
      </c>
      <c r="AX40" s="34">
        <v>0.99978139013342693</v>
      </c>
      <c r="AY40" s="34">
        <v>0.99977673937893141</v>
      </c>
      <c r="AZ40" s="34">
        <v>0.99977208864607026</v>
      </c>
      <c r="BA40" s="34">
        <v>0.99976743793484302</v>
      </c>
      <c r="BB40" s="34">
        <v>0.99976278724525014</v>
      </c>
      <c r="BC40" s="34">
        <v>0.99975813657729085</v>
      </c>
      <c r="BD40" s="34">
        <v>0.99975348593096558</v>
      </c>
      <c r="BE40" s="34">
        <v>0.99974883530627423</v>
      </c>
      <c r="BF40" s="34">
        <v>0.99974418470321624</v>
      </c>
      <c r="BG40" s="34">
        <v>0.99973953412179184</v>
      </c>
      <c r="BH40" s="34">
        <v>0.99973488356200091</v>
      </c>
      <c r="BI40" s="34">
        <v>0.99973023302384345</v>
      </c>
      <c r="BJ40" s="34">
        <v>0.99972558250731913</v>
      </c>
      <c r="BK40" s="34">
        <v>0.99972093201242784</v>
      </c>
      <c r="BL40" s="34">
        <v>0.9997162815391698</v>
      </c>
      <c r="BM40" s="34">
        <v>0.99971163108754468</v>
      </c>
      <c r="BN40" s="34">
        <v>0.99970698065755226</v>
      </c>
      <c r="BO40" s="34">
        <v>0.99970233024919275</v>
      </c>
      <c r="BP40" s="34">
        <v>0.99969767986246572</v>
      </c>
      <c r="BQ40" s="34">
        <v>0.99969302949737116</v>
      </c>
      <c r="BR40" s="34">
        <v>0.99968837915390918</v>
      </c>
      <c r="BS40" s="34">
        <v>0.99968372883207957</v>
      </c>
      <c r="BT40" s="34">
        <v>0.99967907853188198</v>
      </c>
      <c r="BU40" s="34">
        <v>0.99967442825331676</v>
      </c>
      <c r="BV40" s="34">
        <v>0.99966977799638346</v>
      </c>
      <c r="BW40" s="34">
        <v>0.99966512776108207</v>
      </c>
      <c r="BX40" s="34">
        <v>0.9996604775474125</v>
      </c>
      <c r="BY40" s="34">
        <v>0.99965582735537473</v>
      </c>
      <c r="BZ40" s="34">
        <v>0.99965117718496865</v>
      </c>
      <c r="CA40" s="34">
        <v>0.99964652703619405</v>
      </c>
      <c r="CB40" s="34">
        <v>0.99964187690905082</v>
      </c>
      <c r="CC40" s="34">
        <v>0.99963722680353895</v>
      </c>
      <c r="CD40" s="34">
        <v>0.99963257671965833</v>
      </c>
      <c r="CE40" s="34">
        <v>0.99962792665740874</v>
      </c>
      <c r="CF40" s="34">
        <v>0.9996232766167904</v>
      </c>
      <c r="CG40" s="34">
        <v>0.99961862659780265</v>
      </c>
      <c r="CH40" s="34">
        <v>0.99961397660044615</v>
      </c>
      <c r="CI40" s="34">
        <v>0.99960932662472002</v>
      </c>
      <c r="CJ40" s="34">
        <v>0.99960467667062458</v>
      </c>
      <c r="CK40" s="34">
        <v>0.99960002673815984</v>
      </c>
      <c r="CL40" s="34">
        <v>0.99959537682732535</v>
      </c>
      <c r="CM40" s="34">
        <v>0.99959072693812112</v>
      </c>
      <c r="CN40" s="34">
        <v>0.99958607707054725</v>
      </c>
      <c r="CO40" s="34">
        <v>0.99958142722460352</v>
      </c>
      <c r="CP40" s="34">
        <v>0.99957677740028972</v>
      </c>
      <c r="CQ40" s="34">
        <v>0.99957212759760594</v>
      </c>
      <c r="CR40" s="34">
        <v>0.99956730483452916</v>
      </c>
      <c r="CS40" s="34">
        <v>0.99956248209472132</v>
      </c>
      <c r="CT40" s="34">
        <v>0.99955765937818242</v>
      </c>
      <c r="CU40" s="34">
        <v>0.99955283668491213</v>
      </c>
      <c r="CV40" s="34">
        <v>0.99954801401491089</v>
      </c>
      <c r="CW40" s="34">
        <v>0.99954319136817782</v>
      </c>
      <c r="CX40" s="34">
        <v>0.99953836874471325</v>
      </c>
      <c r="CY40" s="34">
        <v>0.99953354614451717</v>
      </c>
      <c r="CZ40" s="34">
        <v>0.99952872356758915</v>
      </c>
      <c r="DA40" s="34">
        <v>0.99952390101392941</v>
      </c>
      <c r="DB40" s="34">
        <v>0.99951907848353749</v>
      </c>
    </row>
    <row r="41" spans="1:106" x14ac:dyDescent="0.2">
      <c r="A41" s="13">
        <f t="shared" ca="1" si="0"/>
        <v>44327</v>
      </c>
      <c r="B41" s="34">
        <v>1.0000044504875574</v>
      </c>
      <c r="C41" s="34">
        <v>1</v>
      </c>
      <c r="D41" s="34">
        <v>0.99999554953224934</v>
      </c>
      <c r="E41" s="34">
        <v>0.9999910990843055</v>
      </c>
      <c r="F41" s="34">
        <v>0.99998664865616804</v>
      </c>
      <c r="G41" s="34">
        <v>0.99998219824783718</v>
      </c>
      <c r="H41" s="34">
        <v>0.9999777478593127</v>
      </c>
      <c r="I41" s="34">
        <v>0.99997329749059471</v>
      </c>
      <c r="J41" s="34">
        <v>0.99996884714168266</v>
      </c>
      <c r="K41" s="34">
        <v>0.99996439681257698</v>
      </c>
      <c r="L41" s="34">
        <v>0.99995994650327724</v>
      </c>
      <c r="M41" s="34">
        <v>0.99995549621378355</v>
      </c>
      <c r="N41" s="34">
        <v>0.99995104594409556</v>
      </c>
      <c r="O41" s="34">
        <v>0.99994659569421351</v>
      </c>
      <c r="P41" s="34">
        <v>0.99994214546413707</v>
      </c>
      <c r="Q41" s="34">
        <v>0.99993769525386622</v>
      </c>
      <c r="R41" s="34">
        <v>0.99993324506340098</v>
      </c>
      <c r="S41" s="34">
        <v>0.99992879489274078</v>
      </c>
      <c r="T41" s="34">
        <v>0.9999243447418863</v>
      </c>
      <c r="U41" s="34">
        <v>0.99991989461083719</v>
      </c>
      <c r="V41" s="34">
        <v>0.99991544449959302</v>
      </c>
      <c r="W41" s="34">
        <v>0.99991099440815401</v>
      </c>
      <c r="X41" s="34">
        <v>0.99990654433651993</v>
      </c>
      <c r="Y41" s="34">
        <v>0.99990209428469068</v>
      </c>
      <c r="Z41" s="34">
        <v>0.99989764425266636</v>
      </c>
      <c r="AA41" s="34">
        <v>0.99989319424044665</v>
      </c>
      <c r="AB41" s="34">
        <v>0.99988874424803176</v>
      </c>
      <c r="AC41" s="34">
        <v>0.99988429427542114</v>
      </c>
      <c r="AD41" s="34">
        <v>0.99987984432261534</v>
      </c>
      <c r="AE41" s="34">
        <v>0.9998753943896137</v>
      </c>
      <c r="AF41" s="34">
        <v>0.99987094447641633</v>
      </c>
      <c r="AG41" s="34">
        <v>0.99986649458302335</v>
      </c>
      <c r="AH41" s="34">
        <v>0.99986204470943429</v>
      </c>
      <c r="AI41" s="34">
        <v>0.99985759485564929</v>
      </c>
      <c r="AJ41" s="34">
        <v>0.99985314502166811</v>
      </c>
      <c r="AK41" s="34">
        <v>0.99984869520749098</v>
      </c>
      <c r="AL41" s="34">
        <v>0.99984424541311745</v>
      </c>
      <c r="AM41" s="34">
        <v>0.99983979563854763</v>
      </c>
      <c r="AN41" s="34">
        <v>0.99983534588378131</v>
      </c>
      <c r="AO41" s="34">
        <v>0.9998308961488187</v>
      </c>
      <c r="AP41" s="34">
        <v>0.99982644643365925</v>
      </c>
      <c r="AQ41" s="34">
        <v>0.99982199673830319</v>
      </c>
      <c r="AR41" s="34">
        <v>0.9998175470627505</v>
      </c>
      <c r="AS41" s="34">
        <v>0.99981309740700075</v>
      </c>
      <c r="AT41" s="34">
        <v>0.99980864777105427</v>
      </c>
      <c r="AU41" s="34">
        <v>0.99980419815491062</v>
      </c>
      <c r="AV41" s="34">
        <v>0.99979974855856968</v>
      </c>
      <c r="AW41" s="34">
        <v>0.99979529898203168</v>
      </c>
      <c r="AX41" s="34">
        <v>0.9997908494252965</v>
      </c>
      <c r="AY41" s="34">
        <v>0.99978639988836371</v>
      </c>
      <c r="AZ41" s="34">
        <v>0.99978195037123363</v>
      </c>
      <c r="BA41" s="34">
        <v>0.99977750087390593</v>
      </c>
      <c r="BB41" s="34">
        <v>0.9997730513963804</v>
      </c>
      <c r="BC41" s="34">
        <v>0.99976860193865735</v>
      </c>
      <c r="BD41" s="34">
        <v>0.99976415250073647</v>
      </c>
      <c r="BE41" s="34">
        <v>0.99975970308261741</v>
      </c>
      <c r="BF41" s="34">
        <v>0.99975525368430052</v>
      </c>
      <c r="BG41" s="34">
        <v>0.99975080430578567</v>
      </c>
      <c r="BH41" s="34">
        <v>0.99974635494707242</v>
      </c>
      <c r="BI41" s="34">
        <v>0.99974190560816101</v>
      </c>
      <c r="BJ41" s="34">
        <v>0.99973745628905109</v>
      </c>
      <c r="BK41" s="34">
        <v>0.99973300698974299</v>
      </c>
      <c r="BL41" s="34">
        <v>0.99972855771023617</v>
      </c>
      <c r="BM41" s="34">
        <v>0.99972410845053084</v>
      </c>
      <c r="BN41" s="34">
        <v>0.99971965921062644</v>
      </c>
      <c r="BO41" s="34">
        <v>0.99971520999052355</v>
      </c>
      <c r="BP41" s="34">
        <v>0.9997107607902217</v>
      </c>
      <c r="BQ41" s="34">
        <v>0.9997063116097209</v>
      </c>
      <c r="BR41" s="34">
        <v>0.99970186244902115</v>
      </c>
      <c r="BS41" s="34">
        <v>0.99969741330812212</v>
      </c>
      <c r="BT41" s="34">
        <v>0.99969296418702391</v>
      </c>
      <c r="BU41" s="34">
        <v>0.99968851508572609</v>
      </c>
      <c r="BV41" s="34">
        <v>0.99968406600422932</v>
      </c>
      <c r="BW41" s="34">
        <v>0.99967961694253282</v>
      </c>
      <c r="BX41" s="34">
        <v>0.99967516790063671</v>
      </c>
      <c r="BY41" s="34">
        <v>0.99967071887854086</v>
      </c>
      <c r="BZ41" s="34">
        <v>0.99966626987624529</v>
      </c>
      <c r="CA41" s="34">
        <v>0.99966182089374978</v>
      </c>
      <c r="CB41" s="34">
        <v>0.99965737193105453</v>
      </c>
      <c r="CC41" s="34">
        <v>0.99965292298815911</v>
      </c>
      <c r="CD41" s="34">
        <v>0.99964847406506363</v>
      </c>
      <c r="CE41" s="34">
        <v>0.99964402516176787</v>
      </c>
      <c r="CF41" s="34">
        <v>0.99963957627827171</v>
      </c>
      <c r="CG41" s="34">
        <v>0.99963512741457539</v>
      </c>
      <c r="CH41" s="34">
        <v>0.99963067857067844</v>
      </c>
      <c r="CI41" s="34">
        <v>0.999626229746581</v>
      </c>
      <c r="CJ41" s="34">
        <v>0.99962178094228282</v>
      </c>
      <c r="CK41" s="34">
        <v>0.99961733215778403</v>
      </c>
      <c r="CL41" s="34">
        <v>0.99961288339308441</v>
      </c>
      <c r="CM41" s="34">
        <v>0.99960843464818361</v>
      </c>
      <c r="CN41" s="34">
        <v>0.99960398592308208</v>
      </c>
      <c r="CO41" s="34">
        <v>0.99959953721777939</v>
      </c>
      <c r="CP41" s="34">
        <v>0.99959508853227563</v>
      </c>
      <c r="CQ41" s="34">
        <v>0.99959063986657037</v>
      </c>
      <c r="CR41" s="34">
        <v>0.99958545630799667</v>
      </c>
      <c r="CS41" s="34">
        <v>0.99958027277630312</v>
      </c>
      <c r="CT41" s="34">
        <v>0.99957508927148997</v>
      </c>
      <c r="CU41" s="34">
        <v>0.99956990579355653</v>
      </c>
      <c r="CV41" s="34">
        <v>0.99956472234250326</v>
      </c>
      <c r="CW41" s="34">
        <v>0.9995595389183296</v>
      </c>
      <c r="CX41" s="34">
        <v>0.99955435552103544</v>
      </c>
      <c r="CY41" s="34">
        <v>0.99954917215062078</v>
      </c>
      <c r="CZ41" s="34">
        <v>0.9995439888070855</v>
      </c>
      <c r="DA41" s="34">
        <v>0.99953880549042928</v>
      </c>
      <c r="DB41" s="34">
        <v>0.99953362220065212</v>
      </c>
    </row>
    <row r="42" spans="1:106" x14ac:dyDescent="0.2">
      <c r="A42" s="13">
        <f t="shared" ca="1" si="0"/>
        <v>44328</v>
      </c>
      <c r="B42" s="34">
        <v>1.0000042805367577</v>
      </c>
      <c r="C42" s="34">
        <v>1</v>
      </c>
      <c r="D42" s="34">
        <v>0.99999571948156529</v>
      </c>
      <c r="E42" s="34">
        <v>0.99999143898145326</v>
      </c>
      <c r="F42" s="34">
        <v>0.99998715849966413</v>
      </c>
      <c r="G42" s="34">
        <v>0.99998287803619756</v>
      </c>
      <c r="H42" s="34">
        <v>0.99997859759105356</v>
      </c>
      <c r="I42" s="34">
        <v>0.99997431716423213</v>
      </c>
      <c r="J42" s="34">
        <v>0.99997003675573315</v>
      </c>
      <c r="K42" s="34">
        <v>0.99996575636555651</v>
      </c>
      <c r="L42" s="34">
        <v>0.99996147599370222</v>
      </c>
      <c r="M42" s="34">
        <v>0.99995719564017016</v>
      </c>
      <c r="N42" s="34">
        <v>0.99995291530496022</v>
      </c>
      <c r="O42" s="34">
        <v>0.99994863498807218</v>
      </c>
      <c r="P42" s="34">
        <v>0.99994435468950627</v>
      </c>
      <c r="Q42" s="34">
        <v>0.99994007440926225</v>
      </c>
      <c r="R42" s="34">
        <v>0.99993579414733991</v>
      </c>
      <c r="S42" s="34">
        <v>0.99993151390373958</v>
      </c>
      <c r="T42" s="34">
        <v>0.99992723367846059</v>
      </c>
      <c r="U42" s="34">
        <v>0.99992295347150351</v>
      </c>
      <c r="V42" s="34">
        <v>0.99991867328286776</v>
      </c>
      <c r="W42" s="34">
        <v>0.99991439311255326</v>
      </c>
      <c r="X42" s="34">
        <v>0.99991011296056032</v>
      </c>
      <c r="Y42" s="34">
        <v>0.99990583282688872</v>
      </c>
      <c r="Z42" s="34">
        <v>0.99990155271153813</v>
      </c>
      <c r="AA42" s="34">
        <v>0.99989727261450889</v>
      </c>
      <c r="AB42" s="34">
        <v>0.99989299253580044</v>
      </c>
      <c r="AC42" s="34">
        <v>0.99988871247541311</v>
      </c>
      <c r="AD42" s="34">
        <v>0.99988443243334635</v>
      </c>
      <c r="AE42" s="34">
        <v>0.99988015240960071</v>
      </c>
      <c r="AF42" s="34">
        <v>0.99987587240417575</v>
      </c>
      <c r="AG42" s="34">
        <v>0.99987159241707146</v>
      </c>
      <c r="AH42" s="34">
        <v>0.99986731244828775</v>
      </c>
      <c r="AI42" s="34">
        <v>0.99986303249782438</v>
      </c>
      <c r="AJ42" s="34">
        <v>0.99985875256568146</v>
      </c>
      <c r="AK42" s="34">
        <v>0.99985447265185878</v>
      </c>
      <c r="AL42" s="34">
        <v>0.99985019275635645</v>
      </c>
      <c r="AM42" s="34">
        <v>0.99984591287917435</v>
      </c>
      <c r="AN42" s="34">
        <v>0.99984163302031226</v>
      </c>
      <c r="AO42" s="34">
        <v>0.99983735317977018</v>
      </c>
      <c r="AP42" s="34">
        <v>0.99983307335754801</v>
      </c>
      <c r="AQ42" s="34">
        <v>0.99982879355364573</v>
      </c>
      <c r="AR42" s="34">
        <v>0.99982451376806314</v>
      </c>
      <c r="AS42" s="34">
        <v>0.99982023400080045</v>
      </c>
      <c r="AT42" s="34">
        <v>0.99981595425185743</v>
      </c>
      <c r="AU42" s="34">
        <v>0.99981167452123376</v>
      </c>
      <c r="AV42" s="34">
        <v>0.99980739480892977</v>
      </c>
      <c r="AW42" s="34">
        <v>0.9998031151149448</v>
      </c>
      <c r="AX42" s="34">
        <v>0.9997988354392795</v>
      </c>
      <c r="AY42" s="34">
        <v>0.99979455578193321</v>
      </c>
      <c r="AZ42" s="34">
        <v>0.99979027614290628</v>
      </c>
      <c r="BA42" s="34">
        <v>0.99978599652219813</v>
      </c>
      <c r="BB42" s="34">
        <v>0.99978171691980922</v>
      </c>
      <c r="BC42" s="34">
        <v>0.99977743733573898</v>
      </c>
      <c r="BD42" s="34">
        <v>0.99977315776998787</v>
      </c>
      <c r="BE42" s="34">
        <v>0.99976887822255545</v>
      </c>
      <c r="BF42" s="34">
        <v>0.99976459869344159</v>
      </c>
      <c r="BG42" s="34">
        <v>0.9997603191826463</v>
      </c>
      <c r="BH42" s="34">
        <v>0.99975603969016968</v>
      </c>
      <c r="BI42" s="34">
        <v>0.99975176021601142</v>
      </c>
      <c r="BJ42" s="34">
        <v>0.99974748076017161</v>
      </c>
      <c r="BK42" s="34">
        <v>0.99974320132265015</v>
      </c>
      <c r="BL42" s="34">
        <v>0.99973892190344671</v>
      </c>
      <c r="BM42" s="34">
        <v>0.9997346425025615</v>
      </c>
      <c r="BN42" s="34">
        <v>0.99973036311999441</v>
      </c>
      <c r="BO42" s="34">
        <v>0.99972608375574501</v>
      </c>
      <c r="BP42" s="34">
        <v>0.99972180440981384</v>
      </c>
      <c r="BQ42" s="34">
        <v>0.99971752508220024</v>
      </c>
      <c r="BR42" s="34">
        <v>0.99971324577290466</v>
      </c>
      <c r="BS42" s="34">
        <v>0.99970896648192653</v>
      </c>
      <c r="BT42" s="34">
        <v>0.99970468720926586</v>
      </c>
      <c r="BU42" s="34">
        <v>0.99970040795492299</v>
      </c>
      <c r="BV42" s="34">
        <v>0.99969612871889746</v>
      </c>
      <c r="BW42" s="34">
        <v>0.99969184950118939</v>
      </c>
      <c r="BX42" s="34">
        <v>0.99968757030179833</v>
      </c>
      <c r="BY42" s="34">
        <v>0.99968329112072452</v>
      </c>
      <c r="BZ42" s="34">
        <v>0.99967901195796804</v>
      </c>
      <c r="CA42" s="34">
        <v>0.99967473281352848</v>
      </c>
      <c r="CB42" s="34">
        <v>0.9996704536874057</v>
      </c>
      <c r="CC42" s="34">
        <v>0.99966617457960005</v>
      </c>
      <c r="CD42" s="34">
        <v>0.99966189549011109</v>
      </c>
      <c r="CE42" s="34">
        <v>0.9996576164189388</v>
      </c>
      <c r="CF42" s="34">
        <v>0.99965333736608308</v>
      </c>
      <c r="CG42" s="34">
        <v>0.99964905833154416</v>
      </c>
      <c r="CH42" s="34">
        <v>0.99964477931532159</v>
      </c>
      <c r="CI42" s="34">
        <v>0.99964050031741547</v>
      </c>
      <c r="CJ42" s="34">
        <v>0.99963622133782559</v>
      </c>
      <c r="CK42" s="34">
        <v>0.99963194237655206</v>
      </c>
      <c r="CL42" s="34">
        <v>0.99962766343359466</v>
      </c>
      <c r="CM42" s="34">
        <v>0.99962338450895338</v>
      </c>
      <c r="CN42" s="34">
        <v>0.99961910560262801</v>
      </c>
      <c r="CO42" s="34">
        <v>0.99961482671461876</v>
      </c>
      <c r="CP42" s="34">
        <v>0.99961054784492531</v>
      </c>
      <c r="CQ42" s="34">
        <v>0.99960626899354765</v>
      </c>
      <c r="CR42" s="34">
        <v>0.99960199016048568</v>
      </c>
      <c r="CS42" s="34">
        <v>0.99959771134573927</v>
      </c>
      <c r="CT42" s="34">
        <v>0.99959253015543148</v>
      </c>
      <c r="CU42" s="34">
        <v>0.99958734899197921</v>
      </c>
      <c r="CV42" s="34">
        <v>0.99958216785538223</v>
      </c>
      <c r="CW42" s="34">
        <v>0.99957698674564077</v>
      </c>
      <c r="CX42" s="34">
        <v>0.99957180566275416</v>
      </c>
      <c r="CY42" s="34">
        <v>0.99956662460672263</v>
      </c>
      <c r="CZ42" s="34">
        <v>0.99956144357754584</v>
      </c>
      <c r="DA42" s="34">
        <v>0.99955626257522401</v>
      </c>
      <c r="DB42" s="34">
        <v>0.99955108159975659</v>
      </c>
    </row>
    <row r="43" spans="1:106" x14ac:dyDescent="0.2">
      <c r="A43" s="13">
        <f t="shared" ca="1" si="0"/>
        <v>44329</v>
      </c>
      <c r="B43" s="34">
        <v>1.0000129874976753</v>
      </c>
      <c r="C43" s="34">
        <v>1.0000086583130419</v>
      </c>
      <c r="D43" s="34">
        <v>1.0000043291471501</v>
      </c>
      <c r="E43" s="34">
        <v>1</v>
      </c>
      <c r="F43" s="34">
        <v>0.99999567087159114</v>
      </c>
      <c r="G43" s="34">
        <v>0.99999134176192384</v>
      </c>
      <c r="H43" s="34">
        <v>0.99998701267099777</v>
      </c>
      <c r="I43" s="34">
        <v>0.99998268359881259</v>
      </c>
      <c r="J43" s="34">
        <v>0.99997835454536876</v>
      </c>
      <c r="K43" s="34">
        <v>0.99997402551066605</v>
      </c>
      <c r="L43" s="34">
        <v>0.99996969649470413</v>
      </c>
      <c r="M43" s="34">
        <v>0.9999653674974831</v>
      </c>
      <c r="N43" s="34">
        <v>0.99996103851900298</v>
      </c>
      <c r="O43" s="34">
        <v>0.99995670955926341</v>
      </c>
      <c r="P43" s="34">
        <v>0.99995238061826464</v>
      </c>
      <c r="Q43" s="34">
        <v>0.9999480516960062</v>
      </c>
      <c r="R43" s="34">
        <v>0.99994372279248822</v>
      </c>
      <c r="S43" s="34">
        <v>0.99993939390771069</v>
      </c>
      <c r="T43" s="34">
        <v>0.99993506504167351</v>
      </c>
      <c r="U43" s="34">
        <v>0.99993073619437656</v>
      </c>
      <c r="V43" s="34">
        <v>0.99992640736581961</v>
      </c>
      <c r="W43" s="34">
        <v>0.9999220785560029</v>
      </c>
      <c r="X43" s="34">
        <v>0.99991774976492609</v>
      </c>
      <c r="Y43" s="34">
        <v>0.99991342099258906</v>
      </c>
      <c r="Z43" s="34">
        <v>0.99990909223899194</v>
      </c>
      <c r="AA43" s="34">
        <v>0.9999047635041346</v>
      </c>
      <c r="AB43" s="34">
        <v>0.99990043478801682</v>
      </c>
      <c r="AC43" s="34">
        <v>0.99989610609063873</v>
      </c>
      <c r="AD43" s="34">
        <v>0.99989177741199986</v>
      </c>
      <c r="AE43" s="34">
        <v>0.99988744875210056</v>
      </c>
      <c r="AF43" s="34">
        <v>0.99988312011094072</v>
      </c>
      <c r="AG43" s="34">
        <v>0.99987879148851988</v>
      </c>
      <c r="AH43" s="34">
        <v>0.99987446288483839</v>
      </c>
      <c r="AI43" s="34">
        <v>0.99987013429989591</v>
      </c>
      <c r="AJ43" s="34">
        <v>0.99986580573369233</v>
      </c>
      <c r="AK43" s="34">
        <v>0.99986147718622764</v>
      </c>
      <c r="AL43" s="34">
        <v>0.99985714865750208</v>
      </c>
      <c r="AM43" s="34">
        <v>0.99985282014751498</v>
      </c>
      <c r="AN43" s="34">
        <v>0.99984849165626677</v>
      </c>
      <c r="AO43" s="34">
        <v>0.99984416318375702</v>
      </c>
      <c r="AP43" s="34">
        <v>0.99983983472998594</v>
      </c>
      <c r="AQ43" s="34">
        <v>0.9998355062949531</v>
      </c>
      <c r="AR43" s="34">
        <v>0.99983117787865872</v>
      </c>
      <c r="AS43" s="34">
        <v>0.99982684948110268</v>
      </c>
      <c r="AT43" s="34">
        <v>0.99982252110228464</v>
      </c>
      <c r="AU43" s="34">
        <v>0.99981819274220485</v>
      </c>
      <c r="AV43" s="34">
        <v>0.99981386440086306</v>
      </c>
      <c r="AW43" s="34">
        <v>0.99980953607825929</v>
      </c>
      <c r="AX43" s="34">
        <v>0.99980520777439319</v>
      </c>
      <c r="AY43" s="34">
        <v>0.99980087948926488</v>
      </c>
      <c r="AZ43" s="34">
        <v>0.99979655122287447</v>
      </c>
      <c r="BA43" s="34">
        <v>0.99979222297522163</v>
      </c>
      <c r="BB43" s="34">
        <v>0.99978789474630636</v>
      </c>
      <c r="BC43" s="34">
        <v>0.99978356653612843</v>
      </c>
      <c r="BD43" s="34">
        <v>0.99977923834468774</v>
      </c>
      <c r="BE43" s="34">
        <v>0.9997749101719845</v>
      </c>
      <c r="BF43" s="34">
        <v>0.99977058201801849</v>
      </c>
      <c r="BG43" s="34">
        <v>0.99976625388278972</v>
      </c>
      <c r="BH43" s="34">
        <v>0.99976192576629797</v>
      </c>
      <c r="BI43" s="34">
        <v>0.99975759766854311</v>
      </c>
      <c r="BJ43" s="34">
        <v>0.99975326958952504</v>
      </c>
      <c r="BK43" s="34">
        <v>0.99974894152924387</v>
      </c>
      <c r="BL43" s="34">
        <v>0.99974461348769939</v>
      </c>
      <c r="BM43" s="34">
        <v>0.9997402854648918</v>
      </c>
      <c r="BN43" s="34">
        <v>0.99973595746082056</v>
      </c>
      <c r="BO43" s="34">
        <v>0.99973162947548599</v>
      </c>
      <c r="BP43" s="34">
        <v>0.99972730150888756</v>
      </c>
      <c r="BQ43" s="34">
        <v>0.99972297356102546</v>
      </c>
      <c r="BR43" s="34">
        <v>0.99971864563189983</v>
      </c>
      <c r="BS43" s="34">
        <v>0.99971431772151009</v>
      </c>
      <c r="BT43" s="34">
        <v>0.9997099898298567</v>
      </c>
      <c r="BU43" s="34">
        <v>0.99970566195693922</v>
      </c>
      <c r="BV43" s="34">
        <v>0.99970133410275763</v>
      </c>
      <c r="BW43" s="34">
        <v>0.99969700626731195</v>
      </c>
      <c r="BX43" s="34">
        <v>0.99969267845060195</v>
      </c>
      <c r="BY43" s="34">
        <v>0.99968835065262751</v>
      </c>
      <c r="BZ43" s="34">
        <v>0.99968402287338876</v>
      </c>
      <c r="CA43" s="34">
        <v>0.99967969511288557</v>
      </c>
      <c r="CB43" s="34">
        <v>0.99967536737111773</v>
      </c>
      <c r="CC43" s="34">
        <v>0.99967103964808524</v>
      </c>
      <c r="CD43" s="34">
        <v>0.99966671194378809</v>
      </c>
      <c r="CE43" s="34">
        <v>0.99966238425822618</v>
      </c>
      <c r="CF43" s="34">
        <v>0.99965805659139928</v>
      </c>
      <c r="CG43" s="34">
        <v>0.9996537289433074</v>
      </c>
      <c r="CH43" s="34">
        <v>0.99964940131395053</v>
      </c>
      <c r="CI43" s="34">
        <v>0.99964507370332867</v>
      </c>
      <c r="CJ43" s="34">
        <v>0.99964074611144116</v>
      </c>
      <c r="CK43" s="34">
        <v>0.99963641853828866</v>
      </c>
      <c r="CL43" s="34">
        <v>0.99963209098387062</v>
      </c>
      <c r="CM43" s="34">
        <v>0.99962776344818749</v>
      </c>
      <c r="CN43" s="34">
        <v>0.99962343593123837</v>
      </c>
      <c r="CO43" s="34">
        <v>0.99961910843302371</v>
      </c>
      <c r="CP43" s="34">
        <v>0.99961478095354372</v>
      </c>
      <c r="CQ43" s="34">
        <v>0.99961045349279742</v>
      </c>
      <c r="CR43" s="34">
        <v>0.99960612605078569</v>
      </c>
      <c r="CS43" s="34">
        <v>0.99960179862750775</v>
      </c>
      <c r="CT43" s="34">
        <v>0.99959712322047656</v>
      </c>
      <c r="CU43" s="34">
        <v>0.99959244783531342</v>
      </c>
      <c r="CV43" s="34">
        <v>0.99958777247201858</v>
      </c>
      <c r="CW43" s="34">
        <v>0.99958309713059146</v>
      </c>
      <c r="CX43" s="34">
        <v>0.99957842181103218</v>
      </c>
      <c r="CY43" s="34">
        <v>0.99957374651334097</v>
      </c>
      <c r="CZ43" s="34">
        <v>0.99956907123751682</v>
      </c>
      <c r="DA43" s="34">
        <v>0.99956439598356051</v>
      </c>
      <c r="DB43" s="34">
        <v>0.9995597207514717</v>
      </c>
    </row>
    <row r="44" spans="1:106" x14ac:dyDescent="0.2">
      <c r="A44" s="13">
        <f t="shared" ca="1" si="0"/>
        <v>44330</v>
      </c>
      <c r="B44" s="34">
        <v>1.0000129250216934</v>
      </c>
      <c r="C44" s="34">
        <v>1.0000086166625672</v>
      </c>
      <c r="D44" s="34">
        <v>1.0000043083220027</v>
      </c>
      <c r="E44" s="34">
        <v>1</v>
      </c>
      <c r="F44" s="34">
        <v>0.99999569169655877</v>
      </c>
      <c r="G44" s="34">
        <v>0.99999138341167892</v>
      </c>
      <c r="H44" s="34">
        <v>0.99998707514536045</v>
      </c>
      <c r="I44" s="34">
        <v>0.99998276689760346</v>
      </c>
      <c r="J44" s="34">
        <v>0.9999784586684074</v>
      </c>
      <c r="K44" s="34">
        <v>0.99997415045777283</v>
      </c>
      <c r="L44" s="34">
        <v>0.99996984226569907</v>
      </c>
      <c r="M44" s="34">
        <v>0.99996553409218647</v>
      </c>
      <c r="N44" s="34">
        <v>0.9999612259372348</v>
      </c>
      <c r="O44" s="34">
        <v>0.99995691780084384</v>
      </c>
      <c r="P44" s="34">
        <v>0.9999526096830138</v>
      </c>
      <c r="Q44" s="34">
        <v>0.99994830158374437</v>
      </c>
      <c r="R44" s="34">
        <v>0.99994399350303553</v>
      </c>
      <c r="S44" s="34">
        <v>0.99993968544088718</v>
      </c>
      <c r="T44" s="34">
        <v>0.99993537739729943</v>
      </c>
      <c r="U44" s="34">
        <v>0.99993106937227194</v>
      </c>
      <c r="V44" s="34">
        <v>0.99992676136580461</v>
      </c>
      <c r="W44" s="34">
        <v>0.99992245337789765</v>
      </c>
      <c r="X44" s="34">
        <v>0.99991814540855073</v>
      </c>
      <c r="Y44" s="34">
        <v>0.99991383745776385</v>
      </c>
      <c r="Z44" s="34">
        <v>0.99990952952553691</v>
      </c>
      <c r="AA44" s="34">
        <v>0.99990522161186979</v>
      </c>
      <c r="AB44" s="34">
        <v>0.99990091371676271</v>
      </c>
      <c r="AC44" s="34">
        <v>0.99989660584021511</v>
      </c>
      <c r="AD44" s="34">
        <v>0.99989229798222723</v>
      </c>
      <c r="AE44" s="34">
        <v>0.99988799014279894</v>
      </c>
      <c r="AF44" s="34">
        <v>0.99988368232193003</v>
      </c>
      <c r="AG44" s="34">
        <v>0.99987937451962072</v>
      </c>
      <c r="AH44" s="34">
        <v>0.99987506673587057</v>
      </c>
      <c r="AI44" s="34">
        <v>0.99987075897067956</v>
      </c>
      <c r="AJ44" s="34">
        <v>0.99986645122404794</v>
      </c>
      <c r="AK44" s="34">
        <v>0.99986214349597535</v>
      </c>
      <c r="AL44" s="34">
        <v>0.9998578357864617</v>
      </c>
      <c r="AM44" s="34">
        <v>0.99985352809550698</v>
      </c>
      <c r="AN44" s="34">
        <v>0.99984922042311086</v>
      </c>
      <c r="AO44" s="34">
        <v>0.99984491276927401</v>
      </c>
      <c r="AP44" s="34">
        <v>0.99984060513399553</v>
      </c>
      <c r="AQ44" s="34">
        <v>0.99983629751727565</v>
      </c>
      <c r="AR44" s="34">
        <v>0.99983198991911426</v>
      </c>
      <c r="AS44" s="34">
        <v>0.99982768233951147</v>
      </c>
      <c r="AT44" s="34">
        <v>0.99982337477846683</v>
      </c>
      <c r="AU44" s="34">
        <v>0.99981906723598069</v>
      </c>
      <c r="AV44" s="34">
        <v>0.99981475971205247</v>
      </c>
      <c r="AW44" s="34">
        <v>0.99981045220668252</v>
      </c>
      <c r="AX44" s="34">
        <v>0.99980614471987084</v>
      </c>
      <c r="AY44" s="34">
        <v>0.99980183725161687</v>
      </c>
      <c r="AZ44" s="34">
        <v>0.99979752980192083</v>
      </c>
      <c r="BA44" s="34">
        <v>0.9997932223707825</v>
      </c>
      <c r="BB44" s="34">
        <v>0.99978891495820188</v>
      </c>
      <c r="BC44" s="34">
        <v>0.9997846075641792</v>
      </c>
      <c r="BD44" s="34">
        <v>0.99978030018871389</v>
      </c>
      <c r="BE44" s="34">
        <v>0.99977599283180596</v>
      </c>
      <c r="BF44" s="34">
        <v>0.99977168549345563</v>
      </c>
      <c r="BG44" s="34">
        <v>0.99976737817366246</v>
      </c>
      <c r="BH44" s="34">
        <v>0.99976307087242666</v>
      </c>
      <c r="BI44" s="34">
        <v>0.9997587635897478</v>
      </c>
      <c r="BJ44" s="34">
        <v>0.99975445632562632</v>
      </c>
      <c r="BK44" s="34">
        <v>0.99975014908006166</v>
      </c>
      <c r="BL44" s="34">
        <v>0.99974584185305393</v>
      </c>
      <c r="BM44" s="34">
        <v>0.99974153464460291</v>
      </c>
      <c r="BN44" s="34">
        <v>0.99973722745470872</v>
      </c>
      <c r="BO44" s="34">
        <v>0.99973292028337135</v>
      </c>
      <c r="BP44" s="34">
        <v>0.99972861313059058</v>
      </c>
      <c r="BQ44" s="34">
        <v>0.9997243059963663</v>
      </c>
      <c r="BR44" s="34">
        <v>0.9997199988806984</v>
      </c>
      <c r="BS44" s="34">
        <v>0.99971569178358688</v>
      </c>
      <c r="BT44" s="34">
        <v>0.99971138470503162</v>
      </c>
      <c r="BU44" s="34">
        <v>0.99970707764503253</v>
      </c>
      <c r="BV44" s="34">
        <v>0.99970277060358959</v>
      </c>
      <c r="BW44" s="34">
        <v>0.9996984635807028</v>
      </c>
      <c r="BX44" s="34">
        <v>0.99969415657637195</v>
      </c>
      <c r="BY44" s="34">
        <v>0.99968984959059692</v>
      </c>
      <c r="BZ44" s="34">
        <v>0.99968554262337761</v>
      </c>
      <c r="CA44" s="34">
        <v>0.99968123567471412</v>
      </c>
      <c r="CB44" s="34">
        <v>0.99967692874460634</v>
      </c>
      <c r="CC44" s="34">
        <v>0.99967262183305416</v>
      </c>
      <c r="CD44" s="34">
        <v>0.99966831494005726</v>
      </c>
      <c r="CE44" s="34">
        <v>0.99966400806561573</v>
      </c>
      <c r="CF44" s="34">
        <v>0.9996597012097298</v>
      </c>
      <c r="CG44" s="34">
        <v>0.99965539437239892</v>
      </c>
      <c r="CH44" s="34">
        <v>0.99965108755362331</v>
      </c>
      <c r="CI44" s="34">
        <v>0.99964678075340263</v>
      </c>
      <c r="CJ44" s="34">
        <v>0.999642473971737</v>
      </c>
      <c r="CK44" s="34">
        <v>0.99963816720862642</v>
      </c>
      <c r="CL44" s="34">
        <v>0.99963386046407054</v>
      </c>
      <c r="CM44" s="34">
        <v>0.9996295537380695</v>
      </c>
      <c r="CN44" s="34">
        <v>0.99962524703062305</v>
      </c>
      <c r="CO44" s="34">
        <v>0.99962094034173132</v>
      </c>
      <c r="CP44" s="34">
        <v>0.99961663367139408</v>
      </c>
      <c r="CQ44" s="34">
        <v>0.99961232701961111</v>
      </c>
      <c r="CR44" s="34">
        <v>0.99960802038638275</v>
      </c>
      <c r="CS44" s="34">
        <v>0.99960371377170854</v>
      </c>
      <c r="CT44" s="34">
        <v>0.99959897856643654</v>
      </c>
      <c r="CU44" s="34">
        <v>0.99959424338359593</v>
      </c>
      <c r="CV44" s="34">
        <v>0.99958950822318593</v>
      </c>
      <c r="CW44" s="34">
        <v>0.99958477308520688</v>
      </c>
      <c r="CX44" s="34">
        <v>0.99958003796965855</v>
      </c>
      <c r="CY44" s="34">
        <v>0.99957530287654117</v>
      </c>
      <c r="CZ44" s="34">
        <v>0.99957056780585407</v>
      </c>
      <c r="DA44" s="34">
        <v>0.99956583275759736</v>
      </c>
      <c r="DB44" s="34">
        <v>0.99956109773177082</v>
      </c>
    </row>
    <row r="45" spans="1:106" x14ac:dyDescent="0.2">
      <c r="A45" s="13">
        <f t="shared" ca="1" si="0"/>
        <v>44333</v>
      </c>
      <c r="B45" s="34">
        <v>1.0000041556030497</v>
      </c>
      <c r="C45" s="34">
        <v>1</v>
      </c>
      <c r="D45" s="34">
        <v>0.99999584441421907</v>
      </c>
      <c r="E45" s="34">
        <v>0.99999168884570733</v>
      </c>
      <c r="F45" s="34">
        <v>0.99998753329446444</v>
      </c>
      <c r="G45" s="34">
        <v>0.99998337776048996</v>
      </c>
      <c r="H45" s="34">
        <v>0.99997922224378444</v>
      </c>
      <c r="I45" s="34">
        <v>0.99997506674434733</v>
      </c>
      <c r="J45" s="34">
        <v>0.99997091126217885</v>
      </c>
      <c r="K45" s="34">
        <v>0.99996675579727889</v>
      </c>
      <c r="L45" s="34">
        <v>0.99996260034964723</v>
      </c>
      <c r="M45" s="34">
        <v>0.99995844491928376</v>
      </c>
      <c r="N45" s="34">
        <v>0.99995428950618881</v>
      </c>
      <c r="O45" s="34">
        <v>0.99995013411036193</v>
      </c>
      <c r="P45" s="34">
        <v>0.99994597873180324</v>
      </c>
      <c r="Q45" s="34">
        <v>0.99994182337051241</v>
      </c>
      <c r="R45" s="34">
        <v>0.99993766802648965</v>
      </c>
      <c r="S45" s="34">
        <v>0.99993351269973474</v>
      </c>
      <c r="T45" s="34">
        <v>0.99992935739024769</v>
      </c>
      <c r="U45" s="34">
        <v>0.99992520209802815</v>
      </c>
      <c r="V45" s="34">
        <v>0.99992104682307659</v>
      </c>
      <c r="W45" s="34">
        <v>0.99991689156539254</v>
      </c>
      <c r="X45" s="34">
        <v>0.99991273632497601</v>
      </c>
      <c r="Y45" s="34">
        <v>0.9999085811018269</v>
      </c>
      <c r="Z45" s="34">
        <v>0.9999044258959453</v>
      </c>
      <c r="AA45" s="34">
        <v>0.9999002707073309</v>
      </c>
      <c r="AB45" s="34">
        <v>0.9998961155359839</v>
      </c>
      <c r="AC45" s="34">
        <v>0.99989196038190375</v>
      </c>
      <c r="AD45" s="34">
        <v>0.99988780524509102</v>
      </c>
      <c r="AE45" s="34">
        <v>0.99988365012554503</v>
      </c>
      <c r="AF45" s="34">
        <v>0.99987949502326634</v>
      </c>
      <c r="AG45" s="34">
        <v>0.99987533993825428</v>
      </c>
      <c r="AH45" s="34">
        <v>0.99987118487050919</v>
      </c>
      <c r="AI45" s="34">
        <v>0.99986702982003073</v>
      </c>
      <c r="AJ45" s="34">
        <v>0.9998628747868189</v>
      </c>
      <c r="AK45" s="34">
        <v>0.99985871977087371</v>
      </c>
      <c r="AL45" s="34">
        <v>0.99985456477219503</v>
      </c>
      <c r="AM45" s="34">
        <v>0.99985040979078299</v>
      </c>
      <c r="AN45" s="34">
        <v>0.99984625482663703</v>
      </c>
      <c r="AO45" s="34">
        <v>0.99984209987975747</v>
      </c>
      <c r="AP45" s="34">
        <v>0.99983794495014433</v>
      </c>
      <c r="AQ45" s="34">
        <v>0.99983379003779715</v>
      </c>
      <c r="AR45" s="34">
        <v>0.99982963514271628</v>
      </c>
      <c r="AS45" s="34">
        <v>0.99982548026490115</v>
      </c>
      <c r="AT45" s="34">
        <v>0.99982132540435209</v>
      </c>
      <c r="AU45" s="34">
        <v>0.999817170561069</v>
      </c>
      <c r="AV45" s="34">
        <v>0.99981301573505155</v>
      </c>
      <c r="AW45" s="34">
        <v>0.99980886092629995</v>
      </c>
      <c r="AX45" s="34">
        <v>0.9998047061348142</v>
      </c>
      <c r="AY45" s="34">
        <v>0.99980055136059365</v>
      </c>
      <c r="AZ45" s="34">
        <v>0.99979639660363895</v>
      </c>
      <c r="BA45" s="34">
        <v>0.99979224186394944</v>
      </c>
      <c r="BB45" s="34">
        <v>0.99978808714152545</v>
      </c>
      <c r="BC45" s="34">
        <v>0.99978393243636687</v>
      </c>
      <c r="BD45" s="34">
        <v>0.99977977774847337</v>
      </c>
      <c r="BE45" s="34">
        <v>0.99977562307784507</v>
      </c>
      <c r="BF45" s="34">
        <v>0.99977146842448184</v>
      </c>
      <c r="BG45" s="34">
        <v>0.99976731378838357</v>
      </c>
      <c r="BH45" s="34">
        <v>0.99976315916955028</v>
      </c>
      <c r="BI45" s="34">
        <v>0.99975900456798206</v>
      </c>
      <c r="BJ45" s="34">
        <v>0.99975484998367847</v>
      </c>
      <c r="BK45" s="34">
        <v>0.99975069541663963</v>
      </c>
      <c r="BL45" s="34">
        <v>0.99974654086686532</v>
      </c>
      <c r="BM45" s="34">
        <v>0.99974238633435597</v>
      </c>
      <c r="BN45" s="34">
        <v>0.9997382318191107</v>
      </c>
      <c r="BO45" s="34">
        <v>0.99973407732113018</v>
      </c>
      <c r="BP45" s="34">
        <v>0.99972992284041395</v>
      </c>
      <c r="BQ45" s="34">
        <v>0.99972576837696192</v>
      </c>
      <c r="BR45" s="34">
        <v>0.99972161393077419</v>
      </c>
      <c r="BS45" s="34">
        <v>0.99971745950185065</v>
      </c>
      <c r="BT45" s="34">
        <v>0.99971330509019118</v>
      </c>
      <c r="BU45" s="34">
        <v>0.99970915069579547</v>
      </c>
      <c r="BV45" s="34">
        <v>0.99970499631866416</v>
      </c>
      <c r="BW45" s="34">
        <v>0.99970084195879649</v>
      </c>
      <c r="BX45" s="34">
        <v>0.99969668761619246</v>
      </c>
      <c r="BY45" s="34">
        <v>0.9996925332908525</v>
      </c>
      <c r="BZ45" s="34">
        <v>0.99968837898277596</v>
      </c>
      <c r="CA45" s="34">
        <v>0.99968422469196294</v>
      </c>
      <c r="CB45" s="34">
        <v>0.99968007041841367</v>
      </c>
      <c r="CC45" s="34">
        <v>0.9996759161621277</v>
      </c>
      <c r="CD45" s="34">
        <v>0.99967176192310503</v>
      </c>
      <c r="CE45" s="34">
        <v>0.99966760770134588</v>
      </c>
      <c r="CF45" s="34">
        <v>0.99966345349684993</v>
      </c>
      <c r="CG45" s="34">
        <v>0.99965929930961694</v>
      </c>
      <c r="CH45" s="34">
        <v>0.99965514513964704</v>
      </c>
      <c r="CI45" s="34">
        <v>0.99965099098694032</v>
      </c>
      <c r="CJ45" s="34">
        <v>0.99964683685149636</v>
      </c>
      <c r="CK45" s="34">
        <v>0.99964268273331536</v>
      </c>
      <c r="CL45" s="34">
        <v>0.99963852863239733</v>
      </c>
      <c r="CM45" s="34">
        <v>0.9996343745487416</v>
      </c>
      <c r="CN45" s="34">
        <v>0.99963022048234895</v>
      </c>
      <c r="CO45" s="34">
        <v>0.99962606643321861</v>
      </c>
      <c r="CP45" s="34">
        <v>0.99962191240135079</v>
      </c>
      <c r="CQ45" s="34">
        <v>0.9996177583867456</v>
      </c>
      <c r="CR45" s="34">
        <v>0.99961334841093419</v>
      </c>
      <c r="CS45" s="34">
        <v>0.99960893845457799</v>
      </c>
      <c r="CT45" s="34">
        <v>0.99960452851767712</v>
      </c>
      <c r="CU45" s="34">
        <v>0.99960011860023124</v>
      </c>
      <c r="CV45" s="34">
        <v>0.99959570870224057</v>
      </c>
      <c r="CW45" s="34">
        <v>0.99959129882370512</v>
      </c>
      <c r="CX45" s="34">
        <v>0.99958688896462433</v>
      </c>
      <c r="CY45" s="34">
        <v>0.99958247912499831</v>
      </c>
      <c r="CZ45" s="34">
        <v>0.99957806930482707</v>
      </c>
      <c r="DA45" s="34">
        <v>0.99957365950411048</v>
      </c>
      <c r="DB45" s="34">
        <v>0.99956924972284844</v>
      </c>
    </row>
    <row r="46" spans="1:106" x14ac:dyDescent="0.2">
      <c r="A46" s="13">
        <f t="shared" ca="1" si="0"/>
        <v>44334</v>
      </c>
      <c r="B46" s="34">
        <v>1.0000043116540291</v>
      </c>
      <c r="C46" s="34">
        <v>1</v>
      </c>
      <c r="D46" s="34">
        <v>0.99999568836456099</v>
      </c>
      <c r="E46" s="34">
        <v>0.99999137674771243</v>
      </c>
      <c r="F46" s="34">
        <v>0.99998706514945401</v>
      </c>
      <c r="G46" s="34">
        <v>0.99998275356978528</v>
      </c>
      <c r="H46" s="34">
        <v>0.999978442008707</v>
      </c>
      <c r="I46" s="34">
        <v>0.99997413046621819</v>
      </c>
      <c r="J46" s="34">
        <v>0.99996981894231929</v>
      </c>
      <c r="K46" s="34">
        <v>0.99996550743701018</v>
      </c>
      <c r="L46" s="34">
        <v>0.99996119595029054</v>
      </c>
      <c r="M46" s="34">
        <v>0.99995688448216069</v>
      </c>
      <c r="N46" s="34">
        <v>0.99995257303262008</v>
      </c>
      <c r="O46" s="34">
        <v>0.99994826160166916</v>
      </c>
      <c r="P46" s="34">
        <v>0.99994395018930726</v>
      </c>
      <c r="Q46" s="34">
        <v>0.99993963879553494</v>
      </c>
      <c r="R46" s="34">
        <v>0.99993532742035152</v>
      </c>
      <c r="S46" s="34">
        <v>0.99993101606375723</v>
      </c>
      <c r="T46" s="34">
        <v>0.99992670472575185</v>
      </c>
      <c r="U46" s="34">
        <v>0.99992239340633549</v>
      </c>
      <c r="V46" s="34">
        <v>0.99991808210550803</v>
      </c>
      <c r="W46" s="34">
        <v>0.99991377082326915</v>
      </c>
      <c r="X46" s="34">
        <v>0.9999094595596193</v>
      </c>
      <c r="Y46" s="34">
        <v>0.99990514831455757</v>
      </c>
      <c r="Z46" s="34">
        <v>0.99990083708808475</v>
      </c>
      <c r="AA46" s="34">
        <v>0.99989652588019995</v>
      </c>
      <c r="AB46" s="34">
        <v>0.99989221469090395</v>
      </c>
      <c r="AC46" s="34">
        <v>0.99988790352019608</v>
      </c>
      <c r="AD46" s="34">
        <v>0.99988359236807633</v>
      </c>
      <c r="AE46" s="34">
        <v>0.99987928123454461</v>
      </c>
      <c r="AF46" s="34">
        <v>0.99987497011960103</v>
      </c>
      <c r="AG46" s="34">
        <v>0.99987065902324557</v>
      </c>
      <c r="AH46" s="34">
        <v>0.99986634794547768</v>
      </c>
      <c r="AI46" s="34">
        <v>0.99986203688629782</v>
      </c>
      <c r="AJ46" s="34">
        <v>0.99985772584570554</v>
      </c>
      <c r="AK46" s="34">
        <v>0.99985341482370105</v>
      </c>
      <c r="AL46" s="34">
        <v>0.99984910382028402</v>
      </c>
      <c r="AM46" s="34">
        <v>0.99984479283545458</v>
      </c>
      <c r="AN46" s="34">
        <v>0.99984048186921226</v>
      </c>
      <c r="AO46" s="34">
        <v>0.99983617092155741</v>
      </c>
      <c r="AP46" s="34">
        <v>0.9998318599924898</v>
      </c>
      <c r="AQ46" s="34">
        <v>0.99982754908200933</v>
      </c>
      <c r="AR46" s="34">
        <v>0.99982323819011598</v>
      </c>
      <c r="AS46" s="34">
        <v>0.99981892731680966</v>
      </c>
      <c r="AT46" s="34">
        <v>0.99981461646209024</v>
      </c>
      <c r="AU46" s="34">
        <v>0.99981030562595741</v>
      </c>
      <c r="AV46" s="34">
        <v>0.9998059948084117</v>
      </c>
      <c r="AW46" s="34">
        <v>0.99980168400945235</v>
      </c>
      <c r="AX46" s="34">
        <v>0.99979737322907969</v>
      </c>
      <c r="AY46" s="34">
        <v>0.9997930624672936</v>
      </c>
      <c r="AZ46" s="34">
        <v>0.99978875172409398</v>
      </c>
      <c r="BA46" s="34">
        <v>0.99978444099948061</v>
      </c>
      <c r="BB46" s="34">
        <v>0.99978013029345358</v>
      </c>
      <c r="BC46" s="34">
        <v>0.99977581960601281</v>
      </c>
      <c r="BD46" s="34">
        <v>0.99977150893715794</v>
      </c>
      <c r="BE46" s="34">
        <v>0.99976719828688931</v>
      </c>
      <c r="BF46" s="34">
        <v>0.99976288765520649</v>
      </c>
      <c r="BG46" s="34">
        <v>0.99975857704210969</v>
      </c>
      <c r="BH46" s="34">
        <v>0.99975426644759868</v>
      </c>
      <c r="BI46" s="34">
        <v>0.99974995587167337</v>
      </c>
      <c r="BJ46" s="34">
        <v>0.99974564531433341</v>
      </c>
      <c r="BK46" s="34">
        <v>0.99974133477557925</v>
      </c>
      <c r="BL46" s="34">
        <v>0.99973702425541044</v>
      </c>
      <c r="BM46" s="34">
        <v>0.99973271375382722</v>
      </c>
      <c r="BN46" s="34">
        <v>0.99972840327082924</v>
      </c>
      <c r="BO46" s="34">
        <v>0.99972409280641639</v>
      </c>
      <c r="BP46" s="34">
        <v>0.99971978236058878</v>
      </c>
      <c r="BQ46" s="34">
        <v>0.9997154719333462</v>
      </c>
      <c r="BR46" s="34">
        <v>0.99971116152468853</v>
      </c>
      <c r="BS46" s="34">
        <v>0.99970685113461599</v>
      </c>
      <c r="BT46" s="34">
        <v>0.99970254076312814</v>
      </c>
      <c r="BU46" s="34">
        <v>0.9996982304102251</v>
      </c>
      <c r="BV46" s="34">
        <v>0.99969392007590663</v>
      </c>
      <c r="BW46" s="34">
        <v>0.99968960976017285</v>
      </c>
      <c r="BX46" s="34">
        <v>0.99968529946302354</v>
      </c>
      <c r="BY46" s="34">
        <v>0.99968098918445869</v>
      </c>
      <c r="BZ46" s="34">
        <v>0.99967667892447809</v>
      </c>
      <c r="CA46" s="34">
        <v>0.99967236868308196</v>
      </c>
      <c r="CB46" s="34">
        <v>0.99966805846026985</v>
      </c>
      <c r="CC46" s="34">
        <v>0.99966374825604176</v>
      </c>
      <c r="CD46" s="34">
        <v>0.99965943807039792</v>
      </c>
      <c r="CE46" s="34">
        <v>0.99965512790333788</v>
      </c>
      <c r="CF46" s="34">
        <v>0.99965081775486175</v>
      </c>
      <c r="CG46" s="34">
        <v>0.99964650762496932</v>
      </c>
      <c r="CH46" s="34">
        <v>0.99964219751366068</v>
      </c>
      <c r="CI46" s="34">
        <v>0.99963788742093596</v>
      </c>
      <c r="CJ46" s="34">
        <v>0.99963357734679426</v>
      </c>
      <c r="CK46" s="34">
        <v>0.99962926729123647</v>
      </c>
      <c r="CL46" s="34">
        <v>0.9996249572542617</v>
      </c>
      <c r="CM46" s="34">
        <v>0.99962064723587052</v>
      </c>
      <c r="CN46" s="34">
        <v>0.99961633723606247</v>
      </c>
      <c r="CO46" s="34">
        <v>0.99961202725483767</v>
      </c>
      <c r="CP46" s="34">
        <v>0.99960771729219577</v>
      </c>
      <c r="CQ46" s="34">
        <v>0.99960340734813691</v>
      </c>
      <c r="CR46" s="34">
        <v>0.99959961818034992</v>
      </c>
      <c r="CS46" s="34">
        <v>0.99959582902692634</v>
      </c>
      <c r="CT46" s="34">
        <v>0.99959203988786627</v>
      </c>
      <c r="CU46" s="34">
        <v>0.99958825076316948</v>
      </c>
      <c r="CV46" s="34">
        <v>0.99958446165283621</v>
      </c>
      <c r="CW46" s="34">
        <v>0.99958067255686622</v>
      </c>
      <c r="CX46" s="34">
        <v>0.99957688347525941</v>
      </c>
      <c r="CY46" s="34">
        <v>0.99957309440801556</v>
      </c>
      <c r="CZ46" s="34">
        <v>0.99956930535513511</v>
      </c>
      <c r="DA46" s="34">
        <v>0.99956551631661739</v>
      </c>
      <c r="DB46" s="34">
        <v>0.99956172729246295</v>
      </c>
    </row>
    <row r="47" spans="1:106" x14ac:dyDescent="0.2">
      <c r="A47" s="13">
        <f t="shared" ca="1" si="0"/>
        <v>44335</v>
      </c>
      <c r="B47" s="34">
        <v>1.0000041450343011</v>
      </c>
      <c r="C47" s="34">
        <v>1</v>
      </c>
      <c r="D47" s="34">
        <v>0.99999585498288057</v>
      </c>
      <c r="E47" s="34">
        <v>0.99999170998294207</v>
      </c>
      <c r="F47" s="34">
        <v>0.99998756500018482</v>
      </c>
      <c r="G47" s="34">
        <v>0.99998342003460849</v>
      </c>
      <c r="H47" s="34">
        <v>0.99997927508621298</v>
      </c>
      <c r="I47" s="34">
        <v>0.99997513015499839</v>
      </c>
      <c r="J47" s="34">
        <v>0.99997098524096473</v>
      </c>
      <c r="K47" s="34">
        <v>0.99996684034411187</v>
      </c>
      <c r="L47" s="34">
        <v>0.9999626954644395</v>
      </c>
      <c r="M47" s="34">
        <v>0.99995855060194783</v>
      </c>
      <c r="N47" s="34">
        <v>0.99995440575663663</v>
      </c>
      <c r="O47" s="34">
        <v>0.99995026092850614</v>
      </c>
      <c r="P47" s="34">
        <v>0.99994611611755568</v>
      </c>
      <c r="Q47" s="34">
        <v>0.99994197132378559</v>
      </c>
      <c r="R47" s="34">
        <v>0.99993782654719598</v>
      </c>
      <c r="S47" s="34">
        <v>0.9999336817877863</v>
      </c>
      <c r="T47" s="34">
        <v>0.99992953704555687</v>
      </c>
      <c r="U47" s="34">
        <v>0.99992539232050737</v>
      </c>
      <c r="V47" s="34">
        <v>0.9999212476126379</v>
      </c>
      <c r="W47" s="34">
        <v>0.99991710292194824</v>
      </c>
      <c r="X47" s="34">
        <v>0.9999129582484384</v>
      </c>
      <c r="Y47" s="34">
        <v>0.99990881359210826</v>
      </c>
      <c r="Z47" s="34">
        <v>0.99990466895295793</v>
      </c>
      <c r="AA47" s="34">
        <v>0.99990052433098719</v>
      </c>
      <c r="AB47" s="34">
        <v>0.99989637972619594</v>
      </c>
      <c r="AC47" s="34">
        <v>0.99989223513858416</v>
      </c>
      <c r="AD47" s="34">
        <v>0.99988809056815153</v>
      </c>
      <c r="AE47" s="34">
        <v>0.99988394601489849</v>
      </c>
      <c r="AF47" s="34">
        <v>0.9998798014788246</v>
      </c>
      <c r="AG47" s="34">
        <v>0.99987565695992997</v>
      </c>
      <c r="AH47" s="34">
        <v>0.99987151245821426</v>
      </c>
      <c r="AI47" s="34">
        <v>0.9998673679736777</v>
      </c>
      <c r="AJ47" s="34">
        <v>0.99986322350632029</v>
      </c>
      <c r="AK47" s="34">
        <v>0.99985907905614158</v>
      </c>
      <c r="AL47" s="34">
        <v>0.99985493462314146</v>
      </c>
      <c r="AM47" s="34">
        <v>0.99985079020732048</v>
      </c>
      <c r="AN47" s="34">
        <v>0.99984664580867799</v>
      </c>
      <c r="AO47" s="34">
        <v>0.99984250142721409</v>
      </c>
      <c r="AP47" s="34">
        <v>0.99983835706292867</v>
      </c>
      <c r="AQ47" s="34">
        <v>0.99983421271582185</v>
      </c>
      <c r="AR47" s="34">
        <v>0.99983006838589328</v>
      </c>
      <c r="AS47" s="34">
        <v>0.99982592407314319</v>
      </c>
      <c r="AT47" s="34">
        <v>0.99982177977757114</v>
      </c>
      <c r="AU47" s="34">
        <v>0.99981763549917757</v>
      </c>
      <c r="AV47" s="34">
        <v>0.99981349123796193</v>
      </c>
      <c r="AW47" s="34">
        <v>0.99980934699392432</v>
      </c>
      <c r="AX47" s="34">
        <v>0.99980520276706453</v>
      </c>
      <c r="AY47" s="34">
        <v>0.99980105855738288</v>
      </c>
      <c r="AZ47" s="34">
        <v>0.99979691436487894</v>
      </c>
      <c r="BA47" s="34">
        <v>0.99979277018955259</v>
      </c>
      <c r="BB47" s="34">
        <v>0.99978862603140428</v>
      </c>
      <c r="BC47" s="34">
        <v>0.99978448189043323</v>
      </c>
      <c r="BD47" s="34">
        <v>0.99978033776663988</v>
      </c>
      <c r="BE47" s="34">
        <v>0.99977619366002413</v>
      </c>
      <c r="BF47" s="34">
        <v>0.99977204957058552</v>
      </c>
      <c r="BG47" s="34">
        <v>0.99976790549832439</v>
      </c>
      <c r="BH47" s="34">
        <v>0.99976376144324042</v>
      </c>
      <c r="BI47" s="34">
        <v>0.9997596174053337</v>
      </c>
      <c r="BJ47" s="34">
        <v>0.99975547338460391</v>
      </c>
      <c r="BK47" s="34">
        <v>0.99975132938105149</v>
      </c>
      <c r="BL47" s="34">
        <v>0.99974718539467577</v>
      </c>
      <c r="BM47" s="34">
        <v>0.99974304142547687</v>
      </c>
      <c r="BN47" s="34">
        <v>0.99973889747345512</v>
      </c>
      <c r="BO47" s="34">
        <v>0.99973475353860974</v>
      </c>
      <c r="BP47" s="34">
        <v>0.9997306096209414</v>
      </c>
      <c r="BQ47" s="34">
        <v>0.99972646572044943</v>
      </c>
      <c r="BR47" s="34">
        <v>0.99972232183713416</v>
      </c>
      <c r="BS47" s="34">
        <v>0.99971817797099527</v>
      </c>
      <c r="BT47" s="34">
        <v>0.99971403412203275</v>
      </c>
      <c r="BU47" s="34">
        <v>0.99970989029024659</v>
      </c>
      <c r="BV47" s="34">
        <v>0.9997057464756367</v>
      </c>
      <c r="BW47" s="34">
        <v>0.99970160267820296</v>
      </c>
      <c r="BX47" s="34">
        <v>0.99969745889794537</v>
      </c>
      <c r="BY47" s="34">
        <v>0.99969331513486392</v>
      </c>
      <c r="BZ47" s="34">
        <v>0.99968917138895819</v>
      </c>
      <c r="CA47" s="34">
        <v>0.99968502766022849</v>
      </c>
      <c r="CB47" s="34">
        <v>0.9996808839486746</v>
      </c>
      <c r="CC47" s="34">
        <v>0.99967674025429643</v>
      </c>
      <c r="CD47" s="34">
        <v>0.99967259657709395</v>
      </c>
      <c r="CE47" s="34">
        <v>0.99966845291706719</v>
      </c>
      <c r="CF47" s="34">
        <v>0.99966430927421601</v>
      </c>
      <c r="CG47" s="34">
        <v>0.9996601656485401</v>
      </c>
      <c r="CH47" s="34">
        <v>0.99965602204003956</v>
      </c>
      <c r="CI47" s="34">
        <v>0.99965187844871461</v>
      </c>
      <c r="CJ47" s="34">
        <v>0.99964773487456482</v>
      </c>
      <c r="CK47" s="34">
        <v>0.99964359131759006</v>
      </c>
      <c r="CL47" s="34">
        <v>0.99963944777779046</v>
      </c>
      <c r="CM47" s="34">
        <v>0.999635304255166</v>
      </c>
      <c r="CN47" s="34">
        <v>0.9996311607497167</v>
      </c>
      <c r="CO47" s="34">
        <v>0.99962701726144199</v>
      </c>
      <c r="CP47" s="34">
        <v>0.9996228737903422</v>
      </c>
      <c r="CQ47" s="34">
        <v>0.99961873033641702</v>
      </c>
      <c r="CR47" s="34">
        <v>0.99961458689966676</v>
      </c>
      <c r="CS47" s="34">
        <v>0.99961044348009109</v>
      </c>
      <c r="CT47" s="34">
        <v>0.99960622979360503</v>
      </c>
      <c r="CU47" s="34">
        <v>0.99960201612488131</v>
      </c>
      <c r="CV47" s="34">
        <v>0.99959780247391949</v>
      </c>
      <c r="CW47" s="34">
        <v>0.99959358884071958</v>
      </c>
      <c r="CX47" s="34">
        <v>0.99958937522528135</v>
      </c>
      <c r="CY47" s="34">
        <v>0.99958516162760502</v>
      </c>
      <c r="CZ47" s="34">
        <v>0.99958094804769049</v>
      </c>
      <c r="DA47" s="34">
        <v>0.99957673448553752</v>
      </c>
      <c r="DB47" s="34">
        <v>0.9995725209411459</v>
      </c>
    </row>
    <row r="48" spans="1:106" x14ac:dyDescent="0.2">
      <c r="A48" s="13">
        <f t="shared" ca="1" si="0"/>
        <v>44336</v>
      </c>
      <c r="B48" s="34">
        <v>1.0000125085121896</v>
      </c>
      <c r="C48" s="34">
        <v>1.0000083389907417</v>
      </c>
      <c r="D48" s="34">
        <v>1.0000041694866786</v>
      </c>
      <c r="E48" s="34">
        <v>1</v>
      </c>
      <c r="F48" s="34">
        <v>0.99999583053070595</v>
      </c>
      <c r="G48" s="34">
        <v>0.99999166107879645</v>
      </c>
      <c r="H48" s="34">
        <v>0.99998749164427136</v>
      </c>
      <c r="I48" s="34">
        <v>0.99998332222713049</v>
      </c>
      <c r="J48" s="34">
        <v>0.99997915282737382</v>
      </c>
      <c r="K48" s="34">
        <v>0.99997498344500169</v>
      </c>
      <c r="L48" s="34">
        <v>0.9999708140800132</v>
      </c>
      <c r="M48" s="34">
        <v>0.99996664473240915</v>
      </c>
      <c r="N48" s="34">
        <v>0.99996247540218863</v>
      </c>
      <c r="O48" s="34">
        <v>0.99995830608935232</v>
      </c>
      <c r="P48" s="34">
        <v>0.99995413679389988</v>
      </c>
      <c r="Q48" s="34">
        <v>0.99994996751583098</v>
      </c>
      <c r="R48" s="34">
        <v>0.99994579825514607</v>
      </c>
      <c r="S48" s="34">
        <v>0.99994162901184447</v>
      </c>
      <c r="T48" s="34">
        <v>0.99993745978592652</v>
      </c>
      <c r="U48" s="34">
        <v>0.999933290577392</v>
      </c>
      <c r="V48" s="34">
        <v>0.9999291213862409</v>
      </c>
      <c r="W48" s="34">
        <v>0.99992495221247313</v>
      </c>
      <c r="X48" s="34">
        <v>0.99992078305608834</v>
      </c>
      <c r="Y48" s="34">
        <v>0.99991661391708719</v>
      </c>
      <c r="Z48" s="34">
        <v>0.99991244479546881</v>
      </c>
      <c r="AA48" s="34">
        <v>0.99990827569123353</v>
      </c>
      <c r="AB48" s="34">
        <v>0.99990410660438123</v>
      </c>
      <c r="AC48" s="34">
        <v>0.9998999375349118</v>
      </c>
      <c r="AD48" s="34">
        <v>0.99989576848282491</v>
      </c>
      <c r="AE48" s="34">
        <v>0.99989159944812112</v>
      </c>
      <c r="AF48" s="34">
        <v>0.99988743043080008</v>
      </c>
      <c r="AG48" s="34">
        <v>0.99988326143086115</v>
      </c>
      <c r="AH48" s="34">
        <v>0.9998790924483052</v>
      </c>
      <c r="AI48" s="34">
        <v>0.99987492348313145</v>
      </c>
      <c r="AJ48" s="34">
        <v>0.99987075453534002</v>
      </c>
      <c r="AK48" s="34">
        <v>0.99986658560493114</v>
      </c>
      <c r="AL48" s="34">
        <v>0.99986241669190434</v>
      </c>
      <c r="AM48" s="34">
        <v>0.99985824779625976</v>
      </c>
      <c r="AN48" s="34">
        <v>0.99985407891799705</v>
      </c>
      <c r="AO48" s="34">
        <v>0.99984991005711643</v>
      </c>
      <c r="AP48" s="34">
        <v>0.99984574121361791</v>
      </c>
      <c r="AQ48" s="34">
        <v>0.99984157238750127</v>
      </c>
      <c r="AR48" s="34">
        <v>0.99983740357876638</v>
      </c>
      <c r="AS48" s="34">
        <v>0.99983323478741304</v>
      </c>
      <c r="AT48" s="34">
        <v>0.99982906601344146</v>
      </c>
      <c r="AU48" s="34">
        <v>0.99982489725685142</v>
      </c>
      <c r="AV48" s="34">
        <v>0.99982072851764292</v>
      </c>
      <c r="AW48" s="34">
        <v>0.99981655979581585</v>
      </c>
      <c r="AX48" s="34">
        <v>0.9998123910913701</v>
      </c>
      <c r="AY48" s="34">
        <v>0.99980822240430567</v>
      </c>
      <c r="AZ48" s="34">
        <v>0.99980405373462244</v>
      </c>
      <c r="BA48" s="34">
        <v>0.99979988508232032</v>
      </c>
      <c r="BB48" s="34">
        <v>0.99979571644739951</v>
      </c>
      <c r="BC48" s="34">
        <v>0.99979154782985924</v>
      </c>
      <c r="BD48" s="34">
        <v>0.99978737922970029</v>
      </c>
      <c r="BE48" s="34">
        <v>0.9997832106469221</v>
      </c>
      <c r="BF48" s="34">
        <v>0.99977904208152457</v>
      </c>
      <c r="BG48" s="34">
        <v>0.99977487353350769</v>
      </c>
      <c r="BH48" s="34">
        <v>0.9997707050028718</v>
      </c>
      <c r="BI48" s="34">
        <v>0.99976653648961611</v>
      </c>
      <c r="BJ48" s="34">
        <v>0.99976236799374096</v>
      </c>
      <c r="BK48" s="34">
        <v>0.99975819951524647</v>
      </c>
      <c r="BL48" s="34">
        <v>0.99975403105413196</v>
      </c>
      <c r="BM48" s="34">
        <v>0.999749862610398</v>
      </c>
      <c r="BN48" s="34">
        <v>0.99974569418404413</v>
      </c>
      <c r="BO48" s="34">
        <v>0.99974152577507047</v>
      </c>
      <c r="BP48" s="34">
        <v>0.9997373573834768</v>
      </c>
      <c r="BQ48" s="34">
        <v>0.999733189009263</v>
      </c>
      <c r="BR48" s="34">
        <v>0.9997290206524293</v>
      </c>
      <c r="BS48" s="34">
        <v>0.99972485231297537</v>
      </c>
      <c r="BT48" s="34">
        <v>0.9997206839909013</v>
      </c>
      <c r="BU48" s="34">
        <v>0.99971651568620667</v>
      </c>
      <c r="BV48" s="34">
        <v>0.99971234739889181</v>
      </c>
      <c r="BW48" s="34">
        <v>0.99970817912895649</v>
      </c>
      <c r="BX48" s="34">
        <v>0.99970401087640071</v>
      </c>
      <c r="BY48" s="34">
        <v>0.99969984264122413</v>
      </c>
      <c r="BZ48" s="34">
        <v>0.99969567442342711</v>
      </c>
      <c r="CA48" s="34">
        <v>0.99969150622300906</v>
      </c>
      <c r="CB48" s="34">
        <v>0.99968733803997045</v>
      </c>
      <c r="CC48" s="34">
        <v>0.99968316987431094</v>
      </c>
      <c r="CD48" s="34">
        <v>0.9996790017260303</v>
      </c>
      <c r="CE48" s="34">
        <v>0.99967483359512888</v>
      </c>
      <c r="CF48" s="34">
        <v>0.99967066548160621</v>
      </c>
      <c r="CG48" s="34">
        <v>0.99966649738546232</v>
      </c>
      <c r="CH48" s="34">
        <v>0.99966232930669729</v>
      </c>
      <c r="CI48" s="34">
        <v>0.99965816124531082</v>
      </c>
      <c r="CJ48" s="34">
        <v>0.99965399320130299</v>
      </c>
      <c r="CK48" s="34">
        <v>0.99964982517467371</v>
      </c>
      <c r="CL48" s="34">
        <v>0.99964565716542264</v>
      </c>
      <c r="CM48" s="34">
        <v>0.99964148917355022</v>
      </c>
      <c r="CN48" s="34">
        <v>0.99963732119905613</v>
      </c>
      <c r="CO48" s="34">
        <v>0.99963315324194024</v>
      </c>
      <c r="CP48" s="34">
        <v>0.99962898530220246</v>
      </c>
      <c r="CQ48" s="34">
        <v>0.99962481737984288</v>
      </c>
      <c r="CR48" s="34">
        <v>0.99962064947486129</v>
      </c>
      <c r="CS48" s="34">
        <v>0.99961648158725769</v>
      </c>
      <c r="CT48" s="34">
        <v>0.99961291384475992</v>
      </c>
      <c r="CU48" s="34">
        <v>0.99960934611499563</v>
      </c>
      <c r="CV48" s="34">
        <v>0.99960577839796527</v>
      </c>
      <c r="CW48" s="34">
        <v>0.99960221069366817</v>
      </c>
      <c r="CX48" s="34">
        <v>0.99959864300210466</v>
      </c>
      <c r="CY48" s="34">
        <v>0.99959507532327485</v>
      </c>
      <c r="CZ48" s="34">
        <v>0.9995915076571783</v>
      </c>
      <c r="DA48" s="34">
        <v>0.99958794000381535</v>
      </c>
      <c r="DB48" s="34">
        <v>0.99958437236318565</v>
      </c>
    </row>
    <row r="49" spans="1:106" x14ac:dyDescent="0.2">
      <c r="A49" s="13">
        <f t="shared" ca="1" si="0"/>
        <v>44337</v>
      </c>
      <c r="B49" s="34">
        <v>1.0000122477746209</v>
      </c>
      <c r="C49" s="34">
        <v>1.0000081651664132</v>
      </c>
      <c r="D49" s="34">
        <v>1.0000040825748728</v>
      </c>
      <c r="E49" s="34">
        <v>1</v>
      </c>
      <c r="F49" s="34">
        <v>0.9999959174417945</v>
      </c>
      <c r="G49" s="34">
        <v>0.99999183490025634</v>
      </c>
      <c r="H49" s="34">
        <v>0.99998775237538517</v>
      </c>
      <c r="I49" s="34">
        <v>0.99998366986718146</v>
      </c>
      <c r="J49" s="34">
        <v>0.99997958737564463</v>
      </c>
      <c r="K49" s="34">
        <v>0.9999755049007748</v>
      </c>
      <c r="L49" s="34">
        <v>0.99997142244257209</v>
      </c>
      <c r="M49" s="34">
        <v>0.99996734000103604</v>
      </c>
      <c r="N49" s="34">
        <v>0.99996325757616678</v>
      </c>
      <c r="O49" s="34">
        <v>0.99995917516796451</v>
      </c>
      <c r="P49" s="34">
        <v>0.99995509277642869</v>
      </c>
      <c r="Q49" s="34">
        <v>0.99995101040155943</v>
      </c>
      <c r="R49" s="34">
        <v>0.99994692804335683</v>
      </c>
      <c r="S49" s="34">
        <v>0.99994284570182079</v>
      </c>
      <c r="T49" s="34">
        <v>0.99993876337695109</v>
      </c>
      <c r="U49" s="34">
        <v>0.99993468106874761</v>
      </c>
      <c r="V49" s="34">
        <v>0.99993059877721047</v>
      </c>
      <c r="W49" s="34">
        <v>0.99992651650233932</v>
      </c>
      <c r="X49" s="34">
        <v>0.99992243424413452</v>
      </c>
      <c r="Y49" s="34">
        <v>0.99991835200259582</v>
      </c>
      <c r="Z49" s="34">
        <v>0.99991426977772291</v>
      </c>
      <c r="AA49" s="34">
        <v>0.99991018756951611</v>
      </c>
      <c r="AB49" s="34">
        <v>0.99990610537797509</v>
      </c>
      <c r="AC49" s="34">
        <v>0.99990202320309984</v>
      </c>
      <c r="AD49" s="34">
        <v>0.99989794104489027</v>
      </c>
      <c r="AE49" s="34">
        <v>0.99989385890334648</v>
      </c>
      <c r="AF49" s="34">
        <v>0.99988977677846813</v>
      </c>
      <c r="AG49" s="34">
        <v>0.99988569467025545</v>
      </c>
      <c r="AH49" s="34">
        <v>0.99988161257870789</v>
      </c>
      <c r="AI49" s="34">
        <v>0.99987753050382622</v>
      </c>
      <c r="AJ49" s="34">
        <v>0.99987344844560944</v>
      </c>
      <c r="AK49" s="34">
        <v>0.99986936640405799</v>
      </c>
      <c r="AL49" s="34">
        <v>0.99986528437917166</v>
      </c>
      <c r="AM49" s="34">
        <v>0.99986120237095044</v>
      </c>
      <c r="AN49" s="34">
        <v>0.99985712037939456</v>
      </c>
      <c r="AO49" s="34">
        <v>0.99985303840450335</v>
      </c>
      <c r="AP49" s="34">
        <v>0.99984895644627714</v>
      </c>
      <c r="AQ49" s="34">
        <v>0.99984487450471571</v>
      </c>
      <c r="AR49" s="34">
        <v>0.99984079257981895</v>
      </c>
      <c r="AS49" s="34">
        <v>0.99983671067158697</v>
      </c>
      <c r="AT49" s="34">
        <v>0.99983262878001966</v>
      </c>
      <c r="AU49" s="34">
        <v>0.99982854690511702</v>
      </c>
      <c r="AV49" s="34">
        <v>0.99982446504687861</v>
      </c>
      <c r="AW49" s="34">
        <v>0.99982038320530475</v>
      </c>
      <c r="AX49" s="34">
        <v>0.99981630138039534</v>
      </c>
      <c r="AY49" s="34">
        <v>0.99981221957215027</v>
      </c>
      <c r="AZ49" s="34">
        <v>0.99980813778056921</v>
      </c>
      <c r="BA49" s="34">
        <v>0.99980405600565248</v>
      </c>
      <c r="BB49" s="34">
        <v>0.99979997424739975</v>
      </c>
      <c r="BC49" s="34">
        <v>0.99979589250581091</v>
      </c>
      <c r="BD49" s="34">
        <v>0.99979181078088608</v>
      </c>
      <c r="BE49" s="34">
        <v>0.99978772907262514</v>
      </c>
      <c r="BF49" s="34">
        <v>0.99978364738102821</v>
      </c>
      <c r="BG49" s="34">
        <v>0.99977956570609472</v>
      </c>
      <c r="BH49" s="34">
        <v>0.99977548404782512</v>
      </c>
      <c r="BI49" s="34">
        <v>0.99977140240621909</v>
      </c>
      <c r="BJ49" s="34">
        <v>0.9997673207812765</v>
      </c>
      <c r="BK49" s="34">
        <v>0.99976323917299748</v>
      </c>
      <c r="BL49" s="34">
        <v>0.9997591575813819</v>
      </c>
      <c r="BM49" s="34">
        <v>0.99975507600642954</v>
      </c>
      <c r="BN49" s="34">
        <v>0.99975099444814042</v>
      </c>
      <c r="BO49" s="34">
        <v>0.99974691290651463</v>
      </c>
      <c r="BP49" s="34">
        <v>0.99974283138155184</v>
      </c>
      <c r="BQ49" s="34">
        <v>0.99973874987325229</v>
      </c>
      <c r="BR49" s="34">
        <v>0.99973466838161562</v>
      </c>
      <c r="BS49" s="34">
        <v>0.99973058690664196</v>
      </c>
      <c r="BT49" s="34">
        <v>0.99972650544833097</v>
      </c>
      <c r="BU49" s="34">
        <v>0.99972242400668276</v>
      </c>
      <c r="BV49" s="34">
        <v>0.99971834258169756</v>
      </c>
      <c r="BW49" s="34">
        <v>0.99971426117337481</v>
      </c>
      <c r="BX49" s="34">
        <v>0.99971017978171484</v>
      </c>
      <c r="BY49" s="34">
        <v>0.9997060984067172</v>
      </c>
      <c r="BZ49" s="34">
        <v>0.99970201704838202</v>
      </c>
      <c r="CA49" s="34">
        <v>0.99969793570670917</v>
      </c>
      <c r="CB49" s="34">
        <v>0.99969385438169878</v>
      </c>
      <c r="CC49" s="34">
        <v>0.9996897730733505</v>
      </c>
      <c r="CD49" s="34">
        <v>0.99968569178166455</v>
      </c>
      <c r="CE49" s="34">
        <v>0.99968161050664062</v>
      </c>
      <c r="CF49" s="34">
        <v>0.9996775292482788</v>
      </c>
      <c r="CG49" s="34">
        <v>0.99967344800657876</v>
      </c>
      <c r="CH49" s="34">
        <v>0.99966936678154084</v>
      </c>
      <c r="CI49" s="34">
        <v>0.99966528557316481</v>
      </c>
      <c r="CJ49" s="34">
        <v>0.99966120438145045</v>
      </c>
      <c r="CK49" s="34">
        <v>0.99965712320639788</v>
      </c>
      <c r="CL49" s="34">
        <v>0.99965304204800665</v>
      </c>
      <c r="CM49" s="34">
        <v>0.9996489609062772</v>
      </c>
      <c r="CN49" s="34">
        <v>0.99964487978120919</v>
      </c>
      <c r="CO49" s="34">
        <v>0.99964079867280276</v>
      </c>
      <c r="CP49" s="34">
        <v>0.99963671758105754</v>
      </c>
      <c r="CQ49" s="34">
        <v>0.99963263650597378</v>
      </c>
      <c r="CR49" s="34">
        <v>0.99962855544755091</v>
      </c>
      <c r="CS49" s="34">
        <v>0.9996244744057895</v>
      </c>
      <c r="CT49" s="34">
        <v>0.99962034431673408</v>
      </c>
      <c r="CU49" s="34">
        <v>0.99961621424474278</v>
      </c>
      <c r="CV49" s="34">
        <v>0.99961208418981506</v>
      </c>
      <c r="CW49" s="34">
        <v>0.99960795415195181</v>
      </c>
      <c r="CX49" s="34">
        <v>0.99960382413115201</v>
      </c>
      <c r="CY49" s="34">
        <v>0.99959969412741623</v>
      </c>
      <c r="CZ49" s="34">
        <v>0.9995955641407438</v>
      </c>
      <c r="DA49" s="34">
        <v>0.99959143417113538</v>
      </c>
      <c r="DB49" s="34">
        <v>0.99958730421859021</v>
      </c>
    </row>
    <row r="50" spans="1:106" x14ac:dyDescent="0.2">
      <c r="A50" s="13">
        <f t="shared" ca="1" si="0"/>
        <v>44340</v>
      </c>
      <c r="B50" s="34">
        <v>1.0000039126367044</v>
      </c>
      <c r="C50" s="34">
        <v>1</v>
      </c>
      <c r="D50" s="34">
        <v>0.99999608737860424</v>
      </c>
      <c r="E50" s="34">
        <v>0.99999217477251678</v>
      </c>
      <c r="F50" s="34">
        <v>0.9999882621817382</v>
      </c>
      <c r="G50" s="34">
        <v>0.99998434960626792</v>
      </c>
      <c r="H50" s="34">
        <v>0.99998043704610629</v>
      </c>
      <c r="I50" s="34">
        <v>0.99997652450125274</v>
      </c>
      <c r="J50" s="34">
        <v>0.99997261197170773</v>
      </c>
      <c r="K50" s="34">
        <v>0.99996869945747091</v>
      </c>
      <c r="L50" s="34">
        <v>0.99996478695854207</v>
      </c>
      <c r="M50" s="34">
        <v>0.99996087447492155</v>
      </c>
      <c r="N50" s="34">
        <v>0.999956962006609</v>
      </c>
      <c r="O50" s="34">
        <v>0.99995304955360476</v>
      </c>
      <c r="P50" s="34">
        <v>0.99994913711590827</v>
      </c>
      <c r="Q50" s="34">
        <v>0.99994522469351954</v>
      </c>
      <c r="R50" s="34">
        <v>0.99994131228643857</v>
      </c>
      <c r="S50" s="34">
        <v>0.99993739989466568</v>
      </c>
      <c r="T50" s="34">
        <v>0.99993348751820033</v>
      </c>
      <c r="U50" s="34">
        <v>0.99992957515704262</v>
      </c>
      <c r="V50" s="34">
        <v>0.99992566281119244</v>
      </c>
      <c r="W50" s="34">
        <v>0.9999217504806498</v>
      </c>
      <c r="X50" s="34">
        <v>0.9999178381654148</v>
      </c>
      <c r="Y50" s="34">
        <v>0.99991392586548722</v>
      </c>
      <c r="Z50" s="34">
        <v>0.99991001358086684</v>
      </c>
      <c r="AA50" s="34">
        <v>0.99990610131155389</v>
      </c>
      <c r="AB50" s="34">
        <v>0.99990218905754802</v>
      </c>
      <c r="AC50" s="34">
        <v>0.99989827681884924</v>
      </c>
      <c r="AD50" s="34">
        <v>0.99989436459545766</v>
      </c>
      <c r="AE50" s="34">
        <v>0.99989045238737329</v>
      </c>
      <c r="AF50" s="34">
        <v>0.99988654019459566</v>
      </c>
      <c r="AG50" s="34">
        <v>0.99988262801712513</v>
      </c>
      <c r="AH50" s="34">
        <v>0.99987871585496146</v>
      </c>
      <c r="AI50" s="34">
        <v>0.99987480370810444</v>
      </c>
      <c r="AJ50" s="34">
        <v>0.9998708915765544</v>
      </c>
      <c r="AK50" s="34">
        <v>0.99986697946031078</v>
      </c>
      <c r="AL50" s="34">
        <v>0.99986306735937402</v>
      </c>
      <c r="AM50" s="34">
        <v>0.9998591552737438</v>
      </c>
      <c r="AN50" s="34">
        <v>0.99985524320342012</v>
      </c>
      <c r="AO50" s="34">
        <v>0.99985133114840274</v>
      </c>
      <c r="AP50" s="34">
        <v>0.9998474191086919</v>
      </c>
      <c r="AQ50" s="34">
        <v>0.99984350708428715</v>
      </c>
      <c r="AR50" s="34">
        <v>0.99983959507518894</v>
      </c>
      <c r="AS50" s="34">
        <v>0.99983568308139681</v>
      </c>
      <c r="AT50" s="34">
        <v>0.99983177110291077</v>
      </c>
      <c r="AU50" s="34">
        <v>0.99982785913973105</v>
      </c>
      <c r="AV50" s="34">
        <v>0.99982394719185708</v>
      </c>
      <c r="AW50" s="34">
        <v>0.9998200352592892</v>
      </c>
      <c r="AX50" s="34">
        <v>0.99981612334202741</v>
      </c>
      <c r="AY50" s="34">
        <v>0.99981221144007126</v>
      </c>
      <c r="AZ50" s="34">
        <v>0.99980829955342099</v>
      </c>
      <c r="BA50" s="34">
        <v>0.99980438768207625</v>
      </c>
      <c r="BB50" s="34">
        <v>0.99980047582603737</v>
      </c>
      <c r="BC50" s="34">
        <v>0.99979656398530425</v>
      </c>
      <c r="BD50" s="34">
        <v>0.99979265215987656</v>
      </c>
      <c r="BE50" s="34">
        <v>0.99978874034975429</v>
      </c>
      <c r="BF50" s="34">
        <v>0.99978482855493755</v>
      </c>
      <c r="BG50" s="34">
        <v>0.99978091677542602</v>
      </c>
      <c r="BH50" s="34">
        <v>0.99977700501121991</v>
      </c>
      <c r="BI50" s="34">
        <v>0.99977309326231878</v>
      </c>
      <c r="BJ50" s="34">
        <v>0.99976918152872318</v>
      </c>
      <c r="BK50" s="34">
        <v>0.99976526981043268</v>
      </c>
      <c r="BL50" s="34">
        <v>0.99976135810744715</v>
      </c>
      <c r="BM50" s="34">
        <v>0.9997574464197666</v>
      </c>
      <c r="BN50" s="34">
        <v>0.99975353474739126</v>
      </c>
      <c r="BO50" s="34">
        <v>0.99974962309032067</v>
      </c>
      <c r="BP50" s="34">
        <v>0.99974571144855495</v>
      </c>
      <c r="BQ50" s="34">
        <v>0.99974179982209388</v>
      </c>
      <c r="BR50" s="34">
        <v>0.99973788821093745</v>
      </c>
      <c r="BS50" s="34">
        <v>0.99973397661508578</v>
      </c>
      <c r="BT50" s="34">
        <v>0.99973006503453876</v>
      </c>
      <c r="BU50" s="34">
        <v>0.99972615346929627</v>
      </c>
      <c r="BV50" s="34">
        <v>0.99972224191935821</v>
      </c>
      <c r="BW50" s="34">
        <v>0.99971833038472468</v>
      </c>
      <c r="BX50" s="34">
        <v>0.99971441886539525</v>
      </c>
      <c r="BY50" s="34">
        <v>0.99971050736137035</v>
      </c>
      <c r="BZ50" s="34">
        <v>0.99970659587264943</v>
      </c>
      <c r="CA50" s="34">
        <v>0.99970268439923293</v>
      </c>
      <c r="CB50" s="34">
        <v>0.99969877294112053</v>
      </c>
      <c r="CC50" s="34">
        <v>0.99969486149831221</v>
      </c>
      <c r="CD50" s="34">
        <v>0.99969095007080755</v>
      </c>
      <c r="CE50" s="34">
        <v>0.99968703865860731</v>
      </c>
      <c r="CF50" s="34">
        <v>0.99968312726171049</v>
      </c>
      <c r="CG50" s="34">
        <v>0.99967921588011788</v>
      </c>
      <c r="CH50" s="34">
        <v>0.9996753045138288</v>
      </c>
      <c r="CI50" s="34">
        <v>0.99967139316284337</v>
      </c>
      <c r="CJ50" s="34">
        <v>0.99966748182716181</v>
      </c>
      <c r="CK50" s="34">
        <v>0.99966357050678367</v>
      </c>
      <c r="CL50" s="34">
        <v>0.99965965920170907</v>
      </c>
      <c r="CM50" s="34">
        <v>0.99965574791193779</v>
      </c>
      <c r="CN50" s="34">
        <v>0.99965183663747015</v>
      </c>
      <c r="CO50" s="34">
        <v>0.9996479253783056</v>
      </c>
      <c r="CP50" s="34">
        <v>0.99964401413444448</v>
      </c>
      <c r="CQ50" s="34">
        <v>0.99964010290588656</v>
      </c>
      <c r="CR50" s="34">
        <v>0.99963662965349687</v>
      </c>
      <c r="CS50" s="34">
        <v>0.99963315641317463</v>
      </c>
      <c r="CT50" s="34">
        <v>0.99962968318492063</v>
      </c>
      <c r="CU50" s="34">
        <v>0.99962620996873419</v>
      </c>
      <c r="CV50" s="34">
        <v>0.99962273676461555</v>
      </c>
      <c r="CW50" s="34">
        <v>0.99961926357256459</v>
      </c>
      <c r="CX50" s="34">
        <v>0.99961579039258086</v>
      </c>
      <c r="CY50" s="34">
        <v>0.99961231722466504</v>
      </c>
      <c r="CZ50" s="34">
        <v>0.99960884406881689</v>
      </c>
      <c r="DA50" s="34">
        <v>0.9996053709250361</v>
      </c>
      <c r="DB50" s="34">
        <v>0.99960189779332265</v>
      </c>
    </row>
    <row r="51" spans="1:106" x14ac:dyDescent="0.2">
      <c r="A51" s="13">
        <f t="shared" ca="1" si="0"/>
        <v>44341</v>
      </c>
      <c r="B51" s="34">
        <v>1.0000038465489294</v>
      </c>
      <c r="C51" s="34">
        <v>1</v>
      </c>
      <c r="D51" s="34">
        <v>0.99999615346586668</v>
      </c>
      <c r="E51" s="34">
        <v>0.99999230694652896</v>
      </c>
      <c r="F51" s="34">
        <v>0.99998846044198719</v>
      </c>
      <c r="G51" s="34">
        <v>0.99998461395224114</v>
      </c>
      <c r="H51" s="34">
        <v>0.99998076747729048</v>
      </c>
      <c r="I51" s="34">
        <v>0.99997692101713564</v>
      </c>
      <c r="J51" s="34">
        <v>0.99997307457177653</v>
      </c>
      <c r="K51" s="34">
        <v>0.9999692281412127</v>
      </c>
      <c r="L51" s="34">
        <v>0.99996538172544414</v>
      </c>
      <c r="M51" s="34">
        <v>0.99996153532447096</v>
      </c>
      <c r="N51" s="34">
        <v>0.99995768893829318</v>
      </c>
      <c r="O51" s="34">
        <v>0.99995384256691089</v>
      </c>
      <c r="P51" s="34">
        <v>0.99994999621032365</v>
      </c>
      <c r="Q51" s="34">
        <v>0.99994614986853148</v>
      </c>
      <c r="R51" s="34">
        <v>0.99994230354153435</v>
      </c>
      <c r="S51" s="34">
        <v>0.99993845722933228</v>
      </c>
      <c r="T51" s="34">
        <v>0.99993461093192526</v>
      </c>
      <c r="U51" s="34">
        <v>0.9999307646493133</v>
      </c>
      <c r="V51" s="34">
        <v>0.99992691838149583</v>
      </c>
      <c r="W51" s="34">
        <v>0.99992307212847342</v>
      </c>
      <c r="X51" s="34">
        <v>0.99991922589024562</v>
      </c>
      <c r="Y51" s="34">
        <v>0.99991537966681276</v>
      </c>
      <c r="Z51" s="34">
        <v>0.9999115334581743</v>
      </c>
      <c r="AA51" s="34">
        <v>0.99990768726433032</v>
      </c>
      <c r="AB51" s="34">
        <v>0.99990384108528108</v>
      </c>
      <c r="AC51" s="34">
        <v>0.9998999949210261</v>
      </c>
      <c r="AD51" s="34">
        <v>0.99989614877156585</v>
      </c>
      <c r="AE51" s="34">
        <v>0.99989230263689954</v>
      </c>
      <c r="AF51" s="34">
        <v>0.99988845651702773</v>
      </c>
      <c r="AG51" s="34">
        <v>0.99988461041195009</v>
      </c>
      <c r="AH51" s="34">
        <v>0.99988076432166673</v>
      </c>
      <c r="AI51" s="34">
        <v>0.99987691824617742</v>
      </c>
      <c r="AJ51" s="34">
        <v>0.99987307218548216</v>
      </c>
      <c r="AK51" s="34">
        <v>0.99986922613958096</v>
      </c>
      <c r="AL51" s="34">
        <v>0.9998653801084737</v>
      </c>
      <c r="AM51" s="34">
        <v>0.99986153409216005</v>
      </c>
      <c r="AN51" s="34">
        <v>0.99985768809064068</v>
      </c>
      <c r="AO51" s="34">
        <v>0.99985384210391481</v>
      </c>
      <c r="AP51" s="34">
        <v>0.99984999613198267</v>
      </c>
      <c r="AQ51" s="34">
        <v>0.99984615017484424</v>
      </c>
      <c r="AR51" s="34">
        <v>0.99984230423249953</v>
      </c>
      <c r="AS51" s="34">
        <v>0.99983845830494822</v>
      </c>
      <c r="AT51" s="34">
        <v>0.99983461239219029</v>
      </c>
      <c r="AU51" s="34">
        <v>0.99983076649422586</v>
      </c>
      <c r="AV51" s="34">
        <v>0.99982692061105494</v>
      </c>
      <c r="AW51" s="34">
        <v>0.9998230747426774</v>
      </c>
      <c r="AX51" s="34">
        <v>0.99981922888909303</v>
      </c>
      <c r="AY51" s="34">
        <v>0.99981538305030193</v>
      </c>
      <c r="AZ51" s="34">
        <v>0.99981153722630389</v>
      </c>
      <c r="BA51" s="34">
        <v>0.99980769141709891</v>
      </c>
      <c r="BB51" s="34">
        <v>0.99980384562268709</v>
      </c>
      <c r="BC51" s="34">
        <v>0.99979999984306822</v>
      </c>
      <c r="BD51" s="34">
        <v>0.99979615407824218</v>
      </c>
      <c r="BE51" s="34">
        <v>0.99979230832820909</v>
      </c>
      <c r="BF51" s="34">
        <v>0.99978846259296883</v>
      </c>
      <c r="BG51" s="34">
        <v>0.99978461687252107</v>
      </c>
      <c r="BH51" s="34">
        <v>0.99978077116686637</v>
      </c>
      <c r="BI51" s="34">
        <v>0.99977692547600416</v>
      </c>
      <c r="BJ51" s="34">
        <v>0.99977307979993435</v>
      </c>
      <c r="BK51" s="34">
        <v>0.99976923413865726</v>
      </c>
      <c r="BL51" s="34">
        <v>0.99976538849217245</v>
      </c>
      <c r="BM51" s="34">
        <v>0.99976154286048047</v>
      </c>
      <c r="BN51" s="34">
        <v>0.99975769724358066</v>
      </c>
      <c r="BO51" s="34">
        <v>0.99975385164147279</v>
      </c>
      <c r="BP51" s="34">
        <v>0.99975000605415743</v>
      </c>
      <c r="BQ51" s="34">
        <v>0.99974616048163434</v>
      </c>
      <c r="BR51" s="34">
        <v>0.9997423149239032</v>
      </c>
      <c r="BS51" s="34">
        <v>0.99973846938096422</v>
      </c>
      <c r="BT51" s="34">
        <v>0.99973462385281719</v>
      </c>
      <c r="BU51" s="34">
        <v>0.99973077833946244</v>
      </c>
      <c r="BV51" s="34">
        <v>0.99972693284089931</v>
      </c>
      <c r="BW51" s="34">
        <v>0.999723087357128</v>
      </c>
      <c r="BX51" s="34">
        <v>0.99971924188814842</v>
      </c>
      <c r="BY51" s="34">
        <v>0.99971539643396068</v>
      </c>
      <c r="BZ51" s="34">
        <v>0.99971155099456477</v>
      </c>
      <c r="CA51" s="34">
        <v>0.99970770556996003</v>
      </c>
      <c r="CB51" s="34">
        <v>0.99970386016014723</v>
      </c>
      <c r="CC51" s="34">
        <v>0.99970001476512571</v>
      </c>
      <c r="CD51" s="34">
        <v>0.99969616938489581</v>
      </c>
      <c r="CE51" s="34">
        <v>0.99969232401945718</v>
      </c>
      <c r="CF51" s="34">
        <v>0.99968847866880994</v>
      </c>
      <c r="CG51" s="34">
        <v>0.99968463333295399</v>
      </c>
      <c r="CH51" s="34">
        <v>0.9996807880118892</v>
      </c>
      <c r="CI51" s="34">
        <v>0.99967694270561547</v>
      </c>
      <c r="CJ51" s="34">
        <v>0.99967309741413302</v>
      </c>
      <c r="CK51" s="34">
        <v>0.99966925213744162</v>
      </c>
      <c r="CL51" s="34">
        <v>0.99966540687554117</v>
      </c>
      <c r="CM51" s="34">
        <v>0.99966156162843167</v>
      </c>
      <c r="CN51" s="34">
        <v>0.99965771639611278</v>
      </c>
      <c r="CO51" s="34">
        <v>0.99965387117858495</v>
      </c>
      <c r="CP51" s="34">
        <v>0.99965002597584807</v>
      </c>
      <c r="CQ51" s="34">
        <v>0.99964618078790157</v>
      </c>
      <c r="CR51" s="34">
        <v>0.9996428121721489</v>
      </c>
      <c r="CS51" s="34">
        <v>0.9996394435677477</v>
      </c>
      <c r="CT51" s="34">
        <v>0.99963607497469786</v>
      </c>
      <c r="CU51" s="34">
        <v>0.99963270639299984</v>
      </c>
      <c r="CV51" s="34">
        <v>0.99962933782265329</v>
      </c>
      <c r="CW51" s="34">
        <v>0.99962596926365799</v>
      </c>
      <c r="CX51" s="34">
        <v>0.99962260071601439</v>
      </c>
      <c r="CY51" s="34">
        <v>0.99961923217972182</v>
      </c>
      <c r="CZ51" s="34">
        <v>0.99961586365478061</v>
      </c>
      <c r="DA51" s="34">
        <v>0.99961249514119077</v>
      </c>
      <c r="DB51" s="34">
        <v>0.99960912663895218</v>
      </c>
    </row>
    <row r="52" spans="1:106" x14ac:dyDescent="0.2">
      <c r="A52" s="13">
        <f t="shared" ca="1" si="0"/>
        <v>44342</v>
      </c>
      <c r="B52" s="34">
        <v>1.0000037493392184</v>
      </c>
      <c r="C52" s="34">
        <v>1</v>
      </c>
      <c r="D52" s="34">
        <v>0.99999625067483877</v>
      </c>
      <c r="E52" s="34">
        <v>0.99999250136373519</v>
      </c>
      <c r="F52" s="34">
        <v>0.9999887520666888</v>
      </c>
      <c r="G52" s="34">
        <v>0.99998500278369984</v>
      </c>
      <c r="H52" s="34">
        <v>0.9999812535147683</v>
      </c>
      <c r="I52" s="34">
        <v>0.99997750425989373</v>
      </c>
      <c r="J52" s="34">
        <v>0.99997375501907648</v>
      </c>
      <c r="K52" s="34">
        <v>0.99997000579231643</v>
      </c>
      <c r="L52" s="34">
        <v>0.99996625657961336</v>
      </c>
      <c r="M52" s="34">
        <v>0.99996250738096726</v>
      </c>
      <c r="N52" s="34">
        <v>0.99995875819637836</v>
      </c>
      <c r="O52" s="34">
        <v>0.99995500902584611</v>
      </c>
      <c r="P52" s="34">
        <v>0.99995125986937083</v>
      </c>
      <c r="Q52" s="34">
        <v>0.99994751072695232</v>
      </c>
      <c r="R52" s="34">
        <v>0.99994376159859055</v>
      </c>
      <c r="S52" s="34">
        <v>0.99994001248428555</v>
      </c>
      <c r="T52" s="34">
        <v>0.99993626338403718</v>
      </c>
      <c r="U52" s="34">
        <v>0.99993251429784535</v>
      </c>
      <c r="V52" s="34">
        <v>0.99992876522570995</v>
      </c>
      <c r="W52" s="34">
        <v>0.99992501616763141</v>
      </c>
      <c r="X52" s="34">
        <v>0.99992126712360907</v>
      </c>
      <c r="Y52" s="34">
        <v>0.99991751809364304</v>
      </c>
      <c r="Z52" s="34">
        <v>0.99991376907773355</v>
      </c>
      <c r="AA52" s="34">
        <v>0.99991002007588015</v>
      </c>
      <c r="AB52" s="34">
        <v>0.99990627108808305</v>
      </c>
      <c r="AC52" s="34">
        <v>0.99990252211434205</v>
      </c>
      <c r="AD52" s="34">
        <v>0.99989877315465725</v>
      </c>
      <c r="AE52" s="34">
        <v>0.99989502420902854</v>
      </c>
      <c r="AF52" s="34">
        <v>0.99989127527745569</v>
      </c>
      <c r="AG52" s="34">
        <v>0.99988752635993905</v>
      </c>
      <c r="AH52" s="34">
        <v>0.99988377745647827</v>
      </c>
      <c r="AI52" s="34">
        <v>0.99988002856707314</v>
      </c>
      <c r="AJ52" s="34">
        <v>0.99987627969172399</v>
      </c>
      <c r="AK52" s="34">
        <v>0.99987253083043048</v>
      </c>
      <c r="AL52" s="34">
        <v>0.99986878198319284</v>
      </c>
      <c r="AM52" s="34">
        <v>0.99986503315001085</v>
      </c>
      <c r="AN52" s="34">
        <v>0.99986128433088439</v>
      </c>
      <c r="AO52" s="34">
        <v>0.99985753552581347</v>
      </c>
      <c r="AP52" s="34">
        <v>0.99985378673479786</v>
      </c>
      <c r="AQ52" s="34">
        <v>0.99985003795783789</v>
      </c>
      <c r="AR52" s="34">
        <v>0.99984628919493312</v>
      </c>
      <c r="AS52" s="34">
        <v>0.99984254044608378</v>
      </c>
      <c r="AT52" s="34">
        <v>0.99983879171128986</v>
      </c>
      <c r="AU52" s="34">
        <v>0.99983504299055115</v>
      </c>
      <c r="AV52" s="34">
        <v>0.9998312942838673</v>
      </c>
      <c r="AW52" s="34">
        <v>0.99982754559123888</v>
      </c>
      <c r="AX52" s="34">
        <v>0.99982379691266543</v>
      </c>
      <c r="AY52" s="34">
        <v>0.99982004824814708</v>
      </c>
      <c r="AZ52" s="34">
        <v>0.99981629959768359</v>
      </c>
      <c r="BA52" s="34">
        <v>0.99981255096127508</v>
      </c>
      <c r="BB52" s="34">
        <v>0.99980880233892133</v>
      </c>
      <c r="BC52" s="34">
        <v>0.99980505373062234</v>
      </c>
      <c r="BD52" s="34">
        <v>0.99980130513637833</v>
      </c>
      <c r="BE52" s="34">
        <v>0.99979755655618885</v>
      </c>
      <c r="BF52" s="34">
        <v>0.99979380799005413</v>
      </c>
      <c r="BG52" s="34">
        <v>0.99979005943797383</v>
      </c>
      <c r="BH52" s="34">
        <v>0.99978631089994818</v>
      </c>
      <c r="BI52" s="34">
        <v>0.99978256237597707</v>
      </c>
      <c r="BJ52" s="34">
        <v>0.99977881386606038</v>
      </c>
      <c r="BK52" s="34">
        <v>0.999775065370198</v>
      </c>
      <c r="BL52" s="34">
        <v>0.99977131688838994</v>
      </c>
      <c r="BM52" s="34">
        <v>0.99976756842063619</v>
      </c>
      <c r="BN52" s="34">
        <v>0.99976381996693653</v>
      </c>
      <c r="BO52" s="34">
        <v>0.99976007152729118</v>
      </c>
      <c r="BP52" s="34">
        <v>0.99975632310170004</v>
      </c>
      <c r="BQ52" s="34">
        <v>0.99975257469016299</v>
      </c>
      <c r="BR52" s="34">
        <v>0.9997488262926798</v>
      </c>
      <c r="BS52" s="34">
        <v>0.9997450779092506</v>
      </c>
      <c r="BT52" s="34">
        <v>0.99974132953987516</v>
      </c>
      <c r="BU52" s="34">
        <v>0.9997375811845538</v>
      </c>
      <c r="BV52" s="34">
        <v>0.9997338328432861</v>
      </c>
      <c r="BW52" s="34">
        <v>0.99973008451607226</v>
      </c>
      <c r="BX52" s="34">
        <v>0.99972633620291207</v>
      </c>
      <c r="BY52" s="34">
        <v>0.99972258790380553</v>
      </c>
      <c r="BZ52" s="34">
        <v>0.99971883961875263</v>
      </c>
      <c r="CA52" s="34">
        <v>0.99971509134775316</v>
      </c>
      <c r="CB52" s="34">
        <v>0.99971134309080723</v>
      </c>
      <c r="CC52" s="34">
        <v>0.99970759484791494</v>
      </c>
      <c r="CD52" s="34">
        <v>0.99970384661907574</v>
      </c>
      <c r="CE52" s="34">
        <v>0.99970009840428997</v>
      </c>
      <c r="CF52" s="34">
        <v>0.99969635020355752</v>
      </c>
      <c r="CG52" s="34">
        <v>0.99969260201687804</v>
      </c>
      <c r="CH52" s="34">
        <v>0.99968885384425199</v>
      </c>
      <c r="CI52" s="34">
        <v>0.99968510568567892</v>
      </c>
      <c r="CJ52" s="34">
        <v>0.99968135754115928</v>
      </c>
      <c r="CK52" s="34">
        <v>0.99967760941069217</v>
      </c>
      <c r="CL52" s="34">
        <v>0.99967386129427849</v>
      </c>
      <c r="CM52" s="34">
        <v>0.99967011319191734</v>
      </c>
      <c r="CN52" s="34">
        <v>0.99966636510360896</v>
      </c>
      <c r="CO52" s="34">
        <v>0.99966261702935355</v>
      </c>
      <c r="CP52" s="34">
        <v>0.99965886896915113</v>
      </c>
      <c r="CQ52" s="34">
        <v>0.99965512092300113</v>
      </c>
      <c r="CR52" s="34">
        <v>0.99965137289090389</v>
      </c>
      <c r="CS52" s="34">
        <v>0.99964762487285919</v>
      </c>
      <c r="CT52" s="34">
        <v>0.99964387686886691</v>
      </c>
      <c r="CU52" s="34">
        <v>0.99964140521272693</v>
      </c>
      <c r="CV52" s="34">
        <v>0.99963893356269817</v>
      </c>
      <c r="CW52" s="34">
        <v>0.99963646191878064</v>
      </c>
      <c r="CX52" s="34">
        <v>0.99963399028097444</v>
      </c>
      <c r="CY52" s="34">
        <v>0.99963151864927946</v>
      </c>
      <c r="CZ52" s="34">
        <v>0.99962904702369559</v>
      </c>
      <c r="DA52" s="34">
        <v>0.99962657540422284</v>
      </c>
      <c r="DB52" s="34">
        <v>0.99962410379086131</v>
      </c>
    </row>
    <row r="53" spans="1:106" x14ac:dyDescent="0.2">
      <c r="A53" s="13">
        <f t="shared" ca="1" si="0"/>
        <v>44343</v>
      </c>
      <c r="B53" s="34">
        <v>1.0000149564279888</v>
      </c>
      <c r="C53" s="34">
        <v>1.0000112173000202</v>
      </c>
      <c r="D53" s="34">
        <v>1.0000074781860326</v>
      </c>
      <c r="E53" s="34">
        <v>1.0000037390860259</v>
      </c>
      <c r="F53" s="34">
        <v>1</v>
      </c>
      <c r="G53" s="34">
        <v>0.99999626092795479</v>
      </c>
      <c r="H53" s="34">
        <v>0.99999252186989018</v>
      </c>
      <c r="I53" s="34">
        <v>0.99998878282580628</v>
      </c>
      <c r="J53" s="34">
        <v>0.99998504379570285</v>
      </c>
      <c r="K53" s="34">
        <v>0.9999813047795798</v>
      </c>
      <c r="L53" s="34">
        <v>0.99997756577743746</v>
      </c>
      <c r="M53" s="34">
        <v>0.99997382678927538</v>
      </c>
      <c r="N53" s="34">
        <v>0.99997008781509344</v>
      </c>
      <c r="O53" s="34">
        <v>0.99996634885489211</v>
      </c>
      <c r="P53" s="34">
        <v>0.99996260990867081</v>
      </c>
      <c r="Q53" s="34">
        <v>0.99995887097642977</v>
      </c>
      <c r="R53" s="34">
        <v>0.9999551320581691</v>
      </c>
      <c r="S53" s="34">
        <v>0.99995139315388837</v>
      </c>
      <c r="T53" s="34">
        <v>0.99994765426358756</v>
      </c>
      <c r="U53" s="34">
        <v>0.99994391538726679</v>
      </c>
      <c r="V53" s="34">
        <v>0.99994017652492584</v>
      </c>
      <c r="W53" s="34">
        <v>0.99993643767656482</v>
      </c>
      <c r="X53" s="34">
        <v>0.99993269884218383</v>
      </c>
      <c r="Y53" s="34">
        <v>0.99992896002178244</v>
      </c>
      <c r="Z53" s="34">
        <v>0.99992522121536087</v>
      </c>
      <c r="AA53" s="34">
        <v>0.99992148242291867</v>
      </c>
      <c r="AB53" s="34">
        <v>0.99991774364445629</v>
      </c>
      <c r="AC53" s="34">
        <v>0.99991400487997351</v>
      </c>
      <c r="AD53" s="34">
        <v>0.99991026612947009</v>
      </c>
      <c r="AE53" s="34">
        <v>0.99990652739294617</v>
      </c>
      <c r="AF53" s="34">
        <v>0.99990278867040194</v>
      </c>
      <c r="AG53" s="34">
        <v>0.99989904996183687</v>
      </c>
      <c r="AH53" s="34">
        <v>0.99989531126725095</v>
      </c>
      <c r="AI53" s="34">
        <v>0.99989157258664452</v>
      </c>
      <c r="AJ53" s="34">
        <v>0.99988783392001712</v>
      </c>
      <c r="AK53" s="34">
        <v>0.99988409526736888</v>
      </c>
      <c r="AL53" s="34">
        <v>0.99988035662869978</v>
      </c>
      <c r="AM53" s="34">
        <v>0.99987661800400973</v>
      </c>
      <c r="AN53" s="34">
        <v>0.99987287939329861</v>
      </c>
      <c r="AO53" s="34">
        <v>0.99986914079656664</v>
      </c>
      <c r="AP53" s="34">
        <v>0.99986540221381337</v>
      </c>
      <c r="AQ53" s="34">
        <v>0.99986166364503881</v>
      </c>
      <c r="AR53" s="34">
        <v>0.99985792509024307</v>
      </c>
      <c r="AS53" s="34">
        <v>0.99985418654942615</v>
      </c>
      <c r="AT53" s="34">
        <v>0.99985044802258793</v>
      </c>
      <c r="AU53" s="34">
        <v>0.9998467095097282</v>
      </c>
      <c r="AV53" s="34">
        <v>0.99984297101084729</v>
      </c>
      <c r="AW53" s="34">
        <v>0.99983923252594475</v>
      </c>
      <c r="AX53" s="34">
        <v>0.99983549405502059</v>
      </c>
      <c r="AY53" s="34">
        <v>0.99983175559807502</v>
      </c>
      <c r="AZ53" s="34">
        <v>0.99982801715510772</v>
      </c>
      <c r="BA53" s="34">
        <v>0.99982427872611868</v>
      </c>
      <c r="BB53" s="34">
        <v>0.99982054031110779</v>
      </c>
      <c r="BC53" s="34">
        <v>0.99981680191007527</v>
      </c>
      <c r="BD53" s="34">
        <v>0.9998130635230208</v>
      </c>
      <c r="BE53" s="34">
        <v>0.99980932514994469</v>
      </c>
      <c r="BF53" s="34">
        <v>0.9998055867908463</v>
      </c>
      <c r="BG53" s="34">
        <v>0.99980184844572628</v>
      </c>
      <c r="BH53" s="34">
        <v>0.99979811011458386</v>
      </c>
      <c r="BI53" s="34">
        <v>0.99979437179741926</v>
      </c>
      <c r="BJ53" s="34">
        <v>0.99979063349423269</v>
      </c>
      <c r="BK53" s="34">
        <v>0.99978689520502395</v>
      </c>
      <c r="BL53" s="34">
        <v>0.99978315692979292</v>
      </c>
      <c r="BM53" s="34">
        <v>0.99977941866853948</v>
      </c>
      <c r="BN53" s="34">
        <v>0.99977568042126364</v>
      </c>
      <c r="BO53" s="34">
        <v>0.9997719421879655</v>
      </c>
      <c r="BP53" s="34">
        <v>0.99976820396864474</v>
      </c>
      <c r="BQ53" s="34">
        <v>0.99976446576330158</v>
      </c>
      <c r="BR53" s="34">
        <v>0.99976072757193601</v>
      </c>
      <c r="BS53" s="34">
        <v>0.99975698939454738</v>
      </c>
      <c r="BT53" s="34">
        <v>0.99975325123113623</v>
      </c>
      <c r="BU53" s="34">
        <v>0.99974951308170246</v>
      </c>
      <c r="BV53" s="34">
        <v>0.99974577494624595</v>
      </c>
      <c r="BW53" s="34">
        <v>0.99974203682476637</v>
      </c>
      <c r="BX53" s="34">
        <v>0.99973829871726416</v>
      </c>
      <c r="BY53" s="34">
        <v>0.99973456062373867</v>
      </c>
      <c r="BZ53" s="34">
        <v>0.99973082254419043</v>
      </c>
      <c r="CA53" s="34">
        <v>0.99972708447861913</v>
      </c>
      <c r="CB53" s="34">
        <v>0.99972334642702476</v>
      </c>
      <c r="CC53" s="34">
        <v>0.99971960838940721</v>
      </c>
      <c r="CD53" s="34">
        <v>0.99971587036576626</v>
      </c>
      <c r="CE53" s="34">
        <v>0.99971213235610212</v>
      </c>
      <c r="CF53" s="34">
        <v>0.99970839436041481</v>
      </c>
      <c r="CG53" s="34">
        <v>0.99970465637870387</v>
      </c>
      <c r="CH53" s="34">
        <v>0.99970091841096975</v>
      </c>
      <c r="CI53" s="34">
        <v>0.99969718045721223</v>
      </c>
      <c r="CJ53" s="34">
        <v>0.99969344251743097</v>
      </c>
      <c r="CK53" s="34">
        <v>0.99968970459162632</v>
      </c>
      <c r="CL53" s="34">
        <v>0.99968596667979792</v>
      </c>
      <c r="CM53" s="34">
        <v>0.99968222878194579</v>
      </c>
      <c r="CN53" s="34">
        <v>0.99967849089807015</v>
      </c>
      <c r="CO53" s="34">
        <v>0.99967475302817044</v>
      </c>
      <c r="CP53" s="34">
        <v>0.99967101517224721</v>
      </c>
      <c r="CQ53" s="34">
        <v>0.9996672773302997</v>
      </c>
      <c r="CR53" s="34">
        <v>0.99966353950232856</v>
      </c>
      <c r="CS53" s="34">
        <v>0.99965980168833324</v>
      </c>
      <c r="CT53" s="34">
        <v>0.99965606388831407</v>
      </c>
      <c r="CU53" s="34">
        <v>0.99965542762406989</v>
      </c>
      <c r="CV53" s="34">
        <v>0.99965479136023061</v>
      </c>
      <c r="CW53" s="34">
        <v>0.99965415509679634</v>
      </c>
      <c r="CX53" s="34">
        <v>0.99965351883376685</v>
      </c>
      <c r="CY53" s="34">
        <v>0.99965288257114238</v>
      </c>
      <c r="CZ53" s="34">
        <v>0.99965224630892313</v>
      </c>
      <c r="DA53" s="34">
        <v>0.99965161004710867</v>
      </c>
      <c r="DB53" s="34">
        <v>0.99965097378569912</v>
      </c>
    </row>
    <row r="54" spans="1:106" x14ac:dyDescent="0.2">
      <c r="A54" s="13">
        <f t="shared" ca="1" si="0"/>
        <v>44344</v>
      </c>
      <c r="B54" s="34">
        <v>1.0000145954342443</v>
      </c>
      <c r="C54" s="34">
        <v>1.0000109465557121</v>
      </c>
      <c r="D54" s="34">
        <v>1.0000072976904941</v>
      </c>
      <c r="E54" s="34">
        <v>1.0000036488385899</v>
      </c>
      <c r="F54" s="34">
        <v>1</v>
      </c>
      <c r="G54" s="34">
        <v>0.99999635117472419</v>
      </c>
      <c r="H54" s="34">
        <v>0.99999270236276216</v>
      </c>
      <c r="I54" s="34">
        <v>0.99998905356411383</v>
      </c>
      <c r="J54" s="34">
        <v>0.99998540477877962</v>
      </c>
      <c r="K54" s="34">
        <v>0.99998175600675876</v>
      </c>
      <c r="L54" s="34">
        <v>0.99997810724805214</v>
      </c>
      <c r="M54" s="34">
        <v>0.99997445850265887</v>
      </c>
      <c r="N54" s="34">
        <v>0.99997080977057939</v>
      </c>
      <c r="O54" s="34">
        <v>0.99996716105181349</v>
      </c>
      <c r="P54" s="34">
        <v>0.99996351234636105</v>
      </c>
      <c r="Q54" s="34">
        <v>0.99995986365422196</v>
      </c>
      <c r="R54" s="34">
        <v>0.99995621497539655</v>
      </c>
      <c r="S54" s="34">
        <v>0.99995256630988461</v>
      </c>
      <c r="T54" s="34">
        <v>0.99994891765768579</v>
      </c>
      <c r="U54" s="34">
        <v>0.99994526901880043</v>
      </c>
      <c r="V54" s="34">
        <v>0.9999416203932282</v>
      </c>
      <c r="W54" s="34">
        <v>0.99993797178096899</v>
      </c>
      <c r="X54" s="34">
        <v>0.99993432318202324</v>
      </c>
      <c r="Y54" s="34">
        <v>0.99993067459639062</v>
      </c>
      <c r="Z54" s="34">
        <v>0.9999270260240708</v>
      </c>
      <c r="AA54" s="34">
        <v>0.99992337746506399</v>
      </c>
      <c r="AB54" s="34">
        <v>0.99991972891937031</v>
      </c>
      <c r="AC54" s="34">
        <v>0.99991608038698943</v>
      </c>
      <c r="AD54" s="34">
        <v>0.99991243186792156</v>
      </c>
      <c r="AE54" s="34">
        <v>0.99990878336216638</v>
      </c>
      <c r="AF54" s="34">
        <v>0.99990513486972377</v>
      </c>
      <c r="AG54" s="34">
        <v>0.99990148639059406</v>
      </c>
      <c r="AH54" s="34">
        <v>0.99989783792477716</v>
      </c>
      <c r="AI54" s="34">
        <v>0.99989418947227282</v>
      </c>
      <c r="AJ54" s="34">
        <v>0.99989054103308073</v>
      </c>
      <c r="AK54" s="34">
        <v>0.99988689260720154</v>
      </c>
      <c r="AL54" s="34">
        <v>0.9998832441946347</v>
      </c>
      <c r="AM54" s="34">
        <v>0.99987959579538022</v>
      </c>
      <c r="AN54" s="34">
        <v>0.99987594740943808</v>
      </c>
      <c r="AO54" s="34">
        <v>0.9998722990368083</v>
      </c>
      <c r="AP54" s="34">
        <v>0.99986865067749076</v>
      </c>
      <c r="AQ54" s="34">
        <v>0.99986500233148556</v>
      </c>
      <c r="AR54" s="34">
        <v>0.99986135399879239</v>
      </c>
      <c r="AS54" s="34">
        <v>0.99985770567941157</v>
      </c>
      <c r="AT54" s="34">
        <v>0.99985405737334265</v>
      </c>
      <c r="AU54" s="34">
        <v>0.99985040908058576</v>
      </c>
      <c r="AV54" s="34">
        <v>0.99984676080114099</v>
      </c>
      <c r="AW54" s="34">
        <v>0.99984311253500802</v>
      </c>
      <c r="AX54" s="34">
        <v>0.99983946428218706</v>
      </c>
      <c r="AY54" s="34">
        <v>0.99983581604267779</v>
      </c>
      <c r="AZ54" s="34">
        <v>0.99983216781648032</v>
      </c>
      <c r="BA54" s="34">
        <v>0.99982851960359465</v>
      </c>
      <c r="BB54" s="34">
        <v>0.99982487140402065</v>
      </c>
      <c r="BC54" s="34">
        <v>0.99982122321775824</v>
      </c>
      <c r="BD54" s="34">
        <v>0.99981757504480762</v>
      </c>
      <c r="BE54" s="34">
        <v>0.99981392688516835</v>
      </c>
      <c r="BF54" s="34">
        <v>0.99981027873884065</v>
      </c>
      <c r="BG54" s="34">
        <v>0.99980663060582442</v>
      </c>
      <c r="BH54" s="34">
        <v>0.99980298248611954</v>
      </c>
      <c r="BI54" s="34">
        <v>0.99979933437972612</v>
      </c>
      <c r="BJ54" s="34">
        <v>0.99979568628664395</v>
      </c>
      <c r="BK54" s="34">
        <v>0.99979203820687279</v>
      </c>
      <c r="BL54" s="34">
        <v>0.99978839014041299</v>
      </c>
      <c r="BM54" s="34">
        <v>0.99978474208726453</v>
      </c>
      <c r="BN54" s="34">
        <v>0.99978109404742699</v>
      </c>
      <c r="BO54" s="34">
        <v>0.99977744602090068</v>
      </c>
      <c r="BP54" s="34">
        <v>0.99977379800768507</v>
      </c>
      <c r="BQ54" s="34">
        <v>0.9997701500077808</v>
      </c>
      <c r="BR54" s="34">
        <v>0.99976650202118733</v>
      </c>
      <c r="BS54" s="34">
        <v>0.99976285404790455</v>
      </c>
      <c r="BT54" s="34">
        <v>0.99975920608793267</v>
      </c>
      <c r="BU54" s="34">
        <v>0.99975555814127171</v>
      </c>
      <c r="BV54" s="34">
        <v>0.99975191020792142</v>
      </c>
      <c r="BW54" s="34">
        <v>0.9997482622878815</v>
      </c>
      <c r="BX54" s="34">
        <v>0.99974461438115247</v>
      </c>
      <c r="BY54" s="34">
        <v>0.99974096648773392</v>
      </c>
      <c r="BZ54" s="34">
        <v>0.99973731860762605</v>
      </c>
      <c r="CA54" s="34">
        <v>0.99973367074082864</v>
      </c>
      <c r="CB54" s="34">
        <v>0.99973002288734159</v>
      </c>
      <c r="CC54" s="34">
        <v>0.99972637504716488</v>
      </c>
      <c r="CD54" s="34">
        <v>0.99972272722029853</v>
      </c>
      <c r="CE54" s="34">
        <v>0.99971907940674232</v>
      </c>
      <c r="CF54" s="34">
        <v>0.99971543160649656</v>
      </c>
      <c r="CG54" s="34">
        <v>0.99971178381956083</v>
      </c>
      <c r="CH54" s="34">
        <v>0.99970813604593545</v>
      </c>
      <c r="CI54" s="34">
        <v>0.99970448828561997</v>
      </c>
      <c r="CJ54" s="34">
        <v>0.99970084053861474</v>
      </c>
      <c r="CK54" s="34">
        <v>0.9996971928049192</v>
      </c>
      <c r="CL54" s="34">
        <v>0.9996935450845339</v>
      </c>
      <c r="CM54" s="34">
        <v>0.99968989737745828</v>
      </c>
      <c r="CN54" s="34">
        <v>0.99968624968369246</v>
      </c>
      <c r="CO54" s="34">
        <v>0.99968260200323666</v>
      </c>
      <c r="CP54" s="34">
        <v>0.99967895433609044</v>
      </c>
      <c r="CQ54" s="34">
        <v>0.99967530668225413</v>
      </c>
      <c r="CR54" s="34">
        <v>0.99967165904172717</v>
      </c>
      <c r="CS54" s="34">
        <v>0.99966801141451</v>
      </c>
      <c r="CT54" s="34">
        <v>0.99966436380060242</v>
      </c>
      <c r="CU54" s="34">
        <v>0.99966245229382822</v>
      </c>
      <c r="CV54" s="34">
        <v>0.99966054079070898</v>
      </c>
      <c r="CW54" s="34">
        <v>0.99965862929124483</v>
      </c>
      <c r="CX54" s="34">
        <v>0.99965671779543563</v>
      </c>
      <c r="CY54" s="34">
        <v>0.99965480630328174</v>
      </c>
      <c r="CZ54" s="34">
        <v>0.99965289481478292</v>
      </c>
      <c r="DA54" s="34">
        <v>0.99965098332993896</v>
      </c>
      <c r="DB54" s="34">
        <v>0.99964907184875018</v>
      </c>
    </row>
    <row r="55" spans="1:106" x14ac:dyDescent="0.2">
      <c r="A55" s="13">
        <f t="shared" ca="1" si="0"/>
        <v>44347</v>
      </c>
      <c r="B55" s="34">
        <v>1.0000036488385899</v>
      </c>
      <c r="C55" s="34">
        <v>1</v>
      </c>
      <c r="D55" s="34">
        <v>0.99999635117472374</v>
      </c>
      <c r="E55" s="34">
        <v>0.99999270236276172</v>
      </c>
      <c r="F55" s="34">
        <v>0.99998905356411338</v>
      </c>
      <c r="G55" s="34">
        <v>0.99998540477877895</v>
      </c>
      <c r="H55" s="34">
        <v>0.99998175600675809</v>
      </c>
      <c r="I55" s="34">
        <v>0.99997810724805147</v>
      </c>
      <c r="J55" s="34">
        <v>0.99997445850265798</v>
      </c>
      <c r="K55" s="34">
        <v>0.99997080977057851</v>
      </c>
      <c r="L55" s="34">
        <v>0.99996716105181238</v>
      </c>
      <c r="M55" s="34">
        <v>0.99996351234635994</v>
      </c>
      <c r="N55" s="34">
        <v>0.99995986365422096</v>
      </c>
      <c r="O55" s="34">
        <v>0.99995621497539522</v>
      </c>
      <c r="P55" s="34">
        <v>0.99995256630988305</v>
      </c>
      <c r="Q55" s="34">
        <v>0.99994891765768446</v>
      </c>
      <c r="R55" s="34">
        <v>0.99994526901879888</v>
      </c>
      <c r="S55" s="34">
        <v>0.99994162039322643</v>
      </c>
      <c r="T55" s="34">
        <v>0.99993797178096722</v>
      </c>
      <c r="U55" s="34">
        <v>0.99993432318202147</v>
      </c>
      <c r="V55" s="34">
        <v>0.99993067459638851</v>
      </c>
      <c r="W55" s="34">
        <v>0.9999270260240688</v>
      </c>
      <c r="X55" s="34">
        <v>0.99992337746506199</v>
      </c>
      <c r="Y55" s="34">
        <v>0.9999197289193682</v>
      </c>
      <c r="Z55" s="34">
        <v>0.9999160803869872</v>
      </c>
      <c r="AA55" s="34">
        <v>0.99991243186791912</v>
      </c>
      <c r="AB55" s="34">
        <v>0.99990878336216382</v>
      </c>
      <c r="AC55" s="34">
        <v>0.99990513486972132</v>
      </c>
      <c r="AD55" s="34">
        <v>0.9999014863905914</v>
      </c>
      <c r="AE55" s="34">
        <v>0.99989783792477449</v>
      </c>
      <c r="AF55" s="34">
        <v>0.99989418947226982</v>
      </c>
      <c r="AG55" s="34">
        <v>0.99989054103307795</v>
      </c>
      <c r="AH55" s="34">
        <v>0.99988689260719843</v>
      </c>
      <c r="AI55" s="34">
        <v>0.99988324419463148</v>
      </c>
      <c r="AJ55" s="34">
        <v>0.99987959579537689</v>
      </c>
      <c r="AK55" s="34">
        <v>0.99987594740943464</v>
      </c>
      <c r="AL55" s="34">
        <v>0.99987229903680497</v>
      </c>
      <c r="AM55" s="34">
        <v>0.99986865067748742</v>
      </c>
      <c r="AN55" s="34">
        <v>0.99986500233148201</v>
      </c>
      <c r="AO55" s="34">
        <v>0.99986135399878873</v>
      </c>
      <c r="AP55" s="34">
        <v>0.99985770567940779</v>
      </c>
      <c r="AQ55" s="34">
        <v>0.99985405737333877</v>
      </c>
      <c r="AR55" s="34">
        <v>0.99985040908058187</v>
      </c>
      <c r="AS55" s="34">
        <v>0.99984676080113688</v>
      </c>
      <c r="AT55" s="34">
        <v>0.99984311253500369</v>
      </c>
      <c r="AU55" s="34">
        <v>0.99983946428218284</v>
      </c>
      <c r="AV55" s="34">
        <v>0.99983581604267346</v>
      </c>
      <c r="AW55" s="34">
        <v>0.99983216781647588</v>
      </c>
      <c r="AX55" s="34">
        <v>0.99982851960358998</v>
      </c>
      <c r="AY55" s="34">
        <v>0.99982487140401621</v>
      </c>
      <c r="AZ55" s="34">
        <v>0.99982122321775357</v>
      </c>
      <c r="BA55" s="34">
        <v>0.99981757504480284</v>
      </c>
      <c r="BB55" s="34">
        <v>0.99981392688516346</v>
      </c>
      <c r="BC55" s="34">
        <v>0.99981027873883577</v>
      </c>
      <c r="BD55" s="34">
        <v>0.99980663060581942</v>
      </c>
      <c r="BE55" s="34">
        <v>0.99980298248611432</v>
      </c>
      <c r="BF55" s="34">
        <v>0.99979933437972068</v>
      </c>
      <c r="BG55" s="34">
        <v>0.99979568628663862</v>
      </c>
      <c r="BH55" s="34">
        <v>0.99979203820686746</v>
      </c>
      <c r="BI55" s="34">
        <v>0.99978839014040777</v>
      </c>
      <c r="BJ55" s="34">
        <v>0.99978474208725898</v>
      </c>
      <c r="BK55" s="34">
        <v>0.99978109404742144</v>
      </c>
      <c r="BL55" s="34">
        <v>0.9997774460208948</v>
      </c>
      <c r="BM55" s="34">
        <v>0.99977379800767929</v>
      </c>
      <c r="BN55" s="34">
        <v>0.9997701500077748</v>
      </c>
      <c r="BO55" s="34">
        <v>0.99976650202118134</v>
      </c>
      <c r="BP55" s="34">
        <v>0.99976285404789833</v>
      </c>
      <c r="BQ55" s="34">
        <v>0.99975920608792646</v>
      </c>
      <c r="BR55" s="34">
        <v>0.99975555814126527</v>
      </c>
      <c r="BS55" s="34">
        <v>0.99975191020791487</v>
      </c>
      <c r="BT55" s="34">
        <v>0.99974826228787506</v>
      </c>
      <c r="BU55" s="34">
        <v>0.99974461438114581</v>
      </c>
      <c r="BV55" s="34">
        <v>0.99974096648772737</v>
      </c>
      <c r="BW55" s="34">
        <v>0.99973731860761916</v>
      </c>
      <c r="BX55" s="34">
        <v>0.99973367074082164</v>
      </c>
      <c r="BY55" s="34">
        <v>0.99973002288733448</v>
      </c>
      <c r="BZ55" s="34">
        <v>0.99972637504715789</v>
      </c>
      <c r="CA55" s="34">
        <v>0.99972272722029121</v>
      </c>
      <c r="CB55" s="34">
        <v>0.99971907940673521</v>
      </c>
      <c r="CC55" s="34">
        <v>0.99971543160648924</v>
      </c>
      <c r="CD55" s="34">
        <v>0.99971178381955361</v>
      </c>
      <c r="CE55" s="34">
        <v>0.99970813604592779</v>
      </c>
      <c r="CF55" s="34">
        <v>0.99970448828561231</v>
      </c>
      <c r="CG55" s="34">
        <v>0.99970084053860697</v>
      </c>
      <c r="CH55" s="34">
        <v>0.99969719280491143</v>
      </c>
      <c r="CI55" s="34">
        <v>0.99969354508452579</v>
      </c>
      <c r="CJ55" s="34">
        <v>0.99968989737745029</v>
      </c>
      <c r="CK55" s="34">
        <v>0.99968624968368436</v>
      </c>
      <c r="CL55" s="34">
        <v>0.99968260200322845</v>
      </c>
      <c r="CM55" s="34">
        <v>0.99967895433608212</v>
      </c>
      <c r="CN55" s="34">
        <v>0.99967530668224569</v>
      </c>
      <c r="CO55" s="34">
        <v>0.99967165904171873</v>
      </c>
      <c r="CP55" s="34">
        <v>0.99966801141450135</v>
      </c>
      <c r="CQ55" s="34">
        <v>0.99966436380059365</v>
      </c>
      <c r="CR55" s="34">
        <v>0.99966245203074677</v>
      </c>
      <c r="CS55" s="34">
        <v>0.99966054026455609</v>
      </c>
      <c r="CT55" s="34">
        <v>0.99965862850202147</v>
      </c>
      <c r="CU55" s="34">
        <v>0.99965671674314305</v>
      </c>
      <c r="CV55" s="34">
        <v>0.99965480498792059</v>
      </c>
      <c r="CW55" s="34">
        <v>0.9996528932363542</v>
      </c>
      <c r="CX55" s="34">
        <v>0.99965098148844367</v>
      </c>
      <c r="CY55" s="34">
        <v>0.99964906974418943</v>
      </c>
      <c r="CZ55" s="34">
        <v>0.99964715800359116</v>
      </c>
      <c r="DA55" s="34">
        <v>0.99964524626664897</v>
      </c>
      <c r="DB55" s="34">
        <v>0.99964333453336263</v>
      </c>
    </row>
    <row r="56" spans="1:106" x14ac:dyDescent="0.2">
      <c r="A56" s="13">
        <f t="shared" ca="1" si="0"/>
        <v>44348</v>
      </c>
      <c r="B56" s="34">
        <v>1.0000035688648581</v>
      </c>
      <c r="C56" s="34">
        <v>1</v>
      </c>
      <c r="D56" s="34">
        <v>0.99999643114787851</v>
      </c>
      <c r="E56" s="34">
        <v>0.99999286230849382</v>
      </c>
      <c r="F56" s="34">
        <v>0.99998929348184573</v>
      </c>
      <c r="G56" s="34">
        <v>0.99998572466793445</v>
      </c>
      <c r="H56" s="34">
        <v>0.99998215586675965</v>
      </c>
      <c r="I56" s="34">
        <v>0.99997858707832121</v>
      </c>
      <c r="J56" s="34">
        <v>0.99997501830261926</v>
      </c>
      <c r="K56" s="34">
        <v>0.99997144953965389</v>
      </c>
      <c r="L56" s="34">
        <v>0.99996788078942489</v>
      </c>
      <c r="M56" s="34">
        <v>0.99996431205193237</v>
      </c>
      <c r="N56" s="34">
        <v>0.99996074332717599</v>
      </c>
      <c r="O56" s="34">
        <v>0.99995717461515599</v>
      </c>
      <c r="P56" s="34">
        <v>0.99995360591587179</v>
      </c>
      <c r="Q56" s="34">
        <v>0.99995003722932418</v>
      </c>
      <c r="R56" s="34">
        <v>0.9999464685555125</v>
      </c>
      <c r="S56" s="34">
        <v>0.99994289989443697</v>
      </c>
      <c r="T56" s="34">
        <v>0.99993933124609735</v>
      </c>
      <c r="U56" s="34">
        <v>0.99993576261049377</v>
      </c>
      <c r="V56" s="34">
        <v>0.99993219398762612</v>
      </c>
      <c r="W56" s="34">
        <v>0.99992862537749427</v>
      </c>
      <c r="X56" s="34">
        <v>0.99992505678009858</v>
      </c>
      <c r="Y56" s="34">
        <v>0.99992148819543836</v>
      </c>
      <c r="Z56" s="34">
        <v>0.99991791962351417</v>
      </c>
      <c r="AA56" s="34">
        <v>0.99991435106432547</v>
      </c>
      <c r="AB56" s="34">
        <v>0.99991078251787235</v>
      </c>
      <c r="AC56" s="34">
        <v>0.99990721398415494</v>
      </c>
      <c r="AD56" s="34">
        <v>0.99990364546317312</v>
      </c>
      <c r="AE56" s="34">
        <v>0.99990007695492678</v>
      </c>
      <c r="AF56" s="34">
        <v>0.99989650845941602</v>
      </c>
      <c r="AG56" s="34">
        <v>0.99989293997664064</v>
      </c>
      <c r="AH56" s="34">
        <v>0.99988937150660073</v>
      </c>
      <c r="AI56" s="34">
        <v>0.99988580304929586</v>
      </c>
      <c r="AJ56" s="34">
        <v>0.99988223460472658</v>
      </c>
      <c r="AK56" s="34">
        <v>0.99987866617289234</v>
      </c>
      <c r="AL56" s="34">
        <v>0.99987509775379357</v>
      </c>
      <c r="AM56" s="34">
        <v>0.99987152934742973</v>
      </c>
      <c r="AN56" s="34">
        <v>0.99986796095380115</v>
      </c>
      <c r="AO56" s="34">
        <v>0.99986439257290782</v>
      </c>
      <c r="AP56" s="34">
        <v>0.99986082420474898</v>
      </c>
      <c r="AQ56" s="34">
        <v>0.99985725584932561</v>
      </c>
      <c r="AR56" s="34">
        <v>0.99985368750663706</v>
      </c>
      <c r="AS56" s="34">
        <v>0.99985011917668309</v>
      </c>
      <c r="AT56" s="34">
        <v>0.99984655085946428</v>
      </c>
      <c r="AU56" s="34">
        <v>0.99984298255498016</v>
      </c>
      <c r="AV56" s="34">
        <v>0.99983941426323097</v>
      </c>
      <c r="AW56" s="34">
        <v>0.99983584598421638</v>
      </c>
      <c r="AX56" s="34">
        <v>0.99983227771793626</v>
      </c>
      <c r="AY56" s="34">
        <v>0.99982870946439084</v>
      </c>
      <c r="AZ56" s="34">
        <v>0.99982514122358024</v>
      </c>
      <c r="BA56" s="34">
        <v>0.99982157299550378</v>
      </c>
      <c r="BB56" s="34">
        <v>0.99981800478016192</v>
      </c>
      <c r="BC56" s="34">
        <v>0.99981443657755464</v>
      </c>
      <c r="BD56" s="34">
        <v>0.99981086838768163</v>
      </c>
      <c r="BE56" s="34">
        <v>0.9998073002105432</v>
      </c>
      <c r="BF56" s="34">
        <v>0.99980373204613882</v>
      </c>
      <c r="BG56" s="34">
        <v>0.99980016389446857</v>
      </c>
      <c r="BH56" s="34">
        <v>0.9997965957555327</v>
      </c>
      <c r="BI56" s="34">
        <v>0.99979302762933098</v>
      </c>
      <c r="BJ56" s="34">
        <v>0.99978945951586351</v>
      </c>
      <c r="BK56" s="34">
        <v>0.99978589141512997</v>
      </c>
      <c r="BL56" s="34">
        <v>0.99978232332713035</v>
      </c>
      <c r="BM56" s="34">
        <v>0.99977875525186477</v>
      </c>
      <c r="BN56" s="34">
        <v>0.99977518718933323</v>
      </c>
      <c r="BO56" s="34">
        <v>0.99977161913953561</v>
      </c>
      <c r="BP56" s="34">
        <v>0.9997680511024718</v>
      </c>
      <c r="BQ56" s="34">
        <v>0.9997644830781417</v>
      </c>
      <c r="BR56" s="34">
        <v>0.9997609150665453</v>
      </c>
      <c r="BS56" s="34">
        <v>0.9997573470676826</v>
      </c>
      <c r="BT56" s="34">
        <v>0.99975377908155372</v>
      </c>
      <c r="BU56" s="34">
        <v>0.99975021110815832</v>
      </c>
      <c r="BV56" s="34">
        <v>0.99974664314749673</v>
      </c>
      <c r="BW56" s="34">
        <v>0.9997430751995684</v>
      </c>
      <c r="BX56" s="34">
        <v>0.99973950726437366</v>
      </c>
      <c r="BY56" s="34">
        <v>0.99973593934191241</v>
      </c>
      <c r="BZ56" s="34">
        <v>0.9997323714321843</v>
      </c>
      <c r="CA56" s="34">
        <v>0.99972880353518967</v>
      </c>
      <c r="CB56" s="34">
        <v>0.9997252356509283</v>
      </c>
      <c r="CC56" s="34">
        <v>0.9997216677794003</v>
      </c>
      <c r="CD56" s="34">
        <v>0.99971809992060545</v>
      </c>
      <c r="CE56" s="34">
        <v>0.99971453207454375</v>
      </c>
      <c r="CF56" s="34">
        <v>0.99971096424121519</v>
      </c>
      <c r="CG56" s="34">
        <v>0.99970739642061968</v>
      </c>
      <c r="CH56" s="34">
        <v>0.99970382861275731</v>
      </c>
      <c r="CI56" s="34">
        <v>0.99970026081762786</v>
      </c>
      <c r="CJ56" s="34">
        <v>0.99969669303523112</v>
      </c>
      <c r="CK56" s="34">
        <v>0.99969312526556753</v>
      </c>
      <c r="CL56" s="34">
        <v>0.99968955750863675</v>
      </c>
      <c r="CM56" s="34">
        <v>0.99968598976443857</v>
      </c>
      <c r="CN56" s="34">
        <v>0.99968242203297331</v>
      </c>
      <c r="CO56" s="34">
        <v>0.99967885431424075</v>
      </c>
      <c r="CP56" s="34">
        <v>0.99967528660824079</v>
      </c>
      <c r="CQ56" s="34">
        <v>0.99967171891497353</v>
      </c>
      <c r="CR56" s="34">
        <v>0.99967047815577503</v>
      </c>
      <c r="CS56" s="34">
        <v>0.99966923739811664</v>
      </c>
      <c r="CT56" s="34">
        <v>0.99966799664199812</v>
      </c>
      <c r="CU56" s="34">
        <v>0.99966675588741949</v>
      </c>
      <c r="CV56" s="34">
        <v>0.99966551513438096</v>
      </c>
      <c r="CW56" s="34">
        <v>0.99966427438288241</v>
      </c>
      <c r="CX56" s="34">
        <v>0.99966303363292375</v>
      </c>
      <c r="CY56" s="34">
        <v>0.99966179288450496</v>
      </c>
      <c r="CZ56" s="34">
        <v>0.9996605521376265</v>
      </c>
      <c r="DA56" s="34">
        <v>0.99965931139228792</v>
      </c>
      <c r="DB56" s="34">
        <v>0.99965807064848899</v>
      </c>
    </row>
    <row r="57" spans="1:106" x14ac:dyDescent="0.2">
      <c r="A57" s="13">
        <f t="shared" ca="1" si="0"/>
        <v>44349</v>
      </c>
      <c r="B57" s="34">
        <v>1.0000037215711925</v>
      </c>
      <c r="C57" s="34">
        <v>1</v>
      </c>
      <c r="D57" s="34">
        <v>0.99999627844265726</v>
      </c>
      <c r="E57" s="34">
        <v>0.99999255689916455</v>
      </c>
      <c r="F57" s="34">
        <v>0.99998883536952177</v>
      </c>
      <c r="G57" s="34">
        <v>0.9999851138537289</v>
      </c>
      <c r="H57" s="34">
        <v>0.99998139235178574</v>
      </c>
      <c r="I57" s="34">
        <v>0.99997767086369249</v>
      </c>
      <c r="J57" s="34">
        <v>0.99997394938944872</v>
      </c>
      <c r="K57" s="34">
        <v>0.99997022792905488</v>
      </c>
      <c r="L57" s="34">
        <v>0.99996650648251084</v>
      </c>
      <c r="M57" s="34">
        <v>0.99996278504981606</v>
      </c>
      <c r="N57" s="34">
        <v>0.99995906363097087</v>
      </c>
      <c r="O57" s="34">
        <v>0.99995534222597526</v>
      </c>
      <c r="P57" s="34">
        <v>0.99995162083482914</v>
      </c>
      <c r="Q57" s="34">
        <v>0.99994789945753215</v>
      </c>
      <c r="R57" s="34">
        <v>0.99994417809408442</v>
      </c>
      <c r="S57" s="34">
        <v>0.99994045674448617</v>
      </c>
      <c r="T57" s="34">
        <v>0.99993673540873718</v>
      </c>
      <c r="U57" s="34">
        <v>0.99993301408683721</v>
      </c>
      <c r="V57" s="34">
        <v>0.99992929277878628</v>
      </c>
      <c r="W57" s="34">
        <v>0.99992557148458461</v>
      </c>
      <c r="X57" s="34">
        <v>0.99992185020423185</v>
      </c>
      <c r="Y57" s="34">
        <v>0.99991812893772813</v>
      </c>
      <c r="Z57" s="34">
        <v>0.99991440768507311</v>
      </c>
      <c r="AA57" s="34">
        <v>0.99991068644626713</v>
      </c>
      <c r="AB57" s="34">
        <v>0.99990696522131006</v>
      </c>
      <c r="AC57" s="34">
        <v>0.99990324401020159</v>
      </c>
      <c r="AD57" s="34">
        <v>0.99989952281294181</v>
      </c>
      <c r="AE57" s="34">
        <v>0.99989580162953062</v>
      </c>
      <c r="AF57" s="34">
        <v>0.99989208045996802</v>
      </c>
      <c r="AG57" s="34">
        <v>0.99988835930425413</v>
      </c>
      <c r="AH57" s="34">
        <v>0.99988463816238871</v>
      </c>
      <c r="AI57" s="34">
        <v>0.99988091703437154</v>
      </c>
      <c r="AJ57" s="34">
        <v>0.99987719592020308</v>
      </c>
      <c r="AK57" s="34">
        <v>0.99987347481988265</v>
      </c>
      <c r="AL57" s="34">
        <v>0.99986975373341069</v>
      </c>
      <c r="AM57" s="34">
        <v>0.99986603266078689</v>
      </c>
      <c r="AN57" s="34">
        <v>0.99986231160201133</v>
      </c>
      <c r="AO57" s="34">
        <v>0.99985859055708393</v>
      </c>
      <c r="AP57" s="34">
        <v>0.99985486952600444</v>
      </c>
      <c r="AQ57" s="34">
        <v>0.99985114850877321</v>
      </c>
      <c r="AR57" s="34">
        <v>0.9998474275053898</v>
      </c>
      <c r="AS57" s="34">
        <v>0.99984370651585441</v>
      </c>
      <c r="AT57" s="34">
        <v>0.99983998554016684</v>
      </c>
      <c r="AU57" s="34">
        <v>0.99983626457832697</v>
      </c>
      <c r="AV57" s="34">
        <v>0.99983254363033502</v>
      </c>
      <c r="AW57" s="34">
        <v>0.99982882269619078</v>
      </c>
      <c r="AX57" s="34">
        <v>0.99982510177589412</v>
      </c>
      <c r="AY57" s="34">
        <v>0.99982138086944539</v>
      </c>
      <c r="AZ57" s="34">
        <v>0.99981765997684391</v>
      </c>
      <c r="BA57" s="34">
        <v>0.99981393909808991</v>
      </c>
      <c r="BB57" s="34">
        <v>0.99981021823318372</v>
      </c>
      <c r="BC57" s="34">
        <v>0.99980649738212479</v>
      </c>
      <c r="BD57" s="34">
        <v>0.9998027765449129</v>
      </c>
      <c r="BE57" s="34">
        <v>0.9997990557215487</v>
      </c>
      <c r="BF57" s="34">
        <v>0.99979533491203154</v>
      </c>
      <c r="BG57" s="34">
        <v>0.99979161411636175</v>
      </c>
      <c r="BH57" s="34">
        <v>0.99978789333453899</v>
      </c>
      <c r="BI57" s="34">
        <v>0.99978417256656349</v>
      </c>
      <c r="BJ57" s="34">
        <v>0.99978045181243491</v>
      </c>
      <c r="BK57" s="34">
        <v>0.99977673107215326</v>
      </c>
      <c r="BL57" s="34">
        <v>0.99977301034571875</v>
      </c>
      <c r="BM57" s="34">
        <v>0.99976928963313094</v>
      </c>
      <c r="BN57" s="34">
        <v>0.99976556893439028</v>
      </c>
      <c r="BO57" s="34">
        <v>0.99976184824949599</v>
      </c>
      <c r="BP57" s="34">
        <v>0.99975812757844873</v>
      </c>
      <c r="BQ57" s="34">
        <v>0.99975440692124806</v>
      </c>
      <c r="BR57" s="34">
        <v>0.9997506862778941</v>
      </c>
      <c r="BS57" s="34">
        <v>0.99974696564838661</v>
      </c>
      <c r="BT57" s="34">
        <v>0.99974324503272594</v>
      </c>
      <c r="BU57" s="34">
        <v>0.9997395244309113</v>
      </c>
      <c r="BV57" s="34">
        <v>0.99973580384294347</v>
      </c>
      <c r="BW57" s="34">
        <v>0.9997320832688219</v>
      </c>
      <c r="BX57" s="34">
        <v>0.99972836270854659</v>
      </c>
      <c r="BY57" s="34">
        <v>0.99972464216211765</v>
      </c>
      <c r="BZ57" s="34">
        <v>0.99972092162953485</v>
      </c>
      <c r="CA57" s="34">
        <v>0.99971720111079831</v>
      </c>
      <c r="CB57" s="34">
        <v>0.99971348060590781</v>
      </c>
      <c r="CC57" s="34">
        <v>0.99970976011486345</v>
      </c>
      <c r="CD57" s="34">
        <v>0.99970603963766524</v>
      </c>
      <c r="CE57" s="34">
        <v>0.99970231917431285</v>
      </c>
      <c r="CF57" s="34">
        <v>0.99969859872480638</v>
      </c>
      <c r="CG57" s="34">
        <v>0.99969487828914572</v>
      </c>
      <c r="CH57" s="34">
        <v>0.99969115786733109</v>
      </c>
      <c r="CI57" s="34">
        <v>0.99968743745936195</v>
      </c>
      <c r="CJ57" s="34">
        <v>0.99968371706523862</v>
      </c>
      <c r="CK57" s="34">
        <v>0.99967999668496099</v>
      </c>
      <c r="CL57" s="34">
        <v>0.99967627631852884</v>
      </c>
      <c r="CM57" s="34">
        <v>0.99967255596594251</v>
      </c>
      <c r="CN57" s="34">
        <v>0.99966883562720155</v>
      </c>
      <c r="CO57" s="34">
        <v>0.99966511530230595</v>
      </c>
      <c r="CP57" s="34">
        <v>0.99966139499125573</v>
      </c>
      <c r="CQ57" s="34">
        <v>0.99965767469405109</v>
      </c>
      <c r="CR57" s="34">
        <v>0.99965395441069149</v>
      </c>
      <c r="CS57" s="34">
        <v>0.99965023414117737</v>
      </c>
      <c r="CT57" s="34">
        <v>0.99964651388550829</v>
      </c>
      <c r="CU57" s="34">
        <v>0.99964565082716761</v>
      </c>
      <c r="CV57" s="34">
        <v>0.99964478776957166</v>
      </c>
      <c r="CW57" s="34">
        <v>0.99964392471272112</v>
      </c>
      <c r="CX57" s="34">
        <v>0.99964306165661587</v>
      </c>
      <c r="CY57" s="34">
        <v>0.99964219860125525</v>
      </c>
      <c r="CZ57" s="34">
        <v>0.99964133554664025</v>
      </c>
      <c r="DA57" s="34">
        <v>0.99964047249276999</v>
      </c>
      <c r="DB57" s="34">
        <v>0.99963960943964514</v>
      </c>
    </row>
    <row r="58" spans="1:106" x14ac:dyDescent="0.2">
      <c r="A58" s="13">
        <f t="shared" ca="1" si="0"/>
        <v>44350</v>
      </c>
      <c r="B58" s="34">
        <v>1.0000108940727175</v>
      </c>
      <c r="C58" s="34">
        <v>1.0000072627019585</v>
      </c>
      <c r="D58" s="34">
        <v>1.0000036313443859</v>
      </c>
      <c r="E58" s="34">
        <v>1</v>
      </c>
      <c r="F58" s="34">
        <v>0.99999636866880059</v>
      </c>
      <c r="G58" s="34">
        <v>0.99999273735078797</v>
      </c>
      <c r="H58" s="34">
        <v>0.99998910604596192</v>
      </c>
      <c r="I58" s="34">
        <v>0.9999854747543222</v>
      </c>
      <c r="J58" s="34">
        <v>0.99998184347586894</v>
      </c>
      <c r="K58" s="34">
        <v>0.9999782122106019</v>
      </c>
      <c r="L58" s="34">
        <v>0.99997458095852132</v>
      </c>
      <c r="M58" s="34">
        <v>0.99997094971962708</v>
      </c>
      <c r="N58" s="34">
        <v>0.99996731849391896</v>
      </c>
      <c r="O58" s="34">
        <v>0.99996368728139706</v>
      </c>
      <c r="P58" s="34">
        <v>0.9999600560820614</v>
      </c>
      <c r="Q58" s="34">
        <v>0.99995642489591152</v>
      </c>
      <c r="R58" s="34">
        <v>0.99995279372294799</v>
      </c>
      <c r="S58" s="34">
        <v>0.99994916256317046</v>
      </c>
      <c r="T58" s="34">
        <v>0.9999455314165786</v>
      </c>
      <c r="U58" s="34">
        <v>0.99994190028317298</v>
      </c>
      <c r="V58" s="34">
        <v>0.99993826916295281</v>
      </c>
      <c r="W58" s="34">
        <v>0.99993463805591876</v>
      </c>
      <c r="X58" s="34">
        <v>0.99993100696207027</v>
      </c>
      <c r="Y58" s="34">
        <v>0.99992737588140768</v>
      </c>
      <c r="Z58" s="34">
        <v>0.99992374481393054</v>
      </c>
      <c r="AA58" s="34">
        <v>0.99992011375963918</v>
      </c>
      <c r="AB58" s="34">
        <v>0.99991648271853328</v>
      </c>
      <c r="AC58" s="34">
        <v>0.99991285169061284</v>
      </c>
      <c r="AD58" s="34">
        <v>0.99990922067587795</v>
      </c>
      <c r="AE58" s="34">
        <v>0.99990558967432852</v>
      </c>
      <c r="AF58" s="34">
        <v>0.99990195868596432</v>
      </c>
      <c r="AG58" s="34">
        <v>0.99989832771078568</v>
      </c>
      <c r="AH58" s="34">
        <v>0.99989469674879206</v>
      </c>
      <c r="AI58" s="34">
        <v>0.99989106579998388</v>
      </c>
      <c r="AJ58" s="34">
        <v>0.99988743486436082</v>
      </c>
      <c r="AK58" s="34">
        <v>0.99988380394192278</v>
      </c>
      <c r="AL58" s="34">
        <v>0.99988017303266996</v>
      </c>
      <c r="AM58" s="34">
        <v>0.99987654213660204</v>
      </c>
      <c r="AN58" s="34">
        <v>0.99987291125371902</v>
      </c>
      <c r="AO58" s="34">
        <v>0.99986928038402123</v>
      </c>
      <c r="AP58" s="34">
        <v>0.99986564952750812</v>
      </c>
      <c r="AQ58" s="34">
        <v>0.9998620186841799</v>
      </c>
      <c r="AR58" s="34">
        <v>0.99985838785403647</v>
      </c>
      <c r="AS58" s="34">
        <v>0.99985475703707782</v>
      </c>
      <c r="AT58" s="34">
        <v>0.99985112623330386</v>
      </c>
      <c r="AU58" s="34">
        <v>0.99984749544271467</v>
      </c>
      <c r="AV58" s="34">
        <v>0.99984386466530983</v>
      </c>
      <c r="AW58" s="34">
        <v>0.99984023390108967</v>
      </c>
      <c r="AX58" s="34">
        <v>0.99983660315005407</v>
      </c>
      <c r="AY58" s="34">
        <v>0.99983297241220281</v>
      </c>
      <c r="AZ58" s="34">
        <v>0.99982934168753601</v>
      </c>
      <c r="BA58" s="34">
        <v>0.99982571097605377</v>
      </c>
      <c r="BB58" s="34">
        <v>0.99982208027775576</v>
      </c>
      <c r="BC58" s="34">
        <v>0.99981844959264177</v>
      </c>
      <c r="BD58" s="34">
        <v>0.99981481892071211</v>
      </c>
      <c r="BE58" s="34">
        <v>0.9998111882619668</v>
      </c>
      <c r="BF58" s="34">
        <v>0.99980755761640538</v>
      </c>
      <c r="BG58" s="34">
        <v>0.99980392698402831</v>
      </c>
      <c r="BH58" s="34">
        <v>0.99980029636483492</v>
      </c>
      <c r="BI58" s="34">
        <v>0.99979666575882564</v>
      </c>
      <c r="BJ58" s="34">
        <v>0.99979303516600038</v>
      </c>
      <c r="BK58" s="34">
        <v>0.99978940458635901</v>
      </c>
      <c r="BL58" s="34">
        <v>0.99978577401990132</v>
      </c>
      <c r="BM58" s="34">
        <v>0.99978214346662775</v>
      </c>
      <c r="BN58" s="34">
        <v>0.99977851292653763</v>
      </c>
      <c r="BO58" s="34">
        <v>0.99977488239963119</v>
      </c>
      <c r="BP58" s="34">
        <v>0.99977125188590865</v>
      </c>
      <c r="BQ58" s="34">
        <v>0.99976762138536956</v>
      </c>
      <c r="BR58" s="34">
        <v>0.99976399089801404</v>
      </c>
      <c r="BS58" s="34">
        <v>0.99976036042384187</v>
      </c>
      <c r="BT58" s="34">
        <v>0.99975672996285336</v>
      </c>
      <c r="BU58" s="34">
        <v>0.9997530995150482</v>
      </c>
      <c r="BV58" s="34">
        <v>0.99974946908042628</v>
      </c>
      <c r="BW58" s="34">
        <v>0.99974583865898781</v>
      </c>
      <c r="BX58" s="34">
        <v>0.99974220825073246</v>
      </c>
      <c r="BY58" s="34">
        <v>0.99973857785566034</v>
      </c>
      <c r="BZ58" s="34">
        <v>0.99973494747377167</v>
      </c>
      <c r="CA58" s="34">
        <v>0.99973131710506569</v>
      </c>
      <c r="CB58" s="34">
        <v>0.99972768674954293</v>
      </c>
      <c r="CC58" s="34">
        <v>0.9997240564072033</v>
      </c>
      <c r="CD58" s="34">
        <v>0.99972042607804679</v>
      </c>
      <c r="CE58" s="34">
        <v>0.99971679576207295</v>
      </c>
      <c r="CF58" s="34">
        <v>0.99971316545928202</v>
      </c>
      <c r="CG58" s="34">
        <v>0.99970953516967398</v>
      </c>
      <c r="CH58" s="34">
        <v>0.99970590489324862</v>
      </c>
      <c r="CI58" s="34">
        <v>0.99970227463000616</v>
      </c>
      <c r="CJ58" s="34">
        <v>0.99969864437994627</v>
      </c>
      <c r="CK58" s="34">
        <v>0.99969501414306927</v>
      </c>
      <c r="CL58" s="34">
        <v>0.99969138391937451</v>
      </c>
      <c r="CM58" s="34">
        <v>0.99968775370886254</v>
      </c>
      <c r="CN58" s="34">
        <v>0.9996841235115328</v>
      </c>
      <c r="CO58" s="34">
        <v>0.99968049332738584</v>
      </c>
      <c r="CP58" s="34">
        <v>0.99967686315642112</v>
      </c>
      <c r="CQ58" s="34">
        <v>0.99967323299863875</v>
      </c>
      <c r="CR58" s="34">
        <v>0.99966960285403861</v>
      </c>
      <c r="CS58" s="34">
        <v>0.99966597272262081</v>
      </c>
      <c r="CT58" s="34">
        <v>0.99966495777420672</v>
      </c>
      <c r="CU58" s="34">
        <v>0.99966394282682292</v>
      </c>
      <c r="CV58" s="34">
        <v>0.99966292788046984</v>
      </c>
      <c r="CW58" s="34">
        <v>0.99966191293514739</v>
      </c>
      <c r="CX58" s="34">
        <v>0.999660897990855</v>
      </c>
      <c r="CY58" s="34">
        <v>0.99965988304759323</v>
      </c>
      <c r="CZ58" s="34">
        <v>0.99965886810536186</v>
      </c>
      <c r="DA58" s="34">
        <v>0.99965785316416111</v>
      </c>
      <c r="DB58" s="34">
        <v>0.99965453607626542</v>
      </c>
    </row>
    <row r="59" spans="1:106" x14ac:dyDescent="0.2">
      <c r="A59" s="13">
        <f t="shared" ca="1" si="0"/>
        <v>44351</v>
      </c>
      <c r="B59" s="34">
        <v>1.0000106858060613</v>
      </c>
      <c r="C59" s="34">
        <v>1.0000071238580202</v>
      </c>
      <c r="D59" s="34">
        <v>1.0000035619226666</v>
      </c>
      <c r="E59" s="34">
        <v>1</v>
      </c>
      <c r="F59" s="34">
        <v>0.99999643809002081</v>
      </c>
      <c r="G59" s="34">
        <v>0.99999287619272892</v>
      </c>
      <c r="H59" s="34">
        <v>0.99998931430812399</v>
      </c>
      <c r="I59" s="34">
        <v>0.99998575243620647</v>
      </c>
      <c r="J59" s="34">
        <v>0.99998219057697579</v>
      </c>
      <c r="K59" s="34">
        <v>0.99997862873043231</v>
      </c>
      <c r="L59" s="34">
        <v>0.99997506689657578</v>
      </c>
      <c r="M59" s="34">
        <v>0.999971505075406</v>
      </c>
      <c r="N59" s="34">
        <v>0.99996794326692306</v>
      </c>
      <c r="O59" s="34">
        <v>0.9999643814711271</v>
      </c>
      <c r="P59" s="34">
        <v>0.99996081968801798</v>
      </c>
      <c r="Q59" s="34">
        <v>0.99995725791759571</v>
      </c>
      <c r="R59" s="34">
        <v>0.99995369615985985</v>
      </c>
      <c r="S59" s="34">
        <v>0.99995013441481073</v>
      </c>
      <c r="T59" s="34">
        <v>0.99994657268244835</v>
      </c>
      <c r="U59" s="34">
        <v>0.9999430109627726</v>
      </c>
      <c r="V59" s="34">
        <v>0.99993944925578315</v>
      </c>
      <c r="W59" s="34">
        <v>0.99993588756148033</v>
      </c>
      <c r="X59" s="34">
        <v>0.9999323258798638</v>
      </c>
      <c r="Y59" s="34">
        <v>0.99992876421093391</v>
      </c>
      <c r="Z59" s="34">
        <v>0.9999252025546902</v>
      </c>
      <c r="AA59" s="34">
        <v>0.99992164091113278</v>
      </c>
      <c r="AB59" s="34">
        <v>0.99991807928026166</v>
      </c>
      <c r="AC59" s="34">
        <v>0.99991451766207673</v>
      </c>
      <c r="AD59" s="34">
        <v>0.99991095605657798</v>
      </c>
      <c r="AE59" s="34">
        <v>0.99990739446376531</v>
      </c>
      <c r="AF59" s="34">
        <v>0.99990383288363882</v>
      </c>
      <c r="AG59" s="34">
        <v>0.99990027131619819</v>
      </c>
      <c r="AH59" s="34">
        <v>0.99989670976144374</v>
      </c>
      <c r="AI59" s="34">
        <v>0.99989314821937492</v>
      </c>
      <c r="AJ59" s="34">
        <v>0.99988958668999239</v>
      </c>
      <c r="AK59" s="34">
        <v>0.99988602517329539</v>
      </c>
      <c r="AL59" s="34">
        <v>0.99988246366928435</v>
      </c>
      <c r="AM59" s="34">
        <v>0.99987890217795894</v>
      </c>
      <c r="AN59" s="34">
        <v>0.99987534069931927</v>
      </c>
      <c r="AO59" s="34">
        <v>0.99987177923336534</v>
      </c>
      <c r="AP59" s="34">
        <v>0.99986821778009716</v>
      </c>
      <c r="AQ59" s="34">
        <v>0.99986465633951427</v>
      </c>
      <c r="AR59" s="34">
        <v>0.99986109491161712</v>
      </c>
      <c r="AS59" s="34">
        <v>0.99985753349640538</v>
      </c>
      <c r="AT59" s="34">
        <v>0.99985397209387905</v>
      </c>
      <c r="AU59" s="34">
        <v>0.99985041070403824</v>
      </c>
      <c r="AV59" s="34">
        <v>0.9998468493268825</v>
      </c>
      <c r="AW59" s="34">
        <v>0.99984328796241229</v>
      </c>
      <c r="AX59" s="34">
        <v>0.99983972661062726</v>
      </c>
      <c r="AY59" s="34">
        <v>0.99983616527152763</v>
      </c>
      <c r="AZ59" s="34">
        <v>0.99983260394511297</v>
      </c>
      <c r="BA59" s="34">
        <v>0.9998290426313835</v>
      </c>
      <c r="BB59" s="34">
        <v>0.99982548133033911</v>
      </c>
      <c r="BC59" s="34">
        <v>0.99982192004197967</v>
      </c>
      <c r="BD59" s="34">
        <v>0.99981835876630532</v>
      </c>
      <c r="BE59" s="34">
        <v>0.99981479750331603</v>
      </c>
      <c r="BF59" s="34">
        <v>0.99981123625301138</v>
      </c>
      <c r="BG59" s="34">
        <v>0.99980767501539169</v>
      </c>
      <c r="BH59" s="34">
        <v>0.99980411379045675</v>
      </c>
      <c r="BI59" s="34">
        <v>0.99980055257820677</v>
      </c>
      <c r="BJ59" s="34">
        <v>0.99979699137864131</v>
      </c>
      <c r="BK59" s="34">
        <v>0.99979343019176059</v>
      </c>
      <c r="BL59" s="34">
        <v>0.99978986901756439</v>
      </c>
      <c r="BM59" s="34">
        <v>0.99978630785605294</v>
      </c>
      <c r="BN59" s="34">
        <v>0.99978274670722622</v>
      </c>
      <c r="BO59" s="34">
        <v>0.99977918557108358</v>
      </c>
      <c r="BP59" s="34">
        <v>0.99977562444762536</v>
      </c>
      <c r="BQ59" s="34">
        <v>0.99977206333685198</v>
      </c>
      <c r="BR59" s="34">
        <v>0.99976850223876268</v>
      </c>
      <c r="BS59" s="34">
        <v>0.99976494115335768</v>
      </c>
      <c r="BT59" s="34">
        <v>0.99976138008063686</v>
      </c>
      <c r="BU59" s="34">
        <v>0.99975781902060035</v>
      </c>
      <c r="BV59" s="34">
        <v>0.99975425797324802</v>
      </c>
      <c r="BW59" s="34">
        <v>0.99975069693857976</v>
      </c>
      <c r="BX59" s="34">
        <v>0.99974713591659581</v>
      </c>
      <c r="BY59" s="34">
        <v>0.99974357490729582</v>
      </c>
      <c r="BZ59" s="34">
        <v>0.99974001391067979</v>
      </c>
      <c r="CA59" s="34">
        <v>0.99973645292674751</v>
      </c>
      <c r="CB59" s="34">
        <v>0.9997328919554993</v>
      </c>
      <c r="CC59" s="34">
        <v>0.99972933099693506</v>
      </c>
      <c r="CD59" s="34">
        <v>0.99972577005105456</v>
      </c>
      <c r="CE59" s="34">
        <v>0.99972220911785792</v>
      </c>
      <c r="CF59" s="34">
        <v>0.99971864819734457</v>
      </c>
      <c r="CG59" s="34">
        <v>0.99971508728951541</v>
      </c>
      <c r="CH59" s="34">
        <v>0.99971152639436955</v>
      </c>
      <c r="CI59" s="34">
        <v>0.99970796551190744</v>
      </c>
      <c r="CJ59" s="34">
        <v>0.99970440464212884</v>
      </c>
      <c r="CK59" s="34">
        <v>0.99970084378503377</v>
      </c>
      <c r="CL59" s="34">
        <v>0.99969728294062199</v>
      </c>
      <c r="CM59" s="34">
        <v>0.99969372210889373</v>
      </c>
      <c r="CN59" s="34">
        <v>0.999690161289849</v>
      </c>
      <c r="CO59" s="34">
        <v>0.99968660048348734</v>
      </c>
      <c r="CP59" s="34">
        <v>0.99968303968980909</v>
      </c>
      <c r="CQ59" s="34">
        <v>0.99967947890881403</v>
      </c>
      <c r="CR59" s="34">
        <v>0.99967591814050216</v>
      </c>
      <c r="CS59" s="34">
        <v>0.99967235738487348</v>
      </c>
      <c r="CT59" s="34">
        <v>0.99967088096920353</v>
      </c>
      <c r="CU59" s="34">
        <v>0.9996694045557144</v>
      </c>
      <c r="CV59" s="34">
        <v>0.99966792814440553</v>
      </c>
      <c r="CW59" s="34">
        <v>0.99966645173527746</v>
      </c>
      <c r="CX59" s="34">
        <v>0.99966497532832965</v>
      </c>
      <c r="CY59" s="34">
        <v>0.99966349892356232</v>
      </c>
      <c r="CZ59" s="34">
        <v>0.99966202252097569</v>
      </c>
      <c r="DA59" s="34">
        <v>0.99965870392388867</v>
      </c>
      <c r="DB59" s="34">
        <v>0.99965538533781872</v>
      </c>
    </row>
    <row r="60" spans="1:106" x14ac:dyDescent="0.2">
      <c r="A60" s="13">
        <f t="shared" ca="1" si="0"/>
        <v>44354</v>
      </c>
      <c r="B60" s="34">
        <v>1.0000034015222434</v>
      </c>
      <c r="C60" s="34">
        <v>1</v>
      </c>
      <c r="D60" s="34">
        <v>0.99999659848932698</v>
      </c>
      <c r="E60" s="34">
        <v>0.99999319699022415</v>
      </c>
      <c r="F60" s="34">
        <v>0.99998979550269174</v>
      </c>
      <c r="G60" s="34">
        <v>0.9999863940267294</v>
      </c>
      <c r="H60" s="34">
        <v>0.99998299256233725</v>
      </c>
      <c r="I60" s="34">
        <v>0.99997959110951518</v>
      </c>
      <c r="J60" s="34">
        <v>0.99997618966826329</v>
      </c>
      <c r="K60" s="34">
        <v>0.99997278823858138</v>
      </c>
      <c r="L60" s="34">
        <v>0.99996938682046932</v>
      </c>
      <c r="M60" s="34">
        <v>0.99996598541392734</v>
      </c>
      <c r="N60" s="34">
        <v>0.99996258401895521</v>
      </c>
      <c r="O60" s="34">
        <v>0.99995918263555317</v>
      </c>
      <c r="P60" s="34">
        <v>0.99995578126372076</v>
      </c>
      <c r="Q60" s="34">
        <v>0.99995237990345842</v>
      </c>
      <c r="R60" s="34">
        <v>0.99994897855476561</v>
      </c>
      <c r="S60" s="34">
        <v>0.99994557721764254</v>
      </c>
      <c r="T60" s="34">
        <v>0.99994217589208922</v>
      </c>
      <c r="U60" s="34">
        <v>0.99993877457810554</v>
      </c>
      <c r="V60" s="34">
        <v>0.99993537327569137</v>
      </c>
      <c r="W60" s="34">
        <v>0.99993197198484673</v>
      </c>
      <c r="X60" s="34">
        <v>0.99992857070557195</v>
      </c>
      <c r="Y60" s="34">
        <v>0.99992516943786647</v>
      </c>
      <c r="Z60" s="34">
        <v>0.99992176818173018</v>
      </c>
      <c r="AA60" s="34">
        <v>0.99991836693716352</v>
      </c>
      <c r="AB60" s="34">
        <v>0.99991496570416627</v>
      </c>
      <c r="AC60" s="34">
        <v>0.99991156448273832</v>
      </c>
      <c r="AD60" s="34">
        <v>0.99990816327287968</v>
      </c>
      <c r="AE60" s="34">
        <v>0.99990476207459023</v>
      </c>
      <c r="AF60" s="34">
        <v>0.99990136088786985</v>
      </c>
      <c r="AG60" s="34">
        <v>0.99989795971271911</v>
      </c>
      <c r="AH60" s="34">
        <v>0.99989455854913711</v>
      </c>
      <c r="AI60" s="34">
        <v>0.9998911573971242</v>
      </c>
      <c r="AJ60" s="34">
        <v>0.99988775625668058</v>
      </c>
      <c r="AK60" s="34">
        <v>0.99988435512780571</v>
      </c>
      <c r="AL60" s="34">
        <v>0.99988095401049992</v>
      </c>
      <c r="AM60" s="34">
        <v>0.99987755290476332</v>
      </c>
      <c r="AN60" s="34">
        <v>0.99987415181059525</v>
      </c>
      <c r="AO60" s="34">
        <v>0.99987075072799614</v>
      </c>
      <c r="AP60" s="34">
        <v>0.999867349656966</v>
      </c>
      <c r="AQ60" s="34">
        <v>0.99986394859750449</v>
      </c>
      <c r="AR60" s="34">
        <v>0.99986054754961196</v>
      </c>
      <c r="AS60" s="34">
        <v>0.99985714651328794</v>
      </c>
      <c r="AT60" s="34">
        <v>0.99985374548853256</v>
      </c>
      <c r="AU60" s="34">
        <v>0.9998503444753456</v>
      </c>
      <c r="AV60" s="34">
        <v>0.99984694347372749</v>
      </c>
      <c r="AW60" s="34">
        <v>0.99984354248367802</v>
      </c>
      <c r="AX60" s="34">
        <v>0.99984014150519684</v>
      </c>
      <c r="AY60" s="34">
        <v>0.9998367405382842</v>
      </c>
      <c r="AZ60" s="34">
        <v>0.99983333958293996</v>
      </c>
      <c r="BA60" s="34">
        <v>0.99982993863916403</v>
      </c>
      <c r="BB60" s="34">
        <v>0.99982653770695662</v>
      </c>
      <c r="BC60" s="34">
        <v>0.99982313678631751</v>
      </c>
      <c r="BD60" s="34">
        <v>0.9998197358772466</v>
      </c>
      <c r="BE60" s="34">
        <v>0.99981633497974376</v>
      </c>
      <c r="BF60" s="34">
        <v>0.99981293409380922</v>
      </c>
      <c r="BG60" s="34">
        <v>0.99980953321944299</v>
      </c>
      <c r="BH60" s="34">
        <v>0.99980613235664473</v>
      </c>
      <c r="BI60" s="34">
        <v>0.99980273150541443</v>
      </c>
      <c r="BJ60" s="34">
        <v>0.99979933066575244</v>
      </c>
      <c r="BK60" s="34">
        <v>0.99979592983765841</v>
      </c>
      <c r="BL60" s="34">
        <v>0.99979252902113203</v>
      </c>
      <c r="BM60" s="34">
        <v>0.99978912821617372</v>
      </c>
      <c r="BN60" s="34">
        <v>0.99978572742278349</v>
      </c>
      <c r="BO60" s="34">
        <v>0.99978232664096089</v>
      </c>
      <c r="BP60" s="34">
        <v>0.99977892587070594</v>
      </c>
      <c r="BQ60" s="34">
        <v>0.99977552511201895</v>
      </c>
      <c r="BR60" s="34">
        <v>0.99977212436489982</v>
      </c>
      <c r="BS60" s="34">
        <v>0.9997687236293481</v>
      </c>
      <c r="BT60" s="34">
        <v>0.99976532290536402</v>
      </c>
      <c r="BU60" s="34">
        <v>0.99976192219294779</v>
      </c>
      <c r="BV60" s="34">
        <v>0.99975852149209898</v>
      </c>
      <c r="BW60" s="34">
        <v>0.99975512080281748</v>
      </c>
      <c r="BX60" s="34">
        <v>0.99975172012510383</v>
      </c>
      <c r="BY60" s="34">
        <v>0.99974831945895737</v>
      </c>
      <c r="BZ60" s="34">
        <v>0.99974491880437832</v>
      </c>
      <c r="CA60" s="34">
        <v>0.99974151816136692</v>
      </c>
      <c r="CB60" s="34">
        <v>0.99973811752992259</v>
      </c>
      <c r="CC60" s="34">
        <v>0.99973471691004556</v>
      </c>
      <c r="CD60" s="34">
        <v>0.99973131630173573</v>
      </c>
      <c r="CE60" s="34">
        <v>0.9997279157049932</v>
      </c>
      <c r="CF60" s="34">
        <v>0.99972451511981775</v>
      </c>
      <c r="CG60" s="34">
        <v>0.9997211145462096</v>
      </c>
      <c r="CH60" s="34">
        <v>0.99971771398416842</v>
      </c>
      <c r="CI60" s="34">
        <v>0.99971431343369432</v>
      </c>
      <c r="CJ60" s="34">
        <v>0.99971091289478708</v>
      </c>
      <c r="CK60" s="34">
        <v>0.99970751236744704</v>
      </c>
      <c r="CL60" s="34">
        <v>0.99970411185167374</v>
      </c>
      <c r="CM60" s="34">
        <v>0.99970071134746741</v>
      </c>
      <c r="CN60" s="34">
        <v>0.99969731085482794</v>
      </c>
      <c r="CO60" s="34">
        <v>0.9996939103737551</v>
      </c>
      <c r="CP60" s="34">
        <v>0.99969050990424935</v>
      </c>
      <c r="CQ60" s="34">
        <v>0.99968710944631023</v>
      </c>
      <c r="CR60" s="34">
        <v>0.99968370899993764</v>
      </c>
      <c r="CS60" s="34">
        <v>0.99968030856513201</v>
      </c>
      <c r="CT60" s="34">
        <v>0.99967690814189281</v>
      </c>
      <c r="CU60" s="34">
        <v>0.99967350773022012</v>
      </c>
      <c r="CV60" s="34">
        <v>0.99967010733011408</v>
      </c>
      <c r="CW60" s="34">
        <v>0.99966670694157445</v>
      </c>
      <c r="CX60" s="34">
        <v>0.9996633903638622</v>
      </c>
      <c r="CY60" s="34">
        <v>0.99966007379715338</v>
      </c>
      <c r="CZ60" s="34">
        <v>0.99965675724144776</v>
      </c>
      <c r="DA60" s="34">
        <v>0.99965344069674555</v>
      </c>
      <c r="DB60" s="34">
        <v>0.99965012416304666</v>
      </c>
    </row>
    <row r="61" spans="1:106" x14ac:dyDescent="0.2">
      <c r="A61" s="13">
        <f t="shared" ca="1" si="0"/>
        <v>44355</v>
      </c>
      <c r="B61" s="34">
        <v>1.0000033321948105</v>
      </c>
      <c r="C61" s="34">
        <v>1</v>
      </c>
      <c r="D61" s="34">
        <v>0.99999666781629282</v>
      </c>
      <c r="E61" s="34">
        <v>0.9999933356436892</v>
      </c>
      <c r="F61" s="34">
        <v>0.99999000348218892</v>
      </c>
      <c r="G61" s="34">
        <v>0.9999866713317922</v>
      </c>
      <c r="H61" s="34">
        <v>0.99998333919249849</v>
      </c>
      <c r="I61" s="34">
        <v>0.99998000706430823</v>
      </c>
      <c r="J61" s="34">
        <v>0.99997667494722142</v>
      </c>
      <c r="K61" s="34">
        <v>0.99997334284123762</v>
      </c>
      <c r="L61" s="34">
        <v>0.99997001074635716</v>
      </c>
      <c r="M61" s="34">
        <v>0.9999666786625796</v>
      </c>
      <c r="N61" s="34">
        <v>0.99996334658990527</v>
      </c>
      <c r="O61" s="34">
        <v>0.99996001452833405</v>
      </c>
      <c r="P61" s="34">
        <v>0.99995668247786584</v>
      </c>
      <c r="Q61" s="34">
        <v>0.99995335043850075</v>
      </c>
      <c r="R61" s="34">
        <v>0.99995001841023856</v>
      </c>
      <c r="S61" s="34">
        <v>0.99994668639307915</v>
      </c>
      <c r="T61" s="34">
        <v>0.99994335438702286</v>
      </c>
      <c r="U61" s="34">
        <v>0.99994002239206925</v>
      </c>
      <c r="V61" s="34">
        <v>0.99993669040821864</v>
      </c>
      <c r="W61" s="34">
        <v>0.99993335843547071</v>
      </c>
      <c r="X61" s="34">
        <v>0.99993002647382545</v>
      </c>
      <c r="Y61" s="34">
        <v>0.99992669452328309</v>
      </c>
      <c r="Z61" s="34">
        <v>0.99992336258384329</v>
      </c>
      <c r="AA61" s="34">
        <v>0.99992003065550605</v>
      </c>
      <c r="AB61" s="34">
        <v>0.9999166987382716</v>
      </c>
      <c r="AC61" s="34">
        <v>0.99991336683213949</v>
      </c>
      <c r="AD61" s="34">
        <v>0.99991003493711006</v>
      </c>
      <c r="AE61" s="34">
        <v>0.99990670305318319</v>
      </c>
      <c r="AF61" s="34">
        <v>0.99990337118035855</v>
      </c>
      <c r="AG61" s="34">
        <v>0.99990003931863636</v>
      </c>
      <c r="AH61" s="34">
        <v>0.99989670746801673</v>
      </c>
      <c r="AI61" s="34">
        <v>0.99989337562849934</v>
      </c>
      <c r="AJ61" s="34">
        <v>0.99989004380008417</v>
      </c>
      <c r="AK61" s="34">
        <v>0.99988671198277113</v>
      </c>
      <c r="AL61" s="34">
        <v>0.99988338017656053</v>
      </c>
      <c r="AM61" s="34">
        <v>0.99988004838145228</v>
      </c>
      <c r="AN61" s="34">
        <v>0.99987671659744604</v>
      </c>
      <c r="AO61" s="34">
        <v>0.9998733848245418</v>
      </c>
      <c r="AP61" s="34">
        <v>0.99987005306273979</v>
      </c>
      <c r="AQ61" s="34">
        <v>0.9998667213120398</v>
      </c>
      <c r="AR61" s="34">
        <v>0.9998633895724417</v>
      </c>
      <c r="AS61" s="34">
        <v>0.99986005784394549</v>
      </c>
      <c r="AT61" s="34">
        <v>0.99985672612655141</v>
      </c>
      <c r="AU61" s="34">
        <v>0.99985339442025922</v>
      </c>
      <c r="AV61" s="34">
        <v>0.99985006272506871</v>
      </c>
      <c r="AW61" s="34">
        <v>0.99984673104098021</v>
      </c>
      <c r="AX61" s="34">
        <v>0.99984339936799349</v>
      </c>
      <c r="AY61" s="34">
        <v>0.99984006770610856</v>
      </c>
      <c r="AZ61" s="34">
        <v>0.99983673605532508</v>
      </c>
      <c r="BA61" s="34">
        <v>0.99983340441564339</v>
      </c>
      <c r="BB61" s="34">
        <v>0.99983007278706348</v>
      </c>
      <c r="BC61" s="34">
        <v>0.99982674116958514</v>
      </c>
      <c r="BD61" s="34">
        <v>0.99982340956320825</v>
      </c>
      <c r="BE61" s="34">
        <v>0.99982007796793293</v>
      </c>
      <c r="BF61" s="34">
        <v>0.99981674638375884</v>
      </c>
      <c r="BG61" s="34">
        <v>0.99981341481068653</v>
      </c>
      <c r="BH61" s="34">
        <v>0.99981008324871568</v>
      </c>
      <c r="BI61" s="34">
        <v>0.99980675169784594</v>
      </c>
      <c r="BJ61" s="34">
        <v>0.99980342015807755</v>
      </c>
      <c r="BK61" s="34">
        <v>0.99980008862941072</v>
      </c>
      <c r="BL61" s="34">
        <v>0.99979675711184512</v>
      </c>
      <c r="BM61" s="34">
        <v>0.99979342560538065</v>
      </c>
      <c r="BN61" s="34">
        <v>0.99979009411001718</v>
      </c>
      <c r="BO61" s="34">
        <v>0.99978676262575528</v>
      </c>
      <c r="BP61" s="34">
        <v>0.99978343115259427</v>
      </c>
      <c r="BQ61" s="34">
        <v>0.99978009969053427</v>
      </c>
      <c r="BR61" s="34">
        <v>0.99977676823957529</v>
      </c>
      <c r="BS61" s="34">
        <v>0.99977343679971764</v>
      </c>
      <c r="BT61" s="34">
        <v>0.99977010537096056</v>
      </c>
      <c r="BU61" s="34">
        <v>0.99976677395330449</v>
      </c>
      <c r="BV61" s="34">
        <v>0.99976344254674965</v>
      </c>
      <c r="BW61" s="34">
        <v>0.99976011115129537</v>
      </c>
      <c r="BX61" s="34">
        <v>0.99975677976694199</v>
      </c>
      <c r="BY61" s="34">
        <v>0.9997534483936894</v>
      </c>
      <c r="BZ61" s="34">
        <v>0.99975011703153749</v>
      </c>
      <c r="CA61" s="34">
        <v>0.99974678568048625</v>
      </c>
      <c r="CB61" s="34">
        <v>0.9997434543405358</v>
      </c>
      <c r="CC61" s="34">
        <v>0.99974012301168613</v>
      </c>
      <c r="CD61" s="34">
        <v>0.9997367916939367</v>
      </c>
      <c r="CE61" s="34">
        <v>0.99973346038728794</v>
      </c>
      <c r="CF61" s="34">
        <v>0.99973012909173997</v>
      </c>
      <c r="CG61" s="34">
        <v>0.99972679780729223</v>
      </c>
      <c r="CH61" s="34">
        <v>0.99972346653394506</v>
      </c>
      <c r="CI61" s="34">
        <v>0.99972013527169823</v>
      </c>
      <c r="CJ61" s="34">
        <v>0.99971680402055185</v>
      </c>
      <c r="CK61" s="34">
        <v>0.99971347278050571</v>
      </c>
      <c r="CL61" s="34">
        <v>0.99971014155155991</v>
      </c>
      <c r="CM61" s="34">
        <v>0.99970681033371445</v>
      </c>
      <c r="CN61" s="34">
        <v>0.99970347912696922</v>
      </c>
      <c r="CO61" s="34">
        <v>0.999700147931324</v>
      </c>
      <c r="CP61" s="34">
        <v>0.99969681674677924</v>
      </c>
      <c r="CQ61" s="34">
        <v>0.99969348557333426</v>
      </c>
      <c r="CR61" s="34">
        <v>0.99969015441098952</v>
      </c>
      <c r="CS61" s="34">
        <v>0.99968682325974501</v>
      </c>
      <c r="CT61" s="34">
        <v>0.99968349211960017</v>
      </c>
      <c r="CU61" s="34">
        <v>0.99968016099055546</v>
      </c>
      <c r="CV61" s="34">
        <v>0.99967682987261075</v>
      </c>
      <c r="CW61" s="34">
        <v>0.99967365214912718</v>
      </c>
      <c r="CX61" s="34">
        <v>0.99967047443574508</v>
      </c>
      <c r="CY61" s="34">
        <v>0.99966729673246391</v>
      </c>
      <c r="CZ61" s="34">
        <v>0.99966411903928398</v>
      </c>
      <c r="DA61" s="34">
        <v>0.99966094135620531</v>
      </c>
      <c r="DB61" s="34">
        <v>0.99965776368322756</v>
      </c>
    </row>
    <row r="62" spans="1:106" x14ac:dyDescent="0.2">
      <c r="A62" s="13">
        <f t="shared" ca="1" si="0"/>
        <v>44356</v>
      </c>
      <c r="B62" s="34">
        <v>1.0000034017691883</v>
      </c>
      <c r="C62" s="34">
        <v>1</v>
      </c>
      <c r="D62" s="34">
        <v>0.99999659824238374</v>
      </c>
      <c r="E62" s="34">
        <v>0.99999319649633955</v>
      </c>
      <c r="F62" s="34">
        <v>0.99998979476186722</v>
      </c>
      <c r="G62" s="34">
        <v>0.99998639303896664</v>
      </c>
      <c r="H62" s="34">
        <v>0.99998299132763802</v>
      </c>
      <c r="I62" s="34">
        <v>0.99997958962788114</v>
      </c>
      <c r="J62" s="34">
        <v>0.999976187939696</v>
      </c>
      <c r="K62" s="34">
        <v>0.99997278626308261</v>
      </c>
      <c r="L62" s="34">
        <v>0.99996938459804086</v>
      </c>
      <c r="M62" s="34">
        <v>0.99996598294457084</v>
      </c>
      <c r="N62" s="34">
        <v>0.99996258130267235</v>
      </c>
      <c r="O62" s="34">
        <v>0.99995917967234549</v>
      </c>
      <c r="P62" s="34">
        <v>0.99995577805359004</v>
      </c>
      <c r="Q62" s="34">
        <v>0.99995237644640611</v>
      </c>
      <c r="R62" s="34">
        <v>0.99994897485079381</v>
      </c>
      <c r="S62" s="34">
        <v>0.99994557326675282</v>
      </c>
      <c r="T62" s="34">
        <v>0.99994217169428301</v>
      </c>
      <c r="U62" s="34">
        <v>0.9999387701333845</v>
      </c>
      <c r="V62" s="34">
        <v>0.99993536858405763</v>
      </c>
      <c r="W62" s="34">
        <v>0.99993196704630183</v>
      </c>
      <c r="X62" s="34">
        <v>0.99992856552011711</v>
      </c>
      <c r="Y62" s="34">
        <v>0.99992516400550369</v>
      </c>
      <c r="Z62" s="34">
        <v>0.99992176250246123</v>
      </c>
      <c r="AA62" s="34">
        <v>0.99991836101099019</v>
      </c>
      <c r="AB62" s="34">
        <v>0.99991495953108978</v>
      </c>
      <c r="AC62" s="34">
        <v>0.99991155806276077</v>
      </c>
      <c r="AD62" s="34">
        <v>0.99990815660600252</v>
      </c>
      <c r="AE62" s="34">
        <v>0.99990475516081523</v>
      </c>
      <c r="AF62" s="34">
        <v>0.99990135372719879</v>
      </c>
      <c r="AG62" s="34">
        <v>0.99989795230515333</v>
      </c>
      <c r="AH62" s="34">
        <v>0.9998945508946786</v>
      </c>
      <c r="AI62" s="34">
        <v>0.99989114949577462</v>
      </c>
      <c r="AJ62" s="34">
        <v>0.99988774810844139</v>
      </c>
      <c r="AK62" s="34">
        <v>0.99988434673267879</v>
      </c>
      <c r="AL62" s="34">
        <v>0.99988094536848704</v>
      </c>
      <c r="AM62" s="34">
        <v>0.9998775440158657</v>
      </c>
      <c r="AN62" s="34">
        <v>0.99987414267481523</v>
      </c>
      <c r="AO62" s="34">
        <v>0.99987074134533482</v>
      </c>
      <c r="AP62" s="34">
        <v>0.99986734002742539</v>
      </c>
      <c r="AQ62" s="34">
        <v>0.99986393872108614</v>
      </c>
      <c r="AR62" s="34">
        <v>0.99986053742631742</v>
      </c>
      <c r="AS62" s="34">
        <v>0.99985713614311911</v>
      </c>
      <c r="AT62" s="34">
        <v>0.9998537348714911</v>
      </c>
      <c r="AU62" s="34">
        <v>0.99985033361143327</v>
      </c>
      <c r="AV62" s="34">
        <v>0.99984693236294575</v>
      </c>
      <c r="AW62" s="34">
        <v>0.99984353112602853</v>
      </c>
      <c r="AX62" s="34">
        <v>0.99984012990068161</v>
      </c>
      <c r="AY62" s="34">
        <v>0.99983672868690454</v>
      </c>
      <c r="AZ62" s="34">
        <v>0.99983332748469778</v>
      </c>
      <c r="BA62" s="34">
        <v>0.99982992629406098</v>
      </c>
      <c r="BB62" s="34">
        <v>0.99982652511499437</v>
      </c>
      <c r="BC62" s="34">
        <v>0.99982312394749762</v>
      </c>
      <c r="BD62" s="34">
        <v>0.99981972279157083</v>
      </c>
      <c r="BE62" s="34">
        <v>0.99981632164721401</v>
      </c>
      <c r="BF62" s="34">
        <v>0.99981292051442694</v>
      </c>
      <c r="BG62" s="34">
        <v>0.99980951939320983</v>
      </c>
      <c r="BH62" s="34">
        <v>0.99980611828356225</v>
      </c>
      <c r="BI62" s="34">
        <v>0.99980271718548464</v>
      </c>
      <c r="BJ62" s="34">
        <v>0.99979931609897688</v>
      </c>
      <c r="BK62" s="34">
        <v>0.99979591502403864</v>
      </c>
      <c r="BL62" s="34">
        <v>0.99979251396066982</v>
      </c>
      <c r="BM62" s="34">
        <v>0.99978911290887085</v>
      </c>
      <c r="BN62" s="34">
        <v>0.99978571186864129</v>
      </c>
      <c r="BO62" s="34">
        <v>0.99978231083998148</v>
      </c>
      <c r="BP62" s="34">
        <v>0.99977890982289097</v>
      </c>
      <c r="BQ62" s="34">
        <v>0.99977550881736987</v>
      </c>
      <c r="BR62" s="34">
        <v>0.99977210782341819</v>
      </c>
      <c r="BS62" s="34">
        <v>0.99976870684103603</v>
      </c>
      <c r="BT62" s="34">
        <v>0.99976530587022305</v>
      </c>
      <c r="BU62" s="34">
        <v>0.99976190491097916</v>
      </c>
      <c r="BV62" s="34">
        <v>0.99975850396330468</v>
      </c>
      <c r="BW62" s="34">
        <v>0.99975510302719961</v>
      </c>
      <c r="BX62" s="34">
        <v>0.99975170210266351</v>
      </c>
      <c r="BY62" s="34">
        <v>0.99974830118969638</v>
      </c>
      <c r="BZ62" s="34">
        <v>0.99974490028829865</v>
      </c>
      <c r="CA62" s="34">
        <v>0.99974149939846968</v>
      </c>
      <c r="CB62" s="34">
        <v>0.99973809852020978</v>
      </c>
      <c r="CC62" s="34">
        <v>0.99973469765351897</v>
      </c>
      <c r="CD62" s="34">
        <v>0.99973129679839712</v>
      </c>
      <c r="CE62" s="34">
        <v>0.9997278959548439</v>
      </c>
      <c r="CF62" s="34">
        <v>0.99972449512285977</v>
      </c>
      <c r="CG62" s="34">
        <v>0.99972109430244438</v>
      </c>
      <c r="CH62" s="34">
        <v>0.99971769349359763</v>
      </c>
      <c r="CI62" s="34">
        <v>0.99971429269631973</v>
      </c>
      <c r="CJ62" s="34">
        <v>0.99971089191061047</v>
      </c>
      <c r="CK62" s="34">
        <v>0.99970749113646984</v>
      </c>
      <c r="CL62" s="34">
        <v>0.99970409037389785</v>
      </c>
      <c r="CM62" s="34">
        <v>0.99970068962289449</v>
      </c>
      <c r="CN62" s="34">
        <v>0.99969728888345943</v>
      </c>
      <c r="CO62" s="34">
        <v>0.99969388815559312</v>
      </c>
      <c r="CP62" s="34">
        <v>0.99969048743929523</v>
      </c>
      <c r="CQ62" s="34">
        <v>0.99968708673456574</v>
      </c>
      <c r="CR62" s="34">
        <v>0.99968368604140434</v>
      </c>
      <c r="CS62" s="34">
        <v>0.99968028535981168</v>
      </c>
      <c r="CT62" s="34">
        <v>0.99967688468978722</v>
      </c>
      <c r="CU62" s="34">
        <v>0.99967348403133083</v>
      </c>
      <c r="CV62" s="34">
        <v>0.99967030492518427</v>
      </c>
      <c r="CW62" s="34">
        <v>0.99966712582914752</v>
      </c>
      <c r="CX62" s="34">
        <v>0.99966394674322101</v>
      </c>
      <c r="CY62" s="34">
        <v>0.99966076766740442</v>
      </c>
      <c r="CZ62" s="34">
        <v>0.99965758860169762</v>
      </c>
      <c r="DA62" s="34">
        <v>0.99965440954610074</v>
      </c>
      <c r="DB62" s="34">
        <v>0.99965123050061377</v>
      </c>
    </row>
    <row r="63" spans="1:106" x14ac:dyDescent="0.2">
      <c r="A63" s="13">
        <f t="shared" ca="1" si="0"/>
        <v>44357</v>
      </c>
      <c r="B63" s="34">
        <v>1.0000102062518916</v>
      </c>
      <c r="C63" s="34">
        <v>1.0000068041563537</v>
      </c>
      <c r="D63" s="34">
        <v>1.0000034020723898</v>
      </c>
      <c r="E63" s="34">
        <v>1</v>
      </c>
      <c r="F63" s="34">
        <v>0.99999659793918427</v>
      </c>
      <c r="G63" s="34">
        <v>0.99999319588994262</v>
      </c>
      <c r="H63" s="34">
        <v>0.99998979385227493</v>
      </c>
      <c r="I63" s="34">
        <v>0.9999863918261811</v>
      </c>
      <c r="J63" s="34">
        <v>0.99998298981166123</v>
      </c>
      <c r="K63" s="34">
        <v>0.9999795878087151</v>
      </c>
      <c r="L63" s="34">
        <v>0.99997618581734304</v>
      </c>
      <c r="M63" s="34">
        <v>0.99997278383754473</v>
      </c>
      <c r="N63" s="34">
        <v>0.99996938186931994</v>
      </c>
      <c r="O63" s="34">
        <v>0.999965979912669</v>
      </c>
      <c r="P63" s="34">
        <v>0.99996257796759169</v>
      </c>
      <c r="Q63" s="34">
        <v>0.99995917603408802</v>
      </c>
      <c r="R63" s="34">
        <v>0.99995577411215797</v>
      </c>
      <c r="S63" s="34">
        <v>0.99995237220180144</v>
      </c>
      <c r="T63" s="34">
        <v>0.99994897030301833</v>
      </c>
      <c r="U63" s="34">
        <v>0.99994556841580873</v>
      </c>
      <c r="V63" s="34">
        <v>0.99994216654017254</v>
      </c>
      <c r="W63" s="34">
        <v>0.99993876467610976</v>
      </c>
      <c r="X63" s="34">
        <v>0.99993536282362039</v>
      </c>
      <c r="Y63" s="34">
        <v>0.99993196098270409</v>
      </c>
      <c r="Z63" s="34">
        <v>0.99992855915336132</v>
      </c>
      <c r="AA63" s="34">
        <v>0.99992515733559184</v>
      </c>
      <c r="AB63" s="34">
        <v>0.99992175552939533</v>
      </c>
      <c r="AC63" s="34">
        <v>0.999918353734772</v>
      </c>
      <c r="AD63" s="34">
        <v>0.99991495195172198</v>
      </c>
      <c r="AE63" s="34">
        <v>0.9999115501802448</v>
      </c>
      <c r="AF63" s="34">
        <v>0.99990814842034081</v>
      </c>
      <c r="AG63" s="34">
        <v>0.9999047466720099</v>
      </c>
      <c r="AH63" s="34">
        <v>0.99990134493525162</v>
      </c>
      <c r="AI63" s="34">
        <v>0.99989794321006653</v>
      </c>
      <c r="AJ63" s="34">
        <v>0.99989454149645407</v>
      </c>
      <c r="AK63" s="34">
        <v>0.99989113979441469</v>
      </c>
      <c r="AL63" s="34">
        <v>0.99988773810394804</v>
      </c>
      <c r="AM63" s="34">
        <v>0.99988433642505414</v>
      </c>
      <c r="AN63" s="34">
        <v>0.99988093475773288</v>
      </c>
      <c r="AO63" s="34">
        <v>0.99987753310198435</v>
      </c>
      <c r="AP63" s="34">
        <v>0.99987413145780846</v>
      </c>
      <c r="AQ63" s="34">
        <v>0.99987072982520497</v>
      </c>
      <c r="AR63" s="34">
        <v>0.99986732820417457</v>
      </c>
      <c r="AS63" s="34">
        <v>0.99986392659471623</v>
      </c>
      <c r="AT63" s="34">
        <v>0.99986052499683054</v>
      </c>
      <c r="AU63" s="34">
        <v>0.99985712341051713</v>
      </c>
      <c r="AV63" s="34">
        <v>0.99985372183577637</v>
      </c>
      <c r="AW63" s="34">
        <v>0.9998503202726079</v>
      </c>
      <c r="AX63" s="34">
        <v>0.99984691872101183</v>
      </c>
      <c r="AY63" s="34">
        <v>0.99984351718098774</v>
      </c>
      <c r="AZ63" s="34">
        <v>0.99984011565253605</v>
      </c>
      <c r="BA63" s="34">
        <v>0.99983671413565678</v>
      </c>
      <c r="BB63" s="34">
        <v>0.99983331263034958</v>
      </c>
      <c r="BC63" s="34">
        <v>0.99982991113661435</v>
      </c>
      <c r="BD63" s="34">
        <v>0.99982650965445119</v>
      </c>
      <c r="BE63" s="34">
        <v>0.99982310818386033</v>
      </c>
      <c r="BF63" s="34">
        <v>0.99981970672484133</v>
      </c>
      <c r="BG63" s="34">
        <v>0.99981630527739429</v>
      </c>
      <c r="BH63" s="34">
        <v>0.999812903841519</v>
      </c>
      <c r="BI63" s="34">
        <v>0.99980950241721589</v>
      </c>
      <c r="BJ63" s="34">
        <v>0.99980610100448464</v>
      </c>
      <c r="BK63" s="34">
        <v>0.99980269960332502</v>
      </c>
      <c r="BL63" s="34">
        <v>0.99979929821373714</v>
      </c>
      <c r="BM63" s="34">
        <v>0.99979589683572123</v>
      </c>
      <c r="BN63" s="34">
        <v>0.99979249546927695</v>
      </c>
      <c r="BO63" s="34">
        <v>0.99978909411440409</v>
      </c>
      <c r="BP63" s="34">
        <v>0.99978569277110296</v>
      </c>
      <c r="BQ63" s="34">
        <v>0.99978229143937369</v>
      </c>
      <c r="BR63" s="34">
        <v>0.99977889011921561</v>
      </c>
      <c r="BS63" s="34">
        <v>0.99977548881062905</v>
      </c>
      <c r="BT63" s="34">
        <v>0.99977208751361413</v>
      </c>
      <c r="BU63" s="34">
        <v>0.99976868622817061</v>
      </c>
      <c r="BV63" s="34">
        <v>0.99976528495429851</v>
      </c>
      <c r="BW63" s="34">
        <v>0.9997618836919977</v>
      </c>
      <c r="BX63" s="34">
        <v>0.99975848244126819</v>
      </c>
      <c r="BY63" s="34">
        <v>0.99975508120210976</v>
      </c>
      <c r="BZ63" s="34">
        <v>0.99975167997452263</v>
      </c>
      <c r="CA63" s="34">
        <v>0.9997482787585068</v>
      </c>
      <c r="CB63" s="34">
        <v>0.99974487755406205</v>
      </c>
      <c r="CC63" s="34">
        <v>0.99974147636118849</v>
      </c>
      <c r="CD63" s="34">
        <v>0.99973807517988578</v>
      </c>
      <c r="CE63" s="34">
        <v>0.99973467401015426</v>
      </c>
      <c r="CF63" s="34">
        <v>0.9997312728519937</v>
      </c>
      <c r="CG63" s="34">
        <v>0.99972787170540423</v>
      </c>
      <c r="CH63" s="34">
        <v>0.99972447057038538</v>
      </c>
      <c r="CI63" s="34">
        <v>0.99972106944693739</v>
      </c>
      <c r="CJ63" s="34">
        <v>0.99971766833506048</v>
      </c>
      <c r="CK63" s="34">
        <v>0.99971426723475421</v>
      </c>
      <c r="CL63" s="34">
        <v>0.99971086614601889</v>
      </c>
      <c r="CM63" s="34">
        <v>0.999707465068854</v>
      </c>
      <c r="CN63" s="34">
        <v>0.99970406400325995</v>
      </c>
      <c r="CO63" s="34">
        <v>0.99970066294923654</v>
      </c>
      <c r="CP63" s="34">
        <v>0.99969726190678376</v>
      </c>
      <c r="CQ63" s="34">
        <v>0.99969386087590129</v>
      </c>
      <c r="CR63" s="34">
        <v>0.99969045985658955</v>
      </c>
      <c r="CS63" s="34">
        <v>0.99968705884884823</v>
      </c>
      <c r="CT63" s="34">
        <v>0.99968365785267732</v>
      </c>
      <c r="CU63" s="34">
        <v>0.9996803388180121</v>
      </c>
      <c r="CV63" s="34">
        <v>0.99967701979436641</v>
      </c>
      <c r="CW63" s="34">
        <v>0.99967370078174</v>
      </c>
      <c r="CX63" s="34">
        <v>0.99967038178013312</v>
      </c>
      <c r="CY63" s="34">
        <v>0.99966706278954576</v>
      </c>
      <c r="CZ63" s="34">
        <v>0.99966374380997747</v>
      </c>
      <c r="DA63" s="34">
        <v>0.99966042484142847</v>
      </c>
      <c r="DB63" s="34">
        <v>0.99965710588389911</v>
      </c>
    </row>
    <row r="64" spans="1:106" x14ac:dyDescent="0.2">
      <c r="A64" s="13">
        <f t="shared" ca="1" si="0"/>
        <v>44358</v>
      </c>
      <c r="B64" s="34">
        <v>1.0000099982476396</v>
      </c>
      <c r="C64" s="34">
        <v>1.0000066654873192</v>
      </c>
      <c r="D64" s="34">
        <v>1.0000033327381059</v>
      </c>
      <c r="E64" s="34">
        <v>1</v>
      </c>
      <c r="F64" s="34">
        <v>0.99999666727300107</v>
      </c>
      <c r="G64" s="34">
        <v>0.99999333455710915</v>
      </c>
      <c r="H64" s="34">
        <v>0.99999000185232434</v>
      </c>
      <c r="I64" s="34">
        <v>0.99998666915864654</v>
      </c>
      <c r="J64" s="34">
        <v>0.99998333647607573</v>
      </c>
      <c r="K64" s="34">
        <v>0.99998000380461161</v>
      </c>
      <c r="L64" s="34">
        <v>0.99997667114425448</v>
      </c>
      <c r="M64" s="34">
        <v>0.99997333849500436</v>
      </c>
      <c r="N64" s="34">
        <v>0.99997000585686091</v>
      </c>
      <c r="O64" s="34">
        <v>0.99996667322982424</v>
      </c>
      <c r="P64" s="34">
        <v>0.99996334061389436</v>
      </c>
      <c r="Q64" s="34">
        <v>0.99996000800907114</v>
      </c>
      <c r="R64" s="34">
        <v>0.99995667541535471</v>
      </c>
      <c r="S64" s="34">
        <v>0.99995334283274484</v>
      </c>
      <c r="T64" s="34">
        <v>0.99995001026124142</v>
      </c>
      <c r="U64" s="34">
        <v>0.99994667770084478</v>
      </c>
      <c r="V64" s="34">
        <v>0.99994334515155436</v>
      </c>
      <c r="W64" s="34">
        <v>0.99994001261337062</v>
      </c>
      <c r="X64" s="34">
        <v>0.99993668008629322</v>
      </c>
      <c r="Y64" s="34">
        <v>0.99993334757032226</v>
      </c>
      <c r="Z64" s="34">
        <v>0.99993001506545776</v>
      </c>
      <c r="AA64" s="34">
        <v>0.99992668257169959</v>
      </c>
      <c r="AB64" s="34">
        <v>0.99992335008904742</v>
      </c>
      <c r="AC64" s="34">
        <v>0.99992001761750193</v>
      </c>
      <c r="AD64" s="34">
        <v>0.99991668515706233</v>
      </c>
      <c r="AE64" s="34">
        <v>0.99991335270772919</v>
      </c>
      <c r="AF64" s="34">
        <v>0.99991002026950182</v>
      </c>
      <c r="AG64" s="34">
        <v>0.99990668784238079</v>
      </c>
      <c r="AH64" s="34">
        <v>0.99990335542636577</v>
      </c>
      <c r="AI64" s="34">
        <v>0.99990002302145697</v>
      </c>
      <c r="AJ64" s="34">
        <v>0.99989669062765407</v>
      </c>
      <c r="AK64" s="34">
        <v>0.99989335824495684</v>
      </c>
      <c r="AL64" s="34">
        <v>0.99989002587336584</v>
      </c>
      <c r="AM64" s="34">
        <v>0.99988669351288062</v>
      </c>
      <c r="AN64" s="34">
        <v>0.99988336116350129</v>
      </c>
      <c r="AO64" s="34">
        <v>0.99988002882522786</v>
      </c>
      <c r="AP64" s="34">
        <v>0.99987669649805999</v>
      </c>
      <c r="AQ64" s="34">
        <v>0.99987336418199801</v>
      </c>
      <c r="AR64" s="34">
        <v>0.99987003187704171</v>
      </c>
      <c r="AS64" s="34">
        <v>0.99986669958319097</v>
      </c>
      <c r="AT64" s="34">
        <v>0.99986336730044612</v>
      </c>
      <c r="AU64" s="34">
        <v>0.99986003502880672</v>
      </c>
      <c r="AV64" s="34">
        <v>0.99985670276827265</v>
      </c>
      <c r="AW64" s="34">
        <v>0.99985337051884426</v>
      </c>
      <c r="AX64" s="34">
        <v>0.99985003828052155</v>
      </c>
      <c r="AY64" s="34">
        <v>0.99984670605330406</v>
      </c>
      <c r="AZ64" s="34">
        <v>0.99984337383719202</v>
      </c>
      <c r="BA64" s="34">
        <v>0.99984004163218532</v>
      </c>
      <c r="BB64" s="34">
        <v>0.99983670943828384</v>
      </c>
      <c r="BC64" s="34">
        <v>0.99983337725548782</v>
      </c>
      <c r="BD64" s="34">
        <v>0.99983004508379703</v>
      </c>
      <c r="BE64" s="34">
        <v>0.99982671292321146</v>
      </c>
      <c r="BF64" s="34">
        <v>0.99982338077373101</v>
      </c>
      <c r="BG64" s="34">
        <v>0.99982004863535578</v>
      </c>
      <c r="BH64" s="34">
        <v>0.99981671650808568</v>
      </c>
      <c r="BI64" s="34">
        <v>0.99981338439192058</v>
      </c>
      <c r="BJ64" s="34">
        <v>0.9998100522868606</v>
      </c>
      <c r="BK64" s="34">
        <v>0.9998067201929054</v>
      </c>
      <c r="BL64" s="34">
        <v>0.99980338811005542</v>
      </c>
      <c r="BM64" s="34">
        <v>0.99980005603831001</v>
      </c>
      <c r="BN64" s="34">
        <v>0.99979672397766972</v>
      </c>
      <c r="BO64" s="34">
        <v>0.99979339192813454</v>
      </c>
      <c r="BP64" s="34">
        <v>0.99979005988970382</v>
      </c>
      <c r="BQ64" s="34">
        <v>0.99978672786237799</v>
      </c>
      <c r="BR64" s="34">
        <v>0.99978339584615672</v>
      </c>
      <c r="BS64" s="34">
        <v>0.99978006384104046</v>
      </c>
      <c r="BT64" s="34">
        <v>0.99977673184702864</v>
      </c>
      <c r="BU64" s="34">
        <v>0.99977339986412139</v>
      </c>
      <c r="BV64" s="34">
        <v>0.99977006789231904</v>
      </c>
      <c r="BW64" s="34">
        <v>0.99976673593162102</v>
      </c>
      <c r="BX64" s="34">
        <v>0.99976340398202757</v>
      </c>
      <c r="BY64" s="34">
        <v>0.99976007204353845</v>
      </c>
      <c r="BZ64" s="34">
        <v>0.99975674011615401</v>
      </c>
      <c r="CA64" s="34">
        <v>0.99975340819987391</v>
      </c>
      <c r="CB64" s="34">
        <v>0.99975007629469792</v>
      </c>
      <c r="CC64" s="34">
        <v>0.99974674440062661</v>
      </c>
      <c r="CD64" s="34">
        <v>0.99974341251765941</v>
      </c>
      <c r="CE64" s="34">
        <v>0.99974008064579656</v>
      </c>
      <c r="CF64" s="34">
        <v>0.99973674878503793</v>
      </c>
      <c r="CG64" s="34">
        <v>0.99973341693538353</v>
      </c>
      <c r="CH64" s="34">
        <v>0.99973008509683314</v>
      </c>
      <c r="CI64" s="34">
        <v>0.99972675326938676</v>
      </c>
      <c r="CJ64" s="34">
        <v>0.99972342145304471</v>
      </c>
      <c r="CK64" s="34">
        <v>0.99972008964780656</v>
      </c>
      <c r="CL64" s="34">
        <v>0.99971675785367242</v>
      </c>
      <c r="CM64" s="34">
        <v>0.99971342607064217</v>
      </c>
      <c r="CN64" s="34">
        <v>0.99971009429871582</v>
      </c>
      <c r="CO64" s="34">
        <v>0.99970676253789348</v>
      </c>
      <c r="CP64" s="34">
        <v>0.99970343078817503</v>
      </c>
      <c r="CQ64" s="34">
        <v>0.99970009904956025</v>
      </c>
      <c r="CR64" s="34">
        <v>0.99969676732204926</v>
      </c>
      <c r="CS64" s="34">
        <v>0.99969343560564217</v>
      </c>
      <c r="CT64" s="34">
        <v>0.99969011684946474</v>
      </c>
      <c r="CU64" s="34">
        <v>0.99968679810430494</v>
      </c>
      <c r="CV64" s="34">
        <v>0.99968347937016255</v>
      </c>
      <c r="CW64" s="34">
        <v>0.9996801606470378</v>
      </c>
      <c r="CX64" s="34">
        <v>0.99967684193493045</v>
      </c>
      <c r="CY64" s="34">
        <v>0.9996735232338404</v>
      </c>
      <c r="CZ64" s="34">
        <v>0.99967020454376765</v>
      </c>
      <c r="DA64" s="34">
        <v>0.99966688586471231</v>
      </c>
      <c r="DB64" s="34">
        <v>0.99966356719667404</v>
      </c>
    </row>
    <row r="65" spans="1:106" x14ac:dyDescent="0.2">
      <c r="A65" s="13">
        <f t="shared" ca="1" si="0"/>
        <v>44361</v>
      </c>
      <c r="B65" s="34">
        <v>1.0000032772944012</v>
      </c>
      <c r="C65" s="34">
        <v>1</v>
      </c>
      <c r="D65" s="34">
        <v>0.99999672271633955</v>
      </c>
      <c r="E65" s="34">
        <v>0.99999344544341973</v>
      </c>
      <c r="F65" s="34">
        <v>0.9999901681812402</v>
      </c>
      <c r="G65" s="34">
        <v>0.99998689092980142</v>
      </c>
      <c r="H65" s="34">
        <v>0.99998361368910316</v>
      </c>
      <c r="I65" s="34">
        <v>0.99998033645914519</v>
      </c>
      <c r="J65" s="34">
        <v>0.99997705923992763</v>
      </c>
      <c r="K65" s="34">
        <v>0.99997378203145049</v>
      </c>
      <c r="L65" s="34">
        <v>0.99997050483371375</v>
      </c>
      <c r="M65" s="34">
        <v>0.99996722764671719</v>
      </c>
      <c r="N65" s="34">
        <v>0.99996395047046094</v>
      </c>
      <c r="O65" s="34">
        <v>0.99996067330494509</v>
      </c>
      <c r="P65" s="34">
        <v>0.99995739615016932</v>
      </c>
      <c r="Q65" s="34">
        <v>0.99995411900613362</v>
      </c>
      <c r="R65" s="34">
        <v>0.99995084187283823</v>
      </c>
      <c r="S65" s="34">
        <v>0.99994756475028268</v>
      </c>
      <c r="T65" s="34">
        <v>0.99994428763846743</v>
      </c>
      <c r="U65" s="34">
        <v>0.99994101053739215</v>
      </c>
      <c r="V65" s="34">
        <v>0.99993773344705683</v>
      </c>
      <c r="W65" s="34">
        <v>0.99993445636746148</v>
      </c>
      <c r="X65" s="34">
        <v>0.99993117929860598</v>
      </c>
      <c r="Y65" s="34">
        <v>0.99992790224049055</v>
      </c>
      <c r="Z65" s="34">
        <v>0.99992462519311476</v>
      </c>
      <c r="AA65" s="34">
        <v>0.99992134815647893</v>
      </c>
      <c r="AB65" s="34">
        <v>0.99991807113058284</v>
      </c>
      <c r="AC65" s="34">
        <v>0.9999147941154265</v>
      </c>
      <c r="AD65" s="34">
        <v>0.99991151711100978</v>
      </c>
      <c r="AE65" s="34">
        <v>0.9999082401173327</v>
      </c>
      <c r="AF65" s="34">
        <v>0.99990496313439547</v>
      </c>
      <c r="AG65" s="34">
        <v>0.99990168616219766</v>
      </c>
      <c r="AH65" s="34">
        <v>0.99989840920073947</v>
      </c>
      <c r="AI65" s="34">
        <v>0.9998951322500208</v>
      </c>
      <c r="AJ65" s="34">
        <v>0.99989185531004166</v>
      </c>
      <c r="AK65" s="34">
        <v>0.99988857838080214</v>
      </c>
      <c r="AL65" s="34">
        <v>0.99988530146230181</v>
      </c>
      <c r="AM65" s="34">
        <v>0.99988202455454089</v>
      </c>
      <c r="AN65" s="34">
        <v>0.9998787476575195</v>
      </c>
      <c r="AO65" s="34">
        <v>0.9998754707712374</v>
      </c>
      <c r="AP65" s="34">
        <v>0.99987219389569437</v>
      </c>
      <c r="AQ65" s="34">
        <v>0.99986891703089065</v>
      </c>
      <c r="AR65" s="34">
        <v>0.99986564017682622</v>
      </c>
      <c r="AS65" s="34">
        <v>0.99986236333350098</v>
      </c>
      <c r="AT65" s="34">
        <v>0.99985908650091504</v>
      </c>
      <c r="AU65" s="34">
        <v>0.99985580967906784</v>
      </c>
      <c r="AV65" s="34">
        <v>0.99985253286796005</v>
      </c>
      <c r="AW65" s="34">
        <v>0.99984925606759123</v>
      </c>
      <c r="AX65" s="34">
        <v>0.99984597927796115</v>
      </c>
      <c r="AY65" s="34">
        <v>0.99984270249907037</v>
      </c>
      <c r="AZ65" s="34">
        <v>0.99983942573091833</v>
      </c>
      <c r="BA65" s="34">
        <v>0.99983614897350537</v>
      </c>
      <c r="BB65" s="34">
        <v>0.99983287222683104</v>
      </c>
      <c r="BC65" s="34">
        <v>0.99982959549089578</v>
      </c>
      <c r="BD65" s="34">
        <v>0.99982631876569916</v>
      </c>
      <c r="BE65" s="34">
        <v>0.99982304205124117</v>
      </c>
      <c r="BF65" s="34">
        <v>0.99981976534752204</v>
      </c>
      <c r="BG65" s="34">
        <v>0.99981648865454165</v>
      </c>
      <c r="BH65" s="34">
        <v>0.99981321197229989</v>
      </c>
      <c r="BI65" s="34">
        <v>0.99980993530079676</v>
      </c>
      <c r="BJ65" s="34">
        <v>0.99980665864003226</v>
      </c>
      <c r="BK65" s="34">
        <v>0.99980338199000618</v>
      </c>
      <c r="BL65" s="34">
        <v>0.99980010535071873</v>
      </c>
      <c r="BM65" s="34">
        <v>0.99979682872216957</v>
      </c>
      <c r="BN65" s="34">
        <v>0.99979355210435894</v>
      </c>
      <c r="BO65" s="34">
        <v>0.99979027549728683</v>
      </c>
      <c r="BP65" s="34">
        <v>0.99978699890095291</v>
      </c>
      <c r="BQ65" s="34">
        <v>0.99978372231535739</v>
      </c>
      <c r="BR65" s="34">
        <v>0.99978044574050029</v>
      </c>
      <c r="BS65" s="34">
        <v>0.99977716917638149</v>
      </c>
      <c r="BT65" s="34">
        <v>0.99977389262300076</v>
      </c>
      <c r="BU65" s="34">
        <v>0.99977061608035811</v>
      </c>
      <c r="BV65" s="34">
        <v>0.99976733954845387</v>
      </c>
      <c r="BW65" s="34">
        <v>0.9997640630272876</v>
      </c>
      <c r="BX65" s="34">
        <v>0.99976078651685951</v>
      </c>
      <c r="BY65" s="34">
        <v>0.9997575100171695</v>
      </c>
      <c r="BZ65" s="34">
        <v>0.99975423352821735</v>
      </c>
      <c r="CA65" s="34">
        <v>0.99975095705000339</v>
      </c>
      <c r="CB65" s="34">
        <v>0.99974768058252728</v>
      </c>
      <c r="CC65" s="34">
        <v>0.99974440412578913</v>
      </c>
      <c r="CD65" s="34">
        <v>0.99974112767978873</v>
      </c>
      <c r="CE65" s="34">
        <v>0.99973785124452608</v>
      </c>
      <c r="CF65" s="34">
        <v>0.9997345748200015</v>
      </c>
      <c r="CG65" s="34">
        <v>0.99973129840621455</v>
      </c>
      <c r="CH65" s="34">
        <v>0.99972802200316546</v>
      </c>
      <c r="CI65" s="34">
        <v>0.99972474561085412</v>
      </c>
      <c r="CJ65" s="34">
        <v>0.99972146922928018</v>
      </c>
      <c r="CK65" s="34">
        <v>0.99971819285844399</v>
      </c>
      <c r="CL65" s="34">
        <v>0.99971491649834543</v>
      </c>
      <c r="CM65" s="34">
        <v>0.99971164014898439</v>
      </c>
      <c r="CN65" s="34">
        <v>0.99970836381036099</v>
      </c>
      <c r="CO65" s="34">
        <v>0.99970508748247511</v>
      </c>
      <c r="CP65" s="34">
        <v>0.99970181116532653</v>
      </c>
      <c r="CQ65" s="34">
        <v>0.99969821451188134</v>
      </c>
      <c r="CR65" s="34">
        <v>0.99969461787137603</v>
      </c>
      <c r="CS65" s="34">
        <v>0.99969102124381037</v>
      </c>
      <c r="CT65" s="34">
        <v>0.99968742462918447</v>
      </c>
      <c r="CU65" s="34">
        <v>0.99968382802749822</v>
      </c>
      <c r="CV65" s="34">
        <v>0.99968023143875151</v>
      </c>
      <c r="CW65" s="34">
        <v>0.99967663486294422</v>
      </c>
      <c r="CX65" s="34">
        <v>0.9996730383000767</v>
      </c>
      <c r="CY65" s="34">
        <v>0.99966944175014838</v>
      </c>
      <c r="CZ65" s="34">
        <v>0.9996658452131596</v>
      </c>
      <c r="DA65" s="34">
        <v>0.99966224868911024</v>
      </c>
      <c r="DB65" s="34">
        <v>0.9996586521780001</v>
      </c>
    </row>
    <row r="66" spans="1:106" x14ac:dyDescent="0.2">
      <c r="A66" s="13">
        <f t="shared" ca="1" si="0"/>
        <v>44362</v>
      </c>
      <c r="B66" s="34">
        <v>1.0000034647315226</v>
      </c>
      <c r="C66" s="34">
        <v>1</v>
      </c>
      <c r="D66" s="34">
        <v>0.99999653528048205</v>
      </c>
      <c r="E66" s="34">
        <v>0.99999307057296816</v>
      </c>
      <c r="F66" s="34">
        <v>0.99998960587745878</v>
      </c>
      <c r="G66" s="34">
        <v>0.99998614119395335</v>
      </c>
      <c r="H66" s="34">
        <v>0.9999826765224521</v>
      </c>
      <c r="I66" s="34">
        <v>0.99997921186295502</v>
      </c>
      <c r="J66" s="34">
        <v>0.99997574721546201</v>
      </c>
      <c r="K66" s="34">
        <v>0.99997228257997306</v>
      </c>
      <c r="L66" s="34">
        <v>0.99996881795648807</v>
      </c>
      <c r="M66" s="34">
        <v>0.99996535334500702</v>
      </c>
      <c r="N66" s="34">
        <v>0.99996188874552971</v>
      </c>
      <c r="O66" s="34">
        <v>0.99995842415805658</v>
      </c>
      <c r="P66" s="34">
        <v>0.9999549595825874</v>
      </c>
      <c r="Q66" s="34">
        <v>0.99995149501912151</v>
      </c>
      <c r="R66" s="34">
        <v>0.99994803046765957</v>
      </c>
      <c r="S66" s="34">
        <v>0.99994456592820147</v>
      </c>
      <c r="T66" s="34">
        <v>0.99994110140074688</v>
      </c>
      <c r="U66" s="34">
        <v>0.9999376368852958</v>
      </c>
      <c r="V66" s="34">
        <v>0.99993417238184856</v>
      </c>
      <c r="W66" s="34">
        <v>0.99993070789040461</v>
      </c>
      <c r="X66" s="34">
        <v>0.99992724341096417</v>
      </c>
      <c r="Y66" s="34">
        <v>0.99992377894352735</v>
      </c>
      <c r="Z66" s="34">
        <v>0.99992031448809393</v>
      </c>
      <c r="AA66" s="34">
        <v>0.9999168500446638</v>
      </c>
      <c r="AB66" s="34">
        <v>0.99991338561323684</v>
      </c>
      <c r="AC66" s="34">
        <v>0.9999099211938135</v>
      </c>
      <c r="AD66" s="34">
        <v>0.99990645678639323</v>
      </c>
      <c r="AE66" s="34">
        <v>0.99990299239097591</v>
      </c>
      <c r="AF66" s="34">
        <v>0.99989952800756221</v>
      </c>
      <c r="AG66" s="34">
        <v>0.99989606363615124</v>
      </c>
      <c r="AH66" s="34">
        <v>0.99989259927674357</v>
      </c>
      <c r="AI66" s="34">
        <v>0.99988913492933906</v>
      </c>
      <c r="AJ66" s="34">
        <v>0.99988567059393729</v>
      </c>
      <c r="AK66" s="34">
        <v>0.99988220627053837</v>
      </c>
      <c r="AL66" s="34">
        <v>0.99987874195914273</v>
      </c>
      <c r="AM66" s="34">
        <v>0.9998752776597496</v>
      </c>
      <c r="AN66" s="34">
        <v>0.99987181337235953</v>
      </c>
      <c r="AO66" s="34">
        <v>0.9998683490969722</v>
      </c>
      <c r="AP66" s="34">
        <v>0.99986488483358738</v>
      </c>
      <c r="AQ66" s="34">
        <v>0.99986142058220551</v>
      </c>
      <c r="AR66" s="34">
        <v>0.99985795634282626</v>
      </c>
      <c r="AS66" s="34">
        <v>0.99985449211544986</v>
      </c>
      <c r="AT66" s="34">
        <v>0.99985102790007563</v>
      </c>
      <c r="AU66" s="34">
        <v>0.99984756369670402</v>
      </c>
      <c r="AV66" s="34">
        <v>0.99984409950533504</v>
      </c>
      <c r="AW66" s="34">
        <v>0.99984063532596845</v>
      </c>
      <c r="AX66" s="34">
        <v>0.99983717115860427</v>
      </c>
      <c r="AY66" s="34">
        <v>0.99983370700324248</v>
      </c>
      <c r="AZ66" s="34">
        <v>0.99983024285988298</v>
      </c>
      <c r="BA66" s="34">
        <v>0.99982677872852577</v>
      </c>
      <c r="BB66" s="34">
        <v>0.99982331460917084</v>
      </c>
      <c r="BC66" s="34">
        <v>0.99981985050181821</v>
      </c>
      <c r="BD66" s="34">
        <v>0.99981638640646731</v>
      </c>
      <c r="BE66" s="34">
        <v>0.99981292232311891</v>
      </c>
      <c r="BF66" s="34">
        <v>0.99980945825177259</v>
      </c>
      <c r="BG66" s="34">
        <v>0.99980599419242833</v>
      </c>
      <c r="BH66" s="34">
        <v>0.9998025301450858</v>
      </c>
      <c r="BI66" s="34">
        <v>0.99979906610974534</v>
      </c>
      <c r="BJ66" s="34">
        <v>0.99979560208640694</v>
      </c>
      <c r="BK66" s="34">
        <v>0.99979213807507017</v>
      </c>
      <c r="BL66" s="34">
        <v>0.99978867407573546</v>
      </c>
      <c r="BM66" s="34">
        <v>0.99978521008840238</v>
      </c>
      <c r="BN66" s="34">
        <v>0.99978174611307136</v>
      </c>
      <c r="BO66" s="34">
        <v>0.99977828214974163</v>
      </c>
      <c r="BP66" s="34">
        <v>0.99977481819841385</v>
      </c>
      <c r="BQ66" s="34">
        <v>0.99977135425908736</v>
      </c>
      <c r="BR66" s="34">
        <v>0.99976789033176283</v>
      </c>
      <c r="BS66" s="34">
        <v>0.99976442641643937</v>
      </c>
      <c r="BT66" s="34">
        <v>0.99976096251311786</v>
      </c>
      <c r="BU66" s="34">
        <v>0.99975749862179764</v>
      </c>
      <c r="BV66" s="34">
        <v>0.99975403474247893</v>
      </c>
      <c r="BW66" s="34">
        <v>0.9997505708751615</v>
      </c>
      <c r="BX66" s="34">
        <v>0.99974710701984515</v>
      </c>
      <c r="BY66" s="34">
        <v>0.99974364317653042</v>
      </c>
      <c r="BZ66" s="34">
        <v>0.99974017934521686</v>
      </c>
      <c r="CA66" s="34">
        <v>0.9997367155259046</v>
      </c>
      <c r="CB66" s="34">
        <v>0.99973325171859317</v>
      </c>
      <c r="CC66" s="34">
        <v>0.99972978792328315</v>
      </c>
      <c r="CD66" s="34">
        <v>0.99972632413997409</v>
      </c>
      <c r="CE66" s="34">
        <v>0.99972286036866609</v>
      </c>
      <c r="CF66" s="34">
        <v>0.99971939660935905</v>
      </c>
      <c r="CG66" s="34">
        <v>0.99971593286205307</v>
      </c>
      <c r="CH66" s="34">
        <v>0.99971246912674783</v>
      </c>
      <c r="CI66" s="34">
        <v>0.99970900540344376</v>
      </c>
      <c r="CJ66" s="34">
        <v>0.99970554169214032</v>
      </c>
      <c r="CK66" s="34">
        <v>0.99970207799283761</v>
      </c>
      <c r="CL66" s="34">
        <v>0.99969861430553564</v>
      </c>
      <c r="CM66" s="34">
        <v>0.99969515063023462</v>
      </c>
      <c r="CN66" s="34">
        <v>0.999691686966934</v>
      </c>
      <c r="CO66" s="34">
        <v>0.99968822331563412</v>
      </c>
      <c r="CP66" s="34">
        <v>0.99968475967633474</v>
      </c>
      <c r="CQ66" s="34">
        <v>0.99968129604903611</v>
      </c>
      <c r="CR66" s="34">
        <v>0.99967769623546299</v>
      </c>
      <c r="CS66" s="34">
        <v>0.99967409643485272</v>
      </c>
      <c r="CT66" s="34">
        <v>0.99967049664720498</v>
      </c>
      <c r="CU66" s="34">
        <v>0.99966689687252008</v>
      </c>
      <c r="CV66" s="34">
        <v>0.99966329711079804</v>
      </c>
      <c r="CW66" s="34">
        <v>0.99965969736203819</v>
      </c>
      <c r="CX66" s="34">
        <v>0.99965609762624119</v>
      </c>
      <c r="CY66" s="34">
        <v>0.99965249790340649</v>
      </c>
      <c r="CZ66" s="34">
        <v>0.99964889819353453</v>
      </c>
      <c r="DA66" s="34">
        <v>0.99964529849662487</v>
      </c>
      <c r="DB66" s="34">
        <v>0.9996416988126775</v>
      </c>
    </row>
    <row r="67" spans="1:106" x14ac:dyDescent="0.2">
      <c r="A67" s="13">
        <f t="shared" ca="1" si="0"/>
        <v>44363</v>
      </c>
      <c r="B67" s="34">
        <v>1.00000345777731</v>
      </c>
      <c r="C67" s="34">
        <v>1</v>
      </c>
      <c r="D67" s="34">
        <v>0.99999654223464607</v>
      </c>
      <c r="E67" s="34">
        <v>0.99999308448124846</v>
      </c>
      <c r="F67" s="34">
        <v>0.99998962673980696</v>
      </c>
      <c r="G67" s="34">
        <v>0.99998616901032145</v>
      </c>
      <c r="H67" s="34">
        <v>0.99998271129279226</v>
      </c>
      <c r="I67" s="34">
        <v>0.99997925358721862</v>
      </c>
      <c r="J67" s="34">
        <v>0.99997579589360108</v>
      </c>
      <c r="K67" s="34">
        <v>0.99997233821193943</v>
      </c>
      <c r="L67" s="34">
        <v>0.99996888054223376</v>
      </c>
      <c r="M67" s="34">
        <v>0.99996542288448365</v>
      </c>
      <c r="N67" s="34">
        <v>0.99996196523868941</v>
      </c>
      <c r="O67" s="34">
        <v>0.99995850760485083</v>
      </c>
      <c r="P67" s="34">
        <v>0.99995504998296825</v>
      </c>
      <c r="Q67" s="34">
        <v>0.99995159237304099</v>
      </c>
      <c r="R67" s="34">
        <v>0.99994813477506939</v>
      </c>
      <c r="S67" s="34">
        <v>0.99994467718905355</v>
      </c>
      <c r="T67" s="34">
        <v>0.99994121961499305</v>
      </c>
      <c r="U67" s="34">
        <v>0.99993776205288798</v>
      </c>
      <c r="V67" s="34">
        <v>0.99993430450273835</v>
      </c>
      <c r="W67" s="34">
        <v>0.99993084696454426</v>
      </c>
      <c r="X67" s="34">
        <v>0.99992738943830561</v>
      </c>
      <c r="Y67" s="34">
        <v>0.99992393192402196</v>
      </c>
      <c r="Z67" s="34">
        <v>0.99992047442169396</v>
      </c>
      <c r="AA67" s="34">
        <v>0.99991701693132085</v>
      </c>
      <c r="AB67" s="34">
        <v>0.99991355945290317</v>
      </c>
      <c r="AC67" s="34">
        <v>0.99991010198644059</v>
      </c>
      <c r="AD67" s="34">
        <v>0.9999066445319329</v>
      </c>
      <c r="AE67" s="34">
        <v>0.99990318708938042</v>
      </c>
      <c r="AF67" s="34">
        <v>0.99989972965878315</v>
      </c>
      <c r="AG67" s="34">
        <v>0.99989627224014066</v>
      </c>
      <c r="AH67" s="34">
        <v>0.99989281483345294</v>
      </c>
      <c r="AI67" s="34">
        <v>0.99988935743872043</v>
      </c>
      <c r="AJ67" s="34">
        <v>0.9998859000559428</v>
      </c>
      <c r="AK67" s="34">
        <v>0.99988244268511983</v>
      </c>
      <c r="AL67" s="34">
        <v>0.99987898532625163</v>
      </c>
      <c r="AM67" s="34">
        <v>0.99987552797933821</v>
      </c>
      <c r="AN67" s="34">
        <v>0.99987207064437955</v>
      </c>
      <c r="AO67" s="34">
        <v>0.99986861332137544</v>
      </c>
      <c r="AP67" s="34">
        <v>0.99986515601032588</v>
      </c>
      <c r="AQ67" s="34">
        <v>0.99986169871123121</v>
      </c>
      <c r="AR67" s="34">
        <v>0.99985824142409074</v>
      </c>
      <c r="AS67" s="34">
        <v>0.99985478414890483</v>
      </c>
      <c r="AT67" s="34">
        <v>0.99985132688567346</v>
      </c>
      <c r="AU67" s="34">
        <v>0.99984786963439642</v>
      </c>
      <c r="AV67" s="34">
        <v>0.99984441239507382</v>
      </c>
      <c r="AW67" s="34">
        <v>0.99984095516770533</v>
      </c>
      <c r="AX67" s="34">
        <v>0.99983749795229138</v>
      </c>
      <c r="AY67" s="34">
        <v>0.99983404074883164</v>
      </c>
      <c r="AZ67" s="34">
        <v>0.99983058355732601</v>
      </c>
      <c r="BA67" s="34">
        <v>0.99982712637777449</v>
      </c>
      <c r="BB67" s="34">
        <v>0.99982366921017707</v>
      </c>
      <c r="BC67" s="34">
        <v>0.99982021205453375</v>
      </c>
      <c r="BD67" s="34">
        <v>0.99981675491084454</v>
      </c>
      <c r="BE67" s="34">
        <v>0.99981329777910921</v>
      </c>
      <c r="BF67" s="34">
        <v>0.99980984065932799</v>
      </c>
      <c r="BG67" s="34">
        <v>0.99980638355150075</v>
      </c>
      <c r="BH67" s="34">
        <v>0.99980292645562718</v>
      </c>
      <c r="BI67" s="34">
        <v>0.99979946937170738</v>
      </c>
      <c r="BJ67" s="34">
        <v>0.99979601229974158</v>
      </c>
      <c r="BK67" s="34">
        <v>0.99979255523972932</v>
      </c>
      <c r="BL67" s="34">
        <v>0.99978909819167094</v>
      </c>
      <c r="BM67" s="34">
        <v>0.99978564115556623</v>
      </c>
      <c r="BN67" s="34">
        <v>0.99978218413141495</v>
      </c>
      <c r="BO67" s="34">
        <v>0.99977872711921734</v>
      </c>
      <c r="BP67" s="34">
        <v>0.99977527011897316</v>
      </c>
      <c r="BQ67" s="34">
        <v>0.99977181313068264</v>
      </c>
      <c r="BR67" s="34">
        <v>0.99976835615434556</v>
      </c>
      <c r="BS67" s="34">
        <v>0.99976489918996203</v>
      </c>
      <c r="BT67" s="34">
        <v>0.99976144223753161</v>
      </c>
      <c r="BU67" s="34">
        <v>0.99975798529705462</v>
      </c>
      <c r="BV67" s="34">
        <v>0.99975452836853085</v>
      </c>
      <c r="BW67" s="34">
        <v>0.99975107145196052</v>
      </c>
      <c r="BX67" s="34">
        <v>0.99974761454734318</v>
      </c>
      <c r="BY67" s="34">
        <v>0.99974415765467906</v>
      </c>
      <c r="BZ67" s="34">
        <v>0.99974070077396815</v>
      </c>
      <c r="CA67" s="34">
        <v>0.99973724390521024</v>
      </c>
      <c r="CB67" s="34">
        <v>0.99973378704840532</v>
      </c>
      <c r="CC67" s="34">
        <v>0.9997303302035534</v>
      </c>
      <c r="CD67" s="34">
        <v>0.99972687337065469</v>
      </c>
      <c r="CE67" s="34">
        <v>0.99972341654970864</v>
      </c>
      <c r="CF67" s="34">
        <v>0.9997199597407157</v>
      </c>
      <c r="CG67" s="34">
        <v>0.99971650294367531</v>
      </c>
      <c r="CH67" s="34">
        <v>0.99971304615858791</v>
      </c>
      <c r="CI67" s="34">
        <v>0.99970958938545307</v>
      </c>
      <c r="CJ67" s="34">
        <v>0.99970613262427122</v>
      </c>
      <c r="CK67" s="34">
        <v>0.99970267587504191</v>
      </c>
      <c r="CL67" s="34">
        <v>0.99969921913776516</v>
      </c>
      <c r="CM67" s="34">
        <v>0.99969576241244096</v>
      </c>
      <c r="CN67" s="34">
        <v>0.99969230569906942</v>
      </c>
      <c r="CO67" s="34">
        <v>0.99968884899765031</v>
      </c>
      <c r="CP67" s="34">
        <v>0.99968539230818365</v>
      </c>
      <c r="CQ67" s="34">
        <v>0.99968193563066954</v>
      </c>
      <c r="CR67" s="34">
        <v>0.99967847896510786</v>
      </c>
      <c r="CS67" s="34">
        <v>0.9996750223114983</v>
      </c>
      <c r="CT67" s="34">
        <v>0.99967097684274842</v>
      </c>
      <c r="CU67" s="34">
        <v>0.99966693139036966</v>
      </c>
      <c r="CV67" s="34">
        <v>0.99966288595436192</v>
      </c>
      <c r="CW67" s="34">
        <v>0.9996588405347252</v>
      </c>
      <c r="CX67" s="34">
        <v>0.99965479513145938</v>
      </c>
      <c r="CY67" s="34">
        <v>0.99965074974456436</v>
      </c>
      <c r="CZ67" s="34">
        <v>0.99964670437404035</v>
      </c>
      <c r="DA67" s="34">
        <v>0.9996426590198868</v>
      </c>
      <c r="DB67" s="34">
        <v>0.99963861368210405</v>
      </c>
    </row>
    <row r="68" spans="1:106" x14ac:dyDescent="0.2">
      <c r="A68" s="13">
        <f t="shared" ref="A68:A131" ca="1" si="1">IF(WORKDAY(A$2,ROW()-2)&gt;TODAY(),"",WORKDAY(A$2,ROW()-2))</f>
        <v>44364</v>
      </c>
      <c r="B68" s="34">
        <v>1.0000112064702895</v>
      </c>
      <c r="C68" s="34">
        <v>1.0000074709662392</v>
      </c>
      <c r="D68" s="34">
        <v>1.0000037354761426</v>
      </c>
      <c r="E68" s="34">
        <v>1</v>
      </c>
      <c r="F68" s="34">
        <v>0.99999626453781087</v>
      </c>
      <c r="G68" s="34">
        <v>0.99999252908957548</v>
      </c>
      <c r="H68" s="34">
        <v>0.9999887936552937</v>
      </c>
      <c r="I68" s="34">
        <v>0.99998505823496542</v>
      </c>
      <c r="J68" s="34">
        <v>0.99998132282859087</v>
      </c>
      <c r="K68" s="34">
        <v>0.99997758743616971</v>
      </c>
      <c r="L68" s="34">
        <v>0.99997385205770195</v>
      </c>
      <c r="M68" s="34">
        <v>0.99997011669318747</v>
      </c>
      <c r="N68" s="34">
        <v>0.99996638134262639</v>
      </c>
      <c r="O68" s="34">
        <v>0.99996264600601847</v>
      </c>
      <c r="P68" s="34">
        <v>0.99995891068336373</v>
      </c>
      <c r="Q68" s="34">
        <v>0.99995517537466239</v>
      </c>
      <c r="R68" s="34">
        <v>0.99995144007991388</v>
      </c>
      <c r="S68" s="34">
        <v>0.99994770479911854</v>
      </c>
      <c r="T68" s="34">
        <v>0.99994396953227638</v>
      </c>
      <c r="U68" s="34">
        <v>0.99994023427938694</v>
      </c>
      <c r="V68" s="34">
        <v>0.99993649904045045</v>
      </c>
      <c r="W68" s="34">
        <v>0.99993276381546681</v>
      </c>
      <c r="X68" s="34">
        <v>0.99992902860443589</v>
      </c>
      <c r="Y68" s="34">
        <v>0.99992529340735803</v>
      </c>
      <c r="Z68" s="34">
        <v>0.99992155822423257</v>
      </c>
      <c r="AA68" s="34">
        <v>0.99991782305505983</v>
      </c>
      <c r="AB68" s="34">
        <v>0.99991408789983949</v>
      </c>
      <c r="AC68" s="34">
        <v>0.99991035275857199</v>
      </c>
      <c r="AD68" s="34">
        <v>0.99990661763125654</v>
      </c>
      <c r="AE68" s="34">
        <v>0.99990288251789394</v>
      </c>
      <c r="AF68" s="34">
        <v>0.99989914741848362</v>
      </c>
      <c r="AG68" s="34">
        <v>0.99989541233302548</v>
      </c>
      <c r="AH68" s="34">
        <v>0.99989167726151973</v>
      </c>
      <c r="AI68" s="34">
        <v>0.99988794220396615</v>
      </c>
      <c r="AJ68" s="34">
        <v>0.99988420716036464</v>
      </c>
      <c r="AK68" s="34">
        <v>0.99988047213071529</v>
      </c>
      <c r="AL68" s="34">
        <v>0.99987673711501812</v>
      </c>
      <c r="AM68" s="34">
        <v>0.99987300211327301</v>
      </c>
      <c r="AN68" s="34">
        <v>0.99986926712547952</v>
      </c>
      <c r="AO68" s="34">
        <v>0.9998655321516382</v>
      </c>
      <c r="AP68" s="34">
        <v>0.99986179719174872</v>
      </c>
      <c r="AQ68" s="34">
        <v>0.99985806224581109</v>
      </c>
      <c r="AR68" s="34">
        <v>0.99985432731382518</v>
      </c>
      <c r="AS68" s="34">
        <v>0.99985059239579088</v>
      </c>
      <c r="AT68" s="34">
        <v>0.99984685749170821</v>
      </c>
      <c r="AU68" s="34">
        <v>0.99984312260157715</v>
      </c>
      <c r="AV68" s="34">
        <v>0.9998393877253976</v>
      </c>
      <c r="AW68" s="34">
        <v>0.99983565286316978</v>
      </c>
      <c r="AX68" s="34">
        <v>0.99983191801489324</v>
      </c>
      <c r="AY68" s="34">
        <v>0.9998281831805681</v>
      </c>
      <c r="AZ68" s="34">
        <v>0.99982444836019413</v>
      </c>
      <c r="BA68" s="34">
        <v>0.99982071355377178</v>
      </c>
      <c r="BB68" s="34">
        <v>0.99981697876130016</v>
      </c>
      <c r="BC68" s="34">
        <v>0.99981324398278015</v>
      </c>
      <c r="BD68" s="34">
        <v>0.99980950921821121</v>
      </c>
      <c r="BE68" s="34">
        <v>0.99980577446759322</v>
      </c>
      <c r="BF68" s="34">
        <v>0.9998020397309263</v>
      </c>
      <c r="BG68" s="34">
        <v>0.99979830500821021</v>
      </c>
      <c r="BH68" s="34">
        <v>0.99979457029944518</v>
      </c>
      <c r="BI68" s="34">
        <v>0.99979083560463089</v>
      </c>
      <c r="BJ68" s="34">
        <v>0.99978710092376755</v>
      </c>
      <c r="BK68" s="34">
        <v>0.99978336625685482</v>
      </c>
      <c r="BL68" s="34">
        <v>0.99977963160389316</v>
      </c>
      <c r="BM68" s="34">
        <v>0.99977589696488167</v>
      </c>
      <c r="BN68" s="34">
        <v>0.99977216233982125</v>
      </c>
      <c r="BO68" s="34">
        <v>0.99976842772871122</v>
      </c>
      <c r="BP68" s="34">
        <v>0.99976469313155147</v>
      </c>
      <c r="BQ68" s="34">
        <v>0.99976095854834235</v>
      </c>
      <c r="BR68" s="34">
        <v>0.99975722397908351</v>
      </c>
      <c r="BS68" s="34">
        <v>0.99975348942377529</v>
      </c>
      <c r="BT68" s="34">
        <v>0.99974975488241702</v>
      </c>
      <c r="BU68" s="34">
        <v>0.99974602035500915</v>
      </c>
      <c r="BV68" s="34">
        <v>0.99974228584155145</v>
      </c>
      <c r="BW68" s="34">
        <v>0.9997385513420437</v>
      </c>
      <c r="BX68" s="34">
        <v>0.99973481685648624</v>
      </c>
      <c r="BY68" s="34">
        <v>0.99973108238487884</v>
      </c>
      <c r="BZ68" s="34">
        <v>0.99972734792722129</v>
      </c>
      <c r="CA68" s="34">
        <v>0.9997236134835138</v>
      </c>
      <c r="CB68" s="34">
        <v>0.99971987905375603</v>
      </c>
      <c r="CC68" s="34">
        <v>0.99971614463794822</v>
      </c>
      <c r="CD68" s="34">
        <v>0.99971241023609014</v>
      </c>
      <c r="CE68" s="34">
        <v>0.9997086758481819</v>
      </c>
      <c r="CF68" s="34">
        <v>0.99970494147422295</v>
      </c>
      <c r="CG68" s="34">
        <v>0.99970120711421395</v>
      </c>
      <c r="CH68" s="34">
        <v>0.99969747276815446</v>
      </c>
      <c r="CI68" s="34">
        <v>0.99969373843604448</v>
      </c>
      <c r="CJ68" s="34">
        <v>0.99969000411788367</v>
      </c>
      <c r="CK68" s="34">
        <v>0.9996862698136727</v>
      </c>
      <c r="CL68" s="34">
        <v>0.99968253552341091</v>
      </c>
      <c r="CM68" s="34">
        <v>0.99967880124709829</v>
      </c>
      <c r="CN68" s="34">
        <v>0.99967506698473507</v>
      </c>
      <c r="CO68" s="34">
        <v>0.99967133273632081</v>
      </c>
      <c r="CP68" s="34">
        <v>0.99966759850185594</v>
      </c>
      <c r="CQ68" s="34">
        <v>0.99966386428134024</v>
      </c>
      <c r="CR68" s="34">
        <v>0.99966013007477339</v>
      </c>
      <c r="CS68" s="34">
        <v>0.9996563958821556</v>
      </c>
      <c r="CT68" s="34">
        <v>0.99965265953732241</v>
      </c>
      <c r="CU68" s="34">
        <v>0.99964892320645393</v>
      </c>
      <c r="CV68" s="34">
        <v>0.99964518688955062</v>
      </c>
      <c r="CW68" s="34">
        <v>0.99964145058661225</v>
      </c>
      <c r="CX68" s="34">
        <v>0.99963771429763892</v>
      </c>
      <c r="CY68" s="34">
        <v>0.99963397802263032</v>
      </c>
      <c r="CZ68" s="34">
        <v>0.99963024176158677</v>
      </c>
      <c r="DA68" s="34">
        <v>0.9996265055145076</v>
      </c>
      <c r="DB68" s="34">
        <v>0.99962276928139338</v>
      </c>
    </row>
    <row r="69" spans="1:106" x14ac:dyDescent="0.2">
      <c r="A69" s="13">
        <f t="shared" ca="1" si="1"/>
        <v>44365</v>
      </c>
      <c r="B69" s="34">
        <v>1.0000112381264157</v>
      </c>
      <c r="C69" s="34">
        <v>1.0000074920702444</v>
      </c>
      <c r="D69" s="34">
        <v>1.0000037460281059</v>
      </c>
      <c r="E69" s="34">
        <v>1</v>
      </c>
      <c r="F69" s="34">
        <v>0.99999625398592684</v>
      </c>
      <c r="G69" s="34">
        <v>0.99999250798588646</v>
      </c>
      <c r="H69" s="34">
        <v>0.99998876199987852</v>
      </c>
      <c r="I69" s="34">
        <v>0.99998501602790324</v>
      </c>
      <c r="J69" s="34">
        <v>0.99998127006996029</v>
      </c>
      <c r="K69" s="34">
        <v>0.99997752412604979</v>
      </c>
      <c r="L69" s="34">
        <v>0.99997377819617161</v>
      </c>
      <c r="M69" s="34">
        <v>0.99997003228032577</v>
      </c>
      <c r="N69" s="34">
        <v>0.99996628637851226</v>
      </c>
      <c r="O69" s="34">
        <v>0.99996254049073074</v>
      </c>
      <c r="P69" s="34">
        <v>0.99995879461698145</v>
      </c>
      <c r="Q69" s="34">
        <v>0.99995504875726426</v>
      </c>
      <c r="R69" s="34">
        <v>0.9999513029115793</v>
      </c>
      <c r="S69" s="34">
        <v>0.99994755707992611</v>
      </c>
      <c r="T69" s="34">
        <v>0.9999438112623048</v>
      </c>
      <c r="U69" s="34">
        <v>0.99994006545871572</v>
      </c>
      <c r="V69" s="34">
        <v>0.9999363196691583</v>
      </c>
      <c r="W69" s="34">
        <v>0.99993257389363244</v>
      </c>
      <c r="X69" s="34">
        <v>0.99992882813213868</v>
      </c>
      <c r="Y69" s="34">
        <v>0.99992508238467626</v>
      </c>
      <c r="Z69" s="34">
        <v>0.99992133665124572</v>
      </c>
      <c r="AA69" s="34">
        <v>0.99991759093184662</v>
      </c>
      <c r="AB69" s="34">
        <v>0.99991384522647897</v>
      </c>
      <c r="AC69" s="34">
        <v>0.99991009953514287</v>
      </c>
      <c r="AD69" s="34">
        <v>0.9999063538578381</v>
      </c>
      <c r="AE69" s="34">
        <v>0.99990260819456467</v>
      </c>
      <c r="AF69" s="34">
        <v>0.9998988625453229</v>
      </c>
      <c r="AG69" s="34">
        <v>0.9998951169101119</v>
      </c>
      <c r="AH69" s="34">
        <v>0.99989137128893246</v>
      </c>
      <c r="AI69" s="34">
        <v>0.99988762568178413</v>
      </c>
      <c r="AJ69" s="34">
        <v>0.9998838800886668</v>
      </c>
      <c r="AK69" s="34">
        <v>0.99988013450958035</v>
      </c>
      <c r="AL69" s="34">
        <v>0.99987638894452524</v>
      </c>
      <c r="AM69" s="34">
        <v>0.9998726433935009</v>
      </c>
      <c r="AN69" s="34">
        <v>0.99986889785650734</v>
      </c>
      <c r="AO69" s="34">
        <v>0.99986515233354456</v>
      </c>
      <c r="AP69" s="34">
        <v>0.999861406824613</v>
      </c>
      <c r="AQ69" s="34">
        <v>0.99985766132971166</v>
      </c>
      <c r="AR69" s="34">
        <v>0.99985391584884131</v>
      </c>
      <c r="AS69" s="34">
        <v>0.99985017038200141</v>
      </c>
      <c r="AT69" s="34">
        <v>0.99984642492919218</v>
      </c>
      <c r="AU69" s="34">
        <v>0.99984267949041361</v>
      </c>
      <c r="AV69" s="34">
        <v>0.99983893406566537</v>
      </c>
      <c r="AW69" s="34">
        <v>0.99983518865494747</v>
      </c>
      <c r="AX69" s="34">
        <v>0.99983144325826001</v>
      </c>
      <c r="AY69" s="34">
        <v>0.99982769787560288</v>
      </c>
      <c r="AZ69" s="34">
        <v>0.99982395250697598</v>
      </c>
      <c r="BA69" s="34">
        <v>0.99982020715237918</v>
      </c>
      <c r="BB69" s="34">
        <v>0.99981646181181272</v>
      </c>
      <c r="BC69" s="34">
        <v>0.99981271648527625</v>
      </c>
      <c r="BD69" s="34">
        <v>0.99980897117276979</v>
      </c>
      <c r="BE69" s="34">
        <v>0.99980522587429332</v>
      </c>
      <c r="BF69" s="34">
        <v>0.99980148058984686</v>
      </c>
      <c r="BG69" s="34">
        <v>0.99979773531943017</v>
      </c>
      <c r="BH69" s="34">
        <v>0.99979399006304348</v>
      </c>
      <c r="BI69" s="34">
        <v>0.99979024482068657</v>
      </c>
      <c r="BJ69" s="34">
        <v>0.99978649959235932</v>
      </c>
      <c r="BK69" s="34">
        <v>0.99978275437806186</v>
      </c>
      <c r="BL69" s="34">
        <v>0.99977900917779383</v>
      </c>
      <c r="BM69" s="34">
        <v>0.99977526399155547</v>
      </c>
      <c r="BN69" s="34">
        <v>0.99977151881934656</v>
      </c>
      <c r="BO69" s="34">
        <v>0.99976777366116731</v>
      </c>
      <c r="BP69" s="34">
        <v>0.99976402851701718</v>
      </c>
      <c r="BQ69" s="34">
        <v>0.99976028338689671</v>
      </c>
      <c r="BR69" s="34">
        <v>0.99975653827080524</v>
      </c>
      <c r="BS69" s="34">
        <v>0.99975279316874344</v>
      </c>
      <c r="BT69" s="34">
        <v>0.99974904808071052</v>
      </c>
      <c r="BU69" s="34">
        <v>0.99974530300670694</v>
      </c>
      <c r="BV69" s="34">
        <v>0.99974155794673214</v>
      </c>
      <c r="BW69" s="34">
        <v>0.99973781290078667</v>
      </c>
      <c r="BX69" s="34">
        <v>0.9997340678688702</v>
      </c>
      <c r="BY69" s="34">
        <v>0.99973032285098262</v>
      </c>
      <c r="BZ69" s="34">
        <v>0.99972657784712382</v>
      </c>
      <c r="CA69" s="34">
        <v>0.99972283285729402</v>
      </c>
      <c r="CB69" s="34">
        <v>0.999719087881493</v>
      </c>
      <c r="CC69" s="34">
        <v>0.99971534291972064</v>
      </c>
      <c r="CD69" s="34">
        <v>0.99971159797197695</v>
      </c>
      <c r="CE69" s="34">
        <v>0.99970785303826193</v>
      </c>
      <c r="CF69" s="34">
        <v>0.99970410811857535</v>
      </c>
      <c r="CG69" s="34">
        <v>0.99970036321291755</v>
      </c>
      <c r="CH69" s="34">
        <v>0.99969661832128798</v>
      </c>
      <c r="CI69" s="34">
        <v>0.99969287344368685</v>
      </c>
      <c r="CJ69" s="34">
        <v>0.99968912858011416</v>
      </c>
      <c r="CK69" s="34">
        <v>0.99968538373056981</v>
      </c>
      <c r="CL69" s="34">
        <v>0.99968163889505379</v>
      </c>
      <c r="CM69" s="34">
        <v>0.99967789407356578</v>
      </c>
      <c r="CN69" s="34">
        <v>0.9996741492661062</v>
      </c>
      <c r="CO69" s="34">
        <v>0.99967040447267452</v>
      </c>
      <c r="CP69" s="34">
        <v>0.99966665969327073</v>
      </c>
      <c r="CQ69" s="34">
        <v>0.99966291492789516</v>
      </c>
      <c r="CR69" s="34">
        <v>0.99965917017654737</v>
      </c>
      <c r="CS69" s="34">
        <v>0.9996554254392277</v>
      </c>
      <c r="CT69" s="34">
        <v>0.99965138983595148</v>
      </c>
      <c r="CU69" s="34">
        <v>0.99964735424896689</v>
      </c>
      <c r="CV69" s="34">
        <v>0.99964331867827416</v>
      </c>
      <c r="CW69" s="34">
        <v>0.99963928312387296</v>
      </c>
      <c r="CX69" s="34">
        <v>0.99963524758576316</v>
      </c>
      <c r="CY69" s="34">
        <v>0.9996312120639449</v>
      </c>
      <c r="CZ69" s="34">
        <v>0.99962717655841782</v>
      </c>
      <c r="DA69" s="34">
        <v>0.99962314106918237</v>
      </c>
      <c r="DB69" s="34">
        <v>0.99961910559623779</v>
      </c>
    </row>
    <row r="70" spans="1:106" x14ac:dyDescent="0.2">
      <c r="A70" s="13">
        <f t="shared" ca="1" si="1"/>
        <v>44368</v>
      </c>
      <c r="B70" s="34">
        <v>1.0000038293327209</v>
      </c>
      <c r="C70" s="34">
        <v>1</v>
      </c>
      <c r="D70" s="34">
        <v>0.9999961706819428</v>
      </c>
      <c r="E70" s="34">
        <v>0.99999234137854931</v>
      </c>
      <c r="F70" s="34">
        <v>0.99998851208981943</v>
      </c>
      <c r="G70" s="34">
        <v>0.99998468281575326</v>
      </c>
      <c r="H70" s="34">
        <v>0.99998085355635036</v>
      </c>
      <c r="I70" s="34">
        <v>0.99997702431161073</v>
      </c>
      <c r="J70" s="34">
        <v>0.99997319508153504</v>
      </c>
      <c r="K70" s="34">
        <v>0.99996936586612239</v>
      </c>
      <c r="L70" s="34">
        <v>0.99996553666537302</v>
      </c>
      <c r="M70" s="34">
        <v>0.9999617074792867</v>
      </c>
      <c r="N70" s="34">
        <v>0.99995787830786387</v>
      </c>
      <c r="O70" s="34">
        <v>0.99995404915110397</v>
      </c>
      <c r="P70" s="34">
        <v>0.99995022000900724</v>
      </c>
      <c r="Q70" s="34">
        <v>0.99994639088157344</v>
      </c>
      <c r="R70" s="34">
        <v>0.9999425617688027</v>
      </c>
      <c r="S70" s="34">
        <v>0.99993873267069477</v>
      </c>
      <c r="T70" s="34">
        <v>0.99993490358724968</v>
      </c>
      <c r="U70" s="34">
        <v>0.9999310745184673</v>
      </c>
      <c r="V70" s="34">
        <v>0.99992724546434786</v>
      </c>
      <c r="W70" s="34">
        <v>0.9999234164248908</v>
      </c>
      <c r="X70" s="34">
        <v>0.99991958740009634</v>
      </c>
      <c r="Y70" s="34">
        <v>0.99991575838996472</v>
      </c>
      <c r="Z70" s="34">
        <v>0.99991192939449536</v>
      </c>
      <c r="AA70" s="34">
        <v>0.99990810041368861</v>
      </c>
      <c r="AB70" s="34">
        <v>0.99990427144754412</v>
      </c>
      <c r="AC70" s="34">
        <v>0.99990044249606203</v>
      </c>
      <c r="AD70" s="34">
        <v>0.9998966135592422</v>
      </c>
      <c r="AE70" s="34">
        <v>0.99989278463708475</v>
      </c>
      <c r="AF70" s="34">
        <v>0.99988895572958914</v>
      </c>
      <c r="AG70" s="34">
        <v>0.99988512683675579</v>
      </c>
      <c r="AH70" s="34">
        <v>0.99988129795858438</v>
      </c>
      <c r="AI70" s="34">
        <v>0.99987746909507524</v>
      </c>
      <c r="AJ70" s="34">
        <v>0.99987364024622782</v>
      </c>
      <c r="AK70" s="34">
        <v>0.99986981141204223</v>
      </c>
      <c r="AL70" s="34">
        <v>0.99986598259251858</v>
      </c>
      <c r="AM70" s="34">
        <v>0.99986215378765653</v>
      </c>
      <c r="AN70" s="34">
        <v>0.99985832499745653</v>
      </c>
      <c r="AO70" s="34">
        <v>0.99985449622191791</v>
      </c>
      <c r="AP70" s="34">
        <v>0.99985066746104101</v>
      </c>
      <c r="AQ70" s="34">
        <v>0.9998468387148256</v>
      </c>
      <c r="AR70" s="34">
        <v>0.99984300998327158</v>
      </c>
      <c r="AS70" s="34">
        <v>0.99983918126637927</v>
      </c>
      <c r="AT70" s="34">
        <v>0.99983535256414791</v>
      </c>
      <c r="AU70" s="34">
        <v>0.99983152387657825</v>
      </c>
      <c r="AV70" s="34">
        <v>0.99982769520366976</v>
      </c>
      <c r="AW70" s="34">
        <v>0.99982386654542243</v>
      </c>
      <c r="AX70" s="34">
        <v>0.99982003790183616</v>
      </c>
      <c r="AY70" s="34">
        <v>0.99981620927291115</v>
      </c>
      <c r="AZ70" s="34">
        <v>0.99981238065864719</v>
      </c>
      <c r="BA70" s="34">
        <v>0.99980855205904406</v>
      </c>
      <c r="BB70" s="34">
        <v>0.99980472347410188</v>
      </c>
      <c r="BC70" s="34">
        <v>0.99980089490382074</v>
      </c>
      <c r="BD70" s="34">
        <v>0.99979706634820031</v>
      </c>
      <c r="BE70" s="34">
        <v>0.99979323780724061</v>
      </c>
      <c r="BF70" s="34">
        <v>0.99978940928094162</v>
      </c>
      <c r="BG70" s="34">
        <v>0.99978558076930313</v>
      </c>
      <c r="BH70" s="34">
        <v>0.99978175227232557</v>
      </c>
      <c r="BI70" s="34">
        <v>0.99977792379000818</v>
      </c>
      <c r="BJ70" s="34">
        <v>0.99977409532235151</v>
      </c>
      <c r="BK70" s="34">
        <v>0.99977026686935522</v>
      </c>
      <c r="BL70" s="34">
        <v>0.9997664384310192</v>
      </c>
      <c r="BM70" s="34">
        <v>0.99976261000734368</v>
      </c>
      <c r="BN70" s="34">
        <v>0.99975878159832821</v>
      </c>
      <c r="BO70" s="34">
        <v>0.99975495320397301</v>
      </c>
      <c r="BP70" s="34">
        <v>0.99975112482427786</v>
      </c>
      <c r="BQ70" s="34">
        <v>0.99974729645924276</v>
      </c>
      <c r="BR70" s="34">
        <v>0.99974346810886805</v>
      </c>
      <c r="BS70" s="34">
        <v>0.99973963977315305</v>
      </c>
      <c r="BT70" s="34">
        <v>0.999735811452098</v>
      </c>
      <c r="BU70" s="34">
        <v>0.99973198314570277</v>
      </c>
      <c r="BV70" s="34">
        <v>0.99972815485396727</v>
      </c>
      <c r="BW70" s="34">
        <v>0.99972432657689159</v>
      </c>
      <c r="BX70" s="34">
        <v>0.99972049831447563</v>
      </c>
      <c r="BY70" s="34">
        <v>0.99971667006671927</v>
      </c>
      <c r="BZ70" s="34">
        <v>0.99971284183362263</v>
      </c>
      <c r="CA70" s="34">
        <v>0.99970901361518527</v>
      </c>
      <c r="CB70" s="34">
        <v>0.99970518541140752</v>
      </c>
      <c r="CC70" s="34">
        <v>0.99970135722228914</v>
      </c>
      <c r="CD70" s="34">
        <v>0.99969752904783027</v>
      </c>
      <c r="CE70" s="34">
        <v>0.99969370088803045</v>
      </c>
      <c r="CF70" s="34">
        <v>0.99968987274289001</v>
      </c>
      <c r="CG70" s="34">
        <v>0.99968604461240862</v>
      </c>
      <c r="CH70" s="34">
        <v>0.99968221649658651</v>
      </c>
      <c r="CI70" s="34">
        <v>0.99967838839542356</v>
      </c>
      <c r="CJ70" s="34">
        <v>0.99967456030891955</v>
      </c>
      <c r="CK70" s="34">
        <v>0.99967073223707437</v>
      </c>
      <c r="CL70" s="34">
        <v>0.99966690417988813</v>
      </c>
      <c r="CM70" s="34">
        <v>0.99966307613736072</v>
      </c>
      <c r="CN70" s="34">
        <v>0.99965924810949225</v>
      </c>
      <c r="CO70" s="34">
        <v>0.9996554200962825</v>
      </c>
      <c r="CP70" s="34">
        <v>0.99965159209773125</v>
      </c>
      <c r="CQ70" s="34">
        <v>0.99964776411383871</v>
      </c>
      <c r="CR70" s="34">
        <v>0.99964373410250029</v>
      </c>
      <c r="CS70" s="34">
        <v>0.99963970410740843</v>
      </c>
      <c r="CT70" s="34">
        <v>0.99963567412856313</v>
      </c>
      <c r="CU70" s="34">
        <v>0.99963164416596451</v>
      </c>
      <c r="CV70" s="34">
        <v>0.99962761421961244</v>
      </c>
      <c r="CW70" s="34">
        <v>0.99962358428950682</v>
      </c>
      <c r="CX70" s="34">
        <v>0.99961955437564742</v>
      </c>
      <c r="CY70" s="34">
        <v>0.99961552447803448</v>
      </c>
      <c r="CZ70" s="34">
        <v>0.99961149459666765</v>
      </c>
      <c r="DA70" s="34">
        <v>0.99960746473154716</v>
      </c>
      <c r="DB70" s="34">
        <v>0.999603434882673</v>
      </c>
    </row>
    <row r="71" spans="1:106" x14ac:dyDescent="0.2">
      <c r="A71" s="13">
        <f t="shared" ca="1" si="1"/>
        <v>44369</v>
      </c>
      <c r="B71" s="34">
        <v>1.0000037146498706</v>
      </c>
      <c r="C71" s="34">
        <v>1</v>
      </c>
      <c r="D71" s="34">
        <v>0.99999628536392815</v>
      </c>
      <c r="E71" s="34">
        <v>0.99999257074165504</v>
      </c>
      <c r="F71" s="34">
        <v>0.99998885613318012</v>
      </c>
      <c r="G71" s="34">
        <v>0.9999851415385036</v>
      </c>
      <c r="H71" s="34">
        <v>0.9999814269576256</v>
      </c>
      <c r="I71" s="34">
        <v>0.99997771239054589</v>
      </c>
      <c r="J71" s="34">
        <v>0.99997399783726437</v>
      </c>
      <c r="K71" s="34">
        <v>0.99997028329778115</v>
      </c>
      <c r="L71" s="34">
        <v>0.99996656877209611</v>
      </c>
      <c r="M71" s="34">
        <v>0.99996285426020914</v>
      </c>
      <c r="N71" s="34">
        <v>0.99995913976212003</v>
      </c>
      <c r="O71" s="34">
        <v>0.99995542527782921</v>
      </c>
      <c r="P71" s="34">
        <v>0.99995171080733614</v>
      </c>
      <c r="Q71" s="34">
        <v>0.99994799635064113</v>
      </c>
      <c r="R71" s="34">
        <v>0.99994428190774398</v>
      </c>
      <c r="S71" s="34">
        <v>0.99994056747864457</v>
      </c>
      <c r="T71" s="34">
        <v>0.99993685306334279</v>
      </c>
      <c r="U71" s="34">
        <v>0.99993313866183897</v>
      </c>
      <c r="V71" s="34">
        <v>0.99992942427413256</v>
      </c>
      <c r="W71" s="34">
        <v>0.99992570990022389</v>
      </c>
      <c r="X71" s="34">
        <v>0.99992199554011274</v>
      </c>
      <c r="Y71" s="34">
        <v>0.99991828119379911</v>
      </c>
      <c r="Z71" s="34">
        <v>0.99991456686128277</v>
      </c>
      <c r="AA71" s="34">
        <v>0.99991085254256418</v>
      </c>
      <c r="AB71" s="34">
        <v>0.99990713823764255</v>
      </c>
      <c r="AC71" s="34">
        <v>0.99990342394651854</v>
      </c>
      <c r="AD71" s="34">
        <v>0.99989970966919139</v>
      </c>
      <c r="AE71" s="34">
        <v>0.99989599540566165</v>
      </c>
      <c r="AF71" s="34">
        <v>0.9998922811559291</v>
      </c>
      <c r="AG71" s="34">
        <v>0.99988856691999362</v>
      </c>
      <c r="AH71" s="34">
        <v>0.9998848526978551</v>
      </c>
      <c r="AI71" s="34">
        <v>0.99988113848951365</v>
      </c>
      <c r="AJ71" s="34">
        <v>0.99987742429496895</v>
      </c>
      <c r="AK71" s="34">
        <v>0.99987371011422133</v>
      </c>
      <c r="AL71" s="34">
        <v>0.99986999594727033</v>
      </c>
      <c r="AM71" s="34">
        <v>0.9998662817941163</v>
      </c>
      <c r="AN71" s="34">
        <v>0.999862567654759</v>
      </c>
      <c r="AO71" s="34">
        <v>0.99985885352919812</v>
      </c>
      <c r="AP71" s="34">
        <v>0.9998551394174342</v>
      </c>
      <c r="AQ71" s="34">
        <v>0.99985142531946669</v>
      </c>
      <c r="AR71" s="34">
        <v>0.99984771123529581</v>
      </c>
      <c r="AS71" s="34">
        <v>0.99984399716492123</v>
      </c>
      <c r="AT71" s="34">
        <v>0.99984028310834316</v>
      </c>
      <c r="AU71" s="34">
        <v>0.99983656906556129</v>
      </c>
      <c r="AV71" s="34">
        <v>0.99983285503657593</v>
      </c>
      <c r="AW71" s="34">
        <v>0.99982914102138676</v>
      </c>
      <c r="AX71" s="34">
        <v>0.999825427019994</v>
      </c>
      <c r="AY71" s="34">
        <v>0.99982171303239731</v>
      </c>
      <c r="AZ71" s="34">
        <v>0.99981799905859658</v>
      </c>
      <c r="BA71" s="34">
        <v>0.99981428509859194</v>
      </c>
      <c r="BB71" s="34">
        <v>0.99981057115238336</v>
      </c>
      <c r="BC71" s="34">
        <v>0.99980685721997076</v>
      </c>
      <c r="BD71" s="34">
        <v>0.99980314330135411</v>
      </c>
      <c r="BE71" s="34">
        <v>0.99979942939653332</v>
      </c>
      <c r="BF71" s="34">
        <v>0.99979571550550816</v>
      </c>
      <c r="BG71" s="34">
        <v>0.99979200162827886</v>
      </c>
      <c r="BH71" s="34">
        <v>0.99978828776484541</v>
      </c>
      <c r="BI71" s="34">
        <v>0.99978457391520748</v>
      </c>
      <c r="BJ71" s="34">
        <v>0.99978086007936506</v>
      </c>
      <c r="BK71" s="34">
        <v>0.99977714625731839</v>
      </c>
      <c r="BL71" s="34">
        <v>0.99977343244906702</v>
      </c>
      <c r="BM71" s="34">
        <v>0.99976971865461117</v>
      </c>
      <c r="BN71" s="34">
        <v>0.99976600487395095</v>
      </c>
      <c r="BO71" s="34">
        <v>0.9997622911070857</v>
      </c>
      <c r="BP71" s="34">
        <v>0.99975857735401596</v>
      </c>
      <c r="BQ71" s="34">
        <v>0.99975486361474131</v>
      </c>
      <c r="BR71" s="34">
        <v>0.99975114988926195</v>
      </c>
      <c r="BS71" s="34">
        <v>0.99974743617757766</v>
      </c>
      <c r="BT71" s="34">
        <v>0.99974372247968857</v>
      </c>
      <c r="BU71" s="34">
        <v>0.99974000879559444</v>
      </c>
      <c r="BV71" s="34">
        <v>0.99973629512529527</v>
      </c>
      <c r="BW71" s="34">
        <v>0.99973258146879118</v>
      </c>
      <c r="BX71" s="34">
        <v>0.99972886782608184</v>
      </c>
      <c r="BY71" s="34">
        <v>0.99972515419716734</v>
      </c>
      <c r="BZ71" s="34">
        <v>0.99972144058204748</v>
      </c>
      <c r="CA71" s="34">
        <v>0.9997177269807227</v>
      </c>
      <c r="CB71" s="34">
        <v>0.99971401339319232</v>
      </c>
      <c r="CC71" s="34">
        <v>0.99971029981945658</v>
      </c>
      <c r="CD71" s="34">
        <v>0.99970658625951547</v>
      </c>
      <c r="CE71" s="34">
        <v>0.99970287271336911</v>
      </c>
      <c r="CF71" s="34">
        <v>0.99969915918101671</v>
      </c>
      <c r="CG71" s="34">
        <v>0.99969544566245916</v>
      </c>
      <c r="CH71" s="34">
        <v>0.99969173215769569</v>
      </c>
      <c r="CI71" s="34">
        <v>0.99968801866672685</v>
      </c>
      <c r="CJ71" s="34">
        <v>0.99968430518955198</v>
      </c>
      <c r="CK71" s="34">
        <v>0.99968059172617163</v>
      </c>
      <c r="CL71" s="34">
        <v>0.99967687827658525</v>
      </c>
      <c r="CM71" s="34">
        <v>0.99967316484079316</v>
      </c>
      <c r="CN71" s="34">
        <v>0.99966945141879482</v>
      </c>
      <c r="CO71" s="34">
        <v>0.99966573801059078</v>
      </c>
      <c r="CP71" s="34">
        <v>0.99966202461618048</v>
      </c>
      <c r="CQ71" s="34">
        <v>0.99965831123556426</v>
      </c>
      <c r="CR71" s="34">
        <v>0.99965472654894294</v>
      </c>
      <c r="CS71" s="34">
        <v>0.99965114187517623</v>
      </c>
      <c r="CT71" s="34">
        <v>0.99964755721426346</v>
      </c>
      <c r="CU71" s="34">
        <v>0.99964397256620519</v>
      </c>
      <c r="CV71" s="34">
        <v>0.99964038793100096</v>
      </c>
      <c r="CW71" s="34">
        <v>0.99963680330865134</v>
      </c>
      <c r="CX71" s="34">
        <v>0.99963321869915545</v>
      </c>
      <c r="CY71" s="34">
        <v>0.99962963410251404</v>
      </c>
      <c r="CZ71" s="34">
        <v>0.99962604951872625</v>
      </c>
      <c r="DA71" s="34">
        <v>0.99962246494779272</v>
      </c>
      <c r="DB71" s="34">
        <v>0.99961888038971314</v>
      </c>
    </row>
    <row r="72" spans="1:106" x14ac:dyDescent="0.2">
      <c r="A72" s="13">
        <f t="shared" ca="1" si="1"/>
        <v>44370</v>
      </c>
      <c r="B72" s="34">
        <v>1.0000040895000137</v>
      </c>
      <c r="C72" s="34">
        <v>1</v>
      </c>
      <c r="D72" s="34">
        <v>0.99999591051671033</v>
      </c>
      <c r="E72" s="34">
        <v>0.99999182105014428</v>
      </c>
      <c r="F72" s="34">
        <v>0.99998773160030219</v>
      </c>
      <c r="G72" s="34">
        <v>0.99998364216718405</v>
      </c>
      <c r="H72" s="34">
        <v>0.99997955275078909</v>
      </c>
      <c r="I72" s="34">
        <v>0.99997546335111798</v>
      </c>
      <c r="J72" s="34">
        <v>0.99997137396817048</v>
      </c>
      <c r="K72" s="34">
        <v>0.99996728460194628</v>
      </c>
      <c r="L72" s="34">
        <v>0.9999631952524457</v>
      </c>
      <c r="M72" s="34">
        <v>0.99995910591966819</v>
      </c>
      <c r="N72" s="34">
        <v>0.99995501660361408</v>
      </c>
      <c r="O72" s="34">
        <v>0.99995092730428314</v>
      </c>
      <c r="P72" s="34">
        <v>0.99994683802167539</v>
      </c>
      <c r="Q72" s="34">
        <v>0.99994274875579059</v>
      </c>
      <c r="R72" s="34">
        <v>0.99993865950662875</v>
      </c>
      <c r="S72" s="34">
        <v>0.99993457027418986</v>
      </c>
      <c r="T72" s="34">
        <v>0.99993048105847404</v>
      </c>
      <c r="U72" s="34">
        <v>0.99992639185948062</v>
      </c>
      <c r="V72" s="34">
        <v>0.99992230267721016</v>
      </c>
      <c r="W72" s="34">
        <v>0.99991821351166221</v>
      </c>
      <c r="X72" s="34">
        <v>0.999914124362837</v>
      </c>
      <c r="Y72" s="34">
        <v>0.9999100352307343</v>
      </c>
      <c r="Z72" s="34">
        <v>0.99990594611535388</v>
      </c>
      <c r="AA72" s="34">
        <v>0.99990185701669565</v>
      </c>
      <c r="AB72" s="34">
        <v>0.99989776793476015</v>
      </c>
      <c r="AC72" s="34">
        <v>0.9998936788695465</v>
      </c>
      <c r="AD72" s="34">
        <v>0.99988958982105536</v>
      </c>
      <c r="AE72" s="34">
        <v>0.99988550078928606</v>
      </c>
      <c r="AF72" s="34">
        <v>0.99988141177423895</v>
      </c>
      <c r="AG72" s="34">
        <v>0.99987732277591368</v>
      </c>
      <c r="AH72" s="34">
        <v>0.99987323379431037</v>
      </c>
      <c r="AI72" s="34">
        <v>0.99986914482942879</v>
      </c>
      <c r="AJ72" s="34">
        <v>0.99986505588126895</v>
      </c>
      <c r="AK72" s="34">
        <v>0.99986096694983084</v>
      </c>
      <c r="AL72" s="34">
        <v>0.99985687803511447</v>
      </c>
      <c r="AM72" s="34">
        <v>0.9998527891371195</v>
      </c>
      <c r="AN72" s="34">
        <v>0.99984870025584605</v>
      </c>
      <c r="AO72" s="34">
        <v>0.9998446113912941</v>
      </c>
      <c r="AP72" s="34">
        <v>0.99984052254346345</v>
      </c>
      <c r="AQ72" s="34">
        <v>0.99983643371235409</v>
      </c>
      <c r="AR72" s="34">
        <v>0.99983234489796591</v>
      </c>
      <c r="AS72" s="34">
        <v>0.9998282561002988</v>
      </c>
      <c r="AT72" s="34">
        <v>0.99982416731935275</v>
      </c>
      <c r="AU72" s="34">
        <v>0.99982007855512778</v>
      </c>
      <c r="AV72" s="34">
        <v>0.99981598980762376</v>
      </c>
      <c r="AW72" s="34">
        <v>0.99981190107684059</v>
      </c>
      <c r="AX72" s="34">
        <v>0.99980781236277816</v>
      </c>
      <c r="AY72" s="34">
        <v>0.99980372366543657</v>
      </c>
      <c r="AZ72" s="34">
        <v>0.9997996349848155</v>
      </c>
      <c r="BA72" s="34">
        <v>0.99979554632091527</v>
      </c>
      <c r="BB72" s="34">
        <v>0.99979145767373523</v>
      </c>
      <c r="BC72" s="34">
        <v>0.9997873690432757</v>
      </c>
      <c r="BD72" s="34">
        <v>0.9997832804295369</v>
      </c>
      <c r="BE72" s="34">
        <v>0.99977919183251795</v>
      </c>
      <c r="BF72" s="34">
        <v>0.99977510325221963</v>
      </c>
      <c r="BG72" s="34">
        <v>0.99977101468864127</v>
      </c>
      <c r="BH72" s="34">
        <v>0.99976692614178286</v>
      </c>
      <c r="BI72" s="34">
        <v>0.99976283761164508</v>
      </c>
      <c r="BJ72" s="34">
        <v>0.99975874909822682</v>
      </c>
      <c r="BK72" s="34">
        <v>0.9997546606015284</v>
      </c>
      <c r="BL72" s="34">
        <v>0.99975057212155016</v>
      </c>
      <c r="BM72" s="34">
        <v>0.99974648365829133</v>
      </c>
      <c r="BN72" s="34">
        <v>0.99974239521175245</v>
      </c>
      <c r="BO72" s="34">
        <v>0.99973830678193321</v>
      </c>
      <c r="BP72" s="34">
        <v>0.99973421836883325</v>
      </c>
      <c r="BQ72" s="34">
        <v>0.99973012997245314</v>
      </c>
      <c r="BR72" s="34">
        <v>0.99972604159279221</v>
      </c>
      <c r="BS72" s="34">
        <v>0.99972195322985091</v>
      </c>
      <c r="BT72" s="34">
        <v>0.99971786488362857</v>
      </c>
      <c r="BU72" s="34">
        <v>0.99971377655412563</v>
      </c>
      <c r="BV72" s="34">
        <v>0.99970968824134199</v>
      </c>
      <c r="BW72" s="34">
        <v>0.99970559994527708</v>
      </c>
      <c r="BX72" s="34">
        <v>0.99970151166593135</v>
      </c>
      <c r="BY72" s="34">
        <v>0.99969742340330481</v>
      </c>
      <c r="BZ72" s="34">
        <v>0.99969333515739711</v>
      </c>
      <c r="CA72" s="34">
        <v>0.99968924692820782</v>
      </c>
      <c r="CB72" s="34">
        <v>0.9996851587157376</v>
      </c>
      <c r="CC72" s="34">
        <v>0.999681070519986</v>
      </c>
      <c r="CD72" s="34">
        <v>0.99967698234095292</v>
      </c>
      <c r="CE72" s="34">
        <v>0.99967289417863836</v>
      </c>
      <c r="CF72" s="34">
        <v>0.99966880603304242</v>
      </c>
      <c r="CG72" s="34">
        <v>0.99966471790416489</v>
      </c>
      <c r="CH72" s="34">
        <v>0.99966062979200554</v>
      </c>
      <c r="CI72" s="34">
        <v>0.99965654169656459</v>
      </c>
      <c r="CJ72" s="34">
        <v>0.99965245361784183</v>
      </c>
      <c r="CK72" s="34">
        <v>0.99964836555583714</v>
      </c>
      <c r="CL72" s="34">
        <v>0.99964427751055052</v>
      </c>
      <c r="CM72" s="34">
        <v>0.99964018948198197</v>
      </c>
      <c r="CN72" s="34">
        <v>0.99963610147013127</v>
      </c>
      <c r="CO72" s="34">
        <v>0.99963201347499842</v>
      </c>
      <c r="CP72" s="34">
        <v>0.9996279254965833</v>
      </c>
      <c r="CQ72" s="34">
        <v>0.99962383753488593</v>
      </c>
      <c r="CR72" s="34">
        <v>0.99961974958990629</v>
      </c>
      <c r="CS72" s="34">
        <v>0.99961566166164417</v>
      </c>
      <c r="CT72" s="34">
        <v>0.99961181911099306</v>
      </c>
      <c r="CU72" s="34">
        <v>0.99960797657511258</v>
      </c>
      <c r="CV72" s="34">
        <v>0.99960413405400295</v>
      </c>
      <c r="CW72" s="34">
        <v>0.99960029154766417</v>
      </c>
      <c r="CX72" s="34">
        <v>0.99959644905609613</v>
      </c>
      <c r="CY72" s="34">
        <v>0.9995926065792986</v>
      </c>
      <c r="CZ72" s="34">
        <v>0.99958876411727182</v>
      </c>
      <c r="DA72" s="34">
        <v>0.99958492167001556</v>
      </c>
      <c r="DB72" s="34">
        <v>0.9995810792375297</v>
      </c>
    </row>
    <row r="73" spans="1:106" x14ac:dyDescent="0.2">
      <c r="A73" s="13">
        <f t="shared" ca="1" si="1"/>
        <v>44371</v>
      </c>
      <c r="B73" s="34">
        <v>1.0000121644714581</v>
      </c>
      <c r="C73" s="34">
        <v>1.0000081096311972</v>
      </c>
      <c r="D73" s="34">
        <v>1.0000040548073781</v>
      </c>
      <c r="E73" s="34">
        <v>1</v>
      </c>
      <c r="F73" s="34">
        <v>0.99999594520906332</v>
      </c>
      <c r="G73" s="34">
        <v>0.99999189043456838</v>
      </c>
      <c r="H73" s="34">
        <v>0.9999878356765145</v>
      </c>
      <c r="I73" s="34">
        <v>0.99998378093490159</v>
      </c>
      <c r="J73" s="34">
        <v>0.99997972620972997</v>
      </c>
      <c r="K73" s="34">
        <v>0.99997567150099964</v>
      </c>
      <c r="L73" s="34">
        <v>0.99997161680871005</v>
      </c>
      <c r="M73" s="34">
        <v>0.99996756213286131</v>
      </c>
      <c r="N73" s="34">
        <v>0.99996350747345375</v>
      </c>
      <c r="O73" s="34">
        <v>0.99995945283048671</v>
      </c>
      <c r="P73" s="34">
        <v>0.9999553982039604</v>
      </c>
      <c r="Q73" s="34">
        <v>0.99995134359387505</v>
      </c>
      <c r="R73" s="34">
        <v>0.99994728900023</v>
      </c>
      <c r="S73" s="34">
        <v>0.99994323442302568</v>
      </c>
      <c r="T73" s="34">
        <v>0.99993917986226166</v>
      </c>
      <c r="U73" s="34">
        <v>0.99993512531793827</v>
      </c>
      <c r="V73" s="34">
        <v>0.99993107079005494</v>
      </c>
      <c r="W73" s="34">
        <v>0.99992701627861191</v>
      </c>
      <c r="X73" s="34">
        <v>0.99992296178360918</v>
      </c>
      <c r="Y73" s="34">
        <v>0.99991890730504651</v>
      </c>
      <c r="Z73" s="34">
        <v>0.99991485284292392</v>
      </c>
      <c r="AA73" s="34">
        <v>0.99991079839724128</v>
      </c>
      <c r="AB73" s="34">
        <v>0.99990674396799872</v>
      </c>
      <c r="AC73" s="34">
        <v>0.99990268955519579</v>
      </c>
      <c r="AD73" s="34">
        <v>0.99989863515883282</v>
      </c>
      <c r="AE73" s="34">
        <v>0.99989458077890958</v>
      </c>
      <c r="AF73" s="34">
        <v>0.9998905264154262</v>
      </c>
      <c r="AG73" s="34">
        <v>0.99988647206838199</v>
      </c>
      <c r="AH73" s="34">
        <v>0.99988241773777742</v>
      </c>
      <c r="AI73" s="34">
        <v>0.99987836342361258</v>
      </c>
      <c r="AJ73" s="34">
        <v>0.99987430912588693</v>
      </c>
      <c r="AK73" s="34">
        <v>0.99987025484460068</v>
      </c>
      <c r="AL73" s="34">
        <v>0.99986620057975362</v>
      </c>
      <c r="AM73" s="34">
        <v>0.99986214633134585</v>
      </c>
      <c r="AN73" s="34">
        <v>0.99985809209937715</v>
      </c>
      <c r="AO73" s="34">
        <v>0.99985403788384741</v>
      </c>
      <c r="AP73" s="34">
        <v>0.99984998368475675</v>
      </c>
      <c r="AQ73" s="34">
        <v>0.99984592950210516</v>
      </c>
      <c r="AR73" s="34">
        <v>0.99984187533589219</v>
      </c>
      <c r="AS73" s="34">
        <v>0.99983782118611819</v>
      </c>
      <c r="AT73" s="34">
        <v>0.99983376705278293</v>
      </c>
      <c r="AU73" s="34">
        <v>0.99982971293588629</v>
      </c>
      <c r="AV73" s="34">
        <v>0.99982565883542818</v>
      </c>
      <c r="AW73" s="34">
        <v>0.99982160475140858</v>
      </c>
      <c r="AX73" s="34">
        <v>0.9998175506838276</v>
      </c>
      <c r="AY73" s="34">
        <v>0.99981349663268504</v>
      </c>
      <c r="AZ73" s="34">
        <v>0.99980944259798066</v>
      </c>
      <c r="BA73" s="34">
        <v>0.99980538857971457</v>
      </c>
      <c r="BB73" s="34">
        <v>0.99980133457788656</v>
      </c>
      <c r="BC73" s="34">
        <v>0.99979728059249695</v>
      </c>
      <c r="BD73" s="34">
        <v>0.99979322662354519</v>
      </c>
      <c r="BE73" s="34">
        <v>0.99978917267103151</v>
      </c>
      <c r="BF73" s="34">
        <v>0.99978511873495568</v>
      </c>
      <c r="BG73" s="34">
        <v>0.99978106481531792</v>
      </c>
      <c r="BH73" s="34">
        <v>0.99977701091211768</v>
      </c>
      <c r="BI73" s="34">
        <v>0.9997729570253554</v>
      </c>
      <c r="BJ73" s="34">
        <v>0.99976890315503064</v>
      </c>
      <c r="BK73" s="34">
        <v>0.99976484930114351</v>
      </c>
      <c r="BL73" s="34">
        <v>0.9997607954636939</v>
      </c>
      <c r="BM73" s="34">
        <v>0.99975674164268191</v>
      </c>
      <c r="BN73" s="34">
        <v>0.99975268783810711</v>
      </c>
      <c r="BO73" s="34">
        <v>0.99974863404996972</v>
      </c>
      <c r="BP73" s="34">
        <v>0.99974458027826962</v>
      </c>
      <c r="BQ73" s="34">
        <v>0.99974052652300671</v>
      </c>
      <c r="BR73" s="34">
        <v>0.99973647278418099</v>
      </c>
      <c r="BS73" s="34">
        <v>0.99973241906179211</v>
      </c>
      <c r="BT73" s="34">
        <v>0.99972836535584053</v>
      </c>
      <c r="BU73" s="34">
        <v>0.99972431166632558</v>
      </c>
      <c r="BV73" s="34">
        <v>0.9997202579932476</v>
      </c>
      <c r="BW73" s="34">
        <v>0.99971620433660646</v>
      </c>
      <c r="BX73" s="34">
        <v>0.99971215069640218</v>
      </c>
      <c r="BY73" s="34">
        <v>0.99970809707263431</v>
      </c>
      <c r="BZ73" s="34">
        <v>0.99970404346530317</v>
      </c>
      <c r="CA73" s="34">
        <v>0.99969998987440845</v>
      </c>
      <c r="CB73" s="34">
        <v>0.99969593629995024</v>
      </c>
      <c r="CC73" s="34">
        <v>0.99969188274192866</v>
      </c>
      <c r="CD73" s="34">
        <v>0.99968782920034327</v>
      </c>
      <c r="CE73" s="34">
        <v>0.99968377567519395</v>
      </c>
      <c r="CF73" s="34">
        <v>0.99967972216648104</v>
      </c>
      <c r="CG73" s="34">
        <v>0.99967566867420421</v>
      </c>
      <c r="CH73" s="34">
        <v>0.99967161519836345</v>
      </c>
      <c r="CI73" s="34">
        <v>0.99966756173895854</v>
      </c>
      <c r="CJ73" s="34">
        <v>0.99966350829598971</v>
      </c>
      <c r="CK73" s="34">
        <v>0.99965945486945673</v>
      </c>
      <c r="CL73" s="34">
        <v>0.99965540145935949</v>
      </c>
      <c r="CM73" s="34">
        <v>0.99965134806569822</v>
      </c>
      <c r="CN73" s="34">
        <v>0.99964729468847247</v>
      </c>
      <c r="CO73" s="34">
        <v>0.99964324132768201</v>
      </c>
      <c r="CP73" s="34">
        <v>0.99963918798332729</v>
      </c>
      <c r="CQ73" s="34">
        <v>0.9996351346554081</v>
      </c>
      <c r="CR73" s="34">
        <v>0.99963108134392431</v>
      </c>
      <c r="CS73" s="34">
        <v>0.99962702804887593</v>
      </c>
      <c r="CT73" s="34">
        <v>0.99962302034244754</v>
      </c>
      <c r="CU73" s="34">
        <v>0.9996190126520873</v>
      </c>
      <c r="CV73" s="34">
        <v>0.99961500497779432</v>
      </c>
      <c r="CW73" s="34">
        <v>0.99961099731956915</v>
      </c>
      <c r="CX73" s="34">
        <v>0.99960698967741135</v>
      </c>
      <c r="CY73" s="34">
        <v>0.99960298205132114</v>
      </c>
      <c r="CZ73" s="34">
        <v>0.99959897444129797</v>
      </c>
      <c r="DA73" s="34">
        <v>0.99959496684734261</v>
      </c>
      <c r="DB73" s="34">
        <v>0.99959095926945418</v>
      </c>
    </row>
    <row r="74" spans="1:106" x14ac:dyDescent="0.2">
      <c r="A74" s="13">
        <f t="shared" ca="1" si="1"/>
        <v>44372</v>
      </c>
      <c r="B74" s="34">
        <v>1.0000121644714581</v>
      </c>
      <c r="C74" s="34">
        <v>1.0000081096311972</v>
      </c>
      <c r="D74" s="34">
        <v>1.0000040548073781</v>
      </c>
      <c r="E74" s="34">
        <v>1</v>
      </c>
      <c r="F74" s="34">
        <v>0.99999594520906332</v>
      </c>
      <c r="G74" s="34">
        <v>0.99999189043456838</v>
      </c>
      <c r="H74" s="34">
        <v>0.9999878356765145</v>
      </c>
      <c r="I74" s="34">
        <v>0.99998378093490159</v>
      </c>
      <c r="J74" s="34">
        <v>0.99997972620972997</v>
      </c>
      <c r="K74" s="34">
        <v>0.99997567150099964</v>
      </c>
      <c r="L74" s="34">
        <v>0.99997161680871005</v>
      </c>
      <c r="M74" s="34">
        <v>0.99996756213286131</v>
      </c>
      <c r="N74" s="34">
        <v>0.99996350747345375</v>
      </c>
      <c r="O74" s="34">
        <v>0.99995945283048671</v>
      </c>
      <c r="P74" s="34">
        <v>0.9999553982039604</v>
      </c>
      <c r="Q74" s="34">
        <v>0.99995134359387505</v>
      </c>
      <c r="R74" s="34">
        <v>0.99994728900023</v>
      </c>
      <c r="S74" s="34">
        <v>0.99994323442302568</v>
      </c>
      <c r="T74" s="34">
        <v>0.99993917986226166</v>
      </c>
      <c r="U74" s="34">
        <v>0.99993512531793827</v>
      </c>
      <c r="V74" s="34">
        <v>0.99993107079005494</v>
      </c>
      <c r="W74" s="34">
        <v>0.99992701627861191</v>
      </c>
      <c r="X74" s="34">
        <v>0.99992296178360918</v>
      </c>
      <c r="Y74" s="34">
        <v>0.99991890730504651</v>
      </c>
      <c r="Z74" s="34">
        <v>0.99991485284292392</v>
      </c>
      <c r="AA74" s="34">
        <v>0.99991079839724128</v>
      </c>
      <c r="AB74" s="34">
        <v>0.99990674396799872</v>
      </c>
      <c r="AC74" s="34">
        <v>0.99990268955519579</v>
      </c>
      <c r="AD74" s="34">
        <v>0.99989863515883282</v>
      </c>
      <c r="AE74" s="34">
        <v>0.99989458077890958</v>
      </c>
      <c r="AF74" s="34">
        <v>0.9998905264154262</v>
      </c>
      <c r="AG74" s="34">
        <v>0.99988647206838199</v>
      </c>
      <c r="AH74" s="34">
        <v>0.99988241773777742</v>
      </c>
      <c r="AI74" s="34">
        <v>0.99987836342361258</v>
      </c>
      <c r="AJ74" s="34">
        <v>0.99987430912588693</v>
      </c>
      <c r="AK74" s="34">
        <v>0.99987025484460068</v>
      </c>
      <c r="AL74" s="34">
        <v>0.99986620057975362</v>
      </c>
      <c r="AM74" s="34">
        <v>0.99986214633134585</v>
      </c>
      <c r="AN74" s="34">
        <v>0.99985809209937715</v>
      </c>
      <c r="AO74" s="34">
        <v>0.99985403788384741</v>
      </c>
      <c r="AP74" s="34">
        <v>0.99984998368475675</v>
      </c>
      <c r="AQ74" s="34">
        <v>0.99984592950210516</v>
      </c>
      <c r="AR74" s="34">
        <v>0.99984187533589219</v>
      </c>
      <c r="AS74" s="34">
        <v>0.99983782118611819</v>
      </c>
      <c r="AT74" s="34">
        <v>0.99983376705278293</v>
      </c>
      <c r="AU74" s="34">
        <v>0.99982971293588629</v>
      </c>
      <c r="AV74" s="34">
        <v>0.99982565883542818</v>
      </c>
      <c r="AW74" s="34">
        <v>0.99982160475140858</v>
      </c>
      <c r="AX74" s="34">
        <v>0.9998175506838276</v>
      </c>
      <c r="AY74" s="34">
        <v>0.99981349663268504</v>
      </c>
      <c r="AZ74" s="34">
        <v>0.99980944259798066</v>
      </c>
      <c r="BA74" s="34">
        <v>0.99980538857971457</v>
      </c>
      <c r="BB74" s="34">
        <v>0.99980133457788656</v>
      </c>
      <c r="BC74" s="34">
        <v>0.99979728059249695</v>
      </c>
      <c r="BD74" s="34">
        <v>0.99979322662354519</v>
      </c>
      <c r="BE74" s="34">
        <v>0.99978917267103151</v>
      </c>
      <c r="BF74" s="34">
        <v>0.99978511873495568</v>
      </c>
      <c r="BG74" s="34">
        <v>0.99978106481531792</v>
      </c>
      <c r="BH74" s="34">
        <v>0.99977701091211768</v>
      </c>
      <c r="BI74" s="34">
        <v>0.9997729570253554</v>
      </c>
      <c r="BJ74" s="34">
        <v>0.99976890315503064</v>
      </c>
      <c r="BK74" s="34">
        <v>0.99976484930114351</v>
      </c>
      <c r="BL74" s="34">
        <v>0.9997607954636939</v>
      </c>
      <c r="BM74" s="34">
        <v>0.99975674164268191</v>
      </c>
      <c r="BN74" s="34">
        <v>0.99975268783810711</v>
      </c>
      <c r="BO74" s="34">
        <v>0.99974863404996972</v>
      </c>
      <c r="BP74" s="34">
        <v>0.99974458027826962</v>
      </c>
      <c r="BQ74" s="34">
        <v>0.99974052652300671</v>
      </c>
      <c r="BR74" s="34">
        <v>0.99973647278418099</v>
      </c>
      <c r="BS74" s="34">
        <v>0.99973241906179211</v>
      </c>
      <c r="BT74" s="34">
        <v>0.99972836535584053</v>
      </c>
      <c r="BU74" s="34">
        <v>0.99972431166632558</v>
      </c>
      <c r="BV74" s="34">
        <v>0.9997202579932476</v>
      </c>
      <c r="BW74" s="34">
        <v>0.99971620433660646</v>
      </c>
      <c r="BX74" s="34">
        <v>0.99971215069640218</v>
      </c>
      <c r="BY74" s="34">
        <v>0.99970809707263431</v>
      </c>
      <c r="BZ74" s="34">
        <v>0.99970404346530317</v>
      </c>
      <c r="CA74" s="34">
        <v>0.99969998987440845</v>
      </c>
      <c r="CB74" s="34">
        <v>0.99969593629995024</v>
      </c>
      <c r="CC74" s="34">
        <v>0.99969188274192866</v>
      </c>
      <c r="CD74" s="34">
        <v>0.99968782920034327</v>
      </c>
      <c r="CE74" s="34">
        <v>0.99968377567519395</v>
      </c>
      <c r="CF74" s="34">
        <v>0.99967972216648104</v>
      </c>
      <c r="CG74" s="34">
        <v>0.99967566867420421</v>
      </c>
      <c r="CH74" s="34">
        <v>0.99967161519836345</v>
      </c>
      <c r="CI74" s="34">
        <v>0.99966756173895854</v>
      </c>
      <c r="CJ74" s="34">
        <v>0.99966350829598971</v>
      </c>
      <c r="CK74" s="34">
        <v>0.99965945486945673</v>
      </c>
      <c r="CL74" s="34">
        <v>0.99965540145935949</v>
      </c>
      <c r="CM74" s="34">
        <v>0.99965134806569822</v>
      </c>
      <c r="CN74" s="34">
        <v>0.99964729468847247</v>
      </c>
      <c r="CO74" s="34">
        <v>0.99964324132768201</v>
      </c>
      <c r="CP74" s="34">
        <v>0.99963918798332729</v>
      </c>
      <c r="CQ74" s="34">
        <v>0.9996351346554081</v>
      </c>
      <c r="CR74" s="34">
        <v>0.99963108134392431</v>
      </c>
      <c r="CS74" s="34">
        <v>0.99962702804887593</v>
      </c>
      <c r="CT74" s="34">
        <v>0.99962302019827143</v>
      </c>
      <c r="CU74" s="34">
        <v>0.99961901236373585</v>
      </c>
      <c r="CV74" s="34">
        <v>0.99961500454526941</v>
      </c>
      <c r="CW74" s="34">
        <v>0.99961099674287146</v>
      </c>
      <c r="CX74" s="34">
        <v>0.99960698895654221</v>
      </c>
      <c r="CY74" s="34">
        <v>0.99960298118628133</v>
      </c>
      <c r="CZ74" s="34">
        <v>0.99959897343208926</v>
      </c>
      <c r="DA74" s="34">
        <v>0.99959496569396544</v>
      </c>
      <c r="DB74" s="34">
        <v>0.99959095797191033</v>
      </c>
    </row>
    <row r="75" spans="1:106" x14ac:dyDescent="0.2">
      <c r="A75" s="13">
        <f t="shared" ca="1" si="1"/>
        <v>44375</v>
      </c>
      <c r="B75" s="34">
        <v>1.0000040895167357</v>
      </c>
      <c r="C75" s="34">
        <v>1</v>
      </c>
      <c r="D75" s="34">
        <v>0.99999591049998848</v>
      </c>
      <c r="E75" s="34">
        <v>0.99999182101670081</v>
      </c>
      <c r="F75" s="34">
        <v>0.99998773155013709</v>
      </c>
      <c r="G75" s="34">
        <v>0.99998364210029733</v>
      </c>
      <c r="H75" s="34">
        <v>0.99997955266718141</v>
      </c>
      <c r="I75" s="34">
        <v>0.99997546325078912</v>
      </c>
      <c r="J75" s="34">
        <v>0.99997137385112056</v>
      </c>
      <c r="K75" s="34">
        <v>0.99996728446817562</v>
      </c>
      <c r="L75" s="34">
        <v>0.99996319510195408</v>
      </c>
      <c r="M75" s="34">
        <v>0.99995910575245628</v>
      </c>
      <c r="N75" s="34">
        <v>0.99995501641968165</v>
      </c>
      <c r="O75" s="34">
        <v>0.99995092710363032</v>
      </c>
      <c r="P75" s="34">
        <v>0.99994683780430227</v>
      </c>
      <c r="Q75" s="34">
        <v>0.9999427485216974</v>
      </c>
      <c r="R75" s="34">
        <v>0.99993865925581582</v>
      </c>
      <c r="S75" s="34">
        <v>0.99993457000665709</v>
      </c>
      <c r="T75" s="34">
        <v>0.99993048077422153</v>
      </c>
      <c r="U75" s="34">
        <v>0.99992639155850882</v>
      </c>
      <c r="V75" s="34">
        <v>0.99992230235951884</v>
      </c>
      <c r="W75" s="34">
        <v>0.99991821317725182</v>
      </c>
      <c r="X75" s="34">
        <v>0.99991412401170732</v>
      </c>
      <c r="Y75" s="34">
        <v>0.99991003486288554</v>
      </c>
      <c r="Z75" s="34">
        <v>0.99990594573078628</v>
      </c>
      <c r="AA75" s="34">
        <v>0.99990185661540965</v>
      </c>
      <c r="AB75" s="34">
        <v>0.99989776751675541</v>
      </c>
      <c r="AC75" s="34">
        <v>0.99989367843482346</v>
      </c>
      <c r="AD75" s="34">
        <v>0.99988958936961403</v>
      </c>
      <c r="AE75" s="34">
        <v>0.99988550032112655</v>
      </c>
      <c r="AF75" s="34">
        <v>0.99988141128936137</v>
      </c>
      <c r="AG75" s="34">
        <v>0.99987732227431836</v>
      </c>
      <c r="AH75" s="34">
        <v>0.99987323327599731</v>
      </c>
      <c r="AI75" s="34">
        <v>0.99986914429439822</v>
      </c>
      <c r="AJ75" s="34">
        <v>0.99986505532952097</v>
      </c>
      <c r="AK75" s="34">
        <v>0.99986096638136568</v>
      </c>
      <c r="AL75" s="34">
        <v>0.99985687744993201</v>
      </c>
      <c r="AM75" s="34">
        <v>0.99985278853521997</v>
      </c>
      <c r="AN75" s="34">
        <v>0.99984869963722989</v>
      </c>
      <c r="AO75" s="34">
        <v>0.99984461075596098</v>
      </c>
      <c r="AP75" s="34">
        <v>0.99984052189141359</v>
      </c>
      <c r="AQ75" s="34">
        <v>0.99983643304358782</v>
      </c>
      <c r="AR75" s="34">
        <v>0.99983234421248324</v>
      </c>
      <c r="AS75" s="34">
        <v>0.99982825539809983</v>
      </c>
      <c r="AT75" s="34">
        <v>0.99982416660043805</v>
      </c>
      <c r="AU75" s="34">
        <v>0.999820077819497</v>
      </c>
      <c r="AV75" s="34">
        <v>0.99981598905527702</v>
      </c>
      <c r="AW75" s="34">
        <v>0.99981190030777833</v>
      </c>
      <c r="AX75" s="34">
        <v>0.99980781157700027</v>
      </c>
      <c r="AY75" s="34">
        <v>0.99980372286294339</v>
      </c>
      <c r="AZ75" s="34">
        <v>0.99979963416560691</v>
      </c>
      <c r="BA75" s="34">
        <v>0.9997955454849915</v>
      </c>
      <c r="BB75" s="34">
        <v>0.9997914568210966</v>
      </c>
      <c r="BC75" s="34">
        <v>0.99978736817392222</v>
      </c>
      <c r="BD75" s="34">
        <v>0.99978327954346846</v>
      </c>
      <c r="BE75" s="34">
        <v>0.99977919092973522</v>
      </c>
      <c r="BF75" s="34">
        <v>0.99977510233272238</v>
      </c>
      <c r="BG75" s="34">
        <v>0.99977101375242972</v>
      </c>
      <c r="BH75" s="34">
        <v>0.99976692518885724</v>
      </c>
      <c r="BI75" s="34">
        <v>0.99976283664200516</v>
      </c>
      <c r="BJ75" s="34">
        <v>0.99975874811187315</v>
      </c>
      <c r="BK75" s="34">
        <v>0.9997546595984611</v>
      </c>
      <c r="BL75" s="34">
        <v>0.99975057110176913</v>
      </c>
      <c r="BM75" s="34">
        <v>0.99974648262179699</v>
      </c>
      <c r="BN75" s="34">
        <v>0.99974239415854471</v>
      </c>
      <c r="BO75" s="34">
        <v>0.99973830571201205</v>
      </c>
      <c r="BP75" s="34">
        <v>0.99973421728219936</v>
      </c>
      <c r="BQ75" s="34">
        <v>0.99973012886910606</v>
      </c>
      <c r="BR75" s="34">
        <v>0.99972604047273239</v>
      </c>
      <c r="BS75" s="34">
        <v>0.99972195209307846</v>
      </c>
      <c r="BT75" s="34">
        <v>0.99971786373014382</v>
      </c>
      <c r="BU75" s="34">
        <v>0.99971377538392836</v>
      </c>
      <c r="BV75" s="34">
        <v>0.99970968705443231</v>
      </c>
      <c r="BW75" s="34">
        <v>0.99970559874165543</v>
      </c>
      <c r="BX75" s="34">
        <v>0.99970151044559774</v>
      </c>
      <c r="BY75" s="34">
        <v>0.99969742216625912</v>
      </c>
      <c r="BZ75" s="34">
        <v>0.99969333390363979</v>
      </c>
      <c r="CA75" s="34">
        <v>0.99968924565773909</v>
      </c>
      <c r="CB75" s="34">
        <v>0.99968515742855735</v>
      </c>
      <c r="CC75" s="34">
        <v>0.99968106921609456</v>
      </c>
      <c r="CD75" s="34">
        <v>0.99967698102035008</v>
      </c>
      <c r="CE75" s="34">
        <v>0.99967289284132477</v>
      </c>
      <c r="CF75" s="34">
        <v>0.99966880467901775</v>
      </c>
      <c r="CG75" s="34">
        <v>0.99966471653342959</v>
      </c>
      <c r="CH75" s="34">
        <v>0.9996606284045596</v>
      </c>
      <c r="CI75" s="34">
        <v>0.99965654029240802</v>
      </c>
      <c r="CJ75" s="34">
        <v>0.99965245219697496</v>
      </c>
      <c r="CK75" s="34">
        <v>0.99964836411826019</v>
      </c>
      <c r="CL75" s="34">
        <v>0.99964427605626349</v>
      </c>
      <c r="CM75" s="34">
        <v>0.99964018801098486</v>
      </c>
      <c r="CN75" s="34">
        <v>0.99963609998242442</v>
      </c>
      <c r="CO75" s="34">
        <v>0.99963201197058194</v>
      </c>
      <c r="CP75" s="34">
        <v>0.99962792397545741</v>
      </c>
      <c r="CQ75" s="34">
        <v>0.99962383599705074</v>
      </c>
      <c r="CR75" s="34">
        <v>0.99961983545668187</v>
      </c>
      <c r="CS75" s="34">
        <v>0.99961583493232309</v>
      </c>
      <c r="CT75" s="34">
        <v>0.99961183442397483</v>
      </c>
      <c r="CU75" s="34">
        <v>0.99960783393163677</v>
      </c>
      <c r="CV75" s="34">
        <v>0.99960383345530868</v>
      </c>
      <c r="CW75" s="34">
        <v>0.999599832994991</v>
      </c>
      <c r="CX75" s="34">
        <v>0.99959583255068307</v>
      </c>
      <c r="CY75" s="34">
        <v>0.99959183212238523</v>
      </c>
      <c r="CZ75" s="34">
        <v>0.99958783171009724</v>
      </c>
      <c r="DA75" s="34">
        <v>0.99958383131381889</v>
      </c>
      <c r="DB75" s="34">
        <v>0.99957983093355052</v>
      </c>
    </row>
    <row r="76" spans="1:106" x14ac:dyDescent="0.2">
      <c r="A76" s="13">
        <f t="shared" ca="1" si="1"/>
        <v>44376</v>
      </c>
      <c r="B76" s="34">
        <v>1.0000040237077001</v>
      </c>
      <c r="C76" s="34">
        <v>1</v>
      </c>
      <c r="D76" s="34">
        <v>0.99999597630848991</v>
      </c>
      <c r="E76" s="34">
        <v>0.99999195263316976</v>
      </c>
      <c r="F76" s="34">
        <v>0.99998792897403976</v>
      </c>
      <c r="G76" s="34">
        <v>0.99998390533109971</v>
      </c>
      <c r="H76" s="34">
        <v>0.99997988170434959</v>
      </c>
      <c r="I76" s="34">
        <v>0.99997585809378908</v>
      </c>
      <c r="J76" s="34">
        <v>0.99997183449941851</v>
      </c>
      <c r="K76" s="34">
        <v>0.99996781092123777</v>
      </c>
      <c r="L76" s="34">
        <v>0.99996378735924651</v>
      </c>
      <c r="M76" s="34">
        <v>0.99995976381344476</v>
      </c>
      <c r="N76" s="34">
        <v>0.99995574028383272</v>
      </c>
      <c r="O76" s="34">
        <v>0.99995171677040995</v>
      </c>
      <c r="P76" s="34">
        <v>0.99994769327317679</v>
      </c>
      <c r="Q76" s="34">
        <v>0.99994366979213256</v>
      </c>
      <c r="R76" s="34">
        <v>0.99993964632727783</v>
      </c>
      <c r="S76" s="34">
        <v>0.99993562287861237</v>
      </c>
      <c r="T76" s="34">
        <v>0.99993159944613574</v>
      </c>
      <c r="U76" s="34">
        <v>0.99992757602984839</v>
      </c>
      <c r="V76" s="34">
        <v>0.99992355262974997</v>
      </c>
      <c r="W76" s="34">
        <v>0.99991952924584049</v>
      </c>
      <c r="X76" s="34">
        <v>0.99991550587811984</v>
      </c>
      <c r="Y76" s="34">
        <v>0.99991148252658779</v>
      </c>
      <c r="Z76" s="34">
        <v>0.99990745919124457</v>
      </c>
      <c r="AA76" s="34">
        <v>0.9999034358720903</v>
      </c>
      <c r="AB76" s="34">
        <v>0.99989941256912429</v>
      </c>
      <c r="AC76" s="34">
        <v>0.99989538928234689</v>
      </c>
      <c r="AD76" s="34">
        <v>0.9998913660117581</v>
      </c>
      <c r="AE76" s="34">
        <v>0.99988734275735758</v>
      </c>
      <c r="AF76" s="34">
        <v>0.99988331951914522</v>
      </c>
      <c r="AG76" s="34">
        <v>0.99987929629712147</v>
      </c>
      <c r="AH76" s="34">
        <v>0.99987527309128577</v>
      </c>
      <c r="AI76" s="34">
        <v>0.99987124990163823</v>
      </c>
      <c r="AJ76" s="34">
        <v>0.99986722672817874</v>
      </c>
      <c r="AK76" s="34">
        <v>0.9998632035709073</v>
      </c>
      <c r="AL76" s="34">
        <v>0.99985918042982369</v>
      </c>
      <c r="AM76" s="34">
        <v>0.99985515730492824</v>
      </c>
      <c r="AN76" s="34">
        <v>0.9998511341962204</v>
      </c>
      <c r="AO76" s="34">
        <v>0.99984711110370028</v>
      </c>
      <c r="AP76" s="34">
        <v>0.99984308802736765</v>
      </c>
      <c r="AQ76" s="34">
        <v>0.99983906496722308</v>
      </c>
      <c r="AR76" s="34">
        <v>0.99983504192326578</v>
      </c>
      <c r="AS76" s="34">
        <v>0.99983101889549619</v>
      </c>
      <c r="AT76" s="34">
        <v>0.99982699588391377</v>
      </c>
      <c r="AU76" s="34">
        <v>0.99982297288851885</v>
      </c>
      <c r="AV76" s="34">
        <v>0.99981894990931097</v>
      </c>
      <c r="AW76" s="34">
        <v>0.99981492694629071</v>
      </c>
      <c r="AX76" s="34">
        <v>0.99981090399945749</v>
      </c>
      <c r="AY76" s="34">
        <v>0.99980688106881133</v>
      </c>
      <c r="AZ76" s="34">
        <v>0.9998028581543521</v>
      </c>
      <c r="BA76" s="34">
        <v>0.99979883525607982</v>
      </c>
      <c r="BB76" s="34">
        <v>0.99979481237399459</v>
      </c>
      <c r="BC76" s="34">
        <v>0.99979078950809608</v>
      </c>
      <c r="BD76" s="34">
        <v>0.99978676665838451</v>
      </c>
      <c r="BE76" s="34">
        <v>0.99978274382485954</v>
      </c>
      <c r="BF76" s="34">
        <v>0.99977872100752108</v>
      </c>
      <c r="BG76" s="34">
        <v>0.99977469820636966</v>
      </c>
      <c r="BH76" s="34">
        <v>0.99977067542140419</v>
      </c>
      <c r="BI76" s="34">
        <v>0.99976665265262543</v>
      </c>
      <c r="BJ76" s="34">
        <v>0.99976262990003306</v>
      </c>
      <c r="BK76" s="34">
        <v>0.99975860716362708</v>
      </c>
      <c r="BL76" s="34">
        <v>0.99975458444340715</v>
      </c>
      <c r="BM76" s="34">
        <v>0.99975056173937349</v>
      </c>
      <c r="BN76" s="34">
        <v>0.99974653905152577</v>
      </c>
      <c r="BO76" s="34">
        <v>0.99974251637986433</v>
      </c>
      <c r="BP76" s="34">
        <v>0.99973849372438872</v>
      </c>
      <c r="BQ76" s="34">
        <v>0.99973447108509927</v>
      </c>
      <c r="BR76" s="34">
        <v>0.99973044846199566</v>
      </c>
      <c r="BS76" s="34">
        <v>0.99972642585507765</v>
      </c>
      <c r="BT76" s="34">
        <v>0.99972240326434558</v>
      </c>
      <c r="BU76" s="34">
        <v>0.9997183806897989</v>
      </c>
      <c r="BV76" s="34">
        <v>0.99971435813143794</v>
      </c>
      <c r="BW76" s="34">
        <v>0.99971033558926248</v>
      </c>
      <c r="BX76" s="34">
        <v>0.99970631306327273</v>
      </c>
      <c r="BY76" s="34">
        <v>0.99970229055346815</v>
      </c>
      <c r="BZ76" s="34">
        <v>0.99969826805984918</v>
      </c>
      <c r="CA76" s="34">
        <v>0.99969424558241504</v>
      </c>
      <c r="CB76" s="34">
        <v>0.99969022312116629</v>
      </c>
      <c r="CC76" s="34">
        <v>0.99968620067610292</v>
      </c>
      <c r="CD76" s="34">
        <v>0.99968217824722427</v>
      </c>
      <c r="CE76" s="34">
        <v>0.9996781558345309</v>
      </c>
      <c r="CF76" s="34">
        <v>0.99967413343802247</v>
      </c>
      <c r="CG76" s="34">
        <v>0.99967011105769876</v>
      </c>
      <c r="CH76" s="34">
        <v>0.99966608869355988</v>
      </c>
      <c r="CI76" s="34">
        <v>0.99966206634560595</v>
      </c>
      <c r="CJ76" s="34">
        <v>0.99965804401383651</v>
      </c>
      <c r="CK76" s="34">
        <v>0.99965402169825179</v>
      </c>
      <c r="CL76" s="34">
        <v>0.99964999939885157</v>
      </c>
      <c r="CM76" s="34">
        <v>0.99964597711563585</v>
      </c>
      <c r="CN76" s="34">
        <v>0.99964195484860441</v>
      </c>
      <c r="CO76" s="34">
        <v>0.99963793259775768</v>
      </c>
      <c r="CP76" s="34">
        <v>0.99963391036309501</v>
      </c>
      <c r="CQ76" s="34">
        <v>0.99962988814461662</v>
      </c>
      <c r="CR76" s="34">
        <v>0.99962587430972194</v>
      </c>
      <c r="CS76" s="34">
        <v>0.99962186049094381</v>
      </c>
      <c r="CT76" s="34">
        <v>0.99961784668828257</v>
      </c>
      <c r="CU76" s="34">
        <v>0.99961383290173833</v>
      </c>
      <c r="CV76" s="34">
        <v>0.99960981913131042</v>
      </c>
      <c r="CW76" s="34">
        <v>0.99960580537699906</v>
      </c>
      <c r="CX76" s="34">
        <v>0.99960179163880447</v>
      </c>
      <c r="CY76" s="34">
        <v>0.99959777791672599</v>
      </c>
      <c r="CZ76" s="34">
        <v>0.99959376421076396</v>
      </c>
      <c r="DA76" s="34">
        <v>0.99958975052091847</v>
      </c>
      <c r="DB76" s="34">
        <v>0.9995857368471891</v>
      </c>
    </row>
    <row r="77" spans="1:106" x14ac:dyDescent="0.2">
      <c r="A77" s="13">
        <f t="shared" ca="1" si="1"/>
        <v>44377</v>
      </c>
      <c r="B77" s="34">
        <v>1.0000040478491101</v>
      </c>
      <c r="C77" s="34">
        <v>1</v>
      </c>
      <c r="D77" s="34">
        <v>0.99999595216727499</v>
      </c>
      <c r="E77" s="34">
        <v>0.99999190435093466</v>
      </c>
      <c r="F77" s="34">
        <v>0.99998785655097933</v>
      </c>
      <c r="G77" s="34">
        <v>0.99998380876740867</v>
      </c>
      <c r="H77" s="34">
        <v>0.99997976100022323</v>
      </c>
      <c r="I77" s="34">
        <v>0.99997571324942203</v>
      </c>
      <c r="J77" s="34">
        <v>0.99997166551500549</v>
      </c>
      <c r="K77" s="34">
        <v>0.99996761779697363</v>
      </c>
      <c r="L77" s="34">
        <v>0.99996357009532622</v>
      </c>
      <c r="M77" s="34">
        <v>0.99995952241006336</v>
      </c>
      <c r="N77" s="34">
        <v>0.99995547474118451</v>
      </c>
      <c r="O77" s="34">
        <v>0.99995142708869023</v>
      </c>
      <c r="P77" s="34">
        <v>0.99994737945258005</v>
      </c>
      <c r="Q77" s="34">
        <v>0.99994333183285422</v>
      </c>
      <c r="R77" s="34">
        <v>0.99993928422951217</v>
      </c>
      <c r="S77" s="34">
        <v>0.99993523664255435</v>
      </c>
      <c r="T77" s="34">
        <v>0.99993118907198053</v>
      </c>
      <c r="U77" s="34">
        <v>0.99992714151779039</v>
      </c>
      <c r="V77" s="34">
        <v>0.99992309397998413</v>
      </c>
      <c r="W77" s="34">
        <v>0.99991904645856178</v>
      </c>
      <c r="X77" s="34">
        <v>0.99991499895352309</v>
      </c>
      <c r="Y77" s="34">
        <v>0.99991095146486797</v>
      </c>
      <c r="Z77" s="34">
        <v>0.99990690399259641</v>
      </c>
      <c r="AA77" s="34">
        <v>0.9999028565367083</v>
      </c>
      <c r="AB77" s="34">
        <v>0.99989880909720363</v>
      </c>
      <c r="AC77" s="34">
        <v>0.99989476167408209</v>
      </c>
      <c r="AD77" s="34">
        <v>0.99989071426734433</v>
      </c>
      <c r="AE77" s="34">
        <v>0.99988666687698935</v>
      </c>
      <c r="AF77" s="34">
        <v>0.99988261950301771</v>
      </c>
      <c r="AG77" s="34">
        <v>0.9998785721454293</v>
      </c>
      <c r="AH77" s="34">
        <v>0.99987452480422367</v>
      </c>
      <c r="AI77" s="34">
        <v>0.99987047747940105</v>
      </c>
      <c r="AJ77" s="34">
        <v>0.99986643017096166</v>
      </c>
      <c r="AK77" s="34">
        <v>0.99986238287890483</v>
      </c>
      <c r="AL77" s="34">
        <v>0.99985833560323056</v>
      </c>
      <c r="AM77" s="34">
        <v>0.99985428834393941</v>
      </c>
      <c r="AN77" s="34">
        <v>0.99985024110103049</v>
      </c>
      <c r="AO77" s="34">
        <v>0.99984619387450424</v>
      </c>
      <c r="AP77" s="34">
        <v>0.99984214666436078</v>
      </c>
      <c r="AQ77" s="34">
        <v>0.99983809947059932</v>
      </c>
      <c r="AR77" s="34">
        <v>0.99983405229322053</v>
      </c>
      <c r="AS77" s="34">
        <v>0.99983000513222375</v>
      </c>
      <c r="AT77" s="34">
        <v>0.99982595798760954</v>
      </c>
      <c r="AU77" s="34">
        <v>0.99982191085937733</v>
      </c>
      <c r="AV77" s="34">
        <v>0.99981786374752724</v>
      </c>
      <c r="AW77" s="34">
        <v>0.99981381665205915</v>
      </c>
      <c r="AX77" s="34">
        <v>0.99980976957297307</v>
      </c>
      <c r="AY77" s="34">
        <v>0.99980572251026878</v>
      </c>
      <c r="AZ77" s="34">
        <v>0.99980167546394649</v>
      </c>
      <c r="BA77" s="34">
        <v>0.99979762843400588</v>
      </c>
      <c r="BB77" s="34">
        <v>0.99979358142044683</v>
      </c>
      <c r="BC77" s="34">
        <v>0.99978953442326957</v>
      </c>
      <c r="BD77" s="34">
        <v>0.99978548744247397</v>
      </c>
      <c r="BE77" s="34">
        <v>0.99978144047805984</v>
      </c>
      <c r="BF77" s="34">
        <v>0.99977739353002693</v>
      </c>
      <c r="BG77" s="34">
        <v>0.99977334659837569</v>
      </c>
      <c r="BH77" s="34">
        <v>0.99976929968310557</v>
      </c>
      <c r="BI77" s="34">
        <v>0.99976525278421668</v>
      </c>
      <c r="BJ77" s="34">
        <v>0.99976120590170892</v>
      </c>
      <c r="BK77" s="34">
        <v>0.99975715903558227</v>
      </c>
      <c r="BL77" s="34">
        <v>0.99975311218583673</v>
      </c>
      <c r="BM77" s="34">
        <v>0.99974906535247221</v>
      </c>
      <c r="BN77" s="34">
        <v>0.99974501853548847</v>
      </c>
      <c r="BO77" s="34">
        <v>0.99974097173488585</v>
      </c>
      <c r="BP77" s="34">
        <v>0.99973692495066357</v>
      </c>
      <c r="BQ77" s="34">
        <v>0.99973287818282219</v>
      </c>
      <c r="BR77" s="34">
        <v>0.99972883143136138</v>
      </c>
      <c r="BS77" s="34">
        <v>0.99972478469628145</v>
      </c>
      <c r="BT77" s="34">
        <v>0.99972073797758176</v>
      </c>
      <c r="BU77" s="34">
        <v>0.99971669127526264</v>
      </c>
      <c r="BV77" s="34">
        <v>0.99971264458932363</v>
      </c>
      <c r="BW77" s="34">
        <v>0.99970859791976519</v>
      </c>
      <c r="BX77" s="34">
        <v>0.99970455126658697</v>
      </c>
      <c r="BY77" s="34">
        <v>0.99970050462978888</v>
      </c>
      <c r="BZ77" s="34">
        <v>0.99969645800937079</v>
      </c>
      <c r="CA77" s="34">
        <v>0.99969241140533294</v>
      </c>
      <c r="CB77" s="34">
        <v>0.99968836481767498</v>
      </c>
      <c r="CC77" s="34">
        <v>0.99968431824639681</v>
      </c>
      <c r="CD77" s="34">
        <v>0.99968027169149876</v>
      </c>
      <c r="CE77" s="34">
        <v>0.99967622515298016</v>
      </c>
      <c r="CF77" s="34">
        <v>0.99967217863084157</v>
      </c>
      <c r="CG77" s="34">
        <v>0.99966813212508243</v>
      </c>
      <c r="CH77" s="34">
        <v>0.99966408563570297</v>
      </c>
      <c r="CI77" s="34">
        <v>0.99966003916270274</v>
      </c>
      <c r="CJ77" s="34">
        <v>0.9996559927060823</v>
      </c>
      <c r="CK77" s="34">
        <v>0.99965194626584108</v>
      </c>
      <c r="CL77" s="34">
        <v>0.99964789984197933</v>
      </c>
      <c r="CM77" s="34">
        <v>0.99964385343449658</v>
      </c>
      <c r="CN77" s="34">
        <v>0.99963980704339328</v>
      </c>
      <c r="CO77" s="34">
        <v>0.99963576066866888</v>
      </c>
      <c r="CP77" s="34">
        <v>0.99963171431032372</v>
      </c>
      <c r="CQ77" s="34">
        <v>0.99962766796835723</v>
      </c>
      <c r="CR77" s="34">
        <v>0.99962362164276997</v>
      </c>
      <c r="CS77" s="34">
        <v>0.99961957533356138</v>
      </c>
      <c r="CT77" s="34">
        <v>0.99961574441696421</v>
      </c>
      <c r="CU77" s="34">
        <v>0.99961191351504886</v>
      </c>
      <c r="CV77" s="34">
        <v>0.99960808262781464</v>
      </c>
      <c r="CW77" s="34">
        <v>0.9996042517552618</v>
      </c>
      <c r="CX77" s="34">
        <v>0.99960042089739032</v>
      </c>
      <c r="CY77" s="34">
        <v>0.99959659005420021</v>
      </c>
      <c r="CZ77" s="34">
        <v>0.99959275922569135</v>
      </c>
      <c r="DA77" s="34">
        <v>0.99958892841186353</v>
      </c>
      <c r="DB77" s="34">
        <v>0.99958509761271674</v>
      </c>
    </row>
    <row r="78" spans="1:106" x14ac:dyDescent="0.2">
      <c r="A78" s="13">
        <f t="shared" ca="1" si="1"/>
        <v>44378</v>
      </c>
      <c r="B78" s="34">
        <v>1.0000160804886093</v>
      </c>
      <c r="C78" s="34">
        <v>1.0000120603422151</v>
      </c>
      <c r="D78" s="34">
        <v>1.0000080402119822</v>
      </c>
      <c r="E78" s="34">
        <v>1.0000040200979106</v>
      </c>
      <c r="F78" s="34">
        <v>1</v>
      </c>
      <c r="G78" s="34">
        <v>0.99999597991825073</v>
      </c>
      <c r="H78" s="34">
        <v>0.99999195985266243</v>
      </c>
      <c r="I78" s="34">
        <v>0.99998793980323497</v>
      </c>
      <c r="J78" s="34">
        <v>0.9999839197699687</v>
      </c>
      <c r="K78" s="34">
        <v>0.99997989975286294</v>
      </c>
      <c r="L78" s="34">
        <v>0.99997587975191837</v>
      </c>
      <c r="M78" s="34">
        <v>0.99997185976713421</v>
      </c>
      <c r="N78" s="34">
        <v>0.99996783979851089</v>
      </c>
      <c r="O78" s="34">
        <v>0.99996381984604832</v>
      </c>
      <c r="P78" s="34">
        <v>0.99995979990974604</v>
      </c>
      <c r="Q78" s="34">
        <v>0.99995577998960428</v>
      </c>
      <c r="R78" s="34">
        <v>0.99995176008562292</v>
      </c>
      <c r="S78" s="34">
        <v>0.99994774019780197</v>
      </c>
      <c r="T78" s="34">
        <v>0.99994372032614143</v>
      </c>
      <c r="U78" s="34">
        <v>0.99993970047064085</v>
      </c>
      <c r="V78" s="34">
        <v>0.99993568063130056</v>
      </c>
      <c r="W78" s="34">
        <v>0.99993166080812013</v>
      </c>
      <c r="X78" s="34">
        <v>0.99992764100109999</v>
      </c>
      <c r="Y78" s="34">
        <v>0.99992362121023992</v>
      </c>
      <c r="Z78" s="34">
        <v>0.99991960143553948</v>
      </c>
      <c r="AA78" s="34">
        <v>0.99991558167699879</v>
      </c>
      <c r="AB78" s="34">
        <v>0.99991156193461805</v>
      </c>
      <c r="AC78" s="34">
        <v>0.99990754220839695</v>
      </c>
      <c r="AD78" s="34">
        <v>0.99990352249833547</v>
      </c>
      <c r="AE78" s="34">
        <v>0.9998995028044334</v>
      </c>
      <c r="AF78" s="34">
        <v>0.99989548312669108</v>
      </c>
      <c r="AG78" s="34">
        <v>0.99989146346510804</v>
      </c>
      <c r="AH78" s="34">
        <v>0.99988744381968442</v>
      </c>
      <c r="AI78" s="34">
        <v>0.99988342419041998</v>
      </c>
      <c r="AJ78" s="34">
        <v>0.99987940457731495</v>
      </c>
      <c r="AK78" s="34">
        <v>0.9998753849803691</v>
      </c>
      <c r="AL78" s="34">
        <v>0.99987136539958221</v>
      </c>
      <c r="AM78" s="34">
        <v>0.99986734583495451</v>
      </c>
      <c r="AN78" s="34">
        <v>0.99986332628648578</v>
      </c>
      <c r="AO78" s="34">
        <v>0.999859306754176</v>
      </c>
      <c r="AP78" s="34">
        <v>0.99985528723802475</v>
      </c>
      <c r="AQ78" s="34">
        <v>0.99985126773803257</v>
      </c>
      <c r="AR78" s="34">
        <v>0.99984724825419902</v>
      </c>
      <c r="AS78" s="34">
        <v>0.99984322878652421</v>
      </c>
      <c r="AT78" s="34">
        <v>0.99983920933500814</v>
      </c>
      <c r="AU78" s="34">
        <v>0.99983518989965003</v>
      </c>
      <c r="AV78" s="34">
        <v>0.999831170480451</v>
      </c>
      <c r="AW78" s="34">
        <v>0.99982715107740994</v>
      </c>
      <c r="AX78" s="34">
        <v>0.99982313169052739</v>
      </c>
      <c r="AY78" s="34">
        <v>0.99981911231980325</v>
      </c>
      <c r="AZ78" s="34">
        <v>0.99981509296523696</v>
      </c>
      <c r="BA78" s="34">
        <v>0.99981107362682908</v>
      </c>
      <c r="BB78" s="34">
        <v>0.99980705430457906</v>
      </c>
      <c r="BC78" s="34">
        <v>0.99980303499848722</v>
      </c>
      <c r="BD78" s="34">
        <v>0.99979901570855334</v>
      </c>
      <c r="BE78" s="34">
        <v>0.99979499643477721</v>
      </c>
      <c r="BF78" s="34">
        <v>0.9997909771771587</v>
      </c>
      <c r="BG78" s="34">
        <v>0.99978695793569838</v>
      </c>
      <c r="BH78" s="34">
        <v>0.99978293871039559</v>
      </c>
      <c r="BI78" s="34">
        <v>0.9997789195012502</v>
      </c>
      <c r="BJ78" s="34">
        <v>0.99977490030826255</v>
      </c>
      <c r="BK78" s="34">
        <v>0.99977088113143242</v>
      </c>
      <c r="BL78" s="34">
        <v>0.99976686197075948</v>
      </c>
      <c r="BM78" s="34">
        <v>0.99976284282624417</v>
      </c>
      <c r="BN78" s="34">
        <v>0.99975882369788616</v>
      </c>
      <c r="BO78" s="34">
        <v>0.99975480458568511</v>
      </c>
      <c r="BP78" s="34">
        <v>0.99975078548964125</v>
      </c>
      <c r="BQ78" s="34">
        <v>0.99974676640975468</v>
      </c>
      <c r="BR78" s="34">
        <v>0.99974274734602497</v>
      </c>
      <c r="BS78" s="34">
        <v>0.99973872829845234</v>
      </c>
      <c r="BT78" s="34">
        <v>0.99973470926703667</v>
      </c>
      <c r="BU78" s="34">
        <v>0.99973069025177763</v>
      </c>
      <c r="BV78" s="34">
        <v>0.99972667125267534</v>
      </c>
      <c r="BW78" s="34">
        <v>0.99972265226973012</v>
      </c>
      <c r="BX78" s="34">
        <v>0.9997186333029412</v>
      </c>
      <c r="BY78" s="34">
        <v>0.99971461435230891</v>
      </c>
      <c r="BZ78" s="34">
        <v>0.99971059541783314</v>
      </c>
      <c r="CA78" s="34">
        <v>0.999706576499514</v>
      </c>
      <c r="CB78" s="34">
        <v>0.99970255759735094</v>
      </c>
      <c r="CC78" s="34">
        <v>0.9996985387113444</v>
      </c>
      <c r="CD78" s="34">
        <v>0.99969451984149416</v>
      </c>
      <c r="CE78" s="34">
        <v>0.99969050098779999</v>
      </c>
      <c r="CF78" s="34">
        <v>0.99968648215026179</v>
      </c>
      <c r="CG78" s="34">
        <v>0.99968246332887989</v>
      </c>
      <c r="CH78" s="34">
        <v>0.99967844452365395</v>
      </c>
      <c r="CI78" s="34">
        <v>0.99967442573458376</v>
      </c>
      <c r="CJ78" s="34">
        <v>0.99967040696166953</v>
      </c>
      <c r="CK78" s="34">
        <v>0.99966638820491105</v>
      </c>
      <c r="CL78" s="34">
        <v>0.99966236946430842</v>
      </c>
      <c r="CM78" s="34">
        <v>0.99965835073986153</v>
      </c>
      <c r="CN78" s="34">
        <v>0.99965433203157017</v>
      </c>
      <c r="CO78" s="34">
        <v>0.99965031333943433</v>
      </c>
      <c r="CP78" s="34">
        <v>0.99964629466345378</v>
      </c>
      <c r="CQ78" s="34">
        <v>0.99964227600362876</v>
      </c>
      <c r="CR78" s="34">
        <v>0.99963825735995915</v>
      </c>
      <c r="CS78" s="34">
        <v>0.99963423873244484</v>
      </c>
      <c r="CT78" s="34">
        <v>0.9996302201210856</v>
      </c>
      <c r="CU78" s="34">
        <v>0.99962620488910148</v>
      </c>
      <c r="CV78" s="34">
        <v>0.99962218967324523</v>
      </c>
      <c r="CW78" s="34">
        <v>0.99961817447351686</v>
      </c>
      <c r="CX78" s="34">
        <v>0.99961415928991681</v>
      </c>
      <c r="CY78" s="34">
        <v>0.99961014412244431</v>
      </c>
      <c r="CZ78" s="34">
        <v>0.99960612897109979</v>
      </c>
      <c r="DA78" s="34">
        <v>0.99960211383588293</v>
      </c>
      <c r="DB78" s="34">
        <v>0.9995980987167935</v>
      </c>
    </row>
    <row r="79" spans="1:106" x14ac:dyDescent="0.2">
      <c r="A79" s="13">
        <f t="shared" ca="1" si="1"/>
        <v>44379</v>
      </c>
      <c r="B79" s="34">
        <v>1.000011488042154</v>
      </c>
      <c r="C79" s="34">
        <v>1.0000076586801057</v>
      </c>
      <c r="D79" s="34">
        <v>1.0000038293327207</v>
      </c>
      <c r="E79" s="34">
        <v>1</v>
      </c>
      <c r="F79" s="34">
        <v>0.99999617068194291</v>
      </c>
      <c r="G79" s="34">
        <v>0.99999234137854942</v>
      </c>
      <c r="H79" s="34">
        <v>0.99998851208981943</v>
      </c>
      <c r="I79" s="34">
        <v>0.99998468281575337</v>
      </c>
      <c r="J79" s="34">
        <v>0.99998085355635047</v>
      </c>
      <c r="K79" s="34">
        <v>0.99997702431161117</v>
      </c>
      <c r="L79" s="34">
        <v>0.99997319508153537</v>
      </c>
      <c r="M79" s="34">
        <v>0.99996936586612273</v>
      </c>
      <c r="N79" s="34">
        <v>0.99996553666537336</v>
      </c>
      <c r="O79" s="34">
        <v>0.99996170747928736</v>
      </c>
      <c r="P79" s="34">
        <v>0.99995787830786442</v>
      </c>
      <c r="Q79" s="34">
        <v>0.99995404915110475</v>
      </c>
      <c r="R79" s="34">
        <v>0.99995022000900813</v>
      </c>
      <c r="S79" s="34">
        <v>0.99994639088157433</v>
      </c>
      <c r="T79" s="34">
        <v>0.99994256176880347</v>
      </c>
      <c r="U79" s="34">
        <v>0.99993873267069566</v>
      </c>
      <c r="V79" s="34">
        <v>0.99993490358725068</v>
      </c>
      <c r="W79" s="34">
        <v>0.9999310745184683</v>
      </c>
      <c r="X79" s="34">
        <v>0.99992724546434886</v>
      </c>
      <c r="Y79" s="34">
        <v>0.99992341642489202</v>
      </c>
      <c r="Z79" s="34">
        <v>0.99991958740009768</v>
      </c>
      <c r="AA79" s="34">
        <v>0.99991575838996594</v>
      </c>
      <c r="AB79" s="34">
        <v>0.99991192939449669</v>
      </c>
      <c r="AC79" s="34">
        <v>0.99990810041369005</v>
      </c>
      <c r="AD79" s="34">
        <v>0.99990427144754568</v>
      </c>
      <c r="AE79" s="34">
        <v>0.99990044249606347</v>
      </c>
      <c r="AF79" s="34">
        <v>0.99989661355924375</v>
      </c>
      <c r="AG79" s="34">
        <v>0.9998927846370862</v>
      </c>
      <c r="AH79" s="34">
        <v>0.9998889557295908</v>
      </c>
      <c r="AI79" s="34">
        <v>0.99988512683675745</v>
      </c>
      <c r="AJ79" s="34">
        <v>0.99988129795858627</v>
      </c>
      <c r="AK79" s="34">
        <v>0.99987746909507691</v>
      </c>
      <c r="AL79" s="34">
        <v>0.99987364024622949</v>
      </c>
      <c r="AM79" s="34">
        <v>0.99986981141204423</v>
      </c>
      <c r="AN79" s="34">
        <v>0.99986598259252057</v>
      </c>
      <c r="AO79" s="34">
        <v>0.99986215378765875</v>
      </c>
      <c r="AP79" s="34">
        <v>0.99985832499745864</v>
      </c>
      <c r="AQ79" s="34">
        <v>0.99985449622192002</v>
      </c>
      <c r="AR79" s="34">
        <v>0.99985066746104334</v>
      </c>
      <c r="AS79" s="34">
        <v>0.99984683871482782</v>
      </c>
      <c r="AT79" s="34">
        <v>0.99984300998327391</v>
      </c>
      <c r="AU79" s="34">
        <v>0.99983918126638172</v>
      </c>
      <c r="AV79" s="34">
        <v>0.99983535256415057</v>
      </c>
      <c r="AW79" s="34">
        <v>0.99983152387658081</v>
      </c>
      <c r="AX79" s="34">
        <v>0.99982769520367232</v>
      </c>
      <c r="AY79" s="34">
        <v>0.99982386654542499</v>
      </c>
      <c r="AZ79" s="34">
        <v>0.99982003790183904</v>
      </c>
      <c r="BA79" s="34">
        <v>0.99981620927291392</v>
      </c>
      <c r="BB79" s="34">
        <v>0.99981238065865008</v>
      </c>
      <c r="BC79" s="34">
        <v>0.99980855205904684</v>
      </c>
      <c r="BD79" s="34">
        <v>0.99980472347410498</v>
      </c>
      <c r="BE79" s="34">
        <v>0.99980089490382351</v>
      </c>
      <c r="BF79" s="34">
        <v>0.99979706634820342</v>
      </c>
      <c r="BG79" s="34">
        <v>0.9997932378072435</v>
      </c>
      <c r="BH79" s="34">
        <v>0.99978940928094462</v>
      </c>
      <c r="BI79" s="34">
        <v>0.99978558076930646</v>
      </c>
      <c r="BJ79" s="34">
        <v>0.99978175227232879</v>
      </c>
      <c r="BK79" s="34">
        <v>0.99977792379001162</v>
      </c>
      <c r="BL79" s="34">
        <v>0.99977409532235495</v>
      </c>
      <c r="BM79" s="34">
        <v>0.99977026686935866</v>
      </c>
      <c r="BN79" s="34">
        <v>0.99976643843102275</v>
      </c>
      <c r="BO79" s="34">
        <v>0.99976261000734712</v>
      </c>
      <c r="BP79" s="34">
        <v>0.99975878159833176</v>
      </c>
      <c r="BQ79" s="34">
        <v>0.99975495320397656</v>
      </c>
      <c r="BR79" s="34">
        <v>0.99975112482428152</v>
      </c>
      <c r="BS79" s="34">
        <v>0.99974729645924676</v>
      </c>
      <c r="BT79" s="34">
        <v>0.99974346810887171</v>
      </c>
      <c r="BU79" s="34">
        <v>0.99973963977315694</v>
      </c>
      <c r="BV79" s="34">
        <v>0.99973581145210189</v>
      </c>
      <c r="BW79" s="34">
        <v>0.99973198314570666</v>
      </c>
      <c r="BX79" s="34">
        <v>0.99972815485397137</v>
      </c>
      <c r="BY79" s="34">
        <v>0.99972432657689569</v>
      </c>
      <c r="BZ79" s="34">
        <v>0.99972049831447973</v>
      </c>
      <c r="CA79" s="34">
        <v>0.99971667006672349</v>
      </c>
      <c r="CB79" s="34">
        <v>0.99971284183362674</v>
      </c>
      <c r="CC79" s="34">
        <v>0.99970901361518971</v>
      </c>
      <c r="CD79" s="34">
        <v>0.99970518541141196</v>
      </c>
      <c r="CE79" s="34">
        <v>0.9997013572222937</v>
      </c>
      <c r="CF79" s="34">
        <v>0.9996975290478346</v>
      </c>
      <c r="CG79" s="34">
        <v>0.999693700888035</v>
      </c>
      <c r="CH79" s="34">
        <v>0.99968987274289467</v>
      </c>
      <c r="CI79" s="34">
        <v>0.9996860446124135</v>
      </c>
      <c r="CJ79" s="34">
        <v>0.99968221649659128</v>
      </c>
      <c r="CK79" s="34">
        <v>0.99967838839542833</v>
      </c>
      <c r="CL79" s="34">
        <v>0.99967456030892432</v>
      </c>
      <c r="CM79" s="34">
        <v>0.99967073223707914</v>
      </c>
      <c r="CN79" s="34">
        <v>0.99966690417989312</v>
      </c>
      <c r="CO79" s="34">
        <v>0.99966307613736582</v>
      </c>
      <c r="CP79" s="34">
        <v>0.99965924810949724</v>
      </c>
      <c r="CQ79" s="34">
        <v>0.99965542009628749</v>
      </c>
      <c r="CR79" s="34">
        <v>0.99965159209773646</v>
      </c>
      <c r="CS79" s="34">
        <v>0.99964776411384393</v>
      </c>
      <c r="CT79" s="34">
        <v>0.9996438720731865</v>
      </c>
      <c r="CU79" s="34">
        <v>0.99963998004768229</v>
      </c>
      <c r="CV79" s="34">
        <v>0.99963608803733139</v>
      </c>
      <c r="CW79" s="34">
        <v>0.99963219604213382</v>
      </c>
      <c r="CX79" s="34">
        <v>0.99962830406208925</v>
      </c>
      <c r="CY79" s="34">
        <v>0.99962441209719777</v>
      </c>
      <c r="CZ79" s="34">
        <v>0.99962052014745939</v>
      </c>
      <c r="DA79" s="34">
        <v>0.999616628212874</v>
      </c>
      <c r="DB79" s="34">
        <v>0.99961273629344138</v>
      </c>
    </row>
    <row r="80" spans="1:106" x14ac:dyDescent="0.2">
      <c r="A80" s="13">
        <f t="shared" ca="1" si="1"/>
        <v>44382</v>
      </c>
      <c r="B80" s="34">
        <v>1.0000038326648923</v>
      </c>
      <c r="C80" s="34">
        <v>1</v>
      </c>
      <c r="D80" s="34">
        <v>0.99999616734979679</v>
      </c>
      <c r="E80" s="34">
        <v>0.99999233471428306</v>
      </c>
      <c r="F80" s="34">
        <v>0.99998850209345824</v>
      </c>
      <c r="G80" s="34">
        <v>0.99998466948732245</v>
      </c>
      <c r="H80" s="34">
        <v>0.9999808368958758</v>
      </c>
      <c r="I80" s="34">
        <v>0.99997700431911829</v>
      </c>
      <c r="J80" s="34">
        <v>0.99997317175704947</v>
      </c>
      <c r="K80" s="34">
        <v>0.99996933920966968</v>
      </c>
      <c r="L80" s="34">
        <v>0.99996550667697859</v>
      </c>
      <c r="M80" s="34">
        <v>0.9999616741589763</v>
      </c>
      <c r="N80" s="34">
        <v>0.9999578416556627</v>
      </c>
      <c r="O80" s="34">
        <v>0.99995400916703769</v>
      </c>
      <c r="P80" s="34">
        <v>0.99995017669310149</v>
      </c>
      <c r="Q80" s="34">
        <v>0.99994634423385365</v>
      </c>
      <c r="R80" s="34">
        <v>0.99994251178929439</v>
      </c>
      <c r="S80" s="34">
        <v>0.99993867935942338</v>
      </c>
      <c r="T80" s="34">
        <v>0.99993484694424084</v>
      </c>
      <c r="U80" s="34">
        <v>0.99993101454374655</v>
      </c>
      <c r="V80" s="34">
        <v>0.99992718215794063</v>
      </c>
      <c r="W80" s="34">
        <v>0.99992334978682285</v>
      </c>
      <c r="X80" s="34">
        <v>0.99991951743039298</v>
      </c>
      <c r="Y80" s="34">
        <v>0.99991568508865158</v>
      </c>
      <c r="Z80" s="34">
        <v>0.99991185276159789</v>
      </c>
      <c r="AA80" s="34">
        <v>0.99990802044923233</v>
      </c>
      <c r="AB80" s="34">
        <v>0.99990418815155457</v>
      </c>
      <c r="AC80" s="34">
        <v>0.99990035586856485</v>
      </c>
      <c r="AD80" s="34">
        <v>0.99989652360026271</v>
      </c>
      <c r="AE80" s="34">
        <v>0.9998926913466486</v>
      </c>
      <c r="AF80" s="34">
        <v>0.99988885910772196</v>
      </c>
      <c r="AG80" s="34">
        <v>0.9998850268834828</v>
      </c>
      <c r="AH80" s="34">
        <v>0.99988119467393144</v>
      </c>
      <c r="AI80" s="34">
        <v>0.99987736247906767</v>
      </c>
      <c r="AJ80" s="34">
        <v>0.99987353029889126</v>
      </c>
      <c r="AK80" s="34">
        <v>0.99986969813340221</v>
      </c>
      <c r="AL80" s="34">
        <v>0.99986586598260063</v>
      </c>
      <c r="AM80" s="34">
        <v>0.9998620338464862</v>
      </c>
      <c r="AN80" s="34">
        <v>0.99985820172505913</v>
      </c>
      <c r="AO80" s="34">
        <v>0.99985436961831931</v>
      </c>
      <c r="AP80" s="34">
        <v>0.9998505375262664</v>
      </c>
      <c r="AQ80" s="34">
        <v>0.99984670544890075</v>
      </c>
      <c r="AR80" s="34">
        <v>0.99984287338622202</v>
      </c>
      <c r="AS80" s="34">
        <v>0.99983904133823009</v>
      </c>
      <c r="AT80" s="34">
        <v>0.99983520930492531</v>
      </c>
      <c r="AU80" s="34">
        <v>0.99983137728630711</v>
      </c>
      <c r="AV80" s="34">
        <v>0.99982754528237583</v>
      </c>
      <c r="AW80" s="34">
        <v>0.99982371329313136</v>
      </c>
      <c r="AX80" s="34">
        <v>0.99981988131857358</v>
      </c>
      <c r="AY80" s="34">
        <v>0.99981604935870239</v>
      </c>
      <c r="AZ80" s="34">
        <v>0.99981221741351778</v>
      </c>
      <c r="BA80" s="34">
        <v>0.99980838548301953</v>
      </c>
      <c r="BB80" s="34">
        <v>0.99980455356720777</v>
      </c>
      <c r="BC80" s="34">
        <v>0.99980072166608258</v>
      </c>
      <c r="BD80" s="34">
        <v>0.99979688977964365</v>
      </c>
      <c r="BE80" s="34">
        <v>0.99979305790789086</v>
      </c>
      <c r="BF80" s="34">
        <v>0.99978922605082443</v>
      </c>
      <c r="BG80" s="34">
        <v>0.99978539420844414</v>
      </c>
      <c r="BH80" s="34">
        <v>0.99978156238074989</v>
      </c>
      <c r="BI80" s="34">
        <v>0.99977773056774177</v>
      </c>
      <c r="BJ80" s="34">
        <v>0.99977389876941969</v>
      </c>
      <c r="BK80" s="34">
        <v>0.99977006698578341</v>
      </c>
      <c r="BL80" s="34">
        <v>0.99976623521683305</v>
      </c>
      <c r="BM80" s="34">
        <v>0.99976240346256851</v>
      </c>
      <c r="BN80" s="34">
        <v>0.99975857172298976</v>
      </c>
      <c r="BO80" s="34">
        <v>0.99975473999809683</v>
      </c>
      <c r="BP80" s="34">
        <v>0.99975090828788959</v>
      </c>
      <c r="BQ80" s="34">
        <v>0.99974707659236772</v>
      </c>
      <c r="BR80" s="34">
        <v>0.99974324491153155</v>
      </c>
      <c r="BS80" s="34">
        <v>0.99973941324538096</v>
      </c>
      <c r="BT80" s="34">
        <v>0.99973558159391585</v>
      </c>
      <c r="BU80" s="34">
        <v>0.99973174995713587</v>
      </c>
      <c r="BV80" s="34">
        <v>0.99972791833504127</v>
      </c>
      <c r="BW80" s="34">
        <v>0.99972408672763191</v>
      </c>
      <c r="BX80" s="34">
        <v>0.99972025513490792</v>
      </c>
      <c r="BY80" s="34">
        <v>0.99971642355686907</v>
      </c>
      <c r="BZ80" s="34">
        <v>0.99971259199351514</v>
      </c>
      <c r="CA80" s="34">
        <v>0.99970876044484636</v>
      </c>
      <c r="CB80" s="34">
        <v>0.9997049289108626</v>
      </c>
      <c r="CC80" s="34">
        <v>0.99970109739156388</v>
      </c>
      <c r="CD80" s="34">
        <v>0.99969726588694985</v>
      </c>
      <c r="CE80" s="34">
        <v>0.99969343439702063</v>
      </c>
      <c r="CF80" s="34">
        <v>0.99968960292177622</v>
      </c>
      <c r="CG80" s="34">
        <v>0.99968577146121651</v>
      </c>
      <c r="CH80" s="34">
        <v>0.9996819400153415</v>
      </c>
      <c r="CI80" s="34">
        <v>0.99967810858415107</v>
      </c>
      <c r="CJ80" s="34">
        <v>0.99967427716764501</v>
      </c>
      <c r="CK80" s="34">
        <v>0.99967044576582365</v>
      </c>
      <c r="CL80" s="34">
        <v>0.99966661437868665</v>
      </c>
      <c r="CM80" s="34">
        <v>0.9996627830062339</v>
      </c>
      <c r="CN80" s="34">
        <v>0.99965895164846552</v>
      </c>
      <c r="CO80" s="34">
        <v>0.99965512030538139</v>
      </c>
      <c r="CP80" s="34">
        <v>0.99965128897698152</v>
      </c>
      <c r="CQ80" s="34">
        <v>0.9996474576632659</v>
      </c>
      <c r="CR80" s="34">
        <v>0.99964356577252633</v>
      </c>
      <c r="CS80" s="34">
        <v>0.99963967389693897</v>
      </c>
      <c r="CT80" s="34">
        <v>0.99963578203650372</v>
      </c>
      <c r="CU80" s="34">
        <v>0.99963189019122056</v>
      </c>
      <c r="CV80" s="34">
        <v>0.99962799836108929</v>
      </c>
      <c r="CW80" s="34">
        <v>0.99962410654610989</v>
      </c>
      <c r="CX80" s="34">
        <v>0.99962021474628238</v>
      </c>
      <c r="CY80" s="34">
        <v>0.99961632296160685</v>
      </c>
      <c r="CZ80" s="34">
        <v>0.99961243119208287</v>
      </c>
      <c r="DA80" s="34">
        <v>0.99960853943771044</v>
      </c>
      <c r="DB80" s="34">
        <v>0.99960464769848989</v>
      </c>
    </row>
    <row r="81" spans="1:106" x14ac:dyDescent="0.2">
      <c r="A81" s="13">
        <f t="shared" ca="1" si="1"/>
        <v>44383</v>
      </c>
      <c r="B81" s="34">
        <v>1.0000037460281059</v>
      </c>
      <c r="C81" s="34">
        <v>1</v>
      </c>
      <c r="D81" s="34">
        <v>0.99999625398592684</v>
      </c>
      <c r="E81" s="34">
        <v>0.99999250798588635</v>
      </c>
      <c r="F81" s="34">
        <v>0.99998876199987841</v>
      </c>
      <c r="G81" s="34">
        <v>0.99998501602790302</v>
      </c>
      <c r="H81" s="34">
        <v>0.99998127006995996</v>
      </c>
      <c r="I81" s="34">
        <v>0.99997752412604934</v>
      </c>
      <c r="J81" s="34">
        <v>0.99997377819617128</v>
      </c>
      <c r="K81" s="34">
        <v>0.99997003228032511</v>
      </c>
      <c r="L81" s="34">
        <v>0.99996628637851159</v>
      </c>
      <c r="M81" s="34">
        <v>0.99996254049073008</v>
      </c>
      <c r="N81" s="34">
        <v>0.99995879461698078</v>
      </c>
      <c r="O81" s="34">
        <v>0.9999550487572636</v>
      </c>
      <c r="P81" s="34">
        <v>0.99995130291157841</v>
      </c>
      <c r="Q81" s="34">
        <v>0.99994755707992544</v>
      </c>
      <c r="R81" s="34">
        <v>0.99994381126230403</v>
      </c>
      <c r="S81" s="34">
        <v>0.99994006545871461</v>
      </c>
      <c r="T81" s="34">
        <v>0.99993631966915719</v>
      </c>
      <c r="U81" s="34">
        <v>0.99993257389363133</v>
      </c>
      <c r="V81" s="34">
        <v>0.99992882813213735</v>
      </c>
      <c r="W81" s="34">
        <v>0.99992508238467503</v>
      </c>
      <c r="X81" s="34">
        <v>0.99992133665124439</v>
      </c>
      <c r="Y81" s="34">
        <v>0.99991759093184529</v>
      </c>
      <c r="Z81" s="34">
        <v>0.99991384522647764</v>
      </c>
      <c r="AA81" s="34">
        <v>0.99991009953514143</v>
      </c>
      <c r="AB81" s="34">
        <v>0.99990635385783655</v>
      </c>
      <c r="AC81" s="34">
        <v>0.99990260819456322</v>
      </c>
      <c r="AD81" s="34">
        <v>0.99989886254532112</v>
      </c>
      <c r="AE81" s="34">
        <v>0.99989511691011046</v>
      </c>
      <c r="AF81" s="34">
        <v>0.99989137128893057</v>
      </c>
      <c r="AG81" s="34">
        <v>0.99988762568178235</v>
      </c>
      <c r="AH81" s="34">
        <v>0.99988388008866491</v>
      </c>
      <c r="AI81" s="34">
        <v>0.99988013450957858</v>
      </c>
      <c r="AJ81" s="34">
        <v>0.99987638894452324</v>
      </c>
      <c r="AK81" s="34">
        <v>0.99987264339349891</v>
      </c>
      <c r="AL81" s="34">
        <v>0.99986889785650546</v>
      </c>
      <c r="AM81" s="34">
        <v>0.99986515233354267</v>
      </c>
      <c r="AN81" s="34">
        <v>0.99986140682461055</v>
      </c>
      <c r="AO81" s="34">
        <v>0.99985766132970955</v>
      </c>
      <c r="AP81" s="34">
        <v>0.99985391584883909</v>
      </c>
      <c r="AQ81" s="34">
        <v>0.99985017038199908</v>
      </c>
      <c r="AR81" s="34">
        <v>0.99984642492918985</v>
      </c>
      <c r="AS81" s="34">
        <v>0.99984267949041117</v>
      </c>
      <c r="AT81" s="34">
        <v>0.99983893406566271</v>
      </c>
      <c r="AU81" s="34">
        <v>0.99983518865494481</v>
      </c>
      <c r="AV81" s="34">
        <v>0.99983144325825735</v>
      </c>
      <c r="AW81" s="34">
        <v>0.9998276978756</v>
      </c>
      <c r="AX81" s="34">
        <v>0.99982395250697309</v>
      </c>
      <c r="AY81" s="34">
        <v>0.99982020715237629</v>
      </c>
      <c r="AZ81" s="34">
        <v>0.99981646181180961</v>
      </c>
      <c r="BA81" s="34">
        <v>0.99981271648527326</v>
      </c>
      <c r="BB81" s="34">
        <v>0.99980897117276657</v>
      </c>
      <c r="BC81" s="34">
        <v>0.99980522587429033</v>
      </c>
      <c r="BD81" s="34">
        <v>0.99980148058984364</v>
      </c>
      <c r="BE81" s="34">
        <v>0.99979773531942717</v>
      </c>
      <c r="BF81" s="34">
        <v>0.99979399006304015</v>
      </c>
      <c r="BG81" s="34">
        <v>0.99979024482068335</v>
      </c>
      <c r="BH81" s="34">
        <v>0.99978649959235599</v>
      </c>
      <c r="BI81" s="34">
        <v>0.9997827543780583</v>
      </c>
      <c r="BJ81" s="34">
        <v>0.99977900917779039</v>
      </c>
      <c r="BK81" s="34">
        <v>0.99977526399155192</v>
      </c>
      <c r="BL81" s="34">
        <v>0.99977151881934301</v>
      </c>
      <c r="BM81" s="34">
        <v>0.99976777366116354</v>
      </c>
      <c r="BN81" s="34">
        <v>0.9997640285170134</v>
      </c>
      <c r="BO81" s="34">
        <v>0.99976028338689271</v>
      </c>
      <c r="BP81" s="34">
        <v>0.99975653827080158</v>
      </c>
      <c r="BQ81" s="34">
        <v>0.99975279316873944</v>
      </c>
      <c r="BR81" s="34">
        <v>0.99974904808070664</v>
      </c>
      <c r="BS81" s="34">
        <v>0.99974530300670272</v>
      </c>
      <c r="BT81" s="34">
        <v>0.99974155794672825</v>
      </c>
      <c r="BU81" s="34">
        <v>0.99973781290078245</v>
      </c>
      <c r="BV81" s="34">
        <v>0.99973406786886587</v>
      </c>
      <c r="BW81" s="34">
        <v>0.99973032285097818</v>
      </c>
      <c r="BX81" s="34">
        <v>0.99972657784711949</v>
      </c>
      <c r="BY81" s="34">
        <v>0.99972283285728969</v>
      </c>
      <c r="BZ81" s="34">
        <v>0.99971908788148856</v>
      </c>
      <c r="CA81" s="34">
        <v>0.99971534291971609</v>
      </c>
      <c r="CB81" s="34">
        <v>0.99971159797197229</v>
      </c>
      <c r="CC81" s="34">
        <v>0.99970785303825727</v>
      </c>
      <c r="CD81" s="34">
        <v>0.99970410811857069</v>
      </c>
      <c r="CE81" s="34">
        <v>0.99970036321291267</v>
      </c>
      <c r="CF81" s="34">
        <v>0.99969661832128309</v>
      </c>
      <c r="CG81" s="34">
        <v>0.99969287344368196</v>
      </c>
      <c r="CH81" s="34">
        <v>0.99968912858010928</v>
      </c>
      <c r="CI81" s="34">
        <v>0.9996853837305647</v>
      </c>
      <c r="CJ81" s="34">
        <v>0.99968163889504857</v>
      </c>
      <c r="CK81" s="34">
        <v>0.99967789407356067</v>
      </c>
      <c r="CL81" s="34">
        <v>0.99967414926610088</v>
      </c>
      <c r="CM81" s="34">
        <v>0.99967040447266919</v>
      </c>
      <c r="CN81" s="34">
        <v>0.9996666596932654</v>
      </c>
      <c r="CO81" s="34">
        <v>0.99966291492788983</v>
      </c>
      <c r="CP81" s="34">
        <v>0.99965917017654216</v>
      </c>
      <c r="CQ81" s="34">
        <v>0.99965542543922215</v>
      </c>
      <c r="CR81" s="34">
        <v>0.9996518741411804</v>
      </c>
      <c r="CS81" s="34">
        <v>0.99964832285575478</v>
      </c>
      <c r="CT81" s="34">
        <v>0.99964477158294518</v>
      </c>
      <c r="CU81" s="34">
        <v>0.9996412203227516</v>
      </c>
      <c r="CV81" s="34">
        <v>0.99963766907517371</v>
      </c>
      <c r="CW81" s="34">
        <v>0.99963411784021206</v>
      </c>
      <c r="CX81" s="34">
        <v>0.99963056661786587</v>
      </c>
      <c r="CY81" s="34">
        <v>0.99962701540813581</v>
      </c>
      <c r="CZ81" s="34">
        <v>0.99962346421102144</v>
      </c>
      <c r="DA81" s="34">
        <v>0.99961991302652264</v>
      </c>
      <c r="DB81" s="34">
        <v>0.99961636185463953</v>
      </c>
    </row>
    <row r="82" spans="1:106" x14ac:dyDescent="0.2">
      <c r="A82" s="13">
        <f t="shared" ca="1" si="1"/>
        <v>44384</v>
      </c>
      <c r="B82" s="34">
        <v>1.0000034405546931</v>
      </c>
      <c r="C82" s="34">
        <v>1</v>
      </c>
      <c r="D82" s="34">
        <v>0.99999655945714427</v>
      </c>
      <c r="E82" s="34">
        <v>0.99999311892612575</v>
      </c>
      <c r="F82" s="34">
        <v>0.99998967840694475</v>
      </c>
      <c r="G82" s="34">
        <v>0.99998623789960073</v>
      </c>
      <c r="H82" s="34">
        <v>0.9999827974040939</v>
      </c>
      <c r="I82" s="34">
        <v>0.99997935692042439</v>
      </c>
      <c r="J82" s="34">
        <v>0.99997591644859207</v>
      </c>
      <c r="K82" s="34">
        <v>0.99997247598859673</v>
      </c>
      <c r="L82" s="34">
        <v>0.99996903554043848</v>
      </c>
      <c r="M82" s="34">
        <v>0.9999655951041172</v>
      </c>
      <c r="N82" s="34">
        <v>0.99996215467963301</v>
      </c>
      <c r="O82" s="34">
        <v>0.99995871426698568</v>
      </c>
      <c r="P82" s="34">
        <v>0.99995527386617522</v>
      </c>
      <c r="Q82" s="34">
        <v>0.9999518334772014</v>
      </c>
      <c r="R82" s="34">
        <v>0.99994839310006478</v>
      </c>
      <c r="S82" s="34">
        <v>0.99994495273476469</v>
      </c>
      <c r="T82" s="34">
        <v>0.99994151238130136</v>
      </c>
      <c r="U82" s="34">
        <v>0.99993807203967466</v>
      </c>
      <c r="V82" s="34">
        <v>0.99993463170988484</v>
      </c>
      <c r="W82" s="34">
        <v>0.99993119139193143</v>
      </c>
      <c r="X82" s="34">
        <v>0.99992775108581455</v>
      </c>
      <c r="Y82" s="34">
        <v>0.99992431079153421</v>
      </c>
      <c r="Z82" s="34">
        <v>0.9999208705090904</v>
      </c>
      <c r="AA82" s="34">
        <v>0.99991743023848301</v>
      </c>
      <c r="AB82" s="34">
        <v>0.99991398997971193</v>
      </c>
      <c r="AC82" s="34">
        <v>0.99991054973277749</v>
      </c>
      <c r="AD82" s="34">
        <v>0.99990710949767914</v>
      </c>
      <c r="AE82" s="34">
        <v>0.99990366927441698</v>
      </c>
      <c r="AF82" s="34">
        <v>0.99990022906299136</v>
      </c>
      <c r="AG82" s="34">
        <v>0.99989678886340161</v>
      </c>
      <c r="AH82" s="34">
        <v>0.99989334867564816</v>
      </c>
      <c r="AI82" s="34">
        <v>0.99988990849973103</v>
      </c>
      <c r="AJ82" s="34">
        <v>0.99988646833564965</v>
      </c>
      <c r="AK82" s="34">
        <v>0.99988302818340435</v>
      </c>
      <c r="AL82" s="34">
        <v>0.99987958804299515</v>
      </c>
      <c r="AM82" s="34">
        <v>0.99987614791442181</v>
      </c>
      <c r="AN82" s="34">
        <v>0.99987270779768433</v>
      </c>
      <c r="AO82" s="34">
        <v>0.99986926769278284</v>
      </c>
      <c r="AP82" s="34">
        <v>0.99986582759971709</v>
      </c>
      <c r="AQ82" s="34">
        <v>0.99986238751848733</v>
      </c>
      <c r="AR82" s="34">
        <v>0.99985894744909309</v>
      </c>
      <c r="AS82" s="34">
        <v>0.99985550739153473</v>
      </c>
      <c r="AT82" s="34">
        <v>0.99985206734581178</v>
      </c>
      <c r="AU82" s="34">
        <v>0.9998486273119247</v>
      </c>
      <c r="AV82" s="34">
        <v>0.99984518728987315</v>
      </c>
      <c r="AW82" s="34">
        <v>0.99984174727965713</v>
      </c>
      <c r="AX82" s="34">
        <v>0.99983830728127665</v>
      </c>
      <c r="AY82" s="34">
        <v>0.99983486729473148</v>
      </c>
      <c r="AZ82" s="34">
        <v>0.99983142732002195</v>
      </c>
      <c r="BA82" s="34">
        <v>0.99982798735714762</v>
      </c>
      <c r="BB82" s="34">
        <v>0.99982454740610871</v>
      </c>
      <c r="BC82" s="34">
        <v>0.99982110746690511</v>
      </c>
      <c r="BD82" s="34">
        <v>0.9998176675395366</v>
      </c>
      <c r="BE82" s="34">
        <v>0.99981422762400352</v>
      </c>
      <c r="BF82" s="34">
        <v>0.99981078772030574</v>
      </c>
      <c r="BG82" s="34">
        <v>0.99980734782844272</v>
      </c>
      <c r="BH82" s="34">
        <v>0.99980390794841512</v>
      </c>
      <c r="BI82" s="34">
        <v>0.99980046808022238</v>
      </c>
      <c r="BJ82" s="34">
        <v>0.99979702822386463</v>
      </c>
      <c r="BK82" s="34">
        <v>0.99979358837934185</v>
      </c>
      <c r="BL82" s="34">
        <v>0.99979014854665427</v>
      </c>
      <c r="BM82" s="34">
        <v>0.99978670872580122</v>
      </c>
      <c r="BN82" s="34">
        <v>0.99978326891678337</v>
      </c>
      <c r="BO82" s="34">
        <v>0.99977982911960006</v>
      </c>
      <c r="BP82" s="34">
        <v>0.9997763893342515</v>
      </c>
      <c r="BQ82" s="34">
        <v>0.99977294956073792</v>
      </c>
      <c r="BR82" s="34">
        <v>0.99976950979905888</v>
      </c>
      <c r="BS82" s="34">
        <v>0.99976607004921447</v>
      </c>
      <c r="BT82" s="34">
        <v>0.99976263031120483</v>
      </c>
      <c r="BU82" s="34">
        <v>0.99975919058502949</v>
      </c>
      <c r="BV82" s="34">
        <v>0.99975575087068902</v>
      </c>
      <c r="BW82" s="34">
        <v>0.99975231116818275</v>
      </c>
      <c r="BX82" s="34">
        <v>0.99974887147751079</v>
      </c>
      <c r="BY82" s="34">
        <v>0.99974543179867359</v>
      </c>
      <c r="BZ82" s="34">
        <v>0.99974199213167048</v>
      </c>
      <c r="CA82" s="34">
        <v>0.9997385524765019</v>
      </c>
      <c r="CB82" s="34">
        <v>0.99973511283316741</v>
      </c>
      <c r="CC82" s="34">
        <v>0.99973167320166756</v>
      </c>
      <c r="CD82" s="34">
        <v>0.99972823358200147</v>
      </c>
      <c r="CE82" s="34">
        <v>0.99972479397416958</v>
      </c>
      <c r="CF82" s="34">
        <v>0.999721354378172</v>
      </c>
      <c r="CG82" s="34">
        <v>0.99971791479400851</v>
      </c>
      <c r="CH82" s="34">
        <v>0.99971447522167889</v>
      </c>
      <c r="CI82" s="34">
        <v>0.99971103566118336</v>
      </c>
      <c r="CJ82" s="34">
        <v>0.99970759611252158</v>
      </c>
      <c r="CK82" s="34">
        <v>0.999704156575694</v>
      </c>
      <c r="CL82" s="34">
        <v>0.99970071705070018</v>
      </c>
      <c r="CM82" s="34">
        <v>0.99969727753754023</v>
      </c>
      <c r="CN82" s="34">
        <v>0.99969383803621392</v>
      </c>
      <c r="CO82" s="34">
        <v>0.99969039854672159</v>
      </c>
      <c r="CP82" s="34">
        <v>0.9996869590690628</v>
      </c>
      <c r="CQ82" s="34">
        <v>0.99968351960323765</v>
      </c>
      <c r="CR82" s="34">
        <v>0.99968008014924625</v>
      </c>
      <c r="CS82" s="34">
        <v>0.9996766407070885</v>
      </c>
      <c r="CT82" s="34">
        <v>0.99967320127676418</v>
      </c>
      <c r="CU82" s="34">
        <v>0.99966973062149056</v>
      </c>
      <c r="CV82" s="34">
        <v>0.99966625997826608</v>
      </c>
      <c r="CW82" s="34">
        <v>0.99966278934709119</v>
      </c>
      <c r="CX82" s="34">
        <v>0.99965931872796543</v>
      </c>
      <c r="CY82" s="34">
        <v>0.99965584812088915</v>
      </c>
      <c r="CZ82" s="34">
        <v>0.99965237752586189</v>
      </c>
      <c r="DA82" s="34">
        <v>0.99964890694288366</v>
      </c>
      <c r="DB82" s="34">
        <v>0.99964543637195491</v>
      </c>
    </row>
    <row r="83" spans="1:106" x14ac:dyDescent="0.2">
      <c r="A83" s="13">
        <f t="shared" ca="1" si="1"/>
        <v>44385</v>
      </c>
      <c r="B83" s="34">
        <v>1.0000099152082433</v>
      </c>
      <c r="C83" s="34">
        <v>1.0000066101279053</v>
      </c>
      <c r="D83" s="34">
        <v>1.0000033050584911</v>
      </c>
      <c r="E83" s="34">
        <v>1</v>
      </c>
      <c r="F83" s="34">
        <v>0.99999669495243226</v>
      </c>
      <c r="G83" s="34">
        <v>0.99999338991578812</v>
      </c>
      <c r="H83" s="34">
        <v>0.99999008489006713</v>
      </c>
      <c r="I83" s="34">
        <v>0.9999867798752694</v>
      </c>
      <c r="J83" s="34">
        <v>0.99998347487139505</v>
      </c>
      <c r="K83" s="34">
        <v>0.99998016987844374</v>
      </c>
      <c r="L83" s="34">
        <v>0.99997686489641568</v>
      </c>
      <c r="M83" s="34">
        <v>0.99997355992531056</v>
      </c>
      <c r="N83" s="34">
        <v>0.99997025496512848</v>
      </c>
      <c r="O83" s="34">
        <v>0.99996695001586977</v>
      </c>
      <c r="P83" s="34">
        <v>0.99996364507753388</v>
      </c>
      <c r="Q83" s="34">
        <v>0.99996034015012114</v>
      </c>
      <c r="R83" s="34">
        <v>0.99995703523363133</v>
      </c>
      <c r="S83" s="34">
        <v>0.99995373032806412</v>
      </c>
      <c r="T83" s="34">
        <v>0.99995042543341994</v>
      </c>
      <c r="U83" s="34">
        <v>0.9999471205496987</v>
      </c>
      <c r="V83" s="34">
        <v>0.99994381567690016</v>
      </c>
      <c r="W83" s="34">
        <v>0.99994051081502444</v>
      </c>
      <c r="X83" s="34">
        <v>0.99993720596407143</v>
      </c>
      <c r="Y83" s="34">
        <v>0.99993390112404124</v>
      </c>
      <c r="Z83" s="34">
        <v>0.99993059629493342</v>
      </c>
      <c r="AA83" s="34">
        <v>0.9999272914767483</v>
      </c>
      <c r="AB83" s="34">
        <v>0.9999239866694859</v>
      </c>
      <c r="AC83" s="34">
        <v>0.99992068187314587</v>
      </c>
      <c r="AD83" s="34">
        <v>0.99991737708772854</v>
      </c>
      <c r="AE83" s="34">
        <v>0.99991407231323359</v>
      </c>
      <c r="AF83" s="34">
        <v>0.99991076754966102</v>
      </c>
      <c r="AG83" s="34">
        <v>0.99990746279701093</v>
      </c>
      <c r="AH83" s="34">
        <v>0.99990415805528332</v>
      </c>
      <c r="AI83" s="34">
        <v>0.99990085332447776</v>
      </c>
      <c r="AJ83" s="34">
        <v>0.99989754860459468</v>
      </c>
      <c r="AK83" s="34">
        <v>0.99989424389563375</v>
      </c>
      <c r="AL83" s="34">
        <v>0.99989093919759509</v>
      </c>
      <c r="AM83" s="34">
        <v>0.9998876345104788</v>
      </c>
      <c r="AN83" s="34">
        <v>0.99988432983428444</v>
      </c>
      <c r="AO83" s="34">
        <v>0.99988102516901212</v>
      </c>
      <c r="AP83" s="34">
        <v>0.99987772051466195</v>
      </c>
      <c r="AQ83" s="34">
        <v>0.99987441587123393</v>
      </c>
      <c r="AR83" s="34">
        <v>0.99987111123872796</v>
      </c>
      <c r="AS83" s="34">
        <v>0.9998678066171437</v>
      </c>
      <c r="AT83" s="34">
        <v>0.99986450200648169</v>
      </c>
      <c r="AU83" s="34">
        <v>0.99986119740674118</v>
      </c>
      <c r="AV83" s="34">
        <v>0.99985789281792281</v>
      </c>
      <c r="AW83" s="34">
        <v>0.99985458824002627</v>
      </c>
      <c r="AX83" s="34">
        <v>0.99985128367305132</v>
      </c>
      <c r="AY83" s="34">
        <v>0.99984797911699819</v>
      </c>
      <c r="AZ83" s="34">
        <v>0.99984467457186676</v>
      </c>
      <c r="BA83" s="34">
        <v>0.99984137003765727</v>
      </c>
      <c r="BB83" s="34">
        <v>0.99983806551436905</v>
      </c>
      <c r="BC83" s="34">
        <v>0.99983476100200286</v>
      </c>
      <c r="BD83" s="34">
        <v>0.99983145650055782</v>
      </c>
      <c r="BE83" s="34">
        <v>0.99982815201003461</v>
      </c>
      <c r="BF83" s="34">
        <v>0.99982484753043266</v>
      </c>
      <c r="BG83" s="34">
        <v>0.99982154306175253</v>
      </c>
      <c r="BH83" s="34">
        <v>0.99981823860399344</v>
      </c>
      <c r="BI83" s="34">
        <v>0.99981493415715594</v>
      </c>
      <c r="BJ83" s="34">
        <v>0.9998116297212396</v>
      </c>
      <c r="BK83" s="34">
        <v>0.99980832529624486</v>
      </c>
      <c r="BL83" s="34">
        <v>0.99980502088217116</v>
      </c>
      <c r="BM83" s="34">
        <v>0.99980171647901883</v>
      </c>
      <c r="BN83" s="34">
        <v>0.99979841208678777</v>
      </c>
      <c r="BO83" s="34">
        <v>0.99979510770547786</v>
      </c>
      <c r="BP83" s="34">
        <v>0.99979180333508899</v>
      </c>
      <c r="BQ83" s="34">
        <v>0.99978849897562128</v>
      </c>
      <c r="BR83" s="34">
        <v>0.99978519462707449</v>
      </c>
      <c r="BS83" s="34">
        <v>0.99978189028944897</v>
      </c>
      <c r="BT83" s="34">
        <v>0.99977858596274438</v>
      </c>
      <c r="BU83" s="34">
        <v>0.99977528164696061</v>
      </c>
      <c r="BV83" s="34">
        <v>0.99977197734209777</v>
      </c>
      <c r="BW83" s="34">
        <v>0.99976867304815586</v>
      </c>
      <c r="BX83" s="34">
        <v>0.999765368765135</v>
      </c>
      <c r="BY83" s="34">
        <v>0.99976206449303484</v>
      </c>
      <c r="BZ83" s="34">
        <v>0.99975876023185539</v>
      </c>
      <c r="CA83" s="34">
        <v>0.99975545598159654</v>
      </c>
      <c r="CB83" s="34">
        <v>0.99975215174225851</v>
      </c>
      <c r="CC83" s="34">
        <v>0.99974884751384141</v>
      </c>
      <c r="CD83" s="34">
        <v>0.99974554329634457</v>
      </c>
      <c r="CE83" s="34">
        <v>0.99974223908976834</v>
      </c>
      <c r="CF83" s="34">
        <v>0.99973893489411303</v>
      </c>
      <c r="CG83" s="34">
        <v>0.99973563070937788</v>
      </c>
      <c r="CH83" s="34">
        <v>0.99973232653556354</v>
      </c>
      <c r="CI83" s="34">
        <v>0.99972902237266925</v>
      </c>
      <c r="CJ83" s="34">
        <v>0.99972571822069567</v>
      </c>
      <c r="CK83" s="34">
        <v>0.99972241407964224</v>
      </c>
      <c r="CL83" s="34">
        <v>0.99971910994950952</v>
      </c>
      <c r="CM83" s="34">
        <v>0.99971580583029673</v>
      </c>
      <c r="CN83" s="34">
        <v>0.99971250172200454</v>
      </c>
      <c r="CO83" s="34">
        <v>0.99970919762463228</v>
      </c>
      <c r="CP83" s="34">
        <v>0.99970589353818029</v>
      </c>
      <c r="CQ83" s="34">
        <v>0.99970258946264867</v>
      </c>
      <c r="CR83" s="34">
        <v>0.99969928539803699</v>
      </c>
      <c r="CS83" s="34">
        <v>0.99969598134434545</v>
      </c>
      <c r="CT83" s="34">
        <v>0.99969245219490199</v>
      </c>
      <c r="CU83" s="34">
        <v>0.99968892305791712</v>
      </c>
      <c r="CV83" s="34">
        <v>0.99968539393339095</v>
      </c>
      <c r="CW83" s="34">
        <v>0.99968186482132315</v>
      </c>
      <c r="CX83" s="34">
        <v>0.99967833572171427</v>
      </c>
      <c r="CY83" s="34">
        <v>0.99967480663456354</v>
      </c>
      <c r="CZ83" s="34">
        <v>0.99967127755987151</v>
      </c>
      <c r="DA83" s="34">
        <v>0.99966774849763773</v>
      </c>
      <c r="DB83" s="34">
        <v>0.99966421944786266</v>
      </c>
    </row>
    <row r="84" spans="1:106" x14ac:dyDescent="0.2">
      <c r="A84" s="13">
        <f t="shared" ca="1" si="1"/>
        <v>44386</v>
      </c>
      <c r="B84" s="34">
        <v>1.0000107174626758</v>
      </c>
      <c r="C84" s="34">
        <v>1.0000071449623544</v>
      </c>
      <c r="D84" s="34">
        <v>1.000003572474796</v>
      </c>
      <c r="E84" s="34">
        <v>1</v>
      </c>
      <c r="F84" s="34">
        <v>0.99999642753796636</v>
      </c>
      <c r="G84" s="34">
        <v>0.99999285508869562</v>
      </c>
      <c r="H84" s="34">
        <v>0.99998928265218689</v>
      </c>
      <c r="I84" s="34">
        <v>0.99998571022844085</v>
      </c>
      <c r="J84" s="34">
        <v>0.99998213781745693</v>
      </c>
      <c r="K84" s="34">
        <v>0.99997856541923535</v>
      </c>
      <c r="L84" s="34">
        <v>0.99997499303377602</v>
      </c>
      <c r="M84" s="34">
        <v>0.99997142066107914</v>
      </c>
      <c r="N84" s="34">
        <v>0.99996784830114394</v>
      </c>
      <c r="O84" s="34">
        <v>0.9999642759539713</v>
      </c>
      <c r="P84" s="34">
        <v>0.99996070361956069</v>
      </c>
      <c r="Q84" s="34">
        <v>0.99995713129791197</v>
      </c>
      <c r="R84" s="34">
        <v>0.99995355898902527</v>
      </c>
      <c r="S84" s="34">
        <v>0.99994998669290036</v>
      </c>
      <c r="T84" s="34">
        <v>0.99994641440953758</v>
      </c>
      <c r="U84" s="34">
        <v>0.99994284213893658</v>
      </c>
      <c r="V84" s="34">
        <v>0.99993926988109738</v>
      </c>
      <c r="W84" s="34">
        <v>0.99993569763601997</v>
      </c>
      <c r="X84" s="34">
        <v>0.99993212540370424</v>
      </c>
      <c r="Y84" s="34">
        <v>0.9999285531841503</v>
      </c>
      <c r="Z84" s="34">
        <v>0.9999249809773576</v>
      </c>
      <c r="AA84" s="34">
        <v>0.9999214087833268</v>
      </c>
      <c r="AB84" s="34">
        <v>0.99991783660205746</v>
      </c>
      <c r="AC84" s="34">
        <v>0.99991426443354958</v>
      </c>
      <c r="AD84" s="34">
        <v>0.99991069227780316</v>
      </c>
      <c r="AE84" s="34">
        <v>0.99990712013481797</v>
      </c>
      <c r="AF84" s="34">
        <v>0.99990354800459436</v>
      </c>
      <c r="AG84" s="34">
        <v>0.99989997588713198</v>
      </c>
      <c r="AH84" s="34">
        <v>0.99989640378243083</v>
      </c>
      <c r="AI84" s="34">
        <v>0.99989283169049081</v>
      </c>
      <c r="AJ84" s="34">
        <v>0.99988925961131214</v>
      </c>
      <c r="AK84" s="34">
        <v>0.99988568754489437</v>
      </c>
      <c r="AL84" s="34">
        <v>0.99988211549123773</v>
      </c>
      <c r="AM84" s="34">
        <v>0.99987854345034211</v>
      </c>
      <c r="AN84" s="34">
        <v>0.9998749714222076</v>
      </c>
      <c r="AO84" s="34">
        <v>0.999871399406834</v>
      </c>
      <c r="AP84" s="34">
        <v>0.9998678274042212</v>
      </c>
      <c r="AQ84" s="34">
        <v>0.99986425541436919</v>
      </c>
      <c r="AR84" s="34">
        <v>0.99986068343727819</v>
      </c>
      <c r="AS84" s="34">
        <v>0.99985711147294787</v>
      </c>
      <c r="AT84" s="34">
        <v>0.99985353952137801</v>
      </c>
      <c r="AU84" s="34">
        <v>0.99984996758256917</v>
      </c>
      <c r="AV84" s="34">
        <v>0.99984639565652067</v>
      </c>
      <c r="AW84" s="34">
        <v>0.99984282374323297</v>
      </c>
      <c r="AX84" s="34">
        <v>0.99983925184270572</v>
      </c>
      <c r="AY84" s="34">
        <v>0.99983567995493872</v>
      </c>
      <c r="AZ84" s="34">
        <v>0.99983210807993239</v>
      </c>
      <c r="BA84" s="34">
        <v>0.99982853621768641</v>
      </c>
      <c r="BB84" s="34">
        <v>0.99982496436820067</v>
      </c>
      <c r="BC84" s="34">
        <v>0.99982139253147539</v>
      </c>
      <c r="BD84" s="34">
        <v>0.99981782070751024</v>
      </c>
      <c r="BE84" s="34">
        <v>0.99981424889630544</v>
      </c>
      <c r="BF84" s="34">
        <v>0.99981067709786076</v>
      </c>
      <c r="BG84" s="34">
        <v>0.9998071053121762</v>
      </c>
      <c r="BH84" s="34">
        <v>0.99980353353925155</v>
      </c>
      <c r="BI84" s="34">
        <v>0.99979996177908692</v>
      </c>
      <c r="BJ84" s="34">
        <v>0.9997963900316823</v>
      </c>
      <c r="BK84" s="34">
        <v>0.99979281829703781</v>
      </c>
      <c r="BL84" s="34">
        <v>0.99978924657515322</v>
      </c>
      <c r="BM84" s="34">
        <v>0.9997856748660281</v>
      </c>
      <c r="BN84" s="34">
        <v>0.99978210316966298</v>
      </c>
      <c r="BO84" s="34">
        <v>0.99977853148605778</v>
      </c>
      <c r="BP84" s="34">
        <v>0.99977495981521214</v>
      </c>
      <c r="BQ84" s="34">
        <v>0.99977138815712607</v>
      </c>
      <c r="BR84" s="34">
        <v>0.99976781651179969</v>
      </c>
      <c r="BS84" s="34">
        <v>0.99976424487923277</v>
      </c>
      <c r="BT84" s="34">
        <v>0.99976067325942553</v>
      </c>
      <c r="BU84" s="34">
        <v>0.99975710165237797</v>
      </c>
      <c r="BV84" s="34">
        <v>0.99975353005808942</v>
      </c>
      <c r="BW84" s="34">
        <v>0.99974995847656056</v>
      </c>
      <c r="BX84" s="34">
        <v>0.99974638690779072</v>
      </c>
      <c r="BY84" s="34">
        <v>0.99974281535178033</v>
      </c>
      <c r="BZ84" s="34">
        <v>0.99973924380852941</v>
      </c>
      <c r="CA84" s="34">
        <v>0.9997356722780375</v>
      </c>
      <c r="CB84" s="34">
        <v>0.99973210076030472</v>
      </c>
      <c r="CC84" s="34">
        <v>0.99972852925533107</v>
      </c>
      <c r="CD84" s="34">
        <v>0.99972495776311632</v>
      </c>
      <c r="CE84" s="34">
        <v>0.99972138628366092</v>
      </c>
      <c r="CF84" s="34">
        <v>0.99971781481696442</v>
      </c>
      <c r="CG84" s="34">
        <v>0.99971424336302672</v>
      </c>
      <c r="CH84" s="34">
        <v>0.99971067192184782</v>
      </c>
      <c r="CI84" s="34">
        <v>0.99970710049342804</v>
      </c>
      <c r="CJ84" s="34">
        <v>0.99970352907776683</v>
      </c>
      <c r="CK84" s="34">
        <v>0.99969995767486441</v>
      </c>
      <c r="CL84" s="34">
        <v>0.99969638628472091</v>
      </c>
      <c r="CM84" s="34">
        <v>0.99969281490733575</v>
      </c>
      <c r="CN84" s="34">
        <v>0.99968924354270927</v>
      </c>
      <c r="CO84" s="34">
        <v>0.99968567219084148</v>
      </c>
      <c r="CP84" s="34">
        <v>0.99968210085173204</v>
      </c>
      <c r="CQ84" s="34">
        <v>0.99967852952538139</v>
      </c>
      <c r="CR84" s="34">
        <v>0.99967495821178876</v>
      </c>
      <c r="CS84" s="34">
        <v>0.99967138691095481</v>
      </c>
      <c r="CT84" s="34">
        <v>0.99966777231248727</v>
      </c>
      <c r="CU84" s="34">
        <v>0.99966415772708928</v>
      </c>
      <c r="CV84" s="34">
        <v>0.99966054315476083</v>
      </c>
      <c r="CW84" s="34">
        <v>0.99965692859550181</v>
      </c>
      <c r="CX84" s="34">
        <v>0.99965331404931246</v>
      </c>
      <c r="CY84" s="34">
        <v>0.99964969951619242</v>
      </c>
      <c r="CZ84" s="34">
        <v>0.99964608499614194</v>
      </c>
      <c r="DA84" s="34">
        <v>0.99964247048916066</v>
      </c>
      <c r="DB84" s="34">
        <v>0.99963885599524849</v>
      </c>
    </row>
    <row r="85" spans="1:106" x14ac:dyDescent="0.2">
      <c r="A85" s="13">
        <f t="shared" ca="1" si="1"/>
        <v>44389</v>
      </c>
      <c r="B85" s="34">
        <v>1.000003690491345</v>
      </c>
      <c r="C85" s="34">
        <v>1</v>
      </c>
      <c r="D85" s="34">
        <v>0.99999630952227481</v>
      </c>
      <c r="E85" s="34">
        <v>0.99999261905816916</v>
      </c>
      <c r="F85" s="34">
        <v>0.99998892860768318</v>
      </c>
      <c r="G85" s="34">
        <v>0.99998523817081653</v>
      </c>
      <c r="H85" s="34">
        <v>0.99998154774756953</v>
      </c>
      <c r="I85" s="34">
        <v>0.99997785733794187</v>
      </c>
      <c r="J85" s="34">
        <v>0.99997416694193364</v>
      </c>
      <c r="K85" s="34">
        <v>0.99997047655954474</v>
      </c>
      <c r="L85" s="34">
        <v>0.99996678619077495</v>
      </c>
      <c r="M85" s="34">
        <v>0.99996309583562482</v>
      </c>
      <c r="N85" s="34">
        <v>0.99995940549409346</v>
      </c>
      <c r="O85" s="34">
        <v>0.9999557151661812</v>
      </c>
      <c r="P85" s="34">
        <v>0.99995202485188817</v>
      </c>
      <c r="Q85" s="34">
        <v>0.99994833455121412</v>
      </c>
      <c r="R85" s="34">
        <v>0.99994464426415908</v>
      </c>
      <c r="S85" s="34">
        <v>0.9999409539907228</v>
      </c>
      <c r="T85" s="34">
        <v>0.99993726373090575</v>
      </c>
      <c r="U85" s="34">
        <v>0.99993357348470724</v>
      </c>
      <c r="V85" s="34">
        <v>0.9999298832521275</v>
      </c>
      <c r="W85" s="34">
        <v>0.99992619303316654</v>
      </c>
      <c r="X85" s="34">
        <v>0.99992250282782424</v>
      </c>
      <c r="Y85" s="34">
        <v>0.99991881263610061</v>
      </c>
      <c r="Z85" s="34">
        <v>0.99991512245799541</v>
      </c>
      <c r="AA85" s="34">
        <v>0.99991143229350898</v>
      </c>
      <c r="AB85" s="34">
        <v>0.99990774214264078</v>
      </c>
      <c r="AC85" s="34">
        <v>0.99990405200539101</v>
      </c>
      <c r="AD85" s="34">
        <v>0.99990036188175979</v>
      </c>
      <c r="AE85" s="34">
        <v>0.9998966717717469</v>
      </c>
      <c r="AF85" s="34">
        <v>0.99989298167535212</v>
      </c>
      <c r="AG85" s="34">
        <v>0.99988929159257567</v>
      </c>
      <c r="AH85" s="34">
        <v>0.99988560152341732</v>
      </c>
      <c r="AI85" s="34">
        <v>0.99988191146787708</v>
      </c>
      <c r="AJ85" s="34">
        <v>0.99987822142595495</v>
      </c>
      <c r="AK85" s="34">
        <v>0.99987453139765081</v>
      </c>
      <c r="AL85" s="34">
        <v>0.99987084138296456</v>
      </c>
      <c r="AM85" s="34">
        <v>0.99986715138189619</v>
      </c>
      <c r="AN85" s="34">
        <v>0.99986346139444604</v>
      </c>
      <c r="AO85" s="34">
        <v>0.99985977142061344</v>
      </c>
      <c r="AP85" s="34">
        <v>0.9998560814603985</v>
      </c>
      <c r="AQ85" s="34">
        <v>0.99985239151380156</v>
      </c>
      <c r="AR85" s="34">
        <v>0.99984870158082217</v>
      </c>
      <c r="AS85" s="34">
        <v>0.99984501166146023</v>
      </c>
      <c r="AT85" s="34">
        <v>0.99984132175571605</v>
      </c>
      <c r="AU85" s="34">
        <v>0.99983763186358932</v>
      </c>
      <c r="AV85" s="34">
        <v>0.99983394198508013</v>
      </c>
      <c r="AW85" s="34">
        <v>0.99983025212018817</v>
      </c>
      <c r="AX85" s="34">
        <v>0.99982656226891364</v>
      </c>
      <c r="AY85" s="34">
        <v>0.99982287243125645</v>
      </c>
      <c r="AZ85" s="34">
        <v>0.99981918260721669</v>
      </c>
      <c r="BA85" s="34">
        <v>0.99981549279679394</v>
      </c>
      <c r="BB85" s="34">
        <v>0.99981180299998851</v>
      </c>
      <c r="BC85" s="34">
        <v>0.99980811321680008</v>
      </c>
      <c r="BD85" s="34">
        <v>0.99980442344722864</v>
      </c>
      <c r="BE85" s="34">
        <v>0.99980073369127431</v>
      </c>
      <c r="BF85" s="34">
        <v>0.99979704394893698</v>
      </c>
      <c r="BG85" s="34">
        <v>0.99979335422021653</v>
      </c>
      <c r="BH85" s="34">
        <v>0.99978966450511297</v>
      </c>
      <c r="BI85" s="34">
        <v>0.99978597480362619</v>
      </c>
      <c r="BJ85" s="34">
        <v>0.99978228511575595</v>
      </c>
      <c r="BK85" s="34">
        <v>0.99977859544150283</v>
      </c>
      <c r="BL85" s="34">
        <v>0.99977490578086614</v>
      </c>
      <c r="BM85" s="34">
        <v>0.99977121613384601</v>
      </c>
      <c r="BN85" s="34">
        <v>0.99976752650044254</v>
      </c>
      <c r="BO85" s="34">
        <v>0.99976383688065551</v>
      </c>
      <c r="BP85" s="34">
        <v>0.99976014727448514</v>
      </c>
      <c r="BQ85" s="34">
        <v>0.99975645768193089</v>
      </c>
      <c r="BR85" s="34">
        <v>0.99975276810299329</v>
      </c>
      <c r="BS85" s="34">
        <v>0.99974907853767159</v>
      </c>
      <c r="BT85" s="34">
        <v>0.99974538898596654</v>
      </c>
      <c r="BU85" s="34">
        <v>0.99974169944787739</v>
      </c>
      <c r="BV85" s="34">
        <v>0.99973800992340467</v>
      </c>
      <c r="BW85" s="34">
        <v>0.99973432041254806</v>
      </c>
      <c r="BX85" s="34">
        <v>0.99973063091530745</v>
      </c>
      <c r="BY85" s="34">
        <v>0.99972694143168273</v>
      </c>
      <c r="BZ85" s="34">
        <v>0.999723251961674</v>
      </c>
      <c r="CA85" s="34">
        <v>0.99971956250528116</v>
      </c>
      <c r="CB85" s="34">
        <v>0.99971587306250442</v>
      </c>
      <c r="CC85" s="34">
        <v>0.99971218363334313</v>
      </c>
      <c r="CD85" s="34">
        <v>0.99970849421779795</v>
      </c>
      <c r="CE85" s="34">
        <v>0.99970480481586821</v>
      </c>
      <c r="CF85" s="34">
        <v>0.99970111542755413</v>
      </c>
      <c r="CG85" s="34">
        <v>0.99969742605285583</v>
      </c>
      <c r="CH85" s="34">
        <v>0.99969373669177297</v>
      </c>
      <c r="CI85" s="34">
        <v>0.99969004734430567</v>
      </c>
      <c r="CJ85" s="34">
        <v>0.99968635801045358</v>
      </c>
      <c r="CK85" s="34">
        <v>0.99968266869021716</v>
      </c>
      <c r="CL85" s="34">
        <v>0.99967897938359607</v>
      </c>
      <c r="CM85" s="34">
        <v>0.99967529009059031</v>
      </c>
      <c r="CN85" s="34">
        <v>0.99967160081119977</v>
      </c>
      <c r="CO85" s="34">
        <v>0.99966791154542434</v>
      </c>
      <c r="CP85" s="34">
        <v>0.99966422229326424</v>
      </c>
      <c r="CQ85" s="34">
        <v>0.99966053305471914</v>
      </c>
      <c r="CR85" s="34">
        <v>0.99965697297625034</v>
      </c>
      <c r="CS85" s="34">
        <v>0.99965341291046039</v>
      </c>
      <c r="CT85" s="34">
        <v>0.99964985285734853</v>
      </c>
      <c r="CU85" s="34">
        <v>0.99964629281691519</v>
      </c>
      <c r="CV85" s="34">
        <v>0.99964273278916005</v>
      </c>
      <c r="CW85" s="34">
        <v>0.99963917277408332</v>
      </c>
      <c r="CX85" s="34">
        <v>0.99963561277168489</v>
      </c>
      <c r="CY85" s="34">
        <v>0.99963205278196443</v>
      </c>
      <c r="CZ85" s="34">
        <v>0.99962849280492239</v>
      </c>
      <c r="DA85" s="34">
        <v>0.99962493284055842</v>
      </c>
      <c r="DB85" s="34">
        <v>0.99962137288887232</v>
      </c>
    </row>
    <row r="86" spans="1:106" x14ac:dyDescent="0.2">
      <c r="A86" s="13">
        <f t="shared" ca="1" si="1"/>
        <v>44390</v>
      </c>
      <c r="B86" s="34">
        <v>1.0000035030527046</v>
      </c>
      <c r="C86" s="34">
        <v>1</v>
      </c>
      <c r="D86" s="34">
        <v>0.99999649695956649</v>
      </c>
      <c r="E86" s="34">
        <v>0.99999299393140462</v>
      </c>
      <c r="F86" s="34">
        <v>0.99998949091551359</v>
      </c>
      <c r="G86" s="34">
        <v>0.99998598791189408</v>
      </c>
      <c r="H86" s="34">
        <v>0.99998248492054553</v>
      </c>
      <c r="I86" s="34">
        <v>0.99997898194146828</v>
      </c>
      <c r="J86" s="34">
        <v>0.99997547897466188</v>
      </c>
      <c r="K86" s="34">
        <v>0.99997197602012666</v>
      </c>
      <c r="L86" s="34">
        <v>0.99996847307786263</v>
      </c>
      <c r="M86" s="34">
        <v>0.99996497014786911</v>
      </c>
      <c r="N86" s="34">
        <v>0.99996146723014678</v>
      </c>
      <c r="O86" s="34">
        <v>0.9999579643246953</v>
      </c>
      <c r="P86" s="34">
        <v>0.99995446143151456</v>
      </c>
      <c r="Q86" s="34">
        <v>0.99995095855060478</v>
      </c>
      <c r="R86" s="34">
        <v>0.99994745568196552</v>
      </c>
      <c r="S86" s="34">
        <v>0.999943952825597</v>
      </c>
      <c r="T86" s="34">
        <v>0.99994044998149911</v>
      </c>
      <c r="U86" s="34">
        <v>0.99993694714967185</v>
      </c>
      <c r="V86" s="34">
        <v>0.99993344433011522</v>
      </c>
      <c r="W86" s="34">
        <v>0.9999299415228291</v>
      </c>
      <c r="X86" s="34">
        <v>0.9999264387278135</v>
      </c>
      <c r="Y86" s="34">
        <v>0.99992293594506809</v>
      </c>
      <c r="Z86" s="34">
        <v>0.99991943317459331</v>
      </c>
      <c r="AA86" s="34">
        <v>0.99991593041638882</v>
      </c>
      <c r="AB86" s="34">
        <v>0.99991242767045452</v>
      </c>
      <c r="AC86" s="34">
        <v>0.99990892493679051</v>
      </c>
      <c r="AD86" s="34">
        <v>0.99990542221539691</v>
      </c>
      <c r="AE86" s="34">
        <v>0.99990191950627327</v>
      </c>
      <c r="AF86" s="34">
        <v>0.99989841680941993</v>
      </c>
      <c r="AG86" s="34">
        <v>0.99989491412483655</v>
      </c>
      <c r="AH86" s="34">
        <v>0.99989141145252325</v>
      </c>
      <c r="AI86" s="34">
        <v>0.9998879087924798</v>
      </c>
      <c r="AJ86" s="34">
        <v>0.99988440614470642</v>
      </c>
      <c r="AK86" s="34">
        <v>0.99988090350920311</v>
      </c>
      <c r="AL86" s="34">
        <v>0.99987740088596955</v>
      </c>
      <c r="AM86" s="34">
        <v>0.99987389827500583</v>
      </c>
      <c r="AN86" s="34">
        <v>0.99987039567631197</v>
      </c>
      <c r="AO86" s="34">
        <v>0.99986689308988774</v>
      </c>
      <c r="AP86" s="34">
        <v>0.99986339051573336</v>
      </c>
      <c r="AQ86" s="34">
        <v>0.9998598879538485</v>
      </c>
      <c r="AR86" s="34">
        <v>0.99985638540423316</v>
      </c>
      <c r="AS86" s="34">
        <v>0.99985288286688767</v>
      </c>
      <c r="AT86" s="34">
        <v>0.99984938034181148</v>
      </c>
      <c r="AU86" s="34">
        <v>0.9998458778290048</v>
      </c>
      <c r="AV86" s="34">
        <v>0.99984237532846765</v>
      </c>
      <c r="AW86" s="34">
        <v>0.99983887284020001</v>
      </c>
      <c r="AX86" s="34">
        <v>0.99983537036420167</v>
      </c>
      <c r="AY86" s="34">
        <v>0.99983186790047229</v>
      </c>
      <c r="AZ86" s="34">
        <v>0.99982836544901266</v>
      </c>
      <c r="BA86" s="34">
        <v>0.99982486300982198</v>
      </c>
      <c r="BB86" s="34">
        <v>0.99982136058290061</v>
      </c>
      <c r="BC86" s="34">
        <v>0.99981785816824842</v>
      </c>
      <c r="BD86" s="34">
        <v>0.99981435576586508</v>
      </c>
      <c r="BE86" s="34">
        <v>0.99981085337575104</v>
      </c>
      <c r="BF86" s="34">
        <v>0.99980735099790596</v>
      </c>
      <c r="BG86" s="34">
        <v>0.99980384863232985</v>
      </c>
      <c r="BH86" s="34">
        <v>0.9998003462790227</v>
      </c>
      <c r="BI86" s="34">
        <v>0.99979684393798429</v>
      </c>
      <c r="BJ86" s="34">
        <v>0.99979334160921496</v>
      </c>
      <c r="BK86" s="34">
        <v>0.99978983929271414</v>
      </c>
      <c r="BL86" s="34">
        <v>0.99978633698848229</v>
      </c>
      <c r="BM86" s="34">
        <v>0.99978283469651896</v>
      </c>
      <c r="BN86" s="34">
        <v>0.9997793324168246</v>
      </c>
      <c r="BO86" s="34">
        <v>0.99977583014939864</v>
      </c>
      <c r="BP86" s="34">
        <v>0.99977232789424131</v>
      </c>
      <c r="BQ86" s="34">
        <v>0.99976882565135261</v>
      </c>
      <c r="BR86" s="34">
        <v>0.99976532342073221</v>
      </c>
      <c r="BS86" s="34">
        <v>0.99976182120238044</v>
      </c>
      <c r="BT86" s="34">
        <v>0.99975831899629708</v>
      </c>
      <c r="BU86" s="34">
        <v>0.99975481680248202</v>
      </c>
      <c r="BV86" s="34">
        <v>0.99975131462093525</v>
      </c>
      <c r="BW86" s="34">
        <v>0.99974781245165678</v>
      </c>
      <c r="BX86" s="34">
        <v>0.9997443102946465</v>
      </c>
      <c r="BY86" s="34">
        <v>0.99974080814990451</v>
      </c>
      <c r="BZ86" s="34">
        <v>0.99973730601743083</v>
      </c>
      <c r="CA86" s="34">
        <v>0.99973380389722499</v>
      </c>
      <c r="CB86" s="34">
        <v>0.99973030178928735</v>
      </c>
      <c r="CC86" s="34">
        <v>0.99972679969361766</v>
      </c>
      <c r="CD86" s="34">
        <v>0.99972329761021606</v>
      </c>
      <c r="CE86" s="34">
        <v>0.99971979553908241</v>
      </c>
      <c r="CF86" s="34">
        <v>0.99971629348021662</v>
      </c>
      <c r="CG86" s="34">
        <v>0.99971279143361869</v>
      </c>
      <c r="CH86" s="34">
        <v>0.99970928939928849</v>
      </c>
      <c r="CI86" s="34">
        <v>0.99970578737722615</v>
      </c>
      <c r="CJ86" s="34">
        <v>0.99970228536743144</v>
      </c>
      <c r="CK86" s="34">
        <v>0.99969878336990448</v>
      </c>
      <c r="CL86" s="34">
        <v>0.99969528138464525</v>
      </c>
      <c r="CM86" s="34">
        <v>0.99969177941165344</v>
      </c>
      <c r="CN86" s="34">
        <v>0.99968827745092914</v>
      </c>
      <c r="CO86" s="34">
        <v>0.99968477550247259</v>
      </c>
      <c r="CP86" s="34">
        <v>0.99968127356628345</v>
      </c>
      <c r="CQ86" s="34">
        <v>0.9996777716423616</v>
      </c>
      <c r="CR86" s="34">
        <v>0.99967412023918389</v>
      </c>
      <c r="CS86" s="34">
        <v>0.9996704688493433</v>
      </c>
      <c r="CT86" s="34">
        <v>0.99966681747283981</v>
      </c>
      <c r="CU86" s="34">
        <v>0.99966316610967343</v>
      </c>
      <c r="CV86" s="34">
        <v>0.99965951475984338</v>
      </c>
      <c r="CW86" s="34">
        <v>0.99965586342335055</v>
      </c>
      <c r="CX86" s="34">
        <v>0.9996522121001945</v>
      </c>
      <c r="CY86" s="34">
        <v>0.99964856079037523</v>
      </c>
      <c r="CZ86" s="34">
        <v>0.99964490949389262</v>
      </c>
      <c r="DA86" s="34">
        <v>0.99964125821074645</v>
      </c>
      <c r="DB86" s="34">
        <v>0.99963760694093717</v>
      </c>
    </row>
    <row r="87" spans="1:106" x14ac:dyDescent="0.2">
      <c r="A87" s="13">
        <f t="shared" ca="1" si="1"/>
        <v>44391</v>
      </c>
      <c r="B87" s="34">
        <v>1.0000035099826148</v>
      </c>
      <c r="C87" s="34">
        <v>1</v>
      </c>
      <c r="D87" s="34">
        <v>0.99999649002970503</v>
      </c>
      <c r="E87" s="34">
        <v>0.9999929800717301</v>
      </c>
      <c r="F87" s="34">
        <v>0.99998947012607475</v>
      </c>
      <c r="G87" s="34">
        <v>0.99998596019273933</v>
      </c>
      <c r="H87" s="34">
        <v>0.99998245027172383</v>
      </c>
      <c r="I87" s="34">
        <v>0.99997894036302781</v>
      </c>
      <c r="J87" s="34">
        <v>0.99997543046665149</v>
      </c>
      <c r="K87" s="34">
        <v>0.99997192058259476</v>
      </c>
      <c r="L87" s="34">
        <v>0.99996841071085796</v>
      </c>
      <c r="M87" s="34">
        <v>0.99996490085144041</v>
      </c>
      <c r="N87" s="34">
        <v>0.99996139100434223</v>
      </c>
      <c r="O87" s="34">
        <v>0.99995788116956397</v>
      </c>
      <c r="P87" s="34">
        <v>0.99995437134710474</v>
      </c>
      <c r="Q87" s="34">
        <v>0.99995086153696489</v>
      </c>
      <c r="R87" s="34">
        <v>0.99994735173914462</v>
      </c>
      <c r="S87" s="34">
        <v>0.99994384195364339</v>
      </c>
      <c r="T87" s="34">
        <v>0.99994033218046163</v>
      </c>
      <c r="U87" s="34">
        <v>0.9999368224195988</v>
      </c>
      <c r="V87" s="34">
        <v>0.99993331267105534</v>
      </c>
      <c r="W87" s="34">
        <v>0.99992980293483102</v>
      </c>
      <c r="X87" s="34">
        <v>0.99992629321092552</v>
      </c>
      <c r="Y87" s="34">
        <v>0.99992278349933927</v>
      </c>
      <c r="Z87" s="34">
        <v>0.99991927380007195</v>
      </c>
      <c r="AA87" s="34">
        <v>0.99991576411312366</v>
      </c>
      <c r="AB87" s="34">
        <v>0.99991225443849407</v>
      </c>
      <c r="AC87" s="34">
        <v>0.99990874477618341</v>
      </c>
      <c r="AD87" s="34">
        <v>0.99990523512619145</v>
      </c>
      <c r="AE87" s="34">
        <v>0.99990172548851852</v>
      </c>
      <c r="AF87" s="34">
        <v>0.99989821586316419</v>
      </c>
      <c r="AG87" s="34">
        <v>0.99989470625012844</v>
      </c>
      <c r="AH87" s="34">
        <v>0.99989119664941162</v>
      </c>
      <c r="AI87" s="34">
        <v>0.99988768706101305</v>
      </c>
      <c r="AJ87" s="34">
        <v>0.99988417748493319</v>
      </c>
      <c r="AK87" s="34">
        <v>0.9998806679211717</v>
      </c>
      <c r="AL87" s="34">
        <v>0.99987715836972901</v>
      </c>
      <c r="AM87" s="34">
        <v>0.99987364883060448</v>
      </c>
      <c r="AN87" s="34">
        <v>0.9998701393037982</v>
      </c>
      <c r="AO87" s="34">
        <v>0.99986662978931051</v>
      </c>
      <c r="AP87" s="34">
        <v>0.99986312028714108</v>
      </c>
      <c r="AQ87" s="34">
        <v>0.9998596107972898</v>
      </c>
      <c r="AR87" s="34">
        <v>0.99985610131975677</v>
      </c>
      <c r="AS87" s="34">
        <v>0.99985259185454189</v>
      </c>
      <c r="AT87" s="34">
        <v>0.99984908240164516</v>
      </c>
      <c r="AU87" s="34">
        <v>0.99984557296106646</v>
      </c>
      <c r="AV87" s="34">
        <v>0.99984206353280591</v>
      </c>
      <c r="AW87" s="34">
        <v>0.99983855411686329</v>
      </c>
      <c r="AX87" s="34">
        <v>0.99983504471323859</v>
      </c>
      <c r="AY87" s="34">
        <v>0.99983153532193159</v>
      </c>
      <c r="AZ87" s="34">
        <v>0.99982802594294284</v>
      </c>
      <c r="BA87" s="34">
        <v>0.99982451657627158</v>
      </c>
      <c r="BB87" s="34">
        <v>0.99982100722191825</v>
      </c>
      <c r="BC87" s="34">
        <v>0.99981749787988283</v>
      </c>
      <c r="BD87" s="34">
        <v>0.99981398855016468</v>
      </c>
      <c r="BE87" s="34">
        <v>0.99981047923276445</v>
      </c>
      <c r="BF87" s="34">
        <v>0.9998069699276817</v>
      </c>
      <c r="BG87" s="34">
        <v>0.99980346063491676</v>
      </c>
      <c r="BH87" s="34">
        <v>0.99979995135446897</v>
      </c>
      <c r="BI87" s="34">
        <v>0.99979644208633889</v>
      </c>
      <c r="BJ87" s="34">
        <v>0.99979293283052617</v>
      </c>
      <c r="BK87" s="34">
        <v>0.99978942358703082</v>
      </c>
      <c r="BL87" s="34">
        <v>0.99978591435585273</v>
      </c>
      <c r="BM87" s="34">
        <v>0.99978240513699201</v>
      </c>
      <c r="BN87" s="34">
        <v>0.99977889593044844</v>
      </c>
      <c r="BO87" s="34">
        <v>0.99977538673622235</v>
      </c>
      <c r="BP87" s="34">
        <v>0.99977187755431329</v>
      </c>
      <c r="BQ87" s="34">
        <v>0.99976836838472138</v>
      </c>
      <c r="BR87" s="34">
        <v>0.9997648592274464</v>
      </c>
      <c r="BS87" s="34">
        <v>0.99976135008248856</v>
      </c>
      <c r="BT87" s="34">
        <v>0.99975784094984776</v>
      </c>
      <c r="BU87" s="34">
        <v>0.999754331829524</v>
      </c>
      <c r="BV87" s="34">
        <v>0.99975082272151683</v>
      </c>
      <c r="BW87" s="34">
        <v>0.99974731362582681</v>
      </c>
      <c r="BX87" s="34">
        <v>0.99974380454245371</v>
      </c>
      <c r="BY87" s="34">
        <v>0.99974029547139709</v>
      </c>
      <c r="BZ87" s="34">
        <v>0.99973678641265729</v>
      </c>
      <c r="CA87" s="34">
        <v>0.99973327736623419</v>
      </c>
      <c r="CB87" s="34">
        <v>0.9997297683321279</v>
      </c>
      <c r="CC87" s="34">
        <v>0.99972625931033798</v>
      </c>
      <c r="CD87" s="34">
        <v>0.99972275030086455</v>
      </c>
      <c r="CE87" s="34">
        <v>0.99971924130370804</v>
      </c>
      <c r="CF87" s="34">
        <v>0.99971573231886768</v>
      </c>
      <c r="CG87" s="34">
        <v>0.99971222334634369</v>
      </c>
      <c r="CH87" s="34">
        <v>0.99970871438613629</v>
      </c>
      <c r="CI87" s="34">
        <v>0.99970520543824526</v>
      </c>
      <c r="CJ87" s="34">
        <v>0.99970169650267049</v>
      </c>
      <c r="CK87" s="34">
        <v>0.99969818757941187</v>
      </c>
      <c r="CL87" s="34">
        <v>0.99969467866846962</v>
      </c>
      <c r="CM87" s="34">
        <v>0.99969116976984351</v>
      </c>
      <c r="CN87" s="34">
        <v>0.99968766088353334</v>
      </c>
      <c r="CO87" s="34">
        <v>0.99968415200953931</v>
      </c>
      <c r="CP87" s="34">
        <v>0.99968064314786154</v>
      </c>
      <c r="CQ87" s="34">
        <v>0.99967713429849958</v>
      </c>
      <c r="CR87" s="34">
        <v>0.99967362546145366</v>
      </c>
      <c r="CS87" s="34">
        <v>0.99967011663672367</v>
      </c>
      <c r="CT87" s="34">
        <v>0.99966646241690937</v>
      </c>
      <c r="CU87" s="34">
        <v>0.99966280821045295</v>
      </c>
      <c r="CV87" s="34">
        <v>0.99965915401735417</v>
      </c>
      <c r="CW87" s="34">
        <v>0.99965549983761304</v>
      </c>
      <c r="CX87" s="34">
        <v>0.99965184567122944</v>
      </c>
      <c r="CY87" s="34">
        <v>0.99964819151820339</v>
      </c>
      <c r="CZ87" s="34">
        <v>0.99964453737853498</v>
      </c>
      <c r="DA87" s="34">
        <v>0.99964088325222389</v>
      </c>
      <c r="DB87" s="34">
        <v>0.99963722913927</v>
      </c>
    </row>
    <row r="88" spans="1:106" x14ac:dyDescent="0.2">
      <c r="A88" s="13">
        <f t="shared" ca="1" si="1"/>
        <v>44392</v>
      </c>
      <c r="B88" s="34">
        <v>1.0000111548207578</v>
      </c>
      <c r="C88" s="34">
        <v>1.0000074365333462</v>
      </c>
      <c r="D88" s="34">
        <v>1.0000037182597603</v>
      </c>
      <c r="E88" s="34">
        <v>1</v>
      </c>
      <c r="F88" s="34">
        <v>0.99999628175406508</v>
      </c>
      <c r="G88" s="34">
        <v>0.9999925635219552</v>
      </c>
      <c r="H88" s="34">
        <v>0.99998884530367094</v>
      </c>
      <c r="I88" s="34">
        <v>0.99998512709921183</v>
      </c>
      <c r="J88" s="34">
        <v>0.9999814089085779</v>
      </c>
      <c r="K88" s="34">
        <v>0.99997769073176912</v>
      </c>
      <c r="L88" s="34">
        <v>0.99997397256878551</v>
      </c>
      <c r="M88" s="34">
        <v>0.99997025441962684</v>
      </c>
      <c r="N88" s="34">
        <v>0.99996653628429322</v>
      </c>
      <c r="O88" s="34">
        <v>0.99996281816278465</v>
      </c>
      <c r="P88" s="34">
        <v>0.99995910005510091</v>
      </c>
      <c r="Q88" s="34">
        <v>0.9999553819612419</v>
      </c>
      <c r="R88" s="34">
        <v>0.99995166388120771</v>
      </c>
      <c r="S88" s="34">
        <v>0.99994794581499835</v>
      </c>
      <c r="T88" s="34">
        <v>0.99994422776261371</v>
      </c>
      <c r="U88" s="34">
        <v>0.99994050972405335</v>
      </c>
      <c r="V88" s="34">
        <v>0.99993679169931782</v>
      </c>
      <c r="W88" s="34">
        <v>0.99993307368840678</v>
      </c>
      <c r="X88" s="34">
        <v>0.99992935569132035</v>
      </c>
      <c r="Y88" s="34">
        <v>0.99992563770805831</v>
      </c>
      <c r="Z88" s="34">
        <v>0.99992191973862066</v>
      </c>
      <c r="AA88" s="34">
        <v>0.99991820178300728</v>
      </c>
      <c r="AB88" s="34">
        <v>0.99991448384121817</v>
      </c>
      <c r="AC88" s="34">
        <v>0.99991076591325323</v>
      </c>
      <c r="AD88" s="34">
        <v>0.99990704799911256</v>
      </c>
      <c r="AE88" s="34">
        <v>0.99990333009879606</v>
      </c>
      <c r="AF88" s="34">
        <v>0.99989961221230339</v>
      </c>
      <c r="AG88" s="34">
        <v>0.99989589433963477</v>
      </c>
      <c r="AH88" s="34">
        <v>0.99989217648079032</v>
      </c>
      <c r="AI88" s="34">
        <v>0.99988845863576969</v>
      </c>
      <c r="AJ88" s="34">
        <v>0.99988474080457279</v>
      </c>
      <c r="AK88" s="34">
        <v>0.99988102298719983</v>
      </c>
      <c r="AL88" s="34">
        <v>0.9998773051836507</v>
      </c>
      <c r="AM88" s="34">
        <v>0.99987358739392507</v>
      </c>
      <c r="AN88" s="34">
        <v>0.99986986961802327</v>
      </c>
      <c r="AO88" s="34">
        <v>0.99986615185594518</v>
      </c>
      <c r="AP88" s="34">
        <v>0.99986243410769038</v>
      </c>
      <c r="AQ88" s="34">
        <v>0.99985871637325918</v>
      </c>
      <c r="AR88" s="34">
        <v>0.99985499865265148</v>
      </c>
      <c r="AS88" s="34">
        <v>0.99985128094586717</v>
      </c>
      <c r="AT88" s="34">
        <v>0.99984756325290614</v>
      </c>
      <c r="AU88" s="34">
        <v>0.99984384557376837</v>
      </c>
      <c r="AV88" s="34">
        <v>0.999840127908454</v>
      </c>
      <c r="AW88" s="34">
        <v>0.99983641025696279</v>
      </c>
      <c r="AX88" s="34">
        <v>0.99983269261929453</v>
      </c>
      <c r="AY88" s="34">
        <v>0.99982897499544965</v>
      </c>
      <c r="AZ88" s="34">
        <v>0.99982525738542771</v>
      </c>
      <c r="BA88" s="34">
        <v>0.99982153978922861</v>
      </c>
      <c r="BB88" s="34">
        <v>0.99981782220685256</v>
      </c>
      <c r="BC88" s="34">
        <v>0.99981410463829945</v>
      </c>
      <c r="BD88" s="34">
        <v>0.99981038708356917</v>
      </c>
      <c r="BE88" s="34">
        <v>0.99980666954266151</v>
      </c>
      <c r="BF88" s="34">
        <v>0.99980295201557678</v>
      </c>
      <c r="BG88" s="34">
        <v>0.99979923450231467</v>
      </c>
      <c r="BH88" s="34">
        <v>0.99979551700287506</v>
      </c>
      <c r="BI88" s="34">
        <v>0.99979179951725827</v>
      </c>
      <c r="BJ88" s="34">
        <v>0.99978808204546377</v>
      </c>
      <c r="BK88" s="34">
        <v>0.99978436458749176</v>
      </c>
      <c r="BL88" s="34">
        <v>0.99978064714334236</v>
      </c>
      <c r="BM88" s="34">
        <v>0.99977692971301535</v>
      </c>
      <c r="BN88" s="34">
        <v>0.99977321229651051</v>
      </c>
      <c r="BO88" s="34">
        <v>0.99976949489382794</v>
      </c>
      <c r="BP88" s="34">
        <v>0.99976577750496753</v>
      </c>
      <c r="BQ88" s="34">
        <v>0.99976206012992941</v>
      </c>
      <c r="BR88" s="34">
        <v>0.99975834276871334</v>
      </c>
      <c r="BS88" s="34">
        <v>0.99975462542131921</v>
      </c>
      <c r="BT88" s="34">
        <v>0.99975090808774747</v>
      </c>
      <c r="BU88" s="34">
        <v>0.99974719076799745</v>
      </c>
      <c r="BV88" s="34">
        <v>0.99974347346206915</v>
      </c>
      <c r="BW88" s="34">
        <v>0.99973975616996291</v>
      </c>
      <c r="BX88" s="34">
        <v>0.99973603889167861</v>
      </c>
      <c r="BY88" s="34">
        <v>0.99973232162721593</v>
      </c>
      <c r="BZ88" s="34">
        <v>0.99972860437657496</v>
      </c>
      <c r="CA88" s="34">
        <v>0.99972488713975549</v>
      </c>
      <c r="CB88" s="34">
        <v>0.99972116991675786</v>
      </c>
      <c r="CC88" s="34">
        <v>0.99971745270758172</v>
      </c>
      <c r="CD88" s="34">
        <v>0.99971373551222698</v>
      </c>
      <c r="CE88" s="34">
        <v>0.99971001833069362</v>
      </c>
      <c r="CF88" s="34">
        <v>0.99970630116298198</v>
      </c>
      <c r="CG88" s="34">
        <v>0.9997025840090914</v>
      </c>
      <c r="CH88" s="34">
        <v>0.9996988668690221</v>
      </c>
      <c r="CI88" s="34">
        <v>0.99969514974277418</v>
      </c>
      <c r="CJ88" s="34">
        <v>0.99969143263034754</v>
      </c>
      <c r="CK88" s="34">
        <v>0.99968771553174174</v>
      </c>
      <c r="CL88" s="34">
        <v>0.99968399844695732</v>
      </c>
      <c r="CM88" s="34">
        <v>0.99968028137599374</v>
      </c>
      <c r="CN88" s="34">
        <v>0.99967656431885121</v>
      </c>
      <c r="CO88" s="34">
        <v>0.99967284727552963</v>
      </c>
      <c r="CP88" s="34">
        <v>0.99966913024602899</v>
      </c>
      <c r="CQ88" s="34">
        <v>0.99966541323034896</v>
      </c>
      <c r="CR88" s="34">
        <v>0.99966169622848988</v>
      </c>
      <c r="CS88" s="34">
        <v>0.99965797924045152</v>
      </c>
      <c r="CT88" s="34">
        <v>0.99965466777637824</v>
      </c>
      <c r="CU88" s="34">
        <v>0.99965135632327473</v>
      </c>
      <c r="CV88" s="34">
        <v>0.99964804488114056</v>
      </c>
      <c r="CW88" s="34">
        <v>0.99964473344997595</v>
      </c>
      <c r="CX88" s="34">
        <v>0.9996414220297809</v>
      </c>
      <c r="CY88" s="34">
        <v>0.99963811062055508</v>
      </c>
      <c r="CZ88" s="34">
        <v>0.9996347992222987</v>
      </c>
      <c r="DA88" s="34">
        <v>0.99963148783501155</v>
      </c>
      <c r="DB88" s="34">
        <v>0.99962817645869373</v>
      </c>
    </row>
    <row r="89" spans="1:106" x14ac:dyDescent="0.2">
      <c r="A89" s="13">
        <f t="shared" ca="1" si="1"/>
        <v>44393</v>
      </c>
      <c r="B89" s="34">
        <v>1.0000111856438749</v>
      </c>
      <c r="C89" s="34">
        <v>1.0000074570820146</v>
      </c>
      <c r="D89" s="34">
        <v>1.0000037285340564</v>
      </c>
      <c r="E89" s="34">
        <v>1</v>
      </c>
      <c r="F89" s="34">
        <v>0.99999627147984549</v>
      </c>
      <c r="G89" s="34">
        <v>0.99999254297359297</v>
      </c>
      <c r="H89" s="34">
        <v>0.99998881448124199</v>
      </c>
      <c r="I89" s="34">
        <v>0.99998508600279301</v>
      </c>
      <c r="J89" s="34">
        <v>0.9999813575382458</v>
      </c>
      <c r="K89" s="34">
        <v>0.99997762908760013</v>
      </c>
      <c r="L89" s="34">
        <v>0.99997390065085601</v>
      </c>
      <c r="M89" s="34">
        <v>0.99997017222801343</v>
      </c>
      <c r="N89" s="34">
        <v>0.9999664438190724</v>
      </c>
      <c r="O89" s="34">
        <v>0.99996271542403292</v>
      </c>
      <c r="P89" s="34">
        <v>0.99995898704289488</v>
      </c>
      <c r="Q89" s="34">
        <v>0.99995525867565793</v>
      </c>
      <c r="R89" s="34">
        <v>0.99995153032232231</v>
      </c>
      <c r="S89" s="34">
        <v>0.99994780198288824</v>
      </c>
      <c r="T89" s="34">
        <v>0.99994407365735494</v>
      </c>
      <c r="U89" s="34">
        <v>0.99994034534572318</v>
      </c>
      <c r="V89" s="34">
        <v>0.99993661704799219</v>
      </c>
      <c r="W89" s="34">
        <v>0.99993288876416242</v>
      </c>
      <c r="X89" s="34">
        <v>0.99992916049423342</v>
      </c>
      <c r="Y89" s="34">
        <v>0.99992543223820562</v>
      </c>
      <c r="Z89" s="34">
        <v>0.99992170399607849</v>
      </c>
      <c r="AA89" s="34">
        <v>0.99991797576785224</v>
      </c>
      <c r="AB89" s="34">
        <v>0.99991424755352676</v>
      </c>
      <c r="AC89" s="34">
        <v>0.99991051935310205</v>
      </c>
      <c r="AD89" s="34">
        <v>0.99990679116657799</v>
      </c>
      <c r="AE89" s="34">
        <v>0.99990306299395471</v>
      </c>
      <c r="AF89" s="34">
        <v>0.99989933483523186</v>
      </c>
      <c r="AG89" s="34">
        <v>0.99989560669040944</v>
      </c>
      <c r="AH89" s="34">
        <v>0.99989187855948736</v>
      </c>
      <c r="AI89" s="34">
        <v>0.99988815044246604</v>
      </c>
      <c r="AJ89" s="34">
        <v>0.99988442233934482</v>
      </c>
      <c r="AK89" s="34">
        <v>0.99988069425012416</v>
      </c>
      <c r="AL89" s="34">
        <v>0.99987696617480359</v>
      </c>
      <c r="AM89" s="34">
        <v>0.99987323811338324</v>
      </c>
      <c r="AN89" s="34">
        <v>0.99986951006586289</v>
      </c>
      <c r="AO89" s="34">
        <v>0.99986578203224274</v>
      </c>
      <c r="AP89" s="34">
        <v>0.99986205401252282</v>
      </c>
      <c r="AQ89" s="34">
        <v>0.99985832600670288</v>
      </c>
      <c r="AR89" s="34">
        <v>0.9998545980147826</v>
      </c>
      <c r="AS89" s="34">
        <v>0.99985087003676232</v>
      </c>
      <c r="AT89" s="34">
        <v>0.99984714207264191</v>
      </c>
      <c r="AU89" s="34">
        <v>0.99984341412242139</v>
      </c>
      <c r="AV89" s="34">
        <v>0.99983968618610064</v>
      </c>
      <c r="AW89" s="34">
        <v>0.99983595826367944</v>
      </c>
      <c r="AX89" s="34">
        <v>0.99983223035515789</v>
      </c>
      <c r="AY89" s="34">
        <v>0.9998285024605359</v>
      </c>
      <c r="AZ89" s="34">
        <v>0.99982477457981345</v>
      </c>
      <c r="BA89" s="34">
        <v>0.99982104671299044</v>
      </c>
      <c r="BB89" s="34">
        <v>0.99981731886006686</v>
      </c>
      <c r="BC89" s="34">
        <v>0.99981359102104284</v>
      </c>
      <c r="BD89" s="34">
        <v>0.99980986319591802</v>
      </c>
      <c r="BE89" s="34">
        <v>0.99980613538469265</v>
      </c>
      <c r="BF89" s="34">
        <v>0.99980240758736616</v>
      </c>
      <c r="BG89" s="34">
        <v>0.99979867980393899</v>
      </c>
      <c r="BH89" s="34">
        <v>0.99979495203441104</v>
      </c>
      <c r="BI89" s="34">
        <v>0.99979122427878198</v>
      </c>
      <c r="BJ89" s="34">
        <v>0.99978749653705201</v>
      </c>
      <c r="BK89" s="34">
        <v>0.99978376880922104</v>
      </c>
      <c r="BL89" s="34">
        <v>0.99978004109528884</v>
      </c>
      <c r="BM89" s="34">
        <v>0.99977631339525563</v>
      </c>
      <c r="BN89" s="34">
        <v>0.9997725857091212</v>
      </c>
      <c r="BO89" s="34">
        <v>0.99976885803688553</v>
      </c>
      <c r="BP89" s="34">
        <v>0.99976513037854842</v>
      </c>
      <c r="BQ89" s="34">
        <v>0.99976140273411007</v>
      </c>
      <c r="BR89" s="34">
        <v>0.99975767510357061</v>
      </c>
      <c r="BS89" s="34">
        <v>0.99975394748692936</v>
      </c>
      <c r="BT89" s="34">
        <v>0.99975021988418655</v>
      </c>
      <c r="BU89" s="34">
        <v>0.9997464922953424</v>
      </c>
      <c r="BV89" s="34">
        <v>0.99974276472039647</v>
      </c>
      <c r="BW89" s="34">
        <v>0.99973903715934898</v>
      </c>
      <c r="BX89" s="34">
        <v>0.99973530961219959</v>
      </c>
      <c r="BY89" s="34">
        <v>0.99973158207894863</v>
      </c>
      <c r="BZ89" s="34">
        <v>0.99972785455959601</v>
      </c>
      <c r="CA89" s="34">
        <v>0.99972412705414126</v>
      </c>
      <c r="CB89" s="34">
        <v>0.99972039956258452</v>
      </c>
      <c r="CC89" s="34">
        <v>0.99971667208492598</v>
      </c>
      <c r="CD89" s="34">
        <v>0.99971294462116533</v>
      </c>
      <c r="CE89" s="34">
        <v>0.99970921717130268</v>
      </c>
      <c r="CF89" s="34">
        <v>0.99970548973533779</v>
      </c>
      <c r="CG89" s="34">
        <v>0.99970176231327079</v>
      </c>
      <c r="CH89" s="34">
        <v>0.99969803490510156</v>
      </c>
      <c r="CI89" s="34">
        <v>0.9996943075108301</v>
      </c>
      <c r="CJ89" s="34">
        <v>0.99969058013045631</v>
      </c>
      <c r="CK89" s="34">
        <v>0.99968685276397995</v>
      </c>
      <c r="CL89" s="34">
        <v>0.99968312541140136</v>
      </c>
      <c r="CM89" s="34">
        <v>0.9996793980727201</v>
      </c>
      <c r="CN89" s="34">
        <v>0.99967567074793651</v>
      </c>
      <c r="CO89" s="34">
        <v>0.99967194343705024</v>
      </c>
      <c r="CP89" s="34">
        <v>0.99966821614006129</v>
      </c>
      <c r="CQ89" s="34">
        <v>0.99966448885696968</v>
      </c>
      <c r="CR89" s="34">
        <v>0.99966076158777517</v>
      </c>
      <c r="CS89" s="34">
        <v>0.99965703433247799</v>
      </c>
      <c r="CT89" s="34">
        <v>0.99965373586140216</v>
      </c>
      <c r="CU89" s="34">
        <v>0.99965043740121029</v>
      </c>
      <c r="CV89" s="34">
        <v>0.99964713895190194</v>
      </c>
      <c r="CW89" s="34">
        <v>0.99964384051347743</v>
      </c>
      <c r="CX89" s="34">
        <v>0.99964054208593611</v>
      </c>
      <c r="CY89" s="34">
        <v>0.99963724366927842</v>
      </c>
      <c r="CZ89" s="34">
        <v>0.99963394526350424</v>
      </c>
      <c r="DA89" s="34">
        <v>0.99963064686861336</v>
      </c>
      <c r="DB89" s="34">
        <v>0.99962734848460588</v>
      </c>
    </row>
    <row r="90" spans="1:106" x14ac:dyDescent="0.2">
      <c r="A90" s="13">
        <f t="shared" ca="1" si="1"/>
        <v>44396</v>
      </c>
      <c r="B90" s="34">
        <v>1.0000037285340564</v>
      </c>
      <c r="C90" s="34">
        <v>1</v>
      </c>
      <c r="D90" s="34">
        <v>0.99999627147984549</v>
      </c>
      <c r="E90" s="34">
        <v>0.99999254297359286</v>
      </c>
      <c r="F90" s="34">
        <v>0.99998881448124199</v>
      </c>
      <c r="G90" s="34">
        <v>0.9999850860027929</v>
      </c>
      <c r="H90" s="34">
        <v>0.99998135753824546</v>
      </c>
      <c r="I90" s="34">
        <v>0.99997762908759991</v>
      </c>
      <c r="J90" s="34">
        <v>0.99997390065085578</v>
      </c>
      <c r="K90" s="34">
        <v>0.9999701722280131</v>
      </c>
      <c r="L90" s="34">
        <v>0.99996644381907196</v>
      </c>
      <c r="M90" s="34">
        <v>0.99996271542403248</v>
      </c>
      <c r="N90" s="34">
        <v>0.99995898704289421</v>
      </c>
      <c r="O90" s="34">
        <v>0.99995525867565727</v>
      </c>
      <c r="P90" s="34">
        <v>0.99995153032232165</v>
      </c>
      <c r="Q90" s="34">
        <v>0.99994780198288746</v>
      </c>
      <c r="R90" s="34">
        <v>0.99994407365735427</v>
      </c>
      <c r="S90" s="34">
        <v>0.99994034534572218</v>
      </c>
      <c r="T90" s="34">
        <v>0.99993661704799131</v>
      </c>
      <c r="U90" s="34">
        <v>0.99993288876416153</v>
      </c>
      <c r="V90" s="34">
        <v>0.99992916049423253</v>
      </c>
      <c r="W90" s="34">
        <v>0.99992543223820451</v>
      </c>
      <c r="X90" s="34">
        <v>0.99992170399607727</v>
      </c>
      <c r="Y90" s="34">
        <v>0.99991797576785113</v>
      </c>
      <c r="Z90" s="34">
        <v>0.99991424755352565</v>
      </c>
      <c r="AA90" s="34">
        <v>0.99991051935310071</v>
      </c>
      <c r="AB90" s="34">
        <v>0.99990679116657655</v>
      </c>
      <c r="AC90" s="34">
        <v>0.99990306299395326</v>
      </c>
      <c r="AD90" s="34">
        <v>0.9998993348352303</v>
      </c>
      <c r="AE90" s="34">
        <v>0.99989560669040778</v>
      </c>
      <c r="AF90" s="34">
        <v>0.99989187855948591</v>
      </c>
      <c r="AG90" s="34">
        <v>0.99988815044246449</v>
      </c>
      <c r="AH90" s="34">
        <v>0.99988442233934316</v>
      </c>
      <c r="AI90" s="34">
        <v>0.99988069425012227</v>
      </c>
      <c r="AJ90" s="34">
        <v>0.99987696617480171</v>
      </c>
      <c r="AK90" s="34">
        <v>0.99987323811338125</v>
      </c>
      <c r="AL90" s="34">
        <v>0.99986951006586111</v>
      </c>
      <c r="AM90" s="34">
        <v>0.99986578203224075</v>
      </c>
      <c r="AN90" s="34">
        <v>0.99986205401252093</v>
      </c>
      <c r="AO90" s="34">
        <v>0.99985832600670055</v>
      </c>
      <c r="AP90" s="34">
        <v>0.99985459801478038</v>
      </c>
      <c r="AQ90" s="34">
        <v>0.9998508700367601</v>
      </c>
      <c r="AR90" s="34">
        <v>0.99984714207263969</v>
      </c>
      <c r="AS90" s="34">
        <v>0.99984341412241895</v>
      </c>
      <c r="AT90" s="34">
        <v>0.99983968618609809</v>
      </c>
      <c r="AU90" s="34">
        <v>0.99983595826367688</v>
      </c>
      <c r="AV90" s="34">
        <v>0.99983223035515545</v>
      </c>
      <c r="AW90" s="34">
        <v>0.99982850246053334</v>
      </c>
      <c r="AX90" s="34">
        <v>0.999824774579811</v>
      </c>
      <c r="AY90" s="34">
        <v>0.99982104671298777</v>
      </c>
      <c r="AZ90" s="34">
        <v>0.99981731886006431</v>
      </c>
      <c r="BA90" s="34">
        <v>0.99981359102104028</v>
      </c>
      <c r="BB90" s="34">
        <v>0.99980986319591536</v>
      </c>
      <c r="BC90" s="34">
        <v>0.99980613538468965</v>
      </c>
      <c r="BD90" s="34">
        <v>0.99980240758736327</v>
      </c>
      <c r="BE90" s="34">
        <v>0.99979867980393611</v>
      </c>
      <c r="BF90" s="34">
        <v>0.99979495203440782</v>
      </c>
      <c r="BG90" s="34">
        <v>0.99979122427877887</v>
      </c>
      <c r="BH90" s="34">
        <v>0.9997874965370489</v>
      </c>
      <c r="BI90" s="34">
        <v>0.99978376880921771</v>
      </c>
      <c r="BJ90" s="34">
        <v>0.99978004109528573</v>
      </c>
      <c r="BK90" s="34">
        <v>0.9997763133952523</v>
      </c>
      <c r="BL90" s="34">
        <v>0.99977258570911787</v>
      </c>
      <c r="BM90" s="34">
        <v>0.9997688580368822</v>
      </c>
      <c r="BN90" s="34">
        <v>0.99976513037854509</v>
      </c>
      <c r="BO90" s="34">
        <v>0.99976140273410674</v>
      </c>
      <c r="BP90" s="34">
        <v>0.99975767510356672</v>
      </c>
      <c r="BQ90" s="34">
        <v>0.99975394748692559</v>
      </c>
      <c r="BR90" s="34">
        <v>0.99975021988418289</v>
      </c>
      <c r="BS90" s="34">
        <v>0.99974649229533863</v>
      </c>
      <c r="BT90" s="34">
        <v>0.99974276472039258</v>
      </c>
      <c r="BU90" s="34">
        <v>0.99973903715934487</v>
      </c>
      <c r="BV90" s="34">
        <v>0.99973530961219581</v>
      </c>
      <c r="BW90" s="34">
        <v>0.99973158207894453</v>
      </c>
      <c r="BX90" s="34">
        <v>0.99972785455959168</v>
      </c>
      <c r="BY90" s="34">
        <v>0.99972412705413694</v>
      </c>
      <c r="BZ90" s="34">
        <v>0.9997203995625803</v>
      </c>
      <c r="CA90" s="34">
        <v>0.99971667208492176</v>
      </c>
      <c r="CB90" s="34">
        <v>0.99971294462116111</v>
      </c>
      <c r="CC90" s="34">
        <v>0.99970921717129824</v>
      </c>
      <c r="CD90" s="34">
        <v>0.99970548973533335</v>
      </c>
      <c r="CE90" s="34">
        <v>0.99970176231326635</v>
      </c>
      <c r="CF90" s="34">
        <v>0.99969803490509701</v>
      </c>
      <c r="CG90" s="34">
        <v>0.99969430751082555</v>
      </c>
      <c r="CH90" s="34">
        <v>0.99969058013045164</v>
      </c>
      <c r="CI90" s="34">
        <v>0.99968685276397529</v>
      </c>
      <c r="CJ90" s="34">
        <v>0.99968312541139659</v>
      </c>
      <c r="CK90" s="34">
        <v>0.99967939807271533</v>
      </c>
      <c r="CL90" s="34">
        <v>0.99967567074793162</v>
      </c>
      <c r="CM90" s="34">
        <v>0.99967194343704524</v>
      </c>
      <c r="CN90" s="34">
        <v>0.99966821614005619</v>
      </c>
      <c r="CO90" s="34">
        <v>0.99966448885696446</v>
      </c>
      <c r="CP90" s="34">
        <v>0.99966076158777006</v>
      </c>
      <c r="CQ90" s="34">
        <v>0.99965703433247288</v>
      </c>
      <c r="CR90" s="34">
        <v>0.99965328533307962</v>
      </c>
      <c r="CS90" s="34">
        <v>0.999649536347746</v>
      </c>
      <c r="CT90" s="34">
        <v>0.99964578737647214</v>
      </c>
      <c r="CU90" s="34">
        <v>0.99964203841925825</v>
      </c>
      <c r="CV90" s="34">
        <v>0.99963828947610378</v>
      </c>
      <c r="CW90" s="34">
        <v>0.99963454054700895</v>
      </c>
      <c r="CX90" s="34">
        <v>0.99963079163197388</v>
      </c>
      <c r="CY90" s="34">
        <v>0.99962704273099801</v>
      </c>
      <c r="CZ90" s="34">
        <v>0.99962329384408188</v>
      </c>
      <c r="DA90" s="34">
        <v>0.99961954497122485</v>
      </c>
      <c r="DB90" s="34">
        <v>0.99961579611242746</v>
      </c>
    </row>
    <row r="91" spans="1:106" x14ac:dyDescent="0.2">
      <c r="A91" s="13">
        <f t="shared" ca="1" si="1"/>
        <v>44397</v>
      </c>
      <c r="B91" s="34">
        <v>1.0000038396069131</v>
      </c>
      <c r="C91" s="34">
        <v>1</v>
      </c>
      <c r="D91" s="34">
        <v>0.99999616040782957</v>
      </c>
      <c r="E91" s="34">
        <v>0.99999232083040157</v>
      </c>
      <c r="F91" s="34">
        <v>0.999988481267716</v>
      </c>
      <c r="G91" s="34">
        <v>0.99998464171977264</v>
      </c>
      <c r="H91" s="34">
        <v>0.99998080218657159</v>
      </c>
      <c r="I91" s="34">
        <v>0.99997696266811276</v>
      </c>
      <c r="J91" s="34">
        <v>0.99997312316439624</v>
      </c>
      <c r="K91" s="34">
        <v>0.99996928367542182</v>
      </c>
      <c r="L91" s="34">
        <v>0.99996544420118949</v>
      </c>
      <c r="M91" s="34">
        <v>0.99996160474169904</v>
      </c>
      <c r="N91" s="34">
        <v>0.9999577652969508</v>
      </c>
      <c r="O91" s="34">
        <v>0.99995392586694432</v>
      </c>
      <c r="P91" s="34">
        <v>0.99995008645167971</v>
      </c>
      <c r="Q91" s="34">
        <v>0.99994624705115676</v>
      </c>
      <c r="R91" s="34">
        <v>0.99994240766537579</v>
      </c>
      <c r="S91" s="34">
        <v>0.99993856829433614</v>
      </c>
      <c r="T91" s="34">
        <v>0.99993472893803859</v>
      </c>
      <c r="U91" s="34">
        <v>0.99993088959648235</v>
      </c>
      <c r="V91" s="34">
        <v>0.99992705026966755</v>
      </c>
      <c r="W91" s="34">
        <v>0.99992321095759407</v>
      </c>
      <c r="X91" s="34">
        <v>0.99991937166026212</v>
      </c>
      <c r="Y91" s="34">
        <v>0.99991553237767161</v>
      </c>
      <c r="Z91" s="34">
        <v>0.99991169310982242</v>
      </c>
      <c r="AA91" s="34">
        <v>0.99990785385671432</v>
      </c>
      <c r="AB91" s="34">
        <v>0.99990401461834744</v>
      </c>
      <c r="AC91" s="34">
        <v>0.99990017539472176</v>
      </c>
      <c r="AD91" s="34">
        <v>0.99989633618583684</v>
      </c>
      <c r="AE91" s="34">
        <v>0.99989249699169314</v>
      </c>
      <c r="AF91" s="34">
        <v>0.99988865781229042</v>
      </c>
      <c r="AG91" s="34">
        <v>0.99988481864762846</v>
      </c>
      <c r="AH91" s="34">
        <v>0.99988097949770738</v>
      </c>
      <c r="AI91" s="34">
        <v>0.99987714036252706</v>
      </c>
      <c r="AJ91" s="34">
        <v>0.99987330124208729</v>
      </c>
      <c r="AK91" s="34">
        <v>0.99986946213638861</v>
      </c>
      <c r="AL91" s="34">
        <v>0.99986562304543014</v>
      </c>
      <c r="AM91" s="34">
        <v>0.99986178396921233</v>
      </c>
      <c r="AN91" s="34">
        <v>0.99985794490773494</v>
      </c>
      <c r="AO91" s="34">
        <v>0.99985410586099821</v>
      </c>
      <c r="AP91" s="34">
        <v>0.99985026682900147</v>
      </c>
      <c r="AQ91" s="34">
        <v>0.99984642781174538</v>
      </c>
      <c r="AR91" s="34">
        <v>0.99984258880922938</v>
      </c>
      <c r="AS91" s="34">
        <v>0.99983874982145371</v>
      </c>
      <c r="AT91" s="34">
        <v>0.99983491084841813</v>
      </c>
      <c r="AU91" s="34">
        <v>0.99983107189012266</v>
      </c>
      <c r="AV91" s="34">
        <v>0.99982723294656706</v>
      </c>
      <c r="AW91" s="34">
        <v>0.99982339401775167</v>
      </c>
      <c r="AX91" s="34">
        <v>0.99981955510367615</v>
      </c>
      <c r="AY91" s="34">
        <v>0.9998157162043404</v>
      </c>
      <c r="AZ91" s="34">
        <v>0.99981187731974452</v>
      </c>
      <c r="BA91" s="34">
        <v>0.99980803844988841</v>
      </c>
      <c r="BB91" s="34">
        <v>0.99980419959477196</v>
      </c>
      <c r="BC91" s="34">
        <v>0.99980036075439516</v>
      </c>
      <c r="BD91" s="34">
        <v>0.99979652192875779</v>
      </c>
      <c r="BE91" s="34">
        <v>0.99979268311786007</v>
      </c>
      <c r="BF91" s="34">
        <v>0.99978884432170201</v>
      </c>
      <c r="BG91" s="34">
        <v>0.99978500554028327</v>
      </c>
      <c r="BH91" s="34">
        <v>0.99978116677360362</v>
      </c>
      <c r="BI91" s="34">
        <v>0.99977732802166352</v>
      </c>
      <c r="BJ91" s="34">
        <v>0.99977348928446252</v>
      </c>
      <c r="BK91" s="34">
        <v>0.99976965056200084</v>
      </c>
      <c r="BL91" s="34">
        <v>0.99976581185427815</v>
      </c>
      <c r="BM91" s="34">
        <v>0.99976197316129467</v>
      </c>
      <c r="BN91" s="34">
        <v>0.99975813448305018</v>
      </c>
      <c r="BO91" s="34">
        <v>0.99975429581954467</v>
      </c>
      <c r="BP91" s="34">
        <v>0.99975045717077793</v>
      </c>
      <c r="BQ91" s="34">
        <v>0.99974661853675018</v>
      </c>
      <c r="BR91" s="34">
        <v>0.99974277991746097</v>
      </c>
      <c r="BS91" s="34">
        <v>0.99973894131291074</v>
      </c>
      <c r="BT91" s="34">
        <v>0.99973510272309918</v>
      </c>
      <c r="BU91" s="34">
        <v>0.99973126414802604</v>
      </c>
      <c r="BV91" s="34">
        <v>0.99972742558769168</v>
      </c>
      <c r="BW91" s="34">
        <v>0.99972358704209574</v>
      </c>
      <c r="BX91" s="34">
        <v>0.99971974851123824</v>
      </c>
      <c r="BY91" s="34">
        <v>0.99971590999511917</v>
      </c>
      <c r="BZ91" s="34">
        <v>0.99971207149373853</v>
      </c>
      <c r="CA91" s="34">
        <v>0.9997082330070961</v>
      </c>
      <c r="CB91" s="34">
        <v>0.99970439453519178</v>
      </c>
      <c r="CC91" s="34">
        <v>0.99970055607802555</v>
      </c>
      <c r="CD91" s="34">
        <v>0.99969671763559775</v>
      </c>
      <c r="CE91" s="34">
        <v>0.99969287920790773</v>
      </c>
      <c r="CF91" s="34">
        <v>0.9996890407949558</v>
      </c>
      <c r="CG91" s="34">
        <v>0.99968520239674175</v>
      </c>
      <c r="CH91" s="34">
        <v>0.99968136401326568</v>
      </c>
      <c r="CI91" s="34">
        <v>0.9996775256445275</v>
      </c>
      <c r="CJ91" s="34">
        <v>0.99967368729052697</v>
      </c>
      <c r="CK91" s="34">
        <v>0.99966984895126421</v>
      </c>
      <c r="CL91" s="34">
        <v>0.99966601062673899</v>
      </c>
      <c r="CM91" s="34">
        <v>0.99966217231695154</v>
      </c>
      <c r="CN91" s="34">
        <v>0.99965833402190163</v>
      </c>
      <c r="CO91" s="34">
        <v>0.99965449574158904</v>
      </c>
      <c r="CP91" s="34">
        <v>0.999650657476014</v>
      </c>
      <c r="CQ91" s="34">
        <v>0.99964681922517629</v>
      </c>
      <c r="CR91" s="34">
        <v>0.99964267768897763</v>
      </c>
      <c r="CS91" s="34">
        <v>0.99963853616993714</v>
      </c>
      <c r="CT91" s="34">
        <v>0.99963439466805526</v>
      </c>
      <c r="CU91" s="34">
        <v>0.99963025318333143</v>
      </c>
      <c r="CV91" s="34">
        <v>0.99962611171576576</v>
      </c>
      <c r="CW91" s="34">
        <v>0.99962197026535826</v>
      </c>
      <c r="CX91" s="34">
        <v>0.9996178288321087</v>
      </c>
      <c r="CY91" s="34">
        <v>0.99961368741601719</v>
      </c>
      <c r="CZ91" s="34">
        <v>0.99960954601708352</v>
      </c>
      <c r="DA91" s="34">
        <v>0.99960540463530767</v>
      </c>
      <c r="DB91" s="34">
        <v>0.99960126327068943</v>
      </c>
    </row>
    <row r="92" spans="1:106" x14ac:dyDescent="0.2">
      <c r="A92" s="13">
        <f t="shared" ca="1" si="1"/>
        <v>44398</v>
      </c>
      <c r="B92" s="34">
        <v>1.0000038293180589</v>
      </c>
      <c r="C92" s="34">
        <v>1</v>
      </c>
      <c r="D92" s="34">
        <v>0.99999617069660485</v>
      </c>
      <c r="E92" s="34">
        <v>0.99999234140787285</v>
      </c>
      <c r="F92" s="34">
        <v>0.99998851213380469</v>
      </c>
      <c r="G92" s="34">
        <v>0.9999846828743999</v>
      </c>
      <c r="H92" s="34">
        <v>0.99998085362965849</v>
      </c>
      <c r="I92" s="34">
        <v>0.99997702439958047</v>
      </c>
      <c r="J92" s="34">
        <v>0.99997319518416583</v>
      </c>
      <c r="K92" s="34">
        <v>0.99996936598341424</v>
      </c>
      <c r="L92" s="34">
        <v>0.99996553679732592</v>
      </c>
      <c r="M92" s="34">
        <v>0.99996170762590064</v>
      </c>
      <c r="N92" s="34">
        <v>0.99995787846913842</v>
      </c>
      <c r="O92" s="34">
        <v>0.99995404932703924</v>
      </c>
      <c r="P92" s="34">
        <v>0.999950220199603</v>
      </c>
      <c r="Q92" s="34">
        <v>0.99994639108682959</v>
      </c>
      <c r="R92" s="34">
        <v>0.99994256198871911</v>
      </c>
      <c r="S92" s="34">
        <v>0.99993873290527135</v>
      </c>
      <c r="T92" s="34">
        <v>0.99993490383648642</v>
      </c>
      <c r="U92" s="34">
        <v>0.99993107478236409</v>
      </c>
      <c r="V92" s="34">
        <v>0.99992724574290426</v>
      </c>
      <c r="W92" s="34">
        <v>0.99992341671810703</v>
      </c>
      <c r="X92" s="34">
        <v>0.9999195877079724</v>
      </c>
      <c r="Y92" s="34">
        <v>0.99991575871250016</v>
      </c>
      <c r="Z92" s="34">
        <v>0.99991192973169019</v>
      </c>
      <c r="AA92" s="34">
        <v>0.9999081007655426</v>
      </c>
      <c r="AB92" s="34">
        <v>0.9999042718140575</v>
      </c>
      <c r="AC92" s="34">
        <v>0.99990044287723434</v>
      </c>
      <c r="AD92" s="34">
        <v>0.99989661395507368</v>
      </c>
      <c r="AE92" s="34">
        <v>0.99989278504757473</v>
      </c>
      <c r="AF92" s="34">
        <v>0.99988895615473794</v>
      </c>
      <c r="AG92" s="34">
        <v>0.9998851272765632</v>
      </c>
      <c r="AH92" s="34">
        <v>0.99988129841305051</v>
      </c>
      <c r="AI92" s="34">
        <v>0.99987746956419943</v>
      </c>
      <c r="AJ92" s="34">
        <v>0.9998736407300105</v>
      </c>
      <c r="AK92" s="34">
        <v>0.99986981191048308</v>
      </c>
      <c r="AL92" s="34">
        <v>0.99986598310561747</v>
      </c>
      <c r="AM92" s="34">
        <v>0.9998621543154137</v>
      </c>
      <c r="AN92" s="34">
        <v>0.9998583255398712</v>
      </c>
      <c r="AO92" s="34">
        <v>0.99985449677899052</v>
      </c>
      <c r="AP92" s="34">
        <v>0.99985066803277112</v>
      </c>
      <c r="AQ92" s="34">
        <v>0.99984683930121321</v>
      </c>
      <c r="AR92" s="34">
        <v>0.99984301058431657</v>
      </c>
      <c r="AS92" s="34">
        <v>0.99983918188208154</v>
      </c>
      <c r="AT92" s="34">
        <v>0.99983535319450745</v>
      </c>
      <c r="AU92" s="34">
        <v>0.99983152452159485</v>
      </c>
      <c r="AV92" s="34">
        <v>0.99982769586334319</v>
      </c>
      <c r="AW92" s="34">
        <v>0.99982386721975258</v>
      </c>
      <c r="AX92" s="34">
        <v>0.99982003859082313</v>
      </c>
      <c r="AY92" s="34">
        <v>0.99981620997655474</v>
      </c>
      <c r="AZ92" s="34">
        <v>0.99981238137694728</v>
      </c>
      <c r="BA92" s="34">
        <v>0.99980855279200065</v>
      </c>
      <c r="BB92" s="34">
        <v>0.99980472422171462</v>
      </c>
      <c r="BC92" s="34">
        <v>0.99980089566608954</v>
      </c>
      <c r="BD92" s="34">
        <v>0.99979706712512517</v>
      </c>
      <c r="BE92" s="34">
        <v>0.99979323859882141</v>
      </c>
      <c r="BF92" s="34">
        <v>0.99978941008717814</v>
      </c>
      <c r="BG92" s="34">
        <v>0.99978558159019548</v>
      </c>
      <c r="BH92" s="34">
        <v>0.99978175310787332</v>
      </c>
      <c r="BI92" s="34">
        <v>0.99977792464021176</v>
      </c>
      <c r="BJ92" s="34">
        <v>0.99977409618721014</v>
      </c>
      <c r="BK92" s="34">
        <v>0.99977026774886923</v>
      </c>
      <c r="BL92" s="34">
        <v>0.99976643932518827</v>
      </c>
      <c r="BM92" s="34">
        <v>0.9997626109161678</v>
      </c>
      <c r="BN92" s="34">
        <v>0.99975878252180728</v>
      </c>
      <c r="BO92" s="34">
        <v>0.99975495414210691</v>
      </c>
      <c r="BP92" s="34">
        <v>0.99975112577706648</v>
      </c>
      <c r="BQ92" s="34">
        <v>0.99974729742668611</v>
      </c>
      <c r="BR92" s="34">
        <v>0.99974346909096545</v>
      </c>
      <c r="BS92" s="34">
        <v>0.99973964076990485</v>
      </c>
      <c r="BT92" s="34">
        <v>0.99973581246350418</v>
      </c>
      <c r="BU92" s="34">
        <v>0.99973198417176301</v>
      </c>
      <c r="BV92" s="34">
        <v>0.99972815589468167</v>
      </c>
      <c r="BW92" s="34">
        <v>0.99972432763225982</v>
      </c>
      <c r="BX92" s="34">
        <v>0.9997204993844977</v>
      </c>
      <c r="BY92" s="34">
        <v>0.99971667115139518</v>
      </c>
      <c r="BZ92" s="34">
        <v>0.99971284293295193</v>
      </c>
      <c r="CA92" s="34">
        <v>0.99970901472916818</v>
      </c>
      <c r="CB92" s="34">
        <v>0.99970518654004381</v>
      </c>
      <c r="CC92" s="34">
        <v>0.99970135836557861</v>
      </c>
      <c r="CD92" s="34">
        <v>0.99969753020577268</v>
      </c>
      <c r="CE92" s="34">
        <v>0.99969370206062591</v>
      </c>
      <c r="CF92" s="34">
        <v>0.99968987393013842</v>
      </c>
      <c r="CG92" s="34">
        <v>0.99968604581430986</v>
      </c>
      <c r="CH92" s="34">
        <v>0.99968221771314036</v>
      </c>
      <c r="CI92" s="34">
        <v>0.99967838962662992</v>
      </c>
      <c r="CJ92" s="34">
        <v>0.9996745615547783</v>
      </c>
      <c r="CK92" s="34">
        <v>0.99967073349758551</v>
      </c>
      <c r="CL92" s="34">
        <v>0.99966690545505155</v>
      </c>
      <c r="CM92" s="34">
        <v>0.99966307742717631</v>
      </c>
      <c r="CN92" s="34">
        <v>0.99965924941395967</v>
      </c>
      <c r="CO92" s="34">
        <v>0.99965542141540176</v>
      </c>
      <c r="CP92" s="34">
        <v>0.99965159343150234</v>
      </c>
      <c r="CQ92" s="34">
        <v>0.99964776546226153</v>
      </c>
      <c r="CR92" s="34">
        <v>0.99964393750767899</v>
      </c>
      <c r="CS92" s="34">
        <v>0.99964010956775518</v>
      </c>
      <c r="CT92" s="34">
        <v>0.99963618836174406</v>
      </c>
      <c r="CU92" s="34">
        <v>0.99963226717111442</v>
      </c>
      <c r="CV92" s="34">
        <v>0.99962834599586592</v>
      </c>
      <c r="CW92" s="34">
        <v>0.99962442483599878</v>
      </c>
      <c r="CX92" s="34">
        <v>0.9996205036915129</v>
      </c>
      <c r="CY92" s="34">
        <v>0.99961658256240815</v>
      </c>
      <c r="CZ92" s="34">
        <v>0.99961266144868444</v>
      </c>
      <c r="DA92" s="34">
        <v>0.99960874035034186</v>
      </c>
      <c r="DB92" s="34">
        <v>0.9996048192673801</v>
      </c>
    </row>
    <row r="93" spans="1:106" x14ac:dyDescent="0.2">
      <c r="A93" s="13">
        <f t="shared" ca="1" si="1"/>
        <v>44399</v>
      </c>
      <c r="B93" s="34">
        <v>1.0000104358843747</v>
      </c>
      <c r="C93" s="34">
        <v>1.000006957244149</v>
      </c>
      <c r="D93" s="34">
        <v>1.0000034786160241</v>
      </c>
      <c r="E93" s="34">
        <v>1</v>
      </c>
      <c r="F93" s="34">
        <v>0.99999652139607664</v>
      </c>
      <c r="G93" s="34">
        <v>0.99999304280425394</v>
      </c>
      <c r="H93" s="34">
        <v>0.99998956422453178</v>
      </c>
      <c r="I93" s="34">
        <v>0.99998608565691038</v>
      </c>
      <c r="J93" s="34">
        <v>0.99998260710138931</v>
      </c>
      <c r="K93" s="34">
        <v>0.99997912855796911</v>
      </c>
      <c r="L93" s="34">
        <v>0.99997565002664912</v>
      </c>
      <c r="M93" s="34">
        <v>0.99997217150742956</v>
      </c>
      <c r="N93" s="34">
        <v>0.99996869300031044</v>
      </c>
      <c r="O93" s="34">
        <v>0.99996521450529174</v>
      </c>
      <c r="P93" s="34">
        <v>0.99996173602237326</v>
      </c>
      <c r="Q93" s="34">
        <v>0.9999582575515551</v>
      </c>
      <c r="R93" s="34">
        <v>0.99995477909283703</v>
      </c>
      <c r="S93" s="34">
        <v>0.99995130064621929</v>
      </c>
      <c r="T93" s="34">
        <v>0.99994782221170164</v>
      </c>
      <c r="U93" s="34">
        <v>0.9999443437892841</v>
      </c>
      <c r="V93" s="34">
        <v>0.99994086537896665</v>
      </c>
      <c r="W93" s="34">
        <v>0.9999373869807493</v>
      </c>
      <c r="X93" s="34">
        <v>0.99993390859463172</v>
      </c>
      <c r="Y93" s="34">
        <v>0.99993043022061423</v>
      </c>
      <c r="Z93" s="34">
        <v>0.9999269518586964</v>
      </c>
      <c r="AA93" s="34">
        <v>0.99992347350887856</v>
      </c>
      <c r="AB93" s="34">
        <v>0.99991999517116059</v>
      </c>
      <c r="AC93" s="34">
        <v>0.99991651684554217</v>
      </c>
      <c r="AD93" s="34">
        <v>0.99991303853202385</v>
      </c>
      <c r="AE93" s="34">
        <v>0.99990956023060495</v>
      </c>
      <c r="AF93" s="34">
        <v>0.9999060819412855</v>
      </c>
      <c r="AG93" s="34">
        <v>0.9999026036640658</v>
      </c>
      <c r="AH93" s="34">
        <v>0.99989912539894577</v>
      </c>
      <c r="AI93" s="34">
        <v>0.99989564714592516</v>
      </c>
      <c r="AJ93" s="34">
        <v>0.9998921689050041</v>
      </c>
      <c r="AK93" s="34">
        <v>0.99988869067618225</v>
      </c>
      <c r="AL93" s="34">
        <v>0.99988521245945983</v>
      </c>
      <c r="AM93" s="34">
        <v>0.99988173425483673</v>
      </c>
      <c r="AN93" s="34">
        <v>0.99987825606231318</v>
      </c>
      <c r="AO93" s="34">
        <v>0.99987477788188861</v>
      </c>
      <c r="AP93" s="34">
        <v>0.99987129971356348</v>
      </c>
      <c r="AQ93" s="34">
        <v>0.99986782155733722</v>
      </c>
      <c r="AR93" s="34">
        <v>0.9998643434132104</v>
      </c>
      <c r="AS93" s="34">
        <v>0.99986086528118245</v>
      </c>
      <c r="AT93" s="34">
        <v>0.99985738716125372</v>
      </c>
      <c r="AU93" s="34">
        <v>0.99985390905342386</v>
      </c>
      <c r="AV93" s="34">
        <v>0.99985043095769299</v>
      </c>
      <c r="AW93" s="34">
        <v>0.999846952874061</v>
      </c>
      <c r="AX93" s="34">
        <v>0.99984347480252789</v>
      </c>
      <c r="AY93" s="34">
        <v>0.99983999674309365</v>
      </c>
      <c r="AZ93" s="34">
        <v>0.99983651869575818</v>
      </c>
      <c r="BA93" s="34">
        <v>0.99983304066052148</v>
      </c>
      <c r="BB93" s="34">
        <v>0.99982956263738354</v>
      </c>
      <c r="BC93" s="34">
        <v>0.99982608462634426</v>
      </c>
      <c r="BD93" s="34">
        <v>0.99982260662740363</v>
      </c>
      <c r="BE93" s="34">
        <v>0.99981912864056144</v>
      </c>
      <c r="BF93" s="34">
        <v>0.99981565066581768</v>
      </c>
      <c r="BG93" s="34">
        <v>0.99981217270317269</v>
      </c>
      <c r="BH93" s="34">
        <v>0.99980869475262613</v>
      </c>
      <c r="BI93" s="34">
        <v>0.99980521681417789</v>
      </c>
      <c r="BJ93" s="34">
        <v>0.99980173888782808</v>
      </c>
      <c r="BK93" s="34">
        <v>0.99979826097357649</v>
      </c>
      <c r="BL93" s="34">
        <v>0.99979478307142344</v>
      </c>
      <c r="BM93" s="34">
        <v>0.99979130518136838</v>
      </c>
      <c r="BN93" s="34">
        <v>0.99978782730341154</v>
      </c>
      <c r="BO93" s="34">
        <v>0.9997843494375529</v>
      </c>
      <c r="BP93" s="34">
        <v>0.99978087158379236</v>
      </c>
      <c r="BQ93" s="34">
        <v>0.99977739374212993</v>
      </c>
      <c r="BR93" s="34">
        <v>0.99977391591256548</v>
      </c>
      <c r="BS93" s="34">
        <v>0.99977043809509925</v>
      </c>
      <c r="BT93" s="34">
        <v>0.99976696028973056</v>
      </c>
      <c r="BU93" s="34">
        <v>0.99976348249646008</v>
      </c>
      <c r="BV93" s="34">
        <v>0.99976000471528748</v>
      </c>
      <c r="BW93" s="34">
        <v>0.99975652694621264</v>
      </c>
      <c r="BX93" s="34">
        <v>0.99975304918923535</v>
      </c>
      <c r="BY93" s="34">
        <v>0.99974957144435617</v>
      </c>
      <c r="BZ93" s="34">
        <v>0.99974609371157452</v>
      </c>
      <c r="CA93" s="34">
        <v>0.99974261599089054</v>
      </c>
      <c r="CB93" s="34">
        <v>0.9997391382823041</v>
      </c>
      <c r="CC93" s="34">
        <v>0.99973566058581531</v>
      </c>
      <c r="CD93" s="34">
        <v>0.99973218290142407</v>
      </c>
      <c r="CE93" s="34">
        <v>0.99972870522913015</v>
      </c>
      <c r="CF93" s="34">
        <v>0.99972522756893378</v>
      </c>
      <c r="CG93" s="34">
        <v>0.99972174992083507</v>
      </c>
      <c r="CH93" s="34">
        <v>0.99971827228483345</v>
      </c>
      <c r="CI93" s="34">
        <v>0.99971479466092916</v>
      </c>
      <c r="CJ93" s="34">
        <v>0.99971131704912208</v>
      </c>
      <c r="CK93" s="34">
        <v>0.99970783944941244</v>
      </c>
      <c r="CL93" s="34">
        <v>0.99970436186179978</v>
      </c>
      <c r="CM93" s="34">
        <v>0.99970088428628434</v>
      </c>
      <c r="CN93" s="34">
        <v>0.999697406722866</v>
      </c>
      <c r="CO93" s="34">
        <v>0.99969392917154476</v>
      </c>
      <c r="CP93" s="34">
        <v>0.99969045163232051</v>
      </c>
      <c r="CQ93" s="34">
        <v>0.99968697410519336</v>
      </c>
      <c r="CR93" s="34">
        <v>0.99968349659016309</v>
      </c>
      <c r="CS93" s="34">
        <v>0.9996800190872297</v>
      </c>
      <c r="CT93" s="34">
        <v>0.99967606005318077</v>
      </c>
      <c r="CU93" s="34">
        <v>0.99967210103481075</v>
      </c>
      <c r="CV93" s="34">
        <v>0.99966814203211962</v>
      </c>
      <c r="CW93" s="34">
        <v>0.99966418304510729</v>
      </c>
      <c r="CX93" s="34">
        <v>0.99966022407377397</v>
      </c>
      <c r="CY93" s="34">
        <v>0.99965626511811922</v>
      </c>
      <c r="CZ93" s="34">
        <v>0.99965230617814316</v>
      </c>
      <c r="DA93" s="34">
        <v>0.99964834725384577</v>
      </c>
      <c r="DB93" s="34">
        <v>0.99964438834522684</v>
      </c>
    </row>
    <row r="94" spans="1:106" x14ac:dyDescent="0.2">
      <c r="A94" s="13">
        <f t="shared" ca="1" si="1"/>
        <v>44400</v>
      </c>
      <c r="B94" s="34">
        <v>1.0000107382893799</v>
      </c>
      <c r="C94" s="34">
        <v>1.0000071588467743</v>
      </c>
      <c r="D94" s="34">
        <v>1.000003579416981</v>
      </c>
      <c r="E94" s="34">
        <v>1</v>
      </c>
      <c r="F94" s="34">
        <v>0.99999642059583116</v>
      </c>
      <c r="G94" s="34">
        <v>0.99999284120447451</v>
      </c>
      <c r="H94" s="34">
        <v>0.99998926182592984</v>
      </c>
      <c r="I94" s="34">
        <v>0.99998568246019726</v>
      </c>
      <c r="J94" s="34">
        <v>0.99998210310727653</v>
      </c>
      <c r="K94" s="34">
        <v>0.999978523767168</v>
      </c>
      <c r="L94" s="34">
        <v>0.99997494443987134</v>
      </c>
      <c r="M94" s="34">
        <v>0.99997136512538631</v>
      </c>
      <c r="N94" s="34">
        <v>0.99996778582371326</v>
      </c>
      <c r="O94" s="34">
        <v>0.99996420653485196</v>
      </c>
      <c r="P94" s="34">
        <v>0.9999606272588023</v>
      </c>
      <c r="Q94" s="34">
        <v>0.9999570479955644</v>
      </c>
      <c r="R94" s="34">
        <v>0.99995346874513824</v>
      </c>
      <c r="S94" s="34">
        <v>0.9999498895075235</v>
      </c>
      <c r="T94" s="34">
        <v>0.9999463102827203</v>
      </c>
      <c r="U94" s="34">
        <v>0.99994273107072862</v>
      </c>
      <c r="V94" s="34">
        <v>0.99993915187154836</v>
      </c>
      <c r="W94" s="34">
        <v>0.99993557268517952</v>
      </c>
      <c r="X94" s="34">
        <v>0.99993199351162199</v>
      </c>
      <c r="Y94" s="34">
        <v>0.99992841435087598</v>
      </c>
      <c r="Z94" s="34">
        <v>0.99992483520294118</v>
      </c>
      <c r="AA94" s="34">
        <v>0.99992125606781734</v>
      </c>
      <c r="AB94" s="34">
        <v>0.99991767694550482</v>
      </c>
      <c r="AC94" s="34">
        <v>0.99991409783600338</v>
      </c>
      <c r="AD94" s="34">
        <v>0.99991051873931325</v>
      </c>
      <c r="AE94" s="34">
        <v>0.99990693965543398</v>
      </c>
      <c r="AF94" s="34">
        <v>0.99990336058436557</v>
      </c>
      <c r="AG94" s="34">
        <v>0.99989978152610826</v>
      </c>
      <c r="AH94" s="34">
        <v>0.9998962024806618</v>
      </c>
      <c r="AI94" s="34">
        <v>0.99989262344802632</v>
      </c>
      <c r="AJ94" s="34">
        <v>0.99988904442820137</v>
      </c>
      <c r="AK94" s="34">
        <v>0.9998854654211875</v>
      </c>
      <c r="AL94" s="34">
        <v>0.99988188642698406</v>
      </c>
      <c r="AM94" s="34">
        <v>0.99987830744559147</v>
      </c>
      <c r="AN94" s="34">
        <v>0.99987472847700931</v>
      </c>
      <c r="AO94" s="34">
        <v>0.99987114952123801</v>
      </c>
      <c r="AP94" s="34">
        <v>0.99986757057827691</v>
      </c>
      <c r="AQ94" s="34">
        <v>0.99986399164812645</v>
      </c>
      <c r="AR94" s="34">
        <v>0.99986041273078663</v>
      </c>
      <c r="AS94" s="34">
        <v>0.99985683382625712</v>
      </c>
      <c r="AT94" s="34">
        <v>0.99985325493453758</v>
      </c>
      <c r="AU94" s="34">
        <v>0.99984967605562869</v>
      </c>
      <c r="AV94" s="34">
        <v>0.9998460971895301</v>
      </c>
      <c r="AW94" s="34">
        <v>0.99984251833624149</v>
      </c>
      <c r="AX94" s="34">
        <v>0.99983893949576308</v>
      </c>
      <c r="AY94" s="34">
        <v>0.99983536066809486</v>
      </c>
      <c r="AZ94" s="34">
        <v>0.99983178185323685</v>
      </c>
      <c r="BA94" s="34">
        <v>0.99982820305118858</v>
      </c>
      <c r="BB94" s="34">
        <v>0.99982462426195051</v>
      </c>
      <c r="BC94" s="34">
        <v>0.9998210454855222</v>
      </c>
      <c r="BD94" s="34">
        <v>0.99981746672190386</v>
      </c>
      <c r="BE94" s="34">
        <v>0.99981388797109549</v>
      </c>
      <c r="BF94" s="34">
        <v>0.99981030923309666</v>
      </c>
      <c r="BG94" s="34">
        <v>0.9998067305079078</v>
      </c>
      <c r="BH94" s="34">
        <v>0.99980315179552848</v>
      </c>
      <c r="BI94" s="34">
        <v>0.9997995730959589</v>
      </c>
      <c r="BJ94" s="34">
        <v>0.99979599440919897</v>
      </c>
      <c r="BK94" s="34">
        <v>0.99979241573524857</v>
      </c>
      <c r="BL94" s="34">
        <v>0.99978883707410759</v>
      </c>
      <c r="BM94" s="34">
        <v>0.99978525842577615</v>
      </c>
      <c r="BN94" s="34">
        <v>0.99978167979025423</v>
      </c>
      <c r="BO94" s="34">
        <v>0.99977810116754162</v>
      </c>
      <c r="BP94" s="34">
        <v>0.99977452255763832</v>
      </c>
      <c r="BQ94" s="34">
        <v>0.99977094396054433</v>
      </c>
      <c r="BR94" s="34">
        <v>0.99976736537625976</v>
      </c>
      <c r="BS94" s="34">
        <v>0.99976378680478439</v>
      </c>
      <c r="BT94" s="34">
        <v>0.99976020824611778</v>
      </c>
      <c r="BU94" s="34">
        <v>0.99975662970026069</v>
      </c>
      <c r="BV94" s="34">
        <v>0.99975305116721236</v>
      </c>
      <c r="BW94" s="34">
        <v>0.99974947264697334</v>
      </c>
      <c r="BX94" s="34">
        <v>0.99974589413954296</v>
      </c>
      <c r="BY94" s="34">
        <v>0.99974231564492166</v>
      </c>
      <c r="BZ94" s="34">
        <v>0.99973873716310924</v>
      </c>
      <c r="CA94" s="34">
        <v>0.99973515869410567</v>
      </c>
      <c r="CB94" s="34">
        <v>0.99973158023791098</v>
      </c>
      <c r="CC94" s="34">
        <v>0.99972800179452481</v>
      </c>
      <c r="CD94" s="34">
        <v>0.99972442336394751</v>
      </c>
      <c r="CE94" s="34">
        <v>0.99972084494617874</v>
      </c>
      <c r="CF94" s="34">
        <v>0.99971726654121862</v>
      </c>
      <c r="CG94" s="34">
        <v>0.99971368814906714</v>
      </c>
      <c r="CH94" s="34">
        <v>0.99971010976972408</v>
      </c>
      <c r="CI94" s="34">
        <v>0.99970653140318944</v>
      </c>
      <c r="CJ94" s="34">
        <v>0.99970295304946344</v>
      </c>
      <c r="CK94" s="34">
        <v>0.99969937470854564</v>
      </c>
      <c r="CL94" s="34">
        <v>0.99969579638043604</v>
      </c>
      <c r="CM94" s="34">
        <v>0.99969221806513486</v>
      </c>
      <c r="CN94" s="34">
        <v>0.99968863976264211</v>
      </c>
      <c r="CO94" s="34">
        <v>0.99968506147295733</v>
      </c>
      <c r="CP94" s="34">
        <v>0.99968148319608086</v>
      </c>
      <c r="CQ94" s="34">
        <v>0.99967790493201214</v>
      </c>
      <c r="CR94" s="34">
        <v>0.99967432668075185</v>
      </c>
      <c r="CS94" s="34">
        <v>0.99967074844229942</v>
      </c>
      <c r="CT94" s="34">
        <v>0.99966712222053999</v>
      </c>
      <c r="CU94" s="34">
        <v>0.99966349601193427</v>
      </c>
      <c r="CV94" s="34">
        <v>0.99965986981648225</v>
      </c>
      <c r="CW94" s="34">
        <v>0.99965624363418415</v>
      </c>
      <c r="CX94" s="34">
        <v>0.99965261746503964</v>
      </c>
      <c r="CY94" s="34">
        <v>0.99964899130904883</v>
      </c>
      <c r="CZ94" s="34">
        <v>0.99964536516621139</v>
      </c>
      <c r="DA94" s="34">
        <v>0.99964173903652764</v>
      </c>
      <c r="DB94" s="34">
        <v>0.99963811291999727</v>
      </c>
    </row>
    <row r="95" spans="1:106" x14ac:dyDescent="0.2">
      <c r="A95" s="13">
        <f t="shared" ca="1" si="1"/>
        <v>44403</v>
      </c>
      <c r="B95" s="34">
        <v>1.000003655780727</v>
      </c>
      <c r="C95" s="34">
        <v>1</v>
      </c>
      <c r="D95" s="34">
        <v>0.99999634423263795</v>
      </c>
      <c r="E95" s="34">
        <v>0.99999268847864042</v>
      </c>
      <c r="F95" s="34">
        <v>0.99998903273800743</v>
      </c>
      <c r="G95" s="34">
        <v>0.9999853770107392</v>
      </c>
      <c r="H95" s="34">
        <v>0.99998172129683516</v>
      </c>
      <c r="I95" s="34">
        <v>0.99997806559629576</v>
      </c>
      <c r="J95" s="34">
        <v>0.99997440990912079</v>
      </c>
      <c r="K95" s="34">
        <v>0.99997075423531001</v>
      </c>
      <c r="L95" s="34">
        <v>0.99996709857486354</v>
      </c>
      <c r="M95" s="34">
        <v>0.99996344292778128</v>
      </c>
      <c r="N95" s="34">
        <v>0.99995978729406332</v>
      </c>
      <c r="O95" s="34">
        <v>0.99995613167370945</v>
      </c>
      <c r="P95" s="34">
        <v>0.99995247606671978</v>
      </c>
      <c r="Q95" s="34">
        <v>0.99994882047309397</v>
      </c>
      <c r="R95" s="34">
        <v>0.99994516489283225</v>
      </c>
      <c r="S95" s="34">
        <v>0.99994150932593462</v>
      </c>
      <c r="T95" s="34">
        <v>0.99993785377240074</v>
      </c>
      <c r="U95" s="34">
        <v>0.99993419823223062</v>
      </c>
      <c r="V95" s="34">
        <v>0.99993054270542447</v>
      </c>
      <c r="W95" s="34">
        <v>0.99992688719198197</v>
      </c>
      <c r="X95" s="34">
        <v>0.99992323169190334</v>
      </c>
      <c r="Y95" s="34">
        <v>0.99991957620518823</v>
      </c>
      <c r="Z95" s="34">
        <v>0.99991592073183666</v>
      </c>
      <c r="AA95" s="34">
        <v>0.99991226527184873</v>
      </c>
      <c r="AB95" s="34">
        <v>0.99990860982522456</v>
      </c>
      <c r="AC95" s="34">
        <v>0.99990495439196359</v>
      </c>
      <c r="AD95" s="34">
        <v>0.99990129897206614</v>
      </c>
      <c r="AE95" s="34">
        <v>0.9998976435655319</v>
      </c>
      <c r="AF95" s="34">
        <v>0.99989398817236086</v>
      </c>
      <c r="AG95" s="34">
        <v>0.99989033279255346</v>
      </c>
      <c r="AH95" s="34">
        <v>0.99988667742610893</v>
      </c>
      <c r="AI95" s="34">
        <v>0.99988302207302804</v>
      </c>
      <c r="AJ95" s="34">
        <v>0.9998793667333099</v>
      </c>
      <c r="AK95" s="34">
        <v>0.99987571140695486</v>
      </c>
      <c r="AL95" s="34">
        <v>0.99987205609396279</v>
      </c>
      <c r="AM95" s="34">
        <v>0.99986840079433392</v>
      </c>
      <c r="AN95" s="34">
        <v>0.99986474550806781</v>
      </c>
      <c r="AO95" s="34">
        <v>0.99986109023516456</v>
      </c>
      <c r="AP95" s="34">
        <v>0.9998574349756244</v>
      </c>
      <c r="AQ95" s="34">
        <v>0.99985377972944678</v>
      </c>
      <c r="AR95" s="34">
        <v>0.99985012449663169</v>
      </c>
      <c r="AS95" s="34">
        <v>0.99984646927717957</v>
      </c>
      <c r="AT95" s="34">
        <v>0.99984281407109021</v>
      </c>
      <c r="AU95" s="34">
        <v>0.99983915887836317</v>
      </c>
      <c r="AV95" s="34">
        <v>0.99983550369899876</v>
      </c>
      <c r="AW95" s="34">
        <v>0.99983184853299678</v>
      </c>
      <c r="AX95" s="34">
        <v>0.99982819338035733</v>
      </c>
      <c r="AY95" s="34">
        <v>0.9998245382410802</v>
      </c>
      <c r="AZ95" s="34">
        <v>0.99982088311516537</v>
      </c>
      <c r="BA95" s="34">
        <v>0.99981722800261286</v>
      </c>
      <c r="BB95" s="34">
        <v>0.99981357290342265</v>
      </c>
      <c r="BC95" s="34">
        <v>0.99980991781759454</v>
      </c>
      <c r="BD95" s="34">
        <v>0.99980626274512863</v>
      </c>
      <c r="BE95" s="34">
        <v>0.99980260768602491</v>
      </c>
      <c r="BF95" s="34">
        <v>0.99979895264028307</v>
      </c>
      <c r="BG95" s="34">
        <v>0.99979529760790342</v>
      </c>
      <c r="BH95" s="34">
        <v>0.99979164258888542</v>
      </c>
      <c r="BI95" s="34">
        <v>0.99978798758322951</v>
      </c>
      <c r="BJ95" s="34">
        <v>0.99978433259093535</v>
      </c>
      <c r="BK95" s="34">
        <v>0.99978067761200307</v>
      </c>
      <c r="BL95" s="34">
        <v>0.99977702264643264</v>
      </c>
      <c r="BM95" s="34">
        <v>0.99977336769422376</v>
      </c>
      <c r="BN95" s="34">
        <v>0.99976971275537663</v>
      </c>
      <c r="BO95" s="34">
        <v>0.99976605782989103</v>
      </c>
      <c r="BP95" s="34">
        <v>0.99976240291776708</v>
      </c>
      <c r="BQ95" s="34">
        <v>0.99975874801900466</v>
      </c>
      <c r="BR95" s="34">
        <v>0.99975509313360378</v>
      </c>
      <c r="BS95" s="34">
        <v>0.99975143826156398</v>
      </c>
      <c r="BT95" s="34">
        <v>0.99974778340288584</v>
      </c>
      <c r="BU95" s="34">
        <v>0.99974412855756878</v>
      </c>
      <c r="BV95" s="34">
        <v>0.99974047372561303</v>
      </c>
      <c r="BW95" s="34">
        <v>0.9997368189070186</v>
      </c>
      <c r="BX95" s="34">
        <v>0.99973316410178537</v>
      </c>
      <c r="BY95" s="34">
        <v>0.99972950930991322</v>
      </c>
      <c r="BZ95" s="34">
        <v>0.99972585453140217</v>
      </c>
      <c r="CA95" s="34">
        <v>0.99972219976625198</v>
      </c>
      <c r="CB95" s="34">
        <v>0.99971854501446278</v>
      </c>
      <c r="CC95" s="34">
        <v>0.99971489027603466</v>
      </c>
      <c r="CD95" s="34">
        <v>0.9997112355509673</v>
      </c>
      <c r="CE95" s="34">
        <v>0.99970758083926081</v>
      </c>
      <c r="CF95" s="34">
        <v>0.99970392614091508</v>
      </c>
      <c r="CG95" s="34">
        <v>0.9997002714559301</v>
      </c>
      <c r="CH95" s="34">
        <v>0.99969661678430577</v>
      </c>
      <c r="CI95" s="34">
        <v>0.99969296212604219</v>
      </c>
      <c r="CJ95" s="34">
        <v>0.99968930748113893</v>
      </c>
      <c r="CK95" s="34">
        <v>0.99968565284959632</v>
      </c>
      <c r="CL95" s="34">
        <v>0.99968199823141435</v>
      </c>
      <c r="CM95" s="34">
        <v>0.99967834362659269</v>
      </c>
      <c r="CN95" s="34">
        <v>0.99967468903513135</v>
      </c>
      <c r="CO95" s="34">
        <v>0.99967103445703054</v>
      </c>
      <c r="CP95" s="34">
        <v>0.99966737989228982</v>
      </c>
      <c r="CQ95" s="34">
        <v>0.9996637253409093</v>
      </c>
      <c r="CR95" s="34">
        <v>0.99965990433514262</v>
      </c>
      <c r="CS95" s="34">
        <v>0.99965608334398071</v>
      </c>
      <c r="CT95" s="34">
        <v>0.9996522623674241</v>
      </c>
      <c r="CU95" s="34">
        <v>0.99964844140547215</v>
      </c>
      <c r="CV95" s="34">
        <v>0.99964462045812519</v>
      </c>
      <c r="CW95" s="34">
        <v>0.99964079952538287</v>
      </c>
      <c r="CX95" s="34">
        <v>0.99963697860724499</v>
      </c>
      <c r="CY95" s="34">
        <v>0.99963315770371219</v>
      </c>
      <c r="CZ95" s="34">
        <v>0.99962933681478383</v>
      </c>
      <c r="DA95" s="34">
        <v>0.99962551594046023</v>
      </c>
      <c r="DB95" s="34">
        <v>0.99962169508074084</v>
      </c>
    </row>
    <row r="96" spans="1:106" x14ac:dyDescent="0.2">
      <c r="A96" s="13">
        <f t="shared" ca="1" si="1"/>
        <v>44404</v>
      </c>
      <c r="B96" s="34">
        <v>1.00000360024351</v>
      </c>
      <c r="C96" s="34">
        <v>1</v>
      </c>
      <c r="D96" s="34">
        <v>0.99999639976945187</v>
      </c>
      <c r="E96" s="34">
        <v>0.9999927995518656</v>
      </c>
      <c r="F96" s="34">
        <v>0.99998919934724062</v>
      </c>
      <c r="G96" s="34">
        <v>0.9999855991555775</v>
      </c>
      <c r="H96" s="34">
        <v>0.99998199897687545</v>
      </c>
      <c r="I96" s="34">
        <v>0.99997839881113537</v>
      </c>
      <c r="J96" s="34">
        <v>0.99997479865835626</v>
      </c>
      <c r="K96" s="34">
        <v>0.99997119851853888</v>
      </c>
      <c r="L96" s="34">
        <v>0.99996759839168259</v>
      </c>
      <c r="M96" s="34">
        <v>0.99996399827778781</v>
      </c>
      <c r="N96" s="34">
        <v>0.99996039817685411</v>
      </c>
      <c r="O96" s="34">
        <v>0.99995679808888172</v>
      </c>
      <c r="P96" s="34">
        <v>0.9999531980138705</v>
      </c>
      <c r="Q96" s="34">
        <v>0.99994959795182037</v>
      </c>
      <c r="R96" s="34">
        <v>0.9999459979027312</v>
      </c>
      <c r="S96" s="34">
        <v>0.99994239786660299</v>
      </c>
      <c r="T96" s="34">
        <v>0.99993879784343598</v>
      </c>
      <c r="U96" s="34">
        <v>0.99993519783322959</v>
      </c>
      <c r="V96" s="34">
        <v>0.99993159783598418</v>
      </c>
      <c r="W96" s="34">
        <v>0.99992799785169961</v>
      </c>
      <c r="X96" s="34">
        <v>0.9999243978803759</v>
      </c>
      <c r="Y96" s="34">
        <v>0.99992079792201283</v>
      </c>
      <c r="Z96" s="34">
        <v>0.99991719797661061</v>
      </c>
      <c r="AA96" s="34">
        <v>0.99991359804416868</v>
      </c>
      <c r="AB96" s="34">
        <v>0.99990999812468739</v>
      </c>
      <c r="AC96" s="34">
        <v>0.99990639821816685</v>
      </c>
      <c r="AD96" s="34">
        <v>0.99990279832460682</v>
      </c>
      <c r="AE96" s="34">
        <v>0.9998991984440071</v>
      </c>
      <c r="AF96" s="34">
        <v>0.99989559857636789</v>
      </c>
      <c r="AG96" s="34">
        <v>0.99989199872168888</v>
      </c>
      <c r="AH96" s="34">
        <v>0.99988839887997027</v>
      </c>
      <c r="AI96" s="34">
        <v>0.99988479905121175</v>
      </c>
      <c r="AJ96" s="34">
        <v>0.99988119923541363</v>
      </c>
      <c r="AK96" s="34">
        <v>0.99987759943257581</v>
      </c>
      <c r="AL96" s="34">
        <v>0.99987399964269796</v>
      </c>
      <c r="AM96" s="34">
        <v>0.99987039986577997</v>
      </c>
      <c r="AN96" s="34">
        <v>0.99986680010182227</v>
      </c>
      <c r="AO96" s="34">
        <v>0.99986320035082465</v>
      </c>
      <c r="AP96" s="34">
        <v>0.99985960061278667</v>
      </c>
      <c r="AQ96" s="34">
        <v>0.99985600088770865</v>
      </c>
      <c r="AR96" s="34">
        <v>0.9998524011755906</v>
      </c>
      <c r="AS96" s="34">
        <v>0.99984880147643229</v>
      </c>
      <c r="AT96" s="34">
        <v>0.99984520179023373</v>
      </c>
      <c r="AU96" s="34">
        <v>0.9998416021169948</v>
      </c>
      <c r="AV96" s="34">
        <v>0.99983800245671561</v>
      </c>
      <c r="AW96" s="34">
        <v>0.99983440280939606</v>
      </c>
      <c r="AX96" s="34">
        <v>0.99983080317503581</v>
      </c>
      <c r="AY96" s="34">
        <v>0.99982720355363519</v>
      </c>
      <c r="AZ96" s="34">
        <v>0.99982360394519432</v>
      </c>
      <c r="BA96" s="34">
        <v>0.99982000434971241</v>
      </c>
      <c r="BB96" s="34">
        <v>0.99981640476719014</v>
      </c>
      <c r="BC96" s="34">
        <v>0.99981280519762727</v>
      </c>
      <c r="BD96" s="34">
        <v>0.99980920564102371</v>
      </c>
      <c r="BE96" s="34">
        <v>0.99980560609737923</v>
      </c>
      <c r="BF96" s="34">
        <v>0.99980200656669382</v>
      </c>
      <c r="BG96" s="34">
        <v>0.99979840704896794</v>
      </c>
      <c r="BH96" s="34">
        <v>0.9997948075442008</v>
      </c>
      <c r="BI96" s="34">
        <v>0.99979120805239263</v>
      </c>
      <c r="BJ96" s="34">
        <v>0.99978760857354376</v>
      </c>
      <c r="BK96" s="34">
        <v>0.99978400910765386</v>
      </c>
      <c r="BL96" s="34">
        <v>0.9997804096547227</v>
      </c>
      <c r="BM96" s="34">
        <v>0.99977681021475051</v>
      </c>
      <c r="BN96" s="34">
        <v>0.99977321078773695</v>
      </c>
      <c r="BO96" s="34">
        <v>0.99976961137368225</v>
      </c>
      <c r="BP96" s="34">
        <v>0.9997660119725863</v>
      </c>
      <c r="BQ96" s="34">
        <v>0.99976241258444898</v>
      </c>
      <c r="BR96" s="34">
        <v>0.9997588132092704</v>
      </c>
      <c r="BS96" s="34">
        <v>0.99975521384705035</v>
      </c>
      <c r="BT96" s="34">
        <v>0.9997516144977886</v>
      </c>
      <c r="BU96" s="34">
        <v>0.99974801516148581</v>
      </c>
      <c r="BV96" s="34">
        <v>0.99974441583814122</v>
      </c>
      <c r="BW96" s="34">
        <v>0.99974081652775471</v>
      </c>
      <c r="BX96" s="34">
        <v>0.99973721723032705</v>
      </c>
      <c r="BY96" s="34">
        <v>0.99973361794585736</v>
      </c>
      <c r="BZ96" s="34">
        <v>0.99973001867434608</v>
      </c>
      <c r="CA96" s="34">
        <v>0.99972641941579299</v>
      </c>
      <c r="CB96" s="34">
        <v>0.99972282017019798</v>
      </c>
      <c r="CC96" s="34">
        <v>0.99971922093756116</v>
      </c>
      <c r="CD96" s="34">
        <v>0.99971562171788242</v>
      </c>
      <c r="CE96" s="34">
        <v>0.99971202251116154</v>
      </c>
      <c r="CF96" s="34">
        <v>0.99970842331739873</v>
      </c>
      <c r="CG96" s="34">
        <v>0.99970482413659389</v>
      </c>
      <c r="CH96" s="34">
        <v>0.99970122496874692</v>
      </c>
      <c r="CI96" s="34">
        <v>0.99969762581385802</v>
      </c>
      <c r="CJ96" s="34">
        <v>0.99969402667192653</v>
      </c>
      <c r="CK96" s="34">
        <v>0.9996904275429529</v>
      </c>
      <c r="CL96" s="34">
        <v>0.99968682842693701</v>
      </c>
      <c r="CM96" s="34">
        <v>0.99968322932387865</v>
      </c>
      <c r="CN96" s="34">
        <v>0.99967963023377815</v>
      </c>
      <c r="CO96" s="34">
        <v>0.99967603115663495</v>
      </c>
      <c r="CP96" s="34">
        <v>0.99967243209244938</v>
      </c>
      <c r="CQ96" s="34">
        <v>0.99966883304122123</v>
      </c>
      <c r="CR96" s="34">
        <v>0.99966495556346791</v>
      </c>
      <c r="CS96" s="34">
        <v>0.99966107810075433</v>
      </c>
      <c r="CT96" s="34">
        <v>0.9996572006530805</v>
      </c>
      <c r="CU96" s="34">
        <v>0.9996533232204462</v>
      </c>
      <c r="CV96" s="34">
        <v>0.99964944580285175</v>
      </c>
      <c r="CW96" s="34">
        <v>0.99964556840029672</v>
      </c>
      <c r="CX96" s="34">
        <v>0.99964169101278144</v>
      </c>
      <c r="CY96" s="34">
        <v>0.99963781364030546</v>
      </c>
      <c r="CZ96" s="34">
        <v>0.9996339362828689</v>
      </c>
      <c r="DA96" s="34">
        <v>0.99963005894047152</v>
      </c>
      <c r="DB96" s="34">
        <v>0.99962618161311367</v>
      </c>
    </row>
    <row r="97" spans="1:106" x14ac:dyDescent="0.2">
      <c r="A97" s="13">
        <f t="shared" ca="1" si="1"/>
        <v>44405</v>
      </c>
      <c r="B97" s="34">
        <v>1.0000035688712261</v>
      </c>
      <c r="C97" s="34">
        <v>1</v>
      </c>
      <c r="D97" s="34">
        <v>0.99999643114151093</v>
      </c>
      <c r="E97" s="34">
        <v>0.99999286229575868</v>
      </c>
      <c r="F97" s="34">
        <v>0.99998929346274301</v>
      </c>
      <c r="G97" s="34">
        <v>0.99998572464246405</v>
      </c>
      <c r="H97" s="34">
        <v>0.99998215583492178</v>
      </c>
      <c r="I97" s="34">
        <v>0.99997858704011588</v>
      </c>
      <c r="J97" s="34">
        <v>0.9999750182580468</v>
      </c>
      <c r="K97" s="34">
        <v>0.99997144948871408</v>
      </c>
      <c r="L97" s="34">
        <v>0.99996788073211773</v>
      </c>
      <c r="M97" s="34">
        <v>0.99996431198825775</v>
      </c>
      <c r="N97" s="34">
        <v>0.99996074325713413</v>
      </c>
      <c r="O97" s="34">
        <v>0.99995717453874677</v>
      </c>
      <c r="P97" s="34">
        <v>0.99995360583309578</v>
      </c>
      <c r="Q97" s="34">
        <v>0.99995003714018094</v>
      </c>
      <c r="R97" s="34">
        <v>0.99994646846000224</v>
      </c>
      <c r="S97" s="34">
        <v>0.99994289979255979</v>
      </c>
      <c r="T97" s="34">
        <v>0.99993933113785327</v>
      </c>
      <c r="U97" s="34">
        <v>0.99993576249588267</v>
      </c>
      <c r="V97" s="34">
        <v>0.99993219386664822</v>
      </c>
      <c r="W97" s="34">
        <v>0.99992862525014958</v>
      </c>
      <c r="X97" s="34">
        <v>0.99992505664638709</v>
      </c>
      <c r="Y97" s="34">
        <v>0.99992148805535996</v>
      </c>
      <c r="Z97" s="34">
        <v>0.99991791947706909</v>
      </c>
      <c r="AA97" s="34">
        <v>0.99991435091151382</v>
      </c>
      <c r="AB97" s="34">
        <v>0.99991078235869424</v>
      </c>
      <c r="AC97" s="34">
        <v>0.99990721381861036</v>
      </c>
      <c r="AD97" s="34">
        <v>0.99990364529126197</v>
      </c>
      <c r="AE97" s="34">
        <v>0.99990007677664916</v>
      </c>
      <c r="AF97" s="34">
        <v>0.99989650827477206</v>
      </c>
      <c r="AG97" s="34">
        <v>0.99989293978563032</v>
      </c>
      <c r="AH97" s="34">
        <v>0.99988937130922395</v>
      </c>
      <c r="AI97" s="34">
        <v>0.99988580284555295</v>
      </c>
      <c r="AJ97" s="34">
        <v>0.99988223439461743</v>
      </c>
      <c r="AK97" s="34">
        <v>0.99987866595641706</v>
      </c>
      <c r="AL97" s="34">
        <v>0.99987509753095205</v>
      </c>
      <c r="AM97" s="34">
        <v>0.99987152911822241</v>
      </c>
      <c r="AN97" s="34">
        <v>0.99986796071822759</v>
      </c>
      <c r="AO97" s="34">
        <v>0.99986439233096824</v>
      </c>
      <c r="AP97" s="34">
        <v>0.9998608239564436</v>
      </c>
      <c r="AQ97" s="34">
        <v>0.99985725559465433</v>
      </c>
      <c r="AR97" s="34">
        <v>0.99985368724559964</v>
      </c>
      <c r="AS97" s="34">
        <v>0.99985011890928011</v>
      </c>
      <c r="AT97" s="34">
        <v>0.99984655058569549</v>
      </c>
      <c r="AU97" s="34">
        <v>0.99984298227484569</v>
      </c>
      <c r="AV97" s="34">
        <v>0.99983941397673071</v>
      </c>
      <c r="AW97" s="34">
        <v>0.99983584569135053</v>
      </c>
      <c r="AX97" s="34">
        <v>0.99983227741870484</v>
      </c>
      <c r="AY97" s="34">
        <v>0.99982870915879396</v>
      </c>
      <c r="AZ97" s="34">
        <v>0.99982514091161767</v>
      </c>
      <c r="BA97" s="34">
        <v>0.99982157267717586</v>
      </c>
      <c r="BB97" s="34">
        <v>0.99981800445546876</v>
      </c>
      <c r="BC97" s="34">
        <v>0.99981443624649613</v>
      </c>
      <c r="BD97" s="34">
        <v>0.99981086805025776</v>
      </c>
      <c r="BE97" s="34">
        <v>0.99980729986675387</v>
      </c>
      <c r="BF97" s="34">
        <v>0.99980373169598424</v>
      </c>
      <c r="BG97" s="34">
        <v>0.99980016353794898</v>
      </c>
      <c r="BH97" s="34">
        <v>0.99979659539264798</v>
      </c>
      <c r="BI97" s="34">
        <v>0.99979302726008135</v>
      </c>
      <c r="BJ97" s="34">
        <v>0.99978945914024864</v>
      </c>
      <c r="BK97" s="34">
        <v>0.99978589103314996</v>
      </c>
      <c r="BL97" s="34">
        <v>0.99978232293878555</v>
      </c>
      <c r="BM97" s="34">
        <v>0.99977875485715528</v>
      </c>
      <c r="BN97" s="34">
        <v>0.99977518678825883</v>
      </c>
      <c r="BO97" s="34">
        <v>0.9997716187320963</v>
      </c>
      <c r="BP97" s="34">
        <v>0.9997680506886677</v>
      </c>
      <c r="BQ97" s="34">
        <v>0.99976448265797258</v>
      </c>
      <c r="BR97" s="34">
        <v>0.99976091464001182</v>
      </c>
      <c r="BS97" s="34">
        <v>0.99975734663478433</v>
      </c>
      <c r="BT97" s="34">
        <v>0.99975377864229098</v>
      </c>
      <c r="BU97" s="34">
        <v>0.99975021066253111</v>
      </c>
      <c r="BV97" s="34">
        <v>0.99974664269550473</v>
      </c>
      <c r="BW97" s="34">
        <v>0.99974307474121205</v>
      </c>
      <c r="BX97" s="34">
        <v>0.99973950679965295</v>
      </c>
      <c r="BY97" s="34">
        <v>0.99973593887082723</v>
      </c>
      <c r="BZ97" s="34">
        <v>0.99973237095473488</v>
      </c>
      <c r="CA97" s="34">
        <v>0.99972880305137624</v>
      </c>
      <c r="CB97" s="34">
        <v>0.99972523516075051</v>
      </c>
      <c r="CC97" s="34">
        <v>0.99972166728285838</v>
      </c>
      <c r="CD97" s="34">
        <v>0.9997180994176994</v>
      </c>
      <c r="CE97" s="34">
        <v>0.99971453156527368</v>
      </c>
      <c r="CF97" s="34">
        <v>0.99971096372558099</v>
      </c>
      <c r="CG97" s="34">
        <v>0.99970739589862134</v>
      </c>
      <c r="CH97" s="34">
        <v>0.99970382808439517</v>
      </c>
      <c r="CI97" s="34">
        <v>0.9997002602829016</v>
      </c>
      <c r="CJ97" s="34">
        <v>0.99969669249414128</v>
      </c>
      <c r="CK97" s="34">
        <v>0.99969312471811378</v>
      </c>
      <c r="CL97" s="34">
        <v>0.99968955695481909</v>
      </c>
      <c r="CM97" s="34">
        <v>0.99968598920425733</v>
      </c>
      <c r="CN97" s="34">
        <v>0.99968242146642827</v>
      </c>
      <c r="CO97" s="34">
        <v>0.99967885374133214</v>
      </c>
      <c r="CP97" s="34">
        <v>0.99967528602896871</v>
      </c>
      <c r="CQ97" s="34">
        <v>0.99967137886740742</v>
      </c>
      <c r="CR97" s="34">
        <v>0.99966747172111714</v>
      </c>
      <c r="CS97" s="34">
        <v>0.99966356459009764</v>
      </c>
      <c r="CT97" s="34">
        <v>0.99965965747434882</v>
      </c>
      <c r="CU97" s="34">
        <v>0.99965575037387089</v>
      </c>
      <c r="CV97" s="34">
        <v>0.99965184328866341</v>
      </c>
      <c r="CW97" s="34">
        <v>0.99964793621872661</v>
      </c>
      <c r="CX97" s="34">
        <v>0.99964402916406003</v>
      </c>
      <c r="CY97" s="34">
        <v>0.99964012212466424</v>
      </c>
      <c r="CZ97" s="34">
        <v>0.99963621510053868</v>
      </c>
      <c r="DA97" s="34">
        <v>0.99963230809168357</v>
      </c>
      <c r="DB97" s="34">
        <v>0.99962840109809858</v>
      </c>
    </row>
    <row r="98" spans="1:106" x14ac:dyDescent="0.2">
      <c r="A98" s="13">
        <f t="shared" ca="1" si="1"/>
        <v>44406</v>
      </c>
      <c r="B98" s="34">
        <v>1.0000104775381178</v>
      </c>
      <c r="C98" s="34">
        <v>1.0000069850132145</v>
      </c>
      <c r="D98" s="34">
        <v>1.0000034925005086</v>
      </c>
      <c r="E98" s="34">
        <v>1</v>
      </c>
      <c r="F98" s="34">
        <v>0.99999650751168911</v>
      </c>
      <c r="G98" s="34">
        <v>0.99999301503557569</v>
      </c>
      <c r="H98" s="34">
        <v>0.99998952257165985</v>
      </c>
      <c r="I98" s="34">
        <v>0.99998603011994125</v>
      </c>
      <c r="J98" s="34">
        <v>0.99998253768042011</v>
      </c>
      <c r="K98" s="34">
        <v>0.99997904525309622</v>
      </c>
      <c r="L98" s="34">
        <v>0.99997555283796946</v>
      </c>
      <c r="M98" s="34">
        <v>0.99997206043504028</v>
      </c>
      <c r="N98" s="34">
        <v>0.999968568044308</v>
      </c>
      <c r="O98" s="34">
        <v>0.99996507566577297</v>
      </c>
      <c r="P98" s="34">
        <v>0.99996158329943485</v>
      </c>
      <c r="Q98" s="34">
        <v>0.99995809094529398</v>
      </c>
      <c r="R98" s="34">
        <v>0.99995459860334979</v>
      </c>
      <c r="S98" s="34">
        <v>0.99995110627360295</v>
      </c>
      <c r="T98" s="34">
        <v>0.99994761395605281</v>
      </c>
      <c r="U98" s="34">
        <v>0.99994412165069968</v>
      </c>
      <c r="V98" s="34">
        <v>0.99994062935754324</v>
      </c>
      <c r="W98" s="34">
        <v>0.9999371370765836</v>
      </c>
      <c r="X98" s="34">
        <v>0.99993364480782088</v>
      </c>
      <c r="Y98" s="34">
        <v>0.99993015255125473</v>
      </c>
      <c r="Z98" s="34">
        <v>0.99992666030688526</v>
      </c>
      <c r="AA98" s="34">
        <v>0.99992316807471238</v>
      </c>
      <c r="AB98" s="34">
        <v>0.99991967585473618</v>
      </c>
      <c r="AC98" s="34">
        <v>0.99991618364695656</v>
      </c>
      <c r="AD98" s="34">
        <v>0.9999126914513734</v>
      </c>
      <c r="AE98" s="34">
        <v>0.99990919926798649</v>
      </c>
      <c r="AF98" s="34">
        <v>0.99990570709679627</v>
      </c>
      <c r="AG98" s="34">
        <v>0.99990221493780229</v>
      </c>
      <c r="AH98" s="34">
        <v>0.99989872279100467</v>
      </c>
      <c r="AI98" s="34">
        <v>0.99989523065640318</v>
      </c>
      <c r="AJ98" s="34">
        <v>0.99989173853399815</v>
      </c>
      <c r="AK98" s="34">
        <v>0.99988824642378893</v>
      </c>
      <c r="AL98" s="34">
        <v>0.99988475432577617</v>
      </c>
      <c r="AM98" s="34">
        <v>0.99988126223995977</v>
      </c>
      <c r="AN98" s="34">
        <v>0.99987777016633916</v>
      </c>
      <c r="AO98" s="34">
        <v>0.99987427810491447</v>
      </c>
      <c r="AP98" s="34">
        <v>0.9998707860556858</v>
      </c>
      <c r="AQ98" s="34">
        <v>0.99986729401865326</v>
      </c>
      <c r="AR98" s="34">
        <v>0.99986380199381641</v>
      </c>
      <c r="AS98" s="34">
        <v>0.9998603099811757</v>
      </c>
      <c r="AT98" s="34">
        <v>0.99985681798073045</v>
      </c>
      <c r="AU98" s="34">
        <v>0.999853325992481</v>
      </c>
      <c r="AV98" s="34">
        <v>0.99984983401642746</v>
      </c>
      <c r="AW98" s="34">
        <v>0.9998463420525695</v>
      </c>
      <c r="AX98" s="34">
        <v>0.99984285010090734</v>
      </c>
      <c r="AY98" s="34">
        <v>0.99983935816144065</v>
      </c>
      <c r="AZ98" s="34">
        <v>0.99983586623416942</v>
      </c>
      <c r="BA98" s="34">
        <v>0.999832374319094</v>
      </c>
      <c r="BB98" s="34">
        <v>0.99982888241621382</v>
      </c>
      <c r="BC98" s="34">
        <v>0.99982539052552921</v>
      </c>
      <c r="BD98" s="34">
        <v>0.99982189864703996</v>
      </c>
      <c r="BE98" s="34">
        <v>0.99981840678074596</v>
      </c>
      <c r="BF98" s="34">
        <v>0.99981491492664742</v>
      </c>
      <c r="BG98" s="34">
        <v>0.9998114230847438</v>
      </c>
      <c r="BH98" s="34">
        <v>0.99980793125503564</v>
      </c>
      <c r="BI98" s="34">
        <v>0.99980443943752284</v>
      </c>
      <c r="BJ98" s="34">
        <v>0.99980094763220473</v>
      </c>
      <c r="BK98" s="34">
        <v>0.99979745583908208</v>
      </c>
      <c r="BL98" s="34">
        <v>0.99979396405815435</v>
      </c>
      <c r="BM98" s="34">
        <v>0.99979047228942175</v>
      </c>
      <c r="BN98" s="34">
        <v>0.99978698053288395</v>
      </c>
      <c r="BO98" s="34">
        <v>0.99978348878854095</v>
      </c>
      <c r="BP98" s="34">
        <v>0.99977999705639298</v>
      </c>
      <c r="BQ98" s="34">
        <v>0.99977650533643991</v>
      </c>
      <c r="BR98" s="34">
        <v>0.99977301362868165</v>
      </c>
      <c r="BS98" s="34">
        <v>0.99976952193311797</v>
      </c>
      <c r="BT98" s="34">
        <v>0.99976603024974897</v>
      </c>
      <c r="BU98" s="34">
        <v>0.99976253857857489</v>
      </c>
      <c r="BV98" s="34">
        <v>0.99975904691959516</v>
      </c>
      <c r="BW98" s="34">
        <v>0.99975555527281035</v>
      </c>
      <c r="BX98" s="34">
        <v>0.99975206363821978</v>
      </c>
      <c r="BY98" s="34">
        <v>0.99974857201582379</v>
      </c>
      <c r="BZ98" s="34">
        <v>0.99974508040562216</v>
      </c>
      <c r="CA98" s="34">
        <v>0.9997415888076151</v>
      </c>
      <c r="CB98" s="34">
        <v>0.99973809722180218</v>
      </c>
      <c r="CC98" s="34">
        <v>0.99973460564818373</v>
      </c>
      <c r="CD98" s="34">
        <v>0.99973111408675963</v>
      </c>
      <c r="CE98" s="34">
        <v>0.99972762253752978</v>
      </c>
      <c r="CF98" s="34">
        <v>0.99972413100049407</v>
      </c>
      <c r="CG98" s="34">
        <v>0.99972063947565237</v>
      </c>
      <c r="CH98" s="34">
        <v>0.99971714796300493</v>
      </c>
      <c r="CI98" s="34">
        <v>0.9997136564625515</v>
      </c>
      <c r="CJ98" s="34">
        <v>0.9997101649742921</v>
      </c>
      <c r="CK98" s="34">
        <v>0.99970667349822662</v>
      </c>
      <c r="CL98" s="34">
        <v>0.99970318203435538</v>
      </c>
      <c r="CM98" s="34">
        <v>0.9996996905826776</v>
      </c>
      <c r="CN98" s="34">
        <v>0.99969619914319385</v>
      </c>
      <c r="CO98" s="34">
        <v>0.99969270771590413</v>
      </c>
      <c r="CP98" s="34">
        <v>0.99968921630080787</v>
      </c>
      <c r="CQ98" s="34">
        <v>0.99968572489790541</v>
      </c>
      <c r="CR98" s="34">
        <v>0.99968223350719676</v>
      </c>
      <c r="CS98" s="34">
        <v>0.99967874212868169</v>
      </c>
      <c r="CT98" s="34">
        <v>0.99967530540458027</v>
      </c>
      <c r="CU98" s="34">
        <v>0.99967186869229352</v>
      </c>
      <c r="CV98" s="34">
        <v>0.99966843199182187</v>
      </c>
      <c r="CW98" s="34">
        <v>0.99966499530316477</v>
      </c>
      <c r="CX98" s="34">
        <v>0.99966155862632256</v>
      </c>
      <c r="CY98" s="34">
        <v>0.99965812196129511</v>
      </c>
      <c r="CZ98" s="34">
        <v>0.99965468530808221</v>
      </c>
      <c r="DA98" s="34">
        <v>0.99965124866668376</v>
      </c>
      <c r="DB98" s="34">
        <v>0.99964781203710007</v>
      </c>
    </row>
    <row r="99" spans="1:106" x14ac:dyDescent="0.2">
      <c r="A99" s="13">
        <f t="shared" ca="1" si="1"/>
        <v>44407</v>
      </c>
      <c r="B99" s="34">
        <v>1.0000098110720519</v>
      </c>
      <c r="C99" s="34">
        <v>1.000006540704006</v>
      </c>
      <c r="D99" s="34">
        <v>1.0000032703466553</v>
      </c>
      <c r="E99" s="34">
        <v>1</v>
      </c>
      <c r="F99" s="34">
        <v>0.99999672966403974</v>
      </c>
      <c r="G99" s="34">
        <v>0.99999345933877437</v>
      </c>
      <c r="H99" s="34">
        <v>0.99999018902420433</v>
      </c>
      <c r="I99" s="34">
        <v>0.99998691872032919</v>
      </c>
      <c r="J99" s="34">
        <v>0.99998364842714926</v>
      </c>
      <c r="K99" s="34">
        <v>0.9999803781446639</v>
      </c>
      <c r="L99" s="34">
        <v>0.99997710787287364</v>
      </c>
      <c r="M99" s="34">
        <v>0.99997383761177827</v>
      </c>
      <c r="N99" s="34">
        <v>0.9999705673613779</v>
      </c>
      <c r="O99" s="34">
        <v>0.99996729712167232</v>
      </c>
      <c r="P99" s="34">
        <v>0.9999640268926614</v>
      </c>
      <c r="Q99" s="34">
        <v>0.99996075667434514</v>
      </c>
      <c r="R99" s="34">
        <v>0.99995748646672389</v>
      </c>
      <c r="S99" s="34">
        <v>0.99995421626979697</v>
      </c>
      <c r="T99" s="34">
        <v>0.99995094608356494</v>
      </c>
      <c r="U99" s="34">
        <v>0.99994767590802747</v>
      </c>
      <c r="V99" s="34">
        <v>0.99994440574318455</v>
      </c>
      <c r="W99" s="34">
        <v>0.99994113558903608</v>
      </c>
      <c r="X99" s="34">
        <v>0.99993786544558216</v>
      </c>
      <c r="Y99" s="34">
        <v>0.9999345953128228</v>
      </c>
      <c r="Z99" s="34">
        <v>0.99993132519075778</v>
      </c>
      <c r="AA99" s="34">
        <v>0.99992805507938731</v>
      </c>
      <c r="AB99" s="34">
        <v>0.99992478497871107</v>
      </c>
      <c r="AC99" s="34">
        <v>0.99992151488872905</v>
      </c>
      <c r="AD99" s="34">
        <v>0.99991824480944158</v>
      </c>
      <c r="AE99" s="34">
        <v>0.99991497474084812</v>
      </c>
      <c r="AF99" s="34">
        <v>0.99991170468294899</v>
      </c>
      <c r="AG99" s="34">
        <v>0.99990843463574419</v>
      </c>
      <c r="AH99" s="34">
        <v>0.99990516459923329</v>
      </c>
      <c r="AI99" s="34">
        <v>0.99990189457341672</v>
      </c>
      <c r="AJ99" s="34">
        <v>0.99989862455829404</v>
      </c>
      <c r="AK99" s="34">
        <v>0.99989535455386547</v>
      </c>
      <c r="AL99" s="34">
        <v>0.99989208456013112</v>
      </c>
      <c r="AM99" s="34">
        <v>0.99988881457709045</v>
      </c>
      <c r="AN99" s="34">
        <v>0.99988554460474388</v>
      </c>
      <c r="AO99" s="34">
        <v>0.99988227464309121</v>
      </c>
      <c r="AP99" s="34">
        <v>0.99987900469213242</v>
      </c>
      <c r="AQ99" s="34">
        <v>0.99987573475186731</v>
      </c>
      <c r="AR99" s="34">
        <v>0.9998724648222963</v>
      </c>
      <c r="AS99" s="34">
        <v>0.99986919490341886</v>
      </c>
      <c r="AT99" s="34">
        <v>0.99986592499523519</v>
      </c>
      <c r="AU99" s="34">
        <v>0.99986265509774519</v>
      </c>
      <c r="AV99" s="34">
        <v>0.99985938521094886</v>
      </c>
      <c r="AW99" s="34">
        <v>0.99985611533484609</v>
      </c>
      <c r="AX99" s="34">
        <v>0.99985284546943709</v>
      </c>
      <c r="AY99" s="34">
        <v>0.99984957561472165</v>
      </c>
      <c r="AZ99" s="34">
        <v>0.99984630577069944</v>
      </c>
      <c r="BA99" s="34">
        <v>0.99984303593737112</v>
      </c>
      <c r="BB99" s="34">
        <v>0.99983976611473591</v>
      </c>
      <c r="BC99" s="34">
        <v>0.99983649630279425</v>
      </c>
      <c r="BD99" s="34">
        <v>0.99983322650154605</v>
      </c>
      <c r="BE99" s="34">
        <v>0.99982995671099106</v>
      </c>
      <c r="BF99" s="34">
        <v>0.99982668693112942</v>
      </c>
      <c r="BG99" s="34">
        <v>0.9998234171619611</v>
      </c>
      <c r="BH99" s="34">
        <v>0.99982014740348613</v>
      </c>
      <c r="BI99" s="34">
        <v>0.99981687765570426</v>
      </c>
      <c r="BJ99" s="34">
        <v>0.99981360791861551</v>
      </c>
      <c r="BK99" s="34">
        <v>0.99981033819221976</v>
      </c>
      <c r="BL99" s="34">
        <v>0.99980706847651757</v>
      </c>
      <c r="BM99" s="34">
        <v>0.99980379877150805</v>
      </c>
      <c r="BN99" s="34">
        <v>0.99980052907719175</v>
      </c>
      <c r="BO99" s="34">
        <v>0.99979725939356845</v>
      </c>
      <c r="BP99" s="34">
        <v>0.99979398972063793</v>
      </c>
      <c r="BQ99" s="34">
        <v>0.99979072005840053</v>
      </c>
      <c r="BR99" s="34">
        <v>0.99978745040685602</v>
      </c>
      <c r="BS99" s="34">
        <v>0.99978418076600417</v>
      </c>
      <c r="BT99" s="34">
        <v>0.99978091113584544</v>
      </c>
      <c r="BU99" s="34">
        <v>0.99977764151637927</v>
      </c>
      <c r="BV99" s="34">
        <v>0.9997743719076061</v>
      </c>
      <c r="BW99" s="34">
        <v>0.99977110230952526</v>
      </c>
      <c r="BX99" s="34">
        <v>0.99976783272213732</v>
      </c>
      <c r="BY99" s="34">
        <v>0.99976456314544215</v>
      </c>
      <c r="BZ99" s="34">
        <v>0.99976129357943955</v>
      </c>
      <c r="CA99" s="34">
        <v>0.99975802402412917</v>
      </c>
      <c r="CB99" s="34">
        <v>0.99975475447951168</v>
      </c>
      <c r="CC99" s="34">
        <v>0.99975148494558674</v>
      </c>
      <c r="CD99" s="34">
        <v>0.99974821542235415</v>
      </c>
      <c r="CE99" s="34">
        <v>0.99974494590981411</v>
      </c>
      <c r="CF99" s="34">
        <v>0.9997416764079663</v>
      </c>
      <c r="CG99" s="34">
        <v>0.99973840691681104</v>
      </c>
      <c r="CH99" s="34">
        <v>0.9997351374363479</v>
      </c>
      <c r="CI99" s="34">
        <v>0.9997318679665772</v>
      </c>
      <c r="CJ99" s="34">
        <v>0.99972859850749873</v>
      </c>
      <c r="CK99" s="34">
        <v>0.9997253290591126</v>
      </c>
      <c r="CL99" s="34">
        <v>0.99972205962141836</v>
      </c>
      <c r="CM99" s="34">
        <v>0.99971879019441667</v>
      </c>
      <c r="CN99" s="34">
        <v>0.99971552077810699</v>
      </c>
      <c r="CO99" s="34">
        <v>0.9997122513724892</v>
      </c>
      <c r="CP99" s="34">
        <v>0.99970898197756375</v>
      </c>
      <c r="CQ99" s="34">
        <v>0.99970571259333008</v>
      </c>
      <c r="CR99" s="34">
        <v>0.99970244321978841</v>
      </c>
      <c r="CS99" s="34">
        <v>0.99969917385693874</v>
      </c>
      <c r="CT99" s="34">
        <v>0.99969547802586234</v>
      </c>
      <c r="CU99" s="34">
        <v>0.99969178220844901</v>
      </c>
      <c r="CV99" s="34">
        <v>0.99968808640469886</v>
      </c>
      <c r="CW99" s="34">
        <v>0.9996843906146119</v>
      </c>
      <c r="CX99" s="34">
        <v>0.99968069483818822</v>
      </c>
      <c r="CY99" s="34">
        <v>0.99967699907542729</v>
      </c>
      <c r="CZ99" s="34">
        <v>0.99967330332632975</v>
      </c>
      <c r="DA99" s="34">
        <v>0.99966960759089518</v>
      </c>
      <c r="DB99" s="34">
        <v>0.99966591186912324</v>
      </c>
    </row>
    <row r="100" spans="1:106" x14ac:dyDescent="0.2">
      <c r="A100" s="13">
        <f t="shared" ca="1" si="1"/>
        <v>44410</v>
      </c>
      <c r="B100" s="34">
        <v>1.0000034369624662</v>
      </c>
      <c r="C100" s="34">
        <v>1</v>
      </c>
      <c r="D100" s="34">
        <v>0.99999656304934637</v>
      </c>
      <c r="E100" s="34">
        <v>0.9999931261105055</v>
      </c>
      <c r="F100" s="34">
        <v>0.99998968918347697</v>
      </c>
      <c r="G100" s="34">
        <v>0.99998625226826132</v>
      </c>
      <c r="H100" s="34">
        <v>0.99998281536485811</v>
      </c>
      <c r="I100" s="34">
        <v>0.99997937847326746</v>
      </c>
      <c r="J100" s="34">
        <v>0.9999759415934889</v>
      </c>
      <c r="K100" s="34">
        <v>0.9999725047255229</v>
      </c>
      <c r="L100" s="34">
        <v>0.99996906786936934</v>
      </c>
      <c r="M100" s="34">
        <v>0.99996563102502778</v>
      </c>
      <c r="N100" s="34">
        <v>0.9999621941924991</v>
      </c>
      <c r="O100" s="34">
        <v>0.99995875737178208</v>
      </c>
      <c r="P100" s="34">
        <v>0.99995532056287728</v>
      </c>
      <c r="Q100" s="34">
        <v>0.99995188376578492</v>
      </c>
      <c r="R100" s="34">
        <v>0.99994844698050434</v>
      </c>
      <c r="S100" s="34">
        <v>0.99994501020703608</v>
      </c>
      <c r="T100" s="34">
        <v>0.99994157344537993</v>
      </c>
      <c r="U100" s="34">
        <v>0.99993813669553533</v>
      </c>
      <c r="V100" s="34">
        <v>0.99993469995750295</v>
      </c>
      <c r="W100" s="34">
        <v>0.99993126323128256</v>
      </c>
      <c r="X100" s="34">
        <v>0.99992782651687384</v>
      </c>
      <c r="Y100" s="34">
        <v>0.99992438981427711</v>
      </c>
      <c r="Z100" s="34">
        <v>0.99992095312349194</v>
      </c>
      <c r="AA100" s="34">
        <v>0.99991751644451854</v>
      </c>
      <c r="AB100" s="34">
        <v>0.99991407977735702</v>
      </c>
      <c r="AC100" s="34">
        <v>0.99991064312200706</v>
      </c>
      <c r="AD100" s="34">
        <v>0.99990720647846854</v>
      </c>
      <c r="AE100" s="34">
        <v>0.99990376984674179</v>
      </c>
      <c r="AF100" s="34">
        <v>0.99990033322682659</v>
      </c>
      <c r="AG100" s="34">
        <v>0.99989689661872272</v>
      </c>
      <c r="AH100" s="34">
        <v>0.99989346002243062</v>
      </c>
      <c r="AI100" s="34">
        <v>0.99989002343794975</v>
      </c>
      <c r="AJ100" s="34">
        <v>0.99988658686528009</v>
      </c>
      <c r="AK100" s="34">
        <v>0.99988315030442187</v>
      </c>
      <c r="AL100" s="34">
        <v>0.9998797137553751</v>
      </c>
      <c r="AM100" s="34">
        <v>0.99987627721813943</v>
      </c>
      <c r="AN100" s="34">
        <v>0.99987284069271487</v>
      </c>
      <c r="AO100" s="34">
        <v>0.99986940417910175</v>
      </c>
      <c r="AP100" s="34">
        <v>0.99986596767729941</v>
      </c>
      <c r="AQ100" s="34">
        <v>0.99986253118730839</v>
      </c>
      <c r="AR100" s="34">
        <v>0.99985909470912826</v>
      </c>
      <c r="AS100" s="34">
        <v>0.99985565824275935</v>
      </c>
      <c r="AT100" s="34">
        <v>0.99985222178820143</v>
      </c>
      <c r="AU100" s="34">
        <v>0.99984878534545429</v>
      </c>
      <c r="AV100" s="34">
        <v>0.99984534891451804</v>
      </c>
      <c r="AW100" s="34">
        <v>0.99984191249539267</v>
      </c>
      <c r="AX100" s="34">
        <v>0.99983847608807808</v>
      </c>
      <c r="AY100" s="34">
        <v>0.99983503969257415</v>
      </c>
      <c r="AZ100" s="34">
        <v>0.9998316033088811</v>
      </c>
      <c r="BA100" s="34">
        <v>0.99982816693699861</v>
      </c>
      <c r="BB100" s="34">
        <v>0.99982473057692711</v>
      </c>
      <c r="BC100" s="34">
        <v>0.99982129422866572</v>
      </c>
      <c r="BD100" s="34">
        <v>0.99981785789221511</v>
      </c>
      <c r="BE100" s="34">
        <v>0.99981442156757505</v>
      </c>
      <c r="BF100" s="34">
        <v>0.99981098525474543</v>
      </c>
      <c r="BG100" s="34">
        <v>0.99980754895372637</v>
      </c>
      <c r="BH100" s="34">
        <v>0.9998041126645173</v>
      </c>
      <c r="BI100" s="34">
        <v>0.999800676387119</v>
      </c>
      <c r="BJ100" s="34">
        <v>0.99979724012153093</v>
      </c>
      <c r="BK100" s="34">
        <v>0.99979380386775307</v>
      </c>
      <c r="BL100" s="34">
        <v>0.99979036762578533</v>
      </c>
      <c r="BM100" s="34">
        <v>0.99978693139562802</v>
      </c>
      <c r="BN100" s="34">
        <v>0.99978349517728082</v>
      </c>
      <c r="BO100" s="34">
        <v>0.99978005897074351</v>
      </c>
      <c r="BP100" s="34">
        <v>0.99977662277601664</v>
      </c>
      <c r="BQ100" s="34">
        <v>0.99977318659309944</v>
      </c>
      <c r="BR100" s="34">
        <v>0.99976975042199234</v>
      </c>
      <c r="BS100" s="34">
        <v>0.99976631426269547</v>
      </c>
      <c r="BT100" s="34">
        <v>0.99976287811520825</v>
      </c>
      <c r="BU100" s="34">
        <v>0.99975944197953071</v>
      </c>
      <c r="BV100" s="34">
        <v>0.99975600585566338</v>
      </c>
      <c r="BW100" s="34">
        <v>0.99975256974360571</v>
      </c>
      <c r="BX100" s="34">
        <v>0.9997491336433576</v>
      </c>
      <c r="BY100" s="34">
        <v>0.99974569755491927</v>
      </c>
      <c r="BZ100" s="34">
        <v>0.99974226147829082</v>
      </c>
      <c r="CA100" s="34">
        <v>0.99973882541347192</v>
      </c>
      <c r="CB100" s="34">
        <v>0.99973538936046247</v>
      </c>
      <c r="CC100" s="34">
        <v>0.99973195331926279</v>
      </c>
      <c r="CD100" s="34">
        <v>0.99972851728987244</v>
      </c>
      <c r="CE100" s="34">
        <v>0.99972508127229154</v>
      </c>
      <c r="CF100" s="34">
        <v>0.99972164526652008</v>
      </c>
      <c r="CG100" s="34">
        <v>0.99971820927255794</v>
      </c>
      <c r="CH100" s="34">
        <v>0.99971477329040526</v>
      </c>
      <c r="CI100" s="34">
        <v>0.9997113373200619</v>
      </c>
      <c r="CJ100" s="34">
        <v>0.99970790136152765</v>
      </c>
      <c r="CK100" s="34">
        <v>0.99970446541480273</v>
      </c>
      <c r="CL100" s="34">
        <v>0.99970102947988715</v>
      </c>
      <c r="CM100" s="34">
        <v>0.99969759355678034</v>
      </c>
      <c r="CN100" s="34">
        <v>0.99969415764548297</v>
      </c>
      <c r="CO100" s="34">
        <v>0.99969072174599449</v>
      </c>
      <c r="CP100" s="34">
        <v>0.99968728585831501</v>
      </c>
      <c r="CQ100" s="34">
        <v>0.99968384998244453</v>
      </c>
      <c r="CR100" s="34">
        <v>0.99968034692440855</v>
      </c>
      <c r="CS100" s="34">
        <v>0.99967684387864786</v>
      </c>
      <c r="CT100" s="34">
        <v>0.99967334084516246</v>
      </c>
      <c r="CU100" s="34">
        <v>0.99966983782395213</v>
      </c>
      <c r="CV100" s="34">
        <v>0.99966633481501721</v>
      </c>
      <c r="CW100" s="34">
        <v>0.99966283181835736</v>
      </c>
      <c r="CX100" s="34">
        <v>0.99965932883397246</v>
      </c>
      <c r="CY100" s="34">
        <v>0.99965582586186263</v>
      </c>
      <c r="CZ100" s="34">
        <v>0.99965232290202788</v>
      </c>
      <c r="DA100" s="34">
        <v>0.99964881995446808</v>
      </c>
      <c r="DB100" s="34">
        <v>0.99964531701918313</v>
      </c>
    </row>
    <row r="101" spans="1:106" x14ac:dyDescent="0.2">
      <c r="A101" s="13">
        <f t="shared" ca="1" si="1"/>
        <v>44411</v>
      </c>
      <c r="B101" s="34">
        <v>1.0000033711495229</v>
      </c>
      <c r="C101" s="34">
        <v>1</v>
      </c>
      <c r="D101" s="34">
        <v>0.99999662886184193</v>
      </c>
      <c r="E101" s="34">
        <v>0.99999325773504821</v>
      </c>
      <c r="F101" s="34">
        <v>0.99998988661961918</v>
      </c>
      <c r="G101" s="34">
        <v>0.99998651551555451</v>
      </c>
      <c r="H101" s="34">
        <v>0.99998314442285441</v>
      </c>
      <c r="I101" s="34">
        <v>0.99997977334151866</v>
      </c>
      <c r="J101" s="34">
        <v>0.99997640227154727</v>
      </c>
      <c r="K101" s="34">
        <v>0.99997303121294034</v>
      </c>
      <c r="L101" s="34">
        <v>0.99996966016569766</v>
      </c>
      <c r="M101" s="34">
        <v>0.99996628912981911</v>
      </c>
      <c r="N101" s="34">
        <v>0.99996291810530491</v>
      </c>
      <c r="O101" s="34">
        <v>0.99995954709215495</v>
      </c>
      <c r="P101" s="34">
        <v>0.99995617609036913</v>
      </c>
      <c r="Q101" s="34">
        <v>0.99995280509994733</v>
      </c>
      <c r="R101" s="34">
        <v>0.99994943412088977</v>
      </c>
      <c r="S101" s="34">
        <v>0.99994606315319601</v>
      </c>
      <c r="T101" s="34">
        <v>0.99994269219686638</v>
      </c>
      <c r="U101" s="34">
        <v>0.99993932125190066</v>
      </c>
      <c r="V101" s="34">
        <v>0.99993595031829896</v>
      </c>
      <c r="W101" s="34">
        <v>0.99993257939606106</v>
      </c>
      <c r="X101" s="34">
        <v>0.99992920848518696</v>
      </c>
      <c r="Y101" s="34">
        <v>0.99992583758567677</v>
      </c>
      <c r="Z101" s="34">
        <v>0.99992246669753038</v>
      </c>
      <c r="AA101" s="34">
        <v>0.99991909582074767</v>
      </c>
      <c r="AB101" s="34">
        <v>0.99991572495532854</v>
      </c>
      <c r="AC101" s="34">
        <v>0.9999123541012731</v>
      </c>
      <c r="AD101" s="34">
        <v>0.99990898325858124</v>
      </c>
      <c r="AE101" s="34">
        <v>0.99990561242725318</v>
      </c>
      <c r="AF101" s="34">
        <v>0.99990224160728858</v>
      </c>
      <c r="AG101" s="34">
        <v>0.99989887079868722</v>
      </c>
      <c r="AH101" s="34">
        <v>0.99989550000144967</v>
      </c>
      <c r="AI101" s="34">
        <v>0.99989212921557535</v>
      </c>
      <c r="AJ101" s="34">
        <v>0.99988875844106451</v>
      </c>
      <c r="AK101" s="34">
        <v>0.9998853876779169</v>
      </c>
      <c r="AL101" s="34">
        <v>0.99988201692613288</v>
      </c>
      <c r="AM101" s="34">
        <v>0.99987864618571176</v>
      </c>
      <c r="AN101" s="34">
        <v>0.99987527545665411</v>
      </c>
      <c r="AO101" s="34">
        <v>0.99987190473895937</v>
      </c>
      <c r="AP101" s="34">
        <v>0.9998685340326281</v>
      </c>
      <c r="AQ101" s="34">
        <v>0.99986516333765985</v>
      </c>
      <c r="AR101" s="34">
        <v>0.99986179265405462</v>
      </c>
      <c r="AS101" s="34">
        <v>0.99985842198181252</v>
      </c>
      <c r="AT101" s="34">
        <v>0.99985505132093333</v>
      </c>
      <c r="AU101" s="34">
        <v>0.99985168067141716</v>
      </c>
      <c r="AV101" s="34">
        <v>0.99984831003326402</v>
      </c>
      <c r="AW101" s="34">
        <v>0.99984493940647345</v>
      </c>
      <c r="AX101" s="34">
        <v>0.99984156879104591</v>
      </c>
      <c r="AY101" s="34">
        <v>0.99983819818698139</v>
      </c>
      <c r="AZ101" s="34">
        <v>0.99983482759427955</v>
      </c>
      <c r="BA101" s="34">
        <v>0.99983145701294007</v>
      </c>
      <c r="BB101" s="34">
        <v>0.99982808644296361</v>
      </c>
      <c r="BC101" s="34">
        <v>0.99982471588434985</v>
      </c>
      <c r="BD101" s="34">
        <v>0.99982134533709865</v>
      </c>
      <c r="BE101" s="34">
        <v>0.99981797480120993</v>
      </c>
      <c r="BF101" s="34">
        <v>0.99981460427668389</v>
      </c>
      <c r="BG101" s="34">
        <v>0.9998112337635201</v>
      </c>
      <c r="BH101" s="34">
        <v>0.99980786326171911</v>
      </c>
      <c r="BI101" s="34">
        <v>0.99980449277128025</v>
      </c>
      <c r="BJ101" s="34">
        <v>0.99980112229220408</v>
      </c>
      <c r="BK101" s="34">
        <v>0.99979775182449004</v>
      </c>
      <c r="BL101" s="34">
        <v>0.99979438136813836</v>
      </c>
      <c r="BM101" s="34">
        <v>0.99979101092314882</v>
      </c>
      <c r="BN101" s="34">
        <v>0.99978764048952184</v>
      </c>
      <c r="BO101" s="34">
        <v>0.99978427006725668</v>
      </c>
      <c r="BP101" s="34">
        <v>0.99978089965635408</v>
      </c>
      <c r="BQ101" s="34">
        <v>0.99977752925681329</v>
      </c>
      <c r="BR101" s="34">
        <v>0.99977415886863474</v>
      </c>
      <c r="BS101" s="34">
        <v>0.99977078849181833</v>
      </c>
      <c r="BT101" s="34">
        <v>0.99976741812636361</v>
      </c>
      <c r="BU101" s="34">
        <v>0.99976404777227101</v>
      </c>
      <c r="BV101" s="34">
        <v>0.99976067742954045</v>
      </c>
      <c r="BW101" s="34">
        <v>0.99975730709817168</v>
      </c>
      <c r="BX101" s="34">
        <v>0.99975393677816482</v>
      </c>
      <c r="BY101" s="34">
        <v>0.99975056646951976</v>
      </c>
      <c r="BZ101" s="34">
        <v>0.9997471961722364</v>
      </c>
      <c r="CA101" s="34">
        <v>0.99974382588631472</v>
      </c>
      <c r="CB101" s="34">
        <v>0.99974045561175495</v>
      </c>
      <c r="CC101" s="34">
        <v>0.99973708534855665</v>
      </c>
      <c r="CD101" s="34">
        <v>0.99973371509672004</v>
      </c>
      <c r="CE101" s="34">
        <v>0.99973034485624512</v>
      </c>
      <c r="CF101" s="34">
        <v>0.99972697462713178</v>
      </c>
      <c r="CG101" s="34">
        <v>0.99972360440937968</v>
      </c>
      <c r="CH101" s="34">
        <v>0.99972023420298917</v>
      </c>
      <c r="CI101" s="34">
        <v>0.99971686400796012</v>
      </c>
      <c r="CJ101" s="34">
        <v>0.99971349382429253</v>
      </c>
      <c r="CK101" s="34">
        <v>0.9997101236519863</v>
      </c>
      <c r="CL101" s="34">
        <v>0.99970675349104121</v>
      </c>
      <c r="CM101" s="34">
        <v>0.99970338334145759</v>
      </c>
      <c r="CN101" s="34">
        <v>0.99970001320323509</v>
      </c>
      <c r="CO101" s="34">
        <v>0.99969664307637363</v>
      </c>
      <c r="CP101" s="34">
        <v>0.99969327296087374</v>
      </c>
      <c r="CQ101" s="34">
        <v>0.99968990285673465</v>
      </c>
      <c r="CR101" s="34">
        <v>0.99968631471588387</v>
      </c>
      <c r="CS101" s="34">
        <v>0.99968272658791202</v>
      </c>
      <c r="CT101" s="34">
        <v>0.99967913847281864</v>
      </c>
      <c r="CU101" s="34">
        <v>0.99967555037060418</v>
      </c>
      <c r="CV101" s="34">
        <v>0.99967196228126831</v>
      </c>
      <c r="CW101" s="34">
        <v>0.99966837420481092</v>
      </c>
      <c r="CX101" s="34">
        <v>0.999664786141232</v>
      </c>
      <c r="CY101" s="34">
        <v>0.99966119809053156</v>
      </c>
      <c r="CZ101" s="34">
        <v>0.99965761005270959</v>
      </c>
      <c r="DA101" s="34">
        <v>0.9996540220277661</v>
      </c>
      <c r="DB101" s="34">
        <v>0.99965043401570075</v>
      </c>
    </row>
    <row r="102" spans="1:106" x14ac:dyDescent="0.2">
      <c r="A102" s="13">
        <f t="shared" ca="1" si="1"/>
        <v>44412</v>
      </c>
      <c r="B102" s="34">
        <v>1.0000033814127105</v>
      </c>
      <c r="C102" s="34">
        <v>1</v>
      </c>
      <c r="D102" s="34">
        <v>0.99999661859872335</v>
      </c>
      <c r="E102" s="34">
        <v>0.99999323720888078</v>
      </c>
      <c r="F102" s="34">
        <v>0.99998985583047184</v>
      </c>
      <c r="G102" s="34">
        <v>0.99998647446349676</v>
      </c>
      <c r="H102" s="34">
        <v>0.99998309310795541</v>
      </c>
      <c r="I102" s="34">
        <v>0.99997971176384759</v>
      </c>
      <c r="J102" s="34">
        <v>0.99997633043117373</v>
      </c>
      <c r="K102" s="34">
        <v>0.9999729491099334</v>
      </c>
      <c r="L102" s="34">
        <v>0.99996956780012669</v>
      </c>
      <c r="M102" s="34">
        <v>0.99996618650175362</v>
      </c>
      <c r="N102" s="34">
        <v>0.99996280521481395</v>
      </c>
      <c r="O102" s="34">
        <v>0.99995942393930803</v>
      </c>
      <c r="P102" s="34">
        <v>0.99995604267523519</v>
      </c>
      <c r="Q102" s="34">
        <v>0.99995266142259587</v>
      </c>
      <c r="R102" s="34">
        <v>0.99994928018139007</v>
      </c>
      <c r="S102" s="34">
        <v>0.99994589895161756</v>
      </c>
      <c r="T102" s="34">
        <v>0.99994251773327836</v>
      </c>
      <c r="U102" s="34">
        <v>0.99993913652637234</v>
      </c>
      <c r="V102" s="34">
        <v>0.99993575533089962</v>
      </c>
      <c r="W102" s="34">
        <v>0.99993237414685998</v>
      </c>
      <c r="X102" s="34">
        <v>0.99992899297425342</v>
      </c>
      <c r="Y102" s="34">
        <v>0.99992561181308004</v>
      </c>
      <c r="Z102" s="34">
        <v>0.99992223066333974</v>
      </c>
      <c r="AA102" s="34">
        <v>0.99991884952503252</v>
      </c>
      <c r="AB102" s="34">
        <v>0.99991546839815804</v>
      </c>
      <c r="AC102" s="34">
        <v>0.99991208728271674</v>
      </c>
      <c r="AD102" s="34">
        <v>0.99990870617870842</v>
      </c>
      <c r="AE102" s="34">
        <v>0.99990532508613272</v>
      </c>
      <c r="AF102" s="34">
        <v>0.99990194400499011</v>
      </c>
      <c r="AG102" s="34">
        <v>0.99989856293528001</v>
      </c>
      <c r="AH102" s="34">
        <v>0.99989518187700299</v>
      </c>
      <c r="AI102" s="34">
        <v>0.99989180083015849</v>
      </c>
      <c r="AJ102" s="34">
        <v>0.99988841979474663</v>
      </c>
      <c r="AK102" s="34">
        <v>0.99988503877076751</v>
      </c>
      <c r="AL102" s="34">
        <v>0.99988165775822091</v>
      </c>
      <c r="AM102" s="34">
        <v>0.99987827675710694</v>
      </c>
      <c r="AN102" s="34">
        <v>0.99987489576742539</v>
      </c>
      <c r="AO102" s="34">
        <v>0.99987151478917646</v>
      </c>
      <c r="AP102" s="34">
        <v>0.99986813382235995</v>
      </c>
      <c r="AQ102" s="34">
        <v>0.99986475286697574</v>
      </c>
      <c r="AR102" s="34">
        <v>0.99986137192302404</v>
      </c>
      <c r="AS102" s="34">
        <v>0.99985799099050465</v>
      </c>
      <c r="AT102" s="34">
        <v>0.99985461006941723</v>
      </c>
      <c r="AU102" s="34">
        <v>0.99985122915976243</v>
      </c>
      <c r="AV102" s="34">
        <v>0.99984784826153961</v>
      </c>
      <c r="AW102" s="34">
        <v>0.99984446737474919</v>
      </c>
      <c r="AX102" s="34">
        <v>0.99984108649939085</v>
      </c>
      <c r="AY102" s="34">
        <v>0.99983770563546448</v>
      </c>
      <c r="AZ102" s="34">
        <v>0.99983432478297019</v>
      </c>
      <c r="BA102" s="34">
        <v>0.99983094394190808</v>
      </c>
      <c r="BB102" s="34">
        <v>0.99982756311227783</v>
      </c>
      <c r="BC102" s="34">
        <v>0.99982418229407932</v>
      </c>
      <c r="BD102" s="34">
        <v>0.999820801487313</v>
      </c>
      <c r="BE102" s="34">
        <v>0.99981742069197843</v>
      </c>
      <c r="BF102" s="34">
        <v>0.99981403990807571</v>
      </c>
      <c r="BG102" s="34">
        <v>0.99981065913560485</v>
      </c>
      <c r="BH102" s="34">
        <v>0.99980727837456562</v>
      </c>
      <c r="BI102" s="34">
        <v>0.99980389762495836</v>
      </c>
      <c r="BJ102" s="34">
        <v>0.99980051688678251</v>
      </c>
      <c r="BK102" s="34">
        <v>0.99979713616003829</v>
      </c>
      <c r="BL102" s="34">
        <v>0.99979375544472582</v>
      </c>
      <c r="BM102" s="34">
        <v>0.99979037474084465</v>
      </c>
      <c r="BN102" s="34">
        <v>0.99978699404839533</v>
      </c>
      <c r="BO102" s="34">
        <v>0.9997836133673772</v>
      </c>
      <c r="BP102" s="34">
        <v>0.99978023269779071</v>
      </c>
      <c r="BQ102" s="34">
        <v>0.99977685203963529</v>
      </c>
      <c r="BR102" s="34">
        <v>0.99977347139291173</v>
      </c>
      <c r="BS102" s="34">
        <v>0.99977009075761925</v>
      </c>
      <c r="BT102" s="34">
        <v>0.99976671013375795</v>
      </c>
      <c r="BU102" s="34">
        <v>0.99976332952132796</v>
      </c>
      <c r="BV102" s="34">
        <v>0.99975994892032927</v>
      </c>
      <c r="BW102" s="34">
        <v>0.99975656833076165</v>
      </c>
      <c r="BX102" s="34">
        <v>0.99975318775262523</v>
      </c>
      <c r="BY102" s="34">
        <v>0.99974980718591988</v>
      </c>
      <c r="BZ102" s="34">
        <v>0.99974642663064561</v>
      </c>
      <c r="CA102" s="34">
        <v>0.9997430460868022</v>
      </c>
      <c r="CB102" s="34">
        <v>0.99973966555438987</v>
      </c>
      <c r="CC102" s="34">
        <v>0.99973628503340839</v>
      </c>
      <c r="CD102" s="34">
        <v>0.9997329045238581</v>
      </c>
      <c r="CE102" s="34">
        <v>0.99972952402573856</v>
      </c>
      <c r="CF102" s="34">
        <v>0.99972614353904965</v>
      </c>
      <c r="CG102" s="34">
        <v>0.9997227630637916</v>
      </c>
      <c r="CH102" s="34">
        <v>0.9997193825999644</v>
      </c>
      <c r="CI102" s="34">
        <v>0.99971600214756762</v>
      </c>
      <c r="CJ102" s="34">
        <v>0.99971262170660191</v>
      </c>
      <c r="CK102" s="34">
        <v>0.99970924127706651</v>
      </c>
      <c r="CL102" s="34">
        <v>0.99970586085896185</v>
      </c>
      <c r="CM102" s="34">
        <v>0.9997024804522876</v>
      </c>
      <c r="CN102" s="34">
        <v>0.9996991000570441</v>
      </c>
      <c r="CO102" s="34">
        <v>0.9996957196732309</v>
      </c>
      <c r="CP102" s="34">
        <v>0.99969233930084811</v>
      </c>
      <c r="CQ102" s="34">
        <v>0.99968895893989573</v>
      </c>
      <c r="CR102" s="34">
        <v>0.99968557859037377</v>
      </c>
      <c r="CS102" s="34">
        <v>0.99968219825228222</v>
      </c>
      <c r="CT102" s="34">
        <v>0.99967894865329654</v>
      </c>
      <c r="CU102" s="34">
        <v>0.99967569906487408</v>
      </c>
      <c r="CV102" s="34">
        <v>0.99967244948701484</v>
      </c>
      <c r="CW102" s="34">
        <v>0.99966919991971892</v>
      </c>
      <c r="CX102" s="34">
        <v>0.99966595036298589</v>
      </c>
      <c r="CY102" s="34">
        <v>0.9996627008168163</v>
      </c>
      <c r="CZ102" s="34">
        <v>0.99965945128120948</v>
      </c>
      <c r="DA102" s="34">
        <v>0.99965620175616587</v>
      </c>
      <c r="DB102" s="34">
        <v>0.99965295224168527</v>
      </c>
    </row>
    <row r="103" spans="1:106" x14ac:dyDescent="0.2">
      <c r="A103" s="13">
        <f t="shared" ca="1" si="1"/>
        <v>44413</v>
      </c>
      <c r="B103" s="34">
        <v>1.0000104467143529</v>
      </c>
      <c r="C103" s="34">
        <v>1.0000069644641092</v>
      </c>
      <c r="D103" s="34">
        <v>1.0000034822259916</v>
      </c>
      <c r="E103" s="34">
        <v>1</v>
      </c>
      <c r="F103" s="34">
        <v>0.99999651778613408</v>
      </c>
      <c r="G103" s="34">
        <v>0.99999303558439412</v>
      </c>
      <c r="H103" s="34">
        <v>0.99998955339477991</v>
      </c>
      <c r="I103" s="34">
        <v>0.99998607121729122</v>
      </c>
      <c r="J103" s="34">
        <v>0.99998258905192849</v>
      </c>
      <c r="K103" s="34">
        <v>0.99997910689869129</v>
      </c>
      <c r="L103" s="34">
        <v>0.99997562475757962</v>
      </c>
      <c r="M103" s="34">
        <v>0.99997214262859346</v>
      </c>
      <c r="N103" s="34">
        <v>0.99996866051173305</v>
      </c>
      <c r="O103" s="34">
        <v>0.99996517840699806</v>
      </c>
      <c r="P103" s="34">
        <v>0.99996169631438847</v>
      </c>
      <c r="Q103" s="34">
        <v>0.99995821423390407</v>
      </c>
      <c r="R103" s="34">
        <v>0.99995473216554509</v>
      </c>
      <c r="S103" s="34">
        <v>0.99995125010931152</v>
      </c>
      <c r="T103" s="34">
        <v>0.99994776806520336</v>
      </c>
      <c r="U103" s="34">
        <v>0.99994428603322028</v>
      </c>
      <c r="V103" s="34">
        <v>0.99994080401336227</v>
      </c>
      <c r="W103" s="34">
        <v>0.99993732200562957</v>
      </c>
      <c r="X103" s="34">
        <v>0.99993384001002172</v>
      </c>
      <c r="Y103" s="34">
        <v>0.99993035802653918</v>
      </c>
      <c r="Z103" s="34">
        <v>0.9999268760551816</v>
      </c>
      <c r="AA103" s="34">
        <v>0.99992339409594888</v>
      </c>
      <c r="AB103" s="34">
        <v>0.99991991214884124</v>
      </c>
      <c r="AC103" s="34">
        <v>0.99991643021385823</v>
      </c>
      <c r="AD103" s="34">
        <v>0.9999129482910003</v>
      </c>
      <c r="AE103" s="34">
        <v>0.99990946638026723</v>
      </c>
      <c r="AF103" s="34">
        <v>0.99990598448165857</v>
      </c>
      <c r="AG103" s="34">
        <v>0.99990250259517499</v>
      </c>
      <c r="AH103" s="34">
        <v>0.99989902072081582</v>
      </c>
      <c r="AI103" s="34">
        <v>0.99989553885858151</v>
      </c>
      <c r="AJ103" s="34">
        <v>0.99989205700847172</v>
      </c>
      <c r="AK103" s="34">
        <v>0.99988857517048646</v>
      </c>
      <c r="AL103" s="34">
        <v>0.99988509334462561</v>
      </c>
      <c r="AM103" s="34">
        <v>0.99988161153088939</v>
      </c>
      <c r="AN103" s="34">
        <v>0.99987812972927748</v>
      </c>
      <c r="AO103" s="34">
        <v>0.99987464793979008</v>
      </c>
      <c r="AP103" s="34">
        <v>0.99987116616242666</v>
      </c>
      <c r="AQ103" s="34">
        <v>0.99986768439718776</v>
      </c>
      <c r="AR103" s="34">
        <v>0.99986420264407316</v>
      </c>
      <c r="AS103" s="34">
        <v>0.99986072090308264</v>
      </c>
      <c r="AT103" s="34">
        <v>0.99985723917421665</v>
      </c>
      <c r="AU103" s="34">
        <v>0.99985375745747429</v>
      </c>
      <c r="AV103" s="34">
        <v>0.99985027575285645</v>
      </c>
      <c r="AW103" s="34">
        <v>0.99984679406036225</v>
      </c>
      <c r="AX103" s="34">
        <v>0.99984331237999224</v>
      </c>
      <c r="AY103" s="34">
        <v>0.9998398307117462</v>
      </c>
      <c r="AZ103" s="34">
        <v>0.99983634905562402</v>
      </c>
      <c r="BA103" s="34">
        <v>0.99983286741162591</v>
      </c>
      <c r="BB103" s="34">
        <v>0.99982938577975133</v>
      </c>
      <c r="BC103" s="34">
        <v>0.99982590416000072</v>
      </c>
      <c r="BD103" s="34">
        <v>0.99982242255237375</v>
      </c>
      <c r="BE103" s="34">
        <v>0.99981894095687041</v>
      </c>
      <c r="BF103" s="34">
        <v>0.99981545937349081</v>
      </c>
      <c r="BG103" s="34">
        <v>0.99981197780223507</v>
      </c>
      <c r="BH103" s="34">
        <v>0.99980849624310264</v>
      </c>
      <c r="BI103" s="34">
        <v>0.99980501469609384</v>
      </c>
      <c r="BJ103" s="34">
        <v>0.99980153316120857</v>
      </c>
      <c r="BK103" s="34">
        <v>0.99979805163844671</v>
      </c>
      <c r="BL103" s="34">
        <v>0.99979457012780815</v>
      </c>
      <c r="BM103" s="34">
        <v>0.999791088629293</v>
      </c>
      <c r="BN103" s="34">
        <v>0.99978760714290116</v>
      </c>
      <c r="BO103" s="34">
        <v>0.99978412566863273</v>
      </c>
      <c r="BP103" s="34">
        <v>0.99978064420648749</v>
      </c>
      <c r="BQ103" s="34">
        <v>0.99977716275646544</v>
      </c>
      <c r="BR103" s="34">
        <v>0.99977368131856648</v>
      </c>
      <c r="BS103" s="34">
        <v>0.99977019989279081</v>
      </c>
      <c r="BT103" s="34">
        <v>0.99976671847913789</v>
      </c>
      <c r="BU103" s="34">
        <v>0.99976323707760828</v>
      </c>
      <c r="BV103" s="34">
        <v>0.99975975568820141</v>
      </c>
      <c r="BW103" s="34">
        <v>0.99975627431091774</v>
      </c>
      <c r="BX103" s="34">
        <v>0.99975279294575681</v>
      </c>
      <c r="BY103" s="34">
        <v>0.99974931159271874</v>
      </c>
      <c r="BZ103" s="34">
        <v>0.99974583025180341</v>
      </c>
      <c r="CA103" s="34">
        <v>0.99974234892301106</v>
      </c>
      <c r="CB103" s="34">
        <v>0.99973886760634123</v>
      </c>
      <c r="CC103" s="34">
        <v>0.99973538630179437</v>
      </c>
      <c r="CD103" s="34">
        <v>0.99973190500936993</v>
      </c>
      <c r="CE103" s="34">
        <v>0.99972842372906823</v>
      </c>
      <c r="CF103" s="34">
        <v>0.99972494246088917</v>
      </c>
      <c r="CG103" s="34">
        <v>0.9997214612048323</v>
      </c>
      <c r="CH103" s="34">
        <v>0.99971797996089817</v>
      </c>
      <c r="CI103" s="34">
        <v>0.99971449872908635</v>
      </c>
      <c r="CJ103" s="34">
        <v>0.99971101750939695</v>
      </c>
      <c r="CK103" s="34">
        <v>0.99970753630182996</v>
      </c>
      <c r="CL103" s="34">
        <v>0.99970405510638538</v>
      </c>
      <c r="CM103" s="34">
        <v>0.99970057392306277</v>
      </c>
      <c r="CN103" s="34">
        <v>0.99969709275186247</v>
      </c>
      <c r="CO103" s="34">
        <v>0.99969361159278447</v>
      </c>
      <c r="CP103" s="34">
        <v>0.99969013044582855</v>
      </c>
      <c r="CQ103" s="34">
        <v>0.99968664931099482</v>
      </c>
      <c r="CR103" s="34">
        <v>0.99968316818828307</v>
      </c>
      <c r="CS103" s="34">
        <v>0.99967968707769328</v>
      </c>
      <c r="CT103" s="34">
        <v>0.99967624330687033</v>
      </c>
      <c r="CU103" s="34">
        <v>0.99967279954791077</v>
      </c>
      <c r="CV103" s="34">
        <v>0.99966935580081451</v>
      </c>
      <c r="CW103" s="34">
        <v>0.99966591206558164</v>
      </c>
      <c r="CX103" s="34">
        <v>0.99966246834221173</v>
      </c>
      <c r="CY103" s="34">
        <v>0.99965902463070522</v>
      </c>
      <c r="CZ103" s="34">
        <v>0.99965558093106177</v>
      </c>
      <c r="DA103" s="34">
        <v>0.9996521372432815</v>
      </c>
      <c r="DB103" s="34">
        <v>0.9996486935673643</v>
      </c>
    </row>
    <row r="104" spans="1:106" x14ac:dyDescent="0.2">
      <c r="A104" s="13">
        <f t="shared" ca="1" si="1"/>
        <v>44414</v>
      </c>
      <c r="B104" s="34">
        <v>1.000010696635959</v>
      </c>
      <c r="C104" s="34">
        <v>1.0000071310779264</v>
      </c>
      <c r="D104" s="34">
        <v>1.0000035655326067</v>
      </c>
      <c r="E104" s="34">
        <v>1</v>
      </c>
      <c r="F104" s="34">
        <v>0.99999643448010633</v>
      </c>
      <c r="G104" s="34">
        <v>0.99999286897292561</v>
      </c>
      <c r="H104" s="34">
        <v>0.99998930347845782</v>
      </c>
      <c r="I104" s="34">
        <v>0.99998573799670298</v>
      </c>
      <c r="J104" s="34">
        <v>0.99998217252766075</v>
      </c>
      <c r="K104" s="34">
        <v>0.99997860707133113</v>
      </c>
      <c r="L104" s="34">
        <v>0.99997504162771456</v>
      </c>
      <c r="M104" s="34">
        <v>0.99997147619681037</v>
      </c>
      <c r="N104" s="34">
        <v>0.99996791077861891</v>
      </c>
      <c r="O104" s="34">
        <v>0.99996434537314005</v>
      </c>
      <c r="P104" s="34">
        <v>0.99996077998037369</v>
      </c>
      <c r="Q104" s="34">
        <v>0.99995721460031972</v>
      </c>
      <c r="R104" s="34">
        <v>0.99995364923297836</v>
      </c>
      <c r="S104" s="34">
        <v>0.99995008387834927</v>
      </c>
      <c r="T104" s="34">
        <v>0.99994651853643257</v>
      </c>
      <c r="U104" s="34">
        <v>0.99994295320722826</v>
      </c>
      <c r="V104" s="34">
        <v>0.99993938789073589</v>
      </c>
      <c r="W104" s="34">
        <v>0.9999358225869559</v>
      </c>
      <c r="X104" s="34">
        <v>0.99993225729588797</v>
      </c>
      <c r="Y104" s="34">
        <v>0.99992869201753254</v>
      </c>
      <c r="Z104" s="34">
        <v>0.99992512675188894</v>
      </c>
      <c r="AA104" s="34">
        <v>0.99992156149895728</v>
      </c>
      <c r="AB104" s="34">
        <v>0.99991799625873767</v>
      </c>
      <c r="AC104" s="34">
        <v>0.99991443103123001</v>
      </c>
      <c r="AD104" s="34">
        <v>0.99991086581643418</v>
      </c>
      <c r="AE104" s="34">
        <v>0.9999073006143504</v>
      </c>
      <c r="AF104" s="34">
        <v>0.99990373542497812</v>
      </c>
      <c r="AG104" s="34">
        <v>0.99990017024831768</v>
      </c>
      <c r="AH104" s="34">
        <v>0.99989660508436895</v>
      </c>
      <c r="AI104" s="34">
        <v>0.99989303993313206</v>
      </c>
      <c r="AJ104" s="34">
        <v>0.99988947479460655</v>
      </c>
      <c r="AK104" s="34">
        <v>0.99988590966879287</v>
      </c>
      <c r="AL104" s="34">
        <v>0.99988234455569047</v>
      </c>
      <c r="AM104" s="34">
        <v>0.99987877945529957</v>
      </c>
      <c r="AN104" s="34">
        <v>0.99987521436762039</v>
      </c>
      <c r="AO104" s="34">
        <v>0.99987164929265226</v>
      </c>
      <c r="AP104" s="34">
        <v>0.99986808423039564</v>
      </c>
      <c r="AQ104" s="34">
        <v>0.99986451918085018</v>
      </c>
      <c r="AR104" s="34">
        <v>0.99986095414401621</v>
      </c>
      <c r="AS104" s="34">
        <v>0.99985738911989341</v>
      </c>
      <c r="AT104" s="34">
        <v>0.99985382410848156</v>
      </c>
      <c r="AU104" s="34">
        <v>0.99985025910978098</v>
      </c>
      <c r="AV104" s="34">
        <v>0.99984669412379146</v>
      </c>
      <c r="AW104" s="34">
        <v>0.99984312915051288</v>
      </c>
      <c r="AX104" s="34">
        <v>0.99983956418994546</v>
      </c>
      <c r="AY104" s="34">
        <v>0.99983599924208877</v>
      </c>
      <c r="AZ104" s="34">
        <v>0.99983243430694313</v>
      </c>
      <c r="BA104" s="34">
        <v>0.99982886938450821</v>
      </c>
      <c r="BB104" s="34">
        <v>0.99982530447478435</v>
      </c>
      <c r="BC104" s="34">
        <v>0.99982173957777087</v>
      </c>
      <c r="BD104" s="34">
        <v>0.99981817469346845</v>
      </c>
      <c r="BE104" s="34">
        <v>0.99981460982187653</v>
      </c>
      <c r="BF104" s="34">
        <v>0.99981104496299533</v>
      </c>
      <c r="BG104" s="34">
        <v>0.99980748011682463</v>
      </c>
      <c r="BH104" s="34">
        <v>0.99980391528336443</v>
      </c>
      <c r="BI104" s="34">
        <v>0.99980035046261462</v>
      </c>
      <c r="BJ104" s="34">
        <v>0.99979678565457553</v>
      </c>
      <c r="BK104" s="34">
        <v>0.9997932208592466</v>
      </c>
      <c r="BL104" s="34">
        <v>0.99978965607662806</v>
      </c>
      <c r="BM104" s="34">
        <v>0.9997860913067198</v>
      </c>
      <c r="BN104" s="34">
        <v>0.99978252654952182</v>
      </c>
      <c r="BO104" s="34">
        <v>0.99977896180503423</v>
      </c>
      <c r="BP104" s="34">
        <v>0.99977539707325669</v>
      </c>
      <c r="BQ104" s="34">
        <v>0.99977183235418909</v>
      </c>
      <c r="BR104" s="34">
        <v>0.99976826764783189</v>
      </c>
      <c r="BS104" s="34">
        <v>0.99976470295418429</v>
      </c>
      <c r="BT104" s="34">
        <v>0.9997611382732472</v>
      </c>
      <c r="BU104" s="34">
        <v>0.99975757360501971</v>
      </c>
      <c r="BV104" s="34">
        <v>0.99975400894950206</v>
      </c>
      <c r="BW104" s="34">
        <v>0.99975044430669446</v>
      </c>
      <c r="BX104" s="34">
        <v>0.99974687967659659</v>
      </c>
      <c r="BY104" s="34">
        <v>0.99974331505920855</v>
      </c>
      <c r="BZ104" s="34">
        <v>0.99973975045453012</v>
      </c>
      <c r="CA104" s="34">
        <v>0.99973618586256141</v>
      </c>
      <c r="CB104" s="34">
        <v>0.9997326212833022</v>
      </c>
      <c r="CC104" s="34">
        <v>0.99972905671675272</v>
      </c>
      <c r="CD104" s="34">
        <v>0.99972549216291284</v>
      </c>
      <c r="CE104" s="34">
        <v>0.99972192762178236</v>
      </c>
      <c r="CF104" s="34">
        <v>0.99971836309336115</v>
      </c>
      <c r="CG104" s="34">
        <v>0.99971479857764955</v>
      </c>
      <c r="CH104" s="34">
        <v>0.99971123407464735</v>
      </c>
      <c r="CI104" s="34">
        <v>0.99970766958435442</v>
      </c>
      <c r="CJ104" s="34">
        <v>0.99970410510677066</v>
      </c>
      <c r="CK104" s="34">
        <v>0.99970054064189606</v>
      </c>
      <c r="CL104" s="34">
        <v>0.99969697618973075</v>
      </c>
      <c r="CM104" s="34">
        <v>0.99969341175027449</v>
      </c>
      <c r="CN104" s="34">
        <v>0.99968984732352739</v>
      </c>
      <c r="CO104" s="34">
        <v>0.99968628290948913</v>
      </c>
      <c r="CP104" s="34">
        <v>0.99968271850816015</v>
      </c>
      <c r="CQ104" s="34">
        <v>0.99967915411954</v>
      </c>
      <c r="CR104" s="34">
        <v>0.9996755897436288</v>
      </c>
      <c r="CS104" s="34">
        <v>0.99967202538042621</v>
      </c>
      <c r="CT104" s="34">
        <v>0.99966871510912014</v>
      </c>
      <c r="CU104" s="34">
        <v>0.99966540484877531</v>
      </c>
      <c r="CV104" s="34">
        <v>0.99966209459939215</v>
      </c>
      <c r="CW104" s="34">
        <v>0.99965878436097044</v>
      </c>
      <c r="CX104" s="34">
        <v>0.99965547413350997</v>
      </c>
      <c r="CY104" s="34">
        <v>0.99965216391701073</v>
      </c>
      <c r="CZ104" s="34">
        <v>0.99964885371147305</v>
      </c>
      <c r="DA104" s="34">
        <v>0.99964554351689661</v>
      </c>
      <c r="DB104" s="34">
        <v>0.9996422333332815</v>
      </c>
    </row>
    <row r="105" spans="1:106" x14ac:dyDescent="0.2">
      <c r="A105" s="13">
        <f t="shared" ca="1" si="1"/>
        <v>44417</v>
      </c>
      <c r="B105" s="34">
        <v>1.0000035341476115</v>
      </c>
      <c r="C105" s="34">
        <v>1</v>
      </c>
      <c r="D105" s="34">
        <v>0.99999646586487878</v>
      </c>
      <c r="E105" s="34">
        <v>0.99999293174224757</v>
      </c>
      <c r="F105" s="34">
        <v>0.99998939763210648</v>
      </c>
      <c r="G105" s="34">
        <v>0.9999858635344554</v>
      </c>
      <c r="H105" s="34">
        <v>0.99998232944929422</v>
      </c>
      <c r="I105" s="34">
        <v>0.99997879537662304</v>
      </c>
      <c r="J105" s="34">
        <v>0.99997526131644188</v>
      </c>
      <c r="K105" s="34">
        <v>0.99997172726875039</v>
      </c>
      <c r="L105" s="34">
        <v>0.99996819323354869</v>
      </c>
      <c r="M105" s="34">
        <v>0.99996465921083688</v>
      </c>
      <c r="N105" s="34">
        <v>0.99996112520061475</v>
      </c>
      <c r="O105" s="34">
        <v>0.99995759120288208</v>
      </c>
      <c r="P105" s="34">
        <v>0.99995405721763941</v>
      </c>
      <c r="Q105" s="34">
        <v>0.9999505232448862</v>
      </c>
      <c r="R105" s="34">
        <v>0.99994698928462245</v>
      </c>
      <c r="S105" s="34">
        <v>0.99994345533684803</v>
      </c>
      <c r="T105" s="34">
        <v>0.99993992140156329</v>
      </c>
      <c r="U105" s="34">
        <v>0.99993638747876779</v>
      </c>
      <c r="V105" s="34">
        <v>0.99993285356846184</v>
      </c>
      <c r="W105" s="34">
        <v>0.99992931967064513</v>
      </c>
      <c r="X105" s="34">
        <v>0.99992578578531766</v>
      </c>
      <c r="Y105" s="34">
        <v>0.99992225191247941</v>
      </c>
      <c r="Z105" s="34">
        <v>0.9999187180521304</v>
      </c>
      <c r="AA105" s="34">
        <v>0.99991518420427061</v>
      </c>
      <c r="AB105" s="34">
        <v>0.99991165036889984</v>
      </c>
      <c r="AC105" s="34">
        <v>0.99990811654601808</v>
      </c>
      <c r="AD105" s="34">
        <v>0.99990458273562532</v>
      </c>
      <c r="AE105" s="34">
        <v>0.99990104893772136</v>
      </c>
      <c r="AF105" s="34">
        <v>0.99989751515230663</v>
      </c>
      <c r="AG105" s="34">
        <v>0.99989398137938068</v>
      </c>
      <c r="AH105" s="34">
        <v>0.99989044761894352</v>
      </c>
      <c r="AI105" s="34">
        <v>0.99988691387099493</v>
      </c>
      <c r="AJ105" s="34">
        <v>0.99988338013553535</v>
      </c>
      <c r="AK105" s="34">
        <v>0.99987984641256467</v>
      </c>
      <c r="AL105" s="34">
        <v>0.99987631270208222</v>
      </c>
      <c r="AM105" s="34">
        <v>0.99987277900408855</v>
      </c>
      <c r="AN105" s="34">
        <v>0.99986924531858345</v>
      </c>
      <c r="AO105" s="34">
        <v>0.99986571164556692</v>
      </c>
      <c r="AP105" s="34">
        <v>0.99986217798503885</v>
      </c>
      <c r="AQ105" s="34">
        <v>0.99985864433699934</v>
      </c>
      <c r="AR105" s="34">
        <v>0.99985511070144784</v>
      </c>
      <c r="AS105" s="34">
        <v>0.9998515770783849</v>
      </c>
      <c r="AT105" s="34">
        <v>0.99984804346781031</v>
      </c>
      <c r="AU105" s="34">
        <v>0.99984450986972395</v>
      </c>
      <c r="AV105" s="34">
        <v>0.99984097628412583</v>
      </c>
      <c r="AW105" s="34">
        <v>0.99983744271101593</v>
      </c>
      <c r="AX105" s="34">
        <v>0.99983390915039405</v>
      </c>
      <c r="AY105" s="34">
        <v>0.99983037560226018</v>
      </c>
      <c r="AZ105" s="34">
        <v>0.99982684206661465</v>
      </c>
      <c r="BA105" s="34">
        <v>0.99982330854345669</v>
      </c>
      <c r="BB105" s="34">
        <v>0.99981977503278685</v>
      </c>
      <c r="BC105" s="34">
        <v>0.99981624153460502</v>
      </c>
      <c r="BD105" s="34">
        <v>0.99981270804891098</v>
      </c>
      <c r="BE105" s="34">
        <v>0.99980917457570473</v>
      </c>
      <c r="BF105" s="34">
        <v>0.99980564111498638</v>
      </c>
      <c r="BG105" s="34">
        <v>0.9998021076667557</v>
      </c>
      <c r="BH105" s="34">
        <v>0.9997985742310127</v>
      </c>
      <c r="BI105" s="34">
        <v>0.99979504080775705</v>
      </c>
      <c r="BJ105" s="34">
        <v>0.99979150739698941</v>
      </c>
      <c r="BK105" s="34">
        <v>0.99978797399870922</v>
      </c>
      <c r="BL105" s="34">
        <v>0.99978444061291638</v>
      </c>
      <c r="BM105" s="34">
        <v>0.99978090723961111</v>
      </c>
      <c r="BN105" s="34">
        <v>0.99977737387879306</v>
      </c>
      <c r="BO105" s="34">
        <v>0.99977384053046281</v>
      </c>
      <c r="BP105" s="34">
        <v>0.99977030719461957</v>
      </c>
      <c r="BQ105" s="34">
        <v>0.99976677387126367</v>
      </c>
      <c r="BR105" s="34">
        <v>0.99976324056039512</v>
      </c>
      <c r="BS105" s="34">
        <v>0.99975970726201357</v>
      </c>
      <c r="BT105" s="34">
        <v>0.99975617397611938</v>
      </c>
      <c r="BU105" s="34">
        <v>0.99975264070271219</v>
      </c>
      <c r="BV105" s="34">
        <v>0.99974910744179213</v>
      </c>
      <c r="BW105" s="34">
        <v>0.99974557419335897</v>
      </c>
      <c r="BX105" s="34">
        <v>0.9997420409574127</v>
      </c>
      <c r="BY105" s="34">
        <v>0.99973850773395367</v>
      </c>
      <c r="BZ105" s="34">
        <v>0.99973497452298132</v>
      </c>
      <c r="CA105" s="34">
        <v>0.9997314413244961</v>
      </c>
      <c r="CB105" s="34">
        <v>0.99972790813849732</v>
      </c>
      <c r="CC105" s="34">
        <v>0.99972437496498545</v>
      </c>
      <c r="CD105" s="34">
        <v>0.99972084180396037</v>
      </c>
      <c r="CE105" s="34">
        <v>0.99971730865542174</v>
      </c>
      <c r="CF105" s="34">
        <v>0.99971377551936991</v>
      </c>
      <c r="CG105" s="34">
        <v>0.99971024239580453</v>
      </c>
      <c r="CH105" s="34">
        <v>0.99970670928472583</v>
      </c>
      <c r="CI105" s="34">
        <v>0.99970317618613358</v>
      </c>
      <c r="CJ105" s="34">
        <v>0.99969964310002779</v>
      </c>
      <c r="CK105" s="34">
        <v>0.99969611002640846</v>
      </c>
      <c r="CL105" s="34">
        <v>0.99969257696527536</v>
      </c>
      <c r="CM105" s="34">
        <v>0.99968904391662849</v>
      </c>
      <c r="CN105" s="34">
        <v>0.99968551088046809</v>
      </c>
      <c r="CO105" s="34">
        <v>0.99968197785679402</v>
      </c>
      <c r="CP105" s="34">
        <v>0.99967844484560586</v>
      </c>
      <c r="CQ105" s="34">
        <v>0.99967491184690394</v>
      </c>
      <c r="CR105" s="34">
        <v>0.99967137886068802</v>
      </c>
      <c r="CS105" s="34">
        <v>0.99966802876624428</v>
      </c>
      <c r="CT105" s="34">
        <v>0.99966467868302722</v>
      </c>
      <c r="CU105" s="34">
        <v>0.99966132861103696</v>
      </c>
      <c r="CV105" s="34">
        <v>0.9996579785502735</v>
      </c>
      <c r="CW105" s="34">
        <v>0.99965462850073661</v>
      </c>
      <c r="CX105" s="34">
        <v>0.99965127846242663</v>
      </c>
      <c r="CY105" s="34">
        <v>0.99964792843534311</v>
      </c>
      <c r="CZ105" s="34">
        <v>0.99964457841948617</v>
      </c>
      <c r="DA105" s="34">
        <v>0.99964122841485592</v>
      </c>
      <c r="DB105" s="34">
        <v>0.99963787842145202</v>
      </c>
    </row>
    <row r="106" spans="1:106" x14ac:dyDescent="0.2">
      <c r="A106" s="13">
        <f t="shared" ca="1" si="1"/>
        <v>44418</v>
      </c>
      <c r="B106" s="34">
        <v>1.0000034091933399</v>
      </c>
      <c r="C106" s="34">
        <v>1</v>
      </c>
      <c r="D106" s="34">
        <v>0.99999659081828263</v>
      </c>
      <c r="E106" s="34">
        <v>0.99999318164818796</v>
      </c>
      <c r="F106" s="34">
        <v>0.99998977248971554</v>
      </c>
      <c r="G106" s="34">
        <v>0.99998636334286573</v>
      </c>
      <c r="H106" s="34">
        <v>0.99998295420763816</v>
      </c>
      <c r="I106" s="34">
        <v>0.99997954508403331</v>
      </c>
      <c r="J106" s="34">
        <v>0.99997613597205059</v>
      </c>
      <c r="K106" s="34">
        <v>0.99997272687169003</v>
      </c>
      <c r="L106" s="34">
        <v>0.99996931778295173</v>
      </c>
      <c r="M106" s="34">
        <v>0.99996590870583579</v>
      </c>
      <c r="N106" s="34">
        <v>0.99996249964034167</v>
      </c>
      <c r="O106" s="34">
        <v>0.99995909058647015</v>
      </c>
      <c r="P106" s="34">
        <v>0.99995568154422043</v>
      </c>
      <c r="Q106" s="34">
        <v>0.99995227251359275</v>
      </c>
      <c r="R106" s="34">
        <v>0.99994886349458723</v>
      </c>
      <c r="S106" s="34">
        <v>0.99994545448720362</v>
      </c>
      <c r="T106" s="34">
        <v>0.99994204549144172</v>
      </c>
      <c r="U106" s="34">
        <v>0.99993863650730197</v>
      </c>
      <c r="V106" s="34">
        <v>0.99993522753478392</v>
      </c>
      <c r="W106" s="34">
        <v>0.99993181857388791</v>
      </c>
      <c r="X106" s="34">
        <v>0.99992840962461338</v>
      </c>
      <c r="Y106" s="34">
        <v>0.99992500068696066</v>
      </c>
      <c r="Z106" s="34">
        <v>0.99992159176092965</v>
      </c>
      <c r="AA106" s="34">
        <v>0.99991818284652045</v>
      </c>
      <c r="AB106" s="34">
        <v>0.99991477394373252</v>
      </c>
      <c r="AC106" s="34">
        <v>0.99991136505256639</v>
      </c>
      <c r="AD106" s="34">
        <v>0.99990795617302164</v>
      </c>
      <c r="AE106" s="34">
        <v>0.9999045473050987</v>
      </c>
      <c r="AF106" s="34">
        <v>0.9999011384487968</v>
      </c>
      <c r="AG106" s="34">
        <v>0.9998977296041166</v>
      </c>
      <c r="AH106" s="34">
        <v>0.99989432077105767</v>
      </c>
      <c r="AI106" s="34">
        <v>0.9998909119496201</v>
      </c>
      <c r="AJ106" s="34">
        <v>0.99988750313980368</v>
      </c>
      <c r="AK106" s="34">
        <v>0.99988409434160874</v>
      </c>
      <c r="AL106" s="34">
        <v>0.99988068555503484</v>
      </c>
      <c r="AM106" s="34">
        <v>0.99987727678008209</v>
      </c>
      <c r="AN106" s="34">
        <v>0.9998738680167506</v>
      </c>
      <c r="AO106" s="34">
        <v>0.99987045926504026</v>
      </c>
      <c r="AP106" s="34">
        <v>0.99986705052495095</v>
      </c>
      <c r="AQ106" s="34">
        <v>0.99986364179648246</v>
      </c>
      <c r="AR106" s="34">
        <v>0.99986023307963523</v>
      </c>
      <c r="AS106" s="34">
        <v>0.99985682437440859</v>
      </c>
      <c r="AT106" s="34">
        <v>0.99985341568080299</v>
      </c>
      <c r="AU106" s="34">
        <v>0.99985000699881832</v>
      </c>
      <c r="AV106" s="34">
        <v>0.99984659832845435</v>
      </c>
      <c r="AW106" s="34">
        <v>0.99984318966971131</v>
      </c>
      <c r="AX106" s="34">
        <v>0.99983978102258908</v>
      </c>
      <c r="AY106" s="34">
        <v>0.99983637238708722</v>
      </c>
      <c r="AZ106" s="34">
        <v>0.99983296376320618</v>
      </c>
      <c r="BA106" s="34">
        <v>0.99982955515094585</v>
      </c>
      <c r="BB106" s="34">
        <v>0.99982614655030599</v>
      </c>
      <c r="BC106" s="34">
        <v>0.99982273796128662</v>
      </c>
      <c r="BD106" s="34">
        <v>0.99981932938388784</v>
      </c>
      <c r="BE106" s="34">
        <v>0.99981592081810966</v>
      </c>
      <c r="BF106" s="34">
        <v>0.99981251226395174</v>
      </c>
      <c r="BG106" s="34">
        <v>0.99980910372141441</v>
      </c>
      <c r="BH106" s="34">
        <v>0.99980569519049711</v>
      </c>
      <c r="BI106" s="34">
        <v>0.99980228667120008</v>
      </c>
      <c r="BJ106" s="34">
        <v>0.99979887816352364</v>
      </c>
      <c r="BK106" s="34">
        <v>0.99979546966746702</v>
      </c>
      <c r="BL106" s="34">
        <v>0.99979206118303099</v>
      </c>
      <c r="BM106" s="34">
        <v>0.99978865271021478</v>
      </c>
      <c r="BN106" s="34">
        <v>0.99978524424901882</v>
      </c>
      <c r="BO106" s="34">
        <v>0.99978183579944302</v>
      </c>
      <c r="BP106" s="34">
        <v>0.99977842736148714</v>
      </c>
      <c r="BQ106" s="34">
        <v>0.99977501893515119</v>
      </c>
      <c r="BR106" s="34">
        <v>0.99977161052043528</v>
      </c>
      <c r="BS106" s="34">
        <v>0.99976820211733919</v>
      </c>
      <c r="BT106" s="34">
        <v>0.99976479372586302</v>
      </c>
      <c r="BU106" s="34">
        <v>0.99976138534600667</v>
      </c>
      <c r="BV106" s="34">
        <v>0.99975797697777002</v>
      </c>
      <c r="BW106" s="34">
        <v>0.99975456862115308</v>
      </c>
      <c r="BX106" s="34">
        <v>0.99975116027615607</v>
      </c>
      <c r="BY106" s="34">
        <v>0.99974775194277865</v>
      </c>
      <c r="BZ106" s="34">
        <v>0.99974434362102083</v>
      </c>
      <c r="CA106" s="34">
        <v>0.99974093531088271</v>
      </c>
      <c r="CB106" s="34">
        <v>0.99973752701236385</v>
      </c>
      <c r="CC106" s="34">
        <v>0.99973411872546469</v>
      </c>
      <c r="CD106" s="34">
        <v>0.99973071045018491</v>
      </c>
      <c r="CE106" s="34">
        <v>0.99972730218652461</v>
      </c>
      <c r="CF106" s="34">
        <v>0.99972389393448391</v>
      </c>
      <c r="CG106" s="34">
        <v>0.99972048569406224</v>
      </c>
      <c r="CH106" s="34">
        <v>0.99971707746526006</v>
      </c>
      <c r="CI106" s="34">
        <v>0.99971366924807714</v>
      </c>
      <c r="CJ106" s="34">
        <v>0.99971026104251326</v>
      </c>
      <c r="CK106" s="34">
        <v>0.99970685284856875</v>
      </c>
      <c r="CL106" s="34">
        <v>0.9997034446662435</v>
      </c>
      <c r="CM106" s="34">
        <v>0.99970003649553718</v>
      </c>
      <c r="CN106" s="34">
        <v>0.99969662833645012</v>
      </c>
      <c r="CO106" s="34">
        <v>0.99969322018898177</v>
      </c>
      <c r="CP106" s="34">
        <v>0.99968981205313268</v>
      </c>
      <c r="CQ106" s="34">
        <v>0.9996864039289024</v>
      </c>
      <c r="CR106" s="34">
        <v>0.99968245147466761</v>
      </c>
      <c r="CS106" s="34">
        <v>0.99967849903605965</v>
      </c>
      <c r="CT106" s="34">
        <v>0.99967454661307842</v>
      </c>
      <c r="CU106" s="34">
        <v>0.99967059420572379</v>
      </c>
      <c r="CV106" s="34">
        <v>0.999666641813996</v>
      </c>
      <c r="CW106" s="34">
        <v>0.99966268943789449</v>
      </c>
      <c r="CX106" s="34">
        <v>0.9996587370774197</v>
      </c>
      <c r="CY106" s="34">
        <v>0.99965478473257108</v>
      </c>
      <c r="CZ106" s="34">
        <v>0.99965083240334907</v>
      </c>
      <c r="DA106" s="34">
        <v>0.99964688008975322</v>
      </c>
      <c r="DB106" s="34">
        <v>0.99964292779178365</v>
      </c>
    </row>
    <row r="107" spans="1:106" x14ac:dyDescent="0.2">
      <c r="A107" s="13">
        <f t="shared" ca="1" si="1"/>
        <v>44419</v>
      </c>
      <c r="B107" s="34">
        <v>1.0000033675281796</v>
      </c>
      <c r="C107" s="34">
        <v>1</v>
      </c>
      <c r="D107" s="34">
        <v>0.99999663248316062</v>
      </c>
      <c r="E107" s="34">
        <v>0.99999326497766128</v>
      </c>
      <c r="F107" s="34">
        <v>0.99998989748350231</v>
      </c>
      <c r="G107" s="34">
        <v>0.99998653000068305</v>
      </c>
      <c r="H107" s="34">
        <v>0.99998316252920416</v>
      </c>
      <c r="I107" s="34">
        <v>0.99997979506906509</v>
      </c>
      <c r="J107" s="34">
        <v>0.99997642762026628</v>
      </c>
      <c r="K107" s="34">
        <v>0.99997306018280729</v>
      </c>
      <c r="L107" s="34">
        <v>0.99996969275668812</v>
      </c>
      <c r="M107" s="34">
        <v>0.99996632534190877</v>
      </c>
      <c r="N107" s="34">
        <v>0.99996295793846934</v>
      </c>
      <c r="O107" s="34">
        <v>0.99995959054636985</v>
      </c>
      <c r="P107" s="34">
        <v>0.99995622316560973</v>
      </c>
      <c r="Q107" s="34">
        <v>0.99995285579618953</v>
      </c>
      <c r="R107" s="34">
        <v>0.99994948843810894</v>
      </c>
      <c r="S107" s="34">
        <v>0.99994612109136805</v>
      </c>
      <c r="T107" s="34">
        <v>0.99994275375596697</v>
      </c>
      <c r="U107" s="34">
        <v>0.99993938643190505</v>
      </c>
      <c r="V107" s="34">
        <v>0.99993601911918284</v>
      </c>
      <c r="W107" s="34">
        <v>0.99993265181780011</v>
      </c>
      <c r="X107" s="34">
        <v>0.99992928452775687</v>
      </c>
      <c r="Y107" s="34">
        <v>0.999925917249053</v>
      </c>
      <c r="Z107" s="34">
        <v>0.99992254998168828</v>
      </c>
      <c r="AA107" s="34">
        <v>0.99991918272566316</v>
      </c>
      <c r="AB107" s="34">
        <v>0.99991581548097741</v>
      </c>
      <c r="AC107" s="34">
        <v>0.99991244824763081</v>
      </c>
      <c r="AD107" s="34">
        <v>0.99990908102562326</v>
      </c>
      <c r="AE107" s="34">
        <v>0.99990571381495497</v>
      </c>
      <c r="AF107" s="34">
        <v>0.99990234661562594</v>
      </c>
      <c r="AG107" s="34">
        <v>0.99989897942763584</v>
      </c>
      <c r="AH107" s="34">
        <v>0.999895612250985</v>
      </c>
      <c r="AI107" s="34">
        <v>0.99989224508567298</v>
      </c>
      <c r="AJ107" s="34">
        <v>0.99988887793170012</v>
      </c>
      <c r="AK107" s="34">
        <v>0.99988551078906618</v>
      </c>
      <c r="AL107" s="34">
        <v>0.99988214365777117</v>
      </c>
      <c r="AM107" s="34">
        <v>0.99987877653781476</v>
      </c>
      <c r="AN107" s="34">
        <v>0.99987540942919728</v>
      </c>
      <c r="AO107" s="34">
        <v>0.99987204233191873</v>
      </c>
      <c r="AP107" s="34">
        <v>0.999868675245979</v>
      </c>
      <c r="AQ107" s="34">
        <v>0.99986530817137798</v>
      </c>
      <c r="AR107" s="34">
        <v>0.99986194110811533</v>
      </c>
      <c r="AS107" s="34">
        <v>0.99985857405619161</v>
      </c>
      <c r="AT107" s="34">
        <v>0.9998552070156066</v>
      </c>
      <c r="AU107" s="34">
        <v>0.99985183998635974</v>
      </c>
      <c r="AV107" s="34">
        <v>0.99984847296845181</v>
      </c>
      <c r="AW107" s="34">
        <v>0.99984510596188203</v>
      </c>
      <c r="AX107" s="34">
        <v>0.99984173896665107</v>
      </c>
      <c r="AY107" s="34">
        <v>0.99983837198275827</v>
      </c>
      <c r="AZ107" s="34">
        <v>0.99983500501020384</v>
      </c>
      <c r="BA107" s="34">
        <v>0.999831638048988</v>
      </c>
      <c r="BB107" s="34">
        <v>0.9998282710991101</v>
      </c>
      <c r="BC107" s="34">
        <v>0.99982490416057068</v>
      </c>
      <c r="BD107" s="34">
        <v>0.99982153723336931</v>
      </c>
      <c r="BE107" s="34">
        <v>0.99981817031750642</v>
      </c>
      <c r="BF107" s="34">
        <v>0.99981480341298135</v>
      </c>
      <c r="BG107" s="34">
        <v>0.99981143651979465</v>
      </c>
      <c r="BH107" s="34">
        <v>0.99980806963794577</v>
      </c>
      <c r="BI107" s="34">
        <v>0.99980470276743538</v>
      </c>
      <c r="BJ107" s="34">
        <v>0.99980133590826248</v>
      </c>
      <c r="BK107" s="34">
        <v>0.99979796906042784</v>
      </c>
      <c r="BL107" s="34">
        <v>0.99979460222393102</v>
      </c>
      <c r="BM107" s="34">
        <v>0.99979123539877202</v>
      </c>
      <c r="BN107" s="34">
        <v>0.99978786858495095</v>
      </c>
      <c r="BO107" s="34">
        <v>0.99978450178246747</v>
      </c>
      <c r="BP107" s="34">
        <v>0.99978113499132182</v>
      </c>
      <c r="BQ107" s="34">
        <v>0.99977776821151432</v>
      </c>
      <c r="BR107" s="34">
        <v>0.99977440144304397</v>
      </c>
      <c r="BS107" s="34">
        <v>0.99977103468591155</v>
      </c>
      <c r="BT107" s="34">
        <v>0.99976766794011651</v>
      </c>
      <c r="BU107" s="34">
        <v>0.9997643012056594</v>
      </c>
      <c r="BV107" s="34">
        <v>0.99976093448253966</v>
      </c>
      <c r="BW107" s="34">
        <v>0.99975756777075742</v>
      </c>
      <c r="BX107" s="34">
        <v>0.99975420107031243</v>
      </c>
      <c r="BY107" s="34">
        <v>0.99975083438120516</v>
      </c>
      <c r="BZ107" s="34">
        <v>0.99974746770343514</v>
      </c>
      <c r="CA107" s="34">
        <v>0.9997441010370024</v>
      </c>
      <c r="CB107" s="34">
        <v>0.99974073438190703</v>
      </c>
      <c r="CC107" s="34">
        <v>0.99973736773814881</v>
      </c>
      <c r="CD107" s="34">
        <v>0.99973400110572797</v>
      </c>
      <c r="CE107" s="34">
        <v>0.99973063448464439</v>
      </c>
      <c r="CF107" s="34">
        <v>0.99972726787489774</v>
      </c>
      <c r="CG107" s="34">
        <v>0.99972390127648847</v>
      </c>
      <c r="CH107" s="34">
        <v>0.99972053468941613</v>
      </c>
      <c r="CI107" s="34">
        <v>0.99971716811368083</v>
      </c>
      <c r="CJ107" s="34">
        <v>0.99971380154928258</v>
      </c>
      <c r="CK107" s="34">
        <v>0.99971043499622114</v>
      </c>
      <c r="CL107" s="34">
        <v>0.99970706845449675</v>
      </c>
      <c r="CM107" s="34">
        <v>0.99970370192410929</v>
      </c>
      <c r="CN107" s="34">
        <v>0.99970033540505865</v>
      </c>
      <c r="CO107" s="34">
        <v>0.99969696889734483</v>
      </c>
      <c r="CP107" s="34">
        <v>0.99969360240096783</v>
      </c>
      <c r="CQ107" s="34">
        <v>0.99969023591592732</v>
      </c>
      <c r="CR107" s="34">
        <v>0.99968686944222362</v>
      </c>
      <c r="CS107" s="34">
        <v>0.99968350297985664</v>
      </c>
      <c r="CT107" s="34">
        <v>0.99967941105920266</v>
      </c>
      <c r="CU107" s="34">
        <v>0.9996753191552975</v>
      </c>
      <c r="CV107" s="34">
        <v>0.99967122726814173</v>
      </c>
      <c r="CW107" s="34">
        <v>0.99966713539773466</v>
      </c>
      <c r="CX107" s="34">
        <v>0.99966304354407665</v>
      </c>
      <c r="CY107" s="34">
        <v>0.99965895170716756</v>
      </c>
      <c r="CZ107" s="34">
        <v>0.99965485988700709</v>
      </c>
      <c r="DA107" s="34">
        <v>0.9996507680835951</v>
      </c>
      <c r="DB107" s="34">
        <v>0.99964667629693205</v>
      </c>
    </row>
    <row r="108" spans="1:106" x14ac:dyDescent="0.2">
      <c r="A108" s="13">
        <f t="shared" ca="1" si="1"/>
        <v>44420</v>
      </c>
      <c r="B108" s="34">
        <v>1.0000103942305802</v>
      </c>
      <c r="C108" s="34">
        <v>1.0000069294750491</v>
      </c>
      <c r="D108" s="34">
        <v>1.0000034647315224</v>
      </c>
      <c r="E108" s="34">
        <v>1</v>
      </c>
      <c r="F108" s="34">
        <v>0.99999653528048182</v>
      </c>
      <c r="G108" s="34">
        <v>0.99999307057296805</v>
      </c>
      <c r="H108" s="34">
        <v>0.99998960587745878</v>
      </c>
      <c r="I108" s="34">
        <v>0.99998614119395346</v>
      </c>
      <c r="J108" s="34">
        <v>0.99998267652245221</v>
      </c>
      <c r="K108" s="34">
        <v>0.99997921186295513</v>
      </c>
      <c r="L108" s="34">
        <v>0.99997574721546223</v>
      </c>
      <c r="M108" s="34">
        <v>0.99997228257997317</v>
      </c>
      <c r="N108" s="34">
        <v>0.9999688179564884</v>
      </c>
      <c r="O108" s="34">
        <v>0.99996535334500736</v>
      </c>
      <c r="P108" s="34">
        <v>0.99996188874553016</v>
      </c>
      <c r="Q108" s="34">
        <v>0.99995842415805702</v>
      </c>
      <c r="R108" s="34">
        <v>0.9999549595825874</v>
      </c>
      <c r="S108" s="34">
        <v>0.99995149501912206</v>
      </c>
      <c r="T108" s="34">
        <v>0.99994803046766023</v>
      </c>
      <c r="U108" s="34">
        <v>0.99994456592820191</v>
      </c>
      <c r="V108" s="34">
        <v>0.99994110140074732</v>
      </c>
      <c r="W108" s="34">
        <v>0.99993763688529635</v>
      </c>
      <c r="X108" s="34">
        <v>0.99993417238184912</v>
      </c>
      <c r="Y108" s="34">
        <v>0.99993070789040539</v>
      </c>
      <c r="Z108" s="34">
        <v>0.99992724341096517</v>
      </c>
      <c r="AA108" s="34">
        <v>0.99992377894352824</v>
      </c>
      <c r="AB108" s="34">
        <v>0.99992031448809482</v>
      </c>
      <c r="AC108" s="34">
        <v>0.99991685004466468</v>
      </c>
      <c r="AD108" s="34">
        <v>0.99991338561323795</v>
      </c>
      <c r="AE108" s="34">
        <v>0.9999099211938145</v>
      </c>
      <c r="AF108" s="34">
        <v>0.99990645678639434</v>
      </c>
      <c r="AG108" s="34">
        <v>0.99990299239097735</v>
      </c>
      <c r="AH108" s="34">
        <v>0.99989952800756332</v>
      </c>
      <c r="AI108" s="34">
        <v>0.99989606363615258</v>
      </c>
      <c r="AJ108" s="34">
        <v>0.99989259927674479</v>
      </c>
      <c r="AK108" s="34">
        <v>0.99988913492934028</v>
      </c>
      <c r="AL108" s="34">
        <v>0.99988567059393862</v>
      </c>
      <c r="AM108" s="34">
        <v>0.99988220627053992</v>
      </c>
      <c r="AN108" s="34">
        <v>0.99987874195914406</v>
      </c>
      <c r="AO108" s="34">
        <v>0.99987527765975115</v>
      </c>
      <c r="AP108" s="34">
        <v>0.99987181337236108</v>
      </c>
      <c r="AQ108" s="34">
        <v>0.99986834909697375</v>
      </c>
      <c r="AR108" s="34">
        <v>0.99986488483358915</v>
      </c>
      <c r="AS108" s="34">
        <v>0.99986142058220728</v>
      </c>
      <c r="AT108" s="34">
        <v>0.99985795634282804</v>
      </c>
      <c r="AU108" s="34">
        <v>0.99985449211545152</v>
      </c>
      <c r="AV108" s="34">
        <v>0.99985102790007752</v>
      </c>
      <c r="AW108" s="34">
        <v>0.99984756369670613</v>
      </c>
      <c r="AX108" s="34">
        <v>0.99984409950533704</v>
      </c>
      <c r="AY108" s="34">
        <v>0.99984063532597045</v>
      </c>
      <c r="AZ108" s="34">
        <v>0.99983717115860626</v>
      </c>
      <c r="BA108" s="34">
        <v>0.9998337070032447</v>
      </c>
      <c r="BB108" s="34">
        <v>0.99983024285988509</v>
      </c>
      <c r="BC108" s="34">
        <v>0.99982677872852799</v>
      </c>
      <c r="BD108" s="34">
        <v>0.99982331460917295</v>
      </c>
      <c r="BE108" s="34">
        <v>0.99981985050182032</v>
      </c>
      <c r="BF108" s="34">
        <v>0.99981638640646986</v>
      </c>
      <c r="BG108" s="34">
        <v>0.99981292232312147</v>
      </c>
      <c r="BH108" s="34">
        <v>0.99980945825177514</v>
      </c>
      <c r="BI108" s="34">
        <v>0.99980599419243077</v>
      </c>
      <c r="BJ108" s="34">
        <v>0.99980253014508846</v>
      </c>
      <c r="BK108" s="34">
        <v>0.99979906610974811</v>
      </c>
      <c r="BL108" s="34">
        <v>0.99979560208640961</v>
      </c>
      <c r="BM108" s="34">
        <v>0.99979213807507306</v>
      </c>
      <c r="BN108" s="34">
        <v>0.99978867407573813</v>
      </c>
      <c r="BO108" s="34">
        <v>0.99978521008840515</v>
      </c>
      <c r="BP108" s="34">
        <v>0.99978174611307402</v>
      </c>
      <c r="BQ108" s="34">
        <v>0.99977828214974451</v>
      </c>
      <c r="BR108" s="34">
        <v>0.99977481819841663</v>
      </c>
      <c r="BS108" s="34">
        <v>0.99977135425909047</v>
      </c>
      <c r="BT108" s="34">
        <v>0.99976789033176561</v>
      </c>
      <c r="BU108" s="34">
        <v>0.99976442641644259</v>
      </c>
      <c r="BV108" s="34">
        <v>0.99976096251312085</v>
      </c>
      <c r="BW108" s="34">
        <v>0.99975749862180074</v>
      </c>
      <c r="BX108" s="34">
        <v>0.99975403474248192</v>
      </c>
      <c r="BY108" s="34">
        <v>0.9997505708751645</v>
      </c>
      <c r="BZ108" s="34">
        <v>0.99974710701984848</v>
      </c>
      <c r="CA108" s="34">
        <v>0.99974364317653364</v>
      </c>
      <c r="CB108" s="34">
        <v>0.99974017934522008</v>
      </c>
      <c r="CC108" s="34">
        <v>0.99973671552590782</v>
      </c>
      <c r="CD108" s="34">
        <v>0.99973325171859673</v>
      </c>
      <c r="CE108" s="34">
        <v>0.99972978792328671</v>
      </c>
      <c r="CF108" s="34">
        <v>0.99972632413997764</v>
      </c>
      <c r="CG108" s="34">
        <v>0.99972286036866953</v>
      </c>
      <c r="CH108" s="34">
        <v>0.99971939660936282</v>
      </c>
      <c r="CI108" s="34">
        <v>0.99971593286205673</v>
      </c>
      <c r="CJ108" s="34">
        <v>0.99971246912675171</v>
      </c>
      <c r="CK108" s="34">
        <v>0.99970900540344754</v>
      </c>
      <c r="CL108" s="34">
        <v>0.9997055416921441</v>
      </c>
      <c r="CM108" s="34">
        <v>0.99970207799284172</v>
      </c>
      <c r="CN108" s="34">
        <v>0.99969861430553963</v>
      </c>
      <c r="CO108" s="34">
        <v>0.99969515063023862</v>
      </c>
      <c r="CP108" s="34">
        <v>0.99969168696693822</v>
      </c>
      <c r="CQ108" s="34">
        <v>0.99968822331563834</v>
      </c>
      <c r="CR108" s="34">
        <v>0.99968475967633907</v>
      </c>
      <c r="CS108" s="34">
        <v>0.99968129604904032</v>
      </c>
      <c r="CT108" s="34">
        <v>0.99967738546385521</v>
      </c>
      <c r="CU108" s="34">
        <v>0.99967347489396774</v>
      </c>
      <c r="CV108" s="34">
        <v>0.99966956433937781</v>
      </c>
      <c r="CW108" s="34">
        <v>0.99966565380008532</v>
      </c>
      <c r="CX108" s="34">
        <v>0.99966174327609014</v>
      </c>
      <c r="CY108" s="34">
        <v>0.99965783276739206</v>
      </c>
      <c r="CZ108" s="34">
        <v>0.99965392227399141</v>
      </c>
      <c r="DA108" s="34">
        <v>0.99965001179588808</v>
      </c>
      <c r="DB108" s="34">
        <v>0.99964610133308174</v>
      </c>
    </row>
    <row r="109" spans="1:106" x14ac:dyDescent="0.2">
      <c r="A109" s="13">
        <f t="shared" ca="1" si="1"/>
        <v>44421</v>
      </c>
      <c r="B109" s="34">
        <v>1.0000103525767341</v>
      </c>
      <c r="C109" s="34">
        <v>1.0000069017059146</v>
      </c>
      <c r="D109" s="34">
        <v>1.000003450847003</v>
      </c>
      <c r="E109" s="34">
        <v>1</v>
      </c>
      <c r="F109" s="34">
        <v>0.99999654916490532</v>
      </c>
      <c r="G109" s="34">
        <v>0.99999309834171879</v>
      </c>
      <c r="H109" s="34">
        <v>0.99998964753044062</v>
      </c>
      <c r="I109" s="34">
        <v>0.99998619673107059</v>
      </c>
      <c r="J109" s="34">
        <v>0.99998274594360859</v>
      </c>
      <c r="K109" s="34">
        <v>0.99997929516805462</v>
      </c>
      <c r="L109" s="34">
        <v>0.99997584440440901</v>
      </c>
      <c r="M109" s="34">
        <v>0.99997239365267121</v>
      </c>
      <c r="N109" s="34">
        <v>0.99996894291284144</v>
      </c>
      <c r="O109" s="34">
        <v>0.99996549218491959</v>
      </c>
      <c r="P109" s="34">
        <v>0.99996204146890577</v>
      </c>
      <c r="Q109" s="34">
        <v>0.99995859076479976</v>
      </c>
      <c r="R109" s="34">
        <v>0.99995514007260122</v>
      </c>
      <c r="S109" s="34">
        <v>0.99995168939231072</v>
      </c>
      <c r="T109" s="34">
        <v>0.99994823872392802</v>
      </c>
      <c r="U109" s="34">
        <v>0.99994478806745291</v>
      </c>
      <c r="V109" s="34">
        <v>0.99994133742288549</v>
      </c>
      <c r="W109" s="34">
        <v>0.99993788679022566</v>
      </c>
      <c r="X109" s="34">
        <v>0.99993443616947331</v>
      </c>
      <c r="Y109" s="34">
        <v>0.99993098556062854</v>
      </c>
      <c r="Z109" s="34">
        <v>0.99992753496369136</v>
      </c>
      <c r="AA109" s="34">
        <v>0.99992408437866132</v>
      </c>
      <c r="AB109" s="34">
        <v>0.99992063380553897</v>
      </c>
      <c r="AC109" s="34">
        <v>0.99991718324432388</v>
      </c>
      <c r="AD109" s="34">
        <v>0.99991373269501616</v>
      </c>
      <c r="AE109" s="34">
        <v>0.99991028215761579</v>
      </c>
      <c r="AF109" s="34">
        <v>0.99990683163212235</v>
      </c>
      <c r="AG109" s="34">
        <v>0.99990338111853649</v>
      </c>
      <c r="AH109" s="34">
        <v>0.99989993061685756</v>
      </c>
      <c r="AI109" s="34">
        <v>0.99989648012708576</v>
      </c>
      <c r="AJ109" s="34">
        <v>0.999893029649221</v>
      </c>
      <c r="AK109" s="34">
        <v>0.99988957918326327</v>
      </c>
      <c r="AL109" s="34">
        <v>0.99988612872921268</v>
      </c>
      <c r="AM109" s="34">
        <v>0.999882678287069</v>
      </c>
      <c r="AN109" s="34">
        <v>0.99987922785683192</v>
      </c>
      <c r="AO109" s="34">
        <v>0.99987577743850209</v>
      </c>
      <c r="AP109" s="34">
        <v>0.99987232703207884</v>
      </c>
      <c r="AQ109" s="34">
        <v>0.99986887663756263</v>
      </c>
      <c r="AR109" s="34">
        <v>0.999865426254953</v>
      </c>
      <c r="AS109" s="34">
        <v>0.99986197588425008</v>
      </c>
      <c r="AT109" s="34">
        <v>0.99985852552545362</v>
      </c>
      <c r="AU109" s="34">
        <v>0.9998550751785642</v>
      </c>
      <c r="AV109" s="34">
        <v>0.99985162484358114</v>
      </c>
      <c r="AW109" s="34">
        <v>0.99984817452050456</v>
      </c>
      <c r="AX109" s="34">
        <v>0.99984472420933446</v>
      </c>
      <c r="AY109" s="34">
        <v>0.99984127391007083</v>
      </c>
      <c r="AZ109" s="34">
        <v>0.99983782362271367</v>
      </c>
      <c r="BA109" s="34">
        <v>0.99983437334726299</v>
      </c>
      <c r="BB109" s="34">
        <v>0.99983092308371857</v>
      </c>
      <c r="BC109" s="34">
        <v>0.99982747283208029</v>
      </c>
      <c r="BD109" s="34">
        <v>0.99982402259234837</v>
      </c>
      <c r="BE109" s="34">
        <v>0.99982057236452271</v>
      </c>
      <c r="BF109" s="34">
        <v>0.99981712214860319</v>
      </c>
      <c r="BG109" s="34">
        <v>0.99981367194458981</v>
      </c>
      <c r="BH109" s="34">
        <v>0.99981022175248235</v>
      </c>
      <c r="BI109" s="34">
        <v>0.99980677157228104</v>
      </c>
      <c r="BJ109" s="34">
        <v>0.99980332140398587</v>
      </c>
      <c r="BK109" s="34">
        <v>0.99979987124759662</v>
      </c>
      <c r="BL109" s="34">
        <v>0.99979642110311306</v>
      </c>
      <c r="BM109" s="34">
        <v>0.99979297097053565</v>
      </c>
      <c r="BN109" s="34">
        <v>0.99978952084986383</v>
      </c>
      <c r="BO109" s="34">
        <v>0.99978607074109793</v>
      </c>
      <c r="BP109" s="34">
        <v>0.99978262064423795</v>
      </c>
      <c r="BQ109" s="34">
        <v>0.99977917055928345</v>
      </c>
      <c r="BR109" s="34">
        <v>0.99977572048623475</v>
      </c>
      <c r="BS109" s="34">
        <v>0.99977227042509165</v>
      </c>
      <c r="BT109" s="34">
        <v>0.99976882037585402</v>
      </c>
      <c r="BU109" s="34">
        <v>0.99976537033852209</v>
      </c>
      <c r="BV109" s="34">
        <v>0.99976192031309574</v>
      </c>
      <c r="BW109" s="34">
        <v>0.99975847029957476</v>
      </c>
      <c r="BX109" s="34">
        <v>0.99975502029795904</v>
      </c>
      <c r="BY109" s="34">
        <v>0.99975157030824902</v>
      </c>
      <c r="BZ109" s="34">
        <v>0.99974812033044413</v>
      </c>
      <c r="CA109" s="34">
        <v>0.99974467036454451</v>
      </c>
      <c r="CB109" s="34">
        <v>0.99974122041055036</v>
      </c>
      <c r="CC109" s="34">
        <v>0.99973777046846135</v>
      </c>
      <c r="CD109" s="34">
        <v>0.99973432053827738</v>
      </c>
      <c r="CE109" s="34">
        <v>0.99973087061999877</v>
      </c>
      <c r="CF109" s="34">
        <v>0.99972742071362508</v>
      </c>
      <c r="CG109" s="34">
        <v>0.99972397081915665</v>
      </c>
      <c r="CH109" s="34">
        <v>0.99972052093659303</v>
      </c>
      <c r="CI109" s="34">
        <v>0.99971707106593455</v>
      </c>
      <c r="CJ109" s="34">
        <v>0.99971362120718077</v>
      </c>
      <c r="CK109" s="34">
        <v>0.99971017136033213</v>
      </c>
      <c r="CL109" s="34">
        <v>0.9997067215253882</v>
      </c>
      <c r="CM109" s="34">
        <v>0.99970327170234918</v>
      </c>
      <c r="CN109" s="34">
        <v>0.99969982189121487</v>
      </c>
      <c r="CO109" s="34">
        <v>0.99969637209198514</v>
      </c>
      <c r="CP109" s="34">
        <v>0.99969292230466034</v>
      </c>
      <c r="CQ109" s="34">
        <v>0.99968947252924001</v>
      </c>
      <c r="CR109" s="34">
        <v>0.99968602276572449</v>
      </c>
      <c r="CS109" s="34">
        <v>0.99968257301411345</v>
      </c>
      <c r="CT109" s="34">
        <v>0.99967906595252998</v>
      </c>
      <c r="CU109" s="34">
        <v>0.99967555890324977</v>
      </c>
      <c r="CV109" s="34">
        <v>0.99967205186627284</v>
      </c>
      <c r="CW109" s="34">
        <v>0.99966854484159928</v>
      </c>
      <c r="CX109" s="34">
        <v>0.99966503782922911</v>
      </c>
      <c r="CY109" s="34">
        <v>0.99966153082916209</v>
      </c>
      <c r="CZ109" s="34">
        <v>0.99965802384139824</v>
      </c>
      <c r="DA109" s="34">
        <v>0.99965451686593731</v>
      </c>
      <c r="DB109" s="34">
        <v>0.99965100990277966</v>
      </c>
    </row>
    <row r="110" spans="1:106" x14ac:dyDescent="0.2">
      <c r="A110" s="13">
        <f t="shared" ca="1" si="1"/>
        <v>44424</v>
      </c>
      <c r="B110" s="34">
        <v>1.0000034577892649</v>
      </c>
      <c r="C110" s="34">
        <v>1</v>
      </c>
      <c r="D110" s="34">
        <v>0.99999654222269141</v>
      </c>
      <c r="E110" s="34">
        <v>0.99999308445733881</v>
      </c>
      <c r="F110" s="34">
        <v>0.99998962670394276</v>
      </c>
      <c r="G110" s="34">
        <v>0.99998616896250248</v>
      </c>
      <c r="H110" s="34">
        <v>0.99998271123301852</v>
      </c>
      <c r="I110" s="34">
        <v>0.99997925351549066</v>
      </c>
      <c r="J110" s="34">
        <v>0.99997579580991858</v>
      </c>
      <c r="K110" s="34">
        <v>0.99997233811630271</v>
      </c>
      <c r="L110" s="34">
        <v>0.99996888043464283</v>
      </c>
      <c r="M110" s="34">
        <v>0.99996542276493849</v>
      </c>
      <c r="N110" s="34">
        <v>0.99996196510719038</v>
      </c>
      <c r="O110" s="34">
        <v>0.99995850746139781</v>
      </c>
      <c r="P110" s="34">
        <v>0.99995504982756112</v>
      </c>
      <c r="Q110" s="34">
        <v>0.99995159220567997</v>
      </c>
      <c r="R110" s="34">
        <v>0.99994813459575482</v>
      </c>
      <c r="S110" s="34">
        <v>0.99994467699778522</v>
      </c>
      <c r="T110" s="34">
        <v>0.99994121941177105</v>
      </c>
      <c r="U110" s="34">
        <v>0.99993776183771266</v>
      </c>
      <c r="V110" s="34">
        <v>0.99993430427560981</v>
      </c>
      <c r="W110" s="34">
        <v>0.99993084672546229</v>
      </c>
      <c r="X110" s="34">
        <v>0.99992738918727009</v>
      </c>
      <c r="Y110" s="34">
        <v>0.99992393166103344</v>
      </c>
      <c r="Z110" s="34">
        <v>0.99992047414675223</v>
      </c>
      <c r="AA110" s="34">
        <v>0.99991701664442634</v>
      </c>
      <c r="AB110" s="34">
        <v>0.99991355915405555</v>
      </c>
      <c r="AC110" s="34">
        <v>0.9999101016756401</v>
      </c>
      <c r="AD110" s="34">
        <v>0.99990664420917985</v>
      </c>
      <c r="AE110" s="34">
        <v>0.99990318675467471</v>
      </c>
      <c r="AF110" s="34">
        <v>0.99989972931212467</v>
      </c>
      <c r="AG110" s="34">
        <v>0.99989627188152974</v>
      </c>
      <c r="AH110" s="34">
        <v>0.9998928144628898</v>
      </c>
      <c r="AI110" s="34">
        <v>0.99988935705620474</v>
      </c>
      <c r="AJ110" s="34">
        <v>0.9998858996614749</v>
      </c>
      <c r="AK110" s="34">
        <v>0.99988244227869982</v>
      </c>
      <c r="AL110" s="34">
        <v>0.99987898490787963</v>
      </c>
      <c r="AM110" s="34">
        <v>0.99987552754901399</v>
      </c>
      <c r="AN110" s="34">
        <v>0.99987207020210345</v>
      </c>
      <c r="AO110" s="34">
        <v>0.99986861286714757</v>
      </c>
      <c r="AP110" s="34">
        <v>0.99986515554414634</v>
      </c>
      <c r="AQ110" s="34">
        <v>0.99986169823309967</v>
      </c>
      <c r="AR110" s="34">
        <v>0.99985824093400766</v>
      </c>
      <c r="AS110" s="34">
        <v>0.9998547836468703</v>
      </c>
      <c r="AT110" s="34">
        <v>0.99985132637168761</v>
      </c>
      <c r="AU110" s="34">
        <v>0.99984786910845924</v>
      </c>
      <c r="AV110" s="34">
        <v>0.99984441185718531</v>
      </c>
      <c r="AW110" s="34">
        <v>0.99984095461786582</v>
      </c>
      <c r="AX110" s="34">
        <v>0.99983749739050076</v>
      </c>
      <c r="AY110" s="34">
        <v>0.99983404017508981</v>
      </c>
      <c r="AZ110" s="34">
        <v>0.9998305829716333</v>
      </c>
      <c r="BA110" s="34">
        <v>0.999827125780131</v>
      </c>
      <c r="BB110" s="34">
        <v>0.9998236686005828</v>
      </c>
      <c r="BC110" s="34">
        <v>0.99982021143298883</v>
      </c>
      <c r="BD110" s="34">
        <v>0.99981675427734906</v>
      </c>
      <c r="BE110" s="34">
        <v>0.99981329713366329</v>
      </c>
      <c r="BF110" s="34">
        <v>0.9998098400019314</v>
      </c>
      <c r="BG110" s="34">
        <v>0.99980638288215373</v>
      </c>
      <c r="BH110" s="34">
        <v>0.99980292577432983</v>
      </c>
      <c r="BI110" s="34">
        <v>0.99979946867846026</v>
      </c>
      <c r="BJ110" s="34">
        <v>0.99979601159454423</v>
      </c>
      <c r="BK110" s="34">
        <v>0.99979255452258209</v>
      </c>
      <c r="BL110" s="34">
        <v>0.9997890974625735</v>
      </c>
      <c r="BM110" s="34">
        <v>0.99978564041451901</v>
      </c>
      <c r="BN110" s="34">
        <v>0.99978218337841795</v>
      </c>
      <c r="BO110" s="34">
        <v>0.99977872635427067</v>
      </c>
      <c r="BP110" s="34">
        <v>0.99977526934207694</v>
      </c>
      <c r="BQ110" s="34">
        <v>0.99977181234183676</v>
      </c>
      <c r="BR110" s="34">
        <v>0.99976835535355024</v>
      </c>
      <c r="BS110" s="34">
        <v>0.99976489837721727</v>
      </c>
      <c r="BT110" s="34">
        <v>0.99976144141283763</v>
      </c>
      <c r="BU110" s="34">
        <v>0.99975798446041153</v>
      </c>
      <c r="BV110" s="34">
        <v>0.99975452751993865</v>
      </c>
      <c r="BW110" s="34">
        <v>0.99975107059141921</v>
      </c>
      <c r="BX110" s="34">
        <v>0.99974761367485299</v>
      </c>
      <c r="BY110" s="34">
        <v>0.99974415677023998</v>
      </c>
      <c r="BZ110" s="34">
        <v>0.99974069987758019</v>
      </c>
      <c r="CA110" s="34">
        <v>0.99973724299687361</v>
      </c>
      <c r="CB110" s="34">
        <v>0.99973378612812014</v>
      </c>
      <c r="CC110" s="34">
        <v>0.99973032927131988</v>
      </c>
      <c r="CD110" s="34">
        <v>0.99972687242647251</v>
      </c>
      <c r="CE110" s="34">
        <v>0.99972341559357802</v>
      </c>
      <c r="CF110" s="34">
        <v>0.99971995877263664</v>
      </c>
      <c r="CG110" s="34">
        <v>0.99971650196364836</v>
      </c>
      <c r="CH110" s="34">
        <v>0.99971304516661263</v>
      </c>
      <c r="CI110" s="34">
        <v>0.99970958838153001</v>
      </c>
      <c r="CJ110" s="34">
        <v>0.99970613160840005</v>
      </c>
      <c r="CK110" s="34">
        <v>0.99970267484722275</v>
      </c>
      <c r="CL110" s="34">
        <v>0.99969921809799822</v>
      </c>
      <c r="CM110" s="34">
        <v>0.99969576136072635</v>
      </c>
      <c r="CN110" s="34">
        <v>0.99969230463540737</v>
      </c>
      <c r="CO110" s="34">
        <v>0.99968884792204082</v>
      </c>
      <c r="CP110" s="34">
        <v>0.99968539122062661</v>
      </c>
      <c r="CQ110" s="34">
        <v>0.99968193453116505</v>
      </c>
      <c r="CR110" s="34">
        <v>0.99967844159642227</v>
      </c>
      <c r="CS110" s="34">
        <v>0.99967494867388407</v>
      </c>
      <c r="CT110" s="34">
        <v>0.99967145576355054</v>
      </c>
      <c r="CU110" s="34">
        <v>0.99966796286542114</v>
      </c>
      <c r="CV110" s="34">
        <v>0.99966446997949621</v>
      </c>
      <c r="CW110" s="34">
        <v>0.99966097710577573</v>
      </c>
      <c r="CX110" s="34">
        <v>0.99965748424425893</v>
      </c>
      <c r="CY110" s="34">
        <v>0.99965399139494693</v>
      </c>
      <c r="CZ110" s="34">
        <v>0.99965049855783894</v>
      </c>
      <c r="DA110" s="34">
        <v>0.99964700573293497</v>
      </c>
      <c r="DB110" s="34">
        <v>0.99964351292023523</v>
      </c>
    </row>
    <row r="111" spans="1:106" x14ac:dyDescent="0.2">
      <c r="A111" s="13">
        <f t="shared" ca="1" si="1"/>
        <v>44425</v>
      </c>
      <c r="B111" s="34">
        <v>1.000003534153856</v>
      </c>
      <c r="C111" s="34">
        <v>1</v>
      </c>
      <c r="D111" s="34">
        <v>0.99999646585863444</v>
      </c>
      <c r="E111" s="34">
        <v>0.99999293172975878</v>
      </c>
      <c r="F111" s="34">
        <v>0.99998939761337347</v>
      </c>
      <c r="G111" s="34">
        <v>0.99998586350947816</v>
      </c>
      <c r="H111" s="34">
        <v>0.99998232941807286</v>
      </c>
      <c r="I111" s="34">
        <v>0.99997879533915757</v>
      </c>
      <c r="J111" s="34">
        <v>0.99997526127273206</v>
      </c>
      <c r="K111" s="34">
        <v>0.99997172721879657</v>
      </c>
      <c r="L111" s="34">
        <v>0.99996819317735086</v>
      </c>
      <c r="M111" s="34">
        <v>0.99996465914839494</v>
      </c>
      <c r="N111" s="34">
        <v>0.99996112513192892</v>
      </c>
      <c r="O111" s="34">
        <v>0.99995759112795257</v>
      </c>
      <c r="P111" s="34">
        <v>0.99995405713646568</v>
      </c>
      <c r="Q111" s="34">
        <v>0.9999505231574688</v>
      </c>
      <c r="R111" s="34">
        <v>0.99994698919096114</v>
      </c>
      <c r="S111" s="34">
        <v>0.99994345523694328</v>
      </c>
      <c r="T111" s="34">
        <v>0.99993992129541476</v>
      </c>
      <c r="U111" s="34">
        <v>0.99993638736637558</v>
      </c>
      <c r="V111" s="34">
        <v>0.99993285344982608</v>
      </c>
      <c r="W111" s="34">
        <v>0.9999293195457658</v>
      </c>
      <c r="X111" s="34">
        <v>0.99992578565419477</v>
      </c>
      <c r="Y111" s="34">
        <v>0.99992225177511318</v>
      </c>
      <c r="Z111" s="34">
        <v>0.9999187179085206</v>
      </c>
      <c r="AA111" s="34">
        <v>0.99991518405441737</v>
      </c>
      <c r="AB111" s="34">
        <v>0.99991165021280348</v>
      </c>
      <c r="AC111" s="34">
        <v>0.99990811638367827</v>
      </c>
      <c r="AD111" s="34">
        <v>0.9999045825670424</v>
      </c>
      <c r="AE111" s="34">
        <v>0.99990104876289532</v>
      </c>
      <c r="AF111" s="34">
        <v>0.99989751497123736</v>
      </c>
      <c r="AG111" s="34">
        <v>0.99989398119206829</v>
      </c>
      <c r="AH111" s="34">
        <v>0.99989044742538791</v>
      </c>
      <c r="AI111" s="34">
        <v>0.99988691367119675</v>
      </c>
      <c r="AJ111" s="34">
        <v>0.99988337992949405</v>
      </c>
      <c r="AK111" s="34">
        <v>0.99987984620028025</v>
      </c>
      <c r="AL111" s="34">
        <v>0.99987631248355513</v>
      </c>
      <c r="AM111" s="34">
        <v>0.99987277877931846</v>
      </c>
      <c r="AN111" s="34">
        <v>0.99986924508757058</v>
      </c>
      <c r="AO111" s="34">
        <v>0.99986571140831138</v>
      </c>
      <c r="AP111" s="34">
        <v>0.9998621777415404</v>
      </c>
      <c r="AQ111" s="34">
        <v>0.99985864408725811</v>
      </c>
      <c r="AR111" s="34">
        <v>0.99985511044546427</v>
      </c>
      <c r="AS111" s="34">
        <v>0.99985157681615877</v>
      </c>
      <c r="AT111" s="34">
        <v>0.99984804319934162</v>
      </c>
      <c r="AU111" s="34">
        <v>0.99984450959501281</v>
      </c>
      <c r="AV111" s="34">
        <v>0.99984097600317223</v>
      </c>
      <c r="AW111" s="34">
        <v>0.99983744242381978</v>
      </c>
      <c r="AX111" s="34">
        <v>0.99983390885695567</v>
      </c>
      <c r="AY111" s="34">
        <v>0.99983037530257957</v>
      </c>
      <c r="AZ111" s="34">
        <v>0.99982684176069148</v>
      </c>
      <c r="BA111" s="34">
        <v>0.9998233082312914</v>
      </c>
      <c r="BB111" s="34">
        <v>0.99981977471437955</v>
      </c>
      <c r="BC111" s="34">
        <v>0.99981624120995549</v>
      </c>
      <c r="BD111" s="34">
        <v>0.99981270771801933</v>
      </c>
      <c r="BE111" s="34">
        <v>0.99980917423857107</v>
      </c>
      <c r="BF111" s="34">
        <v>0.9998056407716106</v>
      </c>
      <c r="BG111" s="34">
        <v>0.99980210731713803</v>
      </c>
      <c r="BH111" s="34">
        <v>0.99979857387515303</v>
      </c>
      <c r="BI111" s="34">
        <v>0.9997950404456557</v>
      </c>
      <c r="BJ111" s="34">
        <v>0.99979150702864616</v>
      </c>
      <c r="BK111" s="34">
        <v>0.99978797362412397</v>
      </c>
      <c r="BL111" s="34">
        <v>0.99978444023208968</v>
      </c>
      <c r="BM111" s="34">
        <v>0.99978090685254262</v>
      </c>
      <c r="BN111" s="34">
        <v>0.99977737348548323</v>
      </c>
      <c r="BO111" s="34">
        <v>0.99977384013091097</v>
      </c>
      <c r="BP111" s="34">
        <v>0.99977030678882639</v>
      </c>
      <c r="BQ111" s="34">
        <v>0.99976677345922882</v>
      </c>
      <c r="BR111" s="34">
        <v>0.99976324014211881</v>
      </c>
      <c r="BS111" s="34">
        <v>0.99975970683749582</v>
      </c>
      <c r="BT111" s="34">
        <v>0.99975617354536017</v>
      </c>
      <c r="BU111" s="34">
        <v>0.99975264026571187</v>
      </c>
      <c r="BV111" s="34">
        <v>0.99974910699855046</v>
      </c>
      <c r="BW111" s="34">
        <v>0.99974557374387585</v>
      </c>
      <c r="BX111" s="34">
        <v>0.99974204050168869</v>
      </c>
      <c r="BY111" s="34">
        <v>0.99973850727198832</v>
      </c>
      <c r="BZ111" s="34">
        <v>0.99973497405477507</v>
      </c>
      <c r="CA111" s="34">
        <v>0.9997314408500485</v>
      </c>
      <c r="CB111" s="34">
        <v>0.99972790765780883</v>
      </c>
      <c r="CC111" s="34">
        <v>0.99972437447805584</v>
      </c>
      <c r="CD111" s="34">
        <v>0.99972084131078987</v>
      </c>
      <c r="CE111" s="34">
        <v>0.99971730815601056</v>
      </c>
      <c r="CF111" s="34">
        <v>0.99971377501371772</v>
      </c>
      <c r="CG111" s="34">
        <v>0.99971024188391155</v>
      </c>
      <c r="CH111" s="34">
        <v>0.99970670876659207</v>
      </c>
      <c r="CI111" s="34">
        <v>0.99970317566175915</v>
      </c>
      <c r="CJ111" s="34">
        <v>0.99969964256941268</v>
      </c>
      <c r="CK111" s="34">
        <v>0.99969610948955256</v>
      </c>
      <c r="CL111" s="34">
        <v>0.99969257642217879</v>
      </c>
      <c r="CM111" s="34">
        <v>0.9996890433672917</v>
      </c>
      <c r="CN111" s="34">
        <v>0.99968551032489061</v>
      </c>
      <c r="CO111" s="34">
        <v>0.99968197729497599</v>
      </c>
      <c r="CP111" s="34">
        <v>0.99967844427754748</v>
      </c>
      <c r="CQ111" s="34">
        <v>0.99967491127260522</v>
      </c>
      <c r="CR111" s="34">
        <v>0.99967112173402695</v>
      </c>
      <c r="CS111" s="34">
        <v>0.99966733220981407</v>
      </c>
      <c r="CT111" s="34">
        <v>0.9996635426999666</v>
      </c>
      <c r="CU111" s="34">
        <v>0.99965975320448397</v>
      </c>
      <c r="CV111" s="34">
        <v>0.99965596372336696</v>
      </c>
      <c r="CW111" s="34">
        <v>0.99965217425661457</v>
      </c>
      <c r="CX111" s="34">
        <v>0.99964838480422713</v>
      </c>
      <c r="CY111" s="34">
        <v>0.99964459536620476</v>
      </c>
      <c r="CZ111" s="34">
        <v>0.99964080594254745</v>
      </c>
      <c r="DA111" s="34">
        <v>0.99963701653325487</v>
      </c>
      <c r="DB111" s="34">
        <v>0.99963322713832703</v>
      </c>
    </row>
    <row r="112" spans="1:106" x14ac:dyDescent="0.2">
      <c r="A112" s="13">
        <f t="shared" ca="1" si="1"/>
        <v>44426</v>
      </c>
      <c r="B112" s="34">
        <v>1.0000036349410921</v>
      </c>
      <c r="C112" s="34">
        <v>1</v>
      </c>
      <c r="D112" s="34">
        <v>0.99999636507212086</v>
      </c>
      <c r="E112" s="34">
        <v>0.99999273015745416</v>
      </c>
      <c r="F112" s="34">
        <v>0.99998909525600044</v>
      </c>
      <c r="G112" s="34">
        <v>0.99998546036775904</v>
      </c>
      <c r="H112" s="34">
        <v>0.9999818254927304</v>
      </c>
      <c r="I112" s="34">
        <v>0.99997819063091409</v>
      </c>
      <c r="J112" s="34">
        <v>0.9999745557823102</v>
      </c>
      <c r="K112" s="34">
        <v>0.99997092094691886</v>
      </c>
      <c r="L112" s="34">
        <v>0.99996728612473984</v>
      </c>
      <c r="M112" s="34">
        <v>0.99996365131577325</v>
      </c>
      <c r="N112" s="34">
        <v>0.99996001652001898</v>
      </c>
      <c r="O112" s="34">
        <v>0.9999563817374767</v>
      </c>
      <c r="P112" s="34">
        <v>0.99995274696814673</v>
      </c>
      <c r="Q112" s="34">
        <v>0.99994911221202887</v>
      </c>
      <c r="R112" s="34">
        <v>0.99994547746912299</v>
      </c>
      <c r="S112" s="34">
        <v>0.99994184273942921</v>
      </c>
      <c r="T112" s="34">
        <v>0.99993820802294731</v>
      </c>
      <c r="U112" s="34">
        <v>0.9999345733196775</v>
      </c>
      <c r="V112" s="34">
        <v>0.99993093862961968</v>
      </c>
      <c r="W112" s="34">
        <v>0.99992730395277341</v>
      </c>
      <c r="X112" s="34">
        <v>0.99992366928913901</v>
      </c>
      <c r="Y112" s="34">
        <v>0.99992003463871659</v>
      </c>
      <c r="Z112" s="34">
        <v>0.99991640000150539</v>
      </c>
      <c r="AA112" s="34">
        <v>0.99991276537750617</v>
      </c>
      <c r="AB112" s="34">
        <v>0.9999091307667185</v>
      </c>
      <c r="AC112" s="34">
        <v>0.99990549616914237</v>
      </c>
      <c r="AD112" s="34">
        <v>0.99990186158477767</v>
      </c>
      <c r="AE112" s="34">
        <v>0.99989822701362452</v>
      </c>
      <c r="AF112" s="34">
        <v>0.99989459245568268</v>
      </c>
      <c r="AG112" s="34">
        <v>0.9998909579109525</v>
      </c>
      <c r="AH112" s="34">
        <v>0.99988732337943309</v>
      </c>
      <c r="AI112" s="34">
        <v>0.99988368886112544</v>
      </c>
      <c r="AJ112" s="34">
        <v>0.99988005435602878</v>
      </c>
      <c r="AK112" s="34">
        <v>0.99987641986414311</v>
      </c>
      <c r="AL112" s="34">
        <v>0.99987278538546875</v>
      </c>
      <c r="AM112" s="34">
        <v>0.99986915092000561</v>
      </c>
      <c r="AN112" s="34">
        <v>0.99986551646775335</v>
      </c>
      <c r="AO112" s="34">
        <v>0.99986188202871196</v>
      </c>
      <c r="AP112" s="34">
        <v>0.99985824760288156</v>
      </c>
      <c r="AQ112" s="34">
        <v>0.99985461319026203</v>
      </c>
      <c r="AR112" s="34">
        <v>0.99985097879085338</v>
      </c>
      <c r="AS112" s="34">
        <v>0.99984734440465539</v>
      </c>
      <c r="AT112" s="34">
        <v>0.99984371003166839</v>
      </c>
      <c r="AU112" s="34">
        <v>0.99984007567189193</v>
      </c>
      <c r="AV112" s="34">
        <v>0.99983644132532601</v>
      </c>
      <c r="AW112" s="34">
        <v>0.99983280699197064</v>
      </c>
      <c r="AX112" s="34">
        <v>0.99982917267182592</v>
      </c>
      <c r="AY112" s="34">
        <v>0.99982553836489174</v>
      </c>
      <c r="AZ112" s="34">
        <v>0.999821904071168</v>
      </c>
      <c r="BA112" s="34">
        <v>0.99981826979065458</v>
      </c>
      <c r="BB112" s="34">
        <v>0.99981463552335137</v>
      </c>
      <c r="BC112" s="34">
        <v>0.99981100126925893</v>
      </c>
      <c r="BD112" s="34">
        <v>0.99980736702837636</v>
      </c>
      <c r="BE112" s="34">
        <v>0.999803732800704</v>
      </c>
      <c r="BF112" s="34">
        <v>0.99980009858624175</v>
      </c>
      <c r="BG112" s="34">
        <v>0.99979646438498981</v>
      </c>
      <c r="BH112" s="34">
        <v>0.99979283019694787</v>
      </c>
      <c r="BI112" s="34">
        <v>0.99978919602211591</v>
      </c>
      <c r="BJ112" s="34">
        <v>0.99978556186049394</v>
      </c>
      <c r="BK112" s="34">
        <v>0.99978192771208185</v>
      </c>
      <c r="BL112" s="34">
        <v>0.99977829357687964</v>
      </c>
      <c r="BM112" s="34">
        <v>0.99977465945488719</v>
      </c>
      <c r="BN112" s="34">
        <v>0.99977102534610462</v>
      </c>
      <c r="BO112" s="34">
        <v>0.99976739125053171</v>
      </c>
      <c r="BP112" s="34">
        <v>0.99976375716816845</v>
      </c>
      <c r="BQ112" s="34">
        <v>0.99976012309901496</v>
      </c>
      <c r="BR112" s="34">
        <v>0.99975648904307091</v>
      </c>
      <c r="BS112" s="34">
        <v>0.99975285500033639</v>
      </c>
      <c r="BT112" s="34">
        <v>0.99974922097081131</v>
      </c>
      <c r="BU112" s="34">
        <v>0.999745586954496</v>
      </c>
      <c r="BV112" s="34">
        <v>0.99974195295138968</v>
      </c>
      <c r="BW112" s="34">
        <v>0.99973831896149301</v>
      </c>
      <c r="BX112" s="34">
        <v>0.99973468498480544</v>
      </c>
      <c r="BY112" s="34">
        <v>0.99973105102132698</v>
      </c>
      <c r="BZ112" s="34">
        <v>0.99972741707105794</v>
      </c>
      <c r="CA112" s="34">
        <v>0.9997237831339979</v>
      </c>
      <c r="CB112" s="34">
        <v>0.99972014921014707</v>
      </c>
      <c r="CC112" s="34">
        <v>0.99971651529950534</v>
      </c>
      <c r="CD112" s="34">
        <v>0.99971288140207237</v>
      </c>
      <c r="CE112" s="34">
        <v>0.99970924751784862</v>
      </c>
      <c r="CF112" s="34">
        <v>0.99970561364683375</v>
      </c>
      <c r="CG112" s="34">
        <v>0.99970197978902742</v>
      </c>
      <c r="CH112" s="34">
        <v>0.99969834594443041</v>
      </c>
      <c r="CI112" s="34">
        <v>0.99969471211304173</v>
      </c>
      <c r="CJ112" s="34">
        <v>0.99969107829486181</v>
      </c>
      <c r="CK112" s="34">
        <v>0.999687444489891</v>
      </c>
      <c r="CL112" s="34">
        <v>0.99968381069812851</v>
      </c>
      <c r="CM112" s="34">
        <v>0.99968017691957434</v>
      </c>
      <c r="CN112" s="34">
        <v>0.99967654315422905</v>
      </c>
      <c r="CO112" s="34">
        <v>0.99967290940209197</v>
      </c>
      <c r="CP112" s="34">
        <v>0.99966927566316355</v>
      </c>
      <c r="CQ112" s="34">
        <v>0.99966564193744334</v>
      </c>
      <c r="CR112" s="34">
        <v>0.99966200822493145</v>
      </c>
      <c r="CS112" s="34">
        <v>0.99965837452562811</v>
      </c>
      <c r="CT112" s="34">
        <v>0.99965512326395922</v>
      </c>
      <c r="CU112" s="34">
        <v>0.99965187201286443</v>
      </c>
      <c r="CV112" s="34">
        <v>0.99964862077234418</v>
      </c>
      <c r="CW112" s="34">
        <v>0.99964536954239824</v>
      </c>
      <c r="CX112" s="34">
        <v>0.99964211832302619</v>
      </c>
      <c r="CY112" s="34">
        <v>0.99963886711422867</v>
      </c>
      <c r="CZ112" s="34">
        <v>0.99963561591600514</v>
      </c>
      <c r="DA112" s="34">
        <v>0.99963236472835582</v>
      </c>
      <c r="DB112" s="34">
        <v>0.99962911355128026</v>
      </c>
    </row>
    <row r="113" spans="1:106" x14ac:dyDescent="0.2">
      <c r="A113" s="13">
        <f t="shared" ca="1" si="1"/>
        <v>44427</v>
      </c>
      <c r="B113" s="34">
        <v>1.0000108940727175</v>
      </c>
      <c r="C113" s="34">
        <v>1.0000072627019585</v>
      </c>
      <c r="D113" s="34">
        <v>1.0000036313443859</v>
      </c>
      <c r="E113" s="34">
        <v>1</v>
      </c>
      <c r="F113" s="34">
        <v>0.99999636866880059</v>
      </c>
      <c r="G113" s="34">
        <v>0.99999273735078797</v>
      </c>
      <c r="H113" s="34">
        <v>0.99998910604596192</v>
      </c>
      <c r="I113" s="34">
        <v>0.9999854747543222</v>
      </c>
      <c r="J113" s="34">
        <v>0.99998184347586894</v>
      </c>
      <c r="K113" s="34">
        <v>0.9999782122106019</v>
      </c>
      <c r="L113" s="34">
        <v>0.99997458095852132</v>
      </c>
      <c r="M113" s="34">
        <v>0.99997094971962708</v>
      </c>
      <c r="N113" s="34">
        <v>0.99996731849391896</v>
      </c>
      <c r="O113" s="34">
        <v>0.99996368728139706</v>
      </c>
      <c r="P113" s="34">
        <v>0.9999600560820614</v>
      </c>
      <c r="Q113" s="34">
        <v>0.99995642489591152</v>
      </c>
      <c r="R113" s="34">
        <v>0.99995279372294799</v>
      </c>
      <c r="S113" s="34">
        <v>0.99994916256317046</v>
      </c>
      <c r="T113" s="34">
        <v>0.9999455314165786</v>
      </c>
      <c r="U113" s="34">
        <v>0.99994190028317298</v>
      </c>
      <c r="V113" s="34">
        <v>0.99993826916295281</v>
      </c>
      <c r="W113" s="34">
        <v>0.99993463805591876</v>
      </c>
      <c r="X113" s="34">
        <v>0.99993100696207027</v>
      </c>
      <c r="Y113" s="34">
        <v>0.99992737588140768</v>
      </c>
      <c r="Z113" s="34">
        <v>0.99992374481393054</v>
      </c>
      <c r="AA113" s="34">
        <v>0.99992011375963918</v>
      </c>
      <c r="AB113" s="34">
        <v>0.99991648271853328</v>
      </c>
      <c r="AC113" s="34">
        <v>0.99991285169061284</v>
      </c>
      <c r="AD113" s="34">
        <v>0.99990922067587795</v>
      </c>
      <c r="AE113" s="34">
        <v>0.99990558967432852</v>
      </c>
      <c r="AF113" s="34">
        <v>0.99990195868596432</v>
      </c>
      <c r="AG113" s="34">
        <v>0.99989832771078568</v>
      </c>
      <c r="AH113" s="34">
        <v>0.99989469674879206</v>
      </c>
      <c r="AI113" s="34">
        <v>0.99989106579998388</v>
      </c>
      <c r="AJ113" s="34">
        <v>0.99988743486436082</v>
      </c>
      <c r="AK113" s="34">
        <v>0.99988380394192278</v>
      </c>
      <c r="AL113" s="34">
        <v>0.99988017303266996</v>
      </c>
      <c r="AM113" s="34">
        <v>0.99987654213660204</v>
      </c>
      <c r="AN113" s="34">
        <v>0.99987291125371902</v>
      </c>
      <c r="AO113" s="34">
        <v>0.99986928038402123</v>
      </c>
      <c r="AP113" s="34">
        <v>0.99986564952750812</v>
      </c>
      <c r="AQ113" s="34">
        <v>0.9998620186841799</v>
      </c>
      <c r="AR113" s="34">
        <v>0.99985838785403647</v>
      </c>
      <c r="AS113" s="34">
        <v>0.99985475703707782</v>
      </c>
      <c r="AT113" s="34">
        <v>0.99985112623330386</v>
      </c>
      <c r="AU113" s="34">
        <v>0.99984749544271467</v>
      </c>
      <c r="AV113" s="34">
        <v>0.99984386466530983</v>
      </c>
      <c r="AW113" s="34">
        <v>0.99984023390108967</v>
      </c>
      <c r="AX113" s="34">
        <v>0.99983660315005407</v>
      </c>
      <c r="AY113" s="34">
        <v>0.99983297241220281</v>
      </c>
      <c r="AZ113" s="34">
        <v>0.99982934168753601</v>
      </c>
      <c r="BA113" s="34">
        <v>0.99982571097605377</v>
      </c>
      <c r="BB113" s="34">
        <v>0.99982208027775576</v>
      </c>
      <c r="BC113" s="34">
        <v>0.99981844959264177</v>
      </c>
      <c r="BD113" s="34">
        <v>0.99981481892071211</v>
      </c>
      <c r="BE113" s="34">
        <v>0.9998111882619668</v>
      </c>
      <c r="BF113" s="34">
        <v>0.99980755761640538</v>
      </c>
      <c r="BG113" s="34">
        <v>0.99980392698402831</v>
      </c>
      <c r="BH113" s="34">
        <v>0.99980029636483492</v>
      </c>
      <c r="BI113" s="34">
        <v>0.99979666575882564</v>
      </c>
      <c r="BJ113" s="34">
        <v>0.99979303516600038</v>
      </c>
      <c r="BK113" s="34">
        <v>0.99978940458635901</v>
      </c>
      <c r="BL113" s="34">
        <v>0.99978577401990132</v>
      </c>
      <c r="BM113" s="34">
        <v>0.99978214346662775</v>
      </c>
      <c r="BN113" s="34">
        <v>0.99977851292653763</v>
      </c>
      <c r="BO113" s="34">
        <v>0.99977488239963119</v>
      </c>
      <c r="BP113" s="34">
        <v>0.99977125188590865</v>
      </c>
      <c r="BQ113" s="34">
        <v>0.99976762138536956</v>
      </c>
      <c r="BR113" s="34">
        <v>0.99976399089801404</v>
      </c>
      <c r="BS113" s="34">
        <v>0.99976036042384187</v>
      </c>
      <c r="BT113" s="34">
        <v>0.99975672996285336</v>
      </c>
      <c r="BU113" s="34">
        <v>0.9997530995150482</v>
      </c>
      <c r="BV113" s="34">
        <v>0.99974946908042628</v>
      </c>
      <c r="BW113" s="34">
        <v>0.99974583865898781</v>
      </c>
      <c r="BX113" s="34">
        <v>0.99974220825073246</v>
      </c>
      <c r="BY113" s="34">
        <v>0.99973857785566034</v>
      </c>
      <c r="BZ113" s="34">
        <v>0.99973494747377167</v>
      </c>
      <c r="CA113" s="34">
        <v>0.99973131710506569</v>
      </c>
      <c r="CB113" s="34">
        <v>0.99972768674954293</v>
      </c>
      <c r="CC113" s="34">
        <v>0.9997240564072033</v>
      </c>
      <c r="CD113" s="34">
        <v>0.99972042607804679</v>
      </c>
      <c r="CE113" s="34">
        <v>0.99971679576207295</v>
      </c>
      <c r="CF113" s="34">
        <v>0.99971316545928202</v>
      </c>
      <c r="CG113" s="34">
        <v>0.99970953516967398</v>
      </c>
      <c r="CH113" s="34">
        <v>0.99970590489324862</v>
      </c>
      <c r="CI113" s="34">
        <v>0.99970227463000616</v>
      </c>
      <c r="CJ113" s="34">
        <v>0.99969864437994627</v>
      </c>
      <c r="CK113" s="34">
        <v>0.99969501414306927</v>
      </c>
      <c r="CL113" s="34">
        <v>0.99969138391937451</v>
      </c>
      <c r="CM113" s="34">
        <v>0.99968775370886254</v>
      </c>
      <c r="CN113" s="34">
        <v>0.9996841235115328</v>
      </c>
      <c r="CO113" s="34">
        <v>0.99968049332738584</v>
      </c>
      <c r="CP113" s="34">
        <v>0.99967686315642112</v>
      </c>
      <c r="CQ113" s="34">
        <v>0.99967323299863875</v>
      </c>
      <c r="CR113" s="34">
        <v>0.99966960285403861</v>
      </c>
      <c r="CS113" s="34">
        <v>0.99966597272262081</v>
      </c>
      <c r="CT113" s="34">
        <v>0.99966186525006429</v>
      </c>
      <c r="CU113" s="34">
        <v>0.99965775779438459</v>
      </c>
      <c r="CV113" s="34">
        <v>0.99965365035558196</v>
      </c>
      <c r="CW113" s="34">
        <v>0.99964954293365593</v>
      </c>
      <c r="CX113" s="34">
        <v>0.99964543552860696</v>
      </c>
      <c r="CY113" s="34">
        <v>0.9996413281404346</v>
      </c>
      <c r="CZ113" s="34">
        <v>0.99963722076913886</v>
      </c>
      <c r="DA113" s="34">
        <v>0.9996331134147195</v>
      </c>
      <c r="DB113" s="34">
        <v>0.99962900607717675</v>
      </c>
    </row>
    <row r="114" spans="1:106" x14ac:dyDescent="0.2">
      <c r="A114" s="13">
        <f t="shared" ca="1" si="1"/>
        <v>44428</v>
      </c>
      <c r="B114" s="34">
        <v>1.000010696635959</v>
      </c>
      <c r="C114" s="34">
        <v>1.0000071310779264</v>
      </c>
      <c r="D114" s="34">
        <v>1.0000035655326067</v>
      </c>
      <c r="E114" s="34">
        <v>1</v>
      </c>
      <c r="F114" s="34">
        <v>0.99999643448010633</v>
      </c>
      <c r="G114" s="34">
        <v>0.99999286897292561</v>
      </c>
      <c r="H114" s="34">
        <v>0.99998930347845782</v>
      </c>
      <c r="I114" s="34">
        <v>0.99998573799670298</v>
      </c>
      <c r="J114" s="34">
        <v>0.99998217252766075</v>
      </c>
      <c r="K114" s="34">
        <v>0.99997860707133113</v>
      </c>
      <c r="L114" s="34">
        <v>0.99997504162771456</v>
      </c>
      <c r="M114" s="34">
        <v>0.99997147619681037</v>
      </c>
      <c r="N114" s="34">
        <v>0.99996791077861891</v>
      </c>
      <c r="O114" s="34">
        <v>0.99996434537314005</v>
      </c>
      <c r="P114" s="34">
        <v>0.99996077998037369</v>
      </c>
      <c r="Q114" s="34">
        <v>0.99995721460031972</v>
      </c>
      <c r="R114" s="34">
        <v>0.99995364923297836</v>
      </c>
      <c r="S114" s="34">
        <v>0.99995008387834927</v>
      </c>
      <c r="T114" s="34">
        <v>0.99994651853643257</v>
      </c>
      <c r="U114" s="34">
        <v>0.99994295320722826</v>
      </c>
      <c r="V114" s="34">
        <v>0.99993938789073589</v>
      </c>
      <c r="W114" s="34">
        <v>0.9999358225869559</v>
      </c>
      <c r="X114" s="34">
        <v>0.99993225729588797</v>
      </c>
      <c r="Y114" s="34">
        <v>0.99992869201753254</v>
      </c>
      <c r="Z114" s="34">
        <v>0.99992512675188894</v>
      </c>
      <c r="AA114" s="34">
        <v>0.99992156149895728</v>
      </c>
      <c r="AB114" s="34">
        <v>0.99991799625873767</v>
      </c>
      <c r="AC114" s="34">
        <v>0.99991443103123001</v>
      </c>
      <c r="AD114" s="34">
        <v>0.99991086581643418</v>
      </c>
      <c r="AE114" s="34">
        <v>0.9999073006143504</v>
      </c>
      <c r="AF114" s="34">
        <v>0.99990373542497812</v>
      </c>
      <c r="AG114" s="34">
        <v>0.99990017024831768</v>
      </c>
      <c r="AH114" s="34">
        <v>0.99989660508436895</v>
      </c>
      <c r="AI114" s="34">
        <v>0.99989303993313206</v>
      </c>
      <c r="AJ114" s="34">
        <v>0.99988947479460655</v>
      </c>
      <c r="AK114" s="34">
        <v>0.99988590966879287</v>
      </c>
      <c r="AL114" s="34">
        <v>0.99988234455569047</v>
      </c>
      <c r="AM114" s="34">
        <v>0.99987877945529957</v>
      </c>
      <c r="AN114" s="34">
        <v>0.99987521436762039</v>
      </c>
      <c r="AO114" s="34">
        <v>0.99987164929265226</v>
      </c>
      <c r="AP114" s="34">
        <v>0.99986808423039564</v>
      </c>
      <c r="AQ114" s="34">
        <v>0.99986451918085018</v>
      </c>
      <c r="AR114" s="34">
        <v>0.99986095414401621</v>
      </c>
      <c r="AS114" s="34">
        <v>0.99985738911989341</v>
      </c>
      <c r="AT114" s="34">
        <v>0.99985382410848156</v>
      </c>
      <c r="AU114" s="34">
        <v>0.99985025910978098</v>
      </c>
      <c r="AV114" s="34">
        <v>0.99984669412379146</v>
      </c>
      <c r="AW114" s="34">
        <v>0.99984312915051288</v>
      </c>
      <c r="AX114" s="34">
        <v>0.99983956418994546</v>
      </c>
      <c r="AY114" s="34">
        <v>0.99983599924208877</v>
      </c>
      <c r="AZ114" s="34">
        <v>0.99983243430694313</v>
      </c>
      <c r="BA114" s="34">
        <v>0.99982886938450821</v>
      </c>
      <c r="BB114" s="34">
        <v>0.99982530447478435</v>
      </c>
      <c r="BC114" s="34">
        <v>0.99982173957777087</v>
      </c>
      <c r="BD114" s="34">
        <v>0.99981817469346845</v>
      </c>
      <c r="BE114" s="34">
        <v>0.99981460982187653</v>
      </c>
      <c r="BF114" s="34">
        <v>0.99981104496299533</v>
      </c>
      <c r="BG114" s="34">
        <v>0.99980748011682463</v>
      </c>
      <c r="BH114" s="34">
        <v>0.99980391528336443</v>
      </c>
      <c r="BI114" s="34">
        <v>0.99980035046261462</v>
      </c>
      <c r="BJ114" s="34">
        <v>0.99979678565457553</v>
      </c>
      <c r="BK114" s="34">
        <v>0.9997932208592466</v>
      </c>
      <c r="BL114" s="34">
        <v>0.99978965607662806</v>
      </c>
      <c r="BM114" s="34">
        <v>0.9997860913067198</v>
      </c>
      <c r="BN114" s="34">
        <v>0.99978252654952182</v>
      </c>
      <c r="BO114" s="34">
        <v>0.99977896180503423</v>
      </c>
      <c r="BP114" s="34">
        <v>0.99977539707325669</v>
      </c>
      <c r="BQ114" s="34">
        <v>0.99977183235418909</v>
      </c>
      <c r="BR114" s="34">
        <v>0.99976826764783189</v>
      </c>
      <c r="BS114" s="34">
        <v>0.99976470295418429</v>
      </c>
      <c r="BT114" s="34">
        <v>0.9997611382732472</v>
      </c>
      <c r="BU114" s="34">
        <v>0.99975757360501971</v>
      </c>
      <c r="BV114" s="34">
        <v>0.99975400894950206</v>
      </c>
      <c r="BW114" s="34">
        <v>0.99975044430669446</v>
      </c>
      <c r="BX114" s="34">
        <v>0.99974687967659659</v>
      </c>
      <c r="BY114" s="34">
        <v>0.99974331505920855</v>
      </c>
      <c r="BZ114" s="34">
        <v>0.99973975045453012</v>
      </c>
      <c r="CA114" s="34">
        <v>0.99973618586256141</v>
      </c>
      <c r="CB114" s="34">
        <v>0.9997326212833022</v>
      </c>
      <c r="CC114" s="34">
        <v>0.99972905671675272</v>
      </c>
      <c r="CD114" s="34">
        <v>0.99972549216291284</v>
      </c>
      <c r="CE114" s="34">
        <v>0.99972192762178236</v>
      </c>
      <c r="CF114" s="34">
        <v>0.99971836309336115</v>
      </c>
      <c r="CG114" s="34">
        <v>0.99971479857764955</v>
      </c>
      <c r="CH114" s="34">
        <v>0.99971123407464735</v>
      </c>
      <c r="CI114" s="34">
        <v>0.99970766958435442</v>
      </c>
      <c r="CJ114" s="34">
        <v>0.99970410510677066</v>
      </c>
      <c r="CK114" s="34">
        <v>0.99970054064189606</v>
      </c>
      <c r="CL114" s="34">
        <v>0.99969697618973075</v>
      </c>
      <c r="CM114" s="34">
        <v>0.99969341175027449</v>
      </c>
      <c r="CN114" s="34">
        <v>0.99968984732352739</v>
      </c>
      <c r="CO114" s="34">
        <v>0.99968628290948913</v>
      </c>
      <c r="CP114" s="34">
        <v>0.99968271850816015</v>
      </c>
      <c r="CQ114" s="34">
        <v>0.99967915411954</v>
      </c>
      <c r="CR114" s="34">
        <v>0.9996755897436288</v>
      </c>
      <c r="CS114" s="34">
        <v>0.99967202538042621</v>
      </c>
      <c r="CT114" s="34">
        <v>0.99966857732349801</v>
      </c>
      <c r="CU114" s="34">
        <v>0.99966512927846285</v>
      </c>
      <c r="CV114" s="34">
        <v>0.99966168124532051</v>
      </c>
      <c r="CW114" s="34">
        <v>0.99965823322407121</v>
      </c>
      <c r="CX114" s="34">
        <v>0.99965478521471474</v>
      </c>
      <c r="CY114" s="34">
        <v>0.99965133721725108</v>
      </c>
      <c r="CZ114" s="34">
        <v>0.99964788923168002</v>
      </c>
      <c r="DA114" s="34">
        <v>0.999644441258002</v>
      </c>
      <c r="DB114" s="34">
        <v>0.9996409932962167</v>
      </c>
    </row>
    <row r="115" spans="1:106" x14ac:dyDescent="0.2">
      <c r="A115" s="13">
        <f t="shared" ca="1" si="1"/>
        <v>44431</v>
      </c>
      <c r="B115" s="34">
        <v>1.0000035896849646</v>
      </c>
      <c r="C115" s="34">
        <v>1</v>
      </c>
      <c r="D115" s="34">
        <v>0.99999641032792097</v>
      </c>
      <c r="E115" s="34">
        <v>0.99999282066872797</v>
      </c>
      <c r="F115" s="34">
        <v>0.99998923102242065</v>
      </c>
      <c r="G115" s="34">
        <v>0.99998564138899881</v>
      </c>
      <c r="H115" s="34">
        <v>0.99998205176846278</v>
      </c>
      <c r="I115" s="34">
        <v>0.99997846216081199</v>
      </c>
      <c r="J115" s="34">
        <v>0.999974872566047</v>
      </c>
      <c r="K115" s="34">
        <v>0.99997128298416726</v>
      </c>
      <c r="L115" s="34">
        <v>0.99996769341517322</v>
      </c>
      <c r="M115" s="34">
        <v>0.99996410385906431</v>
      </c>
      <c r="N115" s="34">
        <v>0.99996051431584088</v>
      </c>
      <c r="O115" s="34">
        <v>0.99995692478550269</v>
      </c>
      <c r="P115" s="34">
        <v>0.99995333526804975</v>
      </c>
      <c r="Q115" s="34">
        <v>0.99994974576348195</v>
      </c>
      <c r="R115" s="34">
        <v>0.99994615627179928</v>
      </c>
      <c r="S115" s="34">
        <v>0.99994256679300153</v>
      </c>
      <c r="T115" s="34">
        <v>0.99993897732708925</v>
      </c>
      <c r="U115" s="34">
        <v>0.99993538787406178</v>
      </c>
      <c r="V115" s="34">
        <v>0.99993179843391922</v>
      </c>
      <c r="W115" s="34">
        <v>0.99992820900666168</v>
      </c>
      <c r="X115" s="34">
        <v>0.99992461959228884</v>
      </c>
      <c r="Y115" s="34">
        <v>0.99992103019080081</v>
      </c>
      <c r="Z115" s="34">
        <v>0.99991744080219769</v>
      </c>
      <c r="AA115" s="34">
        <v>0.99991385142647937</v>
      </c>
      <c r="AB115" s="34">
        <v>0.99991026206364564</v>
      </c>
      <c r="AC115" s="34">
        <v>0.9999066727136966</v>
      </c>
      <c r="AD115" s="34">
        <v>0.99990308337663192</v>
      </c>
      <c r="AE115" s="34">
        <v>0.99989949405245193</v>
      </c>
      <c r="AF115" s="34">
        <v>0.99989590474115653</v>
      </c>
      <c r="AG115" s="34">
        <v>0.99989231544274559</v>
      </c>
      <c r="AH115" s="34">
        <v>0.99988872615721902</v>
      </c>
      <c r="AI115" s="34">
        <v>0.99988513688457659</v>
      </c>
      <c r="AJ115" s="34">
        <v>0.99988154762481873</v>
      </c>
      <c r="AK115" s="34">
        <v>0.99987795837794513</v>
      </c>
      <c r="AL115" s="34">
        <v>0.99987436914395555</v>
      </c>
      <c r="AM115" s="34">
        <v>0.99987077992285023</v>
      </c>
      <c r="AN115" s="34">
        <v>0.99986719071462904</v>
      </c>
      <c r="AO115" s="34">
        <v>0.99986360151929188</v>
      </c>
      <c r="AP115" s="34">
        <v>0.99986001233683897</v>
      </c>
      <c r="AQ115" s="34">
        <v>0.99985642316726997</v>
      </c>
      <c r="AR115" s="34">
        <v>0.99985283401058478</v>
      </c>
      <c r="AS115" s="34">
        <v>0.99984924486678362</v>
      </c>
      <c r="AT115" s="34">
        <v>0.99984565573586626</v>
      </c>
      <c r="AU115" s="34">
        <v>0.99984206661783248</v>
      </c>
      <c r="AV115" s="34">
        <v>0.99983847751268295</v>
      </c>
      <c r="AW115" s="34">
        <v>0.99983488842041668</v>
      </c>
      <c r="AX115" s="34">
        <v>0.9998312993410341</v>
      </c>
      <c r="AY115" s="34">
        <v>0.99982771027453532</v>
      </c>
      <c r="AZ115" s="34">
        <v>0.99982412122092013</v>
      </c>
      <c r="BA115" s="34">
        <v>0.99982053218018863</v>
      </c>
      <c r="BB115" s="34">
        <v>0.99981694315234015</v>
      </c>
      <c r="BC115" s="34">
        <v>0.99981335413737527</v>
      </c>
      <c r="BD115" s="34">
        <v>0.99980976513529407</v>
      </c>
      <c r="BE115" s="34">
        <v>0.99980617614609579</v>
      </c>
      <c r="BF115" s="34">
        <v>0.99980258716978121</v>
      </c>
      <c r="BG115" s="34">
        <v>0.99979899820634965</v>
      </c>
      <c r="BH115" s="34">
        <v>0.99979540925580113</v>
      </c>
      <c r="BI115" s="34">
        <v>0.99979182031813596</v>
      </c>
      <c r="BJ115" s="34">
        <v>0.99978823139335393</v>
      </c>
      <c r="BK115" s="34">
        <v>0.99978464248145482</v>
      </c>
      <c r="BL115" s="34">
        <v>0.99978105358243907</v>
      </c>
      <c r="BM115" s="34">
        <v>0.99977746469630591</v>
      </c>
      <c r="BN115" s="34">
        <v>0.99977387582305588</v>
      </c>
      <c r="BO115" s="34">
        <v>0.99977028696268855</v>
      </c>
      <c r="BP115" s="34">
        <v>0.99976669811520413</v>
      </c>
      <c r="BQ115" s="34">
        <v>0.99976310928060252</v>
      </c>
      <c r="BR115" s="34">
        <v>0.99975952045888361</v>
      </c>
      <c r="BS115" s="34">
        <v>0.99975593165004739</v>
      </c>
      <c r="BT115" s="34">
        <v>0.99975234285409398</v>
      </c>
      <c r="BU115" s="34">
        <v>0.99974875407102304</v>
      </c>
      <c r="BV115" s="34">
        <v>0.99974516530083468</v>
      </c>
      <c r="BW115" s="34">
        <v>0.9997415765435288</v>
      </c>
      <c r="BX115" s="34">
        <v>0.99973798779910528</v>
      </c>
      <c r="BY115" s="34">
        <v>0.99973439906756434</v>
      </c>
      <c r="BZ115" s="34">
        <v>0.99973081034890587</v>
      </c>
      <c r="CA115" s="34">
        <v>0.99972722164312966</v>
      </c>
      <c r="CB115" s="34">
        <v>0.99972363295023559</v>
      </c>
      <c r="CC115" s="34">
        <v>0.99972004427022376</v>
      </c>
      <c r="CD115" s="34">
        <v>0.99971645560309419</v>
      </c>
      <c r="CE115" s="34">
        <v>0.99971286694884687</v>
      </c>
      <c r="CF115" s="34">
        <v>0.99970927830748135</v>
      </c>
      <c r="CG115" s="34">
        <v>0.99970568967899809</v>
      </c>
      <c r="CH115" s="34">
        <v>0.99970210106339663</v>
      </c>
      <c r="CI115" s="34">
        <v>0.99969851246067731</v>
      </c>
      <c r="CJ115" s="34">
        <v>0.99969492387083991</v>
      </c>
      <c r="CK115" s="34">
        <v>0.99969133529388432</v>
      </c>
      <c r="CL115" s="34">
        <v>0.99968774672981042</v>
      </c>
      <c r="CM115" s="34">
        <v>0.99968415817861844</v>
      </c>
      <c r="CN115" s="34">
        <v>0.99968056964030827</v>
      </c>
      <c r="CO115" s="34">
        <v>0.99967698111487946</v>
      </c>
      <c r="CP115" s="34">
        <v>0.99967339260233246</v>
      </c>
      <c r="CQ115" s="34">
        <v>0.99966980410266704</v>
      </c>
      <c r="CR115" s="34">
        <v>0.9996662156158832</v>
      </c>
      <c r="CS115" s="34">
        <v>0.99966253838823338</v>
      </c>
      <c r="CT115" s="34">
        <v>0.99965886117411018</v>
      </c>
      <c r="CU115" s="34">
        <v>0.99965518397351338</v>
      </c>
      <c r="CV115" s="34">
        <v>0.9996515067864431</v>
      </c>
      <c r="CW115" s="34">
        <v>0.99964782961289911</v>
      </c>
      <c r="CX115" s="34">
        <v>0.99964415245288141</v>
      </c>
      <c r="CY115" s="34">
        <v>0.99964047530639011</v>
      </c>
      <c r="CZ115" s="34">
        <v>0.99963679817342499</v>
      </c>
      <c r="DA115" s="34">
        <v>0.99963312105398594</v>
      </c>
      <c r="DB115" s="34">
        <v>0.99962944394807318</v>
      </c>
    </row>
    <row r="116" spans="1:106" x14ac:dyDescent="0.2">
      <c r="A116" s="13">
        <f t="shared" ca="1" si="1"/>
        <v>44432</v>
      </c>
      <c r="B116" s="34">
        <v>1.0000033814241434</v>
      </c>
      <c r="C116" s="34">
        <v>1</v>
      </c>
      <c r="D116" s="34">
        <v>0.99999661858729061</v>
      </c>
      <c r="E116" s="34">
        <v>0.99999323718601529</v>
      </c>
      <c r="F116" s="34">
        <v>0.99998985579617394</v>
      </c>
      <c r="G116" s="34">
        <v>0.99998647441776634</v>
      </c>
      <c r="H116" s="34">
        <v>0.99998309305079247</v>
      </c>
      <c r="I116" s="34">
        <v>0.99997971169525257</v>
      </c>
      <c r="J116" s="34">
        <v>0.99997633035114641</v>
      </c>
      <c r="K116" s="34">
        <v>0.99997294901847378</v>
      </c>
      <c r="L116" s="34">
        <v>0.999969567697235</v>
      </c>
      <c r="M116" s="34">
        <v>0.99996618638742985</v>
      </c>
      <c r="N116" s="34">
        <v>0.99996280508905844</v>
      </c>
      <c r="O116" s="34">
        <v>0.99995942380212033</v>
      </c>
      <c r="P116" s="34">
        <v>0.99995604252661596</v>
      </c>
      <c r="Q116" s="34">
        <v>0.99995266126254512</v>
      </c>
      <c r="R116" s="34">
        <v>0.99994928000990746</v>
      </c>
      <c r="S116" s="34">
        <v>0.99994589876870332</v>
      </c>
      <c r="T116" s="34">
        <v>0.9999425175389326</v>
      </c>
      <c r="U116" s="34">
        <v>0.99993913632059506</v>
      </c>
      <c r="V116" s="34">
        <v>0.99993575511369115</v>
      </c>
      <c r="W116" s="34">
        <v>0.99993237391822021</v>
      </c>
      <c r="X116" s="34">
        <v>0.99992899273418256</v>
      </c>
      <c r="Y116" s="34">
        <v>0.99992561156157811</v>
      </c>
      <c r="Z116" s="34">
        <v>0.99992223040040684</v>
      </c>
      <c r="AA116" s="34">
        <v>0.99991884925066865</v>
      </c>
      <c r="AB116" s="34">
        <v>0.99991546811236331</v>
      </c>
      <c r="AC116" s="34">
        <v>0.99991208698549128</v>
      </c>
      <c r="AD116" s="34">
        <v>0.99990870587005221</v>
      </c>
      <c r="AE116" s="34">
        <v>0.9999053247660461</v>
      </c>
      <c r="AF116" s="34">
        <v>0.99990194367347263</v>
      </c>
      <c r="AG116" s="34">
        <v>0.99989856259233212</v>
      </c>
      <c r="AH116" s="34">
        <v>0.99989518152262469</v>
      </c>
      <c r="AI116" s="34">
        <v>0.99989180046434989</v>
      </c>
      <c r="AJ116" s="34">
        <v>0.99988841941750783</v>
      </c>
      <c r="AK116" s="34">
        <v>0.99988503838209852</v>
      </c>
      <c r="AL116" s="34">
        <v>0.99988165735812184</v>
      </c>
      <c r="AM116" s="34">
        <v>0.99987827634557791</v>
      </c>
      <c r="AN116" s="34">
        <v>0.99987489534446627</v>
      </c>
      <c r="AO116" s="34">
        <v>0.9998715143547876</v>
      </c>
      <c r="AP116" s="34">
        <v>0.99986813337654135</v>
      </c>
      <c r="AQ116" s="34">
        <v>0.9998647524097275</v>
      </c>
      <c r="AR116" s="34">
        <v>0.99986137145434595</v>
      </c>
      <c r="AS116" s="34">
        <v>0.99985799051039703</v>
      </c>
      <c r="AT116" s="34">
        <v>0.99985460957788042</v>
      </c>
      <c r="AU116" s="34">
        <v>0.9998512286567961</v>
      </c>
      <c r="AV116" s="34">
        <v>0.99984784774714408</v>
      </c>
      <c r="AW116" s="34">
        <v>0.99984446684892436</v>
      </c>
      <c r="AX116" s="34">
        <v>0.99984108596213661</v>
      </c>
      <c r="AY116" s="34">
        <v>0.99983770508678138</v>
      </c>
      <c r="AZ116" s="34">
        <v>0.99983432422285801</v>
      </c>
      <c r="BA116" s="34">
        <v>0.99983094337036682</v>
      </c>
      <c r="BB116" s="34">
        <v>0.99982756252930782</v>
      </c>
      <c r="BC116" s="34">
        <v>0.99982418169968079</v>
      </c>
      <c r="BD116" s="34">
        <v>0.99982080088148584</v>
      </c>
      <c r="BE116" s="34">
        <v>0.99981742007472241</v>
      </c>
      <c r="BF116" s="34">
        <v>0.99981403927939128</v>
      </c>
      <c r="BG116" s="34">
        <v>0.99981065849549189</v>
      </c>
      <c r="BH116" s="34">
        <v>0.99980727772302436</v>
      </c>
      <c r="BI116" s="34">
        <v>0.99980389696198857</v>
      </c>
      <c r="BJ116" s="34">
        <v>0.99980051621238464</v>
      </c>
      <c r="BK116" s="34">
        <v>0.99979713547421223</v>
      </c>
      <c r="BL116" s="34">
        <v>0.99979375474747156</v>
      </c>
      <c r="BM116" s="34">
        <v>0.99979037403216253</v>
      </c>
      <c r="BN116" s="34">
        <v>0.99978699332828513</v>
      </c>
      <c r="BO116" s="34">
        <v>0.99978361263583915</v>
      </c>
      <c r="BP116" s="34">
        <v>0.99978023195482479</v>
      </c>
      <c r="BQ116" s="34">
        <v>0.99977685128524219</v>
      </c>
      <c r="BR116" s="34">
        <v>0.99977347062709065</v>
      </c>
      <c r="BS116" s="34">
        <v>0.99977008998037054</v>
      </c>
      <c r="BT116" s="34">
        <v>0.99976670934508194</v>
      </c>
      <c r="BU116" s="34">
        <v>0.99976332872122453</v>
      </c>
      <c r="BV116" s="34">
        <v>0.99975994810879854</v>
      </c>
      <c r="BW116" s="34">
        <v>0.99975656750780373</v>
      </c>
      <c r="BX116" s="34">
        <v>0.99975318691824011</v>
      </c>
      <c r="BY116" s="34">
        <v>0.99974980634010757</v>
      </c>
      <c r="BZ116" s="34">
        <v>0.99974642577340633</v>
      </c>
      <c r="CA116" s="34">
        <v>0.99974304521813628</v>
      </c>
      <c r="CB116" s="34">
        <v>0.99973966467429698</v>
      </c>
      <c r="CC116" s="34">
        <v>0.99973628414188875</v>
      </c>
      <c r="CD116" s="34">
        <v>0.99973290362091172</v>
      </c>
      <c r="CE116" s="34">
        <v>0.99972952311136531</v>
      </c>
      <c r="CF116" s="34">
        <v>0.99972614261325021</v>
      </c>
      <c r="CG116" s="34">
        <v>0.99972276212656563</v>
      </c>
      <c r="CH116" s="34">
        <v>0.99971938165131202</v>
      </c>
      <c r="CI116" s="34">
        <v>0.99971600118748927</v>
      </c>
      <c r="CJ116" s="34">
        <v>0.99971262073509704</v>
      </c>
      <c r="CK116" s="34">
        <v>0.99970924029413555</v>
      </c>
      <c r="CL116" s="34">
        <v>0.99970585986460481</v>
      </c>
      <c r="CM116" s="34">
        <v>0.9997024794465047</v>
      </c>
      <c r="CN116" s="34">
        <v>0.99969909903983523</v>
      </c>
      <c r="CO116" s="34">
        <v>0.99969571864459617</v>
      </c>
      <c r="CP116" s="34">
        <v>0.99969233826078763</v>
      </c>
      <c r="CQ116" s="34">
        <v>0.99968895788840961</v>
      </c>
      <c r="CR116" s="34">
        <v>0.99968449143286364</v>
      </c>
      <c r="CS116" s="34">
        <v>0.99968002499727282</v>
      </c>
      <c r="CT116" s="34">
        <v>0.99967555858163759</v>
      </c>
      <c r="CU116" s="34">
        <v>0.99967109218595751</v>
      </c>
      <c r="CV116" s="34">
        <v>0.99966662581023258</v>
      </c>
      <c r="CW116" s="34">
        <v>0.99966215945446291</v>
      </c>
      <c r="CX116" s="34">
        <v>0.99965769311864805</v>
      </c>
      <c r="CY116" s="34">
        <v>0.99965322680278801</v>
      </c>
      <c r="CZ116" s="34">
        <v>0.99964876050688301</v>
      </c>
      <c r="DA116" s="34">
        <v>0.9996442942309326</v>
      </c>
      <c r="DB116" s="34">
        <v>0.99963982797493678</v>
      </c>
    </row>
    <row r="117" spans="1:106" x14ac:dyDescent="0.2">
      <c r="A117" s="13">
        <f t="shared" ca="1" si="1"/>
        <v>44433</v>
      </c>
      <c r="B117" s="34">
        <v>1.0000034369506547</v>
      </c>
      <c r="C117" s="34">
        <v>1</v>
      </c>
      <c r="D117" s="34">
        <v>0.99999656306115769</v>
      </c>
      <c r="E117" s="34">
        <v>0.99999312613412816</v>
      </c>
      <c r="F117" s="34">
        <v>0.99998968921891074</v>
      </c>
      <c r="G117" s="34">
        <v>0.99998625231550631</v>
      </c>
      <c r="H117" s="34">
        <v>0.99998281542391398</v>
      </c>
      <c r="I117" s="34">
        <v>0.99997937854413399</v>
      </c>
      <c r="J117" s="34">
        <v>0.99997594167616655</v>
      </c>
      <c r="K117" s="34">
        <v>0.99997250482001143</v>
      </c>
      <c r="L117" s="34">
        <v>0.99996906797566842</v>
      </c>
      <c r="M117" s="34">
        <v>0.99996563114313763</v>
      </c>
      <c r="N117" s="34">
        <v>0.99996219432241906</v>
      </c>
      <c r="O117" s="34">
        <v>0.9999587575135126</v>
      </c>
      <c r="P117" s="34">
        <v>0.99995532071641835</v>
      </c>
      <c r="Q117" s="34">
        <v>0.99995188393113599</v>
      </c>
      <c r="R117" s="34">
        <v>0.99994844715766595</v>
      </c>
      <c r="S117" s="34">
        <v>0.99994501039600769</v>
      </c>
      <c r="T117" s="34">
        <v>0.99994157364616132</v>
      </c>
      <c r="U117" s="34">
        <v>0.99993813690812694</v>
      </c>
      <c r="V117" s="34">
        <v>0.99993470018190433</v>
      </c>
      <c r="W117" s="34">
        <v>0.99993126346749373</v>
      </c>
      <c r="X117" s="34">
        <v>0.99992782676489467</v>
      </c>
      <c r="Y117" s="34">
        <v>0.99992439007410749</v>
      </c>
      <c r="Z117" s="34">
        <v>0.99992095339513187</v>
      </c>
      <c r="AA117" s="34">
        <v>0.99991751672796803</v>
      </c>
      <c r="AB117" s="34">
        <v>0.99991408007261595</v>
      </c>
      <c r="AC117" s="34">
        <v>0.99991064342907521</v>
      </c>
      <c r="AD117" s="34">
        <v>0.99990720679734602</v>
      </c>
      <c r="AE117" s="34">
        <v>0.99990377017742826</v>
      </c>
      <c r="AF117" s="34">
        <v>0.99990033356932229</v>
      </c>
      <c r="AG117" s="34">
        <v>0.9998968969730273</v>
      </c>
      <c r="AH117" s="34">
        <v>0.99989346038854399</v>
      </c>
      <c r="AI117" s="34">
        <v>0.99989002381587189</v>
      </c>
      <c r="AJ117" s="34">
        <v>0.99988658725501123</v>
      </c>
      <c r="AK117" s="34">
        <v>0.99988315070596168</v>
      </c>
      <c r="AL117" s="34">
        <v>0.99987971416872334</v>
      </c>
      <c r="AM117" s="34">
        <v>0.9998762776432959</v>
      </c>
      <c r="AN117" s="34">
        <v>0.99987284112968</v>
      </c>
      <c r="AO117" s="34">
        <v>0.9998694046278751</v>
      </c>
      <c r="AP117" s="34">
        <v>0.9998659681378812</v>
      </c>
      <c r="AQ117" s="34">
        <v>0.99986253165969829</v>
      </c>
      <c r="AR117" s="34">
        <v>0.99985909519332639</v>
      </c>
      <c r="AS117" s="34">
        <v>0.99985565873876547</v>
      </c>
      <c r="AT117" s="34">
        <v>0.99985222229601523</v>
      </c>
      <c r="AU117" s="34">
        <v>0.99984878586507597</v>
      </c>
      <c r="AV117" s="34">
        <v>0.9998453494459475</v>
      </c>
      <c r="AW117" s="34">
        <v>0.99984191303862979</v>
      </c>
      <c r="AX117" s="34">
        <v>0.99983847664312275</v>
      </c>
      <c r="AY117" s="34">
        <v>0.9998350402594266</v>
      </c>
      <c r="AZ117" s="34">
        <v>0.99983160388754078</v>
      </c>
      <c r="BA117" s="34">
        <v>0.99982816752746562</v>
      </c>
      <c r="BB117" s="34">
        <v>0.99982473117920123</v>
      </c>
      <c r="BC117" s="34">
        <v>0.99982129484274718</v>
      </c>
      <c r="BD117" s="34">
        <v>0.99981785851810379</v>
      </c>
      <c r="BE117" s="34">
        <v>0.99981442220527061</v>
      </c>
      <c r="BF117" s="34">
        <v>0.999810985904248</v>
      </c>
      <c r="BG117" s="34">
        <v>0.99980754961503571</v>
      </c>
      <c r="BH117" s="34">
        <v>0.99980411333763353</v>
      </c>
      <c r="BI117" s="34">
        <v>0.9998006770720419</v>
      </c>
      <c r="BJ117" s="34">
        <v>0.99979724081826049</v>
      </c>
      <c r="BK117" s="34">
        <v>0.99979380457628919</v>
      </c>
      <c r="BL117" s="34">
        <v>0.99979036834612789</v>
      </c>
      <c r="BM117" s="34">
        <v>0.99978693212777692</v>
      </c>
      <c r="BN117" s="34">
        <v>0.99978349592123605</v>
      </c>
      <c r="BO117" s="34">
        <v>0.99978005972650497</v>
      </c>
      <c r="BP117" s="34">
        <v>0.99977662354358399</v>
      </c>
      <c r="BQ117" s="34">
        <v>0.99977318737247312</v>
      </c>
      <c r="BR117" s="34">
        <v>0.99976975121317191</v>
      </c>
      <c r="BS117" s="34">
        <v>0.99976631506568081</v>
      </c>
      <c r="BT117" s="34">
        <v>0.99976287892999938</v>
      </c>
      <c r="BU117" s="34">
        <v>0.99975944280612783</v>
      </c>
      <c r="BV117" s="34">
        <v>0.99975600669406584</v>
      </c>
      <c r="BW117" s="34">
        <v>0.99975257059381384</v>
      </c>
      <c r="BX117" s="34">
        <v>0.9997491345053714</v>
      </c>
      <c r="BY117" s="34">
        <v>0.99974569842873851</v>
      </c>
      <c r="BZ117" s="34">
        <v>0.99974226236391539</v>
      </c>
      <c r="CA117" s="34">
        <v>0.9997388263109015</v>
      </c>
      <c r="CB117" s="34">
        <v>0.99973539026969738</v>
      </c>
      <c r="CC117" s="34">
        <v>0.99973195424030259</v>
      </c>
      <c r="CD117" s="34">
        <v>0.99972851822271713</v>
      </c>
      <c r="CE117" s="34">
        <v>0.99972508221694123</v>
      </c>
      <c r="CF117" s="34">
        <v>0.99972164622297455</v>
      </c>
      <c r="CG117" s="34">
        <v>0.99971821024081742</v>
      </c>
      <c r="CH117" s="34">
        <v>0.99971477427046918</v>
      </c>
      <c r="CI117" s="34">
        <v>0.99971133831193049</v>
      </c>
      <c r="CJ117" s="34">
        <v>0.9997079023652008</v>
      </c>
      <c r="CK117" s="34">
        <v>0.99970446643028033</v>
      </c>
      <c r="CL117" s="34">
        <v>0.99970103050716908</v>
      </c>
      <c r="CM117" s="34">
        <v>0.99969759459586649</v>
      </c>
      <c r="CN117" s="34">
        <v>0.99969415869637335</v>
      </c>
      <c r="CO117" s="34">
        <v>0.99969072280868898</v>
      </c>
      <c r="CP117" s="34">
        <v>0.9996872869328135</v>
      </c>
      <c r="CQ117" s="34">
        <v>0.99968385106874702</v>
      </c>
      <c r="CR117" s="34">
        <v>0.9996804152164892</v>
      </c>
      <c r="CS117" s="34">
        <v>0.9996769793760405</v>
      </c>
      <c r="CT117" s="34">
        <v>0.99967256859540421</v>
      </c>
      <c r="CU117" s="34">
        <v>0.99966815783422891</v>
      </c>
      <c r="CV117" s="34">
        <v>0.99966374709251504</v>
      </c>
      <c r="CW117" s="34">
        <v>0.99965933637026239</v>
      </c>
      <c r="CX117" s="34">
        <v>0.99965492566747061</v>
      </c>
      <c r="CY117" s="34">
        <v>0.99965051498413982</v>
      </c>
      <c r="CZ117" s="34">
        <v>0.99964610432026968</v>
      </c>
      <c r="DA117" s="34">
        <v>0.99964169367586064</v>
      </c>
      <c r="DB117" s="34">
        <v>0.99963728305091204</v>
      </c>
    </row>
    <row r="118" spans="1:106" x14ac:dyDescent="0.2">
      <c r="A118" s="13">
        <f t="shared" ca="1" si="1"/>
        <v>44434</v>
      </c>
      <c r="B118" s="34">
        <v>1.0000134147094804</v>
      </c>
      <c r="C118" s="34">
        <v>1.0000100610152396</v>
      </c>
      <c r="D118" s="34">
        <v>1.0000067073322461</v>
      </c>
      <c r="E118" s="34">
        <v>1.0000033536604995</v>
      </c>
      <c r="F118" s="34">
        <v>1</v>
      </c>
      <c r="G118" s="34">
        <v>0.99999664635074759</v>
      </c>
      <c r="H118" s="34">
        <v>0.99999329271274218</v>
      </c>
      <c r="I118" s="34">
        <v>0.99998993908598366</v>
      </c>
      <c r="J118" s="34">
        <v>0.9999865854704717</v>
      </c>
      <c r="K118" s="34">
        <v>0.99998323186620697</v>
      </c>
      <c r="L118" s="34">
        <v>0.9999798782731889</v>
      </c>
      <c r="M118" s="34">
        <v>0.99997652469141773</v>
      </c>
      <c r="N118" s="34">
        <v>0.99997317112089323</v>
      </c>
      <c r="O118" s="34">
        <v>0.9999698175616154</v>
      </c>
      <c r="P118" s="34">
        <v>0.99996646401358424</v>
      </c>
      <c r="Q118" s="34">
        <v>0.99996311047679964</v>
      </c>
      <c r="R118" s="34">
        <v>0.99995975695126182</v>
      </c>
      <c r="S118" s="34">
        <v>0.99995640343697023</v>
      </c>
      <c r="T118" s="34">
        <v>0.99995304993392531</v>
      </c>
      <c r="U118" s="34">
        <v>0.99994969644212695</v>
      </c>
      <c r="V118" s="34">
        <v>0.99994634296157503</v>
      </c>
      <c r="W118" s="34">
        <v>0.99994298949226945</v>
      </c>
      <c r="X118" s="34">
        <v>0.99993963603421021</v>
      </c>
      <c r="Y118" s="34">
        <v>0.9999362825873972</v>
      </c>
      <c r="Z118" s="34">
        <v>0.99993292915183074</v>
      </c>
      <c r="AA118" s="34">
        <v>0.9999295757275104</v>
      </c>
      <c r="AB118" s="34">
        <v>0.99992622231443629</v>
      </c>
      <c r="AC118" s="34">
        <v>0.99992286891260818</v>
      </c>
      <c r="AD118" s="34">
        <v>0.9999195155220264</v>
      </c>
      <c r="AE118" s="34">
        <v>0.99991616214269052</v>
      </c>
      <c r="AF118" s="34">
        <v>0.99991280877460087</v>
      </c>
      <c r="AG118" s="34">
        <v>0.99990945541775733</v>
      </c>
      <c r="AH118" s="34">
        <v>0.99990610207215957</v>
      </c>
      <c r="AI118" s="34">
        <v>0.99990274873780771</v>
      </c>
      <c r="AJ118" s="34">
        <v>0.99989939541470196</v>
      </c>
      <c r="AK118" s="34">
        <v>0.999896042102842</v>
      </c>
      <c r="AL118" s="34">
        <v>0.99989268880222781</v>
      </c>
      <c r="AM118" s="34">
        <v>0.99988933551285941</v>
      </c>
      <c r="AN118" s="34">
        <v>0.99988598223473679</v>
      </c>
      <c r="AO118" s="34">
        <v>0.99988262896786007</v>
      </c>
      <c r="AP118" s="34">
        <v>0.99987927571222868</v>
      </c>
      <c r="AQ118" s="34">
        <v>0.99987592246784329</v>
      </c>
      <c r="AR118" s="34">
        <v>0.99987256923470325</v>
      </c>
      <c r="AS118" s="34">
        <v>0.99986921601280887</v>
      </c>
      <c r="AT118" s="34">
        <v>0.99986586280216017</v>
      </c>
      <c r="AU118" s="34">
        <v>0.9998625096027568</v>
      </c>
      <c r="AV118" s="34">
        <v>0.99985915641459877</v>
      </c>
      <c r="AW118" s="34">
        <v>0.99985580323768619</v>
      </c>
      <c r="AX118" s="34">
        <v>0.99985245007201939</v>
      </c>
      <c r="AY118" s="34">
        <v>0.9998490969175976</v>
      </c>
      <c r="AZ118" s="34">
        <v>0.99984574377442104</v>
      </c>
      <c r="BA118" s="34">
        <v>0.99984239064248981</v>
      </c>
      <c r="BB118" s="34">
        <v>0.99983903752180381</v>
      </c>
      <c r="BC118" s="34">
        <v>0.99983568441236292</v>
      </c>
      <c r="BD118" s="34">
        <v>0.99983233131416749</v>
      </c>
      <c r="BE118" s="34">
        <v>0.99982897822721695</v>
      </c>
      <c r="BF118" s="34">
        <v>0.99982562515151141</v>
      </c>
      <c r="BG118" s="34">
        <v>0.9998222720870511</v>
      </c>
      <c r="BH118" s="34">
        <v>0.99981891903383557</v>
      </c>
      <c r="BI118" s="34">
        <v>0.99981556599186527</v>
      </c>
      <c r="BJ118" s="34">
        <v>0.99981221296113998</v>
      </c>
      <c r="BK118" s="34">
        <v>0.99980885994165913</v>
      </c>
      <c r="BL118" s="34">
        <v>0.9998055069334234</v>
      </c>
      <c r="BM118" s="34">
        <v>0.99980215393643246</v>
      </c>
      <c r="BN118" s="34">
        <v>0.99979880095068641</v>
      </c>
      <c r="BO118" s="34">
        <v>0.99979544797618491</v>
      </c>
      <c r="BP118" s="34">
        <v>0.99979209501292821</v>
      </c>
      <c r="BQ118" s="34">
        <v>0.99978874206091606</v>
      </c>
      <c r="BR118" s="34">
        <v>0.9997853891201488</v>
      </c>
      <c r="BS118" s="34">
        <v>0.99978203619062589</v>
      </c>
      <c r="BT118" s="34">
        <v>0.99977868327234765</v>
      </c>
      <c r="BU118" s="34">
        <v>0.99977533036531385</v>
      </c>
      <c r="BV118" s="34">
        <v>0.9997719774695244</v>
      </c>
      <c r="BW118" s="34">
        <v>0.99976862458497973</v>
      </c>
      <c r="BX118" s="34">
        <v>0.99976527171167906</v>
      </c>
      <c r="BY118" s="34">
        <v>0.99976191884962307</v>
      </c>
      <c r="BZ118" s="34">
        <v>0.99975856599881119</v>
      </c>
      <c r="CA118" s="34">
        <v>0.99975521315924354</v>
      </c>
      <c r="CB118" s="34">
        <v>0.99975186033092056</v>
      </c>
      <c r="CC118" s="34">
        <v>0.99974850751384126</v>
      </c>
      <c r="CD118" s="34">
        <v>0.9997451547080064</v>
      </c>
      <c r="CE118" s="34">
        <v>0.99974180191341577</v>
      </c>
      <c r="CF118" s="34">
        <v>0.99973844913006915</v>
      </c>
      <c r="CG118" s="34">
        <v>0.99973509635796654</v>
      </c>
      <c r="CH118" s="34">
        <v>0.99973174359710792</v>
      </c>
      <c r="CI118" s="34">
        <v>0.99972839084749332</v>
      </c>
      <c r="CJ118" s="34">
        <v>0.99972503810912272</v>
      </c>
      <c r="CK118" s="34">
        <v>0.99972168538199602</v>
      </c>
      <c r="CL118" s="34">
        <v>0.99971833266611299</v>
      </c>
      <c r="CM118" s="34">
        <v>0.99971497996147407</v>
      </c>
      <c r="CN118" s="34">
        <v>0.99971162726807883</v>
      </c>
      <c r="CO118" s="34">
        <v>0.99970827458592748</v>
      </c>
      <c r="CP118" s="34">
        <v>0.99970492191501958</v>
      </c>
      <c r="CQ118" s="34">
        <v>0.99970156925535558</v>
      </c>
      <c r="CR118" s="34">
        <v>0.99969821660693514</v>
      </c>
      <c r="CS118" s="34">
        <v>0.99969486396975837</v>
      </c>
      <c r="CT118" s="34">
        <v>0.99969038397201604</v>
      </c>
      <c r="CU118" s="34">
        <v>0.99968590399435031</v>
      </c>
      <c r="CV118" s="34">
        <v>0.99968142403676086</v>
      </c>
      <c r="CW118" s="34">
        <v>0.99967694409924768</v>
      </c>
      <c r="CX118" s="34">
        <v>0.99967246418181099</v>
      </c>
      <c r="CY118" s="34">
        <v>0.99966798428445014</v>
      </c>
      <c r="CZ118" s="34">
        <v>0.99966350440716545</v>
      </c>
      <c r="DA118" s="34">
        <v>0.99965902454995692</v>
      </c>
      <c r="DB118" s="34">
        <v>0.999654544712824</v>
      </c>
    </row>
    <row r="119" spans="1:106" x14ac:dyDescent="0.2">
      <c r="A119" s="13">
        <f t="shared" ca="1" si="1"/>
        <v>44435</v>
      </c>
      <c r="B119" s="34">
        <v>1.0000133180709121</v>
      </c>
      <c r="C119" s="34">
        <v>1.0000099885365556</v>
      </c>
      <c r="D119" s="34">
        <v>1.0000066590132848</v>
      </c>
      <c r="E119" s="34">
        <v>1.0000033295010995</v>
      </c>
      <c r="F119" s="34">
        <v>1</v>
      </c>
      <c r="G119" s="34">
        <v>0.99999667050998586</v>
      </c>
      <c r="H119" s="34">
        <v>0.9999933410310573</v>
      </c>
      <c r="I119" s="34">
        <v>0.99999001156321421</v>
      </c>
      <c r="J119" s="34">
        <v>0.99998668210645636</v>
      </c>
      <c r="K119" s="34">
        <v>0.99998335266078409</v>
      </c>
      <c r="L119" s="34">
        <v>0.99998002322619717</v>
      </c>
      <c r="M119" s="34">
        <v>0.9999766938026956</v>
      </c>
      <c r="N119" s="34">
        <v>0.99997336439027917</v>
      </c>
      <c r="O119" s="34">
        <v>0.9999700349889481</v>
      </c>
      <c r="P119" s="34">
        <v>0.99996670559870215</v>
      </c>
      <c r="Q119" s="34">
        <v>0.99996337621954146</v>
      </c>
      <c r="R119" s="34">
        <v>0.99996004685146589</v>
      </c>
      <c r="S119" s="34">
        <v>0.99995671749447546</v>
      </c>
      <c r="T119" s="34">
        <v>0.99995338814857004</v>
      </c>
      <c r="U119" s="34">
        <v>0.99995005881374954</v>
      </c>
      <c r="V119" s="34">
        <v>0.99994672949001417</v>
      </c>
      <c r="W119" s="34">
        <v>0.99994340017736372</v>
      </c>
      <c r="X119" s="34">
        <v>0.99994007087579806</v>
      </c>
      <c r="Y119" s="34">
        <v>0.99993674158531765</v>
      </c>
      <c r="Z119" s="34">
        <v>0.9999334123059217</v>
      </c>
      <c r="AA119" s="34">
        <v>0.99993008303761055</v>
      </c>
      <c r="AB119" s="34">
        <v>0.99992675378038431</v>
      </c>
      <c r="AC119" s="34">
        <v>0.99992342453424288</v>
      </c>
      <c r="AD119" s="34">
        <v>0.99992009529918591</v>
      </c>
      <c r="AE119" s="34">
        <v>0.99991676607521374</v>
      </c>
      <c r="AF119" s="34">
        <v>0.99991343686232614</v>
      </c>
      <c r="AG119" s="34">
        <v>0.99991010766052313</v>
      </c>
      <c r="AH119" s="34">
        <v>0.9999067784698048</v>
      </c>
      <c r="AI119" s="34">
        <v>0.99990344929017094</v>
      </c>
      <c r="AJ119" s="34">
        <v>0.99990012012162144</v>
      </c>
      <c r="AK119" s="34">
        <v>0.9998967909641564</v>
      </c>
      <c r="AL119" s="34">
        <v>0.99989346181777561</v>
      </c>
      <c r="AM119" s="34">
        <v>0.9998901326824795</v>
      </c>
      <c r="AN119" s="34">
        <v>0.99988680355826753</v>
      </c>
      <c r="AO119" s="34">
        <v>0.99988347444513981</v>
      </c>
      <c r="AP119" s="34">
        <v>0.99988014534309622</v>
      </c>
      <c r="AQ119" s="34">
        <v>0.99987681625213709</v>
      </c>
      <c r="AR119" s="34">
        <v>0.99987348717226221</v>
      </c>
      <c r="AS119" s="34">
        <v>0.99987015810347113</v>
      </c>
      <c r="AT119" s="34">
        <v>0.99986682904576452</v>
      </c>
      <c r="AU119" s="34">
        <v>0.99986349999914159</v>
      </c>
      <c r="AV119" s="34">
        <v>0.99986017096360302</v>
      </c>
      <c r="AW119" s="34">
        <v>0.99985684193914837</v>
      </c>
      <c r="AX119" s="34">
        <v>0.99985351292577751</v>
      </c>
      <c r="AY119" s="34">
        <v>0.99985018392349057</v>
      </c>
      <c r="AZ119" s="34">
        <v>0.99984685493228775</v>
      </c>
      <c r="BA119" s="34">
        <v>0.99984352595216863</v>
      </c>
      <c r="BB119" s="34">
        <v>0.99984019698313331</v>
      </c>
      <c r="BC119" s="34">
        <v>0.99983686802518168</v>
      </c>
      <c r="BD119" s="34">
        <v>0.99983353907831385</v>
      </c>
      <c r="BE119" s="34">
        <v>0.99983021014252993</v>
      </c>
      <c r="BF119" s="34">
        <v>0.99982688121782937</v>
      </c>
      <c r="BG119" s="34">
        <v>0.99982355230421249</v>
      </c>
      <c r="BH119" s="34">
        <v>0.99982022340167931</v>
      </c>
      <c r="BI119" s="34">
        <v>0.99981689451022948</v>
      </c>
      <c r="BJ119" s="34">
        <v>0.99981356562986323</v>
      </c>
      <c r="BK119" s="34">
        <v>0.99981023676058056</v>
      </c>
      <c r="BL119" s="34">
        <v>0.99980690790238136</v>
      </c>
      <c r="BM119" s="34">
        <v>0.99980357905526551</v>
      </c>
      <c r="BN119" s="34">
        <v>0.99980025021923302</v>
      </c>
      <c r="BO119" s="34">
        <v>0.99979692139428378</v>
      </c>
      <c r="BP119" s="34">
        <v>0.99979359258041767</v>
      </c>
      <c r="BQ119" s="34">
        <v>0.99979026377763525</v>
      </c>
      <c r="BR119" s="34">
        <v>0.99978693498593574</v>
      </c>
      <c r="BS119" s="34">
        <v>0.99978360620531948</v>
      </c>
      <c r="BT119" s="34">
        <v>0.99978027743578624</v>
      </c>
      <c r="BU119" s="34">
        <v>0.99977694867733635</v>
      </c>
      <c r="BV119" s="34">
        <v>0.99977361992996938</v>
      </c>
      <c r="BW119" s="34">
        <v>0.99977029119368555</v>
      </c>
      <c r="BX119" s="34">
        <v>0.99976696246848451</v>
      </c>
      <c r="BY119" s="34">
        <v>0.99976363375436661</v>
      </c>
      <c r="BZ119" s="34">
        <v>0.99976030505133162</v>
      </c>
      <c r="CA119" s="34">
        <v>0.99975697635937943</v>
      </c>
      <c r="CB119" s="34">
        <v>0.99975364767851005</v>
      </c>
      <c r="CC119" s="34">
        <v>0.99975031900872369</v>
      </c>
      <c r="CD119" s="34">
        <v>0.99974699035002002</v>
      </c>
      <c r="CE119" s="34">
        <v>0.99974366170239892</v>
      </c>
      <c r="CF119" s="34">
        <v>0.99974033306586063</v>
      </c>
      <c r="CG119" s="34">
        <v>0.99973700444040514</v>
      </c>
      <c r="CH119" s="34">
        <v>0.99973367582603201</v>
      </c>
      <c r="CI119" s="34">
        <v>0.99973034722274157</v>
      </c>
      <c r="CJ119" s="34">
        <v>0.99972701863053359</v>
      </c>
      <c r="CK119" s="34">
        <v>0.99972369004940842</v>
      </c>
      <c r="CL119" s="34">
        <v>0.99972036147936538</v>
      </c>
      <c r="CM119" s="34">
        <v>0.99971703292040492</v>
      </c>
      <c r="CN119" s="34">
        <v>0.99971370437252705</v>
      </c>
      <c r="CO119" s="34">
        <v>0.9997103758357313</v>
      </c>
      <c r="CP119" s="34">
        <v>0.99970704731001803</v>
      </c>
      <c r="CQ119" s="34">
        <v>0.99970371879538689</v>
      </c>
      <c r="CR119" s="34">
        <v>0.99970039029183821</v>
      </c>
      <c r="CS119" s="34">
        <v>0.99969706179937157</v>
      </c>
      <c r="CT119" s="34">
        <v>0.99969326971284345</v>
      </c>
      <c r="CU119" s="34">
        <v>0.9996894776406996</v>
      </c>
      <c r="CV119" s="34">
        <v>0.9996856855829398</v>
      </c>
      <c r="CW119" s="34">
        <v>0.99968189353956438</v>
      </c>
      <c r="CX119" s="34">
        <v>0.99967810151057312</v>
      </c>
      <c r="CY119" s="34">
        <v>0.9996743094959657</v>
      </c>
      <c r="CZ119" s="34">
        <v>0.99967051749574243</v>
      </c>
      <c r="DA119" s="34">
        <v>0.9996667255099031</v>
      </c>
      <c r="DB119" s="34">
        <v>0.9996629335384476</v>
      </c>
    </row>
    <row r="120" spans="1:106" x14ac:dyDescent="0.2">
      <c r="A120" s="13">
        <f t="shared" ca="1" si="1"/>
        <v>44438</v>
      </c>
      <c r="B120" s="34">
        <v>1.0000033295010997</v>
      </c>
      <c r="C120" s="34">
        <v>1</v>
      </c>
      <c r="D120" s="34">
        <v>0.99999667050998586</v>
      </c>
      <c r="E120" s="34">
        <v>0.99999334103105708</v>
      </c>
      <c r="F120" s="34">
        <v>0.99999001156321399</v>
      </c>
      <c r="G120" s="34">
        <v>0.99998668210645625</v>
      </c>
      <c r="H120" s="34">
        <v>0.99998335266078386</v>
      </c>
      <c r="I120" s="34">
        <v>0.99998002322619672</v>
      </c>
      <c r="J120" s="34">
        <v>0.99997669380269505</v>
      </c>
      <c r="K120" s="34">
        <v>0.99997336439027862</v>
      </c>
      <c r="L120" s="34">
        <v>0.99997003498894743</v>
      </c>
      <c r="M120" s="34">
        <v>0.99996670559870138</v>
      </c>
      <c r="N120" s="34">
        <v>0.99996337621954079</v>
      </c>
      <c r="O120" s="34">
        <v>0.999960046851465</v>
      </c>
      <c r="P120" s="34">
        <v>0.99995671749447446</v>
      </c>
      <c r="Q120" s="34">
        <v>0.99995338814856904</v>
      </c>
      <c r="R120" s="34">
        <v>0.99995005881374854</v>
      </c>
      <c r="S120" s="34">
        <v>0.99994672949001284</v>
      </c>
      <c r="T120" s="34">
        <v>0.99994340017736238</v>
      </c>
      <c r="U120" s="34">
        <v>0.99994007087579673</v>
      </c>
      <c r="V120" s="34">
        <v>0.99993674158531609</v>
      </c>
      <c r="W120" s="34">
        <v>0.99993341230592014</v>
      </c>
      <c r="X120" s="34">
        <v>0.999930083037609</v>
      </c>
      <c r="Y120" s="34">
        <v>0.99992675378038276</v>
      </c>
      <c r="Z120" s="34">
        <v>0.9999234245342411</v>
      </c>
      <c r="AA120" s="34">
        <v>0.99992009529918413</v>
      </c>
      <c r="AB120" s="34">
        <v>0.99991676607521185</v>
      </c>
      <c r="AC120" s="34">
        <v>0.99991343686232415</v>
      </c>
      <c r="AD120" s="34">
        <v>0.99991010766052113</v>
      </c>
      <c r="AE120" s="34">
        <v>0.99990677846980258</v>
      </c>
      <c r="AF120" s="34">
        <v>0.99990344929016872</v>
      </c>
      <c r="AG120" s="34">
        <v>0.999900120121619</v>
      </c>
      <c r="AH120" s="34">
        <v>0.99989679096415396</v>
      </c>
      <c r="AI120" s="34">
        <v>0.99989346181777328</v>
      </c>
      <c r="AJ120" s="34">
        <v>0.99989013268247684</v>
      </c>
      <c r="AK120" s="34">
        <v>0.99988680355826487</v>
      </c>
      <c r="AL120" s="34">
        <v>0.99988347444513714</v>
      </c>
      <c r="AM120" s="34">
        <v>0.99988014534309366</v>
      </c>
      <c r="AN120" s="34">
        <v>0.99987681625213443</v>
      </c>
      <c r="AO120" s="34">
        <v>0.9998734871722591</v>
      </c>
      <c r="AP120" s="34">
        <v>0.99987015810346824</v>
      </c>
      <c r="AQ120" s="34">
        <v>0.99986682904576141</v>
      </c>
      <c r="AR120" s="34">
        <v>0.99986349999913859</v>
      </c>
      <c r="AS120" s="34">
        <v>0.99986017096359969</v>
      </c>
      <c r="AT120" s="34">
        <v>0.99985684193914504</v>
      </c>
      <c r="AU120" s="34">
        <v>0.99985351292577418</v>
      </c>
      <c r="AV120" s="34">
        <v>0.99985018392348723</v>
      </c>
      <c r="AW120" s="34">
        <v>0.9998468549322842</v>
      </c>
      <c r="AX120" s="34">
        <v>0.99984352595216486</v>
      </c>
      <c r="AY120" s="34">
        <v>0.99984019698312954</v>
      </c>
      <c r="AZ120" s="34">
        <v>0.99983686802517802</v>
      </c>
      <c r="BA120" s="34">
        <v>0.99983353907831019</v>
      </c>
      <c r="BB120" s="34">
        <v>0.99983021014252593</v>
      </c>
      <c r="BC120" s="34">
        <v>0.99982688121782515</v>
      </c>
      <c r="BD120" s="34">
        <v>0.99982355230420827</v>
      </c>
      <c r="BE120" s="34">
        <v>0.9998202234016752</v>
      </c>
      <c r="BF120" s="34">
        <v>0.99981689451022526</v>
      </c>
      <c r="BG120" s="34">
        <v>0.99981356562985901</v>
      </c>
      <c r="BH120" s="34">
        <v>0.99981023676057612</v>
      </c>
      <c r="BI120" s="34">
        <v>0.99980690790237692</v>
      </c>
      <c r="BJ120" s="34">
        <v>0.99980357905526085</v>
      </c>
      <c r="BK120" s="34">
        <v>0.99980025021922836</v>
      </c>
      <c r="BL120" s="34">
        <v>0.99979692139427889</v>
      </c>
      <c r="BM120" s="34">
        <v>0.99979359258041312</v>
      </c>
      <c r="BN120" s="34">
        <v>0.99979026377763025</v>
      </c>
      <c r="BO120" s="34">
        <v>0.99978693498593074</v>
      </c>
      <c r="BP120" s="34">
        <v>0.99978360620531437</v>
      </c>
      <c r="BQ120" s="34">
        <v>0.99978027743578113</v>
      </c>
      <c r="BR120" s="34">
        <v>0.99977694867733113</v>
      </c>
      <c r="BS120" s="34">
        <v>0.99977361992996416</v>
      </c>
      <c r="BT120" s="34">
        <v>0.99977029119368022</v>
      </c>
      <c r="BU120" s="34">
        <v>0.99976696246847918</v>
      </c>
      <c r="BV120" s="34">
        <v>0.99976363375436106</v>
      </c>
      <c r="BW120" s="34">
        <v>0.99976030505132607</v>
      </c>
      <c r="BX120" s="34">
        <v>0.99975697635937377</v>
      </c>
      <c r="BY120" s="34">
        <v>0.99975364767850428</v>
      </c>
      <c r="BZ120" s="34">
        <v>0.99975031900871769</v>
      </c>
      <c r="CA120" s="34">
        <v>0.99974699035001391</v>
      </c>
      <c r="CB120" s="34">
        <v>0.99974366170239293</v>
      </c>
      <c r="CC120" s="34">
        <v>0.99974033306585453</v>
      </c>
      <c r="CD120" s="34">
        <v>0.99973700444039892</v>
      </c>
      <c r="CE120" s="34">
        <v>0.99973367582602579</v>
      </c>
      <c r="CF120" s="34">
        <v>0.99973034722273524</v>
      </c>
      <c r="CG120" s="34">
        <v>0.99972701863052726</v>
      </c>
      <c r="CH120" s="34">
        <v>0.99972369004940176</v>
      </c>
      <c r="CI120" s="34">
        <v>0.99972036147935894</v>
      </c>
      <c r="CJ120" s="34">
        <v>0.99971703292039837</v>
      </c>
      <c r="CK120" s="34">
        <v>0.99971370437252038</v>
      </c>
      <c r="CL120" s="34">
        <v>0.99971037583572464</v>
      </c>
      <c r="CM120" s="34">
        <v>0.99970704731001114</v>
      </c>
      <c r="CN120" s="34">
        <v>0.99970371879538</v>
      </c>
      <c r="CO120" s="34">
        <v>0.99970039029183111</v>
      </c>
      <c r="CP120" s="34">
        <v>0.99969706179936457</v>
      </c>
      <c r="CQ120" s="34">
        <v>0.99969326980769313</v>
      </c>
      <c r="CR120" s="34">
        <v>0.99968947783040507</v>
      </c>
      <c r="CS120" s="34">
        <v>0.99968568586750051</v>
      </c>
      <c r="CT120" s="34">
        <v>0.99968189391897966</v>
      </c>
      <c r="CU120" s="34">
        <v>0.99967810198484186</v>
      </c>
      <c r="CV120" s="34">
        <v>0.99967431006508778</v>
      </c>
      <c r="CW120" s="34">
        <v>0.99967051815971675</v>
      </c>
      <c r="CX120" s="34">
        <v>0.99966672626872888</v>
      </c>
      <c r="CY120" s="34">
        <v>0.99966293439212428</v>
      </c>
      <c r="CZ120" s="34">
        <v>0.99965914252990284</v>
      </c>
      <c r="DA120" s="34">
        <v>0.99965535068206435</v>
      </c>
      <c r="DB120" s="34">
        <v>0.99965155884860912</v>
      </c>
    </row>
    <row r="121" spans="1:106" x14ac:dyDescent="0.2">
      <c r="A121" s="13">
        <f t="shared" ca="1" si="1"/>
        <v>44439</v>
      </c>
      <c r="B121" s="34">
        <v>1.0000033225587335</v>
      </c>
      <c r="C121" s="34">
        <v>1</v>
      </c>
      <c r="D121" s="34">
        <v>0.99999667745230558</v>
      </c>
      <c r="E121" s="34">
        <v>0.99999335491565056</v>
      </c>
      <c r="F121" s="34">
        <v>0.9999900323900347</v>
      </c>
      <c r="G121" s="34">
        <v>0.99998670987545812</v>
      </c>
      <c r="H121" s="34">
        <v>0.99998338737192072</v>
      </c>
      <c r="I121" s="34">
        <v>0.99998006487942281</v>
      </c>
      <c r="J121" s="34">
        <v>0.99997674239796386</v>
      </c>
      <c r="K121" s="34">
        <v>0.99997341992754407</v>
      </c>
      <c r="L121" s="34">
        <v>0.99997009746816312</v>
      </c>
      <c r="M121" s="34">
        <v>0.99996677501982134</v>
      </c>
      <c r="N121" s="34">
        <v>0.99996345258251862</v>
      </c>
      <c r="O121" s="34">
        <v>0.99996013015625473</v>
      </c>
      <c r="P121" s="34">
        <v>0.9999568077410298</v>
      </c>
      <c r="Q121" s="34">
        <v>0.99995348533684381</v>
      </c>
      <c r="R121" s="34">
        <v>0.99995016294369654</v>
      </c>
      <c r="S121" s="34">
        <v>0.99994684056158822</v>
      </c>
      <c r="T121" s="34">
        <v>0.99994351819051863</v>
      </c>
      <c r="U121" s="34">
        <v>0.99994019583048777</v>
      </c>
      <c r="V121" s="34">
        <v>0.99993687348149562</v>
      </c>
      <c r="W121" s="34">
        <v>0.99993355114354221</v>
      </c>
      <c r="X121" s="34">
        <v>0.99993022881662719</v>
      </c>
      <c r="Y121" s="34">
        <v>0.999926906500751</v>
      </c>
      <c r="Z121" s="34">
        <v>0.99992358419591321</v>
      </c>
      <c r="AA121" s="34">
        <v>0.99992026190211403</v>
      </c>
      <c r="AB121" s="34">
        <v>0.99991693961935324</v>
      </c>
      <c r="AC121" s="34">
        <v>0.99991361734763096</v>
      </c>
      <c r="AD121" s="34">
        <v>0.99991029508694718</v>
      </c>
      <c r="AE121" s="34">
        <v>0.99990697283730157</v>
      </c>
      <c r="AF121" s="34">
        <v>0.99990365059869457</v>
      </c>
      <c r="AG121" s="34">
        <v>0.99990032837112552</v>
      </c>
      <c r="AH121" s="34">
        <v>0.99989700615459498</v>
      </c>
      <c r="AI121" s="34">
        <v>0.99989368394910261</v>
      </c>
      <c r="AJ121" s="34">
        <v>0.99989036175464818</v>
      </c>
      <c r="AK121" s="34">
        <v>0.99988703957123215</v>
      </c>
      <c r="AL121" s="34">
        <v>0.99988371739885418</v>
      </c>
      <c r="AM121" s="34">
        <v>0.99988039523751449</v>
      </c>
      <c r="AN121" s="34">
        <v>0.99987707308721252</v>
      </c>
      <c r="AO121" s="34">
        <v>0.99987375094794873</v>
      </c>
      <c r="AP121" s="34">
        <v>0.99987042881972299</v>
      </c>
      <c r="AQ121" s="34">
        <v>0.99986710670253498</v>
      </c>
      <c r="AR121" s="34">
        <v>0.99986378459638481</v>
      </c>
      <c r="AS121" s="34">
        <v>0.99986046250127281</v>
      </c>
      <c r="AT121" s="34">
        <v>0.9998571404171982</v>
      </c>
      <c r="AU121" s="34">
        <v>0.99985381834416187</v>
      </c>
      <c r="AV121" s="34">
        <v>0.99985049628216272</v>
      </c>
      <c r="AW121" s="34">
        <v>0.99984717423120184</v>
      </c>
      <c r="AX121" s="34">
        <v>0.99984385219127825</v>
      </c>
      <c r="AY121" s="34">
        <v>0.99984053016239238</v>
      </c>
      <c r="AZ121" s="34">
        <v>0.99983720814454424</v>
      </c>
      <c r="BA121" s="34">
        <v>0.9998338861377335</v>
      </c>
      <c r="BB121" s="34">
        <v>0.99983056414196048</v>
      </c>
      <c r="BC121" s="34">
        <v>0.99982724215722474</v>
      </c>
      <c r="BD121" s="34">
        <v>0.9998239201835265</v>
      </c>
      <c r="BE121" s="34">
        <v>0.99982059822086577</v>
      </c>
      <c r="BF121" s="34">
        <v>0.99981727626924233</v>
      </c>
      <c r="BG121" s="34">
        <v>0.99981395432865638</v>
      </c>
      <c r="BH121" s="34">
        <v>0.99981063239910761</v>
      </c>
      <c r="BI121" s="34">
        <v>0.99980731048059612</v>
      </c>
      <c r="BJ121" s="34">
        <v>0.9998039885731218</v>
      </c>
      <c r="BK121" s="34">
        <v>0.99980066667668488</v>
      </c>
      <c r="BL121" s="34">
        <v>0.99979734479128479</v>
      </c>
      <c r="BM121" s="34">
        <v>0.99979402291692199</v>
      </c>
      <c r="BN121" s="34">
        <v>0.99979070105359646</v>
      </c>
      <c r="BO121" s="34">
        <v>0.99978737920130778</v>
      </c>
      <c r="BP121" s="34">
        <v>0.99978405736005627</v>
      </c>
      <c r="BQ121" s="34">
        <v>0.99978073552984159</v>
      </c>
      <c r="BR121" s="34">
        <v>0.99977741371066398</v>
      </c>
      <c r="BS121" s="34">
        <v>0.99977409190252298</v>
      </c>
      <c r="BT121" s="34">
        <v>0.99977077010541904</v>
      </c>
      <c r="BU121" s="34">
        <v>0.99976744831935194</v>
      </c>
      <c r="BV121" s="34">
        <v>0.99976412654432167</v>
      </c>
      <c r="BW121" s="34">
        <v>0.99976080478032803</v>
      </c>
      <c r="BX121" s="34">
        <v>0.99975748302737111</v>
      </c>
      <c r="BY121" s="34">
        <v>0.99975416128545125</v>
      </c>
      <c r="BZ121" s="34">
        <v>0.99975083955456756</v>
      </c>
      <c r="CA121" s="34">
        <v>0.9997475178347206</v>
      </c>
      <c r="CB121" s="34">
        <v>0.99974419612591048</v>
      </c>
      <c r="CC121" s="34">
        <v>0.99974087442813664</v>
      </c>
      <c r="CD121" s="34">
        <v>0.99973755274139919</v>
      </c>
      <c r="CE121" s="34">
        <v>0.99973423106569848</v>
      </c>
      <c r="CF121" s="34">
        <v>0.99973090940103404</v>
      </c>
      <c r="CG121" s="34">
        <v>0.999727587747406</v>
      </c>
      <c r="CH121" s="34">
        <v>0.99972426610481435</v>
      </c>
      <c r="CI121" s="34">
        <v>0.99972094447325888</v>
      </c>
      <c r="CJ121" s="34">
        <v>0.99971762285273991</v>
      </c>
      <c r="CK121" s="34">
        <v>0.99971430124325722</v>
      </c>
      <c r="CL121" s="34">
        <v>0.99971097964481048</v>
      </c>
      <c r="CM121" s="34">
        <v>0.99970765805740014</v>
      </c>
      <c r="CN121" s="34">
        <v>0.99970433648102563</v>
      </c>
      <c r="CO121" s="34">
        <v>0.99970101491568752</v>
      </c>
      <c r="CP121" s="34">
        <v>0.99969769336138536</v>
      </c>
      <c r="CQ121" s="34">
        <v>0.99969430912854107</v>
      </c>
      <c r="CR121" s="34">
        <v>0.9996909249071535</v>
      </c>
      <c r="CS121" s="34">
        <v>0.99968754069722221</v>
      </c>
      <c r="CT121" s="34">
        <v>0.99968415649874753</v>
      </c>
      <c r="CU121" s="34">
        <v>0.99968077231172925</v>
      </c>
      <c r="CV121" s="34">
        <v>0.99967738813616724</v>
      </c>
      <c r="CW121" s="34">
        <v>0.99967400397206141</v>
      </c>
      <c r="CX121" s="34">
        <v>0.99967061981941185</v>
      </c>
      <c r="CY121" s="34">
        <v>0.99966723567821869</v>
      </c>
      <c r="CZ121" s="34">
        <v>0.99966385154848147</v>
      </c>
      <c r="DA121" s="34">
        <v>0.99966046743020076</v>
      </c>
      <c r="DB121" s="34">
        <v>0.99965708332337588</v>
      </c>
    </row>
    <row r="122" spans="1:106" x14ac:dyDescent="0.2">
      <c r="A122" s="13">
        <f t="shared" ca="1" si="1"/>
        <v>44440</v>
      </c>
      <c r="B122" s="34">
        <v>1.0000033017316097</v>
      </c>
      <c r="C122" s="34">
        <v>1</v>
      </c>
      <c r="D122" s="34">
        <v>0.99999669827929172</v>
      </c>
      <c r="E122" s="34">
        <v>0.9999933965694846</v>
      </c>
      <c r="F122" s="34">
        <v>0.9999900948705791</v>
      </c>
      <c r="G122" s="34">
        <v>0.99998679318257466</v>
      </c>
      <c r="H122" s="34">
        <v>0.9999834915054715</v>
      </c>
      <c r="I122" s="34">
        <v>0.99998018983926962</v>
      </c>
      <c r="J122" s="34">
        <v>0.9999768881839689</v>
      </c>
      <c r="K122" s="34">
        <v>0.99997358653956936</v>
      </c>
      <c r="L122" s="34">
        <v>0.99997028490607087</v>
      </c>
      <c r="M122" s="34">
        <v>0.99996698328347344</v>
      </c>
      <c r="N122" s="34">
        <v>0.99996368167177707</v>
      </c>
      <c r="O122" s="34">
        <v>0.99996038007098165</v>
      </c>
      <c r="P122" s="34">
        <v>0.99995707848108739</v>
      </c>
      <c r="Q122" s="34">
        <v>0.99995377690209397</v>
      </c>
      <c r="R122" s="34">
        <v>0.99995047533400117</v>
      </c>
      <c r="S122" s="34">
        <v>0.99994717377680964</v>
      </c>
      <c r="T122" s="34">
        <v>0.99994387223051862</v>
      </c>
      <c r="U122" s="34">
        <v>0.99994057069512854</v>
      </c>
      <c r="V122" s="34">
        <v>0.99993726917063919</v>
      </c>
      <c r="W122" s="34">
        <v>0.99993396765705067</v>
      </c>
      <c r="X122" s="34">
        <v>0.99993066615436266</v>
      </c>
      <c r="Y122" s="34">
        <v>0.99992736466257515</v>
      </c>
      <c r="Z122" s="34">
        <v>0.99992406318168836</v>
      </c>
      <c r="AA122" s="34">
        <v>0.99992076171170241</v>
      </c>
      <c r="AB122" s="34">
        <v>0.99991746025261685</v>
      </c>
      <c r="AC122" s="34">
        <v>0.99991415880443157</v>
      </c>
      <c r="AD122" s="34">
        <v>0.99991085736714691</v>
      </c>
      <c r="AE122" s="34">
        <v>0.99990755594076264</v>
      </c>
      <c r="AF122" s="34">
        <v>0.99990425452527876</v>
      </c>
      <c r="AG122" s="34">
        <v>0.99990095312069516</v>
      </c>
      <c r="AH122" s="34">
        <v>0.99989765172701206</v>
      </c>
      <c r="AI122" s="34">
        <v>0.99989435034422913</v>
      </c>
      <c r="AJ122" s="34">
        <v>0.99989104897234637</v>
      </c>
      <c r="AK122" s="34">
        <v>0.99988774761136412</v>
      </c>
      <c r="AL122" s="34">
        <v>0.9998844462612817</v>
      </c>
      <c r="AM122" s="34">
        <v>0.99988114492209956</v>
      </c>
      <c r="AN122" s="34">
        <v>0.99987784359381759</v>
      </c>
      <c r="AO122" s="34">
        <v>0.99987454227643557</v>
      </c>
      <c r="AP122" s="34">
        <v>0.9998712409699535</v>
      </c>
      <c r="AQ122" s="34">
        <v>0.99986793967437149</v>
      </c>
      <c r="AR122" s="34">
        <v>0.99986463838968942</v>
      </c>
      <c r="AS122" s="34">
        <v>0.99986133711590752</v>
      </c>
      <c r="AT122" s="34">
        <v>0.99985803585302524</v>
      </c>
      <c r="AU122" s="34">
        <v>0.99985473460104268</v>
      </c>
      <c r="AV122" s="34">
        <v>0.9998514333599603</v>
      </c>
      <c r="AW122" s="34">
        <v>0.99984813212977741</v>
      </c>
      <c r="AX122" s="34">
        <v>0.99984483091049459</v>
      </c>
      <c r="AY122" s="34">
        <v>0.99984152970211115</v>
      </c>
      <c r="AZ122" s="34">
        <v>0.99983822850462745</v>
      </c>
      <c r="BA122" s="34">
        <v>0.99983492731804346</v>
      </c>
      <c r="BB122" s="34">
        <v>0.99983162614235899</v>
      </c>
      <c r="BC122" s="34">
        <v>0.99982832497757412</v>
      </c>
      <c r="BD122" s="34">
        <v>0.99982502382368876</v>
      </c>
      <c r="BE122" s="34">
        <v>0.9998217226807028</v>
      </c>
      <c r="BF122" s="34">
        <v>0.99981842154861644</v>
      </c>
      <c r="BG122" s="34">
        <v>0.99981512042742948</v>
      </c>
      <c r="BH122" s="34">
        <v>0.9998118193171418</v>
      </c>
      <c r="BI122" s="34">
        <v>0.99980851821775363</v>
      </c>
      <c r="BJ122" s="34">
        <v>0.99980521712926451</v>
      </c>
      <c r="BK122" s="34">
        <v>0.99980191605167479</v>
      </c>
      <c r="BL122" s="34">
        <v>0.99979861498498446</v>
      </c>
      <c r="BM122" s="34">
        <v>0.99979531392919307</v>
      </c>
      <c r="BN122" s="34">
        <v>0.9997920128843012</v>
      </c>
      <c r="BO122" s="34">
        <v>0.99978871185030815</v>
      </c>
      <c r="BP122" s="34">
        <v>0.99978541082721417</v>
      </c>
      <c r="BQ122" s="34">
        <v>0.99978210981501936</v>
      </c>
      <c r="BR122" s="34">
        <v>0.99977880881372361</v>
      </c>
      <c r="BS122" s="34">
        <v>0.9997755078233268</v>
      </c>
      <c r="BT122" s="34">
        <v>0.99977220684382884</v>
      </c>
      <c r="BU122" s="34">
        <v>0.99976890587522993</v>
      </c>
      <c r="BV122" s="34">
        <v>0.99976560491752997</v>
      </c>
      <c r="BW122" s="34">
        <v>0.99976230397072874</v>
      </c>
      <c r="BX122" s="34">
        <v>0.99975900303482612</v>
      </c>
      <c r="BY122" s="34">
        <v>0.99975570210982267</v>
      </c>
      <c r="BZ122" s="34">
        <v>0.99975240119571773</v>
      </c>
      <c r="CA122" s="34">
        <v>0.99974910029251129</v>
      </c>
      <c r="CB122" s="34">
        <v>0.99974579940020381</v>
      </c>
      <c r="CC122" s="34">
        <v>0.99974249851879482</v>
      </c>
      <c r="CD122" s="34">
        <v>0.99973919764828456</v>
      </c>
      <c r="CE122" s="34">
        <v>0.9997358967886727</v>
      </c>
      <c r="CF122" s="34">
        <v>0.99973259593995956</v>
      </c>
      <c r="CG122" s="34">
        <v>0.9997292951021447</v>
      </c>
      <c r="CH122" s="34">
        <v>0.99972599427522824</v>
      </c>
      <c r="CI122" s="34">
        <v>0.99972269345921039</v>
      </c>
      <c r="CJ122" s="34">
        <v>0.99971939265409071</v>
      </c>
      <c r="CK122" s="34">
        <v>0.99971609185986954</v>
      </c>
      <c r="CL122" s="34">
        <v>0.99971279107654654</v>
      </c>
      <c r="CM122" s="34">
        <v>0.99970949030412182</v>
      </c>
      <c r="CN122" s="34">
        <v>0.99970618954259538</v>
      </c>
      <c r="CO122" s="34">
        <v>0.999702888791967</v>
      </c>
      <c r="CP122" s="34">
        <v>0.99969958805223702</v>
      </c>
      <c r="CQ122" s="34">
        <v>0.99969606061769123</v>
      </c>
      <c r="CR122" s="34">
        <v>0.99969253319559193</v>
      </c>
      <c r="CS122" s="34">
        <v>0.999689005785939</v>
      </c>
      <c r="CT122" s="34">
        <v>0.99968547838873267</v>
      </c>
      <c r="CU122" s="34">
        <v>0.99968195100397272</v>
      </c>
      <c r="CV122" s="34">
        <v>0.99967842363165915</v>
      </c>
      <c r="CW122" s="34">
        <v>0.99967489627179185</v>
      </c>
      <c r="CX122" s="34">
        <v>0.99967136892437103</v>
      </c>
      <c r="CY122" s="34">
        <v>0.99966784158939603</v>
      </c>
      <c r="CZ122" s="34">
        <v>0.99966431426686764</v>
      </c>
      <c r="DA122" s="34">
        <v>0.99966078695678517</v>
      </c>
      <c r="DB122" s="34">
        <v>0.99965725965914876</v>
      </c>
    </row>
    <row r="123" spans="1:106" x14ac:dyDescent="0.2">
      <c r="A123" s="13">
        <f t="shared" ca="1" si="1"/>
        <v>44441</v>
      </c>
      <c r="B123" s="34">
        <v>1.0000130681426389</v>
      </c>
      <c r="C123" s="34">
        <v>1.000009801090969</v>
      </c>
      <c r="D123" s="34">
        <v>1.0000065340499726</v>
      </c>
      <c r="E123" s="34">
        <v>1.0000032670196497</v>
      </c>
      <c r="F123" s="34">
        <v>1</v>
      </c>
      <c r="G123" s="34">
        <v>0.99999673299102387</v>
      </c>
      <c r="H123" s="34">
        <v>0.9999934659927211</v>
      </c>
      <c r="I123" s="34">
        <v>0.99999019900509167</v>
      </c>
      <c r="J123" s="34">
        <v>0.99998693202813527</v>
      </c>
      <c r="K123" s="34">
        <v>0.99998366506185221</v>
      </c>
      <c r="L123" s="34">
        <v>0.9999803981062424</v>
      </c>
      <c r="M123" s="34">
        <v>0.99997713116130582</v>
      </c>
      <c r="N123" s="34">
        <v>0.99997386422704237</v>
      </c>
      <c r="O123" s="34">
        <v>0.99997059730345184</v>
      </c>
      <c r="P123" s="34">
        <v>0.99996733039053487</v>
      </c>
      <c r="Q123" s="34">
        <v>0.99996406348829048</v>
      </c>
      <c r="R123" s="34">
        <v>0.99996079659671921</v>
      </c>
      <c r="S123" s="34">
        <v>0.99995752971582075</v>
      </c>
      <c r="T123" s="34">
        <v>0.99995426284559541</v>
      </c>
      <c r="U123" s="34">
        <v>0.99995099598604287</v>
      </c>
      <c r="V123" s="34">
        <v>0.99994772913716323</v>
      </c>
      <c r="W123" s="34">
        <v>0.9999444622989565</v>
      </c>
      <c r="X123" s="34">
        <v>0.99994119547142257</v>
      </c>
      <c r="Y123" s="34">
        <v>0.9999379286545611</v>
      </c>
      <c r="Z123" s="34">
        <v>0.99993466184837265</v>
      </c>
      <c r="AA123" s="34">
        <v>0.99993139505285666</v>
      </c>
      <c r="AB123" s="34">
        <v>0.99992812826801347</v>
      </c>
      <c r="AC123" s="34">
        <v>0.99992486149384296</v>
      </c>
      <c r="AD123" s="34">
        <v>0.99992159473034503</v>
      </c>
      <c r="AE123" s="34">
        <v>0.99991832797751956</v>
      </c>
      <c r="AF123" s="34">
        <v>0.99991506123536655</v>
      </c>
      <c r="AG123" s="34">
        <v>0.99991179450388612</v>
      </c>
      <c r="AH123" s="34">
        <v>0.99990852778307804</v>
      </c>
      <c r="AI123" s="34">
        <v>0.99990526107294231</v>
      </c>
      <c r="AJ123" s="34">
        <v>0.99990199437347915</v>
      </c>
      <c r="AK123" s="34">
        <v>0.99989872768468802</v>
      </c>
      <c r="AL123" s="34">
        <v>0.99989546100656945</v>
      </c>
      <c r="AM123" s="34">
        <v>0.99989219433912324</v>
      </c>
      <c r="AN123" s="34">
        <v>0.99988892768234905</v>
      </c>
      <c r="AO123" s="34">
        <v>0.9998856610362471</v>
      </c>
      <c r="AP123" s="34">
        <v>0.9998823944008175</v>
      </c>
      <c r="AQ123" s="34">
        <v>0.9998791277760597</v>
      </c>
      <c r="AR123" s="34">
        <v>0.99987586116197413</v>
      </c>
      <c r="AS123" s="34">
        <v>0.9998725945585607</v>
      </c>
      <c r="AT123" s="34">
        <v>0.9998693279658194</v>
      </c>
      <c r="AU123" s="34">
        <v>0.99986606138374978</v>
      </c>
      <c r="AV123" s="34">
        <v>0.9998627948123523</v>
      </c>
      <c r="AW123" s="34">
        <v>0.99985952825162672</v>
      </c>
      <c r="AX123" s="34">
        <v>0.99985626170157293</v>
      </c>
      <c r="AY123" s="34">
        <v>0.99985299516219117</v>
      </c>
      <c r="AZ123" s="34">
        <v>0.99984972863348109</v>
      </c>
      <c r="BA123" s="34">
        <v>0.99984646211544281</v>
      </c>
      <c r="BB123" s="34">
        <v>0.99984319560807622</v>
      </c>
      <c r="BC123" s="34">
        <v>0.99983992911138131</v>
      </c>
      <c r="BD123" s="34">
        <v>0.9998366626253582</v>
      </c>
      <c r="BE123" s="34">
        <v>0.99983339615000666</v>
      </c>
      <c r="BF123" s="34">
        <v>0.99983012968532681</v>
      </c>
      <c r="BG123" s="34">
        <v>0.99982686323131842</v>
      </c>
      <c r="BH123" s="34">
        <v>0.99982359678798149</v>
      </c>
      <c r="BI123" s="34">
        <v>0.99982033035531626</v>
      </c>
      <c r="BJ123" s="34">
        <v>0.99981706393332237</v>
      </c>
      <c r="BK123" s="34">
        <v>0.99981379752200006</v>
      </c>
      <c r="BL123" s="34">
        <v>0.99981053112134899</v>
      </c>
      <c r="BM123" s="34">
        <v>0.99980726473136927</v>
      </c>
      <c r="BN123" s="34">
        <v>0.99980399835206102</v>
      </c>
      <c r="BO123" s="34">
        <v>0.9998007319834239</v>
      </c>
      <c r="BP123" s="34">
        <v>0.99979746562545824</v>
      </c>
      <c r="BQ123" s="34">
        <v>0.9997941992781636</v>
      </c>
      <c r="BR123" s="34">
        <v>0.99979093294154031</v>
      </c>
      <c r="BS123" s="34">
        <v>0.99978766661558804</v>
      </c>
      <c r="BT123" s="34">
        <v>0.99978440030030691</v>
      </c>
      <c r="BU123" s="34">
        <v>0.99978113399569679</v>
      </c>
      <c r="BV123" s="34">
        <v>0.99977786770175792</v>
      </c>
      <c r="BW123" s="34">
        <v>0.99977460141848973</v>
      </c>
      <c r="BX123" s="34">
        <v>0.99977133514589289</v>
      </c>
      <c r="BY123" s="34">
        <v>0.99976806888396685</v>
      </c>
      <c r="BZ123" s="34">
        <v>0.99976480263271184</v>
      </c>
      <c r="CA123" s="34">
        <v>0.99976153639212739</v>
      </c>
      <c r="CB123" s="34">
        <v>0.99975827016221386</v>
      </c>
      <c r="CC123" s="34">
        <v>0.99975500394297123</v>
      </c>
      <c r="CD123" s="34">
        <v>0.9997517377343994</v>
      </c>
      <c r="CE123" s="34">
        <v>0.99974847153649837</v>
      </c>
      <c r="CF123" s="34">
        <v>0.99974520534926803</v>
      </c>
      <c r="CG123" s="34">
        <v>0.99974193917270804</v>
      </c>
      <c r="CH123" s="34">
        <v>0.99973867300681896</v>
      </c>
      <c r="CI123" s="34">
        <v>0.99973540685160045</v>
      </c>
      <c r="CJ123" s="34">
        <v>0.99973214070705252</v>
      </c>
      <c r="CK123" s="34">
        <v>0.99972887457317483</v>
      </c>
      <c r="CL123" s="34">
        <v>0.99972560844996794</v>
      </c>
      <c r="CM123" s="34">
        <v>0.99972234233743151</v>
      </c>
      <c r="CN123" s="34">
        <v>0.99971907623556544</v>
      </c>
      <c r="CO123" s="34">
        <v>0.99971581014436961</v>
      </c>
      <c r="CP123" s="34">
        <v>0.99971254406384424</v>
      </c>
      <c r="CQ123" s="34">
        <v>0.99970927799398923</v>
      </c>
      <c r="CR123" s="34">
        <v>0.99970601193480424</v>
      </c>
      <c r="CS123" s="34">
        <v>0.99970274588628982</v>
      </c>
      <c r="CT123" s="34">
        <v>0.99969874039606532</v>
      </c>
      <c r="CU123" s="34">
        <v>0.99969473492188965</v>
      </c>
      <c r="CV123" s="34">
        <v>0.9996907294637627</v>
      </c>
      <c r="CW123" s="34">
        <v>0.99968672402168435</v>
      </c>
      <c r="CX123" s="34">
        <v>0.99968271859565461</v>
      </c>
      <c r="CY123" s="34">
        <v>0.99967871318567303</v>
      </c>
      <c r="CZ123" s="34">
        <v>0.99967470779174006</v>
      </c>
      <c r="DA123" s="34">
        <v>0.99967070241385536</v>
      </c>
      <c r="DB123" s="34">
        <v>0.99966585830044818</v>
      </c>
    </row>
    <row r="124" spans="1:106" x14ac:dyDescent="0.2">
      <c r="A124" s="13">
        <f t="shared" ca="1" si="1"/>
        <v>44442</v>
      </c>
      <c r="B124" s="34">
        <v>1.0000096236415308</v>
      </c>
      <c r="C124" s="34">
        <v>1.00000641575073</v>
      </c>
      <c r="D124" s="34">
        <v>1.0000032078702199</v>
      </c>
      <c r="E124" s="34">
        <v>1</v>
      </c>
      <c r="F124" s="34">
        <v>0.99999679214007064</v>
      </c>
      <c r="G124" s="34">
        <v>0.9999935842904315</v>
      </c>
      <c r="H124" s="34">
        <v>0.9999903764510828</v>
      </c>
      <c r="I124" s="34">
        <v>0.99998716862202441</v>
      </c>
      <c r="J124" s="34">
        <v>0.99998396080325636</v>
      </c>
      <c r="K124" s="34">
        <v>0.99998075299477851</v>
      </c>
      <c r="L124" s="34">
        <v>0.99997754519659066</v>
      </c>
      <c r="M124" s="34">
        <v>0.99997433740869324</v>
      </c>
      <c r="N124" s="34">
        <v>0.99997112963108581</v>
      </c>
      <c r="O124" s="34">
        <v>0.99996792186376871</v>
      </c>
      <c r="P124" s="34">
        <v>0.99996471410674137</v>
      </c>
      <c r="Q124" s="34">
        <v>0.99996150636000403</v>
      </c>
      <c r="R124" s="34">
        <v>0.99995829862355701</v>
      </c>
      <c r="S124" s="34">
        <v>0.99995509089739976</v>
      </c>
      <c r="T124" s="34">
        <v>0.9999518831815325</v>
      </c>
      <c r="U124" s="34">
        <v>0.99994867547595512</v>
      </c>
      <c r="V124" s="34">
        <v>0.99994546778066751</v>
      </c>
      <c r="W124" s="34">
        <v>0.99994226009566978</v>
      </c>
      <c r="X124" s="34">
        <v>0.99993905242096204</v>
      </c>
      <c r="Y124" s="34">
        <v>0.99993584475654385</v>
      </c>
      <c r="Z124" s="34">
        <v>0.99993263710241564</v>
      </c>
      <c r="AA124" s="34">
        <v>0.99992942945857677</v>
      </c>
      <c r="AB124" s="34">
        <v>0.99992622182502777</v>
      </c>
      <c r="AC124" s="34">
        <v>0.99992301420176843</v>
      </c>
      <c r="AD124" s="34">
        <v>0.99991980658879875</v>
      </c>
      <c r="AE124" s="34">
        <v>0.99991659898611851</v>
      </c>
      <c r="AF124" s="34">
        <v>0.99991339139372803</v>
      </c>
      <c r="AG124" s="34">
        <v>0.99991018381162677</v>
      </c>
      <c r="AH124" s="34">
        <v>0.99990697623981528</v>
      </c>
      <c r="AI124" s="34">
        <v>0.99990376867829289</v>
      </c>
      <c r="AJ124" s="34">
        <v>0.99990056112706027</v>
      </c>
      <c r="AK124" s="34">
        <v>0.99989735358611675</v>
      </c>
      <c r="AL124" s="34">
        <v>0.99989414605546267</v>
      </c>
      <c r="AM124" s="34">
        <v>0.99989093853509803</v>
      </c>
      <c r="AN124" s="34">
        <v>0.99988773102502237</v>
      </c>
      <c r="AO124" s="34">
        <v>0.99988452352523627</v>
      </c>
      <c r="AP124" s="34">
        <v>0.99988131603573904</v>
      </c>
      <c r="AQ124" s="34">
        <v>0.99987810855653125</v>
      </c>
      <c r="AR124" s="34">
        <v>0.99987490108761257</v>
      </c>
      <c r="AS124" s="34">
        <v>0.99987169362898298</v>
      </c>
      <c r="AT124" s="34">
        <v>0.9998684861806425</v>
      </c>
      <c r="AU124" s="34">
        <v>0.99986527874259112</v>
      </c>
      <c r="AV124" s="34">
        <v>0.9998620713148284</v>
      </c>
      <c r="AW124" s="34">
        <v>0.99985886389735501</v>
      </c>
      <c r="AX124" s="34">
        <v>0.99985565649017039</v>
      </c>
      <c r="AY124" s="34">
        <v>0.99985244909327475</v>
      </c>
      <c r="AZ124" s="34">
        <v>0.99984924170666811</v>
      </c>
      <c r="BA124" s="34">
        <v>0.99984603433035024</v>
      </c>
      <c r="BB124" s="34">
        <v>0.99984282696432103</v>
      </c>
      <c r="BC124" s="34">
        <v>0.9998396196085807</v>
      </c>
      <c r="BD124" s="34">
        <v>0.99983641226312914</v>
      </c>
      <c r="BE124" s="34">
        <v>0.99983320492796623</v>
      </c>
      <c r="BF124" s="34">
        <v>0.99982999760309221</v>
      </c>
      <c r="BG124" s="34">
        <v>0.99982679028850663</v>
      </c>
      <c r="BH124" s="34">
        <v>0.99982358298420981</v>
      </c>
      <c r="BI124" s="34">
        <v>0.99982037569020132</v>
      </c>
      <c r="BJ124" s="34">
        <v>0.9998171684064816</v>
      </c>
      <c r="BK124" s="34">
        <v>0.99981396113305021</v>
      </c>
      <c r="BL124" s="34">
        <v>0.9998107538699077</v>
      </c>
      <c r="BM124" s="34">
        <v>0.9998075466170534</v>
      </c>
      <c r="BN124" s="34">
        <v>0.99980433937448743</v>
      </c>
      <c r="BO124" s="34">
        <v>0.99980113214220967</v>
      </c>
      <c r="BP124" s="34">
        <v>0.99979792492022057</v>
      </c>
      <c r="BQ124" s="34">
        <v>0.99979471770851991</v>
      </c>
      <c r="BR124" s="34">
        <v>0.99979151050710735</v>
      </c>
      <c r="BS124" s="34">
        <v>0.99978830331598301</v>
      </c>
      <c r="BT124" s="34">
        <v>0.99978509613514688</v>
      </c>
      <c r="BU124" s="34">
        <v>0.99978188896459896</v>
      </c>
      <c r="BV124" s="34">
        <v>0.99977868180433938</v>
      </c>
      <c r="BW124" s="34">
        <v>0.99977547465436756</v>
      </c>
      <c r="BX124" s="34">
        <v>0.99977226751468418</v>
      </c>
      <c r="BY124" s="34">
        <v>0.99976906038528857</v>
      </c>
      <c r="BZ124" s="34">
        <v>0.99976585326618106</v>
      </c>
      <c r="CA124" s="34">
        <v>0.99976264615736166</v>
      </c>
      <c r="CB124" s="34">
        <v>0.99975943905883025</v>
      </c>
      <c r="CC124" s="34">
        <v>0.99975623197058661</v>
      </c>
      <c r="CD124" s="34">
        <v>0.99975302489263085</v>
      </c>
      <c r="CE124" s="34">
        <v>0.99974981782496308</v>
      </c>
      <c r="CF124" s="34">
        <v>0.99974661076758309</v>
      </c>
      <c r="CG124" s="34">
        <v>0.99974340372049064</v>
      </c>
      <c r="CH124" s="34">
        <v>0.99974019668368619</v>
      </c>
      <c r="CI124" s="34">
        <v>0.99973698965716962</v>
      </c>
      <c r="CJ124" s="34">
        <v>0.99973378264094048</v>
      </c>
      <c r="CK124" s="34">
        <v>0.99973057563499923</v>
      </c>
      <c r="CL124" s="34">
        <v>0.9997273686393453</v>
      </c>
      <c r="CM124" s="34">
        <v>0.99972416165397904</v>
      </c>
      <c r="CN124" s="34">
        <v>0.99972095467890054</v>
      </c>
      <c r="CO124" s="34">
        <v>0.99971774771410948</v>
      </c>
      <c r="CP124" s="34">
        <v>0.99971454075960586</v>
      </c>
      <c r="CQ124" s="34">
        <v>0.99971133381538957</v>
      </c>
      <c r="CR124" s="34">
        <v>0.99970812688146093</v>
      </c>
      <c r="CS124" s="34">
        <v>0.99970429721454168</v>
      </c>
      <c r="CT124" s="34">
        <v>0.99970046756229314</v>
      </c>
      <c r="CU124" s="34">
        <v>0.99969663792471508</v>
      </c>
      <c r="CV124" s="34">
        <v>0.99969280830180762</v>
      </c>
      <c r="CW124" s="34">
        <v>0.99968897869357054</v>
      </c>
      <c r="CX124" s="34">
        <v>0.99968514910000406</v>
      </c>
      <c r="CY124" s="34">
        <v>0.99968131952110773</v>
      </c>
      <c r="CZ124" s="34">
        <v>0.99967748995688166</v>
      </c>
      <c r="DA124" s="34">
        <v>0.99967264561357705</v>
      </c>
      <c r="DB124" s="34">
        <v>0.99966780129374766</v>
      </c>
    </row>
    <row r="125" spans="1:106" x14ac:dyDescent="0.2">
      <c r="A125" s="13">
        <f t="shared" ca="1" si="1"/>
        <v>44445</v>
      </c>
      <c r="B125" s="34">
        <v>1.0000031837105032</v>
      </c>
      <c r="C125" s="34">
        <v>1</v>
      </c>
      <c r="D125" s="34">
        <v>0.999996816299633</v>
      </c>
      <c r="E125" s="34">
        <v>0.99999363260940199</v>
      </c>
      <c r="F125" s="34">
        <v>0.99999044892930689</v>
      </c>
      <c r="G125" s="34">
        <v>0.99998726525934756</v>
      </c>
      <c r="H125" s="34">
        <v>0.99998408159952412</v>
      </c>
      <c r="I125" s="34">
        <v>0.99998089794983647</v>
      </c>
      <c r="J125" s="34">
        <v>0.9999777143102847</v>
      </c>
      <c r="K125" s="34">
        <v>0.99997453068086861</v>
      </c>
      <c r="L125" s="34">
        <v>0.99997134706158819</v>
      </c>
      <c r="M125" s="34">
        <v>0.99996816345244355</v>
      </c>
      <c r="N125" s="34">
        <v>0.99996497985343469</v>
      </c>
      <c r="O125" s="34">
        <v>0.99996179626456128</v>
      </c>
      <c r="P125" s="34">
        <v>0.99995861268582342</v>
      </c>
      <c r="Q125" s="34">
        <v>0.99995542911722124</v>
      </c>
      <c r="R125" s="34">
        <v>0.99995224555875462</v>
      </c>
      <c r="S125" s="34">
        <v>0.99994906201042344</v>
      </c>
      <c r="T125" s="34">
        <v>0.99994587847222771</v>
      </c>
      <c r="U125" s="34">
        <v>0.99994269494416743</v>
      </c>
      <c r="V125" s="34">
        <v>0.99993951142624249</v>
      </c>
      <c r="W125" s="34">
        <v>0.99993632791845288</v>
      </c>
      <c r="X125" s="34">
        <v>0.99993314442079873</v>
      </c>
      <c r="Y125" s="34">
        <v>0.9999299609332799</v>
      </c>
      <c r="Z125" s="34">
        <v>0.99992677745589631</v>
      </c>
      <c r="AA125" s="34">
        <v>0.99992359398864772</v>
      </c>
      <c r="AB125" s="34">
        <v>0.99992041053153469</v>
      </c>
      <c r="AC125" s="34">
        <v>0.99991722708455655</v>
      </c>
      <c r="AD125" s="34">
        <v>0.99991404364771397</v>
      </c>
      <c r="AE125" s="34">
        <v>0.99991086022100617</v>
      </c>
      <c r="AF125" s="34">
        <v>0.99990767680443338</v>
      </c>
      <c r="AG125" s="34">
        <v>0.9999044933979957</v>
      </c>
      <c r="AH125" s="34">
        <v>0.99990131000169302</v>
      </c>
      <c r="AI125" s="34">
        <v>0.99989812661552557</v>
      </c>
      <c r="AJ125" s="34">
        <v>0.99989494323949279</v>
      </c>
      <c r="AK125" s="34">
        <v>0.99989175987359502</v>
      </c>
      <c r="AL125" s="34">
        <v>0.99988857651783214</v>
      </c>
      <c r="AM125" s="34">
        <v>0.99988539317220404</v>
      </c>
      <c r="AN125" s="34">
        <v>0.99988220983671094</v>
      </c>
      <c r="AO125" s="34">
        <v>0.99987902651135241</v>
      </c>
      <c r="AP125" s="34">
        <v>0.99987584319612877</v>
      </c>
      <c r="AQ125" s="34">
        <v>0.99987265989103979</v>
      </c>
      <c r="AR125" s="34">
        <v>0.99986947659608549</v>
      </c>
      <c r="AS125" s="34">
        <v>0.99986629331126597</v>
      </c>
      <c r="AT125" s="34">
        <v>0.99986311003658102</v>
      </c>
      <c r="AU125" s="34">
        <v>0.99985992677203051</v>
      </c>
      <c r="AV125" s="34">
        <v>0.99985674351761478</v>
      </c>
      <c r="AW125" s="34">
        <v>0.99985356027333339</v>
      </c>
      <c r="AX125" s="34">
        <v>0.99985037703918656</v>
      </c>
      <c r="AY125" s="34">
        <v>0.99984719381517428</v>
      </c>
      <c r="AZ125" s="34">
        <v>0.99984401060129635</v>
      </c>
      <c r="BA125" s="34">
        <v>0.99984082739755276</v>
      </c>
      <c r="BB125" s="34">
        <v>0.99983764420394361</v>
      </c>
      <c r="BC125" s="34">
        <v>0.9998344610204688</v>
      </c>
      <c r="BD125" s="34">
        <v>0.99983127784712844</v>
      </c>
      <c r="BE125" s="34">
        <v>0.99982809468392209</v>
      </c>
      <c r="BF125" s="34">
        <v>0.99982491153085018</v>
      </c>
      <c r="BG125" s="34">
        <v>0.99982172838791217</v>
      </c>
      <c r="BH125" s="34">
        <v>0.9998185452551086</v>
      </c>
      <c r="BI125" s="34">
        <v>0.99981536213243927</v>
      </c>
      <c r="BJ125" s="34">
        <v>0.99981217901990371</v>
      </c>
      <c r="BK125" s="34">
        <v>0.9998089959175025</v>
      </c>
      <c r="BL125" s="34">
        <v>0.99980581282523517</v>
      </c>
      <c r="BM125" s="34">
        <v>0.99980262974310208</v>
      </c>
      <c r="BN125" s="34">
        <v>0.99979944667110277</v>
      </c>
      <c r="BO125" s="34">
        <v>0.99979626360923746</v>
      </c>
      <c r="BP125" s="34">
        <v>0.99979308055750615</v>
      </c>
      <c r="BQ125" s="34">
        <v>0.99978989751590841</v>
      </c>
      <c r="BR125" s="34">
        <v>0.99978671448444478</v>
      </c>
      <c r="BS125" s="34">
        <v>0.99978353146311494</v>
      </c>
      <c r="BT125" s="34">
        <v>0.99978034845191899</v>
      </c>
      <c r="BU125" s="34">
        <v>0.99977716545085671</v>
      </c>
      <c r="BV125" s="34">
        <v>0.99977398245992799</v>
      </c>
      <c r="BW125" s="34">
        <v>0.99977079947913305</v>
      </c>
      <c r="BX125" s="34">
        <v>0.99976761650847179</v>
      </c>
      <c r="BY125" s="34">
        <v>0.9997644335479442</v>
      </c>
      <c r="BZ125" s="34">
        <v>0.99976125059755017</v>
      </c>
      <c r="CA125" s="34">
        <v>0.99975806765728981</v>
      </c>
      <c r="CB125" s="34">
        <v>0.9997548847271629</v>
      </c>
      <c r="CC125" s="34">
        <v>0.99975170180716955</v>
      </c>
      <c r="CD125" s="34">
        <v>0.99974851889730953</v>
      </c>
      <c r="CE125" s="34">
        <v>0.99974533599758308</v>
      </c>
      <c r="CF125" s="34">
        <v>0.99974215310798975</v>
      </c>
      <c r="CG125" s="34">
        <v>0.99973897022853009</v>
      </c>
      <c r="CH125" s="34">
        <v>0.99973578735920354</v>
      </c>
      <c r="CI125" s="34">
        <v>0.99973260450001034</v>
      </c>
      <c r="CJ125" s="34">
        <v>0.99972942165095047</v>
      </c>
      <c r="CK125" s="34">
        <v>0.99972623881202394</v>
      </c>
      <c r="CL125" s="34">
        <v>0.99972305598323052</v>
      </c>
      <c r="CM125" s="34">
        <v>0.99971987316457023</v>
      </c>
      <c r="CN125" s="34">
        <v>0.99971669035604316</v>
      </c>
      <c r="CO125" s="34">
        <v>0.99971350755764898</v>
      </c>
      <c r="CP125" s="34">
        <v>0.99971032476938815</v>
      </c>
      <c r="CQ125" s="34">
        <v>0.99970611504756068</v>
      </c>
      <c r="CR125" s="34">
        <v>0.99970190534345982</v>
      </c>
      <c r="CS125" s="34">
        <v>0.99969769565708577</v>
      </c>
      <c r="CT125" s="34">
        <v>0.99969348598843832</v>
      </c>
      <c r="CU125" s="34">
        <v>0.99968927633751781</v>
      </c>
      <c r="CV125" s="34">
        <v>0.99968506670432389</v>
      </c>
      <c r="CW125" s="34">
        <v>0.99968085708885646</v>
      </c>
      <c r="CX125" s="34">
        <v>0.99967601262459949</v>
      </c>
      <c r="CY125" s="34">
        <v>0.99967116818381885</v>
      </c>
      <c r="CZ125" s="34">
        <v>0.99966632376651421</v>
      </c>
      <c r="DA125" s="34">
        <v>0.9996614793726859</v>
      </c>
      <c r="DB125" s="34">
        <v>0.99965663500233326</v>
      </c>
    </row>
    <row r="126" spans="1:106" x14ac:dyDescent="0.2">
      <c r="A126" s="13">
        <f t="shared" ca="1" si="1"/>
        <v>44446</v>
      </c>
      <c r="B126" s="34">
        <v>1.0000033322604338</v>
      </c>
      <c r="C126" s="34">
        <v>1</v>
      </c>
      <c r="D126" s="34">
        <v>0.99999666775067009</v>
      </c>
      <c r="E126" s="34">
        <v>0.99999333551244407</v>
      </c>
      <c r="F126" s="34">
        <v>0.99999000328532184</v>
      </c>
      <c r="G126" s="34">
        <v>0.99998667106930328</v>
      </c>
      <c r="H126" s="34">
        <v>0.99998333886438873</v>
      </c>
      <c r="I126" s="34">
        <v>0.99998000667057774</v>
      </c>
      <c r="J126" s="34">
        <v>0.99997667448787075</v>
      </c>
      <c r="K126" s="34">
        <v>0.99997334231626722</v>
      </c>
      <c r="L126" s="34">
        <v>0.99997001015576725</v>
      </c>
      <c r="M126" s="34">
        <v>0.99996667800637096</v>
      </c>
      <c r="N126" s="34">
        <v>0.99996334586807822</v>
      </c>
      <c r="O126" s="34">
        <v>0.99996001374088883</v>
      </c>
      <c r="P126" s="34">
        <v>0.99995668162480322</v>
      </c>
      <c r="Q126" s="34">
        <v>0.99995334951982084</v>
      </c>
      <c r="R126" s="34">
        <v>0.99995001742594203</v>
      </c>
      <c r="S126" s="34">
        <v>0.99994668534316644</v>
      </c>
      <c r="T126" s="34">
        <v>0.9999433532714942</v>
      </c>
      <c r="U126" s="34">
        <v>0.99994002121092529</v>
      </c>
      <c r="V126" s="34">
        <v>0.99993668916145972</v>
      </c>
      <c r="W126" s="34">
        <v>0.99993335712309717</v>
      </c>
      <c r="X126" s="34">
        <v>0.99993002509583795</v>
      </c>
      <c r="Y126" s="34">
        <v>0.99992669307968174</v>
      </c>
      <c r="Z126" s="34">
        <v>0.99992336107462865</v>
      </c>
      <c r="AA126" s="34">
        <v>0.99992002908067867</v>
      </c>
      <c r="AB126" s="34">
        <v>0.99991669709783204</v>
      </c>
      <c r="AC126" s="34">
        <v>0.99991336512608797</v>
      </c>
      <c r="AD126" s="34">
        <v>0.99991003316544702</v>
      </c>
      <c r="AE126" s="34">
        <v>0.99990670121590908</v>
      </c>
      <c r="AF126" s="34">
        <v>0.99990336927747381</v>
      </c>
      <c r="AG126" s="34">
        <v>0.99990003735014166</v>
      </c>
      <c r="AH126" s="34">
        <v>0.99989670543391229</v>
      </c>
      <c r="AI126" s="34">
        <v>0.9998933735287856</v>
      </c>
      <c r="AJ126" s="34">
        <v>0.99989004163476158</v>
      </c>
      <c r="AK126" s="34">
        <v>0.99988670975184035</v>
      </c>
      <c r="AL126" s="34">
        <v>0.99988337788002168</v>
      </c>
      <c r="AM126" s="34">
        <v>0.99988004601930569</v>
      </c>
      <c r="AN126" s="34">
        <v>0.99987671416969248</v>
      </c>
      <c r="AO126" s="34">
        <v>0.99987338233118161</v>
      </c>
      <c r="AP126" s="34">
        <v>0.9998700505037732</v>
      </c>
      <c r="AQ126" s="34">
        <v>0.99986671868746735</v>
      </c>
      <c r="AR126" s="34">
        <v>0.99986338688226406</v>
      </c>
      <c r="AS126" s="34">
        <v>0.999860055088163</v>
      </c>
      <c r="AT126" s="34">
        <v>0.99985672330516462</v>
      </c>
      <c r="AU126" s="34">
        <v>0.99985339153326824</v>
      </c>
      <c r="AV126" s="34">
        <v>0.99985005977247432</v>
      </c>
      <c r="AW126" s="34">
        <v>0.99984672802278252</v>
      </c>
      <c r="AX126" s="34">
        <v>0.99984339628419305</v>
      </c>
      <c r="AY126" s="34">
        <v>0.9998400645567056</v>
      </c>
      <c r="AZ126" s="34">
        <v>0.99983673284032049</v>
      </c>
      <c r="BA126" s="34">
        <v>0.99983340113503727</v>
      </c>
      <c r="BB126" s="34">
        <v>0.99983006944085639</v>
      </c>
      <c r="BC126" s="34">
        <v>0.99982673775777753</v>
      </c>
      <c r="BD126" s="34">
        <v>0.99982340608580056</v>
      </c>
      <c r="BE126" s="34">
        <v>0.9998200744249256</v>
      </c>
      <c r="BF126" s="34">
        <v>0.99981674277515253</v>
      </c>
      <c r="BG126" s="34">
        <v>0.99981341113648114</v>
      </c>
      <c r="BH126" s="34">
        <v>0.9998100795089121</v>
      </c>
      <c r="BI126" s="34">
        <v>0.99980674789244439</v>
      </c>
      <c r="BJ126" s="34">
        <v>0.99980341628707881</v>
      </c>
      <c r="BK126" s="34">
        <v>0.99980008469281467</v>
      </c>
      <c r="BL126" s="34">
        <v>0.99979675310965255</v>
      </c>
      <c r="BM126" s="34">
        <v>0.99979342153759188</v>
      </c>
      <c r="BN126" s="34">
        <v>0.99979008997663277</v>
      </c>
      <c r="BO126" s="34">
        <v>0.99978675842677545</v>
      </c>
      <c r="BP126" s="34">
        <v>0.99978342688801958</v>
      </c>
      <c r="BQ126" s="34">
        <v>0.99978009536036538</v>
      </c>
      <c r="BR126" s="34">
        <v>0.99977676384381231</v>
      </c>
      <c r="BS126" s="34">
        <v>0.9997734323383608</v>
      </c>
      <c r="BT126" s="34">
        <v>0.99977010084401097</v>
      </c>
      <c r="BU126" s="34">
        <v>0.99976676936076236</v>
      </c>
      <c r="BV126" s="34">
        <v>0.99976343788861499</v>
      </c>
      <c r="BW126" s="34">
        <v>0.99976010642756896</v>
      </c>
      <c r="BX126" s="34">
        <v>0.99975677497762427</v>
      </c>
      <c r="BY126" s="34">
        <v>0.99975344353878082</v>
      </c>
      <c r="BZ126" s="34">
        <v>0.99975011211103826</v>
      </c>
      <c r="CA126" s="34">
        <v>0.99974678069439737</v>
      </c>
      <c r="CB126" s="34">
        <v>0.99974344928885717</v>
      </c>
      <c r="CC126" s="34">
        <v>0.99974011789441797</v>
      </c>
      <c r="CD126" s="34">
        <v>0.99973678651108011</v>
      </c>
      <c r="CE126" s="34">
        <v>0.99973345513884315</v>
      </c>
      <c r="CF126" s="34">
        <v>0.9997301237777072</v>
      </c>
      <c r="CG126" s="34">
        <v>0.99972679242767193</v>
      </c>
      <c r="CH126" s="34">
        <v>0.99972346108873789</v>
      </c>
      <c r="CI126" s="34">
        <v>0.99972012976090463</v>
      </c>
      <c r="CJ126" s="34">
        <v>0.99971679844417205</v>
      </c>
      <c r="CK126" s="34">
        <v>0.99971346713854037</v>
      </c>
      <c r="CL126" s="34">
        <v>0.99971013584400925</v>
      </c>
      <c r="CM126" s="34">
        <v>0.99970680456057892</v>
      </c>
      <c r="CN126" s="34">
        <v>0.99970347328824927</v>
      </c>
      <c r="CO126" s="34">
        <v>0.99970014202702018</v>
      </c>
      <c r="CP126" s="34">
        <v>0.99969681077689199</v>
      </c>
      <c r="CQ126" s="34">
        <v>0.99969347953786403</v>
      </c>
      <c r="CR126" s="34">
        <v>0.99969014830993663</v>
      </c>
      <c r="CS126" s="34">
        <v>0.99968681709310969</v>
      </c>
      <c r="CT126" s="34">
        <v>0.99968348588738343</v>
      </c>
      <c r="CU126" s="34">
        <v>0.99968015469275728</v>
      </c>
      <c r="CV126" s="34">
        <v>0.99967682350923182</v>
      </c>
      <c r="CW126" s="34">
        <v>0.99967183992990483</v>
      </c>
      <c r="CX126" s="34">
        <v>0.99966685637542219</v>
      </c>
      <c r="CY126" s="34">
        <v>0.99966187284578334</v>
      </c>
      <c r="CZ126" s="34">
        <v>0.99965688934098829</v>
      </c>
      <c r="DA126" s="34">
        <v>0.99965190586103703</v>
      </c>
      <c r="DB126" s="34">
        <v>0.99964692240592945</v>
      </c>
    </row>
    <row r="127" spans="1:106" x14ac:dyDescent="0.2">
      <c r="A127" s="13">
        <f t="shared" ca="1" si="1"/>
        <v>44447</v>
      </c>
      <c r="B127" s="34">
        <v>1.000003332355609</v>
      </c>
      <c r="C127" s="34">
        <v>1</v>
      </c>
      <c r="D127" s="34">
        <v>0.99999666765549555</v>
      </c>
      <c r="E127" s="34">
        <v>0.99999333532209567</v>
      </c>
      <c r="F127" s="34">
        <v>0.99999000299980023</v>
      </c>
      <c r="G127" s="34">
        <v>0.99998667068860947</v>
      </c>
      <c r="H127" s="34">
        <v>0.99998333838852294</v>
      </c>
      <c r="I127" s="34">
        <v>0.99998000609954063</v>
      </c>
      <c r="J127" s="34">
        <v>0.999976673821663</v>
      </c>
      <c r="K127" s="34">
        <v>0.99997334155488926</v>
      </c>
      <c r="L127" s="34">
        <v>0.99997000929922009</v>
      </c>
      <c r="M127" s="34">
        <v>0.99996667705465492</v>
      </c>
      <c r="N127" s="34">
        <v>0.9999633448211942</v>
      </c>
      <c r="O127" s="34">
        <v>0.99996001259883749</v>
      </c>
      <c r="P127" s="34">
        <v>0.99995668038758501</v>
      </c>
      <c r="Q127" s="34">
        <v>0.99995334818743631</v>
      </c>
      <c r="R127" s="34">
        <v>0.99995001599839173</v>
      </c>
      <c r="S127" s="34">
        <v>0.99994668382045127</v>
      </c>
      <c r="T127" s="34">
        <v>0.99994335165361481</v>
      </c>
      <c r="U127" s="34">
        <v>0.99994001949788236</v>
      </c>
      <c r="V127" s="34">
        <v>0.99993668735325369</v>
      </c>
      <c r="W127" s="34">
        <v>0.9999333552197287</v>
      </c>
      <c r="X127" s="34">
        <v>0.99993002309730772</v>
      </c>
      <c r="Y127" s="34">
        <v>0.99992669098599052</v>
      </c>
      <c r="Z127" s="34">
        <v>0.99992335888577699</v>
      </c>
      <c r="AA127" s="34">
        <v>0.99992002679666725</v>
      </c>
      <c r="AB127" s="34">
        <v>0.99991669471866107</v>
      </c>
      <c r="AC127" s="34">
        <v>0.99991336265175867</v>
      </c>
      <c r="AD127" s="34">
        <v>0.99991003059595973</v>
      </c>
      <c r="AE127" s="34">
        <v>0.99990669855126424</v>
      </c>
      <c r="AF127" s="34">
        <v>0.99990336651767253</v>
      </c>
      <c r="AG127" s="34">
        <v>0.99990003449518416</v>
      </c>
      <c r="AH127" s="34">
        <v>0.99989670248379936</v>
      </c>
      <c r="AI127" s="34">
        <v>0.99989337048351778</v>
      </c>
      <c r="AJ127" s="34">
        <v>0.99989003849433977</v>
      </c>
      <c r="AK127" s="34">
        <v>0.99988670651626488</v>
      </c>
      <c r="AL127" s="34">
        <v>0.99988337454929355</v>
      </c>
      <c r="AM127" s="34">
        <v>0.99988004259342533</v>
      </c>
      <c r="AN127" s="34">
        <v>0.99987671064866035</v>
      </c>
      <c r="AO127" s="34">
        <v>0.99987337871499848</v>
      </c>
      <c r="AP127" s="34">
        <v>0.99987004679243985</v>
      </c>
      <c r="AQ127" s="34">
        <v>0.99986671488098422</v>
      </c>
      <c r="AR127" s="34">
        <v>0.99986338298063171</v>
      </c>
      <c r="AS127" s="34">
        <v>0.99986005109138243</v>
      </c>
      <c r="AT127" s="34">
        <v>0.99985671921323604</v>
      </c>
      <c r="AU127" s="34">
        <v>0.99985338734619267</v>
      </c>
      <c r="AV127" s="34">
        <v>0.99985005549025219</v>
      </c>
      <c r="AW127" s="34">
        <v>0.99984672364541438</v>
      </c>
      <c r="AX127" s="34">
        <v>0.99984339181167969</v>
      </c>
      <c r="AY127" s="34">
        <v>0.99984005998904757</v>
      </c>
      <c r="AZ127" s="34">
        <v>0.99983672817751845</v>
      </c>
      <c r="BA127" s="34">
        <v>0.99983339637709201</v>
      </c>
      <c r="BB127" s="34">
        <v>0.99983006458776846</v>
      </c>
      <c r="BC127" s="34">
        <v>0.99982673280954737</v>
      </c>
      <c r="BD127" s="34">
        <v>0.99982340104242895</v>
      </c>
      <c r="BE127" s="34">
        <v>0.9998200692864132</v>
      </c>
      <c r="BF127" s="34">
        <v>0.99981673754149991</v>
      </c>
      <c r="BG127" s="34">
        <v>0.99981340580768896</v>
      </c>
      <c r="BH127" s="34">
        <v>0.9998100740849809</v>
      </c>
      <c r="BI127" s="34">
        <v>0.99980674237337519</v>
      </c>
      <c r="BJ127" s="34">
        <v>0.99980341067287171</v>
      </c>
      <c r="BK127" s="34">
        <v>0.99980007898347056</v>
      </c>
      <c r="BL127" s="34">
        <v>0.99979674730517198</v>
      </c>
      <c r="BM127" s="34">
        <v>0.99979341563797541</v>
      </c>
      <c r="BN127" s="34">
        <v>0.99979008398188129</v>
      </c>
      <c r="BO127" s="34">
        <v>0.99978675233688941</v>
      </c>
      <c r="BP127" s="34">
        <v>0.99978342070299975</v>
      </c>
      <c r="BQ127" s="34">
        <v>0.99978008908021221</v>
      </c>
      <c r="BR127" s="34">
        <v>0.9997767574685269</v>
      </c>
      <c r="BS127" s="34">
        <v>0.99977342586794338</v>
      </c>
      <c r="BT127" s="34">
        <v>0.99977009427846208</v>
      </c>
      <c r="BU127" s="34">
        <v>0.99976676270008291</v>
      </c>
      <c r="BV127" s="34">
        <v>0.99976343113280552</v>
      </c>
      <c r="BW127" s="34">
        <v>0.99976009957663015</v>
      </c>
      <c r="BX127" s="34">
        <v>0.99975676803155655</v>
      </c>
      <c r="BY127" s="34">
        <v>0.99975343649758475</v>
      </c>
      <c r="BZ127" s="34">
        <v>0.99975010497471484</v>
      </c>
      <c r="CA127" s="34">
        <v>0.99974677346294683</v>
      </c>
      <c r="CB127" s="34">
        <v>0.99974344196228049</v>
      </c>
      <c r="CC127" s="34">
        <v>0.99974011047271594</v>
      </c>
      <c r="CD127" s="34">
        <v>0.99973677899425284</v>
      </c>
      <c r="CE127" s="34">
        <v>0.99973344752689153</v>
      </c>
      <c r="CF127" s="34">
        <v>0.99973011607063189</v>
      </c>
      <c r="CG127" s="34">
        <v>0.99972678462547371</v>
      </c>
      <c r="CH127" s="34">
        <v>0.99972345319141698</v>
      </c>
      <c r="CI127" s="34">
        <v>0.99972012176846203</v>
      </c>
      <c r="CJ127" s="34">
        <v>0.99971679035660832</v>
      </c>
      <c r="CK127" s="34">
        <v>0.99971345895585595</v>
      </c>
      <c r="CL127" s="34">
        <v>0.99971012756620514</v>
      </c>
      <c r="CM127" s="34">
        <v>0.99970679618765546</v>
      </c>
      <c r="CN127" s="34">
        <v>0.99970346482020711</v>
      </c>
      <c r="CO127" s="34">
        <v>0.99970013346386011</v>
      </c>
      <c r="CP127" s="34">
        <v>0.99969680211861445</v>
      </c>
      <c r="CQ127" s="34">
        <v>0.99969347078446968</v>
      </c>
      <c r="CR127" s="34">
        <v>0.99969013946142637</v>
      </c>
      <c r="CS127" s="34">
        <v>0.99968680814948407</v>
      </c>
      <c r="CT127" s="34">
        <v>0.99968347684864278</v>
      </c>
      <c r="CU127" s="34">
        <v>0.99968014555890261</v>
      </c>
      <c r="CV127" s="34">
        <v>0.99967516185516436</v>
      </c>
      <c r="CW127" s="34">
        <v>0.99967017817627157</v>
      </c>
      <c r="CX127" s="34">
        <v>0.9996651945222238</v>
      </c>
      <c r="CY127" s="34">
        <v>0.99966021089302093</v>
      </c>
      <c r="CZ127" s="34">
        <v>0.99965522728866285</v>
      </c>
      <c r="DA127" s="34">
        <v>0.99965024370914957</v>
      </c>
      <c r="DB127" s="34">
        <v>0.99964526015448107</v>
      </c>
    </row>
    <row r="128" spans="1:106" x14ac:dyDescent="0.2">
      <c r="A128" s="13">
        <f t="shared" ca="1" si="1"/>
        <v>44448</v>
      </c>
      <c r="B128" s="34">
        <v>1.0000099979688377</v>
      </c>
      <c r="C128" s="34">
        <v>1.0000066653014521</v>
      </c>
      <c r="D128" s="34">
        <v>1.0000033326451729</v>
      </c>
      <c r="E128" s="34">
        <v>1</v>
      </c>
      <c r="F128" s="34">
        <v>0.99999666736593396</v>
      </c>
      <c r="G128" s="34">
        <v>0.99999333474297403</v>
      </c>
      <c r="H128" s="34">
        <v>0.99999000213112066</v>
      </c>
      <c r="I128" s="34">
        <v>0.99998666953037363</v>
      </c>
      <c r="J128" s="34">
        <v>0.99998333694073316</v>
      </c>
      <c r="K128" s="34">
        <v>0.9999800043621988</v>
      </c>
      <c r="L128" s="34">
        <v>0.99997667179477057</v>
      </c>
      <c r="M128" s="34">
        <v>0.99997333923844889</v>
      </c>
      <c r="N128" s="34">
        <v>0.9999700066932331</v>
      </c>
      <c r="O128" s="34">
        <v>0.99996667415912366</v>
      </c>
      <c r="P128" s="34">
        <v>0.99996334163612033</v>
      </c>
      <c r="Q128" s="34">
        <v>0.99996000912422289</v>
      </c>
      <c r="R128" s="34">
        <v>0.99995667662343179</v>
      </c>
      <c r="S128" s="34">
        <v>0.99995334413374648</v>
      </c>
      <c r="T128" s="34">
        <v>0.99995001165516728</v>
      </c>
      <c r="U128" s="34">
        <v>0.99994667918769375</v>
      </c>
      <c r="V128" s="34">
        <v>0.99994334673132623</v>
      </c>
      <c r="W128" s="34">
        <v>0.9999400142860646</v>
      </c>
      <c r="X128" s="34">
        <v>0.99993668185190887</v>
      </c>
      <c r="Y128" s="34">
        <v>0.99993334942885903</v>
      </c>
      <c r="Z128" s="34">
        <v>0.99993001701691453</v>
      </c>
      <c r="AA128" s="34">
        <v>0.99992668461607603</v>
      </c>
      <c r="AB128" s="34">
        <v>0.99992335222634321</v>
      </c>
      <c r="AC128" s="34">
        <v>0.99992001984771595</v>
      </c>
      <c r="AD128" s="34">
        <v>0.99991668748019424</v>
      </c>
      <c r="AE128" s="34">
        <v>0.99991335512377832</v>
      </c>
      <c r="AF128" s="34">
        <v>0.99991002277846763</v>
      </c>
      <c r="AG128" s="34">
        <v>0.99990669044426239</v>
      </c>
      <c r="AH128" s="34">
        <v>0.99990335812116304</v>
      </c>
      <c r="AI128" s="34">
        <v>0.9999000258091687</v>
      </c>
      <c r="AJ128" s="34">
        <v>0.99989669350827992</v>
      </c>
      <c r="AK128" s="34">
        <v>0.99989336121849637</v>
      </c>
      <c r="AL128" s="34">
        <v>0.99989002893981815</v>
      </c>
      <c r="AM128" s="34">
        <v>0.99988669667224528</v>
      </c>
      <c r="AN128" s="34">
        <v>0.99988336441577763</v>
      </c>
      <c r="AO128" s="34">
        <v>0.99988003217041521</v>
      </c>
      <c r="AP128" s="34">
        <v>0.99987669993615769</v>
      </c>
      <c r="AQ128" s="34">
        <v>0.9998733677130055</v>
      </c>
      <c r="AR128" s="34">
        <v>0.99987003550095832</v>
      </c>
      <c r="AS128" s="34">
        <v>0.99986670330001626</v>
      </c>
      <c r="AT128" s="34">
        <v>0.99986337111017909</v>
      </c>
      <c r="AU128" s="34">
        <v>0.99986003893144715</v>
      </c>
      <c r="AV128" s="34">
        <v>0.99985670676381999</v>
      </c>
      <c r="AW128" s="34">
        <v>0.99985337460729751</v>
      </c>
      <c r="AX128" s="34">
        <v>0.99985004246188014</v>
      </c>
      <c r="AY128" s="34">
        <v>0.99984671032756756</v>
      </c>
      <c r="AZ128" s="34">
        <v>0.99984337820435965</v>
      </c>
      <c r="BA128" s="34">
        <v>0.99984004609225663</v>
      </c>
      <c r="BB128" s="34">
        <v>0.99983671399125817</v>
      </c>
      <c r="BC128" s="34">
        <v>0.99983338190136439</v>
      </c>
      <c r="BD128" s="34">
        <v>0.99983004982257551</v>
      </c>
      <c r="BE128" s="34">
        <v>0.99982671775489096</v>
      </c>
      <c r="BF128" s="34">
        <v>0.99982338569831108</v>
      </c>
      <c r="BG128" s="34">
        <v>0.99982005365283566</v>
      </c>
      <c r="BH128" s="34">
        <v>0.99981672161846469</v>
      </c>
      <c r="BI128" s="34">
        <v>0.99981338959519839</v>
      </c>
      <c r="BJ128" s="34">
        <v>0.99981005758303643</v>
      </c>
      <c r="BK128" s="34">
        <v>0.99980672558197869</v>
      </c>
      <c r="BL128" s="34">
        <v>0.99980339359202541</v>
      </c>
      <c r="BM128" s="34">
        <v>0.99980006161317636</v>
      </c>
      <c r="BN128" s="34">
        <v>0.99979672964543154</v>
      </c>
      <c r="BO128" s="34">
        <v>0.99979339768879094</v>
      </c>
      <c r="BP128" s="34">
        <v>0.9997900657432548</v>
      </c>
      <c r="BQ128" s="34">
        <v>0.99978673380882255</v>
      </c>
      <c r="BR128" s="34">
        <v>0.99978340188549453</v>
      </c>
      <c r="BS128" s="34">
        <v>0.99978006997327051</v>
      </c>
      <c r="BT128" s="34">
        <v>0.99977673807215062</v>
      </c>
      <c r="BU128" s="34">
        <v>0.99977340618213473</v>
      </c>
      <c r="BV128" s="34">
        <v>0.99977007430322284</v>
      </c>
      <c r="BW128" s="34">
        <v>0.99976674243541463</v>
      </c>
      <c r="BX128" s="34">
        <v>0.99976341057871065</v>
      </c>
      <c r="BY128" s="34">
        <v>0.99976007873311035</v>
      </c>
      <c r="BZ128" s="34">
        <v>0.99975674689861393</v>
      </c>
      <c r="CA128" s="34">
        <v>0.99975341507522131</v>
      </c>
      <c r="CB128" s="34">
        <v>0.99975008326293224</v>
      </c>
      <c r="CC128" s="34">
        <v>0.99974675146174719</v>
      </c>
      <c r="CD128" s="34">
        <v>0.99974341967166558</v>
      </c>
      <c r="CE128" s="34">
        <v>0.99974008789268776</v>
      </c>
      <c r="CF128" s="34">
        <v>0.99973675612481339</v>
      </c>
      <c r="CG128" s="34">
        <v>0.99973342436804291</v>
      </c>
      <c r="CH128" s="34">
        <v>0.99973009262237567</v>
      </c>
      <c r="CI128" s="34">
        <v>0.99972676088781187</v>
      </c>
      <c r="CJ128" s="34">
        <v>0.99972342916435164</v>
      </c>
      <c r="CK128" s="34">
        <v>0.99972009745199475</v>
      </c>
      <c r="CL128" s="34">
        <v>0.99971676575074142</v>
      </c>
      <c r="CM128" s="34">
        <v>0.99971343406059121</v>
      </c>
      <c r="CN128" s="34">
        <v>0.99971010238154434</v>
      </c>
      <c r="CO128" s="34">
        <v>0.99970677071360081</v>
      </c>
      <c r="CP128" s="34">
        <v>0.99970343905676062</v>
      </c>
      <c r="CQ128" s="34">
        <v>0.99970010741102333</v>
      </c>
      <c r="CR128" s="34">
        <v>0.99969677577638938</v>
      </c>
      <c r="CS128" s="34">
        <v>0.99969344415285855</v>
      </c>
      <c r="CT128" s="34">
        <v>0.99969011254043083</v>
      </c>
      <c r="CU128" s="34">
        <v>0.99968512823605371</v>
      </c>
      <c r="CV128" s="34">
        <v>0.99968014395652771</v>
      </c>
      <c r="CW128" s="34">
        <v>0.99967515970185272</v>
      </c>
      <c r="CX128" s="34">
        <v>0.9996701754720283</v>
      </c>
      <c r="CY128" s="34">
        <v>0.99966519126705444</v>
      </c>
      <c r="CZ128" s="34">
        <v>0.99966020708693115</v>
      </c>
      <c r="DA128" s="34">
        <v>0.99965522293165843</v>
      </c>
      <c r="DB128" s="34">
        <v>0.9996502388012356</v>
      </c>
    </row>
    <row r="129" spans="1:106" x14ac:dyDescent="0.2">
      <c r="A129" s="13">
        <f t="shared" ca="1" si="1"/>
        <v>44449</v>
      </c>
      <c r="B129" s="34">
        <v>1.0000097899770584</v>
      </c>
      <c r="C129" s="34">
        <v>1.000006526640723</v>
      </c>
      <c r="D129" s="34">
        <v>1.0000032633150369</v>
      </c>
      <c r="E129" s="34">
        <v>1</v>
      </c>
      <c r="F129" s="34">
        <v>0.9999967366956124</v>
      </c>
      <c r="G129" s="34">
        <v>0.99999347340187383</v>
      </c>
      <c r="H129" s="34">
        <v>0.99999021011878453</v>
      </c>
      <c r="I129" s="34">
        <v>0.99998694684634415</v>
      </c>
      <c r="J129" s="34">
        <v>0.99998368358455292</v>
      </c>
      <c r="K129" s="34">
        <v>0.9999804203334105</v>
      </c>
      <c r="L129" s="34">
        <v>0.99997715709291757</v>
      </c>
      <c r="M129" s="34">
        <v>0.99997389386307312</v>
      </c>
      <c r="N129" s="34">
        <v>0.9999706306438777</v>
      </c>
      <c r="O129" s="34">
        <v>0.9999673674353311</v>
      </c>
      <c r="P129" s="34">
        <v>0.99996410423743354</v>
      </c>
      <c r="Q129" s="34">
        <v>0.99996084105018468</v>
      </c>
      <c r="R129" s="34">
        <v>0.99995757787358464</v>
      </c>
      <c r="S129" s="34">
        <v>0.9999543147076333</v>
      </c>
      <c r="T129" s="34">
        <v>0.99995105155233055</v>
      </c>
      <c r="U129" s="34">
        <v>0.99994778840767662</v>
      </c>
      <c r="V129" s="34">
        <v>0.99994452527367128</v>
      </c>
      <c r="W129" s="34">
        <v>0.99994126215031442</v>
      </c>
      <c r="X129" s="34">
        <v>0.99993799903760616</v>
      </c>
      <c r="Y129" s="34">
        <v>0.99993473593554649</v>
      </c>
      <c r="Z129" s="34">
        <v>0.99993147284413542</v>
      </c>
      <c r="AA129" s="34">
        <v>0.99992820976337271</v>
      </c>
      <c r="AB129" s="34">
        <v>0.9999249466932586</v>
      </c>
      <c r="AC129" s="34">
        <v>0.99992168363379264</v>
      </c>
      <c r="AD129" s="34">
        <v>0.99991842058497515</v>
      </c>
      <c r="AE129" s="34">
        <v>0.99991515754680582</v>
      </c>
      <c r="AF129" s="34">
        <v>0.99991189451928497</v>
      </c>
      <c r="AG129" s="34">
        <v>0.99990863150241216</v>
      </c>
      <c r="AH129" s="34">
        <v>0.99990536849618783</v>
      </c>
      <c r="AI129" s="34">
        <v>0.99990210550061165</v>
      </c>
      <c r="AJ129" s="34">
        <v>0.99989884251568351</v>
      </c>
      <c r="AK129" s="34">
        <v>0.99989557954140351</v>
      </c>
      <c r="AL129" s="34">
        <v>0.99989231657777145</v>
      </c>
      <c r="AM129" s="34">
        <v>0.99988905362478775</v>
      </c>
      <c r="AN129" s="34">
        <v>0.99988579068245187</v>
      </c>
      <c r="AO129" s="34">
        <v>0.99988252775076381</v>
      </c>
      <c r="AP129" s="34">
        <v>0.99987926482972389</v>
      </c>
      <c r="AQ129" s="34">
        <v>0.99987600191933201</v>
      </c>
      <c r="AR129" s="34">
        <v>0.99987273901958762</v>
      </c>
      <c r="AS129" s="34">
        <v>0.99986947613049137</v>
      </c>
      <c r="AT129" s="34">
        <v>0.99986621325204283</v>
      </c>
      <c r="AU129" s="34">
        <v>0.999862950384242</v>
      </c>
      <c r="AV129" s="34">
        <v>0.99985968752708887</v>
      </c>
      <c r="AW129" s="34">
        <v>0.99985642468058344</v>
      </c>
      <c r="AX129" s="34">
        <v>0.99985316184472572</v>
      </c>
      <c r="AY129" s="34">
        <v>0.99984989901951593</v>
      </c>
      <c r="AZ129" s="34">
        <v>0.9998466362049534</v>
      </c>
      <c r="BA129" s="34">
        <v>0.99984337340103835</v>
      </c>
      <c r="BB129" s="34">
        <v>0.999840110607771</v>
      </c>
      <c r="BC129" s="34">
        <v>0.99983684782515103</v>
      </c>
      <c r="BD129" s="34">
        <v>0.99983358505317865</v>
      </c>
      <c r="BE129" s="34">
        <v>0.99983032229185353</v>
      </c>
      <c r="BF129" s="34">
        <v>0.9998270595411759</v>
      </c>
      <c r="BG129" s="34">
        <v>0.99982379680114564</v>
      </c>
      <c r="BH129" s="34">
        <v>0.99982053407176263</v>
      </c>
      <c r="BI129" s="34">
        <v>0.99981727135302689</v>
      </c>
      <c r="BJ129" s="34">
        <v>0.99981400864493841</v>
      </c>
      <c r="BK129" s="34">
        <v>0.99981074594749708</v>
      </c>
      <c r="BL129" s="34">
        <v>0.99980748326070312</v>
      </c>
      <c r="BM129" s="34">
        <v>0.99980422058455609</v>
      </c>
      <c r="BN129" s="34">
        <v>0.99980095791905632</v>
      </c>
      <c r="BO129" s="34">
        <v>0.99979769526420359</v>
      </c>
      <c r="BP129" s="34">
        <v>0.9997944326199979</v>
      </c>
      <c r="BQ129" s="34">
        <v>0.99979116998643902</v>
      </c>
      <c r="BR129" s="34">
        <v>0.9997879073635273</v>
      </c>
      <c r="BS129" s="34">
        <v>0.99978464475126239</v>
      </c>
      <c r="BT129" s="34">
        <v>0.9997813821496444</v>
      </c>
      <c r="BU129" s="34">
        <v>0.99977811955867357</v>
      </c>
      <c r="BV129" s="34">
        <v>0.99977485697834934</v>
      </c>
      <c r="BW129" s="34">
        <v>0.9997715944086718</v>
      </c>
      <c r="BX129" s="34">
        <v>0.99976833184964098</v>
      </c>
      <c r="BY129" s="34">
        <v>0.99976506930125708</v>
      </c>
      <c r="BZ129" s="34">
        <v>0.99976180676351978</v>
      </c>
      <c r="CA129" s="34">
        <v>0.99975854423642918</v>
      </c>
      <c r="CB129" s="34">
        <v>0.99975528171998507</v>
      </c>
      <c r="CC129" s="34">
        <v>0.99975201921418777</v>
      </c>
      <c r="CD129" s="34">
        <v>0.99974875671903696</v>
      </c>
      <c r="CE129" s="34">
        <v>0.99974549423453263</v>
      </c>
      <c r="CF129" s="34">
        <v>0.99974223176067467</v>
      </c>
      <c r="CG129" s="34">
        <v>0.99973896929746309</v>
      </c>
      <c r="CH129" s="34">
        <v>0.9997357068448981</v>
      </c>
      <c r="CI129" s="34">
        <v>0.99973244440297948</v>
      </c>
      <c r="CJ129" s="34">
        <v>0.99972918197170701</v>
      </c>
      <c r="CK129" s="34">
        <v>0.99972591955108103</v>
      </c>
      <c r="CL129" s="34">
        <v>0.99972265714110142</v>
      </c>
      <c r="CM129" s="34">
        <v>0.99971939474176796</v>
      </c>
      <c r="CN129" s="34">
        <v>0.99971613235308066</v>
      </c>
      <c r="CO129" s="34">
        <v>0.99971286997503961</v>
      </c>
      <c r="CP129" s="34">
        <v>0.99970960760764449</v>
      </c>
      <c r="CQ129" s="34">
        <v>0.99970634525089563</v>
      </c>
      <c r="CR129" s="34">
        <v>0.99970308290479282</v>
      </c>
      <c r="CS129" s="34">
        <v>0.99969982056933593</v>
      </c>
      <c r="CT129" s="34">
        <v>0.99969497494357418</v>
      </c>
      <c r="CU129" s="34">
        <v>0.99969012934129919</v>
      </c>
      <c r="CV129" s="34">
        <v>0.99968528376251165</v>
      </c>
      <c r="CW129" s="34">
        <v>0.99968043820721064</v>
      </c>
      <c r="CX129" s="34">
        <v>0.99967559267539674</v>
      </c>
      <c r="CY129" s="34">
        <v>0.99967074716706938</v>
      </c>
      <c r="CZ129" s="34">
        <v>0.99966590168222869</v>
      </c>
      <c r="DA129" s="34">
        <v>0.99966105622087442</v>
      </c>
      <c r="DB129" s="34">
        <v>0.99965621078300648</v>
      </c>
    </row>
    <row r="130" spans="1:106" x14ac:dyDescent="0.2">
      <c r="A130" s="13">
        <f t="shared" ca="1" si="1"/>
        <v>44452</v>
      </c>
      <c r="B130" s="34">
        <v>1.0000032217550907</v>
      </c>
      <c r="C130" s="34">
        <v>1</v>
      </c>
      <c r="D130" s="34">
        <v>0.99999677825528888</v>
      </c>
      <c r="E130" s="34">
        <v>0.99999355652095734</v>
      </c>
      <c r="F130" s="34">
        <v>0.99999033479700539</v>
      </c>
      <c r="G130" s="34">
        <v>0.99998711308343313</v>
      </c>
      <c r="H130" s="34">
        <v>0.99998389138024046</v>
      </c>
      <c r="I130" s="34">
        <v>0.99998066968742705</v>
      </c>
      <c r="J130" s="34">
        <v>0.99997744800499344</v>
      </c>
      <c r="K130" s="34">
        <v>0.99997422633293898</v>
      </c>
      <c r="L130" s="34">
        <v>0.99997100467126421</v>
      </c>
      <c r="M130" s="34">
        <v>0.99996778301996858</v>
      </c>
      <c r="N130" s="34">
        <v>0.9999645613790521</v>
      </c>
      <c r="O130" s="34">
        <v>0.99996133974851531</v>
      </c>
      <c r="P130" s="34">
        <v>0.99995811812835766</v>
      </c>
      <c r="Q130" s="34">
        <v>0.99995489651857927</v>
      </c>
      <c r="R130" s="34">
        <v>0.99995167491917991</v>
      </c>
      <c r="S130" s="34">
        <v>0.99994845333015991</v>
      </c>
      <c r="T130" s="34">
        <v>0.99994523175151906</v>
      </c>
      <c r="U130" s="34">
        <v>0.99994201018325723</v>
      </c>
      <c r="V130" s="34">
        <v>0.99993878862537466</v>
      </c>
      <c r="W130" s="34">
        <v>0.99993556707787068</v>
      </c>
      <c r="X130" s="34">
        <v>0.99993234554074606</v>
      </c>
      <c r="Y130" s="34">
        <v>0.99992912401400047</v>
      </c>
      <c r="Z130" s="34">
        <v>0.99992590249763358</v>
      </c>
      <c r="AA130" s="34">
        <v>0.99992268099164583</v>
      </c>
      <c r="AB130" s="34">
        <v>0.99991945949603667</v>
      </c>
      <c r="AC130" s="34">
        <v>0.99991623801080642</v>
      </c>
      <c r="AD130" s="34">
        <v>0.99991301653595521</v>
      </c>
      <c r="AE130" s="34">
        <v>0.99990979507148248</v>
      </c>
      <c r="AF130" s="34">
        <v>0.99990657361738866</v>
      </c>
      <c r="AG130" s="34">
        <v>0.99990335217367343</v>
      </c>
      <c r="AH130" s="34">
        <v>0.9999001307403369</v>
      </c>
      <c r="AI130" s="34">
        <v>0.99989690931737907</v>
      </c>
      <c r="AJ130" s="34">
        <v>0.99989368790479982</v>
      </c>
      <c r="AK130" s="34">
        <v>0.99989046650259905</v>
      </c>
      <c r="AL130" s="34">
        <v>0.99988724511077709</v>
      </c>
      <c r="AM130" s="34">
        <v>0.99988402372933316</v>
      </c>
      <c r="AN130" s="34">
        <v>0.99988080235826804</v>
      </c>
      <c r="AO130" s="34">
        <v>0.99987758099758128</v>
      </c>
      <c r="AP130" s="34">
        <v>0.999874359647273</v>
      </c>
      <c r="AQ130" s="34">
        <v>0.99987113830734309</v>
      </c>
      <c r="AR130" s="34">
        <v>0.99986791697779143</v>
      </c>
      <c r="AS130" s="34">
        <v>0.99986469565861791</v>
      </c>
      <c r="AT130" s="34">
        <v>0.99986147434982287</v>
      </c>
      <c r="AU130" s="34">
        <v>0.99985825305140608</v>
      </c>
      <c r="AV130" s="34">
        <v>0.99985503176336743</v>
      </c>
      <c r="AW130" s="34">
        <v>0.99985181048570693</v>
      </c>
      <c r="AX130" s="34">
        <v>0.99984858921842468</v>
      </c>
      <c r="AY130" s="34">
        <v>0.99984536796152035</v>
      </c>
      <c r="AZ130" s="34">
        <v>0.99984214671499405</v>
      </c>
      <c r="BA130" s="34">
        <v>0.99983892547884612</v>
      </c>
      <c r="BB130" s="34">
        <v>0.99983570425307589</v>
      </c>
      <c r="BC130" s="34">
        <v>0.99983248303768379</v>
      </c>
      <c r="BD130" s="34">
        <v>0.99982926183266962</v>
      </c>
      <c r="BE130" s="34">
        <v>0.99982604063803326</v>
      </c>
      <c r="BF130" s="34">
        <v>0.99982281945377471</v>
      </c>
      <c r="BG130" s="34">
        <v>0.99981959827989408</v>
      </c>
      <c r="BH130" s="34">
        <v>0.99981637711639137</v>
      </c>
      <c r="BI130" s="34">
        <v>0.99981315596326614</v>
      </c>
      <c r="BJ130" s="34">
        <v>0.99980993482051883</v>
      </c>
      <c r="BK130" s="34">
        <v>0.99980671368814911</v>
      </c>
      <c r="BL130" s="34">
        <v>0.99980349256615719</v>
      </c>
      <c r="BM130" s="34">
        <v>0.99980027145454298</v>
      </c>
      <c r="BN130" s="34">
        <v>0.99979705035330613</v>
      </c>
      <c r="BO130" s="34">
        <v>0.99979382926244709</v>
      </c>
      <c r="BP130" s="34">
        <v>0.99979060818196552</v>
      </c>
      <c r="BQ130" s="34">
        <v>0.99978738711186121</v>
      </c>
      <c r="BR130" s="34">
        <v>0.99978416605213449</v>
      </c>
      <c r="BS130" s="34">
        <v>0.99978094500278536</v>
      </c>
      <c r="BT130" s="34">
        <v>0.99977772396381348</v>
      </c>
      <c r="BU130" s="34">
        <v>0.99977450293521897</v>
      </c>
      <c r="BV130" s="34">
        <v>0.99977128191700193</v>
      </c>
      <c r="BW130" s="34">
        <v>0.99976806090916204</v>
      </c>
      <c r="BX130" s="34">
        <v>0.9997648399116994</v>
      </c>
      <c r="BY130" s="34">
        <v>0.99976161892461402</v>
      </c>
      <c r="BZ130" s="34">
        <v>0.99975839794790589</v>
      </c>
      <c r="CA130" s="34">
        <v>0.99975517698157501</v>
      </c>
      <c r="CB130" s="34">
        <v>0.99975195602562106</v>
      </c>
      <c r="CC130" s="34">
        <v>0.99974873508004425</v>
      </c>
      <c r="CD130" s="34">
        <v>0.99974551414484447</v>
      </c>
      <c r="CE130" s="34">
        <v>0.99974229322002184</v>
      </c>
      <c r="CF130" s="34">
        <v>0.99973907230557635</v>
      </c>
      <c r="CG130" s="34">
        <v>0.99973585140150767</v>
      </c>
      <c r="CH130" s="34">
        <v>0.99973263050781591</v>
      </c>
      <c r="CI130" s="34">
        <v>0.99972940962450096</v>
      </c>
      <c r="CJ130" s="34">
        <v>0.99972618875156294</v>
      </c>
      <c r="CK130" s="34">
        <v>0.99972296788900172</v>
      </c>
      <c r="CL130" s="34">
        <v>0.99971974703681721</v>
      </c>
      <c r="CM130" s="34">
        <v>0.9997165261950095</v>
      </c>
      <c r="CN130" s="34">
        <v>0.99971330536357883</v>
      </c>
      <c r="CO130" s="34">
        <v>0.99971008454252452</v>
      </c>
      <c r="CP130" s="34">
        <v>0.99970686373184703</v>
      </c>
      <c r="CQ130" s="34">
        <v>0.99970201784080726</v>
      </c>
      <c r="CR130" s="34">
        <v>0.99969717197325692</v>
      </c>
      <c r="CS130" s="34">
        <v>0.99969232612919601</v>
      </c>
      <c r="CT130" s="34">
        <v>0.99968748030862464</v>
      </c>
      <c r="CU130" s="34">
        <v>0.99968263451154227</v>
      </c>
      <c r="CV130" s="34">
        <v>0.9996777887379491</v>
      </c>
      <c r="CW130" s="34">
        <v>0.99967294298784459</v>
      </c>
      <c r="CX130" s="34">
        <v>0.99966809726122929</v>
      </c>
      <c r="CY130" s="34">
        <v>0.99966325155810265</v>
      </c>
      <c r="CZ130" s="34">
        <v>0.99965840587846444</v>
      </c>
      <c r="DA130" s="34">
        <v>0.99965356022231489</v>
      </c>
      <c r="DB130" s="34">
        <v>0.99964871458965399</v>
      </c>
    </row>
    <row r="131" spans="1:106" x14ac:dyDescent="0.2">
      <c r="A131" s="13">
        <f t="shared" ca="1" si="1"/>
        <v>44453</v>
      </c>
      <c r="B131" s="34">
        <v>1.0000032772944012</v>
      </c>
      <c r="C131" s="34">
        <v>1</v>
      </c>
      <c r="D131" s="34">
        <v>0.99999672271633955</v>
      </c>
      <c r="E131" s="34">
        <v>0.99999344544341973</v>
      </c>
      <c r="F131" s="34">
        <v>0.9999901681812402</v>
      </c>
      <c r="G131" s="34">
        <v>0.99998689092980142</v>
      </c>
      <c r="H131" s="34">
        <v>0.99998361368910316</v>
      </c>
      <c r="I131" s="34">
        <v>0.99998033645914519</v>
      </c>
      <c r="J131" s="34">
        <v>0.99997705923992763</v>
      </c>
      <c r="K131" s="34">
        <v>0.99997378203145049</v>
      </c>
      <c r="L131" s="34">
        <v>0.99997050483371375</v>
      </c>
      <c r="M131" s="34">
        <v>0.99996722764671719</v>
      </c>
      <c r="N131" s="34">
        <v>0.99996395047046094</v>
      </c>
      <c r="O131" s="34">
        <v>0.99996067330494509</v>
      </c>
      <c r="P131" s="34">
        <v>0.99995739615016932</v>
      </c>
      <c r="Q131" s="34">
        <v>0.99995411900613362</v>
      </c>
      <c r="R131" s="34">
        <v>0.99995084187283823</v>
      </c>
      <c r="S131" s="34">
        <v>0.99994756475028268</v>
      </c>
      <c r="T131" s="34">
        <v>0.99994428763846743</v>
      </c>
      <c r="U131" s="34">
        <v>0.99994101053739215</v>
      </c>
      <c r="V131" s="34">
        <v>0.99993773344705683</v>
      </c>
      <c r="W131" s="34">
        <v>0.99993445636746148</v>
      </c>
      <c r="X131" s="34">
        <v>0.99993117929860598</v>
      </c>
      <c r="Y131" s="34">
        <v>0.99992790224049055</v>
      </c>
      <c r="Z131" s="34">
        <v>0.99992462519311476</v>
      </c>
      <c r="AA131" s="34">
        <v>0.99992134815647893</v>
      </c>
      <c r="AB131" s="34">
        <v>0.99991807113058284</v>
      </c>
      <c r="AC131" s="34">
        <v>0.9999147941154265</v>
      </c>
      <c r="AD131" s="34">
        <v>0.99991151711100978</v>
      </c>
      <c r="AE131" s="34">
        <v>0.9999082401173327</v>
      </c>
      <c r="AF131" s="34">
        <v>0.99990496313439547</v>
      </c>
      <c r="AG131" s="34">
        <v>0.99990168616219766</v>
      </c>
      <c r="AH131" s="34">
        <v>0.99989840920073947</v>
      </c>
      <c r="AI131" s="34">
        <v>0.9998951322500208</v>
      </c>
      <c r="AJ131" s="34">
        <v>0.99989185531004166</v>
      </c>
      <c r="AK131" s="34">
        <v>0.99988857838080214</v>
      </c>
      <c r="AL131" s="34">
        <v>0.99988530146230181</v>
      </c>
      <c r="AM131" s="34">
        <v>0.99988202455454089</v>
      </c>
      <c r="AN131" s="34">
        <v>0.9998787476575195</v>
      </c>
      <c r="AO131" s="34">
        <v>0.9998754707712374</v>
      </c>
      <c r="AP131" s="34">
        <v>0.99987219389569437</v>
      </c>
      <c r="AQ131" s="34">
        <v>0.99986891703089065</v>
      </c>
      <c r="AR131" s="34">
        <v>0.99986564017682622</v>
      </c>
      <c r="AS131" s="34">
        <v>0.99986236333350098</v>
      </c>
      <c r="AT131" s="34">
        <v>0.99985908650091504</v>
      </c>
      <c r="AU131" s="34">
        <v>0.99985580967906784</v>
      </c>
      <c r="AV131" s="34">
        <v>0.99985253286796005</v>
      </c>
      <c r="AW131" s="34">
        <v>0.99984925606759123</v>
      </c>
      <c r="AX131" s="34">
        <v>0.99984597927796115</v>
      </c>
      <c r="AY131" s="34">
        <v>0.99984270249907037</v>
      </c>
      <c r="AZ131" s="34">
        <v>0.99983942573091833</v>
      </c>
      <c r="BA131" s="34">
        <v>0.99983614897350537</v>
      </c>
      <c r="BB131" s="34">
        <v>0.99983287222683104</v>
      </c>
      <c r="BC131" s="34">
        <v>0.99982959549089578</v>
      </c>
      <c r="BD131" s="34">
        <v>0.99982631876569916</v>
      </c>
      <c r="BE131" s="34">
        <v>0.99982304205124117</v>
      </c>
      <c r="BF131" s="34">
        <v>0.99981976534752204</v>
      </c>
      <c r="BG131" s="34">
        <v>0.99981648865454165</v>
      </c>
      <c r="BH131" s="34">
        <v>0.99981321197229989</v>
      </c>
      <c r="BI131" s="34">
        <v>0.99980993530079676</v>
      </c>
      <c r="BJ131" s="34">
        <v>0.99980665864003226</v>
      </c>
      <c r="BK131" s="34">
        <v>0.99980338199000618</v>
      </c>
      <c r="BL131" s="34">
        <v>0.99980010535071873</v>
      </c>
      <c r="BM131" s="34">
        <v>0.99979682872216957</v>
      </c>
      <c r="BN131" s="34">
        <v>0.99979355210435894</v>
      </c>
      <c r="BO131" s="34">
        <v>0.99979027549728683</v>
      </c>
      <c r="BP131" s="34">
        <v>0.99978699890095291</v>
      </c>
      <c r="BQ131" s="34">
        <v>0.99978372231535739</v>
      </c>
      <c r="BR131" s="34">
        <v>0.99978044574050029</v>
      </c>
      <c r="BS131" s="34">
        <v>0.99977716917638149</v>
      </c>
      <c r="BT131" s="34">
        <v>0.99977389262300076</v>
      </c>
      <c r="BU131" s="34">
        <v>0.99977061608035811</v>
      </c>
      <c r="BV131" s="34">
        <v>0.99976733954845387</v>
      </c>
      <c r="BW131" s="34">
        <v>0.9997640630272876</v>
      </c>
      <c r="BX131" s="34">
        <v>0.99976078651685951</v>
      </c>
      <c r="BY131" s="34">
        <v>0.9997575100171695</v>
      </c>
      <c r="BZ131" s="34">
        <v>0.99975423352821735</v>
      </c>
      <c r="CA131" s="34">
        <v>0.99975095705000339</v>
      </c>
      <c r="CB131" s="34">
        <v>0.99974768058252728</v>
      </c>
      <c r="CC131" s="34">
        <v>0.99974440412578913</v>
      </c>
      <c r="CD131" s="34">
        <v>0.99974112767978873</v>
      </c>
      <c r="CE131" s="34">
        <v>0.99973785124452608</v>
      </c>
      <c r="CF131" s="34">
        <v>0.9997345748200015</v>
      </c>
      <c r="CG131" s="34">
        <v>0.99973129840621455</v>
      </c>
      <c r="CH131" s="34">
        <v>0.99972802200316546</v>
      </c>
      <c r="CI131" s="34">
        <v>0.99972474561085412</v>
      </c>
      <c r="CJ131" s="34">
        <v>0.99972146922928018</v>
      </c>
      <c r="CK131" s="34">
        <v>0.99971819285844399</v>
      </c>
      <c r="CL131" s="34">
        <v>0.99971491649834543</v>
      </c>
      <c r="CM131" s="34">
        <v>0.99971164014898439</v>
      </c>
      <c r="CN131" s="34">
        <v>0.99970836381036099</v>
      </c>
      <c r="CO131" s="34">
        <v>0.99970508748247511</v>
      </c>
      <c r="CP131" s="34">
        <v>0.99970181116532653</v>
      </c>
      <c r="CQ131" s="34">
        <v>0.99969694826753353</v>
      </c>
      <c r="CR131" s="34">
        <v>0.99969208539339549</v>
      </c>
      <c r="CS131" s="34">
        <v>0.99968722254291209</v>
      </c>
      <c r="CT131" s="34">
        <v>0.99968235971608332</v>
      </c>
      <c r="CU131" s="34">
        <v>0.99967749691290886</v>
      </c>
      <c r="CV131" s="34">
        <v>0.99967263413338903</v>
      </c>
      <c r="CW131" s="34">
        <v>0.9996677713775235</v>
      </c>
      <c r="CX131" s="34">
        <v>0.99966290864531182</v>
      </c>
      <c r="CY131" s="34">
        <v>0.99965804593675434</v>
      </c>
      <c r="CZ131" s="34">
        <v>0.99965318325185082</v>
      </c>
      <c r="DA131" s="34">
        <v>0.99964832059060105</v>
      </c>
      <c r="DB131" s="34">
        <v>0.9996434579530048</v>
      </c>
    </row>
    <row r="132" spans="1:106" x14ac:dyDescent="0.2">
      <c r="A132" s="13">
        <f t="shared" ref="A132:A195" ca="1" si="2">IF(WORKDAY(A$2,ROW()-2)&gt;TODAY(),"",WORKDAY(A$2,ROW()-2))</f>
        <v>44454</v>
      </c>
      <c r="B132" s="34">
        <v>1.0000033328334337</v>
      </c>
      <c r="C132" s="34">
        <v>1</v>
      </c>
      <c r="D132" s="34">
        <v>0.99999666717767388</v>
      </c>
      <c r="E132" s="34">
        <v>0.99999333436645554</v>
      </c>
      <c r="F132" s="34">
        <v>0.99999000156634477</v>
      </c>
      <c r="G132" s="34">
        <v>0.99998666877734166</v>
      </c>
      <c r="H132" s="34">
        <v>0.99998333599944611</v>
      </c>
      <c r="I132" s="34">
        <v>0.99998000323265812</v>
      </c>
      <c r="J132" s="34">
        <v>0.9999766704769778</v>
      </c>
      <c r="K132" s="34">
        <v>0.99997333773240482</v>
      </c>
      <c r="L132" s="34">
        <v>0.99997000499893918</v>
      </c>
      <c r="M132" s="34">
        <v>0.99996667227658109</v>
      </c>
      <c r="N132" s="34">
        <v>0.99996333956533068</v>
      </c>
      <c r="O132" s="34">
        <v>0.99996000686518716</v>
      </c>
      <c r="P132" s="34">
        <v>0.99995667417615086</v>
      </c>
      <c r="Q132" s="34">
        <v>0.99995334149822224</v>
      </c>
      <c r="R132" s="34">
        <v>0.99995000883140062</v>
      </c>
      <c r="S132" s="34">
        <v>0.999946676175686</v>
      </c>
      <c r="T132" s="34">
        <v>0.99994334353107894</v>
      </c>
      <c r="U132" s="34">
        <v>0.99994001089757878</v>
      </c>
      <c r="V132" s="34">
        <v>0.99993667827518573</v>
      </c>
      <c r="W132" s="34">
        <v>0.99993334566389946</v>
      </c>
      <c r="X132" s="34">
        <v>0.99993001306372054</v>
      </c>
      <c r="Y132" s="34">
        <v>0.9999266804746485</v>
      </c>
      <c r="Z132" s="34">
        <v>0.99992334789668325</v>
      </c>
      <c r="AA132" s="34">
        <v>0.99992001532982488</v>
      </c>
      <c r="AB132" s="34">
        <v>0.99991668277407364</v>
      </c>
      <c r="AC132" s="34">
        <v>0.99991335022942895</v>
      </c>
      <c r="AD132" s="34">
        <v>0.99991001769589116</v>
      </c>
      <c r="AE132" s="34">
        <v>0.99990668517346004</v>
      </c>
      <c r="AF132" s="34">
        <v>0.9999033526621357</v>
      </c>
      <c r="AG132" s="34">
        <v>0.99990002016191815</v>
      </c>
      <c r="AH132" s="34">
        <v>0.99989668767280682</v>
      </c>
      <c r="AI132" s="34">
        <v>0.99989335519480249</v>
      </c>
      <c r="AJ132" s="34">
        <v>0.9998900227279045</v>
      </c>
      <c r="AK132" s="34">
        <v>0.99988669027211308</v>
      </c>
      <c r="AL132" s="34">
        <v>0.99988335782742821</v>
      </c>
      <c r="AM132" s="34">
        <v>0.9998800253938499</v>
      </c>
      <c r="AN132" s="34">
        <v>0.99987669297137782</v>
      </c>
      <c r="AO132" s="34">
        <v>0.99987336056001197</v>
      </c>
      <c r="AP132" s="34">
        <v>0.99987002815975268</v>
      </c>
      <c r="AQ132" s="34">
        <v>0.99986669577059961</v>
      </c>
      <c r="AR132" s="34">
        <v>0.99986336339255288</v>
      </c>
      <c r="AS132" s="34">
        <v>0.99986003102561216</v>
      </c>
      <c r="AT132" s="34">
        <v>0.99985669866977789</v>
      </c>
      <c r="AU132" s="34">
        <v>0.99985336632504962</v>
      </c>
      <c r="AV132" s="34">
        <v>0.99985003399142747</v>
      </c>
      <c r="AW132" s="34">
        <v>0.99984670166891154</v>
      </c>
      <c r="AX132" s="34">
        <v>0.99984336935750151</v>
      </c>
      <c r="AY132" s="34">
        <v>0.99984003705719759</v>
      </c>
      <c r="AZ132" s="34">
        <v>0.99983670476799935</v>
      </c>
      <c r="BA132" s="34">
        <v>0.99983337248990733</v>
      </c>
      <c r="BB132" s="34">
        <v>0.99983004022292121</v>
      </c>
      <c r="BC132" s="34">
        <v>0.99982670796704076</v>
      </c>
      <c r="BD132" s="34">
        <v>0.99982337572226609</v>
      </c>
      <c r="BE132" s="34">
        <v>0.99982004348859743</v>
      </c>
      <c r="BF132" s="34">
        <v>0.99981671126603455</v>
      </c>
      <c r="BG132" s="34">
        <v>0.99981337905457701</v>
      </c>
      <c r="BH132" s="34">
        <v>0.99981004685422536</v>
      </c>
      <c r="BI132" s="34">
        <v>0.9998067146649795</v>
      </c>
      <c r="BJ132" s="34">
        <v>0.99980338248683898</v>
      </c>
      <c r="BK132" s="34">
        <v>0.99980005031980412</v>
      </c>
      <c r="BL132" s="34">
        <v>0.99979671816387483</v>
      </c>
      <c r="BM132" s="34">
        <v>0.99979338601905088</v>
      </c>
      <c r="BN132" s="34">
        <v>0.99979005388533237</v>
      </c>
      <c r="BO132" s="34">
        <v>0.99978672176271932</v>
      </c>
      <c r="BP132" s="34">
        <v>0.99978338965121194</v>
      </c>
      <c r="BQ132" s="34">
        <v>0.99978005755080956</v>
      </c>
      <c r="BR132" s="34">
        <v>0.99977672546151253</v>
      </c>
      <c r="BS132" s="34">
        <v>0.99977339338332083</v>
      </c>
      <c r="BT132" s="34">
        <v>0.99977006131623425</v>
      </c>
      <c r="BU132" s="34">
        <v>0.99976672926025278</v>
      </c>
      <c r="BV132" s="34">
        <v>0.99976339721537666</v>
      </c>
      <c r="BW132" s="34">
        <v>0.99976006518160565</v>
      </c>
      <c r="BX132" s="34">
        <v>0.99975673315893976</v>
      </c>
      <c r="BY132" s="34">
        <v>0.99975340114737876</v>
      </c>
      <c r="BZ132" s="34">
        <v>0.99975006914692277</v>
      </c>
      <c r="CA132" s="34">
        <v>0.99974673715757179</v>
      </c>
      <c r="CB132" s="34">
        <v>0.99974340517932569</v>
      </c>
      <c r="CC132" s="34">
        <v>0.99974007321218461</v>
      </c>
      <c r="CD132" s="34">
        <v>0.99973674125614831</v>
      </c>
      <c r="CE132" s="34">
        <v>0.99973340931121668</v>
      </c>
      <c r="CF132" s="34">
        <v>0.99973007737739006</v>
      </c>
      <c r="CG132" s="34">
        <v>0.999726745454668</v>
      </c>
      <c r="CH132" s="34">
        <v>0.99972341354305094</v>
      </c>
      <c r="CI132" s="34">
        <v>0.99972008164253834</v>
      </c>
      <c r="CJ132" s="34">
        <v>0.9997167497531303</v>
      </c>
      <c r="CK132" s="34">
        <v>0.99971341787482693</v>
      </c>
      <c r="CL132" s="34">
        <v>0.99971008600762823</v>
      </c>
      <c r="CM132" s="34">
        <v>0.99970675415153387</v>
      </c>
      <c r="CN132" s="34">
        <v>0.99970342230654419</v>
      </c>
      <c r="CO132" s="34">
        <v>0.99970009047265884</v>
      </c>
      <c r="CP132" s="34">
        <v>0.99969675864987784</v>
      </c>
      <c r="CQ132" s="34">
        <v>0.99969173711202519</v>
      </c>
      <c r="CR132" s="34">
        <v>0.99968671559939615</v>
      </c>
      <c r="CS132" s="34">
        <v>0.99968169411199037</v>
      </c>
      <c r="CT132" s="34">
        <v>0.99967667264980797</v>
      </c>
      <c r="CU132" s="34">
        <v>0.99967165121284862</v>
      </c>
      <c r="CV132" s="34">
        <v>0.99966662980111209</v>
      </c>
      <c r="CW132" s="34">
        <v>0.99966160841459861</v>
      </c>
      <c r="CX132" s="34">
        <v>0.99965658705330784</v>
      </c>
      <c r="CY132" s="34">
        <v>0.99965156571723957</v>
      </c>
      <c r="CZ132" s="34">
        <v>0.99964654440639389</v>
      </c>
      <c r="DA132" s="34">
        <v>0.99964152312077059</v>
      </c>
      <c r="DB132" s="34">
        <v>0.99963650186036934</v>
      </c>
    </row>
    <row r="133" spans="1:106" x14ac:dyDescent="0.2">
      <c r="A133" s="13">
        <f t="shared" ca="1" si="2"/>
        <v>44455</v>
      </c>
      <c r="B133" s="34">
        <v>1.00001016515101</v>
      </c>
      <c r="C133" s="34">
        <v>1.0000067767558589</v>
      </c>
      <c r="D133" s="34">
        <v>1.0000033883721888</v>
      </c>
      <c r="E133" s="34">
        <v>1</v>
      </c>
      <c r="F133" s="34">
        <v>0.99999661163929199</v>
      </c>
      <c r="G133" s="34">
        <v>0.99999322329006524</v>
      </c>
      <c r="H133" s="34">
        <v>0.99998983495231941</v>
      </c>
      <c r="I133" s="34">
        <v>0.99998644662605429</v>
      </c>
      <c r="J133" s="34">
        <v>0.99998305831126999</v>
      </c>
      <c r="K133" s="34">
        <v>0.99997967000796673</v>
      </c>
      <c r="L133" s="34">
        <v>0.99997628171614417</v>
      </c>
      <c r="M133" s="34">
        <v>0.99997289343580231</v>
      </c>
      <c r="N133" s="34">
        <v>0.9999695051669415</v>
      </c>
      <c r="O133" s="34">
        <v>0.99996611690956105</v>
      </c>
      <c r="P133" s="34">
        <v>0.99996272866366109</v>
      </c>
      <c r="Q133" s="34">
        <v>0.99995934042924195</v>
      </c>
      <c r="R133" s="34">
        <v>0.9999559522063034</v>
      </c>
      <c r="S133" s="34">
        <v>0.99995256399484533</v>
      </c>
      <c r="T133" s="34">
        <v>0.99994917579486775</v>
      </c>
      <c r="U133" s="34">
        <v>0.99994578760637065</v>
      </c>
      <c r="V133" s="34">
        <v>0.99994239942935381</v>
      </c>
      <c r="W133" s="34">
        <v>0.99993901126381746</v>
      </c>
      <c r="X133" s="34">
        <v>0.99993562310976147</v>
      </c>
      <c r="Y133" s="34">
        <v>0.99993223496718564</v>
      </c>
      <c r="Z133" s="34">
        <v>0.99992884683609018</v>
      </c>
      <c r="AA133" s="34">
        <v>0.99992545871647498</v>
      </c>
      <c r="AB133" s="34">
        <v>0.99992207060833971</v>
      </c>
      <c r="AC133" s="34">
        <v>0.99991868251168481</v>
      </c>
      <c r="AD133" s="34">
        <v>0.99991529442650995</v>
      </c>
      <c r="AE133" s="34">
        <v>0.99991190635281513</v>
      </c>
      <c r="AF133" s="34">
        <v>0.99990851829060012</v>
      </c>
      <c r="AG133" s="34">
        <v>0.99990513023986549</v>
      </c>
      <c r="AH133" s="34">
        <v>0.99990174220061034</v>
      </c>
      <c r="AI133" s="34">
        <v>0.99989835417283535</v>
      </c>
      <c r="AJ133" s="34">
        <v>0.99989496615654017</v>
      </c>
      <c r="AK133" s="34">
        <v>0.99989157815172491</v>
      </c>
      <c r="AL133" s="34">
        <v>0.99988819015838948</v>
      </c>
      <c r="AM133" s="34">
        <v>0.99988480217653364</v>
      </c>
      <c r="AN133" s="34">
        <v>0.99988141420615739</v>
      </c>
      <c r="AO133" s="34">
        <v>0.99987802624726108</v>
      </c>
      <c r="AP133" s="34">
        <v>0.99987463829984424</v>
      </c>
      <c r="AQ133" s="34">
        <v>0.99987125036390712</v>
      </c>
      <c r="AR133" s="34">
        <v>0.99986786243944925</v>
      </c>
      <c r="AS133" s="34">
        <v>0.99986447452647098</v>
      </c>
      <c r="AT133" s="34">
        <v>0.99986108662497242</v>
      </c>
      <c r="AU133" s="34">
        <v>0.99985769873495312</v>
      </c>
      <c r="AV133" s="34">
        <v>0.9998543108564133</v>
      </c>
      <c r="AW133" s="34">
        <v>0.99985092298935285</v>
      </c>
      <c r="AX133" s="34">
        <v>0.99984753513377145</v>
      </c>
      <c r="AY133" s="34">
        <v>0.99984414728966964</v>
      </c>
      <c r="AZ133" s="34">
        <v>0.99984075945704698</v>
      </c>
      <c r="BA133" s="34">
        <v>0.99983737163590336</v>
      </c>
      <c r="BB133" s="34">
        <v>0.99983398382623923</v>
      </c>
      <c r="BC133" s="34">
        <v>0.99983059602805402</v>
      </c>
      <c r="BD133" s="34">
        <v>0.99982720824134796</v>
      </c>
      <c r="BE133" s="34">
        <v>0.99982382046612084</v>
      </c>
      <c r="BF133" s="34">
        <v>0.99982043270237264</v>
      </c>
      <c r="BG133" s="34">
        <v>0.9998170449501036</v>
      </c>
      <c r="BH133" s="34">
        <v>0.99981365720931337</v>
      </c>
      <c r="BI133" s="34">
        <v>0.99981026948000207</v>
      </c>
      <c r="BJ133" s="34">
        <v>0.99980688176216947</v>
      </c>
      <c r="BK133" s="34">
        <v>0.99980349405581592</v>
      </c>
      <c r="BL133" s="34">
        <v>0.99980010636094108</v>
      </c>
      <c r="BM133" s="34">
        <v>0.99979671867754494</v>
      </c>
      <c r="BN133" s="34">
        <v>0.99979333100562762</v>
      </c>
      <c r="BO133" s="34">
        <v>0.99978994334518878</v>
      </c>
      <c r="BP133" s="34">
        <v>0.99978655569622865</v>
      </c>
      <c r="BQ133" s="34">
        <v>0.99978316805874712</v>
      </c>
      <c r="BR133" s="34">
        <v>0.99977978043274396</v>
      </c>
      <c r="BS133" s="34">
        <v>0.99977639281821951</v>
      </c>
      <c r="BT133" s="34">
        <v>0.9997730052151732</v>
      </c>
      <c r="BU133" s="34">
        <v>0.99976961762360572</v>
      </c>
      <c r="BV133" s="34">
        <v>0.99976623004351628</v>
      </c>
      <c r="BW133" s="34">
        <v>0.99976284247490532</v>
      </c>
      <c r="BX133" s="34">
        <v>0.99975945491777274</v>
      </c>
      <c r="BY133" s="34">
        <v>0.99975606737211831</v>
      </c>
      <c r="BZ133" s="34">
        <v>0.99975267983794225</v>
      </c>
      <c r="CA133" s="34">
        <v>0.99974929231524434</v>
      </c>
      <c r="CB133" s="34">
        <v>0.99974590480402437</v>
      </c>
      <c r="CC133" s="34">
        <v>0.99974251730428287</v>
      </c>
      <c r="CD133" s="34">
        <v>0.99973912981601898</v>
      </c>
      <c r="CE133" s="34">
        <v>0.99973574233923357</v>
      </c>
      <c r="CF133" s="34">
        <v>0.99973235487392575</v>
      </c>
      <c r="CG133" s="34">
        <v>0.9997289674200962</v>
      </c>
      <c r="CH133" s="34">
        <v>0.99972557997774436</v>
      </c>
      <c r="CI133" s="34">
        <v>0.99972219254687067</v>
      </c>
      <c r="CJ133" s="34">
        <v>0.99971880512747446</v>
      </c>
      <c r="CK133" s="34">
        <v>0.9997154177195563</v>
      </c>
      <c r="CL133" s="34">
        <v>0.99971203032311595</v>
      </c>
      <c r="CM133" s="34">
        <v>0.9997086429381532</v>
      </c>
      <c r="CN133" s="34">
        <v>0.99970525556466816</v>
      </c>
      <c r="CO133" s="34">
        <v>0.99970186820266072</v>
      </c>
      <c r="CP133" s="34">
        <v>0.99969848085213098</v>
      </c>
      <c r="CQ133" s="34">
        <v>0.9996950935130785</v>
      </c>
      <c r="CR133" s="34">
        <v>0.99969170618550385</v>
      </c>
      <c r="CS133" s="34">
        <v>0.99968648085273604</v>
      </c>
      <c r="CT133" s="34">
        <v>0.9996812555472806</v>
      </c>
      <c r="CU133" s="34">
        <v>0.99967603026913765</v>
      </c>
      <c r="CV133" s="34">
        <v>0.99967080501830685</v>
      </c>
      <c r="CW133" s="34">
        <v>0.9996655797947881</v>
      </c>
      <c r="CX133" s="34">
        <v>0.99966035459858149</v>
      </c>
      <c r="CY133" s="34">
        <v>0.99965512942968648</v>
      </c>
      <c r="CZ133" s="34">
        <v>0.99964990428810341</v>
      </c>
      <c r="DA133" s="34">
        <v>0.99964467917383171</v>
      </c>
      <c r="DB133" s="34">
        <v>0.99963945408687127</v>
      </c>
    </row>
    <row r="134" spans="1:106" x14ac:dyDescent="0.2">
      <c r="A134" s="13">
        <f t="shared" ca="1" si="2"/>
        <v>44456</v>
      </c>
      <c r="B134" s="34">
        <v>1.0000103217706093</v>
      </c>
      <c r="C134" s="34">
        <v>1.0000068811685687</v>
      </c>
      <c r="D134" s="34">
        <v>1.0000034405783655</v>
      </c>
      <c r="E134" s="34">
        <v>1</v>
      </c>
      <c r="F134" s="34">
        <v>0.99999655943347177</v>
      </c>
      <c r="G134" s="34">
        <v>0.99999311887878117</v>
      </c>
      <c r="H134" s="34">
        <v>0.99998967833592833</v>
      </c>
      <c r="I134" s="34">
        <v>0.99998623780491247</v>
      </c>
      <c r="J134" s="34">
        <v>0.99998279728573414</v>
      </c>
      <c r="K134" s="34">
        <v>0.99997935677839322</v>
      </c>
      <c r="L134" s="34">
        <v>0.99997591628288962</v>
      </c>
      <c r="M134" s="34">
        <v>0.9999724757992231</v>
      </c>
      <c r="N134" s="34">
        <v>0.99996903532739401</v>
      </c>
      <c r="O134" s="34">
        <v>0.99996559486740189</v>
      </c>
      <c r="P134" s="34">
        <v>0.99996215441924685</v>
      </c>
      <c r="Q134" s="34">
        <v>0.99995871398292901</v>
      </c>
      <c r="R134" s="34">
        <v>0.99995527355844827</v>
      </c>
      <c r="S134" s="34">
        <v>0.99995183314580471</v>
      </c>
      <c r="T134" s="34">
        <v>0.9999483927449978</v>
      </c>
      <c r="U134" s="34">
        <v>0.99994495235602798</v>
      </c>
      <c r="V134" s="34">
        <v>0.99994151197889491</v>
      </c>
      <c r="W134" s="34">
        <v>0.99993807161359871</v>
      </c>
      <c r="X134" s="34">
        <v>0.99993463126013959</v>
      </c>
      <c r="Y134" s="34">
        <v>0.99993119091851723</v>
      </c>
      <c r="Z134" s="34">
        <v>0.99992775058873118</v>
      </c>
      <c r="AA134" s="34">
        <v>0.99992431027078199</v>
      </c>
      <c r="AB134" s="34">
        <v>0.99992086996466956</v>
      </c>
      <c r="AC134" s="34">
        <v>0.99991742967039365</v>
      </c>
      <c r="AD134" s="34">
        <v>0.99991398938795439</v>
      </c>
      <c r="AE134" s="34">
        <v>0.99991054911735144</v>
      </c>
      <c r="AF134" s="34">
        <v>0.99990710885858503</v>
      </c>
      <c r="AG134" s="34">
        <v>0.99990366861165525</v>
      </c>
      <c r="AH134" s="34">
        <v>0.99990022837656178</v>
      </c>
      <c r="AI134" s="34">
        <v>0.99989678815330452</v>
      </c>
      <c r="AJ134" s="34">
        <v>0.99989334794188367</v>
      </c>
      <c r="AK134" s="34">
        <v>0.99988990774229924</v>
      </c>
      <c r="AL134" s="34">
        <v>0.99988646755455102</v>
      </c>
      <c r="AM134" s="34">
        <v>0.99988302737863877</v>
      </c>
      <c r="AN134" s="34">
        <v>0.99987958721456294</v>
      </c>
      <c r="AO134" s="34">
        <v>0.99987614706232297</v>
      </c>
      <c r="AP134" s="34">
        <v>0.99987270692191921</v>
      </c>
      <c r="AQ134" s="34">
        <v>0.99986926679335142</v>
      </c>
      <c r="AR134" s="34">
        <v>0.99986582667661961</v>
      </c>
      <c r="AS134" s="34">
        <v>0.99986238657172377</v>
      </c>
      <c r="AT134" s="34">
        <v>0.99985894647866402</v>
      </c>
      <c r="AU134" s="34">
        <v>0.99985550639743992</v>
      </c>
      <c r="AV134" s="34">
        <v>0.99985206632805179</v>
      </c>
      <c r="AW134" s="34">
        <v>0.99984862627049942</v>
      </c>
      <c r="AX134" s="34">
        <v>0.99984518622478258</v>
      </c>
      <c r="AY134" s="34">
        <v>0.9998417461909016</v>
      </c>
      <c r="AZ134" s="34">
        <v>0.99983830616885638</v>
      </c>
      <c r="BA134" s="34">
        <v>0.9998348661586467</v>
      </c>
      <c r="BB134" s="34">
        <v>0.99983142616027265</v>
      </c>
      <c r="BC134" s="34">
        <v>0.99982798617373414</v>
      </c>
      <c r="BD134" s="34">
        <v>0.99982454619903116</v>
      </c>
      <c r="BE134" s="34">
        <v>0.99982110623616338</v>
      </c>
      <c r="BF134" s="34">
        <v>0.99981766628513125</v>
      </c>
      <c r="BG134" s="34">
        <v>0.99981422634593453</v>
      </c>
      <c r="BH134" s="34">
        <v>0.99981078641857302</v>
      </c>
      <c r="BI134" s="34">
        <v>0.99980734650304692</v>
      </c>
      <c r="BJ134" s="34">
        <v>0.99980390659935603</v>
      </c>
      <c r="BK134" s="34">
        <v>0.99980046670750033</v>
      </c>
      <c r="BL134" s="34">
        <v>0.99979702682747984</v>
      </c>
      <c r="BM134" s="34">
        <v>0.99979358695929466</v>
      </c>
      <c r="BN134" s="34">
        <v>0.99979014710294434</v>
      </c>
      <c r="BO134" s="34">
        <v>0.99978670725842911</v>
      </c>
      <c r="BP134" s="34">
        <v>0.99978326742574897</v>
      </c>
      <c r="BQ134" s="34">
        <v>0.9997798276049038</v>
      </c>
      <c r="BR134" s="34">
        <v>0.9997763877958934</v>
      </c>
      <c r="BS134" s="34">
        <v>0.99977294799871808</v>
      </c>
      <c r="BT134" s="34">
        <v>0.99976950821337751</v>
      </c>
      <c r="BU134" s="34">
        <v>0.99976606843987181</v>
      </c>
      <c r="BV134" s="34">
        <v>0.99976262867820076</v>
      </c>
      <c r="BW134" s="34">
        <v>0.99975918892836479</v>
      </c>
      <c r="BX134" s="34">
        <v>0.99975574919036303</v>
      </c>
      <c r="BY134" s="34">
        <v>0.99975230946419613</v>
      </c>
      <c r="BZ134" s="34">
        <v>0.99974886974986399</v>
      </c>
      <c r="CA134" s="34">
        <v>0.99974543004736616</v>
      </c>
      <c r="CB134" s="34">
        <v>0.99974199035670286</v>
      </c>
      <c r="CC134" s="34">
        <v>0.9997385506778742</v>
      </c>
      <c r="CD134" s="34">
        <v>0.99973511101087997</v>
      </c>
      <c r="CE134" s="34">
        <v>0.99973167135571994</v>
      </c>
      <c r="CF134" s="34">
        <v>0.99972823171239444</v>
      </c>
      <c r="CG134" s="34">
        <v>0.99972479208090337</v>
      </c>
      <c r="CH134" s="34">
        <v>0.9997213524612466</v>
      </c>
      <c r="CI134" s="34">
        <v>0.99971791285342382</v>
      </c>
      <c r="CJ134" s="34">
        <v>0.99971447325743534</v>
      </c>
      <c r="CK134" s="34">
        <v>0.99971103367328107</v>
      </c>
      <c r="CL134" s="34">
        <v>0.99970759410096099</v>
      </c>
      <c r="CM134" s="34">
        <v>0.99970415454047479</v>
      </c>
      <c r="CN134" s="34">
        <v>0.99970071499182278</v>
      </c>
      <c r="CO134" s="34">
        <v>0.99969727545500475</v>
      </c>
      <c r="CP134" s="34">
        <v>0.99969383593002048</v>
      </c>
      <c r="CQ134" s="34">
        <v>0.9996903964168703</v>
      </c>
      <c r="CR134" s="34">
        <v>0.99968695691555398</v>
      </c>
      <c r="CS134" s="34">
        <v>0.99968171352551261</v>
      </c>
      <c r="CT134" s="34">
        <v>0.99967647016297301</v>
      </c>
      <c r="CU134" s="34">
        <v>0.99967122682793486</v>
      </c>
      <c r="CV134" s="34">
        <v>0.99966598352039837</v>
      </c>
      <c r="CW134" s="34">
        <v>0.999660740240363</v>
      </c>
      <c r="CX134" s="34">
        <v>0.99965549698782885</v>
      </c>
      <c r="CY134" s="34">
        <v>0.99965025376279582</v>
      </c>
      <c r="CZ134" s="34">
        <v>0.99964501056526378</v>
      </c>
      <c r="DA134" s="34">
        <v>0.9996397673952323</v>
      </c>
      <c r="DB134" s="34">
        <v>0.99963452425270127</v>
      </c>
    </row>
    <row r="135" spans="1:106" x14ac:dyDescent="0.2">
      <c r="A135" s="13">
        <f t="shared" ca="1" si="2"/>
        <v>44459</v>
      </c>
      <c r="B135" s="34">
        <v>1.0000034822320543</v>
      </c>
      <c r="C135" s="34">
        <v>1</v>
      </c>
      <c r="D135" s="34">
        <v>0.99999651778007181</v>
      </c>
      <c r="E135" s="34">
        <v>0.99999303557226971</v>
      </c>
      <c r="F135" s="34">
        <v>0.99998955337659301</v>
      </c>
      <c r="G135" s="34">
        <v>0.99998607119304217</v>
      </c>
      <c r="H135" s="34">
        <v>0.99998258902161741</v>
      </c>
      <c r="I135" s="34">
        <v>0.99997910686231795</v>
      </c>
      <c r="J135" s="34">
        <v>0.99997562471514423</v>
      </c>
      <c r="K135" s="34">
        <v>0.99997214258009604</v>
      </c>
      <c r="L135" s="34">
        <v>0.99996866045717359</v>
      </c>
      <c r="M135" s="34">
        <v>0.99996517834637655</v>
      </c>
      <c r="N135" s="34">
        <v>0.99996169624770515</v>
      </c>
      <c r="O135" s="34">
        <v>0.99995821416115915</v>
      </c>
      <c r="P135" s="34">
        <v>0.99995473208673835</v>
      </c>
      <c r="Q135" s="34">
        <v>0.99995125002444307</v>
      </c>
      <c r="R135" s="34">
        <v>0.99994776797427298</v>
      </c>
      <c r="S135" s="34">
        <v>0.99994428593622819</v>
      </c>
      <c r="T135" s="34">
        <v>0.99994080391030871</v>
      </c>
      <c r="U135" s="34">
        <v>0.99993732189651419</v>
      </c>
      <c r="V135" s="34">
        <v>0.99993383989484508</v>
      </c>
      <c r="W135" s="34">
        <v>0.99993035790530083</v>
      </c>
      <c r="X135" s="34">
        <v>0.99992687592788176</v>
      </c>
      <c r="Y135" s="34">
        <v>0.99992339396258756</v>
      </c>
      <c r="Z135" s="34">
        <v>0.99991991200941854</v>
      </c>
      <c r="AA135" s="34">
        <v>0.99991643006837438</v>
      </c>
      <c r="AB135" s="34">
        <v>0.99991294813945508</v>
      </c>
      <c r="AC135" s="34">
        <v>0.99990946622266075</v>
      </c>
      <c r="AD135" s="34">
        <v>0.99990598431799094</v>
      </c>
      <c r="AE135" s="34">
        <v>0.99990250242544598</v>
      </c>
      <c r="AF135" s="34">
        <v>0.99989902054502589</v>
      </c>
      <c r="AG135" s="34">
        <v>0.99989553867673042</v>
      </c>
      <c r="AH135" s="34">
        <v>0.99989205682055948</v>
      </c>
      <c r="AI135" s="34">
        <v>0.99988857497651318</v>
      </c>
      <c r="AJ135" s="34">
        <v>0.99988509314459151</v>
      </c>
      <c r="AK135" s="34">
        <v>0.99988161132479414</v>
      </c>
      <c r="AL135" s="34">
        <v>0.99987812951712141</v>
      </c>
      <c r="AM135" s="34">
        <v>0.9998746477215732</v>
      </c>
      <c r="AN135" s="34">
        <v>0.99987116593814918</v>
      </c>
      <c r="AO135" s="34">
        <v>0.99986768416684957</v>
      </c>
      <c r="AP135" s="34">
        <v>0.99986420240767404</v>
      </c>
      <c r="AQ135" s="34">
        <v>0.99986072066062293</v>
      </c>
      <c r="AR135" s="34">
        <v>0.999857238925696</v>
      </c>
      <c r="AS135" s="34">
        <v>0.99985375720289338</v>
      </c>
      <c r="AT135" s="34">
        <v>0.99985027549221472</v>
      </c>
      <c r="AU135" s="34">
        <v>0.99984679379366037</v>
      </c>
      <c r="AV135" s="34">
        <v>0.99984331210722976</v>
      </c>
      <c r="AW135" s="34">
        <v>0.99983983043292346</v>
      </c>
      <c r="AX135" s="34">
        <v>0.99983634877074079</v>
      </c>
      <c r="AY135" s="34">
        <v>0.9998328671206822</v>
      </c>
      <c r="AZ135" s="34">
        <v>0.99982938548274747</v>
      </c>
      <c r="BA135" s="34">
        <v>0.99982590385693659</v>
      </c>
      <c r="BB135" s="34">
        <v>0.99982242224324935</v>
      </c>
      <c r="BC135" s="34">
        <v>0.99981894064168619</v>
      </c>
      <c r="BD135" s="34">
        <v>0.99981545905224634</v>
      </c>
      <c r="BE135" s="34">
        <v>0.99981197747493022</v>
      </c>
      <c r="BF135" s="34">
        <v>0.99980849590973808</v>
      </c>
      <c r="BG135" s="34">
        <v>0.99980501435666913</v>
      </c>
      <c r="BH135" s="34">
        <v>0.99980153281572381</v>
      </c>
      <c r="BI135" s="34">
        <v>0.99979805128690202</v>
      </c>
      <c r="BJ135" s="34">
        <v>0.99979456977020376</v>
      </c>
      <c r="BK135" s="34">
        <v>0.99979108826562868</v>
      </c>
      <c r="BL135" s="34">
        <v>0.99978760677317713</v>
      </c>
      <c r="BM135" s="34">
        <v>0.99978412529284899</v>
      </c>
      <c r="BN135" s="34">
        <v>0.99978064382464404</v>
      </c>
      <c r="BO135" s="34">
        <v>0.99977716236856229</v>
      </c>
      <c r="BP135" s="34">
        <v>0.99977368092460372</v>
      </c>
      <c r="BQ135" s="34">
        <v>0.99977019949276824</v>
      </c>
      <c r="BR135" s="34">
        <v>0.99976671807305606</v>
      </c>
      <c r="BS135" s="34">
        <v>0.99976323666546696</v>
      </c>
      <c r="BT135" s="34">
        <v>0.99975975527000061</v>
      </c>
      <c r="BU135" s="34">
        <v>0.99975627388665744</v>
      </c>
      <c r="BV135" s="34">
        <v>0.99975279251543714</v>
      </c>
      <c r="BW135" s="34">
        <v>0.9997493111563398</v>
      </c>
      <c r="BX135" s="34">
        <v>0.99974582980936533</v>
      </c>
      <c r="BY135" s="34">
        <v>0.99974234847451371</v>
      </c>
      <c r="BZ135" s="34">
        <v>0.99973886715178484</v>
      </c>
      <c r="CA135" s="34">
        <v>0.9997353858411786</v>
      </c>
      <c r="CB135" s="34">
        <v>0.99973190454269512</v>
      </c>
      <c r="CC135" s="34">
        <v>0.99972842325633426</v>
      </c>
      <c r="CD135" s="34">
        <v>0.99972494198209605</v>
      </c>
      <c r="CE135" s="34">
        <v>0.99972146071998036</v>
      </c>
      <c r="CF135" s="34">
        <v>0.99971797946998731</v>
      </c>
      <c r="CG135" s="34">
        <v>0.99971449823211644</v>
      </c>
      <c r="CH135" s="34">
        <v>0.99971101700636833</v>
      </c>
      <c r="CI135" s="34">
        <v>0.99970753579274252</v>
      </c>
      <c r="CJ135" s="34">
        <v>0.99970405459123912</v>
      </c>
      <c r="CK135" s="34">
        <v>0.99970057340185792</v>
      </c>
      <c r="CL135" s="34">
        <v>0.99969709222459902</v>
      </c>
      <c r="CM135" s="34">
        <v>0.99969361105946219</v>
      </c>
      <c r="CN135" s="34">
        <v>0.99969012990644779</v>
      </c>
      <c r="CO135" s="34">
        <v>0.99968664876555535</v>
      </c>
      <c r="CP135" s="34">
        <v>0.99968316763678511</v>
      </c>
      <c r="CQ135" s="34">
        <v>0.99967790649445687</v>
      </c>
      <c r="CR135" s="34">
        <v>0.99967264537981715</v>
      </c>
      <c r="CS135" s="34">
        <v>0.99966738429286561</v>
      </c>
      <c r="CT135" s="34">
        <v>0.99966212323360215</v>
      </c>
      <c r="CU135" s="34">
        <v>0.99965686220202654</v>
      </c>
      <c r="CV135" s="34">
        <v>0.99965160119813889</v>
      </c>
      <c r="CW135" s="34">
        <v>0.99964634022193888</v>
      </c>
      <c r="CX135" s="34">
        <v>0.99964107927342627</v>
      </c>
      <c r="CY135" s="34">
        <v>0.99963581835260118</v>
      </c>
      <c r="CZ135" s="34">
        <v>0.99963055745946339</v>
      </c>
      <c r="DA135" s="34">
        <v>0.99962529659401256</v>
      </c>
      <c r="DB135" s="34">
        <v>0.99962003575624847</v>
      </c>
    </row>
    <row r="136" spans="1:106" x14ac:dyDescent="0.2">
      <c r="A136" s="13">
        <f t="shared" ca="1" si="2"/>
        <v>44460</v>
      </c>
      <c r="B136" s="34">
        <v>1.0000035655389625</v>
      </c>
      <c r="C136" s="34">
        <v>1</v>
      </c>
      <c r="D136" s="34">
        <v>0.99999643447375064</v>
      </c>
      <c r="E136" s="34">
        <v>0.99999286896021389</v>
      </c>
      <c r="F136" s="34">
        <v>0.99998930345939052</v>
      </c>
      <c r="G136" s="34">
        <v>0.99998573797127988</v>
      </c>
      <c r="H136" s="34">
        <v>0.99998217249588195</v>
      </c>
      <c r="I136" s="34">
        <v>0.99997860703319674</v>
      </c>
      <c r="J136" s="34">
        <v>0.99997504158322459</v>
      </c>
      <c r="K136" s="34">
        <v>0.99997147614596493</v>
      </c>
      <c r="L136" s="34">
        <v>0.99996791072141811</v>
      </c>
      <c r="M136" s="34">
        <v>0.99996434530958367</v>
      </c>
      <c r="N136" s="34">
        <v>0.99996077991046184</v>
      </c>
      <c r="O136" s="34">
        <v>0.99995721452405284</v>
      </c>
      <c r="P136" s="34">
        <v>0.99995364915035601</v>
      </c>
      <c r="Q136" s="34">
        <v>0.99995008378937167</v>
      </c>
      <c r="R136" s="34">
        <v>0.99994651844109972</v>
      </c>
      <c r="S136" s="34">
        <v>0.99994295310554016</v>
      </c>
      <c r="T136" s="34">
        <v>0.99993938778269276</v>
      </c>
      <c r="U136" s="34">
        <v>0.99993582247255774</v>
      </c>
      <c r="V136" s="34">
        <v>0.99993225717513501</v>
      </c>
      <c r="W136" s="34">
        <v>0.99992869189042421</v>
      </c>
      <c r="X136" s="34">
        <v>0.9999251266184257</v>
      </c>
      <c r="Y136" s="34">
        <v>0.99992156135913923</v>
      </c>
      <c r="Z136" s="34">
        <v>0.99991799611256471</v>
      </c>
      <c r="AA136" s="34">
        <v>0.99991443087870235</v>
      </c>
      <c r="AB136" s="34">
        <v>0.99991086565755161</v>
      </c>
      <c r="AC136" s="34">
        <v>0.99990730044911313</v>
      </c>
      <c r="AD136" s="34">
        <v>0.99990373525338627</v>
      </c>
      <c r="AE136" s="34">
        <v>0.99990017007037135</v>
      </c>
      <c r="AF136" s="34">
        <v>0.99989660490006804</v>
      </c>
      <c r="AG136" s="34">
        <v>0.99989303974247645</v>
      </c>
      <c r="AH136" s="34">
        <v>0.99988947459759669</v>
      </c>
      <c r="AI136" s="34">
        <v>0.99988590946542844</v>
      </c>
      <c r="AJ136" s="34">
        <v>0.99988234434597156</v>
      </c>
      <c r="AK136" s="34">
        <v>0.99987877923922641</v>
      </c>
      <c r="AL136" s="34">
        <v>0.99987521414519287</v>
      </c>
      <c r="AM136" s="34">
        <v>0.9998716490638706</v>
      </c>
      <c r="AN136" s="34">
        <v>0.99986808399525973</v>
      </c>
      <c r="AO136" s="34">
        <v>0.99986451893936013</v>
      </c>
      <c r="AP136" s="34">
        <v>0.99986095389617191</v>
      </c>
      <c r="AQ136" s="34">
        <v>0.99985738886569508</v>
      </c>
      <c r="AR136" s="34">
        <v>0.9998538238479292</v>
      </c>
      <c r="AS136" s="34">
        <v>0.9998502588428746</v>
      </c>
      <c r="AT136" s="34">
        <v>0.99984669385053115</v>
      </c>
      <c r="AU136" s="34">
        <v>0.99984312887089888</v>
      </c>
      <c r="AV136" s="34">
        <v>0.99983956390397744</v>
      </c>
      <c r="AW136" s="34">
        <v>0.99983599894976716</v>
      </c>
      <c r="AX136" s="34">
        <v>0.9998324340082676</v>
      </c>
      <c r="AY136" s="34">
        <v>0.99982886907947921</v>
      </c>
      <c r="AZ136" s="34">
        <v>0.99982530416340143</v>
      </c>
      <c r="BA136" s="34">
        <v>0.99982173926003448</v>
      </c>
      <c r="BB136" s="34">
        <v>0.99981817436937825</v>
      </c>
      <c r="BC136" s="34">
        <v>0.99981460949143297</v>
      </c>
      <c r="BD136" s="34">
        <v>0.99981104462619819</v>
      </c>
      <c r="BE136" s="34">
        <v>0.99980747977367401</v>
      </c>
      <c r="BF136" s="34">
        <v>0.99980391493386045</v>
      </c>
      <c r="BG136" s="34">
        <v>0.9998003501067575</v>
      </c>
      <c r="BH136" s="34">
        <v>0.99979678529236493</v>
      </c>
      <c r="BI136" s="34">
        <v>0.99979322049068264</v>
      </c>
      <c r="BJ136" s="34">
        <v>0.99978965570171097</v>
      </c>
      <c r="BK136" s="34">
        <v>0.99978609092544957</v>
      </c>
      <c r="BL136" s="34">
        <v>0.99978252616189867</v>
      </c>
      <c r="BM136" s="34">
        <v>0.99977896141105771</v>
      </c>
      <c r="BN136" s="34">
        <v>0.99977539667292714</v>
      </c>
      <c r="BO136" s="34">
        <v>0.99977183194750663</v>
      </c>
      <c r="BP136" s="34">
        <v>0.99976826723479639</v>
      </c>
      <c r="BQ136" s="34">
        <v>0.99976470253479621</v>
      </c>
      <c r="BR136" s="34">
        <v>0.99976113784750609</v>
      </c>
      <c r="BS136" s="34">
        <v>0.99975757317292568</v>
      </c>
      <c r="BT136" s="34">
        <v>0.99975400851105556</v>
      </c>
      <c r="BU136" s="34">
        <v>0.99975044386189515</v>
      </c>
      <c r="BV136" s="34">
        <v>0.99974687922544458</v>
      </c>
      <c r="BW136" s="34">
        <v>0.99974331460170385</v>
      </c>
      <c r="BX136" s="34">
        <v>0.99973974999067305</v>
      </c>
      <c r="BY136" s="34">
        <v>0.99973618539235165</v>
      </c>
      <c r="BZ136" s="34">
        <v>0.99973262080674008</v>
      </c>
      <c r="CA136" s="34">
        <v>0.99972905623383812</v>
      </c>
      <c r="CB136" s="34">
        <v>0.99972549167364566</v>
      </c>
      <c r="CC136" s="34">
        <v>0.99972192712616292</v>
      </c>
      <c r="CD136" s="34">
        <v>0.99971836259138958</v>
      </c>
      <c r="CE136" s="34">
        <v>0.99971479806932551</v>
      </c>
      <c r="CF136" s="34">
        <v>0.99971123355997127</v>
      </c>
      <c r="CG136" s="34">
        <v>0.99970766906332587</v>
      </c>
      <c r="CH136" s="34">
        <v>0.99970410457939007</v>
      </c>
      <c r="CI136" s="34">
        <v>0.99970054010816356</v>
      </c>
      <c r="CJ136" s="34">
        <v>0.99969697564964599</v>
      </c>
      <c r="CK136" s="34">
        <v>0.99969341120383781</v>
      </c>
      <c r="CL136" s="34">
        <v>0.9996898467707388</v>
      </c>
      <c r="CM136" s="34">
        <v>0.99968628235034884</v>
      </c>
      <c r="CN136" s="34">
        <v>0.99968271794266772</v>
      </c>
      <c r="CO136" s="34">
        <v>0.99967915354769588</v>
      </c>
      <c r="CP136" s="34">
        <v>0.99967558916543275</v>
      </c>
      <c r="CQ136" s="34">
        <v>0.99967031456974986</v>
      </c>
      <c r="CR136" s="34">
        <v>0.99966504000189738</v>
      </c>
      <c r="CS136" s="34">
        <v>0.99965976546187518</v>
      </c>
      <c r="CT136" s="34">
        <v>0.99965449094968306</v>
      </c>
      <c r="CU136" s="34">
        <v>0.9996492164653209</v>
      </c>
      <c r="CV136" s="34">
        <v>0.99964394200878859</v>
      </c>
      <c r="CW136" s="34">
        <v>0.9996386675800859</v>
      </c>
      <c r="CX136" s="34">
        <v>0.99963339317921263</v>
      </c>
      <c r="CY136" s="34">
        <v>0.99962811880616886</v>
      </c>
      <c r="CZ136" s="34">
        <v>0.99962284446095406</v>
      </c>
      <c r="DA136" s="34">
        <v>0.99961757014356867</v>
      </c>
      <c r="DB136" s="34">
        <v>0.99961229585401201</v>
      </c>
    </row>
    <row r="137" spans="1:106" x14ac:dyDescent="0.2">
      <c r="A137" s="13">
        <f t="shared" ca="1" si="2"/>
        <v>44461</v>
      </c>
      <c r="B137" s="34">
        <v>1.0000035896978492</v>
      </c>
      <c r="C137" s="34">
        <v>1</v>
      </c>
      <c r="D137" s="34">
        <v>0.99999641031503661</v>
      </c>
      <c r="E137" s="34">
        <v>0.99999282064295913</v>
      </c>
      <c r="F137" s="34">
        <v>0.9999892309837678</v>
      </c>
      <c r="G137" s="34">
        <v>0.99998564133746193</v>
      </c>
      <c r="H137" s="34">
        <v>0.99998205170404164</v>
      </c>
      <c r="I137" s="34">
        <v>0.99997846208350705</v>
      </c>
      <c r="J137" s="34">
        <v>0.99997487247585815</v>
      </c>
      <c r="K137" s="34">
        <v>0.99997128288109505</v>
      </c>
      <c r="L137" s="34">
        <v>0.99996769329921709</v>
      </c>
      <c r="M137" s="34">
        <v>0.99996410373022482</v>
      </c>
      <c r="N137" s="34">
        <v>0.99996051417411791</v>
      </c>
      <c r="O137" s="34">
        <v>0.99995692463089647</v>
      </c>
      <c r="P137" s="34">
        <v>0.99995333510056006</v>
      </c>
      <c r="Q137" s="34">
        <v>0.99994974558310912</v>
      </c>
      <c r="R137" s="34">
        <v>0.99994615607854342</v>
      </c>
      <c r="S137" s="34">
        <v>0.99994256658686298</v>
      </c>
      <c r="T137" s="34">
        <v>0.99993897710806756</v>
      </c>
      <c r="U137" s="34">
        <v>0.99993538764215717</v>
      </c>
      <c r="V137" s="34">
        <v>0.99993179818913203</v>
      </c>
      <c r="W137" s="34">
        <v>0.99992820874899169</v>
      </c>
      <c r="X137" s="34">
        <v>0.99992461932173637</v>
      </c>
      <c r="Y137" s="34">
        <v>0.99992102990736609</v>
      </c>
      <c r="Z137" s="34">
        <v>0.99991744050588072</v>
      </c>
      <c r="AA137" s="34">
        <v>0.99991385111728004</v>
      </c>
      <c r="AB137" s="34">
        <v>0.99991026174156405</v>
      </c>
      <c r="AC137" s="34">
        <v>0.99990667237873299</v>
      </c>
      <c r="AD137" s="34">
        <v>0.99990308302878639</v>
      </c>
      <c r="AE137" s="34">
        <v>0.99989949369172459</v>
      </c>
      <c r="AF137" s="34">
        <v>0.99989590436754738</v>
      </c>
      <c r="AG137" s="34">
        <v>0.99989231505625475</v>
      </c>
      <c r="AH137" s="34">
        <v>0.99988872575784649</v>
      </c>
      <c r="AI137" s="34">
        <v>0.99988513647232258</v>
      </c>
      <c r="AJ137" s="34">
        <v>0.99988154719968325</v>
      </c>
      <c r="AK137" s="34">
        <v>0.99987795793992829</v>
      </c>
      <c r="AL137" s="34">
        <v>0.99987436869305757</v>
      </c>
      <c r="AM137" s="34">
        <v>0.99987077945907121</v>
      </c>
      <c r="AN137" s="34">
        <v>0.99986719023796911</v>
      </c>
      <c r="AO137" s="34">
        <v>0.99986360102975103</v>
      </c>
      <c r="AP137" s="34">
        <v>0.99986001183441697</v>
      </c>
      <c r="AQ137" s="34">
        <v>0.99985642265196717</v>
      </c>
      <c r="AR137" s="34">
        <v>0.9998528334824015</v>
      </c>
      <c r="AS137" s="34">
        <v>0.99984924432571975</v>
      </c>
      <c r="AT137" s="34">
        <v>0.99984565518192181</v>
      </c>
      <c r="AU137" s="34">
        <v>0.99984206605100778</v>
      </c>
      <c r="AV137" s="34">
        <v>0.99983847693297789</v>
      </c>
      <c r="AW137" s="34">
        <v>0.99983488782783136</v>
      </c>
      <c r="AX137" s="34">
        <v>0.99983129873556875</v>
      </c>
      <c r="AY137" s="34">
        <v>0.99982770965618994</v>
      </c>
      <c r="AZ137" s="34">
        <v>0.99982412058969472</v>
      </c>
      <c r="BA137" s="34">
        <v>0.9998205315360833</v>
      </c>
      <c r="BB137" s="34">
        <v>0.99981694249535535</v>
      </c>
      <c r="BC137" s="34">
        <v>0.99981335346751077</v>
      </c>
      <c r="BD137" s="34">
        <v>0.99980976445254977</v>
      </c>
      <c r="BE137" s="34">
        <v>0.99980617545047223</v>
      </c>
      <c r="BF137" s="34">
        <v>0.99980258646127806</v>
      </c>
      <c r="BG137" s="34">
        <v>0.99979899748496726</v>
      </c>
      <c r="BH137" s="34">
        <v>0.9997954085215397</v>
      </c>
      <c r="BI137" s="34">
        <v>0.99979181957099539</v>
      </c>
      <c r="BJ137" s="34">
        <v>0.99978823063333433</v>
      </c>
      <c r="BK137" s="34">
        <v>0.99978464170855641</v>
      </c>
      <c r="BL137" s="34">
        <v>0.99978105279666174</v>
      </c>
      <c r="BM137" s="34">
        <v>0.99977746389764988</v>
      </c>
      <c r="BN137" s="34">
        <v>0.99977387501152115</v>
      </c>
      <c r="BO137" s="34">
        <v>0.99977028613827545</v>
      </c>
      <c r="BP137" s="34">
        <v>0.99976669727791267</v>
      </c>
      <c r="BQ137" s="34">
        <v>0.9997631084304327</v>
      </c>
      <c r="BR137" s="34">
        <v>0.99975951959583542</v>
      </c>
      <c r="BS137" s="34">
        <v>0.99975593077412117</v>
      </c>
      <c r="BT137" s="34">
        <v>0.99975234196528939</v>
      </c>
      <c r="BU137" s="34">
        <v>0.99974875316934053</v>
      </c>
      <c r="BV137" s="34">
        <v>0.99974516438627437</v>
      </c>
      <c r="BW137" s="34">
        <v>0.99974157561609067</v>
      </c>
      <c r="BX137" s="34">
        <v>0.99973798685878956</v>
      </c>
      <c r="BY137" s="34">
        <v>0.99973439811437093</v>
      </c>
      <c r="BZ137" s="34">
        <v>0.99973080938283476</v>
      </c>
      <c r="CA137" s="34">
        <v>0.99972722066418118</v>
      </c>
      <c r="CB137" s="34">
        <v>0.99972363195840974</v>
      </c>
      <c r="CC137" s="34">
        <v>0.99972004326552066</v>
      </c>
      <c r="CD137" s="34">
        <v>0.99971645458551406</v>
      </c>
      <c r="CE137" s="34">
        <v>0.99971286591838937</v>
      </c>
      <c r="CF137" s="34">
        <v>0.99970927726414704</v>
      </c>
      <c r="CG137" s="34">
        <v>0.99970568862278675</v>
      </c>
      <c r="CH137" s="34">
        <v>0.9997020999943087</v>
      </c>
      <c r="CI137" s="34">
        <v>0.9996985113787128</v>
      </c>
      <c r="CJ137" s="34">
        <v>0.99969492277599858</v>
      </c>
      <c r="CK137" s="34">
        <v>0.99969133418616651</v>
      </c>
      <c r="CL137" s="34">
        <v>0.99968774560921625</v>
      </c>
      <c r="CM137" s="34">
        <v>0.99968415704514779</v>
      </c>
      <c r="CN137" s="34">
        <v>0.99968056849396125</v>
      </c>
      <c r="CO137" s="34">
        <v>0.99967697995565663</v>
      </c>
      <c r="CP137" s="34">
        <v>0.99967339143023359</v>
      </c>
      <c r="CQ137" s="34">
        <v>0.99966809871538975</v>
      </c>
      <c r="CR137" s="34">
        <v>0.99966280602856805</v>
      </c>
      <c r="CS137" s="34">
        <v>0.99965751336976794</v>
      </c>
      <c r="CT137" s="34">
        <v>0.99965222073898952</v>
      </c>
      <c r="CU137" s="34">
        <v>0.9996469281362329</v>
      </c>
      <c r="CV137" s="34">
        <v>0.99964163556149743</v>
      </c>
      <c r="CW137" s="34">
        <v>0.99963634301478344</v>
      </c>
      <c r="CX137" s="34">
        <v>0.99963105049609047</v>
      </c>
      <c r="CY137" s="34">
        <v>0.99962575800541831</v>
      </c>
      <c r="CZ137" s="34">
        <v>0.99962046554276696</v>
      </c>
      <c r="DA137" s="34">
        <v>0.99961517310813641</v>
      </c>
      <c r="DB137" s="34">
        <v>0.99960988070152623</v>
      </c>
    </row>
    <row r="138" spans="1:106" x14ac:dyDescent="0.2">
      <c r="A138" s="13">
        <f t="shared" ca="1" si="2"/>
        <v>44462</v>
      </c>
      <c r="B138" s="34">
        <v>1.0000110190118598</v>
      </c>
      <c r="C138" s="34">
        <v>1.0000073459944157</v>
      </c>
      <c r="D138" s="34">
        <v>1.0000036729904622</v>
      </c>
      <c r="E138" s="34">
        <v>1</v>
      </c>
      <c r="F138" s="34">
        <v>0.99999632702302843</v>
      </c>
      <c r="G138" s="34">
        <v>0.99999265405954751</v>
      </c>
      <c r="H138" s="34">
        <v>0.99998898110955747</v>
      </c>
      <c r="I138" s="34">
        <v>0.99998530817305797</v>
      </c>
      <c r="J138" s="34">
        <v>0.99998163525004924</v>
      </c>
      <c r="K138" s="34">
        <v>0.99997796234053093</v>
      </c>
      <c r="L138" s="34">
        <v>0.99997428944450317</v>
      </c>
      <c r="M138" s="34">
        <v>0.99997061656196595</v>
      </c>
      <c r="N138" s="34">
        <v>0.99996694369291894</v>
      </c>
      <c r="O138" s="34">
        <v>0.99996327083736258</v>
      </c>
      <c r="P138" s="34">
        <v>0.99995959799529632</v>
      </c>
      <c r="Q138" s="34">
        <v>0.99995592516672027</v>
      </c>
      <c r="R138" s="34">
        <v>0.99995225235163465</v>
      </c>
      <c r="S138" s="34">
        <v>0.99994857955003902</v>
      </c>
      <c r="T138" s="34">
        <v>0.99994490676193371</v>
      </c>
      <c r="U138" s="34">
        <v>0.99994123398731827</v>
      </c>
      <c r="V138" s="34">
        <v>0.99993756122619293</v>
      </c>
      <c r="W138" s="34">
        <v>0.99993388847855758</v>
      </c>
      <c r="X138" s="34">
        <v>0.9999302157444121</v>
      </c>
      <c r="Y138" s="34">
        <v>0.99992654302375639</v>
      </c>
      <c r="Z138" s="34">
        <v>0.99992287031659055</v>
      </c>
      <c r="AA138" s="34">
        <v>0.99991919762291448</v>
      </c>
      <c r="AB138" s="34">
        <v>0.99991552494272828</v>
      </c>
      <c r="AC138" s="34">
        <v>0.99991185227603163</v>
      </c>
      <c r="AD138" s="34">
        <v>0.99990817962282463</v>
      </c>
      <c r="AE138" s="34">
        <v>0.99990450698310718</v>
      </c>
      <c r="AF138" s="34">
        <v>0.99990083435687915</v>
      </c>
      <c r="AG138" s="34">
        <v>0.99989716174414089</v>
      </c>
      <c r="AH138" s="34">
        <v>0.99989348914489184</v>
      </c>
      <c r="AI138" s="34">
        <v>0.99988981655913201</v>
      </c>
      <c r="AJ138" s="34">
        <v>0.99988614398686182</v>
      </c>
      <c r="AK138" s="34">
        <v>0.99988247142808073</v>
      </c>
      <c r="AL138" s="34">
        <v>0.99987879888278886</v>
      </c>
      <c r="AM138" s="34">
        <v>0.9998751263509863</v>
      </c>
      <c r="AN138" s="34">
        <v>0.99987145383267262</v>
      </c>
      <c r="AO138" s="34">
        <v>0.99986778132784826</v>
      </c>
      <c r="AP138" s="34">
        <v>0.99986410883651289</v>
      </c>
      <c r="AQ138" s="34">
        <v>0.99986043635866639</v>
      </c>
      <c r="AR138" s="34">
        <v>0.99985676389430889</v>
      </c>
      <c r="AS138" s="34">
        <v>0.99985309144344026</v>
      </c>
      <c r="AT138" s="34">
        <v>0.99984941900606028</v>
      </c>
      <c r="AU138" s="34">
        <v>0.99984574658216929</v>
      </c>
      <c r="AV138" s="34">
        <v>0.99984207417176707</v>
      </c>
      <c r="AW138" s="34">
        <v>0.99983840177485317</v>
      </c>
      <c r="AX138" s="34">
        <v>0.99983472939142826</v>
      </c>
      <c r="AY138" s="34">
        <v>0.99983105702149178</v>
      </c>
      <c r="AZ138" s="34">
        <v>0.99982738466504395</v>
      </c>
      <c r="BA138" s="34">
        <v>0.99982371232208456</v>
      </c>
      <c r="BB138" s="34">
        <v>0.99982003999261371</v>
      </c>
      <c r="BC138" s="34">
        <v>0.99981636767663096</v>
      </c>
      <c r="BD138" s="34">
        <v>0.99981269537413664</v>
      </c>
      <c r="BE138" s="34">
        <v>0.99980902308513064</v>
      </c>
      <c r="BF138" s="34">
        <v>0.99980535080961297</v>
      </c>
      <c r="BG138" s="34">
        <v>0.99980167854758328</v>
      </c>
      <c r="BH138" s="34">
        <v>0.99979800629904181</v>
      </c>
      <c r="BI138" s="34">
        <v>0.99979433406398854</v>
      </c>
      <c r="BJ138" s="34">
        <v>0.99979066184242327</v>
      </c>
      <c r="BK138" s="34">
        <v>0.99978698963434587</v>
      </c>
      <c r="BL138" s="34">
        <v>0.99978331743975646</v>
      </c>
      <c r="BM138" s="34">
        <v>0.99977964525865504</v>
      </c>
      <c r="BN138" s="34">
        <v>0.99977597309104127</v>
      </c>
      <c r="BO138" s="34">
        <v>0.99977230093691527</v>
      </c>
      <c r="BP138" s="34">
        <v>0.99976862879627737</v>
      </c>
      <c r="BQ138" s="34">
        <v>0.99976495666912679</v>
      </c>
      <c r="BR138" s="34">
        <v>0.99976128455546398</v>
      </c>
      <c r="BS138" s="34">
        <v>0.9997576124552886</v>
      </c>
      <c r="BT138" s="34">
        <v>0.9997539403686011</v>
      </c>
      <c r="BU138" s="34">
        <v>0.9997502682954007</v>
      </c>
      <c r="BV138" s="34">
        <v>0.99974659623568796</v>
      </c>
      <c r="BW138" s="34">
        <v>0.99974292418946265</v>
      </c>
      <c r="BX138" s="34">
        <v>0.99973925215672454</v>
      </c>
      <c r="BY138" s="34">
        <v>0.99973558013747399</v>
      </c>
      <c r="BZ138" s="34">
        <v>0.99973190813171031</v>
      </c>
      <c r="CA138" s="34">
        <v>0.99972823613943396</v>
      </c>
      <c r="CB138" s="34">
        <v>0.9997245641606447</v>
      </c>
      <c r="CC138" s="34">
        <v>0.99972089219534277</v>
      </c>
      <c r="CD138" s="34">
        <v>0.99971722024352772</v>
      </c>
      <c r="CE138" s="34">
        <v>0.99971354830519954</v>
      </c>
      <c r="CF138" s="34">
        <v>0.99970987638035846</v>
      </c>
      <c r="CG138" s="34">
        <v>0.99970620446900449</v>
      </c>
      <c r="CH138" s="34">
        <v>0.99970253257113706</v>
      </c>
      <c r="CI138" s="34">
        <v>0.9996988606867564</v>
      </c>
      <c r="CJ138" s="34">
        <v>0.99969518881586261</v>
      </c>
      <c r="CK138" s="34">
        <v>0.99969151695845571</v>
      </c>
      <c r="CL138" s="34">
        <v>0.99968784511453501</v>
      </c>
      <c r="CM138" s="34">
        <v>0.99968417328410131</v>
      </c>
      <c r="CN138" s="34">
        <v>0.99968050146715381</v>
      </c>
      <c r="CO138" s="34">
        <v>0.99967682966369298</v>
      </c>
      <c r="CP138" s="34">
        <v>0.99967315787371858</v>
      </c>
      <c r="CQ138" s="34">
        <v>0.99966948609723083</v>
      </c>
      <c r="CR138" s="34">
        <v>0.99966581433422907</v>
      </c>
      <c r="CS138" s="34">
        <v>0.99966214258471386</v>
      </c>
      <c r="CT138" s="34">
        <v>0.99965847084868475</v>
      </c>
      <c r="CU138" s="34">
        <v>0.99965291849189586</v>
      </c>
      <c r="CV138" s="34">
        <v>0.99964736616594629</v>
      </c>
      <c r="CW138" s="34">
        <v>0.99964181387083606</v>
      </c>
      <c r="CX138" s="34">
        <v>0.99963626160656438</v>
      </c>
      <c r="CY138" s="34">
        <v>0.99963070937313137</v>
      </c>
      <c r="CZ138" s="34">
        <v>0.99962515717053679</v>
      </c>
      <c r="DA138" s="34">
        <v>0.99961960499878055</v>
      </c>
      <c r="DB138" s="34">
        <v>0.99961405285786276</v>
      </c>
    </row>
    <row r="139" spans="1:106" x14ac:dyDescent="0.2">
      <c r="A139" s="13">
        <f t="shared" ca="1" si="2"/>
        <v>44463</v>
      </c>
      <c r="B139" s="34">
        <v>1.0000110190320941</v>
      </c>
      <c r="C139" s="34">
        <v>1.0000073460079051</v>
      </c>
      <c r="D139" s="34">
        <v>1.0000036729972073</v>
      </c>
      <c r="E139" s="34">
        <v>1</v>
      </c>
      <c r="F139" s="34">
        <v>0.99999632701628383</v>
      </c>
      <c r="G139" s="34">
        <v>0.99999265404605853</v>
      </c>
      <c r="H139" s="34">
        <v>0.99998898108932388</v>
      </c>
      <c r="I139" s="34">
        <v>0.99998530814607989</v>
      </c>
      <c r="J139" s="34">
        <v>0.99998163521632677</v>
      </c>
      <c r="K139" s="34">
        <v>0.99997796230006408</v>
      </c>
      <c r="L139" s="34">
        <v>0.99997428939729205</v>
      </c>
      <c r="M139" s="34">
        <v>0.99997061650801033</v>
      </c>
      <c r="N139" s="34">
        <v>0.99996694363221938</v>
      </c>
      <c r="O139" s="34">
        <v>0.99996327076991864</v>
      </c>
      <c r="P139" s="34">
        <v>0.99995959792110822</v>
      </c>
      <c r="Q139" s="34">
        <v>0.99995592508578823</v>
      </c>
      <c r="R139" s="34">
        <v>0.99995225226395856</v>
      </c>
      <c r="S139" s="34">
        <v>0.99994857945561899</v>
      </c>
      <c r="T139" s="34">
        <v>0.99994490666076963</v>
      </c>
      <c r="U139" s="34">
        <v>0.99994123387941025</v>
      </c>
      <c r="V139" s="34">
        <v>0.9999375611115412</v>
      </c>
      <c r="W139" s="34">
        <v>0.9999338883571619</v>
      </c>
      <c r="X139" s="34">
        <v>0.99993021561627271</v>
      </c>
      <c r="Y139" s="34">
        <v>0.9999265428888735</v>
      </c>
      <c r="Z139" s="34">
        <v>0.99992287017496406</v>
      </c>
      <c r="AA139" s="34">
        <v>0.99991919747454427</v>
      </c>
      <c r="AB139" s="34">
        <v>0.99991552478761458</v>
      </c>
      <c r="AC139" s="34">
        <v>0.99991185211417444</v>
      </c>
      <c r="AD139" s="34">
        <v>0.99990817945422406</v>
      </c>
      <c r="AE139" s="34">
        <v>0.99990450680776299</v>
      </c>
      <c r="AF139" s="34">
        <v>0.99990083417479192</v>
      </c>
      <c r="AG139" s="34">
        <v>0.99989716155531005</v>
      </c>
      <c r="AH139" s="34">
        <v>0.99989348894931784</v>
      </c>
      <c r="AI139" s="34">
        <v>0.99988981635681506</v>
      </c>
      <c r="AJ139" s="34">
        <v>0.99988614377780172</v>
      </c>
      <c r="AK139" s="34">
        <v>0.99988247121227747</v>
      </c>
      <c r="AL139" s="34">
        <v>0.99987879866024243</v>
      </c>
      <c r="AM139" s="34">
        <v>0.99987512612169693</v>
      </c>
      <c r="AN139" s="34">
        <v>0.99987145359664031</v>
      </c>
      <c r="AO139" s="34">
        <v>0.9998677810850729</v>
      </c>
      <c r="AP139" s="34">
        <v>0.99986410858699482</v>
      </c>
      <c r="AQ139" s="34">
        <v>0.99986043610240571</v>
      </c>
      <c r="AR139" s="34">
        <v>0.99985676363130516</v>
      </c>
      <c r="AS139" s="34">
        <v>0.99985309117369392</v>
      </c>
      <c r="AT139" s="34">
        <v>0.99984941872957145</v>
      </c>
      <c r="AU139" s="34">
        <v>0.99984574629893774</v>
      </c>
      <c r="AV139" s="34">
        <v>0.99984207388179303</v>
      </c>
      <c r="AW139" s="34">
        <v>0.99983840147813685</v>
      </c>
      <c r="AX139" s="34">
        <v>0.99983472908796933</v>
      </c>
      <c r="AY139" s="34">
        <v>0.99983105671129058</v>
      </c>
      <c r="AZ139" s="34">
        <v>0.99982738434810037</v>
      </c>
      <c r="BA139" s="34">
        <v>0.99982371199839859</v>
      </c>
      <c r="BB139" s="34">
        <v>0.99982003966218524</v>
      </c>
      <c r="BC139" s="34">
        <v>0.99981636733946055</v>
      </c>
      <c r="BD139" s="34">
        <v>0.99981269503022396</v>
      </c>
      <c r="BE139" s="34">
        <v>0.99980902273447592</v>
      </c>
      <c r="BF139" s="34">
        <v>0.99980535045221608</v>
      </c>
      <c r="BG139" s="34">
        <v>0.99980167818344445</v>
      </c>
      <c r="BH139" s="34">
        <v>0.99979800592816115</v>
      </c>
      <c r="BI139" s="34">
        <v>0.99979433368636605</v>
      </c>
      <c r="BJ139" s="34">
        <v>0.99979066145805873</v>
      </c>
      <c r="BK139" s="34">
        <v>0.99978698924323961</v>
      </c>
      <c r="BL139" s="34">
        <v>0.99978331704190837</v>
      </c>
      <c r="BM139" s="34">
        <v>0.99977964485406523</v>
      </c>
      <c r="BN139" s="34">
        <v>0.99977597267970997</v>
      </c>
      <c r="BO139" s="34">
        <v>0.99977230051884236</v>
      </c>
      <c r="BP139" s="34">
        <v>0.99976862837146263</v>
      </c>
      <c r="BQ139" s="34">
        <v>0.99976495623757067</v>
      </c>
      <c r="BR139" s="34">
        <v>0.99976128411716636</v>
      </c>
      <c r="BS139" s="34">
        <v>0.99975761201024982</v>
      </c>
      <c r="BT139" s="34">
        <v>0.9997539399168206</v>
      </c>
      <c r="BU139" s="34">
        <v>0.99975026783687915</v>
      </c>
      <c r="BV139" s="34">
        <v>0.99974659577042513</v>
      </c>
      <c r="BW139" s="34">
        <v>0.99974292371745854</v>
      </c>
      <c r="BX139" s="34">
        <v>0.99973925167797928</v>
      </c>
      <c r="BY139" s="34">
        <v>0.99973557965198756</v>
      </c>
      <c r="BZ139" s="34">
        <v>0.99973190763948294</v>
      </c>
      <c r="CA139" s="34">
        <v>0.99972823564046553</v>
      </c>
      <c r="CB139" s="34">
        <v>0.99972456365493545</v>
      </c>
      <c r="CC139" s="34">
        <v>0.99972089168289258</v>
      </c>
      <c r="CD139" s="34">
        <v>0.99971721972433647</v>
      </c>
      <c r="CE139" s="34">
        <v>0.99971354777926769</v>
      </c>
      <c r="CF139" s="34">
        <v>0.99970987584768578</v>
      </c>
      <c r="CG139" s="34">
        <v>0.99970620392959109</v>
      </c>
      <c r="CH139" s="34">
        <v>0.99970253202498283</v>
      </c>
      <c r="CI139" s="34">
        <v>0.99969886013386167</v>
      </c>
      <c r="CJ139" s="34">
        <v>0.99969518825622739</v>
      </c>
      <c r="CK139" s="34">
        <v>0.99969151639207976</v>
      </c>
      <c r="CL139" s="34">
        <v>0.9996878445414189</v>
      </c>
      <c r="CM139" s="34">
        <v>0.99968417270424437</v>
      </c>
      <c r="CN139" s="34">
        <v>0.99968050088055682</v>
      </c>
      <c r="CO139" s="34">
        <v>0.99967682907035571</v>
      </c>
      <c r="CP139" s="34">
        <v>0.99967315727364092</v>
      </c>
      <c r="CQ139" s="34">
        <v>0.9996694854904129</v>
      </c>
      <c r="CR139" s="34">
        <v>0.99966581372067109</v>
      </c>
      <c r="CS139" s="34">
        <v>0.99966214196441561</v>
      </c>
      <c r="CT139" s="34">
        <v>0.9996567529366901</v>
      </c>
      <c r="CU139" s="34">
        <v>0.9996513639380159</v>
      </c>
      <c r="CV139" s="34">
        <v>0.9996459749683928</v>
      </c>
      <c r="CW139" s="34">
        <v>0.99964058602782113</v>
      </c>
      <c r="CX139" s="34">
        <v>0.99963519711630044</v>
      </c>
      <c r="CY139" s="34">
        <v>0.99962980823383019</v>
      </c>
      <c r="CZ139" s="34">
        <v>0.9996244193804108</v>
      </c>
      <c r="DA139" s="34">
        <v>0.99961903055604195</v>
      </c>
      <c r="DB139" s="34">
        <v>0.99961364176072343</v>
      </c>
    </row>
    <row r="140" spans="1:106" x14ac:dyDescent="0.2">
      <c r="A140" s="13">
        <f t="shared" ca="1" si="2"/>
        <v>44466</v>
      </c>
      <c r="B140" s="34">
        <v>1.0000036591196448</v>
      </c>
      <c r="C140" s="34">
        <v>1</v>
      </c>
      <c r="D140" s="34">
        <v>0.99999634089374445</v>
      </c>
      <c r="E140" s="34">
        <v>0.99999268180087764</v>
      </c>
      <c r="F140" s="34">
        <v>0.99998902272140022</v>
      </c>
      <c r="G140" s="34">
        <v>0.99998536365531165</v>
      </c>
      <c r="H140" s="34">
        <v>0.99998170460261182</v>
      </c>
      <c r="I140" s="34">
        <v>0.99997804556330105</v>
      </c>
      <c r="J140" s="34">
        <v>0.99997438653737891</v>
      </c>
      <c r="K140" s="34">
        <v>0.99997072752484595</v>
      </c>
      <c r="L140" s="34">
        <v>0.99996706852570116</v>
      </c>
      <c r="M140" s="34">
        <v>0.99996340953994534</v>
      </c>
      <c r="N140" s="34">
        <v>0.99995975056757791</v>
      </c>
      <c r="O140" s="34">
        <v>0.99995609160859922</v>
      </c>
      <c r="P140" s="34">
        <v>0.99995243266300926</v>
      </c>
      <c r="Q140" s="34">
        <v>0.99994877373080759</v>
      </c>
      <c r="R140" s="34">
        <v>0.99994511481199433</v>
      </c>
      <c r="S140" s="34">
        <v>0.99994145590656947</v>
      </c>
      <c r="T140" s="34">
        <v>0.99993779701453278</v>
      </c>
      <c r="U140" s="34">
        <v>0.9999341381358845</v>
      </c>
      <c r="V140" s="34">
        <v>0.99993047927062417</v>
      </c>
      <c r="W140" s="34">
        <v>0.99992682041875247</v>
      </c>
      <c r="X140" s="34">
        <v>0.99992316158026873</v>
      </c>
      <c r="Y140" s="34">
        <v>0.99991950275517305</v>
      </c>
      <c r="Z140" s="34">
        <v>0.99991584394346522</v>
      </c>
      <c r="AA140" s="34">
        <v>0.99991218514514568</v>
      </c>
      <c r="AB140" s="34">
        <v>0.99990852636021399</v>
      </c>
      <c r="AC140" s="34">
        <v>0.99990486758867003</v>
      </c>
      <c r="AD140" s="34">
        <v>0.99990120883051403</v>
      </c>
      <c r="AE140" s="34">
        <v>0.99989755008574577</v>
      </c>
      <c r="AF140" s="34">
        <v>0.99989389135436513</v>
      </c>
      <c r="AG140" s="34">
        <v>0.99989023263637244</v>
      </c>
      <c r="AH140" s="34">
        <v>0.99988657393176705</v>
      </c>
      <c r="AI140" s="34">
        <v>0.99988291524054962</v>
      </c>
      <c r="AJ140" s="34">
        <v>0.99987925656271948</v>
      </c>
      <c r="AK140" s="34">
        <v>0.99987559789827685</v>
      </c>
      <c r="AL140" s="34">
        <v>0.99987193924722184</v>
      </c>
      <c r="AM140" s="34">
        <v>0.99986828060955402</v>
      </c>
      <c r="AN140" s="34">
        <v>0.99986462198527359</v>
      </c>
      <c r="AO140" s="34">
        <v>0.99986096337438046</v>
      </c>
      <c r="AP140" s="34">
        <v>0.99985730477687462</v>
      </c>
      <c r="AQ140" s="34">
        <v>0.99985364619275607</v>
      </c>
      <c r="AR140" s="34">
        <v>0.99984998762202448</v>
      </c>
      <c r="AS140" s="34">
        <v>0.99984632906467996</v>
      </c>
      <c r="AT140" s="34">
        <v>0.99984267052072284</v>
      </c>
      <c r="AU140" s="34">
        <v>0.99983901199015246</v>
      </c>
      <c r="AV140" s="34">
        <v>0.99983535347296892</v>
      </c>
      <c r="AW140" s="34">
        <v>0.99983169496917246</v>
      </c>
      <c r="AX140" s="34">
        <v>0.99982803647876273</v>
      </c>
      <c r="AY140" s="34">
        <v>0.99982437800173984</v>
      </c>
      <c r="AZ140" s="34">
        <v>0.99982071953810392</v>
      </c>
      <c r="BA140" s="34">
        <v>0.99981706108785451</v>
      </c>
      <c r="BB140" s="34">
        <v>0.99981340265099172</v>
      </c>
      <c r="BC140" s="34">
        <v>0.99980974422751567</v>
      </c>
      <c r="BD140" s="34">
        <v>0.99980608581742625</v>
      </c>
      <c r="BE140" s="34">
        <v>0.99980242742072301</v>
      </c>
      <c r="BF140" s="34">
        <v>0.9997987690374065</v>
      </c>
      <c r="BG140" s="34">
        <v>0.99979511066747628</v>
      </c>
      <c r="BH140" s="34">
        <v>0.99979145231093247</v>
      </c>
      <c r="BI140" s="34">
        <v>0.99978779396777506</v>
      </c>
      <c r="BJ140" s="34">
        <v>0.99978413563800383</v>
      </c>
      <c r="BK140" s="34">
        <v>0.99978047732161868</v>
      </c>
      <c r="BL140" s="34">
        <v>0.99977681901862003</v>
      </c>
      <c r="BM140" s="34">
        <v>0.99977316072900724</v>
      </c>
      <c r="BN140" s="34">
        <v>0.99976950245278073</v>
      </c>
      <c r="BO140" s="34">
        <v>0.99976584418994008</v>
      </c>
      <c r="BP140" s="34">
        <v>0.99976218594048527</v>
      </c>
      <c r="BQ140" s="34">
        <v>0.99975852770441653</v>
      </c>
      <c r="BR140" s="34">
        <v>0.99975486948173375</v>
      </c>
      <c r="BS140" s="34">
        <v>0.99975121127243682</v>
      </c>
      <c r="BT140" s="34">
        <v>0.99974755307652541</v>
      </c>
      <c r="BU140" s="34">
        <v>0.99974389489399995</v>
      </c>
      <c r="BV140" s="34">
        <v>0.99974023672486001</v>
      </c>
      <c r="BW140" s="34">
        <v>0.99973657856910603</v>
      </c>
      <c r="BX140" s="34">
        <v>0.99973292042673723</v>
      </c>
      <c r="BY140" s="34">
        <v>0.99972926229775427</v>
      </c>
      <c r="BZ140" s="34">
        <v>0.9997256041821565</v>
      </c>
      <c r="CA140" s="34">
        <v>0.99972194607994425</v>
      </c>
      <c r="CB140" s="34">
        <v>0.99971828799111762</v>
      </c>
      <c r="CC140" s="34">
        <v>0.99971462991567606</v>
      </c>
      <c r="CD140" s="34">
        <v>0.9997109718536199</v>
      </c>
      <c r="CE140" s="34">
        <v>0.99970731380494904</v>
      </c>
      <c r="CF140" s="34">
        <v>0.99970365576966314</v>
      </c>
      <c r="CG140" s="34">
        <v>0.99969999774776253</v>
      </c>
      <c r="CH140" s="34">
        <v>0.99969633973924699</v>
      </c>
      <c r="CI140" s="34">
        <v>0.99969268174411652</v>
      </c>
      <c r="CJ140" s="34">
        <v>0.99968902376237112</v>
      </c>
      <c r="CK140" s="34">
        <v>0.99968536579401046</v>
      </c>
      <c r="CL140" s="34">
        <v>0.99968170783903498</v>
      </c>
      <c r="CM140" s="34">
        <v>0.99967804989744402</v>
      </c>
      <c r="CN140" s="34">
        <v>0.99967439196923824</v>
      </c>
      <c r="CO140" s="34">
        <v>0.99967073405441698</v>
      </c>
      <c r="CP140" s="34">
        <v>0.99966707615298034</v>
      </c>
      <c r="CQ140" s="34">
        <v>0.99966168436773528</v>
      </c>
      <c r="CR140" s="34">
        <v>0.99965629261157118</v>
      </c>
      <c r="CS140" s="34">
        <v>0.99965090088448794</v>
      </c>
      <c r="CT140" s="34">
        <v>0.99964550918648531</v>
      </c>
      <c r="CU140" s="34">
        <v>0.99964011751756332</v>
      </c>
      <c r="CV140" s="34">
        <v>0.99963472587772195</v>
      </c>
      <c r="CW140" s="34">
        <v>0.99962933426696055</v>
      </c>
      <c r="CX140" s="34">
        <v>0.99962394268527954</v>
      </c>
      <c r="CY140" s="34">
        <v>0.99961855113267806</v>
      </c>
      <c r="CZ140" s="34">
        <v>0.99961315960915675</v>
      </c>
      <c r="DA140" s="34">
        <v>0.99960776811471497</v>
      </c>
      <c r="DB140" s="34">
        <v>0.99960237664935236</v>
      </c>
    </row>
    <row r="141" spans="1:106" x14ac:dyDescent="0.2">
      <c r="A141" s="13">
        <f t="shared" ca="1" si="2"/>
        <v>44467</v>
      </c>
      <c r="B141" s="34">
        <v>1.0000036521708164</v>
      </c>
      <c r="C141" s="34">
        <v>1</v>
      </c>
      <c r="D141" s="34">
        <v>0.99999634784252212</v>
      </c>
      <c r="E141" s="34">
        <v>0.99999269569838256</v>
      </c>
      <c r="F141" s="34">
        <v>0.99998904356758078</v>
      </c>
      <c r="G141" s="34">
        <v>0.99998539145011767</v>
      </c>
      <c r="H141" s="34">
        <v>0.99998173934599233</v>
      </c>
      <c r="I141" s="34">
        <v>0.99997808725520521</v>
      </c>
      <c r="J141" s="34">
        <v>0.99997443517775608</v>
      </c>
      <c r="K141" s="34">
        <v>0.99997078311364473</v>
      </c>
      <c r="L141" s="34">
        <v>0.99996713106287149</v>
      </c>
      <c r="M141" s="34">
        <v>0.99996347902543603</v>
      </c>
      <c r="N141" s="34">
        <v>0.99995982700133845</v>
      </c>
      <c r="O141" s="34">
        <v>0.99995617499057876</v>
      </c>
      <c r="P141" s="34">
        <v>0.99995252299315662</v>
      </c>
      <c r="Q141" s="34">
        <v>0.99994887100907204</v>
      </c>
      <c r="R141" s="34">
        <v>0.99994521903832523</v>
      </c>
      <c r="S141" s="34">
        <v>0.99994156708091586</v>
      </c>
      <c r="T141" s="34">
        <v>0.99993791513684438</v>
      </c>
      <c r="U141" s="34">
        <v>0.99993426320611012</v>
      </c>
      <c r="V141" s="34">
        <v>0.99993061128871308</v>
      </c>
      <c r="W141" s="34">
        <v>0.99992695938465359</v>
      </c>
      <c r="X141" s="34">
        <v>0.99992330749393166</v>
      </c>
      <c r="Y141" s="34">
        <v>0.99991965561654683</v>
      </c>
      <c r="Z141" s="34">
        <v>0.99991600375249912</v>
      </c>
      <c r="AA141" s="34">
        <v>0.99991235190178862</v>
      </c>
      <c r="AB141" s="34">
        <v>0.99990870006441535</v>
      </c>
      <c r="AC141" s="34">
        <v>0.99990504824037907</v>
      </c>
      <c r="AD141" s="34">
        <v>0.99990139642968001</v>
      </c>
      <c r="AE141" s="34">
        <v>0.99989774463231773</v>
      </c>
      <c r="AF141" s="34">
        <v>0.99989409284829256</v>
      </c>
      <c r="AG141" s="34">
        <v>0.99989044107760416</v>
      </c>
      <c r="AH141" s="34">
        <v>0.99988678932025266</v>
      </c>
      <c r="AI141" s="34">
        <v>0.99988313757623803</v>
      </c>
      <c r="AJ141" s="34">
        <v>0.99987948584555997</v>
      </c>
      <c r="AK141" s="34">
        <v>0.99987583412821857</v>
      </c>
      <c r="AL141" s="34">
        <v>0.99987218242421405</v>
      </c>
      <c r="AM141" s="34">
        <v>0.99986853073354609</v>
      </c>
      <c r="AN141" s="34">
        <v>0.99986487905621446</v>
      </c>
      <c r="AO141" s="34">
        <v>0.99986122739221939</v>
      </c>
      <c r="AP141" s="34">
        <v>0.99985757574156087</v>
      </c>
      <c r="AQ141" s="34">
        <v>0.99985392410423879</v>
      </c>
      <c r="AR141" s="34">
        <v>0.99985027248025304</v>
      </c>
      <c r="AS141" s="34">
        <v>0.99984662086960352</v>
      </c>
      <c r="AT141" s="34">
        <v>0.99984296927229033</v>
      </c>
      <c r="AU141" s="34">
        <v>0.99983931768831324</v>
      </c>
      <c r="AV141" s="34">
        <v>0.99983566611767238</v>
      </c>
      <c r="AW141" s="34">
        <v>0.99983201456036763</v>
      </c>
      <c r="AX141" s="34">
        <v>0.99982836301639899</v>
      </c>
      <c r="AY141" s="34">
        <v>0.99982471148576635</v>
      </c>
      <c r="AZ141" s="34">
        <v>0.99982105996846959</v>
      </c>
      <c r="BA141" s="34">
        <v>0.99981740846450884</v>
      </c>
      <c r="BB141" s="34">
        <v>0.99981375697388408</v>
      </c>
      <c r="BC141" s="34">
        <v>0.99981010549659477</v>
      </c>
      <c r="BD141" s="34">
        <v>0.99980645403264146</v>
      </c>
      <c r="BE141" s="34">
        <v>0.99980280258202381</v>
      </c>
      <c r="BF141" s="34">
        <v>0.99979915114474205</v>
      </c>
      <c r="BG141" s="34">
        <v>0.99979549972079573</v>
      </c>
      <c r="BH141" s="34">
        <v>0.99979184831018508</v>
      </c>
      <c r="BI141" s="34">
        <v>0.99978819691290977</v>
      </c>
      <c r="BJ141" s="34">
        <v>0.99978454552896989</v>
      </c>
      <c r="BK141" s="34">
        <v>0.99978089415836568</v>
      </c>
      <c r="BL141" s="34">
        <v>0.99977724280109692</v>
      </c>
      <c r="BM141" s="34">
        <v>0.99977359145716327</v>
      </c>
      <c r="BN141" s="34">
        <v>0.99976994012656484</v>
      </c>
      <c r="BO141" s="34">
        <v>0.99976628880930196</v>
      </c>
      <c r="BP141" s="34">
        <v>0.99976263750537386</v>
      </c>
      <c r="BQ141" s="34">
        <v>0.99975898621478121</v>
      </c>
      <c r="BR141" s="34">
        <v>0.99975533493752344</v>
      </c>
      <c r="BS141" s="34">
        <v>0.99975168367360079</v>
      </c>
      <c r="BT141" s="34">
        <v>0.99974803242301336</v>
      </c>
      <c r="BU141" s="34">
        <v>0.99974438118576059</v>
      </c>
      <c r="BV141" s="34">
        <v>0.99974072996184271</v>
      </c>
      <c r="BW141" s="34">
        <v>0.99973707875125972</v>
      </c>
      <c r="BX141" s="34">
        <v>0.99973342755401162</v>
      </c>
      <c r="BY141" s="34">
        <v>0.9997297763700983</v>
      </c>
      <c r="BZ141" s="34">
        <v>0.99972612519951964</v>
      </c>
      <c r="CA141" s="34">
        <v>0.99972247404227554</v>
      </c>
      <c r="CB141" s="34">
        <v>0.999718822898366</v>
      </c>
      <c r="CC141" s="34">
        <v>0.99971517176779112</v>
      </c>
      <c r="CD141" s="34">
        <v>0.99971152065055091</v>
      </c>
      <c r="CE141" s="34">
        <v>0.99970786954664481</v>
      </c>
      <c r="CF141" s="34">
        <v>0.99970421845607327</v>
      </c>
      <c r="CG141" s="34">
        <v>0.99970056737883617</v>
      </c>
      <c r="CH141" s="34">
        <v>0.99969691631493329</v>
      </c>
      <c r="CI141" s="34">
        <v>0.99969326526436475</v>
      </c>
      <c r="CJ141" s="34">
        <v>0.99968961422713032</v>
      </c>
      <c r="CK141" s="34">
        <v>0.99968596320323011</v>
      </c>
      <c r="CL141" s="34">
        <v>0.99968231219266379</v>
      </c>
      <c r="CM141" s="34">
        <v>0.99967866119543169</v>
      </c>
      <c r="CN141" s="34">
        <v>0.99967501021153382</v>
      </c>
      <c r="CO141" s="34">
        <v>0.99967135924096973</v>
      </c>
      <c r="CP141" s="34">
        <v>0.99966770828373952</v>
      </c>
      <c r="CQ141" s="34">
        <v>0.99966405733984331</v>
      </c>
      <c r="CR141" s="34">
        <v>0.99965878591782831</v>
      </c>
      <c r="CS141" s="34">
        <v>0.99965351452361062</v>
      </c>
      <c r="CT141" s="34">
        <v>0.9996482431571897</v>
      </c>
      <c r="CU141" s="34">
        <v>0.99964297181856598</v>
      </c>
      <c r="CV141" s="34">
        <v>0.99963770050773892</v>
      </c>
      <c r="CW141" s="34">
        <v>0.99963242922470874</v>
      </c>
      <c r="CX141" s="34">
        <v>0.99962715796947477</v>
      </c>
      <c r="CY141" s="34">
        <v>0.99962188674203734</v>
      </c>
      <c r="CZ141" s="34">
        <v>0.999616615542396</v>
      </c>
      <c r="DA141" s="34">
        <v>0.99961134437055077</v>
      </c>
      <c r="DB141" s="34">
        <v>0.99960607322650141</v>
      </c>
    </row>
    <row r="142" spans="1:106" x14ac:dyDescent="0.2">
      <c r="A142" s="13">
        <f t="shared" ca="1" si="2"/>
        <v>44468</v>
      </c>
      <c r="B142" s="34">
        <v>1.0000036349344865</v>
      </c>
      <c r="C142" s="34">
        <v>1</v>
      </c>
      <c r="D142" s="34">
        <v>0.99999636507872636</v>
      </c>
      <c r="E142" s="34">
        <v>0.99999273017066548</v>
      </c>
      <c r="F142" s="34">
        <v>0.99998909527581692</v>
      </c>
      <c r="G142" s="34">
        <v>0.99998546039418124</v>
      </c>
      <c r="H142" s="34">
        <v>0.99998182552575776</v>
      </c>
      <c r="I142" s="34">
        <v>0.99997819067054694</v>
      </c>
      <c r="J142" s="34">
        <v>0.99997455582854844</v>
      </c>
      <c r="K142" s="34">
        <v>0.99997092099976226</v>
      </c>
      <c r="L142" s="34">
        <v>0.9999672861841884</v>
      </c>
      <c r="M142" s="34">
        <v>0.99996365138182708</v>
      </c>
      <c r="N142" s="34">
        <v>0.99996001659267764</v>
      </c>
      <c r="O142" s="34">
        <v>0.99995638181674062</v>
      </c>
      <c r="P142" s="34">
        <v>0.9999527470540156</v>
      </c>
      <c r="Q142" s="34">
        <v>0.99994911230450267</v>
      </c>
      <c r="R142" s="34">
        <v>0.99994547756820173</v>
      </c>
      <c r="S142" s="34">
        <v>0.99994184284511278</v>
      </c>
      <c r="T142" s="34">
        <v>0.99993820813523582</v>
      </c>
      <c r="U142" s="34">
        <v>0.99993457343857073</v>
      </c>
      <c r="V142" s="34">
        <v>0.99993093875511752</v>
      </c>
      <c r="W142" s="34">
        <v>0.99992730408487596</v>
      </c>
      <c r="X142" s="34">
        <v>0.99992366942784627</v>
      </c>
      <c r="Y142" s="34">
        <v>0.99992003478402824</v>
      </c>
      <c r="Z142" s="34">
        <v>0.99991640015342187</v>
      </c>
      <c r="AA142" s="34">
        <v>0.99991276553602693</v>
      </c>
      <c r="AB142" s="34">
        <v>0.99990913093184375</v>
      </c>
      <c r="AC142" s="34">
        <v>0.999905496340872</v>
      </c>
      <c r="AD142" s="34">
        <v>0.9999018617631118</v>
      </c>
      <c r="AE142" s="34">
        <v>0.99989822719856281</v>
      </c>
      <c r="AF142" s="34">
        <v>0.99989459264722513</v>
      </c>
      <c r="AG142" s="34">
        <v>0.99989095810909911</v>
      </c>
      <c r="AH142" s="34">
        <v>0.99988732358418408</v>
      </c>
      <c r="AI142" s="34">
        <v>0.99988368907248015</v>
      </c>
      <c r="AJ142" s="34">
        <v>0.99988005457398754</v>
      </c>
      <c r="AK142" s="34">
        <v>0.99987642008870603</v>
      </c>
      <c r="AL142" s="34">
        <v>0.99987278561663573</v>
      </c>
      <c r="AM142" s="34">
        <v>0.99986915115777641</v>
      </c>
      <c r="AN142" s="34">
        <v>0.99986551671212798</v>
      </c>
      <c r="AO142" s="34">
        <v>0.99986188227969053</v>
      </c>
      <c r="AP142" s="34">
        <v>0.99985824786046373</v>
      </c>
      <c r="AQ142" s="34">
        <v>0.99985461345444793</v>
      </c>
      <c r="AR142" s="34">
        <v>0.999850979061643</v>
      </c>
      <c r="AS142" s="34">
        <v>0.99984734468204872</v>
      </c>
      <c r="AT142" s="34">
        <v>0.9998437103156651</v>
      </c>
      <c r="AU142" s="34">
        <v>0.99984007596249225</v>
      </c>
      <c r="AV142" s="34">
        <v>0.99983644162252983</v>
      </c>
      <c r="AW142" s="34">
        <v>0.99983280729577806</v>
      </c>
      <c r="AX142" s="34">
        <v>0.99982917298223672</v>
      </c>
      <c r="AY142" s="34">
        <v>0.99982553868190571</v>
      </c>
      <c r="AZ142" s="34">
        <v>0.99982190439478524</v>
      </c>
      <c r="BA142" s="34">
        <v>0.99981827012087499</v>
      </c>
      <c r="BB142" s="34">
        <v>0.99981463586017527</v>
      </c>
      <c r="BC142" s="34">
        <v>0.99981100161268555</v>
      </c>
      <c r="BD142" s="34">
        <v>0.99980736737840614</v>
      </c>
      <c r="BE142" s="34">
        <v>0.99980373315733684</v>
      </c>
      <c r="BF142" s="34">
        <v>0.99980009894947774</v>
      </c>
      <c r="BG142" s="34">
        <v>0.99979646475482864</v>
      </c>
      <c r="BH142" s="34">
        <v>0.99979283057338963</v>
      </c>
      <c r="BI142" s="34">
        <v>0.99978919640516051</v>
      </c>
      <c r="BJ142" s="34">
        <v>0.99978556225014137</v>
      </c>
      <c r="BK142" s="34">
        <v>0.999781928108332</v>
      </c>
      <c r="BL142" s="34">
        <v>0.9997782939797325</v>
      </c>
      <c r="BM142" s="34">
        <v>0.99977465986434277</v>
      </c>
      <c r="BN142" s="34">
        <v>0.99977102576216259</v>
      </c>
      <c r="BO142" s="34">
        <v>0.9997673916731924</v>
      </c>
      <c r="BP142" s="34">
        <v>0.99976375759743163</v>
      </c>
      <c r="BQ142" s="34">
        <v>0.99976012353488053</v>
      </c>
      <c r="BR142" s="34">
        <v>0.99975648948553886</v>
      </c>
      <c r="BS142" s="34">
        <v>0.99975285544940695</v>
      </c>
      <c r="BT142" s="34">
        <v>0.99974922142648415</v>
      </c>
      <c r="BU142" s="34">
        <v>0.99974558741677078</v>
      </c>
      <c r="BV142" s="34">
        <v>0.99974195342026684</v>
      </c>
      <c r="BW142" s="34">
        <v>0.99973831943697233</v>
      </c>
      <c r="BX142" s="34">
        <v>0.99973468546688682</v>
      </c>
      <c r="BY142" s="34">
        <v>0.99973105151001063</v>
      </c>
      <c r="BZ142" s="34">
        <v>0.99972741756634365</v>
      </c>
      <c r="CA142" s="34">
        <v>0.99972378363588554</v>
      </c>
      <c r="CB142" s="34">
        <v>0.99972014971863643</v>
      </c>
      <c r="CC142" s="34">
        <v>0.99971651581459664</v>
      </c>
      <c r="CD142" s="34">
        <v>0.99971288192376573</v>
      </c>
      <c r="CE142" s="34">
        <v>0.99970924804614369</v>
      </c>
      <c r="CF142" s="34">
        <v>0.99970561418173054</v>
      </c>
      <c r="CG142" s="34">
        <v>0.99970198033052593</v>
      </c>
      <c r="CH142" s="34">
        <v>0.99969834649253053</v>
      </c>
      <c r="CI142" s="34">
        <v>0.99969471266774346</v>
      </c>
      <c r="CJ142" s="34">
        <v>0.99969107885616526</v>
      </c>
      <c r="CK142" s="34">
        <v>0.9996874450577955</v>
      </c>
      <c r="CL142" s="34">
        <v>0.99968381127263473</v>
      </c>
      <c r="CM142" s="34">
        <v>0.99968017750068194</v>
      </c>
      <c r="CN142" s="34">
        <v>0.99967654374193793</v>
      </c>
      <c r="CO142" s="34">
        <v>0.99967290999640224</v>
      </c>
      <c r="CP142" s="34">
        <v>0.9996692762640752</v>
      </c>
      <c r="CQ142" s="34">
        <v>0.99966564254495616</v>
      </c>
      <c r="CR142" s="34">
        <v>0.99966200883904566</v>
      </c>
      <c r="CS142" s="34">
        <v>0.99965837514634304</v>
      </c>
      <c r="CT142" s="34">
        <v>0.99965474146684896</v>
      </c>
      <c r="CU142" s="34">
        <v>0.99964937320620573</v>
      </c>
      <c r="CV142" s="34">
        <v>0.99964400497439032</v>
      </c>
      <c r="CW142" s="34">
        <v>0.99963863677140308</v>
      </c>
      <c r="CX142" s="34">
        <v>0.99963326859724377</v>
      </c>
      <c r="CY142" s="34">
        <v>0.99962790045191197</v>
      </c>
      <c r="CZ142" s="34">
        <v>0.99962253233540788</v>
      </c>
      <c r="DA142" s="34">
        <v>0.99961716424773128</v>
      </c>
      <c r="DB142" s="34">
        <v>0.99961179618888174</v>
      </c>
    </row>
    <row r="143" spans="1:106" x14ac:dyDescent="0.2">
      <c r="A143" s="13">
        <f t="shared" ca="1" si="2"/>
        <v>44469</v>
      </c>
      <c r="B143" s="34">
        <v>1.000010842422707</v>
      </c>
      <c r="C143" s="34">
        <v>1.0000072282687427</v>
      </c>
      <c r="D143" s="34">
        <v>1.0000036141278406</v>
      </c>
      <c r="E143" s="34">
        <v>1</v>
      </c>
      <c r="F143" s="34">
        <v>0.99999638588522166</v>
      </c>
      <c r="G143" s="34">
        <v>0.99999277178350499</v>
      </c>
      <c r="H143" s="34">
        <v>0.99998915769484997</v>
      </c>
      <c r="I143" s="34">
        <v>0.99998554361925684</v>
      </c>
      <c r="J143" s="34">
        <v>0.99998192955672549</v>
      </c>
      <c r="K143" s="34">
        <v>0.99997831550725569</v>
      </c>
      <c r="L143" s="34">
        <v>0.99997470147084744</v>
      </c>
      <c r="M143" s="34">
        <v>0.99997108744750063</v>
      </c>
      <c r="N143" s="34">
        <v>0.99996747343721548</v>
      </c>
      <c r="O143" s="34">
        <v>0.99996385943999178</v>
      </c>
      <c r="P143" s="34">
        <v>0.99996024545582951</v>
      </c>
      <c r="Q143" s="34">
        <v>0.99995663148472835</v>
      </c>
      <c r="R143" s="34">
        <v>0.99995301752668886</v>
      </c>
      <c r="S143" s="34">
        <v>0.99994940358171036</v>
      </c>
      <c r="T143" s="34">
        <v>0.99994578964979308</v>
      </c>
      <c r="U143" s="34">
        <v>0.99994217573093702</v>
      </c>
      <c r="V143" s="34">
        <v>0.99993856182514229</v>
      </c>
      <c r="W143" s="34">
        <v>0.99993494793240845</v>
      </c>
      <c r="X143" s="34">
        <v>0.9999313340527356</v>
      </c>
      <c r="Y143" s="34">
        <v>0.99992772018612364</v>
      </c>
      <c r="Z143" s="34">
        <v>0.99992410633257278</v>
      </c>
      <c r="AA143" s="34">
        <v>0.99992049249208259</v>
      </c>
      <c r="AB143" s="34">
        <v>0.99991687866465351</v>
      </c>
      <c r="AC143" s="34">
        <v>0.99991326485028509</v>
      </c>
      <c r="AD143" s="34">
        <v>0.99990965104897722</v>
      </c>
      <c r="AE143" s="34">
        <v>0.99990603726073046</v>
      </c>
      <c r="AF143" s="34">
        <v>0.99990242348554415</v>
      </c>
      <c r="AG143" s="34">
        <v>0.99989880972341827</v>
      </c>
      <c r="AH143" s="34">
        <v>0.99989519597435295</v>
      </c>
      <c r="AI143" s="34">
        <v>0.99989158223834829</v>
      </c>
      <c r="AJ143" s="34">
        <v>0.99988796851540407</v>
      </c>
      <c r="AK143" s="34">
        <v>0.99988435480552029</v>
      </c>
      <c r="AL143" s="34">
        <v>0.99988074110869674</v>
      </c>
      <c r="AM143" s="34">
        <v>0.99987712742493362</v>
      </c>
      <c r="AN143" s="34">
        <v>0.99987351375423084</v>
      </c>
      <c r="AO143" s="34">
        <v>0.99986990009658794</v>
      </c>
      <c r="AP143" s="34">
        <v>0.99986628645200548</v>
      </c>
      <c r="AQ143" s="34">
        <v>0.99986267282048313</v>
      </c>
      <c r="AR143" s="34">
        <v>0.99985905920202101</v>
      </c>
      <c r="AS143" s="34">
        <v>0.99985544559661865</v>
      </c>
      <c r="AT143" s="34">
        <v>0.99985183200427652</v>
      </c>
      <c r="AU143" s="34">
        <v>0.99984821842499405</v>
      </c>
      <c r="AV143" s="34">
        <v>0.99984460485877169</v>
      </c>
      <c r="AW143" s="34">
        <v>0.99984099130560899</v>
      </c>
      <c r="AX143" s="34">
        <v>0.99983737776550641</v>
      </c>
      <c r="AY143" s="34">
        <v>0.99983376423846315</v>
      </c>
      <c r="AZ143" s="34">
        <v>0.99983015072447989</v>
      </c>
      <c r="BA143" s="34">
        <v>0.99982653722355619</v>
      </c>
      <c r="BB143" s="34">
        <v>0.99982292373569204</v>
      </c>
      <c r="BC143" s="34">
        <v>0.99981931026088766</v>
      </c>
      <c r="BD143" s="34">
        <v>0.99981569679914239</v>
      </c>
      <c r="BE143" s="34">
        <v>0.9998120833504569</v>
      </c>
      <c r="BF143" s="34">
        <v>0.99980846991483086</v>
      </c>
      <c r="BG143" s="34">
        <v>0.99980485649226403</v>
      </c>
      <c r="BH143" s="34">
        <v>0.99980124308275653</v>
      </c>
      <c r="BI143" s="34">
        <v>0.99979762968630859</v>
      </c>
      <c r="BJ143" s="34">
        <v>0.99979401630291953</v>
      </c>
      <c r="BK143" s="34">
        <v>0.99979040293258969</v>
      </c>
      <c r="BL143" s="34">
        <v>0.99978678957531908</v>
      </c>
      <c r="BM143" s="34">
        <v>0.99978317623110768</v>
      </c>
      <c r="BN143" s="34">
        <v>0.99977956289995507</v>
      </c>
      <c r="BO143" s="34">
        <v>0.99977594958186167</v>
      </c>
      <c r="BP143" s="34">
        <v>0.99977233627682727</v>
      </c>
      <c r="BQ143" s="34">
        <v>0.99976872298485153</v>
      </c>
      <c r="BR143" s="34">
        <v>0.99976510970593457</v>
      </c>
      <c r="BS143" s="34">
        <v>0.99976149644007661</v>
      </c>
      <c r="BT143" s="34">
        <v>0.99975788318727743</v>
      </c>
      <c r="BU143" s="34">
        <v>0.99975426994753691</v>
      </c>
      <c r="BV143" s="34">
        <v>0.99975065672085495</v>
      </c>
      <c r="BW143" s="34">
        <v>0.99974704350723187</v>
      </c>
      <c r="BX143" s="34">
        <v>0.99974343030666712</v>
      </c>
      <c r="BY143" s="34">
        <v>0.99973981711916082</v>
      </c>
      <c r="BZ143" s="34">
        <v>0.99973620394471341</v>
      </c>
      <c r="CA143" s="34">
        <v>0.99973259078332399</v>
      </c>
      <c r="CB143" s="34">
        <v>0.99972897763499324</v>
      </c>
      <c r="CC143" s="34">
        <v>0.99972536449972071</v>
      </c>
      <c r="CD143" s="34">
        <v>0.99972175137750652</v>
      </c>
      <c r="CE143" s="34">
        <v>0.99971813826835043</v>
      </c>
      <c r="CF143" s="34">
        <v>0.99971452517225257</v>
      </c>
      <c r="CG143" s="34">
        <v>0.99971091208921292</v>
      </c>
      <c r="CH143" s="34">
        <v>0.99970729901923139</v>
      </c>
      <c r="CI143" s="34">
        <v>0.99970368596230785</v>
      </c>
      <c r="CJ143" s="34">
        <v>0.99970007291844221</v>
      </c>
      <c r="CK143" s="34">
        <v>0.99969645988763467</v>
      </c>
      <c r="CL143" s="34">
        <v>0.99969284686988513</v>
      </c>
      <c r="CM143" s="34">
        <v>0.99968923386519315</v>
      </c>
      <c r="CN143" s="34">
        <v>0.99968562087355928</v>
      </c>
      <c r="CO143" s="34">
        <v>0.99968200789498296</v>
      </c>
      <c r="CP143" s="34">
        <v>0.99967839492946442</v>
      </c>
      <c r="CQ143" s="34">
        <v>0.99967478197700366</v>
      </c>
      <c r="CR143" s="34">
        <v>0.99967116903760045</v>
      </c>
      <c r="CS143" s="34">
        <v>0.9996675561112548</v>
      </c>
      <c r="CT143" s="34">
        <v>0.99966253705589603</v>
      </c>
      <c r="CU143" s="34">
        <v>0.99965751802573644</v>
      </c>
      <c r="CV143" s="34">
        <v>0.99965249902077624</v>
      </c>
      <c r="CW143" s="34">
        <v>0.99964748004101489</v>
      </c>
      <c r="CX143" s="34">
        <v>0.99964246108645249</v>
      </c>
      <c r="CY143" s="34">
        <v>0.99963744215708905</v>
      </c>
      <c r="CZ143" s="34">
        <v>0.99963242325292423</v>
      </c>
      <c r="DA143" s="34">
        <v>0.99962740437395758</v>
      </c>
      <c r="DB143" s="34">
        <v>0.99962238552018967</v>
      </c>
    </row>
    <row r="144" spans="1:106" x14ac:dyDescent="0.2">
      <c r="A144" s="13">
        <f t="shared" ca="1" si="2"/>
        <v>44470</v>
      </c>
      <c r="B144" s="34">
        <v>1.000011092341379</v>
      </c>
      <c r="C144" s="34">
        <v>1.0000073948805819</v>
      </c>
      <c r="D144" s="34">
        <v>1.0000036974334554</v>
      </c>
      <c r="E144" s="34">
        <v>1</v>
      </c>
      <c r="F144" s="34">
        <v>0.99999630258021566</v>
      </c>
      <c r="G144" s="34">
        <v>0.99999260517410204</v>
      </c>
      <c r="H144" s="34">
        <v>0.9999889077816595</v>
      </c>
      <c r="I144" s="34">
        <v>0.99998521040288779</v>
      </c>
      <c r="J144" s="34">
        <v>0.99998151303778671</v>
      </c>
      <c r="K144" s="34">
        <v>0.99997781568635646</v>
      </c>
      <c r="L144" s="34">
        <v>0.99997411834859673</v>
      </c>
      <c r="M144" s="34">
        <v>0.99997042102450762</v>
      </c>
      <c r="N144" s="34">
        <v>0.99996672371408912</v>
      </c>
      <c r="O144" s="34">
        <v>0.99996302641734125</v>
      </c>
      <c r="P144" s="34">
        <v>0.99995932913426377</v>
      </c>
      <c r="Q144" s="34">
        <v>0.99995563186485659</v>
      </c>
      <c r="R144" s="34">
        <v>0.99995193460911991</v>
      </c>
      <c r="S144" s="34">
        <v>0.99994823736705341</v>
      </c>
      <c r="T144" s="34">
        <v>0.99994454013865719</v>
      </c>
      <c r="U144" s="34">
        <v>0.99994084292393115</v>
      </c>
      <c r="V144" s="34">
        <v>0.99993714572287562</v>
      </c>
      <c r="W144" s="34">
        <v>0.99993344853548982</v>
      </c>
      <c r="X144" s="34">
        <v>0.99992975136177398</v>
      </c>
      <c r="Y144" s="34">
        <v>0.99992605420172842</v>
      </c>
      <c r="Z144" s="34">
        <v>0.9999223570553526</v>
      </c>
      <c r="AA144" s="34">
        <v>0.99991865992264695</v>
      </c>
      <c r="AB144" s="34">
        <v>0.99991496280361081</v>
      </c>
      <c r="AC144" s="34">
        <v>0.99991126569824484</v>
      </c>
      <c r="AD144" s="34">
        <v>0.99990756860654839</v>
      </c>
      <c r="AE144" s="34">
        <v>0.99990387152852156</v>
      </c>
      <c r="AF144" s="34">
        <v>0.99990017446416457</v>
      </c>
      <c r="AG144" s="34">
        <v>0.99989647741347709</v>
      </c>
      <c r="AH144" s="34">
        <v>0.99989278037645923</v>
      </c>
      <c r="AI144" s="34">
        <v>0.99988908335311066</v>
      </c>
      <c r="AJ144" s="34">
        <v>0.99988538634343171</v>
      </c>
      <c r="AK144" s="34">
        <v>0.99988168934742228</v>
      </c>
      <c r="AL144" s="34">
        <v>0.9998779923650819</v>
      </c>
      <c r="AM144" s="34">
        <v>0.99987429539641104</v>
      </c>
      <c r="AN144" s="34">
        <v>0.99987059844140946</v>
      </c>
      <c r="AO144" s="34">
        <v>0.99986690150007684</v>
      </c>
      <c r="AP144" s="34">
        <v>0.99986320457241351</v>
      </c>
      <c r="AQ144" s="34">
        <v>0.99985950765841936</v>
      </c>
      <c r="AR144" s="34">
        <v>0.99985581075809393</v>
      </c>
      <c r="AS144" s="34">
        <v>0.9998521138714378</v>
      </c>
      <c r="AT144" s="34">
        <v>0.99984841699845062</v>
      </c>
      <c r="AU144" s="34">
        <v>0.99984472013913217</v>
      </c>
      <c r="AV144" s="34">
        <v>0.99984102329348257</v>
      </c>
      <c r="AW144" s="34">
        <v>0.99983732646150203</v>
      </c>
      <c r="AX144" s="34">
        <v>0.99983362964318978</v>
      </c>
      <c r="AY144" s="34">
        <v>0.99982993283854671</v>
      </c>
      <c r="AZ144" s="34">
        <v>0.99982623604757193</v>
      </c>
      <c r="BA144" s="34">
        <v>0.99982253927026588</v>
      </c>
      <c r="BB144" s="34">
        <v>0.99981884250662822</v>
      </c>
      <c r="BC144" s="34">
        <v>0.9998151457566592</v>
      </c>
      <c r="BD144" s="34">
        <v>0.99981144902035857</v>
      </c>
      <c r="BE144" s="34">
        <v>0.99980775229772612</v>
      </c>
      <c r="BF144" s="34">
        <v>0.9998040555887624</v>
      </c>
      <c r="BG144" s="34">
        <v>0.99980035889346686</v>
      </c>
      <c r="BH144" s="34">
        <v>0.99979666221183938</v>
      </c>
      <c r="BI144" s="34">
        <v>0.99979296554388009</v>
      </c>
      <c r="BJ144" s="34">
        <v>0.99978926888958919</v>
      </c>
      <c r="BK144" s="34">
        <v>0.99978557224896614</v>
      </c>
      <c r="BL144" s="34">
        <v>0.99978187562201093</v>
      </c>
      <c r="BM144" s="34">
        <v>0.99977817900872412</v>
      </c>
      <c r="BN144" s="34">
        <v>0.99977448240910483</v>
      </c>
      <c r="BO144" s="34">
        <v>0.99977078582315404</v>
      </c>
      <c r="BP144" s="34">
        <v>0.99976708925087054</v>
      </c>
      <c r="BQ144" s="34">
        <v>0.99976339269225512</v>
      </c>
      <c r="BR144" s="34">
        <v>0.99975969614730709</v>
      </c>
      <c r="BS144" s="34">
        <v>0.9997559996160269</v>
      </c>
      <c r="BT144" s="34">
        <v>0.99975230309841445</v>
      </c>
      <c r="BU144" s="34">
        <v>0.99974860659446951</v>
      </c>
      <c r="BV144" s="34">
        <v>0.99974491010419209</v>
      </c>
      <c r="BW144" s="34">
        <v>0.99974121362758195</v>
      </c>
      <c r="BX144" s="34">
        <v>0.99973751716463966</v>
      </c>
      <c r="BY144" s="34">
        <v>0.99973382071536432</v>
      </c>
      <c r="BZ144" s="34">
        <v>0.99973012427975672</v>
      </c>
      <c r="CA144" s="34">
        <v>0.99972642785781596</v>
      </c>
      <c r="CB144" s="34">
        <v>0.99972273144954282</v>
      </c>
      <c r="CC144" s="34">
        <v>0.99971903505493653</v>
      </c>
      <c r="CD144" s="34">
        <v>0.99971533867399753</v>
      </c>
      <c r="CE144" s="34">
        <v>0.9997116423067256</v>
      </c>
      <c r="CF144" s="34">
        <v>0.99970794595312062</v>
      </c>
      <c r="CG144" s="34">
        <v>0.99970424961318272</v>
      </c>
      <c r="CH144" s="34">
        <v>0.99970055328691176</v>
      </c>
      <c r="CI144" s="34">
        <v>0.99969685697430755</v>
      </c>
      <c r="CJ144" s="34">
        <v>0.99969316067537017</v>
      </c>
      <c r="CK144" s="34">
        <v>0.99968946439009965</v>
      </c>
      <c r="CL144" s="34">
        <v>0.99968576811849574</v>
      </c>
      <c r="CM144" s="34">
        <v>0.99968207186055846</v>
      </c>
      <c r="CN144" s="34">
        <v>0.99967837561628792</v>
      </c>
      <c r="CO144" s="34">
        <v>0.99967467938568388</v>
      </c>
      <c r="CP144" s="34">
        <v>0.99967098316874659</v>
      </c>
      <c r="CQ144" s="34">
        <v>0.99966728696547535</v>
      </c>
      <c r="CR144" s="34">
        <v>0.99966359077587086</v>
      </c>
      <c r="CS144" s="34">
        <v>0.99965989459993254</v>
      </c>
      <c r="CT144" s="34">
        <v>0.99965470024210645</v>
      </c>
      <c r="CU144" s="34">
        <v>0.99964950591127111</v>
      </c>
      <c r="CV144" s="34">
        <v>0.99964431160742606</v>
      </c>
      <c r="CW144" s="34">
        <v>0.99963911733057109</v>
      </c>
      <c r="CX144" s="34">
        <v>0.99963392308070631</v>
      </c>
      <c r="CY144" s="34">
        <v>0.99962872885783172</v>
      </c>
      <c r="CZ144" s="34">
        <v>0.99962353466194687</v>
      </c>
      <c r="DA144" s="34">
        <v>0.99961834049305165</v>
      </c>
      <c r="DB144" s="34">
        <v>0.99961314635114606</v>
      </c>
    </row>
    <row r="145" spans="1:106" x14ac:dyDescent="0.2">
      <c r="A145" s="13">
        <f t="shared" ca="1" si="2"/>
        <v>44473</v>
      </c>
      <c r="B145" s="34">
        <v>1.0000035169371579</v>
      </c>
      <c r="C145" s="34">
        <v>1</v>
      </c>
      <c r="D145" s="34">
        <v>0.99999648307521061</v>
      </c>
      <c r="E145" s="34">
        <v>0.9999929661627901</v>
      </c>
      <c r="F145" s="34">
        <v>0.99998944926273825</v>
      </c>
      <c r="G145" s="34">
        <v>0.99998593237505506</v>
      </c>
      <c r="H145" s="34">
        <v>0.99998241549974076</v>
      </c>
      <c r="I145" s="34">
        <v>0.99997889863679468</v>
      </c>
      <c r="J145" s="34">
        <v>0.99997538178621759</v>
      </c>
      <c r="K145" s="34">
        <v>0.9999718649480086</v>
      </c>
      <c r="L145" s="34">
        <v>0.99996834812216817</v>
      </c>
      <c r="M145" s="34">
        <v>0.99996483130869629</v>
      </c>
      <c r="N145" s="34">
        <v>0.99996131450759262</v>
      </c>
      <c r="O145" s="34">
        <v>0.9999577977188574</v>
      </c>
      <c r="P145" s="34">
        <v>0.99995428094249028</v>
      </c>
      <c r="Q145" s="34">
        <v>0.9999507641784916</v>
      </c>
      <c r="R145" s="34">
        <v>0.99994724742686114</v>
      </c>
      <c r="S145" s="34">
        <v>0.99994373068759856</v>
      </c>
      <c r="T145" s="34">
        <v>0.99994021396070432</v>
      </c>
      <c r="U145" s="34">
        <v>0.99993669724617795</v>
      </c>
      <c r="V145" s="34">
        <v>0.99993318054401992</v>
      </c>
      <c r="W145" s="34">
        <v>0.99992966385422943</v>
      </c>
      <c r="X145" s="34">
        <v>0.99992614717680728</v>
      </c>
      <c r="Y145" s="34">
        <v>0.99992263051175279</v>
      </c>
      <c r="Z145" s="34">
        <v>0.99991911385906629</v>
      </c>
      <c r="AA145" s="34">
        <v>0.99991559721874734</v>
      </c>
      <c r="AB145" s="34">
        <v>0.99991208059079639</v>
      </c>
      <c r="AC145" s="34">
        <v>0.9999085639752131</v>
      </c>
      <c r="AD145" s="34">
        <v>0.99990504737199737</v>
      </c>
      <c r="AE145" s="34">
        <v>0.99990153078114941</v>
      </c>
      <c r="AF145" s="34">
        <v>0.99989801420266899</v>
      </c>
      <c r="AG145" s="34">
        <v>0.99989449763655602</v>
      </c>
      <c r="AH145" s="34">
        <v>0.99989098108281083</v>
      </c>
      <c r="AI145" s="34">
        <v>0.99988746454143274</v>
      </c>
      <c r="AJ145" s="34">
        <v>0.99988394801242231</v>
      </c>
      <c r="AK145" s="34">
        <v>0.99988043149577921</v>
      </c>
      <c r="AL145" s="34">
        <v>0.99987691499150333</v>
      </c>
      <c r="AM145" s="34">
        <v>0.99987339849959478</v>
      </c>
      <c r="AN145" s="34">
        <v>0.99986988202005356</v>
      </c>
      <c r="AO145" s="34">
        <v>0.99986636555287933</v>
      </c>
      <c r="AP145" s="34">
        <v>0.99986284909807255</v>
      </c>
      <c r="AQ145" s="34">
        <v>0.99985933265563254</v>
      </c>
      <c r="AR145" s="34">
        <v>0.99985581622555986</v>
      </c>
      <c r="AS145" s="34">
        <v>0.99985229980785395</v>
      </c>
      <c r="AT145" s="34">
        <v>0.99984878340251515</v>
      </c>
      <c r="AU145" s="34">
        <v>0.99984526700954335</v>
      </c>
      <c r="AV145" s="34">
        <v>0.99984175062893832</v>
      </c>
      <c r="AW145" s="34">
        <v>0.9998382342607004</v>
      </c>
      <c r="AX145" s="34">
        <v>0.99983471790482892</v>
      </c>
      <c r="AY145" s="34">
        <v>0.99983120156132455</v>
      </c>
      <c r="AZ145" s="34">
        <v>0.99982768523018661</v>
      </c>
      <c r="BA145" s="34">
        <v>0.99982416891141557</v>
      </c>
      <c r="BB145" s="34">
        <v>0.99982065260501096</v>
      </c>
      <c r="BC145" s="34">
        <v>0.99981713631097291</v>
      </c>
      <c r="BD145" s="34">
        <v>0.99981362002930152</v>
      </c>
      <c r="BE145" s="34">
        <v>0.99981010375999657</v>
      </c>
      <c r="BF145" s="34">
        <v>0.99980658750305818</v>
      </c>
      <c r="BG145" s="34">
        <v>0.999803071258486</v>
      </c>
      <c r="BH145" s="34">
        <v>0.99979955502628037</v>
      </c>
      <c r="BI145" s="34">
        <v>0.99979603880644097</v>
      </c>
      <c r="BJ145" s="34">
        <v>0.99979252259896789</v>
      </c>
      <c r="BK145" s="34">
        <v>0.99978900640386115</v>
      </c>
      <c r="BL145" s="34">
        <v>0.99978549022112051</v>
      </c>
      <c r="BM145" s="34">
        <v>0.99978197405074587</v>
      </c>
      <c r="BN145" s="34">
        <v>0.99977845789273745</v>
      </c>
      <c r="BO145" s="34">
        <v>0.99977494174709514</v>
      </c>
      <c r="BP145" s="34">
        <v>0.99977142561381893</v>
      </c>
      <c r="BQ145" s="34">
        <v>0.99976790949290861</v>
      </c>
      <c r="BR145" s="34">
        <v>0.99976439338436407</v>
      </c>
      <c r="BS145" s="34">
        <v>0.99976087728818575</v>
      </c>
      <c r="BT145" s="34">
        <v>0.99975736120437297</v>
      </c>
      <c r="BU145" s="34">
        <v>0.9997538451329262</v>
      </c>
      <c r="BV145" s="34">
        <v>0.99975032907384498</v>
      </c>
      <c r="BW145" s="34">
        <v>0.99974681302712964</v>
      </c>
      <c r="BX145" s="34">
        <v>0.99974329699277986</v>
      </c>
      <c r="BY145" s="34">
        <v>0.99973978097079585</v>
      </c>
      <c r="BZ145" s="34">
        <v>0.9997362649611774</v>
      </c>
      <c r="CA145" s="34">
        <v>0.99973274896392428</v>
      </c>
      <c r="CB145" s="34">
        <v>0.99972923297903682</v>
      </c>
      <c r="CC145" s="34">
        <v>0.9997257170065148</v>
      </c>
      <c r="CD145" s="34">
        <v>0.99972220104635823</v>
      </c>
      <c r="CE145" s="34">
        <v>0.99971868509856721</v>
      </c>
      <c r="CF145" s="34">
        <v>0.99971516916314129</v>
      </c>
      <c r="CG145" s="34">
        <v>0.99971165324008049</v>
      </c>
      <c r="CH145" s="34">
        <v>0.99970813732938513</v>
      </c>
      <c r="CI145" s="34">
        <v>0.9997046214310551</v>
      </c>
      <c r="CJ145" s="34">
        <v>0.99970110554508995</v>
      </c>
      <c r="CK145" s="34">
        <v>0.99969758967148992</v>
      </c>
      <c r="CL145" s="34">
        <v>0.9996940738102551</v>
      </c>
      <c r="CM145" s="34">
        <v>0.99969055796138517</v>
      </c>
      <c r="CN145" s="34">
        <v>0.99968704212488047</v>
      </c>
      <c r="CO145" s="34">
        <v>0.99968352630074031</v>
      </c>
      <c r="CP145" s="34">
        <v>0.99968001048896515</v>
      </c>
      <c r="CQ145" s="34">
        <v>0.99967649468955511</v>
      </c>
      <c r="CR145" s="34">
        <v>0.99967158675562495</v>
      </c>
      <c r="CS145" s="34">
        <v>0.99966667884579063</v>
      </c>
      <c r="CT145" s="34">
        <v>0.9996617709600516</v>
      </c>
      <c r="CU145" s="34">
        <v>0.99965686309840796</v>
      </c>
      <c r="CV145" s="34">
        <v>0.9996519552608597</v>
      </c>
      <c r="CW145" s="34">
        <v>0.99964704744740662</v>
      </c>
      <c r="CX145" s="34">
        <v>0.99964213965804838</v>
      </c>
      <c r="CY145" s="34">
        <v>0.99963723189278508</v>
      </c>
      <c r="CZ145" s="34">
        <v>0.99963232415161662</v>
      </c>
      <c r="DA145" s="34">
        <v>0.99962741643454289</v>
      </c>
      <c r="DB145" s="34">
        <v>0.99962250874156366</v>
      </c>
    </row>
    <row r="146" spans="1:106" x14ac:dyDescent="0.2">
      <c r="A146" s="13">
        <f t="shared" ca="1" si="2"/>
        <v>44474</v>
      </c>
      <c r="B146" s="34">
        <v>1.0000034439047369</v>
      </c>
      <c r="C146" s="34">
        <v>1</v>
      </c>
      <c r="D146" s="34">
        <v>0.99999655610712368</v>
      </c>
      <c r="E146" s="34">
        <v>0.99999311222610776</v>
      </c>
      <c r="F146" s="34">
        <v>0.99998966835695202</v>
      </c>
      <c r="G146" s="34">
        <v>0.99998622449965668</v>
      </c>
      <c r="H146" s="34">
        <v>0.99998278065422175</v>
      </c>
      <c r="I146" s="34">
        <v>0.99997933682064699</v>
      </c>
      <c r="J146" s="34">
        <v>0.99997589299893219</v>
      </c>
      <c r="K146" s="34">
        <v>0.99997244918907791</v>
      </c>
      <c r="L146" s="34">
        <v>0.99996900539108335</v>
      </c>
      <c r="M146" s="34">
        <v>0.99996556160494909</v>
      </c>
      <c r="N146" s="34">
        <v>0.99996211783067479</v>
      </c>
      <c r="O146" s="34">
        <v>0.99995867406826056</v>
      </c>
      <c r="P146" s="34">
        <v>0.99995523031770617</v>
      </c>
      <c r="Q146" s="34">
        <v>0.99995178657901185</v>
      </c>
      <c r="R146" s="34">
        <v>0.99994834285217726</v>
      </c>
      <c r="S146" s="34">
        <v>0.99994489913720264</v>
      </c>
      <c r="T146" s="34">
        <v>0.99994145543408763</v>
      </c>
      <c r="U146" s="34">
        <v>0.99993801174283237</v>
      </c>
      <c r="V146" s="34">
        <v>0.99993456806343706</v>
      </c>
      <c r="W146" s="34">
        <v>0.99993112439590115</v>
      </c>
      <c r="X146" s="34">
        <v>0.99992768074022509</v>
      </c>
      <c r="Y146" s="34">
        <v>0.99992423709640832</v>
      </c>
      <c r="Z146" s="34">
        <v>0.99992079346445129</v>
      </c>
      <c r="AA146" s="34">
        <v>0.99991734984435376</v>
      </c>
      <c r="AB146" s="34">
        <v>0.99991390623611554</v>
      </c>
      <c r="AC146" s="34">
        <v>0.99991046263973693</v>
      </c>
      <c r="AD146" s="34">
        <v>0.99990701905521751</v>
      </c>
      <c r="AE146" s="34">
        <v>0.99990357548255748</v>
      </c>
      <c r="AF146" s="34">
        <v>0.99990013192175697</v>
      </c>
      <c r="AG146" s="34">
        <v>0.99989668837281565</v>
      </c>
      <c r="AH146" s="34">
        <v>0.99989324483573316</v>
      </c>
      <c r="AI146" s="34">
        <v>0.9998898013105102</v>
      </c>
      <c r="AJ146" s="34">
        <v>0.99988635779714641</v>
      </c>
      <c r="AK146" s="34">
        <v>0.99988291429564158</v>
      </c>
      <c r="AL146" s="34">
        <v>0.99987947080599582</v>
      </c>
      <c r="AM146" s="34">
        <v>0.99987602732820891</v>
      </c>
      <c r="AN146" s="34">
        <v>0.99987258386228128</v>
      </c>
      <c r="AO146" s="34">
        <v>0.9998691404082124</v>
      </c>
      <c r="AP146" s="34">
        <v>0.99986569696600236</v>
      </c>
      <c r="AQ146" s="34">
        <v>0.99986225353565117</v>
      </c>
      <c r="AR146" s="34">
        <v>0.99985881011715882</v>
      </c>
      <c r="AS146" s="34">
        <v>0.99985536671052544</v>
      </c>
      <c r="AT146" s="34">
        <v>0.99985192331575046</v>
      </c>
      <c r="AU146" s="34">
        <v>0.99984847993283421</v>
      </c>
      <c r="AV146" s="34">
        <v>0.99984503656177681</v>
      </c>
      <c r="AW146" s="34">
        <v>0.99984159320257793</v>
      </c>
      <c r="AX146" s="34">
        <v>0.99983814985523767</v>
      </c>
      <c r="AY146" s="34">
        <v>0.99983470651975581</v>
      </c>
      <c r="AZ146" s="34">
        <v>0.99983126319613225</v>
      </c>
      <c r="BA146" s="34">
        <v>0.99982781988436753</v>
      </c>
      <c r="BB146" s="34">
        <v>0.99982437658446077</v>
      </c>
      <c r="BC146" s="34">
        <v>0.99982093329641264</v>
      </c>
      <c r="BD146" s="34">
        <v>0.99981749002022291</v>
      </c>
      <c r="BE146" s="34">
        <v>0.99981404675589136</v>
      </c>
      <c r="BF146" s="34">
        <v>0.99981060350341788</v>
      </c>
      <c r="BG146" s="34">
        <v>0.9998071602628027</v>
      </c>
      <c r="BH146" s="34">
        <v>0.99980371703404569</v>
      </c>
      <c r="BI146" s="34">
        <v>0.99980027381714698</v>
      </c>
      <c r="BJ146" s="34">
        <v>0.99979683061210611</v>
      </c>
      <c r="BK146" s="34">
        <v>0.99979338741892332</v>
      </c>
      <c r="BL146" s="34">
        <v>0.99978994423759848</v>
      </c>
      <c r="BM146" s="34">
        <v>0.99978650106813161</v>
      </c>
      <c r="BN146" s="34">
        <v>0.99978305791052258</v>
      </c>
      <c r="BO146" s="34">
        <v>0.99977961476477151</v>
      </c>
      <c r="BP146" s="34">
        <v>0.99977617163087829</v>
      </c>
      <c r="BQ146" s="34">
        <v>0.99977272850884302</v>
      </c>
      <c r="BR146" s="34">
        <v>0.99976928539866528</v>
      </c>
      <c r="BS146" s="34">
        <v>0.99976584230034504</v>
      </c>
      <c r="BT146" s="34">
        <v>0.99976239921388277</v>
      </c>
      <c r="BU146" s="34">
        <v>0.99975895613927812</v>
      </c>
      <c r="BV146" s="34">
        <v>0.99975551307653099</v>
      </c>
      <c r="BW146" s="34">
        <v>0.99975207002564115</v>
      </c>
      <c r="BX146" s="34">
        <v>0.99974862698660916</v>
      </c>
      <c r="BY146" s="34">
        <v>0.99974518395943446</v>
      </c>
      <c r="BZ146" s="34">
        <v>0.99974174094411727</v>
      </c>
      <c r="CA146" s="34">
        <v>0.99973829794065749</v>
      </c>
      <c r="CB146" s="34">
        <v>0.99973485494905479</v>
      </c>
      <c r="CC146" s="34">
        <v>0.99973141196930959</v>
      </c>
      <c r="CD146" s="34">
        <v>0.99972796900142158</v>
      </c>
      <c r="CE146" s="34">
        <v>0.99972452604539075</v>
      </c>
      <c r="CF146" s="34">
        <v>0.99972108310121721</v>
      </c>
      <c r="CG146" s="34">
        <v>0.99971764016890086</v>
      </c>
      <c r="CH146" s="34">
        <v>0.99971419724844135</v>
      </c>
      <c r="CI146" s="34">
        <v>0.99971075433983891</v>
      </c>
      <c r="CJ146" s="34">
        <v>0.99970731144309366</v>
      </c>
      <c r="CK146" s="34">
        <v>0.99970386855820537</v>
      </c>
      <c r="CL146" s="34">
        <v>0.99970042568517392</v>
      </c>
      <c r="CM146" s="34">
        <v>0.99969698282399932</v>
      </c>
      <c r="CN146" s="34">
        <v>0.99969353997468147</v>
      </c>
      <c r="CO146" s="34">
        <v>0.99969009713722068</v>
      </c>
      <c r="CP146" s="34">
        <v>0.99968665431161641</v>
      </c>
      <c r="CQ146" s="34">
        <v>0.9996832114978691</v>
      </c>
      <c r="CR146" s="34">
        <v>0.9996782582669137</v>
      </c>
      <c r="CS146" s="34">
        <v>0.99967330506050056</v>
      </c>
      <c r="CT146" s="34">
        <v>0.99966835187862957</v>
      </c>
      <c r="CU146" s="34">
        <v>0.99966339872130094</v>
      </c>
      <c r="CV146" s="34">
        <v>0.99965844558851369</v>
      </c>
      <c r="CW146" s="34">
        <v>0.99965349248026858</v>
      </c>
      <c r="CX146" s="34">
        <v>0.99964853939656495</v>
      </c>
      <c r="CY146" s="34">
        <v>0.9996435863374028</v>
      </c>
      <c r="CZ146" s="34">
        <v>0.99963863330278224</v>
      </c>
      <c r="DA146" s="34">
        <v>0.99963368029270294</v>
      </c>
      <c r="DB146" s="34">
        <v>0.9996287273071649</v>
      </c>
    </row>
    <row r="147" spans="1:106" x14ac:dyDescent="0.2">
      <c r="A147" s="13">
        <f t="shared" ca="1" si="2"/>
        <v>44475</v>
      </c>
      <c r="B147" s="34">
        <v>1.0000034438928775</v>
      </c>
      <c r="C147" s="34">
        <v>1</v>
      </c>
      <c r="D147" s="34">
        <v>0.99999655611898264</v>
      </c>
      <c r="E147" s="34">
        <v>0.99999311224982579</v>
      </c>
      <c r="F147" s="34">
        <v>0.99998966839252901</v>
      </c>
      <c r="G147" s="34">
        <v>0.99998622454709252</v>
      </c>
      <c r="H147" s="34">
        <v>0.99998278071351632</v>
      </c>
      <c r="I147" s="34">
        <v>0.99997933689179996</v>
      </c>
      <c r="J147" s="34">
        <v>0.99997589308194401</v>
      </c>
      <c r="K147" s="34">
        <v>0.99997244928394824</v>
      </c>
      <c r="L147" s="34">
        <v>0.9999690054978122</v>
      </c>
      <c r="M147" s="34">
        <v>0.99996556172353634</v>
      </c>
      <c r="N147" s="34">
        <v>0.99996211796112033</v>
      </c>
      <c r="O147" s="34">
        <v>0.99995867421056406</v>
      </c>
      <c r="P147" s="34">
        <v>0.99995523047186807</v>
      </c>
      <c r="Q147" s="34">
        <v>0.99995178674503171</v>
      </c>
      <c r="R147" s="34">
        <v>0.99994834303005498</v>
      </c>
      <c r="S147" s="34">
        <v>0.99994489932693809</v>
      </c>
      <c r="T147" s="34">
        <v>0.99994145563568093</v>
      </c>
      <c r="U147" s="34">
        <v>0.99993801195628373</v>
      </c>
      <c r="V147" s="34">
        <v>0.99993456828874572</v>
      </c>
      <c r="W147" s="34">
        <v>0.99993112463306755</v>
      </c>
      <c r="X147" s="34">
        <v>0.99992768098924856</v>
      </c>
      <c r="Y147" s="34">
        <v>0.99992423735728952</v>
      </c>
      <c r="Z147" s="34">
        <v>0.99992079373718978</v>
      </c>
      <c r="AA147" s="34">
        <v>0.99991735012894933</v>
      </c>
      <c r="AB147" s="34">
        <v>0.99991390653256829</v>
      </c>
      <c r="AC147" s="34">
        <v>0.99991046294804675</v>
      </c>
      <c r="AD147" s="34">
        <v>0.9999070193753844</v>
      </c>
      <c r="AE147" s="34">
        <v>0.99990357581458122</v>
      </c>
      <c r="AF147" s="34">
        <v>0.99990013226563734</v>
      </c>
      <c r="AG147" s="34">
        <v>0.99989668872855275</v>
      </c>
      <c r="AH147" s="34">
        <v>0.99989324520332701</v>
      </c>
      <c r="AI147" s="34">
        <v>0.99988980168996067</v>
      </c>
      <c r="AJ147" s="34">
        <v>0.99988635818845306</v>
      </c>
      <c r="AK147" s="34">
        <v>0.99988291469880475</v>
      </c>
      <c r="AL147" s="34">
        <v>0.99987947122101528</v>
      </c>
      <c r="AM147" s="34">
        <v>0.99987602775508466</v>
      </c>
      <c r="AN147" s="34">
        <v>0.999872584301013</v>
      </c>
      <c r="AO147" s="34">
        <v>0.99986914085880019</v>
      </c>
      <c r="AP147" s="34">
        <v>0.99986569742844622</v>
      </c>
      <c r="AQ147" s="34">
        <v>0.9998622540099511</v>
      </c>
      <c r="AR147" s="34">
        <v>0.9998588106033145</v>
      </c>
      <c r="AS147" s="34">
        <v>0.99985536720853685</v>
      </c>
      <c r="AT147" s="34">
        <v>0.99985192382561761</v>
      </c>
      <c r="AU147" s="34">
        <v>0.9998484804545571</v>
      </c>
      <c r="AV147" s="34">
        <v>0.99984503709535499</v>
      </c>
      <c r="AW147" s="34">
        <v>0.99984159374801151</v>
      </c>
      <c r="AX147" s="34">
        <v>0.99983815041252655</v>
      </c>
      <c r="AY147" s="34">
        <v>0.99983470708889977</v>
      </c>
      <c r="AZ147" s="34">
        <v>0.99983126377713172</v>
      </c>
      <c r="BA147" s="34">
        <v>0.99982782047722185</v>
      </c>
      <c r="BB147" s="34">
        <v>0.99982437718917028</v>
      </c>
      <c r="BC147" s="34">
        <v>0.99982093391297699</v>
      </c>
      <c r="BD147" s="34">
        <v>0.99981749064864212</v>
      </c>
      <c r="BE147" s="34">
        <v>0.9998140473961652</v>
      </c>
      <c r="BF147" s="34">
        <v>0.99981060415554668</v>
      </c>
      <c r="BG147" s="34">
        <v>0.99980716092678601</v>
      </c>
      <c r="BH147" s="34">
        <v>0.99980371770988352</v>
      </c>
      <c r="BI147" s="34">
        <v>0.99980027450483899</v>
      </c>
      <c r="BJ147" s="34">
        <v>0.99979683131165253</v>
      </c>
      <c r="BK147" s="34">
        <v>0.99979338813032403</v>
      </c>
      <c r="BL147" s="34">
        <v>0.9997899449608536</v>
      </c>
      <c r="BM147" s="34">
        <v>0.99978650180324069</v>
      </c>
      <c r="BN147" s="34">
        <v>0.99978305865748585</v>
      </c>
      <c r="BO147" s="34">
        <v>0.99977961552358874</v>
      </c>
      <c r="BP147" s="34">
        <v>0.99977617240154937</v>
      </c>
      <c r="BQ147" s="34">
        <v>0.99977272929136762</v>
      </c>
      <c r="BR147" s="34">
        <v>0.99976928619304362</v>
      </c>
      <c r="BS147" s="34">
        <v>0.99976584310657723</v>
      </c>
      <c r="BT147" s="34">
        <v>0.99976240003196837</v>
      </c>
      <c r="BU147" s="34">
        <v>0.99975895696921713</v>
      </c>
      <c r="BV147" s="34">
        <v>0.99975551391832329</v>
      </c>
      <c r="BW147" s="34">
        <v>0.99975207087928686</v>
      </c>
      <c r="BX147" s="34">
        <v>0.99974862785210805</v>
      </c>
      <c r="BY147" s="34">
        <v>0.99974518483678665</v>
      </c>
      <c r="BZ147" s="34">
        <v>0.99974174183332221</v>
      </c>
      <c r="CA147" s="34">
        <v>0.99973829884171539</v>
      </c>
      <c r="CB147" s="34">
        <v>0.99973485586196575</v>
      </c>
      <c r="CC147" s="34">
        <v>0.99973141289407341</v>
      </c>
      <c r="CD147" s="34">
        <v>0.99972796993803814</v>
      </c>
      <c r="CE147" s="34">
        <v>0.99972452699386005</v>
      </c>
      <c r="CF147" s="34">
        <v>0.99972108406153903</v>
      </c>
      <c r="CG147" s="34">
        <v>0.99971764114107486</v>
      </c>
      <c r="CH147" s="34">
        <v>0.99971419823246788</v>
      </c>
      <c r="CI147" s="34">
        <v>0.99971075533571774</v>
      </c>
      <c r="CJ147" s="34">
        <v>0.99970731245082478</v>
      </c>
      <c r="CK147" s="34">
        <v>0.99970386957778856</v>
      </c>
      <c r="CL147" s="34">
        <v>0.99970042671660908</v>
      </c>
      <c r="CM147" s="34">
        <v>0.99969698386728667</v>
      </c>
      <c r="CN147" s="34">
        <v>0.99969354102982066</v>
      </c>
      <c r="CO147" s="34">
        <v>0.99969009820421184</v>
      </c>
      <c r="CP147" s="34">
        <v>0.99968665539045931</v>
      </c>
      <c r="CQ147" s="34">
        <v>0.99968321258856374</v>
      </c>
      <c r="CR147" s="34">
        <v>0.99967976979852458</v>
      </c>
      <c r="CS147" s="34">
        <v>0.99967632702034193</v>
      </c>
      <c r="CT147" s="34">
        <v>0.99967110982798923</v>
      </c>
      <c r="CU147" s="34">
        <v>0.99966589266286465</v>
      </c>
      <c r="CV147" s="34">
        <v>0.99966067552496785</v>
      </c>
      <c r="CW147" s="34">
        <v>0.99965545841429859</v>
      </c>
      <c r="CX147" s="34">
        <v>0.99965024133085678</v>
      </c>
      <c r="CY147" s="34">
        <v>0.9996450242746423</v>
      </c>
      <c r="CZ147" s="34">
        <v>0.99963980724565493</v>
      </c>
      <c r="DA147" s="34">
        <v>0.99963459024389478</v>
      </c>
      <c r="DB147" s="34">
        <v>0.99962937326936152</v>
      </c>
    </row>
    <row r="148" spans="1:106" x14ac:dyDescent="0.2">
      <c r="A148" s="13">
        <f t="shared" ca="1" si="2"/>
        <v>44476</v>
      </c>
      <c r="B148" s="34">
        <v>1.0000137345914377</v>
      </c>
      <c r="C148" s="34">
        <v>1.0000103009258934</v>
      </c>
      <c r="D148" s="34">
        <v>1.0000068672721392</v>
      </c>
      <c r="E148" s="34">
        <v>1.0000034336301744</v>
      </c>
      <c r="F148" s="34">
        <v>1</v>
      </c>
      <c r="G148" s="34">
        <v>0.99999656638161494</v>
      </c>
      <c r="H148" s="34">
        <v>0.99999313277501989</v>
      </c>
      <c r="I148" s="34">
        <v>0.99998969918021441</v>
      </c>
      <c r="J148" s="34">
        <v>0.99998626559719861</v>
      </c>
      <c r="K148" s="34">
        <v>0.99998283202597249</v>
      </c>
      <c r="L148" s="34">
        <v>0.99997939846653561</v>
      </c>
      <c r="M148" s="34">
        <v>0.99997596491888874</v>
      </c>
      <c r="N148" s="34">
        <v>0.99997253138303099</v>
      </c>
      <c r="O148" s="34">
        <v>0.99996909785896304</v>
      </c>
      <c r="P148" s="34">
        <v>0.99996566434668432</v>
      </c>
      <c r="Q148" s="34">
        <v>0.99996223084619473</v>
      </c>
      <c r="R148" s="34">
        <v>0.99995879735749471</v>
      </c>
      <c r="S148" s="34">
        <v>0.99995536388058404</v>
      </c>
      <c r="T148" s="34">
        <v>0.99995193041546249</v>
      </c>
      <c r="U148" s="34">
        <v>0.9999484969621304</v>
      </c>
      <c r="V148" s="34">
        <v>0.9999450635205871</v>
      </c>
      <c r="W148" s="34">
        <v>0.99994163009083314</v>
      </c>
      <c r="X148" s="34">
        <v>0.99993819667286821</v>
      </c>
      <c r="Y148" s="34">
        <v>0.99993476326669228</v>
      </c>
      <c r="Z148" s="34">
        <v>0.9999313298723056</v>
      </c>
      <c r="AA148" s="34">
        <v>0.99992789648970792</v>
      </c>
      <c r="AB148" s="34">
        <v>0.99992446311889871</v>
      </c>
      <c r="AC148" s="34">
        <v>0.99992102975987862</v>
      </c>
      <c r="AD148" s="34">
        <v>0.99991759641264744</v>
      </c>
      <c r="AE148" s="34">
        <v>0.99991416307720504</v>
      </c>
      <c r="AF148" s="34">
        <v>0.99991072975355133</v>
      </c>
      <c r="AG148" s="34">
        <v>0.99990729644168652</v>
      </c>
      <c r="AH148" s="34">
        <v>0.99990386314161017</v>
      </c>
      <c r="AI148" s="34">
        <v>0.9999004298533225</v>
      </c>
      <c r="AJ148" s="34">
        <v>0.99989699657682352</v>
      </c>
      <c r="AK148" s="34">
        <v>0.9998935633121131</v>
      </c>
      <c r="AL148" s="34">
        <v>0.99989013005919114</v>
      </c>
      <c r="AM148" s="34">
        <v>0.99988669681805764</v>
      </c>
      <c r="AN148" s="34">
        <v>0.99988326358871271</v>
      </c>
      <c r="AO148" s="34">
        <v>0.99987983037115613</v>
      </c>
      <c r="AP148" s="34">
        <v>0.9998763971653879</v>
      </c>
      <c r="AQ148" s="34">
        <v>0.9998729639714079</v>
      </c>
      <c r="AR148" s="34">
        <v>0.99986953078921625</v>
      </c>
      <c r="AS148" s="34">
        <v>0.99986609761881284</v>
      </c>
      <c r="AT148" s="34">
        <v>0.99986266446019778</v>
      </c>
      <c r="AU148" s="34">
        <v>0.99985923131337062</v>
      </c>
      <c r="AV148" s="34">
        <v>0.9998557981783317</v>
      </c>
      <c r="AW148" s="34">
        <v>0.99985236505508079</v>
      </c>
      <c r="AX148" s="34">
        <v>0.9998489319436179</v>
      </c>
      <c r="AY148" s="34">
        <v>0.99984549884394314</v>
      </c>
      <c r="AZ148" s="34">
        <v>0.99984206575605628</v>
      </c>
      <c r="BA148" s="34">
        <v>0.99983863267995732</v>
      </c>
      <c r="BB148" s="34">
        <v>0.99983519961564615</v>
      </c>
      <c r="BC148" s="34">
        <v>0.99983176656312289</v>
      </c>
      <c r="BD148" s="34">
        <v>0.99982833352238742</v>
      </c>
      <c r="BE148" s="34">
        <v>0.99982490049343953</v>
      </c>
      <c r="BF148" s="34">
        <v>0.99982146747627976</v>
      </c>
      <c r="BG148" s="34">
        <v>0.99981803447090722</v>
      </c>
      <c r="BH148" s="34">
        <v>0.99981460147732271</v>
      </c>
      <c r="BI148" s="34">
        <v>0.99981116849552565</v>
      </c>
      <c r="BJ148" s="34">
        <v>0.99980773552551605</v>
      </c>
      <c r="BK148" s="34">
        <v>0.99980430256729369</v>
      </c>
      <c r="BL148" s="34">
        <v>0.99980086962085934</v>
      </c>
      <c r="BM148" s="34">
        <v>0.99979743668621213</v>
      </c>
      <c r="BN148" s="34">
        <v>0.99979400376335226</v>
      </c>
      <c r="BO148" s="34">
        <v>0.99979057085227985</v>
      </c>
      <c r="BP148" s="34">
        <v>0.9997871379529949</v>
      </c>
      <c r="BQ148" s="34">
        <v>0.99978370506549696</v>
      </c>
      <c r="BR148" s="34">
        <v>0.99978027218978616</v>
      </c>
      <c r="BS148" s="34">
        <v>0.99977683932586292</v>
      </c>
      <c r="BT148" s="34">
        <v>0.99977340647372648</v>
      </c>
      <c r="BU148" s="34">
        <v>0.99976997363337727</v>
      </c>
      <c r="BV148" s="34">
        <v>0.9997665408048152</v>
      </c>
      <c r="BW148" s="34">
        <v>0.99976310798804024</v>
      </c>
      <c r="BX148" s="34">
        <v>0.99975967518305198</v>
      </c>
      <c r="BY148" s="34">
        <v>0.99975624238985095</v>
      </c>
      <c r="BZ148" s="34">
        <v>0.9997528096084366</v>
      </c>
      <c r="CA148" s="34">
        <v>0.99974937683880927</v>
      </c>
      <c r="CB148" s="34">
        <v>0.99974594408096862</v>
      </c>
      <c r="CC148" s="34">
        <v>0.99974251133491465</v>
      </c>
      <c r="CD148" s="34">
        <v>0.99973907860064759</v>
      </c>
      <c r="CE148" s="34">
        <v>0.99973564587816721</v>
      </c>
      <c r="CF148" s="34">
        <v>0.99973221316747363</v>
      </c>
      <c r="CG148" s="34">
        <v>0.99972878046856628</v>
      </c>
      <c r="CH148" s="34">
        <v>0.99972534778144595</v>
      </c>
      <c r="CI148" s="34">
        <v>0.99972191510611197</v>
      </c>
      <c r="CJ148" s="34">
        <v>0.99971848244256434</v>
      </c>
      <c r="CK148" s="34">
        <v>0.99971504979080339</v>
      </c>
      <c r="CL148" s="34">
        <v>0.99971161715082868</v>
      </c>
      <c r="CM148" s="34">
        <v>0.99970818452264043</v>
      </c>
      <c r="CN148" s="34">
        <v>0.99970475190623864</v>
      </c>
      <c r="CO148" s="34">
        <v>0.99970131930162298</v>
      </c>
      <c r="CP148" s="34">
        <v>0.99969788670879367</v>
      </c>
      <c r="CQ148" s="34">
        <v>0.9996944541277506</v>
      </c>
      <c r="CR148" s="34">
        <v>0.99969102155849354</v>
      </c>
      <c r="CS148" s="34">
        <v>0.99968758900102261</v>
      </c>
      <c r="CT148" s="34">
        <v>0.99968415645533792</v>
      </c>
      <c r="CU148" s="34">
        <v>0.9996792785880847</v>
      </c>
      <c r="CV148" s="34">
        <v>0.99967440074463232</v>
      </c>
      <c r="CW148" s="34">
        <v>0.99966952292498101</v>
      </c>
      <c r="CX148" s="34">
        <v>0.99966464512913067</v>
      </c>
      <c r="CY148" s="34">
        <v>0.99965976735708106</v>
      </c>
      <c r="CZ148" s="34">
        <v>0.99965488960883198</v>
      </c>
      <c r="DA148" s="34">
        <v>0.99965001188438363</v>
      </c>
      <c r="DB148" s="34">
        <v>0.99964513418373546</v>
      </c>
    </row>
    <row r="149" spans="1:106" x14ac:dyDescent="0.2">
      <c r="A149" s="13">
        <f t="shared" ca="1" si="2"/>
        <v>44477</v>
      </c>
      <c r="B149" s="34">
        <v>1.0000100926555722</v>
      </c>
      <c r="C149" s="34">
        <v>1.0000067284257301</v>
      </c>
      <c r="D149" s="34">
        <v>1.0000033642072061</v>
      </c>
      <c r="E149" s="34">
        <v>1</v>
      </c>
      <c r="F149" s="34">
        <v>0.99999663580411169</v>
      </c>
      <c r="G149" s="34">
        <v>0.99999327161954121</v>
      </c>
      <c r="H149" s="34">
        <v>0.99998990744628835</v>
      </c>
      <c r="I149" s="34">
        <v>0.99998654328435344</v>
      </c>
      <c r="J149" s="34">
        <v>0.99998317913373613</v>
      </c>
      <c r="K149" s="34">
        <v>0.99997981499443656</v>
      </c>
      <c r="L149" s="34">
        <v>0.99997645086645437</v>
      </c>
      <c r="M149" s="34">
        <v>0.99997308674979002</v>
      </c>
      <c r="N149" s="34">
        <v>0.99996972264444295</v>
      </c>
      <c r="O149" s="34">
        <v>0.99996635855041371</v>
      </c>
      <c r="P149" s="34">
        <v>0.99996299446770187</v>
      </c>
      <c r="Q149" s="34">
        <v>0.99995963039630731</v>
      </c>
      <c r="R149" s="34">
        <v>0.99995626633623025</v>
      </c>
      <c r="S149" s="34">
        <v>0.99995290228747058</v>
      </c>
      <c r="T149" s="34">
        <v>0.99994953825002819</v>
      </c>
      <c r="U149" s="34">
        <v>0.99994617422390286</v>
      </c>
      <c r="V149" s="34">
        <v>0.99994281020909515</v>
      </c>
      <c r="W149" s="34">
        <v>0.99993944620560438</v>
      </c>
      <c r="X149" s="34">
        <v>0.999936082213431</v>
      </c>
      <c r="Y149" s="34">
        <v>0.99993271823257446</v>
      </c>
      <c r="Z149" s="34">
        <v>0.99992935426303542</v>
      </c>
      <c r="AA149" s="34">
        <v>0.99992599030481299</v>
      </c>
      <c r="AB149" s="34">
        <v>0.99992262635790785</v>
      </c>
      <c r="AC149" s="34">
        <v>0.99991926242231954</v>
      </c>
      <c r="AD149" s="34">
        <v>0.99991589849804818</v>
      </c>
      <c r="AE149" s="34">
        <v>0.99991253458509388</v>
      </c>
      <c r="AF149" s="34">
        <v>0.99990917068345631</v>
      </c>
      <c r="AG149" s="34">
        <v>0.99990580679313568</v>
      </c>
      <c r="AH149" s="34">
        <v>0.99990244291413166</v>
      </c>
      <c r="AI149" s="34">
        <v>0.99989907904644448</v>
      </c>
      <c r="AJ149" s="34">
        <v>0.99989571519007392</v>
      </c>
      <c r="AK149" s="34">
        <v>0.99989235134502019</v>
      </c>
      <c r="AL149" s="34">
        <v>0.99988898751128308</v>
      </c>
      <c r="AM149" s="34">
        <v>0.99988562368886247</v>
      </c>
      <c r="AN149" s="34">
        <v>0.99988225987775836</v>
      </c>
      <c r="AO149" s="34">
        <v>0.99987889607797087</v>
      </c>
      <c r="AP149" s="34">
        <v>0.99987553228949999</v>
      </c>
      <c r="AQ149" s="34">
        <v>0.99987216851234539</v>
      </c>
      <c r="AR149" s="34">
        <v>0.9998688047465073</v>
      </c>
      <c r="AS149" s="34">
        <v>0.99986544099198538</v>
      </c>
      <c r="AT149" s="34">
        <v>0.99986207724877996</v>
      </c>
      <c r="AU149" s="34">
        <v>0.99985871351689071</v>
      </c>
      <c r="AV149" s="34">
        <v>0.99985534979631785</v>
      </c>
      <c r="AW149" s="34">
        <v>0.99985198608706105</v>
      </c>
      <c r="AX149" s="34">
        <v>0.99984862238912064</v>
      </c>
      <c r="AY149" s="34">
        <v>0.99984525870249619</v>
      </c>
      <c r="AZ149" s="34">
        <v>0.9998418950271879</v>
      </c>
      <c r="BA149" s="34">
        <v>0.99983853136319567</v>
      </c>
      <c r="BB149" s="34">
        <v>0.99983516771051939</v>
      </c>
      <c r="BC149" s="34">
        <v>0.99983180406915928</v>
      </c>
      <c r="BD149" s="34">
        <v>0.99982844043911501</v>
      </c>
      <c r="BE149" s="34">
        <v>0.99982507682038646</v>
      </c>
      <c r="BF149" s="34">
        <v>0.99982171321297431</v>
      </c>
      <c r="BG149" s="34">
        <v>0.99981834961687754</v>
      </c>
      <c r="BH149" s="34">
        <v>0.99981498603209662</v>
      </c>
      <c r="BI149" s="34">
        <v>0.99981162245863153</v>
      </c>
      <c r="BJ149" s="34">
        <v>0.99980825889648206</v>
      </c>
      <c r="BK149" s="34">
        <v>0.99980489534564854</v>
      </c>
      <c r="BL149" s="34">
        <v>0.99980153180613041</v>
      </c>
      <c r="BM149" s="34">
        <v>0.999798168277928</v>
      </c>
      <c r="BN149" s="34">
        <v>0.99979480476104099</v>
      </c>
      <c r="BO149" s="34">
        <v>0.9997914412554697</v>
      </c>
      <c r="BP149" s="34">
        <v>0.99978807776121392</v>
      </c>
      <c r="BQ149" s="34">
        <v>0.99978471427827342</v>
      </c>
      <c r="BR149" s="34">
        <v>0.99978135080664832</v>
      </c>
      <c r="BS149" s="34">
        <v>0.99977798734633883</v>
      </c>
      <c r="BT149" s="34">
        <v>0.99977462389734451</v>
      </c>
      <c r="BU149" s="34">
        <v>0.99977126045966569</v>
      </c>
      <c r="BV149" s="34">
        <v>0.99976789703330204</v>
      </c>
      <c r="BW149" s="34">
        <v>0.99976453361825324</v>
      </c>
      <c r="BX149" s="34">
        <v>0.99976117021452005</v>
      </c>
      <c r="BY149" s="34">
        <v>0.9997578068221018</v>
      </c>
      <c r="BZ149" s="34">
        <v>0.99975444344099884</v>
      </c>
      <c r="CA149" s="34">
        <v>0.99975108007121083</v>
      </c>
      <c r="CB149" s="34">
        <v>0.9997477167127381</v>
      </c>
      <c r="CC149" s="34">
        <v>0.9997443533655801</v>
      </c>
      <c r="CD149" s="34">
        <v>0.99974099002973704</v>
      </c>
      <c r="CE149" s="34">
        <v>0.99973762670520905</v>
      </c>
      <c r="CF149" s="34">
        <v>0.99973426339199578</v>
      </c>
      <c r="CG149" s="34">
        <v>0.99973090009009757</v>
      </c>
      <c r="CH149" s="34">
        <v>0.99972753679951409</v>
      </c>
      <c r="CI149" s="34">
        <v>0.99972417352024523</v>
      </c>
      <c r="CJ149" s="34">
        <v>0.99972081025229131</v>
      </c>
      <c r="CK149" s="34">
        <v>0.99971744699565201</v>
      </c>
      <c r="CL149" s="34">
        <v>0.99971408375032722</v>
      </c>
      <c r="CM149" s="34">
        <v>0.99971072051631715</v>
      </c>
      <c r="CN149" s="34">
        <v>0.9997073572936217</v>
      </c>
      <c r="CO149" s="34">
        <v>0.99970399408224075</v>
      </c>
      <c r="CP149" s="34">
        <v>0.99970063088217431</v>
      </c>
      <c r="CQ149" s="34">
        <v>0.99969726769342249</v>
      </c>
      <c r="CR149" s="34">
        <v>0.99969390451598472</v>
      </c>
      <c r="CS149" s="34">
        <v>0.99969054134986168</v>
      </c>
      <c r="CT149" s="34">
        <v>0.99968523166297307</v>
      </c>
      <c r="CU149" s="34">
        <v>0.99967992200428601</v>
      </c>
      <c r="CV149" s="34">
        <v>0.99967461237380018</v>
      </c>
      <c r="CW149" s="34">
        <v>0.99966930277151567</v>
      </c>
      <c r="CX149" s="34">
        <v>0.99966399319743227</v>
      </c>
      <c r="CY149" s="34">
        <v>0.99965868365154975</v>
      </c>
      <c r="CZ149" s="34">
        <v>0.9996533741338679</v>
      </c>
      <c r="DA149" s="34">
        <v>0.99964806464438694</v>
      </c>
      <c r="DB149" s="34">
        <v>0.99964275518310597</v>
      </c>
    </row>
    <row r="150" spans="1:106" x14ac:dyDescent="0.2">
      <c r="A150" s="13">
        <f t="shared" ca="1" si="2"/>
        <v>44480</v>
      </c>
      <c r="B150" s="34">
        <v>1.0000033814241434</v>
      </c>
      <c r="C150" s="34">
        <v>1</v>
      </c>
      <c r="D150" s="34">
        <v>0.99999661858729061</v>
      </c>
      <c r="E150" s="34">
        <v>0.99999323718601529</v>
      </c>
      <c r="F150" s="34">
        <v>0.99998985579617394</v>
      </c>
      <c r="G150" s="34">
        <v>0.99998647441776634</v>
      </c>
      <c r="H150" s="34">
        <v>0.99998309305079247</v>
      </c>
      <c r="I150" s="34">
        <v>0.99997971169525257</v>
      </c>
      <c r="J150" s="34">
        <v>0.99997633035114641</v>
      </c>
      <c r="K150" s="34">
        <v>0.99997294901847378</v>
      </c>
      <c r="L150" s="34">
        <v>0.999969567697235</v>
      </c>
      <c r="M150" s="34">
        <v>0.99996618638742985</v>
      </c>
      <c r="N150" s="34">
        <v>0.99996280508905844</v>
      </c>
      <c r="O150" s="34">
        <v>0.99995942380212033</v>
      </c>
      <c r="P150" s="34">
        <v>0.99995604252661596</v>
      </c>
      <c r="Q150" s="34">
        <v>0.99995266126254512</v>
      </c>
      <c r="R150" s="34">
        <v>0.99994928000990746</v>
      </c>
      <c r="S150" s="34">
        <v>0.99994589876870332</v>
      </c>
      <c r="T150" s="34">
        <v>0.9999425175389326</v>
      </c>
      <c r="U150" s="34">
        <v>0.99993913632059506</v>
      </c>
      <c r="V150" s="34">
        <v>0.99993575511369115</v>
      </c>
      <c r="W150" s="34">
        <v>0.99993237391822021</v>
      </c>
      <c r="X150" s="34">
        <v>0.99992899273418256</v>
      </c>
      <c r="Y150" s="34">
        <v>0.99992561156157811</v>
      </c>
      <c r="Z150" s="34">
        <v>0.99992223040040684</v>
      </c>
      <c r="AA150" s="34">
        <v>0.99991884925066865</v>
      </c>
      <c r="AB150" s="34">
        <v>0.99991546811236331</v>
      </c>
      <c r="AC150" s="34">
        <v>0.99991208698549128</v>
      </c>
      <c r="AD150" s="34">
        <v>0.99990870587005221</v>
      </c>
      <c r="AE150" s="34">
        <v>0.9999053247660461</v>
      </c>
      <c r="AF150" s="34">
        <v>0.99990194367347263</v>
      </c>
      <c r="AG150" s="34">
        <v>0.99989856259233212</v>
      </c>
      <c r="AH150" s="34">
        <v>0.99989518152262469</v>
      </c>
      <c r="AI150" s="34">
        <v>0.99989180046434989</v>
      </c>
      <c r="AJ150" s="34">
        <v>0.99988841941750783</v>
      </c>
      <c r="AK150" s="34">
        <v>0.99988503838209852</v>
      </c>
      <c r="AL150" s="34">
        <v>0.99988165735812184</v>
      </c>
      <c r="AM150" s="34">
        <v>0.99987827634557791</v>
      </c>
      <c r="AN150" s="34">
        <v>0.99987489534446627</v>
      </c>
      <c r="AO150" s="34">
        <v>0.9998715143547876</v>
      </c>
      <c r="AP150" s="34">
        <v>0.99986813337654135</v>
      </c>
      <c r="AQ150" s="34">
        <v>0.9998647524097275</v>
      </c>
      <c r="AR150" s="34">
        <v>0.99986137145434595</v>
      </c>
      <c r="AS150" s="34">
        <v>0.99985799051039703</v>
      </c>
      <c r="AT150" s="34">
        <v>0.99985460957788042</v>
      </c>
      <c r="AU150" s="34">
        <v>0.9998512286567961</v>
      </c>
      <c r="AV150" s="34">
        <v>0.99984784774714408</v>
      </c>
      <c r="AW150" s="34">
        <v>0.99984446684892436</v>
      </c>
      <c r="AX150" s="34">
        <v>0.99984108596213661</v>
      </c>
      <c r="AY150" s="34">
        <v>0.99983770508678138</v>
      </c>
      <c r="AZ150" s="34">
        <v>0.99983432422285801</v>
      </c>
      <c r="BA150" s="34">
        <v>0.99983094337036682</v>
      </c>
      <c r="BB150" s="34">
        <v>0.99982756252930782</v>
      </c>
      <c r="BC150" s="34">
        <v>0.99982418169968079</v>
      </c>
      <c r="BD150" s="34">
        <v>0.99982080088148584</v>
      </c>
      <c r="BE150" s="34">
        <v>0.99981742007472241</v>
      </c>
      <c r="BF150" s="34">
        <v>0.99981403927939128</v>
      </c>
      <c r="BG150" s="34">
        <v>0.99981065849549189</v>
      </c>
      <c r="BH150" s="34">
        <v>0.99980727772302436</v>
      </c>
      <c r="BI150" s="34">
        <v>0.99980389696198857</v>
      </c>
      <c r="BJ150" s="34">
        <v>0.99980051621238464</v>
      </c>
      <c r="BK150" s="34">
        <v>0.99979713547421223</v>
      </c>
      <c r="BL150" s="34">
        <v>0.99979375474747156</v>
      </c>
      <c r="BM150" s="34">
        <v>0.99979037403216253</v>
      </c>
      <c r="BN150" s="34">
        <v>0.99978699332828513</v>
      </c>
      <c r="BO150" s="34">
        <v>0.99978361263583915</v>
      </c>
      <c r="BP150" s="34">
        <v>0.99978023195482479</v>
      </c>
      <c r="BQ150" s="34">
        <v>0.99977685128524219</v>
      </c>
      <c r="BR150" s="34">
        <v>0.99977347062709065</v>
      </c>
      <c r="BS150" s="34">
        <v>0.99977008998037054</v>
      </c>
      <c r="BT150" s="34">
        <v>0.99976670934508194</v>
      </c>
      <c r="BU150" s="34">
        <v>0.99976332872122453</v>
      </c>
      <c r="BV150" s="34">
        <v>0.99975994810879854</v>
      </c>
      <c r="BW150" s="34">
        <v>0.99975656750780373</v>
      </c>
      <c r="BX150" s="34">
        <v>0.99975318691824011</v>
      </c>
      <c r="BY150" s="34">
        <v>0.99974980634010757</v>
      </c>
      <c r="BZ150" s="34">
        <v>0.99974642577340633</v>
      </c>
      <c r="CA150" s="34">
        <v>0.99974304521813628</v>
      </c>
      <c r="CB150" s="34">
        <v>0.99973966467429698</v>
      </c>
      <c r="CC150" s="34">
        <v>0.99973628414188875</v>
      </c>
      <c r="CD150" s="34">
        <v>0.99973290362091172</v>
      </c>
      <c r="CE150" s="34">
        <v>0.99972952311136531</v>
      </c>
      <c r="CF150" s="34">
        <v>0.99972614261325021</v>
      </c>
      <c r="CG150" s="34">
        <v>0.99972276212656563</v>
      </c>
      <c r="CH150" s="34">
        <v>0.99971938165131202</v>
      </c>
      <c r="CI150" s="34">
        <v>0.99971600118748927</v>
      </c>
      <c r="CJ150" s="34">
        <v>0.99971262073509704</v>
      </c>
      <c r="CK150" s="34">
        <v>0.99970924029413555</v>
      </c>
      <c r="CL150" s="34">
        <v>0.99970585986460481</v>
      </c>
      <c r="CM150" s="34">
        <v>0.9997024794465047</v>
      </c>
      <c r="CN150" s="34">
        <v>0.99969909903983523</v>
      </c>
      <c r="CO150" s="34">
        <v>0.99969571864459617</v>
      </c>
      <c r="CP150" s="34">
        <v>0.99969233826078763</v>
      </c>
      <c r="CQ150" s="34">
        <v>0.99968895788840961</v>
      </c>
      <c r="CR150" s="34">
        <v>0.99968362384716947</v>
      </c>
      <c r="CS150" s="34">
        <v>0.99967828983439011</v>
      </c>
      <c r="CT150" s="34">
        <v>0.99967295585007121</v>
      </c>
      <c r="CU150" s="34">
        <v>0.99966762189421321</v>
      </c>
      <c r="CV150" s="34">
        <v>0.99966228796681533</v>
      </c>
      <c r="CW150" s="34">
        <v>0.9996569540678778</v>
      </c>
      <c r="CX150" s="34">
        <v>0.99965162019740017</v>
      </c>
      <c r="CY150" s="34">
        <v>0.99964628635538277</v>
      </c>
      <c r="CZ150" s="34">
        <v>0.99964095254182517</v>
      </c>
      <c r="DA150" s="34">
        <v>0.99963561875672691</v>
      </c>
      <c r="DB150" s="34">
        <v>0.99963028500008844</v>
      </c>
    </row>
    <row r="151" spans="1:106" x14ac:dyDescent="0.2">
      <c r="A151" s="13">
        <f t="shared" ca="1" si="2"/>
        <v>44481</v>
      </c>
      <c r="B151" s="34">
        <v>1.000003520269424</v>
      </c>
      <c r="C151" s="34">
        <v>1</v>
      </c>
      <c r="D151" s="34">
        <v>0.9999964797429679</v>
      </c>
      <c r="E151" s="34">
        <v>0.99999295949832812</v>
      </c>
      <c r="F151" s="34">
        <v>0.99998943926608042</v>
      </c>
      <c r="G151" s="34">
        <v>0.99998591904622502</v>
      </c>
      <c r="H151" s="34">
        <v>0.9999823988387615</v>
      </c>
      <c r="I151" s="34">
        <v>0.99997887864369006</v>
      </c>
      <c r="J151" s="34">
        <v>0.99997535846101082</v>
      </c>
      <c r="K151" s="34">
        <v>0.99997183829072334</v>
      </c>
      <c r="L151" s="34">
        <v>0.99996831813282783</v>
      </c>
      <c r="M151" s="34">
        <v>0.99996479798732407</v>
      </c>
      <c r="N151" s="34">
        <v>0.99996127785421207</v>
      </c>
      <c r="O151" s="34">
        <v>0.99995775773349194</v>
      </c>
      <c r="P151" s="34">
        <v>0.99995423762516367</v>
      </c>
      <c r="Q151" s="34">
        <v>0.99995071752922693</v>
      </c>
      <c r="R151" s="34">
        <v>0.99994719744568183</v>
      </c>
      <c r="S151" s="34">
        <v>0.99994367737452838</v>
      </c>
      <c r="T151" s="34">
        <v>0.99994015731576658</v>
      </c>
      <c r="U151" s="34">
        <v>0.9999366372693963</v>
      </c>
      <c r="V151" s="34">
        <v>0.99993311723541745</v>
      </c>
      <c r="W151" s="34">
        <v>0.99992959721382979</v>
      </c>
      <c r="X151" s="34">
        <v>0.99992607720463389</v>
      </c>
      <c r="Y151" s="34">
        <v>0.99992255720782908</v>
      </c>
      <c r="Z151" s="34">
        <v>0.99991903722341546</v>
      </c>
      <c r="AA151" s="34">
        <v>0.99991551725139316</v>
      </c>
      <c r="AB151" s="34">
        <v>0.99991199729176228</v>
      </c>
      <c r="AC151" s="34">
        <v>0.99990847734452237</v>
      </c>
      <c r="AD151" s="34">
        <v>0.99990495740967367</v>
      </c>
      <c r="AE151" s="34">
        <v>0.99990143748721594</v>
      </c>
      <c r="AF151" s="34">
        <v>0.99989791757714952</v>
      </c>
      <c r="AG151" s="34">
        <v>0.99989439767947375</v>
      </c>
      <c r="AH151" s="34">
        <v>0.99989087779418906</v>
      </c>
      <c r="AI151" s="34">
        <v>0.99988735792129524</v>
      </c>
      <c r="AJ151" s="34">
        <v>0.99988383806079228</v>
      </c>
      <c r="AK151" s="34">
        <v>0.9998803182126802</v>
      </c>
      <c r="AL151" s="34">
        <v>0.99987679837695898</v>
      </c>
      <c r="AM151" s="34">
        <v>0.99987327855362829</v>
      </c>
      <c r="AN151" s="34">
        <v>0.99986975874268835</v>
      </c>
      <c r="AO151" s="34">
        <v>0.99986623894413895</v>
      </c>
      <c r="AP151" s="34">
        <v>0.99986271915798031</v>
      </c>
      <c r="AQ151" s="34">
        <v>0.99985919938421208</v>
      </c>
      <c r="AR151" s="34">
        <v>0.99985567962283439</v>
      </c>
      <c r="AS151" s="34">
        <v>0.99985215987384735</v>
      </c>
      <c r="AT151" s="34">
        <v>0.99984864013725072</v>
      </c>
      <c r="AU151" s="34">
        <v>0.99984512041304408</v>
      </c>
      <c r="AV151" s="34">
        <v>0.99984160070122807</v>
      </c>
      <c r="AW151" s="34">
        <v>0.99983808100180227</v>
      </c>
      <c r="AX151" s="34">
        <v>0.99983456131476678</v>
      </c>
      <c r="AY151" s="34">
        <v>0.99983104164012149</v>
      </c>
      <c r="AZ151" s="34">
        <v>0.9998275219778664</v>
      </c>
      <c r="BA151" s="34">
        <v>0.99982400232800139</v>
      </c>
      <c r="BB151" s="34">
        <v>0.99982048269052648</v>
      </c>
      <c r="BC151" s="34">
        <v>0.99981696306544143</v>
      </c>
      <c r="BD151" s="34">
        <v>0.99981344345274659</v>
      </c>
      <c r="BE151" s="34">
        <v>0.9998099238524415</v>
      </c>
      <c r="BF151" s="34">
        <v>0.99980640426452627</v>
      </c>
      <c r="BG151" s="34">
        <v>0.99980288468900114</v>
      </c>
      <c r="BH151" s="34">
        <v>0.99979936512586576</v>
      </c>
      <c r="BI151" s="34">
        <v>0.99979584557511991</v>
      </c>
      <c r="BJ151" s="34">
        <v>0.99979232603676405</v>
      </c>
      <c r="BK151" s="34">
        <v>0.99978880651079771</v>
      </c>
      <c r="BL151" s="34">
        <v>0.99978528699722113</v>
      </c>
      <c r="BM151" s="34">
        <v>0.99978176749603409</v>
      </c>
      <c r="BN151" s="34">
        <v>0.99977824800723669</v>
      </c>
      <c r="BO151" s="34">
        <v>0.9997747285308286</v>
      </c>
      <c r="BP151" s="34">
        <v>0.99977120906681016</v>
      </c>
      <c r="BQ151" s="34">
        <v>0.99976768961518092</v>
      </c>
      <c r="BR151" s="34">
        <v>0.9997641701759411</v>
      </c>
      <c r="BS151" s="34">
        <v>0.99976065074909082</v>
      </c>
      <c r="BT151" s="34">
        <v>0.99975713133462962</v>
      </c>
      <c r="BU151" s="34">
        <v>0.99975361193255785</v>
      </c>
      <c r="BV151" s="34">
        <v>0.99975009254287495</v>
      </c>
      <c r="BW151" s="34">
        <v>0.99974657316558158</v>
      </c>
      <c r="BX151" s="34">
        <v>0.99974305380067718</v>
      </c>
      <c r="BY151" s="34">
        <v>0.99973953444816199</v>
      </c>
      <c r="BZ151" s="34">
        <v>0.99973601510803567</v>
      </c>
      <c r="CA151" s="34">
        <v>0.99973249578029832</v>
      </c>
      <c r="CB151" s="34">
        <v>0.99972897646494974</v>
      </c>
      <c r="CC151" s="34">
        <v>0.99972545716199035</v>
      </c>
      <c r="CD151" s="34">
        <v>0.99972193787141961</v>
      </c>
      <c r="CE151" s="34">
        <v>0.99971841859323785</v>
      </c>
      <c r="CF151" s="34">
        <v>0.99971489932744473</v>
      </c>
      <c r="CG151" s="34">
        <v>0.99971138007404026</v>
      </c>
      <c r="CH151" s="34">
        <v>0.99970786083302465</v>
      </c>
      <c r="CI151" s="34">
        <v>0.99970434160439758</v>
      </c>
      <c r="CJ151" s="34">
        <v>0.99970082238815916</v>
      </c>
      <c r="CK151" s="34">
        <v>0.99969730318430916</v>
      </c>
      <c r="CL151" s="34">
        <v>0.99969378399284781</v>
      </c>
      <c r="CM151" s="34">
        <v>0.99969026481377499</v>
      </c>
      <c r="CN151" s="34">
        <v>0.99968674564709037</v>
      </c>
      <c r="CO151" s="34">
        <v>0.99968322649279429</v>
      </c>
      <c r="CP151" s="34">
        <v>0.99967970735088629</v>
      </c>
      <c r="CQ151" s="34">
        <v>0.99967618822136683</v>
      </c>
      <c r="CR151" s="34">
        <v>0.9996706840638373</v>
      </c>
      <c r="CS151" s="34">
        <v>0.9996651799366133</v>
      </c>
      <c r="CT151" s="34">
        <v>0.99965967583969462</v>
      </c>
      <c r="CU151" s="34">
        <v>0.99965417177308102</v>
      </c>
      <c r="CV151" s="34">
        <v>0.99964866773677286</v>
      </c>
      <c r="CW151" s="34">
        <v>0.99964316373076922</v>
      </c>
      <c r="CX151" s="34">
        <v>0.99963765975507057</v>
      </c>
      <c r="CY151" s="34">
        <v>0.99963215580967635</v>
      </c>
      <c r="CZ151" s="34">
        <v>0.99962665189458655</v>
      </c>
      <c r="DA151" s="34">
        <v>0.99962114800980106</v>
      </c>
      <c r="DB151" s="34">
        <v>0.99961564415531945</v>
      </c>
    </row>
    <row r="152" spans="1:106" x14ac:dyDescent="0.2">
      <c r="A152" s="13">
        <f t="shared" ca="1" si="2"/>
        <v>44482</v>
      </c>
      <c r="B152" s="34">
        <v>1.000003436944749</v>
      </c>
      <c r="C152" s="34">
        <v>1</v>
      </c>
      <c r="D152" s="34">
        <v>0.99999656306706342</v>
      </c>
      <c r="E152" s="34">
        <v>0.99999312614593927</v>
      </c>
      <c r="F152" s="34">
        <v>0.99998968923662768</v>
      </c>
      <c r="G152" s="34">
        <v>0.99998625233912852</v>
      </c>
      <c r="H152" s="34">
        <v>0.9999828154534417</v>
      </c>
      <c r="I152" s="34">
        <v>0.99997937857956731</v>
      </c>
      <c r="J152" s="34">
        <v>0.99997594171750503</v>
      </c>
      <c r="K152" s="34">
        <v>0.99997250486725531</v>
      </c>
      <c r="L152" s="34">
        <v>0.99996906802881758</v>
      </c>
      <c r="M152" s="34">
        <v>0.99996563120219206</v>
      </c>
      <c r="N152" s="34">
        <v>0.99996219438737888</v>
      </c>
      <c r="O152" s="34">
        <v>0.99995875758437769</v>
      </c>
      <c r="P152" s="34">
        <v>0.9999553207931885</v>
      </c>
      <c r="Q152" s="34">
        <v>0.99995188401381119</v>
      </c>
      <c r="R152" s="34">
        <v>0.9999484472462461</v>
      </c>
      <c r="S152" s="34">
        <v>0.99994501049049278</v>
      </c>
      <c r="T152" s="34">
        <v>0.99994157374655146</v>
      </c>
      <c r="U152" s="34">
        <v>0.99993813701442191</v>
      </c>
      <c r="V152" s="34">
        <v>0.99993470029410447</v>
      </c>
      <c r="W152" s="34">
        <v>0.99993126358559858</v>
      </c>
      <c r="X152" s="34">
        <v>0.99992782688890447</v>
      </c>
      <c r="Y152" s="34">
        <v>0.99992439020402191</v>
      </c>
      <c r="Z152" s="34">
        <v>0.99992095353095123</v>
      </c>
      <c r="AA152" s="34">
        <v>0.99991751686969199</v>
      </c>
      <c r="AB152" s="34">
        <v>0.99991408022024453</v>
      </c>
      <c r="AC152" s="34">
        <v>0.99991064358260828</v>
      </c>
      <c r="AD152" s="34">
        <v>0.99990720695678359</v>
      </c>
      <c r="AE152" s="34">
        <v>0.99990377034277056</v>
      </c>
      <c r="AF152" s="34">
        <v>0.99990033374056897</v>
      </c>
      <c r="AG152" s="34">
        <v>0.9998968971501786</v>
      </c>
      <c r="AH152" s="34">
        <v>0.99989346057159956</v>
      </c>
      <c r="AI152" s="34">
        <v>0.99989002400483173</v>
      </c>
      <c r="AJ152" s="34">
        <v>0.99988658744987535</v>
      </c>
      <c r="AK152" s="34">
        <v>0.99988315090673019</v>
      </c>
      <c r="AL152" s="34">
        <v>0.99987971437539602</v>
      </c>
      <c r="AM152" s="34">
        <v>0.99987627785587319</v>
      </c>
      <c r="AN152" s="34">
        <v>0.99987284134816123</v>
      </c>
      <c r="AO152" s="34">
        <v>0.99986940485226039</v>
      </c>
      <c r="AP152" s="34">
        <v>0.99986596836817054</v>
      </c>
      <c r="AQ152" s="34">
        <v>0.9998625318958918</v>
      </c>
      <c r="AR152" s="34">
        <v>0.99985909543542373</v>
      </c>
      <c r="AS152" s="34">
        <v>0.99985565898676687</v>
      </c>
      <c r="AT152" s="34">
        <v>0.99985222254992057</v>
      </c>
      <c r="AU152" s="34">
        <v>0.99984878612488515</v>
      </c>
      <c r="AV152" s="34">
        <v>0.9998453497116605</v>
      </c>
      <c r="AW152" s="34">
        <v>0.99984191331024652</v>
      </c>
      <c r="AX152" s="34">
        <v>0.99983847692064332</v>
      </c>
      <c r="AY152" s="34">
        <v>0.99983504054285088</v>
      </c>
      <c r="AZ152" s="34">
        <v>0.99983160417686878</v>
      </c>
      <c r="BA152" s="34">
        <v>0.99982816782269734</v>
      </c>
      <c r="BB152" s="34">
        <v>0.99982473148033657</v>
      </c>
      <c r="BC152" s="34">
        <v>0.99982129514978602</v>
      </c>
      <c r="BD152" s="34">
        <v>0.99981785883104601</v>
      </c>
      <c r="BE152" s="34">
        <v>0.99981442252411634</v>
      </c>
      <c r="BF152" s="34">
        <v>0.99981098622899711</v>
      </c>
      <c r="BG152" s="34">
        <v>0.99980754994568832</v>
      </c>
      <c r="BH152" s="34">
        <v>0.99980411367418953</v>
      </c>
      <c r="BI152" s="34">
        <v>0.99980067741450107</v>
      </c>
      <c r="BJ152" s="34">
        <v>0.99979724116662305</v>
      </c>
      <c r="BK152" s="34">
        <v>0.99979380493055492</v>
      </c>
      <c r="BL152" s="34">
        <v>0.99979036870629689</v>
      </c>
      <c r="BM152" s="34">
        <v>0.9997869324938492</v>
      </c>
      <c r="BN152" s="34">
        <v>0.99978349629321117</v>
      </c>
      <c r="BO152" s="34">
        <v>0.99978006010438325</v>
      </c>
      <c r="BP152" s="34">
        <v>0.99977662392736544</v>
      </c>
      <c r="BQ152" s="34">
        <v>0.9997731877621574</v>
      </c>
      <c r="BR152" s="34">
        <v>0.99976975160875936</v>
      </c>
      <c r="BS152" s="34">
        <v>0.99976631546717087</v>
      </c>
      <c r="BT152" s="34">
        <v>0.9997628793373925</v>
      </c>
      <c r="BU152" s="34">
        <v>0.99975944321942367</v>
      </c>
      <c r="BV152" s="34">
        <v>0.99975600711326451</v>
      </c>
      <c r="BW152" s="34">
        <v>0.99975257101891535</v>
      </c>
      <c r="BX152" s="34">
        <v>0.99974913493637552</v>
      </c>
      <c r="BY152" s="34">
        <v>0.99974569886564546</v>
      </c>
      <c r="BZ152" s="34">
        <v>0.99974226280672474</v>
      </c>
      <c r="CA152" s="34">
        <v>0.99973882675961356</v>
      </c>
      <c r="CB152" s="34">
        <v>0.99973539072431172</v>
      </c>
      <c r="CC152" s="34">
        <v>0.99973195470081966</v>
      </c>
      <c r="CD152" s="34">
        <v>0.99972851868913681</v>
      </c>
      <c r="CE152" s="34">
        <v>0.9997250826892633</v>
      </c>
      <c r="CF152" s="34">
        <v>0.99972164670119901</v>
      </c>
      <c r="CG152" s="34">
        <v>0.99971821072494405</v>
      </c>
      <c r="CH152" s="34">
        <v>0.99971477476049819</v>
      </c>
      <c r="CI152" s="34">
        <v>0.99971133880786178</v>
      </c>
      <c r="CJ152" s="34">
        <v>0.99970790286703448</v>
      </c>
      <c r="CK152" s="34">
        <v>0.99970446693801596</v>
      </c>
      <c r="CL152" s="34">
        <v>0.99970103102080676</v>
      </c>
      <c r="CM152" s="34">
        <v>0.99969759511540635</v>
      </c>
      <c r="CN152" s="34">
        <v>0.99969415922181515</v>
      </c>
      <c r="CO152" s="34">
        <v>0.99969072334003284</v>
      </c>
      <c r="CP152" s="34">
        <v>0.99968728747005942</v>
      </c>
      <c r="CQ152" s="34">
        <v>0.99968385161189477</v>
      </c>
      <c r="CR152" s="34">
        <v>0.9996804157655389</v>
      </c>
      <c r="CS152" s="34">
        <v>0.99967697993099192</v>
      </c>
      <c r="CT152" s="34">
        <v>0.99967354410825371</v>
      </c>
      <c r="CU152" s="34">
        <v>0.99966785061750996</v>
      </c>
      <c r="CV152" s="34">
        <v>0.99966215715919238</v>
      </c>
      <c r="CW152" s="34">
        <v>0.99965646373330108</v>
      </c>
      <c r="CX152" s="34">
        <v>0.99965077033983596</v>
      </c>
      <c r="CY152" s="34">
        <v>0.99964507697879657</v>
      </c>
      <c r="CZ152" s="34">
        <v>0.9996393836501829</v>
      </c>
      <c r="DA152" s="34">
        <v>0.99963369035399485</v>
      </c>
      <c r="DB152" s="34">
        <v>0.99962799709023209</v>
      </c>
    </row>
    <row r="153" spans="1:106" x14ac:dyDescent="0.2">
      <c r="A153" s="13">
        <f t="shared" ca="1" si="2"/>
        <v>44483</v>
      </c>
      <c r="B153" s="34">
        <v>1.0000101859608352</v>
      </c>
      <c r="C153" s="34">
        <v>1.0000067906290289</v>
      </c>
      <c r="D153" s="34">
        <v>1.0000033953087504</v>
      </c>
      <c r="E153" s="34">
        <v>1</v>
      </c>
      <c r="F153" s="34">
        <v>0.99999660470277774</v>
      </c>
      <c r="G153" s="34">
        <v>0.99999320941708369</v>
      </c>
      <c r="H153" s="34">
        <v>0.99998981414291743</v>
      </c>
      <c r="I153" s="34">
        <v>0.99998641888027917</v>
      </c>
      <c r="J153" s="34">
        <v>0.9999830236291688</v>
      </c>
      <c r="K153" s="34">
        <v>0.99997962838958665</v>
      </c>
      <c r="L153" s="34">
        <v>0.99997623316153206</v>
      </c>
      <c r="M153" s="34">
        <v>0.99997283794500524</v>
      </c>
      <c r="N153" s="34">
        <v>0.99996944274000632</v>
      </c>
      <c r="O153" s="34">
        <v>0.99996604754653495</v>
      </c>
      <c r="P153" s="34">
        <v>0.99996265236459136</v>
      </c>
      <c r="Q153" s="34">
        <v>0.99995925719417544</v>
      </c>
      <c r="R153" s="34">
        <v>0.9999558620352873</v>
      </c>
      <c r="S153" s="34">
        <v>0.99995246688792649</v>
      </c>
      <c r="T153" s="34">
        <v>0.99994907175209324</v>
      </c>
      <c r="U153" s="34">
        <v>0.99994567662778766</v>
      </c>
      <c r="V153" s="34">
        <v>0.99994228151500952</v>
      </c>
      <c r="W153" s="34">
        <v>0.99993888641375861</v>
      </c>
      <c r="X153" s="34">
        <v>0.99993549132403525</v>
      </c>
      <c r="Y153" s="34">
        <v>0.99993209624583912</v>
      </c>
      <c r="Z153" s="34">
        <v>0.99992870117917021</v>
      </c>
      <c r="AA153" s="34">
        <v>0.99992530612402886</v>
      </c>
      <c r="AB153" s="34">
        <v>0.99992191108041428</v>
      </c>
      <c r="AC153" s="34">
        <v>0.99991851604832727</v>
      </c>
      <c r="AD153" s="34">
        <v>0.99991512102776736</v>
      </c>
      <c r="AE153" s="34">
        <v>0.99991172601873446</v>
      </c>
      <c r="AF153" s="34">
        <v>0.99990833102122867</v>
      </c>
      <c r="AG153" s="34">
        <v>0.99990493603524977</v>
      </c>
      <c r="AH153" s="34">
        <v>0.99990154106079798</v>
      </c>
      <c r="AI153" s="34">
        <v>0.99989814609787309</v>
      </c>
      <c r="AJ153" s="34">
        <v>0.9998947511464753</v>
      </c>
      <c r="AK153" s="34">
        <v>0.99989135620660408</v>
      </c>
      <c r="AL153" s="34">
        <v>0.99988796127825985</v>
      </c>
      <c r="AM153" s="34">
        <v>0.99988456636144252</v>
      </c>
      <c r="AN153" s="34">
        <v>0.99988117145615174</v>
      </c>
      <c r="AO153" s="34">
        <v>0.99987777656238752</v>
      </c>
      <c r="AP153" s="34">
        <v>0.99987438168015053</v>
      </c>
      <c r="AQ153" s="34">
        <v>0.99987098680943964</v>
      </c>
      <c r="AR153" s="34">
        <v>0.99986759195025554</v>
      </c>
      <c r="AS153" s="34">
        <v>0.99986419710259811</v>
      </c>
      <c r="AT153" s="34">
        <v>0.99986080226646701</v>
      </c>
      <c r="AU153" s="34">
        <v>0.99985740744186247</v>
      </c>
      <c r="AV153" s="34">
        <v>0.99985401262878437</v>
      </c>
      <c r="AW153" s="34">
        <v>0.99985061782723261</v>
      </c>
      <c r="AX153" s="34">
        <v>0.9998472230372073</v>
      </c>
      <c r="AY153" s="34">
        <v>0.99984382825870821</v>
      </c>
      <c r="AZ153" s="34">
        <v>0.99984043349173557</v>
      </c>
      <c r="BA153" s="34">
        <v>0.99983703873628904</v>
      </c>
      <c r="BB153" s="34">
        <v>0.99983364399236885</v>
      </c>
      <c r="BC153" s="34">
        <v>0.99983024925997455</v>
      </c>
      <c r="BD153" s="34">
        <v>0.99982685453910658</v>
      </c>
      <c r="BE153" s="34">
        <v>0.99982345982976462</v>
      </c>
      <c r="BF153" s="34">
        <v>0.99982006513194877</v>
      </c>
      <c r="BG153" s="34">
        <v>0.99981667044565903</v>
      </c>
      <c r="BH153" s="34">
        <v>0.99981327577089496</v>
      </c>
      <c r="BI153" s="34">
        <v>0.99980988110765701</v>
      </c>
      <c r="BJ153" s="34">
        <v>0.99980648645594505</v>
      </c>
      <c r="BK153" s="34">
        <v>0.99980309181575877</v>
      </c>
      <c r="BL153" s="34">
        <v>0.99979969718709838</v>
      </c>
      <c r="BM153" s="34">
        <v>0.99979630256996366</v>
      </c>
      <c r="BN153" s="34">
        <v>0.99979290796435472</v>
      </c>
      <c r="BO153" s="34">
        <v>0.99978951337027155</v>
      </c>
      <c r="BP153" s="34">
        <v>0.99978611878771406</v>
      </c>
      <c r="BQ153" s="34">
        <v>0.99978272421668202</v>
      </c>
      <c r="BR153" s="34">
        <v>0.99977932965717586</v>
      </c>
      <c r="BS153" s="34">
        <v>0.99977593510919482</v>
      </c>
      <c r="BT153" s="34">
        <v>0.99977254057273968</v>
      </c>
      <c r="BU153" s="34">
        <v>0.99976914604780964</v>
      </c>
      <c r="BV153" s="34">
        <v>0.99976575153440528</v>
      </c>
      <c r="BW153" s="34">
        <v>0.99976235703252625</v>
      </c>
      <c r="BX153" s="34">
        <v>0.99975896254217256</v>
      </c>
      <c r="BY153" s="34">
        <v>0.99975556806334409</v>
      </c>
      <c r="BZ153" s="34">
        <v>0.99975217359604085</v>
      </c>
      <c r="CA153" s="34">
        <v>0.99974877914026306</v>
      </c>
      <c r="CB153" s="34">
        <v>0.99974538469601038</v>
      </c>
      <c r="CC153" s="34">
        <v>0.9997419902632827</v>
      </c>
      <c r="CD153" s="34">
        <v>0.99973859584208025</v>
      </c>
      <c r="CE153" s="34">
        <v>0.9997352014324028</v>
      </c>
      <c r="CF153" s="34">
        <v>0.99973180703425046</v>
      </c>
      <c r="CG153" s="34">
        <v>0.99972841264762313</v>
      </c>
      <c r="CH153" s="34">
        <v>0.99972501827252058</v>
      </c>
      <c r="CI153" s="34">
        <v>0.99972162390894304</v>
      </c>
      <c r="CJ153" s="34">
        <v>0.99971822955689049</v>
      </c>
      <c r="CK153" s="34">
        <v>0.99971483521636273</v>
      </c>
      <c r="CL153" s="34">
        <v>0.99971144088735964</v>
      </c>
      <c r="CM153" s="34">
        <v>0.99970804656988121</v>
      </c>
      <c r="CN153" s="34">
        <v>0.9997046522639278</v>
      </c>
      <c r="CO153" s="34">
        <v>0.99970125796949894</v>
      </c>
      <c r="CP153" s="34">
        <v>0.99969786368659452</v>
      </c>
      <c r="CQ153" s="34">
        <v>0.99969446941521489</v>
      </c>
      <c r="CR153" s="34">
        <v>0.99969107515536004</v>
      </c>
      <c r="CS153" s="34">
        <v>0.99968768090702931</v>
      </c>
      <c r="CT153" s="34">
        <v>0.9996821836294113</v>
      </c>
      <c r="CU153" s="34">
        <v>0.99967668638202301</v>
      </c>
      <c r="CV153" s="34">
        <v>0.99967118916486375</v>
      </c>
      <c r="CW153" s="34">
        <v>0.99966569197793365</v>
      </c>
      <c r="CX153" s="34">
        <v>0.99966019482123292</v>
      </c>
      <c r="CY153" s="34">
        <v>0.99965469769476067</v>
      </c>
      <c r="CZ153" s="34">
        <v>0.99964920059851725</v>
      </c>
      <c r="DA153" s="34">
        <v>0.9996437035325022</v>
      </c>
      <c r="DB153" s="34">
        <v>0.99963820649671553</v>
      </c>
    </row>
    <row r="154" spans="1:106" x14ac:dyDescent="0.2">
      <c r="A154" s="13">
        <f t="shared" ca="1" si="2"/>
        <v>44484</v>
      </c>
      <c r="B154" s="34">
        <v>1.0000103009258934</v>
      </c>
      <c r="C154" s="34">
        <v>1.0000068672721392</v>
      </c>
      <c r="D154" s="34">
        <v>1.0000034336301746</v>
      </c>
      <c r="E154" s="34">
        <v>1</v>
      </c>
      <c r="F154" s="34">
        <v>0.99999656638161494</v>
      </c>
      <c r="G154" s="34">
        <v>0.99999313277501978</v>
      </c>
      <c r="H154" s="34">
        <v>0.99998969918021419</v>
      </c>
      <c r="I154" s="34">
        <v>0.99998626559719839</v>
      </c>
      <c r="J154" s="34">
        <v>0.99998283202597238</v>
      </c>
      <c r="K154" s="34">
        <v>0.9999793984665355</v>
      </c>
      <c r="L154" s="34">
        <v>0.9999759649188884</v>
      </c>
      <c r="M154" s="34">
        <v>0.99997253138303088</v>
      </c>
      <c r="N154" s="34">
        <v>0.99996909785896249</v>
      </c>
      <c r="O154" s="34">
        <v>0.99996566434668388</v>
      </c>
      <c r="P154" s="34">
        <v>0.99996223084619462</v>
      </c>
      <c r="Q154" s="34">
        <v>0.99995879735749438</v>
      </c>
      <c r="R154" s="34">
        <v>0.9999553638805837</v>
      </c>
      <c r="S154" s="34">
        <v>0.99995193041546204</v>
      </c>
      <c r="T154" s="34">
        <v>0.99994849696212973</v>
      </c>
      <c r="U154" s="34">
        <v>0.99994506352058665</v>
      </c>
      <c r="V154" s="34">
        <v>0.9999416300908327</v>
      </c>
      <c r="W154" s="34">
        <v>0.99993819667286776</v>
      </c>
      <c r="X154" s="34">
        <v>0.99993476326669162</v>
      </c>
      <c r="Y154" s="34">
        <v>0.99993132987230482</v>
      </c>
      <c r="Z154" s="34">
        <v>0.99992789648970692</v>
      </c>
      <c r="AA154" s="34">
        <v>0.99992446311889815</v>
      </c>
      <c r="AB154" s="34">
        <v>0.99992102975987784</v>
      </c>
      <c r="AC154" s="34">
        <v>0.99991759641264666</v>
      </c>
      <c r="AD154" s="34">
        <v>0.99991416307720427</v>
      </c>
      <c r="AE154" s="34">
        <v>0.99991072975355044</v>
      </c>
      <c r="AF154" s="34">
        <v>0.99990729644168563</v>
      </c>
      <c r="AG154" s="34">
        <v>0.99990386314160906</v>
      </c>
      <c r="AH154" s="34">
        <v>0.99990042985332162</v>
      </c>
      <c r="AI154" s="34">
        <v>0.99989699657682263</v>
      </c>
      <c r="AJ154" s="34">
        <v>0.99989356331211199</v>
      </c>
      <c r="AK154" s="34">
        <v>0.99989013005918992</v>
      </c>
      <c r="AL154" s="34">
        <v>0.99988669681805664</v>
      </c>
      <c r="AM154" s="34">
        <v>0.9998832635887116</v>
      </c>
      <c r="AN154" s="34">
        <v>0.99987983037115502</v>
      </c>
      <c r="AO154" s="34">
        <v>0.99987639716538657</v>
      </c>
      <c r="AP154" s="34">
        <v>0.99987296397140679</v>
      </c>
      <c r="AQ154" s="34">
        <v>0.99986953078921492</v>
      </c>
      <c r="AR154" s="34">
        <v>0.99986609761881151</v>
      </c>
      <c r="AS154" s="34">
        <v>0.99986266446019623</v>
      </c>
      <c r="AT154" s="34">
        <v>0.99985923131336918</v>
      </c>
      <c r="AU154" s="34">
        <v>0.99985579817833026</v>
      </c>
      <c r="AV154" s="34">
        <v>0.99985236505507924</v>
      </c>
      <c r="AW154" s="34">
        <v>0.99984893194361646</v>
      </c>
      <c r="AX154" s="34">
        <v>0.99984549884394158</v>
      </c>
      <c r="AY154" s="34">
        <v>0.99984206575605472</v>
      </c>
      <c r="AZ154" s="34">
        <v>0.99983863267995554</v>
      </c>
      <c r="BA154" s="34">
        <v>0.9998351996156446</v>
      </c>
      <c r="BB154" s="34">
        <v>0.99983176656312112</v>
      </c>
      <c r="BC154" s="34">
        <v>0.99982833352238565</v>
      </c>
      <c r="BD154" s="34">
        <v>0.99982490049343808</v>
      </c>
      <c r="BE154" s="34">
        <v>0.99982146747627809</v>
      </c>
      <c r="BF154" s="34">
        <v>0.99981803447090556</v>
      </c>
      <c r="BG154" s="34">
        <v>0.99981460147732093</v>
      </c>
      <c r="BH154" s="34">
        <v>0.99981116849552354</v>
      </c>
      <c r="BI154" s="34">
        <v>0.99980773552551405</v>
      </c>
      <c r="BJ154" s="34">
        <v>0.99980430256729202</v>
      </c>
      <c r="BK154" s="34">
        <v>0.99980086962085724</v>
      </c>
      <c r="BL154" s="34">
        <v>0.99979743668621024</v>
      </c>
      <c r="BM154" s="34">
        <v>0.99979400376335026</v>
      </c>
      <c r="BN154" s="34">
        <v>0.99979057085227785</v>
      </c>
      <c r="BO154" s="34">
        <v>0.99978713795299268</v>
      </c>
      <c r="BP154" s="34">
        <v>0.99978370506549485</v>
      </c>
      <c r="BQ154" s="34">
        <v>0.99978027218978427</v>
      </c>
      <c r="BR154" s="34">
        <v>0.9997768393258607</v>
      </c>
      <c r="BS154" s="34">
        <v>0.99977340647372426</v>
      </c>
      <c r="BT154" s="34">
        <v>0.99976997363337516</v>
      </c>
      <c r="BU154" s="34">
        <v>0.99976654080481309</v>
      </c>
      <c r="BV154" s="34">
        <v>0.9997631079880378</v>
      </c>
      <c r="BW154" s="34">
        <v>0.99975967518304965</v>
      </c>
      <c r="BX154" s="34">
        <v>0.9997562423898485</v>
      </c>
      <c r="BY154" s="34">
        <v>0.99975280960843416</v>
      </c>
      <c r="BZ154" s="34">
        <v>0.99974937683880649</v>
      </c>
      <c r="CA154" s="34">
        <v>0.99974594408096595</v>
      </c>
      <c r="CB154" s="34">
        <v>0.99974251133491221</v>
      </c>
      <c r="CC154" s="34">
        <v>0.99973907860064504</v>
      </c>
      <c r="CD154" s="34">
        <v>0.99973564587816455</v>
      </c>
      <c r="CE154" s="34">
        <v>0.99973221316747096</v>
      </c>
      <c r="CF154" s="34">
        <v>0.99972878046856373</v>
      </c>
      <c r="CG154" s="34">
        <v>0.99972534778144306</v>
      </c>
      <c r="CH154" s="34">
        <v>0.99972191510610908</v>
      </c>
      <c r="CI154" s="34">
        <v>0.99971848244256167</v>
      </c>
      <c r="CJ154" s="34">
        <v>0.9997150497908005</v>
      </c>
      <c r="CK154" s="34">
        <v>0.99971161715082602</v>
      </c>
      <c r="CL154" s="34">
        <v>0.99970818452263766</v>
      </c>
      <c r="CM154" s="34">
        <v>0.99970475190623564</v>
      </c>
      <c r="CN154" s="34">
        <v>0.99970131930162009</v>
      </c>
      <c r="CO154" s="34">
        <v>0.99969788670879067</v>
      </c>
      <c r="CP154" s="34">
        <v>0.99969445412774749</v>
      </c>
      <c r="CQ154" s="34">
        <v>0.99969102155849043</v>
      </c>
      <c r="CR154" s="34">
        <v>0.99968758900101951</v>
      </c>
      <c r="CS154" s="34">
        <v>0.99968415645533482</v>
      </c>
      <c r="CT154" s="34">
        <v>0.99967796895890448</v>
      </c>
      <c r="CU154" s="34">
        <v>0.99967178150077141</v>
      </c>
      <c r="CV154" s="34">
        <v>0.99966559408093503</v>
      </c>
      <c r="CW154" s="34">
        <v>0.9996594066993959</v>
      </c>
      <c r="CX154" s="34">
        <v>0.99965321935615281</v>
      </c>
      <c r="CY154" s="34">
        <v>0.9996470320512062</v>
      </c>
      <c r="CZ154" s="34">
        <v>0.9996408447845555</v>
      </c>
      <c r="DA154" s="34">
        <v>0.99963465755620051</v>
      </c>
      <c r="DB154" s="34">
        <v>0.99962847036614133</v>
      </c>
    </row>
    <row r="155" spans="1:106" x14ac:dyDescent="0.2">
      <c r="A155" s="13">
        <f t="shared" ca="1" si="2"/>
        <v>44487</v>
      </c>
      <c r="B155" s="34">
        <v>1.0000036521708164</v>
      </c>
      <c r="C155" s="34">
        <v>1</v>
      </c>
      <c r="D155" s="34">
        <v>0.99999634784252212</v>
      </c>
      <c r="E155" s="34">
        <v>0.99999269569838256</v>
      </c>
      <c r="F155" s="34">
        <v>0.99998904356758078</v>
      </c>
      <c r="G155" s="34">
        <v>0.99998539145011767</v>
      </c>
      <c r="H155" s="34">
        <v>0.99998173934599233</v>
      </c>
      <c r="I155" s="34">
        <v>0.99997808725520521</v>
      </c>
      <c r="J155" s="34">
        <v>0.99997443517775608</v>
      </c>
      <c r="K155" s="34">
        <v>0.99997078311364473</v>
      </c>
      <c r="L155" s="34">
        <v>0.99996713106287149</v>
      </c>
      <c r="M155" s="34">
        <v>0.99996347902543603</v>
      </c>
      <c r="N155" s="34">
        <v>0.99995982700133845</v>
      </c>
      <c r="O155" s="34">
        <v>0.99995617499057876</v>
      </c>
      <c r="P155" s="34">
        <v>0.99995252299315662</v>
      </c>
      <c r="Q155" s="34">
        <v>0.99994887100907204</v>
      </c>
      <c r="R155" s="34">
        <v>0.99994521903832523</v>
      </c>
      <c r="S155" s="34">
        <v>0.99994156708091586</v>
      </c>
      <c r="T155" s="34">
        <v>0.99993791513684438</v>
      </c>
      <c r="U155" s="34">
        <v>0.99993426320611012</v>
      </c>
      <c r="V155" s="34">
        <v>0.99993061128871308</v>
      </c>
      <c r="W155" s="34">
        <v>0.99992695938465359</v>
      </c>
      <c r="X155" s="34">
        <v>0.99992330749393166</v>
      </c>
      <c r="Y155" s="34">
        <v>0.99991965561654683</v>
      </c>
      <c r="Z155" s="34">
        <v>0.99991600375249912</v>
      </c>
      <c r="AA155" s="34">
        <v>0.99991235190178862</v>
      </c>
      <c r="AB155" s="34">
        <v>0.99990870006441535</v>
      </c>
      <c r="AC155" s="34">
        <v>0.99990504824037907</v>
      </c>
      <c r="AD155" s="34">
        <v>0.99990139642968001</v>
      </c>
      <c r="AE155" s="34">
        <v>0.99989774463231773</v>
      </c>
      <c r="AF155" s="34">
        <v>0.99989409284829256</v>
      </c>
      <c r="AG155" s="34">
        <v>0.99989044107760416</v>
      </c>
      <c r="AH155" s="34">
        <v>0.99988678932025266</v>
      </c>
      <c r="AI155" s="34">
        <v>0.99988313757623803</v>
      </c>
      <c r="AJ155" s="34">
        <v>0.99987948584555997</v>
      </c>
      <c r="AK155" s="34">
        <v>0.99987583412821857</v>
      </c>
      <c r="AL155" s="34">
        <v>0.99987218242421405</v>
      </c>
      <c r="AM155" s="34">
        <v>0.99986853073354609</v>
      </c>
      <c r="AN155" s="34">
        <v>0.99986487905621446</v>
      </c>
      <c r="AO155" s="34">
        <v>0.99986122739221939</v>
      </c>
      <c r="AP155" s="34">
        <v>0.99985757574156087</v>
      </c>
      <c r="AQ155" s="34">
        <v>0.99985392410423879</v>
      </c>
      <c r="AR155" s="34">
        <v>0.99985027248025304</v>
      </c>
      <c r="AS155" s="34">
        <v>0.99984662086960352</v>
      </c>
      <c r="AT155" s="34">
        <v>0.99984296927229033</v>
      </c>
      <c r="AU155" s="34">
        <v>0.99983931768831324</v>
      </c>
      <c r="AV155" s="34">
        <v>0.99983566611767238</v>
      </c>
      <c r="AW155" s="34">
        <v>0.99983201456036763</v>
      </c>
      <c r="AX155" s="34">
        <v>0.99982836301639899</v>
      </c>
      <c r="AY155" s="34">
        <v>0.99982471148576635</v>
      </c>
      <c r="AZ155" s="34">
        <v>0.99982105996846959</v>
      </c>
      <c r="BA155" s="34">
        <v>0.99981740846450884</v>
      </c>
      <c r="BB155" s="34">
        <v>0.99981375697388408</v>
      </c>
      <c r="BC155" s="34">
        <v>0.99981010549659477</v>
      </c>
      <c r="BD155" s="34">
        <v>0.99980645403264146</v>
      </c>
      <c r="BE155" s="34">
        <v>0.99980280258202381</v>
      </c>
      <c r="BF155" s="34">
        <v>0.99979915114474205</v>
      </c>
      <c r="BG155" s="34">
        <v>0.99979549972079573</v>
      </c>
      <c r="BH155" s="34">
        <v>0.99979184831018508</v>
      </c>
      <c r="BI155" s="34">
        <v>0.99978819691290977</v>
      </c>
      <c r="BJ155" s="34">
        <v>0.99978454552896989</v>
      </c>
      <c r="BK155" s="34">
        <v>0.99978089415836568</v>
      </c>
      <c r="BL155" s="34">
        <v>0.99977724280109692</v>
      </c>
      <c r="BM155" s="34">
        <v>0.99977359145716327</v>
      </c>
      <c r="BN155" s="34">
        <v>0.99976994012656484</v>
      </c>
      <c r="BO155" s="34">
        <v>0.99976628880930196</v>
      </c>
      <c r="BP155" s="34">
        <v>0.99976263750537386</v>
      </c>
      <c r="BQ155" s="34">
        <v>0.99975898621478121</v>
      </c>
      <c r="BR155" s="34">
        <v>0.99975533493752344</v>
      </c>
      <c r="BS155" s="34">
        <v>0.99975168367360079</v>
      </c>
      <c r="BT155" s="34">
        <v>0.99974803242301336</v>
      </c>
      <c r="BU155" s="34">
        <v>0.99974438118576059</v>
      </c>
      <c r="BV155" s="34">
        <v>0.99974072996184271</v>
      </c>
      <c r="BW155" s="34">
        <v>0.99973707875125972</v>
      </c>
      <c r="BX155" s="34">
        <v>0.99973342755401162</v>
      </c>
      <c r="BY155" s="34">
        <v>0.9997297763700983</v>
      </c>
      <c r="BZ155" s="34">
        <v>0.99972612519951964</v>
      </c>
      <c r="CA155" s="34">
        <v>0.99972247404227554</v>
      </c>
      <c r="CB155" s="34">
        <v>0.999718822898366</v>
      </c>
      <c r="CC155" s="34">
        <v>0.99971517176779112</v>
      </c>
      <c r="CD155" s="34">
        <v>0.99971152065055091</v>
      </c>
      <c r="CE155" s="34">
        <v>0.99970786954664481</v>
      </c>
      <c r="CF155" s="34">
        <v>0.99970421845607327</v>
      </c>
      <c r="CG155" s="34">
        <v>0.99970056737883617</v>
      </c>
      <c r="CH155" s="34">
        <v>0.99969691631493329</v>
      </c>
      <c r="CI155" s="34">
        <v>0.99969326526436475</v>
      </c>
      <c r="CJ155" s="34">
        <v>0.99968961422713032</v>
      </c>
      <c r="CK155" s="34">
        <v>0.99968596320323011</v>
      </c>
      <c r="CL155" s="34">
        <v>0.99968231219266379</v>
      </c>
      <c r="CM155" s="34">
        <v>0.99967866119543169</v>
      </c>
      <c r="CN155" s="34">
        <v>0.99967501021153382</v>
      </c>
      <c r="CO155" s="34">
        <v>0.99967135924096973</v>
      </c>
      <c r="CP155" s="34">
        <v>0.99966770828373952</v>
      </c>
      <c r="CQ155" s="34">
        <v>0.99966405733984331</v>
      </c>
      <c r="CR155" s="34">
        <v>0.999657504357232</v>
      </c>
      <c r="CS155" s="34">
        <v>0.99965095141757687</v>
      </c>
      <c r="CT155" s="34">
        <v>0.99964439852087716</v>
      </c>
      <c r="CU155" s="34">
        <v>0.99963784566713332</v>
      </c>
      <c r="CV155" s="34">
        <v>0.99963129285634433</v>
      </c>
      <c r="CW155" s="34">
        <v>0.99962474008851043</v>
      </c>
      <c r="CX155" s="34">
        <v>0.99961818736363095</v>
      </c>
      <c r="CY155" s="34">
        <v>0.99961163468170577</v>
      </c>
      <c r="CZ155" s="34">
        <v>0.99960508204273479</v>
      </c>
      <c r="DA155" s="34">
        <v>0.99959852944671734</v>
      </c>
      <c r="DB155" s="34">
        <v>0.99959197689365364</v>
      </c>
    </row>
    <row r="156" spans="1:106" x14ac:dyDescent="0.2">
      <c r="A156" s="13">
        <f t="shared" ca="1" si="2"/>
        <v>44488</v>
      </c>
      <c r="B156" s="34">
        <v>1.0000035966335812</v>
      </c>
      <c r="C156" s="34">
        <v>1</v>
      </c>
      <c r="D156" s="34">
        <v>0.99999640337935491</v>
      </c>
      <c r="E156" s="34">
        <v>0.99999280677164515</v>
      </c>
      <c r="F156" s="34">
        <v>0.99998921017687115</v>
      </c>
      <c r="G156" s="34">
        <v>0.99998561359503291</v>
      </c>
      <c r="H156" s="34">
        <v>0.99998201702612988</v>
      </c>
      <c r="I156" s="34">
        <v>0.99997842047016272</v>
      </c>
      <c r="J156" s="34">
        <v>0.99997482392713077</v>
      </c>
      <c r="K156" s="34">
        <v>0.99997122739703437</v>
      </c>
      <c r="L156" s="34">
        <v>0.99996763087987295</v>
      </c>
      <c r="M156" s="34">
        <v>0.99996403437564729</v>
      </c>
      <c r="N156" s="34">
        <v>0.99996043788435651</v>
      </c>
      <c r="O156" s="34">
        <v>0.99995684140600138</v>
      </c>
      <c r="P156" s="34">
        <v>0.99995324494058113</v>
      </c>
      <c r="Q156" s="34">
        <v>0.99994964848809598</v>
      </c>
      <c r="R156" s="34">
        <v>0.99994605204854614</v>
      </c>
      <c r="S156" s="34">
        <v>0.99994245562193096</v>
      </c>
      <c r="T156" s="34">
        <v>0.99993885920825121</v>
      </c>
      <c r="U156" s="34">
        <v>0.999935262807506</v>
      </c>
      <c r="V156" s="34">
        <v>0.999931666419696</v>
      </c>
      <c r="W156" s="34">
        <v>0.99992807004482065</v>
      </c>
      <c r="X156" s="34">
        <v>0.99992447368287996</v>
      </c>
      <c r="Y156" s="34">
        <v>0.99992087733387425</v>
      </c>
      <c r="Z156" s="34">
        <v>0.99991728099780297</v>
      </c>
      <c r="AA156" s="34">
        <v>0.99991368467466668</v>
      </c>
      <c r="AB156" s="34">
        <v>0.99991008836446493</v>
      </c>
      <c r="AC156" s="34">
        <v>0.99990649206719751</v>
      </c>
      <c r="AD156" s="34">
        <v>0.99990289578286495</v>
      </c>
      <c r="AE156" s="34">
        <v>0.99989929951146683</v>
      </c>
      <c r="AF156" s="34">
        <v>0.99989570325300292</v>
      </c>
      <c r="AG156" s="34">
        <v>0.99989210700747344</v>
      </c>
      <c r="AH156" s="34">
        <v>0.99988851077487828</v>
      </c>
      <c r="AI156" s="34">
        <v>0.99988491455521733</v>
      </c>
      <c r="AJ156" s="34">
        <v>0.99988131834849081</v>
      </c>
      <c r="AK156" s="34">
        <v>0.99987772215469839</v>
      </c>
      <c r="AL156" s="34">
        <v>0.99987412597384029</v>
      </c>
      <c r="AM156" s="34">
        <v>0.99987052980591595</v>
      </c>
      <c r="AN156" s="34">
        <v>0.99986693365092583</v>
      </c>
      <c r="AO156" s="34">
        <v>0.9998633375088698</v>
      </c>
      <c r="AP156" s="34">
        <v>0.99985974137974765</v>
      </c>
      <c r="AQ156" s="34">
        <v>0.99985614526355959</v>
      </c>
      <c r="AR156" s="34">
        <v>0.99985254916030497</v>
      </c>
      <c r="AS156" s="34">
        <v>0.99984895306998434</v>
      </c>
      <c r="AT156" s="34">
        <v>0.99984535699259758</v>
      </c>
      <c r="AU156" s="34">
        <v>0.99984176092814447</v>
      </c>
      <c r="AV156" s="34">
        <v>0.99983816487662525</v>
      </c>
      <c r="AW156" s="34">
        <v>0.99983456883803956</v>
      </c>
      <c r="AX156" s="34">
        <v>0.99983097281238731</v>
      </c>
      <c r="AY156" s="34">
        <v>0.99982737679966893</v>
      </c>
      <c r="AZ156" s="34">
        <v>0.99982378079988377</v>
      </c>
      <c r="BA156" s="34">
        <v>0.99982018481303192</v>
      </c>
      <c r="BB156" s="34">
        <v>0.99981658883911373</v>
      </c>
      <c r="BC156" s="34">
        <v>0.99981299287812886</v>
      </c>
      <c r="BD156" s="34">
        <v>0.9998093969300772</v>
      </c>
      <c r="BE156" s="34">
        <v>0.99980580099495886</v>
      </c>
      <c r="BF156" s="34">
        <v>0.99980220507277373</v>
      </c>
      <c r="BG156" s="34">
        <v>0.9997986091635217</v>
      </c>
      <c r="BH156" s="34">
        <v>0.99979501326720277</v>
      </c>
      <c r="BI156" s="34">
        <v>0.99979141738381716</v>
      </c>
      <c r="BJ156" s="34">
        <v>0.99978782151336432</v>
      </c>
      <c r="BK156" s="34">
        <v>0.99978422565584446</v>
      </c>
      <c r="BL156" s="34">
        <v>0.99978062981125781</v>
      </c>
      <c r="BM156" s="34">
        <v>0.99977703397960371</v>
      </c>
      <c r="BN156" s="34">
        <v>0.99977343816088271</v>
      </c>
      <c r="BO156" s="34">
        <v>0.99976984235509458</v>
      </c>
      <c r="BP156" s="34">
        <v>0.99976624656223878</v>
      </c>
      <c r="BQ156" s="34">
        <v>0.99976265078231619</v>
      </c>
      <c r="BR156" s="34">
        <v>0.99975905501532591</v>
      </c>
      <c r="BS156" s="34">
        <v>0.9997554592612683</v>
      </c>
      <c r="BT156" s="34">
        <v>0.99975186352014322</v>
      </c>
      <c r="BU156" s="34">
        <v>0.9997482677919507</v>
      </c>
      <c r="BV156" s="34">
        <v>0.99974467207669071</v>
      </c>
      <c r="BW156" s="34">
        <v>0.99974107637436316</v>
      </c>
      <c r="BX156" s="34">
        <v>0.99973748068496804</v>
      </c>
      <c r="BY156" s="34">
        <v>0.99973388500850491</v>
      </c>
      <c r="BZ156" s="34">
        <v>0.99973028934497421</v>
      </c>
      <c r="CA156" s="34">
        <v>0.99972669369437595</v>
      </c>
      <c r="CB156" s="34">
        <v>0.99972309805670978</v>
      </c>
      <c r="CC156" s="34">
        <v>0.99971950243197572</v>
      </c>
      <c r="CD156" s="34">
        <v>0.99971590682017375</v>
      </c>
      <c r="CE156" s="34">
        <v>0.99971231122130388</v>
      </c>
      <c r="CF156" s="34">
        <v>0.99970871563536601</v>
      </c>
      <c r="CG156" s="34">
        <v>0.99970512006236012</v>
      </c>
      <c r="CH156" s="34">
        <v>0.99970152450228589</v>
      </c>
      <c r="CI156" s="34">
        <v>0.99969792895514398</v>
      </c>
      <c r="CJ156" s="34">
        <v>0.9996943334209335</v>
      </c>
      <c r="CK156" s="34">
        <v>0.99969073789965501</v>
      </c>
      <c r="CL156" s="34">
        <v>0.99968714239130818</v>
      </c>
      <c r="CM156" s="34">
        <v>0.999683546895893</v>
      </c>
      <c r="CN156" s="34">
        <v>0.9996799514134096</v>
      </c>
      <c r="CO156" s="34">
        <v>0.99967635594385751</v>
      </c>
      <c r="CP156" s="34">
        <v>0.99967276048723719</v>
      </c>
      <c r="CQ156" s="34">
        <v>0.9996691650435483</v>
      </c>
      <c r="CR156" s="34">
        <v>0.99966251979939502</v>
      </c>
      <c r="CS156" s="34">
        <v>0.99965587459941541</v>
      </c>
      <c r="CT156" s="34">
        <v>0.99964922944360968</v>
      </c>
      <c r="CU156" s="34">
        <v>0.99964258433197695</v>
      </c>
      <c r="CV156" s="34">
        <v>0.99963593926451755</v>
      </c>
      <c r="CW156" s="34">
        <v>0.99962929424123059</v>
      </c>
      <c r="CX156" s="34">
        <v>0.99962264926211619</v>
      </c>
      <c r="CY156" s="34">
        <v>0.99961600432717379</v>
      </c>
      <c r="CZ156" s="34">
        <v>0.99960935943640339</v>
      </c>
      <c r="DA156" s="34">
        <v>0.99960271458980443</v>
      </c>
      <c r="DB156" s="34">
        <v>0.99959606978737681</v>
      </c>
    </row>
    <row r="157" spans="1:106" x14ac:dyDescent="0.2">
      <c r="A157" s="13">
        <f t="shared" ca="1" si="2"/>
        <v>44489</v>
      </c>
      <c r="B157" s="34">
        <v>1.0000035619099807</v>
      </c>
      <c r="C157" s="34">
        <v>1</v>
      </c>
      <c r="D157" s="34">
        <v>0.99999643810270678</v>
      </c>
      <c r="E157" s="34">
        <v>0.9999928762181004</v>
      </c>
      <c r="F157" s="34">
        <v>0.99998931434618099</v>
      </c>
      <c r="G157" s="34">
        <v>0.99998575248694876</v>
      </c>
      <c r="H157" s="34">
        <v>0.99998219064040361</v>
      </c>
      <c r="I157" s="34">
        <v>0.99997862880654509</v>
      </c>
      <c r="J157" s="34">
        <v>0.99997506698537375</v>
      </c>
      <c r="K157" s="34">
        <v>0.99997150517688915</v>
      </c>
      <c r="L157" s="34">
        <v>0.99996794338109141</v>
      </c>
      <c r="M157" s="34">
        <v>0.99996438159798029</v>
      </c>
      <c r="N157" s="34">
        <v>0.99996081982755591</v>
      </c>
      <c r="O157" s="34">
        <v>0.99995725806981806</v>
      </c>
      <c r="P157" s="34">
        <v>0.99995369632476716</v>
      </c>
      <c r="Q157" s="34">
        <v>0.99995013459240267</v>
      </c>
      <c r="R157" s="34">
        <v>0.99994657287272459</v>
      </c>
      <c r="S157" s="34">
        <v>0.99994301116573314</v>
      </c>
      <c r="T157" s="34">
        <v>0.99993944947142788</v>
      </c>
      <c r="U157" s="34">
        <v>0.99993588778980924</v>
      </c>
      <c r="V157" s="34">
        <v>0.9999323261208769</v>
      </c>
      <c r="W157" s="34">
        <v>0.99992876446463086</v>
      </c>
      <c r="X157" s="34">
        <v>0.99992520282107111</v>
      </c>
      <c r="Y157" s="34">
        <v>0.99992164119019766</v>
      </c>
      <c r="Z157" s="34">
        <v>0.99991807957201018</v>
      </c>
      <c r="AA157" s="34">
        <v>0.99991451796650888</v>
      </c>
      <c r="AB157" s="34">
        <v>0.99991095637369343</v>
      </c>
      <c r="AC157" s="34">
        <v>0.99990739479356439</v>
      </c>
      <c r="AD157" s="34">
        <v>0.9999038332261212</v>
      </c>
      <c r="AE157" s="34">
        <v>0.99990027167136397</v>
      </c>
      <c r="AF157" s="34">
        <v>0.9998967101292926</v>
      </c>
      <c r="AG157" s="34">
        <v>0.99989314859990697</v>
      </c>
      <c r="AH157" s="34">
        <v>0.9998895870832073</v>
      </c>
      <c r="AI157" s="34">
        <v>0.99988602557919315</v>
      </c>
      <c r="AJ157" s="34">
        <v>0.99988246408786485</v>
      </c>
      <c r="AK157" s="34">
        <v>0.99987890260922241</v>
      </c>
      <c r="AL157" s="34">
        <v>0.99987534114326526</v>
      </c>
      <c r="AM157" s="34">
        <v>0.99987177968999397</v>
      </c>
      <c r="AN157" s="34">
        <v>0.99986821824940808</v>
      </c>
      <c r="AO157" s="34">
        <v>0.99986465682150771</v>
      </c>
      <c r="AP157" s="34">
        <v>0.99986109540629264</v>
      </c>
      <c r="AQ157" s="34">
        <v>0.99985753400376309</v>
      </c>
      <c r="AR157" s="34">
        <v>0.99985397261391895</v>
      </c>
      <c r="AS157" s="34">
        <v>0.99985041123676022</v>
      </c>
      <c r="AT157" s="34">
        <v>0.99984684987228656</v>
      </c>
      <c r="AU157" s="34">
        <v>0.99984328852049797</v>
      </c>
      <c r="AV157" s="34">
        <v>0.99983972718139469</v>
      </c>
      <c r="AW157" s="34">
        <v>0.99983616585497659</v>
      </c>
      <c r="AX157" s="34">
        <v>0.99983260454124356</v>
      </c>
      <c r="AY157" s="34">
        <v>0.9998290432401955</v>
      </c>
      <c r="AZ157" s="34">
        <v>0.99982548195183263</v>
      </c>
      <c r="BA157" s="34">
        <v>0.99982192067615439</v>
      </c>
      <c r="BB157" s="34">
        <v>0.99981835941316111</v>
      </c>
      <c r="BC157" s="34">
        <v>0.99981479816285279</v>
      </c>
      <c r="BD157" s="34">
        <v>0.99981123692522944</v>
      </c>
      <c r="BE157" s="34">
        <v>0.9998076757002905</v>
      </c>
      <c r="BF157" s="34">
        <v>0.99980411448803663</v>
      </c>
      <c r="BG157" s="34">
        <v>0.99980055328846706</v>
      </c>
      <c r="BH157" s="34">
        <v>0.99979699210158235</v>
      </c>
      <c r="BI157" s="34">
        <v>0.99979343092738227</v>
      </c>
      <c r="BJ157" s="34">
        <v>0.99978986976586681</v>
      </c>
      <c r="BK157" s="34">
        <v>0.99978630861703544</v>
      </c>
      <c r="BL157" s="34">
        <v>0.99978274748088891</v>
      </c>
      <c r="BM157" s="34">
        <v>0.99977918635742657</v>
      </c>
      <c r="BN157" s="34">
        <v>0.99977562524664854</v>
      </c>
      <c r="BO157" s="34">
        <v>0.99977206414855491</v>
      </c>
      <c r="BP157" s="34">
        <v>0.99976850306314546</v>
      </c>
      <c r="BQ157" s="34">
        <v>0.99976494199042054</v>
      </c>
      <c r="BR157" s="34">
        <v>0.99976138093037947</v>
      </c>
      <c r="BS157" s="34">
        <v>0.9997578198830227</v>
      </c>
      <c r="BT157" s="34">
        <v>0.99975425884835001</v>
      </c>
      <c r="BU157" s="34">
        <v>0.99975069782636117</v>
      </c>
      <c r="BV157" s="34">
        <v>0.9997471368170564</v>
      </c>
      <c r="BW157" s="34">
        <v>0.99974357582043571</v>
      </c>
      <c r="BX157" s="34">
        <v>0.99974001483649877</v>
      </c>
      <c r="BY157" s="34">
        <v>0.99973645386524568</v>
      </c>
      <c r="BZ157" s="34">
        <v>0.99973289290667666</v>
      </c>
      <c r="CA157" s="34">
        <v>0.99972933196079128</v>
      </c>
      <c r="CB157" s="34">
        <v>0.99972577102758942</v>
      </c>
      <c r="CC157" s="34">
        <v>0.99972221010707152</v>
      </c>
      <c r="CD157" s="34">
        <v>0.99971864919923714</v>
      </c>
      <c r="CE157" s="34">
        <v>0.99971508830408629</v>
      </c>
      <c r="CF157" s="34">
        <v>0.99971152742161917</v>
      </c>
      <c r="CG157" s="34">
        <v>0.99970796655183525</v>
      </c>
      <c r="CH157" s="34">
        <v>0.99970440569473495</v>
      </c>
      <c r="CI157" s="34">
        <v>0.99970084485031807</v>
      </c>
      <c r="CJ157" s="34">
        <v>0.99969728401858471</v>
      </c>
      <c r="CK157" s="34">
        <v>0.99969372319953442</v>
      </c>
      <c r="CL157" s="34">
        <v>0.99969016239316755</v>
      </c>
      <c r="CM157" s="34">
        <v>0.99968660159948375</v>
      </c>
      <c r="CN157" s="34">
        <v>0.99968304081848325</v>
      </c>
      <c r="CO157" s="34">
        <v>0.99967948005016583</v>
      </c>
      <c r="CP157" s="34">
        <v>0.99967591929453159</v>
      </c>
      <c r="CQ157" s="34">
        <v>0.99967235855158032</v>
      </c>
      <c r="CR157" s="34">
        <v>0.99966879782131179</v>
      </c>
      <c r="CS157" s="34">
        <v>0.99966523710372668</v>
      </c>
      <c r="CT157" s="34">
        <v>0.99965888014870286</v>
      </c>
      <c r="CU157" s="34">
        <v>0.99965252323410314</v>
      </c>
      <c r="CV157" s="34">
        <v>0.99964616635992765</v>
      </c>
      <c r="CW157" s="34">
        <v>0.99963980952617626</v>
      </c>
      <c r="CX157" s="34">
        <v>0.99963345273284832</v>
      </c>
      <c r="CY157" s="34">
        <v>0.9996270959799437</v>
      </c>
      <c r="CZ157" s="34">
        <v>0.99962073926746242</v>
      </c>
      <c r="DA157" s="34">
        <v>0.99961438259540392</v>
      </c>
      <c r="DB157" s="34">
        <v>0.99960802596376808</v>
      </c>
    </row>
    <row r="158" spans="1:106" x14ac:dyDescent="0.2">
      <c r="A158" s="13">
        <f t="shared" ca="1" si="2"/>
        <v>44490</v>
      </c>
      <c r="B158" s="34">
        <v>1.0000103217528551</v>
      </c>
      <c r="C158" s="34">
        <v>1.0000068811567326</v>
      </c>
      <c r="D158" s="34">
        <v>1.0000034405724476</v>
      </c>
      <c r="E158" s="34">
        <v>1</v>
      </c>
      <c r="F158" s="34">
        <v>0.99999655943939014</v>
      </c>
      <c r="G158" s="34">
        <v>0.99999311889061759</v>
      </c>
      <c r="H158" s="34">
        <v>0.99998967835368269</v>
      </c>
      <c r="I158" s="34">
        <v>0.99998623782858498</v>
      </c>
      <c r="J158" s="34">
        <v>0.99998279731532469</v>
      </c>
      <c r="K158" s="34">
        <v>0.9999793568139016</v>
      </c>
      <c r="L158" s="34">
        <v>0.99997591632431571</v>
      </c>
      <c r="M158" s="34">
        <v>0.99997247584656723</v>
      </c>
      <c r="N158" s="34">
        <v>0.99996903538065585</v>
      </c>
      <c r="O158" s="34">
        <v>0.99996559492658144</v>
      </c>
      <c r="P158" s="34">
        <v>0.99996215448434433</v>
      </c>
      <c r="Q158" s="34">
        <v>0.9999587140539441</v>
      </c>
      <c r="R158" s="34">
        <v>0.99995527363538095</v>
      </c>
      <c r="S158" s="34">
        <v>0.99995183322865466</v>
      </c>
      <c r="T158" s="34">
        <v>0.99994839283376558</v>
      </c>
      <c r="U158" s="34">
        <v>0.99994495245071335</v>
      </c>
      <c r="V158" s="34">
        <v>0.99994151207949766</v>
      </c>
      <c r="W158" s="34">
        <v>0.99993807172011906</v>
      </c>
      <c r="X158" s="34">
        <v>0.9999346313725771</v>
      </c>
      <c r="Y158" s="34">
        <v>0.99993119103687189</v>
      </c>
      <c r="Z158" s="34">
        <v>0.99992775071300333</v>
      </c>
      <c r="AA158" s="34">
        <v>0.99992431040097141</v>
      </c>
      <c r="AB158" s="34">
        <v>0.99992087010077624</v>
      </c>
      <c r="AC158" s="34">
        <v>0.99991742981241727</v>
      </c>
      <c r="AD158" s="34">
        <v>0.99991398953589539</v>
      </c>
      <c r="AE158" s="34">
        <v>0.99991054927120959</v>
      </c>
      <c r="AF158" s="34">
        <v>0.99990710901836022</v>
      </c>
      <c r="AG158" s="34">
        <v>0.99990366877734738</v>
      </c>
      <c r="AH158" s="34">
        <v>0.99990022854817096</v>
      </c>
      <c r="AI158" s="34">
        <v>0.99989678833083051</v>
      </c>
      <c r="AJ158" s="34">
        <v>0.99989334812532671</v>
      </c>
      <c r="AK158" s="34">
        <v>0.99988990793165899</v>
      </c>
      <c r="AL158" s="34">
        <v>0.99988646774982748</v>
      </c>
      <c r="AM158" s="34">
        <v>0.99988302757983216</v>
      </c>
      <c r="AN158" s="34">
        <v>0.99987958742167282</v>
      </c>
      <c r="AO158" s="34">
        <v>0.99987614727534979</v>
      </c>
      <c r="AP158" s="34">
        <v>0.99987270714086274</v>
      </c>
      <c r="AQ158" s="34">
        <v>0.99986926701821144</v>
      </c>
      <c r="AR158" s="34">
        <v>0.99986582690739634</v>
      </c>
      <c r="AS158" s="34">
        <v>0.99986238680841699</v>
      </c>
      <c r="AT158" s="34">
        <v>0.99985894672127351</v>
      </c>
      <c r="AU158" s="34">
        <v>0.9998555066459659</v>
      </c>
      <c r="AV158" s="34">
        <v>0.99985206658249415</v>
      </c>
      <c r="AW158" s="34">
        <v>0.99984862653085815</v>
      </c>
      <c r="AX158" s="34">
        <v>0.99984518649105791</v>
      </c>
      <c r="AY158" s="34">
        <v>0.9998417464630931</v>
      </c>
      <c r="AZ158" s="34">
        <v>0.99983830644696403</v>
      </c>
      <c r="BA158" s="34">
        <v>0.99983486644267061</v>
      </c>
      <c r="BB158" s="34">
        <v>0.99983142645021261</v>
      </c>
      <c r="BC158" s="34">
        <v>0.99982798646959015</v>
      </c>
      <c r="BD158" s="34">
        <v>0.99982454650080332</v>
      </c>
      <c r="BE158" s="34">
        <v>0.9998211065438517</v>
      </c>
      <c r="BF158" s="34">
        <v>0.99981766659873561</v>
      </c>
      <c r="BG158" s="34">
        <v>0.99981422666545494</v>
      </c>
      <c r="BH158" s="34">
        <v>0.99981078674400914</v>
      </c>
      <c r="BI158" s="34">
        <v>0.99980734683439887</v>
      </c>
      <c r="BJ158" s="34">
        <v>0.9998039069366238</v>
      </c>
      <c r="BK158" s="34">
        <v>0.99980046705068415</v>
      </c>
      <c r="BL158" s="34">
        <v>0.99979702717657937</v>
      </c>
      <c r="BM158" s="34">
        <v>0.99979358731430967</v>
      </c>
      <c r="BN158" s="34">
        <v>0.99979014746387518</v>
      </c>
      <c r="BO158" s="34">
        <v>0.99978670762527566</v>
      </c>
      <c r="BP158" s="34">
        <v>0.99978326779851101</v>
      </c>
      <c r="BQ158" s="34">
        <v>0.99977982798358134</v>
      </c>
      <c r="BR158" s="34">
        <v>0.99977638818048653</v>
      </c>
      <c r="BS158" s="34">
        <v>0.99977294838922659</v>
      </c>
      <c r="BT158" s="34">
        <v>0.99976950860980152</v>
      </c>
      <c r="BU158" s="34">
        <v>0.99976606884221109</v>
      </c>
      <c r="BV158" s="34">
        <v>0.99976262908645552</v>
      </c>
      <c r="BW158" s="34">
        <v>0.99975918934253472</v>
      </c>
      <c r="BX158" s="34">
        <v>0.99975574961044844</v>
      </c>
      <c r="BY158" s="34">
        <v>0.9997523098901967</v>
      </c>
      <c r="BZ158" s="34">
        <v>0.99974887018177949</v>
      </c>
      <c r="CA158" s="34">
        <v>0.99974543048519693</v>
      </c>
      <c r="CB158" s="34">
        <v>0.99974199080044901</v>
      </c>
      <c r="CC158" s="34">
        <v>0.99973855112753529</v>
      </c>
      <c r="CD158" s="34">
        <v>0.99973511146645611</v>
      </c>
      <c r="CE158" s="34">
        <v>0.99973167181721112</v>
      </c>
      <c r="CF158" s="34">
        <v>0.99972823217980067</v>
      </c>
      <c r="CG158" s="34">
        <v>0.99972479255422431</v>
      </c>
      <c r="CH158" s="34">
        <v>0.99972135294048226</v>
      </c>
      <c r="CI158" s="34">
        <v>0.9997179133385744</v>
      </c>
      <c r="CJ158" s="34">
        <v>0.99971447374850086</v>
      </c>
      <c r="CK158" s="34">
        <v>0.99971103417026119</v>
      </c>
      <c r="CL158" s="34">
        <v>0.99970759460385572</v>
      </c>
      <c r="CM158" s="34">
        <v>0.99970415504928423</v>
      </c>
      <c r="CN158" s="34">
        <v>0.99970071550654671</v>
      </c>
      <c r="CO158" s="34">
        <v>0.9996972759756434</v>
      </c>
      <c r="CP158" s="34">
        <v>0.99969383645657373</v>
      </c>
      <c r="CQ158" s="34">
        <v>0.99969039694933803</v>
      </c>
      <c r="CR158" s="34">
        <v>0.9996869574539361</v>
      </c>
      <c r="CS158" s="34">
        <v>0.99968351797036803</v>
      </c>
      <c r="CT158" s="34">
        <v>0.99967650017374332</v>
      </c>
      <c r="CU158" s="34">
        <v>0.99966948242638343</v>
      </c>
      <c r="CV158" s="34">
        <v>0.99966246472828846</v>
      </c>
      <c r="CW158" s="34">
        <v>0.99965544707945786</v>
      </c>
      <c r="CX158" s="34">
        <v>0.99964842947989119</v>
      </c>
      <c r="CY158" s="34">
        <v>0.99964141192958822</v>
      </c>
      <c r="CZ158" s="34">
        <v>0.99963439442854862</v>
      </c>
      <c r="DA158" s="34">
        <v>0.99962737697677195</v>
      </c>
      <c r="DB158" s="34">
        <v>0.99962035957425799</v>
      </c>
    </row>
    <row r="159" spans="1:106" x14ac:dyDescent="0.2">
      <c r="A159" s="13">
        <f t="shared" ca="1" si="2"/>
        <v>44491</v>
      </c>
      <c r="B159" s="34">
        <v>1.0000104050605718</v>
      </c>
      <c r="C159" s="34">
        <v>1.0000069366950186</v>
      </c>
      <c r="D159" s="34">
        <v>1.0000034683414947</v>
      </c>
      <c r="E159" s="34">
        <v>1</v>
      </c>
      <c r="F159" s="34">
        <v>0.99999653167053504</v>
      </c>
      <c r="G159" s="34">
        <v>0.99999306335309912</v>
      </c>
      <c r="H159" s="34">
        <v>0.99998959504769258</v>
      </c>
      <c r="I159" s="34">
        <v>0.99998612675431531</v>
      </c>
      <c r="J159" s="34">
        <v>0.99998265847296708</v>
      </c>
      <c r="K159" s="34">
        <v>0.99997919020364801</v>
      </c>
      <c r="L159" s="34">
        <v>0.99997572194635809</v>
      </c>
      <c r="M159" s="34">
        <v>0.99997225370109721</v>
      </c>
      <c r="N159" s="34">
        <v>0.99996878546786561</v>
      </c>
      <c r="O159" s="34">
        <v>0.9999653172466626</v>
      </c>
      <c r="P159" s="34">
        <v>0.99996184903748853</v>
      </c>
      <c r="Q159" s="34">
        <v>0.99995838084034361</v>
      </c>
      <c r="R159" s="34">
        <v>0.9999549126552274</v>
      </c>
      <c r="S159" s="34">
        <v>0.99995144448214002</v>
      </c>
      <c r="T159" s="34">
        <v>0.99994797632108134</v>
      </c>
      <c r="U159" s="34">
        <v>0.99994450817205149</v>
      </c>
      <c r="V159" s="34">
        <v>0.99994104003505035</v>
      </c>
      <c r="W159" s="34">
        <v>0.9999375719100777</v>
      </c>
      <c r="X159" s="34">
        <v>0.99993410379713366</v>
      </c>
      <c r="Y159" s="34">
        <v>0.99993063569621832</v>
      </c>
      <c r="Z159" s="34">
        <v>0.99992716760733136</v>
      </c>
      <c r="AA159" s="34">
        <v>0.99992369953047289</v>
      </c>
      <c r="AB159" s="34">
        <v>0.99992023146564302</v>
      </c>
      <c r="AC159" s="34">
        <v>0.99991676341284141</v>
      </c>
      <c r="AD159" s="34">
        <v>0.99991329537206819</v>
      </c>
      <c r="AE159" s="34">
        <v>0.99990982734332334</v>
      </c>
      <c r="AF159" s="34">
        <v>0.99990635932660654</v>
      </c>
      <c r="AG159" s="34">
        <v>0.99990289132191812</v>
      </c>
      <c r="AH159" s="34">
        <v>0.99989942332925785</v>
      </c>
      <c r="AI159" s="34">
        <v>0.99989595534862574</v>
      </c>
      <c r="AJ159" s="34">
        <v>0.99989248738002168</v>
      </c>
      <c r="AK159" s="34">
        <v>0.99988901942344566</v>
      </c>
      <c r="AL159" s="34">
        <v>0.99988555147889779</v>
      </c>
      <c r="AM159" s="34">
        <v>0.99988208354637775</v>
      </c>
      <c r="AN159" s="34">
        <v>0.99987861562588587</v>
      </c>
      <c r="AO159" s="34">
        <v>0.9998751477174217</v>
      </c>
      <c r="AP159" s="34">
        <v>0.99987167982098535</v>
      </c>
      <c r="AQ159" s="34">
        <v>0.99986821193657693</v>
      </c>
      <c r="AR159" s="34">
        <v>0.99986474406419623</v>
      </c>
      <c r="AS159" s="34">
        <v>0.99986127620384324</v>
      </c>
      <c r="AT159" s="34">
        <v>0.99985780835551785</v>
      </c>
      <c r="AU159" s="34">
        <v>0.99985434051922017</v>
      </c>
      <c r="AV159" s="34">
        <v>0.9998508726949501</v>
      </c>
      <c r="AW159" s="34">
        <v>0.9998474048827074</v>
      </c>
      <c r="AX159" s="34">
        <v>0.99984393708249242</v>
      </c>
      <c r="AY159" s="34">
        <v>0.99984046929430481</v>
      </c>
      <c r="AZ159" s="34">
        <v>0.99983700151814492</v>
      </c>
      <c r="BA159" s="34">
        <v>0.99983353375401229</v>
      </c>
      <c r="BB159" s="34">
        <v>0.99983006600190683</v>
      </c>
      <c r="BC159" s="34">
        <v>0.99982659826182874</v>
      </c>
      <c r="BD159" s="34">
        <v>0.99982313053377803</v>
      </c>
      <c r="BE159" s="34">
        <v>0.99981966281775436</v>
      </c>
      <c r="BF159" s="34">
        <v>0.99981619511375808</v>
      </c>
      <c r="BG159" s="34">
        <v>0.99981272742178884</v>
      </c>
      <c r="BH159" s="34">
        <v>0.99980925974184653</v>
      </c>
      <c r="BI159" s="34">
        <v>0.9998057920739315</v>
      </c>
      <c r="BJ159" s="34">
        <v>0.99980232441804351</v>
      </c>
      <c r="BK159" s="34">
        <v>0.99979885677418234</v>
      </c>
      <c r="BL159" s="34">
        <v>0.99979538914234822</v>
      </c>
      <c r="BM159" s="34">
        <v>0.99979192152254082</v>
      </c>
      <c r="BN159" s="34">
        <v>0.99978845391476046</v>
      </c>
      <c r="BO159" s="34">
        <v>0.9997849863190067</v>
      </c>
      <c r="BP159" s="34">
        <v>0.99978151873527987</v>
      </c>
      <c r="BQ159" s="34">
        <v>0.99977805116357987</v>
      </c>
      <c r="BR159" s="34">
        <v>0.99977458360390625</v>
      </c>
      <c r="BS159" s="34">
        <v>0.99977111605625946</v>
      </c>
      <c r="BT159" s="34">
        <v>0.99976764852063915</v>
      </c>
      <c r="BU159" s="34">
        <v>0.99976418099704567</v>
      </c>
      <c r="BV159" s="34">
        <v>0.99976071348547846</v>
      </c>
      <c r="BW159" s="34">
        <v>0.99975724598593785</v>
      </c>
      <c r="BX159" s="34">
        <v>0.99975377849842351</v>
      </c>
      <c r="BY159" s="34">
        <v>0.99975031102293566</v>
      </c>
      <c r="BZ159" s="34">
        <v>0.9997468435594743</v>
      </c>
      <c r="CA159" s="34">
        <v>0.99974337610803876</v>
      </c>
      <c r="CB159" s="34">
        <v>0.99973990866862994</v>
      </c>
      <c r="CC159" s="34">
        <v>0.99973644124124728</v>
      </c>
      <c r="CD159" s="34">
        <v>0.99973297382589088</v>
      </c>
      <c r="CE159" s="34">
        <v>0.9997295064225602</v>
      </c>
      <c r="CF159" s="34">
        <v>0.99972603903125601</v>
      </c>
      <c r="CG159" s="34">
        <v>0.99972257165197798</v>
      </c>
      <c r="CH159" s="34">
        <v>0.99971910428472566</v>
      </c>
      <c r="CI159" s="34">
        <v>0.99971563692949916</v>
      </c>
      <c r="CJ159" s="34">
        <v>0.99971216958629894</v>
      </c>
      <c r="CK159" s="34">
        <v>0.99970870225512443</v>
      </c>
      <c r="CL159" s="34">
        <v>0.99970523493597585</v>
      </c>
      <c r="CM159" s="34">
        <v>0.99970176762885321</v>
      </c>
      <c r="CN159" s="34">
        <v>0.99969830033375617</v>
      </c>
      <c r="CO159" s="34">
        <v>0.99969483305068474</v>
      </c>
      <c r="CP159" s="34">
        <v>0.99969136577963924</v>
      </c>
      <c r="CQ159" s="34">
        <v>0.99968789852061923</v>
      </c>
      <c r="CR159" s="34">
        <v>0.99968443127362472</v>
      </c>
      <c r="CS159" s="34">
        <v>0.99968096403865592</v>
      </c>
      <c r="CT159" s="34">
        <v>0.9996741542936054</v>
      </c>
      <c r="CU159" s="34">
        <v>0.99966734459494189</v>
      </c>
      <c r="CV159" s="34">
        <v>0.99966053494266571</v>
      </c>
      <c r="CW159" s="34">
        <v>0.99965372533677643</v>
      </c>
      <c r="CX159" s="34">
        <v>0.99964691577727349</v>
      </c>
      <c r="CY159" s="34">
        <v>0.99964010626415689</v>
      </c>
      <c r="CZ159" s="34">
        <v>0.99963329679742596</v>
      </c>
      <c r="DA159" s="34">
        <v>0.9996264873770806</v>
      </c>
      <c r="DB159" s="34">
        <v>0.99961967800312035</v>
      </c>
    </row>
    <row r="160" spans="1:106" x14ac:dyDescent="0.2">
      <c r="A160" s="13">
        <f t="shared" ca="1" si="2"/>
        <v>44494</v>
      </c>
      <c r="B160" s="34">
        <v>1.0000037354761429</v>
      </c>
      <c r="C160" s="34">
        <v>1</v>
      </c>
      <c r="D160" s="34">
        <v>0.99999626453781076</v>
      </c>
      <c r="E160" s="34">
        <v>0.99999252908957559</v>
      </c>
      <c r="F160" s="34">
        <v>0.99998879365529358</v>
      </c>
      <c r="G160" s="34">
        <v>0.99998505823496542</v>
      </c>
      <c r="H160" s="34">
        <v>0.99998132282859065</v>
      </c>
      <c r="I160" s="34">
        <v>0.99997758743616927</v>
      </c>
      <c r="J160" s="34">
        <v>0.9999738520577014</v>
      </c>
      <c r="K160" s="34">
        <v>0.99997011669318703</v>
      </c>
      <c r="L160" s="34">
        <v>0.99996638134262594</v>
      </c>
      <c r="M160" s="34">
        <v>0.99996264600601814</v>
      </c>
      <c r="N160" s="34">
        <v>0.9999589106833634</v>
      </c>
      <c r="O160" s="34">
        <v>0.99995517537466172</v>
      </c>
      <c r="P160" s="34">
        <v>0.99995144007991332</v>
      </c>
      <c r="Q160" s="34">
        <v>0.99994770479911788</v>
      </c>
      <c r="R160" s="34">
        <v>0.9999439695322756</v>
      </c>
      <c r="S160" s="34">
        <v>0.99994023427938605</v>
      </c>
      <c r="T160" s="34">
        <v>0.99993649904044957</v>
      </c>
      <c r="U160" s="34">
        <v>0.99993276381546581</v>
      </c>
      <c r="V160" s="34">
        <v>0.99992902860443489</v>
      </c>
      <c r="W160" s="34">
        <v>0.9999252934073567</v>
      </c>
      <c r="X160" s="34">
        <v>0.99992155822423123</v>
      </c>
      <c r="Y160" s="34">
        <v>0.9999178230550585</v>
      </c>
      <c r="Z160" s="34">
        <v>0.99991408789983816</v>
      </c>
      <c r="AA160" s="34">
        <v>0.99991035275857065</v>
      </c>
      <c r="AB160" s="34">
        <v>0.99990661763125532</v>
      </c>
      <c r="AC160" s="34">
        <v>0.99990288251789239</v>
      </c>
      <c r="AD160" s="34">
        <v>0.99989914741848207</v>
      </c>
      <c r="AE160" s="34">
        <v>0.99989541233302404</v>
      </c>
      <c r="AF160" s="34">
        <v>0.99989167726151795</v>
      </c>
      <c r="AG160" s="34">
        <v>0.99988794220396437</v>
      </c>
      <c r="AH160" s="34">
        <v>0.99988420716036286</v>
      </c>
      <c r="AI160" s="34">
        <v>0.99988047213071352</v>
      </c>
      <c r="AJ160" s="34">
        <v>0.99987673711501646</v>
      </c>
      <c r="AK160" s="34">
        <v>0.99987300211327101</v>
      </c>
      <c r="AL160" s="34">
        <v>0.99986926712547752</v>
      </c>
      <c r="AM160" s="34">
        <v>0.9998655321516362</v>
      </c>
      <c r="AN160" s="34">
        <v>0.99986179719174684</v>
      </c>
      <c r="AO160" s="34">
        <v>0.99985806224580887</v>
      </c>
      <c r="AP160" s="34">
        <v>0.99985432731382295</v>
      </c>
      <c r="AQ160" s="34">
        <v>0.99985059239578877</v>
      </c>
      <c r="AR160" s="34">
        <v>0.9998468574917061</v>
      </c>
      <c r="AS160" s="34">
        <v>0.99984312260157493</v>
      </c>
      <c r="AT160" s="34">
        <v>0.99983938772539516</v>
      </c>
      <c r="AU160" s="34">
        <v>0.99983565286316733</v>
      </c>
      <c r="AV160" s="34">
        <v>0.99983191801489069</v>
      </c>
      <c r="AW160" s="34">
        <v>0.99982818318056543</v>
      </c>
      <c r="AX160" s="34">
        <v>0.99982444836019146</v>
      </c>
      <c r="AY160" s="34">
        <v>0.99982071355376878</v>
      </c>
      <c r="AZ160" s="34">
        <v>0.9998169787612976</v>
      </c>
      <c r="BA160" s="34">
        <v>0.99981324398277727</v>
      </c>
      <c r="BB160" s="34">
        <v>0.9998095092182081</v>
      </c>
      <c r="BC160" s="34">
        <v>0.99980577446759011</v>
      </c>
      <c r="BD160" s="34">
        <v>0.9998020397309233</v>
      </c>
      <c r="BE160" s="34">
        <v>0.9997983050082071</v>
      </c>
      <c r="BF160" s="34">
        <v>0.99979457029944208</v>
      </c>
      <c r="BG160" s="34">
        <v>0.99979083560462789</v>
      </c>
      <c r="BH160" s="34">
        <v>0.99978710092376455</v>
      </c>
      <c r="BI160" s="34">
        <v>0.9997833662568516</v>
      </c>
      <c r="BJ160" s="34">
        <v>0.99977963160388972</v>
      </c>
      <c r="BK160" s="34">
        <v>0.99977589696487845</v>
      </c>
      <c r="BL160" s="34">
        <v>0.99977216233981769</v>
      </c>
      <c r="BM160" s="34">
        <v>0.99976842772870744</v>
      </c>
      <c r="BN160" s="34">
        <v>0.99976469313154781</v>
      </c>
      <c r="BO160" s="34">
        <v>0.99976095854833869</v>
      </c>
      <c r="BP160" s="34">
        <v>0.99975722397907973</v>
      </c>
      <c r="BQ160" s="34">
        <v>0.99975348942377129</v>
      </c>
      <c r="BR160" s="34">
        <v>0.99974975488241324</v>
      </c>
      <c r="BS160" s="34">
        <v>0.99974602035500515</v>
      </c>
      <c r="BT160" s="34">
        <v>0.99974228584154745</v>
      </c>
      <c r="BU160" s="34">
        <v>0.99973855134203971</v>
      </c>
      <c r="BV160" s="34">
        <v>0.99973481685648236</v>
      </c>
      <c r="BW160" s="34">
        <v>0.99973108238487474</v>
      </c>
      <c r="BX160" s="34">
        <v>0.99972734792721707</v>
      </c>
      <c r="BY160" s="34">
        <v>0.99972361348350958</v>
      </c>
      <c r="BZ160" s="34">
        <v>0.99971987905375193</v>
      </c>
      <c r="CA160" s="34">
        <v>0.999716144637944</v>
      </c>
      <c r="CB160" s="34">
        <v>0.9997124102360857</v>
      </c>
      <c r="CC160" s="34">
        <v>0.99970867584817724</v>
      </c>
      <c r="CD160" s="34">
        <v>0.99970494147421862</v>
      </c>
      <c r="CE160" s="34">
        <v>0.99970120711420929</v>
      </c>
      <c r="CF160" s="34">
        <v>0.99969747276814991</v>
      </c>
      <c r="CG160" s="34">
        <v>0.9996937384360397</v>
      </c>
      <c r="CH160" s="34">
        <v>0.99969000411787912</v>
      </c>
      <c r="CI160" s="34">
        <v>0.99968626981366782</v>
      </c>
      <c r="CJ160" s="34">
        <v>0.99968253552340602</v>
      </c>
      <c r="CK160" s="34">
        <v>0.99967880124709341</v>
      </c>
      <c r="CL160" s="34">
        <v>0.99967506698472997</v>
      </c>
      <c r="CM160" s="34">
        <v>0.99967133273631592</v>
      </c>
      <c r="CN160" s="34">
        <v>0.99966759850185083</v>
      </c>
      <c r="CO160" s="34">
        <v>0.99966386428133491</v>
      </c>
      <c r="CP160" s="34">
        <v>0.99966013007476817</v>
      </c>
      <c r="CQ160" s="34">
        <v>0.99965639588215027</v>
      </c>
      <c r="CR160" s="34">
        <v>0.99965001846122747</v>
      </c>
      <c r="CS160" s="34">
        <v>0.99964364108099024</v>
      </c>
      <c r="CT160" s="34">
        <v>0.99963726374143813</v>
      </c>
      <c r="CU160" s="34">
        <v>0.99963088644257103</v>
      </c>
      <c r="CV160" s="34">
        <v>0.99962450918438861</v>
      </c>
      <c r="CW160" s="34">
        <v>0.99961813196689076</v>
      </c>
      <c r="CX160" s="34">
        <v>0.99961175479007702</v>
      </c>
      <c r="CY160" s="34">
        <v>0.99960537765394708</v>
      </c>
      <c r="CZ160" s="34">
        <v>0.99959900055850093</v>
      </c>
      <c r="DA160" s="34">
        <v>0.99959262350373812</v>
      </c>
      <c r="DB160" s="34">
        <v>0.99958624648965855</v>
      </c>
    </row>
    <row r="161" spans="1:106" x14ac:dyDescent="0.2">
      <c r="A161" s="13">
        <f t="shared" ca="1" si="2"/>
        <v>44495</v>
      </c>
      <c r="B161" s="34">
        <v>1.0000037737963809</v>
      </c>
      <c r="C161" s="34">
        <v>1</v>
      </c>
      <c r="D161" s="34">
        <v>0.99999622621786044</v>
      </c>
      <c r="E161" s="34">
        <v>0.99999245244996227</v>
      </c>
      <c r="F161" s="34">
        <v>0.9999886786963057</v>
      </c>
      <c r="G161" s="34">
        <v>0.99998490495689019</v>
      </c>
      <c r="H161" s="34">
        <v>0.99998113123171617</v>
      </c>
      <c r="I161" s="34">
        <v>0.99997735752078309</v>
      </c>
      <c r="J161" s="34">
        <v>0.99997358382409129</v>
      </c>
      <c r="K161" s="34">
        <v>0.99996981014164066</v>
      </c>
      <c r="L161" s="34">
        <v>0.99996603647343107</v>
      </c>
      <c r="M161" s="34">
        <v>0.99996226281946243</v>
      </c>
      <c r="N161" s="34">
        <v>0.99995848917973496</v>
      </c>
      <c r="O161" s="34">
        <v>0.9999547155542482</v>
      </c>
      <c r="P161" s="34">
        <v>0.99995094194300238</v>
      </c>
      <c r="Q161" s="34">
        <v>0.99994716834599706</v>
      </c>
      <c r="R161" s="34">
        <v>0.9999433947632328</v>
      </c>
      <c r="S161" s="34">
        <v>0.99993962119470903</v>
      </c>
      <c r="T161" s="34">
        <v>0.99993584764042598</v>
      </c>
      <c r="U161" s="34">
        <v>0.99993207410038354</v>
      </c>
      <c r="V161" s="34">
        <v>0.99992830057458137</v>
      </c>
      <c r="W161" s="34">
        <v>0.99992452706302004</v>
      </c>
      <c r="X161" s="34">
        <v>0.99992075356569876</v>
      </c>
      <c r="Y161" s="34">
        <v>0.99991698008261809</v>
      </c>
      <c r="Z161" s="34">
        <v>0.99991320661377747</v>
      </c>
      <c r="AA161" s="34">
        <v>0.99990943315917746</v>
      </c>
      <c r="AB161" s="34">
        <v>0.99990565971881729</v>
      </c>
      <c r="AC161" s="34">
        <v>0.99990188629269749</v>
      </c>
      <c r="AD161" s="34">
        <v>0.99989811288081776</v>
      </c>
      <c r="AE161" s="34">
        <v>0.99989433948317774</v>
      </c>
      <c r="AF161" s="34">
        <v>0.99989056609977811</v>
      </c>
      <c r="AG161" s="34">
        <v>0.9998867927306182</v>
      </c>
      <c r="AH161" s="34">
        <v>0.99988301937569823</v>
      </c>
      <c r="AI161" s="34">
        <v>0.9998792460350181</v>
      </c>
      <c r="AJ161" s="34">
        <v>0.99987547270857768</v>
      </c>
      <c r="AK161" s="34">
        <v>0.99987169939637721</v>
      </c>
      <c r="AL161" s="34">
        <v>0.99986792609841602</v>
      </c>
      <c r="AM161" s="34">
        <v>0.99986415281469487</v>
      </c>
      <c r="AN161" s="34">
        <v>0.99986037954521279</v>
      </c>
      <c r="AO161" s="34">
        <v>0.99985660628997042</v>
      </c>
      <c r="AP161" s="34">
        <v>0.99985283304896744</v>
      </c>
      <c r="AQ161" s="34">
        <v>0.99984905982220407</v>
      </c>
      <c r="AR161" s="34">
        <v>0.99984528660967975</v>
      </c>
      <c r="AS161" s="34">
        <v>0.99984151341139493</v>
      </c>
      <c r="AT161" s="34">
        <v>0.99983774022734939</v>
      </c>
      <c r="AU161" s="34">
        <v>0.99983396705754268</v>
      </c>
      <c r="AV161" s="34">
        <v>0.99983019390197536</v>
      </c>
      <c r="AW161" s="34">
        <v>0.99982642076064687</v>
      </c>
      <c r="AX161" s="34">
        <v>0.99982264763355777</v>
      </c>
      <c r="AY161" s="34">
        <v>0.99981887452070739</v>
      </c>
      <c r="AZ161" s="34">
        <v>0.99981510142209595</v>
      </c>
      <c r="BA161" s="34">
        <v>0.99981132833772324</v>
      </c>
      <c r="BB161" s="34">
        <v>0.99980755526758969</v>
      </c>
      <c r="BC161" s="34">
        <v>0.99980378221169453</v>
      </c>
      <c r="BD161" s="34">
        <v>0.9998000091700382</v>
      </c>
      <c r="BE161" s="34">
        <v>0.99979623614262048</v>
      </c>
      <c r="BF161" s="34">
        <v>0.99979246312944126</v>
      </c>
      <c r="BG161" s="34">
        <v>0.99978869013050053</v>
      </c>
      <c r="BH161" s="34">
        <v>0.99978491714579842</v>
      </c>
      <c r="BI161" s="34">
        <v>0.99978114417533481</v>
      </c>
      <c r="BJ161" s="34">
        <v>0.99977737121910937</v>
      </c>
      <c r="BK161" s="34">
        <v>0.99977359827712242</v>
      </c>
      <c r="BL161" s="34">
        <v>0.99976982534937375</v>
      </c>
      <c r="BM161" s="34">
        <v>0.99976605243586325</v>
      </c>
      <c r="BN161" s="34">
        <v>0.99976227953659058</v>
      </c>
      <c r="BO161" s="34">
        <v>0.99975850665155641</v>
      </c>
      <c r="BP161" s="34">
        <v>0.99975473378076019</v>
      </c>
      <c r="BQ161" s="34">
        <v>0.9997509609242019</v>
      </c>
      <c r="BR161" s="34">
        <v>0.99974718808188157</v>
      </c>
      <c r="BS161" s="34">
        <v>0.99974341525379906</v>
      </c>
      <c r="BT161" s="34">
        <v>0.9997396424399545</v>
      </c>
      <c r="BU161" s="34">
        <v>0.99973586964034766</v>
      </c>
      <c r="BV161" s="34">
        <v>0.99973209685497855</v>
      </c>
      <c r="BW161" s="34">
        <v>0.99972832408384704</v>
      </c>
      <c r="BX161" s="34">
        <v>0.99972455132695326</v>
      </c>
      <c r="BY161" s="34">
        <v>0.99972077858429709</v>
      </c>
      <c r="BZ161" s="34">
        <v>0.99971700585587842</v>
      </c>
      <c r="CA161" s="34">
        <v>0.99971323314169691</v>
      </c>
      <c r="CB161" s="34">
        <v>0.99970946044175313</v>
      </c>
      <c r="CC161" s="34">
        <v>0.99970568775604673</v>
      </c>
      <c r="CD161" s="34">
        <v>0.9997019150845774</v>
      </c>
      <c r="CE161" s="34">
        <v>0.99969814242734523</v>
      </c>
      <c r="CF161" s="34">
        <v>0.99969436978435033</v>
      </c>
      <c r="CG161" s="34">
        <v>0.99969059715559272</v>
      </c>
      <c r="CH161" s="34">
        <v>0.99968682454107227</v>
      </c>
      <c r="CI161" s="34">
        <v>0.99968305194078855</v>
      </c>
      <c r="CJ161" s="34">
        <v>0.99967927935474199</v>
      </c>
      <c r="CK161" s="34">
        <v>0.99967550678293227</v>
      </c>
      <c r="CL161" s="34">
        <v>0.99967173422535938</v>
      </c>
      <c r="CM161" s="34">
        <v>0.99966796168202354</v>
      </c>
      <c r="CN161" s="34">
        <v>0.99966418915292421</v>
      </c>
      <c r="CO161" s="34">
        <v>0.99966041663806149</v>
      </c>
      <c r="CP161" s="34">
        <v>0.99965664413743549</v>
      </c>
      <c r="CQ161" s="34">
        <v>0.99965287165104633</v>
      </c>
      <c r="CR161" s="34">
        <v>0.99964593627137832</v>
      </c>
      <c r="CS161" s="34">
        <v>0.99963900093982649</v>
      </c>
      <c r="CT161" s="34">
        <v>0.99963206565639073</v>
      </c>
      <c r="CU161" s="34">
        <v>0.99962513042107048</v>
      </c>
      <c r="CV161" s="34">
        <v>0.99961819523386519</v>
      </c>
      <c r="CW161" s="34">
        <v>0.99961126009477475</v>
      </c>
      <c r="CX161" s="34">
        <v>0.99960432500379914</v>
      </c>
      <c r="CY161" s="34">
        <v>0.99959738996093739</v>
      </c>
      <c r="CZ161" s="34">
        <v>0.99959045496618959</v>
      </c>
      <c r="DA161" s="34">
        <v>0.99958352001955519</v>
      </c>
      <c r="DB161" s="34">
        <v>0.99957658512103431</v>
      </c>
    </row>
    <row r="162" spans="1:106" x14ac:dyDescent="0.2">
      <c r="A162" s="13">
        <f t="shared" ca="1" si="2"/>
        <v>44496</v>
      </c>
      <c r="B162" s="34">
        <v>1.0000035724620351</v>
      </c>
      <c r="C162" s="34">
        <v>1</v>
      </c>
      <c r="D162" s="34">
        <v>0.9999964275507276</v>
      </c>
      <c r="E162" s="34">
        <v>0.99999285511421754</v>
      </c>
      <c r="F162" s="34">
        <v>0.99998928269046961</v>
      </c>
      <c r="G162" s="34">
        <v>0.99998571027948413</v>
      </c>
      <c r="H162" s="34">
        <v>0.999982137881261</v>
      </c>
      <c r="I162" s="34">
        <v>0.99997856549579989</v>
      </c>
      <c r="J162" s="34">
        <v>0.99997499312310112</v>
      </c>
      <c r="K162" s="34">
        <v>0.99997142076316425</v>
      </c>
      <c r="L162" s="34">
        <v>0.99996784841598974</v>
      </c>
      <c r="M162" s="34">
        <v>0.99996427608157723</v>
      </c>
      <c r="N162" s="34">
        <v>0.99996070375992641</v>
      </c>
      <c r="O162" s="34">
        <v>0.99995713145103782</v>
      </c>
      <c r="P162" s="34">
        <v>0.99995355915491091</v>
      </c>
      <c r="Q162" s="34">
        <v>0.99994998687154613</v>
      </c>
      <c r="R162" s="34">
        <v>0.99994641460094291</v>
      </c>
      <c r="S162" s="34">
        <v>0.99994284234310149</v>
      </c>
      <c r="T162" s="34">
        <v>0.99993927009802164</v>
      </c>
      <c r="U162" s="34">
        <v>0.99993569786570369</v>
      </c>
      <c r="V162" s="34">
        <v>0.99993212564614731</v>
      </c>
      <c r="W162" s="34">
        <v>0.9999285534393525</v>
      </c>
      <c r="X162" s="34">
        <v>0.99992498124531914</v>
      </c>
      <c r="Y162" s="34">
        <v>0.99992140906404725</v>
      </c>
      <c r="Z162" s="34">
        <v>0.99991783689553693</v>
      </c>
      <c r="AA162" s="34">
        <v>0.99991426473978795</v>
      </c>
      <c r="AB162" s="34">
        <v>0.9999106925968001</v>
      </c>
      <c r="AC162" s="34">
        <v>0.99990712046657404</v>
      </c>
      <c r="AD162" s="34">
        <v>0.99990354834910877</v>
      </c>
      <c r="AE162" s="34">
        <v>0.99989997624440485</v>
      </c>
      <c r="AF162" s="34">
        <v>0.99989640415246206</v>
      </c>
      <c r="AG162" s="34">
        <v>0.9998928320732805</v>
      </c>
      <c r="AH162" s="34">
        <v>0.99988926000685996</v>
      </c>
      <c r="AI162" s="34">
        <v>0.99988568795320054</v>
      </c>
      <c r="AJ162" s="34">
        <v>0.99988211591230203</v>
      </c>
      <c r="AK162" s="34">
        <v>0.99987854388416453</v>
      </c>
      <c r="AL162" s="34">
        <v>0.99987497186878749</v>
      </c>
      <c r="AM162" s="34">
        <v>0.99987139986617168</v>
      </c>
      <c r="AN162" s="34">
        <v>0.99986782787631667</v>
      </c>
      <c r="AO162" s="34">
        <v>0.99986425589922245</v>
      </c>
      <c r="AP162" s="34">
        <v>0.99986068393488892</v>
      </c>
      <c r="AQ162" s="34">
        <v>0.99985711198331595</v>
      </c>
      <c r="AR162" s="34">
        <v>0.99985354004450366</v>
      </c>
      <c r="AS162" s="34">
        <v>0.99984996811845184</v>
      </c>
      <c r="AT162" s="34">
        <v>0.99984639620516047</v>
      </c>
      <c r="AU162" s="34">
        <v>0.99984282430462978</v>
      </c>
      <c r="AV162" s="34">
        <v>0.99983925241685934</v>
      </c>
      <c r="AW162" s="34">
        <v>0.99983568054184946</v>
      </c>
      <c r="AX162" s="34">
        <v>0.99983210867959993</v>
      </c>
      <c r="AY162" s="34">
        <v>0.99982853683011053</v>
      </c>
      <c r="AZ162" s="34">
        <v>0.99982496499338147</v>
      </c>
      <c r="BA162" s="34">
        <v>0.99982139316941276</v>
      </c>
      <c r="BB162" s="34">
        <v>0.99981782135820407</v>
      </c>
      <c r="BC162" s="34">
        <v>0.9998142495597554</v>
      </c>
      <c r="BD162" s="34">
        <v>0.99981067777406696</v>
      </c>
      <c r="BE162" s="34">
        <v>0.99980710600113853</v>
      </c>
      <c r="BF162" s="34">
        <v>0.9998035342409699</v>
      </c>
      <c r="BG162" s="34">
        <v>0.9997999624935614</v>
      </c>
      <c r="BH162" s="34">
        <v>0.99979639075891269</v>
      </c>
      <c r="BI162" s="34">
        <v>0.99979281903702388</v>
      </c>
      <c r="BJ162" s="34">
        <v>0.99978924732789476</v>
      </c>
      <c r="BK162" s="34">
        <v>0.99978567563152543</v>
      </c>
      <c r="BL162" s="34">
        <v>0.99978210394791589</v>
      </c>
      <c r="BM162" s="34">
        <v>0.99977853227706603</v>
      </c>
      <c r="BN162" s="34">
        <v>0.99977496061897564</v>
      </c>
      <c r="BO162" s="34">
        <v>0.99977138897364504</v>
      </c>
      <c r="BP162" s="34">
        <v>0.99976781734107367</v>
      </c>
      <c r="BQ162" s="34">
        <v>0.99976424572126199</v>
      </c>
      <c r="BR162" s="34">
        <v>0.99976067411420966</v>
      </c>
      <c r="BS162" s="34">
        <v>0.99975710251991678</v>
      </c>
      <c r="BT162" s="34">
        <v>0.99975353093838326</v>
      </c>
      <c r="BU162" s="34">
        <v>0.99974995936960875</v>
      </c>
      <c r="BV162" s="34">
        <v>0.99974638781359371</v>
      </c>
      <c r="BW162" s="34">
        <v>0.99974281627033801</v>
      </c>
      <c r="BX162" s="34">
        <v>0.9997392447398411</v>
      </c>
      <c r="BY162" s="34">
        <v>0.99973567322210377</v>
      </c>
      <c r="BZ162" s="34">
        <v>0.99973210171712512</v>
      </c>
      <c r="CA162" s="34">
        <v>0.99972853022490571</v>
      </c>
      <c r="CB162" s="34">
        <v>0.99972495874544498</v>
      </c>
      <c r="CC162" s="34">
        <v>0.99972138727874349</v>
      </c>
      <c r="CD162" s="34">
        <v>0.99971781582480079</v>
      </c>
      <c r="CE162" s="34">
        <v>0.99971424438361678</v>
      </c>
      <c r="CF162" s="34">
        <v>0.99971067295519167</v>
      </c>
      <c r="CG162" s="34">
        <v>0.99970710153952558</v>
      </c>
      <c r="CH162" s="34">
        <v>0.99970353013661784</v>
      </c>
      <c r="CI162" s="34">
        <v>0.99969995874646889</v>
      </c>
      <c r="CJ162" s="34">
        <v>0.99969638736907862</v>
      </c>
      <c r="CK162" s="34">
        <v>0.99969281600444682</v>
      </c>
      <c r="CL162" s="34">
        <v>0.99968924465257336</v>
      </c>
      <c r="CM162" s="34">
        <v>0.9996856733134587</v>
      </c>
      <c r="CN162" s="34">
        <v>0.99968210198710228</v>
      </c>
      <c r="CO162" s="34">
        <v>0.99967853067350421</v>
      </c>
      <c r="CP162" s="34">
        <v>0.9996749593726646</v>
      </c>
      <c r="CQ162" s="34">
        <v>0.99967138808458311</v>
      </c>
      <c r="CR162" s="34">
        <v>0.99966781680925998</v>
      </c>
      <c r="CS162" s="34">
        <v>0.9996642455466952</v>
      </c>
      <c r="CT162" s="34">
        <v>0.99965630575517683</v>
      </c>
      <c r="CU162" s="34">
        <v>0.99964836602671991</v>
      </c>
      <c r="CV162" s="34">
        <v>0.99964042636132389</v>
      </c>
      <c r="CW162" s="34">
        <v>0.99963248675898853</v>
      </c>
      <c r="CX162" s="34">
        <v>0.99962454721971283</v>
      </c>
      <c r="CY162" s="34">
        <v>0.99961660774349681</v>
      </c>
      <c r="CZ162" s="34">
        <v>0.99960866833033957</v>
      </c>
      <c r="DA162" s="34">
        <v>0.99960072898024088</v>
      </c>
      <c r="DB162" s="34">
        <v>0.99959278969320031</v>
      </c>
    </row>
    <row r="163" spans="1:106" x14ac:dyDescent="0.2">
      <c r="A163" s="13">
        <f t="shared" ca="1" si="2"/>
        <v>44497</v>
      </c>
      <c r="B163" s="34">
        <v>1.0000109673822746</v>
      </c>
      <c r="C163" s="34">
        <v>1.0000073115748183</v>
      </c>
      <c r="D163" s="34">
        <v>1.0000036557807268</v>
      </c>
      <c r="E163" s="34">
        <v>1</v>
      </c>
      <c r="F163" s="34">
        <v>0.99999634423263795</v>
      </c>
      <c r="G163" s="34">
        <v>0.99999268847864042</v>
      </c>
      <c r="H163" s="34">
        <v>0.99998903273800743</v>
      </c>
      <c r="I163" s="34">
        <v>0.99998537701073908</v>
      </c>
      <c r="J163" s="34">
        <v>0.99998172129683538</v>
      </c>
      <c r="K163" s="34">
        <v>0.99997806559629598</v>
      </c>
      <c r="L163" s="34">
        <v>0.9999744099091209</v>
      </c>
      <c r="M163" s="34">
        <v>0.99997075423531034</v>
      </c>
      <c r="N163" s="34">
        <v>0.99996709857486399</v>
      </c>
      <c r="O163" s="34">
        <v>0.99996344292778172</v>
      </c>
      <c r="P163" s="34">
        <v>0.99995978729406376</v>
      </c>
      <c r="Q163" s="34">
        <v>0.99995613167370989</v>
      </c>
      <c r="R163" s="34">
        <v>0.99995247606672022</v>
      </c>
      <c r="S163" s="34">
        <v>0.99994882047309464</v>
      </c>
      <c r="T163" s="34">
        <v>0.99994516489283303</v>
      </c>
      <c r="U163" s="34">
        <v>0.99994150932593528</v>
      </c>
      <c r="V163" s="34">
        <v>0.99993785377240141</v>
      </c>
      <c r="W163" s="34">
        <v>0.99993419823223151</v>
      </c>
      <c r="X163" s="34">
        <v>0.99993054270542525</v>
      </c>
      <c r="Y163" s="34">
        <v>0.99992688719198308</v>
      </c>
      <c r="Z163" s="34">
        <v>0.99992323169190434</v>
      </c>
      <c r="AA163" s="34">
        <v>0.99991957620518923</v>
      </c>
      <c r="AB163" s="34">
        <v>0.99991592073183777</v>
      </c>
      <c r="AC163" s="34">
        <v>0.99991226527185006</v>
      </c>
      <c r="AD163" s="34">
        <v>0.99990860982522567</v>
      </c>
      <c r="AE163" s="34">
        <v>0.9999049543919647</v>
      </c>
      <c r="AF163" s="34">
        <v>0.99990129897206725</v>
      </c>
      <c r="AG163" s="34">
        <v>0.99989764356553323</v>
      </c>
      <c r="AH163" s="34">
        <v>0.99989398817236241</v>
      </c>
      <c r="AI163" s="34">
        <v>0.99989033279255501</v>
      </c>
      <c r="AJ163" s="34">
        <v>0.99988667742611059</v>
      </c>
      <c r="AK163" s="34">
        <v>0.99988302207302948</v>
      </c>
      <c r="AL163" s="34">
        <v>0.99987936673331146</v>
      </c>
      <c r="AM163" s="34">
        <v>0.99987571140695652</v>
      </c>
      <c r="AN163" s="34">
        <v>0.99987205609396457</v>
      </c>
      <c r="AO163" s="34">
        <v>0.99986840079433559</v>
      </c>
      <c r="AP163" s="34">
        <v>0.9998647455080697</v>
      </c>
      <c r="AQ163" s="34">
        <v>0.99986109023516656</v>
      </c>
      <c r="AR163" s="34">
        <v>0.99985743497562618</v>
      </c>
      <c r="AS163" s="34">
        <v>0.99985377972944878</v>
      </c>
      <c r="AT163" s="34">
        <v>0.9998501244966338</v>
      </c>
      <c r="AU163" s="34">
        <v>0.99984646927718179</v>
      </c>
      <c r="AV163" s="34">
        <v>0.99984281407109221</v>
      </c>
      <c r="AW163" s="34">
        <v>0.9998391588783655</v>
      </c>
      <c r="AX163" s="34">
        <v>0.99983550369900098</v>
      </c>
      <c r="AY163" s="34">
        <v>0.99983184853299922</v>
      </c>
      <c r="AZ163" s="34">
        <v>0.99982819338035978</v>
      </c>
      <c r="BA163" s="34">
        <v>0.99982453824108264</v>
      </c>
      <c r="BB163" s="34">
        <v>0.99982088311516792</v>
      </c>
      <c r="BC163" s="34">
        <v>0.9998172280026153</v>
      </c>
      <c r="BD163" s="34">
        <v>0.9998135729034251</v>
      </c>
      <c r="BE163" s="34">
        <v>0.99980991781759732</v>
      </c>
      <c r="BF163" s="34">
        <v>0.99980626274513129</v>
      </c>
      <c r="BG163" s="34">
        <v>0.99980260768602758</v>
      </c>
      <c r="BH163" s="34">
        <v>0.99979895264028573</v>
      </c>
      <c r="BI163" s="34">
        <v>0.99979529760790609</v>
      </c>
      <c r="BJ163" s="34">
        <v>0.99979164258888831</v>
      </c>
      <c r="BK163" s="34">
        <v>0.9997879875832324</v>
      </c>
      <c r="BL163" s="34">
        <v>0.99978433259093846</v>
      </c>
      <c r="BM163" s="34">
        <v>0.99978067761200629</v>
      </c>
      <c r="BN163" s="34">
        <v>0.99977702264643575</v>
      </c>
      <c r="BO163" s="34">
        <v>0.99977336769422687</v>
      </c>
      <c r="BP163" s="34">
        <v>0.99976971275537974</v>
      </c>
      <c r="BQ163" s="34">
        <v>0.99976605782989436</v>
      </c>
      <c r="BR163" s="34">
        <v>0.99976240291777052</v>
      </c>
      <c r="BS163" s="34">
        <v>0.99975874801900799</v>
      </c>
      <c r="BT163" s="34">
        <v>0.999755093133607</v>
      </c>
      <c r="BU163" s="34">
        <v>0.99975143826156732</v>
      </c>
      <c r="BV163" s="34">
        <v>0.99974778340288939</v>
      </c>
      <c r="BW163" s="34">
        <v>0.99974412855757233</v>
      </c>
      <c r="BX163" s="34">
        <v>0.99974047372561659</v>
      </c>
      <c r="BY163" s="34">
        <v>0.99973681890702237</v>
      </c>
      <c r="BZ163" s="34">
        <v>0.99973316410178903</v>
      </c>
      <c r="CA163" s="34">
        <v>0.99972950930991678</v>
      </c>
      <c r="CB163" s="34">
        <v>0.99972585453140583</v>
      </c>
      <c r="CC163" s="34">
        <v>0.99972219976625576</v>
      </c>
      <c r="CD163" s="34">
        <v>0.99971854501446678</v>
      </c>
      <c r="CE163" s="34">
        <v>0.99971489027603844</v>
      </c>
      <c r="CF163" s="34">
        <v>0.99971123555097119</v>
      </c>
      <c r="CG163" s="34">
        <v>0.99970758083926481</v>
      </c>
      <c r="CH163" s="34">
        <v>0.99970392614091907</v>
      </c>
      <c r="CI163" s="34">
        <v>0.99970027145593421</v>
      </c>
      <c r="CJ163" s="34">
        <v>0.99969661678430999</v>
      </c>
      <c r="CK163" s="34">
        <v>0.99969296212604641</v>
      </c>
      <c r="CL163" s="34">
        <v>0.99968930748114326</v>
      </c>
      <c r="CM163" s="34">
        <v>0.99968565284960076</v>
      </c>
      <c r="CN163" s="34">
        <v>0.99968199823141868</v>
      </c>
      <c r="CO163" s="34">
        <v>0.99967834362659713</v>
      </c>
      <c r="CP163" s="34">
        <v>0.99967468903513579</v>
      </c>
      <c r="CQ163" s="34">
        <v>0.99967103445703498</v>
      </c>
      <c r="CR163" s="34">
        <v>0.99966737989229437</v>
      </c>
      <c r="CS163" s="34">
        <v>0.99966372534091397</v>
      </c>
      <c r="CT163" s="34">
        <v>0.99965577588405674</v>
      </c>
      <c r="CU163" s="34">
        <v>0.99964782649041484</v>
      </c>
      <c r="CV163" s="34">
        <v>0.99963987715998726</v>
      </c>
      <c r="CW163" s="34">
        <v>0.999631927892774</v>
      </c>
      <c r="CX163" s="34">
        <v>0.99962397868877428</v>
      </c>
      <c r="CY163" s="34">
        <v>0.99961602954798778</v>
      </c>
      <c r="CZ163" s="34">
        <v>0.99960808047041383</v>
      </c>
      <c r="DA163" s="34">
        <v>0.99960013145605187</v>
      </c>
      <c r="DB163" s="34">
        <v>0.99959218250490167</v>
      </c>
    </row>
    <row r="164" spans="1:106" x14ac:dyDescent="0.2">
      <c r="A164" s="13">
        <f t="shared" ca="1" si="2"/>
        <v>44498</v>
      </c>
      <c r="B164" s="34">
        <v>1.0000110190320941</v>
      </c>
      <c r="C164" s="34">
        <v>1.0000073460079051</v>
      </c>
      <c r="D164" s="34">
        <v>1.0000036729972073</v>
      </c>
      <c r="E164" s="34">
        <v>1</v>
      </c>
      <c r="F164" s="34">
        <v>0.99999632701628383</v>
      </c>
      <c r="G164" s="34">
        <v>0.99999265404605853</v>
      </c>
      <c r="H164" s="34">
        <v>0.99998898108932388</v>
      </c>
      <c r="I164" s="34">
        <v>0.99998530814607989</v>
      </c>
      <c r="J164" s="34">
        <v>0.99998163521632677</v>
      </c>
      <c r="K164" s="34">
        <v>0.99997796230006408</v>
      </c>
      <c r="L164" s="34">
        <v>0.99997428939729205</v>
      </c>
      <c r="M164" s="34">
        <v>0.99997061650801033</v>
      </c>
      <c r="N164" s="34">
        <v>0.99996694363221938</v>
      </c>
      <c r="O164" s="34">
        <v>0.99996327076991864</v>
      </c>
      <c r="P164" s="34">
        <v>0.99995959792110822</v>
      </c>
      <c r="Q164" s="34">
        <v>0.99995592508578823</v>
      </c>
      <c r="R164" s="34">
        <v>0.99995225226395856</v>
      </c>
      <c r="S164" s="34">
        <v>0.99994857945561899</v>
      </c>
      <c r="T164" s="34">
        <v>0.99994490666076963</v>
      </c>
      <c r="U164" s="34">
        <v>0.99994123387941025</v>
      </c>
      <c r="V164" s="34">
        <v>0.9999375611115412</v>
      </c>
      <c r="W164" s="34">
        <v>0.9999338883571619</v>
      </c>
      <c r="X164" s="34">
        <v>0.99993021561627271</v>
      </c>
      <c r="Y164" s="34">
        <v>0.9999265428888735</v>
      </c>
      <c r="Z164" s="34">
        <v>0.99992287017496406</v>
      </c>
      <c r="AA164" s="34">
        <v>0.99991919747454427</v>
      </c>
      <c r="AB164" s="34">
        <v>0.99991552478761458</v>
      </c>
      <c r="AC164" s="34">
        <v>0.99991185211417444</v>
      </c>
      <c r="AD164" s="34">
        <v>0.99990817945422406</v>
      </c>
      <c r="AE164" s="34">
        <v>0.99990450680776299</v>
      </c>
      <c r="AF164" s="34">
        <v>0.99990083417479192</v>
      </c>
      <c r="AG164" s="34">
        <v>0.99989716155531005</v>
      </c>
      <c r="AH164" s="34">
        <v>0.99989348894931784</v>
      </c>
      <c r="AI164" s="34">
        <v>0.99988981635681506</v>
      </c>
      <c r="AJ164" s="34">
        <v>0.99988614377780172</v>
      </c>
      <c r="AK164" s="34">
        <v>0.99988247121227747</v>
      </c>
      <c r="AL164" s="34">
        <v>0.99987879866024243</v>
      </c>
      <c r="AM164" s="34">
        <v>0.99987512612169693</v>
      </c>
      <c r="AN164" s="34">
        <v>0.99987145359664031</v>
      </c>
      <c r="AO164" s="34">
        <v>0.9998677810850729</v>
      </c>
      <c r="AP164" s="34">
        <v>0.99986410858699482</v>
      </c>
      <c r="AQ164" s="34">
        <v>0.99986043610240571</v>
      </c>
      <c r="AR164" s="34">
        <v>0.99985676363130516</v>
      </c>
      <c r="AS164" s="34">
        <v>0.99985309117369392</v>
      </c>
      <c r="AT164" s="34">
        <v>0.99984941872957145</v>
      </c>
      <c r="AU164" s="34">
        <v>0.99984574629893774</v>
      </c>
      <c r="AV164" s="34">
        <v>0.99984207388179303</v>
      </c>
      <c r="AW164" s="34">
        <v>0.99983840147813685</v>
      </c>
      <c r="AX164" s="34">
        <v>0.99983472908796933</v>
      </c>
      <c r="AY164" s="34">
        <v>0.99983105671129058</v>
      </c>
      <c r="AZ164" s="34">
        <v>0.99982738434810037</v>
      </c>
      <c r="BA164" s="34">
        <v>0.99982371199839859</v>
      </c>
      <c r="BB164" s="34">
        <v>0.99982003966218524</v>
      </c>
      <c r="BC164" s="34">
        <v>0.99981636733946055</v>
      </c>
      <c r="BD164" s="34">
        <v>0.99981269503022396</v>
      </c>
      <c r="BE164" s="34">
        <v>0.99980902273447592</v>
      </c>
      <c r="BF164" s="34">
        <v>0.99980535045221608</v>
      </c>
      <c r="BG164" s="34">
        <v>0.99980167818344445</v>
      </c>
      <c r="BH164" s="34">
        <v>0.99979800592816115</v>
      </c>
      <c r="BI164" s="34">
        <v>0.99979433368636605</v>
      </c>
      <c r="BJ164" s="34">
        <v>0.99979066145805873</v>
      </c>
      <c r="BK164" s="34">
        <v>0.99978698924323961</v>
      </c>
      <c r="BL164" s="34">
        <v>0.99978331704190837</v>
      </c>
      <c r="BM164" s="34">
        <v>0.99977964485406523</v>
      </c>
      <c r="BN164" s="34">
        <v>0.99977597267970997</v>
      </c>
      <c r="BO164" s="34">
        <v>0.99977230051884236</v>
      </c>
      <c r="BP164" s="34">
        <v>0.99976862837146263</v>
      </c>
      <c r="BQ164" s="34">
        <v>0.99976495623757067</v>
      </c>
      <c r="BR164" s="34">
        <v>0.99976128411716636</v>
      </c>
      <c r="BS164" s="34">
        <v>0.99975761201024982</v>
      </c>
      <c r="BT164" s="34">
        <v>0.9997539399168206</v>
      </c>
      <c r="BU164" s="34">
        <v>0.99975026783687915</v>
      </c>
      <c r="BV164" s="34">
        <v>0.99974659577042513</v>
      </c>
      <c r="BW164" s="34">
        <v>0.99974292371745854</v>
      </c>
      <c r="BX164" s="34">
        <v>0.99973925167797928</v>
      </c>
      <c r="BY164" s="34">
        <v>0.99973557965198756</v>
      </c>
      <c r="BZ164" s="34">
        <v>0.99973190763948294</v>
      </c>
      <c r="CA164" s="34">
        <v>0.99972823564046553</v>
      </c>
      <c r="CB164" s="34">
        <v>0.99972456365493545</v>
      </c>
      <c r="CC164" s="34">
        <v>0.99972089168289258</v>
      </c>
      <c r="CD164" s="34">
        <v>0.99971721972433647</v>
      </c>
      <c r="CE164" s="34">
        <v>0.99971354777926769</v>
      </c>
      <c r="CF164" s="34">
        <v>0.99970987584768578</v>
      </c>
      <c r="CG164" s="34">
        <v>0.99970620392959109</v>
      </c>
      <c r="CH164" s="34">
        <v>0.99970253202498283</v>
      </c>
      <c r="CI164" s="34">
        <v>0.99969886013386167</v>
      </c>
      <c r="CJ164" s="34">
        <v>0.99969518825622739</v>
      </c>
      <c r="CK164" s="34">
        <v>0.99969151639207976</v>
      </c>
      <c r="CL164" s="34">
        <v>0.9996878445414189</v>
      </c>
      <c r="CM164" s="34">
        <v>0.99968417270424437</v>
      </c>
      <c r="CN164" s="34">
        <v>0.99968050088055682</v>
      </c>
      <c r="CO164" s="34">
        <v>0.99967682907035571</v>
      </c>
      <c r="CP164" s="34">
        <v>0.99967315727364092</v>
      </c>
      <c r="CQ164" s="34">
        <v>0.9996694854904129</v>
      </c>
      <c r="CR164" s="34">
        <v>0.99966581372067109</v>
      </c>
      <c r="CS164" s="34">
        <v>0.99966214196441561</v>
      </c>
      <c r="CT164" s="34">
        <v>0.99965411111174762</v>
      </c>
      <c r="CU164" s="34">
        <v>0.99964608032359592</v>
      </c>
      <c r="CV164" s="34">
        <v>0.99963804959996005</v>
      </c>
      <c r="CW164" s="34">
        <v>0.99963001894083958</v>
      </c>
      <c r="CX164" s="34">
        <v>0.99962198834623384</v>
      </c>
      <c r="CY164" s="34">
        <v>0.99961395781614248</v>
      </c>
      <c r="CZ164" s="34">
        <v>0.99960592735056497</v>
      </c>
      <c r="DA164" s="34">
        <v>0.99959789694950074</v>
      </c>
      <c r="DB164" s="34">
        <v>0.99958986661294924</v>
      </c>
    </row>
    <row r="165" spans="1:106" x14ac:dyDescent="0.2">
      <c r="A165" s="13">
        <f t="shared" ca="1" si="2"/>
        <v>44501</v>
      </c>
      <c r="B165" s="34">
        <v>1.0000039126367044</v>
      </c>
      <c r="C165" s="34">
        <v>1</v>
      </c>
      <c r="D165" s="34">
        <v>0.99999608737860424</v>
      </c>
      <c r="E165" s="34">
        <v>0.99999217477251678</v>
      </c>
      <c r="F165" s="34">
        <v>0.9999882621817382</v>
      </c>
      <c r="G165" s="34">
        <v>0.99998434960626792</v>
      </c>
      <c r="H165" s="34">
        <v>0.99998043704610629</v>
      </c>
      <c r="I165" s="34">
        <v>0.99997652450125274</v>
      </c>
      <c r="J165" s="34">
        <v>0.99997261197170773</v>
      </c>
      <c r="K165" s="34">
        <v>0.99996869945747091</v>
      </c>
      <c r="L165" s="34">
        <v>0.99996478695854207</v>
      </c>
      <c r="M165" s="34">
        <v>0.99996087447492155</v>
      </c>
      <c r="N165" s="34">
        <v>0.999956962006609</v>
      </c>
      <c r="O165" s="34">
        <v>0.99995304955360476</v>
      </c>
      <c r="P165" s="34">
        <v>0.99994913711590827</v>
      </c>
      <c r="Q165" s="34">
        <v>0.99994522469351954</v>
      </c>
      <c r="R165" s="34">
        <v>0.99994131228643857</v>
      </c>
      <c r="S165" s="34">
        <v>0.99993739989466568</v>
      </c>
      <c r="T165" s="34">
        <v>0.99993348751820033</v>
      </c>
      <c r="U165" s="34">
        <v>0.99992957515704262</v>
      </c>
      <c r="V165" s="34">
        <v>0.99992566281119244</v>
      </c>
      <c r="W165" s="34">
        <v>0.9999217504806498</v>
      </c>
      <c r="X165" s="34">
        <v>0.9999178381654148</v>
      </c>
      <c r="Y165" s="34">
        <v>0.99991392586548722</v>
      </c>
      <c r="Z165" s="34">
        <v>0.99991001358086684</v>
      </c>
      <c r="AA165" s="34">
        <v>0.99990610131155389</v>
      </c>
      <c r="AB165" s="34">
        <v>0.99990218905754802</v>
      </c>
      <c r="AC165" s="34">
        <v>0.99989827681884924</v>
      </c>
      <c r="AD165" s="34">
        <v>0.99989436459545766</v>
      </c>
      <c r="AE165" s="34">
        <v>0.99989045238737329</v>
      </c>
      <c r="AF165" s="34">
        <v>0.99988654019459566</v>
      </c>
      <c r="AG165" s="34">
        <v>0.99988262801712513</v>
      </c>
      <c r="AH165" s="34">
        <v>0.99987871585496146</v>
      </c>
      <c r="AI165" s="34">
        <v>0.99987480370810444</v>
      </c>
      <c r="AJ165" s="34">
        <v>0.9998708915765544</v>
      </c>
      <c r="AK165" s="34">
        <v>0.99986697946031078</v>
      </c>
      <c r="AL165" s="34">
        <v>0.99986306735937402</v>
      </c>
      <c r="AM165" s="34">
        <v>0.9998591552737438</v>
      </c>
      <c r="AN165" s="34">
        <v>0.99985524320342012</v>
      </c>
      <c r="AO165" s="34">
        <v>0.99985133114840274</v>
      </c>
      <c r="AP165" s="34">
        <v>0.9998474191086919</v>
      </c>
      <c r="AQ165" s="34">
        <v>0.99984350708428715</v>
      </c>
      <c r="AR165" s="34">
        <v>0.99983959507518894</v>
      </c>
      <c r="AS165" s="34">
        <v>0.99983568308139681</v>
      </c>
      <c r="AT165" s="34">
        <v>0.99983177110291077</v>
      </c>
      <c r="AU165" s="34">
        <v>0.99982785913973105</v>
      </c>
      <c r="AV165" s="34">
        <v>0.99982394719185708</v>
      </c>
      <c r="AW165" s="34">
        <v>0.9998200352592892</v>
      </c>
      <c r="AX165" s="34">
        <v>0.99981612334202741</v>
      </c>
      <c r="AY165" s="34">
        <v>0.99981221144007126</v>
      </c>
      <c r="AZ165" s="34">
        <v>0.99980829955342099</v>
      </c>
      <c r="BA165" s="34">
        <v>0.99980438768207625</v>
      </c>
      <c r="BB165" s="34">
        <v>0.99980047582603737</v>
      </c>
      <c r="BC165" s="34">
        <v>0.99979656398530425</v>
      </c>
      <c r="BD165" s="34">
        <v>0.99979265215987656</v>
      </c>
      <c r="BE165" s="34">
        <v>0.99978874034975429</v>
      </c>
      <c r="BF165" s="34">
        <v>0.99978482855493755</v>
      </c>
      <c r="BG165" s="34">
        <v>0.99978091677542602</v>
      </c>
      <c r="BH165" s="34">
        <v>0.99977700501121991</v>
      </c>
      <c r="BI165" s="34">
        <v>0.99977309326231878</v>
      </c>
      <c r="BJ165" s="34">
        <v>0.99976918152872318</v>
      </c>
      <c r="BK165" s="34">
        <v>0.99976526981043268</v>
      </c>
      <c r="BL165" s="34">
        <v>0.99976135810744715</v>
      </c>
      <c r="BM165" s="34">
        <v>0.9997574464197666</v>
      </c>
      <c r="BN165" s="34">
        <v>0.99975353474739126</v>
      </c>
      <c r="BO165" s="34">
        <v>0.99974962309032067</v>
      </c>
      <c r="BP165" s="34">
        <v>0.99974571144855495</v>
      </c>
      <c r="BQ165" s="34">
        <v>0.99974179982209388</v>
      </c>
      <c r="BR165" s="34">
        <v>0.99973788821093745</v>
      </c>
      <c r="BS165" s="34">
        <v>0.99973397661508578</v>
      </c>
      <c r="BT165" s="34">
        <v>0.99973006503453876</v>
      </c>
      <c r="BU165" s="34">
        <v>0.99972615346929627</v>
      </c>
      <c r="BV165" s="34">
        <v>0.99972224191935821</v>
      </c>
      <c r="BW165" s="34">
        <v>0.99971833038472468</v>
      </c>
      <c r="BX165" s="34">
        <v>0.99971441886539525</v>
      </c>
      <c r="BY165" s="34">
        <v>0.99971050736137035</v>
      </c>
      <c r="BZ165" s="34">
        <v>0.99970659587264943</v>
      </c>
      <c r="CA165" s="34">
        <v>0.99970268439923293</v>
      </c>
      <c r="CB165" s="34">
        <v>0.99969877294112053</v>
      </c>
      <c r="CC165" s="34">
        <v>0.99969486149831221</v>
      </c>
      <c r="CD165" s="34">
        <v>0.99969095007080755</v>
      </c>
      <c r="CE165" s="34">
        <v>0.99968703865860731</v>
      </c>
      <c r="CF165" s="34">
        <v>0.99968312726171049</v>
      </c>
      <c r="CG165" s="34">
        <v>0.99967921588011788</v>
      </c>
      <c r="CH165" s="34">
        <v>0.9996753045138288</v>
      </c>
      <c r="CI165" s="34">
        <v>0.99967139316284337</v>
      </c>
      <c r="CJ165" s="34">
        <v>0.99966748182716181</v>
      </c>
      <c r="CK165" s="34">
        <v>0.99966357050678367</v>
      </c>
      <c r="CL165" s="34">
        <v>0.99965965920170907</v>
      </c>
      <c r="CM165" s="34">
        <v>0.99965574791193779</v>
      </c>
      <c r="CN165" s="34">
        <v>0.99965183663747015</v>
      </c>
      <c r="CO165" s="34">
        <v>0.9996479253783056</v>
      </c>
      <c r="CP165" s="34">
        <v>0.99964401413444448</v>
      </c>
      <c r="CQ165" s="34">
        <v>0.99964010290588656</v>
      </c>
      <c r="CR165" s="34">
        <v>0.99963133334990384</v>
      </c>
      <c r="CS165" s="34">
        <v>0.99962256387085402</v>
      </c>
      <c r="CT165" s="34">
        <v>0.99961379446873611</v>
      </c>
      <c r="CU165" s="34">
        <v>0.99960502514354965</v>
      </c>
      <c r="CV165" s="34">
        <v>0.99959625589529411</v>
      </c>
      <c r="CW165" s="34">
        <v>0.99958748672396858</v>
      </c>
      <c r="CX165" s="34">
        <v>0.9995787176295724</v>
      </c>
      <c r="CY165" s="34">
        <v>0.99956994861210491</v>
      </c>
      <c r="CZ165" s="34">
        <v>0.99956117967156577</v>
      </c>
      <c r="DA165" s="34">
        <v>0.99955241080795398</v>
      </c>
      <c r="DB165" s="34">
        <v>0.99954364202126889</v>
      </c>
    </row>
    <row r="166" spans="1:106" x14ac:dyDescent="0.2">
      <c r="A166" s="13">
        <f t="shared" ca="1" si="2"/>
        <v>44502</v>
      </c>
      <c r="B166" s="34">
        <v>1.0000040270398127</v>
      </c>
      <c r="C166" s="34">
        <v>1</v>
      </c>
      <c r="D166" s="34">
        <v>0.99999597297640419</v>
      </c>
      <c r="E166" s="34">
        <v>0.99999194596902508</v>
      </c>
      <c r="F166" s="34">
        <v>0.99998791897786299</v>
      </c>
      <c r="G166" s="34">
        <v>0.99998389200291771</v>
      </c>
      <c r="H166" s="34">
        <v>0.99997986504418901</v>
      </c>
      <c r="I166" s="34">
        <v>0.99997583810167723</v>
      </c>
      <c r="J166" s="34">
        <v>0.99997181117538192</v>
      </c>
      <c r="K166" s="34">
        <v>0.99996778426530308</v>
      </c>
      <c r="L166" s="34">
        <v>0.99996375737144072</v>
      </c>
      <c r="M166" s="34">
        <v>0.99995973049379483</v>
      </c>
      <c r="N166" s="34">
        <v>0.9999557036323653</v>
      </c>
      <c r="O166" s="34">
        <v>0.9999516767871518</v>
      </c>
      <c r="P166" s="34">
        <v>0.99994764995815488</v>
      </c>
      <c r="Q166" s="34">
        <v>0.99994362314537377</v>
      </c>
      <c r="R166" s="34">
        <v>0.9999395963488088</v>
      </c>
      <c r="S166" s="34">
        <v>0.99993556956845997</v>
      </c>
      <c r="T166" s="34">
        <v>0.99993154280432694</v>
      </c>
      <c r="U166" s="34">
        <v>0.99992751605640973</v>
      </c>
      <c r="V166" s="34">
        <v>0.99992348932470865</v>
      </c>
      <c r="W166" s="34">
        <v>0.99991946260922282</v>
      </c>
      <c r="X166" s="34">
        <v>0.99991543590995313</v>
      </c>
      <c r="Y166" s="34">
        <v>0.99991140922689881</v>
      </c>
      <c r="Z166" s="34">
        <v>0.99990738256006007</v>
      </c>
      <c r="AA166" s="34">
        <v>0.9999033559094368</v>
      </c>
      <c r="AB166" s="34">
        <v>0.99989932927502911</v>
      </c>
      <c r="AC166" s="34">
        <v>0.99989530265683657</v>
      </c>
      <c r="AD166" s="34">
        <v>0.99989127605485939</v>
      </c>
      <c r="AE166" s="34">
        <v>0.99988724946909735</v>
      </c>
      <c r="AF166" s="34">
        <v>0.99988322289955045</v>
      </c>
      <c r="AG166" s="34">
        <v>0.9998791963462188</v>
      </c>
      <c r="AH166" s="34">
        <v>0.99987516980910207</v>
      </c>
      <c r="AI166" s="34">
        <v>0.99987114328820037</v>
      </c>
      <c r="AJ166" s="34">
        <v>0.99986711678351337</v>
      </c>
      <c r="AK166" s="34">
        <v>0.99986309029504161</v>
      </c>
      <c r="AL166" s="34">
        <v>0.99985906382278411</v>
      </c>
      <c r="AM166" s="34">
        <v>0.99985503736674164</v>
      </c>
      <c r="AN166" s="34">
        <v>0.99985101092691386</v>
      </c>
      <c r="AO166" s="34">
        <v>0.99984698450330056</v>
      </c>
      <c r="AP166" s="34">
        <v>0.99984295809590162</v>
      </c>
      <c r="AQ166" s="34">
        <v>0.99983893170471716</v>
      </c>
      <c r="AR166" s="34">
        <v>0.99983490532974706</v>
      </c>
      <c r="AS166" s="34">
        <v>0.99983087897099154</v>
      </c>
      <c r="AT166" s="34">
        <v>0.99982685262844984</v>
      </c>
      <c r="AU166" s="34">
        <v>0.9998228263021226</v>
      </c>
      <c r="AV166" s="34">
        <v>0.9998187999920094</v>
      </c>
      <c r="AW166" s="34">
        <v>0.99981477369811034</v>
      </c>
      <c r="AX166" s="34">
        <v>0.99981074742042519</v>
      </c>
      <c r="AY166" s="34">
        <v>0.99980672115895375</v>
      </c>
      <c r="AZ166" s="34">
        <v>0.99980269491369644</v>
      </c>
      <c r="BA166" s="34">
        <v>0.99979866868465272</v>
      </c>
      <c r="BB166" s="34">
        <v>0.99979464247182293</v>
      </c>
      <c r="BC166" s="34">
        <v>0.9997906162752066</v>
      </c>
      <c r="BD166" s="34">
        <v>0.99978659009480397</v>
      </c>
      <c r="BE166" s="34">
        <v>0.99978256393061493</v>
      </c>
      <c r="BF166" s="34">
        <v>0.99977853778263925</v>
      </c>
      <c r="BG166" s="34">
        <v>0.99977451165087705</v>
      </c>
      <c r="BH166" s="34">
        <v>0.9997704855353281</v>
      </c>
      <c r="BI166" s="34">
        <v>0.99976645943599229</v>
      </c>
      <c r="BJ166" s="34">
        <v>0.99976243335286985</v>
      </c>
      <c r="BK166" s="34">
        <v>0.99975840728596044</v>
      </c>
      <c r="BL166" s="34">
        <v>0.99975438123526417</v>
      </c>
      <c r="BM166" s="34">
        <v>0.9997503552007807</v>
      </c>
      <c r="BN166" s="34">
        <v>0.99974632918251038</v>
      </c>
      <c r="BO166" s="34">
        <v>0.99974230318045287</v>
      </c>
      <c r="BP166" s="34">
        <v>0.99973827719460817</v>
      </c>
      <c r="BQ166" s="34">
        <v>0.99973425122497628</v>
      </c>
      <c r="BR166" s="34">
        <v>0.99973022527155686</v>
      </c>
      <c r="BS166" s="34">
        <v>0.99972619933435025</v>
      </c>
      <c r="BT166" s="34">
        <v>0.99972217341335612</v>
      </c>
      <c r="BU166" s="34">
        <v>0.99971814750857468</v>
      </c>
      <c r="BV166" s="34">
        <v>0.99971412162000539</v>
      </c>
      <c r="BW166" s="34">
        <v>0.99971009574764857</v>
      </c>
      <c r="BX166" s="34">
        <v>0.9997060698915039</v>
      </c>
      <c r="BY166" s="34">
        <v>0.99970204405157159</v>
      </c>
      <c r="BZ166" s="34">
        <v>0.99969801822785143</v>
      </c>
      <c r="CA166" s="34">
        <v>0.99969399242034318</v>
      </c>
      <c r="CB166" s="34">
        <v>0.99968996662904697</v>
      </c>
      <c r="CC166" s="34">
        <v>0.99968594085396301</v>
      </c>
      <c r="CD166" s="34">
        <v>0.99968191509509063</v>
      </c>
      <c r="CE166" s="34">
        <v>0.99967788935243029</v>
      </c>
      <c r="CF166" s="34">
        <v>0.99967386362598154</v>
      </c>
      <c r="CG166" s="34">
        <v>0.99966983791574449</v>
      </c>
      <c r="CH166" s="34">
        <v>0.99966581222171913</v>
      </c>
      <c r="CI166" s="34">
        <v>0.99966178654390536</v>
      </c>
      <c r="CJ166" s="34">
        <v>0.99965776088230307</v>
      </c>
      <c r="CK166" s="34">
        <v>0.99965373523691226</v>
      </c>
      <c r="CL166" s="34">
        <v>0.99964970960773281</v>
      </c>
      <c r="CM166" s="34">
        <v>0.9996456839947645</v>
      </c>
      <c r="CN166" s="34">
        <v>0.99964165839800756</v>
      </c>
      <c r="CO166" s="34">
        <v>0.99963763281746176</v>
      </c>
      <c r="CP166" s="34">
        <v>0.99963360725312733</v>
      </c>
      <c r="CQ166" s="34">
        <v>0.99962958170500349</v>
      </c>
      <c r="CR166" s="34">
        <v>0.99962051923200868</v>
      </c>
      <c r="CS166" s="34">
        <v>0.99961145684117259</v>
      </c>
      <c r="CT166" s="34">
        <v>0.99960239453249466</v>
      </c>
      <c r="CU166" s="34">
        <v>0.99959333230597402</v>
      </c>
      <c r="CV166" s="34">
        <v>0.99958427016161022</v>
      </c>
      <c r="CW166" s="34">
        <v>0.99957520809940215</v>
      </c>
      <c r="CX166" s="34">
        <v>0.99956614611934946</v>
      </c>
      <c r="CY166" s="34">
        <v>0.99955708422145073</v>
      </c>
      <c r="CZ166" s="34">
        <v>0.99954802240570584</v>
      </c>
      <c r="DA166" s="34">
        <v>0.99953896067211379</v>
      </c>
      <c r="DB166" s="34">
        <v>0.99952989902067391</v>
      </c>
    </row>
    <row r="167" spans="1:106" x14ac:dyDescent="0.2">
      <c r="A167" s="13">
        <f t="shared" ca="1" si="2"/>
        <v>44503</v>
      </c>
      <c r="B167" s="34">
        <v>1.0000038812438827</v>
      </c>
      <c r="C167" s="34">
        <v>1</v>
      </c>
      <c r="D167" s="34">
        <v>0.99999611877118155</v>
      </c>
      <c r="E167" s="34">
        <v>0.99999223755742717</v>
      </c>
      <c r="F167" s="34">
        <v>0.99998835635873629</v>
      </c>
      <c r="G167" s="34">
        <v>0.99998447517510947</v>
      </c>
      <c r="H167" s="34">
        <v>0.99998059400654626</v>
      </c>
      <c r="I167" s="34">
        <v>0.99997671285304668</v>
      </c>
      <c r="J167" s="34">
        <v>0.99997283171461093</v>
      </c>
      <c r="K167" s="34">
        <v>0.99996895059123903</v>
      </c>
      <c r="L167" s="34">
        <v>0.99996506948293029</v>
      </c>
      <c r="M167" s="34">
        <v>0.99996118838968495</v>
      </c>
      <c r="N167" s="34">
        <v>0.99995730731150323</v>
      </c>
      <c r="O167" s="34">
        <v>0.99995342624838479</v>
      </c>
      <c r="P167" s="34">
        <v>0.99994954520032964</v>
      </c>
      <c r="Q167" s="34">
        <v>0.99994566416733766</v>
      </c>
      <c r="R167" s="34">
        <v>0.99994178314940907</v>
      </c>
      <c r="S167" s="34">
        <v>0.99993790214654343</v>
      </c>
      <c r="T167" s="34">
        <v>0.99993402115874097</v>
      </c>
      <c r="U167" s="34">
        <v>0.99993014018600124</v>
      </c>
      <c r="V167" s="34">
        <v>0.99992625922832468</v>
      </c>
      <c r="W167" s="34">
        <v>0.99992237828571084</v>
      </c>
      <c r="X167" s="34">
        <v>0.99991849735816007</v>
      </c>
      <c r="Y167" s="34">
        <v>0.99991461644567192</v>
      </c>
      <c r="Z167" s="34">
        <v>0.99991073554824661</v>
      </c>
      <c r="AA167" s="34">
        <v>0.9999068546658838</v>
      </c>
      <c r="AB167" s="34">
        <v>0.99990297379858373</v>
      </c>
      <c r="AC167" s="34">
        <v>0.99989909294634605</v>
      </c>
      <c r="AD167" s="34">
        <v>0.99989521210917076</v>
      </c>
      <c r="AE167" s="34">
        <v>0.99989133128705798</v>
      </c>
      <c r="AF167" s="34">
        <v>0.99988745048000771</v>
      </c>
      <c r="AG167" s="34">
        <v>0.9998835696880195</v>
      </c>
      <c r="AH167" s="34">
        <v>0.99987968891109369</v>
      </c>
      <c r="AI167" s="34">
        <v>0.99987580814923005</v>
      </c>
      <c r="AJ167" s="34">
        <v>0.99987192740242858</v>
      </c>
      <c r="AK167" s="34">
        <v>0.99986804667068896</v>
      </c>
      <c r="AL167" s="34">
        <v>0.99986416595401151</v>
      </c>
      <c r="AM167" s="34">
        <v>0.99986028525239623</v>
      </c>
      <c r="AN167" s="34">
        <v>0.99985640456584235</v>
      </c>
      <c r="AO167" s="34">
        <v>0.99985252389435064</v>
      </c>
      <c r="AP167" s="34">
        <v>0.99984864323792066</v>
      </c>
      <c r="AQ167" s="34">
        <v>0.99984476259655242</v>
      </c>
      <c r="AR167" s="34">
        <v>0.99984088197024579</v>
      </c>
      <c r="AS167" s="34">
        <v>0.99983700135900067</v>
      </c>
      <c r="AT167" s="34">
        <v>0.99983312076281727</v>
      </c>
      <c r="AU167" s="34">
        <v>0.99982924018169506</v>
      </c>
      <c r="AV167" s="34">
        <v>0.99982535961563457</v>
      </c>
      <c r="AW167" s="34">
        <v>0.99982147906463525</v>
      </c>
      <c r="AX167" s="34">
        <v>0.99981759852869723</v>
      </c>
      <c r="AY167" s="34">
        <v>0.99981371800782048</v>
      </c>
      <c r="AZ167" s="34">
        <v>0.99980983750200514</v>
      </c>
      <c r="BA167" s="34">
        <v>0.99980595701125086</v>
      </c>
      <c r="BB167" s="34">
        <v>0.99980207653555764</v>
      </c>
      <c r="BC167" s="34">
        <v>0.99979819607492515</v>
      </c>
      <c r="BD167" s="34">
        <v>0.99979431562935395</v>
      </c>
      <c r="BE167" s="34">
        <v>0.99979043519884347</v>
      </c>
      <c r="BF167" s="34">
        <v>0.99978655478339384</v>
      </c>
      <c r="BG167" s="34">
        <v>0.99978267438300494</v>
      </c>
      <c r="BH167" s="34">
        <v>0.99977879399767711</v>
      </c>
      <c r="BI167" s="34">
        <v>0.99977491362740967</v>
      </c>
      <c r="BJ167" s="34">
        <v>0.99977103327220296</v>
      </c>
      <c r="BK167" s="34">
        <v>0.99976715293205654</v>
      </c>
      <c r="BL167" s="34">
        <v>0.99976327260697073</v>
      </c>
      <c r="BM167" s="34">
        <v>0.99975939229694555</v>
      </c>
      <c r="BN167" s="34">
        <v>0.99975551200198054</v>
      </c>
      <c r="BO167" s="34">
        <v>0.99975163172207582</v>
      </c>
      <c r="BP167" s="34">
        <v>0.99974775145723127</v>
      </c>
      <c r="BQ167" s="34">
        <v>0.99974387120744723</v>
      </c>
      <c r="BR167" s="34">
        <v>0.99973999097272315</v>
      </c>
      <c r="BS167" s="34">
        <v>0.99973611075305913</v>
      </c>
      <c r="BT167" s="34">
        <v>0.99973223054845506</v>
      </c>
      <c r="BU167" s="34">
        <v>0.99972835035891117</v>
      </c>
      <c r="BV167" s="34">
        <v>0.99972447018442678</v>
      </c>
      <c r="BW167" s="34">
        <v>0.99972059002500269</v>
      </c>
      <c r="BX167" s="34">
        <v>0.99971670988063821</v>
      </c>
      <c r="BY167" s="34">
        <v>0.99971282975133358</v>
      </c>
      <c r="BZ167" s="34">
        <v>0.99970894963708834</v>
      </c>
      <c r="CA167" s="34">
        <v>0.99970506953790295</v>
      </c>
      <c r="CB167" s="34">
        <v>0.99970118945377695</v>
      </c>
      <c r="CC167" s="34">
        <v>0.99969730938471058</v>
      </c>
      <c r="CD167" s="34">
        <v>0.9996934293307036</v>
      </c>
      <c r="CE167" s="34">
        <v>0.99968954929175591</v>
      </c>
      <c r="CF167" s="34">
        <v>0.99968566926786773</v>
      </c>
      <c r="CG167" s="34">
        <v>0.99968178925903872</v>
      </c>
      <c r="CH167" s="34">
        <v>0.99967790926526878</v>
      </c>
      <c r="CI167" s="34">
        <v>0.99967402928655802</v>
      </c>
      <c r="CJ167" s="34">
        <v>0.99967014932290654</v>
      </c>
      <c r="CK167" s="34">
        <v>0.99966626937431391</v>
      </c>
      <c r="CL167" s="34">
        <v>0.99966238944078045</v>
      </c>
      <c r="CM167" s="34">
        <v>0.99965850952230562</v>
      </c>
      <c r="CN167" s="34">
        <v>0.99965462961888985</v>
      </c>
      <c r="CO167" s="34">
        <v>0.9996507497305327</v>
      </c>
      <c r="CP167" s="34">
        <v>0.9996468698572345</v>
      </c>
      <c r="CQ167" s="34">
        <v>0.99964298999899481</v>
      </c>
      <c r="CR167" s="34">
        <v>0.99963911015581375</v>
      </c>
      <c r="CS167" s="34">
        <v>0.9996352303276913</v>
      </c>
      <c r="CT167" s="34">
        <v>0.99962656958096785</v>
      </c>
      <c r="CU167" s="34">
        <v>0.99961790890928059</v>
      </c>
      <c r="CV167" s="34">
        <v>0.99960924831262854</v>
      </c>
      <c r="CW167" s="34">
        <v>0.99960058779101102</v>
      </c>
      <c r="CX167" s="34">
        <v>0.99959192734442737</v>
      </c>
      <c r="CY167" s="34">
        <v>0.99958326697287725</v>
      </c>
      <c r="CZ167" s="34">
        <v>0.99957460667635978</v>
      </c>
      <c r="DA167" s="34">
        <v>0.99956594645487429</v>
      </c>
      <c r="DB167" s="34">
        <v>0.99955728630842</v>
      </c>
    </row>
    <row r="168" spans="1:106" x14ac:dyDescent="0.2">
      <c r="A168" s="13">
        <f t="shared" ca="1" si="2"/>
        <v>44504</v>
      </c>
      <c r="B168" s="34">
        <v>1.0000120295198978</v>
      </c>
      <c r="C168" s="34">
        <v>1.000008019663853</v>
      </c>
      <c r="D168" s="34">
        <v>1.0000040098238874</v>
      </c>
      <c r="E168" s="34">
        <v>1</v>
      </c>
      <c r="F168" s="34">
        <v>0.99999599019219154</v>
      </c>
      <c r="G168" s="34">
        <v>0.99999198040046144</v>
      </c>
      <c r="H168" s="34">
        <v>0.99998797062481015</v>
      </c>
      <c r="I168" s="34">
        <v>0.99998396086523689</v>
      </c>
      <c r="J168" s="34">
        <v>0.99997995112174221</v>
      </c>
      <c r="K168" s="34">
        <v>0.99997594139432577</v>
      </c>
      <c r="L168" s="34">
        <v>0.9999719316829877</v>
      </c>
      <c r="M168" s="34">
        <v>0.99996792198772777</v>
      </c>
      <c r="N168" s="34">
        <v>0.99996391230854587</v>
      </c>
      <c r="O168" s="34">
        <v>0.99995990264544199</v>
      </c>
      <c r="P168" s="34">
        <v>0.99995589299841614</v>
      </c>
      <c r="Q168" s="34">
        <v>0.99995188336746821</v>
      </c>
      <c r="R168" s="34">
        <v>0.99994787375259797</v>
      </c>
      <c r="S168" s="34">
        <v>0.99994386415380565</v>
      </c>
      <c r="T168" s="34">
        <v>0.99993985457109114</v>
      </c>
      <c r="U168" s="34">
        <v>0.99993584500445409</v>
      </c>
      <c r="V168" s="34">
        <v>0.99993183545389497</v>
      </c>
      <c r="W168" s="34">
        <v>0.99992782591941298</v>
      </c>
      <c r="X168" s="34">
        <v>0.99992381640100869</v>
      </c>
      <c r="Y168" s="34">
        <v>0.99991980689868176</v>
      </c>
      <c r="Z168" s="34">
        <v>0.99991579741243208</v>
      </c>
      <c r="AA168" s="34">
        <v>0.99991178794225977</v>
      </c>
      <c r="AB168" s="34">
        <v>0.99990777848816459</v>
      </c>
      <c r="AC168" s="34">
        <v>0.99990376905014666</v>
      </c>
      <c r="AD168" s="34">
        <v>0.99989975962820576</v>
      </c>
      <c r="AE168" s="34">
        <v>0.99989575022234167</v>
      </c>
      <c r="AF168" s="34">
        <v>0.99989174083255472</v>
      </c>
      <c r="AG168" s="34">
        <v>0.9998877314588448</v>
      </c>
      <c r="AH168" s="34">
        <v>0.99988372210121135</v>
      </c>
      <c r="AI168" s="34">
        <v>0.99987971275965493</v>
      </c>
      <c r="AJ168" s="34">
        <v>0.99987570343417509</v>
      </c>
      <c r="AK168" s="34">
        <v>0.99987169412477195</v>
      </c>
      <c r="AL168" s="34">
        <v>0.99986768483144506</v>
      </c>
      <c r="AM168" s="34">
        <v>0.99986367555419509</v>
      </c>
      <c r="AN168" s="34">
        <v>0.99985966629302137</v>
      </c>
      <c r="AO168" s="34">
        <v>0.9998556570479239</v>
      </c>
      <c r="AP168" s="34">
        <v>0.99985164781890301</v>
      </c>
      <c r="AQ168" s="34">
        <v>0.99984763860595793</v>
      </c>
      <c r="AR168" s="34">
        <v>0.99984362940908944</v>
      </c>
      <c r="AS168" s="34">
        <v>0.99983962022829687</v>
      </c>
      <c r="AT168" s="34">
        <v>0.99983561106358032</v>
      </c>
      <c r="AU168" s="34">
        <v>0.99983160191493992</v>
      </c>
      <c r="AV168" s="34">
        <v>0.99982759278237543</v>
      </c>
      <c r="AW168" s="34">
        <v>0.99982358366588653</v>
      </c>
      <c r="AX168" s="34">
        <v>0.99981957456547377</v>
      </c>
      <c r="AY168" s="34">
        <v>0.99981556548113626</v>
      </c>
      <c r="AZ168" s="34">
        <v>0.99981155641287478</v>
      </c>
      <c r="BA168" s="34">
        <v>0.99980754736068889</v>
      </c>
      <c r="BB168" s="34">
        <v>0.99980353832457847</v>
      </c>
      <c r="BC168" s="34">
        <v>0.99979952930454341</v>
      </c>
      <c r="BD168" s="34">
        <v>0.99979552030058394</v>
      </c>
      <c r="BE168" s="34">
        <v>0.9997915113126995</v>
      </c>
      <c r="BF168" s="34">
        <v>0.99978750234089064</v>
      </c>
      <c r="BG168" s="34">
        <v>0.99978349338515682</v>
      </c>
      <c r="BH168" s="34">
        <v>0.99977948444549802</v>
      </c>
      <c r="BI168" s="34">
        <v>0.99977547552191448</v>
      </c>
      <c r="BJ168" s="34">
        <v>0.99977146661440608</v>
      </c>
      <c r="BK168" s="34">
        <v>0.9997674577229726</v>
      </c>
      <c r="BL168" s="34">
        <v>0.9997634488476137</v>
      </c>
      <c r="BM168" s="34">
        <v>0.99975943998832995</v>
      </c>
      <c r="BN168" s="34">
        <v>0.99975543114512078</v>
      </c>
      <c r="BO168" s="34">
        <v>0.99975142231798619</v>
      </c>
      <c r="BP168" s="34">
        <v>0.99974741350692653</v>
      </c>
      <c r="BQ168" s="34">
        <v>0.99974340471194123</v>
      </c>
      <c r="BR168" s="34">
        <v>0.99973939593303052</v>
      </c>
      <c r="BS168" s="34">
        <v>0.99973538717019417</v>
      </c>
      <c r="BT168" s="34">
        <v>0.99973137842343229</v>
      </c>
      <c r="BU168" s="34">
        <v>0.99972736969274445</v>
      </c>
      <c r="BV168" s="34">
        <v>0.99972336097813108</v>
      </c>
      <c r="BW168" s="34">
        <v>0.99971935227959197</v>
      </c>
      <c r="BX168" s="34">
        <v>0.99971534359712666</v>
      </c>
      <c r="BY168" s="34">
        <v>0.9997113349307355</v>
      </c>
      <c r="BZ168" s="34">
        <v>0.99970732628041847</v>
      </c>
      <c r="CA168" s="34">
        <v>0.99970331764617537</v>
      </c>
      <c r="CB168" s="34">
        <v>0.99969930902800597</v>
      </c>
      <c r="CC168" s="34">
        <v>0.99969530042591059</v>
      </c>
      <c r="CD168" s="34">
        <v>0.99969129183988859</v>
      </c>
      <c r="CE168" s="34">
        <v>0.9996872832699405</v>
      </c>
      <c r="CF168" s="34">
        <v>0.99968327471606599</v>
      </c>
      <c r="CG168" s="34">
        <v>0.99967926617826497</v>
      </c>
      <c r="CH168" s="34">
        <v>0.99967525765653731</v>
      </c>
      <c r="CI168" s="34">
        <v>0.99967124915088312</v>
      </c>
      <c r="CJ168" s="34">
        <v>0.9996672406613023</v>
      </c>
      <c r="CK168" s="34">
        <v>0.99966323218779485</v>
      </c>
      <c r="CL168" s="34">
        <v>0.99965922373036042</v>
      </c>
      <c r="CM168" s="34">
        <v>0.99965521528899937</v>
      </c>
      <c r="CN168" s="34">
        <v>0.99965120686371112</v>
      </c>
      <c r="CO168" s="34">
        <v>0.9996471984544959</v>
      </c>
      <c r="CP168" s="34">
        <v>0.99964319006135383</v>
      </c>
      <c r="CQ168" s="34">
        <v>0.99963918168428456</v>
      </c>
      <c r="CR168" s="34">
        <v>0.99963517332328811</v>
      </c>
      <c r="CS168" s="34">
        <v>0.99963116497836446</v>
      </c>
      <c r="CT168" s="34">
        <v>0.99962396888584837</v>
      </c>
      <c r="CU168" s="34">
        <v>0.99961677284513495</v>
      </c>
      <c r="CV168" s="34">
        <v>0.9996095768562242</v>
      </c>
      <c r="CW168" s="34">
        <v>0.99960238091911546</v>
      </c>
      <c r="CX168" s="34">
        <v>0.9995951850338084</v>
      </c>
      <c r="CY168" s="34">
        <v>0.99958798920030267</v>
      </c>
      <c r="CZ168" s="34">
        <v>0.99958079341859807</v>
      </c>
      <c r="DA168" s="34">
        <v>0.99957359768869392</v>
      </c>
      <c r="DB168" s="34">
        <v>0.99956640201059022</v>
      </c>
    </row>
    <row r="169" spans="1:106" x14ac:dyDescent="0.2">
      <c r="A169" s="13">
        <f t="shared" ca="1" si="2"/>
        <v>44505</v>
      </c>
      <c r="B169" s="34">
        <v>1.0000118937347575</v>
      </c>
      <c r="C169" s="34">
        <v>1.0000079291407873</v>
      </c>
      <c r="D169" s="34">
        <v>1.0000039645625349</v>
      </c>
      <c r="E169" s="34">
        <v>1</v>
      </c>
      <c r="F169" s="34">
        <v>0.99999603545318294</v>
      </c>
      <c r="G169" s="34">
        <v>0.99999207092208364</v>
      </c>
      <c r="H169" s="34">
        <v>0.99998810640670188</v>
      </c>
      <c r="I169" s="34">
        <v>0.99998414190703755</v>
      </c>
      <c r="J169" s="34">
        <v>0.99998017742309053</v>
      </c>
      <c r="K169" s="34">
        <v>0.99997621295486117</v>
      </c>
      <c r="L169" s="34">
        <v>0.99997224850234889</v>
      </c>
      <c r="M169" s="34">
        <v>0.99996828406555394</v>
      </c>
      <c r="N169" s="34">
        <v>0.99996431964447619</v>
      </c>
      <c r="O169" s="34">
        <v>0.99996035523911575</v>
      </c>
      <c r="P169" s="34">
        <v>0.99995639084947219</v>
      </c>
      <c r="Q169" s="34">
        <v>0.99995242647554561</v>
      </c>
      <c r="R169" s="34">
        <v>0.99994846211733601</v>
      </c>
      <c r="S169" s="34">
        <v>0.9999444977748434</v>
      </c>
      <c r="T169" s="34">
        <v>0.99994053344806744</v>
      </c>
      <c r="U169" s="34">
        <v>0.99993656913700846</v>
      </c>
      <c r="V169" s="34">
        <v>0.99993260484166613</v>
      </c>
      <c r="W169" s="34">
        <v>0.99992864056204023</v>
      </c>
      <c r="X169" s="34">
        <v>0.99992467629813098</v>
      </c>
      <c r="Y169" s="34">
        <v>0.99992071204993827</v>
      </c>
      <c r="Z169" s="34">
        <v>0.9999167478174622</v>
      </c>
      <c r="AA169" s="34">
        <v>0.99991278360070224</v>
      </c>
      <c r="AB169" s="34">
        <v>0.99990881939965881</v>
      </c>
      <c r="AC169" s="34">
        <v>0.99990485521433137</v>
      </c>
      <c r="AD169" s="34">
        <v>0.99990089104472046</v>
      </c>
      <c r="AE169" s="34">
        <v>0.99989692689082543</v>
      </c>
      <c r="AF169" s="34">
        <v>0.99989296275264661</v>
      </c>
      <c r="AG169" s="34">
        <v>0.99988899863018366</v>
      </c>
      <c r="AH169" s="34">
        <v>0.99988503452343691</v>
      </c>
      <c r="AI169" s="34">
        <v>0.99988107043240582</v>
      </c>
      <c r="AJ169" s="34">
        <v>0.99987710635709059</v>
      </c>
      <c r="AK169" s="34">
        <v>0.99987314229749114</v>
      </c>
      <c r="AL169" s="34">
        <v>0.99986917825360755</v>
      </c>
      <c r="AM169" s="34">
        <v>0.99986521422543939</v>
      </c>
      <c r="AN169" s="34">
        <v>0.99986125021298666</v>
      </c>
      <c r="AO169" s="34">
        <v>0.99985728621624981</v>
      </c>
      <c r="AP169" s="34">
        <v>0.99985332223522827</v>
      </c>
      <c r="AQ169" s="34">
        <v>0.99984935826992205</v>
      </c>
      <c r="AR169" s="34">
        <v>0.99984539432033126</v>
      </c>
      <c r="AS169" s="34">
        <v>0.99984143038645579</v>
      </c>
      <c r="AT169" s="34">
        <v>0.99983746646829519</v>
      </c>
      <c r="AU169" s="34">
        <v>0.99983350256584991</v>
      </c>
      <c r="AV169" s="34">
        <v>0.99982953867911994</v>
      </c>
      <c r="AW169" s="34">
        <v>0.99982557480810474</v>
      </c>
      <c r="AX169" s="34">
        <v>0.99982161095280453</v>
      </c>
      <c r="AY169" s="34">
        <v>0.99981764711321919</v>
      </c>
      <c r="AZ169" s="34">
        <v>0.99981368328934872</v>
      </c>
      <c r="BA169" s="34">
        <v>0.99980971948119302</v>
      </c>
      <c r="BB169" s="34">
        <v>0.99980575568875207</v>
      </c>
      <c r="BC169" s="34">
        <v>0.99980179191202567</v>
      </c>
      <c r="BD169" s="34">
        <v>0.99979782815101392</v>
      </c>
      <c r="BE169" s="34">
        <v>0.9997938644057166</v>
      </c>
      <c r="BF169" s="34">
        <v>0.99978990067613371</v>
      </c>
      <c r="BG169" s="34">
        <v>0.99978593696226525</v>
      </c>
      <c r="BH169" s="34">
        <v>0.99978197326411133</v>
      </c>
      <c r="BI169" s="34">
        <v>0.99977800958167129</v>
      </c>
      <c r="BJ169" s="34">
        <v>0.9997740459149459</v>
      </c>
      <c r="BK169" s="34">
        <v>0.99977008226393449</v>
      </c>
      <c r="BL169" s="34">
        <v>0.99976611862863707</v>
      </c>
      <c r="BM169" s="34">
        <v>0.99976215500905352</v>
      </c>
      <c r="BN169" s="34">
        <v>0.99975819140518396</v>
      </c>
      <c r="BO169" s="34">
        <v>0.99975422781702861</v>
      </c>
      <c r="BP169" s="34">
        <v>0.99975026424458691</v>
      </c>
      <c r="BQ169" s="34">
        <v>0.99974630068785886</v>
      </c>
      <c r="BR169" s="34">
        <v>0.99974233714684468</v>
      </c>
      <c r="BS169" s="34">
        <v>0.99973837362154405</v>
      </c>
      <c r="BT169" s="34">
        <v>0.99973441011195718</v>
      </c>
      <c r="BU169" s="34">
        <v>0.99973044661808375</v>
      </c>
      <c r="BV169" s="34">
        <v>0.99972648313992341</v>
      </c>
      <c r="BW169" s="34">
        <v>0.99972251967747694</v>
      </c>
      <c r="BX169" s="34">
        <v>0.99971855623074357</v>
      </c>
      <c r="BY169" s="34">
        <v>0.99971459279972363</v>
      </c>
      <c r="BZ169" s="34">
        <v>0.99971062938441679</v>
      </c>
      <c r="CA169" s="34">
        <v>0.99970666598482305</v>
      </c>
      <c r="CB169" s="34">
        <v>0.99970270260094252</v>
      </c>
      <c r="CC169" s="34">
        <v>0.99969873923277497</v>
      </c>
      <c r="CD169" s="34">
        <v>0.99969477588032019</v>
      </c>
      <c r="CE169" s="34">
        <v>0.9996908125435785</v>
      </c>
      <c r="CF169" s="34">
        <v>0.99968684922254969</v>
      </c>
      <c r="CG169" s="34">
        <v>0.99968288591723353</v>
      </c>
      <c r="CH169" s="34">
        <v>0.99967892262763025</v>
      </c>
      <c r="CI169" s="34">
        <v>0.9996749593537394</v>
      </c>
      <c r="CJ169" s="34">
        <v>0.99967099609556132</v>
      </c>
      <c r="CK169" s="34">
        <v>0.99966703285309566</v>
      </c>
      <c r="CL169" s="34">
        <v>0.99966306962634233</v>
      </c>
      <c r="CM169" s="34">
        <v>0.99965910641530153</v>
      </c>
      <c r="CN169" s="34">
        <v>0.99965514321997317</v>
      </c>
      <c r="CO169" s="34">
        <v>0.99965118004035691</v>
      </c>
      <c r="CP169" s="34">
        <v>0.99964721687645308</v>
      </c>
      <c r="CQ169" s="34">
        <v>0.99964325372826135</v>
      </c>
      <c r="CR169" s="34">
        <v>0.99963929059578149</v>
      </c>
      <c r="CS169" s="34">
        <v>0.99963532747901374</v>
      </c>
      <c r="CT169" s="34">
        <v>0.99962832880997965</v>
      </c>
      <c r="CU169" s="34">
        <v>0.99962133018994515</v>
      </c>
      <c r="CV169" s="34">
        <v>0.99961433161890922</v>
      </c>
      <c r="CW169" s="34">
        <v>0.99960733309687178</v>
      </c>
      <c r="CX169" s="34">
        <v>0.99960033462383258</v>
      </c>
      <c r="CY169" s="34">
        <v>0.99959333619979152</v>
      </c>
      <c r="CZ169" s="34">
        <v>0.99958633782474782</v>
      </c>
      <c r="DA169" s="34">
        <v>0.99957933949870137</v>
      </c>
      <c r="DB169" s="34">
        <v>0.99957234122165151</v>
      </c>
    </row>
    <row r="170" spans="1:106" x14ac:dyDescent="0.2">
      <c r="A170" s="13">
        <f t="shared" ca="1" si="2"/>
        <v>44508</v>
      </c>
      <c r="B170" s="34">
        <v>1.0000040445333871</v>
      </c>
      <c r="C170" s="34">
        <v>1</v>
      </c>
      <c r="D170" s="34">
        <v>0.99999595548297115</v>
      </c>
      <c r="E170" s="34">
        <v>0.99999191098230045</v>
      </c>
      <c r="F170" s="34">
        <v>0.99998786649798765</v>
      </c>
      <c r="G170" s="34">
        <v>0.99998382203003311</v>
      </c>
      <c r="H170" s="34">
        <v>0.99997977757843648</v>
      </c>
      <c r="I170" s="34">
        <v>0.99997573314319754</v>
      </c>
      <c r="J170" s="34">
        <v>0.99997168872431619</v>
      </c>
      <c r="K170" s="34">
        <v>0.99996764432179286</v>
      </c>
      <c r="L170" s="34">
        <v>0.999963599935627</v>
      </c>
      <c r="M170" s="34">
        <v>0.99995955556581895</v>
      </c>
      <c r="N170" s="34">
        <v>0.99995551121236825</v>
      </c>
      <c r="O170" s="34">
        <v>0.99995146687527492</v>
      </c>
      <c r="P170" s="34">
        <v>0.99994742255453928</v>
      </c>
      <c r="Q170" s="34">
        <v>0.99994337825016066</v>
      </c>
      <c r="R170" s="34">
        <v>0.99993933396213952</v>
      </c>
      <c r="S170" s="34">
        <v>0.9999352896904754</v>
      </c>
      <c r="T170" s="34">
        <v>0.99993124543516843</v>
      </c>
      <c r="U170" s="34">
        <v>0.99992720119621858</v>
      </c>
      <c r="V170" s="34">
        <v>0.99992315697362577</v>
      </c>
      <c r="W170" s="34">
        <v>0.99991911276738976</v>
      </c>
      <c r="X170" s="34">
        <v>0.99991506857751078</v>
      </c>
      <c r="Y170" s="34">
        <v>0.99991102440398849</v>
      </c>
      <c r="Z170" s="34">
        <v>0.99990698024682312</v>
      </c>
      <c r="AA170" s="34">
        <v>0.999902936106014</v>
      </c>
      <c r="AB170" s="34">
        <v>0.99989889198156179</v>
      </c>
      <c r="AC170" s="34">
        <v>0.99989484787346605</v>
      </c>
      <c r="AD170" s="34">
        <v>0.99989080378172679</v>
      </c>
      <c r="AE170" s="34">
        <v>0.99988675970634389</v>
      </c>
      <c r="AF170" s="34">
        <v>0.99988271564731712</v>
      </c>
      <c r="AG170" s="34">
        <v>0.99987867160464716</v>
      </c>
      <c r="AH170" s="34">
        <v>0.9998746275783329</v>
      </c>
      <c r="AI170" s="34">
        <v>0.99987058356837488</v>
      </c>
      <c r="AJ170" s="34">
        <v>0.99986653957477301</v>
      </c>
      <c r="AK170" s="34">
        <v>0.99986249559752727</v>
      </c>
      <c r="AL170" s="34">
        <v>0.99985845163663722</v>
      </c>
      <c r="AM170" s="34">
        <v>0.99985440769210321</v>
      </c>
      <c r="AN170" s="34">
        <v>0.99985036376392478</v>
      </c>
      <c r="AO170" s="34">
        <v>0.99984631985210226</v>
      </c>
      <c r="AP170" s="34">
        <v>0.99984227595663533</v>
      </c>
      <c r="AQ170" s="34">
        <v>0.99983823207752409</v>
      </c>
      <c r="AR170" s="34">
        <v>0.99983418821476822</v>
      </c>
      <c r="AS170" s="34">
        <v>0.99983014436836803</v>
      </c>
      <c r="AT170" s="34">
        <v>0.9998261005383231</v>
      </c>
      <c r="AU170" s="34">
        <v>0.99982205672463365</v>
      </c>
      <c r="AV170" s="34">
        <v>0.99981801292729944</v>
      </c>
      <c r="AW170" s="34">
        <v>0.99981396914632037</v>
      </c>
      <c r="AX170" s="34">
        <v>0.99980992538169644</v>
      </c>
      <c r="AY170" s="34">
        <v>0.99980588163342765</v>
      </c>
      <c r="AZ170" s="34">
        <v>0.99980183790151378</v>
      </c>
      <c r="BA170" s="34">
        <v>0.99979779418595482</v>
      </c>
      <c r="BB170" s="34">
        <v>0.9997937504867509</v>
      </c>
      <c r="BC170" s="34">
        <v>0.99978970680390156</v>
      </c>
      <c r="BD170" s="34">
        <v>0.99978566313740713</v>
      </c>
      <c r="BE170" s="34">
        <v>0.99978161948726751</v>
      </c>
      <c r="BF170" s="34">
        <v>0.99977757585348226</v>
      </c>
      <c r="BG170" s="34">
        <v>0.9997735322360517</v>
      </c>
      <c r="BH170" s="34">
        <v>0.99976948863497561</v>
      </c>
      <c r="BI170" s="34">
        <v>0.99976544505025366</v>
      </c>
      <c r="BJ170" s="34">
        <v>0.99976140148188652</v>
      </c>
      <c r="BK170" s="34">
        <v>0.99975735792987341</v>
      </c>
      <c r="BL170" s="34">
        <v>0.99975331439421433</v>
      </c>
      <c r="BM170" s="34">
        <v>0.99974927087490983</v>
      </c>
      <c r="BN170" s="34">
        <v>0.99974522737195926</v>
      </c>
      <c r="BO170" s="34">
        <v>0.99974118388536248</v>
      </c>
      <c r="BP170" s="34">
        <v>0.99973714041511974</v>
      </c>
      <c r="BQ170" s="34">
        <v>0.99973309696123092</v>
      </c>
      <c r="BR170" s="34">
        <v>0.99972905352369601</v>
      </c>
      <c r="BS170" s="34">
        <v>0.99972501010251491</v>
      </c>
      <c r="BT170" s="34">
        <v>0.99972096669768729</v>
      </c>
      <c r="BU170" s="34">
        <v>0.99971692330921347</v>
      </c>
      <c r="BV170" s="34">
        <v>0.99971287993709301</v>
      </c>
      <c r="BW170" s="34">
        <v>0.99970883658132603</v>
      </c>
      <c r="BX170" s="34">
        <v>0.99970479324191253</v>
      </c>
      <c r="BY170" s="34">
        <v>0.99970074991885249</v>
      </c>
      <c r="BZ170" s="34">
        <v>0.9996967066121456</v>
      </c>
      <c r="CA170" s="34">
        <v>0.9996926633217923</v>
      </c>
      <c r="CB170" s="34">
        <v>0.99968862004779158</v>
      </c>
      <c r="CC170" s="34">
        <v>0.99968457679014433</v>
      </c>
      <c r="CD170" s="34">
        <v>0.99968053354885</v>
      </c>
      <c r="CE170" s="34">
        <v>0.99967649032390882</v>
      </c>
      <c r="CF170" s="34">
        <v>0.99967244711532011</v>
      </c>
      <c r="CG170" s="34">
        <v>0.99966840392308465</v>
      </c>
      <c r="CH170" s="34">
        <v>0.99966436074720155</v>
      </c>
      <c r="CI170" s="34">
        <v>0.99966031758767149</v>
      </c>
      <c r="CJ170" s="34">
        <v>0.9996562744444939</v>
      </c>
      <c r="CK170" s="34">
        <v>0.99965223131766889</v>
      </c>
      <c r="CL170" s="34">
        <v>0.99964818820719648</v>
      </c>
      <c r="CM170" s="34">
        <v>0.99964414511307631</v>
      </c>
      <c r="CN170" s="34">
        <v>0.99964010203530873</v>
      </c>
      <c r="CO170" s="34">
        <v>0.99963605897389329</v>
      </c>
      <c r="CP170" s="34">
        <v>0.99963201592883022</v>
      </c>
      <c r="CQ170" s="34">
        <v>0.99962797290011907</v>
      </c>
      <c r="CR170" s="34">
        <v>0.9996202759088767</v>
      </c>
      <c r="CS170" s="34">
        <v>0.99961257897690003</v>
      </c>
      <c r="CT170" s="34">
        <v>0.99960488210418841</v>
      </c>
      <c r="CU170" s="34">
        <v>0.99959718529074182</v>
      </c>
      <c r="CV170" s="34">
        <v>0.99958948853655949</v>
      </c>
      <c r="CW170" s="34">
        <v>0.99958179184164131</v>
      </c>
      <c r="CX170" s="34">
        <v>0.99957409520598639</v>
      </c>
      <c r="CY170" s="34">
        <v>0.9995663986295944</v>
      </c>
      <c r="CZ170" s="34">
        <v>0.99955870211246489</v>
      </c>
      <c r="DA170" s="34">
        <v>0.99955100565459754</v>
      </c>
      <c r="DB170" s="34">
        <v>0.99954330925599177</v>
      </c>
    </row>
    <row r="171" spans="1:106" x14ac:dyDescent="0.2">
      <c r="A171" s="13">
        <f t="shared" ca="1" si="2"/>
        <v>44509</v>
      </c>
      <c r="B171" s="34">
        <v>1.0000083039693719</v>
      </c>
      <c r="C171" s="34">
        <v>1.0000041519760667</v>
      </c>
      <c r="D171" s="34">
        <v>1</v>
      </c>
      <c r="E171" s="34">
        <v>0.99999584804117225</v>
      </c>
      <c r="F171" s="34">
        <v>0.99999169609958349</v>
      </c>
      <c r="G171" s="34">
        <v>0.99998754417523317</v>
      </c>
      <c r="H171" s="34">
        <v>0.9999833922681215</v>
      </c>
      <c r="I171" s="34">
        <v>0.99997924037824837</v>
      </c>
      <c r="J171" s="34">
        <v>0.99997508850561356</v>
      </c>
      <c r="K171" s="34">
        <v>0.99997093665021752</v>
      </c>
      <c r="L171" s="34">
        <v>0.99996678481205958</v>
      </c>
      <c r="M171" s="34">
        <v>0.99996263299114008</v>
      </c>
      <c r="N171" s="34">
        <v>0.99995848118745845</v>
      </c>
      <c r="O171" s="34">
        <v>0.99995432940101514</v>
      </c>
      <c r="P171" s="34">
        <v>0.99995017763180993</v>
      </c>
      <c r="Q171" s="34">
        <v>0.9999460258798426</v>
      </c>
      <c r="R171" s="34">
        <v>0.99994187414511337</v>
      </c>
      <c r="S171" s="34">
        <v>0.99993772242762169</v>
      </c>
      <c r="T171" s="34">
        <v>0.99993357072736788</v>
      </c>
      <c r="U171" s="34">
        <v>0.99992941904435162</v>
      </c>
      <c r="V171" s="34">
        <v>0.99992526737857323</v>
      </c>
      <c r="W171" s="34">
        <v>0.99992111573003206</v>
      </c>
      <c r="X171" s="34">
        <v>0.99991696409872866</v>
      </c>
      <c r="Y171" s="34">
        <v>0.99991281248466257</v>
      </c>
      <c r="Z171" s="34">
        <v>0.99990866088783392</v>
      </c>
      <c r="AA171" s="34">
        <v>0.99990450930824248</v>
      </c>
      <c r="AB171" s="34">
        <v>0.99990035774588815</v>
      </c>
      <c r="AC171" s="34">
        <v>0.99989620620077091</v>
      </c>
      <c r="AD171" s="34">
        <v>0.99989205467289066</v>
      </c>
      <c r="AE171" s="34">
        <v>0.99988790316224763</v>
      </c>
      <c r="AF171" s="34">
        <v>0.99988375166884136</v>
      </c>
      <c r="AG171" s="34">
        <v>0.99987960019267186</v>
      </c>
      <c r="AH171" s="34">
        <v>0.99987544873373901</v>
      </c>
      <c r="AI171" s="34">
        <v>0.99987129729204316</v>
      </c>
      <c r="AJ171" s="34">
        <v>0.99986714586758374</v>
      </c>
      <c r="AK171" s="34">
        <v>0.99986299446036087</v>
      </c>
      <c r="AL171" s="34">
        <v>0.99985884307037465</v>
      </c>
      <c r="AM171" s="34">
        <v>0.99985469169762453</v>
      </c>
      <c r="AN171" s="34">
        <v>0.99985054034211107</v>
      </c>
      <c r="AO171" s="34">
        <v>0.9998463890038336</v>
      </c>
      <c r="AP171" s="34">
        <v>0.99984223768279246</v>
      </c>
      <c r="AQ171" s="34">
        <v>0.99983808637898741</v>
      </c>
      <c r="AR171" s="34">
        <v>0.99983393509241836</v>
      </c>
      <c r="AS171" s="34">
        <v>0.99982978382308507</v>
      </c>
      <c r="AT171" s="34">
        <v>0.999825632570988</v>
      </c>
      <c r="AU171" s="34">
        <v>0.99982148133612658</v>
      </c>
      <c r="AV171" s="34">
        <v>0.99981733011850116</v>
      </c>
      <c r="AW171" s="34">
        <v>0.99981317891811106</v>
      </c>
      <c r="AX171" s="34">
        <v>0.99980902773495683</v>
      </c>
      <c r="AY171" s="34">
        <v>0.99980487656903816</v>
      </c>
      <c r="AZ171" s="34">
        <v>0.99980072542035492</v>
      </c>
      <c r="BA171" s="34">
        <v>0.999796574288907</v>
      </c>
      <c r="BB171" s="34">
        <v>0.99979242317469441</v>
      </c>
      <c r="BC171" s="34">
        <v>0.99978827207771714</v>
      </c>
      <c r="BD171" s="34">
        <v>0.99978412099797498</v>
      </c>
      <c r="BE171" s="34">
        <v>0.99977996993546825</v>
      </c>
      <c r="BF171" s="34">
        <v>0.99977581889019629</v>
      </c>
      <c r="BG171" s="34">
        <v>0.99977166786215921</v>
      </c>
      <c r="BH171" s="34">
        <v>0.99976751685135701</v>
      </c>
      <c r="BI171" s="34">
        <v>0.99976336585778969</v>
      </c>
      <c r="BJ171" s="34">
        <v>0.99975921488145736</v>
      </c>
      <c r="BK171" s="34">
        <v>0.99975506392235947</v>
      </c>
      <c r="BL171" s="34">
        <v>0.99975091298049623</v>
      </c>
      <c r="BM171" s="34">
        <v>0.99974676205586754</v>
      </c>
      <c r="BN171" s="34">
        <v>0.99974261114847329</v>
      </c>
      <c r="BO171" s="34">
        <v>0.99973846025831359</v>
      </c>
      <c r="BP171" s="34">
        <v>0.9997343093853881</v>
      </c>
      <c r="BQ171" s="34">
        <v>0.99973015852969682</v>
      </c>
      <c r="BR171" s="34">
        <v>0.99972600769123976</v>
      </c>
      <c r="BS171" s="34">
        <v>0.99972185687001669</v>
      </c>
      <c r="BT171" s="34">
        <v>0.99971770606602794</v>
      </c>
      <c r="BU171" s="34">
        <v>0.99971355527927308</v>
      </c>
      <c r="BV171" s="34">
        <v>0.99970940450975199</v>
      </c>
      <c r="BW171" s="34">
        <v>0.99970525375746466</v>
      </c>
      <c r="BX171" s="34">
        <v>0.99970110302241144</v>
      </c>
      <c r="BY171" s="34">
        <v>0.99969695230459144</v>
      </c>
      <c r="BZ171" s="34">
        <v>0.99969280160400531</v>
      </c>
      <c r="CA171" s="34">
        <v>0.99968865092065262</v>
      </c>
      <c r="CB171" s="34">
        <v>0.99968450025453337</v>
      </c>
      <c r="CC171" s="34">
        <v>0.99968034960564767</v>
      </c>
      <c r="CD171" s="34">
        <v>0.99967619897399518</v>
      </c>
      <c r="CE171" s="34">
        <v>0.99967204835957602</v>
      </c>
      <c r="CF171" s="34">
        <v>0.99966789776239007</v>
      </c>
      <c r="CG171" s="34">
        <v>0.99966374718243722</v>
      </c>
      <c r="CH171" s="34">
        <v>0.99965959661971726</v>
      </c>
      <c r="CI171" s="34">
        <v>0.99965544607423051</v>
      </c>
      <c r="CJ171" s="34">
        <v>0.99965129554597654</v>
      </c>
      <c r="CK171" s="34">
        <v>0.99964714503495522</v>
      </c>
      <c r="CL171" s="34">
        <v>0.99964299454116656</v>
      </c>
      <c r="CM171" s="34">
        <v>0.9996388440646109</v>
      </c>
      <c r="CN171" s="34">
        <v>0.99963469360528789</v>
      </c>
      <c r="CO171" s="34">
        <v>0.99963054316319722</v>
      </c>
      <c r="CP171" s="34">
        <v>0.99962639273833898</v>
      </c>
      <c r="CQ171" s="34">
        <v>0.99962224233071317</v>
      </c>
      <c r="CR171" s="34">
        <v>0.99961809194031992</v>
      </c>
      <c r="CS171" s="34">
        <v>0.99961394156715855</v>
      </c>
      <c r="CT171" s="34">
        <v>0.99960979121122961</v>
      </c>
      <c r="CU171" s="34">
        <v>0.99960182485297189</v>
      </c>
      <c r="CV171" s="34">
        <v>0.99959385855820171</v>
      </c>
      <c r="CW171" s="34">
        <v>0.99958589232691841</v>
      </c>
      <c r="CX171" s="34">
        <v>0.999577926159122</v>
      </c>
      <c r="CY171" s="34">
        <v>0.99956996005481169</v>
      </c>
      <c r="CZ171" s="34">
        <v>0.99956199401398715</v>
      </c>
      <c r="DA171" s="34">
        <v>0.9995540280366475</v>
      </c>
      <c r="DB171" s="34">
        <v>0.99954606212279251</v>
      </c>
    </row>
    <row r="172" spans="1:106" x14ac:dyDescent="0.2">
      <c r="A172" s="13">
        <f t="shared" ca="1" si="2"/>
        <v>44510</v>
      </c>
      <c r="B172" s="34">
        <v>1.0000042874784361</v>
      </c>
      <c r="C172" s="34">
        <v>1</v>
      </c>
      <c r="D172" s="34">
        <v>0.99999571253994624</v>
      </c>
      <c r="E172" s="34">
        <v>0.9999914250982751</v>
      </c>
      <c r="F172" s="34">
        <v>0.99998713767498604</v>
      </c>
      <c r="G172" s="34">
        <v>0.99998285027007905</v>
      </c>
      <c r="H172" s="34">
        <v>0.99997856288355436</v>
      </c>
      <c r="I172" s="34">
        <v>0.99997427551541151</v>
      </c>
      <c r="J172" s="34">
        <v>0.99996998816565064</v>
      </c>
      <c r="K172" s="34">
        <v>0.9999657008342715</v>
      </c>
      <c r="L172" s="34">
        <v>0.99996141352127421</v>
      </c>
      <c r="M172" s="34">
        <v>0.99995712622665878</v>
      </c>
      <c r="N172" s="34">
        <v>0.99995283895042464</v>
      </c>
      <c r="O172" s="34">
        <v>0.99994855169257202</v>
      </c>
      <c r="P172" s="34">
        <v>0.99994426445310114</v>
      </c>
      <c r="Q172" s="34">
        <v>0.99993997723201145</v>
      </c>
      <c r="R172" s="34">
        <v>0.99993569002930316</v>
      </c>
      <c r="S172" s="34">
        <v>0.99993140284497584</v>
      </c>
      <c r="T172" s="34">
        <v>0.99992711567902981</v>
      </c>
      <c r="U172" s="34">
        <v>0.99992282853146486</v>
      </c>
      <c r="V172" s="34">
        <v>0.99991854140228076</v>
      </c>
      <c r="W172" s="34">
        <v>0.99991425429147762</v>
      </c>
      <c r="X172" s="34">
        <v>0.99990996719905534</v>
      </c>
      <c r="Y172" s="34">
        <v>0.99990568012501369</v>
      </c>
      <c r="Z172" s="34">
        <v>0.999901393069353</v>
      </c>
      <c r="AA172" s="34">
        <v>0.99989710603207271</v>
      </c>
      <c r="AB172" s="34">
        <v>0.99989281901317284</v>
      </c>
      <c r="AC172" s="34">
        <v>0.99988853201265337</v>
      </c>
      <c r="AD172" s="34">
        <v>0.99988424503051443</v>
      </c>
      <c r="AE172" s="34">
        <v>0.99987995806675545</v>
      </c>
      <c r="AF172" s="34">
        <v>0.99987567112137687</v>
      </c>
      <c r="AG172" s="34">
        <v>0.99987138419437827</v>
      </c>
      <c r="AH172" s="34">
        <v>0.99986709728575995</v>
      </c>
      <c r="AI172" s="34">
        <v>0.9998628103955215</v>
      </c>
      <c r="AJ172" s="34">
        <v>0.99985852352366278</v>
      </c>
      <c r="AK172" s="34">
        <v>0.99985423667018403</v>
      </c>
      <c r="AL172" s="34">
        <v>0.99984994983508468</v>
      </c>
      <c r="AM172" s="34">
        <v>0.99984566301836519</v>
      </c>
      <c r="AN172" s="34">
        <v>0.99984137622002534</v>
      </c>
      <c r="AO172" s="34">
        <v>0.99983708944006477</v>
      </c>
      <c r="AP172" s="34">
        <v>0.99983280267848385</v>
      </c>
      <c r="AQ172" s="34">
        <v>0.99982851593528199</v>
      </c>
      <c r="AR172" s="34">
        <v>0.99982422921045944</v>
      </c>
      <c r="AS172" s="34">
        <v>0.99981994250401607</v>
      </c>
      <c r="AT172" s="34">
        <v>0.99981565581595178</v>
      </c>
      <c r="AU172" s="34">
        <v>0.99981136914626645</v>
      </c>
      <c r="AV172" s="34">
        <v>0.9998070824949602</v>
      </c>
      <c r="AW172" s="34">
        <v>0.99980279586203269</v>
      </c>
      <c r="AX172" s="34">
        <v>0.99979850924748381</v>
      </c>
      <c r="AY172" s="34">
        <v>0.9997942226513139</v>
      </c>
      <c r="AZ172" s="34">
        <v>0.9997899360735224</v>
      </c>
      <c r="BA172" s="34">
        <v>0.99978564951410942</v>
      </c>
      <c r="BB172" s="34">
        <v>0.99978136297307518</v>
      </c>
      <c r="BC172" s="34">
        <v>0.99977707645041902</v>
      </c>
      <c r="BD172" s="34">
        <v>0.99977278994614116</v>
      </c>
      <c r="BE172" s="34">
        <v>0.99976850346024149</v>
      </c>
      <c r="BF172" s="34">
        <v>0.99976421699272011</v>
      </c>
      <c r="BG172" s="34">
        <v>0.99975993054357681</v>
      </c>
      <c r="BH172" s="34">
        <v>0.99975564411281148</v>
      </c>
      <c r="BI172" s="34">
        <v>0.99975135770042389</v>
      </c>
      <c r="BJ172" s="34">
        <v>0.99974707130641427</v>
      </c>
      <c r="BK172" s="34">
        <v>0.99974278493078228</v>
      </c>
      <c r="BL172" s="34">
        <v>0.99973849857352803</v>
      </c>
      <c r="BM172" s="34">
        <v>0.9997342122346512</v>
      </c>
      <c r="BN172" s="34">
        <v>0.99972992591415222</v>
      </c>
      <c r="BO172" s="34">
        <v>0.99972563961203054</v>
      </c>
      <c r="BP172" s="34">
        <v>0.99972135332828616</v>
      </c>
      <c r="BQ172" s="34">
        <v>0.99971706706291907</v>
      </c>
      <c r="BR172" s="34">
        <v>0.99971278081592896</v>
      </c>
      <c r="BS172" s="34">
        <v>0.99970849458731614</v>
      </c>
      <c r="BT172" s="34">
        <v>0.99970420837708029</v>
      </c>
      <c r="BU172" s="34">
        <v>0.99969992218522152</v>
      </c>
      <c r="BV172" s="34">
        <v>0.9996956360117395</v>
      </c>
      <c r="BW172" s="34">
        <v>0.99969134985663433</v>
      </c>
      <c r="BX172" s="34">
        <v>0.99968706371990601</v>
      </c>
      <c r="BY172" s="34">
        <v>0.99968277760155422</v>
      </c>
      <c r="BZ172" s="34">
        <v>0.99967849150157884</v>
      </c>
      <c r="CA172" s="34">
        <v>0.9996742054199802</v>
      </c>
      <c r="CB172" s="34">
        <v>0.99966991935675775</v>
      </c>
      <c r="CC172" s="34">
        <v>0.99966563331191172</v>
      </c>
      <c r="CD172" s="34">
        <v>0.99966134728544209</v>
      </c>
      <c r="CE172" s="34">
        <v>0.99965706127734855</v>
      </c>
      <c r="CF172" s="34">
        <v>0.99965277528763075</v>
      </c>
      <c r="CG172" s="34">
        <v>0.99964848931628936</v>
      </c>
      <c r="CH172" s="34">
        <v>0.99964420336332371</v>
      </c>
      <c r="CI172" s="34">
        <v>0.99963991742873404</v>
      </c>
      <c r="CJ172" s="34">
        <v>0.99963563151252011</v>
      </c>
      <c r="CK172" s="34">
        <v>0.99963134561468192</v>
      </c>
      <c r="CL172" s="34">
        <v>0.99962705973521904</v>
      </c>
      <c r="CM172" s="34">
        <v>0.99962277387413212</v>
      </c>
      <c r="CN172" s="34">
        <v>0.99961848803142028</v>
      </c>
      <c r="CO172" s="34">
        <v>0.99961420220708408</v>
      </c>
      <c r="CP172" s="34">
        <v>0.99960991640112296</v>
      </c>
      <c r="CQ172" s="34">
        <v>0.99960563061353747</v>
      </c>
      <c r="CR172" s="34">
        <v>0.99960134484432683</v>
      </c>
      <c r="CS172" s="34">
        <v>0.99959705909349117</v>
      </c>
      <c r="CT172" s="34">
        <v>0.99958852642563922</v>
      </c>
      <c r="CU172" s="34">
        <v>0.99957999383062301</v>
      </c>
      <c r="CV172" s="34">
        <v>0.9995714613084421</v>
      </c>
      <c r="CW172" s="34">
        <v>0.9995629288590957</v>
      </c>
      <c r="CX172" s="34">
        <v>0.99955439648258304</v>
      </c>
      <c r="CY172" s="34">
        <v>0.9995458641789039</v>
      </c>
      <c r="CZ172" s="34">
        <v>0.99953733194805705</v>
      </c>
      <c r="DA172" s="34">
        <v>0.9995287997900425</v>
      </c>
      <c r="DB172" s="34">
        <v>0.99952026770485936</v>
      </c>
    </row>
    <row r="173" spans="1:106" x14ac:dyDescent="0.2">
      <c r="A173" s="13">
        <f t="shared" ca="1" si="2"/>
        <v>44511</v>
      </c>
      <c r="B173" s="34">
        <v>1.0000129974938217</v>
      </c>
      <c r="C173" s="34">
        <v>1.0000086649771105</v>
      </c>
      <c r="D173" s="34">
        <v>1.0000043324791701</v>
      </c>
      <c r="E173" s="34">
        <v>1</v>
      </c>
      <c r="F173" s="34">
        <v>0.99999566753960023</v>
      </c>
      <c r="G173" s="34">
        <v>0.99999133509797045</v>
      </c>
      <c r="H173" s="34">
        <v>0.99998700267511109</v>
      </c>
      <c r="I173" s="34">
        <v>0.99998267027102161</v>
      </c>
      <c r="J173" s="34">
        <v>0.99997833788570212</v>
      </c>
      <c r="K173" s="34">
        <v>0.99997400551915261</v>
      </c>
      <c r="L173" s="34">
        <v>0.99996967317137275</v>
      </c>
      <c r="M173" s="34">
        <v>0.99996534084236288</v>
      </c>
      <c r="N173" s="34">
        <v>0.99996100853212244</v>
      </c>
      <c r="O173" s="34">
        <v>0.99995667624065154</v>
      </c>
      <c r="P173" s="34">
        <v>0.99995234396795007</v>
      </c>
      <c r="Q173" s="34">
        <v>0.99994801171401826</v>
      </c>
      <c r="R173" s="34">
        <v>0.99994367947885554</v>
      </c>
      <c r="S173" s="34">
        <v>0.99993934726246214</v>
      </c>
      <c r="T173" s="34">
        <v>0.99993501506483795</v>
      </c>
      <c r="U173" s="34">
        <v>0.99993068288598286</v>
      </c>
      <c r="V173" s="34">
        <v>0.99992635072589664</v>
      </c>
      <c r="W173" s="34">
        <v>0.9999220185845793</v>
      </c>
      <c r="X173" s="34">
        <v>0.99991768646203094</v>
      </c>
      <c r="Y173" s="34">
        <v>0.99991335435825135</v>
      </c>
      <c r="Z173" s="34">
        <v>0.99990902227324008</v>
      </c>
      <c r="AA173" s="34">
        <v>0.99990469020699768</v>
      </c>
      <c r="AB173" s="34">
        <v>0.99990035815952383</v>
      </c>
      <c r="AC173" s="34">
        <v>0.99989602613081829</v>
      </c>
      <c r="AD173" s="34">
        <v>0.99989169412088119</v>
      </c>
      <c r="AE173" s="34">
        <v>0.99988736212971219</v>
      </c>
      <c r="AF173" s="34">
        <v>0.9998830301573115</v>
      </c>
      <c r="AG173" s="34">
        <v>0.99987869820367881</v>
      </c>
      <c r="AH173" s="34">
        <v>0.99987436626881443</v>
      </c>
      <c r="AI173" s="34">
        <v>0.9998700343527176</v>
      </c>
      <c r="AJ173" s="34">
        <v>0.99986570245538886</v>
      </c>
      <c r="AK173" s="34">
        <v>0.99986137057682778</v>
      </c>
      <c r="AL173" s="34">
        <v>0.99985703871703446</v>
      </c>
      <c r="AM173" s="34">
        <v>0.99985270687600869</v>
      </c>
      <c r="AN173" s="34">
        <v>0.99984837505375057</v>
      </c>
      <c r="AO173" s="34">
        <v>0.99984404325025977</v>
      </c>
      <c r="AP173" s="34">
        <v>0.9998397114655363</v>
      </c>
      <c r="AQ173" s="34">
        <v>0.99983537969958036</v>
      </c>
      <c r="AR173" s="34">
        <v>0.99983104795239142</v>
      </c>
      <c r="AS173" s="34">
        <v>0.99982671622396957</v>
      </c>
      <c r="AT173" s="34">
        <v>0.99982238451431493</v>
      </c>
      <c r="AU173" s="34">
        <v>0.99981805282342717</v>
      </c>
      <c r="AV173" s="34">
        <v>0.99981372115130629</v>
      </c>
      <c r="AW173" s="34">
        <v>0.99980938949795217</v>
      </c>
      <c r="AX173" s="34">
        <v>0.99980505786336482</v>
      </c>
      <c r="AY173" s="34">
        <v>0.99980072624754401</v>
      </c>
      <c r="AZ173" s="34">
        <v>0.99979639465048975</v>
      </c>
      <c r="BA173" s="34">
        <v>0.99979206307220203</v>
      </c>
      <c r="BB173" s="34">
        <v>0.99978773151268074</v>
      </c>
      <c r="BC173" s="34">
        <v>0.99978339997192578</v>
      </c>
      <c r="BD173" s="34">
        <v>0.99977906844993691</v>
      </c>
      <c r="BE173" s="34">
        <v>0.99977473694671437</v>
      </c>
      <c r="BF173" s="34">
        <v>0.99977040546225759</v>
      </c>
      <c r="BG173" s="34">
        <v>0.99976607399656725</v>
      </c>
      <c r="BH173" s="34">
        <v>0.99976174254964245</v>
      </c>
      <c r="BI173" s="34">
        <v>0.99975741112148364</v>
      </c>
      <c r="BJ173" s="34">
        <v>0.99975307971209049</v>
      </c>
      <c r="BK173" s="34">
        <v>0.9997487483214631</v>
      </c>
      <c r="BL173" s="34">
        <v>0.99974441694960126</v>
      </c>
      <c r="BM173" s="34">
        <v>0.99974008559650462</v>
      </c>
      <c r="BN173" s="34">
        <v>0.99973575426217376</v>
      </c>
      <c r="BO173" s="34">
        <v>0.99973142294660822</v>
      </c>
      <c r="BP173" s="34">
        <v>0.99972709164980789</v>
      </c>
      <c r="BQ173" s="34">
        <v>0.99972276037177266</v>
      </c>
      <c r="BR173" s="34">
        <v>0.99971842911250242</v>
      </c>
      <c r="BS173" s="34">
        <v>0.99971409787199728</v>
      </c>
      <c r="BT173" s="34">
        <v>0.99970976665025724</v>
      </c>
      <c r="BU173" s="34">
        <v>0.99970543544728174</v>
      </c>
      <c r="BV173" s="34">
        <v>0.99970110426307113</v>
      </c>
      <c r="BW173" s="34">
        <v>0.99969677309762539</v>
      </c>
      <c r="BX173" s="34">
        <v>0.9996924419509442</v>
      </c>
      <c r="BY173" s="34">
        <v>0.99968811082302733</v>
      </c>
      <c r="BZ173" s="34">
        <v>0.99968377971387501</v>
      </c>
      <c r="CA173" s="34">
        <v>0.99967944862348701</v>
      </c>
      <c r="CB173" s="34">
        <v>0.99967511755186333</v>
      </c>
      <c r="CC173" s="34">
        <v>0.99967078649900398</v>
      </c>
      <c r="CD173" s="34">
        <v>0.99966645546490851</v>
      </c>
      <c r="CE173" s="34">
        <v>0.99966212444957714</v>
      </c>
      <c r="CF173" s="34">
        <v>0.99965779345300976</v>
      </c>
      <c r="CG173" s="34">
        <v>0.99965346247520637</v>
      </c>
      <c r="CH173" s="34">
        <v>0.99964913151616652</v>
      </c>
      <c r="CI173" s="34">
        <v>0.99964480057589045</v>
      </c>
      <c r="CJ173" s="34">
        <v>0.99964046965437825</v>
      </c>
      <c r="CK173" s="34">
        <v>0.99963613875162927</v>
      </c>
      <c r="CL173" s="34">
        <v>0.99963180786764383</v>
      </c>
      <c r="CM173" s="34">
        <v>0.99962747700242183</v>
      </c>
      <c r="CN173" s="34">
        <v>0.99962314615596315</v>
      </c>
      <c r="CO173" s="34">
        <v>0.9996188153282678</v>
      </c>
      <c r="CP173" s="34">
        <v>0.99961448451933543</v>
      </c>
      <c r="CQ173" s="34">
        <v>0.99961015372916617</v>
      </c>
      <c r="CR173" s="34">
        <v>0.99960582295775979</v>
      </c>
      <c r="CS173" s="34">
        <v>0.9996014922051164</v>
      </c>
      <c r="CT173" s="34">
        <v>0.99959247135995233</v>
      </c>
      <c r="CU173" s="34">
        <v>0.99958345059619635</v>
      </c>
      <c r="CV173" s="34">
        <v>0.99957442991384793</v>
      </c>
      <c r="CW173" s="34">
        <v>0.99956540931290616</v>
      </c>
      <c r="CX173" s="34">
        <v>0.99955638879336994</v>
      </c>
      <c r="CY173" s="34">
        <v>0.99954736835523916</v>
      </c>
      <c r="CZ173" s="34">
        <v>0.9995383479985126</v>
      </c>
      <c r="DA173" s="34">
        <v>0.99952932772318992</v>
      </c>
      <c r="DB173" s="34">
        <v>0.99952030752927012</v>
      </c>
    </row>
    <row r="174" spans="1:106" x14ac:dyDescent="0.2">
      <c r="A174" s="13">
        <f t="shared" ca="1" si="2"/>
        <v>44512</v>
      </c>
      <c r="B174" s="34">
        <v>1.0000129141925116</v>
      </c>
      <c r="C174" s="34">
        <v>1.0000086094431437</v>
      </c>
      <c r="D174" s="34">
        <v>1.0000043047123066</v>
      </c>
      <c r="E174" s="34">
        <v>1</v>
      </c>
      <c r="F174" s="34">
        <v>0.99999569530622379</v>
      </c>
      <c r="G174" s="34">
        <v>0.99999139063097808</v>
      </c>
      <c r="H174" s="34">
        <v>0.99998708597426267</v>
      </c>
      <c r="I174" s="34">
        <v>0.99998278133607721</v>
      </c>
      <c r="J174" s="34">
        <v>0.99997847671642215</v>
      </c>
      <c r="K174" s="34">
        <v>0.99997417211529727</v>
      </c>
      <c r="L174" s="34">
        <v>0.99996986753270212</v>
      </c>
      <c r="M174" s="34">
        <v>0.99996556296863714</v>
      </c>
      <c r="N174" s="34">
        <v>0.9999612584231018</v>
      </c>
      <c r="O174" s="34">
        <v>0.99995695389609629</v>
      </c>
      <c r="P174" s="34">
        <v>0.99995264938762041</v>
      </c>
      <c r="Q174" s="34">
        <v>0.99994834489767415</v>
      </c>
      <c r="R174" s="34">
        <v>0.9999440404262574</v>
      </c>
      <c r="S174" s="34">
        <v>0.99993973597336994</v>
      </c>
      <c r="T174" s="34">
        <v>0.99993543153901199</v>
      </c>
      <c r="U174" s="34">
        <v>0.99993112712318333</v>
      </c>
      <c r="V174" s="34">
        <v>0.99992682272588373</v>
      </c>
      <c r="W174" s="34">
        <v>0.99992251834711332</v>
      </c>
      <c r="X174" s="34">
        <v>0.9999182139868722</v>
      </c>
      <c r="Y174" s="34">
        <v>0.99991390964515958</v>
      </c>
      <c r="Z174" s="34">
        <v>0.99990960532197604</v>
      </c>
      <c r="AA174" s="34">
        <v>0.99990530101732134</v>
      </c>
      <c r="AB174" s="34">
        <v>0.99990099673119526</v>
      </c>
      <c r="AC174" s="34">
        <v>0.99989669246359791</v>
      </c>
      <c r="AD174" s="34">
        <v>0.99989238821452908</v>
      </c>
      <c r="AE174" s="34">
        <v>0.99988808398398854</v>
      </c>
      <c r="AF174" s="34">
        <v>0.99988377977197673</v>
      </c>
      <c r="AG174" s="34">
        <v>0.9998794755784931</v>
      </c>
      <c r="AH174" s="34">
        <v>0.99987517140353754</v>
      </c>
      <c r="AI174" s="34">
        <v>0.99987086724711016</v>
      </c>
      <c r="AJ174" s="34">
        <v>0.99986656310921118</v>
      </c>
      <c r="AK174" s="34">
        <v>0.99986225898983982</v>
      </c>
      <c r="AL174" s="34">
        <v>0.99985795488899676</v>
      </c>
      <c r="AM174" s="34">
        <v>0.9998536508066812</v>
      </c>
      <c r="AN174" s="34">
        <v>0.99984934674289361</v>
      </c>
      <c r="AO174" s="34">
        <v>0.99984504269763352</v>
      </c>
      <c r="AP174" s="34">
        <v>0.99984073867090106</v>
      </c>
      <c r="AQ174" s="34">
        <v>0.99983643466269623</v>
      </c>
      <c r="AR174" s="34">
        <v>0.99983213067301879</v>
      </c>
      <c r="AS174" s="34">
        <v>0.99982782670186854</v>
      </c>
      <c r="AT174" s="34">
        <v>0.9998235227492458</v>
      </c>
      <c r="AU174" s="34">
        <v>0.99981921881515012</v>
      </c>
      <c r="AV174" s="34">
        <v>0.99981491489958152</v>
      </c>
      <c r="AW174" s="34">
        <v>0.99981061100254021</v>
      </c>
      <c r="AX174" s="34">
        <v>0.99980630712402552</v>
      </c>
      <c r="AY174" s="34">
        <v>0.99980200326403801</v>
      </c>
      <c r="AZ174" s="34">
        <v>0.99979769942257701</v>
      </c>
      <c r="BA174" s="34">
        <v>0.99979339559964298</v>
      </c>
      <c r="BB174" s="34">
        <v>0.99978909179523545</v>
      </c>
      <c r="BC174" s="34">
        <v>0.99978478800935466</v>
      </c>
      <c r="BD174" s="34">
        <v>0.99978048424200017</v>
      </c>
      <c r="BE174" s="34">
        <v>0.99977618049317207</v>
      </c>
      <c r="BF174" s="34">
        <v>0.99977187676287027</v>
      </c>
      <c r="BG174" s="34">
        <v>0.99976757305109487</v>
      </c>
      <c r="BH174" s="34">
        <v>0.99976326935784543</v>
      </c>
      <c r="BI174" s="34">
        <v>0.99975896568312228</v>
      </c>
      <c r="BJ174" s="34">
        <v>0.99975466202692509</v>
      </c>
      <c r="BK174" s="34">
        <v>0.99975035838925375</v>
      </c>
      <c r="BL174" s="34">
        <v>0.99974605477010836</v>
      </c>
      <c r="BM174" s="34">
        <v>0.99974175116948871</v>
      </c>
      <c r="BN174" s="34">
        <v>0.99973744758739447</v>
      </c>
      <c r="BO174" s="34">
        <v>0.99973314402382618</v>
      </c>
      <c r="BP174" s="34">
        <v>0.99972884047878319</v>
      </c>
      <c r="BQ174" s="34">
        <v>0.99972453695226582</v>
      </c>
      <c r="BR174" s="34">
        <v>0.99972023344427374</v>
      </c>
      <c r="BS174" s="34">
        <v>0.99971592995480696</v>
      </c>
      <c r="BT174" s="34">
        <v>0.99971162648386536</v>
      </c>
      <c r="BU174" s="34">
        <v>0.99970732303144871</v>
      </c>
      <c r="BV174" s="34">
        <v>0.99970301959755725</v>
      </c>
      <c r="BW174" s="34">
        <v>0.99969871618219097</v>
      </c>
      <c r="BX174" s="34">
        <v>0.99969441278534943</v>
      </c>
      <c r="BY174" s="34">
        <v>0.99969010940703262</v>
      </c>
      <c r="BZ174" s="34">
        <v>0.99968580604724044</v>
      </c>
      <c r="CA174" s="34">
        <v>0.99968150270597311</v>
      </c>
      <c r="CB174" s="34">
        <v>0.99967719938323019</v>
      </c>
      <c r="CC174" s="34">
        <v>0.99967289607901177</v>
      </c>
      <c r="CD174" s="34">
        <v>0.99966859279331788</v>
      </c>
      <c r="CE174" s="34">
        <v>0.99966428952614828</v>
      </c>
      <c r="CF174" s="34">
        <v>0.99965998627750297</v>
      </c>
      <c r="CG174" s="34">
        <v>0.99965568304738184</v>
      </c>
      <c r="CH174" s="34">
        <v>0.99965137983578467</v>
      </c>
      <c r="CI174" s="34">
        <v>0.99964707664271146</v>
      </c>
      <c r="CJ174" s="34">
        <v>0.99964277346816233</v>
      </c>
      <c r="CK174" s="34">
        <v>0.99963847031213693</v>
      </c>
      <c r="CL174" s="34">
        <v>0.9996341671746356</v>
      </c>
      <c r="CM174" s="34">
        <v>0.99962986405565757</v>
      </c>
      <c r="CN174" s="34">
        <v>0.99962556095520338</v>
      </c>
      <c r="CO174" s="34">
        <v>0.99962125787327272</v>
      </c>
      <c r="CP174" s="34">
        <v>0.99961695480986534</v>
      </c>
      <c r="CQ174" s="34">
        <v>0.99961265176498137</v>
      </c>
      <c r="CR174" s="34">
        <v>0.9996083487386207</v>
      </c>
      <c r="CS174" s="34">
        <v>0.99960404573078332</v>
      </c>
      <c r="CT174" s="34">
        <v>0.99959479525924166</v>
      </c>
      <c r="CU174" s="34">
        <v>0.99958554487330498</v>
      </c>
      <c r="CV174" s="34">
        <v>0.99957629457297259</v>
      </c>
      <c r="CW174" s="34">
        <v>0.99956704435824362</v>
      </c>
      <c r="CX174" s="34">
        <v>0.9995577942291175</v>
      </c>
      <c r="CY174" s="34">
        <v>0.99954854418559325</v>
      </c>
      <c r="CZ174" s="34">
        <v>0.99953929422767018</v>
      </c>
      <c r="DA174" s="34">
        <v>0.99953004435534776</v>
      </c>
      <c r="DB174" s="34">
        <v>0.99952079456862453</v>
      </c>
    </row>
    <row r="175" spans="1:106" x14ac:dyDescent="0.2">
      <c r="A175" s="13">
        <f t="shared" ca="1" si="2"/>
        <v>44515</v>
      </c>
      <c r="B175" s="34">
        <v>1.0000043846806836</v>
      </c>
      <c r="C175" s="34">
        <v>1</v>
      </c>
      <c r="D175" s="34">
        <v>0.99999561533854164</v>
      </c>
      <c r="E175" s="34">
        <v>0.99999123069630858</v>
      </c>
      <c r="F175" s="34">
        <v>0.99998684607330068</v>
      </c>
      <c r="G175" s="34">
        <v>0.99998246146951797</v>
      </c>
      <c r="H175" s="34">
        <v>0.99997807688496021</v>
      </c>
      <c r="I175" s="34">
        <v>0.99997369231962729</v>
      </c>
      <c r="J175" s="34">
        <v>0.99996930777351922</v>
      </c>
      <c r="K175" s="34">
        <v>0.99996492324663599</v>
      </c>
      <c r="L175" s="34">
        <v>0.9999605387389775</v>
      </c>
      <c r="M175" s="34">
        <v>0.99995615425054352</v>
      </c>
      <c r="N175" s="34">
        <v>0.99995176978133393</v>
      </c>
      <c r="O175" s="34">
        <v>0.99994738533134886</v>
      </c>
      <c r="P175" s="34">
        <v>0.99994300090058819</v>
      </c>
      <c r="Q175" s="34">
        <v>0.99993861648905147</v>
      </c>
      <c r="R175" s="34">
        <v>0.99993423209673904</v>
      </c>
      <c r="S175" s="34">
        <v>0.99992984772365079</v>
      </c>
      <c r="T175" s="34">
        <v>0.9999254633697866</v>
      </c>
      <c r="U175" s="34">
        <v>0.99992107903514615</v>
      </c>
      <c r="V175" s="34">
        <v>0.99991669471972955</v>
      </c>
      <c r="W175" s="34">
        <v>0.99991231042353668</v>
      </c>
      <c r="X175" s="34">
        <v>0.99990792614656754</v>
      </c>
      <c r="Y175" s="34">
        <v>0.99990354188882191</v>
      </c>
      <c r="Z175" s="34">
        <v>0.9998991576502998</v>
      </c>
      <c r="AA175" s="34">
        <v>0.99989477343100097</v>
      </c>
      <c r="AB175" s="34">
        <v>0.99989038923092577</v>
      </c>
      <c r="AC175" s="34">
        <v>0.99988600505007352</v>
      </c>
      <c r="AD175" s="34">
        <v>0.99988162088844446</v>
      </c>
      <c r="AE175" s="34">
        <v>0.99987723674603834</v>
      </c>
      <c r="AF175" s="34">
        <v>0.99987285262285541</v>
      </c>
      <c r="AG175" s="34">
        <v>0.99986846851889544</v>
      </c>
      <c r="AH175" s="34">
        <v>0.9998640844341582</v>
      </c>
      <c r="AI175" s="34">
        <v>0.99985970036864369</v>
      </c>
      <c r="AJ175" s="34">
        <v>0.99985531632235169</v>
      </c>
      <c r="AK175" s="34">
        <v>0.99985093229528232</v>
      </c>
      <c r="AL175" s="34">
        <v>0.99984654828743547</v>
      </c>
      <c r="AM175" s="34">
        <v>0.99984216429881112</v>
      </c>
      <c r="AN175" s="34">
        <v>0.99983778032940884</v>
      </c>
      <c r="AO175" s="34">
        <v>0.99983339637922897</v>
      </c>
      <c r="AP175" s="34">
        <v>0.99982901244827105</v>
      </c>
      <c r="AQ175" s="34">
        <v>0.99982462853653542</v>
      </c>
      <c r="AR175" s="34">
        <v>0.99982024464402153</v>
      </c>
      <c r="AS175" s="34">
        <v>0.9998158607707297</v>
      </c>
      <c r="AT175" s="34">
        <v>0.99981147691665961</v>
      </c>
      <c r="AU175" s="34">
        <v>0.99980709308181104</v>
      </c>
      <c r="AV175" s="34">
        <v>0.99980270926618442</v>
      </c>
      <c r="AW175" s="34">
        <v>0.9997983254697792</v>
      </c>
      <c r="AX175" s="34">
        <v>0.99979394169259539</v>
      </c>
      <c r="AY175" s="34">
        <v>0.99978955793463309</v>
      </c>
      <c r="AZ175" s="34">
        <v>0.99978517419589197</v>
      </c>
      <c r="BA175" s="34">
        <v>0.99978079047637214</v>
      </c>
      <c r="BB175" s="34">
        <v>0.99977640677607349</v>
      </c>
      <c r="BC175" s="34">
        <v>0.99977202309499569</v>
      </c>
      <c r="BD175" s="34">
        <v>0.99976763943313895</v>
      </c>
      <c r="BE175" s="34">
        <v>0.99976325579050318</v>
      </c>
      <c r="BF175" s="34">
        <v>0.99975887216708803</v>
      </c>
      <c r="BG175" s="34">
        <v>0.99975448856289373</v>
      </c>
      <c r="BH175" s="34">
        <v>0.99975010497791972</v>
      </c>
      <c r="BI175" s="34">
        <v>0.99974572141216678</v>
      </c>
      <c r="BJ175" s="34">
        <v>0.99974133786563402</v>
      </c>
      <c r="BK175" s="34">
        <v>0.99973695433832155</v>
      </c>
      <c r="BL175" s="34">
        <v>0.99973257083022937</v>
      </c>
      <c r="BM175" s="34">
        <v>0.99972818734135749</v>
      </c>
      <c r="BN175" s="34">
        <v>0.99972380387170579</v>
      </c>
      <c r="BO175" s="34">
        <v>0.99971942042127393</v>
      </c>
      <c r="BP175" s="34">
        <v>0.99971503699006203</v>
      </c>
      <c r="BQ175" s="34">
        <v>0.9997106535780701</v>
      </c>
      <c r="BR175" s="34">
        <v>0.99970627018529801</v>
      </c>
      <c r="BS175" s="34">
        <v>0.99970188681174543</v>
      </c>
      <c r="BT175" s="34">
        <v>0.99969750345741248</v>
      </c>
      <c r="BU175" s="34">
        <v>0.99969312012229916</v>
      </c>
      <c r="BV175" s="34">
        <v>0.99968873680640546</v>
      </c>
      <c r="BW175" s="34">
        <v>0.99968435350973073</v>
      </c>
      <c r="BX175" s="34">
        <v>0.99967997023227562</v>
      </c>
      <c r="BY175" s="34">
        <v>0.99967558697403947</v>
      </c>
      <c r="BZ175" s="34">
        <v>0.9996712037350225</v>
      </c>
      <c r="CA175" s="34">
        <v>0.99966682051522437</v>
      </c>
      <c r="CB175" s="34">
        <v>0.99966243731464532</v>
      </c>
      <c r="CC175" s="34">
        <v>0.99965805413328512</v>
      </c>
      <c r="CD175" s="34">
        <v>0.99965367097114388</v>
      </c>
      <c r="CE175" s="34">
        <v>0.99964928782822093</v>
      </c>
      <c r="CF175" s="34">
        <v>0.99964490470451695</v>
      </c>
      <c r="CG175" s="34">
        <v>0.99964052160003114</v>
      </c>
      <c r="CH175" s="34">
        <v>0.99963613851476396</v>
      </c>
      <c r="CI175" s="34">
        <v>0.99963175544871519</v>
      </c>
      <c r="CJ175" s="34">
        <v>0.99962737240188471</v>
      </c>
      <c r="CK175" s="34">
        <v>0.99962298937427208</v>
      </c>
      <c r="CL175" s="34">
        <v>0.99961860636587785</v>
      </c>
      <c r="CM175" s="34">
        <v>0.99961422337670158</v>
      </c>
      <c r="CN175" s="34">
        <v>0.99960984040674317</v>
      </c>
      <c r="CO175" s="34">
        <v>0.99960545745600249</v>
      </c>
      <c r="CP175" s="34">
        <v>0.99960107452447977</v>
      </c>
      <c r="CQ175" s="34">
        <v>0.99959669161217468</v>
      </c>
      <c r="CR175" s="34">
        <v>0.9995876808411458</v>
      </c>
      <c r="CS175" s="34">
        <v>0.99957867015134383</v>
      </c>
      <c r="CT175" s="34">
        <v>0.99956965954276777</v>
      </c>
      <c r="CU175" s="34">
        <v>0.99956064901541686</v>
      </c>
      <c r="CV175" s="34">
        <v>0.99955163856929086</v>
      </c>
      <c r="CW175" s="34">
        <v>0.99954262820438833</v>
      </c>
      <c r="CX175" s="34">
        <v>0.99953361792070894</v>
      </c>
      <c r="CY175" s="34">
        <v>0.99952460771825224</v>
      </c>
      <c r="CZ175" s="34">
        <v>0.9995155975970168</v>
      </c>
      <c r="DA175" s="34">
        <v>0.99950658755700228</v>
      </c>
      <c r="DB175" s="34">
        <v>0.99949757759820823</v>
      </c>
    </row>
    <row r="176" spans="1:106" x14ac:dyDescent="0.2">
      <c r="A176" s="13">
        <f t="shared" ca="1" si="2"/>
        <v>44516</v>
      </c>
      <c r="B176" s="34">
        <v>1.0000044435459226</v>
      </c>
      <c r="C176" s="34">
        <v>1</v>
      </c>
      <c r="D176" s="34">
        <v>0.99999555647382243</v>
      </c>
      <c r="E176" s="34">
        <v>0.99999111296738974</v>
      </c>
      <c r="F176" s="34">
        <v>0.99998666948070192</v>
      </c>
      <c r="G176" s="34">
        <v>0.99998222601375897</v>
      </c>
      <c r="H176" s="34">
        <v>0.99997778256656056</v>
      </c>
      <c r="I176" s="34">
        <v>0.99997333913910669</v>
      </c>
      <c r="J176" s="34">
        <v>0.99996889573139747</v>
      </c>
      <c r="K176" s="34">
        <v>0.99996445234343245</v>
      </c>
      <c r="L176" s="34">
        <v>0.99996000897521198</v>
      </c>
      <c r="M176" s="34">
        <v>0.99995556562673549</v>
      </c>
      <c r="N176" s="34">
        <v>0.99995112229800309</v>
      </c>
      <c r="O176" s="34">
        <v>0.99994667898901479</v>
      </c>
      <c r="P176" s="34">
        <v>0.99994223569977059</v>
      </c>
      <c r="Q176" s="34">
        <v>0.99993779243027026</v>
      </c>
      <c r="R176" s="34">
        <v>0.99993334918051369</v>
      </c>
      <c r="S176" s="34">
        <v>0.99992890595050088</v>
      </c>
      <c r="T176" s="34">
        <v>0.9999244627402315</v>
      </c>
      <c r="U176" s="34">
        <v>0.99992001954970566</v>
      </c>
      <c r="V176" s="34">
        <v>0.99991557637892337</v>
      </c>
      <c r="W176" s="34">
        <v>0.9999111332278845</v>
      </c>
      <c r="X176" s="34">
        <v>0.99990669009658883</v>
      </c>
      <c r="Y176" s="34">
        <v>0.99990224698503605</v>
      </c>
      <c r="Z176" s="34">
        <v>0.99989780389322658</v>
      </c>
      <c r="AA176" s="34">
        <v>0.99989336082116009</v>
      </c>
      <c r="AB176" s="34">
        <v>0.99988891776883637</v>
      </c>
      <c r="AC176" s="34">
        <v>0.99988447473625586</v>
      </c>
      <c r="AD176" s="34">
        <v>0.99988003172341777</v>
      </c>
      <c r="AE176" s="34">
        <v>0.99987558873032245</v>
      </c>
      <c r="AF176" s="34">
        <v>0.99987114575696945</v>
      </c>
      <c r="AG176" s="34">
        <v>0.99986670280335921</v>
      </c>
      <c r="AH176" s="34">
        <v>0.99986225986949118</v>
      </c>
      <c r="AI176" s="34">
        <v>0.99985781695536557</v>
      </c>
      <c r="AJ176" s="34">
        <v>0.99985337406098196</v>
      </c>
      <c r="AK176" s="34">
        <v>0.99984893118634055</v>
      </c>
      <c r="AL176" s="34">
        <v>0.99984448833144135</v>
      </c>
      <c r="AM176" s="34">
        <v>0.99984004549628402</v>
      </c>
      <c r="AN176" s="34">
        <v>0.99983560268086835</v>
      </c>
      <c r="AO176" s="34">
        <v>0.99983115988519455</v>
      </c>
      <c r="AP176" s="34">
        <v>0.99982671710926252</v>
      </c>
      <c r="AQ176" s="34">
        <v>0.99982227435307214</v>
      </c>
      <c r="AR176" s="34">
        <v>0.99981783161662297</v>
      </c>
      <c r="AS176" s="34">
        <v>0.99981338889991545</v>
      </c>
      <c r="AT176" s="34">
        <v>0.99980894620294924</v>
      </c>
      <c r="AU176" s="34">
        <v>0.99980450352572403</v>
      </c>
      <c r="AV176" s="34">
        <v>0.99980006086824036</v>
      </c>
      <c r="AW176" s="34">
        <v>0.99979561823049756</v>
      </c>
      <c r="AX176" s="34">
        <v>0.99979117561249564</v>
      </c>
      <c r="AY176" s="34">
        <v>0.99978673301423471</v>
      </c>
      <c r="AZ176" s="34">
        <v>0.99978229043571465</v>
      </c>
      <c r="BA176" s="34">
        <v>0.99977784787693502</v>
      </c>
      <c r="BB176" s="34">
        <v>0.99977340533789638</v>
      </c>
      <c r="BC176" s="34">
        <v>0.99976896281859828</v>
      </c>
      <c r="BD176" s="34">
        <v>0.9997645203190404</v>
      </c>
      <c r="BE176" s="34">
        <v>0.99976007783922294</v>
      </c>
      <c r="BF176" s="34">
        <v>0.9997556353791458</v>
      </c>
      <c r="BG176" s="34">
        <v>0.99975119293880865</v>
      </c>
      <c r="BH176" s="34">
        <v>0.99974675051821171</v>
      </c>
      <c r="BI176" s="34">
        <v>0.99974230811735509</v>
      </c>
      <c r="BJ176" s="34">
        <v>0.99973786573623813</v>
      </c>
      <c r="BK176" s="34">
        <v>0.99973342337486104</v>
      </c>
      <c r="BL176" s="34">
        <v>0.99972898103322361</v>
      </c>
      <c r="BM176" s="34">
        <v>0.99972453871132605</v>
      </c>
      <c r="BN176" s="34">
        <v>0.99972009640916781</v>
      </c>
      <c r="BO176" s="34">
        <v>0.99971565412674923</v>
      </c>
      <c r="BP176" s="34">
        <v>0.99971121186406986</v>
      </c>
      <c r="BQ176" s="34">
        <v>0.99970676962113003</v>
      </c>
      <c r="BR176" s="34">
        <v>0.99970232739792941</v>
      </c>
      <c r="BS176" s="34">
        <v>0.99969788519446778</v>
      </c>
      <c r="BT176" s="34">
        <v>0.99969344301074525</v>
      </c>
      <c r="BU176" s="34">
        <v>0.99968900084676171</v>
      </c>
      <c r="BV176" s="34">
        <v>0.99968455870251705</v>
      </c>
      <c r="BW176" s="34">
        <v>0.99968011657801115</v>
      </c>
      <c r="BX176" s="34">
        <v>0.99967567447324401</v>
      </c>
      <c r="BY176" s="34">
        <v>0.99967123238821542</v>
      </c>
      <c r="BZ176" s="34">
        <v>0.99966679032292516</v>
      </c>
      <c r="CA176" s="34">
        <v>0.99966234827737355</v>
      </c>
      <c r="CB176" s="34">
        <v>0.99965790625156026</v>
      </c>
      <c r="CC176" s="34">
        <v>0.99965346424548529</v>
      </c>
      <c r="CD176" s="34">
        <v>0.99964902225914853</v>
      </c>
      <c r="CE176" s="34">
        <v>0.99964458029254954</v>
      </c>
      <c r="CF176" s="34">
        <v>0.99964013834568888</v>
      </c>
      <c r="CG176" s="34">
        <v>0.99963569641856609</v>
      </c>
      <c r="CH176" s="34">
        <v>0.99963125451118084</v>
      </c>
      <c r="CI176" s="34">
        <v>0.99962681262353359</v>
      </c>
      <c r="CJ176" s="34">
        <v>0.99962237075562388</v>
      </c>
      <c r="CK176" s="34">
        <v>0.99961792890745171</v>
      </c>
      <c r="CL176" s="34">
        <v>0.9996134870790172</v>
      </c>
      <c r="CM176" s="34">
        <v>0.9996090452703198</v>
      </c>
      <c r="CN176" s="34">
        <v>0.99960460348135982</v>
      </c>
      <c r="CO176" s="34">
        <v>0.99960016171213695</v>
      </c>
      <c r="CP176" s="34">
        <v>0.99959571996265129</v>
      </c>
      <c r="CQ176" s="34">
        <v>0.99959127823290272</v>
      </c>
      <c r="CR176" s="34">
        <v>0.99958175063070476</v>
      </c>
      <c r="CS176" s="34">
        <v>0.99957222311931926</v>
      </c>
      <c r="CT176" s="34">
        <v>0.9995626956987449</v>
      </c>
      <c r="CU176" s="34">
        <v>0.99955316836898123</v>
      </c>
      <c r="CV176" s="34">
        <v>0.99954364113002758</v>
      </c>
      <c r="CW176" s="34">
        <v>0.99953411398188241</v>
      </c>
      <c r="CX176" s="34">
        <v>0.99952458692454549</v>
      </c>
      <c r="CY176" s="34">
        <v>0.99951505995801559</v>
      </c>
      <c r="CZ176" s="34">
        <v>0.99950553308229184</v>
      </c>
      <c r="DA176" s="34">
        <v>0.99949600629737367</v>
      </c>
      <c r="DB176" s="34">
        <v>0.99948647960325998</v>
      </c>
    </row>
    <row r="177" spans="1:106" x14ac:dyDescent="0.2">
      <c r="A177" s="13">
        <f t="shared" ca="1" si="2"/>
        <v>44517</v>
      </c>
      <c r="B177" s="34">
        <v>1.0000043741006386</v>
      </c>
      <c r="C177" s="34">
        <v>1</v>
      </c>
      <c r="D177" s="34">
        <v>0.99999562591849422</v>
      </c>
      <c r="E177" s="34">
        <v>0.99999125185612114</v>
      </c>
      <c r="F177" s="34">
        <v>0.99998687781288031</v>
      </c>
      <c r="G177" s="34">
        <v>0.99998250378877207</v>
      </c>
      <c r="H177" s="34">
        <v>0.99997812978379608</v>
      </c>
      <c r="I177" s="34">
        <v>0.99997375579795245</v>
      </c>
      <c r="J177" s="34">
        <v>0.99996938183124073</v>
      </c>
      <c r="K177" s="34">
        <v>0.99996500788366149</v>
      </c>
      <c r="L177" s="34">
        <v>0.99996063395521395</v>
      </c>
      <c r="M177" s="34">
        <v>0.99995626004589844</v>
      </c>
      <c r="N177" s="34">
        <v>0.99995188615571484</v>
      </c>
      <c r="O177" s="34">
        <v>0.99994751228466283</v>
      </c>
      <c r="P177" s="34">
        <v>0.99994313843274263</v>
      </c>
      <c r="Q177" s="34">
        <v>0.99993876459995401</v>
      </c>
      <c r="R177" s="34">
        <v>0.99993439078629676</v>
      </c>
      <c r="S177" s="34">
        <v>0.99993001699177098</v>
      </c>
      <c r="T177" s="34">
        <v>0.99992564321637645</v>
      </c>
      <c r="U177" s="34">
        <v>0.9999212694601135</v>
      </c>
      <c r="V177" s="34">
        <v>0.99991689572298137</v>
      </c>
      <c r="W177" s="34">
        <v>0.99991252200498049</v>
      </c>
      <c r="X177" s="34">
        <v>0.99990814830611052</v>
      </c>
      <c r="Y177" s="34">
        <v>0.99990377462637159</v>
      </c>
      <c r="Z177" s="34">
        <v>0.99989940096576335</v>
      </c>
      <c r="AA177" s="34">
        <v>0.99989502732428581</v>
      </c>
      <c r="AB177" s="34">
        <v>0.99989065370193908</v>
      </c>
      <c r="AC177" s="34">
        <v>0.99988628009872282</v>
      </c>
      <c r="AD177" s="34">
        <v>0.99988190651463726</v>
      </c>
      <c r="AE177" s="34">
        <v>0.99987753294968196</v>
      </c>
      <c r="AF177" s="34">
        <v>0.99987315940385701</v>
      </c>
      <c r="AG177" s="34">
        <v>0.99986878587716244</v>
      </c>
      <c r="AH177" s="34">
        <v>0.99986441236959789</v>
      </c>
      <c r="AI177" s="34">
        <v>0.99986003888116337</v>
      </c>
      <c r="AJ177" s="34">
        <v>0.99985566541185877</v>
      </c>
      <c r="AK177" s="34">
        <v>0.99985129196168432</v>
      </c>
      <c r="AL177" s="34">
        <v>0.99984691853063945</v>
      </c>
      <c r="AM177" s="34">
        <v>0.9998425451187245</v>
      </c>
      <c r="AN177" s="34">
        <v>0.99983817172593936</v>
      </c>
      <c r="AO177" s="34">
        <v>0.99983379835228348</v>
      </c>
      <c r="AP177" s="34">
        <v>0.99982942499775729</v>
      </c>
      <c r="AQ177" s="34">
        <v>0.99982505166236035</v>
      </c>
      <c r="AR177" s="34">
        <v>0.99982067834609278</v>
      </c>
      <c r="AS177" s="34">
        <v>0.99981630504895458</v>
      </c>
      <c r="AT177" s="34">
        <v>0.99981193177094541</v>
      </c>
      <c r="AU177" s="34">
        <v>0.99980755851206538</v>
      </c>
      <c r="AV177" s="34">
        <v>0.99980318527231438</v>
      </c>
      <c r="AW177" s="34">
        <v>0.99979881205169219</v>
      </c>
      <c r="AX177" s="34">
        <v>0.99979443885019892</v>
      </c>
      <c r="AY177" s="34">
        <v>0.99979006566783435</v>
      </c>
      <c r="AZ177" s="34">
        <v>0.99978569250459848</v>
      </c>
      <c r="BA177" s="34">
        <v>0.99978131936049108</v>
      </c>
      <c r="BB177" s="34">
        <v>0.99977694623551228</v>
      </c>
      <c r="BC177" s="34">
        <v>0.99977257312966172</v>
      </c>
      <c r="BD177" s="34">
        <v>0.99976820004293954</v>
      </c>
      <c r="BE177" s="34">
        <v>0.99976382697534549</v>
      </c>
      <c r="BF177" s="34">
        <v>0.99975945392687993</v>
      </c>
      <c r="BG177" s="34">
        <v>0.99975508089754217</v>
      </c>
      <c r="BH177" s="34">
        <v>0.99975070788733245</v>
      </c>
      <c r="BI177" s="34">
        <v>0.99974633489625087</v>
      </c>
      <c r="BJ177" s="34">
        <v>0.99974196192429687</v>
      </c>
      <c r="BK177" s="34">
        <v>0.99973758897147047</v>
      </c>
      <c r="BL177" s="34">
        <v>0.99973321603777199</v>
      </c>
      <c r="BM177" s="34">
        <v>0.99972884312320087</v>
      </c>
      <c r="BN177" s="34">
        <v>0.99972447022775734</v>
      </c>
      <c r="BO177" s="34">
        <v>0.99972009735144141</v>
      </c>
      <c r="BP177" s="34">
        <v>0.9997157244942525</v>
      </c>
      <c r="BQ177" s="34">
        <v>0.99971135165619085</v>
      </c>
      <c r="BR177" s="34">
        <v>0.99970697883725657</v>
      </c>
      <c r="BS177" s="34">
        <v>0.99970260603744932</v>
      </c>
      <c r="BT177" s="34">
        <v>0.99969823325676865</v>
      </c>
      <c r="BU177" s="34">
        <v>0.99969386049521525</v>
      </c>
      <c r="BV177" s="34">
        <v>0.99968948775278876</v>
      </c>
      <c r="BW177" s="34">
        <v>0.99968511502948854</v>
      </c>
      <c r="BX177" s="34">
        <v>0.99968074232531534</v>
      </c>
      <c r="BY177" s="34">
        <v>0.99967636964026863</v>
      </c>
      <c r="BZ177" s="34">
        <v>0.9996719969743485</v>
      </c>
      <c r="CA177" s="34">
        <v>0.99966762432755474</v>
      </c>
      <c r="CB177" s="34">
        <v>0.9996632516998869</v>
      </c>
      <c r="CC177" s="34">
        <v>0.99965887909134576</v>
      </c>
      <c r="CD177" s="34">
        <v>0.99965450650193066</v>
      </c>
      <c r="CE177" s="34">
        <v>0.99965013393164137</v>
      </c>
      <c r="CF177" s="34">
        <v>0.99964576138047845</v>
      </c>
      <c r="CG177" s="34">
        <v>0.99964138884844111</v>
      </c>
      <c r="CH177" s="34">
        <v>0.99963701633552982</v>
      </c>
      <c r="CI177" s="34">
        <v>0.99963264384174411</v>
      </c>
      <c r="CJ177" s="34">
        <v>0.9996282713670841</v>
      </c>
      <c r="CK177" s="34">
        <v>0.99962389891154957</v>
      </c>
      <c r="CL177" s="34">
        <v>0.99961952647514052</v>
      </c>
      <c r="CM177" s="34">
        <v>0.99961515405785706</v>
      </c>
      <c r="CN177" s="34">
        <v>0.99961078165969885</v>
      </c>
      <c r="CO177" s="34">
        <v>0.99960640928066558</v>
      </c>
      <c r="CP177" s="34">
        <v>0.99960203692075766</v>
      </c>
      <c r="CQ177" s="34">
        <v>0.99959766457997501</v>
      </c>
      <c r="CR177" s="34">
        <v>0.99959329225831695</v>
      </c>
      <c r="CS177" s="34">
        <v>0.99958891995578414</v>
      </c>
      <c r="CT177" s="34">
        <v>0.99958454767237581</v>
      </c>
      <c r="CU177" s="34">
        <v>0.99957445057335692</v>
      </c>
      <c r="CV177" s="34">
        <v>0.99956435357633178</v>
      </c>
      <c r="CW177" s="34">
        <v>0.99955425668129916</v>
      </c>
      <c r="CX177" s="34">
        <v>0.99954415988825829</v>
      </c>
      <c r="CY177" s="34">
        <v>0.99953406319720839</v>
      </c>
      <c r="CZ177" s="34">
        <v>0.99952396660814791</v>
      </c>
      <c r="DA177" s="34">
        <v>0.99951387012107629</v>
      </c>
      <c r="DB177" s="34">
        <v>0.99950377373599208</v>
      </c>
    </row>
    <row r="178" spans="1:106" x14ac:dyDescent="0.2">
      <c r="A178" s="13">
        <f t="shared" ca="1" si="2"/>
        <v>44518</v>
      </c>
      <c r="B178" s="34">
        <v>1.0000132998758471</v>
      </c>
      <c r="C178" s="34">
        <v>1.0000088665642441</v>
      </c>
      <c r="D178" s="34">
        <v>1.0000044332722953</v>
      </c>
      <c r="E178" s="34">
        <v>1</v>
      </c>
      <c r="F178" s="34">
        <v>0.9999955667473589</v>
      </c>
      <c r="G178" s="34">
        <v>0.9999911335143713</v>
      </c>
      <c r="H178" s="34">
        <v>0.99998670030103765</v>
      </c>
      <c r="I178" s="34">
        <v>0.99998226710735727</v>
      </c>
      <c r="J178" s="34">
        <v>0.99997783393333051</v>
      </c>
      <c r="K178" s="34">
        <v>0.99997340077895702</v>
      </c>
      <c r="L178" s="34">
        <v>0.99996896764423693</v>
      </c>
      <c r="M178" s="34">
        <v>0.99996453452917011</v>
      </c>
      <c r="N178" s="34">
        <v>0.99996010143375602</v>
      </c>
      <c r="O178" s="34">
        <v>0.99995566835799543</v>
      </c>
      <c r="P178" s="34">
        <v>0.99995123530188756</v>
      </c>
      <c r="Q178" s="34">
        <v>0.99994680226543253</v>
      </c>
      <c r="R178" s="34">
        <v>0.99994236924863023</v>
      </c>
      <c r="S178" s="34">
        <v>0.99993793625148097</v>
      </c>
      <c r="T178" s="34">
        <v>0.999933503273984</v>
      </c>
      <c r="U178" s="34">
        <v>0.99992907031613965</v>
      </c>
      <c r="V178" s="34">
        <v>0.99992463737794746</v>
      </c>
      <c r="W178" s="34">
        <v>0.99992020445940777</v>
      </c>
      <c r="X178" s="34">
        <v>0.99991577156052036</v>
      </c>
      <c r="Y178" s="34">
        <v>0.99991133868128512</v>
      </c>
      <c r="Z178" s="34">
        <v>0.99990690582170216</v>
      </c>
      <c r="AA178" s="34">
        <v>0.99990247298177071</v>
      </c>
      <c r="AB178" s="34">
        <v>0.99989804016149153</v>
      </c>
      <c r="AC178" s="34">
        <v>0.99989360736086397</v>
      </c>
      <c r="AD178" s="34">
        <v>0.99988917457988835</v>
      </c>
      <c r="AE178" s="34">
        <v>0.99988474181856424</v>
      </c>
      <c r="AF178" s="34">
        <v>0.99988030907689152</v>
      </c>
      <c r="AG178" s="34">
        <v>0.99987587635487041</v>
      </c>
      <c r="AH178" s="34">
        <v>0.99987144365250069</v>
      </c>
      <c r="AI178" s="34">
        <v>0.99986701096978226</v>
      </c>
      <c r="AJ178" s="34">
        <v>0.9998625783067151</v>
      </c>
      <c r="AK178" s="34">
        <v>0.999858145663299</v>
      </c>
      <c r="AL178" s="34">
        <v>0.99985371303953385</v>
      </c>
      <c r="AM178" s="34">
        <v>0.99984928043541965</v>
      </c>
      <c r="AN178" s="34">
        <v>0.99984484785095629</v>
      </c>
      <c r="AO178" s="34">
        <v>0.99984041528614387</v>
      </c>
      <c r="AP178" s="34">
        <v>0.99983598274098207</v>
      </c>
      <c r="AQ178" s="34">
        <v>0.99983155021547088</v>
      </c>
      <c r="AR178" s="34">
        <v>0.99982711770960986</v>
      </c>
      <c r="AS178" s="34">
        <v>0.99982268522339968</v>
      </c>
      <c r="AT178" s="34">
        <v>0.99981825275683966</v>
      </c>
      <c r="AU178" s="34">
        <v>0.99981382030993005</v>
      </c>
      <c r="AV178" s="34">
        <v>0.99980938788267038</v>
      </c>
      <c r="AW178" s="34">
        <v>0.99980495547506087</v>
      </c>
      <c r="AX178" s="34">
        <v>0.99980052308710132</v>
      </c>
      <c r="AY178" s="34">
        <v>0.9997960907187915</v>
      </c>
      <c r="AZ178" s="34">
        <v>0.99979165837013173</v>
      </c>
      <c r="BA178" s="34">
        <v>0.99978722604112158</v>
      </c>
      <c r="BB178" s="34">
        <v>0.99978279373176127</v>
      </c>
      <c r="BC178" s="34">
        <v>0.99977836144205023</v>
      </c>
      <c r="BD178" s="34">
        <v>0.9997739291719886</v>
      </c>
      <c r="BE178" s="34">
        <v>0.99976949692157657</v>
      </c>
      <c r="BF178" s="34">
        <v>0.99976506469081383</v>
      </c>
      <c r="BG178" s="34">
        <v>0.99976063247970004</v>
      </c>
      <c r="BH178" s="34">
        <v>0.99975620028823575</v>
      </c>
      <c r="BI178" s="34">
        <v>0.99975176811642008</v>
      </c>
      <c r="BJ178" s="34">
        <v>0.99974733596425358</v>
      </c>
      <c r="BK178" s="34">
        <v>0.9997429038317357</v>
      </c>
      <c r="BL178" s="34">
        <v>0.99973847171886698</v>
      </c>
      <c r="BM178" s="34">
        <v>0.99973403962564655</v>
      </c>
      <c r="BN178" s="34">
        <v>0.99972960755207485</v>
      </c>
      <c r="BO178" s="34">
        <v>0.99972517549815187</v>
      </c>
      <c r="BP178" s="34">
        <v>0.99972074346387707</v>
      </c>
      <c r="BQ178" s="34">
        <v>0.99971631144925055</v>
      </c>
      <c r="BR178" s="34">
        <v>0.99971187945427231</v>
      </c>
      <c r="BS178" s="34">
        <v>0.99970744747894247</v>
      </c>
      <c r="BT178" s="34">
        <v>0.99970301552326035</v>
      </c>
      <c r="BU178" s="34">
        <v>0.99969858358722652</v>
      </c>
      <c r="BV178" s="34">
        <v>0.9996941516708403</v>
      </c>
      <c r="BW178" s="34">
        <v>0.99968971977410204</v>
      </c>
      <c r="BX178" s="34">
        <v>0.99968528789701139</v>
      </c>
      <c r="BY178" s="34">
        <v>0.99968085603956847</v>
      </c>
      <c r="BZ178" s="34">
        <v>0.99967642420177305</v>
      </c>
      <c r="CA178" s="34">
        <v>0.99967199238362525</v>
      </c>
      <c r="CB178" s="34">
        <v>0.9996675605851244</v>
      </c>
      <c r="CC178" s="34">
        <v>0.99966312880627117</v>
      </c>
      <c r="CD178" s="34">
        <v>0.99965869704706523</v>
      </c>
      <c r="CE178" s="34">
        <v>0.99965426530750634</v>
      </c>
      <c r="CF178" s="34">
        <v>0.99964983358759418</v>
      </c>
      <c r="CG178" s="34">
        <v>0.99964540188732931</v>
      </c>
      <c r="CH178" s="34">
        <v>0.99964097020671105</v>
      </c>
      <c r="CI178" s="34">
        <v>0.99963653854573964</v>
      </c>
      <c r="CJ178" s="34">
        <v>0.99963210690441484</v>
      </c>
      <c r="CK178" s="34">
        <v>0.99962767528273677</v>
      </c>
      <c r="CL178" s="34">
        <v>0.9996232436807051</v>
      </c>
      <c r="CM178" s="34">
        <v>0.99961881209831982</v>
      </c>
      <c r="CN178" s="34">
        <v>0.99961438053558094</v>
      </c>
      <c r="CO178" s="34">
        <v>0.99960994899248812</v>
      </c>
      <c r="CP178" s="34">
        <v>0.99960551746904158</v>
      </c>
      <c r="CQ178" s="34">
        <v>0.999601085965241</v>
      </c>
      <c r="CR178" s="34">
        <v>0.99959665448108659</v>
      </c>
      <c r="CS178" s="34">
        <v>0.99959222301657791</v>
      </c>
      <c r="CT178" s="34">
        <v>0.99958230930114533</v>
      </c>
      <c r="CU178" s="34">
        <v>0.99957239568403478</v>
      </c>
      <c r="CV178" s="34">
        <v>0.99956248216524501</v>
      </c>
      <c r="CW178" s="34">
        <v>0.99955256874477527</v>
      </c>
      <c r="CX178" s="34">
        <v>0.99954265542262422</v>
      </c>
      <c r="CY178" s="34">
        <v>0.99953274219879118</v>
      </c>
      <c r="CZ178" s="34">
        <v>0.99952282907327528</v>
      </c>
      <c r="DA178" s="34">
        <v>0.99951291604607528</v>
      </c>
      <c r="DB178" s="34">
        <v>0.99950300311719009</v>
      </c>
    </row>
    <row r="179" spans="1:106" x14ac:dyDescent="0.2">
      <c r="A179" s="13">
        <f t="shared" ca="1" si="2"/>
        <v>44519</v>
      </c>
      <c r="B179" s="34">
        <v>1.0000136638968906</v>
      </c>
      <c r="C179" s="34">
        <v>1.0000091092438492</v>
      </c>
      <c r="D179" s="34">
        <v>1.0000045546115524</v>
      </c>
      <c r="E179" s="34">
        <v>1</v>
      </c>
      <c r="F179" s="34">
        <v>0.99999544540919205</v>
      </c>
      <c r="G179" s="34">
        <v>0.9999908908391284</v>
      </c>
      <c r="H179" s="34">
        <v>0.99998633628980893</v>
      </c>
      <c r="I179" s="34">
        <v>0.99998178176123365</v>
      </c>
      <c r="J179" s="34">
        <v>0.99997722725340221</v>
      </c>
      <c r="K179" s="34">
        <v>0.99997267276631496</v>
      </c>
      <c r="L179" s="34">
        <v>0.99996811829997123</v>
      </c>
      <c r="M179" s="34">
        <v>0.99996356385437168</v>
      </c>
      <c r="N179" s="34">
        <v>0.99995900942951532</v>
      </c>
      <c r="O179" s="34">
        <v>0.99995445502540248</v>
      </c>
      <c r="P179" s="34">
        <v>0.99994990064203337</v>
      </c>
      <c r="Q179" s="34">
        <v>0.99994534627940745</v>
      </c>
      <c r="R179" s="34">
        <v>0.99994079193752494</v>
      </c>
      <c r="S179" s="34">
        <v>0.9999362376163855</v>
      </c>
      <c r="T179" s="34">
        <v>0.99993168331598903</v>
      </c>
      <c r="U179" s="34">
        <v>0.99992712903633563</v>
      </c>
      <c r="V179" s="34">
        <v>0.99992257477742519</v>
      </c>
      <c r="W179" s="34">
        <v>0.99991802053925749</v>
      </c>
      <c r="X179" s="34">
        <v>0.99991346632183253</v>
      </c>
      <c r="Y179" s="34">
        <v>0.99990891212514987</v>
      </c>
      <c r="Z179" s="34">
        <v>0.99990435794920984</v>
      </c>
      <c r="AA179" s="34">
        <v>0.99989980379401233</v>
      </c>
      <c r="AB179" s="34">
        <v>0.99989524965955734</v>
      </c>
      <c r="AC179" s="34">
        <v>0.9998906955458442</v>
      </c>
      <c r="AD179" s="34">
        <v>0.99988614145287324</v>
      </c>
      <c r="AE179" s="34">
        <v>0.99988158738064459</v>
      </c>
      <c r="AF179" s="34">
        <v>0.99987703332915756</v>
      </c>
      <c r="AG179" s="34">
        <v>0.9998724792984125</v>
      </c>
      <c r="AH179" s="34">
        <v>0.99986792528840907</v>
      </c>
      <c r="AI179" s="34">
        <v>0.99986337129914737</v>
      </c>
      <c r="AJ179" s="34">
        <v>0.99985881733062731</v>
      </c>
      <c r="AK179" s="34">
        <v>0.99985426338284855</v>
      </c>
      <c r="AL179" s="34">
        <v>0.99984970945581153</v>
      </c>
      <c r="AM179" s="34">
        <v>0.99984515554951525</v>
      </c>
      <c r="AN179" s="34">
        <v>0.99984060166396049</v>
      </c>
      <c r="AO179" s="34">
        <v>0.99983604779914692</v>
      </c>
      <c r="AP179" s="34">
        <v>0.99983149395507398</v>
      </c>
      <c r="AQ179" s="34">
        <v>0.99982694013174223</v>
      </c>
      <c r="AR179" s="34">
        <v>0.9998223863291511</v>
      </c>
      <c r="AS179" s="34">
        <v>0.99981783254730083</v>
      </c>
      <c r="AT179" s="34">
        <v>0.99981327878619108</v>
      </c>
      <c r="AU179" s="34">
        <v>0.99980872504582174</v>
      </c>
      <c r="AV179" s="34">
        <v>0.99980417132619315</v>
      </c>
      <c r="AW179" s="34">
        <v>0.99979961762730463</v>
      </c>
      <c r="AX179" s="34">
        <v>0.99979506394915629</v>
      </c>
      <c r="AY179" s="34">
        <v>0.99979051029174826</v>
      </c>
      <c r="AZ179" s="34">
        <v>0.99978595665508019</v>
      </c>
      <c r="BA179" s="34">
        <v>0.99978140303915219</v>
      </c>
      <c r="BB179" s="34">
        <v>0.99977684944396394</v>
      </c>
      <c r="BC179" s="34">
        <v>0.99977229586951544</v>
      </c>
      <c r="BD179" s="34">
        <v>0.99976774231580656</v>
      </c>
      <c r="BE179" s="34">
        <v>0.99976318878283743</v>
      </c>
      <c r="BF179" s="34">
        <v>0.99975863527060771</v>
      </c>
      <c r="BG179" s="34">
        <v>0.99975408177911718</v>
      </c>
      <c r="BH179" s="34">
        <v>0.99974952830836616</v>
      </c>
      <c r="BI179" s="34">
        <v>0.99974497485835434</v>
      </c>
      <c r="BJ179" s="34">
        <v>0.99974042142908159</v>
      </c>
      <c r="BK179" s="34">
        <v>0.99973586802054781</v>
      </c>
      <c r="BL179" s="34">
        <v>0.99973131463275289</v>
      </c>
      <c r="BM179" s="34">
        <v>0.99972676126569682</v>
      </c>
      <c r="BN179" s="34">
        <v>0.9997222079193796</v>
      </c>
      <c r="BO179" s="34">
        <v>0.99971765459380091</v>
      </c>
      <c r="BP179" s="34">
        <v>0.99971310128896063</v>
      </c>
      <c r="BQ179" s="34">
        <v>0.99970854800485887</v>
      </c>
      <c r="BR179" s="34">
        <v>0.99970399474149563</v>
      </c>
      <c r="BS179" s="34">
        <v>0.99969944149887047</v>
      </c>
      <c r="BT179" s="34">
        <v>0.9996948882769835</v>
      </c>
      <c r="BU179" s="34">
        <v>0.9996903350758346</v>
      </c>
      <c r="BV179" s="34">
        <v>0.99968578189542379</v>
      </c>
      <c r="BW179" s="34">
        <v>0.9996812287357506</v>
      </c>
      <c r="BX179" s="34">
        <v>0.99967667559681539</v>
      </c>
      <c r="BY179" s="34">
        <v>0.99967212247861781</v>
      </c>
      <c r="BZ179" s="34">
        <v>0.99966756938115786</v>
      </c>
      <c r="CA179" s="34">
        <v>0.99966301630443544</v>
      </c>
      <c r="CB179" s="34">
        <v>0.9996584632484502</v>
      </c>
      <c r="CC179" s="34">
        <v>0.99965391021320227</v>
      </c>
      <c r="CD179" s="34">
        <v>0.99964935719869186</v>
      </c>
      <c r="CE179" s="34">
        <v>0.9996448042049183</v>
      </c>
      <c r="CF179" s="34">
        <v>0.99964025123188205</v>
      </c>
      <c r="CG179" s="34">
        <v>0.99963569827958221</v>
      </c>
      <c r="CH179" s="34">
        <v>0.99963114534801978</v>
      </c>
      <c r="CI179" s="34">
        <v>0.99962659243719376</v>
      </c>
      <c r="CJ179" s="34">
        <v>0.9996220395471046</v>
      </c>
      <c r="CK179" s="34">
        <v>0.99961748667775174</v>
      </c>
      <c r="CL179" s="34">
        <v>0.99961293382913541</v>
      </c>
      <c r="CM179" s="34">
        <v>0.99960838100125549</v>
      </c>
      <c r="CN179" s="34">
        <v>0.99960382819411175</v>
      </c>
      <c r="CO179" s="34">
        <v>0.99959927540770455</v>
      </c>
      <c r="CP179" s="34">
        <v>0.99959472264203308</v>
      </c>
      <c r="CQ179" s="34">
        <v>0.9995901698970977</v>
      </c>
      <c r="CR179" s="34">
        <v>0.99958561717289807</v>
      </c>
      <c r="CS179" s="34">
        <v>0.9995810644694344</v>
      </c>
      <c r="CT179" s="34">
        <v>0.99957039194233044</v>
      </c>
      <c r="CU179" s="34">
        <v>0.99955971952917744</v>
      </c>
      <c r="CV179" s="34">
        <v>0.99954904722997351</v>
      </c>
      <c r="CW179" s="34">
        <v>0.99953837504471776</v>
      </c>
      <c r="CX179" s="34">
        <v>0.99952770297340909</v>
      </c>
      <c r="CY179" s="34">
        <v>0.99951703101604605</v>
      </c>
      <c r="CZ179" s="34">
        <v>0.99950635917262753</v>
      </c>
      <c r="DA179" s="34">
        <v>0.99949568744315231</v>
      </c>
      <c r="DB179" s="34">
        <v>0.99948501582761895</v>
      </c>
    </row>
    <row r="180" spans="1:106" x14ac:dyDescent="0.2">
      <c r="A180" s="13">
        <f t="shared" ca="1" si="2"/>
        <v>44522</v>
      </c>
      <c r="B180" s="34">
        <v>1.0000047109345245</v>
      </c>
      <c r="C180" s="34">
        <v>1</v>
      </c>
      <c r="D180" s="34">
        <v>0.9999952890876681</v>
      </c>
      <c r="E180" s="34">
        <v>0.99999057819752923</v>
      </c>
      <c r="F180" s="34">
        <v>0.99998586732958272</v>
      </c>
      <c r="G180" s="34">
        <v>0.99998115648382879</v>
      </c>
      <c r="H180" s="34">
        <v>0.99997644566026722</v>
      </c>
      <c r="I180" s="34">
        <v>0.99997173485889779</v>
      </c>
      <c r="J180" s="34">
        <v>0.9999670240797206</v>
      </c>
      <c r="K180" s="34">
        <v>0.99996231332273555</v>
      </c>
      <c r="L180" s="34">
        <v>0.99995760258794242</v>
      </c>
      <c r="M180" s="34">
        <v>0.99995289187534131</v>
      </c>
      <c r="N180" s="34">
        <v>0.99994818118493156</v>
      </c>
      <c r="O180" s="34">
        <v>0.99994347051671373</v>
      </c>
      <c r="P180" s="34">
        <v>0.99993875987068748</v>
      </c>
      <c r="Q180" s="34">
        <v>0.9999340492468527</v>
      </c>
      <c r="R180" s="34">
        <v>0.99992933864520905</v>
      </c>
      <c r="S180" s="34">
        <v>0.99992462806575666</v>
      </c>
      <c r="T180" s="34">
        <v>0.9999199175084954</v>
      </c>
      <c r="U180" s="34">
        <v>0.99991520697342551</v>
      </c>
      <c r="V180" s="34">
        <v>0.99991049646054619</v>
      </c>
      <c r="W180" s="34">
        <v>0.99990578596985769</v>
      </c>
      <c r="X180" s="34">
        <v>0.99990107550135998</v>
      </c>
      <c r="Y180" s="34">
        <v>0.99989636505505308</v>
      </c>
      <c r="Z180" s="34">
        <v>0.99989165463093643</v>
      </c>
      <c r="AA180" s="34">
        <v>0.99988694422901014</v>
      </c>
      <c r="AB180" s="34">
        <v>0.9998822338492741</v>
      </c>
      <c r="AC180" s="34">
        <v>0.99987752349172843</v>
      </c>
      <c r="AD180" s="34">
        <v>0.99987281315637278</v>
      </c>
      <c r="AE180" s="34">
        <v>0.99986810284320704</v>
      </c>
      <c r="AF180" s="34">
        <v>0.99986339255223122</v>
      </c>
      <c r="AG180" s="34">
        <v>0.99985868228344521</v>
      </c>
      <c r="AH180" s="34">
        <v>0.99985397203684889</v>
      </c>
      <c r="AI180" s="34">
        <v>0.99984926181244216</v>
      </c>
      <c r="AJ180" s="34">
        <v>0.99984455161022456</v>
      </c>
      <c r="AK180" s="34">
        <v>0.99983984143019655</v>
      </c>
      <c r="AL180" s="34">
        <v>0.9998351312723579</v>
      </c>
      <c r="AM180" s="34">
        <v>0.99983042113670817</v>
      </c>
      <c r="AN180" s="34">
        <v>0.99982571102324769</v>
      </c>
      <c r="AO180" s="34">
        <v>0.99982100093197601</v>
      </c>
      <c r="AP180" s="34">
        <v>0.99981629086289303</v>
      </c>
      <c r="AQ180" s="34">
        <v>0.99981158081599908</v>
      </c>
      <c r="AR180" s="34">
        <v>0.99980687079129371</v>
      </c>
      <c r="AS180" s="34">
        <v>0.99980216078877659</v>
      </c>
      <c r="AT180" s="34">
        <v>0.99979745080844806</v>
      </c>
      <c r="AU180" s="34">
        <v>0.99979274085030767</v>
      </c>
      <c r="AV180" s="34">
        <v>0.99978803091435553</v>
      </c>
      <c r="AW180" s="34">
        <v>0.99978332100059175</v>
      </c>
      <c r="AX180" s="34">
        <v>0.99977861110901567</v>
      </c>
      <c r="AY180" s="34">
        <v>0.9997739012396275</v>
      </c>
      <c r="AZ180" s="34">
        <v>0.99976919139242726</v>
      </c>
      <c r="BA180" s="34">
        <v>0.9997644815674146</v>
      </c>
      <c r="BB180" s="34">
        <v>0.99975977176458941</v>
      </c>
      <c r="BC180" s="34">
        <v>0.99975506198395203</v>
      </c>
      <c r="BD180" s="34">
        <v>0.99975035222550168</v>
      </c>
      <c r="BE180" s="34">
        <v>0.9997456424892387</v>
      </c>
      <c r="BF180" s="34">
        <v>0.99974093277516296</v>
      </c>
      <c r="BG180" s="34">
        <v>0.99973622308327426</v>
      </c>
      <c r="BH180" s="34">
        <v>0.99973151341357236</v>
      </c>
      <c r="BI180" s="34">
        <v>0.99972680376605749</v>
      </c>
      <c r="BJ180" s="34">
        <v>0.9997220941407291</v>
      </c>
      <c r="BK180" s="34">
        <v>0.99971738453758752</v>
      </c>
      <c r="BL180" s="34">
        <v>0.99971267495663252</v>
      </c>
      <c r="BM180" s="34">
        <v>0.99970796539786366</v>
      </c>
      <c r="BN180" s="34">
        <v>0.99970325586128139</v>
      </c>
      <c r="BO180" s="34">
        <v>0.99969854634688526</v>
      </c>
      <c r="BP180" s="34">
        <v>0.99969383685467539</v>
      </c>
      <c r="BQ180" s="34">
        <v>0.9996891273846511</v>
      </c>
      <c r="BR180" s="34">
        <v>0.99968441793681317</v>
      </c>
      <c r="BS180" s="34">
        <v>0.99967970851116084</v>
      </c>
      <c r="BT180" s="34">
        <v>0.99967499910769408</v>
      </c>
      <c r="BU180" s="34">
        <v>0.99967028972641314</v>
      </c>
      <c r="BV180" s="34">
        <v>0.99966558036731767</v>
      </c>
      <c r="BW180" s="34">
        <v>0.99966087103040735</v>
      </c>
      <c r="BX180" s="34">
        <v>0.9996561617156825</v>
      </c>
      <c r="BY180" s="34">
        <v>0.99965145242314268</v>
      </c>
      <c r="BZ180" s="34">
        <v>0.99964674315278812</v>
      </c>
      <c r="CA180" s="34">
        <v>0.99964203390461848</v>
      </c>
      <c r="CB180" s="34">
        <v>0.99963732467863364</v>
      </c>
      <c r="CC180" s="34">
        <v>0.99963261547483329</v>
      </c>
      <c r="CD180" s="34">
        <v>0.99962790629321796</v>
      </c>
      <c r="CE180" s="34">
        <v>0.99962319713378711</v>
      </c>
      <c r="CF180" s="34">
        <v>0.99961848799654052</v>
      </c>
      <c r="CG180" s="34">
        <v>0.9996137788814784</v>
      </c>
      <c r="CH180" s="34">
        <v>0.99960906978860042</v>
      </c>
      <c r="CI180" s="34">
        <v>0.9996043607179067</v>
      </c>
      <c r="CJ180" s="34">
        <v>0.9995996516693969</v>
      </c>
      <c r="CK180" s="34">
        <v>0.99959494264307103</v>
      </c>
      <c r="CL180" s="34">
        <v>0.99959023363892896</v>
      </c>
      <c r="CM180" s="34">
        <v>0.99958552465697059</v>
      </c>
      <c r="CN180" s="34">
        <v>0.9995808156971957</v>
      </c>
      <c r="CO180" s="34">
        <v>0.99957610675960473</v>
      </c>
      <c r="CP180" s="34">
        <v>0.99957139784419669</v>
      </c>
      <c r="CQ180" s="34">
        <v>0.99956668895097223</v>
      </c>
      <c r="CR180" s="34">
        <v>0.99955468607772868</v>
      </c>
      <c r="CS180" s="34">
        <v>0.99954268334861684</v>
      </c>
      <c r="CT180" s="34">
        <v>0.9995306807636346</v>
      </c>
      <c r="CU180" s="34">
        <v>0.9995186783227803</v>
      </c>
      <c r="CV180" s="34">
        <v>0.99950667602605203</v>
      </c>
      <c r="CW180" s="34">
        <v>0.99949467387344859</v>
      </c>
      <c r="CX180" s="34">
        <v>0.99948267186496775</v>
      </c>
      <c r="CY180" s="34">
        <v>0.99947067000060785</v>
      </c>
      <c r="CZ180" s="34">
        <v>0.99945866828036745</v>
      </c>
      <c r="DA180" s="34">
        <v>0.99944666670424431</v>
      </c>
      <c r="DB180" s="34">
        <v>0.99943466527223745</v>
      </c>
    </row>
    <row r="181" spans="1:106" x14ac:dyDescent="0.2">
      <c r="A181" s="13">
        <f t="shared" ca="1" si="2"/>
        <v>44523</v>
      </c>
      <c r="B181" s="34">
        <v>1.0000098866404052</v>
      </c>
      <c r="C181" s="34">
        <v>1.0000049433079845</v>
      </c>
      <c r="D181" s="34">
        <v>1</v>
      </c>
      <c r="E181" s="34">
        <v>0.99999505671645195</v>
      </c>
      <c r="F181" s="34">
        <v>0.99999011345733957</v>
      </c>
      <c r="G181" s="34">
        <v>0.99998517022266342</v>
      </c>
      <c r="H181" s="34">
        <v>0.99998022701242284</v>
      </c>
      <c r="I181" s="34">
        <v>0.99997528382661816</v>
      </c>
      <c r="J181" s="34">
        <v>0.99997034066524881</v>
      </c>
      <c r="K181" s="34">
        <v>0.99996539752831504</v>
      </c>
      <c r="L181" s="34">
        <v>0.99996045441581649</v>
      </c>
      <c r="M181" s="34">
        <v>0.99995551132775329</v>
      </c>
      <c r="N181" s="34">
        <v>0.99995056826412532</v>
      </c>
      <c r="O181" s="34">
        <v>0.99994562522493213</v>
      </c>
      <c r="P181" s="34">
        <v>0.99994068221017363</v>
      </c>
      <c r="Q181" s="34">
        <v>0.99993573921985024</v>
      </c>
      <c r="R181" s="34">
        <v>0.99993079625396109</v>
      </c>
      <c r="S181" s="34">
        <v>0.99992585331250672</v>
      </c>
      <c r="T181" s="34">
        <v>0.99992091039548647</v>
      </c>
      <c r="U181" s="34">
        <v>0.99991596750290035</v>
      </c>
      <c r="V181" s="34">
        <v>0.99991102463474879</v>
      </c>
      <c r="W181" s="34">
        <v>0.99990608179103102</v>
      </c>
      <c r="X181" s="34">
        <v>0.99990113897174693</v>
      </c>
      <c r="Y181" s="34">
        <v>0.99989619617689673</v>
      </c>
      <c r="Z181" s="34">
        <v>0.99989125340648022</v>
      </c>
      <c r="AA181" s="34">
        <v>0.99988631066049738</v>
      </c>
      <c r="AB181" s="34">
        <v>0.99988136793894766</v>
      </c>
      <c r="AC181" s="34">
        <v>0.99987642524183118</v>
      </c>
      <c r="AD181" s="34">
        <v>0.99987148256914815</v>
      </c>
      <c r="AE181" s="34">
        <v>0.99986653992089791</v>
      </c>
      <c r="AF181" s="34">
        <v>0.99986159729708068</v>
      </c>
      <c r="AG181" s="34">
        <v>0.99985665469769625</v>
      </c>
      <c r="AH181" s="34">
        <v>0.99985171212274426</v>
      </c>
      <c r="AI181" s="34">
        <v>0.99984676957222507</v>
      </c>
      <c r="AJ181" s="34">
        <v>0.99984182704613844</v>
      </c>
      <c r="AK181" s="34">
        <v>0.99983688454448372</v>
      </c>
      <c r="AL181" s="34">
        <v>0.99983194206726167</v>
      </c>
      <c r="AM181" s="34">
        <v>0.99982699961447119</v>
      </c>
      <c r="AN181" s="34">
        <v>0.99982205718611294</v>
      </c>
      <c r="AO181" s="34">
        <v>0.9998171147821866</v>
      </c>
      <c r="AP181" s="34">
        <v>0.99981217240269171</v>
      </c>
      <c r="AQ181" s="34">
        <v>0.99980723004762861</v>
      </c>
      <c r="AR181" s="34">
        <v>0.99980228771699675</v>
      </c>
      <c r="AS181" s="34">
        <v>0.99979734541079646</v>
      </c>
      <c r="AT181" s="34">
        <v>0.99979240312902729</v>
      </c>
      <c r="AU181" s="34">
        <v>0.99978746087168913</v>
      </c>
      <c r="AV181" s="34">
        <v>0.9997825186387822</v>
      </c>
      <c r="AW181" s="34">
        <v>0.99977757643030574</v>
      </c>
      <c r="AX181" s="34">
        <v>0.99977263424626028</v>
      </c>
      <c r="AY181" s="34">
        <v>0.9997676920866454</v>
      </c>
      <c r="AZ181" s="34">
        <v>0.99976274995146108</v>
      </c>
      <c r="BA181" s="34">
        <v>0.99975780784070711</v>
      </c>
      <c r="BB181" s="34">
        <v>0.99975286575438327</v>
      </c>
      <c r="BC181" s="34">
        <v>0.99974792369248966</v>
      </c>
      <c r="BD181" s="34">
        <v>0.99974298165502606</v>
      </c>
      <c r="BE181" s="34">
        <v>0.99973803964199248</v>
      </c>
      <c r="BF181" s="34">
        <v>0.99973309765338836</v>
      </c>
      <c r="BG181" s="34">
        <v>0.99972815568921414</v>
      </c>
      <c r="BH181" s="34">
        <v>0.99972321374946937</v>
      </c>
      <c r="BI181" s="34">
        <v>0.99971827183415407</v>
      </c>
      <c r="BJ181" s="34">
        <v>0.999713329943268</v>
      </c>
      <c r="BK181" s="34">
        <v>0.99970838807681117</v>
      </c>
      <c r="BL181" s="34">
        <v>0.99970344623478324</v>
      </c>
      <c r="BM181" s="34">
        <v>0.99969850441718433</v>
      </c>
      <c r="BN181" s="34">
        <v>0.99969356262401421</v>
      </c>
      <c r="BO181" s="34">
        <v>0.99968862085527288</v>
      </c>
      <c r="BP181" s="34">
        <v>0.9996836791109599</v>
      </c>
      <c r="BQ181" s="34">
        <v>0.99967873739107549</v>
      </c>
      <c r="BR181" s="34">
        <v>0.99967379569561954</v>
      </c>
      <c r="BS181" s="34">
        <v>0.9996688540245916</v>
      </c>
      <c r="BT181" s="34">
        <v>0.99966391237799179</v>
      </c>
      <c r="BU181" s="34">
        <v>0.99965897075582</v>
      </c>
      <c r="BV181" s="34">
        <v>0.99965402915807589</v>
      </c>
      <c r="BW181" s="34">
        <v>0.99964908758475957</v>
      </c>
      <c r="BX181" s="34">
        <v>0.99964414603587093</v>
      </c>
      <c r="BY181" s="34">
        <v>0.99963920451140975</v>
      </c>
      <c r="BZ181" s="34">
        <v>0.99963426301137581</v>
      </c>
      <c r="CA181" s="34">
        <v>0.99962932153576922</v>
      </c>
      <c r="CB181" s="34">
        <v>0.99962438008458976</v>
      </c>
      <c r="CC181" s="34">
        <v>0.99961943865783709</v>
      </c>
      <c r="CD181" s="34">
        <v>0.99961449725551166</v>
      </c>
      <c r="CE181" s="34">
        <v>0.99960955587761269</v>
      </c>
      <c r="CF181" s="34">
        <v>0.99960461452414051</v>
      </c>
      <c r="CG181" s="34">
        <v>0.99959967319509468</v>
      </c>
      <c r="CH181" s="34">
        <v>0.99959473189047532</v>
      </c>
      <c r="CI181" s="34">
        <v>0.99958979061028219</v>
      </c>
      <c r="CJ181" s="34">
        <v>0.99958484935451519</v>
      </c>
      <c r="CK181" s="34">
        <v>0.99957990812317432</v>
      </c>
      <c r="CL181" s="34">
        <v>0.99957496691625936</v>
      </c>
      <c r="CM181" s="34">
        <v>0.99957002573377018</v>
      </c>
      <c r="CN181" s="34">
        <v>0.99956508457570648</v>
      </c>
      <c r="CO181" s="34">
        <v>0.99956014344206867</v>
      </c>
      <c r="CP181" s="34">
        <v>0.99955520233285611</v>
      </c>
      <c r="CQ181" s="34">
        <v>0.99955026124806856</v>
      </c>
      <c r="CR181" s="34">
        <v>0.9995453201877067</v>
      </c>
      <c r="CS181" s="34">
        <v>0.99954037915176974</v>
      </c>
      <c r="CT181" s="34">
        <v>0.99953543814025747</v>
      </c>
      <c r="CU181" s="34">
        <v>0.999521515983402</v>
      </c>
      <c r="CV181" s="34">
        <v>0.99950759402046274</v>
      </c>
      <c r="CW181" s="34">
        <v>0.99949367225143748</v>
      </c>
      <c r="CX181" s="34">
        <v>0.99947975067632322</v>
      </c>
      <c r="CY181" s="34">
        <v>0.99946582929511751</v>
      </c>
      <c r="CZ181" s="34">
        <v>0.99945190810781737</v>
      </c>
      <c r="DA181" s="34">
        <v>0.99943798711442056</v>
      </c>
      <c r="DB181" s="34">
        <v>0.99942406631492386</v>
      </c>
    </row>
    <row r="182" spans="1:106" x14ac:dyDescent="0.2">
      <c r="A182" s="13">
        <f t="shared" ca="1" si="2"/>
        <v>44524</v>
      </c>
      <c r="B182" s="34">
        <v>1.0000050057790766</v>
      </c>
      <c r="C182" s="34">
        <v>1</v>
      </c>
      <c r="D182" s="34">
        <v>0.99999499424598093</v>
      </c>
      <c r="E182" s="34">
        <v>0.99998998851701948</v>
      </c>
      <c r="F182" s="34">
        <v>0.99998498281311565</v>
      </c>
      <c r="G182" s="34">
        <v>0.999979977134269</v>
      </c>
      <c r="H182" s="34">
        <v>0.99997497148047954</v>
      </c>
      <c r="I182" s="34">
        <v>0.99996996585174691</v>
      </c>
      <c r="J182" s="34">
        <v>0.99996496024807169</v>
      </c>
      <c r="K182" s="34">
        <v>0.99995995466945287</v>
      </c>
      <c r="L182" s="34">
        <v>0.99995494911589111</v>
      </c>
      <c r="M182" s="34">
        <v>0.99994994358738576</v>
      </c>
      <c r="N182" s="34">
        <v>0.99994493808393681</v>
      </c>
      <c r="O182" s="34">
        <v>0.99993993260554426</v>
      </c>
      <c r="P182" s="34">
        <v>0.99993492715220789</v>
      </c>
      <c r="Q182" s="34">
        <v>0.99992992172392747</v>
      </c>
      <c r="R182" s="34">
        <v>0.99992491632070324</v>
      </c>
      <c r="S182" s="34">
        <v>0.99991991094253452</v>
      </c>
      <c r="T182" s="34">
        <v>0.99991490558942175</v>
      </c>
      <c r="U182" s="34">
        <v>0.99990990026136428</v>
      </c>
      <c r="V182" s="34">
        <v>0.99990489495836243</v>
      </c>
      <c r="W182" s="34">
        <v>0.99989988968041577</v>
      </c>
      <c r="X182" s="34">
        <v>0.99989488442752439</v>
      </c>
      <c r="Y182" s="34">
        <v>0.99988987919968808</v>
      </c>
      <c r="Z182" s="34">
        <v>0.99988487399690684</v>
      </c>
      <c r="AA182" s="34">
        <v>0.99987986881918034</v>
      </c>
      <c r="AB182" s="34">
        <v>0.99987486366650846</v>
      </c>
      <c r="AC182" s="34">
        <v>0.9998698585388911</v>
      </c>
      <c r="AD182" s="34">
        <v>0.99986485343632825</v>
      </c>
      <c r="AE182" s="34">
        <v>0.9998598483588198</v>
      </c>
      <c r="AF182" s="34">
        <v>0.99985484330636543</v>
      </c>
      <c r="AG182" s="34">
        <v>0.9998498382789649</v>
      </c>
      <c r="AH182" s="34">
        <v>0.99984483327661877</v>
      </c>
      <c r="AI182" s="34">
        <v>0.99983982829932616</v>
      </c>
      <c r="AJ182" s="34">
        <v>0.99983482334708729</v>
      </c>
      <c r="AK182" s="34">
        <v>0.99982981841990182</v>
      </c>
      <c r="AL182" s="34">
        <v>0.99982481351777008</v>
      </c>
      <c r="AM182" s="34">
        <v>0.99981980864069153</v>
      </c>
      <c r="AN182" s="34">
        <v>0.99981480378866616</v>
      </c>
      <c r="AO182" s="34">
        <v>0.99980979896169375</v>
      </c>
      <c r="AP182" s="34">
        <v>0.9998047941597743</v>
      </c>
      <c r="AQ182" s="34">
        <v>0.9997997893829077</v>
      </c>
      <c r="AR182" s="34">
        <v>0.99979478463109395</v>
      </c>
      <c r="AS182" s="34">
        <v>0.9997897799043326</v>
      </c>
      <c r="AT182" s="34">
        <v>0.99978477520262365</v>
      </c>
      <c r="AU182" s="34">
        <v>0.999779770525967</v>
      </c>
      <c r="AV182" s="34">
        <v>0.99977476587436287</v>
      </c>
      <c r="AW182" s="34">
        <v>0.99976976124781025</v>
      </c>
      <c r="AX182" s="34">
        <v>0.99976475664630993</v>
      </c>
      <c r="AY182" s="34">
        <v>0.99975975206986134</v>
      </c>
      <c r="AZ182" s="34">
        <v>0.99975474751846438</v>
      </c>
      <c r="BA182" s="34">
        <v>0.99974974299211894</v>
      </c>
      <c r="BB182" s="34">
        <v>0.99974473849082501</v>
      </c>
      <c r="BC182" s="34">
        <v>0.99973973401458216</v>
      </c>
      <c r="BD182" s="34">
        <v>0.99973472956339071</v>
      </c>
      <c r="BE182" s="34">
        <v>0.99972972513725011</v>
      </c>
      <c r="BF182" s="34">
        <v>0.99972472073616059</v>
      </c>
      <c r="BG182" s="34">
        <v>0.99971971636012191</v>
      </c>
      <c r="BH182" s="34">
        <v>0.99971471200913387</v>
      </c>
      <c r="BI182" s="34">
        <v>0.99970970768319645</v>
      </c>
      <c r="BJ182" s="34">
        <v>0.99970470338230932</v>
      </c>
      <c r="BK182" s="34">
        <v>0.99969969910647261</v>
      </c>
      <c r="BL182" s="34">
        <v>0.99969469485568607</v>
      </c>
      <c r="BM182" s="34">
        <v>0.9996896906299495</v>
      </c>
      <c r="BN182" s="34">
        <v>0.99968468642926289</v>
      </c>
      <c r="BO182" s="34">
        <v>0.99967968225362613</v>
      </c>
      <c r="BP182" s="34">
        <v>0.99967467810303889</v>
      </c>
      <c r="BQ182" s="34">
        <v>0.99966967397750117</v>
      </c>
      <c r="BR182" s="34">
        <v>0.99966466987701319</v>
      </c>
      <c r="BS182" s="34">
        <v>0.99965966580157417</v>
      </c>
      <c r="BT182" s="34">
        <v>0.99965466175118456</v>
      </c>
      <c r="BU182" s="34">
        <v>0.99964965772584391</v>
      </c>
      <c r="BV182" s="34">
        <v>0.99964465372555211</v>
      </c>
      <c r="BW182" s="34">
        <v>0.99963964975030917</v>
      </c>
      <c r="BX182" s="34">
        <v>0.99963464580011485</v>
      </c>
      <c r="BY182" s="34">
        <v>0.99962964187496905</v>
      </c>
      <c r="BZ182" s="34">
        <v>0.99962463797487167</v>
      </c>
      <c r="CA182" s="34">
        <v>0.99961963409982268</v>
      </c>
      <c r="CB182" s="34">
        <v>0.99961463024982189</v>
      </c>
      <c r="CC182" s="34">
        <v>0.99960962642486906</v>
      </c>
      <c r="CD182" s="34">
        <v>0.99960462262496408</v>
      </c>
      <c r="CE182" s="34">
        <v>0.99959961885010695</v>
      </c>
      <c r="CF182" s="34">
        <v>0.99959461510029746</v>
      </c>
      <c r="CG182" s="34">
        <v>0.9995896113755357</v>
      </c>
      <c r="CH182" s="34">
        <v>0.99958460767582102</v>
      </c>
      <c r="CI182" s="34">
        <v>0.99957960400115375</v>
      </c>
      <c r="CJ182" s="34">
        <v>0.99957460035153389</v>
      </c>
      <c r="CK182" s="34">
        <v>0.99956959672696077</v>
      </c>
      <c r="CL182" s="34">
        <v>0.99956459312743484</v>
      </c>
      <c r="CM182" s="34">
        <v>0.99955958955295554</v>
      </c>
      <c r="CN182" s="34">
        <v>0.99955458600352276</v>
      </c>
      <c r="CO182" s="34">
        <v>0.99954958247913672</v>
      </c>
      <c r="CP182" s="34">
        <v>0.99954457897979698</v>
      </c>
      <c r="CQ182" s="34">
        <v>0.99953957550550354</v>
      </c>
      <c r="CR182" s="34">
        <v>0.99953457205625651</v>
      </c>
      <c r="CS182" s="34">
        <v>0.99952956863205522</v>
      </c>
      <c r="CT182" s="34">
        <v>0.99951712306366935</v>
      </c>
      <c r="CU182" s="34">
        <v>0.99950467765024864</v>
      </c>
      <c r="CV182" s="34">
        <v>0.99949223239179119</v>
      </c>
      <c r="CW182" s="34">
        <v>0.99947978728829479</v>
      </c>
      <c r="CX182" s="34">
        <v>0.99946734233975776</v>
      </c>
      <c r="CY182" s="34">
        <v>0.999454897546178</v>
      </c>
      <c r="CZ182" s="34">
        <v>0.99944245290755374</v>
      </c>
      <c r="DA182" s="34">
        <v>0.99943000842388285</v>
      </c>
      <c r="DB182" s="34">
        <v>0.99941756409516347</v>
      </c>
    </row>
    <row r="183" spans="1:106" x14ac:dyDescent="0.2">
      <c r="A183" s="13">
        <f t="shared" ca="1" si="2"/>
        <v>44525</v>
      </c>
      <c r="B183" s="34">
        <v>1.0000146326925354</v>
      </c>
      <c r="C183" s="34">
        <v>1.0000097551045664</v>
      </c>
      <c r="D183" s="34">
        <v>1.000004877540388</v>
      </c>
      <c r="E183" s="34">
        <v>1</v>
      </c>
      <c r="F183" s="34">
        <v>0.99999512248340217</v>
      </c>
      <c r="G183" s="34">
        <v>0.99999024499059452</v>
      </c>
      <c r="H183" s="34">
        <v>0.99998536752157707</v>
      </c>
      <c r="I183" s="34">
        <v>0.99998049007634937</v>
      </c>
      <c r="J183" s="34">
        <v>0.99997561265491153</v>
      </c>
      <c r="K183" s="34">
        <v>0.99997073525726343</v>
      </c>
      <c r="L183" s="34">
        <v>0.99996585788340508</v>
      </c>
      <c r="M183" s="34">
        <v>0.99996098053333593</v>
      </c>
      <c r="N183" s="34">
        <v>0.9999561032070563</v>
      </c>
      <c r="O183" s="34">
        <v>0.99995122590456575</v>
      </c>
      <c r="P183" s="34">
        <v>0.99994634862586462</v>
      </c>
      <c r="Q183" s="34">
        <v>0.99994147137095235</v>
      </c>
      <c r="R183" s="34">
        <v>0.99993659413982894</v>
      </c>
      <c r="S183" s="34">
        <v>0.99993171693249427</v>
      </c>
      <c r="T183" s="34">
        <v>0.99992683974894836</v>
      </c>
      <c r="U183" s="34">
        <v>0.99992196258919097</v>
      </c>
      <c r="V183" s="34">
        <v>0.999917085453222</v>
      </c>
      <c r="W183" s="34">
        <v>0.99991220834104122</v>
      </c>
      <c r="X183" s="34">
        <v>0.99990733125264863</v>
      </c>
      <c r="Y183" s="34">
        <v>0.99990245418804424</v>
      </c>
      <c r="Z183" s="34">
        <v>0.99989757714722782</v>
      </c>
      <c r="AA183" s="34">
        <v>0.99989270013019926</v>
      </c>
      <c r="AB183" s="34">
        <v>0.99988782313695856</v>
      </c>
      <c r="AC183" s="34">
        <v>0.99988294616750528</v>
      </c>
      <c r="AD183" s="34">
        <v>0.99987806922183942</v>
      </c>
      <c r="AE183" s="34">
        <v>0.99987319229996108</v>
      </c>
      <c r="AF183" s="34">
        <v>0.99986831540186993</v>
      </c>
      <c r="AG183" s="34">
        <v>0.99986343852756598</v>
      </c>
      <c r="AH183" s="34">
        <v>0.99985856167704901</v>
      </c>
      <c r="AI183" s="34">
        <v>0.999853684850319</v>
      </c>
      <c r="AJ183" s="34">
        <v>0.99984880804737575</v>
      </c>
      <c r="AK183" s="34">
        <v>0.99984393126821924</v>
      </c>
      <c r="AL183" s="34">
        <v>0.99983905451284949</v>
      </c>
      <c r="AM183" s="34">
        <v>0.99983417778126604</v>
      </c>
      <c r="AN183" s="34">
        <v>0.99982930107346868</v>
      </c>
      <c r="AO183" s="34">
        <v>0.99982442438945784</v>
      </c>
      <c r="AP183" s="34">
        <v>0.99981954772923298</v>
      </c>
      <c r="AQ183" s="34">
        <v>0.99981467109279432</v>
      </c>
      <c r="AR183" s="34">
        <v>0.99980979448014129</v>
      </c>
      <c r="AS183" s="34">
        <v>0.99980491789127401</v>
      </c>
      <c r="AT183" s="34">
        <v>0.99980004132619249</v>
      </c>
      <c r="AU183" s="34">
        <v>0.99979516478489661</v>
      </c>
      <c r="AV183" s="34">
        <v>0.99979028826738592</v>
      </c>
      <c r="AW183" s="34">
        <v>0.99978541177366043</v>
      </c>
      <c r="AX183" s="34">
        <v>0.99978053530372035</v>
      </c>
      <c r="AY183" s="34">
        <v>0.99977565885756547</v>
      </c>
      <c r="AZ183" s="34">
        <v>0.99977078243519524</v>
      </c>
      <c r="BA183" s="34">
        <v>0.99976590603660997</v>
      </c>
      <c r="BB183" s="34">
        <v>0.99976102966180935</v>
      </c>
      <c r="BC183" s="34">
        <v>0.99975615331079337</v>
      </c>
      <c r="BD183" s="34">
        <v>0.99975127698356203</v>
      </c>
      <c r="BE183" s="34">
        <v>0.99974640068011489</v>
      </c>
      <c r="BF183" s="34">
        <v>0.99974152440045205</v>
      </c>
      <c r="BG183" s="34">
        <v>0.99973664814457319</v>
      </c>
      <c r="BH183" s="34">
        <v>0.99973177191247853</v>
      </c>
      <c r="BI183" s="34">
        <v>0.99972689570416773</v>
      </c>
      <c r="BJ183" s="34">
        <v>0.99972201951964079</v>
      </c>
      <c r="BK183" s="34">
        <v>0.99971714335889739</v>
      </c>
      <c r="BL183" s="34">
        <v>0.99971226722193751</v>
      </c>
      <c r="BM183" s="34">
        <v>0.99970739110876117</v>
      </c>
      <c r="BN183" s="34">
        <v>0.99970251501936802</v>
      </c>
      <c r="BO183" s="34">
        <v>0.99969763895375818</v>
      </c>
      <c r="BP183" s="34">
        <v>0.99969276291193154</v>
      </c>
      <c r="BQ183" s="34">
        <v>0.99968788689388777</v>
      </c>
      <c r="BR183" s="34">
        <v>0.99968301089962686</v>
      </c>
      <c r="BS183" s="34">
        <v>0.99967813492914859</v>
      </c>
      <c r="BT183" s="34">
        <v>0.99967325898245307</v>
      </c>
      <c r="BU183" s="34">
        <v>0.99966838305954009</v>
      </c>
      <c r="BV183" s="34">
        <v>0.99966350716040941</v>
      </c>
      <c r="BW183" s="34">
        <v>0.99965863128506105</v>
      </c>
      <c r="BX183" s="34">
        <v>0.99965375543349488</v>
      </c>
      <c r="BY183" s="34">
        <v>0.99964887960571069</v>
      </c>
      <c r="BZ183" s="34">
        <v>0.99964400380170848</v>
      </c>
      <c r="CA183" s="34">
        <v>0.99963912802148813</v>
      </c>
      <c r="CB183" s="34">
        <v>0.99963425226504954</v>
      </c>
      <c r="CC183" s="34">
        <v>0.99962937653239214</v>
      </c>
      <c r="CD183" s="34">
        <v>0.99962450082351673</v>
      </c>
      <c r="CE183" s="34">
        <v>0.9996196251384224</v>
      </c>
      <c r="CF183" s="34">
        <v>0.99961474947710927</v>
      </c>
      <c r="CG183" s="34">
        <v>0.99960987383957733</v>
      </c>
      <c r="CH183" s="34">
        <v>0.99960499822582627</v>
      </c>
      <c r="CI183" s="34">
        <v>0.9996001226358564</v>
      </c>
      <c r="CJ183" s="34">
        <v>0.99959524706966696</v>
      </c>
      <c r="CK183" s="34">
        <v>0.99959037152725838</v>
      </c>
      <c r="CL183" s="34">
        <v>0.99958549600863045</v>
      </c>
      <c r="CM183" s="34">
        <v>0.9995806205137826</v>
      </c>
      <c r="CN183" s="34">
        <v>0.99957574504271529</v>
      </c>
      <c r="CO183" s="34">
        <v>0.99957086959542818</v>
      </c>
      <c r="CP183" s="34">
        <v>0.99956599417192116</v>
      </c>
      <c r="CQ183" s="34">
        <v>0.99956111877219389</v>
      </c>
      <c r="CR183" s="34">
        <v>0.9995562433962466</v>
      </c>
      <c r="CS183" s="34">
        <v>0.99954319371607658</v>
      </c>
      <c r="CT183" s="34">
        <v>0.99953014420627617</v>
      </c>
      <c r="CU183" s="34">
        <v>0.99951709486684326</v>
      </c>
      <c r="CV183" s="34">
        <v>0.99950404569777584</v>
      </c>
      <c r="CW183" s="34">
        <v>0.99949099669907127</v>
      </c>
      <c r="CX183" s="34">
        <v>0.99947794787072775</v>
      </c>
      <c r="CY183" s="34">
        <v>0.99946489921274295</v>
      </c>
      <c r="CZ183" s="34">
        <v>0.99945185072511433</v>
      </c>
      <c r="DA183" s="34">
        <v>0.99943880240783989</v>
      </c>
      <c r="DB183" s="34">
        <v>0.99942575426091751</v>
      </c>
    </row>
    <row r="184" spans="1:106" x14ac:dyDescent="0.2">
      <c r="A184" s="13">
        <f t="shared" ca="1" si="2"/>
        <v>44526</v>
      </c>
      <c r="B184" s="34">
        <v>1.0000146119037152</v>
      </c>
      <c r="C184" s="34">
        <v>1.0000097412454205</v>
      </c>
      <c r="D184" s="34">
        <v>1.0000048706108489</v>
      </c>
      <c r="E184" s="34">
        <v>1</v>
      </c>
      <c r="F184" s="34">
        <v>0.99999512941287394</v>
      </c>
      <c r="G184" s="34">
        <v>0.99999025884947035</v>
      </c>
      <c r="H184" s="34">
        <v>0.99998538830978934</v>
      </c>
      <c r="I184" s="34">
        <v>0.99998051779383068</v>
      </c>
      <c r="J184" s="34">
        <v>0.99997564730159427</v>
      </c>
      <c r="K184" s="34">
        <v>0.99997077683308011</v>
      </c>
      <c r="L184" s="34">
        <v>0.99996590638828786</v>
      </c>
      <c r="M184" s="34">
        <v>0.99996103596721764</v>
      </c>
      <c r="N184" s="34">
        <v>0.99995616556986922</v>
      </c>
      <c r="O184" s="34">
        <v>0.9999512951962426</v>
      </c>
      <c r="P184" s="34">
        <v>0.99994642484633733</v>
      </c>
      <c r="Q184" s="34">
        <v>0.99994155452015376</v>
      </c>
      <c r="R184" s="34">
        <v>0.99993668421769122</v>
      </c>
      <c r="S184" s="34">
        <v>0.99993181393895014</v>
      </c>
      <c r="T184" s="34">
        <v>0.9999269436839302</v>
      </c>
      <c r="U184" s="34">
        <v>0.99992207345263129</v>
      </c>
      <c r="V184" s="34">
        <v>0.99991720324505307</v>
      </c>
      <c r="W184" s="34">
        <v>0.99991233306119587</v>
      </c>
      <c r="X184" s="34">
        <v>0.99990746290105903</v>
      </c>
      <c r="Y184" s="34">
        <v>0.99990259276464288</v>
      </c>
      <c r="Z184" s="34">
        <v>0.99989772265194721</v>
      </c>
      <c r="AA184" s="34">
        <v>0.999892852562972</v>
      </c>
      <c r="AB184" s="34">
        <v>0.9998879824977166</v>
      </c>
      <c r="AC184" s="34">
        <v>0.99988311245618144</v>
      </c>
      <c r="AD184" s="34">
        <v>0.99987824243836643</v>
      </c>
      <c r="AE184" s="34">
        <v>0.99987337244427088</v>
      </c>
      <c r="AF184" s="34">
        <v>0.99986850247389536</v>
      </c>
      <c r="AG184" s="34">
        <v>0.99986363252723931</v>
      </c>
      <c r="AH184" s="34">
        <v>0.99985876260430306</v>
      </c>
      <c r="AI184" s="34">
        <v>0.99985389270508573</v>
      </c>
      <c r="AJ184" s="34">
        <v>0.99984902282958799</v>
      </c>
      <c r="AK184" s="34">
        <v>0.99984415297780938</v>
      </c>
      <c r="AL184" s="34">
        <v>0.99983928314974968</v>
      </c>
      <c r="AM184" s="34">
        <v>0.9998344133454089</v>
      </c>
      <c r="AN184" s="34">
        <v>0.99982954356478704</v>
      </c>
      <c r="AO184" s="34">
        <v>0.99982467380788387</v>
      </c>
      <c r="AP184" s="34">
        <v>0.99981980407469928</v>
      </c>
      <c r="AQ184" s="34">
        <v>0.99981493436523294</v>
      </c>
      <c r="AR184" s="34">
        <v>0.9998100646794853</v>
      </c>
      <c r="AS184" s="34">
        <v>0.99980519501745557</v>
      </c>
      <c r="AT184" s="34">
        <v>0.99980032537914398</v>
      </c>
      <c r="AU184" s="34">
        <v>0.99979545576455053</v>
      </c>
      <c r="AV184" s="34">
        <v>0.99979058617367489</v>
      </c>
      <c r="AW184" s="34">
        <v>0.99978571660651705</v>
      </c>
      <c r="AX184" s="34">
        <v>0.99978084706307691</v>
      </c>
      <c r="AY184" s="34">
        <v>0.99977597754335412</v>
      </c>
      <c r="AZ184" s="34">
        <v>0.99977110804734892</v>
      </c>
      <c r="BA184" s="34">
        <v>0.99976623857506097</v>
      </c>
      <c r="BB184" s="34">
        <v>0.99976136912649027</v>
      </c>
      <c r="BC184" s="34">
        <v>0.9997564997016366</v>
      </c>
      <c r="BD184" s="34">
        <v>0.99975163030049985</v>
      </c>
      <c r="BE184" s="34">
        <v>0.99974676092307979</v>
      </c>
      <c r="BF184" s="34">
        <v>0.99974189156937676</v>
      </c>
      <c r="BG184" s="34">
        <v>0.99973702223939032</v>
      </c>
      <c r="BH184" s="34">
        <v>0.99973215293312001</v>
      </c>
      <c r="BI184" s="34">
        <v>0.99972728365056651</v>
      </c>
      <c r="BJ184" s="34">
        <v>0.99972241439172915</v>
      </c>
      <c r="BK184" s="34">
        <v>0.99971754515660793</v>
      </c>
      <c r="BL184" s="34">
        <v>0.99971267594520263</v>
      </c>
      <c r="BM184" s="34">
        <v>0.99970780675751336</v>
      </c>
      <c r="BN184" s="34">
        <v>0.99970293759353979</v>
      </c>
      <c r="BO184" s="34">
        <v>0.99969806845328191</v>
      </c>
      <c r="BP184" s="34">
        <v>0.99969319933673984</v>
      </c>
      <c r="BQ184" s="34">
        <v>0.99968833024391301</v>
      </c>
      <c r="BR184" s="34">
        <v>0.99968346117480145</v>
      </c>
      <c r="BS184" s="34">
        <v>0.99967859212940535</v>
      </c>
      <c r="BT184" s="34">
        <v>0.99967372310772429</v>
      </c>
      <c r="BU184" s="34">
        <v>0.99966885410975803</v>
      </c>
      <c r="BV184" s="34">
        <v>0.99966398513550681</v>
      </c>
      <c r="BW184" s="34">
        <v>0.99965911618497039</v>
      </c>
      <c r="BX184" s="34">
        <v>0.99965424725814866</v>
      </c>
      <c r="BY184" s="34">
        <v>0.9996493783550412</v>
      </c>
      <c r="BZ184" s="34">
        <v>0.99964450947564854</v>
      </c>
      <c r="CA184" s="34">
        <v>0.9996396406199699</v>
      </c>
      <c r="CB184" s="34">
        <v>0.99963477178800553</v>
      </c>
      <c r="CC184" s="34">
        <v>0.99962990297975507</v>
      </c>
      <c r="CD184" s="34">
        <v>0.99962503419521886</v>
      </c>
      <c r="CE184" s="34">
        <v>0.99962016543439636</v>
      </c>
      <c r="CF184" s="34">
        <v>0.99961529669728755</v>
      </c>
      <c r="CG184" s="34">
        <v>0.99961042798389232</v>
      </c>
      <c r="CH184" s="34">
        <v>0.99960555929421047</v>
      </c>
      <c r="CI184" s="34">
        <v>0.99960069062824231</v>
      </c>
      <c r="CJ184" s="34">
        <v>0.99959582198598707</v>
      </c>
      <c r="CK184" s="34">
        <v>0.9995909533674453</v>
      </c>
      <c r="CL184" s="34">
        <v>0.99958608477261646</v>
      </c>
      <c r="CM184" s="34">
        <v>0.99958121620150053</v>
      </c>
      <c r="CN184" s="34">
        <v>0.99957634765409731</v>
      </c>
      <c r="CO184" s="34">
        <v>0.99957147913040667</v>
      </c>
      <c r="CP184" s="34">
        <v>0.99956661063042895</v>
      </c>
      <c r="CQ184" s="34">
        <v>0.99956174215416349</v>
      </c>
      <c r="CR184" s="34">
        <v>0.99955102664844597</v>
      </c>
      <c r="CS184" s="34">
        <v>0.9995403112576009</v>
      </c>
      <c r="CT184" s="34">
        <v>0.99952959598162694</v>
      </c>
      <c r="CU184" s="34">
        <v>0.99951888082052287</v>
      </c>
      <c r="CV184" s="34">
        <v>0.99950816577428758</v>
      </c>
      <c r="CW184" s="34">
        <v>0.99949745084291974</v>
      </c>
      <c r="CX184" s="34">
        <v>0.99948673602641835</v>
      </c>
      <c r="CY184" s="34">
        <v>0.99947602132478186</v>
      </c>
      <c r="CZ184" s="34">
        <v>0.99946530673800904</v>
      </c>
      <c r="DA184" s="34">
        <v>0.99945459226609867</v>
      </c>
      <c r="DB184" s="34">
        <v>0.99944387790904998</v>
      </c>
    </row>
    <row r="185" spans="1:106" x14ac:dyDescent="0.2">
      <c r="A185" s="13">
        <f t="shared" ca="1" si="2"/>
        <v>44529</v>
      </c>
      <c r="B185" s="34">
        <v>1.000004745664328</v>
      </c>
      <c r="C185" s="34">
        <v>1</v>
      </c>
      <c r="D185" s="34">
        <v>0.99999525435819325</v>
      </c>
      <c r="E185" s="34">
        <v>0.99999050873890771</v>
      </c>
      <c r="F185" s="34">
        <v>0.99998576314214327</v>
      </c>
      <c r="G185" s="34">
        <v>0.99998101756789959</v>
      </c>
      <c r="H185" s="34">
        <v>0.99997627201617667</v>
      </c>
      <c r="I185" s="34">
        <v>0.99997152648697429</v>
      </c>
      <c r="J185" s="34">
        <v>0.9999667809802929</v>
      </c>
      <c r="K185" s="34">
        <v>0.99996203549613172</v>
      </c>
      <c r="L185" s="34">
        <v>0.99995729003449096</v>
      </c>
      <c r="M185" s="34">
        <v>0.99995254459537031</v>
      </c>
      <c r="N185" s="34">
        <v>0.99994779917877008</v>
      </c>
      <c r="O185" s="34">
        <v>0.99994305378468962</v>
      </c>
      <c r="P185" s="34">
        <v>0.99993830841312936</v>
      </c>
      <c r="Q185" s="34">
        <v>0.99993356306408887</v>
      </c>
      <c r="R185" s="34">
        <v>0.99992881773756792</v>
      </c>
      <c r="S185" s="34">
        <v>0.99992407243356685</v>
      </c>
      <c r="T185" s="34">
        <v>0.99991932715208509</v>
      </c>
      <c r="U185" s="34">
        <v>0.99991458189312277</v>
      </c>
      <c r="V185" s="34">
        <v>0.99990983665667987</v>
      </c>
      <c r="W185" s="34">
        <v>0.99990509144275608</v>
      </c>
      <c r="X185" s="34">
        <v>0.99990034625135138</v>
      </c>
      <c r="Y185" s="34">
        <v>0.99989560108246567</v>
      </c>
      <c r="Z185" s="34">
        <v>0.99989085593609883</v>
      </c>
      <c r="AA185" s="34">
        <v>0.99988611081225076</v>
      </c>
      <c r="AB185" s="34">
        <v>0.99988136571092145</v>
      </c>
      <c r="AC185" s="34">
        <v>0.99987662063211047</v>
      </c>
      <c r="AD185" s="34">
        <v>0.99987187557581814</v>
      </c>
      <c r="AE185" s="34">
        <v>0.99986713054204401</v>
      </c>
      <c r="AF185" s="34">
        <v>0.9998623855307881</v>
      </c>
      <c r="AG185" s="34">
        <v>0.99985764054205051</v>
      </c>
      <c r="AH185" s="34">
        <v>0.99985289557583068</v>
      </c>
      <c r="AI185" s="34">
        <v>0.99984815063212895</v>
      </c>
      <c r="AJ185" s="34">
        <v>0.99984340571094477</v>
      </c>
      <c r="AK185" s="34">
        <v>0.99983866081227857</v>
      </c>
      <c r="AL185" s="34">
        <v>0.99983391593613002</v>
      </c>
      <c r="AM185" s="34">
        <v>0.99982917108249869</v>
      </c>
      <c r="AN185" s="34">
        <v>0.99982442625138479</v>
      </c>
      <c r="AO185" s="34">
        <v>0.99981968144278821</v>
      </c>
      <c r="AP185" s="34">
        <v>0.99981493665670895</v>
      </c>
      <c r="AQ185" s="34">
        <v>0.99981019189314635</v>
      </c>
      <c r="AR185" s="34">
        <v>0.99980544715210107</v>
      </c>
      <c r="AS185" s="34">
        <v>0.99980070243357233</v>
      </c>
      <c r="AT185" s="34">
        <v>0.99979595773756069</v>
      </c>
      <c r="AU185" s="34">
        <v>0.99979121306406538</v>
      </c>
      <c r="AV185" s="34">
        <v>0.9997864684130866</v>
      </c>
      <c r="AW185" s="34">
        <v>0.99978172378462449</v>
      </c>
      <c r="AX185" s="34">
        <v>0.99977697917867847</v>
      </c>
      <c r="AY185" s="34">
        <v>0.99977223459524855</v>
      </c>
      <c r="AZ185" s="34">
        <v>0.99976749003433485</v>
      </c>
      <c r="BA185" s="34">
        <v>0.99976274549593724</v>
      </c>
      <c r="BB185" s="34">
        <v>0.99975800098005541</v>
      </c>
      <c r="BC185" s="34">
        <v>0.99975325648668945</v>
      </c>
      <c r="BD185" s="34">
        <v>0.99974851201583914</v>
      </c>
      <c r="BE185" s="34">
        <v>0.99974376756750405</v>
      </c>
      <c r="BF185" s="34">
        <v>0.99973902314168483</v>
      </c>
      <c r="BG185" s="34">
        <v>0.99973427873838094</v>
      </c>
      <c r="BH185" s="34">
        <v>0.99972953435759215</v>
      </c>
      <c r="BI185" s="34">
        <v>0.99972478999931835</v>
      </c>
      <c r="BJ185" s="34">
        <v>0.99972004566355976</v>
      </c>
      <c r="BK185" s="34">
        <v>0.99971530135031617</v>
      </c>
      <c r="BL185" s="34">
        <v>0.99971055705958722</v>
      </c>
      <c r="BM185" s="34">
        <v>0.99970581279137305</v>
      </c>
      <c r="BN185" s="34">
        <v>0.99970106854567353</v>
      </c>
      <c r="BO185" s="34">
        <v>0.99969632432248834</v>
      </c>
      <c r="BP185" s="34">
        <v>0.99969158012181747</v>
      </c>
      <c r="BQ185" s="34">
        <v>0.99968683594366103</v>
      </c>
      <c r="BR185" s="34">
        <v>0.99968209178801881</v>
      </c>
      <c r="BS185" s="34">
        <v>0.99967734765489058</v>
      </c>
      <c r="BT185" s="34">
        <v>0.99967260354427645</v>
      </c>
      <c r="BU185" s="34">
        <v>0.99966785945617609</v>
      </c>
      <c r="BV185" s="34">
        <v>0.99966311539058939</v>
      </c>
      <c r="BW185" s="34">
        <v>0.99965837134751634</v>
      </c>
      <c r="BX185" s="34">
        <v>0.99965362732695695</v>
      </c>
      <c r="BY185" s="34">
        <v>0.99964888332891078</v>
      </c>
      <c r="BZ185" s="34">
        <v>0.99964413935337804</v>
      </c>
      <c r="CA185" s="34">
        <v>0.99963939540035862</v>
      </c>
      <c r="CB185" s="34">
        <v>0.99963465146985198</v>
      </c>
      <c r="CC185" s="34">
        <v>0.99962990756185854</v>
      </c>
      <c r="CD185" s="34">
        <v>0.9996251636763781</v>
      </c>
      <c r="CE185" s="34">
        <v>0.99962041981341021</v>
      </c>
      <c r="CF185" s="34">
        <v>0.99961567597295509</v>
      </c>
      <c r="CG185" s="34">
        <v>0.99961093215501262</v>
      </c>
      <c r="CH185" s="34">
        <v>0.99960618835958248</v>
      </c>
      <c r="CI185" s="34">
        <v>0.99960144458666489</v>
      </c>
      <c r="CJ185" s="34">
        <v>0.9995967008362594</v>
      </c>
      <c r="CK185" s="34">
        <v>0.99959195710836612</v>
      </c>
      <c r="CL185" s="34">
        <v>0.99958721340298462</v>
      </c>
      <c r="CM185" s="34">
        <v>0.99958246972011533</v>
      </c>
      <c r="CN185" s="34">
        <v>0.99957772605975781</v>
      </c>
      <c r="CO185" s="34">
        <v>0.99957298242191195</v>
      </c>
      <c r="CP185" s="34">
        <v>0.99956208556070614</v>
      </c>
      <c r="CQ185" s="34">
        <v>0.99955118881829275</v>
      </c>
      <c r="CR185" s="34">
        <v>0.99954029219467022</v>
      </c>
      <c r="CS185" s="34">
        <v>0.99952939568983756</v>
      </c>
      <c r="CT185" s="34">
        <v>0.99951849930379322</v>
      </c>
      <c r="CU185" s="34">
        <v>0.99950760303653596</v>
      </c>
      <c r="CV185" s="34">
        <v>0.99949670688806469</v>
      </c>
      <c r="CW185" s="34">
        <v>0.99948581085837795</v>
      </c>
      <c r="CX185" s="34">
        <v>0.99947491494747431</v>
      </c>
      <c r="CY185" s="34">
        <v>0.99946401915535266</v>
      </c>
      <c r="CZ185" s="34">
        <v>0.99945312348201198</v>
      </c>
      <c r="DA185" s="34">
        <v>0.99944222792745008</v>
      </c>
      <c r="DB185" s="34">
        <v>0.99943133249166671</v>
      </c>
    </row>
    <row r="186" spans="1:106" x14ac:dyDescent="0.2">
      <c r="A186" s="13">
        <f t="shared" ca="1" si="2"/>
        <v>44530</v>
      </c>
      <c r="B186" s="34">
        <v>1.0000048114696687</v>
      </c>
      <c r="C186" s="34">
        <v>1</v>
      </c>
      <c r="D186" s="34">
        <v>0.99999518855348113</v>
      </c>
      <c r="E186" s="34">
        <v>0.99999037713011263</v>
      </c>
      <c r="F186" s="34">
        <v>0.99998556572989372</v>
      </c>
      <c r="G186" s="34">
        <v>0.99998075435282463</v>
      </c>
      <c r="H186" s="34">
        <v>0.99997594299890546</v>
      </c>
      <c r="I186" s="34">
        <v>0.99997113166813556</v>
      </c>
      <c r="J186" s="34">
        <v>0.99996632036051536</v>
      </c>
      <c r="K186" s="34">
        <v>0.99996150907604431</v>
      </c>
      <c r="L186" s="34">
        <v>0.99995669781472252</v>
      </c>
      <c r="M186" s="34">
        <v>0.9999518865765501</v>
      </c>
      <c r="N186" s="34">
        <v>0.99994707536152627</v>
      </c>
      <c r="O186" s="34">
        <v>0.99994226416965193</v>
      </c>
      <c r="P186" s="34">
        <v>0.99993745300092585</v>
      </c>
      <c r="Q186" s="34">
        <v>0.9999326418553488</v>
      </c>
      <c r="R186" s="34">
        <v>0.99992783073292013</v>
      </c>
      <c r="S186" s="34">
        <v>0.99992301963363994</v>
      </c>
      <c r="T186" s="34">
        <v>0.99991820855750813</v>
      </c>
      <c r="U186" s="34">
        <v>0.99991339750452446</v>
      </c>
      <c r="V186" s="34">
        <v>0.99990858647468905</v>
      </c>
      <c r="W186" s="34">
        <v>0.99990377546800169</v>
      </c>
      <c r="X186" s="34">
        <v>0.99989896448446225</v>
      </c>
      <c r="Y186" s="34">
        <v>0.99989415352407041</v>
      </c>
      <c r="Z186" s="34">
        <v>0.99988934258682627</v>
      </c>
      <c r="AA186" s="34">
        <v>0.99988453167272984</v>
      </c>
      <c r="AB186" s="34">
        <v>0.99987972078178067</v>
      </c>
      <c r="AC186" s="34">
        <v>0.99987490991397898</v>
      </c>
      <c r="AD186" s="34">
        <v>0.99987009906932456</v>
      </c>
      <c r="AE186" s="34">
        <v>0.99986528824781729</v>
      </c>
      <c r="AF186" s="34">
        <v>0.99986047744945683</v>
      </c>
      <c r="AG186" s="34">
        <v>0.99985566667424342</v>
      </c>
      <c r="AH186" s="34">
        <v>0.99985085592217682</v>
      </c>
      <c r="AI186" s="34">
        <v>0.99984604519325693</v>
      </c>
      <c r="AJ186" s="34">
        <v>0.99984123448748341</v>
      </c>
      <c r="AK186" s="34">
        <v>0.99983642380485638</v>
      </c>
      <c r="AL186" s="34">
        <v>0.99983161314537561</v>
      </c>
      <c r="AM186" s="34">
        <v>0.99982680250904132</v>
      </c>
      <c r="AN186" s="34">
        <v>0.99982199189585308</v>
      </c>
      <c r="AO186" s="34">
        <v>0.99981718130581088</v>
      </c>
      <c r="AP186" s="34">
        <v>0.99981237073891449</v>
      </c>
      <c r="AQ186" s="34">
        <v>0.99980756019516381</v>
      </c>
      <c r="AR186" s="34">
        <v>0.99980274967455895</v>
      </c>
      <c r="AS186" s="34">
        <v>0.9997979391770998</v>
      </c>
      <c r="AT186" s="34">
        <v>0.9997931287027858</v>
      </c>
      <c r="AU186" s="34">
        <v>0.99978831825161729</v>
      </c>
      <c r="AV186" s="34">
        <v>0.99978350782359404</v>
      </c>
      <c r="AW186" s="34">
        <v>0.99977869741871561</v>
      </c>
      <c r="AX186" s="34">
        <v>0.99977388703698256</v>
      </c>
      <c r="AY186" s="34">
        <v>0.99976907667839432</v>
      </c>
      <c r="AZ186" s="34">
        <v>0.99976426634295057</v>
      </c>
      <c r="BA186" s="34">
        <v>0.99975945603065186</v>
      </c>
      <c r="BB186" s="34">
        <v>0.99975464574149764</v>
      </c>
      <c r="BC186" s="34">
        <v>0.99974983547548768</v>
      </c>
      <c r="BD186" s="34">
        <v>0.99974502523262232</v>
      </c>
      <c r="BE186" s="34">
        <v>0.999740215012901</v>
      </c>
      <c r="BF186" s="34">
        <v>0.99973540481632373</v>
      </c>
      <c r="BG186" s="34">
        <v>0.9997305946428906</v>
      </c>
      <c r="BH186" s="34">
        <v>0.99972578449260152</v>
      </c>
      <c r="BI186" s="34">
        <v>0.99972097436545593</v>
      </c>
      <c r="BJ186" s="34">
        <v>0.99971616426145404</v>
      </c>
      <c r="BK186" s="34">
        <v>0.99971135418059576</v>
      </c>
      <c r="BL186" s="34">
        <v>0.99970654412288107</v>
      </c>
      <c r="BM186" s="34">
        <v>0.99970173408830953</v>
      </c>
      <c r="BN186" s="34">
        <v>0.99969692407688127</v>
      </c>
      <c r="BO186" s="34">
        <v>0.99969211408859604</v>
      </c>
      <c r="BP186" s="34">
        <v>0.99968730412345408</v>
      </c>
      <c r="BQ186" s="34">
        <v>0.99968249418145483</v>
      </c>
      <c r="BR186" s="34">
        <v>0.99967768426259818</v>
      </c>
      <c r="BS186" s="34">
        <v>0.99967287436688435</v>
      </c>
      <c r="BT186" s="34">
        <v>0.99966806449431334</v>
      </c>
      <c r="BU186" s="34">
        <v>0.99966325464488437</v>
      </c>
      <c r="BV186" s="34">
        <v>0.999658444818598</v>
      </c>
      <c r="BW186" s="34">
        <v>0.99965363501545379</v>
      </c>
      <c r="BX186" s="34">
        <v>0.99964882523545162</v>
      </c>
      <c r="BY186" s="34">
        <v>0.9996440154785915</v>
      </c>
      <c r="BZ186" s="34">
        <v>0.99963920574487342</v>
      </c>
      <c r="CA186" s="34">
        <v>0.9996343960342966</v>
      </c>
      <c r="CB186" s="34">
        <v>0.99962958634686194</v>
      </c>
      <c r="CC186" s="34">
        <v>0.99962477668256866</v>
      </c>
      <c r="CD186" s="34">
        <v>0.99961996704141687</v>
      </c>
      <c r="CE186" s="34">
        <v>0.99961515742340656</v>
      </c>
      <c r="CF186" s="34">
        <v>0.99961034782853719</v>
      </c>
      <c r="CG186" s="34">
        <v>0.99960553825680898</v>
      </c>
      <c r="CH186" s="34">
        <v>0.99960072870822192</v>
      </c>
      <c r="CI186" s="34">
        <v>0.99959591918277557</v>
      </c>
      <c r="CJ186" s="34">
        <v>0.99959110968047005</v>
      </c>
      <c r="CK186" s="34">
        <v>0.99958630020130534</v>
      </c>
      <c r="CL186" s="34">
        <v>0.99958149074528102</v>
      </c>
      <c r="CM186" s="34">
        <v>0.99957668131239719</v>
      </c>
      <c r="CN186" s="34">
        <v>0.99957187190265373</v>
      </c>
      <c r="CO186" s="34">
        <v>0.99956706251605032</v>
      </c>
      <c r="CP186" s="34">
        <v>0.9995569891318733</v>
      </c>
      <c r="CQ186" s="34">
        <v>0.9995469158492134</v>
      </c>
      <c r="CR186" s="34">
        <v>0.99953684266806953</v>
      </c>
      <c r="CS186" s="34">
        <v>0.99952676958844056</v>
      </c>
      <c r="CT186" s="34">
        <v>0.99951669661032561</v>
      </c>
      <c r="CU186" s="34">
        <v>0.99950662373372356</v>
      </c>
      <c r="CV186" s="34">
        <v>0.99949655095863321</v>
      </c>
      <c r="CW186" s="34">
        <v>0.9994864782850541</v>
      </c>
      <c r="CX186" s="34">
        <v>0.99947640571298446</v>
      </c>
      <c r="CY186" s="34">
        <v>0.99946633324242395</v>
      </c>
      <c r="CZ186" s="34">
        <v>0.99945626087337103</v>
      </c>
      <c r="DA186" s="34">
        <v>0.99944618860582501</v>
      </c>
      <c r="DB186" s="34">
        <v>0.99943611643978492</v>
      </c>
    </row>
    <row r="187" spans="1:106" x14ac:dyDescent="0.2">
      <c r="A187" s="13">
        <f t="shared" ca="1" si="2"/>
        <v>44531</v>
      </c>
      <c r="B187" s="34">
        <v>1.0000048497865253</v>
      </c>
      <c r="C187" s="34">
        <v>1</v>
      </c>
      <c r="D187" s="34">
        <v>0.99999515023699503</v>
      </c>
      <c r="E187" s="34">
        <v>0.99999030049751014</v>
      </c>
      <c r="F187" s="34">
        <v>0.99998545078154544</v>
      </c>
      <c r="G187" s="34">
        <v>0.99998060108910081</v>
      </c>
      <c r="H187" s="34">
        <v>0.99997575142017603</v>
      </c>
      <c r="I187" s="34">
        <v>0.99997090177477099</v>
      </c>
      <c r="J187" s="34">
        <v>0.99996605215288548</v>
      </c>
      <c r="K187" s="34">
        <v>0.99996120255451948</v>
      </c>
      <c r="L187" s="34">
        <v>0.99995635297967289</v>
      </c>
      <c r="M187" s="34">
        <v>0.99995150342834571</v>
      </c>
      <c r="N187" s="34">
        <v>0.99994665390053761</v>
      </c>
      <c r="O187" s="34">
        <v>0.99994180439624858</v>
      </c>
      <c r="P187" s="34">
        <v>0.99993695491547852</v>
      </c>
      <c r="Q187" s="34">
        <v>0.99993210545822719</v>
      </c>
      <c r="R187" s="34">
        <v>0.99992725602449462</v>
      </c>
      <c r="S187" s="34">
        <v>0.99992240661428078</v>
      </c>
      <c r="T187" s="34">
        <v>0.99991755722758524</v>
      </c>
      <c r="U187" s="34">
        <v>0.99991270786440822</v>
      </c>
      <c r="V187" s="34">
        <v>0.9999078585247495</v>
      </c>
      <c r="W187" s="34">
        <v>0.99990300920860864</v>
      </c>
      <c r="X187" s="34">
        <v>0.99989815991598618</v>
      </c>
      <c r="Y187" s="34">
        <v>0.99989331064688158</v>
      </c>
      <c r="Z187" s="34">
        <v>0.99988846140129473</v>
      </c>
      <c r="AA187" s="34">
        <v>0.99988361217922539</v>
      </c>
      <c r="AB187" s="34">
        <v>0.99987876298067391</v>
      </c>
      <c r="AC187" s="34">
        <v>0.9998739138056395</v>
      </c>
      <c r="AD187" s="34">
        <v>0.99986906465412262</v>
      </c>
      <c r="AE187" s="34">
        <v>0.99986421552612337</v>
      </c>
      <c r="AF187" s="34">
        <v>0.99985936642164075</v>
      </c>
      <c r="AG187" s="34">
        <v>0.99985451734067532</v>
      </c>
      <c r="AH187" s="34">
        <v>0.99984966828322674</v>
      </c>
      <c r="AI187" s="34">
        <v>0.99984481924929491</v>
      </c>
      <c r="AJ187" s="34">
        <v>0.99983997023887983</v>
      </c>
      <c r="AK187" s="34">
        <v>0.99983512125198137</v>
      </c>
      <c r="AL187" s="34">
        <v>0.99983027228859933</v>
      </c>
      <c r="AM187" s="34">
        <v>0.99982542334873337</v>
      </c>
      <c r="AN187" s="34">
        <v>0.99982057443238392</v>
      </c>
      <c r="AO187" s="34">
        <v>0.99981572553955034</v>
      </c>
      <c r="AP187" s="34">
        <v>0.99981087667023294</v>
      </c>
      <c r="AQ187" s="34">
        <v>0.99980602782443118</v>
      </c>
      <c r="AR187" s="34">
        <v>0.99980117900214549</v>
      </c>
      <c r="AS187" s="34">
        <v>0.99979633020337522</v>
      </c>
      <c r="AT187" s="34">
        <v>0.99979148142812047</v>
      </c>
      <c r="AU187" s="34">
        <v>0.99978663267638113</v>
      </c>
      <c r="AV187" s="34">
        <v>0.99978178394815698</v>
      </c>
      <c r="AW187" s="34">
        <v>0.99977693524344824</v>
      </c>
      <c r="AX187" s="34">
        <v>0.99977208656225436</v>
      </c>
      <c r="AY187" s="34">
        <v>0.99976723790457578</v>
      </c>
      <c r="AZ187" s="34">
        <v>0.99976238927041172</v>
      </c>
      <c r="BA187" s="34">
        <v>0.99975754065976241</v>
      </c>
      <c r="BB187" s="34">
        <v>0.99975269207262785</v>
      </c>
      <c r="BC187" s="34">
        <v>0.99974784350900769</v>
      </c>
      <c r="BD187" s="34">
        <v>0.99974299496890195</v>
      </c>
      <c r="BE187" s="34">
        <v>0.99973814645231041</v>
      </c>
      <c r="BF187" s="34">
        <v>0.99973329795923316</v>
      </c>
      <c r="BG187" s="34">
        <v>0.99972844948966977</v>
      </c>
      <c r="BH187" s="34">
        <v>0.99972360104362046</v>
      </c>
      <c r="BI187" s="34">
        <v>0.99971875262108489</v>
      </c>
      <c r="BJ187" s="34">
        <v>0.99971390422206319</v>
      </c>
      <c r="BK187" s="34">
        <v>0.99970905584655489</v>
      </c>
      <c r="BL187" s="34">
        <v>0.99970420749456013</v>
      </c>
      <c r="BM187" s="34">
        <v>0.99969935916607866</v>
      </c>
      <c r="BN187" s="34">
        <v>0.99969451086111061</v>
      </c>
      <c r="BO187" s="34">
        <v>0.99968966257965541</v>
      </c>
      <c r="BP187" s="34">
        <v>0.99968481432171341</v>
      </c>
      <c r="BQ187" s="34">
        <v>0.99967996608728438</v>
      </c>
      <c r="BR187" s="34">
        <v>0.99967511787636798</v>
      </c>
      <c r="BS187" s="34">
        <v>0.99967026968896422</v>
      </c>
      <c r="BT187" s="34">
        <v>0.99966542152507332</v>
      </c>
      <c r="BU187" s="34">
        <v>0.9996605733846945</v>
      </c>
      <c r="BV187" s="34">
        <v>0.99965572526782831</v>
      </c>
      <c r="BW187" s="34">
        <v>0.9996508771744741</v>
      </c>
      <c r="BX187" s="34">
        <v>0.99964602910463207</v>
      </c>
      <c r="BY187" s="34">
        <v>0.99964118105830213</v>
      </c>
      <c r="BZ187" s="34">
        <v>0.99963633303548405</v>
      </c>
      <c r="CA187" s="34">
        <v>0.99963148503617771</v>
      </c>
      <c r="CB187" s="34">
        <v>0.99962663706038302</v>
      </c>
      <c r="CC187" s="34">
        <v>0.99962178910809973</v>
      </c>
      <c r="CD187" s="34">
        <v>0.99961694117932787</v>
      </c>
      <c r="CE187" s="34">
        <v>0.9996120932740673</v>
      </c>
      <c r="CF187" s="34">
        <v>0.99960724539231804</v>
      </c>
      <c r="CG187" s="34">
        <v>0.99960239753407987</v>
      </c>
      <c r="CH187" s="34">
        <v>0.99959754969935266</v>
      </c>
      <c r="CI187" s="34">
        <v>0.99959270188813631</v>
      </c>
      <c r="CJ187" s="34">
        <v>0.99958785410043083</v>
      </c>
      <c r="CK187" s="34">
        <v>0.99958300633623565</v>
      </c>
      <c r="CL187" s="34">
        <v>0.9995781585955511</v>
      </c>
      <c r="CM187" s="34">
        <v>0.99957331087837697</v>
      </c>
      <c r="CN187" s="34">
        <v>0.99956846318471304</v>
      </c>
      <c r="CO187" s="34">
        <v>0.99956361551455941</v>
      </c>
      <c r="CP187" s="34">
        <v>0.99955336635257075</v>
      </c>
      <c r="CQ187" s="34">
        <v>0.99954311729567324</v>
      </c>
      <c r="CR187" s="34">
        <v>0.9995328683438659</v>
      </c>
      <c r="CS187" s="34">
        <v>0.99952261949714771</v>
      </c>
      <c r="CT187" s="34">
        <v>0.99951237075551724</v>
      </c>
      <c r="CU187" s="34">
        <v>0.9995021221189736</v>
      </c>
      <c r="CV187" s="34">
        <v>0.99949187358751601</v>
      </c>
      <c r="CW187" s="34">
        <v>0.99948162516114292</v>
      </c>
      <c r="CX187" s="34">
        <v>0.99947137683985354</v>
      </c>
      <c r="CY187" s="34">
        <v>0.99946112862364667</v>
      </c>
      <c r="CZ187" s="34">
        <v>0.99945088051252129</v>
      </c>
      <c r="DA187" s="34">
        <v>0.99944063250647641</v>
      </c>
      <c r="DB187" s="34">
        <v>0.99943038460551092</v>
      </c>
    </row>
    <row r="188" spans="1:106" x14ac:dyDescent="0.2">
      <c r="A188" s="13">
        <f t="shared" ca="1" si="2"/>
        <v>44532</v>
      </c>
      <c r="B188" s="34">
        <v>1.0000150075295509</v>
      </c>
      <c r="C188" s="34">
        <v>1.0000100049946756</v>
      </c>
      <c r="D188" s="34">
        <v>1.0000050024848255</v>
      </c>
      <c r="E188" s="34">
        <v>1</v>
      </c>
      <c r="F188" s="34">
        <v>0.99999499754019927</v>
      </c>
      <c r="G188" s="34">
        <v>0.9999899951054233</v>
      </c>
      <c r="H188" s="34">
        <v>0.99998499269567187</v>
      </c>
      <c r="I188" s="34">
        <v>0.99997999031094453</v>
      </c>
      <c r="J188" s="34">
        <v>0.99997498795124151</v>
      </c>
      <c r="K188" s="34">
        <v>0.99996998561656258</v>
      </c>
      <c r="L188" s="34">
        <v>0.99996498330690764</v>
      </c>
      <c r="M188" s="34">
        <v>0.99995998102227668</v>
      </c>
      <c r="N188" s="34">
        <v>0.99995497876266937</v>
      </c>
      <c r="O188" s="34">
        <v>0.99994997652808548</v>
      </c>
      <c r="P188" s="34">
        <v>0.99994497431852525</v>
      </c>
      <c r="Q188" s="34">
        <v>0.99993997213398833</v>
      </c>
      <c r="R188" s="34">
        <v>0.99993496997447473</v>
      </c>
      <c r="S188" s="34">
        <v>0.99992996783998411</v>
      </c>
      <c r="T188" s="34">
        <v>0.99992496573051659</v>
      </c>
      <c r="U188" s="34">
        <v>0.99991996364607172</v>
      </c>
      <c r="V188" s="34">
        <v>0.99991496158664983</v>
      </c>
      <c r="W188" s="34">
        <v>0.99990995955225037</v>
      </c>
      <c r="X188" s="34">
        <v>0.99990495754287356</v>
      </c>
      <c r="Y188" s="34">
        <v>0.99989995555851885</v>
      </c>
      <c r="Z188" s="34">
        <v>0.99989495359918634</v>
      </c>
      <c r="AA188" s="34">
        <v>0.99988995166487615</v>
      </c>
      <c r="AB188" s="34">
        <v>0.99988494975558795</v>
      </c>
      <c r="AC188" s="34">
        <v>0.99987994787132151</v>
      </c>
      <c r="AD188" s="34">
        <v>0.99987494601207683</v>
      </c>
      <c r="AE188" s="34">
        <v>0.99986994417785358</v>
      </c>
      <c r="AF188" s="34">
        <v>0.99986494236865198</v>
      </c>
      <c r="AG188" s="34">
        <v>0.99985994058447181</v>
      </c>
      <c r="AH188" s="34">
        <v>0.99985493882531273</v>
      </c>
      <c r="AI188" s="34">
        <v>0.99984993709117465</v>
      </c>
      <c r="AJ188" s="34">
        <v>0.99984493538205776</v>
      </c>
      <c r="AK188" s="34">
        <v>0.99983993369796154</v>
      </c>
      <c r="AL188" s="34">
        <v>0.99983493203888618</v>
      </c>
      <c r="AM188" s="34">
        <v>0.99982993040483137</v>
      </c>
      <c r="AN188" s="34">
        <v>0.99982492879579699</v>
      </c>
      <c r="AO188" s="34">
        <v>0.99981992721178292</v>
      </c>
      <c r="AP188" s="34">
        <v>0.99981492565278929</v>
      </c>
      <c r="AQ188" s="34">
        <v>0.99980992411881542</v>
      </c>
      <c r="AR188" s="34">
        <v>0.99980492260986187</v>
      </c>
      <c r="AS188" s="34">
        <v>0.99979992112592786</v>
      </c>
      <c r="AT188" s="34">
        <v>0.99979491966701384</v>
      </c>
      <c r="AU188" s="34">
        <v>0.99978991823311925</v>
      </c>
      <c r="AV188" s="34">
        <v>0.9997849168242442</v>
      </c>
      <c r="AW188" s="34">
        <v>0.99977991544038836</v>
      </c>
      <c r="AX188" s="34">
        <v>0.99977491408155206</v>
      </c>
      <c r="AY188" s="34">
        <v>0.99976991274773441</v>
      </c>
      <c r="AZ188" s="34">
        <v>0.9997649114389362</v>
      </c>
      <c r="BA188" s="34">
        <v>0.99975991015515653</v>
      </c>
      <c r="BB188" s="34">
        <v>0.99975490889639562</v>
      </c>
      <c r="BC188" s="34">
        <v>0.99974990766265359</v>
      </c>
      <c r="BD188" s="34">
        <v>0.99974490645392966</v>
      </c>
      <c r="BE188" s="34">
        <v>0.99973990527022427</v>
      </c>
      <c r="BF188" s="34">
        <v>0.99973490411153698</v>
      </c>
      <c r="BG188" s="34">
        <v>0.99972990297786768</v>
      </c>
      <c r="BH188" s="34">
        <v>0.99972490186921659</v>
      </c>
      <c r="BI188" s="34">
        <v>0.99971990078558337</v>
      </c>
      <c r="BJ188" s="34">
        <v>0.99971489972696792</v>
      </c>
      <c r="BK188" s="34">
        <v>0.99970989869336979</v>
      </c>
      <c r="BL188" s="34">
        <v>0.99970489768478921</v>
      </c>
      <c r="BM188" s="34">
        <v>0.99969989670122605</v>
      </c>
      <c r="BN188" s="34">
        <v>0.99969489574268</v>
      </c>
      <c r="BO188" s="34">
        <v>0.99968989480915127</v>
      </c>
      <c r="BP188" s="34">
        <v>0.99968489390063919</v>
      </c>
      <c r="BQ188" s="34">
        <v>0.99967989301714422</v>
      </c>
      <c r="BR188" s="34">
        <v>0.99967489215866578</v>
      </c>
      <c r="BS188" s="34">
        <v>0.99966989132520412</v>
      </c>
      <c r="BT188" s="34">
        <v>0.99966489051675889</v>
      </c>
      <c r="BU188" s="34">
        <v>0.99965988973332975</v>
      </c>
      <c r="BV188" s="34">
        <v>0.99965488897491706</v>
      </c>
      <c r="BW188" s="34">
        <v>0.99964988824152057</v>
      </c>
      <c r="BX188" s="34">
        <v>0.99964488753313996</v>
      </c>
      <c r="BY188" s="34">
        <v>0.99963988684977501</v>
      </c>
      <c r="BZ188" s="34">
        <v>0.99963488619142604</v>
      </c>
      <c r="CA188" s="34">
        <v>0.99962988555809251</v>
      </c>
      <c r="CB188" s="34">
        <v>0.99962488494977442</v>
      </c>
      <c r="CC188" s="34">
        <v>0.99961988436647164</v>
      </c>
      <c r="CD188" s="34">
        <v>0.9996148838081842</v>
      </c>
      <c r="CE188" s="34">
        <v>0.99960988327491196</v>
      </c>
      <c r="CF188" s="34">
        <v>0.99960488276665449</v>
      </c>
      <c r="CG188" s="34">
        <v>0.99959988228341179</v>
      </c>
      <c r="CH188" s="34">
        <v>0.99959488182518386</v>
      </c>
      <c r="CI188" s="34">
        <v>0.99958988139197069</v>
      </c>
      <c r="CJ188" s="34">
        <v>0.99958488098377185</v>
      </c>
      <c r="CK188" s="34">
        <v>0.99957988060058733</v>
      </c>
      <c r="CL188" s="34">
        <v>0.99957488024241703</v>
      </c>
      <c r="CM188" s="34">
        <v>0.99956987990926105</v>
      </c>
      <c r="CN188" s="34">
        <v>0.99956487960111873</v>
      </c>
      <c r="CO188" s="34">
        <v>0.9995598793179904</v>
      </c>
      <c r="CP188" s="34">
        <v>0.99955487905987572</v>
      </c>
      <c r="CQ188" s="34">
        <v>0.99954987882677471</v>
      </c>
      <c r="CR188" s="34">
        <v>0.99954487861868713</v>
      </c>
      <c r="CS188" s="34">
        <v>0.99953431681290406</v>
      </c>
      <c r="CT188" s="34">
        <v>0.99952375511872371</v>
      </c>
      <c r="CU188" s="34">
        <v>0.99951319353614443</v>
      </c>
      <c r="CV188" s="34">
        <v>0.99950263206516576</v>
      </c>
      <c r="CW188" s="34">
        <v>0.99949207070578572</v>
      </c>
      <c r="CX188" s="34">
        <v>0.99948150945800374</v>
      </c>
      <c r="CY188" s="34">
        <v>0.99947094832181826</v>
      </c>
      <c r="CZ188" s="34">
        <v>0.9994603872972283</v>
      </c>
      <c r="DA188" s="34">
        <v>0.99944982638423263</v>
      </c>
      <c r="DB188" s="34">
        <v>0.99944152321155577</v>
      </c>
    </row>
    <row r="189" spans="1:106" x14ac:dyDescent="0.2">
      <c r="A189" s="13">
        <f t="shared" ca="1" si="2"/>
        <v>44533</v>
      </c>
      <c r="B189" s="34">
        <v>1.0000156322894729</v>
      </c>
      <c r="C189" s="34">
        <v>1.0000104214991634</v>
      </c>
      <c r="D189" s="34">
        <v>1.0000052107360056</v>
      </c>
      <c r="E189" s="34">
        <v>1</v>
      </c>
      <c r="F189" s="34">
        <v>0.99999478929114571</v>
      </c>
      <c r="G189" s="34">
        <v>0.99998957860944293</v>
      </c>
      <c r="H189" s="34">
        <v>0.99998436795489154</v>
      </c>
      <c r="I189" s="34">
        <v>0.99997915732749154</v>
      </c>
      <c r="J189" s="34">
        <v>0.99997394672724238</v>
      </c>
      <c r="K189" s="34">
        <v>0.99996873615414406</v>
      </c>
      <c r="L189" s="34">
        <v>0.99996352560819668</v>
      </c>
      <c r="M189" s="34">
        <v>0.99995831508939992</v>
      </c>
      <c r="N189" s="34">
        <v>0.99995310459775355</v>
      </c>
      <c r="O189" s="34">
        <v>0.99994789413325758</v>
      </c>
      <c r="P189" s="34">
        <v>0.99994268369591177</v>
      </c>
      <c r="Q189" s="34">
        <v>0.99993747328571625</v>
      </c>
      <c r="R189" s="34">
        <v>0.99993226290267057</v>
      </c>
      <c r="S189" s="34">
        <v>0.9999270525467745</v>
      </c>
      <c r="T189" s="34">
        <v>0.99992184221802827</v>
      </c>
      <c r="U189" s="34">
        <v>0.99991663191643165</v>
      </c>
      <c r="V189" s="34">
        <v>0.9999114216419841</v>
      </c>
      <c r="W189" s="34">
        <v>0.99990621139468583</v>
      </c>
      <c r="X189" s="34">
        <v>0.99990100117453684</v>
      </c>
      <c r="Y189" s="34">
        <v>0.99989579098153647</v>
      </c>
      <c r="Z189" s="34">
        <v>0.99989058081568527</v>
      </c>
      <c r="AA189" s="34">
        <v>0.99988537067698247</v>
      </c>
      <c r="AB189" s="34">
        <v>0.99988016056542828</v>
      </c>
      <c r="AC189" s="34">
        <v>0.9998749504810226</v>
      </c>
      <c r="AD189" s="34">
        <v>0.99986974042376509</v>
      </c>
      <c r="AE189" s="34">
        <v>0.99986453039365553</v>
      </c>
      <c r="AF189" s="34">
        <v>0.99985932039069403</v>
      </c>
      <c r="AG189" s="34">
        <v>0.99985411041488004</v>
      </c>
      <c r="AH189" s="34">
        <v>0.999848900466214</v>
      </c>
      <c r="AI189" s="34">
        <v>0.99984369054469557</v>
      </c>
      <c r="AJ189" s="34">
        <v>0.99983848065032443</v>
      </c>
      <c r="AK189" s="34">
        <v>0.99983327078310058</v>
      </c>
      <c r="AL189" s="34">
        <v>0.99982806094302379</v>
      </c>
      <c r="AM189" s="34">
        <v>0.99982285113009395</v>
      </c>
      <c r="AN189" s="34">
        <v>0.99981764134431084</v>
      </c>
      <c r="AO189" s="34">
        <v>0.99981243158567445</v>
      </c>
      <c r="AP189" s="34">
        <v>0.99980722185418447</v>
      </c>
      <c r="AQ189" s="34">
        <v>0.99980201214984121</v>
      </c>
      <c r="AR189" s="34">
        <v>0.99979680247264391</v>
      </c>
      <c r="AS189" s="34">
        <v>0.99979159282259278</v>
      </c>
      <c r="AT189" s="34">
        <v>0.99978638319968771</v>
      </c>
      <c r="AU189" s="34">
        <v>0.99978117360392871</v>
      </c>
      <c r="AV189" s="34">
        <v>0.99977596403531499</v>
      </c>
      <c r="AW189" s="34">
        <v>0.999770754493847</v>
      </c>
      <c r="AX189" s="34">
        <v>0.9997655449795243</v>
      </c>
      <c r="AY189" s="34">
        <v>0.99976033549234689</v>
      </c>
      <c r="AZ189" s="34">
        <v>0.99975512603231453</v>
      </c>
      <c r="BA189" s="34">
        <v>0.99974991659942736</v>
      </c>
      <c r="BB189" s="34">
        <v>0.99974470719368491</v>
      </c>
      <c r="BC189" s="34">
        <v>0.9997394978150872</v>
      </c>
      <c r="BD189" s="34">
        <v>0.99973428846363399</v>
      </c>
      <c r="BE189" s="34">
        <v>0.99972907913932518</v>
      </c>
      <c r="BF189" s="34">
        <v>0.99972386984216077</v>
      </c>
      <c r="BG189" s="34">
        <v>0.99971866057214043</v>
      </c>
      <c r="BH189" s="34">
        <v>0.99971345132926392</v>
      </c>
      <c r="BI189" s="34">
        <v>0.99970824211353138</v>
      </c>
      <c r="BJ189" s="34">
        <v>0.99970303292494267</v>
      </c>
      <c r="BK189" s="34">
        <v>0.99969782376349736</v>
      </c>
      <c r="BL189" s="34">
        <v>0.99969261462919567</v>
      </c>
      <c r="BM189" s="34">
        <v>0.99968740552203694</v>
      </c>
      <c r="BN189" s="34">
        <v>0.99968219644202161</v>
      </c>
      <c r="BO189" s="34">
        <v>0.99967698738914912</v>
      </c>
      <c r="BP189" s="34">
        <v>0.99967177836341958</v>
      </c>
      <c r="BQ189" s="34">
        <v>0.99966656936483278</v>
      </c>
      <c r="BR189" s="34">
        <v>0.9996613603933886</v>
      </c>
      <c r="BS189" s="34">
        <v>0.99965615144908671</v>
      </c>
      <c r="BT189" s="34">
        <v>0.9996509425319271</v>
      </c>
      <c r="BU189" s="34">
        <v>0.99964573364190978</v>
      </c>
      <c r="BV189" s="34">
        <v>0.9996405247790342</v>
      </c>
      <c r="BW189" s="34">
        <v>0.9996353159433008</v>
      </c>
      <c r="BX189" s="34">
        <v>0.99963010713470912</v>
      </c>
      <c r="BY189" s="34">
        <v>0.99962489835325885</v>
      </c>
      <c r="BZ189" s="34">
        <v>0.99961968959895009</v>
      </c>
      <c r="CA189" s="34">
        <v>0.99961448087178262</v>
      </c>
      <c r="CB189" s="34">
        <v>0.99960927217175644</v>
      </c>
      <c r="CC189" s="34">
        <v>0.99960406349887121</v>
      </c>
      <c r="CD189" s="34">
        <v>0.99959885485312683</v>
      </c>
      <c r="CE189" s="34">
        <v>0.99959364623452318</v>
      </c>
      <c r="CF189" s="34">
        <v>0.99958843764306016</v>
      </c>
      <c r="CG189" s="34">
        <v>0.99958322907873742</v>
      </c>
      <c r="CH189" s="34">
        <v>0.99957802054155498</v>
      </c>
      <c r="CI189" s="34">
        <v>0.99957281203151305</v>
      </c>
      <c r="CJ189" s="34">
        <v>0.99956760354861096</v>
      </c>
      <c r="CK189" s="34">
        <v>0.99956239509284872</v>
      </c>
      <c r="CL189" s="34">
        <v>0.99955718666422622</v>
      </c>
      <c r="CM189" s="34">
        <v>0.99955197826274333</v>
      </c>
      <c r="CN189" s="34">
        <v>0.99954676988840008</v>
      </c>
      <c r="CO189" s="34">
        <v>0.99954156154119589</v>
      </c>
      <c r="CP189" s="34">
        <v>0.99953635322113088</v>
      </c>
      <c r="CQ189" s="34">
        <v>0.99953114492820516</v>
      </c>
      <c r="CR189" s="34">
        <v>0.99952177700591538</v>
      </c>
      <c r="CS189" s="34">
        <v>0.99951240917142459</v>
      </c>
      <c r="CT189" s="34">
        <v>0.99950304142473245</v>
      </c>
      <c r="CU189" s="34">
        <v>0.99949367376583753</v>
      </c>
      <c r="CV189" s="34">
        <v>0.99948430619473938</v>
      </c>
      <c r="CW189" s="34">
        <v>0.99947493871143689</v>
      </c>
      <c r="CX189" s="34">
        <v>0.99946557131592961</v>
      </c>
      <c r="CY189" s="34">
        <v>0.99945620400821655</v>
      </c>
      <c r="CZ189" s="34">
        <v>0.99944683678829682</v>
      </c>
      <c r="DA189" s="34">
        <v>0.99943895006036187</v>
      </c>
      <c r="DB189" s="34">
        <v>0.99943106339466181</v>
      </c>
    </row>
    <row r="190" spans="1:106" x14ac:dyDescent="0.2">
      <c r="A190" s="13">
        <f t="shared" ca="1" si="2"/>
        <v>44536</v>
      </c>
      <c r="B190" s="34">
        <v>1.0000052765386231</v>
      </c>
      <c r="C190" s="34">
        <v>1</v>
      </c>
      <c r="D190" s="34">
        <v>0.99999472348921847</v>
      </c>
      <c r="E190" s="34">
        <v>0.99998944700627856</v>
      </c>
      <c r="F190" s="34">
        <v>0.99998417055118016</v>
      </c>
      <c r="G190" s="34">
        <v>0.99997889412392282</v>
      </c>
      <c r="H190" s="34">
        <v>0.99997361772450688</v>
      </c>
      <c r="I190" s="34">
        <v>0.99996834135293156</v>
      </c>
      <c r="J190" s="34">
        <v>0.99996306500919729</v>
      </c>
      <c r="K190" s="34">
        <v>0.99995778869330365</v>
      </c>
      <c r="L190" s="34">
        <v>0.99995251240525063</v>
      </c>
      <c r="M190" s="34">
        <v>0.99994723614503811</v>
      </c>
      <c r="N190" s="34">
        <v>0.99994195991266543</v>
      </c>
      <c r="O190" s="34">
        <v>0.99993668370813327</v>
      </c>
      <c r="P190" s="34">
        <v>0.99993140753144083</v>
      </c>
      <c r="Q190" s="34">
        <v>0.99992613138258812</v>
      </c>
      <c r="R190" s="34">
        <v>0.99992085526157548</v>
      </c>
      <c r="S190" s="34">
        <v>0.99991557916840212</v>
      </c>
      <c r="T190" s="34">
        <v>0.99991030310306783</v>
      </c>
      <c r="U190" s="34">
        <v>0.99990502706557327</v>
      </c>
      <c r="V190" s="34">
        <v>0.99989975105591722</v>
      </c>
      <c r="W190" s="34">
        <v>0.99989447507410056</v>
      </c>
      <c r="X190" s="34">
        <v>0.99988919912012231</v>
      </c>
      <c r="Y190" s="34">
        <v>0.999883923193983</v>
      </c>
      <c r="Z190" s="34">
        <v>0.99987864729568199</v>
      </c>
      <c r="AA190" s="34">
        <v>0.99987337142521948</v>
      </c>
      <c r="AB190" s="34">
        <v>0.99986809558259493</v>
      </c>
      <c r="AC190" s="34">
        <v>0.99986281976780855</v>
      </c>
      <c r="AD190" s="34">
        <v>0.99985754398086002</v>
      </c>
      <c r="AE190" s="34">
        <v>0.99985226822174933</v>
      </c>
      <c r="AF190" s="34">
        <v>0.99984699249047615</v>
      </c>
      <c r="AG190" s="34">
        <v>0.99984171678704037</v>
      </c>
      <c r="AH190" s="34">
        <v>0.99983644111144199</v>
      </c>
      <c r="AI190" s="34">
        <v>0.99983116546368078</v>
      </c>
      <c r="AJ190" s="34">
        <v>0.99982588984375653</v>
      </c>
      <c r="AK190" s="34">
        <v>0.99982061425166913</v>
      </c>
      <c r="AL190" s="34">
        <v>0.99981533868741868</v>
      </c>
      <c r="AM190" s="34">
        <v>0.99981006315100451</v>
      </c>
      <c r="AN190" s="34">
        <v>0.99980478764242697</v>
      </c>
      <c r="AO190" s="34">
        <v>0.99979951216168539</v>
      </c>
      <c r="AP190" s="34">
        <v>0.99979423670878009</v>
      </c>
      <c r="AQ190" s="34">
        <v>0.99978896128371086</v>
      </c>
      <c r="AR190" s="34">
        <v>0.99978368588647748</v>
      </c>
      <c r="AS190" s="34">
        <v>0.99977841051707983</v>
      </c>
      <c r="AT190" s="34">
        <v>0.99977313517551769</v>
      </c>
      <c r="AU190" s="34">
        <v>0.99976785986179095</v>
      </c>
      <c r="AV190" s="34">
        <v>0.99976258457589928</v>
      </c>
      <c r="AW190" s="34">
        <v>0.99975730931784301</v>
      </c>
      <c r="AX190" s="34">
        <v>0.99975203408762148</v>
      </c>
      <c r="AY190" s="34">
        <v>0.99974675888523468</v>
      </c>
      <c r="AZ190" s="34">
        <v>0.99974148371068272</v>
      </c>
      <c r="BA190" s="34">
        <v>0.99973620856396517</v>
      </c>
      <c r="BB190" s="34">
        <v>0.99973093344508213</v>
      </c>
      <c r="BC190" s="34">
        <v>0.99972565835403315</v>
      </c>
      <c r="BD190" s="34">
        <v>0.99972038329081836</v>
      </c>
      <c r="BE190" s="34">
        <v>0.99971510825543752</v>
      </c>
      <c r="BF190" s="34">
        <v>0.99970983324789053</v>
      </c>
      <c r="BG190" s="34">
        <v>0.99970455826817695</v>
      </c>
      <c r="BH190" s="34">
        <v>0.99969928331629687</v>
      </c>
      <c r="BI190" s="34">
        <v>0.99969400839225031</v>
      </c>
      <c r="BJ190" s="34">
        <v>0.99968873349603693</v>
      </c>
      <c r="BK190" s="34">
        <v>0.9996834586276564</v>
      </c>
      <c r="BL190" s="34">
        <v>0.99967818378710882</v>
      </c>
      <c r="BM190" s="34">
        <v>0.99967290897439409</v>
      </c>
      <c r="BN190" s="34">
        <v>0.99966763418951199</v>
      </c>
      <c r="BO190" s="34">
        <v>0.99966235943246218</v>
      </c>
      <c r="BP190" s="34">
        <v>0.99965708470324499</v>
      </c>
      <c r="BQ190" s="34">
        <v>0.99965181000185965</v>
      </c>
      <c r="BR190" s="34">
        <v>0.9996465353283065</v>
      </c>
      <c r="BS190" s="34">
        <v>0.99964126068258519</v>
      </c>
      <c r="BT190" s="34">
        <v>0.9996359860646955</v>
      </c>
      <c r="BU190" s="34">
        <v>0.99963071147463733</v>
      </c>
      <c r="BV190" s="34">
        <v>0.99962543691241101</v>
      </c>
      <c r="BW190" s="34">
        <v>0.99962016237801565</v>
      </c>
      <c r="BX190" s="34">
        <v>0.99961488787145159</v>
      </c>
      <c r="BY190" s="34">
        <v>0.99960961339271837</v>
      </c>
      <c r="BZ190" s="34">
        <v>0.99960433894181588</v>
      </c>
      <c r="CA190" s="34">
        <v>0.99959906451874425</v>
      </c>
      <c r="CB190" s="34">
        <v>0.99959379012350325</v>
      </c>
      <c r="CC190" s="34">
        <v>0.99958851575609253</v>
      </c>
      <c r="CD190" s="34">
        <v>0.99958324141651211</v>
      </c>
      <c r="CE190" s="34">
        <v>0.99957796710476177</v>
      </c>
      <c r="CF190" s="34">
        <v>0.99957269282084149</v>
      </c>
      <c r="CG190" s="34">
        <v>0.99956741856475084</v>
      </c>
      <c r="CH190" s="34">
        <v>0.99956214433649004</v>
      </c>
      <c r="CI190" s="34">
        <v>0.99955687013605865</v>
      </c>
      <c r="CJ190" s="34">
        <v>0.99955159596345677</v>
      </c>
      <c r="CK190" s="34">
        <v>0.99954632181868386</v>
      </c>
      <c r="CL190" s="34">
        <v>0.99954104770174024</v>
      </c>
      <c r="CM190" s="34">
        <v>0.99953577361262558</v>
      </c>
      <c r="CN190" s="34">
        <v>0.99953049955133955</v>
      </c>
      <c r="CO190" s="34">
        <v>0.99952522551788225</v>
      </c>
      <c r="CP190" s="34">
        <v>0.99951365071150289</v>
      </c>
      <c r="CQ190" s="34">
        <v>0.99950207603916363</v>
      </c>
      <c r="CR190" s="34">
        <v>0.99949050150086216</v>
      </c>
      <c r="CS190" s="34">
        <v>0.99947892709659769</v>
      </c>
      <c r="CT190" s="34">
        <v>0.99946735282636823</v>
      </c>
      <c r="CU190" s="34">
        <v>0.99945577869017255</v>
      </c>
      <c r="CV190" s="34">
        <v>0.99944420468800854</v>
      </c>
      <c r="CW190" s="34">
        <v>0.99943263081987521</v>
      </c>
      <c r="CX190" s="34">
        <v>0.9994240501758872</v>
      </c>
      <c r="CY190" s="34">
        <v>0.99941546960556826</v>
      </c>
      <c r="CZ190" s="34">
        <v>0.99940688910891806</v>
      </c>
      <c r="DA190" s="34">
        <v>0.99939830868593538</v>
      </c>
      <c r="DB190" s="34">
        <v>0.99938972833662043</v>
      </c>
    </row>
    <row r="191" spans="1:106" x14ac:dyDescent="0.2">
      <c r="A191" s="13">
        <f t="shared" ca="1" si="2"/>
        <v>44537</v>
      </c>
      <c r="B191" s="34">
        <v>1.0000055055953612</v>
      </c>
      <c r="C191" s="34">
        <v>1</v>
      </c>
      <c r="D191" s="34">
        <v>0.99999449443495014</v>
      </c>
      <c r="E191" s="34">
        <v>0.9999889889002116</v>
      </c>
      <c r="F191" s="34">
        <v>0.99998348339578402</v>
      </c>
      <c r="G191" s="34">
        <v>0.99997797792166743</v>
      </c>
      <c r="H191" s="34">
        <v>0.9999724724778617</v>
      </c>
      <c r="I191" s="34">
        <v>0.9999669670643665</v>
      </c>
      <c r="J191" s="34">
        <v>0.99996146168118172</v>
      </c>
      <c r="K191" s="34">
        <v>0.99995595632830692</v>
      </c>
      <c r="L191" s="34">
        <v>0.99995045100574265</v>
      </c>
      <c r="M191" s="34">
        <v>0.99994494571348791</v>
      </c>
      <c r="N191" s="34">
        <v>0.99993944045154315</v>
      </c>
      <c r="O191" s="34">
        <v>0.99993393521990781</v>
      </c>
      <c r="P191" s="34">
        <v>0.999928430018582</v>
      </c>
      <c r="Q191" s="34">
        <v>0.9999229248475654</v>
      </c>
      <c r="R191" s="34">
        <v>0.99991741970685777</v>
      </c>
      <c r="S191" s="34">
        <v>0.99991191459645923</v>
      </c>
      <c r="T191" s="34">
        <v>0.99990640951636933</v>
      </c>
      <c r="U191" s="34">
        <v>0.99990090446658797</v>
      </c>
      <c r="V191" s="34">
        <v>0.99989539944711514</v>
      </c>
      <c r="W191" s="34">
        <v>0.99988989445795051</v>
      </c>
      <c r="X191" s="34">
        <v>0.99988438949909375</v>
      </c>
      <c r="Y191" s="34">
        <v>0.99987888457054508</v>
      </c>
      <c r="Z191" s="34">
        <v>0.99987337967230416</v>
      </c>
      <c r="AA191" s="34">
        <v>0.99986787480437089</v>
      </c>
      <c r="AB191" s="34">
        <v>0.99986236996674493</v>
      </c>
      <c r="AC191" s="34">
        <v>0.99985686515942618</v>
      </c>
      <c r="AD191" s="34">
        <v>0.99985136038241462</v>
      </c>
      <c r="AE191" s="34">
        <v>0.99984585563570993</v>
      </c>
      <c r="AF191" s="34">
        <v>0.99984035091931189</v>
      </c>
      <c r="AG191" s="34">
        <v>0.9998348462332205</v>
      </c>
      <c r="AH191" s="34">
        <v>0.99982934157743542</v>
      </c>
      <c r="AI191" s="34">
        <v>0.99982383695195665</v>
      </c>
      <c r="AJ191" s="34">
        <v>0.99981833235678408</v>
      </c>
      <c r="AK191" s="34">
        <v>0.99981282779191738</v>
      </c>
      <c r="AL191" s="34">
        <v>0.99980732325735622</v>
      </c>
      <c r="AM191" s="34">
        <v>0.9998018187531007</v>
      </c>
      <c r="AN191" s="34">
        <v>0.99979631427915083</v>
      </c>
      <c r="AO191" s="34">
        <v>0.99979080983550583</v>
      </c>
      <c r="AP191" s="34">
        <v>0.99978530542216615</v>
      </c>
      <c r="AQ191" s="34">
        <v>0.99977980103913133</v>
      </c>
      <c r="AR191" s="34">
        <v>0.99977429668640116</v>
      </c>
      <c r="AS191" s="34">
        <v>0.99976879236397564</v>
      </c>
      <c r="AT191" s="34">
        <v>0.99976328807185444</v>
      </c>
      <c r="AU191" s="34">
        <v>0.99975778381003766</v>
      </c>
      <c r="AV191" s="34">
        <v>0.99975227957852497</v>
      </c>
      <c r="AW191" s="34">
        <v>0.99974677537731604</v>
      </c>
      <c r="AX191" s="34">
        <v>0.99974127120641076</v>
      </c>
      <c r="AY191" s="34">
        <v>0.99973576706580913</v>
      </c>
      <c r="AZ191" s="34">
        <v>0.99973026295551104</v>
      </c>
      <c r="BA191" s="34">
        <v>0.99972475887551593</v>
      </c>
      <c r="BB191" s="34">
        <v>0.99971925482582402</v>
      </c>
      <c r="BC191" s="34">
        <v>0.9997137508064351</v>
      </c>
      <c r="BD191" s="34">
        <v>0.99970824681734882</v>
      </c>
      <c r="BE191" s="34">
        <v>0.9997027428585652</v>
      </c>
      <c r="BF191" s="34">
        <v>0.99969723893008378</v>
      </c>
      <c r="BG191" s="34">
        <v>0.99969173503190489</v>
      </c>
      <c r="BH191" s="34">
        <v>0.99968623116402799</v>
      </c>
      <c r="BI191" s="34">
        <v>0.99968072732645274</v>
      </c>
      <c r="BJ191" s="34">
        <v>0.99967522351917948</v>
      </c>
      <c r="BK191" s="34">
        <v>0.99966971974220775</v>
      </c>
      <c r="BL191" s="34">
        <v>0.99966421599553734</v>
      </c>
      <c r="BM191" s="34">
        <v>0.99965871227916836</v>
      </c>
      <c r="BN191" s="34">
        <v>0.99965320859310025</v>
      </c>
      <c r="BO191" s="34">
        <v>0.99964770493733301</v>
      </c>
      <c r="BP191" s="34">
        <v>0.99964220131186665</v>
      </c>
      <c r="BQ191" s="34">
        <v>0.99963669771670072</v>
      </c>
      <c r="BR191" s="34">
        <v>0.99963119415183543</v>
      </c>
      <c r="BS191" s="34">
        <v>0.99962569061727014</v>
      </c>
      <c r="BT191" s="34">
        <v>0.99962018711300493</v>
      </c>
      <c r="BU191" s="34">
        <v>0.99961468363903971</v>
      </c>
      <c r="BV191" s="34">
        <v>0.99960918019537426</v>
      </c>
      <c r="BW191" s="34">
        <v>0.99960367678200812</v>
      </c>
      <c r="BX191" s="34">
        <v>0.99959817339894164</v>
      </c>
      <c r="BY191" s="34">
        <v>0.99959267004617425</v>
      </c>
      <c r="BZ191" s="34">
        <v>0.99958716672370618</v>
      </c>
      <c r="CA191" s="34">
        <v>0.99958166343153676</v>
      </c>
      <c r="CB191" s="34">
        <v>0.99957616016966611</v>
      </c>
      <c r="CC191" s="34">
        <v>0.99957065693809422</v>
      </c>
      <c r="CD191" s="34">
        <v>0.99956515373682053</v>
      </c>
      <c r="CE191" s="34">
        <v>0.99955965056584517</v>
      </c>
      <c r="CF191" s="34">
        <v>0.99955414742516768</v>
      </c>
      <c r="CG191" s="34">
        <v>0.99954864431478829</v>
      </c>
      <c r="CH191" s="34">
        <v>0.99954314123470667</v>
      </c>
      <c r="CI191" s="34">
        <v>0.99953763818492247</v>
      </c>
      <c r="CJ191" s="34">
        <v>0.9995321351654356</v>
      </c>
      <c r="CK191" s="34">
        <v>0.99952663217624604</v>
      </c>
      <c r="CL191" s="34">
        <v>0.99952112921735359</v>
      </c>
      <c r="CM191" s="34">
        <v>0.99951562628875812</v>
      </c>
      <c r="CN191" s="34">
        <v>0.9995101233904593</v>
      </c>
      <c r="CO191" s="34">
        <v>0.99950462052245703</v>
      </c>
      <c r="CP191" s="34">
        <v>0.9994921855427259</v>
      </c>
      <c r="CQ191" s="34">
        <v>0.9994797507176999</v>
      </c>
      <c r="CR191" s="34">
        <v>0.99946731604737771</v>
      </c>
      <c r="CS191" s="34">
        <v>0.99945488153175666</v>
      </c>
      <c r="CT191" s="34">
        <v>0.99944244717083541</v>
      </c>
      <c r="CU191" s="34">
        <v>0.99943001296461176</v>
      </c>
      <c r="CV191" s="34">
        <v>0.99941757891308391</v>
      </c>
      <c r="CW191" s="34">
        <v>0.99940844325762945</v>
      </c>
      <c r="CX191" s="34">
        <v>0.99939930768568375</v>
      </c>
      <c r="CY191" s="34">
        <v>0.99939017219724635</v>
      </c>
      <c r="CZ191" s="34">
        <v>0.99938103679231594</v>
      </c>
      <c r="DA191" s="34">
        <v>0.99937190147089217</v>
      </c>
      <c r="DB191" s="34">
        <v>0.99936276623297438</v>
      </c>
    </row>
    <row r="192" spans="1:106" x14ac:dyDescent="0.2">
      <c r="A192" s="13">
        <f t="shared" ca="1" si="2"/>
        <v>44538</v>
      </c>
      <c r="B192" s="34">
        <v>1.0000058310914646</v>
      </c>
      <c r="C192" s="34">
        <v>1</v>
      </c>
      <c r="D192" s="34">
        <v>0.99999416894253701</v>
      </c>
      <c r="E192" s="34">
        <v>0.99998833791907515</v>
      </c>
      <c r="F192" s="34">
        <v>0.99998250692961432</v>
      </c>
      <c r="G192" s="34">
        <v>0.99997667597415441</v>
      </c>
      <c r="H192" s="34">
        <v>0.99997084505269485</v>
      </c>
      <c r="I192" s="34">
        <v>0.99996501416523598</v>
      </c>
      <c r="J192" s="34">
        <v>0.99995918331177724</v>
      </c>
      <c r="K192" s="34">
        <v>0.99995335249231865</v>
      </c>
      <c r="L192" s="34">
        <v>0.99994752170685997</v>
      </c>
      <c r="M192" s="34">
        <v>0.99994169095540075</v>
      </c>
      <c r="N192" s="34">
        <v>0.99993586023794101</v>
      </c>
      <c r="O192" s="34">
        <v>0.99993002955448063</v>
      </c>
      <c r="P192" s="34">
        <v>0.99992419890501905</v>
      </c>
      <c r="Q192" s="34">
        <v>0.99991836828955671</v>
      </c>
      <c r="R192" s="34">
        <v>0.99991253770809285</v>
      </c>
      <c r="S192" s="34">
        <v>0.99990670716062724</v>
      </c>
      <c r="T192" s="34">
        <v>0.9999008766471601</v>
      </c>
      <c r="U192" s="34">
        <v>0.99989504616769098</v>
      </c>
      <c r="V192" s="34">
        <v>0.99988921572221978</v>
      </c>
      <c r="W192" s="34">
        <v>0.99988338531074616</v>
      </c>
      <c r="X192" s="34">
        <v>0.99987755493326991</v>
      </c>
      <c r="Y192" s="34">
        <v>0.99987172458979101</v>
      </c>
      <c r="Z192" s="34">
        <v>0.99986589428030925</v>
      </c>
      <c r="AA192" s="34">
        <v>0.9998600640048243</v>
      </c>
      <c r="AB192" s="34">
        <v>0.99985423376333604</v>
      </c>
      <c r="AC192" s="34">
        <v>0.99984840355584437</v>
      </c>
      <c r="AD192" s="34">
        <v>0.99984257338234872</v>
      </c>
      <c r="AE192" s="34">
        <v>0.99983674324284932</v>
      </c>
      <c r="AF192" s="34">
        <v>0.99983091313734584</v>
      </c>
      <c r="AG192" s="34">
        <v>0.99982508306583784</v>
      </c>
      <c r="AH192" s="34">
        <v>0.99981925302832542</v>
      </c>
      <c r="AI192" s="34">
        <v>0.99981342302480836</v>
      </c>
      <c r="AJ192" s="34">
        <v>0.99980759305528633</v>
      </c>
      <c r="AK192" s="34">
        <v>0.99980176311975921</v>
      </c>
      <c r="AL192" s="34">
        <v>0.99979593321822691</v>
      </c>
      <c r="AM192" s="34">
        <v>0.99979010335068885</v>
      </c>
      <c r="AN192" s="34">
        <v>0.99978427351714516</v>
      </c>
      <c r="AO192" s="34">
        <v>0.99977844371759572</v>
      </c>
      <c r="AP192" s="34">
        <v>0.99977261395204009</v>
      </c>
      <c r="AQ192" s="34">
        <v>0.99976678422047782</v>
      </c>
      <c r="AR192" s="34">
        <v>0.99976095452290947</v>
      </c>
      <c r="AS192" s="34">
        <v>0.99975512485933438</v>
      </c>
      <c r="AT192" s="34">
        <v>0.99974929522975209</v>
      </c>
      <c r="AU192" s="34">
        <v>0.99974346563416305</v>
      </c>
      <c r="AV192" s="34">
        <v>0.99973763607256649</v>
      </c>
      <c r="AW192" s="34">
        <v>0.99973180654496252</v>
      </c>
      <c r="AX192" s="34">
        <v>0.99972597705135091</v>
      </c>
      <c r="AY192" s="34">
        <v>0.99972014759173145</v>
      </c>
      <c r="AZ192" s="34">
        <v>0.9997143181661039</v>
      </c>
      <c r="BA192" s="34">
        <v>0.99970848877446794</v>
      </c>
      <c r="BB192" s="34">
        <v>0.99970265941682357</v>
      </c>
      <c r="BC192" s="34">
        <v>0.99969683009317045</v>
      </c>
      <c r="BD192" s="34">
        <v>0.99969100080350859</v>
      </c>
      <c r="BE192" s="34">
        <v>0.99968517154783754</v>
      </c>
      <c r="BF192" s="34">
        <v>0.99967934232615707</v>
      </c>
      <c r="BG192" s="34">
        <v>0.99967351313846731</v>
      </c>
      <c r="BH192" s="34">
        <v>0.99966768398476802</v>
      </c>
      <c r="BI192" s="34">
        <v>0.99966185486505876</v>
      </c>
      <c r="BJ192" s="34">
        <v>0.99965602577933932</v>
      </c>
      <c r="BK192" s="34">
        <v>0.99965019672760969</v>
      </c>
      <c r="BL192" s="34">
        <v>0.99964436770986964</v>
      </c>
      <c r="BM192" s="34">
        <v>0.99963853872611896</v>
      </c>
      <c r="BN192" s="34">
        <v>0.99963270977635721</v>
      </c>
      <c r="BO192" s="34">
        <v>0.99962688086058449</v>
      </c>
      <c r="BP192" s="34">
        <v>0.99962105197880058</v>
      </c>
      <c r="BQ192" s="34">
        <v>0.99961522313100515</v>
      </c>
      <c r="BR192" s="34">
        <v>0.99960939431719809</v>
      </c>
      <c r="BS192" s="34">
        <v>0.99960356553737906</v>
      </c>
      <c r="BT192" s="34">
        <v>0.99959773679154829</v>
      </c>
      <c r="BU192" s="34">
        <v>0.99959190807970488</v>
      </c>
      <c r="BV192" s="34">
        <v>0.9995860794018494</v>
      </c>
      <c r="BW192" s="34">
        <v>0.99958025075798096</v>
      </c>
      <c r="BX192" s="34">
        <v>0.99957442214809988</v>
      </c>
      <c r="BY192" s="34">
        <v>0.99956859357220573</v>
      </c>
      <c r="BZ192" s="34">
        <v>0.99956276503029839</v>
      </c>
      <c r="CA192" s="34">
        <v>0.99955693652237743</v>
      </c>
      <c r="CB192" s="34">
        <v>0.99955110804844294</v>
      </c>
      <c r="CC192" s="34">
        <v>0.99954527960849449</v>
      </c>
      <c r="CD192" s="34">
        <v>0.99953945120253218</v>
      </c>
      <c r="CE192" s="34">
        <v>0.99953362283055569</v>
      </c>
      <c r="CF192" s="34">
        <v>0.99952779449256457</v>
      </c>
      <c r="CG192" s="34">
        <v>0.99952196618855893</v>
      </c>
      <c r="CH192" s="34">
        <v>0.99951613791853844</v>
      </c>
      <c r="CI192" s="34">
        <v>0.99951030968250298</v>
      </c>
      <c r="CJ192" s="34">
        <v>0.99950448148045223</v>
      </c>
      <c r="CK192" s="34">
        <v>0.99949865331238619</v>
      </c>
      <c r="CL192" s="34">
        <v>0.99949282517830451</v>
      </c>
      <c r="CM192" s="34">
        <v>0.99948699707820687</v>
      </c>
      <c r="CN192" s="34">
        <v>0.99948116901209338</v>
      </c>
      <c r="CO192" s="34">
        <v>0.99947534097996349</v>
      </c>
      <c r="CP192" s="34">
        <v>0.9994695129818173</v>
      </c>
      <c r="CQ192" s="34">
        <v>0.99946368501765448</v>
      </c>
      <c r="CR192" s="34">
        <v>0.99945785708747481</v>
      </c>
      <c r="CS192" s="34">
        <v>0.99945202919127818</v>
      </c>
      <c r="CT192" s="34">
        <v>0.99944620132906459</v>
      </c>
      <c r="CU192" s="34">
        <v>0.99944037350083326</v>
      </c>
      <c r="CV192" s="34">
        <v>0.99943165207397988</v>
      </c>
      <c r="CW192" s="34">
        <v>0.99942293072323229</v>
      </c>
      <c r="CX192" s="34">
        <v>0.99941420944858983</v>
      </c>
      <c r="CY192" s="34">
        <v>0.99940548825005193</v>
      </c>
      <c r="CZ192" s="34">
        <v>0.99939676712761816</v>
      </c>
      <c r="DA192" s="34">
        <v>0.99938804608128728</v>
      </c>
      <c r="DB192" s="34">
        <v>0.9993793251110592</v>
      </c>
    </row>
    <row r="193" spans="1:106" x14ac:dyDescent="0.2">
      <c r="A193" s="13">
        <f t="shared" ca="1" si="2"/>
        <v>44539</v>
      </c>
      <c r="B193" s="34">
        <v>1.0000170782142563</v>
      </c>
      <c r="C193" s="34">
        <v>1.0000113854437638</v>
      </c>
      <c r="D193" s="34">
        <v>1.0000056927056784</v>
      </c>
      <c r="E193" s="34">
        <v>1</v>
      </c>
      <c r="F193" s="34">
        <v>0.99999430732672845</v>
      </c>
      <c r="G193" s="34">
        <v>0.99998861468586298</v>
      </c>
      <c r="H193" s="34">
        <v>0.99998292207740425</v>
      </c>
      <c r="I193" s="34">
        <v>0.99997722950135159</v>
      </c>
      <c r="J193" s="34">
        <v>0.99997153695770469</v>
      </c>
      <c r="K193" s="34">
        <v>0.99996584444646375</v>
      </c>
      <c r="L193" s="34">
        <v>0.99996015196762855</v>
      </c>
      <c r="M193" s="34">
        <v>0.99995445952119855</v>
      </c>
      <c r="N193" s="34">
        <v>0.99994876710717384</v>
      </c>
      <c r="O193" s="34">
        <v>0.9999430747255541</v>
      </c>
      <c r="P193" s="34">
        <v>0.99993738237633945</v>
      </c>
      <c r="Q193" s="34">
        <v>0.99993169005952942</v>
      </c>
      <c r="R193" s="34">
        <v>0.99992599777512381</v>
      </c>
      <c r="S193" s="34">
        <v>0.9999203055231225</v>
      </c>
      <c r="T193" s="34">
        <v>0.99991461330352538</v>
      </c>
      <c r="U193" s="34">
        <v>0.99990892111633212</v>
      </c>
      <c r="V193" s="34">
        <v>0.99990322896154271</v>
      </c>
      <c r="W193" s="34">
        <v>0.99989753683915694</v>
      </c>
      <c r="X193" s="34">
        <v>0.99989184474917447</v>
      </c>
      <c r="Y193" s="34">
        <v>0.99988615269159542</v>
      </c>
      <c r="Z193" s="34">
        <v>0.999880460666419</v>
      </c>
      <c r="AA193" s="34">
        <v>0.99987476867364566</v>
      </c>
      <c r="AB193" s="34">
        <v>0.99986907671327507</v>
      </c>
      <c r="AC193" s="34">
        <v>0.99986338478530679</v>
      </c>
      <c r="AD193" s="34">
        <v>0.9998576928897408</v>
      </c>
      <c r="AE193" s="34">
        <v>0.99985200102657701</v>
      </c>
      <c r="AF193" s="34">
        <v>0.99984630919581485</v>
      </c>
      <c r="AG193" s="34">
        <v>0.99984061739745478</v>
      </c>
      <c r="AH193" s="34">
        <v>0.99983492563149601</v>
      </c>
      <c r="AI193" s="34">
        <v>0.99982923389793876</v>
      </c>
      <c r="AJ193" s="34">
        <v>0.99982354219678271</v>
      </c>
      <c r="AK193" s="34">
        <v>0.99981785052802752</v>
      </c>
      <c r="AL193" s="34">
        <v>0.99981215889167319</v>
      </c>
      <c r="AM193" s="34">
        <v>0.99980646728771949</v>
      </c>
      <c r="AN193" s="34">
        <v>0.99980077571616621</v>
      </c>
      <c r="AO193" s="34">
        <v>0.99979508417701324</v>
      </c>
      <c r="AP193" s="34">
        <v>0.99978939267026024</v>
      </c>
      <c r="AQ193" s="34">
        <v>0.9997837011959072</v>
      </c>
      <c r="AR193" s="34">
        <v>0.99977800975395392</v>
      </c>
      <c r="AS193" s="34">
        <v>0.99977231834440017</v>
      </c>
      <c r="AT193" s="34">
        <v>0.99976662696724561</v>
      </c>
      <c r="AU193" s="34">
        <v>0.99976093562249024</v>
      </c>
      <c r="AV193" s="34">
        <v>0.99975524431013385</v>
      </c>
      <c r="AW193" s="34">
        <v>0.99974955303017643</v>
      </c>
      <c r="AX193" s="34">
        <v>0.99974386178261743</v>
      </c>
      <c r="AY193" s="34">
        <v>0.99973817056745684</v>
      </c>
      <c r="AZ193" s="34">
        <v>0.99973247938469456</v>
      </c>
      <c r="BA193" s="34">
        <v>0.99972678823433025</v>
      </c>
      <c r="BB193" s="34">
        <v>0.99972109711636381</v>
      </c>
      <c r="BC193" s="34">
        <v>0.99971540603079512</v>
      </c>
      <c r="BD193" s="34">
        <v>0.99970971497762384</v>
      </c>
      <c r="BE193" s="34">
        <v>0.99970402395684987</v>
      </c>
      <c r="BF193" s="34">
        <v>0.99969833296847299</v>
      </c>
      <c r="BG193" s="34">
        <v>0.99969264201249319</v>
      </c>
      <c r="BH193" s="34">
        <v>0.99968695108890981</v>
      </c>
      <c r="BI193" s="34">
        <v>0.99968126019772341</v>
      </c>
      <c r="BJ193" s="34">
        <v>0.9996755693389332</v>
      </c>
      <c r="BK193" s="34">
        <v>0.99966987851253908</v>
      </c>
      <c r="BL193" s="34">
        <v>0.99966418771854115</v>
      </c>
      <c r="BM193" s="34">
        <v>0.9996584969569392</v>
      </c>
      <c r="BN193" s="34">
        <v>0.99965280622773256</v>
      </c>
      <c r="BO193" s="34">
        <v>0.99964711553092145</v>
      </c>
      <c r="BP193" s="34">
        <v>0.99964142486650565</v>
      </c>
      <c r="BQ193" s="34">
        <v>0.99963573423448515</v>
      </c>
      <c r="BR193" s="34">
        <v>0.99963004363485941</v>
      </c>
      <c r="BS193" s="34">
        <v>0.9996243530676282</v>
      </c>
      <c r="BT193" s="34">
        <v>0.99961866253279186</v>
      </c>
      <c r="BU193" s="34">
        <v>0.99961297203034971</v>
      </c>
      <c r="BV193" s="34">
        <v>0.99960728156030165</v>
      </c>
      <c r="BW193" s="34">
        <v>0.99960159112264779</v>
      </c>
      <c r="BX193" s="34">
        <v>0.99959590071738746</v>
      </c>
      <c r="BY193" s="34">
        <v>0.999590210344521</v>
      </c>
      <c r="BZ193" s="34">
        <v>0.99958452000404785</v>
      </c>
      <c r="CA193" s="34">
        <v>0.9995788296959679</v>
      </c>
      <c r="CB193" s="34">
        <v>0.99957313942028125</v>
      </c>
      <c r="CC193" s="34">
        <v>0.99956744917698725</v>
      </c>
      <c r="CD193" s="34">
        <v>0.9995617589660859</v>
      </c>
      <c r="CE193" s="34">
        <v>0.9995560687875773</v>
      </c>
      <c r="CF193" s="34">
        <v>0.99955037864146079</v>
      </c>
      <c r="CG193" s="34">
        <v>0.99954468852773659</v>
      </c>
      <c r="CH193" s="34">
        <v>0.99953899844640437</v>
      </c>
      <c r="CI193" s="34">
        <v>0.99953330839746368</v>
      </c>
      <c r="CJ193" s="34">
        <v>0.99952761838091475</v>
      </c>
      <c r="CK193" s="34">
        <v>0.99952192839675724</v>
      </c>
      <c r="CL193" s="34">
        <v>0.99951623844499093</v>
      </c>
      <c r="CM193" s="34">
        <v>0.99951054852561572</v>
      </c>
      <c r="CN193" s="34">
        <v>0.99950485863863137</v>
      </c>
      <c r="CO193" s="34">
        <v>0.99949916878403744</v>
      </c>
      <c r="CP193" s="34">
        <v>0.99949347896183416</v>
      </c>
      <c r="CQ193" s="34">
        <v>0.9994877891720213</v>
      </c>
      <c r="CR193" s="34">
        <v>0.99948209941459842</v>
      </c>
      <c r="CS193" s="34">
        <v>0.99947640968956541</v>
      </c>
      <c r="CT193" s="34">
        <v>0.99947071999692227</v>
      </c>
      <c r="CU193" s="34">
        <v>0.99946199747664366</v>
      </c>
      <c r="CV193" s="34">
        <v>0.9994532750324876</v>
      </c>
      <c r="CW193" s="34">
        <v>0.99944455266445353</v>
      </c>
      <c r="CX193" s="34">
        <v>0.9994358303725408</v>
      </c>
      <c r="CY193" s="34">
        <v>0.99942710815674862</v>
      </c>
      <c r="CZ193" s="34">
        <v>0.99941838601707644</v>
      </c>
      <c r="DA193" s="34">
        <v>0.99940966395352371</v>
      </c>
      <c r="DB193" s="34">
        <v>0.99940094196608953</v>
      </c>
    </row>
    <row r="194" spans="1:106" x14ac:dyDescent="0.2">
      <c r="A194" s="13">
        <f t="shared" ca="1" si="2"/>
        <v>44540</v>
      </c>
      <c r="B194" s="34">
        <v>1.000016870415777</v>
      </c>
      <c r="C194" s="34">
        <v>1.0000112469122282</v>
      </c>
      <c r="D194" s="34">
        <v>1.0000056234403025</v>
      </c>
      <c r="E194" s="34">
        <v>1</v>
      </c>
      <c r="F194" s="34">
        <v>0.99999437659132051</v>
      </c>
      <c r="G194" s="34">
        <v>0.9999887532142635</v>
      </c>
      <c r="H194" s="34">
        <v>0.99998312986882931</v>
      </c>
      <c r="I194" s="34">
        <v>0.99997750655501716</v>
      </c>
      <c r="J194" s="34">
        <v>0.99997188327282738</v>
      </c>
      <c r="K194" s="34">
        <v>0.99996626002225975</v>
      </c>
      <c r="L194" s="34">
        <v>0.99996063680331371</v>
      </c>
      <c r="M194" s="34">
        <v>0.99995501361598926</v>
      </c>
      <c r="N194" s="34">
        <v>0.99994939046028664</v>
      </c>
      <c r="O194" s="34">
        <v>0.99994376733620494</v>
      </c>
      <c r="P194" s="34">
        <v>0.99993814424374472</v>
      </c>
      <c r="Q194" s="34">
        <v>0.99993252118290521</v>
      </c>
      <c r="R194" s="34">
        <v>0.99992689815368652</v>
      </c>
      <c r="S194" s="34">
        <v>0.99992127515608853</v>
      </c>
      <c r="T194" s="34">
        <v>0.9999156521901108</v>
      </c>
      <c r="U194" s="34">
        <v>0.99991002925575356</v>
      </c>
      <c r="V194" s="34">
        <v>0.99990440635301614</v>
      </c>
      <c r="W194" s="34">
        <v>0.99989878348189865</v>
      </c>
      <c r="X194" s="34">
        <v>0.99989316064240075</v>
      </c>
      <c r="Y194" s="34">
        <v>0.99988753783452267</v>
      </c>
      <c r="Z194" s="34">
        <v>0.99988191505826363</v>
      </c>
      <c r="AA194" s="34">
        <v>0.99987629231362385</v>
      </c>
      <c r="AB194" s="34">
        <v>0.99987066960060322</v>
      </c>
      <c r="AC194" s="34">
        <v>0.99986504691920119</v>
      </c>
      <c r="AD194" s="34">
        <v>0.99985942426941787</v>
      </c>
      <c r="AE194" s="34">
        <v>0.99985380165125304</v>
      </c>
      <c r="AF194" s="34">
        <v>0.99984817906470647</v>
      </c>
      <c r="AG194" s="34">
        <v>0.99984255650977805</v>
      </c>
      <c r="AH194" s="34">
        <v>0.99983693398646745</v>
      </c>
      <c r="AI194" s="34">
        <v>0.99983131149477467</v>
      </c>
      <c r="AJ194" s="34">
        <v>0.99982568903469948</v>
      </c>
      <c r="AK194" s="34">
        <v>0.99982006660624145</v>
      </c>
      <c r="AL194" s="34">
        <v>0.99981444420940102</v>
      </c>
      <c r="AM194" s="34">
        <v>0.99980882184417719</v>
      </c>
      <c r="AN194" s="34">
        <v>0.99980319951057051</v>
      </c>
      <c r="AO194" s="34">
        <v>0.99979757720858053</v>
      </c>
      <c r="AP194" s="34">
        <v>0.99979195493820705</v>
      </c>
      <c r="AQ194" s="34">
        <v>0.99978633269944972</v>
      </c>
      <c r="AR194" s="34">
        <v>0.99978071049230877</v>
      </c>
      <c r="AS194" s="34">
        <v>0.99977508831678374</v>
      </c>
      <c r="AT194" s="34">
        <v>0.99976946617287432</v>
      </c>
      <c r="AU194" s="34">
        <v>0.9997638440605805</v>
      </c>
      <c r="AV194" s="34">
        <v>0.99975822197990227</v>
      </c>
      <c r="AW194" s="34">
        <v>0.9997525999308392</v>
      </c>
      <c r="AX194" s="34">
        <v>0.99974697791339118</v>
      </c>
      <c r="AY194" s="34">
        <v>0.99974135592755808</v>
      </c>
      <c r="AZ194" s="34">
        <v>0.99973573397333992</v>
      </c>
      <c r="BA194" s="34">
        <v>0.99973011205073625</v>
      </c>
      <c r="BB194" s="34">
        <v>0.99972449015974685</v>
      </c>
      <c r="BC194" s="34">
        <v>0.9997188683003716</v>
      </c>
      <c r="BD194" s="34">
        <v>0.99971324647261051</v>
      </c>
      <c r="BE194" s="34">
        <v>0.99970762467646312</v>
      </c>
      <c r="BF194" s="34">
        <v>0.99970200291192934</v>
      </c>
      <c r="BG194" s="34">
        <v>0.99969638117900916</v>
      </c>
      <c r="BH194" s="34">
        <v>0.99969075947770225</v>
      </c>
      <c r="BI194" s="34">
        <v>0.99968513780800838</v>
      </c>
      <c r="BJ194" s="34">
        <v>0.99967951616992756</v>
      </c>
      <c r="BK194" s="34">
        <v>0.99967389456345945</v>
      </c>
      <c r="BL194" s="34">
        <v>0.99966827298860395</v>
      </c>
      <c r="BM194" s="34">
        <v>0.99966265144536104</v>
      </c>
      <c r="BN194" s="34">
        <v>0.99965702993373018</v>
      </c>
      <c r="BO194" s="34">
        <v>0.99965140845371125</v>
      </c>
      <c r="BP194" s="34">
        <v>0.99964578700530438</v>
      </c>
      <c r="BQ194" s="34">
        <v>0.99964016558850921</v>
      </c>
      <c r="BR194" s="34">
        <v>0.99963454420332554</v>
      </c>
      <c r="BS194" s="34">
        <v>0.99962892284975302</v>
      </c>
      <c r="BT194" s="34">
        <v>0.99962330152779211</v>
      </c>
      <c r="BU194" s="34">
        <v>0.9996176802374418</v>
      </c>
      <c r="BV194" s="34">
        <v>0.99961205897870231</v>
      </c>
      <c r="BW194" s="34">
        <v>0.99960643775157376</v>
      </c>
      <c r="BX194" s="34">
        <v>0.99960081655605537</v>
      </c>
      <c r="BY194" s="34">
        <v>0.99959519539214747</v>
      </c>
      <c r="BZ194" s="34">
        <v>0.99958957425984962</v>
      </c>
      <c r="CA194" s="34">
        <v>0.9995839531591616</v>
      </c>
      <c r="CB194" s="34">
        <v>0.9995783320900834</v>
      </c>
      <c r="CC194" s="34">
        <v>0.9995727110526148</v>
      </c>
      <c r="CD194" s="34">
        <v>0.99956709004675548</v>
      </c>
      <c r="CE194" s="34">
        <v>0.99956146907250532</v>
      </c>
      <c r="CF194" s="34">
        <v>0.99955584812986442</v>
      </c>
      <c r="CG194" s="34">
        <v>0.99955022721883235</v>
      </c>
      <c r="CH194" s="34">
        <v>0.99954460633940878</v>
      </c>
      <c r="CI194" s="34">
        <v>0.99953898549159392</v>
      </c>
      <c r="CJ194" s="34">
        <v>0.99953336467538723</v>
      </c>
      <c r="CK194" s="34">
        <v>0.99952774389078869</v>
      </c>
      <c r="CL194" s="34">
        <v>0.99952212313779809</v>
      </c>
      <c r="CM194" s="34">
        <v>0.99951650241641554</v>
      </c>
      <c r="CN194" s="34">
        <v>0.99951088172664015</v>
      </c>
      <c r="CO194" s="34">
        <v>0.99950526106847271</v>
      </c>
      <c r="CP194" s="34">
        <v>0.9994996404419122</v>
      </c>
      <c r="CQ194" s="34">
        <v>0.99949401984695885</v>
      </c>
      <c r="CR194" s="34">
        <v>0.99948839928361233</v>
      </c>
      <c r="CS194" s="34">
        <v>0.99948277875187264</v>
      </c>
      <c r="CT194" s="34">
        <v>0.99947405544976331</v>
      </c>
      <c r="CU194" s="34">
        <v>0.99946533222378964</v>
      </c>
      <c r="CV194" s="34">
        <v>0.99945660907395062</v>
      </c>
      <c r="CW194" s="34">
        <v>0.99944788600024559</v>
      </c>
      <c r="CX194" s="34">
        <v>0.9994391630026741</v>
      </c>
      <c r="CY194" s="34">
        <v>0.99943044008123494</v>
      </c>
      <c r="CZ194" s="34">
        <v>0.99942171723592832</v>
      </c>
      <c r="DA194" s="34">
        <v>0.99941299446675291</v>
      </c>
      <c r="DB194" s="34">
        <v>0.99940427177370816</v>
      </c>
    </row>
    <row r="195" spans="1:106" x14ac:dyDescent="0.2">
      <c r="A195" s="13">
        <f t="shared" ca="1" si="2"/>
        <v>44543</v>
      </c>
      <c r="B195" s="34">
        <v>1.0000056319057684</v>
      </c>
      <c r="C195" s="34">
        <v>1</v>
      </c>
      <c r="D195" s="34">
        <v>0.99999436812594955</v>
      </c>
      <c r="E195" s="34">
        <v>0.99998873628361729</v>
      </c>
      <c r="F195" s="34">
        <v>0.99998310447300287</v>
      </c>
      <c r="G195" s="34">
        <v>0.9999774726941062</v>
      </c>
      <c r="H195" s="34">
        <v>0.9999718409469267</v>
      </c>
      <c r="I195" s="34">
        <v>0.99996620923146473</v>
      </c>
      <c r="J195" s="34">
        <v>0.99996057754771972</v>
      </c>
      <c r="K195" s="34">
        <v>0.99995494589569189</v>
      </c>
      <c r="L195" s="34">
        <v>0.99994931427538047</v>
      </c>
      <c r="M195" s="34">
        <v>0.99994368268678591</v>
      </c>
      <c r="N195" s="34">
        <v>0.99993805112990752</v>
      </c>
      <c r="O195" s="34">
        <v>0.99993241960474544</v>
      </c>
      <c r="P195" s="34">
        <v>0.99992678811129954</v>
      </c>
      <c r="Q195" s="34">
        <v>0.99992115664956926</v>
      </c>
      <c r="R195" s="34">
        <v>0.99991552521955496</v>
      </c>
      <c r="S195" s="34">
        <v>0.99990989382125584</v>
      </c>
      <c r="T195" s="34">
        <v>0.99990426245467234</v>
      </c>
      <c r="U195" s="34">
        <v>0.9998986311198037</v>
      </c>
      <c r="V195" s="34">
        <v>0.99989299981665036</v>
      </c>
      <c r="W195" s="34">
        <v>0.99988736854521165</v>
      </c>
      <c r="X195" s="34">
        <v>0.99988173730548746</v>
      </c>
      <c r="Y195" s="34">
        <v>0.99987610609747757</v>
      </c>
      <c r="Z195" s="34">
        <v>0.9998704749211822</v>
      </c>
      <c r="AA195" s="34">
        <v>0.9998648437766009</v>
      </c>
      <c r="AB195" s="34">
        <v>0.99985921266373357</v>
      </c>
      <c r="AC195" s="34">
        <v>0.99985358158257986</v>
      </c>
      <c r="AD195" s="34">
        <v>0.99984795053313968</v>
      </c>
      <c r="AE195" s="34">
        <v>0.99984231951541258</v>
      </c>
      <c r="AF195" s="34">
        <v>0.99983668852939911</v>
      </c>
      <c r="AG195" s="34">
        <v>0.99983105757509838</v>
      </c>
      <c r="AH195" s="34">
        <v>0.99982542665251062</v>
      </c>
      <c r="AI195" s="34">
        <v>0.99981979576163549</v>
      </c>
      <c r="AJ195" s="34">
        <v>0.99981416490247277</v>
      </c>
      <c r="AK195" s="34">
        <v>0.99980853407502224</v>
      </c>
      <c r="AL195" s="34">
        <v>0.99980290327928401</v>
      </c>
      <c r="AM195" s="34">
        <v>0.99979727251525752</v>
      </c>
      <c r="AN195" s="34">
        <v>0.99979164178294289</v>
      </c>
      <c r="AO195" s="34">
        <v>0.99978601108234</v>
      </c>
      <c r="AP195" s="34">
        <v>0.99978038041344808</v>
      </c>
      <c r="AQ195" s="34">
        <v>0.99977474977626779</v>
      </c>
      <c r="AR195" s="34">
        <v>0.99976911917079836</v>
      </c>
      <c r="AS195" s="34">
        <v>0.99976348859703978</v>
      </c>
      <c r="AT195" s="34">
        <v>0.99975785805499207</v>
      </c>
      <c r="AU195" s="34">
        <v>0.99975222754465465</v>
      </c>
      <c r="AV195" s="34">
        <v>0.99974659706602764</v>
      </c>
      <c r="AW195" s="34">
        <v>0.99974096661911083</v>
      </c>
      <c r="AX195" s="34">
        <v>0.99973533620390387</v>
      </c>
      <c r="AY195" s="34">
        <v>0.99972970582040666</v>
      </c>
      <c r="AZ195" s="34">
        <v>0.9997240754686193</v>
      </c>
      <c r="BA195" s="34">
        <v>0.99971844514854102</v>
      </c>
      <c r="BB195" s="34">
        <v>0.99971281486017216</v>
      </c>
      <c r="BC195" s="34">
        <v>0.9997071846035126</v>
      </c>
      <c r="BD195" s="34">
        <v>0.99970155437856167</v>
      </c>
      <c r="BE195" s="34">
        <v>0.99969592418531961</v>
      </c>
      <c r="BF195" s="34">
        <v>0.99969029402378595</v>
      </c>
      <c r="BG195" s="34">
        <v>0.99968466389396071</v>
      </c>
      <c r="BH195" s="34">
        <v>0.99967903379584366</v>
      </c>
      <c r="BI195" s="34">
        <v>0.99967340372943458</v>
      </c>
      <c r="BJ195" s="34">
        <v>0.99966777369473347</v>
      </c>
      <c r="BK195" s="34">
        <v>0.99966214369173989</v>
      </c>
      <c r="BL195" s="34">
        <v>0.99965651372045361</v>
      </c>
      <c r="BM195" s="34">
        <v>0.99965088378087485</v>
      </c>
      <c r="BN195" s="34">
        <v>0.99964525387300318</v>
      </c>
      <c r="BO195" s="34">
        <v>0.99963962399683826</v>
      </c>
      <c r="BP195" s="34">
        <v>0.99963399415238041</v>
      </c>
      <c r="BQ195" s="34">
        <v>0.99962836433962887</v>
      </c>
      <c r="BR195" s="34">
        <v>0.99962273455858375</v>
      </c>
      <c r="BS195" s="34">
        <v>0.99961710480924493</v>
      </c>
      <c r="BT195" s="34">
        <v>0.99961147509161219</v>
      </c>
      <c r="BU195" s="34">
        <v>0.99960584540568531</v>
      </c>
      <c r="BV195" s="34">
        <v>0.99960021575146407</v>
      </c>
      <c r="BW195" s="34">
        <v>0.99959458612894836</v>
      </c>
      <c r="BX195" s="34">
        <v>0.99958895653813795</v>
      </c>
      <c r="BY195" s="34">
        <v>0.9995833269790324</v>
      </c>
      <c r="BZ195" s="34">
        <v>0.99957769745163227</v>
      </c>
      <c r="CA195" s="34">
        <v>0.99957206795593678</v>
      </c>
      <c r="CB195" s="34">
        <v>0.99956643849194582</v>
      </c>
      <c r="CC195" s="34">
        <v>0.99956080905965916</v>
      </c>
      <c r="CD195" s="34">
        <v>0.99955517965907703</v>
      </c>
      <c r="CE195" s="34">
        <v>0.99954955029019898</v>
      </c>
      <c r="CF195" s="34">
        <v>0.9995439209530248</v>
      </c>
      <c r="CG195" s="34">
        <v>0.99953829164755414</v>
      </c>
      <c r="CH195" s="34">
        <v>0.99953266237378713</v>
      </c>
      <c r="CI195" s="34">
        <v>0.99952703313172353</v>
      </c>
      <c r="CJ195" s="34">
        <v>0.99952140392136313</v>
      </c>
      <c r="CK195" s="34">
        <v>0.99951577474270548</v>
      </c>
      <c r="CL195" s="34">
        <v>0.99951014559575102</v>
      </c>
      <c r="CM195" s="34">
        <v>0.99950451648049909</v>
      </c>
      <c r="CN195" s="34">
        <v>0.99949888739694936</v>
      </c>
      <c r="CO195" s="34">
        <v>0.99949325834510228</v>
      </c>
      <c r="CP195" s="34">
        <v>0.99948762932495716</v>
      </c>
      <c r="CQ195" s="34">
        <v>0.99947932187480071</v>
      </c>
      <c r="CR195" s="34">
        <v>0.99947101449369358</v>
      </c>
      <c r="CS195" s="34">
        <v>0.99946270718163455</v>
      </c>
      <c r="CT195" s="34">
        <v>0.99945439993862395</v>
      </c>
      <c r="CU195" s="34">
        <v>0.99944609276466034</v>
      </c>
      <c r="CV195" s="34">
        <v>0.99943778565974384</v>
      </c>
      <c r="CW195" s="34">
        <v>0.99942947862387344</v>
      </c>
      <c r="CX195" s="34">
        <v>0.99942117165704891</v>
      </c>
      <c r="CY195" s="34">
        <v>0.99941286475926916</v>
      </c>
      <c r="CZ195" s="34">
        <v>0.99940455793053407</v>
      </c>
      <c r="DA195" s="34">
        <v>0.99939625117084285</v>
      </c>
      <c r="DB195" s="34">
        <v>0.99938794448019508</v>
      </c>
    </row>
    <row r="196" spans="1:106" x14ac:dyDescent="0.2">
      <c r="A196" s="13">
        <f t="shared" ref="A196:A259" ca="1" si="3">IF(WORKDAY(A$2,ROW()-2)&gt;TODAY(),"",WORKDAY(A$2,ROW()-2))</f>
        <v>44544</v>
      </c>
      <c r="B196" s="34">
        <v>1.0000058562513578</v>
      </c>
      <c r="C196" s="34">
        <v>1</v>
      </c>
      <c r="D196" s="34">
        <v>0.99999414378293761</v>
      </c>
      <c r="E196" s="34">
        <v>0.99998828760017078</v>
      </c>
      <c r="F196" s="34">
        <v>0.99998243145169885</v>
      </c>
      <c r="G196" s="34">
        <v>0.9999765753375216</v>
      </c>
      <c r="H196" s="34">
        <v>0.99997071925763925</v>
      </c>
      <c r="I196" s="34">
        <v>0.99996486321205136</v>
      </c>
      <c r="J196" s="34">
        <v>0.99995900720075781</v>
      </c>
      <c r="K196" s="34">
        <v>0.99995315122375827</v>
      </c>
      <c r="L196" s="34">
        <v>0.99994729528105253</v>
      </c>
      <c r="M196" s="34">
        <v>0.99994143937264057</v>
      </c>
      <c r="N196" s="34">
        <v>0.99993558349852196</v>
      </c>
      <c r="O196" s="34">
        <v>0.99992972765869681</v>
      </c>
      <c r="P196" s="34">
        <v>0.99992387185316445</v>
      </c>
      <c r="Q196" s="34">
        <v>0.99991801608192499</v>
      </c>
      <c r="R196" s="34">
        <v>0.99991216034497832</v>
      </c>
      <c r="S196" s="34">
        <v>0.99990630464232411</v>
      </c>
      <c r="T196" s="34">
        <v>0.99990044897396213</v>
      </c>
      <c r="U196" s="34">
        <v>0.9998945933398925</v>
      </c>
      <c r="V196" s="34">
        <v>0.99988873774011433</v>
      </c>
      <c r="W196" s="34">
        <v>0.99988288217462795</v>
      </c>
      <c r="X196" s="34">
        <v>0.99987702664343314</v>
      </c>
      <c r="Y196" s="34">
        <v>0.99987117114652957</v>
      </c>
      <c r="Z196" s="34">
        <v>0.99986531568391679</v>
      </c>
      <c r="AA196" s="34">
        <v>0.99985946025559536</v>
      </c>
      <c r="AB196" s="34">
        <v>0.99985360486156427</v>
      </c>
      <c r="AC196" s="34">
        <v>0.99984774950182354</v>
      </c>
      <c r="AD196" s="34">
        <v>0.99984189417637326</v>
      </c>
      <c r="AE196" s="34">
        <v>0.999836038885213</v>
      </c>
      <c r="AF196" s="34">
        <v>0.99983018362834253</v>
      </c>
      <c r="AG196" s="34">
        <v>0.99982432840576185</v>
      </c>
      <c r="AH196" s="34">
        <v>0.99981847321747053</v>
      </c>
      <c r="AI196" s="34">
        <v>0.99981261806346844</v>
      </c>
      <c r="AJ196" s="34">
        <v>0.99980676294375548</v>
      </c>
      <c r="AK196" s="34">
        <v>0.99980090785833142</v>
      </c>
      <c r="AL196" s="34">
        <v>0.99979505280719583</v>
      </c>
      <c r="AM196" s="34">
        <v>0.99978919779034869</v>
      </c>
      <c r="AN196" s="34">
        <v>0.9997833428077898</v>
      </c>
      <c r="AO196" s="34">
        <v>0.99977748785951925</v>
      </c>
      <c r="AP196" s="34">
        <v>0.99977163294553639</v>
      </c>
      <c r="AQ196" s="34">
        <v>0.99976577806584122</v>
      </c>
      <c r="AR196" s="34">
        <v>0.99975992322043339</v>
      </c>
      <c r="AS196" s="34">
        <v>0.99975406840931269</v>
      </c>
      <c r="AT196" s="34">
        <v>0.99974821363247923</v>
      </c>
      <c r="AU196" s="34">
        <v>0.99974235888993257</v>
      </c>
      <c r="AV196" s="34">
        <v>0.99973650418167248</v>
      </c>
      <c r="AW196" s="34">
        <v>0.99973064950769885</v>
      </c>
      <c r="AX196" s="34">
        <v>0.99972479486801158</v>
      </c>
      <c r="AY196" s="34">
        <v>0.99971894026261032</v>
      </c>
      <c r="AZ196" s="34">
        <v>0.99971308569149475</v>
      </c>
      <c r="BA196" s="34">
        <v>0.99970723115466498</v>
      </c>
      <c r="BB196" s="34">
        <v>0.99970137665212055</v>
      </c>
      <c r="BC196" s="34">
        <v>0.99969552218386148</v>
      </c>
      <c r="BD196" s="34">
        <v>0.99968966774988721</v>
      </c>
      <c r="BE196" s="34">
        <v>0.99968381335019796</v>
      </c>
      <c r="BF196" s="34">
        <v>0.99967795898479339</v>
      </c>
      <c r="BG196" s="34">
        <v>0.99967210465367329</v>
      </c>
      <c r="BH196" s="34">
        <v>0.99966625035683732</v>
      </c>
      <c r="BI196" s="34">
        <v>0.99966039609428525</v>
      </c>
      <c r="BJ196" s="34">
        <v>0.99965454186601732</v>
      </c>
      <c r="BK196" s="34">
        <v>0.99964868767203263</v>
      </c>
      <c r="BL196" s="34">
        <v>0.99964283351233163</v>
      </c>
      <c r="BM196" s="34">
        <v>0.99963697938691387</v>
      </c>
      <c r="BN196" s="34">
        <v>0.99963112529577913</v>
      </c>
      <c r="BO196" s="34">
        <v>0.99962527123892719</v>
      </c>
      <c r="BP196" s="34">
        <v>0.99961941721635761</v>
      </c>
      <c r="BQ196" s="34">
        <v>0.99961356322807093</v>
      </c>
      <c r="BR196" s="34">
        <v>0.99960770927406617</v>
      </c>
      <c r="BS196" s="34">
        <v>0.99960185535434354</v>
      </c>
      <c r="BT196" s="34">
        <v>0.99959600146890271</v>
      </c>
      <c r="BU196" s="34">
        <v>0.99959014761774334</v>
      </c>
      <c r="BV196" s="34">
        <v>0.99958429380086566</v>
      </c>
      <c r="BW196" s="34">
        <v>0.99957844001826923</v>
      </c>
      <c r="BX196" s="34">
        <v>0.99957258626995371</v>
      </c>
      <c r="BY196" s="34">
        <v>0.99956673255591888</v>
      </c>
      <c r="BZ196" s="34">
        <v>0.99956087887616485</v>
      </c>
      <c r="CA196" s="34">
        <v>0.99955502523069106</v>
      </c>
      <c r="CB196" s="34">
        <v>0.99954917161949774</v>
      </c>
      <c r="CC196" s="34">
        <v>0.99954331804258434</v>
      </c>
      <c r="CD196" s="34">
        <v>0.99953746449995062</v>
      </c>
      <c r="CE196" s="34">
        <v>0.99953161099159671</v>
      </c>
      <c r="CF196" s="34">
        <v>0.99952575751752193</v>
      </c>
      <c r="CG196" s="34">
        <v>0.99951990407772662</v>
      </c>
      <c r="CH196" s="34">
        <v>0.99951405067221022</v>
      </c>
      <c r="CI196" s="34">
        <v>0.99950819730097262</v>
      </c>
      <c r="CJ196" s="34">
        <v>0.99950234396401372</v>
      </c>
      <c r="CK196" s="34">
        <v>0.99949649066133328</v>
      </c>
      <c r="CL196" s="34">
        <v>0.99949063739293098</v>
      </c>
      <c r="CM196" s="34">
        <v>0.99948478415880659</v>
      </c>
      <c r="CN196" s="34">
        <v>0.99947893095896034</v>
      </c>
      <c r="CO196" s="34">
        <v>0.99947307779339134</v>
      </c>
      <c r="CP196" s="34">
        <v>0.9994644926101407</v>
      </c>
      <c r="CQ196" s="34">
        <v>0.9994559075006344</v>
      </c>
      <c r="CR196" s="34">
        <v>0.99944732246487156</v>
      </c>
      <c r="CS196" s="34">
        <v>0.99943873750285162</v>
      </c>
      <c r="CT196" s="34">
        <v>0.99943015261457413</v>
      </c>
      <c r="CU196" s="34">
        <v>0.99942156780003844</v>
      </c>
      <c r="CV196" s="34">
        <v>0.99941298305924342</v>
      </c>
      <c r="CW196" s="34">
        <v>0.99940439839218931</v>
      </c>
      <c r="CX196" s="34">
        <v>0.99939581379887465</v>
      </c>
      <c r="CY196" s="34">
        <v>0.99938722927929935</v>
      </c>
      <c r="CZ196" s="34">
        <v>0.9993786448334625</v>
      </c>
      <c r="DA196" s="34">
        <v>0.99937006046136356</v>
      </c>
      <c r="DB196" s="34">
        <v>0.99936147616300197</v>
      </c>
    </row>
    <row r="197" spans="1:106" x14ac:dyDescent="0.2">
      <c r="A197" s="13">
        <f t="shared" ca="1" si="3"/>
        <v>44545</v>
      </c>
      <c r="B197" s="34">
        <v>1.0000059881262762</v>
      </c>
      <c r="C197" s="34">
        <v>1</v>
      </c>
      <c r="D197" s="34">
        <v>0.99999401190958137</v>
      </c>
      <c r="E197" s="34">
        <v>0.99998802385501984</v>
      </c>
      <c r="F197" s="34">
        <v>0.99998203583631529</v>
      </c>
      <c r="G197" s="34">
        <v>0.99997604785346772</v>
      </c>
      <c r="H197" s="34">
        <v>0.99997005990647647</v>
      </c>
      <c r="I197" s="34">
        <v>0.99996407199534199</v>
      </c>
      <c r="J197" s="34">
        <v>0.99995808412006337</v>
      </c>
      <c r="K197" s="34">
        <v>0.99995209628064063</v>
      </c>
      <c r="L197" s="34">
        <v>0.99994610847707377</v>
      </c>
      <c r="M197" s="34">
        <v>0.99994012070936245</v>
      </c>
      <c r="N197" s="34">
        <v>0.99993413297750622</v>
      </c>
      <c r="O197" s="34">
        <v>0.99992814528150531</v>
      </c>
      <c r="P197" s="34">
        <v>0.99992215762135905</v>
      </c>
      <c r="Q197" s="34">
        <v>0.99991616999706767</v>
      </c>
      <c r="R197" s="34">
        <v>0.99991018240863061</v>
      </c>
      <c r="S197" s="34">
        <v>0.99990419485604753</v>
      </c>
      <c r="T197" s="34">
        <v>0.99989820733931878</v>
      </c>
      <c r="U197" s="34">
        <v>0.99989221985844368</v>
      </c>
      <c r="V197" s="34">
        <v>0.99988623241342234</v>
      </c>
      <c r="W197" s="34">
        <v>0.9998802450042541</v>
      </c>
      <c r="X197" s="34">
        <v>0.99987425763093929</v>
      </c>
      <c r="Y197" s="34">
        <v>0.99986827029347725</v>
      </c>
      <c r="Z197" s="34">
        <v>0.99986228299186775</v>
      </c>
      <c r="AA197" s="34">
        <v>0.99985629572611101</v>
      </c>
      <c r="AB197" s="34">
        <v>0.99985030849620649</v>
      </c>
      <c r="AC197" s="34">
        <v>0.99984432130215417</v>
      </c>
      <c r="AD197" s="34">
        <v>0.99983833414395351</v>
      </c>
      <c r="AE197" s="34">
        <v>0.99983234702160451</v>
      </c>
      <c r="AF197" s="34">
        <v>0.99982635993510705</v>
      </c>
      <c r="AG197" s="34">
        <v>0.99982037288446068</v>
      </c>
      <c r="AH197" s="34">
        <v>0.99981438586966542</v>
      </c>
      <c r="AI197" s="34">
        <v>0.99980839889072082</v>
      </c>
      <c r="AJ197" s="34">
        <v>0.99980241194762687</v>
      </c>
      <c r="AK197" s="34">
        <v>0.99979642504038324</v>
      </c>
      <c r="AL197" s="34">
        <v>0.99979043816898983</v>
      </c>
      <c r="AM197" s="34">
        <v>0.9997844513334464</v>
      </c>
      <c r="AN197" s="34">
        <v>0.99977846453375252</v>
      </c>
      <c r="AO197" s="34">
        <v>0.9997724777699083</v>
      </c>
      <c r="AP197" s="34">
        <v>0.99976649104191329</v>
      </c>
      <c r="AQ197" s="34">
        <v>0.99976050434976726</v>
      </c>
      <c r="AR197" s="34">
        <v>0.99975451769347023</v>
      </c>
      <c r="AS197" s="34">
        <v>0.99974853107302164</v>
      </c>
      <c r="AT197" s="34">
        <v>0.99974254448842159</v>
      </c>
      <c r="AU197" s="34">
        <v>0.99973655793966976</v>
      </c>
      <c r="AV197" s="34">
        <v>0.99973057142676591</v>
      </c>
      <c r="AW197" s="34">
        <v>0.99972458494970995</v>
      </c>
      <c r="AX197" s="34">
        <v>0.99971859850850142</v>
      </c>
      <c r="AY197" s="34">
        <v>0.99971261210314022</v>
      </c>
      <c r="AZ197" s="34">
        <v>0.99970662573362634</v>
      </c>
      <c r="BA197" s="34">
        <v>0.99970063939995912</v>
      </c>
      <c r="BB197" s="34">
        <v>0.99969465310213879</v>
      </c>
      <c r="BC197" s="34">
        <v>0.99968866684016511</v>
      </c>
      <c r="BD197" s="34">
        <v>0.99968268061403731</v>
      </c>
      <c r="BE197" s="34">
        <v>0.99967669442375595</v>
      </c>
      <c r="BF197" s="34">
        <v>0.99967070826932014</v>
      </c>
      <c r="BG197" s="34">
        <v>0.9996647221507301</v>
      </c>
      <c r="BH197" s="34">
        <v>0.99965873606798561</v>
      </c>
      <c r="BI197" s="34">
        <v>0.999652750021086</v>
      </c>
      <c r="BJ197" s="34">
        <v>0.9996467640100315</v>
      </c>
      <c r="BK197" s="34">
        <v>0.99964077803482199</v>
      </c>
      <c r="BL197" s="34">
        <v>0.99963479209545691</v>
      </c>
      <c r="BM197" s="34">
        <v>0.99962880619193617</v>
      </c>
      <c r="BN197" s="34">
        <v>0.99962282032425953</v>
      </c>
      <c r="BO197" s="34">
        <v>0.99961683449242678</v>
      </c>
      <c r="BP197" s="34">
        <v>0.99961084869643779</v>
      </c>
      <c r="BQ197" s="34">
        <v>0.99960486293629214</v>
      </c>
      <c r="BR197" s="34">
        <v>0.99959887721199003</v>
      </c>
      <c r="BS197" s="34">
        <v>0.99959289152353081</v>
      </c>
      <c r="BT197" s="34">
        <v>0.99958690587091459</v>
      </c>
      <c r="BU197" s="34">
        <v>0.99958092025414058</v>
      </c>
      <c r="BV197" s="34">
        <v>0.99957493467320935</v>
      </c>
      <c r="BW197" s="34">
        <v>0.99956894912812033</v>
      </c>
      <c r="BX197" s="34">
        <v>0.99956296361887309</v>
      </c>
      <c r="BY197" s="34">
        <v>0.99955697814546784</v>
      </c>
      <c r="BZ197" s="34">
        <v>0.99955099270790393</v>
      </c>
      <c r="CA197" s="34">
        <v>0.99954500730618168</v>
      </c>
      <c r="CB197" s="34">
        <v>0.99953902194030031</v>
      </c>
      <c r="CC197" s="34">
        <v>0.99953303661025983</v>
      </c>
      <c r="CD197" s="34">
        <v>0.99952705131606023</v>
      </c>
      <c r="CE197" s="34">
        <v>0.99952106605770097</v>
      </c>
      <c r="CF197" s="34">
        <v>0.99951508083518215</v>
      </c>
      <c r="CG197" s="34">
        <v>0.99950909564850288</v>
      </c>
      <c r="CH197" s="34">
        <v>0.99950311049766394</v>
      </c>
      <c r="CI197" s="34">
        <v>0.99949712538266466</v>
      </c>
      <c r="CJ197" s="34">
        <v>0.99949114030350461</v>
      </c>
      <c r="CK197" s="34">
        <v>0.99948515526018367</v>
      </c>
      <c r="CL197" s="34">
        <v>0.99947917025270172</v>
      </c>
      <c r="CM197" s="34">
        <v>0.99947318528105855</v>
      </c>
      <c r="CN197" s="34">
        <v>0.99946720034525416</v>
      </c>
      <c r="CO197" s="34">
        <v>0.99946121544528799</v>
      </c>
      <c r="CP197" s="34">
        <v>0.9994516196106864</v>
      </c>
      <c r="CQ197" s="34">
        <v>0.99944202386821446</v>
      </c>
      <c r="CR197" s="34">
        <v>0.99943242821787126</v>
      </c>
      <c r="CS197" s="34">
        <v>0.99942283265965592</v>
      </c>
      <c r="CT197" s="34">
        <v>0.99941323719356778</v>
      </c>
      <c r="CU197" s="34">
        <v>0.99940364181960573</v>
      </c>
      <c r="CV197" s="34">
        <v>0.99939404653776875</v>
      </c>
      <c r="CW197" s="34">
        <v>0.99938445134805631</v>
      </c>
      <c r="CX197" s="34">
        <v>0.99937485625046729</v>
      </c>
      <c r="CY197" s="34">
        <v>0.99936526124500091</v>
      </c>
      <c r="CZ197" s="34">
        <v>0.99935566633165629</v>
      </c>
      <c r="DA197" s="34">
        <v>0.99934607151043264</v>
      </c>
      <c r="DB197" s="34">
        <v>0.99933647678132864</v>
      </c>
    </row>
    <row r="198" spans="1:106" x14ac:dyDescent="0.2">
      <c r="A198" s="13">
        <f t="shared" ca="1" si="3"/>
        <v>44546</v>
      </c>
      <c r="B198" s="34">
        <v>1.0000177978533524</v>
      </c>
      <c r="C198" s="34">
        <v>1.0000118652003727</v>
      </c>
      <c r="D198" s="34">
        <v>1.0000059325825885</v>
      </c>
      <c r="E198" s="34">
        <v>1</v>
      </c>
      <c r="F198" s="34">
        <v>0.99999406745260666</v>
      </c>
      <c r="G198" s="34">
        <v>0.9999881349404085</v>
      </c>
      <c r="H198" s="34">
        <v>0.99998220246340541</v>
      </c>
      <c r="I198" s="34">
        <v>0.99997627002159672</v>
      </c>
      <c r="J198" s="34">
        <v>0.99997033761498288</v>
      </c>
      <c r="K198" s="34">
        <v>0.999964405243563</v>
      </c>
      <c r="L198" s="34">
        <v>0.9999584729073373</v>
      </c>
      <c r="M198" s="34">
        <v>0.99995254060630556</v>
      </c>
      <c r="N198" s="34">
        <v>0.99994660834046745</v>
      </c>
      <c r="O198" s="34">
        <v>0.99994067610982262</v>
      </c>
      <c r="P198" s="34">
        <v>0.9999347439143712</v>
      </c>
      <c r="Q198" s="34">
        <v>0.99992881175411275</v>
      </c>
      <c r="R198" s="34">
        <v>0.99992287962904725</v>
      </c>
      <c r="S198" s="34">
        <v>0.99991694753917426</v>
      </c>
      <c r="T198" s="34">
        <v>0.99991101548449346</v>
      </c>
      <c r="U198" s="34">
        <v>0.99990508346500528</v>
      </c>
      <c r="V198" s="34">
        <v>0.99989915148070885</v>
      </c>
      <c r="W198" s="34">
        <v>0.99989321953160415</v>
      </c>
      <c r="X198" s="34">
        <v>0.99988728761769108</v>
      </c>
      <c r="Y198" s="34">
        <v>0.99988135573896941</v>
      </c>
      <c r="Z198" s="34">
        <v>0.99987542389543882</v>
      </c>
      <c r="AA198" s="34">
        <v>0.9998694920870993</v>
      </c>
      <c r="AB198" s="34">
        <v>0.99986356031395029</v>
      </c>
      <c r="AC198" s="34">
        <v>0.99985762857599192</v>
      </c>
      <c r="AD198" s="34">
        <v>0.99985169687322406</v>
      </c>
      <c r="AE198" s="34">
        <v>0.99984576520564605</v>
      </c>
      <c r="AF198" s="34">
        <v>0.99983983357325801</v>
      </c>
      <c r="AG198" s="34">
        <v>0.99983390197605959</v>
      </c>
      <c r="AH198" s="34">
        <v>0.99982797041405091</v>
      </c>
      <c r="AI198" s="34">
        <v>0.99982203888723131</v>
      </c>
      <c r="AJ198" s="34">
        <v>0.99981610739560078</v>
      </c>
      <c r="AK198" s="34">
        <v>0.99981017593915911</v>
      </c>
      <c r="AL198" s="34">
        <v>0.99980424451790606</v>
      </c>
      <c r="AM198" s="34">
        <v>0.99979831313184142</v>
      </c>
      <c r="AN198" s="34">
        <v>0.99979238178096519</v>
      </c>
      <c r="AO198" s="34">
        <v>0.99978645046527681</v>
      </c>
      <c r="AP198" s="34">
        <v>0.99978051918477628</v>
      </c>
      <c r="AQ198" s="34">
        <v>0.99977458793946339</v>
      </c>
      <c r="AR198" s="34">
        <v>0.99976865672933779</v>
      </c>
      <c r="AS198" s="34">
        <v>0.99976272555439949</v>
      </c>
      <c r="AT198" s="34">
        <v>0.99975679441464826</v>
      </c>
      <c r="AU198" s="34">
        <v>0.99975086331008367</v>
      </c>
      <c r="AV198" s="34">
        <v>0.9997449322407056</v>
      </c>
      <c r="AW198" s="34">
        <v>0.99973900120651393</v>
      </c>
      <c r="AX198" s="34">
        <v>0.99973307020750823</v>
      </c>
      <c r="AY198" s="34">
        <v>0.99972713924368872</v>
      </c>
      <c r="AZ198" s="34">
        <v>0.99972120831505484</v>
      </c>
      <c r="BA198" s="34">
        <v>0.99971527742160649</v>
      </c>
      <c r="BB198" s="34">
        <v>0.99970934656334354</v>
      </c>
      <c r="BC198" s="34">
        <v>0.99970341574026556</v>
      </c>
      <c r="BD198" s="34">
        <v>0.99969748495237254</v>
      </c>
      <c r="BE198" s="34">
        <v>0.99969155419966405</v>
      </c>
      <c r="BF198" s="34">
        <v>0.99968562348214018</v>
      </c>
      <c r="BG198" s="34">
        <v>0.99967969279980051</v>
      </c>
      <c r="BH198" s="34">
        <v>0.9996737621526447</v>
      </c>
      <c r="BI198" s="34">
        <v>0.99966783154067307</v>
      </c>
      <c r="BJ198" s="34">
        <v>0.99966190096388496</v>
      </c>
      <c r="BK198" s="34">
        <v>0.99965597042228027</v>
      </c>
      <c r="BL198" s="34">
        <v>0.99965003991585866</v>
      </c>
      <c r="BM198" s="34">
        <v>0.99964410944462034</v>
      </c>
      <c r="BN198" s="34">
        <v>0.99963817900856478</v>
      </c>
      <c r="BO198" s="34">
        <v>0.99963224860769162</v>
      </c>
      <c r="BP198" s="34">
        <v>0.99962631824200077</v>
      </c>
      <c r="BQ198" s="34">
        <v>0.99962038791149244</v>
      </c>
      <c r="BR198" s="34">
        <v>0.99961445761616585</v>
      </c>
      <c r="BS198" s="34">
        <v>0.99960852735602113</v>
      </c>
      <c r="BT198" s="34">
        <v>0.99960259713105781</v>
      </c>
      <c r="BU198" s="34">
        <v>0.9995966669412758</v>
      </c>
      <c r="BV198" s="34">
        <v>0.99959073678667498</v>
      </c>
      <c r="BW198" s="34">
        <v>0.99958480666725535</v>
      </c>
      <c r="BX198" s="34">
        <v>0.99957887658301625</v>
      </c>
      <c r="BY198" s="34">
        <v>0.99957294653395745</v>
      </c>
      <c r="BZ198" s="34">
        <v>0.99956701652007907</v>
      </c>
      <c r="CA198" s="34">
        <v>0.99956108654138098</v>
      </c>
      <c r="CB198" s="34">
        <v>0.99955515659786265</v>
      </c>
      <c r="CC198" s="34">
        <v>0.99954922668952384</v>
      </c>
      <c r="CD198" s="34">
        <v>0.99954329681636478</v>
      </c>
      <c r="CE198" s="34">
        <v>0.99953736697838469</v>
      </c>
      <c r="CF198" s="34">
        <v>0.99953143717558379</v>
      </c>
      <c r="CG198" s="34">
        <v>0.99952550740796176</v>
      </c>
      <c r="CH198" s="34">
        <v>0.99951957767551836</v>
      </c>
      <c r="CI198" s="34">
        <v>0.99951364797825326</v>
      </c>
      <c r="CJ198" s="34">
        <v>0.99950771831616647</v>
      </c>
      <c r="CK198" s="34">
        <v>0.99950178868925754</v>
      </c>
      <c r="CL198" s="34">
        <v>0.99949585909752647</v>
      </c>
      <c r="CM198" s="34">
        <v>0.99948992954097315</v>
      </c>
      <c r="CN198" s="34">
        <v>0.99948400001959692</v>
      </c>
      <c r="CO198" s="34">
        <v>0.99947807053339821</v>
      </c>
      <c r="CP198" s="34">
        <v>0.99947214108237614</v>
      </c>
      <c r="CQ198" s="34">
        <v>0.99946621166653093</v>
      </c>
      <c r="CR198" s="34">
        <v>0.99946028228586226</v>
      </c>
      <c r="CS198" s="34">
        <v>0.99945066001382721</v>
      </c>
      <c r="CT198" s="34">
        <v>0.99944103783443017</v>
      </c>
      <c r="CU198" s="34">
        <v>0.99943141574767047</v>
      </c>
      <c r="CV198" s="34">
        <v>0.99942179375354701</v>
      </c>
      <c r="CW198" s="34">
        <v>0.99941217185205899</v>
      </c>
      <c r="CX198" s="34">
        <v>0.99940255004320555</v>
      </c>
      <c r="CY198" s="34">
        <v>0.99939292832698579</v>
      </c>
      <c r="CZ198" s="34">
        <v>0.99938330670339881</v>
      </c>
      <c r="DA198" s="34">
        <v>0.99937368517244374</v>
      </c>
      <c r="DB198" s="34">
        <v>0.99936406373411935</v>
      </c>
    </row>
    <row r="199" spans="1:106" x14ac:dyDescent="0.2">
      <c r="A199" s="13">
        <f t="shared" ca="1" si="3"/>
        <v>44547</v>
      </c>
      <c r="B199" s="34">
        <v>1.0000177146157032</v>
      </c>
      <c r="C199" s="34">
        <v>1.000011809708935</v>
      </c>
      <c r="D199" s="34">
        <v>1.0000059048370338</v>
      </c>
      <c r="E199" s="34">
        <v>1</v>
      </c>
      <c r="F199" s="34">
        <v>0.999994095197833</v>
      </c>
      <c r="G199" s="34">
        <v>0.99998819043053244</v>
      </c>
      <c r="H199" s="34">
        <v>0.99998228569809855</v>
      </c>
      <c r="I199" s="34">
        <v>0.99997638100053099</v>
      </c>
      <c r="J199" s="34">
        <v>0.99997047633782943</v>
      </c>
      <c r="K199" s="34">
        <v>0.99996457170999375</v>
      </c>
      <c r="L199" s="34">
        <v>0.99995866711702375</v>
      </c>
      <c r="M199" s="34">
        <v>0.99995276255891918</v>
      </c>
      <c r="N199" s="34">
        <v>0.99994685803567995</v>
      </c>
      <c r="O199" s="34">
        <v>0.99994095354730561</v>
      </c>
      <c r="P199" s="34">
        <v>0.99993504909379605</v>
      </c>
      <c r="Q199" s="34">
        <v>0.99992914467515137</v>
      </c>
      <c r="R199" s="34">
        <v>0.99992324029137092</v>
      </c>
      <c r="S199" s="34">
        <v>0.99991733594245469</v>
      </c>
      <c r="T199" s="34">
        <v>0.99991143162840246</v>
      </c>
      <c r="U199" s="34">
        <v>0.99990552734921434</v>
      </c>
      <c r="V199" s="34">
        <v>0.99989962310488945</v>
      </c>
      <c r="W199" s="34">
        <v>0.99989371889542811</v>
      </c>
      <c r="X199" s="34">
        <v>0.99988781472082999</v>
      </c>
      <c r="Y199" s="34">
        <v>0.99988191058109466</v>
      </c>
      <c r="Z199" s="34">
        <v>0.99987600647622221</v>
      </c>
      <c r="AA199" s="34">
        <v>0.99987010240621266</v>
      </c>
      <c r="AB199" s="34">
        <v>0.9998641983710651</v>
      </c>
      <c r="AC199" s="34">
        <v>0.99985829437077967</v>
      </c>
      <c r="AD199" s="34">
        <v>0.99985239040535645</v>
      </c>
      <c r="AE199" s="34">
        <v>0.99984648647479479</v>
      </c>
      <c r="AF199" s="34">
        <v>0.99984058257909469</v>
      </c>
      <c r="AG199" s="34">
        <v>0.99983467871825593</v>
      </c>
      <c r="AH199" s="34">
        <v>0.99982877489227828</v>
      </c>
      <c r="AI199" s="34">
        <v>0.99982287110116164</v>
      </c>
      <c r="AJ199" s="34">
        <v>0.99981696734490577</v>
      </c>
      <c r="AK199" s="34">
        <v>0.99981106362351024</v>
      </c>
      <c r="AL199" s="34">
        <v>0.99980515993697505</v>
      </c>
      <c r="AM199" s="34">
        <v>0.99979925628529986</v>
      </c>
      <c r="AN199" s="34">
        <v>0.9997933526684849</v>
      </c>
      <c r="AO199" s="34">
        <v>0.99978744908652939</v>
      </c>
      <c r="AP199" s="34">
        <v>0.99978154553943333</v>
      </c>
      <c r="AQ199" s="34">
        <v>0.99977564202719682</v>
      </c>
      <c r="AR199" s="34">
        <v>0.9997697385498191</v>
      </c>
      <c r="AS199" s="34">
        <v>0.99976383510730038</v>
      </c>
      <c r="AT199" s="34">
        <v>0.99975793169964033</v>
      </c>
      <c r="AU199" s="34">
        <v>0.99975202832683874</v>
      </c>
      <c r="AV199" s="34">
        <v>0.99974612498889537</v>
      </c>
      <c r="AW199" s="34">
        <v>0.99974022168580989</v>
      </c>
      <c r="AX199" s="34">
        <v>0.9997343184175822</v>
      </c>
      <c r="AY199" s="34">
        <v>0.9997284151842124</v>
      </c>
      <c r="AZ199" s="34">
        <v>0.99972251198570006</v>
      </c>
      <c r="BA199" s="34">
        <v>0.99971660882204494</v>
      </c>
      <c r="BB199" s="34">
        <v>0.99971070569324672</v>
      </c>
      <c r="BC199" s="34">
        <v>0.99970480259930516</v>
      </c>
      <c r="BD199" s="34">
        <v>0.9996988995402204</v>
      </c>
      <c r="BE199" s="34">
        <v>0.99969299651599186</v>
      </c>
      <c r="BF199" s="34">
        <v>0.99968709352661955</v>
      </c>
      <c r="BG199" s="34">
        <v>0.99968119057210347</v>
      </c>
      <c r="BH199" s="34">
        <v>0.99967528765244296</v>
      </c>
      <c r="BI199" s="34">
        <v>0.99966938476763789</v>
      </c>
      <c r="BJ199" s="34">
        <v>0.99966348191768861</v>
      </c>
      <c r="BK199" s="34">
        <v>0.99965757910259412</v>
      </c>
      <c r="BL199" s="34">
        <v>0.99965167632235485</v>
      </c>
      <c r="BM199" s="34">
        <v>0.99964577357697004</v>
      </c>
      <c r="BN199" s="34">
        <v>0.99963987086643991</v>
      </c>
      <c r="BO199" s="34">
        <v>0.99963396819076411</v>
      </c>
      <c r="BP199" s="34">
        <v>0.99962806554994244</v>
      </c>
      <c r="BQ199" s="34">
        <v>0.99962216294397477</v>
      </c>
      <c r="BR199" s="34">
        <v>0.99961626037286089</v>
      </c>
      <c r="BS199" s="34">
        <v>0.99961035783660035</v>
      </c>
      <c r="BT199" s="34">
        <v>0.99960445533519326</v>
      </c>
      <c r="BU199" s="34">
        <v>0.99959855286863919</v>
      </c>
      <c r="BV199" s="34">
        <v>0.9995926504369379</v>
      </c>
      <c r="BW199" s="34">
        <v>0.9995867480400894</v>
      </c>
      <c r="BX199" s="34">
        <v>0.99958084567809347</v>
      </c>
      <c r="BY199" s="34">
        <v>0.99957494335094976</v>
      </c>
      <c r="BZ199" s="34">
        <v>0.99956904105865796</v>
      </c>
      <c r="CA199" s="34">
        <v>0.99956313880121839</v>
      </c>
      <c r="CB199" s="34">
        <v>0.99955723657863027</v>
      </c>
      <c r="CC199" s="34">
        <v>0.9995513343908935</v>
      </c>
      <c r="CD199" s="34">
        <v>0.99954543223800807</v>
      </c>
      <c r="CE199" s="34">
        <v>0.99953953011997365</v>
      </c>
      <c r="CF199" s="34">
        <v>0.99953362803679036</v>
      </c>
      <c r="CG199" s="34">
        <v>0.99952772598845729</v>
      </c>
      <c r="CH199" s="34">
        <v>0.99952182397497491</v>
      </c>
      <c r="CI199" s="34">
        <v>0.99951592199634276</v>
      </c>
      <c r="CJ199" s="34">
        <v>0.9995100200525604</v>
      </c>
      <c r="CK199" s="34">
        <v>0.99950411814362794</v>
      </c>
      <c r="CL199" s="34">
        <v>0.99949821626954516</v>
      </c>
      <c r="CM199" s="34">
        <v>0.99949231443031183</v>
      </c>
      <c r="CN199" s="34">
        <v>0.99948641262592763</v>
      </c>
      <c r="CO199" s="34">
        <v>0.99948051085639233</v>
      </c>
      <c r="CP199" s="34">
        <v>0.99947460912170594</v>
      </c>
      <c r="CQ199" s="34">
        <v>0.999468707421868</v>
      </c>
      <c r="CR199" s="34">
        <v>0.99945849613362914</v>
      </c>
      <c r="CS199" s="34">
        <v>0.99944828494971616</v>
      </c>
      <c r="CT199" s="34">
        <v>0.99943807387012773</v>
      </c>
      <c r="CU199" s="34">
        <v>0.99942786289486296</v>
      </c>
      <c r="CV199" s="34">
        <v>0.99941765202392108</v>
      </c>
      <c r="CW199" s="34">
        <v>0.99940744125730085</v>
      </c>
      <c r="CX199" s="34">
        <v>0.99939723059500085</v>
      </c>
      <c r="CY199" s="34">
        <v>0.99938702003702051</v>
      </c>
      <c r="CZ199" s="34">
        <v>0.99937680958335839</v>
      </c>
      <c r="DA199" s="34">
        <v>0.9993665992340135</v>
      </c>
      <c r="DB199" s="34">
        <v>0.99935638898898504</v>
      </c>
    </row>
    <row r="200" spans="1:106" x14ac:dyDescent="0.2">
      <c r="A200" s="13">
        <f t="shared" ca="1" si="3"/>
        <v>44550</v>
      </c>
      <c r="B200" s="34">
        <v>1.0000059498133016</v>
      </c>
      <c r="C200" s="34">
        <v>1</v>
      </c>
      <c r="D200" s="34">
        <v>0.99999405022209864</v>
      </c>
      <c r="E200" s="34">
        <v>0.99998810047959708</v>
      </c>
      <c r="F200" s="34">
        <v>0.99998215077249519</v>
      </c>
      <c r="G200" s="34">
        <v>0.99997620110079255</v>
      </c>
      <c r="H200" s="34">
        <v>0.99997025146448937</v>
      </c>
      <c r="I200" s="34">
        <v>0.99996430186358509</v>
      </c>
      <c r="J200" s="34">
        <v>0.99995835229807983</v>
      </c>
      <c r="K200" s="34">
        <v>0.99995240276797293</v>
      </c>
      <c r="L200" s="34">
        <v>0.99994645327326426</v>
      </c>
      <c r="M200" s="34">
        <v>0.99994050381395405</v>
      </c>
      <c r="N200" s="34">
        <v>0.99993455439004175</v>
      </c>
      <c r="O200" s="34">
        <v>0.99992860500152736</v>
      </c>
      <c r="P200" s="34">
        <v>0.99992265564841021</v>
      </c>
      <c r="Q200" s="34">
        <v>0.99991670633069052</v>
      </c>
      <c r="R200" s="34">
        <v>0.99991075704836796</v>
      </c>
      <c r="S200" s="34">
        <v>0.9999048078014422</v>
      </c>
      <c r="T200" s="34">
        <v>0.99989885858991323</v>
      </c>
      <c r="U200" s="34">
        <v>0.99989290941378084</v>
      </c>
      <c r="V200" s="34">
        <v>0.99988696027304447</v>
      </c>
      <c r="W200" s="34">
        <v>0.99988101116770434</v>
      </c>
      <c r="X200" s="34">
        <v>0.99987506209776011</v>
      </c>
      <c r="Y200" s="34">
        <v>0.99986911306321136</v>
      </c>
      <c r="Z200" s="34">
        <v>0.99986316406405829</v>
      </c>
      <c r="AA200" s="34">
        <v>0.99985721510030023</v>
      </c>
      <c r="AB200" s="34">
        <v>0.9998512661719372</v>
      </c>
      <c r="AC200" s="34">
        <v>0.99984531727896919</v>
      </c>
      <c r="AD200" s="34">
        <v>0.99983936842139565</v>
      </c>
      <c r="AE200" s="34">
        <v>0.99983341959921646</v>
      </c>
      <c r="AF200" s="34">
        <v>0.9998274708124314</v>
      </c>
      <c r="AG200" s="34">
        <v>0.99982152206104014</v>
      </c>
      <c r="AH200" s="34">
        <v>0.99981557334504301</v>
      </c>
      <c r="AI200" s="34">
        <v>0.99980962466443901</v>
      </c>
      <c r="AJ200" s="34">
        <v>0.99980367601922859</v>
      </c>
      <c r="AK200" s="34">
        <v>0.99979772740941142</v>
      </c>
      <c r="AL200" s="34">
        <v>0.99979177883498693</v>
      </c>
      <c r="AM200" s="34">
        <v>0.99978583029595525</v>
      </c>
      <c r="AN200" s="34">
        <v>0.99977988179231592</v>
      </c>
      <c r="AO200" s="34">
        <v>0.99977393332406883</v>
      </c>
      <c r="AP200" s="34">
        <v>0.9997679848912141</v>
      </c>
      <c r="AQ200" s="34">
        <v>0.99976203649375095</v>
      </c>
      <c r="AR200" s="34">
        <v>0.9997560881316796</v>
      </c>
      <c r="AS200" s="34">
        <v>0.9997501398049996</v>
      </c>
      <c r="AT200" s="34">
        <v>0.99974419151371086</v>
      </c>
      <c r="AU200" s="34">
        <v>0.99973824325781324</v>
      </c>
      <c r="AV200" s="34">
        <v>0.99973229503730632</v>
      </c>
      <c r="AW200" s="34">
        <v>0.99972634685218997</v>
      </c>
      <c r="AX200" s="34">
        <v>0.99972039870246376</v>
      </c>
      <c r="AY200" s="34">
        <v>0.99971445058812813</v>
      </c>
      <c r="AZ200" s="34">
        <v>0.9997085025091822</v>
      </c>
      <c r="BA200" s="34">
        <v>0.99970255446562628</v>
      </c>
      <c r="BB200" s="34">
        <v>0.99969660645745972</v>
      </c>
      <c r="BC200" s="34">
        <v>0.9996906584846823</v>
      </c>
      <c r="BD200" s="34">
        <v>0.99968471054729424</v>
      </c>
      <c r="BE200" s="34">
        <v>0.99967876264529498</v>
      </c>
      <c r="BF200" s="34">
        <v>0.99967281477868475</v>
      </c>
      <c r="BG200" s="34">
        <v>0.99966686694746254</v>
      </c>
      <c r="BH200" s="34">
        <v>0.9996609191516288</v>
      </c>
      <c r="BI200" s="34">
        <v>0.99965497139118309</v>
      </c>
      <c r="BJ200" s="34">
        <v>0.9996490236661254</v>
      </c>
      <c r="BK200" s="34">
        <v>0.99964307597645519</v>
      </c>
      <c r="BL200" s="34">
        <v>0.99963712832217244</v>
      </c>
      <c r="BM200" s="34">
        <v>0.99963118070327694</v>
      </c>
      <c r="BN200" s="34">
        <v>0.99962523311976836</v>
      </c>
      <c r="BO200" s="34">
        <v>0.99961928557164659</v>
      </c>
      <c r="BP200" s="34">
        <v>0.9996133380589115</v>
      </c>
      <c r="BQ200" s="34">
        <v>0.99960739058156267</v>
      </c>
      <c r="BR200" s="34">
        <v>0.99960144313960009</v>
      </c>
      <c r="BS200" s="34">
        <v>0.99959549573302364</v>
      </c>
      <c r="BT200" s="34">
        <v>0.99958954836183278</v>
      </c>
      <c r="BU200" s="34">
        <v>0.99958360102602728</v>
      </c>
      <c r="BV200" s="34">
        <v>0.99957765372560747</v>
      </c>
      <c r="BW200" s="34">
        <v>0.99957170646057258</v>
      </c>
      <c r="BX200" s="34">
        <v>0.99956575923092261</v>
      </c>
      <c r="BY200" s="34">
        <v>0.99955981203665722</v>
      </c>
      <c r="BZ200" s="34">
        <v>0.99955386487777642</v>
      </c>
      <c r="CA200" s="34">
        <v>0.99954791775427987</v>
      </c>
      <c r="CB200" s="34">
        <v>0.99954197066616746</v>
      </c>
      <c r="CC200" s="34">
        <v>0.99953602361343874</v>
      </c>
      <c r="CD200" s="34">
        <v>0.99953007659609383</v>
      </c>
      <c r="CE200" s="34">
        <v>0.99952412961413228</v>
      </c>
      <c r="CF200" s="34">
        <v>0.9995181826675541</v>
      </c>
      <c r="CG200" s="34">
        <v>0.99951223575635872</v>
      </c>
      <c r="CH200" s="34">
        <v>0.99950628888054627</v>
      </c>
      <c r="CI200" s="34">
        <v>0.99950034204011629</v>
      </c>
      <c r="CJ200" s="34">
        <v>0.99949439523506889</v>
      </c>
      <c r="CK200" s="34">
        <v>0.99948844846540341</v>
      </c>
      <c r="CL200" s="34">
        <v>0.99948250173111985</v>
      </c>
      <c r="CM200" s="34">
        <v>0.99947655503221844</v>
      </c>
      <c r="CN200" s="34">
        <v>0.99947060836869817</v>
      </c>
      <c r="CO200" s="34">
        <v>0.99946466174055948</v>
      </c>
      <c r="CP200" s="34">
        <v>0.99945455107335568</v>
      </c>
      <c r="CQ200" s="34">
        <v>0.99944444050843217</v>
      </c>
      <c r="CR200" s="34">
        <v>0.9994343300457883</v>
      </c>
      <c r="CS200" s="34">
        <v>0.9994242196854225</v>
      </c>
      <c r="CT200" s="34">
        <v>0.99941410942733389</v>
      </c>
      <c r="CU200" s="34">
        <v>0.99940399927152146</v>
      </c>
      <c r="CV200" s="34">
        <v>0.99939388921798422</v>
      </c>
      <c r="CW200" s="34">
        <v>0.99938377926672106</v>
      </c>
      <c r="CX200" s="34">
        <v>0.9993736694177312</v>
      </c>
      <c r="CY200" s="34">
        <v>0.99936355967101342</v>
      </c>
      <c r="CZ200" s="34">
        <v>0.99935345002656639</v>
      </c>
      <c r="DA200" s="34">
        <v>0.99934334048438966</v>
      </c>
      <c r="DB200" s="34">
        <v>0.99933323104448168</v>
      </c>
    </row>
    <row r="201" spans="1:106" x14ac:dyDescent="0.2">
      <c r="A201" s="13">
        <f t="shared" ca="1" si="3"/>
        <v>44551</v>
      </c>
      <c r="B201" s="34">
        <v>1.0000059983985732</v>
      </c>
      <c r="C201" s="34">
        <v>1</v>
      </c>
      <c r="D201" s="34">
        <v>0.99999400163740737</v>
      </c>
      <c r="E201" s="34">
        <v>0.99998800331079485</v>
      </c>
      <c r="F201" s="34">
        <v>0.99998200502016277</v>
      </c>
      <c r="G201" s="34">
        <v>0.99997600676551046</v>
      </c>
      <c r="H201" s="34">
        <v>0.99997000854683804</v>
      </c>
      <c r="I201" s="34">
        <v>0.99996401036414484</v>
      </c>
      <c r="J201" s="34">
        <v>0.99995801221743108</v>
      </c>
      <c r="K201" s="34">
        <v>0.99995201410669632</v>
      </c>
      <c r="L201" s="34">
        <v>0.99994601603194055</v>
      </c>
      <c r="M201" s="34">
        <v>0.99994001799316334</v>
      </c>
      <c r="N201" s="34">
        <v>0.99993401999036435</v>
      </c>
      <c r="O201" s="34">
        <v>0.99992802202354369</v>
      </c>
      <c r="P201" s="34">
        <v>0.99992202409270114</v>
      </c>
      <c r="Q201" s="34">
        <v>0.99991602619783626</v>
      </c>
      <c r="R201" s="34">
        <v>0.99991002833894882</v>
      </c>
      <c r="S201" s="34">
        <v>0.99990403051603882</v>
      </c>
      <c r="T201" s="34">
        <v>0.99989803272910582</v>
      </c>
      <c r="U201" s="34">
        <v>0.99989203497815005</v>
      </c>
      <c r="V201" s="34">
        <v>0.99988603726317071</v>
      </c>
      <c r="W201" s="34">
        <v>0.99988003958416771</v>
      </c>
      <c r="X201" s="34">
        <v>0.99987404194114116</v>
      </c>
      <c r="Y201" s="34">
        <v>0.9998680443340906</v>
      </c>
      <c r="Z201" s="34">
        <v>0.99986204676301571</v>
      </c>
      <c r="AA201" s="34">
        <v>0.99985604922791682</v>
      </c>
      <c r="AB201" s="34">
        <v>0.99985005172879293</v>
      </c>
      <c r="AC201" s="34">
        <v>0.99984405426564449</v>
      </c>
      <c r="AD201" s="34">
        <v>0.99983805683847082</v>
      </c>
      <c r="AE201" s="34">
        <v>0.99983205944727205</v>
      </c>
      <c r="AF201" s="34">
        <v>0.9998260620920475</v>
      </c>
      <c r="AG201" s="34">
        <v>0.9998200647727975</v>
      </c>
      <c r="AH201" s="34">
        <v>0.99981406748952173</v>
      </c>
      <c r="AI201" s="34">
        <v>0.99980807024221974</v>
      </c>
      <c r="AJ201" s="34">
        <v>0.9998020730308913</v>
      </c>
      <c r="AK201" s="34">
        <v>0.99979607585553631</v>
      </c>
      <c r="AL201" s="34">
        <v>0.99979007871615455</v>
      </c>
      <c r="AM201" s="34">
        <v>0.9997840816127459</v>
      </c>
      <c r="AN201" s="34">
        <v>0.99977808454530992</v>
      </c>
      <c r="AO201" s="34">
        <v>0.9997720875138465</v>
      </c>
      <c r="AP201" s="34">
        <v>0.99976609051835574</v>
      </c>
      <c r="AQ201" s="34">
        <v>0.99976009355883688</v>
      </c>
      <c r="AR201" s="34">
        <v>0.99975409663529025</v>
      </c>
      <c r="AS201" s="34">
        <v>0.99974809974771495</v>
      </c>
      <c r="AT201" s="34">
        <v>0.99974210289611143</v>
      </c>
      <c r="AU201" s="34">
        <v>0.99973610608047903</v>
      </c>
      <c r="AV201" s="34">
        <v>0.99973010930081785</v>
      </c>
      <c r="AW201" s="34">
        <v>0.99972411255712734</v>
      </c>
      <c r="AX201" s="34">
        <v>0.99971811584940773</v>
      </c>
      <c r="AY201" s="34">
        <v>0.99971211917765834</v>
      </c>
      <c r="AZ201" s="34">
        <v>0.99970612254187929</v>
      </c>
      <c r="BA201" s="34">
        <v>0.99970012594207003</v>
      </c>
      <c r="BB201" s="34">
        <v>0.99969412937823088</v>
      </c>
      <c r="BC201" s="34">
        <v>0.99968813285036096</v>
      </c>
      <c r="BD201" s="34">
        <v>0.9996821363584607</v>
      </c>
      <c r="BE201" s="34">
        <v>0.99967613990252935</v>
      </c>
      <c r="BF201" s="34">
        <v>0.999670143482567</v>
      </c>
      <c r="BG201" s="34">
        <v>0.9996641470985731</v>
      </c>
      <c r="BH201" s="34">
        <v>0.99965815075054809</v>
      </c>
      <c r="BI201" s="34">
        <v>0.9996521544384912</v>
      </c>
      <c r="BJ201" s="34">
        <v>0.99964615816240232</v>
      </c>
      <c r="BK201" s="34">
        <v>0.99964016192228122</v>
      </c>
      <c r="BL201" s="34">
        <v>0.9996341657181278</v>
      </c>
      <c r="BM201" s="34">
        <v>0.99962816954994183</v>
      </c>
      <c r="BN201" s="34">
        <v>0.99962217341772297</v>
      </c>
      <c r="BO201" s="34">
        <v>0.99961617732147134</v>
      </c>
      <c r="BP201" s="34">
        <v>0.99961018126118606</v>
      </c>
      <c r="BQ201" s="34">
        <v>0.99960418523686767</v>
      </c>
      <c r="BR201" s="34">
        <v>0.99959818924851529</v>
      </c>
      <c r="BS201" s="34">
        <v>0.99959219329612925</v>
      </c>
      <c r="BT201" s="34">
        <v>0.99958619737970911</v>
      </c>
      <c r="BU201" s="34">
        <v>0.99958020149925464</v>
      </c>
      <c r="BV201" s="34">
        <v>0.99957420565476551</v>
      </c>
      <c r="BW201" s="34">
        <v>0.99956820984624195</v>
      </c>
      <c r="BX201" s="34">
        <v>0.99956221407368295</v>
      </c>
      <c r="BY201" s="34">
        <v>0.9995562183370893</v>
      </c>
      <c r="BZ201" s="34">
        <v>0.99955022263645965</v>
      </c>
      <c r="CA201" s="34">
        <v>0.99954422697179479</v>
      </c>
      <c r="CB201" s="34">
        <v>0.99953823134309394</v>
      </c>
      <c r="CC201" s="34">
        <v>0.99953223575035721</v>
      </c>
      <c r="CD201" s="34">
        <v>0.99952624019358405</v>
      </c>
      <c r="CE201" s="34">
        <v>0.99952024467277445</v>
      </c>
      <c r="CF201" s="34">
        <v>0.99951424918792831</v>
      </c>
      <c r="CG201" s="34">
        <v>0.99950825373904517</v>
      </c>
      <c r="CH201" s="34">
        <v>0.99950225832612483</v>
      </c>
      <c r="CI201" s="34">
        <v>0.99949626294916727</v>
      </c>
      <c r="CJ201" s="34">
        <v>0.99949026760817195</v>
      </c>
      <c r="CK201" s="34">
        <v>0.99948427230313897</v>
      </c>
      <c r="CL201" s="34">
        <v>0.99947827703406822</v>
      </c>
      <c r="CM201" s="34">
        <v>0.99947228180095904</v>
      </c>
      <c r="CN201" s="34">
        <v>0.99946628660381132</v>
      </c>
      <c r="CO201" s="34">
        <v>0.99946029144262516</v>
      </c>
      <c r="CP201" s="34">
        <v>0.9994496824843262</v>
      </c>
      <c r="CQ201" s="34">
        <v>0.99943907363863804</v>
      </c>
      <c r="CR201" s="34">
        <v>0.99942846490555948</v>
      </c>
      <c r="CS201" s="34">
        <v>0.99941785628508917</v>
      </c>
      <c r="CT201" s="34">
        <v>0.99940724777722634</v>
      </c>
      <c r="CU201" s="34">
        <v>0.99939663938196921</v>
      </c>
      <c r="CV201" s="34">
        <v>0.99938603109931701</v>
      </c>
      <c r="CW201" s="34">
        <v>0.99937542292926829</v>
      </c>
      <c r="CX201" s="34">
        <v>0.99936481487182227</v>
      </c>
      <c r="CY201" s="34">
        <v>0.99935420692697707</v>
      </c>
      <c r="CZ201" s="34">
        <v>0.99934359909473203</v>
      </c>
      <c r="DA201" s="34">
        <v>0.99933299137508591</v>
      </c>
      <c r="DB201" s="34">
        <v>0.99932238376803739</v>
      </c>
    </row>
    <row r="202" spans="1:106" x14ac:dyDescent="0.2">
      <c r="A202" s="13">
        <f t="shared" ca="1" si="3"/>
        <v>44552</v>
      </c>
      <c r="B202" s="34">
        <v>1.000005870133001</v>
      </c>
      <c r="C202" s="34">
        <v>1</v>
      </c>
      <c r="D202" s="34">
        <v>0.99999412990145731</v>
      </c>
      <c r="E202" s="34">
        <v>0.9999882598373725</v>
      </c>
      <c r="F202" s="34">
        <v>0.99998238980774579</v>
      </c>
      <c r="G202" s="34">
        <v>0.99997651981257651</v>
      </c>
      <c r="H202" s="34">
        <v>0.99997064985186468</v>
      </c>
      <c r="I202" s="34">
        <v>0.99996477992561039</v>
      </c>
      <c r="J202" s="34">
        <v>0.99995891003381288</v>
      </c>
      <c r="K202" s="34">
        <v>0.99995304017647224</v>
      </c>
      <c r="L202" s="34">
        <v>0.99994717035358816</v>
      </c>
      <c r="M202" s="34">
        <v>0.99994130056516062</v>
      </c>
      <c r="N202" s="34">
        <v>0.99993543081118952</v>
      </c>
      <c r="O202" s="34">
        <v>0.99992956109167408</v>
      </c>
      <c r="P202" s="34">
        <v>0.99992369140661463</v>
      </c>
      <c r="Q202" s="34">
        <v>0.99991782175601096</v>
      </c>
      <c r="R202" s="34">
        <v>0.9999119521398625</v>
      </c>
      <c r="S202" s="34">
        <v>0.99990608255816948</v>
      </c>
      <c r="T202" s="34">
        <v>0.99990021301093135</v>
      </c>
      <c r="U202" s="34">
        <v>0.99989434349814799</v>
      </c>
      <c r="V202" s="34">
        <v>0.99988847401981928</v>
      </c>
      <c r="W202" s="34">
        <v>0.99988260457594502</v>
      </c>
      <c r="X202" s="34">
        <v>0.99987673516652487</v>
      </c>
      <c r="Y202" s="34">
        <v>0.99987086579155893</v>
      </c>
      <c r="Z202" s="34">
        <v>0.99986499645104676</v>
      </c>
      <c r="AA202" s="34">
        <v>0.99985912714498804</v>
      </c>
      <c r="AB202" s="34">
        <v>0.99985325787338286</v>
      </c>
      <c r="AC202" s="34">
        <v>0.9998473886362309</v>
      </c>
      <c r="AD202" s="34">
        <v>0.99984151943353183</v>
      </c>
      <c r="AE202" s="34">
        <v>0.99983565026528565</v>
      </c>
      <c r="AF202" s="34">
        <v>0.99982978113149201</v>
      </c>
      <c r="AG202" s="34">
        <v>0.99982391203215071</v>
      </c>
      <c r="AH202" s="34">
        <v>0.99981804296726173</v>
      </c>
      <c r="AI202" s="34">
        <v>0.99981217393682453</v>
      </c>
      <c r="AJ202" s="34">
        <v>0.99980630494083944</v>
      </c>
      <c r="AK202" s="34">
        <v>0.99980043597930568</v>
      </c>
      <c r="AL202" s="34">
        <v>0.99979456705222347</v>
      </c>
      <c r="AM202" s="34">
        <v>0.99978869815959226</v>
      </c>
      <c r="AN202" s="34">
        <v>0.99978282930141227</v>
      </c>
      <c r="AO202" s="34">
        <v>0.99977696047768283</v>
      </c>
      <c r="AP202" s="34">
        <v>0.99977109168840395</v>
      </c>
      <c r="AQ202" s="34">
        <v>0.9997652229335755</v>
      </c>
      <c r="AR202" s="34">
        <v>0.99975935421319717</v>
      </c>
      <c r="AS202" s="34">
        <v>0.99975348552726895</v>
      </c>
      <c r="AT202" s="34">
        <v>0.9997476168757905</v>
      </c>
      <c r="AU202" s="34">
        <v>0.99974174825876161</v>
      </c>
      <c r="AV202" s="34">
        <v>0.99973587967618205</v>
      </c>
      <c r="AW202" s="34">
        <v>0.9997300111280516</v>
      </c>
      <c r="AX202" s="34">
        <v>0.99972414261437004</v>
      </c>
      <c r="AY202" s="34">
        <v>0.99971827413513736</v>
      </c>
      <c r="AZ202" s="34">
        <v>0.99971240569035313</v>
      </c>
      <c r="BA202" s="34">
        <v>0.99970653728001735</v>
      </c>
      <c r="BB202" s="34">
        <v>0.9997006689041299</v>
      </c>
      <c r="BC202" s="34">
        <v>0.99969480056269</v>
      </c>
      <c r="BD202" s="34">
        <v>0.99968893225569799</v>
      </c>
      <c r="BE202" s="34">
        <v>0.99968306398315365</v>
      </c>
      <c r="BF202" s="34">
        <v>0.99967719574505642</v>
      </c>
      <c r="BG202" s="34">
        <v>0.99967132754140653</v>
      </c>
      <c r="BH202" s="34">
        <v>0.99966545937220341</v>
      </c>
      <c r="BI202" s="34">
        <v>0.99965959123744697</v>
      </c>
      <c r="BJ202" s="34">
        <v>0.9996537231371373</v>
      </c>
      <c r="BK202" s="34">
        <v>0.99964785507127396</v>
      </c>
      <c r="BL202" s="34">
        <v>0.99964198703985652</v>
      </c>
      <c r="BM202" s="34">
        <v>0.99963611904288519</v>
      </c>
      <c r="BN202" s="34">
        <v>0.99963025108035952</v>
      </c>
      <c r="BO202" s="34">
        <v>0.99962438315227942</v>
      </c>
      <c r="BP202" s="34">
        <v>0.99961851525864454</v>
      </c>
      <c r="BQ202" s="34">
        <v>0.99961264739945488</v>
      </c>
      <c r="BR202" s="34">
        <v>0.99960677957470978</v>
      </c>
      <c r="BS202" s="34">
        <v>0.99960091178440968</v>
      </c>
      <c r="BT202" s="34">
        <v>0.99959504402855426</v>
      </c>
      <c r="BU202" s="34">
        <v>0.99958917630714272</v>
      </c>
      <c r="BV202" s="34">
        <v>0.99958330862017564</v>
      </c>
      <c r="BW202" s="34">
        <v>0.99957744096765233</v>
      </c>
      <c r="BX202" s="34">
        <v>0.9995715733495727</v>
      </c>
      <c r="BY202" s="34">
        <v>0.99956570576593673</v>
      </c>
      <c r="BZ202" s="34">
        <v>0.99955983821674399</v>
      </c>
      <c r="CA202" s="34">
        <v>0.99955397070199414</v>
      </c>
      <c r="CB202" s="34">
        <v>0.99954810322168741</v>
      </c>
      <c r="CC202" s="34">
        <v>0.99954223577582324</v>
      </c>
      <c r="CD202" s="34">
        <v>0.99953636836440152</v>
      </c>
      <c r="CE202" s="34">
        <v>0.99953050098742224</v>
      </c>
      <c r="CF202" s="34">
        <v>0.99952463364488497</v>
      </c>
      <c r="CG202" s="34">
        <v>0.99951876633678938</v>
      </c>
      <c r="CH202" s="34">
        <v>0.99951289906313567</v>
      </c>
      <c r="CI202" s="34">
        <v>0.99950703182392342</v>
      </c>
      <c r="CJ202" s="34">
        <v>0.99950116461915239</v>
      </c>
      <c r="CK202" s="34">
        <v>0.99949529744882248</v>
      </c>
      <c r="CL202" s="34">
        <v>0.99948943031293347</v>
      </c>
      <c r="CM202" s="34">
        <v>0.99948356321148513</v>
      </c>
      <c r="CN202" s="34">
        <v>0.99947769614447723</v>
      </c>
      <c r="CO202" s="34">
        <v>0.99947182911190957</v>
      </c>
      <c r="CP202" s="34">
        <v>0.99946115279562109</v>
      </c>
      <c r="CQ202" s="34">
        <v>0.99945047659337682</v>
      </c>
      <c r="CR202" s="34">
        <v>0.99943980050517522</v>
      </c>
      <c r="CS202" s="34">
        <v>0.99942912453101529</v>
      </c>
      <c r="CT202" s="34">
        <v>0.99941844867089558</v>
      </c>
      <c r="CU202" s="34">
        <v>0.99940777292481486</v>
      </c>
      <c r="CV202" s="34">
        <v>0.99939709729277226</v>
      </c>
      <c r="CW202" s="34">
        <v>0.99938642177476611</v>
      </c>
      <c r="CX202" s="34">
        <v>0.9993757463707954</v>
      </c>
      <c r="CY202" s="34">
        <v>0.99936507108085904</v>
      </c>
      <c r="CZ202" s="34">
        <v>0.99935439590495556</v>
      </c>
      <c r="DA202" s="34">
        <v>0.99934372084308376</v>
      </c>
      <c r="DB202" s="34">
        <v>0.99933304589524263</v>
      </c>
    </row>
    <row r="203" spans="1:106" x14ac:dyDescent="0.2">
      <c r="A203" s="13">
        <f t="shared" ca="1" si="3"/>
        <v>44553</v>
      </c>
      <c r="B203" s="34">
        <v>1.0000305129182188</v>
      </c>
      <c r="C203" s="34">
        <v>1.000024410260093</v>
      </c>
      <c r="D203" s="34">
        <v>1.0000183076392082</v>
      </c>
      <c r="E203" s="34">
        <v>1.0000122050555647</v>
      </c>
      <c r="F203" s="34">
        <v>1.000006102509162</v>
      </c>
      <c r="G203" s="34">
        <v>1</v>
      </c>
      <c r="H203" s="34">
        <v>0.99999389752807832</v>
      </c>
      <c r="I203" s="34">
        <v>0.99998779509339697</v>
      </c>
      <c r="J203" s="34">
        <v>0.99998169269595527</v>
      </c>
      <c r="K203" s="34">
        <v>0.99997559033575345</v>
      </c>
      <c r="L203" s="34">
        <v>0.99996948801279095</v>
      </c>
      <c r="M203" s="34">
        <v>0.99996338572706789</v>
      </c>
      <c r="N203" s="34">
        <v>0.99995728347858381</v>
      </c>
      <c r="O203" s="34">
        <v>0.99995118126733851</v>
      </c>
      <c r="P203" s="34">
        <v>0.99994507909333186</v>
      </c>
      <c r="Q203" s="34">
        <v>0.99993897695656342</v>
      </c>
      <c r="R203" s="34">
        <v>0.99993287485703308</v>
      </c>
      <c r="S203" s="34">
        <v>0.99992677279474063</v>
      </c>
      <c r="T203" s="34">
        <v>0.99992067076968605</v>
      </c>
      <c r="U203" s="34">
        <v>0.9999145687818688</v>
      </c>
      <c r="V203" s="34">
        <v>0.99990846683128864</v>
      </c>
      <c r="W203" s="34">
        <v>0.99990236491794549</v>
      </c>
      <c r="X203" s="34">
        <v>0.99989626304183932</v>
      </c>
      <c r="Y203" s="34">
        <v>0.99989016120296947</v>
      </c>
      <c r="Z203" s="34">
        <v>0.99988405940133596</v>
      </c>
      <c r="AA203" s="34">
        <v>0.99987795763693854</v>
      </c>
      <c r="AB203" s="34">
        <v>0.99987185590977701</v>
      </c>
      <c r="AC203" s="34">
        <v>0.99986575421985102</v>
      </c>
      <c r="AD203" s="34">
        <v>0.99985965256716047</v>
      </c>
      <c r="AE203" s="34">
        <v>0.99985355095170503</v>
      </c>
      <c r="AF203" s="34">
        <v>0.99984744937348458</v>
      </c>
      <c r="AG203" s="34">
        <v>0.99984134783249878</v>
      </c>
      <c r="AH203" s="34">
        <v>0.99983524632874754</v>
      </c>
      <c r="AI203" s="34">
        <v>0.99982914486223073</v>
      </c>
      <c r="AJ203" s="34">
        <v>0.99982304343294759</v>
      </c>
      <c r="AK203" s="34">
        <v>0.99981694204089833</v>
      </c>
      <c r="AL203" s="34">
        <v>0.99981084068608272</v>
      </c>
      <c r="AM203" s="34">
        <v>0.99980473936850067</v>
      </c>
      <c r="AN203" s="34">
        <v>0.99979863808815139</v>
      </c>
      <c r="AO203" s="34">
        <v>0.99979253684503511</v>
      </c>
      <c r="AP203" s="34">
        <v>0.99978643563915137</v>
      </c>
      <c r="AQ203" s="34">
        <v>0.99978033447050019</v>
      </c>
      <c r="AR203" s="34">
        <v>0.99977423333908133</v>
      </c>
      <c r="AS203" s="34">
        <v>0.99976813224489425</v>
      </c>
      <c r="AT203" s="34">
        <v>0.99976203118793927</v>
      </c>
      <c r="AU203" s="34">
        <v>0.99975593016821551</v>
      </c>
      <c r="AV203" s="34">
        <v>0.99974982918572319</v>
      </c>
      <c r="AW203" s="34">
        <v>0.99974372824046187</v>
      </c>
      <c r="AX203" s="34">
        <v>0.99973762733243143</v>
      </c>
      <c r="AY203" s="34">
        <v>0.99973152646163155</v>
      </c>
      <c r="AZ203" s="34">
        <v>0.9997254256280621</v>
      </c>
      <c r="BA203" s="34">
        <v>0.99971932483172266</v>
      </c>
      <c r="BB203" s="34">
        <v>0.99971322407261343</v>
      </c>
      <c r="BC203" s="34">
        <v>0.99970712335073375</v>
      </c>
      <c r="BD203" s="34">
        <v>0.99970102266608385</v>
      </c>
      <c r="BE203" s="34">
        <v>0.99969492201866295</v>
      </c>
      <c r="BF203" s="34">
        <v>0.99968882140847093</v>
      </c>
      <c r="BG203" s="34">
        <v>0.99968272083550791</v>
      </c>
      <c r="BH203" s="34">
        <v>0.99967662029977344</v>
      </c>
      <c r="BI203" s="34">
        <v>0.99967051980126731</v>
      </c>
      <c r="BJ203" s="34">
        <v>0.99966441933998929</v>
      </c>
      <c r="BK203" s="34">
        <v>0.99965831891593904</v>
      </c>
      <c r="BL203" s="34">
        <v>0.99965221852911668</v>
      </c>
      <c r="BM203" s="34">
        <v>0.99964611817952176</v>
      </c>
      <c r="BN203" s="34">
        <v>0.99964001786715384</v>
      </c>
      <c r="BO203" s="34">
        <v>0.99963391759201314</v>
      </c>
      <c r="BP203" s="34">
        <v>0.99962781735409911</v>
      </c>
      <c r="BQ203" s="34">
        <v>0.99962171715341153</v>
      </c>
      <c r="BR203" s="34">
        <v>0.99961561698995016</v>
      </c>
      <c r="BS203" s="34">
        <v>0.99960951686371524</v>
      </c>
      <c r="BT203" s="34">
        <v>0.99960341677470577</v>
      </c>
      <c r="BU203" s="34">
        <v>0.99959731672292229</v>
      </c>
      <c r="BV203" s="34">
        <v>0.99959121670836382</v>
      </c>
      <c r="BW203" s="34">
        <v>0.99958511673103068</v>
      </c>
      <c r="BX203" s="34">
        <v>0.99957901679092254</v>
      </c>
      <c r="BY203" s="34">
        <v>0.99957291688803918</v>
      </c>
      <c r="BZ203" s="34">
        <v>0.99956681702238026</v>
      </c>
      <c r="CA203" s="34">
        <v>0.99956071719394546</v>
      </c>
      <c r="CB203" s="34">
        <v>0.99955461740273466</v>
      </c>
      <c r="CC203" s="34">
        <v>0.99954851764874797</v>
      </c>
      <c r="CD203" s="34">
        <v>0.99954241793198473</v>
      </c>
      <c r="CE203" s="34">
        <v>0.9995363182524446</v>
      </c>
      <c r="CF203" s="34">
        <v>0.99953021861012803</v>
      </c>
      <c r="CG203" s="34">
        <v>0.99952411900503402</v>
      </c>
      <c r="CH203" s="34">
        <v>0.99951801943716267</v>
      </c>
      <c r="CI203" s="34">
        <v>0.99951191990651378</v>
      </c>
      <c r="CJ203" s="34">
        <v>0.99950582041308733</v>
      </c>
      <c r="CK203" s="34">
        <v>0.99949972095688266</v>
      </c>
      <c r="CL203" s="34">
        <v>0.99949362153789967</v>
      </c>
      <c r="CM203" s="34">
        <v>0.99948752215613845</v>
      </c>
      <c r="CN203" s="34">
        <v>0.99948142281159835</v>
      </c>
      <c r="CO203" s="34">
        <v>0.99947532350427948</v>
      </c>
      <c r="CP203" s="34">
        <v>0.99946922423418127</v>
      </c>
      <c r="CQ203" s="34">
        <v>0.99946312500130385</v>
      </c>
      <c r="CR203" s="34">
        <v>0.99945702580564677</v>
      </c>
      <c r="CS203" s="34">
        <v>0.99945092664720991</v>
      </c>
      <c r="CT203" s="34">
        <v>0.9994399807350407</v>
      </c>
      <c r="CU203" s="34">
        <v>0.99942903494275015</v>
      </c>
      <c r="CV203" s="34">
        <v>0.99941808927033715</v>
      </c>
      <c r="CW203" s="34">
        <v>0.99940714371780037</v>
      </c>
      <c r="CX203" s="34">
        <v>0.99939619828513859</v>
      </c>
      <c r="CY203" s="34">
        <v>0.99938525297234992</v>
      </c>
      <c r="CZ203" s="34">
        <v>0.99937430777943403</v>
      </c>
      <c r="DA203" s="34">
        <v>0.99936336270638881</v>
      </c>
      <c r="DB203" s="34">
        <v>0.99935241775321337</v>
      </c>
    </row>
    <row r="204" spans="1:106" x14ac:dyDescent="0.2">
      <c r="A204" s="13">
        <f t="shared" ca="1" si="3"/>
        <v>44554</v>
      </c>
      <c r="B204" s="34">
        <v>1.00003025333011</v>
      </c>
      <c r="C204" s="34">
        <v>1.0000242025908677</v>
      </c>
      <c r="D204" s="34">
        <v>1.0000181518882358</v>
      </c>
      <c r="E204" s="34">
        <v>1.0000121012222141</v>
      </c>
      <c r="F204" s="34">
        <v>1.0000060505928023</v>
      </c>
      <c r="G204" s="34">
        <v>1</v>
      </c>
      <c r="H204" s="34">
        <v>0.99999394944380726</v>
      </c>
      <c r="I204" s="34">
        <v>0.99998789892422379</v>
      </c>
      <c r="J204" s="34">
        <v>0.99998184844124927</v>
      </c>
      <c r="K204" s="34">
        <v>0.99997579799488356</v>
      </c>
      <c r="L204" s="34">
        <v>0.99996974758512658</v>
      </c>
      <c r="M204" s="34">
        <v>0.99996369721197764</v>
      </c>
      <c r="N204" s="34">
        <v>0.99995764687543709</v>
      </c>
      <c r="O204" s="34">
        <v>0.99995159657550436</v>
      </c>
      <c r="P204" s="34">
        <v>0.99994554631217913</v>
      </c>
      <c r="Q204" s="34">
        <v>0.99993949608546151</v>
      </c>
      <c r="R204" s="34">
        <v>0.99993344589535138</v>
      </c>
      <c r="S204" s="34">
        <v>0.99992739574184797</v>
      </c>
      <c r="T204" s="34">
        <v>0.99992134562495127</v>
      </c>
      <c r="U204" s="34">
        <v>0.9999152955446613</v>
      </c>
      <c r="V204" s="34">
        <v>0.99990924550097748</v>
      </c>
      <c r="W204" s="34">
        <v>0.99990319549390005</v>
      </c>
      <c r="X204" s="34">
        <v>0.99989714552342834</v>
      </c>
      <c r="Y204" s="34">
        <v>0.99989109558956246</v>
      </c>
      <c r="Z204" s="34">
        <v>0.99988504569230219</v>
      </c>
      <c r="AA204" s="34">
        <v>0.99987899583164674</v>
      </c>
      <c r="AB204" s="34">
        <v>0.99987294600759669</v>
      </c>
      <c r="AC204" s="34">
        <v>0.99986689622015124</v>
      </c>
      <c r="AD204" s="34">
        <v>0.9998608464693105</v>
      </c>
      <c r="AE204" s="34">
        <v>0.99985479675507394</v>
      </c>
      <c r="AF204" s="34">
        <v>0.99984874707744165</v>
      </c>
      <c r="AG204" s="34">
        <v>0.99984269743641307</v>
      </c>
      <c r="AH204" s="34">
        <v>0.99983664783198845</v>
      </c>
      <c r="AI204" s="34">
        <v>0.99983059826416731</v>
      </c>
      <c r="AJ204" s="34">
        <v>0.99982454873294924</v>
      </c>
      <c r="AK204" s="34">
        <v>0.99981849923833421</v>
      </c>
      <c r="AL204" s="34">
        <v>0.99981244978032191</v>
      </c>
      <c r="AM204" s="34">
        <v>0.99980640035891255</v>
      </c>
      <c r="AN204" s="34">
        <v>0.99980035097410536</v>
      </c>
      <c r="AO204" s="34">
        <v>0.99979430162590011</v>
      </c>
      <c r="AP204" s="34">
        <v>0.99978825231429691</v>
      </c>
      <c r="AQ204" s="34">
        <v>0.99978220303929566</v>
      </c>
      <c r="AR204" s="34">
        <v>0.99977615380089557</v>
      </c>
      <c r="AS204" s="34">
        <v>0.99977010459909688</v>
      </c>
      <c r="AT204" s="34">
        <v>0.99976405543389923</v>
      </c>
      <c r="AU204" s="34">
        <v>0.99975800630530243</v>
      </c>
      <c r="AV204" s="34">
        <v>0.99975195721330612</v>
      </c>
      <c r="AW204" s="34">
        <v>0.99974590815791009</v>
      </c>
      <c r="AX204" s="34">
        <v>0.99973985913911445</v>
      </c>
      <c r="AY204" s="34">
        <v>0.99973381015691853</v>
      </c>
      <c r="AZ204" s="34">
        <v>0.99972776121132245</v>
      </c>
      <c r="BA204" s="34">
        <v>0.99972171230232576</v>
      </c>
      <c r="BB204" s="34">
        <v>0.99971566342992857</v>
      </c>
      <c r="BC204" s="34">
        <v>0.99970961459412999</v>
      </c>
      <c r="BD204" s="34">
        <v>0.99970356579493058</v>
      </c>
      <c r="BE204" s="34">
        <v>0.99969751703232967</v>
      </c>
      <c r="BF204" s="34">
        <v>0.99969146830632716</v>
      </c>
      <c r="BG204" s="34">
        <v>0.9996854196169227</v>
      </c>
      <c r="BH204" s="34">
        <v>0.9996793709641163</v>
      </c>
      <c r="BI204" s="34">
        <v>0.99967332234790762</v>
      </c>
      <c r="BJ204" s="34">
        <v>0.99966727376829623</v>
      </c>
      <c r="BK204" s="34">
        <v>0.99966122522528245</v>
      </c>
      <c r="BL204" s="34">
        <v>0.99965517671886561</v>
      </c>
      <c r="BM204" s="34">
        <v>0.9996491282490455</v>
      </c>
      <c r="BN204" s="34">
        <v>0.99964307981582201</v>
      </c>
      <c r="BO204" s="34">
        <v>0.9996370314191948</v>
      </c>
      <c r="BP204" s="34">
        <v>0.99963098305916387</v>
      </c>
      <c r="BQ204" s="34">
        <v>0.999624934735729</v>
      </c>
      <c r="BR204" s="34">
        <v>0.99961888644888963</v>
      </c>
      <c r="BS204" s="34">
        <v>0.99961283819864577</v>
      </c>
      <c r="BT204" s="34">
        <v>0.99960678998499741</v>
      </c>
      <c r="BU204" s="34">
        <v>0.99960074180794389</v>
      </c>
      <c r="BV204" s="34">
        <v>0.99959469366748532</v>
      </c>
      <c r="BW204" s="34">
        <v>0.99958864556362148</v>
      </c>
      <c r="BX204" s="34">
        <v>0.9995825974963517</v>
      </c>
      <c r="BY204" s="34">
        <v>0.99957654946567631</v>
      </c>
      <c r="BZ204" s="34">
        <v>0.99957050147159499</v>
      </c>
      <c r="CA204" s="34">
        <v>0.99956445351410717</v>
      </c>
      <c r="CB204" s="34">
        <v>0.99955840559321296</v>
      </c>
      <c r="CC204" s="34">
        <v>0.99955235770891204</v>
      </c>
      <c r="CD204" s="34">
        <v>0.99954630986120396</v>
      </c>
      <c r="CE204" s="34">
        <v>0.99954026205008906</v>
      </c>
      <c r="CF204" s="34">
        <v>0.99953421427556666</v>
      </c>
      <c r="CG204" s="34">
        <v>0.99952816653763654</v>
      </c>
      <c r="CH204" s="34">
        <v>0.9995221188362986</v>
      </c>
      <c r="CI204" s="34">
        <v>0.99951607117155283</v>
      </c>
      <c r="CJ204" s="34">
        <v>0.99951002354339857</v>
      </c>
      <c r="CK204" s="34">
        <v>0.99950397595183615</v>
      </c>
      <c r="CL204" s="34">
        <v>0.99949792839686458</v>
      </c>
      <c r="CM204" s="34">
        <v>0.9994918808784844</v>
      </c>
      <c r="CN204" s="34">
        <v>0.99948583339669494</v>
      </c>
      <c r="CO204" s="34">
        <v>0.99947978595149622</v>
      </c>
      <c r="CP204" s="34">
        <v>0.9994737385428879</v>
      </c>
      <c r="CQ204" s="34">
        <v>0.99946769117086964</v>
      </c>
      <c r="CR204" s="34">
        <v>0.99946164383544123</v>
      </c>
      <c r="CS204" s="34">
        <v>0.99945559653660287</v>
      </c>
      <c r="CT204" s="34">
        <v>0.99944457690666844</v>
      </c>
      <c r="CU204" s="34">
        <v>0.99943355739823236</v>
      </c>
      <c r="CV204" s="34">
        <v>0.99942253801129344</v>
      </c>
      <c r="CW204" s="34">
        <v>0.9994115187458501</v>
      </c>
      <c r="CX204" s="34">
        <v>0.99940049960190136</v>
      </c>
      <c r="CY204" s="34">
        <v>0.99938948057944543</v>
      </c>
      <c r="CZ204" s="34">
        <v>0.99937846167848121</v>
      </c>
      <c r="DA204" s="34">
        <v>0.99936744289900736</v>
      </c>
      <c r="DB204" s="34">
        <v>0.99935642424102256</v>
      </c>
    </row>
    <row r="205" spans="1:106" x14ac:dyDescent="0.2">
      <c r="A205" s="13">
        <f t="shared" ca="1" si="3"/>
        <v>44557</v>
      </c>
      <c r="B205" s="34">
        <v>1.0000121012222145</v>
      </c>
      <c r="C205" s="34">
        <v>1.0000060505928023</v>
      </c>
      <c r="D205" s="34">
        <v>1</v>
      </c>
      <c r="E205" s="34">
        <v>0.99999394944380682</v>
      </c>
      <c r="F205" s="34">
        <v>0.99998789892422313</v>
      </c>
      <c r="G205" s="34">
        <v>0.99998184844124816</v>
      </c>
      <c r="H205" s="34">
        <v>0.99997579799488223</v>
      </c>
      <c r="I205" s="34">
        <v>0.9999697475851248</v>
      </c>
      <c r="J205" s="34">
        <v>0.99996369721197564</v>
      </c>
      <c r="K205" s="34">
        <v>0.99995764687543487</v>
      </c>
      <c r="L205" s="34">
        <v>0.9999515965755017</v>
      </c>
      <c r="M205" s="34">
        <v>0.99994554631217647</v>
      </c>
      <c r="N205" s="34">
        <v>0.9999394960854584</v>
      </c>
      <c r="O205" s="34">
        <v>0.99993344589534772</v>
      </c>
      <c r="P205" s="34">
        <v>0.99992739574184408</v>
      </c>
      <c r="Q205" s="34">
        <v>0.99992134562494717</v>
      </c>
      <c r="R205" s="34">
        <v>0.99991529554465686</v>
      </c>
      <c r="S205" s="34">
        <v>0.99990924550097282</v>
      </c>
      <c r="T205" s="34">
        <v>0.99990319549389517</v>
      </c>
      <c r="U205" s="34">
        <v>0.99989714552342335</v>
      </c>
      <c r="V205" s="34">
        <v>0.9998910955895568</v>
      </c>
      <c r="W205" s="34">
        <v>0.99988504569229608</v>
      </c>
      <c r="X205" s="34">
        <v>0.99987899583164075</v>
      </c>
      <c r="Y205" s="34">
        <v>0.99987294600759025</v>
      </c>
      <c r="Z205" s="34">
        <v>0.99986689622014446</v>
      </c>
      <c r="AA205" s="34">
        <v>0.99986084646930329</v>
      </c>
      <c r="AB205" s="34">
        <v>0.99985479675506661</v>
      </c>
      <c r="AC205" s="34">
        <v>0.99984874707743399</v>
      </c>
      <c r="AD205" s="34">
        <v>0.9998426974364053</v>
      </c>
      <c r="AE205" s="34">
        <v>0.99983664783198012</v>
      </c>
      <c r="AF205" s="34">
        <v>0.99983059826415854</v>
      </c>
      <c r="AG205" s="34">
        <v>0.99982454873294035</v>
      </c>
      <c r="AH205" s="34">
        <v>0.99981849923832511</v>
      </c>
      <c r="AI205" s="34">
        <v>0.99981244978031258</v>
      </c>
      <c r="AJ205" s="34">
        <v>0.99980640035890278</v>
      </c>
      <c r="AK205" s="34">
        <v>0.99980035097409514</v>
      </c>
      <c r="AL205" s="34">
        <v>0.99979430162588989</v>
      </c>
      <c r="AM205" s="34">
        <v>0.99978825231428647</v>
      </c>
      <c r="AN205" s="34">
        <v>0.99978220303928456</v>
      </c>
      <c r="AO205" s="34">
        <v>0.99977615380088436</v>
      </c>
      <c r="AP205" s="34">
        <v>0.99977010459908533</v>
      </c>
      <c r="AQ205" s="34">
        <v>0.99976405543388724</v>
      </c>
      <c r="AR205" s="34">
        <v>0.99975800630529021</v>
      </c>
      <c r="AS205" s="34">
        <v>0.99975195721329357</v>
      </c>
      <c r="AT205" s="34">
        <v>0.99974590815789743</v>
      </c>
      <c r="AU205" s="34">
        <v>0.99973985913910124</v>
      </c>
      <c r="AV205" s="34">
        <v>0.99973381015690532</v>
      </c>
      <c r="AW205" s="34">
        <v>0.99972776121130891</v>
      </c>
      <c r="AX205" s="34">
        <v>0.99972171230231177</v>
      </c>
      <c r="AY205" s="34">
        <v>0.99971566342991425</v>
      </c>
      <c r="AZ205" s="34">
        <v>0.99970961459411556</v>
      </c>
      <c r="BA205" s="34">
        <v>0.99970356579491571</v>
      </c>
      <c r="BB205" s="34">
        <v>0.99969751703231446</v>
      </c>
      <c r="BC205" s="34">
        <v>0.99969146830631161</v>
      </c>
      <c r="BD205" s="34">
        <v>0.99968541961690693</v>
      </c>
      <c r="BE205" s="34">
        <v>0.99967937096410031</v>
      </c>
      <c r="BF205" s="34">
        <v>0.9996733223478913</v>
      </c>
      <c r="BG205" s="34">
        <v>0.9996672737682798</v>
      </c>
      <c r="BH205" s="34">
        <v>0.99966122522526557</v>
      </c>
      <c r="BI205" s="34">
        <v>0.99965517671884829</v>
      </c>
      <c r="BJ205" s="34">
        <v>0.99964912824902796</v>
      </c>
      <c r="BK205" s="34">
        <v>0.99964307981580414</v>
      </c>
      <c r="BL205" s="34">
        <v>0.9996370314191767</v>
      </c>
      <c r="BM205" s="34">
        <v>0.99963098305914555</v>
      </c>
      <c r="BN205" s="34">
        <v>0.99962493473571035</v>
      </c>
      <c r="BO205" s="34">
        <v>0.99961888644887054</v>
      </c>
      <c r="BP205" s="34">
        <v>0.99961283819862645</v>
      </c>
      <c r="BQ205" s="34">
        <v>0.99960678998497776</v>
      </c>
      <c r="BR205" s="34">
        <v>0.99960074180792391</v>
      </c>
      <c r="BS205" s="34">
        <v>0.99959469366746501</v>
      </c>
      <c r="BT205" s="34">
        <v>0.99958864556360072</v>
      </c>
      <c r="BU205" s="34">
        <v>0.99958259749633094</v>
      </c>
      <c r="BV205" s="34">
        <v>0.99957654946565511</v>
      </c>
      <c r="BW205" s="34">
        <v>0.99957050147157334</v>
      </c>
      <c r="BX205" s="34">
        <v>0.99956445351408529</v>
      </c>
      <c r="BY205" s="34">
        <v>0.99955840559319087</v>
      </c>
      <c r="BZ205" s="34">
        <v>0.99955235770888973</v>
      </c>
      <c r="CA205" s="34">
        <v>0.99954630986118154</v>
      </c>
      <c r="CB205" s="34">
        <v>0.99954026205006619</v>
      </c>
      <c r="CC205" s="34">
        <v>0.99953421427554334</v>
      </c>
      <c r="CD205" s="34">
        <v>0.99952816653761301</v>
      </c>
      <c r="CE205" s="34">
        <v>0.99952211883627484</v>
      </c>
      <c r="CF205" s="34">
        <v>0.99951607117152874</v>
      </c>
      <c r="CG205" s="34">
        <v>0.99951002354337415</v>
      </c>
      <c r="CH205" s="34">
        <v>0.99950397595181129</v>
      </c>
      <c r="CI205" s="34">
        <v>0.99949792839683982</v>
      </c>
      <c r="CJ205" s="34">
        <v>0.99949188087845897</v>
      </c>
      <c r="CK205" s="34">
        <v>0.9994858333966693</v>
      </c>
      <c r="CL205" s="34">
        <v>0.99947978595147025</v>
      </c>
      <c r="CM205" s="34">
        <v>0.9994737385428617</v>
      </c>
      <c r="CN205" s="34">
        <v>0.99946769117084311</v>
      </c>
      <c r="CO205" s="34">
        <v>0.99946164383541458</v>
      </c>
      <c r="CP205" s="34">
        <v>0.99945559653657579</v>
      </c>
      <c r="CQ205" s="34">
        <v>0.99944441300118436</v>
      </c>
      <c r="CR205" s="34">
        <v>0.99943322959093239</v>
      </c>
      <c r="CS205" s="34">
        <v>0.99942204630581888</v>
      </c>
      <c r="CT205" s="34">
        <v>0.99941086314584204</v>
      </c>
      <c r="CU205" s="34">
        <v>0.99939968011100055</v>
      </c>
      <c r="CV205" s="34">
        <v>0.99938849720129297</v>
      </c>
      <c r="CW205" s="34">
        <v>0.99937731441671818</v>
      </c>
      <c r="CX205" s="34">
        <v>0.99936613175727462</v>
      </c>
      <c r="CY205" s="34">
        <v>0.99935494922296064</v>
      </c>
      <c r="CZ205" s="34">
        <v>0.99934376681377501</v>
      </c>
      <c r="DA205" s="34">
        <v>0.99933258452971652</v>
      </c>
      <c r="DB205" s="34">
        <v>0.99932140237078371</v>
      </c>
    </row>
    <row r="206" spans="1:106" x14ac:dyDescent="0.2">
      <c r="A206" s="13">
        <f t="shared" ca="1" si="3"/>
        <v>44558</v>
      </c>
      <c r="B206" s="34">
        <v>1.0000060505928026</v>
      </c>
      <c r="C206" s="34">
        <v>1</v>
      </c>
      <c r="D206" s="34">
        <v>0.99999394944380693</v>
      </c>
      <c r="E206" s="34">
        <v>0.99998789892422313</v>
      </c>
      <c r="F206" s="34">
        <v>0.99998184844124827</v>
      </c>
      <c r="G206" s="34">
        <v>0.99997579799488234</v>
      </c>
      <c r="H206" s="34">
        <v>0.99996974758512469</v>
      </c>
      <c r="I206" s="34">
        <v>0.99996369721197553</v>
      </c>
      <c r="J206" s="34">
        <v>0.99995764687543454</v>
      </c>
      <c r="K206" s="34">
        <v>0.99995159657550137</v>
      </c>
      <c r="L206" s="34">
        <v>0.99994554631217603</v>
      </c>
      <c r="M206" s="34">
        <v>0.99993949608545807</v>
      </c>
      <c r="N206" s="34">
        <v>0.99993344589534716</v>
      </c>
      <c r="O206" s="34">
        <v>0.99992739574184353</v>
      </c>
      <c r="P206" s="34">
        <v>0.99992134562494661</v>
      </c>
      <c r="Q206" s="34">
        <v>0.99991529554465619</v>
      </c>
      <c r="R206" s="34">
        <v>0.99990924550097227</v>
      </c>
      <c r="S206" s="34">
        <v>0.99990319549389428</v>
      </c>
      <c r="T206" s="34">
        <v>0.99989714552342246</v>
      </c>
      <c r="U206" s="34">
        <v>0.99989109558955602</v>
      </c>
      <c r="V206" s="34">
        <v>0.99988504569229519</v>
      </c>
      <c r="W206" s="34">
        <v>0.99987899583163975</v>
      </c>
      <c r="X206" s="34">
        <v>0.99987294600758914</v>
      </c>
      <c r="Y206" s="34">
        <v>0.99986689622014335</v>
      </c>
      <c r="Z206" s="34">
        <v>0.99986084646930207</v>
      </c>
      <c r="AA206" s="34">
        <v>0.99985479675506539</v>
      </c>
      <c r="AB206" s="34">
        <v>0.99984874707743243</v>
      </c>
      <c r="AC206" s="34">
        <v>0.99984269743640375</v>
      </c>
      <c r="AD206" s="34">
        <v>0.99983664783197868</v>
      </c>
      <c r="AE206" s="34">
        <v>0.9998305982641571</v>
      </c>
      <c r="AF206" s="34">
        <v>0.9998245487329388</v>
      </c>
      <c r="AG206" s="34">
        <v>0.99981849923832344</v>
      </c>
      <c r="AH206" s="34">
        <v>0.99981244978031092</v>
      </c>
      <c r="AI206" s="34">
        <v>0.99980640035890089</v>
      </c>
      <c r="AJ206" s="34">
        <v>0.99980035097409337</v>
      </c>
      <c r="AK206" s="34">
        <v>0.99979430162588789</v>
      </c>
      <c r="AL206" s="34">
        <v>0.99978825231428459</v>
      </c>
      <c r="AM206" s="34">
        <v>0.99978220303928256</v>
      </c>
      <c r="AN206" s="34">
        <v>0.99977615380088225</v>
      </c>
      <c r="AO206" s="34">
        <v>0.99977010459908322</v>
      </c>
      <c r="AP206" s="34">
        <v>0.99976405543388536</v>
      </c>
      <c r="AQ206" s="34">
        <v>0.99975800630528799</v>
      </c>
      <c r="AR206" s="34">
        <v>0.99975195721329146</v>
      </c>
      <c r="AS206" s="34">
        <v>0.99974590815789499</v>
      </c>
      <c r="AT206" s="34">
        <v>0.9997398591390988</v>
      </c>
      <c r="AU206" s="34">
        <v>0.99973381015690288</v>
      </c>
      <c r="AV206" s="34">
        <v>0.99972776121130624</v>
      </c>
      <c r="AW206" s="34">
        <v>0.99972171230230933</v>
      </c>
      <c r="AX206" s="34">
        <v>0.99971566342991169</v>
      </c>
      <c r="AY206" s="34">
        <v>0.99970961459411301</v>
      </c>
      <c r="AZ206" s="34">
        <v>0.99970356579491304</v>
      </c>
      <c r="BA206" s="34">
        <v>0.9996975170323118</v>
      </c>
      <c r="BB206" s="34">
        <v>0.99969146830630873</v>
      </c>
      <c r="BC206" s="34">
        <v>0.99968541961690416</v>
      </c>
      <c r="BD206" s="34">
        <v>0.99967937096409754</v>
      </c>
      <c r="BE206" s="34">
        <v>0.9996733223478883</v>
      </c>
      <c r="BF206" s="34">
        <v>0.9996672737682768</v>
      </c>
      <c r="BG206" s="34">
        <v>0.99966122522526246</v>
      </c>
      <c r="BH206" s="34">
        <v>0.9996551767188453</v>
      </c>
      <c r="BI206" s="34">
        <v>0.99964912824902474</v>
      </c>
      <c r="BJ206" s="34">
        <v>0.99964307981580092</v>
      </c>
      <c r="BK206" s="34">
        <v>0.99963703141917326</v>
      </c>
      <c r="BL206" s="34">
        <v>0.999630983059142</v>
      </c>
      <c r="BM206" s="34">
        <v>0.99962493473570679</v>
      </c>
      <c r="BN206" s="34">
        <v>0.99961888644886698</v>
      </c>
      <c r="BO206" s="34">
        <v>0.9996128381986229</v>
      </c>
      <c r="BP206" s="34">
        <v>0.9996067899849741</v>
      </c>
      <c r="BQ206" s="34">
        <v>0.99960074180792036</v>
      </c>
      <c r="BR206" s="34">
        <v>0.99959469366746134</v>
      </c>
      <c r="BS206" s="34">
        <v>0.99958864556359706</v>
      </c>
      <c r="BT206" s="34">
        <v>0.99958259749632705</v>
      </c>
      <c r="BU206" s="34">
        <v>0.99957654946565144</v>
      </c>
      <c r="BV206" s="34">
        <v>0.99957050147156945</v>
      </c>
      <c r="BW206" s="34">
        <v>0.9995644535140813</v>
      </c>
      <c r="BX206" s="34">
        <v>0.99955840559318676</v>
      </c>
      <c r="BY206" s="34">
        <v>0.99955235770888551</v>
      </c>
      <c r="BZ206" s="34">
        <v>0.9995463098611771</v>
      </c>
      <c r="CA206" s="34">
        <v>0.99954026205006175</v>
      </c>
      <c r="CB206" s="34">
        <v>0.99953421427553912</v>
      </c>
      <c r="CC206" s="34">
        <v>0.99952816653760856</v>
      </c>
      <c r="CD206" s="34">
        <v>0.99952211883627051</v>
      </c>
      <c r="CE206" s="34">
        <v>0.99951607117152419</v>
      </c>
      <c r="CF206" s="34">
        <v>0.99951002354336982</v>
      </c>
      <c r="CG206" s="34">
        <v>0.99950397595180673</v>
      </c>
      <c r="CH206" s="34">
        <v>0.99949792839683493</v>
      </c>
      <c r="CI206" s="34">
        <v>0.99949188087845442</v>
      </c>
      <c r="CJ206" s="34">
        <v>0.99948583339666452</v>
      </c>
      <c r="CK206" s="34">
        <v>0.99947978595146536</v>
      </c>
      <c r="CL206" s="34">
        <v>0.99947373854285682</v>
      </c>
      <c r="CM206" s="34">
        <v>0.99946769117083822</v>
      </c>
      <c r="CN206" s="34">
        <v>0.99946164383540959</v>
      </c>
      <c r="CO206" s="34">
        <v>0.99945559653657068</v>
      </c>
      <c r="CP206" s="34">
        <v>0.99944441410077078</v>
      </c>
      <c r="CQ206" s="34">
        <v>0.99943323179008614</v>
      </c>
      <c r="CR206" s="34">
        <v>0.99942204960451497</v>
      </c>
      <c r="CS206" s="34">
        <v>0.99941086754405595</v>
      </c>
      <c r="CT206" s="34">
        <v>0.99939968560870751</v>
      </c>
      <c r="CU206" s="34">
        <v>0.99938850379846866</v>
      </c>
      <c r="CV206" s="34">
        <v>0.99937732211333774</v>
      </c>
      <c r="CW206" s="34">
        <v>0.99936614055331352</v>
      </c>
      <c r="CX206" s="34">
        <v>0.99935495911839456</v>
      </c>
      <c r="CY206" s="34">
        <v>0.99934377780857919</v>
      </c>
      <c r="CZ206" s="34">
        <v>0.99933259662386609</v>
      </c>
      <c r="DA206" s="34">
        <v>0.99932141556425425</v>
      </c>
      <c r="DB206" s="34">
        <v>0.99931023462974189</v>
      </c>
    </row>
    <row r="207" spans="1:106" x14ac:dyDescent="0.2">
      <c r="A207" s="13">
        <f t="shared" ca="1" si="3"/>
        <v>44559</v>
      </c>
      <c r="B207" s="34">
        <v>1.0000062135593943</v>
      </c>
      <c r="C207" s="34">
        <v>1</v>
      </c>
      <c r="D207" s="34">
        <v>0.99999378647921389</v>
      </c>
      <c r="E207" s="34">
        <v>0.99998757299703556</v>
      </c>
      <c r="F207" s="34">
        <v>0.99998135955346457</v>
      </c>
      <c r="G207" s="34">
        <v>0.99997514614850125</v>
      </c>
      <c r="H207" s="34">
        <v>0.99996893278214494</v>
      </c>
      <c r="I207" s="34">
        <v>0.99996271945439574</v>
      </c>
      <c r="J207" s="34">
        <v>0.99995650616525289</v>
      </c>
      <c r="K207" s="34">
        <v>0.9999502929147166</v>
      </c>
      <c r="L207" s="34">
        <v>0.99994407970278631</v>
      </c>
      <c r="M207" s="34">
        <v>0.99993786652946193</v>
      </c>
      <c r="N207" s="34">
        <v>0.99993165339474332</v>
      </c>
      <c r="O207" s="34">
        <v>0.99992544029863029</v>
      </c>
      <c r="P207" s="34">
        <v>0.99991922724112225</v>
      </c>
      <c r="Q207" s="34">
        <v>0.99991301422221923</v>
      </c>
      <c r="R207" s="34">
        <v>0.99990680124192111</v>
      </c>
      <c r="S207" s="34">
        <v>0.99990058830022732</v>
      </c>
      <c r="T207" s="34">
        <v>0.99989437539713777</v>
      </c>
      <c r="U207" s="34">
        <v>0.99988816253265222</v>
      </c>
      <c r="V207" s="34">
        <v>0.99988194970677058</v>
      </c>
      <c r="W207" s="34">
        <v>0.99987573691949216</v>
      </c>
      <c r="X207" s="34">
        <v>0.9998695241708172</v>
      </c>
      <c r="Y207" s="34">
        <v>0.99986331146074525</v>
      </c>
      <c r="Z207" s="34">
        <v>0.99985709878927598</v>
      </c>
      <c r="AA207" s="34">
        <v>0.99985088615640949</v>
      </c>
      <c r="AB207" s="34">
        <v>0.99984467356214535</v>
      </c>
      <c r="AC207" s="34">
        <v>0.9998384610064831</v>
      </c>
      <c r="AD207" s="34">
        <v>0.99983224848942287</v>
      </c>
      <c r="AE207" s="34">
        <v>0.99982603601096409</v>
      </c>
      <c r="AF207" s="34">
        <v>0.99981982357110666</v>
      </c>
      <c r="AG207" s="34">
        <v>0.99981361116985057</v>
      </c>
      <c r="AH207" s="34">
        <v>0.99980739880719527</v>
      </c>
      <c r="AI207" s="34">
        <v>0.99980118648314065</v>
      </c>
      <c r="AJ207" s="34">
        <v>0.99979497419768626</v>
      </c>
      <c r="AK207" s="34">
        <v>0.99978876195083222</v>
      </c>
      <c r="AL207" s="34">
        <v>0.99978254974257785</v>
      </c>
      <c r="AM207" s="34">
        <v>0.99977633757292339</v>
      </c>
      <c r="AN207" s="34">
        <v>0.99977012544186838</v>
      </c>
      <c r="AO207" s="34">
        <v>0.9997639133494125</v>
      </c>
      <c r="AP207" s="34">
        <v>0.99975770129555552</v>
      </c>
      <c r="AQ207" s="34">
        <v>0.99975148928029745</v>
      </c>
      <c r="AR207" s="34">
        <v>0.99974527730363771</v>
      </c>
      <c r="AS207" s="34">
        <v>0.99973906536557633</v>
      </c>
      <c r="AT207" s="34">
        <v>0.99973285346611285</v>
      </c>
      <c r="AU207" s="34">
        <v>0.99972664160524727</v>
      </c>
      <c r="AV207" s="34">
        <v>0.99972042978297915</v>
      </c>
      <c r="AW207" s="34">
        <v>0.99971421799930837</v>
      </c>
      <c r="AX207" s="34">
        <v>0.99970800625423428</v>
      </c>
      <c r="AY207" s="34">
        <v>0.99970179454775754</v>
      </c>
      <c r="AZ207" s="34">
        <v>0.99969558287987703</v>
      </c>
      <c r="BA207" s="34">
        <v>0.99968937125059276</v>
      </c>
      <c r="BB207" s="34">
        <v>0.99968315965990484</v>
      </c>
      <c r="BC207" s="34">
        <v>0.99967694810781282</v>
      </c>
      <c r="BD207" s="34">
        <v>0.99967073659431616</v>
      </c>
      <c r="BE207" s="34">
        <v>0.99966452511941484</v>
      </c>
      <c r="BF207" s="34">
        <v>0.99965831368310887</v>
      </c>
      <c r="BG207" s="34">
        <v>0.99965210228539769</v>
      </c>
      <c r="BH207" s="34">
        <v>0.9996458909262812</v>
      </c>
      <c r="BI207" s="34">
        <v>0.99963967960575895</v>
      </c>
      <c r="BJ207" s="34">
        <v>0.99963346832383115</v>
      </c>
      <c r="BK207" s="34">
        <v>0.99962725708049716</v>
      </c>
      <c r="BL207" s="34">
        <v>0.99962104587575673</v>
      </c>
      <c r="BM207" s="34">
        <v>0.99961483470960977</v>
      </c>
      <c r="BN207" s="34">
        <v>0.99960862358205615</v>
      </c>
      <c r="BO207" s="34">
        <v>0.99960241249309545</v>
      </c>
      <c r="BP207" s="34">
        <v>0.99959620144272754</v>
      </c>
      <c r="BQ207" s="34">
        <v>0.99958999043095198</v>
      </c>
      <c r="BR207" s="34">
        <v>0.99958377945776877</v>
      </c>
      <c r="BS207" s="34">
        <v>0.9995775685231777</v>
      </c>
      <c r="BT207" s="34">
        <v>0.99957135762717808</v>
      </c>
      <c r="BU207" s="34">
        <v>0.99956514676977026</v>
      </c>
      <c r="BV207" s="34">
        <v>0.99955893595095369</v>
      </c>
      <c r="BW207" s="34">
        <v>0.99955272517072813</v>
      </c>
      <c r="BX207" s="34">
        <v>0.99954651442909326</v>
      </c>
      <c r="BY207" s="34">
        <v>0.99954030372604918</v>
      </c>
      <c r="BZ207" s="34">
        <v>0.99953409306159524</v>
      </c>
      <c r="CA207" s="34">
        <v>0.99952788243573165</v>
      </c>
      <c r="CB207" s="34">
        <v>0.99952167184845753</v>
      </c>
      <c r="CC207" s="34">
        <v>0.99951546129977331</v>
      </c>
      <c r="CD207" s="34">
        <v>0.99950925078967845</v>
      </c>
      <c r="CE207" s="34">
        <v>0.99950304031817261</v>
      </c>
      <c r="CF207" s="34">
        <v>0.99949682988525579</v>
      </c>
      <c r="CG207" s="34">
        <v>0.99949061949092743</v>
      </c>
      <c r="CH207" s="34">
        <v>0.99948440913518766</v>
      </c>
      <c r="CI207" s="34">
        <v>0.9994781988180359</v>
      </c>
      <c r="CJ207" s="34">
        <v>0.99947198853947239</v>
      </c>
      <c r="CK207" s="34">
        <v>0.99946577829949634</v>
      </c>
      <c r="CL207" s="34">
        <v>0.99945956809810788</v>
      </c>
      <c r="CM207" s="34">
        <v>0.99945335793530643</v>
      </c>
      <c r="CN207" s="34">
        <v>0.99944714781109201</v>
      </c>
      <c r="CO207" s="34">
        <v>0.99944093772546438</v>
      </c>
      <c r="CP207" s="34">
        <v>0.99942971948662274</v>
      </c>
      <c r="CQ207" s="34">
        <v>0.99941850137370047</v>
      </c>
      <c r="CR207" s="34">
        <v>0.99940728338669604</v>
      </c>
      <c r="CS207" s="34">
        <v>0.99939606552560778</v>
      </c>
      <c r="CT207" s="34">
        <v>0.9993848477904349</v>
      </c>
      <c r="CU207" s="34">
        <v>0.99937363018117553</v>
      </c>
      <c r="CV207" s="34">
        <v>0.99936241269782855</v>
      </c>
      <c r="CW207" s="34">
        <v>0.99935119534039218</v>
      </c>
      <c r="CX207" s="34">
        <v>0.99933997810886499</v>
      </c>
      <c r="CY207" s="34">
        <v>0.99932876100324619</v>
      </c>
      <c r="CZ207" s="34">
        <v>0.99931754402353368</v>
      </c>
      <c r="DA207" s="34">
        <v>0.99930632716972645</v>
      </c>
      <c r="DB207" s="34">
        <v>0.99929511044182295</v>
      </c>
    </row>
    <row r="208" spans="1:106" x14ac:dyDescent="0.2">
      <c r="A208" s="13">
        <f t="shared" ca="1" si="3"/>
        <v>44560</v>
      </c>
      <c r="B208" s="34">
        <v>1.0000238139026607</v>
      </c>
      <c r="C208" s="34">
        <v>1.0000178603738301</v>
      </c>
      <c r="D208" s="34">
        <v>1.0000119068804434</v>
      </c>
      <c r="E208" s="34">
        <v>1.0000059534225001</v>
      </c>
      <c r="F208" s="34">
        <v>1</v>
      </c>
      <c r="G208" s="34">
        <v>0.99999404661294289</v>
      </c>
      <c r="H208" s="34">
        <v>0.99998809326132854</v>
      </c>
      <c r="I208" s="34">
        <v>0.99998213994515717</v>
      </c>
      <c r="J208" s="34">
        <v>0.99997618666442778</v>
      </c>
      <c r="K208" s="34">
        <v>0.9999702334191406</v>
      </c>
      <c r="L208" s="34">
        <v>0.99996428020929573</v>
      </c>
      <c r="M208" s="34">
        <v>0.99995832703489229</v>
      </c>
      <c r="N208" s="34">
        <v>0.99995237389593039</v>
      </c>
      <c r="O208" s="34">
        <v>0.99994642079241014</v>
      </c>
      <c r="P208" s="34">
        <v>0.99994046772433087</v>
      </c>
      <c r="Q208" s="34">
        <v>0.99993451469169248</v>
      </c>
      <c r="R208" s="34">
        <v>0.99992856169449473</v>
      </c>
      <c r="S208" s="34">
        <v>0.99992260873273764</v>
      </c>
      <c r="T208" s="34">
        <v>0.99991665580642064</v>
      </c>
      <c r="U208" s="34">
        <v>0.99991070291554374</v>
      </c>
      <c r="V208" s="34">
        <v>0.99990475006010682</v>
      </c>
      <c r="W208" s="34">
        <v>0.99989879724010955</v>
      </c>
      <c r="X208" s="34">
        <v>0.9998928444555516</v>
      </c>
      <c r="Y208" s="34">
        <v>0.99988689170643308</v>
      </c>
      <c r="Z208" s="34">
        <v>0.99988093899275332</v>
      </c>
      <c r="AA208" s="34">
        <v>0.99987498631451266</v>
      </c>
      <c r="AB208" s="34">
        <v>0.99986903367171043</v>
      </c>
      <c r="AC208" s="34">
        <v>0.99986308106434674</v>
      </c>
      <c r="AD208" s="34">
        <v>0.99985712849242081</v>
      </c>
      <c r="AE208" s="34">
        <v>0.9998511759559332</v>
      </c>
      <c r="AF208" s="34">
        <v>0.99984522345488336</v>
      </c>
      <c r="AG208" s="34">
        <v>0.99983927098927072</v>
      </c>
      <c r="AH208" s="34">
        <v>0.99983331855909574</v>
      </c>
      <c r="AI208" s="34">
        <v>0.99982736616435786</v>
      </c>
      <c r="AJ208" s="34">
        <v>0.99982141380505685</v>
      </c>
      <c r="AK208" s="34">
        <v>0.9998154614811926</v>
      </c>
      <c r="AL208" s="34">
        <v>0.99980950919276457</v>
      </c>
      <c r="AM208" s="34">
        <v>0.9998035569397733</v>
      </c>
      <c r="AN208" s="34">
        <v>0.99979760472221768</v>
      </c>
      <c r="AO208" s="34">
        <v>0.99979165254009805</v>
      </c>
      <c r="AP208" s="34">
        <v>0.99978570039341397</v>
      </c>
      <c r="AQ208" s="34">
        <v>0.99977974828216554</v>
      </c>
      <c r="AR208" s="34">
        <v>0.99977379620635209</v>
      </c>
      <c r="AS208" s="34">
        <v>0.99976784416597364</v>
      </c>
      <c r="AT208" s="34">
        <v>0.99976189216103017</v>
      </c>
      <c r="AU208" s="34">
        <v>0.99975594019152136</v>
      </c>
      <c r="AV208" s="34">
        <v>0.99974998825744676</v>
      </c>
      <c r="AW208" s="34">
        <v>0.99974403635880638</v>
      </c>
      <c r="AX208" s="34">
        <v>0.99973808449559987</v>
      </c>
      <c r="AY208" s="34">
        <v>0.99973213266782723</v>
      </c>
      <c r="AZ208" s="34">
        <v>0.99972618087548804</v>
      </c>
      <c r="BA208" s="34">
        <v>0.99972022911858227</v>
      </c>
      <c r="BB208" s="34">
        <v>0.99971427739710961</v>
      </c>
      <c r="BC208" s="34">
        <v>0.99970832571106971</v>
      </c>
      <c r="BD208" s="34">
        <v>0.99970237406046247</v>
      </c>
      <c r="BE208" s="34">
        <v>0.999696422445288</v>
      </c>
      <c r="BF208" s="34">
        <v>0.99969047086554541</v>
      </c>
      <c r="BG208" s="34">
        <v>0.99968451932123525</v>
      </c>
      <c r="BH208" s="34">
        <v>0.99967856781235664</v>
      </c>
      <c r="BI208" s="34">
        <v>0.99967261633890991</v>
      </c>
      <c r="BJ208" s="34">
        <v>0.9996666649008944</v>
      </c>
      <c r="BK208" s="34">
        <v>0.9996607134983102</v>
      </c>
      <c r="BL208" s="34">
        <v>0.99965476213115712</v>
      </c>
      <c r="BM208" s="34">
        <v>0.99964881079943468</v>
      </c>
      <c r="BN208" s="34">
        <v>0.9996428595031428</v>
      </c>
      <c r="BO208" s="34">
        <v>0.99963690824228135</v>
      </c>
      <c r="BP208" s="34">
        <v>0.99963095701685001</v>
      </c>
      <c r="BQ208" s="34">
        <v>0.99962500582684854</v>
      </c>
      <c r="BR208" s="34">
        <v>0.99961905467227696</v>
      </c>
      <c r="BS208" s="34">
        <v>0.99961310355313493</v>
      </c>
      <c r="BT208" s="34">
        <v>0.99960715246942222</v>
      </c>
      <c r="BU208" s="34">
        <v>0.99960120142113851</v>
      </c>
      <c r="BV208" s="34">
        <v>0.99959525040828379</v>
      </c>
      <c r="BW208" s="34">
        <v>0.99958929943085773</v>
      </c>
      <c r="BX208" s="34">
        <v>0.9995833484888601</v>
      </c>
      <c r="BY208" s="34">
        <v>0.99957739758229081</v>
      </c>
      <c r="BZ208" s="34">
        <v>0.99957144671114928</v>
      </c>
      <c r="CA208" s="34">
        <v>0.99956549587543597</v>
      </c>
      <c r="CB208" s="34">
        <v>0.99955954507515021</v>
      </c>
      <c r="CC208" s="34">
        <v>0.99955359431029156</v>
      </c>
      <c r="CD208" s="34">
        <v>0.99954764358086057</v>
      </c>
      <c r="CE208" s="34">
        <v>0.99954169288685635</v>
      </c>
      <c r="CF208" s="34">
        <v>0.99953574222827879</v>
      </c>
      <c r="CG208" s="34">
        <v>0.999529791605128</v>
      </c>
      <c r="CH208" s="34">
        <v>0.99952384101740344</v>
      </c>
      <c r="CI208" s="34">
        <v>0.9995178904651052</v>
      </c>
      <c r="CJ208" s="34">
        <v>0.99951193994823273</v>
      </c>
      <c r="CK208" s="34">
        <v>0.99950598946678615</v>
      </c>
      <c r="CL208" s="34">
        <v>0.99950003902076501</v>
      </c>
      <c r="CM208" s="34">
        <v>0.99949408861016897</v>
      </c>
      <c r="CN208" s="34">
        <v>0.99948813823499838</v>
      </c>
      <c r="CO208" s="34">
        <v>0.99948218789525223</v>
      </c>
      <c r="CP208" s="34">
        <v>0.99947623759093118</v>
      </c>
      <c r="CQ208" s="34">
        <v>0.99947028732203458</v>
      </c>
      <c r="CR208" s="34">
        <v>0.99946433708856208</v>
      </c>
      <c r="CS208" s="34">
        <v>0.99945364722943275</v>
      </c>
      <c r="CT208" s="34">
        <v>0.99944295748463796</v>
      </c>
      <c r="CU208" s="34">
        <v>0.99943226785417627</v>
      </c>
      <c r="CV208" s="34">
        <v>0.99942157833804646</v>
      </c>
      <c r="CW208" s="34">
        <v>0.99941088893624741</v>
      </c>
      <c r="CX208" s="34">
        <v>0.99940019964877758</v>
      </c>
      <c r="CY208" s="34">
        <v>0.99938951047563596</v>
      </c>
      <c r="CZ208" s="34">
        <v>0.99937882141682144</v>
      </c>
      <c r="DA208" s="34">
        <v>0.99936813247233292</v>
      </c>
      <c r="DB208" s="34">
        <v>0.99935744364216861</v>
      </c>
    </row>
    <row r="209" spans="1:106" x14ac:dyDescent="0.2">
      <c r="A209" s="13">
        <f t="shared" ca="1" si="3"/>
        <v>44561</v>
      </c>
      <c r="B209" s="34">
        <v>1.0000232308642591</v>
      </c>
      <c r="C209" s="34">
        <v>1.0000174230976007</v>
      </c>
      <c r="D209" s="34">
        <v>1.0000116153646714</v>
      </c>
      <c r="E209" s="34">
        <v>1.0000058076654712</v>
      </c>
      <c r="F209" s="34">
        <v>1</v>
      </c>
      <c r="G209" s="34">
        <v>0.99999419236825771</v>
      </c>
      <c r="H209" s="34">
        <v>0.99998838477024388</v>
      </c>
      <c r="I209" s="34">
        <v>0.9999825772059584</v>
      </c>
      <c r="J209" s="34">
        <v>0.99997676967540139</v>
      </c>
      <c r="K209" s="34">
        <v>0.99997096217857218</v>
      </c>
      <c r="L209" s="34">
        <v>0.99996515471547065</v>
      </c>
      <c r="M209" s="34">
        <v>0.99995934728609692</v>
      </c>
      <c r="N209" s="34">
        <v>0.99995353989045044</v>
      </c>
      <c r="O209" s="34">
        <v>0.99994773252853142</v>
      </c>
      <c r="P209" s="34">
        <v>0.9999419252003392</v>
      </c>
      <c r="Q209" s="34">
        <v>0.99993611790587411</v>
      </c>
      <c r="R209" s="34">
        <v>0.99993031064513538</v>
      </c>
      <c r="S209" s="34">
        <v>0.99992450341812311</v>
      </c>
      <c r="T209" s="34">
        <v>0.99991869622483698</v>
      </c>
      <c r="U209" s="34">
        <v>0.99991288906527698</v>
      </c>
      <c r="V209" s="34">
        <v>0.99990708193944289</v>
      </c>
      <c r="W209" s="34">
        <v>0.99990127484733438</v>
      </c>
      <c r="X209" s="34">
        <v>0.99989546778895144</v>
      </c>
      <c r="Y209" s="34">
        <v>0.99988966076429364</v>
      </c>
      <c r="Z209" s="34">
        <v>0.99988385377336086</v>
      </c>
      <c r="AA209" s="34">
        <v>0.99987804681615322</v>
      </c>
      <c r="AB209" s="34">
        <v>0.99987223989266993</v>
      </c>
      <c r="AC209" s="34">
        <v>0.99986643300291123</v>
      </c>
      <c r="AD209" s="34">
        <v>0.99986062614687687</v>
      </c>
      <c r="AE209" s="34">
        <v>0.99985481932456644</v>
      </c>
      <c r="AF209" s="34">
        <v>0.99984901253597991</v>
      </c>
      <c r="AG209" s="34">
        <v>0.99984320578111718</v>
      </c>
      <c r="AH209" s="34">
        <v>0.99983739905997782</v>
      </c>
      <c r="AI209" s="34">
        <v>0.99983159237256203</v>
      </c>
      <c r="AJ209" s="34">
        <v>0.99982578571886904</v>
      </c>
      <c r="AK209" s="34">
        <v>0.99981997909889908</v>
      </c>
      <c r="AL209" s="34">
        <v>0.99981417251265192</v>
      </c>
      <c r="AM209" s="34">
        <v>0.99980836596012701</v>
      </c>
      <c r="AN209" s="34">
        <v>0.99980255944132457</v>
      </c>
      <c r="AO209" s="34">
        <v>0.99979675295624448</v>
      </c>
      <c r="AP209" s="34">
        <v>0.99979094650488587</v>
      </c>
      <c r="AQ209" s="34">
        <v>0.99978514008724928</v>
      </c>
      <c r="AR209" s="34">
        <v>0.99977933370333427</v>
      </c>
      <c r="AS209" s="34">
        <v>0.99977352735314051</v>
      </c>
      <c r="AT209" s="34">
        <v>0.99976772103666767</v>
      </c>
      <c r="AU209" s="34">
        <v>0.99976191475391596</v>
      </c>
      <c r="AV209" s="34">
        <v>0.99975610850488505</v>
      </c>
      <c r="AW209" s="34">
        <v>0.99975030228957495</v>
      </c>
      <c r="AX209" s="34">
        <v>0.99974449610798477</v>
      </c>
      <c r="AY209" s="34">
        <v>0.99973868996011506</v>
      </c>
      <c r="AZ209" s="34">
        <v>0.99973288384596504</v>
      </c>
      <c r="BA209" s="34">
        <v>0.99972707776553493</v>
      </c>
      <c r="BB209" s="34">
        <v>0.9997212717188243</v>
      </c>
      <c r="BC209" s="34">
        <v>0.99971546570583336</v>
      </c>
      <c r="BD209" s="34">
        <v>0.99970965972656123</v>
      </c>
      <c r="BE209" s="34">
        <v>0.99970385378100834</v>
      </c>
      <c r="BF209" s="34">
        <v>0.99969804786917416</v>
      </c>
      <c r="BG209" s="34">
        <v>0.99969224199105866</v>
      </c>
      <c r="BH209" s="34">
        <v>0.99968643614666142</v>
      </c>
      <c r="BI209" s="34">
        <v>0.99968063033598253</v>
      </c>
      <c r="BJ209" s="34">
        <v>0.99967482455902157</v>
      </c>
      <c r="BK209" s="34">
        <v>0.9996690188157783</v>
      </c>
      <c r="BL209" s="34">
        <v>0.99966321310625283</v>
      </c>
      <c r="BM209" s="34">
        <v>0.99965740743044484</v>
      </c>
      <c r="BN209" s="34">
        <v>0.99965160178835399</v>
      </c>
      <c r="BO209" s="34">
        <v>0.99964579617997995</v>
      </c>
      <c r="BP209" s="34">
        <v>0.99963999060532294</v>
      </c>
      <c r="BQ209" s="34">
        <v>0.99963418506438262</v>
      </c>
      <c r="BR209" s="34">
        <v>0.99962837955715866</v>
      </c>
      <c r="BS209" s="34">
        <v>0.99962257408365096</v>
      </c>
      <c r="BT209" s="34">
        <v>0.9996167686438594</v>
      </c>
      <c r="BU209" s="34">
        <v>0.99961096323778353</v>
      </c>
      <c r="BV209" s="34">
        <v>0.99960515786542359</v>
      </c>
      <c r="BW209" s="34">
        <v>0.99959935252677889</v>
      </c>
      <c r="BX209" s="34">
        <v>0.99959354722184945</v>
      </c>
      <c r="BY209" s="34">
        <v>0.99958774195063527</v>
      </c>
      <c r="BZ209" s="34">
        <v>0.99958193671313589</v>
      </c>
      <c r="CA209" s="34">
        <v>0.99957613150935098</v>
      </c>
      <c r="CB209" s="34">
        <v>0.99957032633928067</v>
      </c>
      <c r="CC209" s="34">
        <v>0.99956452120292483</v>
      </c>
      <c r="CD209" s="34">
        <v>0.99955871610028291</v>
      </c>
      <c r="CE209" s="34">
        <v>0.99955291103135491</v>
      </c>
      <c r="CF209" s="34">
        <v>0.99954710599614072</v>
      </c>
      <c r="CG209" s="34">
        <v>0.99954130099463978</v>
      </c>
      <c r="CH209" s="34">
        <v>0.99953549602685243</v>
      </c>
      <c r="CI209" s="34">
        <v>0.99952969109277812</v>
      </c>
      <c r="CJ209" s="34">
        <v>0.99952388619241672</v>
      </c>
      <c r="CK209" s="34">
        <v>0.99951808132576792</v>
      </c>
      <c r="CL209" s="34">
        <v>0.9995122764928317</v>
      </c>
      <c r="CM209" s="34">
        <v>0.99950647169360807</v>
      </c>
      <c r="CN209" s="34">
        <v>0.99950066692809625</v>
      </c>
      <c r="CO209" s="34">
        <v>0.99949486219629669</v>
      </c>
      <c r="CP209" s="34">
        <v>0.99948905749820838</v>
      </c>
      <c r="CQ209" s="34">
        <v>0.99948325283383199</v>
      </c>
      <c r="CR209" s="34">
        <v>0.99947744820316686</v>
      </c>
      <c r="CS209" s="34">
        <v>0.99946682777182538</v>
      </c>
      <c r="CT209" s="34">
        <v>0.99945620745333652</v>
      </c>
      <c r="CU209" s="34">
        <v>0.99944558724769872</v>
      </c>
      <c r="CV209" s="34">
        <v>0.99943496715491109</v>
      </c>
      <c r="CW209" s="34">
        <v>0.99942434717497264</v>
      </c>
      <c r="CX209" s="34">
        <v>0.99941372730788158</v>
      </c>
      <c r="CY209" s="34">
        <v>0.99940310755363715</v>
      </c>
      <c r="CZ209" s="34">
        <v>0.99939248791223834</v>
      </c>
      <c r="DA209" s="34">
        <v>0.99938186838368337</v>
      </c>
      <c r="DB209" s="34">
        <v>0.99937124896797147</v>
      </c>
    </row>
    <row r="210" spans="1:106" x14ac:dyDescent="0.2">
      <c r="A210" s="13">
        <f t="shared" ca="1" si="3"/>
        <v>44564</v>
      </c>
      <c r="B210" s="34">
        <v>1.0000058076654714</v>
      </c>
      <c r="C210" s="34">
        <v>1</v>
      </c>
      <c r="D210" s="34">
        <v>0.9999941923682576</v>
      </c>
      <c r="E210" s="34">
        <v>0.99998838477024354</v>
      </c>
      <c r="F210" s="34">
        <v>0.99998257720595796</v>
      </c>
      <c r="G210" s="34">
        <v>0.9999767696754005</v>
      </c>
      <c r="H210" s="34">
        <v>0.99997096217857107</v>
      </c>
      <c r="I210" s="34">
        <v>0.99996515471546943</v>
      </c>
      <c r="J210" s="34">
        <v>0.99995934728609537</v>
      </c>
      <c r="K210" s="34">
        <v>0.99995353989044899</v>
      </c>
      <c r="L210" s="34">
        <v>0.99994773252852942</v>
      </c>
      <c r="M210" s="34">
        <v>0.99994192520033709</v>
      </c>
      <c r="N210" s="34">
        <v>0.99993611790587167</v>
      </c>
      <c r="O210" s="34">
        <v>0.99993031064513282</v>
      </c>
      <c r="P210" s="34">
        <v>0.99992450341812034</v>
      </c>
      <c r="Q210" s="34">
        <v>0.99991869622483409</v>
      </c>
      <c r="R210" s="34">
        <v>0.99991288906527398</v>
      </c>
      <c r="S210" s="34">
        <v>0.99990708193943967</v>
      </c>
      <c r="T210" s="34">
        <v>0.99990127484733093</v>
      </c>
      <c r="U210" s="34">
        <v>0.99989546778894756</v>
      </c>
      <c r="V210" s="34">
        <v>0.99988966076428953</v>
      </c>
      <c r="W210" s="34">
        <v>0.99988385377335676</v>
      </c>
      <c r="X210" s="34">
        <v>0.99987804681614856</v>
      </c>
      <c r="Y210" s="34">
        <v>0.99987223989266527</v>
      </c>
      <c r="Z210" s="34">
        <v>0.99986643300290623</v>
      </c>
      <c r="AA210" s="34">
        <v>0.99986062614687155</v>
      </c>
      <c r="AB210" s="34">
        <v>0.99985481932456099</v>
      </c>
      <c r="AC210" s="34">
        <v>0.99984901253597447</v>
      </c>
      <c r="AD210" s="34">
        <v>0.99984320578111152</v>
      </c>
      <c r="AE210" s="34">
        <v>0.99983739905997193</v>
      </c>
      <c r="AF210" s="34">
        <v>0.9998315923725557</v>
      </c>
      <c r="AG210" s="34">
        <v>0.9998257857188626</v>
      </c>
      <c r="AH210" s="34">
        <v>0.9998199790988922</v>
      </c>
      <c r="AI210" s="34">
        <v>0.99981417251264482</v>
      </c>
      <c r="AJ210" s="34">
        <v>0.99980836596012002</v>
      </c>
      <c r="AK210" s="34">
        <v>0.99980255944131735</v>
      </c>
      <c r="AL210" s="34">
        <v>0.99979675295623671</v>
      </c>
      <c r="AM210" s="34">
        <v>0.9997909465048781</v>
      </c>
      <c r="AN210" s="34">
        <v>0.99978514008724118</v>
      </c>
      <c r="AO210" s="34">
        <v>0.99977933370332583</v>
      </c>
      <c r="AP210" s="34">
        <v>0.99977352735313196</v>
      </c>
      <c r="AQ210" s="34">
        <v>0.99976772103665912</v>
      </c>
      <c r="AR210" s="34">
        <v>0.9997619147539073</v>
      </c>
      <c r="AS210" s="34">
        <v>0.99975610850487606</v>
      </c>
      <c r="AT210" s="34">
        <v>0.99975030228956552</v>
      </c>
      <c r="AU210" s="34">
        <v>0.99974449610797533</v>
      </c>
      <c r="AV210" s="34">
        <v>0.99973868996010518</v>
      </c>
      <c r="AW210" s="34">
        <v>0.99973288384595504</v>
      </c>
      <c r="AX210" s="34">
        <v>0.99972707776552483</v>
      </c>
      <c r="AY210" s="34">
        <v>0.99972127171881398</v>
      </c>
      <c r="AZ210" s="34">
        <v>0.9997154657058227</v>
      </c>
      <c r="BA210" s="34">
        <v>0.99970965972655046</v>
      </c>
      <c r="BB210" s="34">
        <v>0.99970385378099735</v>
      </c>
      <c r="BC210" s="34">
        <v>0.99969804786916283</v>
      </c>
      <c r="BD210" s="34">
        <v>0.99969224199104711</v>
      </c>
      <c r="BE210" s="34">
        <v>0.99968643614664976</v>
      </c>
      <c r="BF210" s="34">
        <v>0.99968063033597065</v>
      </c>
      <c r="BG210" s="34">
        <v>0.99967482455900925</v>
      </c>
      <c r="BH210" s="34">
        <v>0.99966901881576598</v>
      </c>
      <c r="BI210" s="34">
        <v>0.99966321310624029</v>
      </c>
      <c r="BJ210" s="34">
        <v>0.99965740743043174</v>
      </c>
      <c r="BK210" s="34">
        <v>0.99965160178834067</v>
      </c>
      <c r="BL210" s="34">
        <v>0.99964579617996663</v>
      </c>
      <c r="BM210" s="34">
        <v>0.9996399906053095</v>
      </c>
      <c r="BN210" s="34">
        <v>0.99963418506436896</v>
      </c>
      <c r="BO210" s="34">
        <v>0.99962837955714468</v>
      </c>
      <c r="BP210" s="34">
        <v>0.99962257408363686</v>
      </c>
      <c r="BQ210" s="34">
        <v>0.99961676864384497</v>
      </c>
      <c r="BR210" s="34">
        <v>0.99961096323776899</v>
      </c>
      <c r="BS210" s="34">
        <v>0.9996051578654086</v>
      </c>
      <c r="BT210" s="34">
        <v>0.99959935252676368</v>
      </c>
      <c r="BU210" s="34">
        <v>0.99959354722183424</v>
      </c>
      <c r="BV210" s="34">
        <v>0.99958774195061972</v>
      </c>
      <c r="BW210" s="34">
        <v>0.99958193671312001</v>
      </c>
      <c r="BX210" s="34">
        <v>0.99957613150933511</v>
      </c>
      <c r="BY210" s="34">
        <v>0.99957032633926457</v>
      </c>
      <c r="BZ210" s="34">
        <v>0.9995645212029084</v>
      </c>
      <c r="CA210" s="34">
        <v>0.99955871610026614</v>
      </c>
      <c r="CB210" s="34">
        <v>0.99955291103133803</v>
      </c>
      <c r="CC210" s="34">
        <v>0.99954710599612351</v>
      </c>
      <c r="CD210" s="34">
        <v>0.99954130099462257</v>
      </c>
      <c r="CE210" s="34">
        <v>0.999535496026835</v>
      </c>
      <c r="CF210" s="34">
        <v>0.99952969109276035</v>
      </c>
      <c r="CG210" s="34">
        <v>0.99952388619239874</v>
      </c>
      <c r="CH210" s="34">
        <v>0.99951808132574982</v>
      </c>
      <c r="CI210" s="34">
        <v>0.99951227649281338</v>
      </c>
      <c r="CJ210" s="34">
        <v>0.99950647169358953</v>
      </c>
      <c r="CK210" s="34">
        <v>0.99950066692807737</v>
      </c>
      <c r="CL210" s="34">
        <v>0.99949486219627737</v>
      </c>
      <c r="CM210" s="34">
        <v>0.99948905749818928</v>
      </c>
      <c r="CN210" s="34">
        <v>0.99948325283381267</v>
      </c>
      <c r="CO210" s="34">
        <v>0.99947744820314721</v>
      </c>
      <c r="CP210" s="34">
        <v>0.99946647173353764</v>
      </c>
      <c r="CQ210" s="34">
        <v>0.99945549538447398</v>
      </c>
      <c r="CR210" s="34">
        <v>0.99944451915595478</v>
      </c>
      <c r="CS210" s="34">
        <v>0.99943354304797882</v>
      </c>
      <c r="CT210" s="34">
        <v>0.99942256706054466</v>
      </c>
      <c r="CU210" s="34">
        <v>0.99941159119365119</v>
      </c>
      <c r="CV210" s="34">
        <v>0.99940061544729697</v>
      </c>
      <c r="CW210" s="34">
        <v>0.99938963982148077</v>
      </c>
      <c r="CX210" s="34">
        <v>0.99937866431620104</v>
      </c>
      <c r="CY210" s="34">
        <v>0.99936768893145678</v>
      </c>
      <c r="CZ210" s="34">
        <v>0.99935671366724632</v>
      </c>
      <c r="DA210" s="34">
        <v>0.99934573852356867</v>
      </c>
      <c r="DB210" s="34">
        <v>0.99933476350042194</v>
      </c>
    </row>
    <row r="211" spans="1:106" x14ac:dyDescent="0.2">
      <c r="A211" s="13">
        <f t="shared" ca="1" si="3"/>
        <v>44565</v>
      </c>
      <c r="B211" s="34">
        <v>1.0000059983985732</v>
      </c>
      <c r="C211" s="34">
        <v>1</v>
      </c>
      <c r="D211" s="34">
        <v>0.99999400163740737</v>
      </c>
      <c r="E211" s="34">
        <v>0.99998800331079485</v>
      </c>
      <c r="F211" s="34">
        <v>0.99998200502016277</v>
      </c>
      <c r="G211" s="34">
        <v>0.99997600676551046</v>
      </c>
      <c r="H211" s="34">
        <v>0.99997000854683804</v>
      </c>
      <c r="I211" s="34">
        <v>0.99996401036414484</v>
      </c>
      <c r="J211" s="34">
        <v>0.99995801221743108</v>
      </c>
      <c r="K211" s="34">
        <v>0.99995201410669632</v>
      </c>
      <c r="L211" s="34">
        <v>0.99994601603194055</v>
      </c>
      <c r="M211" s="34">
        <v>0.99994001799316334</v>
      </c>
      <c r="N211" s="34">
        <v>0.99993401999036435</v>
      </c>
      <c r="O211" s="34">
        <v>0.99992802202354369</v>
      </c>
      <c r="P211" s="34">
        <v>0.99992202409270114</v>
      </c>
      <c r="Q211" s="34">
        <v>0.99991602619783626</v>
      </c>
      <c r="R211" s="34">
        <v>0.99991002833894882</v>
      </c>
      <c r="S211" s="34">
        <v>0.99990403051603882</v>
      </c>
      <c r="T211" s="34">
        <v>0.99989803272910582</v>
      </c>
      <c r="U211" s="34">
        <v>0.99989203497815005</v>
      </c>
      <c r="V211" s="34">
        <v>0.99988603726317071</v>
      </c>
      <c r="W211" s="34">
        <v>0.99988003958416771</v>
      </c>
      <c r="X211" s="34">
        <v>0.99987404194114116</v>
      </c>
      <c r="Y211" s="34">
        <v>0.9998680443340906</v>
      </c>
      <c r="Z211" s="34">
        <v>0.99986204676301571</v>
      </c>
      <c r="AA211" s="34">
        <v>0.99985604922791682</v>
      </c>
      <c r="AB211" s="34">
        <v>0.99985005172879293</v>
      </c>
      <c r="AC211" s="34">
        <v>0.99984405426564449</v>
      </c>
      <c r="AD211" s="34">
        <v>0.99983805683847082</v>
      </c>
      <c r="AE211" s="34">
        <v>0.99983205944727205</v>
      </c>
      <c r="AF211" s="34">
        <v>0.9998260620920475</v>
      </c>
      <c r="AG211" s="34">
        <v>0.9998200647727975</v>
      </c>
      <c r="AH211" s="34">
        <v>0.99981406748952173</v>
      </c>
      <c r="AI211" s="34">
        <v>0.99980807024221974</v>
      </c>
      <c r="AJ211" s="34">
        <v>0.9998020730308913</v>
      </c>
      <c r="AK211" s="34">
        <v>0.99979607585553631</v>
      </c>
      <c r="AL211" s="34">
        <v>0.99979007871615455</v>
      </c>
      <c r="AM211" s="34">
        <v>0.9997840816127459</v>
      </c>
      <c r="AN211" s="34">
        <v>0.99977808454530992</v>
      </c>
      <c r="AO211" s="34">
        <v>0.9997720875138465</v>
      </c>
      <c r="AP211" s="34">
        <v>0.99976609051835574</v>
      </c>
      <c r="AQ211" s="34">
        <v>0.99976009355883688</v>
      </c>
      <c r="AR211" s="34">
        <v>0.99975409663529025</v>
      </c>
      <c r="AS211" s="34">
        <v>0.99974809974771495</v>
      </c>
      <c r="AT211" s="34">
        <v>0.99974210289611143</v>
      </c>
      <c r="AU211" s="34">
        <v>0.99973610608047903</v>
      </c>
      <c r="AV211" s="34">
        <v>0.99973010930081785</v>
      </c>
      <c r="AW211" s="34">
        <v>0.99972411255712734</v>
      </c>
      <c r="AX211" s="34">
        <v>0.99971811584940773</v>
      </c>
      <c r="AY211" s="34">
        <v>0.99971211917765834</v>
      </c>
      <c r="AZ211" s="34">
        <v>0.99970612254187929</v>
      </c>
      <c r="BA211" s="34">
        <v>0.99970012594207003</v>
      </c>
      <c r="BB211" s="34">
        <v>0.99969412937823088</v>
      </c>
      <c r="BC211" s="34">
        <v>0.99968813285036096</v>
      </c>
      <c r="BD211" s="34">
        <v>0.9996821363584607</v>
      </c>
      <c r="BE211" s="34">
        <v>0.99967613990252935</v>
      </c>
      <c r="BF211" s="34">
        <v>0.999670143482567</v>
      </c>
      <c r="BG211" s="34">
        <v>0.9996641470985731</v>
      </c>
      <c r="BH211" s="34">
        <v>0.99965815075054809</v>
      </c>
      <c r="BI211" s="34">
        <v>0.9996521544384912</v>
      </c>
      <c r="BJ211" s="34">
        <v>0.99964615816240232</v>
      </c>
      <c r="BK211" s="34">
        <v>0.99964016192228122</v>
      </c>
      <c r="BL211" s="34">
        <v>0.9996341657181278</v>
      </c>
      <c r="BM211" s="34">
        <v>0.99962816954994183</v>
      </c>
      <c r="BN211" s="34">
        <v>0.99962217341772297</v>
      </c>
      <c r="BO211" s="34">
        <v>0.99961617732147134</v>
      </c>
      <c r="BP211" s="34">
        <v>0.99961018126118606</v>
      </c>
      <c r="BQ211" s="34">
        <v>0.99960418523686767</v>
      </c>
      <c r="BR211" s="34">
        <v>0.99959818924851529</v>
      </c>
      <c r="BS211" s="34">
        <v>0.99959219329612925</v>
      </c>
      <c r="BT211" s="34">
        <v>0.99958619737970911</v>
      </c>
      <c r="BU211" s="34">
        <v>0.99958020149925464</v>
      </c>
      <c r="BV211" s="34">
        <v>0.99957420565476551</v>
      </c>
      <c r="BW211" s="34">
        <v>0.99956820984624195</v>
      </c>
      <c r="BX211" s="34">
        <v>0.99956221407368295</v>
      </c>
      <c r="BY211" s="34">
        <v>0.9995562183370893</v>
      </c>
      <c r="BZ211" s="34">
        <v>0.99955022263645965</v>
      </c>
      <c r="CA211" s="34">
        <v>0.99954422697179479</v>
      </c>
      <c r="CB211" s="34">
        <v>0.99953823134309394</v>
      </c>
      <c r="CC211" s="34">
        <v>0.99953223575035721</v>
      </c>
      <c r="CD211" s="34">
        <v>0.99952624019358405</v>
      </c>
      <c r="CE211" s="34">
        <v>0.99952024467277445</v>
      </c>
      <c r="CF211" s="34">
        <v>0.99951424918792831</v>
      </c>
      <c r="CG211" s="34">
        <v>0.99950825373904517</v>
      </c>
      <c r="CH211" s="34">
        <v>0.99950225832612483</v>
      </c>
      <c r="CI211" s="34">
        <v>0.99949626294916727</v>
      </c>
      <c r="CJ211" s="34">
        <v>0.99949026760817195</v>
      </c>
      <c r="CK211" s="34">
        <v>0.99948427230313897</v>
      </c>
      <c r="CL211" s="34">
        <v>0.99947827703406822</v>
      </c>
      <c r="CM211" s="34">
        <v>0.99947228180095904</v>
      </c>
      <c r="CN211" s="34">
        <v>0.99946628660381132</v>
      </c>
      <c r="CO211" s="34">
        <v>0.99946029144262516</v>
      </c>
      <c r="CP211" s="34">
        <v>0.99944911769519607</v>
      </c>
      <c r="CQ211" s="34">
        <v>0.99943794407268682</v>
      </c>
      <c r="CR211" s="34">
        <v>0.99942677057509632</v>
      </c>
      <c r="CS211" s="34">
        <v>0.99941559720242323</v>
      </c>
      <c r="CT211" s="34">
        <v>0.99940442395466578</v>
      </c>
      <c r="CU211" s="34">
        <v>0.99939325083182273</v>
      </c>
      <c r="CV211" s="34">
        <v>0.99938207783389288</v>
      </c>
      <c r="CW211" s="34">
        <v>0.99937090496087477</v>
      </c>
      <c r="CX211" s="34">
        <v>0.99935973221276675</v>
      </c>
      <c r="CY211" s="34">
        <v>0.99934855958956781</v>
      </c>
      <c r="CZ211" s="34">
        <v>0.99933738709127617</v>
      </c>
      <c r="DA211" s="34">
        <v>0.99932621471789085</v>
      </c>
      <c r="DB211" s="34">
        <v>0.99931504246941005</v>
      </c>
    </row>
    <row r="212" spans="1:106" x14ac:dyDescent="0.2">
      <c r="A212" s="13">
        <f t="shared" ca="1" si="3"/>
        <v>44566</v>
      </c>
      <c r="B212" s="34">
        <v>1.0000062640868865</v>
      </c>
      <c r="C212" s="34">
        <v>1</v>
      </c>
      <c r="D212" s="34">
        <v>0.99999373595235219</v>
      </c>
      <c r="E212" s="34">
        <v>0.99998747194394233</v>
      </c>
      <c r="F212" s="34">
        <v>0.99998120797477075</v>
      </c>
      <c r="G212" s="34">
        <v>0.999974944044837</v>
      </c>
      <c r="H212" s="34">
        <v>0.99996868015414075</v>
      </c>
      <c r="I212" s="34">
        <v>0.99996241630268168</v>
      </c>
      <c r="J212" s="34">
        <v>0.9999561524904601</v>
      </c>
      <c r="K212" s="34">
        <v>0.99994988871747481</v>
      </c>
      <c r="L212" s="34">
        <v>0.99994362498372646</v>
      </c>
      <c r="M212" s="34">
        <v>0.99993736128921418</v>
      </c>
      <c r="N212" s="34">
        <v>0.99993109763393817</v>
      </c>
      <c r="O212" s="34">
        <v>0.99992483401789789</v>
      </c>
      <c r="P212" s="34">
        <v>0.99991857044109322</v>
      </c>
      <c r="Q212" s="34">
        <v>0.99991230690352395</v>
      </c>
      <c r="R212" s="34">
        <v>0.99990604340518974</v>
      </c>
      <c r="S212" s="34">
        <v>0.99989977994609036</v>
      </c>
      <c r="T212" s="34">
        <v>0.9998935165262256</v>
      </c>
      <c r="U212" s="34">
        <v>0.99988725314559523</v>
      </c>
      <c r="V212" s="34">
        <v>0.99988098980419904</v>
      </c>
      <c r="W212" s="34">
        <v>0.99987472650203657</v>
      </c>
      <c r="X212" s="34">
        <v>0.99986846323910783</v>
      </c>
      <c r="Y212" s="34">
        <v>0.99986220001541237</v>
      </c>
      <c r="Z212" s="34">
        <v>0.9998559368309502</v>
      </c>
      <c r="AA212" s="34">
        <v>0.99984967368572075</v>
      </c>
      <c r="AB212" s="34">
        <v>0.99984341057972392</v>
      </c>
      <c r="AC212" s="34">
        <v>0.99983714751295971</v>
      </c>
      <c r="AD212" s="34">
        <v>0.99983088448542745</v>
      </c>
      <c r="AE212" s="34">
        <v>0.99982462149712703</v>
      </c>
      <c r="AF212" s="34">
        <v>0.99981835854805845</v>
      </c>
      <c r="AG212" s="34">
        <v>0.99981209563822115</v>
      </c>
      <c r="AH212" s="34">
        <v>0.99980583276761525</v>
      </c>
      <c r="AI212" s="34">
        <v>0.99979956993624008</v>
      </c>
      <c r="AJ212" s="34">
        <v>0.99979330714409553</v>
      </c>
      <c r="AK212" s="34">
        <v>0.99978704439118149</v>
      </c>
      <c r="AL212" s="34">
        <v>0.99978078167749751</v>
      </c>
      <c r="AM212" s="34">
        <v>0.99977451900304359</v>
      </c>
      <c r="AN212" s="34">
        <v>0.99976825636781941</v>
      </c>
      <c r="AO212" s="34">
        <v>0.99976199377182462</v>
      </c>
      <c r="AP212" s="34">
        <v>0.99975573121505901</v>
      </c>
      <c r="AQ212" s="34">
        <v>0.99974946869752235</v>
      </c>
      <c r="AR212" s="34">
        <v>0.99974320621921453</v>
      </c>
      <c r="AS212" s="34">
        <v>0.99973694378013511</v>
      </c>
      <c r="AT212" s="34">
        <v>0.99973068138028387</v>
      </c>
      <c r="AU212" s="34">
        <v>0.99972441901966058</v>
      </c>
      <c r="AV212" s="34">
        <v>0.99971815669826503</v>
      </c>
      <c r="AW212" s="34">
        <v>0.99971189441609698</v>
      </c>
      <c r="AX212" s="34">
        <v>0.999705632173156</v>
      </c>
      <c r="AY212" s="34">
        <v>0.99969936996944198</v>
      </c>
      <c r="AZ212" s="34">
        <v>0.99969310780495502</v>
      </c>
      <c r="BA212" s="34">
        <v>0.99968684567969446</v>
      </c>
      <c r="BB212" s="34">
        <v>0.99968058359365997</v>
      </c>
      <c r="BC212" s="34">
        <v>0.99967432154685176</v>
      </c>
      <c r="BD212" s="34">
        <v>0.99966805953926907</v>
      </c>
      <c r="BE212" s="34">
        <v>0.99966179757091211</v>
      </c>
      <c r="BF212" s="34">
        <v>0.99965553564178011</v>
      </c>
      <c r="BG212" s="34">
        <v>0.9996492737518734</v>
      </c>
      <c r="BH212" s="34">
        <v>0.99964301190119131</v>
      </c>
      <c r="BI212" s="34">
        <v>0.99963675008973396</v>
      </c>
      <c r="BJ212" s="34">
        <v>0.99963048831750068</v>
      </c>
      <c r="BK212" s="34">
        <v>0.99962422658449146</v>
      </c>
      <c r="BL212" s="34">
        <v>0.99961796489070631</v>
      </c>
      <c r="BM212" s="34">
        <v>0.99961170323614446</v>
      </c>
      <c r="BN212" s="34">
        <v>0.99960544162080578</v>
      </c>
      <c r="BO212" s="34">
        <v>0.99959918004469051</v>
      </c>
      <c r="BP212" s="34">
        <v>0.99959291850779763</v>
      </c>
      <c r="BQ212" s="34">
        <v>0.99958665701012772</v>
      </c>
      <c r="BR212" s="34">
        <v>0.99958039555167988</v>
      </c>
      <c r="BS212" s="34">
        <v>0.99957413413245422</v>
      </c>
      <c r="BT212" s="34">
        <v>0.9995678727524504</v>
      </c>
      <c r="BU212" s="34">
        <v>0.99956161141166799</v>
      </c>
      <c r="BV212" s="34">
        <v>0.9995553501101071</v>
      </c>
      <c r="BW212" s="34">
        <v>0.99954908884776728</v>
      </c>
      <c r="BX212" s="34">
        <v>0.99954282762464841</v>
      </c>
      <c r="BY212" s="34">
        <v>0.99953656644074995</v>
      </c>
      <c r="BZ212" s="34">
        <v>0.9995303052960719</v>
      </c>
      <c r="CA212" s="34">
        <v>0.99952404419061402</v>
      </c>
      <c r="CB212" s="34">
        <v>0.99951778312437578</v>
      </c>
      <c r="CC212" s="34">
        <v>0.99951152209735739</v>
      </c>
      <c r="CD212" s="34">
        <v>0.99950526110955829</v>
      </c>
      <c r="CE212" s="34">
        <v>0.99949900016097837</v>
      </c>
      <c r="CF212" s="34">
        <v>0.99949273925161719</v>
      </c>
      <c r="CG212" s="34">
        <v>0.99948647838147486</v>
      </c>
      <c r="CH212" s="34">
        <v>0.99948021755055072</v>
      </c>
      <c r="CI212" s="34">
        <v>0.99947395675884498</v>
      </c>
      <c r="CJ212" s="34">
        <v>0.99946769600635688</v>
      </c>
      <c r="CK212" s="34">
        <v>0.9994614352930864</v>
      </c>
      <c r="CL212" s="34">
        <v>0.99945517461903355</v>
      </c>
      <c r="CM212" s="34">
        <v>0.99944891398419766</v>
      </c>
      <c r="CN212" s="34">
        <v>0.99944265338857885</v>
      </c>
      <c r="CO212" s="34">
        <v>0.99943639283217656</v>
      </c>
      <c r="CP212" s="34">
        <v>0.99942413055641899</v>
      </c>
      <c r="CQ212" s="34">
        <v>0.99941186843110952</v>
      </c>
      <c r="CR212" s="34">
        <v>0.9993996064562467</v>
      </c>
      <c r="CS212" s="34">
        <v>0.9993873446318281</v>
      </c>
      <c r="CT212" s="34">
        <v>0.99937508295785216</v>
      </c>
      <c r="CU212" s="34">
        <v>0.99936282143431721</v>
      </c>
      <c r="CV212" s="34">
        <v>0.99935056006122125</v>
      </c>
      <c r="CW212" s="34">
        <v>0.99933829883856207</v>
      </c>
      <c r="CX212" s="34">
        <v>0.99932603776633844</v>
      </c>
      <c r="CY212" s="34">
        <v>0.99931377684454814</v>
      </c>
      <c r="CZ212" s="34">
        <v>0.99930151607318962</v>
      </c>
      <c r="DA212" s="34">
        <v>0.99928925545226055</v>
      </c>
      <c r="DB212" s="34">
        <v>0.9992769949817597</v>
      </c>
    </row>
    <row r="213" spans="1:106" x14ac:dyDescent="0.2">
      <c r="A213" s="13">
        <f t="shared" ca="1" si="3"/>
        <v>44567</v>
      </c>
      <c r="B213" s="34">
        <v>1.0000192687201825</v>
      </c>
      <c r="C213" s="34">
        <v>1.0000128457722017</v>
      </c>
      <c r="D213" s="34">
        <v>1.0000064228654744</v>
      </c>
      <c r="E213" s="34">
        <v>1</v>
      </c>
      <c r="F213" s="34">
        <v>0.99999357717577875</v>
      </c>
      <c r="G213" s="34">
        <v>0.99998715439281027</v>
      </c>
      <c r="H213" s="34">
        <v>0.99998073165109413</v>
      </c>
      <c r="I213" s="34">
        <v>0.99997430895063</v>
      </c>
      <c r="J213" s="34">
        <v>0.99996788629141786</v>
      </c>
      <c r="K213" s="34">
        <v>0.99996146367345728</v>
      </c>
      <c r="L213" s="34">
        <v>0.99995504109674804</v>
      </c>
      <c r="M213" s="34">
        <v>0.99994861856129003</v>
      </c>
      <c r="N213" s="34">
        <v>0.99994219606708268</v>
      </c>
      <c r="O213" s="34">
        <v>0.99993577361412589</v>
      </c>
      <c r="P213" s="34">
        <v>0.99992935120241933</v>
      </c>
      <c r="Q213" s="34">
        <v>0.99992292883196299</v>
      </c>
      <c r="R213" s="34">
        <v>0.9999165065027561</v>
      </c>
      <c r="S213" s="34">
        <v>0.99991008421479888</v>
      </c>
      <c r="T213" s="34">
        <v>0.99990366196809088</v>
      </c>
      <c r="U213" s="34">
        <v>0.99989723976263212</v>
      </c>
      <c r="V213" s="34">
        <v>0.99989081759842169</v>
      </c>
      <c r="W213" s="34">
        <v>0.99988439547545982</v>
      </c>
      <c r="X213" s="34">
        <v>0.99987797339374596</v>
      </c>
      <c r="Y213" s="34">
        <v>0.99987155135328021</v>
      </c>
      <c r="Z213" s="34">
        <v>0.99986512935406213</v>
      </c>
      <c r="AA213" s="34">
        <v>0.99985870739609117</v>
      </c>
      <c r="AB213" s="34">
        <v>0.99985228547936744</v>
      </c>
      <c r="AC213" s="34">
        <v>0.99984586360389072</v>
      </c>
      <c r="AD213" s="34">
        <v>0.99983944176966033</v>
      </c>
      <c r="AE213" s="34">
        <v>0.9998330199766764</v>
      </c>
      <c r="AF213" s="34">
        <v>0.99982659822493836</v>
      </c>
      <c r="AG213" s="34">
        <v>0.99982017651444621</v>
      </c>
      <c r="AH213" s="34">
        <v>0.99981375484519963</v>
      </c>
      <c r="AI213" s="34">
        <v>0.99980733321719828</v>
      </c>
      <c r="AJ213" s="34">
        <v>0.99980091163044171</v>
      </c>
      <c r="AK213" s="34">
        <v>0.99979449008493015</v>
      </c>
      <c r="AL213" s="34">
        <v>0.99978806858066305</v>
      </c>
      <c r="AM213" s="34">
        <v>0.99978164711764006</v>
      </c>
      <c r="AN213" s="34">
        <v>0.99977522569586086</v>
      </c>
      <c r="AO213" s="34">
        <v>0.99976880431532544</v>
      </c>
      <c r="AP213" s="34">
        <v>0.99976238297603337</v>
      </c>
      <c r="AQ213" s="34">
        <v>0.99975596167798453</v>
      </c>
      <c r="AR213" s="34">
        <v>0.99974954042117847</v>
      </c>
      <c r="AS213" s="34">
        <v>0.99974311920561498</v>
      </c>
      <c r="AT213" s="34">
        <v>0.99973669803129395</v>
      </c>
      <c r="AU213" s="34">
        <v>0.99973027689821492</v>
      </c>
      <c r="AV213" s="34">
        <v>0.99972385580637779</v>
      </c>
      <c r="AW213" s="34">
        <v>0.99971743475578212</v>
      </c>
      <c r="AX213" s="34">
        <v>0.99971101374642768</v>
      </c>
      <c r="AY213" s="34">
        <v>0.99970459277831447</v>
      </c>
      <c r="AZ213" s="34">
        <v>0.99969817185144172</v>
      </c>
      <c r="BA213" s="34">
        <v>0.99969175096580953</v>
      </c>
      <c r="BB213" s="34">
        <v>0.9996853301214178</v>
      </c>
      <c r="BC213" s="34">
        <v>0.99967890931826575</v>
      </c>
      <c r="BD213" s="34">
        <v>0.9996724885563536</v>
      </c>
      <c r="BE213" s="34">
        <v>0.99966606783568068</v>
      </c>
      <c r="BF213" s="34">
        <v>0.99965964715624711</v>
      </c>
      <c r="BG213" s="34">
        <v>0.99965322651805211</v>
      </c>
      <c r="BH213" s="34">
        <v>0.99964680592109612</v>
      </c>
      <c r="BI213" s="34">
        <v>0.99964038536537836</v>
      </c>
      <c r="BJ213" s="34">
        <v>0.99963396485089873</v>
      </c>
      <c r="BK213" s="34">
        <v>0.99962754437765688</v>
      </c>
      <c r="BL213" s="34">
        <v>0.99962112394565261</v>
      </c>
      <c r="BM213" s="34">
        <v>0.99961470355488546</v>
      </c>
      <c r="BN213" s="34">
        <v>0.99960828320535555</v>
      </c>
      <c r="BO213" s="34">
        <v>0.99960186289706232</v>
      </c>
      <c r="BP213" s="34">
        <v>0.99959544263000588</v>
      </c>
      <c r="BQ213" s="34">
        <v>0.99958902240418546</v>
      </c>
      <c r="BR213" s="34">
        <v>0.99958260221960116</v>
      </c>
      <c r="BS213" s="34">
        <v>0.99957618207625232</v>
      </c>
      <c r="BT213" s="34">
        <v>0.99956976197413905</v>
      </c>
      <c r="BU213" s="34">
        <v>0.99956334191326102</v>
      </c>
      <c r="BV213" s="34">
        <v>0.99955692189361789</v>
      </c>
      <c r="BW213" s="34">
        <v>0.99955050191520933</v>
      </c>
      <c r="BX213" s="34">
        <v>0.99954408197803524</v>
      </c>
      <c r="BY213" s="34">
        <v>0.99953766208209538</v>
      </c>
      <c r="BZ213" s="34">
        <v>0.99953124222738943</v>
      </c>
      <c r="CA213" s="34">
        <v>0.99952482241391682</v>
      </c>
      <c r="CB213" s="34">
        <v>0.99951840264167768</v>
      </c>
      <c r="CC213" s="34">
        <v>0.99951198291067156</v>
      </c>
      <c r="CD213" s="34">
        <v>0.99950556322089812</v>
      </c>
      <c r="CE213" s="34">
        <v>0.99949914357235747</v>
      </c>
      <c r="CF213" s="34">
        <v>0.99949272396504896</v>
      </c>
      <c r="CG213" s="34">
        <v>0.99948630439897257</v>
      </c>
      <c r="CH213" s="34">
        <v>0.99947988487412787</v>
      </c>
      <c r="CI213" s="34">
        <v>0.99947346539051451</v>
      </c>
      <c r="CJ213" s="34">
        <v>0.99946704594813252</v>
      </c>
      <c r="CK213" s="34">
        <v>0.99946062654698153</v>
      </c>
      <c r="CL213" s="34">
        <v>0.99945420718706102</v>
      </c>
      <c r="CM213" s="34">
        <v>0.99944778786837107</v>
      </c>
      <c r="CN213" s="34">
        <v>0.99944136859091126</v>
      </c>
      <c r="CO213" s="34">
        <v>0.99943494935468147</v>
      </c>
      <c r="CP213" s="34">
        <v>0.99942853015968092</v>
      </c>
      <c r="CQ213" s="34">
        <v>0.99942211100591016</v>
      </c>
      <c r="CR213" s="34">
        <v>0.99941569189336832</v>
      </c>
      <c r="CS213" s="34">
        <v>0.9994025405300071</v>
      </c>
      <c r="CT213" s="34">
        <v>0.99938938933970523</v>
      </c>
      <c r="CU213" s="34">
        <v>0.99937623832246048</v>
      </c>
      <c r="CV213" s="34">
        <v>0.99936308747827085</v>
      </c>
      <c r="CW213" s="34">
        <v>0.99934993680713358</v>
      </c>
      <c r="CX213" s="34">
        <v>0.99933678630904688</v>
      </c>
      <c r="CY213" s="34">
        <v>0.9993236359840082</v>
      </c>
      <c r="CZ213" s="34">
        <v>0.99931048583201532</v>
      </c>
      <c r="DA213" s="34">
        <v>0.99929733585306613</v>
      </c>
      <c r="DB213" s="34">
        <v>0.99928418604715807</v>
      </c>
    </row>
    <row r="214" spans="1:106" x14ac:dyDescent="0.2">
      <c r="A214" s="13">
        <f t="shared" ca="1" si="3"/>
        <v>44568</v>
      </c>
      <c r="B214" s="34">
        <v>1.0000196727205712</v>
      </c>
      <c r="C214" s="34">
        <v>1.0000131151040459</v>
      </c>
      <c r="D214" s="34">
        <v>1.0000065575305226</v>
      </c>
      <c r="E214" s="34">
        <v>1</v>
      </c>
      <c r="F214" s="34">
        <v>0.99999344251247868</v>
      </c>
      <c r="G214" s="34">
        <v>0.99998688506795774</v>
      </c>
      <c r="H214" s="34">
        <v>0.99998032766643719</v>
      </c>
      <c r="I214" s="34">
        <v>0.9999737703079169</v>
      </c>
      <c r="J214" s="34">
        <v>0.99996721299239633</v>
      </c>
      <c r="K214" s="34">
        <v>0.99996065571987502</v>
      </c>
      <c r="L214" s="34">
        <v>0.99995409849035333</v>
      </c>
      <c r="M214" s="34">
        <v>0.99994754130383046</v>
      </c>
      <c r="N214" s="34">
        <v>0.99994098416030608</v>
      </c>
      <c r="O214" s="34">
        <v>0.99993442705978031</v>
      </c>
      <c r="P214" s="34">
        <v>0.99992787000225247</v>
      </c>
      <c r="Q214" s="34">
        <v>0.99992131298772258</v>
      </c>
      <c r="R214" s="34">
        <v>0.9999147560161904</v>
      </c>
      <c r="S214" s="34">
        <v>0.99990819908765516</v>
      </c>
      <c r="T214" s="34">
        <v>0.99990164220211708</v>
      </c>
      <c r="U214" s="34">
        <v>0.99989508535957561</v>
      </c>
      <c r="V214" s="34">
        <v>0.99988852856003052</v>
      </c>
      <c r="W214" s="34">
        <v>0.99988197180348171</v>
      </c>
      <c r="X214" s="34">
        <v>0.99987541508992861</v>
      </c>
      <c r="Y214" s="34">
        <v>0.99986885841937101</v>
      </c>
      <c r="Z214" s="34">
        <v>0.99986230179180879</v>
      </c>
      <c r="AA214" s="34">
        <v>0.99985574520724174</v>
      </c>
      <c r="AB214" s="34">
        <v>0.9998491886656693</v>
      </c>
      <c r="AC214" s="34">
        <v>0.99984263216709113</v>
      </c>
      <c r="AD214" s="34">
        <v>0.99983607571150734</v>
      </c>
      <c r="AE214" s="34">
        <v>0.99982951929891728</v>
      </c>
      <c r="AF214" s="34">
        <v>0.99982296292932094</v>
      </c>
      <c r="AG214" s="34">
        <v>0.99981640660271776</v>
      </c>
      <c r="AH214" s="34">
        <v>0.99980985031910763</v>
      </c>
      <c r="AI214" s="34">
        <v>0.99980329407849033</v>
      </c>
      <c r="AJ214" s="34">
        <v>0.99979673788086554</v>
      </c>
      <c r="AK214" s="34">
        <v>0.99979018172623291</v>
      </c>
      <c r="AL214" s="34">
        <v>0.99978362561459211</v>
      </c>
      <c r="AM214" s="34">
        <v>0.99977706954594303</v>
      </c>
      <c r="AN214" s="34">
        <v>0.99977051352028501</v>
      </c>
      <c r="AO214" s="34">
        <v>0.99976395753761826</v>
      </c>
      <c r="AP214" s="34">
        <v>0.99975740159794235</v>
      </c>
      <c r="AQ214" s="34">
        <v>0.99975084570125672</v>
      </c>
      <c r="AR214" s="34">
        <v>0.99974428984756158</v>
      </c>
      <c r="AS214" s="34">
        <v>0.99973773403685628</v>
      </c>
      <c r="AT214" s="34">
        <v>0.99973117826914037</v>
      </c>
      <c r="AU214" s="34">
        <v>0.99972462254441419</v>
      </c>
      <c r="AV214" s="34">
        <v>0.99971806686267695</v>
      </c>
      <c r="AW214" s="34">
        <v>0.99971151122392854</v>
      </c>
      <c r="AX214" s="34">
        <v>0.99970495562816852</v>
      </c>
      <c r="AY214" s="34">
        <v>0.99969840007539668</v>
      </c>
      <c r="AZ214" s="34">
        <v>0.999691844565613</v>
      </c>
      <c r="BA214" s="34">
        <v>0.99968528909881704</v>
      </c>
      <c r="BB214" s="34">
        <v>0.99967873367500848</v>
      </c>
      <c r="BC214" s="34">
        <v>0.99967217829418675</v>
      </c>
      <c r="BD214" s="34">
        <v>0.99966562295635197</v>
      </c>
      <c r="BE214" s="34">
        <v>0.99965906766150381</v>
      </c>
      <c r="BF214" s="34">
        <v>0.99965251240964192</v>
      </c>
      <c r="BG214" s="34">
        <v>0.99964595720076599</v>
      </c>
      <c r="BH214" s="34">
        <v>0.99963940203487556</v>
      </c>
      <c r="BI214" s="34">
        <v>0.99963284691197085</v>
      </c>
      <c r="BJ214" s="34">
        <v>0.99962629183205121</v>
      </c>
      <c r="BK214" s="34">
        <v>0.99961973679511629</v>
      </c>
      <c r="BL214" s="34">
        <v>0.9996131818011661</v>
      </c>
      <c r="BM214" s="34">
        <v>0.99960662685020019</v>
      </c>
      <c r="BN214" s="34">
        <v>0.99960007194221812</v>
      </c>
      <c r="BO214" s="34">
        <v>0.99959351707721988</v>
      </c>
      <c r="BP214" s="34">
        <v>0.99958696225520516</v>
      </c>
      <c r="BQ214" s="34">
        <v>0.9995804074761736</v>
      </c>
      <c r="BR214" s="34">
        <v>0.99957385274012478</v>
      </c>
      <c r="BS214" s="34">
        <v>0.99956729804705857</v>
      </c>
      <c r="BT214" s="34">
        <v>0.99956074339697487</v>
      </c>
      <c r="BU214" s="34">
        <v>0.99955418878987301</v>
      </c>
      <c r="BV214" s="34">
        <v>0.99954763422575299</v>
      </c>
      <c r="BW214" s="34">
        <v>0.99954107970461448</v>
      </c>
      <c r="BX214" s="34">
        <v>0.99953452522645703</v>
      </c>
      <c r="BY214" s="34">
        <v>0.99952797079128064</v>
      </c>
      <c r="BZ214" s="34">
        <v>0.99952141639908465</v>
      </c>
      <c r="CA214" s="34">
        <v>0.99951486204986917</v>
      </c>
      <c r="CB214" s="34">
        <v>0.99950830774363386</v>
      </c>
      <c r="CC214" s="34">
        <v>0.99950175348037829</v>
      </c>
      <c r="CD214" s="34">
        <v>0.99949519926010211</v>
      </c>
      <c r="CE214" s="34">
        <v>0.99948864508280499</v>
      </c>
      <c r="CF214" s="34">
        <v>0.99948209094848728</v>
      </c>
      <c r="CG214" s="34">
        <v>0.99947553685714774</v>
      </c>
      <c r="CH214" s="34">
        <v>0.99946898280878671</v>
      </c>
      <c r="CI214" s="34">
        <v>0.99946242880340397</v>
      </c>
      <c r="CJ214" s="34">
        <v>0.99945587484099874</v>
      </c>
      <c r="CK214" s="34">
        <v>0.99944932092157135</v>
      </c>
      <c r="CL214" s="34">
        <v>0.99944276704512103</v>
      </c>
      <c r="CM214" s="34">
        <v>0.99943621321164766</v>
      </c>
      <c r="CN214" s="34">
        <v>0.99942965942115081</v>
      </c>
      <c r="CO214" s="34">
        <v>0.99942310567363091</v>
      </c>
      <c r="CP214" s="34">
        <v>0.99941655196908652</v>
      </c>
      <c r="CQ214" s="34">
        <v>0.99940999830751831</v>
      </c>
      <c r="CR214" s="34">
        <v>0.99939728905120073</v>
      </c>
      <c r="CS214" s="34">
        <v>0.99938457995650376</v>
      </c>
      <c r="CT214" s="34">
        <v>0.99937187102342517</v>
      </c>
      <c r="CU214" s="34">
        <v>0.99935916225196308</v>
      </c>
      <c r="CV214" s="34">
        <v>0.9993464536421155</v>
      </c>
      <c r="CW214" s="34">
        <v>0.99933374519387996</v>
      </c>
      <c r="CX214" s="34">
        <v>0.99932103690725493</v>
      </c>
      <c r="CY214" s="34">
        <v>0.99930832878223796</v>
      </c>
      <c r="CZ214" s="34">
        <v>0.99929562081882717</v>
      </c>
      <c r="DA214" s="34">
        <v>0.99928291301702066</v>
      </c>
      <c r="DB214" s="34">
        <v>0.99927020537681599</v>
      </c>
    </row>
    <row r="215" spans="1:106" x14ac:dyDescent="0.2">
      <c r="A215" s="13">
        <f t="shared" ca="1" si="3"/>
        <v>44571</v>
      </c>
      <c r="B215" s="34">
        <v>1.0000066172177413</v>
      </c>
      <c r="C215" s="34">
        <v>1</v>
      </c>
      <c r="D215" s="34">
        <v>0.99999338282604566</v>
      </c>
      <c r="E215" s="34">
        <v>0.99998676569587863</v>
      </c>
      <c r="F215" s="34">
        <v>0.99998014860949824</v>
      </c>
      <c r="G215" s="34">
        <v>0.99997353156690416</v>
      </c>
      <c r="H215" s="34">
        <v>0.99996691456809605</v>
      </c>
      <c r="I215" s="34">
        <v>0.99996029761307392</v>
      </c>
      <c r="J215" s="34">
        <v>0.99995368070183743</v>
      </c>
      <c r="K215" s="34">
        <v>0.99994706383438625</v>
      </c>
      <c r="L215" s="34">
        <v>0.99994044701071982</v>
      </c>
      <c r="M215" s="34">
        <v>0.99993383023083815</v>
      </c>
      <c r="N215" s="34">
        <v>0.99992721349474079</v>
      </c>
      <c r="O215" s="34">
        <v>0.99992059680242773</v>
      </c>
      <c r="P215" s="34">
        <v>0.99991398015389821</v>
      </c>
      <c r="Q215" s="34">
        <v>0.99990736354915233</v>
      </c>
      <c r="R215" s="34">
        <v>0.99990074698818976</v>
      </c>
      <c r="S215" s="34">
        <v>0.99989413047100983</v>
      </c>
      <c r="T215" s="34">
        <v>0.999887513997613</v>
      </c>
      <c r="U215" s="34">
        <v>0.99988089756799825</v>
      </c>
      <c r="V215" s="34">
        <v>0.99987428118216548</v>
      </c>
      <c r="W215" s="34">
        <v>0.9998676648401148</v>
      </c>
      <c r="X215" s="34">
        <v>0.99986104854184521</v>
      </c>
      <c r="Y215" s="34">
        <v>0.99985443228735715</v>
      </c>
      <c r="Z215" s="34">
        <v>0.99984781607664963</v>
      </c>
      <c r="AA215" s="34">
        <v>0.9998411999097232</v>
      </c>
      <c r="AB215" s="34">
        <v>0.99983458378657675</v>
      </c>
      <c r="AC215" s="34">
        <v>0.99982796770721061</v>
      </c>
      <c r="AD215" s="34">
        <v>0.999821351671624</v>
      </c>
      <c r="AE215" s="34">
        <v>0.99981473567981693</v>
      </c>
      <c r="AF215" s="34">
        <v>0.99980811973178896</v>
      </c>
      <c r="AG215" s="34">
        <v>0.99980150382753985</v>
      </c>
      <c r="AH215" s="34">
        <v>0.99979488796706939</v>
      </c>
      <c r="AI215" s="34">
        <v>0.99978827215037713</v>
      </c>
      <c r="AJ215" s="34">
        <v>0.9997816563774633</v>
      </c>
      <c r="AK215" s="34">
        <v>0.99977504064832678</v>
      </c>
      <c r="AL215" s="34">
        <v>0.99976842496296758</v>
      </c>
      <c r="AM215" s="34">
        <v>0.99976180932138581</v>
      </c>
      <c r="AN215" s="34">
        <v>0.9997551937235809</v>
      </c>
      <c r="AO215" s="34">
        <v>0.99974857816955243</v>
      </c>
      <c r="AP215" s="34">
        <v>0.99974196265930015</v>
      </c>
      <c r="AQ215" s="34">
        <v>0.99973534719282409</v>
      </c>
      <c r="AR215" s="34">
        <v>0.99972873177012356</v>
      </c>
      <c r="AS215" s="34">
        <v>0.99972211639119835</v>
      </c>
      <c r="AT215" s="34">
        <v>0.99971550105604856</v>
      </c>
      <c r="AU215" s="34">
        <v>0.99970888576467343</v>
      </c>
      <c r="AV215" s="34">
        <v>0.99970227051707261</v>
      </c>
      <c r="AW215" s="34">
        <v>0.99969565531324645</v>
      </c>
      <c r="AX215" s="34">
        <v>0.99968904015319382</v>
      </c>
      <c r="AY215" s="34">
        <v>0.99968242503691518</v>
      </c>
      <c r="AZ215" s="34">
        <v>0.99967580996440963</v>
      </c>
      <c r="BA215" s="34">
        <v>0.9996691949356773</v>
      </c>
      <c r="BB215" s="34">
        <v>0.99966257995071806</v>
      </c>
      <c r="BC215" s="34">
        <v>0.99965596500953102</v>
      </c>
      <c r="BD215" s="34">
        <v>0.99964935011211631</v>
      </c>
      <c r="BE215" s="34">
        <v>0.99964273525847336</v>
      </c>
      <c r="BF215" s="34">
        <v>0.99963612044860206</v>
      </c>
      <c r="BG215" s="34">
        <v>0.9996295056825022</v>
      </c>
      <c r="BH215" s="34">
        <v>0.99962289096017354</v>
      </c>
      <c r="BI215" s="34">
        <v>0.99961627628161531</v>
      </c>
      <c r="BJ215" s="34">
        <v>0.99960966164682774</v>
      </c>
      <c r="BK215" s="34">
        <v>0.99960304705581038</v>
      </c>
      <c r="BL215" s="34">
        <v>0.999596432508563</v>
      </c>
      <c r="BM215" s="34">
        <v>0.99958981800508517</v>
      </c>
      <c r="BN215" s="34">
        <v>0.99958320354537655</v>
      </c>
      <c r="BO215" s="34">
        <v>0.99957658912943703</v>
      </c>
      <c r="BP215" s="34">
        <v>0.99956997475726628</v>
      </c>
      <c r="BQ215" s="34">
        <v>0.99956336042886396</v>
      </c>
      <c r="BR215" s="34">
        <v>0.99955674614422974</v>
      </c>
      <c r="BS215" s="34">
        <v>0.9995501319033635</v>
      </c>
      <c r="BT215" s="34">
        <v>0.99954351770626482</v>
      </c>
      <c r="BU215" s="34">
        <v>0.99953690355293345</v>
      </c>
      <c r="BV215" s="34">
        <v>0.99953028944336897</v>
      </c>
      <c r="BW215" s="34">
        <v>0.99952367537757114</v>
      </c>
      <c r="BX215" s="34">
        <v>0.99951706135554008</v>
      </c>
      <c r="BY215" s="34">
        <v>0.99951044737727468</v>
      </c>
      <c r="BZ215" s="34">
        <v>0.99950383344277571</v>
      </c>
      <c r="CA215" s="34">
        <v>0.99949721955204185</v>
      </c>
      <c r="CB215" s="34">
        <v>0.9994906057050732</v>
      </c>
      <c r="CC215" s="34">
        <v>0.99948399190186976</v>
      </c>
      <c r="CD215" s="34">
        <v>0.99947737814243098</v>
      </c>
      <c r="CE215" s="34">
        <v>0.99947076442675653</v>
      </c>
      <c r="CF215" s="34">
        <v>0.9994641507548464</v>
      </c>
      <c r="CG215" s="34">
        <v>0.99945753712669982</v>
      </c>
      <c r="CH215" s="34">
        <v>0.99945092354231679</v>
      </c>
      <c r="CI215" s="34">
        <v>0.9994443100016972</v>
      </c>
      <c r="CJ215" s="34">
        <v>0.99943769650484038</v>
      </c>
      <c r="CK215" s="34">
        <v>0.99943108305174633</v>
      </c>
      <c r="CL215" s="34">
        <v>0.99942446964241449</v>
      </c>
      <c r="CM215" s="34">
        <v>0.99941785627684476</v>
      </c>
      <c r="CN215" s="34">
        <v>0.99941124295503703</v>
      </c>
      <c r="CO215" s="34">
        <v>0.99940462967699062</v>
      </c>
      <c r="CP215" s="34">
        <v>0.9993912579254306</v>
      </c>
      <c r="CQ215" s="34">
        <v>0.99937788635278058</v>
      </c>
      <c r="CR215" s="34">
        <v>0.99936451495903844</v>
      </c>
      <c r="CS215" s="34">
        <v>0.99935114374420198</v>
      </c>
      <c r="CT215" s="34">
        <v>0.9993377727082684</v>
      </c>
      <c r="CU215" s="34">
        <v>0.99932440185123561</v>
      </c>
      <c r="CV215" s="34">
        <v>0.99931103117310094</v>
      </c>
      <c r="CW215" s="34">
        <v>0.99929766067386239</v>
      </c>
      <c r="CX215" s="34">
        <v>0.99928429035351718</v>
      </c>
      <c r="CY215" s="34">
        <v>0.99927092021206321</v>
      </c>
      <c r="CZ215" s="34">
        <v>0.99925755024949769</v>
      </c>
      <c r="DA215" s="34">
        <v>0.99924418046581887</v>
      </c>
      <c r="DB215" s="34">
        <v>0.99923081086102394</v>
      </c>
    </row>
    <row r="216" spans="1:106" x14ac:dyDescent="0.2">
      <c r="A216" s="13">
        <f t="shared" ca="1" si="3"/>
        <v>44572</v>
      </c>
      <c r="B216" s="34">
        <v>1.0000067876715883</v>
      </c>
      <c r="C216" s="34">
        <v>1</v>
      </c>
      <c r="D216" s="34">
        <v>0.99999321237448402</v>
      </c>
      <c r="E216" s="34">
        <v>0.99998642479503974</v>
      </c>
      <c r="F216" s="34">
        <v>0.99997963726166705</v>
      </c>
      <c r="G216" s="34">
        <v>0.99997284977436551</v>
      </c>
      <c r="H216" s="34">
        <v>0.9999660623331349</v>
      </c>
      <c r="I216" s="34">
        <v>0.99995927493797487</v>
      </c>
      <c r="J216" s="34">
        <v>0.99995248758888544</v>
      </c>
      <c r="K216" s="34">
        <v>0.9999457002858656</v>
      </c>
      <c r="L216" s="34">
        <v>0.99993891302891569</v>
      </c>
      <c r="M216" s="34">
        <v>0.99993212581803503</v>
      </c>
      <c r="N216" s="34">
        <v>0.99992533865322342</v>
      </c>
      <c r="O216" s="34">
        <v>0.99991855153448062</v>
      </c>
      <c r="P216" s="34">
        <v>0.99991176446180619</v>
      </c>
      <c r="Q216" s="34">
        <v>0.9999049774351999</v>
      </c>
      <c r="R216" s="34">
        <v>0.99989819045466133</v>
      </c>
      <c r="S216" s="34">
        <v>0.99989140352019035</v>
      </c>
      <c r="T216" s="34">
        <v>0.99988461663178652</v>
      </c>
      <c r="U216" s="34">
        <v>0.9998778297894495</v>
      </c>
      <c r="V216" s="34">
        <v>0.99987104299317908</v>
      </c>
      <c r="W216" s="34">
        <v>0.99986425624297481</v>
      </c>
      <c r="X216" s="34">
        <v>0.99985746953883647</v>
      </c>
      <c r="Y216" s="34">
        <v>0.99985068288076373</v>
      </c>
      <c r="Z216" s="34">
        <v>0.99984389626875614</v>
      </c>
      <c r="AA216" s="34">
        <v>0.99983710970281381</v>
      </c>
      <c r="AB216" s="34">
        <v>0.99983032318293608</v>
      </c>
      <c r="AC216" s="34">
        <v>0.99982353670912272</v>
      </c>
      <c r="AD216" s="34">
        <v>0.99981675028137318</v>
      </c>
      <c r="AE216" s="34">
        <v>0.99980996389968757</v>
      </c>
      <c r="AF216" s="34">
        <v>0.99980317756406545</v>
      </c>
      <c r="AG216" s="34">
        <v>0.99979639127450626</v>
      </c>
      <c r="AH216" s="34">
        <v>0.99978960503101</v>
      </c>
      <c r="AI216" s="34">
        <v>0.99978281883357611</v>
      </c>
      <c r="AJ216" s="34">
        <v>0.9997760326822045</v>
      </c>
      <c r="AK216" s="34">
        <v>0.99976924657689459</v>
      </c>
      <c r="AL216" s="34">
        <v>0.99976246051764639</v>
      </c>
      <c r="AM216" s="34">
        <v>0.99975567450445924</v>
      </c>
      <c r="AN216" s="34">
        <v>0.99974888853733312</v>
      </c>
      <c r="AO216" s="34">
        <v>0.99974210261626761</v>
      </c>
      <c r="AP216" s="34">
        <v>0.99973531674126237</v>
      </c>
      <c r="AQ216" s="34">
        <v>0.99972853091231695</v>
      </c>
      <c r="AR216" s="34">
        <v>0.99972174512943157</v>
      </c>
      <c r="AS216" s="34">
        <v>0.99971495939260535</v>
      </c>
      <c r="AT216" s="34">
        <v>0.99970817370183795</v>
      </c>
      <c r="AU216" s="34">
        <v>0.99970138805712938</v>
      </c>
      <c r="AV216" s="34">
        <v>0.99969460245847952</v>
      </c>
      <c r="AW216" s="34">
        <v>0.99968781690588748</v>
      </c>
      <c r="AX216" s="34">
        <v>0.99968103139935349</v>
      </c>
      <c r="AY216" s="34">
        <v>0.99967424593887666</v>
      </c>
      <c r="AZ216" s="34">
        <v>0.9996674605244571</v>
      </c>
      <c r="BA216" s="34">
        <v>0.99966067515609436</v>
      </c>
      <c r="BB216" s="34">
        <v>0.99965388983378822</v>
      </c>
      <c r="BC216" s="34">
        <v>0.99964710455753825</v>
      </c>
      <c r="BD216" s="34">
        <v>0.99964031932734432</v>
      </c>
      <c r="BE216" s="34">
        <v>0.99963353414320599</v>
      </c>
      <c r="BF216" s="34">
        <v>0.99962674900512283</v>
      </c>
      <c r="BG216" s="34">
        <v>0.9996199639130946</v>
      </c>
      <c r="BH216" s="34">
        <v>0.9996131788671212</v>
      </c>
      <c r="BI216" s="34">
        <v>0.99960639386720218</v>
      </c>
      <c r="BJ216" s="34">
        <v>0.99959960891333699</v>
      </c>
      <c r="BK216" s="34">
        <v>0.99959282400552563</v>
      </c>
      <c r="BL216" s="34">
        <v>0.99958603914376787</v>
      </c>
      <c r="BM216" s="34">
        <v>0.99957925432806294</v>
      </c>
      <c r="BN216" s="34">
        <v>0.99957246955841095</v>
      </c>
      <c r="BO216" s="34">
        <v>0.99956568483481134</v>
      </c>
      <c r="BP216" s="34">
        <v>0.9995589001572639</v>
      </c>
      <c r="BQ216" s="34">
        <v>0.99955211552576839</v>
      </c>
      <c r="BR216" s="34">
        <v>0.99954533094032438</v>
      </c>
      <c r="BS216" s="34">
        <v>0.99953854640093143</v>
      </c>
      <c r="BT216" s="34">
        <v>0.99953176190758963</v>
      </c>
      <c r="BU216" s="34">
        <v>0.99952497746029823</v>
      </c>
      <c r="BV216" s="34">
        <v>0.99951819305905731</v>
      </c>
      <c r="BW216" s="34">
        <v>0.99951140870386612</v>
      </c>
      <c r="BX216" s="34">
        <v>0.99950462439472498</v>
      </c>
      <c r="BY216" s="34">
        <v>0.99949784013163279</v>
      </c>
      <c r="BZ216" s="34">
        <v>0.99949105591458987</v>
      </c>
      <c r="CA216" s="34">
        <v>0.99948427174359566</v>
      </c>
      <c r="CB216" s="34">
        <v>0.99947748761864974</v>
      </c>
      <c r="CC216" s="34">
        <v>0.99947070353975209</v>
      </c>
      <c r="CD216" s="34">
        <v>0.99946391950690217</v>
      </c>
      <c r="CE216" s="34">
        <v>0.99945713552009963</v>
      </c>
      <c r="CF216" s="34">
        <v>0.99945035157934436</v>
      </c>
      <c r="CG216" s="34">
        <v>0.99944356768463583</v>
      </c>
      <c r="CH216" s="34">
        <v>0.99943678383597401</v>
      </c>
      <c r="CI216" s="34">
        <v>0.99943000003335836</v>
      </c>
      <c r="CJ216" s="34">
        <v>0.99942321627678854</v>
      </c>
      <c r="CK216" s="34">
        <v>0.99941643256626433</v>
      </c>
      <c r="CL216" s="34">
        <v>0.99940964890178552</v>
      </c>
      <c r="CM216" s="34">
        <v>0.99940286528335132</v>
      </c>
      <c r="CN216" s="34">
        <v>0.99939608171096217</v>
      </c>
      <c r="CO216" s="34">
        <v>0.99938929818461719</v>
      </c>
      <c r="CP216" s="34">
        <v>0.99937589535451576</v>
      </c>
      <c r="CQ216" s="34">
        <v>0.99936249270416</v>
      </c>
      <c r="CR216" s="34">
        <v>0.99934909023354723</v>
      </c>
      <c r="CS216" s="34">
        <v>0.99933568794267524</v>
      </c>
      <c r="CT216" s="34">
        <v>0.99932228583154192</v>
      </c>
      <c r="CU216" s="34">
        <v>0.99930888390014438</v>
      </c>
      <c r="CV216" s="34">
        <v>0.99929548214848041</v>
      </c>
      <c r="CW216" s="34">
        <v>0.99928208057654766</v>
      </c>
      <c r="CX216" s="34">
        <v>0.9992686791843437</v>
      </c>
      <c r="CY216" s="34">
        <v>0.99925527797186597</v>
      </c>
      <c r="CZ216" s="34">
        <v>0.99924187693911237</v>
      </c>
      <c r="DA216" s="34">
        <v>0.99922847608608023</v>
      </c>
      <c r="DB216" s="34">
        <v>0.999215075412767</v>
      </c>
    </row>
    <row r="217" spans="1:106" x14ac:dyDescent="0.2">
      <c r="A217" s="13">
        <f t="shared" ca="1" si="3"/>
        <v>44573</v>
      </c>
      <c r="B217" s="34">
        <v>1.0000066211043399</v>
      </c>
      <c r="C217" s="34">
        <v>1</v>
      </c>
      <c r="D217" s="34">
        <v>0.99999337893949858</v>
      </c>
      <c r="E217" s="34">
        <v>0.99998675792283565</v>
      </c>
      <c r="F217" s="34">
        <v>0.99998013695001098</v>
      </c>
      <c r="G217" s="34">
        <v>0.99997351602102413</v>
      </c>
      <c r="H217" s="34">
        <v>0.99996689513587489</v>
      </c>
      <c r="I217" s="34">
        <v>0.9999602742945628</v>
      </c>
      <c r="J217" s="34">
        <v>0.99995365349708787</v>
      </c>
      <c r="K217" s="34">
        <v>0.99994703274344954</v>
      </c>
      <c r="L217" s="34">
        <v>0.99994041203364759</v>
      </c>
      <c r="M217" s="34">
        <v>0.99993379136768179</v>
      </c>
      <c r="N217" s="34">
        <v>0.99992717074555171</v>
      </c>
      <c r="O217" s="34">
        <v>0.99992055016725745</v>
      </c>
      <c r="P217" s="34">
        <v>0.99991392963279824</v>
      </c>
      <c r="Q217" s="34">
        <v>0.99990730914217418</v>
      </c>
      <c r="R217" s="34">
        <v>0.99990068869538451</v>
      </c>
      <c r="S217" s="34">
        <v>0.99989406829242933</v>
      </c>
      <c r="T217" s="34">
        <v>0.9998874479333083</v>
      </c>
      <c r="U217" s="34">
        <v>0.99988082761802088</v>
      </c>
      <c r="V217" s="34">
        <v>0.99987420734656729</v>
      </c>
      <c r="W217" s="34">
        <v>0.99986758711894674</v>
      </c>
      <c r="X217" s="34">
        <v>0.99986096693515913</v>
      </c>
      <c r="Y217" s="34">
        <v>0.99985434679520413</v>
      </c>
      <c r="Z217" s="34">
        <v>0.99984772669908151</v>
      </c>
      <c r="AA217" s="34">
        <v>0.99984110664679093</v>
      </c>
      <c r="AB217" s="34">
        <v>0.99983448663833208</v>
      </c>
      <c r="AC217" s="34">
        <v>0.99982786667370471</v>
      </c>
      <c r="AD217" s="34">
        <v>0.99982124675290851</v>
      </c>
      <c r="AE217" s="34">
        <v>0.99981462687594325</v>
      </c>
      <c r="AF217" s="34">
        <v>0.9998080070428087</v>
      </c>
      <c r="AG217" s="34">
        <v>0.99980138725350431</v>
      </c>
      <c r="AH217" s="34">
        <v>0.99979476750803009</v>
      </c>
      <c r="AI217" s="34">
        <v>0.99978814780638547</v>
      </c>
      <c r="AJ217" s="34">
        <v>0.99978152814857035</v>
      </c>
      <c r="AK217" s="34">
        <v>0.99977490853458428</v>
      </c>
      <c r="AL217" s="34">
        <v>0.99976828896442738</v>
      </c>
      <c r="AM217" s="34">
        <v>0.99976166943809863</v>
      </c>
      <c r="AN217" s="34">
        <v>0.99975504995559861</v>
      </c>
      <c r="AO217" s="34">
        <v>0.99974843051692619</v>
      </c>
      <c r="AP217" s="34">
        <v>0.99974181112208171</v>
      </c>
      <c r="AQ217" s="34">
        <v>0.99973519177106462</v>
      </c>
      <c r="AR217" s="34">
        <v>0.9997285724638747</v>
      </c>
      <c r="AS217" s="34">
        <v>0.99972195320051138</v>
      </c>
      <c r="AT217" s="34">
        <v>0.99971533398097467</v>
      </c>
      <c r="AU217" s="34">
        <v>0.99970871480526424</v>
      </c>
      <c r="AV217" s="34">
        <v>0.99970209567337986</v>
      </c>
      <c r="AW217" s="34">
        <v>0.99969547658532121</v>
      </c>
      <c r="AX217" s="34">
        <v>0.99968885754108772</v>
      </c>
      <c r="AY217" s="34">
        <v>0.9996822385406795</v>
      </c>
      <c r="AZ217" s="34">
        <v>0.99967561958409612</v>
      </c>
      <c r="BA217" s="34">
        <v>0.99966900067133713</v>
      </c>
      <c r="BB217" s="34">
        <v>0.99966238180240241</v>
      </c>
      <c r="BC217" s="34">
        <v>0.99965576297729164</v>
      </c>
      <c r="BD217" s="34">
        <v>0.99964914419600448</v>
      </c>
      <c r="BE217" s="34">
        <v>0.99964252545854071</v>
      </c>
      <c r="BF217" s="34">
        <v>0.99963590676489977</v>
      </c>
      <c r="BG217" s="34">
        <v>0.99962928811508178</v>
      </c>
      <c r="BH217" s="34">
        <v>0.99962266950908651</v>
      </c>
      <c r="BI217" s="34">
        <v>0.99961605094691308</v>
      </c>
      <c r="BJ217" s="34">
        <v>0.99960943242856182</v>
      </c>
      <c r="BK217" s="34">
        <v>0.99960281395403183</v>
      </c>
      <c r="BL217" s="34">
        <v>0.99959619552332346</v>
      </c>
      <c r="BM217" s="34">
        <v>0.99958957713643604</v>
      </c>
      <c r="BN217" s="34">
        <v>0.99958295879336923</v>
      </c>
      <c r="BO217" s="34">
        <v>0.99957634049412292</v>
      </c>
      <c r="BP217" s="34">
        <v>0.99956972223869678</v>
      </c>
      <c r="BQ217" s="34">
        <v>0.9995631040270907</v>
      </c>
      <c r="BR217" s="34">
        <v>0.9995564858593039</v>
      </c>
      <c r="BS217" s="34">
        <v>0.99954986773533672</v>
      </c>
      <c r="BT217" s="34">
        <v>0.99954324965518826</v>
      </c>
      <c r="BU217" s="34">
        <v>0.99953663161885864</v>
      </c>
      <c r="BV217" s="34">
        <v>0.9995300136263473</v>
      </c>
      <c r="BW217" s="34">
        <v>0.99952339567765425</v>
      </c>
      <c r="BX217" s="34">
        <v>0.99951677777277914</v>
      </c>
      <c r="BY217" s="34">
        <v>0.99951015991172143</v>
      </c>
      <c r="BZ217" s="34">
        <v>0.99950354209448089</v>
      </c>
      <c r="CA217" s="34">
        <v>0.99949692432105752</v>
      </c>
      <c r="CB217" s="34">
        <v>0.99949030659145055</v>
      </c>
      <c r="CC217" s="34">
        <v>0.99948368890566008</v>
      </c>
      <c r="CD217" s="34">
        <v>0.99947707126368579</v>
      </c>
      <c r="CE217" s="34">
        <v>0.99947045366552723</v>
      </c>
      <c r="CF217" s="34">
        <v>0.99946383611118439</v>
      </c>
      <c r="CG217" s="34">
        <v>0.99945721860065662</v>
      </c>
      <c r="CH217" s="34">
        <v>0.99945060113394379</v>
      </c>
      <c r="CI217" s="34">
        <v>0.99944398371104559</v>
      </c>
      <c r="CJ217" s="34">
        <v>0.99943736633196156</v>
      </c>
      <c r="CK217" s="34">
        <v>0.99943074899669193</v>
      </c>
      <c r="CL217" s="34">
        <v>0.99942413170523581</v>
      </c>
      <c r="CM217" s="34">
        <v>0.99941751445759353</v>
      </c>
      <c r="CN217" s="34">
        <v>0.99941089725376431</v>
      </c>
      <c r="CO217" s="34">
        <v>0.99940428009374771</v>
      </c>
      <c r="CP217" s="34">
        <v>0.99939069269944203</v>
      </c>
      <c r="CQ217" s="34">
        <v>0.99937710548986369</v>
      </c>
      <c r="CR217" s="34">
        <v>0.99936351846501026</v>
      </c>
      <c r="CS217" s="34">
        <v>0.99934993162487884</v>
      </c>
      <c r="CT217" s="34">
        <v>0.99933634496946755</v>
      </c>
      <c r="CU217" s="34">
        <v>0.99932275849877339</v>
      </c>
      <c r="CV217" s="34">
        <v>0.99930917221279392</v>
      </c>
      <c r="CW217" s="34">
        <v>0.9992955861115268</v>
      </c>
      <c r="CX217" s="34">
        <v>0.99928200019496927</v>
      </c>
      <c r="CY217" s="34">
        <v>0.99926841446311931</v>
      </c>
      <c r="CZ217" s="34">
        <v>0.99925482891597384</v>
      </c>
      <c r="DA217" s="34">
        <v>0.99924124355353061</v>
      </c>
      <c r="DB217" s="34">
        <v>0.9992276583757872</v>
      </c>
    </row>
    <row r="218" spans="1:106" x14ac:dyDescent="0.2">
      <c r="A218" s="13">
        <f t="shared" ca="1" si="3"/>
        <v>44574</v>
      </c>
      <c r="B218" s="34">
        <v>1.0000265634361243</v>
      </c>
      <c r="C218" s="34">
        <v>1.0000199225109423</v>
      </c>
      <c r="D218" s="34">
        <v>1.0000132816298613</v>
      </c>
      <c r="E218" s="34">
        <v>1.0000066407928805</v>
      </c>
      <c r="F218" s="34">
        <v>1</v>
      </c>
      <c r="G218" s="34">
        <v>0.99999335925121924</v>
      </c>
      <c r="H218" s="34">
        <v>0.99998671854653798</v>
      </c>
      <c r="I218" s="34">
        <v>0.99998007788595611</v>
      </c>
      <c r="J218" s="34">
        <v>0.99997343726947319</v>
      </c>
      <c r="K218" s="34">
        <v>0.99996679669708888</v>
      </c>
      <c r="L218" s="34">
        <v>0.99996015616880296</v>
      </c>
      <c r="M218" s="34">
        <v>0.99995351568461499</v>
      </c>
      <c r="N218" s="34">
        <v>0.99994687524452486</v>
      </c>
      <c r="O218" s="34">
        <v>0.99994023484853234</v>
      </c>
      <c r="P218" s="34">
        <v>0.99993359449663699</v>
      </c>
      <c r="Q218" s="34">
        <v>0.99992695418883859</v>
      </c>
      <c r="R218" s="34">
        <v>0.99992031392513669</v>
      </c>
      <c r="S218" s="34">
        <v>0.9999136737055313</v>
      </c>
      <c r="T218" s="34">
        <v>0.99990703353002175</v>
      </c>
      <c r="U218" s="34">
        <v>0.99990039339860792</v>
      </c>
      <c r="V218" s="34">
        <v>0.99989375331128949</v>
      </c>
      <c r="W218" s="34">
        <v>0.99988711326806645</v>
      </c>
      <c r="X218" s="34">
        <v>0.99988047326893825</v>
      </c>
      <c r="Y218" s="34">
        <v>0.99987383331390445</v>
      </c>
      <c r="Z218" s="34">
        <v>0.99986719340296493</v>
      </c>
      <c r="AA218" s="34">
        <v>0.99986055353611947</v>
      </c>
      <c r="AB218" s="34">
        <v>0.99985391371336763</v>
      </c>
      <c r="AC218" s="34">
        <v>0.99984727393470918</v>
      </c>
      <c r="AD218" s="34">
        <v>0.99984063420014413</v>
      </c>
      <c r="AE218" s="34">
        <v>0.99983399450967148</v>
      </c>
      <c r="AF218" s="34">
        <v>0.99982735486329144</v>
      </c>
      <c r="AG218" s="34">
        <v>0.9998207152610038</v>
      </c>
      <c r="AH218" s="34">
        <v>0.99981407570280789</v>
      </c>
      <c r="AI218" s="34">
        <v>0.99980743618870382</v>
      </c>
      <c r="AJ218" s="34">
        <v>0.99980079671869104</v>
      </c>
      <c r="AK218" s="34">
        <v>0.99979415729276921</v>
      </c>
      <c r="AL218" s="34">
        <v>0.99978751791093812</v>
      </c>
      <c r="AM218" s="34">
        <v>0.99978087857319753</v>
      </c>
      <c r="AN218" s="34">
        <v>0.99977423927954723</v>
      </c>
      <c r="AO218" s="34">
        <v>0.99976760002998655</v>
      </c>
      <c r="AP218" s="34">
        <v>0.99976096082451571</v>
      </c>
      <c r="AQ218" s="34">
        <v>0.99975432166313405</v>
      </c>
      <c r="AR218" s="34">
        <v>0.99974768254584157</v>
      </c>
      <c r="AS218" s="34">
        <v>0.99974104347263759</v>
      </c>
      <c r="AT218" s="34">
        <v>0.99973440444352213</v>
      </c>
      <c r="AU218" s="34">
        <v>0.99972776545849484</v>
      </c>
      <c r="AV218" s="34">
        <v>0.99972112651755529</v>
      </c>
      <c r="AW218" s="34">
        <v>0.99971448762070325</v>
      </c>
      <c r="AX218" s="34">
        <v>0.9997078487679385</v>
      </c>
      <c r="AY218" s="34">
        <v>0.99970120995926059</v>
      </c>
      <c r="AZ218" s="34">
        <v>0.99969457119466953</v>
      </c>
      <c r="BA218" s="34">
        <v>0.99968793247416488</v>
      </c>
      <c r="BB218" s="34">
        <v>0.99968129379774617</v>
      </c>
      <c r="BC218" s="34">
        <v>0.99967465516541321</v>
      </c>
      <c r="BD218" s="34">
        <v>0.99966801657716597</v>
      </c>
      <c r="BE218" s="34">
        <v>0.99966137803300348</v>
      </c>
      <c r="BF218" s="34">
        <v>0.99965473953292627</v>
      </c>
      <c r="BG218" s="34">
        <v>0.9996481010769338</v>
      </c>
      <c r="BH218" s="34">
        <v>0.99964146266502507</v>
      </c>
      <c r="BI218" s="34">
        <v>0.99963482429720074</v>
      </c>
      <c r="BJ218" s="34">
        <v>0.99962818597346026</v>
      </c>
      <c r="BK218" s="34">
        <v>0.99962154769380307</v>
      </c>
      <c r="BL218" s="34">
        <v>0.99961490945822895</v>
      </c>
      <c r="BM218" s="34">
        <v>0.99960827126673768</v>
      </c>
      <c r="BN218" s="34">
        <v>0.99960163311932915</v>
      </c>
      <c r="BO218" s="34">
        <v>0.9995949950160028</v>
      </c>
      <c r="BP218" s="34">
        <v>0.99958835695675841</v>
      </c>
      <c r="BQ218" s="34">
        <v>0.99958171894159575</v>
      </c>
      <c r="BR218" s="34">
        <v>0.9995750809705144</v>
      </c>
      <c r="BS218" s="34">
        <v>0.99956844304351433</v>
      </c>
      <c r="BT218" s="34">
        <v>0.9995618051605949</v>
      </c>
      <c r="BU218" s="34">
        <v>0.99955516732175587</v>
      </c>
      <c r="BV218" s="34">
        <v>0.99954852952699735</v>
      </c>
      <c r="BW218" s="34">
        <v>0.99954189177631847</v>
      </c>
      <c r="BX218" s="34">
        <v>0.99953525406971944</v>
      </c>
      <c r="BY218" s="34">
        <v>0.99952861640719959</v>
      </c>
      <c r="BZ218" s="34">
        <v>0.99952197878875904</v>
      </c>
      <c r="CA218" s="34">
        <v>0.999515341214397</v>
      </c>
      <c r="CB218" s="34">
        <v>0.9995087036841136</v>
      </c>
      <c r="CC218" s="34">
        <v>0.99950206619790827</v>
      </c>
      <c r="CD218" s="34">
        <v>0.99949542875578079</v>
      </c>
      <c r="CE218" s="34">
        <v>0.99948879135773094</v>
      </c>
      <c r="CF218" s="34">
        <v>0.99948215400375839</v>
      </c>
      <c r="CG218" s="34">
        <v>0.9994755166938627</v>
      </c>
      <c r="CH218" s="34">
        <v>0.99946887942804397</v>
      </c>
      <c r="CI218" s="34">
        <v>0.99946224220630164</v>
      </c>
      <c r="CJ218" s="34">
        <v>0.99945560502863529</v>
      </c>
      <c r="CK218" s="34">
        <v>0.99944896789504478</v>
      </c>
      <c r="CL218" s="34">
        <v>0.99944233080552991</v>
      </c>
      <c r="CM218" s="34">
        <v>0.99943569376009023</v>
      </c>
      <c r="CN218" s="34">
        <v>0.99942905675872529</v>
      </c>
      <c r="CO218" s="34">
        <v>0.99942241980143531</v>
      </c>
      <c r="CP218" s="34">
        <v>0.99941578288821942</v>
      </c>
      <c r="CQ218" s="34">
        <v>0.99940914601907782</v>
      </c>
      <c r="CR218" s="34">
        <v>0.99940250919400986</v>
      </c>
      <c r="CS218" s="34">
        <v>0.99939587241301564</v>
      </c>
      <c r="CT218" s="34">
        <v>0.99938168404974859</v>
      </c>
      <c r="CU218" s="34">
        <v>0.99936749588791296</v>
      </c>
      <c r="CV218" s="34">
        <v>0.99935330792750587</v>
      </c>
      <c r="CW218" s="34">
        <v>0.99933912016852466</v>
      </c>
      <c r="CX218" s="34">
        <v>0.999324932610966</v>
      </c>
      <c r="CY218" s="34">
        <v>0.9993107452548271</v>
      </c>
      <c r="CZ218" s="34">
        <v>0.99929655810010531</v>
      </c>
      <c r="DA218" s="34">
        <v>0.99928237114679785</v>
      </c>
      <c r="DB218" s="34">
        <v>0.99926818439490173</v>
      </c>
    </row>
    <row r="219" spans="1:106" x14ac:dyDescent="0.2">
      <c r="A219" s="13">
        <f t="shared" ca="1" si="3"/>
        <v>44575</v>
      </c>
      <c r="B219" s="34">
        <v>1.0000201015724668</v>
      </c>
      <c r="C219" s="34">
        <v>1.0000134010034145</v>
      </c>
      <c r="D219" s="34">
        <v>1.000006700479259</v>
      </c>
      <c r="E219" s="34">
        <v>1</v>
      </c>
      <c r="F219" s="34">
        <v>0.99999329956563709</v>
      </c>
      <c r="G219" s="34">
        <v>0.99998659917616983</v>
      </c>
      <c r="H219" s="34">
        <v>0.99997989883159832</v>
      </c>
      <c r="I219" s="34">
        <v>0.99997319853192168</v>
      </c>
      <c r="J219" s="34">
        <v>0.99996649827714035</v>
      </c>
      <c r="K219" s="34">
        <v>0.99995979806725355</v>
      </c>
      <c r="L219" s="34">
        <v>0.99995309790226083</v>
      </c>
      <c r="M219" s="34">
        <v>0.99994639778216221</v>
      </c>
      <c r="N219" s="34">
        <v>0.99993969770695745</v>
      </c>
      <c r="O219" s="34">
        <v>0.9999329976766459</v>
      </c>
      <c r="P219" s="34">
        <v>0.99992629769122754</v>
      </c>
      <c r="Q219" s="34">
        <v>0.99991959775070205</v>
      </c>
      <c r="R219" s="34">
        <v>0.9999128978550692</v>
      </c>
      <c r="S219" s="34">
        <v>0.99990619800432834</v>
      </c>
      <c r="T219" s="34">
        <v>0.99989949819847956</v>
      </c>
      <c r="U219" s="34">
        <v>0.99989279843752221</v>
      </c>
      <c r="V219" s="34">
        <v>0.99988609872145606</v>
      </c>
      <c r="W219" s="34">
        <v>0.99987939905028134</v>
      </c>
      <c r="X219" s="34">
        <v>0.99987269942399704</v>
      </c>
      <c r="Y219" s="34">
        <v>0.99986599984260327</v>
      </c>
      <c r="Z219" s="34">
        <v>0.99985930030609949</v>
      </c>
      <c r="AA219" s="34">
        <v>0.99985260081448557</v>
      </c>
      <c r="AB219" s="34">
        <v>0.99984590136776119</v>
      </c>
      <c r="AC219" s="34">
        <v>0.99983920196592602</v>
      </c>
      <c r="AD219" s="34">
        <v>0.99983250260897949</v>
      </c>
      <c r="AE219" s="34">
        <v>0.99982580329692183</v>
      </c>
      <c r="AF219" s="34">
        <v>0.99981910402975238</v>
      </c>
      <c r="AG219" s="34">
        <v>0.99981240480747102</v>
      </c>
      <c r="AH219" s="34">
        <v>0.99980570563007742</v>
      </c>
      <c r="AI219" s="34">
        <v>0.99979900649757092</v>
      </c>
      <c r="AJ219" s="34">
        <v>0.99979230740995184</v>
      </c>
      <c r="AK219" s="34">
        <v>0.9997856083672193</v>
      </c>
      <c r="AL219" s="34">
        <v>0.99977890936937341</v>
      </c>
      <c r="AM219" s="34">
        <v>0.99977221041641384</v>
      </c>
      <c r="AN219" s="34">
        <v>0.99976551150833992</v>
      </c>
      <c r="AO219" s="34">
        <v>0.99975881264515165</v>
      </c>
      <c r="AP219" s="34">
        <v>0.9997521138268487</v>
      </c>
      <c r="AQ219" s="34">
        <v>0.99974541505343062</v>
      </c>
      <c r="AR219" s="34">
        <v>0.9997387163248973</v>
      </c>
      <c r="AS219" s="34">
        <v>0.99973201764124853</v>
      </c>
      <c r="AT219" s="34">
        <v>0.99972531900248363</v>
      </c>
      <c r="AU219" s="34">
        <v>0.9997186204086026</v>
      </c>
      <c r="AV219" s="34">
        <v>0.99971192185960522</v>
      </c>
      <c r="AW219" s="34">
        <v>0.99970522335549095</v>
      </c>
      <c r="AX219" s="34">
        <v>0.99969852489625943</v>
      </c>
      <c r="AY219" s="34">
        <v>0.99969182648191057</v>
      </c>
      <c r="AZ219" s="34">
        <v>0.99968512811244425</v>
      </c>
      <c r="BA219" s="34">
        <v>0.99967842978785959</v>
      </c>
      <c r="BB219" s="34">
        <v>0.99967173150815669</v>
      </c>
      <c r="BC219" s="34">
        <v>0.999665033273335</v>
      </c>
      <c r="BD219" s="34">
        <v>0.99965833508339474</v>
      </c>
      <c r="BE219" s="34">
        <v>0.99965163693833503</v>
      </c>
      <c r="BF219" s="34">
        <v>0.99964493883815597</v>
      </c>
      <c r="BG219" s="34">
        <v>0.9996382407828569</v>
      </c>
      <c r="BH219" s="34">
        <v>0.99963154277243771</v>
      </c>
      <c r="BI219" s="34">
        <v>0.99962484480689828</v>
      </c>
      <c r="BJ219" s="34">
        <v>0.99961814688623807</v>
      </c>
      <c r="BK219" s="34">
        <v>0.99961144901045673</v>
      </c>
      <c r="BL219" s="34">
        <v>0.99960475117955416</v>
      </c>
      <c r="BM219" s="34">
        <v>0.99959805339353003</v>
      </c>
      <c r="BN219" s="34">
        <v>0.99959135565238377</v>
      </c>
      <c r="BO219" s="34">
        <v>0.99958465795611551</v>
      </c>
      <c r="BP219" s="34">
        <v>0.99957796030472457</v>
      </c>
      <c r="BQ219" s="34">
        <v>0.99957126269821084</v>
      </c>
      <c r="BR219" s="34">
        <v>0.99956456513657399</v>
      </c>
      <c r="BS219" s="34">
        <v>0.99955786761981369</v>
      </c>
      <c r="BT219" s="34">
        <v>0.9995511701479296</v>
      </c>
      <c r="BU219" s="34">
        <v>0.99954447272092162</v>
      </c>
      <c r="BV219" s="34">
        <v>0.99953777533878929</v>
      </c>
      <c r="BW219" s="34">
        <v>0.9995310780015324</v>
      </c>
      <c r="BX219" s="34">
        <v>0.99952438070915062</v>
      </c>
      <c r="BY219" s="34">
        <v>0.99951768346164338</v>
      </c>
      <c r="BZ219" s="34">
        <v>0.99951098625901069</v>
      </c>
      <c r="CA219" s="34">
        <v>0.99950428910125211</v>
      </c>
      <c r="CB219" s="34">
        <v>0.99949759198836752</v>
      </c>
      <c r="CC219" s="34">
        <v>0.99949089492035625</v>
      </c>
      <c r="CD219" s="34">
        <v>0.99948419789721843</v>
      </c>
      <c r="CE219" s="34">
        <v>0.9994775009189536</v>
      </c>
      <c r="CF219" s="34">
        <v>0.99947080398556143</v>
      </c>
      <c r="CG219" s="34">
        <v>0.9994641070970417</v>
      </c>
      <c r="CH219" s="34">
        <v>0.99945741025339385</v>
      </c>
      <c r="CI219" s="34">
        <v>0.99945071345461789</v>
      </c>
      <c r="CJ219" s="34">
        <v>0.99944401670071348</v>
      </c>
      <c r="CK219" s="34">
        <v>0.99943731999167995</v>
      </c>
      <c r="CL219" s="34">
        <v>0.99943062332751742</v>
      </c>
      <c r="CM219" s="34">
        <v>0.99942392670822533</v>
      </c>
      <c r="CN219" s="34">
        <v>0.99941723013380379</v>
      </c>
      <c r="CO219" s="34">
        <v>0.99941053360425203</v>
      </c>
      <c r="CP219" s="34">
        <v>0.99940383711956993</v>
      </c>
      <c r="CQ219" s="34">
        <v>0.99939714067975716</v>
      </c>
      <c r="CR219" s="34">
        <v>0.99939044428481338</v>
      </c>
      <c r="CS219" s="34">
        <v>0.99937540601949226</v>
      </c>
      <c r="CT219" s="34">
        <v>0.99936036798045813</v>
      </c>
      <c r="CU219" s="34">
        <v>0.9993453301677081</v>
      </c>
      <c r="CV219" s="34">
        <v>0.99933029258123862</v>
      </c>
      <c r="CW219" s="34">
        <v>0.99931525522104625</v>
      </c>
      <c r="CX219" s="34">
        <v>0.99930021808712766</v>
      </c>
      <c r="CY219" s="34">
        <v>0.9992851811794794</v>
      </c>
      <c r="CZ219" s="34">
        <v>0.99927014449809803</v>
      </c>
      <c r="DA219" s="34">
        <v>0.99925510804298023</v>
      </c>
      <c r="DB219" s="34">
        <v>0.99924007181412255</v>
      </c>
    </row>
    <row r="220" spans="1:106" x14ac:dyDescent="0.2">
      <c r="A220" s="13">
        <f t="shared" ca="1" si="3"/>
        <v>44578</v>
      </c>
      <c r="B220" s="34">
        <v>1.0000068867779293</v>
      </c>
      <c r="C220" s="34">
        <v>1</v>
      </c>
      <c r="D220" s="34">
        <v>0.99999311326949814</v>
      </c>
      <c r="E220" s="34">
        <v>0.99998622658642322</v>
      </c>
      <c r="F220" s="34">
        <v>0.99997933995077504</v>
      </c>
      <c r="G220" s="34">
        <v>0.99997245336255314</v>
      </c>
      <c r="H220" s="34">
        <v>0.99996556682175763</v>
      </c>
      <c r="I220" s="34">
        <v>0.99995868032838764</v>
      </c>
      <c r="J220" s="34">
        <v>0.99995179388244315</v>
      </c>
      <c r="K220" s="34">
        <v>0.99994490748392395</v>
      </c>
      <c r="L220" s="34">
        <v>0.99993802113282926</v>
      </c>
      <c r="M220" s="34">
        <v>0.99993113482915907</v>
      </c>
      <c r="N220" s="34">
        <v>0.99992424857291307</v>
      </c>
      <c r="O220" s="34">
        <v>0.99991736236409079</v>
      </c>
      <c r="P220" s="34">
        <v>0.99991047620269202</v>
      </c>
      <c r="Q220" s="34">
        <v>0.99990359008871643</v>
      </c>
      <c r="R220" s="34">
        <v>0.99989670402216357</v>
      </c>
      <c r="S220" s="34">
        <v>0.99988981800303323</v>
      </c>
      <c r="T220" s="34">
        <v>0.99988293203132506</v>
      </c>
      <c r="U220" s="34">
        <v>0.99987604610703862</v>
      </c>
      <c r="V220" s="34">
        <v>0.99986916023017369</v>
      </c>
      <c r="W220" s="34">
        <v>0.99986227440073017</v>
      </c>
      <c r="X220" s="34">
        <v>0.99985538861870715</v>
      </c>
      <c r="Y220" s="34">
        <v>0.99984850288410487</v>
      </c>
      <c r="Z220" s="34">
        <v>0.99984161719692277</v>
      </c>
      <c r="AA220" s="34">
        <v>0.99983473155716052</v>
      </c>
      <c r="AB220" s="34">
        <v>0.99982784596481789</v>
      </c>
      <c r="AC220" s="34">
        <v>0.99982096041989432</v>
      </c>
      <c r="AD220" s="34">
        <v>0.99981407492238972</v>
      </c>
      <c r="AE220" s="34">
        <v>0.99980718947230374</v>
      </c>
      <c r="AF220" s="34">
        <v>0.99980030406963594</v>
      </c>
      <c r="AG220" s="34">
        <v>0.9997934187143861</v>
      </c>
      <c r="AH220" s="34">
        <v>0.99978653340655388</v>
      </c>
      <c r="AI220" s="34">
        <v>0.99977964814613884</v>
      </c>
      <c r="AJ220" s="34">
        <v>0.99977276293314088</v>
      </c>
      <c r="AK220" s="34">
        <v>0.99976587776755921</v>
      </c>
      <c r="AL220" s="34">
        <v>0.99975899264939394</v>
      </c>
      <c r="AM220" s="34">
        <v>0.99975210757864474</v>
      </c>
      <c r="AN220" s="34">
        <v>0.99974522255531129</v>
      </c>
      <c r="AO220" s="34">
        <v>0.99973833757939279</v>
      </c>
      <c r="AP220" s="34">
        <v>0.99973145265088958</v>
      </c>
      <c r="AQ220" s="34">
        <v>0.9997245677698009</v>
      </c>
      <c r="AR220" s="34">
        <v>0.99971768293612651</v>
      </c>
      <c r="AS220" s="34">
        <v>0.99971079814986608</v>
      </c>
      <c r="AT220" s="34">
        <v>0.99970391341101927</v>
      </c>
      <c r="AU220" s="34">
        <v>0.99969702871958599</v>
      </c>
      <c r="AV220" s="34">
        <v>0.99969014407556567</v>
      </c>
      <c r="AW220" s="34">
        <v>0.99968325947895786</v>
      </c>
      <c r="AX220" s="34">
        <v>0.99967637492976269</v>
      </c>
      <c r="AY220" s="34">
        <v>0.99966949042797926</v>
      </c>
      <c r="AZ220" s="34">
        <v>0.99966260597360779</v>
      </c>
      <c r="BA220" s="34">
        <v>0.99965572156664761</v>
      </c>
      <c r="BB220" s="34">
        <v>0.99964883720709852</v>
      </c>
      <c r="BC220" s="34">
        <v>0.99964195289495994</v>
      </c>
      <c r="BD220" s="34">
        <v>0.9996350686302321</v>
      </c>
      <c r="BE220" s="34">
        <v>0.99962818441291423</v>
      </c>
      <c r="BF220" s="34">
        <v>0.99962130024300599</v>
      </c>
      <c r="BG220" s="34">
        <v>0.99961441612050717</v>
      </c>
      <c r="BH220" s="34">
        <v>0.99960753204541741</v>
      </c>
      <c r="BI220" s="34">
        <v>0.99960064801773663</v>
      </c>
      <c r="BJ220" s="34">
        <v>0.99959376403746425</v>
      </c>
      <c r="BK220" s="34">
        <v>0.99958688010459984</v>
      </c>
      <c r="BL220" s="34">
        <v>0.9995799962191434</v>
      </c>
      <c r="BM220" s="34">
        <v>0.99957311238109436</v>
      </c>
      <c r="BN220" s="34">
        <v>0.99956622859045241</v>
      </c>
      <c r="BO220" s="34">
        <v>0.9995593448472172</v>
      </c>
      <c r="BP220" s="34">
        <v>0.99955246115138863</v>
      </c>
      <c r="BQ220" s="34">
        <v>0.99954557750296602</v>
      </c>
      <c r="BR220" s="34">
        <v>0.99953869390194938</v>
      </c>
      <c r="BS220" s="34">
        <v>0.99953181034833827</v>
      </c>
      <c r="BT220" s="34">
        <v>0.99952492684213234</v>
      </c>
      <c r="BU220" s="34">
        <v>0.99951804338333117</v>
      </c>
      <c r="BV220" s="34">
        <v>0.99951115997193474</v>
      </c>
      <c r="BW220" s="34">
        <v>0.99950427660794228</v>
      </c>
      <c r="BX220" s="34">
        <v>0.99949739329135368</v>
      </c>
      <c r="BY220" s="34">
        <v>0.99949051002216871</v>
      </c>
      <c r="BZ220" s="34">
        <v>0.99948362680038705</v>
      </c>
      <c r="CA220" s="34">
        <v>0.99947674362600814</v>
      </c>
      <c r="CB220" s="34">
        <v>0.99946986049903197</v>
      </c>
      <c r="CC220" s="34">
        <v>0.999462977419458</v>
      </c>
      <c r="CD220" s="34">
        <v>0.99945609438728578</v>
      </c>
      <c r="CE220" s="34">
        <v>0.99944921140251508</v>
      </c>
      <c r="CF220" s="34">
        <v>0.9994423284651458</v>
      </c>
      <c r="CG220" s="34">
        <v>0.99943544557517761</v>
      </c>
      <c r="CH220" s="34">
        <v>0.99942856273260983</v>
      </c>
      <c r="CI220" s="34">
        <v>0.99942167993744235</v>
      </c>
      <c r="CJ220" s="34">
        <v>0.99941479718967485</v>
      </c>
      <c r="CK220" s="34">
        <v>0.99940791448930688</v>
      </c>
      <c r="CL220" s="34">
        <v>0.99940103183633833</v>
      </c>
      <c r="CM220" s="34">
        <v>0.99939414923076886</v>
      </c>
      <c r="CN220" s="34">
        <v>0.99938726667259781</v>
      </c>
      <c r="CO220" s="34">
        <v>0.99938038416182517</v>
      </c>
      <c r="CP220" s="34">
        <v>0.9993654567172604</v>
      </c>
      <c r="CQ220" s="34">
        <v>0.99935052949566217</v>
      </c>
      <c r="CR220" s="34">
        <v>0.99933560249702724</v>
      </c>
      <c r="CS220" s="34">
        <v>0.99932067572135264</v>
      </c>
      <c r="CT220" s="34">
        <v>0.99930574916863468</v>
      </c>
      <c r="CU220" s="34">
        <v>0.99929082283887005</v>
      </c>
      <c r="CV220" s="34">
        <v>0.99927589673205575</v>
      </c>
      <c r="CW220" s="34">
        <v>0.99926097084818821</v>
      </c>
      <c r="CX220" s="34">
        <v>0.9992460451872639</v>
      </c>
      <c r="CY220" s="34">
        <v>0.99923111974927969</v>
      </c>
      <c r="CZ220" s="34">
        <v>0.9992161945342326</v>
      </c>
      <c r="DA220" s="34">
        <v>0.99920126954211874</v>
      </c>
      <c r="DB220" s="34">
        <v>0.999186344772935</v>
      </c>
    </row>
    <row r="221" spans="1:106" x14ac:dyDescent="0.2">
      <c r="A221" s="13">
        <f t="shared" ca="1" si="3"/>
        <v>44579</v>
      </c>
      <c r="B221" s="34">
        <v>1.0000070533412391</v>
      </c>
      <c r="C221" s="34">
        <v>1</v>
      </c>
      <c r="D221" s="34">
        <v>0.99999294670850991</v>
      </c>
      <c r="E221" s="34">
        <v>0.99998589346676914</v>
      </c>
      <c r="F221" s="34">
        <v>0.99997884027477668</v>
      </c>
      <c r="G221" s="34">
        <v>0.99997178713253232</v>
      </c>
      <c r="H221" s="34">
        <v>0.99996473404003627</v>
      </c>
      <c r="I221" s="34">
        <v>0.99995768099728721</v>
      </c>
      <c r="J221" s="34">
        <v>0.99995062800428569</v>
      </c>
      <c r="K221" s="34">
        <v>0.99994357506103082</v>
      </c>
      <c r="L221" s="34">
        <v>0.99993652216752238</v>
      </c>
      <c r="M221" s="34">
        <v>0.99992946932376026</v>
      </c>
      <c r="N221" s="34">
        <v>0.99992241652974378</v>
      </c>
      <c r="O221" s="34">
        <v>0.99991536378547252</v>
      </c>
      <c r="P221" s="34">
        <v>0.9999083110909468</v>
      </c>
      <c r="Q221" s="34">
        <v>0.99990125844616551</v>
      </c>
      <c r="R221" s="34">
        <v>0.99989420585112843</v>
      </c>
      <c r="S221" s="34">
        <v>0.99988715330583566</v>
      </c>
      <c r="T221" s="34">
        <v>0.99988010081028611</v>
      </c>
      <c r="U221" s="34">
        <v>0.99987304836448043</v>
      </c>
      <c r="V221" s="34">
        <v>0.99986599596841719</v>
      </c>
      <c r="W221" s="34">
        <v>0.99985894362209682</v>
      </c>
      <c r="X221" s="34">
        <v>0.99985189132551866</v>
      </c>
      <c r="Y221" s="34">
        <v>0.99984483907868238</v>
      </c>
      <c r="Z221" s="34">
        <v>0.99983778688158786</v>
      </c>
      <c r="AA221" s="34">
        <v>0.99983073473423434</v>
      </c>
      <c r="AB221" s="34">
        <v>0.99982368263662169</v>
      </c>
      <c r="AC221" s="34">
        <v>0.99981663058874937</v>
      </c>
      <c r="AD221" s="34">
        <v>0.99980957859061748</v>
      </c>
      <c r="AE221" s="34">
        <v>0.99980252664222524</v>
      </c>
      <c r="AF221" s="34">
        <v>0.99979547474357255</v>
      </c>
      <c r="AG221" s="34">
        <v>0.99978842289465886</v>
      </c>
      <c r="AH221" s="34">
        <v>0.99978137109548404</v>
      </c>
      <c r="AI221" s="34">
        <v>0.99977431934604755</v>
      </c>
      <c r="AJ221" s="34">
        <v>0.99976726764634904</v>
      </c>
      <c r="AK221" s="34">
        <v>0.9997602159963882</v>
      </c>
      <c r="AL221" s="34">
        <v>0.99975316439616491</v>
      </c>
      <c r="AM221" s="34">
        <v>0.99974611284567849</v>
      </c>
      <c r="AN221" s="34">
        <v>0.99973906134492863</v>
      </c>
      <c r="AO221" s="34">
        <v>0.99973200989391509</v>
      </c>
      <c r="AP221" s="34">
        <v>0.99972495849263754</v>
      </c>
      <c r="AQ221" s="34">
        <v>0.99971790714109543</v>
      </c>
      <c r="AR221" s="34">
        <v>0.99971085583928865</v>
      </c>
      <c r="AS221" s="34">
        <v>0.99970380458721708</v>
      </c>
      <c r="AT221" s="34">
        <v>0.99969675338487962</v>
      </c>
      <c r="AU221" s="34">
        <v>0.99968970223227649</v>
      </c>
      <c r="AV221" s="34">
        <v>0.99968265112940724</v>
      </c>
      <c r="AW221" s="34">
        <v>0.99967560007627132</v>
      </c>
      <c r="AX221" s="34">
        <v>0.99966854907286862</v>
      </c>
      <c r="AY221" s="34">
        <v>0.9996614981191988</v>
      </c>
      <c r="AZ221" s="34">
        <v>0.99965444721526131</v>
      </c>
      <c r="BA221" s="34">
        <v>0.99964739636105604</v>
      </c>
      <c r="BB221" s="34">
        <v>0.99964034555658232</v>
      </c>
      <c r="BC221" s="34">
        <v>0.99963329480184004</v>
      </c>
      <c r="BD221" s="34">
        <v>0.99962624409682888</v>
      </c>
      <c r="BE221" s="34">
        <v>0.99961919344154815</v>
      </c>
      <c r="BF221" s="34">
        <v>0.99961214283599809</v>
      </c>
      <c r="BG221" s="34">
        <v>0.9996050922801778</v>
      </c>
      <c r="BH221" s="34">
        <v>0.99959804177408706</v>
      </c>
      <c r="BI221" s="34">
        <v>0.99959099131772577</v>
      </c>
      <c r="BJ221" s="34">
        <v>0.99958394091109337</v>
      </c>
      <c r="BK221" s="34">
        <v>0.9995768905541893</v>
      </c>
      <c r="BL221" s="34">
        <v>0.99956984024701379</v>
      </c>
      <c r="BM221" s="34">
        <v>0.99956278998956594</v>
      </c>
      <c r="BN221" s="34">
        <v>0.99955573978184575</v>
      </c>
      <c r="BO221" s="34">
        <v>0.99954868962385268</v>
      </c>
      <c r="BP221" s="34">
        <v>0.9995416395155865</v>
      </c>
      <c r="BQ221" s="34">
        <v>0.99953458945704665</v>
      </c>
      <c r="BR221" s="34">
        <v>0.99952753944823292</v>
      </c>
      <c r="BS221" s="34">
        <v>0.99952048948914507</v>
      </c>
      <c r="BT221" s="34">
        <v>0.99951343957978256</v>
      </c>
      <c r="BU221" s="34">
        <v>0.99950638972014494</v>
      </c>
      <c r="BV221" s="34">
        <v>0.99949933991023232</v>
      </c>
      <c r="BW221" s="34">
        <v>0.99949229015004404</v>
      </c>
      <c r="BX221" s="34">
        <v>0.99948524043957965</v>
      </c>
      <c r="BY221" s="34">
        <v>0.99947819077883904</v>
      </c>
      <c r="BZ221" s="34">
        <v>0.99947114116782165</v>
      </c>
      <c r="CA221" s="34">
        <v>0.99946409160652716</v>
      </c>
      <c r="CB221" s="34">
        <v>0.99945704209495556</v>
      </c>
      <c r="CC221" s="34">
        <v>0.99944999263310585</v>
      </c>
      <c r="CD221" s="34">
        <v>0.99944294322097837</v>
      </c>
      <c r="CE221" s="34">
        <v>0.99943589385857212</v>
      </c>
      <c r="CF221" s="34">
        <v>0.99942884454588754</v>
      </c>
      <c r="CG221" s="34">
        <v>0.99942179528292341</v>
      </c>
      <c r="CH221" s="34">
        <v>0.99941474606967973</v>
      </c>
      <c r="CI221" s="34">
        <v>0.9994076969061565</v>
      </c>
      <c r="CJ221" s="34">
        <v>0.99940064779235305</v>
      </c>
      <c r="CK221" s="34">
        <v>0.99939359872826894</v>
      </c>
      <c r="CL221" s="34">
        <v>0.99938654971390406</v>
      </c>
      <c r="CM221" s="34">
        <v>0.99937950074925774</v>
      </c>
      <c r="CN221" s="34">
        <v>0.99937245183432988</v>
      </c>
      <c r="CO221" s="34">
        <v>0.99936540296912024</v>
      </c>
      <c r="CP221" s="34">
        <v>0.99934885847042421</v>
      </c>
      <c r="CQ221" s="34">
        <v>0.9993323142456223</v>
      </c>
      <c r="CR221" s="34">
        <v>0.99931577029471019</v>
      </c>
      <c r="CS221" s="34">
        <v>0.99929922661768356</v>
      </c>
      <c r="CT221" s="34">
        <v>0.99928268321453728</v>
      </c>
      <c r="CU221" s="34">
        <v>0.99926614008526704</v>
      </c>
      <c r="CV221" s="34">
        <v>0.99924959722986839</v>
      </c>
      <c r="CW221" s="34">
        <v>0.999233054648337</v>
      </c>
      <c r="CX221" s="34">
        <v>0.99921651234066788</v>
      </c>
      <c r="CY221" s="34">
        <v>0.99919997030685714</v>
      </c>
      <c r="CZ221" s="34">
        <v>0.99918342854689945</v>
      </c>
      <c r="DA221" s="34">
        <v>0.99916688706079082</v>
      </c>
      <c r="DB221" s="34">
        <v>0.99915034584852647</v>
      </c>
    </row>
    <row r="222" spans="1:106" x14ac:dyDescent="0.2">
      <c r="A222" s="13">
        <f t="shared" ca="1" si="3"/>
        <v>44580</v>
      </c>
      <c r="B222" s="34">
        <v>1.000007084987989</v>
      </c>
      <c r="C222" s="34">
        <v>1</v>
      </c>
      <c r="D222" s="34">
        <v>0.99999291506220778</v>
      </c>
      <c r="E222" s="34">
        <v>0.99998583017461184</v>
      </c>
      <c r="F222" s="34">
        <v>0.99997874533721198</v>
      </c>
      <c r="G222" s="34">
        <v>0.99997166055000775</v>
      </c>
      <c r="H222" s="34">
        <v>0.99996457581299869</v>
      </c>
      <c r="I222" s="34">
        <v>0.99995749112618471</v>
      </c>
      <c r="J222" s="34">
        <v>0.99995040648956512</v>
      </c>
      <c r="K222" s="34">
        <v>0.99994332190314006</v>
      </c>
      <c r="L222" s="34">
        <v>0.99993623736690851</v>
      </c>
      <c r="M222" s="34">
        <v>0.99992915288087059</v>
      </c>
      <c r="N222" s="34">
        <v>0.99992206844502585</v>
      </c>
      <c r="O222" s="34">
        <v>0.99991498405937373</v>
      </c>
      <c r="P222" s="34">
        <v>0.99990789972391414</v>
      </c>
      <c r="Q222" s="34">
        <v>0.99990081543864684</v>
      </c>
      <c r="R222" s="34">
        <v>0.99989373120357106</v>
      </c>
      <c r="S222" s="34">
        <v>0.99988664701868668</v>
      </c>
      <c r="T222" s="34">
        <v>0.99987956288399327</v>
      </c>
      <c r="U222" s="34">
        <v>0.99987247879949048</v>
      </c>
      <c r="V222" s="34">
        <v>0.99986539476517799</v>
      </c>
      <c r="W222" s="34">
        <v>0.99985831078105547</v>
      </c>
      <c r="X222" s="34">
        <v>0.99985122684712258</v>
      </c>
      <c r="Y222" s="34">
        <v>0.99984414296337909</v>
      </c>
      <c r="Z222" s="34">
        <v>0.99983705912982423</v>
      </c>
      <c r="AA222" s="34">
        <v>0.9998299753464579</v>
      </c>
      <c r="AB222" s="34">
        <v>0.99982289161327986</v>
      </c>
      <c r="AC222" s="34">
        <v>0.99981580793028935</v>
      </c>
      <c r="AD222" s="34">
        <v>0.99980872429748646</v>
      </c>
      <c r="AE222" s="34">
        <v>0.99980164071487077</v>
      </c>
      <c r="AF222" s="34">
        <v>0.9997945571824417</v>
      </c>
      <c r="AG222" s="34">
        <v>0.99978747370019916</v>
      </c>
      <c r="AH222" s="34">
        <v>0.99978039026814236</v>
      </c>
      <c r="AI222" s="34">
        <v>0.99977330688627153</v>
      </c>
      <c r="AJ222" s="34">
        <v>0.999766223554586</v>
      </c>
      <c r="AK222" s="34">
        <v>0.99975914027308543</v>
      </c>
      <c r="AL222" s="34">
        <v>0.99975205704176928</v>
      </c>
      <c r="AM222" s="34">
        <v>0.99974497386063743</v>
      </c>
      <c r="AN222" s="34">
        <v>0.99973789072968966</v>
      </c>
      <c r="AO222" s="34">
        <v>0.99973080764892552</v>
      </c>
      <c r="AP222" s="34">
        <v>0.99972372461834413</v>
      </c>
      <c r="AQ222" s="34">
        <v>0.99971664163794582</v>
      </c>
      <c r="AR222" s="34">
        <v>0.99970955870773004</v>
      </c>
      <c r="AS222" s="34">
        <v>0.99970247582769622</v>
      </c>
      <c r="AT222" s="34">
        <v>0.99969539299784427</v>
      </c>
      <c r="AU222" s="34">
        <v>0.99968831021817384</v>
      </c>
      <c r="AV222" s="34">
        <v>0.99968122748868427</v>
      </c>
      <c r="AW222" s="34">
        <v>0.99967414480937544</v>
      </c>
      <c r="AX222" s="34">
        <v>0.99966706218024703</v>
      </c>
      <c r="AY222" s="34">
        <v>0.99965997960129871</v>
      </c>
      <c r="AZ222" s="34">
        <v>0.99965289707252958</v>
      </c>
      <c r="BA222" s="34">
        <v>0.99964581459394031</v>
      </c>
      <c r="BB222" s="34">
        <v>0.99963873216552956</v>
      </c>
      <c r="BC222" s="34">
        <v>0.99963164978729735</v>
      </c>
      <c r="BD222" s="34">
        <v>0.99962456745924333</v>
      </c>
      <c r="BE222" s="34">
        <v>0.9996174851813675</v>
      </c>
      <c r="BF222" s="34">
        <v>0.9996104029536691</v>
      </c>
      <c r="BG222" s="34">
        <v>0.99960332077614755</v>
      </c>
      <c r="BH222" s="34">
        <v>0.99959623864880298</v>
      </c>
      <c r="BI222" s="34">
        <v>0.99958915657163483</v>
      </c>
      <c r="BJ222" s="34">
        <v>0.99958207454464276</v>
      </c>
      <c r="BK222" s="34">
        <v>0.99957499256782634</v>
      </c>
      <c r="BL222" s="34">
        <v>0.99956791064118533</v>
      </c>
      <c r="BM222" s="34">
        <v>0.99956082876471952</v>
      </c>
      <c r="BN222" s="34">
        <v>0.99955374693842813</v>
      </c>
      <c r="BO222" s="34">
        <v>0.99954666516231105</v>
      </c>
      <c r="BP222" s="34">
        <v>0.99953958343636795</v>
      </c>
      <c r="BQ222" s="34">
        <v>0.9995325017605986</v>
      </c>
      <c r="BR222" s="34">
        <v>0.99952542013500234</v>
      </c>
      <c r="BS222" s="34">
        <v>0.99951833855957872</v>
      </c>
      <c r="BT222" s="34">
        <v>0.99951125703432797</v>
      </c>
      <c r="BU222" s="34">
        <v>0.9995041755592492</v>
      </c>
      <c r="BV222" s="34">
        <v>0.9994970941343424</v>
      </c>
      <c r="BW222" s="34">
        <v>0.99949001275960692</v>
      </c>
      <c r="BX222" s="34">
        <v>0.99948293143504252</v>
      </c>
      <c r="BY222" s="34">
        <v>0.99947585016064888</v>
      </c>
      <c r="BZ222" s="34">
        <v>0.99946876893642578</v>
      </c>
      <c r="CA222" s="34">
        <v>0.99946168776237265</v>
      </c>
      <c r="CB222" s="34">
        <v>0.99945460663848917</v>
      </c>
      <c r="CC222" s="34">
        <v>0.9994475255647749</v>
      </c>
      <c r="CD222" s="34">
        <v>0.99944044454122971</v>
      </c>
      <c r="CE222" s="34">
        <v>0.99943336356785306</v>
      </c>
      <c r="CF222" s="34">
        <v>0.99942628264464461</v>
      </c>
      <c r="CG222" s="34">
        <v>0.99941920177160426</v>
      </c>
      <c r="CH222" s="34">
        <v>0.99941212094873155</v>
      </c>
      <c r="CI222" s="34">
        <v>0.99940504017602561</v>
      </c>
      <c r="CJ222" s="34">
        <v>0.99939795945348675</v>
      </c>
      <c r="CK222" s="34">
        <v>0.99939087878111432</v>
      </c>
      <c r="CL222" s="34">
        <v>0.9993837981589081</v>
      </c>
      <c r="CM222" s="34">
        <v>0.99937671758686764</v>
      </c>
      <c r="CN222" s="34">
        <v>0.99936963706499271</v>
      </c>
      <c r="CO222" s="34">
        <v>0.99936255659328255</v>
      </c>
      <c r="CP222" s="34">
        <v>0.99934608928262725</v>
      </c>
      <c r="CQ222" s="34">
        <v>0.99932962224331734</v>
      </c>
      <c r="CR222" s="34">
        <v>0.99931315547534838</v>
      </c>
      <c r="CS222" s="34">
        <v>0.99929668897871549</v>
      </c>
      <c r="CT222" s="34">
        <v>0.99928022275341444</v>
      </c>
      <c r="CU222" s="34">
        <v>0.99926375679944113</v>
      </c>
      <c r="CV222" s="34">
        <v>0.99924729111679045</v>
      </c>
      <c r="CW222" s="34">
        <v>0.99923082570545829</v>
      </c>
      <c r="CX222" s="34">
        <v>0.99921436056544022</v>
      </c>
      <c r="CY222" s="34">
        <v>0.99919789569673156</v>
      </c>
      <c r="CZ222" s="34">
        <v>0.99918143109932789</v>
      </c>
      <c r="DA222" s="34">
        <v>0.99916496677322486</v>
      </c>
      <c r="DB222" s="34">
        <v>0.99914850271841793</v>
      </c>
    </row>
    <row r="223" spans="1:106" x14ac:dyDescent="0.2">
      <c r="A223" s="13">
        <f t="shared" ca="1" si="3"/>
        <v>44581</v>
      </c>
      <c r="B223" s="34">
        <v>1.0000215648446527</v>
      </c>
      <c r="C223" s="34">
        <v>1.0000143765114311</v>
      </c>
      <c r="D223" s="34">
        <v>1.00000718822988</v>
      </c>
      <c r="E223" s="34">
        <v>1</v>
      </c>
      <c r="F223" s="34">
        <v>0.99999281182179012</v>
      </c>
      <c r="G223" s="34">
        <v>0.99998562369525001</v>
      </c>
      <c r="H223" s="34">
        <v>0.99997843562037958</v>
      </c>
      <c r="I223" s="34">
        <v>0.99997124759717826</v>
      </c>
      <c r="J223" s="34">
        <v>0.99996405962564572</v>
      </c>
      <c r="K223" s="34">
        <v>0.99995687170578174</v>
      </c>
      <c r="L223" s="34">
        <v>0.99994968383758576</v>
      </c>
      <c r="M223" s="34">
        <v>0.99994249602105711</v>
      </c>
      <c r="N223" s="34">
        <v>0.99993530825619603</v>
      </c>
      <c r="O223" s="34">
        <v>0.99992812054300206</v>
      </c>
      <c r="P223" s="34">
        <v>0.99992093288147454</v>
      </c>
      <c r="Q223" s="34">
        <v>0.99991374527161303</v>
      </c>
      <c r="R223" s="34">
        <v>0.99990655771341752</v>
      </c>
      <c r="S223" s="34">
        <v>0.99989937020688746</v>
      </c>
      <c r="T223" s="34">
        <v>0.99989218275202252</v>
      </c>
      <c r="U223" s="34">
        <v>0.99988499534882225</v>
      </c>
      <c r="V223" s="34">
        <v>0.99987780799728609</v>
      </c>
      <c r="W223" s="34">
        <v>0.99987062069741417</v>
      </c>
      <c r="X223" s="34">
        <v>0.9998634334492057</v>
      </c>
      <c r="Y223" s="34">
        <v>0.99985624625266056</v>
      </c>
      <c r="Z223" s="34">
        <v>0.99984905910777822</v>
      </c>
      <c r="AA223" s="34">
        <v>0.99984187201455832</v>
      </c>
      <c r="AB223" s="34">
        <v>0.99983468497300054</v>
      </c>
      <c r="AC223" s="34">
        <v>0.99982749798310455</v>
      </c>
      <c r="AD223" s="34">
        <v>0.99982031104486979</v>
      </c>
      <c r="AE223" s="34">
        <v>0.99981312415829615</v>
      </c>
      <c r="AF223" s="34">
        <v>0.99980593732338319</v>
      </c>
      <c r="AG223" s="34">
        <v>0.99979875054013023</v>
      </c>
      <c r="AH223" s="34">
        <v>0.99979156380853751</v>
      </c>
      <c r="AI223" s="34">
        <v>0.99978437712860402</v>
      </c>
      <c r="AJ223" s="34">
        <v>0.99977719050032976</v>
      </c>
      <c r="AK223" s="34">
        <v>0.99977000392371407</v>
      </c>
      <c r="AL223" s="34">
        <v>0.99976281739875705</v>
      </c>
      <c r="AM223" s="34">
        <v>0.99975563092545794</v>
      </c>
      <c r="AN223" s="34">
        <v>0.9997484445038165</v>
      </c>
      <c r="AO223" s="34">
        <v>0.99974125813383219</v>
      </c>
      <c r="AP223" s="34">
        <v>0.999734071815505</v>
      </c>
      <c r="AQ223" s="34">
        <v>0.99972688554883427</v>
      </c>
      <c r="AR223" s="34">
        <v>0.99971969933381988</v>
      </c>
      <c r="AS223" s="34">
        <v>0.99971251317046095</v>
      </c>
      <c r="AT223" s="34">
        <v>0.99970532705875759</v>
      </c>
      <c r="AU223" s="34">
        <v>0.99969814099870935</v>
      </c>
      <c r="AV223" s="34">
        <v>0.99969095499031557</v>
      </c>
      <c r="AW223" s="34">
        <v>0.99968376903357636</v>
      </c>
      <c r="AX223" s="34">
        <v>0.99967658312849117</v>
      </c>
      <c r="AY223" s="34">
        <v>0.99966939727505932</v>
      </c>
      <c r="AZ223" s="34">
        <v>0.99966221147328072</v>
      </c>
      <c r="BA223" s="34">
        <v>0.99965502572315479</v>
      </c>
      <c r="BB223" s="34">
        <v>0.99964784002468166</v>
      </c>
      <c r="BC223" s="34">
        <v>0.9996406543778602</v>
      </c>
      <c r="BD223" s="34">
        <v>0.99963346878269077</v>
      </c>
      <c r="BE223" s="34">
        <v>0.99962628323917269</v>
      </c>
      <c r="BF223" s="34">
        <v>0.99961909774730529</v>
      </c>
      <c r="BG223" s="34">
        <v>0.99961191230708879</v>
      </c>
      <c r="BH223" s="34">
        <v>0.99960472691852231</v>
      </c>
      <c r="BI223" s="34">
        <v>0.99959754158160585</v>
      </c>
      <c r="BJ223" s="34">
        <v>0.99959035629633863</v>
      </c>
      <c r="BK223" s="34">
        <v>0.99958317106272077</v>
      </c>
      <c r="BL223" s="34">
        <v>0.99957598588075147</v>
      </c>
      <c r="BM223" s="34">
        <v>0.99956880075043064</v>
      </c>
      <c r="BN223" s="34">
        <v>0.99956161567175783</v>
      </c>
      <c r="BO223" s="34">
        <v>0.99955443064473248</v>
      </c>
      <c r="BP223" s="34">
        <v>0.99954724566935471</v>
      </c>
      <c r="BQ223" s="34">
        <v>0.99954006074562352</v>
      </c>
      <c r="BR223" s="34">
        <v>0.99953287587353901</v>
      </c>
      <c r="BS223" s="34">
        <v>0.99952569105310052</v>
      </c>
      <c r="BT223" s="34">
        <v>0.99951850628430783</v>
      </c>
      <c r="BU223" s="34">
        <v>0.99951132156716038</v>
      </c>
      <c r="BV223" s="34">
        <v>0.99950413690165829</v>
      </c>
      <c r="BW223" s="34">
        <v>0.99949695228780078</v>
      </c>
      <c r="BX223" s="34">
        <v>0.99948976772558751</v>
      </c>
      <c r="BY223" s="34">
        <v>0.99948258321501793</v>
      </c>
      <c r="BZ223" s="34">
        <v>0.99947539875609215</v>
      </c>
      <c r="CA223" s="34">
        <v>0.99946821434880939</v>
      </c>
      <c r="CB223" s="34">
        <v>0.99946102999316966</v>
      </c>
      <c r="CC223" s="34">
        <v>0.99945384568917228</v>
      </c>
      <c r="CD223" s="34">
        <v>0.99944666143681682</v>
      </c>
      <c r="CE223" s="34">
        <v>0.99943947723610305</v>
      </c>
      <c r="CF223" s="34">
        <v>0.99943229308703074</v>
      </c>
      <c r="CG223" s="34">
        <v>0.99942510898959935</v>
      </c>
      <c r="CH223" s="34">
        <v>0.99941792494380821</v>
      </c>
      <c r="CI223" s="34">
        <v>0.99941074094965776</v>
      </c>
      <c r="CJ223" s="34">
        <v>0.99940355700714689</v>
      </c>
      <c r="CK223" s="34">
        <v>0.9993963731162756</v>
      </c>
      <c r="CL223" s="34">
        <v>0.99938918927704312</v>
      </c>
      <c r="CM223" s="34">
        <v>0.99938200548944967</v>
      </c>
      <c r="CN223" s="34">
        <v>0.99937482175349457</v>
      </c>
      <c r="CO223" s="34">
        <v>0.99936763806917717</v>
      </c>
      <c r="CP223" s="34">
        <v>0.99936045443649757</v>
      </c>
      <c r="CQ223" s="34">
        <v>0.99935327085545511</v>
      </c>
      <c r="CR223" s="34">
        <v>0.99934608732604946</v>
      </c>
      <c r="CS223" s="34">
        <v>0.99932945887772939</v>
      </c>
      <c r="CT223" s="34">
        <v>0.99931283070609578</v>
      </c>
      <c r="CU223" s="34">
        <v>0.99929620281114351</v>
      </c>
      <c r="CV223" s="34">
        <v>0.99927957519286847</v>
      </c>
      <c r="CW223" s="34">
        <v>0.99926294785126568</v>
      </c>
      <c r="CX223" s="34">
        <v>0.99924632078633091</v>
      </c>
      <c r="CY223" s="34">
        <v>0.99922969399805917</v>
      </c>
      <c r="CZ223" s="34">
        <v>0.99921306748644612</v>
      </c>
      <c r="DA223" s="34">
        <v>0.99919644125148699</v>
      </c>
      <c r="DB223" s="34">
        <v>0.99917981529317723</v>
      </c>
    </row>
    <row r="224" spans="1:106" x14ac:dyDescent="0.2">
      <c r="A224" s="13">
        <f t="shared" ca="1" si="3"/>
        <v>44582</v>
      </c>
      <c r="B224" s="34">
        <v>1.0000214691485902</v>
      </c>
      <c r="C224" s="34">
        <v>1.0000143127145136</v>
      </c>
      <c r="D224" s="34">
        <v>1.0000071563316502</v>
      </c>
      <c r="E224" s="34">
        <v>1</v>
      </c>
      <c r="F224" s="34">
        <v>0.99999284371956243</v>
      </c>
      <c r="G224" s="34">
        <v>0.99998568749033734</v>
      </c>
      <c r="H224" s="34">
        <v>0.99997853131232428</v>
      </c>
      <c r="I224" s="34">
        <v>0.9999713751855227</v>
      </c>
      <c r="J224" s="34">
        <v>0.99996421910993238</v>
      </c>
      <c r="K224" s="34">
        <v>0.99995706308555288</v>
      </c>
      <c r="L224" s="34">
        <v>0.99994990711238407</v>
      </c>
      <c r="M224" s="34">
        <v>0.99994275119042531</v>
      </c>
      <c r="N224" s="34">
        <v>0.99993559531967624</v>
      </c>
      <c r="O224" s="34">
        <v>0.99992843950013699</v>
      </c>
      <c r="P224" s="34">
        <v>0.99992128373180644</v>
      </c>
      <c r="Q224" s="34">
        <v>0.9999141280146846</v>
      </c>
      <c r="R224" s="34">
        <v>0.99990697234877102</v>
      </c>
      <c r="S224" s="34">
        <v>0.99989981673406569</v>
      </c>
      <c r="T224" s="34">
        <v>0.99989266117056763</v>
      </c>
      <c r="U224" s="34">
        <v>0.99988550565827683</v>
      </c>
      <c r="V224" s="34">
        <v>0.99987835019719307</v>
      </c>
      <c r="W224" s="34">
        <v>0.99987119478731556</v>
      </c>
      <c r="X224" s="34">
        <v>0.99986403942864432</v>
      </c>
      <c r="Y224" s="34">
        <v>0.99985688412117901</v>
      </c>
      <c r="Z224" s="34">
        <v>0.99984972886491863</v>
      </c>
      <c r="AA224" s="34">
        <v>0.99984257365986373</v>
      </c>
      <c r="AB224" s="34">
        <v>0.99983541850601332</v>
      </c>
      <c r="AC224" s="34">
        <v>0.99982826340336706</v>
      </c>
      <c r="AD224" s="34">
        <v>0.99982110835192484</v>
      </c>
      <c r="AE224" s="34">
        <v>0.99981395335168621</v>
      </c>
      <c r="AF224" s="34">
        <v>0.99980679840265074</v>
      </c>
      <c r="AG224" s="34">
        <v>0.99979964350481798</v>
      </c>
      <c r="AH224" s="34">
        <v>0.99979248865818771</v>
      </c>
      <c r="AI224" s="34">
        <v>0.99978533386275958</v>
      </c>
      <c r="AJ224" s="34">
        <v>0.99977817911853339</v>
      </c>
      <c r="AK224" s="34">
        <v>0.99977102442550814</v>
      </c>
      <c r="AL224" s="34">
        <v>0.99976386978368392</v>
      </c>
      <c r="AM224" s="34">
        <v>0.99975671519306064</v>
      </c>
      <c r="AN224" s="34">
        <v>0.99974956065363751</v>
      </c>
      <c r="AO224" s="34">
        <v>0.99974240616541421</v>
      </c>
      <c r="AP224" s="34">
        <v>0.99973525172839039</v>
      </c>
      <c r="AQ224" s="34">
        <v>0.99972809734256596</v>
      </c>
      <c r="AR224" s="34">
        <v>0.9997209430079399</v>
      </c>
      <c r="AS224" s="34">
        <v>0.99971378872451255</v>
      </c>
      <c r="AT224" s="34">
        <v>0.99970663449228336</v>
      </c>
      <c r="AU224" s="34">
        <v>0.99969948031125166</v>
      </c>
      <c r="AV224" s="34">
        <v>0.99969232618141735</v>
      </c>
      <c r="AW224" s="34">
        <v>0.99968517210277996</v>
      </c>
      <c r="AX224" s="34">
        <v>0.99967801807533918</v>
      </c>
      <c r="AY224" s="34">
        <v>0.99967086409909456</v>
      </c>
      <c r="AZ224" s="34">
        <v>0.99966371017404587</v>
      </c>
      <c r="BA224" s="34">
        <v>0.99965655630019268</v>
      </c>
      <c r="BB224" s="34">
        <v>0.99964940247753475</v>
      </c>
      <c r="BC224" s="34">
        <v>0.99964224870607143</v>
      </c>
      <c r="BD224" s="34">
        <v>0.9996350949858025</v>
      </c>
      <c r="BE224" s="34">
        <v>0.99962794131672761</v>
      </c>
      <c r="BF224" s="34">
        <v>0.99962078769884632</v>
      </c>
      <c r="BG224" s="34">
        <v>0.99961363413215842</v>
      </c>
      <c r="BH224" s="34">
        <v>0.99960648061666357</v>
      </c>
      <c r="BI224" s="34">
        <v>0.99959932715236122</v>
      </c>
      <c r="BJ224" s="34">
        <v>0.99959217373925102</v>
      </c>
      <c r="BK224" s="34">
        <v>0.99958502037733266</v>
      </c>
      <c r="BL224" s="34">
        <v>0.99957786706660556</v>
      </c>
      <c r="BM224" s="34">
        <v>0.99957071380706963</v>
      </c>
      <c r="BN224" s="34">
        <v>0.99956356059872453</v>
      </c>
      <c r="BO224" s="34">
        <v>0.99955640744156982</v>
      </c>
      <c r="BP224" s="34">
        <v>0.99954925433560515</v>
      </c>
      <c r="BQ224" s="34">
        <v>0.99954210128082999</v>
      </c>
      <c r="BR224" s="34">
        <v>0.9995349482772441</v>
      </c>
      <c r="BS224" s="34">
        <v>0.99952779532484715</v>
      </c>
      <c r="BT224" s="34">
        <v>0.99952064242363881</v>
      </c>
      <c r="BU224" s="34">
        <v>0.99951348957361863</v>
      </c>
      <c r="BV224" s="34">
        <v>0.99950633677478629</v>
      </c>
      <c r="BW224" s="34">
        <v>0.999499184027141</v>
      </c>
      <c r="BX224" s="34">
        <v>0.99949203133068332</v>
      </c>
      <c r="BY224" s="34">
        <v>0.99948487868541203</v>
      </c>
      <c r="BZ224" s="34">
        <v>0.99947772609132723</v>
      </c>
      <c r="CA224" s="34">
        <v>0.99947057354842828</v>
      </c>
      <c r="CB224" s="34">
        <v>0.99946342105671482</v>
      </c>
      <c r="CC224" s="34">
        <v>0.99945626861618675</v>
      </c>
      <c r="CD224" s="34">
        <v>0.99944911622684351</v>
      </c>
      <c r="CE224" s="34">
        <v>0.99944196388868478</v>
      </c>
      <c r="CF224" s="34">
        <v>0.99943481160171033</v>
      </c>
      <c r="CG224" s="34">
        <v>0.99942765936591937</v>
      </c>
      <c r="CH224" s="34">
        <v>0.99942050718131192</v>
      </c>
      <c r="CI224" s="34">
        <v>0.99941335504788764</v>
      </c>
      <c r="CJ224" s="34">
        <v>0.99940620296564597</v>
      </c>
      <c r="CK224" s="34">
        <v>0.99939905093458636</v>
      </c>
      <c r="CL224" s="34">
        <v>0.99939189895470926</v>
      </c>
      <c r="CM224" s="34">
        <v>0.99938474702601332</v>
      </c>
      <c r="CN224" s="34">
        <v>0.99937759514849867</v>
      </c>
      <c r="CO224" s="34">
        <v>0.99937044332216485</v>
      </c>
      <c r="CP224" s="34">
        <v>0.99936329154701142</v>
      </c>
      <c r="CQ224" s="34">
        <v>0.99935613982303817</v>
      </c>
      <c r="CR224" s="34">
        <v>0.99934022878851969</v>
      </c>
      <c r="CS224" s="34">
        <v>0.99932431800732546</v>
      </c>
      <c r="CT224" s="34">
        <v>0.99930840747945116</v>
      </c>
      <c r="CU224" s="34">
        <v>0.99929249720489299</v>
      </c>
      <c r="CV224" s="34">
        <v>0.99927658718364687</v>
      </c>
      <c r="CW224" s="34">
        <v>0.99926067741570879</v>
      </c>
      <c r="CX224" s="34">
        <v>0.99924476790107453</v>
      </c>
      <c r="CY224" s="34">
        <v>0.99922885863974042</v>
      </c>
      <c r="CZ224" s="34">
        <v>0.99921294963170204</v>
      </c>
      <c r="DA224" s="34">
        <v>0.9991970408769556</v>
      </c>
      <c r="DB224" s="34">
        <v>0.99918113237549677</v>
      </c>
    </row>
    <row r="225" spans="1:106" x14ac:dyDescent="0.2">
      <c r="A225" s="13">
        <f t="shared" ca="1" si="3"/>
        <v>44585</v>
      </c>
      <c r="B225" s="34">
        <v>1.000007418106263</v>
      </c>
      <c r="C225" s="34">
        <v>1</v>
      </c>
      <c r="D225" s="34">
        <v>0.99999258194876472</v>
      </c>
      <c r="E225" s="34">
        <v>0.99998516395255688</v>
      </c>
      <c r="F225" s="34">
        <v>0.99997774601137612</v>
      </c>
      <c r="G225" s="34">
        <v>0.99997032812522202</v>
      </c>
      <c r="H225" s="34">
        <v>0.99996291029409423</v>
      </c>
      <c r="I225" s="34">
        <v>0.99995549251799221</v>
      </c>
      <c r="J225" s="34">
        <v>0.99994807479691572</v>
      </c>
      <c r="K225" s="34">
        <v>0.99994065713086444</v>
      </c>
      <c r="L225" s="34">
        <v>0.99993323951983748</v>
      </c>
      <c r="M225" s="34">
        <v>0.99992582196383495</v>
      </c>
      <c r="N225" s="34">
        <v>0.99991840446285607</v>
      </c>
      <c r="O225" s="34">
        <v>0.99991098701690062</v>
      </c>
      <c r="P225" s="34">
        <v>0.99990356962596827</v>
      </c>
      <c r="Q225" s="34">
        <v>0.99989615229005846</v>
      </c>
      <c r="R225" s="34">
        <v>0.99988873500917075</v>
      </c>
      <c r="S225" s="34">
        <v>0.99988131778330491</v>
      </c>
      <c r="T225" s="34">
        <v>0.9998739006124604</v>
      </c>
      <c r="U225" s="34">
        <v>0.99986648349663676</v>
      </c>
      <c r="V225" s="34">
        <v>0.99985906643583389</v>
      </c>
      <c r="W225" s="34">
        <v>0.99985164943005089</v>
      </c>
      <c r="X225" s="34">
        <v>0.99984423247928778</v>
      </c>
      <c r="Y225" s="34">
        <v>0.99983681558354387</v>
      </c>
      <c r="Z225" s="34">
        <v>0.99982939874281895</v>
      </c>
      <c r="AA225" s="34">
        <v>0.99982198195711258</v>
      </c>
      <c r="AB225" s="34">
        <v>0.99981456522642431</v>
      </c>
      <c r="AC225" s="34">
        <v>0.99980714855075359</v>
      </c>
      <c r="AD225" s="34">
        <v>0.99979973193010008</v>
      </c>
      <c r="AE225" s="34">
        <v>0.99979231536446378</v>
      </c>
      <c r="AF225" s="34">
        <v>0.9997848988538437</v>
      </c>
      <c r="AG225" s="34">
        <v>0.99977748239823983</v>
      </c>
      <c r="AH225" s="34">
        <v>0.9997700659976515</v>
      </c>
      <c r="AI225" s="34">
        <v>0.99976264965207851</v>
      </c>
      <c r="AJ225" s="34">
        <v>0.99975523336152017</v>
      </c>
      <c r="AK225" s="34">
        <v>0.99974781712597649</v>
      </c>
      <c r="AL225" s="34">
        <v>0.99974040094544669</v>
      </c>
      <c r="AM225" s="34">
        <v>0.99973298481993023</v>
      </c>
      <c r="AN225" s="34">
        <v>0.99972556874942731</v>
      </c>
      <c r="AO225" s="34">
        <v>0.99971815273393716</v>
      </c>
      <c r="AP225" s="34">
        <v>0.99971073677345934</v>
      </c>
      <c r="AQ225" s="34">
        <v>0.99970332086799341</v>
      </c>
      <c r="AR225" s="34">
        <v>0.99969590501753913</v>
      </c>
      <c r="AS225" s="34">
        <v>0.99968848922209608</v>
      </c>
      <c r="AT225" s="34">
        <v>0.99968107348166357</v>
      </c>
      <c r="AU225" s="34">
        <v>0.99967365779624162</v>
      </c>
      <c r="AV225" s="34">
        <v>0.99966624216582944</v>
      </c>
      <c r="AW225" s="34">
        <v>0.99965882659042693</v>
      </c>
      <c r="AX225" s="34">
        <v>0.99965141107003364</v>
      </c>
      <c r="AY225" s="34">
        <v>0.99964399560464878</v>
      </c>
      <c r="AZ225" s="34">
        <v>0.99963658019427226</v>
      </c>
      <c r="BA225" s="34">
        <v>0.99962916483890374</v>
      </c>
      <c r="BB225" s="34">
        <v>0.99962174953854277</v>
      </c>
      <c r="BC225" s="34">
        <v>0.99961433429318869</v>
      </c>
      <c r="BD225" s="34">
        <v>0.99960691910284138</v>
      </c>
      <c r="BE225" s="34">
        <v>0.99959950396750019</v>
      </c>
      <c r="BF225" s="34">
        <v>0.99959208888716522</v>
      </c>
      <c r="BG225" s="34">
        <v>0.99958467386183547</v>
      </c>
      <c r="BH225" s="34">
        <v>0.99957725889151061</v>
      </c>
      <c r="BI225" s="34">
        <v>0.99956984397619064</v>
      </c>
      <c r="BJ225" s="34">
        <v>0.99956242911587478</v>
      </c>
      <c r="BK225" s="34">
        <v>0.99955501431056271</v>
      </c>
      <c r="BL225" s="34">
        <v>0.99954759956025407</v>
      </c>
      <c r="BM225" s="34">
        <v>0.99954018486494833</v>
      </c>
      <c r="BN225" s="34">
        <v>0.99953277022464526</v>
      </c>
      <c r="BO225" s="34">
        <v>0.99952535563934453</v>
      </c>
      <c r="BP225" s="34">
        <v>0.99951794110904546</v>
      </c>
      <c r="BQ225" s="34">
        <v>0.99951052663374751</v>
      </c>
      <c r="BR225" s="34">
        <v>0.99950311221345089</v>
      </c>
      <c r="BS225" s="34">
        <v>0.99949569784815462</v>
      </c>
      <c r="BT225" s="34">
        <v>0.99948828353785857</v>
      </c>
      <c r="BU225" s="34">
        <v>0.99948086928256219</v>
      </c>
      <c r="BV225" s="34">
        <v>0.99947345508226515</v>
      </c>
      <c r="BW225" s="34">
        <v>0.999466040936967</v>
      </c>
      <c r="BX225" s="34">
        <v>0.99945862684666742</v>
      </c>
      <c r="BY225" s="34">
        <v>0.99945121281136595</v>
      </c>
      <c r="BZ225" s="34">
        <v>0.99944379883106227</v>
      </c>
      <c r="CA225" s="34">
        <v>0.9994363849057557</v>
      </c>
      <c r="CB225" s="34">
        <v>0.99942897103544603</v>
      </c>
      <c r="CC225" s="34">
        <v>0.99942155722013293</v>
      </c>
      <c r="CD225" s="34">
        <v>0.99941414345981572</v>
      </c>
      <c r="CE225" s="34">
        <v>0.99940672975449429</v>
      </c>
      <c r="CF225" s="34">
        <v>0.9993993161041681</v>
      </c>
      <c r="CG225" s="34">
        <v>0.99939190250883658</v>
      </c>
      <c r="CH225" s="34">
        <v>0.99938448896849974</v>
      </c>
      <c r="CI225" s="34">
        <v>0.9993770754831568</v>
      </c>
      <c r="CJ225" s="34">
        <v>0.99936966205280753</v>
      </c>
      <c r="CK225" s="34">
        <v>0.99936224867745149</v>
      </c>
      <c r="CL225" s="34">
        <v>0.99935483535708813</v>
      </c>
      <c r="CM225" s="34">
        <v>0.99934742209171734</v>
      </c>
      <c r="CN225" s="34">
        <v>0.99934000888133834</v>
      </c>
      <c r="CO225" s="34">
        <v>0.9993325957259509</v>
      </c>
      <c r="CP225" s="34">
        <v>0.99931697565487032</v>
      </c>
      <c r="CQ225" s="34">
        <v>0.99930135582793922</v>
      </c>
      <c r="CR225" s="34">
        <v>0.99928573624515382</v>
      </c>
      <c r="CS225" s="34">
        <v>0.99927011690651057</v>
      </c>
      <c r="CT225" s="34">
        <v>0.99925449781200526</v>
      </c>
      <c r="CU225" s="34">
        <v>0.99923887896163432</v>
      </c>
      <c r="CV225" s="34">
        <v>0.99922326035539377</v>
      </c>
      <c r="CW225" s="34">
        <v>0.99920764199328016</v>
      </c>
      <c r="CX225" s="34">
        <v>0.99919202387528894</v>
      </c>
      <c r="CY225" s="34">
        <v>0.99917640600141699</v>
      </c>
      <c r="CZ225" s="34">
        <v>0.99916078837166034</v>
      </c>
      <c r="DA225" s="34">
        <v>0.99914517098601519</v>
      </c>
      <c r="DB225" s="34">
        <v>0.99912955384447744</v>
      </c>
    </row>
    <row r="226" spans="1:106" x14ac:dyDescent="0.2">
      <c r="A226" s="13">
        <f t="shared" ca="1" si="3"/>
        <v>44586</v>
      </c>
      <c r="B226" s="34">
        <v>1.0000074300428179</v>
      </c>
      <c r="C226" s="34">
        <v>1</v>
      </c>
      <c r="D226" s="34">
        <v>0.99999257001238706</v>
      </c>
      <c r="E226" s="34">
        <v>0.99998514007997885</v>
      </c>
      <c r="F226" s="34">
        <v>0.99997771020277493</v>
      </c>
      <c r="G226" s="34">
        <v>0.99997028038077485</v>
      </c>
      <c r="H226" s="34">
        <v>0.99996285061397849</v>
      </c>
      <c r="I226" s="34">
        <v>0.99995542090238487</v>
      </c>
      <c r="J226" s="34">
        <v>0.99994799124599409</v>
      </c>
      <c r="K226" s="34">
        <v>0.99994056164480549</v>
      </c>
      <c r="L226" s="34">
        <v>0.99993313209881884</v>
      </c>
      <c r="M226" s="34">
        <v>0.9999257026080336</v>
      </c>
      <c r="N226" s="34">
        <v>0.99991827317244952</v>
      </c>
      <c r="O226" s="34">
        <v>0.99991084379206574</v>
      </c>
      <c r="P226" s="34">
        <v>0.99990341446688247</v>
      </c>
      <c r="Q226" s="34">
        <v>0.99989598519689882</v>
      </c>
      <c r="R226" s="34">
        <v>0.99988855598211457</v>
      </c>
      <c r="S226" s="34">
        <v>0.99988112682252939</v>
      </c>
      <c r="T226" s="34">
        <v>0.9998736977181425</v>
      </c>
      <c r="U226" s="34">
        <v>0.99986626866895389</v>
      </c>
      <c r="V226" s="34">
        <v>0.99985883967496303</v>
      </c>
      <c r="W226" s="34">
        <v>0.99985141073616968</v>
      </c>
      <c r="X226" s="34">
        <v>0.99984398185257328</v>
      </c>
      <c r="Y226" s="34">
        <v>0.99983655302417307</v>
      </c>
      <c r="Z226" s="34">
        <v>0.99982912425096926</v>
      </c>
      <c r="AA226" s="34">
        <v>0.99982169553296096</v>
      </c>
      <c r="AB226" s="34">
        <v>0.99981426687014796</v>
      </c>
      <c r="AC226" s="34">
        <v>0.99980683826252992</v>
      </c>
      <c r="AD226" s="34">
        <v>0.9997994097101065</v>
      </c>
      <c r="AE226" s="34">
        <v>0.99979198121287682</v>
      </c>
      <c r="AF226" s="34">
        <v>0.99978455277084077</v>
      </c>
      <c r="AG226" s="34">
        <v>0.99977712438399824</v>
      </c>
      <c r="AH226" s="34">
        <v>0.99976969605234822</v>
      </c>
      <c r="AI226" s="34">
        <v>0.99976226777589083</v>
      </c>
      <c r="AJ226" s="34">
        <v>0.9997548395546253</v>
      </c>
      <c r="AK226" s="34">
        <v>0.9997474113885515</v>
      </c>
      <c r="AL226" s="34">
        <v>0.99973998327766889</v>
      </c>
      <c r="AM226" s="34">
        <v>0.9997325552219769</v>
      </c>
      <c r="AN226" s="34">
        <v>0.99972512722147533</v>
      </c>
      <c r="AO226" s="34">
        <v>0.99971769927616372</v>
      </c>
      <c r="AP226" s="34">
        <v>0.99971027138604174</v>
      </c>
      <c r="AQ226" s="34">
        <v>0.99970284355110883</v>
      </c>
      <c r="AR226" s="34">
        <v>0.99969541577136467</v>
      </c>
      <c r="AS226" s="34">
        <v>0.99968798804680881</v>
      </c>
      <c r="AT226" s="34">
        <v>0.99968056037744069</v>
      </c>
      <c r="AU226" s="34">
        <v>0.9996731327632602</v>
      </c>
      <c r="AV226" s="34">
        <v>0.9996657052042669</v>
      </c>
      <c r="AW226" s="34">
        <v>0.99965827770046012</v>
      </c>
      <c r="AX226" s="34">
        <v>0.99965085025183953</v>
      </c>
      <c r="AY226" s="34">
        <v>0.99964342285840491</v>
      </c>
      <c r="AZ226" s="34">
        <v>0.99963599552015592</v>
      </c>
      <c r="BA226" s="34">
        <v>0.99962856823709167</v>
      </c>
      <c r="BB226" s="34">
        <v>0.99962114100921207</v>
      </c>
      <c r="BC226" s="34">
        <v>0.99961371383651687</v>
      </c>
      <c r="BD226" s="34">
        <v>0.99960628671900531</v>
      </c>
      <c r="BE226" s="34">
        <v>0.99959885965667716</v>
      </c>
      <c r="BF226" s="34">
        <v>0.99959143264953187</v>
      </c>
      <c r="BG226" s="34">
        <v>0.99958400569756933</v>
      </c>
      <c r="BH226" s="34">
        <v>0.99957657880078898</v>
      </c>
      <c r="BI226" s="34">
        <v>0.99956915195919016</v>
      </c>
      <c r="BJ226" s="34">
        <v>0.99956172517277286</v>
      </c>
      <c r="BK226" s="34">
        <v>0.99955429844153665</v>
      </c>
      <c r="BL226" s="34">
        <v>0.99954687176548052</v>
      </c>
      <c r="BM226" s="34">
        <v>0.99953944514460502</v>
      </c>
      <c r="BN226" s="34">
        <v>0.99953201857890883</v>
      </c>
      <c r="BO226" s="34">
        <v>0.99952459206839206</v>
      </c>
      <c r="BP226" s="34">
        <v>0.99951716561305415</v>
      </c>
      <c r="BQ226" s="34">
        <v>0.99950973921289477</v>
      </c>
      <c r="BR226" s="34">
        <v>0.99950231286791325</v>
      </c>
      <c r="BS226" s="34">
        <v>0.9994948865781097</v>
      </c>
      <c r="BT226" s="34">
        <v>0.99948746034348324</v>
      </c>
      <c r="BU226" s="34">
        <v>0.99948003416403364</v>
      </c>
      <c r="BV226" s="34">
        <v>0.99947260803976035</v>
      </c>
      <c r="BW226" s="34">
        <v>0.99946518197066314</v>
      </c>
      <c r="BX226" s="34">
        <v>0.99945775595674158</v>
      </c>
      <c r="BY226" s="34">
        <v>0.99945032999799521</v>
      </c>
      <c r="BZ226" s="34">
        <v>0.99944290409442338</v>
      </c>
      <c r="CA226" s="34">
        <v>0.9994354782460263</v>
      </c>
      <c r="CB226" s="34">
        <v>0.99942805245280308</v>
      </c>
      <c r="CC226" s="34">
        <v>0.99942062671475307</v>
      </c>
      <c r="CD226" s="34">
        <v>0.99941320103187659</v>
      </c>
      <c r="CE226" s="34">
        <v>0.99940577540417275</v>
      </c>
      <c r="CF226" s="34">
        <v>0.99939834983164122</v>
      </c>
      <c r="CG226" s="34">
        <v>0.99939092431428145</v>
      </c>
      <c r="CH226" s="34">
        <v>0.99938349885209332</v>
      </c>
      <c r="CI226" s="34">
        <v>0.9993760734450764</v>
      </c>
      <c r="CJ226" s="34">
        <v>0.99936864809323012</v>
      </c>
      <c r="CK226" s="34">
        <v>0.99936122279655382</v>
      </c>
      <c r="CL226" s="34">
        <v>0.99935379755504772</v>
      </c>
      <c r="CM226" s="34">
        <v>0.99934637236871093</v>
      </c>
      <c r="CN226" s="34">
        <v>0.99933894723754324</v>
      </c>
      <c r="CO226" s="34">
        <v>0.99933152216154408</v>
      </c>
      <c r="CP226" s="34">
        <v>0.99931497205347242</v>
      </c>
      <c r="CQ226" s="34">
        <v>0.99929842221949006</v>
      </c>
      <c r="CR226" s="34">
        <v>0.99928187265959245</v>
      </c>
      <c r="CS226" s="34">
        <v>0.99926532337377494</v>
      </c>
      <c r="CT226" s="34">
        <v>0.9992487743620333</v>
      </c>
      <c r="CU226" s="34">
        <v>0.99923222562436276</v>
      </c>
      <c r="CV226" s="34">
        <v>0.99921567716075887</v>
      </c>
      <c r="CW226" s="34">
        <v>0.99919912897121688</v>
      </c>
      <c r="CX226" s="34">
        <v>0.99918258105573254</v>
      </c>
      <c r="CY226" s="34">
        <v>0.9991660334143011</v>
      </c>
      <c r="CZ226" s="34">
        <v>0.99914948604691811</v>
      </c>
      <c r="DA226" s="34">
        <v>0.99913293895357913</v>
      </c>
      <c r="DB226" s="34">
        <v>0.9991163921342795</v>
      </c>
    </row>
    <row r="227" spans="1:106" x14ac:dyDescent="0.2">
      <c r="A227" s="13">
        <f t="shared" ca="1" si="3"/>
        <v>44587</v>
      </c>
      <c r="B227" s="34">
        <v>1.000007707633541</v>
      </c>
      <c r="C227" s="34">
        <v>1</v>
      </c>
      <c r="D227" s="34">
        <v>0.99999229242586596</v>
      </c>
      <c r="E227" s="34">
        <v>0.99998458491113884</v>
      </c>
      <c r="F227" s="34">
        <v>0.99997687745581787</v>
      </c>
      <c r="G227" s="34">
        <v>0.9999691700599026</v>
      </c>
      <c r="H227" s="34">
        <v>0.99996146272339292</v>
      </c>
      <c r="I227" s="34">
        <v>0.99995375544628795</v>
      </c>
      <c r="J227" s="34">
        <v>0.99994604822858724</v>
      </c>
      <c r="K227" s="34">
        <v>0.99993834107029078</v>
      </c>
      <c r="L227" s="34">
        <v>0.9999306339713977</v>
      </c>
      <c r="M227" s="34">
        <v>0.99992292693190765</v>
      </c>
      <c r="N227" s="34">
        <v>0.9999152199518202</v>
      </c>
      <c r="O227" s="34">
        <v>0.99990751303113468</v>
      </c>
      <c r="P227" s="34">
        <v>0.99989980616985108</v>
      </c>
      <c r="Q227" s="34">
        <v>0.99989209936796852</v>
      </c>
      <c r="R227" s="34">
        <v>0.99988439262548667</v>
      </c>
      <c r="S227" s="34">
        <v>0.99987668594240531</v>
      </c>
      <c r="T227" s="34">
        <v>0.99986897931872365</v>
      </c>
      <c r="U227" s="34">
        <v>0.99986127275444137</v>
      </c>
      <c r="V227" s="34">
        <v>0.99985356624955801</v>
      </c>
      <c r="W227" s="34">
        <v>0.99984585980407314</v>
      </c>
      <c r="X227" s="34">
        <v>0.9998381534179861</v>
      </c>
      <c r="Y227" s="34">
        <v>0.99983044709129687</v>
      </c>
      <c r="Z227" s="34">
        <v>0.99982274082400457</v>
      </c>
      <c r="AA227" s="34">
        <v>0.99981503461610899</v>
      </c>
      <c r="AB227" s="34">
        <v>0.99980732846760934</v>
      </c>
      <c r="AC227" s="34">
        <v>0.99979962237850561</v>
      </c>
      <c r="AD227" s="34">
        <v>0.99979191634879705</v>
      </c>
      <c r="AE227" s="34">
        <v>0.99978421037848342</v>
      </c>
      <c r="AF227" s="34">
        <v>0.99977650446756394</v>
      </c>
      <c r="AG227" s="34">
        <v>0.99976879861603851</v>
      </c>
      <c r="AH227" s="34">
        <v>0.99976109282390646</v>
      </c>
      <c r="AI227" s="34">
        <v>0.99975338709116734</v>
      </c>
      <c r="AJ227" s="34">
        <v>0.99974568141782061</v>
      </c>
      <c r="AK227" s="34">
        <v>0.99973797580386625</v>
      </c>
      <c r="AL227" s="34">
        <v>0.99973027024930305</v>
      </c>
      <c r="AM227" s="34">
        <v>0.99972256475413135</v>
      </c>
      <c r="AN227" s="34">
        <v>0.99971485931835002</v>
      </c>
      <c r="AO227" s="34">
        <v>0.99970715394195919</v>
      </c>
      <c r="AP227" s="34">
        <v>0.99969944862495808</v>
      </c>
      <c r="AQ227" s="34">
        <v>0.99969174336734612</v>
      </c>
      <c r="AR227" s="34">
        <v>0.9996840381691231</v>
      </c>
      <c r="AS227" s="34">
        <v>0.99967633303028847</v>
      </c>
      <c r="AT227" s="34">
        <v>0.99966862795084177</v>
      </c>
      <c r="AU227" s="34">
        <v>0.99966092293078257</v>
      </c>
      <c r="AV227" s="34">
        <v>0.99965321797011031</v>
      </c>
      <c r="AW227" s="34">
        <v>0.99964551306882465</v>
      </c>
      <c r="AX227" s="34">
        <v>0.99963780822692505</v>
      </c>
      <c r="AY227" s="34">
        <v>0.99963010344441094</v>
      </c>
      <c r="AZ227" s="34">
        <v>0.99962239872128222</v>
      </c>
      <c r="BA227" s="34">
        <v>0.99961469405753833</v>
      </c>
      <c r="BB227" s="34">
        <v>0.9996069894531785</v>
      </c>
      <c r="BC227" s="34">
        <v>0.99959928490820249</v>
      </c>
      <c r="BD227" s="34">
        <v>0.99959158042260987</v>
      </c>
      <c r="BE227" s="34">
        <v>0.9995838759964002</v>
      </c>
      <c r="BF227" s="34">
        <v>0.99957617162957291</v>
      </c>
      <c r="BG227" s="34">
        <v>0.99956846732212767</v>
      </c>
      <c r="BH227" s="34">
        <v>0.99956076307406383</v>
      </c>
      <c r="BI227" s="34">
        <v>0.99955305888538104</v>
      </c>
      <c r="BJ227" s="34">
        <v>0.99954535475607909</v>
      </c>
      <c r="BK227" s="34">
        <v>0.99953765068615708</v>
      </c>
      <c r="BL227" s="34">
        <v>0.99952994667561479</v>
      </c>
      <c r="BM227" s="34">
        <v>0.99952224272445178</v>
      </c>
      <c r="BN227" s="34">
        <v>0.99951453883266761</v>
      </c>
      <c r="BO227" s="34">
        <v>0.9995068350002615</v>
      </c>
      <c r="BP227" s="34">
        <v>0.99949913122723333</v>
      </c>
      <c r="BQ227" s="34">
        <v>0.99949142751358266</v>
      </c>
      <c r="BR227" s="34">
        <v>0.99948372385930895</v>
      </c>
      <c r="BS227" s="34">
        <v>0.99947602026441174</v>
      </c>
      <c r="BT227" s="34">
        <v>0.99946831672889058</v>
      </c>
      <c r="BU227" s="34">
        <v>0.99946061325274493</v>
      </c>
      <c r="BV227" s="34">
        <v>0.99945290983597435</v>
      </c>
      <c r="BW227" s="34">
        <v>0.99944520647857849</v>
      </c>
      <c r="BX227" s="34">
        <v>0.99943750318055669</v>
      </c>
      <c r="BY227" s="34">
        <v>0.99942979994190884</v>
      </c>
      <c r="BZ227" s="34">
        <v>0.99942209676263405</v>
      </c>
      <c r="CA227" s="34">
        <v>0.99941439364273243</v>
      </c>
      <c r="CB227" s="34">
        <v>0.99940669058220288</v>
      </c>
      <c r="CC227" s="34">
        <v>0.99939898758104528</v>
      </c>
      <c r="CD227" s="34">
        <v>0.99939128463925908</v>
      </c>
      <c r="CE227" s="34">
        <v>0.99938358175684405</v>
      </c>
      <c r="CF227" s="34">
        <v>0.99937587893379942</v>
      </c>
      <c r="CG227" s="34">
        <v>0.99936817617012497</v>
      </c>
      <c r="CH227" s="34">
        <v>0.99936047346582013</v>
      </c>
      <c r="CI227" s="34">
        <v>0.99935277082088447</v>
      </c>
      <c r="CJ227" s="34">
        <v>0.99934506823531721</v>
      </c>
      <c r="CK227" s="34">
        <v>0.99933736570911846</v>
      </c>
      <c r="CL227" s="34">
        <v>0.99932966324228756</v>
      </c>
      <c r="CM227" s="34">
        <v>0.99932196083482405</v>
      </c>
      <c r="CN227" s="34">
        <v>0.99931425848672717</v>
      </c>
      <c r="CO227" s="34">
        <v>0.99930655619799691</v>
      </c>
      <c r="CP227" s="34">
        <v>0.99928901316147201</v>
      </c>
      <c r="CQ227" s="34">
        <v>0.99927147043291897</v>
      </c>
      <c r="CR227" s="34">
        <v>0.99925392801233193</v>
      </c>
      <c r="CS227" s="34">
        <v>0.99923638589970587</v>
      </c>
      <c r="CT227" s="34">
        <v>0.99921884409503536</v>
      </c>
      <c r="CU227" s="34">
        <v>0.99920130259831497</v>
      </c>
      <c r="CV227" s="34">
        <v>0.99918376140953924</v>
      </c>
      <c r="CW227" s="34">
        <v>0.99916622052870263</v>
      </c>
      <c r="CX227" s="34">
        <v>0.99914867995579992</v>
      </c>
      <c r="CY227" s="34">
        <v>0.99913113969082556</v>
      </c>
      <c r="CZ227" s="34">
        <v>0.99911359973377445</v>
      </c>
      <c r="DA227" s="34">
        <v>0.99909606008464058</v>
      </c>
      <c r="DB227" s="34">
        <v>0.99907852074341941</v>
      </c>
    </row>
    <row r="228" spans="1:106" x14ac:dyDescent="0.2">
      <c r="A228" s="13">
        <f t="shared" ca="1" si="3"/>
        <v>44588</v>
      </c>
      <c r="B228" s="34">
        <v>1.0000249078756385</v>
      </c>
      <c r="C228" s="34">
        <v>1.0000166051814929</v>
      </c>
      <c r="D228" s="34">
        <v>1.0000083025562803</v>
      </c>
      <c r="E228" s="34">
        <v>1</v>
      </c>
      <c r="F228" s="34">
        <v>0.99999169751265149</v>
      </c>
      <c r="G228" s="34">
        <v>0.99998339509423462</v>
      </c>
      <c r="H228" s="34">
        <v>0.99997509274474816</v>
      </c>
      <c r="I228" s="34">
        <v>0.99996679046419212</v>
      </c>
      <c r="J228" s="34">
        <v>0.99995848825256528</v>
      </c>
      <c r="K228" s="34">
        <v>0.99995018610986774</v>
      </c>
      <c r="L228" s="34">
        <v>0.99994188403609863</v>
      </c>
      <c r="M228" s="34">
        <v>0.99993358203125737</v>
      </c>
      <c r="N228" s="34">
        <v>0.99992528009534343</v>
      </c>
      <c r="O228" s="34">
        <v>0.9999169782283559</v>
      </c>
      <c r="P228" s="34">
        <v>0.9999086764302948</v>
      </c>
      <c r="Q228" s="34">
        <v>0.99990037470115922</v>
      </c>
      <c r="R228" s="34">
        <v>0.99989207304094874</v>
      </c>
      <c r="S228" s="34">
        <v>0.99988377144966245</v>
      </c>
      <c r="T228" s="34">
        <v>0.99987546992730025</v>
      </c>
      <c r="U228" s="34">
        <v>0.99986716847386103</v>
      </c>
      <c r="V228" s="34">
        <v>0.99985886708934479</v>
      </c>
      <c r="W228" s="34">
        <v>0.99985056577375064</v>
      </c>
      <c r="X228" s="34">
        <v>0.99984226452707814</v>
      </c>
      <c r="Y228" s="34">
        <v>0.99983396334932639</v>
      </c>
      <c r="Z228" s="34">
        <v>0.99982566224049529</v>
      </c>
      <c r="AA228" s="34">
        <v>0.99981736120058406</v>
      </c>
      <c r="AB228" s="34">
        <v>0.99980906022959182</v>
      </c>
      <c r="AC228" s="34">
        <v>0.99980075932751866</v>
      </c>
      <c r="AD228" s="34">
        <v>0.99979245849436338</v>
      </c>
      <c r="AE228" s="34">
        <v>0.99978415773012586</v>
      </c>
      <c r="AF228" s="34">
        <v>0.9997758570348052</v>
      </c>
      <c r="AG228" s="34">
        <v>0.99976755640840076</v>
      </c>
      <c r="AH228" s="34">
        <v>0.99975925585091252</v>
      </c>
      <c r="AI228" s="34">
        <v>0.99975095536233938</v>
      </c>
      <c r="AJ228" s="34">
        <v>0.99974265494268111</v>
      </c>
      <c r="AK228" s="34">
        <v>0.9997343545919366</v>
      </c>
      <c r="AL228" s="34">
        <v>0.99972605431010597</v>
      </c>
      <c r="AM228" s="34">
        <v>0.99971775409718822</v>
      </c>
      <c r="AN228" s="34">
        <v>0.99970945395318289</v>
      </c>
      <c r="AO228" s="34">
        <v>0.99970115387808944</v>
      </c>
      <c r="AP228" s="34">
        <v>0.99969285387190709</v>
      </c>
      <c r="AQ228" s="34">
        <v>0.99968455393463562</v>
      </c>
      <c r="AR228" s="34">
        <v>0.99967625406627436</v>
      </c>
      <c r="AS228" s="34">
        <v>0.99966795426682242</v>
      </c>
      <c r="AT228" s="34">
        <v>0.99965965453627958</v>
      </c>
      <c r="AU228" s="34">
        <v>0.99965135487464496</v>
      </c>
      <c r="AV228" s="34">
        <v>0.99964305528191844</v>
      </c>
      <c r="AW228" s="34">
        <v>0.99963475575809901</v>
      </c>
      <c r="AX228" s="34">
        <v>0.99962645630318636</v>
      </c>
      <c r="AY228" s="34">
        <v>0.99961815691717981</v>
      </c>
      <c r="AZ228" s="34">
        <v>0.99960985760007892</v>
      </c>
      <c r="BA228" s="34">
        <v>0.9996015583518828</v>
      </c>
      <c r="BB228" s="34">
        <v>0.99959325917259112</v>
      </c>
      <c r="BC228" s="34">
        <v>0.99958496006220354</v>
      </c>
      <c r="BD228" s="34">
        <v>0.99957666102071896</v>
      </c>
      <c r="BE228" s="34">
        <v>0.99956836204813704</v>
      </c>
      <c r="BF228" s="34">
        <v>0.99956006314445722</v>
      </c>
      <c r="BG228" s="34">
        <v>0.99955176430967896</v>
      </c>
      <c r="BH228" s="34">
        <v>0.99954346554380202</v>
      </c>
      <c r="BI228" s="34">
        <v>0.9995351668468252</v>
      </c>
      <c r="BJ228" s="34">
        <v>0.99952686821874814</v>
      </c>
      <c r="BK228" s="34">
        <v>0.99951856965957042</v>
      </c>
      <c r="BL228" s="34">
        <v>0.99951027116929114</v>
      </c>
      <c r="BM228" s="34">
        <v>0.99950197274791042</v>
      </c>
      <c r="BN228" s="34">
        <v>0.99949367439542691</v>
      </c>
      <c r="BO228" s="34">
        <v>0.99948537611184041</v>
      </c>
      <c r="BP228" s="34">
        <v>0.99947707789715035</v>
      </c>
      <c r="BQ228" s="34">
        <v>0.99946877975135617</v>
      </c>
      <c r="BR228" s="34">
        <v>0.99946048167445734</v>
      </c>
      <c r="BS228" s="34">
        <v>0.99945218366645305</v>
      </c>
      <c r="BT228" s="34">
        <v>0.99944388572734266</v>
      </c>
      <c r="BU228" s="34">
        <v>0.99943558785712605</v>
      </c>
      <c r="BV228" s="34">
        <v>0.99942729005580233</v>
      </c>
      <c r="BW228" s="34">
        <v>0.99941899232337106</v>
      </c>
      <c r="BX228" s="34">
        <v>0.99941069465983168</v>
      </c>
      <c r="BY228" s="34">
        <v>0.99940239706518341</v>
      </c>
      <c r="BZ228" s="34">
        <v>0.99939409953942582</v>
      </c>
      <c r="CA228" s="34">
        <v>0.99938580208255834</v>
      </c>
      <c r="CB228" s="34">
        <v>0.99937750469458042</v>
      </c>
      <c r="CC228" s="34">
        <v>0.99936920737549129</v>
      </c>
      <c r="CD228" s="34">
        <v>0.99936091012529071</v>
      </c>
      <c r="CE228" s="34">
        <v>0.99935261294397804</v>
      </c>
      <c r="CF228" s="34">
        <v>0.9993443158315527</v>
      </c>
      <c r="CG228" s="34">
        <v>0.9993360187880137</v>
      </c>
      <c r="CH228" s="34">
        <v>0.99932772181336094</v>
      </c>
      <c r="CI228" s="34">
        <v>0.99931942490759373</v>
      </c>
      <c r="CJ228" s="34">
        <v>0.99931112807071143</v>
      </c>
      <c r="CK228" s="34">
        <v>0.99930283130271369</v>
      </c>
      <c r="CL228" s="34">
        <v>0.99929453460359952</v>
      </c>
      <c r="CM228" s="34">
        <v>0.99928623797336869</v>
      </c>
      <c r="CN228" s="34">
        <v>0.99927794141202053</v>
      </c>
      <c r="CO228" s="34">
        <v>0.99926964491955439</v>
      </c>
      <c r="CP228" s="34">
        <v>0.99925003348005703</v>
      </c>
      <c r="CQ228" s="34">
        <v>0.99923042242544924</v>
      </c>
      <c r="CR228" s="34">
        <v>0.99921081175572346</v>
      </c>
      <c r="CS228" s="34">
        <v>0.99919120147087259</v>
      </c>
      <c r="CT228" s="34">
        <v>0.99917159157088842</v>
      </c>
      <c r="CU228" s="34">
        <v>0.99915198205576372</v>
      </c>
      <c r="CV228" s="34">
        <v>0.99913237292549106</v>
      </c>
      <c r="CW228" s="34">
        <v>0.99911276418006278</v>
      </c>
      <c r="CX228" s="34">
        <v>0.99909315581947111</v>
      </c>
      <c r="CY228" s="34">
        <v>0.99907354784370894</v>
      </c>
      <c r="CZ228" s="34">
        <v>0.99905394025276817</v>
      </c>
      <c r="DA228" s="34">
        <v>0.99903433304664147</v>
      </c>
      <c r="DB228" s="34">
        <v>0.99901472622532184</v>
      </c>
    </row>
    <row r="229" spans="1:106" x14ac:dyDescent="0.2">
      <c r="A229" s="13">
        <f t="shared" ca="1" si="3"/>
        <v>44589</v>
      </c>
      <c r="B229" s="34">
        <v>1.0000263706314418</v>
      </c>
      <c r="C229" s="34">
        <v>1.0000175803436944</v>
      </c>
      <c r="D229" s="34">
        <v>1.000008790133214</v>
      </c>
      <c r="E229" s="34">
        <v>1</v>
      </c>
      <c r="F229" s="34">
        <v>0.99999120994405188</v>
      </c>
      <c r="G229" s="34">
        <v>0.99998241996536863</v>
      </c>
      <c r="H229" s="34">
        <v>0.99997363006395001</v>
      </c>
      <c r="I229" s="34">
        <v>0.99996484023979504</v>
      </c>
      <c r="J229" s="34">
        <v>0.99995605049290304</v>
      </c>
      <c r="K229" s="34">
        <v>0.99994726082327334</v>
      </c>
      <c r="L229" s="34">
        <v>0.99993847123090562</v>
      </c>
      <c r="M229" s="34">
        <v>0.99992968171579877</v>
      </c>
      <c r="N229" s="34">
        <v>0.999920892277952</v>
      </c>
      <c r="O229" s="34">
        <v>0.99991210291736521</v>
      </c>
      <c r="P229" s="34">
        <v>0.99990331363403728</v>
      </c>
      <c r="Q229" s="34">
        <v>0.99989452442796756</v>
      </c>
      <c r="R229" s="34">
        <v>0.99988573529915559</v>
      </c>
      <c r="S229" s="34">
        <v>0.99987694624760037</v>
      </c>
      <c r="T229" s="34">
        <v>0.99986815727330169</v>
      </c>
      <c r="U229" s="34">
        <v>0.99985936837625833</v>
      </c>
      <c r="V229" s="34">
        <v>0.99985057955647005</v>
      </c>
      <c r="W229" s="34">
        <v>0.99984179081393587</v>
      </c>
      <c r="X229" s="34">
        <v>0.99983300214865511</v>
      </c>
      <c r="Y229" s="34">
        <v>0.99982421356062734</v>
      </c>
      <c r="Z229" s="34">
        <v>0.99981542504985199</v>
      </c>
      <c r="AA229" s="34">
        <v>0.99980663661632774</v>
      </c>
      <c r="AB229" s="34">
        <v>0.99979784826005458</v>
      </c>
      <c r="AC229" s="34">
        <v>0.99978905998103151</v>
      </c>
      <c r="AD229" s="34">
        <v>0.99978027177925766</v>
      </c>
      <c r="AE229" s="34">
        <v>0.99977148365473278</v>
      </c>
      <c r="AF229" s="34">
        <v>0.99976269560745612</v>
      </c>
      <c r="AG229" s="34">
        <v>0.99975390763742689</v>
      </c>
      <c r="AH229" s="34">
        <v>0.9997451197446442</v>
      </c>
      <c r="AI229" s="34">
        <v>0.9997363319291076</v>
      </c>
      <c r="AJ229" s="34">
        <v>0.99972754419081655</v>
      </c>
      <c r="AK229" s="34">
        <v>0.99971875652977027</v>
      </c>
      <c r="AL229" s="34">
        <v>0.99970996894596775</v>
      </c>
      <c r="AM229" s="34">
        <v>0.99970118143940878</v>
      </c>
      <c r="AN229" s="34">
        <v>0.99969239401009247</v>
      </c>
      <c r="AO229" s="34">
        <v>0.99968360665801803</v>
      </c>
      <c r="AP229" s="34">
        <v>0.99967481938318503</v>
      </c>
      <c r="AQ229" s="34">
        <v>0.99966603218559258</v>
      </c>
      <c r="AR229" s="34">
        <v>0.99965724506524012</v>
      </c>
      <c r="AS229" s="34">
        <v>0.99964845802212698</v>
      </c>
      <c r="AT229" s="34">
        <v>0.9996396710562524</v>
      </c>
      <c r="AU229" s="34">
        <v>0.99963088416761592</v>
      </c>
      <c r="AV229" s="34">
        <v>0.99962209735621643</v>
      </c>
      <c r="AW229" s="34">
        <v>0.99961331062205361</v>
      </c>
      <c r="AX229" s="34">
        <v>0.99960452396512667</v>
      </c>
      <c r="AY229" s="34">
        <v>0.99959573738543483</v>
      </c>
      <c r="AZ229" s="34">
        <v>0.99958695088297767</v>
      </c>
      <c r="BA229" s="34">
        <v>0.99957816445775427</v>
      </c>
      <c r="BB229" s="34">
        <v>0.99956937810976432</v>
      </c>
      <c r="BC229" s="34">
        <v>0.99956059183900636</v>
      </c>
      <c r="BD229" s="34">
        <v>0.99955180564548052</v>
      </c>
      <c r="BE229" s="34">
        <v>0.99954301952918578</v>
      </c>
      <c r="BF229" s="34">
        <v>0.99953423349012149</v>
      </c>
      <c r="BG229" s="34">
        <v>0.99952544752828687</v>
      </c>
      <c r="BH229" s="34">
        <v>0.99951666164368158</v>
      </c>
      <c r="BI229" s="34">
        <v>0.9995078758363044</v>
      </c>
      <c r="BJ229" s="34">
        <v>0.99949909010615523</v>
      </c>
      <c r="BK229" s="34">
        <v>0.99949030445323295</v>
      </c>
      <c r="BL229" s="34">
        <v>0.99948151887753722</v>
      </c>
      <c r="BM229" s="34">
        <v>0.99947273337906706</v>
      </c>
      <c r="BN229" s="34">
        <v>0.99946394795782179</v>
      </c>
      <c r="BO229" s="34">
        <v>0.99945516261380107</v>
      </c>
      <c r="BP229" s="34">
        <v>0.99944637734700381</v>
      </c>
      <c r="BQ229" s="34">
        <v>0.99943759215742978</v>
      </c>
      <c r="BR229" s="34">
        <v>0.99942880704507797</v>
      </c>
      <c r="BS229" s="34">
        <v>0.99942002200994773</v>
      </c>
      <c r="BT229" s="34">
        <v>0.99941123705203849</v>
      </c>
      <c r="BU229" s="34">
        <v>0.99940245217134971</v>
      </c>
      <c r="BV229" s="34">
        <v>0.99939366736788016</v>
      </c>
      <c r="BW229" s="34">
        <v>0.99938488264162995</v>
      </c>
      <c r="BX229" s="34">
        <v>0.99937609799259763</v>
      </c>
      <c r="BY229" s="34">
        <v>0.999367313420783</v>
      </c>
      <c r="BZ229" s="34">
        <v>0.99935852892618504</v>
      </c>
      <c r="CA229" s="34">
        <v>0.99934974450880343</v>
      </c>
      <c r="CB229" s="34">
        <v>0.99934096016863738</v>
      </c>
      <c r="CC229" s="34">
        <v>0.99933217590568624</v>
      </c>
      <c r="CD229" s="34">
        <v>0.99932339171994911</v>
      </c>
      <c r="CE229" s="34">
        <v>0.99931460761142554</v>
      </c>
      <c r="CF229" s="34">
        <v>0.99930582358011488</v>
      </c>
      <c r="CG229" s="34">
        <v>0.99929703962601613</v>
      </c>
      <c r="CH229" s="34">
        <v>0.99928825574912916</v>
      </c>
      <c r="CI229" s="34">
        <v>0.99927947194945255</v>
      </c>
      <c r="CJ229" s="34">
        <v>0.99927068822698628</v>
      </c>
      <c r="CK229" s="34">
        <v>0.99926190458172937</v>
      </c>
      <c r="CL229" s="34">
        <v>0.99925312101368102</v>
      </c>
      <c r="CM229" s="34">
        <v>0.99924433752284103</v>
      </c>
      <c r="CN229" s="34">
        <v>0.99923555410920817</v>
      </c>
      <c r="CO229" s="34">
        <v>0.99922677077278199</v>
      </c>
      <c r="CP229" s="34">
        <v>0.99921798751356206</v>
      </c>
      <c r="CQ229" s="34">
        <v>0.99920920433154736</v>
      </c>
      <c r="CR229" s="34">
        <v>0.99920042122673736</v>
      </c>
      <c r="CS229" s="34">
        <v>0.99918001056167915</v>
      </c>
      <c r="CT229" s="34">
        <v>0.99915960031354956</v>
      </c>
      <c r="CU229" s="34">
        <v>0.99913919048233979</v>
      </c>
      <c r="CV229" s="34">
        <v>0.99911878106804175</v>
      </c>
      <c r="CW229" s="34">
        <v>0.999098372070647</v>
      </c>
      <c r="CX229" s="34">
        <v>0.99907796349014655</v>
      </c>
      <c r="CY229" s="34">
        <v>0.99905755532653229</v>
      </c>
      <c r="CZ229" s="34">
        <v>0.99903714757979545</v>
      </c>
      <c r="DA229" s="34">
        <v>0.99901674024992759</v>
      </c>
      <c r="DB229" s="34">
        <v>0.99899633333692017</v>
      </c>
    </row>
    <row r="230" spans="1:106" x14ac:dyDescent="0.2">
      <c r="A230" s="13">
        <f t="shared" ca="1" si="3"/>
        <v>44592</v>
      </c>
      <c r="B230" s="34">
        <v>1.0000085761706146</v>
      </c>
      <c r="C230" s="34">
        <v>1</v>
      </c>
      <c r="D230" s="34">
        <v>0.99999142390293549</v>
      </c>
      <c r="E230" s="34">
        <v>0.99998284787942038</v>
      </c>
      <c r="F230" s="34">
        <v>0.99997427192945432</v>
      </c>
      <c r="G230" s="34">
        <v>0.99996569605303609</v>
      </c>
      <c r="H230" s="34">
        <v>0.99995712025016559</v>
      </c>
      <c r="I230" s="34">
        <v>0.99994854452084203</v>
      </c>
      <c r="J230" s="34">
        <v>0.99993996886506464</v>
      </c>
      <c r="K230" s="34">
        <v>0.99993139328283309</v>
      </c>
      <c r="L230" s="34">
        <v>0.99992281777414638</v>
      </c>
      <c r="M230" s="34">
        <v>0.99991424233900417</v>
      </c>
      <c r="N230" s="34">
        <v>0.99990566697740568</v>
      </c>
      <c r="O230" s="34">
        <v>0.99989709168935037</v>
      </c>
      <c r="P230" s="34">
        <v>0.99988851647483767</v>
      </c>
      <c r="Q230" s="34">
        <v>0.9998799413338666</v>
      </c>
      <c r="R230" s="34">
        <v>0.99987136626643702</v>
      </c>
      <c r="S230" s="34">
        <v>0.99986279127254774</v>
      </c>
      <c r="T230" s="34">
        <v>0.99985421635219862</v>
      </c>
      <c r="U230" s="34">
        <v>0.99984564150538902</v>
      </c>
      <c r="V230" s="34">
        <v>0.99983706673211792</v>
      </c>
      <c r="W230" s="34">
        <v>0.999828492032385</v>
      </c>
      <c r="X230" s="34">
        <v>0.99981991740618947</v>
      </c>
      <c r="Y230" s="34">
        <v>0.99981134285353068</v>
      </c>
      <c r="Z230" s="34">
        <v>0.99980276837440829</v>
      </c>
      <c r="AA230" s="34">
        <v>0.99979419396882141</v>
      </c>
      <c r="AB230" s="34">
        <v>0.99978561963676926</v>
      </c>
      <c r="AC230" s="34">
        <v>0.99977704537825152</v>
      </c>
      <c r="AD230" s="34">
        <v>0.99976847119326773</v>
      </c>
      <c r="AE230" s="34">
        <v>0.99975989708181667</v>
      </c>
      <c r="AF230" s="34">
        <v>0.99975132304389824</v>
      </c>
      <c r="AG230" s="34">
        <v>0.99974274907951144</v>
      </c>
      <c r="AH230" s="34">
        <v>0.99973417518865559</v>
      </c>
      <c r="AI230" s="34">
        <v>0.99972560137133049</v>
      </c>
      <c r="AJ230" s="34">
        <v>0.99971702762753556</v>
      </c>
      <c r="AK230" s="34">
        <v>0.99970845395726948</v>
      </c>
      <c r="AL230" s="34">
        <v>0.99969988036053203</v>
      </c>
      <c r="AM230" s="34">
        <v>0.99969130683732277</v>
      </c>
      <c r="AN230" s="34">
        <v>0.99968273338764069</v>
      </c>
      <c r="AO230" s="34">
        <v>0.99967416001148557</v>
      </c>
      <c r="AP230" s="34">
        <v>0.99966558670885641</v>
      </c>
      <c r="AQ230" s="34">
        <v>0.99965701347975289</v>
      </c>
      <c r="AR230" s="34">
        <v>0.99964844032417388</v>
      </c>
      <c r="AS230" s="34">
        <v>0.99963986724211951</v>
      </c>
      <c r="AT230" s="34">
        <v>0.99963129423358832</v>
      </c>
      <c r="AU230" s="34">
        <v>0.99962272129858043</v>
      </c>
      <c r="AV230" s="34">
        <v>0.99961414843709462</v>
      </c>
      <c r="AW230" s="34">
        <v>0.99960557564913066</v>
      </c>
      <c r="AX230" s="34">
        <v>0.99959700293468778</v>
      </c>
      <c r="AY230" s="34">
        <v>0.9995884302937651</v>
      </c>
      <c r="AZ230" s="34">
        <v>0.99957985772636238</v>
      </c>
      <c r="BA230" s="34">
        <v>0.99957128523247873</v>
      </c>
      <c r="BB230" s="34">
        <v>0.99956271281211373</v>
      </c>
      <c r="BC230" s="34">
        <v>0.99955414046526669</v>
      </c>
      <c r="BD230" s="34">
        <v>0.99954556819193674</v>
      </c>
      <c r="BE230" s="34">
        <v>0.99953699599212353</v>
      </c>
      <c r="BF230" s="34">
        <v>0.9995284238658263</v>
      </c>
      <c r="BG230" s="34">
        <v>0.9995198518130447</v>
      </c>
      <c r="BH230" s="34">
        <v>0.99951127983377752</v>
      </c>
      <c r="BI230" s="34">
        <v>0.99950270792802476</v>
      </c>
      <c r="BJ230" s="34">
        <v>0.99949413609578519</v>
      </c>
      <c r="BK230" s="34">
        <v>0.99948556433705882</v>
      </c>
      <c r="BL230" s="34">
        <v>0.99947699265184442</v>
      </c>
      <c r="BM230" s="34">
        <v>0.99946842104014166</v>
      </c>
      <c r="BN230" s="34">
        <v>0.99945984950194988</v>
      </c>
      <c r="BO230" s="34">
        <v>0.99945127803726852</v>
      </c>
      <c r="BP230" s="34">
        <v>0.99944270664609691</v>
      </c>
      <c r="BQ230" s="34">
        <v>0.99943413532843428</v>
      </c>
      <c r="BR230" s="34">
        <v>0.99942556408428007</v>
      </c>
      <c r="BS230" s="34">
        <v>0.99941699291363384</v>
      </c>
      <c r="BT230" s="34">
        <v>0.9994084218164947</v>
      </c>
      <c r="BU230" s="34">
        <v>0.9993998507928622</v>
      </c>
      <c r="BV230" s="34">
        <v>0.99939127984273557</v>
      </c>
      <c r="BW230" s="34">
        <v>0.99938270896611403</v>
      </c>
      <c r="BX230" s="34">
        <v>0.99937413816299736</v>
      </c>
      <c r="BY230" s="34">
        <v>0.99936556743338489</v>
      </c>
      <c r="BZ230" s="34">
        <v>0.99935699677727563</v>
      </c>
      <c r="CA230" s="34">
        <v>0.99934842619466935</v>
      </c>
      <c r="CB230" s="34">
        <v>0.99933985568556494</v>
      </c>
      <c r="CC230" s="34">
        <v>0.99933128524996229</v>
      </c>
      <c r="CD230" s="34">
        <v>0.99932271488786018</v>
      </c>
      <c r="CE230" s="34">
        <v>0.9993141445992586</v>
      </c>
      <c r="CF230" s="34">
        <v>0.99930557438415679</v>
      </c>
      <c r="CG230" s="34">
        <v>0.99929700424255363</v>
      </c>
      <c r="CH230" s="34">
        <v>0.99928843417444913</v>
      </c>
      <c r="CI230" s="34">
        <v>0.99927986417984216</v>
      </c>
      <c r="CJ230" s="34">
        <v>0.9992712942587324</v>
      </c>
      <c r="CK230" s="34">
        <v>0.99926272441111896</v>
      </c>
      <c r="CL230" s="34">
        <v>0.99925415463700162</v>
      </c>
      <c r="CM230" s="34">
        <v>0.99924558493637927</v>
      </c>
      <c r="CN230" s="34">
        <v>0.99923701530925157</v>
      </c>
      <c r="CO230" s="34">
        <v>0.99922844575561787</v>
      </c>
      <c r="CP230" s="34">
        <v>0.99920808704533437</v>
      </c>
      <c r="CQ230" s="34">
        <v>0.99918772874984818</v>
      </c>
      <c r="CR230" s="34">
        <v>0.99916737086915064</v>
      </c>
      <c r="CS230" s="34">
        <v>0.9991470134032332</v>
      </c>
      <c r="CT230" s="34">
        <v>0.99912665635208764</v>
      </c>
      <c r="CU230" s="34">
        <v>0.99910629971570541</v>
      </c>
      <c r="CV230" s="34">
        <v>0.99908594349407798</v>
      </c>
      <c r="CW230" s="34">
        <v>0.99906558768719722</v>
      </c>
      <c r="CX230" s="34">
        <v>0.99904523229505438</v>
      </c>
      <c r="CY230" s="34">
        <v>0.99902487731764078</v>
      </c>
      <c r="CZ230" s="34">
        <v>0.99900452275494833</v>
      </c>
      <c r="DA230" s="34">
        <v>0.9989841686069687</v>
      </c>
      <c r="DB230" s="34">
        <v>0.9989638148736929</v>
      </c>
    </row>
    <row r="231" spans="1:106" x14ac:dyDescent="0.2">
      <c r="A231" s="13">
        <f t="shared" ca="1" si="3"/>
        <v>44593</v>
      </c>
      <c r="B231" s="34">
        <v>1.0000084055016449</v>
      </c>
      <c r="C231" s="34">
        <v>1</v>
      </c>
      <c r="D231" s="34">
        <v>0.99999159456900677</v>
      </c>
      <c r="E231" s="34">
        <v>0.99998318920866491</v>
      </c>
      <c r="F231" s="34">
        <v>0.99997478391897388</v>
      </c>
      <c r="G231" s="34">
        <v>0.99996637869993277</v>
      </c>
      <c r="H231" s="34">
        <v>0.99995797355154115</v>
      </c>
      <c r="I231" s="34">
        <v>0.99994956847379857</v>
      </c>
      <c r="J231" s="34">
        <v>0.99994116346670403</v>
      </c>
      <c r="K231" s="34">
        <v>0.99993275853025754</v>
      </c>
      <c r="L231" s="34">
        <v>0.99992435366445775</v>
      </c>
      <c r="M231" s="34">
        <v>0.9999159488693049</v>
      </c>
      <c r="N231" s="34">
        <v>0.99990754414479788</v>
      </c>
      <c r="O231" s="34">
        <v>0.99989913949093612</v>
      </c>
      <c r="P231" s="34">
        <v>0.99989073490771885</v>
      </c>
      <c r="Q231" s="34">
        <v>0.99988233039514596</v>
      </c>
      <c r="R231" s="34">
        <v>0.99987392595321656</v>
      </c>
      <c r="S231" s="34">
        <v>0.99986552158193021</v>
      </c>
      <c r="T231" s="34">
        <v>0.99985711728128623</v>
      </c>
      <c r="U231" s="34">
        <v>0.99984871305128398</v>
      </c>
      <c r="V231" s="34">
        <v>0.99984030889192288</v>
      </c>
      <c r="W231" s="34">
        <v>0.99983190480320228</v>
      </c>
      <c r="X231" s="34">
        <v>0.99982350078512194</v>
      </c>
      <c r="Y231" s="34">
        <v>0.99981509683768066</v>
      </c>
      <c r="Z231" s="34">
        <v>0.99980669296087832</v>
      </c>
      <c r="AA231" s="34">
        <v>0.99979828915471436</v>
      </c>
      <c r="AB231" s="34">
        <v>0.99978988541918756</v>
      </c>
      <c r="AC231" s="34">
        <v>0.99978148175429826</v>
      </c>
      <c r="AD231" s="34">
        <v>0.99977307816004524</v>
      </c>
      <c r="AE231" s="34">
        <v>0.99976467463642793</v>
      </c>
      <c r="AF231" s="34">
        <v>0.9997562711834459</v>
      </c>
      <c r="AG231" s="34">
        <v>0.99974786780109859</v>
      </c>
      <c r="AH231" s="34">
        <v>0.99973946448938522</v>
      </c>
      <c r="AI231" s="34">
        <v>0.99973106124830546</v>
      </c>
      <c r="AJ231" s="34">
        <v>0.99972265807785843</v>
      </c>
      <c r="AK231" s="34">
        <v>0.99971425497804378</v>
      </c>
      <c r="AL231" s="34">
        <v>0.99970585194886075</v>
      </c>
      <c r="AM231" s="34">
        <v>0.99969744899030888</v>
      </c>
      <c r="AN231" s="34">
        <v>0.9996890461023874</v>
      </c>
      <c r="AO231" s="34">
        <v>0.99968064328509565</v>
      </c>
      <c r="AP231" s="34">
        <v>0.9996722405384334</v>
      </c>
      <c r="AQ231" s="34">
        <v>0.99966383786239998</v>
      </c>
      <c r="AR231" s="34">
        <v>0.99965543525699441</v>
      </c>
      <c r="AS231" s="34">
        <v>0.99964703272221644</v>
      </c>
      <c r="AT231" s="34">
        <v>0.99963863025806543</v>
      </c>
      <c r="AU231" s="34">
        <v>0.99963022786454092</v>
      </c>
      <c r="AV231" s="34">
        <v>0.99962182554164181</v>
      </c>
      <c r="AW231" s="34">
        <v>0.99961342328936809</v>
      </c>
      <c r="AX231" s="34">
        <v>0.99960502110771887</v>
      </c>
      <c r="AY231" s="34">
        <v>0.99959661899669372</v>
      </c>
      <c r="AZ231" s="34">
        <v>0.99958821695629163</v>
      </c>
      <c r="BA231" s="34">
        <v>0.9995798149865126</v>
      </c>
      <c r="BB231" s="34">
        <v>0.99957141308735564</v>
      </c>
      <c r="BC231" s="34">
        <v>0.99956301125882019</v>
      </c>
      <c r="BD231" s="34">
        <v>0.9995546095009058</v>
      </c>
      <c r="BE231" s="34">
        <v>0.99954620781361181</v>
      </c>
      <c r="BF231" s="34">
        <v>0.99953780619693766</v>
      </c>
      <c r="BG231" s="34">
        <v>0.99952940465088258</v>
      </c>
      <c r="BH231" s="34">
        <v>0.99952100317544623</v>
      </c>
      <c r="BI231" s="34">
        <v>0.99951260177062806</v>
      </c>
      <c r="BJ231" s="34">
        <v>0.99950420043642696</v>
      </c>
      <c r="BK231" s="34">
        <v>0.99949579917284292</v>
      </c>
      <c r="BL231" s="34">
        <v>0.99948739797987507</v>
      </c>
      <c r="BM231" s="34">
        <v>0.99947899685752284</v>
      </c>
      <c r="BN231" s="34">
        <v>0.9994705958057859</v>
      </c>
      <c r="BO231" s="34">
        <v>0.99946219482466325</v>
      </c>
      <c r="BP231" s="34">
        <v>0.99945379391415434</v>
      </c>
      <c r="BQ231" s="34">
        <v>0.99944539307425873</v>
      </c>
      <c r="BR231" s="34">
        <v>0.99943699230497596</v>
      </c>
      <c r="BS231" s="34">
        <v>0.99942859160630515</v>
      </c>
      <c r="BT231" s="34">
        <v>0.99942019097824586</v>
      </c>
      <c r="BU231" s="34">
        <v>0.99941179042079742</v>
      </c>
      <c r="BV231" s="34">
        <v>0.99940338993395939</v>
      </c>
      <c r="BW231" s="34">
        <v>0.9993949895177312</v>
      </c>
      <c r="BX231" s="34">
        <v>0.99938658917211198</v>
      </c>
      <c r="BY231" s="34">
        <v>0.99937818889710117</v>
      </c>
      <c r="BZ231" s="34">
        <v>0.99936978869269844</v>
      </c>
      <c r="CA231" s="34">
        <v>0.99936138855890289</v>
      </c>
      <c r="CB231" s="34">
        <v>0.99935298849571419</v>
      </c>
      <c r="CC231" s="34">
        <v>0.99934458850313179</v>
      </c>
      <c r="CD231" s="34">
        <v>0.99933618858115458</v>
      </c>
      <c r="CE231" s="34">
        <v>0.99932778872978256</v>
      </c>
      <c r="CF231" s="34">
        <v>0.99931938894901495</v>
      </c>
      <c r="CG231" s="34">
        <v>0.99931098923885098</v>
      </c>
      <c r="CH231" s="34">
        <v>0.99930258959929041</v>
      </c>
      <c r="CI231" s="34">
        <v>0.99929419003033226</v>
      </c>
      <c r="CJ231" s="34">
        <v>0.99928579053197619</v>
      </c>
      <c r="CK231" s="34">
        <v>0.99927739110422154</v>
      </c>
      <c r="CL231" s="34">
        <v>0.99926899174706774</v>
      </c>
      <c r="CM231" s="34">
        <v>0.99926059246051391</v>
      </c>
      <c r="CN231" s="34">
        <v>0.99925219324455994</v>
      </c>
      <c r="CO231" s="34">
        <v>0.9992316432849675</v>
      </c>
      <c r="CP231" s="34">
        <v>0.99921109374799189</v>
      </c>
      <c r="CQ231" s="34">
        <v>0.99919054463362444</v>
      </c>
      <c r="CR231" s="34">
        <v>0.9991699959418564</v>
      </c>
      <c r="CS231" s="34">
        <v>0.99914944767267944</v>
      </c>
      <c r="CT231" s="34">
        <v>0.99912889982608433</v>
      </c>
      <c r="CU231" s="34">
        <v>0.99910835240206264</v>
      </c>
      <c r="CV231" s="34">
        <v>0.99908780540060582</v>
      </c>
      <c r="CW231" s="34">
        <v>0.99906725882170477</v>
      </c>
      <c r="CX231" s="34">
        <v>0.99904671266535139</v>
      </c>
      <c r="CY231" s="34">
        <v>0.99902616693153656</v>
      </c>
      <c r="CZ231" s="34">
        <v>0.99900562162025164</v>
      </c>
      <c r="DA231" s="34">
        <v>0.99898507673148806</v>
      </c>
      <c r="DB231" s="34">
        <v>0.99896453226523707</v>
      </c>
    </row>
    <row r="232" spans="1:106" x14ac:dyDescent="0.2">
      <c r="A232" s="13">
        <f t="shared" ca="1" si="3"/>
        <v>44594</v>
      </c>
      <c r="B232" s="34">
        <v>1.0000086236714469</v>
      </c>
      <c r="C232" s="34">
        <v>1</v>
      </c>
      <c r="D232" s="34">
        <v>0.99999137640292057</v>
      </c>
      <c r="E232" s="34">
        <v>0.99998275288020722</v>
      </c>
      <c r="F232" s="34">
        <v>0.99997412943185993</v>
      </c>
      <c r="G232" s="34">
        <v>0.99996550605787782</v>
      </c>
      <c r="H232" s="34">
        <v>0.99995688275826</v>
      </c>
      <c r="I232" s="34">
        <v>0.99994825953300615</v>
      </c>
      <c r="J232" s="34">
        <v>0.99993963638211547</v>
      </c>
      <c r="K232" s="34">
        <v>0.99993101330558742</v>
      </c>
      <c r="L232" s="34">
        <v>0.99992239030342123</v>
      </c>
      <c r="M232" s="34">
        <v>0.99991376737561632</v>
      </c>
      <c r="N232" s="34">
        <v>0.99990514452217227</v>
      </c>
      <c r="O232" s="34">
        <v>0.99989652174308796</v>
      </c>
      <c r="P232" s="34">
        <v>0.99988789903836328</v>
      </c>
      <c r="Q232" s="34">
        <v>0.99987927640799712</v>
      </c>
      <c r="R232" s="34">
        <v>0.99987065385198914</v>
      </c>
      <c r="S232" s="34">
        <v>0.99986203137033869</v>
      </c>
      <c r="T232" s="34">
        <v>0.99985340896304509</v>
      </c>
      <c r="U232" s="34">
        <v>0.99984478663010723</v>
      </c>
      <c r="V232" s="34">
        <v>0.99983616437152534</v>
      </c>
      <c r="W232" s="34">
        <v>0.99982754218729808</v>
      </c>
      <c r="X232" s="34">
        <v>0.99981892007742534</v>
      </c>
      <c r="Y232" s="34">
        <v>0.99981029804190602</v>
      </c>
      <c r="Z232" s="34">
        <v>0.99980167608073955</v>
      </c>
      <c r="AA232" s="34">
        <v>0.9997930541939255</v>
      </c>
      <c r="AB232" s="34">
        <v>0.99978443238146331</v>
      </c>
      <c r="AC232" s="34">
        <v>0.99977581064335197</v>
      </c>
      <c r="AD232" s="34">
        <v>0.99976718897959116</v>
      </c>
      <c r="AE232" s="34">
        <v>0.99975856739017988</v>
      </c>
      <c r="AF232" s="34">
        <v>0.9997499458751179</v>
      </c>
      <c r="AG232" s="34">
        <v>0.99974132443440411</v>
      </c>
      <c r="AH232" s="34">
        <v>0.99973270306803852</v>
      </c>
      <c r="AI232" s="34">
        <v>0.9997240817760199</v>
      </c>
      <c r="AJ232" s="34">
        <v>0.99971546055834792</v>
      </c>
      <c r="AK232" s="34">
        <v>0.99970683941502181</v>
      </c>
      <c r="AL232" s="34">
        <v>0.99969821834604089</v>
      </c>
      <c r="AM232" s="34">
        <v>0.99968959735140484</v>
      </c>
      <c r="AN232" s="34">
        <v>0.99968097643111253</v>
      </c>
      <c r="AO232" s="34">
        <v>0.99967235558516365</v>
      </c>
      <c r="AP232" s="34">
        <v>0.99966373481355753</v>
      </c>
      <c r="AQ232" s="34">
        <v>0.99965511411629326</v>
      </c>
      <c r="AR232" s="34">
        <v>0.99964649349337065</v>
      </c>
      <c r="AS232" s="34">
        <v>0.99963787294478879</v>
      </c>
      <c r="AT232" s="34">
        <v>0.99962925247054679</v>
      </c>
      <c r="AU232" s="34">
        <v>0.99962063207064455</v>
      </c>
      <c r="AV232" s="34">
        <v>0.9996120117450813</v>
      </c>
      <c r="AW232" s="34">
        <v>0.99960339149385602</v>
      </c>
      <c r="AX232" s="34">
        <v>0.99959477131696828</v>
      </c>
      <c r="AY232" s="34">
        <v>0.99958615121441774</v>
      </c>
      <c r="AZ232" s="34">
        <v>0.99957753118620307</v>
      </c>
      <c r="BA232" s="34">
        <v>0.9995689112323245</v>
      </c>
      <c r="BB232" s="34">
        <v>0.99956029135278079</v>
      </c>
      <c r="BC232" s="34">
        <v>0.9995516715475713</v>
      </c>
      <c r="BD232" s="34">
        <v>0.99954305181669578</v>
      </c>
      <c r="BE232" s="34">
        <v>0.99953443216015314</v>
      </c>
      <c r="BF232" s="34">
        <v>0.99952581257794282</v>
      </c>
      <c r="BG232" s="34">
        <v>0.99951719307006448</v>
      </c>
      <c r="BH232" s="34">
        <v>0.99950857363651757</v>
      </c>
      <c r="BI232" s="34">
        <v>0.99949995427730087</v>
      </c>
      <c r="BJ232" s="34">
        <v>0.99949133499241405</v>
      </c>
      <c r="BK232" s="34">
        <v>0.99948271578185655</v>
      </c>
      <c r="BL232" s="34">
        <v>0.9994740966456277</v>
      </c>
      <c r="BM232" s="34">
        <v>0.9994654775837265</v>
      </c>
      <c r="BN232" s="34">
        <v>0.99945685859615296</v>
      </c>
      <c r="BO232" s="34">
        <v>0.99944823968290597</v>
      </c>
      <c r="BP232" s="34">
        <v>0.99943962084398519</v>
      </c>
      <c r="BQ232" s="34">
        <v>0.99943100207938951</v>
      </c>
      <c r="BR232" s="34">
        <v>0.99942238338911871</v>
      </c>
      <c r="BS232" s="34">
        <v>0.99941376477317201</v>
      </c>
      <c r="BT232" s="34">
        <v>0.99940514623154886</v>
      </c>
      <c r="BU232" s="34">
        <v>0.99939652776424859</v>
      </c>
      <c r="BV232" s="34">
        <v>0.9993879093712702</v>
      </c>
      <c r="BW232" s="34">
        <v>0.99937929105261369</v>
      </c>
      <c r="BX232" s="34">
        <v>0.99937067280827785</v>
      </c>
      <c r="BY232" s="34">
        <v>0.99936205463826233</v>
      </c>
      <c r="BZ232" s="34">
        <v>0.99935343654256648</v>
      </c>
      <c r="CA232" s="34">
        <v>0.99934481852118962</v>
      </c>
      <c r="CB232" s="34">
        <v>0.99933620057413108</v>
      </c>
      <c r="CC232" s="34">
        <v>0.99932758270139033</v>
      </c>
      <c r="CD232" s="34">
        <v>0.99931896490296668</v>
      </c>
      <c r="CE232" s="34">
        <v>0.99931034717885947</v>
      </c>
      <c r="CF232" s="34">
        <v>0.99930172952906782</v>
      </c>
      <c r="CG232" s="34">
        <v>0.9992931119535915</v>
      </c>
      <c r="CH232" s="34">
        <v>0.99928449445242939</v>
      </c>
      <c r="CI232" s="34">
        <v>0.99927587702558152</v>
      </c>
      <c r="CJ232" s="34">
        <v>0.99926725967304664</v>
      </c>
      <c r="CK232" s="34">
        <v>0.9992586423948242</v>
      </c>
      <c r="CL232" s="34">
        <v>0.9992500251909141</v>
      </c>
      <c r="CM232" s="34">
        <v>0.99924140806131512</v>
      </c>
      <c r="CN232" s="34">
        <v>0.99923279100602669</v>
      </c>
      <c r="CO232" s="34">
        <v>0.99921280675282165</v>
      </c>
      <c r="CP232" s="34">
        <v>0.99919282289929323</v>
      </c>
      <c r="CQ232" s="34">
        <v>0.99917283944543434</v>
      </c>
      <c r="CR232" s="34">
        <v>0.99915285639123608</v>
      </c>
      <c r="CS232" s="34">
        <v>0.99913287373669113</v>
      </c>
      <c r="CT232" s="34">
        <v>0.99911289148179105</v>
      </c>
      <c r="CU232" s="34">
        <v>0.99909290962652808</v>
      </c>
      <c r="CV232" s="34">
        <v>0.99907292817089433</v>
      </c>
      <c r="CW232" s="34">
        <v>0.99905294711488135</v>
      </c>
      <c r="CX232" s="34">
        <v>0.99903296645848161</v>
      </c>
      <c r="CY232" s="34">
        <v>0.99901298620168666</v>
      </c>
      <c r="CZ232" s="34">
        <v>0.99899300634448907</v>
      </c>
      <c r="DA232" s="34">
        <v>0.99897302688688072</v>
      </c>
      <c r="DB232" s="34">
        <v>0.99895304782885308</v>
      </c>
    </row>
    <row r="233" spans="1:106" x14ac:dyDescent="0.2">
      <c r="A233" s="13">
        <f t="shared" ca="1" si="3"/>
        <v>44595</v>
      </c>
      <c r="B233" s="34">
        <v>1.0000262398990223</v>
      </c>
      <c r="C233" s="34">
        <v>1.0000174931895121</v>
      </c>
      <c r="D233" s="34">
        <v>1.0000087465565048</v>
      </c>
      <c r="E233" s="34">
        <v>1</v>
      </c>
      <c r="F233" s="34">
        <v>0.99999125351999663</v>
      </c>
      <c r="G233" s="34">
        <v>0.99998250711649439</v>
      </c>
      <c r="H233" s="34">
        <v>0.99997376078949196</v>
      </c>
      <c r="I233" s="34">
        <v>0.99996501453898956</v>
      </c>
      <c r="J233" s="34">
        <v>0.99995626836498597</v>
      </c>
      <c r="K233" s="34">
        <v>0.9999475222674804</v>
      </c>
      <c r="L233" s="34">
        <v>0.99993877624647243</v>
      </c>
      <c r="M233" s="34">
        <v>0.9999300303019617</v>
      </c>
      <c r="N233" s="34">
        <v>0.99992128443394701</v>
      </c>
      <c r="O233" s="34">
        <v>0.99991253864242757</v>
      </c>
      <c r="P233" s="34">
        <v>0.99990379292740339</v>
      </c>
      <c r="Q233" s="34">
        <v>0.99989504728887335</v>
      </c>
      <c r="R233" s="34">
        <v>0.99988630172683668</v>
      </c>
      <c r="S233" s="34">
        <v>0.99987755624129304</v>
      </c>
      <c r="T233" s="34">
        <v>0.99986881083224166</v>
      </c>
      <c r="U233" s="34">
        <v>0.99986006549968187</v>
      </c>
      <c r="V233" s="34">
        <v>0.9998513202436129</v>
      </c>
      <c r="W233" s="34">
        <v>0.99984257506403396</v>
      </c>
      <c r="X233" s="34">
        <v>0.99983382996094483</v>
      </c>
      <c r="Y233" s="34">
        <v>0.9998250849343443</v>
      </c>
      <c r="Z233" s="34">
        <v>0.99981633998423214</v>
      </c>
      <c r="AA233" s="34">
        <v>0.99980759511060746</v>
      </c>
      <c r="AB233" s="34">
        <v>0.9997988503134696</v>
      </c>
      <c r="AC233" s="34">
        <v>0.99979010559281811</v>
      </c>
      <c r="AD233" s="34">
        <v>0.999781360948652</v>
      </c>
      <c r="AE233" s="34">
        <v>0.99977261638097081</v>
      </c>
      <c r="AF233" s="34">
        <v>0.99976387188977378</v>
      </c>
      <c r="AG233" s="34">
        <v>0.99975512747506035</v>
      </c>
      <c r="AH233" s="34">
        <v>0.99974638313682962</v>
      </c>
      <c r="AI233" s="34">
        <v>0.99973763887508105</v>
      </c>
      <c r="AJ233" s="34">
        <v>0.99972889468981407</v>
      </c>
      <c r="AK233" s="34">
        <v>0.99972015058102792</v>
      </c>
      <c r="AL233" s="34">
        <v>0.99971140654872215</v>
      </c>
      <c r="AM233" s="34">
        <v>0.99970266259289553</v>
      </c>
      <c r="AN233" s="34">
        <v>0.99969391871354796</v>
      </c>
      <c r="AO233" s="34">
        <v>0.99968517491067843</v>
      </c>
      <c r="AP233" s="34">
        <v>0.9996764311842864</v>
      </c>
      <c r="AQ233" s="34">
        <v>0.9996676875343713</v>
      </c>
      <c r="AR233" s="34">
        <v>0.99965894396093247</v>
      </c>
      <c r="AS233" s="34">
        <v>0.99965020046396891</v>
      </c>
      <c r="AT233" s="34">
        <v>0.99964145704348006</v>
      </c>
      <c r="AU233" s="34">
        <v>0.99963271369946571</v>
      </c>
      <c r="AV233" s="34">
        <v>0.99962397043192475</v>
      </c>
      <c r="AW233" s="34">
        <v>0.9996152272408565</v>
      </c>
      <c r="AX233" s="34">
        <v>0.99960648412626041</v>
      </c>
      <c r="AY233" s="34">
        <v>0.99959774108813582</v>
      </c>
      <c r="AZ233" s="34">
        <v>0.99958899812648194</v>
      </c>
      <c r="BA233" s="34">
        <v>0.99958025524129845</v>
      </c>
      <c r="BB233" s="34">
        <v>0.99957151243258413</v>
      </c>
      <c r="BC233" s="34">
        <v>0.99956276970033886</v>
      </c>
      <c r="BD233" s="34">
        <v>0.99955402704456142</v>
      </c>
      <c r="BE233" s="34">
        <v>0.99954528446525182</v>
      </c>
      <c r="BF233" s="34">
        <v>0.99953654196240882</v>
      </c>
      <c r="BG233" s="34">
        <v>0.99952779953603199</v>
      </c>
      <c r="BH233" s="34">
        <v>0.99951905718612066</v>
      </c>
      <c r="BI233" s="34">
        <v>0.99951031491267395</v>
      </c>
      <c r="BJ233" s="34">
        <v>0.99950157271569151</v>
      </c>
      <c r="BK233" s="34">
        <v>0.99949283059517247</v>
      </c>
      <c r="BL233" s="34">
        <v>0.99948408855111626</v>
      </c>
      <c r="BM233" s="34">
        <v>0.999475346583522</v>
      </c>
      <c r="BN233" s="34">
        <v>0.99946660469238935</v>
      </c>
      <c r="BO233" s="34">
        <v>0.99945786287771732</v>
      </c>
      <c r="BP233" s="34">
        <v>0.99944912113950557</v>
      </c>
      <c r="BQ233" s="34">
        <v>0.99944037947775322</v>
      </c>
      <c r="BR233" s="34">
        <v>0.99943163789245959</v>
      </c>
      <c r="BS233" s="34">
        <v>0.99942289638362414</v>
      </c>
      <c r="BT233" s="34">
        <v>0.99941415495124608</v>
      </c>
      <c r="BU233" s="34">
        <v>0.99940541359532487</v>
      </c>
      <c r="BV233" s="34">
        <v>0.9993966723158596</v>
      </c>
      <c r="BW233" s="34">
        <v>0.99938793111284974</v>
      </c>
      <c r="BX233" s="34">
        <v>0.9993791899862946</v>
      </c>
      <c r="BY233" s="34">
        <v>0.99937044893619376</v>
      </c>
      <c r="BZ233" s="34">
        <v>0.99936170796254631</v>
      </c>
      <c r="CA233" s="34">
        <v>0.99935296706535148</v>
      </c>
      <c r="CB233" s="34">
        <v>0.99934422624460872</v>
      </c>
      <c r="CC233" s="34">
        <v>0.99933548550031759</v>
      </c>
      <c r="CD233" s="34">
        <v>0.99932674483247697</v>
      </c>
      <c r="CE233" s="34">
        <v>0.99931800424108652</v>
      </c>
      <c r="CF233" s="34">
        <v>0.99930926372614548</v>
      </c>
      <c r="CG233" s="34">
        <v>0.99930052328765329</v>
      </c>
      <c r="CH233" s="34">
        <v>0.99929178292560905</v>
      </c>
      <c r="CI233" s="34">
        <v>0.99928304264001211</v>
      </c>
      <c r="CJ233" s="34">
        <v>0.99927430243086213</v>
      </c>
      <c r="CK233" s="34">
        <v>0.99926556229815799</v>
      </c>
      <c r="CL233" s="34">
        <v>0.99925682224189927</v>
      </c>
      <c r="CM233" s="34">
        <v>0.99924808226208539</v>
      </c>
      <c r="CN233" s="34">
        <v>0.99923934235871559</v>
      </c>
      <c r="CO233" s="34">
        <v>0.99923060253178908</v>
      </c>
      <c r="CP233" s="34">
        <v>0.99922186278130531</v>
      </c>
      <c r="CQ233" s="34">
        <v>0.99921312310726362</v>
      </c>
      <c r="CR233" s="34">
        <v>0.99920438350966334</v>
      </c>
      <c r="CS233" s="34">
        <v>0.99918167807524672</v>
      </c>
      <c r="CT233" s="34">
        <v>0.99915897315677737</v>
      </c>
      <c r="CU233" s="34">
        <v>0.99913626875424344</v>
      </c>
      <c r="CV233" s="34">
        <v>0.99911356486763359</v>
      </c>
      <c r="CW233" s="34">
        <v>0.99909086149693571</v>
      </c>
      <c r="CX233" s="34">
        <v>0.99906815864213805</v>
      </c>
      <c r="CY233" s="34">
        <v>0.99904545630322905</v>
      </c>
      <c r="CZ233" s="34">
        <v>0.99902275448019717</v>
      </c>
      <c r="DA233" s="34">
        <v>0.99900005317303042</v>
      </c>
      <c r="DB233" s="34">
        <v>0.99897735238171681</v>
      </c>
    </row>
    <row r="234" spans="1:106" x14ac:dyDescent="0.2">
      <c r="A234" s="13">
        <f t="shared" ca="1" si="3"/>
        <v>44596</v>
      </c>
      <c r="B234" s="34">
        <v>1.0000282384345176</v>
      </c>
      <c r="C234" s="34">
        <v>1.0000188255344116</v>
      </c>
      <c r="D234" s="34">
        <v>1.000009412722906</v>
      </c>
      <c r="E234" s="34">
        <v>1</v>
      </c>
      <c r="F234" s="34">
        <v>0.99999058736569224</v>
      </c>
      <c r="G234" s="34">
        <v>0.99998117481998228</v>
      </c>
      <c r="H234" s="34">
        <v>0.99997176236286889</v>
      </c>
      <c r="I234" s="34">
        <v>0.99996234999435185</v>
      </c>
      <c r="J234" s="34">
        <v>0.99995293771442983</v>
      </c>
      <c r="K234" s="34">
        <v>0.99994352552310217</v>
      </c>
      <c r="L234" s="34">
        <v>0.99993411342036809</v>
      </c>
      <c r="M234" s="34">
        <v>0.9999247014062268</v>
      </c>
      <c r="N234" s="34">
        <v>0.99991528948067709</v>
      </c>
      <c r="O234" s="34">
        <v>0.99990587764371841</v>
      </c>
      <c r="P234" s="34">
        <v>0.99989646589535008</v>
      </c>
      <c r="Q234" s="34">
        <v>0.99988705423557112</v>
      </c>
      <c r="R234" s="34">
        <v>0.99987764266438051</v>
      </c>
      <c r="S234" s="34">
        <v>0.99986823118177759</v>
      </c>
      <c r="T234" s="34">
        <v>0.99985881978776148</v>
      </c>
      <c r="U234" s="34">
        <v>0.99984940848233161</v>
      </c>
      <c r="V234" s="34">
        <v>0.99983999726548667</v>
      </c>
      <c r="W234" s="34">
        <v>0.9998305861372262</v>
      </c>
      <c r="X234" s="34">
        <v>0.9998211750975492</v>
      </c>
      <c r="Y234" s="34">
        <v>0.9998117641464549</v>
      </c>
      <c r="Z234" s="34">
        <v>0.9998023532839424</v>
      </c>
      <c r="AA234" s="34">
        <v>0.99979294251001105</v>
      </c>
      <c r="AB234" s="34">
        <v>0.99978353182465973</v>
      </c>
      <c r="AC234" s="34">
        <v>0.99977412122788789</v>
      </c>
      <c r="AD234" s="34">
        <v>0.99976471071969431</v>
      </c>
      <c r="AE234" s="34">
        <v>0.99975530030007853</v>
      </c>
      <c r="AF234" s="34">
        <v>0.99974588996903968</v>
      </c>
      <c r="AG234" s="34">
        <v>0.99973647972657675</v>
      </c>
      <c r="AH234" s="34">
        <v>0.99972706957268886</v>
      </c>
      <c r="AI234" s="34">
        <v>0.99971765950737568</v>
      </c>
      <c r="AJ234" s="34">
        <v>0.99970824953063575</v>
      </c>
      <c r="AK234" s="34">
        <v>0.99969883964246831</v>
      </c>
      <c r="AL234" s="34">
        <v>0.9996894298428729</v>
      </c>
      <c r="AM234" s="34">
        <v>0.99968002013184865</v>
      </c>
      <c r="AN234" s="34">
        <v>0.99967061050939443</v>
      </c>
      <c r="AO234" s="34">
        <v>0.99966120097550959</v>
      </c>
      <c r="AP234" s="34">
        <v>0.99965179153019323</v>
      </c>
      <c r="AQ234" s="34">
        <v>0.99964238217344437</v>
      </c>
      <c r="AR234" s="34">
        <v>0.99963297290526254</v>
      </c>
      <c r="AS234" s="34">
        <v>0.99962356372564665</v>
      </c>
      <c r="AT234" s="34">
        <v>0.99961415463459569</v>
      </c>
      <c r="AU234" s="34">
        <v>0.99960474563210955</v>
      </c>
      <c r="AV234" s="34">
        <v>0.99959533671818646</v>
      </c>
      <c r="AW234" s="34">
        <v>0.99958592789282619</v>
      </c>
      <c r="AX234" s="34">
        <v>0.99957651915602796</v>
      </c>
      <c r="AY234" s="34">
        <v>0.99956711050779057</v>
      </c>
      <c r="AZ234" s="34">
        <v>0.99955770194811322</v>
      </c>
      <c r="BA234" s="34">
        <v>0.99954829347699548</v>
      </c>
      <c r="BB234" s="34">
        <v>0.999538885094436</v>
      </c>
      <c r="BC234" s="34">
        <v>0.99952947680043414</v>
      </c>
      <c r="BD234" s="34">
        <v>0.99952006859498943</v>
      </c>
      <c r="BE234" s="34">
        <v>0.99951066047810033</v>
      </c>
      <c r="BF234" s="34">
        <v>0.99950125244976662</v>
      </c>
      <c r="BG234" s="34">
        <v>0.99949184450998718</v>
      </c>
      <c r="BH234" s="34">
        <v>0.99948243665876135</v>
      </c>
      <c r="BI234" s="34">
        <v>0.99947302889608802</v>
      </c>
      <c r="BJ234" s="34">
        <v>0.99946362122196664</v>
      </c>
      <c r="BK234" s="34">
        <v>0.99945421363639608</v>
      </c>
      <c r="BL234" s="34">
        <v>0.99944480613937592</v>
      </c>
      <c r="BM234" s="34">
        <v>0.99943539873090503</v>
      </c>
      <c r="BN234" s="34">
        <v>0.99942599141098243</v>
      </c>
      <c r="BO234" s="34">
        <v>0.99941658417960777</v>
      </c>
      <c r="BP234" s="34">
        <v>0.99940717703677973</v>
      </c>
      <c r="BQ234" s="34">
        <v>0.99939776998249774</v>
      </c>
      <c r="BR234" s="34">
        <v>0.99938836301676104</v>
      </c>
      <c r="BS234" s="34">
        <v>0.99937895613956851</v>
      </c>
      <c r="BT234" s="34">
        <v>0.99936954935091959</v>
      </c>
      <c r="BU234" s="34">
        <v>0.99936014265081319</v>
      </c>
      <c r="BV234" s="34">
        <v>0.99935073603924873</v>
      </c>
      <c r="BW234" s="34">
        <v>0.99934132951622523</v>
      </c>
      <c r="BX234" s="34">
        <v>0.99933192308174201</v>
      </c>
      <c r="BY234" s="34">
        <v>0.99932251673579797</v>
      </c>
      <c r="BZ234" s="34">
        <v>0.99931311047839255</v>
      </c>
      <c r="CA234" s="34">
        <v>0.99930370430952475</v>
      </c>
      <c r="CB234" s="34">
        <v>0.99929429822919358</v>
      </c>
      <c r="CC234" s="34">
        <v>0.99928489223739858</v>
      </c>
      <c r="CD234" s="34">
        <v>0.99927548633413876</v>
      </c>
      <c r="CE234" s="34">
        <v>0.99926608051941324</v>
      </c>
      <c r="CF234" s="34">
        <v>0.99925667479322111</v>
      </c>
      <c r="CG234" s="34">
        <v>0.99924726915556183</v>
      </c>
      <c r="CH234" s="34">
        <v>0.99923786360643441</v>
      </c>
      <c r="CI234" s="34">
        <v>0.99922845814583772</v>
      </c>
      <c r="CJ234" s="34">
        <v>0.99921905277377121</v>
      </c>
      <c r="CK234" s="34">
        <v>0.99920964749023422</v>
      </c>
      <c r="CL234" s="34">
        <v>0.99920024229522564</v>
      </c>
      <c r="CM234" s="34">
        <v>0.99919083718874468</v>
      </c>
      <c r="CN234" s="34">
        <v>0.9991814321707907</v>
      </c>
      <c r="CO234" s="34">
        <v>0.99917202724136256</v>
      </c>
      <c r="CP234" s="34">
        <v>0.99916262240045961</v>
      </c>
      <c r="CQ234" s="34">
        <v>0.99915321764808107</v>
      </c>
      <c r="CR234" s="34">
        <v>0.99912569326013256</v>
      </c>
      <c r="CS234" s="34">
        <v>0.99909816963041842</v>
      </c>
      <c r="CT234" s="34">
        <v>0.99907064675891732</v>
      </c>
      <c r="CU234" s="34">
        <v>0.99904312464560818</v>
      </c>
      <c r="CV234" s="34">
        <v>0.99901560329047057</v>
      </c>
      <c r="CW234" s="34">
        <v>0.99898808269348327</v>
      </c>
      <c r="CX234" s="34">
        <v>0.99896056285462576</v>
      </c>
      <c r="CY234" s="34">
        <v>0.99893304377387671</v>
      </c>
      <c r="CZ234" s="34">
        <v>0.99890552545121547</v>
      </c>
      <c r="DA234" s="34">
        <v>0.99887800788662107</v>
      </c>
      <c r="DB234" s="34">
        <v>0.99885049108007284</v>
      </c>
    </row>
    <row r="235" spans="1:106" x14ac:dyDescent="0.2">
      <c r="A235" s="13">
        <f t="shared" ca="1" si="3"/>
        <v>44599</v>
      </c>
      <c r="B235" s="34">
        <v>1.0000100630430466</v>
      </c>
      <c r="C235" s="34">
        <v>1</v>
      </c>
      <c r="D235" s="34">
        <v>0.99998993705821726</v>
      </c>
      <c r="E235" s="34">
        <v>0.99997987421769741</v>
      </c>
      <c r="F235" s="34">
        <v>0.99996981147843911</v>
      </c>
      <c r="G235" s="34">
        <v>0.99995974884044181</v>
      </c>
      <c r="H235" s="34">
        <v>0.99994968630370418</v>
      </c>
      <c r="I235" s="34">
        <v>0.99993962386822521</v>
      </c>
      <c r="J235" s="34">
        <v>0.99992956153400403</v>
      </c>
      <c r="K235" s="34">
        <v>0.99991949930103929</v>
      </c>
      <c r="L235" s="34">
        <v>0.99990943716933056</v>
      </c>
      <c r="M235" s="34">
        <v>0.99989937513887628</v>
      </c>
      <c r="N235" s="34">
        <v>0.99988931320967567</v>
      </c>
      <c r="O235" s="34">
        <v>0.99987925138172762</v>
      </c>
      <c r="P235" s="34">
        <v>0.99986918965503124</v>
      </c>
      <c r="Q235" s="34">
        <v>0.99985912802958532</v>
      </c>
      <c r="R235" s="34">
        <v>0.99984906650538896</v>
      </c>
      <c r="S235" s="34">
        <v>0.99983900508244128</v>
      </c>
      <c r="T235" s="34">
        <v>0.99982894376074094</v>
      </c>
      <c r="U235" s="34">
        <v>0.99981888254028728</v>
      </c>
      <c r="V235" s="34">
        <v>0.99980882142107907</v>
      </c>
      <c r="W235" s="34">
        <v>0.99979876040311511</v>
      </c>
      <c r="X235" s="34">
        <v>0.99978869948639482</v>
      </c>
      <c r="Y235" s="34">
        <v>0.99977863867091699</v>
      </c>
      <c r="Z235" s="34">
        <v>0.99976857795668028</v>
      </c>
      <c r="AA235" s="34">
        <v>0.99975851734368404</v>
      </c>
      <c r="AB235" s="34">
        <v>0.99974845683192715</v>
      </c>
      <c r="AC235" s="34">
        <v>0.99973839642140871</v>
      </c>
      <c r="AD235" s="34">
        <v>0.99972833611212752</v>
      </c>
      <c r="AE235" s="34">
        <v>0.99971827590408269</v>
      </c>
      <c r="AF235" s="34">
        <v>0.9997082157972732</v>
      </c>
      <c r="AG235" s="34">
        <v>0.99969815579169785</v>
      </c>
      <c r="AH235" s="34">
        <v>0.99968809588735585</v>
      </c>
      <c r="AI235" s="34">
        <v>0.99967803608424599</v>
      </c>
      <c r="AJ235" s="34">
        <v>0.99966797638236737</v>
      </c>
      <c r="AK235" s="34">
        <v>0.99965791678171911</v>
      </c>
      <c r="AL235" s="34">
        <v>0.99964785728229988</v>
      </c>
      <c r="AM235" s="34">
        <v>0.99963779788410889</v>
      </c>
      <c r="AN235" s="34">
        <v>0.99962773858714471</v>
      </c>
      <c r="AO235" s="34">
        <v>0.99961767939140689</v>
      </c>
      <c r="AP235" s="34">
        <v>0.99960762029689421</v>
      </c>
      <c r="AQ235" s="34">
        <v>0.99959756130360566</v>
      </c>
      <c r="AR235" s="34">
        <v>0.99958750241154026</v>
      </c>
      <c r="AS235" s="34">
        <v>0.99957744362069656</v>
      </c>
      <c r="AT235" s="34">
        <v>0.99956738493107411</v>
      </c>
      <c r="AU235" s="34">
        <v>0.99955732634267158</v>
      </c>
      <c r="AV235" s="34">
        <v>0.99954726785548809</v>
      </c>
      <c r="AW235" s="34">
        <v>0.99953720946952263</v>
      </c>
      <c r="AX235" s="34">
        <v>0.99952715118477409</v>
      </c>
      <c r="AY235" s="34">
        <v>0.99951709300124136</v>
      </c>
      <c r="AZ235" s="34">
        <v>0.99950703491892379</v>
      </c>
      <c r="BA235" s="34">
        <v>0.99949697693781991</v>
      </c>
      <c r="BB235" s="34">
        <v>0.99948691905792886</v>
      </c>
      <c r="BC235" s="34">
        <v>0.99947686127924995</v>
      </c>
      <c r="BD235" s="34">
        <v>0.99946680360178153</v>
      </c>
      <c r="BE235" s="34">
        <v>0.99945674602552315</v>
      </c>
      <c r="BF235" s="34">
        <v>0.99944668855047347</v>
      </c>
      <c r="BG235" s="34">
        <v>0.99943663117663162</v>
      </c>
      <c r="BH235" s="34">
        <v>0.99942657390399658</v>
      </c>
      <c r="BI235" s="34">
        <v>0.99941651673256737</v>
      </c>
      <c r="BJ235" s="34">
        <v>0.99940645966234265</v>
      </c>
      <c r="BK235" s="34">
        <v>0.99939640269332175</v>
      </c>
      <c r="BL235" s="34">
        <v>0.99938634582550367</v>
      </c>
      <c r="BM235" s="34">
        <v>0.99937628905888731</v>
      </c>
      <c r="BN235" s="34">
        <v>0.99936623239347144</v>
      </c>
      <c r="BO235" s="34">
        <v>0.99935617582925518</v>
      </c>
      <c r="BP235" s="34">
        <v>0.99934611936623752</v>
      </c>
      <c r="BQ235" s="34">
        <v>0.99933606300441757</v>
      </c>
      <c r="BR235" s="34">
        <v>0.99932600674379424</v>
      </c>
      <c r="BS235" s="34">
        <v>0.9993159505843664</v>
      </c>
      <c r="BT235" s="34">
        <v>0.99930589452613316</v>
      </c>
      <c r="BU235" s="34">
        <v>0.99929583856909332</v>
      </c>
      <c r="BV235" s="34">
        <v>0.99928578271324608</v>
      </c>
      <c r="BW235" s="34">
        <v>0.99927572695859046</v>
      </c>
      <c r="BX235" s="34">
        <v>0.99926567130512511</v>
      </c>
      <c r="BY235" s="34">
        <v>0.99925561575284916</v>
      </c>
      <c r="BZ235" s="34">
        <v>0.99924556030176181</v>
      </c>
      <c r="CA235" s="34">
        <v>0.99923550495186197</v>
      </c>
      <c r="CB235" s="34">
        <v>0.99922544970314831</v>
      </c>
      <c r="CC235" s="34">
        <v>0.99921539455562014</v>
      </c>
      <c r="CD235" s="34">
        <v>0.99920533950927626</v>
      </c>
      <c r="CE235" s="34">
        <v>0.99919528456411566</v>
      </c>
      <c r="CF235" s="34">
        <v>0.99918522972013757</v>
      </c>
      <c r="CG235" s="34">
        <v>0.99917517497734076</v>
      </c>
      <c r="CH235" s="34">
        <v>0.99916512033572413</v>
      </c>
      <c r="CI235" s="34">
        <v>0.9991550657952869</v>
      </c>
      <c r="CJ235" s="34">
        <v>0.99914501135602796</v>
      </c>
      <c r="CK235" s="34">
        <v>0.99913495701794608</v>
      </c>
      <c r="CL235" s="34">
        <v>0.99912490278104071</v>
      </c>
      <c r="CM235" s="34">
        <v>0.99911484864531031</v>
      </c>
      <c r="CN235" s="34">
        <v>0.99910479461075397</v>
      </c>
      <c r="CO235" s="34">
        <v>0.9990795796948172</v>
      </c>
      <c r="CP235" s="34">
        <v>0.99905436541524195</v>
      </c>
      <c r="CQ235" s="34">
        <v>0.99902915177201246</v>
      </c>
      <c r="CR235" s="34">
        <v>0.9990039387651124</v>
      </c>
      <c r="CS235" s="34">
        <v>0.9989787263945259</v>
      </c>
      <c r="CT235" s="34">
        <v>0.99895351466023685</v>
      </c>
      <c r="CU235" s="34">
        <v>0.99892830356222884</v>
      </c>
      <c r="CV235" s="34">
        <v>0.99890309310048653</v>
      </c>
      <c r="CW235" s="34">
        <v>0.99887788327499327</v>
      </c>
      <c r="CX235" s="34">
        <v>0.99885267408573319</v>
      </c>
      <c r="CY235" s="34">
        <v>0.9988274655326902</v>
      </c>
      <c r="CZ235" s="34">
        <v>0.99880225761584851</v>
      </c>
      <c r="DA235" s="34">
        <v>0.99877705033519171</v>
      </c>
      <c r="DB235" s="34">
        <v>0.9987518436907038</v>
      </c>
    </row>
    <row r="236" spans="1:106" x14ac:dyDescent="0.2">
      <c r="A236" s="13">
        <f t="shared" ca="1" si="3"/>
        <v>44600</v>
      </c>
      <c r="B236" s="34">
        <v>1.000010170169856</v>
      </c>
      <c r="C236" s="34">
        <v>1</v>
      </c>
      <c r="D236" s="34">
        <v>0.99998982993357555</v>
      </c>
      <c r="E236" s="34">
        <v>0.99997965997058103</v>
      </c>
      <c r="F236" s="34">
        <v>0.99996949011101577</v>
      </c>
      <c r="G236" s="34">
        <v>0.99995932035487878</v>
      </c>
      <c r="H236" s="34">
        <v>0.99994915070216883</v>
      </c>
      <c r="I236" s="34">
        <v>0.99993898115288493</v>
      </c>
      <c r="J236" s="34">
        <v>0.99992881170702619</v>
      </c>
      <c r="K236" s="34">
        <v>0.99991864236459116</v>
      </c>
      <c r="L236" s="34">
        <v>0.99990847312557918</v>
      </c>
      <c r="M236" s="34">
        <v>0.9998983039899888</v>
      </c>
      <c r="N236" s="34">
        <v>0.99988813495781936</v>
      </c>
      <c r="O236" s="34">
        <v>0.99987796602906964</v>
      </c>
      <c r="P236" s="34">
        <v>0.99986779720373864</v>
      </c>
      <c r="Q236" s="34">
        <v>0.99985762848182513</v>
      </c>
      <c r="R236" s="34">
        <v>0.99984745986332835</v>
      </c>
      <c r="S236" s="34">
        <v>0.99983729134824695</v>
      </c>
      <c r="T236" s="34">
        <v>0.99982712293658016</v>
      </c>
      <c r="U236" s="34">
        <v>0.99981695462832687</v>
      </c>
      <c r="V236" s="34">
        <v>0.99980678642348564</v>
      </c>
      <c r="W236" s="34">
        <v>0.99979661832205591</v>
      </c>
      <c r="X236" s="34">
        <v>0.99978645032403646</v>
      </c>
      <c r="Y236" s="34">
        <v>0.9997762824294264</v>
      </c>
      <c r="Z236" s="34">
        <v>0.99976611463822429</v>
      </c>
      <c r="AA236" s="34">
        <v>0.99975594695042935</v>
      </c>
      <c r="AB236" s="34">
        <v>0.99974577936604037</v>
      </c>
      <c r="AC236" s="34">
        <v>0.99973561188505655</v>
      </c>
      <c r="AD236" s="34">
        <v>0.99972544450747647</v>
      </c>
      <c r="AE236" s="34">
        <v>0.99971527723329956</v>
      </c>
      <c r="AF236" s="34">
        <v>0.99970511006252438</v>
      </c>
      <c r="AG236" s="34">
        <v>0.99969494299514994</v>
      </c>
      <c r="AH236" s="34">
        <v>0.99968477603117545</v>
      </c>
      <c r="AI236" s="34">
        <v>0.99967460917059958</v>
      </c>
      <c r="AJ236" s="34">
        <v>0.99966444241342123</v>
      </c>
      <c r="AK236" s="34">
        <v>0.9996542757596395</v>
      </c>
      <c r="AL236" s="34">
        <v>0.99964410920925317</v>
      </c>
      <c r="AM236" s="34">
        <v>0.99963394276226158</v>
      </c>
      <c r="AN236" s="34">
        <v>0.9996237764186634</v>
      </c>
      <c r="AO236" s="34">
        <v>0.99961361017845773</v>
      </c>
      <c r="AP236" s="34">
        <v>0.99960344404164303</v>
      </c>
      <c r="AQ236" s="34">
        <v>0.99959327800821907</v>
      </c>
      <c r="AR236" s="34">
        <v>0.99958311207818407</v>
      </c>
      <c r="AS236" s="34">
        <v>0.99957294625153714</v>
      </c>
      <c r="AT236" s="34">
        <v>0.99956278052827763</v>
      </c>
      <c r="AU236" s="34">
        <v>0.99955261490840397</v>
      </c>
      <c r="AV236" s="34">
        <v>0.99954244939191539</v>
      </c>
      <c r="AW236" s="34">
        <v>0.99953228397881089</v>
      </c>
      <c r="AX236" s="34">
        <v>0.99952211866908935</v>
      </c>
      <c r="AY236" s="34">
        <v>0.99951195346274979</v>
      </c>
      <c r="AZ236" s="34">
        <v>0.99950178835979075</v>
      </c>
      <c r="BA236" s="34">
        <v>0.99949162336021158</v>
      </c>
      <c r="BB236" s="34">
        <v>0.99948145846401126</v>
      </c>
      <c r="BC236" s="34">
        <v>0.99947129367118837</v>
      </c>
      <c r="BD236" s="34">
        <v>0.999461128981742</v>
      </c>
      <c r="BE236" s="34">
        <v>0.9994509643956716</v>
      </c>
      <c r="BF236" s="34">
        <v>0.99944079991297552</v>
      </c>
      <c r="BG236" s="34">
        <v>0.99943063553365286</v>
      </c>
      <c r="BH236" s="34">
        <v>0.99942047125770272</v>
      </c>
      <c r="BI236" s="34">
        <v>0.99941030708512379</v>
      </c>
      <c r="BJ236" s="34">
        <v>0.9994001430159154</v>
      </c>
      <c r="BK236" s="34">
        <v>0.9993899790500762</v>
      </c>
      <c r="BL236" s="34">
        <v>0.9993798151876051</v>
      </c>
      <c r="BM236" s="34">
        <v>0.99936965142850132</v>
      </c>
      <c r="BN236" s="34">
        <v>0.99935948777276351</v>
      </c>
      <c r="BO236" s="34">
        <v>0.99934932422039069</v>
      </c>
      <c r="BP236" s="34">
        <v>0.99933916077138196</v>
      </c>
      <c r="BQ236" s="34">
        <v>0.99932899742573622</v>
      </c>
      <c r="BR236" s="34">
        <v>0.99931883418345235</v>
      </c>
      <c r="BS236" s="34">
        <v>0.99930867104452925</v>
      </c>
      <c r="BT236" s="34">
        <v>0.99929850800896602</v>
      </c>
      <c r="BU236" s="34">
        <v>0.99928834507676156</v>
      </c>
      <c r="BV236" s="34">
        <v>0.99927818224791465</v>
      </c>
      <c r="BW236" s="34">
        <v>0.99926801952242472</v>
      </c>
      <c r="BX236" s="34">
        <v>0.99925785690029001</v>
      </c>
      <c r="BY236" s="34">
        <v>0.99924769438151018</v>
      </c>
      <c r="BZ236" s="34">
        <v>0.99923753196608345</v>
      </c>
      <c r="CA236" s="34">
        <v>0.99922736965400949</v>
      </c>
      <c r="CB236" s="34">
        <v>0.99921720744528675</v>
      </c>
      <c r="CC236" s="34">
        <v>0.99920704533991445</v>
      </c>
      <c r="CD236" s="34">
        <v>0.99919688333789125</v>
      </c>
      <c r="CE236" s="34">
        <v>0.9991867214392165</v>
      </c>
      <c r="CF236" s="34">
        <v>0.99917655964388907</v>
      </c>
      <c r="CG236" s="34">
        <v>0.99916639795190731</v>
      </c>
      <c r="CH236" s="34">
        <v>0.99915623636327089</v>
      </c>
      <c r="CI236" s="34">
        <v>0.99914607487797857</v>
      </c>
      <c r="CJ236" s="34">
        <v>0.99913591349602915</v>
      </c>
      <c r="CK236" s="34">
        <v>0.99912575221742173</v>
      </c>
      <c r="CL236" s="34">
        <v>0.99911559104215508</v>
      </c>
      <c r="CM236" s="34">
        <v>0.99910542997022822</v>
      </c>
      <c r="CN236" s="34">
        <v>0.99909526900164025</v>
      </c>
      <c r="CO236" s="34">
        <v>0.99906944602692294</v>
      </c>
      <c r="CP236" s="34">
        <v>0.99904362371963573</v>
      </c>
      <c r="CQ236" s="34">
        <v>0.9990178020797611</v>
      </c>
      <c r="CR236" s="34">
        <v>0.99899198110728171</v>
      </c>
      <c r="CS236" s="34">
        <v>0.99896616080218059</v>
      </c>
      <c r="CT236" s="34">
        <v>0.99894034116444019</v>
      </c>
      <c r="CU236" s="34">
        <v>0.99891452219404353</v>
      </c>
      <c r="CV236" s="34">
        <v>0.99888870389097328</v>
      </c>
      <c r="CW236" s="34">
        <v>0.99886288625521213</v>
      </c>
      <c r="CX236" s="34">
        <v>0.99883706928674265</v>
      </c>
      <c r="CY236" s="34">
        <v>0.99881125298554785</v>
      </c>
      <c r="CZ236" s="34">
        <v>0.99878543735161063</v>
      </c>
      <c r="DA236" s="34">
        <v>0.99875962238491356</v>
      </c>
      <c r="DB236" s="34">
        <v>0.99873380808543921</v>
      </c>
    </row>
    <row r="237" spans="1:106" x14ac:dyDescent="0.2">
      <c r="A237" s="13">
        <f t="shared" ca="1" si="3"/>
        <v>44601</v>
      </c>
      <c r="B237" s="34">
        <v>1.0000104793332751</v>
      </c>
      <c r="C237" s="34">
        <v>1</v>
      </c>
      <c r="D237" s="34">
        <v>0.99998952077654024</v>
      </c>
      <c r="E237" s="34">
        <v>0.99997904166289475</v>
      </c>
      <c r="F237" s="34">
        <v>0.99996856265906198</v>
      </c>
      <c r="G237" s="34">
        <v>0.99995808376504103</v>
      </c>
      <c r="H237" s="34">
        <v>0.99994760498083113</v>
      </c>
      <c r="I237" s="34">
        <v>0.99993712630643028</v>
      </c>
      <c r="J237" s="34">
        <v>0.99992664774183793</v>
      </c>
      <c r="K237" s="34">
        <v>0.99991616928705307</v>
      </c>
      <c r="L237" s="34">
        <v>0.99990569094207404</v>
      </c>
      <c r="M237" s="34">
        <v>0.99989521270689996</v>
      </c>
      <c r="N237" s="34">
        <v>0.99988473458152971</v>
      </c>
      <c r="O237" s="34">
        <v>0.99987425656596196</v>
      </c>
      <c r="P237" s="34">
        <v>0.99986377866019582</v>
      </c>
      <c r="Q237" s="34">
        <v>0.99985330086422985</v>
      </c>
      <c r="R237" s="34">
        <v>0.99984282317806294</v>
      </c>
      <c r="S237" s="34">
        <v>0.99983234560169443</v>
      </c>
      <c r="T237" s="34">
        <v>0.99982186813512253</v>
      </c>
      <c r="U237" s="34">
        <v>0.99981139077834635</v>
      </c>
      <c r="V237" s="34">
        <v>0.99980091353136469</v>
      </c>
      <c r="W237" s="34">
        <v>0.99979043639417653</v>
      </c>
      <c r="X237" s="34">
        <v>0.99977995936678066</v>
      </c>
      <c r="Y237" s="34">
        <v>0.99976948244917585</v>
      </c>
      <c r="Z237" s="34">
        <v>0.99975900564136111</v>
      </c>
      <c r="AA237" s="34">
        <v>0.99974852894333499</v>
      </c>
      <c r="AB237" s="34">
        <v>0.99973805235509661</v>
      </c>
      <c r="AC237" s="34">
        <v>0.99972757587664485</v>
      </c>
      <c r="AD237" s="34">
        <v>0.99971709950797849</v>
      </c>
      <c r="AE237" s="34">
        <v>0.99970662324909587</v>
      </c>
      <c r="AF237" s="34">
        <v>0.99969614709999688</v>
      </c>
      <c r="AG237" s="34">
        <v>0.99968567106067951</v>
      </c>
      <c r="AH237" s="34">
        <v>0.99967519513114289</v>
      </c>
      <c r="AI237" s="34">
        <v>0.9996647193113859</v>
      </c>
      <c r="AJ237" s="34">
        <v>0.99965424360140753</v>
      </c>
      <c r="AK237" s="34">
        <v>0.99964376800120613</v>
      </c>
      <c r="AL237" s="34">
        <v>0.99963329251078115</v>
      </c>
      <c r="AM237" s="34">
        <v>0.99962281713013101</v>
      </c>
      <c r="AN237" s="34">
        <v>0.99961234185925485</v>
      </c>
      <c r="AO237" s="34">
        <v>0.99960186669815154</v>
      </c>
      <c r="AP237" s="34">
        <v>0.99959139164681954</v>
      </c>
      <c r="AQ237" s="34">
        <v>0.99958091670525795</v>
      </c>
      <c r="AR237" s="34">
        <v>0.99957044187346566</v>
      </c>
      <c r="AS237" s="34">
        <v>0.99955996715144158</v>
      </c>
      <c r="AT237" s="34">
        <v>0.99954949253918435</v>
      </c>
      <c r="AU237" s="34">
        <v>0.99953901803669309</v>
      </c>
      <c r="AV237" s="34">
        <v>0.99952854364396615</v>
      </c>
      <c r="AW237" s="34">
        <v>0.99951806936100296</v>
      </c>
      <c r="AX237" s="34">
        <v>0.99950759518780197</v>
      </c>
      <c r="AY237" s="34">
        <v>0.99949712112436218</v>
      </c>
      <c r="AZ237" s="34">
        <v>0.99948664717068259</v>
      </c>
      <c r="BA237" s="34">
        <v>0.99947617332676186</v>
      </c>
      <c r="BB237" s="34">
        <v>0.99946569959259901</v>
      </c>
      <c r="BC237" s="34">
        <v>0.99945522596819258</v>
      </c>
      <c r="BD237" s="34">
        <v>0.99944475245354158</v>
      </c>
      <c r="BE237" s="34">
        <v>0.9994342790486449</v>
      </c>
      <c r="BF237" s="34">
        <v>0.99942380575350132</v>
      </c>
      <c r="BG237" s="34">
        <v>0.99941333256810994</v>
      </c>
      <c r="BH237" s="34">
        <v>0.99940285949246932</v>
      </c>
      <c r="BI237" s="34">
        <v>0.99939238652657836</v>
      </c>
      <c r="BJ237" s="34">
        <v>0.99938191367043616</v>
      </c>
      <c r="BK237" s="34">
        <v>0.99937144092404084</v>
      </c>
      <c r="BL237" s="34">
        <v>0.9993609682873924</v>
      </c>
      <c r="BM237" s="34">
        <v>0.99935049576048862</v>
      </c>
      <c r="BN237" s="34">
        <v>0.99934002334332883</v>
      </c>
      <c r="BO237" s="34">
        <v>0.99932955103591192</v>
      </c>
      <c r="BP237" s="34">
        <v>0.99931907883823667</v>
      </c>
      <c r="BQ237" s="34">
        <v>0.99930860675030186</v>
      </c>
      <c r="BR237" s="34">
        <v>0.99929813477210661</v>
      </c>
      <c r="BS237" s="34">
        <v>0.99928766290364923</v>
      </c>
      <c r="BT237" s="34">
        <v>0.99927719114492919</v>
      </c>
      <c r="BU237" s="34">
        <v>0.99926671949594503</v>
      </c>
      <c r="BV237" s="34">
        <v>0.99925624795669543</v>
      </c>
      <c r="BW237" s="34">
        <v>0.9992457765271795</v>
      </c>
      <c r="BX237" s="34">
        <v>0.99923530520739601</v>
      </c>
      <c r="BY237" s="34">
        <v>0.99922483399734396</v>
      </c>
      <c r="BZ237" s="34">
        <v>0.99921436289702192</v>
      </c>
      <c r="CA237" s="34">
        <v>0.99920389190642889</v>
      </c>
      <c r="CB237" s="34">
        <v>0.99919342102556374</v>
      </c>
      <c r="CC237" s="34">
        <v>0.99918295025442527</v>
      </c>
      <c r="CD237" s="34">
        <v>0.99917247959301236</v>
      </c>
      <c r="CE237" s="34">
        <v>0.99916200904132391</v>
      </c>
      <c r="CF237" s="34">
        <v>0.99915153859935879</v>
      </c>
      <c r="CG237" s="34">
        <v>0.99914106826711557</v>
      </c>
      <c r="CH237" s="34">
        <v>0.99913059804459325</v>
      </c>
      <c r="CI237" s="34">
        <v>0.99912012793179095</v>
      </c>
      <c r="CJ237" s="34">
        <v>0.99910965792870721</v>
      </c>
      <c r="CK237" s="34">
        <v>0.99909918803534081</v>
      </c>
      <c r="CL237" s="34">
        <v>0.99908871825169099</v>
      </c>
      <c r="CM237" s="34">
        <v>0.99907824857775651</v>
      </c>
      <c r="CN237" s="34">
        <v>0.99906777901353572</v>
      </c>
      <c r="CO237" s="34">
        <v>0.99904236333401164</v>
      </c>
      <c r="CP237" s="34">
        <v>0.99901694830104704</v>
      </c>
      <c r="CQ237" s="34">
        <v>0.99899153391462558</v>
      </c>
      <c r="CR237" s="34">
        <v>0.99896612017473063</v>
      </c>
      <c r="CS237" s="34">
        <v>0.99894070708134575</v>
      </c>
      <c r="CT237" s="34">
        <v>0.99891529463445461</v>
      </c>
      <c r="CU237" s="34">
        <v>0.9988898828340409</v>
      </c>
      <c r="CV237" s="34">
        <v>0.99886447168008774</v>
      </c>
      <c r="CW237" s="34">
        <v>0.99883906117257926</v>
      </c>
      <c r="CX237" s="34">
        <v>0.99881365131149846</v>
      </c>
      <c r="CY237" s="34">
        <v>0.99878824209682926</v>
      </c>
      <c r="CZ237" s="34">
        <v>0.99876283352855511</v>
      </c>
      <c r="DA237" s="34">
        <v>0.99873742560665946</v>
      </c>
      <c r="DB237" s="34">
        <v>0.99871201833112622</v>
      </c>
    </row>
    <row r="238" spans="1:106" x14ac:dyDescent="0.2">
      <c r="A238" s="13">
        <f t="shared" ca="1" si="3"/>
        <v>44602</v>
      </c>
      <c r="B238" s="34">
        <v>1.0000328891302108</v>
      </c>
      <c r="C238" s="34">
        <v>1.0000219259666208</v>
      </c>
      <c r="D238" s="34">
        <v>1.0000109629232175</v>
      </c>
      <c r="E238" s="34">
        <v>1</v>
      </c>
      <c r="F238" s="34">
        <v>0.99998903719696675</v>
      </c>
      <c r="G238" s="34">
        <v>0.99997807451411658</v>
      </c>
      <c r="H238" s="34">
        <v>0.99996711195144838</v>
      </c>
      <c r="I238" s="34">
        <v>0.99995614950896039</v>
      </c>
      <c r="J238" s="34">
        <v>0.99994518718665137</v>
      </c>
      <c r="K238" s="34">
        <v>0.99993422498452045</v>
      </c>
      <c r="L238" s="34">
        <v>0.99992326290256561</v>
      </c>
      <c r="M238" s="34">
        <v>0.99991230094078631</v>
      </c>
      <c r="N238" s="34">
        <v>0.99990133909918055</v>
      </c>
      <c r="O238" s="34">
        <v>0.99989037737774766</v>
      </c>
      <c r="P238" s="34">
        <v>0.99987941577648554</v>
      </c>
      <c r="Q238" s="34">
        <v>0.99986845429539351</v>
      </c>
      <c r="R238" s="34">
        <v>0.99985749293447002</v>
      </c>
      <c r="S238" s="34">
        <v>0.99984653169371362</v>
      </c>
      <c r="T238" s="34">
        <v>0.99983557057312333</v>
      </c>
      <c r="U238" s="34">
        <v>0.9998246095726977</v>
      </c>
      <c r="V238" s="34">
        <v>0.99981364869243528</v>
      </c>
      <c r="W238" s="34">
        <v>0.99980268793233473</v>
      </c>
      <c r="X238" s="34">
        <v>0.99979172729239474</v>
      </c>
      <c r="Y238" s="34">
        <v>0.9997807667726144</v>
      </c>
      <c r="Z238" s="34">
        <v>0.99976980637299184</v>
      </c>
      <c r="AA238" s="34">
        <v>0.99975884609352605</v>
      </c>
      <c r="AB238" s="34">
        <v>0.99974788593421582</v>
      </c>
      <c r="AC238" s="34">
        <v>0.99973692589505947</v>
      </c>
      <c r="AD238" s="34">
        <v>0.99972596597605567</v>
      </c>
      <c r="AE238" s="34">
        <v>0.99971500617720366</v>
      </c>
      <c r="AF238" s="34">
        <v>0.99970404649850164</v>
      </c>
      <c r="AG238" s="34">
        <v>0.99969308693994852</v>
      </c>
      <c r="AH238" s="34">
        <v>0.99968212750154262</v>
      </c>
      <c r="AI238" s="34">
        <v>0.99967116818328317</v>
      </c>
      <c r="AJ238" s="34">
        <v>0.99966020898516839</v>
      </c>
      <c r="AK238" s="34">
        <v>0.99964924990719717</v>
      </c>
      <c r="AL238" s="34">
        <v>0.99963829094936818</v>
      </c>
      <c r="AM238" s="34">
        <v>0.99962733211168031</v>
      </c>
      <c r="AN238" s="34">
        <v>0.99961637339413179</v>
      </c>
      <c r="AO238" s="34">
        <v>0.99960541479672138</v>
      </c>
      <c r="AP238" s="34">
        <v>0.99959445631944821</v>
      </c>
      <c r="AQ238" s="34">
        <v>0.9995834979623105</v>
      </c>
      <c r="AR238" s="34">
        <v>0.99957253972530713</v>
      </c>
      <c r="AS238" s="34">
        <v>0.99956158160843678</v>
      </c>
      <c r="AT238" s="34">
        <v>0.99955062361169811</v>
      </c>
      <c r="AU238" s="34">
        <v>0.99953966573508979</v>
      </c>
      <c r="AV238" s="34">
        <v>0.99952870797861038</v>
      </c>
      <c r="AW238" s="34">
        <v>0.99951775034225887</v>
      </c>
      <c r="AX238" s="34">
        <v>0.99950679282603383</v>
      </c>
      <c r="AY238" s="34">
        <v>0.99949583542993381</v>
      </c>
      <c r="AZ238" s="34">
        <v>0.99948487815395748</v>
      </c>
      <c r="BA238" s="34">
        <v>0.99947392099810362</v>
      </c>
      <c r="BB238" s="34">
        <v>0.99946296396237078</v>
      </c>
      <c r="BC238" s="34">
        <v>0.99945200704675807</v>
      </c>
      <c r="BD238" s="34">
        <v>0.99944105025126362</v>
      </c>
      <c r="BE238" s="34">
        <v>0.99943009357588652</v>
      </c>
      <c r="BF238" s="34">
        <v>0.99941913702062524</v>
      </c>
      <c r="BG238" s="34">
        <v>0.99940818058547853</v>
      </c>
      <c r="BH238" s="34">
        <v>0.99939722427044519</v>
      </c>
      <c r="BI238" s="34">
        <v>0.99938626807552344</v>
      </c>
      <c r="BJ238" s="34">
        <v>0.9993753120007125</v>
      </c>
      <c r="BK238" s="34">
        <v>0.99936435604601093</v>
      </c>
      <c r="BL238" s="34">
        <v>0.99935340021141716</v>
      </c>
      <c r="BM238" s="34">
        <v>0.9993424444969301</v>
      </c>
      <c r="BN238" s="34">
        <v>0.99933148890254853</v>
      </c>
      <c r="BO238" s="34">
        <v>0.99932053342827076</v>
      </c>
      <c r="BP238" s="34">
        <v>0.99930957807409571</v>
      </c>
      <c r="BQ238" s="34">
        <v>0.99929862284002213</v>
      </c>
      <c r="BR238" s="34">
        <v>0.99928766772604871</v>
      </c>
      <c r="BS238" s="34">
        <v>0.99927671273217389</v>
      </c>
      <c r="BT238" s="34">
        <v>0.99926575785839666</v>
      </c>
      <c r="BU238" s="34">
        <v>0.99925480310471537</v>
      </c>
      <c r="BV238" s="34">
        <v>0.99924384847112913</v>
      </c>
      <c r="BW238" s="34">
        <v>0.99923289395763626</v>
      </c>
      <c r="BX238" s="34">
        <v>0.99922193956423555</v>
      </c>
      <c r="BY238" s="34">
        <v>0.99921098529092567</v>
      </c>
      <c r="BZ238" s="34">
        <v>0.99920003113770517</v>
      </c>
      <c r="CA238" s="34">
        <v>0.99918907710457339</v>
      </c>
      <c r="CB238" s="34">
        <v>0.9991781231915281</v>
      </c>
      <c r="CC238" s="34">
        <v>0.99916716939856842</v>
      </c>
      <c r="CD238" s="34">
        <v>0.99915621572569313</v>
      </c>
      <c r="CE238" s="34">
        <v>0.99914526217290078</v>
      </c>
      <c r="CF238" s="34">
        <v>0.99913430874018994</v>
      </c>
      <c r="CG238" s="34">
        <v>0.99912335542755959</v>
      </c>
      <c r="CH238" s="34">
        <v>0.9991124022350083</v>
      </c>
      <c r="CI238" s="34">
        <v>0.99910144916253463</v>
      </c>
      <c r="CJ238" s="34">
        <v>0.99909049621013735</v>
      </c>
      <c r="CK238" s="34">
        <v>0.99907954337781513</v>
      </c>
      <c r="CL238" s="34">
        <v>0.99906859066556664</v>
      </c>
      <c r="CM238" s="34">
        <v>0.99905763807339043</v>
      </c>
      <c r="CN238" s="34">
        <v>0.9990466856012854</v>
      </c>
      <c r="CO238" s="34">
        <v>0.99903573324925032</v>
      </c>
      <c r="CP238" s="34">
        <v>0.99902478101728365</v>
      </c>
      <c r="CQ238" s="34">
        <v>0.99901382890538393</v>
      </c>
      <c r="CR238" s="34">
        <v>0.99900287691355039</v>
      </c>
      <c r="CS238" s="34">
        <v>0.9989646083067395</v>
      </c>
      <c r="CT238" s="34">
        <v>0.99892634116587653</v>
      </c>
      <c r="CU238" s="34">
        <v>0.99888807549090541</v>
      </c>
      <c r="CV238" s="34">
        <v>0.99884981128176997</v>
      </c>
      <c r="CW238" s="34">
        <v>0.99881154853841414</v>
      </c>
      <c r="CX238" s="34">
        <v>0.99877328726078152</v>
      </c>
      <c r="CY238" s="34">
        <v>0.99873502744881626</v>
      </c>
      <c r="CZ238" s="34">
        <v>0.9986967691024623</v>
      </c>
      <c r="DA238" s="34">
        <v>0.99865851222166302</v>
      </c>
      <c r="DB238" s="34">
        <v>0.99862025680636257</v>
      </c>
    </row>
    <row r="239" spans="1:106" x14ac:dyDescent="0.2">
      <c r="A239" s="13">
        <f t="shared" ca="1" si="3"/>
        <v>44603</v>
      </c>
      <c r="B239" s="34">
        <v>1.000042176696172</v>
      </c>
      <c r="C239" s="34">
        <v>1.0000281175997991</v>
      </c>
      <c r="D239" s="34">
        <v>1.0000140587010762</v>
      </c>
      <c r="E239" s="34">
        <v>1</v>
      </c>
      <c r="F239" s="34">
        <v>0.99998594149656839</v>
      </c>
      <c r="G239" s="34">
        <v>0.99997188319077823</v>
      </c>
      <c r="H239" s="34">
        <v>0.99995782508262665</v>
      </c>
      <c r="I239" s="34">
        <v>0.9999437671721112</v>
      </c>
      <c r="J239" s="34">
        <v>0.99992970945922899</v>
      </c>
      <c r="K239" s="34">
        <v>0.99991565194397702</v>
      </c>
      <c r="L239" s="34">
        <v>0.99990159462635275</v>
      </c>
      <c r="M239" s="34">
        <v>0.99988753750635317</v>
      </c>
      <c r="N239" s="34">
        <v>0.99987348058397596</v>
      </c>
      <c r="O239" s="34">
        <v>0.99985942385921789</v>
      </c>
      <c r="P239" s="34">
        <v>0.9998453673320763</v>
      </c>
      <c r="Q239" s="34">
        <v>0.99983131100254841</v>
      </c>
      <c r="R239" s="34">
        <v>0.99981725487063144</v>
      </c>
      <c r="S239" s="34">
        <v>0.99980319893632275</v>
      </c>
      <c r="T239" s="34">
        <v>0.99978914319961942</v>
      </c>
      <c r="U239" s="34">
        <v>0.9997750876605187</v>
      </c>
      <c r="V239" s="34">
        <v>0.99976103231901803</v>
      </c>
      <c r="W239" s="34">
        <v>0.99974697717511429</v>
      </c>
      <c r="X239" s="34">
        <v>0.99973292222880483</v>
      </c>
      <c r="Y239" s="34">
        <v>0.99971886748008676</v>
      </c>
      <c r="Z239" s="34">
        <v>0.99970481292895752</v>
      </c>
      <c r="AA239" s="34">
        <v>0.99969075857541423</v>
      </c>
      <c r="AB239" s="34">
        <v>0.99967670441945422</v>
      </c>
      <c r="AC239" s="34">
        <v>0.99966265046107439</v>
      </c>
      <c r="AD239" s="34">
        <v>0.9996485967002724</v>
      </c>
      <c r="AE239" s="34">
        <v>0.99963454313704514</v>
      </c>
      <c r="AF239" s="34">
        <v>0.99962048977138995</v>
      </c>
      <c r="AG239" s="34">
        <v>0.99960643660330406</v>
      </c>
      <c r="AH239" s="34">
        <v>0.99959238363278491</v>
      </c>
      <c r="AI239" s="34">
        <v>0.99957833085982917</v>
      </c>
      <c r="AJ239" s="34">
        <v>0.9995642782844345</v>
      </c>
      <c r="AK239" s="34">
        <v>0.99955022590659792</v>
      </c>
      <c r="AL239" s="34">
        <v>0.99953617372631676</v>
      </c>
      <c r="AM239" s="34">
        <v>0.99952212174358845</v>
      </c>
      <c r="AN239" s="34">
        <v>0.99950806995840991</v>
      </c>
      <c r="AO239" s="34">
        <v>0.99949401837077811</v>
      </c>
      <c r="AP239" s="34">
        <v>0.99947996698069097</v>
      </c>
      <c r="AQ239" s="34">
        <v>0.99946591578814525</v>
      </c>
      <c r="AR239" s="34">
        <v>0.99945186479313819</v>
      </c>
      <c r="AS239" s="34">
        <v>0.99943781399566722</v>
      </c>
      <c r="AT239" s="34">
        <v>0.99942376339572925</v>
      </c>
      <c r="AU239" s="34">
        <v>0.99940971299332193</v>
      </c>
      <c r="AV239" s="34">
        <v>0.99939566278844205</v>
      </c>
      <c r="AW239" s="34">
        <v>0.99938161278108717</v>
      </c>
      <c r="AX239" s="34">
        <v>0.99936756297125429</v>
      </c>
      <c r="AY239" s="34">
        <v>0.99935351335894074</v>
      </c>
      <c r="AZ239" s="34">
        <v>0.99933946394414352</v>
      </c>
      <c r="BA239" s="34">
        <v>0.99932541472686032</v>
      </c>
      <c r="BB239" s="34">
        <v>0.9993113657070879</v>
      </c>
      <c r="BC239" s="34">
        <v>0.99929731688482371</v>
      </c>
      <c r="BD239" s="34">
        <v>0.99928326826006497</v>
      </c>
      <c r="BE239" s="34">
        <v>0.99926921983280881</v>
      </c>
      <c r="BF239" s="34">
        <v>0.99925517160305255</v>
      </c>
      <c r="BG239" s="34">
        <v>0.99924112357079342</v>
      </c>
      <c r="BH239" s="34">
        <v>0.99922707573602876</v>
      </c>
      <c r="BI239" s="34">
        <v>0.99921302809875534</v>
      </c>
      <c r="BJ239" s="34">
        <v>0.99919898065897073</v>
      </c>
      <c r="BK239" s="34">
        <v>0.99918493341667225</v>
      </c>
      <c r="BL239" s="34">
        <v>0.9991708863718568</v>
      </c>
      <c r="BM239" s="34">
        <v>0.99915683952452183</v>
      </c>
      <c r="BN239" s="34">
        <v>0.99914279287466468</v>
      </c>
      <c r="BO239" s="34">
        <v>0.99912874642228211</v>
      </c>
      <c r="BP239" s="34">
        <v>0.99911470016737192</v>
      </c>
      <c r="BQ239" s="34">
        <v>0.99910065410993076</v>
      </c>
      <c r="BR239" s="34">
        <v>0.99908660824995643</v>
      </c>
      <c r="BS239" s="34">
        <v>0.9990725625874457</v>
      </c>
      <c r="BT239" s="34">
        <v>0.99905851712239613</v>
      </c>
      <c r="BU239" s="34">
        <v>0.99904447185480461</v>
      </c>
      <c r="BV239" s="34">
        <v>0.99903042678466858</v>
      </c>
      <c r="BW239" s="34">
        <v>0.99901638191198527</v>
      </c>
      <c r="BX239" s="34">
        <v>0.9990023372367518</v>
      </c>
      <c r="BY239" s="34">
        <v>0.9989882927589655</v>
      </c>
      <c r="BZ239" s="34">
        <v>0.99897424847862337</v>
      </c>
      <c r="CA239" s="34">
        <v>0.99896020439572308</v>
      </c>
      <c r="CB239" s="34">
        <v>0.99894616051026142</v>
      </c>
      <c r="CC239" s="34">
        <v>0.99893211682223582</v>
      </c>
      <c r="CD239" s="34">
        <v>0.99891807333164329</v>
      </c>
      <c r="CE239" s="34">
        <v>0.99890403003848127</v>
      </c>
      <c r="CF239" s="34">
        <v>0.99888998694274722</v>
      </c>
      <c r="CG239" s="34">
        <v>0.9988759440444378</v>
      </c>
      <c r="CH239" s="34">
        <v>0.99886190134355068</v>
      </c>
      <c r="CI239" s="34">
        <v>0.99884785884008276</v>
      </c>
      <c r="CJ239" s="34">
        <v>0.99883381653403136</v>
      </c>
      <c r="CK239" s="34">
        <v>0.99881977442539405</v>
      </c>
      <c r="CL239" s="34">
        <v>0.9988057325141676</v>
      </c>
      <c r="CM239" s="34">
        <v>0.99879169080034924</v>
      </c>
      <c r="CN239" s="34">
        <v>0.99877764928393653</v>
      </c>
      <c r="CO239" s="34">
        <v>0.99876360796492658</v>
      </c>
      <c r="CP239" s="34">
        <v>0.99874956684331651</v>
      </c>
      <c r="CQ239" s="34">
        <v>0.99873552591910364</v>
      </c>
      <c r="CR239" s="34">
        <v>0.99870607810410827</v>
      </c>
      <c r="CS239" s="34">
        <v>0.99867663115738492</v>
      </c>
      <c r="CT239" s="34">
        <v>0.99864718507890737</v>
      </c>
      <c r="CU239" s="34">
        <v>0.99861773986865054</v>
      </c>
      <c r="CV239" s="34">
        <v>0.99858829552658834</v>
      </c>
      <c r="CW239" s="34">
        <v>0.9985588520526959</v>
      </c>
      <c r="CX239" s="34">
        <v>0.99852940944694679</v>
      </c>
      <c r="CY239" s="34">
        <v>0.99849996770931604</v>
      </c>
      <c r="CZ239" s="34">
        <v>0.99847052683977766</v>
      </c>
      <c r="DA239" s="34">
        <v>0.99844108683830624</v>
      </c>
      <c r="DB239" s="34">
        <v>0.99841164770487623</v>
      </c>
    </row>
    <row r="240" spans="1:106" x14ac:dyDescent="0.2">
      <c r="A240" s="13">
        <f t="shared" ca="1" si="3"/>
        <v>44606</v>
      </c>
      <c r="B240" s="34">
        <v>1.0000127309215618</v>
      </c>
      <c r="C240" s="34">
        <v>1</v>
      </c>
      <c r="D240" s="34">
        <v>0.99998726924051273</v>
      </c>
      <c r="E240" s="34">
        <v>0.99997453864309738</v>
      </c>
      <c r="F240" s="34">
        <v>0.99996180820775249</v>
      </c>
      <c r="G240" s="34">
        <v>0.99994907793447541</v>
      </c>
      <c r="H240" s="34">
        <v>0.99993634782326457</v>
      </c>
      <c r="I240" s="34">
        <v>0.99992361787411765</v>
      </c>
      <c r="J240" s="34">
        <v>0.99991088808703277</v>
      </c>
      <c r="K240" s="34">
        <v>0.99989815846200747</v>
      </c>
      <c r="L240" s="34">
        <v>0.99988542899904032</v>
      </c>
      <c r="M240" s="34">
        <v>0.99987269969812864</v>
      </c>
      <c r="N240" s="34">
        <v>0.99985997055927078</v>
      </c>
      <c r="O240" s="34">
        <v>0.99984724158246441</v>
      </c>
      <c r="P240" s="34">
        <v>0.99983451276770752</v>
      </c>
      <c r="Q240" s="34">
        <v>0.99982178411499834</v>
      </c>
      <c r="R240" s="34">
        <v>0.99980905562433431</v>
      </c>
      <c r="S240" s="34">
        <v>0.99979632729571377</v>
      </c>
      <c r="T240" s="34">
        <v>0.99978359912913461</v>
      </c>
      <c r="U240" s="34">
        <v>0.99977087112459462</v>
      </c>
      <c r="V240" s="34">
        <v>0.99975814328209167</v>
      </c>
      <c r="W240" s="34">
        <v>0.99974541560162389</v>
      </c>
      <c r="X240" s="34">
        <v>0.99973268808318938</v>
      </c>
      <c r="Y240" s="34">
        <v>0.99971996072678559</v>
      </c>
      <c r="Z240" s="34">
        <v>0.99970723353241076</v>
      </c>
      <c r="AA240" s="34">
        <v>0.99969450650006286</v>
      </c>
      <c r="AB240" s="34">
        <v>0.99968177962973959</v>
      </c>
      <c r="AC240" s="34">
        <v>0.99966905292143915</v>
      </c>
      <c r="AD240" s="34">
        <v>0.99965632637515922</v>
      </c>
      <c r="AE240" s="34">
        <v>0.99964359999089814</v>
      </c>
      <c r="AF240" s="34">
        <v>0.99963087376865356</v>
      </c>
      <c r="AG240" s="34">
        <v>0.99961814770842339</v>
      </c>
      <c r="AH240" s="34">
        <v>0.99960542181020562</v>
      </c>
      <c r="AI240" s="34">
        <v>0.99959269607399814</v>
      </c>
      <c r="AJ240" s="34">
        <v>0.99957997049979885</v>
      </c>
      <c r="AK240" s="34">
        <v>0.99956724508760597</v>
      </c>
      <c r="AL240" s="34">
        <v>0.99955451983741739</v>
      </c>
      <c r="AM240" s="34">
        <v>0.99954179474923077</v>
      </c>
      <c r="AN240" s="34">
        <v>0.99952906982304413</v>
      </c>
      <c r="AO240" s="34">
        <v>0.99951634505885545</v>
      </c>
      <c r="AP240" s="34">
        <v>0.99950362045666274</v>
      </c>
      <c r="AQ240" s="34">
        <v>0.99949089601646379</v>
      </c>
      <c r="AR240" s="34">
        <v>0.9994781717382567</v>
      </c>
      <c r="AS240" s="34">
        <v>0.99946544762203937</v>
      </c>
      <c r="AT240" s="34">
        <v>0.99945272366780968</v>
      </c>
      <c r="AU240" s="34">
        <v>0.99943999987556553</v>
      </c>
      <c r="AV240" s="34">
        <v>0.99942727624530492</v>
      </c>
      <c r="AW240" s="34">
        <v>0.99941455277702596</v>
      </c>
      <c r="AX240" s="34">
        <v>0.99940182947072631</v>
      </c>
      <c r="AY240" s="34">
        <v>0.99938910632640399</v>
      </c>
      <c r="AZ240" s="34">
        <v>0.99937638334405698</v>
      </c>
      <c r="BA240" s="34">
        <v>0.99936366052368308</v>
      </c>
      <c r="BB240" s="34">
        <v>0.99935093786528051</v>
      </c>
      <c r="BC240" s="34">
        <v>0.99933821536884704</v>
      </c>
      <c r="BD240" s="34">
        <v>0.99932549303438056</v>
      </c>
      <c r="BE240" s="34">
        <v>0.99931277086187908</v>
      </c>
      <c r="BF240" s="34">
        <v>0.99930004885134027</v>
      </c>
      <c r="BG240" s="34">
        <v>0.99928732700276268</v>
      </c>
      <c r="BH240" s="34">
        <v>0.99927460531614376</v>
      </c>
      <c r="BI240" s="34">
        <v>0.99926188379148151</v>
      </c>
      <c r="BJ240" s="34">
        <v>0.99924916242877393</v>
      </c>
      <c r="BK240" s="34">
        <v>0.99923644122801913</v>
      </c>
      <c r="BL240" s="34">
        <v>0.99922372018921479</v>
      </c>
      <c r="BM240" s="34">
        <v>0.99921099931235891</v>
      </c>
      <c r="BN240" s="34">
        <v>0.99919827859744925</v>
      </c>
      <c r="BO240" s="34">
        <v>0.99918555804448417</v>
      </c>
      <c r="BP240" s="34">
        <v>0.99917283765346132</v>
      </c>
      <c r="BQ240" s="34">
        <v>0.99916011742437871</v>
      </c>
      <c r="BR240" s="34">
        <v>0.99914739735723446</v>
      </c>
      <c r="BS240" s="34">
        <v>0.99913467745202633</v>
      </c>
      <c r="BT240" s="34">
        <v>0.9991219577087519</v>
      </c>
      <c r="BU240" s="34">
        <v>0.99910923812740959</v>
      </c>
      <c r="BV240" s="34">
        <v>0.99909651870799743</v>
      </c>
      <c r="BW240" s="34">
        <v>0.99908379945051307</v>
      </c>
      <c r="BX240" s="34">
        <v>0.9990710803549544</v>
      </c>
      <c r="BY240" s="34">
        <v>0.99905836142131965</v>
      </c>
      <c r="BZ240" s="34">
        <v>0.99904564264960638</v>
      </c>
      <c r="CA240" s="34">
        <v>0.99903292403981292</v>
      </c>
      <c r="CB240" s="34">
        <v>0.99902020559193672</v>
      </c>
      <c r="CC240" s="34">
        <v>0.99900748730597633</v>
      </c>
      <c r="CD240" s="34">
        <v>0.99899476918192931</v>
      </c>
      <c r="CE240" s="34">
        <v>0.99898205121979355</v>
      </c>
      <c r="CF240" s="34">
        <v>0.99896933341956728</v>
      </c>
      <c r="CG240" s="34">
        <v>0.99895661578124817</v>
      </c>
      <c r="CH240" s="34">
        <v>0.9989438983048341</v>
      </c>
      <c r="CI240" s="34">
        <v>0.9989311809903233</v>
      </c>
      <c r="CJ240" s="34">
        <v>0.99891846383771365</v>
      </c>
      <c r="CK240" s="34">
        <v>0.99890574684700295</v>
      </c>
      <c r="CL240" s="34">
        <v>0.99889303001818919</v>
      </c>
      <c r="CM240" s="34">
        <v>0.99888031335127048</v>
      </c>
      <c r="CN240" s="34">
        <v>0.99886759684624438</v>
      </c>
      <c r="CO240" s="34">
        <v>0.99883313330646473</v>
      </c>
      <c r="CP240" s="34">
        <v>0.99879867095576702</v>
      </c>
      <c r="CQ240" s="34">
        <v>0.9987642097941104</v>
      </c>
      <c r="CR240" s="34">
        <v>0.99872974982145402</v>
      </c>
      <c r="CS240" s="34">
        <v>0.99869529103775645</v>
      </c>
      <c r="CT240" s="34">
        <v>0.99866083344297696</v>
      </c>
      <c r="CU240" s="34">
        <v>0.99862637703707435</v>
      </c>
      <c r="CV240" s="34">
        <v>0.998591921820008</v>
      </c>
      <c r="CW240" s="34">
        <v>0.99855746779173638</v>
      </c>
      <c r="CX240" s="34">
        <v>0.99852301495221873</v>
      </c>
      <c r="CY240" s="34">
        <v>0.99848856330141378</v>
      </c>
      <c r="CZ240" s="34">
        <v>0.99845411283928098</v>
      </c>
      <c r="DA240" s="34">
        <v>0.99841966356577894</v>
      </c>
      <c r="DB240" s="34">
        <v>0.99838521548086667</v>
      </c>
    </row>
    <row r="241" spans="1:106" x14ac:dyDescent="0.2">
      <c r="A241" s="13">
        <f t="shared" ca="1" si="3"/>
        <v>44607</v>
      </c>
      <c r="B241" s="34">
        <v>1.0000130122693669</v>
      </c>
      <c r="C241" s="34">
        <v>1</v>
      </c>
      <c r="D241" s="34">
        <v>0.99998698789994966</v>
      </c>
      <c r="E241" s="34">
        <v>0.99997397596921433</v>
      </c>
      <c r="F241" s="34">
        <v>0.99996096420779135</v>
      </c>
      <c r="G241" s="34">
        <v>0.99994795261567881</v>
      </c>
      <c r="H241" s="34">
        <v>0.9999349411928744</v>
      </c>
      <c r="I241" s="34">
        <v>0.99992192993937579</v>
      </c>
      <c r="J241" s="34">
        <v>0.99990891885518107</v>
      </c>
      <c r="K241" s="34">
        <v>0.99989590794028793</v>
      </c>
      <c r="L241" s="34">
        <v>0.99988289719469403</v>
      </c>
      <c r="M241" s="34">
        <v>0.99986988661839737</v>
      </c>
      <c r="N241" s="34">
        <v>0.99985687621139552</v>
      </c>
      <c r="O241" s="34">
        <v>0.99984386597368635</v>
      </c>
      <c r="P241" s="34">
        <v>0.99983085590526766</v>
      </c>
      <c r="Q241" s="34">
        <v>0.99981784600613721</v>
      </c>
      <c r="R241" s="34">
        <v>0.99980483627629324</v>
      </c>
      <c r="S241" s="34">
        <v>0.99979182671573286</v>
      </c>
      <c r="T241" s="34">
        <v>0.99977881732445439</v>
      </c>
      <c r="U241" s="34">
        <v>0.9997658081024553</v>
      </c>
      <c r="V241" s="34">
        <v>0.99975279904973335</v>
      </c>
      <c r="W241" s="34">
        <v>0.99973979016628656</v>
      </c>
      <c r="X241" s="34">
        <v>0.9997267814521128</v>
      </c>
      <c r="Y241" s="34">
        <v>0.99971377290720975</v>
      </c>
      <c r="Z241" s="34">
        <v>0.9997007645315753</v>
      </c>
      <c r="AA241" s="34">
        <v>0.9996877563252069</v>
      </c>
      <c r="AB241" s="34">
        <v>0.99967474828810254</v>
      </c>
      <c r="AC241" s="34">
        <v>0.99966174042026024</v>
      </c>
      <c r="AD241" s="34">
        <v>0.99964873272167754</v>
      </c>
      <c r="AE241" s="34">
        <v>0.99963572519235233</v>
      </c>
      <c r="AF241" s="34">
        <v>0.9996227178322824</v>
      </c>
      <c r="AG241" s="34">
        <v>0.99960971064146542</v>
      </c>
      <c r="AH241" s="34">
        <v>0.9995967036198995</v>
      </c>
      <c r="AI241" s="34">
        <v>0.99958369676758208</v>
      </c>
      <c r="AJ241" s="34">
        <v>0.99957069008451127</v>
      </c>
      <c r="AK241" s="34">
        <v>0.99955768357068453</v>
      </c>
      <c r="AL241" s="34">
        <v>0.99954467722610008</v>
      </c>
      <c r="AM241" s="34">
        <v>0.99953167105075535</v>
      </c>
      <c r="AN241" s="34">
        <v>0.99951866504464848</v>
      </c>
      <c r="AO241" s="34">
        <v>0.99950565920777679</v>
      </c>
      <c r="AP241" s="34">
        <v>0.99949265354013861</v>
      </c>
      <c r="AQ241" s="34">
        <v>0.99947964804173117</v>
      </c>
      <c r="AR241" s="34">
        <v>0.99946664271255281</v>
      </c>
      <c r="AS241" s="34">
        <v>0.99945363755260086</v>
      </c>
      <c r="AT241" s="34">
        <v>0.99944063256187354</v>
      </c>
      <c r="AU241" s="34">
        <v>0.99942762774036831</v>
      </c>
      <c r="AV241" s="34">
        <v>0.99941462308808338</v>
      </c>
      <c r="AW241" s="34">
        <v>0.99940161860501597</v>
      </c>
      <c r="AX241" s="34">
        <v>0.99938861429116443</v>
      </c>
      <c r="AY241" s="34">
        <v>0.99937561014652621</v>
      </c>
      <c r="AZ241" s="34">
        <v>0.99936260617109929</v>
      </c>
      <c r="BA241" s="34">
        <v>0.99934960236488146</v>
      </c>
      <c r="BB241" s="34">
        <v>0.99933659872787028</v>
      </c>
      <c r="BC241" s="34">
        <v>0.99932359526006387</v>
      </c>
      <c r="BD241" s="34">
        <v>0.99931059196145988</v>
      </c>
      <c r="BE241" s="34">
        <v>0.99929758883205611</v>
      </c>
      <c r="BF241" s="34">
        <v>0.99928458587185021</v>
      </c>
      <c r="BG241" s="34">
        <v>0.99927158308084019</v>
      </c>
      <c r="BH241" s="34">
        <v>0.99925858045902394</v>
      </c>
      <c r="BI241" s="34">
        <v>0.9992455780063989</v>
      </c>
      <c r="BJ241" s="34">
        <v>0.9992325757229632</v>
      </c>
      <c r="BK241" s="34">
        <v>0.99921957360871438</v>
      </c>
      <c r="BL241" s="34">
        <v>0.99920657166365057</v>
      </c>
      <c r="BM241" s="34">
        <v>0.99919356988776931</v>
      </c>
      <c r="BN241" s="34">
        <v>0.99918056828106838</v>
      </c>
      <c r="BO241" s="34">
        <v>0.99916756684354568</v>
      </c>
      <c r="BP241" s="34">
        <v>0.99915456557519899</v>
      </c>
      <c r="BQ241" s="34">
        <v>0.9991415644760262</v>
      </c>
      <c r="BR241" s="34">
        <v>0.99912856354602486</v>
      </c>
      <c r="BS241" s="34">
        <v>0.99911556278519309</v>
      </c>
      <c r="BT241" s="34">
        <v>0.99910256219352844</v>
      </c>
      <c r="BU241" s="34">
        <v>0.9990895617710287</v>
      </c>
      <c r="BV241" s="34">
        <v>0.99907656151769197</v>
      </c>
      <c r="BW241" s="34">
        <v>0.99906356143351571</v>
      </c>
      <c r="BX241" s="34">
        <v>0.9990505615184978</v>
      </c>
      <c r="BY241" s="34">
        <v>0.99903756177263614</v>
      </c>
      <c r="BZ241" s="34">
        <v>0.99902456219592839</v>
      </c>
      <c r="CA241" s="34">
        <v>0.99901156278837255</v>
      </c>
      <c r="CB241" s="34">
        <v>0.99899856354996619</v>
      </c>
      <c r="CC241" s="34">
        <v>0.99898556448070741</v>
      </c>
      <c r="CD241" s="34">
        <v>0.99897256558059355</v>
      </c>
      <c r="CE241" s="34">
        <v>0.99895956684962295</v>
      </c>
      <c r="CF241" s="34">
        <v>0.99894656828779282</v>
      </c>
      <c r="CG241" s="34">
        <v>0.99893356989510163</v>
      </c>
      <c r="CH241" s="34">
        <v>0.99892057167154658</v>
      </c>
      <c r="CI241" s="34">
        <v>0.99890757361712579</v>
      </c>
      <c r="CJ241" s="34">
        <v>0.99889457573183704</v>
      </c>
      <c r="CK241" s="34">
        <v>0.9988815780156779</v>
      </c>
      <c r="CL241" s="34">
        <v>0.99886858046864657</v>
      </c>
      <c r="CM241" s="34">
        <v>0.99885558309074052</v>
      </c>
      <c r="CN241" s="34">
        <v>0.99884258588195773</v>
      </c>
      <c r="CO241" s="34">
        <v>0.99881014604805352</v>
      </c>
      <c r="CP241" s="34">
        <v>0.99877770726771165</v>
      </c>
      <c r="CQ241" s="34">
        <v>0.99874526954089782</v>
      </c>
      <c r="CR241" s="34">
        <v>0.99871283286757773</v>
      </c>
      <c r="CS241" s="34">
        <v>0.99868039724771729</v>
      </c>
      <c r="CT241" s="34">
        <v>0.99864796268128231</v>
      </c>
      <c r="CU241" s="34">
        <v>0.99861552916823837</v>
      </c>
      <c r="CV241" s="34">
        <v>0.99858309670855139</v>
      </c>
      <c r="CW241" s="34">
        <v>0.99855066530218717</v>
      </c>
      <c r="CX241" s="34">
        <v>0.99851823494911129</v>
      </c>
      <c r="CY241" s="34">
        <v>0.99848580564929001</v>
      </c>
      <c r="CZ241" s="34">
        <v>0.9984533774026888</v>
      </c>
      <c r="DA241" s="34">
        <v>0.99842095020927346</v>
      </c>
      <c r="DB241" s="34">
        <v>0.9983885240690098</v>
      </c>
    </row>
    <row r="242" spans="1:106" x14ac:dyDescent="0.2">
      <c r="A242" s="13">
        <f t="shared" ca="1" si="3"/>
        <v>44608</v>
      </c>
      <c r="B242" s="34">
        <v>1.0000135513611348</v>
      </c>
      <c r="C242" s="34">
        <v>1</v>
      </c>
      <c r="D242" s="34">
        <v>0.99998644882250209</v>
      </c>
      <c r="E242" s="34">
        <v>0.99997289782863852</v>
      </c>
      <c r="F242" s="34">
        <v>0.99995934701840694</v>
      </c>
      <c r="G242" s="34">
        <v>0.99994579639180492</v>
      </c>
      <c r="H242" s="34">
        <v>0.99993224594882979</v>
      </c>
      <c r="I242" s="34">
        <v>0.99991869568947889</v>
      </c>
      <c r="J242" s="34">
        <v>0.9999051456137501</v>
      </c>
      <c r="K242" s="34">
        <v>0.99989159572164088</v>
      </c>
      <c r="L242" s="34">
        <v>0.99987804601314878</v>
      </c>
      <c r="M242" s="34">
        <v>0.99986449648827092</v>
      </c>
      <c r="N242" s="34">
        <v>0.99985094714700506</v>
      </c>
      <c r="O242" s="34">
        <v>0.9998373979893489</v>
      </c>
      <c r="P242" s="34">
        <v>0.99982384901529986</v>
      </c>
      <c r="Q242" s="34">
        <v>0.99981030022485518</v>
      </c>
      <c r="R242" s="34">
        <v>0.99979675161801251</v>
      </c>
      <c r="S242" s="34">
        <v>0.99978320319476954</v>
      </c>
      <c r="T242" s="34">
        <v>0.9997696549551236</v>
      </c>
      <c r="U242" s="34">
        <v>0.99975610689907235</v>
      </c>
      <c r="V242" s="34">
        <v>0.99974255902661324</v>
      </c>
      <c r="W242" s="34">
        <v>0.99972901133774361</v>
      </c>
      <c r="X242" s="34">
        <v>0.99971546383246113</v>
      </c>
      <c r="Y242" s="34">
        <v>0.99970191651076334</v>
      </c>
      <c r="Z242" s="34">
        <v>0.9996883693726476</v>
      </c>
      <c r="AA242" s="34">
        <v>0.9996748224181119</v>
      </c>
      <c r="AB242" s="34">
        <v>0.99966127564715301</v>
      </c>
      <c r="AC242" s="34">
        <v>0.99964772905976895</v>
      </c>
      <c r="AD242" s="34">
        <v>0.99963418265595716</v>
      </c>
      <c r="AE242" s="34">
        <v>0.99962063643571497</v>
      </c>
      <c r="AF242" s="34">
        <v>0.99960709039904017</v>
      </c>
      <c r="AG242" s="34">
        <v>0.99959354454592997</v>
      </c>
      <c r="AH242" s="34">
        <v>0.99957999887638205</v>
      </c>
      <c r="AI242" s="34">
        <v>0.99956645339039385</v>
      </c>
      <c r="AJ242" s="34">
        <v>0.99955290808796315</v>
      </c>
      <c r="AK242" s="34">
        <v>0.99953936296908708</v>
      </c>
      <c r="AL242" s="34">
        <v>0.99952581803376339</v>
      </c>
      <c r="AM242" s="34">
        <v>0.99951227328198944</v>
      </c>
      <c r="AN242" s="34">
        <v>0.999498728713763</v>
      </c>
      <c r="AO242" s="34">
        <v>0.99948518432908107</v>
      </c>
      <c r="AP242" s="34">
        <v>0.99947164012794176</v>
      </c>
      <c r="AQ242" s="34">
        <v>0.99945809611034242</v>
      </c>
      <c r="AR242" s="34">
        <v>0.99944455227628015</v>
      </c>
      <c r="AS242" s="34">
        <v>0.99943100862575296</v>
      </c>
      <c r="AT242" s="34">
        <v>0.99941746515875829</v>
      </c>
      <c r="AU242" s="34">
        <v>0.99940392187529348</v>
      </c>
      <c r="AV242" s="34">
        <v>0.99939037877535586</v>
      </c>
      <c r="AW242" s="34">
        <v>0.99937683585894355</v>
      </c>
      <c r="AX242" s="34">
        <v>0.99936329312605354</v>
      </c>
      <c r="AY242" s="34">
        <v>0.99934975057668352</v>
      </c>
      <c r="AZ242" s="34">
        <v>0.99933620821083102</v>
      </c>
      <c r="BA242" s="34">
        <v>0.99932266602849329</v>
      </c>
      <c r="BB242" s="34">
        <v>0.99930912402966843</v>
      </c>
      <c r="BC242" s="34">
        <v>0.99929558221435344</v>
      </c>
      <c r="BD242" s="34">
        <v>0.99928204058254599</v>
      </c>
      <c r="BE242" s="34">
        <v>0.99926849913424354</v>
      </c>
      <c r="BF242" s="34">
        <v>0.99925495786944363</v>
      </c>
      <c r="BG242" s="34">
        <v>0.99924141678814404</v>
      </c>
      <c r="BH242" s="34">
        <v>0.99922787589034179</v>
      </c>
      <c r="BI242" s="34">
        <v>0.99921433517603475</v>
      </c>
      <c r="BJ242" s="34">
        <v>0.99920079464522038</v>
      </c>
      <c r="BK242" s="34">
        <v>0.99918725429789612</v>
      </c>
      <c r="BL242" s="34">
        <v>0.99917371413405953</v>
      </c>
      <c r="BM242" s="34">
        <v>0.99916017415370806</v>
      </c>
      <c r="BN242" s="34">
        <v>0.99914663435683926</v>
      </c>
      <c r="BO242" s="34">
        <v>0.99913309474345069</v>
      </c>
      <c r="BP242" s="34">
        <v>0.99911955531353991</v>
      </c>
      <c r="BQ242" s="34">
        <v>0.99910601606710414</v>
      </c>
      <c r="BR242" s="34">
        <v>0.99909247700414117</v>
      </c>
      <c r="BS242" s="34">
        <v>0.99907893812464843</v>
      </c>
      <c r="BT242" s="34">
        <v>0.99906539942862349</v>
      </c>
      <c r="BU242" s="34">
        <v>0.99905186091606379</v>
      </c>
      <c r="BV242" s="34">
        <v>0.99903832258696701</v>
      </c>
      <c r="BW242" s="34">
        <v>0.99902478444133047</v>
      </c>
      <c r="BX242" s="34">
        <v>0.99901124647915185</v>
      </c>
      <c r="BY242" s="34">
        <v>0.99899770870042826</v>
      </c>
      <c r="BZ242" s="34">
        <v>0.9989841711051578</v>
      </c>
      <c r="CA242" s="34">
        <v>0.9989706336933375</v>
      </c>
      <c r="CB242" s="34">
        <v>0.99895709646496522</v>
      </c>
      <c r="CC242" s="34">
        <v>0.9989435594200381</v>
      </c>
      <c r="CD242" s="34">
        <v>0.99893002255855401</v>
      </c>
      <c r="CE242" s="34">
        <v>0.99891648588051052</v>
      </c>
      <c r="CF242" s="34">
        <v>0.99890294938590474</v>
      </c>
      <c r="CG242" s="34">
        <v>0.99888941307473422</v>
      </c>
      <c r="CH242" s="34">
        <v>0.99887587694699687</v>
      </c>
      <c r="CI242" s="34">
        <v>0.99886234100269011</v>
      </c>
      <c r="CJ242" s="34">
        <v>0.99884880524181141</v>
      </c>
      <c r="CK242" s="34">
        <v>0.99883526966435787</v>
      </c>
      <c r="CL242" s="34">
        <v>0.99882173427032739</v>
      </c>
      <c r="CM242" s="34">
        <v>0.99880819905971752</v>
      </c>
      <c r="CN242" s="34">
        <v>0.99879466403252581</v>
      </c>
      <c r="CO242" s="34">
        <v>0.99876499256936568</v>
      </c>
      <c r="CP242" s="34">
        <v>0.99873532198766346</v>
      </c>
      <c r="CQ242" s="34">
        <v>0.99870565228739339</v>
      </c>
      <c r="CR242" s="34">
        <v>0.99867598346852926</v>
      </c>
      <c r="CS242" s="34">
        <v>0.99864631553104455</v>
      </c>
      <c r="CT242" s="34">
        <v>0.99861664847491338</v>
      </c>
      <c r="CU242" s="34">
        <v>0.99858698230010945</v>
      </c>
      <c r="CV242" s="34">
        <v>0.99855731700660666</v>
      </c>
      <c r="CW242" s="34">
        <v>0.99852765259437848</v>
      </c>
      <c r="CX242" s="34">
        <v>0.99849798906339926</v>
      </c>
      <c r="CY242" s="34">
        <v>0.99846832641364269</v>
      </c>
      <c r="CZ242" s="34">
        <v>0.99843866464508235</v>
      </c>
      <c r="DA242" s="34">
        <v>0.99840900375769226</v>
      </c>
      <c r="DB242" s="34">
        <v>0.99837934375144588</v>
      </c>
    </row>
    <row r="243" spans="1:106" x14ac:dyDescent="0.2">
      <c r="A243" s="13">
        <f t="shared" ca="1" si="3"/>
        <v>44609</v>
      </c>
      <c r="B243" s="34">
        <v>1.0000534137631685</v>
      </c>
      <c r="C243" s="34">
        <v>1.0000400600549106</v>
      </c>
      <c r="D243" s="34">
        <v>1.0000267065249651</v>
      </c>
      <c r="E243" s="34">
        <v>1.0000133531733288</v>
      </c>
      <c r="F243" s="34">
        <v>1</v>
      </c>
      <c r="G243" s="34">
        <v>0.99998664700497597</v>
      </c>
      <c r="H243" s="34">
        <v>0.99997329418825431</v>
      </c>
      <c r="I243" s="34">
        <v>0.99995994154983292</v>
      </c>
      <c r="J243" s="34">
        <v>0.99994658908970913</v>
      </c>
      <c r="K243" s="34">
        <v>0.99993323680788071</v>
      </c>
      <c r="L243" s="34">
        <v>0.99991988470434534</v>
      </c>
      <c r="M243" s="34">
        <v>0.99990653277910035</v>
      </c>
      <c r="N243" s="34">
        <v>0.99989318103214375</v>
      </c>
      <c r="O243" s="34">
        <v>0.99987982946347276</v>
      </c>
      <c r="P243" s="34">
        <v>0.99986647807308515</v>
      </c>
      <c r="Q243" s="34">
        <v>0.99985312686097882</v>
      </c>
      <c r="R243" s="34">
        <v>0.99983977582715111</v>
      </c>
      <c r="S243" s="34">
        <v>0.99982642497159957</v>
      </c>
      <c r="T243" s="34">
        <v>0.9998130742943222</v>
      </c>
      <c r="U243" s="34">
        <v>0.99979972379531612</v>
      </c>
      <c r="V243" s="34">
        <v>0.99978637347457922</v>
      </c>
      <c r="W243" s="34">
        <v>0.99977302333210905</v>
      </c>
      <c r="X243" s="34">
        <v>0.99975967336790328</v>
      </c>
      <c r="Y243" s="34">
        <v>0.99974632358195969</v>
      </c>
      <c r="Z243" s="34">
        <v>0.99973297397427574</v>
      </c>
      <c r="AA243" s="34">
        <v>0.99971962454484875</v>
      </c>
      <c r="AB243" s="34">
        <v>0.99970627529367673</v>
      </c>
      <c r="AC243" s="34">
        <v>0.99969292622075712</v>
      </c>
      <c r="AD243" s="34">
        <v>0.99967957732608792</v>
      </c>
      <c r="AE243" s="34">
        <v>0.99966622860966614</v>
      </c>
      <c r="AF243" s="34">
        <v>0.99965288007148978</v>
      </c>
      <c r="AG243" s="34">
        <v>0.99963953171155639</v>
      </c>
      <c r="AH243" s="34">
        <v>0.99962618352986365</v>
      </c>
      <c r="AI243" s="34">
        <v>0.99961283552640912</v>
      </c>
      <c r="AJ243" s="34">
        <v>0.99959948770119045</v>
      </c>
      <c r="AK243" s="34">
        <v>0.99958614005420521</v>
      </c>
      <c r="AL243" s="34">
        <v>0.99957279258545084</v>
      </c>
      <c r="AM243" s="34">
        <v>0.99955944529492535</v>
      </c>
      <c r="AN243" s="34">
        <v>0.99954609818262596</v>
      </c>
      <c r="AO243" s="34">
        <v>0.99953275124855079</v>
      </c>
      <c r="AP243" s="34">
        <v>0.99951940449269694</v>
      </c>
      <c r="AQ243" s="34">
        <v>0.99950605791506231</v>
      </c>
      <c r="AR243" s="34">
        <v>0.99949271151564445</v>
      </c>
      <c r="AS243" s="34">
        <v>0.99947936529444115</v>
      </c>
      <c r="AT243" s="34">
        <v>0.99946601925144973</v>
      </c>
      <c r="AU243" s="34">
        <v>0.99945267338666799</v>
      </c>
      <c r="AV243" s="34">
        <v>0.99943932770009336</v>
      </c>
      <c r="AW243" s="34">
        <v>0.99942598219172363</v>
      </c>
      <c r="AX243" s="34">
        <v>0.99941263686155668</v>
      </c>
      <c r="AY243" s="34">
        <v>0.99939929170958952</v>
      </c>
      <c r="AZ243" s="34">
        <v>0.99938594673582037</v>
      </c>
      <c r="BA243" s="34">
        <v>0.99937260194024657</v>
      </c>
      <c r="BB243" s="34">
        <v>0.99935925732286568</v>
      </c>
      <c r="BC243" s="34">
        <v>0.99934591288367547</v>
      </c>
      <c r="BD243" s="34">
        <v>0.99933256862267339</v>
      </c>
      <c r="BE243" s="34">
        <v>0.99931922453985733</v>
      </c>
      <c r="BF243" s="34">
        <v>0.99930588063522463</v>
      </c>
      <c r="BG243" s="34">
        <v>0.99929253690877307</v>
      </c>
      <c r="BH243" s="34">
        <v>0.99927919336049997</v>
      </c>
      <c r="BI243" s="34">
        <v>0.99926584999040335</v>
      </c>
      <c r="BJ243" s="34">
        <v>0.99925250679848088</v>
      </c>
      <c r="BK243" s="34">
        <v>0.99923916378472966</v>
      </c>
      <c r="BL243" s="34">
        <v>0.99922582094914791</v>
      </c>
      <c r="BM243" s="34">
        <v>0.99921247829173288</v>
      </c>
      <c r="BN243" s="34">
        <v>0.99919913581248221</v>
      </c>
      <c r="BO243" s="34">
        <v>0.9991857935113938</v>
      </c>
      <c r="BP243" s="34">
        <v>0.999172451388465</v>
      </c>
      <c r="BQ243" s="34">
        <v>0.99915910944369335</v>
      </c>
      <c r="BR243" s="34">
        <v>0.99914576767707675</v>
      </c>
      <c r="BS243" s="34">
        <v>0.99913242608861252</v>
      </c>
      <c r="BT243" s="34">
        <v>0.9991190846782988</v>
      </c>
      <c r="BU243" s="34">
        <v>0.99910574344613268</v>
      </c>
      <c r="BV243" s="34">
        <v>0.99909240239211183</v>
      </c>
      <c r="BW243" s="34">
        <v>0.99907906151623416</v>
      </c>
      <c r="BX243" s="34">
        <v>0.99906572081849709</v>
      </c>
      <c r="BY243" s="34">
        <v>0.99905238029889853</v>
      </c>
      <c r="BZ243" s="34">
        <v>0.99903903995743548</v>
      </c>
      <c r="CA243" s="34">
        <v>0.99902569979410627</v>
      </c>
      <c r="CB243" s="34">
        <v>0.9990123598089079</v>
      </c>
      <c r="CC243" s="34">
        <v>0.99899902000183849</v>
      </c>
      <c r="CD243" s="34">
        <v>0.99898568037289537</v>
      </c>
      <c r="CE243" s="34">
        <v>0.99897234092207621</v>
      </c>
      <c r="CF243" s="34">
        <v>0.99895900164937868</v>
      </c>
      <c r="CG243" s="34">
        <v>0.99894566255480033</v>
      </c>
      <c r="CH243" s="34">
        <v>0.99893232363833917</v>
      </c>
      <c r="CI243" s="34">
        <v>0.99891898489999231</v>
      </c>
      <c r="CJ243" s="34">
        <v>0.99890564633975742</v>
      </c>
      <c r="CK243" s="34">
        <v>0.9988923079576324</v>
      </c>
      <c r="CL243" s="34">
        <v>0.99887896975361468</v>
      </c>
      <c r="CM243" s="34">
        <v>0.99886563172770182</v>
      </c>
      <c r="CN243" s="34">
        <v>0.99885229387989172</v>
      </c>
      <c r="CO243" s="34">
        <v>0.99883895621018182</v>
      </c>
      <c r="CP243" s="34">
        <v>0.99882561871856979</v>
      </c>
      <c r="CQ243" s="34">
        <v>0.99881228140505307</v>
      </c>
      <c r="CR243" s="34">
        <v>0.99879894426962956</v>
      </c>
      <c r="CS243" s="34">
        <v>0.99876709499100169</v>
      </c>
      <c r="CT243" s="34">
        <v>0.99873524672796998</v>
      </c>
      <c r="CU243" s="34">
        <v>0.99870339948050257</v>
      </c>
      <c r="CV243" s="34">
        <v>0.99867155324856638</v>
      </c>
      <c r="CW243" s="34">
        <v>0.99863970803212943</v>
      </c>
      <c r="CX243" s="34">
        <v>0.99860786383115951</v>
      </c>
      <c r="CY243" s="34">
        <v>0.99857602064562367</v>
      </c>
      <c r="CZ243" s="34">
        <v>0.99854417847548993</v>
      </c>
      <c r="DA243" s="34">
        <v>0.99851233732072597</v>
      </c>
      <c r="DB243" s="34">
        <v>0.9984804971812995</v>
      </c>
    </row>
    <row r="244" spans="1:106" x14ac:dyDescent="0.2">
      <c r="A244" s="13">
        <f t="shared" ca="1" si="3"/>
        <v>44610</v>
      </c>
      <c r="B244" s="34">
        <v>1.0000399410263978</v>
      </c>
      <c r="C244" s="34">
        <v>1.0000266271736813</v>
      </c>
      <c r="D244" s="34">
        <v>1.0000133134982161</v>
      </c>
      <c r="E244" s="34">
        <v>1</v>
      </c>
      <c r="F244" s="34">
        <v>0.99998668667903101</v>
      </c>
      <c r="G244" s="34">
        <v>0.99997337353530646</v>
      </c>
      <c r="H244" s="34">
        <v>0.99996006056882425</v>
      </c>
      <c r="I244" s="34">
        <v>0.9999467477795817</v>
      </c>
      <c r="J244" s="34">
        <v>0.99993343516757638</v>
      </c>
      <c r="K244" s="34">
        <v>0.99992012273280628</v>
      </c>
      <c r="L244" s="34">
        <v>0.99990681047526919</v>
      </c>
      <c r="M244" s="34">
        <v>0.99989349839496222</v>
      </c>
      <c r="N244" s="34">
        <v>0.99988018649188315</v>
      </c>
      <c r="O244" s="34">
        <v>0.99986687476602976</v>
      </c>
      <c r="P244" s="34">
        <v>0.99985356321739982</v>
      </c>
      <c r="Q244" s="34">
        <v>0.99984025184599057</v>
      </c>
      <c r="R244" s="34">
        <v>0.9998269406518</v>
      </c>
      <c r="S244" s="34">
        <v>0.99981362963482578</v>
      </c>
      <c r="T244" s="34">
        <v>0.99980031879506515</v>
      </c>
      <c r="U244" s="34">
        <v>0.99978700813251609</v>
      </c>
      <c r="V244" s="34">
        <v>0.99977369764717616</v>
      </c>
      <c r="W244" s="34">
        <v>0.99976038733904304</v>
      </c>
      <c r="X244" s="34">
        <v>0.99974707720811418</v>
      </c>
      <c r="Y244" s="34">
        <v>0.99973376725438767</v>
      </c>
      <c r="Z244" s="34">
        <v>0.99972045747786054</v>
      </c>
      <c r="AA244" s="34">
        <v>0.99970714787853077</v>
      </c>
      <c r="AB244" s="34">
        <v>0.99969383845639603</v>
      </c>
      <c r="AC244" s="34">
        <v>0.99968052921145401</v>
      </c>
      <c r="AD244" s="34">
        <v>0.99966722014370213</v>
      </c>
      <c r="AE244" s="34">
        <v>0.99965391125313818</v>
      </c>
      <c r="AF244" s="34">
        <v>0.99964060253975962</v>
      </c>
      <c r="AG244" s="34">
        <v>0.9996272940035642</v>
      </c>
      <c r="AH244" s="34">
        <v>0.99961398564454984</v>
      </c>
      <c r="AI244" s="34">
        <v>0.99960067746271386</v>
      </c>
      <c r="AJ244" s="34">
        <v>0.99958736945805382</v>
      </c>
      <c r="AK244" s="34">
        <v>0.99957406163056772</v>
      </c>
      <c r="AL244" s="34">
        <v>0.99956075398025301</v>
      </c>
      <c r="AM244" s="34">
        <v>0.99954744650710736</v>
      </c>
      <c r="AN244" s="34">
        <v>0.99953413921112799</v>
      </c>
      <c r="AO244" s="34">
        <v>0.99952083209231335</v>
      </c>
      <c r="AP244" s="34">
        <v>0.99950752515066033</v>
      </c>
      <c r="AQ244" s="34">
        <v>0.99949421838616703</v>
      </c>
      <c r="AR244" s="34">
        <v>0.99948091179883103</v>
      </c>
      <c r="AS244" s="34">
        <v>0.99946760538864987</v>
      </c>
      <c r="AT244" s="34">
        <v>0.99945429915562101</v>
      </c>
      <c r="AU244" s="34">
        <v>0.99944099309974277</v>
      </c>
      <c r="AV244" s="34">
        <v>0.99942768722101194</v>
      </c>
      <c r="AW244" s="34">
        <v>0.99941438151942652</v>
      </c>
      <c r="AX244" s="34">
        <v>0.9994010759949844</v>
      </c>
      <c r="AY244" s="34">
        <v>0.99938777064768292</v>
      </c>
      <c r="AZ244" s="34">
        <v>0.99937446547751974</v>
      </c>
      <c r="BA244" s="34">
        <v>0.99936116048449253</v>
      </c>
      <c r="BB244" s="34">
        <v>0.99934785566859907</v>
      </c>
      <c r="BC244" s="34">
        <v>0.99933455102983693</v>
      </c>
      <c r="BD244" s="34">
        <v>0.99932124656820365</v>
      </c>
      <c r="BE244" s="34">
        <v>0.9993079422836969</v>
      </c>
      <c r="BF244" s="34">
        <v>0.99929463817631425</v>
      </c>
      <c r="BG244" s="34">
        <v>0.99928133424605359</v>
      </c>
      <c r="BH244" s="34">
        <v>0.99926803049291235</v>
      </c>
      <c r="BI244" s="34">
        <v>0.99925472691688844</v>
      </c>
      <c r="BJ244" s="34">
        <v>0.99924142351797918</v>
      </c>
      <c r="BK244" s="34">
        <v>0.99922812029618213</v>
      </c>
      <c r="BL244" s="34">
        <v>0.99921481725149552</v>
      </c>
      <c r="BM244" s="34">
        <v>0.99920151438391636</v>
      </c>
      <c r="BN244" s="34">
        <v>0.99918821169344274</v>
      </c>
      <c r="BO244" s="34">
        <v>0.99917490918007212</v>
      </c>
      <c r="BP244" s="34">
        <v>0.99916160684380195</v>
      </c>
      <c r="BQ244" s="34">
        <v>0.99914830468463001</v>
      </c>
      <c r="BR244" s="34">
        <v>0.99913500270255418</v>
      </c>
      <c r="BS244" s="34">
        <v>0.99912170089757169</v>
      </c>
      <c r="BT244" s="34">
        <v>0.99910839926968054</v>
      </c>
      <c r="BU244" s="34">
        <v>0.99909509781887829</v>
      </c>
      <c r="BV244" s="34">
        <v>0.9990817965451626</v>
      </c>
      <c r="BW244" s="34">
        <v>0.99906849544853071</v>
      </c>
      <c r="BX244" s="34">
        <v>0.99905519452898084</v>
      </c>
      <c r="BY244" s="34">
        <v>0.99904189378651032</v>
      </c>
      <c r="BZ244" s="34">
        <v>0.99902859322111681</v>
      </c>
      <c r="CA244" s="34">
        <v>0.999015292832798</v>
      </c>
      <c r="CB244" s="34">
        <v>0.99900199262155154</v>
      </c>
      <c r="CC244" s="34">
        <v>0.9989886925873751</v>
      </c>
      <c r="CD244" s="34">
        <v>0.99897539273026614</v>
      </c>
      <c r="CE244" s="34">
        <v>0.99896209305022254</v>
      </c>
      <c r="CF244" s="34">
        <v>0.99894879354724198</v>
      </c>
      <c r="CG244" s="34">
        <v>0.99893549422132177</v>
      </c>
      <c r="CH244" s="34">
        <v>0.99892219507245994</v>
      </c>
      <c r="CI244" s="34">
        <v>0.99890889610065392</v>
      </c>
      <c r="CJ244" s="34">
        <v>0.99889559730590127</v>
      </c>
      <c r="CK244" s="34">
        <v>0.99888229868819978</v>
      </c>
      <c r="CL244" s="34">
        <v>0.99886900024754721</v>
      </c>
      <c r="CM244" s="34">
        <v>0.99885570198394091</v>
      </c>
      <c r="CN244" s="34">
        <v>0.99884240389737855</v>
      </c>
      <c r="CO244" s="34">
        <v>0.99882910598785801</v>
      </c>
      <c r="CP244" s="34">
        <v>0.99881580825537675</v>
      </c>
      <c r="CQ244" s="34">
        <v>0.99880251069993253</v>
      </c>
      <c r="CR244" s="34">
        <v>0.99877164541851604</v>
      </c>
      <c r="CS244" s="34">
        <v>0.99874078109090747</v>
      </c>
      <c r="CT244" s="34">
        <v>0.99870991771707707</v>
      </c>
      <c r="CU244" s="34">
        <v>0.99867905529699563</v>
      </c>
      <c r="CV244" s="34">
        <v>0.99864819383063352</v>
      </c>
      <c r="CW244" s="34">
        <v>0.99861733331796121</v>
      </c>
      <c r="CX244" s="34">
        <v>0.99858647375894938</v>
      </c>
      <c r="CY244" s="34">
        <v>0.9985556151535685</v>
      </c>
      <c r="CZ244" s="34">
        <v>0.99852475750178904</v>
      </c>
      <c r="DA244" s="34">
        <v>0.99849390080358147</v>
      </c>
      <c r="DB244" s="34">
        <v>0.99846304505891659</v>
      </c>
    </row>
    <row r="245" spans="1:106" x14ac:dyDescent="0.2">
      <c r="A245" s="13">
        <f t="shared" ca="1" si="3"/>
        <v>44613</v>
      </c>
      <c r="B245" s="34">
        <v>1.0000128777005266</v>
      </c>
      <c r="C245" s="34">
        <v>1</v>
      </c>
      <c r="D245" s="34">
        <v>0.99998712246530641</v>
      </c>
      <c r="E245" s="34">
        <v>0.99997424509644395</v>
      </c>
      <c r="F245" s="34">
        <v>0.99996136789341006</v>
      </c>
      <c r="G245" s="34">
        <v>0.99994849085620297</v>
      </c>
      <c r="H245" s="34">
        <v>0.99993561398482</v>
      </c>
      <c r="I245" s="34">
        <v>0.99992273727925973</v>
      </c>
      <c r="J245" s="34">
        <v>0.99990986073951971</v>
      </c>
      <c r="K245" s="34">
        <v>0.9998969843655976</v>
      </c>
      <c r="L245" s="34">
        <v>0.99988410815749151</v>
      </c>
      <c r="M245" s="34">
        <v>0.99987123211519913</v>
      </c>
      <c r="N245" s="34">
        <v>0.99985835623871855</v>
      </c>
      <c r="O245" s="34">
        <v>0.99984548052804767</v>
      </c>
      <c r="P245" s="34">
        <v>0.99983260498318394</v>
      </c>
      <c r="Q245" s="34">
        <v>0.99981972960412557</v>
      </c>
      <c r="R245" s="34">
        <v>0.99980685439087047</v>
      </c>
      <c r="S245" s="34">
        <v>0.99979397934341607</v>
      </c>
      <c r="T245" s="34">
        <v>0.99978110446176083</v>
      </c>
      <c r="U245" s="34">
        <v>0.99976822974590229</v>
      </c>
      <c r="V245" s="34">
        <v>0.99975535519583814</v>
      </c>
      <c r="W245" s="34">
        <v>0.99974248081156658</v>
      </c>
      <c r="X245" s="34">
        <v>0.99972960659308541</v>
      </c>
      <c r="Y245" s="34">
        <v>0.99971673254039228</v>
      </c>
      <c r="Z245" s="34">
        <v>0.99970385865348543</v>
      </c>
      <c r="AA245" s="34">
        <v>0.99969098493236241</v>
      </c>
      <c r="AB245" s="34">
        <v>0.99967811137702123</v>
      </c>
      <c r="AC245" s="34">
        <v>0.99966523798745954</v>
      </c>
      <c r="AD245" s="34">
        <v>0.99965236476367536</v>
      </c>
      <c r="AE245" s="34">
        <v>0.9996394917056669</v>
      </c>
      <c r="AF245" s="34">
        <v>0.99962661881343129</v>
      </c>
      <c r="AG245" s="34">
        <v>0.99961374608696707</v>
      </c>
      <c r="AH245" s="34">
        <v>0.99960087352627169</v>
      </c>
      <c r="AI245" s="34">
        <v>0.99958800113134316</v>
      </c>
      <c r="AJ245" s="34">
        <v>0.99957512890217948</v>
      </c>
      <c r="AK245" s="34">
        <v>0.9995622568387782</v>
      </c>
      <c r="AL245" s="34">
        <v>0.99954938494113732</v>
      </c>
      <c r="AM245" s="34">
        <v>0.99953651320925496</v>
      </c>
      <c r="AN245" s="34">
        <v>0.99952364164312868</v>
      </c>
      <c r="AO245" s="34">
        <v>0.99951077024275659</v>
      </c>
      <c r="AP245" s="34">
        <v>0.99949789900813613</v>
      </c>
      <c r="AQ245" s="34">
        <v>0.99948502793926552</v>
      </c>
      <c r="AR245" s="34">
        <v>0.99947215703614267</v>
      </c>
      <c r="AS245" s="34">
        <v>0.99945928629876535</v>
      </c>
      <c r="AT245" s="34">
        <v>0.99944641572713133</v>
      </c>
      <c r="AU245" s="34">
        <v>0.9994335453212384</v>
      </c>
      <c r="AV245" s="34">
        <v>0.99942067508108468</v>
      </c>
      <c r="AW245" s="34">
        <v>0.99940780500666793</v>
      </c>
      <c r="AX245" s="34">
        <v>0.99939493509798594</v>
      </c>
      <c r="AY245" s="34">
        <v>0.9993820653550366</v>
      </c>
      <c r="AZ245" s="34">
        <v>0.99936919577781813</v>
      </c>
      <c r="BA245" s="34">
        <v>0.99935632636632776</v>
      </c>
      <c r="BB245" s="34">
        <v>0.99934345712056394</v>
      </c>
      <c r="BC245" s="34">
        <v>0.9993305880405241</v>
      </c>
      <c r="BD245" s="34">
        <v>0.99931771912620615</v>
      </c>
      <c r="BE245" s="34">
        <v>0.99930485037760852</v>
      </c>
      <c r="BF245" s="34">
        <v>0.99929198179472822</v>
      </c>
      <c r="BG245" s="34">
        <v>0.99927911337756381</v>
      </c>
      <c r="BH245" s="34">
        <v>0.99926624512611273</v>
      </c>
      <c r="BI245" s="34">
        <v>0.99925337704037309</v>
      </c>
      <c r="BJ245" s="34">
        <v>0.99924050912034268</v>
      </c>
      <c r="BK245" s="34">
        <v>0.99922764136601938</v>
      </c>
      <c r="BL245" s="34">
        <v>0.99921477377740098</v>
      </c>
      <c r="BM245" s="34">
        <v>0.99920190635448525</v>
      </c>
      <c r="BN245" s="34">
        <v>0.99918903909727042</v>
      </c>
      <c r="BO245" s="34">
        <v>0.99917617200575404</v>
      </c>
      <c r="BP245" s="34">
        <v>0.99916330507993434</v>
      </c>
      <c r="BQ245" s="34">
        <v>0.99915043831980843</v>
      </c>
      <c r="BR245" s="34">
        <v>0.99913757172537498</v>
      </c>
      <c r="BS245" s="34">
        <v>0.99912470529663155</v>
      </c>
      <c r="BT245" s="34">
        <v>0.99911183903357603</v>
      </c>
      <c r="BU245" s="34">
        <v>0.99909897293620609</v>
      </c>
      <c r="BV245" s="34">
        <v>0.99908610700451994</v>
      </c>
      <c r="BW245" s="34">
        <v>0.99907324123851504</v>
      </c>
      <c r="BX245" s="34">
        <v>0.99906037563818972</v>
      </c>
      <c r="BY245" s="34">
        <v>0.99904751020354143</v>
      </c>
      <c r="BZ245" s="34">
        <v>0.99903464493456839</v>
      </c>
      <c r="CA245" s="34">
        <v>0.99902177983126839</v>
      </c>
      <c r="CB245" s="34">
        <v>0.99900891489363908</v>
      </c>
      <c r="CC245" s="34">
        <v>0.99899605012167825</v>
      </c>
      <c r="CD245" s="34">
        <v>0.99898318551538423</v>
      </c>
      <c r="CE245" s="34">
        <v>0.99897032107475447</v>
      </c>
      <c r="CF245" s="34">
        <v>0.99895745679978709</v>
      </c>
      <c r="CG245" s="34">
        <v>0.99894459269047975</v>
      </c>
      <c r="CH245" s="34">
        <v>0.99893172874683056</v>
      </c>
      <c r="CI245" s="34">
        <v>0.99891886496883719</v>
      </c>
      <c r="CJ245" s="34">
        <v>0.99890600135649765</v>
      </c>
      <c r="CK245" s="34">
        <v>0.99889313790980938</v>
      </c>
      <c r="CL245" s="34">
        <v>0.99888027462877105</v>
      </c>
      <c r="CM245" s="34">
        <v>0.99886741151337988</v>
      </c>
      <c r="CN245" s="34">
        <v>0.99885454856363376</v>
      </c>
      <c r="CO245" s="34">
        <v>0.99882239375345572</v>
      </c>
      <c r="CP245" s="34">
        <v>0.99879023997839522</v>
      </c>
      <c r="CQ245" s="34">
        <v>0.99875808723841875</v>
      </c>
      <c r="CR245" s="34">
        <v>0.9987259355334932</v>
      </c>
      <c r="CS245" s="34">
        <v>0.99869378486358507</v>
      </c>
      <c r="CT245" s="34">
        <v>0.99866163522866136</v>
      </c>
      <c r="CU245" s="34">
        <v>0.99862948662868822</v>
      </c>
      <c r="CV245" s="34">
        <v>0.99859733906363324</v>
      </c>
      <c r="CW245" s="34">
        <v>0.99856519253346199</v>
      </c>
      <c r="CX245" s="34">
        <v>0.99853304703814183</v>
      </c>
      <c r="CY245" s="34">
        <v>0.99850090257763935</v>
      </c>
      <c r="CZ245" s="34">
        <v>0.99846875915192113</v>
      </c>
      <c r="DA245" s="34">
        <v>0.99843661676095397</v>
      </c>
      <c r="DB245" s="34">
        <v>0.99840447540470456</v>
      </c>
    </row>
    <row r="246" spans="1:106" x14ac:dyDescent="0.2">
      <c r="A246" s="13">
        <f t="shared" ca="1" si="3"/>
        <v>44614</v>
      </c>
      <c r="B246" s="34">
        <v>1.0000135435926238</v>
      </c>
      <c r="C246" s="34">
        <v>1</v>
      </c>
      <c r="D246" s="34">
        <v>0.99998645659080243</v>
      </c>
      <c r="E246" s="34">
        <v>0.99997291336502891</v>
      </c>
      <c r="F246" s="34">
        <v>0.99995937032267679</v>
      </c>
      <c r="G246" s="34">
        <v>0.99994582746374361</v>
      </c>
      <c r="H246" s="34">
        <v>0.99993228478822682</v>
      </c>
      <c r="I246" s="34">
        <v>0.99991874229612421</v>
      </c>
      <c r="J246" s="34">
        <v>0.9999051999874331</v>
      </c>
      <c r="K246" s="34">
        <v>0.99989165786215084</v>
      </c>
      <c r="L246" s="34">
        <v>0.99987811592027531</v>
      </c>
      <c r="M246" s="34">
        <v>0.99986457416180385</v>
      </c>
      <c r="N246" s="34">
        <v>0.9998510325867338</v>
      </c>
      <c r="O246" s="34">
        <v>0.99983749119506293</v>
      </c>
      <c r="P246" s="34">
        <v>0.99982394998678858</v>
      </c>
      <c r="Q246" s="34">
        <v>0.99981040896190865</v>
      </c>
      <c r="R246" s="34">
        <v>0.99979686812042012</v>
      </c>
      <c r="S246" s="34">
        <v>0.99978332746232079</v>
      </c>
      <c r="T246" s="34">
        <v>0.9997697869876081</v>
      </c>
      <c r="U246" s="34">
        <v>0.99975624669627949</v>
      </c>
      <c r="V246" s="34">
        <v>0.99974270658833275</v>
      </c>
      <c r="W246" s="34">
        <v>0.99972916666376521</v>
      </c>
      <c r="X246" s="34">
        <v>0.99971562692257454</v>
      </c>
      <c r="Y246" s="34">
        <v>0.99970208736475785</v>
      </c>
      <c r="Z246" s="34">
        <v>0.99968854799031315</v>
      </c>
      <c r="AA246" s="34">
        <v>0.99967500879923754</v>
      </c>
      <c r="AB246" s="34">
        <v>0.99966146979152903</v>
      </c>
      <c r="AC246" s="34">
        <v>0.99964793096718452</v>
      </c>
      <c r="AD246" s="34">
        <v>0.99963439232620199</v>
      </c>
      <c r="AE246" s="34">
        <v>0.9996208538685788</v>
      </c>
      <c r="AF246" s="34">
        <v>0.99960731559431248</v>
      </c>
      <c r="AG246" s="34">
        <v>0.9995937775034005</v>
      </c>
      <c r="AH246" s="34">
        <v>0.99958023959584064</v>
      </c>
      <c r="AI246" s="34">
        <v>0.99956670187162999</v>
      </c>
      <c r="AJ246" s="34">
        <v>0.99955316433076635</v>
      </c>
      <c r="AK246" s="34">
        <v>0.99953962697324716</v>
      </c>
      <c r="AL246" s="34">
        <v>0.99952608979906998</v>
      </c>
      <c r="AM246" s="34">
        <v>0.99951255280823226</v>
      </c>
      <c r="AN246" s="34">
        <v>0.99949901600073143</v>
      </c>
      <c r="AO246" s="34">
        <v>0.99948547937656529</v>
      </c>
      <c r="AP246" s="34">
        <v>0.99947194293573094</v>
      </c>
      <c r="AQ246" s="34">
        <v>0.99945840667822661</v>
      </c>
      <c r="AR246" s="34">
        <v>0.99944487060404907</v>
      </c>
      <c r="AS246" s="34">
        <v>0.99943133471319612</v>
      </c>
      <c r="AT246" s="34">
        <v>0.99941779900566519</v>
      </c>
      <c r="AU246" s="34">
        <v>0.99940426348145395</v>
      </c>
      <c r="AV246" s="34">
        <v>0.99939072814055996</v>
      </c>
      <c r="AW246" s="34">
        <v>0.99937719298298056</v>
      </c>
      <c r="AX246" s="34">
        <v>0.99936365800871341</v>
      </c>
      <c r="AY246" s="34">
        <v>0.99935012321775585</v>
      </c>
      <c r="AZ246" s="34">
        <v>0.99933658861010555</v>
      </c>
      <c r="BA246" s="34">
        <v>0.99932305418575995</v>
      </c>
      <c r="BB246" s="34">
        <v>0.99930951994471651</v>
      </c>
      <c r="BC246" s="34">
        <v>0.99929598588697299</v>
      </c>
      <c r="BD246" s="34">
        <v>0.99928245201252663</v>
      </c>
      <c r="BE246" s="34">
        <v>0.9992689183213751</v>
      </c>
      <c r="BF246" s="34">
        <v>0.99925538481351606</v>
      </c>
      <c r="BG246" s="34">
        <v>0.99924185148894684</v>
      </c>
      <c r="BH246" s="34">
        <v>0.99922831834766479</v>
      </c>
      <c r="BI246" s="34">
        <v>0.99921478538966768</v>
      </c>
      <c r="BJ246" s="34">
        <v>0.99920125261495285</v>
      </c>
      <c r="BK246" s="34">
        <v>0.99918772002351808</v>
      </c>
      <c r="BL246" s="34">
        <v>0.9991741876153607</v>
      </c>
      <c r="BM246" s="34">
        <v>0.99916065539047816</v>
      </c>
      <c r="BN246" s="34">
        <v>0.99914712334886824</v>
      </c>
      <c r="BO246" s="34">
        <v>0.99913359149052816</v>
      </c>
      <c r="BP246" s="34">
        <v>0.99912005981545571</v>
      </c>
      <c r="BQ246" s="34">
        <v>0.9991065283236481</v>
      </c>
      <c r="BR246" s="34">
        <v>0.99909299701510301</v>
      </c>
      <c r="BS246" s="34">
        <v>0.99907946588981811</v>
      </c>
      <c r="BT246" s="34">
        <v>0.99906593494779072</v>
      </c>
      <c r="BU246" s="34">
        <v>0.99905240418901842</v>
      </c>
      <c r="BV246" s="34">
        <v>0.99903887361349886</v>
      </c>
      <c r="BW246" s="34">
        <v>0.99902534322122916</v>
      </c>
      <c r="BX246" s="34">
        <v>0.99901181301220732</v>
      </c>
      <c r="BY246" s="34">
        <v>0.99899828298643056</v>
      </c>
      <c r="BZ246" s="34">
        <v>0.99898475314389645</v>
      </c>
      <c r="CA246" s="34">
        <v>0.99897122348460243</v>
      </c>
      <c r="CB246" s="34">
        <v>0.9989576940085465</v>
      </c>
      <c r="CC246" s="34">
        <v>0.99894416471572545</v>
      </c>
      <c r="CD246" s="34">
        <v>0.99893063560613715</v>
      </c>
      <c r="CE246" s="34">
        <v>0.99891710667977929</v>
      </c>
      <c r="CF246" s="34">
        <v>0.99890357793664919</v>
      </c>
      <c r="CG246" s="34">
        <v>0.9988900493767443</v>
      </c>
      <c r="CH246" s="34">
        <v>0.9988765210000623</v>
      </c>
      <c r="CI246" s="34">
        <v>0.99886299280660051</v>
      </c>
      <c r="CJ246" s="34">
        <v>0.99884946479635672</v>
      </c>
      <c r="CK246" s="34">
        <v>0.99883593696932826</v>
      </c>
      <c r="CL246" s="34">
        <v>0.99882240932551281</v>
      </c>
      <c r="CM246" s="34">
        <v>0.99880888186490746</v>
      </c>
      <c r="CN246" s="34">
        <v>0.99879535458751045</v>
      </c>
      <c r="CO246" s="34">
        <v>0.99875924965639939</v>
      </c>
      <c r="CP246" s="34">
        <v>0.99872314603042689</v>
      </c>
      <c r="CQ246" s="34">
        <v>0.99868704370954564</v>
      </c>
      <c r="CR246" s="34">
        <v>0.99865094269370802</v>
      </c>
      <c r="CS246" s="34">
        <v>0.99861484298286718</v>
      </c>
      <c r="CT246" s="34">
        <v>0.99857874457697593</v>
      </c>
      <c r="CU246" s="34">
        <v>0.99854264747598709</v>
      </c>
      <c r="CV246" s="34">
        <v>0.99850655167985358</v>
      </c>
      <c r="CW246" s="34">
        <v>0.998470457188528</v>
      </c>
      <c r="CX246" s="34">
        <v>0.99843436400196339</v>
      </c>
      <c r="CY246" s="34">
        <v>0.99839827212011256</v>
      </c>
      <c r="CZ246" s="34">
        <v>0.99836218154292822</v>
      </c>
      <c r="DA246" s="34">
        <v>0.9983260922703634</v>
      </c>
      <c r="DB246" s="34">
        <v>0.99829000430237069</v>
      </c>
    </row>
    <row r="247" spans="1:106" x14ac:dyDescent="0.2">
      <c r="A247" s="13">
        <f t="shared" ca="1" si="3"/>
        <v>44615</v>
      </c>
      <c r="B247" s="34">
        <v>1.0000138129903817</v>
      </c>
      <c r="C247" s="34">
        <v>1</v>
      </c>
      <c r="D247" s="34">
        <v>0.9999861872004141</v>
      </c>
      <c r="E247" s="34">
        <v>0.99997237459162169</v>
      </c>
      <c r="F247" s="34">
        <v>0.99995856217362034</v>
      </c>
      <c r="G247" s="34">
        <v>0.99994474994640703</v>
      </c>
      <c r="H247" s="34">
        <v>0.99993093790997911</v>
      </c>
      <c r="I247" s="34">
        <v>0.99991712606433414</v>
      </c>
      <c r="J247" s="34">
        <v>0.99990331440946956</v>
      </c>
      <c r="K247" s="34">
        <v>0.99988950294538248</v>
      </c>
      <c r="L247" s="34">
        <v>0.99987569167207024</v>
      </c>
      <c r="M247" s="34">
        <v>0.99986188058953052</v>
      </c>
      <c r="N247" s="34">
        <v>0.99984806969776074</v>
      </c>
      <c r="O247" s="34">
        <v>0.9998342589967576</v>
      </c>
      <c r="P247" s="34">
        <v>0.99982044848651908</v>
      </c>
      <c r="Q247" s="34">
        <v>0.99980663816704252</v>
      </c>
      <c r="R247" s="34">
        <v>0.99979282803832492</v>
      </c>
      <c r="S247" s="34">
        <v>0.99977901810036418</v>
      </c>
      <c r="T247" s="34">
        <v>0.99976520835315708</v>
      </c>
      <c r="U247" s="34">
        <v>0.99975139879670116</v>
      </c>
      <c r="V247" s="34">
        <v>0.99973758943099411</v>
      </c>
      <c r="W247" s="34">
        <v>0.99972378025603303</v>
      </c>
      <c r="X247" s="34">
        <v>0.99970997127181516</v>
      </c>
      <c r="Y247" s="34">
        <v>0.99969616247833815</v>
      </c>
      <c r="Z247" s="34">
        <v>0.99968235387559901</v>
      </c>
      <c r="AA247" s="34">
        <v>0.99966854546359563</v>
      </c>
      <c r="AB247" s="34">
        <v>0.9996547372423249</v>
      </c>
      <c r="AC247" s="34">
        <v>0.9996409292117846</v>
      </c>
      <c r="AD247" s="34">
        <v>0.99962712137197152</v>
      </c>
      <c r="AE247" s="34">
        <v>0.99961331372288353</v>
      </c>
      <c r="AF247" s="34">
        <v>0.99959950626451777</v>
      </c>
      <c r="AG247" s="34">
        <v>0.99958569899687177</v>
      </c>
      <c r="AH247" s="34">
        <v>0.99957189191994267</v>
      </c>
      <c r="AI247" s="34">
        <v>0.99955808503372823</v>
      </c>
      <c r="AJ247" s="34">
        <v>0.99954427833822534</v>
      </c>
      <c r="AK247" s="34">
        <v>0.99953047183343147</v>
      </c>
      <c r="AL247" s="34">
        <v>0.99951666551934415</v>
      </c>
      <c r="AM247" s="34">
        <v>0.99950285939596084</v>
      </c>
      <c r="AN247" s="34">
        <v>0.99948905346327854</v>
      </c>
      <c r="AO247" s="34">
        <v>0.99947524772129481</v>
      </c>
      <c r="AP247" s="34">
        <v>0.9994614421700071</v>
      </c>
      <c r="AQ247" s="34">
        <v>0.99944763680941273</v>
      </c>
      <c r="AR247" s="34">
        <v>0.99943383163950916</v>
      </c>
      <c r="AS247" s="34">
        <v>0.9994200266602935</v>
      </c>
      <c r="AT247" s="34">
        <v>0.9994062218717632</v>
      </c>
      <c r="AU247" s="34">
        <v>0.99939241727391581</v>
      </c>
      <c r="AV247" s="34">
        <v>0.99937861286674845</v>
      </c>
      <c r="AW247" s="34">
        <v>0.99936480865025867</v>
      </c>
      <c r="AX247" s="34">
        <v>0.99935100462444382</v>
      </c>
      <c r="AY247" s="34">
        <v>0.99933720078930099</v>
      </c>
      <c r="AZ247" s="34">
        <v>0.99932339714482787</v>
      </c>
      <c r="BA247" s="34">
        <v>0.99930959369102168</v>
      </c>
      <c r="BB247" s="34">
        <v>0.99929579042787986</v>
      </c>
      <c r="BC247" s="34">
        <v>0.99928198735539997</v>
      </c>
      <c r="BD247" s="34">
        <v>0.99926818447357901</v>
      </c>
      <c r="BE247" s="34">
        <v>0.99925438178241432</v>
      </c>
      <c r="BF247" s="34">
        <v>0.99924057928190357</v>
      </c>
      <c r="BG247" s="34">
        <v>0.9992267769720441</v>
      </c>
      <c r="BH247" s="34">
        <v>0.99921297485283322</v>
      </c>
      <c r="BI247" s="34">
        <v>0.99919917292426796</v>
      </c>
      <c r="BJ247" s="34">
        <v>0.99918537118634609</v>
      </c>
      <c r="BK247" s="34">
        <v>0.99917156963906495</v>
      </c>
      <c r="BL247" s="34">
        <v>0.99915776828242164</v>
      </c>
      <c r="BM247" s="34">
        <v>0.99914396711641384</v>
      </c>
      <c r="BN247" s="34">
        <v>0.99913016614103889</v>
      </c>
      <c r="BO247" s="34">
        <v>0.99911636535629389</v>
      </c>
      <c r="BP247" s="34">
        <v>0.9991025647621764</v>
      </c>
      <c r="BQ247" s="34">
        <v>0.99908876435868366</v>
      </c>
      <c r="BR247" s="34">
        <v>0.9990749641458132</v>
      </c>
      <c r="BS247" s="34">
        <v>0.99906116412356238</v>
      </c>
      <c r="BT247" s="34">
        <v>0.9990473642919282</v>
      </c>
      <c r="BU247" s="34">
        <v>0.99903356465090865</v>
      </c>
      <c r="BV247" s="34">
        <v>0.99901976520050073</v>
      </c>
      <c r="BW247" s="34">
        <v>0.9990059659407019</v>
      </c>
      <c r="BX247" s="34">
        <v>0.99899216687150927</v>
      </c>
      <c r="BY247" s="34">
        <v>0.99897836799292061</v>
      </c>
      <c r="BZ247" s="34">
        <v>0.99896456930493305</v>
      </c>
      <c r="CA247" s="34">
        <v>0.99895077080754402</v>
      </c>
      <c r="CB247" s="34">
        <v>0.99893697250075064</v>
      </c>
      <c r="CC247" s="34">
        <v>0.99892317438455069</v>
      </c>
      <c r="CD247" s="34">
        <v>0.9989093764589414</v>
      </c>
      <c r="CE247" s="34">
        <v>0.9988955787239201</v>
      </c>
      <c r="CF247" s="34">
        <v>0.99888178117948401</v>
      </c>
      <c r="CG247" s="34">
        <v>0.9988679838256308</v>
      </c>
      <c r="CH247" s="34">
        <v>0.99885418666235748</v>
      </c>
      <c r="CI247" s="34">
        <v>0.99884038968966193</v>
      </c>
      <c r="CJ247" s="34">
        <v>0.99882659290754083</v>
      </c>
      <c r="CK247" s="34">
        <v>0.99881279631599218</v>
      </c>
      <c r="CL247" s="34">
        <v>0.99879899991501297</v>
      </c>
      <c r="CM247" s="34">
        <v>0.99878520370460055</v>
      </c>
      <c r="CN247" s="34">
        <v>0.9987714076847527</v>
      </c>
      <c r="CO247" s="34">
        <v>0.99873632474815299</v>
      </c>
      <c r="CP247" s="34">
        <v>0.99870124304388008</v>
      </c>
      <c r="CQ247" s="34">
        <v>0.99866616257189034</v>
      </c>
      <c r="CR247" s="34">
        <v>0.99863108333214057</v>
      </c>
      <c r="CS247" s="34">
        <v>0.99859600532458725</v>
      </c>
      <c r="CT247" s="34">
        <v>0.9985609285491871</v>
      </c>
      <c r="CU247" s="34">
        <v>0.99852585300589747</v>
      </c>
      <c r="CV247" s="34">
        <v>0.99849077869467406</v>
      </c>
      <c r="CW247" s="34">
        <v>0.99845570561547459</v>
      </c>
      <c r="CX247" s="34">
        <v>0.99842063376825518</v>
      </c>
      <c r="CY247" s="34">
        <v>0.99838556315297267</v>
      </c>
      <c r="CZ247" s="34">
        <v>0.99835049376958374</v>
      </c>
      <c r="DA247" s="34">
        <v>0.99831542561804543</v>
      </c>
      <c r="DB247" s="34">
        <v>0.99828035869831422</v>
      </c>
    </row>
    <row r="248" spans="1:106" x14ac:dyDescent="0.2">
      <c r="A248" s="13">
        <f t="shared" ca="1" si="3"/>
        <v>44616</v>
      </c>
      <c r="B248" s="34">
        <v>1.000042295120924</v>
      </c>
      <c r="C248" s="34">
        <v>1.0000281965485223</v>
      </c>
      <c r="D248" s="34">
        <v>1.0000140981748817</v>
      </c>
      <c r="E248" s="34">
        <v>1</v>
      </c>
      <c r="F248" s="34">
        <v>0.99998590202387372</v>
      </c>
      <c r="G248" s="34">
        <v>0.99997180424650056</v>
      </c>
      <c r="H248" s="34">
        <v>0.99995770666787753</v>
      </c>
      <c r="I248" s="34">
        <v>0.99994360928800186</v>
      </c>
      <c r="J248" s="34">
        <v>0.99992951210687064</v>
      </c>
      <c r="K248" s="34">
        <v>0.99991541512448123</v>
      </c>
      <c r="L248" s="34">
        <v>0.99990131834083051</v>
      </c>
      <c r="M248" s="34">
        <v>0.99988722175591593</v>
      </c>
      <c r="N248" s="34">
        <v>0.99987312536973494</v>
      </c>
      <c r="O248" s="34">
        <v>0.99985902918228431</v>
      </c>
      <c r="P248" s="34">
        <v>0.99984493319356138</v>
      </c>
      <c r="Q248" s="34">
        <v>0.99983083740356327</v>
      </c>
      <c r="R248" s="34">
        <v>0.9998167418122873</v>
      </c>
      <c r="S248" s="34">
        <v>0.99980264641973082</v>
      </c>
      <c r="T248" s="34">
        <v>0.99978855122589072</v>
      </c>
      <c r="U248" s="34">
        <v>0.99977445623076444</v>
      </c>
      <c r="V248" s="34">
        <v>0.99976036143434888</v>
      </c>
      <c r="W248" s="34">
        <v>0.99974626683664158</v>
      </c>
      <c r="X248" s="34">
        <v>0.99973217243763934</v>
      </c>
      <c r="Y248" s="34">
        <v>0.99971807823733994</v>
      </c>
      <c r="Z248" s="34">
        <v>0.99970398423574014</v>
      </c>
      <c r="AA248" s="34">
        <v>0.99968989043283718</v>
      </c>
      <c r="AB248" s="34">
        <v>0.99967579682862817</v>
      </c>
      <c r="AC248" s="34">
        <v>0.99966170342311067</v>
      </c>
      <c r="AD248" s="34">
        <v>0.99964761021628157</v>
      </c>
      <c r="AE248" s="34">
        <v>0.99963351720813809</v>
      </c>
      <c r="AF248" s="34">
        <v>0.99961942439867779</v>
      </c>
      <c r="AG248" s="34">
        <v>0.99960533178789734</v>
      </c>
      <c r="AH248" s="34">
        <v>0.9995912393757943</v>
      </c>
      <c r="AI248" s="34">
        <v>0.99957714716236568</v>
      </c>
      <c r="AJ248" s="34">
        <v>0.99956305514760857</v>
      </c>
      <c r="AK248" s="34">
        <v>0.99954896333152066</v>
      </c>
      <c r="AL248" s="34">
        <v>0.99953487171409861</v>
      </c>
      <c r="AM248" s="34">
        <v>0.99952078029533986</v>
      </c>
      <c r="AN248" s="34">
        <v>0.99950668907524165</v>
      </c>
      <c r="AO248" s="34">
        <v>0.9994925980538012</v>
      </c>
      <c r="AP248" s="34">
        <v>0.99947850723101561</v>
      </c>
      <c r="AQ248" s="34">
        <v>0.99946441660688223</v>
      </c>
      <c r="AR248" s="34">
        <v>0.99945032618139784</v>
      </c>
      <c r="AS248" s="34">
        <v>0.9994362359545601</v>
      </c>
      <c r="AT248" s="34">
        <v>0.99942214592636591</v>
      </c>
      <c r="AU248" s="34">
        <v>0.99940805609681271</v>
      </c>
      <c r="AV248" s="34">
        <v>0.99939396646589773</v>
      </c>
      <c r="AW248" s="34">
        <v>0.99937987703361786</v>
      </c>
      <c r="AX248" s="34">
        <v>0.99936578779997054</v>
      </c>
      <c r="AY248" s="34">
        <v>0.99935169876495267</v>
      </c>
      <c r="AZ248" s="34">
        <v>0.99933760992856202</v>
      </c>
      <c r="BA248" s="34">
        <v>0.99932352129079538</v>
      </c>
      <c r="BB248" s="34">
        <v>0.99930943285164975</v>
      </c>
      <c r="BC248" s="34">
        <v>0.9992953446111229</v>
      </c>
      <c r="BD248" s="34">
        <v>0.99928125656921163</v>
      </c>
      <c r="BE248" s="34">
        <v>0.99926716872591304</v>
      </c>
      <c r="BF248" s="34">
        <v>0.99925308108122479</v>
      </c>
      <c r="BG248" s="34">
        <v>0.9992389936351439</v>
      </c>
      <c r="BH248" s="34">
        <v>0.99922490638766714</v>
      </c>
      <c r="BI248" s="34">
        <v>0.99921081933879241</v>
      </c>
      <c r="BJ248" s="34">
        <v>0.99919673248851637</v>
      </c>
      <c r="BK248" s="34">
        <v>0.99918264583683625</v>
      </c>
      <c r="BL248" s="34">
        <v>0.99916855938374971</v>
      </c>
      <c r="BM248" s="34">
        <v>0.99915447312925332</v>
      </c>
      <c r="BN248" s="34">
        <v>0.99914038707334496</v>
      </c>
      <c r="BO248" s="34">
        <v>0.99912630121602131</v>
      </c>
      <c r="BP248" s="34">
        <v>0.9991122155572798</v>
      </c>
      <c r="BQ248" s="34">
        <v>0.99909813009711756</v>
      </c>
      <c r="BR248" s="34">
        <v>0.99908404483553181</v>
      </c>
      <c r="BS248" s="34">
        <v>0.99906995977251967</v>
      </c>
      <c r="BT248" s="34">
        <v>0.99905587490807835</v>
      </c>
      <c r="BU248" s="34">
        <v>0.99904179024220519</v>
      </c>
      <c r="BV248" s="34">
        <v>0.99902770577489752</v>
      </c>
      <c r="BW248" s="34">
        <v>0.99901362150615214</v>
      </c>
      <c r="BX248" s="34">
        <v>0.99899953743596648</v>
      </c>
      <c r="BY248" s="34">
        <v>0.99898545356433766</v>
      </c>
      <c r="BZ248" s="34">
        <v>0.99897136989126301</v>
      </c>
      <c r="CA248" s="34">
        <v>0.99895728641673931</v>
      </c>
      <c r="CB248" s="34">
        <v>0.99894320314076457</v>
      </c>
      <c r="CC248" s="34">
        <v>0.99892912006333534</v>
      </c>
      <c r="CD248" s="34">
        <v>0.99891503718444896</v>
      </c>
      <c r="CE248" s="34">
        <v>0.99890095450410266</v>
      </c>
      <c r="CF248" s="34">
        <v>0.99888687202229365</v>
      </c>
      <c r="CG248" s="34">
        <v>0.99887278973901927</v>
      </c>
      <c r="CH248" s="34">
        <v>0.99885870765427653</v>
      </c>
      <c r="CI248" s="34">
        <v>0.99884462576806232</v>
      </c>
      <c r="CJ248" s="34">
        <v>0.99883054408037475</v>
      </c>
      <c r="CK248" s="34">
        <v>0.99881646259121026</v>
      </c>
      <c r="CL248" s="34">
        <v>0.99880238130056609</v>
      </c>
      <c r="CM248" s="34">
        <v>0.99878830020843978</v>
      </c>
      <c r="CN248" s="34">
        <v>0.99877421931482846</v>
      </c>
      <c r="CO248" s="34">
        <v>0.99876013861972912</v>
      </c>
      <c r="CP248" s="34">
        <v>0.9987460581231391</v>
      </c>
      <c r="CQ248" s="34">
        <v>0.99873197782505563</v>
      </c>
      <c r="CR248" s="34">
        <v>0.99871789772547581</v>
      </c>
      <c r="CS248" s="34">
        <v>0.99870381782439699</v>
      </c>
      <c r="CT248" s="34">
        <v>0.9986713245596569</v>
      </c>
      <c r="CU248" s="34">
        <v>0.9986388323520996</v>
      </c>
      <c r="CV248" s="34">
        <v>0.99860634120169056</v>
      </c>
      <c r="CW248" s="34">
        <v>0.99857385110839514</v>
      </c>
      <c r="CX248" s="34">
        <v>0.99854136207217881</v>
      </c>
      <c r="CY248" s="34">
        <v>0.99850887409300793</v>
      </c>
      <c r="CZ248" s="34">
        <v>0.99847638717084741</v>
      </c>
      <c r="DA248" s="34">
        <v>0.99844390130566307</v>
      </c>
      <c r="DB248" s="34">
        <v>0.9984114164974206</v>
      </c>
    </row>
    <row r="249" spans="1:106" x14ac:dyDescent="0.2">
      <c r="A249" s="13">
        <f t="shared" ca="1" si="3"/>
        <v>44617</v>
      </c>
      <c r="B249" s="34">
        <v>1.0000435551819828</v>
      </c>
      <c r="C249" s="34">
        <v>1.0000290365772089</v>
      </c>
      <c r="D249" s="34">
        <v>1.0000145181832156</v>
      </c>
      <c r="E249" s="34">
        <v>1</v>
      </c>
      <c r="F249" s="34">
        <v>0.99998548202755877</v>
      </c>
      <c r="G249" s="34">
        <v>0.99997096426588927</v>
      </c>
      <c r="H249" s="34">
        <v>0.99995644671498829</v>
      </c>
      <c r="I249" s="34">
        <v>0.99994192937485271</v>
      </c>
      <c r="J249" s="34">
        <v>0.99992741224547921</v>
      </c>
      <c r="K249" s="34">
        <v>0.99991289532686523</v>
      </c>
      <c r="L249" s="34">
        <v>0.99989837861900743</v>
      </c>
      <c r="M249" s="34">
        <v>0.99988386212190283</v>
      </c>
      <c r="N249" s="34">
        <v>0.99986934583554821</v>
      </c>
      <c r="O249" s="34">
        <v>0.99985482975994067</v>
      </c>
      <c r="P249" s="34">
        <v>0.99984031389507733</v>
      </c>
      <c r="Q249" s="34">
        <v>0.99982579824095463</v>
      </c>
      <c r="R249" s="34">
        <v>0.99981128279756992</v>
      </c>
      <c r="S249" s="34">
        <v>0.9997967675649202</v>
      </c>
      <c r="T249" s="34">
        <v>0.9997822525430019</v>
      </c>
      <c r="U249" s="34">
        <v>0.99976773773181238</v>
      </c>
      <c r="V249" s="34">
        <v>0.99975322313134862</v>
      </c>
      <c r="W249" s="34">
        <v>0.99973870874160731</v>
      </c>
      <c r="X249" s="34">
        <v>0.99972419456258554</v>
      </c>
      <c r="Y249" s="34">
        <v>0.99970968059428011</v>
      </c>
      <c r="Z249" s="34">
        <v>0.99969516683668824</v>
      </c>
      <c r="AA249" s="34">
        <v>0.99968065328980649</v>
      </c>
      <c r="AB249" s="34">
        <v>0.99966613995363218</v>
      </c>
      <c r="AC249" s="34">
        <v>0.99965162682816222</v>
      </c>
      <c r="AD249" s="34">
        <v>0.99963711391339316</v>
      </c>
      <c r="AE249" s="34">
        <v>0.99962260120932234</v>
      </c>
      <c r="AF249" s="34">
        <v>0.99960808871594664</v>
      </c>
      <c r="AG249" s="34">
        <v>0.99959357643326263</v>
      </c>
      <c r="AH249" s="34">
        <v>0.99957906436126787</v>
      </c>
      <c r="AI249" s="34">
        <v>0.99956455249995879</v>
      </c>
      <c r="AJ249" s="34">
        <v>0.99955004084933241</v>
      </c>
      <c r="AK249" s="34">
        <v>0.99953552940938606</v>
      </c>
      <c r="AL249" s="34">
        <v>0.99952101818011618</v>
      </c>
      <c r="AM249" s="34">
        <v>0.9995065071615199</v>
      </c>
      <c r="AN249" s="34">
        <v>0.9994919963535942</v>
      </c>
      <c r="AO249" s="34">
        <v>0.99947748575633633</v>
      </c>
      <c r="AP249" s="34">
        <v>0.9994629753697426</v>
      </c>
      <c r="AQ249" s="34">
        <v>0.99944846519381025</v>
      </c>
      <c r="AR249" s="34">
        <v>0.99943395522853651</v>
      </c>
      <c r="AS249" s="34">
        <v>0.99941944547391781</v>
      </c>
      <c r="AT249" s="34">
        <v>0.99940493592995117</v>
      </c>
      <c r="AU249" s="34">
        <v>0.99939042659663402</v>
      </c>
      <c r="AV249" s="34">
        <v>0.9993759174739627</v>
      </c>
      <c r="AW249" s="34">
        <v>0.99936140856193456</v>
      </c>
      <c r="AX249" s="34">
        <v>0.99934689986054648</v>
      </c>
      <c r="AY249" s="34">
        <v>0.99933239136979513</v>
      </c>
      <c r="AZ249" s="34">
        <v>0.99931788308967784</v>
      </c>
      <c r="BA249" s="34">
        <v>0.99930337502019129</v>
      </c>
      <c r="BB249" s="34">
        <v>0.99928886716133258</v>
      </c>
      <c r="BC249" s="34">
        <v>0.99927435951309851</v>
      </c>
      <c r="BD249" s="34">
        <v>0.99925985207548607</v>
      </c>
      <c r="BE249" s="34">
        <v>0.99924534484849192</v>
      </c>
      <c r="BF249" s="34">
        <v>0.99923083783211375</v>
      </c>
      <c r="BG249" s="34">
        <v>0.99921633102634777</v>
      </c>
      <c r="BH249" s="34">
        <v>0.99920182443119132</v>
      </c>
      <c r="BI249" s="34">
        <v>0.99918731804664118</v>
      </c>
      <c r="BJ249" s="34">
        <v>0.99917281187269424</v>
      </c>
      <c r="BK249" s="34">
        <v>0.99915830590934762</v>
      </c>
      <c r="BL249" s="34">
        <v>0.99914380015659832</v>
      </c>
      <c r="BM249" s="34">
        <v>0.99912929461444289</v>
      </c>
      <c r="BN249" s="34">
        <v>0.99911478928287867</v>
      </c>
      <c r="BO249" s="34">
        <v>0.99910028416190244</v>
      </c>
      <c r="BP249" s="34">
        <v>0.9990857792515111</v>
      </c>
      <c r="BQ249" s="34">
        <v>0.99907127455170164</v>
      </c>
      <c r="BR249" s="34">
        <v>0.99905677006247107</v>
      </c>
      <c r="BS249" s="34">
        <v>0.99904226578381627</v>
      </c>
      <c r="BT249" s="34">
        <v>0.99902776171573404</v>
      </c>
      <c r="BU249" s="34">
        <v>0.99901325785822159</v>
      </c>
      <c r="BV249" s="34">
        <v>0.99899875421127582</v>
      </c>
      <c r="BW249" s="34">
        <v>0.99898425077489361</v>
      </c>
      <c r="BX249" s="34">
        <v>0.99896974754907175</v>
      </c>
      <c r="BY249" s="34">
        <v>0.99895524453380746</v>
      </c>
      <c r="BZ249" s="34">
        <v>0.9989407417290973</v>
      </c>
      <c r="CA249" s="34">
        <v>0.99892623913493883</v>
      </c>
      <c r="CB249" s="34">
        <v>0.99891173675132827</v>
      </c>
      <c r="CC249" s="34">
        <v>0.99889723457826307</v>
      </c>
      <c r="CD249" s="34">
        <v>0.99888273261574001</v>
      </c>
      <c r="CE249" s="34">
        <v>0.99886823086375598</v>
      </c>
      <c r="CF249" s="34">
        <v>0.99885372932230831</v>
      </c>
      <c r="CG249" s="34">
        <v>0.99883922799139335</v>
      </c>
      <c r="CH249" s="34">
        <v>0.9988247268710081</v>
      </c>
      <c r="CI249" s="34">
        <v>0.9988102259611501</v>
      </c>
      <c r="CJ249" s="34">
        <v>0.99879572526181559</v>
      </c>
      <c r="CK249" s="34">
        <v>0.99878122477300213</v>
      </c>
      <c r="CL249" s="34">
        <v>0.99876672449470605</v>
      </c>
      <c r="CM249" s="34">
        <v>0.99875222442692491</v>
      </c>
      <c r="CN249" s="34">
        <v>0.99873772456965515</v>
      </c>
      <c r="CO249" s="34">
        <v>0.99872322492289411</v>
      </c>
      <c r="CP249" s="34">
        <v>0.99870872548663836</v>
      </c>
      <c r="CQ249" s="34">
        <v>0.998694226260885</v>
      </c>
      <c r="CR249" s="34">
        <v>0.99867972724563125</v>
      </c>
      <c r="CS249" s="34">
        <v>0.99866522844087369</v>
      </c>
      <c r="CT249" s="34">
        <v>0.99862383120382126</v>
      </c>
      <c r="CU249" s="34">
        <v>0.99858243568279048</v>
      </c>
      <c r="CV249" s="34">
        <v>0.9985410418777102</v>
      </c>
      <c r="CW249" s="34">
        <v>0.9984996497885098</v>
      </c>
      <c r="CX249" s="34">
        <v>0.99845825941511734</v>
      </c>
      <c r="CY249" s="34">
        <v>0.99841687075746233</v>
      </c>
      <c r="CZ249" s="34">
        <v>0.99837548381547336</v>
      </c>
      <c r="DA249" s="34">
        <v>0.99833409858907929</v>
      </c>
      <c r="DB249" s="34">
        <v>0.99829271507820916</v>
      </c>
    </row>
    <row r="250" spans="1:106" x14ac:dyDescent="0.2">
      <c r="A250" s="13">
        <f t="shared" ca="1" si="3"/>
        <v>44620</v>
      </c>
      <c r="B250" s="34">
        <v>1.0000139987431429</v>
      </c>
      <c r="C250" s="34">
        <v>1</v>
      </c>
      <c r="D250" s="34">
        <v>0.99998600145281935</v>
      </c>
      <c r="E250" s="34">
        <v>0.99997200310159817</v>
      </c>
      <c r="F250" s="34">
        <v>0.99995800494633347</v>
      </c>
      <c r="G250" s="34">
        <v>0.99994400698702257</v>
      </c>
      <c r="H250" s="34">
        <v>0.99993000922366282</v>
      </c>
      <c r="I250" s="34">
        <v>0.99991601165625132</v>
      </c>
      <c r="J250" s="34">
        <v>0.99990201428478553</v>
      </c>
      <c r="K250" s="34">
        <v>0.99988801710926267</v>
      </c>
      <c r="L250" s="34">
        <v>0.99987402012967963</v>
      </c>
      <c r="M250" s="34">
        <v>0.9998600233460343</v>
      </c>
      <c r="N250" s="34">
        <v>0.99984602675832368</v>
      </c>
      <c r="O250" s="34">
        <v>0.99983203036654478</v>
      </c>
      <c r="P250" s="34">
        <v>0.99981803417069492</v>
      </c>
      <c r="Q250" s="34">
        <v>0.99980403817077146</v>
      </c>
      <c r="R250" s="34">
        <v>0.99979004236677171</v>
      </c>
      <c r="S250" s="34">
        <v>0.99977604675869292</v>
      </c>
      <c r="T250" s="34">
        <v>0.99976205134653251</v>
      </c>
      <c r="U250" s="34">
        <v>0.99974805613028739</v>
      </c>
      <c r="V250" s="34">
        <v>0.99973406110995477</v>
      </c>
      <c r="W250" s="34">
        <v>0.99972006628553234</v>
      </c>
      <c r="X250" s="34">
        <v>0.99970607165701719</v>
      </c>
      <c r="Y250" s="34">
        <v>0.99969207722440634</v>
      </c>
      <c r="Z250" s="34">
        <v>0.99967808298769711</v>
      </c>
      <c r="AA250" s="34">
        <v>0.99966408894688696</v>
      </c>
      <c r="AB250" s="34">
        <v>0.99965009510197311</v>
      </c>
      <c r="AC250" s="34">
        <v>0.9996361014529529</v>
      </c>
      <c r="AD250" s="34">
        <v>0.99962210799982321</v>
      </c>
      <c r="AE250" s="34">
        <v>0.99960811474258138</v>
      </c>
      <c r="AF250" s="34">
        <v>0.99959412168122508</v>
      </c>
      <c r="AG250" s="34">
        <v>0.99958012881575131</v>
      </c>
      <c r="AH250" s="34">
        <v>0.9995661361461573</v>
      </c>
      <c r="AI250" s="34">
        <v>0.9995521436724405</v>
      </c>
      <c r="AJ250" s="34">
        <v>0.9995381513945979</v>
      </c>
      <c r="AK250" s="34">
        <v>0.99952415931262673</v>
      </c>
      <c r="AL250" s="34">
        <v>0.99951016742652432</v>
      </c>
      <c r="AM250" s="34">
        <v>0.99949617573628802</v>
      </c>
      <c r="AN250" s="34">
        <v>0.99948218424191515</v>
      </c>
      <c r="AO250" s="34">
        <v>0.99946819294340306</v>
      </c>
      <c r="AP250" s="34">
        <v>0.99945420184074851</v>
      </c>
      <c r="AQ250" s="34">
        <v>0.99944021093394919</v>
      </c>
      <c r="AR250" s="34">
        <v>0.99942622022300243</v>
      </c>
      <c r="AS250" s="34">
        <v>0.99941222970790511</v>
      </c>
      <c r="AT250" s="34">
        <v>0.99939823938865457</v>
      </c>
      <c r="AU250" s="34">
        <v>0.99938424926524805</v>
      </c>
      <c r="AV250" s="34">
        <v>0.99937025933768342</v>
      </c>
      <c r="AW250" s="34">
        <v>0.99935626960595714</v>
      </c>
      <c r="AX250" s="34">
        <v>0.99934228007006698</v>
      </c>
      <c r="AY250" s="34">
        <v>0.99932829073000984</v>
      </c>
      <c r="AZ250" s="34">
        <v>0.99931430158578305</v>
      </c>
      <c r="BA250" s="34">
        <v>0.99930031263738395</v>
      </c>
      <c r="BB250" s="34">
        <v>0.99928632388481009</v>
      </c>
      <c r="BC250" s="34">
        <v>0.99927233532805804</v>
      </c>
      <c r="BD250" s="34">
        <v>0.99925834696712579</v>
      </c>
      <c r="BE250" s="34">
        <v>0.99924435880201024</v>
      </c>
      <c r="BF250" s="34">
        <v>0.99923037083270838</v>
      </c>
      <c r="BG250" s="34">
        <v>0.99921638305921823</v>
      </c>
      <c r="BH250" s="34">
        <v>0.99920239548153622</v>
      </c>
      <c r="BI250" s="34">
        <v>0.99918840809966003</v>
      </c>
      <c r="BJ250" s="34">
        <v>0.99917442091358699</v>
      </c>
      <c r="BK250" s="34">
        <v>0.99916043392331411</v>
      </c>
      <c r="BL250" s="34">
        <v>0.99914644712883871</v>
      </c>
      <c r="BM250" s="34">
        <v>0.99913246053015847</v>
      </c>
      <c r="BN250" s="34">
        <v>0.99911847412727017</v>
      </c>
      <c r="BO250" s="34">
        <v>0.99910448792017093</v>
      </c>
      <c r="BP250" s="34">
        <v>0.9990905019088584</v>
      </c>
      <c r="BQ250" s="34">
        <v>0.99907651609332981</v>
      </c>
      <c r="BR250" s="34">
        <v>0.99906253047358218</v>
      </c>
      <c r="BS250" s="34">
        <v>0.99904854504961316</v>
      </c>
      <c r="BT250" s="34">
        <v>0.99903455982141953</v>
      </c>
      <c r="BU250" s="34">
        <v>0.99902057478899875</v>
      </c>
      <c r="BV250" s="34">
        <v>0.99900658995234815</v>
      </c>
      <c r="BW250" s="34">
        <v>0.99899260531146505</v>
      </c>
      <c r="BX250" s="34">
        <v>0.99897862086634659</v>
      </c>
      <c r="BY250" s="34">
        <v>0.99896463661698987</v>
      </c>
      <c r="BZ250" s="34">
        <v>0.99895065256339244</v>
      </c>
      <c r="CA250" s="34">
        <v>0.99893666870555142</v>
      </c>
      <c r="CB250" s="34">
        <v>0.99892268504346404</v>
      </c>
      <c r="CC250" s="34">
        <v>0.99890870157712774</v>
      </c>
      <c r="CD250" s="34">
        <v>0.99889471830653953</v>
      </c>
      <c r="CE250" s="34">
        <v>0.99888073523169707</v>
      </c>
      <c r="CF250" s="34">
        <v>0.99886675235259703</v>
      </c>
      <c r="CG250" s="34">
        <v>0.99885276966923708</v>
      </c>
      <c r="CH250" s="34">
        <v>0.99883878718161445</v>
      </c>
      <c r="CI250" s="34">
        <v>0.99882480488972625</v>
      </c>
      <c r="CJ250" s="34">
        <v>0.99881082279356981</v>
      </c>
      <c r="CK250" s="34">
        <v>0.99879684089314247</v>
      </c>
      <c r="CL250" s="34">
        <v>0.99878285918844134</v>
      </c>
      <c r="CM250" s="34">
        <v>0.99876887767946387</v>
      </c>
      <c r="CN250" s="34">
        <v>0.99875489636620707</v>
      </c>
      <c r="CO250" s="34">
        <v>0.99874091524866859</v>
      </c>
      <c r="CP250" s="34">
        <v>0.99872693432684523</v>
      </c>
      <c r="CQ250" s="34">
        <v>0.99871295360073464</v>
      </c>
      <c r="CR250" s="34">
        <v>0.99869897307033351</v>
      </c>
      <c r="CS250" s="34">
        <v>0.99868499273563982</v>
      </c>
      <c r="CT250" s="34">
        <v>0.99867101259665048</v>
      </c>
      <c r="CU250" s="34">
        <v>0.99865703265336281</v>
      </c>
      <c r="CV250" s="34">
        <v>0.99860085796525333</v>
      </c>
      <c r="CW250" s="34">
        <v>0.99854468643698335</v>
      </c>
      <c r="CX250" s="34">
        <v>0.99848851806837469</v>
      </c>
      <c r="CY250" s="34">
        <v>0.99843235285924947</v>
      </c>
      <c r="CZ250" s="34">
        <v>0.99837619080943041</v>
      </c>
      <c r="DA250" s="34">
        <v>0.99832003191873953</v>
      </c>
      <c r="DB250" s="34">
        <v>0.9982638761869993</v>
      </c>
    </row>
    <row r="251" spans="1:106" x14ac:dyDescent="0.2">
      <c r="A251" s="13">
        <f t="shared" ca="1" si="3"/>
        <v>44621</v>
      </c>
      <c r="B251" s="34">
        <v>1.0000141810995304</v>
      </c>
      <c r="C251" s="34">
        <v>1</v>
      </c>
      <c r="D251" s="34">
        <v>0.99998581910157036</v>
      </c>
      <c r="E251" s="34">
        <v>0.99997163840423864</v>
      </c>
      <c r="F251" s="34">
        <v>0.99995745790800195</v>
      </c>
      <c r="G251" s="34">
        <v>0.99994327761285751</v>
      </c>
      <c r="H251" s="34">
        <v>0.99992909751880221</v>
      </c>
      <c r="I251" s="34">
        <v>0.99991491762583351</v>
      </c>
      <c r="J251" s="34">
        <v>0.9999007379339484</v>
      </c>
      <c r="K251" s="34">
        <v>0.99988655844314389</v>
      </c>
      <c r="L251" s="34">
        <v>0.99987237915341742</v>
      </c>
      <c r="M251" s="34">
        <v>0.99985820006476633</v>
      </c>
      <c r="N251" s="34">
        <v>0.99984402117718696</v>
      </c>
      <c r="O251" s="34">
        <v>0.9998298424906773</v>
      </c>
      <c r="P251" s="34">
        <v>0.99981566400523392</v>
      </c>
      <c r="Q251" s="34">
        <v>0.99980148572085425</v>
      </c>
      <c r="R251" s="34">
        <v>0.99978730763753565</v>
      </c>
      <c r="S251" s="34">
        <v>0.99977312975527477</v>
      </c>
      <c r="T251" s="34">
        <v>0.99975895207406906</v>
      </c>
      <c r="U251" s="34">
        <v>0.99974477459391564</v>
      </c>
      <c r="V251" s="34">
        <v>0.99973059731481151</v>
      </c>
      <c r="W251" s="34">
        <v>0.99971642023675411</v>
      </c>
      <c r="X251" s="34">
        <v>0.99970224335974023</v>
      </c>
      <c r="Y251" s="34">
        <v>0.99968806668376731</v>
      </c>
      <c r="Z251" s="34">
        <v>0.99967389020883224</v>
      </c>
      <c r="AA251" s="34">
        <v>0.99965971393493236</v>
      </c>
      <c r="AB251" s="34">
        <v>0.999645537862065</v>
      </c>
      <c r="AC251" s="34">
        <v>0.99963136199022684</v>
      </c>
      <c r="AD251" s="34">
        <v>0.99961718631941543</v>
      </c>
      <c r="AE251" s="34">
        <v>0.99960301084962788</v>
      </c>
      <c r="AF251" s="34">
        <v>0.99958883558086087</v>
      </c>
      <c r="AG251" s="34">
        <v>0.99957466051311217</v>
      </c>
      <c r="AH251" s="34">
        <v>0.99956048564637856</v>
      </c>
      <c r="AI251" s="34">
        <v>0.99954631098065738</v>
      </c>
      <c r="AJ251" s="34">
        <v>0.99953213651594564</v>
      </c>
      <c r="AK251" s="34">
        <v>0.99951796225224065</v>
      </c>
      <c r="AL251" s="34">
        <v>0.99950378818953922</v>
      </c>
      <c r="AM251" s="34">
        <v>0.999489614327839</v>
      </c>
      <c r="AN251" s="34">
        <v>0.99947544066713656</v>
      </c>
      <c r="AO251" s="34">
        <v>0.99946126720742978</v>
      </c>
      <c r="AP251" s="34">
        <v>0.999447093948715</v>
      </c>
      <c r="AQ251" s="34">
        <v>0.9994329208909899</v>
      </c>
      <c r="AR251" s="34">
        <v>0.99941874803425168</v>
      </c>
      <c r="AS251" s="34">
        <v>0.99940457537849714</v>
      </c>
      <c r="AT251" s="34">
        <v>0.9993904029237235</v>
      </c>
      <c r="AU251" s="34">
        <v>0.9993762306699282</v>
      </c>
      <c r="AV251" s="34">
        <v>0.99936205861710814</v>
      </c>
      <c r="AW251" s="34">
        <v>0.99934788676526021</v>
      </c>
      <c r="AX251" s="34">
        <v>0.9993337151143824</v>
      </c>
      <c r="AY251" s="34">
        <v>0.99931954366447096</v>
      </c>
      <c r="AZ251" s="34">
        <v>0.99930537241552353</v>
      </c>
      <c r="BA251" s="34">
        <v>0.99929120136753691</v>
      </c>
      <c r="BB251" s="34">
        <v>0.99927703052050876</v>
      </c>
      <c r="BC251" s="34">
        <v>0.99926285987443597</v>
      </c>
      <c r="BD251" s="34">
        <v>0.99924868942931555</v>
      </c>
      <c r="BE251" s="34">
        <v>0.99923451918514494</v>
      </c>
      <c r="BF251" s="34">
        <v>0.99922034914192093</v>
      </c>
      <c r="BG251" s="34">
        <v>0.99920617929964106</v>
      </c>
      <c r="BH251" s="34">
        <v>0.99919200965830224</v>
      </c>
      <c r="BI251" s="34">
        <v>0.99917784021790146</v>
      </c>
      <c r="BJ251" s="34">
        <v>0.99916367097843606</v>
      </c>
      <c r="BK251" s="34">
        <v>0.99914950193990348</v>
      </c>
      <c r="BL251" s="34">
        <v>0.9991353331023004</v>
      </c>
      <c r="BM251" s="34">
        <v>0.99912116446562427</v>
      </c>
      <c r="BN251" s="34">
        <v>0.99910699602987207</v>
      </c>
      <c r="BO251" s="34">
        <v>0.99909282779504094</v>
      </c>
      <c r="BP251" s="34">
        <v>0.9990786597611282</v>
      </c>
      <c r="BQ251" s="34">
        <v>0.99906449192813107</v>
      </c>
      <c r="BR251" s="34">
        <v>0.99905032429604634</v>
      </c>
      <c r="BS251" s="34">
        <v>0.99903615686487146</v>
      </c>
      <c r="BT251" s="34">
        <v>0.99902198963460342</v>
      </c>
      <c r="BU251" s="34">
        <v>0.99900782260523935</v>
      </c>
      <c r="BV251" s="34">
        <v>0.99899365577677668</v>
      </c>
      <c r="BW251" s="34">
        <v>0.99897948914921231</v>
      </c>
      <c r="BX251" s="34">
        <v>0.99896532272254324</v>
      </c>
      <c r="BY251" s="34">
        <v>0.99895115649676713</v>
      </c>
      <c r="BZ251" s="34">
        <v>0.99893699047188056</v>
      </c>
      <c r="CA251" s="34">
        <v>0.99892282464788129</v>
      </c>
      <c r="CB251" s="34">
        <v>0.99890865902476567</v>
      </c>
      <c r="CC251" s="34">
        <v>0.99889449360253157</v>
      </c>
      <c r="CD251" s="34">
        <v>0.99888032838117602</v>
      </c>
      <c r="CE251" s="34">
        <v>0.99886616336069578</v>
      </c>
      <c r="CF251" s="34">
        <v>0.99885199854108841</v>
      </c>
      <c r="CG251" s="34">
        <v>0.99883783392235104</v>
      </c>
      <c r="CH251" s="34">
        <v>0.99882366950448043</v>
      </c>
      <c r="CI251" s="34">
        <v>0.99880950528747414</v>
      </c>
      <c r="CJ251" s="34">
        <v>0.99879534127132907</v>
      </c>
      <c r="CK251" s="34">
        <v>0.99878117745604234</v>
      </c>
      <c r="CL251" s="34">
        <v>0.99876701384161148</v>
      </c>
      <c r="CM251" s="34">
        <v>0.9987528504280333</v>
      </c>
      <c r="CN251" s="34">
        <v>0.99873868721530512</v>
      </c>
      <c r="CO251" s="34">
        <v>0.99872452420342406</v>
      </c>
      <c r="CP251" s="34">
        <v>0.99871036139238711</v>
      </c>
      <c r="CQ251" s="34">
        <v>0.99869619878219162</v>
      </c>
      <c r="CR251" s="34">
        <v>0.99868203637283448</v>
      </c>
      <c r="CS251" s="34">
        <v>0.99866787416431335</v>
      </c>
      <c r="CT251" s="34">
        <v>0.9986537121566248</v>
      </c>
      <c r="CU251" s="34">
        <v>0.99860549605827675</v>
      </c>
      <c r="CV251" s="34">
        <v>0.99855728228785479</v>
      </c>
      <c r="CW251" s="34">
        <v>0.99850907084524665</v>
      </c>
      <c r="CX251" s="34">
        <v>0.99846086173033977</v>
      </c>
      <c r="CY251" s="34">
        <v>0.99841265494302234</v>
      </c>
      <c r="CZ251" s="34">
        <v>0.99836445048318112</v>
      </c>
      <c r="DA251" s="34">
        <v>0.99831624835070421</v>
      </c>
      <c r="DB251" s="34">
        <v>0.99826804854547935</v>
      </c>
    </row>
    <row r="252" spans="1:106" x14ac:dyDescent="0.2">
      <c r="A252" s="13">
        <f t="shared" ca="1" si="3"/>
        <v>44622</v>
      </c>
      <c r="B252" s="34">
        <v>1.0000144941158533</v>
      </c>
      <c r="C252" s="34">
        <v>1</v>
      </c>
      <c r="D252" s="34">
        <v>0.99998550609422288</v>
      </c>
      <c r="E252" s="34">
        <v>0.99997101239851927</v>
      </c>
      <c r="F252" s="34">
        <v>0.99995651891288584</v>
      </c>
      <c r="G252" s="34">
        <v>0.99994202563731971</v>
      </c>
      <c r="H252" s="34">
        <v>0.99992753257181755</v>
      </c>
      <c r="I252" s="34">
        <v>0.99991303971637679</v>
      </c>
      <c r="J252" s="34">
        <v>0.99989854707099379</v>
      </c>
      <c r="K252" s="34">
        <v>0.9998840546356661</v>
      </c>
      <c r="L252" s="34">
        <v>0.99986956241039016</v>
      </c>
      <c r="M252" s="34">
        <v>0.99985507039516341</v>
      </c>
      <c r="N252" s="34">
        <v>0.99984057858998254</v>
      </c>
      <c r="O252" s="34">
        <v>0.99982608699484421</v>
      </c>
      <c r="P252" s="34">
        <v>0.9998115956097462</v>
      </c>
      <c r="Q252" s="34">
        <v>0.9997971044346845</v>
      </c>
      <c r="R252" s="34">
        <v>0.99978261346965669</v>
      </c>
      <c r="S252" s="34">
        <v>0.99976812271465965</v>
      </c>
      <c r="T252" s="34">
        <v>0.99975363216969027</v>
      </c>
      <c r="U252" s="34">
        <v>0.99973914183474544</v>
      </c>
      <c r="V252" s="34">
        <v>0.99972465170982194</v>
      </c>
      <c r="W252" s="34">
        <v>0.99971016179491723</v>
      </c>
      <c r="X252" s="34">
        <v>0.99969567209002796</v>
      </c>
      <c r="Y252" s="34">
        <v>0.99968118259515104</v>
      </c>
      <c r="Z252" s="34">
        <v>0.99966669331028346</v>
      </c>
      <c r="AA252" s="34">
        <v>0.99965220423542223</v>
      </c>
      <c r="AB252" s="34">
        <v>0.99963771537056412</v>
      </c>
      <c r="AC252" s="34">
        <v>0.99962322671570647</v>
      </c>
      <c r="AD252" s="34">
        <v>0.99960873827084595</v>
      </c>
      <c r="AE252" s="34">
        <v>0.99959425003597968</v>
      </c>
      <c r="AF252" s="34">
        <v>0.99957976201110432</v>
      </c>
      <c r="AG252" s="34">
        <v>0.99956527419621732</v>
      </c>
      <c r="AH252" s="34">
        <v>0.99955078659131502</v>
      </c>
      <c r="AI252" s="34">
        <v>0.99953629919639486</v>
      </c>
      <c r="AJ252" s="34">
        <v>0.99952181201145374</v>
      </c>
      <c r="AK252" s="34">
        <v>0.99950732503648843</v>
      </c>
      <c r="AL252" s="34">
        <v>0.99949283827149593</v>
      </c>
      <c r="AM252" s="34">
        <v>0.99947835171647337</v>
      </c>
      <c r="AN252" s="34">
        <v>0.99946386537141729</v>
      </c>
      <c r="AO252" s="34">
        <v>0.99944937923632504</v>
      </c>
      <c r="AP252" s="34">
        <v>0.99943489331119373</v>
      </c>
      <c r="AQ252" s="34">
        <v>0.99942040759601969</v>
      </c>
      <c r="AR252" s="34">
        <v>0.99940592209080037</v>
      </c>
      <c r="AS252" s="34">
        <v>0.99939143679553277</v>
      </c>
      <c r="AT252" s="34">
        <v>0.99937695171021346</v>
      </c>
      <c r="AU252" s="34">
        <v>0.99936246683483965</v>
      </c>
      <c r="AV252" s="34">
        <v>0.99934798216940823</v>
      </c>
      <c r="AW252" s="34">
        <v>0.99933349771391622</v>
      </c>
      <c r="AX252" s="34">
        <v>0.99931901346836061</v>
      </c>
      <c r="AY252" s="34">
        <v>0.99930452943273829</v>
      </c>
      <c r="AZ252" s="34">
        <v>0.99929004560704615</v>
      </c>
      <c r="BA252" s="34">
        <v>0.99927556199128131</v>
      </c>
      <c r="BB252" s="34">
        <v>0.99926107858544044</v>
      </c>
      <c r="BC252" s="34">
        <v>0.99924659538952088</v>
      </c>
      <c r="BD252" s="34">
        <v>0.99923211240351939</v>
      </c>
      <c r="BE252" s="34">
        <v>0.99921762962743277</v>
      </c>
      <c r="BF252" s="34">
        <v>0.99920314706125835</v>
      </c>
      <c r="BG252" s="34">
        <v>0.99918866470499279</v>
      </c>
      <c r="BH252" s="34">
        <v>0.999174182558633</v>
      </c>
      <c r="BI252" s="34">
        <v>0.99915970062217618</v>
      </c>
      <c r="BJ252" s="34">
        <v>0.99914521889561936</v>
      </c>
      <c r="BK252" s="34">
        <v>0.99913073737895908</v>
      </c>
      <c r="BL252" s="34">
        <v>0.99911625607219257</v>
      </c>
      <c r="BM252" s="34">
        <v>0.99910177497531694</v>
      </c>
      <c r="BN252" s="34">
        <v>0.99908729408832864</v>
      </c>
      <c r="BO252" s="34">
        <v>0.99907281341122534</v>
      </c>
      <c r="BP252" s="34">
        <v>0.99905833294400326</v>
      </c>
      <c r="BQ252" s="34">
        <v>0.99904385268665985</v>
      </c>
      <c r="BR252" s="34">
        <v>0.99902937263919189</v>
      </c>
      <c r="BS252" s="34">
        <v>0.99901489280159661</v>
      </c>
      <c r="BT252" s="34">
        <v>0.99900041317387045</v>
      </c>
      <c r="BU252" s="34">
        <v>0.99898593375601075</v>
      </c>
      <c r="BV252" s="34">
        <v>0.99897145454801439</v>
      </c>
      <c r="BW252" s="34">
        <v>0.99895697554987817</v>
      </c>
      <c r="BX252" s="34">
        <v>0.99894249676159941</v>
      </c>
      <c r="BY252" s="34">
        <v>0.99892801818317456</v>
      </c>
      <c r="BZ252" s="34">
        <v>0.99891353981460118</v>
      </c>
      <c r="CA252" s="34">
        <v>0.99889906165587561</v>
      </c>
      <c r="CB252" s="34">
        <v>0.99888458370699529</v>
      </c>
      <c r="CC252" s="34">
        <v>0.998870105967957</v>
      </c>
      <c r="CD252" s="34">
        <v>0.99885562843875775</v>
      </c>
      <c r="CE252" s="34">
        <v>0.99884115111939431</v>
      </c>
      <c r="CF252" s="34">
        <v>0.9988266740098638</v>
      </c>
      <c r="CG252" s="34">
        <v>0.99881219711016322</v>
      </c>
      <c r="CH252" s="34">
        <v>0.99879772042028925</v>
      </c>
      <c r="CI252" s="34">
        <v>0.99878324394023921</v>
      </c>
      <c r="CJ252" s="34">
        <v>0.99876876767000999</v>
      </c>
      <c r="CK252" s="34">
        <v>0.99875429160959839</v>
      </c>
      <c r="CL252" s="34">
        <v>0.99873981575900139</v>
      </c>
      <c r="CM252" s="34">
        <v>0.9987253401182159</v>
      </c>
      <c r="CN252" s="34">
        <v>0.99871086468723935</v>
      </c>
      <c r="CO252" s="34">
        <v>0.99869638946606798</v>
      </c>
      <c r="CP252" s="34">
        <v>0.99868191445469934</v>
      </c>
      <c r="CQ252" s="34">
        <v>0.9986674396531301</v>
      </c>
      <c r="CR252" s="34">
        <v>0.99865296506135715</v>
      </c>
      <c r="CS252" s="34">
        <v>0.9986384906793776</v>
      </c>
      <c r="CT252" s="34">
        <v>0.99858962107575955</v>
      </c>
      <c r="CU252" s="34">
        <v>0.99854075386363583</v>
      </c>
      <c r="CV252" s="34">
        <v>0.9984918890428891</v>
      </c>
      <c r="CW252" s="34">
        <v>0.99844302661340267</v>
      </c>
      <c r="CX252" s="34">
        <v>0.99839416657505942</v>
      </c>
      <c r="CY252" s="34">
        <v>0.9983453089277422</v>
      </c>
      <c r="CZ252" s="34">
        <v>0.99829645367133402</v>
      </c>
      <c r="DA252" s="34">
        <v>0.99824760080571784</v>
      </c>
      <c r="DB252" s="34">
        <v>0.99819875033077698</v>
      </c>
    </row>
    <row r="253" spans="1:106" x14ac:dyDescent="0.2">
      <c r="A253" s="13">
        <f t="shared" ca="1" si="3"/>
        <v>44623</v>
      </c>
      <c r="B253" s="34">
        <v>1.0000485600056606</v>
      </c>
      <c r="C253" s="34">
        <v>1.0000323730751046</v>
      </c>
      <c r="D253" s="34">
        <v>1.0000161864065524</v>
      </c>
      <c r="E253" s="34">
        <v>1</v>
      </c>
      <c r="F253" s="34">
        <v>0.99998381385544333</v>
      </c>
      <c r="G253" s="34">
        <v>0.99996762797287753</v>
      </c>
      <c r="H253" s="34">
        <v>0.99995144235229905</v>
      </c>
      <c r="I253" s="34">
        <v>0.99993525699370311</v>
      </c>
      <c r="J253" s="34">
        <v>0.99991907189708595</v>
      </c>
      <c r="K253" s="34">
        <v>0.99990288706244312</v>
      </c>
      <c r="L253" s="34">
        <v>0.99988670248977007</v>
      </c>
      <c r="M253" s="34">
        <v>0.99987051817906314</v>
      </c>
      <c r="N253" s="34">
        <v>0.99985433413031777</v>
      </c>
      <c r="O253" s="34">
        <v>0.99983815034352985</v>
      </c>
      <c r="P253" s="34">
        <v>0.99982196681869484</v>
      </c>
      <c r="Q253" s="34">
        <v>0.99980578355580874</v>
      </c>
      <c r="R253" s="34">
        <v>0.99978960055486732</v>
      </c>
      <c r="S253" s="34">
        <v>0.99977341781586637</v>
      </c>
      <c r="T253" s="34">
        <v>0.99975723533880145</v>
      </c>
      <c r="U253" s="34">
        <v>0.99974105312366823</v>
      </c>
      <c r="V253" s="34">
        <v>0.99972487117046305</v>
      </c>
      <c r="W253" s="34">
        <v>0.99970868947918123</v>
      </c>
      <c r="X253" s="34">
        <v>0.99969250804981846</v>
      </c>
      <c r="Y253" s="34">
        <v>0.99967632688237074</v>
      </c>
      <c r="Z253" s="34">
        <v>0.99966014597683373</v>
      </c>
      <c r="AA253" s="34">
        <v>0.99964396533320332</v>
      </c>
      <c r="AB253" s="34">
        <v>0.99962778495147497</v>
      </c>
      <c r="AC253" s="34">
        <v>0.99961160483164457</v>
      </c>
      <c r="AD253" s="34">
        <v>0.99959542497370812</v>
      </c>
      <c r="AE253" s="34">
        <v>0.99957924537766107</v>
      </c>
      <c r="AF253" s="34">
        <v>0.9995630660434992</v>
      </c>
      <c r="AG253" s="34">
        <v>0.99954688697121852</v>
      </c>
      <c r="AH253" s="34">
        <v>0.99953070816081468</v>
      </c>
      <c r="AI253" s="34">
        <v>0.99951452961228338</v>
      </c>
      <c r="AJ253" s="34">
        <v>0.99949835132562026</v>
      </c>
      <c r="AK253" s="34">
        <v>0.99948217330082145</v>
      </c>
      <c r="AL253" s="34">
        <v>0.99946599553788229</v>
      </c>
      <c r="AM253" s="34">
        <v>0.999449818036799</v>
      </c>
      <c r="AN253" s="34">
        <v>0.9994336407975668</v>
      </c>
      <c r="AO253" s="34">
        <v>0.99941746382018193</v>
      </c>
      <c r="AP253" s="34">
        <v>0.99940128710463971</v>
      </c>
      <c r="AQ253" s="34">
        <v>0.99938511065093649</v>
      </c>
      <c r="AR253" s="34">
        <v>0.99936893445906749</v>
      </c>
      <c r="AS253" s="34">
        <v>0.9993527585290285</v>
      </c>
      <c r="AT253" s="34">
        <v>0.99933658286081561</v>
      </c>
      <c r="AU253" s="34">
        <v>0.99932040745442463</v>
      </c>
      <c r="AV253" s="34">
        <v>0.99930423230985077</v>
      </c>
      <c r="AW253" s="34">
        <v>0.99928805742709037</v>
      </c>
      <c r="AX253" s="34">
        <v>0.99927188280613899</v>
      </c>
      <c r="AY253" s="34">
        <v>0.99925570844699207</v>
      </c>
      <c r="AZ253" s="34">
        <v>0.99923953434964596</v>
      </c>
      <c r="BA253" s="34">
        <v>0.9992233605140961</v>
      </c>
      <c r="BB253" s="34">
        <v>0.99920718694033817</v>
      </c>
      <c r="BC253" s="34">
        <v>0.99919101362836804</v>
      </c>
      <c r="BD253" s="34">
        <v>0.99917484057818162</v>
      </c>
      <c r="BE253" s="34">
        <v>0.99915866778977436</v>
      </c>
      <c r="BF253" s="34">
        <v>0.99914249526314236</v>
      </c>
      <c r="BG253" s="34">
        <v>0.99912632299828086</v>
      </c>
      <c r="BH253" s="34">
        <v>0.99911015099518641</v>
      </c>
      <c r="BI253" s="34">
        <v>0.99909397925385413</v>
      </c>
      <c r="BJ253" s="34">
        <v>0.9990778077742799</v>
      </c>
      <c r="BK253" s="34">
        <v>0.99906163655645963</v>
      </c>
      <c r="BL253" s="34">
        <v>0.99904546560038909</v>
      </c>
      <c r="BM253" s="34">
        <v>0.99902929490606418</v>
      </c>
      <c r="BN253" s="34">
        <v>0.99901312447348023</v>
      </c>
      <c r="BO253" s="34">
        <v>0.99899695430263336</v>
      </c>
      <c r="BP253" s="34">
        <v>0.99898078439351889</v>
      </c>
      <c r="BQ253" s="34">
        <v>0.99896461474613329</v>
      </c>
      <c r="BR253" s="34">
        <v>0.99894844536047178</v>
      </c>
      <c r="BS253" s="34">
        <v>0.99893227623653025</v>
      </c>
      <c r="BT253" s="34">
        <v>0.99891610737430447</v>
      </c>
      <c r="BU253" s="34">
        <v>0.99889993877379035</v>
      </c>
      <c r="BV253" s="34">
        <v>0.99888377043498366</v>
      </c>
      <c r="BW253" s="34">
        <v>0.99886760235787975</v>
      </c>
      <c r="BX253" s="34">
        <v>0.99885143454247483</v>
      </c>
      <c r="BY253" s="34">
        <v>0.99883526698876446</v>
      </c>
      <c r="BZ253" s="34">
        <v>0.99881909969674465</v>
      </c>
      <c r="CA253" s="34">
        <v>0.99880293266641063</v>
      </c>
      <c r="CB253" s="34">
        <v>0.99878676589775872</v>
      </c>
      <c r="CC253" s="34">
        <v>0.99877059939078439</v>
      </c>
      <c r="CD253" s="34">
        <v>0.9987544331454834</v>
      </c>
      <c r="CE253" s="34">
        <v>0.99873826716185177</v>
      </c>
      <c r="CF253" s="34">
        <v>0.99872210143988494</v>
      </c>
      <c r="CG253" s="34">
        <v>0.99870593597957902</v>
      </c>
      <c r="CH253" s="34">
        <v>0.99868977078092924</v>
      </c>
      <c r="CI253" s="34">
        <v>0.99867360584393206</v>
      </c>
      <c r="CJ253" s="34">
        <v>0.99865744116858257</v>
      </c>
      <c r="CK253" s="34">
        <v>0.99864127675487724</v>
      </c>
      <c r="CL253" s="34">
        <v>0.99862511260281106</v>
      </c>
      <c r="CM253" s="34">
        <v>0.99860894871238037</v>
      </c>
      <c r="CN253" s="34">
        <v>0.99859278508358051</v>
      </c>
      <c r="CO253" s="34">
        <v>0.99857662171640793</v>
      </c>
      <c r="CP253" s="34">
        <v>0.99856045861085774</v>
      </c>
      <c r="CQ253" s="34">
        <v>0.99854429576692583</v>
      </c>
      <c r="CR253" s="34">
        <v>0.99852813318460798</v>
      </c>
      <c r="CS253" s="34">
        <v>0.9985119708639002</v>
      </c>
      <c r="CT253" s="34">
        <v>0.99845271375474198</v>
      </c>
      <c r="CU253" s="34">
        <v>0.99839346016222152</v>
      </c>
      <c r="CV253" s="34">
        <v>0.99833421008613021</v>
      </c>
      <c r="CW253" s="34">
        <v>0.99827496352625944</v>
      </c>
      <c r="CX253" s="34">
        <v>0.99821572048240015</v>
      </c>
      <c r="CY253" s="34">
        <v>0.99815648095434428</v>
      </c>
      <c r="CZ253" s="34">
        <v>0.99809724494188312</v>
      </c>
      <c r="DA253" s="34">
        <v>0.99803801244480739</v>
      </c>
      <c r="DB253" s="34">
        <v>0.99800468128639408</v>
      </c>
    </row>
    <row r="254" spans="1:106" x14ac:dyDescent="0.2">
      <c r="A254" s="13">
        <f t="shared" ca="1" si="3"/>
        <v>44624</v>
      </c>
      <c r="B254" s="34">
        <v>1.0000508066918217</v>
      </c>
      <c r="C254" s="34">
        <v>1.0000338708410743</v>
      </c>
      <c r="D254" s="34">
        <v>1.0000169352771355</v>
      </c>
      <c r="E254" s="34">
        <v>1</v>
      </c>
      <c r="F254" s="34">
        <v>0.99998306500966339</v>
      </c>
      <c r="G254" s="34">
        <v>0.99996613030612091</v>
      </c>
      <c r="H254" s="34">
        <v>0.99994919588936726</v>
      </c>
      <c r="I254" s="34">
        <v>0.99993226175939787</v>
      </c>
      <c r="J254" s="34">
        <v>0.99991532791620785</v>
      </c>
      <c r="K254" s="34">
        <v>0.99989839435979211</v>
      </c>
      <c r="L254" s="34">
        <v>0.9998814610901462</v>
      </c>
      <c r="M254" s="34">
        <v>0.999864528107265</v>
      </c>
      <c r="N254" s="34">
        <v>0.99984759541114354</v>
      </c>
      <c r="O254" s="34">
        <v>0.99983066300177725</v>
      </c>
      <c r="P254" s="34">
        <v>0.99981373087916126</v>
      </c>
      <c r="Q254" s="34">
        <v>0.99979679904329033</v>
      </c>
      <c r="R254" s="34">
        <v>0.99977986749416003</v>
      </c>
      <c r="S254" s="34">
        <v>0.99976293623176538</v>
      </c>
      <c r="T254" s="34">
        <v>0.99974600525610158</v>
      </c>
      <c r="U254" s="34">
        <v>0.99972907456716353</v>
      </c>
      <c r="V254" s="34">
        <v>0.99971214416494669</v>
      </c>
      <c r="W254" s="34">
        <v>0.99969521404944583</v>
      </c>
      <c r="X254" s="34">
        <v>0.99967828422065641</v>
      </c>
      <c r="Y254" s="34">
        <v>0.99966135467857342</v>
      </c>
      <c r="Z254" s="34">
        <v>0.99964442542319232</v>
      </c>
      <c r="AA254" s="34">
        <v>0.99962749645450766</v>
      </c>
      <c r="AB254" s="34">
        <v>0.999610567772515</v>
      </c>
      <c r="AC254" s="34">
        <v>0.99959363937720946</v>
      </c>
      <c r="AD254" s="34">
        <v>0.99957671126858616</v>
      </c>
      <c r="AE254" s="34">
        <v>0.99955978344664032</v>
      </c>
      <c r="AF254" s="34">
        <v>0.99954285591136682</v>
      </c>
      <c r="AG254" s="34">
        <v>0.99952592866276091</v>
      </c>
      <c r="AH254" s="34">
        <v>0.99950900170081802</v>
      </c>
      <c r="AI254" s="34">
        <v>0.99949207502553294</v>
      </c>
      <c r="AJ254" s="34">
        <v>0.99947514863690079</v>
      </c>
      <c r="AK254" s="34">
        <v>0.99945822253491701</v>
      </c>
      <c r="AL254" s="34">
        <v>0.99944129671957671</v>
      </c>
      <c r="AM254" s="34">
        <v>0.99942437119087479</v>
      </c>
      <c r="AN254" s="34">
        <v>0.99940744594880648</v>
      </c>
      <c r="AO254" s="34">
        <v>0.999390520993367</v>
      </c>
      <c r="AP254" s="34">
        <v>0.99937359632455169</v>
      </c>
      <c r="AQ254" s="34">
        <v>0.99935667194235533</v>
      </c>
      <c r="AR254" s="34">
        <v>0.99933974784677326</v>
      </c>
      <c r="AS254" s="34">
        <v>0.99932282403780059</v>
      </c>
      <c r="AT254" s="34">
        <v>0.99930590051543233</v>
      </c>
      <c r="AU254" s="34">
        <v>0.99928897727966393</v>
      </c>
      <c r="AV254" s="34">
        <v>0.99927205433049016</v>
      </c>
      <c r="AW254" s="34">
        <v>0.99925513166790658</v>
      </c>
      <c r="AX254" s="34">
        <v>0.9992382092919081</v>
      </c>
      <c r="AY254" s="34">
        <v>0.99922128720248993</v>
      </c>
      <c r="AZ254" s="34">
        <v>0.99920436539964697</v>
      </c>
      <c r="BA254" s="34">
        <v>0.99918744388337466</v>
      </c>
      <c r="BB254" s="34">
        <v>0.99917052265366835</v>
      </c>
      <c r="BC254" s="34">
        <v>0.99915360171052259</v>
      </c>
      <c r="BD254" s="34">
        <v>0.99913668105393283</v>
      </c>
      <c r="BE254" s="34">
        <v>0.99911976068389419</v>
      </c>
      <c r="BF254" s="34">
        <v>0.99910284060040189</v>
      </c>
      <c r="BG254" s="34">
        <v>0.99908592080345127</v>
      </c>
      <c r="BH254" s="34">
        <v>0.999069001293037</v>
      </c>
      <c r="BI254" s="34">
        <v>0.99905208206915463</v>
      </c>
      <c r="BJ254" s="34">
        <v>0.99903516313179919</v>
      </c>
      <c r="BK254" s="34">
        <v>0.99901824448096543</v>
      </c>
      <c r="BL254" s="34">
        <v>0.99900132611664938</v>
      </c>
      <c r="BM254" s="34">
        <v>0.99898440803884536</v>
      </c>
      <c r="BN254" s="34">
        <v>0.99896749024754883</v>
      </c>
      <c r="BO254" s="34">
        <v>0.99895057274275501</v>
      </c>
      <c r="BP254" s="34">
        <v>0.99893365552445879</v>
      </c>
      <c r="BQ254" s="34">
        <v>0.99891673859265584</v>
      </c>
      <c r="BR254" s="34">
        <v>0.9988998219473405</v>
      </c>
      <c r="BS254" s="34">
        <v>0.9988829055885089</v>
      </c>
      <c r="BT254" s="34">
        <v>0.99886598951615546</v>
      </c>
      <c r="BU254" s="34">
        <v>0.99884907373027532</v>
      </c>
      <c r="BV254" s="34">
        <v>0.99883215823086413</v>
      </c>
      <c r="BW254" s="34">
        <v>0.99881524301791658</v>
      </c>
      <c r="BX254" s="34">
        <v>0.99879832809142821</v>
      </c>
      <c r="BY254" s="34">
        <v>0.99878141345139382</v>
      </c>
      <c r="BZ254" s="34">
        <v>0.99876449909780873</v>
      </c>
      <c r="CA254" s="34">
        <v>0.99874758503066796</v>
      </c>
      <c r="CB254" s="34">
        <v>0.99873067124996684</v>
      </c>
      <c r="CC254" s="34">
        <v>0.99871375775570037</v>
      </c>
      <c r="CD254" s="34">
        <v>0.99869684454786378</v>
      </c>
      <c r="CE254" s="34">
        <v>0.9986799316264523</v>
      </c>
      <c r="CF254" s="34">
        <v>0.99866301899146082</v>
      </c>
      <c r="CG254" s="34">
        <v>0.99864610664288478</v>
      </c>
      <c r="CH254" s="34">
        <v>0.9986291945807193</v>
      </c>
      <c r="CI254" s="34">
        <v>0.99861228280495917</v>
      </c>
      <c r="CJ254" s="34">
        <v>0.99859537131559994</v>
      </c>
      <c r="CK254" s="34">
        <v>0.99857846011263651</v>
      </c>
      <c r="CL254" s="34">
        <v>0.99856154919606432</v>
      </c>
      <c r="CM254" s="34">
        <v>0.99854463856587827</v>
      </c>
      <c r="CN254" s="34">
        <v>0.99852772822207347</v>
      </c>
      <c r="CO254" s="34">
        <v>0.99851081816464526</v>
      </c>
      <c r="CP254" s="34">
        <v>0.99849390839358887</v>
      </c>
      <c r="CQ254" s="34">
        <v>0.99847699890889885</v>
      </c>
      <c r="CR254" s="34">
        <v>0.99846008971057121</v>
      </c>
      <c r="CS254" s="34">
        <v>0.9984431807986005</v>
      </c>
      <c r="CT254" s="34">
        <v>0.99835436577816117</v>
      </c>
      <c r="CU254" s="34">
        <v>0.99826555865812927</v>
      </c>
      <c r="CV254" s="34">
        <v>0.99817675943780182</v>
      </c>
      <c r="CW254" s="34">
        <v>0.99808796811647627</v>
      </c>
      <c r="CX254" s="34">
        <v>0.99799918469344984</v>
      </c>
      <c r="CY254" s="34">
        <v>0.99791040916802021</v>
      </c>
      <c r="CZ254" s="34">
        <v>0.99782164153948472</v>
      </c>
      <c r="DA254" s="34">
        <v>0.99778750077655454</v>
      </c>
      <c r="DB254" s="34">
        <v>0.99775336118176072</v>
      </c>
    </row>
    <row r="255" spans="1:106" x14ac:dyDescent="0.2">
      <c r="A255" s="13">
        <f t="shared" ca="1" si="3"/>
        <v>44627</v>
      </c>
      <c r="B255" s="34">
        <v>1.0000232386332601</v>
      </c>
      <c r="C255" s="34">
        <v>1</v>
      </c>
      <c r="D255" s="34">
        <v>0.9999767619067611</v>
      </c>
      <c r="E255" s="34">
        <v>0.99995352435353124</v>
      </c>
      <c r="F255" s="34">
        <v>0.99993028734029765</v>
      </c>
      <c r="G255" s="34">
        <v>0.99990705086704834</v>
      </c>
      <c r="H255" s="34">
        <v>0.99988381493376999</v>
      </c>
      <c r="I255" s="34">
        <v>0.99986057954045049</v>
      </c>
      <c r="J255" s="34">
        <v>0.99983734468707741</v>
      </c>
      <c r="K255" s="34">
        <v>0.99981411037363788</v>
      </c>
      <c r="L255" s="34">
        <v>0.99979087660011945</v>
      </c>
      <c r="M255" s="34">
        <v>0.9997676433665097</v>
      </c>
      <c r="N255" s="34">
        <v>0.99974441067279607</v>
      </c>
      <c r="O255" s="34">
        <v>0.9997211785189658</v>
      </c>
      <c r="P255" s="34">
        <v>0.99969794690500657</v>
      </c>
      <c r="Q255" s="34">
        <v>0.99967471583090561</v>
      </c>
      <c r="R255" s="34">
        <v>0.9996514852966506</v>
      </c>
      <c r="S255" s="34">
        <v>0.9996282553022291</v>
      </c>
      <c r="T255" s="34">
        <v>0.99960502584762811</v>
      </c>
      <c r="U255" s="34">
        <v>0.99958179693283533</v>
      </c>
      <c r="V255" s="34">
        <v>0.99955856855783853</v>
      </c>
      <c r="W255" s="34">
        <v>0.99953534072262462</v>
      </c>
      <c r="X255" s="34">
        <v>0.99951211342718138</v>
      </c>
      <c r="Y255" s="34">
        <v>0.99948888667149627</v>
      </c>
      <c r="Z255" s="34">
        <v>0.99946566045555651</v>
      </c>
      <c r="AA255" s="34">
        <v>0.99944243477935002</v>
      </c>
      <c r="AB255" s="34">
        <v>0.99941920964286368</v>
      </c>
      <c r="AC255" s="34">
        <v>0.9993959850460854</v>
      </c>
      <c r="AD255" s="34">
        <v>0.9993727609890023</v>
      </c>
      <c r="AE255" s="34">
        <v>0.99934953747160205</v>
      </c>
      <c r="AF255" s="34">
        <v>0.99932631449387221</v>
      </c>
      <c r="AG255" s="34">
        <v>0.99930309205579992</v>
      </c>
      <c r="AH255" s="34">
        <v>0.99927987015737296</v>
      </c>
      <c r="AI255" s="34">
        <v>0.99925664879857856</v>
      </c>
      <c r="AJ255" s="34">
        <v>0.99923342797940429</v>
      </c>
      <c r="AK255" s="34">
        <v>0.99921020769983737</v>
      </c>
      <c r="AL255" s="34">
        <v>0.99918698795986571</v>
      </c>
      <c r="AM255" s="34">
        <v>0.99916376875947643</v>
      </c>
      <c r="AN255" s="34">
        <v>0.99914055009865721</v>
      </c>
      <c r="AO255" s="34">
        <v>0.99911733197739516</v>
      </c>
      <c r="AP255" s="34">
        <v>0.9990941143956783</v>
      </c>
      <c r="AQ255" s="34">
        <v>0.99907089735349353</v>
      </c>
      <c r="AR255" s="34">
        <v>0.99904768085082873</v>
      </c>
      <c r="AS255" s="34">
        <v>0.99902446488767105</v>
      </c>
      <c r="AT255" s="34">
        <v>0.99900124946400803</v>
      </c>
      <c r="AU255" s="34">
        <v>0.99897803457982726</v>
      </c>
      <c r="AV255" s="34">
        <v>0.99895482023511617</v>
      </c>
      <c r="AW255" s="34">
        <v>0.99893160642986201</v>
      </c>
      <c r="AX255" s="34">
        <v>0.99890839316405267</v>
      </c>
      <c r="AY255" s="34">
        <v>0.99888518043767527</v>
      </c>
      <c r="AZ255" s="34">
        <v>0.99886196825071738</v>
      </c>
      <c r="BA255" s="34">
        <v>0.99883875660316646</v>
      </c>
      <c r="BB255" s="34">
        <v>0.99881554549501006</v>
      </c>
      <c r="BC255" s="34">
        <v>0.99879233492623531</v>
      </c>
      <c r="BD255" s="34">
        <v>0.99876912489683001</v>
      </c>
      <c r="BE255" s="34">
        <v>0.9987459154067817</v>
      </c>
      <c r="BF255" s="34">
        <v>0.99872270645607764</v>
      </c>
      <c r="BG255" s="34">
        <v>0.99869949804470515</v>
      </c>
      <c r="BH255" s="34">
        <v>0.99867629017265191</v>
      </c>
      <c r="BI255" s="34">
        <v>0.9986530828399055</v>
      </c>
      <c r="BJ255" s="34">
        <v>0.99862987604645337</v>
      </c>
      <c r="BK255" s="34">
        <v>0.99860666979228263</v>
      </c>
      <c r="BL255" s="34">
        <v>0.99858346407738108</v>
      </c>
      <c r="BM255" s="34">
        <v>0.99856025890173594</v>
      </c>
      <c r="BN255" s="34">
        <v>0.99853705426533512</v>
      </c>
      <c r="BO255" s="34">
        <v>0.99851385016816563</v>
      </c>
      <c r="BP255" s="34">
        <v>0.99849064661021536</v>
      </c>
      <c r="BQ255" s="34">
        <v>0.99846744359147122</v>
      </c>
      <c r="BR255" s="34">
        <v>0.9984442411119212</v>
      </c>
      <c r="BS255" s="34">
        <v>0.99842103917155234</v>
      </c>
      <c r="BT255" s="34">
        <v>0.99839783777035251</v>
      </c>
      <c r="BU255" s="34">
        <v>0.99837463690830885</v>
      </c>
      <c r="BV255" s="34">
        <v>0.99835143658540904</v>
      </c>
      <c r="BW255" s="34">
        <v>0.99832823680164051</v>
      </c>
      <c r="BX255" s="34">
        <v>0.99830503755699085</v>
      </c>
      <c r="BY255" s="34">
        <v>0.99828183885144728</v>
      </c>
      <c r="BZ255" s="34">
        <v>0.99825864068499748</v>
      </c>
      <c r="CA255" s="34">
        <v>0.99823544305762868</v>
      </c>
      <c r="CB255" s="34">
        <v>0.99821224596932867</v>
      </c>
      <c r="CC255" s="34">
        <v>0.9981890494200848</v>
      </c>
      <c r="CD255" s="34">
        <v>0.99816585340988428</v>
      </c>
      <c r="CE255" s="34">
        <v>0.99814265793871504</v>
      </c>
      <c r="CF255" s="34">
        <v>0.99811946300656418</v>
      </c>
      <c r="CG255" s="34">
        <v>0.99809626861341927</v>
      </c>
      <c r="CH255" s="34">
        <v>0.99807307475926799</v>
      </c>
      <c r="CI255" s="34">
        <v>0.99804988144409734</v>
      </c>
      <c r="CJ255" s="34">
        <v>0.99802668866789535</v>
      </c>
      <c r="CK255" s="34">
        <v>0.99800349643064934</v>
      </c>
      <c r="CL255" s="34">
        <v>0.99798030473234656</v>
      </c>
      <c r="CM255" s="34">
        <v>0.99795711357297467</v>
      </c>
      <c r="CN255" s="34">
        <v>0.99793392295252115</v>
      </c>
      <c r="CO255" s="34">
        <v>0.99791073287097332</v>
      </c>
      <c r="CP255" s="34">
        <v>0.99788754332831875</v>
      </c>
      <c r="CQ255" s="34">
        <v>0.99786435432454512</v>
      </c>
      <c r="CR255" s="34">
        <v>0.99784116585963967</v>
      </c>
      <c r="CS255" s="34">
        <v>0.99781797793358995</v>
      </c>
      <c r="CT255" s="34">
        <v>0.9977947905463832</v>
      </c>
      <c r="CU255" s="34">
        <v>0.99777160369800721</v>
      </c>
      <c r="CV255" s="34">
        <v>0.99774841738844955</v>
      </c>
      <c r="CW255" s="34">
        <v>0.99772523161769733</v>
      </c>
      <c r="CX255" s="34">
        <v>0.99768970132903856</v>
      </c>
      <c r="CY255" s="34">
        <v>0.99765417230565923</v>
      </c>
      <c r="CZ255" s="34">
        <v>0.99761864454751448</v>
      </c>
      <c r="DA255" s="34">
        <v>0.99758311805455946</v>
      </c>
      <c r="DB255" s="34">
        <v>0.99754759282674865</v>
      </c>
    </row>
    <row r="256" spans="1:106" x14ac:dyDescent="0.2">
      <c r="A256" s="13">
        <f t="shared" ca="1" si="3"/>
        <v>44628</v>
      </c>
      <c r="B256" s="34">
        <v>1.0000231001841384</v>
      </c>
      <c r="C256" s="34">
        <v>1</v>
      </c>
      <c r="D256" s="34">
        <v>0.99997690034946796</v>
      </c>
      <c r="E256" s="34">
        <v>0.99995380123252975</v>
      </c>
      <c r="F256" s="34">
        <v>0.99993070264917294</v>
      </c>
      <c r="G256" s="34">
        <v>0.99990760459938566</v>
      </c>
      <c r="H256" s="34">
        <v>0.99988450708315502</v>
      </c>
      <c r="I256" s="34">
        <v>0.99986141010046903</v>
      </c>
      <c r="J256" s="34">
        <v>0.99983831365131492</v>
      </c>
      <c r="K256" s="34">
        <v>0.99981521773568105</v>
      </c>
      <c r="L256" s="34">
        <v>0.99979212235355475</v>
      </c>
      <c r="M256" s="34">
        <v>0.9997690275049238</v>
      </c>
      <c r="N256" s="34">
        <v>0.99974593318977556</v>
      </c>
      <c r="O256" s="34">
        <v>0.99972283940809792</v>
      </c>
      <c r="P256" s="34">
        <v>0.99969974615987867</v>
      </c>
      <c r="Q256" s="34">
        <v>0.99967665344510537</v>
      </c>
      <c r="R256" s="34">
        <v>0.99965356126376581</v>
      </c>
      <c r="S256" s="34">
        <v>0.99963046961584745</v>
      </c>
      <c r="T256" s="34">
        <v>0.99960737850133818</v>
      </c>
      <c r="U256" s="34">
        <v>0.99958428792022547</v>
      </c>
      <c r="V256" s="34">
        <v>0.99956119787249709</v>
      </c>
      <c r="W256" s="34">
        <v>0.99953810835814072</v>
      </c>
      <c r="X256" s="34">
        <v>0.99951501937714426</v>
      </c>
      <c r="Y256" s="34">
        <v>0.99949193092949518</v>
      </c>
      <c r="Z256" s="34">
        <v>0.99946884301518113</v>
      </c>
      <c r="AA256" s="34">
        <v>0.99944575563418958</v>
      </c>
      <c r="AB256" s="34">
        <v>0.99942266878650876</v>
      </c>
      <c r="AC256" s="34">
        <v>0.9993995824721259</v>
      </c>
      <c r="AD256" s="34">
        <v>0.99937649669102879</v>
      </c>
      <c r="AE256" s="34">
        <v>0.99935341144320533</v>
      </c>
      <c r="AF256" s="34">
        <v>0.99933032672864297</v>
      </c>
      <c r="AG256" s="34">
        <v>0.9993072425473295</v>
      </c>
      <c r="AH256" s="34">
        <v>0.99928415889925248</v>
      </c>
      <c r="AI256" s="34">
        <v>0.99926107578439971</v>
      </c>
      <c r="AJ256" s="34">
        <v>0.99923799320275886</v>
      </c>
      <c r="AK256" s="34">
        <v>0.99921491115431749</v>
      </c>
      <c r="AL256" s="34">
        <v>0.99919182963906339</v>
      </c>
      <c r="AM256" s="34">
        <v>0.99916874865698413</v>
      </c>
      <c r="AN256" s="34">
        <v>0.99914566820806772</v>
      </c>
      <c r="AO256" s="34">
        <v>0.99912258829230138</v>
      </c>
      <c r="AP256" s="34">
        <v>0.99909950890967303</v>
      </c>
      <c r="AQ256" s="34">
        <v>0.99907643006017055</v>
      </c>
      <c r="AR256" s="34">
        <v>0.99905335174378129</v>
      </c>
      <c r="AS256" s="34">
        <v>0.99903027396049315</v>
      </c>
      <c r="AT256" s="34">
        <v>0.9990071967102937</v>
      </c>
      <c r="AU256" s="34">
        <v>0.99898411999317072</v>
      </c>
      <c r="AV256" s="34">
        <v>0.99896104380911155</v>
      </c>
      <c r="AW256" s="34">
        <v>0.99893796815810465</v>
      </c>
      <c r="AX256" s="34">
        <v>0.99891489304013692</v>
      </c>
      <c r="AY256" s="34">
        <v>0.99889181845519626</v>
      </c>
      <c r="AZ256" s="34">
        <v>0.99886874440327067</v>
      </c>
      <c r="BA256" s="34">
        <v>0.9988456708843475</v>
      </c>
      <c r="BB256" s="34">
        <v>0.99882259789841477</v>
      </c>
      <c r="BC256" s="34">
        <v>0.99879952544545969</v>
      </c>
      <c r="BD256" s="34">
        <v>0.99877645352547018</v>
      </c>
      <c r="BE256" s="34">
        <v>0.99875338213843423</v>
      </c>
      <c r="BF256" s="34">
        <v>0.99873031128433898</v>
      </c>
      <c r="BG256" s="34">
        <v>0.99870724096317254</v>
      </c>
      <c r="BH256" s="34">
        <v>0.99868417117492259</v>
      </c>
      <c r="BI256" s="34">
        <v>0.99866110191957647</v>
      </c>
      <c r="BJ256" s="34">
        <v>0.99863803319712208</v>
      </c>
      <c r="BK256" s="34">
        <v>0.99861496500754721</v>
      </c>
      <c r="BL256" s="34">
        <v>0.99859189735083953</v>
      </c>
      <c r="BM256" s="34">
        <v>0.9985688302269865</v>
      </c>
      <c r="BN256" s="34">
        <v>0.99854576363597602</v>
      </c>
      <c r="BO256" s="34">
        <v>0.99852269757779566</v>
      </c>
      <c r="BP256" s="34">
        <v>0.99849963205243331</v>
      </c>
      <c r="BQ256" s="34">
        <v>0.99847656705987642</v>
      </c>
      <c r="BR256" s="34">
        <v>0.99845350260011301</v>
      </c>
      <c r="BS256" s="34">
        <v>0.99843043867313042</v>
      </c>
      <c r="BT256" s="34">
        <v>0.99840737527891654</v>
      </c>
      <c r="BU256" s="34">
        <v>0.99838431241745873</v>
      </c>
      <c r="BV256" s="34">
        <v>0.99836125008874532</v>
      </c>
      <c r="BW256" s="34">
        <v>0.99833818829276344</v>
      </c>
      <c r="BX256" s="34">
        <v>0.9983151270295012</v>
      </c>
      <c r="BY256" s="34">
        <v>0.99829206629894596</v>
      </c>
      <c r="BZ256" s="34">
        <v>0.99826900610108527</v>
      </c>
      <c r="CA256" s="34">
        <v>0.99824594643590747</v>
      </c>
      <c r="CB256" s="34">
        <v>0.9982228873033997</v>
      </c>
      <c r="CC256" s="34">
        <v>0.99819982870354995</v>
      </c>
      <c r="CD256" s="34">
        <v>0.99817677063634569</v>
      </c>
      <c r="CE256" s="34">
        <v>0.99815371310177481</v>
      </c>
      <c r="CF256" s="34">
        <v>0.99813065609982476</v>
      </c>
      <c r="CG256" s="34">
        <v>0.99810759963048357</v>
      </c>
      <c r="CH256" s="34">
        <v>0.99808454369373867</v>
      </c>
      <c r="CI256" s="34">
        <v>0.99806148828957797</v>
      </c>
      <c r="CJ256" s="34">
        <v>0.99803843341798892</v>
      </c>
      <c r="CK256" s="34">
        <v>0.99801537907895943</v>
      </c>
      <c r="CL256" s="34">
        <v>0.99799232527247694</v>
      </c>
      <c r="CM256" s="34">
        <v>0.99796927199852936</v>
      </c>
      <c r="CN256" s="34">
        <v>0.99794621925710469</v>
      </c>
      <c r="CO256" s="34">
        <v>0.99792316704818995</v>
      </c>
      <c r="CP256" s="34">
        <v>0.99790011537177314</v>
      </c>
      <c r="CQ256" s="34">
        <v>0.99787706422784217</v>
      </c>
      <c r="CR256" s="34">
        <v>0.99785401361638471</v>
      </c>
      <c r="CS256" s="34">
        <v>0.9978309635373882</v>
      </c>
      <c r="CT256" s="34">
        <v>0.99780791399084034</v>
      </c>
      <c r="CU256" s="34">
        <v>0.99778486497672891</v>
      </c>
      <c r="CV256" s="34">
        <v>0.99776181649504181</v>
      </c>
      <c r="CW256" s="34">
        <v>0.99772462737153988</v>
      </c>
      <c r="CX256" s="34">
        <v>0.99768743963417139</v>
      </c>
      <c r="CY256" s="34">
        <v>0.99765025328288426</v>
      </c>
      <c r="CZ256" s="34">
        <v>0.99761306831762742</v>
      </c>
      <c r="DA256" s="34">
        <v>0.99757588473834879</v>
      </c>
      <c r="DB256" s="34">
        <v>0.99753870254499677</v>
      </c>
    </row>
    <row r="257" spans="1:106" x14ac:dyDescent="0.2">
      <c r="A257" s="13">
        <f t="shared" ca="1" si="3"/>
        <v>44629</v>
      </c>
      <c r="B257" s="34">
        <v>1.0000233775250424</v>
      </c>
      <c r="C257" s="34">
        <v>1</v>
      </c>
      <c r="D257" s="34">
        <v>0.9999766230214534</v>
      </c>
      <c r="E257" s="34">
        <v>0.99995324658939011</v>
      </c>
      <c r="F257" s="34">
        <v>0.99992987070379724</v>
      </c>
      <c r="G257" s="34">
        <v>0.9999064953646617</v>
      </c>
      <c r="H257" s="34">
        <v>0.99988312057197126</v>
      </c>
      <c r="I257" s="34">
        <v>0.99985974632571251</v>
      </c>
      <c r="J257" s="34">
        <v>0.9998363726258731</v>
      </c>
      <c r="K257" s="34">
        <v>0.99981299947244051</v>
      </c>
      <c r="L257" s="34">
        <v>0.99978962686540107</v>
      </c>
      <c r="M257" s="34">
        <v>0.99976625480474302</v>
      </c>
      <c r="N257" s="34">
        <v>0.99974288329045291</v>
      </c>
      <c r="O257" s="34">
        <v>0.99971951232251821</v>
      </c>
      <c r="P257" s="34">
        <v>0.99969614190092615</v>
      </c>
      <c r="Q257" s="34">
        <v>0.99967277202566385</v>
      </c>
      <c r="R257" s="34">
        <v>0.99964940269671865</v>
      </c>
      <c r="S257" s="34">
        <v>0.999626033914078</v>
      </c>
      <c r="T257" s="34">
        <v>0.9996026656777286</v>
      </c>
      <c r="U257" s="34">
        <v>0.99957929798765821</v>
      </c>
      <c r="V257" s="34">
        <v>0.99955593084385352</v>
      </c>
      <c r="W257" s="34">
        <v>0.9995325642463021</v>
      </c>
      <c r="X257" s="34">
        <v>0.99950919819499129</v>
      </c>
      <c r="Y257" s="34">
        <v>0.99948583268990798</v>
      </c>
      <c r="Z257" s="34">
        <v>0.99946246773103975</v>
      </c>
      <c r="AA257" s="34">
        <v>0.9994391033183736</v>
      </c>
      <c r="AB257" s="34">
        <v>0.99941573945189666</v>
      </c>
      <c r="AC257" s="34">
        <v>0.99939237613159648</v>
      </c>
      <c r="AD257" s="34">
        <v>0.99936901335746031</v>
      </c>
      <c r="AE257" s="34">
        <v>0.99934565112947493</v>
      </c>
      <c r="AF257" s="34">
        <v>0.99932228944762802</v>
      </c>
      <c r="AG257" s="34">
        <v>0.99929892831190648</v>
      </c>
      <c r="AH257" s="34">
        <v>0.99927556772229797</v>
      </c>
      <c r="AI257" s="34">
        <v>0.99925220767878931</v>
      </c>
      <c r="AJ257" s="34">
        <v>0.99922884818136781</v>
      </c>
      <c r="AK257" s="34">
        <v>0.99920548923002073</v>
      </c>
      <c r="AL257" s="34">
        <v>0.99918213082473561</v>
      </c>
      <c r="AM257" s="34">
        <v>0.99915877296549926</v>
      </c>
      <c r="AN257" s="34">
        <v>0.99913541565229924</v>
      </c>
      <c r="AO257" s="34">
        <v>0.99911205888512233</v>
      </c>
      <c r="AP257" s="34">
        <v>0.99908870266395644</v>
      </c>
      <c r="AQ257" s="34">
        <v>0.99906534698878813</v>
      </c>
      <c r="AR257" s="34">
        <v>0.99904199185960496</v>
      </c>
      <c r="AS257" s="34">
        <v>0.99901863727639439</v>
      </c>
      <c r="AT257" s="34">
        <v>0.99899528323914311</v>
      </c>
      <c r="AU257" s="34">
        <v>0.99897192974783877</v>
      </c>
      <c r="AV257" s="34">
        <v>0.99894857680246851</v>
      </c>
      <c r="AW257" s="34">
        <v>0.99892522440301956</v>
      </c>
      <c r="AX257" s="34">
        <v>0.99890187254947926</v>
      </c>
      <c r="AY257" s="34">
        <v>0.99887852124183452</v>
      </c>
      <c r="AZ257" s="34">
        <v>0.998855170480073</v>
      </c>
      <c r="BA257" s="34">
        <v>0.99883182026418171</v>
      </c>
      <c r="BB257" s="34">
        <v>0.99880847059414779</v>
      </c>
      <c r="BC257" s="34">
        <v>0.99878512146995868</v>
      </c>
      <c r="BD257" s="34">
        <v>0.99876177289160151</v>
      </c>
      <c r="BE257" s="34">
        <v>0.99873842485906361</v>
      </c>
      <c r="BF257" s="34">
        <v>0.99871507737233212</v>
      </c>
      <c r="BG257" s="34">
        <v>0.99869173043139436</v>
      </c>
      <c r="BH257" s="34">
        <v>0.99866838403623759</v>
      </c>
      <c r="BI257" s="34">
        <v>0.99864503818684891</v>
      </c>
      <c r="BJ257" s="34">
        <v>0.99862169288321556</v>
      </c>
      <c r="BK257" s="34">
        <v>0.998598348125325</v>
      </c>
      <c r="BL257" s="34">
        <v>0.99857500391316434</v>
      </c>
      <c r="BM257" s="34">
        <v>0.99855166024672082</v>
      </c>
      <c r="BN257" s="34">
        <v>0.99852831712598156</v>
      </c>
      <c r="BO257" s="34">
        <v>0.99850497455093412</v>
      </c>
      <c r="BP257" s="34">
        <v>0.99848163252156563</v>
      </c>
      <c r="BQ257" s="34">
        <v>0.99845829103786288</v>
      </c>
      <c r="BR257" s="34">
        <v>0.99843495009981376</v>
      </c>
      <c r="BS257" s="34">
        <v>0.99841160970740528</v>
      </c>
      <c r="BT257" s="34">
        <v>0.99838826986062457</v>
      </c>
      <c r="BU257" s="34">
        <v>0.99836493055945907</v>
      </c>
      <c r="BV257" s="34">
        <v>0.99834159180389581</v>
      </c>
      <c r="BW257" s="34">
        <v>0.99831825359392201</v>
      </c>
      <c r="BX257" s="34">
        <v>0.99829491592952535</v>
      </c>
      <c r="BY257" s="34">
        <v>0.99827157881069262</v>
      </c>
      <c r="BZ257" s="34">
        <v>0.99824824223741104</v>
      </c>
      <c r="CA257" s="34">
        <v>0.99822490620966819</v>
      </c>
      <c r="CB257" s="34">
        <v>0.99820157072745119</v>
      </c>
      <c r="CC257" s="34">
        <v>0.99817823579074727</v>
      </c>
      <c r="CD257" s="34">
        <v>0.99815490139954366</v>
      </c>
      <c r="CE257" s="34">
        <v>0.99813156755382759</v>
      </c>
      <c r="CF257" s="34">
        <v>0.9981082342535863</v>
      </c>
      <c r="CG257" s="34">
        <v>0.99808490149880702</v>
      </c>
      <c r="CH257" s="34">
        <v>0.99806156928947731</v>
      </c>
      <c r="CI257" s="34">
        <v>0.99803823762558397</v>
      </c>
      <c r="CJ257" s="34">
        <v>0.99801490650711422</v>
      </c>
      <c r="CK257" s="34">
        <v>0.99799157593405574</v>
      </c>
      <c r="CL257" s="34">
        <v>0.99796824590639577</v>
      </c>
      <c r="CM257" s="34">
        <v>0.9979449164241212</v>
      </c>
      <c r="CN257" s="34">
        <v>0.99792158748721926</v>
      </c>
      <c r="CO257" s="34">
        <v>0.99789825909567742</v>
      </c>
      <c r="CP257" s="34">
        <v>0.99787493124948312</v>
      </c>
      <c r="CQ257" s="34">
        <v>0.99785160394862316</v>
      </c>
      <c r="CR257" s="34">
        <v>0.99782827719308509</v>
      </c>
      <c r="CS257" s="34">
        <v>0.99780495098285604</v>
      </c>
      <c r="CT257" s="34">
        <v>0.99778162531792336</v>
      </c>
      <c r="CU257" s="34">
        <v>0.99775830019827416</v>
      </c>
      <c r="CV257" s="34">
        <v>0.9977208345345896</v>
      </c>
      <c r="CW257" s="34">
        <v>0.99768337027773479</v>
      </c>
      <c r="CX257" s="34">
        <v>0.99764590742765691</v>
      </c>
      <c r="CY257" s="34">
        <v>0.99760844598430276</v>
      </c>
      <c r="CZ257" s="34">
        <v>0.99757098594761995</v>
      </c>
      <c r="DA257" s="34">
        <v>0.99753352731755529</v>
      </c>
      <c r="DB257" s="34">
        <v>0.99749607009405628</v>
      </c>
    </row>
    <row r="258" spans="1:106" x14ac:dyDescent="0.2">
      <c r="A258" s="13">
        <f t="shared" ca="1" si="3"/>
        <v>44630</v>
      </c>
      <c r="B258" s="34">
        <v>1.0000722143781438</v>
      </c>
      <c r="C258" s="34">
        <v>1.0000481423393461</v>
      </c>
      <c r="D258" s="34">
        <v>1.0000240708799695</v>
      </c>
      <c r="E258" s="34">
        <v>1</v>
      </c>
      <c r="F258" s="34">
        <v>0.99997592969942395</v>
      </c>
      <c r="G258" s="34">
        <v>0.99995185997822711</v>
      </c>
      <c r="H258" s="34">
        <v>0.99992779083639594</v>
      </c>
      <c r="I258" s="34">
        <v>0.999903722273916</v>
      </c>
      <c r="J258" s="34">
        <v>0.99987965429077386</v>
      </c>
      <c r="K258" s="34">
        <v>0.99985558688695508</v>
      </c>
      <c r="L258" s="34">
        <v>0.99983152006244602</v>
      </c>
      <c r="M258" s="34">
        <v>0.99980745381723268</v>
      </c>
      <c r="N258" s="34">
        <v>0.99978338815130097</v>
      </c>
      <c r="O258" s="34">
        <v>0.99975932306463722</v>
      </c>
      <c r="P258" s="34">
        <v>0.99973525855722734</v>
      </c>
      <c r="Q258" s="34">
        <v>0.99971119462905733</v>
      </c>
      <c r="R258" s="34">
        <v>0.99968713128011344</v>
      </c>
      <c r="S258" s="34">
        <v>0.99966306851038145</v>
      </c>
      <c r="T258" s="34">
        <v>0.9996390063198477</v>
      </c>
      <c r="U258" s="34">
        <v>0.99961494470849799</v>
      </c>
      <c r="V258" s="34">
        <v>0.99959088367631832</v>
      </c>
      <c r="W258" s="34">
        <v>0.99956682322329526</v>
      </c>
      <c r="X258" s="34">
        <v>0.99954276334941439</v>
      </c>
      <c r="Y258" s="34">
        <v>0.99951870405466192</v>
      </c>
      <c r="Z258" s="34">
        <v>0.99949464533902377</v>
      </c>
      <c r="AA258" s="34">
        <v>0.99947058720248627</v>
      </c>
      <c r="AB258" s="34">
        <v>0.99944652964503533</v>
      </c>
      <c r="AC258" s="34">
        <v>0.99942247266665718</v>
      </c>
      <c r="AD258" s="34">
        <v>0.9993984162673375</v>
      </c>
      <c r="AE258" s="34">
        <v>0.99937436044706274</v>
      </c>
      <c r="AF258" s="34">
        <v>0.99935030520581869</v>
      </c>
      <c r="AG258" s="34">
        <v>0.99932625054359159</v>
      </c>
      <c r="AH258" s="34">
        <v>0.99930219646036733</v>
      </c>
      <c r="AI258" s="34">
        <v>0.99927814295613238</v>
      </c>
      <c r="AJ258" s="34">
        <v>0.99925409003087229</v>
      </c>
      <c r="AK258" s="34">
        <v>0.9992300376845733</v>
      </c>
      <c r="AL258" s="34">
        <v>0.99920598591722165</v>
      </c>
      <c r="AM258" s="34">
        <v>0.99918193472880323</v>
      </c>
      <c r="AN258" s="34">
        <v>0.99915788411930395</v>
      </c>
      <c r="AO258" s="34">
        <v>0.99913383408871026</v>
      </c>
      <c r="AP258" s="34">
        <v>0.99910978463700806</v>
      </c>
      <c r="AQ258" s="34">
        <v>0.99908573576418336</v>
      </c>
      <c r="AR258" s="34">
        <v>0.99906168747022228</v>
      </c>
      <c r="AS258" s="34">
        <v>0.99903763975511073</v>
      </c>
      <c r="AT258" s="34">
        <v>0.99901359261883516</v>
      </c>
      <c r="AU258" s="34">
        <v>0.99898954606138124</v>
      </c>
      <c r="AV258" s="34">
        <v>0.99896550008273499</v>
      </c>
      <c r="AW258" s="34">
        <v>0.99894145468288298</v>
      </c>
      <c r="AX258" s="34">
        <v>0.99891740986181077</v>
      </c>
      <c r="AY258" s="34">
        <v>0.99889336561950481</v>
      </c>
      <c r="AZ258" s="34">
        <v>0.99886932195595068</v>
      </c>
      <c r="BA258" s="34">
        <v>0.99884527887113506</v>
      </c>
      <c r="BB258" s="34">
        <v>0.99882123636504372</v>
      </c>
      <c r="BC258" s="34">
        <v>0.99879719443766257</v>
      </c>
      <c r="BD258" s="34">
        <v>0.99877315308897796</v>
      </c>
      <c r="BE258" s="34">
        <v>0.99874911231897567</v>
      </c>
      <c r="BF258" s="34">
        <v>0.99872507212764217</v>
      </c>
      <c r="BG258" s="34">
        <v>0.99870103251496301</v>
      </c>
      <c r="BH258" s="34">
        <v>0.99867699348092476</v>
      </c>
      <c r="BI258" s="34">
        <v>0.99865295502551321</v>
      </c>
      <c r="BJ258" s="34">
        <v>0.99862891714871471</v>
      </c>
      <c r="BK258" s="34">
        <v>0.99860487985051483</v>
      </c>
      <c r="BL258" s="34">
        <v>0.99858084313090012</v>
      </c>
      <c r="BM258" s="34">
        <v>0.99855680698985638</v>
      </c>
      <c r="BN258" s="34">
        <v>0.99853277142736985</v>
      </c>
      <c r="BO258" s="34">
        <v>0.99850873644342653</v>
      </c>
      <c r="BP258" s="34">
        <v>0.99848470203801265</v>
      </c>
      <c r="BQ258" s="34">
        <v>0.9984606682111139</v>
      </c>
      <c r="BR258" s="34">
        <v>0.99843663496271662</v>
      </c>
      <c r="BS258" s="34">
        <v>0.99841260229280704</v>
      </c>
      <c r="BT258" s="34">
        <v>0.99838857020137084</v>
      </c>
      <c r="BU258" s="34">
        <v>0.99836453868839437</v>
      </c>
      <c r="BV258" s="34">
        <v>0.9983405077538634</v>
      </c>
      <c r="BW258" s="34">
        <v>0.99831647739776452</v>
      </c>
      <c r="BX258" s="34">
        <v>0.99829244762008362</v>
      </c>
      <c r="BY258" s="34">
        <v>0.9982684184208066</v>
      </c>
      <c r="BZ258" s="34">
        <v>0.9982443897999197</v>
      </c>
      <c r="CA258" s="34">
        <v>0.99822036175740858</v>
      </c>
      <c r="CB258" s="34">
        <v>0.99819633429325982</v>
      </c>
      <c r="CC258" s="34">
        <v>0.99817230740745966</v>
      </c>
      <c r="CD258" s="34">
        <v>0.99814828109999365</v>
      </c>
      <c r="CE258" s="34">
        <v>0.99812425537084803</v>
      </c>
      <c r="CF258" s="34">
        <v>0.99810023022000882</v>
      </c>
      <c r="CG258" s="34">
        <v>0.99807620564746258</v>
      </c>
      <c r="CH258" s="34">
        <v>0.99805218165319476</v>
      </c>
      <c r="CI258" s="34">
        <v>0.9980281582371916</v>
      </c>
      <c r="CJ258" s="34">
        <v>0.99800413539943944</v>
      </c>
      <c r="CK258" s="34">
        <v>0.9979801131399243</v>
      </c>
      <c r="CL258" s="34">
        <v>0.99795609145863196</v>
      </c>
      <c r="CM258" s="34">
        <v>0.99793207035554876</v>
      </c>
      <c r="CN258" s="34">
        <v>0.99790804983066095</v>
      </c>
      <c r="CO258" s="34">
        <v>0.99788402988395419</v>
      </c>
      <c r="CP258" s="34">
        <v>0.99786001051541484</v>
      </c>
      <c r="CQ258" s="34">
        <v>0.9978359917250289</v>
      </c>
      <c r="CR258" s="34">
        <v>0.9978119735127825</v>
      </c>
      <c r="CS258" s="34">
        <v>0.99778795587866165</v>
      </c>
      <c r="CT258" s="34">
        <v>0.99776393882265235</v>
      </c>
      <c r="CU258" s="34">
        <v>0.99772481533699708</v>
      </c>
      <c r="CV258" s="34">
        <v>0.99768569338541913</v>
      </c>
      <c r="CW258" s="34">
        <v>0.99764657296785841</v>
      </c>
      <c r="CX258" s="34">
        <v>0.99760745408425477</v>
      </c>
      <c r="CY258" s="34">
        <v>0.99756833673454814</v>
      </c>
      <c r="CZ258" s="34">
        <v>0.99752922091867835</v>
      </c>
      <c r="DA258" s="34">
        <v>0.99749010663658533</v>
      </c>
      <c r="DB258" s="34">
        <v>0.99745099388820857</v>
      </c>
    </row>
    <row r="259" spans="1:106" x14ac:dyDescent="0.2">
      <c r="A259" s="13">
        <f t="shared" ca="1" si="3"/>
        <v>44631</v>
      </c>
      <c r="B259" s="34">
        <v>1.0000713829161669</v>
      </c>
      <c r="C259" s="34">
        <v>1.0000475880446267</v>
      </c>
      <c r="D259" s="34">
        <v>1.0000237937392422</v>
      </c>
      <c r="E259" s="34">
        <v>1</v>
      </c>
      <c r="F259" s="34">
        <v>0.99997620682688593</v>
      </c>
      <c r="G259" s="34">
        <v>0.99995241421988723</v>
      </c>
      <c r="H259" s="34">
        <v>0.99992862217899015</v>
      </c>
      <c r="I259" s="34">
        <v>0.99990483070418101</v>
      </c>
      <c r="J259" s="34">
        <v>0.99988103979544662</v>
      </c>
      <c r="K259" s="34">
        <v>0.99985724945277354</v>
      </c>
      <c r="L259" s="34">
        <v>0.99983345967614823</v>
      </c>
      <c r="M259" s="34">
        <v>0.99980967046555691</v>
      </c>
      <c r="N259" s="34">
        <v>0.9997858818209866</v>
      </c>
      <c r="O259" s="34">
        <v>0.99976209374242386</v>
      </c>
      <c r="P259" s="34">
        <v>0.99973830622985471</v>
      </c>
      <c r="Q259" s="34">
        <v>0.99971451928326605</v>
      </c>
      <c r="R259" s="34">
        <v>0.99969073290264421</v>
      </c>
      <c r="S259" s="34">
        <v>0.99966694708797588</v>
      </c>
      <c r="T259" s="34">
        <v>0.99964316183924762</v>
      </c>
      <c r="U259" s="34">
        <v>0.999619377156446</v>
      </c>
      <c r="V259" s="34">
        <v>0.99959559303955714</v>
      </c>
      <c r="W259" s="34">
        <v>0.99957180948856805</v>
      </c>
      <c r="X259" s="34">
        <v>0.9995480265034653</v>
      </c>
      <c r="Y259" s="34">
        <v>0.99952424408423501</v>
      </c>
      <c r="Z259" s="34">
        <v>0.99950046223086397</v>
      </c>
      <c r="AA259" s="34">
        <v>0.99947668094333875</v>
      </c>
      <c r="AB259" s="34">
        <v>0.99945290022164568</v>
      </c>
      <c r="AC259" s="34">
        <v>0.99942912006577167</v>
      </c>
      <c r="AD259" s="34">
        <v>0.99940534047570295</v>
      </c>
      <c r="AE259" s="34">
        <v>0.99938156145142598</v>
      </c>
      <c r="AF259" s="34">
        <v>0.99935778299292743</v>
      </c>
      <c r="AG259" s="34">
        <v>0.99933400510019399</v>
      </c>
      <c r="AH259" s="34">
        <v>0.9993102277732121</v>
      </c>
      <c r="AI259" s="34">
        <v>0.99928645101196822</v>
      </c>
      <c r="AJ259" s="34">
        <v>0.99926267481644893</v>
      </c>
      <c r="AK259" s="34">
        <v>0.99923889918664077</v>
      </c>
      <c r="AL259" s="34">
        <v>0.99921512412253044</v>
      </c>
      <c r="AM259" s="34">
        <v>0.99919134962410416</v>
      </c>
      <c r="AN259" s="34">
        <v>0.99916757569134873</v>
      </c>
      <c r="AO259" s="34">
        <v>0.99914380232425037</v>
      </c>
      <c r="AP259" s="34">
        <v>0.99912002952279599</v>
      </c>
      <c r="AQ259" s="34">
        <v>0.99909625728697204</v>
      </c>
      <c r="AR259" s="34">
        <v>0.99907248561676509</v>
      </c>
      <c r="AS259" s="34">
        <v>0.99904871451216148</v>
      </c>
      <c r="AT259" s="34">
        <v>0.99902494397314778</v>
      </c>
      <c r="AU259" s="34">
        <v>0.999001173999711</v>
      </c>
      <c r="AV259" s="34">
        <v>0.99897740459183682</v>
      </c>
      <c r="AW259" s="34">
        <v>0.99895363574951268</v>
      </c>
      <c r="AX259" s="34">
        <v>0.99892986747272439</v>
      </c>
      <c r="AY259" s="34">
        <v>0.99890609976145905</v>
      </c>
      <c r="AZ259" s="34">
        <v>0.99888233261570292</v>
      </c>
      <c r="BA259" s="34">
        <v>0.99885856603544265</v>
      </c>
      <c r="BB259" s="34">
        <v>0.9988348000206646</v>
      </c>
      <c r="BC259" s="34">
        <v>0.99881103457135556</v>
      </c>
      <c r="BD259" s="34">
        <v>0.99878726968750198</v>
      </c>
      <c r="BE259" s="34">
        <v>0.9987635053690902</v>
      </c>
      <c r="BF259" s="34">
        <v>0.99873974161610712</v>
      </c>
      <c r="BG259" s="34">
        <v>0.99871597842853921</v>
      </c>
      <c r="BH259" s="34">
        <v>0.99869221580637291</v>
      </c>
      <c r="BI259" s="34">
        <v>0.99866845374959479</v>
      </c>
      <c r="BJ259" s="34">
        <v>0.99864469225819141</v>
      </c>
      <c r="BK259" s="34">
        <v>0.99862093133214913</v>
      </c>
      <c r="BL259" s="34">
        <v>0.99859717097145484</v>
      </c>
      <c r="BM259" s="34">
        <v>0.99857341117609499</v>
      </c>
      <c r="BN259" s="34">
        <v>0.99854965194605594</v>
      </c>
      <c r="BO259" s="34">
        <v>0.99852589328132424</v>
      </c>
      <c r="BP259" s="34">
        <v>0.9985021351818868</v>
      </c>
      <c r="BQ259" s="34">
        <v>0.99847837764772973</v>
      </c>
      <c r="BR259" s="34">
        <v>0.99845462067884005</v>
      </c>
      <c r="BS259" s="34">
        <v>0.99843086427520389</v>
      </c>
      <c r="BT259" s="34">
        <v>0.9984071084368078</v>
      </c>
      <c r="BU259" s="34">
        <v>0.9983833531636388</v>
      </c>
      <c r="BV259" s="34">
        <v>0.9983595984556829</v>
      </c>
      <c r="BW259" s="34">
        <v>0.99833584431292699</v>
      </c>
      <c r="BX259" s="34">
        <v>0.99831209073535732</v>
      </c>
      <c r="BY259" s="34">
        <v>0.99828833772296099</v>
      </c>
      <c r="BZ259" s="34">
        <v>0.99826458527572393</v>
      </c>
      <c r="CA259" s="34">
        <v>0.9982408333936329</v>
      </c>
      <c r="CB259" s="34">
        <v>0.99821708207667459</v>
      </c>
      <c r="CC259" s="34">
        <v>0.99819333132483545</v>
      </c>
      <c r="CD259" s="34">
        <v>0.99816958113810217</v>
      </c>
      <c r="CE259" s="34">
        <v>0.9981458315164613</v>
      </c>
      <c r="CF259" s="34">
        <v>0.99812208245989897</v>
      </c>
      <c r="CG259" s="34">
        <v>0.99809833396840231</v>
      </c>
      <c r="CH259" s="34">
        <v>0.99807458604195742</v>
      </c>
      <c r="CI259" s="34">
        <v>0.99805083868055122</v>
      </c>
      <c r="CJ259" s="34">
        <v>0.99802709188417016</v>
      </c>
      <c r="CK259" s="34">
        <v>0.99800334565280058</v>
      </c>
      <c r="CL259" s="34">
        <v>0.99797959998642927</v>
      </c>
      <c r="CM259" s="34">
        <v>0.99795585488504268</v>
      </c>
      <c r="CN259" s="34">
        <v>0.99793211034862739</v>
      </c>
      <c r="CO259" s="34">
        <v>0.99790836637716984</v>
      </c>
      <c r="CP259" s="34">
        <v>0.99788462297065694</v>
      </c>
      <c r="CQ259" s="34">
        <v>0.99786088012907481</v>
      </c>
      <c r="CR259" s="34">
        <v>0.99783713785241035</v>
      </c>
      <c r="CS259" s="34">
        <v>0.99781339614065001</v>
      </c>
      <c r="CT259" s="34">
        <v>0.99777414477515358</v>
      </c>
      <c r="CU259" s="34">
        <v>0.99773489495370282</v>
      </c>
      <c r="CV259" s="34">
        <v>0.99769564667623778</v>
      </c>
      <c r="CW259" s="34">
        <v>0.99765639994269673</v>
      </c>
      <c r="CX259" s="34">
        <v>0.99761715475301938</v>
      </c>
      <c r="CY259" s="34">
        <v>0.99757791110714522</v>
      </c>
      <c r="CZ259" s="34">
        <v>0.9975386690050132</v>
      </c>
      <c r="DA259" s="34">
        <v>0.99749942844656259</v>
      </c>
      <c r="DB259" s="34">
        <v>0.99746018943173309</v>
      </c>
    </row>
    <row r="260" spans="1:106" x14ac:dyDescent="0.2">
      <c r="A260" s="13">
        <f t="shared" ref="A260:A323" ca="1" si="4">IF(WORKDAY(A$2,ROW()-2)&gt;TODAY(),"",WORKDAY(A$2,ROW()-2))</f>
        <v>44634</v>
      </c>
      <c r="B260" s="34">
        <v>1.0000245478633489</v>
      </c>
      <c r="C260" s="34">
        <v>1</v>
      </c>
      <c r="D260" s="34">
        <v>0.99997545273923394</v>
      </c>
      <c r="E260" s="34">
        <v>0.99995090608103576</v>
      </c>
      <c r="F260" s="34">
        <v>0.99992636002539093</v>
      </c>
      <c r="G260" s="34">
        <v>0.99990181457228444</v>
      </c>
      <c r="H260" s="34">
        <v>0.99987726972170154</v>
      </c>
      <c r="I260" s="34">
        <v>0.99985272547362758</v>
      </c>
      <c r="J260" s="34">
        <v>0.99982818182804778</v>
      </c>
      <c r="K260" s="34">
        <v>0.99980363878494705</v>
      </c>
      <c r="L260" s="34">
        <v>0.99977909634431106</v>
      </c>
      <c r="M260" s="34">
        <v>0.99975455450612438</v>
      </c>
      <c r="N260" s="34">
        <v>0.99973001327037281</v>
      </c>
      <c r="O260" s="34">
        <v>0.99970547263704157</v>
      </c>
      <c r="P260" s="34">
        <v>0.99968093260611524</v>
      </c>
      <c r="Q260" s="34">
        <v>0.99965639317757971</v>
      </c>
      <c r="R260" s="34">
        <v>0.99963185435141999</v>
      </c>
      <c r="S260" s="34">
        <v>0.9996073161276211</v>
      </c>
      <c r="T260" s="34">
        <v>0.99958277850616839</v>
      </c>
      <c r="U260" s="34">
        <v>0.99955824148704697</v>
      </c>
      <c r="V260" s="34">
        <v>0.99953370507024242</v>
      </c>
      <c r="W260" s="34">
        <v>0.9995091692557394</v>
      </c>
      <c r="X260" s="34">
        <v>0.99948463404352372</v>
      </c>
      <c r="Y260" s="34">
        <v>0.99946009943358005</v>
      </c>
      <c r="Z260" s="34">
        <v>0.99943556542589385</v>
      </c>
      <c r="AA260" s="34">
        <v>0.99941103202045045</v>
      </c>
      <c r="AB260" s="34">
        <v>0.9993864992172351</v>
      </c>
      <c r="AC260" s="34">
        <v>0.99936196701623248</v>
      </c>
      <c r="AD260" s="34">
        <v>0.99933743541742859</v>
      </c>
      <c r="AE260" s="34">
        <v>0.999312904420808</v>
      </c>
      <c r="AF260" s="34">
        <v>0.99928837402635617</v>
      </c>
      <c r="AG260" s="34">
        <v>0.99926384423405845</v>
      </c>
      <c r="AH260" s="34">
        <v>0.99923931504389996</v>
      </c>
      <c r="AI260" s="34">
        <v>0.99921478645586581</v>
      </c>
      <c r="AJ260" s="34">
        <v>0.99919025846994136</v>
      </c>
      <c r="AK260" s="34">
        <v>0.99916573108611162</v>
      </c>
      <c r="AL260" s="34">
        <v>0.99914120430436215</v>
      </c>
      <c r="AM260" s="34">
        <v>0.99911667812467797</v>
      </c>
      <c r="AN260" s="34">
        <v>0.9990921525470442</v>
      </c>
      <c r="AO260" s="34">
        <v>0.99906762757144629</v>
      </c>
      <c r="AP260" s="34">
        <v>0.99904310319786926</v>
      </c>
      <c r="AQ260" s="34">
        <v>0.99901857942629857</v>
      </c>
      <c r="AR260" s="34">
        <v>0.99899405625671922</v>
      </c>
      <c r="AS260" s="34">
        <v>0.99896953368911645</v>
      </c>
      <c r="AT260" s="34">
        <v>0.99894501172347561</v>
      </c>
      <c r="AU260" s="34">
        <v>0.99892049035978181</v>
      </c>
      <c r="AV260" s="34">
        <v>0.99889596959802029</v>
      </c>
      <c r="AW260" s="34">
        <v>0.99887144943817641</v>
      </c>
      <c r="AX260" s="34">
        <v>0.99884692988023516</v>
      </c>
      <c r="AY260" s="34">
        <v>0.99882241092418189</v>
      </c>
      <c r="AZ260" s="34">
        <v>0.99879789257000207</v>
      </c>
      <c r="BA260" s="34">
        <v>0.99877337481768047</v>
      </c>
      <c r="BB260" s="34">
        <v>0.99874885766720267</v>
      </c>
      <c r="BC260" s="34">
        <v>0.99872434111855357</v>
      </c>
      <c r="BD260" s="34">
        <v>0.99869982517171862</v>
      </c>
      <c r="BE260" s="34">
        <v>0.99867530982668318</v>
      </c>
      <c r="BF260" s="34">
        <v>0.99865079508343213</v>
      </c>
      <c r="BG260" s="34">
        <v>0.99862628094195083</v>
      </c>
      <c r="BH260" s="34">
        <v>0.99860176740222484</v>
      </c>
      <c r="BI260" s="34">
        <v>0.99857725446423895</v>
      </c>
      <c r="BJ260" s="34">
        <v>0.99855274212797851</v>
      </c>
      <c r="BK260" s="34">
        <v>0.99852823039342864</v>
      </c>
      <c r="BL260" s="34">
        <v>0.99850371926057491</v>
      </c>
      <c r="BM260" s="34">
        <v>0.99847920872940232</v>
      </c>
      <c r="BN260" s="34">
        <v>0.99845469879989601</v>
      </c>
      <c r="BO260" s="34">
        <v>0.99843018947204154</v>
      </c>
      <c r="BP260" s="34">
        <v>0.9984056807458237</v>
      </c>
      <c r="BQ260" s="34">
        <v>0.99838117262122816</v>
      </c>
      <c r="BR260" s="34">
        <v>0.99835666509823995</v>
      </c>
      <c r="BS260" s="34">
        <v>0.99833215817684406</v>
      </c>
      <c r="BT260" s="34">
        <v>0.99830765185702619</v>
      </c>
      <c r="BU260" s="34">
        <v>0.99828314613877112</v>
      </c>
      <c r="BV260" s="34">
        <v>0.99825864102206452</v>
      </c>
      <c r="BW260" s="34">
        <v>0.99823413650689141</v>
      </c>
      <c r="BX260" s="34">
        <v>0.99820963259323681</v>
      </c>
      <c r="BY260" s="34">
        <v>0.99818512928108638</v>
      </c>
      <c r="BZ260" s="34">
        <v>0.99816062657042515</v>
      </c>
      <c r="CA260" s="34">
        <v>0.99813612446123812</v>
      </c>
      <c r="CB260" s="34">
        <v>0.99811162295351075</v>
      </c>
      <c r="CC260" s="34">
        <v>0.9980871220472286</v>
      </c>
      <c r="CD260" s="34">
        <v>0.99806262174237637</v>
      </c>
      <c r="CE260" s="34">
        <v>0.99803812203893949</v>
      </c>
      <c r="CF260" s="34">
        <v>0.99801362293690332</v>
      </c>
      <c r="CG260" s="34">
        <v>0.99798912443625298</v>
      </c>
      <c r="CH260" s="34">
        <v>0.99796462653697371</v>
      </c>
      <c r="CI260" s="34">
        <v>0.99794012923905073</v>
      </c>
      <c r="CJ260" s="34">
        <v>0.99791563254246929</v>
      </c>
      <c r="CK260" s="34">
        <v>0.99789113644721483</v>
      </c>
      <c r="CL260" s="34">
        <v>0.99786664095327227</v>
      </c>
      <c r="CM260" s="34">
        <v>0.99784214606062693</v>
      </c>
      <c r="CN260" s="34">
        <v>0.99781765176926418</v>
      </c>
      <c r="CO260" s="34">
        <v>0.99779315807916924</v>
      </c>
      <c r="CP260" s="34">
        <v>0.99776866499032713</v>
      </c>
      <c r="CQ260" s="34">
        <v>0.99772720600527576</v>
      </c>
      <c r="CR260" s="34">
        <v>0.99768574874291582</v>
      </c>
      <c r="CS260" s="34">
        <v>0.9976442932031756</v>
      </c>
      <c r="CT260" s="34">
        <v>0.9976028393859836</v>
      </c>
      <c r="CU260" s="34">
        <v>0.99756138729126798</v>
      </c>
      <c r="CV260" s="34">
        <v>0.99751993691895779</v>
      </c>
      <c r="CW260" s="34">
        <v>0.99747848826898089</v>
      </c>
      <c r="CX260" s="34">
        <v>0.99743704134126576</v>
      </c>
      <c r="CY260" s="34">
        <v>0.99739559613574102</v>
      </c>
      <c r="CZ260" s="34">
        <v>0.99735415265233518</v>
      </c>
      <c r="DA260" s="34">
        <v>0.99731271089097662</v>
      </c>
      <c r="DB260" s="34">
        <v>0.99727127085159362</v>
      </c>
    </row>
    <row r="261" spans="1:106" x14ac:dyDescent="0.2">
      <c r="A261" s="13">
        <f t="shared" ca="1" si="4"/>
        <v>44635</v>
      </c>
      <c r="B261" s="34">
        <v>1.0000254269493321</v>
      </c>
      <c r="C261" s="34">
        <v>1</v>
      </c>
      <c r="D261" s="34">
        <v>0.99997457369718123</v>
      </c>
      <c r="E261" s="34">
        <v>0.99994914804085933</v>
      </c>
      <c r="F261" s="34">
        <v>0.99992372303101795</v>
      </c>
      <c r="G261" s="34">
        <v>0.99989829866764035</v>
      </c>
      <c r="H261" s="34">
        <v>0.99987287495071031</v>
      </c>
      <c r="I261" s="34">
        <v>0.99984745188021162</v>
      </c>
      <c r="J261" s="34">
        <v>0.9998220294561273</v>
      </c>
      <c r="K261" s="34">
        <v>0.99979660767844147</v>
      </c>
      <c r="L261" s="34">
        <v>0.99977118654713748</v>
      </c>
      <c r="M261" s="34">
        <v>0.99974576606219878</v>
      </c>
      <c r="N261" s="34">
        <v>0.99972034622360917</v>
      </c>
      <c r="O261" s="34">
        <v>0.99969492703135199</v>
      </c>
      <c r="P261" s="34">
        <v>0.99966950848541081</v>
      </c>
      <c r="Q261" s="34">
        <v>0.99964409058576942</v>
      </c>
      <c r="R261" s="34">
        <v>0.99961867333241117</v>
      </c>
      <c r="S261" s="34">
        <v>0.99959325672531951</v>
      </c>
      <c r="T261" s="34">
        <v>0.99956784076447858</v>
      </c>
      <c r="U261" s="34">
        <v>0.99954242544987126</v>
      </c>
      <c r="V261" s="34">
        <v>0.99951701078148147</v>
      </c>
      <c r="W261" s="34">
        <v>0.99949159675929289</v>
      </c>
      <c r="X261" s="34">
        <v>0.99946618338328885</v>
      </c>
      <c r="Y261" s="34">
        <v>0.99944077065345294</v>
      </c>
      <c r="Z261" s="34">
        <v>0.99941535856976882</v>
      </c>
      <c r="AA261" s="34">
        <v>0.99938994713221996</v>
      </c>
      <c r="AB261" s="34">
        <v>0.99936453634079014</v>
      </c>
      <c r="AC261" s="34">
        <v>0.99933912619546295</v>
      </c>
      <c r="AD261" s="34">
        <v>0.99931371669622149</v>
      </c>
      <c r="AE261" s="34">
        <v>0.99928830784304967</v>
      </c>
      <c r="AF261" s="34">
        <v>0.9992628996359314</v>
      </c>
      <c r="AG261" s="34">
        <v>0.99923749207484958</v>
      </c>
      <c r="AH261" s="34">
        <v>0.99921208515978821</v>
      </c>
      <c r="AI261" s="34">
        <v>0.99918667889073065</v>
      </c>
      <c r="AJ261" s="34">
        <v>0.99916127326766069</v>
      </c>
      <c r="AK261" s="34">
        <v>0.99913586829056178</v>
      </c>
      <c r="AL261" s="34">
        <v>0.99911046395941738</v>
      </c>
      <c r="AM261" s="34">
        <v>0.9990850602742114</v>
      </c>
      <c r="AN261" s="34">
        <v>0.99905965723492718</v>
      </c>
      <c r="AO261" s="34">
        <v>0.99903425484154817</v>
      </c>
      <c r="AP261" s="34">
        <v>0.99900885309405818</v>
      </c>
      <c r="AQ261" s="34">
        <v>0.99898345199244087</v>
      </c>
      <c r="AR261" s="34">
        <v>0.99895805153667927</v>
      </c>
      <c r="AS261" s="34">
        <v>0.99893265172675794</v>
      </c>
      <c r="AT261" s="34">
        <v>0.99890725256265944</v>
      </c>
      <c r="AU261" s="34">
        <v>0.9988818540443678</v>
      </c>
      <c r="AV261" s="34">
        <v>0.99885645617186691</v>
      </c>
      <c r="AW261" s="34">
        <v>0.99883105894513946</v>
      </c>
      <c r="AX261" s="34">
        <v>0.99880566236417001</v>
      </c>
      <c r="AY261" s="34">
        <v>0.99878026642894158</v>
      </c>
      <c r="AZ261" s="34">
        <v>0.99875487113943806</v>
      </c>
      <c r="BA261" s="34">
        <v>0.99872947649564248</v>
      </c>
      <c r="BB261" s="34">
        <v>0.99870408249753906</v>
      </c>
      <c r="BC261" s="34">
        <v>0.99867868914511115</v>
      </c>
      <c r="BD261" s="34">
        <v>0.99865329643834233</v>
      </c>
      <c r="BE261" s="34">
        <v>0.99862790437721605</v>
      </c>
      <c r="BF261" s="34">
        <v>0.99860251296171609</v>
      </c>
      <c r="BG261" s="34">
        <v>0.99857712219182582</v>
      </c>
      <c r="BH261" s="34">
        <v>0.99855173206752901</v>
      </c>
      <c r="BI261" s="34">
        <v>0.99852634258880935</v>
      </c>
      <c r="BJ261" s="34">
        <v>0.99850095375565007</v>
      </c>
      <c r="BK261" s="34">
        <v>0.99847556556803507</v>
      </c>
      <c r="BL261" s="34">
        <v>0.99845017802594782</v>
      </c>
      <c r="BM261" s="34">
        <v>0.99842479112937166</v>
      </c>
      <c r="BN261" s="34">
        <v>0.99839940487829071</v>
      </c>
      <c r="BO261" s="34">
        <v>0.9983740192726881</v>
      </c>
      <c r="BP261" s="34">
        <v>0.9983486343125475</v>
      </c>
      <c r="BQ261" s="34">
        <v>0.99832324999785305</v>
      </c>
      <c r="BR261" s="34">
        <v>0.9982978663285873</v>
      </c>
      <c r="BS261" s="34">
        <v>0.99827248330473484</v>
      </c>
      <c r="BT261" s="34">
        <v>0.99824710092627866</v>
      </c>
      <c r="BU261" s="34">
        <v>0.99822171919320246</v>
      </c>
      <c r="BV261" s="34">
        <v>0.99819633810548991</v>
      </c>
      <c r="BW261" s="34">
        <v>0.99817095766312469</v>
      </c>
      <c r="BX261" s="34">
        <v>0.99814557786609026</v>
      </c>
      <c r="BY261" s="34">
        <v>0.99812019871437008</v>
      </c>
      <c r="BZ261" s="34">
        <v>0.99809482020794804</v>
      </c>
      <c r="CA261" s="34">
        <v>0.99806944234680761</v>
      </c>
      <c r="CB261" s="34">
        <v>0.99804406513093213</v>
      </c>
      <c r="CC261" s="34">
        <v>0.99801868856030562</v>
      </c>
      <c r="CD261" s="34">
        <v>0.99799331263491142</v>
      </c>
      <c r="CE261" s="34">
        <v>0.99796793735473321</v>
      </c>
      <c r="CF261" s="34">
        <v>0.99794256271975457</v>
      </c>
      <c r="CG261" s="34">
        <v>0.99791718872995927</v>
      </c>
      <c r="CH261" s="34">
        <v>0.99789181538533034</v>
      </c>
      <c r="CI261" s="34">
        <v>0.99786644268585201</v>
      </c>
      <c r="CJ261" s="34">
        <v>0.99784107063150773</v>
      </c>
      <c r="CK261" s="34">
        <v>0.99781569922228075</v>
      </c>
      <c r="CL261" s="34">
        <v>0.99779032845815485</v>
      </c>
      <c r="CM261" s="34">
        <v>0.99776495833911383</v>
      </c>
      <c r="CN261" s="34">
        <v>0.99773958886514102</v>
      </c>
      <c r="CO261" s="34">
        <v>0.99771422003622046</v>
      </c>
      <c r="CP261" s="34">
        <v>0.99768885185233502</v>
      </c>
      <c r="CQ261" s="34">
        <v>0.99766348431346885</v>
      </c>
      <c r="CR261" s="34">
        <v>0.99762211683721691</v>
      </c>
      <c r="CS261" s="34">
        <v>0.997580751076241</v>
      </c>
      <c r="CT261" s="34">
        <v>0.99753938703046963</v>
      </c>
      <c r="CU261" s="34">
        <v>0.99749802469983184</v>
      </c>
      <c r="CV261" s="34">
        <v>0.99745666408425659</v>
      </c>
      <c r="CW261" s="34">
        <v>0.99741530518367261</v>
      </c>
      <c r="CX261" s="34">
        <v>0.99737394799800905</v>
      </c>
      <c r="CY261" s="34">
        <v>0.99733259252719464</v>
      </c>
      <c r="CZ261" s="34">
        <v>0.99729123877115844</v>
      </c>
      <c r="DA261" s="34">
        <v>0.99724988672982895</v>
      </c>
      <c r="DB261" s="34">
        <v>0.99720853640313534</v>
      </c>
    </row>
    <row r="262" spans="1:106" x14ac:dyDescent="0.2">
      <c r="A262" s="13">
        <f t="shared" ca="1" si="4"/>
        <v>44636</v>
      </c>
      <c r="B262" s="34">
        <v>1.0000263046746987</v>
      </c>
      <c r="C262" s="34">
        <v>1</v>
      </c>
      <c r="D262" s="34">
        <v>0.9999736960172193</v>
      </c>
      <c r="E262" s="34">
        <v>0.99994739272633804</v>
      </c>
      <c r="F262" s="34">
        <v>0.99992109012733787</v>
      </c>
      <c r="G262" s="34">
        <v>0.99989478822020117</v>
      </c>
      <c r="H262" s="34">
        <v>0.99986848700490905</v>
      </c>
      <c r="I262" s="34">
        <v>0.99984218648144374</v>
      </c>
      <c r="J262" s="34">
        <v>0.99981588664978716</v>
      </c>
      <c r="K262" s="34">
        <v>0.99978958750992064</v>
      </c>
      <c r="L262" s="34">
        <v>0.99976328906182621</v>
      </c>
      <c r="M262" s="34">
        <v>0.99973699130548599</v>
      </c>
      <c r="N262" s="34">
        <v>0.99971069424088121</v>
      </c>
      <c r="O262" s="34">
        <v>0.99968439786799401</v>
      </c>
      <c r="P262" s="34">
        <v>0.99965810218680651</v>
      </c>
      <c r="Q262" s="34">
        <v>0.99963180719729972</v>
      </c>
      <c r="R262" s="34">
        <v>0.99960551289945598</v>
      </c>
      <c r="S262" s="34">
        <v>0.9995792192932571</v>
      </c>
      <c r="T262" s="34">
        <v>0.99955292637868476</v>
      </c>
      <c r="U262" s="34">
        <v>0.99952663415572085</v>
      </c>
      <c r="V262" s="34">
        <v>0.99950034262434684</v>
      </c>
      <c r="W262" s="34">
        <v>0.99947405178454507</v>
      </c>
      <c r="X262" s="34">
        <v>0.99944776163629701</v>
      </c>
      <c r="Y262" s="34">
        <v>0.99942147217958466</v>
      </c>
      <c r="Z262" s="34">
        <v>0.9993951834143896</v>
      </c>
      <c r="AA262" s="34">
        <v>0.99936889534069384</v>
      </c>
      <c r="AB262" s="34">
        <v>0.99934260795847929</v>
      </c>
      <c r="AC262" s="34">
        <v>0.9993163212677274</v>
      </c>
      <c r="AD262" s="34">
        <v>0.99929003526842008</v>
      </c>
      <c r="AE262" s="34">
        <v>0.99926374996053935</v>
      </c>
      <c r="AF262" s="34">
        <v>0.99923746534406677</v>
      </c>
      <c r="AG262" s="34">
        <v>0.99921118141898446</v>
      </c>
      <c r="AH262" s="34">
        <v>0.99918489818527401</v>
      </c>
      <c r="AI262" s="34">
        <v>0.99915861564291741</v>
      </c>
      <c r="AJ262" s="34">
        <v>0.99913233379189614</v>
      </c>
      <c r="AK262" s="34">
        <v>0.99910605263219232</v>
      </c>
      <c r="AL262" s="34">
        <v>0.99907977216378774</v>
      </c>
      <c r="AM262" s="34">
        <v>0.99905349238666397</v>
      </c>
      <c r="AN262" s="34">
        <v>0.99902721330080313</v>
      </c>
      <c r="AO262" s="34">
        <v>0.99900093490618691</v>
      </c>
      <c r="AP262" s="34">
        <v>0.99897465720279699</v>
      </c>
      <c r="AQ262" s="34">
        <v>0.9989483801906156</v>
      </c>
      <c r="AR262" s="34">
        <v>0.9989221038696241</v>
      </c>
      <c r="AS262" s="34">
        <v>0.9988958282398045</v>
      </c>
      <c r="AT262" s="34">
        <v>0.9988695533011388</v>
      </c>
      <c r="AU262" s="34">
        <v>0.99884327905360837</v>
      </c>
      <c r="AV262" s="34">
        <v>0.99881700549719532</v>
      </c>
      <c r="AW262" s="34">
        <v>0.99879073263188167</v>
      </c>
      <c r="AX262" s="34">
        <v>0.99876446045764877</v>
      </c>
      <c r="AY262" s="34">
        <v>0.99873818897447886</v>
      </c>
      <c r="AZ262" s="34">
        <v>0.99871191818235339</v>
      </c>
      <c r="BA262" s="34">
        <v>0.99868564808125448</v>
      </c>
      <c r="BB262" s="34">
        <v>0.99865937867116406</v>
      </c>
      <c r="BC262" s="34">
        <v>0.99863310995206356</v>
      </c>
      <c r="BD262" s="34">
        <v>0.99860684192393501</v>
      </c>
      <c r="BE262" s="34">
        <v>0.99858057458676008</v>
      </c>
      <c r="BF262" s="34">
        <v>0.99855430794052091</v>
      </c>
      <c r="BG262" s="34">
        <v>0.99852804198519929</v>
      </c>
      <c r="BH262" s="34">
        <v>0.99850177672077678</v>
      </c>
      <c r="BI262" s="34">
        <v>0.99847551214723529</v>
      </c>
      <c r="BJ262" s="34">
        <v>0.99844924826455661</v>
      </c>
      <c r="BK262" s="34">
        <v>0.99842298507272276</v>
      </c>
      <c r="BL262" s="34">
        <v>0.99839672257171541</v>
      </c>
      <c r="BM262" s="34">
        <v>0.99837046076151648</v>
      </c>
      <c r="BN262" s="34">
        <v>0.99834419964210752</v>
      </c>
      <c r="BO262" s="34">
        <v>0.99831793921347101</v>
      </c>
      <c r="BP262" s="34">
        <v>0.99829167947558795</v>
      </c>
      <c r="BQ262" s="34">
        <v>0.99826542042844091</v>
      </c>
      <c r="BR262" s="34">
        <v>0.99823916207201135</v>
      </c>
      <c r="BS262" s="34">
        <v>0.99821290440628097</v>
      </c>
      <c r="BT262" s="34">
        <v>0.99818664743123187</v>
      </c>
      <c r="BU262" s="34">
        <v>0.99816039114684585</v>
      </c>
      <c r="BV262" s="34">
        <v>0.9981341355531046</v>
      </c>
      <c r="BW262" s="34">
        <v>0.99810788064999012</v>
      </c>
      <c r="BX262" s="34">
        <v>0.99808162643748399</v>
      </c>
      <c r="BY262" s="34">
        <v>0.99805537291556823</v>
      </c>
      <c r="BZ262" s="34">
        <v>0.99802912008422495</v>
      </c>
      <c r="CA262" s="34">
        <v>0.99800286794343529</v>
      </c>
      <c r="CB262" s="34">
        <v>0.99797661649318181</v>
      </c>
      <c r="CC262" s="34">
        <v>0.99795036573344598</v>
      </c>
      <c r="CD262" s="34">
        <v>0.99792411566420958</v>
      </c>
      <c r="CE262" s="34">
        <v>0.99789786628545463</v>
      </c>
      <c r="CF262" s="34">
        <v>0.9978716175971627</v>
      </c>
      <c r="CG262" s="34">
        <v>0.99784536959931602</v>
      </c>
      <c r="CH262" s="34">
        <v>0.99781912229189607</v>
      </c>
      <c r="CI262" s="34">
        <v>0.99779287567488495</v>
      </c>
      <c r="CJ262" s="34">
        <v>0.99776662974826424</v>
      </c>
      <c r="CK262" s="34">
        <v>0.9977403845120163</v>
      </c>
      <c r="CL262" s="34">
        <v>0.99771413996612235</v>
      </c>
      <c r="CM262" s="34">
        <v>0.99768789611056441</v>
      </c>
      <c r="CN262" s="34">
        <v>0.99766165294532461</v>
      </c>
      <c r="CO262" s="34">
        <v>0.99763541047038429</v>
      </c>
      <c r="CP262" s="34">
        <v>0.99760916868572569</v>
      </c>
      <c r="CQ262" s="34">
        <v>0.9975829275913306</v>
      </c>
      <c r="CR262" s="34">
        <v>0.99755668718718071</v>
      </c>
      <c r="CS262" s="34">
        <v>0.99753044747325803</v>
      </c>
      <c r="CT262" s="34">
        <v>0.99750420844954446</v>
      </c>
      <c r="CU262" s="34">
        <v>0.99746117963626701</v>
      </c>
      <c r="CV262" s="34">
        <v>0.99741815267910072</v>
      </c>
      <c r="CW262" s="34">
        <v>0.99737512757796565</v>
      </c>
      <c r="CX262" s="34">
        <v>0.99733210433278152</v>
      </c>
      <c r="CY262" s="34">
        <v>0.99728908294346885</v>
      </c>
      <c r="CZ262" s="34">
        <v>0.99724606340994681</v>
      </c>
      <c r="DA262" s="34">
        <v>0.99720304573213581</v>
      </c>
      <c r="DB262" s="34">
        <v>0.99716002990995589</v>
      </c>
    </row>
    <row r="263" spans="1:106" x14ac:dyDescent="0.2">
      <c r="A263" s="13">
        <f t="shared" ca="1" si="4"/>
        <v>44637</v>
      </c>
      <c r="B263" s="34">
        <v>1.0000772331211585</v>
      </c>
      <c r="C263" s="34">
        <v>1.0000514880846889</v>
      </c>
      <c r="D263" s="34">
        <v>1.000025743710975</v>
      </c>
      <c r="E263" s="34">
        <v>1</v>
      </c>
      <c r="F263" s="34">
        <v>0.99997425695174635</v>
      </c>
      <c r="G263" s="34">
        <v>0.99994851456619749</v>
      </c>
      <c r="H263" s="34">
        <v>0.99992277284333586</v>
      </c>
      <c r="I263" s="34">
        <v>0.99989703178314482</v>
      </c>
      <c r="J263" s="34">
        <v>0.99987129138560704</v>
      </c>
      <c r="K263" s="34">
        <v>0.99984555165070566</v>
      </c>
      <c r="L263" s="34">
        <v>0.99981981257842345</v>
      </c>
      <c r="M263" s="34">
        <v>0.99979407416874322</v>
      </c>
      <c r="N263" s="34">
        <v>0.99976833642164842</v>
      </c>
      <c r="O263" s="34">
        <v>0.99974259933712151</v>
      </c>
      <c r="P263" s="34">
        <v>0.99971686291514572</v>
      </c>
      <c r="Q263" s="34">
        <v>0.99969112715570396</v>
      </c>
      <c r="R263" s="34">
        <v>0.99966539205877891</v>
      </c>
      <c r="S263" s="34">
        <v>0.99963965762435369</v>
      </c>
      <c r="T263" s="34">
        <v>0.99961392385241143</v>
      </c>
      <c r="U263" s="34">
        <v>0.9995881907429347</v>
      </c>
      <c r="V263" s="34">
        <v>0.99956245829590684</v>
      </c>
      <c r="W263" s="34">
        <v>0.99953672651131042</v>
      </c>
      <c r="X263" s="34">
        <v>0.9995109953891288</v>
      </c>
      <c r="Y263" s="34">
        <v>0.99948526492934442</v>
      </c>
      <c r="Z263" s="34">
        <v>0.99945953513194086</v>
      </c>
      <c r="AA263" s="34">
        <v>0.99943380599690046</v>
      </c>
      <c r="AB263" s="34">
        <v>0.99940807752420646</v>
      </c>
      <c r="AC263" s="34">
        <v>0.99938234971384188</v>
      </c>
      <c r="AD263" s="34">
        <v>0.99935662256578928</v>
      </c>
      <c r="AE263" s="34">
        <v>0.99933089608003223</v>
      </c>
      <c r="AF263" s="34">
        <v>0.99930517025655308</v>
      </c>
      <c r="AG263" s="34">
        <v>0.99927944509533528</v>
      </c>
      <c r="AH263" s="34">
        <v>0.99925372059636142</v>
      </c>
      <c r="AI263" s="34">
        <v>0.9992279967596146</v>
      </c>
      <c r="AJ263" s="34">
        <v>0.99920227358507774</v>
      </c>
      <c r="AK263" s="34">
        <v>0.99917655107273373</v>
      </c>
      <c r="AL263" s="34">
        <v>0.99915082922256571</v>
      </c>
      <c r="AM263" s="34">
        <v>0.99912510803455667</v>
      </c>
      <c r="AN263" s="34">
        <v>0.99909938750868921</v>
      </c>
      <c r="AO263" s="34">
        <v>0.99907366764494643</v>
      </c>
      <c r="AP263" s="34">
        <v>0.99904794844331135</v>
      </c>
      <c r="AQ263" s="34">
        <v>0.9990222299037671</v>
      </c>
      <c r="AR263" s="34">
        <v>0.99899651202629625</v>
      </c>
      <c r="AS263" s="34">
        <v>0.99897079481088202</v>
      </c>
      <c r="AT263" s="34">
        <v>0.99894507825750745</v>
      </c>
      <c r="AU263" s="34">
        <v>0.99891936236615508</v>
      </c>
      <c r="AV263" s="34">
        <v>0.99889364713680839</v>
      </c>
      <c r="AW263" s="34">
        <v>0.99886793256945017</v>
      </c>
      <c r="AX263" s="34">
        <v>0.99884221866406298</v>
      </c>
      <c r="AY263" s="34">
        <v>0.99881650542063027</v>
      </c>
      <c r="AZ263" s="34">
        <v>0.99879079283913486</v>
      </c>
      <c r="BA263" s="34">
        <v>0.99876508091955951</v>
      </c>
      <c r="BB263" s="34">
        <v>0.99873936966188759</v>
      </c>
      <c r="BC263" s="34">
        <v>0.99871365906610166</v>
      </c>
      <c r="BD263" s="34">
        <v>0.99868794913218484</v>
      </c>
      <c r="BE263" s="34">
        <v>0.99866223986012015</v>
      </c>
      <c r="BF263" s="34">
        <v>0.99863653124989049</v>
      </c>
      <c r="BG263" s="34">
        <v>0.99861082330147866</v>
      </c>
      <c r="BH263" s="34">
        <v>0.99858511601486799</v>
      </c>
      <c r="BI263" s="34">
        <v>0.99855940939004106</v>
      </c>
      <c r="BJ263" s="34">
        <v>0.99853370342698133</v>
      </c>
      <c r="BK263" s="34">
        <v>0.99850799812567126</v>
      </c>
      <c r="BL263" s="34">
        <v>0.99848229348609385</v>
      </c>
      <c r="BM263" s="34">
        <v>0.99845658950823246</v>
      </c>
      <c r="BN263" s="34">
        <v>0.99843088619206954</v>
      </c>
      <c r="BO263" s="34">
        <v>0.99840518353758867</v>
      </c>
      <c r="BP263" s="34">
        <v>0.99837948154477207</v>
      </c>
      <c r="BQ263" s="34">
        <v>0.99835378021360344</v>
      </c>
      <c r="BR263" s="34">
        <v>0.99832807954406544</v>
      </c>
      <c r="BS263" s="34">
        <v>0.99830237953614076</v>
      </c>
      <c r="BT263" s="34">
        <v>0.99827668018981286</v>
      </c>
      <c r="BU263" s="34">
        <v>0.99825098150506419</v>
      </c>
      <c r="BV263" s="34">
        <v>0.99822528348187822</v>
      </c>
      <c r="BW263" s="34">
        <v>0.99819958612023774</v>
      </c>
      <c r="BX263" s="34">
        <v>0.99817388942012564</v>
      </c>
      <c r="BY263" s="34">
        <v>0.99814819338152483</v>
      </c>
      <c r="BZ263" s="34">
        <v>0.99812249800441843</v>
      </c>
      <c r="CA263" s="34">
        <v>0.99809680328878947</v>
      </c>
      <c r="CB263" s="34">
        <v>0.99807110923462072</v>
      </c>
      <c r="CC263" s="34">
        <v>0.9980454158418951</v>
      </c>
      <c r="CD263" s="34">
        <v>0.99801972311059584</v>
      </c>
      <c r="CE263" s="34">
        <v>0.99799403104070594</v>
      </c>
      <c r="CF263" s="34">
        <v>0.9979683396322081</v>
      </c>
      <c r="CG263" s="34">
        <v>0.99794264888508544</v>
      </c>
      <c r="CH263" s="34">
        <v>0.99791695879932107</v>
      </c>
      <c r="CI263" s="34">
        <v>0.99789126937489769</v>
      </c>
      <c r="CJ263" s="34">
        <v>0.99786558061179842</v>
      </c>
      <c r="CK263" s="34">
        <v>0.99783989251000604</v>
      </c>
      <c r="CL263" s="34">
        <v>0.99781420506950402</v>
      </c>
      <c r="CM263" s="34">
        <v>0.99778851829027482</v>
      </c>
      <c r="CN263" s="34">
        <v>0.99776283217230155</v>
      </c>
      <c r="CO263" s="34">
        <v>0.99773714671556735</v>
      </c>
      <c r="CP263" s="34">
        <v>0.99771146192005533</v>
      </c>
      <c r="CQ263" s="34">
        <v>0.99768577778574796</v>
      </c>
      <c r="CR263" s="34">
        <v>0.99766009431262859</v>
      </c>
      <c r="CS263" s="34">
        <v>0.99763441150068</v>
      </c>
      <c r="CT263" s="34">
        <v>0.99759383833427218</v>
      </c>
      <c r="CU263" s="34">
        <v>0.99755326681794954</v>
      </c>
      <c r="CV263" s="34">
        <v>0.99751269695164535</v>
      </c>
      <c r="CW263" s="34">
        <v>0.9974721287352919</v>
      </c>
      <c r="CX263" s="34">
        <v>0.99743156216882245</v>
      </c>
      <c r="CY263" s="34">
        <v>0.99739099725216995</v>
      </c>
      <c r="CZ263" s="34">
        <v>0.99735043398526724</v>
      </c>
      <c r="DA263" s="34">
        <v>0.9973098723680468</v>
      </c>
      <c r="DB263" s="34">
        <v>0.99726931240044236</v>
      </c>
    </row>
    <row r="264" spans="1:106" x14ac:dyDescent="0.2">
      <c r="A264" s="13">
        <f t="shared" ca="1" si="4"/>
        <v>44638</v>
      </c>
      <c r="B264" s="34">
        <v>1.0000777436129911</v>
      </c>
      <c r="C264" s="34">
        <v>1.0000518284037871</v>
      </c>
      <c r="D264" s="34">
        <v>1.0000259138661294</v>
      </c>
      <c r="E264" s="34">
        <v>1</v>
      </c>
      <c r="F264" s="34">
        <v>0.99997408680538169</v>
      </c>
      <c r="G264" s="34">
        <v>0.99994817428225691</v>
      </c>
      <c r="H264" s="34">
        <v>0.99992226243060855</v>
      </c>
      <c r="I264" s="34">
        <v>0.99989635125041876</v>
      </c>
      <c r="J264" s="34">
        <v>0.99987044074167075</v>
      </c>
      <c r="K264" s="34">
        <v>0.99984453090434688</v>
      </c>
      <c r="L264" s="34">
        <v>0.99981862173842928</v>
      </c>
      <c r="M264" s="34">
        <v>0.99979271324390107</v>
      </c>
      <c r="N264" s="34">
        <v>0.99976680542074481</v>
      </c>
      <c r="O264" s="34">
        <v>0.99974089826894297</v>
      </c>
      <c r="P264" s="34">
        <v>0.99971499178847834</v>
      </c>
      <c r="Q264" s="34">
        <v>0.99968908597933326</v>
      </c>
      <c r="R264" s="34">
        <v>0.99966318084149042</v>
      </c>
      <c r="S264" s="34">
        <v>0.99963727637493238</v>
      </c>
      <c r="T264" s="34">
        <v>0.99961137257964194</v>
      </c>
      <c r="U264" s="34">
        <v>0.99958546945560178</v>
      </c>
      <c r="V264" s="34">
        <v>0.99955956700279402</v>
      </c>
      <c r="W264" s="34">
        <v>0.99953366522120179</v>
      </c>
      <c r="X264" s="34">
        <v>0.99950776411080722</v>
      </c>
      <c r="Y264" s="34">
        <v>0.99948186367159308</v>
      </c>
      <c r="Z264" s="34">
        <v>0.99945596390354252</v>
      </c>
      <c r="AA264" s="34">
        <v>0.99943006480663732</v>
      </c>
      <c r="AB264" s="34">
        <v>0.99940416638086038</v>
      </c>
      <c r="AC264" s="34">
        <v>0.99937826862619461</v>
      </c>
      <c r="AD264" s="34">
        <v>0.99935237154262235</v>
      </c>
      <c r="AE264" s="34">
        <v>0.99932647513012651</v>
      </c>
      <c r="AF264" s="34">
        <v>0.99930057938868899</v>
      </c>
      <c r="AG264" s="34">
        <v>0.99927468431829303</v>
      </c>
      <c r="AH264" s="34">
        <v>0.9992487899189213</v>
      </c>
      <c r="AI264" s="34">
        <v>0.99922289619055593</v>
      </c>
      <c r="AJ264" s="34">
        <v>0.99919700313317972</v>
      </c>
      <c r="AK264" s="34">
        <v>0.99917111074677556</v>
      </c>
      <c r="AL264" s="34">
        <v>0.99914521903132569</v>
      </c>
      <c r="AM264" s="34">
        <v>0.99911932798681302</v>
      </c>
      <c r="AN264" s="34">
        <v>0.99909343761322</v>
      </c>
      <c r="AO264" s="34">
        <v>0.99906754791052921</v>
      </c>
      <c r="AP264" s="34">
        <v>0.99904165887872332</v>
      </c>
      <c r="AQ264" s="34">
        <v>0.9990157705177849</v>
      </c>
      <c r="AR264" s="34">
        <v>0.99898988282769674</v>
      </c>
      <c r="AS264" s="34">
        <v>0.9989639958084412</v>
      </c>
      <c r="AT264" s="34">
        <v>0.99893810946000128</v>
      </c>
      <c r="AU264" s="34">
        <v>0.99891222378235911</v>
      </c>
      <c r="AV264" s="34">
        <v>0.99888633877549748</v>
      </c>
      <c r="AW264" s="34">
        <v>0.99886045443939919</v>
      </c>
      <c r="AX264" s="34">
        <v>0.99883457077404669</v>
      </c>
      <c r="AY264" s="34">
        <v>0.99880868777942278</v>
      </c>
      <c r="AZ264" s="34">
        <v>0.99878280545551001</v>
      </c>
      <c r="BA264" s="34">
        <v>0.99875692380229075</v>
      </c>
      <c r="BB264" s="34">
        <v>0.99873104281974778</v>
      </c>
      <c r="BC264" s="34">
        <v>0.9987051625078639</v>
      </c>
      <c r="BD264" s="34">
        <v>0.99867928286662133</v>
      </c>
      <c r="BE264" s="34">
        <v>0.99865340389600321</v>
      </c>
      <c r="BF264" s="34">
        <v>0.99862752559599177</v>
      </c>
      <c r="BG264" s="34">
        <v>0.99860164796656981</v>
      </c>
      <c r="BH264" s="34">
        <v>0.99857577100771977</v>
      </c>
      <c r="BI264" s="34">
        <v>0.99854989471942468</v>
      </c>
      <c r="BJ264" s="34">
        <v>0.99852401910166644</v>
      </c>
      <c r="BK264" s="34">
        <v>0.99849814415442839</v>
      </c>
      <c r="BL264" s="34">
        <v>0.99847226987769289</v>
      </c>
      <c r="BM264" s="34">
        <v>0.9984463962714426</v>
      </c>
      <c r="BN264" s="34">
        <v>0.99842052333566</v>
      </c>
      <c r="BO264" s="34">
        <v>0.99839465107032788</v>
      </c>
      <c r="BP264" s="34">
        <v>0.99836877947542879</v>
      </c>
      <c r="BQ264" s="34">
        <v>0.99834290855094532</v>
      </c>
      <c r="BR264" s="34">
        <v>0.99831703829686014</v>
      </c>
      <c r="BS264" s="34">
        <v>0.99829116871315604</v>
      </c>
      <c r="BT264" s="34">
        <v>0.99826529979981538</v>
      </c>
      <c r="BU264" s="34">
        <v>0.99823943155682093</v>
      </c>
      <c r="BV264" s="34">
        <v>0.99821356398415517</v>
      </c>
      <c r="BW264" s="34">
        <v>0.998187697081801</v>
      </c>
      <c r="BX264" s="34">
        <v>0.99816183084974097</v>
      </c>
      <c r="BY264" s="34">
        <v>0.99813596528795756</v>
      </c>
      <c r="BZ264" s="34">
        <v>0.99811010039643344</v>
      </c>
      <c r="CA264" s="34">
        <v>0.99808423617515141</v>
      </c>
      <c r="CB264" s="34">
        <v>0.99805837262409391</v>
      </c>
      <c r="CC264" s="34">
        <v>0.99803250974324353</v>
      </c>
      <c r="CD264" s="34">
        <v>0.99800664753258328</v>
      </c>
      <c r="CE264" s="34">
        <v>0.99798078599209539</v>
      </c>
      <c r="CF264" s="34">
        <v>0.99795492512176254</v>
      </c>
      <c r="CG264" s="34">
        <v>0.99792906492156741</v>
      </c>
      <c r="CH264" s="34">
        <v>0.99790320539149291</v>
      </c>
      <c r="CI264" s="34">
        <v>0.99787734653152138</v>
      </c>
      <c r="CJ264" s="34">
        <v>0.99785148834163528</v>
      </c>
      <c r="CK264" s="34">
        <v>0.99782563082181774</v>
      </c>
      <c r="CL264" s="34">
        <v>0.99779977397205122</v>
      </c>
      <c r="CM264" s="34">
        <v>0.99777391779231817</v>
      </c>
      <c r="CN264" s="34">
        <v>0.99774806228260116</v>
      </c>
      <c r="CO264" s="34">
        <v>0.99772220744288331</v>
      </c>
      <c r="CP264" s="34">
        <v>0.99769635327314687</v>
      </c>
      <c r="CQ264" s="34">
        <v>0.9976704997733743</v>
      </c>
      <c r="CR264" s="34">
        <v>0.99764464694354871</v>
      </c>
      <c r="CS264" s="34">
        <v>0.99761879478365256</v>
      </c>
      <c r="CT264" s="34">
        <v>0.99757776380236507</v>
      </c>
      <c r="CU264" s="34">
        <v>0.99753673450863733</v>
      </c>
      <c r="CV264" s="34">
        <v>0.99749570690240008</v>
      </c>
      <c r="CW264" s="34">
        <v>0.99745468098358392</v>
      </c>
      <c r="CX264" s="34">
        <v>0.99741365675211913</v>
      </c>
      <c r="CY264" s="34">
        <v>0.99737263420793698</v>
      </c>
      <c r="CZ264" s="34">
        <v>0.99733161335096732</v>
      </c>
      <c r="DA264" s="34">
        <v>0.9972905941811413</v>
      </c>
      <c r="DB264" s="34">
        <v>0.99724957669838943</v>
      </c>
    </row>
    <row r="265" spans="1:106" x14ac:dyDescent="0.2">
      <c r="A265" s="13">
        <f t="shared" ca="1" si="4"/>
        <v>44641</v>
      </c>
      <c r="B265" s="34">
        <v>1.0000265670268407</v>
      </c>
      <c r="C265" s="34">
        <v>1</v>
      </c>
      <c r="D265" s="34">
        <v>0.99997343367894731</v>
      </c>
      <c r="E265" s="34">
        <v>0.99994686806366428</v>
      </c>
      <c r="F265" s="34">
        <v>0.99992030315413161</v>
      </c>
      <c r="G265" s="34">
        <v>0.99989373895033107</v>
      </c>
      <c r="H265" s="34">
        <v>0.99986717545224379</v>
      </c>
      <c r="I265" s="34">
        <v>0.9998406126598508</v>
      </c>
      <c r="J265" s="34">
        <v>0.99981405057313344</v>
      </c>
      <c r="K265" s="34">
        <v>0.99978748919207316</v>
      </c>
      <c r="L265" s="34">
        <v>0.99976092851665088</v>
      </c>
      <c r="M265" s="34">
        <v>0.99973436854684805</v>
      </c>
      <c r="N265" s="34">
        <v>0.99970780928264602</v>
      </c>
      <c r="O265" s="34">
        <v>0.9996812507240258</v>
      </c>
      <c r="P265" s="34">
        <v>0.99965469287096875</v>
      </c>
      <c r="Q265" s="34">
        <v>0.99962813572345621</v>
      </c>
      <c r="R265" s="34">
        <v>0.99960157928146964</v>
      </c>
      <c r="S265" s="34">
        <v>0.99957502354498984</v>
      </c>
      <c r="T265" s="34">
        <v>0.99954846851399803</v>
      </c>
      <c r="U265" s="34">
        <v>0.9995219141884758</v>
      </c>
      <c r="V265" s="34">
        <v>0.99949536056840449</v>
      </c>
      <c r="W265" s="34">
        <v>0.999468807653765</v>
      </c>
      <c r="X265" s="34">
        <v>0.99944225544453891</v>
      </c>
      <c r="Y265" s="34">
        <v>0.99941570394070733</v>
      </c>
      <c r="Z265" s="34">
        <v>0.99938915314225141</v>
      </c>
      <c r="AA265" s="34">
        <v>0.99936260304915248</v>
      </c>
      <c r="AB265" s="34">
        <v>0.99933605366139211</v>
      </c>
      <c r="AC265" s="34">
        <v>0.9993095049789511</v>
      </c>
      <c r="AD265" s="34">
        <v>0.99928295700181102</v>
      </c>
      <c r="AE265" s="34">
        <v>0.99925640972995278</v>
      </c>
      <c r="AF265" s="34">
        <v>0.99922986316335805</v>
      </c>
      <c r="AG265" s="34">
        <v>0.99920331730200806</v>
      </c>
      <c r="AH265" s="34">
        <v>0.99917677214588374</v>
      </c>
      <c r="AI265" s="34">
        <v>0.99915022769496675</v>
      </c>
      <c r="AJ265" s="34">
        <v>0.9991236839492379</v>
      </c>
      <c r="AK265" s="34">
        <v>0.99909714090867907</v>
      </c>
      <c r="AL265" s="34">
        <v>0.99907059857327074</v>
      </c>
      <c r="AM265" s="34">
        <v>0.99904405694299514</v>
      </c>
      <c r="AN265" s="34">
        <v>0.99901751601783273</v>
      </c>
      <c r="AO265" s="34">
        <v>0.99899097579776508</v>
      </c>
      <c r="AP265" s="34">
        <v>0.99896443628277343</v>
      </c>
      <c r="AQ265" s="34">
        <v>0.9989378974728389</v>
      </c>
      <c r="AR265" s="34">
        <v>0.99891135936794317</v>
      </c>
      <c r="AS265" s="34">
        <v>0.99888482196806716</v>
      </c>
      <c r="AT265" s="34">
        <v>0.99885828527319209</v>
      </c>
      <c r="AU265" s="34">
        <v>0.99883174928329954</v>
      </c>
      <c r="AV265" s="34">
        <v>0.99880521399837063</v>
      </c>
      <c r="AW265" s="34">
        <v>0.99877867941838649</v>
      </c>
      <c r="AX265" s="34">
        <v>0.99875214554332858</v>
      </c>
      <c r="AY265" s="34">
        <v>0.99872561237317814</v>
      </c>
      <c r="AZ265" s="34">
        <v>0.9986990799079164</v>
      </c>
      <c r="BA265" s="34">
        <v>0.99867254814752482</v>
      </c>
      <c r="BB265" s="34">
        <v>0.99864601709198431</v>
      </c>
      <c r="BC265" s="34">
        <v>0.99861948674127632</v>
      </c>
      <c r="BD265" s="34">
        <v>0.99859295709538221</v>
      </c>
      <c r="BE265" s="34">
        <v>0.99856642815428331</v>
      </c>
      <c r="BF265" s="34">
        <v>0.99853989991796055</v>
      </c>
      <c r="BG265" s="34">
        <v>0.99851337238639548</v>
      </c>
      <c r="BH265" s="34">
        <v>0.99848684555956946</v>
      </c>
      <c r="BI265" s="34">
        <v>0.99846031943746349</v>
      </c>
      <c r="BJ265" s="34">
        <v>0.99843379402005905</v>
      </c>
      <c r="BK265" s="34">
        <v>0.99840726930733736</v>
      </c>
      <c r="BL265" s="34">
        <v>0.99838074529927978</v>
      </c>
      <c r="BM265" s="34">
        <v>0.99835422199586754</v>
      </c>
      <c r="BN265" s="34">
        <v>0.99832769939708177</v>
      </c>
      <c r="BO265" s="34">
        <v>0.99830117750290404</v>
      </c>
      <c r="BP265" s="34">
        <v>0.99827465631331525</v>
      </c>
      <c r="BQ265" s="34">
        <v>0.99824813582829697</v>
      </c>
      <c r="BR265" s="34">
        <v>0.99822161604783044</v>
      </c>
      <c r="BS265" s="34">
        <v>0.99819509697189679</v>
      </c>
      <c r="BT265" s="34">
        <v>0.99816857860047759</v>
      </c>
      <c r="BU265" s="34">
        <v>0.99814206093355384</v>
      </c>
      <c r="BV265" s="34">
        <v>0.99811554397110702</v>
      </c>
      <c r="BW265" s="34">
        <v>0.99808902771311836</v>
      </c>
      <c r="BX265" s="34">
        <v>0.99806251215956931</v>
      </c>
      <c r="BY265" s="34">
        <v>0.99803599731044057</v>
      </c>
      <c r="BZ265" s="34">
        <v>0.99800948316571403</v>
      </c>
      <c r="CA265" s="34">
        <v>0.99798296972537071</v>
      </c>
      <c r="CB265" s="34">
        <v>0.99795645698939184</v>
      </c>
      <c r="CC265" s="34">
        <v>0.99792994495775911</v>
      </c>
      <c r="CD265" s="34">
        <v>0.99790343363045342</v>
      </c>
      <c r="CE265" s="34">
        <v>0.99787692300745623</v>
      </c>
      <c r="CF265" s="34">
        <v>0.99785041308874856</v>
      </c>
      <c r="CG265" s="34">
        <v>0.99782390387431197</v>
      </c>
      <c r="CH265" s="34">
        <v>0.99779739536412781</v>
      </c>
      <c r="CI265" s="34">
        <v>0.99777088755817722</v>
      </c>
      <c r="CJ265" s="34">
        <v>0.99774438045644143</v>
      </c>
      <c r="CK265" s="34">
        <v>0.99771787405890178</v>
      </c>
      <c r="CL265" s="34">
        <v>0.99769136836553951</v>
      </c>
      <c r="CM265" s="34">
        <v>0.99766486337633609</v>
      </c>
      <c r="CN265" s="34">
        <v>0.99763835909127274</v>
      </c>
      <c r="CO265" s="34">
        <v>0.99761185551033082</v>
      </c>
      <c r="CP265" s="34">
        <v>0.99758535263349157</v>
      </c>
      <c r="CQ265" s="34">
        <v>0.99755885046073622</v>
      </c>
      <c r="CR265" s="34">
        <v>0.99751410522741868</v>
      </c>
      <c r="CS265" s="34">
        <v>0.99746936200113667</v>
      </c>
      <c r="CT265" s="34">
        <v>0.99742462078180039</v>
      </c>
      <c r="CU265" s="34">
        <v>0.997379881569319</v>
      </c>
      <c r="CV265" s="34">
        <v>0.99733514436360304</v>
      </c>
      <c r="CW265" s="34">
        <v>0.99729040916456246</v>
      </c>
      <c r="CX265" s="34">
        <v>0.99724567597210689</v>
      </c>
      <c r="CY265" s="34">
        <v>0.99720094478614685</v>
      </c>
      <c r="CZ265" s="34">
        <v>0.99715621560659207</v>
      </c>
      <c r="DA265" s="34">
        <v>0.99711148843335251</v>
      </c>
      <c r="DB265" s="34">
        <v>0.99706676326633836</v>
      </c>
    </row>
    <row r="266" spans="1:106" x14ac:dyDescent="0.2">
      <c r="A266" s="13">
        <f t="shared" ca="1" si="4"/>
        <v>44642</v>
      </c>
      <c r="B266" s="34">
        <v>1.000026460063002</v>
      </c>
      <c r="C266" s="34">
        <v>1</v>
      </c>
      <c r="D266" s="34">
        <v>0.99997354063711474</v>
      </c>
      <c r="E266" s="34">
        <v>0.99994708197432725</v>
      </c>
      <c r="F266" s="34">
        <v>0.99992062401161896</v>
      </c>
      <c r="G266" s="34">
        <v>0.9998941667489718</v>
      </c>
      <c r="H266" s="34">
        <v>0.99986771018636666</v>
      </c>
      <c r="I266" s="34">
        <v>0.99984125432378546</v>
      </c>
      <c r="J266" s="34">
        <v>0.99981479916120963</v>
      </c>
      <c r="K266" s="34">
        <v>0.99978834469862032</v>
      </c>
      <c r="L266" s="34">
        <v>0.99976189093599943</v>
      </c>
      <c r="M266" s="34">
        <v>0.99973543787332808</v>
      </c>
      <c r="N266" s="34">
        <v>0.99970898551058807</v>
      </c>
      <c r="O266" s="34">
        <v>0.99968253384776073</v>
      </c>
      <c r="P266" s="34">
        <v>0.99965608288482721</v>
      </c>
      <c r="Q266" s="34">
        <v>0.99962963262176974</v>
      </c>
      <c r="R266" s="34">
        <v>0.99960318305856921</v>
      </c>
      <c r="S266" s="34">
        <v>0.99957673419520721</v>
      </c>
      <c r="T266" s="34">
        <v>0.99955028603166529</v>
      </c>
      <c r="U266" s="34">
        <v>0.99952383856792504</v>
      </c>
      <c r="V266" s="34">
        <v>0.99949739180396768</v>
      </c>
      <c r="W266" s="34">
        <v>0.99947094573977491</v>
      </c>
      <c r="X266" s="34">
        <v>0.99944450037532817</v>
      </c>
      <c r="Y266" s="34">
        <v>0.99941805571060893</v>
      </c>
      <c r="Z266" s="34">
        <v>0.99939161174559865</v>
      </c>
      <c r="AA266" s="34">
        <v>0.99936516848027879</v>
      </c>
      <c r="AB266" s="34">
        <v>0.99933872591463113</v>
      </c>
      <c r="AC266" s="34">
        <v>0.9993122840486367</v>
      </c>
      <c r="AD266" s="34">
        <v>0.99928584288227718</v>
      </c>
      <c r="AE266" s="34">
        <v>0.99925940241553401</v>
      </c>
      <c r="AF266" s="34">
        <v>0.9992329626483889</v>
      </c>
      <c r="AG266" s="34">
        <v>0.99920652358082318</v>
      </c>
      <c r="AH266" s="34">
        <v>0.99918008521281831</v>
      </c>
      <c r="AI266" s="34">
        <v>0.99915364754435587</v>
      </c>
      <c r="AJ266" s="34">
        <v>0.99912721057541731</v>
      </c>
      <c r="AK266" s="34">
        <v>0.99910077430598365</v>
      </c>
      <c r="AL266" s="34">
        <v>0.99907433873603746</v>
      </c>
      <c r="AM266" s="34">
        <v>0.99904790386555919</v>
      </c>
      <c r="AN266" s="34">
        <v>0.99902146969453098</v>
      </c>
      <c r="AO266" s="34">
        <v>0.99899503622293406</v>
      </c>
      <c r="AP266" s="34">
        <v>0.99896860345074989</v>
      </c>
      <c r="AQ266" s="34">
        <v>0.99894217137796004</v>
      </c>
      <c r="AR266" s="34">
        <v>0.99891574000454619</v>
      </c>
      <c r="AS266" s="34">
        <v>0.99888930933048947</v>
      </c>
      <c r="AT266" s="34">
        <v>0.99886287935577156</v>
      </c>
      <c r="AU266" s="34">
        <v>0.99883645008037381</v>
      </c>
      <c r="AV266" s="34">
        <v>0.998810021504278</v>
      </c>
      <c r="AW266" s="34">
        <v>0.99878359362746527</v>
      </c>
      <c r="AX266" s="34">
        <v>0.99875716644991763</v>
      </c>
      <c r="AY266" s="34">
        <v>0.99873073997161621</v>
      </c>
      <c r="AZ266" s="34">
        <v>0.99870431419254246</v>
      </c>
      <c r="BA266" s="34">
        <v>0.99867788911267807</v>
      </c>
      <c r="BB266" s="34">
        <v>0.99865146473200428</v>
      </c>
      <c r="BC266" s="34">
        <v>0.99862504105050298</v>
      </c>
      <c r="BD266" s="34">
        <v>0.99859861806815531</v>
      </c>
      <c r="BE266" s="34">
        <v>0.99857219578494316</v>
      </c>
      <c r="BF266" s="34">
        <v>0.99854577420084756</v>
      </c>
      <c r="BG266" s="34">
        <v>0.99851935331585018</v>
      </c>
      <c r="BH266" s="34">
        <v>0.99849293312993281</v>
      </c>
      <c r="BI266" s="34">
        <v>0.99846651364307648</v>
      </c>
      <c r="BJ266" s="34">
        <v>0.99844009485526319</v>
      </c>
      <c r="BK266" s="34">
        <v>0.99841367676647408</v>
      </c>
      <c r="BL266" s="34">
        <v>0.99838725937669071</v>
      </c>
      <c r="BM266" s="34">
        <v>0.99836084268589476</v>
      </c>
      <c r="BN266" s="34">
        <v>0.99833442669406747</v>
      </c>
      <c r="BO266" s="34">
        <v>0.99830801140119063</v>
      </c>
      <c r="BP266" s="34">
        <v>0.99828159680724549</v>
      </c>
      <c r="BQ266" s="34">
        <v>0.99825518291221382</v>
      </c>
      <c r="BR266" s="34">
        <v>0.99822876971607699</v>
      </c>
      <c r="BS266" s="34">
        <v>0.99820235721881634</v>
      </c>
      <c r="BT266" s="34">
        <v>0.99817594542041366</v>
      </c>
      <c r="BU266" s="34">
        <v>0.99814953432085041</v>
      </c>
      <c r="BV266" s="34">
        <v>0.99812312392010794</v>
      </c>
      <c r="BW266" s="34">
        <v>0.99809671421816759</v>
      </c>
      <c r="BX266" s="34">
        <v>0.99807030521501139</v>
      </c>
      <c r="BY266" s="34">
        <v>0.99804389691062056</v>
      </c>
      <c r="BZ266" s="34">
        <v>0.9980174893049768</v>
      </c>
      <c r="CA266" s="34">
        <v>0.99799108239806134</v>
      </c>
      <c r="CB266" s="34">
        <v>0.99796467618985574</v>
      </c>
      <c r="CC266" s="34">
        <v>0.99793827068034147</v>
      </c>
      <c r="CD266" s="34">
        <v>0.99791186586950031</v>
      </c>
      <c r="CE266" s="34">
        <v>0.99788546175731374</v>
      </c>
      <c r="CF266" s="34">
        <v>0.99785905834376298</v>
      </c>
      <c r="CG266" s="34">
        <v>0.99783265562882972</v>
      </c>
      <c r="CH266" s="34">
        <v>0.99780625361249553</v>
      </c>
      <c r="CI266" s="34">
        <v>0.99777985229474209</v>
      </c>
      <c r="CJ266" s="34">
        <v>0.9977534516755503</v>
      </c>
      <c r="CK266" s="34">
        <v>0.99772705175490228</v>
      </c>
      <c r="CL266" s="34">
        <v>0.99770065253277929</v>
      </c>
      <c r="CM266" s="34">
        <v>0.99767425400916299</v>
      </c>
      <c r="CN266" s="34">
        <v>0.99764785618403462</v>
      </c>
      <c r="CO266" s="34">
        <v>0.99762145905737609</v>
      </c>
      <c r="CP266" s="34">
        <v>0.99759506262916853</v>
      </c>
      <c r="CQ266" s="34">
        <v>0.99756866689939383</v>
      </c>
      <c r="CR266" s="34">
        <v>0.99752401941311042</v>
      </c>
      <c r="CS266" s="34">
        <v>0.99747937392508368</v>
      </c>
      <c r="CT266" s="34">
        <v>0.99743473043522357</v>
      </c>
      <c r="CU266" s="34">
        <v>0.99739008894344139</v>
      </c>
      <c r="CV266" s="34">
        <v>0.99734544944964698</v>
      </c>
      <c r="CW266" s="34">
        <v>0.99730081195375153</v>
      </c>
      <c r="CX266" s="34">
        <v>0.99725617645566556</v>
      </c>
      <c r="CY266" s="34">
        <v>0.99721154295529923</v>
      </c>
      <c r="CZ266" s="34">
        <v>0.99716691145256375</v>
      </c>
      <c r="DA266" s="34">
        <v>0.99712228194736918</v>
      </c>
      <c r="DB266" s="34">
        <v>0.99707765443962615</v>
      </c>
    </row>
    <row r="267" spans="1:106" x14ac:dyDescent="0.2">
      <c r="A267" s="13">
        <f t="shared" ca="1" si="4"/>
        <v>44643</v>
      </c>
      <c r="B267" s="34">
        <v>1.0000267918724306</v>
      </c>
      <c r="C267" s="34">
        <v>1</v>
      </c>
      <c r="D267" s="34">
        <v>0.99997320884535457</v>
      </c>
      <c r="E267" s="34">
        <v>0.99994641840847542</v>
      </c>
      <c r="F267" s="34">
        <v>0.99991962868934259</v>
      </c>
      <c r="G267" s="34">
        <v>0.99989283968793763</v>
      </c>
      <c r="H267" s="34">
        <v>0.99986605140424079</v>
      </c>
      <c r="I267" s="34">
        <v>0.99983926383823318</v>
      </c>
      <c r="J267" s="34">
        <v>0.99981247698989528</v>
      </c>
      <c r="K267" s="34">
        <v>0.99978569085920777</v>
      </c>
      <c r="L267" s="34">
        <v>0.99975890544615187</v>
      </c>
      <c r="M267" s="34">
        <v>0.99973212075070828</v>
      </c>
      <c r="N267" s="34">
        <v>0.99970533677285722</v>
      </c>
      <c r="O267" s="34">
        <v>0.99967855351257995</v>
      </c>
      <c r="P267" s="34">
        <v>0.99965177096985725</v>
      </c>
      <c r="Q267" s="34">
        <v>0.99962498914466968</v>
      </c>
      <c r="R267" s="34">
        <v>0.99959820803699839</v>
      </c>
      <c r="S267" s="34">
        <v>0.99957142764682361</v>
      </c>
      <c r="T267" s="34">
        <v>0.99954464797412657</v>
      </c>
      <c r="U267" s="34">
        <v>0.99951786901888784</v>
      </c>
      <c r="V267" s="34">
        <v>0.99949109078108833</v>
      </c>
      <c r="W267" s="34">
        <v>0.99946431326070861</v>
      </c>
      <c r="X267" s="34">
        <v>0.99943753645772948</v>
      </c>
      <c r="Y267" s="34">
        <v>0.99941076037213195</v>
      </c>
      <c r="Z267" s="34">
        <v>0.99938398500389669</v>
      </c>
      <c r="AA267" s="34">
        <v>0.9993572103530044</v>
      </c>
      <c r="AB267" s="34">
        <v>0.99933043641943586</v>
      </c>
      <c r="AC267" s="34">
        <v>0.99930366320317221</v>
      </c>
      <c r="AD267" s="34">
        <v>0.99927689070419345</v>
      </c>
      <c r="AE267" s="34">
        <v>0.99925011892248128</v>
      </c>
      <c r="AF267" s="34">
        <v>0.99922334785801581</v>
      </c>
      <c r="AG267" s="34">
        <v>0.99919657751077828</v>
      </c>
      <c r="AH267" s="34">
        <v>0.99916980788074916</v>
      </c>
      <c r="AI267" s="34">
        <v>0.99914303896790935</v>
      </c>
      <c r="AJ267" s="34">
        <v>0.99911627077223952</v>
      </c>
      <c r="AK267" s="34">
        <v>0.9990895032937207</v>
      </c>
      <c r="AL267" s="34">
        <v>0.99906273653233335</v>
      </c>
      <c r="AM267" s="34">
        <v>0.99903597048805848</v>
      </c>
      <c r="AN267" s="34">
        <v>0.99900920516087699</v>
      </c>
      <c r="AO267" s="34">
        <v>0.99898244055076946</v>
      </c>
      <c r="AP267" s="34">
        <v>0.99895567665771678</v>
      </c>
      <c r="AQ267" s="34">
        <v>0.99892891348169965</v>
      </c>
      <c r="AR267" s="34">
        <v>0.99890215102269886</v>
      </c>
      <c r="AS267" s="34">
        <v>0.99887538928069541</v>
      </c>
      <c r="AT267" s="34">
        <v>0.99884862825566989</v>
      </c>
      <c r="AU267" s="34">
        <v>0.99882186794760286</v>
      </c>
      <c r="AV267" s="34">
        <v>0.99879510835647556</v>
      </c>
      <c r="AW267" s="34">
        <v>0.99876834948226867</v>
      </c>
      <c r="AX267" s="34">
        <v>0.99874159132496299</v>
      </c>
      <c r="AY267" s="34">
        <v>0.99871483388453908</v>
      </c>
      <c r="AZ267" s="34">
        <v>0.99868807716097785</v>
      </c>
      <c r="BA267" s="34">
        <v>0.99866132115426032</v>
      </c>
      <c r="BB267" s="34">
        <v>0.99863456586436694</v>
      </c>
      <c r="BC267" s="34">
        <v>0.99860781129127885</v>
      </c>
      <c r="BD267" s="34">
        <v>0.99858105743497638</v>
      </c>
      <c r="BE267" s="34">
        <v>0.99855430429544079</v>
      </c>
      <c r="BF267" s="34">
        <v>0.99852755187265274</v>
      </c>
      <c r="BG267" s="34">
        <v>0.99850080016659293</v>
      </c>
      <c r="BH267" s="34">
        <v>0.99847404917724214</v>
      </c>
      <c r="BI267" s="34">
        <v>0.9984472989045815</v>
      </c>
      <c r="BJ267" s="34">
        <v>0.99842054934859137</v>
      </c>
      <c r="BK267" s="34">
        <v>0.99839380050925264</v>
      </c>
      <c r="BL267" s="34">
        <v>0.99836705238654633</v>
      </c>
      <c r="BM267" s="34">
        <v>0.99834030498045301</v>
      </c>
      <c r="BN267" s="34">
        <v>0.9983135582909537</v>
      </c>
      <c r="BO267" s="34">
        <v>0.99828681231802907</v>
      </c>
      <c r="BP267" s="34">
        <v>0.99826006706165982</v>
      </c>
      <c r="BQ267" s="34">
        <v>0.99823332252182695</v>
      </c>
      <c r="BR267" s="34">
        <v>0.99820657869851115</v>
      </c>
      <c r="BS267" s="34">
        <v>0.99817983559169343</v>
      </c>
      <c r="BT267" s="34">
        <v>0.99815309320135415</v>
      </c>
      <c r="BU267" s="34">
        <v>0.99812635152747453</v>
      </c>
      <c r="BV267" s="34">
        <v>0.99809961057003527</v>
      </c>
      <c r="BW267" s="34">
        <v>0.99807287032901704</v>
      </c>
      <c r="BX267" s="34">
        <v>0.99804613080440097</v>
      </c>
      <c r="BY267" s="34">
        <v>0.9980193919961674</v>
      </c>
      <c r="BZ267" s="34">
        <v>0.99799265390429737</v>
      </c>
      <c r="CA267" s="34">
        <v>0.99796591652877187</v>
      </c>
      <c r="CB267" s="34">
        <v>0.99793917986957137</v>
      </c>
      <c r="CC267" s="34">
        <v>0.99791244392667688</v>
      </c>
      <c r="CD267" s="34">
        <v>0.99788570870006921</v>
      </c>
      <c r="CE267" s="34">
        <v>0.99785897418972902</v>
      </c>
      <c r="CF267" s="34">
        <v>0.99783224039563734</v>
      </c>
      <c r="CG267" s="34">
        <v>0.99780550731777473</v>
      </c>
      <c r="CH267" s="34">
        <v>0.99777877495612244</v>
      </c>
      <c r="CI267" s="34">
        <v>0.9977520433106607</v>
      </c>
      <c r="CJ267" s="34">
        <v>0.99772531238137063</v>
      </c>
      <c r="CK267" s="34">
        <v>0.99769858216823326</v>
      </c>
      <c r="CL267" s="34">
        <v>0.99767185267122893</v>
      </c>
      <c r="CM267" s="34">
        <v>0.99764512389033888</v>
      </c>
      <c r="CN267" s="34">
        <v>0.99761839582554346</v>
      </c>
      <c r="CO267" s="34">
        <v>0.99759166847682401</v>
      </c>
      <c r="CP267" s="34">
        <v>0.99756494184416078</v>
      </c>
      <c r="CQ267" s="34">
        <v>0.99753821592753533</v>
      </c>
      <c r="CR267" s="34">
        <v>0.99751149072692791</v>
      </c>
      <c r="CS267" s="34">
        <v>0.9974847662423193</v>
      </c>
      <c r="CT267" s="34">
        <v>0.99744000342733452</v>
      </c>
      <c r="CU267" s="34">
        <v>0.99739524262111179</v>
      </c>
      <c r="CV267" s="34">
        <v>0.99735048382356117</v>
      </c>
      <c r="CW267" s="34">
        <v>0.9973057270345923</v>
      </c>
      <c r="CX267" s="34">
        <v>0.99726097225411525</v>
      </c>
      <c r="CY267" s="34">
        <v>0.99721621948203976</v>
      </c>
      <c r="CZ267" s="34">
        <v>0.99717146871827544</v>
      </c>
      <c r="DA267" s="34">
        <v>0.99712671996273272</v>
      </c>
      <c r="DB267" s="34">
        <v>0.99708197321532099</v>
      </c>
    </row>
    <row r="268" spans="1:106" x14ac:dyDescent="0.2">
      <c r="A268" s="13">
        <f t="shared" ca="1" si="4"/>
        <v>44644</v>
      </c>
      <c r="B268" s="34">
        <v>1.0000803682836334</v>
      </c>
      <c r="C268" s="34">
        <v>1.0000535781381075</v>
      </c>
      <c r="D268" s="34">
        <v>1.0000267887102365</v>
      </c>
      <c r="E268" s="34">
        <v>1</v>
      </c>
      <c r="F268" s="34">
        <v>0.99997321200737943</v>
      </c>
      <c r="G268" s="34">
        <v>0.9999464247323554</v>
      </c>
      <c r="H268" s="34">
        <v>0.99991963817490881</v>
      </c>
      <c r="I268" s="34">
        <v>0.99989285233502023</v>
      </c>
      <c r="J268" s="34">
        <v>0.99986606721267057</v>
      </c>
      <c r="K268" s="34">
        <v>0.99983928280784051</v>
      </c>
      <c r="L268" s="34">
        <v>0.99981249912051084</v>
      </c>
      <c r="M268" s="34">
        <v>0.99978571615066247</v>
      </c>
      <c r="N268" s="34">
        <v>0.99975893389827597</v>
      </c>
      <c r="O268" s="34">
        <v>0.99973215236333235</v>
      </c>
      <c r="P268" s="34">
        <v>0.9997053715458124</v>
      </c>
      <c r="Q268" s="34">
        <v>0.99967859144569682</v>
      </c>
      <c r="R268" s="34">
        <v>0.99965181206296616</v>
      </c>
      <c r="S268" s="34">
        <v>0.99962503339760156</v>
      </c>
      <c r="T268" s="34">
        <v>0.99959825544958336</v>
      </c>
      <c r="U268" s="34">
        <v>0.99957147821889292</v>
      </c>
      <c r="V268" s="34">
        <v>0.9995447017055108</v>
      </c>
      <c r="W268" s="34">
        <v>0.99951792590941757</v>
      </c>
      <c r="X268" s="34">
        <v>0.99949115083059403</v>
      </c>
      <c r="Y268" s="34">
        <v>0.99946437646902142</v>
      </c>
      <c r="Z268" s="34">
        <v>0.99943760282467997</v>
      </c>
      <c r="AA268" s="34">
        <v>0.99941082989755092</v>
      </c>
      <c r="AB268" s="34">
        <v>0.99938405768761462</v>
      </c>
      <c r="AC268" s="34">
        <v>0.9993572861948522</v>
      </c>
      <c r="AD268" s="34">
        <v>0.99933051541924423</v>
      </c>
      <c r="AE268" s="34">
        <v>0.99930374536077182</v>
      </c>
      <c r="AF268" s="34">
        <v>0.99927697601941523</v>
      </c>
      <c r="AG268" s="34">
        <v>0.99925020739515591</v>
      </c>
      <c r="AH268" s="34">
        <v>0.99922343948797399</v>
      </c>
      <c r="AI268" s="34">
        <v>0.9991966722978507</v>
      </c>
      <c r="AJ268" s="34">
        <v>0.99916990582476672</v>
      </c>
      <c r="AK268" s="34">
        <v>0.99914314006870286</v>
      </c>
      <c r="AL268" s="34">
        <v>0.9991163750296399</v>
      </c>
      <c r="AM268" s="34">
        <v>0.99908961070755842</v>
      </c>
      <c r="AN268" s="34">
        <v>0.99906284710243953</v>
      </c>
      <c r="AO268" s="34">
        <v>0.99903608421426382</v>
      </c>
      <c r="AP268" s="34">
        <v>0.99900932204301218</v>
      </c>
      <c r="AQ268" s="34">
        <v>0.99898256058866552</v>
      </c>
      <c r="AR268" s="34">
        <v>0.99895579985120431</v>
      </c>
      <c r="AS268" s="34">
        <v>0.99892903983060966</v>
      </c>
      <c r="AT268" s="34">
        <v>0.99890228052686225</v>
      </c>
      <c r="AU268" s="34">
        <v>0.99887552193994278</v>
      </c>
      <c r="AV268" s="34">
        <v>0.99884876406983236</v>
      </c>
      <c r="AW268" s="34">
        <v>0.99882200691651124</v>
      </c>
      <c r="AX268" s="34">
        <v>0.99879525047996076</v>
      </c>
      <c r="AY268" s="34">
        <v>0.99876849476016161</v>
      </c>
      <c r="AZ268" s="34">
        <v>0.99874173975709402</v>
      </c>
      <c r="BA268" s="34">
        <v>0.99871498547073989</v>
      </c>
      <c r="BB268" s="34">
        <v>0.9986882319010788</v>
      </c>
      <c r="BC268" s="34">
        <v>0.99866147904809255</v>
      </c>
      <c r="BD268" s="34">
        <v>0.99863472691176147</v>
      </c>
      <c r="BE268" s="34">
        <v>0.99860797549206615</v>
      </c>
      <c r="BF268" s="34">
        <v>0.99858122478898781</v>
      </c>
      <c r="BG268" s="34">
        <v>0.99855447480250725</v>
      </c>
      <c r="BH268" s="34">
        <v>0.99852772553260494</v>
      </c>
      <c r="BI268" s="34">
        <v>0.9985009769792621</v>
      </c>
      <c r="BJ268" s="34">
        <v>0.99847422914245909</v>
      </c>
      <c r="BK268" s="34">
        <v>0.99844748202217692</v>
      </c>
      <c r="BL268" s="34">
        <v>0.9984207356183965</v>
      </c>
      <c r="BM268" s="34">
        <v>0.99839398993109851</v>
      </c>
      <c r="BN268" s="34">
        <v>0.99836724496026386</v>
      </c>
      <c r="BO268" s="34">
        <v>0.99834050070587332</v>
      </c>
      <c r="BP268" s="34">
        <v>0.99831375716790749</v>
      </c>
      <c r="BQ268" s="34">
        <v>0.99828701434634759</v>
      </c>
      <c r="BR268" s="34">
        <v>0.99826027224117408</v>
      </c>
      <c r="BS268" s="34">
        <v>0.99823353085236777</v>
      </c>
      <c r="BT268" s="34">
        <v>0.99820679017990965</v>
      </c>
      <c r="BU268" s="34">
        <v>0.99818005022378076</v>
      </c>
      <c r="BV268" s="34">
        <v>0.99815331098396132</v>
      </c>
      <c r="BW268" s="34">
        <v>0.99812657246043246</v>
      </c>
      <c r="BX268" s="34">
        <v>0.99809983465317487</v>
      </c>
      <c r="BY268" s="34">
        <v>0.99807309756216989</v>
      </c>
      <c r="BZ268" s="34">
        <v>0.99804636118739753</v>
      </c>
      <c r="CA268" s="34">
        <v>0.99801962552883916</v>
      </c>
      <c r="CB268" s="34">
        <v>0.99799289058647511</v>
      </c>
      <c r="CC268" s="34">
        <v>0.99796615636028685</v>
      </c>
      <c r="CD268" s="34">
        <v>0.99793942285025472</v>
      </c>
      <c r="CE268" s="34">
        <v>0.99791269005635952</v>
      </c>
      <c r="CF268" s="34">
        <v>0.99788595797858237</v>
      </c>
      <c r="CG268" s="34">
        <v>0.99785922661690396</v>
      </c>
      <c r="CH268" s="34">
        <v>0.99783249597130497</v>
      </c>
      <c r="CI268" s="34">
        <v>0.99780576604176618</v>
      </c>
      <c r="CJ268" s="34">
        <v>0.99777903682826874</v>
      </c>
      <c r="CK268" s="34">
        <v>0.99775230833079331</v>
      </c>
      <c r="CL268" s="34">
        <v>0.9977255805493207</v>
      </c>
      <c r="CM268" s="34">
        <v>0.99769885348383158</v>
      </c>
      <c r="CN268" s="34">
        <v>0.99767212713430675</v>
      </c>
      <c r="CO268" s="34">
        <v>0.99764540150072734</v>
      </c>
      <c r="CP268" s="34">
        <v>0.99761867658307413</v>
      </c>
      <c r="CQ268" s="34">
        <v>0.9975919523813277</v>
      </c>
      <c r="CR268" s="34">
        <v>0.99756522889546895</v>
      </c>
      <c r="CS268" s="34">
        <v>0.99753850612547867</v>
      </c>
      <c r="CT268" s="34">
        <v>0.99749273164623509</v>
      </c>
      <c r="CU268" s="34">
        <v>0.99744695926746496</v>
      </c>
      <c r="CV268" s="34">
        <v>0.9974011889890716</v>
      </c>
      <c r="CW268" s="34">
        <v>0.99735542081095874</v>
      </c>
      <c r="CX268" s="34">
        <v>0.9973096547330299</v>
      </c>
      <c r="CY268" s="34">
        <v>0.99726389075518895</v>
      </c>
      <c r="CZ268" s="34">
        <v>0.99721812887733929</v>
      </c>
      <c r="DA268" s="34">
        <v>0.99717236909938467</v>
      </c>
      <c r="DB268" s="34">
        <v>0.99712661142122849</v>
      </c>
    </row>
    <row r="269" spans="1:106" x14ac:dyDescent="0.2">
      <c r="A269" s="13">
        <f t="shared" ca="1" si="4"/>
        <v>44645</v>
      </c>
      <c r="B269" s="34">
        <v>1.0000818056552319</v>
      </c>
      <c r="C269" s="34">
        <v>1.0000545363599411</v>
      </c>
      <c r="D269" s="34">
        <v>1.0000272678082038</v>
      </c>
      <c r="E269" s="34">
        <v>1</v>
      </c>
      <c r="F269" s="34">
        <v>0.99997273293530931</v>
      </c>
      <c r="G269" s="34">
        <v>0.99994546661411143</v>
      </c>
      <c r="H269" s="34">
        <v>0.99991820103638585</v>
      </c>
      <c r="I269" s="34">
        <v>0.99989093620211267</v>
      </c>
      <c r="J269" s="34">
        <v>0.9998636721112717</v>
      </c>
      <c r="K269" s="34">
        <v>0.99983640876384228</v>
      </c>
      <c r="L269" s="34">
        <v>0.99980914615980443</v>
      </c>
      <c r="M269" s="34">
        <v>0.99978188429913772</v>
      </c>
      <c r="N269" s="34">
        <v>0.99975462318182173</v>
      </c>
      <c r="O269" s="34">
        <v>0.99972736280783669</v>
      </c>
      <c r="P269" s="34">
        <v>0.99970010317716185</v>
      </c>
      <c r="Q269" s="34">
        <v>0.9996728442897771</v>
      </c>
      <c r="R269" s="34">
        <v>0.99964558614566223</v>
      </c>
      <c r="S269" s="34">
        <v>0.99961832874479717</v>
      </c>
      <c r="T269" s="34">
        <v>0.99959107208716114</v>
      </c>
      <c r="U269" s="34">
        <v>0.99956381617273427</v>
      </c>
      <c r="V269" s="34">
        <v>0.99953656100149613</v>
      </c>
      <c r="W269" s="34">
        <v>0.99950930657342651</v>
      </c>
      <c r="X269" s="34">
        <v>0.99948205288850511</v>
      </c>
      <c r="Y269" s="34">
        <v>0.99945479994671194</v>
      </c>
      <c r="Z269" s="34">
        <v>0.99942754774802633</v>
      </c>
      <c r="AA269" s="34">
        <v>0.99940029629242799</v>
      </c>
      <c r="AB269" s="34">
        <v>0.99937304557989715</v>
      </c>
      <c r="AC269" s="34">
        <v>0.99934579561041303</v>
      </c>
      <c r="AD269" s="34">
        <v>0.99931854638395579</v>
      </c>
      <c r="AE269" s="34">
        <v>0.99929129790050475</v>
      </c>
      <c r="AF269" s="34">
        <v>0.99926405016004005</v>
      </c>
      <c r="AG269" s="34">
        <v>0.99923680316254138</v>
      </c>
      <c r="AH269" s="34">
        <v>0.99920955690798807</v>
      </c>
      <c r="AI269" s="34">
        <v>0.99918231139636005</v>
      </c>
      <c r="AJ269" s="34">
        <v>0.99915506662763753</v>
      </c>
      <c r="AK269" s="34">
        <v>0.99912782260179966</v>
      </c>
      <c r="AL269" s="34">
        <v>0.99910057931882645</v>
      </c>
      <c r="AM269" s="34">
        <v>0.9990733367786977</v>
      </c>
      <c r="AN269" s="34">
        <v>0.99904609498139296</v>
      </c>
      <c r="AO269" s="34">
        <v>0.99901885392689194</v>
      </c>
      <c r="AP269" s="34">
        <v>0.99899161361517463</v>
      </c>
      <c r="AQ269" s="34">
        <v>0.99896437404622063</v>
      </c>
      <c r="AR269" s="34">
        <v>0.99893713522000982</v>
      </c>
      <c r="AS269" s="34">
        <v>0.99890989713652178</v>
      </c>
      <c r="AT269" s="34">
        <v>0.99888265979573632</v>
      </c>
      <c r="AU269" s="34">
        <v>0.99885542319763332</v>
      </c>
      <c r="AV269" s="34">
        <v>0.99882818734219236</v>
      </c>
      <c r="AW269" s="34">
        <v>0.99880095222939314</v>
      </c>
      <c r="AX269" s="34">
        <v>0.99877371785921543</v>
      </c>
      <c r="AY269" s="34">
        <v>0.99874648423163903</v>
      </c>
      <c r="AZ269" s="34">
        <v>0.99871925134664385</v>
      </c>
      <c r="BA269" s="34">
        <v>0.99869201920420958</v>
      </c>
      <c r="BB269" s="34">
        <v>0.99866478780431578</v>
      </c>
      <c r="BC269" s="34">
        <v>0.99863755714694225</v>
      </c>
      <c r="BD269" s="34">
        <v>0.99861032723206899</v>
      </c>
      <c r="BE269" s="34">
        <v>0.9985830980596756</v>
      </c>
      <c r="BF269" s="34">
        <v>0.99855586962974174</v>
      </c>
      <c r="BG269" s="34">
        <v>0.99852864194224711</v>
      </c>
      <c r="BH269" s="34">
        <v>0.9985014149971716</v>
      </c>
      <c r="BI269" s="34">
        <v>0.99847418879449512</v>
      </c>
      <c r="BJ269" s="34">
        <v>0.99844696333419725</v>
      </c>
      <c r="BK269" s="34">
        <v>0.99841973861625788</v>
      </c>
      <c r="BL269" s="34">
        <v>0.99839251464065648</v>
      </c>
      <c r="BM269" s="34">
        <v>0.99836529140737296</v>
      </c>
      <c r="BN269" s="34">
        <v>0.9983380689163871</v>
      </c>
      <c r="BO269" s="34">
        <v>0.99831084716767882</v>
      </c>
      <c r="BP269" s="34">
        <v>0.99828362616122768</v>
      </c>
      <c r="BQ269" s="34">
        <v>0.99825640589701348</v>
      </c>
      <c r="BR269" s="34">
        <v>0.99822918637501568</v>
      </c>
      <c r="BS269" s="34">
        <v>0.99820196759521462</v>
      </c>
      <c r="BT269" s="34">
        <v>0.99817474955758989</v>
      </c>
      <c r="BU269" s="34">
        <v>0.99814753226212105</v>
      </c>
      <c r="BV269" s="34">
        <v>0.9981203157087879</v>
      </c>
      <c r="BW269" s="34">
        <v>0.99809309989757045</v>
      </c>
      <c r="BX269" s="34">
        <v>0.99806588482844816</v>
      </c>
      <c r="BY269" s="34">
        <v>0.99803867050140072</v>
      </c>
      <c r="BZ269" s="34">
        <v>0.99801145691640836</v>
      </c>
      <c r="CA269" s="34">
        <v>0.99798424407345065</v>
      </c>
      <c r="CB269" s="34">
        <v>0.99795703197250707</v>
      </c>
      <c r="CC269" s="34">
        <v>0.99792982061355762</v>
      </c>
      <c r="CD269" s="34">
        <v>0.9979026099965822</v>
      </c>
      <c r="CE269" s="34">
        <v>0.99787540012156029</v>
      </c>
      <c r="CF269" s="34">
        <v>0.99784819098847199</v>
      </c>
      <c r="CG269" s="34">
        <v>0.99782098259729668</v>
      </c>
      <c r="CH269" s="34">
        <v>0.99779377494801447</v>
      </c>
      <c r="CI269" s="34">
        <v>0.99776656804060493</v>
      </c>
      <c r="CJ269" s="34">
        <v>0.99773936187504786</v>
      </c>
      <c r="CK269" s="34">
        <v>0.99771215645132316</v>
      </c>
      <c r="CL269" s="34">
        <v>0.9976849517694103</v>
      </c>
      <c r="CM269" s="34">
        <v>0.99765774782928951</v>
      </c>
      <c r="CN269" s="34">
        <v>0.99763054463094014</v>
      </c>
      <c r="CO269" s="34">
        <v>0.99760334217434243</v>
      </c>
      <c r="CP269" s="34">
        <v>0.9975761404594754</v>
      </c>
      <c r="CQ269" s="34">
        <v>0.99754893948631973</v>
      </c>
      <c r="CR269" s="34">
        <v>0.99752173925485454</v>
      </c>
      <c r="CS269" s="34">
        <v>0.99749453976505975</v>
      </c>
      <c r="CT269" s="34">
        <v>0.99744701002883818</v>
      </c>
      <c r="CU269" s="34">
        <v>0.99739948255736655</v>
      </c>
      <c r="CV269" s="34">
        <v>0.99735195735053717</v>
      </c>
      <c r="CW269" s="34">
        <v>0.99730443440824224</v>
      </c>
      <c r="CX269" s="34">
        <v>0.99725691373037328</v>
      </c>
      <c r="CY269" s="34">
        <v>0.99720939531682307</v>
      </c>
      <c r="CZ269" s="34">
        <v>0.99716187916748311</v>
      </c>
      <c r="DA269" s="34">
        <v>0.99711436528224606</v>
      </c>
      <c r="DB269" s="34">
        <v>0.99706685366100378</v>
      </c>
    </row>
    <row r="270" spans="1:106" x14ac:dyDescent="0.2">
      <c r="A270" s="13">
        <f t="shared" ca="1" si="4"/>
        <v>44648</v>
      </c>
      <c r="B270" s="34">
        <v>1.0000276399329324</v>
      </c>
      <c r="C270" s="34">
        <v>1</v>
      </c>
      <c r="D270" s="34">
        <v>0.99997236083101249</v>
      </c>
      <c r="E270" s="34">
        <v>0.99994472242594867</v>
      </c>
      <c r="F270" s="34">
        <v>0.99991708478478758</v>
      </c>
      <c r="G270" s="34">
        <v>0.99988944790750778</v>
      </c>
      <c r="H270" s="34">
        <v>0.99986181179408806</v>
      </c>
      <c r="I270" s="34">
        <v>0.99983417644450789</v>
      </c>
      <c r="J270" s="34">
        <v>0.99980654185874562</v>
      </c>
      <c r="K270" s="34">
        <v>0.99977890803678049</v>
      </c>
      <c r="L270" s="34">
        <v>0.99975127497859106</v>
      </c>
      <c r="M270" s="34">
        <v>0.9997236426841567</v>
      </c>
      <c r="N270" s="34">
        <v>0.99969601115345574</v>
      </c>
      <c r="O270" s="34">
        <v>0.99966838038646744</v>
      </c>
      <c r="P270" s="34">
        <v>0.99964075038317046</v>
      </c>
      <c r="Q270" s="34">
        <v>0.99961312114354384</v>
      </c>
      <c r="R270" s="34">
        <v>0.99958549266756647</v>
      </c>
      <c r="S270" s="34">
        <v>0.99955786495521715</v>
      </c>
      <c r="T270" s="34">
        <v>0.99953023800647489</v>
      </c>
      <c r="U270" s="34">
        <v>0.99950261182131861</v>
      </c>
      <c r="V270" s="34">
        <v>0.99947498639972698</v>
      </c>
      <c r="W270" s="34">
        <v>0.99944736174167936</v>
      </c>
      <c r="X270" s="34">
        <v>0.99941973784715399</v>
      </c>
      <c r="Y270" s="34">
        <v>0.99939211471613021</v>
      </c>
      <c r="Z270" s="34">
        <v>0.99936449234858682</v>
      </c>
      <c r="AA270" s="34">
        <v>0.99933687074450284</v>
      </c>
      <c r="AB270" s="34">
        <v>0.99930924990385694</v>
      </c>
      <c r="AC270" s="34">
        <v>0.99928162982662805</v>
      </c>
      <c r="AD270" s="34">
        <v>0.99925401051279539</v>
      </c>
      <c r="AE270" s="34">
        <v>0.99922639196233731</v>
      </c>
      <c r="AF270" s="34">
        <v>0.99919877417523306</v>
      </c>
      <c r="AG270" s="34">
        <v>0.99917115715146154</v>
      </c>
      <c r="AH270" s="34">
        <v>0.99914354089100166</v>
      </c>
      <c r="AI270" s="34">
        <v>0.9991159253938322</v>
      </c>
      <c r="AJ270" s="34">
        <v>0.9990883106599322</v>
      </c>
      <c r="AK270" s="34">
        <v>0.99906069668928066</v>
      </c>
      <c r="AL270" s="34">
        <v>0.99903308348185604</v>
      </c>
      <c r="AM270" s="34">
        <v>0.99900547103763759</v>
      </c>
      <c r="AN270" s="34">
        <v>0.99897785935660433</v>
      </c>
      <c r="AO270" s="34">
        <v>0.99895024843873481</v>
      </c>
      <c r="AP270" s="34">
        <v>0.99892263828400807</v>
      </c>
      <c r="AQ270" s="34">
        <v>0.99889502889240323</v>
      </c>
      <c r="AR270" s="34">
        <v>0.99886742026389885</v>
      </c>
      <c r="AS270" s="34">
        <v>0.99883981239847408</v>
      </c>
      <c r="AT270" s="34">
        <v>0.9988122052961077</v>
      </c>
      <c r="AU270" s="34">
        <v>0.99878459895677896</v>
      </c>
      <c r="AV270" s="34">
        <v>0.99875699338046608</v>
      </c>
      <c r="AW270" s="34">
        <v>0.99872938856714888</v>
      </c>
      <c r="AX270" s="34">
        <v>0.99870178451680536</v>
      </c>
      <c r="AY270" s="34">
        <v>0.99867418122941498</v>
      </c>
      <c r="AZ270" s="34">
        <v>0.99864657870495677</v>
      </c>
      <c r="BA270" s="34">
        <v>0.99861897694340918</v>
      </c>
      <c r="BB270" s="34">
        <v>0.99859137594475123</v>
      </c>
      <c r="BC270" s="34">
        <v>0.99856377570896204</v>
      </c>
      <c r="BD270" s="34">
        <v>0.99853617623602053</v>
      </c>
      <c r="BE270" s="34">
        <v>0.99850857752590538</v>
      </c>
      <c r="BF270" s="34">
        <v>0.99848097957859583</v>
      </c>
      <c r="BG270" s="34">
        <v>0.99845338239407044</v>
      </c>
      <c r="BH270" s="34">
        <v>0.99842578597230858</v>
      </c>
      <c r="BI270" s="34">
        <v>0.99839819031328836</v>
      </c>
      <c r="BJ270" s="34">
        <v>0.99837059541698969</v>
      </c>
      <c r="BK270" s="34">
        <v>0.99834300128339093</v>
      </c>
      <c r="BL270" s="34">
        <v>0.99831540791247075</v>
      </c>
      <c r="BM270" s="34">
        <v>0.99828781530420896</v>
      </c>
      <c r="BN270" s="34">
        <v>0.99826022345858345</v>
      </c>
      <c r="BO270" s="34">
        <v>0.99823263237557369</v>
      </c>
      <c r="BP270" s="34">
        <v>0.9982050420551587</v>
      </c>
      <c r="BQ270" s="34">
        <v>0.99817745249731726</v>
      </c>
      <c r="BR270" s="34">
        <v>0.99814986370202829</v>
      </c>
      <c r="BS270" s="34">
        <v>0.99812227566927048</v>
      </c>
      <c r="BT270" s="34">
        <v>0.99809468839902316</v>
      </c>
      <c r="BU270" s="34">
        <v>0.99806710189126513</v>
      </c>
      <c r="BV270" s="34">
        <v>0.99803951614597497</v>
      </c>
      <c r="BW270" s="34">
        <v>0.99801193116313214</v>
      </c>
      <c r="BX270" s="34">
        <v>0.99798434694271521</v>
      </c>
      <c r="BY270" s="34">
        <v>0.9979567634847033</v>
      </c>
      <c r="BZ270" s="34">
        <v>0.99792918078907522</v>
      </c>
      <c r="CA270" s="34">
        <v>0.99790159885580976</v>
      </c>
      <c r="CB270" s="34">
        <v>0.99787401768488615</v>
      </c>
      <c r="CC270" s="34">
        <v>0.9978464372762833</v>
      </c>
      <c r="CD270" s="34">
        <v>0.99781885762997991</v>
      </c>
      <c r="CE270" s="34">
        <v>0.99779127874595475</v>
      </c>
      <c r="CF270" s="34">
        <v>0.9977637006241874</v>
      </c>
      <c r="CG270" s="34">
        <v>0.99773612326465633</v>
      </c>
      <c r="CH270" s="34">
        <v>0.99770854666734043</v>
      </c>
      <c r="CI270" s="34">
        <v>0.99768097083221885</v>
      </c>
      <c r="CJ270" s="34">
        <v>0.99765339575927037</v>
      </c>
      <c r="CK270" s="34">
        <v>0.99762582144847434</v>
      </c>
      <c r="CL270" s="34">
        <v>0.997598247899809</v>
      </c>
      <c r="CM270" s="34">
        <v>0.99757067511325359</v>
      </c>
      <c r="CN270" s="34">
        <v>0.99754310308878713</v>
      </c>
      <c r="CO270" s="34">
        <v>0.99751553182638875</v>
      </c>
      <c r="CP270" s="34">
        <v>0.9974879613260369</v>
      </c>
      <c r="CQ270" s="34">
        <v>0.99746039158771094</v>
      </c>
      <c r="CR270" s="34">
        <v>0.99741187117921049</v>
      </c>
      <c r="CS270" s="34">
        <v>0.99736335313093383</v>
      </c>
      <c r="CT270" s="34">
        <v>0.99731483744276683</v>
      </c>
      <c r="CU270" s="34">
        <v>0.99726632411459426</v>
      </c>
      <c r="CV270" s="34">
        <v>0.99721781314630109</v>
      </c>
      <c r="CW270" s="34">
        <v>0.99716930453777297</v>
      </c>
      <c r="CX270" s="34">
        <v>0.9971207982888951</v>
      </c>
      <c r="CY270" s="34">
        <v>0.99707229439955225</v>
      </c>
      <c r="CZ270" s="34">
        <v>0.99702379286963017</v>
      </c>
      <c r="DA270" s="34">
        <v>0.99697529369901361</v>
      </c>
      <c r="DB270" s="34">
        <v>0.99692679688758823</v>
      </c>
    </row>
    <row r="271" spans="1:106" x14ac:dyDescent="0.2">
      <c r="A271" s="13">
        <f t="shared" ca="1" si="4"/>
        <v>44649</v>
      </c>
      <c r="B271" s="34">
        <v>1.0000279093634379</v>
      </c>
      <c r="C271" s="34">
        <v>1</v>
      </c>
      <c r="D271" s="34">
        <v>0.99997209141547283</v>
      </c>
      <c r="E271" s="34">
        <v>0.99994418360983472</v>
      </c>
      <c r="F271" s="34">
        <v>0.99991627658306403</v>
      </c>
      <c r="G271" s="34">
        <v>0.999888370335139</v>
      </c>
      <c r="H271" s="34">
        <v>0.99986046486603775</v>
      </c>
      <c r="I271" s="34">
        <v>0.99983256017573874</v>
      </c>
      <c r="J271" s="34">
        <v>0.99980465626422022</v>
      </c>
      <c r="K271" s="34">
        <v>0.99977675313146008</v>
      </c>
      <c r="L271" s="34">
        <v>0.99974885077743714</v>
      </c>
      <c r="M271" s="34">
        <v>0.99972094920212939</v>
      </c>
      <c r="N271" s="34">
        <v>0.99969304840551498</v>
      </c>
      <c r="O271" s="34">
        <v>0.99966514838757226</v>
      </c>
      <c r="P271" s="34">
        <v>0.99963724914827967</v>
      </c>
      <c r="Q271" s="34">
        <v>0.99960935068761547</v>
      </c>
      <c r="R271" s="34">
        <v>0.99958145300555767</v>
      </c>
      <c r="S271" s="34">
        <v>0.99955355610208463</v>
      </c>
      <c r="T271" s="34">
        <v>0.9995256599771748</v>
      </c>
      <c r="U271" s="34">
        <v>0.99949776463080642</v>
      </c>
      <c r="V271" s="34">
        <v>0.9994698700629574</v>
      </c>
      <c r="W271" s="34">
        <v>0.99944197627360631</v>
      </c>
      <c r="X271" s="34">
        <v>0.99941408326273173</v>
      </c>
      <c r="Y271" s="34">
        <v>0.99938619103031123</v>
      </c>
      <c r="Z271" s="34">
        <v>0.99935829957632361</v>
      </c>
      <c r="AA271" s="34">
        <v>0.99933040890074709</v>
      </c>
      <c r="AB271" s="34">
        <v>0.99930251900355982</v>
      </c>
      <c r="AC271" s="34">
        <v>0.99927462988473992</v>
      </c>
      <c r="AD271" s="34">
        <v>0.99924674154426596</v>
      </c>
      <c r="AE271" s="34">
        <v>0.9992188539821163</v>
      </c>
      <c r="AF271" s="34">
        <v>0.99919096719826872</v>
      </c>
      <c r="AG271" s="34">
        <v>0.99916308119270192</v>
      </c>
      <c r="AH271" s="34">
        <v>0.99913519596539413</v>
      </c>
      <c r="AI271" s="34">
        <v>0.99910731151632348</v>
      </c>
      <c r="AJ271" s="34">
        <v>0.99907942784546833</v>
      </c>
      <c r="AK271" s="34">
        <v>0.99905154495280712</v>
      </c>
      <c r="AL271" s="34">
        <v>0.99902366283831778</v>
      </c>
      <c r="AM271" s="34">
        <v>0.99899578150197876</v>
      </c>
      <c r="AN271" s="34">
        <v>0.99896790094376842</v>
      </c>
      <c r="AO271" s="34">
        <v>0.99894002116366498</v>
      </c>
      <c r="AP271" s="34">
        <v>0.99891214216164681</v>
      </c>
      <c r="AQ271" s="34">
        <v>0.99888426393769214</v>
      </c>
      <c r="AR271" s="34">
        <v>0.9988563864917791</v>
      </c>
      <c r="AS271" s="34">
        <v>0.99882850982388649</v>
      </c>
      <c r="AT271" s="34">
        <v>0.99880063393399188</v>
      </c>
      <c r="AU271" s="34">
        <v>0.99877275882207406</v>
      </c>
      <c r="AV271" s="34">
        <v>0.99874488448811105</v>
      </c>
      <c r="AW271" s="34">
        <v>0.99871701093208132</v>
      </c>
      <c r="AX271" s="34">
        <v>0.9986891381539631</v>
      </c>
      <c r="AY271" s="34">
        <v>0.99866126615373441</v>
      </c>
      <c r="AZ271" s="34">
        <v>0.99863339493137415</v>
      </c>
      <c r="BA271" s="34">
        <v>0.99860552448685991</v>
      </c>
      <c r="BB271" s="34">
        <v>0.99857765482017047</v>
      </c>
      <c r="BC271" s="34">
        <v>0.99854978593128418</v>
      </c>
      <c r="BD271" s="34">
        <v>0.99852191782017896</v>
      </c>
      <c r="BE271" s="34">
        <v>0.99849405048683315</v>
      </c>
      <c r="BF271" s="34">
        <v>0.99846618393122533</v>
      </c>
      <c r="BG271" s="34">
        <v>0.99843831815333361</v>
      </c>
      <c r="BH271" s="34">
        <v>0.99841045315313637</v>
      </c>
      <c r="BI271" s="34">
        <v>0.99838258893061194</v>
      </c>
      <c r="BJ271" s="34">
        <v>0.99835472548573823</v>
      </c>
      <c r="BK271" s="34">
        <v>0.99832686281849392</v>
      </c>
      <c r="BL271" s="34">
        <v>0.99829900092885737</v>
      </c>
      <c r="BM271" s="34">
        <v>0.99827113981680637</v>
      </c>
      <c r="BN271" s="34">
        <v>0.99824327948231995</v>
      </c>
      <c r="BO271" s="34">
        <v>0.99821541992537588</v>
      </c>
      <c r="BP271" s="34">
        <v>0.99818756114595253</v>
      </c>
      <c r="BQ271" s="34">
        <v>0.99815970314402835</v>
      </c>
      <c r="BR271" s="34">
        <v>0.9981318459195816</v>
      </c>
      <c r="BS271" s="34">
        <v>0.9981039894725906</v>
      </c>
      <c r="BT271" s="34">
        <v>0.99807613380303351</v>
      </c>
      <c r="BU271" s="34">
        <v>0.99804827891088876</v>
      </c>
      <c r="BV271" s="34">
        <v>0.99802042479613462</v>
      </c>
      <c r="BW271" s="34">
        <v>0.99799257145874942</v>
      </c>
      <c r="BX271" s="34">
        <v>0.99796471889871141</v>
      </c>
      <c r="BY271" s="34">
        <v>0.99793686711599905</v>
      </c>
      <c r="BZ271" s="34">
        <v>0.99790901611059024</v>
      </c>
      <c r="CA271" s="34">
        <v>0.99788116588246367</v>
      </c>
      <c r="CB271" s="34">
        <v>0.9978533164315978</v>
      </c>
      <c r="CC271" s="34">
        <v>0.99782546775797032</v>
      </c>
      <c r="CD271" s="34">
        <v>0.99779761986156013</v>
      </c>
      <c r="CE271" s="34">
        <v>0.99776977274234524</v>
      </c>
      <c r="CF271" s="34">
        <v>0.99774192640030412</v>
      </c>
      <c r="CG271" s="34">
        <v>0.99771408083541502</v>
      </c>
      <c r="CH271" s="34">
        <v>0.99768623604765594</v>
      </c>
      <c r="CI271" s="34">
        <v>0.99765839203700568</v>
      </c>
      <c r="CJ271" s="34">
        <v>0.99763054880344215</v>
      </c>
      <c r="CK271" s="34">
        <v>0.99760270634694415</v>
      </c>
      <c r="CL271" s="34">
        <v>0.99757486466748946</v>
      </c>
      <c r="CM271" s="34">
        <v>0.99754702376505677</v>
      </c>
      <c r="CN271" s="34">
        <v>0.99751918363962433</v>
      </c>
      <c r="CO271" s="34">
        <v>0.99749134429117026</v>
      </c>
      <c r="CP271" s="34">
        <v>0.99746350571967313</v>
      </c>
      <c r="CQ271" s="34">
        <v>0.99741682492539352</v>
      </c>
      <c r="CR271" s="34">
        <v>0.99737014631575194</v>
      </c>
      <c r="CS271" s="34">
        <v>0.99732346989064602</v>
      </c>
      <c r="CT271" s="34">
        <v>0.99727679564997329</v>
      </c>
      <c r="CU271" s="34">
        <v>0.99723012359363195</v>
      </c>
      <c r="CV271" s="34">
        <v>0.99718345372151929</v>
      </c>
      <c r="CW271" s="34">
        <v>0.99713678603353373</v>
      </c>
      <c r="CX271" s="34">
        <v>0.99709012052957247</v>
      </c>
      <c r="CY271" s="34">
        <v>0.99704345720953336</v>
      </c>
      <c r="CZ271" s="34">
        <v>0.99699679607331471</v>
      </c>
      <c r="DA271" s="34">
        <v>0.9969501371208136</v>
      </c>
      <c r="DB271" s="34">
        <v>0.99690348035192833</v>
      </c>
    </row>
    <row r="272" spans="1:106" x14ac:dyDescent="0.2">
      <c r="A272" s="13">
        <f t="shared" ca="1" si="4"/>
        <v>44650</v>
      </c>
      <c r="B272" s="34">
        <v>1.0000268248157542</v>
      </c>
      <c r="C272" s="34">
        <v>1</v>
      </c>
      <c r="D272" s="34">
        <v>0.99997317590379708</v>
      </c>
      <c r="E272" s="34">
        <v>0.99994635252712649</v>
      </c>
      <c r="F272" s="34">
        <v>0.99991952986996868</v>
      </c>
      <c r="G272" s="34">
        <v>0.99989270793230434</v>
      </c>
      <c r="H272" s="34">
        <v>0.99986588671411425</v>
      </c>
      <c r="I272" s="34">
        <v>0.99983906621537899</v>
      </c>
      <c r="J272" s="34">
        <v>0.99981224643607958</v>
      </c>
      <c r="K272" s="34">
        <v>0.99978542737619625</v>
      </c>
      <c r="L272" s="34">
        <v>0.99975860903571045</v>
      </c>
      <c r="M272" s="34">
        <v>0.999731791414602</v>
      </c>
      <c r="N272" s="34">
        <v>0.99970497451285201</v>
      </c>
      <c r="O272" s="34">
        <v>0.99967815833044138</v>
      </c>
      <c r="P272" s="34">
        <v>0.99965134286735036</v>
      </c>
      <c r="Q272" s="34">
        <v>0.99962452812356006</v>
      </c>
      <c r="R272" s="34">
        <v>0.99959771409905107</v>
      </c>
      <c r="S272" s="34">
        <v>0.99957090079380384</v>
      </c>
      <c r="T272" s="34">
        <v>0.99954408820779928</v>
      </c>
      <c r="U272" s="34">
        <v>0.99951727634101839</v>
      </c>
      <c r="V272" s="34">
        <v>0.99949046519344131</v>
      </c>
      <c r="W272" s="34">
        <v>0.99946365476504939</v>
      </c>
      <c r="X272" s="34">
        <v>0.99943684505582275</v>
      </c>
      <c r="Y272" s="34">
        <v>0.99941003606574241</v>
      </c>
      <c r="Z272" s="34">
        <v>0.99938322779478883</v>
      </c>
      <c r="AA272" s="34">
        <v>0.99935642024294291</v>
      </c>
      <c r="AB272" s="34">
        <v>0.99932961341018556</v>
      </c>
      <c r="AC272" s="34">
        <v>0.99930280729649712</v>
      </c>
      <c r="AD272" s="34">
        <v>0.99927600190185828</v>
      </c>
      <c r="AE272" s="34">
        <v>0.99924919722625039</v>
      </c>
      <c r="AF272" s="34">
        <v>0.99922239326965323</v>
      </c>
      <c r="AG272" s="34">
        <v>0.99919559003204828</v>
      </c>
      <c r="AH272" s="34">
        <v>0.99916878751341565</v>
      </c>
      <c r="AI272" s="34">
        <v>0.99914198571373669</v>
      </c>
      <c r="AJ272" s="34">
        <v>0.99911518463299154</v>
      </c>
      <c r="AK272" s="34">
        <v>0.99908838427116131</v>
      </c>
      <c r="AL272" s="34">
        <v>0.99906158462822658</v>
      </c>
      <c r="AM272" s="34">
        <v>0.99903478570416793</v>
      </c>
      <c r="AN272" s="34">
        <v>0.99900798749896613</v>
      </c>
      <c r="AO272" s="34">
        <v>0.9989811900126021</v>
      </c>
      <c r="AP272" s="34">
        <v>0.99895439324505642</v>
      </c>
      <c r="AQ272" s="34">
        <v>0.99892759719630975</v>
      </c>
      <c r="AR272" s="34">
        <v>0.99890080186634289</v>
      </c>
      <c r="AS272" s="34">
        <v>0.99887400725513664</v>
      </c>
      <c r="AT272" s="34">
        <v>0.99884721336267168</v>
      </c>
      <c r="AU272" s="34">
        <v>0.99882042018892836</v>
      </c>
      <c r="AV272" s="34">
        <v>0.99879362773388791</v>
      </c>
      <c r="AW272" s="34">
        <v>0.99876683599753091</v>
      </c>
      <c r="AX272" s="34">
        <v>0.99874004497983782</v>
      </c>
      <c r="AY272" s="34">
        <v>0.99871325468078964</v>
      </c>
      <c r="AZ272" s="34">
        <v>0.99868646510036718</v>
      </c>
      <c r="BA272" s="34">
        <v>0.9986596762385509</v>
      </c>
      <c r="BB272" s="34">
        <v>0.99863288809532169</v>
      </c>
      <c r="BC272" s="34">
        <v>0.99860610067066014</v>
      </c>
      <c r="BD272" s="34">
        <v>0.9985793139645468</v>
      </c>
      <c r="BE272" s="34">
        <v>0.99855252797696314</v>
      </c>
      <c r="BF272" s="34">
        <v>0.99852574270788896</v>
      </c>
      <c r="BG272" s="34">
        <v>0.99849895815730549</v>
      </c>
      <c r="BH272" s="34">
        <v>0.99847217432519353</v>
      </c>
      <c r="BI272" s="34">
        <v>0.99844539121153364</v>
      </c>
      <c r="BJ272" s="34">
        <v>0.99841860881630651</v>
      </c>
      <c r="BK272" s="34">
        <v>0.99839182713949293</v>
      </c>
      <c r="BL272" s="34">
        <v>0.9983650461810738</v>
      </c>
      <c r="BM272" s="34">
        <v>0.99833826594102926</v>
      </c>
      <c r="BN272" s="34">
        <v>0.99831148641934109</v>
      </c>
      <c r="BO272" s="34">
        <v>0.99828470761598875</v>
      </c>
      <c r="BP272" s="34">
        <v>0.99825792953095382</v>
      </c>
      <c r="BQ272" s="34">
        <v>0.99823115216421698</v>
      </c>
      <c r="BR272" s="34">
        <v>0.99820437551575869</v>
      </c>
      <c r="BS272" s="34">
        <v>0.99817759958555963</v>
      </c>
      <c r="BT272" s="34">
        <v>0.99815082437360092</v>
      </c>
      <c r="BU272" s="34">
        <v>0.99812404987986303</v>
      </c>
      <c r="BV272" s="34">
        <v>0.99809727610432664</v>
      </c>
      <c r="BW272" s="34">
        <v>0.99807050304697276</v>
      </c>
      <c r="BX272" s="34">
        <v>0.99804373070778174</v>
      </c>
      <c r="BY272" s="34">
        <v>0.99801695908673471</v>
      </c>
      <c r="BZ272" s="34">
        <v>0.99799018818381213</v>
      </c>
      <c r="CA272" s="34">
        <v>0.9979634179989948</v>
      </c>
      <c r="CB272" s="34">
        <v>0.99793664853226371</v>
      </c>
      <c r="CC272" s="34">
        <v>0.99790987978359913</v>
      </c>
      <c r="CD272" s="34">
        <v>0.99788311175298183</v>
      </c>
      <c r="CE272" s="34">
        <v>0.99785634444039317</v>
      </c>
      <c r="CF272" s="34">
        <v>0.99782957784581339</v>
      </c>
      <c r="CG272" s="34">
        <v>0.99780281196922316</v>
      </c>
      <c r="CH272" s="34">
        <v>0.9977760468106035</v>
      </c>
      <c r="CI272" s="34">
        <v>0.99774928236993488</v>
      </c>
      <c r="CJ272" s="34">
        <v>0.9977225186471983</v>
      </c>
      <c r="CK272" s="34">
        <v>0.99769575564237456</v>
      </c>
      <c r="CL272" s="34">
        <v>0.99766899335544401</v>
      </c>
      <c r="CM272" s="34">
        <v>0.99764223178638767</v>
      </c>
      <c r="CN272" s="34">
        <v>0.99761547093518632</v>
      </c>
      <c r="CO272" s="34">
        <v>0.99758871080182043</v>
      </c>
      <c r="CP272" s="34">
        <v>0.99756195138627113</v>
      </c>
      <c r="CQ272" s="34">
        <v>0.99751648254932579</v>
      </c>
      <c r="CR272" s="34">
        <v>0.9974710157848482</v>
      </c>
      <c r="CS272" s="34">
        <v>0.99742555109274411</v>
      </c>
      <c r="CT272" s="34">
        <v>0.99738008847291904</v>
      </c>
      <c r="CU272" s="34">
        <v>0.99733462792527838</v>
      </c>
      <c r="CV272" s="34">
        <v>0.99728916944972801</v>
      </c>
      <c r="CW272" s="34">
        <v>0.9972437130461731</v>
      </c>
      <c r="CX272" s="34">
        <v>0.9971982587145195</v>
      </c>
      <c r="CY272" s="34">
        <v>0.99715280645467252</v>
      </c>
      <c r="CZ272" s="34">
        <v>0.99710735626653801</v>
      </c>
      <c r="DA272" s="34">
        <v>0.99706190815002138</v>
      </c>
      <c r="DB272" s="34">
        <v>0.99701646210502815</v>
      </c>
    </row>
    <row r="273" spans="1:106" x14ac:dyDescent="0.2">
      <c r="A273" s="13">
        <f t="shared" ca="1" si="4"/>
        <v>44651</v>
      </c>
      <c r="B273" s="34">
        <v>1.0000800357424342</v>
      </c>
      <c r="C273" s="34">
        <v>1.0000533564499015</v>
      </c>
      <c r="D273" s="34">
        <v>1.0000266778690963</v>
      </c>
      <c r="E273" s="34">
        <v>1</v>
      </c>
      <c r="F273" s="34">
        <v>0.99997332284259344</v>
      </c>
      <c r="G273" s="34">
        <v>0.99994664639685749</v>
      </c>
      <c r="H273" s="34">
        <v>0.99991997066277327</v>
      </c>
      <c r="I273" s="34">
        <v>0.9998932956403217</v>
      </c>
      <c r="J273" s="34">
        <v>0.99986662132948423</v>
      </c>
      <c r="K273" s="34">
        <v>0.99983994773024121</v>
      </c>
      <c r="L273" s="34">
        <v>0.9998132748425741</v>
      </c>
      <c r="M273" s="34">
        <v>0.9997866026664638</v>
      </c>
      <c r="N273" s="34">
        <v>0.99975993120189155</v>
      </c>
      <c r="O273" s="34">
        <v>0.99973326044883792</v>
      </c>
      <c r="P273" s="34">
        <v>0.99970659040728416</v>
      </c>
      <c r="Q273" s="34">
        <v>0.99967992107721138</v>
      </c>
      <c r="R273" s="34">
        <v>0.99965325245860071</v>
      </c>
      <c r="S273" s="34">
        <v>0.9996265845514325</v>
      </c>
      <c r="T273" s="34">
        <v>0.99959991735568865</v>
      </c>
      <c r="U273" s="34">
        <v>0.99957325087134963</v>
      </c>
      <c r="V273" s="34">
        <v>0.99954658509839678</v>
      </c>
      <c r="W273" s="34">
        <v>0.99951992003681067</v>
      </c>
      <c r="X273" s="34">
        <v>0.99949325568657288</v>
      </c>
      <c r="Y273" s="34">
        <v>0.99946659204766386</v>
      </c>
      <c r="Z273" s="34">
        <v>0.99943992912006541</v>
      </c>
      <c r="AA273" s="34">
        <v>0.99941326690375754</v>
      </c>
      <c r="AB273" s="34">
        <v>0.99938660539872215</v>
      </c>
      <c r="AC273" s="34">
        <v>0.99935994460493971</v>
      </c>
      <c r="AD273" s="34">
        <v>0.99933328452239145</v>
      </c>
      <c r="AE273" s="34">
        <v>0.99930662515105873</v>
      </c>
      <c r="AF273" s="34">
        <v>0.99927996649092199</v>
      </c>
      <c r="AG273" s="34">
        <v>0.9992533085419627</v>
      </c>
      <c r="AH273" s="34">
        <v>0.99922665130416155</v>
      </c>
      <c r="AI273" s="34">
        <v>0.99919999477749966</v>
      </c>
      <c r="AJ273" s="34">
        <v>0.99917333896195826</v>
      </c>
      <c r="AK273" s="34">
        <v>0.99914668385751815</v>
      </c>
      <c r="AL273" s="34">
        <v>0.99912002946416067</v>
      </c>
      <c r="AM273" s="34">
        <v>0.99909337578186641</v>
      </c>
      <c r="AN273" s="34">
        <v>0.9990667228106167</v>
      </c>
      <c r="AO273" s="34">
        <v>0.99904007055039257</v>
      </c>
      <c r="AP273" s="34">
        <v>0.99901341900117502</v>
      </c>
      <c r="AQ273" s="34">
        <v>0.99898676816294485</v>
      </c>
      <c r="AR273" s="34">
        <v>0.99896011803568352</v>
      </c>
      <c r="AS273" s="34">
        <v>0.99893346861937171</v>
      </c>
      <c r="AT273" s="34">
        <v>0.99890681991399055</v>
      </c>
      <c r="AU273" s="34">
        <v>0.99888017191952105</v>
      </c>
      <c r="AV273" s="34">
        <v>0.99885352463594435</v>
      </c>
      <c r="AW273" s="34">
        <v>0.99882687806324144</v>
      </c>
      <c r="AX273" s="34">
        <v>0.99880023220139325</v>
      </c>
      <c r="AY273" s="34">
        <v>0.998773587050381</v>
      </c>
      <c r="AZ273" s="34">
        <v>0.99874694261018571</v>
      </c>
      <c r="BA273" s="34">
        <v>0.99872029888078828</v>
      </c>
      <c r="BB273" s="34">
        <v>0.99869365586216974</v>
      </c>
      <c r="BC273" s="34">
        <v>0.9986670135543112</v>
      </c>
      <c r="BD273" s="34">
        <v>0.99864037195719368</v>
      </c>
      <c r="BE273" s="34">
        <v>0.99861373107079854</v>
      </c>
      <c r="BF273" s="34">
        <v>0.99858709089510633</v>
      </c>
      <c r="BG273" s="34">
        <v>0.99856045143009819</v>
      </c>
      <c r="BH273" s="34">
        <v>0.99853381267575525</v>
      </c>
      <c r="BI273" s="34">
        <v>0.99850717463205863</v>
      </c>
      <c r="BJ273" s="34">
        <v>0.99848053729898922</v>
      </c>
      <c r="BK273" s="34">
        <v>0.99845390067652817</v>
      </c>
      <c r="BL273" s="34">
        <v>0.9984272647646566</v>
      </c>
      <c r="BM273" s="34">
        <v>0.9984006295633554</v>
      </c>
      <c r="BN273" s="34">
        <v>0.9983739950726056</v>
      </c>
      <c r="BO273" s="34">
        <v>0.99834736129238832</v>
      </c>
      <c r="BP273" s="34">
        <v>0.99832072822268458</v>
      </c>
      <c r="BQ273" s="34">
        <v>0.99829409586347551</v>
      </c>
      <c r="BR273" s="34">
        <v>0.998267464214742</v>
      </c>
      <c r="BS273" s="34">
        <v>0.99824083327646507</v>
      </c>
      <c r="BT273" s="34">
        <v>0.99821420304862607</v>
      </c>
      <c r="BU273" s="34">
        <v>0.99818757353120569</v>
      </c>
      <c r="BV273" s="34">
        <v>0.99816094472418526</v>
      </c>
      <c r="BW273" s="34">
        <v>0.99813431662754581</v>
      </c>
      <c r="BX273" s="34">
        <v>0.99810768924126814</v>
      </c>
      <c r="BY273" s="34">
        <v>0.99808106256533335</v>
      </c>
      <c r="BZ273" s="34">
        <v>0.99805443659972271</v>
      </c>
      <c r="CA273" s="34">
        <v>0.9980278113444172</v>
      </c>
      <c r="CB273" s="34">
        <v>0.99800118679939764</v>
      </c>
      <c r="CC273" s="34">
        <v>0.99797456296464515</v>
      </c>
      <c r="CD273" s="34">
        <v>0.9979479398401413</v>
      </c>
      <c r="CE273" s="34">
        <v>0.99792131742586665</v>
      </c>
      <c r="CF273" s="34">
        <v>0.99789469572180201</v>
      </c>
      <c r="CG273" s="34">
        <v>0.99786807472792893</v>
      </c>
      <c r="CH273" s="34">
        <v>0.99784145444422845</v>
      </c>
      <c r="CI273" s="34">
        <v>0.99781483487068134</v>
      </c>
      <c r="CJ273" s="34">
        <v>0.99778821600726875</v>
      </c>
      <c r="CK273" s="34">
        <v>0.99776159785397178</v>
      </c>
      <c r="CL273" s="34">
        <v>0.99773498041077147</v>
      </c>
      <c r="CM273" s="34">
        <v>0.99770836367764903</v>
      </c>
      <c r="CN273" s="34">
        <v>0.99768174765458528</v>
      </c>
      <c r="CO273" s="34">
        <v>0.99765513234156122</v>
      </c>
      <c r="CP273" s="34">
        <v>0.99762851773855821</v>
      </c>
      <c r="CQ273" s="34">
        <v>0.99760190384555714</v>
      </c>
      <c r="CR273" s="34">
        <v>0.99757529066253914</v>
      </c>
      <c r="CS273" s="34">
        <v>0.99754867818948501</v>
      </c>
      <c r="CT273" s="34">
        <v>0.99750238321724227</v>
      </c>
      <c r="CU273" s="34">
        <v>0.99745609039349115</v>
      </c>
      <c r="CV273" s="34">
        <v>0.99740979971813093</v>
      </c>
      <c r="CW273" s="34">
        <v>0.9973635111910627</v>
      </c>
      <c r="CX273" s="34">
        <v>0.99731722481218643</v>
      </c>
      <c r="CY273" s="34">
        <v>0.99727094058140231</v>
      </c>
      <c r="CZ273" s="34">
        <v>0.99722465849861086</v>
      </c>
      <c r="DA273" s="34">
        <v>0.99717837856371228</v>
      </c>
      <c r="DB273" s="34">
        <v>0.99713210077660708</v>
      </c>
    </row>
    <row r="274" spans="1:106" x14ac:dyDescent="0.2">
      <c r="A274" s="13">
        <f t="shared" ca="1" si="4"/>
        <v>44652</v>
      </c>
      <c r="B274" s="34">
        <v>1.0000800725584891</v>
      </c>
      <c r="C274" s="34">
        <v>1.000053380993283</v>
      </c>
      <c r="D274" s="34">
        <v>1.0000266901404598</v>
      </c>
      <c r="E274" s="34">
        <v>1</v>
      </c>
      <c r="F274" s="34">
        <v>0.99997331057188465</v>
      </c>
      <c r="G274" s="34">
        <v>0.99994662185609495</v>
      </c>
      <c r="H274" s="34">
        <v>0.99991993385261213</v>
      </c>
      <c r="I274" s="34">
        <v>0.99989324656141632</v>
      </c>
      <c r="J274" s="34">
        <v>0.99986655998248941</v>
      </c>
      <c r="K274" s="34">
        <v>0.99983987411581177</v>
      </c>
      <c r="L274" s="34">
        <v>0.99981318896136506</v>
      </c>
      <c r="M274" s="34">
        <v>0.99978650451912954</v>
      </c>
      <c r="N274" s="34">
        <v>0.99975982078908654</v>
      </c>
      <c r="O274" s="34">
        <v>0.99973313777121708</v>
      </c>
      <c r="P274" s="34">
        <v>0.99970645546550219</v>
      </c>
      <c r="Q274" s="34">
        <v>0.99967977387192275</v>
      </c>
      <c r="R274" s="34">
        <v>0.99965309299045968</v>
      </c>
      <c r="S274" s="34">
        <v>0.99962641282109432</v>
      </c>
      <c r="T274" s="34">
        <v>0.99959973336380714</v>
      </c>
      <c r="U274" s="34">
        <v>0.99957305461857948</v>
      </c>
      <c r="V274" s="34">
        <v>0.99954637658539236</v>
      </c>
      <c r="W274" s="34">
        <v>0.99951969926422657</v>
      </c>
      <c r="X274" s="34">
        <v>0.99949302265506335</v>
      </c>
      <c r="Y274" s="34">
        <v>0.99946634675788348</v>
      </c>
      <c r="Z274" s="34">
        <v>0.99943967157266822</v>
      </c>
      <c r="AA274" s="34">
        <v>0.99941299709939824</v>
      </c>
      <c r="AB274" s="34">
        <v>0.99938632333805477</v>
      </c>
      <c r="AC274" s="34">
        <v>0.99935965028861873</v>
      </c>
      <c r="AD274" s="34">
        <v>0.99933297795107101</v>
      </c>
      <c r="AE274" s="34">
        <v>0.99930630632539263</v>
      </c>
      <c r="AF274" s="34">
        <v>0.99927963541156517</v>
      </c>
      <c r="AG274" s="34">
        <v>0.99925296520956863</v>
      </c>
      <c r="AH274" s="34">
        <v>0.99922629571938482</v>
      </c>
      <c r="AI274" s="34">
        <v>0.99919962694099429</v>
      </c>
      <c r="AJ274" s="34">
        <v>0.99917295887437829</v>
      </c>
      <c r="AK274" s="34">
        <v>0.99914629151951795</v>
      </c>
      <c r="AL274" s="34">
        <v>0.99911962487639383</v>
      </c>
      <c r="AM274" s="34">
        <v>0.99909295894498718</v>
      </c>
      <c r="AN274" s="34">
        <v>0.99906629372527889</v>
      </c>
      <c r="AO274" s="34">
        <v>0.99903962921725009</v>
      </c>
      <c r="AP274" s="34">
        <v>0.99901296542088192</v>
      </c>
      <c r="AQ274" s="34">
        <v>0.99898630233615515</v>
      </c>
      <c r="AR274" s="34">
        <v>0.99895963996305093</v>
      </c>
      <c r="AS274" s="34">
        <v>0.99893297830155003</v>
      </c>
      <c r="AT274" s="34">
        <v>0.99890631735163382</v>
      </c>
      <c r="AU274" s="34">
        <v>0.99887965711328286</v>
      </c>
      <c r="AV274" s="34">
        <v>0.99885299758647861</v>
      </c>
      <c r="AW274" s="34">
        <v>0.99882633877120186</v>
      </c>
      <c r="AX274" s="34">
        <v>0.99879968066743363</v>
      </c>
      <c r="AY274" s="34">
        <v>0.99877302327515505</v>
      </c>
      <c r="AZ274" s="34">
        <v>0.9987463665943469</v>
      </c>
      <c r="BA274" s="34">
        <v>0.99871971062499021</v>
      </c>
      <c r="BB274" s="34">
        <v>0.99869305536706632</v>
      </c>
      <c r="BC274" s="34">
        <v>0.9986664008205558</v>
      </c>
      <c r="BD274" s="34">
        <v>0.99863974698544011</v>
      </c>
      <c r="BE274" s="34">
        <v>0.99861309386169994</v>
      </c>
      <c r="BF274" s="34">
        <v>0.99858644144931641</v>
      </c>
      <c r="BG274" s="34">
        <v>0.99855978974827042</v>
      </c>
      <c r="BH274" s="34">
        <v>0.99853313875854333</v>
      </c>
      <c r="BI274" s="34">
        <v>0.99850648848011569</v>
      </c>
      <c r="BJ274" s="34">
        <v>0.99847983891296865</v>
      </c>
      <c r="BK274" s="34">
        <v>0.99845319005708355</v>
      </c>
      <c r="BL274" s="34">
        <v>0.99842654191244118</v>
      </c>
      <c r="BM274" s="34">
        <v>0.99839989447902244</v>
      </c>
      <c r="BN274" s="34">
        <v>0.99837324775680847</v>
      </c>
      <c r="BO274" s="34">
        <v>0.99834660174578027</v>
      </c>
      <c r="BP274" s="34">
        <v>0.99831995644591887</v>
      </c>
      <c r="BQ274" s="34">
        <v>0.9982933118572056</v>
      </c>
      <c r="BR274" s="34">
        <v>0.99826666797962071</v>
      </c>
      <c r="BS274" s="34">
        <v>0.99824002481314589</v>
      </c>
      <c r="BT274" s="34">
        <v>0.9982133823577618</v>
      </c>
      <c r="BU274" s="34">
        <v>0.9981867406134497</v>
      </c>
      <c r="BV274" s="34">
        <v>0.99816009958019059</v>
      </c>
      <c r="BW274" s="34">
        <v>0.99813345925796537</v>
      </c>
      <c r="BX274" s="34">
        <v>0.99810681964675507</v>
      </c>
      <c r="BY274" s="34">
        <v>0.9980801807465407</v>
      </c>
      <c r="BZ274" s="34">
        <v>0.9980535425573035</v>
      </c>
      <c r="CA274" s="34">
        <v>0.99802690507902436</v>
      </c>
      <c r="CB274" s="34">
        <v>0.99800026831168409</v>
      </c>
      <c r="CC274" s="34">
        <v>0.99797363225526403</v>
      </c>
      <c r="CD274" s="34">
        <v>0.99794699690974509</v>
      </c>
      <c r="CE274" s="34">
        <v>0.99792036227510816</v>
      </c>
      <c r="CF274" s="34">
        <v>0.9978937283513345</v>
      </c>
      <c r="CG274" s="34">
        <v>0.9978670951384051</v>
      </c>
      <c r="CH274" s="34">
        <v>0.99784046263630088</v>
      </c>
      <c r="CI274" s="34">
        <v>0.99781383084500286</v>
      </c>
      <c r="CJ274" s="34">
        <v>0.99778719976449226</v>
      </c>
      <c r="CK274" s="34">
        <v>0.99776056939474966</v>
      </c>
      <c r="CL274" s="34">
        <v>0.99773393973575675</v>
      </c>
      <c r="CM274" s="34">
        <v>0.99770731078749397</v>
      </c>
      <c r="CN274" s="34">
        <v>0.99768068254994258</v>
      </c>
      <c r="CO274" s="34">
        <v>0.9976540550230838</v>
      </c>
      <c r="CP274" s="34">
        <v>0.99762742820689843</v>
      </c>
      <c r="CQ274" s="34">
        <v>0.99760080210136737</v>
      </c>
      <c r="CR274" s="34">
        <v>0.99757417670647208</v>
      </c>
      <c r="CS274" s="34">
        <v>0.99752649643284008</v>
      </c>
      <c r="CT274" s="34">
        <v>0.99747881843814501</v>
      </c>
      <c r="CU274" s="34">
        <v>0.99743114272227751</v>
      </c>
      <c r="CV274" s="34">
        <v>0.997383469285129</v>
      </c>
      <c r="CW274" s="34">
        <v>0.99733579812659057</v>
      </c>
      <c r="CX274" s="34">
        <v>0.99728812924655341</v>
      </c>
      <c r="CY274" s="34">
        <v>0.99724046264490851</v>
      </c>
      <c r="CZ274" s="34">
        <v>0.99719279832154673</v>
      </c>
      <c r="DA274" s="34">
        <v>0.99714513627635937</v>
      </c>
      <c r="DB274" s="34">
        <v>0.99709747650923752</v>
      </c>
    </row>
    <row r="275" spans="1:106" x14ac:dyDescent="0.2">
      <c r="A275" s="13">
        <f t="shared" ca="1" si="4"/>
        <v>44655</v>
      </c>
      <c r="B275" s="34">
        <v>1.0000268841167026</v>
      </c>
      <c r="C275" s="34">
        <v>1</v>
      </c>
      <c r="D275" s="34">
        <v>0.99997311660603372</v>
      </c>
      <c r="E275" s="34">
        <v>0.99994623393478421</v>
      </c>
      <c r="F275" s="34">
        <v>0.99991935198623194</v>
      </c>
      <c r="G275" s="34">
        <v>0.99989247076035792</v>
      </c>
      <c r="H275" s="34">
        <v>0.9998655902571425</v>
      </c>
      <c r="I275" s="34">
        <v>0.99983871047656603</v>
      </c>
      <c r="J275" s="34">
        <v>0.99981183141860952</v>
      </c>
      <c r="K275" s="34">
        <v>0.99978495308325321</v>
      </c>
      <c r="L275" s="34">
        <v>0.9997580754704779</v>
      </c>
      <c r="M275" s="34">
        <v>0.99973119858026382</v>
      </c>
      <c r="N275" s="34">
        <v>0.99970432241259177</v>
      </c>
      <c r="O275" s="34">
        <v>0.99967744696744254</v>
      </c>
      <c r="P275" s="34">
        <v>0.99965057224479636</v>
      </c>
      <c r="Q275" s="34">
        <v>0.99962369824463404</v>
      </c>
      <c r="R275" s="34">
        <v>0.99959682496693603</v>
      </c>
      <c r="S275" s="34">
        <v>0.99956995241168278</v>
      </c>
      <c r="T275" s="34">
        <v>0.99954308057885521</v>
      </c>
      <c r="U275" s="34">
        <v>0.99951620946843356</v>
      </c>
      <c r="V275" s="34">
        <v>0.99948933908039872</v>
      </c>
      <c r="W275" s="34">
        <v>0.99946246941473083</v>
      </c>
      <c r="X275" s="34">
        <v>0.99943560047141111</v>
      </c>
      <c r="Y275" s="34">
        <v>0.99940873225041948</v>
      </c>
      <c r="Z275" s="34">
        <v>0.99938186475173696</v>
      </c>
      <c r="AA275" s="34">
        <v>0.99935499797534388</v>
      </c>
      <c r="AB275" s="34">
        <v>0.99932813192122127</v>
      </c>
      <c r="AC275" s="34">
        <v>0.99930126658934892</v>
      </c>
      <c r="AD275" s="34">
        <v>0.99927440197970818</v>
      </c>
      <c r="AE275" s="34">
        <v>0.99924753809227906</v>
      </c>
      <c r="AF275" s="34">
        <v>0.9992206749270427</v>
      </c>
      <c r="AG275" s="34">
        <v>0.99919381248397932</v>
      </c>
      <c r="AH275" s="34">
        <v>0.99916695076306938</v>
      </c>
      <c r="AI275" s="34">
        <v>0.99914008976429391</v>
      </c>
      <c r="AJ275" s="34">
        <v>0.99911322948763304</v>
      </c>
      <c r="AK275" s="34">
        <v>0.99908636993306787</v>
      </c>
      <c r="AL275" s="34">
        <v>0.99905951110057845</v>
      </c>
      <c r="AM275" s="34">
        <v>0.99903265299014554</v>
      </c>
      <c r="AN275" s="34">
        <v>0.99900579560174996</v>
      </c>
      <c r="AO275" s="34">
        <v>0.99897893893537204</v>
      </c>
      <c r="AP275" s="34">
        <v>0.9989520829909927</v>
      </c>
      <c r="AQ275" s="34">
        <v>0.99892522776859194</v>
      </c>
      <c r="AR275" s="34">
        <v>0.9988983732681509</v>
      </c>
      <c r="AS275" s="34">
        <v>0.99887151948965003</v>
      </c>
      <c r="AT275" s="34">
        <v>0.99884466643306979</v>
      </c>
      <c r="AU275" s="34">
        <v>0.99881781409839065</v>
      </c>
      <c r="AV275" s="34">
        <v>0.99879096248559363</v>
      </c>
      <c r="AW275" s="34">
        <v>0.99876411159465917</v>
      </c>
      <c r="AX275" s="34">
        <v>0.99873726142556762</v>
      </c>
      <c r="AY275" s="34">
        <v>0.99871041197829979</v>
      </c>
      <c r="AZ275" s="34">
        <v>0.99868356325283614</v>
      </c>
      <c r="BA275" s="34">
        <v>0.99865671524915756</v>
      </c>
      <c r="BB275" s="34">
        <v>0.9986298679672444</v>
      </c>
      <c r="BC275" s="34">
        <v>0.99860302140707702</v>
      </c>
      <c r="BD275" s="34">
        <v>0.99857617556863665</v>
      </c>
      <c r="BE275" s="34">
        <v>0.99854933045190331</v>
      </c>
      <c r="BF275" s="34">
        <v>0.99852248605685801</v>
      </c>
      <c r="BG275" s="34">
        <v>0.99849564238348087</v>
      </c>
      <c r="BH275" s="34">
        <v>0.99846879943175304</v>
      </c>
      <c r="BI275" s="34">
        <v>0.99844195720165474</v>
      </c>
      <c r="BJ275" s="34">
        <v>0.99841511569316677</v>
      </c>
      <c r="BK275" s="34">
        <v>0.99838827490626958</v>
      </c>
      <c r="BL275" s="34">
        <v>0.99836143484094386</v>
      </c>
      <c r="BM275" s="34">
        <v>0.99833459549717019</v>
      </c>
      <c r="BN275" s="34">
        <v>0.99830775687492901</v>
      </c>
      <c r="BO275" s="34">
        <v>0.99828091897420135</v>
      </c>
      <c r="BP275" s="34">
        <v>0.99825408179496744</v>
      </c>
      <c r="BQ275" s="34">
        <v>0.99822724533720786</v>
      </c>
      <c r="BR275" s="34">
        <v>0.9982004096009035</v>
      </c>
      <c r="BS275" s="34">
        <v>0.99817357458603473</v>
      </c>
      <c r="BT275" s="34">
        <v>0.99814674029258232</v>
      </c>
      <c r="BU275" s="34">
        <v>0.99811990672052686</v>
      </c>
      <c r="BV275" s="34">
        <v>0.99809307386984858</v>
      </c>
      <c r="BW275" s="34">
        <v>0.99806624174052871</v>
      </c>
      <c r="BX275" s="34">
        <v>0.99803941033254739</v>
      </c>
      <c r="BY275" s="34">
        <v>0.99801257964588563</v>
      </c>
      <c r="BZ275" s="34">
        <v>0.99798574968052356</v>
      </c>
      <c r="CA275" s="34">
        <v>0.99795892043644185</v>
      </c>
      <c r="CB275" s="34">
        <v>0.99793209191362164</v>
      </c>
      <c r="CC275" s="34">
        <v>0.99790526411204294</v>
      </c>
      <c r="CD275" s="34">
        <v>0.99787843703168666</v>
      </c>
      <c r="CE275" s="34">
        <v>0.99785161067253347</v>
      </c>
      <c r="CF275" s="34">
        <v>0.99782478503456373</v>
      </c>
      <c r="CG275" s="34">
        <v>0.99779796011775823</v>
      </c>
      <c r="CH275" s="34">
        <v>0.99777113592209754</v>
      </c>
      <c r="CI275" s="34">
        <v>0.99774431244756212</v>
      </c>
      <c r="CJ275" s="34">
        <v>0.99771748969413299</v>
      </c>
      <c r="CK275" s="34">
        <v>0.99769066766179038</v>
      </c>
      <c r="CL275" s="34">
        <v>0.99766384635051508</v>
      </c>
      <c r="CM275" s="34">
        <v>0.99763702576028745</v>
      </c>
      <c r="CN275" s="34">
        <v>0.9976102058910884</v>
      </c>
      <c r="CO275" s="34">
        <v>0.99758338674289848</v>
      </c>
      <c r="CP275" s="34">
        <v>0.9975565683156985</v>
      </c>
      <c r="CQ275" s="34">
        <v>0.99750814073112082</v>
      </c>
      <c r="CR275" s="34">
        <v>0.99745971549751899</v>
      </c>
      <c r="CS275" s="34">
        <v>0.99741129261477801</v>
      </c>
      <c r="CT275" s="34">
        <v>0.99736287208278451</v>
      </c>
      <c r="CU275" s="34">
        <v>0.9973144539014237</v>
      </c>
      <c r="CV275" s="34">
        <v>0.99726603807058189</v>
      </c>
      <c r="CW275" s="34">
        <v>0.99721762459014507</v>
      </c>
      <c r="CX275" s="34">
        <v>0.99716921345999876</v>
      </c>
      <c r="CY275" s="34">
        <v>0.99712080468002917</v>
      </c>
      <c r="CZ275" s="34">
        <v>0.99707239825012173</v>
      </c>
      <c r="DA275" s="34">
        <v>0.99702399417016319</v>
      </c>
      <c r="DB275" s="34">
        <v>0.99697559244003875</v>
      </c>
    </row>
    <row r="276" spans="1:106" x14ac:dyDescent="0.2">
      <c r="A276" s="13">
        <f t="shared" ca="1" si="4"/>
        <v>44656</v>
      </c>
      <c r="B276" s="34">
        <v>1.00002681677962</v>
      </c>
      <c r="C276" s="34">
        <v>1</v>
      </c>
      <c r="D276" s="34">
        <v>0.99997318393950041</v>
      </c>
      <c r="E276" s="34">
        <v>0.99994636859810182</v>
      </c>
      <c r="F276" s="34">
        <v>0.99991955397578514</v>
      </c>
      <c r="G276" s="34">
        <v>0.99989274007253071</v>
      </c>
      <c r="H276" s="34">
        <v>0.99986592688831977</v>
      </c>
      <c r="I276" s="34">
        <v>0.99983911442313289</v>
      </c>
      <c r="J276" s="34">
        <v>0.99981230267695043</v>
      </c>
      <c r="K276" s="34">
        <v>0.99978549164975361</v>
      </c>
      <c r="L276" s="34">
        <v>0.9997586813415229</v>
      </c>
      <c r="M276" s="34">
        <v>0.99973187175223899</v>
      </c>
      <c r="N276" s="34">
        <v>0.99970506288188254</v>
      </c>
      <c r="O276" s="34">
        <v>0.99967825473043437</v>
      </c>
      <c r="P276" s="34">
        <v>0.99965144729787536</v>
      </c>
      <c r="Q276" s="34">
        <v>0.99962464058418599</v>
      </c>
      <c r="R276" s="34">
        <v>0.99959783458934726</v>
      </c>
      <c r="S276" s="34">
        <v>0.99957102931333941</v>
      </c>
      <c r="T276" s="34">
        <v>0.99954422475614368</v>
      </c>
      <c r="U276" s="34">
        <v>0.99951742091774054</v>
      </c>
      <c r="V276" s="34">
        <v>0.99949061779811077</v>
      </c>
      <c r="W276" s="34">
        <v>0.99946381539723506</v>
      </c>
      <c r="X276" s="34">
        <v>0.99943701371509408</v>
      </c>
      <c r="Y276" s="34">
        <v>0.99941021275166875</v>
      </c>
      <c r="Z276" s="34">
        <v>0.99938341250693952</v>
      </c>
      <c r="AA276" s="34">
        <v>0.9993566129808874</v>
      </c>
      <c r="AB276" s="34">
        <v>0.99932981417349298</v>
      </c>
      <c r="AC276" s="34">
        <v>0.99930301608473693</v>
      </c>
      <c r="AD276" s="34">
        <v>0.99927621871460015</v>
      </c>
      <c r="AE276" s="34">
        <v>0.99924942206306311</v>
      </c>
      <c r="AF276" s="34">
        <v>0.99922262613010682</v>
      </c>
      <c r="AG276" s="34">
        <v>0.99919583091571196</v>
      </c>
      <c r="AH276" s="34">
        <v>0.99916903641985899</v>
      </c>
      <c r="AI276" s="34">
        <v>0.99914224264252904</v>
      </c>
      <c r="AJ276" s="34">
        <v>0.99911544958370258</v>
      </c>
      <c r="AK276" s="34">
        <v>0.99908865724336038</v>
      </c>
      <c r="AL276" s="34">
        <v>0.99906186562148325</v>
      </c>
      <c r="AM276" s="34">
        <v>0.99903507471805175</v>
      </c>
      <c r="AN276" s="34">
        <v>0.9990082845330468</v>
      </c>
      <c r="AO276" s="34">
        <v>0.99898149506644895</v>
      </c>
      <c r="AP276" s="34">
        <v>0.99895470631823924</v>
      </c>
      <c r="AQ276" s="34">
        <v>0.99892791828839822</v>
      </c>
      <c r="AR276" s="34">
        <v>0.99890113097690658</v>
      </c>
      <c r="AS276" s="34">
        <v>0.99887434438374512</v>
      </c>
      <c r="AT276" s="34">
        <v>0.99884755850889462</v>
      </c>
      <c r="AU276" s="34">
        <v>0.99882077335233566</v>
      </c>
      <c r="AV276" s="34">
        <v>0.99879398891404914</v>
      </c>
      <c r="AW276" s="34">
        <v>0.99876720519401552</v>
      </c>
      <c r="AX276" s="34">
        <v>0.99874042219221615</v>
      </c>
      <c r="AY276" s="34">
        <v>0.99871363990863093</v>
      </c>
      <c r="AZ276" s="34">
        <v>0.99868685834324145</v>
      </c>
      <c r="BA276" s="34">
        <v>0.99866007749602781</v>
      </c>
      <c r="BB276" s="34">
        <v>0.99863329736697115</v>
      </c>
      <c r="BC276" s="34">
        <v>0.99860651795605193</v>
      </c>
      <c r="BD276" s="34">
        <v>0.99857973926325105</v>
      </c>
      <c r="BE276" s="34">
        <v>0.99855296128854931</v>
      </c>
      <c r="BF276" s="34">
        <v>0.99852618403192717</v>
      </c>
      <c r="BG276" s="34">
        <v>0.99849940749336563</v>
      </c>
      <c r="BH276" s="34">
        <v>0.99847263167284528</v>
      </c>
      <c r="BI276" s="34">
        <v>0.99844585657034735</v>
      </c>
      <c r="BJ276" s="34">
        <v>0.99841908218585185</v>
      </c>
      <c r="BK276" s="34">
        <v>0.99839230851933991</v>
      </c>
      <c r="BL276" s="34">
        <v>0.99836553557079222</v>
      </c>
      <c r="BM276" s="34">
        <v>0.99833876334018956</v>
      </c>
      <c r="BN276" s="34">
        <v>0.99831199182751262</v>
      </c>
      <c r="BO276" s="34">
        <v>0.9982852210327422</v>
      </c>
      <c r="BP276" s="34">
        <v>0.99825845095585908</v>
      </c>
      <c r="BQ276" s="34">
        <v>0.99823168159684383</v>
      </c>
      <c r="BR276" s="34">
        <v>0.99820491295567748</v>
      </c>
      <c r="BS276" s="34">
        <v>0.9981781450323407</v>
      </c>
      <c r="BT276" s="34">
        <v>0.99815137782681407</v>
      </c>
      <c r="BU276" s="34">
        <v>0.99812461133907848</v>
      </c>
      <c r="BV276" s="34">
        <v>0.99809784556911452</v>
      </c>
      <c r="BW276" s="34">
        <v>0.99807108051690308</v>
      </c>
      <c r="BX276" s="34">
        <v>0.99804431618242495</v>
      </c>
      <c r="BY276" s="34">
        <v>0.99801755256566094</v>
      </c>
      <c r="BZ276" s="34">
        <v>0.9979907896665916</v>
      </c>
      <c r="CA276" s="34">
        <v>0.99796402748519775</v>
      </c>
      <c r="CB276" s="34">
        <v>0.99793726602146016</v>
      </c>
      <c r="CC276" s="34">
        <v>0.99791050527535963</v>
      </c>
      <c r="CD276" s="34">
        <v>0.99788374524687684</v>
      </c>
      <c r="CE276" s="34">
        <v>0.9978569859359927</v>
      </c>
      <c r="CF276" s="34">
        <v>0.99783022734268789</v>
      </c>
      <c r="CG276" s="34">
        <v>0.99780346946694309</v>
      </c>
      <c r="CH276" s="34">
        <v>0.99777671230873899</v>
      </c>
      <c r="CI276" s="34">
        <v>0.99774995586805659</v>
      </c>
      <c r="CJ276" s="34">
        <v>0.99772320014487637</v>
      </c>
      <c r="CK276" s="34">
        <v>0.99769644513917954</v>
      </c>
      <c r="CL276" s="34">
        <v>0.99766969085094637</v>
      </c>
      <c r="CM276" s="34">
        <v>0.99764293728015774</v>
      </c>
      <c r="CN276" s="34">
        <v>0.99761618442679478</v>
      </c>
      <c r="CO276" s="34">
        <v>0.99758943229083752</v>
      </c>
      <c r="CP276" s="34">
        <v>0.9975626808722674</v>
      </c>
      <c r="CQ276" s="34">
        <v>0.99751305854324701</v>
      </c>
      <c r="CR276" s="34">
        <v>0.99746343868261822</v>
      </c>
      <c r="CS276" s="34">
        <v>0.99741382129025857</v>
      </c>
      <c r="CT276" s="34">
        <v>0.99736420636604517</v>
      </c>
      <c r="CU276" s="34">
        <v>0.99731459390985522</v>
      </c>
      <c r="CV276" s="34">
        <v>0.99726498392156582</v>
      </c>
      <c r="CW276" s="34">
        <v>0.99721537640105429</v>
      </c>
      <c r="CX276" s="34">
        <v>0.99716577134819817</v>
      </c>
      <c r="CY276" s="34">
        <v>0.99711616876287434</v>
      </c>
      <c r="CZ276" s="34">
        <v>0.99706656864496035</v>
      </c>
      <c r="DA276" s="34">
        <v>0.99701697099433306</v>
      </c>
      <c r="DB276" s="34">
        <v>0.99696737581087014</v>
      </c>
    </row>
    <row r="277" spans="1:106" x14ac:dyDescent="0.2">
      <c r="A277" s="13">
        <f t="shared" ca="1" si="4"/>
        <v>44657</v>
      </c>
      <c r="B277" s="34">
        <v>1.0000273671028284</v>
      </c>
      <c r="C277" s="34">
        <v>1</v>
      </c>
      <c r="D277" s="34">
        <v>0.99997263364610922</v>
      </c>
      <c r="E277" s="34">
        <v>0.99994526804113593</v>
      </c>
      <c r="F277" s="34">
        <v>0.99991790318505935</v>
      </c>
      <c r="G277" s="34">
        <v>0.99989053907785941</v>
      </c>
      <c r="H277" s="34">
        <v>0.999863175719515</v>
      </c>
      <c r="I277" s="34">
        <v>0.99983581311000602</v>
      </c>
      <c r="J277" s="34">
        <v>0.99980845124931172</v>
      </c>
      <c r="K277" s="34">
        <v>0.99978109013741201</v>
      </c>
      <c r="L277" s="34">
        <v>0.99975372977428634</v>
      </c>
      <c r="M277" s="34">
        <v>0.9997263701599135</v>
      </c>
      <c r="N277" s="34">
        <v>0.99969901129427396</v>
      </c>
      <c r="O277" s="34">
        <v>0.99967165317734685</v>
      </c>
      <c r="P277" s="34">
        <v>0.99964429580911163</v>
      </c>
      <c r="Q277" s="34">
        <v>0.99961693918954764</v>
      </c>
      <c r="R277" s="34">
        <v>0.99958958331863479</v>
      </c>
      <c r="S277" s="34">
        <v>0.99956222819635221</v>
      </c>
      <c r="T277" s="34">
        <v>0.99953487382267958</v>
      </c>
      <c r="U277" s="34">
        <v>0.99950752019759659</v>
      </c>
      <c r="V277" s="34">
        <v>0.99948016732108236</v>
      </c>
      <c r="W277" s="34">
        <v>0.99945281519311691</v>
      </c>
      <c r="X277" s="34">
        <v>0.99942546381367914</v>
      </c>
      <c r="Y277" s="34">
        <v>0.99939811318274918</v>
      </c>
      <c r="Z277" s="34">
        <v>0.99937076330030616</v>
      </c>
      <c r="AA277" s="34">
        <v>0.99934341416632966</v>
      </c>
      <c r="AB277" s="34">
        <v>0.99931606578079935</v>
      </c>
      <c r="AC277" s="34">
        <v>0.99928871814369447</v>
      </c>
      <c r="AD277" s="34">
        <v>0.99926137125499481</v>
      </c>
      <c r="AE277" s="34">
        <v>0.99923402511467985</v>
      </c>
      <c r="AF277" s="34">
        <v>0.99920667972272914</v>
      </c>
      <c r="AG277" s="34">
        <v>0.99917933507912193</v>
      </c>
      <c r="AH277" s="34">
        <v>0.9991519911838378</v>
      </c>
      <c r="AI277" s="34">
        <v>0.99912464803685641</v>
      </c>
      <c r="AJ277" s="34">
        <v>0.99909730563815746</v>
      </c>
      <c r="AK277" s="34">
        <v>0.99906996398772019</v>
      </c>
      <c r="AL277" s="34">
        <v>0.99904262308552394</v>
      </c>
      <c r="AM277" s="34">
        <v>0.99901528293154884</v>
      </c>
      <c r="AN277" s="34">
        <v>0.99898794352577391</v>
      </c>
      <c r="AO277" s="34">
        <v>0.99896060486817884</v>
      </c>
      <c r="AP277" s="34">
        <v>0.9989332669587434</v>
      </c>
      <c r="AQ277" s="34">
        <v>0.99890592979744641</v>
      </c>
      <c r="AR277" s="34">
        <v>0.9988785933842681</v>
      </c>
      <c r="AS277" s="34">
        <v>0.99885125771918792</v>
      </c>
      <c r="AT277" s="34">
        <v>0.9988239228021849</v>
      </c>
      <c r="AU277" s="34">
        <v>0.99879658863323928</v>
      </c>
      <c r="AV277" s="34">
        <v>0.99876925521232984</v>
      </c>
      <c r="AW277" s="34">
        <v>0.9987419225394365</v>
      </c>
      <c r="AX277" s="34">
        <v>0.99871459061453893</v>
      </c>
      <c r="AY277" s="34">
        <v>0.99868725943761649</v>
      </c>
      <c r="AZ277" s="34">
        <v>0.99865992900864853</v>
      </c>
      <c r="BA277" s="34">
        <v>0.99863259932761483</v>
      </c>
      <c r="BB277" s="34">
        <v>0.99860527039449476</v>
      </c>
      <c r="BC277" s="34">
        <v>0.99857794220926821</v>
      </c>
      <c r="BD277" s="34">
        <v>0.99855061477191431</v>
      </c>
      <c r="BE277" s="34">
        <v>0.99852328808241264</v>
      </c>
      <c r="BF277" s="34">
        <v>0.99849596214074288</v>
      </c>
      <c r="BG277" s="34">
        <v>0.99846863694688459</v>
      </c>
      <c r="BH277" s="34">
        <v>0.99844131250081714</v>
      </c>
      <c r="BI277" s="34">
        <v>0.99841398880252041</v>
      </c>
      <c r="BJ277" s="34">
        <v>0.99838666585197333</v>
      </c>
      <c r="BK277" s="34">
        <v>0.99835934364915591</v>
      </c>
      <c r="BL277" s="34">
        <v>0.9983320221940476</v>
      </c>
      <c r="BM277" s="34">
        <v>0.99830470148662787</v>
      </c>
      <c r="BN277" s="34">
        <v>0.99827738152687628</v>
      </c>
      <c r="BO277" s="34">
        <v>0.99825006231477231</v>
      </c>
      <c r="BP277" s="34">
        <v>0.99822274385029564</v>
      </c>
      <c r="BQ277" s="34">
        <v>0.99819542613342571</v>
      </c>
      <c r="BR277" s="34">
        <v>0.99816810916414223</v>
      </c>
      <c r="BS277" s="34">
        <v>0.9981407929424243</v>
      </c>
      <c r="BT277" s="34">
        <v>0.99811347746825185</v>
      </c>
      <c r="BU277" s="34">
        <v>0.99808616274160455</v>
      </c>
      <c r="BV277" s="34">
        <v>0.99805884876246165</v>
      </c>
      <c r="BW277" s="34">
        <v>0.99803153553080259</v>
      </c>
      <c r="BX277" s="34">
        <v>0.99800422304660719</v>
      </c>
      <c r="BY277" s="34">
        <v>0.997976911309855</v>
      </c>
      <c r="BZ277" s="34">
        <v>0.99794960032052549</v>
      </c>
      <c r="CA277" s="34">
        <v>0.9979222900785979</v>
      </c>
      <c r="CB277" s="34">
        <v>0.99789498058405235</v>
      </c>
      <c r="CC277" s="34">
        <v>0.99786767183686798</v>
      </c>
      <c r="CD277" s="34">
        <v>0.99784036383702435</v>
      </c>
      <c r="CE277" s="34">
        <v>0.99781305658450137</v>
      </c>
      <c r="CF277" s="34">
        <v>0.99778575007927794</v>
      </c>
      <c r="CG277" s="34">
        <v>0.99775844432133443</v>
      </c>
      <c r="CH277" s="34">
        <v>0.99773113931064961</v>
      </c>
      <c r="CI277" s="34">
        <v>0.9977038350472035</v>
      </c>
      <c r="CJ277" s="34">
        <v>0.99767653153097569</v>
      </c>
      <c r="CK277" s="34">
        <v>0.99764922876194528</v>
      </c>
      <c r="CL277" s="34">
        <v>0.99762192674009231</v>
      </c>
      <c r="CM277" s="34">
        <v>0.9975946254653959</v>
      </c>
      <c r="CN277" s="34">
        <v>0.99756732493783618</v>
      </c>
      <c r="CO277" s="34">
        <v>0.99754002515739215</v>
      </c>
      <c r="CP277" s="34">
        <v>0.99751272612404351</v>
      </c>
      <c r="CQ277" s="34">
        <v>0.99746152706282365</v>
      </c>
      <c r="CR277" s="34">
        <v>0.99741033062948381</v>
      </c>
      <c r="CS277" s="34">
        <v>0.99735913682388933</v>
      </c>
      <c r="CT277" s="34">
        <v>0.99730794564590519</v>
      </c>
      <c r="CU277" s="34">
        <v>0.99725675709539641</v>
      </c>
      <c r="CV277" s="34">
        <v>0.99720557117222841</v>
      </c>
      <c r="CW277" s="34">
        <v>0.9971543878762662</v>
      </c>
      <c r="CX277" s="34">
        <v>0.997103207207375</v>
      </c>
      <c r="CY277" s="34">
        <v>0.9970520291654198</v>
      </c>
      <c r="CZ277" s="34">
        <v>0.99700085375026604</v>
      </c>
      <c r="DA277" s="34">
        <v>0.99694968096177872</v>
      </c>
      <c r="DB277" s="34">
        <v>0.99689851079982272</v>
      </c>
    </row>
    <row r="278" spans="1:106" x14ac:dyDescent="0.2">
      <c r="A278" s="13">
        <f t="shared" ca="1" si="4"/>
        <v>44658</v>
      </c>
      <c r="B278" s="34">
        <v>1.0000823055676868</v>
      </c>
      <c r="C278" s="34">
        <v>1.0000548696257956</v>
      </c>
      <c r="D278" s="34">
        <v>1.0000274344365738</v>
      </c>
      <c r="E278" s="34">
        <v>1</v>
      </c>
      <c r="F278" s="34">
        <v>0.99997256631605391</v>
      </c>
      <c r="G278" s="34">
        <v>0.99994513338471513</v>
      </c>
      <c r="H278" s="34">
        <v>0.99991770120596246</v>
      </c>
      <c r="I278" s="34">
        <v>0.99989026977977535</v>
      </c>
      <c r="J278" s="34">
        <v>0.99986283910613349</v>
      </c>
      <c r="K278" s="34">
        <v>0.99983540918501601</v>
      </c>
      <c r="L278" s="34">
        <v>0.99980798001640236</v>
      </c>
      <c r="M278" s="34">
        <v>0.99978055160027202</v>
      </c>
      <c r="N278" s="34">
        <v>0.99975312393660398</v>
      </c>
      <c r="O278" s="34">
        <v>0.99972569702537795</v>
      </c>
      <c r="P278" s="34">
        <v>0.99969827086657281</v>
      </c>
      <c r="Q278" s="34">
        <v>0.9996708454601686</v>
      </c>
      <c r="R278" s="34">
        <v>0.9996434208061441</v>
      </c>
      <c r="S278" s="34">
        <v>0.999615996904479</v>
      </c>
      <c r="T278" s="34">
        <v>0.99958857375515242</v>
      </c>
      <c r="U278" s="34">
        <v>0.99956115135814416</v>
      </c>
      <c r="V278" s="34">
        <v>0.99953372971343302</v>
      </c>
      <c r="W278" s="34">
        <v>0.99950630882099856</v>
      </c>
      <c r="X278" s="34">
        <v>0.99947888868082035</v>
      </c>
      <c r="Y278" s="34">
        <v>0.99945146929287743</v>
      </c>
      <c r="Z278" s="34">
        <v>0.99942405065714968</v>
      </c>
      <c r="AA278" s="34">
        <v>0.99939663277361568</v>
      </c>
      <c r="AB278" s="34">
        <v>0.99936921564225545</v>
      </c>
      <c r="AC278" s="34">
        <v>0.99934179926304811</v>
      </c>
      <c r="AD278" s="34">
        <v>0.99931438363597302</v>
      </c>
      <c r="AE278" s="34">
        <v>0.99928696876100975</v>
      </c>
      <c r="AF278" s="34">
        <v>0.99925955463813732</v>
      </c>
      <c r="AG278" s="34">
        <v>0.99923214126733551</v>
      </c>
      <c r="AH278" s="34">
        <v>0.99920472864858312</v>
      </c>
      <c r="AI278" s="34">
        <v>0.99917731678186006</v>
      </c>
      <c r="AJ278" s="34">
        <v>0.99914990566714534</v>
      </c>
      <c r="AK278" s="34">
        <v>0.99912249530441843</v>
      </c>
      <c r="AL278" s="34">
        <v>0.99909508569365901</v>
      </c>
      <c r="AM278" s="34">
        <v>0.9990676768348461</v>
      </c>
      <c r="AN278" s="34">
        <v>0.99904026872795904</v>
      </c>
      <c r="AO278" s="34">
        <v>0.9990128613729774</v>
      </c>
      <c r="AP278" s="34">
        <v>0.99898545476988054</v>
      </c>
      <c r="AQ278" s="34">
        <v>0.9989580489186477</v>
      </c>
      <c r="AR278" s="34">
        <v>0.99893064381925833</v>
      </c>
      <c r="AS278" s="34">
        <v>0.99890323947169168</v>
      </c>
      <c r="AT278" s="34">
        <v>0.99887583587592732</v>
      </c>
      <c r="AU278" s="34">
        <v>0.9988484330319447</v>
      </c>
      <c r="AV278" s="34">
        <v>0.99882103093972263</v>
      </c>
      <c r="AW278" s="34">
        <v>0.99879362959924134</v>
      </c>
      <c r="AX278" s="34">
        <v>0.99876622901047962</v>
      </c>
      <c r="AY278" s="34">
        <v>0.99873882917341705</v>
      </c>
      <c r="AZ278" s="34">
        <v>0.99871143008803276</v>
      </c>
      <c r="BA278" s="34">
        <v>0.99868403175430642</v>
      </c>
      <c r="BB278" s="34">
        <v>0.99865663417221728</v>
      </c>
      <c r="BC278" s="34">
        <v>0.9986292373417448</v>
      </c>
      <c r="BD278" s="34">
        <v>0.99860184126286822</v>
      </c>
      <c r="BE278" s="34">
        <v>0.99857444593556721</v>
      </c>
      <c r="BF278" s="34">
        <v>0.99854705135982091</v>
      </c>
      <c r="BG278" s="34">
        <v>0.99851965753560856</v>
      </c>
      <c r="BH278" s="34">
        <v>0.99849226446290984</v>
      </c>
      <c r="BI278" s="34">
        <v>0.99846487214170399</v>
      </c>
      <c r="BJ278" s="34">
        <v>0.99843748057197046</v>
      </c>
      <c r="BK278" s="34">
        <v>0.9984100897536885</v>
      </c>
      <c r="BL278" s="34">
        <v>0.99838269968683768</v>
      </c>
      <c r="BM278" s="34">
        <v>0.99835531037139746</v>
      </c>
      <c r="BN278" s="34">
        <v>0.99832792180734686</v>
      </c>
      <c r="BO278" s="34">
        <v>0.99830053399466534</v>
      </c>
      <c r="BP278" s="34">
        <v>0.99827314693333258</v>
      </c>
      <c r="BQ278" s="34">
        <v>0.99824576062332782</v>
      </c>
      <c r="BR278" s="34">
        <v>0.99821837506463051</v>
      </c>
      <c r="BS278" s="34">
        <v>0.99819099025721969</v>
      </c>
      <c r="BT278" s="34">
        <v>0.99816360620107525</v>
      </c>
      <c r="BU278" s="34">
        <v>0.99813622289617632</v>
      </c>
      <c r="BV278" s="34">
        <v>0.99810884034250213</v>
      </c>
      <c r="BW278" s="34">
        <v>0.99808145854003261</v>
      </c>
      <c r="BX278" s="34">
        <v>0.99805407748874664</v>
      </c>
      <c r="BY278" s="34">
        <v>0.9980266971886238</v>
      </c>
      <c r="BZ278" s="34">
        <v>0.99799931763964334</v>
      </c>
      <c r="CA278" s="34">
        <v>0.99797193884178492</v>
      </c>
      <c r="CB278" s="34">
        <v>0.99794456079502758</v>
      </c>
      <c r="CC278" s="34">
        <v>0.99791718349935121</v>
      </c>
      <c r="CD278" s="34">
        <v>0.99788980695473473</v>
      </c>
      <c r="CE278" s="34">
        <v>0.99786243116115769</v>
      </c>
      <c r="CF278" s="34">
        <v>0.99783505611859979</v>
      </c>
      <c r="CG278" s="34">
        <v>0.99780768182703972</v>
      </c>
      <c r="CH278" s="34">
        <v>0.99778030828645758</v>
      </c>
      <c r="CI278" s="34">
        <v>0.99775293549683253</v>
      </c>
      <c r="CJ278" s="34">
        <v>0.99772556345814389</v>
      </c>
      <c r="CK278" s="34">
        <v>0.99769819217037103</v>
      </c>
      <c r="CL278" s="34">
        <v>0.99767082163349352</v>
      </c>
      <c r="CM278" s="34">
        <v>0.9976434518474907</v>
      </c>
      <c r="CN278" s="34">
        <v>0.99761608281234193</v>
      </c>
      <c r="CO278" s="34">
        <v>0.99758871452802644</v>
      </c>
      <c r="CP278" s="34">
        <v>0.99756134699452415</v>
      </c>
      <c r="CQ278" s="34">
        <v>0.99753398021181361</v>
      </c>
      <c r="CR278" s="34">
        <v>0.99750661417987518</v>
      </c>
      <c r="CS278" s="34">
        <v>0.99745462901009074</v>
      </c>
      <c r="CT278" s="34">
        <v>0.99740264654951938</v>
      </c>
      <c r="CU278" s="34">
        <v>0.99735066679801965</v>
      </c>
      <c r="CV278" s="34">
        <v>0.99729868975545044</v>
      </c>
      <c r="CW278" s="34">
        <v>0.99724671542167087</v>
      </c>
      <c r="CX278" s="34">
        <v>0.99719474379653938</v>
      </c>
      <c r="CY278" s="34">
        <v>0.99714277487991509</v>
      </c>
      <c r="CZ278" s="34">
        <v>0.99709080867165689</v>
      </c>
      <c r="DA278" s="34">
        <v>0.99703884517162311</v>
      </c>
      <c r="DB278" s="34">
        <v>0.99698688437967331</v>
      </c>
    </row>
    <row r="279" spans="1:106" x14ac:dyDescent="0.2">
      <c r="A279" s="13">
        <f t="shared" ca="1" si="4"/>
        <v>44659</v>
      </c>
      <c r="B279" s="34">
        <v>1.0000841219620842</v>
      </c>
      <c r="C279" s="34">
        <v>1.0000560805218073</v>
      </c>
      <c r="D279" s="34">
        <v>1.0000280398677865</v>
      </c>
      <c r="E279" s="34">
        <v>1</v>
      </c>
      <c r="F279" s="34">
        <v>0.99997196091842555</v>
      </c>
      <c r="G279" s="34">
        <v>0.99994392262304144</v>
      </c>
      <c r="H279" s="34">
        <v>0.99991588511382501</v>
      </c>
      <c r="I279" s="34">
        <v>0.99988784839075473</v>
      </c>
      <c r="J279" s="34">
        <v>0.99985981245380839</v>
      </c>
      <c r="K279" s="34">
        <v>0.99983177730296424</v>
      </c>
      <c r="L279" s="34">
        <v>0.99980374293819974</v>
      </c>
      <c r="M279" s="34">
        <v>0.99977570935949311</v>
      </c>
      <c r="N279" s="34">
        <v>0.99974767656682229</v>
      </c>
      <c r="O279" s="34">
        <v>0.99971964456016515</v>
      </c>
      <c r="P279" s="34">
        <v>0.99969161333949985</v>
      </c>
      <c r="Q279" s="34">
        <v>0.99966358290480428</v>
      </c>
      <c r="R279" s="34">
        <v>0.99963555325605624</v>
      </c>
      <c r="S279" s="34">
        <v>0.99960752439323364</v>
      </c>
      <c r="T279" s="34">
        <v>0.99957949631631493</v>
      </c>
      <c r="U279" s="34">
        <v>0.99955146902527769</v>
      </c>
      <c r="V279" s="34">
        <v>0.99952344252009973</v>
      </c>
      <c r="W279" s="34">
        <v>0.99949541680075948</v>
      </c>
      <c r="X279" s="34">
        <v>0.99946739186723454</v>
      </c>
      <c r="Y279" s="34">
        <v>0.99943936771950304</v>
      </c>
      <c r="Z279" s="34">
        <v>0.99941134435754275</v>
      </c>
      <c r="AA279" s="34">
        <v>0.99938332178133216</v>
      </c>
      <c r="AB279" s="34">
        <v>0.99935529999084849</v>
      </c>
      <c r="AC279" s="34">
        <v>0.99932727898607021</v>
      </c>
      <c r="AD279" s="34">
        <v>0.99929925876697534</v>
      </c>
      <c r="AE279" s="34">
        <v>0.99927123933354145</v>
      </c>
      <c r="AF279" s="34">
        <v>0.99924322068574689</v>
      </c>
      <c r="AG279" s="34">
        <v>0.99921520282356946</v>
      </c>
      <c r="AH279" s="34">
        <v>0.99918718574698717</v>
      </c>
      <c r="AI279" s="34">
        <v>0.99915916945597794</v>
      </c>
      <c r="AJ279" s="34">
        <v>0.99913115395051966</v>
      </c>
      <c r="AK279" s="34">
        <v>0.99910313923059046</v>
      </c>
      <c r="AL279" s="34">
        <v>0.99907512529616849</v>
      </c>
      <c r="AM279" s="34">
        <v>0.99904711214723141</v>
      </c>
      <c r="AN279" s="34">
        <v>0.99901909978375703</v>
      </c>
      <c r="AO279" s="34">
        <v>0.99899108820572391</v>
      </c>
      <c r="AP279" s="34">
        <v>0.99896307741310963</v>
      </c>
      <c r="AQ279" s="34">
        <v>0.99893506740589222</v>
      </c>
      <c r="AR279" s="34">
        <v>0.99890705818404979</v>
      </c>
      <c r="AS279" s="34">
        <v>0.99887904974756003</v>
      </c>
      <c r="AT279" s="34">
        <v>0.9988510420964013</v>
      </c>
      <c r="AU279" s="34">
        <v>0.99882303523055116</v>
      </c>
      <c r="AV279" s="34">
        <v>0.99879502914998797</v>
      </c>
      <c r="AW279" s="34">
        <v>0.99876702385468952</v>
      </c>
      <c r="AX279" s="34">
        <v>0.99873901934463405</v>
      </c>
      <c r="AY279" s="34">
        <v>0.99871101561979903</v>
      </c>
      <c r="AZ279" s="34">
        <v>0.99868301268016269</v>
      </c>
      <c r="BA279" s="34">
        <v>0.99865501052570316</v>
      </c>
      <c r="BB279" s="34">
        <v>0.99862700915639857</v>
      </c>
      <c r="BC279" s="34">
        <v>0.99859900857222628</v>
      </c>
      <c r="BD279" s="34">
        <v>0.99857100877316474</v>
      </c>
      <c r="BE279" s="34">
        <v>0.99854300975919208</v>
      </c>
      <c r="BF279" s="34">
        <v>0.99851501153028588</v>
      </c>
      <c r="BG279" s="34">
        <v>0.99848701408642415</v>
      </c>
      <c r="BH279" s="34">
        <v>0.99845901742758547</v>
      </c>
      <c r="BI279" s="34">
        <v>0.99843102155374697</v>
      </c>
      <c r="BJ279" s="34">
        <v>0.99840302646488732</v>
      </c>
      <c r="BK279" s="34">
        <v>0.99837503216098411</v>
      </c>
      <c r="BL279" s="34">
        <v>0.99834703864201546</v>
      </c>
      <c r="BM279" s="34">
        <v>0.9983190459079595</v>
      </c>
      <c r="BN279" s="34">
        <v>0.99829105395879403</v>
      </c>
      <c r="BO279" s="34">
        <v>0.99826306279449695</v>
      </c>
      <c r="BP279" s="34">
        <v>0.99823507241504661</v>
      </c>
      <c r="BQ279" s="34">
        <v>0.9982070828204207</v>
      </c>
      <c r="BR279" s="34">
        <v>0.99817909401059757</v>
      </c>
      <c r="BS279" s="34">
        <v>0.99815110598555468</v>
      </c>
      <c r="BT279" s="34">
        <v>0.99812311874527038</v>
      </c>
      <c r="BU279" s="34">
        <v>0.99809513228972258</v>
      </c>
      <c r="BV279" s="34">
        <v>0.99806714661888929</v>
      </c>
      <c r="BW279" s="34">
        <v>0.99803916173274854</v>
      </c>
      <c r="BX279" s="34">
        <v>0.99801117763127845</v>
      </c>
      <c r="BY279" s="34">
        <v>0.99798319431445637</v>
      </c>
      <c r="BZ279" s="34">
        <v>0.99795521178226132</v>
      </c>
      <c r="CA279" s="34">
        <v>0.99792723003467043</v>
      </c>
      <c r="CB279" s="34">
        <v>0.99789924907166239</v>
      </c>
      <c r="CC279" s="34">
        <v>0.99787126889321465</v>
      </c>
      <c r="CD279" s="34">
        <v>0.99784328949930534</v>
      </c>
      <c r="CE279" s="34">
        <v>0.99781531088991249</v>
      </c>
      <c r="CF279" s="34">
        <v>0.99778733306501444</v>
      </c>
      <c r="CG279" s="34">
        <v>0.99775935602458865</v>
      </c>
      <c r="CH279" s="34">
        <v>0.99773137976861337</v>
      </c>
      <c r="CI279" s="34">
        <v>0.99770340429706661</v>
      </c>
      <c r="CJ279" s="34">
        <v>0.9976754296099265</v>
      </c>
      <c r="CK279" s="34">
        <v>0.99764745570717095</v>
      </c>
      <c r="CL279" s="34">
        <v>0.99761948258877797</v>
      </c>
      <c r="CM279" s="34">
        <v>0.99759151025472537</v>
      </c>
      <c r="CN279" s="34">
        <v>0.99756353870499159</v>
      </c>
      <c r="CO279" s="34">
        <v>0.99753556793955411</v>
      </c>
      <c r="CP279" s="34">
        <v>0.99750759795839128</v>
      </c>
      <c r="CQ279" s="34">
        <v>0.997479628761481</v>
      </c>
      <c r="CR279" s="34">
        <v>0.99745166034880139</v>
      </c>
      <c r="CS279" s="34">
        <v>0.99739860864800922</v>
      </c>
      <c r="CT279" s="34">
        <v>0.99734555976889061</v>
      </c>
      <c r="CU279" s="34">
        <v>0.99729251371129513</v>
      </c>
      <c r="CV279" s="34">
        <v>0.99723947047507333</v>
      </c>
      <c r="CW279" s="34">
        <v>0.9971864300600749</v>
      </c>
      <c r="CX279" s="34">
        <v>0.99713339246614963</v>
      </c>
      <c r="CY279" s="34">
        <v>0.99708035769314762</v>
      </c>
      <c r="CZ279" s="34">
        <v>0.9970273257409189</v>
      </c>
      <c r="DA279" s="34">
        <v>0.99697429660931325</v>
      </c>
      <c r="DB279" s="34">
        <v>0.99692127029818078</v>
      </c>
    </row>
    <row r="280" spans="1:106" x14ac:dyDescent="0.2">
      <c r="A280" s="13">
        <f t="shared" ca="1" si="4"/>
        <v>44662</v>
      </c>
      <c r="B280" s="34">
        <v>1.0000283368910865</v>
      </c>
      <c r="C280" s="34">
        <v>1</v>
      </c>
      <c r="D280" s="34">
        <v>0.9999716639118702</v>
      </c>
      <c r="E280" s="34">
        <v>0.99994332862667445</v>
      </c>
      <c r="F280" s="34">
        <v>0.99991499414438967</v>
      </c>
      <c r="G280" s="34">
        <v>0.99988666046499364</v>
      </c>
      <c r="H280" s="34">
        <v>0.99985832758846283</v>
      </c>
      <c r="I280" s="34">
        <v>0.99982999551477514</v>
      </c>
      <c r="J280" s="34">
        <v>0.99980166424390737</v>
      </c>
      <c r="K280" s="34">
        <v>0.9997733337758371</v>
      </c>
      <c r="L280" s="34">
        <v>0.99974500411054168</v>
      </c>
      <c r="M280" s="34">
        <v>0.99971667524799779</v>
      </c>
      <c r="N280" s="34">
        <v>0.99968834718818322</v>
      </c>
      <c r="O280" s="34">
        <v>0.99966001993107512</v>
      </c>
      <c r="P280" s="34">
        <v>0.99963169347665071</v>
      </c>
      <c r="Q280" s="34">
        <v>0.9996033678248869</v>
      </c>
      <c r="R280" s="34">
        <v>0.99957504297576161</v>
      </c>
      <c r="S280" s="34">
        <v>0.99954671892925151</v>
      </c>
      <c r="T280" s="34">
        <v>0.99951839568533418</v>
      </c>
      <c r="U280" s="34">
        <v>0.99949007324398664</v>
      </c>
      <c r="V280" s="34">
        <v>0.99946175160518647</v>
      </c>
      <c r="W280" s="34">
        <v>0.99943343076891067</v>
      </c>
      <c r="X280" s="34">
        <v>0.99940511073513683</v>
      </c>
      <c r="Y280" s="34">
        <v>0.99937679150384162</v>
      </c>
      <c r="Z280" s="34">
        <v>0.99934847307500274</v>
      </c>
      <c r="AA280" s="34">
        <v>0.99932015544859754</v>
      </c>
      <c r="AB280" s="34">
        <v>0.9992918386246028</v>
      </c>
      <c r="AC280" s="34">
        <v>0.99926352260299633</v>
      </c>
      <c r="AD280" s="34">
        <v>0.99923520738375493</v>
      </c>
      <c r="AE280" s="34">
        <v>0.99920689296685605</v>
      </c>
      <c r="AF280" s="34">
        <v>0.99917857935227739</v>
      </c>
      <c r="AG280" s="34">
        <v>0.9991502665399955</v>
      </c>
      <c r="AH280" s="34">
        <v>0.99912195452998787</v>
      </c>
      <c r="AI280" s="34">
        <v>0.99909364332223194</v>
      </c>
      <c r="AJ280" s="34">
        <v>0.99906533291670507</v>
      </c>
      <c r="AK280" s="34">
        <v>0.99903702331338406</v>
      </c>
      <c r="AL280" s="34">
        <v>0.99900871451224671</v>
      </c>
      <c r="AM280" s="34">
        <v>0.9989804065132698</v>
      </c>
      <c r="AN280" s="34">
        <v>0.99895209931643114</v>
      </c>
      <c r="AO280" s="34">
        <v>0.99892379292170752</v>
      </c>
      <c r="AP280" s="34">
        <v>0.9988954873290764</v>
      </c>
      <c r="AQ280" s="34">
        <v>0.99886718253851514</v>
      </c>
      <c r="AR280" s="34">
        <v>0.99883887855000086</v>
      </c>
      <c r="AS280" s="34">
        <v>0.99881057536351081</v>
      </c>
      <c r="AT280" s="34">
        <v>0.99878227297902245</v>
      </c>
      <c r="AU280" s="34">
        <v>0.9987539713965129</v>
      </c>
      <c r="AV280" s="34">
        <v>0.9987256706159594</v>
      </c>
      <c r="AW280" s="34">
        <v>0.99869737063733954</v>
      </c>
      <c r="AX280" s="34">
        <v>0.99866907146063022</v>
      </c>
      <c r="AY280" s="34">
        <v>0.99864077308580879</v>
      </c>
      <c r="AZ280" s="34">
        <v>0.99861247551285282</v>
      </c>
      <c r="BA280" s="34">
        <v>0.9985841787417391</v>
      </c>
      <c r="BB280" s="34">
        <v>0.99855588277244545</v>
      </c>
      <c r="BC280" s="34">
        <v>0.99852758760494864</v>
      </c>
      <c r="BD280" s="34">
        <v>0.99849929323922637</v>
      </c>
      <c r="BE280" s="34">
        <v>0.99847099967525588</v>
      </c>
      <c r="BF280" s="34">
        <v>0.99844270691301396</v>
      </c>
      <c r="BG280" s="34">
        <v>0.9984144149524784</v>
      </c>
      <c r="BH280" s="34">
        <v>0.99838612379362635</v>
      </c>
      <c r="BI280" s="34">
        <v>0.99835783343643503</v>
      </c>
      <c r="BJ280" s="34">
        <v>0.9983295438808818</v>
      </c>
      <c r="BK280" s="34">
        <v>0.9983012551269439</v>
      </c>
      <c r="BL280" s="34">
        <v>0.99827296717459868</v>
      </c>
      <c r="BM280" s="34">
        <v>0.99824468002382316</v>
      </c>
      <c r="BN280" s="34">
        <v>0.99821639367459503</v>
      </c>
      <c r="BO280" s="34">
        <v>0.9981881081268914</v>
      </c>
      <c r="BP280" s="34">
        <v>0.99815982338068943</v>
      </c>
      <c r="BQ280" s="34">
        <v>0.99813153943596655</v>
      </c>
      <c r="BR280" s="34">
        <v>0.99810325629270003</v>
      </c>
      <c r="BS280" s="34">
        <v>0.99807497395086708</v>
      </c>
      <c r="BT280" s="34">
        <v>0.99804669241044519</v>
      </c>
      <c r="BU280" s="34">
        <v>0.9980184116714117</v>
      </c>
      <c r="BV280" s="34">
        <v>0.99799013173374329</v>
      </c>
      <c r="BW280" s="34">
        <v>0.9979618525974181</v>
      </c>
      <c r="BX280" s="34">
        <v>0.99793357426241258</v>
      </c>
      <c r="BY280" s="34">
        <v>0.99790529672870487</v>
      </c>
      <c r="BZ280" s="34">
        <v>0.99787701999627154</v>
      </c>
      <c r="CA280" s="34">
        <v>0.99784874406509039</v>
      </c>
      <c r="CB280" s="34">
        <v>0.99782046893513832</v>
      </c>
      <c r="CC280" s="34">
        <v>0.99779219460639301</v>
      </c>
      <c r="CD280" s="34">
        <v>0.99776392107883149</v>
      </c>
      <c r="CE280" s="34">
        <v>0.997735648352431</v>
      </c>
      <c r="CF280" s="34">
        <v>0.99770737642716922</v>
      </c>
      <c r="CG280" s="34">
        <v>0.99767910530302306</v>
      </c>
      <c r="CH280" s="34">
        <v>0.9976508349799702</v>
      </c>
      <c r="CI280" s="34">
        <v>0.99762256545798733</v>
      </c>
      <c r="CJ280" s="34">
        <v>0.99759429673705236</v>
      </c>
      <c r="CK280" s="34">
        <v>0.9975660288171424</v>
      </c>
      <c r="CL280" s="34">
        <v>0.9975377616982346</v>
      </c>
      <c r="CM280" s="34">
        <v>0.99750949538030642</v>
      </c>
      <c r="CN280" s="34">
        <v>0.99748122986333498</v>
      </c>
      <c r="CO280" s="34">
        <v>0.99745296514729787</v>
      </c>
      <c r="CP280" s="34">
        <v>0.99742470123217231</v>
      </c>
      <c r="CQ280" s="34">
        <v>0.99737160321438922</v>
      </c>
      <c r="CR280" s="34">
        <v>0.99731850802328526</v>
      </c>
      <c r="CS280" s="34">
        <v>0.99726541565870996</v>
      </c>
      <c r="CT280" s="34">
        <v>0.99721232612051247</v>
      </c>
      <c r="CU280" s="34">
        <v>0.99715923940854279</v>
      </c>
      <c r="CV280" s="34">
        <v>0.99710615552265036</v>
      </c>
      <c r="CW280" s="34">
        <v>0.99705307446268454</v>
      </c>
      <c r="CX280" s="34">
        <v>0.99699999622849522</v>
      </c>
      <c r="CY280" s="34">
        <v>0.99694692081993141</v>
      </c>
      <c r="CZ280" s="34">
        <v>0.99689384823684324</v>
      </c>
      <c r="DA280" s="34">
        <v>0.99684077847908004</v>
      </c>
      <c r="DB280" s="34">
        <v>0.99678771154649148</v>
      </c>
    </row>
    <row r="281" spans="1:106" x14ac:dyDescent="0.2">
      <c r="A281" s="13">
        <f t="shared" ca="1" si="4"/>
        <v>44663</v>
      </c>
      <c r="B281" s="34">
        <v>1.0000288079005588</v>
      </c>
      <c r="C281" s="34">
        <v>1</v>
      </c>
      <c r="D281" s="34">
        <v>0.99997119292931236</v>
      </c>
      <c r="E281" s="34">
        <v>0.9999423866884718</v>
      </c>
      <c r="F281" s="34">
        <v>0.99991358127745467</v>
      </c>
      <c r="G281" s="34">
        <v>0.99988477669623732</v>
      </c>
      <c r="H281" s="34">
        <v>0.99985597294479545</v>
      </c>
      <c r="I281" s="34">
        <v>0.99982717002310517</v>
      </c>
      <c r="J281" s="34">
        <v>0.99979836793114285</v>
      </c>
      <c r="K281" s="34">
        <v>0.99976956666888428</v>
      </c>
      <c r="L281" s="34">
        <v>0.99974076623630581</v>
      </c>
      <c r="M281" s="34">
        <v>0.99971196663338335</v>
      </c>
      <c r="N281" s="34">
        <v>0.99968316786009326</v>
      </c>
      <c r="O281" s="34">
        <v>0.99965436991641121</v>
      </c>
      <c r="P281" s="34">
        <v>0.9996255728023139</v>
      </c>
      <c r="Q281" s="34">
        <v>0.99959677651777668</v>
      </c>
      <c r="R281" s="34">
        <v>0.99956798106277633</v>
      </c>
      <c r="S281" s="34">
        <v>0.99953918643728867</v>
      </c>
      <c r="T281" s="34">
        <v>0.99951039264128971</v>
      </c>
      <c r="U281" s="34">
        <v>0.99948159967475569</v>
      </c>
      <c r="V281" s="34">
        <v>0.99945280753766286</v>
      </c>
      <c r="W281" s="34">
        <v>0.999424016229987</v>
      </c>
      <c r="X281" s="34">
        <v>0.99939522575170436</v>
      </c>
      <c r="Y281" s="34">
        <v>0.99936643610279119</v>
      </c>
      <c r="Z281" s="34">
        <v>0.99933764728322338</v>
      </c>
      <c r="AA281" s="34">
        <v>0.99930885929297708</v>
      </c>
      <c r="AB281" s="34">
        <v>0.99928007213202874</v>
      </c>
      <c r="AC281" s="34">
        <v>0.99925128580035394</v>
      </c>
      <c r="AD281" s="34">
        <v>0.99922250029792892</v>
      </c>
      <c r="AE281" s="34">
        <v>0.99919371562473003</v>
      </c>
      <c r="AF281" s="34">
        <v>0.99916493178073329</v>
      </c>
      <c r="AG281" s="34">
        <v>0.99913614876591483</v>
      </c>
      <c r="AH281" s="34">
        <v>0.99910736658025057</v>
      </c>
      <c r="AI281" s="34">
        <v>0.99907858522371673</v>
      </c>
      <c r="AJ281" s="34">
        <v>0.99904980469628957</v>
      </c>
      <c r="AK281" s="34">
        <v>0.9990210249979451</v>
      </c>
      <c r="AL281" s="34">
        <v>0.99899224612865933</v>
      </c>
      <c r="AM281" s="34">
        <v>0.99896346808840863</v>
      </c>
      <c r="AN281" s="34">
        <v>0.99893469087716902</v>
      </c>
      <c r="AO281" s="34">
        <v>0.9989059144949165</v>
      </c>
      <c r="AP281" s="34">
        <v>0.99887713894162722</v>
      </c>
      <c r="AQ281" s="34">
        <v>0.99884836421727741</v>
      </c>
      <c r="AR281" s="34">
        <v>0.99881959032184287</v>
      </c>
      <c r="AS281" s="34">
        <v>0.99879081725530017</v>
      </c>
      <c r="AT281" s="34">
        <v>0.99876204501762533</v>
      </c>
      <c r="AU281" s="34">
        <v>0.99873327360879427</v>
      </c>
      <c r="AV281" s="34">
        <v>0.99870450302878311</v>
      </c>
      <c r="AW281" s="34">
        <v>0.9986757332775682</v>
      </c>
      <c r="AX281" s="34">
        <v>0.99864696435512545</v>
      </c>
      <c r="AY281" s="34">
        <v>0.99861819626143122</v>
      </c>
      <c r="AZ281" s="34">
        <v>0.99858942899646141</v>
      </c>
      <c r="BA281" s="34">
        <v>0.99856066256019238</v>
      </c>
      <c r="BB281" s="34">
        <v>0.99853189695259992</v>
      </c>
      <c r="BC281" s="34">
        <v>0.99850313217366038</v>
      </c>
      <c r="BD281" s="34">
        <v>0.9984743682233499</v>
      </c>
      <c r="BE281" s="34">
        <v>0.9984456051016446</v>
      </c>
      <c r="BF281" s="34">
        <v>0.99841684280852072</v>
      </c>
      <c r="BG281" s="34">
        <v>0.99838808134395396</v>
      </c>
      <c r="BH281" s="34">
        <v>0.99835932070792088</v>
      </c>
      <c r="BI281" s="34">
        <v>0.9983305609003974</v>
      </c>
      <c r="BJ281" s="34">
        <v>0.99830180192135998</v>
      </c>
      <c r="BK281" s="34">
        <v>0.99827304377078407</v>
      </c>
      <c r="BL281" s="34">
        <v>0.99824428644864649</v>
      </c>
      <c r="BM281" s="34">
        <v>0.99821552995492335</v>
      </c>
      <c r="BN281" s="34">
        <v>0.99818677428959024</v>
      </c>
      <c r="BO281" s="34">
        <v>0.9981580194526235</v>
      </c>
      <c r="BP281" s="34">
        <v>0.99812926544399971</v>
      </c>
      <c r="BQ281" s="34">
        <v>0.99810051226369445</v>
      </c>
      <c r="BR281" s="34">
        <v>0.99807175991168418</v>
      </c>
      <c r="BS281" s="34">
        <v>0.99804300838794502</v>
      </c>
      <c r="BT281" s="34">
        <v>0.99801425769245278</v>
      </c>
      <c r="BU281" s="34">
        <v>0.99798550782518414</v>
      </c>
      <c r="BV281" s="34">
        <v>0.99795675878611501</v>
      </c>
      <c r="BW281" s="34">
        <v>0.99792801057522129</v>
      </c>
      <c r="BX281" s="34">
        <v>0.99789926319247924</v>
      </c>
      <c r="BY281" s="34">
        <v>0.99787051663786519</v>
      </c>
      <c r="BZ281" s="34">
        <v>0.9978417709113554</v>
      </c>
      <c r="CA281" s="34">
        <v>0.99781302601292543</v>
      </c>
      <c r="CB281" s="34">
        <v>0.99778428194255187</v>
      </c>
      <c r="CC281" s="34">
        <v>0.99775553870021094</v>
      </c>
      <c r="CD281" s="34">
        <v>0.99772679628587835</v>
      </c>
      <c r="CE281" s="34">
        <v>0.99769805469953066</v>
      </c>
      <c r="CF281" s="34">
        <v>0.997669313941144</v>
      </c>
      <c r="CG281" s="34">
        <v>0.99764057401069428</v>
      </c>
      <c r="CH281" s="34">
        <v>0.99761183490815775</v>
      </c>
      <c r="CI281" s="34">
        <v>0.99758309663351064</v>
      </c>
      <c r="CJ281" s="34">
        <v>0.99755435918672886</v>
      </c>
      <c r="CK281" s="34">
        <v>0.99752562256778898</v>
      </c>
      <c r="CL281" s="34">
        <v>0.9974968867766667</v>
      </c>
      <c r="CM281" s="34">
        <v>0.99746815181333859</v>
      </c>
      <c r="CN281" s="34">
        <v>0.99743941767778055</v>
      </c>
      <c r="CO281" s="34">
        <v>0.99741068436996883</v>
      </c>
      <c r="CP281" s="34">
        <v>0.99738195188987933</v>
      </c>
      <c r="CQ281" s="34">
        <v>0.99733025972547562</v>
      </c>
      <c r="CR281" s="34">
        <v>0.99727857024016542</v>
      </c>
      <c r="CS281" s="34">
        <v>0.99722688343381038</v>
      </c>
      <c r="CT281" s="34">
        <v>0.99717519930627152</v>
      </c>
      <c r="CU281" s="34">
        <v>0.99712351785740971</v>
      </c>
      <c r="CV281" s="34">
        <v>0.99707183908708663</v>
      </c>
      <c r="CW281" s="34">
        <v>0.99702016299516316</v>
      </c>
      <c r="CX281" s="34">
        <v>0.99696848958150064</v>
      </c>
      <c r="CY281" s="34">
        <v>0.99691681884595995</v>
      </c>
      <c r="CZ281" s="34">
        <v>0.99686515078840277</v>
      </c>
      <c r="DA281" s="34">
        <v>0.99681348540869008</v>
      </c>
      <c r="DB281" s="34">
        <v>0.99676182270668279</v>
      </c>
    </row>
    <row r="282" spans="1:106" x14ac:dyDescent="0.2">
      <c r="A282" s="13">
        <f t="shared" ca="1" si="4"/>
        <v>44664</v>
      </c>
      <c r="B282" s="34">
        <v>1.0001448596713025</v>
      </c>
      <c r="C282" s="34">
        <v>1.0001158860583932</v>
      </c>
      <c r="D282" s="34">
        <v>1.0000869132848329</v>
      </c>
      <c r="E282" s="34">
        <v>1.0000579413505963</v>
      </c>
      <c r="F282" s="34">
        <v>1.0000289702556602</v>
      </c>
      <c r="G282" s="34">
        <v>1</v>
      </c>
      <c r="H282" s="34">
        <v>0.99997103058359105</v>
      </c>
      <c r="I282" s="34">
        <v>0.999942062006409</v>
      </c>
      <c r="J282" s="34">
        <v>0.99991309426842989</v>
      </c>
      <c r="K282" s="34">
        <v>0.99988412736962917</v>
      </c>
      <c r="L282" s="34">
        <v>0.99985516130998264</v>
      </c>
      <c r="M282" s="34">
        <v>0.99982619608946599</v>
      </c>
      <c r="N282" s="34">
        <v>0.99979723170805479</v>
      </c>
      <c r="O282" s="34">
        <v>0.99976826816572484</v>
      </c>
      <c r="P282" s="34">
        <v>0.99973930546245171</v>
      </c>
      <c r="Q282" s="34">
        <v>0.99971034359821154</v>
      </c>
      <c r="R282" s="34">
        <v>0.99968138257297912</v>
      </c>
      <c r="S282" s="34">
        <v>0.99965242238673124</v>
      </c>
      <c r="T282" s="34">
        <v>0.99962346303944272</v>
      </c>
      <c r="U282" s="34">
        <v>0.99959450453108967</v>
      </c>
      <c r="V282" s="34">
        <v>0.99956554686164778</v>
      </c>
      <c r="W282" s="34">
        <v>0.99953659003109263</v>
      </c>
      <c r="X282" s="34">
        <v>0.99950763403940013</v>
      </c>
      <c r="Y282" s="34">
        <v>0.99947867888654562</v>
      </c>
      <c r="Z282" s="34">
        <v>0.99944972457250503</v>
      </c>
      <c r="AA282" s="34">
        <v>0.9994207710972538</v>
      </c>
      <c r="AB282" s="34">
        <v>0.99939181846076808</v>
      </c>
      <c r="AC282" s="34">
        <v>0.99936286666302343</v>
      </c>
      <c r="AD282" s="34">
        <v>0.99933391570399543</v>
      </c>
      <c r="AE282" s="34">
        <v>0.99930496558365978</v>
      </c>
      <c r="AF282" s="34">
        <v>0.99927601630199192</v>
      </c>
      <c r="AG282" s="34">
        <v>0.99924706785896822</v>
      </c>
      <c r="AH282" s="34">
        <v>0.99921812025456391</v>
      </c>
      <c r="AI282" s="34">
        <v>0.9991891734887548</v>
      </c>
      <c r="AJ282" s="34">
        <v>0.99916022756151657</v>
      </c>
      <c r="AK282" s="34">
        <v>0.99913128247282512</v>
      </c>
      <c r="AL282" s="34">
        <v>0.99910233822265593</v>
      </c>
      <c r="AM282" s="34">
        <v>0.99907339481098467</v>
      </c>
      <c r="AN282" s="34">
        <v>0.99904445223778726</v>
      </c>
      <c r="AO282" s="34">
        <v>0.99901551050303927</v>
      </c>
      <c r="AP282" s="34">
        <v>0.9989865696067165</v>
      </c>
      <c r="AQ282" s="34">
        <v>0.9989576295487943</v>
      </c>
      <c r="AR282" s="34">
        <v>0.99892869032924914</v>
      </c>
      <c r="AS282" s="34">
        <v>0.99889975194805591</v>
      </c>
      <c r="AT282" s="34">
        <v>0.99887081440519088</v>
      </c>
      <c r="AU282" s="34">
        <v>0.99884187770062971</v>
      </c>
      <c r="AV282" s="34">
        <v>0.99881294183434777</v>
      </c>
      <c r="AW282" s="34">
        <v>0.99878400680632118</v>
      </c>
      <c r="AX282" s="34">
        <v>0.99875507261652519</v>
      </c>
      <c r="AY282" s="34">
        <v>0.99872613926493592</v>
      </c>
      <c r="AZ282" s="34">
        <v>0.99869720675152895</v>
      </c>
      <c r="BA282" s="34">
        <v>0.99866827507627998</v>
      </c>
      <c r="BB282" s="34">
        <v>0.99863934423916501</v>
      </c>
      <c r="BC282" s="34">
        <v>0.99861041424015906</v>
      </c>
      <c r="BD282" s="34">
        <v>0.99858148507923883</v>
      </c>
      <c r="BE282" s="34">
        <v>0.99855255675637911</v>
      </c>
      <c r="BF282" s="34">
        <v>0.99852362927155602</v>
      </c>
      <c r="BG282" s="34">
        <v>0.99849470262474571</v>
      </c>
      <c r="BH282" s="34">
        <v>0.99846577681592308</v>
      </c>
      <c r="BI282" s="34">
        <v>0.99843685184506414</v>
      </c>
      <c r="BJ282" s="34">
        <v>0.99840792771214504</v>
      </c>
      <c r="BK282" s="34">
        <v>0.99837900441714122</v>
      </c>
      <c r="BL282" s="34">
        <v>0.99835008196002817</v>
      </c>
      <c r="BM282" s="34">
        <v>0.99832116034078178</v>
      </c>
      <c r="BN282" s="34">
        <v>0.99829223955937796</v>
      </c>
      <c r="BO282" s="34">
        <v>0.99826331961579229</v>
      </c>
      <c r="BP282" s="34">
        <v>0.99823440051000056</v>
      </c>
      <c r="BQ282" s="34">
        <v>0.99820548224197836</v>
      </c>
      <c r="BR282" s="34">
        <v>0.99817656481170147</v>
      </c>
      <c r="BS282" s="34">
        <v>0.99814764821914581</v>
      </c>
      <c r="BT282" s="34">
        <v>0.99811873246428684</v>
      </c>
      <c r="BU282" s="34">
        <v>0.99808981754710036</v>
      </c>
      <c r="BV282" s="34">
        <v>0.99806090346756227</v>
      </c>
      <c r="BW282" s="34">
        <v>0.99803199022564826</v>
      </c>
      <c r="BX282" s="34">
        <v>0.99800307782133391</v>
      </c>
      <c r="BY282" s="34">
        <v>0.99797416625459501</v>
      </c>
      <c r="BZ282" s="34">
        <v>0.99794525552540725</v>
      </c>
      <c r="CA282" s="34">
        <v>0.99791634563374643</v>
      </c>
      <c r="CB282" s="34">
        <v>0.99788743657958845</v>
      </c>
      <c r="CC282" s="34">
        <v>0.99785852836290889</v>
      </c>
      <c r="CD282" s="34">
        <v>0.99782962098368333</v>
      </c>
      <c r="CE282" s="34">
        <v>0.99780071444188778</v>
      </c>
      <c r="CF282" s="34">
        <v>0.99777180873749804</v>
      </c>
      <c r="CG282" s="34">
        <v>0.99774290387048936</v>
      </c>
      <c r="CH282" s="34">
        <v>0.99771399984083808</v>
      </c>
      <c r="CI282" s="34">
        <v>0.99768509664851956</v>
      </c>
      <c r="CJ282" s="34">
        <v>0.99765619429350971</v>
      </c>
      <c r="CK282" s="34">
        <v>0.99762729277578432</v>
      </c>
      <c r="CL282" s="34">
        <v>0.99759839209531875</v>
      </c>
      <c r="CM282" s="34">
        <v>0.99756949225208924</v>
      </c>
      <c r="CN282" s="34">
        <v>0.99754059324607103</v>
      </c>
      <c r="CO282" s="34">
        <v>0.99751169507724047</v>
      </c>
      <c r="CP282" s="34">
        <v>0.99748279774557291</v>
      </c>
      <c r="CQ282" s="34">
        <v>0.99745390125104416</v>
      </c>
      <c r="CR282" s="34">
        <v>0.99742500559363012</v>
      </c>
      <c r="CS282" s="34">
        <v>0.99739611077330625</v>
      </c>
      <c r="CT282" s="34">
        <v>0.99736721679004858</v>
      </c>
      <c r="CU282" s="34">
        <v>0.99731381432863686</v>
      </c>
      <c r="CV282" s="34">
        <v>0.99726041472657634</v>
      </c>
      <c r="CW282" s="34">
        <v>0.99720701798371336</v>
      </c>
      <c r="CX282" s="34">
        <v>0.99715362409989527</v>
      </c>
      <c r="CY282" s="34">
        <v>0.99710023307496898</v>
      </c>
      <c r="CZ282" s="34">
        <v>0.99704684490878104</v>
      </c>
      <c r="DA282" s="34">
        <v>0.99699345960117869</v>
      </c>
      <c r="DB282" s="34">
        <v>0.99694007715200883</v>
      </c>
    </row>
    <row r="283" spans="1:106" x14ac:dyDescent="0.2">
      <c r="A283" s="13">
        <f t="shared" ca="1" si="4"/>
        <v>44665</v>
      </c>
      <c r="B283" s="34">
        <v>1.0001474115827227</v>
      </c>
      <c r="C283" s="34">
        <v>1.0001179275278669</v>
      </c>
      <c r="D283" s="34">
        <v>1.000088444342192</v>
      </c>
      <c r="E283" s="34">
        <v>1.000058962025673</v>
      </c>
      <c r="F283" s="34">
        <v>1.0000294805782843</v>
      </c>
      <c r="G283" s="34">
        <v>1</v>
      </c>
      <c r="H283" s="34">
        <v>0.99997052029079447</v>
      </c>
      <c r="I283" s="34">
        <v>0.99994104145064233</v>
      </c>
      <c r="J283" s="34">
        <v>0.99991156347951782</v>
      </c>
      <c r="K283" s="34">
        <v>0.99988208637739528</v>
      </c>
      <c r="L283" s="34">
        <v>0.9998526101442492</v>
      </c>
      <c r="M283" s="34">
        <v>0.99982313478005369</v>
      </c>
      <c r="N283" s="34">
        <v>0.99979366028478345</v>
      </c>
      <c r="O283" s="34">
        <v>0.99976418665841293</v>
      </c>
      <c r="P283" s="34">
        <v>0.99973471390091617</v>
      </c>
      <c r="Q283" s="34">
        <v>0.99970524201226785</v>
      </c>
      <c r="R283" s="34">
        <v>0.99967577099244198</v>
      </c>
      <c r="S283" s="34">
        <v>0.99964630084141348</v>
      </c>
      <c r="T283" s="34">
        <v>0.99961683155915637</v>
      </c>
      <c r="U283" s="34">
        <v>0.999587363145645</v>
      </c>
      <c r="V283" s="34">
        <v>0.99955789560085417</v>
      </c>
      <c r="W283" s="34">
        <v>0.99952842892475791</v>
      </c>
      <c r="X283" s="34">
        <v>0.99949896311733044</v>
      </c>
      <c r="Y283" s="34">
        <v>0.99946949817854658</v>
      </c>
      <c r="Z283" s="34">
        <v>0.99944003410838056</v>
      </c>
      <c r="AA283" s="34">
        <v>0.99941057090680674</v>
      </c>
      <c r="AB283" s="34">
        <v>0.99938110857379969</v>
      </c>
      <c r="AC283" s="34">
        <v>0.99935164710933333</v>
      </c>
      <c r="AD283" s="34">
        <v>0.99932218651338267</v>
      </c>
      <c r="AE283" s="34">
        <v>0.99929272678592163</v>
      </c>
      <c r="AF283" s="34">
        <v>0.99926326792692488</v>
      </c>
      <c r="AG283" s="34">
        <v>0.99923380993636679</v>
      </c>
      <c r="AH283" s="34">
        <v>0.9992043528142216</v>
      </c>
      <c r="AI283" s="34">
        <v>0.99917489656046388</v>
      </c>
      <c r="AJ283" s="34">
        <v>0.99914544117506765</v>
      </c>
      <c r="AK283" s="34">
        <v>0.99911598665800805</v>
      </c>
      <c r="AL283" s="34">
        <v>0.99908653300925876</v>
      </c>
      <c r="AM283" s="34">
        <v>0.99905708022879469</v>
      </c>
      <c r="AN283" s="34">
        <v>0.99902762831658987</v>
      </c>
      <c r="AO283" s="34">
        <v>0.99899817727261886</v>
      </c>
      <c r="AP283" s="34">
        <v>0.99896872709685602</v>
      </c>
      <c r="AQ283" s="34">
        <v>0.99893927778927594</v>
      </c>
      <c r="AR283" s="34">
        <v>0.99890982934985284</v>
      </c>
      <c r="AS283" s="34">
        <v>0.99888038177856098</v>
      </c>
      <c r="AT283" s="34">
        <v>0.99885093507537526</v>
      </c>
      <c r="AU283" s="34">
        <v>0.99882148924026959</v>
      </c>
      <c r="AV283" s="34">
        <v>0.99879204427321855</v>
      </c>
      <c r="AW283" s="34">
        <v>0.99876260017419671</v>
      </c>
      <c r="AX283" s="34">
        <v>0.99873315694317832</v>
      </c>
      <c r="AY283" s="34">
        <v>0.99870371458013774</v>
      </c>
      <c r="AZ283" s="34">
        <v>0.99867427308504952</v>
      </c>
      <c r="BA283" s="34">
        <v>0.99864483245788815</v>
      </c>
      <c r="BB283" s="34">
        <v>0.99861539269862776</v>
      </c>
      <c r="BC283" s="34">
        <v>0.99858595380724269</v>
      </c>
      <c r="BD283" s="34">
        <v>0.99855651578370797</v>
      </c>
      <c r="BE283" s="34">
        <v>0.9985270786279975</v>
      </c>
      <c r="BF283" s="34">
        <v>0.99849764234008576</v>
      </c>
      <c r="BG283" s="34">
        <v>0.99846820691994709</v>
      </c>
      <c r="BH283" s="34">
        <v>0.99843877236755618</v>
      </c>
      <c r="BI283" s="34">
        <v>0.99840933868288739</v>
      </c>
      <c r="BJ283" s="34">
        <v>0.99837990586591496</v>
      </c>
      <c r="BK283" s="34">
        <v>0.99835047391661347</v>
      </c>
      <c r="BL283" s="34">
        <v>0.99832104283495737</v>
      </c>
      <c r="BM283" s="34">
        <v>0.99829161262092092</v>
      </c>
      <c r="BN283" s="34">
        <v>0.99826218327447858</v>
      </c>
      <c r="BO283" s="34">
        <v>0.99823275479560492</v>
      </c>
      <c r="BP283" s="34">
        <v>0.99820332718427407</v>
      </c>
      <c r="BQ283" s="34">
        <v>0.99817390044046062</v>
      </c>
      <c r="BR283" s="34">
        <v>0.99814447456413935</v>
      </c>
      <c r="BS283" s="34">
        <v>0.99811504955528429</v>
      </c>
      <c r="BT283" s="34">
        <v>0.99808562541386958</v>
      </c>
      <c r="BU283" s="34">
        <v>0.99805620213987023</v>
      </c>
      <c r="BV283" s="34">
        <v>0.9980267797332607</v>
      </c>
      <c r="BW283" s="34">
        <v>0.99799735819401469</v>
      </c>
      <c r="BX283" s="34">
        <v>0.99796793752210733</v>
      </c>
      <c r="BY283" s="34">
        <v>0.99793851771751274</v>
      </c>
      <c r="BZ283" s="34">
        <v>0.99790909878020551</v>
      </c>
      <c r="CA283" s="34">
        <v>0.99787968071015998</v>
      </c>
      <c r="CB283" s="34">
        <v>0.99785026350735073</v>
      </c>
      <c r="CC283" s="34">
        <v>0.99782084717175201</v>
      </c>
      <c r="CD283" s="34">
        <v>0.99779143170333817</v>
      </c>
      <c r="CE283" s="34">
        <v>0.99776201710208379</v>
      </c>
      <c r="CF283" s="34">
        <v>0.99773260336796343</v>
      </c>
      <c r="CG283" s="34">
        <v>0.99770319050095146</v>
      </c>
      <c r="CH283" s="34">
        <v>0.99767377850102201</v>
      </c>
      <c r="CI283" s="34">
        <v>0.99764436736814999</v>
      </c>
      <c r="CJ283" s="34">
        <v>0.99761495710230941</v>
      </c>
      <c r="CK283" s="34">
        <v>0.99758554770347518</v>
      </c>
      <c r="CL283" s="34">
        <v>0.99755613917162123</v>
      </c>
      <c r="CM283" s="34">
        <v>0.99752673150672233</v>
      </c>
      <c r="CN283" s="34">
        <v>0.99749732470875285</v>
      </c>
      <c r="CO283" s="34">
        <v>0.99746791877768726</v>
      </c>
      <c r="CP283" s="34">
        <v>0.9974385137134999</v>
      </c>
      <c r="CQ283" s="34">
        <v>0.99740910951616513</v>
      </c>
      <c r="CR283" s="34">
        <v>0.99737970618565797</v>
      </c>
      <c r="CS283" s="34">
        <v>0.9973503037219521</v>
      </c>
      <c r="CT283" s="34">
        <v>0.99732090212502233</v>
      </c>
      <c r="CU283" s="34">
        <v>0.99726546419083661</v>
      </c>
      <c r="CV283" s="34">
        <v>0.99721002933827119</v>
      </c>
      <c r="CW283" s="34">
        <v>0.99715459756715485</v>
      </c>
      <c r="CX283" s="34">
        <v>0.99709916887731664</v>
      </c>
      <c r="CY283" s="34">
        <v>0.99704374326858503</v>
      </c>
      <c r="CZ283" s="34">
        <v>0.9969883207407888</v>
      </c>
      <c r="DA283" s="34">
        <v>0.99693290129375678</v>
      </c>
      <c r="DB283" s="34">
        <v>0.99687748492731731</v>
      </c>
    </row>
    <row r="284" spans="1:106" x14ac:dyDescent="0.2">
      <c r="A284" s="13">
        <f t="shared" ca="1" si="4"/>
        <v>44666</v>
      </c>
      <c r="B284" s="34">
        <v>1.0001179275278769</v>
      </c>
      <c r="C284" s="34">
        <v>1.0000884443421998</v>
      </c>
      <c r="D284" s="34">
        <v>1.0000589620256783</v>
      </c>
      <c r="E284" s="34">
        <v>1.000029480578287</v>
      </c>
      <c r="F284" s="34">
        <v>1</v>
      </c>
      <c r="G284" s="34">
        <v>0.99997052029079203</v>
      </c>
      <c r="H284" s="34">
        <v>0.99994104145063745</v>
      </c>
      <c r="I284" s="34">
        <v>0.99991156347951027</v>
      </c>
      <c r="J284" s="34">
        <v>0.9998820863773854</v>
      </c>
      <c r="K284" s="34">
        <v>0.99985261014423665</v>
      </c>
      <c r="L284" s="34">
        <v>0.99982313478003881</v>
      </c>
      <c r="M284" s="34">
        <v>0.99979366028476602</v>
      </c>
      <c r="N284" s="34">
        <v>0.99976418665839295</v>
      </c>
      <c r="O284" s="34">
        <v>0.99973471390089375</v>
      </c>
      <c r="P284" s="34">
        <v>0.99970524201224287</v>
      </c>
      <c r="Q284" s="34">
        <v>0.99967577099241467</v>
      </c>
      <c r="R284" s="34">
        <v>0.99964630084138351</v>
      </c>
      <c r="S284" s="34">
        <v>0.99961683155912395</v>
      </c>
      <c r="T284" s="34">
        <v>0.99958736314561014</v>
      </c>
      <c r="U284" s="34">
        <v>0.99955789560081665</v>
      </c>
      <c r="V284" s="34">
        <v>0.99952842892471783</v>
      </c>
      <c r="W284" s="34">
        <v>0.99949896311728803</v>
      </c>
      <c r="X284" s="34">
        <v>0.99946949817850173</v>
      </c>
      <c r="Y284" s="34">
        <v>0.99944003410833337</v>
      </c>
      <c r="Z284" s="34">
        <v>0.99941057090675678</v>
      </c>
      <c r="AA284" s="34">
        <v>0.99938110857374718</v>
      </c>
      <c r="AB284" s="34">
        <v>0.9993516471092786</v>
      </c>
      <c r="AC284" s="34">
        <v>0.99932218651332527</v>
      </c>
      <c r="AD284" s="34">
        <v>0.99929272678586178</v>
      </c>
      <c r="AE284" s="34">
        <v>0.99926326792686271</v>
      </c>
      <c r="AF284" s="34">
        <v>0.99923380993630184</v>
      </c>
      <c r="AG284" s="34">
        <v>0.9992043528141541</v>
      </c>
      <c r="AH284" s="34">
        <v>0.99917489656039393</v>
      </c>
      <c r="AI284" s="34">
        <v>0.99914544117499549</v>
      </c>
      <c r="AJ284" s="34">
        <v>0.99911598665793322</v>
      </c>
      <c r="AK284" s="34">
        <v>0.99908653300918149</v>
      </c>
      <c r="AL284" s="34">
        <v>0.99905708022871464</v>
      </c>
      <c r="AM284" s="34">
        <v>0.99902762831650749</v>
      </c>
      <c r="AN284" s="34">
        <v>0.99899817727253404</v>
      </c>
      <c r="AO284" s="34">
        <v>0.99896872709676854</v>
      </c>
      <c r="AP284" s="34">
        <v>0.99893927778918601</v>
      </c>
      <c r="AQ284" s="34">
        <v>0.99890982934976047</v>
      </c>
      <c r="AR284" s="34">
        <v>0.99888038177846616</v>
      </c>
      <c r="AS284" s="34">
        <v>0.99885093507527789</v>
      </c>
      <c r="AT284" s="34">
        <v>0.99882148924016967</v>
      </c>
      <c r="AU284" s="34">
        <v>0.99879204427311619</v>
      </c>
      <c r="AV284" s="34">
        <v>0.99876260017409191</v>
      </c>
      <c r="AW284" s="34">
        <v>0.99873315694307097</v>
      </c>
      <c r="AX284" s="34">
        <v>0.99870371458002793</v>
      </c>
      <c r="AY284" s="34">
        <v>0.99867427308493717</v>
      </c>
      <c r="AZ284" s="34">
        <v>0.99864483245777314</v>
      </c>
      <c r="BA284" s="34">
        <v>0.99861539269851041</v>
      </c>
      <c r="BB284" s="34">
        <v>0.99858595380712301</v>
      </c>
      <c r="BC284" s="34">
        <v>0.99855651578358562</v>
      </c>
      <c r="BD284" s="34">
        <v>0.9985270786278726</v>
      </c>
      <c r="BE284" s="34">
        <v>0.99849764233995841</v>
      </c>
      <c r="BF284" s="34">
        <v>0.99846820691981741</v>
      </c>
      <c r="BG284" s="34">
        <v>0.99843877236742418</v>
      </c>
      <c r="BH284" s="34">
        <v>0.99840933868275272</v>
      </c>
      <c r="BI284" s="34">
        <v>0.99837990586577774</v>
      </c>
      <c r="BJ284" s="34">
        <v>0.99835047391647391</v>
      </c>
      <c r="BK284" s="34">
        <v>0.99832104283481515</v>
      </c>
      <c r="BL284" s="34">
        <v>0.99829161262077615</v>
      </c>
      <c r="BM284" s="34">
        <v>0.99826218327433136</v>
      </c>
      <c r="BN284" s="34">
        <v>0.99823275479545504</v>
      </c>
      <c r="BO284" s="34">
        <v>0.99820332718412186</v>
      </c>
      <c r="BP284" s="34">
        <v>0.99817390044030607</v>
      </c>
      <c r="BQ284" s="34">
        <v>0.99814447456398214</v>
      </c>
      <c r="BR284" s="34">
        <v>0.99811504955512453</v>
      </c>
      <c r="BS284" s="34">
        <v>0.99808562541370749</v>
      </c>
      <c r="BT284" s="34">
        <v>0.99805620213970569</v>
      </c>
      <c r="BU284" s="34">
        <v>0.99802677973309351</v>
      </c>
      <c r="BV284" s="34">
        <v>0.99799735819384505</v>
      </c>
      <c r="BW284" s="34">
        <v>0.99796793752193536</v>
      </c>
      <c r="BX284" s="34">
        <v>0.99793851771733832</v>
      </c>
      <c r="BY284" s="34">
        <v>0.99790909878002865</v>
      </c>
      <c r="BZ284" s="34">
        <v>0.99787968070998057</v>
      </c>
      <c r="CA284" s="34">
        <v>0.99785026350716877</v>
      </c>
      <c r="CB284" s="34">
        <v>0.99782084717156738</v>
      </c>
      <c r="CC284" s="34">
        <v>0.9977914317031511</v>
      </c>
      <c r="CD284" s="34">
        <v>0.99776201710189427</v>
      </c>
      <c r="CE284" s="34">
        <v>0.99773260336777148</v>
      </c>
      <c r="CF284" s="34">
        <v>0.99770319050075684</v>
      </c>
      <c r="CG284" s="34">
        <v>0.99767377850082495</v>
      </c>
      <c r="CH284" s="34">
        <v>0.99764436736795048</v>
      </c>
      <c r="CI284" s="34">
        <v>0.99761495710210757</v>
      </c>
      <c r="CJ284" s="34">
        <v>0.99758554770327068</v>
      </c>
      <c r="CK284" s="34">
        <v>0.99755613917141428</v>
      </c>
      <c r="CL284" s="34">
        <v>0.99752673150651294</v>
      </c>
      <c r="CM284" s="34">
        <v>0.99749732470854102</v>
      </c>
      <c r="CN284" s="34">
        <v>0.99746791877747276</v>
      </c>
      <c r="CO284" s="34">
        <v>0.99743851371328307</v>
      </c>
      <c r="CP284" s="34">
        <v>0.99740910951594586</v>
      </c>
      <c r="CQ284" s="34">
        <v>0.99737970618543592</v>
      </c>
      <c r="CR284" s="34">
        <v>0.99735030372172762</v>
      </c>
      <c r="CS284" s="34">
        <v>0.99732090212479552</v>
      </c>
      <c r="CT284" s="34">
        <v>0.99726544742382062</v>
      </c>
      <c r="CU284" s="34">
        <v>0.99720999580633041</v>
      </c>
      <c r="CV284" s="34">
        <v>0.9971545472721538</v>
      </c>
      <c r="CW284" s="34">
        <v>0.99709910182111894</v>
      </c>
      <c r="CX284" s="34">
        <v>0.99704365945305462</v>
      </c>
      <c r="CY284" s="34">
        <v>0.99698822016778965</v>
      </c>
      <c r="CZ284" s="34">
        <v>0.99693278396515195</v>
      </c>
      <c r="DA284" s="34">
        <v>0.99687735084497042</v>
      </c>
      <c r="DB284" s="34">
        <v>0.9968219208070741</v>
      </c>
    </row>
    <row r="285" spans="1:106" x14ac:dyDescent="0.2">
      <c r="A285" s="13">
        <f t="shared" ca="1" si="4"/>
        <v>44669</v>
      </c>
      <c r="B285" s="34">
        <v>1.0000294805782917</v>
      </c>
      <c r="C285" s="34">
        <v>1</v>
      </c>
      <c r="D285" s="34">
        <v>0.99997052029078703</v>
      </c>
      <c r="E285" s="34">
        <v>0.99994104145062768</v>
      </c>
      <c r="F285" s="34">
        <v>0.99991156347949561</v>
      </c>
      <c r="G285" s="34">
        <v>0.99988208637736542</v>
      </c>
      <c r="H285" s="34">
        <v>0.99985261014421201</v>
      </c>
      <c r="I285" s="34">
        <v>0.99982313478000928</v>
      </c>
      <c r="J285" s="34">
        <v>0.9997936602847316</v>
      </c>
      <c r="K285" s="34">
        <v>0.99976418665835365</v>
      </c>
      <c r="L285" s="34">
        <v>0.99973471390084956</v>
      </c>
      <c r="M285" s="34">
        <v>0.99970524201219357</v>
      </c>
      <c r="N285" s="34">
        <v>0.99967577099236049</v>
      </c>
      <c r="O285" s="34">
        <v>0.99964630084132455</v>
      </c>
      <c r="P285" s="34">
        <v>0.99961683155905989</v>
      </c>
      <c r="Q285" s="34">
        <v>0.99958736314554131</v>
      </c>
      <c r="R285" s="34">
        <v>0.99955789560074293</v>
      </c>
      <c r="S285" s="34">
        <v>0.99952842892463922</v>
      </c>
      <c r="T285" s="34">
        <v>0.99949896311720454</v>
      </c>
      <c r="U285" s="34">
        <v>0.99946949817841324</v>
      </c>
      <c r="V285" s="34">
        <v>0.99944003410823989</v>
      </c>
      <c r="W285" s="34">
        <v>0.99941057090665864</v>
      </c>
      <c r="X285" s="34">
        <v>0.99938110857364404</v>
      </c>
      <c r="Y285" s="34">
        <v>0.99935164710917035</v>
      </c>
      <c r="Z285" s="34">
        <v>0.99932218651321247</v>
      </c>
      <c r="AA285" s="34">
        <v>0.99929272678574388</v>
      </c>
      <c r="AB285" s="34">
        <v>0.99926326792673992</v>
      </c>
      <c r="AC285" s="34">
        <v>0.99923380993617417</v>
      </c>
      <c r="AD285" s="34">
        <v>0.99920435281402165</v>
      </c>
      <c r="AE285" s="34">
        <v>0.99917489656025649</v>
      </c>
      <c r="AF285" s="34">
        <v>0.99914544117485304</v>
      </c>
      <c r="AG285" s="34">
        <v>0.99911598665778589</v>
      </c>
      <c r="AH285" s="34">
        <v>0.99908653300902917</v>
      </c>
      <c r="AI285" s="34">
        <v>0.99905708022855766</v>
      </c>
      <c r="AJ285" s="34">
        <v>0.9990276283163454</v>
      </c>
      <c r="AK285" s="34">
        <v>0.99899817727236706</v>
      </c>
      <c r="AL285" s="34">
        <v>0.99896872709659679</v>
      </c>
      <c r="AM285" s="34">
        <v>0.99893927778900937</v>
      </c>
      <c r="AN285" s="34">
        <v>0.99890982934957873</v>
      </c>
      <c r="AO285" s="34">
        <v>0.99888038177827987</v>
      </c>
      <c r="AP285" s="34">
        <v>0.99885093507508638</v>
      </c>
      <c r="AQ285" s="34">
        <v>0.99882148923997349</v>
      </c>
      <c r="AR285" s="34">
        <v>0.99879204427291512</v>
      </c>
      <c r="AS285" s="34">
        <v>0.99876260017388585</v>
      </c>
      <c r="AT285" s="34">
        <v>0.99873315694285991</v>
      </c>
      <c r="AU285" s="34">
        <v>0.99870371457981211</v>
      </c>
      <c r="AV285" s="34">
        <v>0.99867427308471635</v>
      </c>
      <c r="AW285" s="34">
        <v>0.99864483245754754</v>
      </c>
      <c r="AX285" s="34">
        <v>0.99861539269827959</v>
      </c>
      <c r="AY285" s="34">
        <v>0.99858595380688764</v>
      </c>
      <c r="AZ285" s="34">
        <v>0.99855651578334526</v>
      </c>
      <c r="BA285" s="34">
        <v>0.99852707862762724</v>
      </c>
      <c r="BB285" s="34">
        <v>0.99849764233970828</v>
      </c>
      <c r="BC285" s="34">
        <v>0.99846820691956217</v>
      </c>
      <c r="BD285" s="34">
        <v>0.99843877236716394</v>
      </c>
      <c r="BE285" s="34">
        <v>0.9984093386824876</v>
      </c>
      <c r="BF285" s="34">
        <v>0.99837990586550796</v>
      </c>
      <c r="BG285" s="34">
        <v>0.99835047391619924</v>
      </c>
      <c r="BH285" s="34">
        <v>0.99832104283453549</v>
      </c>
      <c r="BI285" s="34">
        <v>0.99829161262049182</v>
      </c>
      <c r="BJ285" s="34">
        <v>0.99826218327404193</v>
      </c>
      <c r="BK285" s="34">
        <v>0.99823275479516083</v>
      </c>
      <c r="BL285" s="34">
        <v>0.99820332718382265</v>
      </c>
      <c r="BM285" s="34">
        <v>0.99817390044000198</v>
      </c>
      <c r="BN285" s="34">
        <v>0.99814447456367317</v>
      </c>
      <c r="BO285" s="34">
        <v>0.99811504955481067</v>
      </c>
      <c r="BP285" s="34">
        <v>0.99808562541338885</v>
      </c>
      <c r="BQ285" s="34">
        <v>0.99805620213938218</v>
      </c>
      <c r="BR285" s="34">
        <v>0.99802677973276488</v>
      </c>
      <c r="BS285" s="34">
        <v>0.99799735819351165</v>
      </c>
      <c r="BT285" s="34">
        <v>0.99796793752159707</v>
      </c>
      <c r="BU285" s="34">
        <v>0.99793851771699515</v>
      </c>
      <c r="BV285" s="34">
        <v>0.99790909877968037</v>
      </c>
      <c r="BW285" s="34">
        <v>0.99787968070962751</v>
      </c>
      <c r="BX285" s="34">
        <v>0.99785026350681072</v>
      </c>
      <c r="BY285" s="34">
        <v>0.99782084717120467</v>
      </c>
      <c r="BZ285" s="34">
        <v>0.9977914317027835</v>
      </c>
      <c r="CA285" s="34">
        <v>0.99776201710152168</v>
      </c>
      <c r="CB285" s="34">
        <v>0.997732603367394</v>
      </c>
      <c r="CC285" s="34">
        <v>0.99770319050037448</v>
      </c>
      <c r="CD285" s="34">
        <v>0.99767377850043781</v>
      </c>
      <c r="CE285" s="34">
        <v>0.99764436736755835</v>
      </c>
      <c r="CF285" s="34">
        <v>0.99761495710171044</v>
      </c>
      <c r="CG285" s="34">
        <v>0.99758554770286878</v>
      </c>
      <c r="CH285" s="34">
        <v>0.99755613917100749</v>
      </c>
      <c r="CI285" s="34">
        <v>0.99752673150610127</v>
      </c>
      <c r="CJ285" s="34">
        <v>0.99749732470812436</v>
      </c>
      <c r="CK285" s="34">
        <v>0.99746791877705143</v>
      </c>
      <c r="CL285" s="34">
        <v>0.99743851371285663</v>
      </c>
      <c r="CM285" s="34">
        <v>0.99740910951551476</v>
      </c>
      <c r="CN285" s="34">
        <v>0.99737970618499983</v>
      </c>
      <c r="CO285" s="34">
        <v>0.99735030372128664</v>
      </c>
      <c r="CP285" s="34">
        <v>0.99732090212434965</v>
      </c>
      <c r="CQ285" s="34">
        <v>0.99726546465939936</v>
      </c>
      <c r="CR285" s="34">
        <v>0.99721003027601718</v>
      </c>
      <c r="CS285" s="34">
        <v>0.99715459897403225</v>
      </c>
      <c r="CT285" s="34">
        <v>0.99709917075327303</v>
      </c>
      <c r="CU285" s="34">
        <v>0.99704374561356823</v>
      </c>
      <c r="CV285" s="34">
        <v>0.99698832355474654</v>
      </c>
      <c r="CW285" s="34">
        <v>0.99693290457663697</v>
      </c>
      <c r="CX285" s="34">
        <v>0.99687748867906834</v>
      </c>
      <c r="CY285" s="34">
        <v>0.99682207586186899</v>
      </c>
      <c r="CZ285" s="34">
        <v>0.99676666612486797</v>
      </c>
      <c r="DA285" s="34">
        <v>0.99671125946789407</v>
      </c>
      <c r="DB285" s="34">
        <v>0.99665585589077577</v>
      </c>
    </row>
    <row r="286" spans="1:106" x14ac:dyDescent="0.2">
      <c r="A286" s="13">
        <f t="shared" ca="1" si="4"/>
        <v>44670</v>
      </c>
      <c r="B286" s="34">
        <v>1.0000304662491224</v>
      </c>
      <c r="C286" s="34">
        <v>1</v>
      </c>
      <c r="D286" s="34">
        <v>0.99996953467904193</v>
      </c>
      <c r="E286" s="34">
        <v>0.99993907028621942</v>
      </c>
      <c r="F286" s="34">
        <v>0.99990860682150451</v>
      </c>
      <c r="G286" s="34">
        <v>0.99987814428486899</v>
      </c>
      <c r="H286" s="34">
        <v>0.99984768267628421</v>
      </c>
      <c r="I286" s="34">
        <v>0.99981722199572198</v>
      </c>
      <c r="J286" s="34">
        <v>0.99978676224315455</v>
      </c>
      <c r="K286" s="34">
        <v>0.99975630341855293</v>
      </c>
      <c r="L286" s="34">
        <v>0.99972584552188959</v>
      </c>
      <c r="M286" s="34">
        <v>0.99969538855313533</v>
      </c>
      <c r="N286" s="34">
        <v>0.99966493251226274</v>
      </c>
      <c r="O286" s="34">
        <v>0.99963447739924305</v>
      </c>
      <c r="P286" s="34">
        <v>0.99960402321404807</v>
      </c>
      <c r="Q286" s="34">
        <v>0.99957356995664992</v>
      </c>
      <c r="R286" s="34">
        <v>0.99954311762701964</v>
      </c>
      <c r="S286" s="34">
        <v>0.9995126662251298</v>
      </c>
      <c r="T286" s="34">
        <v>0.99948221575095142</v>
      </c>
      <c r="U286" s="34">
        <v>0.99945176620445664</v>
      </c>
      <c r="V286" s="34">
        <v>0.99942131758561703</v>
      </c>
      <c r="W286" s="34">
        <v>0.99939086989440418</v>
      </c>
      <c r="X286" s="34">
        <v>0.9993604231307901</v>
      </c>
      <c r="Y286" s="34">
        <v>0.9993299772947466</v>
      </c>
      <c r="Z286" s="34">
        <v>0.99929953238624514</v>
      </c>
      <c r="AA286" s="34">
        <v>0.99926908840525774</v>
      </c>
      <c r="AB286" s="34">
        <v>0.99923864535175577</v>
      </c>
      <c r="AC286" s="34">
        <v>0.99920820322571136</v>
      </c>
      <c r="AD286" s="34">
        <v>0.99917776202709596</v>
      </c>
      <c r="AE286" s="34">
        <v>0.9991473217558815</v>
      </c>
      <c r="AF286" s="34">
        <v>0.99911688241203989</v>
      </c>
      <c r="AG286" s="34">
        <v>0.99908644399554225</v>
      </c>
      <c r="AH286" s="34">
        <v>0.99905600650636095</v>
      </c>
      <c r="AI286" s="34">
        <v>0.99902556994446756</v>
      </c>
      <c r="AJ286" s="34">
        <v>0.99899513430983389</v>
      </c>
      <c r="AK286" s="34">
        <v>0.99896469960243128</v>
      </c>
      <c r="AL286" s="34">
        <v>0.99893426582223221</v>
      </c>
      <c r="AM286" s="34">
        <v>0.99890383296920771</v>
      </c>
      <c r="AN286" s="34">
        <v>0.99887340104332978</v>
      </c>
      <c r="AO286" s="34">
        <v>0.99884297004457046</v>
      </c>
      <c r="AP286" s="34">
        <v>0.99881253997290131</v>
      </c>
      <c r="AQ286" s="34">
        <v>0.99878211082829393</v>
      </c>
      <c r="AR286" s="34">
        <v>0.99875168261072023</v>
      </c>
      <c r="AS286" s="34">
        <v>0.99872125532015188</v>
      </c>
      <c r="AT286" s="34">
        <v>0.99869082895656081</v>
      </c>
      <c r="AU286" s="34">
        <v>0.99866040351991869</v>
      </c>
      <c r="AV286" s="34">
        <v>0.99862997901019723</v>
      </c>
      <c r="AW286" s="34">
        <v>0.99859955542736811</v>
      </c>
      <c r="AX286" s="34">
        <v>0.99856913277140347</v>
      </c>
      <c r="AY286" s="34">
        <v>0.99853871104227443</v>
      </c>
      <c r="AZ286" s="34">
        <v>0.99850829023995347</v>
      </c>
      <c r="BA286" s="34">
        <v>0.99847787036441193</v>
      </c>
      <c r="BB286" s="34">
        <v>0.99844745141562163</v>
      </c>
      <c r="BC286" s="34">
        <v>0.99841703339355425</v>
      </c>
      <c r="BD286" s="34">
        <v>0.99838661629818193</v>
      </c>
      <c r="BE286" s="34">
        <v>0.9983562001294759</v>
      </c>
      <c r="BF286" s="34">
        <v>0.99832578488740842</v>
      </c>
      <c r="BG286" s="34">
        <v>0.99829537057195106</v>
      </c>
      <c r="BH286" s="34">
        <v>0.99826495718307551</v>
      </c>
      <c r="BI286" s="34">
        <v>0.99823454472075357</v>
      </c>
      <c r="BJ286" s="34">
        <v>0.99820413318495704</v>
      </c>
      <c r="BK286" s="34">
        <v>0.99817372257565784</v>
      </c>
      <c r="BL286" s="34">
        <v>0.99814331289282743</v>
      </c>
      <c r="BM286" s="34">
        <v>0.99811290413643805</v>
      </c>
      <c r="BN286" s="34">
        <v>0.99808249630646095</v>
      </c>
      <c r="BO286" s="34">
        <v>0.99805208940286816</v>
      </c>
      <c r="BP286" s="34">
        <v>0.99802168342563158</v>
      </c>
      <c r="BQ286" s="34">
        <v>0.99799127837472279</v>
      </c>
      <c r="BR286" s="34">
        <v>0.99796087425011371</v>
      </c>
      <c r="BS286" s="34">
        <v>0.99793047105177579</v>
      </c>
      <c r="BT286" s="34">
        <v>0.99790006877968129</v>
      </c>
      <c r="BU286" s="34">
        <v>0.99786966743380179</v>
      </c>
      <c r="BV286" s="34">
        <v>0.99783926701410874</v>
      </c>
      <c r="BW286" s="34">
        <v>0.99780886752057463</v>
      </c>
      <c r="BX286" s="34">
        <v>0.99777846895317057</v>
      </c>
      <c r="BY286" s="34">
        <v>0.99774807131186882</v>
      </c>
      <c r="BZ286" s="34">
        <v>0.99771767459664085</v>
      </c>
      <c r="CA286" s="34">
        <v>0.99768727880745867</v>
      </c>
      <c r="CB286" s="34">
        <v>0.99765688394429397</v>
      </c>
      <c r="CC286" s="34">
        <v>0.99762649000711845</v>
      </c>
      <c r="CD286" s="34">
        <v>0.99759609699590412</v>
      </c>
      <c r="CE286" s="34">
        <v>0.99756570491062235</v>
      </c>
      <c r="CF286" s="34">
        <v>0.99753531375124527</v>
      </c>
      <c r="CG286" s="34">
        <v>0.99750492351774467</v>
      </c>
      <c r="CH286" s="34">
        <v>0.99747453421009225</v>
      </c>
      <c r="CI286" s="34">
        <v>0.99744414582826013</v>
      </c>
      <c r="CJ286" s="34">
        <v>0.99741375837221957</v>
      </c>
      <c r="CK286" s="34">
        <v>0.99738337184194259</v>
      </c>
      <c r="CL286" s="34">
        <v>0.9973529862374011</v>
      </c>
      <c r="CM286" s="34">
        <v>0.99732260155856667</v>
      </c>
      <c r="CN286" s="34">
        <v>0.99729221780541133</v>
      </c>
      <c r="CO286" s="34">
        <v>0.99726183497790677</v>
      </c>
      <c r="CP286" s="34">
        <v>0.9972314530760249</v>
      </c>
      <c r="CQ286" s="34">
        <v>0.99717486313389281</v>
      </c>
      <c r="CR286" s="34">
        <v>0.99711827640307293</v>
      </c>
      <c r="CS286" s="34">
        <v>0.99706169288338276</v>
      </c>
      <c r="CT286" s="34">
        <v>0.99700511257464075</v>
      </c>
      <c r="CU286" s="34">
        <v>0.99694853547666429</v>
      </c>
      <c r="CV286" s="34">
        <v>0.99689196158927096</v>
      </c>
      <c r="CW286" s="34">
        <v>0.9968353909122788</v>
      </c>
      <c r="CX286" s="34">
        <v>0.99677882344550583</v>
      </c>
      <c r="CY286" s="34">
        <v>0.99672225918876967</v>
      </c>
      <c r="CZ286" s="34">
        <v>0.99666569814188799</v>
      </c>
      <c r="DA286" s="34">
        <v>0.99660914030467862</v>
      </c>
      <c r="DB286" s="34">
        <v>0.99655258567695992</v>
      </c>
    </row>
    <row r="287" spans="1:106" x14ac:dyDescent="0.2">
      <c r="A287" s="13">
        <f t="shared" ca="1" si="4"/>
        <v>44671</v>
      </c>
      <c r="B287" s="34">
        <v>1.0000315188645326</v>
      </c>
      <c r="C287" s="34">
        <v>1</v>
      </c>
      <c r="D287" s="34">
        <v>0.99996848212887524</v>
      </c>
      <c r="E287" s="34">
        <v>0.99993696525112652</v>
      </c>
      <c r="F287" s="34">
        <v>0.99990544936672254</v>
      </c>
      <c r="G287" s="34">
        <v>0.99987393447563233</v>
      </c>
      <c r="H287" s="34">
        <v>0.99984242057782435</v>
      </c>
      <c r="I287" s="34">
        <v>0.99981090767326741</v>
      </c>
      <c r="J287" s="34">
        <v>0.99977939576193009</v>
      </c>
      <c r="K287" s="34">
        <v>0.99974788484378119</v>
      </c>
      <c r="L287" s="34">
        <v>0.99971637491878917</v>
      </c>
      <c r="M287" s="34">
        <v>0.99968486598692308</v>
      </c>
      <c r="N287" s="34">
        <v>0.99965335804815136</v>
      </c>
      <c r="O287" s="34">
        <v>0.99962185110244295</v>
      </c>
      <c r="P287" s="34">
        <v>0.99959034514976619</v>
      </c>
      <c r="Q287" s="34">
        <v>0.99955884019009</v>
      </c>
      <c r="R287" s="34">
        <v>0.99952733622338308</v>
      </c>
      <c r="S287" s="34">
        <v>0.99949583324961411</v>
      </c>
      <c r="T287" s="34">
        <v>0.99946433126875178</v>
      </c>
      <c r="U287" s="34">
        <v>0.99943283028076491</v>
      </c>
      <c r="V287" s="34">
        <v>0.99940133028562217</v>
      </c>
      <c r="W287" s="34">
        <v>0.99936983128329215</v>
      </c>
      <c r="X287" s="34">
        <v>0.99933833327374366</v>
      </c>
      <c r="Y287" s="34">
        <v>0.99930683625694539</v>
      </c>
      <c r="Z287" s="34">
        <v>0.99927534023286591</v>
      </c>
      <c r="AA287" s="34">
        <v>0.99924384520147425</v>
      </c>
      <c r="AB287" s="34">
        <v>0.99921235116273888</v>
      </c>
      <c r="AC287" s="34">
        <v>0.99918085811662849</v>
      </c>
      <c r="AD287" s="34">
        <v>0.99914936606311178</v>
      </c>
      <c r="AE287" s="34">
        <v>0.99911787500215754</v>
      </c>
      <c r="AF287" s="34">
        <v>0.99908638493373481</v>
      </c>
      <c r="AG287" s="34">
        <v>0.99905489585781171</v>
      </c>
      <c r="AH287" s="34">
        <v>0.99902340777435739</v>
      </c>
      <c r="AI287" s="34">
        <v>0.9989919206833402</v>
      </c>
      <c r="AJ287" s="34">
        <v>0.9989604345847295</v>
      </c>
      <c r="AK287" s="34">
        <v>0.99892894947849331</v>
      </c>
      <c r="AL287" s="34">
        <v>0.99889746536460045</v>
      </c>
      <c r="AM287" s="34">
        <v>0.99886598224302015</v>
      </c>
      <c r="AN287" s="34">
        <v>0.99883450011372088</v>
      </c>
      <c r="AO287" s="34">
        <v>0.99880301897667123</v>
      </c>
      <c r="AP287" s="34">
        <v>0.99877153883183989</v>
      </c>
      <c r="AQ287" s="34">
        <v>0.99874005967919577</v>
      </c>
      <c r="AR287" s="34">
        <v>0.99870858151870756</v>
      </c>
      <c r="AS287" s="34">
        <v>0.99867710435034385</v>
      </c>
      <c r="AT287" s="34">
        <v>0.99864562817407343</v>
      </c>
      <c r="AU287" s="34">
        <v>0.99861415298986522</v>
      </c>
      <c r="AV287" s="34">
        <v>0.99858267879768781</v>
      </c>
      <c r="AW287" s="34">
        <v>0.99855120559750976</v>
      </c>
      <c r="AX287" s="34">
        <v>0.99851973338930033</v>
      </c>
      <c r="AY287" s="34">
        <v>0.99848826217302755</v>
      </c>
      <c r="AZ287" s="34">
        <v>0.99845679194866055</v>
      </c>
      <c r="BA287" s="34">
        <v>0.99842532271616813</v>
      </c>
      <c r="BB287" s="34">
        <v>0.99839385447551909</v>
      </c>
      <c r="BC287" s="34">
        <v>0.99836238722668158</v>
      </c>
      <c r="BD287" s="34">
        <v>0.99833092096962517</v>
      </c>
      <c r="BE287" s="34">
        <v>0.99829945570431788</v>
      </c>
      <c r="BF287" s="34">
        <v>0.99826799143072897</v>
      </c>
      <c r="BG287" s="34">
        <v>0.99823652814882702</v>
      </c>
      <c r="BH287" s="34">
        <v>0.99820506585858049</v>
      </c>
      <c r="BI287" s="34">
        <v>0.99817360455995852</v>
      </c>
      <c r="BJ287" s="34">
        <v>0.9981421442529298</v>
      </c>
      <c r="BK287" s="34">
        <v>0.99811068493746291</v>
      </c>
      <c r="BL287" s="34">
        <v>0.99807922661352666</v>
      </c>
      <c r="BM287" s="34">
        <v>0.99804776928108974</v>
      </c>
      <c r="BN287" s="34">
        <v>0.99801631294012105</v>
      </c>
      <c r="BO287" s="34">
        <v>0.99798485759058919</v>
      </c>
      <c r="BP287" s="34">
        <v>0.99795340323246295</v>
      </c>
      <c r="BQ287" s="34">
        <v>0.99792194986571137</v>
      </c>
      <c r="BR287" s="34">
        <v>0.99789049749030267</v>
      </c>
      <c r="BS287" s="34">
        <v>0.99785904610620602</v>
      </c>
      <c r="BT287" s="34">
        <v>0.99782759571338986</v>
      </c>
      <c r="BU287" s="34">
        <v>0.99779614631182345</v>
      </c>
      <c r="BV287" s="34">
        <v>0.99776469790147504</v>
      </c>
      <c r="BW287" s="34">
        <v>0.99773325048231354</v>
      </c>
      <c r="BX287" s="34">
        <v>0.99770180405430797</v>
      </c>
      <c r="BY287" s="34">
        <v>0.99767035861742659</v>
      </c>
      <c r="BZ287" s="34">
        <v>0.99763891417163852</v>
      </c>
      <c r="CA287" s="34">
        <v>0.99760747071691247</v>
      </c>
      <c r="CB287" s="34">
        <v>0.99757602825321701</v>
      </c>
      <c r="CC287" s="34">
        <v>0.99754458678052127</v>
      </c>
      <c r="CD287" s="34">
        <v>0.99751314629879373</v>
      </c>
      <c r="CE287" s="34">
        <v>0.9974817068080033</v>
      </c>
      <c r="CF287" s="34">
        <v>0.99745026830811878</v>
      </c>
      <c r="CG287" s="34">
        <v>0.99741883079910865</v>
      </c>
      <c r="CH287" s="34">
        <v>0.99738739428094192</v>
      </c>
      <c r="CI287" s="34">
        <v>0.99735595875358729</v>
      </c>
      <c r="CJ287" s="34">
        <v>0.99732452421701367</v>
      </c>
      <c r="CK287" s="34">
        <v>0.99729309067118965</v>
      </c>
      <c r="CL287" s="34">
        <v>0.99726165811608425</v>
      </c>
      <c r="CM287" s="34">
        <v>0.99723022655166582</v>
      </c>
      <c r="CN287" s="34">
        <v>0.9971987959779034</v>
      </c>
      <c r="CO287" s="34">
        <v>0.99716736639476589</v>
      </c>
      <c r="CP287" s="34">
        <v>0.99713593780222198</v>
      </c>
      <c r="CQ287" s="34">
        <v>0.99707756667139946</v>
      </c>
      <c r="CR287" s="34">
        <v>0.99701919895755231</v>
      </c>
      <c r="CS287" s="34">
        <v>0.99696083466048058</v>
      </c>
      <c r="CT287" s="34">
        <v>0.99690247377998409</v>
      </c>
      <c r="CU287" s="34">
        <v>0.99684411631586289</v>
      </c>
      <c r="CV287" s="34">
        <v>0.99678576226791704</v>
      </c>
      <c r="CW287" s="34">
        <v>0.99672741163594669</v>
      </c>
      <c r="CX287" s="34">
        <v>0.99666906441975156</v>
      </c>
      <c r="CY287" s="34">
        <v>0.9966107206191317</v>
      </c>
      <c r="CZ287" s="34">
        <v>0.99655238023388748</v>
      </c>
      <c r="DA287" s="34">
        <v>0.99649404326381874</v>
      </c>
      <c r="DB287" s="34">
        <v>0.99643570970872586</v>
      </c>
    </row>
    <row r="288" spans="1:106" x14ac:dyDescent="0.2">
      <c r="A288" s="13">
        <f t="shared" ca="1" si="4"/>
        <v>44672</v>
      </c>
      <c r="B288" s="34">
        <v>1.0000985241645928</v>
      </c>
      <c r="C288" s="34">
        <v>1.0000656816978855</v>
      </c>
      <c r="D288" s="34">
        <v>1.0000328403096999</v>
      </c>
      <c r="E288" s="34">
        <v>1</v>
      </c>
      <c r="F288" s="34">
        <v>0.99996716076875058</v>
      </c>
      <c r="G288" s="34">
        <v>0.99993432261591642</v>
      </c>
      <c r="H288" s="34">
        <v>0.99990148554146174</v>
      </c>
      <c r="I288" s="34">
        <v>0.9998686495453516</v>
      </c>
      <c r="J288" s="34">
        <v>0.99983581462755022</v>
      </c>
      <c r="K288" s="34">
        <v>0.99980298078802232</v>
      </c>
      <c r="L288" s="34">
        <v>0.99977014802673247</v>
      </c>
      <c r="M288" s="34">
        <v>0.99973731634364504</v>
      </c>
      <c r="N288" s="34">
        <v>0.99970448573872528</v>
      </c>
      <c r="O288" s="34">
        <v>0.99967165621193699</v>
      </c>
      <c r="P288" s="34">
        <v>0.99963882776324531</v>
      </c>
      <c r="Q288" s="34">
        <v>0.99960600039261471</v>
      </c>
      <c r="R288" s="34">
        <v>0.99957317410000956</v>
      </c>
      <c r="S288" s="34">
        <v>0.99954034888539456</v>
      </c>
      <c r="T288" s="34">
        <v>0.99950752474873439</v>
      </c>
      <c r="U288" s="34">
        <v>0.99947470168999397</v>
      </c>
      <c r="V288" s="34">
        <v>0.99944187970913712</v>
      </c>
      <c r="W288" s="34">
        <v>0.99940905880612918</v>
      </c>
      <c r="X288" s="34">
        <v>0.99937623898093431</v>
      </c>
      <c r="Y288" s="34">
        <v>0.9993434202335173</v>
      </c>
      <c r="Z288" s="34">
        <v>0.99931060256384285</v>
      </c>
      <c r="AA288" s="34">
        <v>0.99927778597187533</v>
      </c>
      <c r="AB288" s="34">
        <v>0.99924497045757943</v>
      </c>
      <c r="AC288" s="34">
        <v>0.99921215602091973</v>
      </c>
      <c r="AD288" s="34">
        <v>0.99917934266186104</v>
      </c>
      <c r="AE288" s="34">
        <v>0.99914653038036783</v>
      </c>
      <c r="AF288" s="34">
        <v>0.99911371917640479</v>
      </c>
      <c r="AG288" s="34">
        <v>0.99908090904993641</v>
      </c>
      <c r="AH288" s="34">
        <v>0.99904810000092725</v>
      </c>
      <c r="AI288" s="34">
        <v>0.99901529202934203</v>
      </c>
      <c r="AJ288" s="34">
        <v>0.99898248513514565</v>
      </c>
      <c r="AK288" s="34">
        <v>0.99894967931830225</v>
      </c>
      <c r="AL288" s="34">
        <v>0.99891687457877643</v>
      </c>
      <c r="AM288" s="34">
        <v>0.99888407091653353</v>
      </c>
      <c r="AN288" s="34">
        <v>0.99885126833153737</v>
      </c>
      <c r="AO288" s="34">
        <v>0.99881846682375286</v>
      </c>
      <c r="AP288" s="34">
        <v>0.99878566639314481</v>
      </c>
      <c r="AQ288" s="34">
        <v>0.99875286703967758</v>
      </c>
      <c r="AR288" s="34">
        <v>0.99872006876331598</v>
      </c>
      <c r="AS288" s="34">
        <v>0.99868727156402459</v>
      </c>
      <c r="AT288" s="34">
        <v>0.99865447544176789</v>
      </c>
      <c r="AU288" s="34">
        <v>0.99862168039651056</v>
      </c>
      <c r="AV288" s="34">
        <v>0.99858888642821753</v>
      </c>
      <c r="AW288" s="34">
        <v>0.99855609353685304</v>
      </c>
      <c r="AX288" s="34">
        <v>0.99852330172238202</v>
      </c>
      <c r="AY288" s="34">
        <v>0.99849051098476882</v>
      </c>
      <c r="AZ288" s="34">
        <v>0.99845772132397848</v>
      </c>
      <c r="BA288" s="34">
        <v>0.99842493273997523</v>
      </c>
      <c r="BB288" s="34">
        <v>0.99839214523272379</v>
      </c>
      <c r="BC288" s="34">
        <v>0.99835935880218896</v>
      </c>
      <c r="BD288" s="34">
        <v>0.99832657344833531</v>
      </c>
      <c r="BE288" s="34">
        <v>0.99829378917112765</v>
      </c>
      <c r="BF288" s="34">
        <v>0.99826100597053014</v>
      </c>
      <c r="BG288" s="34">
        <v>0.99822822384650789</v>
      </c>
      <c r="BH288" s="34">
        <v>0.99819544279902539</v>
      </c>
      <c r="BI288" s="34">
        <v>0.99816266282804722</v>
      </c>
      <c r="BJ288" s="34">
        <v>0.9981298839335383</v>
      </c>
      <c r="BK288" s="34">
        <v>0.99809710611546276</v>
      </c>
      <c r="BL288" s="34">
        <v>0.99806432937378575</v>
      </c>
      <c r="BM288" s="34">
        <v>0.99803155370847174</v>
      </c>
      <c r="BN288" s="34">
        <v>0.99799877911948554</v>
      </c>
      <c r="BO288" s="34">
        <v>0.9979660056067915</v>
      </c>
      <c r="BP288" s="34">
        <v>0.99793323317035432</v>
      </c>
      <c r="BQ288" s="34">
        <v>0.99790046181013892</v>
      </c>
      <c r="BR288" s="34">
        <v>0.99786769152610966</v>
      </c>
      <c r="BS288" s="34">
        <v>0.99783492231823145</v>
      </c>
      <c r="BT288" s="34">
        <v>0.99780215418646889</v>
      </c>
      <c r="BU288" s="34">
        <v>0.99776938713078633</v>
      </c>
      <c r="BV288" s="34">
        <v>0.99773662115114881</v>
      </c>
      <c r="BW288" s="34">
        <v>0.997703856247521</v>
      </c>
      <c r="BX288" s="34">
        <v>0.9976710924198674</v>
      </c>
      <c r="BY288" s="34">
        <v>0.99763832966815247</v>
      </c>
      <c r="BZ288" s="34">
        <v>0.99760556799234135</v>
      </c>
      <c r="CA288" s="34">
        <v>0.99757280739239851</v>
      </c>
      <c r="CB288" s="34">
        <v>0.99754004786828854</v>
      </c>
      <c r="CC288" s="34">
        <v>0.99750728941997613</v>
      </c>
      <c r="CD288" s="34">
        <v>0.99747453204742575</v>
      </c>
      <c r="CE288" s="34">
        <v>0.99744177575060267</v>
      </c>
      <c r="CF288" s="34">
        <v>0.99740902052947111</v>
      </c>
      <c r="CG288" s="34">
        <v>0.99737626638399568</v>
      </c>
      <c r="CH288" s="34">
        <v>0.99734351331414139</v>
      </c>
      <c r="CI288" s="34">
        <v>0.99731076131987251</v>
      </c>
      <c r="CJ288" s="34">
        <v>0.99727801040115416</v>
      </c>
      <c r="CK288" s="34">
        <v>0.9972452605579506</v>
      </c>
      <c r="CL288" s="34">
        <v>0.99721251179022685</v>
      </c>
      <c r="CM288" s="34">
        <v>0.99717976409794762</v>
      </c>
      <c r="CN288" s="34">
        <v>0.99714701748107715</v>
      </c>
      <c r="CO288" s="34">
        <v>0.99711427193958058</v>
      </c>
      <c r="CP288" s="34">
        <v>0.99708152747342227</v>
      </c>
      <c r="CQ288" s="34">
        <v>0.99704878408256725</v>
      </c>
      <c r="CR288" s="34">
        <v>0.99701604176697978</v>
      </c>
      <c r="CS288" s="34">
        <v>0.99695346535740803</v>
      </c>
      <c r="CT288" s="34">
        <v>0.99689089287536259</v>
      </c>
      <c r="CU288" s="34">
        <v>0.99682832432059731</v>
      </c>
      <c r="CV288" s="34">
        <v>0.99676575969286563</v>
      </c>
      <c r="CW288" s="34">
        <v>0.99670319899192117</v>
      </c>
      <c r="CX288" s="34">
        <v>0.99664064221751747</v>
      </c>
      <c r="CY288" s="34">
        <v>0.99657808936940773</v>
      </c>
      <c r="CZ288" s="34">
        <v>0.99651554044734603</v>
      </c>
      <c r="DA288" s="34">
        <v>0.99645299545108557</v>
      </c>
      <c r="DB288" s="34">
        <v>0.9963904543803801</v>
      </c>
    </row>
    <row r="289" spans="1:106" x14ac:dyDescent="0.2">
      <c r="A289" s="13">
        <f t="shared" ca="1" si="4"/>
        <v>44673</v>
      </c>
      <c r="B289" s="34">
        <v>1.0001009927639719</v>
      </c>
      <c r="C289" s="34">
        <v>1.0000673273760836</v>
      </c>
      <c r="D289" s="34">
        <v>1.000033663121439</v>
      </c>
      <c r="E289" s="34">
        <v>1</v>
      </c>
      <c r="F289" s="34">
        <v>0.99996633801172874</v>
      </c>
      <c r="G289" s="34">
        <v>0.99993267715658707</v>
      </c>
      <c r="H289" s="34">
        <v>0.99989901743453646</v>
      </c>
      <c r="I289" s="34">
        <v>0.99986535884553907</v>
      </c>
      <c r="J289" s="34">
        <v>0.9998317013895569</v>
      </c>
      <c r="K289" s="34">
        <v>0.99979804506655146</v>
      </c>
      <c r="L289" s="34">
        <v>0.99976438987648475</v>
      </c>
      <c r="M289" s="34">
        <v>0.99973073581931859</v>
      </c>
      <c r="N289" s="34">
        <v>0.99969708289501491</v>
      </c>
      <c r="O289" s="34">
        <v>0.99966343110353573</v>
      </c>
      <c r="P289" s="34">
        <v>0.99962978044484274</v>
      </c>
      <c r="Q289" s="34">
        <v>0.99959613091889787</v>
      </c>
      <c r="R289" s="34">
        <v>0.99956248252566271</v>
      </c>
      <c r="S289" s="34">
        <v>0.9995288352650995</v>
      </c>
      <c r="T289" s="34">
        <v>0.99949518913717017</v>
      </c>
      <c r="U289" s="34">
        <v>0.99946154414183608</v>
      </c>
      <c r="V289" s="34">
        <v>0.99942790027905959</v>
      </c>
      <c r="W289" s="34">
        <v>0.9993942575488024</v>
      </c>
      <c r="X289" s="34">
        <v>0.99936061595102632</v>
      </c>
      <c r="Y289" s="34">
        <v>0.9993269754856936</v>
      </c>
      <c r="Z289" s="34">
        <v>0.99929333615276561</v>
      </c>
      <c r="AA289" s="34">
        <v>0.99925969795220448</v>
      </c>
      <c r="AB289" s="34">
        <v>0.99922606088397192</v>
      </c>
      <c r="AC289" s="34">
        <v>0.99919242494803007</v>
      </c>
      <c r="AD289" s="34">
        <v>0.99915879014434072</v>
      </c>
      <c r="AE289" s="34">
        <v>0.99912515647286571</v>
      </c>
      <c r="AF289" s="34">
        <v>0.99909152393356704</v>
      </c>
      <c r="AG289" s="34">
        <v>0.99905789252640653</v>
      </c>
      <c r="AH289" s="34">
        <v>0.99902426225134588</v>
      </c>
      <c r="AI289" s="34">
        <v>0.99899063310834724</v>
      </c>
      <c r="AJ289" s="34">
        <v>0.99895700509737251</v>
      </c>
      <c r="AK289" s="34">
        <v>0.99892337821838351</v>
      </c>
      <c r="AL289" s="34">
        <v>0.99888975247134182</v>
      </c>
      <c r="AM289" s="34">
        <v>0.99885612785621003</v>
      </c>
      <c r="AN289" s="34">
        <v>0.99882250437294928</v>
      </c>
      <c r="AO289" s="34">
        <v>0.99878888202152194</v>
      </c>
      <c r="AP289" s="34">
        <v>0.99875526080189003</v>
      </c>
      <c r="AQ289" s="34">
        <v>0.99872164071401492</v>
      </c>
      <c r="AR289" s="34">
        <v>0.99868802175785898</v>
      </c>
      <c r="AS289" s="34">
        <v>0.99865440393338401</v>
      </c>
      <c r="AT289" s="34">
        <v>0.99862078724055137</v>
      </c>
      <c r="AU289" s="34">
        <v>0.99858717167932398</v>
      </c>
      <c r="AV289" s="34">
        <v>0.9985535572496631</v>
      </c>
      <c r="AW289" s="34">
        <v>0.99851994395153076</v>
      </c>
      <c r="AX289" s="34">
        <v>0.99848633178488877</v>
      </c>
      <c r="AY289" s="34">
        <v>0.99845272074969926</v>
      </c>
      <c r="AZ289" s="34">
        <v>0.99841911084592394</v>
      </c>
      <c r="BA289" s="34">
        <v>0.99838550207352472</v>
      </c>
      <c r="BB289" s="34">
        <v>0.99835189443246375</v>
      </c>
      <c r="BC289" s="34">
        <v>0.99831828792270272</v>
      </c>
      <c r="BD289" s="34">
        <v>0.99828468254420377</v>
      </c>
      <c r="BE289" s="34">
        <v>0.9982510782969285</v>
      </c>
      <c r="BF289" s="34">
        <v>0.99821747518083914</v>
      </c>
      <c r="BG289" s="34">
        <v>0.9981838731958973</v>
      </c>
      <c r="BH289" s="34">
        <v>0.99815027234206533</v>
      </c>
      <c r="BI289" s="34">
        <v>0.99811667261930459</v>
      </c>
      <c r="BJ289" s="34">
        <v>0.99808307402757768</v>
      </c>
      <c r="BK289" s="34">
        <v>0.99804947656684606</v>
      </c>
      <c r="BL289" s="34">
        <v>0.99801588023707166</v>
      </c>
      <c r="BM289" s="34">
        <v>0.9979822850382164</v>
      </c>
      <c r="BN289" s="34">
        <v>0.99794869097024264</v>
      </c>
      <c r="BO289" s="34">
        <v>0.99791509803311174</v>
      </c>
      <c r="BP289" s="34">
        <v>0.99788150622678617</v>
      </c>
      <c r="BQ289" s="34">
        <v>0.9978479155512272</v>
      </c>
      <c r="BR289" s="34">
        <v>0.99781432600639752</v>
      </c>
      <c r="BS289" s="34">
        <v>0.9977807375922586</v>
      </c>
      <c r="BT289" s="34">
        <v>0.99774715030877248</v>
      </c>
      <c r="BU289" s="34">
        <v>0.99771356415590107</v>
      </c>
      <c r="BV289" s="34">
        <v>0.99767997913360618</v>
      </c>
      <c r="BW289" s="34">
        <v>0.99764639524185017</v>
      </c>
      <c r="BX289" s="34">
        <v>0.99761281248059475</v>
      </c>
      <c r="BY289" s="34">
        <v>0.99757923084980171</v>
      </c>
      <c r="BZ289" s="34">
        <v>0.99754565034943321</v>
      </c>
      <c r="CA289" s="34">
        <v>0.99751207097945094</v>
      </c>
      <c r="CB289" s="34">
        <v>0.99747849273981715</v>
      </c>
      <c r="CC289" s="34">
        <v>0.99744491563049387</v>
      </c>
      <c r="CD289" s="34">
        <v>0.99741133965144257</v>
      </c>
      <c r="CE289" s="34">
        <v>0.99737776480262552</v>
      </c>
      <c r="CF289" s="34">
        <v>0.99734419108400474</v>
      </c>
      <c r="CG289" s="34">
        <v>0.99731061849554203</v>
      </c>
      <c r="CH289" s="34">
        <v>0.99727704703719955</v>
      </c>
      <c r="CI289" s="34">
        <v>0.99724347670893876</v>
      </c>
      <c r="CJ289" s="34">
        <v>0.99720990751072247</v>
      </c>
      <c r="CK289" s="34">
        <v>0.99717633944251149</v>
      </c>
      <c r="CL289" s="34">
        <v>0.99714277250426897</v>
      </c>
      <c r="CM289" s="34">
        <v>0.99710920669595615</v>
      </c>
      <c r="CN289" s="34">
        <v>0.99707564201753518</v>
      </c>
      <c r="CO289" s="34">
        <v>0.99704207846896808</v>
      </c>
      <c r="CP289" s="34">
        <v>0.99700851605021668</v>
      </c>
      <c r="CQ289" s="34">
        <v>0.99697495476124287</v>
      </c>
      <c r="CR289" s="34">
        <v>0.99694139460200903</v>
      </c>
      <c r="CS289" s="34">
        <v>0.99687415205915786</v>
      </c>
      <c r="CT289" s="34">
        <v>0.99680691405173805</v>
      </c>
      <c r="CU289" s="34">
        <v>0.99673968057944451</v>
      </c>
      <c r="CV289" s="34">
        <v>0.99667245164197049</v>
      </c>
      <c r="CW289" s="34">
        <v>0.99660522723901035</v>
      </c>
      <c r="CX289" s="34">
        <v>0.99653800737025877</v>
      </c>
      <c r="CY289" s="34">
        <v>0.99647079203540911</v>
      </c>
      <c r="CZ289" s="34">
        <v>0.99640358123415629</v>
      </c>
      <c r="DA289" s="34">
        <v>0.99633637496619409</v>
      </c>
      <c r="DB289" s="34">
        <v>0.99626917323121689</v>
      </c>
    </row>
    <row r="290" spans="1:106" x14ac:dyDescent="0.2">
      <c r="A290" s="13">
        <f t="shared" ca="1" si="4"/>
        <v>44676</v>
      </c>
      <c r="B290" s="34">
        <v>1.0000339719024507</v>
      </c>
      <c r="C290" s="34">
        <v>1</v>
      </c>
      <c r="D290" s="34">
        <v>0.9999660292516005</v>
      </c>
      <c r="E290" s="34">
        <v>0.99993205965721255</v>
      </c>
      <c r="F290" s="34">
        <v>0.99989809121679718</v>
      </c>
      <c r="G290" s="34">
        <v>0.99986412393031543</v>
      </c>
      <c r="H290" s="34">
        <v>0.99983015779772744</v>
      </c>
      <c r="I290" s="34">
        <v>0.99979619281899434</v>
      </c>
      <c r="J290" s="34">
        <v>0.99976222899407741</v>
      </c>
      <c r="K290" s="34">
        <v>0.99972826632293676</v>
      </c>
      <c r="L290" s="34">
        <v>0.99969430480553356</v>
      </c>
      <c r="M290" s="34">
        <v>0.99966034444182827</v>
      </c>
      <c r="N290" s="34">
        <v>0.99962638523178238</v>
      </c>
      <c r="O290" s="34">
        <v>0.99959242717535601</v>
      </c>
      <c r="P290" s="34">
        <v>0.99955847027251021</v>
      </c>
      <c r="Q290" s="34">
        <v>0.9995245145232059</v>
      </c>
      <c r="R290" s="34">
        <v>0.99949055992740365</v>
      </c>
      <c r="S290" s="34">
        <v>0.99945660648506451</v>
      </c>
      <c r="T290" s="34">
        <v>0.99942265419614951</v>
      </c>
      <c r="U290" s="34">
        <v>0.99938870306061889</v>
      </c>
      <c r="V290" s="34">
        <v>0.9993547530784338</v>
      </c>
      <c r="W290" s="34">
        <v>0.99932080424955505</v>
      </c>
      <c r="X290" s="34">
        <v>0.99928685657394334</v>
      </c>
      <c r="Y290" s="34">
        <v>0.9992529100515597</v>
      </c>
      <c r="Z290" s="34">
        <v>0.9992189646823646</v>
      </c>
      <c r="AA290" s="34">
        <v>0.9991850204663193</v>
      </c>
      <c r="AB290" s="34">
        <v>0.99915107740338438</v>
      </c>
      <c r="AC290" s="34">
        <v>0.99911713549352077</v>
      </c>
      <c r="AD290" s="34">
        <v>0.99908319473668905</v>
      </c>
      <c r="AE290" s="34">
        <v>0.99904925513285048</v>
      </c>
      <c r="AF290" s="34">
        <v>0.99901531668196553</v>
      </c>
      <c r="AG290" s="34">
        <v>0.99898137938399501</v>
      </c>
      <c r="AH290" s="34">
        <v>0.99894744323890006</v>
      </c>
      <c r="AI290" s="34">
        <v>0.99891350824664149</v>
      </c>
      <c r="AJ290" s="34">
        <v>0.99887957440717967</v>
      </c>
      <c r="AK290" s="34">
        <v>0.99884564172047607</v>
      </c>
      <c r="AL290" s="34">
        <v>0.99881171018649106</v>
      </c>
      <c r="AM290" s="34">
        <v>0.99877777980518589</v>
      </c>
      <c r="AN290" s="34">
        <v>0.99874385057652082</v>
      </c>
      <c r="AO290" s="34">
        <v>0.99870992250045743</v>
      </c>
      <c r="AP290" s="34">
        <v>0.99867599557695597</v>
      </c>
      <c r="AQ290" s="34">
        <v>0.99864206980597736</v>
      </c>
      <c r="AR290" s="34">
        <v>0.99860814518748275</v>
      </c>
      <c r="AS290" s="34">
        <v>0.99857422172143262</v>
      </c>
      <c r="AT290" s="34">
        <v>0.99854029940778821</v>
      </c>
      <c r="AU290" s="34">
        <v>0.99850637824651012</v>
      </c>
      <c r="AV290" s="34">
        <v>0.99847245823755937</v>
      </c>
      <c r="AW290" s="34">
        <v>0.99843853938089655</v>
      </c>
      <c r="AX290" s="34">
        <v>0.9984046216764827</v>
      </c>
      <c r="AY290" s="34">
        <v>0.99837070512427872</v>
      </c>
      <c r="AZ290" s="34">
        <v>0.99833678972424544</v>
      </c>
      <c r="BA290" s="34">
        <v>0.99830287547634378</v>
      </c>
      <c r="BB290" s="34">
        <v>0.99826896238053431</v>
      </c>
      <c r="BC290" s="34">
        <v>0.99823505043677818</v>
      </c>
      <c r="BD290" s="34">
        <v>0.99820113964503598</v>
      </c>
      <c r="BE290" s="34">
        <v>0.99816723000526897</v>
      </c>
      <c r="BF290" s="34">
        <v>0.99813332151743772</v>
      </c>
      <c r="BG290" s="34">
        <v>0.99809941418150327</v>
      </c>
      <c r="BH290" s="34">
        <v>0.99806550799742622</v>
      </c>
      <c r="BI290" s="34">
        <v>0.99803160296516746</v>
      </c>
      <c r="BJ290" s="34">
        <v>0.99799769908468838</v>
      </c>
      <c r="BK290" s="34">
        <v>0.99796379635594934</v>
      </c>
      <c r="BL290" s="34">
        <v>0.99792989477891147</v>
      </c>
      <c r="BM290" s="34">
        <v>0.99789599435353549</v>
      </c>
      <c r="BN290" s="34">
        <v>0.9978620950797823</v>
      </c>
      <c r="BO290" s="34">
        <v>0.99782819695761293</v>
      </c>
      <c r="BP290" s="34">
        <v>0.99779429998698799</v>
      </c>
      <c r="BQ290" s="34">
        <v>0.99776040416786849</v>
      </c>
      <c r="BR290" s="34">
        <v>0.99772650950021557</v>
      </c>
      <c r="BS290" s="34">
        <v>0.99769261598398962</v>
      </c>
      <c r="BT290" s="34">
        <v>0.99765872361915187</v>
      </c>
      <c r="BU290" s="34">
        <v>0.99762483240566302</v>
      </c>
      <c r="BV290" s="34">
        <v>0.99759094234348422</v>
      </c>
      <c r="BW290" s="34">
        <v>0.99755705343257617</v>
      </c>
      <c r="BX290" s="34">
        <v>0.99752316567289967</v>
      </c>
      <c r="BY290" s="34">
        <v>0.99748927906441587</v>
      </c>
      <c r="BZ290" s="34">
        <v>0.99745539360708546</v>
      </c>
      <c r="CA290" s="34">
        <v>0.99742150930086937</v>
      </c>
      <c r="CB290" s="34">
        <v>0.99738762614572851</v>
      </c>
      <c r="CC290" s="34">
        <v>0.99735374414162381</v>
      </c>
      <c r="CD290" s="34">
        <v>0.99731986328851618</v>
      </c>
      <c r="CE290" s="34">
        <v>0.99728598358636633</v>
      </c>
      <c r="CF290" s="34">
        <v>0.99725210503513551</v>
      </c>
      <c r="CG290" s="34">
        <v>0.99721822763478452</v>
      </c>
      <c r="CH290" s="34">
        <v>0.99718435138527395</v>
      </c>
      <c r="CI290" s="34">
        <v>0.99715047628656495</v>
      </c>
      <c r="CJ290" s="34">
        <v>0.99711660233861843</v>
      </c>
      <c r="CK290" s="34">
        <v>0.99708272954139543</v>
      </c>
      <c r="CL290" s="34">
        <v>0.99704885789485653</v>
      </c>
      <c r="CM290" s="34">
        <v>0.99701498739896288</v>
      </c>
      <c r="CN290" s="34">
        <v>0.99698111805367529</v>
      </c>
      <c r="CO290" s="34">
        <v>0.99694724985895455</v>
      </c>
      <c r="CP290" s="34">
        <v>0.99691338281476205</v>
      </c>
      <c r="CQ290" s="34">
        <v>0.99684769950413621</v>
      </c>
      <c r="CR290" s="34">
        <v>0.99678202052116549</v>
      </c>
      <c r="CS290" s="34">
        <v>0.9967163458655649</v>
      </c>
      <c r="CT290" s="34">
        <v>0.99665067553704911</v>
      </c>
      <c r="CU290" s="34">
        <v>0.99658500953533302</v>
      </c>
      <c r="CV290" s="34">
        <v>0.99651934786013163</v>
      </c>
      <c r="CW290" s="34">
        <v>0.99645369051115973</v>
      </c>
      <c r="CX290" s="34">
        <v>0.99638803748813254</v>
      </c>
      <c r="CY290" s="34">
        <v>0.99632238879076496</v>
      </c>
      <c r="CZ290" s="34">
        <v>0.99625674441877177</v>
      </c>
      <c r="DA290" s="34">
        <v>0.99619110437186831</v>
      </c>
      <c r="DB290" s="34">
        <v>0.99612546864976936</v>
      </c>
    </row>
    <row r="291" spans="1:106" x14ac:dyDescent="0.2">
      <c r="A291" s="13">
        <f t="shared" ca="1" si="4"/>
        <v>44677</v>
      </c>
      <c r="B291" s="34">
        <v>1.000034339659128</v>
      </c>
      <c r="C291" s="34">
        <v>1</v>
      </c>
      <c r="D291" s="34">
        <v>0.99996566152004374</v>
      </c>
      <c r="E291" s="34">
        <v>0.99993132421921882</v>
      </c>
      <c r="F291" s="34">
        <v>0.99989698809748451</v>
      </c>
      <c r="G291" s="34">
        <v>0.99986265315480016</v>
      </c>
      <c r="H291" s="34">
        <v>0.99982831939112593</v>
      </c>
      <c r="I291" s="34">
        <v>0.99979398680642095</v>
      </c>
      <c r="J291" s="34">
        <v>0.99975965540064449</v>
      </c>
      <c r="K291" s="34">
        <v>0.99972532517375645</v>
      </c>
      <c r="L291" s="34">
        <v>0.99969099612571621</v>
      </c>
      <c r="M291" s="34">
        <v>0.99965666825648336</v>
      </c>
      <c r="N291" s="34">
        <v>0.99962234156601726</v>
      </c>
      <c r="O291" s="34">
        <v>0.99958801605427761</v>
      </c>
      <c r="P291" s="34">
        <v>0.99955369172122388</v>
      </c>
      <c r="Q291" s="34">
        <v>0.99951936856681545</v>
      </c>
      <c r="R291" s="34">
        <v>0.99948504659101201</v>
      </c>
      <c r="S291" s="34">
        <v>0.99945072579377303</v>
      </c>
      <c r="T291" s="34">
        <v>0.99941640617505834</v>
      </c>
      <c r="U291" s="34">
        <v>0.99938208773482673</v>
      </c>
      <c r="V291" s="34">
        <v>0.99934777047303847</v>
      </c>
      <c r="W291" s="34">
        <v>0.9993134543896528</v>
      </c>
      <c r="X291" s="34">
        <v>0.99927913948462921</v>
      </c>
      <c r="Y291" s="34">
        <v>0.99924482575792728</v>
      </c>
      <c r="Z291" s="34">
        <v>0.99921051320950671</v>
      </c>
      <c r="AA291" s="34">
        <v>0.99917620183932676</v>
      </c>
      <c r="AB291" s="34">
        <v>0.99914189164734712</v>
      </c>
      <c r="AC291" s="34">
        <v>0.99910758263352739</v>
      </c>
      <c r="AD291" s="34">
        <v>0.99907327479782693</v>
      </c>
      <c r="AE291" s="34">
        <v>0.99903896814020543</v>
      </c>
      <c r="AF291" s="34">
        <v>0.99900466266062249</v>
      </c>
      <c r="AG291" s="34">
        <v>0.99897035835903758</v>
      </c>
      <c r="AH291" s="34">
        <v>0.99893605523541018</v>
      </c>
      <c r="AI291" s="34">
        <v>0.99890175328969988</v>
      </c>
      <c r="AJ291" s="34">
        <v>0.99886745252186626</v>
      </c>
      <c r="AK291" s="34">
        <v>0.99883315293186881</v>
      </c>
      <c r="AL291" s="34">
        <v>0.99879885451966743</v>
      </c>
      <c r="AM291" s="34">
        <v>0.99876455728522107</v>
      </c>
      <c r="AN291" s="34">
        <v>0.99873026122848974</v>
      </c>
      <c r="AO291" s="34">
        <v>0.9986959663494327</v>
      </c>
      <c r="AP291" s="34">
        <v>0.99866167264800998</v>
      </c>
      <c r="AQ291" s="34">
        <v>0.99862738012418073</v>
      </c>
      <c r="AR291" s="34">
        <v>0.99859308877790443</v>
      </c>
      <c r="AS291" s="34">
        <v>0.9985587986091411</v>
      </c>
      <c r="AT291" s="34">
        <v>0.99852450961784978</v>
      </c>
      <c r="AU291" s="34">
        <v>0.99849022180399061</v>
      </c>
      <c r="AV291" s="34">
        <v>0.99845593516752262</v>
      </c>
      <c r="AW291" s="34">
        <v>0.99842164970840563</v>
      </c>
      <c r="AX291" s="34">
        <v>0.99838736542659923</v>
      </c>
      <c r="AY291" s="34">
        <v>0.99835308232206288</v>
      </c>
      <c r="AZ291" s="34">
        <v>0.9983188003947564</v>
      </c>
      <c r="BA291" s="34">
        <v>0.99828451964463916</v>
      </c>
      <c r="BB291" s="34">
        <v>0.99825024007167074</v>
      </c>
      <c r="BC291" s="34">
        <v>0.99821596167581073</v>
      </c>
      <c r="BD291" s="34">
        <v>0.9981816844570186</v>
      </c>
      <c r="BE291" s="34">
        <v>0.99814740841525429</v>
      </c>
      <c r="BF291" s="34">
        <v>0.99811313355047693</v>
      </c>
      <c r="BG291" s="34">
        <v>0.99807885986264633</v>
      </c>
      <c r="BH291" s="34">
        <v>0.99804458735172241</v>
      </c>
      <c r="BI291" s="34">
        <v>0.99801031601766421</v>
      </c>
      <c r="BJ291" s="34">
        <v>0.99797604586043143</v>
      </c>
      <c r="BK291" s="34">
        <v>0.99794177687998398</v>
      </c>
      <c r="BL291" s="34">
        <v>0.9979075090762809</v>
      </c>
      <c r="BM291" s="34">
        <v>0.99787324244928233</v>
      </c>
      <c r="BN291" s="34">
        <v>0.99783897699894764</v>
      </c>
      <c r="BO291" s="34">
        <v>0.9978047127252363</v>
      </c>
      <c r="BP291" s="34">
        <v>0.99777044962810824</v>
      </c>
      <c r="BQ291" s="34">
        <v>0.9977361877075227</v>
      </c>
      <c r="BR291" s="34">
        <v>0.99770192696343962</v>
      </c>
      <c r="BS291" s="34">
        <v>0.99766766739581814</v>
      </c>
      <c r="BT291" s="34">
        <v>0.99763340900461839</v>
      </c>
      <c r="BU291" s="34">
        <v>0.99759915178979963</v>
      </c>
      <c r="BV291" s="34">
        <v>0.99756489575132123</v>
      </c>
      <c r="BW291" s="34">
        <v>0.99753064088914356</v>
      </c>
      <c r="BX291" s="34">
        <v>0.99749638720322575</v>
      </c>
      <c r="BY291" s="34">
        <v>0.99746213469352729</v>
      </c>
      <c r="BZ291" s="34">
        <v>0.99742788336000787</v>
      </c>
      <c r="CA291" s="34">
        <v>0.99739363320262742</v>
      </c>
      <c r="CB291" s="34">
        <v>0.99735938422134507</v>
      </c>
      <c r="CC291" s="34">
        <v>0.99732513641612097</v>
      </c>
      <c r="CD291" s="34">
        <v>0.99729088978691438</v>
      </c>
      <c r="CE291" s="34">
        <v>0.99725664433368466</v>
      </c>
      <c r="CF291" s="34">
        <v>0.99722240005639207</v>
      </c>
      <c r="CG291" s="34">
        <v>0.99718815695499574</v>
      </c>
      <c r="CH291" s="34">
        <v>0.99715391502945561</v>
      </c>
      <c r="CI291" s="34">
        <v>0.99711967427973114</v>
      </c>
      <c r="CJ291" s="34">
        <v>0.99708543470578181</v>
      </c>
      <c r="CK291" s="34">
        <v>0.99705119630756756</v>
      </c>
      <c r="CL291" s="34">
        <v>0.99701695908504762</v>
      </c>
      <c r="CM291" s="34">
        <v>0.99698272303818214</v>
      </c>
      <c r="CN291" s="34">
        <v>0.99694848816693038</v>
      </c>
      <c r="CO291" s="34">
        <v>0.99691425447125226</v>
      </c>
      <c r="CP291" s="34">
        <v>0.99688002195110681</v>
      </c>
      <c r="CQ291" s="34">
        <v>0.99681527539367332</v>
      </c>
      <c r="CR291" s="34">
        <v>0.99675053304147676</v>
      </c>
      <c r="CS291" s="34">
        <v>0.99668579489424391</v>
      </c>
      <c r="CT291" s="34">
        <v>0.99662106095170189</v>
      </c>
      <c r="CU291" s="34">
        <v>0.99655633121357756</v>
      </c>
      <c r="CV291" s="34">
        <v>0.9964916056795976</v>
      </c>
      <c r="CW291" s="34">
        <v>0.99642688434948923</v>
      </c>
      <c r="CX291" s="34">
        <v>0.99636216722297943</v>
      </c>
      <c r="CY291" s="34">
        <v>0.99629745429979466</v>
      </c>
      <c r="CZ291" s="34">
        <v>0.99623274557966279</v>
      </c>
      <c r="DA291" s="34">
        <v>0.99616804106231016</v>
      </c>
      <c r="DB291" s="34">
        <v>0.99610334074746398</v>
      </c>
    </row>
    <row r="292" spans="1:106" x14ac:dyDescent="0.2">
      <c r="A292" s="13">
        <f t="shared" ca="1" si="4"/>
        <v>44678</v>
      </c>
      <c r="B292" s="34">
        <v>1.0000343595973953</v>
      </c>
      <c r="C292" s="34">
        <v>1</v>
      </c>
      <c r="D292" s="34">
        <v>0.99996564158314638</v>
      </c>
      <c r="E292" s="34">
        <v>0.99993128434679324</v>
      </c>
      <c r="F292" s="34">
        <v>0.9998969282909006</v>
      </c>
      <c r="G292" s="34">
        <v>0.99986257341542761</v>
      </c>
      <c r="H292" s="34">
        <v>0.99982821972033364</v>
      </c>
      <c r="I292" s="34">
        <v>0.99979386720557828</v>
      </c>
      <c r="J292" s="34">
        <v>0.99975951587112111</v>
      </c>
      <c r="K292" s="34">
        <v>0.99972516571692149</v>
      </c>
      <c r="L292" s="34">
        <v>0.99969081674293825</v>
      </c>
      <c r="M292" s="34">
        <v>0.99965646894913196</v>
      </c>
      <c r="N292" s="34">
        <v>0.99962212233546111</v>
      </c>
      <c r="O292" s="34">
        <v>0.99958777690188572</v>
      </c>
      <c r="P292" s="34">
        <v>0.99955343264836505</v>
      </c>
      <c r="Q292" s="34">
        <v>0.99951908957485835</v>
      </c>
      <c r="R292" s="34">
        <v>0.99948474768132556</v>
      </c>
      <c r="S292" s="34">
        <v>0.99945040696772558</v>
      </c>
      <c r="T292" s="34">
        <v>0.99941606743401834</v>
      </c>
      <c r="U292" s="34">
        <v>0.99938172908016309</v>
      </c>
      <c r="V292" s="34">
        <v>0.99934739190611954</v>
      </c>
      <c r="W292" s="34">
        <v>0.9993130559118466</v>
      </c>
      <c r="X292" s="34">
        <v>0.99927872109730398</v>
      </c>
      <c r="Y292" s="34">
        <v>0.99924438746245148</v>
      </c>
      <c r="Z292" s="34">
        <v>0.99921005500724824</v>
      </c>
      <c r="AA292" s="34">
        <v>0.99917572373165375</v>
      </c>
      <c r="AB292" s="34">
        <v>0.99914139363562782</v>
      </c>
      <c r="AC292" s="34">
        <v>0.99910706471912925</v>
      </c>
      <c r="AD292" s="34">
        <v>0.99907273698211818</v>
      </c>
      <c r="AE292" s="34">
        <v>0.99903841042455366</v>
      </c>
      <c r="AF292" s="34">
        <v>0.99900408504639537</v>
      </c>
      <c r="AG292" s="34">
        <v>0.99896976084760281</v>
      </c>
      <c r="AH292" s="34">
        <v>0.99893543782813521</v>
      </c>
      <c r="AI292" s="34">
        <v>0.99890111598795239</v>
      </c>
      <c r="AJ292" s="34">
        <v>0.9988667953270135</v>
      </c>
      <c r="AK292" s="34">
        <v>0.99883247584527846</v>
      </c>
      <c r="AL292" s="34">
        <v>0.99879815754270618</v>
      </c>
      <c r="AM292" s="34">
        <v>0.99876384041925637</v>
      </c>
      <c r="AN292" s="34">
        <v>0.99872952447488894</v>
      </c>
      <c r="AO292" s="34">
        <v>0.99869520970956271</v>
      </c>
      <c r="AP292" s="34">
        <v>0.99866089612323783</v>
      </c>
      <c r="AQ292" s="34">
        <v>0.99862658371587321</v>
      </c>
      <c r="AR292" s="34">
        <v>0.99859227248742866</v>
      </c>
      <c r="AS292" s="34">
        <v>0.99855796243786354</v>
      </c>
      <c r="AT292" s="34">
        <v>0.99852365356713746</v>
      </c>
      <c r="AU292" s="34">
        <v>0.99848934587520977</v>
      </c>
      <c r="AV292" s="34">
        <v>0.99845503936204028</v>
      </c>
      <c r="AW292" s="34">
        <v>0.99842073402758813</v>
      </c>
      <c r="AX292" s="34">
        <v>0.99838642987181281</v>
      </c>
      <c r="AY292" s="34">
        <v>0.99835212689467412</v>
      </c>
      <c r="AZ292" s="34">
        <v>0.99831782509613154</v>
      </c>
      <c r="BA292" s="34">
        <v>0.99828352447614432</v>
      </c>
      <c r="BB292" s="34">
        <v>0.99824922503467217</v>
      </c>
      <c r="BC292" s="34">
        <v>0.99821492677167434</v>
      </c>
      <c r="BD292" s="34">
        <v>0.99818062968711085</v>
      </c>
      <c r="BE292" s="34">
        <v>0.99814633378094064</v>
      </c>
      <c r="BF292" s="34">
        <v>0.99811203905312351</v>
      </c>
      <c r="BG292" s="34">
        <v>0.99807774550361883</v>
      </c>
      <c r="BH292" s="34">
        <v>0.99804345313238652</v>
      </c>
      <c r="BI292" s="34">
        <v>0.99800916193938571</v>
      </c>
      <c r="BJ292" s="34">
        <v>0.99797487192457579</v>
      </c>
      <c r="BK292" s="34">
        <v>0.99794058308791644</v>
      </c>
      <c r="BL292" s="34">
        <v>0.99790629542936748</v>
      </c>
      <c r="BM292" s="34">
        <v>0.99787200894888817</v>
      </c>
      <c r="BN292" s="34">
        <v>0.99783772364643797</v>
      </c>
      <c r="BO292" s="34">
        <v>0.99780343952197659</v>
      </c>
      <c r="BP292" s="34">
        <v>0.99776915657546317</v>
      </c>
      <c r="BQ292" s="34">
        <v>0.99773487480685785</v>
      </c>
      <c r="BR292" s="34">
        <v>0.99770059421611967</v>
      </c>
      <c r="BS292" s="34">
        <v>0.99766631480320822</v>
      </c>
      <c r="BT292" s="34">
        <v>0.9976320365680833</v>
      </c>
      <c r="BU292" s="34">
        <v>0.99759775951070429</v>
      </c>
      <c r="BV292" s="34">
        <v>0.99756348363103053</v>
      </c>
      <c r="BW292" s="34">
        <v>0.99752920892902208</v>
      </c>
      <c r="BX292" s="34">
        <v>0.99749493540463774</v>
      </c>
      <c r="BY292" s="34">
        <v>0.99746066305783754</v>
      </c>
      <c r="BZ292" s="34">
        <v>0.99742639188858118</v>
      </c>
      <c r="CA292" s="34">
        <v>0.99739212189682758</v>
      </c>
      <c r="CB292" s="34">
        <v>0.99735785308253677</v>
      </c>
      <c r="CC292" s="34">
        <v>0.99732358544566824</v>
      </c>
      <c r="CD292" s="34">
        <v>0.99728931898618145</v>
      </c>
      <c r="CE292" s="34">
        <v>0.99725505370403589</v>
      </c>
      <c r="CF292" s="34">
        <v>0.99722078959919114</v>
      </c>
      <c r="CG292" s="34">
        <v>0.99718652667160679</v>
      </c>
      <c r="CH292" s="34">
        <v>0.99715226492124254</v>
      </c>
      <c r="CI292" s="34">
        <v>0.99711800434805764</v>
      </c>
      <c r="CJ292" s="34">
        <v>0.99708374495201169</v>
      </c>
      <c r="CK292" s="34">
        <v>0.99704948673306459</v>
      </c>
      <c r="CL292" s="34">
        <v>0.99701522969117562</v>
      </c>
      <c r="CM292" s="34">
        <v>0.99698097382630435</v>
      </c>
      <c r="CN292" s="34">
        <v>0.99694671913841038</v>
      </c>
      <c r="CO292" s="34">
        <v>0.99691246562745306</v>
      </c>
      <c r="CP292" s="34">
        <v>0.99687821329339243</v>
      </c>
      <c r="CQ292" s="34">
        <v>0.99681341698172465</v>
      </c>
      <c r="CR292" s="34">
        <v>0.99674862488176685</v>
      </c>
      <c r="CS292" s="34">
        <v>0.99668383699324548</v>
      </c>
      <c r="CT292" s="34">
        <v>0.99661905331588674</v>
      </c>
      <c r="CU292" s="34">
        <v>0.99655427384941664</v>
      </c>
      <c r="CV292" s="34">
        <v>0.99648949859356184</v>
      </c>
      <c r="CW292" s="34">
        <v>0.99642472754804834</v>
      </c>
      <c r="CX292" s="34">
        <v>0.99635996071260291</v>
      </c>
      <c r="CY292" s="34">
        <v>0.99629519808695133</v>
      </c>
      <c r="CZ292" s="34">
        <v>0.99623043967082026</v>
      </c>
      <c r="DA292" s="34">
        <v>0.99616568546393625</v>
      </c>
      <c r="DB292" s="34">
        <v>0.99610093546602541</v>
      </c>
    </row>
    <row r="293" spans="1:106" x14ac:dyDescent="0.2">
      <c r="A293" s="13">
        <f t="shared" ca="1" si="4"/>
        <v>44679</v>
      </c>
      <c r="B293" s="34">
        <v>1.0001426647794787</v>
      </c>
      <c r="C293" s="34">
        <v>1.0001069966766063</v>
      </c>
      <c r="D293" s="34">
        <v>1.000071329845766</v>
      </c>
      <c r="E293" s="34">
        <v>1.0000356642869124</v>
      </c>
      <c r="F293" s="34">
        <v>1</v>
      </c>
      <c r="G293" s="34">
        <v>0.99996433698498366</v>
      </c>
      <c r="H293" s="34">
        <v>0.99992867524181783</v>
      </c>
      <c r="I293" s="34">
        <v>0.99989301477045767</v>
      </c>
      <c r="J293" s="34">
        <v>0.99985735557085698</v>
      </c>
      <c r="K293" s="34">
        <v>0.99982169764297124</v>
      </c>
      <c r="L293" s="34">
        <v>0.99978604098675439</v>
      </c>
      <c r="M293" s="34">
        <v>0.9997503856021619</v>
      </c>
      <c r="N293" s="34">
        <v>0.99971473148914758</v>
      </c>
      <c r="O293" s="34">
        <v>0.99967907864766636</v>
      </c>
      <c r="P293" s="34">
        <v>0.99964342707767306</v>
      </c>
      <c r="Q293" s="34">
        <v>0.99960777677912227</v>
      </c>
      <c r="R293" s="34">
        <v>0.99957212775196858</v>
      </c>
      <c r="S293" s="34">
        <v>0.99953647999616657</v>
      </c>
      <c r="T293" s="34">
        <v>0.9995008335116714</v>
      </c>
      <c r="U293" s="34">
        <v>0.99946518829843711</v>
      </c>
      <c r="V293" s="34">
        <v>0.9994295443564184</v>
      </c>
      <c r="W293" s="34">
        <v>0.99939390168557019</v>
      </c>
      <c r="X293" s="34">
        <v>0.9993582602858474</v>
      </c>
      <c r="Y293" s="34">
        <v>0.99932262015720397</v>
      </c>
      <c r="Z293" s="34">
        <v>0.99928698129959537</v>
      </c>
      <c r="AA293" s="34">
        <v>0.99925134371297575</v>
      </c>
      <c r="AB293" s="34">
        <v>0.9992157073972997</v>
      </c>
      <c r="AC293" s="34">
        <v>0.99918007235252226</v>
      </c>
      <c r="AD293" s="34">
        <v>0.99914443857859803</v>
      </c>
      <c r="AE293" s="34">
        <v>0.99910880607548147</v>
      </c>
      <c r="AF293" s="34">
        <v>0.99907317484312752</v>
      </c>
      <c r="AG293" s="34">
        <v>0.99903754488149066</v>
      </c>
      <c r="AH293" s="34">
        <v>0.99900191619052581</v>
      </c>
      <c r="AI293" s="34">
        <v>0.99896628877018745</v>
      </c>
      <c r="AJ293" s="34">
        <v>0.99893066262043007</v>
      </c>
      <c r="AK293" s="34">
        <v>0.9988950377412088</v>
      </c>
      <c r="AL293" s="34">
        <v>0.99885941413247836</v>
      </c>
      <c r="AM293" s="34">
        <v>0.99882379179419278</v>
      </c>
      <c r="AN293" s="34">
        <v>0.99878817072630743</v>
      </c>
      <c r="AO293" s="34">
        <v>0.99875255092877679</v>
      </c>
      <c r="AP293" s="34">
        <v>0.99871693240155546</v>
      </c>
      <c r="AQ293" s="34">
        <v>0.99868131514459824</v>
      </c>
      <c r="AR293" s="34">
        <v>0.99864569915785961</v>
      </c>
      <c r="AS293" s="34">
        <v>0.99861008444129473</v>
      </c>
      <c r="AT293" s="34">
        <v>0.99857447099485785</v>
      </c>
      <c r="AU293" s="34">
        <v>0.99853885881850379</v>
      </c>
      <c r="AV293" s="34">
        <v>0.99850324791218759</v>
      </c>
      <c r="AW293" s="34">
        <v>0.99846763827586338</v>
      </c>
      <c r="AX293" s="34">
        <v>0.9984320299094861</v>
      </c>
      <c r="AY293" s="34">
        <v>0.99839642281301078</v>
      </c>
      <c r="AZ293" s="34">
        <v>0.99836081698639179</v>
      </c>
      <c r="BA293" s="34">
        <v>0.99832521242958394</v>
      </c>
      <c r="BB293" s="34">
        <v>0.99828960914254183</v>
      </c>
      <c r="BC293" s="34">
        <v>0.9982540071252205</v>
      </c>
      <c r="BD293" s="34">
        <v>0.9982184063775742</v>
      </c>
      <c r="BE293" s="34">
        <v>0.99818280689955807</v>
      </c>
      <c r="BF293" s="34">
        <v>0.99814720869112672</v>
      </c>
      <c r="BG293" s="34">
        <v>0.99811161175223462</v>
      </c>
      <c r="BH293" s="34">
        <v>0.99807601608283669</v>
      </c>
      <c r="BI293" s="34">
        <v>0.99804042168288776</v>
      </c>
      <c r="BJ293" s="34">
        <v>0.99800482855234252</v>
      </c>
      <c r="BK293" s="34">
        <v>0.99796923669115556</v>
      </c>
      <c r="BL293" s="34">
        <v>0.99793364609928137</v>
      </c>
      <c r="BM293" s="34">
        <v>0.9978980567766752</v>
      </c>
      <c r="BN293" s="34">
        <v>0.99786246872329176</v>
      </c>
      <c r="BO293" s="34">
        <v>0.99782688193908553</v>
      </c>
      <c r="BP293" s="34">
        <v>0.99779129642401132</v>
      </c>
      <c r="BQ293" s="34">
        <v>0.99775571217802383</v>
      </c>
      <c r="BR293" s="34">
        <v>0.99772012920107767</v>
      </c>
      <c r="BS293" s="34">
        <v>0.99768454749312796</v>
      </c>
      <c r="BT293" s="34">
        <v>0.99764896705412931</v>
      </c>
      <c r="BU293" s="34">
        <v>0.99761338788403608</v>
      </c>
      <c r="BV293" s="34">
        <v>0.99757780998280365</v>
      </c>
      <c r="BW293" s="34">
        <v>0.99754223335038628</v>
      </c>
      <c r="BX293" s="34">
        <v>0.99750665798673888</v>
      </c>
      <c r="BY293" s="34">
        <v>0.99747108389181616</v>
      </c>
      <c r="BZ293" s="34">
        <v>0.99743551106557315</v>
      </c>
      <c r="CA293" s="34">
        <v>0.99739993950796424</v>
      </c>
      <c r="CB293" s="34">
        <v>0.99736436921894411</v>
      </c>
      <c r="CC293" s="34">
        <v>0.99732880019846826</v>
      </c>
      <c r="CD293" s="34">
        <v>0.99729323244649037</v>
      </c>
      <c r="CE293" s="34">
        <v>0.99725766596296617</v>
      </c>
      <c r="CF293" s="34">
        <v>0.99722210074784967</v>
      </c>
      <c r="CG293" s="34">
        <v>0.99718653680109615</v>
      </c>
      <c r="CH293" s="34">
        <v>0.99715097412266018</v>
      </c>
      <c r="CI293" s="34">
        <v>0.99711541271249671</v>
      </c>
      <c r="CJ293" s="34">
        <v>0.99707985257055998</v>
      </c>
      <c r="CK293" s="34">
        <v>0.99704429369680536</v>
      </c>
      <c r="CL293" s="34">
        <v>0.99700873609118734</v>
      </c>
      <c r="CM293" s="34">
        <v>0.99697317975366084</v>
      </c>
      <c r="CN293" s="34">
        <v>0.99693762468418023</v>
      </c>
      <c r="CO293" s="34">
        <v>0.996902070882701</v>
      </c>
      <c r="CP293" s="34">
        <v>0.99686651834917728</v>
      </c>
      <c r="CQ293" s="34">
        <v>0.99683096708356411</v>
      </c>
      <c r="CR293" s="34">
        <v>0.99679541708581632</v>
      </c>
      <c r="CS293" s="34">
        <v>0.9967598683558887</v>
      </c>
      <c r="CT293" s="34">
        <v>0.99672432089373575</v>
      </c>
      <c r="CU293" s="34">
        <v>0.99665551475140091</v>
      </c>
      <c r="CV293" s="34">
        <v>0.99658671335891003</v>
      </c>
      <c r="CW293" s="34">
        <v>0.99651791671593559</v>
      </c>
      <c r="CX293" s="34">
        <v>0.99644912482214942</v>
      </c>
      <c r="CY293" s="34">
        <v>0.99638033767722389</v>
      </c>
      <c r="CZ293" s="34">
        <v>0.99631155528083115</v>
      </c>
      <c r="DA293" s="34">
        <v>0.99624277763264346</v>
      </c>
      <c r="DB293" s="34">
        <v>0.99617400473233286</v>
      </c>
    </row>
    <row r="294" spans="1:106" x14ac:dyDescent="0.2">
      <c r="A294" s="13">
        <f t="shared" ca="1" si="4"/>
        <v>44680</v>
      </c>
      <c r="B294" s="34">
        <v>1.0001480763349408</v>
      </c>
      <c r="C294" s="34">
        <v>1.0001110551957135</v>
      </c>
      <c r="D294" s="34">
        <v>1.0000740354268483</v>
      </c>
      <c r="E294" s="34">
        <v>1.000037017028294</v>
      </c>
      <c r="F294" s="34">
        <v>1</v>
      </c>
      <c r="G294" s="34">
        <v>0.99996298434191577</v>
      </c>
      <c r="H294" s="34">
        <v>0.99992597005399042</v>
      </c>
      <c r="I294" s="34">
        <v>0.99988895713617332</v>
      </c>
      <c r="J294" s="34">
        <v>0.99985194558841384</v>
      </c>
      <c r="K294" s="34">
        <v>0.99981493541066102</v>
      </c>
      <c r="L294" s="34">
        <v>0.99977792660286424</v>
      </c>
      <c r="M294" s="34">
        <v>0.99974091916497299</v>
      </c>
      <c r="N294" s="34">
        <v>0.99970391309693618</v>
      </c>
      <c r="O294" s="34">
        <v>0.99966690839870365</v>
      </c>
      <c r="P294" s="34">
        <v>0.9996299050702242</v>
      </c>
      <c r="Q294" s="34">
        <v>0.99959290311144722</v>
      </c>
      <c r="R294" s="34">
        <v>0.9995559025223224</v>
      </c>
      <c r="S294" s="34">
        <v>0.99951890330279847</v>
      </c>
      <c r="T294" s="34">
        <v>0.99948190545282511</v>
      </c>
      <c r="U294" s="34">
        <v>0.99944490897235128</v>
      </c>
      <c r="V294" s="34">
        <v>0.99940791386132699</v>
      </c>
      <c r="W294" s="34">
        <v>0.99937092011970052</v>
      </c>
      <c r="X294" s="34">
        <v>0.99933392774742213</v>
      </c>
      <c r="Y294" s="34">
        <v>0.99929693674444064</v>
      </c>
      <c r="Z294" s="34">
        <v>0.99925994711070543</v>
      </c>
      <c r="AA294" s="34">
        <v>0.99922295884616608</v>
      </c>
      <c r="AB294" s="34">
        <v>0.99918597195077141</v>
      </c>
      <c r="AC294" s="34">
        <v>0.99914898642447114</v>
      </c>
      <c r="AD294" s="34">
        <v>0.99911200226721431</v>
      </c>
      <c r="AE294" s="34">
        <v>0.99907501947895061</v>
      </c>
      <c r="AF294" s="34">
        <v>0.9990380380596291</v>
      </c>
      <c r="AG294" s="34">
        <v>0.99900105800919892</v>
      </c>
      <c r="AH294" s="34">
        <v>0.99896407932760978</v>
      </c>
      <c r="AI294" s="34">
        <v>0.99892710201481116</v>
      </c>
      <c r="AJ294" s="34">
        <v>0.99889012607075178</v>
      </c>
      <c r="AK294" s="34">
        <v>0.99885315149538134</v>
      </c>
      <c r="AL294" s="34">
        <v>0.99881617828864921</v>
      </c>
      <c r="AM294" s="34">
        <v>0.99877920645050455</v>
      </c>
      <c r="AN294" s="34">
        <v>0.99874223598089718</v>
      </c>
      <c r="AO294" s="34">
        <v>0.99870526687977568</v>
      </c>
      <c r="AP294" s="34">
        <v>0.9986682991470901</v>
      </c>
      <c r="AQ294" s="34">
        <v>0.99863133278278915</v>
      </c>
      <c r="AR294" s="34">
        <v>0.99859436778682253</v>
      </c>
      <c r="AS294" s="34">
        <v>0.99855740415913996</v>
      </c>
      <c r="AT294" s="34">
        <v>0.99852044189968991</v>
      </c>
      <c r="AU294" s="34">
        <v>0.99848348100842244</v>
      </c>
      <c r="AV294" s="34">
        <v>0.99844652148528668</v>
      </c>
      <c r="AW294" s="34">
        <v>0.99840956333023201</v>
      </c>
      <c r="AX294" s="34">
        <v>0.99837260654320781</v>
      </c>
      <c r="AY294" s="34">
        <v>0.99833565112416323</v>
      </c>
      <c r="AZ294" s="34">
        <v>0.99829869707304797</v>
      </c>
      <c r="BA294" s="34">
        <v>0.99826174438981097</v>
      </c>
      <c r="BB294" s="34">
        <v>0.99822479307440215</v>
      </c>
      <c r="BC294" s="34">
        <v>0.99818784312677056</v>
      </c>
      <c r="BD294" s="34">
        <v>0.99815089454686545</v>
      </c>
      <c r="BE294" s="34">
        <v>0.99811394733463632</v>
      </c>
      <c r="BF294" s="34">
        <v>0.99807700149003276</v>
      </c>
      <c r="BG294" s="34">
        <v>0.9980400570130038</v>
      </c>
      <c r="BH294" s="34">
        <v>0.99800311390349905</v>
      </c>
      <c r="BI294" s="34">
        <v>0.99796617216146766</v>
      </c>
      <c r="BJ294" s="34">
        <v>0.99792923178685944</v>
      </c>
      <c r="BK294" s="34">
        <v>0.99789229277962332</v>
      </c>
      <c r="BL294" s="34">
        <v>0.9978553551397088</v>
      </c>
      <c r="BM294" s="34">
        <v>0.99781841886706535</v>
      </c>
      <c r="BN294" s="34">
        <v>0.99778148396164257</v>
      </c>
      <c r="BO294" s="34">
        <v>0.99774455042338928</v>
      </c>
      <c r="BP294" s="34">
        <v>0.99770761825225551</v>
      </c>
      <c r="BQ294" s="34">
        <v>0.99767068744819021</v>
      </c>
      <c r="BR294" s="34">
        <v>0.99763375801114285</v>
      </c>
      <c r="BS294" s="34">
        <v>0.99759682994106302</v>
      </c>
      <c r="BT294" s="34">
        <v>0.99755990323790011</v>
      </c>
      <c r="BU294" s="34">
        <v>0.99752297790160316</v>
      </c>
      <c r="BV294" s="34">
        <v>0.99748605393212197</v>
      </c>
      <c r="BW294" s="34">
        <v>0.99744913132940582</v>
      </c>
      <c r="BX294" s="34">
        <v>0.99741221009340408</v>
      </c>
      <c r="BY294" s="34">
        <v>0.99737529022406624</v>
      </c>
      <c r="BZ294" s="34">
        <v>0.99733837172134165</v>
      </c>
      <c r="CA294" s="34">
        <v>0.9973014545851796</v>
      </c>
      <c r="CB294" s="34">
        <v>0.99726453881552979</v>
      </c>
      <c r="CC294" s="34">
        <v>0.99722762441234147</v>
      </c>
      <c r="CD294" s="34">
        <v>0.99719071137556392</v>
      </c>
      <c r="CE294" s="34">
        <v>0.99715379970514706</v>
      </c>
      <c r="CF294" s="34">
        <v>0.99711688940103971</v>
      </c>
      <c r="CG294" s="34">
        <v>0.99707998046319168</v>
      </c>
      <c r="CH294" s="34">
        <v>0.99704307289155203</v>
      </c>
      <c r="CI294" s="34">
        <v>0.99700616668607067</v>
      </c>
      <c r="CJ294" s="34">
        <v>0.99696926184669665</v>
      </c>
      <c r="CK294" s="34">
        <v>0.99693235837337979</v>
      </c>
      <c r="CL294" s="34">
        <v>0.99689545626606901</v>
      </c>
      <c r="CM294" s="34">
        <v>0.99685855552471425</v>
      </c>
      <c r="CN294" s="34">
        <v>0.99682165614926443</v>
      </c>
      <c r="CO294" s="34">
        <v>0.99678475813966938</v>
      </c>
      <c r="CP294" s="34">
        <v>0.99674786149587857</v>
      </c>
      <c r="CQ294" s="34">
        <v>0.99671096621784117</v>
      </c>
      <c r="CR294" s="34">
        <v>0.99667407230550698</v>
      </c>
      <c r="CS294" s="34">
        <v>0.99663717975882504</v>
      </c>
      <c r="CT294" s="34">
        <v>0.99660028857774496</v>
      </c>
      <c r="CU294" s="34">
        <v>0.99653023357309445</v>
      </c>
      <c r="CV294" s="34">
        <v>0.99646018349288923</v>
      </c>
      <c r="CW294" s="34">
        <v>0.99639013833678347</v>
      </c>
      <c r="CX294" s="34">
        <v>0.99632009810443045</v>
      </c>
      <c r="CY294" s="34">
        <v>0.99625006279548456</v>
      </c>
      <c r="CZ294" s="34">
        <v>0.99618003240959951</v>
      </c>
      <c r="DA294" s="34">
        <v>0.99611000694642926</v>
      </c>
      <c r="DB294" s="34">
        <v>0.99603998640562774</v>
      </c>
    </row>
    <row r="295" spans="1:106" x14ac:dyDescent="0.2">
      <c r="A295" s="13">
        <f t="shared" ca="1" si="4"/>
        <v>44683</v>
      </c>
      <c r="B295" s="34">
        <v>1.0000370170283015</v>
      </c>
      <c r="C295" s="34">
        <v>1</v>
      </c>
      <c r="D295" s="34">
        <v>0.999962984341908</v>
      </c>
      <c r="E295" s="34">
        <v>0.99992597005397521</v>
      </c>
      <c r="F295" s="34">
        <v>0.99988895713615056</v>
      </c>
      <c r="G295" s="34">
        <v>0.9998519455883832</v>
      </c>
      <c r="H295" s="34">
        <v>0.99981493541062294</v>
      </c>
      <c r="I295" s="34">
        <v>0.99977792660281861</v>
      </c>
      <c r="J295" s="34">
        <v>0.99974091916491958</v>
      </c>
      <c r="K295" s="34">
        <v>0.99970391309687534</v>
      </c>
      <c r="L295" s="34">
        <v>0.99966690839863503</v>
      </c>
      <c r="M295" s="34">
        <v>0.99962990507014804</v>
      </c>
      <c r="N295" s="34">
        <v>0.9995929031113634</v>
      </c>
      <c r="O295" s="34">
        <v>0.99955590252223092</v>
      </c>
      <c r="P295" s="34">
        <v>0.99951890330269932</v>
      </c>
      <c r="Q295" s="34">
        <v>0.99948190545271842</v>
      </c>
      <c r="R295" s="34">
        <v>0.99944490897223703</v>
      </c>
      <c r="S295" s="34">
        <v>0.99940791386120487</v>
      </c>
      <c r="T295" s="34">
        <v>0.99937092011957118</v>
      </c>
      <c r="U295" s="34">
        <v>0.99933392774728502</v>
      </c>
      <c r="V295" s="34">
        <v>0.99929693674429598</v>
      </c>
      <c r="W295" s="34">
        <v>0.99925994711055321</v>
      </c>
      <c r="X295" s="34">
        <v>0.99922295884600598</v>
      </c>
      <c r="Y295" s="34">
        <v>0.99918597195060366</v>
      </c>
      <c r="Z295" s="34">
        <v>0.99914898642429584</v>
      </c>
      <c r="AA295" s="34">
        <v>0.99911200226703145</v>
      </c>
      <c r="AB295" s="34">
        <v>0.99907501947876021</v>
      </c>
      <c r="AC295" s="34">
        <v>0.99903803805943092</v>
      </c>
      <c r="AD295" s="34">
        <v>0.9990010580089933</v>
      </c>
      <c r="AE295" s="34">
        <v>0.99896407932739673</v>
      </c>
      <c r="AF295" s="34">
        <v>0.99892710201459012</v>
      </c>
      <c r="AG295" s="34">
        <v>0.9988901260705233</v>
      </c>
      <c r="AH295" s="34">
        <v>0.99885315149514531</v>
      </c>
      <c r="AI295" s="34">
        <v>0.99881617828840574</v>
      </c>
      <c r="AJ295" s="34">
        <v>0.99877920645025342</v>
      </c>
      <c r="AK295" s="34">
        <v>0.99874223598063816</v>
      </c>
      <c r="AL295" s="34">
        <v>0.99870526687950922</v>
      </c>
      <c r="AM295" s="34">
        <v>0.99866829914681587</v>
      </c>
      <c r="AN295" s="34">
        <v>0.99863133278250737</v>
      </c>
      <c r="AO295" s="34">
        <v>0.99859436778653343</v>
      </c>
      <c r="AP295" s="34">
        <v>0.99855740415884298</v>
      </c>
      <c r="AQ295" s="34">
        <v>0.99852044189938538</v>
      </c>
      <c r="AR295" s="34">
        <v>0.99848348100811035</v>
      </c>
      <c r="AS295" s="34">
        <v>0.99844652148496693</v>
      </c>
      <c r="AT295" s="34">
        <v>0.99840956332990471</v>
      </c>
      <c r="AU295" s="34">
        <v>0.99837260654287285</v>
      </c>
      <c r="AV295" s="34">
        <v>0.99833565112382072</v>
      </c>
      <c r="AW295" s="34">
        <v>0.99829869707269769</v>
      </c>
      <c r="AX295" s="34">
        <v>0.99826174438945348</v>
      </c>
      <c r="AY295" s="34">
        <v>0.99822479307403689</v>
      </c>
      <c r="AZ295" s="34">
        <v>0.99818784312639752</v>
      </c>
      <c r="BA295" s="34">
        <v>0.99815089454648498</v>
      </c>
      <c r="BB295" s="34">
        <v>0.99811394733424841</v>
      </c>
      <c r="BC295" s="34">
        <v>0.99807700148963718</v>
      </c>
      <c r="BD295" s="34">
        <v>0.99804005701260057</v>
      </c>
      <c r="BE295" s="34">
        <v>0.99800311390308816</v>
      </c>
      <c r="BF295" s="34">
        <v>0.99796617216104933</v>
      </c>
      <c r="BG295" s="34">
        <v>0.99792923178643334</v>
      </c>
      <c r="BH295" s="34">
        <v>0.99789229277918967</v>
      </c>
      <c r="BI295" s="34">
        <v>0.9978553551392676</v>
      </c>
      <c r="BJ295" s="34">
        <v>0.99781841886661682</v>
      </c>
      <c r="BK295" s="34">
        <v>0.99778148396118604</v>
      </c>
      <c r="BL295" s="34">
        <v>0.99774455042292554</v>
      </c>
      <c r="BM295" s="34">
        <v>0.99770761825178389</v>
      </c>
      <c r="BN295" s="34">
        <v>0.99767068744771104</v>
      </c>
      <c r="BO295" s="34">
        <v>0.99763375801065612</v>
      </c>
      <c r="BP295" s="34">
        <v>0.99759682994056875</v>
      </c>
      <c r="BQ295" s="34">
        <v>0.99755990323739807</v>
      </c>
      <c r="BR295" s="34">
        <v>0.99752297790109379</v>
      </c>
      <c r="BS295" s="34">
        <v>0.99748605393160483</v>
      </c>
      <c r="BT295" s="34">
        <v>0.99744913132888113</v>
      </c>
      <c r="BU295" s="34">
        <v>0.99741221009287184</v>
      </c>
      <c r="BV295" s="34">
        <v>0.99737529022352656</v>
      </c>
      <c r="BW295" s="34">
        <v>0.9973383717207942</v>
      </c>
      <c r="BX295" s="34">
        <v>0.99730145458462471</v>
      </c>
      <c r="BY295" s="34">
        <v>0.99726453881496735</v>
      </c>
      <c r="BZ295" s="34">
        <v>0.99722762441177137</v>
      </c>
      <c r="CA295" s="34">
        <v>0.99719071137498638</v>
      </c>
      <c r="CB295" s="34">
        <v>0.99715379970456175</v>
      </c>
      <c r="CC295" s="34">
        <v>0.99711688940044685</v>
      </c>
      <c r="CD295" s="34">
        <v>0.99707998046259105</v>
      </c>
      <c r="CE295" s="34">
        <v>0.99704307289094396</v>
      </c>
      <c r="CF295" s="34">
        <v>0.99700616668545505</v>
      </c>
      <c r="CG295" s="34">
        <v>0.9969692618460736</v>
      </c>
      <c r="CH295" s="34">
        <v>0.99693235837274907</v>
      </c>
      <c r="CI295" s="34">
        <v>0.99689545626543075</v>
      </c>
      <c r="CJ295" s="34">
        <v>0.99685855552406821</v>
      </c>
      <c r="CK295" s="34">
        <v>0.99682165614861096</v>
      </c>
      <c r="CL295" s="34">
        <v>0.99678475813900846</v>
      </c>
      <c r="CM295" s="34">
        <v>0.99674786149520989</v>
      </c>
      <c r="CN295" s="34">
        <v>0.99671096621716493</v>
      </c>
      <c r="CO295" s="34">
        <v>0.99667407230482319</v>
      </c>
      <c r="CP295" s="34">
        <v>0.9966371797581336</v>
      </c>
      <c r="CQ295" s="34">
        <v>0.99660028857704608</v>
      </c>
      <c r="CR295" s="34">
        <v>0.9965316395402275</v>
      </c>
      <c r="CS295" s="34">
        <v>0.99646299523217541</v>
      </c>
      <c r="CT295" s="34">
        <v>0.99639435565256451</v>
      </c>
      <c r="CU295" s="34">
        <v>0.99632572080106885</v>
      </c>
      <c r="CV295" s="34">
        <v>0.99625709067736268</v>
      </c>
      <c r="CW295" s="34">
        <v>0.99618846528112048</v>
      </c>
      <c r="CX295" s="34">
        <v>0.99611984461201641</v>
      </c>
      <c r="CY295" s="34">
        <v>0.99605122866972517</v>
      </c>
      <c r="CZ295" s="34">
        <v>0.99598261745392092</v>
      </c>
      <c r="DA295" s="34">
        <v>0.99591401096427812</v>
      </c>
      <c r="DB295" s="34">
        <v>0.99584540920047115</v>
      </c>
    </row>
    <row r="296" spans="1:106" x14ac:dyDescent="0.2">
      <c r="A296" s="13">
        <f t="shared" ca="1" si="4"/>
        <v>44684</v>
      </c>
      <c r="B296" s="34">
        <v>1.0000378040666462</v>
      </c>
      <c r="C296" s="34">
        <v>1</v>
      </c>
      <c r="D296" s="34">
        <v>0.99996219736244729</v>
      </c>
      <c r="E296" s="34">
        <v>0.99992439615393414</v>
      </c>
      <c r="F296" s="34">
        <v>0.99988659637440613</v>
      </c>
      <c r="G296" s="34">
        <v>0.99984879802380955</v>
      </c>
      <c r="H296" s="34">
        <v>0.9998110011020902</v>
      </c>
      <c r="I296" s="34">
        <v>0.99977320560919425</v>
      </c>
      <c r="J296" s="34">
        <v>0.99973541154506762</v>
      </c>
      <c r="K296" s="34">
        <v>0.99969761890965636</v>
      </c>
      <c r="L296" s="34">
        <v>0.9996598277029064</v>
      </c>
      <c r="M296" s="34">
        <v>0.99962203792476401</v>
      </c>
      <c r="N296" s="34">
        <v>0.99958424957517433</v>
      </c>
      <c r="O296" s="34">
        <v>0.99954646265408431</v>
      </c>
      <c r="P296" s="34">
        <v>0.99950867716143954</v>
      </c>
      <c r="Q296" s="34">
        <v>0.99947089309718584</v>
      </c>
      <c r="R296" s="34">
        <v>0.99943311046126959</v>
      </c>
      <c r="S296" s="34">
        <v>0.99939532925363661</v>
      </c>
      <c r="T296" s="34">
        <v>0.99935754947423305</v>
      </c>
      <c r="U296" s="34">
        <v>0.99931977112300474</v>
      </c>
      <c r="V296" s="34">
        <v>0.99928199419989761</v>
      </c>
      <c r="W296" s="34">
        <v>0.99924421870485791</v>
      </c>
      <c r="X296" s="34">
        <v>0.9992064446378317</v>
      </c>
      <c r="Y296" s="34">
        <v>0.99916867199876447</v>
      </c>
      <c r="Z296" s="34">
        <v>0.99913090078760303</v>
      </c>
      <c r="AA296" s="34">
        <v>0.99909313100429253</v>
      </c>
      <c r="AB296" s="34">
        <v>0.99905536264877992</v>
      </c>
      <c r="AC296" s="34">
        <v>0.99901759572101057</v>
      </c>
      <c r="AD296" s="34">
        <v>0.99897983022093073</v>
      </c>
      <c r="AE296" s="34">
        <v>0.99894206614848635</v>
      </c>
      <c r="AF296" s="34">
        <v>0.99890430350362369</v>
      </c>
      <c r="AG296" s="34">
        <v>0.99886654228628835</v>
      </c>
      <c r="AH296" s="34">
        <v>0.99882878249642681</v>
      </c>
      <c r="AI296" s="34">
        <v>0.99879102413398479</v>
      </c>
      <c r="AJ296" s="34">
        <v>0.99875326719890856</v>
      </c>
      <c r="AK296" s="34">
        <v>0.99871551169114414</v>
      </c>
      <c r="AL296" s="34">
        <v>0.99867775761063726</v>
      </c>
      <c r="AM296" s="34">
        <v>0.99864000495733452</v>
      </c>
      <c r="AN296" s="34">
        <v>0.9986022537311815</v>
      </c>
      <c r="AO296" s="34">
        <v>0.99856450393212426</v>
      </c>
      <c r="AP296" s="34">
        <v>0.99852675556010906</v>
      </c>
      <c r="AQ296" s="34">
        <v>0.99848900861508183</v>
      </c>
      <c r="AR296" s="34">
        <v>0.99845126309698873</v>
      </c>
      <c r="AS296" s="34">
        <v>0.99841351900577591</v>
      </c>
      <c r="AT296" s="34">
        <v>0.99837577634138908</v>
      </c>
      <c r="AU296" s="34">
        <v>0.99833803510377472</v>
      </c>
      <c r="AV296" s="34">
        <v>0.99830029529287867</v>
      </c>
      <c r="AW296" s="34">
        <v>0.99826255690864685</v>
      </c>
      <c r="AX296" s="34">
        <v>0.99822481995102552</v>
      </c>
      <c r="AY296" s="34">
        <v>0.99818708441996085</v>
      </c>
      <c r="AZ296" s="34">
        <v>0.99814935031539875</v>
      </c>
      <c r="BA296" s="34">
        <v>0.99811161763728518</v>
      </c>
      <c r="BB296" s="34">
        <v>0.99807388638556638</v>
      </c>
      <c r="BC296" s="34">
        <v>0.99803615656018863</v>
      </c>
      <c r="BD296" s="34">
        <v>0.99799842816109752</v>
      </c>
      <c r="BE296" s="34">
        <v>0.99796070118823965</v>
      </c>
      <c r="BF296" s="34">
        <v>0.99792297564156085</v>
      </c>
      <c r="BG296" s="34">
        <v>0.99788525152100715</v>
      </c>
      <c r="BH296" s="34">
        <v>0.99784752882652461</v>
      </c>
      <c r="BI296" s="34">
        <v>0.99780980755805948</v>
      </c>
      <c r="BJ296" s="34">
        <v>0.99777208771555781</v>
      </c>
      <c r="BK296" s="34">
        <v>0.99773436929896564</v>
      </c>
      <c r="BL296" s="34">
        <v>0.99769665230822924</v>
      </c>
      <c r="BM296" s="34">
        <v>0.99765893674329431</v>
      </c>
      <c r="BN296" s="34">
        <v>0.99762122260410735</v>
      </c>
      <c r="BO296" s="34">
        <v>0.99758350989061451</v>
      </c>
      <c r="BP296" s="34">
        <v>0.99754579860276138</v>
      </c>
      <c r="BQ296" s="34">
        <v>0.99750808874049468</v>
      </c>
      <c r="BR296" s="34">
        <v>0.99747038030376012</v>
      </c>
      <c r="BS296" s="34">
        <v>0.99743267329250396</v>
      </c>
      <c r="BT296" s="34">
        <v>0.99739496770667202</v>
      </c>
      <c r="BU296" s="34">
        <v>0.99735726354621101</v>
      </c>
      <c r="BV296" s="34">
        <v>0.99731956081106654</v>
      </c>
      <c r="BW296" s="34">
        <v>0.99728185950118486</v>
      </c>
      <c r="BX296" s="34">
        <v>0.99724415961651225</v>
      </c>
      <c r="BY296" s="34">
        <v>0.99720646115699463</v>
      </c>
      <c r="BZ296" s="34">
        <v>0.99716876412257838</v>
      </c>
      <c r="CA296" s="34">
        <v>0.99713106851320943</v>
      </c>
      <c r="CB296" s="34">
        <v>0.99709337432883371</v>
      </c>
      <c r="CC296" s="34">
        <v>0.99705568156939783</v>
      </c>
      <c r="CD296" s="34">
        <v>0.9970179902348475</v>
      </c>
      <c r="CE296" s="34">
        <v>0.99698030032512908</v>
      </c>
      <c r="CF296" s="34">
        <v>0.99694261184018873</v>
      </c>
      <c r="CG296" s="34">
        <v>0.99690492477997239</v>
      </c>
      <c r="CH296" s="34">
        <v>0.99686723914442654</v>
      </c>
      <c r="CI296" s="34">
        <v>0.9968295549334969</v>
      </c>
      <c r="CJ296" s="34">
        <v>0.99679187214713005</v>
      </c>
      <c r="CK296" s="34">
        <v>0.9967541907852715</v>
      </c>
      <c r="CL296" s="34">
        <v>0.99671651084786816</v>
      </c>
      <c r="CM296" s="34">
        <v>0.99667883233486576</v>
      </c>
      <c r="CN296" s="34">
        <v>0.99664115524621044</v>
      </c>
      <c r="CO296" s="34">
        <v>0.99660347958184858</v>
      </c>
      <c r="CP296" s="34">
        <v>0.99656580534172623</v>
      </c>
      <c r="CQ296" s="34">
        <v>0.99652813252578942</v>
      </c>
      <c r="CR296" s="34">
        <v>0.99645937658085937</v>
      </c>
      <c r="CS296" s="34">
        <v>0.99639062537977918</v>
      </c>
      <c r="CT296" s="34">
        <v>0.99632187892222157</v>
      </c>
      <c r="CU296" s="34">
        <v>0.99625313720785957</v>
      </c>
      <c r="CV296" s="34">
        <v>0.99618440023636567</v>
      </c>
      <c r="CW296" s="34">
        <v>0.99611566800741247</v>
      </c>
      <c r="CX296" s="34">
        <v>0.99604694052067333</v>
      </c>
      <c r="CY296" s="34">
        <v>0.99597821777582052</v>
      </c>
      <c r="CZ296" s="34">
        <v>0.99590949977252707</v>
      </c>
      <c r="DA296" s="34">
        <v>0.99584078651046559</v>
      </c>
      <c r="DB296" s="34">
        <v>0.99577207798930945</v>
      </c>
    </row>
    <row r="297" spans="1:106" x14ac:dyDescent="0.2">
      <c r="A297" s="13">
        <f t="shared" ca="1" si="4"/>
        <v>44685</v>
      </c>
      <c r="B297" s="34">
        <v>1.0000389886744243</v>
      </c>
      <c r="C297" s="34">
        <v>1</v>
      </c>
      <c r="D297" s="34">
        <v>0.99996101284563288</v>
      </c>
      <c r="E297" s="34">
        <v>0.99992202721126411</v>
      </c>
      <c r="F297" s="34">
        <v>0.9998830430968344</v>
      </c>
      <c r="G297" s="34">
        <v>0.99984406050228392</v>
      </c>
      <c r="H297" s="34">
        <v>0.99980507942755448</v>
      </c>
      <c r="I297" s="34">
        <v>0.99976609987258591</v>
      </c>
      <c r="J297" s="34">
        <v>0.99972712183731927</v>
      </c>
      <c r="K297" s="34">
        <v>0.99968814532169537</v>
      </c>
      <c r="L297" s="34">
        <v>0.99964917032565481</v>
      </c>
      <c r="M297" s="34">
        <v>0.99961019684913832</v>
      </c>
      <c r="N297" s="34">
        <v>0.99957122489208716</v>
      </c>
      <c r="O297" s="34">
        <v>0.99953225445444138</v>
      </c>
      <c r="P297" s="34">
        <v>0.99949328553614214</v>
      </c>
      <c r="Q297" s="34">
        <v>0.99945431813713026</v>
      </c>
      <c r="R297" s="34">
        <v>0.99941535225734623</v>
      </c>
      <c r="S297" s="34">
        <v>0.999376387896731</v>
      </c>
      <c r="T297" s="34">
        <v>0.99933742505522527</v>
      </c>
      <c r="U297" s="34">
        <v>0.99929846373276987</v>
      </c>
      <c r="V297" s="34">
        <v>0.99925950392930574</v>
      </c>
      <c r="W297" s="34">
        <v>0.99922054564477347</v>
      </c>
      <c r="X297" s="34">
        <v>0.99918158887911357</v>
      </c>
      <c r="Y297" s="34">
        <v>0.99914263363226741</v>
      </c>
      <c r="Z297" s="34">
        <v>0.99913093358849503</v>
      </c>
      <c r="AA297" s="34">
        <v>0.99909316523001657</v>
      </c>
      <c r="AB297" s="34">
        <v>0.99905539829922796</v>
      </c>
      <c r="AC297" s="34">
        <v>0.99901763279607492</v>
      </c>
      <c r="AD297" s="34">
        <v>0.99897986872050382</v>
      </c>
      <c r="AE297" s="34">
        <v>0.99894210607246026</v>
      </c>
      <c r="AF297" s="34">
        <v>0.99890434485189072</v>
      </c>
      <c r="AG297" s="34">
        <v>0.99886658505874082</v>
      </c>
      <c r="AH297" s="34">
        <v>0.99882882669295669</v>
      </c>
      <c r="AI297" s="34">
        <v>0.99879106975448473</v>
      </c>
      <c r="AJ297" s="34">
        <v>0.99875331424327052</v>
      </c>
      <c r="AK297" s="34">
        <v>0.99871556015926055</v>
      </c>
      <c r="AL297" s="34">
        <v>0.99867780750240065</v>
      </c>
      <c r="AM297" s="34">
        <v>0.99864005627263674</v>
      </c>
      <c r="AN297" s="34">
        <v>0.9986023064699151</v>
      </c>
      <c r="AO297" s="34">
        <v>0.99856455809418154</v>
      </c>
      <c r="AP297" s="34">
        <v>0.99852681114538244</v>
      </c>
      <c r="AQ297" s="34">
        <v>0.99848906562346362</v>
      </c>
      <c r="AR297" s="34">
        <v>0.99845132152837102</v>
      </c>
      <c r="AS297" s="34">
        <v>0.99841357886005122</v>
      </c>
      <c r="AT297" s="34">
        <v>0.99837583761844995</v>
      </c>
      <c r="AU297" s="34">
        <v>0.99833809780351301</v>
      </c>
      <c r="AV297" s="34">
        <v>0.99830035941518691</v>
      </c>
      <c r="AW297" s="34">
        <v>0.99826262245341757</v>
      </c>
      <c r="AX297" s="34">
        <v>0.99822488691815114</v>
      </c>
      <c r="AY297" s="34">
        <v>0.99818715280933323</v>
      </c>
      <c r="AZ297" s="34">
        <v>0.99814942012691066</v>
      </c>
      <c r="BA297" s="34">
        <v>0.99811168887082902</v>
      </c>
      <c r="BB297" s="34">
        <v>0.9980739590410348</v>
      </c>
      <c r="BC297" s="34">
        <v>0.99803623063747349</v>
      </c>
      <c r="BD297" s="34">
        <v>0.99799850366009146</v>
      </c>
      <c r="BE297" s="34">
        <v>0.99796077810883488</v>
      </c>
      <c r="BF297" s="34">
        <v>0.99792305398364989</v>
      </c>
      <c r="BG297" s="34">
        <v>0.99788533128448242</v>
      </c>
      <c r="BH297" s="34">
        <v>0.99784761001127886</v>
      </c>
      <c r="BI297" s="34">
        <v>0.99780989016398469</v>
      </c>
      <c r="BJ297" s="34">
        <v>0.99777217174254684</v>
      </c>
      <c r="BK297" s="34">
        <v>0.99773445474691069</v>
      </c>
      <c r="BL297" s="34">
        <v>0.99769673917702251</v>
      </c>
      <c r="BM297" s="34">
        <v>0.99765902503282877</v>
      </c>
      <c r="BN297" s="34">
        <v>0.99762131231427509</v>
      </c>
      <c r="BO297" s="34">
        <v>0.99758360102130827</v>
      </c>
      <c r="BP297" s="34">
        <v>0.99754589115387349</v>
      </c>
      <c r="BQ297" s="34">
        <v>0.99750818271191755</v>
      </c>
      <c r="BR297" s="34">
        <v>0.99747047569538616</v>
      </c>
      <c r="BS297" s="34">
        <v>0.99743277010422582</v>
      </c>
      <c r="BT297" s="34">
        <v>0.99739506593838245</v>
      </c>
      <c r="BU297" s="34">
        <v>0.9973573631978021</v>
      </c>
      <c r="BV297" s="34">
        <v>0.99731966188243093</v>
      </c>
      <c r="BW297" s="34">
        <v>0.99728196199221508</v>
      </c>
      <c r="BX297" s="34">
        <v>0.99724426352710094</v>
      </c>
      <c r="BY297" s="34">
        <v>0.99720656648703432</v>
      </c>
      <c r="BZ297" s="34">
        <v>0.99716887087196138</v>
      </c>
      <c r="CA297" s="34">
        <v>0.99713117668182816</v>
      </c>
      <c r="CB297" s="34">
        <v>0.99709348391658115</v>
      </c>
      <c r="CC297" s="34">
        <v>0.99705579257616639</v>
      </c>
      <c r="CD297" s="34">
        <v>0.99701810266052959</v>
      </c>
      <c r="CE297" s="34">
        <v>0.99698041416961747</v>
      </c>
      <c r="CF297" s="34">
        <v>0.99694272710337584</v>
      </c>
      <c r="CG297" s="34">
        <v>0.99690504146175085</v>
      </c>
      <c r="CH297" s="34">
        <v>0.99686735724468889</v>
      </c>
      <c r="CI297" s="34">
        <v>0.99682967445213577</v>
      </c>
      <c r="CJ297" s="34">
        <v>0.99679199308403788</v>
      </c>
      <c r="CK297" s="34">
        <v>0.99675431314034146</v>
      </c>
      <c r="CL297" s="34">
        <v>0.99671663462099225</v>
      </c>
      <c r="CM297" s="34">
        <v>0.9966789575259366</v>
      </c>
      <c r="CN297" s="34">
        <v>0.99664128185512113</v>
      </c>
      <c r="CO297" s="34">
        <v>0.99660360760849132</v>
      </c>
      <c r="CP297" s="34">
        <v>0.99656593478599387</v>
      </c>
      <c r="CQ297" s="34">
        <v>0.99652826338757439</v>
      </c>
      <c r="CR297" s="34">
        <v>0.99649059341317969</v>
      </c>
      <c r="CS297" s="34">
        <v>0.99645292486275538</v>
      </c>
      <c r="CT297" s="34">
        <v>0.99638542557287224</v>
      </c>
      <c r="CU297" s="34">
        <v>0.9963179308553618</v>
      </c>
      <c r="CV297" s="34">
        <v>0.99625044070991442</v>
      </c>
      <c r="CW297" s="34">
        <v>0.99618295513622002</v>
      </c>
      <c r="CX297" s="34">
        <v>0.99601167896614073</v>
      </c>
      <c r="CY297" s="34">
        <v>0.99594565919654932</v>
      </c>
      <c r="CZ297" s="34">
        <v>0.99587964380302096</v>
      </c>
      <c r="DA297" s="34">
        <v>0.9958136327852658</v>
      </c>
      <c r="DB297" s="34">
        <v>0.99574762614299372</v>
      </c>
    </row>
    <row r="298" spans="1:106" x14ac:dyDescent="0.2">
      <c r="A298" s="13">
        <f t="shared" ca="1" si="4"/>
        <v>44686</v>
      </c>
      <c r="B298" s="34">
        <v>1.0001140327382361</v>
      </c>
      <c r="C298" s="34">
        <v>1.0000760203807344</v>
      </c>
      <c r="D298" s="34">
        <v>1.0000380094680075</v>
      </c>
      <c r="E298" s="34">
        <v>1</v>
      </c>
      <c r="F298" s="34">
        <v>0.99996199197665736</v>
      </c>
      <c r="G298" s="34">
        <v>0.9999239853979246</v>
      </c>
      <c r="H298" s="34">
        <v>0.99988598026374675</v>
      </c>
      <c r="I298" s="34">
        <v>0.99984797657406888</v>
      </c>
      <c r="J298" s="34">
        <v>0.99980997432883612</v>
      </c>
      <c r="K298" s="34">
        <v>0.99977197352799385</v>
      </c>
      <c r="L298" s="34">
        <v>0.99973397417148657</v>
      </c>
      <c r="M298" s="34">
        <v>0.99969597625925977</v>
      </c>
      <c r="N298" s="34">
        <v>0.99965797979125859</v>
      </c>
      <c r="O298" s="34">
        <v>0.99961998476742797</v>
      </c>
      <c r="P298" s="34">
        <v>0.9995819911877134</v>
      </c>
      <c r="Q298" s="34">
        <v>0.99954399905205926</v>
      </c>
      <c r="R298" s="34">
        <v>0.99950600836041137</v>
      </c>
      <c r="S298" s="34">
        <v>0.99946801911271466</v>
      </c>
      <c r="T298" s="34">
        <v>0.99943003130891384</v>
      </c>
      <c r="U298" s="34">
        <v>0.99939204494895451</v>
      </c>
      <c r="V298" s="34">
        <v>0.99935406003278171</v>
      </c>
      <c r="W298" s="34">
        <v>0.99931607656034049</v>
      </c>
      <c r="X298" s="34">
        <v>0.99927809453157579</v>
      </c>
      <c r="Y298" s="34">
        <v>0.99924011394643308</v>
      </c>
      <c r="Z298" s="34">
        <v>0.99918155702140943</v>
      </c>
      <c r="AA298" s="34">
        <v>0.99914260025883073</v>
      </c>
      <c r="AB298" s="34">
        <v>0.99910364501512461</v>
      </c>
      <c r="AC298" s="34">
        <v>0.99906469129023179</v>
      </c>
      <c r="AD298" s="34">
        <v>0.99902573908409287</v>
      </c>
      <c r="AE298" s="34">
        <v>0.99898678839664867</v>
      </c>
      <c r="AF298" s="34">
        <v>0.99894783922784025</v>
      </c>
      <c r="AG298" s="34">
        <v>0.99890889157760809</v>
      </c>
      <c r="AH298" s="34">
        <v>0.99886994544589336</v>
      </c>
      <c r="AI298" s="34">
        <v>0.99883100083263643</v>
      </c>
      <c r="AJ298" s="34">
        <v>0.99879205773777813</v>
      </c>
      <c r="AK298" s="34">
        <v>0.9987531161612595</v>
      </c>
      <c r="AL298" s="34">
        <v>0.9987141761030216</v>
      </c>
      <c r="AM298" s="34">
        <v>0.99867523756300436</v>
      </c>
      <c r="AN298" s="34">
        <v>0.99863630054114938</v>
      </c>
      <c r="AO298" s="34">
        <v>0.99859736503739716</v>
      </c>
      <c r="AP298" s="34">
        <v>0.99855843105168851</v>
      </c>
      <c r="AQ298" s="34">
        <v>0.99851949858396438</v>
      </c>
      <c r="AR298" s="34">
        <v>0.99848056763416526</v>
      </c>
      <c r="AS298" s="34">
        <v>0.99844163820223231</v>
      </c>
      <c r="AT298" s="34">
        <v>0.99840271028810634</v>
      </c>
      <c r="AU298" s="34">
        <v>0.99836378389172808</v>
      </c>
      <c r="AV298" s="34">
        <v>0.99832485901303814</v>
      </c>
      <c r="AW298" s="34">
        <v>0.99828593565197776</v>
      </c>
      <c r="AX298" s="34">
        <v>0.99824701380848757</v>
      </c>
      <c r="AY298" s="34">
        <v>0.99820809348250827</v>
      </c>
      <c r="AZ298" s="34">
        <v>0.99816917467398081</v>
      </c>
      <c r="BA298" s="34">
        <v>0.998130257382846</v>
      </c>
      <c r="BB298" s="34">
        <v>0.99809134160904478</v>
      </c>
      <c r="BC298" s="34">
        <v>0.99805242735251809</v>
      </c>
      <c r="BD298" s="34">
        <v>0.99801351461320642</v>
      </c>
      <c r="BE298" s="34">
        <v>0.99797460339105082</v>
      </c>
      <c r="BF298" s="34">
        <v>0.99793569368599211</v>
      </c>
      <c r="BG298" s="34">
        <v>0.99789678549797112</v>
      </c>
      <c r="BH298" s="34">
        <v>0.99785787882692878</v>
      </c>
      <c r="BI298" s="34">
        <v>0.99781897367280592</v>
      </c>
      <c r="BJ298" s="34">
        <v>0.99778007003554325</v>
      </c>
      <c r="BK298" s="34">
        <v>0.99774116791508183</v>
      </c>
      <c r="BL298" s="34">
        <v>0.99770226731136258</v>
      </c>
      <c r="BM298" s="34">
        <v>0.99766336822432611</v>
      </c>
      <c r="BN298" s="34">
        <v>0.99762447065391335</v>
      </c>
      <c r="BO298" s="34">
        <v>0.99758557460006547</v>
      </c>
      <c r="BP298" s="34">
        <v>0.99754668006272285</v>
      </c>
      <c r="BQ298" s="34">
        <v>0.99750778704182674</v>
      </c>
      <c r="BR298" s="34">
        <v>0.99746889553731777</v>
      </c>
      <c r="BS298" s="34">
        <v>0.99743000554913697</v>
      </c>
      <c r="BT298" s="34">
        <v>0.99739111707722539</v>
      </c>
      <c r="BU298" s="34">
        <v>0.99735223012152341</v>
      </c>
      <c r="BV298" s="34">
        <v>0.9973133446819723</v>
      </c>
      <c r="BW298" s="34">
        <v>0.997274460758513</v>
      </c>
      <c r="BX298" s="34">
        <v>0.99723557835108612</v>
      </c>
      <c r="BY298" s="34">
        <v>0.9971966974596328</v>
      </c>
      <c r="BZ298" s="34">
        <v>0.99715781808409354</v>
      </c>
      <c r="CA298" s="34">
        <v>0.99711894022440994</v>
      </c>
      <c r="CB298" s="34">
        <v>0.99708006388052228</v>
      </c>
      <c r="CC298" s="34">
        <v>0.99704118905237171</v>
      </c>
      <c r="CD298" s="34">
        <v>0.99700231573989895</v>
      </c>
      <c r="CE298" s="34">
        <v>0.99696344394304515</v>
      </c>
      <c r="CF298" s="34">
        <v>0.99692457366175113</v>
      </c>
      <c r="CG298" s="34">
        <v>0.99688570489595785</v>
      </c>
      <c r="CH298" s="34">
        <v>0.99684683764560611</v>
      </c>
      <c r="CI298" s="34">
        <v>0.99680797191063675</v>
      </c>
      <c r="CJ298" s="34">
        <v>0.9967691076909907</v>
      </c>
      <c r="CK298" s="34">
        <v>0.99673024498660912</v>
      </c>
      <c r="CL298" s="34">
        <v>0.99669138379743294</v>
      </c>
      <c r="CM298" s="34">
        <v>0.99665252412340277</v>
      </c>
      <c r="CN298" s="34">
        <v>0.99661366596445988</v>
      </c>
      <c r="CO298" s="34">
        <v>0.99657480932054499</v>
      </c>
      <c r="CP298" s="34">
        <v>0.99653595419159879</v>
      </c>
      <c r="CQ298" s="34">
        <v>0.9964971005775628</v>
      </c>
      <c r="CR298" s="34">
        <v>0.9964582484783775</v>
      </c>
      <c r="CS298" s="34">
        <v>0.99641939789398404</v>
      </c>
      <c r="CT298" s="34">
        <v>0.99635240099653877</v>
      </c>
      <c r="CU298" s="34">
        <v>0.99628540860380721</v>
      </c>
      <c r="CV298" s="34">
        <v>0.99621842071548683</v>
      </c>
      <c r="CW298" s="34">
        <v>0.99615143733127443</v>
      </c>
      <c r="CX298" s="34">
        <v>0.99608445845086713</v>
      </c>
      <c r="CY298" s="34">
        <v>0.99601748407396251</v>
      </c>
      <c r="CZ298" s="34">
        <v>0.99595051420025749</v>
      </c>
      <c r="DA298" s="34">
        <v>0.99588354882944918</v>
      </c>
      <c r="DB298" s="34">
        <v>0.99581658796123496</v>
      </c>
    </row>
    <row r="299" spans="1:106" x14ac:dyDescent="0.2">
      <c r="A299" s="13">
        <f t="shared" ca="1" si="4"/>
        <v>44687</v>
      </c>
      <c r="B299" s="34">
        <v>1.0001166197060134</v>
      </c>
      <c r="C299" s="34">
        <v>1.0000777449596256</v>
      </c>
      <c r="D299" s="34">
        <v>1.0000388717243072</v>
      </c>
      <c r="E299" s="34">
        <v>1</v>
      </c>
      <c r="F299" s="34">
        <v>0.99996112978664486</v>
      </c>
      <c r="G299" s="34">
        <v>0.99992226108418325</v>
      </c>
      <c r="H299" s="34">
        <v>0.99988339389255654</v>
      </c>
      <c r="I299" s="34">
        <v>0.99984452821170566</v>
      </c>
      <c r="J299" s="34">
        <v>0.99980566404157212</v>
      </c>
      <c r="K299" s="34">
        <v>0.99976680138209739</v>
      </c>
      <c r="L299" s="34">
        <v>0.99972794023322209</v>
      </c>
      <c r="M299" s="34">
        <v>0.99968908059488826</v>
      </c>
      <c r="N299" s="34">
        <v>0.99965022246703694</v>
      </c>
      <c r="O299" s="34">
        <v>0.99961136584960908</v>
      </c>
      <c r="P299" s="34">
        <v>0.99957251074254638</v>
      </c>
      <c r="Q299" s="34">
        <v>0.9995336571457899</v>
      </c>
      <c r="R299" s="34">
        <v>0.99949480505928112</v>
      </c>
      <c r="S299" s="34">
        <v>0.9994559544829611</v>
      </c>
      <c r="T299" s="34">
        <v>0.99941710541677131</v>
      </c>
      <c r="U299" s="34">
        <v>0.99937825786065304</v>
      </c>
      <c r="V299" s="34">
        <v>0.99933941181454766</v>
      </c>
      <c r="W299" s="34">
        <v>0.99930056727839633</v>
      </c>
      <c r="X299" s="34">
        <v>0.99926172425214022</v>
      </c>
      <c r="Y299" s="34">
        <v>0.99922288273572091</v>
      </c>
      <c r="Z299" s="34">
        <v>0.99918404272907979</v>
      </c>
      <c r="AA299" s="34">
        <v>0.99914520423215791</v>
      </c>
      <c r="AB299" s="34">
        <v>0.99910636724489676</v>
      </c>
      <c r="AC299" s="34">
        <v>0.99906753176723762</v>
      </c>
      <c r="AD299" s="34">
        <v>0.99902869779912162</v>
      </c>
      <c r="AE299" s="34">
        <v>0.99898986534049028</v>
      </c>
      <c r="AF299" s="34">
        <v>0.99895103439128485</v>
      </c>
      <c r="AG299" s="34">
        <v>0.99891220495144695</v>
      </c>
      <c r="AH299" s="34">
        <v>0.99887337702091761</v>
      </c>
      <c r="AI299" s="34">
        <v>0.9988345505996381</v>
      </c>
      <c r="AJ299" s="34">
        <v>0.99879572568754982</v>
      </c>
      <c r="AK299" s="34">
        <v>0.99875690228459402</v>
      </c>
      <c r="AL299" s="34">
        <v>0.99871808039071253</v>
      </c>
      <c r="AM299" s="34">
        <v>0.99867926000584606</v>
      </c>
      <c r="AN299" s="34">
        <v>0.99864044112993644</v>
      </c>
      <c r="AO299" s="34">
        <v>0.99860162376292461</v>
      </c>
      <c r="AP299" s="34">
        <v>0.99856280790475227</v>
      </c>
      <c r="AQ299" s="34">
        <v>0.99852399355536059</v>
      </c>
      <c r="AR299" s="34">
        <v>0.99848518071469083</v>
      </c>
      <c r="AS299" s="34">
        <v>0.99844636938268472</v>
      </c>
      <c r="AT299" s="34">
        <v>0.99840755955928318</v>
      </c>
      <c r="AU299" s="34">
        <v>0.99836875124442781</v>
      </c>
      <c r="AV299" s="34">
        <v>0.99832994443805989</v>
      </c>
      <c r="AW299" s="34">
        <v>0.99829113914012069</v>
      </c>
      <c r="AX299" s="34">
        <v>0.99825233535055191</v>
      </c>
      <c r="AY299" s="34">
        <v>0.9982135330692945</v>
      </c>
      <c r="AZ299" s="34">
        <v>0.99817473229629017</v>
      </c>
      <c r="BA299" s="34">
        <v>0.99813593303148029</v>
      </c>
      <c r="BB299" s="34">
        <v>0.99809713527480604</v>
      </c>
      <c r="BC299" s="34">
        <v>0.99805833902620877</v>
      </c>
      <c r="BD299" s="34">
        <v>0.99801954428563011</v>
      </c>
      <c r="BE299" s="34">
        <v>0.99798075105301098</v>
      </c>
      <c r="BF299" s="34">
        <v>0.99794195932829333</v>
      </c>
      <c r="BG299" s="34">
        <v>0.9979031691114183</v>
      </c>
      <c r="BH299" s="34">
        <v>0.99786438040232728</v>
      </c>
      <c r="BI299" s="34">
        <v>0.99782559320096142</v>
      </c>
      <c r="BJ299" s="34">
        <v>0.99778680750726279</v>
      </c>
      <c r="BK299" s="34">
        <v>0.99774802332117196</v>
      </c>
      <c r="BL299" s="34">
        <v>0.99770924064263089</v>
      </c>
      <c r="BM299" s="34">
        <v>0.99767045947158073</v>
      </c>
      <c r="BN299" s="34">
        <v>0.99763167980796308</v>
      </c>
      <c r="BO299" s="34">
        <v>0.9975929016517191</v>
      </c>
      <c r="BP299" s="34">
        <v>0.99755412500279039</v>
      </c>
      <c r="BQ299" s="34">
        <v>0.99751534986111845</v>
      </c>
      <c r="BR299" s="34">
        <v>0.99747657622664421</v>
      </c>
      <c r="BS299" s="34">
        <v>0.9974378040993096</v>
      </c>
      <c r="BT299" s="34">
        <v>0.99739903347905601</v>
      </c>
      <c r="BU299" s="34">
        <v>0.99736026436582448</v>
      </c>
      <c r="BV299" s="34">
        <v>0.99732149675955661</v>
      </c>
      <c r="BW299" s="34">
        <v>0.99728273066019391</v>
      </c>
      <c r="BX299" s="34">
        <v>0.99724396606767785</v>
      </c>
      <c r="BY299" s="34">
        <v>0.9972052029819497</v>
      </c>
      <c r="BZ299" s="34">
        <v>0.99716644140295108</v>
      </c>
      <c r="CA299" s="34">
        <v>0.99712768133062324</v>
      </c>
      <c r="CB299" s="34">
        <v>0.99708892276490757</v>
      </c>
      <c r="CC299" s="34">
        <v>0.99705016570574578</v>
      </c>
      <c r="CD299" s="34">
        <v>0.99701141015307893</v>
      </c>
      <c r="CE299" s="34">
        <v>0.99697265610684904</v>
      </c>
      <c r="CF299" s="34">
        <v>0.99693390356699696</v>
      </c>
      <c r="CG299" s="34">
        <v>0.99689515253346428</v>
      </c>
      <c r="CH299" s="34">
        <v>0.99685640300619272</v>
      </c>
      <c r="CI299" s="34">
        <v>0.99681765498512365</v>
      </c>
      <c r="CJ299" s="34">
        <v>0.99677890847019812</v>
      </c>
      <c r="CK299" s="34">
        <v>0.99674016346135819</v>
      </c>
      <c r="CL299" s="34">
        <v>0.99670141995854467</v>
      </c>
      <c r="CM299" s="34">
        <v>0.99666267796169949</v>
      </c>
      <c r="CN299" s="34">
        <v>0.99662393747076428</v>
      </c>
      <c r="CO299" s="34">
        <v>0.99658519848568006</v>
      </c>
      <c r="CP299" s="34">
        <v>0.99654646100638822</v>
      </c>
      <c r="CQ299" s="34">
        <v>0.99650772503283092</v>
      </c>
      <c r="CR299" s="34">
        <v>0.99646899056494886</v>
      </c>
      <c r="CS299" s="34">
        <v>0.99643025760268378</v>
      </c>
      <c r="CT299" s="34">
        <v>0.99636339616948821</v>
      </c>
      <c r="CU299" s="34">
        <v>0.99629653922275951</v>
      </c>
      <c r="CV299" s="34">
        <v>0.99622968676219659</v>
      </c>
      <c r="CW299" s="34">
        <v>0.99616283878749823</v>
      </c>
      <c r="CX299" s="34">
        <v>0.99609599529836357</v>
      </c>
      <c r="CY299" s="34">
        <v>0.99602915629449196</v>
      </c>
      <c r="CZ299" s="34">
        <v>0.99596232177558175</v>
      </c>
      <c r="DA299" s="34">
        <v>0.99589549174133241</v>
      </c>
      <c r="DB299" s="34">
        <v>0.99582866619144306</v>
      </c>
    </row>
    <row r="300" spans="1:106" x14ac:dyDescent="0.2">
      <c r="A300" s="13">
        <f t="shared" ca="1" si="4"/>
        <v>44690</v>
      </c>
      <c r="B300" s="34">
        <v>1.0000388717243123</v>
      </c>
      <c r="C300" s="34">
        <v>1</v>
      </c>
      <c r="D300" s="34">
        <v>0.9999611297866402</v>
      </c>
      <c r="E300" s="34">
        <v>0.99992226108417381</v>
      </c>
      <c r="F300" s="34">
        <v>0.99988339389254199</v>
      </c>
      <c r="G300" s="34">
        <v>0.99984452821168657</v>
      </c>
      <c r="H300" s="34">
        <v>0.99980566404154814</v>
      </c>
      <c r="I300" s="34">
        <v>0.9997668013820683</v>
      </c>
      <c r="J300" s="34">
        <v>0.99972794023318845</v>
      </c>
      <c r="K300" s="34">
        <v>0.99968908059484973</v>
      </c>
      <c r="L300" s="34">
        <v>0.99965022246699331</v>
      </c>
      <c r="M300" s="34">
        <v>0.9996113658495609</v>
      </c>
      <c r="N300" s="34">
        <v>0.99957251074249331</v>
      </c>
      <c r="O300" s="34">
        <v>0.99953365714573195</v>
      </c>
      <c r="P300" s="34">
        <v>0.99949480505921839</v>
      </c>
      <c r="Q300" s="34">
        <v>0.99945595448289359</v>
      </c>
      <c r="R300" s="34">
        <v>0.99941710541669904</v>
      </c>
      <c r="S300" s="34">
        <v>0.99937825786057588</v>
      </c>
      <c r="T300" s="34">
        <v>0.99933941181446562</v>
      </c>
      <c r="U300" s="34">
        <v>0.9993005672783094</v>
      </c>
      <c r="V300" s="34">
        <v>0.99926172425204862</v>
      </c>
      <c r="W300" s="34">
        <v>0.99922288273562443</v>
      </c>
      <c r="X300" s="34">
        <v>0.99918404272897843</v>
      </c>
      <c r="Y300" s="34">
        <v>0.99914520423205178</v>
      </c>
      <c r="Z300" s="34">
        <v>0.99910636724478574</v>
      </c>
      <c r="AA300" s="34">
        <v>0.99906753176712182</v>
      </c>
      <c r="AB300" s="34">
        <v>0.99902869779900083</v>
      </c>
      <c r="AC300" s="34">
        <v>0.99898986534036482</v>
      </c>
      <c r="AD300" s="34">
        <v>0.99895103439115462</v>
      </c>
      <c r="AE300" s="34">
        <v>0.99891220495131172</v>
      </c>
      <c r="AF300" s="34">
        <v>0.99887337702077739</v>
      </c>
      <c r="AG300" s="34">
        <v>0.998834550599493</v>
      </c>
      <c r="AH300" s="34">
        <v>0.99879572568739994</v>
      </c>
      <c r="AI300" s="34">
        <v>0.99875690228443958</v>
      </c>
      <c r="AJ300" s="34">
        <v>0.9987180803905531</v>
      </c>
      <c r="AK300" s="34">
        <v>0.99867926000568186</v>
      </c>
      <c r="AL300" s="34">
        <v>0.99864044112976735</v>
      </c>
      <c r="AM300" s="34">
        <v>0.99860162376275075</v>
      </c>
      <c r="AN300" s="34">
        <v>0.99856280790457363</v>
      </c>
      <c r="AO300" s="34">
        <v>0.99852399355517696</v>
      </c>
      <c r="AP300" s="34">
        <v>0.99848518071450243</v>
      </c>
      <c r="AQ300" s="34">
        <v>0.99844636938249132</v>
      </c>
      <c r="AR300" s="34">
        <v>0.99840755955908522</v>
      </c>
      <c r="AS300" s="34">
        <v>0.99836875124422497</v>
      </c>
      <c r="AT300" s="34">
        <v>0.99832994443785217</v>
      </c>
      <c r="AU300" s="34">
        <v>0.9982911391399083</v>
      </c>
      <c r="AV300" s="34">
        <v>0.99825233535033453</v>
      </c>
      <c r="AW300" s="34">
        <v>0.99821353306907268</v>
      </c>
      <c r="AX300" s="34">
        <v>0.99817473229606335</v>
      </c>
      <c r="AY300" s="34">
        <v>0.99813593303124848</v>
      </c>
      <c r="AZ300" s="34">
        <v>0.99809713527456956</v>
      </c>
      <c r="BA300" s="34">
        <v>0.9980583390259673</v>
      </c>
      <c r="BB300" s="34">
        <v>0.99801954428538386</v>
      </c>
      <c r="BC300" s="34">
        <v>0.99798075105275996</v>
      </c>
      <c r="BD300" s="34">
        <v>0.99794195932803753</v>
      </c>
      <c r="BE300" s="34">
        <v>0.99790316911115751</v>
      </c>
      <c r="BF300" s="34">
        <v>0.99786438040206171</v>
      </c>
      <c r="BG300" s="34">
        <v>0.9978255932006912</v>
      </c>
      <c r="BH300" s="34">
        <v>0.99778680750698756</v>
      </c>
      <c r="BI300" s="34">
        <v>0.99774802332089207</v>
      </c>
      <c r="BJ300" s="34">
        <v>0.99770924064234601</v>
      </c>
      <c r="BK300" s="34">
        <v>0.99767045947129118</v>
      </c>
      <c r="BL300" s="34">
        <v>0.99763167980766876</v>
      </c>
      <c r="BM300" s="34">
        <v>0.99759290165142001</v>
      </c>
      <c r="BN300" s="34">
        <v>0.99755412500248641</v>
      </c>
      <c r="BO300" s="34">
        <v>0.99751534986080959</v>
      </c>
      <c r="BP300" s="34">
        <v>0.99747657622633057</v>
      </c>
      <c r="BQ300" s="34">
        <v>0.99743780409899119</v>
      </c>
      <c r="BR300" s="34">
        <v>0.9973990334787326</v>
      </c>
      <c r="BS300" s="34">
        <v>0.99736026436549619</v>
      </c>
      <c r="BT300" s="34">
        <v>0.99732149675922377</v>
      </c>
      <c r="BU300" s="34">
        <v>0.99728273065985618</v>
      </c>
      <c r="BV300" s="34">
        <v>0.99724396606733534</v>
      </c>
      <c r="BW300" s="34">
        <v>0.99720520298160242</v>
      </c>
      <c r="BX300" s="34">
        <v>0.9971664414025988</v>
      </c>
      <c r="BY300" s="34">
        <v>0.99712768133026619</v>
      </c>
      <c r="BZ300" s="34">
        <v>0.99708892276454575</v>
      </c>
      <c r="CA300" s="34">
        <v>0.9970501657053793</v>
      </c>
      <c r="CB300" s="34">
        <v>0.99701141015270756</v>
      </c>
      <c r="CC300" s="34">
        <v>0.99697265610647279</v>
      </c>
      <c r="CD300" s="34">
        <v>0.99693390356661593</v>
      </c>
      <c r="CE300" s="34">
        <v>0.99689515253307859</v>
      </c>
      <c r="CF300" s="34">
        <v>0.99685640300580203</v>
      </c>
      <c r="CG300" s="34">
        <v>0.99681765498472819</v>
      </c>
      <c r="CH300" s="34">
        <v>0.99677890846979789</v>
      </c>
      <c r="CI300" s="34">
        <v>0.99674016346095307</v>
      </c>
      <c r="CJ300" s="34">
        <v>0.99670141995813488</v>
      </c>
      <c r="CK300" s="34">
        <v>0.99666267796128483</v>
      </c>
      <c r="CL300" s="34">
        <v>0.99662393747034483</v>
      </c>
      <c r="CM300" s="34">
        <v>0.99658519848525573</v>
      </c>
      <c r="CN300" s="34">
        <v>0.99654646100595923</v>
      </c>
      <c r="CO300" s="34">
        <v>0.99650772503239682</v>
      </c>
      <c r="CP300" s="34">
        <v>0.99646899056450999</v>
      </c>
      <c r="CQ300" s="34">
        <v>0.99643025760224024</v>
      </c>
      <c r="CR300" s="34">
        <v>0.99636468412418722</v>
      </c>
      <c r="CS300" s="34">
        <v>0.99629911496141965</v>
      </c>
      <c r="CT300" s="34">
        <v>0.99623355011365355</v>
      </c>
      <c r="CU300" s="34">
        <v>0.99616798958060482</v>
      </c>
      <c r="CV300" s="34">
        <v>0.99610243336198978</v>
      </c>
      <c r="CW300" s="34">
        <v>0.99603688145752445</v>
      </c>
      <c r="CX300" s="34">
        <v>0.99597133386692505</v>
      </c>
      <c r="CY300" s="34">
        <v>0.99590579058990736</v>
      </c>
      <c r="CZ300" s="34">
        <v>0.99584025162618761</v>
      </c>
      <c r="DA300" s="34">
        <v>0.99577471697548203</v>
      </c>
      <c r="DB300" s="34">
        <v>0.99570918663750663</v>
      </c>
    </row>
    <row r="301" spans="1:106" x14ac:dyDescent="0.2">
      <c r="A301" s="13">
        <f t="shared" ca="1" si="4"/>
        <v>44691</v>
      </c>
      <c r="B301" s="34">
        <v>1.0000387806577411</v>
      </c>
      <c r="C301" s="34">
        <v>1</v>
      </c>
      <c r="D301" s="34">
        <v>0.99996122084614014</v>
      </c>
      <c r="E301" s="34">
        <v>0.99992244319610302</v>
      </c>
      <c r="F301" s="34">
        <v>0.99988366704983045</v>
      </c>
      <c r="G301" s="34">
        <v>0.99984489240726393</v>
      </c>
      <c r="H301" s="34">
        <v>0.99980611926834517</v>
      </c>
      <c r="I301" s="34">
        <v>0.999767347633016</v>
      </c>
      <c r="J301" s="34">
        <v>0.99972857750121802</v>
      </c>
      <c r="K301" s="34">
        <v>0.99968980887289316</v>
      </c>
      <c r="L301" s="34">
        <v>0.99965104174798258</v>
      </c>
      <c r="M301" s="34">
        <v>0.99961227612642845</v>
      </c>
      <c r="N301" s="34">
        <v>0.99957351200817246</v>
      </c>
      <c r="O301" s="34">
        <v>0.9995347493931559</v>
      </c>
      <c r="P301" s="34">
        <v>0.99949598828132091</v>
      </c>
      <c r="Q301" s="34">
        <v>0.99945722867260911</v>
      </c>
      <c r="R301" s="34">
        <v>0.99941847056696209</v>
      </c>
      <c r="S301" s="34">
        <v>0.99937971396432168</v>
      </c>
      <c r="T301" s="34">
        <v>0.99934095886462926</v>
      </c>
      <c r="U301" s="34">
        <v>0.99930220526782709</v>
      </c>
      <c r="V301" s="34">
        <v>0.99926345317385645</v>
      </c>
      <c r="W301" s="34">
        <v>0.99922470258265927</v>
      </c>
      <c r="X301" s="34">
        <v>0.99918595349417705</v>
      </c>
      <c r="Y301" s="34">
        <v>0.99914720590835193</v>
      </c>
      <c r="Z301" s="34">
        <v>0.99910845982512542</v>
      </c>
      <c r="AA301" s="34">
        <v>0.99906971524443922</v>
      </c>
      <c r="AB301" s="34">
        <v>0.99903097216623504</v>
      </c>
      <c r="AC301" s="34">
        <v>0.99899223059045461</v>
      </c>
      <c r="AD301" s="34">
        <v>0.99895349051703963</v>
      </c>
      <c r="AE301" s="34">
        <v>0.99891475194593193</v>
      </c>
      <c r="AF301" s="34">
        <v>0.99887601487707356</v>
      </c>
      <c r="AG301" s="34">
        <v>0.99883727931040578</v>
      </c>
      <c r="AH301" s="34">
        <v>0.99879854524587031</v>
      </c>
      <c r="AI301" s="34">
        <v>0.99875981268340919</v>
      </c>
      <c r="AJ301" s="34">
        <v>0.99872108162296402</v>
      </c>
      <c r="AK301" s="34">
        <v>0.99868235206447664</v>
      </c>
      <c r="AL301" s="34">
        <v>0.99864362400788875</v>
      </c>
      <c r="AM301" s="34">
        <v>0.99860489745314229</v>
      </c>
      <c r="AN301" s="34">
        <v>0.99856617240017886</v>
      </c>
      <c r="AO301" s="34">
        <v>0.99852744884894007</v>
      </c>
      <c r="AP301" s="34">
        <v>0.99848872679936773</v>
      </c>
      <c r="AQ301" s="34">
        <v>0.99845000625140379</v>
      </c>
      <c r="AR301" s="34">
        <v>0.99841128720499006</v>
      </c>
      <c r="AS301" s="34">
        <v>0.99837256966006804</v>
      </c>
      <c r="AT301" s="34">
        <v>0.99833385361657956</v>
      </c>
      <c r="AU301" s="34">
        <v>0.99829513907446688</v>
      </c>
      <c r="AV301" s="34">
        <v>0.99825642603367104</v>
      </c>
      <c r="AW301" s="34">
        <v>0.99821771449413432</v>
      </c>
      <c r="AX301" s="34">
        <v>0.99817900445579832</v>
      </c>
      <c r="AY301" s="34">
        <v>0.99814029591860476</v>
      </c>
      <c r="AZ301" s="34">
        <v>0.99810158888249556</v>
      </c>
      <c r="BA301" s="34">
        <v>0.99806288334741244</v>
      </c>
      <c r="BB301" s="34">
        <v>0.99802417931329745</v>
      </c>
      <c r="BC301" s="34">
        <v>0.99798547678009197</v>
      </c>
      <c r="BD301" s="34">
        <v>0.99794677574773805</v>
      </c>
      <c r="BE301" s="34">
        <v>0.99790807621617728</v>
      </c>
      <c r="BF301" s="34">
        <v>0.99786937818535171</v>
      </c>
      <c r="BG301" s="34">
        <v>0.99783068165520294</v>
      </c>
      <c r="BH301" s="34">
        <v>0.99779198662567314</v>
      </c>
      <c r="BI301" s="34">
        <v>0.99775329309670358</v>
      </c>
      <c r="BJ301" s="34">
        <v>0.9977146010682364</v>
      </c>
      <c r="BK301" s="34">
        <v>0.99767591054021343</v>
      </c>
      <c r="BL301" s="34">
        <v>0.99763722151257628</v>
      </c>
      <c r="BM301" s="34">
        <v>0.99759853398526677</v>
      </c>
      <c r="BN301" s="34">
        <v>0.99755984795822694</v>
      </c>
      <c r="BO301" s="34">
        <v>0.99752116343139863</v>
      </c>
      <c r="BP301" s="34">
        <v>0.99748248040472343</v>
      </c>
      <c r="BQ301" s="34">
        <v>0.99744379887814316</v>
      </c>
      <c r="BR301" s="34">
        <v>0.99740511885159999</v>
      </c>
      <c r="BS301" s="34">
        <v>0.9973664403250353</v>
      </c>
      <c r="BT301" s="34">
        <v>0.99732776329839135</v>
      </c>
      <c r="BU301" s="34">
        <v>0.99728908777160963</v>
      </c>
      <c r="BV301" s="34">
        <v>0.9972504137446323</v>
      </c>
      <c r="BW301" s="34">
        <v>0.99721174121740086</v>
      </c>
      <c r="BX301" s="34">
        <v>0.99717307018985724</v>
      </c>
      <c r="BY301" s="34">
        <v>0.99713440066194359</v>
      </c>
      <c r="BZ301" s="34">
        <v>0.99709573263360118</v>
      </c>
      <c r="CA301" s="34">
        <v>0.9970570661047724</v>
      </c>
      <c r="CB301" s="34">
        <v>0.99701840107539885</v>
      </c>
      <c r="CC301" s="34">
        <v>0.99697973754542235</v>
      </c>
      <c r="CD301" s="34">
        <v>0.99694107551478495</v>
      </c>
      <c r="CE301" s="34">
        <v>0.99690241498342846</v>
      </c>
      <c r="CF301" s="34">
        <v>0.99686375595129439</v>
      </c>
      <c r="CG301" s="34">
        <v>0.99682509841832523</v>
      </c>
      <c r="CH301" s="34">
        <v>0.99678644238446201</v>
      </c>
      <c r="CI301" s="34">
        <v>0.99674778784964757</v>
      </c>
      <c r="CJ301" s="34">
        <v>0.99670913481382284</v>
      </c>
      <c r="CK301" s="34">
        <v>0.99667048327693053</v>
      </c>
      <c r="CL301" s="34">
        <v>0.99663183323891202</v>
      </c>
      <c r="CM301" s="34">
        <v>0.99659318469970903</v>
      </c>
      <c r="CN301" s="34">
        <v>0.99655453765926394</v>
      </c>
      <c r="CO301" s="34">
        <v>0.99651589211751834</v>
      </c>
      <c r="CP301" s="34">
        <v>0.99647724807441396</v>
      </c>
      <c r="CQ301" s="34">
        <v>0.99643860552989316</v>
      </c>
      <c r="CR301" s="34">
        <v>0.99637121588104904</v>
      </c>
      <c r="CS301" s="34">
        <v>0.996303830789801</v>
      </c>
      <c r="CT301" s="34">
        <v>0.99623645025584084</v>
      </c>
      <c r="CU301" s="34">
        <v>0.99616907427886081</v>
      </c>
      <c r="CV301" s="34">
        <v>0.99610170285855193</v>
      </c>
      <c r="CW301" s="34">
        <v>0.99603433599460667</v>
      </c>
      <c r="CX301" s="34">
        <v>0.99596697368671649</v>
      </c>
      <c r="CY301" s="34">
        <v>0.99589961593457332</v>
      </c>
      <c r="CZ301" s="34">
        <v>0.9958322627378694</v>
      </c>
      <c r="DA301" s="34">
        <v>0.99576491409629608</v>
      </c>
      <c r="DB301" s="34">
        <v>0.99569757000954573</v>
      </c>
    </row>
    <row r="302" spans="1:106" x14ac:dyDescent="0.2">
      <c r="A302" s="13">
        <f t="shared" ca="1" si="4"/>
        <v>44692</v>
      </c>
      <c r="B302" s="34">
        <v>1.0000388148599439</v>
      </c>
      <c r="C302" s="34">
        <v>1</v>
      </c>
      <c r="D302" s="34">
        <v>0.99996118664659095</v>
      </c>
      <c r="E302" s="34">
        <v>0.9999223747996584</v>
      </c>
      <c r="F302" s="34">
        <v>0.99988356445914384</v>
      </c>
      <c r="G302" s="34">
        <v>0.99984475562498853</v>
      </c>
      <c r="H302" s="34">
        <v>0.99980594829713443</v>
      </c>
      <c r="I302" s="34">
        <v>0.99976714247552256</v>
      </c>
      <c r="J302" s="34">
        <v>0.99972833816009521</v>
      </c>
      <c r="K302" s="34">
        <v>0.99968953535079308</v>
      </c>
      <c r="L302" s="34">
        <v>0.99965073404755833</v>
      </c>
      <c r="M302" s="34">
        <v>0.99961193425033212</v>
      </c>
      <c r="N302" s="34">
        <v>0.99957313595905617</v>
      </c>
      <c r="O302" s="34">
        <v>0.99953433917367218</v>
      </c>
      <c r="P302" s="34">
        <v>0.99949554389412143</v>
      </c>
      <c r="Q302" s="34">
        <v>0.99945675012034541</v>
      </c>
      <c r="R302" s="34">
        <v>0.99941795785228604</v>
      </c>
      <c r="S302" s="34">
        <v>0.99937916708988461</v>
      </c>
      <c r="T302" s="34">
        <v>0.99934037783308283</v>
      </c>
      <c r="U302" s="34">
        <v>0.99930159008182218</v>
      </c>
      <c r="V302" s="34">
        <v>0.99926280383604404</v>
      </c>
      <c r="W302" s="34">
        <v>0.99922401909569036</v>
      </c>
      <c r="X302" s="34">
        <v>0.99918523586070251</v>
      </c>
      <c r="Y302" s="34">
        <v>0.99914645413102199</v>
      </c>
      <c r="Z302" s="34">
        <v>0.99910767390659028</v>
      </c>
      <c r="AA302" s="34">
        <v>0.99906889518734932</v>
      </c>
      <c r="AB302" s="34">
        <v>0.99903011797324048</v>
      </c>
      <c r="AC302" s="34">
        <v>0.99899134226420538</v>
      </c>
      <c r="AD302" s="34">
        <v>0.99895256806018562</v>
      </c>
      <c r="AE302" s="34">
        <v>0.99891379536112268</v>
      </c>
      <c r="AF302" s="34">
        <v>0.99887502416695817</v>
      </c>
      <c r="AG302" s="34">
        <v>0.99883625447763369</v>
      </c>
      <c r="AH302" s="34">
        <v>0.99879748629309095</v>
      </c>
      <c r="AI302" s="34">
        <v>0.99875871961327145</v>
      </c>
      <c r="AJ302" s="34">
        <v>0.99871995443811679</v>
      </c>
      <c r="AK302" s="34">
        <v>0.99868119076756856</v>
      </c>
      <c r="AL302" s="34">
        <v>0.9986424286015686</v>
      </c>
      <c r="AM302" s="34">
        <v>0.99860366794005795</v>
      </c>
      <c r="AN302" s="34">
        <v>0.99856490878297866</v>
      </c>
      <c r="AO302" s="34">
        <v>0.99852615113027232</v>
      </c>
      <c r="AP302" s="34">
        <v>0.99848739498188022</v>
      </c>
      <c r="AQ302" s="34">
        <v>0.99844864033774439</v>
      </c>
      <c r="AR302" s="34">
        <v>0.99840988719780632</v>
      </c>
      <c r="AS302" s="34">
        <v>0.99837113556200752</v>
      </c>
      <c r="AT302" s="34">
        <v>0.99833238543028957</v>
      </c>
      <c r="AU302" s="34">
        <v>0.9982936368025942</v>
      </c>
      <c r="AV302" s="34">
        <v>0.99825488967886311</v>
      </c>
      <c r="AW302" s="34">
        <v>0.99821614405903769</v>
      </c>
      <c r="AX302" s="34">
        <v>0.99817739994305976</v>
      </c>
      <c r="AY302" s="34">
        <v>0.99813865733087082</v>
      </c>
      <c r="AZ302" s="34">
        <v>0.99809991622241268</v>
      </c>
      <c r="BA302" s="34">
        <v>0.99806117661762705</v>
      </c>
      <c r="BB302" s="34">
        <v>0.998022438516455</v>
      </c>
      <c r="BC302" s="34">
        <v>0.99798370191883878</v>
      </c>
      <c r="BD302" s="34">
        <v>0.99794496682471989</v>
      </c>
      <c r="BE302" s="34">
        <v>0.99790623323403982</v>
      </c>
      <c r="BF302" s="34">
        <v>0.99786750114674017</v>
      </c>
      <c r="BG302" s="34">
        <v>0.99782877056276276</v>
      </c>
      <c r="BH302" s="34">
        <v>0.99779004148204931</v>
      </c>
      <c r="BI302" s="34">
        <v>0.9977513139045413</v>
      </c>
      <c r="BJ302" s="34">
        <v>0.99771258783018035</v>
      </c>
      <c r="BK302" s="34">
        <v>0.99767386325890828</v>
      </c>
      <c r="BL302" s="34">
        <v>0.99763514019066679</v>
      </c>
      <c r="BM302" s="34">
        <v>0.99759641862539739</v>
      </c>
      <c r="BN302" s="34">
        <v>0.99755769856304155</v>
      </c>
      <c r="BO302" s="34">
        <v>0.99751898000354156</v>
      </c>
      <c r="BP302" s="34">
        <v>0.99748026294683845</v>
      </c>
      <c r="BQ302" s="34">
        <v>0.99744154739287405</v>
      </c>
      <c r="BR302" s="34">
        <v>0.99740283334159041</v>
      </c>
      <c r="BS302" s="34">
        <v>0.9973641207929288</v>
      </c>
      <c r="BT302" s="34">
        <v>0.99732540974683093</v>
      </c>
      <c r="BU302" s="34">
        <v>0.99728670020323873</v>
      </c>
      <c r="BV302" s="34">
        <v>0.99724799216209359</v>
      </c>
      <c r="BW302" s="34">
        <v>0.99720928562333733</v>
      </c>
      <c r="BX302" s="34">
        <v>0.99717058058691188</v>
      </c>
      <c r="BY302" s="34">
        <v>0.99713187705275841</v>
      </c>
      <c r="BZ302" s="34">
        <v>0.99709317502081907</v>
      </c>
      <c r="CA302" s="34">
        <v>0.99705447449103535</v>
      </c>
      <c r="CB302" s="34">
        <v>0.99701577546334885</v>
      </c>
      <c r="CC302" s="34">
        <v>0.99697707793770141</v>
      </c>
      <c r="CD302" s="34">
        <v>0.99693838191403483</v>
      </c>
      <c r="CE302" s="34">
        <v>0.99689968739229062</v>
      </c>
      <c r="CF302" s="34">
        <v>0.99686099437241049</v>
      </c>
      <c r="CG302" s="34">
        <v>0.99682230285433626</v>
      </c>
      <c r="CH302" s="34">
        <v>0.99678361283800965</v>
      </c>
      <c r="CI302" s="34">
        <v>0.99674492432337225</v>
      </c>
      <c r="CJ302" s="34">
        <v>0.99670623731036589</v>
      </c>
      <c r="CK302" s="34">
        <v>0.99666755179893229</v>
      </c>
      <c r="CL302" s="34">
        <v>0.99662886778901294</v>
      </c>
      <c r="CM302" s="34">
        <v>0.99659018528054977</v>
      </c>
      <c r="CN302" s="34">
        <v>0.9965515042734846</v>
      </c>
      <c r="CO302" s="34">
        <v>0.99651282476775904</v>
      </c>
      <c r="CP302" s="34">
        <v>0.99647414676331469</v>
      </c>
      <c r="CQ302" s="34">
        <v>0.99643547026009349</v>
      </c>
      <c r="CR302" s="34">
        <v>0.99639679525803693</v>
      </c>
      <c r="CS302" s="34">
        <v>0.99635812175708705</v>
      </c>
      <c r="CT302" s="34">
        <v>0.99628773278245186</v>
      </c>
      <c r="CU302" s="34">
        <v>0.99621734878053481</v>
      </c>
      <c r="CV302" s="34">
        <v>0.99614696975098405</v>
      </c>
      <c r="CW302" s="34">
        <v>0.99607659569344853</v>
      </c>
      <c r="CX302" s="34">
        <v>0.99600622660757687</v>
      </c>
      <c r="CY302" s="34">
        <v>0.99593586249301813</v>
      </c>
      <c r="CZ302" s="34">
        <v>0.99586550334942092</v>
      </c>
      <c r="DA302" s="34">
        <v>0.99579514917643386</v>
      </c>
      <c r="DB302" s="34">
        <v>0.99572479997370589</v>
      </c>
    </row>
    <row r="303" spans="1:106" x14ac:dyDescent="0.2">
      <c r="A303" s="13">
        <f t="shared" ca="1" si="4"/>
        <v>44693</v>
      </c>
      <c r="B303" s="34">
        <v>1.0001174028163449</v>
      </c>
      <c r="C303" s="34">
        <v>1.0000782670128185</v>
      </c>
      <c r="D303" s="34">
        <v>1.0000391327407234</v>
      </c>
      <c r="E303" s="34">
        <v>1</v>
      </c>
      <c r="F303" s="34">
        <v>0.99996086879058788</v>
      </c>
      <c r="G303" s="34">
        <v>0.99992173911242721</v>
      </c>
      <c r="H303" s="34">
        <v>0.99988261096545838</v>
      </c>
      <c r="I303" s="34">
        <v>0.99984348434962134</v>
      </c>
      <c r="J303" s="34">
        <v>0.999804359264856</v>
      </c>
      <c r="K303" s="34">
        <v>0.99976523571110243</v>
      </c>
      <c r="L303" s="34">
        <v>0.999726113688301</v>
      </c>
      <c r="M303" s="34">
        <v>0.99968699319639143</v>
      </c>
      <c r="N303" s="34">
        <v>0.99964787423531409</v>
      </c>
      <c r="O303" s="34">
        <v>0.99960875680500916</v>
      </c>
      <c r="P303" s="34">
        <v>0.99956964090541645</v>
      </c>
      <c r="Q303" s="34">
        <v>0.99953052653647623</v>
      </c>
      <c r="R303" s="34">
        <v>0.99949141369812866</v>
      </c>
      <c r="S303" s="34">
        <v>0.99945230239031346</v>
      </c>
      <c r="T303" s="34">
        <v>0.99941319261297135</v>
      </c>
      <c r="U303" s="34">
        <v>0.99937408436604191</v>
      </c>
      <c r="V303" s="34">
        <v>0.99933497764946566</v>
      </c>
      <c r="W303" s="34">
        <v>0.99929587246318252</v>
      </c>
      <c r="X303" s="34">
        <v>0.99925676880713254</v>
      </c>
      <c r="Y303" s="34">
        <v>0.99921766668125578</v>
      </c>
      <c r="Z303" s="34">
        <v>0.9991785660854926</v>
      </c>
      <c r="AA303" s="34">
        <v>0.99913946701978318</v>
      </c>
      <c r="AB303" s="34">
        <v>0.99910036948406744</v>
      </c>
      <c r="AC303" s="34">
        <v>0.99906127347828522</v>
      </c>
      <c r="AD303" s="34">
        <v>0.99902217900237744</v>
      </c>
      <c r="AE303" s="34">
        <v>0.99898308605628361</v>
      </c>
      <c r="AF303" s="34">
        <v>0.99894399463994388</v>
      </c>
      <c r="AG303" s="34">
        <v>0.99890490475329863</v>
      </c>
      <c r="AH303" s="34">
        <v>0.99886581639628824</v>
      </c>
      <c r="AI303" s="34">
        <v>0.9988267295688521</v>
      </c>
      <c r="AJ303" s="34">
        <v>0.99878764427093103</v>
      </c>
      <c r="AK303" s="34">
        <v>0.99874856050246474</v>
      </c>
      <c r="AL303" s="34">
        <v>0.99870947826339385</v>
      </c>
      <c r="AM303" s="34">
        <v>0.99867039755365816</v>
      </c>
      <c r="AN303" s="34">
        <v>0.99863131837319763</v>
      </c>
      <c r="AO303" s="34">
        <v>0.99859224072195307</v>
      </c>
      <c r="AP303" s="34">
        <v>0.99855316459986398</v>
      </c>
      <c r="AQ303" s="34">
        <v>0.99851409000687108</v>
      </c>
      <c r="AR303" s="34">
        <v>0.99847501694291407</v>
      </c>
      <c r="AS303" s="34">
        <v>0.99843594540793335</v>
      </c>
      <c r="AT303" s="34">
        <v>0.99839687540186894</v>
      </c>
      <c r="AU303" s="34">
        <v>0.99835780692466136</v>
      </c>
      <c r="AV303" s="34">
        <v>0.9983187399762502</v>
      </c>
      <c r="AW303" s="34">
        <v>0.99827967455657618</v>
      </c>
      <c r="AX303" s="34">
        <v>0.99824061066557945</v>
      </c>
      <c r="AY303" s="34">
        <v>0.99820154830319985</v>
      </c>
      <c r="AZ303" s="34">
        <v>0.99816248746937775</v>
      </c>
      <c r="BA303" s="34">
        <v>0.99812342816405319</v>
      </c>
      <c r="BB303" s="34">
        <v>0.99808437038716669</v>
      </c>
      <c r="BC303" s="34">
        <v>0.99804531413865816</v>
      </c>
      <c r="BD303" s="34">
        <v>0.99800625941846799</v>
      </c>
      <c r="BE303" s="34">
        <v>0.99796720622653612</v>
      </c>
      <c r="BF303" s="34">
        <v>0.99792815456280271</v>
      </c>
      <c r="BG303" s="34">
        <v>0.99788910442720835</v>
      </c>
      <c r="BH303" s="34">
        <v>0.99785005581969288</v>
      </c>
      <c r="BI303" s="34">
        <v>0.99781100874019679</v>
      </c>
      <c r="BJ303" s="34">
        <v>0.99777196318866024</v>
      </c>
      <c r="BK303" s="34">
        <v>0.99773291916502316</v>
      </c>
      <c r="BL303" s="34">
        <v>0.99769387666922593</v>
      </c>
      <c r="BM303" s="34">
        <v>0.99765483570120894</v>
      </c>
      <c r="BN303" s="34">
        <v>0.99761579626091212</v>
      </c>
      <c r="BO303" s="34">
        <v>0.99757675834827575</v>
      </c>
      <c r="BP303" s="34">
        <v>0.9975377219632402</v>
      </c>
      <c r="BQ303" s="34">
        <v>0.99749868710574574</v>
      </c>
      <c r="BR303" s="34">
        <v>0.99745965377573231</v>
      </c>
      <c r="BS303" s="34">
        <v>0.9974206219731403</v>
      </c>
      <c r="BT303" s="34">
        <v>0.99738159169790996</v>
      </c>
      <c r="BU303" s="34">
        <v>0.99734256294998136</v>
      </c>
      <c r="BV303" s="34">
        <v>0.99730353572929487</v>
      </c>
      <c r="BW303" s="34">
        <v>0.99726451003579109</v>
      </c>
      <c r="BX303" s="34">
        <v>0.99722548586940951</v>
      </c>
      <c r="BY303" s="34">
        <v>0.99718646323009086</v>
      </c>
      <c r="BZ303" s="34">
        <v>0.99714744211777551</v>
      </c>
      <c r="CA303" s="34">
        <v>0.99710842253240317</v>
      </c>
      <c r="CB303" s="34">
        <v>0.99706940447391457</v>
      </c>
      <c r="CC303" s="34">
        <v>0.99703038794224985</v>
      </c>
      <c r="CD303" s="34">
        <v>0.99699137293734885</v>
      </c>
      <c r="CE303" s="34">
        <v>0.99695235945915239</v>
      </c>
      <c r="CF303" s="34">
        <v>0.99691334750760052</v>
      </c>
      <c r="CG303" s="34">
        <v>0.99687433708263362</v>
      </c>
      <c r="CH303" s="34">
        <v>0.99683532818419174</v>
      </c>
      <c r="CI303" s="34">
        <v>0.99679632081221503</v>
      </c>
      <c r="CJ303" s="34">
        <v>0.99675731496664421</v>
      </c>
      <c r="CK303" s="34">
        <v>0.99671831064741923</v>
      </c>
      <c r="CL303" s="34">
        <v>0.99667930785448045</v>
      </c>
      <c r="CM303" s="34">
        <v>0.99664030658776814</v>
      </c>
      <c r="CN303" s="34">
        <v>0.99660130684722248</v>
      </c>
      <c r="CO303" s="34">
        <v>0.99656230863278406</v>
      </c>
      <c r="CP303" s="34">
        <v>0.99652331194439281</v>
      </c>
      <c r="CQ303" s="34">
        <v>0.99648431678198901</v>
      </c>
      <c r="CR303" s="34">
        <v>0.99644532314551315</v>
      </c>
      <c r="CS303" s="34">
        <v>0.99640633103490539</v>
      </c>
      <c r="CT303" s="34">
        <v>0.99633634940481475</v>
      </c>
      <c r="CU303" s="34">
        <v>0.99626637268981577</v>
      </c>
      <c r="CV303" s="34">
        <v>0.9961964008895634</v>
      </c>
      <c r="CW303" s="34">
        <v>0.99612643400371215</v>
      </c>
      <c r="CX303" s="34">
        <v>0.99605647203191749</v>
      </c>
      <c r="CY303" s="34">
        <v>0.99598651497383373</v>
      </c>
      <c r="CZ303" s="34">
        <v>0.99591656282911589</v>
      </c>
      <c r="DA303" s="34">
        <v>0.99584661559741905</v>
      </c>
      <c r="DB303" s="34">
        <v>0.99577667327839792</v>
      </c>
    </row>
    <row r="304" spans="1:106" x14ac:dyDescent="0.2">
      <c r="A304" s="13">
        <f t="shared" ca="1" si="4"/>
        <v>44694</v>
      </c>
      <c r="B304" s="34">
        <v>1.0001200949826599</v>
      </c>
      <c r="C304" s="34">
        <v>1.0000800617193248</v>
      </c>
      <c r="D304" s="34">
        <v>1.0000400300584598</v>
      </c>
      <c r="E304" s="34">
        <v>1</v>
      </c>
      <c r="F304" s="34">
        <v>0.99995997154388183</v>
      </c>
      <c r="G304" s="34">
        <v>0.99991994469004097</v>
      </c>
      <c r="H304" s="34">
        <v>0.99987991943841315</v>
      </c>
      <c r="I304" s="34">
        <v>0.99983989578893473</v>
      </c>
      <c r="J304" s="34">
        <v>0.99979987374154089</v>
      </c>
      <c r="K304" s="34">
        <v>0.99975985329616768</v>
      </c>
      <c r="L304" s="34">
        <v>0.99971983445275137</v>
      </c>
      <c r="M304" s="34">
        <v>0.99967981721122767</v>
      </c>
      <c r="N304" s="34">
        <v>0.9996398015715322</v>
      </c>
      <c r="O304" s="34">
        <v>0.9995997875336009</v>
      </c>
      <c r="P304" s="34">
        <v>0.99955977509736993</v>
      </c>
      <c r="Q304" s="34">
        <v>0.99951976426277489</v>
      </c>
      <c r="R304" s="34">
        <v>0.99947975502975195</v>
      </c>
      <c r="S304" s="34">
        <v>0.99943974739823671</v>
      </c>
      <c r="T304" s="34">
        <v>0.99939974136816523</v>
      </c>
      <c r="U304" s="34">
        <v>0.99935973693947333</v>
      </c>
      <c r="V304" s="34">
        <v>0.99931973411209696</v>
      </c>
      <c r="W304" s="34">
        <v>0.99927973288597194</v>
      </c>
      <c r="X304" s="34">
        <v>0.99923973326103444</v>
      </c>
      <c r="Y304" s="34">
        <v>0.99919973523722005</v>
      </c>
      <c r="Z304" s="34">
        <v>0.99915973881446485</v>
      </c>
      <c r="AA304" s="34">
        <v>0.99911974399270465</v>
      </c>
      <c r="AB304" s="34">
        <v>0.9990797507718755</v>
      </c>
      <c r="AC304" s="34">
        <v>0.99903975915191312</v>
      </c>
      <c r="AD304" s="34">
        <v>0.99899976913275368</v>
      </c>
      <c r="AE304" s="34">
        <v>0.99895978071433289</v>
      </c>
      <c r="AF304" s="34">
        <v>0.99891979389658669</v>
      </c>
      <c r="AG304" s="34">
        <v>0.99887980867945114</v>
      </c>
      <c r="AH304" s="34">
        <v>0.99883982506286195</v>
      </c>
      <c r="AI304" s="34">
        <v>0.99879984304675551</v>
      </c>
      <c r="AJ304" s="34">
        <v>0.9987598626310672</v>
      </c>
      <c r="AK304" s="34">
        <v>0.9987198838157334</v>
      </c>
      <c r="AL304" s="34">
        <v>0.99867990660068962</v>
      </c>
      <c r="AM304" s="34">
        <v>0.99863993098587223</v>
      </c>
      <c r="AN304" s="34">
        <v>0.99859995697121695</v>
      </c>
      <c r="AO304" s="34">
        <v>0.99855998455665962</v>
      </c>
      <c r="AP304" s="34">
        <v>0.9985200137421365</v>
      </c>
      <c r="AQ304" s="34">
        <v>0.99848004452758332</v>
      </c>
      <c r="AR304" s="34">
        <v>0.99844007691293613</v>
      </c>
      <c r="AS304" s="34">
        <v>0.99840011089813074</v>
      </c>
      <c r="AT304" s="34">
        <v>0.99836014648310334</v>
      </c>
      <c r="AU304" s="34">
        <v>0.99832018366778952</v>
      </c>
      <c r="AV304" s="34">
        <v>0.99828022245212578</v>
      </c>
      <c r="AW304" s="34">
        <v>0.99824026283604761</v>
      </c>
      <c r="AX304" s="34">
        <v>0.99820030481949129</v>
      </c>
      <c r="AY304" s="34">
        <v>0.99816034840239287</v>
      </c>
      <c r="AZ304" s="34">
        <v>0.99812039358468785</v>
      </c>
      <c r="BA304" s="34">
        <v>0.99808044036631249</v>
      </c>
      <c r="BB304" s="34">
        <v>0.99804048874720308</v>
      </c>
      <c r="BC304" s="34">
        <v>0.99800053872729499</v>
      </c>
      <c r="BD304" s="34">
        <v>0.99796059030652462</v>
      </c>
      <c r="BE304" s="34">
        <v>0.99792064348482801</v>
      </c>
      <c r="BF304" s="34">
        <v>0.99788069826214065</v>
      </c>
      <c r="BG304" s="34">
        <v>0.99784075463839927</v>
      </c>
      <c r="BH304" s="34">
        <v>0.99780081261353915</v>
      </c>
      <c r="BI304" s="34">
        <v>0.99776087218749676</v>
      </c>
      <c r="BJ304" s="34">
        <v>0.99772093336020795</v>
      </c>
      <c r="BK304" s="34">
        <v>0.99768099613160888</v>
      </c>
      <c r="BL304" s="34">
        <v>0.99764106050163537</v>
      </c>
      <c r="BM304" s="34">
        <v>0.99760112647022348</v>
      </c>
      <c r="BN304" s="34">
        <v>0.99756119403730881</v>
      </c>
      <c r="BO304" s="34">
        <v>0.9975212632028283</v>
      </c>
      <c r="BP304" s="34">
        <v>0.99748133396671734</v>
      </c>
      <c r="BQ304" s="34">
        <v>0.99744140632891187</v>
      </c>
      <c r="BR304" s="34">
        <v>0.99740148028934827</v>
      </c>
      <c r="BS304" s="34">
        <v>0.99736155584796204</v>
      </c>
      <c r="BT304" s="34">
        <v>0.99732163300469001</v>
      </c>
      <c r="BU304" s="34">
        <v>0.99728171175946745</v>
      </c>
      <c r="BV304" s="34">
        <v>0.99724179211223085</v>
      </c>
      <c r="BW304" s="34">
        <v>0.99720187406291616</v>
      </c>
      <c r="BX304" s="34">
        <v>0.99716195761145932</v>
      </c>
      <c r="BY304" s="34">
        <v>0.99712204275779626</v>
      </c>
      <c r="BZ304" s="34">
        <v>0.99708212950186326</v>
      </c>
      <c r="CA304" s="34">
        <v>0.99704221784359626</v>
      </c>
      <c r="CB304" s="34">
        <v>0.99700230778293131</v>
      </c>
      <c r="CC304" s="34">
        <v>0.99696239931980446</v>
      </c>
      <c r="CD304" s="34">
        <v>0.99692249245415199</v>
      </c>
      <c r="CE304" s="34">
        <v>0.99688258718590939</v>
      </c>
      <c r="CF304" s="34">
        <v>0.99684268351501337</v>
      </c>
      <c r="CG304" s="34">
        <v>0.99680278144139955</v>
      </c>
      <c r="CH304" s="34">
        <v>0.99676288096500409</v>
      </c>
      <c r="CI304" s="34">
        <v>0.99672298208576315</v>
      </c>
      <c r="CJ304" s="34">
        <v>0.99668308480361301</v>
      </c>
      <c r="CK304" s="34">
        <v>0.99664318911848915</v>
      </c>
      <c r="CL304" s="34">
        <v>0.99660329503032796</v>
      </c>
      <c r="CM304" s="34">
        <v>0.9965634025390655</v>
      </c>
      <c r="CN304" s="34">
        <v>0.99652351164463804</v>
      </c>
      <c r="CO304" s="34">
        <v>0.99648362234698162</v>
      </c>
      <c r="CP304" s="34">
        <v>0.99644373464603186</v>
      </c>
      <c r="CQ304" s="34">
        <v>0.99640384854172537</v>
      </c>
      <c r="CR304" s="34">
        <v>0.99636396403399807</v>
      </c>
      <c r="CS304" s="34">
        <v>0.99632408112278603</v>
      </c>
      <c r="CT304" s="34">
        <v>0.99625444218539139</v>
      </c>
      <c r="CU304" s="34">
        <v>0.99618480811547083</v>
      </c>
      <c r="CV304" s="34">
        <v>0.9961151789126842</v>
      </c>
      <c r="CW304" s="34">
        <v>0.99604555457669097</v>
      </c>
      <c r="CX304" s="34">
        <v>0.99597593510715154</v>
      </c>
      <c r="CY304" s="34">
        <v>0.99590632050372496</v>
      </c>
      <c r="CZ304" s="34">
        <v>0.99583671076607205</v>
      </c>
      <c r="DA304" s="34">
        <v>0.99576710589385209</v>
      </c>
      <c r="DB304" s="34">
        <v>0.9956975058867249</v>
      </c>
    </row>
    <row r="305" spans="1:106" x14ac:dyDescent="0.2">
      <c r="A305" s="13">
        <f t="shared" ca="1" si="4"/>
        <v>44697</v>
      </c>
      <c r="B305" s="34">
        <v>1.0000403425248323</v>
      </c>
      <c r="C305" s="34">
        <v>1</v>
      </c>
      <c r="D305" s="34">
        <v>0.9999596591026213</v>
      </c>
      <c r="E305" s="34">
        <v>0.99991931983263072</v>
      </c>
      <c r="F305" s="34">
        <v>0.99987898218996263</v>
      </c>
      <c r="G305" s="34">
        <v>0.99983864617455098</v>
      </c>
      <c r="H305" s="34">
        <v>0.9997983117863305</v>
      </c>
      <c r="I305" s="34">
        <v>0.99975797902523522</v>
      </c>
      <c r="J305" s="34">
        <v>0.9997176478912001</v>
      </c>
      <c r="K305" s="34">
        <v>0.99967731838415896</v>
      </c>
      <c r="L305" s="34">
        <v>0.99963699050404609</v>
      </c>
      <c r="M305" s="34">
        <v>0.99959666425079652</v>
      </c>
      <c r="N305" s="34">
        <v>0.99955633962434376</v>
      </c>
      <c r="O305" s="34">
        <v>0.99951601662462286</v>
      </c>
      <c r="P305" s="34">
        <v>0.99947569525156799</v>
      </c>
      <c r="Q305" s="34">
        <v>0.99943537550511341</v>
      </c>
      <c r="R305" s="34">
        <v>0.99939505738519363</v>
      </c>
      <c r="S305" s="34">
        <v>0.99935474089174292</v>
      </c>
      <c r="T305" s="34">
        <v>0.99931442602469578</v>
      </c>
      <c r="U305" s="34">
        <v>0.99927411278398637</v>
      </c>
      <c r="V305" s="34">
        <v>0.99923380116954963</v>
      </c>
      <c r="W305" s="34">
        <v>0.99919349118131928</v>
      </c>
      <c r="X305" s="34">
        <v>0.99915318281923016</v>
      </c>
      <c r="Y305" s="34">
        <v>0.99911287608321653</v>
      </c>
      <c r="Z305" s="34">
        <v>0.99907257097321289</v>
      </c>
      <c r="AA305" s="34">
        <v>0.99903226748915341</v>
      </c>
      <c r="AB305" s="34">
        <v>0.99899196563097259</v>
      </c>
      <c r="AC305" s="34">
        <v>0.99895166539860514</v>
      </c>
      <c r="AD305" s="34">
        <v>0.998911366791985</v>
      </c>
      <c r="AE305" s="34">
        <v>0.99887106981104679</v>
      </c>
      <c r="AF305" s="34">
        <v>0.99883077445572521</v>
      </c>
      <c r="AG305" s="34">
        <v>0.99879048072595422</v>
      </c>
      <c r="AH305" s="34">
        <v>0.99875018862166864</v>
      </c>
      <c r="AI305" s="34">
        <v>0.99870989814280253</v>
      </c>
      <c r="AJ305" s="34">
        <v>0.99866960928929061</v>
      </c>
      <c r="AK305" s="34">
        <v>0.99862932206106692</v>
      </c>
      <c r="AL305" s="34">
        <v>0.9985890364580664</v>
      </c>
      <c r="AM305" s="34">
        <v>0.99854875248022334</v>
      </c>
      <c r="AN305" s="34">
        <v>0.99850847012747179</v>
      </c>
      <c r="AO305" s="34">
        <v>0.99846818939974691</v>
      </c>
      <c r="AP305" s="34">
        <v>0.99842791029698252</v>
      </c>
      <c r="AQ305" s="34">
        <v>0.99838763281911325</v>
      </c>
      <c r="AR305" s="34">
        <v>0.99834735696607357</v>
      </c>
      <c r="AS305" s="34">
        <v>0.99830708273779789</v>
      </c>
      <c r="AT305" s="34">
        <v>0.99826681013422092</v>
      </c>
      <c r="AU305" s="34">
        <v>0.99822653915527682</v>
      </c>
      <c r="AV305" s="34">
        <v>0.99818626980090019</v>
      </c>
      <c r="AW305" s="34">
        <v>0.99814600207102522</v>
      </c>
      <c r="AX305" s="34">
        <v>0.99810573596558694</v>
      </c>
      <c r="AY305" s="34">
        <v>0.99806547148451918</v>
      </c>
      <c r="AZ305" s="34">
        <v>0.99802520862775701</v>
      </c>
      <c r="BA305" s="34">
        <v>0.99798494739523447</v>
      </c>
      <c r="BB305" s="34">
        <v>0.99794468778688628</v>
      </c>
      <c r="BC305" s="34">
        <v>0.99790442980264671</v>
      </c>
      <c r="BD305" s="34">
        <v>0.99786417344245026</v>
      </c>
      <c r="BE305" s="34">
        <v>0.99782391870623155</v>
      </c>
      <c r="BF305" s="34">
        <v>0.99778366559392506</v>
      </c>
      <c r="BG305" s="34">
        <v>0.99774341410546541</v>
      </c>
      <c r="BH305" s="34">
        <v>0.99770316424078687</v>
      </c>
      <c r="BI305" s="34">
        <v>0.99766291599982371</v>
      </c>
      <c r="BJ305" s="34">
        <v>0.99762266938251098</v>
      </c>
      <c r="BK305" s="34">
        <v>0.99758242438878286</v>
      </c>
      <c r="BL305" s="34">
        <v>0.99754218101857395</v>
      </c>
      <c r="BM305" s="34">
        <v>0.99750193927181863</v>
      </c>
      <c r="BN305" s="34">
        <v>0.99746169914845129</v>
      </c>
      <c r="BO305" s="34">
        <v>0.99742146064840709</v>
      </c>
      <c r="BP305" s="34">
        <v>0.99738122377161964</v>
      </c>
      <c r="BQ305" s="34">
        <v>0.99734098851802422</v>
      </c>
      <c r="BR305" s="34">
        <v>0.99730075488755476</v>
      </c>
      <c r="BS305" s="34">
        <v>0.99726052288014633</v>
      </c>
      <c r="BT305" s="34">
        <v>0.99722029249573307</v>
      </c>
      <c r="BU305" s="34">
        <v>0.99718006373424961</v>
      </c>
      <c r="BV305" s="34">
        <v>0.99713983659563055</v>
      </c>
      <c r="BW305" s="34">
        <v>0.99709961107981016</v>
      </c>
      <c r="BX305" s="34">
        <v>0.99705938718672349</v>
      </c>
      <c r="BY305" s="34">
        <v>0.99701916491630449</v>
      </c>
      <c r="BZ305" s="34">
        <v>0.9969789442684881</v>
      </c>
      <c r="CA305" s="34">
        <v>0.9969387252432087</v>
      </c>
      <c r="CB305" s="34">
        <v>0.9968985078404009</v>
      </c>
      <c r="CC305" s="34">
        <v>0.99685829205999921</v>
      </c>
      <c r="CD305" s="34">
        <v>0.99681807790193822</v>
      </c>
      <c r="CE305" s="34">
        <v>0.99677786536615243</v>
      </c>
      <c r="CF305" s="34">
        <v>0.99673765445257645</v>
      </c>
      <c r="CG305" s="34">
        <v>0.99669744516114478</v>
      </c>
      <c r="CH305" s="34">
        <v>0.9966572374917918</v>
      </c>
      <c r="CI305" s="34">
        <v>0.99661703144445268</v>
      </c>
      <c r="CJ305" s="34">
        <v>0.99657682701906125</v>
      </c>
      <c r="CK305" s="34">
        <v>0.99653662421555245</v>
      </c>
      <c r="CL305" s="34">
        <v>0.9964964230338611</v>
      </c>
      <c r="CM305" s="34">
        <v>0.99645622347392127</v>
      </c>
      <c r="CN305" s="34">
        <v>0.99641602553566777</v>
      </c>
      <c r="CO305" s="34">
        <v>0.99637582921903534</v>
      </c>
      <c r="CP305" s="34">
        <v>0.99633563452395824</v>
      </c>
      <c r="CQ305" s="34">
        <v>0.9962954414503713</v>
      </c>
      <c r="CR305" s="34">
        <v>0.99622610962628444</v>
      </c>
      <c r="CS305" s="34">
        <v>0.99615678262697327</v>
      </c>
      <c r="CT305" s="34">
        <v>0.99608746045210195</v>
      </c>
      <c r="CU305" s="34">
        <v>0.99601814310133452</v>
      </c>
      <c r="CV305" s="34">
        <v>0.99594883057433536</v>
      </c>
      <c r="CW305" s="34">
        <v>0.99587952287076875</v>
      </c>
      <c r="CX305" s="34">
        <v>0.99581021999029939</v>
      </c>
      <c r="CY305" s="34">
        <v>0.99574092193259101</v>
      </c>
      <c r="CZ305" s="34">
        <v>0.99567162869730841</v>
      </c>
      <c r="DA305" s="34">
        <v>0.99560234028411609</v>
      </c>
      <c r="DB305" s="34">
        <v>0.99553305669267833</v>
      </c>
    </row>
    <row r="306" spans="1:106" x14ac:dyDescent="0.2">
      <c r="A306" s="13">
        <f t="shared" ca="1" si="4"/>
        <v>44698</v>
      </c>
      <c r="B306" s="34">
        <v>1.0000401368903038</v>
      </c>
      <c r="C306" s="34">
        <v>1</v>
      </c>
      <c r="D306" s="34">
        <v>0.99995986472060161</v>
      </c>
      <c r="E306" s="34">
        <v>0.99991973105204357</v>
      </c>
      <c r="F306" s="34">
        <v>0.99987959899426182</v>
      </c>
      <c r="G306" s="34">
        <v>0.9998394685471913</v>
      </c>
      <c r="H306" s="34">
        <v>0.9997993397107674</v>
      </c>
      <c r="I306" s="34">
        <v>0.99975921248492583</v>
      </c>
      <c r="J306" s="34">
        <v>0.99971908686960154</v>
      </c>
      <c r="K306" s="34">
        <v>0.9996789628647299</v>
      </c>
      <c r="L306" s="34">
        <v>0.99963884047024654</v>
      </c>
      <c r="M306" s="34">
        <v>0.9995987196860866</v>
      </c>
      <c r="N306" s="34">
        <v>0.99955860051218559</v>
      </c>
      <c r="O306" s="34">
        <v>0.99951848294847889</v>
      </c>
      <c r="P306" s="34">
        <v>0.99947836699490178</v>
      </c>
      <c r="Q306" s="34">
        <v>0.99943825265138964</v>
      </c>
      <c r="R306" s="34">
        <v>0.99939813991787796</v>
      </c>
      <c r="S306" s="34">
        <v>0.99935802879430191</v>
      </c>
      <c r="T306" s="34">
        <v>0.99931791928059699</v>
      </c>
      <c r="U306" s="34">
        <v>0.9992778113766988</v>
      </c>
      <c r="V306" s="34">
        <v>0.99923770508254262</v>
      </c>
      <c r="W306" s="34">
        <v>0.99919760039806338</v>
      </c>
      <c r="X306" s="34">
        <v>0.99915749732319725</v>
      </c>
      <c r="Y306" s="34">
        <v>0.99911739585787884</v>
      </c>
      <c r="Z306" s="34">
        <v>0.99907729600204431</v>
      </c>
      <c r="AA306" s="34">
        <v>0.99903719775562849</v>
      </c>
      <c r="AB306" s="34">
        <v>0.99899710111856721</v>
      </c>
      <c r="AC306" s="34">
        <v>0.99895700609079541</v>
      </c>
      <c r="AD306" s="34">
        <v>0.99891691267224869</v>
      </c>
      <c r="AE306" s="34">
        <v>0.99887682086286289</v>
      </c>
      <c r="AF306" s="34">
        <v>0.99883673066257295</v>
      </c>
      <c r="AG306" s="34">
        <v>0.99879664207131402</v>
      </c>
      <c r="AH306" s="34">
        <v>0.99875655508902239</v>
      </c>
      <c r="AI306" s="34">
        <v>0.99871646971563266</v>
      </c>
      <c r="AJ306" s="34">
        <v>0.99867638595108088</v>
      </c>
      <c r="AK306" s="34">
        <v>0.99863630379530188</v>
      </c>
      <c r="AL306" s="34">
        <v>0.99859622324823161</v>
      </c>
      <c r="AM306" s="34">
        <v>0.9985561443098051</v>
      </c>
      <c r="AN306" s="34">
        <v>0.99851606697995832</v>
      </c>
      <c r="AO306" s="34">
        <v>0.99847599125862618</v>
      </c>
      <c r="AP306" s="34">
        <v>0.9984359171457442</v>
      </c>
      <c r="AQ306" s="34">
        <v>0.99839584464124809</v>
      </c>
      <c r="AR306" s="34">
        <v>0.99835577374507312</v>
      </c>
      <c r="AS306" s="34">
        <v>0.99831570445715467</v>
      </c>
      <c r="AT306" s="34">
        <v>0.99827563677742825</v>
      </c>
      <c r="AU306" s="34">
        <v>0.99823557070582958</v>
      </c>
      <c r="AV306" s="34">
        <v>0.99819550624229381</v>
      </c>
      <c r="AW306" s="34">
        <v>0.99815544338675632</v>
      </c>
      <c r="AX306" s="34">
        <v>0.99811538213915296</v>
      </c>
      <c r="AY306" s="34">
        <v>0.99807532249941877</v>
      </c>
      <c r="AZ306" s="34">
        <v>0.99803526446748936</v>
      </c>
      <c r="BA306" s="34">
        <v>0.99799520804330044</v>
      </c>
      <c r="BB306" s="34">
        <v>0.99795515322678729</v>
      </c>
      <c r="BC306" s="34">
        <v>0.99791510001788553</v>
      </c>
      <c r="BD306" s="34">
        <v>0.99787504841653007</v>
      </c>
      <c r="BE306" s="34">
        <v>0.99783499842265722</v>
      </c>
      <c r="BF306" s="34">
        <v>0.99779495003620189</v>
      </c>
      <c r="BG306" s="34">
        <v>0.9977549032570997</v>
      </c>
      <c r="BH306" s="34">
        <v>0.99771485808528615</v>
      </c>
      <c r="BI306" s="34">
        <v>0.99767481452069706</v>
      </c>
      <c r="BJ306" s="34">
        <v>0.99763477256326716</v>
      </c>
      <c r="BK306" s="34">
        <v>0.99759473221293282</v>
      </c>
      <c r="BL306" s="34">
        <v>0.99755469346962899</v>
      </c>
      <c r="BM306" s="34">
        <v>0.99751465633329128</v>
      </c>
      <c r="BN306" s="34">
        <v>0.99747462080385529</v>
      </c>
      <c r="BO306" s="34">
        <v>0.99743458688125619</v>
      </c>
      <c r="BP306" s="34">
        <v>0.99739455456542991</v>
      </c>
      <c r="BQ306" s="34">
        <v>0.99735452385631196</v>
      </c>
      <c r="BR306" s="34">
        <v>0.99731449475383771</v>
      </c>
      <c r="BS306" s="34">
        <v>0.99727446725794255</v>
      </c>
      <c r="BT306" s="34">
        <v>0.99723444136856221</v>
      </c>
      <c r="BU306" s="34">
        <v>0.99719441708563195</v>
      </c>
      <c r="BV306" s="34">
        <v>0.99715439440908749</v>
      </c>
      <c r="BW306" s="34">
        <v>0.99711437333886455</v>
      </c>
      <c r="BX306" s="34">
        <v>0.99707435387489829</v>
      </c>
      <c r="BY306" s="34">
        <v>0.99703433601712443</v>
      </c>
      <c r="BZ306" s="34">
        <v>0.99699431976547837</v>
      </c>
      <c r="CA306" s="34">
        <v>0.99695430511989591</v>
      </c>
      <c r="CB306" s="34">
        <v>0.99691429208031246</v>
      </c>
      <c r="CC306" s="34">
        <v>0.99687428064666339</v>
      </c>
      <c r="CD306" s="34">
        <v>0.99683427081888443</v>
      </c>
      <c r="CE306" s="34">
        <v>0.99679426259691106</v>
      </c>
      <c r="CF306" s="34">
        <v>0.99675425598067902</v>
      </c>
      <c r="CG306" s="34">
        <v>0.99671425097012345</v>
      </c>
      <c r="CH306" s="34">
        <v>0.9966742475651803</v>
      </c>
      <c r="CI306" s="34">
        <v>0.99663424576578485</v>
      </c>
      <c r="CJ306" s="34">
        <v>0.99659424557187293</v>
      </c>
      <c r="CK306" s="34">
        <v>0.99655424698338013</v>
      </c>
      <c r="CL306" s="34">
        <v>0.99651425000024163</v>
      </c>
      <c r="CM306" s="34">
        <v>0.99647425462239325</v>
      </c>
      <c r="CN306" s="34">
        <v>0.9964342608497706</v>
      </c>
      <c r="CO306" s="34">
        <v>0.99639426868230907</v>
      </c>
      <c r="CP306" s="34">
        <v>0.99635427811994437</v>
      </c>
      <c r="CQ306" s="34">
        <v>0.99631428916261211</v>
      </c>
      <c r="CR306" s="34">
        <v>0.99624325930528412</v>
      </c>
      <c r="CS306" s="34">
        <v>0.99617223451186065</v>
      </c>
      <c r="CT306" s="34">
        <v>0.99610121478198088</v>
      </c>
      <c r="CU306" s="34">
        <v>0.99603020011528376</v>
      </c>
      <c r="CV306" s="34">
        <v>0.99595919051140858</v>
      </c>
      <c r="CW306" s="34">
        <v>0.99588818596999396</v>
      </c>
      <c r="CX306" s="34">
        <v>0.99581718649067952</v>
      </c>
      <c r="CY306" s="34">
        <v>0.99574619207310389</v>
      </c>
      <c r="CZ306" s="34">
        <v>0.99567520271690657</v>
      </c>
      <c r="DA306" s="34">
        <v>0.99560421842172631</v>
      </c>
      <c r="DB306" s="34">
        <v>0.99553323918720249</v>
      </c>
    </row>
    <row r="307" spans="1:106" x14ac:dyDescent="0.2">
      <c r="A307" s="13">
        <f t="shared" ca="1" si="4"/>
        <v>44699</v>
      </c>
      <c r="B307" s="34">
        <v>1.0000401352814008</v>
      </c>
      <c r="C307" s="34">
        <v>1</v>
      </c>
      <c r="D307" s="34">
        <v>0.99995986632937517</v>
      </c>
      <c r="E307" s="34">
        <v>0.9999197342694619</v>
      </c>
      <c r="F307" s="34">
        <v>0.99987960382019569</v>
      </c>
      <c r="G307" s="34">
        <v>0.99983947498151149</v>
      </c>
      <c r="H307" s="34">
        <v>0.99979934775334511</v>
      </c>
      <c r="I307" s="34">
        <v>0.99975922213563151</v>
      </c>
      <c r="J307" s="34">
        <v>0.99971909812830617</v>
      </c>
      <c r="K307" s="34">
        <v>0.99967897573130471</v>
      </c>
      <c r="L307" s="34">
        <v>0.99963885494456239</v>
      </c>
      <c r="M307" s="34">
        <v>0.99959873576801428</v>
      </c>
      <c r="N307" s="34">
        <v>0.99955861820159619</v>
      </c>
      <c r="O307" s="34">
        <v>0.99951850224524319</v>
      </c>
      <c r="P307" s="34">
        <v>0.99947838789889065</v>
      </c>
      <c r="Q307" s="34">
        <v>0.99943827516247408</v>
      </c>
      <c r="R307" s="34">
        <v>0.99939816403592907</v>
      </c>
      <c r="S307" s="34">
        <v>0.99935805451919069</v>
      </c>
      <c r="T307" s="34">
        <v>0.99931794661219442</v>
      </c>
      <c r="U307" s="34">
        <v>0.99927784031487565</v>
      </c>
      <c r="V307" s="34">
        <v>0.99923773562717</v>
      </c>
      <c r="W307" s="34">
        <v>0.9991976325490125</v>
      </c>
      <c r="X307" s="34">
        <v>0.99915753108033878</v>
      </c>
      <c r="Y307" s="34">
        <v>0.9991174312210841</v>
      </c>
      <c r="Z307" s="34">
        <v>0.99907733297118417</v>
      </c>
      <c r="AA307" s="34">
        <v>0.99903723633057406</v>
      </c>
      <c r="AB307" s="34">
        <v>0.99899714129918937</v>
      </c>
      <c r="AC307" s="34">
        <v>0.99895704787696538</v>
      </c>
      <c r="AD307" s="34">
        <v>0.99891695606383779</v>
      </c>
      <c r="AE307" s="34">
        <v>0.99887686585974156</v>
      </c>
      <c r="AF307" s="34">
        <v>0.99883677726461251</v>
      </c>
      <c r="AG307" s="34">
        <v>0.99879669027838602</v>
      </c>
      <c r="AH307" s="34">
        <v>0.99875660490099727</v>
      </c>
      <c r="AI307" s="34">
        <v>0.99871652113238174</v>
      </c>
      <c r="AJ307" s="34">
        <v>0.99867643897247516</v>
      </c>
      <c r="AK307" s="34">
        <v>0.99863635842121279</v>
      </c>
      <c r="AL307" s="34">
        <v>0.99859627947853014</v>
      </c>
      <c r="AM307" s="34">
        <v>0.99855620214436236</v>
      </c>
      <c r="AN307" s="34">
        <v>0.99851612641864529</v>
      </c>
      <c r="AO307" s="34">
        <v>0.9984760523013142</v>
      </c>
      <c r="AP307" s="34">
        <v>0.99843597979230447</v>
      </c>
      <c r="AQ307" s="34">
        <v>0.9983959088915515</v>
      </c>
      <c r="AR307" s="34">
        <v>0.99835583959899099</v>
      </c>
      <c r="AS307" s="34">
        <v>0.99831577191455823</v>
      </c>
      <c r="AT307" s="34">
        <v>0.99827570583818881</v>
      </c>
      <c r="AU307" s="34">
        <v>0.99823564136981791</v>
      </c>
      <c r="AV307" s="34">
        <v>0.99819557850938156</v>
      </c>
      <c r="AW307" s="34">
        <v>0.99815551725681451</v>
      </c>
      <c r="AX307" s="34">
        <v>0.99811545761205256</v>
      </c>
      <c r="AY307" s="34">
        <v>0.99807539957503144</v>
      </c>
      <c r="AZ307" s="34">
        <v>0.99803534314568632</v>
      </c>
      <c r="BA307" s="34">
        <v>0.99799528832395268</v>
      </c>
      <c r="BB307" s="34">
        <v>0.99795523510976603</v>
      </c>
      <c r="BC307" s="34">
        <v>0.99791518350306196</v>
      </c>
      <c r="BD307" s="34">
        <v>0.99787513350377577</v>
      </c>
      <c r="BE307" s="34">
        <v>0.99783508511184305</v>
      </c>
      <c r="BF307" s="34">
        <v>0.99779503832719929</v>
      </c>
      <c r="BG307" s="34">
        <v>0.99775499314978011</v>
      </c>
      <c r="BH307" s="34">
        <v>0.99771494957952089</v>
      </c>
      <c r="BI307" s="34">
        <v>0.99767490761635713</v>
      </c>
      <c r="BJ307" s="34">
        <v>0.99763486726022421</v>
      </c>
      <c r="BK307" s="34">
        <v>0.99759482851105807</v>
      </c>
      <c r="BL307" s="34">
        <v>0.99755479136879366</v>
      </c>
      <c r="BM307" s="34">
        <v>0.99751475583336668</v>
      </c>
      <c r="BN307" s="34">
        <v>0.99747472190471287</v>
      </c>
      <c r="BO307" s="34">
        <v>0.99743468958276738</v>
      </c>
      <c r="BP307" s="34">
        <v>0.99739465886746592</v>
      </c>
      <c r="BQ307" s="34">
        <v>0.99735462975874423</v>
      </c>
      <c r="BR307" s="34">
        <v>0.99731460225653745</v>
      </c>
      <c r="BS307" s="34">
        <v>0.9972745763607811</v>
      </c>
      <c r="BT307" s="34">
        <v>0.99723455207141098</v>
      </c>
      <c r="BU307" s="34">
        <v>0.99719452938836273</v>
      </c>
      <c r="BV307" s="34">
        <v>0.99715450831157137</v>
      </c>
      <c r="BW307" s="34">
        <v>0.99711448884097298</v>
      </c>
      <c r="BX307" s="34">
        <v>0.99707447097650248</v>
      </c>
      <c r="BY307" s="34">
        <v>0.99703445471809626</v>
      </c>
      <c r="BZ307" s="34">
        <v>0.99699444006568905</v>
      </c>
      <c r="CA307" s="34">
        <v>0.99695442701921655</v>
      </c>
      <c r="CB307" s="34">
        <v>0.99691441557861482</v>
      </c>
      <c r="CC307" s="34">
        <v>0.99687440574381903</v>
      </c>
      <c r="CD307" s="34">
        <v>0.99683439751476466</v>
      </c>
      <c r="CE307" s="34">
        <v>0.99679439089138744</v>
      </c>
      <c r="CF307" s="34">
        <v>0.99675438587362286</v>
      </c>
      <c r="CG307" s="34">
        <v>0.99671438246140642</v>
      </c>
      <c r="CH307" s="34">
        <v>0.99667438065467384</v>
      </c>
      <c r="CI307" s="34">
        <v>0.99663438045336061</v>
      </c>
      <c r="CJ307" s="34">
        <v>0.9965943818574019</v>
      </c>
      <c r="CK307" s="34">
        <v>0.99655438486673409</v>
      </c>
      <c r="CL307" s="34">
        <v>0.99651438948129223</v>
      </c>
      <c r="CM307" s="34">
        <v>0.99647439570101204</v>
      </c>
      <c r="CN307" s="34">
        <v>0.99643440352582913</v>
      </c>
      <c r="CO307" s="34">
        <v>0.99639441295567877</v>
      </c>
      <c r="CP307" s="34">
        <v>0.99635442399049701</v>
      </c>
      <c r="CQ307" s="34">
        <v>0.99631443663021901</v>
      </c>
      <c r="CR307" s="34">
        <v>0.9962744508747805</v>
      </c>
      <c r="CS307" s="34">
        <v>0.99623446672411731</v>
      </c>
      <c r="CT307" s="34">
        <v>0.99616100852934908</v>
      </c>
      <c r="CU307" s="34">
        <v>0.99608755575108343</v>
      </c>
      <c r="CV307" s="34">
        <v>0.99601410838892068</v>
      </c>
      <c r="CW307" s="34">
        <v>0.9959406664424616</v>
      </c>
      <c r="CX307" s="34">
        <v>0.99586722991130694</v>
      </c>
      <c r="CY307" s="34">
        <v>0.99579379879505703</v>
      </c>
      <c r="CZ307" s="34">
        <v>0.99572037309331307</v>
      </c>
      <c r="DA307" s="34">
        <v>0.99564695280567561</v>
      </c>
      <c r="DB307" s="34">
        <v>0.9955735379317453</v>
      </c>
    </row>
    <row r="308" spans="1:106" x14ac:dyDescent="0.2">
      <c r="A308" s="13">
        <f t="shared" ca="1" si="4"/>
        <v>44700</v>
      </c>
      <c r="B308" s="34">
        <v>1.000122942200393</v>
      </c>
      <c r="C308" s="34">
        <v>1.0000819597876001</v>
      </c>
      <c r="D308" s="34">
        <v>1.0000409790541587</v>
      </c>
      <c r="E308" s="34">
        <v>1</v>
      </c>
      <c r="F308" s="34">
        <v>0.99995902262505576</v>
      </c>
      <c r="G308" s="34">
        <v>0.99991804692925634</v>
      </c>
      <c r="H308" s="34">
        <v>0.99987707291253369</v>
      </c>
      <c r="I308" s="34">
        <v>0.99983610057481853</v>
      </c>
      <c r="J308" s="34">
        <v>0.99979512991604225</v>
      </c>
      <c r="K308" s="34">
        <v>0.999754160936136</v>
      </c>
      <c r="L308" s="34">
        <v>0.99971319363503131</v>
      </c>
      <c r="M308" s="34">
        <v>0.99967222801265865</v>
      </c>
      <c r="N308" s="34">
        <v>0.99963126406894964</v>
      </c>
      <c r="O308" s="34">
        <v>0.99959030180383579</v>
      </c>
      <c r="P308" s="34">
        <v>0.99954934121724792</v>
      </c>
      <c r="Q308" s="34">
        <v>0.99950838230911732</v>
      </c>
      <c r="R308" s="34">
        <v>0.99946742507937547</v>
      </c>
      <c r="S308" s="34">
        <v>0.99942646952795322</v>
      </c>
      <c r="T308" s="34">
        <v>0.99938551565478184</v>
      </c>
      <c r="U308" s="34">
        <v>0.99934456345979295</v>
      </c>
      <c r="V308" s="34">
        <v>0.99930361294291725</v>
      </c>
      <c r="W308" s="34">
        <v>0.99926266410408637</v>
      </c>
      <c r="X308" s="34">
        <v>0.99922171694323136</v>
      </c>
      <c r="Y308" s="34">
        <v>0.99918077146028361</v>
      </c>
      <c r="Z308" s="34">
        <v>0.99913982765517406</v>
      </c>
      <c r="AA308" s="34">
        <v>0.99909888552783443</v>
      </c>
      <c r="AB308" s="34">
        <v>0.99905794507819534</v>
      </c>
      <c r="AC308" s="34">
        <v>0.99901700630618884</v>
      </c>
      <c r="AD308" s="34">
        <v>0.99897606921174553</v>
      </c>
      <c r="AE308" s="34">
        <v>0.99893513379479693</v>
      </c>
      <c r="AF308" s="34">
        <v>0.99889420005527407</v>
      </c>
      <c r="AG308" s="34">
        <v>0.99885326799310858</v>
      </c>
      <c r="AH308" s="34">
        <v>0.99881233760823163</v>
      </c>
      <c r="AI308" s="34">
        <v>0.99877140890057425</v>
      </c>
      <c r="AJ308" s="34">
        <v>0.99873048187006797</v>
      </c>
      <c r="AK308" s="34">
        <v>0.99868955651664393</v>
      </c>
      <c r="AL308" s="34">
        <v>0.99864863284023342</v>
      </c>
      <c r="AM308" s="34">
        <v>0.99860771084076783</v>
      </c>
      <c r="AN308" s="34">
        <v>0.9985667905181782</v>
      </c>
      <c r="AO308" s="34">
        <v>0.99852587187239605</v>
      </c>
      <c r="AP308" s="34">
        <v>0.99848495490335265</v>
      </c>
      <c r="AQ308" s="34">
        <v>0.99844403961097916</v>
      </c>
      <c r="AR308" s="34">
        <v>0.99840312599520686</v>
      </c>
      <c r="AS308" s="34">
        <v>0.99836221405596737</v>
      </c>
      <c r="AT308" s="34">
        <v>0.99832130379319151</v>
      </c>
      <c r="AU308" s="34">
        <v>0.99828039520681111</v>
      </c>
      <c r="AV308" s="34">
        <v>0.9982394882967569</v>
      </c>
      <c r="AW308" s="34">
        <v>0.9981985830629605</v>
      </c>
      <c r="AX308" s="34">
        <v>0.99815767950535328</v>
      </c>
      <c r="AY308" s="34">
        <v>0.99811677762386652</v>
      </c>
      <c r="AZ308" s="34">
        <v>0.99807587741843162</v>
      </c>
      <c r="BA308" s="34">
        <v>0.99803497888897963</v>
      </c>
      <c r="BB308" s="34">
        <v>0.99799408203544193</v>
      </c>
      <c r="BC308" s="34">
        <v>0.99795318685775014</v>
      </c>
      <c r="BD308" s="34">
        <v>0.99791229335583509</v>
      </c>
      <c r="BE308" s="34">
        <v>0.99787140152962872</v>
      </c>
      <c r="BF308" s="34">
        <v>0.99783051137906198</v>
      </c>
      <c r="BG308" s="34">
        <v>0.99778962290406603</v>
      </c>
      <c r="BH308" s="34">
        <v>0.99774873610457249</v>
      </c>
      <c r="BI308" s="34">
        <v>0.99770785098051284</v>
      </c>
      <c r="BJ308" s="34">
        <v>0.99766696753181816</v>
      </c>
      <c r="BK308" s="34">
        <v>0.99762608575842004</v>
      </c>
      <c r="BL308" s="34">
        <v>0.99758520566024944</v>
      </c>
      <c r="BM308" s="34">
        <v>0.99754432723723829</v>
      </c>
      <c r="BN308" s="34">
        <v>0.9975034504893171</v>
      </c>
      <c r="BO308" s="34">
        <v>0.99746257541641803</v>
      </c>
      <c r="BP308" s="34">
        <v>0.99742170201847224</v>
      </c>
      <c r="BQ308" s="34">
        <v>0.99738083029541102</v>
      </c>
      <c r="BR308" s="34">
        <v>0.99733996024716542</v>
      </c>
      <c r="BS308" s="34">
        <v>0.99729909187366728</v>
      </c>
      <c r="BT308" s="34">
        <v>0.99725822517484775</v>
      </c>
      <c r="BU308" s="34">
        <v>0.99721736015063833</v>
      </c>
      <c r="BV308" s="34">
        <v>0.99717649680097031</v>
      </c>
      <c r="BW308" s="34">
        <v>0.99713563512577519</v>
      </c>
      <c r="BX308" s="34">
        <v>0.99709477512498412</v>
      </c>
      <c r="BY308" s="34">
        <v>0.99705391679852862</v>
      </c>
      <c r="BZ308" s="34">
        <v>0.99701306014634017</v>
      </c>
      <c r="CA308" s="34">
        <v>0.99697220516835006</v>
      </c>
      <c r="CB308" s="34">
        <v>0.99693135186448956</v>
      </c>
      <c r="CC308" s="34">
        <v>0.9968905002346905</v>
      </c>
      <c r="CD308" s="34">
        <v>0.99684965027888361</v>
      </c>
      <c r="CE308" s="34">
        <v>0.99680880199700095</v>
      </c>
      <c r="CF308" s="34">
        <v>0.99676795538897367</v>
      </c>
      <c r="CG308" s="34">
        <v>0.99672711045473295</v>
      </c>
      <c r="CH308" s="34">
        <v>0.99668626719421061</v>
      </c>
      <c r="CI308" s="34">
        <v>0.99664542560733793</v>
      </c>
      <c r="CJ308" s="34">
        <v>0.99660458569404609</v>
      </c>
      <c r="CK308" s="34">
        <v>0.99656374745426679</v>
      </c>
      <c r="CL308" s="34">
        <v>0.99652291088793132</v>
      </c>
      <c r="CM308" s="34">
        <v>0.99648207599497107</v>
      </c>
      <c r="CN308" s="34">
        <v>0.99644124277531754</v>
      </c>
      <c r="CO308" s="34">
        <v>0.99640041122890222</v>
      </c>
      <c r="CP308" s="34">
        <v>0.99635958135565639</v>
      </c>
      <c r="CQ308" s="34">
        <v>0.99631875315551166</v>
      </c>
      <c r="CR308" s="34">
        <v>0.99627792662839953</v>
      </c>
      <c r="CS308" s="34">
        <v>0.99623710177425118</v>
      </c>
      <c r="CT308" s="34">
        <v>0.99616495034849439</v>
      </c>
      <c r="CU308" s="34">
        <v>0.99609280414822876</v>
      </c>
      <c r="CV308" s="34">
        <v>0.99602066317307592</v>
      </c>
      <c r="CW308" s="34">
        <v>0.9959485274226576</v>
      </c>
      <c r="CX308" s="34">
        <v>0.99587639689659513</v>
      </c>
      <c r="CY308" s="34">
        <v>0.99580427159451013</v>
      </c>
      <c r="CZ308" s="34">
        <v>0.99573215151602457</v>
      </c>
      <c r="DA308" s="34">
        <v>0.99566003666076008</v>
      </c>
      <c r="DB308" s="34">
        <v>0.99558792702833776</v>
      </c>
    </row>
    <row r="309" spans="1:106" x14ac:dyDescent="0.2">
      <c r="A309" s="13">
        <f t="shared" ca="1" si="4"/>
        <v>44701</v>
      </c>
      <c r="B309" s="34">
        <v>1.0001253026596606</v>
      </c>
      <c r="C309" s="34">
        <v>1.0000835333620091</v>
      </c>
      <c r="D309" s="34">
        <v>1.0000417658088132</v>
      </c>
      <c r="E309" s="34">
        <v>1</v>
      </c>
      <c r="F309" s="34">
        <v>0.99995823593549682</v>
      </c>
      <c r="G309" s="34">
        <v>0.99991647361523051</v>
      </c>
      <c r="H309" s="34">
        <v>0.99987471303912867</v>
      </c>
      <c r="I309" s="34">
        <v>0.99983295420711826</v>
      </c>
      <c r="J309" s="34">
        <v>0.99979119711912601</v>
      </c>
      <c r="K309" s="34">
        <v>0.99974944177507985</v>
      </c>
      <c r="L309" s="34">
        <v>0.99970768817490641</v>
      </c>
      <c r="M309" s="34">
        <v>0.99966593631853329</v>
      </c>
      <c r="N309" s="34">
        <v>0.999624186205887</v>
      </c>
      <c r="O309" s="34">
        <v>0.99958243783689549</v>
      </c>
      <c r="P309" s="34">
        <v>0.99954069121148525</v>
      </c>
      <c r="Q309" s="34">
        <v>0.99949894632958369</v>
      </c>
      <c r="R309" s="34">
        <v>0.99945720319111853</v>
      </c>
      <c r="S309" s="34">
        <v>0.99941546179601604</v>
      </c>
      <c r="T309" s="34">
        <v>0.99937372214420417</v>
      </c>
      <c r="U309" s="34">
        <v>0.99933198423560965</v>
      </c>
      <c r="V309" s="34">
        <v>0.99929024807015987</v>
      </c>
      <c r="W309" s="34">
        <v>0.99924851364778211</v>
      </c>
      <c r="X309" s="34">
        <v>0.99920678096840332</v>
      </c>
      <c r="Y309" s="34">
        <v>0.99916505003195077</v>
      </c>
      <c r="Z309" s="34">
        <v>0.99912332083835176</v>
      </c>
      <c r="AA309" s="34">
        <v>0.99908159338753377</v>
      </c>
      <c r="AB309" s="34">
        <v>0.99903986767942332</v>
      </c>
      <c r="AC309" s="34">
        <v>0.99899814371394824</v>
      </c>
      <c r="AD309" s="34">
        <v>0.9989564214910357</v>
      </c>
      <c r="AE309" s="34">
        <v>0.99891470101061264</v>
      </c>
      <c r="AF309" s="34">
        <v>0.99887298227260624</v>
      </c>
      <c r="AG309" s="34">
        <v>0.99883126527694399</v>
      </c>
      <c r="AH309" s="34">
        <v>0.9987895500235533</v>
      </c>
      <c r="AI309" s="34">
        <v>0.99874783651236088</v>
      </c>
      <c r="AJ309" s="34">
        <v>0.99870612474329445</v>
      </c>
      <c r="AK309" s="34">
        <v>0.99866441471628076</v>
      </c>
      <c r="AL309" s="34">
        <v>0.99862270643124751</v>
      </c>
      <c r="AM309" s="34">
        <v>0.99858099988812166</v>
      </c>
      <c r="AN309" s="34">
        <v>0.99853929508683059</v>
      </c>
      <c r="AO309" s="34">
        <v>0.99849759202730159</v>
      </c>
      <c r="AP309" s="34">
        <v>0.99845589070946184</v>
      </c>
      <c r="AQ309" s="34">
        <v>0.99841419113323859</v>
      </c>
      <c r="AR309" s="34">
        <v>0.99837249329855926</v>
      </c>
      <c r="AS309" s="34">
        <v>0.99833079720535067</v>
      </c>
      <c r="AT309" s="34">
        <v>0.99828910285354067</v>
      </c>
      <c r="AU309" s="34">
        <v>0.9982474102430563</v>
      </c>
      <c r="AV309" s="34">
        <v>0.99820571937382474</v>
      </c>
      <c r="AW309" s="34">
        <v>0.99816403024577316</v>
      </c>
      <c r="AX309" s="34">
        <v>0.99812234285882917</v>
      </c>
      <c r="AY309" s="34">
        <v>0.99808065721291994</v>
      </c>
      <c r="AZ309" s="34">
        <v>0.99803897330797253</v>
      </c>
      <c r="BA309" s="34">
        <v>0.99799729114391456</v>
      </c>
      <c r="BB309" s="34">
        <v>0.99795561072067318</v>
      </c>
      <c r="BC309" s="34">
        <v>0.99791393203817558</v>
      </c>
      <c r="BD309" s="34">
        <v>0.99787225509634936</v>
      </c>
      <c r="BE309" s="34">
        <v>0.99783057989512147</v>
      </c>
      <c r="BF309" s="34">
        <v>0.99778890643441931</v>
      </c>
      <c r="BG309" s="34">
        <v>0.99774723471417059</v>
      </c>
      <c r="BH309" s="34">
        <v>0.99770556473430194</v>
      </c>
      <c r="BI309" s="34">
        <v>0.99766389649474119</v>
      </c>
      <c r="BJ309" s="34">
        <v>0.99762222999541539</v>
      </c>
      <c r="BK309" s="34">
        <v>0.99758056523625205</v>
      </c>
      <c r="BL309" s="34">
        <v>0.99753890221717834</v>
      </c>
      <c r="BM309" s="34">
        <v>0.99749724093812164</v>
      </c>
      <c r="BN309" s="34">
        <v>0.99745558139900925</v>
      </c>
      <c r="BO309" s="34">
        <v>0.99741392359976844</v>
      </c>
      <c r="BP309" s="34">
        <v>0.99737226754032693</v>
      </c>
      <c r="BQ309" s="34">
        <v>0.99733061322061167</v>
      </c>
      <c r="BR309" s="34">
        <v>0.99728896064054984</v>
      </c>
      <c r="BS309" s="34">
        <v>0.99724730980006937</v>
      </c>
      <c r="BT309" s="34">
        <v>0.99720566069909733</v>
      </c>
      <c r="BU309" s="34">
        <v>0.99716401333756077</v>
      </c>
      <c r="BV309" s="34">
        <v>0.99712236771538743</v>
      </c>
      <c r="BW309" s="34">
        <v>0.99708072383250468</v>
      </c>
      <c r="BX309" s="34">
        <v>0.99703908168883948</v>
      </c>
      <c r="BY309" s="34">
        <v>0.99699744128431955</v>
      </c>
      <c r="BZ309" s="34">
        <v>0.99695580261887218</v>
      </c>
      <c r="CA309" s="34">
        <v>0.99691416569242475</v>
      </c>
      <c r="CB309" s="34">
        <v>0.99687253050490454</v>
      </c>
      <c r="CC309" s="34">
        <v>0.99683089705623895</v>
      </c>
      <c r="CD309" s="34">
        <v>0.99678926534635559</v>
      </c>
      <c r="CE309" s="34">
        <v>0.99674763537518141</v>
      </c>
      <c r="CF309" s="34">
        <v>0.99670600714264423</v>
      </c>
      <c r="CG309" s="34">
        <v>0.99666438064867113</v>
      </c>
      <c r="CH309" s="34">
        <v>0.99662275589318949</v>
      </c>
      <c r="CI309" s="34">
        <v>0.99658113287612704</v>
      </c>
      <c r="CJ309" s="34">
        <v>0.99653951159741094</v>
      </c>
      <c r="CK309" s="34">
        <v>0.99649789205696859</v>
      </c>
      <c r="CL309" s="34">
        <v>0.99645627425472727</v>
      </c>
      <c r="CM309" s="34">
        <v>0.99641465819061481</v>
      </c>
      <c r="CN309" s="34">
        <v>0.99637304386455794</v>
      </c>
      <c r="CO309" s="34">
        <v>0.99633143127648482</v>
      </c>
      <c r="CP309" s="34">
        <v>0.99628982042632241</v>
      </c>
      <c r="CQ309" s="34">
        <v>0.99624821131399799</v>
      </c>
      <c r="CR309" s="34">
        <v>0.99620660393943961</v>
      </c>
      <c r="CS309" s="34">
        <v>0.9961649983025741</v>
      </c>
      <c r="CT309" s="34">
        <v>0.99609465484195459</v>
      </c>
      <c r="CU309" s="34">
        <v>0.9960243163485869</v>
      </c>
      <c r="CV309" s="34">
        <v>0.99595398282212044</v>
      </c>
      <c r="CW309" s="34">
        <v>0.99588365426220427</v>
      </c>
      <c r="CX309" s="34">
        <v>0.99581333066848765</v>
      </c>
      <c r="CY309" s="34">
        <v>0.99574301204062032</v>
      </c>
      <c r="CZ309" s="34">
        <v>0.99567269837825112</v>
      </c>
      <c r="DA309" s="34">
        <v>0.99560238968102965</v>
      </c>
      <c r="DB309" s="34">
        <v>0.99553208594860521</v>
      </c>
    </row>
    <row r="310" spans="1:106" x14ac:dyDescent="0.2">
      <c r="A310" s="13">
        <f t="shared" ca="1" si="4"/>
        <v>44704</v>
      </c>
      <c r="B310" s="34">
        <v>1.0000417658088188</v>
      </c>
      <c r="C310" s="34">
        <v>1</v>
      </c>
      <c r="D310" s="34">
        <v>0.99995823593549105</v>
      </c>
      <c r="E310" s="34">
        <v>0.99991647361521929</v>
      </c>
      <c r="F310" s="34">
        <v>0.99987471303911191</v>
      </c>
      <c r="G310" s="34">
        <v>0.99983295420709573</v>
      </c>
      <c r="H310" s="34">
        <v>0.99979119711909814</v>
      </c>
      <c r="I310" s="34">
        <v>0.99974944177504632</v>
      </c>
      <c r="J310" s="34">
        <v>0.99970768817486744</v>
      </c>
      <c r="K310" s="34">
        <v>0.99966593631848855</v>
      </c>
      <c r="L310" s="34">
        <v>0.99962418620583682</v>
      </c>
      <c r="M310" s="34">
        <v>0.99958243783683942</v>
      </c>
      <c r="N310" s="34">
        <v>0.99954069121142375</v>
      </c>
      <c r="O310" s="34">
        <v>0.99949894632951675</v>
      </c>
      <c r="P310" s="34">
        <v>0.99945720319104581</v>
      </c>
      <c r="Q310" s="34">
        <v>0.99941546179593799</v>
      </c>
      <c r="R310" s="34">
        <v>0.99937372214412035</v>
      </c>
      <c r="S310" s="34">
        <v>0.99933198423552039</v>
      </c>
      <c r="T310" s="34">
        <v>0.99929024807006506</v>
      </c>
      <c r="U310" s="34">
        <v>0.99924851364768152</v>
      </c>
      <c r="V310" s="34">
        <v>0.99920678096829718</v>
      </c>
      <c r="W310" s="34">
        <v>0.99916505003183931</v>
      </c>
      <c r="X310" s="34">
        <v>0.99912332083823463</v>
      </c>
      <c r="Y310" s="34">
        <v>0.99908159338741098</v>
      </c>
      <c r="Z310" s="34">
        <v>0.99903986767929509</v>
      </c>
      <c r="AA310" s="34">
        <v>0.99899814371381446</v>
      </c>
      <c r="AB310" s="34">
        <v>0.99895642149089614</v>
      </c>
      <c r="AC310" s="34">
        <v>0.99891470101046764</v>
      </c>
      <c r="AD310" s="34">
        <v>0.9988729822724558</v>
      </c>
      <c r="AE310" s="34">
        <v>0.99883126527678812</v>
      </c>
      <c r="AF310" s="34">
        <v>0.99878955002339154</v>
      </c>
      <c r="AG310" s="34">
        <v>0.99874783651219368</v>
      </c>
      <c r="AH310" s="34">
        <v>0.99870612474312137</v>
      </c>
      <c r="AI310" s="34">
        <v>0.99866441471610234</v>
      </c>
      <c r="AJ310" s="34">
        <v>0.99862270643106343</v>
      </c>
      <c r="AK310" s="34">
        <v>0.99858099988793214</v>
      </c>
      <c r="AL310" s="34">
        <v>0.99853929508663541</v>
      </c>
      <c r="AM310" s="34">
        <v>0.99849759202710076</v>
      </c>
      <c r="AN310" s="34">
        <v>0.99845589070925544</v>
      </c>
      <c r="AO310" s="34">
        <v>0.99841419113302665</v>
      </c>
      <c r="AP310" s="34">
        <v>0.99837249329834166</v>
      </c>
      <c r="AQ310" s="34">
        <v>0.99833079720512785</v>
      </c>
      <c r="AR310" s="34">
        <v>0.99828910285331218</v>
      </c>
      <c r="AS310" s="34">
        <v>0.99824741024282204</v>
      </c>
      <c r="AT310" s="34">
        <v>0.99820571937358493</v>
      </c>
      <c r="AU310" s="34">
        <v>0.99816403024552791</v>
      </c>
      <c r="AV310" s="34">
        <v>0.99812234285857837</v>
      </c>
      <c r="AW310" s="34">
        <v>0.99808065721266348</v>
      </c>
      <c r="AX310" s="34">
        <v>0.99803897330771085</v>
      </c>
      <c r="AY310" s="34">
        <v>0.99799729114364699</v>
      </c>
      <c r="AZ310" s="34">
        <v>0.99795561072040018</v>
      </c>
      <c r="BA310" s="34">
        <v>0.99791393203789702</v>
      </c>
      <c r="BB310" s="34">
        <v>0.99787225509606525</v>
      </c>
      <c r="BC310" s="34">
        <v>0.9978305798948317</v>
      </c>
      <c r="BD310" s="34">
        <v>0.99778890643412421</v>
      </c>
      <c r="BE310" s="34">
        <v>0.99774723471386983</v>
      </c>
      <c r="BF310" s="34">
        <v>0.99770556473399574</v>
      </c>
      <c r="BG310" s="34">
        <v>0.99766389649442921</v>
      </c>
      <c r="BH310" s="34">
        <v>0.99762222999509786</v>
      </c>
      <c r="BI310" s="34">
        <v>0.99758056523592897</v>
      </c>
      <c r="BJ310" s="34">
        <v>0.99753890221684982</v>
      </c>
      <c r="BK310" s="34">
        <v>0.99749724093778758</v>
      </c>
      <c r="BL310" s="34">
        <v>0.99745558139866952</v>
      </c>
      <c r="BM310" s="34">
        <v>0.99741392359942338</v>
      </c>
      <c r="BN310" s="34">
        <v>0.99737226753997621</v>
      </c>
      <c r="BO310" s="34">
        <v>0.99733061322025529</v>
      </c>
      <c r="BP310" s="34">
        <v>0.99728896064018802</v>
      </c>
      <c r="BQ310" s="34">
        <v>0.997247309799702</v>
      </c>
      <c r="BR310" s="34">
        <v>0.99720566069872429</v>
      </c>
      <c r="BS310" s="34">
        <v>0.9971640133371823</v>
      </c>
      <c r="BT310" s="34">
        <v>0.99712236771500329</v>
      </c>
      <c r="BU310" s="34">
        <v>0.99708072383211477</v>
      </c>
      <c r="BV310" s="34">
        <v>0.99703908168844413</v>
      </c>
      <c r="BW310" s="34">
        <v>0.99699744128391865</v>
      </c>
      <c r="BX310" s="34">
        <v>0.99695580261846584</v>
      </c>
      <c r="BY310" s="34">
        <v>0.99691416569201285</v>
      </c>
      <c r="BZ310" s="34">
        <v>0.99687253050448721</v>
      </c>
      <c r="CA310" s="34">
        <v>0.99683089705581607</v>
      </c>
      <c r="CB310" s="34">
        <v>0.99678926534592704</v>
      </c>
      <c r="CC310" s="34">
        <v>0.99674763537474731</v>
      </c>
      <c r="CD310" s="34">
        <v>0.99670600714220459</v>
      </c>
      <c r="CE310" s="34">
        <v>0.99666438064822604</v>
      </c>
      <c r="CF310" s="34">
        <v>0.99662275589273897</v>
      </c>
      <c r="CG310" s="34">
        <v>0.99658113287567074</v>
      </c>
      <c r="CH310" s="34">
        <v>0.99653951159694909</v>
      </c>
      <c r="CI310" s="34">
        <v>0.9964978920565013</v>
      </c>
      <c r="CJ310" s="34">
        <v>0.99645627425425443</v>
      </c>
      <c r="CK310" s="34">
        <v>0.9964146581901363</v>
      </c>
      <c r="CL310" s="34">
        <v>0.9963730438640741</v>
      </c>
      <c r="CM310" s="34">
        <v>0.99633143127599511</v>
      </c>
      <c r="CN310" s="34">
        <v>0.99628982042582725</v>
      </c>
      <c r="CO310" s="34">
        <v>0.9962482113134975</v>
      </c>
      <c r="CP310" s="34">
        <v>0.99620660393893345</v>
      </c>
      <c r="CQ310" s="34">
        <v>0.9961649983020624</v>
      </c>
      <c r="CR310" s="34">
        <v>0.99609283924000558</v>
      </c>
      <c r="CS310" s="34">
        <v>0.99602068540492472</v>
      </c>
      <c r="CT310" s="34">
        <v>0.99594853679644069</v>
      </c>
      <c r="CU310" s="34">
        <v>0.99587639341417522</v>
      </c>
      <c r="CV310" s="34">
        <v>0.99580425525774974</v>
      </c>
      <c r="CW310" s="34">
        <v>0.99573212232678554</v>
      </c>
      <c r="CX310" s="34">
        <v>0.99565999462090404</v>
      </c>
      <c r="CY310" s="34">
        <v>0.9955878721397271</v>
      </c>
      <c r="CZ310" s="34">
        <v>0.99551575488287603</v>
      </c>
      <c r="DA310" s="34">
        <v>0.99544364284997244</v>
      </c>
      <c r="DB310" s="34">
        <v>0.99537153604063799</v>
      </c>
    </row>
    <row r="311" spans="1:106" x14ac:dyDescent="0.2">
      <c r="A311" s="13">
        <f t="shared" ca="1" si="4"/>
        <v>44705</v>
      </c>
      <c r="B311" s="34">
        <v>1.000042445698794</v>
      </c>
      <c r="C311" s="34">
        <v>1</v>
      </c>
      <c r="D311" s="34">
        <v>0.99995755610276693</v>
      </c>
      <c r="E311" s="34">
        <v>0.99991511400701838</v>
      </c>
      <c r="F311" s="34">
        <v>0.99987267371267763</v>
      </c>
      <c r="G311" s="34">
        <v>0.99983023521966841</v>
      </c>
      <c r="H311" s="34">
        <v>0.99978779852791422</v>
      </c>
      <c r="I311" s="34">
        <v>0.99974536363733857</v>
      </c>
      <c r="J311" s="34">
        <v>0.99970293054786519</v>
      </c>
      <c r="K311" s="34">
        <v>0.99966049925941725</v>
      </c>
      <c r="L311" s="34">
        <v>0.9996180697719188</v>
      </c>
      <c r="M311" s="34">
        <v>0.99957564208529304</v>
      </c>
      <c r="N311" s="34">
        <v>0.99953321619946378</v>
      </c>
      <c r="O311" s="34">
        <v>0.99949079211435432</v>
      </c>
      <c r="P311" s="34">
        <v>0.99944836982988849</v>
      </c>
      <c r="Q311" s="34">
        <v>0.99940594934598959</v>
      </c>
      <c r="R311" s="34">
        <v>0.99936353066258143</v>
      </c>
      <c r="S311" s="34">
        <v>0.99932111377958754</v>
      </c>
      <c r="T311" s="34">
        <v>0.99927869869693142</v>
      </c>
      <c r="U311" s="34">
        <v>0.9992362854145368</v>
      </c>
      <c r="V311" s="34">
        <v>0.99919387393232706</v>
      </c>
      <c r="W311" s="34">
        <v>0.99915146425022605</v>
      </c>
      <c r="X311" s="34">
        <v>0.99910905636815694</v>
      </c>
      <c r="Y311" s="34">
        <v>0.99906665028604391</v>
      </c>
      <c r="Z311" s="34">
        <v>0.99902424600381023</v>
      </c>
      <c r="AA311" s="34">
        <v>0.99898184352137964</v>
      </c>
      <c r="AB311" s="34">
        <v>0.99893944283867542</v>
      </c>
      <c r="AC311" s="34">
        <v>0.99889704395562151</v>
      </c>
      <c r="AD311" s="34">
        <v>0.99885464687214143</v>
      </c>
      <c r="AE311" s="34">
        <v>0.99881225158815889</v>
      </c>
      <c r="AF311" s="34">
        <v>0.99876985810359709</v>
      </c>
      <c r="AG311" s="34">
        <v>0.99872746641838039</v>
      </c>
      <c r="AH311" s="34">
        <v>0.99868507653243188</v>
      </c>
      <c r="AI311" s="34">
        <v>0.99864268844567539</v>
      </c>
      <c r="AJ311" s="34">
        <v>0.99860030215803453</v>
      </c>
      <c r="AK311" s="34">
        <v>0.99855791766943269</v>
      </c>
      <c r="AL311" s="34">
        <v>0.99851553497979395</v>
      </c>
      <c r="AM311" s="34">
        <v>0.99847315408904158</v>
      </c>
      <c r="AN311" s="34">
        <v>0.99843077499709942</v>
      </c>
      <c r="AO311" s="34">
        <v>0.99838839770389098</v>
      </c>
      <c r="AP311" s="34">
        <v>0.99834602220934021</v>
      </c>
      <c r="AQ311" s="34">
        <v>0.99830364851337072</v>
      </c>
      <c r="AR311" s="34">
        <v>0.99826127661590569</v>
      </c>
      <c r="AS311" s="34">
        <v>0.99821890651686929</v>
      </c>
      <c r="AT311" s="34">
        <v>0.99817653821618491</v>
      </c>
      <c r="AU311" s="34">
        <v>0.99813417171377639</v>
      </c>
      <c r="AV311" s="34">
        <v>0.99809180700956734</v>
      </c>
      <c r="AW311" s="34">
        <v>0.9980494441034814</v>
      </c>
      <c r="AX311" s="34">
        <v>0.9980070829954425</v>
      </c>
      <c r="AY311" s="34">
        <v>0.99796472368537403</v>
      </c>
      <c r="AZ311" s="34">
        <v>0.99792236617319974</v>
      </c>
      <c r="BA311" s="34">
        <v>0.99788001045884311</v>
      </c>
      <c r="BB311" s="34">
        <v>0.99783765654222822</v>
      </c>
      <c r="BC311" s="34">
        <v>0.99779530442327868</v>
      </c>
      <c r="BD311" s="34">
        <v>0.99775295410191833</v>
      </c>
      <c r="BE311" s="34">
        <v>0.99771060557807034</v>
      </c>
      <c r="BF311" s="34">
        <v>0.99766825885165888</v>
      </c>
      <c r="BG311" s="34">
        <v>0.99762591392260724</v>
      </c>
      <c r="BH311" s="34">
        <v>0.99758357079083981</v>
      </c>
      <c r="BI311" s="34">
        <v>0.99754122945627977</v>
      </c>
      <c r="BJ311" s="34">
        <v>0.99749888991885105</v>
      </c>
      <c r="BK311" s="34">
        <v>0.99745655217847717</v>
      </c>
      <c r="BL311" s="34">
        <v>0.99741421623508197</v>
      </c>
      <c r="BM311" s="34">
        <v>0.99737188208858929</v>
      </c>
      <c r="BN311" s="34">
        <v>0.99732954973892274</v>
      </c>
      <c r="BO311" s="34">
        <v>0.99728721918600616</v>
      </c>
      <c r="BP311" s="34">
        <v>0.99724489042976328</v>
      </c>
      <c r="BQ311" s="34">
        <v>0.99720256347011749</v>
      </c>
      <c r="BR311" s="34">
        <v>0.99716023830699307</v>
      </c>
      <c r="BS311" s="34">
        <v>0.99711791494031354</v>
      </c>
      <c r="BT311" s="34">
        <v>0.99707559337000251</v>
      </c>
      <c r="BU311" s="34">
        <v>0.99703327359598404</v>
      </c>
      <c r="BV311" s="34">
        <v>0.99699095561818152</v>
      </c>
      <c r="BW311" s="34">
        <v>0.99694863943651901</v>
      </c>
      <c r="BX311" s="34">
        <v>0.99690632505092014</v>
      </c>
      <c r="BY311" s="34">
        <v>0.99686401246130862</v>
      </c>
      <c r="BZ311" s="34">
        <v>0.99682170166760831</v>
      </c>
      <c r="CA311" s="34">
        <v>0.99677939266974325</v>
      </c>
      <c r="CB311" s="34">
        <v>0.99673708546763651</v>
      </c>
      <c r="CC311" s="34">
        <v>0.9966947800612127</v>
      </c>
      <c r="CD311" s="34">
        <v>0.9966524764503949</v>
      </c>
      <c r="CE311" s="34">
        <v>0.99661017463510737</v>
      </c>
      <c r="CF311" s="34">
        <v>0.99656787461527374</v>
      </c>
      <c r="CG311" s="34">
        <v>0.99652557639081774</v>
      </c>
      <c r="CH311" s="34">
        <v>0.99648327996166319</v>
      </c>
      <c r="CI311" s="34">
        <v>0.99644098532773406</v>
      </c>
      <c r="CJ311" s="34">
        <v>0.99639869248895419</v>
      </c>
      <c r="CK311" s="34">
        <v>0.99635640144524695</v>
      </c>
      <c r="CL311" s="34">
        <v>0.99631411219653632</v>
      </c>
      <c r="CM311" s="34">
        <v>0.99627182474274656</v>
      </c>
      <c r="CN311" s="34">
        <v>0.99622953908380107</v>
      </c>
      <c r="CO311" s="34">
        <v>0.99618725521962348</v>
      </c>
      <c r="CP311" s="34">
        <v>0.99614497315013817</v>
      </c>
      <c r="CQ311" s="34">
        <v>0.99610269287526854</v>
      </c>
      <c r="CR311" s="34">
        <v>0.99603356864369186</v>
      </c>
      <c r="CS311" s="34">
        <v>0.99596444920896932</v>
      </c>
      <c r="CT311" s="34">
        <v>0.99589533457076806</v>
      </c>
      <c r="CU311" s="34">
        <v>0.99582622472875548</v>
      </c>
      <c r="CV311" s="34">
        <v>0.99575711968259839</v>
      </c>
      <c r="CW311" s="34">
        <v>0.99568801943196428</v>
      </c>
      <c r="CX311" s="34">
        <v>0.99561892397652019</v>
      </c>
      <c r="CY311" s="34">
        <v>0.99554983331593316</v>
      </c>
      <c r="CZ311" s="34">
        <v>0.99548074744987081</v>
      </c>
      <c r="DA311" s="34">
        <v>0.99541166637800049</v>
      </c>
      <c r="DB311" s="34">
        <v>0.99534259009998916</v>
      </c>
    </row>
    <row r="312" spans="1:106" x14ac:dyDescent="0.2">
      <c r="A312" s="13">
        <f t="shared" ca="1" si="4"/>
        <v>44706</v>
      </c>
      <c r="B312" s="34">
        <v>1.0000430477873905</v>
      </c>
      <c r="C312" s="34">
        <v>1</v>
      </c>
      <c r="D312" s="34">
        <v>0.99995695406564156</v>
      </c>
      <c r="E312" s="34">
        <v>0.99991390998423568</v>
      </c>
      <c r="F312" s="34">
        <v>0.99987086775570255</v>
      </c>
      <c r="G312" s="34">
        <v>0.99982782737996223</v>
      </c>
      <c r="H312" s="34">
        <v>0.99978478885693522</v>
      </c>
      <c r="I312" s="34">
        <v>0.9997417521865416</v>
      </c>
      <c r="J312" s="34">
        <v>0.99969871736870197</v>
      </c>
      <c r="K312" s="34">
        <v>0.99965568440333585</v>
      </c>
      <c r="L312" s="34">
        <v>0.99961265329036408</v>
      </c>
      <c r="M312" s="34">
        <v>0.99956962402970695</v>
      </c>
      <c r="N312" s="34">
        <v>0.9995265966212844</v>
      </c>
      <c r="O312" s="34">
        <v>0.99948357106501684</v>
      </c>
      <c r="P312" s="34">
        <v>0.99944054736082444</v>
      </c>
      <c r="Q312" s="34">
        <v>0.9993975255086277</v>
      </c>
      <c r="R312" s="34">
        <v>0.9993545055083467</v>
      </c>
      <c r="S312" s="34">
        <v>0.99931148735990205</v>
      </c>
      <c r="T312" s="34">
        <v>0.99926847106321359</v>
      </c>
      <c r="U312" s="34">
        <v>0.99922545661820195</v>
      </c>
      <c r="V312" s="34">
        <v>0.99918244402478718</v>
      </c>
      <c r="W312" s="34">
        <v>0.99913943328288968</v>
      </c>
      <c r="X312" s="34">
        <v>0.99909642439242985</v>
      </c>
      <c r="Y312" s="34">
        <v>0.99905341735332764</v>
      </c>
      <c r="Z312" s="34">
        <v>0.99901041216550379</v>
      </c>
      <c r="AA312" s="34">
        <v>0.99896740882887847</v>
      </c>
      <c r="AB312" s="34">
        <v>0.99892440734337207</v>
      </c>
      <c r="AC312" s="34">
        <v>0.99888140770890466</v>
      </c>
      <c r="AD312" s="34">
        <v>0.99883840992539663</v>
      </c>
      <c r="AE312" s="34">
        <v>0.99879541399276839</v>
      </c>
      <c r="AF312" s="34">
        <v>0.99875241991094021</v>
      </c>
      <c r="AG312" s="34">
        <v>0.9987094276798324</v>
      </c>
      <c r="AH312" s="34">
        <v>0.99866643729936566</v>
      </c>
      <c r="AI312" s="34">
        <v>0.99862344876945974</v>
      </c>
      <c r="AJ312" s="34">
        <v>0.99858046209003548</v>
      </c>
      <c r="AK312" s="34">
        <v>0.99853747726101261</v>
      </c>
      <c r="AL312" s="34">
        <v>0.99849449428231218</v>
      </c>
      <c r="AM312" s="34">
        <v>0.99845151315385428</v>
      </c>
      <c r="AN312" s="34">
        <v>0.99840853387555895</v>
      </c>
      <c r="AO312" s="34">
        <v>0.99836555644734704</v>
      </c>
      <c r="AP312" s="34">
        <v>0.9983225808691385</v>
      </c>
      <c r="AQ312" s="34">
        <v>0.99827960714085406</v>
      </c>
      <c r="AR312" s="34">
        <v>0.99823663526241369</v>
      </c>
      <c r="AS312" s="34">
        <v>0.99819366523373809</v>
      </c>
      <c r="AT312" s="34">
        <v>0.99815069705474757</v>
      </c>
      <c r="AU312" s="34">
        <v>0.99810773072536263</v>
      </c>
      <c r="AV312" s="34">
        <v>0.99806476624550322</v>
      </c>
      <c r="AW312" s="34">
        <v>0.99802180361508996</v>
      </c>
      <c r="AX312" s="34">
        <v>0.99797884283404359</v>
      </c>
      <c r="AY312" s="34">
        <v>0.99793588390228383</v>
      </c>
      <c r="AZ312" s="34">
        <v>0.99789292681973152</v>
      </c>
      <c r="BA312" s="34">
        <v>0.99784997158630706</v>
      </c>
      <c r="BB312" s="34">
        <v>0.99780701820193063</v>
      </c>
      <c r="BC312" s="34">
        <v>0.99776406666652295</v>
      </c>
      <c r="BD312" s="34">
        <v>0.9977211169800041</v>
      </c>
      <c r="BE312" s="34">
        <v>0.99767816914229468</v>
      </c>
      <c r="BF312" s="34">
        <v>0.99763522315331499</v>
      </c>
      <c r="BG312" s="34">
        <v>0.99759227901298564</v>
      </c>
      <c r="BH312" s="34">
        <v>0.99754933672122692</v>
      </c>
      <c r="BI312" s="34">
        <v>0.99750639627795923</v>
      </c>
      <c r="BJ312" s="34">
        <v>0.99746345768310285</v>
      </c>
      <c r="BK312" s="34">
        <v>0.99742052093657874</v>
      </c>
      <c r="BL312" s="34">
        <v>0.99737758603830684</v>
      </c>
      <c r="BM312" s="34">
        <v>0.99733465298820778</v>
      </c>
      <c r="BN312" s="34">
        <v>0.99729172178620196</v>
      </c>
      <c r="BO312" s="34">
        <v>0.99724879243220976</v>
      </c>
      <c r="BP312" s="34">
        <v>0.99720586492615193</v>
      </c>
      <c r="BQ312" s="34">
        <v>0.99716293926794863</v>
      </c>
      <c r="BR312" s="34">
        <v>0.99712001545752027</v>
      </c>
      <c r="BS312" s="34">
        <v>0.99707709349478757</v>
      </c>
      <c r="BT312" s="34">
        <v>0.99703417337967093</v>
      </c>
      <c r="BU312" s="34">
        <v>0.99699125511209041</v>
      </c>
      <c r="BV312" s="34">
        <v>0.99694833869196708</v>
      </c>
      <c r="BW312" s="34">
        <v>0.99690542411922101</v>
      </c>
      <c r="BX312" s="34">
        <v>0.99686251139377302</v>
      </c>
      <c r="BY312" s="34">
        <v>0.99681960051554319</v>
      </c>
      <c r="BZ312" s="34">
        <v>0.99677669148445247</v>
      </c>
      <c r="CA312" s="34">
        <v>0.99673378430042092</v>
      </c>
      <c r="CB312" s="34">
        <v>0.99669087896336928</v>
      </c>
      <c r="CC312" s="34">
        <v>0.99664797547321771</v>
      </c>
      <c r="CD312" s="34">
        <v>0.99660507382988728</v>
      </c>
      <c r="CE312" s="34">
        <v>0.99656217403329794</v>
      </c>
      <c r="CF312" s="34">
        <v>0.99651927608337032</v>
      </c>
      <c r="CG312" s="34">
        <v>0.99647637998002547</v>
      </c>
      <c r="CH312" s="34">
        <v>0.99643348572318324</v>
      </c>
      <c r="CI312" s="34">
        <v>0.99639059331276436</v>
      </c>
      <c r="CJ312" s="34">
        <v>0.99634770274868933</v>
      </c>
      <c r="CK312" s="34">
        <v>0.99630481403087867</v>
      </c>
      <c r="CL312" s="34">
        <v>0.9962619271592531</v>
      </c>
      <c r="CM312" s="34">
        <v>0.99621904213373291</v>
      </c>
      <c r="CN312" s="34">
        <v>0.9961761589542385</v>
      </c>
      <c r="CO312" s="34">
        <v>0.99613327762069104</v>
      </c>
      <c r="CP312" s="34">
        <v>0.99609039813301037</v>
      </c>
      <c r="CQ312" s="34">
        <v>0.99604752049111733</v>
      </c>
      <c r="CR312" s="34">
        <v>0.99600464469493255</v>
      </c>
      <c r="CS312" s="34">
        <v>0.99596177074437642</v>
      </c>
      <c r="CT312" s="34">
        <v>0.99591889863936967</v>
      </c>
      <c r="CU312" s="34">
        <v>0.9958478966179215</v>
      </c>
      <c r="CV312" s="34">
        <v>0.99577689965841876</v>
      </c>
      <c r="CW312" s="34">
        <v>0.99570590776050072</v>
      </c>
      <c r="CX312" s="34">
        <v>0.99563492092380623</v>
      </c>
      <c r="CY312" s="34">
        <v>0.99556393914797447</v>
      </c>
      <c r="CZ312" s="34">
        <v>0.99549296243264473</v>
      </c>
      <c r="DA312" s="34">
        <v>0.99542199077745608</v>
      </c>
      <c r="DB312" s="34">
        <v>0.99535102418204813</v>
      </c>
    </row>
    <row r="313" spans="1:106" x14ac:dyDescent="0.2">
      <c r="A313" s="13">
        <f t="shared" ca="1" si="4"/>
        <v>44707</v>
      </c>
      <c r="B313" s="34">
        <v>1.0001722133744317</v>
      </c>
      <c r="C313" s="34">
        <v>1.0001291572506374</v>
      </c>
      <c r="D313" s="34">
        <v>1.0000861029803543</v>
      </c>
      <c r="E313" s="34">
        <v>1.0000430505635016</v>
      </c>
      <c r="F313" s="34">
        <v>1</v>
      </c>
      <c r="G313" s="34">
        <v>0.9999569512897698</v>
      </c>
      <c r="H313" s="34">
        <v>0.99991390443273087</v>
      </c>
      <c r="I313" s="34">
        <v>0.99987085942880372</v>
      </c>
      <c r="J313" s="34">
        <v>0.9998278162779084</v>
      </c>
      <c r="K313" s="34">
        <v>0.99978477497996521</v>
      </c>
      <c r="L313" s="34">
        <v>0.99974173553489443</v>
      </c>
      <c r="M313" s="34">
        <v>0.99969869794261612</v>
      </c>
      <c r="N313" s="34">
        <v>0.99965566220305058</v>
      </c>
      <c r="O313" s="34">
        <v>0.99961262831611841</v>
      </c>
      <c r="P313" s="34">
        <v>0.99956959628173947</v>
      </c>
      <c r="Q313" s="34">
        <v>0.99952656609983415</v>
      </c>
      <c r="R313" s="34">
        <v>0.99948353777032239</v>
      </c>
      <c r="S313" s="34">
        <v>0.99944051129312494</v>
      </c>
      <c r="T313" s="34">
        <v>0.99939748666816197</v>
      </c>
      <c r="U313" s="34">
        <v>0.99935446389535332</v>
      </c>
      <c r="V313" s="34">
        <v>0.99931144297461971</v>
      </c>
      <c r="W313" s="34">
        <v>0.99926842390588144</v>
      </c>
      <c r="X313" s="34">
        <v>0.99922540668905824</v>
      </c>
      <c r="Y313" s="34">
        <v>0.99918239132407083</v>
      </c>
      <c r="Z313" s="34">
        <v>0.99913937781083939</v>
      </c>
      <c r="AA313" s="34">
        <v>0.99909636614928443</v>
      </c>
      <c r="AB313" s="34">
        <v>0.9990533563393259</v>
      </c>
      <c r="AC313" s="34">
        <v>0.99901034838088409</v>
      </c>
      <c r="AD313" s="34">
        <v>0.99896734227387962</v>
      </c>
      <c r="AE313" s="34">
        <v>0.99892433801823255</v>
      </c>
      <c r="AF313" s="34">
        <v>0.99888133561386305</v>
      </c>
      <c r="AG313" s="34">
        <v>0.99883833506069175</v>
      </c>
      <c r="AH313" s="34">
        <v>0.99879533635863871</v>
      </c>
      <c r="AI313" s="34">
        <v>0.99875233950762454</v>
      </c>
      <c r="AJ313" s="34">
        <v>0.9987093445075691</v>
      </c>
      <c r="AK313" s="34">
        <v>0.99866635135839321</v>
      </c>
      <c r="AL313" s="34">
        <v>0.99862336006001673</v>
      </c>
      <c r="AM313" s="34">
        <v>0.99858037061236027</v>
      </c>
      <c r="AN313" s="34">
        <v>0.998537383015344</v>
      </c>
      <c r="AO313" s="34">
        <v>0.99849439726888845</v>
      </c>
      <c r="AP313" s="34">
        <v>0.99845141337291388</v>
      </c>
      <c r="AQ313" s="34">
        <v>0.99840843132734047</v>
      </c>
      <c r="AR313" s="34">
        <v>0.99836545113208874</v>
      </c>
      <c r="AS313" s="34">
        <v>0.99832247278707886</v>
      </c>
      <c r="AT313" s="34">
        <v>0.99827949629223145</v>
      </c>
      <c r="AU313" s="34">
        <v>0.99823652164746668</v>
      </c>
      <c r="AV313" s="34">
        <v>0.99819354885270495</v>
      </c>
      <c r="AW313" s="34">
        <v>0.99815057790786665</v>
      </c>
      <c r="AX313" s="34">
        <v>0.99810760881287197</v>
      </c>
      <c r="AY313" s="34">
        <v>0.99806464156764163</v>
      </c>
      <c r="AZ313" s="34">
        <v>0.99802167617209547</v>
      </c>
      <c r="BA313" s="34">
        <v>0.99797871262615445</v>
      </c>
      <c r="BB313" s="34">
        <v>0.99793575092973863</v>
      </c>
      <c r="BC313" s="34">
        <v>0.99789279108276829</v>
      </c>
      <c r="BD313" s="34">
        <v>0.99784983308516395</v>
      </c>
      <c r="BE313" s="34">
        <v>0.99780687693684611</v>
      </c>
      <c r="BF313" s="34">
        <v>0.99776392263773495</v>
      </c>
      <c r="BG313" s="34">
        <v>0.99772097018775108</v>
      </c>
      <c r="BH313" s="34">
        <v>0.99767801958681468</v>
      </c>
      <c r="BI313" s="34">
        <v>0.99763507083484648</v>
      </c>
      <c r="BJ313" s="34">
        <v>0.99759212393176655</v>
      </c>
      <c r="BK313" s="34">
        <v>0.99754917887749517</v>
      </c>
      <c r="BL313" s="34">
        <v>0.99750623567195307</v>
      </c>
      <c r="BM313" s="34">
        <v>0.99746329431506076</v>
      </c>
      <c r="BN313" s="34">
        <v>0.99742035480673841</v>
      </c>
      <c r="BO313" s="34">
        <v>0.99737741714690653</v>
      </c>
      <c r="BP313" s="34">
        <v>0.99733448133548541</v>
      </c>
      <c r="BQ313" s="34">
        <v>0.99729154737239567</v>
      </c>
      <c r="BR313" s="34">
        <v>0.99724861525755759</v>
      </c>
      <c r="BS313" s="34">
        <v>0.99720568499089191</v>
      </c>
      <c r="BT313" s="34">
        <v>0.99716275657231856</v>
      </c>
      <c r="BU313" s="34">
        <v>0.99711983000175841</v>
      </c>
      <c r="BV313" s="34">
        <v>0.99707690527913195</v>
      </c>
      <c r="BW313" s="34">
        <v>0.99703398240435903</v>
      </c>
      <c r="BX313" s="34">
        <v>0.99699106137736082</v>
      </c>
      <c r="BY313" s="34">
        <v>0.99694814219805727</v>
      </c>
      <c r="BZ313" s="34">
        <v>0.99690522486636901</v>
      </c>
      <c r="CA313" s="34">
        <v>0.99686230938221687</v>
      </c>
      <c r="CB313" s="34">
        <v>0.99681939574552059</v>
      </c>
      <c r="CC313" s="34">
        <v>0.99677648395620133</v>
      </c>
      <c r="CD313" s="34">
        <v>0.99673357401417895</v>
      </c>
      <c r="CE313" s="34">
        <v>0.99669066591937439</v>
      </c>
      <c r="CF313" s="34">
        <v>0.99664775967170793</v>
      </c>
      <c r="CG313" s="34">
        <v>0.99660485527109999</v>
      </c>
      <c r="CH313" s="34">
        <v>0.99656195271747139</v>
      </c>
      <c r="CI313" s="34">
        <v>0.99651905201074231</v>
      </c>
      <c r="CJ313" s="34">
        <v>0.99647615315083327</v>
      </c>
      <c r="CK313" s="34">
        <v>0.99643325613766476</v>
      </c>
      <c r="CL313" s="34">
        <v>0.99639036097115752</v>
      </c>
      <c r="CM313" s="34">
        <v>0.99634746765123183</v>
      </c>
      <c r="CN313" s="34">
        <v>0.9963045761778081</v>
      </c>
      <c r="CO313" s="34">
        <v>0.99626168655080705</v>
      </c>
      <c r="CP313" s="34">
        <v>0.99621879877014907</v>
      </c>
      <c r="CQ313" s="34">
        <v>0.99617591283575491</v>
      </c>
      <c r="CR313" s="34">
        <v>0.99613302874754461</v>
      </c>
      <c r="CS313" s="34">
        <v>0.99609014650543937</v>
      </c>
      <c r="CT313" s="34">
        <v>0.99604726610935912</v>
      </c>
      <c r="CU313" s="34">
        <v>0.99597652557161209</v>
      </c>
      <c r="CV313" s="34">
        <v>0.99590579005794755</v>
      </c>
      <c r="CW313" s="34">
        <v>0.99583505956800888</v>
      </c>
      <c r="CX313" s="34">
        <v>0.99576433410143916</v>
      </c>
      <c r="CY313" s="34">
        <v>0.99569361365788167</v>
      </c>
      <c r="CZ313" s="34">
        <v>0.99562289823697958</v>
      </c>
      <c r="DA313" s="34">
        <v>0.99555218783837607</v>
      </c>
      <c r="DB313" s="34">
        <v>0.99548148246171475</v>
      </c>
    </row>
    <row r="314" spans="1:106" x14ac:dyDescent="0.2">
      <c r="A314" s="13">
        <f t="shared" ca="1" si="4"/>
        <v>44708</v>
      </c>
      <c r="B314" s="34">
        <v>1.0001328927033633</v>
      </c>
      <c r="C314" s="34">
        <v>1.0000885931734169</v>
      </c>
      <c r="D314" s="34">
        <v>1.0000442956056581</v>
      </c>
      <c r="E314" s="34">
        <v>1</v>
      </c>
      <c r="F314" s="34">
        <v>0.99995570635635556</v>
      </c>
      <c r="G314" s="34">
        <v>0.9999114146746384</v>
      </c>
      <c r="H314" s="34">
        <v>0.99986712495476071</v>
      </c>
      <c r="I314" s="34">
        <v>0.99982283719663634</v>
      </c>
      <c r="J314" s="34">
        <v>0.99977855140017813</v>
      </c>
      <c r="K314" s="34">
        <v>0.99973426756529926</v>
      </c>
      <c r="L314" s="34">
        <v>0.99968998569191259</v>
      </c>
      <c r="M314" s="34">
        <v>0.99964570577993173</v>
      </c>
      <c r="N314" s="34">
        <v>0.9996014278292692</v>
      </c>
      <c r="O314" s="34">
        <v>0.99955715183983862</v>
      </c>
      <c r="P314" s="34">
        <v>0.99951287781155285</v>
      </c>
      <c r="Q314" s="34">
        <v>0.99946860574432528</v>
      </c>
      <c r="R314" s="34">
        <v>0.99942433563806887</v>
      </c>
      <c r="S314" s="34">
        <v>0.99938006749269648</v>
      </c>
      <c r="T314" s="34">
        <v>0.99933580130812183</v>
      </c>
      <c r="U314" s="34">
        <v>0.99929153708425766</v>
      </c>
      <c r="V314" s="34">
        <v>0.99924727482101716</v>
      </c>
      <c r="W314" s="34">
        <v>0.99920301451831373</v>
      </c>
      <c r="X314" s="34">
        <v>0.99915875617606031</v>
      </c>
      <c r="Y314" s="34">
        <v>0.99911449979417033</v>
      </c>
      <c r="Z314" s="34">
        <v>0.99907024537255651</v>
      </c>
      <c r="AA314" s="34">
        <v>0.99902599291113237</v>
      </c>
      <c r="AB314" s="34">
        <v>0.99898174240981097</v>
      </c>
      <c r="AC314" s="34">
        <v>0.9989374938685055</v>
      </c>
      <c r="AD314" s="34">
        <v>0.99889324728712925</v>
      </c>
      <c r="AE314" s="34">
        <v>0.99884900266559495</v>
      </c>
      <c r="AF314" s="34">
        <v>0.99880476000381646</v>
      </c>
      <c r="AG314" s="34">
        <v>0.99876051930170673</v>
      </c>
      <c r="AH314" s="34">
        <v>0.99871628055917872</v>
      </c>
      <c r="AI314" s="34">
        <v>0.99867204377614571</v>
      </c>
      <c r="AJ314" s="34">
        <v>0.99862780895252123</v>
      </c>
      <c r="AK314" s="34">
        <v>0.99858357608821835</v>
      </c>
      <c r="AL314" s="34">
        <v>0.9985393451831498</v>
      </c>
      <c r="AM314" s="34">
        <v>0.99849511623722953</v>
      </c>
      <c r="AN314" s="34">
        <v>0.9984508892503704</v>
      </c>
      <c r="AO314" s="34">
        <v>0.99840666422248547</v>
      </c>
      <c r="AP314" s="34">
        <v>0.99836244115348838</v>
      </c>
      <c r="AQ314" s="34">
        <v>0.99831822004329196</v>
      </c>
      <c r="AR314" s="34">
        <v>0.99827400089180995</v>
      </c>
      <c r="AS314" s="34">
        <v>0.99822978369895488</v>
      </c>
      <c r="AT314" s="34">
        <v>0.99818556846464079</v>
      </c>
      <c r="AU314" s="34">
        <v>0.99814135518878022</v>
      </c>
      <c r="AV314" s="34">
        <v>0.99809714387128678</v>
      </c>
      <c r="AW314" s="34">
        <v>0.99805293451207389</v>
      </c>
      <c r="AX314" s="34">
        <v>0.99800872711105437</v>
      </c>
      <c r="AY314" s="34">
        <v>0.99796452166814176</v>
      </c>
      <c r="AZ314" s="34">
        <v>0.99792031818324933</v>
      </c>
      <c r="BA314" s="34">
        <v>0.99787611665629028</v>
      </c>
      <c r="BB314" s="34">
        <v>0.99783191708717811</v>
      </c>
      <c r="BC314" s="34">
        <v>0.99778771947582556</v>
      </c>
      <c r="BD314" s="34">
        <v>0.99774352382214637</v>
      </c>
      <c r="BE314" s="34">
        <v>0.99769933012605394</v>
      </c>
      <c r="BF314" s="34">
        <v>0.99765513838746112</v>
      </c>
      <c r="BG314" s="34">
        <v>0.99761094860628163</v>
      </c>
      <c r="BH314" s="34">
        <v>0.99756676078242834</v>
      </c>
      <c r="BI314" s="34">
        <v>0.99752257491581475</v>
      </c>
      <c r="BJ314" s="34">
        <v>0.99747839100635427</v>
      </c>
      <c r="BK314" s="34">
        <v>0.99743420905396019</v>
      </c>
      <c r="BL314" s="34">
        <v>0.99739002905854568</v>
      </c>
      <c r="BM314" s="34">
        <v>0.99734585102002415</v>
      </c>
      <c r="BN314" s="34">
        <v>0.9973016749383089</v>
      </c>
      <c r="BO314" s="34">
        <v>0.99725750081331332</v>
      </c>
      <c r="BP314" s="34">
        <v>0.99721332864495082</v>
      </c>
      <c r="BQ314" s="34">
        <v>0.99716915843313436</v>
      </c>
      <c r="BR314" s="34">
        <v>0.99712499017777767</v>
      </c>
      <c r="BS314" s="34">
        <v>0.99708082387879393</v>
      </c>
      <c r="BT314" s="34">
        <v>0.99703665953609633</v>
      </c>
      <c r="BU314" s="34">
        <v>0.99699249714959859</v>
      </c>
      <c r="BV314" s="34">
        <v>0.99694833671921379</v>
      </c>
      <c r="BW314" s="34">
        <v>0.99690417824485544</v>
      </c>
      <c r="BX314" s="34">
        <v>0.99686002172643673</v>
      </c>
      <c r="BY314" s="34">
        <v>0.99681586716387105</v>
      </c>
      <c r="BZ314" s="34">
        <v>0.99677171455707203</v>
      </c>
      <c r="CA314" s="34">
        <v>0.99672756390595274</v>
      </c>
      <c r="CB314" s="34">
        <v>0.99668341521042658</v>
      </c>
      <c r="CC314" s="34">
        <v>0.99663926847040707</v>
      </c>
      <c r="CD314" s="34">
        <v>0.99659512368580738</v>
      </c>
      <c r="CE314" s="34">
        <v>0.99655098085654137</v>
      </c>
      <c r="CF314" s="34">
        <v>0.99650683998252176</v>
      </c>
      <c r="CG314" s="34">
        <v>0.99646270106366241</v>
      </c>
      <c r="CH314" s="34">
        <v>0.99641856409987684</v>
      </c>
      <c r="CI314" s="34">
        <v>0.99637442909107787</v>
      </c>
      <c r="CJ314" s="34">
        <v>0.9963302960371796</v>
      </c>
      <c r="CK314" s="34">
        <v>0.99628616493809474</v>
      </c>
      <c r="CL314" s="34">
        <v>0.99624203579373716</v>
      </c>
      <c r="CM314" s="34">
        <v>0.99619790860402024</v>
      </c>
      <c r="CN314" s="34">
        <v>0.9961537833688574</v>
      </c>
      <c r="CO314" s="34">
        <v>0.99610966008816204</v>
      </c>
      <c r="CP314" s="34">
        <v>0.99606553876184734</v>
      </c>
      <c r="CQ314" s="34">
        <v>0.99602141938982713</v>
      </c>
      <c r="CR314" s="34">
        <v>0.99597730197201451</v>
      </c>
      <c r="CS314" s="34">
        <v>0.99593318650832308</v>
      </c>
      <c r="CT314" s="34">
        <v>0.99586796365674302</v>
      </c>
      <c r="CU314" s="34">
        <v>0.99580274507655442</v>
      </c>
      <c r="CV314" s="34">
        <v>0.99573753076747706</v>
      </c>
      <c r="CW314" s="34">
        <v>0.99567232072923162</v>
      </c>
      <c r="CX314" s="34">
        <v>0.99560711496153842</v>
      </c>
      <c r="CY314" s="34">
        <v>0.99554191346411769</v>
      </c>
      <c r="CZ314" s="34">
        <v>0.99547671623668987</v>
      </c>
      <c r="DA314" s="34">
        <v>0.99541152327897531</v>
      </c>
      <c r="DB314" s="34">
        <v>0.99534633459069433</v>
      </c>
    </row>
    <row r="315" spans="1:106" x14ac:dyDescent="0.2">
      <c r="A315" s="13">
        <f t="shared" ca="1" si="4"/>
        <v>44711</v>
      </c>
      <c r="B315" s="34">
        <v>1.0000442956056645</v>
      </c>
      <c r="C315" s="34">
        <v>1</v>
      </c>
      <c r="D315" s="34">
        <v>0.99995570635634945</v>
      </c>
      <c r="E315" s="34">
        <v>0.99991141467462574</v>
      </c>
      <c r="F315" s="34">
        <v>0.99986712495474195</v>
      </c>
      <c r="G315" s="34">
        <v>0.99982283719661114</v>
      </c>
      <c r="H315" s="34">
        <v>0.99977855140014682</v>
      </c>
      <c r="I315" s="34">
        <v>0.99973426756526163</v>
      </c>
      <c r="J315" s="34">
        <v>0.99968998569186873</v>
      </c>
      <c r="K315" s="34">
        <v>0.99964570577988143</v>
      </c>
      <c r="L315" s="34">
        <v>0.9996014278292128</v>
      </c>
      <c r="M315" s="34">
        <v>0.999557151839776</v>
      </c>
      <c r="N315" s="34">
        <v>0.99951287781148401</v>
      </c>
      <c r="O315" s="34">
        <v>0.99946860574425</v>
      </c>
      <c r="P315" s="34">
        <v>0.99942433563798738</v>
      </c>
      <c r="Q315" s="34">
        <v>0.99938006749260877</v>
      </c>
      <c r="R315" s="34">
        <v>0.99933580130802779</v>
      </c>
      <c r="S315" s="34">
        <v>0.99929153708415741</v>
      </c>
      <c r="T315" s="34">
        <v>0.99924727482091058</v>
      </c>
      <c r="U315" s="34">
        <v>0.99920301451820093</v>
      </c>
      <c r="V315" s="34">
        <v>0.99915875617594119</v>
      </c>
      <c r="W315" s="34">
        <v>0.99911449979404476</v>
      </c>
      <c r="X315" s="34">
        <v>0.99907024537242484</v>
      </c>
      <c r="Y315" s="34">
        <v>0.99902599291099448</v>
      </c>
      <c r="Z315" s="34">
        <v>0.99898174240966664</v>
      </c>
      <c r="AA315" s="34">
        <v>0.99893749386835506</v>
      </c>
      <c r="AB315" s="34">
        <v>0.99889324728697237</v>
      </c>
      <c r="AC315" s="34">
        <v>0.99884900266543197</v>
      </c>
      <c r="AD315" s="34">
        <v>0.99880476000364726</v>
      </c>
      <c r="AE315" s="34">
        <v>0.9987605193015312</v>
      </c>
      <c r="AF315" s="34">
        <v>0.99871628055899708</v>
      </c>
      <c r="AG315" s="34">
        <v>0.99867204377595786</v>
      </c>
      <c r="AH315" s="34">
        <v>0.99862780895232706</v>
      </c>
      <c r="AI315" s="34">
        <v>0.99858357608801773</v>
      </c>
      <c r="AJ315" s="34">
        <v>0.99853934518294329</v>
      </c>
      <c r="AK315" s="34">
        <v>0.99849511623701659</v>
      </c>
      <c r="AL315" s="34">
        <v>0.99845088925015102</v>
      </c>
      <c r="AM315" s="34">
        <v>0.99840666422225999</v>
      </c>
      <c r="AN315" s="34">
        <v>0.99836244115325667</v>
      </c>
      <c r="AO315" s="34">
        <v>0.99831822004305393</v>
      </c>
      <c r="AP315" s="34">
        <v>0.99827400089156548</v>
      </c>
      <c r="AQ315" s="34">
        <v>0.99822978369870441</v>
      </c>
      <c r="AR315" s="34">
        <v>0.998185568464384</v>
      </c>
      <c r="AS315" s="34">
        <v>0.99814135518851721</v>
      </c>
      <c r="AT315" s="34">
        <v>0.99809714387101744</v>
      </c>
      <c r="AU315" s="34">
        <v>0.99805293451179833</v>
      </c>
      <c r="AV315" s="34">
        <v>0.99800872711077249</v>
      </c>
      <c r="AW315" s="34">
        <v>0.99796452166785365</v>
      </c>
      <c r="AX315" s="34">
        <v>0.99792031818295501</v>
      </c>
      <c r="AY315" s="34">
        <v>0.99787611665598963</v>
      </c>
      <c r="AZ315" s="34">
        <v>0.99783191708687113</v>
      </c>
      <c r="BA315" s="34">
        <v>0.99778771947551259</v>
      </c>
      <c r="BB315" s="34">
        <v>0.99774352382182729</v>
      </c>
      <c r="BC315" s="34">
        <v>0.9976993301257282</v>
      </c>
      <c r="BD315" s="34">
        <v>0.99765513838712916</v>
      </c>
      <c r="BE315" s="34">
        <v>0.99761094860594357</v>
      </c>
      <c r="BF315" s="34">
        <v>0.99756676078208384</v>
      </c>
      <c r="BG315" s="34">
        <v>0.99752257491546403</v>
      </c>
      <c r="BH315" s="34">
        <v>0.99747839100599744</v>
      </c>
      <c r="BI315" s="34">
        <v>0.99743420905359714</v>
      </c>
      <c r="BJ315" s="34">
        <v>0.99739002905817642</v>
      </c>
      <c r="BK315" s="34">
        <v>0.99734585101964868</v>
      </c>
      <c r="BL315" s="34">
        <v>0.9973016749379271</v>
      </c>
      <c r="BM315" s="34">
        <v>0.99725750081292519</v>
      </c>
      <c r="BN315" s="34">
        <v>0.99721332864455647</v>
      </c>
      <c r="BO315" s="34">
        <v>0.99716915843273379</v>
      </c>
      <c r="BP315" s="34">
        <v>0.99712499017737077</v>
      </c>
      <c r="BQ315" s="34">
        <v>0.99708082387838093</v>
      </c>
      <c r="BR315" s="34">
        <v>0.99703665953567711</v>
      </c>
      <c r="BS315" s="34">
        <v>0.99699249714917315</v>
      </c>
      <c r="BT315" s="34">
        <v>0.99694833671878225</v>
      </c>
      <c r="BU315" s="34">
        <v>0.99690417824441735</v>
      </c>
      <c r="BV315" s="34">
        <v>0.99686002172599231</v>
      </c>
      <c r="BW315" s="34">
        <v>0.99681586716342063</v>
      </c>
      <c r="BX315" s="34">
        <v>0.99677171455661517</v>
      </c>
      <c r="BY315" s="34">
        <v>0.99672756390548978</v>
      </c>
      <c r="BZ315" s="34">
        <v>0.99668341520995751</v>
      </c>
      <c r="CA315" s="34">
        <v>0.99663926846993156</v>
      </c>
      <c r="CB315" s="34">
        <v>0.99659512368532588</v>
      </c>
      <c r="CC315" s="34">
        <v>0.99655098085605343</v>
      </c>
      <c r="CD315" s="34">
        <v>0.99650683998202771</v>
      </c>
      <c r="CE315" s="34">
        <v>0.99646270106316226</v>
      </c>
      <c r="CF315" s="34">
        <v>0.99641856409937024</v>
      </c>
      <c r="CG315" s="34">
        <v>0.99637442909056517</v>
      </c>
      <c r="CH315" s="34">
        <v>0.99633029603666046</v>
      </c>
      <c r="CI315" s="34">
        <v>0.9962861649375695</v>
      </c>
      <c r="CJ315" s="34">
        <v>0.9962420357932058</v>
      </c>
      <c r="CK315" s="34">
        <v>0.99619790860348256</v>
      </c>
      <c r="CL315" s="34">
        <v>0.99615378336831351</v>
      </c>
      <c r="CM315" s="34">
        <v>0.99610966008761181</v>
      </c>
      <c r="CN315" s="34">
        <v>0.996065538761291</v>
      </c>
      <c r="CO315" s="34">
        <v>0.99602141938926436</v>
      </c>
      <c r="CP315" s="34">
        <v>0.99597730197144552</v>
      </c>
      <c r="CQ315" s="34">
        <v>0.99593318650774798</v>
      </c>
      <c r="CR315" s="34">
        <v>0.99586690607204109</v>
      </c>
      <c r="CS315" s="34">
        <v>0.99580063004736885</v>
      </c>
      <c r="CT315" s="34">
        <v>0.99573435843343816</v>
      </c>
      <c r="CU315" s="34">
        <v>0.99566809122995559</v>
      </c>
      <c r="CV315" s="34">
        <v>0.99560182843662759</v>
      </c>
      <c r="CW315" s="34">
        <v>0.99553557005315985</v>
      </c>
      <c r="CX315" s="34">
        <v>0.99546931607926004</v>
      </c>
      <c r="CY315" s="34">
        <v>0.99540306651463406</v>
      </c>
      <c r="CZ315" s="34">
        <v>0.9953368213589886</v>
      </c>
      <c r="DA315" s="34">
        <v>0.99527058061203022</v>
      </c>
      <c r="DB315" s="34">
        <v>0.99520434427346538</v>
      </c>
    </row>
    <row r="316" spans="1:106" x14ac:dyDescent="0.2">
      <c r="A316" s="13">
        <f t="shared" ca="1" si="4"/>
        <v>44712</v>
      </c>
      <c r="B316" s="34">
        <v>1.0002190860772489</v>
      </c>
      <c r="C316" s="34">
        <v>1.0001752650222391</v>
      </c>
      <c r="D316" s="34">
        <v>1.0001314458870931</v>
      </c>
      <c r="E316" s="34">
        <v>1.0000876286717275</v>
      </c>
      <c r="F316" s="34">
        <v>1.0000438133760579</v>
      </c>
      <c r="G316" s="34">
        <v>1</v>
      </c>
      <c r="H316" s="34">
        <v>0.99995618854347013</v>
      </c>
      <c r="I316" s="34">
        <v>0.99991237900638386</v>
      </c>
      <c r="J316" s="34">
        <v>0.99986857138865726</v>
      </c>
      <c r="K316" s="34">
        <v>0.9998247656902064</v>
      </c>
      <c r="L316" s="34">
        <v>0.99978096191094667</v>
      </c>
      <c r="M316" s="34">
        <v>0.9997371600507946</v>
      </c>
      <c r="N316" s="34">
        <v>0.99969336010966547</v>
      </c>
      <c r="O316" s="34">
        <v>0.99964956208747591</v>
      </c>
      <c r="P316" s="34">
        <v>0.99960576598414141</v>
      </c>
      <c r="Q316" s="34">
        <v>0.99956197179957795</v>
      </c>
      <c r="R316" s="34">
        <v>0.99951817953370126</v>
      </c>
      <c r="S316" s="34">
        <v>0.99947438918642773</v>
      </c>
      <c r="T316" s="34">
        <v>0.9994306007576732</v>
      </c>
      <c r="U316" s="34">
        <v>0.99938681424735354</v>
      </c>
      <c r="V316" s="34">
        <v>0.99934302965538457</v>
      </c>
      <c r="W316" s="34">
        <v>0.99929924698168227</v>
      </c>
      <c r="X316" s="34">
        <v>0.99925546622616268</v>
      </c>
      <c r="Y316" s="34">
        <v>0.999211687388742</v>
      </c>
      <c r="Z316" s="34">
        <v>0.99916791046933573</v>
      </c>
      <c r="AA316" s="34">
        <v>0.99912413546786005</v>
      </c>
      <c r="AB316" s="34">
        <v>0.99908036238423104</v>
      </c>
      <c r="AC316" s="34">
        <v>0.99903659121836452</v>
      </c>
      <c r="AD316" s="34">
        <v>0.99899282197017658</v>
      </c>
      <c r="AE316" s="34">
        <v>0.99894905463958295</v>
      </c>
      <c r="AF316" s="34">
        <v>0.99890528922650001</v>
      </c>
      <c r="AG316" s="34">
        <v>0.99886152573084364</v>
      </c>
      <c r="AH316" s="34">
        <v>0.99881776415252976</v>
      </c>
      <c r="AI316" s="34">
        <v>0.99877400449147413</v>
      </c>
      <c r="AJ316" s="34">
        <v>0.99873024674759314</v>
      </c>
      <c r="AK316" s="34">
        <v>0.99868649092080264</v>
      </c>
      <c r="AL316" s="34">
        <v>0.99864273701101858</v>
      </c>
      <c r="AM316" s="34">
        <v>0.99859898501815725</v>
      </c>
      <c r="AN316" s="34">
        <v>0.99855523494213427</v>
      </c>
      <c r="AO316" s="34">
        <v>0.99851148678286583</v>
      </c>
      <c r="AP316" s="34">
        <v>0.99846774054026799</v>
      </c>
      <c r="AQ316" s="34">
        <v>0.99842399621425681</v>
      </c>
      <c r="AR316" s="34">
        <v>0.99838025380474815</v>
      </c>
      <c r="AS316" s="34">
        <v>0.9983365133116584</v>
      </c>
      <c r="AT316" s="34">
        <v>0.99829277473490319</v>
      </c>
      <c r="AU316" s="34">
        <v>0.99824903807439869</v>
      </c>
      <c r="AV316" s="34">
        <v>0.99820530333006108</v>
      </c>
      <c r="AW316" s="34">
        <v>0.99816157050180621</v>
      </c>
      <c r="AX316" s="34">
        <v>0.99811783958955047</v>
      </c>
      <c r="AY316" s="34">
        <v>0.99807411059320961</v>
      </c>
      <c r="AZ316" s="34">
        <v>0.99803038351269946</v>
      </c>
      <c r="BA316" s="34">
        <v>0.99798665834793676</v>
      </c>
      <c r="BB316" s="34">
        <v>0.99794293509883714</v>
      </c>
      <c r="BC316" s="34">
        <v>0.99789921376531665</v>
      </c>
      <c r="BD316" s="34">
        <v>0.99785549434729159</v>
      </c>
      <c r="BE316" s="34">
        <v>0.99781177684467781</v>
      </c>
      <c r="BF316" s="34">
        <v>0.99776806125739148</v>
      </c>
      <c r="BG316" s="34">
        <v>0.99772434758534889</v>
      </c>
      <c r="BH316" s="34">
        <v>0.99768063582846567</v>
      </c>
      <c r="BI316" s="34">
        <v>0.99763692598665821</v>
      </c>
      <c r="BJ316" s="34">
        <v>0.99759321805984302</v>
      </c>
      <c r="BK316" s="34">
        <v>0.99754951204793529</v>
      </c>
      <c r="BL316" s="34">
        <v>0.99750580795085175</v>
      </c>
      <c r="BM316" s="34">
        <v>0.99746210576850847</v>
      </c>
      <c r="BN316" s="34">
        <v>0.99741840550082117</v>
      </c>
      <c r="BO316" s="34">
        <v>0.9973747071477066</v>
      </c>
      <c r="BP316" s="34">
        <v>0.99733101070908026</v>
      </c>
      <c r="BQ316" s="34">
        <v>0.99728731618485855</v>
      </c>
      <c r="BR316" s="34">
        <v>0.99724362357495788</v>
      </c>
      <c r="BS316" s="34">
        <v>0.99719993287929365</v>
      </c>
      <c r="BT316" s="34">
        <v>0.9971562440977827</v>
      </c>
      <c r="BU316" s="34">
        <v>0.99711255723034087</v>
      </c>
      <c r="BV316" s="34">
        <v>0.99706887227688445</v>
      </c>
      <c r="BW316" s="34">
        <v>0.99702518923732919</v>
      </c>
      <c r="BX316" s="34">
        <v>0.9969815081115917</v>
      </c>
      <c r="BY316" s="34">
        <v>0.99693782889958804</v>
      </c>
      <c r="BZ316" s="34">
        <v>0.99689415160123407</v>
      </c>
      <c r="CA316" s="34">
        <v>0.99685047621644618</v>
      </c>
      <c r="CB316" s="34">
        <v>0.99680680274514055</v>
      </c>
      <c r="CC316" s="34">
        <v>0.99676313118723348</v>
      </c>
      <c r="CD316" s="34">
        <v>0.99671946154264091</v>
      </c>
      <c r="CE316" s="34">
        <v>0.99667579381127902</v>
      </c>
      <c r="CF316" s="34">
        <v>0.99663212799306411</v>
      </c>
      <c r="CG316" s="34">
        <v>0.99658846408791213</v>
      </c>
      <c r="CH316" s="34">
        <v>0.99654480209573959</v>
      </c>
      <c r="CI316" s="34">
        <v>0.99650114201646234</v>
      </c>
      <c r="CJ316" s="34">
        <v>0.99645748384999677</v>
      </c>
      <c r="CK316" s="34">
        <v>0.99641382759625929</v>
      </c>
      <c r="CL316" s="34">
        <v>0.99637017325516575</v>
      </c>
      <c r="CM316" s="34">
        <v>0.99632652082663253</v>
      </c>
      <c r="CN316" s="34">
        <v>0.9962828703105755</v>
      </c>
      <c r="CO316" s="34">
        <v>0.99623922170691148</v>
      </c>
      <c r="CP316" s="34">
        <v>0.99619557501555633</v>
      </c>
      <c r="CQ316" s="34">
        <v>0.99615193023642601</v>
      </c>
      <c r="CR316" s="34">
        <v>0.99610828736943746</v>
      </c>
      <c r="CS316" s="34">
        <v>0.99606464641450632</v>
      </c>
      <c r="CT316" s="34">
        <v>0.99602100737154897</v>
      </c>
      <c r="CU316" s="34">
        <v>0.9959773702404815</v>
      </c>
      <c r="CV316" s="34">
        <v>0.99590058133000314</v>
      </c>
      <c r="CW316" s="34">
        <v>0.99582379833987733</v>
      </c>
      <c r="CX316" s="34">
        <v>0.9957470212696472</v>
      </c>
      <c r="CY316" s="34">
        <v>0.99567025011885613</v>
      </c>
      <c r="CZ316" s="34">
        <v>0.99559348488704824</v>
      </c>
      <c r="DA316" s="34">
        <v>0.99551672557376658</v>
      </c>
      <c r="DB316" s="34">
        <v>0.9954399721785554</v>
      </c>
    </row>
    <row r="317" spans="1:106" x14ac:dyDescent="0.2">
      <c r="A317" s="13">
        <f t="shared" ca="1" si="4"/>
        <v>44713</v>
      </c>
      <c r="B317" s="34">
        <v>1.0002253908193113</v>
      </c>
      <c r="C317" s="34">
        <v>1.0001803085917338</v>
      </c>
      <c r="D317" s="34">
        <v>1.0001352283961054</v>
      </c>
      <c r="E317" s="34">
        <v>1.0000901502323345</v>
      </c>
      <c r="F317" s="34">
        <v>1.0000450741003302</v>
      </c>
      <c r="G317" s="34">
        <v>1</v>
      </c>
      <c r="H317" s="34">
        <v>0.99995492793125285</v>
      </c>
      <c r="I317" s="34">
        <v>0.999909857893997</v>
      </c>
      <c r="J317" s="34">
        <v>0.99986478988814109</v>
      </c>
      <c r="K317" s="34">
        <v>0.99981972391359331</v>
      </c>
      <c r="L317" s="34">
        <v>0.99977465997026238</v>
      </c>
      <c r="M317" s="34">
        <v>0.99972959805805661</v>
      </c>
      <c r="N317" s="34">
        <v>0.99968453817688441</v>
      </c>
      <c r="O317" s="34">
        <v>0.99963948032665428</v>
      </c>
      <c r="P317" s="34">
        <v>0.99959442450727465</v>
      </c>
      <c r="Q317" s="34">
        <v>0.99954937071865402</v>
      </c>
      <c r="R317" s="34">
        <v>0.99950431896070069</v>
      </c>
      <c r="S317" s="34">
        <v>0.99945926923332351</v>
      </c>
      <c r="T317" s="34">
        <v>0.99941422153643078</v>
      </c>
      <c r="U317" s="34">
        <v>0.99936917586993068</v>
      </c>
      <c r="V317" s="34">
        <v>0.99932413223373218</v>
      </c>
      <c r="W317" s="34">
        <v>0.99927909062774345</v>
      </c>
      <c r="X317" s="34">
        <v>0.99923405105187302</v>
      </c>
      <c r="Y317" s="34">
        <v>0.99918901350602973</v>
      </c>
      <c r="Z317" s="34">
        <v>0.99914397799012145</v>
      </c>
      <c r="AA317" s="34">
        <v>0.99909894450405712</v>
      </c>
      <c r="AB317" s="34">
        <v>0.99905391304774527</v>
      </c>
      <c r="AC317" s="34">
        <v>0.9990088836210943</v>
      </c>
      <c r="AD317" s="34">
        <v>0.99896385622401274</v>
      </c>
      <c r="AE317" s="34">
        <v>0.99891883085640909</v>
      </c>
      <c r="AF317" s="34">
        <v>0.99887380751819199</v>
      </c>
      <c r="AG317" s="34">
        <v>0.99882878620926985</v>
      </c>
      <c r="AH317" s="34">
        <v>0.99878376692955118</v>
      </c>
      <c r="AI317" s="34">
        <v>0.99873874967894471</v>
      </c>
      <c r="AJ317" s="34">
        <v>0.99869373445735865</v>
      </c>
      <c r="AK317" s="34">
        <v>0.99864872126470183</v>
      </c>
      <c r="AL317" s="34">
        <v>0.99860371010088278</v>
      </c>
      <c r="AM317" s="34">
        <v>0.99855870096581001</v>
      </c>
      <c r="AN317" s="34">
        <v>0.99851369385939182</v>
      </c>
      <c r="AO317" s="34">
        <v>0.99846868878153738</v>
      </c>
      <c r="AP317" s="34">
        <v>0.99842368573215479</v>
      </c>
      <c r="AQ317" s="34">
        <v>0.99837868471115276</v>
      </c>
      <c r="AR317" s="34">
        <v>0.99833368571843972</v>
      </c>
      <c r="AS317" s="34">
        <v>0.9982886887539244</v>
      </c>
      <c r="AT317" s="34">
        <v>0.99824369381751543</v>
      </c>
      <c r="AU317" s="34">
        <v>0.99819870090912133</v>
      </c>
      <c r="AV317" s="34">
        <v>0.9981537100286505</v>
      </c>
      <c r="AW317" s="34">
        <v>0.99810872117601213</v>
      </c>
      <c r="AX317" s="34">
        <v>0.99806373435111406</v>
      </c>
      <c r="AY317" s="34">
        <v>0.99801874955386538</v>
      </c>
      <c r="AZ317" s="34">
        <v>0.99797376678417471</v>
      </c>
      <c r="BA317" s="34">
        <v>0.99792878604195001</v>
      </c>
      <c r="BB317" s="34">
        <v>0.99788380732710091</v>
      </c>
      <c r="BC317" s="34">
        <v>0.99783883063953538</v>
      </c>
      <c r="BD317" s="34">
        <v>0.99779385597916226</v>
      </c>
      <c r="BE317" s="34">
        <v>0.99774888334589007</v>
      </c>
      <c r="BF317" s="34">
        <v>0.99770391273962766</v>
      </c>
      <c r="BG317" s="34">
        <v>0.99765894416028345</v>
      </c>
      <c r="BH317" s="34">
        <v>0.99761397760776593</v>
      </c>
      <c r="BI317" s="34">
        <v>0.99756901308198409</v>
      </c>
      <c r="BJ317" s="34">
        <v>0.99752405058284654</v>
      </c>
      <c r="BK317" s="34">
        <v>0.9974790901102617</v>
      </c>
      <c r="BL317" s="34">
        <v>0.99743413166413819</v>
      </c>
      <c r="BM317" s="34">
        <v>0.9973891752443852</v>
      </c>
      <c r="BN317" s="34">
        <v>0.99734422085091101</v>
      </c>
      <c r="BO317" s="34">
        <v>0.99729926848362416</v>
      </c>
      <c r="BP317" s="34">
        <v>0.9972543181424337</v>
      </c>
      <c r="BQ317" s="34">
        <v>0.99720936982724795</v>
      </c>
      <c r="BR317" s="34">
        <v>0.99716442353797585</v>
      </c>
      <c r="BS317" s="34">
        <v>0.99711947927452593</v>
      </c>
      <c r="BT317" s="34">
        <v>0.99707453703680704</v>
      </c>
      <c r="BU317" s="34">
        <v>0.99702959682472769</v>
      </c>
      <c r="BV317" s="34">
        <v>0.99698465863819674</v>
      </c>
      <c r="BW317" s="34">
        <v>0.99693972247712248</v>
      </c>
      <c r="BX317" s="34">
        <v>0.99689478834141432</v>
      </c>
      <c r="BY317" s="34">
        <v>0.99684985623098055</v>
      </c>
      <c r="BZ317" s="34">
        <v>0.99680492614572991</v>
      </c>
      <c r="CA317" s="34">
        <v>0.99675999808557125</v>
      </c>
      <c r="CB317" s="34">
        <v>0.99671507205041321</v>
      </c>
      <c r="CC317" s="34">
        <v>0.99667014804016441</v>
      </c>
      <c r="CD317" s="34">
        <v>0.9966252260547338</v>
      </c>
      <c r="CE317" s="34">
        <v>0.9965803060940297</v>
      </c>
      <c r="CF317" s="34">
        <v>0.99653538815796161</v>
      </c>
      <c r="CG317" s="34">
        <v>0.99649047224643761</v>
      </c>
      <c r="CH317" s="34">
        <v>0.99644555835936666</v>
      </c>
      <c r="CI317" s="34">
        <v>0.99640064649665749</v>
      </c>
      <c r="CJ317" s="34">
        <v>0.99635573665821886</v>
      </c>
      <c r="CK317" s="34">
        <v>0.99631082884395961</v>
      </c>
      <c r="CL317" s="34">
        <v>0.99626592305378836</v>
      </c>
      <c r="CM317" s="34">
        <v>0.99622101928761408</v>
      </c>
      <c r="CN317" s="34">
        <v>0.99617611754534552</v>
      </c>
      <c r="CO317" s="34">
        <v>0.99613121782689129</v>
      </c>
      <c r="CP317" s="34">
        <v>0.99608632013216025</v>
      </c>
      <c r="CQ317" s="34">
        <v>0.99604142446106103</v>
      </c>
      <c r="CR317" s="34">
        <v>0.9959965308135027</v>
      </c>
      <c r="CS317" s="34">
        <v>0.99595163918939411</v>
      </c>
      <c r="CT317" s="34">
        <v>0.99590674958864367</v>
      </c>
      <c r="CU317" s="34">
        <v>0.99586186201116045</v>
      </c>
      <c r="CV317" s="34">
        <v>0.99578976237016281</v>
      </c>
      <c r="CW317" s="34">
        <v>0.9957176679491242</v>
      </c>
      <c r="CX317" s="34">
        <v>0.99564557874766679</v>
      </c>
      <c r="CY317" s="34">
        <v>0.99557349476541268</v>
      </c>
      <c r="CZ317" s="34">
        <v>0.99550141600198405</v>
      </c>
      <c r="DA317" s="34">
        <v>0.99542934245700299</v>
      </c>
      <c r="DB317" s="34">
        <v>0.99535727413009201</v>
      </c>
    </row>
    <row r="318" spans="1:106" x14ac:dyDescent="0.2">
      <c r="A318" s="13">
        <f t="shared" ca="1" si="4"/>
        <v>44714</v>
      </c>
      <c r="B318" s="34">
        <v>1.0001803085917567</v>
      </c>
      <c r="C318" s="34">
        <v>1.0001352283961225</v>
      </c>
      <c r="D318" s="34">
        <v>1.000090150232346</v>
      </c>
      <c r="E318" s="34">
        <v>1.0000450741003357</v>
      </c>
      <c r="F318" s="34">
        <v>1</v>
      </c>
      <c r="G318" s="34">
        <v>0.99995492793124707</v>
      </c>
      <c r="H318" s="34">
        <v>0.99990985789398557</v>
      </c>
      <c r="I318" s="34">
        <v>0.99986478988812388</v>
      </c>
      <c r="J318" s="34">
        <v>0.99981972391357044</v>
      </c>
      <c r="K318" s="34">
        <v>0.99977465997023363</v>
      </c>
      <c r="L318" s="34">
        <v>0.99972959805802208</v>
      </c>
      <c r="M318" s="34">
        <v>0.99968453817684411</v>
      </c>
      <c r="N318" s="34">
        <v>0.99963948032660832</v>
      </c>
      <c r="O318" s="34">
        <v>0.99959442450722269</v>
      </c>
      <c r="P318" s="34">
        <v>0.99954937071859651</v>
      </c>
      <c r="Q318" s="34">
        <v>0.99950431896063752</v>
      </c>
      <c r="R318" s="34">
        <v>0.99945926923325457</v>
      </c>
      <c r="S318" s="34">
        <v>0.99941422153635573</v>
      </c>
      <c r="T318" s="34">
        <v>0.99936917586985008</v>
      </c>
      <c r="U318" s="34">
        <v>0.9993241322336458</v>
      </c>
      <c r="V318" s="34">
        <v>0.9992790906276513</v>
      </c>
      <c r="W318" s="34">
        <v>0.99923405105177543</v>
      </c>
      <c r="X318" s="34">
        <v>0.99918901350592604</v>
      </c>
      <c r="Y318" s="34">
        <v>0.99914397799001209</v>
      </c>
      <c r="Z318" s="34">
        <v>0.99909894450394221</v>
      </c>
      <c r="AA318" s="34">
        <v>0.99905391304762459</v>
      </c>
      <c r="AB318" s="34">
        <v>0.99900888362096785</v>
      </c>
      <c r="AC318" s="34">
        <v>0.99896385622388051</v>
      </c>
      <c r="AD318" s="34">
        <v>0.9989188308562712</v>
      </c>
      <c r="AE318" s="34">
        <v>0.99887380751804811</v>
      </c>
      <c r="AF318" s="34">
        <v>0.99882878620912019</v>
      </c>
      <c r="AG318" s="34">
        <v>0.99878376692939586</v>
      </c>
      <c r="AH318" s="34">
        <v>0.99873874967878362</v>
      </c>
      <c r="AI318" s="34">
        <v>0.99869373445719178</v>
      </c>
      <c r="AJ318" s="34">
        <v>0.9986487212645293</v>
      </c>
      <c r="AK318" s="34">
        <v>0.99860371010070448</v>
      </c>
      <c r="AL318" s="34">
        <v>0.99855870096562604</v>
      </c>
      <c r="AM318" s="34">
        <v>0.99851369385920219</v>
      </c>
      <c r="AN318" s="34">
        <v>0.99846868878134198</v>
      </c>
      <c r="AO318" s="34">
        <v>0.99842368573195373</v>
      </c>
      <c r="AP318" s="34">
        <v>0.99837868471094571</v>
      </c>
      <c r="AQ318" s="34">
        <v>0.998333685718227</v>
      </c>
      <c r="AR318" s="34">
        <v>0.99828868875370591</v>
      </c>
      <c r="AS318" s="34">
        <v>0.99824369381729128</v>
      </c>
      <c r="AT318" s="34">
        <v>0.9981987009088914</v>
      </c>
      <c r="AU318" s="34">
        <v>0.99815371002841513</v>
      </c>
      <c r="AV318" s="34">
        <v>0.99810872117577076</v>
      </c>
      <c r="AW318" s="34">
        <v>0.99806373435086693</v>
      </c>
      <c r="AX318" s="34">
        <v>0.99801874955361247</v>
      </c>
      <c r="AY318" s="34">
        <v>0.99797376678391603</v>
      </c>
      <c r="AZ318" s="34">
        <v>0.997928786041686</v>
      </c>
      <c r="BA318" s="34">
        <v>0.99788380732683091</v>
      </c>
      <c r="BB318" s="34">
        <v>0.99783883063925971</v>
      </c>
      <c r="BC318" s="34">
        <v>0.99779385597888082</v>
      </c>
      <c r="BD318" s="34">
        <v>0.99774888334560285</v>
      </c>
      <c r="BE318" s="34">
        <v>0.99770391273933468</v>
      </c>
      <c r="BF318" s="34">
        <v>0.99765894415998468</v>
      </c>
      <c r="BG318" s="34">
        <v>0.99761397760746151</v>
      </c>
      <c r="BH318" s="34">
        <v>0.99756901308167389</v>
      </c>
      <c r="BI318" s="34">
        <v>0.99752405058253069</v>
      </c>
      <c r="BJ318" s="34">
        <v>0.99747909010994018</v>
      </c>
      <c r="BK318" s="34">
        <v>0.99743413166381101</v>
      </c>
      <c r="BL318" s="34">
        <v>0.99738917524405224</v>
      </c>
      <c r="BM318" s="34">
        <v>0.99734422085057239</v>
      </c>
      <c r="BN318" s="34">
        <v>0.99729926848327966</v>
      </c>
      <c r="BO318" s="34">
        <v>0.99725431814208343</v>
      </c>
      <c r="BP318" s="34">
        <v>0.99720936982689201</v>
      </c>
      <c r="BQ318" s="34">
        <v>0.99716442353761414</v>
      </c>
      <c r="BR318" s="34">
        <v>0.99711947927415856</v>
      </c>
      <c r="BS318" s="34">
        <v>0.99707453703643401</v>
      </c>
      <c r="BT318" s="34">
        <v>0.99702959682434877</v>
      </c>
      <c r="BU318" s="34">
        <v>0.99698465863781205</v>
      </c>
      <c r="BV318" s="34">
        <v>0.99693972247673224</v>
      </c>
      <c r="BW318" s="34">
        <v>0.9968947883410183</v>
      </c>
      <c r="BX318" s="34">
        <v>0.99684985623057887</v>
      </c>
      <c r="BY318" s="34">
        <v>0.99680492614532246</v>
      </c>
      <c r="BZ318" s="34">
        <v>0.99675999808515803</v>
      </c>
      <c r="CA318" s="34">
        <v>0.99671507204999432</v>
      </c>
      <c r="CB318" s="34">
        <v>0.99667014803973986</v>
      </c>
      <c r="CC318" s="34">
        <v>0.99662522605430337</v>
      </c>
      <c r="CD318" s="34">
        <v>0.99658030609359394</v>
      </c>
      <c r="CE318" s="34">
        <v>0.99653538815751974</v>
      </c>
      <c r="CF318" s="34">
        <v>0.99649047224599008</v>
      </c>
      <c r="CG318" s="34">
        <v>0.99644555835891346</v>
      </c>
      <c r="CH318" s="34">
        <v>0.99640064649619853</v>
      </c>
      <c r="CI318" s="34">
        <v>0.99635573665775423</v>
      </c>
      <c r="CJ318" s="34">
        <v>0.99631082884348932</v>
      </c>
      <c r="CK318" s="34">
        <v>0.99626592305331241</v>
      </c>
      <c r="CL318" s="34">
        <v>0.99622101928713247</v>
      </c>
      <c r="CM318" s="34">
        <v>0.99617611754485802</v>
      </c>
      <c r="CN318" s="34">
        <v>0.99613121782639802</v>
      </c>
      <c r="CO318" s="34">
        <v>0.99608632013166121</v>
      </c>
      <c r="CP318" s="34">
        <v>0.99604142446055655</v>
      </c>
      <c r="CQ318" s="34">
        <v>0.99599653081299244</v>
      </c>
      <c r="CR318" s="34">
        <v>0.99595163918887808</v>
      </c>
      <c r="CS318" s="34">
        <v>0.99590674958812198</v>
      </c>
      <c r="CT318" s="34">
        <v>0.99586186201063298</v>
      </c>
      <c r="CU318" s="34">
        <v>0.99579024420927464</v>
      </c>
      <c r="CV318" s="34">
        <v>0.99571863155833884</v>
      </c>
      <c r="CW318" s="34">
        <v>0.99564702405745531</v>
      </c>
      <c r="CX318" s="34">
        <v>0.99557542170625357</v>
      </c>
      <c r="CY318" s="34">
        <v>0.99550382450436325</v>
      </c>
      <c r="CZ318" s="34">
        <v>0.99543223245141432</v>
      </c>
      <c r="DA318" s="34">
        <v>0.99536064554703629</v>
      </c>
      <c r="DB318" s="34">
        <v>0.99528906379085902</v>
      </c>
    </row>
    <row r="319" spans="1:106" x14ac:dyDescent="0.2">
      <c r="A319" s="13">
        <f t="shared" ca="1" si="4"/>
        <v>44715</v>
      </c>
      <c r="B319" s="34">
        <v>1.0001352283961371</v>
      </c>
      <c r="C319" s="34">
        <v>1.0000901502323558</v>
      </c>
      <c r="D319" s="34">
        <v>1.0000450741003406</v>
      </c>
      <c r="E319" s="34">
        <v>1</v>
      </c>
      <c r="F319" s="34">
        <v>0.99995492793124252</v>
      </c>
      <c r="G319" s="34">
        <v>0.99990985789397613</v>
      </c>
      <c r="H319" s="34">
        <v>0.99986478988810956</v>
      </c>
      <c r="I319" s="34">
        <v>0.99981972391355156</v>
      </c>
      <c r="J319" s="34">
        <v>0.99977465997020987</v>
      </c>
      <c r="K319" s="34">
        <v>0.99972959805799355</v>
      </c>
      <c r="L319" s="34">
        <v>0.99968453817681091</v>
      </c>
      <c r="M319" s="34">
        <v>0.99963948032657024</v>
      </c>
      <c r="N319" s="34">
        <v>0.99959442450718006</v>
      </c>
      <c r="O319" s="34">
        <v>0.99954937071854888</v>
      </c>
      <c r="P319" s="34">
        <v>0.99950431896058511</v>
      </c>
      <c r="Q319" s="34">
        <v>0.99945926923319739</v>
      </c>
      <c r="R319" s="34">
        <v>0.999414221536294</v>
      </c>
      <c r="S319" s="34">
        <v>0.99936917586978369</v>
      </c>
      <c r="T319" s="34">
        <v>0.99932413223357452</v>
      </c>
      <c r="U319" s="34">
        <v>0.99927909062757514</v>
      </c>
      <c r="V319" s="34">
        <v>0.99923405105169438</v>
      </c>
      <c r="W319" s="34">
        <v>0.99918901350584022</v>
      </c>
      <c r="X319" s="34">
        <v>0.99914397798992172</v>
      </c>
      <c r="Y319" s="34">
        <v>0.99909894450384706</v>
      </c>
      <c r="Z319" s="34">
        <v>0.99905391304752467</v>
      </c>
      <c r="AA319" s="34">
        <v>0.99900888362086315</v>
      </c>
      <c r="AB319" s="34">
        <v>0.99896385622377093</v>
      </c>
      <c r="AC319" s="34">
        <v>0.99891883085615685</v>
      </c>
      <c r="AD319" s="34">
        <v>0.99887380751792931</v>
      </c>
      <c r="AE319" s="34">
        <v>0.99882878620899651</v>
      </c>
      <c r="AF319" s="34">
        <v>0.9987837669292674</v>
      </c>
      <c r="AG319" s="34">
        <v>0.99873874967865017</v>
      </c>
      <c r="AH319" s="34">
        <v>0.99869373445705378</v>
      </c>
      <c r="AI319" s="34">
        <v>0.99864872126438664</v>
      </c>
      <c r="AJ319" s="34">
        <v>0.99860371010055704</v>
      </c>
      <c r="AK319" s="34">
        <v>0.99855870096547383</v>
      </c>
      <c r="AL319" s="34">
        <v>0.9985136938590452</v>
      </c>
      <c r="AM319" s="34">
        <v>0.99846868878118011</v>
      </c>
      <c r="AN319" s="34">
        <v>0.99842368573178697</v>
      </c>
      <c r="AO319" s="34">
        <v>0.9983786847107744</v>
      </c>
      <c r="AP319" s="34">
        <v>0.99833368571805081</v>
      </c>
      <c r="AQ319" s="34">
        <v>0.99828868875352517</v>
      </c>
      <c r="AR319" s="34">
        <v>0.99824369381710576</v>
      </c>
      <c r="AS319" s="34">
        <v>0.99819870090870089</v>
      </c>
      <c r="AT319" s="34">
        <v>0.99815371002821984</v>
      </c>
      <c r="AU319" s="34">
        <v>0.99810872117557081</v>
      </c>
      <c r="AV319" s="34">
        <v>0.99806373435066242</v>
      </c>
      <c r="AW319" s="34">
        <v>0.99801874955340308</v>
      </c>
      <c r="AX319" s="34">
        <v>0.99797376678370187</v>
      </c>
      <c r="AY319" s="34">
        <v>0.99792878604146695</v>
      </c>
      <c r="AZ319" s="34">
        <v>0.99788380732660742</v>
      </c>
      <c r="BA319" s="34">
        <v>0.99783883063903145</v>
      </c>
      <c r="BB319" s="34">
        <v>0.99779385597864767</v>
      </c>
      <c r="BC319" s="34">
        <v>0.99774888334536505</v>
      </c>
      <c r="BD319" s="34">
        <v>0.99770391273909198</v>
      </c>
      <c r="BE319" s="34">
        <v>0.99765894415973722</v>
      </c>
      <c r="BF319" s="34">
        <v>0.99761397760720938</v>
      </c>
      <c r="BG319" s="34">
        <v>0.99756901308141699</v>
      </c>
      <c r="BH319" s="34">
        <v>0.9975240505822689</v>
      </c>
      <c r="BI319" s="34">
        <v>0.99747909010967362</v>
      </c>
      <c r="BJ319" s="34">
        <v>0.99743413166354</v>
      </c>
      <c r="BK319" s="34">
        <v>0.99738917524377635</v>
      </c>
      <c r="BL319" s="34">
        <v>0.99734422085029162</v>
      </c>
      <c r="BM319" s="34">
        <v>0.99729926848299433</v>
      </c>
      <c r="BN319" s="34">
        <v>0.99725431814179333</v>
      </c>
      <c r="BO319" s="34">
        <v>0.99720936982659714</v>
      </c>
      <c r="BP319" s="34">
        <v>0.9971644235373146</v>
      </c>
      <c r="BQ319" s="34">
        <v>0.99711947927385403</v>
      </c>
      <c r="BR319" s="34">
        <v>0.99707453703612481</v>
      </c>
      <c r="BS319" s="34">
        <v>0.99702959682403491</v>
      </c>
      <c r="BT319" s="34">
        <v>0.99698465863749353</v>
      </c>
      <c r="BU319" s="34">
        <v>0.99693972247640916</v>
      </c>
      <c r="BV319" s="34">
        <v>0.99689478834069023</v>
      </c>
      <c r="BW319" s="34">
        <v>0.99684985623024602</v>
      </c>
      <c r="BX319" s="34">
        <v>0.99680492614498495</v>
      </c>
      <c r="BY319" s="34">
        <v>0.99675999808481586</v>
      </c>
      <c r="BZ319" s="34">
        <v>0.99671507204964727</v>
      </c>
      <c r="CA319" s="34">
        <v>0.99667014803938803</v>
      </c>
      <c r="CB319" s="34">
        <v>0.99662522605394699</v>
      </c>
      <c r="CC319" s="34">
        <v>0.99658030609323256</v>
      </c>
      <c r="CD319" s="34">
        <v>0.99653538815715392</v>
      </c>
      <c r="CE319" s="34">
        <v>0.99649047224561937</v>
      </c>
      <c r="CF319" s="34">
        <v>0.99644555835853799</v>
      </c>
      <c r="CG319" s="34">
        <v>0.99640064649581817</v>
      </c>
      <c r="CH319" s="34">
        <v>0.99635573665736932</v>
      </c>
      <c r="CI319" s="34">
        <v>0.99631082884309963</v>
      </c>
      <c r="CJ319" s="34">
        <v>0.99626592305291783</v>
      </c>
      <c r="CK319" s="34">
        <v>0.99622101928673323</v>
      </c>
      <c r="CL319" s="34">
        <v>0.99617611754445412</v>
      </c>
      <c r="CM319" s="34">
        <v>0.99613121782598935</v>
      </c>
      <c r="CN319" s="34">
        <v>0.99608632013124787</v>
      </c>
      <c r="CO319" s="34">
        <v>0.99604142446013844</v>
      </c>
      <c r="CP319" s="34">
        <v>0.99599653081256945</v>
      </c>
      <c r="CQ319" s="34">
        <v>0.99595163918845042</v>
      </c>
      <c r="CR319" s="34">
        <v>0.99590674958768954</v>
      </c>
      <c r="CS319" s="34">
        <v>0.99586186201019589</v>
      </c>
      <c r="CT319" s="34">
        <v>0.99579072479222919</v>
      </c>
      <c r="CU319" s="34">
        <v>0.99571959265579457</v>
      </c>
      <c r="CV319" s="34">
        <v>0.99564846560052866</v>
      </c>
      <c r="CW319" s="34">
        <v>0.99557734362606887</v>
      </c>
      <c r="CX319" s="34">
        <v>0.99550622673205169</v>
      </c>
      <c r="CY319" s="34">
        <v>0.99543511491811487</v>
      </c>
      <c r="CZ319" s="34">
        <v>0.99536400818389514</v>
      </c>
      <c r="DA319" s="34">
        <v>0.99529290652902969</v>
      </c>
      <c r="DB319" s="34">
        <v>0.99522180995315579</v>
      </c>
    </row>
    <row r="320" spans="1:106" x14ac:dyDescent="0.2">
      <c r="A320" s="13">
        <f t="shared" ca="1" si="4"/>
        <v>44718</v>
      </c>
      <c r="B320" s="34">
        <v>1.0000461529463684</v>
      </c>
      <c r="C320" s="34">
        <v>1</v>
      </c>
      <c r="D320" s="34">
        <v>0.9999538491836274</v>
      </c>
      <c r="E320" s="34">
        <v>0.99990770049715283</v>
      </c>
      <c r="F320" s="34">
        <v>0.99986155394047793</v>
      </c>
      <c r="G320" s="34">
        <v>0.99981540951350423</v>
      </c>
      <c r="H320" s="34">
        <v>0.99976926721613357</v>
      </c>
      <c r="I320" s="34">
        <v>0.99972312704826727</v>
      </c>
      <c r="J320" s="34">
        <v>0.99967698900980773</v>
      </c>
      <c r="K320" s="34">
        <v>0.99963085310065625</v>
      </c>
      <c r="L320" s="34">
        <v>0.99958471932071458</v>
      </c>
      <c r="M320" s="34">
        <v>0.99953858766988457</v>
      </c>
      <c r="N320" s="34">
        <v>0.99949245814806786</v>
      </c>
      <c r="O320" s="34">
        <v>0.99944633075516631</v>
      </c>
      <c r="P320" s="34">
        <v>0.99940020549108155</v>
      </c>
      <c r="Q320" s="34">
        <v>0.99935408235571555</v>
      </c>
      <c r="R320" s="34">
        <v>0.9993079613489696</v>
      </c>
      <c r="S320" s="34">
        <v>0.99926184247074612</v>
      </c>
      <c r="T320" s="34">
        <v>0.99921572572094619</v>
      </c>
      <c r="U320" s="34">
        <v>0.999169611099472</v>
      </c>
      <c r="V320" s="34">
        <v>0.9991234986062254</v>
      </c>
      <c r="W320" s="34">
        <v>0.99907738824110781</v>
      </c>
      <c r="X320" s="34">
        <v>0.9990312800040213</v>
      </c>
      <c r="Y320" s="34">
        <v>0.99898517389486752</v>
      </c>
      <c r="Z320" s="34">
        <v>0.99893906991354831</v>
      </c>
      <c r="AA320" s="34">
        <v>0.99889296805996564</v>
      </c>
      <c r="AB320" s="34">
        <v>0.99884686833402092</v>
      </c>
      <c r="AC320" s="34">
        <v>0.99880077073561635</v>
      </c>
      <c r="AD320" s="34">
        <v>0.99875467526465367</v>
      </c>
      <c r="AE320" s="34">
        <v>0.99870858192103429</v>
      </c>
      <c r="AF320" s="34">
        <v>0.99866249070466051</v>
      </c>
      <c r="AG320" s="34">
        <v>0.99861640161543408</v>
      </c>
      <c r="AH320" s="34">
        <v>0.99857031465325663</v>
      </c>
      <c r="AI320" s="34">
        <v>0.99852422981803002</v>
      </c>
      <c r="AJ320" s="34">
        <v>0.99847814710965643</v>
      </c>
      <c r="AK320" s="34">
        <v>0.99843206652803718</v>
      </c>
      <c r="AL320" s="34">
        <v>0.99838598807307466</v>
      </c>
      <c r="AM320" s="34">
        <v>0.99833991174467029</v>
      </c>
      <c r="AN320" s="34">
        <v>0.99829383754272627</v>
      </c>
      <c r="AO320" s="34">
        <v>0.99824776546714411</v>
      </c>
      <c r="AP320" s="34">
        <v>0.99820169551782578</v>
      </c>
      <c r="AQ320" s="34">
        <v>0.99815562769467325</v>
      </c>
      <c r="AR320" s="34">
        <v>0.99810956199758838</v>
      </c>
      <c r="AS320" s="34">
        <v>0.99806349842647324</v>
      </c>
      <c r="AT320" s="34">
        <v>0.99801743698122924</v>
      </c>
      <c r="AU320" s="34">
        <v>0.99797137766175892</v>
      </c>
      <c r="AV320" s="34">
        <v>0.99792532046796356</v>
      </c>
      <c r="AW320" s="34">
        <v>0.99787926539974514</v>
      </c>
      <c r="AX320" s="34">
        <v>0.99783321245700585</v>
      </c>
      <c r="AY320" s="34">
        <v>0.99778716163964742</v>
      </c>
      <c r="AZ320" s="34">
        <v>0.99774111294757184</v>
      </c>
      <c r="BA320" s="34">
        <v>0.99769506638068106</v>
      </c>
      <c r="BB320" s="34">
        <v>0.99764902193887683</v>
      </c>
      <c r="BC320" s="34">
        <v>0.99760297962206135</v>
      </c>
      <c r="BD320" s="34">
        <v>0.99755693943013624</v>
      </c>
      <c r="BE320" s="34">
        <v>0.99751090136300358</v>
      </c>
      <c r="BF320" s="34">
        <v>0.99746486542056534</v>
      </c>
      <c r="BG320" s="34">
        <v>0.99741883160272327</v>
      </c>
      <c r="BH320" s="34">
        <v>0.99737279990937977</v>
      </c>
      <c r="BI320" s="34">
        <v>0.99732677034043637</v>
      </c>
      <c r="BJ320" s="34">
        <v>0.99728074289579505</v>
      </c>
      <c r="BK320" s="34">
        <v>0.99723471757535798</v>
      </c>
      <c r="BL320" s="34">
        <v>0.99718869437902691</v>
      </c>
      <c r="BM320" s="34">
        <v>0.99714267330670381</v>
      </c>
      <c r="BN320" s="34">
        <v>0.99709665435829109</v>
      </c>
      <c r="BO320" s="34">
        <v>0.99705063753369039</v>
      </c>
      <c r="BP320" s="34">
        <v>0.99700462283280367</v>
      </c>
      <c r="BQ320" s="34">
        <v>0.99695861025553278</v>
      </c>
      <c r="BR320" s="34">
        <v>0.99691259980177982</v>
      </c>
      <c r="BS320" s="34">
        <v>0.99686659147144718</v>
      </c>
      <c r="BT320" s="34">
        <v>0.9968205852644364</v>
      </c>
      <c r="BU320" s="34">
        <v>0.99677458118064965</v>
      </c>
      <c r="BV320" s="34">
        <v>0.99672857921998881</v>
      </c>
      <c r="BW320" s="34">
        <v>0.99668257938235616</v>
      </c>
      <c r="BX320" s="34">
        <v>0.99663658166765356</v>
      </c>
      <c r="BY320" s="34">
        <v>0.99659058607578299</v>
      </c>
      <c r="BZ320" s="34">
        <v>0.99654459260664663</v>
      </c>
      <c r="CA320" s="34">
        <v>0.99649860126014622</v>
      </c>
      <c r="CB320" s="34">
        <v>0.99645261203618418</v>
      </c>
      <c r="CC320" s="34">
        <v>0.99640662493466237</v>
      </c>
      <c r="CD320" s="34">
        <v>0.99636063995548263</v>
      </c>
      <c r="CE320" s="34">
        <v>0.99631465709854761</v>
      </c>
      <c r="CF320" s="34">
        <v>0.9962686763637586</v>
      </c>
      <c r="CG320" s="34">
        <v>0.99622269775101813</v>
      </c>
      <c r="CH320" s="34">
        <v>0.99617672126022805</v>
      </c>
      <c r="CI320" s="34">
        <v>0.99613074689129089</v>
      </c>
      <c r="CJ320" s="34">
        <v>0.99608477464410816</v>
      </c>
      <c r="CK320" s="34">
        <v>0.99603880451858218</v>
      </c>
      <c r="CL320" s="34">
        <v>0.99599283651461523</v>
      </c>
      <c r="CM320" s="34">
        <v>0.99594687063210885</v>
      </c>
      <c r="CN320" s="34">
        <v>0.99590090687096577</v>
      </c>
      <c r="CO320" s="34">
        <v>0.99585494523108742</v>
      </c>
      <c r="CP320" s="34">
        <v>0.99580898571237664</v>
      </c>
      <c r="CQ320" s="34">
        <v>0.99576302831473518</v>
      </c>
      <c r="CR320" s="34">
        <v>0.9956953438745596</v>
      </c>
      <c r="CS320" s="34">
        <v>0.99562766403506053</v>
      </c>
      <c r="CT320" s="34">
        <v>0.99555998879592533</v>
      </c>
      <c r="CU320" s="34">
        <v>0.99549231815684081</v>
      </c>
      <c r="CV320" s="34">
        <v>0.99542465211749465</v>
      </c>
      <c r="CW320" s="34">
        <v>0.9953569906775741</v>
      </c>
      <c r="CX320" s="34">
        <v>0.99528933383676665</v>
      </c>
      <c r="CY320" s="34">
        <v>0.99522168159475943</v>
      </c>
      <c r="CZ320" s="34">
        <v>0.99515403395124014</v>
      </c>
      <c r="DA320" s="34">
        <v>0.99508639090589623</v>
      </c>
      <c r="DB320" s="34">
        <v>0.99501875245841487</v>
      </c>
    </row>
    <row r="321" spans="1:106" x14ac:dyDescent="0.2">
      <c r="A321" s="13">
        <f t="shared" ca="1" si="4"/>
        <v>44719</v>
      </c>
      <c r="B321" s="34">
        <v>1.0000468563522595</v>
      </c>
      <c r="C321" s="34">
        <v>1</v>
      </c>
      <c r="D321" s="34">
        <v>0.99995314584315531</v>
      </c>
      <c r="E321" s="34">
        <v>0.99990629388162278</v>
      </c>
      <c r="F321" s="34">
        <v>0.99985944411529926</v>
      </c>
      <c r="G321" s="34">
        <v>0.99981259654408217</v>
      </c>
      <c r="H321" s="34">
        <v>0.99976575116786837</v>
      </c>
      <c r="I321" s="34">
        <v>0.99971890798655516</v>
      </c>
      <c r="J321" s="34">
        <v>0.99967206700003997</v>
      </c>
      <c r="K321" s="34">
        <v>0.99962522820821931</v>
      </c>
      <c r="L321" s="34">
        <v>0.99957839161099105</v>
      </c>
      <c r="M321" s="34">
        <v>0.99953155720825204</v>
      </c>
      <c r="N321" s="34">
        <v>0.99948472499989949</v>
      </c>
      <c r="O321" s="34">
        <v>0.99943789498583047</v>
      </c>
      <c r="P321" s="34">
        <v>0.99939106716594239</v>
      </c>
      <c r="Q321" s="34">
        <v>0.99934424154013224</v>
      </c>
      <c r="R321" s="34">
        <v>0.99929741810829731</v>
      </c>
      <c r="S321" s="34">
        <v>0.99925059687033468</v>
      </c>
      <c r="T321" s="34">
        <v>0.99920377782614189</v>
      </c>
      <c r="U321" s="34">
        <v>0.99915696097561579</v>
      </c>
      <c r="V321" s="34">
        <v>0.9991101463186538</v>
      </c>
      <c r="W321" s="34">
        <v>0.99906333385515311</v>
      </c>
      <c r="X321" s="34">
        <v>0.99901652358501114</v>
      </c>
      <c r="Y321" s="34">
        <v>0.99896971550812452</v>
      </c>
      <c r="Z321" s="34">
        <v>0.99892290962439101</v>
      </c>
      <c r="AA321" s="34">
        <v>0.9988761059337079</v>
      </c>
      <c r="AB321" s="34">
        <v>0.99882930443597207</v>
      </c>
      <c r="AC321" s="34">
        <v>0.99878250513108102</v>
      </c>
      <c r="AD321" s="34">
        <v>0.99873570801893197</v>
      </c>
      <c r="AE321" s="34">
        <v>0.9986889130994222</v>
      </c>
      <c r="AF321" s="34">
        <v>0.99864212037244882</v>
      </c>
      <c r="AG321" s="34">
        <v>0.99859532983790911</v>
      </c>
      <c r="AH321" s="34">
        <v>0.9985485414957006</v>
      </c>
      <c r="AI321" s="34">
        <v>0.99850175534572028</v>
      </c>
      <c r="AJ321" s="34">
        <v>0.99845497138786587</v>
      </c>
      <c r="AK321" s="34">
        <v>0.99840818962203404</v>
      </c>
      <c r="AL321" s="34">
        <v>0.99836141004812251</v>
      </c>
      <c r="AM321" s="34">
        <v>0.99831463266602838</v>
      </c>
      <c r="AN321" s="34">
        <v>0.99826785747564917</v>
      </c>
      <c r="AO321" s="34">
        <v>0.99822108447688207</v>
      </c>
      <c r="AP321" s="34">
        <v>0.99817431366962439</v>
      </c>
      <c r="AQ321" s="34">
        <v>0.99812754505377332</v>
      </c>
      <c r="AR321" s="34">
        <v>0.9980807786292264</v>
      </c>
      <c r="AS321" s="34">
        <v>0.99803401439588091</v>
      </c>
      <c r="AT321" s="34">
        <v>0.99798725235363417</v>
      </c>
      <c r="AU321" s="34">
        <v>0.99794049250238348</v>
      </c>
      <c r="AV321" s="34">
        <v>0.99789373484202626</v>
      </c>
      <c r="AW321" s="34">
        <v>0.99784697937245947</v>
      </c>
      <c r="AX321" s="34">
        <v>0.99780022609358099</v>
      </c>
      <c r="AY321" s="34">
        <v>0.99775347500528799</v>
      </c>
      <c r="AZ321" s="34">
        <v>0.99770672610747801</v>
      </c>
      <c r="BA321" s="34">
        <v>0.99765997940004791</v>
      </c>
      <c r="BB321" s="34">
        <v>0.99761323488289544</v>
      </c>
      <c r="BC321" s="34">
        <v>0.99756649255591801</v>
      </c>
      <c r="BD321" s="34">
        <v>0.9975197524190127</v>
      </c>
      <c r="BE321" s="34">
        <v>0.99747301447207737</v>
      </c>
      <c r="BF321" s="34">
        <v>0.997426278715009</v>
      </c>
      <c r="BG321" s="34">
        <v>0.9973795451477051</v>
      </c>
      <c r="BH321" s="34">
        <v>0.99733281377006311</v>
      </c>
      <c r="BI321" s="34">
        <v>0.99728608458198031</v>
      </c>
      <c r="BJ321" s="34">
        <v>0.99723935758335447</v>
      </c>
      <c r="BK321" s="34">
        <v>0.99719263277408265</v>
      </c>
      <c r="BL321" s="34">
        <v>0.99714591015406218</v>
      </c>
      <c r="BM321" s="34">
        <v>0.99709918972319078</v>
      </c>
      <c r="BN321" s="34">
        <v>0.99705247148136589</v>
      </c>
      <c r="BO321" s="34">
        <v>0.9970057554284848</v>
      </c>
      <c r="BP321" s="34">
        <v>0.99695904156444493</v>
      </c>
      <c r="BQ321" s="34">
        <v>0.99691232988914369</v>
      </c>
      <c r="BR321" s="34">
        <v>0.99686562040247884</v>
      </c>
      <c r="BS321" s="34">
        <v>0.99681891310434756</v>
      </c>
      <c r="BT321" s="34">
        <v>0.99677220799464716</v>
      </c>
      <c r="BU321" s="34">
        <v>0.99672550507327529</v>
      </c>
      <c r="BV321" s="34">
        <v>0.99667880434012956</v>
      </c>
      <c r="BW321" s="34">
        <v>0.99663210579510741</v>
      </c>
      <c r="BX321" s="34">
        <v>0.99658540943810592</v>
      </c>
      <c r="BY321" s="34">
        <v>0.99653871526902305</v>
      </c>
      <c r="BZ321" s="34">
        <v>0.9964920232877561</v>
      </c>
      <c r="CA321" s="34">
        <v>0.99644533349420261</v>
      </c>
      <c r="CB321" s="34">
        <v>0.99639864588825999</v>
      </c>
      <c r="CC321" s="34">
        <v>0.99635196046982555</v>
      </c>
      <c r="CD321" s="34">
        <v>0.99630527723879747</v>
      </c>
      <c r="CE321" s="34">
        <v>0.9962585961950724</v>
      </c>
      <c r="CF321" s="34">
        <v>0.99621191733854852</v>
      </c>
      <c r="CG321" s="34">
        <v>0.99616524066912315</v>
      </c>
      <c r="CH321" s="34">
        <v>0.99611856618669348</v>
      </c>
      <c r="CI321" s="34">
        <v>0.99607189389115747</v>
      </c>
      <c r="CJ321" s="34">
        <v>0.99602522378241276</v>
      </c>
      <c r="CK321" s="34">
        <v>0.99597855586035644</v>
      </c>
      <c r="CL321" s="34">
        <v>0.99593189012488614</v>
      </c>
      <c r="CM321" s="34">
        <v>0.99588522657589962</v>
      </c>
      <c r="CN321" s="34">
        <v>0.99583856521329439</v>
      </c>
      <c r="CO321" s="34">
        <v>0.9957919060369681</v>
      </c>
      <c r="CP321" s="34">
        <v>0.99574524904681794</v>
      </c>
      <c r="CQ321" s="34">
        <v>0.99569859424274176</v>
      </c>
      <c r="CR321" s="34">
        <v>0.99563355829128897</v>
      </c>
      <c r="CS321" s="34">
        <v>0.99556852658778316</v>
      </c>
      <c r="CT321" s="34">
        <v>0.99550349913194691</v>
      </c>
      <c r="CU321" s="34">
        <v>0.9954384759235031</v>
      </c>
      <c r="CV321" s="34">
        <v>0.99537345696217405</v>
      </c>
      <c r="CW321" s="34">
        <v>0.99530844224768211</v>
      </c>
      <c r="CX321" s="34">
        <v>0.99524343177975039</v>
      </c>
      <c r="CY321" s="34">
        <v>0.99517842555810143</v>
      </c>
      <c r="CZ321" s="34">
        <v>0.99511342358245758</v>
      </c>
      <c r="DA321" s="34">
        <v>0.9950484258525415</v>
      </c>
      <c r="DB321" s="34">
        <v>0.99498343236807618</v>
      </c>
    </row>
    <row r="322" spans="1:106" x14ac:dyDescent="0.2">
      <c r="A322" s="13">
        <f t="shared" ca="1" si="4"/>
        <v>44720</v>
      </c>
      <c r="B322" s="34">
        <v>1.0000467789327157</v>
      </c>
      <c r="C322" s="34">
        <v>1</v>
      </c>
      <c r="D322" s="34">
        <v>0.99995322325545022</v>
      </c>
      <c r="E322" s="34">
        <v>0.99990644869896439</v>
      </c>
      <c r="F322" s="34">
        <v>0.99985967633044004</v>
      </c>
      <c r="G322" s="34">
        <v>0.99981290614977492</v>
      </c>
      <c r="H322" s="34">
        <v>0.99976613815686666</v>
      </c>
      <c r="I322" s="34">
        <v>0.99971937235161279</v>
      </c>
      <c r="J322" s="34">
        <v>0.99967260873391073</v>
      </c>
      <c r="K322" s="34">
        <v>0.99962584730365878</v>
      </c>
      <c r="L322" s="34">
        <v>0.99957908806075435</v>
      </c>
      <c r="M322" s="34">
        <v>0.99953233100509498</v>
      </c>
      <c r="N322" s="34">
        <v>0.99948557613657851</v>
      </c>
      <c r="O322" s="34">
        <v>0.99943882345510238</v>
      </c>
      <c r="P322" s="34">
        <v>0.99939207296056465</v>
      </c>
      <c r="Q322" s="34">
        <v>0.99934532465286297</v>
      </c>
      <c r="R322" s="34">
        <v>0.99929857853189485</v>
      </c>
      <c r="S322" s="34">
        <v>0.99925183459755806</v>
      </c>
      <c r="T322" s="34">
        <v>0.99920509284975034</v>
      </c>
      <c r="U322" s="34">
        <v>0.99915835328836933</v>
      </c>
      <c r="V322" s="34">
        <v>0.99911161591331288</v>
      </c>
      <c r="W322" s="34">
        <v>0.99906488072447885</v>
      </c>
      <c r="X322" s="34">
        <v>0.99901814772176467</v>
      </c>
      <c r="Y322" s="34">
        <v>0.99897141690506819</v>
      </c>
      <c r="Z322" s="34">
        <v>0.99892468827428726</v>
      </c>
      <c r="AA322" s="34">
        <v>0.99887796182931954</v>
      </c>
      <c r="AB322" s="34">
        <v>0.99883123757006287</v>
      </c>
      <c r="AC322" s="34">
        <v>0.99878451549641467</v>
      </c>
      <c r="AD322" s="34">
        <v>0.99873779560827325</v>
      </c>
      <c r="AE322" s="34">
        <v>0.99869107790553602</v>
      </c>
      <c r="AF322" s="34">
        <v>0.99864436238810084</v>
      </c>
      <c r="AG322" s="34">
        <v>0.99859764905586546</v>
      </c>
      <c r="AH322" s="34">
        <v>0.99855093790872784</v>
      </c>
      <c r="AI322" s="34">
        <v>0.99850422894658553</v>
      </c>
      <c r="AJ322" s="34">
        <v>0.99845752216933636</v>
      </c>
      <c r="AK322" s="34">
        <v>0.998410817576878</v>
      </c>
      <c r="AL322" s="34">
        <v>0.99836411516910872</v>
      </c>
      <c r="AM322" s="34">
        <v>0.99831741494592596</v>
      </c>
      <c r="AN322" s="34">
        <v>0.99827071690722768</v>
      </c>
      <c r="AO322" s="34">
        <v>0.99822402105291141</v>
      </c>
      <c r="AP322" s="34">
        <v>0.99817732738287523</v>
      </c>
      <c r="AQ322" s="34">
        <v>0.99813063589701723</v>
      </c>
      <c r="AR322" s="34">
        <v>0.99808394659523458</v>
      </c>
      <c r="AS322" s="34">
        <v>0.99803725947742572</v>
      </c>
      <c r="AT322" s="34">
        <v>0.99799057454348816</v>
      </c>
      <c r="AU322" s="34">
        <v>0.99794389179331977</v>
      </c>
      <c r="AV322" s="34">
        <v>0.9978972112268184</v>
      </c>
      <c r="AW322" s="34">
        <v>0.99785053284388214</v>
      </c>
      <c r="AX322" s="34">
        <v>0.99780385664440852</v>
      </c>
      <c r="AY322" s="34">
        <v>0.99775718262829549</v>
      </c>
      <c r="AZ322" s="34">
        <v>0.99771051079544137</v>
      </c>
      <c r="BA322" s="34">
        <v>0.99766384114574347</v>
      </c>
      <c r="BB322" s="34">
        <v>0.99761717367909974</v>
      </c>
      <c r="BC322" s="34">
        <v>0.99757050839540817</v>
      </c>
      <c r="BD322" s="34">
        <v>0.99752384529456661</v>
      </c>
      <c r="BE322" s="34">
        <v>0.99747718437647326</v>
      </c>
      <c r="BF322" s="34">
        <v>0.99743052564102552</v>
      </c>
      <c r="BG322" s="34">
        <v>0.9973838690881216</v>
      </c>
      <c r="BH322" s="34">
        <v>0.99733721471765924</v>
      </c>
      <c r="BI322" s="34">
        <v>0.99729056252953663</v>
      </c>
      <c r="BJ322" s="34">
        <v>0.99724391252365141</v>
      </c>
      <c r="BK322" s="34">
        <v>0.99719726469990166</v>
      </c>
      <c r="BL322" s="34">
        <v>0.99715061905818525</v>
      </c>
      <c r="BM322" s="34">
        <v>0.99710397559840003</v>
      </c>
      <c r="BN322" s="34">
        <v>0.99705733432044408</v>
      </c>
      <c r="BO322" s="34">
        <v>0.99701069522421537</v>
      </c>
      <c r="BP322" s="34">
        <v>0.99696405830961143</v>
      </c>
      <c r="BQ322" s="34">
        <v>0.99691742357653068</v>
      </c>
      <c r="BR322" s="34">
        <v>0.99687079102487108</v>
      </c>
      <c r="BS322" s="34">
        <v>0.99682416065453017</v>
      </c>
      <c r="BT322" s="34">
        <v>0.99677753246540646</v>
      </c>
      <c r="BU322" s="34">
        <v>0.99673090645739748</v>
      </c>
      <c r="BV322" s="34">
        <v>0.99668428263040132</v>
      </c>
      <c r="BW322" s="34">
        <v>0.99663766098431616</v>
      </c>
      <c r="BX322" s="34">
        <v>0.99659104151903977</v>
      </c>
      <c r="BY322" s="34">
        <v>0.99654442423447043</v>
      </c>
      <c r="BZ322" s="34">
        <v>0.99649780913050545</v>
      </c>
      <c r="CA322" s="34">
        <v>0.99645119620704348</v>
      </c>
      <c r="CB322" s="34">
        <v>0.99640458546398225</v>
      </c>
      <c r="CC322" s="34">
        <v>0.99635797690122008</v>
      </c>
      <c r="CD322" s="34">
        <v>0.99631137051865448</v>
      </c>
      <c r="CE322" s="34">
        <v>0.99626476631618388</v>
      </c>
      <c r="CF322" s="34">
        <v>0.99621816429370613</v>
      </c>
      <c r="CG322" s="34">
        <v>0.99617156445111932</v>
      </c>
      <c r="CH322" s="34">
        <v>0.9961249667883213</v>
      </c>
      <c r="CI322" s="34">
        <v>0.99607837130521026</v>
      </c>
      <c r="CJ322" s="34">
        <v>0.99603177800168441</v>
      </c>
      <c r="CK322" s="34">
        <v>0.99598518687764148</v>
      </c>
      <c r="CL322" s="34">
        <v>0.99593859793297979</v>
      </c>
      <c r="CM322" s="34">
        <v>0.99589201116759707</v>
      </c>
      <c r="CN322" s="34">
        <v>0.99584542658139164</v>
      </c>
      <c r="CO322" s="34">
        <v>0.99579884417426145</v>
      </c>
      <c r="CP322" s="34">
        <v>0.99575226394610483</v>
      </c>
      <c r="CQ322" s="34">
        <v>0.99570568589681951</v>
      </c>
      <c r="CR322" s="34">
        <v>0.99565911002630381</v>
      </c>
      <c r="CS322" s="34">
        <v>0.99561253633445546</v>
      </c>
      <c r="CT322" s="34">
        <v>0.9955421121931961</v>
      </c>
      <c r="CU322" s="34">
        <v>0.99547169303335226</v>
      </c>
      <c r="CV322" s="34">
        <v>0.99540127885457141</v>
      </c>
      <c r="CW322" s="34">
        <v>0.9953308696565013</v>
      </c>
      <c r="CX322" s="34">
        <v>0.99526046543878988</v>
      </c>
      <c r="CY322" s="34">
        <v>0.9951900662010843</v>
      </c>
      <c r="CZ322" s="34">
        <v>0.99511967194303275</v>
      </c>
      <c r="DA322" s="34">
        <v>0.99504928266428294</v>
      </c>
      <c r="DB322" s="34">
        <v>0.9949788983644825</v>
      </c>
    </row>
    <row r="323" spans="1:106" x14ac:dyDescent="0.2">
      <c r="A323" s="13">
        <f t="shared" ca="1" si="4"/>
        <v>44721</v>
      </c>
      <c r="B323" s="34">
        <v>1.0001431365109898</v>
      </c>
      <c r="C323" s="34">
        <v>1.0000954220643534</v>
      </c>
      <c r="D323" s="34">
        <v>1.0000477098940599</v>
      </c>
      <c r="E323" s="34">
        <v>1</v>
      </c>
      <c r="F323" s="34">
        <v>0.99995229238206562</v>
      </c>
      <c r="G323" s="34">
        <v>0.99990458704014828</v>
      </c>
      <c r="H323" s="34">
        <v>0.99985688397413897</v>
      </c>
      <c r="I323" s="34">
        <v>0.9998091831839292</v>
      </c>
      <c r="J323" s="34">
        <v>0.99976148466941062</v>
      </c>
      <c r="K323" s="34">
        <v>0.99971378843047454</v>
      </c>
      <c r="L323" s="34">
        <v>0.99966609446701249</v>
      </c>
      <c r="M323" s="34">
        <v>0.99961840277891567</v>
      </c>
      <c r="N323" s="34">
        <v>0.99957071336607561</v>
      </c>
      <c r="O323" s="34">
        <v>0.99952302622838418</v>
      </c>
      <c r="P323" s="34">
        <v>0.99947534136573235</v>
      </c>
      <c r="Q323" s="34">
        <v>0.99942765877801165</v>
      </c>
      <c r="R323" s="34">
        <v>0.99937997846511362</v>
      </c>
      <c r="S323" s="34">
        <v>0.99933230042692989</v>
      </c>
      <c r="T323" s="34">
        <v>0.99928462466335155</v>
      </c>
      <c r="U323" s="34">
        <v>0.99923695117427036</v>
      </c>
      <c r="V323" s="34">
        <v>0.99918927995957807</v>
      </c>
      <c r="W323" s="34">
        <v>0.99914161101916543</v>
      </c>
      <c r="X323" s="34">
        <v>0.99909394435292465</v>
      </c>
      <c r="Y323" s="34">
        <v>0.99904627996074702</v>
      </c>
      <c r="Z323" s="34">
        <v>0.99899861784252397</v>
      </c>
      <c r="AA323" s="34">
        <v>0.99895095799814693</v>
      </c>
      <c r="AB323" s="34">
        <v>0.99890330042750752</v>
      </c>
      <c r="AC323" s="34">
        <v>0.9988556451304974</v>
      </c>
      <c r="AD323" s="34">
        <v>0.99880799210700799</v>
      </c>
      <c r="AE323" s="34">
        <v>0.99876034135693093</v>
      </c>
      <c r="AF323" s="34">
        <v>0.99871269288015752</v>
      </c>
      <c r="AG323" s="34">
        <v>0.9986650466765794</v>
      </c>
      <c r="AH323" s="34">
        <v>0.9986174027460879</v>
      </c>
      <c r="AI323" s="34">
        <v>0.99856976108857531</v>
      </c>
      <c r="AJ323" s="34">
        <v>0.9985221217039324</v>
      </c>
      <c r="AK323" s="34">
        <v>0.99847448459205124</v>
      </c>
      <c r="AL323" s="34">
        <v>0.99842684975282314</v>
      </c>
      <c r="AM323" s="34">
        <v>0.99837921718613976</v>
      </c>
      <c r="AN323" s="34">
        <v>0.99833158689189272</v>
      </c>
      <c r="AO323" s="34">
        <v>0.99828395886997345</v>
      </c>
      <c r="AP323" s="34">
        <v>0.99823633312027371</v>
      </c>
      <c r="AQ323" s="34">
        <v>0.9981887096426848</v>
      </c>
      <c r="AR323" s="34">
        <v>0.99814108843709892</v>
      </c>
      <c r="AS323" s="34">
        <v>0.99809346950340716</v>
      </c>
      <c r="AT323" s="34">
        <v>0.99804585284150138</v>
      </c>
      <c r="AU323" s="34">
        <v>0.997998238451273</v>
      </c>
      <c r="AV323" s="34">
        <v>0.997950626332614</v>
      </c>
      <c r="AW323" s="34">
        <v>0.99790301648541557</v>
      </c>
      <c r="AX323" s="34">
        <v>0.99785540890956947</v>
      </c>
      <c r="AY323" s="34">
        <v>0.99780780360496757</v>
      </c>
      <c r="AZ323" s="34">
        <v>0.99776020057150105</v>
      </c>
      <c r="BA323" s="34">
        <v>0.99771259980906224</v>
      </c>
      <c r="BB323" s="34">
        <v>0.99766500131754221</v>
      </c>
      <c r="BC323" s="34">
        <v>0.99761740509683294</v>
      </c>
      <c r="BD323" s="34">
        <v>0.99756981114682608</v>
      </c>
      <c r="BE323" s="34">
        <v>0.99752221946741282</v>
      </c>
      <c r="BF323" s="34">
        <v>0.99747463005848547</v>
      </c>
      <c r="BG323" s="34">
        <v>0.99742704291993567</v>
      </c>
      <c r="BH323" s="34">
        <v>0.99737945805165451</v>
      </c>
      <c r="BI323" s="34">
        <v>0.99733187545353419</v>
      </c>
      <c r="BJ323" s="34">
        <v>0.99728429512546646</v>
      </c>
      <c r="BK323" s="34">
        <v>0.99723671706734274</v>
      </c>
      <c r="BL323" s="34">
        <v>0.99718914127905456</v>
      </c>
      <c r="BM323" s="34">
        <v>0.99714156776049423</v>
      </c>
      <c r="BN323" s="34">
        <v>0.99709399651155306</v>
      </c>
      <c r="BO323" s="34">
        <v>0.99704642753212291</v>
      </c>
      <c r="BP323" s="34">
        <v>0.99699886082209543</v>
      </c>
      <c r="BQ323" s="34">
        <v>0.99695129638136226</v>
      </c>
      <c r="BR323" s="34">
        <v>0.99690373420981526</v>
      </c>
      <c r="BS323" s="34">
        <v>0.99685617430734641</v>
      </c>
      <c r="BT323" s="34">
        <v>0.99680861667384701</v>
      </c>
      <c r="BU323" s="34">
        <v>0.99676106130920916</v>
      </c>
      <c r="BV323" s="34">
        <v>0.99671350821332449</v>
      </c>
      <c r="BW323" s="34">
        <v>0.99666595738608443</v>
      </c>
      <c r="BX323" s="34">
        <v>0.99661840882738129</v>
      </c>
      <c r="BY323" s="34">
        <v>0.99657086253710681</v>
      </c>
      <c r="BZ323" s="34">
        <v>0.99652331851515241</v>
      </c>
      <c r="CA323" s="34">
        <v>0.99647577676140986</v>
      </c>
      <c r="CB323" s="34">
        <v>0.99642823727577146</v>
      </c>
      <c r="CC323" s="34">
        <v>0.99638070005812829</v>
      </c>
      <c r="CD323" s="34">
        <v>0.99633316510837289</v>
      </c>
      <c r="CE323" s="34">
        <v>0.99628563242639667</v>
      </c>
      <c r="CF323" s="34">
        <v>0.9962381020120914</v>
      </c>
      <c r="CG323" s="34">
        <v>0.99619057386534893</v>
      </c>
      <c r="CH323" s="34">
        <v>0.99614304798606113</v>
      </c>
      <c r="CI323" s="34">
        <v>0.99609552437411975</v>
      </c>
      <c r="CJ323" s="34">
        <v>0.99604800302941687</v>
      </c>
      <c r="CK323" s="34">
        <v>0.99600048395184415</v>
      </c>
      <c r="CL323" s="34">
        <v>0.99595296714129333</v>
      </c>
      <c r="CM323" s="34">
        <v>0.99590545259765628</v>
      </c>
      <c r="CN323" s="34">
        <v>0.99585794032082509</v>
      </c>
      <c r="CO323" s="34">
        <v>0.99581043031069139</v>
      </c>
      <c r="CP323" s="34">
        <v>0.99576292256714716</v>
      </c>
      <c r="CQ323" s="34">
        <v>0.99571541709008404</v>
      </c>
      <c r="CR323" s="34">
        <v>0.99566791387939424</v>
      </c>
      <c r="CS323" s="34">
        <v>0.99562041293496939</v>
      </c>
      <c r="CT323" s="34">
        <v>0.99555489466392355</v>
      </c>
      <c r="CU323" s="34">
        <v>0.99548938070440418</v>
      </c>
      <c r="CV323" s="34">
        <v>0.99542387105612762</v>
      </c>
      <c r="CW323" s="34">
        <v>0.9953583657188102</v>
      </c>
      <c r="CX323" s="34">
        <v>0.99529286469216827</v>
      </c>
      <c r="CY323" s="34">
        <v>0.99522736797591826</v>
      </c>
      <c r="CZ323" s="34">
        <v>0.9951618755697762</v>
      </c>
      <c r="DA323" s="34">
        <v>0.99509638747345852</v>
      </c>
      <c r="DB323" s="34">
        <v>0.9950219108658348</v>
      </c>
    </row>
    <row r="324" spans="1:106" x14ac:dyDescent="0.2">
      <c r="A324" s="13">
        <f t="shared" ref="A324:A387" ca="1" si="5">IF(WORKDAY(A$2,ROW()-2)&gt;TODAY(),"",WORKDAY(A$2,ROW()-2))</f>
        <v>44722</v>
      </c>
      <c r="B324" s="34">
        <v>1.0001450798522806</v>
      </c>
      <c r="C324" s="34">
        <v>1.0000967175629862</v>
      </c>
      <c r="D324" s="34">
        <v>1.0000483576122638</v>
      </c>
      <c r="E324" s="34">
        <v>1</v>
      </c>
      <c r="F324" s="34">
        <v>0.99995164472608167</v>
      </c>
      <c r="G324" s="34">
        <v>0.99990329179039572</v>
      </c>
      <c r="H324" s="34">
        <v>0.99985494119282947</v>
      </c>
      <c r="I324" s="34">
        <v>0.99980659293326957</v>
      </c>
      <c r="J324" s="34">
        <v>0.9997582470116031</v>
      </c>
      <c r="K324" s="34">
        <v>0.99970990342771671</v>
      </c>
      <c r="L324" s="34">
        <v>0.99966156218149771</v>
      </c>
      <c r="M324" s="34">
        <v>0.99961322327283286</v>
      </c>
      <c r="N324" s="34">
        <v>0.99956488670160903</v>
      </c>
      <c r="O324" s="34">
        <v>0.99951655246771376</v>
      </c>
      <c r="P324" s="34">
        <v>0.99946822057103324</v>
      </c>
      <c r="Q324" s="34">
        <v>0.9994198910114549</v>
      </c>
      <c r="R324" s="34">
        <v>0.99937156378886582</v>
      </c>
      <c r="S324" s="34">
        <v>0.99932323890315244</v>
      </c>
      <c r="T324" s="34">
        <v>0.99927491635420251</v>
      </c>
      <c r="U324" s="34">
        <v>0.99922659614190246</v>
      </c>
      <c r="V324" s="34">
        <v>0.99917827826613959</v>
      </c>
      <c r="W324" s="34">
        <v>0.99912996272680077</v>
      </c>
      <c r="X324" s="34">
        <v>0.99908164952377321</v>
      </c>
      <c r="Y324" s="34">
        <v>0.99903333865694399</v>
      </c>
      <c r="Z324" s="34">
        <v>0.99898503012619944</v>
      </c>
      <c r="AA324" s="34">
        <v>0.99893672393142774</v>
      </c>
      <c r="AB324" s="34">
        <v>0.99888842007251499</v>
      </c>
      <c r="AC324" s="34">
        <v>0.9988401185493484</v>
      </c>
      <c r="AD324" s="34">
        <v>0.99879181936181538</v>
      </c>
      <c r="AE324" s="34">
        <v>0.99874352250980281</v>
      </c>
      <c r="AF324" s="34">
        <v>0.99869522799319776</v>
      </c>
      <c r="AG324" s="34">
        <v>0.99864693581188746</v>
      </c>
      <c r="AH324" s="34">
        <v>0.99859864596575854</v>
      </c>
      <c r="AI324" s="34">
        <v>0.99855035845469842</v>
      </c>
      <c r="AJ324" s="34">
        <v>0.99850207327859408</v>
      </c>
      <c r="AK324" s="34">
        <v>0.99845379043733284</v>
      </c>
      <c r="AL324" s="34">
        <v>0.99840550993080157</v>
      </c>
      <c r="AM324" s="34">
        <v>0.99835723175888735</v>
      </c>
      <c r="AN324" s="34">
        <v>0.99830895592147728</v>
      </c>
      <c r="AO324" s="34">
        <v>0.99826068241845867</v>
      </c>
      <c r="AP324" s="34">
        <v>0.99821241124971838</v>
      </c>
      <c r="AQ324" s="34">
        <v>0.99816414241514384</v>
      </c>
      <c r="AR324" s="34">
        <v>0.99811587591462192</v>
      </c>
      <c r="AS324" s="34">
        <v>0.99806761174803993</v>
      </c>
      <c r="AT324" s="34">
        <v>0.99801934991528496</v>
      </c>
      <c r="AU324" s="34">
        <v>0.99797109041624388</v>
      </c>
      <c r="AV324" s="34">
        <v>0.99792283325080455</v>
      </c>
      <c r="AW324" s="34">
        <v>0.99787457841885319</v>
      </c>
      <c r="AX324" s="34">
        <v>0.99782632592027765</v>
      </c>
      <c r="AY324" s="34">
        <v>0.99777807575496502</v>
      </c>
      <c r="AZ324" s="34">
        <v>0.99772982792280218</v>
      </c>
      <c r="BA324" s="34">
        <v>0.99768158242367666</v>
      </c>
      <c r="BB324" s="34">
        <v>0.99763333925747533</v>
      </c>
      <c r="BC324" s="34">
        <v>0.99758509842408538</v>
      </c>
      <c r="BD324" s="34">
        <v>0.99753685992339436</v>
      </c>
      <c r="BE324" s="34">
        <v>0.99748862375528935</v>
      </c>
      <c r="BF324" s="34">
        <v>0.99744038991965722</v>
      </c>
      <c r="BG324" s="34">
        <v>0.9973921584163854</v>
      </c>
      <c r="BH324" s="34">
        <v>0.99734392924536119</v>
      </c>
      <c r="BI324" s="34">
        <v>0.99729570240647192</v>
      </c>
      <c r="BJ324" s="34">
        <v>0.99724747789960455</v>
      </c>
      <c r="BK324" s="34">
        <v>0.99719925572464641</v>
      </c>
      <c r="BL324" s="34">
        <v>0.99715103588148479</v>
      </c>
      <c r="BM324" s="34">
        <v>0.99710281837000669</v>
      </c>
      <c r="BN324" s="34">
        <v>0.99705460319009986</v>
      </c>
      <c r="BO324" s="34">
        <v>0.99700639034165106</v>
      </c>
      <c r="BP324" s="34">
        <v>0.99695817982454782</v>
      </c>
      <c r="BQ324" s="34">
        <v>0.99690997163867745</v>
      </c>
      <c r="BR324" s="34">
        <v>0.99686176578392693</v>
      </c>
      <c r="BS324" s="34">
        <v>0.99681356226018381</v>
      </c>
      <c r="BT324" s="34">
        <v>0.99676536106733538</v>
      </c>
      <c r="BU324" s="34">
        <v>0.99671716220526863</v>
      </c>
      <c r="BV324" s="34">
        <v>0.99666896567387109</v>
      </c>
      <c r="BW324" s="34">
        <v>0.99662077147303008</v>
      </c>
      <c r="BX324" s="34">
        <v>0.99657257960263279</v>
      </c>
      <c r="BY324" s="34">
        <v>0.99652439006256677</v>
      </c>
      <c r="BZ324" s="34">
        <v>0.99647620285271898</v>
      </c>
      <c r="CA324" s="34">
        <v>0.99642801797297698</v>
      </c>
      <c r="CB324" s="34">
        <v>0.99637983542322817</v>
      </c>
      <c r="CC324" s="34">
        <v>0.99633165520335953</v>
      </c>
      <c r="CD324" s="34">
        <v>0.99628347731325884</v>
      </c>
      <c r="CE324" s="34">
        <v>0.99623530175281305</v>
      </c>
      <c r="CF324" s="34">
        <v>0.99618712852190983</v>
      </c>
      <c r="CG324" s="34">
        <v>0.99613895762043614</v>
      </c>
      <c r="CH324" s="34">
        <v>0.99609078904827997</v>
      </c>
      <c r="CI324" s="34">
        <v>0.99604262280532785</v>
      </c>
      <c r="CJ324" s="34">
        <v>0.99599445889146776</v>
      </c>
      <c r="CK324" s="34">
        <v>0.99594629730658724</v>
      </c>
      <c r="CL324" s="34">
        <v>0.99589813805057303</v>
      </c>
      <c r="CM324" s="34">
        <v>0.99584998112331291</v>
      </c>
      <c r="CN324" s="34">
        <v>0.99580182652469418</v>
      </c>
      <c r="CO324" s="34">
        <v>0.99575367425460426</v>
      </c>
      <c r="CP324" s="34">
        <v>0.99570552431293047</v>
      </c>
      <c r="CQ324" s="34">
        <v>0.99565737669956045</v>
      </c>
      <c r="CR324" s="34">
        <v>0.9956092314143814</v>
      </c>
      <c r="CS324" s="34">
        <v>0.99556108845728075</v>
      </c>
      <c r="CT324" s="34">
        <v>0.99548693137773547</v>
      </c>
      <c r="CU324" s="34">
        <v>0.9954127798219824</v>
      </c>
      <c r="CV324" s="34">
        <v>0.99533863378960985</v>
      </c>
      <c r="CW324" s="34">
        <v>0.99526449328020661</v>
      </c>
      <c r="CX324" s="34">
        <v>0.995190358293361</v>
      </c>
      <c r="CY324" s="34">
        <v>0.99511622882866191</v>
      </c>
      <c r="CZ324" s="34">
        <v>0.995042104885698</v>
      </c>
      <c r="DA324" s="34">
        <v>0.99496145761479227</v>
      </c>
      <c r="DB324" s="34">
        <v>0.9948808168802753</v>
      </c>
    </row>
    <row r="325" spans="1:106" x14ac:dyDescent="0.2">
      <c r="A325" s="13">
        <f t="shared" ca="1" si="5"/>
        <v>44725</v>
      </c>
      <c r="B325" s="34">
        <v>1.0000506780148644</v>
      </c>
      <c r="C325" s="34">
        <v>1</v>
      </c>
      <c r="D325" s="34">
        <v>0.99994932455326668</v>
      </c>
      <c r="E325" s="34">
        <v>0.99989865167453396</v>
      </c>
      <c r="F325" s="34">
        <v>0.99984798136367226</v>
      </c>
      <c r="G325" s="34">
        <v>0.99979731362055124</v>
      </c>
      <c r="H325" s="34">
        <v>0.99974664844504069</v>
      </c>
      <c r="I325" s="34">
        <v>0.99969598583701047</v>
      </c>
      <c r="J325" s="34">
        <v>0.99964532579633059</v>
      </c>
      <c r="K325" s="34">
        <v>0.99959466832287092</v>
      </c>
      <c r="L325" s="34">
        <v>0.99954401341650134</v>
      </c>
      <c r="M325" s="34">
        <v>0.99949336107709186</v>
      </c>
      <c r="N325" s="34">
        <v>0.99944271130451212</v>
      </c>
      <c r="O325" s="34">
        <v>0.99939206409863246</v>
      </c>
      <c r="P325" s="34">
        <v>0.99934141945932242</v>
      </c>
      <c r="Q325" s="34">
        <v>0.99929077738645211</v>
      </c>
      <c r="R325" s="34">
        <v>0.99924013787989163</v>
      </c>
      <c r="S325" s="34">
        <v>0.99918950093951042</v>
      </c>
      <c r="T325" s="34">
        <v>0.99913886656517925</v>
      </c>
      <c r="U325" s="34">
        <v>0.99908823475676711</v>
      </c>
      <c r="V325" s="34">
        <v>0.999037605514145</v>
      </c>
      <c r="W325" s="34">
        <v>0.9989869788371819</v>
      </c>
      <c r="X325" s="34">
        <v>0.99893635472574871</v>
      </c>
      <c r="Y325" s="34">
        <v>0.99888573317971463</v>
      </c>
      <c r="Z325" s="34">
        <v>0.99883511419895021</v>
      </c>
      <c r="AA325" s="34">
        <v>0.99878449778332523</v>
      </c>
      <c r="AB325" s="34">
        <v>0.99873388393270957</v>
      </c>
      <c r="AC325" s="34">
        <v>0.99868327264697343</v>
      </c>
      <c r="AD325" s="34">
        <v>0.99863266392598693</v>
      </c>
      <c r="AE325" s="34">
        <v>0.99858205776961984</v>
      </c>
      <c r="AF325" s="34">
        <v>0.99853145417774247</v>
      </c>
      <c r="AG325" s="34">
        <v>0.99848085315022472</v>
      </c>
      <c r="AH325" s="34">
        <v>0.99843025468693658</v>
      </c>
      <c r="AI325" s="34">
        <v>0.99837965878774826</v>
      </c>
      <c r="AJ325" s="34">
        <v>0.99832906545252953</v>
      </c>
      <c r="AK325" s="34">
        <v>0.99827847468115083</v>
      </c>
      <c r="AL325" s="34">
        <v>0.99822788647348215</v>
      </c>
      <c r="AM325" s="34">
        <v>0.99817730082939338</v>
      </c>
      <c r="AN325" s="34">
        <v>0.99812671774875461</v>
      </c>
      <c r="AO325" s="34">
        <v>0.99807613723143607</v>
      </c>
      <c r="AP325" s="34">
        <v>0.99802555927730807</v>
      </c>
      <c r="AQ325" s="34">
        <v>0.99797498388624029</v>
      </c>
      <c r="AR325" s="34">
        <v>0.99792441105810314</v>
      </c>
      <c r="AS325" s="34">
        <v>0.99787384079276653</v>
      </c>
      <c r="AT325" s="34">
        <v>0.99782327309010099</v>
      </c>
      <c r="AU325" s="34">
        <v>0.99777270794997608</v>
      </c>
      <c r="AV325" s="34">
        <v>0.99772214537226234</v>
      </c>
      <c r="AW325" s="34">
        <v>0.99767158535682987</v>
      </c>
      <c r="AX325" s="34">
        <v>0.99762102790354845</v>
      </c>
      <c r="AY325" s="34">
        <v>0.99757047301228907</v>
      </c>
      <c r="AZ325" s="34">
        <v>0.99751992068292106</v>
      </c>
      <c r="BA325" s="34">
        <v>0.99746937091531507</v>
      </c>
      <c r="BB325" s="34">
        <v>0.99741882370934098</v>
      </c>
      <c r="BC325" s="34">
        <v>0.99736827906486913</v>
      </c>
      <c r="BD325" s="34">
        <v>0.99731773698176984</v>
      </c>
      <c r="BE325" s="34">
        <v>0.99726719745991321</v>
      </c>
      <c r="BF325" s="34">
        <v>0.99721666049916935</v>
      </c>
      <c r="BG325" s="34">
        <v>0.99716612609940858</v>
      </c>
      <c r="BH325" s="34">
        <v>0.997115594260501</v>
      </c>
      <c r="BI325" s="34">
        <v>0.99706506498231728</v>
      </c>
      <c r="BJ325" s="34">
        <v>0.99701453826472686</v>
      </c>
      <c r="BK325" s="34">
        <v>0.9969640141076006</v>
      </c>
      <c r="BL325" s="34">
        <v>0.99691349251080863</v>
      </c>
      <c r="BM325" s="34">
        <v>0.99686297347422104</v>
      </c>
      <c r="BN325" s="34">
        <v>0.99681245699770848</v>
      </c>
      <c r="BO325" s="34">
        <v>0.99676194308114052</v>
      </c>
      <c r="BP325" s="34">
        <v>0.99671143172438814</v>
      </c>
      <c r="BQ325" s="34">
        <v>0.99666092292732134</v>
      </c>
      <c r="BR325" s="34">
        <v>0.9966104166898101</v>
      </c>
      <c r="BS325" s="34">
        <v>0.9965599130117252</v>
      </c>
      <c r="BT325" s="34">
        <v>0.99650941189293674</v>
      </c>
      <c r="BU325" s="34">
        <v>0.99645891333331515</v>
      </c>
      <c r="BV325" s="34">
        <v>0.99640841733273033</v>
      </c>
      <c r="BW325" s="34">
        <v>0.99635792389105315</v>
      </c>
      <c r="BX325" s="34">
        <v>0.99630743300815372</v>
      </c>
      <c r="BY325" s="34">
        <v>0.99625694468390225</v>
      </c>
      <c r="BZ325" s="34">
        <v>0.99620645891816895</v>
      </c>
      <c r="CA325" s="34">
        <v>0.9961559757108247</v>
      </c>
      <c r="CB325" s="34">
        <v>0.99610549506173929</v>
      </c>
      <c r="CC325" s="34">
        <v>0.99605501697078347</v>
      </c>
      <c r="CD325" s="34">
        <v>0.99600454143782757</v>
      </c>
      <c r="CE325" s="34">
        <v>0.99595406846274182</v>
      </c>
      <c r="CF325" s="34">
        <v>0.99590359804539641</v>
      </c>
      <c r="CG325" s="34">
        <v>0.99585313018566213</v>
      </c>
      <c r="CH325" s="34">
        <v>0.99580266488340918</v>
      </c>
      <c r="CI325" s="34">
        <v>0.9957522021385079</v>
      </c>
      <c r="CJ325" s="34">
        <v>0.99570174195082861</v>
      </c>
      <c r="CK325" s="34">
        <v>0.99565128432024208</v>
      </c>
      <c r="CL325" s="34">
        <v>0.99560082924661852</v>
      </c>
      <c r="CM325" s="34">
        <v>0.99555037672982816</v>
      </c>
      <c r="CN325" s="34">
        <v>0.99549992676974197</v>
      </c>
      <c r="CO325" s="34">
        <v>0.99544947936622996</v>
      </c>
      <c r="CP325" s="34">
        <v>0.99539903451916234</v>
      </c>
      <c r="CQ325" s="34">
        <v>0.99534859222841021</v>
      </c>
      <c r="CR325" s="34">
        <v>0.99529815249384368</v>
      </c>
      <c r="CS325" s="34">
        <v>0.99524771531533307</v>
      </c>
      <c r="CT325" s="34">
        <v>0.99519728069274915</v>
      </c>
      <c r="CU325" s="34">
        <v>0.99514684862596214</v>
      </c>
      <c r="CV325" s="34">
        <v>0.99509641911484259</v>
      </c>
      <c r="CW325" s="34">
        <v>0.99504599215926115</v>
      </c>
      <c r="CX325" s="34">
        <v>0.99496122965023559</v>
      </c>
      <c r="CY325" s="34">
        <v>0.99487647436166282</v>
      </c>
      <c r="CZ325" s="34">
        <v>0.99479172629292822</v>
      </c>
      <c r="DA325" s="34">
        <v>0.99470698544341662</v>
      </c>
      <c r="DB325" s="34">
        <v>0.99462225181251318</v>
      </c>
    </row>
    <row r="326" spans="1:106" x14ac:dyDescent="0.2">
      <c r="A326" s="13">
        <f t="shared" ca="1" si="5"/>
        <v>44726</v>
      </c>
      <c r="B326" s="34">
        <v>1.000050684602467</v>
      </c>
      <c r="C326" s="34">
        <v>1</v>
      </c>
      <c r="D326" s="34">
        <v>0.99994931796633191</v>
      </c>
      <c r="E326" s="34">
        <v>0.99989863850133209</v>
      </c>
      <c r="F326" s="34">
        <v>0.99984796160487044</v>
      </c>
      <c r="G326" s="34">
        <v>0.99979728727681738</v>
      </c>
      <c r="H326" s="34">
        <v>0.99974661551704203</v>
      </c>
      <c r="I326" s="34">
        <v>0.9996959463254147</v>
      </c>
      <c r="J326" s="34">
        <v>0.99964527970180495</v>
      </c>
      <c r="K326" s="34">
        <v>0.99959461564608287</v>
      </c>
      <c r="L326" s="34">
        <v>0.99954395415811803</v>
      </c>
      <c r="M326" s="34">
        <v>0.9994932952377803</v>
      </c>
      <c r="N326" s="34">
        <v>0.99944263888494</v>
      </c>
      <c r="O326" s="34">
        <v>0.99939198509946625</v>
      </c>
      <c r="P326" s="34">
        <v>0.9993413338812297</v>
      </c>
      <c r="Q326" s="34">
        <v>0.99929068523009978</v>
      </c>
      <c r="R326" s="34">
        <v>0.9992400391459465</v>
      </c>
      <c r="S326" s="34">
        <v>0.99918939562863995</v>
      </c>
      <c r="T326" s="34">
        <v>0.99913875467804958</v>
      </c>
      <c r="U326" s="34">
        <v>0.9990881162940457</v>
      </c>
      <c r="V326" s="34">
        <v>0.99903748047649821</v>
      </c>
      <c r="W326" s="34">
        <v>0.99898684722527664</v>
      </c>
      <c r="X326" s="34">
        <v>0.99893621654025144</v>
      </c>
      <c r="Y326" s="34">
        <v>0.99888558842129227</v>
      </c>
      <c r="Z326" s="34">
        <v>0.99883496286826923</v>
      </c>
      <c r="AA326" s="34">
        <v>0.99878433988105197</v>
      </c>
      <c r="AB326" s="34">
        <v>0.99873371945951084</v>
      </c>
      <c r="AC326" s="34">
        <v>0.99868310160351548</v>
      </c>
      <c r="AD326" s="34">
        <v>0.998632486312936</v>
      </c>
      <c r="AE326" s="34">
        <v>0.99858187358764239</v>
      </c>
      <c r="AF326" s="34">
        <v>0.99853126342750476</v>
      </c>
      <c r="AG326" s="34">
        <v>0.99848065583239287</v>
      </c>
      <c r="AH326" s="34">
        <v>0.99843005080217695</v>
      </c>
      <c r="AI326" s="34">
        <v>0.99837944833672665</v>
      </c>
      <c r="AJ326" s="34">
        <v>0.99832884843591219</v>
      </c>
      <c r="AK326" s="34">
        <v>0.99827825109960378</v>
      </c>
      <c r="AL326" s="34">
        <v>0.99822765632767108</v>
      </c>
      <c r="AM326" s="34">
        <v>0.99817706411998453</v>
      </c>
      <c r="AN326" s="34">
        <v>0.99812647447641389</v>
      </c>
      <c r="AO326" s="34">
        <v>0.99807588739682929</v>
      </c>
      <c r="AP326" s="34">
        <v>0.9980253028811007</v>
      </c>
      <c r="AQ326" s="34">
        <v>0.99797472092909834</v>
      </c>
      <c r="AR326" s="34">
        <v>0.99792414154069209</v>
      </c>
      <c r="AS326" s="34">
        <v>0.99787356471575206</v>
      </c>
      <c r="AT326" s="34">
        <v>0.99782299045414857</v>
      </c>
      <c r="AU326" s="34">
        <v>0.99777241875575118</v>
      </c>
      <c r="AV326" s="34">
        <v>0.99772184962043053</v>
      </c>
      <c r="AW326" s="34">
        <v>0.99767128304805652</v>
      </c>
      <c r="AX326" s="34">
        <v>0.99762071903849914</v>
      </c>
      <c r="AY326" s="34">
        <v>0.9975701575916287</v>
      </c>
      <c r="AZ326" s="34">
        <v>0.99751959870731521</v>
      </c>
      <c r="BA326" s="34">
        <v>0.99746904238542866</v>
      </c>
      <c r="BB326" s="34">
        <v>0.99741848862583937</v>
      </c>
      <c r="BC326" s="34">
        <v>0.99736793742841745</v>
      </c>
      <c r="BD326" s="34">
        <v>0.997317388793033</v>
      </c>
      <c r="BE326" s="34">
        <v>0.99726684271955612</v>
      </c>
      <c r="BF326" s="34">
        <v>0.99721629920785715</v>
      </c>
      <c r="BG326" s="34">
        <v>0.99716575825780618</v>
      </c>
      <c r="BH326" s="34">
        <v>0.99711521986927332</v>
      </c>
      <c r="BI326" s="34">
        <v>0.99706468404212878</v>
      </c>
      <c r="BJ326" s="34">
        <v>0.99701415077624256</v>
      </c>
      <c r="BK326" s="34">
        <v>0.99696362007148531</v>
      </c>
      <c r="BL326" s="34">
        <v>0.9969130919277267</v>
      </c>
      <c r="BM326" s="34">
        <v>0.99686256634483728</v>
      </c>
      <c r="BN326" s="34">
        <v>0.99681204332268714</v>
      </c>
      <c r="BO326" s="34">
        <v>0.99676152286114628</v>
      </c>
      <c r="BP326" s="34">
        <v>0.99671100496008536</v>
      </c>
      <c r="BQ326" s="34">
        <v>0.99666048961937448</v>
      </c>
      <c r="BR326" s="34">
        <v>0.99660997683888375</v>
      </c>
      <c r="BS326" s="34">
        <v>0.9965594666184836</v>
      </c>
      <c r="BT326" s="34">
        <v>0.99650895895804392</v>
      </c>
      <c r="BU326" s="34">
        <v>0.99645845385743514</v>
      </c>
      <c r="BV326" s="34">
        <v>0.99640795131652771</v>
      </c>
      <c r="BW326" s="34">
        <v>0.99635745133519182</v>
      </c>
      <c r="BX326" s="34">
        <v>0.99630695391329749</v>
      </c>
      <c r="BY326" s="34">
        <v>0.99625645905071525</v>
      </c>
      <c r="BZ326" s="34">
        <v>0.99620596674731543</v>
      </c>
      <c r="CA326" s="34">
        <v>0.99615547700296825</v>
      </c>
      <c r="CB326" s="34">
        <v>0.99610498981754392</v>
      </c>
      <c r="CC326" s="34">
        <v>0.99605450519091265</v>
      </c>
      <c r="CD326" s="34">
        <v>0.99600402312294511</v>
      </c>
      <c r="CE326" s="34">
        <v>0.99595354361351163</v>
      </c>
      <c r="CF326" s="34">
        <v>0.99590306666248196</v>
      </c>
      <c r="CG326" s="34">
        <v>0.99585259226972711</v>
      </c>
      <c r="CH326" s="34">
        <v>0.99580212043511707</v>
      </c>
      <c r="CI326" s="34">
        <v>0.99575165115852227</v>
      </c>
      <c r="CJ326" s="34">
        <v>0.99570118443981293</v>
      </c>
      <c r="CK326" s="34">
        <v>0.99565072027885948</v>
      </c>
      <c r="CL326" s="34">
        <v>0.99560025867553237</v>
      </c>
      <c r="CM326" s="34">
        <v>0.99554979962970203</v>
      </c>
      <c r="CN326" s="34">
        <v>0.99549934314123878</v>
      </c>
      <c r="CO326" s="34">
        <v>0.99544888921001295</v>
      </c>
      <c r="CP326" s="34">
        <v>0.99539843783589499</v>
      </c>
      <c r="CQ326" s="34">
        <v>0.99534798901875521</v>
      </c>
      <c r="CR326" s="34">
        <v>0.99525375420348494</v>
      </c>
      <c r="CS326" s="34">
        <v>0.99515952830991916</v>
      </c>
      <c r="CT326" s="34">
        <v>0.99506531133721265</v>
      </c>
      <c r="CU326" s="34">
        <v>0.99497110328452143</v>
      </c>
      <c r="CV326" s="34">
        <v>0.99487690415100072</v>
      </c>
      <c r="CW326" s="34">
        <v>0.99478271393580608</v>
      </c>
      <c r="CX326" s="34">
        <v>0.99468853263809309</v>
      </c>
      <c r="CY326" s="34">
        <v>0.99459436025701764</v>
      </c>
      <c r="CZ326" s="34">
        <v>0.99450019679173562</v>
      </c>
      <c r="DA326" s="34">
        <v>0.99440604224140272</v>
      </c>
      <c r="DB326" s="34">
        <v>0.99431189660517483</v>
      </c>
    </row>
    <row r="327" spans="1:106" x14ac:dyDescent="0.2">
      <c r="A327" s="13">
        <f t="shared" ca="1" si="5"/>
        <v>44727</v>
      </c>
      <c r="B327" s="34">
        <v>1.00005550345087</v>
      </c>
      <c r="C327" s="34">
        <v>1</v>
      </c>
      <c r="D327" s="34">
        <v>0.99994449962959187</v>
      </c>
      <c r="E327" s="34">
        <v>0.9998890023394752</v>
      </c>
      <c r="F327" s="34">
        <v>0.99983350812947847</v>
      </c>
      <c r="G327" s="34">
        <v>0.99977801699943092</v>
      </c>
      <c r="H327" s="34">
        <v>0.9997225289491618</v>
      </c>
      <c r="I327" s="34">
        <v>0.99966704397849993</v>
      </c>
      <c r="J327" s="34">
        <v>0.99961156208727442</v>
      </c>
      <c r="K327" s="34">
        <v>0.99955608327531453</v>
      </c>
      <c r="L327" s="34">
        <v>0.9995006075424494</v>
      </c>
      <c r="M327" s="34">
        <v>0.99944513488850772</v>
      </c>
      <c r="N327" s="34">
        <v>0.99938966531331885</v>
      </c>
      <c r="O327" s="34">
        <v>0.99933419881671226</v>
      </c>
      <c r="P327" s="34">
        <v>0.99927873539851653</v>
      </c>
      <c r="Q327" s="34">
        <v>0.99922327505856112</v>
      </c>
      <c r="R327" s="34">
        <v>0.99916781779667518</v>
      </c>
      <c r="S327" s="34">
        <v>0.99911236361268774</v>
      </c>
      <c r="T327" s="34">
        <v>0.99905691250642803</v>
      </c>
      <c r="U327" s="34">
        <v>0.99900146447772553</v>
      </c>
      <c r="V327" s="34">
        <v>0.99894601952640871</v>
      </c>
      <c r="W327" s="34">
        <v>0.9988905776523076</v>
      </c>
      <c r="X327" s="34">
        <v>0.99883513885525077</v>
      </c>
      <c r="Y327" s="34">
        <v>0.99877970313506792</v>
      </c>
      <c r="Z327" s="34">
        <v>0.99872427049158785</v>
      </c>
      <c r="AA327" s="34">
        <v>0.99866884092464037</v>
      </c>
      <c r="AB327" s="34">
        <v>0.99861341443405405</v>
      </c>
      <c r="AC327" s="34">
        <v>0.9985579910196587</v>
      </c>
      <c r="AD327" s="34">
        <v>0.99850257068128323</v>
      </c>
      <c r="AE327" s="34">
        <v>0.99844715341875712</v>
      </c>
      <c r="AF327" s="34">
        <v>0.99839173923190971</v>
      </c>
      <c r="AG327" s="34">
        <v>0.99833632812056994</v>
      </c>
      <c r="AH327" s="34">
        <v>0.9982809200845677</v>
      </c>
      <c r="AI327" s="34">
        <v>0.99822551512373159</v>
      </c>
      <c r="AJ327" s="34">
        <v>0.99817011323789162</v>
      </c>
      <c r="AK327" s="34">
        <v>0.99811471442687694</v>
      </c>
      <c r="AL327" s="34">
        <v>0.99805931869051645</v>
      </c>
      <c r="AM327" s="34">
        <v>0.99800392602864019</v>
      </c>
      <c r="AN327" s="34">
        <v>0.99794853644107695</v>
      </c>
      <c r="AO327" s="34">
        <v>0.99789314992765632</v>
      </c>
      <c r="AP327" s="34">
        <v>0.99783776648820777</v>
      </c>
      <c r="AQ327" s="34">
        <v>0.99778238612256087</v>
      </c>
      <c r="AR327" s="34">
        <v>0.99772700883054433</v>
      </c>
      <c r="AS327" s="34">
        <v>0.99767163461198827</v>
      </c>
      <c r="AT327" s="34">
        <v>0.99761626346672172</v>
      </c>
      <c r="AU327" s="34">
        <v>0.99756089539457438</v>
      </c>
      <c r="AV327" s="34">
        <v>0.99750553039537548</v>
      </c>
      <c r="AW327" s="34">
        <v>0.99745016846895473</v>
      </c>
      <c r="AX327" s="34">
        <v>0.99739480961514104</v>
      </c>
      <c r="AY327" s="34">
        <v>0.99733945383376454</v>
      </c>
      <c r="AZ327" s="34">
        <v>0.99728410112465438</v>
      </c>
      <c r="BA327" s="34">
        <v>0.9972287514876399</v>
      </c>
      <c r="BB327" s="34">
        <v>0.99717340492255102</v>
      </c>
      <c r="BC327" s="34">
        <v>0.99711806142921677</v>
      </c>
      <c r="BD327" s="34">
        <v>0.99706272100746696</v>
      </c>
      <c r="BE327" s="34">
        <v>0.99700738365713115</v>
      </c>
      <c r="BF327" s="34">
        <v>0.99695204937803872</v>
      </c>
      <c r="BG327" s="34">
        <v>0.99689671817001924</v>
      </c>
      <c r="BH327" s="34">
        <v>0.99684139003290229</v>
      </c>
      <c r="BI327" s="34">
        <v>0.99678606496651745</v>
      </c>
      <c r="BJ327" s="34">
        <v>0.99673074297069453</v>
      </c>
      <c r="BK327" s="34">
        <v>0.99667542404526244</v>
      </c>
      <c r="BL327" s="34">
        <v>0.99662010819005142</v>
      </c>
      <c r="BM327" s="34">
        <v>0.99656479540489096</v>
      </c>
      <c r="BN327" s="34">
        <v>0.9965094856896104</v>
      </c>
      <c r="BO327" s="34">
        <v>0.99645417904403977</v>
      </c>
      <c r="BP327" s="34">
        <v>0.99639887546800809</v>
      </c>
      <c r="BQ327" s="34">
        <v>0.99634357496134573</v>
      </c>
      <c r="BR327" s="34">
        <v>0.99628827752388183</v>
      </c>
      <c r="BS327" s="34">
        <v>0.99623298315544595</v>
      </c>
      <c r="BT327" s="34">
        <v>0.99617769185586835</v>
      </c>
      <c r="BU327" s="34">
        <v>0.99612240362497817</v>
      </c>
      <c r="BV327" s="34">
        <v>0.99606711846260543</v>
      </c>
      <c r="BW327" s="34">
        <v>0.99601183636857948</v>
      </c>
      <c r="BX327" s="34">
        <v>0.99595655734273036</v>
      </c>
      <c r="BY327" s="34">
        <v>0.99590128138488754</v>
      </c>
      <c r="BZ327" s="34">
        <v>0.99584600849488092</v>
      </c>
      <c r="CA327" s="34">
        <v>0.9957907386725402</v>
      </c>
      <c r="CB327" s="34">
        <v>0.99573547191769507</v>
      </c>
      <c r="CC327" s="34">
        <v>0.99568020823017522</v>
      </c>
      <c r="CD327" s="34">
        <v>0.99562494760981068</v>
      </c>
      <c r="CE327" s="34">
        <v>0.99556969005643092</v>
      </c>
      <c r="CF327" s="34">
        <v>0.99551443556986585</v>
      </c>
      <c r="CG327" s="34">
        <v>0.99545918414994539</v>
      </c>
      <c r="CH327" s="34">
        <v>0.995403935796499</v>
      </c>
      <c r="CI327" s="34">
        <v>0.99534869050935681</v>
      </c>
      <c r="CJ327" s="34">
        <v>0.99529344828834843</v>
      </c>
      <c r="CK327" s="34">
        <v>0.99523820913330385</v>
      </c>
      <c r="CL327" s="34">
        <v>0.99518297304405279</v>
      </c>
      <c r="CM327" s="34">
        <v>0.99512774002042514</v>
      </c>
      <c r="CN327" s="34">
        <v>0.99507251006225095</v>
      </c>
      <c r="CO327" s="34">
        <v>0.99501728316935967</v>
      </c>
      <c r="CP327" s="34">
        <v>0.99496205934158144</v>
      </c>
      <c r="CQ327" s="34">
        <v>0.99490683857874618</v>
      </c>
      <c r="CR327" s="34">
        <v>0.99485162088068357</v>
      </c>
      <c r="CS327" s="34">
        <v>0.99479640624722376</v>
      </c>
      <c r="CT327" s="34">
        <v>0.99470481199863703</v>
      </c>
      <c r="CU327" s="34">
        <v>0.99461322618344072</v>
      </c>
      <c r="CV327" s="34">
        <v>0.99452164880085803</v>
      </c>
      <c r="CW327" s="34">
        <v>0.99443007985011289</v>
      </c>
      <c r="CX327" s="34">
        <v>0.99433851933042861</v>
      </c>
      <c r="CY327" s="34">
        <v>0.99424696724102946</v>
      </c>
      <c r="CZ327" s="34">
        <v>0.99415542358113851</v>
      </c>
      <c r="DA327" s="34">
        <v>0.99406388834998005</v>
      </c>
      <c r="DB327" s="34">
        <v>0.99397236154677804</v>
      </c>
    </row>
    <row r="328" spans="1:106" x14ac:dyDescent="0.2">
      <c r="A328" s="13">
        <f t="shared" ca="1" si="5"/>
        <v>44728</v>
      </c>
      <c r="B328" s="34">
        <v>1.0002286937686333</v>
      </c>
      <c r="C328" s="34">
        <v>1.0001715154237383</v>
      </c>
      <c r="D328" s="34">
        <v>1.0001143403474591</v>
      </c>
      <c r="E328" s="34">
        <v>1.0000571685396085</v>
      </c>
      <c r="F328" s="34">
        <v>1</v>
      </c>
      <c r="G328" s="34">
        <v>0.99994283472844636</v>
      </c>
      <c r="H328" s="34">
        <v>0.99988567272476114</v>
      </c>
      <c r="I328" s="34">
        <v>0.99982851398875738</v>
      </c>
      <c r="J328" s="34">
        <v>0.99977135852024823</v>
      </c>
      <c r="K328" s="34">
        <v>0.99971420631904706</v>
      </c>
      <c r="L328" s="34">
        <v>0.99965705738496669</v>
      </c>
      <c r="M328" s="34">
        <v>0.99959991171782103</v>
      </c>
      <c r="N328" s="34">
        <v>0.99954276931742281</v>
      </c>
      <c r="O328" s="34">
        <v>0.99948563018358538</v>
      </c>
      <c r="P328" s="34">
        <v>0.99942849431612213</v>
      </c>
      <c r="Q328" s="34">
        <v>0.99937136171484608</v>
      </c>
      <c r="R328" s="34">
        <v>0.99931423237957084</v>
      </c>
      <c r="S328" s="34">
        <v>0.99925710631010944</v>
      </c>
      <c r="T328" s="34">
        <v>0.99919998350627559</v>
      </c>
      <c r="U328" s="34">
        <v>0.99914286396788221</v>
      </c>
      <c r="V328" s="34">
        <v>0.99908574769474268</v>
      </c>
      <c r="W328" s="34">
        <v>0.99902863468667047</v>
      </c>
      <c r="X328" s="34">
        <v>0.99897152494347885</v>
      </c>
      <c r="Y328" s="34">
        <v>0.99891441846498119</v>
      </c>
      <c r="Z328" s="34">
        <v>0.99885731525099097</v>
      </c>
      <c r="AA328" s="34">
        <v>0.99880021530132146</v>
      </c>
      <c r="AB328" s="34">
        <v>0.99874311861578602</v>
      </c>
      <c r="AC328" s="34">
        <v>0.99868602519419802</v>
      </c>
      <c r="AD328" s="34">
        <v>0.99862893503637129</v>
      </c>
      <c r="AE328" s="34">
        <v>0.99857184814211863</v>
      </c>
      <c r="AF328" s="34">
        <v>0.99851476451125376</v>
      </c>
      <c r="AG328" s="34">
        <v>0.99845768414359037</v>
      </c>
      <c r="AH328" s="34">
        <v>0.99840060703894162</v>
      </c>
      <c r="AI328" s="34">
        <v>0.99834353319712099</v>
      </c>
      <c r="AJ328" s="34">
        <v>0.99828646261794196</v>
      </c>
      <c r="AK328" s="34">
        <v>0.99822939530121835</v>
      </c>
      <c r="AL328" s="34">
        <v>0.9981723312467633</v>
      </c>
      <c r="AM328" s="34">
        <v>0.99811527045439019</v>
      </c>
      <c r="AN328" s="34">
        <v>0.99805821292391284</v>
      </c>
      <c r="AO328" s="34">
        <v>0.99800115865514505</v>
      </c>
      <c r="AP328" s="34">
        <v>0.99794410764789965</v>
      </c>
      <c r="AQ328" s="34">
        <v>0.99788705990199078</v>
      </c>
      <c r="AR328" s="34">
        <v>0.99783001541723171</v>
      </c>
      <c r="AS328" s="34">
        <v>0.99777297419343614</v>
      </c>
      <c r="AT328" s="34">
        <v>0.99771593623041754</v>
      </c>
      <c r="AU328" s="34">
        <v>0.99765890152798964</v>
      </c>
      <c r="AV328" s="34">
        <v>0.9976018700859659</v>
      </c>
      <c r="AW328" s="34">
        <v>0.99754484190416015</v>
      </c>
      <c r="AX328" s="34">
        <v>0.99748781698238598</v>
      </c>
      <c r="AY328" s="34">
        <v>0.99743079532045686</v>
      </c>
      <c r="AZ328" s="34">
        <v>0.99737377691818652</v>
      </c>
      <c r="BA328" s="34">
        <v>0.99731676177538864</v>
      </c>
      <c r="BB328" s="34">
        <v>0.99725974989187693</v>
      </c>
      <c r="BC328" s="34">
        <v>0.99720274126746489</v>
      </c>
      <c r="BD328" s="34">
        <v>0.99714573590196631</v>
      </c>
      <c r="BE328" s="34">
        <v>0.99708873379519503</v>
      </c>
      <c r="BF328" s="34">
        <v>0.99703173494696473</v>
      </c>
      <c r="BG328" s="34">
        <v>0.99697473935708902</v>
      </c>
      <c r="BH328" s="34">
        <v>0.99691774702538161</v>
      </c>
      <c r="BI328" s="34">
        <v>0.99686075795165641</v>
      </c>
      <c r="BJ328" s="34">
        <v>0.99680377213572702</v>
      </c>
      <c r="BK328" s="34">
        <v>0.99674678957740726</v>
      </c>
      <c r="BL328" s="34">
        <v>0.99668981027651105</v>
      </c>
      <c r="BM328" s="34">
        <v>0.99663283423285198</v>
      </c>
      <c r="BN328" s="34">
        <v>0.99657586144624388</v>
      </c>
      <c r="BO328" s="34">
        <v>0.99651889191650067</v>
      </c>
      <c r="BP328" s="34">
        <v>0.99646192564343605</v>
      </c>
      <c r="BQ328" s="34">
        <v>0.99640496262686373</v>
      </c>
      <c r="BR328" s="34">
        <v>0.99634800286659786</v>
      </c>
      <c r="BS328" s="34">
        <v>0.99629104636245214</v>
      </c>
      <c r="BT328" s="34">
        <v>0.9962340931142406</v>
      </c>
      <c r="BU328" s="34">
        <v>0.99617714312177685</v>
      </c>
      <c r="BV328" s="34">
        <v>0.99612019638487492</v>
      </c>
      <c r="BW328" s="34">
        <v>0.99606325290334852</v>
      </c>
      <c r="BX328" s="34">
        <v>0.9960063126770119</v>
      </c>
      <c r="BY328" s="34">
        <v>0.99594937570567865</v>
      </c>
      <c r="BZ328" s="34">
        <v>0.99589244198916294</v>
      </c>
      <c r="CA328" s="34">
        <v>0.99583551152727856</v>
      </c>
      <c r="CB328" s="34">
        <v>0.99577858431983923</v>
      </c>
      <c r="CC328" s="34">
        <v>0.99572166036665943</v>
      </c>
      <c r="CD328" s="34">
        <v>0.99566473966755287</v>
      </c>
      <c r="CE328" s="34">
        <v>0.99560782222233357</v>
      </c>
      <c r="CF328" s="34">
        <v>0.99555090803081558</v>
      </c>
      <c r="CG328" s="34">
        <v>0.99549399709281239</v>
      </c>
      <c r="CH328" s="34">
        <v>0.99543708940813869</v>
      </c>
      <c r="CI328" s="34">
        <v>0.9953801849766083</v>
      </c>
      <c r="CJ328" s="34">
        <v>0.99532328379803503</v>
      </c>
      <c r="CK328" s="34">
        <v>0.99526638587223326</v>
      </c>
      <c r="CL328" s="34">
        <v>0.99520949119901669</v>
      </c>
      <c r="CM328" s="34">
        <v>0.99515259977819981</v>
      </c>
      <c r="CN328" s="34">
        <v>0.99509571160959598</v>
      </c>
      <c r="CO328" s="34">
        <v>0.99503882669302013</v>
      </c>
      <c r="CP328" s="34">
        <v>0.99498194502828596</v>
      </c>
      <c r="CQ328" s="34">
        <v>0.99492506661520763</v>
      </c>
      <c r="CR328" s="34">
        <v>0.99486819145359895</v>
      </c>
      <c r="CS328" s="34">
        <v>0.99481131954327484</v>
      </c>
      <c r="CT328" s="34">
        <v>0.99475445088404857</v>
      </c>
      <c r="CU328" s="34">
        <v>0.99466257080956066</v>
      </c>
      <c r="CV328" s="34">
        <v>0.99457069922153696</v>
      </c>
      <c r="CW328" s="34">
        <v>0.99447883611919352</v>
      </c>
      <c r="CX328" s="34">
        <v>0.99438698150174698</v>
      </c>
      <c r="CY328" s="34">
        <v>0.99429513536841307</v>
      </c>
      <c r="CZ328" s="34">
        <v>0.99420329771840865</v>
      </c>
      <c r="DA328" s="34">
        <v>0.99411146855095001</v>
      </c>
      <c r="DB328" s="34">
        <v>0.99401964786525354</v>
      </c>
    </row>
    <row r="329" spans="1:106" x14ac:dyDescent="0.2">
      <c r="A329" s="13">
        <f t="shared" ca="1" si="5"/>
        <v>44729</v>
      </c>
      <c r="B329" s="34">
        <v>1.0001742041015385</v>
      </c>
      <c r="C329" s="34">
        <v>1.0001161326960568</v>
      </c>
      <c r="D329" s="34">
        <v>1.0000580646622759</v>
      </c>
      <c r="E329" s="34">
        <v>1</v>
      </c>
      <c r="F329" s="34">
        <v>0.99994193870903336</v>
      </c>
      <c r="G329" s="34">
        <v>0.99988388078918022</v>
      </c>
      <c r="H329" s="34">
        <v>0.99982582624024496</v>
      </c>
      <c r="I329" s="34">
        <v>0.99976777506203185</v>
      </c>
      <c r="J329" s="34">
        <v>0.99970972725434482</v>
      </c>
      <c r="K329" s="34">
        <v>0.99965168281698868</v>
      </c>
      <c r="L329" s="34">
        <v>0.99959364174976728</v>
      </c>
      <c r="M329" s="34">
        <v>0.99953560405248532</v>
      </c>
      <c r="N329" s="34">
        <v>0.99947756972494695</v>
      </c>
      <c r="O329" s="34">
        <v>0.99941953876695644</v>
      </c>
      <c r="P329" s="34">
        <v>0.99936151117831851</v>
      </c>
      <c r="Q329" s="34">
        <v>0.99930348695883708</v>
      </c>
      <c r="R329" s="34">
        <v>0.99924546610831677</v>
      </c>
      <c r="S329" s="34">
        <v>0.99918744862656217</v>
      </c>
      <c r="T329" s="34">
        <v>0.99912943451337732</v>
      </c>
      <c r="U329" s="34">
        <v>0.99907142376856672</v>
      </c>
      <c r="V329" s="34">
        <v>0.99901341639193475</v>
      </c>
      <c r="W329" s="34">
        <v>0.99895541238328611</v>
      </c>
      <c r="X329" s="34">
        <v>0.99889741174242519</v>
      </c>
      <c r="Y329" s="34">
        <v>0.99883941446915603</v>
      </c>
      <c r="Z329" s="34">
        <v>0.99878142056328356</v>
      </c>
      <c r="AA329" s="34">
        <v>0.99872343002461228</v>
      </c>
      <c r="AB329" s="34">
        <v>0.99866544285294656</v>
      </c>
      <c r="AC329" s="34">
        <v>0.99860745904809078</v>
      </c>
      <c r="AD329" s="34">
        <v>0.99854947860984955</v>
      </c>
      <c r="AE329" s="34">
        <v>0.99849150153802746</v>
      </c>
      <c r="AF329" s="34">
        <v>0.998433527832429</v>
      </c>
      <c r="AG329" s="34">
        <v>0.99837555749285856</v>
      </c>
      <c r="AH329" s="34">
        <v>0.99831759051912117</v>
      </c>
      <c r="AI329" s="34">
        <v>0.99825962691102088</v>
      </c>
      <c r="AJ329" s="34">
        <v>0.99820166666836263</v>
      </c>
      <c r="AK329" s="34">
        <v>0.99814370979095091</v>
      </c>
      <c r="AL329" s="34">
        <v>0.9980857562785902</v>
      </c>
      <c r="AM329" s="34">
        <v>0.99802780613108544</v>
      </c>
      <c r="AN329" s="34">
        <v>0.99796985934824067</v>
      </c>
      <c r="AO329" s="34">
        <v>0.99791191592986117</v>
      </c>
      <c r="AP329" s="34">
        <v>0.99785397587575153</v>
      </c>
      <c r="AQ329" s="34">
        <v>0.99779603918571591</v>
      </c>
      <c r="AR329" s="34">
        <v>0.99773810585955947</v>
      </c>
      <c r="AS329" s="34">
        <v>0.99768017589708657</v>
      </c>
      <c r="AT329" s="34">
        <v>0.99762224929810239</v>
      </c>
      <c r="AU329" s="34">
        <v>0.99756432606241097</v>
      </c>
      <c r="AV329" s="34">
        <v>0.99750640618981756</v>
      </c>
      <c r="AW329" s="34">
        <v>0.99744848968012689</v>
      </c>
      <c r="AX329" s="34">
        <v>0.99739057653314334</v>
      </c>
      <c r="AY329" s="34">
        <v>0.99733266674867171</v>
      </c>
      <c r="AZ329" s="34">
        <v>0.9972747603265173</v>
      </c>
      <c r="BA329" s="34">
        <v>0.99721685726648435</v>
      </c>
      <c r="BB329" s="34">
        <v>0.99715895756837769</v>
      </c>
      <c r="BC329" s="34">
        <v>0.99710106123200237</v>
      </c>
      <c r="BD329" s="34">
        <v>0.9970431682571631</v>
      </c>
      <c r="BE329" s="34">
        <v>0.99698527864366449</v>
      </c>
      <c r="BF329" s="34">
        <v>0.99692739239131178</v>
      </c>
      <c r="BG329" s="34">
        <v>0.9968695094999096</v>
      </c>
      <c r="BH329" s="34">
        <v>0.99681162996926276</v>
      </c>
      <c r="BI329" s="34">
        <v>0.99675375379917619</v>
      </c>
      <c r="BJ329" s="34">
        <v>0.99669588098945483</v>
      </c>
      <c r="BK329" s="34">
        <v>0.99663801153990361</v>
      </c>
      <c r="BL329" s="34">
        <v>0.99658014545032714</v>
      </c>
      <c r="BM329" s="34">
        <v>0.99652228272053067</v>
      </c>
      <c r="BN329" s="34">
        <v>0.99646442335031893</v>
      </c>
      <c r="BO329" s="34">
        <v>0.99640656733949684</v>
      </c>
      <c r="BP329" s="34">
        <v>0.99634871468786945</v>
      </c>
      <c r="BQ329" s="34">
        <v>0.99629086539524192</v>
      </c>
      <c r="BR329" s="34">
        <v>0.99623301946141873</v>
      </c>
      <c r="BS329" s="34">
        <v>0.99617517688620538</v>
      </c>
      <c r="BT329" s="34">
        <v>0.99611733766940636</v>
      </c>
      <c r="BU329" s="34">
        <v>0.99605950181082703</v>
      </c>
      <c r="BV329" s="34">
        <v>0.99600166931027245</v>
      </c>
      <c r="BW329" s="34">
        <v>0.99594384016754733</v>
      </c>
      <c r="BX329" s="34">
        <v>0.99588601438245694</v>
      </c>
      <c r="BY329" s="34">
        <v>0.99582819195480632</v>
      </c>
      <c r="BZ329" s="34">
        <v>0.99577037288440062</v>
      </c>
      <c r="CA329" s="34">
        <v>0.99571255717104457</v>
      </c>
      <c r="CB329" s="34">
        <v>0.99565474481454364</v>
      </c>
      <c r="CC329" s="34">
        <v>0.99559693581470254</v>
      </c>
      <c r="CD329" s="34">
        <v>0.99553913017132678</v>
      </c>
      <c r="CE329" s="34">
        <v>0.99548132788422139</v>
      </c>
      <c r="CF329" s="34">
        <v>0.99542352895319131</v>
      </c>
      <c r="CG329" s="34">
        <v>0.99536573337804157</v>
      </c>
      <c r="CH329" s="34">
        <v>0.99530794115857779</v>
      </c>
      <c r="CI329" s="34">
        <v>0.9952501522946049</v>
      </c>
      <c r="CJ329" s="34">
        <v>0.99519236678592793</v>
      </c>
      <c r="CK329" s="34">
        <v>0.99513458463235227</v>
      </c>
      <c r="CL329" s="34">
        <v>0.99507680583368285</v>
      </c>
      <c r="CM329" s="34">
        <v>0.99501903038972539</v>
      </c>
      <c r="CN329" s="34">
        <v>0.99496125830028448</v>
      </c>
      <c r="CO329" s="34">
        <v>0.99490348956516583</v>
      </c>
      <c r="CP329" s="34">
        <v>0.9948457241841745</v>
      </c>
      <c r="CQ329" s="34">
        <v>0.99478796215711585</v>
      </c>
      <c r="CR329" s="34">
        <v>0.99473020348379493</v>
      </c>
      <c r="CS329" s="34">
        <v>0.99467244816401712</v>
      </c>
      <c r="CT329" s="34">
        <v>0.99458018941605264</v>
      </c>
      <c r="CU329" s="34">
        <v>0.99448793922535372</v>
      </c>
      <c r="CV329" s="34">
        <v>0.994395697591127</v>
      </c>
      <c r="CW329" s="34">
        <v>0.99430346451257878</v>
      </c>
      <c r="CX329" s="34">
        <v>0.9942112399889157</v>
      </c>
      <c r="CY329" s="34">
        <v>0.99411902401934371</v>
      </c>
      <c r="CZ329" s="34">
        <v>0.99402681660307002</v>
      </c>
      <c r="DA329" s="34">
        <v>0.99393461773930092</v>
      </c>
      <c r="DB329" s="34">
        <v>0.99384242742724338</v>
      </c>
    </row>
    <row r="330" spans="1:106" x14ac:dyDescent="0.2">
      <c r="A330" s="13">
        <f t="shared" ca="1" si="5"/>
        <v>44732</v>
      </c>
      <c r="B330" s="34">
        <v>1.0000588264334316</v>
      </c>
      <c r="C330" s="34">
        <v>1</v>
      </c>
      <c r="D330" s="34">
        <v>0.99994117702691421</v>
      </c>
      <c r="E330" s="34">
        <v>0.99988235751397037</v>
      </c>
      <c r="F330" s="34">
        <v>0.99982354146096564</v>
      </c>
      <c r="G330" s="34">
        <v>0.99976472886769552</v>
      </c>
      <c r="H330" s="34">
        <v>0.99970591973395739</v>
      </c>
      <c r="I330" s="34">
        <v>0.99964711405954709</v>
      </c>
      <c r="J330" s="34">
        <v>0.99958831184426145</v>
      </c>
      <c r="K330" s="34">
        <v>0.99952951308789684</v>
      </c>
      <c r="L330" s="34">
        <v>0.9994707177902501</v>
      </c>
      <c r="M330" s="34">
        <v>0.99941192595111739</v>
      </c>
      <c r="N330" s="34">
        <v>0.99935313757029542</v>
      </c>
      <c r="O330" s="34">
        <v>0.99929435264758104</v>
      </c>
      <c r="P330" s="34">
        <v>0.9992355711827704</v>
      </c>
      <c r="Q330" s="34">
        <v>0.99917679317566044</v>
      </c>
      <c r="R330" s="34">
        <v>0.99911801862604743</v>
      </c>
      <c r="S330" s="34">
        <v>0.99905924753372821</v>
      </c>
      <c r="T330" s="34">
        <v>0.99900047989849949</v>
      </c>
      <c r="U330" s="34">
        <v>0.99894171572015766</v>
      </c>
      <c r="V330" s="34">
        <v>0.99888295499849944</v>
      </c>
      <c r="W330" s="34">
        <v>0.99882419773332176</v>
      </c>
      <c r="X330" s="34">
        <v>0.99876544392442101</v>
      </c>
      <c r="Y330" s="34">
        <v>0.99870669357159403</v>
      </c>
      <c r="Z330" s="34">
        <v>0.9986479466746373</v>
      </c>
      <c r="AA330" s="34">
        <v>0.99858920323334799</v>
      </c>
      <c r="AB330" s="34">
        <v>0.99853046324752248</v>
      </c>
      <c r="AC330" s="34">
        <v>0.9984717267169575</v>
      </c>
      <c r="AD330" s="34">
        <v>0.99841299364144986</v>
      </c>
      <c r="AE330" s="34">
        <v>0.99835426402079641</v>
      </c>
      <c r="AF330" s="34">
        <v>0.99829553785479364</v>
      </c>
      <c r="AG330" s="34">
        <v>0.9982368151432387</v>
      </c>
      <c r="AH330" s="34">
        <v>0.99817809588592843</v>
      </c>
      <c r="AI330" s="34">
        <v>0.99811938008265932</v>
      </c>
      <c r="AJ330" s="34">
        <v>0.99806066773322832</v>
      </c>
      <c r="AK330" s="34">
        <v>0.99800195883743215</v>
      </c>
      <c r="AL330" s="34">
        <v>0.99794325339506784</v>
      </c>
      <c r="AM330" s="34">
        <v>0.99788455140593213</v>
      </c>
      <c r="AN330" s="34">
        <v>0.99782585286982217</v>
      </c>
      <c r="AO330" s="34">
        <v>0.99776715778653446</v>
      </c>
      <c r="AP330" s="34">
        <v>0.99770846615586606</v>
      </c>
      <c r="AQ330" s="34">
        <v>0.99764977797761389</v>
      </c>
      <c r="AR330" s="34">
        <v>0.9975910932515748</v>
      </c>
      <c r="AS330" s="34">
        <v>0.99753241197754572</v>
      </c>
      <c r="AT330" s="34">
        <v>0.99747373415532392</v>
      </c>
      <c r="AU330" s="34">
        <v>0.99741505978470602</v>
      </c>
      <c r="AV330" s="34">
        <v>0.99735638886548883</v>
      </c>
      <c r="AW330" s="34">
        <v>0.99729772139746953</v>
      </c>
      <c r="AX330" s="34">
        <v>0.99723905738044527</v>
      </c>
      <c r="AY330" s="34">
        <v>0.99718039681421278</v>
      </c>
      <c r="AZ330" s="34">
        <v>0.99712173969856943</v>
      </c>
      <c r="BA330" s="34">
        <v>0.99706308603331184</v>
      </c>
      <c r="BB330" s="34">
        <v>0.99700443581823717</v>
      </c>
      <c r="BC330" s="34">
        <v>0.99694578905314257</v>
      </c>
      <c r="BD330" s="34">
        <v>0.99688714573782511</v>
      </c>
      <c r="BE330" s="34">
        <v>0.99682850587208172</v>
      </c>
      <c r="BF330" s="34">
        <v>0.99676986945570978</v>
      </c>
      <c r="BG330" s="34">
        <v>0.99671123648850601</v>
      </c>
      <c r="BH330" s="34">
        <v>0.99665260697026758</v>
      </c>
      <c r="BI330" s="34">
        <v>0.9965939809007921</v>
      </c>
      <c r="BJ330" s="34">
        <v>0.99653535827987594</v>
      </c>
      <c r="BK330" s="34">
        <v>0.99647673910731682</v>
      </c>
      <c r="BL330" s="34">
        <v>0.99641812338291158</v>
      </c>
      <c r="BM330" s="34">
        <v>0.99635951110645771</v>
      </c>
      <c r="BN330" s="34">
        <v>0.99630090227775203</v>
      </c>
      <c r="BO330" s="34">
        <v>0.99624229689659205</v>
      </c>
      <c r="BP330" s="34">
        <v>0.99618369496277481</v>
      </c>
      <c r="BQ330" s="34">
        <v>0.99612509647609737</v>
      </c>
      <c r="BR330" s="34">
        <v>0.99606650143635733</v>
      </c>
      <c r="BS330" s="34">
        <v>0.99600790984335152</v>
      </c>
      <c r="BT330" s="34">
        <v>0.99594932169687767</v>
      </c>
      <c r="BU330" s="34">
        <v>0.99589073699673258</v>
      </c>
      <c r="BV330" s="34">
        <v>0.99583215574271378</v>
      </c>
      <c r="BW330" s="34">
        <v>0.99577357793461874</v>
      </c>
      <c r="BX330" s="34">
        <v>0.99571500357224418</v>
      </c>
      <c r="BY330" s="34">
        <v>0.99565643265538795</v>
      </c>
      <c r="BZ330" s="34">
        <v>0.99559786518384707</v>
      </c>
      <c r="CA330" s="34">
        <v>0.99553930115741918</v>
      </c>
      <c r="CB330" s="34">
        <v>0.99548074057590119</v>
      </c>
      <c r="CC330" s="34">
        <v>0.99542218343909084</v>
      </c>
      <c r="CD330" s="34">
        <v>0.99536362974678538</v>
      </c>
      <c r="CE330" s="34">
        <v>0.99530507949878233</v>
      </c>
      <c r="CF330" s="34">
        <v>0.99524653269487873</v>
      </c>
      <c r="CG330" s="34">
        <v>0.99518798933487229</v>
      </c>
      <c r="CH330" s="34">
        <v>0.99512944941856041</v>
      </c>
      <c r="CI330" s="34">
        <v>0.99507091294574013</v>
      </c>
      <c r="CJ330" s="34">
        <v>0.99501237991620961</v>
      </c>
      <c r="CK330" s="34">
        <v>0.99495385032976558</v>
      </c>
      <c r="CL330" s="34">
        <v>0.99489532418620608</v>
      </c>
      <c r="CM330" s="34">
        <v>0.99483680148532838</v>
      </c>
      <c r="CN330" s="34">
        <v>0.99477828222692966</v>
      </c>
      <c r="CO330" s="34">
        <v>0.99471976641080806</v>
      </c>
      <c r="CP330" s="34">
        <v>0.99466125403676053</v>
      </c>
      <c r="CQ330" s="34">
        <v>0.9946027451045848</v>
      </c>
      <c r="CR330" s="34">
        <v>0.99451008988866396</v>
      </c>
      <c r="CS330" s="34">
        <v>0.99441744330431914</v>
      </c>
      <c r="CT330" s="34">
        <v>0.99432480535074586</v>
      </c>
      <c r="CU330" s="34">
        <v>0.99423217602714031</v>
      </c>
      <c r="CV330" s="34">
        <v>0.99413955533269871</v>
      </c>
      <c r="CW330" s="34">
        <v>0.99404694326661691</v>
      </c>
      <c r="CX330" s="34">
        <v>0.99395433982809123</v>
      </c>
      <c r="CY330" s="34">
        <v>0.99386174501631785</v>
      </c>
      <c r="CZ330" s="34">
        <v>0.99376915883049322</v>
      </c>
      <c r="DA330" s="34">
        <v>0.99367658126981373</v>
      </c>
      <c r="DB330" s="34">
        <v>0.99358401233347604</v>
      </c>
    </row>
    <row r="331" spans="1:106" x14ac:dyDescent="0.2">
      <c r="A331" s="13">
        <f t="shared" ca="1" si="5"/>
        <v>44733</v>
      </c>
      <c r="B331" s="34">
        <v>1.0000596829139132</v>
      </c>
      <c r="C331" s="34">
        <v>1</v>
      </c>
      <c r="D331" s="34">
        <v>0.99994032064792449</v>
      </c>
      <c r="E331" s="34">
        <v>0.99988064485747397</v>
      </c>
      <c r="F331" s="34">
        <v>0.99982097262843583</v>
      </c>
      <c r="G331" s="34">
        <v>0.99976130396059792</v>
      </c>
      <c r="H331" s="34">
        <v>0.99970163885374719</v>
      </c>
      <c r="I331" s="34">
        <v>0.99964197730767146</v>
      </c>
      <c r="J331" s="34">
        <v>0.99958231932215824</v>
      </c>
      <c r="K331" s="34">
        <v>0.99952266489699493</v>
      </c>
      <c r="L331" s="34">
        <v>0.99946301403196891</v>
      </c>
      <c r="M331" s="34">
        <v>0.99940336672686803</v>
      </c>
      <c r="N331" s="34">
        <v>0.99934372298147933</v>
      </c>
      <c r="O331" s="34">
        <v>0.99928408279559111</v>
      </c>
      <c r="P331" s="34">
        <v>0.99922444616899042</v>
      </c>
      <c r="Q331" s="34">
        <v>0.99916481310146499</v>
      </c>
      <c r="R331" s="34">
        <v>0.9991051835928022</v>
      </c>
      <c r="S331" s="34">
        <v>0.99904555764279024</v>
      </c>
      <c r="T331" s="34">
        <v>0.99898593525121615</v>
      </c>
      <c r="U331" s="34">
        <v>0.99892631641786744</v>
      </c>
      <c r="V331" s="34">
        <v>0.9988667011425324</v>
      </c>
      <c r="W331" s="34">
        <v>0.99880708942499841</v>
      </c>
      <c r="X331" s="34">
        <v>0.99874748126505297</v>
      </c>
      <c r="Y331" s="34">
        <v>0.99868787666248404</v>
      </c>
      <c r="Z331" s="34">
        <v>0.99862827561707912</v>
      </c>
      <c r="AA331" s="34">
        <v>0.99856867812862582</v>
      </c>
      <c r="AB331" s="34">
        <v>0.99850908419691198</v>
      </c>
      <c r="AC331" s="34">
        <v>0.99844949382172565</v>
      </c>
      <c r="AD331" s="34">
        <v>0.99838990700285413</v>
      </c>
      <c r="AE331" s="34">
        <v>0.99833032374008535</v>
      </c>
      <c r="AF331" s="34">
        <v>0.99827074403320715</v>
      </c>
      <c r="AG331" s="34">
        <v>0.99821116788200726</v>
      </c>
      <c r="AH331" s="34">
        <v>0.99815159528627329</v>
      </c>
      <c r="AI331" s="34">
        <v>0.99809202624579341</v>
      </c>
      <c r="AJ331" s="34">
        <v>0.99803246076035534</v>
      </c>
      <c r="AK331" s="34">
        <v>0.99797289882974682</v>
      </c>
      <c r="AL331" s="34">
        <v>0.99791334045375546</v>
      </c>
      <c r="AM331" s="34">
        <v>0.99785378563216975</v>
      </c>
      <c r="AN331" s="34">
        <v>0.99779423436477699</v>
      </c>
      <c r="AO331" s="34">
        <v>0.99773468665136533</v>
      </c>
      <c r="AP331" s="34">
        <v>0.99767514249172251</v>
      </c>
      <c r="AQ331" s="34">
        <v>0.99761560188563669</v>
      </c>
      <c r="AR331" s="34">
        <v>0.99755606483289572</v>
      </c>
      <c r="AS331" s="34">
        <v>0.99749653133328742</v>
      </c>
      <c r="AT331" s="34">
        <v>0.99743700138659974</v>
      </c>
      <c r="AU331" s="34">
        <v>0.99737747499262075</v>
      </c>
      <c r="AV331" s="34">
        <v>0.99731795215113839</v>
      </c>
      <c r="AW331" s="34">
        <v>0.9972584328619406</v>
      </c>
      <c r="AX331" s="34">
        <v>0.99719891712481545</v>
      </c>
      <c r="AY331" s="34">
        <v>0.99713940493955111</v>
      </c>
      <c r="AZ331" s="34">
        <v>0.9970798963059353</v>
      </c>
      <c r="BA331" s="34">
        <v>0.99702039122375596</v>
      </c>
      <c r="BB331" s="34">
        <v>0.99696088969280172</v>
      </c>
      <c r="BC331" s="34">
        <v>0.99690139171286007</v>
      </c>
      <c r="BD331" s="34">
        <v>0.99684189728371941</v>
      </c>
      <c r="BE331" s="34">
        <v>0.99678240640516769</v>
      </c>
      <c r="BF331" s="34">
        <v>0.99672291907699295</v>
      </c>
      <c r="BG331" s="34">
        <v>0.99666343529898382</v>
      </c>
      <c r="BH331" s="34">
        <v>0.99660395507092747</v>
      </c>
      <c r="BI331" s="34">
        <v>0.99654447839261284</v>
      </c>
      <c r="BJ331" s="34">
        <v>0.99648500526382788</v>
      </c>
      <c r="BK331" s="34">
        <v>0.99642553568436065</v>
      </c>
      <c r="BL331" s="34">
        <v>0.99636606965399943</v>
      </c>
      <c r="BM331" s="34">
        <v>0.99630660717253261</v>
      </c>
      <c r="BN331" s="34">
        <v>0.99624714823974769</v>
      </c>
      <c r="BO331" s="34">
        <v>0.99618769285543363</v>
      </c>
      <c r="BP331" s="34">
        <v>0.99612824101937825</v>
      </c>
      <c r="BQ331" s="34">
        <v>0.99606879273136995</v>
      </c>
      <c r="BR331" s="34">
        <v>0.99600934799119722</v>
      </c>
      <c r="BS331" s="34">
        <v>0.99594990679864781</v>
      </c>
      <c r="BT331" s="34">
        <v>0.9958904691535102</v>
      </c>
      <c r="BU331" s="34">
        <v>0.9958310350555728</v>
      </c>
      <c r="BV331" s="34">
        <v>0.99577160450462399</v>
      </c>
      <c r="BW331" s="34">
        <v>0.99571217750045193</v>
      </c>
      <c r="BX331" s="34">
        <v>0.99565275404284492</v>
      </c>
      <c r="BY331" s="34">
        <v>0.99559333413159135</v>
      </c>
      <c r="BZ331" s="34">
        <v>0.99553391776647959</v>
      </c>
      <c r="CA331" s="34">
        <v>0.99547450494729794</v>
      </c>
      <c r="CB331" s="34">
        <v>0.9954150956738349</v>
      </c>
      <c r="CC331" s="34">
        <v>0.99535568994587897</v>
      </c>
      <c r="CD331" s="34">
        <v>0.9952962877632181</v>
      </c>
      <c r="CE331" s="34">
        <v>0.99523688912564101</v>
      </c>
      <c r="CF331" s="34">
        <v>0.99517749403293643</v>
      </c>
      <c r="CG331" s="34">
        <v>0.9951181024848923</v>
      </c>
      <c r="CH331" s="34">
        <v>0.99505871448129746</v>
      </c>
      <c r="CI331" s="34">
        <v>0.99499933002193985</v>
      </c>
      <c r="CJ331" s="34">
        <v>0.99493994910660866</v>
      </c>
      <c r="CK331" s="34">
        <v>0.9948805717350917</v>
      </c>
      <c r="CL331" s="34">
        <v>0.99482119790717805</v>
      </c>
      <c r="CM331" s="34">
        <v>0.99476182762265586</v>
      </c>
      <c r="CN331" s="34">
        <v>0.99470246088131387</v>
      </c>
      <c r="CO331" s="34">
        <v>0.99464309768294035</v>
      </c>
      <c r="CP331" s="34">
        <v>0.99458373802732414</v>
      </c>
      <c r="CQ331" s="34">
        <v>0.99452438191425374</v>
      </c>
      <c r="CR331" s="34">
        <v>0.99443083856487946</v>
      </c>
      <c r="CS331" s="34">
        <v>0.99433730401404063</v>
      </c>
      <c r="CT331" s="34">
        <v>0.99424377826091004</v>
      </c>
      <c r="CU331" s="34">
        <v>0.99415026130465978</v>
      </c>
      <c r="CV331" s="34">
        <v>0.99405675314446285</v>
      </c>
      <c r="CW331" s="34">
        <v>0.9939632537794918</v>
      </c>
      <c r="CX331" s="34">
        <v>0.99386976320891895</v>
      </c>
      <c r="CY331" s="34">
        <v>0.99377628143191787</v>
      </c>
      <c r="CZ331" s="34">
        <v>0.99368280844766055</v>
      </c>
      <c r="DA331" s="34">
        <v>0.99358934425532086</v>
      </c>
      <c r="DB331" s="34">
        <v>0.99349588885407125</v>
      </c>
    </row>
    <row r="332" spans="1:106" x14ac:dyDescent="0.2">
      <c r="A332" s="13">
        <f t="shared" ca="1" si="5"/>
        <v>44734</v>
      </c>
      <c r="B332" s="34">
        <v>1.0000605119149224</v>
      </c>
      <c r="C332" s="34">
        <v>1</v>
      </c>
      <c r="D332" s="34">
        <v>0.99993949174654784</v>
      </c>
      <c r="E332" s="34">
        <v>0.99987898715434453</v>
      </c>
      <c r="F332" s="34">
        <v>0.9998184862231686</v>
      </c>
      <c r="G332" s="34">
        <v>0.99975798895279799</v>
      </c>
      <c r="H332" s="34">
        <v>0.99969749534301167</v>
      </c>
      <c r="I332" s="34">
        <v>0.99963700539358813</v>
      </c>
      <c r="J332" s="34">
        <v>0.99957651910430567</v>
      </c>
      <c r="K332" s="34">
        <v>0.99951603647494291</v>
      </c>
      <c r="L332" s="34">
        <v>0.99945555750527859</v>
      </c>
      <c r="M332" s="34">
        <v>0.99939508219509099</v>
      </c>
      <c r="N332" s="34">
        <v>0.99933461054415862</v>
      </c>
      <c r="O332" s="34">
        <v>0.99927414255226055</v>
      </c>
      <c r="P332" s="34">
        <v>0.99921367821917495</v>
      </c>
      <c r="Q332" s="34">
        <v>0.99915321754468045</v>
      </c>
      <c r="R332" s="34">
        <v>0.99909276052855589</v>
      </c>
      <c r="S332" s="34">
        <v>0.99903230717057945</v>
      </c>
      <c r="T332" s="34">
        <v>0.99897185747053052</v>
      </c>
      <c r="U332" s="34">
        <v>0.99891141142818718</v>
      </c>
      <c r="V332" s="34">
        <v>0.99885096904332826</v>
      </c>
      <c r="W332" s="34">
        <v>0.99879053031573262</v>
      </c>
      <c r="X332" s="34">
        <v>0.99873009524517875</v>
      </c>
      <c r="Y332" s="34">
        <v>0.99866966383144529</v>
      </c>
      <c r="Z332" s="34">
        <v>0.99860923607431129</v>
      </c>
      <c r="AA332" s="34">
        <v>0.99854881197355549</v>
      </c>
      <c r="AB332" s="34">
        <v>0.99848839152895641</v>
      </c>
      <c r="AC332" s="34">
        <v>0.99842797474029255</v>
      </c>
      <c r="AD332" s="34">
        <v>0.99836756160734352</v>
      </c>
      <c r="AE332" s="34">
        <v>0.9983071521298873</v>
      </c>
      <c r="AF332" s="34">
        <v>0.99824674630770338</v>
      </c>
      <c r="AG332" s="34">
        <v>0.99818634414057006</v>
      </c>
      <c r="AH332" s="34">
        <v>0.9981259456282664</v>
      </c>
      <c r="AI332" s="34">
        <v>0.99806555077057113</v>
      </c>
      <c r="AJ332" s="34">
        <v>0.99800515956726343</v>
      </c>
      <c r="AK332" s="34">
        <v>0.99794477201812182</v>
      </c>
      <c r="AL332" s="34">
        <v>0.99788438812292535</v>
      </c>
      <c r="AM332" s="34">
        <v>0.99782400788145298</v>
      </c>
      <c r="AN332" s="34">
        <v>0.99776363129348344</v>
      </c>
      <c r="AO332" s="34">
        <v>0.99770325835879603</v>
      </c>
      <c r="AP332" s="34">
        <v>0.99764288907716914</v>
      </c>
      <c r="AQ332" s="34">
        <v>0.99758252344838239</v>
      </c>
      <c r="AR332" s="34">
        <v>0.99752216147221395</v>
      </c>
      <c r="AS332" s="34">
        <v>0.99746180314844357</v>
      </c>
      <c r="AT332" s="34">
        <v>0.99740144847684997</v>
      </c>
      <c r="AU332" s="34">
        <v>0.99734109745721211</v>
      </c>
      <c r="AV332" s="34">
        <v>0.99728075008930905</v>
      </c>
      <c r="AW332" s="34">
        <v>0.99722040637291975</v>
      </c>
      <c r="AX332" s="34">
        <v>0.99716006630782339</v>
      </c>
      <c r="AY332" s="34">
        <v>0.99709972989379891</v>
      </c>
      <c r="AZ332" s="34">
        <v>0.99703939713062539</v>
      </c>
      <c r="BA332" s="34">
        <v>0.99697906801808212</v>
      </c>
      <c r="BB332" s="34">
        <v>0.99691874255594826</v>
      </c>
      <c r="BC332" s="34">
        <v>0.99685842074400255</v>
      </c>
      <c r="BD332" s="34">
        <v>0.99679810258202428</v>
      </c>
      <c r="BE332" s="34">
        <v>0.99673778806979274</v>
      </c>
      <c r="BF332" s="34">
        <v>0.99667747720708688</v>
      </c>
      <c r="BG332" s="34">
        <v>0.99661716999368621</v>
      </c>
      <c r="BH332" s="34">
        <v>0.99655686642936958</v>
      </c>
      <c r="BI332" s="34">
        <v>0.99649656651391616</v>
      </c>
      <c r="BJ332" s="34">
        <v>0.99643627024710546</v>
      </c>
      <c r="BK332" s="34">
        <v>0.99637597762871644</v>
      </c>
      <c r="BL332" s="34">
        <v>0.9963156886585286</v>
      </c>
      <c r="BM332" s="34">
        <v>0.99625540333632101</v>
      </c>
      <c r="BN332" s="34">
        <v>0.99619512166187274</v>
      </c>
      <c r="BO332" s="34">
        <v>0.99613484363496352</v>
      </c>
      <c r="BP332" s="34">
        <v>0.99607456925537241</v>
      </c>
      <c r="BQ332" s="34">
        <v>0.99601429852287882</v>
      </c>
      <c r="BR332" s="34">
        <v>0.99595403143726202</v>
      </c>
      <c r="BS332" s="34">
        <v>0.9958937679983012</v>
      </c>
      <c r="BT332" s="34">
        <v>0.99583350820577576</v>
      </c>
      <c r="BU332" s="34">
        <v>0.99577325205946499</v>
      </c>
      <c r="BV332" s="34">
        <v>0.99571299955914883</v>
      </c>
      <c r="BW332" s="34">
        <v>0.99565275070460579</v>
      </c>
      <c r="BX332" s="34">
        <v>0.99559250549561606</v>
      </c>
      <c r="BY332" s="34">
        <v>0.99553226393195848</v>
      </c>
      <c r="BZ332" s="34">
        <v>0.99547202601341278</v>
      </c>
      <c r="CA332" s="34">
        <v>0.99541179173975824</v>
      </c>
      <c r="CB332" s="34">
        <v>0.99535156111077461</v>
      </c>
      <c r="CC332" s="34">
        <v>0.99529133412624105</v>
      </c>
      <c r="CD332" s="34">
        <v>0.99523111078593696</v>
      </c>
      <c r="CE332" s="34">
        <v>0.99517089108964207</v>
      </c>
      <c r="CF332" s="34">
        <v>0.99511067503713602</v>
      </c>
      <c r="CG332" s="34">
        <v>0.99505046262819796</v>
      </c>
      <c r="CH332" s="34">
        <v>0.99499025386260775</v>
      </c>
      <c r="CI332" s="34">
        <v>0.99493004874014457</v>
      </c>
      <c r="CJ332" s="34">
        <v>0.99486984726058836</v>
      </c>
      <c r="CK332" s="34">
        <v>0.99480964942371863</v>
      </c>
      <c r="CL332" s="34">
        <v>0.99474945522931468</v>
      </c>
      <c r="CM332" s="34">
        <v>0.99468926467715624</v>
      </c>
      <c r="CN332" s="34">
        <v>0.99462907776702314</v>
      </c>
      <c r="CO332" s="34">
        <v>0.99456889449869479</v>
      </c>
      <c r="CP332" s="34">
        <v>0.99450871487195081</v>
      </c>
      <c r="CQ332" s="34">
        <v>0.99444853888657125</v>
      </c>
      <c r="CR332" s="34">
        <v>0.99438836654233531</v>
      </c>
      <c r="CS332" s="34">
        <v>0.9943281978390226</v>
      </c>
      <c r="CT332" s="34">
        <v>0.99423526637845061</v>
      </c>
      <c r="CU332" s="34">
        <v>0.99414234360339726</v>
      </c>
      <c r="CV332" s="34">
        <v>0.99404942951305142</v>
      </c>
      <c r="CW332" s="34">
        <v>0.99395652410660063</v>
      </c>
      <c r="CX332" s="34">
        <v>0.99386362738323386</v>
      </c>
      <c r="CY332" s="34">
        <v>0.99377073934213955</v>
      </c>
      <c r="CZ332" s="34">
        <v>0.99367785998250602</v>
      </c>
      <c r="DA332" s="34">
        <v>0.99358498930352168</v>
      </c>
      <c r="DB332" s="34">
        <v>0.99349212730437586</v>
      </c>
    </row>
    <row r="333" spans="1:106" x14ac:dyDescent="0.2">
      <c r="A333" s="13">
        <f t="shared" ca="1" si="5"/>
        <v>44735</v>
      </c>
      <c r="B333" s="34">
        <v>1.0001826119865103</v>
      </c>
      <c r="C333" s="34">
        <v>1.0001217376194034</v>
      </c>
      <c r="D333" s="34">
        <v>1.0000608669573086</v>
      </c>
      <c r="E333" s="34">
        <v>1</v>
      </c>
      <c r="F333" s="34">
        <v>0.99993913674725254</v>
      </c>
      <c r="G333" s="34">
        <v>0.9998782771988407</v>
      </c>
      <c r="H333" s="34">
        <v>0.99981742135453877</v>
      </c>
      <c r="I333" s="34">
        <v>0.9997565692141217</v>
      </c>
      <c r="J333" s="34">
        <v>0.99969572077736379</v>
      </c>
      <c r="K333" s="34">
        <v>0.99963487604403967</v>
      </c>
      <c r="L333" s="34">
        <v>0.99957403501392372</v>
      </c>
      <c r="M333" s="34">
        <v>0.99951319768679081</v>
      </c>
      <c r="N333" s="34">
        <v>0.99945236406241578</v>
      </c>
      <c r="O333" s="34">
        <v>0.99939153414057269</v>
      </c>
      <c r="P333" s="34">
        <v>0.99933070792103673</v>
      </c>
      <c r="Q333" s="34">
        <v>0.99926988540358241</v>
      </c>
      <c r="R333" s="34">
        <v>0.99920906658798403</v>
      </c>
      <c r="S333" s="34">
        <v>0.99914825147401687</v>
      </c>
      <c r="T333" s="34">
        <v>0.99908744006145511</v>
      </c>
      <c r="U333" s="34">
        <v>0.99902663235007394</v>
      </c>
      <c r="V333" s="34">
        <v>0.99896582833964775</v>
      </c>
      <c r="W333" s="34">
        <v>0.9989050280299514</v>
      </c>
      <c r="X333" s="34">
        <v>0.99884423142075973</v>
      </c>
      <c r="Y333" s="34">
        <v>0.99878343851184748</v>
      </c>
      <c r="Z333" s="34">
        <v>0.99872264930298948</v>
      </c>
      <c r="AA333" s="34">
        <v>0.99866186379396049</v>
      </c>
      <c r="AB333" s="34">
        <v>0.99860108198453512</v>
      </c>
      <c r="AC333" s="34">
        <v>0.99854030387448844</v>
      </c>
      <c r="AD333" s="34">
        <v>0.99847952946359508</v>
      </c>
      <c r="AE333" s="34">
        <v>0.99841875875163033</v>
      </c>
      <c r="AF333" s="34">
        <v>0.99835799173836859</v>
      </c>
      <c r="AG333" s="34">
        <v>0.99829722842358515</v>
      </c>
      <c r="AH333" s="34">
        <v>0.99823646880705441</v>
      </c>
      <c r="AI333" s="34">
        <v>0.99817571288855167</v>
      </c>
      <c r="AJ333" s="34">
        <v>0.99811496066785188</v>
      </c>
      <c r="AK333" s="34">
        <v>0.99805421214472989</v>
      </c>
      <c r="AL333" s="34">
        <v>0.99799346731896033</v>
      </c>
      <c r="AM333" s="34">
        <v>0.99793272619031859</v>
      </c>
      <c r="AN333" s="34">
        <v>0.99787198875857963</v>
      </c>
      <c r="AO333" s="34">
        <v>0.99781125502351831</v>
      </c>
      <c r="AP333" s="34">
        <v>0.99775052498490957</v>
      </c>
      <c r="AQ333" s="34">
        <v>0.99768979864252827</v>
      </c>
      <c r="AR333" s="34">
        <v>0.99762907599615014</v>
      </c>
      <c r="AS333" s="34">
        <v>0.99756835704554969</v>
      </c>
      <c r="AT333" s="34">
        <v>0.99750764179050189</v>
      </c>
      <c r="AU333" s="34">
        <v>0.99744693023078224</v>
      </c>
      <c r="AV333" s="34">
        <v>0.99738622236616536</v>
      </c>
      <c r="AW333" s="34">
        <v>0.99732551819642656</v>
      </c>
      <c r="AX333" s="34">
        <v>0.99726481772134112</v>
      </c>
      <c r="AY333" s="34">
        <v>0.99720412094068422</v>
      </c>
      <c r="AZ333" s="34">
        <v>0.9971434278542306</v>
      </c>
      <c r="BA333" s="34">
        <v>0.99708273846175566</v>
      </c>
      <c r="BB333" s="34">
        <v>0.99702205276303457</v>
      </c>
      <c r="BC333" s="34">
        <v>0.9969613707578423</v>
      </c>
      <c r="BD333" s="34">
        <v>0.99690069244595469</v>
      </c>
      <c r="BE333" s="34">
        <v>0.99684001782714615</v>
      </c>
      <c r="BF333" s="34">
        <v>0.9967793469011923</v>
      </c>
      <c r="BG333" s="34">
        <v>0.99671867966786853</v>
      </c>
      <c r="BH333" s="34">
        <v>0.99665801612694982</v>
      </c>
      <c r="BI333" s="34">
        <v>0.99659735627821144</v>
      </c>
      <c r="BJ333" s="34">
        <v>0.99653670012142892</v>
      </c>
      <c r="BK333" s="34">
        <v>0.99647604765637754</v>
      </c>
      <c r="BL333" s="34">
        <v>0.99641539888283204</v>
      </c>
      <c r="BM333" s="34">
        <v>0.99635475380056837</v>
      </c>
      <c r="BN333" s="34">
        <v>0.99629411240936183</v>
      </c>
      <c r="BO333" s="34">
        <v>0.9962334747089876</v>
      </c>
      <c r="BP333" s="34">
        <v>0.99617284069922074</v>
      </c>
      <c r="BQ333" s="34">
        <v>0.9961122103798371</v>
      </c>
      <c r="BR333" s="34">
        <v>0.9960515837506122</v>
      </c>
      <c r="BS333" s="34">
        <v>0.99599096081132088</v>
      </c>
      <c r="BT333" s="34">
        <v>0.99593034156173865</v>
      </c>
      <c r="BU333" s="34">
        <v>0.99586972600164136</v>
      </c>
      <c r="BV333" s="34">
        <v>0.9958091141308042</v>
      </c>
      <c r="BW333" s="34">
        <v>0.99574850594900288</v>
      </c>
      <c r="BX333" s="34">
        <v>0.99568790145601216</v>
      </c>
      <c r="BY333" s="34">
        <v>0.99562730065160843</v>
      </c>
      <c r="BZ333" s="34">
        <v>0.99556670353556653</v>
      </c>
      <c r="CA333" s="34">
        <v>0.99550611010766243</v>
      </c>
      <c r="CB333" s="34">
        <v>0.99544552036767142</v>
      </c>
      <c r="CC333" s="34">
        <v>0.99538493431536901</v>
      </c>
      <c r="CD333" s="34">
        <v>0.99532435195053059</v>
      </c>
      <c r="CE333" s="34">
        <v>0.99526377327293225</v>
      </c>
      <c r="CF333" s="34">
        <v>0.99520319828234904</v>
      </c>
      <c r="CG333" s="34">
        <v>0.99514262697855704</v>
      </c>
      <c r="CH333" s="34">
        <v>0.99508205936133154</v>
      </c>
      <c r="CI333" s="34">
        <v>0.99502149543044816</v>
      </c>
      <c r="CJ333" s="34">
        <v>0.99496093518568263</v>
      </c>
      <c r="CK333" s="34">
        <v>0.99490037862681069</v>
      </c>
      <c r="CL333" s="34">
        <v>0.99483982575360785</v>
      </c>
      <c r="CM333" s="34">
        <v>0.99477927656584986</v>
      </c>
      <c r="CN333" s="34">
        <v>0.99471873106331221</v>
      </c>
      <c r="CO333" s="34">
        <v>0.99465818924577076</v>
      </c>
      <c r="CP333" s="34">
        <v>0.99459765111300158</v>
      </c>
      <c r="CQ333" s="34">
        <v>0.99453711666477984</v>
      </c>
      <c r="CR333" s="34">
        <v>0.9944765859008815</v>
      </c>
      <c r="CS333" s="34">
        <v>0.99441605882108253</v>
      </c>
      <c r="CT333" s="34">
        <v>0.99432290320530226</v>
      </c>
      <c r="CU333" s="34">
        <v>0.99422975631622035</v>
      </c>
      <c r="CV333" s="34">
        <v>0.9941366181530189</v>
      </c>
      <c r="CW333" s="34">
        <v>0.99404348871488069</v>
      </c>
      <c r="CX333" s="34">
        <v>0.99395036800098824</v>
      </c>
      <c r="CY333" s="34">
        <v>0.99385725601052444</v>
      </c>
      <c r="CZ333" s="34">
        <v>0.99376415274267182</v>
      </c>
      <c r="DA333" s="34">
        <v>0.99367105819661372</v>
      </c>
      <c r="DB333" s="34">
        <v>0.99357797237153267</v>
      </c>
    </row>
    <row r="334" spans="1:106" x14ac:dyDescent="0.2">
      <c r="A334" s="13">
        <f t="shared" ca="1" si="5"/>
        <v>44736</v>
      </c>
      <c r="B334" s="34">
        <v>1.0001856901257156</v>
      </c>
      <c r="C334" s="34">
        <v>1.0001237895862574</v>
      </c>
      <c r="D334" s="34">
        <v>1.0000618928777647</v>
      </c>
      <c r="E334" s="34">
        <v>1</v>
      </c>
      <c r="F334" s="34">
        <v>0.99993811095272678</v>
      </c>
      <c r="G334" s="34">
        <v>0.99987622573570789</v>
      </c>
      <c r="H334" s="34">
        <v>0.99981434434870586</v>
      </c>
      <c r="I334" s="34">
        <v>0.99975246679148388</v>
      </c>
      <c r="J334" s="34">
        <v>0.99969059306380526</v>
      </c>
      <c r="K334" s="34">
        <v>0.9996287231654325</v>
      </c>
      <c r="L334" s="34">
        <v>0.9995668570961288</v>
      </c>
      <c r="M334" s="34">
        <v>0.99950499485565736</v>
      </c>
      <c r="N334" s="34">
        <v>0.99944313644378102</v>
      </c>
      <c r="O334" s="34">
        <v>0.99938128186026265</v>
      </c>
      <c r="P334" s="34">
        <v>0.99931943110486565</v>
      </c>
      <c r="Q334" s="34">
        <v>0.99925758417735289</v>
      </c>
      <c r="R334" s="34">
        <v>0.99919574107748776</v>
      </c>
      <c r="S334" s="34">
        <v>0.99913390180503292</v>
      </c>
      <c r="T334" s="34">
        <v>0.99907206635975165</v>
      </c>
      <c r="U334" s="34">
        <v>0.9990102347414076</v>
      </c>
      <c r="V334" s="34">
        <v>0.99894840694976328</v>
      </c>
      <c r="W334" s="34">
        <v>0.99888658298458199</v>
      </c>
      <c r="X334" s="34">
        <v>0.99882476284562693</v>
      </c>
      <c r="Y334" s="34">
        <v>0.99876294653266162</v>
      </c>
      <c r="Z334" s="34">
        <v>0.99870113404544891</v>
      </c>
      <c r="AA334" s="34">
        <v>0.99863932538375222</v>
      </c>
      <c r="AB334" s="34">
        <v>0.99857752054733462</v>
      </c>
      <c r="AC334" s="34">
        <v>0.99851571953595952</v>
      </c>
      <c r="AD334" s="34">
        <v>0.99845392234939012</v>
      </c>
      <c r="AE334" s="34">
        <v>0.9983921289873896</v>
      </c>
      <c r="AF334" s="34">
        <v>0.9983303394497216</v>
      </c>
      <c r="AG334" s="34">
        <v>0.99826855373614909</v>
      </c>
      <c r="AH334" s="34">
        <v>0.99820677184643536</v>
      </c>
      <c r="AI334" s="34">
        <v>0.99814499378034427</v>
      </c>
      <c r="AJ334" s="34">
        <v>0.99808321953763879</v>
      </c>
      <c r="AK334" s="34">
        <v>0.9980214491180821</v>
      </c>
      <c r="AL334" s="34">
        <v>0.99795968252143785</v>
      </c>
      <c r="AM334" s="34">
        <v>0.99789791974746966</v>
      </c>
      <c r="AN334" s="34">
        <v>0.99783616079594051</v>
      </c>
      <c r="AO334" s="34">
        <v>0.99777440566661413</v>
      </c>
      <c r="AP334" s="34">
        <v>0.99771265435925371</v>
      </c>
      <c r="AQ334" s="34">
        <v>0.99765090687362312</v>
      </c>
      <c r="AR334" s="34">
        <v>0.99758916320948543</v>
      </c>
      <c r="AS334" s="34">
        <v>0.99752742336660416</v>
      </c>
      <c r="AT334" s="34">
        <v>0.99746568734474306</v>
      </c>
      <c r="AU334" s="34">
        <v>0.99740395514366587</v>
      </c>
      <c r="AV334" s="34">
        <v>0.99734222676313522</v>
      </c>
      <c r="AW334" s="34">
        <v>0.99728050220291542</v>
      </c>
      <c r="AX334" s="34">
        <v>0.99721878146277021</v>
      </c>
      <c r="AY334" s="34">
        <v>0.99715706454246245</v>
      </c>
      <c r="AZ334" s="34">
        <v>0.99709535144175598</v>
      </c>
      <c r="BA334" s="34">
        <v>0.9970336421604149</v>
      </c>
      <c r="BB334" s="34">
        <v>0.99697193669820228</v>
      </c>
      <c r="BC334" s="34">
        <v>0.99691023505488185</v>
      </c>
      <c r="BD334" s="34">
        <v>0.99684853723021738</v>
      </c>
      <c r="BE334" s="34">
        <v>0.99678684322397249</v>
      </c>
      <c r="BF334" s="34">
        <v>0.99672515303591069</v>
      </c>
      <c r="BG334" s="34">
        <v>0.99666346666579608</v>
      </c>
      <c r="BH334" s="34">
        <v>0.99660178411339218</v>
      </c>
      <c r="BI334" s="34">
        <v>0.9965401053784626</v>
      </c>
      <c r="BJ334" s="34">
        <v>0.99647843046077134</v>
      </c>
      <c r="BK334" s="34">
        <v>0.99641675936008167</v>
      </c>
      <c r="BL334" s="34">
        <v>0.9963550920761578</v>
      </c>
      <c r="BM334" s="34">
        <v>0.99629342860876335</v>
      </c>
      <c r="BN334" s="34">
        <v>0.99623176895766219</v>
      </c>
      <c r="BO334" s="34">
        <v>0.99617011312261816</v>
      </c>
      <c r="BP334" s="34">
        <v>0.9961084611033949</v>
      </c>
      <c r="BQ334" s="34">
        <v>0.99604681289975638</v>
      </c>
      <c r="BR334" s="34">
        <v>0.99598516851146646</v>
      </c>
      <c r="BS334" s="34">
        <v>0.99592352793828909</v>
      </c>
      <c r="BT334" s="34">
        <v>0.99586189117998791</v>
      </c>
      <c r="BU334" s="34">
        <v>0.99580025823632712</v>
      </c>
      <c r="BV334" s="34">
        <v>0.99573862910707056</v>
      </c>
      <c r="BW334" s="34">
        <v>0.99567700379198198</v>
      </c>
      <c r="BX334" s="34">
        <v>0.99561538229082536</v>
      </c>
      <c r="BY334" s="34">
        <v>0.99555376460336487</v>
      </c>
      <c r="BZ334" s="34">
        <v>0.99549215072936426</v>
      </c>
      <c r="CA334" s="34">
        <v>0.99543054066858772</v>
      </c>
      <c r="CB334" s="34">
        <v>0.99536893442079899</v>
      </c>
      <c r="CC334" s="34">
        <v>0.99530733198576227</v>
      </c>
      <c r="CD334" s="34">
        <v>0.99524573336324174</v>
      </c>
      <c r="CE334" s="34">
        <v>0.99518413855300125</v>
      </c>
      <c r="CF334" s="34">
        <v>0.99512254755480478</v>
      </c>
      <c r="CG334" s="34">
        <v>0.9950609603684164</v>
      </c>
      <c r="CH334" s="34">
        <v>0.99499937699360042</v>
      </c>
      <c r="CI334" s="34">
        <v>0.99493779743012101</v>
      </c>
      <c r="CJ334" s="34">
        <v>0.9948762216777417</v>
      </c>
      <c r="CK334" s="34">
        <v>0.99481464973622735</v>
      </c>
      <c r="CL334" s="34">
        <v>0.9947530816053417</v>
      </c>
      <c r="CM334" s="34">
        <v>0.99469151728484895</v>
      </c>
      <c r="CN334" s="34">
        <v>0.9946299567745136</v>
      </c>
      <c r="CO334" s="34">
        <v>0.99456840007409952</v>
      </c>
      <c r="CP334" s="34">
        <v>0.99450684718337068</v>
      </c>
      <c r="CQ334" s="34">
        <v>0.99444529810209192</v>
      </c>
      <c r="CR334" s="34">
        <v>0.99438375283002711</v>
      </c>
      <c r="CS334" s="34">
        <v>0.99432221136694043</v>
      </c>
      <c r="CT334" s="34">
        <v>0.99423054031719871</v>
      </c>
      <c r="CU334" s="34">
        <v>0.99413887771902443</v>
      </c>
      <c r="CV334" s="34">
        <v>0.99404722357163877</v>
      </c>
      <c r="CW334" s="34">
        <v>0.99395557787426225</v>
      </c>
      <c r="CX334" s="34">
        <v>0.99386394062611594</v>
      </c>
      <c r="CY334" s="34">
        <v>0.9937723118264209</v>
      </c>
      <c r="CZ334" s="34">
        <v>0.9936806914743983</v>
      </c>
      <c r="DA334" s="34">
        <v>0.99358907956926901</v>
      </c>
      <c r="DB334" s="34">
        <v>0.99349747611025474</v>
      </c>
    </row>
    <row r="335" spans="1:106" x14ac:dyDescent="0.2">
      <c r="A335" s="13">
        <f t="shared" ca="1" si="5"/>
        <v>44739</v>
      </c>
      <c r="B335" s="34">
        <v>1.0000618138792281</v>
      </c>
      <c r="C335" s="34">
        <v>1</v>
      </c>
      <c r="D335" s="34">
        <v>0.99993818994149164</v>
      </c>
      <c r="E335" s="34">
        <v>0.99987638370346643</v>
      </c>
      <c r="F335" s="34">
        <v>0.99981458128568867</v>
      </c>
      <c r="G335" s="34">
        <v>0.99975278268792167</v>
      </c>
      <c r="H335" s="34">
        <v>0.99969098790992972</v>
      </c>
      <c r="I335" s="34">
        <v>0.99962919695147656</v>
      </c>
      <c r="J335" s="34">
        <v>0.99956740981232628</v>
      </c>
      <c r="K335" s="34">
        <v>0.99950562649224239</v>
      </c>
      <c r="L335" s="34">
        <v>0.99944384699098954</v>
      </c>
      <c r="M335" s="34">
        <v>0.99938207130833123</v>
      </c>
      <c r="N335" s="34">
        <v>0.99932029944403111</v>
      </c>
      <c r="O335" s="34">
        <v>0.99925853139785381</v>
      </c>
      <c r="P335" s="34">
        <v>0.99919676716956318</v>
      </c>
      <c r="Q335" s="34">
        <v>0.99913500675892297</v>
      </c>
      <c r="R335" s="34">
        <v>0.99907325016569726</v>
      </c>
      <c r="S335" s="34">
        <v>0.99901149738965034</v>
      </c>
      <c r="T335" s="34">
        <v>0.99894974843054596</v>
      </c>
      <c r="U335" s="34">
        <v>0.99888800328814853</v>
      </c>
      <c r="V335" s="34">
        <v>0.99882626196222191</v>
      </c>
      <c r="W335" s="34">
        <v>0.99876452445253006</v>
      </c>
      <c r="X335" s="34">
        <v>0.99870279075883761</v>
      </c>
      <c r="Y335" s="34">
        <v>0.99864106088090809</v>
      </c>
      <c r="Z335" s="34">
        <v>0.99857933481850614</v>
      </c>
      <c r="AA335" s="34">
        <v>0.99851761257139571</v>
      </c>
      <c r="AB335" s="34">
        <v>0.99845589413934088</v>
      </c>
      <c r="AC335" s="34">
        <v>0.99839417952210596</v>
      </c>
      <c r="AD335" s="34">
        <v>0.99833246871945525</v>
      </c>
      <c r="AE335" s="34">
        <v>0.9982707617311527</v>
      </c>
      <c r="AF335" s="34">
        <v>0.99820905855696285</v>
      </c>
      <c r="AG335" s="34">
        <v>0.99814735919664987</v>
      </c>
      <c r="AH335" s="34">
        <v>0.99808566364997775</v>
      </c>
      <c r="AI335" s="34">
        <v>0.99802397191671111</v>
      </c>
      <c r="AJ335" s="34">
        <v>0.99796228399661402</v>
      </c>
      <c r="AK335" s="34">
        <v>0.9979005998894509</v>
      </c>
      <c r="AL335" s="34">
        <v>0.99783891959498627</v>
      </c>
      <c r="AM335" s="34">
        <v>0.99777724311298399</v>
      </c>
      <c r="AN335" s="34">
        <v>0.99771557044320858</v>
      </c>
      <c r="AO335" s="34">
        <v>0.99765390158542488</v>
      </c>
      <c r="AP335" s="34">
        <v>0.99759223653939666</v>
      </c>
      <c r="AQ335" s="34">
        <v>0.99753057530488853</v>
      </c>
      <c r="AR335" s="34">
        <v>0.99746891788166492</v>
      </c>
      <c r="AS335" s="34">
        <v>0.99740726426949022</v>
      </c>
      <c r="AT335" s="34">
        <v>0.99734561446812897</v>
      </c>
      <c r="AU335" s="34">
        <v>0.99728396847734568</v>
      </c>
      <c r="AV335" s="34">
        <v>0.99722232629690433</v>
      </c>
      <c r="AW335" s="34">
        <v>0.99716068792657009</v>
      </c>
      <c r="AX335" s="34">
        <v>0.99709905336610694</v>
      </c>
      <c r="AY335" s="34">
        <v>0.99703742261527972</v>
      </c>
      <c r="AZ335" s="34">
        <v>0.99697579567385275</v>
      </c>
      <c r="BA335" s="34">
        <v>0.99691417254159054</v>
      </c>
      <c r="BB335" s="34">
        <v>0.99685255321825783</v>
      </c>
      <c r="BC335" s="34">
        <v>0.99679093770361915</v>
      </c>
      <c r="BD335" s="34">
        <v>0.99672932599743891</v>
      </c>
      <c r="BE335" s="34">
        <v>0.99666771809948196</v>
      </c>
      <c r="BF335" s="34">
        <v>0.99660611400951271</v>
      </c>
      <c r="BG335" s="34">
        <v>0.9965445137272958</v>
      </c>
      <c r="BH335" s="34">
        <v>0.99648291725259619</v>
      </c>
      <c r="BI335" s="34">
        <v>0.99642132458517796</v>
      </c>
      <c r="BJ335" s="34">
        <v>0.99635973572480629</v>
      </c>
      <c r="BK335" s="34">
        <v>0.99629815067124561</v>
      </c>
      <c r="BL335" s="34">
        <v>0.99623656942426098</v>
      </c>
      <c r="BM335" s="34">
        <v>0.99617499198361648</v>
      </c>
      <c r="BN335" s="34">
        <v>0.99611341834907741</v>
      </c>
      <c r="BO335" s="34">
        <v>0.99605184852040796</v>
      </c>
      <c r="BP335" s="34">
        <v>0.99599028249737354</v>
      </c>
      <c r="BQ335" s="34">
        <v>0.99592872027973856</v>
      </c>
      <c r="BR335" s="34">
        <v>0.99586716186726776</v>
      </c>
      <c r="BS335" s="34">
        <v>0.99580560725972611</v>
      </c>
      <c r="BT335" s="34">
        <v>0.99574405645687825</v>
      </c>
      <c r="BU335" s="34">
        <v>0.99568250945848913</v>
      </c>
      <c r="BV335" s="34">
        <v>0.99562096626432373</v>
      </c>
      <c r="BW335" s="34">
        <v>0.99555942687414656</v>
      </c>
      <c r="BX335" s="34">
        <v>0.99549789128772281</v>
      </c>
      <c r="BY335" s="34">
        <v>0.99543635950481713</v>
      </c>
      <c r="BZ335" s="34">
        <v>0.9953748315251949</v>
      </c>
      <c r="CA335" s="34">
        <v>0.99531330734862045</v>
      </c>
      <c r="CB335" s="34">
        <v>0.99525178697485905</v>
      </c>
      <c r="CC335" s="34">
        <v>0.99519027040367536</v>
      </c>
      <c r="CD335" s="34">
        <v>0.99512875763483466</v>
      </c>
      <c r="CE335" s="34">
        <v>0.99506724866810181</v>
      </c>
      <c r="CF335" s="34">
        <v>0.99500574350324178</v>
      </c>
      <c r="CG335" s="34">
        <v>0.99494424214001953</v>
      </c>
      <c r="CH335" s="34">
        <v>0.99488274457820036</v>
      </c>
      <c r="CI335" s="34">
        <v>0.9948212508175488</v>
      </c>
      <c r="CJ335" s="34">
        <v>0.99475976085783024</v>
      </c>
      <c r="CK335" s="34">
        <v>0.99469827469880978</v>
      </c>
      <c r="CL335" s="34">
        <v>0.99463679234025226</v>
      </c>
      <c r="CM335" s="34">
        <v>0.99457531378192299</v>
      </c>
      <c r="CN335" s="34">
        <v>0.99451383902358703</v>
      </c>
      <c r="CO335" s="34">
        <v>0.9944523680650097</v>
      </c>
      <c r="CP335" s="34">
        <v>0.99439090090595561</v>
      </c>
      <c r="CQ335" s="34">
        <v>0.99432943754619041</v>
      </c>
      <c r="CR335" s="34">
        <v>0.99423679299981893</v>
      </c>
      <c r="CS335" s="34">
        <v>0.99414415708540738</v>
      </c>
      <c r="CT335" s="34">
        <v>0.99405152980215183</v>
      </c>
      <c r="CU335" s="34">
        <v>0.99395891114924761</v>
      </c>
      <c r="CV335" s="34">
        <v>0.99386630112589103</v>
      </c>
      <c r="CW335" s="34">
        <v>0.99377369973127794</v>
      </c>
      <c r="CX335" s="34">
        <v>0.9936811069646041</v>
      </c>
      <c r="CY335" s="34">
        <v>0.99358852282506605</v>
      </c>
      <c r="CZ335" s="34">
        <v>0.99349594731185964</v>
      </c>
      <c r="DA335" s="34">
        <v>0.99340338042418119</v>
      </c>
      <c r="DB335" s="34">
        <v>0.99331082216122724</v>
      </c>
    </row>
    <row r="336" spans="1:106" x14ac:dyDescent="0.2">
      <c r="A336" s="13">
        <f t="shared" ca="1" si="5"/>
        <v>44740</v>
      </c>
      <c r="B336" s="34">
        <v>1.0000623348172251</v>
      </c>
      <c r="C336" s="34">
        <v>1</v>
      </c>
      <c r="D336" s="34">
        <v>0.99993766906816206</v>
      </c>
      <c r="E336" s="34">
        <v>0.99987534202146944</v>
      </c>
      <c r="F336" s="34">
        <v>0.99981301885967966</v>
      </c>
      <c r="G336" s="34">
        <v>0.99975069958255058</v>
      </c>
      <c r="H336" s="34">
        <v>0.99968838418983996</v>
      </c>
      <c r="I336" s="34">
        <v>0.9996260726813061</v>
      </c>
      <c r="J336" s="34">
        <v>0.99956376505670663</v>
      </c>
      <c r="K336" s="34">
        <v>0.99950146131579942</v>
      </c>
      <c r="L336" s="34">
        <v>0.99943916145834222</v>
      </c>
      <c r="M336" s="34">
        <v>0.99937686548409332</v>
      </c>
      <c r="N336" s="34">
        <v>0.99931457339281049</v>
      </c>
      <c r="O336" s="34">
        <v>0.9992522851842518</v>
      </c>
      <c r="P336" s="34">
        <v>0.99919000085817533</v>
      </c>
      <c r="Q336" s="34">
        <v>0.99912772041433895</v>
      </c>
      <c r="R336" s="34">
        <v>0.99906544385250051</v>
      </c>
      <c r="S336" s="34">
        <v>0.99900317117241821</v>
      </c>
      <c r="T336" s="34">
        <v>0.99894090237385014</v>
      </c>
      <c r="U336" s="34">
        <v>0.99887863745655447</v>
      </c>
      <c r="V336" s="34">
        <v>0.99881637642028875</v>
      </c>
      <c r="W336" s="34">
        <v>0.99875411926481172</v>
      </c>
      <c r="X336" s="34">
        <v>0.99869186598988102</v>
      </c>
      <c r="Y336" s="34">
        <v>0.99862961659525507</v>
      </c>
      <c r="Z336" s="34">
        <v>0.99856737108069182</v>
      </c>
      <c r="AA336" s="34">
        <v>0.99850512944594971</v>
      </c>
      <c r="AB336" s="34">
        <v>0.99844289169078648</v>
      </c>
      <c r="AC336" s="34">
        <v>0.99838065781496055</v>
      </c>
      <c r="AD336" s="34">
        <v>0.9983184278182301</v>
      </c>
      <c r="AE336" s="34">
        <v>0.99825620170035334</v>
      </c>
      <c r="AF336" s="34">
        <v>0.99819397946108868</v>
      </c>
      <c r="AG336" s="34">
        <v>0.99813176110019375</v>
      </c>
      <c r="AH336" s="34">
        <v>0.99806954661742753</v>
      </c>
      <c r="AI336" s="34">
        <v>0.99800733601254787</v>
      </c>
      <c r="AJ336" s="34">
        <v>0.99794512928531343</v>
      </c>
      <c r="AK336" s="34">
        <v>0.99788292643548193</v>
      </c>
      <c r="AL336" s="34">
        <v>0.99782072746281236</v>
      </c>
      <c r="AM336" s="34">
        <v>0.99775853236706247</v>
      </c>
      <c r="AN336" s="34">
        <v>0.99769634114799088</v>
      </c>
      <c r="AO336" s="34">
        <v>0.99763415380535614</v>
      </c>
      <c r="AP336" s="34">
        <v>0.99757197033891631</v>
      </c>
      <c r="AQ336" s="34">
        <v>0.99750979074842983</v>
      </c>
      <c r="AR336" s="34">
        <v>0.99744761503365498</v>
      </c>
      <c r="AS336" s="34">
        <v>0.99738544319435074</v>
      </c>
      <c r="AT336" s="34">
        <v>0.99732327523027486</v>
      </c>
      <c r="AU336" s="34">
        <v>0.99726111114118621</v>
      </c>
      <c r="AV336" s="34">
        <v>0.9971989509268433</v>
      </c>
      <c r="AW336" s="34">
        <v>0.99713679458700422</v>
      </c>
      <c r="AX336" s="34">
        <v>0.99707464212142793</v>
      </c>
      <c r="AY336" s="34">
        <v>0.99701249352987276</v>
      </c>
      <c r="AZ336" s="34">
        <v>0.99695034881209699</v>
      </c>
      <c r="BA336" s="34">
        <v>0.99688820796785971</v>
      </c>
      <c r="BB336" s="34">
        <v>0.99682607099691889</v>
      </c>
      <c r="BC336" s="34">
        <v>0.9967639378990335</v>
      </c>
      <c r="BD336" s="34">
        <v>0.99670180867396196</v>
      </c>
      <c r="BE336" s="34">
        <v>0.99663968332146291</v>
      </c>
      <c r="BF336" s="34">
        <v>0.99657756184129487</v>
      </c>
      <c r="BG336" s="34">
        <v>0.99651544423321681</v>
      </c>
      <c r="BH336" s="34">
        <v>0.99645333049698681</v>
      </c>
      <c r="BI336" s="34">
        <v>0.99639122063236407</v>
      </c>
      <c r="BJ336" s="34">
        <v>0.99632911463910701</v>
      </c>
      <c r="BK336" s="34">
        <v>0.99626701251697447</v>
      </c>
      <c r="BL336" s="34">
        <v>0.99620491426572511</v>
      </c>
      <c r="BM336" s="34">
        <v>0.99614281988511755</v>
      </c>
      <c r="BN336" s="34">
        <v>0.99608072937491055</v>
      </c>
      <c r="BO336" s="34">
        <v>0.99601864273486307</v>
      </c>
      <c r="BP336" s="34">
        <v>0.99595655996473353</v>
      </c>
      <c r="BQ336" s="34">
        <v>0.99589448106428102</v>
      </c>
      <c r="BR336" s="34">
        <v>0.99583240603326406</v>
      </c>
      <c r="BS336" s="34">
        <v>0.99577033487144184</v>
      </c>
      <c r="BT336" s="34">
        <v>0.99570826757857278</v>
      </c>
      <c r="BU336" s="34">
        <v>0.99564620415441618</v>
      </c>
      <c r="BV336" s="34">
        <v>0.99558414459873046</v>
      </c>
      <c r="BW336" s="34">
        <v>0.99552208891127458</v>
      </c>
      <c r="BX336" s="34">
        <v>0.99546003709180764</v>
      </c>
      <c r="BY336" s="34">
        <v>0.99539798914008859</v>
      </c>
      <c r="BZ336" s="34">
        <v>0.99533594505587586</v>
      </c>
      <c r="CA336" s="34">
        <v>0.99527390483892897</v>
      </c>
      <c r="CB336" s="34">
        <v>0.99521186848900656</v>
      </c>
      <c r="CC336" s="34">
        <v>0.99514983600586759</v>
      </c>
      <c r="CD336" s="34">
        <v>0.99508780738927105</v>
      </c>
      <c r="CE336" s="34">
        <v>0.99502578263897612</v>
      </c>
      <c r="CF336" s="34">
        <v>0.99496376175474166</v>
      </c>
      <c r="CG336" s="34">
        <v>0.99490174473632664</v>
      </c>
      <c r="CH336" s="34">
        <v>0.99483973158349004</v>
      </c>
      <c r="CI336" s="34">
        <v>0.99477772229599115</v>
      </c>
      <c r="CJ336" s="34">
        <v>0.99471571687358906</v>
      </c>
      <c r="CK336" s="34">
        <v>0.99465371531604274</v>
      </c>
      <c r="CL336" s="34">
        <v>0.99459171762311116</v>
      </c>
      <c r="CM336" s="34">
        <v>0.9945297237945534</v>
      </c>
      <c r="CN336" s="34">
        <v>0.99446773383012899</v>
      </c>
      <c r="CO336" s="34">
        <v>0.99440574772959678</v>
      </c>
      <c r="CP336" s="34">
        <v>0.99434376549271597</v>
      </c>
      <c r="CQ336" s="34">
        <v>0.99428178711924564</v>
      </c>
      <c r="CR336" s="34">
        <v>0.99418882289425126</v>
      </c>
      <c r="CS336" s="34">
        <v>0.99409586736130684</v>
      </c>
      <c r="CT336" s="34">
        <v>0.99400292051959993</v>
      </c>
      <c r="CU336" s="34">
        <v>0.99390998236831796</v>
      </c>
      <c r="CV336" s="34">
        <v>0.99381705290664812</v>
      </c>
      <c r="CW336" s="34">
        <v>0.99372413213377797</v>
      </c>
      <c r="CX336" s="34">
        <v>0.99363122004889526</v>
      </c>
      <c r="CY336" s="34">
        <v>0.99353831665118764</v>
      </c>
      <c r="CZ336" s="34">
        <v>0.99344542193984309</v>
      </c>
      <c r="DA336" s="34">
        <v>0.99335253591404893</v>
      </c>
      <c r="DB336" s="34">
        <v>0.99325965857299336</v>
      </c>
    </row>
    <row r="337" spans="1:106" x14ac:dyDescent="0.2">
      <c r="A337" s="13">
        <f t="shared" ca="1" si="5"/>
        <v>44741</v>
      </c>
      <c r="B337" s="34">
        <v>1.0000623348172251</v>
      </c>
      <c r="C337" s="34">
        <v>1</v>
      </c>
      <c r="D337" s="34">
        <v>0.99993766906816206</v>
      </c>
      <c r="E337" s="34">
        <v>0.99987534202146944</v>
      </c>
      <c r="F337" s="34">
        <v>0.99981301885967966</v>
      </c>
      <c r="G337" s="34">
        <v>0.99975069958255058</v>
      </c>
      <c r="H337" s="34">
        <v>0.99968838418983996</v>
      </c>
      <c r="I337" s="34">
        <v>0.9996260726813061</v>
      </c>
      <c r="J337" s="34">
        <v>0.99956376505670663</v>
      </c>
      <c r="K337" s="34">
        <v>0.99950146131579942</v>
      </c>
      <c r="L337" s="34">
        <v>0.99943916145834222</v>
      </c>
      <c r="M337" s="34">
        <v>0.99937686548409332</v>
      </c>
      <c r="N337" s="34">
        <v>0.99931457339281049</v>
      </c>
      <c r="O337" s="34">
        <v>0.9992522851842518</v>
      </c>
      <c r="P337" s="34">
        <v>0.99919000085817533</v>
      </c>
      <c r="Q337" s="34">
        <v>0.99912772041433895</v>
      </c>
      <c r="R337" s="34">
        <v>0.99906544385250051</v>
      </c>
      <c r="S337" s="34">
        <v>0.99900317117241821</v>
      </c>
      <c r="T337" s="34">
        <v>0.99894090237385014</v>
      </c>
      <c r="U337" s="34">
        <v>0.99887863745655447</v>
      </c>
      <c r="V337" s="34">
        <v>0.99881637642028875</v>
      </c>
      <c r="W337" s="34">
        <v>0.99875411926481172</v>
      </c>
      <c r="X337" s="34">
        <v>0.99869186598988102</v>
      </c>
      <c r="Y337" s="34">
        <v>0.99862961659525507</v>
      </c>
      <c r="Z337" s="34">
        <v>0.99856737108069182</v>
      </c>
      <c r="AA337" s="34">
        <v>0.99850512944594971</v>
      </c>
      <c r="AB337" s="34">
        <v>0.99844289169078648</v>
      </c>
      <c r="AC337" s="34">
        <v>0.99838065781496055</v>
      </c>
      <c r="AD337" s="34">
        <v>0.9983184278182301</v>
      </c>
      <c r="AE337" s="34">
        <v>0.99825620170035334</v>
      </c>
      <c r="AF337" s="34">
        <v>0.99819397946108868</v>
      </c>
      <c r="AG337" s="34">
        <v>0.99813176110019375</v>
      </c>
      <c r="AH337" s="34">
        <v>0.99806954661742753</v>
      </c>
      <c r="AI337" s="34">
        <v>0.99800733601254787</v>
      </c>
      <c r="AJ337" s="34">
        <v>0.99794512928531343</v>
      </c>
      <c r="AK337" s="34">
        <v>0.99788292643548193</v>
      </c>
      <c r="AL337" s="34">
        <v>0.99782072746281236</v>
      </c>
      <c r="AM337" s="34">
        <v>0.99775853236706247</v>
      </c>
      <c r="AN337" s="34">
        <v>0.99769634114799088</v>
      </c>
      <c r="AO337" s="34">
        <v>0.99763415380535614</v>
      </c>
      <c r="AP337" s="34">
        <v>0.99757197033891631</v>
      </c>
      <c r="AQ337" s="34">
        <v>0.99750979074842983</v>
      </c>
      <c r="AR337" s="34">
        <v>0.99744761503365498</v>
      </c>
      <c r="AS337" s="34">
        <v>0.99738544319435074</v>
      </c>
      <c r="AT337" s="34">
        <v>0.99732327523027486</v>
      </c>
      <c r="AU337" s="34">
        <v>0.99726111114118621</v>
      </c>
      <c r="AV337" s="34">
        <v>0.9971989509268433</v>
      </c>
      <c r="AW337" s="34">
        <v>0.99713679458700422</v>
      </c>
      <c r="AX337" s="34">
        <v>0.99707464212142793</v>
      </c>
      <c r="AY337" s="34">
        <v>0.99701249352987276</v>
      </c>
      <c r="AZ337" s="34">
        <v>0.99695034881209699</v>
      </c>
      <c r="BA337" s="34">
        <v>0.99688820796785971</v>
      </c>
      <c r="BB337" s="34">
        <v>0.99682607099691889</v>
      </c>
      <c r="BC337" s="34">
        <v>0.9967639378990335</v>
      </c>
      <c r="BD337" s="34">
        <v>0.99670180867396196</v>
      </c>
      <c r="BE337" s="34">
        <v>0.99663968332146291</v>
      </c>
      <c r="BF337" s="34">
        <v>0.99657756184129487</v>
      </c>
      <c r="BG337" s="34">
        <v>0.99651544423321681</v>
      </c>
      <c r="BH337" s="34">
        <v>0.99645333049698681</v>
      </c>
      <c r="BI337" s="34">
        <v>0.99639122063236407</v>
      </c>
      <c r="BJ337" s="34">
        <v>0.99632911463910701</v>
      </c>
      <c r="BK337" s="34">
        <v>0.99626701251697447</v>
      </c>
      <c r="BL337" s="34">
        <v>0.99620491426572511</v>
      </c>
      <c r="BM337" s="34">
        <v>0.99614281988511755</v>
      </c>
      <c r="BN337" s="34">
        <v>0.99608072937491055</v>
      </c>
      <c r="BO337" s="34">
        <v>0.99601864273486307</v>
      </c>
      <c r="BP337" s="34">
        <v>0.99595655996473353</v>
      </c>
      <c r="BQ337" s="34">
        <v>0.99589448106428102</v>
      </c>
      <c r="BR337" s="34">
        <v>0.99583240603326406</v>
      </c>
      <c r="BS337" s="34">
        <v>0.99577033487144184</v>
      </c>
      <c r="BT337" s="34">
        <v>0.99570826757857278</v>
      </c>
      <c r="BU337" s="34">
        <v>0.99564620415441618</v>
      </c>
      <c r="BV337" s="34">
        <v>0.99558414459873046</v>
      </c>
      <c r="BW337" s="34">
        <v>0.99552208891127458</v>
      </c>
      <c r="BX337" s="34">
        <v>0.99546003709180764</v>
      </c>
      <c r="BY337" s="34">
        <v>0.99539798914008859</v>
      </c>
      <c r="BZ337" s="34">
        <v>0.99533594505587586</v>
      </c>
      <c r="CA337" s="34">
        <v>0.99527390483892897</v>
      </c>
      <c r="CB337" s="34">
        <v>0.99521186848900656</v>
      </c>
      <c r="CC337" s="34">
        <v>0.99514983600586759</v>
      </c>
      <c r="CD337" s="34">
        <v>0.99508780738927105</v>
      </c>
      <c r="CE337" s="34">
        <v>0.99502578263897612</v>
      </c>
      <c r="CF337" s="34">
        <v>0.99496376175474166</v>
      </c>
      <c r="CG337" s="34">
        <v>0.99490174473632664</v>
      </c>
      <c r="CH337" s="34">
        <v>0.99483973158349004</v>
      </c>
      <c r="CI337" s="34">
        <v>0.99477772229599115</v>
      </c>
      <c r="CJ337" s="34">
        <v>0.99471571687358906</v>
      </c>
      <c r="CK337" s="34">
        <v>0.99465371531604274</v>
      </c>
      <c r="CL337" s="34">
        <v>0.99459171762311116</v>
      </c>
      <c r="CM337" s="34">
        <v>0.9945297237945534</v>
      </c>
      <c r="CN337" s="34">
        <v>0.99446773383012899</v>
      </c>
      <c r="CO337" s="34">
        <v>0.99440574772959678</v>
      </c>
      <c r="CP337" s="34">
        <v>0.99434376549271597</v>
      </c>
      <c r="CQ337" s="34">
        <v>0.99428178711924564</v>
      </c>
      <c r="CR337" s="34">
        <v>0.99418882289425126</v>
      </c>
      <c r="CS337" s="34">
        <v>0.99409586736130684</v>
      </c>
      <c r="CT337" s="34">
        <v>0.99400292051959993</v>
      </c>
      <c r="CU337" s="34">
        <v>0.99390998236831796</v>
      </c>
      <c r="CV337" s="34">
        <v>0.99381705290664812</v>
      </c>
      <c r="CW337" s="34">
        <v>0.99372413213377797</v>
      </c>
      <c r="CX337" s="34">
        <v>0.99363122004889526</v>
      </c>
      <c r="CY337" s="34">
        <v>0.99353831665118764</v>
      </c>
      <c r="CZ337" s="34">
        <v>0.99344542193984309</v>
      </c>
      <c r="DA337" s="34">
        <v>0.99335253591404893</v>
      </c>
      <c r="DB337" s="34">
        <v>0.99325965857299336</v>
      </c>
    </row>
    <row r="338" spans="1:106" x14ac:dyDescent="0.2">
      <c r="A338" s="13">
        <f t="shared" ca="1" si="5"/>
        <v>44742</v>
      </c>
      <c r="B338" s="34">
        <v>1.0000623348172251</v>
      </c>
      <c r="C338" s="34">
        <v>1</v>
      </c>
      <c r="D338" s="34">
        <v>0.99993766906816206</v>
      </c>
      <c r="E338" s="34">
        <v>0.99987534202146944</v>
      </c>
      <c r="F338" s="34">
        <v>0.99981301885967966</v>
      </c>
      <c r="G338" s="34">
        <v>0.99975069958255058</v>
      </c>
      <c r="H338" s="34">
        <v>0.99968838418983996</v>
      </c>
      <c r="I338" s="34">
        <v>0.9996260726813061</v>
      </c>
      <c r="J338" s="34">
        <v>0.99956376505670663</v>
      </c>
      <c r="K338" s="34">
        <v>0.99950146131579942</v>
      </c>
      <c r="L338" s="34">
        <v>0.99943916145834222</v>
      </c>
      <c r="M338" s="34">
        <v>0.99937686548409332</v>
      </c>
      <c r="N338" s="34">
        <v>0.99931457339281049</v>
      </c>
      <c r="O338" s="34">
        <v>0.9992522851842518</v>
      </c>
      <c r="P338" s="34">
        <v>0.99919000085817533</v>
      </c>
      <c r="Q338" s="34">
        <v>0.99912772041433895</v>
      </c>
      <c r="R338" s="34">
        <v>0.99906544385250051</v>
      </c>
      <c r="S338" s="34">
        <v>0.99900317117241821</v>
      </c>
      <c r="T338" s="34">
        <v>0.99894090237385014</v>
      </c>
      <c r="U338" s="34">
        <v>0.99887863745655447</v>
      </c>
      <c r="V338" s="34">
        <v>0.99881637642028875</v>
      </c>
      <c r="W338" s="34">
        <v>0.99875411926481172</v>
      </c>
      <c r="X338" s="34">
        <v>0.99869186598988102</v>
      </c>
      <c r="Y338" s="34">
        <v>0.99862961659525507</v>
      </c>
      <c r="Z338" s="34">
        <v>0.99856737108069182</v>
      </c>
      <c r="AA338" s="34">
        <v>0.99850512944594971</v>
      </c>
      <c r="AB338" s="34">
        <v>0.99844289169078648</v>
      </c>
      <c r="AC338" s="34">
        <v>0.99838065781496055</v>
      </c>
      <c r="AD338" s="34">
        <v>0.9983184278182301</v>
      </c>
      <c r="AE338" s="34">
        <v>0.99825620170035334</v>
      </c>
      <c r="AF338" s="34">
        <v>0.99819397946108868</v>
      </c>
      <c r="AG338" s="34">
        <v>0.99813176110019375</v>
      </c>
      <c r="AH338" s="34">
        <v>0.99806954661742753</v>
      </c>
      <c r="AI338" s="34">
        <v>0.99800733601254787</v>
      </c>
      <c r="AJ338" s="34">
        <v>0.99794512928531343</v>
      </c>
      <c r="AK338" s="34">
        <v>0.99788292643548193</v>
      </c>
      <c r="AL338" s="34">
        <v>0.99782072746281236</v>
      </c>
      <c r="AM338" s="34">
        <v>0.99775853236706247</v>
      </c>
      <c r="AN338" s="34">
        <v>0.99769634114799088</v>
      </c>
      <c r="AO338" s="34">
        <v>0.99763415380535614</v>
      </c>
      <c r="AP338" s="34">
        <v>0.99757197033891631</v>
      </c>
      <c r="AQ338" s="34">
        <v>0.99750979074842983</v>
      </c>
      <c r="AR338" s="34">
        <v>0.99744761503365498</v>
      </c>
      <c r="AS338" s="34">
        <v>0.99738544319435074</v>
      </c>
      <c r="AT338" s="34">
        <v>0.99732327523027486</v>
      </c>
      <c r="AU338" s="34">
        <v>0.99726111114118621</v>
      </c>
      <c r="AV338" s="34">
        <v>0.9971989509268433</v>
      </c>
      <c r="AW338" s="34">
        <v>0.99713679458700422</v>
      </c>
      <c r="AX338" s="34">
        <v>0.99707464212142793</v>
      </c>
      <c r="AY338" s="34">
        <v>0.99701249352987276</v>
      </c>
      <c r="AZ338" s="34">
        <v>0.99695034881209699</v>
      </c>
      <c r="BA338" s="34">
        <v>0.99688820796785971</v>
      </c>
      <c r="BB338" s="34">
        <v>0.99682607099691889</v>
      </c>
      <c r="BC338" s="34">
        <v>0.9967639378990335</v>
      </c>
      <c r="BD338" s="34">
        <v>0.99670180867396196</v>
      </c>
      <c r="BE338" s="34">
        <v>0.99663968332146291</v>
      </c>
      <c r="BF338" s="34">
        <v>0.99657756184129487</v>
      </c>
      <c r="BG338" s="34">
        <v>0.99651544423321681</v>
      </c>
      <c r="BH338" s="34">
        <v>0.99645333049698681</v>
      </c>
      <c r="BI338" s="34">
        <v>0.99639122063236407</v>
      </c>
      <c r="BJ338" s="34">
        <v>0.99632911463910701</v>
      </c>
      <c r="BK338" s="34">
        <v>0.99626701251697447</v>
      </c>
      <c r="BL338" s="34">
        <v>0.99620491426572511</v>
      </c>
      <c r="BM338" s="34">
        <v>0.99614281988511755</v>
      </c>
      <c r="BN338" s="34">
        <v>0.99608072937491055</v>
      </c>
      <c r="BO338" s="34">
        <v>0.99601864273486307</v>
      </c>
      <c r="BP338" s="34">
        <v>0.99595655996473353</v>
      </c>
      <c r="BQ338" s="34">
        <v>0.99589448106428102</v>
      </c>
      <c r="BR338" s="34">
        <v>0.99583240603326406</v>
      </c>
      <c r="BS338" s="34">
        <v>0.99577033487144184</v>
      </c>
      <c r="BT338" s="34">
        <v>0.99570826757857278</v>
      </c>
      <c r="BU338" s="34">
        <v>0.99564620415441618</v>
      </c>
      <c r="BV338" s="34">
        <v>0.99558414459873046</v>
      </c>
      <c r="BW338" s="34">
        <v>0.99552208891127458</v>
      </c>
      <c r="BX338" s="34">
        <v>0.99546003709180764</v>
      </c>
      <c r="BY338" s="34">
        <v>0.99539798914008859</v>
      </c>
      <c r="BZ338" s="34">
        <v>0.99533594505587586</v>
      </c>
      <c r="CA338" s="34">
        <v>0.99527390483892897</v>
      </c>
      <c r="CB338" s="34">
        <v>0.99521186848900656</v>
      </c>
      <c r="CC338" s="34">
        <v>0.99514983600586759</v>
      </c>
      <c r="CD338" s="34">
        <v>0.99508780738927105</v>
      </c>
      <c r="CE338" s="34">
        <v>0.99502578263897612</v>
      </c>
      <c r="CF338" s="34">
        <v>0.99496376175474166</v>
      </c>
      <c r="CG338" s="34">
        <v>0.99490174473632664</v>
      </c>
      <c r="CH338" s="34">
        <v>0.99483973158349004</v>
      </c>
      <c r="CI338" s="34">
        <v>0.99477772229599115</v>
      </c>
      <c r="CJ338" s="34">
        <v>0.99471571687358906</v>
      </c>
      <c r="CK338" s="34">
        <v>0.99465371531604274</v>
      </c>
      <c r="CL338" s="34">
        <v>0.99459171762311116</v>
      </c>
      <c r="CM338" s="34">
        <v>0.9945297237945534</v>
      </c>
      <c r="CN338" s="34">
        <v>0.99446773383012899</v>
      </c>
      <c r="CO338" s="34">
        <v>0.99440574772959678</v>
      </c>
      <c r="CP338" s="34">
        <v>0.99434376549271597</v>
      </c>
      <c r="CQ338" s="34">
        <v>0.99428178711924564</v>
      </c>
      <c r="CR338" s="34">
        <v>0.99418882289425126</v>
      </c>
      <c r="CS338" s="34">
        <v>0.99409586736130684</v>
      </c>
      <c r="CT338" s="34">
        <v>0.99400292051959993</v>
      </c>
      <c r="CU338" s="34">
        <v>0.99390998236831796</v>
      </c>
      <c r="CV338" s="34">
        <v>0.99381705290664812</v>
      </c>
      <c r="CW338" s="34">
        <v>0.99372413213377797</v>
      </c>
      <c r="CX338" s="34">
        <v>0.99363122004889526</v>
      </c>
      <c r="CY338" s="34">
        <v>0.99353831665118764</v>
      </c>
      <c r="CZ338" s="34">
        <v>0.99344542193984309</v>
      </c>
      <c r="DA338" s="34">
        <v>0.99335253591404893</v>
      </c>
      <c r="DB338" s="34">
        <v>0.99325965857299336</v>
      </c>
    </row>
    <row r="339" spans="1:106" x14ac:dyDescent="0.2">
      <c r="A339" s="13">
        <f t="shared" ca="1" si="5"/>
        <v>44743</v>
      </c>
      <c r="B339" s="34">
        <v>1.0000623348172251</v>
      </c>
      <c r="C339" s="34">
        <v>1</v>
      </c>
      <c r="D339" s="34">
        <v>0.99993766906816206</v>
      </c>
      <c r="E339" s="34">
        <v>0.99987534202146944</v>
      </c>
      <c r="F339" s="34">
        <v>0.99981301885967966</v>
      </c>
      <c r="G339" s="34">
        <v>0.99975069958255058</v>
      </c>
      <c r="H339" s="34">
        <v>0.99968838418983996</v>
      </c>
      <c r="I339" s="34">
        <v>0.9996260726813061</v>
      </c>
      <c r="J339" s="34">
        <v>0.99956376505670663</v>
      </c>
      <c r="K339" s="34">
        <v>0.99950146131579942</v>
      </c>
      <c r="L339" s="34">
        <v>0.99943916145834222</v>
      </c>
      <c r="M339" s="34">
        <v>0.99937686548409332</v>
      </c>
      <c r="N339" s="34">
        <v>0.99931457339281049</v>
      </c>
      <c r="O339" s="34">
        <v>0.9992522851842518</v>
      </c>
      <c r="P339" s="34">
        <v>0.99919000085817533</v>
      </c>
      <c r="Q339" s="34">
        <v>0.99912772041433895</v>
      </c>
      <c r="R339" s="34">
        <v>0.99906544385250051</v>
      </c>
      <c r="S339" s="34">
        <v>0.99900317117241821</v>
      </c>
      <c r="T339" s="34">
        <v>0.99894090237385014</v>
      </c>
      <c r="U339" s="34">
        <v>0.99887863745655447</v>
      </c>
      <c r="V339" s="34">
        <v>0.99881637642028875</v>
      </c>
      <c r="W339" s="34">
        <v>0.99875411926481172</v>
      </c>
      <c r="X339" s="34">
        <v>0.99869186598988102</v>
      </c>
      <c r="Y339" s="34">
        <v>0.99862961659525507</v>
      </c>
      <c r="Z339" s="34">
        <v>0.99856737108069182</v>
      </c>
      <c r="AA339" s="34">
        <v>0.99850512944594971</v>
      </c>
      <c r="AB339" s="34">
        <v>0.99844289169078648</v>
      </c>
      <c r="AC339" s="34">
        <v>0.99838065781496055</v>
      </c>
      <c r="AD339" s="34">
        <v>0.9983184278182301</v>
      </c>
      <c r="AE339" s="34">
        <v>0.99825620170035334</v>
      </c>
      <c r="AF339" s="34">
        <v>0.99819397946108868</v>
      </c>
      <c r="AG339" s="34">
        <v>0.99813176110019375</v>
      </c>
      <c r="AH339" s="34">
        <v>0.99806954661742753</v>
      </c>
      <c r="AI339" s="34">
        <v>0.99800733601254787</v>
      </c>
      <c r="AJ339" s="34">
        <v>0.99794512928531343</v>
      </c>
      <c r="AK339" s="34">
        <v>0.99788292643548193</v>
      </c>
      <c r="AL339" s="34">
        <v>0.99782072746281236</v>
      </c>
      <c r="AM339" s="34">
        <v>0.99775853236706247</v>
      </c>
      <c r="AN339" s="34">
        <v>0.99769634114799088</v>
      </c>
      <c r="AO339" s="34">
        <v>0.99763415380535614</v>
      </c>
      <c r="AP339" s="34">
        <v>0.99757197033891631</v>
      </c>
      <c r="AQ339" s="34">
        <v>0.99750979074842983</v>
      </c>
      <c r="AR339" s="34">
        <v>0.99744761503365498</v>
      </c>
      <c r="AS339" s="34">
        <v>0.99738544319435074</v>
      </c>
      <c r="AT339" s="34">
        <v>0.99732327523027486</v>
      </c>
      <c r="AU339" s="34">
        <v>0.99726111114118621</v>
      </c>
      <c r="AV339" s="34">
        <v>0.9971989509268433</v>
      </c>
      <c r="AW339" s="34">
        <v>0.99713679458700422</v>
      </c>
      <c r="AX339" s="34">
        <v>0.99707464212142793</v>
      </c>
      <c r="AY339" s="34">
        <v>0.99701249352987276</v>
      </c>
      <c r="AZ339" s="34">
        <v>0.99695034881209699</v>
      </c>
      <c r="BA339" s="34">
        <v>0.99688820796785971</v>
      </c>
      <c r="BB339" s="34">
        <v>0.99682607099691889</v>
      </c>
      <c r="BC339" s="34">
        <v>0.9967639378990335</v>
      </c>
      <c r="BD339" s="34">
        <v>0.99670180867396196</v>
      </c>
      <c r="BE339" s="34">
        <v>0.99663968332146291</v>
      </c>
      <c r="BF339" s="34">
        <v>0.99657756184129487</v>
      </c>
      <c r="BG339" s="34">
        <v>0.99651544423321681</v>
      </c>
      <c r="BH339" s="34">
        <v>0.99645333049698681</v>
      </c>
      <c r="BI339" s="34">
        <v>0.99639122063236407</v>
      </c>
      <c r="BJ339" s="34">
        <v>0.99632911463910701</v>
      </c>
      <c r="BK339" s="34">
        <v>0.99626701251697447</v>
      </c>
      <c r="BL339" s="34">
        <v>0.99620491426572511</v>
      </c>
      <c r="BM339" s="34">
        <v>0.99614281988511755</v>
      </c>
      <c r="BN339" s="34">
        <v>0.99608072937491055</v>
      </c>
      <c r="BO339" s="34">
        <v>0.99601864273486307</v>
      </c>
      <c r="BP339" s="34">
        <v>0.99595655996473353</v>
      </c>
      <c r="BQ339" s="34">
        <v>0.99589448106428102</v>
      </c>
      <c r="BR339" s="34">
        <v>0.99583240603326406</v>
      </c>
      <c r="BS339" s="34">
        <v>0.99577033487144184</v>
      </c>
      <c r="BT339" s="34">
        <v>0.99570826757857278</v>
      </c>
      <c r="BU339" s="34">
        <v>0.99564620415441618</v>
      </c>
      <c r="BV339" s="34">
        <v>0.99558414459873046</v>
      </c>
      <c r="BW339" s="34">
        <v>0.99552208891127458</v>
      </c>
      <c r="BX339" s="34">
        <v>0.99546003709180764</v>
      </c>
      <c r="BY339" s="34">
        <v>0.99539798914008859</v>
      </c>
      <c r="BZ339" s="34">
        <v>0.99533594505587586</v>
      </c>
      <c r="CA339" s="34">
        <v>0.99527390483892897</v>
      </c>
      <c r="CB339" s="34">
        <v>0.99521186848900656</v>
      </c>
      <c r="CC339" s="34">
        <v>0.99514983600586759</v>
      </c>
      <c r="CD339" s="34">
        <v>0.99508780738927105</v>
      </c>
      <c r="CE339" s="34">
        <v>0.99502578263897612</v>
      </c>
      <c r="CF339" s="34">
        <v>0.99496376175474166</v>
      </c>
      <c r="CG339" s="34">
        <v>0.99490174473632664</v>
      </c>
      <c r="CH339" s="34">
        <v>0.99483973158349004</v>
      </c>
      <c r="CI339" s="34">
        <v>0.99477772229599115</v>
      </c>
      <c r="CJ339" s="34">
        <v>0.99471571687358906</v>
      </c>
      <c r="CK339" s="34">
        <v>0.99465371531604274</v>
      </c>
      <c r="CL339" s="34">
        <v>0.99459171762311116</v>
      </c>
      <c r="CM339" s="34">
        <v>0.9945297237945534</v>
      </c>
      <c r="CN339" s="34">
        <v>0.99446773383012899</v>
      </c>
      <c r="CO339" s="34">
        <v>0.99440574772959678</v>
      </c>
      <c r="CP339" s="34">
        <v>0.99434376549271597</v>
      </c>
      <c r="CQ339" s="34">
        <v>0.99428178711924564</v>
      </c>
      <c r="CR339" s="34">
        <v>0.99418882289425126</v>
      </c>
      <c r="CS339" s="34">
        <v>0.99409586736130684</v>
      </c>
      <c r="CT339" s="34">
        <v>0.99400292051959993</v>
      </c>
      <c r="CU339" s="34">
        <v>0.99390998236831796</v>
      </c>
      <c r="CV339" s="34">
        <v>0.99381705290664812</v>
      </c>
      <c r="CW339" s="34">
        <v>0.99372413213377797</v>
      </c>
      <c r="CX339" s="34">
        <v>0.99363122004889526</v>
      </c>
      <c r="CY339" s="34">
        <v>0.99353831665118764</v>
      </c>
      <c r="CZ339" s="34">
        <v>0.99344542193984309</v>
      </c>
      <c r="DA339" s="34">
        <v>0.99335253591404893</v>
      </c>
      <c r="DB339" s="34">
        <v>0.99325965857299336</v>
      </c>
    </row>
    <row r="340" spans="1:106" x14ac:dyDescent="0.2">
      <c r="A340" s="13">
        <f t="shared" ca="1" si="5"/>
        <v>44746</v>
      </c>
      <c r="B340" s="34">
        <v>1.0000623348172251</v>
      </c>
      <c r="C340" s="34">
        <v>1</v>
      </c>
      <c r="D340" s="34">
        <v>0.99993766906816206</v>
      </c>
      <c r="E340" s="34">
        <v>0.99987534202146944</v>
      </c>
      <c r="F340" s="34">
        <v>0.99981301885967966</v>
      </c>
      <c r="G340" s="34">
        <v>0.99975069958255058</v>
      </c>
      <c r="H340" s="34">
        <v>0.99968838418983996</v>
      </c>
      <c r="I340" s="34">
        <v>0.9996260726813061</v>
      </c>
      <c r="J340" s="34">
        <v>0.99956376505670663</v>
      </c>
      <c r="K340" s="34">
        <v>0.99950146131579942</v>
      </c>
      <c r="L340" s="34">
        <v>0.99943916145834222</v>
      </c>
      <c r="M340" s="34">
        <v>0.99937686548409332</v>
      </c>
      <c r="N340" s="34">
        <v>0.99931457339281049</v>
      </c>
      <c r="O340" s="34">
        <v>0.9992522851842518</v>
      </c>
      <c r="P340" s="34">
        <v>0.99919000085817533</v>
      </c>
      <c r="Q340" s="34">
        <v>0.99912772041433895</v>
      </c>
      <c r="R340" s="34">
        <v>0.99906544385250051</v>
      </c>
      <c r="S340" s="34">
        <v>0.99900317117241821</v>
      </c>
      <c r="T340" s="34">
        <v>0.99894090237385014</v>
      </c>
      <c r="U340" s="34">
        <v>0.99887863745655447</v>
      </c>
      <c r="V340" s="34">
        <v>0.99881637642028875</v>
      </c>
      <c r="W340" s="34">
        <v>0.99875411926481172</v>
      </c>
      <c r="X340" s="34">
        <v>0.99869186598988102</v>
      </c>
      <c r="Y340" s="34">
        <v>0.99862961659525507</v>
      </c>
      <c r="Z340" s="34">
        <v>0.99856737108069182</v>
      </c>
      <c r="AA340" s="34">
        <v>0.99850512944594971</v>
      </c>
      <c r="AB340" s="34">
        <v>0.99844289169078648</v>
      </c>
      <c r="AC340" s="34">
        <v>0.99838065781496055</v>
      </c>
      <c r="AD340" s="34">
        <v>0.9983184278182301</v>
      </c>
      <c r="AE340" s="34">
        <v>0.99825620170035334</v>
      </c>
      <c r="AF340" s="34">
        <v>0.99819397946108868</v>
      </c>
      <c r="AG340" s="34">
        <v>0.99813176110019375</v>
      </c>
      <c r="AH340" s="34">
        <v>0.99806954661742753</v>
      </c>
      <c r="AI340" s="34">
        <v>0.99800733601254787</v>
      </c>
      <c r="AJ340" s="34">
        <v>0.99794512928531343</v>
      </c>
      <c r="AK340" s="34">
        <v>0.99788292643548193</v>
      </c>
      <c r="AL340" s="34">
        <v>0.99782072746281236</v>
      </c>
      <c r="AM340" s="34">
        <v>0.99775853236706247</v>
      </c>
      <c r="AN340" s="34">
        <v>0.99769634114799088</v>
      </c>
      <c r="AO340" s="34">
        <v>0.99763415380535614</v>
      </c>
      <c r="AP340" s="34">
        <v>0.99757197033891631</v>
      </c>
      <c r="AQ340" s="34">
        <v>0.99750979074842983</v>
      </c>
      <c r="AR340" s="34">
        <v>0.99744761503365498</v>
      </c>
      <c r="AS340" s="34">
        <v>0.99738544319435074</v>
      </c>
      <c r="AT340" s="34">
        <v>0.99732327523027486</v>
      </c>
      <c r="AU340" s="34">
        <v>0.99726111114118621</v>
      </c>
      <c r="AV340" s="34">
        <v>0.9971989509268433</v>
      </c>
      <c r="AW340" s="34">
        <v>0.99713679458700422</v>
      </c>
      <c r="AX340" s="34">
        <v>0.99707464212142793</v>
      </c>
      <c r="AY340" s="34">
        <v>0.99701249352987276</v>
      </c>
      <c r="AZ340" s="34">
        <v>0.99695034881209699</v>
      </c>
      <c r="BA340" s="34">
        <v>0.99688820796785971</v>
      </c>
      <c r="BB340" s="34">
        <v>0.99682607099691889</v>
      </c>
      <c r="BC340" s="34">
        <v>0.9967639378990335</v>
      </c>
      <c r="BD340" s="34">
        <v>0.99670180867396196</v>
      </c>
      <c r="BE340" s="34">
        <v>0.99663968332146291</v>
      </c>
      <c r="BF340" s="34">
        <v>0.99657756184129487</v>
      </c>
      <c r="BG340" s="34">
        <v>0.99651544423321681</v>
      </c>
      <c r="BH340" s="34">
        <v>0.99645333049698681</v>
      </c>
      <c r="BI340" s="34">
        <v>0.99639122063236407</v>
      </c>
      <c r="BJ340" s="34">
        <v>0.99632911463910701</v>
      </c>
      <c r="BK340" s="34">
        <v>0.99626701251697447</v>
      </c>
      <c r="BL340" s="34">
        <v>0.99620491426572511</v>
      </c>
      <c r="BM340" s="34">
        <v>0.99614281988511755</v>
      </c>
      <c r="BN340" s="34">
        <v>0.99608072937491055</v>
      </c>
      <c r="BO340" s="34">
        <v>0.99601864273486307</v>
      </c>
      <c r="BP340" s="34">
        <v>0.99595655996473353</v>
      </c>
      <c r="BQ340" s="34">
        <v>0.99589448106428102</v>
      </c>
      <c r="BR340" s="34">
        <v>0.99583240603326406</v>
      </c>
      <c r="BS340" s="34">
        <v>0.99577033487144184</v>
      </c>
      <c r="BT340" s="34">
        <v>0.99570826757857278</v>
      </c>
      <c r="BU340" s="34">
        <v>0.99564620415441618</v>
      </c>
      <c r="BV340" s="34">
        <v>0.99558414459873046</v>
      </c>
      <c r="BW340" s="34">
        <v>0.99552208891127458</v>
      </c>
      <c r="BX340" s="34">
        <v>0.99546003709180764</v>
      </c>
      <c r="BY340" s="34">
        <v>0.99539798914008859</v>
      </c>
      <c r="BZ340" s="34">
        <v>0.99533594505587586</v>
      </c>
      <c r="CA340" s="34">
        <v>0.99527390483892897</v>
      </c>
      <c r="CB340" s="34">
        <v>0.99521186848900656</v>
      </c>
      <c r="CC340" s="34">
        <v>0.99514983600586759</v>
      </c>
      <c r="CD340" s="34">
        <v>0.99508780738927105</v>
      </c>
      <c r="CE340" s="34">
        <v>0.99502578263897612</v>
      </c>
      <c r="CF340" s="34">
        <v>0.99496376175474166</v>
      </c>
      <c r="CG340" s="34">
        <v>0.99490174473632664</v>
      </c>
      <c r="CH340" s="34">
        <v>0.99483973158349004</v>
      </c>
      <c r="CI340" s="34">
        <v>0.99477772229599115</v>
      </c>
      <c r="CJ340" s="34">
        <v>0.99471571687358906</v>
      </c>
      <c r="CK340" s="34">
        <v>0.99465371531604274</v>
      </c>
      <c r="CL340" s="34">
        <v>0.99459171762311116</v>
      </c>
      <c r="CM340" s="34">
        <v>0.9945297237945534</v>
      </c>
      <c r="CN340" s="34">
        <v>0.99446773383012899</v>
      </c>
      <c r="CO340" s="34">
        <v>0.99440574772959678</v>
      </c>
      <c r="CP340" s="34">
        <v>0.99434376549271597</v>
      </c>
      <c r="CQ340" s="34">
        <v>0.99428178711924564</v>
      </c>
      <c r="CR340" s="34">
        <v>0.99418882289425126</v>
      </c>
      <c r="CS340" s="34">
        <v>0.99409586736130684</v>
      </c>
      <c r="CT340" s="34">
        <v>0.99400292051959993</v>
      </c>
      <c r="CU340" s="34">
        <v>0.99390998236831796</v>
      </c>
      <c r="CV340" s="34">
        <v>0.99381705290664812</v>
      </c>
      <c r="CW340" s="34">
        <v>0.99372413213377797</v>
      </c>
      <c r="CX340" s="34">
        <v>0.99363122004889526</v>
      </c>
      <c r="CY340" s="34">
        <v>0.99353831665118764</v>
      </c>
      <c r="CZ340" s="34">
        <v>0.99344542193984309</v>
      </c>
      <c r="DA340" s="34">
        <v>0.99335253591404893</v>
      </c>
      <c r="DB340" s="34">
        <v>0.99325965857299336</v>
      </c>
    </row>
    <row r="341" spans="1:106" x14ac:dyDescent="0.2">
      <c r="A341" s="13">
        <f t="shared" ca="1" si="5"/>
        <v>44747</v>
      </c>
      <c r="B341" s="34">
        <v>1.0000623348172251</v>
      </c>
      <c r="C341" s="34">
        <v>1</v>
      </c>
      <c r="D341" s="34">
        <v>0.99993766906816206</v>
      </c>
      <c r="E341" s="34">
        <v>0.99987534202146944</v>
      </c>
      <c r="F341" s="34">
        <v>0.99981301885967966</v>
      </c>
      <c r="G341" s="34">
        <v>0.99975069958255058</v>
      </c>
      <c r="H341" s="34">
        <v>0.99968838418983996</v>
      </c>
      <c r="I341" s="34">
        <v>0.9996260726813061</v>
      </c>
      <c r="J341" s="34">
        <v>0.99956376505670663</v>
      </c>
      <c r="K341" s="34">
        <v>0.99950146131579942</v>
      </c>
      <c r="L341" s="34">
        <v>0.99943916145834222</v>
      </c>
      <c r="M341" s="34">
        <v>0.99937686548409332</v>
      </c>
      <c r="N341" s="34">
        <v>0.99931457339281049</v>
      </c>
      <c r="O341" s="34">
        <v>0.9992522851842518</v>
      </c>
      <c r="P341" s="34">
        <v>0.99919000085817533</v>
      </c>
      <c r="Q341" s="34">
        <v>0.99912772041433895</v>
      </c>
      <c r="R341" s="34">
        <v>0.99906544385250051</v>
      </c>
      <c r="S341" s="34">
        <v>0.99900317117241821</v>
      </c>
      <c r="T341" s="34">
        <v>0.99894090237385014</v>
      </c>
      <c r="U341" s="34">
        <v>0.99887863745655447</v>
      </c>
      <c r="V341" s="34">
        <v>0.99881637642028875</v>
      </c>
      <c r="W341" s="34">
        <v>0.99875411926481172</v>
      </c>
      <c r="X341" s="34">
        <v>0.99869186598988102</v>
      </c>
      <c r="Y341" s="34">
        <v>0.99862961659525507</v>
      </c>
      <c r="Z341" s="34">
        <v>0.99856737108069182</v>
      </c>
      <c r="AA341" s="34">
        <v>0.99850512944594971</v>
      </c>
      <c r="AB341" s="34">
        <v>0.99844289169078648</v>
      </c>
      <c r="AC341" s="34">
        <v>0.99838065781496055</v>
      </c>
      <c r="AD341" s="34">
        <v>0.9983184278182301</v>
      </c>
      <c r="AE341" s="34">
        <v>0.99825620170035334</v>
      </c>
      <c r="AF341" s="34">
        <v>0.99819397946108868</v>
      </c>
      <c r="AG341" s="34">
        <v>0.99813176110019375</v>
      </c>
      <c r="AH341" s="34">
        <v>0.99806954661742753</v>
      </c>
      <c r="AI341" s="34">
        <v>0.99800733601254787</v>
      </c>
      <c r="AJ341" s="34">
        <v>0.99794512928531343</v>
      </c>
      <c r="AK341" s="34">
        <v>0.99788292643548193</v>
      </c>
      <c r="AL341" s="34">
        <v>0.99782072746281236</v>
      </c>
      <c r="AM341" s="34">
        <v>0.99775853236706247</v>
      </c>
      <c r="AN341" s="34">
        <v>0.99769634114799088</v>
      </c>
      <c r="AO341" s="34">
        <v>0.99763415380535614</v>
      </c>
      <c r="AP341" s="34">
        <v>0.99757197033891631</v>
      </c>
      <c r="AQ341" s="34">
        <v>0.99750979074842983</v>
      </c>
      <c r="AR341" s="34">
        <v>0.99744761503365498</v>
      </c>
      <c r="AS341" s="34">
        <v>0.99738544319435074</v>
      </c>
      <c r="AT341" s="34">
        <v>0.99732327523027486</v>
      </c>
      <c r="AU341" s="34">
        <v>0.99726111114118621</v>
      </c>
      <c r="AV341" s="34">
        <v>0.9971989509268433</v>
      </c>
      <c r="AW341" s="34">
        <v>0.99713679458700422</v>
      </c>
      <c r="AX341" s="34">
        <v>0.99707464212142793</v>
      </c>
      <c r="AY341" s="34">
        <v>0.99701249352987276</v>
      </c>
      <c r="AZ341" s="34">
        <v>0.99695034881209699</v>
      </c>
      <c r="BA341" s="34">
        <v>0.99688820796785971</v>
      </c>
      <c r="BB341" s="34">
        <v>0.99682607099691889</v>
      </c>
      <c r="BC341" s="34">
        <v>0.9967639378990335</v>
      </c>
      <c r="BD341" s="34">
        <v>0.99670180867396196</v>
      </c>
      <c r="BE341" s="34">
        <v>0.99663968332146291</v>
      </c>
      <c r="BF341" s="34">
        <v>0.99657756184129487</v>
      </c>
      <c r="BG341" s="34">
        <v>0.99651544423321681</v>
      </c>
      <c r="BH341" s="34">
        <v>0.99645333049698681</v>
      </c>
      <c r="BI341" s="34">
        <v>0.99639122063236407</v>
      </c>
      <c r="BJ341" s="34">
        <v>0.99632911463910701</v>
      </c>
      <c r="BK341" s="34">
        <v>0.99626701251697447</v>
      </c>
      <c r="BL341" s="34">
        <v>0.99620491426572511</v>
      </c>
      <c r="BM341" s="34">
        <v>0.99614281988511755</v>
      </c>
      <c r="BN341" s="34">
        <v>0.99608072937491055</v>
      </c>
      <c r="BO341" s="34">
        <v>0.99601864273486307</v>
      </c>
      <c r="BP341" s="34">
        <v>0.99595655996473353</v>
      </c>
      <c r="BQ341" s="34">
        <v>0.99589448106428102</v>
      </c>
      <c r="BR341" s="34">
        <v>0.99583240603326406</v>
      </c>
      <c r="BS341" s="34">
        <v>0.99577033487144184</v>
      </c>
      <c r="BT341" s="34">
        <v>0.99570826757857278</v>
      </c>
      <c r="BU341" s="34">
        <v>0.99564620415441618</v>
      </c>
      <c r="BV341" s="34">
        <v>0.99558414459873046</v>
      </c>
      <c r="BW341" s="34">
        <v>0.99552208891127458</v>
      </c>
      <c r="BX341" s="34">
        <v>0.99546003709180764</v>
      </c>
      <c r="BY341" s="34">
        <v>0.99539798914008859</v>
      </c>
      <c r="BZ341" s="34">
        <v>0.99533594505587586</v>
      </c>
      <c r="CA341" s="34">
        <v>0.99527390483892897</v>
      </c>
      <c r="CB341" s="34">
        <v>0.99521186848900656</v>
      </c>
      <c r="CC341" s="34">
        <v>0.99514983600586759</v>
      </c>
      <c r="CD341" s="34">
        <v>0.99508780738927105</v>
      </c>
      <c r="CE341" s="34">
        <v>0.99502578263897612</v>
      </c>
      <c r="CF341" s="34">
        <v>0.99496376175474166</v>
      </c>
      <c r="CG341" s="34">
        <v>0.99490174473632664</v>
      </c>
      <c r="CH341" s="34">
        <v>0.99483973158349004</v>
      </c>
      <c r="CI341" s="34">
        <v>0.99477772229599115</v>
      </c>
      <c r="CJ341" s="34">
        <v>0.99471571687358906</v>
      </c>
      <c r="CK341" s="34">
        <v>0.99465371531604274</v>
      </c>
      <c r="CL341" s="34">
        <v>0.99459171762311116</v>
      </c>
      <c r="CM341" s="34">
        <v>0.9945297237945534</v>
      </c>
      <c r="CN341" s="34">
        <v>0.99446773383012899</v>
      </c>
      <c r="CO341" s="34">
        <v>0.99440574772959678</v>
      </c>
      <c r="CP341" s="34">
        <v>0.99434376549271597</v>
      </c>
      <c r="CQ341" s="34">
        <v>0.99428178711924564</v>
      </c>
      <c r="CR341" s="34">
        <v>0.99418882289425126</v>
      </c>
      <c r="CS341" s="34">
        <v>0.99409586736130684</v>
      </c>
      <c r="CT341" s="34">
        <v>0.99400292051959993</v>
      </c>
      <c r="CU341" s="34">
        <v>0.99390998236831796</v>
      </c>
      <c r="CV341" s="34">
        <v>0.99381705290664812</v>
      </c>
      <c r="CW341" s="34">
        <v>0.99372413213377797</v>
      </c>
      <c r="CX341" s="34">
        <v>0.99363122004889526</v>
      </c>
      <c r="CY341" s="34">
        <v>0.99353831665118764</v>
      </c>
      <c r="CZ341" s="34">
        <v>0.99344542193984309</v>
      </c>
      <c r="DA341" s="34">
        <v>0.99335253591404893</v>
      </c>
      <c r="DB341" s="34">
        <v>0.99325965857299336</v>
      </c>
    </row>
    <row r="342" spans="1:106" x14ac:dyDescent="0.2">
      <c r="A342" s="13">
        <f t="shared" ca="1" si="5"/>
        <v>44748</v>
      </c>
      <c r="B342" s="34">
        <v>1.0000623348172251</v>
      </c>
      <c r="C342" s="34">
        <v>1</v>
      </c>
      <c r="D342" s="34">
        <v>0.99993766906816206</v>
      </c>
      <c r="E342" s="34">
        <v>0.99987534202146944</v>
      </c>
      <c r="F342" s="34">
        <v>0.99981301885967966</v>
      </c>
      <c r="G342" s="34">
        <v>0.99975069958255058</v>
      </c>
      <c r="H342" s="34">
        <v>0.99968838418983996</v>
      </c>
      <c r="I342" s="34">
        <v>0.9996260726813061</v>
      </c>
      <c r="J342" s="34">
        <v>0.99956376505670663</v>
      </c>
      <c r="K342" s="34">
        <v>0.99950146131579942</v>
      </c>
      <c r="L342" s="34">
        <v>0.99943916145834222</v>
      </c>
      <c r="M342" s="34">
        <v>0.99937686548409332</v>
      </c>
      <c r="N342" s="34">
        <v>0.99931457339281049</v>
      </c>
      <c r="O342" s="34">
        <v>0.9992522851842518</v>
      </c>
      <c r="P342" s="34">
        <v>0.99919000085817533</v>
      </c>
      <c r="Q342" s="34">
        <v>0.99912772041433895</v>
      </c>
      <c r="R342" s="34">
        <v>0.99906544385250051</v>
      </c>
      <c r="S342" s="34">
        <v>0.99900317117241821</v>
      </c>
      <c r="T342" s="34">
        <v>0.99894090237385014</v>
      </c>
      <c r="U342" s="34">
        <v>0.99887863745655447</v>
      </c>
      <c r="V342" s="34">
        <v>0.99881637642028875</v>
      </c>
      <c r="W342" s="34">
        <v>0.99875411926481172</v>
      </c>
      <c r="X342" s="34">
        <v>0.99869186598988102</v>
      </c>
      <c r="Y342" s="34">
        <v>0.99862961659525507</v>
      </c>
      <c r="Z342" s="34">
        <v>0.99856737108069182</v>
      </c>
      <c r="AA342" s="34">
        <v>0.99850512944594971</v>
      </c>
      <c r="AB342" s="34">
        <v>0.99844289169078648</v>
      </c>
      <c r="AC342" s="34">
        <v>0.99838065781496055</v>
      </c>
      <c r="AD342" s="34">
        <v>0.9983184278182301</v>
      </c>
      <c r="AE342" s="34">
        <v>0.99825620170035334</v>
      </c>
      <c r="AF342" s="34">
        <v>0.99819397946108868</v>
      </c>
      <c r="AG342" s="34">
        <v>0.99813176110019375</v>
      </c>
      <c r="AH342" s="34">
        <v>0.99806954661742753</v>
      </c>
      <c r="AI342" s="34">
        <v>0.99800733601254787</v>
      </c>
      <c r="AJ342" s="34">
        <v>0.99794512928531343</v>
      </c>
      <c r="AK342" s="34">
        <v>0.99788292643548193</v>
      </c>
      <c r="AL342" s="34">
        <v>0.99782072746281236</v>
      </c>
      <c r="AM342" s="34">
        <v>0.99775853236706247</v>
      </c>
      <c r="AN342" s="34">
        <v>0.99769634114799088</v>
      </c>
      <c r="AO342" s="34">
        <v>0.99763415380535614</v>
      </c>
      <c r="AP342" s="34">
        <v>0.99757197033891631</v>
      </c>
      <c r="AQ342" s="34">
        <v>0.99750979074842983</v>
      </c>
      <c r="AR342" s="34">
        <v>0.99744761503365498</v>
      </c>
      <c r="AS342" s="34">
        <v>0.99738544319435074</v>
      </c>
      <c r="AT342" s="34">
        <v>0.99732327523027486</v>
      </c>
      <c r="AU342" s="34">
        <v>0.99726111114118621</v>
      </c>
      <c r="AV342" s="34">
        <v>0.9971989509268433</v>
      </c>
      <c r="AW342" s="34">
        <v>0.99713679458700422</v>
      </c>
      <c r="AX342" s="34">
        <v>0.99707464212142793</v>
      </c>
      <c r="AY342" s="34">
        <v>0.99701249352987276</v>
      </c>
      <c r="AZ342" s="34">
        <v>0.99695034881209699</v>
      </c>
      <c r="BA342" s="34">
        <v>0.99688820796785971</v>
      </c>
      <c r="BB342" s="34">
        <v>0.99682607099691889</v>
      </c>
      <c r="BC342" s="34">
        <v>0.9967639378990335</v>
      </c>
      <c r="BD342" s="34">
        <v>0.99670180867396196</v>
      </c>
      <c r="BE342" s="34">
        <v>0.99663968332146291</v>
      </c>
      <c r="BF342" s="34">
        <v>0.99657756184129487</v>
      </c>
      <c r="BG342" s="34">
        <v>0.99651544423321681</v>
      </c>
      <c r="BH342" s="34">
        <v>0.99645333049698681</v>
      </c>
      <c r="BI342" s="34">
        <v>0.99639122063236407</v>
      </c>
      <c r="BJ342" s="34">
        <v>0.99632911463910701</v>
      </c>
      <c r="BK342" s="34">
        <v>0.99626701251697447</v>
      </c>
      <c r="BL342" s="34">
        <v>0.99620491426572511</v>
      </c>
      <c r="BM342" s="34">
        <v>0.99614281988511755</v>
      </c>
      <c r="BN342" s="34">
        <v>0.99608072937491055</v>
      </c>
      <c r="BO342" s="34">
        <v>0.99601864273486307</v>
      </c>
      <c r="BP342" s="34">
        <v>0.99595655996473353</v>
      </c>
      <c r="BQ342" s="34">
        <v>0.99589448106428102</v>
      </c>
      <c r="BR342" s="34">
        <v>0.99583240603326406</v>
      </c>
      <c r="BS342" s="34">
        <v>0.99577033487144184</v>
      </c>
      <c r="BT342" s="34">
        <v>0.99570826757857278</v>
      </c>
      <c r="BU342" s="34">
        <v>0.99564620415441618</v>
      </c>
      <c r="BV342" s="34">
        <v>0.99558414459873046</v>
      </c>
      <c r="BW342" s="34">
        <v>0.99552208891127458</v>
      </c>
      <c r="BX342" s="34">
        <v>0.99546003709180764</v>
      </c>
      <c r="BY342" s="34">
        <v>0.99539798914008859</v>
      </c>
      <c r="BZ342" s="34">
        <v>0.99533594505587586</v>
      </c>
      <c r="CA342" s="34">
        <v>0.99527390483892897</v>
      </c>
      <c r="CB342" s="34">
        <v>0.99521186848900656</v>
      </c>
      <c r="CC342" s="34">
        <v>0.99514983600586759</v>
      </c>
      <c r="CD342" s="34">
        <v>0.99508780738927105</v>
      </c>
      <c r="CE342" s="34">
        <v>0.99502578263897612</v>
      </c>
      <c r="CF342" s="34">
        <v>0.99496376175474166</v>
      </c>
      <c r="CG342" s="34">
        <v>0.99490174473632664</v>
      </c>
      <c r="CH342" s="34">
        <v>0.99483973158349004</v>
      </c>
      <c r="CI342" s="34">
        <v>0.99477772229599115</v>
      </c>
      <c r="CJ342" s="34">
        <v>0.99471571687358906</v>
      </c>
      <c r="CK342" s="34">
        <v>0.99465371531604274</v>
      </c>
      <c r="CL342" s="34">
        <v>0.99459171762311116</v>
      </c>
      <c r="CM342" s="34">
        <v>0.9945297237945534</v>
      </c>
      <c r="CN342" s="34">
        <v>0.99446773383012899</v>
      </c>
      <c r="CO342" s="34">
        <v>0.99440574772959678</v>
      </c>
      <c r="CP342" s="34">
        <v>0.99434376549271597</v>
      </c>
      <c r="CQ342" s="34">
        <v>0.99428178711924564</v>
      </c>
      <c r="CR342" s="34">
        <v>0.99418882289425126</v>
      </c>
      <c r="CS342" s="34">
        <v>0.99409586736130684</v>
      </c>
      <c r="CT342" s="34">
        <v>0.99400292051959993</v>
      </c>
      <c r="CU342" s="34">
        <v>0.99390998236831796</v>
      </c>
      <c r="CV342" s="34">
        <v>0.99381705290664812</v>
      </c>
      <c r="CW342" s="34">
        <v>0.99372413213377797</v>
      </c>
      <c r="CX342" s="34">
        <v>0.99363122004889526</v>
      </c>
      <c r="CY342" s="34">
        <v>0.99353831665118764</v>
      </c>
      <c r="CZ342" s="34">
        <v>0.99344542193984309</v>
      </c>
      <c r="DA342" s="34">
        <v>0.99335253591404893</v>
      </c>
      <c r="DB342" s="34">
        <v>0.99325965857299336</v>
      </c>
    </row>
    <row r="343" spans="1:106" x14ac:dyDescent="0.2">
      <c r="A343" s="13">
        <f t="shared" ca="1" si="5"/>
        <v>44749</v>
      </c>
      <c r="B343" s="34">
        <v>1.0000623348172251</v>
      </c>
      <c r="C343" s="34">
        <v>1</v>
      </c>
      <c r="D343" s="34">
        <v>0.99993766906816206</v>
      </c>
      <c r="E343" s="34">
        <v>0.99987534202146944</v>
      </c>
      <c r="F343" s="34">
        <v>0.99981301885967966</v>
      </c>
      <c r="G343" s="34">
        <v>0.99975069958255058</v>
      </c>
      <c r="H343" s="34">
        <v>0.99968838418983996</v>
      </c>
      <c r="I343" s="34">
        <v>0.9996260726813061</v>
      </c>
      <c r="J343" s="34">
        <v>0.99956376505670663</v>
      </c>
      <c r="K343" s="34">
        <v>0.99950146131579942</v>
      </c>
      <c r="L343" s="34">
        <v>0.99943916145834222</v>
      </c>
      <c r="M343" s="34">
        <v>0.99937686548409332</v>
      </c>
      <c r="N343" s="34">
        <v>0.99931457339281049</v>
      </c>
      <c r="O343" s="34">
        <v>0.9992522851842518</v>
      </c>
      <c r="P343" s="34">
        <v>0.99919000085817533</v>
      </c>
      <c r="Q343" s="34">
        <v>0.99912772041433895</v>
      </c>
      <c r="R343" s="34">
        <v>0.99906544385250051</v>
      </c>
      <c r="S343" s="34">
        <v>0.99900317117241821</v>
      </c>
      <c r="T343" s="34">
        <v>0.99894090237385014</v>
      </c>
      <c r="U343" s="34">
        <v>0.99887863745655447</v>
      </c>
      <c r="V343" s="34">
        <v>0.99881637642028875</v>
      </c>
      <c r="W343" s="34">
        <v>0.99875411926481172</v>
      </c>
      <c r="X343" s="34">
        <v>0.99869186598988102</v>
      </c>
      <c r="Y343" s="34">
        <v>0.99862961659525507</v>
      </c>
      <c r="Z343" s="34">
        <v>0.99856737108069182</v>
      </c>
      <c r="AA343" s="34">
        <v>0.99850512944594971</v>
      </c>
      <c r="AB343" s="34">
        <v>0.99844289169078648</v>
      </c>
      <c r="AC343" s="34">
        <v>0.99838065781496055</v>
      </c>
      <c r="AD343" s="34">
        <v>0.9983184278182301</v>
      </c>
      <c r="AE343" s="34">
        <v>0.99825620170035334</v>
      </c>
      <c r="AF343" s="34">
        <v>0.99819397946108868</v>
      </c>
      <c r="AG343" s="34">
        <v>0.99813176110019375</v>
      </c>
      <c r="AH343" s="34">
        <v>0.99806954661742753</v>
      </c>
      <c r="AI343" s="34">
        <v>0.99800733601254787</v>
      </c>
      <c r="AJ343" s="34">
        <v>0.99794512928531343</v>
      </c>
      <c r="AK343" s="34">
        <v>0.99788292643548193</v>
      </c>
      <c r="AL343" s="34">
        <v>0.99782072746281236</v>
      </c>
      <c r="AM343" s="34">
        <v>0.99775853236706247</v>
      </c>
      <c r="AN343" s="34">
        <v>0.99769634114799088</v>
      </c>
      <c r="AO343" s="34">
        <v>0.99763415380535614</v>
      </c>
      <c r="AP343" s="34">
        <v>0.99757197033891631</v>
      </c>
      <c r="AQ343" s="34">
        <v>0.99750979074842983</v>
      </c>
      <c r="AR343" s="34">
        <v>0.99744761503365498</v>
      </c>
      <c r="AS343" s="34">
        <v>0.99738544319435074</v>
      </c>
      <c r="AT343" s="34">
        <v>0.99732327523027486</v>
      </c>
      <c r="AU343" s="34">
        <v>0.99726111114118621</v>
      </c>
      <c r="AV343" s="34">
        <v>0.9971989509268433</v>
      </c>
      <c r="AW343" s="34">
        <v>0.99713679458700422</v>
      </c>
      <c r="AX343" s="34">
        <v>0.99707464212142793</v>
      </c>
      <c r="AY343" s="34">
        <v>0.99701249352987276</v>
      </c>
      <c r="AZ343" s="34">
        <v>0.99695034881209699</v>
      </c>
      <c r="BA343" s="34">
        <v>0.99688820796785971</v>
      </c>
      <c r="BB343" s="34">
        <v>0.99682607099691889</v>
      </c>
      <c r="BC343" s="34">
        <v>0.9967639378990335</v>
      </c>
      <c r="BD343" s="34">
        <v>0.99670180867396196</v>
      </c>
      <c r="BE343" s="34">
        <v>0.99663968332146291</v>
      </c>
      <c r="BF343" s="34">
        <v>0.99657756184129487</v>
      </c>
      <c r="BG343" s="34">
        <v>0.99651544423321681</v>
      </c>
      <c r="BH343" s="34">
        <v>0.99645333049698681</v>
      </c>
      <c r="BI343" s="34">
        <v>0.99639122063236407</v>
      </c>
      <c r="BJ343" s="34">
        <v>0.99632911463910701</v>
      </c>
      <c r="BK343" s="34">
        <v>0.99626701251697447</v>
      </c>
      <c r="BL343" s="34">
        <v>0.99620491426572511</v>
      </c>
      <c r="BM343" s="34">
        <v>0.99614281988511755</v>
      </c>
      <c r="BN343" s="34">
        <v>0.99608072937491055</v>
      </c>
      <c r="BO343" s="34">
        <v>0.99601864273486307</v>
      </c>
      <c r="BP343" s="34">
        <v>0.99595655996473353</v>
      </c>
      <c r="BQ343" s="34">
        <v>0.99589448106428102</v>
      </c>
      <c r="BR343" s="34">
        <v>0.99583240603326406</v>
      </c>
      <c r="BS343" s="34">
        <v>0.99577033487144184</v>
      </c>
      <c r="BT343" s="34">
        <v>0.99570826757857278</v>
      </c>
      <c r="BU343" s="34">
        <v>0.99564620415441618</v>
      </c>
      <c r="BV343" s="34">
        <v>0.99558414459873046</v>
      </c>
      <c r="BW343" s="34">
        <v>0.99552208891127458</v>
      </c>
      <c r="BX343" s="34">
        <v>0.99546003709180764</v>
      </c>
      <c r="BY343" s="34">
        <v>0.99539798914008859</v>
      </c>
      <c r="BZ343" s="34">
        <v>0.99533594505587586</v>
      </c>
      <c r="CA343" s="34">
        <v>0.99527390483892897</v>
      </c>
      <c r="CB343" s="34">
        <v>0.99521186848900656</v>
      </c>
      <c r="CC343" s="34">
        <v>0.99514983600586759</v>
      </c>
      <c r="CD343" s="34">
        <v>0.99508780738927105</v>
      </c>
      <c r="CE343" s="34">
        <v>0.99502578263897612</v>
      </c>
      <c r="CF343" s="34">
        <v>0.99496376175474166</v>
      </c>
      <c r="CG343" s="34">
        <v>0.99490174473632664</v>
      </c>
      <c r="CH343" s="34">
        <v>0.99483973158349004</v>
      </c>
      <c r="CI343" s="34">
        <v>0.99477772229599115</v>
      </c>
      <c r="CJ343" s="34">
        <v>0.99471571687358906</v>
      </c>
      <c r="CK343" s="34">
        <v>0.99465371531604274</v>
      </c>
      <c r="CL343" s="34">
        <v>0.99459171762311116</v>
      </c>
      <c r="CM343" s="34">
        <v>0.9945297237945534</v>
      </c>
      <c r="CN343" s="34">
        <v>0.99446773383012899</v>
      </c>
      <c r="CO343" s="34">
        <v>0.99440574772959678</v>
      </c>
      <c r="CP343" s="34">
        <v>0.99434376549271597</v>
      </c>
      <c r="CQ343" s="34">
        <v>0.99428178711924564</v>
      </c>
      <c r="CR343" s="34">
        <v>0.99418882289425126</v>
      </c>
      <c r="CS343" s="34">
        <v>0.99409586736130684</v>
      </c>
      <c r="CT343" s="34">
        <v>0.99400292051959993</v>
      </c>
      <c r="CU343" s="34">
        <v>0.99390998236831796</v>
      </c>
      <c r="CV343" s="34">
        <v>0.99381705290664812</v>
      </c>
      <c r="CW343" s="34">
        <v>0.99372413213377797</v>
      </c>
      <c r="CX343" s="34">
        <v>0.99363122004889526</v>
      </c>
      <c r="CY343" s="34">
        <v>0.99353831665118764</v>
      </c>
      <c r="CZ343" s="34">
        <v>0.99344542193984309</v>
      </c>
      <c r="DA343" s="34">
        <v>0.99335253591404893</v>
      </c>
      <c r="DB343" s="34">
        <v>0.99325965857299336</v>
      </c>
    </row>
    <row r="344" spans="1:106" x14ac:dyDescent="0.2">
      <c r="A344" s="13">
        <f t="shared" ca="1" si="5"/>
        <v>44750</v>
      </c>
      <c r="B344" s="34">
        <v>1.0000623348172251</v>
      </c>
      <c r="C344" s="34">
        <v>1</v>
      </c>
      <c r="D344" s="34">
        <v>0.99993766906816206</v>
      </c>
      <c r="E344" s="34">
        <v>0.99987534202146944</v>
      </c>
      <c r="F344" s="34">
        <v>0.99981301885967966</v>
      </c>
      <c r="G344" s="34">
        <v>0.99975069958255058</v>
      </c>
      <c r="H344" s="34">
        <v>0.99968838418983996</v>
      </c>
      <c r="I344" s="34">
        <v>0.9996260726813061</v>
      </c>
      <c r="J344" s="34">
        <v>0.99956376505670663</v>
      </c>
      <c r="K344" s="34">
        <v>0.99950146131579942</v>
      </c>
      <c r="L344" s="34">
        <v>0.99943916145834222</v>
      </c>
      <c r="M344" s="34">
        <v>0.99937686548409332</v>
      </c>
      <c r="N344" s="34">
        <v>0.99931457339281049</v>
      </c>
      <c r="O344" s="34">
        <v>0.9992522851842518</v>
      </c>
      <c r="P344" s="34">
        <v>0.99919000085817533</v>
      </c>
      <c r="Q344" s="34">
        <v>0.99912772041433895</v>
      </c>
      <c r="R344" s="34">
        <v>0.99906544385250051</v>
      </c>
      <c r="S344" s="34">
        <v>0.99900317117241821</v>
      </c>
      <c r="T344" s="34">
        <v>0.99894090237385014</v>
      </c>
      <c r="U344" s="34">
        <v>0.99887863745655447</v>
      </c>
      <c r="V344" s="34">
        <v>0.99881637642028875</v>
      </c>
      <c r="W344" s="34">
        <v>0.99875411926481172</v>
      </c>
      <c r="X344" s="34">
        <v>0.99869186598988102</v>
      </c>
      <c r="Y344" s="34">
        <v>0.99862961659525507</v>
      </c>
      <c r="Z344" s="34">
        <v>0.99856737108069182</v>
      </c>
      <c r="AA344" s="34">
        <v>0.99850512944594971</v>
      </c>
      <c r="AB344" s="34">
        <v>0.99844289169078648</v>
      </c>
      <c r="AC344" s="34">
        <v>0.99838065781496055</v>
      </c>
      <c r="AD344" s="34">
        <v>0.9983184278182301</v>
      </c>
      <c r="AE344" s="34">
        <v>0.99825620170035334</v>
      </c>
      <c r="AF344" s="34">
        <v>0.99819397946108868</v>
      </c>
      <c r="AG344" s="34">
        <v>0.99813176110019375</v>
      </c>
      <c r="AH344" s="34">
        <v>0.99806954661742753</v>
      </c>
      <c r="AI344" s="34">
        <v>0.99800733601254787</v>
      </c>
      <c r="AJ344" s="34">
        <v>0.99794512928531343</v>
      </c>
      <c r="AK344" s="34">
        <v>0.99788292643548193</v>
      </c>
      <c r="AL344" s="34">
        <v>0.99782072746281236</v>
      </c>
      <c r="AM344" s="34">
        <v>0.99775853236706247</v>
      </c>
      <c r="AN344" s="34">
        <v>0.99769634114799088</v>
      </c>
      <c r="AO344" s="34">
        <v>0.99763415380535614</v>
      </c>
      <c r="AP344" s="34">
        <v>0.99757197033891631</v>
      </c>
      <c r="AQ344" s="34">
        <v>0.99750979074842983</v>
      </c>
      <c r="AR344" s="34">
        <v>0.99744761503365498</v>
      </c>
      <c r="AS344" s="34">
        <v>0.99738544319435074</v>
      </c>
      <c r="AT344" s="34">
        <v>0.99732327523027486</v>
      </c>
      <c r="AU344" s="34">
        <v>0.99726111114118621</v>
      </c>
      <c r="AV344" s="34">
        <v>0.9971989509268433</v>
      </c>
      <c r="AW344" s="34">
        <v>0.99713679458700422</v>
      </c>
      <c r="AX344" s="34">
        <v>0.99707464212142793</v>
      </c>
      <c r="AY344" s="34">
        <v>0.99701249352987276</v>
      </c>
      <c r="AZ344" s="34">
        <v>0.99695034881209699</v>
      </c>
      <c r="BA344" s="34">
        <v>0.99688820796785971</v>
      </c>
      <c r="BB344" s="34">
        <v>0.99682607099691889</v>
      </c>
      <c r="BC344" s="34">
        <v>0.9967639378990335</v>
      </c>
      <c r="BD344" s="34">
        <v>0.99670180867396196</v>
      </c>
      <c r="BE344" s="34">
        <v>0.99663968332146291</v>
      </c>
      <c r="BF344" s="34">
        <v>0.99657756184129487</v>
      </c>
      <c r="BG344" s="34">
        <v>0.99651544423321681</v>
      </c>
      <c r="BH344" s="34">
        <v>0.99645333049698681</v>
      </c>
      <c r="BI344" s="34">
        <v>0.99639122063236407</v>
      </c>
      <c r="BJ344" s="34">
        <v>0.99632911463910701</v>
      </c>
      <c r="BK344" s="34">
        <v>0.99626701251697447</v>
      </c>
      <c r="BL344" s="34">
        <v>0.99620491426572511</v>
      </c>
      <c r="BM344" s="34">
        <v>0.99614281988511755</v>
      </c>
      <c r="BN344" s="34">
        <v>0.99608072937491055</v>
      </c>
      <c r="BO344" s="34">
        <v>0.99601864273486307</v>
      </c>
      <c r="BP344" s="34">
        <v>0.99595655996473353</v>
      </c>
      <c r="BQ344" s="34">
        <v>0.99589448106428102</v>
      </c>
      <c r="BR344" s="34">
        <v>0.99583240603326406</v>
      </c>
      <c r="BS344" s="34">
        <v>0.99577033487144184</v>
      </c>
      <c r="BT344" s="34">
        <v>0.99570826757857278</v>
      </c>
      <c r="BU344" s="34">
        <v>0.99564620415441618</v>
      </c>
      <c r="BV344" s="34">
        <v>0.99558414459873046</v>
      </c>
      <c r="BW344" s="34">
        <v>0.99552208891127458</v>
      </c>
      <c r="BX344" s="34">
        <v>0.99546003709180764</v>
      </c>
      <c r="BY344" s="34">
        <v>0.99539798914008859</v>
      </c>
      <c r="BZ344" s="34">
        <v>0.99533594505587586</v>
      </c>
      <c r="CA344" s="34">
        <v>0.99527390483892897</v>
      </c>
      <c r="CB344" s="34">
        <v>0.99521186848900656</v>
      </c>
      <c r="CC344" s="34">
        <v>0.99514983600586759</v>
      </c>
      <c r="CD344" s="34">
        <v>0.99508780738927105</v>
      </c>
      <c r="CE344" s="34">
        <v>0.99502578263897612</v>
      </c>
      <c r="CF344" s="34">
        <v>0.99496376175474166</v>
      </c>
      <c r="CG344" s="34">
        <v>0.99490174473632664</v>
      </c>
      <c r="CH344" s="34">
        <v>0.99483973158349004</v>
      </c>
      <c r="CI344" s="34">
        <v>0.99477772229599115</v>
      </c>
      <c r="CJ344" s="34">
        <v>0.99471571687358906</v>
      </c>
      <c r="CK344" s="34">
        <v>0.99465371531604274</v>
      </c>
      <c r="CL344" s="34">
        <v>0.99459171762311116</v>
      </c>
      <c r="CM344" s="34">
        <v>0.9945297237945534</v>
      </c>
      <c r="CN344" s="34">
        <v>0.99446773383012899</v>
      </c>
      <c r="CO344" s="34">
        <v>0.99440574772959678</v>
      </c>
      <c r="CP344" s="34">
        <v>0.99434376549271597</v>
      </c>
      <c r="CQ344" s="34">
        <v>0.99428178711924564</v>
      </c>
      <c r="CR344" s="34">
        <v>0.99418882289425126</v>
      </c>
      <c r="CS344" s="34">
        <v>0.99409586736130684</v>
      </c>
      <c r="CT344" s="34">
        <v>0.99400292051959993</v>
      </c>
      <c r="CU344" s="34">
        <v>0.99390998236831796</v>
      </c>
      <c r="CV344" s="34">
        <v>0.99381705290664812</v>
      </c>
      <c r="CW344" s="34">
        <v>0.99372413213377797</v>
      </c>
      <c r="CX344" s="34">
        <v>0.99363122004889526</v>
      </c>
      <c r="CY344" s="34">
        <v>0.99353831665118764</v>
      </c>
      <c r="CZ344" s="34">
        <v>0.99344542193984309</v>
      </c>
      <c r="DA344" s="34">
        <v>0.99335253591404893</v>
      </c>
      <c r="DB344" s="34">
        <v>0.99325965857299336</v>
      </c>
    </row>
    <row r="345" spans="1:106" x14ac:dyDescent="0.2">
      <c r="A345" s="13">
        <f t="shared" ca="1" si="5"/>
        <v>44753</v>
      </c>
      <c r="B345" s="34">
        <v>1.0000623348172251</v>
      </c>
      <c r="C345" s="34">
        <v>1</v>
      </c>
      <c r="D345" s="34">
        <v>0.99993766906816206</v>
      </c>
      <c r="E345" s="34">
        <v>0.99987534202146944</v>
      </c>
      <c r="F345" s="34">
        <v>0.99981301885967966</v>
      </c>
      <c r="G345" s="34">
        <v>0.99975069958255058</v>
      </c>
      <c r="H345" s="34">
        <v>0.99968838418983996</v>
      </c>
      <c r="I345" s="34">
        <v>0.9996260726813061</v>
      </c>
      <c r="J345" s="34">
        <v>0.99956376505670663</v>
      </c>
      <c r="K345" s="34">
        <v>0.99950146131579942</v>
      </c>
      <c r="L345" s="34">
        <v>0.99943916145834222</v>
      </c>
      <c r="M345" s="34">
        <v>0.99937686548409332</v>
      </c>
      <c r="N345" s="34">
        <v>0.99931457339281049</v>
      </c>
      <c r="O345" s="34">
        <v>0.9992522851842518</v>
      </c>
      <c r="P345" s="34">
        <v>0.99919000085817533</v>
      </c>
      <c r="Q345" s="34">
        <v>0.99912772041433895</v>
      </c>
      <c r="R345" s="34">
        <v>0.99906544385250051</v>
      </c>
      <c r="S345" s="34">
        <v>0.99900317117241821</v>
      </c>
      <c r="T345" s="34">
        <v>0.99894090237385014</v>
      </c>
      <c r="U345" s="34">
        <v>0.99887863745655447</v>
      </c>
      <c r="V345" s="34">
        <v>0.99881637642028875</v>
      </c>
      <c r="W345" s="34">
        <v>0.99875411926481172</v>
      </c>
      <c r="X345" s="34">
        <v>0.99869186598988102</v>
      </c>
      <c r="Y345" s="34">
        <v>0.99862961659525507</v>
      </c>
      <c r="Z345" s="34">
        <v>0.99856737108069182</v>
      </c>
      <c r="AA345" s="34">
        <v>0.99850512944594971</v>
      </c>
      <c r="AB345" s="34">
        <v>0.99844289169078648</v>
      </c>
      <c r="AC345" s="34">
        <v>0.99838065781496055</v>
      </c>
      <c r="AD345" s="34">
        <v>0.9983184278182301</v>
      </c>
      <c r="AE345" s="34">
        <v>0.99825620170035334</v>
      </c>
      <c r="AF345" s="34">
        <v>0.99819397946108868</v>
      </c>
      <c r="AG345" s="34">
        <v>0.99813176110019375</v>
      </c>
      <c r="AH345" s="34">
        <v>0.99806954661742753</v>
      </c>
      <c r="AI345" s="34">
        <v>0.99800733601254787</v>
      </c>
      <c r="AJ345" s="34">
        <v>0.99794512928531343</v>
      </c>
      <c r="AK345" s="34">
        <v>0.99788292643548193</v>
      </c>
      <c r="AL345" s="34">
        <v>0.99782072746281236</v>
      </c>
      <c r="AM345" s="34">
        <v>0.99775853236706247</v>
      </c>
      <c r="AN345" s="34">
        <v>0.99769634114799088</v>
      </c>
      <c r="AO345" s="34">
        <v>0.99763415380535614</v>
      </c>
      <c r="AP345" s="34">
        <v>0.99757197033891631</v>
      </c>
      <c r="AQ345" s="34">
        <v>0.99750979074842983</v>
      </c>
      <c r="AR345" s="34">
        <v>0.99744761503365498</v>
      </c>
      <c r="AS345" s="34">
        <v>0.99738544319435074</v>
      </c>
      <c r="AT345" s="34">
        <v>0.99732327523027486</v>
      </c>
      <c r="AU345" s="34">
        <v>0.99726111114118621</v>
      </c>
      <c r="AV345" s="34">
        <v>0.9971989509268433</v>
      </c>
      <c r="AW345" s="34">
        <v>0.99713679458700422</v>
      </c>
      <c r="AX345" s="34">
        <v>0.99707464212142793</v>
      </c>
      <c r="AY345" s="34">
        <v>0.99701249352987276</v>
      </c>
      <c r="AZ345" s="34">
        <v>0.99695034881209699</v>
      </c>
      <c r="BA345" s="34">
        <v>0.99688820796785971</v>
      </c>
      <c r="BB345" s="34">
        <v>0.99682607099691889</v>
      </c>
      <c r="BC345" s="34">
        <v>0.9967639378990335</v>
      </c>
      <c r="BD345" s="34">
        <v>0.99670180867396196</v>
      </c>
      <c r="BE345" s="34">
        <v>0.99663968332146291</v>
      </c>
      <c r="BF345" s="34">
        <v>0.99657756184129487</v>
      </c>
      <c r="BG345" s="34">
        <v>0.99651544423321681</v>
      </c>
      <c r="BH345" s="34">
        <v>0.99645333049698681</v>
      </c>
      <c r="BI345" s="34">
        <v>0.99639122063236407</v>
      </c>
      <c r="BJ345" s="34">
        <v>0.99632911463910701</v>
      </c>
      <c r="BK345" s="34">
        <v>0.99626701251697447</v>
      </c>
      <c r="BL345" s="34">
        <v>0.99620491426572511</v>
      </c>
      <c r="BM345" s="34">
        <v>0.99614281988511755</v>
      </c>
      <c r="BN345" s="34">
        <v>0.99608072937491055</v>
      </c>
      <c r="BO345" s="34">
        <v>0.99601864273486307</v>
      </c>
      <c r="BP345" s="34">
        <v>0.99595655996473353</v>
      </c>
      <c r="BQ345" s="34">
        <v>0.99589448106428102</v>
      </c>
      <c r="BR345" s="34">
        <v>0.99583240603326406</v>
      </c>
      <c r="BS345" s="34">
        <v>0.99577033487144184</v>
      </c>
      <c r="BT345" s="34">
        <v>0.99570826757857278</v>
      </c>
      <c r="BU345" s="34">
        <v>0.99564620415441618</v>
      </c>
      <c r="BV345" s="34">
        <v>0.99558414459873046</v>
      </c>
      <c r="BW345" s="34">
        <v>0.99552208891127458</v>
      </c>
      <c r="BX345" s="34">
        <v>0.99546003709180764</v>
      </c>
      <c r="BY345" s="34">
        <v>0.99539798914008859</v>
      </c>
      <c r="BZ345" s="34">
        <v>0.99533594505587586</v>
      </c>
      <c r="CA345" s="34">
        <v>0.99527390483892897</v>
      </c>
      <c r="CB345" s="34">
        <v>0.99521186848900656</v>
      </c>
      <c r="CC345" s="34">
        <v>0.99514983600586759</v>
      </c>
      <c r="CD345" s="34">
        <v>0.99508780738927105</v>
      </c>
      <c r="CE345" s="34">
        <v>0.99502578263897612</v>
      </c>
      <c r="CF345" s="34">
        <v>0.99496376175474166</v>
      </c>
      <c r="CG345" s="34">
        <v>0.99490174473632664</v>
      </c>
      <c r="CH345" s="34">
        <v>0.99483973158349004</v>
      </c>
      <c r="CI345" s="34">
        <v>0.99477772229599115</v>
      </c>
      <c r="CJ345" s="34">
        <v>0.99471571687358906</v>
      </c>
      <c r="CK345" s="34">
        <v>0.99465371531604274</v>
      </c>
      <c r="CL345" s="34">
        <v>0.99459171762311116</v>
      </c>
      <c r="CM345" s="34">
        <v>0.9945297237945534</v>
      </c>
      <c r="CN345" s="34">
        <v>0.99446773383012899</v>
      </c>
      <c r="CO345" s="34">
        <v>0.99440574772959678</v>
      </c>
      <c r="CP345" s="34">
        <v>0.99434376549271597</v>
      </c>
      <c r="CQ345" s="34">
        <v>0.99428178711924564</v>
      </c>
      <c r="CR345" s="34">
        <v>0.99418882289425126</v>
      </c>
      <c r="CS345" s="34">
        <v>0.99409586736130684</v>
      </c>
      <c r="CT345" s="34">
        <v>0.99400292051959993</v>
      </c>
      <c r="CU345" s="34">
        <v>0.99390998236831796</v>
      </c>
      <c r="CV345" s="34">
        <v>0.99381705290664812</v>
      </c>
      <c r="CW345" s="34">
        <v>0.99372413213377797</v>
      </c>
      <c r="CX345" s="34">
        <v>0.99363122004889526</v>
      </c>
      <c r="CY345" s="34">
        <v>0.99353831665118764</v>
      </c>
      <c r="CZ345" s="34">
        <v>0.99344542193984309</v>
      </c>
      <c r="DA345" s="34">
        <v>0.99335253591404893</v>
      </c>
      <c r="DB345" s="34">
        <v>0.99325965857299336</v>
      </c>
    </row>
    <row r="346" spans="1:106" x14ac:dyDescent="0.2">
      <c r="A346" s="13">
        <f t="shared" ca="1" si="5"/>
        <v>44754</v>
      </c>
      <c r="B346" s="34">
        <v>1.0000623348172251</v>
      </c>
      <c r="C346" s="34">
        <v>1</v>
      </c>
      <c r="D346" s="34">
        <v>0.99993766906816206</v>
      </c>
      <c r="E346" s="34">
        <v>0.99987534202146944</v>
      </c>
      <c r="F346" s="34">
        <v>0.99981301885967966</v>
      </c>
      <c r="G346" s="34">
        <v>0.99975069958255058</v>
      </c>
      <c r="H346" s="34">
        <v>0.99968838418983996</v>
      </c>
      <c r="I346" s="34">
        <v>0.9996260726813061</v>
      </c>
      <c r="J346" s="34">
        <v>0.99956376505670663</v>
      </c>
      <c r="K346" s="34">
        <v>0.99950146131579942</v>
      </c>
      <c r="L346" s="34">
        <v>0.99943916145834222</v>
      </c>
      <c r="M346" s="34">
        <v>0.99937686548409332</v>
      </c>
      <c r="N346" s="34">
        <v>0.99931457339281049</v>
      </c>
      <c r="O346" s="34">
        <v>0.9992522851842518</v>
      </c>
      <c r="P346" s="34">
        <v>0.99919000085817533</v>
      </c>
      <c r="Q346" s="34">
        <v>0.99912772041433895</v>
      </c>
      <c r="R346" s="34">
        <v>0.99906544385250051</v>
      </c>
      <c r="S346" s="34">
        <v>0.99900317117241821</v>
      </c>
      <c r="T346" s="34">
        <v>0.99894090237385014</v>
      </c>
      <c r="U346" s="34">
        <v>0.99887863745655447</v>
      </c>
      <c r="V346" s="34">
        <v>0.99881637642028875</v>
      </c>
      <c r="W346" s="34">
        <v>0.99875411926481172</v>
      </c>
      <c r="X346" s="34">
        <v>0.99869186598988102</v>
      </c>
      <c r="Y346" s="34">
        <v>0.99862961659525507</v>
      </c>
      <c r="Z346" s="34">
        <v>0.99856737108069182</v>
      </c>
      <c r="AA346" s="34">
        <v>0.99850512944594971</v>
      </c>
      <c r="AB346" s="34">
        <v>0.99844289169078648</v>
      </c>
      <c r="AC346" s="34">
        <v>0.99838065781496055</v>
      </c>
      <c r="AD346" s="34">
        <v>0.9983184278182301</v>
      </c>
      <c r="AE346" s="34">
        <v>0.99825620170035334</v>
      </c>
      <c r="AF346" s="34">
        <v>0.99819397946108868</v>
      </c>
      <c r="AG346" s="34">
        <v>0.99813176110019375</v>
      </c>
      <c r="AH346" s="34">
        <v>0.99806954661742753</v>
      </c>
      <c r="AI346" s="34">
        <v>0.99800733601254787</v>
      </c>
      <c r="AJ346" s="34">
        <v>0.99794512928531343</v>
      </c>
      <c r="AK346" s="34">
        <v>0.99788292643548193</v>
      </c>
      <c r="AL346" s="34">
        <v>0.99782072746281236</v>
      </c>
      <c r="AM346" s="34">
        <v>0.99775853236706247</v>
      </c>
      <c r="AN346" s="34">
        <v>0.99769634114799088</v>
      </c>
      <c r="AO346" s="34">
        <v>0.99763415380535614</v>
      </c>
      <c r="AP346" s="34">
        <v>0.99757197033891631</v>
      </c>
      <c r="AQ346" s="34">
        <v>0.99750979074842983</v>
      </c>
      <c r="AR346" s="34">
        <v>0.99744761503365498</v>
      </c>
      <c r="AS346" s="34">
        <v>0.99738544319435074</v>
      </c>
      <c r="AT346" s="34">
        <v>0.99732327523027486</v>
      </c>
      <c r="AU346" s="34">
        <v>0.99726111114118621</v>
      </c>
      <c r="AV346" s="34">
        <v>0.9971989509268433</v>
      </c>
      <c r="AW346" s="34">
        <v>0.99713679458700422</v>
      </c>
      <c r="AX346" s="34">
        <v>0.99707464212142793</v>
      </c>
      <c r="AY346" s="34">
        <v>0.99701249352987276</v>
      </c>
      <c r="AZ346" s="34">
        <v>0.99695034881209699</v>
      </c>
      <c r="BA346" s="34">
        <v>0.99688820796785971</v>
      </c>
      <c r="BB346" s="34">
        <v>0.99682607099691889</v>
      </c>
      <c r="BC346" s="34">
        <v>0.9967639378990335</v>
      </c>
      <c r="BD346" s="34">
        <v>0.99670180867396196</v>
      </c>
      <c r="BE346" s="34">
        <v>0.99663968332146291</v>
      </c>
      <c r="BF346" s="34">
        <v>0.99657756184129487</v>
      </c>
      <c r="BG346" s="34">
        <v>0.99651544423321681</v>
      </c>
      <c r="BH346" s="34">
        <v>0.99645333049698681</v>
      </c>
      <c r="BI346" s="34">
        <v>0.99639122063236407</v>
      </c>
      <c r="BJ346" s="34">
        <v>0.99632911463910701</v>
      </c>
      <c r="BK346" s="34">
        <v>0.99626701251697447</v>
      </c>
      <c r="BL346" s="34">
        <v>0.99620491426572511</v>
      </c>
      <c r="BM346" s="34">
        <v>0.99614281988511755</v>
      </c>
      <c r="BN346" s="34">
        <v>0.99608072937491055</v>
      </c>
      <c r="BO346" s="34">
        <v>0.99601864273486307</v>
      </c>
      <c r="BP346" s="34">
        <v>0.99595655996473353</v>
      </c>
      <c r="BQ346" s="34">
        <v>0.99589448106428102</v>
      </c>
      <c r="BR346" s="34">
        <v>0.99583240603326406</v>
      </c>
      <c r="BS346" s="34">
        <v>0.99577033487144184</v>
      </c>
      <c r="BT346" s="34">
        <v>0.99570826757857278</v>
      </c>
      <c r="BU346" s="34">
        <v>0.99564620415441618</v>
      </c>
      <c r="BV346" s="34">
        <v>0.99558414459873046</v>
      </c>
      <c r="BW346" s="34">
        <v>0.99552208891127458</v>
      </c>
      <c r="BX346" s="34">
        <v>0.99546003709180764</v>
      </c>
      <c r="BY346" s="34">
        <v>0.99539798914008859</v>
      </c>
      <c r="BZ346" s="34">
        <v>0.99533594505587586</v>
      </c>
      <c r="CA346" s="34">
        <v>0.99527390483892897</v>
      </c>
      <c r="CB346" s="34">
        <v>0.99521186848900656</v>
      </c>
      <c r="CC346" s="34">
        <v>0.99514983600586759</v>
      </c>
      <c r="CD346" s="34">
        <v>0.99508780738927105</v>
      </c>
      <c r="CE346" s="34">
        <v>0.99502578263897612</v>
      </c>
      <c r="CF346" s="34">
        <v>0.99496376175474166</v>
      </c>
      <c r="CG346" s="34">
        <v>0.99490174473632664</v>
      </c>
      <c r="CH346" s="34">
        <v>0.99483973158349004</v>
      </c>
      <c r="CI346" s="34">
        <v>0.99477772229599115</v>
      </c>
      <c r="CJ346" s="34">
        <v>0.99471571687358906</v>
      </c>
      <c r="CK346" s="34">
        <v>0.99465371531604274</v>
      </c>
      <c r="CL346" s="34">
        <v>0.99459171762311116</v>
      </c>
      <c r="CM346" s="34">
        <v>0.9945297237945534</v>
      </c>
      <c r="CN346" s="34">
        <v>0.99446773383012899</v>
      </c>
      <c r="CO346" s="34">
        <v>0.99440574772959678</v>
      </c>
      <c r="CP346" s="34">
        <v>0.99434376549271597</v>
      </c>
      <c r="CQ346" s="34">
        <v>0.99428178711924564</v>
      </c>
      <c r="CR346" s="34">
        <v>0.99418882289425126</v>
      </c>
      <c r="CS346" s="34">
        <v>0.99409586736130684</v>
      </c>
      <c r="CT346" s="34">
        <v>0.99400292051959993</v>
      </c>
      <c r="CU346" s="34">
        <v>0.99390998236831796</v>
      </c>
      <c r="CV346" s="34">
        <v>0.99381705290664812</v>
      </c>
      <c r="CW346" s="34">
        <v>0.99372413213377797</v>
      </c>
      <c r="CX346" s="34">
        <v>0.99363122004889526</v>
      </c>
      <c r="CY346" s="34">
        <v>0.99353831665118764</v>
      </c>
      <c r="CZ346" s="34">
        <v>0.99344542193984309</v>
      </c>
      <c r="DA346" s="34">
        <v>0.99335253591404893</v>
      </c>
      <c r="DB346" s="34">
        <v>0.99325965857299336</v>
      </c>
    </row>
    <row r="347" spans="1:106" x14ac:dyDescent="0.2">
      <c r="A347" s="13">
        <f t="shared" ca="1" si="5"/>
        <v>44755</v>
      </c>
      <c r="B347" s="34">
        <v>1.0000623348172251</v>
      </c>
      <c r="C347" s="34">
        <v>1</v>
      </c>
      <c r="D347" s="34">
        <v>0.99993766906816206</v>
      </c>
      <c r="E347" s="34">
        <v>0.99987534202146944</v>
      </c>
      <c r="F347" s="34">
        <v>0.99981301885967966</v>
      </c>
      <c r="G347" s="34">
        <v>0.99975069958255058</v>
      </c>
      <c r="H347" s="34">
        <v>0.99968838418983996</v>
      </c>
      <c r="I347" s="34">
        <v>0.9996260726813061</v>
      </c>
      <c r="J347" s="34">
        <v>0.99956376505670663</v>
      </c>
      <c r="K347" s="34">
        <v>0.99950146131579942</v>
      </c>
      <c r="L347" s="34">
        <v>0.99943916145834222</v>
      </c>
      <c r="M347" s="34">
        <v>0.99937686548409332</v>
      </c>
      <c r="N347" s="34">
        <v>0.99931457339281049</v>
      </c>
      <c r="O347" s="34">
        <v>0.9992522851842518</v>
      </c>
      <c r="P347" s="34">
        <v>0.99919000085817533</v>
      </c>
      <c r="Q347" s="34">
        <v>0.99912772041433895</v>
      </c>
      <c r="R347" s="34">
        <v>0.99906544385250051</v>
      </c>
      <c r="S347" s="34">
        <v>0.99900317117241821</v>
      </c>
      <c r="T347" s="34">
        <v>0.99894090237385014</v>
      </c>
      <c r="U347" s="34">
        <v>0.99887863745655447</v>
      </c>
      <c r="V347" s="34">
        <v>0.99881637642028875</v>
      </c>
      <c r="W347" s="34">
        <v>0.99875411926481172</v>
      </c>
      <c r="X347" s="34">
        <v>0.99869186598988102</v>
      </c>
      <c r="Y347" s="34">
        <v>0.99862961659525507</v>
      </c>
      <c r="Z347" s="34">
        <v>0.99856737108069182</v>
      </c>
      <c r="AA347" s="34">
        <v>0.99850512944594971</v>
      </c>
      <c r="AB347" s="34">
        <v>0.99844289169078648</v>
      </c>
      <c r="AC347" s="34">
        <v>0.99838065781496055</v>
      </c>
      <c r="AD347" s="34">
        <v>0.9983184278182301</v>
      </c>
      <c r="AE347" s="34">
        <v>0.99825620170035334</v>
      </c>
      <c r="AF347" s="34">
        <v>0.99819397946108868</v>
      </c>
      <c r="AG347" s="34">
        <v>0.99813176110019375</v>
      </c>
      <c r="AH347" s="34">
        <v>0.99806954661742753</v>
      </c>
      <c r="AI347" s="34">
        <v>0.99800733601254787</v>
      </c>
      <c r="AJ347" s="34">
        <v>0.99794512928531343</v>
      </c>
      <c r="AK347" s="34">
        <v>0.99788292643548193</v>
      </c>
      <c r="AL347" s="34">
        <v>0.99782072746281236</v>
      </c>
      <c r="AM347" s="34">
        <v>0.99775853236706247</v>
      </c>
      <c r="AN347" s="34">
        <v>0.99769634114799088</v>
      </c>
      <c r="AO347" s="34">
        <v>0.99763415380535614</v>
      </c>
      <c r="AP347" s="34">
        <v>0.99757197033891631</v>
      </c>
      <c r="AQ347" s="34">
        <v>0.99750979074842983</v>
      </c>
      <c r="AR347" s="34">
        <v>0.99744761503365498</v>
      </c>
      <c r="AS347" s="34">
        <v>0.99738544319435074</v>
      </c>
      <c r="AT347" s="34">
        <v>0.99732327523027486</v>
      </c>
      <c r="AU347" s="34">
        <v>0.99726111114118621</v>
      </c>
      <c r="AV347" s="34">
        <v>0.9971989509268433</v>
      </c>
      <c r="AW347" s="34">
        <v>0.99713679458700422</v>
      </c>
      <c r="AX347" s="34">
        <v>0.99707464212142793</v>
      </c>
      <c r="AY347" s="34">
        <v>0.99701249352987276</v>
      </c>
      <c r="AZ347" s="34">
        <v>0.99695034881209699</v>
      </c>
      <c r="BA347" s="34">
        <v>0.99688820796785971</v>
      </c>
      <c r="BB347" s="34">
        <v>0.99682607099691889</v>
      </c>
      <c r="BC347" s="34">
        <v>0.9967639378990335</v>
      </c>
      <c r="BD347" s="34">
        <v>0.99670180867396196</v>
      </c>
      <c r="BE347" s="34">
        <v>0.99663968332146291</v>
      </c>
      <c r="BF347" s="34">
        <v>0.99657756184129487</v>
      </c>
      <c r="BG347" s="34">
        <v>0.99651544423321681</v>
      </c>
      <c r="BH347" s="34">
        <v>0.99645333049698681</v>
      </c>
      <c r="BI347" s="34">
        <v>0.99639122063236407</v>
      </c>
      <c r="BJ347" s="34">
        <v>0.99632911463910701</v>
      </c>
      <c r="BK347" s="34">
        <v>0.99626701251697447</v>
      </c>
      <c r="BL347" s="34">
        <v>0.99620491426572511</v>
      </c>
      <c r="BM347" s="34">
        <v>0.99614281988511755</v>
      </c>
      <c r="BN347" s="34">
        <v>0.99608072937491055</v>
      </c>
      <c r="BO347" s="34">
        <v>0.99601864273486307</v>
      </c>
      <c r="BP347" s="34">
        <v>0.99595655996473353</v>
      </c>
      <c r="BQ347" s="34">
        <v>0.99589448106428102</v>
      </c>
      <c r="BR347" s="34">
        <v>0.99583240603326406</v>
      </c>
      <c r="BS347" s="34">
        <v>0.99577033487144184</v>
      </c>
      <c r="BT347" s="34">
        <v>0.99570826757857278</v>
      </c>
      <c r="BU347" s="34">
        <v>0.99564620415441618</v>
      </c>
      <c r="BV347" s="34">
        <v>0.99558414459873046</v>
      </c>
      <c r="BW347" s="34">
        <v>0.99552208891127458</v>
      </c>
      <c r="BX347" s="34">
        <v>0.99546003709180764</v>
      </c>
      <c r="BY347" s="34">
        <v>0.99539798914008859</v>
      </c>
      <c r="BZ347" s="34">
        <v>0.99533594505587586</v>
      </c>
      <c r="CA347" s="34">
        <v>0.99527390483892897</v>
      </c>
      <c r="CB347" s="34">
        <v>0.99521186848900656</v>
      </c>
      <c r="CC347" s="34">
        <v>0.99514983600586759</v>
      </c>
      <c r="CD347" s="34">
        <v>0.99508780738927105</v>
      </c>
      <c r="CE347" s="34">
        <v>0.99502578263897612</v>
      </c>
      <c r="CF347" s="34">
        <v>0.99496376175474166</v>
      </c>
      <c r="CG347" s="34">
        <v>0.99490174473632664</v>
      </c>
      <c r="CH347" s="34">
        <v>0.99483973158349004</v>
      </c>
      <c r="CI347" s="34">
        <v>0.99477772229599115</v>
      </c>
      <c r="CJ347" s="34">
        <v>0.99471571687358906</v>
      </c>
      <c r="CK347" s="34">
        <v>0.99465371531604274</v>
      </c>
      <c r="CL347" s="34">
        <v>0.99459171762311116</v>
      </c>
      <c r="CM347" s="34">
        <v>0.9945297237945534</v>
      </c>
      <c r="CN347" s="34">
        <v>0.99446773383012899</v>
      </c>
      <c r="CO347" s="34">
        <v>0.99440574772959678</v>
      </c>
      <c r="CP347" s="34">
        <v>0.99434376549271597</v>
      </c>
      <c r="CQ347" s="34">
        <v>0.99428178711924564</v>
      </c>
      <c r="CR347" s="34">
        <v>0.99418882289425126</v>
      </c>
      <c r="CS347" s="34">
        <v>0.99409586736130684</v>
      </c>
      <c r="CT347" s="34">
        <v>0.99400292051959993</v>
      </c>
      <c r="CU347" s="34">
        <v>0.99390998236831796</v>
      </c>
      <c r="CV347" s="34">
        <v>0.99381705290664812</v>
      </c>
      <c r="CW347" s="34">
        <v>0.99372413213377797</v>
      </c>
      <c r="CX347" s="34">
        <v>0.99363122004889526</v>
      </c>
      <c r="CY347" s="34">
        <v>0.99353831665118764</v>
      </c>
      <c r="CZ347" s="34">
        <v>0.99344542193984309</v>
      </c>
      <c r="DA347" s="34">
        <v>0.99335253591404893</v>
      </c>
      <c r="DB347" s="34">
        <v>0.99325965857299336</v>
      </c>
    </row>
    <row r="348" spans="1:106" x14ac:dyDescent="0.2">
      <c r="A348" s="13">
        <f t="shared" ca="1" si="5"/>
        <v>44756</v>
      </c>
      <c r="B348" s="34">
        <v>1.0000623348172251</v>
      </c>
      <c r="C348" s="34">
        <v>1</v>
      </c>
      <c r="D348" s="34">
        <v>0.99993766906816206</v>
      </c>
      <c r="E348" s="34">
        <v>0.99987534202146944</v>
      </c>
      <c r="F348" s="34">
        <v>0.99981301885967966</v>
      </c>
      <c r="G348" s="34">
        <v>0.99975069958255058</v>
      </c>
      <c r="H348" s="34">
        <v>0.99968838418983996</v>
      </c>
      <c r="I348" s="34">
        <v>0.9996260726813061</v>
      </c>
      <c r="J348" s="34">
        <v>0.99956376505670663</v>
      </c>
      <c r="K348" s="34">
        <v>0.99950146131579942</v>
      </c>
      <c r="L348" s="34">
        <v>0.99943916145834222</v>
      </c>
      <c r="M348" s="34">
        <v>0.99937686548409332</v>
      </c>
      <c r="N348" s="34">
        <v>0.99931457339281049</v>
      </c>
      <c r="O348" s="34">
        <v>0.9992522851842518</v>
      </c>
      <c r="P348" s="34">
        <v>0.99919000085817533</v>
      </c>
      <c r="Q348" s="34">
        <v>0.99912772041433895</v>
      </c>
      <c r="R348" s="34">
        <v>0.99906544385250051</v>
      </c>
      <c r="S348" s="34">
        <v>0.99900317117241821</v>
      </c>
      <c r="T348" s="34">
        <v>0.99894090237385014</v>
      </c>
      <c r="U348" s="34">
        <v>0.99887863745655447</v>
      </c>
      <c r="V348" s="34">
        <v>0.99881637642028875</v>
      </c>
      <c r="W348" s="34">
        <v>0.99875411926481172</v>
      </c>
      <c r="X348" s="34">
        <v>0.99869186598988102</v>
      </c>
      <c r="Y348" s="34">
        <v>0.99862961659525507</v>
      </c>
      <c r="Z348" s="34">
        <v>0.99856737108069182</v>
      </c>
      <c r="AA348" s="34">
        <v>0.99850512944594971</v>
      </c>
      <c r="AB348" s="34">
        <v>0.99844289169078648</v>
      </c>
      <c r="AC348" s="34">
        <v>0.99838065781496055</v>
      </c>
      <c r="AD348" s="34">
        <v>0.9983184278182301</v>
      </c>
      <c r="AE348" s="34">
        <v>0.99825620170035334</v>
      </c>
      <c r="AF348" s="34">
        <v>0.99819397946108868</v>
      </c>
      <c r="AG348" s="34">
        <v>0.99813176110019375</v>
      </c>
      <c r="AH348" s="34">
        <v>0.99806954661742753</v>
      </c>
      <c r="AI348" s="34">
        <v>0.99800733601254787</v>
      </c>
      <c r="AJ348" s="34">
        <v>0.99794512928531343</v>
      </c>
      <c r="AK348" s="34">
        <v>0.99788292643548193</v>
      </c>
      <c r="AL348" s="34">
        <v>0.99782072746281236</v>
      </c>
      <c r="AM348" s="34">
        <v>0.99775853236706247</v>
      </c>
      <c r="AN348" s="34">
        <v>0.99769634114799088</v>
      </c>
      <c r="AO348" s="34">
        <v>0.99763415380535614</v>
      </c>
      <c r="AP348" s="34">
        <v>0.99757197033891631</v>
      </c>
      <c r="AQ348" s="34">
        <v>0.99750979074842983</v>
      </c>
      <c r="AR348" s="34">
        <v>0.99744761503365498</v>
      </c>
      <c r="AS348" s="34">
        <v>0.99738544319435074</v>
      </c>
      <c r="AT348" s="34">
        <v>0.99732327523027486</v>
      </c>
      <c r="AU348" s="34">
        <v>0.99726111114118621</v>
      </c>
      <c r="AV348" s="34">
        <v>0.9971989509268433</v>
      </c>
      <c r="AW348" s="34">
        <v>0.99713679458700422</v>
      </c>
      <c r="AX348" s="34">
        <v>0.99707464212142793</v>
      </c>
      <c r="AY348" s="34">
        <v>0.99701249352987276</v>
      </c>
      <c r="AZ348" s="34">
        <v>0.99695034881209699</v>
      </c>
      <c r="BA348" s="34">
        <v>0.99688820796785971</v>
      </c>
      <c r="BB348" s="34">
        <v>0.99682607099691889</v>
      </c>
      <c r="BC348" s="34">
        <v>0.9967639378990335</v>
      </c>
      <c r="BD348" s="34">
        <v>0.99670180867396196</v>
      </c>
      <c r="BE348" s="34">
        <v>0.99663968332146291</v>
      </c>
      <c r="BF348" s="34">
        <v>0.99657756184129487</v>
      </c>
      <c r="BG348" s="34">
        <v>0.99651544423321681</v>
      </c>
      <c r="BH348" s="34">
        <v>0.99645333049698681</v>
      </c>
      <c r="BI348" s="34">
        <v>0.99639122063236407</v>
      </c>
      <c r="BJ348" s="34">
        <v>0.99632911463910701</v>
      </c>
      <c r="BK348" s="34">
        <v>0.99626701251697447</v>
      </c>
      <c r="BL348" s="34">
        <v>0.99620491426572511</v>
      </c>
      <c r="BM348" s="34">
        <v>0.99614281988511755</v>
      </c>
      <c r="BN348" s="34">
        <v>0.99608072937491055</v>
      </c>
      <c r="BO348" s="34">
        <v>0.99601864273486307</v>
      </c>
      <c r="BP348" s="34">
        <v>0.99595655996473353</v>
      </c>
      <c r="BQ348" s="34">
        <v>0.99589448106428102</v>
      </c>
      <c r="BR348" s="34">
        <v>0.99583240603326406</v>
      </c>
      <c r="BS348" s="34">
        <v>0.99577033487144184</v>
      </c>
      <c r="BT348" s="34">
        <v>0.99570826757857278</v>
      </c>
      <c r="BU348" s="34">
        <v>0.99564620415441618</v>
      </c>
      <c r="BV348" s="34">
        <v>0.99558414459873046</v>
      </c>
      <c r="BW348" s="34">
        <v>0.99552208891127458</v>
      </c>
      <c r="BX348" s="34">
        <v>0.99546003709180764</v>
      </c>
      <c r="BY348" s="34">
        <v>0.99539798914008859</v>
      </c>
      <c r="BZ348" s="34">
        <v>0.99533594505587586</v>
      </c>
      <c r="CA348" s="34">
        <v>0.99527390483892897</v>
      </c>
      <c r="CB348" s="34">
        <v>0.99521186848900656</v>
      </c>
      <c r="CC348" s="34">
        <v>0.99514983600586759</v>
      </c>
      <c r="CD348" s="34">
        <v>0.99508780738927105</v>
      </c>
      <c r="CE348" s="34">
        <v>0.99502578263897612</v>
      </c>
      <c r="CF348" s="34">
        <v>0.99496376175474166</v>
      </c>
      <c r="CG348" s="34">
        <v>0.99490174473632664</v>
      </c>
      <c r="CH348" s="34">
        <v>0.99483973158349004</v>
      </c>
      <c r="CI348" s="34">
        <v>0.99477772229599115</v>
      </c>
      <c r="CJ348" s="34">
        <v>0.99471571687358906</v>
      </c>
      <c r="CK348" s="34">
        <v>0.99465371531604274</v>
      </c>
      <c r="CL348" s="34">
        <v>0.99459171762311116</v>
      </c>
      <c r="CM348" s="34">
        <v>0.9945297237945534</v>
      </c>
      <c r="CN348" s="34">
        <v>0.99446773383012899</v>
      </c>
      <c r="CO348" s="34">
        <v>0.99440574772959678</v>
      </c>
      <c r="CP348" s="34">
        <v>0.99434376549271597</v>
      </c>
      <c r="CQ348" s="34">
        <v>0.99428178711924564</v>
      </c>
      <c r="CR348" s="34">
        <v>0.99418882289425126</v>
      </c>
      <c r="CS348" s="34">
        <v>0.99409586736130684</v>
      </c>
      <c r="CT348" s="34">
        <v>0.99400292051959993</v>
      </c>
      <c r="CU348" s="34">
        <v>0.99390998236831796</v>
      </c>
      <c r="CV348" s="34">
        <v>0.99381705290664812</v>
      </c>
      <c r="CW348" s="34">
        <v>0.99372413213377797</v>
      </c>
      <c r="CX348" s="34">
        <v>0.99363122004889526</v>
      </c>
      <c r="CY348" s="34">
        <v>0.99353831665118764</v>
      </c>
      <c r="CZ348" s="34">
        <v>0.99344542193984309</v>
      </c>
      <c r="DA348" s="34">
        <v>0.99335253591404893</v>
      </c>
      <c r="DB348" s="34">
        <v>0.99325965857299336</v>
      </c>
    </row>
    <row r="349" spans="1:106" x14ac:dyDescent="0.2">
      <c r="A349" s="13">
        <f t="shared" ca="1" si="5"/>
        <v>44757</v>
      </c>
      <c r="B349" s="34">
        <v>1.0000623348172251</v>
      </c>
      <c r="C349" s="34">
        <v>1</v>
      </c>
      <c r="D349" s="34">
        <v>0.99993766906816206</v>
      </c>
      <c r="E349" s="34">
        <v>0.99987534202146944</v>
      </c>
      <c r="F349" s="34">
        <v>0.99981301885967966</v>
      </c>
      <c r="G349" s="34">
        <v>0.99975069958255058</v>
      </c>
      <c r="H349" s="34">
        <v>0.99968838418983996</v>
      </c>
      <c r="I349" s="34">
        <v>0.9996260726813061</v>
      </c>
      <c r="J349" s="34">
        <v>0.99956376505670663</v>
      </c>
      <c r="K349" s="34">
        <v>0.99950146131579942</v>
      </c>
      <c r="L349" s="34">
        <v>0.99943916145834222</v>
      </c>
      <c r="M349" s="34">
        <v>0.99937686548409332</v>
      </c>
      <c r="N349" s="34">
        <v>0.99931457339281049</v>
      </c>
      <c r="O349" s="34">
        <v>0.9992522851842518</v>
      </c>
      <c r="P349" s="34">
        <v>0.99919000085817533</v>
      </c>
      <c r="Q349" s="34">
        <v>0.99912772041433895</v>
      </c>
      <c r="R349" s="34">
        <v>0.99906544385250051</v>
      </c>
      <c r="S349" s="34">
        <v>0.99900317117241821</v>
      </c>
      <c r="T349" s="34">
        <v>0.99894090237385014</v>
      </c>
      <c r="U349" s="34">
        <v>0.99887863745655447</v>
      </c>
      <c r="V349" s="34">
        <v>0.99881637642028875</v>
      </c>
      <c r="W349" s="34">
        <v>0.99875411926481172</v>
      </c>
      <c r="X349" s="34">
        <v>0.99869186598988102</v>
      </c>
      <c r="Y349" s="34">
        <v>0.99862961659525507</v>
      </c>
      <c r="Z349" s="34">
        <v>0.99856737108069182</v>
      </c>
      <c r="AA349" s="34">
        <v>0.99850512944594971</v>
      </c>
      <c r="AB349" s="34">
        <v>0.99844289169078648</v>
      </c>
      <c r="AC349" s="34">
        <v>0.99838065781496055</v>
      </c>
      <c r="AD349" s="34">
        <v>0.9983184278182301</v>
      </c>
      <c r="AE349" s="34">
        <v>0.99825620170035334</v>
      </c>
      <c r="AF349" s="34">
        <v>0.99819397946108868</v>
      </c>
      <c r="AG349" s="34">
        <v>0.99813176110019375</v>
      </c>
      <c r="AH349" s="34">
        <v>0.99806954661742753</v>
      </c>
      <c r="AI349" s="34">
        <v>0.99800733601254787</v>
      </c>
      <c r="AJ349" s="34">
        <v>0.99794512928531343</v>
      </c>
      <c r="AK349" s="34">
        <v>0.99788292643548193</v>
      </c>
      <c r="AL349" s="34">
        <v>0.99782072746281236</v>
      </c>
      <c r="AM349" s="34">
        <v>0.99775853236706247</v>
      </c>
      <c r="AN349" s="34">
        <v>0.99769634114799088</v>
      </c>
      <c r="AO349" s="34">
        <v>0.99763415380535614</v>
      </c>
      <c r="AP349" s="34">
        <v>0.99757197033891631</v>
      </c>
      <c r="AQ349" s="34">
        <v>0.99750979074842983</v>
      </c>
      <c r="AR349" s="34">
        <v>0.99744761503365498</v>
      </c>
      <c r="AS349" s="34">
        <v>0.99738544319435074</v>
      </c>
      <c r="AT349" s="34">
        <v>0.99732327523027486</v>
      </c>
      <c r="AU349" s="34">
        <v>0.99726111114118621</v>
      </c>
      <c r="AV349" s="34">
        <v>0.9971989509268433</v>
      </c>
      <c r="AW349" s="34">
        <v>0.99713679458700422</v>
      </c>
      <c r="AX349" s="34">
        <v>0.99707464212142793</v>
      </c>
      <c r="AY349" s="34">
        <v>0.99701249352987276</v>
      </c>
      <c r="AZ349" s="34">
        <v>0.99695034881209699</v>
      </c>
      <c r="BA349" s="34">
        <v>0.99688820796785971</v>
      </c>
      <c r="BB349" s="34">
        <v>0.99682607099691889</v>
      </c>
      <c r="BC349" s="34">
        <v>0.9967639378990335</v>
      </c>
      <c r="BD349" s="34">
        <v>0.99670180867396196</v>
      </c>
      <c r="BE349" s="34">
        <v>0.99663968332146291</v>
      </c>
      <c r="BF349" s="34">
        <v>0.99657756184129487</v>
      </c>
      <c r="BG349" s="34">
        <v>0.99651544423321681</v>
      </c>
      <c r="BH349" s="34">
        <v>0.99645333049698681</v>
      </c>
      <c r="BI349" s="34">
        <v>0.99639122063236407</v>
      </c>
      <c r="BJ349" s="34">
        <v>0.99632911463910701</v>
      </c>
      <c r="BK349" s="34">
        <v>0.99626701251697447</v>
      </c>
      <c r="BL349" s="34">
        <v>0.99620491426572511</v>
      </c>
      <c r="BM349" s="34">
        <v>0.99614281988511755</v>
      </c>
      <c r="BN349" s="34">
        <v>0.99608072937491055</v>
      </c>
      <c r="BO349" s="34">
        <v>0.99601864273486307</v>
      </c>
      <c r="BP349" s="34">
        <v>0.99595655996473353</v>
      </c>
      <c r="BQ349" s="34">
        <v>0.99589448106428102</v>
      </c>
      <c r="BR349" s="34">
        <v>0.99583240603326406</v>
      </c>
      <c r="BS349" s="34">
        <v>0.99577033487144184</v>
      </c>
      <c r="BT349" s="34">
        <v>0.99570826757857278</v>
      </c>
      <c r="BU349" s="34">
        <v>0.99564620415441618</v>
      </c>
      <c r="BV349" s="34">
        <v>0.99558414459873046</v>
      </c>
      <c r="BW349" s="34">
        <v>0.99552208891127458</v>
      </c>
      <c r="BX349" s="34">
        <v>0.99546003709180764</v>
      </c>
      <c r="BY349" s="34">
        <v>0.99539798914008859</v>
      </c>
      <c r="BZ349" s="34">
        <v>0.99533594505587586</v>
      </c>
      <c r="CA349" s="34">
        <v>0.99527390483892897</v>
      </c>
      <c r="CB349" s="34">
        <v>0.99521186848900656</v>
      </c>
      <c r="CC349" s="34">
        <v>0.99514983600586759</v>
      </c>
      <c r="CD349" s="34">
        <v>0.99508780738927105</v>
      </c>
      <c r="CE349" s="34">
        <v>0.99502578263897612</v>
      </c>
      <c r="CF349" s="34">
        <v>0.99496376175474166</v>
      </c>
      <c r="CG349" s="34">
        <v>0.99490174473632664</v>
      </c>
      <c r="CH349" s="34">
        <v>0.99483973158349004</v>
      </c>
      <c r="CI349" s="34">
        <v>0.99477772229599115</v>
      </c>
      <c r="CJ349" s="34">
        <v>0.99471571687358906</v>
      </c>
      <c r="CK349" s="34">
        <v>0.99465371531604274</v>
      </c>
      <c r="CL349" s="34">
        <v>0.99459171762311116</v>
      </c>
      <c r="CM349" s="34">
        <v>0.9945297237945534</v>
      </c>
      <c r="CN349" s="34">
        <v>0.99446773383012899</v>
      </c>
      <c r="CO349" s="34">
        <v>0.99440574772959678</v>
      </c>
      <c r="CP349" s="34">
        <v>0.99434376549271597</v>
      </c>
      <c r="CQ349" s="34">
        <v>0.99428178711924564</v>
      </c>
      <c r="CR349" s="34">
        <v>0.99418882289425126</v>
      </c>
      <c r="CS349" s="34">
        <v>0.99409586736130684</v>
      </c>
      <c r="CT349" s="34">
        <v>0.99400292051959993</v>
      </c>
      <c r="CU349" s="34">
        <v>0.99390998236831796</v>
      </c>
      <c r="CV349" s="34">
        <v>0.99381705290664812</v>
      </c>
      <c r="CW349" s="34">
        <v>0.99372413213377797</v>
      </c>
      <c r="CX349" s="34">
        <v>0.99363122004889526</v>
      </c>
      <c r="CY349" s="34">
        <v>0.99353831665118764</v>
      </c>
      <c r="CZ349" s="34">
        <v>0.99344542193984309</v>
      </c>
      <c r="DA349" s="34">
        <v>0.99335253591404893</v>
      </c>
      <c r="DB349" s="34">
        <v>0.99325965857299336</v>
      </c>
    </row>
    <row r="350" spans="1:106" x14ac:dyDescent="0.2">
      <c r="A350" s="13">
        <f t="shared" ca="1" si="5"/>
        <v>44760</v>
      </c>
      <c r="B350" s="34">
        <v>1.0000623348172251</v>
      </c>
      <c r="C350" s="34">
        <v>1</v>
      </c>
      <c r="D350" s="34">
        <v>0.99993766906816206</v>
      </c>
      <c r="E350" s="34">
        <v>0.99987534202146944</v>
      </c>
      <c r="F350" s="34">
        <v>0.99981301885967966</v>
      </c>
      <c r="G350" s="34">
        <v>0.99975069958255058</v>
      </c>
      <c r="H350" s="34">
        <v>0.99968838418983996</v>
      </c>
      <c r="I350" s="34">
        <v>0.9996260726813061</v>
      </c>
      <c r="J350" s="34">
        <v>0.99956376505670663</v>
      </c>
      <c r="K350" s="34">
        <v>0.99950146131579942</v>
      </c>
      <c r="L350" s="34">
        <v>0.99943916145834222</v>
      </c>
      <c r="M350" s="34">
        <v>0.99937686548409332</v>
      </c>
      <c r="N350" s="34">
        <v>0.99931457339281049</v>
      </c>
      <c r="O350" s="34">
        <v>0.9992522851842518</v>
      </c>
      <c r="P350" s="34">
        <v>0.99919000085817533</v>
      </c>
      <c r="Q350" s="34">
        <v>0.99912772041433895</v>
      </c>
      <c r="R350" s="34">
        <v>0.99906544385250051</v>
      </c>
      <c r="S350" s="34">
        <v>0.99900317117241821</v>
      </c>
      <c r="T350" s="34">
        <v>0.99894090237385014</v>
      </c>
      <c r="U350" s="34">
        <v>0.99887863745655447</v>
      </c>
      <c r="V350" s="34">
        <v>0.99881637642028875</v>
      </c>
      <c r="W350" s="34">
        <v>0.99875411926481172</v>
      </c>
      <c r="X350" s="34">
        <v>0.99869186598988102</v>
      </c>
      <c r="Y350" s="34">
        <v>0.99862961659525507</v>
      </c>
      <c r="Z350" s="34">
        <v>0.99856737108069182</v>
      </c>
      <c r="AA350" s="34">
        <v>0.99850512944594971</v>
      </c>
      <c r="AB350" s="34">
        <v>0.99844289169078648</v>
      </c>
      <c r="AC350" s="34">
        <v>0.99838065781496055</v>
      </c>
      <c r="AD350" s="34">
        <v>0.9983184278182301</v>
      </c>
      <c r="AE350" s="34">
        <v>0.99825620170035334</v>
      </c>
      <c r="AF350" s="34">
        <v>0.99819397946108868</v>
      </c>
      <c r="AG350" s="34">
        <v>0.99813176110019375</v>
      </c>
      <c r="AH350" s="34">
        <v>0.99806954661742753</v>
      </c>
      <c r="AI350" s="34">
        <v>0.99800733601254787</v>
      </c>
      <c r="AJ350" s="34">
        <v>0.99794512928531343</v>
      </c>
      <c r="AK350" s="34">
        <v>0.99788292643548193</v>
      </c>
      <c r="AL350" s="34">
        <v>0.99782072746281236</v>
      </c>
      <c r="AM350" s="34">
        <v>0.99775853236706247</v>
      </c>
      <c r="AN350" s="34">
        <v>0.99769634114799088</v>
      </c>
      <c r="AO350" s="34">
        <v>0.99763415380535614</v>
      </c>
      <c r="AP350" s="34">
        <v>0.99757197033891631</v>
      </c>
      <c r="AQ350" s="34">
        <v>0.99750979074842983</v>
      </c>
      <c r="AR350" s="34">
        <v>0.99744761503365498</v>
      </c>
      <c r="AS350" s="34">
        <v>0.99738544319435074</v>
      </c>
      <c r="AT350" s="34">
        <v>0.99732327523027486</v>
      </c>
      <c r="AU350" s="34">
        <v>0.99726111114118621</v>
      </c>
      <c r="AV350" s="34">
        <v>0.9971989509268433</v>
      </c>
      <c r="AW350" s="34">
        <v>0.99713679458700422</v>
      </c>
      <c r="AX350" s="34">
        <v>0.99707464212142793</v>
      </c>
      <c r="AY350" s="34">
        <v>0.99701249352987276</v>
      </c>
      <c r="AZ350" s="34">
        <v>0.99695034881209699</v>
      </c>
      <c r="BA350" s="34">
        <v>0.99688820796785971</v>
      </c>
      <c r="BB350" s="34">
        <v>0.99682607099691889</v>
      </c>
      <c r="BC350" s="34">
        <v>0.9967639378990335</v>
      </c>
      <c r="BD350" s="34">
        <v>0.99670180867396196</v>
      </c>
      <c r="BE350" s="34">
        <v>0.99663968332146291</v>
      </c>
      <c r="BF350" s="34">
        <v>0.99657756184129487</v>
      </c>
      <c r="BG350" s="34">
        <v>0.99651544423321681</v>
      </c>
      <c r="BH350" s="34">
        <v>0.99645333049698681</v>
      </c>
      <c r="BI350" s="34">
        <v>0.99639122063236407</v>
      </c>
      <c r="BJ350" s="34">
        <v>0.99632911463910701</v>
      </c>
      <c r="BK350" s="34">
        <v>0.99626701251697447</v>
      </c>
      <c r="BL350" s="34">
        <v>0.99620491426572511</v>
      </c>
      <c r="BM350" s="34">
        <v>0.99614281988511755</v>
      </c>
      <c r="BN350" s="34">
        <v>0.99608072937491055</v>
      </c>
      <c r="BO350" s="34">
        <v>0.99601864273486307</v>
      </c>
      <c r="BP350" s="34">
        <v>0.99595655996473353</v>
      </c>
      <c r="BQ350" s="34">
        <v>0.99589448106428102</v>
      </c>
      <c r="BR350" s="34">
        <v>0.99583240603326406</v>
      </c>
      <c r="BS350" s="34">
        <v>0.99577033487144184</v>
      </c>
      <c r="BT350" s="34">
        <v>0.99570826757857278</v>
      </c>
      <c r="BU350" s="34">
        <v>0.99564620415441618</v>
      </c>
      <c r="BV350" s="34">
        <v>0.99558414459873046</v>
      </c>
      <c r="BW350" s="34">
        <v>0.99552208891127458</v>
      </c>
      <c r="BX350" s="34">
        <v>0.99546003709180764</v>
      </c>
      <c r="BY350" s="34">
        <v>0.99539798914008859</v>
      </c>
      <c r="BZ350" s="34">
        <v>0.99533594505587586</v>
      </c>
      <c r="CA350" s="34">
        <v>0.99527390483892897</v>
      </c>
      <c r="CB350" s="34">
        <v>0.99521186848900656</v>
      </c>
      <c r="CC350" s="34">
        <v>0.99514983600586759</v>
      </c>
      <c r="CD350" s="34">
        <v>0.99508780738927105</v>
      </c>
      <c r="CE350" s="34">
        <v>0.99502578263897612</v>
      </c>
      <c r="CF350" s="34">
        <v>0.99496376175474166</v>
      </c>
      <c r="CG350" s="34">
        <v>0.99490174473632664</v>
      </c>
      <c r="CH350" s="34">
        <v>0.99483973158349004</v>
      </c>
      <c r="CI350" s="34">
        <v>0.99477772229599115</v>
      </c>
      <c r="CJ350" s="34">
        <v>0.99471571687358906</v>
      </c>
      <c r="CK350" s="34">
        <v>0.99465371531604274</v>
      </c>
      <c r="CL350" s="34">
        <v>0.99459171762311116</v>
      </c>
      <c r="CM350" s="34">
        <v>0.9945297237945534</v>
      </c>
      <c r="CN350" s="34">
        <v>0.99446773383012899</v>
      </c>
      <c r="CO350" s="34">
        <v>0.99440574772959678</v>
      </c>
      <c r="CP350" s="34">
        <v>0.99434376549271597</v>
      </c>
      <c r="CQ350" s="34">
        <v>0.99428178711924564</v>
      </c>
      <c r="CR350" s="34">
        <v>0.99418882289425126</v>
      </c>
      <c r="CS350" s="34">
        <v>0.99409586736130684</v>
      </c>
      <c r="CT350" s="34">
        <v>0.99400292051959993</v>
      </c>
      <c r="CU350" s="34">
        <v>0.99390998236831796</v>
      </c>
      <c r="CV350" s="34">
        <v>0.99381705290664812</v>
      </c>
      <c r="CW350" s="34">
        <v>0.99372413213377797</v>
      </c>
      <c r="CX350" s="34">
        <v>0.99363122004889526</v>
      </c>
      <c r="CY350" s="34">
        <v>0.99353831665118764</v>
      </c>
      <c r="CZ350" s="34">
        <v>0.99344542193984309</v>
      </c>
      <c r="DA350" s="34">
        <v>0.99335253591404893</v>
      </c>
      <c r="DB350" s="34">
        <v>0.99325965857299336</v>
      </c>
    </row>
    <row r="351" spans="1:106" x14ac:dyDescent="0.2">
      <c r="A351" s="13">
        <f t="shared" ca="1" si="5"/>
        <v>44761</v>
      </c>
      <c r="B351" s="34">
        <v>1.0000623348172251</v>
      </c>
      <c r="C351" s="34">
        <v>1</v>
      </c>
      <c r="D351" s="34">
        <v>0.99993766906816206</v>
      </c>
      <c r="E351" s="34">
        <v>0.99987534202146944</v>
      </c>
      <c r="F351" s="34">
        <v>0.99981301885967966</v>
      </c>
      <c r="G351" s="34">
        <v>0.99975069958255058</v>
      </c>
      <c r="H351" s="34">
        <v>0.99968838418983996</v>
      </c>
      <c r="I351" s="34">
        <v>0.9996260726813061</v>
      </c>
      <c r="J351" s="34">
        <v>0.99956376505670663</v>
      </c>
      <c r="K351" s="34">
        <v>0.99950146131579942</v>
      </c>
      <c r="L351" s="34">
        <v>0.99943916145834222</v>
      </c>
      <c r="M351" s="34">
        <v>0.99937686548409332</v>
      </c>
      <c r="N351" s="34">
        <v>0.99931457339281049</v>
      </c>
      <c r="O351" s="34">
        <v>0.9992522851842518</v>
      </c>
      <c r="P351" s="34">
        <v>0.99919000085817533</v>
      </c>
      <c r="Q351" s="34">
        <v>0.99912772041433895</v>
      </c>
      <c r="R351" s="34">
        <v>0.99906544385250051</v>
      </c>
      <c r="S351" s="34">
        <v>0.99900317117241821</v>
      </c>
      <c r="T351" s="34">
        <v>0.99894090237385014</v>
      </c>
      <c r="U351" s="34">
        <v>0.99887863745655447</v>
      </c>
      <c r="V351" s="34">
        <v>0.99881637642028875</v>
      </c>
      <c r="W351" s="34">
        <v>0.99875411926481172</v>
      </c>
      <c r="X351" s="34">
        <v>0.99869186598988102</v>
      </c>
      <c r="Y351" s="34">
        <v>0.99862961659525507</v>
      </c>
      <c r="Z351" s="34">
        <v>0.99856737108069182</v>
      </c>
      <c r="AA351" s="34">
        <v>0.99850512944594971</v>
      </c>
      <c r="AB351" s="34">
        <v>0.99844289169078648</v>
      </c>
      <c r="AC351" s="34">
        <v>0.99838065781496055</v>
      </c>
      <c r="AD351" s="34">
        <v>0.9983184278182301</v>
      </c>
      <c r="AE351" s="34">
        <v>0.99825620170035334</v>
      </c>
      <c r="AF351" s="34">
        <v>0.99819397946108868</v>
      </c>
      <c r="AG351" s="34">
        <v>0.99813176110019375</v>
      </c>
      <c r="AH351" s="34">
        <v>0.99806954661742753</v>
      </c>
      <c r="AI351" s="34">
        <v>0.99800733601254787</v>
      </c>
      <c r="AJ351" s="34">
        <v>0.99794512928531343</v>
      </c>
      <c r="AK351" s="34">
        <v>0.99788292643548193</v>
      </c>
      <c r="AL351" s="34">
        <v>0.99782072746281236</v>
      </c>
      <c r="AM351" s="34">
        <v>0.99775853236706247</v>
      </c>
      <c r="AN351" s="34">
        <v>0.99769634114799088</v>
      </c>
      <c r="AO351" s="34">
        <v>0.99763415380535614</v>
      </c>
      <c r="AP351" s="34">
        <v>0.99757197033891631</v>
      </c>
      <c r="AQ351" s="34">
        <v>0.99750979074842983</v>
      </c>
      <c r="AR351" s="34">
        <v>0.99744761503365498</v>
      </c>
      <c r="AS351" s="34">
        <v>0.99738544319435074</v>
      </c>
      <c r="AT351" s="34">
        <v>0.99732327523027486</v>
      </c>
      <c r="AU351" s="34">
        <v>0.99726111114118621</v>
      </c>
      <c r="AV351" s="34">
        <v>0.9971989509268433</v>
      </c>
      <c r="AW351" s="34">
        <v>0.99713679458700422</v>
      </c>
      <c r="AX351" s="34">
        <v>0.99707464212142793</v>
      </c>
      <c r="AY351" s="34">
        <v>0.99701249352987276</v>
      </c>
      <c r="AZ351" s="34">
        <v>0.99695034881209699</v>
      </c>
      <c r="BA351" s="34">
        <v>0.99688820796785971</v>
      </c>
      <c r="BB351" s="34">
        <v>0.99682607099691889</v>
      </c>
      <c r="BC351" s="34">
        <v>0.9967639378990335</v>
      </c>
      <c r="BD351" s="34">
        <v>0.99670180867396196</v>
      </c>
      <c r="BE351" s="34">
        <v>0.99663968332146291</v>
      </c>
      <c r="BF351" s="34">
        <v>0.99657756184129487</v>
      </c>
      <c r="BG351" s="34">
        <v>0.99651544423321681</v>
      </c>
      <c r="BH351" s="34">
        <v>0.99645333049698681</v>
      </c>
      <c r="BI351" s="34">
        <v>0.99639122063236407</v>
      </c>
      <c r="BJ351" s="34">
        <v>0.99632911463910701</v>
      </c>
      <c r="BK351" s="34">
        <v>0.99626701251697447</v>
      </c>
      <c r="BL351" s="34">
        <v>0.99620491426572511</v>
      </c>
      <c r="BM351" s="34">
        <v>0.99614281988511755</v>
      </c>
      <c r="BN351" s="34">
        <v>0.99608072937491055</v>
      </c>
      <c r="BO351" s="34">
        <v>0.99601864273486307</v>
      </c>
      <c r="BP351" s="34">
        <v>0.99595655996473353</v>
      </c>
      <c r="BQ351" s="34">
        <v>0.99589448106428102</v>
      </c>
      <c r="BR351" s="34">
        <v>0.99583240603326406</v>
      </c>
      <c r="BS351" s="34">
        <v>0.99577033487144184</v>
      </c>
      <c r="BT351" s="34">
        <v>0.99570826757857278</v>
      </c>
      <c r="BU351" s="34">
        <v>0.99564620415441618</v>
      </c>
      <c r="BV351" s="34">
        <v>0.99558414459873046</v>
      </c>
      <c r="BW351" s="34">
        <v>0.99552208891127458</v>
      </c>
      <c r="BX351" s="34">
        <v>0.99546003709180764</v>
      </c>
      <c r="BY351" s="34">
        <v>0.99539798914008859</v>
      </c>
      <c r="BZ351" s="34">
        <v>0.99533594505587586</v>
      </c>
      <c r="CA351" s="34">
        <v>0.99527390483892897</v>
      </c>
      <c r="CB351" s="34">
        <v>0.99521186848900656</v>
      </c>
      <c r="CC351" s="34">
        <v>0.99514983600586759</v>
      </c>
      <c r="CD351" s="34">
        <v>0.99508780738927105</v>
      </c>
      <c r="CE351" s="34">
        <v>0.99502578263897612</v>
      </c>
      <c r="CF351" s="34">
        <v>0.99496376175474166</v>
      </c>
      <c r="CG351" s="34">
        <v>0.99490174473632664</v>
      </c>
      <c r="CH351" s="34">
        <v>0.99483973158349004</v>
      </c>
      <c r="CI351" s="34">
        <v>0.99477772229599115</v>
      </c>
      <c r="CJ351" s="34">
        <v>0.99471571687358906</v>
      </c>
      <c r="CK351" s="34">
        <v>0.99465371531604274</v>
      </c>
      <c r="CL351" s="34">
        <v>0.99459171762311116</v>
      </c>
      <c r="CM351" s="34">
        <v>0.9945297237945534</v>
      </c>
      <c r="CN351" s="34">
        <v>0.99446773383012899</v>
      </c>
      <c r="CO351" s="34">
        <v>0.99440574772959678</v>
      </c>
      <c r="CP351" s="34">
        <v>0.99434376549271597</v>
      </c>
      <c r="CQ351" s="34">
        <v>0.99428178711924564</v>
      </c>
      <c r="CR351" s="34">
        <v>0.99418882289425126</v>
      </c>
      <c r="CS351" s="34">
        <v>0.99409586736130684</v>
      </c>
      <c r="CT351" s="34">
        <v>0.99400292051959993</v>
      </c>
      <c r="CU351" s="34">
        <v>0.99390998236831796</v>
      </c>
      <c r="CV351" s="34">
        <v>0.99381705290664812</v>
      </c>
      <c r="CW351" s="34">
        <v>0.99372413213377797</v>
      </c>
      <c r="CX351" s="34">
        <v>0.99363122004889526</v>
      </c>
      <c r="CY351" s="34">
        <v>0.99353831665118764</v>
      </c>
      <c r="CZ351" s="34">
        <v>0.99344542193984309</v>
      </c>
      <c r="DA351" s="34">
        <v>0.99335253591404893</v>
      </c>
      <c r="DB351" s="34">
        <v>0.99325965857299336</v>
      </c>
    </row>
    <row r="352" spans="1:106" x14ac:dyDescent="0.2">
      <c r="A352" s="13">
        <f t="shared" ca="1" si="5"/>
        <v>44762</v>
      </c>
      <c r="B352" s="34">
        <v>1.0000623348172251</v>
      </c>
      <c r="C352" s="34">
        <v>1</v>
      </c>
      <c r="D352" s="34">
        <v>0.99993766906816206</v>
      </c>
      <c r="E352" s="34">
        <v>0.99987534202146944</v>
      </c>
      <c r="F352" s="34">
        <v>0.99981301885967966</v>
      </c>
      <c r="G352" s="34">
        <v>0.99975069958255058</v>
      </c>
      <c r="H352" s="34">
        <v>0.99968838418983996</v>
      </c>
      <c r="I352" s="34">
        <v>0.9996260726813061</v>
      </c>
      <c r="J352" s="34">
        <v>0.99956376505670663</v>
      </c>
      <c r="K352" s="34">
        <v>0.99950146131579942</v>
      </c>
      <c r="L352" s="34">
        <v>0.99943916145834222</v>
      </c>
      <c r="M352" s="34">
        <v>0.99937686548409332</v>
      </c>
      <c r="N352" s="34">
        <v>0.99931457339281049</v>
      </c>
      <c r="O352" s="34">
        <v>0.9992522851842518</v>
      </c>
      <c r="P352" s="34">
        <v>0.99919000085817533</v>
      </c>
      <c r="Q352" s="34">
        <v>0.99912772041433895</v>
      </c>
      <c r="R352" s="34">
        <v>0.99906544385250051</v>
      </c>
      <c r="S352" s="34">
        <v>0.99900317117241821</v>
      </c>
      <c r="T352" s="34">
        <v>0.99894090237385014</v>
      </c>
      <c r="U352" s="34">
        <v>0.99887863745655447</v>
      </c>
      <c r="V352" s="34">
        <v>0.99881637642028875</v>
      </c>
      <c r="W352" s="34">
        <v>0.99875411926481172</v>
      </c>
      <c r="X352" s="34">
        <v>0.99869186598988102</v>
      </c>
      <c r="Y352" s="34">
        <v>0.99862961659525507</v>
      </c>
      <c r="Z352" s="34">
        <v>0.99856737108069182</v>
      </c>
      <c r="AA352" s="34">
        <v>0.99850512944594971</v>
      </c>
      <c r="AB352" s="34">
        <v>0.99844289169078648</v>
      </c>
      <c r="AC352" s="34">
        <v>0.99838065781496055</v>
      </c>
      <c r="AD352" s="34">
        <v>0.9983184278182301</v>
      </c>
      <c r="AE352" s="34">
        <v>0.99825620170035334</v>
      </c>
      <c r="AF352" s="34">
        <v>0.99819397946108868</v>
      </c>
      <c r="AG352" s="34">
        <v>0.99813176110019375</v>
      </c>
      <c r="AH352" s="34">
        <v>0.99806954661742753</v>
      </c>
      <c r="AI352" s="34">
        <v>0.99800733601254787</v>
      </c>
      <c r="AJ352" s="34">
        <v>0.99794512928531343</v>
      </c>
      <c r="AK352" s="34">
        <v>0.99788292643548193</v>
      </c>
      <c r="AL352" s="34">
        <v>0.99782072746281236</v>
      </c>
      <c r="AM352" s="34">
        <v>0.99775853236706247</v>
      </c>
      <c r="AN352" s="34">
        <v>0.99769634114799088</v>
      </c>
      <c r="AO352" s="34">
        <v>0.99763415380535614</v>
      </c>
      <c r="AP352" s="34">
        <v>0.99757197033891631</v>
      </c>
      <c r="AQ352" s="34">
        <v>0.99750979074842983</v>
      </c>
      <c r="AR352" s="34">
        <v>0.99744761503365498</v>
      </c>
      <c r="AS352" s="34">
        <v>0.99738544319435074</v>
      </c>
      <c r="AT352" s="34">
        <v>0.99732327523027486</v>
      </c>
      <c r="AU352" s="34">
        <v>0.99726111114118621</v>
      </c>
      <c r="AV352" s="34">
        <v>0.9971989509268433</v>
      </c>
      <c r="AW352" s="34">
        <v>0.99713679458700422</v>
      </c>
      <c r="AX352" s="34">
        <v>0.99707464212142793</v>
      </c>
      <c r="AY352" s="34">
        <v>0.99701249352987276</v>
      </c>
      <c r="AZ352" s="34">
        <v>0.99695034881209699</v>
      </c>
      <c r="BA352" s="34">
        <v>0.99688820796785971</v>
      </c>
      <c r="BB352" s="34">
        <v>0.99682607099691889</v>
      </c>
      <c r="BC352" s="34">
        <v>0.9967639378990335</v>
      </c>
      <c r="BD352" s="34">
        <v>0.99670180867396196</v>
      </c>
      <c r="BE352" s="34">
        <v>0.99663968332146291</v>
      </c>
      <c r="BF352" s="34">
        <v>0.99657756184129487</v>
      </c>
      <c r="BG352" s="34">
        <v>0.99651544423321681</v>
      </c>
      <c r="BH352" s="34">
        <v>0.99645333049698681</v>
      </c>
      <c r="BI352" s="34">
        <v>0.99639122063236407</v>
      </c>
      <c r="BJ352" s="34">
        <v>0.99632911463910701</v>
      </c>
      <c r="BK352" s="34">
        <v>0.99626701251697447</v>
      </c>
      <c r="BL352" s="34">
        <v>0.99620491426572511</v>
      </c>
      <c r="BM352" s="34">
        <v>0.99614281988511755</v>
      </c>
      <c r="BN352" s="34">
        <v>0.99608072937491055</v>
      </c>
      <c r="BO352" s="34">
        <v>0.99601864273486307</v>
      </c>
      <c r="BP352" s="34">
        <v>0.99595655996473353</v>
      </c>
      <c r="BQ352" s="34">
        <v>0.99589448106428102</v>
      </c>
      <c r="BR352" s="34">
        <v>0.99583240603326406</v>
      </c>
      <c r="BS352" s="34">
        <v>0.99577033487144184</v>
      </c>
      <c r="BT352" s="34">
        <v>0.99570826757857278</v>
      </c>
      <c r="BU352" s="34">
        <v>0.99564620415441618</v>
      </c>
      <c r="BV352" s="34">
        <v>0.99558414459873046</v>
      </c>
      <c r="BW352" s="34">
        <v>0.99552208891127458</v>
      </c>
      <c r="BX352" s="34">
        <v>0.99546003709180764</v>
      </c>
      <c r="BY352" s="34">
        <v>0.99539798914008859</v>
      </c>
      <c r="BZ352" s="34">
        <v>0.99533594505587586</v>
      </c>
      <c r="CA352" s="34">
        <v>0.99527390483892897</v>
      </c>
      <c r="CB352" s="34">
        <v>0.99521186848900656</v>
      </c>
      <c r="CC352" s="34">
        <v>0.99514983600586759</v>
      </c>
      <c r="CD352" s="34">
        <v>0.99508780738927105</v>
      </c>
      <c r="CE352" s="34">
        <v>0.99502578263897612</v>
      </c>
      <c r="CF352" s="34">
        <v>0.99496376175474166</v>
      </c>
      <c r="CG352" s="34">
        <v>0.99490174473632664</v>
      </c>
      <c r="CH352" s="34">
        <v>0.99483973158349004</v>
      </c>
      <c r="CI352" s="34">
        <v>0.99477772229599115</v>
      </c>
      <c r="CJ352" s="34">
        <v>0.99471571687358906</v>
      </c>
      <c r="CK352" s="34">
        <v>0.99465371531604274</v>
      </c>
      <c r="CL352" s="34">
        <v>0.99459171762311116</v>
      </c>
      <c r="CM352" s="34">
        <v>0.9945297237945534</v>
      </c>
      <c r="CN352" s="34">
        <v>0.99446773383012899</v>
      </c>
      <c r="CO352" s="34">
        <v>0.99440574772959678</v>
      </c>
      <c r="CP352" s="34">
        <v>0.99434376549271597</v>
      </c>
      <c r="CQ352" s="34">
        <v>0.99428178711924564</v>
      </c>
      <c r="CR352" s="34">
        <v>0.99418882289425126</v>
      </c>
      <c r="CS352" s="34">
        <v>0.99409586736130684</v>
      </c>
      <c r="CT352" s="34">
        <v>0.99400292051959993</v>
      </c>
      <c r="CU352" s="34">
        <v>0.99390998236831796</v>
      </c>
      <c r="CV352" s="34">
        <v>0.99381705290664812</v>
      </c>
      <c r="CW352" s="34">
        <v>0.99372413213377797</v>
      </c>
      <c r="CX352" s="34">
        <v>0.99363122004889526</v>
      </c>
      <c r="CY352" s="34">
        <v>0.99353831665118764</v>
      </c>
      <c r="CZ352" s="34">
        <v>0.99344542193984309</v>
      </c>
      <c r="DA352" s="34">
        <v>0.99335253591404893</v>
      </c>
      <c r="DB352" s="34">
        <v>0.99325965857299336</v>
      </c>
    </row>
    <row r="353" spans="1:106" x14ac:dyDescent="0.2">
      <c r="A353" s="13">
        <f t="shared" ca="1" si="5"/>
        <v>44763</v>
      </c>
      <c r="B353" s="34">
        <v>1.0000623348172251</v>
      </c>
      <c r="C353" s="34">
        <v>1</v>
      </c>
      <c r="D353" s="34">
        <v>0.99993766906816206</v>
      </c>
      <c r="E353" s="34">
        <v>0.99987534202146944</v>
      </c>
      <c r="F353" s="34">
        <v>0.99981301885967966</v>
      </c>
      <c r="G353" s="34">
        <v>0.99975069958255058</v>
      </c>
      <c r="H353" s="34">
        <v>0.99968838418983996</v>
      </c>
      <c r="I353" s="34">
        <v>0.9996260726813061</v>
      </c>
      <c r="J353" s="34">
        <v>0.99956376505670663</v>
      </c>
      <c r="K353" s="34">
        <v>0.99950146131579942</v>
      </c>
      <c r="L353" s="34">
        <v>0.99943916145834222</v>
      </c>
      <c r="M353" s="34">
        <v>0.99937686548409332</v>
      </c>
      <c r="N353" s="34">
        <v>0.99931457339281049</v>
      </c>
      <c r="O353" s="34">
        <v>0.9992522851842518</v>
      </c>
      <c r="P353" s="34">
        <v>0.99919000085817533</v>
      </c>
      <c r="Q353" s="34">
        <v>0.99912772041433895</v>
      </c>
      <c r="R353" s="34">
        <v>0.99906544385250051</v>
      </c>
      <c r="S353" s="34">
        <v>0.99900317117241821</v>
      </c>
      <c r="T353" s="34">
        <v>0.99894090237385014</v>
      </c>
      <c r="U353" s="34">
        <v>0.99887863745655447</v>
      </c>
      <c r="V353" s="34">
        <v>0.99881637642028875</v>
      </c>
      <c r="W353" s="34">
        <v>0.99875411926481172</v>
      </c>
      <c r="X353" s="34">
        <v>0.99869186598988102</v>
      </c>
      <c r="Y353" s="34">
        <v>0.99862961659525507</v>
      </c>
      <c r="Z353" s="34">
        <v>0.99856737108069182</v>
      </c>
      <c r="AA353" s="34">
        <v>0.99850512944594971</v>
      </c>
      <c r="AB353" s="34">
        <v>0.99844289169078648</v>
      </c>
      <c r="AC353" s="34">
        <v>0.99838065781496055</v>
      </c>
      <c r="AD353" s="34">
        <v>0.9983184278182301</v>
      </c>
      <c r="AE353" s="34">
        <v>0.99825620170035334</v>
      </c>
      <c r="AF353" s="34">
        <v>0.99819397946108868</v>
      </c>
      <c r="AG353" s="34">
        <v>0.99813176110019375</v>
      </c>
      <c r="AH353" s="34">
        <v>0.99806954661742753</v>
      </c>
      <c r="AI353" s="34">
        <v>0.99800733601254787</v>
      </c>
      <c r="AJ353" s="34">
        <v>0.99794512928531343</v>
      </c>
      <c r="AK353" s="34">
        <v>0.99788292643548193</v>
      </c>
      <c r="AL353" s="34">
        <v>0.99782072746281236</v>
      </c>
      <c r="AM353" s="34">
        <v>0.99775853236706247</v>
      </c>
      <c r="AN353" s="34">
        <v>0.99769634114799088</v>
      </c>
      <c r="AO353" s="34">
        <v>0.99763415380535614</v>
      </c>
      <c r="AP353" s="34">
        <v>0.99757197033891631</v>
      </c>
      <c r="AQ353" s="34">
        <v>0.99750979074842983</v>
      </c>
      <c r="AR353" s="34">
        <v>0.99744761503365498</v>
      </c>
      <c r="AS353" s="34">
        <v>0.99738544319435074</v>
      </c>
      <c r="AT353" s="34">
        <v>0.99732327523027486</v>
      </c>
      <c r="AU353" s="34">
        <v>0.99726111114118621</v>
      </c>
      <c r="AV353" s="34">
        <v>0.9971989509268433</v>
      </c>
      <c r="AW353" s="34">
        <v>0.99713679458700422</v>
      </c>
      <c r="AX353" s="34">
        <v>0.99707464212142793</v>
      </c>
      <c r="AY353" s="34">
        <v>0.99701249352987276</v>
      </c>
      <c r="AZ353" s="34">
        <v>0.99695034881209699</v>
      </c>
      <c r="BA353" s="34">
        <v>0.99688820796785971</v>
      </c>
      <c r="BB353" s="34">
        <v>0.99682607099691889</v>
      </c>
      <c r="BC353" s="34">
        <v>0.9967639378990335</v>
      </c>
      <c r="BD353" s="34">
        <v>0.99670180867396196</v>
      </c>
      <c r="BE353" s="34">
        <v>0.99663968332146291</v>
      </c>
      <c r="BF353" s="34">
        <v>0.99657756184129487</v>
      </c>
      <c r="BG353" s="34">
        <v>0.99651544423321681</v>
      </c>
      <c r="BH353" s="34">
        <v>0.99645333049698681</v>
      </c>
      <c r="BI353" s="34">
        <v>0.99639122063236407</v>
      </c>
      <c r="BJ353" s="34">
        <v>0.99632911463910701</v>
      </c>
      <c r="BK353" s="34">
        <v>0.99626701251697447</v>
      </c>
      <c r="BL353" s="34">
        <v>0.99620491426572511</v>
      </c>
      <c r="BM353" s="34">
        <v>0.99614281988511755</v>
      </c>
      <c r="BN353" s="34">
        <v>0.99608072937491055</v>
      </c>
      <c r="BO353" s="34">
        <v>0.99601864273486307</v>
      </c>
      <c r="BP353" s="34">
        <v>0.99595655996473353</v>
      </c>
      <c r="BQ353" s="34">
        <v>0.99589448106428102</v>
      </c>
      <c r="BR353" s="34">
        <v>0.99583240603326406</v>
      </c>
      <c r="BS353" s="34">
        <v>0.99577033487144184</v>
      </c>
      <c r="BT353" s="34">
        <v>0.99570826757857278</v>
      </c>
      <c r="BU353" s="34">
        <v>0.99564620415441618</v>
      </c>
      <c r="BV353" s="34">
        <v>0.99558414459873046</v>
      </c>
      <c r="BW353" s="34">
        <v>0.99552208891127458</v>
      </c>
      <c r="BX353" s="34">
        <v>0.99546003709180764</v>
      </c>
      <c r="BY353" s="34">
        <v>0.99539798914008859</v>
      </c>
      <c r="BZ353" s="34">
        <v>0.99533594505587586</v>
      </c>
      <c r="CA353" s="34">
        <v>0.99527390483892897</v>
      </c>
      <c r="CB353" s="34">
        <v>0.99521186848900656</v>
      </c>
      <c r="CC353" s="34">
        <v>0.99514983600586759</v>
      </c>
      <c r="CD353" s="34">
        <v>0.99508780738927105</v>
      </c>
      <c r="CE353" s="34">
        <v>0.99502578263897612</v>
      </c>
      <c r="CF353" s="34">
        <v>0.99496376175474166</v>
      </c>
      <c r="CG353" s="34">
        <v>0.99490174473632664</v>
      </c>
      <c r="CH353" s="34">
        <v>0.99483973158349004</v>
      </c>
      <c r="CI353" s="34">
        <v>0.99477772229599115</v>
      </c>
      <c r="CJ353" s="34">
        <v>0.99471571687358906</v>
      </c>
      <c r="CK353" s="34">
        <v>0.99465371531604274</v>
      </c>
      <c r="CL353" s="34">
        <v>0.99459171762311116</v>
      </c>
      <c r="CM353" s="34">
        <v>0.9945297237945534</v>
      </c>
      <c r="CN353" s="34">
        <v>0.99446773383012899</v>
      </c>
      <c r="CO353" s="34">
        <v>0.99440574772959678</v>
      </c>
      <c r="CP353" s="34">
        <v>0.99434376549271597</v>
      </c>
      <c r="CQ353" s="34">
        <v>0.99428178711924564</v>
      </c>
      <c r="CR353" s="34">
        <v>0.99418882289425126</v>
      </c>
      <c r="CS353" s="34">
        <v>0.99409586736130684</v>
      </c>
      <c r="CT353" s="34">
        <v>0.99400292051959993</v>
      </c>
      <c r="CU353" s="34">
        <v>0.99390998236831796</v>
      </c>
      <c r="CV353" s="34">
        <v>0.99381705290664812</v>
      </c>
      <c r="CW353" s="34">
        <v>0.99372413213377797</v>
      </c>
      <c r="CX353" s="34">
        <v>0.99363122004889526</v>
      </c>
      <c r="CY353" s="34">
        <v>0.99353831665118764</v>
      </c>
      <c r="CZ353" s="34">
        <v>0.99344542193984309</v>
      </c>
      <c r="DA353" s="34">
        <v>0.99335253591404893</v>
      </c>
      <c r="DB353" s="34">
        <v>0.99325965857299336</v>
      </c>
    </row>
    <row r="354" spans="1:106" x14ac:dyDescent="0.2">
      <c r="A354" s="13">
        <f t="shared" ca="1" si="5"/>
        <v>44764</v>
      </c>
      <c r="B354" s="34">
        <v>1.0000623348172251</v>
      </c>
      <c r="C354" s="34">
        <v>1</v>
      </c>
      <c r="D354" s="34">
        <v>0.99993766906816206</v>
      </c>
      <c r="E354" s="34">
        <v>0.99987534202146944</v>
      </c>
      <c r="F354" s="34">
        <v>0.99981301885967966</v>
      </c>
      <c r="G354" s="34">
        <v>0.99975069958255058</v>
      </c>
      <c r="H354" s="34">
        <v>0.99968838418983996</v>
      </c>
      <c r="I354" s="34">
        <v>0.9996260726813061</v>
      </c>
      <c r="J354" s="34">
        <v>0.99956376505670663</v>
      </c>
      <c r="K354" s="34">
        <v>0.99950146131579942</v>
      </c>
      <c r="L354" s="34">
        <v>0.99943916145834222</v>
      </c>
      <c r="M354" s="34">
        <v>0.99937686548409332</v>
      </c>
      <c r="N354" s="34">
        <v>0.99931457339281049</v>
      </c>
      <c r="O354" s="34">
        <v>0.9992522851842518</v>
      </c>
      <c r="P354" s="34">
        <v>0.99919000085817533</v>
      </c>
      <c r="Q354" s="34">
        <v>0.99912772041433895</v>
      </c>
      <c r="R354" s="34">
        <v>0.99906544385250051</v>
      </c>
      <c r="S354" s="34">
        <v>0.99900317117241821</v>
      </c>
      <c r="T354" s="34">
        <v>0.99894090237385014</v>
      </c>
      <c r="U354" s="34">
        <v>0.99887863745655447</v>
      </c>
      <c r="V354" s="34">
        <v>0.99881637642028875</v>
      </c>
      <c r="W354" s="34">
        <v>0.99875411926481172</v>
      </c>
      <c r="X354" s="34">
        <v>0.99869186598988102</v>
      </c>
      <c r="Y354" s="34">
        <v>0.99862961659525507</v>
      </c>
      <c r="Z354" s="34">
        <v>0.99856737108069182</v>
      </c>
      <c r="AA354" s="34">
        <v>0.99850512944594971</v>
      </c>
      <c r="AB354" s="34">
        <v>0.99844289169078648</v>
      </c>
      <c r="AC354" s="34">
        <v>0.99838065781496055</v>
      </c>
      <c r="AD354" s="34">
        <v>0.9983184278182301</v>
      </c>
      <c r="AE354" s="34">
        <v>0.99825620170035334</v>
      </c>
      <c r="AF354" s="34">
        <v>0.99819397946108868</v>
      </c>
      <c r="AG354" s="34">
        <v>0.99813176110019375</v>
      </c>
      <c r="AH354" s="34">
        <v>0.99806954661742753</v>
      </c>
      <c r="AI354" s="34">
        <v>0.99800733601254787</v>
      </c>
      <c r="AJ354" s="34">
        <v>0.99794512928531343</v>
      </c>
      <c r="AK354" s="34">
        <v>0.99788292643548193</v>
      </c>
      <c r="AL354" s="34">
        <v>0.99782072746281236</v>
      </c>
      <c r="AM354" s="34">
        <v>0.99775853236706247</v>
      </c>
      <c r="AN354" s="34">
        <v>0.99769634114799088</v>
      </c>
      <c r="AO354" s="34">
        <v>0.99763415380535614</v>
      </c>
      <c r="AP354" s="34">
        <v>0.99757197033891631</v>
      </c>
      <c r="AQ354" s="34">
        <v>0.99750979074842983</v>
      </c>
      <c r="AR354" s="34">
        <v>0.99744761503365498</v>
      </c>
      <c r="AS354" s="34">
        <v>0.99738544319435074</v>
      </c>
      <c r="AT354" s="34">
        <v>0.99732327523027486</v>
      </c>
      <c r="AU354" s="34">
        <v>0.99726111114118621</v>
      </c>
      <c r="AV354" s="34">
        <v>0.9971989509268433</v>
      </c>
      <c r="AW354" s="34">
        <v>0.99713679458700422</v>
      </c>
      <c r="AX354" s="34">
        <v>0.99707464212142793</v>
      </c>
      <c r="AY354" s="34">
        <v>0.99701249352987276</v>
      </c>
      <c r="AZ354" s="34">
        <v>0.99695034881209699</v>
      </c>
      <c r="BA354" s="34">
        <v>0.99688820796785971</v>
      </c>
      <c r="BB354" s="34">
        <v>0.99682607099691889</v>
      </c>
      <c r="BC354" s="34">
        <v>0.9967639378990335</v>
      </c>
      <c r="BD354" s="34">
        <v>0.99670180867396196</v>
      </c>
      <c r="BE354" s="34">
        <v>0.99663968332146291</v>
      </c>
      <c r="BF354" s="34">
        <v>0.99657756184129487</v>
      </c>
      <c r="BG354" s="34">
        <v>0.99651544423321681</v>
      </c>
      <c r="BH354" s="34">
        <v>0.99645333049698681</v>
      </c>
      <c r="BI354" s="34">
        <v>0.99639122063236407</v>
      </c>
      <c r="BJ354" s="34">
        <v>0.99632911463910701</v>
      </c>
      <c r="BK354" s="34">
        <v>0.99626701251697447</v>
      </c>
      <c r="BL354" s="34">
        <v>0.99620491426572511</v>
      </c>
      <c r="BM354" s="34">
        <v>0.99614281988511755</v>
      </c>
      <c r="BN354" s="34">
        <v>0.99608072937491055</v>
      </c>
      <c r="BO354" s="34">
        <v>0.99601864273486307</v>
      </c>
      <c r="BP354" s="34">
        <v>0.99595655996473353</v>
      </c>
      <c r="BQ354" s="34">
        <v>0.99589448106428102</v>
      </c>
      <c r="BR354" s="34">
        <v>0.99583240603326406</v>
      </c>
      <c r="BS354" s="34">
        <v>0.99577033487144184</v>
      </c>
      <c r="BT354" s="34">
        <v>0.99570826757857278</v>
      </c>
      <c r="BU354" s="34">
        <v>0.99564620415441618</v>
      </c>
      <c r="BV354" s="34">
        <v>0.99558414459873046</v>
      </c>
      <c r="BW354" s="34">
        <v>0.99552208891127458</v>
      </c>
      <c r="BX354" s="34">
        <v>0.99546003709180764</v>
      </c>
      <c r="BY354" s="34">
        <v>0.99539798914008859</v>
      </c>
      <c r="BZ354" s="34">
        <v>0.99533594505587586</v>
      </c>
      <c r="CA354" s="34">
        <v>0.99527390483892897</v>
      </c>
      <c r="CB354" s="34">
        <v>0.99521186848900656</v>
      </c>
      <c r="CC354" s="34">
        <v>0.99514983600586759</v>
      </c>
      <c r="CD354" s="34">
        <v>0.99508780738927105</v>
      </c>
      <c r="CE354" s="34">
        <v>0.99502578263897612</v>
      </c>
      <c r="CF354" s="34">
        <v>0.99496376175474166</v>
      </c>
      <c r="CG354" s="34">
        <v>0.99490174473632664</v>
      </c>
      <c r="CH354" s="34">
        <v>0.99483973158349004</v>
      </c>
      <c r="CI354" s="34">
        <v>0.99477772229599115</v>
      </c>
      <c r="CJ354" s="34">
        <v>0.99471571687358906</v>
      </c>
      <c r="CK354" s="34">
        <v>0.99465371531604274</v>
      </c>
      <c r="CL354" s="34">
        <v>0.99459171762311116</v>
      </c>
      <c r="CM354" s="34">
        <v>0.9945297237945534</v>
      </c>
      <c r="CN354" s="34">
        <v>0.99446773383012899</v>
      </c>
      <c r="CO354" s="34">
        <v>0.99440574772959678</v>
      </c>
      <c r="CP354" s="34">
        <v>0.99434376549271597</v>
      </c>
      <c r="CQ354" s="34">
        <v>0.99428178711924564</v>
      </c>
      <c r="CR354" s="34">
        <v>0.99418882289425126</v>
      </c>
      <c r="CS354" s="34">
        <v>0.99409586736130684</v>
      </c>
      <c r="CT354" s="34">
        <v>0.99400292051959993</v>
      </c>
      <c r="CU354" s="34">
        <v>0.99390998236831796</v>
      </c>
      <c r="CV354" s="34">
        <v>0.99381705290664812</v>
      </c>
      <c r="CW354" s="34">
        <v>0.99372413213377797</v>
      </c>
      <c r="CX354" s="34">
        <v>0.99363122004889526</v>
      </c>
      <c r="CY354" s="34">
        <v>0.99353831665118764</v>
      </c>
      <c r="CZ354" s="34">
        <v>0.99344542193984309</v>
      </c>
      <c r="DA354" s="34">
        <v>0.99335253591404893</v>
      </c>
      <c r="DB354" s="34">
        <v>0.99325965857299336</v>
      </c>
    </row>
    <row r="355" spans="1:106" x14ac:dyDescent="0.2">
      <c r="A355" s="13">
        <f t="shared" ca="1" si="5"/>
        <v>44767</v>
      </c>
      <c r="B355" s="34">
        <v>1.0000623348172251</v>
      </c>
      <c r="C355" s="34">
        <v>1</v>
      </c>
      <c r="D355" s="34">
        <v>0.99993766906816206</v>
      </c>
      <c r="E355" s="34">
        <v>0.99987534202146944</v>
      </c>
      <c r="F355" s="34">
        <v>0.99981301885967966</v>
      </c>
      <c r="G355" s="34">
        <v>0.99975069958255058</v>
      </c>
      <c r="H355" s="34">
        <v>0.99968838418983996</v>
      </c>
      <c r="I355" s="34">
        <v>0.9996260726813061</v>
      </c>
      <c r="J355" s="34">
        <v>0.99956376505670663</v>
      </c>
      <c r="K355" s="34">
        <v>0.99950146131579942</v>
      </c>
      <c r="L355" s="34">
        <v>0.99943916145834222</v>
      </c>
      <c r="M355" s="34">
        <v>0.99937686548409332</v>
      </c>
      <c r="N355" s="34">
        <v>0.99931457339281049</v>
      </c>
      <c r="O355" s="34">
        <v>0.9992522851842518</v>
      </c>
      <c r="P355" s="34">
        <v>0.99919000085817533</v>
      </c>
      <c r="Q355" s="34">
        <v>0.99912772041433895</v>
      </c>
      <c r="R355" s="34">
        <v>0.99906544385250051</v>
      </c>
      <c r="S355" s="34">
        <v>0.99900317117241821</v>
      </c>
      <c r="T355" s="34">
        <v>0.99894090237385014</v>
      </c>
      <c r="U355" s="34">
        <v>0.99887863745655447</v>
      </c>
      <c r="V355" s="34">
        <v>0.99881637642028875</v>
      </c>
      <c r="W355" s="34">
        <v>0.99875411926481172</v>
      </c>
      <c r="X355" s="34">
        <v>0.99869186598988102</v>
      </c>
      <c r="Y355" s="34">
        <v>0.99862961659525507</v>
      </c>
      <c r="Z355" s="34">
        <v>0.99856737108069182</v>
      </c>
      <c r="AA355" s="34">
        <v>0.99850512944594971</v>
      </c>
      <c r="AB355" s="34">
        <v>0.99844289169078648</v>
      </c>
      <c r="AC355" s="34">
        <v>0.99838065781496055</v>
      </c>
      <c r="AD355" s="34">
        <v>0.9983184278182301</v>
      </c>
      <c r="AE355" s="34">
        <v>0.99825620170035334</v>
      </c>
      <c r="AF355" s="34">
        <v>0.99819397946108868</v>
      </c>
      <c r="AG355" s="34">
        <v>0.99813176110019375</v>
      </c>
      <c r="AH355" s="34">
        <v>0.99806954661742753</v>
      </c>
      <c r="AI355" s="34">
        <v>0.99800733601254787</v>
      </c>
      <c r="AJ355" s="34">
        <v>0.99794512928531343</v>
      </c>
      <c r="AK355" s="34">
        <v>0.99788292643548193</v>
      </c>
      <c r="AL355" s="34">
        <v>0.99782072746281236</v>
      </c>
      <c r="AM355" s="34">
        <v>0.99775853236706247</v>
      </c>
      <c r="AN355" s="34">
        <v>0.99769634114799088</v>
      </c>
      <c r="AO355" s="34">
        <v>0.99763415380535614</v>
      </c>
      <c r="AP355" s="34">
        <v>0.99757197033891631</v>
      </c>
      <c r="AQ355" s="34">
        <v>0.99750979074842983</v>
      </c>
      <c r="AR355" s="34">
        <v>0.99744761503365498</v>
      </c>
      <c r="AS355" s="34">
        <v>0.99738544319435074</v>
      </c>
      <c r="AT355" s="34">
        <v>0.99732327523027486</v>
      </c>
      <c r="AU355" s="34">
        <v>0.99726111114118621</v>
      </c>
      <c r="AV355" s="34">
        <v>0.9971989509268433</v>
      </c>
      <c r="AW355" s="34">
        <v>0.99713679458700422</v>
      </c>
      <c r="AX355" s="34">
        <v>0.99707464212142793</v>
      </c>
      <c r="AY355" s="34">
        <v>0.99701249352987276</v>
      </c>
      <c r="AZ355" s="34">
        <v>0.99695034881209699</v>
      </c>
      <c r="BA355" s="34">
        <v>0.99688820796785971</v>
      </c>
      <c r="BB355" s="34">
        <v>0.99682607099691889</v>
      </c>
      <c r="BC355" s="34">
        <v>0.9967639378990335</v>
      </c>
      <c r="BD355" s="34">
        <v>0.99670180867396196</v>
      </c>
      <c r="BE355" s="34">
        <v>0.99663968332146291</v>
      </c>
      <c r="BF355" s="34">
        <v>0.99657756184129487</v>
      </c>
      <c r="BG355" s="34">
        <v>0.99651544423321681</v>
      </c>
      <c r="BH355" s="34">
        <v>0.99645333049698681</v>
      </c>
      <c r="BI355" s="34">
        <v>0.99639122063236407</v>
      </c>
      <c r="BJ355" s="34">
        <v>0.99632911463910701</v>
      </c>
      <c r="BK355" s="34">
        <v>0.99626701251697447</v>
      </c>
      <c r="BL355" s="34">
        <v>0.99620491426572511</v>
      </c>
      <c r="BM355" s="34">
        <v>0.99614281988511755</v>
      </c>
      <c r="BN355" s="34">
        <v>0.99608072937491055</v>
      </c>
      <c r="BO355" s="34">
        <v>0.99601864273486307</v>
      </c>
      <c r="BP355" s="34">
        <v>0.99595655996473353</v>
      </c>
      <c r="BQ355" s="34">
        <v>0.99589448106428102</v>
      </c>
      <c r="BR355" s="34">
        <v>0.99583240603326406</v>
      </c>
      <c r="BS355" s="34">
        <v>0.99577033487144184</v>
      </c>
      <c r="BT355" s="34">
        <v>0.99570826757857278</v>
      </c>
      <c r="BU355" s="34">
        <v>0.99564620415441618</v>
      </c>
      <c r="BV355" s="34">
        <v>0.99558414459873046</v>
      </c>
      <c r="BW355" s="34">
        <v>0.99552208891127458</v>
      </c>
      <c r="BX355" s="34">
        <v>0.99546003709180764</v>
      </c>
      <c r="BY355" s="34">
        <v>0.99539798914008859</v>
      </c>
      <c r="BZ355" s="34">
        <v>0.99533594505587586</v>
      </c>
      <c r="CA355" s="34">
        <v>0.99527390483892897</v>
      </c>
      <c r="CB355" s="34">
        <v>0.99521186848900656</v>
      </c>
      <c r="CC355" s="34">
        <v>0.99514983600586759</v>
      </c>
      <c r="CD355" s="34">
        <v>0.99508780738927105</v>
      </c>
      <c r="CE355" s="34">
        <v>0.99502578263897612</v>
      </c>
      <c r="CF355" s="34">
        <v>0.99496376175474166</v>
      </c>
      <c r="CG355" s="34">
        <v>0.99490174473632664</v>
      </c>
      <c r="CH355" s="34">
        <v>0.99483973158349004</v>
      </c>
      <c r="CI355" s="34">
        <v>0.99477772229599115</v>
      </c>
      <c r="CJ355" s="34">
        <v>0.99471571687358906</v>
      </c>
      <c r="CK355" s="34">
        <v>0.99465371531604274</v>
      </c>
      <c r="CL355" s="34">
        <v>0.99459171762311116</v>
      </c>
      <c r="CM355" s="34">
        <v>0.9945297237945534</v>
      </c>
      <c r="CN355" s="34">
        <v>0.99446773383012899</v>
      </c>
      <c r="CO355" s="34">
        <v>0.99440574772959678</v>
      </c>
      <c r="CP355" s="34">
        <v>0.99434376549271597</v>
      </c>
      <c r="CQ355" s="34">
        <v>0.99428178711924564</v>
      </c>
      <c r="CR355" s="34">
        <v>0.99418882289425126</v>
      </c>
      <c r="CS355" s="34">
        <v>0.99409586736130684</v>
      </c>
      <c r="CT355" s="34">
        <v>0.99400292051959993</v>
      </c>
      <c r="CU355" s="34">
        <v>0.99390998236831796</v>
      </c>
      <c r="CV355" s="34">
        <v>0.99381705290664812</v>
      </c>
      <c r="CW355" s="34">
        <v>0.99372413213377797</v>
      </c>
      <c r="CX355" s="34">
        <v>0.99363122004889526</v>
      </c>
      <c r="CY355" s="34">
        <v>0.99353831665118764</v>
      </c>
      <c r="CZ355" s="34">
        <v>0.99344542193984309</v>
      </c>
      <c r="DA355" s="34">
        <v>0.99335253591404893</v>
      </c>
      <c r="DB355" s="34">
        <v>0.99325965857299336</v>
      </c>
    </row>
    <row r="356" spans="1:106" x14ac:dyDescent="0.2">
      <c r="A356" s="13">
        <f t="shared" ca="1" si="5"/>
        <v>44768</v>
      </c>
      <c r="B356" s="34">
        <v>1.0000623348172251</v>
      </c>
      <c r="C356" s="34">
        <v>1</v>
      </c>
      <c r="D356" s="34">
        <v>0.99993766906816206</v>
      </c>
      <c r="E356" s="34">
        <v>0.99987534202146944</v>
      </c>
      <c r="F356" s="34">
        <v>0.99981301885967966</v>
      </c>
      <c r="G356" s="34">
        <v>0.99975069958255058</v>
      </c>
      <c r="H356" s="34">
        <v>0.99968838418983996</v>
      </c>
      <c r="I356" s="34">
        <v>0.9996260726813061</v>
      </c>
      <c r="J356" s="34">
        <v>0.99956376505670663</v>
      </c>
      <c r="K356" s="34">
        <v>0.99950146131579942</v>
      </c>
      <c r="L356" s="34">
        <v>0.99943916145834222</v>
      </c>
      <c r="M356" s="34">
        <v>0.99937686548409332</v>
      </c>
      <c r="N356" s="34">
        <v>0.99931457339281049</v>
      </c>
      <c r="O356" s="34">
        <v>0.9992522851842518</v>
      </c>
      <c r="P356" s="34">
        <v>0.99919000085817533</v>
      </c>
      <c r="Q356" s="34">
        <v>0.99912772041433895</v>
      </c>
      <c r="R356" s="34">
        <v>0.99906544385250051</v>
      </c>
      <c r="S356" s="34">
        <v>0.99900317117241821</v>
      </c>
      <c r="T356" s="34">
        <v>0.99894090237385014</v>
      </c>
      <c r="U356" s="34">
        <v>0.99887863745655447</v>
      </c>
      <c r="V356" s="34">
        <v>0.99881637642028875</v>
      </c>
      <c r="W356" s="34">
        <v>0.99875411926481172</v>
      </c>
      <c r="X356" s="34">
        <v>0.99869186598988102</v>
      </c>
      <c r="Y356" s="34">
        <v>0.99862961659525507</v>
      </c>
      <c r="Z356" s="34">
        <v>0.99856737108069182</v>
      </c>
      <c r="AA356" s="34">
        <v>0.99850512944594971</v>
      </c>
      <c r="AB356" s="34">
        <v>0.99844289169078648</v>
      </c>
      <c r="AC356" s="34">
        <v>0.99838065781496055</v>
      </c>
      <c r="AD356" s="34">
        <v>0.9983184278182301</v>
      </c>
      <c r="AE356" s="34">
        <v>0.99825620170035334</v>
      </c>
      <c r="AF356" s="34">
        <v>0.99819397946108868</v>
      </c>
      <c r="AG356" s="34">
        <v>0.99813176110019375</v>
      </c>
      <c r="AH356" s="34">
        <v>0.99806954661742753</v>
      </c>
      <c r="AI356" s="34">
        <v>0.99800733601254787</v>
      </c>
      <c r="AJ356" s="34">
        <v>0.99794512928531343</v>
      </c>
      <c r="AK356" s="34">
        <v>0.99788292643548193</v>
      </c>
      <c r="AL356" s="34">
        <v>0.99782072746281236</v>
      </c>
      <c r="AM356" s="34">
        <v>0.99775853236706247</v>
      </c>
      <c r="AN356" s="34">
        <v>0.99769634114799088</v>
      </c>
      <c r="AO356" s="34">
        <v>0.99763415380535614</v>
      </c>
      <c r="AP356" s="34">
        <v>0.99757197033891631</v>
      </c>
      <c r="AQ356" s="34">
        <v>0.99750979074842983</v>
      </c>
      <c r="AR356" s="34">
        <v>0.99744761503365498</v>
      </c>
      <c r="AS356" s="34">
        <v>0.99738544319435074</v>
      </c>
      <c r="AT356" s="34">
        <v>0.99732327523027486</v>
      </c>
      <c r="AU356" s="34">
        <v>0.99726111114118621</v>
      </c>
      <c r="AV356" s="34">
        <v>0.9971989509268433</v>
      </c>
      <c r="AW356" s="34">
        <v>0.99713679458700422</v>
      </c>
      <c r="AX356" s="34">
        <v>0.99707464212142793</v>
      </c>
      <c r="AY356" s="34">
        <v>0.99701249352987276</v>
      </c>
      <c r="AZ356" s="34">
        <v>0.99695034881209699</v>
      </c>
      <c r="BA356" s="34">
        <v>0.99688820796785971</v>
      </c>
      <c r="BB356" s="34">
        <v>0.99682607099691889</v>
      </c>
      <c r="BC356" s="34">
        <v>0.9967639378990335</v>
      </c>
      <c r="BD356" s="34">
        <v>0.99670180867396196</v>
      </c>
      <c r="BE356" s="34">
        <v>0.99663968332146291</v>
      </c>
      <c r="BF356" s="34">
        <v>0.99657756184129487</v>
      </c>
      <c r="BG356" s="34">
        <v>0.99651544423321681</v>
      </c>
      <c r="BH356" s="34">
        <v>0.99645333049698681</v>
      </c>
      <c r="BI356" s="34">
        <v>0.99639122063236407</v>
      </c>
      <c r="BJ356" s="34">
        <v>0.99632911463910701</v>
      </c>
      <c r="BK356" s="34">
        <v>0.99626701251697447</v>
      </c>
      <c r="BL356" s="34">
        <v>0.99620491426572511</v>
      </c>
      <c r="BM356" s="34">
        <v>0.99614281988511755</v>
      </c>
      <c r="BN356" s="34">
        <v>0.99608072937491055</v>
      </c>
      <c r="BO356" s="34">
        <v>0.99601864273486307</v>
      </c>
      <c r="BP356" s="34">
        <v>0.99595655996473353</v>
      </c>
      <c r="BQ356" s="34">
        <v>0.99589448106428102</v>
      </c>
      <c r="BR356" s="34">
        <v>0.99583240603326406</v>
      </c>
      <c r="BS356" s="34">
        <v>0.99577033487144184</v>
      </c>
      <c r="BT356" s="34">
        <v>0.99570826757857278</v>
      </c>
      <c r="BU356" s="34">
        <v>0.99564620415441618</v>
      </c>
      <c r="BV356" s="34">
        <v>0.99558414459873046</v>
      </c>
      <c r="BW356" s="34">
        <v>0.99552208891127458</v>
      </c>
      <c r="BX356" s="34">
        <v>0.99546003709180764</v>
      </c>
      <c r="BY356" s="34">
        <v>0.99539798914008859</v>
      </c>
      <c r="BZ356" s="34">
        <v>0.99533594505587586</v>
      </c>
      <c r="CA356" s="34">
        <v>0.99527390483892897</v>
      </c>
      <c r="CB356" s="34">
        <v>0.99521186848900656</v>
      </c>
      <c r="CC356" s="34">
        <v>0.99514983600586759</v>
      </c>
      <c r="CD356" s="34">
        <v>0.99508780738927105</v>
      </c>
      <c r="CE356" s="34">
        <v>0.99502578263897612</v>
      </c>
      <c r="CF356" s="34">
        <v>0.99496376175474166</v>
      </c>
      <c r="CG356" s="34">
        <v>0.99490174473632664</v>
      </c>
      <c r="CH356" s="34">
        <v>0.99483973158349004</v>
      </c>
      <c r="CI356" s="34">
        <v>0.99477772229599115</v>
      </c>
      <c r="CJ356" s="34">
        <v>0.99471571687358906</v>
      </c>
      <c r="CK356" s="34">
        <v>0.99465371531604274</v>
      </c>
      <c r="CL356" s="34">
        <v>0.99459171762311116</v>
      </c>
      <c r="CM356" s="34">
        <v>0.9945297237945534</v>
      </c>
      <c r="CN356" s="34">
        <v>0.99446773383012899</v>
      </c>
      <c r="CO356" s="34">
        <v>0.99440574772959678</v>
      </c>
      <c r="CP356" s="34">
        <v>0.99434376549271597</v>
      </c>
      <c r="CQ356" s="34">
        <v>0.99428178711924564</v>
      </c>
      <c r="CR356" s="34">
        <v>0.99418882289425126</v>
      </c>
      <c r="CS356" s="34">
        <v>0.99409586736130684</v>
      </c>
      <c r="CT356" s="34">
        <v>0.99400292051959993</v>
      </c>
      <c r="CU356" s="34">
        <v>0.99390998236831796</v>
      </c>
      <c r="CV356" s="34">
        <v>0.99381705290664812</v>
      </c>
      <c r="CW356" s="34">
        <v>0.99372413213377797</v>
      </c>
      <c r="CX356" s="34">
        <v>0.99363122004889526</v>
      </c>
      <c r="CY356" s="34">
        <v>0.99353831665118764</v>
      </c>
      <c r="CZ356" s="34">
        <v>0.99344542193984309</v>
      </c>
      <c r="DA356" s="34">
        <v>0.99335253591404893</v>
      </c>
      <c r="DB356" s="34">
        <v>0.99325965857299336</v>
      </c>
    </row>
    <row r="357" spans="1:106" x14ac:dyDescent="0.2">
      <c r="A357" s="13">
        <f t="shared" ca="1" si="5"/>
        <v>44769</v>
      </c>
      <c r="B357" s="34">
        <v>1.0000623348172251</v>
      </c>
      <c r="C357" s="34">
        <v>1</v>
      </c>
      <c r="D357" s="34">
        <v>0.99993766906816206</v>
      </c>
      <c r="E357" s="34">
        <v>0.99987534202146944</v>
      </c>
      <c r="F357" s="34">
        <v>0.99981301885967966</v>
      </c>
      <c r="G357" s="34">
        <v>0.99975069958255058</v>
      </c>
      <c r="H357" s="34">
        <v>0.99968838418983996</v>
      </c>
      <c r="I357" s="34">
        <v>0.9996260726813061</v>
      </c>
      <c r="J357" s="34">
        <v>0.99956376505670663</v>
      </c>
      <c r="K357" s="34">
        <v>0.99950146131579942</v>
      </c>
      <c r="L357" s="34">
        <v>0.99943916145834222</v>
      </c>
      <c r="M357" s="34">
        <v>0.99937686548409332</v>
      </c>
      <c r="N357" s="34">
        <v>0.99931457339281049</v>
      </c>
      <c r="O357" s="34">
        <v>0.9992522851842518</v>
      </c>
      <c r="P357" s="34">
        <v>0.99919000085817533</v>
      </c>
      <c r="Q357" s="34">
        <v>0.99912772041433895</v>
      </c>
      <c r="R357" s="34">
        <v>0.99906544385250051</v>
      </c>
      <c r="S357" s="34">
        <v>0.99900317117241821</v>
      </c>
      <c r="T357" s="34">
        <v>0.99894090237385014</v>
      </c>
      <c r="U357" s="34">
        <v>0.99887863745655447</v>
      </c>
      <c r="V357" s="34">
        <v>0.99881637642028875</v>
      </c>
      <c r="W357" s="34">
        <v>0.99875411926481172</v>
      </c>
      <c r="X357" s="34">
        <v>0.99869186598988102</v>
      </c>
      <c r="Y357" s="34">
        <v>0.99862961659525507</v>
      </c>
      <c r="Z357" s="34">
        <v>0.99856737108069182</v>
      </c>
      <c r="AA357" s="34">
        <v>0.99850512944594971</v>
      </c>
      <c r="AB357" s="34">
        <v>0.99844289169078648</v>
      </c>
      <c r="AC357" s="34">
        <v>0.99838065781496055</v>
      </c>
      <c r="AD357" s="34">
        <v>0.9983184278182301</v>
      </c>
      <c r="AE357" s="34">
        <v>0.99825620170035334</v>
      </c>
      <c r="AF357" s="34">
        <v>0.99819397946108868</v>
      </c>
      <c r="AG357" s="34">
        <v>0.99813176110019375</v>
      </c>
      <c r="AH357" s="34">
        <v>0.99806954661742753</v>
      </c>
      <c r="AI357" s="34">
        <v>0.99800733601254787</v>
      </c>
      <c r="AJ357" s="34">
        <v>0.99794512928531343</v>
      </c>
      <c r="AK357" s="34">
        <v>0.99788292643548193</v>
      </c>
      <c r="AL357" s="34">
        <v>0.99782072746281236</v>
      </c>
      <c r="AM357" s="34">
        <v>0.99775853236706247</v>
      </c>
      <c r="AN357" s="34">
        <v>0.99769634114799088</v>
      </c>
      <c r="AO357" s="34">
        <v>0.99763415380535614</v>
      </c>
      <c r="AP357" s="34">
        <v>0.99757197033891631</v>
      </c>
      <c r="AQ357" s="34">
        <v>0.99750979074842983</v>
      </c>
      <c r="AR357" s="34">
        <v>0.99744761503365498</v>
      </c>
      <c r="AS357" s="34">
        <v>0.99738544319435074</v>
      </c>
      <c r="AT357" s="34">
        <v>0.99732327523027486</v>
      </c>
      <c r="AU357" s="34">
        <v>0.99726111114118621</v>
      </c>
      <c r="AV357" s="34">
        <v>0.9971989509268433</v>
      </c>
      <c r="AW357" s="34">
        <v>0.99713679458700422</v>
      </c>
      <c r="AX357" s="34">
        <v>0.99707464212142793</v>
      </c>
      <c r="AY357" s="34">
        <v>0.99701249352987276</v>
      </c>
      <c r="AZ357" s="34">
        <v>0.99695034881209699</v>
      </c>
      <c r="BA357" s="34">
        <v>0.99688820796785971</v>
      </c>
      <c r="BB357" s="34">
        <v>0.99682607099691889</v>
      </c>
      <c r="BC357" s="34">
        <v>0.9967639378990335</v>
      </c>
      <c r="BD357" s="34">
        <v>0.99670180867396196</v>
      </c>
      <c r="BE357" s="34">
        <v>0.99663968332146291</v>
      </c>
      <c r="BF357" s="34">
        <v>0.99657756184129487</v>
      </c>
      <c r="BG357" s="34">
        <v>0.99651544423321681</v>
      </c>
      <c r="BH357" s="34">
        <v>0.99645333049698681</v>
      </c>
      <c r="BI357" s="34">
        <v>0.99639122063236407</v>
      </c>
      <c r="BJ357" s="34">
        <v>0.99632911463910701</v>
      </c>
      <c r="BK357" s="34">
        <v>0.99626701251697447</v>
      </c>
      <c r="BL357" s="34">
        <v>0.99620491426572511</v>
      </c>
      <c r="BM357" s="34">
        <v>0.99614281988511755</v>
      </c>
      <c r="BN357" s="34">
        <v>0.99608072937491055</v>
      </c>
      <c r="BO357" s="34">
        <v>0.99601864273486307</v>
      </c>
      <c r="BP357" s="34">
        <v>0.99595655996473353</v>
      </c>
      <c r="BQ357" s="34">
        <v>0.99589448106428102</v>
      </c>
      <c r="BR357" s="34">
        <v>0.99583240603326406</v>
      </c>
      <c r="BS357" s="34">
        <v>0.99577033487144184</v>
      </c>
      <c r="BT357" s="34">
        <v>0.99570826757857278</v>
      </c>
      <c r="BU357" s="34">
        <v>0.99564620415441618</v>
      </c>
      <c r="BV357" s="34">
        <v>0.99558414459873046</v>
      </c>
      <c r="BW357" s="34">
        <v>0.99552208891127458</v>
      </c>
      <c r="BX357" s="34">
        <v>0.99546003709180764</v>
      </c>
      <c r="BY357" s="34">
        <v>0.99539798914008859</v>
      </c>
      <c r="BZ357" s="34">
        <v>0.99533594505587586</v>
      </c>
      <c r="CA357" s="34">
        <v>0.99527390483892897</v>
      </c>
      <c r="CB357" s="34">
        <v>0.99521186848900656</v>
      </c>
      <c r="CC357" s="34">
        <v>0.99514983600586759</v>
      </c>
      <c r="CD357" s="34">
        <v>0.99508780738927105</v>
      </c>
      <c r="CE357" s="34">
        <v>0.99502578263897612</v>
      </c>
      <c r="CF357" s="34">
        <v>0.99496376175474166</v>
      </c>
      <c r="CG357" s="34">
        <v>0.99490174473632664</v>
      </c>
      <c r="CH357" s="34">
        <v>0.99483973158349004</v>
      </c>
      <c r="CI357" s="34">
        <v>0.99477772229599115</v>
      </c>
      <c r="CJ357" s="34">
        <v>0.99471571687358906</v>
      </c>
      <c r="CK357" s="34">
        <v>0.99465371531604274</v>
      </c>
      <c r="CL357" s="34">
        <v>0.99459171762311116</v>
      </c>
      <c r="CM357" s="34">
        <v>0.9945297237945534</v>
      </c>
      <c r="CN357" s="34">
        <v>0.99446773383012899</v>
      </c>
      <c r="CO357" s="34">
        <v>0.99440574772959678</v>
      </c>
      <c r="CP357" s="34">
        <v>0.99434376549271597</v>
      </c>
      <c r="CQ357" s="34">
        <v>0.99428178711924564</v>
      </c>
      <c r="CR357" s="34">
        <v>0.99418882289425126</v>
      </c>
      <c r="CS357" s="34">
        <v>0.99409586736130684</v>
      </c>
      <c r="CT357" s="34">
        <v>0.99400292051959993</v>
      </c>
      <c r="CU357" s="34">
        <v>0.99390998236831796</v>
      </c>
      <c r="CV357" s="34">
        <v>0.99381705290664812</v>
      </c>
      <c r="CW357" s="34">
        <v>0.99372413213377797</v>
      </c>
      <c r="CX357" s="34">
        <v>0.99363122004889526</v>
      </c>
      <c r="CY357" s="34">
        <v>0.99353831665118764</v>
      </c>
      <c r="CZ357" s="34">
        <v>0.99344542193984309</v>
      </c>
      <c r="DA357" s="34">
        <v>0.99335253591404893</v>
      </c>
      <c r="DB357" s="34">
        <v>0.99325965857299336</v>
      </c>
    </row>
    <row r="358" spans="1:106" x14ac:dyDescent="0.2">
      <c r="A358" s="13">
        <f t="shared" ca="1" si="5"/>
        <v>44770</v>
      </c>
      <c r="B358" s="34">
        <v>1.0000623348172251</v>
      </c>
      <c r="C358" s="34">
        <v>1</v>
      </c>
      <c r="D358" s="34">
        <v>0.99993766906816206</v>
      </c>
      <c r="E358" s="34">
        <v>0.99987534202146944</v>
      </c>
      <c r="F358" s="34">
        <v>0.99981301885967966</v>
      </c>
      <c r="G358" s="34">
        <v>0.99975069958255058</v>
      </c>
      <c r="H358" s="34">
        <v>0.99968838418983996</v>
      </c>
      <c r="I358" s="34">
        <v>0.9996260726813061</v>
      </c>
      <c r="J358" s="34">
        <v>0.99956376505670663</v>
      </c>
      <c r="K358" s="34">
        <v>0.99950146131579942</v>
      </c>
      <c r="L358" s="34">
        <v>0.99943916145834222</v>
      </c>
      <c r="M358" s="34">
        <v>0.99937686548409332</v>
      </c>
      <c r="N358" s="34">
        <v>0.99931457339281049</v>
      </c>
      <c r="O358" s="34">
        <v>0.9992522851842518</v>
      </c>
      <c r="P358" s="34">
        <v>0.99919000085817533</v>
      </c>
      <c r="Q358" s="34">
        <v>0.99912772041433895</v>
      </c>
      <c r="R358" s="34">
        <v>0.99906544385250051</v>
      </c>
      <c r="S358" s="34">
        <v>0.99900317117241821</v>
      </c>
      <c r="T358" s="34">
        <v>0.99894090237385014</v>
      </c>
      <c r="U358" s="34">
        <v>0.99887863745655447</v>
      </c>
      <c r="V358" s="34">
        <v>0.99881637642028875</v>
      </c>
      <c r="W358" s="34">
        <v>0.99875411926481172</v>
      </c>
      <c r="X358" s="34">
        <v>0.99869186598988102</v>
      </c>
      <c r="Y358" s="34">
        <v>0.99862961659525507</v>
      </c>
      <c r="Z358" s="34">
        <v>0.99856737108069182</v>
      </c>
      <c r="AA358" s="34">
        <v>0.99850512944594971</v>
      </c>
      <c r="AB358" s="34">
        <v>0.99844289169078648</v>
      </c>
      <c r="AC358" s="34">
        <v>0.99838065781496055</v>
      </c>
      <c r="AD358" s="34">
        <v>0.9983184278182301</v>
      </c>
      <c r="AE358" s="34">
        <v>0.99825620170035334</v>
      </c>
      <c r="AF358" s="34">
        <v>0.99819397946108868</v>
      </c>
      <c r="AG358" s="34">
        <v>0.99813176110019375</v>
      </c>
      <c r="AH358" s="34">
        <v>0.99806954661742753</v>
      </c>
      <c r="AI358" s="34">
        <v>0.99800733601254787</v>
      </c>
      <c r="AJ358" s="34">
        <v>0.99794512928531343</v>
      </c>
      <c r="AK358" s="34">
        <v>0.99788292643548193</v>
      </c>
      <c r="AL358" s="34">
        <v>0.99782072746281236</v>
      </c>
      <c r="AM358" s="34">
        <v>0.99775853236706247</v>
      </c>
      <c r="AN358" s="34">
        <v>0.99769634114799088</v>
      </c>
      <c r="AO358" s="34">
        <v>0.99763415380535614</v>
      </c>
      <c r="AP358" s="34">
        <v>0.99757197033891631</v>
      </c>
      <c r="AQ358" s="34">
        <v>0.99750979074842983</v>
      </c>
      <c r="AR358" s="34">
        <v>0.99744761503365498</v>
      </c>
      <c r="AS358" s="34">
        <v>0.99738544319435074</v>
      </c>
      <c r="AT358" s="34">
        <v>0.99732327523027486</v>
      </c>
      <c r="AU358" s="34">
        <v>0.99726111114118621</v>
      </c>
      <c r="AV358" s="34">
        <v>0.9971989509268433</v>
      </c>
      <c r="AW358" s="34">
        <v>0.99713679458700422</v>
      </c>
      <c r="AX358" s="34">
        <v>0.99707464212142793</v>
      </c>
      <c r="AY358" s="34">
        <v>0.99701249352987276</v>
      </c>
      <c r="AZ358" s="34">
        <v>0.99695034881209699</v>
      </c>
      <c r="BA358" s="34">
        <v>0.99688820796785971</v>
      </c>
      <c r="BB358" s="34">
        <v>0.99682607099691889</v>
      </c>
      <c r="BC358" s="34">
        <v>0.9967639378990335</v>
      </c>
      <c r="BD358" s="34">
        <v>0.99670180867396196</v>
      </c>
      <c r="BE358" s="34">
        <v>0.99663968332146291</v>
      </c>
      <c r="BF358" s="34">
        <v>0.99657756184129487</v>
      </c>
      <c r="BG358" s="34">
        <v>0.99651544423321681</v>
      </c>
      <c r="BH358" s="34">
        <v>0.99645333049698681</v>
      </c>
      <c r="BI358" s="34">
        <v>0.99639122063236407</v>
      </c>
      <c r="BJ358" s="34">
        <v>0.99632911463910701</v>
      </c>
      <c r="BK358" s="34">
        <v>0.99626701251697447</v>
      </c>
      <c r="BL358" s="34">
        <v>0.99620491426572511</v>
      </c>
      <c r="BM358" s="34">
        <v>0.99614281988511755</v>
      </c>
      <c r="BN358" s="34">
        <v>0.99608072937491055</v>
      </c>
      <c r="BO358" s="34">
        <v>0.99601864273486307</v>
      </c>
      <c r="BP358" s="34">
        <v>0.99595655996473353</v>
      </c>
      <c r="BQ358" s="34">
        <v>0.99589448106428102</v>
      </c>
      <c r="BR358" s="34">
        <v>0.99583240603326406</v>
      </c>
      <c r="BS358" s="34">
        <v>0.99577033487144184</v>
      </c>
      <c r="BT358" s="34">
        <v>0.99570826757857278</v>
      </c>
      <c r="BU358" s="34">
        <v>0.99564620415441618</v>
      </c>
      <c r="BV358" s="34">
        <v>0.99558414459873046</v>
      </c>
      <c r="BW358" s="34">
        <v>0.99552208891127458</v>
      </c>
      <c r="BX358" s="34">
        <v>0.99546003709180764</v>
      </c>
      <c r="BY358" s="34">
        <v>0.99539798914008859</v>
      </c>
      <c r="BZ358" s="34">
        <v>0.99533594505587586</v>
      </c>
      <c r="CA358" s="34">
        <v>0.99527390483892897</v>
      </c>
      <c r="CB358" s="34">
        <v>0.99521186848900656</v>
      </c>
      <c r="CC358" s="34">
        <v>0.99514983600586759</v>
      </c>
      <c r="CD358" s="34">
        <v>0.99508780738927105</v>
      </c>
      <c r="CE358" s="34">
        <v>0.99502578263897612</v>
      </c>
      <c r="CF358" s="34">
        <v>0.99496376175474166</v>
      </c>
      <c r="CG358" s="34">
        <v>0.99490174473632664</v>
      </c>
      <c r="CH358" s="34">
        <v>0.99483973158349004</v>
      </c>
      <c r="CI358" s="34">
        <v>0.99477772229599115</v>
      </c>
      <c r="CJ358" s="34">
        <v>0.99471571687358906</v>
      </c>
      <c r="CK358" s="34">
        <v>0.99465371531604274</v>
      </c>
      <c r="CL358" s="34">
        <v>0.99459171762311116</v>
      </c>
      <c r="CM358" s="34">
        <v>0.9945297237945534</v>
      </c>
      <c r="CN358" s="34">
        <v>0.99446773383012899</v>
      </c>
      <c r="CO358" s="34">
        <v>0.99440574772959678</v>
      </c>
      <c r="CP358" s="34">
        <v>0.99434376549271597</v>
      </c>
      <c r="CQ358" s="34">
        <v>0.99428178711924564</v>
      </c>
      <c r="CR358" s="34">
        <v>0.99418882289425126</v>
      </c>
      <c r="CS358" s="34">
        <v>0.99409586736130684</v>
      </c>
      <c r="CT358" s="34">
        <v>0.99400292051959993</v>
      </c>
      <c r="CU358" s="34">
        <v>0.99390998236831796</v>
      </c>
      <c r="CV358" s="34">
        <v>0.99381705290664812</v>
      </c>
      <c r="CW358" s="34">
        <v>0.99372413213377797</v>
      </c>
      <c r="CX358" s="34">
        <v>0.99363122004889526</v>
      </c>
      <c r="CY358" s="34">
        <v>0.99353831665118764</v>
      </c>
      <c r="CZ358" s="34">
        <v>0.99344542193984309</v>
      </c>
      <c r="DA358" s="34">
        <v>0.99335253591404893</v>
      </c>
      <c r="DB358" s="34">
        <v>0.99325965857299336</v>
      </c>
    </row>
    <row r="359" spans="1:106" x14ac:dyDescent="0.2">
      <c r="A359" s="13">
        <f t="shared" ca="1" si="5"/>
        <v>44771</v>
      </c>
      <c r="B359" s="34">
        <v>1.0000623348172251</v>
      </c>
      <c r="C359" s="34">
        <v>1</v>
      </c>
      <c r="D359" s="34">
        <v>0.99993766906816206</v>
      </c>
      <c r="E359" s="34">
        <v>0.99987534202146944</v>
      </c>
      <c r="F359" s="34">
        <v>0.99981301885967966</v>
      </c>
      <c r="G359" s="34">
        <v>0.99975069958255058</v>
      </c>
      <c r="H359" s="34">
        <v>0.99968838418983996</v>
      </c>
      <c r="I359" s="34">
        <v>0.9996260726813061</v>
      </c>
      <c r="J359" s="34">
        <v>0.99956376505670663</v>
      </c>
      <c r="K359" s="34">
        <v>0.99950146131579942</v>
      </c>
      <c r="L359" s="34">
        <v>0.99943916145834222</v>
      </c>
      <c r="M359" s="34">
        <v>0.99937686548409332</v>
      </c>
      <c r="N359" s="34">
        <v>0.99931457339281049</v>
      </c>
      <c r="O359" s="34">
        <v>0.9992522851842518</v>
      </c>
      <c r="P359" s="34">
        <v>0.99919000085817533</v>
      </c>
      <c r="Q359" s="34">
        <v>0.99912772041433895</v>
      </c>
      <c r="R359" s="34">
        <v>0.99906544385250051</v>
      </c>
      <c r="S359" s="34">
        <v>0.99900317117241821</v>
      </c>
      <c r="T359" s="34">
        <v>0.99894090237385014</v>
      </c>
      <c r="U359" s="34">
        <v>0.99887863745655447</v>
      </c>
      <c r="V359" s="34">
        <v>0.99881637642028875</v>
      </c>
      <c r="W359" s="34">
        <v>0.99875411926481172</v>
      </c>
      <c r="X359" s="34">
        <v>0.99869186598988102</v>
      </c>
      <c r="Y359" s="34">
        <v>0.99862961659525507</v>
      </c>
      <c r="Z359" s="34">
        <v>0.99856737108069182</v>
      </c>
      <c r="AA359" s="34">
        <v>0.99850512944594971</v>
      </c>
      <c r="AB359" s="34">
        <v>0.99844289169078648</v>
      </c>
      <c r="AC359" s="34">
        <v>0.99838065781496055</v>
      </c>
      <c r="AD359" s="34">
        <v>0.9983184278182301</v>
      </c>
      <c r="AE359" s="34">
        <v>0.99825620170035334</v>
      </c>
      <c r="AF359" s="34">
        <v>0.99819397946108868</v>
      </c>
      <c r="AG359" s="34">
        <v>0.99813176110019375</v>
      </c>
      <c r="AH359" s="34">
        <v>0.99806954661742753</v>
      </c>
      <c r="AI359" s="34">
        <v>0.99800733601254787</v>
      </c>
      <c r="AJ359" s="34">
        <v>0.99794512928531343</v>
      </c>
      <c r="AK359" s="34">
        <v>0.99788292643548193</v>
      </c>
      <c r="AL359" s="34">
        <v>0.99782072746281236</v>
      </c>
      <c r="AM359" s="34">
        <v>0.99775853236706247</v>
      </c>
      <c r="AN359" s="34">
        <v>0.99769634114799088</v>
      </c>
      <c r="AO359" s="34">
        <v>0.99763415380535614</v>
      </c>
      <c r="AP359" s="34">
        <v>0.99757197033891631</v>
      </c>
      <c r="AQ359" s="34">
        <v>0.99750979074842983</v>
      </c>
      <c r="AR359" s="34">
        <v>0.99744761503365498</v>
      </c>
      <c r="AS359" s="34">
        <v>0.99738544319435074</v>
      </c>
      <c r="AT359" s="34">
        <v>0.99732327523027486</v>
      </c>
      <c r="AU359" s="34">
        <v>0.99726111114118621</v>
      </c>
      <c r="AV359" s="34">
        <v>0.9971989509268433</v>
      </c>
      <c r="AW359" s="34">
        <v>0.99713679458700422</v>
      </c>
      <c r="AX359" s="34">
        <v>0.99707464212142793</v>
      </c>
      <c r="AY359" s="34">
        <v>0.99701249352987276</v>
      </c>
      <c r="AZ359" s="34">
        <v>0.99695034881209699</v>
      </c>
      <c r="BA359" s="34">
        <v>0.99688820796785971</v>
      </c>
      <c r="BB359" s="34">
        <v>0.99682607099691889</v>
      </c>
      <c r="BC359" s="34">
        <v>0.9967639378990335</v>
      </c>
      <c r="BD359" s="34">
        <v>0.99670180867396196</v>
      </c>
      <c r="BE359" s="34">
        <v>0.99663968332146291</v>
      </c>
      <c r="BF359" s="34">
        <v>0.99657756184129487</v>
      </c>
      <c r="BG359" s="34">
        <v>0.99651544423321681</v>
      </c>
      <c r="BH359" s="34">
        <v>0.99645333049698681</v>
      </c>
      <c r="BI359" s="34">
        <v>0.99639122063236407</v>
      </c>
      <c r="BJ359" s="34">
        <v>0.99632911463910701</v>
      </c>
      <c r="BK359" s="34">
        <v>0.99626701251697447</v>
      </c>
      <c r="BL359" s="34">
        <v>0.99620491426572511</v>
      </c>
      <c r="BM359" s="34">
        <v>0.99614281988511755</v>
      </c>
      <c r="BN359" s="34">
        <v>0.99608072937491055</v>
      </c>
      <c r="BO359" s="34">
        <v>0.99601864273486307</v>
      </c>
      <c r="BP359" s="34">
        <v>0.99595655996473353</v>
      </c>
      <c r="BQ359" s="34">
        <v>0.99589448106428102</v>
      </c>
      <c r="BR359" s="34">
        <v>0.99583240603326406</v>
      </c>
      <c r="BS359" s="34">
        <v>0.99577033487144184</v>
      </c>
      <c r="BT359" s="34">
        <v>0.99570826757857278</v>
      </c>
      <c r="BU359" s="34">
        <v>0.99564620415441618</v>
      </c>
      <c r="BV359" s="34">
        <v>0.99558414459873046</v>
      </c>
      <c r="BW359" s="34">
        <v>0.99552208891127458</v>
      </c>
      <c r="BX359" s="34">
        <v>0.99546003709180764</v>
      </c>
      <c r="BY359" s="34">
        <v>0.99539798914008859</v>
      </c>
      <c r="BZ359" s="34">
        <v>0.99533594505587586</v>
      </c>
      <c r="CA359" s="34">
        <v>0.99527390483892897</v>
      </c>
      <c r="CB359" s="34">
        <v>0.99521186848900656</v>
      </c>
      <c r="CC359" s="34">
        <v>0.99514983600586759</v>
      </c>
      <c r="CD359" s="34">
        <v>0.99508780738927105</v>
      </c>
      <c r="CE359" s="34">
        <v>0.99502578263897612</v>
      </c>
      <c r="CF359" s="34">
        <v>0.99496376175474166</v>
      </c>
      <c r="CG359" s="34">
        <v>0.99490174473632664</v>
      </c>
      <c r="CH359" s="34">
        <v>0.99483973158349004</v>
      </c>
      <c r="CI359" s="34">
        <v>0.99477772229599115</v>
      </c>
      <c r="CJ359" s="34">
        <v>0.99471571687358906</v>
      </c>
      <c r="CK359" s="34">
        <v>0.99465371531604274</v>
      </c>
      <c r="CL359" s="34">
        <v>0.99459171762311116</v>
      </c>
      <c r="CM359" s="34">
        <v>0.9945297237945534</v>
      </c>
      <c r="CN359" s="34">
        <v>0.99446773383012899</v>
      </c>
      <c r="CO359" s="34">
        <v>0.99440574772959678</v>
      </c>
      <c r="CP359" s="34">
        <v>0.99434376549271597</v>
      </c>
      <c r="CQ359" s="34">
        <v>0.99428178711924564</v>
      </c>
      <c r="CR359" s="34">
        <v>0.99418882289425126</v>
      </c>
      <c r="CS359" s="34">
        <v>0.99409586736130684</v>
      </c>
      <c r="CT359" s="34">
        <v>0.99400292051959993</v>
      </c>
      <c r="CU359" s="34">
        <v>0.99390998236831796</v>
      </c>
      <c r="CV359" s="34">
        <v>0.99381705290664812</v>
      </c>
      <c r="CW359" s="34">
        <v>0.99372413213377797</v>
      </c>
      <c r="CX359" s="34">
        <v>0.99363122004889526</v>
      </c>
      <c r="CY359" s="34">
        <v>0.99353831665118764</v>
      </c>
      <c r="CZ359" s="34">
        <v>0.99344542193984309</v>
      </c>
      <c r="DA359" s="34">
        <v>0.99335253591404893</v>
      </c>
      <c r="DB359" s="34">
        <v>0.99325965857299336</v>
      </c>
    </row>
    <row r="360" spans="1:106" x14ac:dyDescent="0.2">
      <c r="A360" s="13">
        <f t="shared" ca="1" si="5"/>
        <v>44774</v>
      </c>
      <c r="B360" s="34">
        <v>1.0000623348172251</v>
      </c>
      <c r="C360" s="34">
        <v>1</v>
      </c>
      <c r="D360" s="34">
        <v>0.99993766906816206</v>
      </c>
      <c r="E360" s="34">
        <v>0.99987534202146944</v>
      </c>
      <c r="F360" s="34">
        <v>0.99981301885967966</v>
      </c>
      <c r="G360" s="34">
        <v>0.99975069958255058</v>
      </c>
      <c r="H360" s="34">
        <v>0.99968838418983996</v>
      </c>
      <c r="I360" s="34">
        <v>0.9996260726813061</v>
      </c>
      <c r="J360" s="34">
        <v>0.99956376505670663</v>
      </c>
      <c r="K360" s="34">
        <v>0.99950146131579942</v>
      </c>
      <c r="L360" s="34">
        <v>0.99943916145834222</v>
      </c>
      <c r="M360" s="34">
        <v>0.99937686548409332</v>
      </c>
      <c r="N360" s="34">
        <v>0.99931457339281049</v>
      </c>
      <c r="O360" s="34">
        <v>0.9992522851842518</v>
      </c>
      <c r="P360" s="34">
        <v>0.99919000085817533</v>
      </c>
      <c r="Q360" s="34">
        <v>0.99912772041433895</v>
      </c>
      <c r="R360" s="34">
        <v>0.99906544385250051</v>
      </c>
      <c r="S360" s="34">
        <v>0.99900317117241821</v>
      </c>
      <c r="T360" s="34">
        <v>0.99894090237385014</v>
      </c>
      <c r="U360" s="34">
        <v>0.99887863745655447</v>
      </c>
      <c r="V360" s="34">
        <v>0.99881637642028875</v>
      </c>
      <c r="W360" s="34">
        <v>0.99875411926481172</v>
      </c>
      <c r="X360" s="34">
        <v>0.99869186598988102</v>
      </c>
      <c r="Y360" s="34">
        <v>0.99862961659525507</v>
      </c>
      <c r="Z360" s="34">
        <v>0.99856737108069182</v>
      </c>
      <c r="AA360" s="34">
        <v>0.99850512944594971</v>
      </c>
      <c r="AB360" s="34">
        <v>0.99844289169078648</v>
      </c>
      <c r="AC360" s="34">
        <v>0.99838065781496055</v>
      </c>
      <c r="AD360" s="34">
        <v>0.9983184278182301</v>
      </c>
      <c r="AE360" s="34">
        <v>0.99825620170035334</v>
      </c>
      <c r="AF360" s="34">
        <v>0.99819397946108868</v>
      </c>
      <c r="AG360" s="34">
        <v>0.99813176110019375</v>
      </c>
      <c r="AH360" s="34">
        <v>0.99806954661742753</v>
      </c>
      <c r="AI360" s="34">
        <v>0.99800733601254787</v>
      </c>
      <c r="AJ360" s="34">
        <v>0.99794512928531343</v>
      </c>
      <c r="AK360" s="34">
        <v>0.99788292643548193</v>
      </c>
      <c r="AL360" s="34">
        <v>0.99782072746281236</v>
      </c>
      <c r="AM360" s="34">
        <v>0.99775853236706247</v>
      </c>
      <c r="AN360" s="34">
        <v>0.99769634114799088</v>
      </c>
      <c r="AO360" s="34">
        <v>0.99763415380535614</v>
      </c>
      <c r="AP360" s="34">
        <v>0.99757197033891631</v>
      </c>
      <c r="AQ360" s="34">
        <v>0.99750979074842983</v>
      </c>
      <c r="AR360" s="34">
        <v>0.99744761503365498</v>
      </c>
      <c r="AS360" s="34">
        <v>0.99738544319435074</v>
      </c>
      <c r="AT360" s="34">
        <v>0.99732327523027486</v>
      </c>
      <c r="AU360" s="34">
        <v>0.99726111114118621</v>
      </c>
      <c r="AV360" s="34">
        <v>0.9971989509268433</v>
      </c>
      <c r="AW360" s="34">
        <v>0.99713679458700422</v>
      </c>
      <c r="AX360" s="34">
        <v>0.99707464212142793</v>
      </c>
      <c r="AY360" s="34">
        <v>0.99701249352987276</v>
      </c>
      <c r="AZ360" s="34">
        <v>0.99695034881209699</v>
      </c>
      <c r="BA360" s="34">
        <v>0.99688820796785971</v>
      </c>
      <c r="BB360" s="34">
        <v>0.99682607099691889</v>
      </c>
      <c r="BC360" s="34">
        <v>0.9967639378990335</v>
      </c>
      <c r="BD360" s="34">
        <v>0.99670180867396196</v>
      </c>
      <c r="BE360" s="34">
        <v>0.99663968332146291</v>
      </c>
      <c r="BF360" s="34">
        <v>0.99657756184129487</v>
      </c>
      <c r="BG360" s="34">
        <v>0.99651544423321681</v>
      </c>
      <c r="BH360" s="34">
        <v>0.99645333049698681</v>
      </c>
      <c r="BI360" s="34">
        <v>0.99639122063236407</v>
      </c>
      <c r="BJ360" s="34">
        <v>0.99632911463910701</v>
      </c>
      <c r="BK360" s="34">
        <v>0.99626701251697447</v>
      </c>
      <c r="BL360" s="34">
        <v>0.99620491426572511</v>
      </c>
      <c r="BM360" s="34">
        <v>0.99614281988511755</v>
      </c>
      <c r="BN360" s="34">
        <v>0.99608072937491055</v>
      </c>
      <c r="BO360" s="34">
        <v>0.99601864273486307</v>
      </c>
      <c r="BP360" s="34">
        <v>0.99595655996473353</v>
      </c>
      <c r="BQ360" s="34">
        <v>0.99589448106428102</v>
      </c>
      <c r="BR360" s="34">
        <v>0.99583240603326406</v>
      </c>
      <c r="BS360" s="34">
        <v>0.99577033487144184</v>
      </c>
      <c r="BT360" s="34">
        <v>0.99570826757857278</v>
      </c>
      <c r="BU360" s="34">
        <v>0.99564620415441618</v>
      </c>
      <c r="BV360" s="34">
        <v>0.99558414459873046</v>
      </c>
      <c r="BW360" s="34">
        <v>0.99552208891127458</v>
      </c>
      <c r="BX360" s="34">
        <v>0.99546003709180764</v>
      </c>
      <c r="BY360" s="34">
        <v>0.99539798914008859</v>
      </c>
      <c r="BZ360" s="34">
        <v>0.99533594505587586</v>
      </c>
      <c r="CA360" s="34">
        <v>0.99527390483892897</v>
      </c>
      <c r="CB360" s="34">
        <v>0.99521186848900656</v>
      </c>
      <c r="CC360" s="34">
        <v>0.99514983600586759</v>
      </c>
      <c r="CD360" s="34">
        <v>0.99508780738927105</v>
      </c>
      <c r="CE360" s="34">
        <v>0.99502578263897612</v>
      </c>
      <c r="CF360" s="34">
        <v>0.99496376175474166</v>
      </c>
      <c r="CG360" s="34">
        <v>0.99490174473632664</v>
      </c>
      <c r="CH360" s="34">
        <v>0.99483973158349004</v>
      </c>
      <c r="CI360" s="34">
        <v>0.99477772229599115</v>
      </c>
      <c r="CJ360" s="34">
        <v>0.99471571687358906</v>
      </c>
      <c r="CK360" s="34">
        <v>0.99465371531604274</v>
      </c>
      <c r="CL360" s="34">
        <v>0.99459171762311116</v>
      </c>
      <c r="CM360" s="34">
        <v>0.9945297237945534</v>
      </c>
      <c r="CN360" s="34">
        <v>0.99446773383012899</v>
      </c>
      <c r="CO360" s="34">
        <v>0.99440574772959678</v>
      </c>
      <c r="CP360" s="34">
        <v>0.99434376549271597</v>
      </c>
      <c r="CQ360" s="34">
        <v>0.99428178711924564</v>
      </c>
      <c r="CR360" s="34">
        <v>0.99418882289425126</v>
      </c>
      <c r="CS360" s="34">
        <v>0.99409586736130684</v>
      </c>
      <c r="CT360" s="34">
        <v>0.99400292051959993</v>
      </c>
      <c r="CU360" s="34">
        <v>0.99390998236831796</v>
      </c>
      <c r="CV360" s="34">
        <v>0.99381705290664812</v>
      </c>
      <c r="CW360" s="34">
        <v>0.99372413213377797</v>
      </c>
      <c r="CX360" s="34">
        <v>0.99363122004889526</v>
      </c>
      <c r="CY360" s="34">
        <v>0.99353831665118764</v>
      </c>
      <c r="CZ360" s="34">
        <v>0.99344542193984309</v>
      </c>
      <c r="DA360" s="34">
        <v>0.99335253591404893</v>
      </c>
      <c r="DB360" s="34">
        <v>0.99325965857299336</v>
      </c>
    </row>
    <row r="361" spans="1:106" x14ac:dyDescent="0.2">
      <c r="A361" s="13">
        <f t="shared" ca="1" si="5"/>
        <v>44775</v>
      </c>
      <c r="B361" s="34">
        <v>1.0000623348172251</v>
      </c>
      <c r="C361" s="34">
        <v>1</v>
      </c>
      <c r="D361" s="34">
        <v>0.99993766906816206</v>
      </c>
      <c r="E361" s="34">
        <v>0.99987534202146944</v>
      </c>
      <c r="F361" s="34">
        <v>0.99981301885967966</v>
      </c>
      <c r="G361" s="34">
        <v>0.99975069958255058</v>
      </c>
      <c r="H361" s="34">
        <v>0.99968838418983996</v>
      </c>
      <c r="I361" s="34">
        <v>0.9996260726813061</v>
      </c>
      <c r="J361" s="34">
        <v>0.99956376505670663</v>
      </c>
      <c r="K361" s="34">
        <v>0.99950146131579942</v>
      </c>
      <c r="L361" s="34">
        <v>0.99943916145834222</v>
      </c>
      <c r="M361" s="34">
        <v>0.99937686548409332</v>
      </c>
      <c r="N361" s="34">
        <v>0.99931457339281049</v>
      </c>
      <c r="O361" s="34">
        <v>0.9992522851842518</v>
      </c>
      <c r="P361" s="34">
        <v>0.99919000085817533</v>
      </c>
      <c r="Q361" s="34">
        <v>0.99912772041433895</v>
      </c>
      <c r="R361" s="34">
        <v>0.99906544385250051</v>
      </c>
      <c r="S361" s="34">
        <v>0.99900317117241821</v>
      </c>
      <c r="T361" s="34">
        <v>0.99894090237385014</v>
      </c>
      <c r="U361" s="34">
        <v>0.99887863745655447</v>
      </c>
      <c r="V361" s="34">
        <v>0.99881637642028875</v>
      </c>
      <c r="W361" s="34">
        <v>0.99875411926481172</v>
      </c>
      <c r="X361" s="34">
        <v>0.99869186598988102</v>
      </c>
      <c r="Y361" s="34">
        <v>0.99862961659525507</v>
      </c>
      <c r="Z361" s="34">
        <v>0.99856737108069182</v>
      </c>
      <c r="AA361" s="34">
        <v>0.99850512944594971</v>
      </c>
      <c r="AB361" s="34">
        <v>0.99844289169078648</v>
      </c>
      <c r="AC361" s="34">
        <v>0.99838065781496055</v>
      </c>
      <c r="AD361" s="34">
        <v>0.9983184278182301</v>
      </c>
      <c r="AE361" s="34">
        <v>0.99825620170035334</v>
      </c>
      <c r="AF361" s="34">
        <v>0.99819397946108868</v>
      </c>
      <c r="AG361" s="34">
        <v>0.99813176110019375</v>
      </c>
      <c r="AH361" s="34">
        <v>0.99806954661742753</v>
      </c>
      <c r="AI361" s="34">
        <v>0.99800733601254787</v>
      </c>
      <c r="AJ361" s="34">
        <v>0.99794512928531343</v>
      </c>
      <c r="AK361" s="34">
        <v>0.99788292643548193</v>
      </c>
      <c r="AL361" s="34">
        <v>0.99782072746281236</v>
      </c>
      <c r="AM361" s="34">
        <v>0.99775853236706247</v>
      </c>
      <c r="AN361" s="34">
        <v>0.99769634114799088</v>
      </c>
      <c r="AO361" s="34">
        <v>0.99763415380535614</v>
      </c>
      <c r="AP361" s="34">
        <v>0.99757197033891631</v>
      </c>
      <c r="AQ361" s="34">
        <v>0.99750979074842983</v>
      </c>
      <c r="AR361" s="34">
        <v>0.99744761503365498</v>
      </c>
      <c r="AS361" s="34">
        <v>0.99738544319435074</v>
      </c>
      <c r="AT361" s="34">
        <v>0.99732327523027486</v>
      </c>
      <c r="AU361" s="34">
        <v>0.99726111114118621</v>
      </c>
      <c r="AV361" s="34">
        <v>0.9971989509268433</v>
      </c>
      <c r="AW361" s="34">
        <v>0.99713679458700422</v>
      </c>
      <c r="AX361" s="34">
        <v>0.99707464212142793</v>
      </c>
      <c r="AY361" s="34">
        <v>0.99701249352987276</v>
      </c>
      <c r="AZ361" s="34">
        <v>0.99695034881209699</v>
      </c>
      <c r="BA361" s="34">
        <v>0.99688820796785971</v>
      </c>
      <c r="BB361" s="34">
        <v>0.99682607099691889</v>
      </c>
      <c r="BC361" s="34">
        <v>0.9967639378990335</v>
      </c>
      <c r="BD361" s="34">
        <v>0.99670180867396196</v>
      </c>
      <c r="BE361" s="34">
        <v>0.99663968332146291</v>
      </c>
      <c r="BF361" s="34">
        <v>0.99657756184129487</v>
      </c>
      <c r="BG361" s="34">
        <v>0.99651544423321681</v>
      </c>
      <c r="BH361" s="34">
        <v>0.99645333049698681</v>
      </c>
      <c r="BI361" s="34">
        <v>0.99639122063236407</v>
      </c>
      <c r="BJ361" s="34">
        <v>0.99632911463910701</v>
      </c>
      <c r="BK361" s="34">
        <v>0.99626701251697447</v>
      </c>
      <c r="BL361" s="34">
        <v>0.99620491426572511</v>
      </c>
      <c r="BM361" s="34">
        <v>0.99614281988511755</v>
      </c>
      <c r="BN361" s="34">
        <v>0.99608072937491055</v>
      </c>
      <c r="BO361" s="34">
        <v>0.99601864273486307</v>
      </c>
      <c r="BP361" s="34">
        <v>0.99595655996473353</v>
      </c>
      <c r="BQ361" s="34">
        <v>0.99589448106428102</v>
      </c>
      <c r="BR361" s="34">
        <v>0.99583240603326406</v>
      </c>
      <c r="BS361" s="34">
        <v>0.99577033487144184</v>
      </c>
      <c r="BT361" s="34">
        <v>0.99570826757857278</v>
      </c>
      <c r="BU361" s="34">
        <v>0.99564620415441618</v>
      </c>
      <c r="BV361" s="34">
        <v>0.99558414459873046</v>
      </c>
      <c r="BW361" s="34">
        <v>0.99552208891127458</v>
      </c>
      <c r="BX361" s="34">
        <v>0.99546003709180764</v>
      </c>
      <c r="BY361" s="34">
        <v>0.99539798914008859</v>
      </c>
      <c r="BZ361" s="34">
        <v>0.99533594505587586</v>
      </c>
      <c r="CA361" s="34">
        <v>0.99527390483892897</v>
      </c>
      <c r="CB361" s="34">
        <v>0.99521186848900656</v>
      </c>
      <c r="CC361" s="34">
        <v>0.99514983600586759</v>
      </c>
      <c r="CD361" s="34">
        <v>0.99508780738927105</v>
      </c>
      <c r="CE361" s="34">
        <v>0.99502578263897612</v>
      </c>
      <c r="CF361" s="34">
        <v>0.99496376175474166</v>
      </c>
      <c r="CG361" s="34">
        <v>0.99490174473632664</v>
      </c>
      <c r="CH361" s="34">
        <v>0.99483973158349004</v>
      </c>
      <c r="CI361" s="34">
        <v>0.99477772229599115</v>
      </c>
      <c r="CJ361" s="34">
        <v>0.99471571687358906</v>
      </c>
      <c r="CK361" s="34">
        <v>0.99465371531604274</v>
      </c>
      <c r="CL361" s="34">
        <v>0.99459171762311116</v>
      </c>
      <c r="CM361" s="34">
        <v>0.9945297237945534</v>
      </c>
      <c r="CN361" s="34">
        <v>0.99446773383012899</v>
      </c>
      <c r="CO361" s="34">
        <v>0.99440574772959678</v>
      </c>
      <c r="CP361" s="34">
        <v>0.99434376549271597</v>
      </c>
      <c r="CQ361" s="34">
        <v>0.99428178711924564</v>
      </c>
      <c r="CR361" s="34">
        <v>0.99418882289425126</v>
      </c>
      <c r="CS361" s="34">
        <v>0.99409586736130684</v>
      </c>
      <c r="CT361" s="34">
        <v>0.99400292051959993</v>
      </c>
      <c r="CU361" s="34">
        <v>0.99390998236831796</v>
      </c>
      <c r="CV361" s="34">
        <v>0.99381705290664812</v>
      </c>
      <c r="CW361" s="34">
        <v>0.99372413213377797</v>
      </c>
      <c r="CX361" s="34">
        <v>0.99363122004889526</v>
      </c>
      <c r="CY361" s="34">
        <v>0.99353831665118764</v>
      </c>
      <c r="CZ361" s="34">
        <v>0.99344542193984309</v>
      </c>
      <c r="DA361" s="34">
        <v>0.99335253591404893</v>
      </c>
      <c r="DB361" s="34">
        <v>0.99325965857299336</v>
      </c>
    </row>
    <row r="362" spans="1:106" x14ac:dyDescent="0.2">
      <c r="A362" s="13">
        <f t="shared" ca="1" si="5"/>
        <v>44776</v>
      </c>
      <c r="B362" s="34">
        <v>1.0000623348172251</v>
      </c>
      <c r="C362" s="34">
        <v>1</v>
      </c>
      <c r="D362" s="34">
        <v>0.99993766906816206</v>
      </c>
      <c r="E362" s="34">
        <v>0.99987534202146944</v>
      </c>
      <c r="F362" s="34">
        <v>0.99981301885967966</v>
      </c>
      <c r="G362" s="34">
        <v>0.99975069958255058</v>
      </c>
      <c r="H362" s="34">
        <v>0.99968838418983996</v>
      </c>
      <c r="I362" s="34">
        <v>0.9996260726813061</v>
      </c>
      <c r="J362" s="34">
        <v>0.99956376505670663</v>
      </c>
      <c r="K362" s="34">
        <v>0.99950146131579942</v>
      </c>
      <c r="L362" s="34">
        <v>0.99943916145834222</v>
      </c>
      <c r="M362" s="34">
        <v>0.99937686548409332</v>
      </c>
      <c r="N362" s="34">
        <v>0.99931457339281049</v>
      </c>
      <c r="O362" s="34">
        <v>0.9992522851842518</v>
      </c>
      <c r="P362" s="34">
        <v>0.99919000085817533</v>
      </c>
      <c r="Q362" s="34">
        <v>0.99912772041433895</v>
      </c>
      <c r="R362" s="34">
        <v>0.99906544385250051</v>
      </c>
      <c r="S362" s="34">
        <v>0.99900317117241821</v>
      </c>
      <c r="T362" s="34">
        <v>0.99894090237385014</v>
      </c>
      <c r="U362" s="34">
        <v>0.99887863745655447</v>
      </c>
      <c r="V362" s="34">
        <v>0.99881637642028875</v>
      </c>
      <c r="W362" s="34">
        <v>0.99875411926481172</v>
      </c>
      <c r="X362" s="34">
        <v>0.99869186598988102</v>
      </c>
      <c r="Y362" s="34">
        <v>0.99862961659525507</v>
      </c>
      <c r="Z362" s="34">
        <v>0.99856737108069182</v>
      </c>
      <c r="AA362" s="34">
        <v>0.99850512944594971</v>
      </c>
      <c r="AB362" s="34">
        <v>0.99844289169078648</v>
      </c>
      <c r="AC362" s="34">
        <v>0.99838065781496055</v>
      </c>
      <c r="AD362" s="34">
        <v>0.9983184278182301</v>
      </c>
      <c r="AE362" s="34">
        <v>0.99825620170035334</v>
      </c>
      <c r="AF362" s="34">
        <v>0.99819397946108868</v>
      </c>
      <c r="AG362" s="34">
        <v>0.99813176110019375</v>
      </c>
      <c r="AH362" s="34">
        <v>0.99806954661742753</v>
      </c>
      <c r="AI362" s="34">
        <v>0.99800733601254787</v>
      </c>
      <c r="AJ362" s="34">
        <v>0.99794512928531343</v>
      </c>
      <c r="AK362" s="34">
        <v>0.99788292643548193</v>
      </c>
      <c r="AL362" s="34">
        <v>0.99782072746281236</v>
      </c>
      <c r="AM362" s="34">
        <v>0.99775853236706247</v>
      </c>
      <c r="AN362" s="34">
        <v>0.99769634114799088</v>
      </c>
      <c r="AO362" s="34">
        <v>0.99763415380535614</v>
      </c>
      <c r="AP362" s="34">
        <v>0.99757197033891631</v>
      </c>
      <c r="AQ362" s="34">
        <v>0.99750979074842983</v>
      </c>
      <c r="AR362" s="34">
        <v>0.99744761503365498</v>
      </c>
      <c r="AS362" s="34">
        <v>0.99738544319435074</v>
      </c>
      <c r="AT362" s="34">
        <v>0.99732327523027486</v>
      </c>
      <c r="AU362" s="34">
        <v>0.99726111114118621</v>
      </c>
      <c r="AV362" s="34">
        <v>0.9971989509268433</v>
      </c>
      <c r="AW362" s="34">
        <v>0.99713679458700422</v>
      </c>
      <c r="AX362" s="34">
        <v>0.99707464212142793</v>
      </c>
      <c r="AY362" s="34">
        <v>0.99701249352987276</v>
      </c>
      <c r="AZ362" s="34">
        <v>0.99695034881209699</v>
      </c>
      <c r="BA362" s="34">
        <v>0.99688820796785971</v>
      </c>
      <c r="BB362" s="34">
        <v>0.99682607099691889</v>
      </c>
      <c r="BC362" s="34">
        <v>0.9967639378990335</v>
      </c>
      <c r="BD362" s="34">
        <v>0.99670180867396196</v>
      </c>
      <c r="BE362" s="34">
        <v>0.99663968332146291</v>
      </c>
      <c r="BF362" s="34">
        <v>0.99657756184129487</v>
      </c>
      <c r="BG362" s="34">
        <v>0.99651544423321681</v>
      </c>
      <c r="BH362" s="34">
        <v>0.99645333049698681</v>
      </c>
      <c r="BI362" s="34">
        <v>0.99639122063236407</v>
      </c>
      <c r="BJ362" s="34">
        <v>0.99632911463910701</v>
      </c>
      <c r="BK362" s="34">
        <v>0.99626701251697447</v>
      </c>
      <c r="BL362" s="34">
        <v>0.99620491426572511</v>
      </c>
      <c r="BM362" s="34">
        <v>0.99614281988511755</v>
      </c>
      <c r="BN362" s="34">
        <v>0.99608072937491055</v>
      </c>
      <c r="BO362" s="34">
        <v>0.99601864273486307</v>
      </c>
      <c r="BP362" s="34">
        <v>0.99595655996473353</v>
      </c>
      <c r="BQ362" s="34">
        <v>0.99589448106428102</v>
      </c>
      <c r="BR362" s="34">
        <v>0.99583240603326406</v>
      </c>
      <c r="BS362" s="34">
        <v>0.99577033487144184</v>
      </c>
      <c r="BT362" s="34">
        <v>0.99570826757857278</v>
      </c>
      <c r="BU362" s="34">
        <v>0.99564620415441618</v>
      </c>
      <c r="BV362" s="34">
        <v>0.99558414459873046</v>
      </c>
      <c r="BW362" s="34">
        <v>0.99552208891127458</v>
      </c>
      <c r="BX362" s="34">
        <v>0.99546003709180764</v>
      </c>
      <c r="BY362" s="34">
        <v>0.99539798914008859</v>
      </c>
      <c r="BZ362" s="34">
        <v>0.99533594505587586</v>
      </c>
      <c r="CA362" s="34">
        <v>0.99527390483892897</v>
      </c>
      <c r="CB362" s="34">
        <v>0.99521186848900656</v>
      </c>
      <c r="CC362" s="34">
        <v>0.99514983600586759</v>
      </c>
      <c r="CD362" s="34">
        <v>0.99508780738927105</v>
      </c>
      <c r="CE362" s="34">
        <v>0.99502578263897612</v>
      </c>
      <c r="CF362" s="34">
        <v>0.99496376175474166</v>
      </c>
      <c r="CG362" s="34">
        <v>0.99490174473632664</v>
      </c>
      <c r="CH362" s="34">
        <v>0.99483973158349004</v>
      </c>
      <c r="CI362" s="34">
        <v>0.99477772229599115</v>
      </c>
      <c r="CJ362" s="34">
        <v>0.99471571687358906</v>
      </c>
      <c r="CK362" s="34">
        <v>0.99465371531604274</v>
      </c>
      <c r="CL362" s="34">
        <v>0.99459171762311116</v>
      </c>
      <c r="CM362" s="34">
        <v>0.9945297237945534</v>
      </c>
      <c r="CN362" s="34">
        <v>0.99446773383012899</v>
      </c>
      <c r="CO362" s="34">
        <v>0.99440574772959678</v>
      </c>
      <c r="CP362" s="34">
        <v>0.99434376549271597</v>
      </c>
      <c r="CQ362" s="34">
        <v>0.99428178711924564</v>
      </c>
      <c r="CR362" s="34">
        <v>0.99418882289425126</v>
      </c>
      <c r="CS362" s="34">
        <v>0.99409586736130684</v>
      </c>
      <c r="CT362" s="34">
        <v>0.99400292051959993</v>
      </c>
      <c r="CU362" s="34">
        <v>0.99390998236831796</v>
      </c>
      <c r="CV362" s="34">
        <v>0.99381705290664812</v>
      </c>
      <c r="CW362" s="34">
        <v>0.99372413213377797</v>
      </c>
      <c r="CX362" s="34">
        <v>0.99363122004889526</v>
      </c>
      <c r="CY362" s="34">
        <v>0.99353831665118764</v>
      </c>
      <c r="CZ362" s="34">
        <v>0.99344542193984309</v>
      </c>
      <c r="DA362" s="34">
        <v>0.99335253591404893</v>
      </c>
      <c r="DB362" s="34">
        <v>0.99325965857299336</v>
      </c>
    </row>
    <row r="363" spans="1:106" x14ac:dyDescent="0.2">
      <c r="A363" s="13">
        <f t="shared" ca="1" si="5"/>
        <v>44777</v>
      </c>
      <c r="B363" s="34">
        <v>1.0000623348172251</v>
      </c>
      <c r="C363" s="34">
        <v>1</v>
      </c>
      <c r="D363" s="34">
        <v>0.99993766906816206</v>
      </c>
      <c r="E363" s="34">
        <v>0.99987534202146944</v>
      </c>
      <c r="F363" s="34">
        <v>0.99981301885967966</v>
      </c>
      <c r="G363" s="34">
        <v>0.99975069958255058</v>
      </c>
      <c r="H363" s="34">
        <v>0.99968838418983996</v>
      </c>
      <c r="I363" s="34">
        <v>0.9996260726813061</v>
      </c>
      <c r="J363" s="34">
        <v>0.99956376505670663</v>
      </c>
      <c r="K363" s="34">
        <v>0.99950146131579942</v>
      </c>
      <c r="L363" s="34">
        <v>0.99943916145834222</v>
      </c>
      <c r="M363" s="34">
        <v>0.99937686548409332</v>
      </c>
      <c r="N363" s="34">
        <v>0.99931457339281049</v>
      </c>
      <c r="O363" s="34">
        <v>0.9992522851842518</v>
      </c>
      <c r="P363" s="34">
        <v>0.99919000085817533</v>
      </c>
      <c r="Q363" s="34">
        <v>0.99912772041433895</v>
      </c>
      <c r="R363" s="34">
        <v>0.99906544385250051</v>
      </c>
      <c r="S363" s="34">
        <v>0.99900317117241821</v>
      </c>
      <c r="T363" s="34">
        <v>0.99894090237385014</v>
      </c>
      <c r="U363" s="34">
        <v>0.99887863745655447</v>
      </c>
      <c r="V363" s="34">
        <v>0.99881637642028875</v>
      </c>
      <c r="W363" s="34">
        <v>0.99875411926481172</v>
      </c>
      <c r="X363" s="34">
        <v>0.99869186598988102</v>
      </c>
      <c r="Y363" s="34">
        <v>0.99862961659525507</v>
      </c>
      <c r="Z363" s="34">
        <v>0.99856737108069182</v>
      </c>
      <c r="AA363" s="34">
        <v>0.99850512944594971</v>
      </c>
      <c r="AB363" s="34">
        <v>0.99844289169078648</v>
      </c>
      <c r="AC363" s="34">
        <v>0.99838065781496055</v>
      </c>
      <c r="AD363" s="34">
        <v>0.9983184278182301</v>
      </c>
      <c r="AE363" s="34">
        <v>0.99825620170035334</v>
      </c>
      <c r="AF363" s="34">
        <v>0.99819397946108868</v>
      </c>
      <c r="AG363" s="34">
        <v>0.99813176110019375</v>
      </c>
      <c r="AH363" s="34">
        <v>0.99806954661742753</v>
      </c>
      <c r="AI363" s="34">
        <v>0.99800733601254787</v>
      </c>
      <c r="AJ363" s="34">
        <v>0.99794512928531343</v>
      </c>
      <c r="AK363" s="34">
        <v>0.99788292643548193</v>
      </c>
      <c r="AL363" s="34">
        <v>0.99782072746281236</v>
      </c>
      <c r="AM363" s="34">
        <v>0.99775853236706247</v>
      </c>
      <c r="AN363" s="34">
        <v>0.99769634114799088</v>
      </c>
      <c r="AO363" s="34">
        <v>0.99763415380535614</v>
      </c>
      <c r="AP363" s="34">
        <v>0.99757197033891631</v>
      </c>
      <c r="AQ363" s="34">
        <v>0.99750979074842983</v>
      </c>
      <c r="AR363" s="34">
        <v>0.99744761503365498</v>
      </c>
      <c r="AS363" s="34">
        <v>0.99738544319435074</v>
      </c>
      <c r="AT363" s="34">
        <v>0.99732327523027486</v>
      </c>
      <c r="AU363" s="34">
        <v>0.99726111114118621</v>
      </c>
      <c r="AV363" s="34">
        <v>0.9971989509268433</v>
      </c>
      <c r="AW363" s="34">
        <v>0.99713679458700422</v>
      </c>
      <c r="AX363" s="34">
        <v>0.99707464212142793</v>
      </c>
      <c r="AY363" s="34">
        <v>0.99701249352987276</v>
      </c>
      <c r="AZ363" s="34">
        <v>0.99695034881209699</v>
      </c>
      <c r="BA363" s="34">
        <v>0.99688820796785971</v>
      </c>
      <c r="BB363" s="34">
        <v>0.99682607099691889</v>
      </c>
      <c r="BC363" s="34">
        <v>0.9967639378990335</v>
      </c>
      <c r="BD363" s="34">
        <v>0.99670180867396196</v>
      </c>
      <c r="BE363" s="34">
        <v>0.99663968332146291</v>
      </c>
      <c r="BF363" s="34">
        <v>0.99657756184129487</v>
      </c>
      <c r="BG363" s="34">
        <v>0.99651544423321681</v>
      </c>
      <c r="BH363" s="34">
        <v>0.99645333049698681</v>
      </c>
      <c r="BI363" s="34">
        <v>0.99639122063236407</v>
      </c>
      <c r="BJ363" s="34">
        <v>0.99632911463910701</v>
      </c>
      <c r="BK363" s="34">
        <v>0.99626701251697447</v>
      </c>
      <c r="BL363" s="34">
        <v>0.99620491426572511</v>
      </c>
      <c r="BM363" s="34">
        <v>0.99614281988511755</v>
      </c>
      <c r="BN363" s="34">
        <v>0.99608072937491055</v>
      </c>
      <c r="BO363" s="34">
        <v>0.99601864273486307</v>
      </c>
      <c r="BP363" s="34">
        <v>0.99595655996473353</v>
      </c>
      <c r="BQ363" s="34">
        <v>0.99589448106428102</v>
      </c>
      <c r="BR363" s="34">
        <v>0.99583240603326406</v>
      </c>
      <c r="BS363" s="34">
        <v>0.99577033487144184</v>
      </c>
      <c r="BT363" s="34">
        <v>0.99570826757857278</v>
      </c>
      <c r="BU363" s="34">
        <v>0.99564620415441618</v>
      </c>
      <c r="BV363" s="34">
        <v>0.99558414459873046</v>
      </c>
      <c r="BW363" s="34">
        <v>0.99552208891127458</v>
      </c>
      <c r="BX363" s="34">
        <v>0.99546003709180764</v>
      </c>
      <c r="BY363" s="34">
        <v>0.99539798914008859</v>
      </c>
      <c r="BZ363" s="34">
        <v>0.99533594505587586</v>
      </c>
      <c r="CA363" s="34">
        <v>0.99527390483892897</v>
      </c>
      <c r="CB363" s="34">
        <v>0.99521186848900656</v>
      </c>
      <c r="CC363" s="34">
        <v>0.99514983600586759</v>
      </c>
      <c r="CD363" s="34">
        <v>0.99508780738927105</v>
      </c>
      <c r="CE363" s="34">
        <v>0.99502578263897612</v>
      </c>
      <c r="CF363" s="34">
        <v>0.99496376175474166</v>
      </c>
      <c r="CG363" s="34">
        <v>0.99490174473632664</v>
      </c>
      <c r="CH363" s="34">
        <v>0.99483973158349004</v>
      </c>
      <c r="CI363" s="34">
        <v>0.99477772229599115</v>
      </c>
      <c r="CJ363" s="34">
        <v>0.99471571687358906</v>
      </c>
      <c r="CK363" s="34">
        <v>0.99465371531604274</v>
      </c>
      <c r="CL363" s="34">
        <v>0.99459171762311116</v>
      </c>
      <c r="CM363" s="34">
        <v>0.9945297237945534</v>
      </c>
      <c r="CN363" s="34">
        <v>0.99446773383012899</v>
      </c>
      <c r="CO363" s="34">
        <v>0.99440574772959678</v>
      </c>
      <c r="CP363" s="34">
        <v>0.99434376549271597</v>
      </c>
      <c r="CQ363" s="34">
        <v>0.99428178711924564</v>
      </c>
      <c r="CR363" s="34">
        <v>0.99418882289425126</v>
      </c>
      <c r="CS363" s="34">
        <v>0.99409586736130684</v>
      </c>
      <c r="CT363" s="34">
        <v>0.99400292051959993</v>
      </c>
      <c r="CU363" s="34">
        <v>0.99390998236831796</v>
      </c>
      <c r="CV363" s="34">
        <v>0.99381705290664812</v>
      </c>
      <c r="CW363" s="34">
        <v>0.99372413213377797</v>
      </c>
      <c r="CX363" s="34">
        <v>0.99363122004889526</v>
      </c>
      <c r="CY363" s="34">
        <v>0.99353831665118764</v>
      </c>
      <c r="CZ363" s="34">
        <v>0.99344542193984309</v>
      </c>
      <c r="DA363" s="34">
        <v>0.99335253591404893</v>
      </c>
      <c r="DB363" s="34">
        <v>0.99325965857299336</v>
      </c>
    </row>
    <row r="364" spans="1:106" x14ac:dyDescent="0.2">
      <c r="A364" s="13">
        <f t="shared" ca="1" si="5"/>
        <v>44778</v>
      </c>
      <c r="B364" s="34">
        <v>1.0000623348172251</v>
      </c>
      <c r="C364" s="34">
        <v>1</v>
      </c>
      <c r="D364" s="34">
        <v>0.99993766906816206</v>
      </c>
      <c r="E364" s="34">
        <v>0.99987534202146944</v>
      </c>
      <c r="F364" s="34">
        <v>0.99981301885967966</v>
      </c>
      <c r="G364" s="34">
        <v>0.99975069958255058</v>
      </c>
      <c r="H364" s="34">
        <v>0.99968838418983996</v>
      </c>
      <c r="I364" s="34">
        <v>0.9996260726813061</v>
      </c>
      <c r="J364" s="34">
        <v>0.99956376505670663</v>
      </c>
      <c r="K364" s="34">
        <v>0.99950146131579942</v>
      </c>
      <c r="L364" s="34">
        <v>0.99943916145834222</v>
      </c>
      <c r="M364" s="34">
        <v>0.99937686548409332</v>
      </c>
      <c r="N364" s="34">
        <v>0.99931457339281049</v>
      </c>
      <c r="O364" s="34">
        <v>0.9992522851842518</v>
      </c>
      <c r="P364" s="34">
        <v>0.99919000085817533</v>
      </c>
      <c r="Q364" s="34">
        <v>0.99912772041433895</v>
      </c>
      <c r="R364" s="34">
        <v>0.99906544385250051</v>
      </c>
      <c r="S364" s="34">
        <v>0.99900317117241821</v>
      </c>
      <c r="T364" s="34">
        <v>0.99894090237385014</v>
      </c>
      <c r="U364" s="34">
        <v>0.99887863745655447</v>
      </c>
      <c r="V364" s="34">
        <v>0.99881637642028875</v>
      </c>
      <c r="W364" s="34">
        <v>0.99875411926481172</v>
      </c>
      <c r="X364" s="34">
        <v>0.99869186598988102</v>
      </c>
      <c r="Y364" s="34">
        <v>0.99862961659525507</v>
      </c>
      <c r="Z364" s="34">
        <v>0.99856737108069182</v>
      </c>
      <c r="AA364" s="34">
        <v>0.99850512944594971</v>
      </c>
      <c r="AB364" s="34">
        <v>0.99844289169078648</v>
      </c>
      <c r="AC364" s="34">
        <v>0.99838065781496055</v>
      </c>
      <c r="AD364" s="34">
        <v>0.9983184278182301</v>
      </c>
      <c r="AE364" s="34">
        <v>0.99825620170035334</v>
      </c>
      <c r="AF364" s="34">
        <v>0.99819397946108868</v>
      </c>
      <c r="AG364" s="34">
        <v>0.99813176110019375</v>
      </c>
      <c r="AH364" s="34">
        <v>0.99806954661742753</v>
      </c>
      <c r="AI364" s="34">
        <v>0.99800733601254787</v>
      </c>
      <c r="AJ364" s="34">
        <v>0.99794512928531343</v>
      </c>
      <c r="AK364" s="34">
        <v>0.99788292643548193</v>
      </c>
      <c r="AL364" s="34">
        <v>0.99782072746281236</v>
      </c>
      <c r="AM364" s="34">
        <v>0.99775853236706247</v>
      </c>
      <c r="AN364" s="34">
        <v>0.99769634114799088</v>
      </c>
      <c r="AO364" s="34">
        <v>0.99763415380535614</v>
      </c>
      <c r="AP364" s="34">
        <v>0.99757197033891631</v>
      </c>
      <c r="AQ364" s="34">
        <v>0.99750979074842983</v>
      </c>
      <c r="AR364" s="34">
        <v>0.99744761503365498</v>
      </c>
      <c r="AS364" s="34">
        <v>0.99738544319435074</v>
      </c>
      <c r="AT364" s="34">
        <v>0.99732327523027486</v>
      </c>
      <c r="AU364" s="34">
        <v>0.99726111114118621</v>
      </c>
      <c r="AV364" s="34">
        <v>0.9971989509268433</v>
      </c>
      <c r="AW364" s="34">
        <v>0.99713679458700422</v>
      </c>
      <c r="AX364" s="34">
        <v>0.99707464212142793</v>
      </c>
      <c r="AY364" s="34">
        <v>0.99701249352987276</v>
      </c>
      <c r="AZ364" s="34">
        <v>0.99695034881209699</v>
      </c>
      <c r="BA364" s="34">
        <v>0.99688820796785971</v>
      </c>
      <c r="BB364" s="34">
        <v>0.99682607099691889</v>
      </c>
      <c r="BC364" s="34">
        <v>0.9967639378990335</v>
      </c>
      <c r="BD364" s="34">
        <v>0.99670180867396196</v>
      </c>
      <c r="BE364" s="34">
        <v>0.99663968332146291</v>
      </c>
      <c r="BF364" s="34">
        <v>0.99657756184129487</v>
      </c>
      <c r="BG364" s="34">
        <v>0.99651544423321681</v>
      </c>
      <c r="BH364" s="34">
        <v>0.99645333049698681</v>
      </c>
      <c r="BI364" s="34">
        <v>0.99639122063236407</v>
      </c>
      <c r="BJ364" s="34">
        <v>0.99632911463910701</v>
      </c>
      <c r="BK364" s="34">
        <v>0.99626701251697447</v>
      </c>
      <c r="BL364" s="34">
        <v>0.99620491426572511</v>
      </c>
      <c r="BM364" s="34">
        <v>0.99614281988511755</v>
      </c>
      <c r="BN364" s="34">
        <v>0.99608072937491055</v>
      </c>
      <c r="BO364" s="34">
        <v>0.99601864273486307</v>
      </c>
      <c r="BP364" s="34">
        <v>0.99595655996473353</v>
      </c>
      <c r="BQ364" s="34">
        <v>0.99589448106428102</v>
      </c>
      <c r="BR364" s="34">
        <v>0.99583240603326406</v>
      </c>
      <c r="BS364" s="34">
        <v>0.99577033487144184</v>
      </c>
      <c r="BT364" s="34">
        <v>0.99570826757857278</v>
      </c>
      <c r="BU364" s="34">
        <v>0.99564620415441618</v>
      </c>
      <c r="BV364" s="34">
        <v>0.99558414459873046</v>
      </c>
      <c r="BW364" s="34">
        <v>0.99552208891127458</v>
      </c>
      <c r="BX364" s="34">
        <v>0.99546003709180764</v>
      </c>
      <c r="BY364" s="34">
        <v>0.99539798914008859</v>
      </c>
      <c r="BZ364" s="34">
        <v>0.99533594505587586</v>
      </c>
      <c r="CA364" s="34">
        <v>0.99527390483892897</v>
      </c>
      <c r="CB364" s="34">
        <v>0.99521186848900656</v>
      </c>
      <c r="CC364" s="34">
        <v>0.99514983600586759</v>
      </c>
      <c r="CD364" s="34">
        <v>0.99508780738927105</v>
      </c>
      <c r="CE364" s="34">
        <v>0.99502578263897612</v>
      </c>
      <c r="CF364" s="34">
        <v>0.99496376175474166</v>
      </c>
      <c r="CG364" s="34">
        <v>0.99490174473632664</v>
      </c>
      <c r="CH364" s="34">
        <v>0.99483973158349004</v>
      </c>
      <c r="CI364" s="34">
        <v>0.99477772229599115</v>
      </c>
      <c r="CJ364" s="34">
        <v>0.99471571687358906</v>
      </c>
      <c r="CK364" s="34">
        <v>0.99465371531604274</v>
      </c>
      <c r="CL364" s="34">
        <v>0.99459171762311116</v>
      </c>
      <c r="CM364" s="34">
        <v>0.9945297237945534</v>
      </c>
      <c r="CN364" s="34">
        <v>0.99446773383012899</v>
      </c>
      <c r="CO364" s="34">
        <v>0.99440574772959678</v>
      </c>
      <c r="CP364" s="34">
        <v>0.99434376549271597</v>
      </c>
      <c r="CQ364" s="34">
        <v>0.99428178711924564</v>
      </c>
      <c r="CR364" s="34">
        <v>0.99418882289425126</v>
      </c>
      <c r="CS364" s="34">
        <v>0.99409586736130684</v>
      </c>
      <c r="CT364" s="34">
        <v>0.99400292051959993</v>
      </c>
      <c r="CU364" s="34">
        <v>0.99390998236831796</v>
      </c>
      <c r="CV364" s="34">
        <v>0.99381705290664812</v>
      </c>
      <c r="CW364" s="34">
        <v>0.99372413213377797</v>
      </c>
      <c r="CX364" s="34">
        <v>0.99363122004889526</v>
      </c>
      <c r="CY364" s="34">
        <v>0.99353831665118764</v>
      </c>
      <c r="CZ364" s="34">
        <v>0.99344542193984309</v>
      </c>
      <c r="DA364" s="34">
        <v>0.99335253591404893</v>
      </c>
      <c r="DB364" s="34">
        <v>0.99325965857299336</v>
      </c>
    </row>
    <row r="365" spans="1:106" x14ac:dyDescent="0.2">
      <c r="A365" s="13">
        <f t="shared" ca="1" si="5"/>
        <v>44781</v>
      </c>
      <c r="B365" s="34">
        <v>1.0000623348172251</v>
      </c>
      <c r="C365" s="34">
        <v>1</v>
      </c>
      <c r="D365" s="34">
        <v>0.99993766906816206</v>
      </c>
      <c r="E365" s="34">
        <v>0.99987534202146944</v>
      </c>
      <c r="F365" s="34">
        <v>0.99981301885967966</v>
      </c>
      <c r="G365" s="34">
        <v>0.99975069958255058</v>
      </c>
      <c r="H365" s="34">
        <v>0.99968838418983996</v>
      </c>
      <c r="I365" s="34">
        <v>0.9996260726813061</v>
      </c>
      <c r="J365" s="34">
        <v>0.99956376505670663</v>
      </c>
      <c r="K365" s="34">
        <v>0.99950146131579942</v>
      </c>
      <c r="L365" s="34">
        <v>0.99943916145834222</v>
      </c>
      <c r="M365" s="34">
        <v>0.99937686548409332</v>
      </c>
      <c r="N365" s="34">
        <v>0.99931457339281049</v>
      </c>
      <c r="O365" s="34">
        <v>0.9992522851842518</v>
      </c>
      <c r="P365" s="34">
        <v>0.99919000085817533</v>
      </c>
      <c r="Q365" s="34">
        <v>0.99912772041433895</v>
      </c>
      <c r="R365" s="34">
        <v>0.99906544385250051</v>
      </c>
      <c r="S365" s="34">
        <v>0.99900317117241821</v>
      </c>
      <c r="T365" s="34">
        <v>0.99894090237385014</v>
      </c>
      <c r="U365" s="34">
        <v>0.99887863745655447</v>
      </c>
      <c r="V365" s="34">
        <v>0.99881637642028875</v>
      </c>
      <c r="W365" s="34">
        <v>0.99875411926481172</v>
      </c>
      <c r="X365" s="34">
        <v>0.99869186598988102</v>
      </c>
      <c r="Y365" s="34">
        <v>0.99862961659525507</v>
      </c>
      <c r="Z365" s="34">
        <v>0.99856737108069182</v>
      </c>
      <c r="AA365" s="34">
        <v>0.99850512944594971</v>
      </c>
      <c r="AB365" s="34">
        <v>0.99844289169078648</v>
      </c>
      <c r="AC365" s="34">
        <v>0.99838065781496055</v>
      </c>
      <c r="AD365" s="34">
        <v>0.9983184278182301</v>
      </c>
      <c r="AE365" s="34">
        <v>0.99825620170035334</v>
      </c>
      <c r="AF365" s="34">
        <v>0.99819397946108868</v>
      </c>
      <c r="AG365" s="34">
        <v>0.99813176110019375</v>
      </c>
      <c r="AH365" s="34">
        <v>0.99806954661742753</v>
      </c>
      <c r="AI365" s="34">
        <v>0.99800733601254787</v>
      </c>
      <c r="AJ365" s="34">
        <v>0.99794512928531343</v>
      </c>
      <c r="AK365" s="34">
        <v>0.99788292643548193</v>
      </c>
      <c r="AL365" s="34">
        <v>0.99782072746281236</v>
      </c>
      <c r="AM365" s="34">
        <v>0.99775853236706247</v>
      </c>
      <c r="AN365" s="34">
        <v>0.99769634114799088</v>
      </c>
      <c r="AO365" s="34">
        <v>0.99763415380535614</v>
      </c>
      <c r="AP365" s="34">
        <v>0.99757197033891631</v>
      </c>
      <c r="AQ365" s="34">
        <v>0.99750979074842983</v>
      </c>
      <c r="AR365" s="34">
        <v>0.99744761503365498</v>
      </c>
      <c r="AS365" s="34">
        <v>0.99738544319435074</v>
      </c>
      <c r="AT365" s="34">
        <v>0.99732327523027486</v>
      </c>
      <c r="AU365" s="34">
        <v>0.99726111114118621</v>
      </c>
      <c r="AV365" s="34">
        <v>0.9971989509268433</v>
      </c>
      <c r="AW365" s="34">
        <v>0.99713679458700422</v>
      </c>
      <c r="AX365" s="34">
        <v>0.99707464212142793</v>
      </c>
      <c r="AY365" s="34">
        <v>0.99701249352987276</v>
      </c>
      <c r="AZ365" s="34">
        <v>0.99695034881209699</v>
      </c>
      <c r="BA365" s="34">
        <v>0.99688820796785971</v>
      </c>
      <c r="BB365" s="34">
        <v>0.99682607099691889</v>
      </c>
      <c r="BC365" s="34">
        <v>0.9967639378990335</v>
      </c>
      <c r="BD365" s="34">
        <v>0.99670180867396196</v>
      </c>
      <c r="BE365" s="34">
        <v>0.99663968332146291</v>
      </c>
      <c r="BF365" s="34">
        <v>0.99657756184129487</v>
      </c>
      <c r="BG365" s="34">
        <v>0.99651544423321681</v>
      </c>
      <c r="BH365" s="34">
        <v>0.99645333049698681</v>
      </c>
      <c r="BI365" s="34">
        <v>0.99639122063236407</v>
      </c>
      <c r="BJ365" s="34">
        <v>0.99632911463910701</v>
      </c>
      <c r="BK365" s="34">
        <v>0.99626701251697447</v>
      </c>
      <c r="BL365" s="34">
        <v>0.99620491426572511</v>
      </c>
      <c r="BM365" s="34">
        <v>0.99614281988511755</v>
      </c>
      <c r="BN365" s="34">
        <v>0.99608072937491055</v>
      </c>
      <c r="BO365" s="34">
        <v>0.99601864273486307</v>
      </c>
      <c r="BP365" s="34">
        <v>0.99595655996473353</v>
      </c>
      <c r="BQ365" s="34">
        <v>0.99589448106428102</v>
      </c>
      <c r="BR365" s="34">
        <v>0.99583240603326406</v>
      </c>
      <c r="BS365" s="34">
        <v>0.99577033487144184</v>
      </c>
      <c r="BT365" s="34">
        <v>0.99570826757857278</v>
      </c>
      <c r="BU365" s="34">
        <v>0.99564620415441618</v>
      </c>
      <c r="BV365" s="34">
        <v>0.99558414459873046</v>
      </c>
      <c r="BW365" s="34">
        <v>0.99552208891127458</v>
      </c>
      <c r="BX365" s="34">
        <v>0.99546003709180764</v>
      </c>
      <c r="BY365" s="34">
        <v>0.99539798914008859</v>
      </c>
      <c r="BZ365" s="34">
        <v>0.99533594505587586</v>
      </c>
      <c r="CA365" s="34">
        <v>0.99527390483892897</v>
      </c>
      <c r="CB365" s="34">
        <v>0.99521186848900656</v>
      </c>
      <c r="CC365" s="34">
        <v>0.99514983600586759</v>
      </c>
      <c r="CD365" s="34">
        <v>0.99508780738927105</v>
      </c>
      <c r="CE365" s="34">
        <v>0.99502578263897612</v>
      </c>
      <c r="CF365" s="34">
        <v>0.99496376175474166</v>
      </c>
      <c r="CG365" s="34">
        <v>0.99490174473632664</v>
      </c>
      <c r="CH365" s="34">
        <v>0.99483973158349004</v>
      </c>
      <c r="CI365" s="34">
        <v>0.99477772229599115</v>
      </c>
      <c r="CJ365" s="34">
        <v>0.99471571687358906</v>
      </c>
      <c r="CK365" s="34">
        <v>0.99465371531604274</v>
      </c>
      <c r="CL365" s="34">
        <v>0.99459171762311116</v>
      </c>
      <c r="CM365" s="34">
        <v>0.9945297237945534</v>
      </c>
      <c r="CN365" s="34">
        <v>0.99446773383012899</v>
      </c>
      <c r="CO365" s="34">
        <v>0.99440574772959678</v>
      </c>
      <c r="CP365" s="34">
        <v>0.99434376549271597</v>
      </c>
      <c r="CQ365" s="34">
        <v>0.99428178711924564</v>
      </c>
      <c r="CR365" s="34">
        <v>0.99418882289425126</v>
      </c>
      <c r="CS365" s="34">
        <v>0.99409586736130684</v>
      </c>
      <c r="CT365" s="34">
        <v>0.99400292051959993</v>
      </c>
      <c r="CU365" s="34">
        <v>0.99390998236831796</v>
      </c>
      <c r="CV365" s="34">
        <v>0.99381705290664812</v>
      </c>
      <c r="CW365" s="34">
        <v>0.99372413213377797</v>
      </c>
      <c r="CX365" s="34">
        <v>0.99363122004889526</v>
      </c>
      <c r="CY365" s="34">
        <v>0.99353831665118764</v>
      </c>
      <c r="CZ365" s="34">
        <v>0.99344542193984309</v>
      </c>
      <c r="DA365" s="34">
        <v>0.99335253591404893</v>
      </c>
      <c r="DB365" s="34">
        <v>0.99325965857299336</v>
      </c>
    </row>
    <row r="366" spans="1:106" x14ac:dyDescent="0.2">
      <c r="A366" s="13">
        <f t="shared" ca="1" si="5"/>
        <v>44782</v>
      </c>
      <c r="B366" s="34">
        <v>1.0000623348172251</v>
      </c>
      <c r="C366" s="34">
        <v>1</v>
      </c>
      <c r="D366" s="34">
        <v>0.99993766906816206</v>
      </c>
      <c r="E366" s="34">
        <v>0.99987534202146944</v>
      </c>
      <c r="F366" s="34">
        <v>0.99981301885967966</v>
      </c>
      <c r="G366" s="34">
        <v>0.99975069958255058</v>
      </c>
      <c r="H366" s="34">
        <v>0.99968838418983996</v>
      </c>
      <c r="I366" s="34">
        <v>0.9996260726813061</v>
      </c>
      <c r="J366" s="34">
        <v>0.99956376505670663</v>
      </c>
      <c r="K366" s="34">
        <v>0.99950146131579942</v>
      </c>
      <c r="L366" s="34">
        <v>0.99943916145834222</v>
      </c>
      <c r="M366" s="34">
        <v>0.99937686548409332</v>
      </c>
      <c r="N366" s="34">
        <v>0.99931457339281049</v>
      </c>
      <c r="O366" s="34">
        <v>0.9992522851842518</v>
      </c>
      <c r="P366" s="34">
        <v>0.99919000085817533</v>
      </c>
      <c r="Q366" s="34">
        <v>0.99912772041433895</v>
      </c>
      <c r="R366" s="34">
        <v>0.99906544385250051</v>
      </c>
      <c r="S366" s="34">
        <v>0.99900317117241821</v>
      </c>
      <c r="T366" s="34">
        <v>0.99894090237385014</v>
      </c>
      <c r="U366" s="34">
        <v>0.99887863745655447</v>
      </c>
      <c r="V366" s="34">
        <v>0.99881637642028875</v>
      </c>
      <c r="W366" s="34">
        <v>0.99875411926481172</v>
      </c>
      <c r="X366" s="34">
        <v>0.99869186598988102</v>
      </c>
      <c r="Y366" s="34">
        <v>0.99862961659525507</v>
      </c>
      <c r="Z366" s="34">
        <v>0.99856737108069182</v>
      </c>
      <c r="AA366" s="34">
        <v>0.99850512944594971</v>
      </c>
      <c r="AB366" s="34">
        <v>0.99844289169078648</v>
      </c>
      <c r="AC366" s="34">
        <v>0.99838065781496055</v>
      </c>
      <c r="AD366" s="34">
        <v>0.9983184278182301</v>
      </c>
      <c r="AE366" s="34">
        <v>0.99825620170035334</v>
      </c>
      <c r="AF366" s="34">
        <v>0.99819397946108868</v>
      </c>
      <c r="AG366" s="34">
        <v>0.99813176110019375</v>
      </c>
      <c r="AH366" s="34">
        <v>0.99806954661742753</v>
      </c>
      <c r="AI366" s="34">
        <v>0.99800733601254787</v>
      </c>
      <c r="AJ366" s="34">
        <v>0.99794512928531343</v>
      </c>
      <c r="AK366" s="34">
        <v>0.99788292643548193</v>
      </c>
      <c r="AL366" s="34">
        <v>0.99782072746281236</v>
      </c>
      <c r="AM366" s="34">
        <v>0.99775853236706247</v>
      </c>
      <c r="AN366" s="34">
        <v>0.99769634114799088</v>
      </c>
      <c r="AO366" s="34">
        <v>0.99763415380535614</v>
      </c>
      <c r="AP366" s="34">
        <v>0.99757197033891631</v>
      </c>
      <c r="AQ366" s="34">
        <v>0.99750979074842983</v>
      </c>
      <c r="AR366" s="34">
        <v>0.99744761503365498</v>
      </c>
      <c r="AS366" s="34">
        <v>0.99738544319435074</v>
      </c>
      <c r="AT366" s="34">
        <v>0.99732327523027486</v>
      </c>
      <c r="AU366" s="34">
        <v>0.99726111114118621</v>
      </c>
      <c r="AV366" s="34">
        <v>0.9971989509268433</v>
      </c>
      <c r="AW366" s="34">
        <v>0.99713679458700422</v>
      </c>
      <c r="AX366" s="34">
        <v>0.99707464212142793</v>
      </c>
      <c r="AY366" s="34">
        <v>0.99701249352987276</v>
      </c>
      <c r="AZ366" s="34">
        <v>0.99695034881209699</v>
      </c>
      <c r="BA366" s="34">
        <v>0.99688820796785971</v>
      </c>
      <c r="BB366" s="34">
        <v>0.99682607099691889</v>
      </c>
      <c r="BC366" s="34">
        <v>0.9967639378990335</v>
      </c>
      <c r="BD366" s="34">
        <v>0.99670180867396196</v>
      </c>
      <c r="BE366" s="34">
        <v>0.99663968332146291</v>
      </c>
      <c r="BF366" s="34">
        <v>0.99657756184129487</v>
      </c>
      <c r="BG366" s="34">
        <v>0.99651544423321681</v>
      </c>
      <c r="BH366" s="34">
        <v>0.99645333049698681</v>
      </c>
      <c r="BI366" s="34">
        <v>0.99639122063236407</v>
      </c>
      <c r="BJ366" s="34">
        <v>0.99632911463910701</v>
      </c>
      <c r="BK366" s="34">
        <v>0.99626701251697447</v>
      </c>
      <c r="BL366" s="34">
        <v>0.99620491426572511</v>
      </c>
      <c r="BM366" s="34">
        <v>0.99614281988511755</v>
      </c>
      <c r="BN366" s="34">
        <v>0.99608072937491055</v>
      </c>
      <c r="BO366" s="34">
        <v>0.99601864273486307</v>
      </c>
      <c r="BP366" s="34">
        <v>0.99595655996473353</v>
      </c>
      <c r="BQ366" s="34">
        <v>0.99589448106428102</v>
      </c>
      <c r="BR366" s="34">
        <v>0.99583240603326406</v>
      </c>
      <c r="BS366" s="34">
        <v>0.99577033487144184</v>
      </c>
      <c r="BT366" s="34">
        <v>0.99570826757857278</v>
      </c>
      <c r="BU366" s="34">
        <v>0.99564620415441618</v>
      </c>
      <c r="BV366" s="34">
        <v>0.99558414459873046</v>
      </c>
      <c r="BW366" s="34">
        <v>0.99552208891127458</v>
      </c>
      <c r="BX366" s="34">
        <v>0.99546003709180764</v>
      </c>
      <c r="BY366" s="34">
        <v>0.99539798914008859</v>
      </c>
      <c r="BZ366" s="34">
        <v>0.99533594505587586</v>
      </c>
      <c r="CA366" s="34">
        <v>0.99527390483892897</v>
      </c>
      <c r="CB366" s="34">
        <v>0.99521186848900656</v>
      </c>
      <c r="CC366" s="34">
        <v>0.99514983600586759</v>
      </c>
      <c r="CD366" s="34">
        <v>0.99508780738927105</v>
      </c>
      <c r="CE366" s="34">
        <v>0.99502578263897612</v>
      </c>
      <c r="CF366" s="34">
        <v>0.99496376175474166</v>
      </c>
      <c r="CG366" s="34">
        <v>0.99490174473632664</v>
      </c>
      <c r="CH366" s="34">
        <v>0.99483973158349004</v>
      </c>
      <c r="CI366" s="34">
        <v>0.99477772229599115</v>
      </c>
      <c r="CJ366" s="34">
        <v>0.99471571687358906</v>
      </c>
      <c r="CK366" s="34">
        <v>0.99465371531604274</v>
      </c>
      <c r="CL366" s="34">
        <v>0.99459171762311116</v>
      </c>
      <c r="CM366" s="34">
        <v>0.9945297237945534</v>
      </c>
      <c r="CN366" s="34">
        <v>0.99446773383012899</v>
      </c>
      <c r="CO366" s="34">
        <v>0.99440574772959678</v>
      </c>
      <c r="CP366" s="34">
        <v>0.99434376549271597</v>
      </c>
      <c r="CQ366" s="34">
        <v>0.99428178711924564</v>
      </c>
      <c r="CR366" s="34">
        <v>0.99418882289425126</v>
      </c>
      <c r="CS366" s="34">
        <v>0.99409586736130684</v>
      </c>
      <c r="CT366" s="34">
        <v>0.99400292051959993</v>
      </c>
      <c r="CU366" s="34">
        <v>0.99390998236831796</v>
      </c>
      <c r="CV366" s="34">
        <v>0.99381705290664812</v>
      </c>
      <c r="CW366" s="34">
        <v>0.99372413213377797</v>
      </c>
      <c r="CX366" s="34">
        <v>0.99363122004889526</v>
      </c>
      <c r="CY366" s="34">
        <v>0.99353831665118764</v>
      </c>
      <c r="CZ366" s="34">
        <v>0.99344542193984309</v>
      </c>
      <c r="DA366" s="34">
        <v>0.99335253591404893</v>
      </c>
      <c r="DB366" s="34">
        <v>0.99325965857299336</v>
      </c>
    </row>
    <row r="367" spans="1:106" x14ac:dyDescent="0.2">
      <c r="A367" s="13">
        <f t="shared" ca="1" si="5"/>
        <v>44783</v>
      </c>
      <c r="B367" s="34">
        <v>1.0000623348172251</v>
      </c>
      <c r="C367" s="34">
        <v>1</v>
      </c>
      <c r="D367" s="34">
        <v>0.99993766906816206</v>
      </c>
      <c r="E367" s="34">
        <v>0.99987534202146944</v>
      </c>
      <c r="F367" s="34">
        <v>0.99981301885967966</v>
      </c>
      <c r="G367" s="34">
        <v>0.99975069958255058</v>
      </c>
      <c r="H367" s="34">
        <v>0.99968838418983996</v>
      </c>
      <c r="I367" s="34">
        <v>0.9996260726813061</v>
      </c>
      <c r="J367" s="34">
        <v>0.99956376505670663</v>
      </c>
      <c r="K367" s="34">
        <v>0.99950146131579942</v>
      </c>
      <c r="L367" s="34">
        <v>0.99943916145834222</v>
      </c>
      <c r="M367" s="34">
        <v>0.99937686548409332</v>
      </c>
      <c r="N367" s="34">
        <v>0.99931457339281049</v>
      </c>
      <c r="O367" s="34">
        <v>0.9992522851842518</v>
      </c>
      <c r="P367" s="34">
        <v>0.99919000085817533</v>
      </c>
      <c r="Q367" s="34">
        <v>0.99912772041433895</v>
      </c>
      <c r="R367" s="34">
        <v>0.99906544385250051</v>
      </c>
      <c r="S367" s="34">
        <v>0.99900317117241821</v>
      </c>
      <c r="T367" s="34">
        <v>0.99894090237385014</v>
      </c>
      <c r="U367" s="34">
        <v>0.99887863745655447</v>
      </c>
      <c r="V367" s="34">
        <v>0.99881637642028875</v>
      </c>
      <c r="W367" s="34">
        <v>0.99875411926481172</v>
      </c>
      <c r="X367" s="34">
        <v>0.99869186598988102</v>
      </c>
      <c r="Y367" s="34">
        <v>0.99862961659525507</v>
      </c>
      <c r="Z367" s="34">
        <v>0.99856737108069182</v>
      </c>
      <c r="AA367" s="34">
        <v>0.99850512944594971</v>
      </c>
      <c r="AB367" s="34">
        <v>0.99844289169078648</v>
      </c>
      <c r="AC367" s="34">
        <v>0.99838065781496055</v>
      </c>
      <c r="AD367" s="34">
        <v>0.9983184278182301</v>
      </c>
      <c r="AE367" s="34">
        <v>0.99825620170035334</v>
      </c>
      <c r="AF367" s="34">
        <v>0.99819397946108868</v>
      </c>
      <c r="AG367" s="34">
        <v>0.99813176110019375</v>
      </c>
      <c r="AH367" s="34">
        <v>0.99806954661742753</v>
      </c>
      <c r="AI367" s="34">
        <v>0.99800733601254787</v>
      </c>
      <c r="AJ367" s="34">
        <v>0.99794512928531343</v>
      </c>
      <c r="AK367" s="34">
        <v>0.99788292643548193</v>
      </c>
      <c r="AL367" s="34">
        <v>0.99782072746281236</v>
      </c>
      <c r="AM367" s="34">
        <v>0.99775853236706247</v>
      </c>
      <c r="AN367" s="34">
        <v>0.99769634114799088</v>
      </c>
      <c r="AO367" s="34">
        <v>0.99763415380535614</v>
      </c>
      <c r="AP367" s="34">
        <v>0.99757197033891631</v>
      </c>
      <c r="AQ367" s="34">
        <v>0.99750979074842983</v>
      </c>
      <c r="AR367" s="34">
        <v>0.99744761503365498</v>
      </c>
      <c r="AS367" s="34">
        <v>0.99738544319435074</v>
      </c>
      <c r="AT367" s="34">
        <v>0.99732327523027486</v>
      </c>
      <c r="AU367" s="34">
        <v>0.99726111114118621</v>
      </c>
      <c r="AV367" s="34">
        <v>0.9971989509268433</v>
      </c>
      <c r="AW367" s="34">
        <v>0.99713679458700422</v>
      </c>
      <c r="AX367" s="34">
        <v>0.99707464212142793</v>
      </c>
      <c r="AY367" s="34">
        <v>0.99701249352987276</v>
      </c>
      <c r="AZ367" s="34">
        <v>0.99695034881209699</v>
      </c>
      <c r="BA367" s="34">
        <v>0.99688820796785971</v>
      </c>
      <c r="BB367" s="34">
        <v>0.99682607099691889</v>
      </c>
      <c r="BC367" s="34">
        <v>0.9967639378990335</v>
      </c>
      <c r="BD367" s="34">
        <v>0.99670180867396196</v>
      </c>
      <c r="BE367" s="34">
        <v>0.99663968332146291</v>
      </c>
      <c r="BF367" s="34">
        <v>0.99657756184129487</v>
      </c>
      <c r="BG367" s="34">
        <v>0.99651544423321681</v>
      </c>
      <c r="BH367" s="34">
        <v>0.99645333049698681</v>
      </c>
      <c r="BI367" s="34">
        <v>0.99639122063236407</v>
      </c>
      <c r="BJ367" s="34">
        <v>0.99632911463910701</v>
      </c>
      <c r="BK367" s="34">
        <v>0.99626701251697447</v>
      </c>
      <c r="BL367" s="34">
        <v>0.99620491426572511</v>
      </c>
      <c r="BM367" s="34">
        <v>0.99614281988511755</v>
      </c>
      <c r="BN367" s="34">
        <v>0.99608072937491055</v>
      </c>
      <c r="BO367" s="34">
        <v>0.99601864273486307</v>
      </c>
      <c r="BP367" s="34">
        <v>0.99595655996473353</v>
      </c>
      <c r="BQ367" s="34">
        <v>0.99589448106428102</v>
      </c>
      <c r="BR367" s="34">
        <v>0.99583240603326406</v>
      </c>
      <c r="BS367" s="34">
        <v>0.99577033487144184</v>
      </c>
      <c r="BT367" s="34">
        <v>0.99570826757857278</v>
      </c>
      <c r="BU367" s="34">
        <v>0.99564620415441618</v>
      </c>
      <c r="BV367" s="34">
        <v>0.99558414459873046</v>
      </c>
      <c r="BW367" s="34">
        <v>0.99552208891127458</v>
      </c>
      <c r="BX367" s="34">
        <v>0.99546003709180764</v>
      </c>
      <c r="BY367" s="34">
        <v>0.99539798914008859</v>
      </c>
      <c r="BZ367" s="34">
        <v>0.99533594505587586</v>
      </c>
      <c r="CA367" s="34">
        <v>0.99527390483892897</v>
      </c>
      <c r="CB367" s="34">
        <v>0.99521186848900656</v>
      </c>
      <c r="CC367" s="34">
        <v>0.99514983600586759</v>
      </c>
      <c r="CD367" s="34">
        <v>0.99508780738927105</v>
      </c>
      <c r="CE367" s="34">
        <v>0.99502578263897612</v>
      </c>
      <c r="CF367" s="34">
        <v>0.99496376175474166</v>
      </c>
      <c r="CG367" s="34">
        <v>0.99490174473632664</v>
      </c>
      <c r="CH367" s="34">
        <v>0.99483973158349004</v>
      </c>
      <c r="CI367" s="34">
        <v>0.99477772229599115</v>
      </c>
      <c r="CJ367" s="34">
        <v>0.99471571687358906</v>
      </c>
      <c r="CK367" s="34">
        <v>0.99465371531604274</v>
      </c>
      <c r="CL367" s="34">
        <v>0.99459171762311116</v>
      </c>
      <c r="CM367" s="34">
        <v>0.9945297237945534</v>
      </c>
      <c r="CN367" s="34">
        <v>0.99446773383012899</v>
      </c>
      <c r="CO367" s="34">
        <v>0.99440574772959678</v>
      </c>
      <c r="CP367" s="34">
        <v>0.99434376549271597</v>
      </c>
      <c r="CQ367" s="34">
        <v>0.99428178711924564</v>
      </c>
      <c r="CR367" s="34">
        <v>0.99418882289425126</v>
      </c>
      <c r="CS367" s="34">
        <v>0.99409586736130684</v>
      </c>
      <c r="CT367" s="34">
        <v>0.99400292051959993</v>
      </c>
      <c r="CU367" s="34">
        <v>0.99390998236831796</v>
      </c>
      <c r="CV367" s="34">
        <v>0.99381705290664812</v>
      </c>
      <c r="CW367" s="34">
        <v>0.99372413213377797</v>
      </c>
      <c r="CX367" s="34">
        <v>0.99363122004889526</v>
      </c>
      <c r="CY367" s="34">
        <v>0.99353831665118764</v>
      </c>
      <c r="CZ367" s="34">
        <v>0.99344542193984309</v>
      </c>
      <c r="DA367" s="34">
        <v>0.99335253591404893</v>
      </c>
      <c r="DB367" s="34">
        <v>0.99325965857299336</v>
      </c>
    </row>
    <row r="368" spans="1:106" x14ac:dyDescent="0.2">
      <c r="A368" s="13">
        <f t="shared" ca="1" si="5"/>
        <v>44784</v>
      </c>
      <c r="B368" s="34">
        <v>1.0000623348172251</v>
      </c>
      <c r="C368" s="34">
        <v>1</v>
      </c>
      <c r="D368" s="34">
        <v>0.99993766906816206</v>
      </c>
      <c r="E368" s="34">
        <v>0.99987534202146944</v>
      </c>
      <c r="F368" s="34">
        <v>0.99981301885967966</v>
      </c>
      <c r="G368" s="34">
        <v>0.99975069958255058</v>
      </c>
      <c r="H368" s="34">
        <v>0.99968838418983996</v>
      </c>
      <c r="I368" s="34">
        <v>0.9996260726813061</v>
      </c>
      <c r="J368" s="34">
        <v>0.99956376505670663</v>
      </c>
      <c r="K368" s="34">
        <v>0.99950146131579942</v>
      </c>
      <c r="L368" s="34">
        <v>0.99943916145834222</v>
      </c>
      <c r="M368" s="34">
        <v>0.99937686548409332</v>
      </c>
      <c r="N368" s="34">
        <v>0.99931457339281049</v>
      </c>
      <c r="O368" s="34">
        <v>0.9992522851842518</v>
      </c>
      <c r="P368" s="34">
        <v>0.99919000085817533</v>
      </c>
      <c r="Q368" s="34">
        <v>0.99912772041433895</v>
      </c>
      <c r="R368" s="34">
        <v>0.99906544385250051</v>
      </c>
      <c r="S368" s="34">
        <v>0.99900317117241821</v>
      </c>
      <c r="T368" s="34">
        <v>0.99894090237385014</v>
      </c>
      <c r="U368" s="34">
        <v>0.99887863745655447</v>
      </c>
      <c r="V368" s="34">
        <v>0.99881637642028875</v>
      </c>
      <c r="W368" s="34">
        <v>0.99875411926481172</v>
      </c>
      <c r="X368" s="34">
        <v>0.99869186598988102</v>
      </c>
      <c r="Y368" s="34">
        <v>0.99862961659525507</v>
      </c>
      <c r="Z368" s="34">
        <v>0.99856737108069182</v>
      </c>
      <c r="AA368" s="34">
        <v>0.99850512944594971</v>
      </c>
      <c r="AB368" s="34">
        <v>0.99844289169078648</v>
      </c>
      <c r="AC368" s="34">
        <v>0.99838065781496055</v>
      </c>
      <c r="AD368" s="34">
        <v>0.9983184278182301</v>
      </c>
      <c r="AE368" s="34">
        <v>0.99825620170035334</v>
      </c>
      <c r="AF368" s="34">
        <v>0.99819397946108868</v>
      </c>
      <c r="AG368" s="34">
        <v>0.99813176110019375</v>
      </c>
      <c r="AH368" s="34">
        <v>0.99806954661742753</v>
      </c>
      <c r="AI368" s="34">
        <v>0.99800733601254787</v>
      </c>
      <c r="AJ368" s="34">
        <v>0.99794512928531343</v>
      </c>
      <c r="AK368" s="34">
        <v>0.99788292643548193</v>
      </c>
      <c r="AL368" s="34">
        <v>0.99782072746281236</v>
      </c>
      <c r="AM368" s="34">
        <v>0.99775853236706247</v>
      </c>
      <c r="AN368" s="34">
        <v>0.99769634114799088</v>
      </c>
      <c r="AO368" s="34">
        <v>0.99763415380535614</v>
      </c>
      <c r="AP368" s="34">
        <v>0.99757197033891631</v>
      </c>
      <c r="AQ368" s="34">
        <v>0.99750979074842983</v>
      </c>
      <c r="AR368" s="34">
        <v>0.99744761503365498</v>
      </c>
      <c r="AS368" s="34">
        <v>0.99738544319435074</v>
      </c>
      <c r="AT368" s="34">
        <v>0.99732327523027486</v>
      </c>
      <c r="AU368" s="34">
        <v>0.99726111114118621</v>
      </c>
      <c r="AV368" s="34">
        <v>0.9971989509268433</v>
      </c>
      <c r="AW368" s="34">
        <v>0.99713679458700422</v>
      </c>
      <c r="AX368" s="34">
        <v>0.99707464212142793</v>
      </c>
      <c r="AY368" s="34">
        <v>0.99701249352987276</v>
      </c>
      <c r="AZ368" s="34">
        <v>0.99695034881209699</v>
      </c>
      <c r="BA368" s="34">
        <v>0.99688820796785971</v>
      </c>
      <c r="BB368" s="34">
        <v>0.99682607099691889</v>
      </c>
      <c r="BC368" s="34">
        <v>0.9967639378990335</v>
      </c>
      <c r="BD368" s="34">
        <v>0.99670180867396196</v>
      </c>
      <c r="BE368" s="34">
        <v>0.99663968332146291</v>
      </c>
      <c r="BF368" s="34">
        <v>0.99657756184129487</v>
      </c>
      <c r="BG368" s="34">
        <v>0.99651544423321681</v>
      </c>
      <c r="BH368" s="34">
        <v>0.99645333049698681</v>
      </c>
      <c r="BI368" s="34">
        <v>0.99639122063236407</v>
      </c>
      <c r="BJ368" s="34">
        <v>0.99632911463910701</v>
      </c>
      <c r="BK368" s="34">
        <v>0.99626701251697447</v>
      </c>
      <c r="BL368" s="34">
        <v>0.99620491426572511</v>
      </c>
      <c r="BM368" s="34">
        <v>0.99614281988511755</v>
      </c>
      <c r="BN368" s="34">
        <v>0.99608072937491055</v>
      </c>
      <c r="BO368" s="34">
        <v>0.99601864273486307</v>
      </c>
      <c r="BP368" s="34">
        <v>0.99595655996473353</v>
      </c>
      <c r="BQ368" s="34">
        <v>0.99589448106428102</v>
      </c>
      <c r="BR368" s="34">
        <v>0.99583240603326406</v>
      </c>
      <c r="BS368" s="34">
        <v>0.99577033487144184</v>
      </c>
      <c r="BT368" s="34">
        <v>0.99570826757857278</v>
      </c>
      <c r="BU368" s="34">
        <v>0.99564620415441618</v>
      </c>
      <c r="BV368" s="34">
        <v>0.99558414459873046</v>
      </c>
      <c r="BW368" s="34">
        <v>0.99552208891127458</v>
      </c>
      <c r="BX368" s="34">
        <v>0.99546003709180764</v>
      </c>
      <c r="BY368" s="34">
        <v>0.99539798914008859</v>
      </c>
      <c r="BZ368" s="34">
        <v>0.99533594505587586</v>
      </c>
      <c r="CA368" s="34">
        <v>0.99527390483892897</v>
      </c>
      <c r="CB368" s="34">
        <v>0.99521186848900656</v>
      </c>
      <c r="CC368" s="34">
        <v>0.99514983600586759</v>
      </c>
      <c r="CD368" s="34">
        <v>0.99508780738927105</v>
      </c>
      <c r="CE368" s="34">
        <v>0.99502578263897612</v>
      </c>
      <c r="CF368" s="34">
        <v>0.99496376175474166</v>
      </c>
      <c r="CG368" s="34">
        <v>0.99490174473632664</v>
      </c>
      <c r="CH368" s="34">
        <v>0.99483973158349004</v>
      </c>
      <c r="CI368" s="34">
        <v>0.99477772229599115</v>
      </c>
      <c r="CJ368" s="34">
        <v>0.99471571687358906</v>
      </c>
      <c r="CK368" s="34">
        <v>0.99465371531604274</v>
      </c>
      <c r="CL368" s="34">
        <v>0.99459171762311116</v>
      </c>
      <c r="CM368" s="34">
        <v>0.9945297237945534</v>
      </c>
      <c r="CN368" s="34">
        <v>0.99446773383012899</v>
      </c>
      <c r="CO368" s="34">
        <v>0.99440574772959678</v>
      </c>
      <c r="CP368" s="34">
        <v>0.99434376549271597</v>
      </c>
      <c r="CQ368" s="34">
        <v>0.99428178711924564</v>
      </c>
      <c r="CR368" s="34">
        <v>0.99418882289425126</v>
      </c>
      <c r="CS368" s="34">
        <v>0.99409586736130684</v>
      </c>
      <c r="CT368" s="34">
        <v>0.99400292051959993</v>
      </c>
      <c r="CU368" s="34">
        <v>0.99390998236831796</v>
      </c>
      <c r="CV368" s="34">
        <v>0.99381705290664812</v>
      </c>
      <c r="CW368" s="34">
        <v>0.99372413213377797</v>
      </c>
      <c r="CX368" s="34">
        <v>0.99363122004889526</v>
      </c>
      <c r="CY368" s="34">
        <v>0.99353831665118764</v>
      </c>
      <c r="CZ368" s="34">
        <v>0.99344542193984309</v>
      </c>
      <c r="DA368" s="34">
        <v>0.99335253591404893</v>
      </c>
      <c r="DB368" s="34">
        <v>0.99325965857299336</v>
      </c>
    </row>
    <row r="369" spans="1:106" x14ac:dyDescent="0.2">
      <c r="A369" s="13">
        <f t="shared" ca="1" si="5"/>
        <v>44785</v>
      </c>
      <c r="B369" s="34">
        <v>1.0000623348172251</v>
      </c>
      <c r="C369" s="34">
        <v>1</v>
      </c>
      <c r="D369" s="34">
        <v>0.99993766906816206</v>
      </c>
      <c r="E369" s="34">
        <v>0.99987534202146944</v>
      </c>
      <c r="F369" s="34">
        <v>0.99981301885967966</v>
      </c>
      <c r="G369" s="34">
        <v>0.99975069958255058</v>
      </c>
      <c r="H369" s="34">
        <v>0.99968838418983996</v>
      </c>
      <c r="I369" s="34">
        <v>0.9996260726813061</v>
      </c>
      <c r="J369" s="34">
        <v>0.99956376505670663</v>
      </c>
      <c r="K369" s="34">
        <v>0.99950146131579942</v>
      </c>
      <c r="L369" s="34">
        <v>0.99943916145834222</v>
      </c>
      <c r="M369" s="34">
        <v>0.99937686548409332</v>
      </c>
      <c r="N369" s="34">
        <v>0.99931457339281049</v>
      </c>
      <c r="O369" s="34">
        <v>0.9992522851842518</v>
      </c>
      <c r="P369" s="34">
        <v>0.99919000085817533</v>
      </c>
      <c r="Q369" s="34">
        <v>0.99912772041433895</v>
      </c>
      <c r="R369" s="34">
        <v>0.99906544385250051</v>
      </c>
      <c r="S369" s="34">
        <v>0.99900317117241821</v>
      </c>
      <c r="T369" s="34">
        <v>0.99894090237385014</v>
      </c>
      <c r="U369" s="34">
        <v>0.99887863745655447</v>
      </c>
      <c r="V369" s="34">
        <v>0.99881637642028875</v>
      </c>
      <c r="W369" s="34">
        <v>0.99875411926481172</v>
      </c>
      <c r="X369" s="34">
        <v>0.99869186598988102</v>
      </c>
      <c r="Y369" s="34">
        <v>0.99862961659525507</v>
      </c>
      <c r="Z369" s="34">
        <v>0.99856737108069182</v>
      </c>
      <c r="AA369" s="34">
        <v>0.99850512944594971</v>
      </c>
      <c r="AB369" s="34">
        <v>0.99844289169078648</v>
      </c>
      <c r="AC369" s="34">
        <v>0.99838065781496055</v>
      </c>
      <c r="AD369" s="34">
        <v>0.9983184278182301</v>
      </c>
      <c r="AE369" s="34">
        <v>0.99825620170035334</v>
      </c>
      <c r="AF369" s="34">
        <v>0.99819397946108868</v>
      </c>
      <c r="AG369" s="34">
        <v>0.99813176110019375</v>
      </c>
      <c r="AH369" s="34">
        <v>0.99806954661742753</v>
      </c>
      <c r="AI369" s="34">
        <v>0.99800733601254787</v>
      </c>
      <c r="AJ369" s="34">
        <v>0.99794512928531343</v>
      </c>
      <c r="AK369" s="34">
        <v>0.99788292643548193</v>
      </c>
      <c r="AL369" s="34">
        <v>0.99782072746281236</v>
      </c>
      <c r="AM369" s="34">
        <v>0.99775853236706247</v>
      </c>
      <c r="AN369" s="34">
        <v>0.99769634114799088</v>
      </c>
      <c r="AO369" s="34">
        <v>0.99763415380535614</v>
      </c>
      <c r="AP369" s="34">
        <v>0.99757197033891631</v>
      </c>
      <c r="AQ369" s="34">
        <v>0.99750979074842983</v>
      </c>
      <c r="AR369" s="34">
        <v>0.99744761503365498</v>
      </c>
      <c r="AS369" s="34">
        <v>0.99738544319435074</v>
      </c>
      <c r="AT369" s="34">
        <v>0.99732327523027486</v>
      </c>
      <c r="AU369" s="34">
        <v>0.99726111114118621</v>
      </c>
      <c r="AV369" s="34">
        <v>0.9971989509268433</v>
      </c>
      <c r="AW369" s="34">
        <v>0.99713679458700422</v>
      </c>
      <c r="AX369" s="34">
        <v>0.99707464212142793</v>
      </c>
      <c r="AY369" s="34">
        <v>0.99701249352987276</v>
      </c>
      <c r="AZ369" s="34">
        <v>0.99695034881209699</v>
      </c>
      <c r="BA369" s="34">
        <v>0.99688820796785971</v>
      </c>
      <c r="BB369" s="34">
        <v>0.99682607099691889</v>
      </c>
      <c r="BC369" s="34">
        <v>0.9967639378990335</v>
      </c>
      <c r="BD369" s="34">
        <v>0.99670180867396196</v>
      </c>
      <c r="BE369" s="34">
        <v>0.99663968332146291</v>
      </c>
      <c r="BF369" s="34">
        <v>0.99657756184129487</v>
      </c>
      <c r="BG369" s="34">
        <v>0.99651544423321681</v>
      </c>
      <c r="BH369" s="34">
        <v>0.99645333049698681</v>
      </c>
      <c r="BI369" s="34">
        <v>0.99639122063236407</v>
      </c>
      <c r="BJ369" s="34">
        <v>0.99632911463910701</v>
      </c>
      <c r="BK369" s="34">
        <v>0.99626701251697447</v>
      </c>
      <c r="BL369" s="34">
        <v>0.99620491426572511</v>
      </c>
      <c r="BM369" s="34">
        <v>0.99614281988511755</v>
      </c>
      <c r="BN369" s="34">
        <v>0.99608072937491055</v>
      </c>
      <c r="BO369" s="34">
        <v>0.99601864273486307</v>
      </c>
      <c r="BP369" s="34">
        <v>0.99595655996473353</v>
      </c>
      <c r="BQ369" s="34">
        <v>0.99589448106428102</v>
      </c>
      <c r="BR369" s="34">
        <v>0.99583240603326406</v>
      </c>
      <c r="BS369" s="34">
        <v>0.99577033487144184</v>
      </c>
      <c r="BT369" s="34">
        <v>0.99570826757857278</v>
      </c>
      <c r="BU369" s="34">
        <v>0.99564620415441618</v>
      </c>
      <c r="BV369" s="34">
        <v>0.99558414459873046</v>
      </c>
      <c r="BW369" s="34">
        <v>0.99552208891127458</v>
      </c>
      <c r="BX369" s="34">
        <v>0.99546003709180764</v>
      </c>
      <c r="BY369" s="34">
        <v>0.99539798914008859</v>
      </c>
      <c r="BZ369" s="34">
        <v>0.99533594505587586</v>
      </c>
      <c r="CA369" s="34">
        <v>0.99527390483892897</v>
      </c>
      <c r="CB369" s="34">
        <v>0.99521186848900656</v>
      </c>
      <c r="CC369" s="34">
        <v>0.99514983600586759</v>
      </c>
      <c r="CD369" s="34">
        <v>0.99508780738927105</v>
      </c>
      <c r="CE369" s="34">
        <v>0.99502578263897612</v>
      </c>
      <c r="CF369" s="34">
        <v>0.99496376175474166</v>
      </c>
      <c r="CG369" s="34">
        <v>0.99490174473632664</v>
      </c>
      <c r="CH369" s="34">
        <v>0.99483973158349004</v>
      </c>
      <c r="CI369" s="34">
        <v>0.99477772229599115</v>
      </c>
      <c r="CJ369" s="34">
        <v>0.99471571687358906</v>
      </c>
      <c r="CK369" s="34">
        <v>0.99465371531604274</v>
      </c>
      <c r="CL369" s="34">
        <v>0.99459171762311116</v>
      </c>
      <c r="CM369" s="34">
        <v>0.9945297237945534</v>
      </c>
      <c r="CN369" s="34">
        <v>0.99446773383012899</v>
      </c>
      <c r="CO369" s="34">
        <v>0.99440574772959678</v>
      </c>
      <c r="CP369" s="34">
        <v>0.99434376549271597</v>
      </c>
      <c r="CQ369" s="34">
        <v>0.99428178711924564</v>
      </c>
      <c r="CR369" s="34">
        <v>0.99418882289425126</v>
      </c>
      <c r="CS369" s="34">
        <v>0.99409586736130684</v>
      </c>
      <c r="CT369" s="34">
        <v>0.99400292051959993</v>
      </c>
      <c r="CU369" s="34">
        <v>0.99390998236831796</v>
      </c>
      <c r="CV369" s="34">
        <v>0.99381705290664812</v>
      </c>
      <c r="CW369" s="34">
        <v>0.99372413213377797</v>
      </c>
      <c r="CX369" s="34">
        <v>0.99363122004889526</v>
      </c>
      <c r="CY369" s="34">
        <v>0.99353831665118764</v>
      </c>
      <c r="CZ369" s="34">
        <v>0.99344542193984309</v>
      </c>
      <c r="DA369" s="34">
        <v>0.99335253591404893</v>
      </c>
      <c r="DB369" s="34">
        <v>0.99325965857299336</v>
      </c>
    </row>
    <row r="370" spans="1:106" x14ac:dyDescent="0.2">
      <c r="A370" s="13">
        <f t="shared" ca="1" si="5"/>
        <v>44788</v>
      </c>
      <c r="B370" s="34">
        <v>1.0000623348172251</v>
      </c>
      <c r="C370" s="34">
        <v>1</v>
      </c>
      <c r="D370" s="34">
        <v>0.99993766906816206</v>
      </c>
      <c r="E370" s="34">
        <v>0.99987534202146944</v>
      </c>
      <c r="F370" s="34">
        <v>0.99981301885967966</v>
      </c>
      <c r="G370" s="34">
        <v>0.99975069958255058</v>
      </c>
      <c r="H370" s="34">
        <v>0.99968838418983996</v>
      </c>
      <c r="I370" s="34">
        <v>0.9996260726813061</v>
      </c>
      <c r="J370" s="34">
        <v>0.99956376505670663</v>
      </c>
      <c r="K370" s="34">
        <v>0.99950146131579942</v>
      </c>
      <c r="L370" s="34">
        <v>0.99943916145834222</v>
      </c>
      <c r="M370" s="34">
        <v>0.99937686548409332</v>
      </c>
      <c r="N370" s="34">
        <v>0.99931457339281049</v>
      </c>
      <c r="O370" s="34">
        <v>0.9992522851842518</v>
      </c>
      <c r="P370" s="34">
        <v>0.99919000085817533</v>
      </c>
      <c r="Q370" s="34">
        <v>0.99912772041433895</v>
      </c>
      <c r="R370" s="34">
        <v>0.99906544385250051</v>
      </c>
      <c r="S370" s="34">
        <v>0.99900317117241821</v>
      </c>
      <c r="T370" s="34">
        <v>0.99894090237385014</v>
      </c>
      <c r="U370" s="34">
        <v>0.99887863745655447</v>
      </c>
      <c r="V370" s="34">
        <v>0.99881637642028875</v>
      </c>
      <c r="W370" s="34">
        <v>0.99875411926481172</v>
      </c>
      <c r="X370" s="34">
        <v>0.99869186598988102</v>
      </c>
      <c r="Y370" s="34">
        <v>0.99862961659525507</v>
      </c>
      <c r="Z370" s="34">
        <v>0.99856737108069182</v>
      </c>
      <c r="AA370" s="34">
        <v>0.99850512944594971</v>
      </c>
      <c r="AB370" s="34">
        <v>0.99844289169078648</v>
      </c>
      <c r="AC370" s="34">
        <v>0.99838065781496055</v>
      </c>
      <c r="AD370" s="34">
        <v>0.9983184278182301</v>
      </c>
      <c r="AE370" s="34">
        <v>0.99825620170035334</v>
      </c>
      <c r="AF370" s="34">
        <v>0.99819397946108868</v>
      </c>
      <c r="AG370" s="34">
        <v>0.99813176110019375</v>
      </c>
      <c r="AH370" s="34">
        <v>0.99806954661742753</v>
      </c>
      <c r="AI370" s="34">
        <v>0.99800733601254787</v>
      </c>
      <c r="AJ370" s="34">
        <v>0.99794512928531343</v>
      </c>
      <c r="AK370" s="34">
        <v>0.99788292643548193</v>
      </c>
      <c r="AL370" s="34">
        <v>0.99782072746281236</v>
      </c>
      <c r="AM370" s="34">
        <v>0.99775853236706247</v>
      </c>
      <c r="AN370" s="34">
        <v>0.99769634114799088</v>
      </c>
      <c r="AO370" s="34">
        <v>0.99763415380535614</v>
      </c>
      <c r="AP370" s="34">
        <v>0.99757197033891631</v>
      </c>
      <c r="AQ370" s="34">
        <v>0.99750979074842983</v>
      </c>
      <c r="AR370" s="34">
        <v>0.99744761503365498</v>
      </c>
      <c r="AS370" s="34">
        <v>0.99738544319435074</v>
      </c>
      <c r="AT370" s="34">
        <v>0.99732327523027486</v>
      </c>
      <c r="AU370" s="34">
        <v>0.99726111114118621</v>
      </c>
      <c r="AV370" s="34">
        <v>0.9971989509268433</v>
      </c>
      <c r="AW370" s="34">
        <v>0.99713679458700422</v>
      </c>
      <c r="AX370" s="34">
        <v>0.99707464212142793</v>
      </c>
      <c r="AY370" s="34">
        <v>0.99701249352987276</v>
      </c>
      <c r="AZ370" s="34">
        <v>0.99695034881209699</v>
      </c>
      <c r="BA370" s="34">
        <v>0.99688820796785971</v>
      </c>
      <c r="BB370" s="34">
        <v>0.99682607099691889</v>
      </c>
      <c r="BC370" s="34">
        <v>0.9967639378990335</v>
      </c>
      <c r="BD370" s="34">
        <v>0.99670180867396196</v>
      </c>
      <c r="BE370" s="34">
        <v>0.99663968332146291</v>
      </c>
      <c r="BF370" s="34">
        <v>0.99657756184129487</v>
      </c>
      <c r="BG370" s="34">
        <v>0.99651544423321681</v>
      </c>
      <c r="BH370" s="34">
        <v>0.99645333049698681</v>
      </c>
      <c r="BI370" s="34">
        <v>0.99639122063236407</v>
      </c>
      <c r="BJ370" s="34">
        <v>0.99632911463910701</v>
      </c>
      <c r="BK370" s="34">
        <v>0.99626701251697447</v>
      </c>
      <c r="BL370" s="34">
        <v>0.99620491426572511</v>
      </c>
      <c r="BM370" s="34">
        <v>0.99614281988511755</v>
      </c>
      <c r="BN370" s="34">
        <v>0.99608072937491055</v>
      </c>
      <c r="BO370" s="34">
        <v>0.99601864273486307</v>
      </c>
      <c r="BP370" s="34">
        <v>0.99595655996473353</v>
      </c>
      <c r="BQ370" s="34">
        <v>0.99589448106428102</v>
      </c>
      <c r="BR370" s="34">
        <v>0.99583240603326406</v>
      </c>
      <c r="BS370" s="34">
        <v>0.99577033487144184</v>
      </c>
      <c r="BT370" s="34">
        <v>0.99570826757857278</v>
      </c>
      <c r="BU370" s="34">
        <v>0.99564620415441618</v>
      </c>
      <c r="BV370" s="34">
        <v>0.99558414459873046</v>
      </c>
      <c r="BW370" s="34">
        <v>0.99552208891127458</v>
      </c>
      <c r="BX370" s="34">
        <v>0.99546003709180764</v>
      </c>
      <c r="BY370" s="34">
        <v>0.99539798914008859</v>
      </c>
      <c r="BZ370" s="34">
        <v>0.99533594505587586</v>
      </c>
      <c r="CA370" s="34">
        <v>0.99527390483892897</v>
      </c>
      <c r="CB370" s="34">
        <v>0.99521186848900656</v>
      </c>
      <c r="CC370" s="34">
        <v>0.99514983600586759</v>
      </c>
      <c r="CD370" s="34">
        <v>0.99508780738927105</v>
      </c>
      <c r="CE370" s="34">
        <v>0.99502578263897612</v>
      </c>
      <c r="CF370" s="34">
        <v>0.99496376175474166</v>
      </c>
      <c r="CG370" s="34">
        <v>0.99490174473632664</v>
      </c>
      <c r="CH370" s="34">
        <v>0.99483973158349004</v>
      </c>
      <c r="CI370" s="34">
        <v>0.99477772229599115</v>
      </c>
      <c r="CJ370" s="34">
        <v>0.99471571687358906</v>
      </c>
      <c r="CK370" s="34">
        <v>0.99465371531604274</v>
      </c>
      <c r="CL370" s="34">
        <v>0.99459171762311116</v>
      </c>
      <c r="CM370" s="34">
        <v>0.9945297237945534</v>
      </c>
      <c r="CN370" s="34">
        <v>0.99446773383012899</v>
      </c>
      <c r="CO370" s="34">
        <v>0.99440574772959678</v>
      </c>
      <c r="CP370" s="34">
        <v>0.99434376549271597</v>
      </c>
      <c r="CQ370" s="34">
        <v>0.99428178711924564</v>
      </c>
      <c r="CR370" s="34">
        <v>0.99418882289425126</v>
      </c>
      <c r="CS370" s="34">
        <v>0.99409586736130684</v>
      </c>
      <c r="CT370" s="34">
        <v>0.99400292051959993</v>
      </c>
      <c r="CU370" s="34">
        <v>0.99390998236831796</v>
      </c>
      <c r="CV370" s="34">
        <v>0.99381705290664812</v>
      </c>
      <c r="CW370" s="34">
        <v>0.99372413213377797</v>
      </c>
      <c r="CX370" s="34">
        <v>0.99363122004889526</v>
      </c>
      <c r="CY370" s="34">
        <v>0.99353831665118764</v>
      </c>
      <c r="CZ370" s="34">
        <v>0.99344542193984309</v>
      </c>
      <c r="DA370" s="34">
        <v>0.99335253591404893</v>
      </c>
      <c r="DB370" s="34">
        <v>0.99325965857299336</v>
      </c>
    </row>
    <row r="371" spans="1:106" x14ac:dyDescent="0.2">
      <c r="A371" s="13">
        <f t="shared" ca="1" si="5"/>
        <v>44789</v>
      </c>
      <c r="B371" s="34">
        <v>1.0000623348172251</v>
      </c>
      <c r="C371" s="34">
        <v>1</v>
      </c>
      <c r="D371" s="34">
        <v>0.99993766906816206</v>
      </c>
      <c r="E371" s="34">
        <v>0.99987534202146944</v>
      </c>
      <c r="F371" s="34">
        <v>0.99981301885967966</v>
      </c>
      <c r="G371" s="34">
        <v>0.99975069958255058</v>
      </c>
      <c r="H371" s="34">
        <v>0.99968838418983996</v>
      </c>
      <c r="I371" s="34">
        <v>0.9996260726813061</v>
      </c>
      <c r="J371" s="34">
        <v>0.99956376505670663</v>
      </c>
      <c r="K371" s="34">
        <v>0.99950146131579942</v>
      </c>
      <c r="L371" s="34">
        <v>0.99943916145834222</v>
      </c>
      <c r="M371" s="34">
        <v>0.99937686548409332</v>
      </c>
      <c r="N371" s="34">
        <v>0.99931457339281049</v>
      </c>
      <c r="O371" s="34">
        <v>0.9992522851842518</v>
      </c>
      <c r="P371" s="34">
        <v>0.99919000085817533</v>
      </c>
      <c r="Q371" s="34">
        <v>0.99912772041433895</v>
      </c>
      <c r="R371" s="34">
        <v>0.99906544385250051</v>
      </c>
      <c r="S371" s="34">
        <v>0.99900317117241821</v>
      </c>
      <c r="T371" s="34">
        <v>0.99894090237385014</v>
      </c>
      <c r="U371" s="34">
        <v>0.99887863745655447</v>
      </c>
      <c r="V371" s="34">
        <v>0.99881637642028875</v>
      </c>
      <c r="W371" s="34">
        <v>0.99875411926481172</v>
      </c>
      <c r="X371" s="34">
        <v>0.99869186598988102</v>
      </c>
      <c r="Y371" s="34">
        <v>0.99862961659525507</v>
      </c>
      <c r="Z371" s="34">
        <v>0.99856737108069182</v>
      </c>
      <c r="AA371" s="34">
        <v>0.99850512944594971</v>
      </c>
      <c r="AB371" s="34">
        <v>0.99844289169078648</v>
      </c>
      <c r="AC371" s="34">
        <v>0.99838065781496055</v>
      </c>
      <c r="AD371" s="34">
        <v>0.9983184278182301</v>
      </c>
      <c r="AE371" s="34">
        <v>0.99825620170035334</v>
      </c>
      <c r="AF371" s="34">
        <v>0.99819397946108868</v>
      </c>
      <c r="AG371" s="34">
        <v>0.99813176110019375</v>
      </c>
      <c r="AH371" s="34">
        <v>0.99806954661742753</v>
      </c>
      <c r="AI371" s="34">
        <v>0.99800733601254787</v>
      </c>
      <c r="AJ371" s="34">
        <v>0.99794512928531343</v>
      </c>
      <c r="AK371" s="34">
        <v>0.99788292643548193</v>
      </c>
      <c r="AL371" s="34">
        <v>0.99782072746281236</v>
      </c>
      <c r="AM371" s="34">
        <v>0.99775853236706247</v>
      </c>
      <c r="AN371" s="34">
        <v>0.99769634114799088</v>
      </c>
      <c r="AO371" s="34">
        <v>0.99763415380535614</v>
      </c>
      <c r="AP371" s="34">
        <v>0.99757197033891631</v>
      </c>
      <c r="AQ371" s="34">
        <v>0.99750979074842983</v>
      </c>
      <c r="AR371" s="34">
        <v>0.99744761503365498</v>
      </c>
      <c r="AS371" s="34">
        <v>0.99738544319435074</v>
      </c>
      <c r="AT371" s="34">
        <v>0.99732327523027486</v>
      </c>
      <c r="AU371" s="34">
        <v>0.99726111114118621</v>
      </c>
      <c r="AV371" s="34">
        <v>0.9971989509268433</v>
      </c>
      <c r="AW371" s="34">
        <v>0.99713679458700422</v>
      </c>
      <c r="AX371" s="34">
        <v>0.99707464212142793</v>
      </c>
      <c r="AY371" s="34">
        <v>0.99701249352987276</v>
      </c>
      <c r="AZ371" s="34">
        <v>0.99695034881209699</v>
      </c>
      <c r="BA371" s="34">
        <v>0.99688820796785971</v>
      </c>
      <c r="BB371" s="34">
        <v>0.99682607099691889</v>
      </c>
      <c r="BC371" s="34">
        <v>0.9967639378990335</v>
      </c>
      <c r="BD371" s="34">
        <v>0.99670180867396196</v>
      </c>
      <c r="BE371" s="34">
        <v>0.99663968332146291</v>
      </c>
      <c r="BF371" s="34">
        <v>0.99657756184129487</v>
      </c>
      <c r="BG371" s="34">
        <v>0.99651544423321681</v>
      </c>
      <c r="BH371" s="34">
        <v>0.99645333049698681</v>
      </c>
      <c r="BI371" s="34">
        <v>0.99639122063236407</v>
      </c>
      <c r="BJ371" s="34">
        <v>0.99632911463910701</v>
      </c>
      <c r="BK371" s="34">
        <v>0.99626701251697447</v>
      </c>
      <c r="BL371" s="34">
        <v>0.99620491426572511</v>
      </c>
      <c r="BM371" s="34">
        <v>0.99614281988511755</v>
      </c>
      <c r="BN371" s="34">
        <v>0.99608072937491055</v>
      </c>
      <c r="BO371" s="34">
        <v>0.99601864273486307</v>
      </c>
      <c r="BP371" s="34">
        <v>0.99595655996473353</v>
      </c>
      <c r="BQ371" s="34">
        <v>0.99589448106428102</v>
      </c>
      <c r="BR371" s="34">
        <v>0.99583240603326406</v>
      </c>
      <c r="BS371" s="34">
        <v>0.99577033487144184</v>
      </c>
      <c r="BT371" s="34">
        <v>0.99570826757857278</v>
      </c>
      <c r="BU371" s="34">
        <v>0.99564620415441618</v>
      </c>
      <c r="BV371" s="34">
        <v>0.99558414459873046</v>
      </c>
      <c r="BW371" s="34">
        <v>0.99552208891127458</v>
      </c>
      <c r="BX371" s="34">
        <v>0.99546003709180764</v>
      </c>
      <c r="BY371" s="34">
        <v>0.99539798914008859</v>
      </c>
      <c r="BZ371" s="34">
        <v>0.99533594505587586</v>
      </c>
      <c r="CA371" s="34">
        <v>0.99527390483892897</v>
      </c>
      <c r="CB371" s="34">
        <v>0.99521186848900656</v>
      </c>
      <c r="CC371" s="34">
        <v>0.99514983600586759</v>
      </c>
      <c r="CD371" s="34">
        <v>0.99508780738927105</v>
      </c>
      <c r="CE371" s="34">
        <v>0.99502578263897612</v>
      </c>
      <c r="CF371" s="34">
        <v>0.99496376175474166</v>
      </c>
      <c r="CG371" s="34">
        <v>0.99490174473632664</v>
      </c>
      <c r="CH371" s="34">
        <v>0.99483973158349004</v>
      </c>
      <c r="CI371" s="34">
        <v>0.99477772229599115</v>
      </c>
      <c r="CJ371" s="34">
        <v>0.99471571687358906</v>
      </c>
      <c r="CK371" s="34">
        <v>0.99465371531604274</v>
      </c>
      <c r="CL371" s="34">
        <v>0.99459171762311116</v>
      </c>
      <c r="CM371" s="34">
        <v>0.9945297237945534</v>
      </c>
      <c r="CN371" s="34">
        <v>0.99446773383012899</v>
      </c>
      <c r="CO371" s="34">
        <v>0.99440574772959678</v>
      </c>
      <c r="CP371" s="34">
        <v>0.99434376549271597</v>
      </c>
      <c r="CQ371" s="34">
        <v>0.99428178711924564</v>
      </c>
      <c r="CR371" s="34">
        <v>0.99418882289425126</v>
      </c>
      <c r="CS371" s="34">
        <v>0.99409586736130684</v>
      </c>
      <c r="CT371" s="34">
        <v>0.99400292051959993</v>
      </c>
      <c r="CU371" s="34">
        <v>0.99390998236831796</v>
      </c>
      <c r="CV371" s="34">
        <v>0.99381705290664812</v>
      </c>
      <c r="CW371" s="34">
        <v>0.99372413213377797</v>
      </c>
      <c r="CX371" s="34">
        <v>0.99363122004889526</v>
      </c>
      <c r="CY371" s="34">
        <v>0.99353831665118764</v>
      </c>
      <c r="CZ371" s="34">
        <v>0.99344542193984309</v>
      </c>
      <c r="DA371" s="34">
        <v>0.99335253591404893</v>
      </c>
      <c r="DB371" s="34">
        <v>0.99325965857299336</v>
      </c>
    </row>
    <row r="372" spans="1:106" x14ac:dyDescent="0.2">
      <c r="A372" s="13">
        <f t="shared" ca="1" si="5"/>
        <v>44790</v>
      </c>
      <c r="B372" s="34">
        <v>1.0000623348172251</v>
      </c>
      <c r="C372" s="34">
        <v>1</v>
      </c>
      <c r="D372" s="34">
        <v>0.99993766906816206</v>
      </c>
      <c r="E372" s="34">
        <v>0.99987534202146944</v>
      </c>
      <c r="F372" s="34">
        <v>0.99981301885967966</v>
      </c>
      <c r="G372" s="34">
        <v>0.99975069958255058</v>
      </c>
      <c r="H372" s="34">
        <v>0.99968838418983996</v>
      </c>
      <c r="I372" s="34">
        <v>0.9996260726813061</v>
      </c>
      <c r="J372" s="34">
        <v>0.99956376505670663</v>
      </c>
      <c r="K372" s="34">
        <v>0.99950146131579942</v>
      </c>
      <c r="L372" s="34">
        <v>0.99943916145834222</v>
      </c>
      <c r="M372" s="34">
        <v>0.99937686548409332</v>
      </c>
      <c r="N372" s="34">
        <v>0.99931457339281049</v>
      </c>
      <c r="O372" s="34">
        <v>0.9992522851842518</v>
      </c>
      <c r="P372" s="34">
        <v>0.99919000085817533</v>
      </c>
      <c r="Q372" s="34">
        <v>0.99912772041433895</v>
      </c>
      <c r="R372" s="34">
        <v>0.99906544385250051</v>
      </c>
      <c r="S372" s="34">
        <v>0.99900317117241821</v>
      </c>
      <c r="T372" s="34">
        <v>0.99894090237385014</v>
      </c>
      <c r="U372" s="34">
        <v>0.99887863745655447</v>
      </c>
      <c r="V372" s="34">
        <v>0.99881637642028875</v>
      </c>
      <c r="W372" s="34">
        <v>0.99875411926481172</v>
      </c>
      <c r="X372" s="34">
        <v>0.99869186598988102</v>
      </c>
      <c r="Y372" s="34">
        <v>0.99862961659525507</v>
      </c>
      <c r="Z372" s="34">
        <v>0.99856737108069182</v>
      </c>
      <c r="AA372" s="34">
        <v>0.99850512944594971</v>
      </c>
      <c r="AB372" s="34">
        <v>0.99844289169078648</v>
      </c>
      <c r="AC372" s="34">
        <v>0.99838065781496055</v>
      </c>
      <c r="AD372" s="34">
        <v>0.9983184278182301</v>
      </c>
      <c r="AE372" s="34">
        <v>0.99825620170035334</v>
      </c>
      <c r="AF372" s="34">
        <v>0.99819397946108868</v>
      </c>
      <c r="AG372" s="34">
        <v>0.99813176110019375</v>
      </c>
      <c r="AH372" s="34">
        <v>0.99806954661742753</v>
      </c>
      <c r="AI372" s="34">
        <v>0.99800733601254787</v>
      </c>
      <c r="AJ372" s="34">
        <v>0.99794512928531343</v>
      </c>
      <c r="AK372" s="34">
        <v>0.99788292643548193</v>
      </c>
      <c r="AL372" s="34">
        <v>0.99782072746281236</v>
      </c>
      <c r="AM372" s="34">
        <v>0.99775853236706247</v>
      </c>
      <c r="AN372" s="34">
        <v>0.99769634114799088</v>
      </c>
      <c r="AO372" s="34">
        <v>0.99763415380535614</v>
      </c>
      <c r="AP372" s="34">
        <v>0.99757197033891631</v>
      </c>
      <c r="AQ372" s="34">
        <v>0.99750979074842983</v>
      </c>
      <c r="AR372" s="34">
        <v>0.99744761503365498</v>
      </c>
      <c r="AS372" s="34">
        <v>0.99738544319435074</v>
      </c>
      <c r="AT372" s="34">
        <v>0.99732327523027486</v>
      </c>
      <c r="AU372" s="34">
        <v>0.99726111114118621</v>
      </c>
      <c r="AV372" s="34">
        <v>0.9971989509268433</v>
      </c>
      <c r="AW372" s="34">
        <v>0.99713679458700422</v>
      </c>
      <c r="AX372" s="34">
        <v>0.99707464212142793</v>
      </c>
      <c r="AY372" s="34">
        <v>0.99701249352987276</v>
      </c>
      <c r="AZ372" s="34">
        <v>0.99695034881209699</v>
      </c>
      <c r="BA372" s="34">
        <v>0.99688820796785971</v>
      </c>
      <c r="BB372" s="34">
        <v>0.99682607099691889</v>
      </c>
      <c r="BC372" s="34">
        <v>0.9967639378990335</v>
      </c>
      <c r="BD372" s="34">
        <v>0.99670180867396196</v>
      </c>
      <c r="BE372" s="34">
        <v>0.99663968332146291</v>
      </c>
      <c r="BF372" s="34">
        <v>0.99657756184129487</v>
      </c>
      <c r="BG372" s="34">
        <v>0.99651544423321681</v>
      </c>
      <c r="BH372" s="34">
        <v>0.99645333049698681</v>
      </c>
      <c r="BI372" s="34">
        <v>0.99639122063236407</v>
      </c>
      <c r="BJ372" s="34">
        <v>0.99632911463910701</v>
      </c>
      <c r="BK372" s="34">
        <v>0.99626701251697447</v>
      </c>
      <c r="BL372" s="34">
        <v>0.99620491426572511</v>
      </c>
      <c r="BM372" s="34">
        <v>0.99614281988511755</v>
      </c>
      <c r="BN372" s="34">
        <v>0.99608072937491055</v>
      </c>
      <c r="BO372" s="34">
        <v>0.99601864273486307</v>
      </c>
      <c r="BP372" s="34">
        <v>0.99595655996473353</v>
      </c>
      <c r="BQ372" s="34">
        <v>0.99589448106428102</v>
      </c>
      <c r="BR372" s="34">
        <v>0.99583240603326406</v>
      </c>
      <c r="BS372" s="34">
        <v>0.99577033487144184</v>
      </c>
      <c r="BT372" s="34">
        <v>0.99570826757857278</v>
      </c>
      <c r="BU372" s="34">
        <v>0.99564620415441618</v>
      </c>
      <c r="BV372" s="34">
        <v>0.99558414459873046</v>
      </c>
      <c r="BW372" s="34">
        <v>0.99552208891127458</v>
      </c>
      <c r="BX372" s="34">
        <v>0.99546003709180764</v>
      </c>
      <c r="BY372" s="34">
        <v>0.99539798914008859</v>
      </c>
      <c r="BZ372" s="34">
        <v>0.99533594505587586</v>
      </c>
      <c r="CA372" s="34">
        <v>0.99527390483892897</v>
      </c>
      <c r="CB372" s="34">
        <v>0.99521186848900656</v>
      </c>
      <c r="CC372" s="34">
        <v>0.99514983600586759</v>
      </c>
      <c r="CD372" s="34">
        <v>0.99508780738927105</v>
      </c>
      <c r="CE372" s="34">
        <v>0.99502578263897612</v>
      </c>
      <c r="CF372" s="34">
        <v>0.99496376175474166</v>
      </c>
      <c r="CG372" s="34">
        <v>0.99490174473632664</v>
      </c>
      <c r="CH372" s="34">
        <v>0.99483973158349004</v>
      </c>
      <c r="CI372" s="34">
        <v>0.99477772229599115</v>
      </c>
      <c r="CJ372" s="34">
        <v>0.99471571687358906</v>
      </c>
      <c r="CK372" s="34">
        <v>0.99465371531604274</v>
      </c>
      <c r="CL372" s="34">
        <v>0.99459171762311116</v>
      </c>
      <c r="CM372" s="34">
        <v>0.9945297237945534</v>
      </c>
      <c r="CN372" s="34">
        <v>0.99446773383012899</v>
      </c>
      <c r="CO372" s="34">
        <v>0.99440574772959678</v>
      </c>
      <c r="CP372" s="34">
        <v>0.99434376549271597</v>
      </c>
      <c r="CQ372" s="34">
        <v>0.99428178711924564</v>
      </c>
      <c r="CR372" s="34">
        <v>0.99418882289425126</v>
      </c>
      <c r="CS372" s="34">
        <v>0.99409586736130684</v>
      </c>
      <c r="CT372" s="34">
        <v>0.99400292051959993</v>
      </c>
      <c r="CU372" s="34">
        <v>0.99390998236831796</v>
      </c>
      <c r="CV372" s="34">
        <v>0.99381705290664812</v>
      </c>
      <c r="CW372" s="34">
        <v>0.99372413213377797</v>
      </c>
      <c r="CX372" s="34">
        <v>0.99363122004889526</v>
      </c>
      <c r="CY372" s="34">
        <v>0.99353831665118764</v>
      </c>
      <c r="CZ372" s="34">
        <v>0.99344542193984309</v>
      </c>
      <c r="DA372" s="34">
        <v>0.99335253591404893</v>
      </c>
      <c r="DB372" s="34">
        <v>0.99325965857299336</v>
      </c>
    </row>
    <row r="373" spans="1:106" x14ac:dyDescent="0.2">
      <c r="A373" s="13">
        <f t="shared" ca="1" si="5"/>
        <v>44791</v>
      </c>
      <c r="B373" s="34">
        <v>1.0000623348172251</v>
      </c>
      <c r="C373" s="34">
        <v>1</v>
      </c>
      <c r="D373" s="34">
        <v>0.99993766906816206</v>
      </c>
      <c r="E373" s="34">
        <v>0.99987534202146944</v>
      </c>
      <c r="F373" s="34">
        <v>0.99981301885967966</v>
      </c>
      <c r="G373" s="34">
        <v>0.99975069958255058</v>
      </c>
      <c r="H373" s="34">
        <v>0.99968838418983996</v>
      </c>
      <c r="I373" s="34">
        <v>0.9996260726813061</v>
      </c>
      <c r="J373" s="34">
        <v>0.99956376505670663</v>
      </c>
      <c r="K373" s="34">
        <v>0.99950146131579942</v>
      </c>
      <c r="L373" s="34">
        <v>0.99943916145834222</v>
      </c>
      <c r="M373" s="34">
        <v>0.99937686548409332</v>
      </c>
      <c r="N373" s="34">
        <v>0.99931457339281049</v>
      </c>
      <c r="O373" s="34">
        <v>0.9992522851842518</v>
      </c>
      <c r="P373" s="34">
        <v>0.99919000085817533</v>
      </c>
      <c r="Q373" s="34">
        <v>0.99912772041433895</v>
      </c>
      <c r="R373" s="34">
        <v>0.99906544385250051</v>
      </c>
      <c r="S373" s="34">
        <v>0.99900317117241821</v>
      </c>
      <c r="T373" s="34">
        <v>0.99894090237385014</v>
      </c>
      <c r="U373" s="34">
        <v>0.99887863745655447</v>
      </c>
      <c r="V373" s="34">
        <v>0.99881637642028875</v>
      </c>
      <c r="W373" s="34">
        <v>0.99875411926481172</v>
      </c>
      <c r="X373" s="34">
        <v>0.99869186598988102</v>
      </c>
      <c r="Y373" s="34">
        <v>0.99862961659525507</v>
      </c>
      <c r="Z373" s="34">
        <v>0.99856737108069182</v>
      </c>
      <c r="AA373" s="34">
        <v>0.99850512944594971</v>
      </c>
      <c r="AB373" s="34">
        <v>0.99844289169078648</v>
      </c>
      <c r="AC373" s="34">
        <v>0.99838065781496055</v>
      </c>
      <c r="AD373" s="34">
        <v>0.9983184278182301</v>
      </c>
      <c r="AE373" s="34">
        <v>0.99825620170035334</v>
      </c>
      <c r="AF373" s="34">
        <v>0.99819397946108868</v>
      </c>
      <c r="AG373" s="34">
        <v>0.99813176110019375</v>
      </c>
      <c r="AH373" s="34">
        <v>0.99806954661742753</v>
      </c>
      <c r="AI373" s="34">
        <v>0.99800733601254787</v>
      </c>
      <c r="AJ373" s="34">
        <v>0.99794512928531343</v>
      </c>
      <c r="AK373" s="34">
        <v>0.99788292643548193</v>
      </c>
      <c r="AL373" s="34">
        <v>0.99782072746281236</v>
      </c>
      <c r="AM373" s="34">
        <v>0.99775853236706247</v>
      </c>
      <c r="AN373" s="34">
        <v>0.99769634114799088</v>
      </c>
      <c r="AO373" s="34">
        <v>0.99763415380535614</v>
      </c>
      <c r="AP373" s="34">
        <v>0.99757197033891631</v>
      </c>
      <c r="AQ373" s="34">
        <v>0.99750979074842983</v>
      </c>
      <c r="AR373" s="34">
        <v>0.99744761503365498</v>
      </c>
      <c r="AS373" s="34">
        <v>0.99738544319435074</v>
      </c>
      <c r="AT373" s="34">
        <v>0.99732327523027486</v>
      </c>
      <c r="AU373" s="34">
        <v>0.99726111114118621</v>
      </c>
      <c r="AV373" s="34">
        <v>0.9971989509268433</v>
      </c>
      <c r="AW373" s="34">
        <v>0.99713679458700422</v>
      </c>
      <c r="AX373" s="34">
        <v>0.99707464212142793</v>
      </c>
      <c r="AY373" s="34">
        <v>0.99701249352987276</v>
      </c>
      <c r="AZ373" s="34">
        <v>0.99695034881209699</v>
      </c>
      <c r="BA373" s="34">
        <v>0.99688820796785971</v>
      </c>
      <c r="BB373" s="34">
        <v>0.99682607099691889</v>
      </c>
      <c r="BC373" s="34">
        <v>0.9967639378990335</v>
      </c>
      <c r="BD373" s="34">
        <v>0.99670180867396196</v>
      </c>
      <c r="BE373" s="34">
        <v>0.99663968332146291</v>
      </c>
      <c r="BF373" s="34">
        <v>0.99657756184129487</v>
      </c>
      <c r="BG373" s="34">
        <v>0.99651544423321681</v>
      </c>
      <c r="BH373" s="34">
        <v>0.99645333049698681</v>
      </c>
      <c r="BI373" s="34">
        <v>0.99639122063236407</v>
      </c>
      <c r="BJ373" s="34">
        <v>0.99632911463910701</v>
      </c>
      <c r="BK373" s="34">
        <v>0.99626701251697447</v>
      </c>
      <c r="BL373" s="34">
        <v>0.99620491426572511</v>
      </c>
      <c r="BM373" s="34">
        <v>0.99614281988511755</v>
      </c>
      <c r="BN373" s="34">
        <v>0.99608072937491055</v>
      </c>
      <c r="BO373" s="34">
        <v>0.99601864273486307</v>
      </c>
      <c r="BP373" s="34">
        <v>0.99595655996473353</v>
      </c>
      <c r="BQ373" s="34">
        <v>0.99589448106428102</v>
      </c>
      <c r="BR373" s="34">
        <v>0.99583240603326406</v>
      </c>
      <c r="BS373" s="34">
        <v>0.99577033487144184</v>
      </c>
      <c r="BT373" s="34">
        <v>0.99570826757857278</v>
      </c>
      <c r="BU373" s="34">
        <v>0.99564620415441618</v>
      </c>
      <c r="BV373" s="34">
        <v>0.99558414459873046</v>
      </c>
      <c r="BW373" s="34">
        <v>0.99552208891127458</v>
      </c>
      <c r="BX373" s="34">
        <v>0.99546003709180764</v>
      </c>
      <c r="BY373" s="34">
        <v>0.99539798914008859</v>
      </c>
      <c r="BZ373" s="34">
        <v>0.99533594505587586</v>
      </c>
      <c r="CA373" s="34">
        <v>0.99527390483892897</v>
      </c>
      <c r="CB373" s="34">
        <v>0.99521186848900656</v>
      </c>
      <c r="CC373" s="34">
        <v>0.99514983600586759</v>
      </c>
      <c r="CD373" s="34">
        <v>0.99508780738927105</v>
      </c>
      <c r="CE373" s="34">
        <v>0.99502578263897612</v>
      </c>
      <c r="CF373" s="34">
        <v>0.99496376175474166</v>
      </c>
      <c r="CG373" s="34">
        <v>0.99490174473632664</v>
      </c>
      <c r="CH373" s="34">
        <v>0.99483973158349004</v>
      </c>
      <c r="CI373" s="34">
        <v>0.99477772229599115</v>
      </c>
      <c r="CJ373" s="34">
        <v>0.99471571687358906</v>
      </c>
      <c r="CK373" s="34">
        <v>0.99465371531604274</v>
      </c>
      <c r="CL373" s="34">
        <v>0.99459171762311116</v>
      </c>
      <c r="CM373" s="34">
        <v>0.9945297237945534</v>
      </c>
      <c r="CN373" s="34">
        <v>0.99446773383012899</v>
      </c>
      <c r="CO373" s="34">
        <v>0.99440574772959678</v>
      </c>
      <c r="CP373" s="34">
        <v>0.99434376549271597</v>
      </c>
      <c r="CQ373" s="34">
        <v>0.99428178711924564</v>
      </c>
      <c r="CR373" s="34">
        <v>0.99418882289425126</v>
      </c>
      <c r="CS373" s="34">
        <v>0.99409586736130684</v>
      </c>
      <c r="CT373" s="34">
        <v>0.99400292051959993</v>
      </c>
      <c r="CU373" s="34">
        <v>0.99390998236831796</v>
      </c>
      <c r="CV373" s="34">
        <v>0.99381705290664812</v>
      </c>
      <c r="CW373" s="34">
        <v>0.99372413213377797</v>
      </c>
      <c r="CX373" s="34">
        <v>0.99363122004889526</v>
      </c>
      <c r="CY373" s="34">
        <v>0.99353831665118764</v>
      </c>
      <c r="CZ373" s="34">
        <v>0.99344542193984309</v>
      </c>
      <c r="DA373" s="34">
        <v>0.99335253591404893</v>
      </c>
      <c r="DB373" s="34">
        <v>0.99325965857299336</v>
      </c>
    </row>
    <row r="374" spans="1:106" x14ac:dyDescent="0.2">
      <c r="A374" s="13">
        <f t="shared" ca="1" si="5"/>
        <v>44792</v>
      </c>
      <c r="B374" s="34">
        <v>1.0000623348172251</v>
      </c>
      <c r="C374" s="34">
        <v>1</v>
      </c>
      <c r="D374" s="34">
        <v>0.99993766906816206</v>
      </c>
      <c r="E374" s="34">
        <v>0.99987534202146944</v>
      </c>
      <c r="F374" s="34">
        <v>0.99981301885967966</v>
      </c>
      <c r="G374" s="34">
        <v>0.99975069958255058</v>
      </c>
      <c r="H374" s="34">
        <v>0.99968838418983996</v>
      </c>
      <c r="I374" s="34">
        <v>0.9996260726813061</v>
      </c>
      <c r="J374" s="34">
        <v>0.99956376505670663</v>
      </c>
      <c r="K374" s="34">
        <v>0.99950146131579942</v>
      </c>
      <c r="L374" s="34">
        <v>0.99943916145834222</v>
      </c>
      <c r="M374" s="34">
        <v>0.99937686548409332</v>
      </c>
      <c r="N374" s="34">
        <v>0.99931457339281049</v>
      </c>
      <c r="O374" s="34">
        <v>0.9992522851842518</v>
      </c>
      <c r="P374" s="34">
        <v>0.99919000085817533</v>
      </c>
      <c r="Q374" s="34">
        <v>0.99912772041433895</v>
      </c>
      <c r="R374" s="34">
        <v>0.99906544385250051</v>
      </c>
      <c r="S374" s="34">
        <v>0.99900317117241821</v>
      </c>
      <c r="T374" s="34">
        <v>0.99894090237385014</v>
      </c>
      <c r="U374" s="34">
        <v>0.99887863745655447</v>
      </c>
      <c r="V374" s="34">
        <v>0.99881637642028875</v>
      </c>
      <c r="W374" s="34">
        <v>0.99875411926481172</v>
      </c>
      <c r="X374" s="34">
        <v>0.99869186598988102</v>
      </c>
      <c r="Y374" s="34">
        <v>0.99862961659525507</v>
      </c>
      <c r="Z374" s="34">
        <v>0.99856737108069182</v>
      </c>
      <c r="AA374" s="34">
        <v>0.99850512944594971</v>
      </c>
      <c r="AB374" s="34">
        <v>0.99844289169078648</v>
      </c>
      <c r="AC374" s="34">
        <v>0.99838065781496055</v>
      </c>
      <c r="AD374" s="34">
        <v>0.9983184278182301</v>
      </c>
      <c r="AE374" s="34">
        <v>0.99825620170035334</v>
      </c>
      <c r="AF374" s="34">
        <v>0.99819397946108868</v>
      </c>
      <c r="AG374" s="34">
        <v>0.99813176110019375</v>
      </c>
      <c r="AH374" s="34">
        <v>0.99806954661742753</v>
      </c>
      <c r="AI374" s="34">
        <v>0.99800733601254787</v>
      </c>
      <c r="AJ374" s="34">
        <v>0.99794512928531343</v>
      </c>
      <c r="AK374" s="34">
        <v>0.99788292643548193</v>
      </c>
      <c r="AL374" s="34">
        <v>0.99782072746281236</v>
      </c>
      <c r="AM374" s="34">
        <v>0.99775853236706247</v>
      </c>
      <c r="AN374" s="34">
        <v>0.99769634114799088</v>
      </c>
      <c r="AO374" s="34">
        <v>0.99763415380535614</v>
      </c>
      <c r="AP374" s="34">
        <v>0.99757197033891631</v>
      </c>
      <c r="AQ374" s="34">
        <v>0.99750979074842983</v>
      </c>
      <c r="AR374" s="34">
        <v>0.99744761503365498</v>
      </c>
      <c r="AS374" s="34">
        <v>0.99738544319435074</v>
      </c>
      <c r="AT374" s="34">
        <v>0.99732327523027486</v>
      </c>
      <c r="AU374" s="34">
        <v>0.99726111114118621</v>
      </c>
      <c r="AV374" s="34">
        <v>0.9971989509268433</v>
      </c>
      <c r="AW374" s="34">
        <v>0.99713679458700422</v>
      </c>
      <c r="AX374" s="34">
        <v>0.99707464212142793</v>
      </c>
      <c r="AY374" s="34">
        <v>0.99701249352987276</v>
      </c>
      <c r="AZ374" s="34">
        <v>0.99695034881209699</v>
      </c>
      <c r="BA374" s="34">
        <v>0.99688820796785971</v>
      </c>
      <c r="BB374" s="34">
        <v>0.99682607099691889</v>
      </c>
      <c r="BC374" s="34">
        <v>0.9967639378990335</v>
      </c>
      <c r="BD374" s="34">
        <v>0.99670180867396196</v>
      </c>
      <c r="BE374" s="34">
        <v>0.99663968332146291</v>
      </c>
      <c r="BF374" s="34">
        <v>0.99657756184129487</v>
      </c>
      <c r="BG374" s="34">
        <v>0.99651544423321681</v>
      </c>
      <c r="BH374" s="34">
        <v>0.99645333049698681</v>
      </c>
      <c r="BI374" s="34">
        <v>0.99639122063236407</v>
      </c>
      <c r="BJ374" s="34">
        <v>0.99632911463910701</v>
      </c>
      <c r="BK374" s="34">
        <v>0.99626701251697447</v>
      </c>
      <c r="BL374" s="34">
        <v>0.99620491426572511</v>
      </c>
      <c r="BM374" s="34">
        <v>0.99614281988511755</v>
      </c>
      <c r="BN374" s="34">
        <v>0.99608072937491055</v>
      </c>
      <c r="BO374" s="34">
        <v>0.99601864273486307</v>
      </c>
      <c r="BP374" s="34">
        <v>0.99595655996473353</v>
      </c>
      <c r="BQ374" s="34">
        <v>0.99589448106428102</v>
      </c>
      <c r="BR374" s="34">
        <v>0.99583240603326406</v>
      </c>
      <c r="BS374" s="34">
        <v>0.99577033487144184</v>
      </c>
      <c r="BT374" s="34">
        <v>0.99570826757857278</v>
      </c>
      <c r="BU374" s="34">
        <v>0.99564620415441618</v>
      </c>
      <c r="BV374" s="34">
        <v>0.99558414459873046</v>
      </c>
      <c r="BW374" s="34">
        <v>0.99552208891127458</v>
      </c>
      <c r="BX374" s="34">
        <v>0.99546003709180764</v>
      </c>
      <c r="BY374" s="34">
        <v>0.99539798914008859</v>
      </c>
      <c r="BZ374" s="34">
        <v>0.99533594505587586</v>
      </c>
      <c r="CA374" s="34">
        <v>0.99527390483892897</v>
      </c>
      <c r="CB374" s="34">
        <v>0.99521186848900656</v>
      </c>
      <c r="CC374" s="34">
        <v>0.99514983600586759</v>
      </c>
      <c r="CD374" s="34">
        <v>0.99508780738927105</v>
      </c>
      <c r="CE374" s="34">
        <v>0.99502578263897612</v>
      </c>
      <c r="CF374" s="34">
        <v>0.99496376175474166</v>
      </c>
      <c r="CG374" s="34">
        <v>0.99490174473632664</v>
      </c>
      <c r="CH374" s="34">
        <v>0.99483973158349004</v>
      </c>
      <c r="CI374" s="34">
        <v>0.99477772229599115</v>
      </c>
      <c r="CJ374" s="34">
        <v>0.99471571687358906</v>
      </c>
      <c r="CK374" s="34">
        <v>0.99465371531604274</v>
      </c>
      <c r="CL374" s="34">
        <v>0.99459171762311116</v>
      </c>
      <c r="CM374" s="34">
        <v>0.9945297237945534</v>
      </c>
      <c r="CN374" s="34">
        <v>0.99446773383012899</v>
      </c>
      <c r="CO374" s="34">
        <v>0.99440574772959678</v>
      </c>
      <c r="CP374" s="34">
        <v>0.99434376549271597</v>
      </c>
      <c r="CQ374" s="34">
        <v>0.99428178711924564</v>
      </c>
      <c r="CR374" s="34">
        <v>0.99418882289425126</v>
      </c>
      <c r="CS374" s="34">
        <v>0.99409586736130684</v>
      </c>
      <c r="CT374" s="34">
        <v>0.99400292051959993</v>
      </c>
      <c r="CU374" s="34">
        <v>0.99390998236831796</v>
      </c>
      <c r="CV374" s="34">
        <v>0.99381705290664812</v>
      </c>
      <c r="CW374" s="34">
        <v>0.99372413213377797</v>
      </c>
      <c r="CX374" s="34">
        <v>0.99363122004889526</v>
      </c>
      <c r="CY374" s="34">
        <v>0.99353831665118764</v>
      </c>
      <c r="CZ374" s="34">
        <v>0.99344542193984309</v>
      </c>
      <c r="DA374" s="34">
        <v>0.99335253591404893</v>
      </c>
      <c r="DB374" s="34">
        <v>0.99325965857299336</v>
      </c>
    </row>
    <row r="375" spans="1:106" x14ac:dyDescent="0.2">
      <c r="A375" s="13">
        <f t="shared" ca="1" si="5"/>
        <v>44795</v>
      </c>
      <c r="B375" s="34">
        <v>1.0000623348172251</v>
      </c>
      <c r="C375" s="34">
        <v>1</v>
      </c>
      <c r="D375" s="34">
        <v>0.99993766906816206</v>
      </c>
      <c r="E375" s="34">
        <v>0.99987534202146944</v>
      </c>
      <c r="F375" s="34">
        <v>0.99981301885967966</v>
      </c>
      <c r="G375" s="34">
        <v>0.99975069958255058</v>
      </c>
      <c r="H375" s="34">
        <v>0.99968838418983996</v>
      </c>
      <c r="I375" s="34">
        <v>0.9996260726813061</v>
      </c>
      <c r="J375" s="34">
        <v>0.99956376505670663</v>
      </c>
      <c r="K375" s="34">
        <v>0.99950146131579942</v>
      </c>
      <c r="L375" s="34">
        <v>0.99943916145834222</v>
      </c>
      <c r="M375" s="34">
        <v>0.99937686548409332</v>
      </c>
      <c r="N375" s="34">
        <v>0.99931457339281049</v>
      </c>
      <c r="O375" s="34">
        <v>0.9992522851842518</v>
      </c>
      <c r="P375" s="34">
        <v>0.99919000085817533</v>
      </c>
      <c r="Q375" s="34">
        <v>0.99912772041433895</v>
      </c>
      <c r="R375" s="34">
        <v>0.99906544385250051</v>
      </c>
      <c r="S375" s="34">
        <v>0.99900317117241821</v>
      </c>
      <c r="T375" s="34">
        <v>0.99894090237385014</v>
      </c>
      <c r="U375" s="34">
        <v>0.99887863745655447</v>
      </c>
      <c r="V375" s="34">
        <v>0.99881637642028875</v>
      </c>
      <c r="W375" s="34">
        <v>0.99875411926481172</v>
      </c>
      <c r="X375" s="34">
        <v>0.99869186598988102</v>
      </c>
      <c r="Y375" s="34">
        <v>0.99862961659525507</v>
      </c>
      <c r="Z375" s="34">
        <v>0.99856737108069182</v>
      </c>
      <c r="AA375" s="34">
        <v>0.99850512944594971</v>
      </c>
      <c r="AB375" s="34">
        <v>0.99844289169078648</v>
      </c>
      <c r="AC375" s="34">
        <v>0.99838065781496055</v>
      </c>
      <c r="AD375" s="34">
        <v>0.9983184278182301</v>
      </c>
      <c r="AE375" s="34">
        <v>0.99825620170035334</v>
      </c>
      <c r="AF375" s="34">
        <v>0.99819397946108868</v>
      </c>
      <c r="AG375" s="34">
        <v>0.99813176110019375</v>
      </c>
      <c r="AH375" s="34">
        <v>0.99806954661742753</v>
      </c>
      <c r="AI375" s="34">
        <v>0.99800733601254787</v>
      </c>
      <c r="AJ375" s="34">
        <v>0.99794512928531343</v>
      </c>
      <c r="AK375" s="34">
        <v>0.99788292643548193</v>
      </c>
      <c r="AL375" s="34">
        <v>0.99782072746281236</v>
      </c>
      <c r="AM375" s="34">
        <v>0.99775853236706247</v>
      </c>
      <c r="AN375" s="34">
        <v>0.99769634114799088</v>
      </c>
      <c r="AO375" s="34">
        <v>0.99763415380535614</v>
      </c>
      <c r="AP375" s="34">
        <v>0.99757197033891631</v>
      </c>
      <c r="AQ375" s="34">
        <v>0.99750979074842983</v>
      </c>
      <c r="AR375" s="34">
        <v>0.99744761503365498</v>
      </c>
      <c r="AS375" s="34">
        <v>0.99738544319435074</v>
      </c>
      <c r="AT375" s="34">
        <v>0.99732327523027486</v>
      </c>
      <c r="AU375" s="34">
        <v>0.99726111114118621</v>
      </c>
      <c r="AV375" s="34">
        <v>0.9971989509268433</v>
      </c>
      <c r="AW375" s="34">
        <v>0.99713679458700422</v>
      </c>
      <c r="AX375" s="34">
        <v>0.99707464212142793</v>
      </c>
      <c r="AY375" s="34">
        <v>0.99701249352987276</v>
      </c>
      <c r="AZ375" s="34">
        <v>0.99695034881209699</v>
      </c>
      <c r="BA375" s="34">
        <v>0.99688820796785971</v>
      </c>
      <c r="BB375" s="34">
        <v>0.99682607099691889</v>
      </c>
      <c r="BC375" s="34">
        <v>0.9967639378990335</v>
      </c>
      <c r="BD375" s="34">
        <v>0.99670180867396196</v>
      </c>
      <c r="BE375" s="34">
        <v>0.99663968332146291</v>
      </c>
      <c r="BF375" s="34">
        <v>0.99657756184129487</v>
      </c>
      <c r="BG375" s="34">
        <v>0.99651544423321681</v>
      </c>
      <c r="BH375" s="34">
        <v>0.99645333049698681</v>
      </c>
      <c r="BI375" s="34">
        <v>0.99639122063236407</v>
      </c>
      <c r="BJ375" s="34">
        <v>0.99632911463910701</v>
      </c>
      <c r="BK375" s="34">
        <v>0.99626701251697447</v>
      </c>
      <c r="BL375" s="34">
        <v>0.99620491426572511</v>
      </c>
      <c r="BM375" s="34">
        <v>0.99614281988511755</v>
      </c>
      <c r="BN375" s="34">
        <v>0.99608072937491055</v>
      </c>
      <c r="BO375" s="34">
        <v>0.99601864273486307</v>
      </c>
      <c r="BP375" s="34">
        <v>0.99595655996473353</v>
      </c>
      <c r="BQ375" s="34">
        <v>0.99589448106428102</v>
      </c>
      <c r="BR375" s="34">
        <v>0.99583240603326406</v>
      </c>
      <c r="BS375" s="34">
        <v>0.99577033487144184</v>
      </c>
      <c r="BT375" s="34">
        <v>0.99570826757857278</v>
      </c>
      <c r="BU375" s="34">
        <v>0.99564620415441618</v>
      </c>
      <c r="BV375" s="34">
        <v>0.99558414459873046</v>
      </c>
      <c r="BW375" s="34">
        <v>0.99552208891127458</v>
      </c>
      <c r="BX375" s="34">
        <v>0.99546003709180764</v>
      </c>
      <c r="BY375" s="34">
        <v>0.99539798914008859</v>
      </c>
      <c r="BZ375" s="34">
        <v>0.99533594505587586</v>
      </c>
      <c r="CA375" s="34">
        <v>0.99527390483892897</v>
      </c>
      <c r="CB375" s="34">
        <v>0.99521186848900656</v>
      </c>
      <c r="CC375" s="34">
        <v>0.99514983600586759</v>
      </c>
      <c r="CD375" s="34">
        <v>0.99508780738927105</v>
      </c>
      <c r="CE375" s="34">
        <v>0.99502578263897612</v>
      </c>
      <c r="CF375" s="34">
        <v>0.99496376175474166</v>
      </c>
      <c r="CG375" s="34">
        <v>0.99490174473632664</v>
      </c>
      <c r="CH375" s="34">
        <v>0.99483973158349004</v>
      </c>
      <c r="CI375" s="34">
        <v>0.99477772229599115</v>
      </c>
      <c r="CJ375" s="34">
        <v>0.99471571687358906</v>
      </c>
      <c r="CK375" s="34">
        <v>0.99465371531604274</v>
      </c>
      <c r="CL375" s="34">
        <v>0.99459171762311116</v>
      </c>
      <c r="CM375" s="34">
        <v>0.9945297237945534</v>
      </c>
      <c r="CN375" s="34">
        <v>0.99446773383012899</v>
      </c>
      <c r="CO375" s="34">
        <v>0.99440574772959678</v>
      </c>
      <c r="CP375" s="34">
        <v>0.99434376549271597</v>
      </c>
      <c r="CQ375" s="34">
        <v>0.99428178711924564</v>
      </c>
      <c r="CR375" s="34">
        <v>0.99418882289425126</v>
      </c>
      <c r="CS375" s="34">
        <v>0.99409586736130684</v>
      </c>
      <c r="CT375" s="34">
        <v>0.99400292051959993</v>
      </c>
      <c r="CU375" s="34">
        <v>0.99390998236831796</v>
      </c>
      <c r="CV375" s="34">
        <v>0.99381705290664812</v>
      </c>
      <c r="CW375" s="34">
        <v>0.99372413213377797</v>
      </c>
      <c r="CX375" s="34">
        <v>0.99363122004889526</v>
      </c>
      <c r="CY375" s="34">
        <v>0.99353831665118764</v>
      </c>
      <c r="CZ375" s="34">
        <v>0.99344542193984309</v>
      </c>
      <c r="DA375" s="34">
        <v>0.99335253591404893</v>
      </c>
      <c r="DB375" s="34">
        <v>0.99325965857299336</v>
      </c>
    </row>
    <row r="376" spans="1:106" x14ac:dyDescent="0.2">
      <c r="A376" s="13">
        <f t="shared" ca="1" si="5"/>
        <v>44796</v>
      </c>
      <c r="B376" s="34">
        <v>1.0000623348172251</v>
      </c>
      <c r="C376" s="34">
        <v>1</v>
      </c>
      <c r="D376" s="34">
        <v>0.99993766906816206</v>
      </c>
      <c r="E376" s="34">
        <v>0.99987534202146944</v>
      </c>
      <c r="F376" s="34">
        <v>0.99981301885967966</v>
      </c>
      <c r="G376" s="34">
        <v>0.99975069958255058</v>
      </c>
      <c r="H376" s="34">
        <v>0.99968838418983996</v>
      </c>
      <c r="I376" s="34">
        <v>0.9996260726813061</v>
      </c>
      <c r="J376" s="34">
        <v>0.99956376505670663</v>
      </c>
      <c r="K376" s="34">
        <v>0.99950146131579942</v>
      </c>
      <c r="L376" s="34">
        <v>0.99943916145834222</v>
      </c>
      <c r="M376" s="34">
        <v>0.99937686548409332</v>
      </c>
      <c r="N376" s="34">
        <v>0.99931457339281049</v>
      </c>
      <c r="O376" s="34">
        <v>0.9992522851842518</v>
      </c>
      <c r="P376" s="34">
        <v>0.99919000085817533</v>
      </c>
      <c r="Q376" s="34">
        <v>0.99912772041433895</v>
      </c>
      <c r="R376" s="34">
        <v>0.99906544385250051</v>
      </c>
      <c r="S376" s="34">
        <v>0.99900317117241821</v>
      </c>
      <c r="T376" s="34">
        <v>0.99894090237385014</v>
      </c>
      <c r="U376" s="34">
        <v>0.99887863745655447</v>
      </c>
      <c r="V376" s="34">
        <v>0.99881637642028875</v>
      </c>
      <c r="W376" s="34">
        <v>0.99875411926481172</v>
      </c>
      <c r="X376" s="34">
        <v>0.99869186598988102</v>
      </c>
      <c r="Y376" s="34">
        <v>0.99862961659525507</v>
      </c>
      <c r="Z376" s="34">
        <v>0.99856737108069182</v>
      </c>
      <c r="AA376" s="34">
        <v>0.99850512944594971</v>
      </c>
      <c r="AB376" s="34">
        <v>0.99844289169078648</v>
      </c>
      <c r="AC376" s="34">
        <v>0.99838065781496055</v>
      </c>
      <c r="AD376" s="34">
        <v>0.9983184278182301</v>
      </c>
      <c r="AE376" s="34">
        <v>0.99825620170035334</v>
      </c>
      <c r="AF376" s="34">
        <v>0.99819397946108868</v>
      </c>
      <c r="AG376" s="34">
        <v>0.99813176110019375</v>
      </c>
      <c r="AH376" s="34">
        <v>0.99806954661742753</v>
      </c>
      <c r="AI376" s="34">
        <v>0.99800733601254787</v>
      </c>
      <c r="AJ376" s="34">
        <v>0.99794512928531343</v>
      </c>
      <c r="AK376" s="34">
        <v>0.99788292643548193</v>
      </c>
      <c r="AL376" s="34">
        <v>0.99782072746281236</v>
      </c>
      <c r="AM376" s="34">
        <v>0.99775853236706247</v>
      </c>
      <c r="AN376" s="34">
        <v>0.99769634114799088</v>
      </c>
      <c r="AO376" s="34">
        <v>0.99763415380535614</v>
      </c>
      <c r="AP376" s="34">
        <v>0.99757197033891631</v>
      </c>
      <c r="AQ376" s="34">
        <v>0.99750979074842983</v>
      </c>
      <c r="AR376" s="34">
        <v>0.99744761503365498</v>
      </c>
      <c r="AS376" s="34">
        <v>0.99738544319435074</v>
      </c>
      <c r="AT376" s="34">
        <v>0.99732327523027486</v>
      </c>
      <c r="AU376" s="34">
        <v>0.99726111114118621</v>
      </c>
      <c r="AV376" s="34">
        <v>0.9971989509268433</v>
      </c>
      <c r="AW376" s="34">
        <v>0.99713679458700422</v>
      </c>
      <c r="AX376" s="34">
        <v>0.99707464212142793</v>
      </c>
      <c r="AY376" s="34">
        <v>0.99701249352987276</v>
      </c>
      <c r="AZ376" s="34">
        <v>0.99695034881209699</v>
      </c>
      <c r="BA376" s="34">
        <v>0.99688820796785971</v>
      </c>
      <c r="BB376" s="34">
        <v>0.99682607099691889</v>
      </c>
      <c r="BC376" s="34">
        <v>0.9967639378990335</v>
      </c>
      <c r="BD376" s="34">
        <v>0.99670180867396196</v>
      </c>
      <c r="BE376" s="34">
        <v>0.99663968332146291</v>
      </c>
      <c r="BF376" s="34">
        <v>0.99657756184129487</v>
      </c>
      <c r="BG376" s="34">
        <v>0.99651544423321681</v>
      </c>
      <c r="BH376" s="34">
        <v>0.99645333049698681</v>
      </c>
      <c r="BI376" s="34">
        <v>0.99639122063236407</v>
      </c>
      <c r="BJ376" s="34">
        <v>0.99632911463910701</v>
      </c>
      <c r="BK376" s="34">
        <v>0.99626701251697447</v>
      </c>
      <c r="BL376" s="34">
        <v>0.99620491426572511</v>
      </c>
      <c r="BM376" s="34">
        <v>0.99614281988511755</v>
      </c>
      <c r="BN376" s="34">
        <v>0.99608072937491055</v>
      </c>
      <c r="BO376" s="34">
        <v>0.99601864273486307</v>
      </c>
      <c r="BP376" s="34">
        <v>0.99595655996473353</v>
      </c>
      <c r="BQ376" s="34">
        <v>0.99589448106428102</v>
      </c>
      <c r="BR376" s="34">
        <v>0.99583240603326406</v>
      </c>
      <c r="BS376" s="34">
        <v>0.99577033487144184</v>
      </c>
      <c r="BT376" s="34">
        <v>0.99570826757857278</v>
      </c>
      <c r="BU376" s="34">
        <v>0.99564620415441618</v>
      </c>
      <c r="BV376" s="34">
        <v>0.99558414459873046</v>
      </c>
      <c r="BW376" s="34">
        <v>0.99552208891127458</v>
      </c>
      <c r="BX376" s="34">
        <v>0.99546003709180764</v>
      </c>
      <c r="BY376" s="34">
        <v>0.99539798914008859</v>
      </c>
      <c r="BZ376" s="34">
        <v>0.99533594505587586</v>
      </c>
      <c r="CA376" s="34">
        <v>0.99527390483892897</v>
      </c>
      <c r="CB376" s="34">
        <v>0.99521186848900656</v>
      </c>
      <c r="CC376" s="34">
        <v>0.99514983600586759</v>
      </c>
      <c r="CD376" s="34">
        <v>0.99508780738927105</v>
      </c>
      <c r="CE376" s="34">
        <v>0.99502578263897612</v>
      </c>
      <c r="CF376" s="34">
        <v>0.99496376175474166</v>
      </c>
      <c r="CG376" s="34">
        <v>0.99490174473632664</v>
      </c>
      <c r="CH376" s="34">
        <v>0.99483973158349004</v>
      </c>
      <c r="CI376" s="34">
        <v>0.99477772229599115</v>
      </c>
      <c r="CJ376" s="34">
        <v>0.99471571687358906</v>
      </c>
      <c r="CK376" s="34">
        <v>0.99465371531604274</v>
      </c>
      <c r="CL376" s="34">
        <v>0.99459171762311116</v>
      </c>
      <c r="CM376" s="34">
        <v>0.9945297237945534</v>
      </c>
      <c r="CN376" s="34">
        <v>0.99446773383012899</v>
      </c>
      <c r="CO376" s="34">
        <v>0.99440574772959678</v>
      </c>
      <c r="CP376" s="34">
        <v>0.99434376549271597</v>
      </c>
      <c r="CQ376" s="34">
        <v>0.99428178711924564</v>
      </c>
      <c r="CR376" s="34">
        <v>0.99418882289425126</v>
      </c>
      <c r="CS376" s="34">
        <v>0.99409586736130684</v>
      </c>
      <c r="CT376" s="34">
        <v>0.99400292051959993</v>
      </c>
      <c r="CU376" s="34">
        <v>0.99390998236831796</v>
      </c>
      <c r="CV376" s="34">
        <v>0.99381705290664812</v>
      </c>
      <c r="CW376" s="34">
        <v>0.99372413213377797</v>
      </c>
      <c r="CX376" s="34">
        <v>0.99363122004889526</v>
      </c>
      <c r="CY376" s="34">
        <v>0.99353831665118764</v>
      </c>
      <c r="CZ376" s="34">
        <v>0.99344542193984309</v>
      </c>
      <c r="DA376" s="34">
        <v>0.99335253591404893</v>
      </c>
      <c r="DB376" s="34">
        <v>0.99325965857299336</v>
      </c>
    </row>
    <row r="377" spans="1:106" x14ac:dyDescent="0.2">
      <c r="A377" s="13">
        <f t="shared" ca="1" si="5"/>
        <v>44797</v>
      </c>
      <c r="B377" s="34">
        <v>1.0000623348172251</v>
      </c>
      <c r="C377" s="34">
        <v>1</v>
      </c>
      <c r="D377" s="34">
        <v>0.99993766906816206</v>
      </c>
      <c r="E377" s="34">
        <v>0.99987534202146944</v>
      </c>
      <c r="F377" s="34">
        <v>0.99981301885967966</v>
      </c>
      <c r="G377" s="34">
        <v>0.99975069958255058</v>
      </c>
      <c r="H377" s="34">
        <v>0.99968838418983996</v>
      </c>
      <c r="I377" s="34">
        <v>0.9996260726813061</v>
      </c>
      <c r="J377" s="34">
        <v>0.99956376505670663</v>
      </c>
      <c r="K377" s="34">
        <v>0.99950146131579942</v>
      </c>
      <c r="L377" s="34">
        <v>0.99943916145834222</v>
      </c>
      <c r="M377" s="34">
        <v>0.99937686548409332</v>
      </c>
      <c r="N377" s="34">
        <v>0.99931457339281049</v>
      </c>
      <c r="O377" s="34">
        <v>0.9992522851842518</v>
      </c>
      <c r="P377" s="34">
        <v>0.99919000085817533</v>
      </c>
      <c r="Q377" s="34">
        <v>0.99912772041433895</v>
      </c>
      <c r="R377" s="34">
        <v>0.99906544385250051</v>
      </c>
      <c r="S377" s="34">
        <v>0.99900317117241821</v>
      </c>
      <c r="T377" s="34">
        <v>0.99894090237385014</v>
      </c>
      <c r="U377" s="34">
        <v>0.99887863745655447</v>
      </c>
      <c r="V377" s="34">
        <v>0.99881637642028875</v>
      </c>
      <c r="W377" s="34">
        <v>0.99875411926481172</v>
      </c>
      <c r="X377" s="34">
        <v>0.99869186598988102</v>
      </c>
      <c r="Y377" s="34">
        <v>0.99862961659525507</v>
      </c>
      <c r="Z377" s="34">
        <v>0.99856737108069182</v>
      </c>
      <c r="AA377" s="34">
        <v>0.99850512944594971</v>
      </c>
      <c r="AB377" s="34">
        <v>0.99844289169078648</v>
      </c>
      <c r="AC377" s="34">
        <v>0.99838065781496055</v>
      </c>
      <c r="AD377" s="34">
        <v>0.9983184278182301</v>
      </c>
      <c r="AE377" s="34">
        <v>0.99825620170035334</v>
      </c>
      <c r="AF377" s="34">
        <v>0.99819397946108868</v>
      </c>
      <c r="AG377" s="34">
        <v>0.99813176110019375</v>
      </c>
      <c r="AH377" s="34">
        <v>0.99806954661742753</v>
      </c>
      <c r="AI377" s="34">
        <v>0.99800733601254787</v>
      </c>
      <c r="AJ377" s="34">
        <v>0.99794512928531343</v>
      </c>
      <c r="AK377" s="34">
        <v>0.99788292643548193</v>
      </c>
      <c r="AL377" s="34">
        <v>0.99782072746281236</v>
      </c>
      <c r="AM377" s="34">
        <v>0.99775853236706247</v>
      </c>
      <c r="AN377" s="34">
        <v>0.99769634114799088</v>
      </c>
      <c r="AO377" s="34">
        <v>0.99763415380535614</v>
      </c>
      <c r="AP377" s="34">
        <v>0.99757197033891631</v>
      </c>
      <c r="AQ377" s="34">
        <v>0.99750979074842983</v>
      </c>
      <c r="AR377" s="34">
        <v>0.99744761503365498</v>
      </c>
      <c r="AS377" s="34">
        <v>0.99738544319435074</v>
      </c>
      <c r="AT377" s="34">
        <v>0.99732327523027486</v>
      </c>
      <c r="AU377" s="34">
        <v>0.99726111114118621</v>
      </c>
      <c r="AV377" s="34">
        <v>0.9971989509268433</v>
      </c>
      <c r="AW377" s="34">
        <v>0.99713679458700422</v>
      </c>
      <c r="AX377" s="34">
        <v>0.99707464212142793</v>
      </c>
      <c r="AY377" s="34">
        <v>0.99701249352987276</v>
      </c>
      <c r="AZ377" s="34">
        <v>0.99695034881209699</v>
      </c>
      <c r="BA377" s="34">
        <v>0.99688820796785971</v>
      </c>
      <c r="BB377" s="34">
        <v>0.99682607099691889</v>
      </c>
      <c r="BC377" s="34">
        <v>0.9967639378990335</v>
      </c>
      <c r="BD377" s="34">
        <v>0.99670180867396196</v>
      </c>
      <c r="BE377" s="34">
        <v>0.99663968332146291</v>
      </c>
      <c r="BF377" s="34">
        <v>0.99657756184129487</v>
      </c>
      <c r="BG377" s="34">
        <v>0.99651544423321681</v>
      </c>
      <c r="BH377" s="34">
        <v>0.99645333049698681</v>
      </c>
      <c r="BI377" s="34">
        <v>0.99639122063236407</v>
      </c>
      <c r="BJ377" s="34">
        <v>0.99632911463910701</v>
      </c>
      <c r="BK377" s="34">
        <v>0.99626701251697447</v>
      </c>
      <c r="BL377" s="34">
        <v>0.99620491426572511</v>
      </c>
      <c r="BM377" s="34">
        <v>0.99614281988511755</v>
      </c>
      <c r="BN377" s="34">
        <v>0.99608072937491055</v>
      </c>
      <c r="BO377" s="34">
        <v>0.99601864273486307</v>
      </c>
      <c r="BP377" s="34">
        <v>0.99595655996473353</v>
      </c>
      <c r="BQ377" s="34">
        <v>0.99589448106428102</v>
      </c>
      <c r="BR377" s="34">
        <v>0.99583240603326406</v>
      </c>
      <c r="BS377" s="34">
        <v>0.99577033487144184</v>
      </c>
      <c r="BT377" s="34">
        <v>0.99570826757857278</v>
      </c>
      <c r="BU377" s="34">
        <v>0.99564620415441618</v>
      </c>
      <c r="BV377" s="34">
        <v>0.99558414459873046</v>
      </c>
      <c r="BW377" s="34">
        <v>0.99552208891127458</v>
      </c>
      <c r="BX377" s="34">
        <v>0.99546003709180764</v>
      </c>
      <c r="BY377" s="34">
        <v>0.99539798914008859</v>
      </c>
      <c r="BZ377" s="34">
        <v>0.99533594505587586</v>
      </c>
      <c r="CA377" s="34">
        <v>0.99527390483892897</v>
      </c>
      <c r="CB377" s="34">
        <v>0.99521186848900656</v>
      </c>
      <c r="CC377" s="34">
        <v>0.99514983600586759</v>
      </c>
      <c r="CD377" s="34">
        <v>0.99508780738927105</v>
      </c>
      <c r="CE377" s="34">
        <v>0.99502578263897612</v>
      </c>
      <c r="CF377" s="34">
        <v>0.99496376175474166</v>
      </c>
      <c r="CG377" s="34">
        <v>0.99490174473632664</v>
      </c>
      <c r="CH377" s="34">
        <v>0.99483973158349004</v>
      </c>
      <c r="CI377" s="34">
        <v>0.99477772229599115</v>
      </c>
      <c r="CJ377" s="34">
        <v>0.99471571687358906</v>
      </c>
      <c r="CK377" s="34">
        <v>0.99465371531604274</v>
      </c>
      <c r="CL377" s="34">
        <v>0.99459171762311116</v>
      </c>
      <c r="CM377" s="34">
        <v>0.9945297237945534</v>
      </c>
      <c r="CN377" s="34">
        <v>0.99446773383012899</v>
      </c>
      <c r="CO377" s="34">
        <v>0.99440574772959678</v>
      </c>
      <c r="CP377" s="34">
        <v>0.99434376549271597</v>
      </c>
      <c r="CQ377" s="34">
        <v>0.99428178711924564</v>
      </c>
      <c r="CR377" s="34">
        <v>0.99418882289425126</v>
      </c>
      <c r="CS377" s="34">
        <v>0.99409586736130684</v>
      </c>
      <c r="CT377" s="34">
        <v>0.99400292051959993</v>
      </c>
      <c r="CU377" s="34">
        <v>0.99390998236831796</v>
      </c>
      <c r="CV377" s="34">
        <v>0.99381705290664812</v>
      </c>
      <c r="CW377" s="34">
        <v>0.99372413213377797</v>
      </c>
      <c r="CX377" s="34">
        <v>0.99363122004889526</v>
      </c>
      <c r="CY377" s="34">
        <v>0.99353831665118764</v>
      </c>
      <c r="CZ377" s="34">
        <v>0.99344542193984309</v>
      </c>
      <c r="DA377" s="34">
        <v>0.99335253591404893</v>
      </c>
      <c r="DB377" s="34">
        <v>0.99325965857299336</v>
      </c>
    </row>
    <row r="378" spans="1:106" x14ac:dyDescent="0.2">
      <c r="A378" s="13">
        <f t="shared" ca="1" si="5"/>
        <v>44798</v>
      </c>
      <c r="B378" s="34">
        <v>1.0000623348172251</v>
      </c>
      <c r="C378" s="34">
        <v>1</v>
      </c>
      <c r="D378" s="34">
        <v>0.99993766906816206</v>
      </c>
      <c r="E378" s="34">
        <v>0.99987534202146944</v>
      </c>
      <c r="F378" s="34">
        <v>0.99981301885967966</v>
      </c>
      <c r="G378" s="34">
        <v>0.99975069958255058</v>
      </c>
      <c r="H378" s="34">
        <v>0.99968838418983996</v>
      </c>
      <c r="I378" s="34">
        <v>0.9996260726813061</v>
      </c>
      <c r="J378" s="34">
        <v>0.99956376505670663</v>
      </c>
      <c r="K378" s="34">
        <v>0.99950146131579942</v>
      </c>
      <c r="L378" s="34">
        <v>0.99943916145834222</v>
      </c>
      <c r="M378" s="34">
        <v>0.99937686548409332</v>
      </c>
      <c r="N378" s="34">
        <v>0.99931457339281049</v>
      </c>
      <c r="O378" s="34">
        <v>0.9992522851842518</v>
      </c>
      <c r="P378" s="34">
        <v>0.99919000085817533</v>
      </c>
      <c r="Q378" s="34">
        <v>0.99912772041433895</v>
      </c>
      <c r="R378" s="34">
        <v>0.99906544385250051</v>
      </c>
      <c r="S378" s="34">
        <v>0.99900317117241821</v>
      </c>
      <c r="T378" s="34">
        <v>0.99894090237385014</v>
      </c>
      <c r="U378" s="34">
        <v>0.99887863745655447</v>
      </c>
      <c r="V378" s="34">
        <v>0.99881637642028875</v>
      </c>
      <c r="W378" s="34">
        <v>0.99875411926481172</v>
      </c>
      <c r="X378" s="34">
        <v>0.99869186598988102</v>
      </c>
      <c r="Y378" s="34">
        <v>0.99862961659525507</v>
      </c>
      <c r="Z378" s="34">
        <v>0.99856737108069182</v>
      </c>
      <c r="AA378" s="34">
        <v>0.99850512944594971</v>
      </c>
      <c r="AB378" s="34">
        <v>0.99844289169078648</v>
      </c>
      <c r="AC378" s="34">
        <v>0.99838065781496055</v>
      </c>
      <c r="AD378" s="34">
        <v>0.9983184278182301</v>
      </c>
      <c r="AE378" s="34">
        <v>0.99825620170035334</v>
      </c>
      <c r="AF378" s="34">
        <v>0.99819397946108868</v>
      </c>
      <c r="AG378" s="34">
        <v>0.99813176110019375</v>
      </c>
      <c r="AH378" s="34">
        <v>0.99806954661742753</v>
      </c>
      <c r="AI378" s="34">
        <v>0.99800733601254787</v>
      </c>
      <c r="AJ378" s="34">
        <v>0.99794512928531343</v>
      </c>
      <c r="AK378" s="34">
        <v>0.99788292643548193</v>
      </c>
      <c r="AL378" s="34">
        <v>0.99782072746281236</v>
      </c>
      <c r="AM378" s="34">
        <v>0.99775853236706247</v>
      </c>
      <c r="AN378" s="34">
        <v>0.99769634114799088</v>
      </c>
      <c r="AO378" s="34">
        <v>0.99763415380535614</v>
      </c>
      <c r="AP378" s="34">
        <v>0.99757197033891631</v>
      </c>
      <c r="AQ378" s="34">
        <v>0.99750979074842983</v>
      </c>
      <c r="AR378" s="34">
        <v>0.99744761503365498</v>
      </c>
      <c r="AS378" s="34">
        <v>0.99738544319435074</v>
      </c>
      <c r="AT378" s="34">
        <v>0.99732327523027486</v>
      </c>
      <c r="AU378" s="34">
        <v>0.99726111114118621</v>
      </c>
      <c r="AV378" s="34">
        <v>0.9971989509268433</v>
      </c>
      <c r="AW378" s="34">
        <v>0.99713679458700422</v>
      </c>
      <c r="AX378" s="34">
        <v>0.99707464212142793</v>
      </c>
      <c r="AY378" s="34">
        <v>0.99701249352987276</v>
      </c>
      <c r="AZ378" s="34">
        <v>0.99695034881209699</v>
      </c>
      <c r="BA378" s="34">
        <v>0.99688820796785971</v>
      </c>
      <c r="BB378" s="34">
        <v>0.99682607099691889</v>
      </c>
      <c r="BC378" s="34">
        <v>0.9967639378990335</v>
      </c>
      <c r="BD378" s="34">
        <v>0.99670180867396196</v>
      </c>
      <c r="BE378" s="34">
        <v>0.99663968332146291</v>
      </c>
      <c r="BF378" s="34">
        <v>0.99657756184129487</v>
      </c>
      <c r="BG378" s="34">
        <v>0.99651544423321681</v>
      </c>
      <c r="BH378" s="34">
        <v>0.99645333049698681</v>
      </c>
      <c r="BI378" s="34">
        <v>0.99639122063236407</v>
      </c>
      <c r="BJ378" s="34">
        <v>0.99632911463910701</v>
      </c>
      <c r="BK378" s="34">
        <v>0.99626701251697447</v>
      </c>
      <c r="BL378" s="34">
        <v>0.99620491426572511</v>
      </c>
      <c r="BM378" s="34">
        <v>0.99614281988511755</v>
      </c>
      <c r="BN378" s="34">
        <v>0.99608072937491055</v>
      </c>
      <c r="BO378" s="34">
        <v>0.99601864273486307</v>
      </c>
      <c r="BP378" s="34">
        <v>0.99595655996473353</v>
      </c>
      <c r="BQ378" s="34">
        <v>0.99589448106428102</v>
      </c>
      <c r="BR378" s="34">
        <v>0.99583240603326406</v>
      </c>
      <c r="BS378" s="34">
        <v>0.99577033487144184</v>
      </c>
      <c r="BT378" s="34">
        <v>0.99570826757857278</v>
      </c>
      <c r="BU378" s="34">
        <v>0.99564620415441618</v>
      </c>
      <c r="BV378" s="34">
        <v>0.99558414459873046</v>
      </c>
      <c r="BW378" s="34">
        <v>0.99552208891127458</v>
      </c>
      <c r="BX378" s="34">
        <v>0.99546003709180764</v>
      </c>
      <c r="BY378" s="34">
        <v>0.99539798914008859</v>
      </c>
      <c r="BZ378" s="34">
        <v>0.99533594505587586</v>
      </c>
      <c r="CA378" s="34">
        <v>0.99527390483892897</v>
      </c>
      <c r="CB378" s="34">
        <v>0.99521186848900656</v>
      </c>
      <c r="CC378" s="34">
        <v>0.99514983600586759</v>
      </c>
      <c r="CD378" s="34">
        <v>0.99508780738927105</v>
      </c>
      <c r="CE378" s="34">
        <v>0.99502578263897612</v>
      </c>
      <c r="CF378" s="34">
        <v>0.99496376175474166</v>
      </c>
      <c r="CG378" s="34">
        <v>0.99490174473632664</v>
      </c>
      <c r="CH378" s="34">
        <v>0.99483973158349004</v>
      </c>
      <c r="CI378" s="34">
        <v>0.99477772229599115</v>
      </c>
      <c r="CJ378" s="34">
        <v>0.99471571687358906</v>
      </c>
      <c r="CK378" s="34">
        <v>0.99465371531604274</v>
      </c>
      <c r="CL378" s="34">
        <v>0.99459171762311116</v>
      </c>
      <c r="CM378" s="34">
        <v>0.9945297237945534</v>
      </c>
      <c r="CN378" s="34">
        <v>0.99446773383012899</v>
      </c>
      <c r="CO378" s="34">
        <v>0.99440574772959678</v>
      </c>
      <c r="CP378" s="34">
        <v>0.99434376549271597</v>
      </c>
      <c r="CQ378" s="34">
        <v>0.99428178711924564</v>
      </c>
      <c r="CR378" s="34">
        <v>0.99418882289425126</v>
      </c>
      <c r="CS378" s="34">
        <v>0.99409586736130684</v>
      </c>
      <c r="CT378" s="34">
        <v>0.99400292051959993</v>
      </c>
      <c r="CU378" s="34">
        <v>0.99390998236831796</v>
      </c>
      <c r="CV378" s="34">
        <v>0.99381705290664812</v>
      </c>
      <c r="CW378" s="34">
        <v>0.99372413213377797</v>
      </c>
      <c r="CX378" s="34">
        <v>0.99363122004889526</v>
      </c>
      <c r="CY378" s="34">
        <v>0.99353831665118764</v>
      </c>
      <c r="CZ378" s="34">
        <v>0.99344542193984309</v>
      </c>
      <c r="DA378" s="34">
        <v>0.99335253591404893</v>
      </c>
      <c r="DB378" s="34">
        <v>0.99325965857299336</v>
      </c>
    </row>
    <row r="379" spans="1:106" x14ac:dyDescent="0.2">
      <c r="A379" s="13">
        <f t="shared" ca="1" si="5"/>
        <v>44799</v>
      </c>
      <c r="B379" s="34">
        <v>1.0000623348172251</v>
      </c>
      <c r="C379" s="34">
        <v>1</v>
      </c>
      <c r="D379" s="34">
        <v>0.99993766906816206</v>
      </c>
      <c r="E379" s="34">
        <v>0.99987534202146944</v>
      </c>
      <c r="F379" s="34">
        <v>0.99981301885967966</v>
      </c>
      <c r="G379" s="34">
        <v>0.99975069958255058</v>
      </c>
      <c r="H379" s="34">
        <v>0.99968838418983996</v>
      </c>
      <c r="I379" s="34">
        <v>0.9996260726813061</v>
      </c>
      <c r="J379" s="34">
        <v>0.99956376505670663</v>
      </c>
      <c r="K379" s="34">
        <v>0.99950146131579942</v>
      </c>
      <c r="L379" s="34">
        <v>0.99943916145834222</v>
      </c>
      <c r="M379" s="34">
        <v>0.99937686548409332</v>
      </c>
      <c r="N379" s="34">
        <v>0.99931457339281049</v>
      </c>
      <c r="O379" s="34">
        <v>0.9992522851842518</v>
      </c>
      <c r="P379" s="34">
        <v>0.99919000085817533</v>
      </c>
      <c r="Q379" s="34">
        <v>0.99912772041433895</v>
      </c>
      <c r="R379" s="34">
        <v>0.99906544385250051</v>
      </c>
      <c r="S379" s="34">
        <v>0.99900317117241821</v>
      </c>
      <c r="T379" s="34">
        <v>0.99894090237385014</v>
      </c>
      <c r="U379" s="34">
        <v>0.99887863745655447</v>
      </c>
      <c r="V379" s="34">
        <v>0.99881637642028875</v>
      </c>
      <c r="W379" s="34">
        <v>0.99875411926481172</v>
      </c>
      <c r="X379" s="34">
        <v>0.99869186598988102</v>
      </c>
      <c r="Y379" s="34">
        <v>0.99862961659525507</v>
      </c>
      <c r="Z379" s="34">
        <v>0.99856737108069182</v>
      </c>
      <c r="AA379" s="34">
        <v>0.99850512944594971</v>
      </c>
      <c r="AB379" s="34">
        <v>0.99844289169078648</v>
      </c>
      <c r="AC379" s="34">
        <v>0.99838065781496055</v>
      </c>
      <c r="AD379" s="34">
        <v>0.9983184278182301</v>
      </c>
      <c r="AE379" s="34">
        <v>0.99825620170035334</v>
      </c>
      <c r="AF379" s="34">
        <v>0.99819397946108868</v>
      </c>
      <c r="AG379" s="34">
        <v>0.99813176110019375</v>
      </c>
      <c r="AH379" s="34">
        <v>0.99806954661742753</v>
      </c>
      <c r="AI379" s="34">
        <v>0.99800733601254787</v>
      </c>
      <c r="AJ379" s="34">
        <v>0.99794512928531343</v>
      </c>
      <c r="AK379" s="34">
        <v>0.99788292643548193</v>
      </c>
      <c r="AL379" s="34">
        <v>0.99782072746281236</v>
      </c>
      <c r="AM379" s="34">
        <v>0.99775853236706247</v>
      </c>
      <c r="AN379" s="34">
        <v>0.99769634114799088</v>
      </c>
      <c r="AO379" s="34">
        <v>0.99763415380535614</v>
      </c>
      <c r="AP379" s="34">
        <v>0.99757197033891631</v>
      </c>
      <c r="AQ379" s="34">
        <v>0.99750979074842983</v>
      </c>
      <c r="AR379" s="34">
        <v>0.99744761503365498</v>
      </c>
      <c r="AS379" s="34">
        <v>0.99738544319435074</v>
      </c>
      <c r="AT379" s="34">
        <v>0.99732327523027486</v>
      </c>
      <c r="AU379" s="34">
        <v>0.99726111114118621</v>
      </c>
      <c r="AV379" s="34">
        <v>0.9971989509268433</v>
      </c>
      <c r="AW379" s="34">
        <v>0.99713679458700422</v>
      </c>
      <c r="AX379" s="34">
        <v>0.99707464212142793</v>
      </c>
      <c r="AY379" s="34">
        <v>0.99701249352987276</v>
      </c>
      <c r="AZ379" s="34">
        <v>0.99695034881209699</v>
      </c>
      <c r="BA379" s="34">
        <v>0.99688820796785971</v>
      </c>
      <c r="BB379" s="34">
        <v>0.99682607099691889</v>
      </c>
      <c r="BC379" s="34">
        <v>0.9967639378990335</v>
      </c>
      <c r="BD379" s="34">
        <v>0.99670180867396196</v>
      </c>
      <c r="BE379" s="34">
        <v>0.99663968332146291</v>
      </c>
      <c r="BF379" s="34">
        <v>0.99657756184129487</v>
      </c>
      <c r="BG379" s="34">
        <v>0.99651544423321681</v>
      </c>
      <c r="BH379" s="34">
        <v>0.99645333049698681</v>
      </c>
      <c r="BI379" s="34">
        <v>0.99639122063236407</v>
      </c>
      <c r="BJ379" s="34">
        <v>0.99632911463910701</v>
      </c>
      <c r="BK379" s="34">
        <v>0.99626701251697447</v>
      </c>
      <c r="BL379" s="34">
        <v>0.99620491426572511</v>
      </c>
      <c r="BM379" s="34">
        <v>0.99614281988511755</v>
      </c>
      <c r="BN379" s="34">
        <v>0.99608072937491055</v>
      </c>
      <c r="BO379" s="34">
        <v>0.99601864273486307</v>
      </c>
      <c r="BP379" s="34">
        <v>0.99595655996473353</v>
      </c>
      <c r="BQ379" s="34">
        <v>0.99589448106428102</v>
      </c>
      <c r="BR379" s="34">
        <v>0.99583240603326406</v>
      </c>
      <c r="BS379" s="34">
        <v>0.99577033487144184</v>
      </c>
      <c r="BT379" s="34">
        <v>0.99570826757857278</v>
      </c>
      <c r="BU379" s="34">
        <v>0.99564620415441618</v>
      </c>
      <c r="BV379" s="34">
        <v>0.99558414459873046</v>
      </c>
      <c r="BW379" s="34">
        <v>0.99552208891127458</v>
      </c>
      <c r="BX379" s="34">
        <v>0.99546003709180764</v>
      </c>
      <c r="BY379" s="34">
        <v>0.99539798914008859</v>
      </c>
      <c r="BZ379" s="34">
        <v>0.99533594505587586</v>
      </c>
      <c r="CA379" s="34">
        <v>0.99527390483892897</v>
      </c>
      <c r="CB379" s="34">
        <v>0.99521186848900656</v>
      </c>
      <c r="CC379" s="34">
        <v>0.99514983600586759</v>
      </c>
      <c r="CD379" s="34">
        <v>0.99508780738927105</v>
      </c>
      <c r="CE379" s="34">
        <v>0.99502578263897612</v>
      </c>
      <c r="CF379" s="34">
        <v>0.99496376175474166</v>
      </c>
      <c r="CG379" s="34">
        <v>0.99490174473632664</v>
      </c>
      <c r="CH379" s="34">
        <v>0.99483973158349004</v>
      </c>
      <c r="CI379" s="34">
        <v>0.99477772229599115</v>
      </c>
      <c r="CJ379" s="34">
        <v>0.99471571687358906</v>
      </c>
      <c r="CK379" s="34">
        <v>0.99465371531604274</v>
      </c>
      <c r="CL379" s="34">
        <v>0.99459171762311116</v>
      </c>
      <c r="CM379" s="34">
        <v>0.9945297237945534</v>
      </c>
      <c r="CN379" s="34">
        <v>0.99446773383012899</v>
      </c>
      <c r="CO379" s="34">
        <v>0.99440574772959678</v>
      </c>
      <c r="CP379" s="34">
        <v>0.99434376549271597</v>
      </c>
      <c r="CQ379" s="34">
        <v>0.99428178711924564</v>
      </c>
      <c r="CR379" s="34">
        <v>0.99418882289425126</v>
      </c>
      <c r="CS379" s="34">
        <v>0.99409586736130684</v>
      </c>
      <c r="CT379" s="34">
        <v>0.99400292051959993</v>
      </c>
      <c r="CU379" s="34">
        <v>0.99390998236831796</v>
      </c>
      <c r="CV379" s="34">
        <v>0.99381705290664812</v>
      </c>
      <c r="CW379" s="34">
        <v>0.99372413213377797</v>
      </c>
      <c r="CX379" s="34">
        <v>0.99363122004889526</v>
      </c>
      <c r="CY379" s="34">
        <v>0.99353831665118764</v>
      </c>
      <c r="CZ379" s="34">
        <v>0.99344542193984309</v>
      </c>
      <c r="DA379" s="34">
        <v>0.99335253591404893</v>
      </c>
      <c r="DB379" s="34">
        <v>0.99325965857299336</v>
      </c>
    </row>
    <row r="380" spans="1:106" x14ac:dyDescent="0.2">
      <c r="A380" s="13">
        <f t="shared" ca="1" si="5"/>
        <v>44802</v>
      </c>
      <c r="B380" s="34">
        <v>1.0000623348172251</v>
      </c>
      <c r="C380" s="34">
        <v>1</v>
      </c>
      <c r="D380" s="34">
        <v>0.99993766906816206</v>
      </c>
      <c r="E380" s="34">
        <v>0.99987534202146944</v>
      </c>
      <c r="F380" s="34">
        <v>0.99981301885967966</v>
      </c>
      <c r="G380" s="34">
        <v>0.99975069958255058</v>
      </c>
      <c r="H380" s="34">
        <v>0.99968838418983996</v>
      </c>
      <c r="I380" s="34">
        <v>0.9996260726813061</v>
      </c>
      <c r="J380" s="34">
        <v>0.99956376505670663</v>
      </c>
      <c r="K380" s="34">
        <v>0.99950146131579942</v>
      </c>
      <c r="L380" s="34">
        <v>0.99943916145834222</v>
      </c>
      <c r="M380" s="34">
        <v>0.99937686548409332</v>
      </c>
      <c r="N380" s="34">
        <v>0.99931457339281049</v>
      </c>
      <c r="O380" s="34">
        <v>0.9992522851842518</v>
      </c>
      <c r="P380" s="34">
        <v>0.99919000085817533</v>
      </c>
      <c r="Q380" s="34">
        <v>0.99912772041433895</v>
      </c>
      <c r="R380" s="34">
        <v>0.99906544385250051</v>
      </c>
      <c r="S380" s="34">
        <v>0.99900317117241821</v>
      </c>
      <c r="T380" s="34">
        <v>0.99894090237385014</v>
      </c>
      <c r="U380" s="34">
        <v>0.99887863745655447</v>
      </c>
      <c r="V380" s="34">
        <v>0.99881637642028875</v>
      </c>
      <c r="W380" s="34">
        <v>0.99875411926481172</v>
      </c>
      <c r="X380" s="34">
        <v>0.99869186598988102</v>
      </c>
      <c r="Y380" s="34">
        <v>0.99862961659525507</v>
      </c>
      <c r="Z380" s="34">
        <v>0.99856737108069182</v>
      </c>
      <c r="AA380" s="34">
        <v>0.99850512944594971</v>
      </c>
      <c r="AB380" s="34">
        <v>0.99844289169078648</v>
      </c>
      <c r="AC380" s="34">
        <v>0.99838065781496055</v>
      </c>
      <c r="AD380" s="34">
        <v>0.9983184278182301</v>
      </c>
      <c r="AE380" s="34">
        <v>0.99825620170035334</v>
      </c>
      <c r="AF380" s="34">
        <v>0.99819397946108868</v>
      </c>
      <c r="AG380" s="34">
        <v>0.99813176110019375</v>
      </c>
      <c r="AH380" s="34">
        <v>0.99806954661742753</v>
      </c>
      <c r="AI380" s="34">
        <v>0.99800733601254787</v>
      </c>
      <c r="AJ380" s="34">
        <v>0.99794512928531343</v>
      </c>
      <c r="AK380" s="34">
        <v>0.99788292643548193</v>
      </c>
      <c r="AL380" s="34">
        <v>0.99782072746281236</v>
      </c>
      <c r="AM380" s="34">
        <v>0.99775853236706247</v>
      </c>
      <c r="AN380" s="34">
        <v>0.99769634114799088</v>
      </c>
      <c r="AO380" s="34">
        <v>0.99763415380535614</v>
      </c>
      <c r="AP380" s="34">
        <v>0.99757197033891631</v>
      </c>
      <c r="AQ380" s="34">
        <v>0.99750979074842983</v>
      </c>
      <c r="AR380" s="34">
        <v>0.99744761503365498</v>
      </c>
      <c r="AS380" s="34">
        <v>0.99738544319435074</v>
      </c>
      <c r="AT380" s="34">
        <v>0.99732327523027486</v>
      </c>
      <c r="AU380" s="34">
        <v>0.99726111114118621</v>
      </c>
      <c r="AV380" s="34">
        <v>0.9971989509268433</v>
      </c>
      <c r="AW380" s="34">
        <v>0.99713679458700422</v>
      </c>
      <c r="AX380" s="34">
        <v>0.99707464212142793</v>
      </c>
      <c r="AY380" s="34">
        <v>0.99701249352987276</v>
      </c>
      <c r="AZ380" s="34">
        <v>0.99695034881209699</v>
      </c>
      <c r="BA380" s="34">
        <v>0.99688820796785971</v>
      </c>
      <c r="BB380" s="34">
        <v>0.99682607099691889</v>
      </c>
      <c r="BC380" s="34">
        <v>0.9967639378990335</v>
      </c>
      <c r="BD380" s="34">
        <v>0.99670180867396196</v>
      </c>
      <c r="BE380" s="34">
        <v>0.99663968332146291</v>
      </c>
      <c r="BF380" s="34">
        <v>0.99657756184129487</v>
      </c>
      <c r="BG380" s="34">
        <v>0.99651544423321681</v>
      </c>
      <c r="BH380" s="34">
        <v>0.99645333049698681</v>
      </c>
      <c r="BI380" s="34">
        <v>0.99639122063236407</v>
      </c>
      <c r="BJ380" s="34">
        <v>0.99632911463910701</v>
      </c>
      <c r="BK380" s="34">
        <v>0.99626701251697447</v>
      </c>
      <c r="BL380" s="34">
        <v>0.99620491426572511</v>
      </c>
      <c r="BM380" s="34">
        <v>0.99614281988511755</v>
      </c>
      <c r="BN380" s="34">
        <v>0.99608072937491055</v>
      </c>
      <c r="BO380" s="34">
        <v>0.99601864273486307</v>
      </c>
      <c r="BP380" s="34">
        <v>0.99595655996473353</v>
      </c>
      <c r="BQ380" s="34">
        <v>0.99589448106428102</v>
      </c>
      <c r="BR380" s="34">
        <v>0.99583240603326406</v>
      </c>
      <c r="BS380" s="34">
        <v>0.99577033487144184</v>
      </c>
      <c r="BT380" s="34">
        <v>0.99570826757857278</v>
      </c>
      <c r="BU380" s="34">
        <v>0.99564620415441618</v>
      </c>
      <c r="BV380" s="34">
        <v>0.99558414459873046</v>
      </c>
      <c r="BW380" s="34">
        <v>0.99552208891127458</v>
      </c>
      <c r="BX380" s="34">
        <v>0.99546003709180764</v>
      </c>
      <c r="BY380" s="34">
        <v>0.99539798914008859</v>
      </c>
      <c r="BZ380" s="34">
        <v>0.99533594505587586</v>
      </c>
      <c r="CA380" s="34">
        <v>0.99527390483892897</v>
      </c>
      <c r="CB380" s="34">
        <v>0.99521186848900656</v>
      </c>
      <c r="CC380" s="34">
        <v>0.99514983600586759</v>
      </c>
      <c r="CD380" s="34">
        <v>0.99508780738927105</v>
      </c>
      <c r="CE380" s="34">
        <v>0.99502578263897612</v>
      </c>
      <c r="CF380" s="34">
        <v>0.99496376175474166</v>
      </c>
      <c r="CG380" s="34">
        <v>0.99490174473632664</v>
      </c>
      <c r="CH380" s="34">
        <v>0.99483973158349004</v>
      </c>
      <c r="CI380" s="34">
        <v>0.99477772229599115</v>
      </c>
      <c r="CJ380" s="34">
        <v>0.99471571687358906</v>
      </c>
      <c r="CK380" s="34">
        <v>0.99465371531604274</v>
      </c>
      <c r="CL380" s="34">
        <v>0.99459171762311116</v>
      </c>
      <c r="CM380" s="34">
        <v>0.9945297237945534</v>
      </c>
      <c r="CN380" s="34">
        <v>0.99446773383012899</v>
      </c>
      <c r="CO380" s="34">
        <v>0.99440574772959678</v>
      </c>
      <c r="CP380" s="34">
        <v>0.99434376549271597</v>
      </c>
      <c r="CQ380" s="34">
        <v>0.99428178711924564</v>
      </c>
      <c r="CR380" s="34">
        <v>0.99418882289425126</v>
      </c>
      <c r="CS380" s="34">
        <v>0.99409586736130684</v>
      </c>
      <c r="CT380" s="34">
        <v>0.99400292051959993</v>
      </c>
      <c r="CU380" s="34">
        <v>0.99390998236831796</v>
      </c>
      <c r="CV380" s="34">
        <v>0.99381705290664812</v>
      </c>
      <c r="CW380" s="34">
        <v>0.99372413213377797</v>
      </c>
      <c r="CX380" s="34">
        <v>0.99363122004889526</v>
      </c>
      <c r="CY380" s="34">
        <v>0.99353831665118764</v>
      </c>
      <c r="CZ380" s="34">
        <v>0.99344542193984309</v>
      </c>
      <c r="DA380" s="34">
        <v>0.99335253591404893</v>
      </c>
      <c r="DB380" s="34">
        <v>0.99325965857299336</v>
      </c>
    </row>
    <row r="381" spans="1:106" x14ac:dyDescent="0.2">
      <c r="A381" s="13">
        <f t="shared" ca="1" si="5"/>
        <v>44803</v>
      </c>
      <c r="B381" s="34">
        <v>1.0000623348172251</v>
      </c>
      <c r="C381" s="34">
        <v>1</v>
      </c>
      <c r="D381" s="34">
        <v>0.99993766906816206</v>
      </c>
      <c r="E381" s="34">
        <v>0.99987534202146944</v>
      </c>
      <c r="F381" s="34">
        <v>0.99981301885967966</v>
      </c>
      <c r="G381" s="34">
        <v>0.99975069958255058</v>
      </c>
      <c r="H381" s="34">
        <v>0.99968838418983996</v>
      </c>
      <c r="I381" s="34">
        <v>0.9996260726813061</v>
      </c>
      <c r="J381" s="34">
        <v>0.99956376505670663</v>
      </c>
      <c r="K381" s="34">
        <v>0.99950146131579942</v>
      </c>
      <c r="L381" s="34">
        <v>0.99943916145834222</v>
      </c>
      <c r="M381" s="34">
        <v>0.99937686548409332</v>
      </c>
      <c r="N381" s="34">
        <v>0.99931457339281049</v>
      </c>
      <c r="O381" s="34">
        <v>0.9992522851842518</v>
      </c>
      <c r="P381" s="34">
        <v>0.99919000085817533</v>
      </c>
      <c r="Q381" s="34">
        <v>0.99912772041433895</v>
      </c>
      <c r="R381" s="34">
        <v>0.99906544385250051</v>
      </c>
      <c r="S381" s="34">
        <v>0.99900317117241821</v>
      </c>
      <c r="T381" s="34">
        <v>0.99894090237385014</v>
      </c>
      <c r="U381" s="34">
        <v>0.99887863745655447</v>
      </c>
      <c r="V381" s="34">
        <v>0.99881637642028875</v>
      </c>
      <c r="W381" s="34">
        <v>0.99875411926481172</v>
      </c>
      <c r="X381" s="34">
        <v>0.99869186598988102</v>
      </c>
      <c r="Y381" s="34">
        <v>0.99862961659525507</v>
      </c>
      <c r="Z381" s="34">
        <v>0.99856737108069182</v>
      </c>
      <c r="AA381" s="34">
        <v>0.99850512944594971</v>
      </c>
      <c r="AB381" s="34">
        <v>0.99844289169078648</v>
      </c>
      <c r="AC381" s="34">
        <v>0.99838065781496055</v>
      </c>
      <c r="AD381" s="34">
        <v>0.9983184278182301</v>
      </c>
      <c r="AE381" s="34">
        <v>0.99825620170035334</v>
      </c>
      <c r="AF381" s="34">
        <v>0.99819397946108868</v>
      </c>
      <c r="AG381" s="34">
        <v>0.99813176110019375</v>
      </c>
      <c r="AH381" s="34">
        <v>0.99806954661742753</v>
      </c>
      <c r="AI381" s="34">
        <v>0.99800733601254787</v>
      </c>
      <c r="AJ381" s="34">
        <v>0.99794512928531343</v>
      </c>
      <c r="AK381" s="34">
        <v>0.99788292643548193</v>
      </c>
      <c r="AL381" s="34">
        <v>0.99782072746281236</v>
      </c>
      <c r="AM381" s="34">
        <v>0.99775853236706247</v>
      </c>
      <c r="AN381" s="34">
        <v>0.99769634114799088</v>
      </c>
      <c r="AO381" s="34">
        <v>0.99763415380535614</v>
      </c>
      <c r="AP381" s="34">
        <v>0.99757197033891631</v>
      </c>
      <c r="AQ381" s="34">
        <v>0.99750979074842983</v>
      </c>
      <c r="AR381" s="34">
        <v>0.99744761503365498</v>
      </c>
      <c r="AS381" s="34">
        <v>0.99738544319435074</v>
      </c>
      <c r="AT381" s="34">
        <v>0.99732327523027486</v>
      </c>
      <c r="AU381" s="34">
        <v>0.99726111114118621</v>
      </c>
      <c r="AV381" s="34">
        <v>0.9971989509268433</v>
      </c>
      <c r="AW381" s="34">
        <v>0.99713679458700422</v>
      </c>
      <c r="AX381" s="34">
        <v>0.99707464212142793</v>
      </c>
      <c r="AY381" s="34">
        <v>0.99701249352987276</v>
      </c>
      <c r="AZ381" s="34">
        <v>0.99695034881209699</v>
      </c>
      <c r="BA381" s="34">
        <v>0.99688820796785971</v>
      </c>
      <c r="BB381" s="34">
        <v>0.99682607099691889</v>
      </c>
      <c r="BC381" s="34">
        <v>0.9967639378990335</v>
      </c>
      <c r="BD381" s="34">
        <v>0.99670180867396196</v>
      </c>
      <c r="BE381" s="34">
        <v>0.99663968332146291</v>
      </c>
      <c r="BF381" s="34">
        <v>0.99657756184129487</v>
      </c>
      <c r="BG381" s="34">
        <v>0.99651544423321681</v>
      </c>
      <c r="BH381" s="34">
        <v>0.99645333049698681</v>
      </c>
      <c r="BI381" s="34">
        <v>0.99639122063236407</v>
      </c>
      <c r="BJ381" s="34">
        <v>0.99632911463910701</v>
      </c>
      <c r="BK381" s="34">
        <v>0.99626701251697447</v>
      </c>
      <c r="BL381" s="34">
        <v>0.99620491426572511</v>
      </c>
      <c r="BM381" s="34">
        <v>0.99614281988511755</v>
      </c>
      <c r="BN381" s="34">
        <v>0.99608072937491055</v>
      </c>
      <c r="BO381" s="34">
        <v>0.99601864273486307</v>
      </c>
      <c r="BP381" s="34">
        <v>0.99595655996473353</v>
      </c>
      <c r="BQ381" s="34">
        <v>0.99589448106428102</v>
      </c>
      <c r="BR381" s="34">
        <v>0.99583240603326406</v>
      </c>
      <c r="BS381" s="34">
        <v>0.99577033487144184</v>
      </c>
      <c r="BT381" s="34">
        <v>0.99570826757857278</v>
      </c>
      <c r="BU381" s="34">
        <v>0.99564620415441618</v>
      </c>
      <c r="BV381" s="34">
        <v>0.99558414459873046</v>
      </c>
      <c r="BW381" s="34">
        <v>0.99552208891127458</v>
      </c>
      <c r="BX381" s="34">
        <v>0.99546003709180764</v>
      </c>
      <c r="BY381" s="34">
        <v>0.99539798914008859</v>
      </c>
      <c r="BZ381" s="34">
        <v>0.99533594505587586</v>
      </c>
      <c r="CA381" s="34">
        <v>0.99527390483892897</v>
      </c>
      <c r="CB381" s="34">
        <v>0.99521186848900656</v>
      </c>
      <c r="CC381" s="34">
        <v>0.99514983600586759</v>
      </c>
      <c r="CD381" s="34">
        <v>0.99508780738927105</v>
      </c>
      <c r="CE381" s="34">
        <v>0.99502578263897612</v>
      </c>
      <c r="CF381" s="34">
        <v>0.99496376175474166</v>
      </c>
      <c r="CG381" s="34">
        <v>0.99490174473632664</v>
      </c>
      <c r="CH381" s="34">
        <v>0.99483973158349004</v>
      </c>
      <c r="CI381" s="34">
        <v>0.99477772229599115</v>
      </c>
      <c r="CJ381" s="34">
        <v>0.99471571687358906</v>
      </c>
      <c r="CK381" s="34">
        <v>0.99465371531604274</v>
      </c>
      <c r="CL381" s="34">
        <v>0.99459171762311116</v>
      </c>
      <c r="CM381" s="34">
        <v>0.9945297237945534</v>
      </c>
      <c r="CN381" s="34">
        <v>0.99446773383012899</v>
      </c>
      <c r="CO381" s="34">
        <v>0.99440574772959678</v>
      </c>
      <c r="CP381" s="34">
        <v>0.99434376549271597</v>
      </c>
      <c r="CQ381" s="34">
        <v>0.99428178711924564</v>
      </c>
      <c r="CR381" s="34">
        <v>0.99418882289425126</v>
      </c>
      <c r="CS381" s="34">
        <v>0.99409586736130684</v>
      </c>
      <c r="CT381" s="34">
        <v>0.99400292051959993</v>
      </c>
      <c r="CU381" s="34">
        <v>0.99390998236831796</v>
      </c>
      <c r="CV381" s="34">
        <v>0.99381705290664812</v>
      </c>
      <c r="CW381" s="34">
        <v>0.99372413213377797</v>
      </c>
      <c r="CX381" s="34">
        <v>0.99363122004889526</v>
      </c>
      <c r="CY381" s="34">
        <v>0.99353831665118764</v>
      </c>
      <c r="CZ381" s="34">
        <v>0.99344542193984309</v>
      </c>
      <c r="DA381" s="34">
        <v>0.99335253591404893</v>
      </c>
      <c r="DB381" s="34">
        <v>0.99325965857299336</v>
      </c>
    </row>
    <row r="382" spans="1:106" x14ac:dyDescent="0.2">
      <c r="A382" s="13">
        <f t="shared" ca="1" si="5"/>
        <v>44804</v>
      </c>
      <c r="B382" s="34">
        <v>1.0000623348172251</v>
      </c>
      <c r="C382" s="34">
        <v>1</v>
      </c>
      <c r="D382" s="34">
        <v>0.99993766906816206</v>
      </c>
      <c r="E382" s="34">
        <v>0.99987534202146944</v>
      </c>
      <c r="F382" s="34">
        <v>0.99981301885967966</v>
      </c>
      <c r="G382" s="34">
        <v>0.99975069958255058</v>
      </c>
      <c r="H382" s="34">
        <v>0.99968838418983996</v>
      </c>
      <c r="I382" s="34">
        <v>0.9996260726813061</v>
      </c>
      <c r="J382" s="34">
        <v>0.99956376505670663</v>
      </c>
      <c r="K382" s="34">
        <v>0.99950146131579942</v>
      </c>
      <c r="L382" s="34">
        <v>0.99943916145834222</v>
      </c>
      <c r="M382" s="34">
        <v>0.99937686548409332</v>
      </c>
      <c r="N382" s="34">
        <v>0.99931457339281049</v>
      </c>
      <c r="O382" s="34">
        <v>0.9992522851842518</v>
      </c>
      <c r="P382" s="34">
        <v>0.99919000085817533</v>
      </c>
      <c r="Q382" s="34">
        <v>0.99912772041433895</v>
      </c>
      <c r="R382" s="34">
        <v>0.99906544385250051</v>
      </c>
      <c r="S382" s="34">
        <v>0.99900317117241821</v>
      </c>
      <c r="T382" s="34">
        <v>0.99894090237385014</v>
      </c>
      <c r="U382" s="34">
        <v>0.99887863745655447</v>
      </c>
      <c r="V382" s="34">
        <v>0.99881637642028875</v>
      </c>
      <c r="W382" s="34">
        <v>0.99875411926481172</v>
      </c>
      <c r="X382" s="34">
        <v>0.99869186598988102</v>
      </c>
      <c r="Y382" s="34">
        <v>0.99862961659525507</v>
      </c>
      <c r="Z382" s="34">
        <v>0.99856737108069182</v>
      </c>
      <c r="AA382" s="34">
        <v>0.99850512944594971</v>
      </c>
      <c r="AB382" s="34">
        <v>0.99844289169078648</v>
      </c>
      <c r="AC382" s="34">
        <v>0.99838065781496055</v>
      </c>
      <c r="AD382" s="34">
        <v>0.9983184278182301</v>
      </c>
      <c r="AE382" s="34">
        <v>0.99825620170035334</v>
      </c>
      <c r="AF382" s="34">
        <v>0.99819397946108868</v>
      </c>
      <c r="AG382" s="34">
        <v>0.99813176110019375</v>
      </c>
      <c r="AH382" s="34">
        <v>0.99806954661742753</v>
      </c>
      <c r="AI382" s="34">
        <v>0.99800733601254787</v>
      </c>
      <c r="AJ382" s="34">
        <v>0.99794512928531343</v>
      </c>
      <c r="AK382" s="34">
        <v>0.99788292643548193</v>
      </c>
      <c r="AL382" s="34">
        <v>0.99782072746281236</v>
      </c>
      <c r="AM382" s="34">
        <v>0.99775853236706247</v>
      </c>
      <c r="AN382" s="34">
        <v>0.99769634114799088</v>
      </c>
      <c r="AO382" s="34">
        <v>0.99763415380535614</v>
      </c>
      <c r="AP382" s="34">
        <v>0.99757197033891631</v>
      </c>
      <c r="AQ382" s="34">
        <v>0.99750979074842983</v>
      </c>
      <c r="AR382" s="34">
        <v>0.99744761503365498</v>
      </c>
      <c r="AS382" s="34">
        <v>0.99738544319435074</v>
      </c>
      <c r="AT382" s="34">
        <v>0.99732327523027486</v>
      </c>
      <c r="AU382" s="34">
        <v>0.99726111114118621</v>
      </c>
      <c r="AV382" s="34">
        <v>0.9971989509268433</v>
      </c>
      <c r="AW382" s="34">
        <v>0.99713679458700422</v>
      </c>
      <c r="AX382" s="34">
        <v>0.99707464212142793</v>
      </c>
      <c r="AY382" s="34">
        <v>0.99701249352987276</v>
      </c>
      <c r="AZ382" s="34">
        <v>0.99695034881209699</v>
      </c>
      <c r="BA382" s="34">
        <v>0.99688820796785971</v>
      </c>
      <c r="BB382" s="34">
        <v>0.99682607099691889</v>
      </c>
      <c r="BC382" s="34">
        <v>0.9967639378990335</v>
      </c>
      <c r="BD382" s="34">
        <v>0.99670180867396196</v>
      </c>
      <c r="BE382" s="34">
        <v>0.99663968332146291</v>
      </c>
      <c r="BF382" s="34">
        <v>0.99657756184129487</v>
      </c>
      <c r="BG382" s="34">
        <v>0.99651544423321681</v>
      </c>
      <c r="BH382" s="34">
        <v>0.99645333049698681</v>
      </c>
      <c r="BI382" s="34">
        <v>0.99639122063236407</v>
      </c>
      <c r="BJ382" s="34">
        <v>0.99632911463910701</v>
      </c>
      <c r="BK382" s="34">
        <v>0.99626701251697447</v>
      </c>
      <c r="BL382" s="34">
        <v>0.99620491426572511</v>
      </c>
      <c r="BM382" s="34">
        <v>0.99614281988511755</v>
      </c>
      <c r="BN382" s="34">
        <v>0.99608072937491055</v>
      </c>
      <c r="BO382" s="34">
        <v>0.99601864273486307</v>
      </c>
      <c r="BP382" s="34">
        <v>0.99595655996473353</v>
      </c>
      <c r="BQ382" s="34">
        <v>0.99589448106428102</v>
      </c>
      <c r="BR382" s="34">
        <v>0.99583240603326406</v>
      </c>
      <c r="BS382" s="34">
        <v>0.99577033487144184</v>
      </c>
      <c r="BT382" s="34">
        <v>0.99570826757857278</v>
      </c>
      <c r="BU382" s="34">
        <v>0.99564620415441618</v>
      </c>
      <c r="BV382" s="34">
        <v>0.99558414459873046</v>
      </c>
      <c r="BW382" s="34">
        <v>0.99552208891127458</v>
      </c>
      <c r="BX382" s="34">
        <v>0.99546003709180764</v>
      </c>
      <c r="BY382" s="34">
        <v>0.99539798914008859</v>
      </c>
      <c r="BZ382" s="34">
        <v>0.99533594505587586</v>
      </c>
      <c r="CA382" s="34">
        <v>0.99527390483892897</v>
      </c>
      <c r="CB382" s="34">
        <v>0.99521186848900656</v>
      </c>
      <c r="CC382" s="34">
        <v>0.99514983600586759</v>
      </c>
      <c r="CD382" s="34">
        <v>0.99508780738927105</v>
      </c>
      <c r="CE382" s="34">
        <v>0.99502578263897612</v>
      </c>
      <c r="CF382" s="34">
        <v>0.99496376175474166</v>
      </c>
      <c r="CG382" s="34">
        <v>0.99490174473632664</v>
      </c>
      <c r="CH382" s="34">
        <v>0.99483973158349004</v>
      </c>
      <c r="CI382" s="34">
        <v>0.99477772229599115</v>
      </c>
      <c r="CJ382" s="34">
        <v>0.99471571687358906</v>
      </c>
      <c r="CK382" s="34">
        <v>0.99465371531604274</v>
      </c>
      <c r="CL382" s="34">
        <v>0.99459171762311116</v>
      </c>
      <c r="CM382" s="34">
        <v>0.9945297237945534</v>
      </c>
      <c r="CN382" s="34">
        <v>0.99446773383012899</v>
      </c>
      <c r="CO382" s="34">
        <v>0.99440574772959678</v>
      </c>
      <c r="CP382" s="34">
        <v>0.99434376549271597</v>
      </c>
      <c r="CQ382" s="34">
        <v>0.99428178711924564</v>
      </c>
      <c r="CR382" s="34">
        <v>0.99418882289425126</v>
      </c>
      <c r="CS382" s="34">
        <v>0.99409586736130684</v>
      </c>
      <c r="CT382" s="34">
        <v>0.99400292051959993</v>
      </c>
      <c r="CU382" s="34">
        <v>0.99390998236831796</v>
      </c>
      <c r="CV382" s="34">
        <v>0.99381705290664812</v>
      </c>
      <c r="CW382" s="34">
        <v>0.99372413213377797</v>
      </c>
      <c r="CX382" s="34">
        <v>0.99363122004889526</v>
      </c>
      <c r="CY382" s="34">
        <v>0.99353831665118764</v>
      </c>
      <c r="CZ382" s="34">
        <v>0.99344542193984309</v>
      </c>
      <c r="DA382" s="34">
        <v>0.99335253591404893</v>
      </c>
      <c r="DB382" s="34">
        <v>0.99325965857299336</v>
      </c>
    </row>
    <row r="383" spans="1:106" x14ac:dyDescent="0.2">
      <c r="A383" s="13">
        <f t="shared" ca="1" si="5"/>
        <v>44805</v>
      </c>
      <c r="B383" s="34">
        <v>1.0000623348172251</v>
      </c>
      <c r="C383" s="34">
        <v>1</v>
      </c>
      <c r="D383" s="34">
        <v>0.99993766906816206</v>
      </c>
      <c r="E383" s="34">
        <v>0.99987534202146944</v>
      </c>
      <c r="F383" s="34">
        <v>0.99981301885967966</v>
      </c>
      <c r="G383" s="34">
        <v>0.99975069958255058</v>
      </c>
      <c r="H383" s="34">
        <v>0.99968838418983996</v>
      </c>
      <c r="I383" s="34">
        <v>0.9996260726813061</v>
      </c>
      <c r="J383" s="34">
        <v>0.99956376505670663</v>
      </c>
      <c r="K383" s="34">
        <v>0.99950146131579942</v>
      </c>
      <c r="L383" s="34">
        <v>0.99943916145834222</v>
      </c>
      <c r="M383" s="34">
        <v>0.99937686548409332</v>
      </c>
      <c r="N383" s="34">
        <v>0.99931457339281049</v>
      </c>
      <c r="O383" s="34">
        <v>0.9992522851842518</v>
      </c>
      <c r="P383" s="34">
        <v>0.99919000085817533</v>
      </c>
      <c r="Q383" s="34">
        <v>0.99912772041433895</v>
      </c>
      <c r="R383" s="34">
        <v>0.99906544385250051</v>
      </c>
      <c r="S383" s="34">
        <v>0.99900317117241821</v>
      </c>
      <c r="T383" s="34">
        <v>0.99894090237385014</v>
      </c>
      <c r="U383" s="34">
        <v>0.99887863745655447</v>
      </c>
      <c r="V383" s="34">
        <v>0.99881637642028875</v>
      </c>
      <c r="W383" s="34">
        <v>0.99875411926481172</v>
      </c>
      <c r="X383" s="34">
        <v>0.99869186598988102</v>
      </c>
      <c r="Y383" s="34">
        <v>0.99862961659525507</v>
      </c>
      <c r="Z383" s="34">
        <v>0.99856737108069182</v>
      </c>
      <c r="AA383" s="34">
        <v>0.99850512944594971</v>
      </c>
      <c r="AB383" s="34">
        <v>0.99844289169078648</v>
      </c>
      <c r="AC383" s="34">
        <v>0.99838065781496055</v>
      </c>
      <c r="AD383" s="34">
        <v>0.9983184278182301</v>
      </c>
      <c r="AE383" s="34">
        <v>0.99825620170035334</v>
      </c>
      <c r="AF383" s="34">
        <v>0.99819397946108868</v>
      </c>
      <c r="AG383" s="34">
        <v>0.99813176110019375</v>
      </c>
      <c r="AH383" s="34">
        <v>0.99806954661742753</v>
      </c>
      <c r="AI383" s="34">
        <v>0.99800733601254787</v>
      </c>
      <c r="AJ383" s="34">
        <v>0.99794512928531343</v>
      </c>
      <c r="AK383" s="34">
        <v>0.99788292643548193</v>
      </c>
      <c r="AL383" s="34">
        <v>0.99782072746281236</v>
      </c>
      <c r="AM383" s="34">
        <v>0.99775853236706247</v>
      </c>
      <c r="AN383" s="34">
        <v>0.99769634114799088</v>
      </c>
      <c r="AO383" s="34">
        <v>0.99763415380535614</v>
      </c>
      <c r="AP383" s="34">
        <v>0.99757197033891631</v>
      </c>
      <c r="AQ383" s="34">
        <v>0.99750979074842983</v>
      </c>
      <c r="AR383" s="34">
        <v>0.99744761503365498</v>
      </c>
      <c r="AS383" s="34">
        <v>0.99738544319435074</v>
      </c>
      <c r="AT383" s="34">
        <v>0.99732327523027486</v>
      </c>
      <c r="AU383" s="34">
        <v>0.99726111114118621</v>
      </c>
      <c r="AV383" s="34">
        <v>0.9971989509268433</v>
      </c>
      <c r="AW383" s="34">
        <v>0.99713679458700422</v>
      </c>
      <c r="AX383" s="34">
        <v>0.99707464212142793</v>
      </c>
      <c r="AY383" s="34">
        <v>0.99701249352987276</v>
      </c>
      <c r="AZ383" s="34">
        <v>0.99695034881209699</v>
      </c>
      <c r="BA383" s="34">
        <v>0.99688820796785971</v>
      </c>
      <c r="BB383" s="34">
        <v>0.99682607099691889</v>
      </c>
      <c r="BC383" s="34">
        <v>0.9967639378990335</v>
      </c>
      <c r="BD383" s="34">
        <v>0.99670180867396196</v>
      </c>
      <c r="BE383" s="34">
        <v>0.99663968332146291</v>
      </c>
      <c r="BF383" s="34">
        <v>0.99657756184129487</v>
      </c>
      <c r="BG383" s="34">
        <v>0.99651544423321681</v>
      </c>
      <c r="BH383" s="34">
        <v>0.99645333049698681</v>
      </c>
      <c r="BI383" s="34">
        <v>0.99639122063236407</v>
      </c>
      <c r="BJ383" s="34">
        <v>0.99632911463910701</v>
      </c>
      <c r="BK383" s="34">
        <v>0.99626701251697447</v>
      </c>
      <c r="BL383" s="34">
        <v>0.99620491426572511</v>
      </c>
      <c r="BM383" s="34">
        <v>0.99614281988511755</v>
      </c>
      <c r="BN383" s="34">
        <v>0.99608072937491055</v>
      </c>
      <c r="BO383" s="34">
        <v>0.99601864273486307</v>
      </c>
      <c r="BP383" s="34">
        <v>0.99595655996473353</v>
      </c>
      <c r="BQ383" s="34">
        <v>0.99589448106428102</v>
      </c>
      <c r="BR383" s="34">
        <v>0.99583240603326406</v>
      </c>
      <c r="BS383" s="34">
        <v>0.99577033487144184</v>
      </c>
      <c r="BT383" s="34">
        <v>0.99570826757857278</v>
      </c>
      <c r="BU383" s="34">
        <v>0.99564620415441618</v>
      </c>
      <c r="BV383" s="34">
        <v>0.99558414459873046</v>
      </c>
      <c r="BW383" s="34">
        <v>0.99552208891127458</v>
      </c>
      <c r="BX383" s="34">
        <v>0.99546003709180764</v>
      </c>
      <c r="BY383" s="34">
        <v>0.99539798914008859</v>
      </c>
      <c r="BZ383" s="34">
        <v>0.99533594505587586</v>
      </c>
      <c r="CA383" s="34">
        <v>0.99527390483892897</v>
      </c>
      <c r="CB383" s="34">
        <v>0.99521186848900656</v>
      </c>
      <c r="CC383" s="34">
        <v>0.99514983600586759</v>
      </c>
      <c r="CD383" s="34">
        <v>0.99508780738927105</v>
      </c>
      <c r="CE383" s="34">
        <v>0.99502578263897612</v>
      </c>
      <c r="CF383" s="34">
        <v>0.99496376175474166</v>
      </c>
      <c r="CG383" s="34">
        <v>0.99490174473632664</v>
      </c>
      <c r="CH383" s="34">
        <v>0.99483973158349004</v>
      </c>
      <c r="CI383" s="34">
        <v>0.99477772229599115</v>
      </c>
      <c r="CJ383" s="34">
        <v>0.99471571687358906</v>
      </c>
      <c r="CK383" s="34">
        <v>0.99465371531604274</v>
      </c>
      <c r="CL383" s="34">
        <v>0.99459171762311116</v>
      </c>
      <c r="CM383" s="34">
        <v>0.9945297237945534</v>
      </c>
      <c r="CN383" s="34">
        <v>0.99446773383012899</v>
      </c>
      <c r="CO383" s="34">
        <v>0.99440574772959678</v>
      </c>
      <c r="CP383" s="34">
        <v>0.99434376549271597</v>
      </c>
      <c r="CQ383" s="34">
        <v>0.99428178711924564</v>
      </c>
      <c r="CR383" s="34">
        <v>0.99418882289425126</v>
      </c>
      <c r="CS383" s="34">
        <v>0.99409586736130684</v>
      </c>
      <c r="CT383" s="34">
        <v>0.99400292051959993</v>
      </c>
      <c r="CU383" s="34">
        <v>0.99390998236831796</v>
      </c>
      <c r="CV383" s="34">
        <v>0.99381705290664812</v>
      </c>
      <c r="CW383" s="34">
        <v>0.99372413213377797</v>
      </c>
      <c r="CX383" s="34">
        <v>0.99363122004889526</v>
      </c>
      <c r="CY383" s="34">
        <v>0.99353831665118764</v>
      </c>
      <c r="CZ383" s="34">
        <v>0.99344542193984309</v>
      </c>
      <c r="DA383" s="34">
        <v>0.99335253591404893</v>
      </c>
      <c r="DB383" s="34">
        <v>0.99325965857299336</v>
      </c>
    </row>
    <row r="384" spans="1:106" x14ac:dyDescent="0.2">
      <c r="A384" s="13">
        <f t="shared" ca="1" si="5"/>
        <v>44806</v>
      </c>
      <c r="B384" s="34">
        <v>1.0000623348172251</v>
      </c>
      <c r="C384" s="34">
        <v>1</v>
      </c>
      <c r="D384" s="34">
        <v>0.99993766906816206</v>
      </c>
      <c r="E384" s="34">
        <v>0.99987534202146944</v>
      </c>
      <c r="F384" s="34">
        <v>0.99981301885967966</v>
      </c>
      <c r="G384" s="34">
        <v>0.99975069958255058</v>
      </c>
      <c r="H384" s="34">
        <v>0.99968838418983996</v>
      </c>
      <c r="I384" s="34">
        <v>0.9996260726813061</v>
      </c>
      <c r="J384" s="34">
        <v>0.99956376505670663</v>
      </c>
      <c r="K384" s="34">
        <v>0.99950146131579942</v>
      </c>
      <c r="L384" s="34">
        <v>0.99943916145834222</v>
      </c>
      <c r="M384" s="34">
        <v>0.99937686548409332</v>
      </c>
      <c r="N384" s="34">
        <v>0.99931457339281049</v>
      </c>
      <c r="O384" s="34">
        <v>0.9992522851842518</v>
      </c>
      <c r="P384" s="34">
        <v>0.99919000085817533</v>
      </c>
      <c r="Q384" s="34">
        <v>0.99912772041433895</v>
      </c>
      <c r="R384" s="34">
        <v>0.99906544385250051</v>
      </c>
      <c r="S384" s="34">
        <v>0.99900317117241821</v>
      </c>
      <c r="T384" s="34">
        <v>0.99894090237385014</v>
      </c>
      <c r="U384" s="34">
        <v>0.99887863745655447</v>
      </c>
      <c r="V384" s="34">
        <v>0.99881637642028875</v>
      </c>
      <c r="W384" s="34">
        <v>0.99875411926481172</v>
      </c>
      <c r="X384" s="34">
        <v>0.99869186598988102</v>
      </c>
      <c r="Y384" s="34">
        <v>0.99862961659525507</v>
      </c>
      <c r="Z384" s="34">
        <v>0.99856737108069182</v>
      </c>
      <c r="AA384" s="34">
        <v>0.99850512944594971</v>
      </c>
      <c r="AB384" s="34">
        <v>0.99844289169078648</v>
      </c>
      <c r="AC384" s="34">
        <v>0.99838065781496055</v>
      </c>
      <c r="AD384" s="34">
        <v>0.9983184278182301</v>
      </c>
      <c r="AE384" s="34">
        <v>0.99825620170035334</v>
      </c>
      <c r="AF384" s="34">
        <v>0.99819397946108868</v>
      </c>
      <c r="AG384" s="34">
        <v>0.99813176110019375</v>
      </c>
      <c r="AH384" s="34">
        <v>0.99806954661742753</v>
      </c>
      <c r="AI384" s="34">
        <v>0.99800733601254787</v>
      </c>
      <c r="AJ384" s="34">
        <v>0.99794512928531343</v>
      </c>
      <c r="AK384" s="34">
        <v>0.99788292643548193</v>
      </c>
      <c r="AL384" s="34">
        <v>0.99782072746281236</v>
      </c>
      <c r="AM384" s="34">
        <v>0.99775853236706247</v>
      </c>
      <c r="AN384" s="34">
        <v>0.99769634114799088</v>
      </c>
      <c r="AO384" s="34">
        <v>0.99763415380535614</v>
      </c>
      <c r="AP384" s="34">
        <v>0.99757197033891631</v>
      </c>
      <c r="AQ384" s="34">
        <v>0.99750979074842983</v>
      </c>
      <c r="AR384" s="34">
        <v>0.99744761503365498</v>
      </c>
      <c r="AS384" s="34">
        <v>0.99738544319435074</v>
      </c>
      <c r="AT384" s="34">
        <v>0.99732327523027486</v>
      </c>
      <c r="AU384" s="34">
        <v>0.99726111114118621</v>
      </c>
      <c r="AV384" s="34">
        <v>0.9971989509268433</v>
      </c>
      <c r="AW384" s="34">
        <v>0.99713679458700422</v>
      </c>
      <c r="AX384" s="34">
        <v>0.99707464212142793</v>
      </c>
      <c r="AY384" s="34">
        <v>0.99701249352987276</v>
      </c>
      <c r="AZ384" s="34">
        <v>0.99695034881209699</v>
      </c>
      <c r="BA384" s="34">
        <v>0.99688820796785971</v>
      </c>
      <c r="BB384" s="34">
        <v>0.99682607099691889</v>
      </c>
      <c r="BC384" s="34">
        <v>0.9967639378990335</v>
      </c>
      <c r="BD384" s="34">
        <v>0.99670180867396196</v>
      </c>
      <c r="BE384" s="34">
        <v>0.99663968332146291</v>
      </c>
      <c r="BF384" s="34">
        <v>0.99657756184129487</v>
      </c>
      <c r="BG384" s="34">
        <v>0.99651544423321681</v>
      </c>
      <c r="BH384" s="34">
        <v>0.99645333049698681</v>
      </c>
      <c r="BI384" s="34">
        <v>0.99639122063236407</v>
      </c>
      <c r="BJ384" s="34">
        <v>0.99632911463910701</v>
      </c>
      <c r="BK384" s="34">
        <v>0.99626701251697447</v>
      </c>
      <c r="BL384" s="34">
        <v>0.99620491426572511</v>
      </c>
      <c r="BM384" s="34">
        <v>0.99614281988511755</v>
      </c>
      <c r="BN384" s="34">
        <v>0.99608072937491055</v>
      </c>
      <c r="BO384" s="34">
        <v>0.99601864273486307</v>
      </c>
      <c r="BP384" s="34">
        <v>0.99595655996473353</v>
      </c>
      <c r="BQ384" s="34">
        <v>0.99589448106428102</v>
      </c>
      <c r="BR384" s="34">
        <v>0.99583240603326406</v>
      </c>
      <c r="BS384" s="34">
        <v>0.99577033487144184</v>
      </c>
      <c r="BT384" s="34">
        <v>0.99570826757857278</v>
      </c>
      <c r="BU384" s="34">
        <v>0.99564620415441618</v>
      </c>
      <c r="BV384" s="34">
        <v>0.99558414459873046</v>
      </c>
      <c r="BW384" s="34">
        <v>0.99552208891127458</v>
      </c>
      <c r="BX384" s="34">
        <v>0.99546003709180764</v>
      </c>
      <c r="BY384" s="34">
        <v>0.99539798914008859</v>
      </c>
      <c r="BZ384" s="34">
        <v>0.99533594505587586</v>
      </c>
      <c r="CA384" s="34">
        <v>0.99527390483892897</v>
      </c>
      <c r="CB384" s="34">
        <v>0.99521186848900656</v>
      </c>
      <c r="CC384" s="34">
        <v>0.99514983600586759</v>
      </c>
      <c r="CD384" s="34">
        <v>0.99508780738927105</v>
      </c>
      <c r="CE384" s="34">
        <v>0.99502578263897612</v>
      </c>
      <c r="CF384" s="34">
        <v>0.99496376175474166</v>
      </c>
      <c r="CG384" s="34">
        <v>0.99490174473632664</v>
      </c>
      <c r="CH384" s="34">
        <v>0.99483973158349004</v>
      </c>
      <c r="CI384" s="34">
        <v>0.99477772229599115</v>
      </c>
      <c r="CJ384" s="34">
        <v>0.99471571687358906</v>
      </c>
      <c r="CK384" s="34">
        <v>0.99465371531604274</v>
      </c>
      <c r="CL384" s="34">
        <v>0.99459171762311116</v>
      </c>
      <c r="CM384" s="34">
        <v>0.9945297237945534</v>
      </c>
      <c r="CN384" s="34">
        <v>0.99446773383012899</v>
      </c>
      <c r="CO384" s="34">
        <v>0.99440574772959678</v>
      </c>
      <c r="CP384" s="34">
        <v>0.99434376549271597</v>
      </c>
      <c r="CQ384" s="34">
        <v>0.99428178711924564</v>
      </c>
      <c r="CR384" s="34">
        <v>0.99418882289425126</v>
      </c>
      <c r="CS384" s="34">
        <v>0.99409586736130684</v>
      </c>
      <c r="CT384" s="34">
        <v>0.99400292051959993</v>
      </c>
      <c r="CU384" s="34">
        <v>0.99390998236831796</v>
      </c>
      <c r="CV384" s="34">
        <v>0.99381705290664812</v>
      </c>
      <c r="CW384" s="34">
        <v>0.99372413213377797</v>
      </c>
      <c r="CX384" s="34">
        <v>0.99363122004889526</v>
      </c>
      <c r="CY384" s="34">
        <v>0.99353831665118764</v>
      </c>
      <c r="CZ384" s="34">
        <v>0.99344542193984309</v>
      </c>
      <c r="DA384" s="34">
        <v>0.99335253591404893</v>
      </c>
      <c r="DB384" s="34">
        <v>0.99325965857299336</v>
      </c>
    </row>
    <row r="385" spans="1:106" x14ac:dyDescent="0.2">
      <c r="A385" s="13">
        <f t="shared" ca="1" si="5"/>
        <v>44809</v>
      </c>
      <c r="B385" s="34">
        <v>1.0000623348172251</v>
      </c>
      <c r="C385" s="34">
        <v>1</v>
      </c>
      <c r="D385" s="34">
        <v>0.99993766906816206</v>
      </c>
      <c r="E385" s="34">
        <v>0.99987534202146944</v>
      </c>
      <c r="F385" s="34">
        <v>0.99981301885967966</v>
      </c>
      <c r="G385" s="34">
        <v>0.99975069958255058</v>
      </c>
      <c r="H385" s="34">
        <v>0.99968838418983996</v>
      </c>
      <c r="I385" s="34">
        <v>0.9996260726813061</v>
      </c>
      <c r="J385" s="34">
        <v>0.99956376505670663</v>
      </c>
      <c r="K385" s="34">
        <v>0.99950146131579942</v>
      </c>
      <c r="L385" s="34">
        <v>0.99943916145834222</v>
      </c>
      <c r="M385" s="34">
        <v>0.99937686548409332</v>
      </c>
      <c r="N385" s="34">
        <v>0.99931457339281049</v>
      </c>
      <c r="O385" s="34">
        <v>0.9992522851842518</v>
      </c>
      <c r="P385" s="34">
        <v>0.99919000085817533</v>
      </c>
      <c r="Q385" s="34">
        <v>0.99912772041433895</v>
      </c>
      <c r="R385" s="34">
        <v>0.99906544385250051</v>
      </c>
      <c r="S385" s="34">
        <v>0.99900317117241821</v>
      </c>
      <c r="T385" s="34">
        <v>0.99894090237385014</v>
      </c>
      <c r="U385" s="34">
        <v>0.99887863745655447</v>
      </c>
      <c r="V385" s="34">
        <v>0.99881637642028875</v>
      </c>
      <c r="W385" s="34">
        <v>0.99875411926481172</v>
      </c>
      <c r="X385" s="34">
        <v>0.99869186598988102</v>
      </c>
      <c r="Y385" s="34">
        <v>0.99862961659525507</v>
      </c>
      <c r="Z385" s="34">
        <v>0.99856737108069182</v>
      </c>
      <c r="AA385" s="34">
        <v>0.99850512944594971</v>
      </c>
      <c r="AB385" s="34">
        <v>0.99844289169078648</v>
      </c>
      <c r="AC385" s="34">
        <v>0.99838065781496055</v>
      </c>
      <c r="AD385" s="34">
        <v>0.9983184278182301</v>
      </c>
      <c r="AE385" s="34">
        <v>0.99825620170035334</v>
      </c>
      <c r="AF385" s="34">
        <v>0.99819397946108868</v>
      </c>
      <c r="AG385" s="34">
        <v>0.99813176110019375</v>
      </c>
      <c r="AH385" s="34">
        <v>0.99806954661742753</v>
      </c>
      <c r="AI385" s="34">
        <v>0.99800733601254787</v>
      </c>
      <c r="AJ385" s="34">
        <v>0.99794512928531343</v>
      </c>
      <c r="AK385" s="34">
        <v>0.99788292643548193</v>
      </c>
      <c r="AL385" s="34">
        <v>0.99782072746281236</v>
      </c>
      <c r="AM385" s="34">
        <v>0.99775853236706247</v>
      </c>
      <c r="AN385" s="34">
        <v>0.99769634114799088</v>
      </c>
      <c r="AO385" s="34">
        <v>0.99763415380535614</v>
      </c>
      <c r="AP385" s="34">
        <v>0.99757197033891631</v>
      </c>
      <c r="AQ385" s="34">
        <v>0.99750979074842983</v>
      </c>
      <c r="AR385" s="34">
        <v>0.99744761503365498</v>
      </c>
      <c r="AS385" s="34">
        <v>0.99738544319435074</v>
      </c>
      <c r="AT385" s="34">
        <v>0.99732327523027486</v>
      </c>
      <c r="AU385" s="34">
        <v>0.99726111114118621</v>
      </c>
      <c r="AV385" s="34">
        <v>0.9971989509268433</v>
      </c>
      <c r="AW385" s="34">
        <v>0.99713679458700422</v>
      </c>
      <c r="AX385" s="34">
        <v>0.99707464212142793</v>
      </c>
      <c r="AY385" s="34">
        <v>0.99701249352987276</v>
      </c>
      <c r="AZ385" s="34">
        <v>0.99695034881209699</v>
      </c>
      <c r="BA385" s="34">
        <v>0.99688820796785971</v>
      </c>
      <c r="BB385" s="34">
        <v>0.99682607099691889</v>
      </c>
      <c r="BC385" s="34">
        <v>0.9967639378990335</v>
      </c>
      <c r="BD385" s="34">
        <v>0.99670180867396196</v>
      </c>
      <c r="BE385" s="34">
        <v>0.99663968332146291</v>
      </c>
      <c r="BF385" s="34">
        <v>0.99657756184129487</v>
      </c>
      <c r="BG385" s="34">
        <v>0.99651544423321681</v>
      </c>
      <c r="BH385" s="34">
        <v>0.99645333049698681</v>
      </c>
      <c r="BI385" s="34">
        <v>0.99639122063236407</v>
      </c>
      <c r="BJ385" s="34">
        <v>0.99632911463910701</v>
      </c>
      <c r="BK385" s="34">
        <v>0.99626701251697447</v>
      </c>
      <c r="BL385" s="34">
        <v>0.99620491426572511</v>
      </c>
      <c r="BM385" s="34">
        <v>0.99614281988511755</v>
      </c>
      <c r="BN385" s="34">
        <v>0.99608072937491055</v>
      </c>
      <c r="BO385" s="34">
        <v>0.99601864273486307</v>
      </c>
      <c r="BP385" s="34">
        <v>0.99595655996473353</v>
      </c>
      <c r="BQ385" s="34">
        <v>0.99589448106428102</v>
      </c>
      <c r="BR385" s="34">
        <v>0.99583240603326406</v>
      </c>
      <c r="BS385" s="34">
        <v>0.99577033487144184</v>
      </c>
      <c r="BT385" s="34">
        <v>0.99570826757857278</v>
      </c>
      <c r="BU385" s="34">
        <v>0.99564620415441618</v>
      </c>
      <c r="BV385" s="34">
        <v>0.99558414459873046</v>
      </c>
      <c r="BW385" s="34">
        <v>0.99552208891127458</v>
      </c>
      <c r="BX385" s="34">
        <v>0.99546003709180764</v>
      </c>
      <c r="BY385" s="34">
        <v>0.99539798914008859</v>
      </c>
      <c r="BZ385" s="34">
        <v>0.99533594505587586</v>
      </c>
      <c r="CA385" s="34">
        <v>0.99527390483892897</v>
      </c>
      <c r="CB385" s="34">
        <v>0.99521186848900656</v>
      </c>
      <c r="CC385" s="34">
        <v>0.99514983600586759</v>
      </c>
      <c r="CD385" s="34">
        <v>0.99508780738927105</v>
      </c>
      <c r="CE385" s="34">
        <v>0.99502578263897612</v>
      </c>
      <c r="CF385" s="34">
        <v>0.99496376175474166</v>
      </c>
      <c r="CG385" s="34">
        <v>0.99490174473632664</v>
      </c>
      <c r="CH385" s="34">
        <v>0.99483973158349004</v>
      </c>
      <c r="CI385" s="34">
        <v>0.99477772229599115</v>
      </c>
      <c r="CJ385" s="34">
        <v>0.99471571687358906</v>
      </c>
      <c r="CK385" s="34">
        <v>0.99465371531604274</v>
      </c>
      <c r="CL385" s="34">
        <v>0.99459171762311116</v>
      </c>
      <c r="CM385" s="34">
        <v>0.9945297237945534</v>
      </c>
      <c r="CN385" s="34">
        <v>0.99446773383012899</v>
      </c>
      <c r="CO385" s="34">
        <v>0.99440574772959678</v>
      </c>
      <c r="CP385" s="34">
        <v>0.99434376549271597</v>
      </c>
      <c r="CQ385" s="34">
        <v>0.99428178711924564</v>
      </c>
      <c r="CR385" s="34">
        <v>0.99418882289425126</v>
      </c>
      <c r="CS385" s="34">
        <v>0.99409586736130684</v>
      </c>
      <c r="CT385" s="34">
        <v>0.99400292051959993</v>
      </c>
      <c r="CU385" s="34">
        <v>0.99390998236831796</v>
      </c>
      <c r="CV385" s="34">
        <v>0.99381705290664812</v>
      </c>
      <c r="CW385" s="34">
        <v>0.99372413213377797</v>
      </c>
      <c r="CX385" s="34">
        <v>0.99363122004889526</v>
      </c>
      <c r="CY385" s="34">
        <v>0.99353831665118764</v>
      </c>
      <c r="CZ385" s="34">
        <v>0.99344542193984309</v>
      </c>
      <c r="DA385" s="34">
        <v>0.99335253591404893</v>
      </c>
      <c r="DB385" s="34">
        <v>0.99325965857299336</v>
      </c>
    </row>
    <row r="386" spans="1:106" x14ac:dyDescent="0.2">
      <c r="A386" s="13">
        <f t="shared" ca="1" si="5"/>
        <v>44810</v>
      </c>
      <c r="B386" s="34">
        <v>1.0000623348172251</v>
      </c>
      <c r="C386" s="34">
        <v>1</v>
      </c>
      <c r="D386" s="34">
        <v>0.99993766906816206</v>
      </c>
      <c r="E386" s="34">
        <v>0.99987534202146944</v>
      </c>
      <c r="F386" s="34">
        <v>0.99981301885967966</v>
      </c>
      <c r="G386" s="34">
        <v>0.99975069958255058</v>
      </c>
      <c r="H386" s="34">
        <v>0.99968838418983996</v>
      </c>
      <c r="I386" s="34">
        <v>0.9996260726813061</v>
      </c>
      <c r="J386" s="34">
        <v>0.99956376505670663</v>
      </c>
      <c r="K386" s="34">
        <v>0.99950146131579942</v>
      </c>
      <c r="L386" s="34">
        <v>0.99943916145834222</v>
      </c>
      <c r="M386" s="34">
        <v>0.99937686548409332</v>
      </c>
      <c r="N386" s="34">
        <v>0.99931457339281049</v>
      </c>
      <c r="O386" s="34">
        <v>0.9992522851842518</v>
      </c>
      <c r="P386" s="34">
        <v>0.99919000085817533</v>
      </c>
      <c r="Q386" s="34">
        <v>0.99912772041433895</v>
      </c>
      <c r="R386" s="34">
        <v>0.99906544385250051</v>
      </c>
      <c r="S386" s="34">
        <v>0.99900317117241821</v>
      </c>
      <c r="T386" s="34">
        <v>0.99894090237385014</v>
      </c>
      <c r="U386" s="34">
        <v>0.99887863745655447</v>
      </c>
      <c r="V386" s="34">
        <v>0.99881637642028875</v>
      </c>
      <c r="W386" s="34">
        <v>0.99875411926481172</v>
      </c>
      <c r="X386" s="34">
        <v>0.99869186598988102</v>
      </c>
      <c r="Y386" s="34">
        <v>0.99862961659525507</v>
      </c>
      <c r="Z386" s="34">
        <v>0.99856737108069182</v>
      </c>
      <c r="AA386" s="34">
        <v>0.99850512944594971</v>
      </c>
      <c r="AB386" s="34">
        <v>0.99844289169078648</v>
      </c>
      <c r="AC386" s="34">
        <v>0.99838065781496055</v>
      </c>
      <c r="AD386" s="34">
        <v>0.9983184278182301</v>
      </c>
      <c r="AE386" s="34">
        <v>0.99825620170035334</v>
      </c>
      <c r="AF386" s="34">
        <v>0.99819397946108868</v>
      </c>
      <c r="AG386" s="34">
        <v>0.99813176110019375</v>
      </c>
      <c r="AH386" s="34">
        <v>0.99806954661742753</v>
      </c>
      <c r="AI386" s="34">
        <v>0.99800733601254787</v>
      </c>
      <c r="AJ386" s="34">
        <v>0.99794512928531343</v>
      </c>
      <c r="AK386" s="34">
        <v>0.99788292643548193</v>
      </c>
      <c r="AL386" s="34">
        <v>0.99782072746281236</v>
      </c>
      <c r="AM386" s="34">
        <v>0.99775853236706247</v>
      </c>
      <c r="AN386" s="34">
        <v>0.99769634114799088</v>
      </c>
      <c r="AO386" s="34">
        <v>0.99763415380535614</v>
      </c>
      <c r="AP386" s="34">
        <v>0.99757197033891631</v>
      </c>
      <c r="AQ386" s="34">
        <v>0.99750979074842983</v>
      </c>
      <c r="AR386" s="34">
        <v>0.99744761503365498</v>
      </c>
      <c r="AS386" s="34">
        <v>0.99738544319435074</v>
      </c>
      <c r="AT386" s="34">
        <v>0.99732327523027486</v>
      </c>
      <c r="AU386" s="34">
        <v>0.99726111114118621</v>
      </c>
      <c r="AV386" s="34">
        <v>0.9971989509268433</v>
      </c>
      <c r="AW386" s="34">
        <v>0.99713679458700422</v>
      </c>
      <c r="AX386" s="34">
        <v>0.99707464212142793</v>
      </c>
      <c r="AY386" s="34">
        <v>0.99701249352987276</v>
      </c>
      <c r="AZ386" s="34">
        <v>0.99695034881209699</v>
      </c>
      <c r="BA386" s="34">
        <v>0.99688820796785971</v>
      </c>
      <c r="BB386" s="34">
        <v>0.99682607099691889</v>
      </c>
      <c r="BC386" s="34">
        <v>0.9967639378990335</v>
      </c>
      <c r="BD386" s="34">
        <v>0.99670180867396196</v>
      </c>
      <c r="BE386" s="34">
        <v>0.99663968332146291</v>
      </c>
      <c r="BF386" s="34">
        <v>0.99657756184129487</v>
      </c>
      <c r="BG386" s="34">
        <v>0.99651544423321681</v>
      </c>
      <c r="BH386" s="34">
        <v>0.99645333049698681</v>
      </c>
      <c r="BI386" s="34">
        <v>0.99639122063236407</v>
      </c>
      <c r="BJ386" s="34">
        <v>0.99632911463910701</v>
      </c>
      <c r="BK386" s="34">
        <v>0.99626701251697447</v>
      </c>
      <c r="BL386" s="34">
        <v>0.99620491426572511</v>
      </c>
      <c r="BM386" s="34">
        <v>0.99614281988511755</v>
      </c>
      <c r="BN386" s="34">
        <v>0.99608072937491055</v>
      </c>
      <c r="BO386" s="34">
        <v>0.99601864273486307</v>
      </c>
      <c r="BP386" s="34">
        <v>0.99595655996473353</v>
      </c>
      <c r="BQ386" s="34">
        <v>0.99589448106428102</v>
      </c>
      <c r="BR386" s="34">
        <v>0.99583240603326406</v>
      </c>
      <c r="BS386" s="34">
        <v>0.99577033487144184</v>
      </c>
      <c r="BT386" s="34">
        <v>0.99570826757857278</v>
      </c>
      <c r="BU386" s="34">
        <v>0.99564620415441618</v>
      </c>
      <c r="BV386" s="34">
        <v>0.99558414459873046</v>
      </c>
      <c r="BW386" s="34">
        <v>0.99552208891127458</v>
      </c>
      <c r="BX386" s="34">
        <v>0.99546003709180764</v>
      </c>
      <c r="BY386" s="34">
        <v>0.99539798914008859</v>
      </c>
      <c r="BZ386" s="34">
        <v>0.99533594505587586</v>
      </c>
      <c r="CA386" s="34">
        <v>0.99527390483892897</v>
      </c>
      <c r="CB386" s="34">
        <v>0.99521186848900656</v>
      </c>
      <c r="CC386" s="34">
        <v>0.99514983600586759</v>
      </c>
      <c r="CD386" s="34">
        <v>0.99508780738927105</v>
      </c>
      <c r="CE386" s="34">
        <v>0.99502578263897612</v>
      </c>
      <c r="CF386" s="34">
        <v>0.99496376175474166</v>
      </c>
      <c r="CG386" s="34">
        <v>0.99490174473632664</v>
      </c>
      <c r="CH386" s="34">
        <v>0.99483973158349004</v>
      </c>
      <c r="CI386" s="34">
        <v>0.99477772229599115</v>
      </c>
      <c r="CJ386" s="34">
        <v>0.99471571687358906</v>
      </c>
      <c r="CK386" s="34">
        <v>0.99465371531604274</v>
      </c>
      <c r="CL386" s="34">
        <v>0.99459171762311116</v>
      </c>
      <c r="CM386" s="34">
        <v>0.9945297237945534</v>
      </c>
      <c r="CN386" s="34">
        <v>0.99446773383012899</v>
      </c>
      <c r="CO386" s="34">
        <v>0.99440574772959678</v>
      </c>
      <c r="CP386" s="34">
        <v>0.99434376549271597</v>
      </c>
      <c r="CQ386" s="34">
        <v>0.99428178711924564</v>
      </c>
      <c r="CR386" s="34">
        <v>0.99418882289425126</v>
      </c>
      <c r="CS386" s="34">
        <v>0.99409586736130684</v>
      </c>
      <c r="CT386" s="34">
        <v>0.99400292051959993</v>
      </c>
      <c r="CU386" s="34">
        <v>0.99390998236831796</v>
      </c>
      <c r="CV386" s="34">
        <v>0.99381705290664812</v>
      </c>
      <c r="CW386" s="34">
        <v>0.99372413213377797</v>
      </c>
      <c r="CX386" s="34">
        <v>0.99363122004889526</v>
      </c>
      <c r="CY386" s="34">
        <v>0.99353831665118764</v>
      </c>
      <c r="CZ386" s="34">
        <v>0.99344542193984309</v>
      </c>
      <c r="DA386" s="34">
        <v>0.99335253591404893</v>
      </c>
      <c r="DB386" s="34">
        <v>0.99325965857299336</v>
      </c>
    </row>
    <row r="387" spans="1:106" x14ac:dyDescent="0.2">
      <c r="A387" s="13">
        <f t="shared" ca="1" si="5"/>
        <v>44811</v>
      </c>
      <c r="B387" s="34">
        <v>1.0000623348172251</v>
      </c>
      <c r="C387" s="34">
        <v>1</v>
      </c>
      <c r="D387" s="34">
        <v>0.99993766906816206</v>
      </c>
      <c r="E387" s="34">
        <v>0.99987534202146944</v>
      </c>
      <c r="F387" s="34">
        <v>0.99981301885967966</v>
      </c>
      <c r="G387" s="34">
        <v>0.99975069958255058</v>
      </c>
      <c r="H387" s="34">
        <v>0.99968838418983996</v>
      </c>
      <c r="I387" s="34">
        <v>0.9996260726813061</v>
      </c>
      <c r="J387" s="34">
        <v>0.99956376505670663</v>
      </c>
      <c r="K387" s="34">
        <v>0.99950146131579942</v>
      </c>
      <c r="L387" s="34">
        <v>0.99943916145834222</v>
      </c>
      <c r="M387" s="34">
        <v>0.99937686548409332</v>
      </c>
      <c r="N387" s="34">
        <v>0.99931457339281049</v>
      </c>
      <c r="O387" s="34">
        <v>0.9992522851842518</v>
      </c>
      <c r="P387" s="34">
        <v>0.99919000085817533</v>
      </c>
      <c r="Q387" s="34">
        <v>0.99912772041433895</v>
      </c>
      <c r="R387" s="34">
        <v>0.99906544385250051</v>
      </c>
      <c r="S387" s="34">
        <v>0.99900317117241821</v>
      </c>
      <c r="T387" s="34">
        <v>0.99894090237385014</v>
      </c>
      <c r="U387" s="34">
        <v>0.99887863745655447</v>
      </c>
      <c r="V387" s="34">
        <v>0.99881637642028875</v>
      </c>
      <c r="W387" s="34">
        <v>0.99875411926481172</v>
      </c>
      <c r="X387" s="34">
        <v>0.99869186598988102</v>
      </c>
      <c r="Y387" s="34">
        <v>0.99862961659525507</v>
      </c>
      <c r="Z387" s="34">
        <v>0.99856737108069182</v>
      </c>
      <c r="AA387" s="34">
        <v>0.99850512944594971</v>
      </c>
      <c r="AB387" s="34">
        <v>0.99844289169078648</v>
      </c>
      <c r="AC387" s="34">
        <v>0.99838065781496055</v>
      </c>
      <c r="AD387" s="34">
        <v>0.9983184278182301</v>
      </c>
      <c r="AE387" s="34">
        <v>0.99825620170035334</v>
      </c>
      <c r="AF387" s="34">
        <v>0.99819397946108868</v>
      </c>
      <c r="AG387" s="34">
        <v>0.99813176110019375</v>
      </c>
      <c r="AH387" s="34">
        <v>0.99806954661742753</v>
      </c>
      <c r="AI387" s="34">
        <v>0.99800733601254787</v>
      </c>
      <c r="AJ387" s="34">
        <v>0.99794512928531343</v>
      </c>
      <c r="AK387" s="34">
        <v>0.99788292643548193</v>
      </c>
      <c r="AL387" s="34">
        <v>0.99782072746281236</v>
      </c>
      <c r="AM387" s="34">
        <v>0.99775853236706247</v>
      </c>
      <c r="AN387" s="34">
        <v>0.99769634114799088</v>
      </c>
      <c r="AO387" s="34">
        <v>0.99763415380535614</v>
      </c>
      <c r="AP387" s="34">
        <v>0.99757197033891631</v>
      </c>
      <c r="AQ387" s="34">
        <v>0.99750979074842983</v>
      </c>
      <c r="AR387" s="34">
        <v>0.99744761503365498</v>
      </c>
      <c r="AS387" s="34">
        <v>0.99738544319435074</v>
      </c>
      <c r="AT387" s="34">
        <v>0.99732327523027486</v>
      </c>
      <c r="AU387" s="34">
        <v>0.99726111114118621</v>
      </c>
      <c r="AV387" s="34">
        <v>0.9971989509268433</v>
      </c>
      <c r="AW387" s="34">
        <v>0.99713679458700422</v>
      </c>
      <c r="AX387" s="34">
        <v>0.99707464212142793</v>
      </c>
      <c r="AY387" s="34">
        <v>0.99701249352987276</v>
      </c>
      <c r="AZ387" s="34">
        <v>0.99695034881209699</v>
      </c>
      <c r="BA387" s="34">
        <v>0.99688820796785971</v>
      </c>
      <c r="BB387" s="34">
        <v>0.99682607099691889</v>
      </c>
      <c r="BC387" s="34">
        <v>0.9967639378990335</v>
      </c>
      <c r="BD387" s="34">
        <v>0.99670180867396196</v>
      </c>
      <c r="BE387" s="34">
        <v>0.99663968332146291</v>
      </c>
      <c r="BF387" s="34">
        <v>0.99657756184129487</v>
      </c>
      <c r="BG387" s="34">
        <v>0.99651544423321681</v>
      </c>
      <c r="BH387" s="34">
        <v>0.99645333049698681</v>
      </c>
      <c r="BI387" s="34">
        <v>0.99639122063236407</v>
      </c>
      <c r="BJ387" s="34">
        <v>0.99632911463910701</v>
      </c>
      <c r="BK387" s="34">
        <v>0.99626701251697447</v>
      </c>
      <c r="BL387" s="34">
        <v>0.99620491426572511</v>
      </c>
      <c r="BM387" s="34">
        <v>0.99614281988511755</v>
      </c>
      <c r="BN387" s="34">
        <v>0.99608072937491055</v>
      </c>
      <c r="BO387" s="34">
        <v>0.99601864273486307</v>
      </c>
      <c r="BP387" s="34">
        <v>0.99595655996473353</v>
      </c>
      <c r="BQ387" s="34">
        <v>0.99589448106428102</v>
      </c>
      <c r="BR387" s="34">
        <v>0.99583240603326406</v>
      </c>
      <c r="BS387" s="34">
        <v>0.99577033487144184</v>
      </c>
      <c r="BT387" s="34">
        <v>0.99570826757857278</v>
      </c>
      <c r="BU387" s="34">
        <v>0.99564620415441618</v>
      </c>
      <c r="BV387" s="34">
        <v>0.99558414459873046</v>
      </c>
      <c r="BW387" s="34">
        <v>0.99552208891127458</v>
      </c>
      <c r="BX387" s="34">
        <v>0.99546003709180764</v>
      </c>
      <c r="BY387" s="34">
        <v>0.99539798914008859</v>
      </c>
      <c r="BZ387" s="34">
        <v>0.99533594505587586</v>
      </c>
      <c r="CA387" s="34">
        <v>0.99527390483892897</v>
      </c>
      <c r="CB387" s="34">
        <v>0.99521186848900656</v>
      </c>
      <c r="CC387" s="34">
        <v>0.99514983600586759</v>
      </c>
      <c r="CD387" s="34">
        <v>0.99508780738927105</v>
      </c>
      <c r="CE387" s="34">
        <v>0.99502578263897612</v>
      </c>
      <c r="CF387" s="34">
        <v>0.99496376175474166</v>
      </c>
      <c r="CG387" s="34">
        <v>0.99490174473632664</v>
      </c>
      <c r="CH387" s="34">
        <v>0.99483973158349004</v>
      </c>
      <c r="CI387" s="34">
        <v>0.99477772229599115</v>
      </c>
      <c r="CJ387" s="34">
        <v>0.99471571687358906</v>
      </c>
      <c r="CK387" s="34">
        <v>0.99465371531604274</v>
      </c>
      <c r="CL387" s="34">
        <v>0.99459171762311116</v>
      </c>
      <c r="CM387" s="34">
        <v>0.9945297237945534</v>
      </c>
      <c r="CN387" s="34">
        <v>0.99446773383012899</v>
      </c>
      <c r="CO387" s="34">
        <v>0.99440574772959678</v>
      </c>
      <c r="CP387" s="34">
        <v>0.99434376549271597</v>
      </c>
      <c r="CQ387" s="34">
        <v>0.99428178711924564</v>
      </c>
      <c r="CR387" s="34">
        <v>0.99418882289425126</v>
      </c>
      <c r="CS387" s="34">
        <v>0.99409586736130684</v>
      </c>
      <c r="CT387" s="34">
        <v>0.99400292051959993</v>
      </c>
      <c r="CU387" s="34">
        <v>0.99390998236831796</v>
      </c>
      <c r="CV387" s="34">
        <v>0.99381705290664812</v>
      </c>
      <c r="CW387" s="34">
        <v>0.99372413213377797</v>
      </c>
      <c r="CX387" s="34">
        <v>0.99363122004889526</v>
      </c>
      <c r="CY387" s="34">
        <v>0.99353831665118764</v>
      </c>
      <c r="CZ387" s="34">
        <v>0.99344542193984309</v>
      </c>
      <c r="DA387" s="34">
        <v>0.99335253591404893</v>
      </c>
      <c r="DB387" s="34">
        <v>0.99325965857299336</v>
      </c>
    </row>
    <row r="388" spans="1:106" x14ac:dyDescent="0.2">
      <c r="A388" s="13">
        <f t="shared" ref="A388:A451" ca="1" si="6">IF(WORKDAY(A$2,ROW()-2)&gt;TODAY(),"",WORKDAY(A$2,ROW()-2))</f>
        <v>44812</v>
      </c>
      <c r="B388" s="34">
        <v>1.0000623348172251</v>
      </c>
      <c r="C388" s="34">
        <v>1</v>
      </c>
      <c r="D388" s="34">
        <v>0.99993766906816206</v>
      </c>
      <c r="E388" s="34">
        <v>0.99987534202146944</v>
      </c>
      <c r="F388" s="34">
        <v>0.99981301885967966</v>
      </c>
      <c r="G388" s="34">
        <v>0.99975069958255058</v>
      </c>
      <c r="H388" s="34">
        <v>0.99968838418983996</v>
      </c>
      <c r="I388" s="34">
        <v>0.9996260726813061</v>
      </c>
      <c r="J388" s="34">
        <v>0.99956376505670663</v>
      </c>
      <c r="K388" s="34">
        <v>0.99950146131579942</v>
      </c>
      <c r="L388" s="34">
        <v>0.99943916145834222</v>
      </c>
      <c r="M388" s="34">
        <v>0.99937686548409332</v>
      </c>
      <c r="N388" s="34">
        <v>0.99931457339281049</v>
      </c>
      <c r="O388" s="34">
        <v>0.9992522851842518</v>
      </c>
      <c r="P388" s="34">
        <v>0.99919000085817533</v>
      </c>
      <c r="Q388" s="34">
        <v>0.99912772041433895</v>
      </c>
      <c r="R388" s="34">
        <v>0.99906544385250051</v>
      </c>
      <c r="S388" s="34">
        <v>0.99900317117241821</v>
      </c>
      <c r="T388" s="34">
        <v>0.99894090237385014</v>
      </c>
      <c r="U388" s="34">
        <v>0.99887863745655447</v>
      </c>
      <c r="V388" s="34">
        <v>0.99881637642028875</v>
      </c>
      <c r="W388" s="34">
        <v>0.99875411926481172</v>
      </c>
      <c r="X388" s="34">
        <v>0.99869186598988102</v>
      </c>
      <c r="Y388" s="34">
        <v>0.99862961659525507</v>
      </c>
      <c r="Z388" s="34">
        <v>0.99856737108069182</v>
      </c>
      <c r="AA388" s="34">
        <v>0.99850512944594971</v>
      </c>
      <c r="AB388" s="34">
        <v>0.99844289169078648</v>
      </c>
      <c r="AC388" s="34">
        <v>0.99838065781496055</v>
      </c>
      <c r="AD388" s="34">
        <v>0.9983184278182301</v>
      </c>
      <c r="AE388" s="34">
        <v>0.99825620170035334</v>
      </c>
      <c r="AF388" s="34">
        <v>0.99819397946108868</v>
      </c>
      <c r="AG388" s="34">
        <v>0.99813176110019375</v>
      </c>
      <c r="AH388" s="34">
        <v>0.99806954661742753</v>
      </c>
      <c r="AI388" s="34">
        <v>0.99800733601254787</v>
      </c>
      <c r="AJ388" s="34">
        <v>0.99794512928531343</v>
      </c>
      <c r="AK388" s="34">
        <v>0.99788292643548193</v>
      </c>
      <c r="AL388" s="34">
        <v>0.99782072746281236</v>
      </c>
      <c r="AM388" s="34">
        <v>0.99775853236706247</v>
      </c>
      <c r="AN388" s="34">
        <v>0.99769634114799088</v>
      </c>
      <c r="AO388" s="34">
        <v>0.99763415380535614</v>
      </c>
      <c r="AP388" s="34">
        <v>0.99757197033891631</v>
      </c>
      <c r="AQ388" s="34">
        <v>0.99750979074842983</v>
      </c>
      <c r="AR388" s="34">
        <v>0.99744761503365498</v>
      </c>
      <c r="AS388" s="34">
        <v>0.99738544319435074</v>
      </c>
      <c r="AT388" s="34">
        <v>0.99732327523027486</v>
      </c>
      <c r="AU388" s="34">
        <v>0.99726111114118621</v>
      </c>
      <c r="AV388" s="34">
        <v>0.9971989509268433</v>
      </c>
      <c r="AW388" s="34">
        <v>0.99713679458700422</v>
      </c>
      <c r="AX388" s="34">
        <v>0.99707464212142793</v>
      </c>
      <c r="AY388" s="34">
        <v>0.99701249352987276</v>
      </c>
      <c r="AZ388" s="34">
        <v>0.99695034881209699</v>
      </c>
      <c r="BA388" s="34">
        <v>0.99688820796785971</v>
      </c>
      <c r="BB388" s="34">
        <v>0.99682607099691889</v>
      </c>
      <c r="BC388" s="34">
        <v>0.9967639378990335</v>
      </c>
      <c r="BD388" s="34">
        <v>0.99670180867396196</v>
      </c>
      <c r="BE388" s="34">
        <v>0.99663968332146291</v>
      </c>
      <c r="BF388" s="34">
        <v>0.99657756184129487</v>
      </c>
      <c r="BG388" s="34">
        <v>0.99651544423321681</v>
      </c>
      <c r="BH388" s="34">
        <v>0.99645333049698681</v>
      </c>
      <c r="BI388" s="34">
        <v>0.99639122063236407</v>
      </c>
      <c r="BJ388" s="34">
        <v>0.99632911463910701</v>
      </c>
      <c r="BK388" s="34">
        <v>0.99626701251697447</v>
      </c>
      <c r="BL388" s="34">
        <v>0.99620491426572511</v>
      </c>
      <c r="BM388" s="34">
        <v>0.99614281988511755</v>
      </c>
      <c r="BN388" s="34">
        <v>0.99608072937491055</v>
      </c>
      <c r="BO388" s="34">
        <v>0.99601864273486307</v>
      </c>
      <c r="BP388" s="34">
        <v>0.99595655996473353</v>
      </c>
      <c r="BQ388" s="34">
        <v>0.99589448106428102</v>
      </c>
      <c r="BR388" s="34">
        <v>0.99583240603326406</v>
      </c>
      <c r="BS388" s="34">
        <v>0.99577033487144184</v>
      </c>
      <c r="BT388" s="34">
        <v>0.99570826757857278</v>
      </c>
      <c r="BU388" s="34">
        <v>0.99564620415441618</v>
      </c>
      <c r="BV388" s="34">
        <v>0.99558414459873046</v>
      </c>
      <c r="BW388" s="34">
        <v>0.99552208891127458</v>
      </c>
      <c r="BX388" s="34">
        <v>0.99546003709180764</v>
      </c>
      <c r="BY388" s="34">
        <v>0.99539798914008859</v>
      </c>
      <c r="BZ388" s="34">
        <v>0.99533594505587586</v>
      </c>
      <c r="CA388" s="34">
        <v>0.99527390483892897</v>
      </c>
      <c r="CB388" s="34">
        <v>0.99521186848900656</v>
      </c>
      <c r="CC388" s="34">
        <v>0.99514983600586759</v>
      </c>
      <c r="CD388" s="34">
        <v>0.99508780738927105</v>
      </c>
      <c r="CE388" s="34">
        <v>0.99502578263897612</v>
      </c>
      <c r="CF388" s="34">
        <v>0.99496376175474166</v>
      </c>
      <c r="CG388" s="34">
        <v>0.99490174473632664</v>
      </c>
      <c r="CH388" s="34">
        <v>0.99483973158349004</v>
      </c>
      <c r="CI388" s="34">
        <v>0.99477772229599115</v>
      </c>
      <c r="CJ388" s="34">
        <v>0.99471571687358906</v>
      </c>
      <c r="CK388" s="34">
        <v>0.99465371531604274</v>
      </c>
      <c r="CL388" s="34">
        <v>0.99459171762311116</v>
      </c>
      <c r="CM388" s="34">
        <v>0.9945297237945534</v>
      </c>
      <c r="CN388" s="34">
        <v>0.99446773383012899</v>
      </c>
      <c r="CO388" s="34">
        <v>0.99440574772959678</v>
      </c>
      <c r="CP388" s="34">
        <v>0.99434376549271597</v>
      </c>
      <c r="CQ388" s="34">
        <v>0.99428178711924564</v>
      </c>
      <c r="CR388" s="34">
        <v>0.99418882289425126</v>
      </c>
      <c r="CS388" s="34">
        <v>0.99409586736130684</v>
      </c>
      <c r="CT388" s="34">
        <v>0.99400292051959993</v>
      </c>
      <c r="CU388" s="34">
        <v>0.99390998236831796</v>
      </c>
      <c r="CV388" s="34">
        <v>0.99381705290664812</v>
      </c>
      <c r="CW388" s="34">
        <v>0.99372413213377797</v>
      </c>
      <c r="CX388" s="34">
        <v>0.99363122004889526</v>
      </c>
      <c r="CY388" s="34">
        <v>0.99353831665118764</v>
      </c>
      <c r="CZ388" s="34">
        <v>0.99344542193984309</v>
      </c>
      <c r="DA388" s="34">
        <v>0.99335253591404893</v>
      </c>
      <c r="DB388" s="34">
        <v>0.99325965857299336</v>
      </c>
    </row>
    <row r="389" spans="1:106" x14ac:dyDescent="0.2">
      <c r="A389" s="13">
        <f t="shared" ca="1" si="6"/>
        <v>44813</v>
      </c>
      <c r="B389" s="34">
        <v>1.0000623348172251</v>
      </c>
      <c r="C389" s="34">
        <v>1</v>
      </c>
      <c r="D389" s="34">
        <v>0.99993766906816206</v>
      </c>
      <c r="E389" s="34">
        <v>0.99987534202146944</v>
      </c>
      <c r="F389" s="34">
        <v>0.99981301885967966</v>
      </c>
      <c r="G389" s="34">
        <v>0.99975069958255058</v>
      </c>
      <c r="H389" s="34">
        <v>0.99968838418983996</v>
      </c>
      <c r="I389" s="34">
        <v>0.9996260726813061</v>
      </c>
      <c r="J389" s="34">
        <v>0.99956376505670663</v>
      </c>
      <c r="K389" s="34">
        <v>0.99950146131579942</v>
      </c>
      <c r="L389" s="34">
        <v>0.99943916145834222</v>
      </c>
      <c r="M389" s="34">
        <v>0.99937686548409332</v>
      </c>
      <c r="N389" s="34">
        <v>0.99931457339281049</v>
      </c>
      <c r="O389" s="34">
        <v>0.9992522851842518</v>
      </c>
      <c r="P389" s="34">
        <v>0.99919000085817533</v>
      </c>
      <c r="Q389" s="34">
        <v>0.99912772041433895</v>
      </c>
      <c r="R389" s="34">
        <v>0.99906544385250051</v>
      </c>
      <c r="S389" s="34">
        <v>0.99900317117241821</v>
      </c>
      <c r="T389" s="34">
        <v>0.99894090237385014</v>
      </c>
      <c r="U389" s="34">
        <v>0.99887863745655447</v>
      </c>
      <c r="V389" s="34">
        <v>0.99881637642028875</v>
      </c>
      <c r="W389" s="34">
        <v>0.99875411926481172</v>
      </c>
      <c r="X389" s="34">
        <v>0.99869186598988102</v>
      </c>
      <c r="Y389" s="34">
        <v>0.99862961659525507</v>
      </c>
      <c r="Z389" s="34">
        <v>0.99856737108069182</v>
      </c>
      <c r="AA389" s="34">
        <v>0.99850512944594971</v>
      </c>
      <c r="AB389" s="34">
        <v>0.99844289169078648</v>
      </c>
      <c r="AC389" s="34">
        <v>0.99838065781496055</v>
      </c>
      <c r="AD389" s="34">
        <v>0.9983184278182301</v>
      </c>
      <c r="AE389" s="34">
        <v>0.99825620170035334</v>
      </c>
      <c r="AF389" s="34">
        <v>0.99819397946108868</v>
      </c>
      <c r="AG389" s="34">
        <v>0.99813176110019375</v>
      </c>
      <c r="AH389" s="34">
        <v>0.99806954661742753</v>
      </c>
      <c r="AI389" s="34">
        <v>0.99800733601254787</v>
      </c>
      <c r="AJ389" s="34">
        <v>0.99794512928531343</v>
      </c>
      <c r="AK389" s="34">
        <v>0.99788292643548193</v>
      </c>
      <c r="AL389" s="34">
        <v>0.99782072746281236</v>
      </c>
      <c r="AM389" s="34">
        <v>0.99775853236706247</v>
      </c>
      <c r="AN389" s="34">
        <v>0.99769634114799088</v>
      </c>
      <c r="AO389" s="34">
        <v>0.99763415380535614</v>
      </c>
      <c r="AP389" s="34">
        <v>0.99757197033891631</v>
      </c>
      <c r="AQ389" s="34">
        <v>0.99750979074842983</v>
      </c>
      <c r="AR389" s="34">
        <v>0.99744761503365498</v>
      </c>
      <c r="AS389" s="34">
        <v>0.99738544319435074</v>
      </c>
      <c r="AT389" s="34">
        <v>0.99732327523027486</v>
      </c>
      <c r="AU389" s="34">
        <v>0.99726111114118621</v>
      </c>
      <c r="AV389" s="34">
        <v>0.9971989509268433</v>
      </c>
      <c r="AW389" s="34">
        <v>0.99713679458700422</v>
      </c>
      <c r="AX389" s="34">
        <v>0.99707464212142793</v>
      </c>
      <c r="AY389" s="34">
        <v>0.99701249352987276</v>
      </c>
      <c r="AZ389" s="34">
        <v>0.99695034881209699</v>
      </c>
      <c r="BA389" s="34">
        <v>0.99688820796785971</v>
      </c>
      <c r="BB389" s="34">
        <v>0.99682607099691889</v>
      </c>
      <c r="BC389" s="34">
        <v>0.9967639378990335</v>
      </c>
      <c r="BD389" s="34">
        <v>0.99670180867396196</v>
      </c>
      <c r="BE389" s="34">
        <v>0.99663968332146291</v>
      </c>
      <c r="BF389" s="34">
        <v>0.99657756184129487</v>
      </c>
      <c r="BG389" s="34">
        <v>0.99651544423321681</v>
      </c>
      <c r="BH389" s="34">
        <v>0.99645333049698681</v>
      </c>
      <c r="BI389" s="34">
        <v>0.99639122063236407</v>
      </c>
      <c r="BJ389" s="34">
        <v>0.99632911463910701</v>
      </c>
      <c r="BK389" s="34">
        <v>0.99626701251697447</v>
      </c>
      <c r="BL389" s="34">
        <v>0.99620491426572511</v>
      </c>
      <c r="BM389" s="34">
        <v>0.99614281988511755</v>
      </c>
      <c r="BN389" s="34">
        <v>0.99608072937491055</v>
      </c>
      <c r="BO389" s="34">
        <v>0.99601864273486307</v>
      </c>
      <c r="BP389" s="34">
        <v>0.99595655996473353</v>
      </c>
      <c r="BQ389" s="34">
        <v>0.99589448106428102</v>
      </c>
      <c r="BR389" s="34">
        <v>0.99583240603326406</v>
      </c>
      <c r="BS389" s="34">
        <v>0.99577033487144184</v>
      </c>
      <c r="BT389" s="34">
        <v>0.99570826757857278</v>
      </c>
      <c r="BU389" s="34">
        <v>0.99564620415441618</v>
      </c>
      <c r="BV389" s="34">
        <v>0.99558414459873046</v>
      </c>
      <c r="BW389" s="34">
        <v>0.99552208891127458</v>
      </c>
      <c r="BX389" s="34">
        <v>0.99546003709180764</v>
      </c>
      <c r="BY389" s="34">
        <v>0.99539798914008859</v>
      </c>
      <c r="BZ389" s="34">
        <v>0.99533594505587586</v>
      </c>
      <c r="CA389" s="34">
        <v>0.99527390483892897</v>
      </c>
      <c r="CB389" s="34">
        <v>0.99521186848900656</v>
      </c>
      <c r="CC389" s="34">
        <v>0.99514983600586759</v>
      </c>
      <c r="CD389" s="34">
        <v>0.99508780738927105</v>
      </c>
      <c r="CE389" s="34">
        <v>0.99502578263897612</v>
      </c>
      <c r="CF389" s="34">
        <v>0.99496376175474166</v>
      </c>
      <c r="CG389" s="34">
        <v>0.99490174473632664</v>
      </c>
      <c r="CH389" s="34">
        <v>0.99483973158349004</v>
      </c>
      <c r="CI389" s="34">
        <v>0.99477772229599115</v>
      </c>
      <c r="CJ389" s="34">
        <v>0.99471571687358906</v>
      </c>
      <c r="CK389" s="34">
        <v>0.99465371531604274</v>
      </c>
      <c r="CL389" s="34">
        <v>0.99459171762311116</v>
      </c>
      <c r="CM389" s="34">
        <v>0.9945297237945534</v>
      </c>
      <c r="CN389" s="34">
        <v>0.99446773383012899</v>
      </c>
      <c r="CO389" s="34">
        <v>0.99440574772959678</v>
      </c>
      <c r="CP389" s="34">
        <v>0.99434376549271597</v>
      </c>
      <c r="CQ389" s="34">
        <v>0.99428178711924564</v>
      </c>
      <c r="CR389" s="34">
        <v>0.99418882289425126</v>
      </c>
      <c r="CS389" s="34">
        <v>0.99409586736130684</v>
      </c>
      <c r="CT389" s="34">
        <v>0.99400292051959993</v>
      </c>
      <c r="CU389" s="34">
        <v>0.99390998236831796</v>
      </c>
      <c r="CV389" s="34">
        <v>0.99381705290664812</v>
      </c>
      <c r="CW389" s="34">
        <v>0.99372413213377797</v>
      </c>
      <c r="CX389" s="34">
        <v>0.99363122004889526</v>
      </c>
      <c r="CY389" s="34">
        <v>0.99353831665118764</v>
      </c>
      <c r="CZ389" s="34">
        <v>0.99344542193984309</v>
      </c>
      <c r="DA389" s="34">
        <v>0.99335253591404893</v>
      </c>
      <c r="DB389" s="34">
        <v>0.99325965857299336</v>
      </c>
    </row>
    <row r="390" spans="1:106" x14ac:dyDescent="0.2">
      <c r="A390" s="13">
        <f t="shared" ca="1" si="6"/>
        <v>44816</v>
      </c>
      <c r="B390" s="34">
        <v>1.0000623348172251</v>
      </c>
      <c r="C390" s="34">
        <v>1</v>
      </c>
      <c r="D390" s="34">
        <v>0.99993766906816206</v>
      </c>
      <c r="E390" s="34">
        <v>0.99987534202146944</v>
      </c>
      <c r="F390" s="34">
        <v>0.99981301885967966</v>
      </c>
      <c r="G390" s="34">
        <v>0.99975069958255058</v>
      </c>
      <c r="H390" s="34">
        <v>0.99968838418983996</v>
      </c>
      <c r="I390" s="34">
        <v>0.9996260726813061</v>
      </c>
      <c r="J390" s="34">
        <v>0.99956376505670663</v>
      </c>
      <c r="K390" s="34">
        <v>0.99950146131579942</v>
      </c>
      <c r="L390" s="34">
        <v>0.99943916145834222</v>
      </c>
      <c r="M390" s="34">
        <v>0.99937686548409332</v>
      </c>
      <c r="N390" s="34">
        <v>0.99931457339281049</v>
      </c>
      <c r="O390" s="34">
        <v>0.9992522851842518</v>
      </c>
      <c r="P390" s="34">
        <v>0.99919000085817533</v>
      </c>
      <c r="Q390" s="34">
        <v>0.99912772041433895</v>
      </c>
      <c r="R390" s="34">
        <v>0.99906544385250051</v>
      </c>
      <c r="S390" s="34">
        <v>0.99900317117241821</v>
      </c>
      <c r="T390" s="34">
        <v>0.99894090237385014</v>
      </c>
      <c r="U390" s="34">
        <v>0.99887863745655447</v>
      </c>
      <c r="V390" s="34">
        <v>0.99881637642028875</v>
      </c>
      <c r="W390" s="34">
        <v>0.99875411926481172</v>
      </c>
      <c r="X390" s="34">
        <v>0.99869186598988102</v>
      </c>
      <c r="Y390" s="34">
        <v>0.99862961659525507</v>
      </c>
      <c r="Z390" s="34">
        <v>0.99856737108069182</v>
      </c>
      <c r="AA390" s="34">
        <v>0.99850512944594971</v>
      </c>
      <c r="AB390" s="34">
        <v>0.99844289169078648</v>
      </c>
      <c r="AC390" s="34">
        <v>0.99838065781496055</v>
      </c>
      <c r="AD390" s="34">
        <v>0.9983184278182301</v>
      </c>
      <c r="AE390" s="34">
        <v>0.99825620170035334</v>
      </c>
      <c r="AF390" s="34">
        <v>0.99819397946108868</v>
      </c>
      <c r="AG390" s="34">
        <v>0.99813176110019375</v>
      </c>
      <c r="AH390" s="34">
        <v>0.99806954661742753</v>
      </c>
      <c r="AI390" s="34">
        <v>0.99800733601254787</v>
      </c>
      <c r="AJ390" s="34">
        <v>0.99794512928531343</v>
      </c>
      <c r="AK390" s="34">
        <v>0.99788292643548193</v>
      </c>
      <c r="AL390" s="34">
        <v>0.99782072746281236</v>
      </c>
      <c r="AM390" s="34">
        <v>0.99775853236706247</v>
      </c>
      <c r="AN390" s="34">
        <v>0.99769634114799088</v>
      </c>
      <c r="AO390" s="34">
        <v>0.99763415380535614</v>
      </c>
      <c r="AP390" s="34">
        <v>0.99757197033891631</v>
      </c>
      <c r="AQ390" s="34">
        <v>0.99750979074842983</v>
      </c>
      <c r="AR390" s="34">
        <v>0.99744761503365498</v>
      </c>
      <c r="AS390" s="34">
        <v>0.99738544319435074</v>
      </c>
      <c r="AT390" s="34">
        <v>0.99732327523027486</v>
      </c>
      <c r="AU390" s="34">
        <v>0.99726111114118621</v>
      </c>
      <c r="AV390" s="34">
        <v>0.9971989509268433</v>
      </c>
      <c r="AW390" s="34">
        <v>0.99713679458700422</v>
      </c>
      <c r="AX390" s="34">
        <v>0.99707464212142793</v>
      </c>
      <c r="AY390" s="34">
        <v>0.99701249352987276</v>
      </c>
      <c r="AZ390" s="34">
        <v>0.99695034881209699</v>
      </c>
      <c r="BA390" s="34">
        <v>0.99688820796785971</v>
      </c>
      <c r="BB390" s="34">
        <v>0.99682607099691889</v>
      </c>
      <c r="BC390" s="34">
        <v>0.9967639378990335</v>
      </c>
      <c r="BD390" s="34">
        <v>0.99670180867396196</v>
      </c>
      <c r="BE390" s="34">
        <v>0.99663968332146291</v>
      </c>
      <c r="BF390" s="34">
        <v>0.99657756184129487</v>
      </c>
      <c r="BG390" s="34">
        <v>0.99651544423321681</v>
      </c>
      <c r="BH390" s="34">
        <v>0.99645333049698681</v>
      </c>
      <c r="BI390" s="34">
        <v>0.99639122063236407</v>
      </c>
      <c r="BJ390" s="34">
        <v>0.99632911463910701</v>
      </c>
      <c r="BK390" s="34">
        <v>0.99626701251697447</v>
      </c>
      <c r="BL390" s="34">
        <v>0.99620491426572511</v>
      </c>
      <c r="BM390" s="34">
        <v>0.99614281988511755</v>
      </c>
      <c r="BN390" s="34">
        <v>0.99608072937491055</v>
      </c>
      <c r="BO390" s="34">
        <v>0.99601864273486307</v>
      </c>
      <c r="BP390" s="34">
        <v>0.99595655996473353</v>
      </c>
      <c r="BQ390" s="34">
        <v>0.99589448106428102</v>
      </c>
      <c r="BR390" s="34">
        <v>0.99583240603326406</v>
      </c>
      <c r="BS390" s="34">
        <v>0.99577033487144184</v>
      </c>
      <c r="BT390" s="34">
        <v>0.99570826757857278</v>
      </c>
      <c r="BU390" s="34">
        <v>0.99564620415441618</v>
      </c>
      <c r="BV390" s="34">
        <v>0.99558414459873046</v>
      </c>
      <c r="BW390" s="34">
        <v>0.99552208891127458</v>
      </c>
      <c r="BX390" s="34">
        <v>0.99546003709180764</v>
      </c>
      <c r="BY390" s="34">
        <v>0.99539798914008859</v>
      </c>
      <c r="BZ390" s="34">
        <v>0.99533594505587586</v>
      </c>
      <c r="CA390" s="34">
        <v>0.99527390483892897</v>
      </c>
      <c r="CB390" s="34">
        <v>0.99521186848900656</v>
      </c>
      <c r="CC390" s="34">
        <v>0.99514983600586759</v>
      </c>
      <c r="CD390" s="34">
        <v>0.99508780738927105</v>
      </c>
      <c r="CE390" s="34">
        <v>0.99502578263897612</v>
      </c>
      <c r="CF390" s="34">
        <v>0.99496376175474166</v>
      </c>
      <c r="CG390" s="34">
        <v>0.99490174473632664</v>
      </c>
      <c r="CH390" s="34">
        <v>0.99483973158349004</v>
      </c>
      <c r="CI390" s="34">
        <v>0.99477772229599115</v>
      </c>
      <c r="CJ390" s="34">
        <v>0.99471571687358906</v>
      </c>
      <c r="CK390" s="34">
        <v>0.99465371531604274</v>
      </c>
      <c r="CL390" s="34">
        <v>0.99459171762311116</v>
      </c>
      <c r="CM390" s="34">
        <v>0.9945297237945534</v>
      </c>
      <c r="CN390" s="34">
        <v>0.99446773383012899</v>
      </c>
      <c r="CO390" s="34">
        <v>0.99440574772959678</v>
      </c>
      <c r="CP390" s="34">
        <v>0.99434376549271597</v>
      </c>
      <c r="CQ390" s="34">
        <v>0.99428178711924564</v>
      </c>
      <c r="CR390" s="34">
        <v>0.99418882289425126</v>
      </c>
      <c r="CS390" s="34">
        <v>0.99409586736130684</v>
      </c>
      <c r="CT390" s="34">
        <v>0.99400292051959993</v>
      </c>
      <c r="CU390" s="34">
        <v>0.99390998236831796</v>
      </c>
      <c r="CV390" s="34">
        <v>0.99381705290664812</v>
      </c>
      <c r="CW390" s="34">
        <v>0.99372413213377797</v>
      </c>
      <c r="CX390" s="34">
        <v>0.99363122004889526</v>
      </c>
      <c r="CY390" s="34">
        <v>0.99353831665118764</v>
      </c>
      <c r="CZ390" s="34">
        <v>0.99344542193984309</v>
      </c>
      <c r="DA390" s="34">
        <v>0.99335253591404893</v>
      </c>
      <c r="DB390" s="34">
        <v>0.99325965857299336</v>
      </c>
    </row>
    <row r="391" spans="1:106" x14ac:dyDescent="0.2">
      <c r="A391" s="13">
        <f t="shared" ca="1" si="6"/>
        <v>44817</v>
      </c>
      <c r="B391" s="34">
        <v>1.0000623348172251</v>
      </c>
      <c r="C391" s="34">
        <v>1</v>
      </c>
      <c r="D391" s="34">
        <v>0.99993766906816206</v>
      </c>
      <c r="E391" s="34">
        <v>0.99987534202146944</v>
      </c>
      <c r="F391" s="34">
        <v>0.99981301885967966</v>
      </c>
      <c r="G391" s="34">
        <v>0.99975069958255058</v>
      </c>
      <c r="H391" s="34">
        <v>0.99968838418983996</v>
      </c>
      <c r="I391" s="34">
        <v>0.9996260726813061</v>
      </c>
      <c r="J391" s="34">
        <v>0.99956376505670663</v>
      </c>
      <c r="K391" s="34">
        <v>0.99950146131579942</v>
      </c>
      <c r="L391" s="34">
        <v>0.99943916145834222</v>
      </c>
      <c r="M391" s="34">
        <v>0.99937686548409332</v>
      </c>
      <c r="N391" s="34">
        <v>0.99931457339281049</v>
      </c>
      <c r="O391" s="34">
        <v>0.9992522851842518</v>
      </c>
      <c r="P391" s="34">
        <v>0.99919000085817533</v>
      </c>
      <c r="Q391" s="34">
        <v>0.99912772041433895</v>
      </c>
      <c r="R391" s="34">
        <v>0.99906544385250051</v>
      </c>
      <c r="S391" s="34">
        <v>0.99900317117241821</v>
      </c>
      <c r="T391" s="34">
        <v>0.99894090237385014</v>
      </c>
      <c r="U391" s="34">
        <v>0.99887863745655447</v>
      </c>
      <c r="V391" s="34">
        <v>0.99881637642028875</v>
      </c>
      <c r="W391" s="34">
        <v>0.99875411926481172</v>
      </c>
      <c r="X391" s="34">
        <v>0.99869186598988102</v>
      </c>
      <c r="Y391" s="34">
        <v>0.99862961659525507</v>
      </c>
      <c r="Z391" s="34">
        <v>0.99856737108069182</v>
      </c>
      <c r="AA391" s="34">
        <v>0.99850512944594971</v>
      </c>
      <c r="AB391" s="34">
        <v>0.99844289169078648</v>
      </c>
      <c r="AC391" s="34">
        <v>0.99838065781496055</v>
      </c>
      <c r="AD391" s="34">
        <v>0.9983184278182301</v>
      </c>
      <c r="AE391" s="34">
        <v>0.99825620170035334</v>
      </c>
      <c r="AF391" s="34">
        <v>0.99819397946108868</v>
      </c>
      <c r="AG391" s="34">
        <v>0.99813176110019375</v>
      </c>
      <c r="AH391" s="34">
        <v>0.99806954661742753</v>
      </c>
      <c r="AI391" s="34">
        <v>0.99800733601254787</v>
      </c>
      <c r="AJ391" s="34">
        <v>0.99794512928531343</v>
      </c>
      <c r="AK391" s="34">
        <v>0.99788292643548193</v>
      </c>
      <c r="AL391" s="34">
        <v>0.99782072746281236</v>
      </c>
      <c r="AM391" s="34">
        <v>0.99775853236706247</v>
      </c>
      <c r="AN391" s="34">
        <v>0.99769634114799088</v>
      </c>
      <c r="AO391" s="34">
        <v>0.99763415380535614</v>
      </c>
      <c r="AP391" s="34">
        <v>0.99757197033891631</v>
      </c>
      <c r="AQ391" s="34">
        <v>0.99750979074842983</v>
      </c>
      <c r="AR391" s="34">
        <v>0.99744761503365498</v>
      </c>
      <c r="AS391" s="34">
        <v>0.99738544319435074</v>
      </c>
      <c r="AT391" s="34">
        <v>0.99732327523027486</v>
      </c>
      <c r="AU391" s="34">
        <v>0.99726111114118621</v>
      </c>
      <c r="AV391" s="34">
        <v>0.9971989509268433</v>
      </c>
      <c r="AW391" s="34">
        <v>0.99713679458700422</v>
      </c>
      <c r="AX391" s="34">
        <v>0.99707464212142793</v>
      </c>
      <c r="AY391" s="34">
        <v>0.99701249352987276</v>
      </c>
      <c r="AZ391" s="34">
        <v>0.99695034881209699</v>
      </c>
      <c r="BA391" s="34">
        <v>0.99688820796785971</v>
      </c>
      <c r="BB391" s="34">
        <v>0.99682607099691889</v>
      </c>
      <c r="BC391" s="34">
        <v>0.9967639378990335</v>
      </c>
      <c r="BD391" s="34">
        <v>0.99670180867396196</v>
      </c>
      <c r="BE391" s="34">
        <v>0.99663968332146291</v>
      </c>
      <c r="BF391" s="34">
        <v>0.99657756184129487</v>
      </c>
      <c r="BG391" s="34">
        <v>0.99651544423321681</v>
      </c>
      <c r="BH391" s="34">
        <v>0.99645333049698681</v>
      </c>
      <c r="BI391" s="34">
        <v>0.99639122063236407</v>
      </c>
      <c r="BJ391" s="34">
        <v>0.99632911463910701</v>
      </c>
      <c r="BK391" s="34">
        <v>0.99626701251697447</v>
      </c>
      <c r="BL391" s="34">
        <v>0.99620491426572511</v>
      </c>
      <c r="BM391" s="34">
        <v>0.99614281988511755</v>
      </c>
      <c r="BN391" s="34">
        <v>0.99608072937491055</v>
      </c>
      <c r="BO391" s="34">
        <v>0.99601864273486307</v>
      </c>
      <c r="BP391" s="34">
        <v>0.99595655996473353</v>
      </c>
      <c r="BQ391" s="34">
        <v>0.99589448106428102</v>
      </c>
      <c r="BR391" s="34">
        <v>0.99583240603326406</v>
      </c>
      <c r="BS391" s="34">
        <v>0.99577033487144184</v>
      </c>
      <c r="BT391" s="34">
        <v>0.99570826757857278</v>
      </c>
      <c r="BU391" s="34">
        <v>0.99564620415441618</v>
      </c>
      <c r="BV391" s="34">
        <v>0.99558414459873046</v>
      </c>
      <c r="BW391" s="34">
        <v>0.99552208891127458</v>
      </c>
      <c r="BX391" s="34">
        <v>0.99546003709180764</v>
      </c>
      <c r="BY391" s="34">
        <v>0.99539798914008859</v>
      </c>
      <c r="BZ391" s="34">
        <v>0.99533594505587586</v>
      </c>
      <c r="CA391" s="34">
        <v>0.99527390483892897</v>
      </c>
      <c r="CB391" s="34">
        <v>0.99521186848900656</v>
      </c>
      <c r="CC391" s="34">
        <v>0.99514983600586759</v>
      </c>
      <c r="CD391" s="34">
        <v>0.99508780738927105</v>
      </c>
      <c r="CE391" s="34">
        <v>0.99502578263897612</v>
      </c>
      <c r="CF391" s="34">
        <v>0.99496376175474166</v>
      </c>
      <c r="CG391" s="34">
        <v>0.99490174473632664</v>
      </c>
      <c r="CH391" s="34">
        <v>0.99483973158349004</v>
      </c>
      <c r="CI391" s="34">
        <v>0.99477772229599115</v>
      </c>
      <c r="CJ391" s="34">
        <v>0.99471571687358906</v>
      </c>
      <c r="CK391" s="34">
        <v>0.99465371531604274</v>
      </c>
      <c r="CL391" s="34">
        <v>0.99459171762311116</v>
      </c>
      <c r="CM391" s="34">
        <v>0.9945297237945534</v>
      </c>
      <c r="CN391" s="34">
        <v>0.99446773383012899</v>
      </c>
      <c r="CO391" s="34">
        <v>0.99440574772959678</v>
      </c>
      <c r="CP391" s="34">
        <v>0.99434376549271597</v>
      </c>
      <c r="CQ391" s="34">
        <v>0.99428178711924564</v>
      </c>
      <c r="CR391" s="34">
        <v>0.99418882289425126</v>
      </c>
      <c r="CS391" s="34">
        <v>0.99409586736130684</v>
      </c>
      <c r="CT391" s="34">
        <v>0.99400292051959993</v>
      </c>
      <c r="CU391" s="34">
        <v>0.99390998236831796</v>
      </c>
      <c r="CV391" s="34">
        <v>0.99381705290664812</v>
      </c>
      <c r="CW391" s="34">
        <v>0.99372413213377797</v>
      </c>
      <c r="CX391" s="34">
        <v>0.99363122004889526</v>
      </c>
      <c r="CY391" s="34">
        <v>0.99353831665118764</v>
      </c>
      <c r="CZ391" s="34">
        <v>0.99344542193984309</v>
      </c>
      <c r="DA391" s="34">
        <v>0.99335253591404893</v>
      </c>
      <c r="DB391" s="34">
        <v>0.99325965857299336</v>
      </c>
    </row>
    <row r="392" spans="1:106" x14ac:dyDescent="0.2">
      <c r="A392" s="13">
        <f t="shared" ca="1" si="6"/>
        <v>44818</v>
      </c>
      <c r="B392" s="34">
        <v>1.0000623348172251</v>
      </c>
      <c r="C392" s="34">
        <v>1</v>
      </c>
      <c r="D392" s="34">
        <v>0.99993766906816206</v>
      </c>
      <c r="E392" s="34">
        <v>0.99987534202146944</v>
      </c>
      <c r="F392" s="34">
        <v>0.99981301885967966</v>
      </c>
      <c r="G392" s="34">
        <v>0.99975069958255058</v>
      </c>
      <c r="H392" s="34">
        <v>0.99968838418983996</v>
      </c>
      <c r="I392" s="34">
        <v>0.9996260726813061</v>
      </c>
      <c r="J392" s="34">
        <v>0.99956376505670663</v>
      </c>
      <c r="K392" s="34">
        <v>0.99950146131579942</v>
      </c>
      <c r="L392" s="34">
        <v>0.99943916145834222</v>
      </c>
      <c r="M392" s="34">
        <v>0.99937686548409332</v>
      </c>
      <c r="N392" s="34">
        <v>0.99931457339281049</v>
      </c>
      <c r="O392" s="34">
        <v>0.9992522851842518</v>
      </c>
      <c r="P392" s="34">
        <v>0.99919000085817533</v>
      </c>
      <c r="Q392" s="34">
        <v>0.99912772041433895</v>
      </c>
      <c r="R392" s="34">
        <v>0.99906544385250051</v>
      </c>
      <c r="S392" s="34">
        <v>0.99900317117241821</v>
      </c>
      <c r="T392" s="34">
        <v>0.99894090237385014</v>
      </c>
      <c r="U392" s="34">
        <v>0.99887863745655447</v>
      </c>
      <c r="V392" s="34">
        <v>0.99881637642028875</v>
      </c>
      <c r="W392" s="34">
        <v>0.99875411926481172</v>
      </c>
      <c r="X392" s="34">
        <v>0.99869186598988102</v>
      </c>
      <c r="Y392" s="34">
        <v>0.99862961659525507</v>
      </c>
      <c r="Z392" s="34">
        <v>0.99856737108069182</v>
      </c>
      <c r="AA392" s="34">
        <v>0.99850512944594971</v>
      </c>
      <c r="AB392" s="34">
        <v>0.99844289169078648</v>
      </c>
      <c r="AC392" s="34">
        <v>0.99838065781496055</v>
      </c>
      <c r="AD392" s="34">
        <v>0.9983184278182301</v>
      </c>
      <c r="AE392" s="34">
        <v>0.99825620170035334</v>
      </c>
      <c r="AF392" s="34">
        <v>0.99819397946108868</v>
      </c>
      <c r="AG392" s="34">
        <v>0.99813176110019375</v>
      </c>
      <c r="AH392" s="34">
        <v>0.99806954661742753</v>
      </c>
      <c r="AI392" s="34">
        <v>0.99800733601254787</v>
      </c>
      <c r="AJ392" s="34">
        <v>0.99794512928531343</v>
      </c>
      <c r="AK392" s="34">
        <v>0.99788292643548193</v>
      </c>
      <c r="AL392" s="34">
        <v>0.99782072746281236</v>
      </c>
      <c r="AM392" s="34">
        <v>0.99775853236706247</v>
      </c>
      <c r="AN392" s="34">
        <v>0.99769634114799088</v>
      </c>
      <c r="AO392" s="34">
        <v>0.99763415380535614</v>
      </c>
      <c r="AP392" s="34">
        <v>0.99757197033891631</v>
      </c>
      <c r="AQ392" s="34">
        <v>0.99750979074842983</v>
      </c>
      <c r="AR392" s="34">
        <v>0.99744761503365498</v>
      </c>
      <c r="AS392" s="34">
        <v>0.99738544319435074</v>
      </c>
      <c r="AT392" s="34">
        <v>0.99732327523027486</v>
      </c>
      <c r="AU392" s="34">
        <v>0.99726111114118621</v>
      </c>
      <c r="AV392" s="34">
        <v>0.9971989509268433</v>
      </c>
      <c r="AW392" s="34">
        <v>0.99713679458700422</v>
      </c>
      <c r="AX392" s="34">
        <v>0.99707464212142793</v>
      </c>
      <c r="AY392" s="34">
        <v>0.99701249352987276</v>
      </c>
      <c r="AZ392" s="34">
        <v>0.99695034881209699</v>
      </c>
      <c r="BA392" s="34">
        <v>0.99688820796785971</v>
      </c>
      <c r="BB392" s="34">
        <v>0.99682607099691889</v>
      </c>
      <c r="BC392" s="34">
        <v>0.9967639378990335</v>
      </c>
      <c r="BD392" s="34">
        <v>0.99670180867396196</v>
      </c>
      <c r="BE392" s="34">
        <v>0.99663968332146291</v>
      </c>
      <c r="BF392" s="34">
        <v>0.99657756184129487</v>
      </c>
      <c r="BG392" s="34">
        <v>0.99651544423321681</v>
      </c>
      <c r="BH392" s="34">
        <v>0.99645333049698681</v>
      </c>
      <c r="BI392" s="34">
        <v>0.99639122063236407</v>
      </c>
      <c r="BJ392" s="34">
        <v>0.99632911463910701</v>
      </c>
      <c r="BK392" s="34">
        <v>0.99626701251697447</v>
      </c>
      <c r="BL392" s="34">
        <v>0.99620491426572511</v>
      </c>
      <c r="BM392" s="34">
        <v>0.99614281988511755</v>
      </c>
      <c r="BN392" s="34">
        <v>0.99608072937491055</v>
      </c>
      <c r="BO392" s="34">
        <v>0.99601864273486307</v>
      </c>
      <c r="BP392" s="34">
        <v>0.99595655996473353</v>
      </c>
      <c r="BQ392" s="34">
        <v>0.99589448106428102</v>
      </c>
      <c r="BR392" s="34">
        <v>0.99583240603326406</v>
      </c>
      <c r="BS392" s="34">
        <v>0.99577033487144184</v>
      </c>
      <c r="BT392" s="34">
        <v>0.99570826757857278</v>
      </c>
      <c r="BU392" s="34">
        <v>0.99564620415441618</v>
      </c>
      <c r="BV392" s="34">
        <v>0.99558414459873046</v>
      </c>
      <c r="BW392" s="34">
        <v>0.99552208891127458</v>
      </c>
      <c r="BX392" s="34">
        <v>0.99546003709180764</v>
      </c>
      <c r="BY392" s="34">
        <v>0.99539798914008859</v>
      </c>
      <c r="BZ392" s="34">
        <v>0.99533594505587586</v>
      </c>
      <c r="CA392" s="34">
        <v>0.99527390483892897</v>
      </c>
      <c r="CB392" s="34">
        <v>0.99521186848900656</v>
      </c>
      <c r="CC392" s="34">
        <v>0.99514983600586759</v>
      </c>
      <c r="CD392" s="34">
        <v>0.99508780738927105</v>
      </c>
      <c r="CE392" s="34">
        <v>0.99502578263897612</v>
      </c>
      <c r="CF392" s="34">
        <v>0.99496376175474166</v>
      </c>
      <c r="CG392" s="34">
        <v>0.99490174473632664</v>
      </c>
      <c r="CH392" s="34">
        <v>0.99483973158349004</v>
      </c>
      <c r="CI392" s="34">
        <v>0.99477772229599115</v>
      </c>
      <c r="CJ392" s="34">
        <v>0.99471571687358906</v>
      </c>
      <c r="CK392" s="34">
        <v>0.99465371531604274</v>
      </c>
      <c r="CL392" s="34">
        <v>0.99459171762311116</v>
      </c>
      <c r="CM392" s="34">
        <v>0.9945297237945534</v>
      </c>
      <c r="CN392" s="34">
        <v>0.99446773383012899</v>
      </c>
      <c r="CO392" s="34">
        <v>0.99440574772959678</v>
      </c>
      <c r="CP392" s="34">
        <v>0.99434376549271597</v>
      </c>
      <c r="CQ392" s="34">
        <v>0.99428178711924564</v>
      </c>
      <c r="CR392" s="34">
        <v>0.99418882289425126</v>
      </c>
      <c r="CS392" s="34">
        <v>0.99409586736130684</v>
      </c>
      <c r="CT392" s="34">
        <v>0.99400292051959993</v>
      </c>
      <c r="CU392" s="34">
        <v>0.99390998236831796</v>
      </c>
      <c r="CV392" s="34">
        <v>0.99381705290664812</v>
      </c>
      <c r="CW392" s="34">
        <v>0.99372413213377797</v>
      </c>
      <c r="CX392" s="34">
        <v>0.99363122004889526</v>
      </c>
      <c r="CY392" s="34">
        <v>0.99353831665118764</v>
      </c>
      <c r="CZ392" s="34">
        <v>0.99344542193984309</v>
      </c>
      <c r="DA392" s="34">
        <v>0.99335253591404893</v>
      </c>
      <c r="DB392" s="34">
        <v>0.99325965857299336</v>
      </c>
    </row>
    <row r="393" spans="1:106" x14ac:dyDescent="0.2">
      <c r="A393" s="13">
        <f t="shared" ca="1" si="6"/>
        <v>44819</v>
      </c>
      <c r="B393" s="34">
        <v>1.0000623348172251</v>
      </c>
      <c r="C393" s="34">
        <v>1</v>
      </c>
      <c r="D393" s="34">
        <v>0.99993766906816206</v>
      </c>
      <c r="E393" s="34">
        <v>0.99987534202146944</v>
      </c>
      <c r="F393" s="34">
        <v>0.99981301885967966</v>
      </c>
      <c r="G393" s="34">
        <v>0.99975069958255058</v>
      </c>
      <c r="H393" s="34">
        <v>0.99968838418983996</v>
      </c>
      <c r="I393" s="34">
        <v>0.9996260726813061</v>
      </c>
      <c r="J393" s="34">
        <v>0.99956376505670663</v>
      </c>
      <c r="K393" s="34">
        <v>0.99950146131579942</v>
      </c>
      <c r="L393" s="34">
        <v>0.99943916145834222</v>
      </c>
      <c r="M393" s="34">
        <v>0.99937686548409332</v>
      </c>
      <c r="N393" s="34">
        <v>0.99931457339281049</v>
      </c>
      <c r="O393" s="34">
        <v>0.9992522851842518</v>
      </c>
      <c r="P393" s="34">
        <v>0.99919000085817533</v>
      </c>
      <c r="Q393" s="34">
        <v>0.99912772041433895</v>
      </c>
      <c r="R393" s="34">
        <v>0.99906544385250051</v>
      </c>
      <c r="S393" s="34">
        <v>0.99900317117241821</v>
      </c>
      <c r="T393" s="34">
        <v>0.99894090237385014</v>
      </c>
      <c r="U393" s="34">
        <v>0.99887863745655447</v>
      </c>
      <c r="V393" s="34">
        <v>0.99881637642028875</v>
      </c>
      <c r="W393" s="34">
        <v>0.99875411926481172</v>
      </c>
      <c r="X393" s="34">
        <v>0.99869186598988102</v>
      </c>
      <c r="Y393" s="34">
        <v>0.99862961659525507</v>
      </c>
      <c r="Z393" s="34">
        <v>0.99856737108069182</v>
      </c>
      <c r="AA393" s="34">
        <v>0.99850512944594971</v>
      </c>
      <c r="AB393" s="34">
        <v>0.99844289169078648</v>
      </c>
      <c r="AC393" s="34">
        <v>0.99838065781496055</v>
      </c>
      <c r="AD393" s="34">
        <v>0.9983184278182301</v>
      </c>
      <c r="AE393" s="34">
        <v>0.99825620170035334</v>
      </c>
      <c r="AF393" s="34">
        <v>0.99819397946108868</v>
      </c>
      <c r="AG393" s="34">
        <v>0.99813176110019375</v>
      </c>
      <c r="AH393" s="34">
        <v>0.99806954661742753</v>
      </c>
      <c r="AI393" s="34">
        <v>0.99800733601254787</v>
      </c>
      <c r="AJ393" s="34">
        <v>0.99794512928531343</v>
      </c>
      <c r="AK393" s="34">
        <v>0.99788292643548193</v>
      </c>
      <c r="AL393" s="34">
        <v>0.99782072746281236</v>
      </c>
      <c r="AM393" s="34">
        <v>0.99775853236706247</v>
      </c>
      <c r="AN393" s="34">
        <v>0.99769634114799088</v>
      </c>
      <c r="AO393" s="34">
        <v>0.99763415380535614</v>
      </c>
      <c r="AP393" s="34">
        <v>0.99757197033891631</v>
      </c>
      <c r="AQ393" s="34">
        <v>0.99750979074842983</v>
      </c>
      <c r="AR393" s="34">
        <v>0.99744761503365498</v>
      </c>
      <c r="AS393" s="34">
        <v>0.99738544319435074</v>
      </c>
      <c r="AT393" s="34">
        <v>0.99732327523027486</v>
      </c>
      <c r="AU393" s="34">
        <v>0.99726111114118621</v>
      </c>
      <c r="AV393" s="34">
        <v>0.9971989509268433</v>
      </c>
      <c r="AW393" s="34">
        <v>0.99713679458700422</v>
      </c>
      <c r="AX393" s="34">
        <v>0.99707464212142793</v>
      </c>
      <c r="AY393" s="34">
        <v>0.99701249352987276</v>
      </c>
      <c r="AZ393" s="34">
        <v>0.99695034881209699</v>
      </c>
      <c r="BA393" s="34">
        <v>0.99688820796785971</v>
      </c>
      <c r="BB393" s="34">
        <v>0.99682607099691889</v>
      </c>
      <c r="BC393" s="34">
        <v>0.9967639378990335</v>
      </c>
      <c r="BD393" s="34">
        <v>0.99670180867396196</v>
      </c>
      <c r="BE393" s="34">
        <v>0.99663968332146291</v>
      </c>
      <c r="BF393" s="34">
        <v>0.99657756184129487</v>
      </c>
      <c r="BG393" s="34">
        <v>0.99651544423321681</v>
      </c>
      <c r="BH393" s="34">
        <v>0.99645333049698681</v>
      </c>
      <c r="BI393" s="34">
        <v>0.99639122063236407</v>
      </c>
      <c r="BJ393" s="34">
        <v>0.99632911463910701</v>
      </c>
      <c r="BK393" s="34">
        <v>0.99626701251697447</v>
      </c>
      <c r="BL393" s="34">
        <v>0.99620491426572511</v>
      </c>
      <c r="BM393" s="34">
        <v>0.99614281988511755</v>
      </c>
      <c r="BN393" s="34">
        <v>0.99608072937491055</v>
      </c>
      <c r="BO393" s="34">
        <v>0.99601864273486307</v>
      </c>
      <c r="BP393" s="34">
        <v>0.99595655996473353</v>
      </c>
      <c r="BQ393" s="34">
        <v>0.99589448106428102</v>
      </c>
      <c r="BR393" s="34">
        <v>0.99583240603326406</v>
      </c>
      <c r="BS393" s="34">
        <v>0.99577033487144184</v>
      </c>
      <c r="BT393" s="34">
        <v>0.99570826757857278</v>
      </c>
      <c r="BU393" s="34">
        <v>0.99564620415441618</v>
      </c>
      <c r="BV393" s="34">
        <v>0.99558414459873046</v>
      </c>
      <c r="BW393" s="34">
        <v>0.99552208891127458</v>
      </c>
      <c r="BX393" s="34">
        <v>0.99546003709180764</v>
      </c>
      <c r="BY393" s="34">
        <v>0.99539798914008859</v>
      </c>
      <c r="BZ393" s="34">
        <v>0.99533594505587586</v>
      </c>
      <c r="CA393" s="34">
        <v>0.99527390483892897</v>
      </c>
      <c r="CB393" s="34">
        <v>0.99521186848900656</v>
      </c>
      <c r="CC393" s="34">
        <v>0.99514983600586759</v>
      </c>
      <c r="CD393" s="34">
        <v>0.99508780738927105</v>
      </c>
      <c r="CE393" s="34">
        <v>0.99502578263897612</v>
      </c>
      <c r="CF393" s="34">
        <v>0.99496376175474166</v>
      </c>
      <c r="CG393" s="34">
        <v>0.99490174473632664</v>
      </c>
      <c r="CH393" s="34">
        <v>0.99483973158349004</v>
      </c>
      <c r="CI393" s="34">
        <v>0.99477772229599115</v>
      </c>
      <c r="CJ393" s="34">
        <v>0.99471571687358906</v>
      </c>
      <c r="CK393" s="34">
        <v>0.99465371531604274</v>
      </c>
      <c r="CL393" s="34">
        <v>0.99459171762311116</v>
      </c>
      <c r="CM393" s="34">
        <v>0.9945297237945534</v>
      </c>
      <c r="CN393" s="34">
        <v>0.99446773383012899</v>
      </c>
      <c r="CO393" s="34">
        <v>0.99440574772959678</v>
      </c>
      <c r="CP393" s="34">
        <v>0.99434376549271597</v>
      </c>
      <c r="CQ393" s="34">
        <v>0.99428178711924564</v>
      </c>
      <c r="CR393" s="34">
        <v>0.99418882289425126</v>
      </c>
      <c r="CS393" s="34">
        <v>0.99409586736130684</v>
      </c>
      <c r="CT393" s="34">
        <v>0.99400292051959993</v>
      </c>
      <c r="CU393" s="34">
        <v>0.99390998236831796</v>
      </c>
      <c r="CV393" s="34">
        <v>0.99381705290664812</v>
      </c>
      <c r="CW393" s="34">
        <v>0.99372413213377797</v>
      </c>
      <c r="CX393" s="34">
        <v>0.99363122004889526</v>
      </c>
      <c r="CY393" s="34">
        <v>0.99353831665118764</v>
      </c>
      <c r="CZ393" s="34">
        <v>0.99344542193984309</v>
      </c>
      <c r="DA393" s="34">
        <v>0.99335253591404893</v>
      </c>
      <c r="DB393" s="34">
        <v>0.99325965857299336</v>
      </c>
    </row>
    <row r="394" spans="1:106" x14ac:dyDescent="0.2">
      <c r="A394" s="13">
        <f t="shared" ca="1" si="6"/>
        <v>44820</v>
      </c>
      <c r="B394" s="34">
        <v>1.0000623348172251</v>
      </c>
      <c r="C394" s="34">
        <v>1</v>
      </c>
      <c r="D394" s="34">
        <v>0.99993766906816206</v>
      </c>
      <c r="E394" s="34">
        <v>0.99987534202146944</v>
      </c>
      <c r="F394" s="34">
        <v>0.99981301885967966</v>
      </c>
      <c r="G394" s="34">
        <v>0.99975069958255058</v>
      </c>
      <c r="H394" s="34">
        <v>0.99968838418983996</v>
      </c>
      <c r="I394" s="34">
        <v>0.9996260726813061</v>
      </c>
      <c r="J394" s="34">
        <v>0.99956376505670663</v>
      </c>
      <c r="K394" s="34">
        <v>0.99950146131579942</v>
      </c>
      <c r="L394" s="34">
        <v>0.99943916145834222</v>
      </c>
      <c r="M394" s="34">
        <v>0.99937686548409332</v>
      </c>
      <c r="N394" s="34">
        <v>0.99931457339281049</v>
      </c>
      <c r="O394" s="34">
        <v>0.9992522851842518</v>
      </c>
      <c r="P394" s="34">
        <v>0.99919000085817533</v>
      </c>
      <c r="Q394" s="34">
        <v>0.99912772041433895</v>
      </c>
      <c r="R394" s="34">
        <v>0.99906544385250051</v>
      </c>
      <c r="S394" s="34">
        <v>0.99900317117241821</v>
      </c>
      <c r="T394" s="34">
        <v>0.99894090237385014</v>
      </c>
      <c r="U394" s="34">
        <v>0.99887863745655447</v>
      </c>
      <c r="V394" s="34">
        <v>0.99881637642028875</v>
      </c>
      <c r="W394" s="34">
        <v>0.99875411926481172</v>
      </c>
      <c r="X394" s="34">
        <v>0.99869186598988102</v>
      </c>
      <c r="Y394" s="34">
        <v>0.99862961659525507</v>
      </c>
      <c r="Z394" s="34">
        <v>0.99856737108069182</v>
      </c>
      <c r="AA394" s="34">
        <v>0.99850512944594971</v>
      </c>
      <c r="AB394" s="34">
        <v>0.99844289169078648</v>
      </c>
      <c r="AC394" s="34">
        <v>0.99838065781496055</v>
      </c>
      <c r="AD394" s="34">
        <v>0.9983184278182301</v>
      </c>
      <c r="AE394" s="34">
        <v>0.99825620170035334</v>
      </c>
      <c r="AF394" s="34">
        <v>0.99819397946108868</v>
      </c>
      <c r="AG394" s="34">
        <v>0.99813176110019375</v>
      </c>
      <c r="AH394" s="34">
        <v>0.99806954661742753</v>
      </c>
      <c r="AI394" s="34">
        <v>0.99800733601254787</v>
      </c>
      <c r="AJ394" s="34">
        <v>0.99794512928531343</v>
      </c>
      <c r="AK394" s="34">
        <v>0.99788292643548193</v>
      </c>
      <c r="AL394" s="34">
        <v>0.99782072746281236</v>
      </c>
      <c r="AM394" s="34">
        <v>0.99775853236706247</v>
      </c>
      <c r="AN394" s="34">
        <v>0.99769634114799088</v>
      </c>
      <c r="AO394" s="34">
        <v>0.99763415380535614</v>
      </c>
      <c r="AP394" s="34">
        <v>0.99757197033891631</v>
      </c>
      <c r="AQ394" s="34">
        <v>0.99750979074842983</v>
      </c>
      <c r="AR394" s="34">
        <v>0.99744761503365498</v>
      </c>
      <c r="AS394" s="34">
        <v>0.99738544319435074</v>
      </c>
      <c r="AT394" s="34">
        <v>0.99732327523027486</v>
      </c>
      <c r="AU394" s="34">
        <v>0.99726111114118621</v>
      </c>
      <c r="AV394" s="34">
        <v>0.9971989509268433</v>
      </c>
      <c r="AW394" s="34">
        <v>0.99713679458700422</v>
      </c>
      <c r="AX394" s="34">
        <v>0.99707464212142793</v>
      </c>
      <c r="AY394" s="34">
        <v>0.99701249352987276</v>
      </c>
      <c r="AZ394" s="34">
        <v>0.99695034881209699</v>
      </c>
      <c r="BA394" s="34">
        <v>0.99688820796785971</v>
      </c>
      <c r="BB394" s="34">
        <v>0.99682607099691889</v>
      </c>
      <c r="BC394" s="34">
        <v>0.9967639378990335</v>
      </c>
      <c r="BD394" s="34">
        <v>0.99670180867396196</v>
      </c>
      <c r="BE394" s="34">
        <v>0.99663968332146291</v>
      </c>
      <c r="BF394" s="34">
        <v>0.99657756184129487</v>
      </c>
      <c r="BG394" s="34">
        <v>0.99651544423321681</v>
      </c>
      <c r="BH394" s="34">
        <v>0.99645333049698681</v>
      </c>
      <c r="BI394" s="34">
        <v>0.99639122063236407</v>
      </c>
      <c r="BJ394" s="34">
        <v>0.99632911463910701</v>
      </c>
      <c r="BK394" s="34">
        <v>0.99626701251697447</v>
      </c>
      <c r="BL394" s="34">
        <v>0.99620491426572511</v>
      </c>
      <c r="BM394" s="34">
        <v>0.99614281988511755</v>
      </c>
      <c r="BN394" s="34">
        <v>0.99608072937491055</v>
      </c>
      <c r="BO394" s="34">
        <v>0.99601864273486307</v>
      </c>
      <c r="BP394" s="34">
        <v>0.99595655996473353</v>
      </c>
      <c r="BQ394" s="34">
        <v>0.99589448106428102</v>
      </c>
      <c r="BR394" s="34">
        <v>0.99583240603326406</v>
      </c>
      <c r="BS394" s="34">
        <v>0.99577033487144184</v>
      </c>
      <c r="BT394" s="34">
        <v>0.99570826757857278</v>
      </c>
      <c r="BU394" s="34">
        <v>0.99564620415441618</v>
      </c>
      <c r="BV394" s="34">
        <v>0.99558414459873046</v>
      </c>
      <c r="BW394" s="34">
        <v>0.99552208891127458</v>
      </c>
      <c r="BX394" s="34">
        <v>0.99546003709180764</v>
      </c>
      <c r="BY394" s="34">
        <v>0.99539798914008859</v>
      </c>
      <c r="BZ394" s="34">
        <v>0.99533594505587586</v>
      </c>
      <c r="CA394" s="34">
        <v>0.99527390483892897</v>
      </c>
      <c r="CB394" s="34">
        <v>0.99521186848900656</v>
      </c>
      <c r="CC394" s="34">
        <v>0.99514983600586759</v>
      </c>
      <c r="CD394" s="34">
        <v>0.99508780738927105</v>
      </c>
      <c r="CE394" s="34">
        <v>0.99502578263897612</v>
      </c>
      <c r="CF394" s="34">
        <v>0.99496376175474166</v>
      </c>
      <c r="CG394" s="34">
        <v>0.99490174473632664</v>
      </c>
      <c r="CH394" s="34">
        <v>0.99483973158349004</v>
      </c>
      <c r="CI394" s="34">
        <v>0.99477772229599115</v>
      </c>
      <c r="CJ394" s="34">
        <v>0.99471571687358906</v>
      </c>
      <c r="CK394" s="34">
        <v>0.99465371531604274</v>
      </c>
      <c r="CL394" s="34">
        <v>0.99459171762311116</v>
      </c>
      <c r="CM394" s="34">
        <v>0.9945297237945534</v>
      </c>
      <c r="CN394" s="34">
        <v>0.99446773383012899</v>
      </c>
      <c r="CO394" s="34">
        <v>0.99440574772959678</v>
      </c>
      <c r="CP394" s="34">
        <v>0.99434376549271597</v>
      </c>
      <c r="CQ394" s="34">
        <v>0.99428178711924564</v>
      </c>
      <c r="CR394" s="34">
        <v>0.99418882289425126</v>
      </c>
      <c r="CS394" s="34">
        <v>0.99409586736130684</v>
      </c>
      <c r="CT394" s="34">
        <v>0.99400292051959993</v>
      </c>
      <c r="CU394" s="34">
        <v>0.99390998236831796</v>
      </c>
      <c r="CV394" s="34">
        <v>0.99381705290664812</v>
      </c>
      <c r="CW394" s="34">
        <v>0.99372413213377797</v>
      </c>
      <c r="CX394" s="34">
        <v>0.99363122004889526</v>
      </c>
      <c r="CY394" s="34">
        <v>0.99353831665118764</v>
      </c>
      <c r="CZ394" s="34">
        <v>0.99344542193984309</v>
      </c>
      <c r="DA394" s="34">
        <v>0.99335253591404893</v>
      </c>
      <c r="DB394" s="34">
        <v>0.99325965857299336</v>
      </c>
    </row>
    <row r="395" spans="1:106" x14ac:dyDescent="0.2">
      <c r="A395" s="13">
        <f t="shared" ca="1" si="6"/>
        <v>44823</v>
      </c>
      <c r="B395" s="34">
        <v>1.0000623348172251</v>
      </c>
      <c r="C395" s="34">
        <v>1</v>
      </c>
      <c r="D395" s="34">
        <v>0.99993766906816206</v>
      </c>
      <c r="E395" s="34">
        <v>0.99987534202146944</v>
      </c>
      <c r="F395" s="34">
        <v>0.99981301885967966</v>
      </c>
      <c r="G395" s="34">
        <v>0.99975069958255058</v>
      </c>
      <c r="H395" s="34">
        <v>0.99968838418983996</v>
      </c>
      <c r="I395" s="34">
        <v>0.9996260726813061</v>
      </c>
      <c r="J395" s="34">
        <v>0.99956376505670663</v>
      </c>
      <c r="K395" s="34">
        <v>0.99950146131579942</v>
      </c>
      <c r="L395" s="34">
        <v>0.99943916145834222</v>
      </c>
      <c r="M395" s="34">
        <v>0.99937686548409332</v>
      </c>
      <c r="N395" s="34">
        <v>0.99931457339281049</v>
      </c>
      <c r="O395" s="34">
        <v>0.9992522851842518</v>
      </c>
      <c r="P395" s="34">
        <v>0.99919000085817533</v>
      </c>
      <c r="Q395" s="34">
        <v>0.99912772041433895</v>
      </c>
      <c r="R395" s="34">
        <v>0.99906544385250051</v>
      </c>
      <c r="S395" s="34">
        <v>0.99900317117241821</v>
      </c>
      <c r="T395" s="34">
        <v>0.99894090237385014</v>
      </c>
      <c r="U395" s="34">
        <v>0.99887863745655447</v>
      </c>
      <c r="V395" s="34">
        <v>0.99881637642028875</v>
      </c>
      <c r="W395" s="34">
        <v>0.99875411926481172</v>
      </c>
      <c r="X395" s="34">
        <v>0.99869186598988102</v>
      </c>
      <c r="Y395" s="34">
        <v>0.99862961659525507</v>
      </c>
      <c r="Z395" s="34">
        <v>0.99856737108069182</v>
      </c>
      <c r="AA395" s="34">
        <v>0.99850512944594971</v>
      </c>
      <c r="AB395" s="34">
        <v>0.99844289169078648</v>
      </c>
      <c r="AC395" s="34">
        <v>0.99838065781496055</v>
      </c>
      <c r="AD395" s="34">
        <v>0.9983184278182301</v>
      </c>
      <c r="AE395" s="34">
        <v>0.99825620170035334</v>
      </c>
      <c r="AF395" s="34">
        <v>0.99819397946108868</v>
      </c>
      <c r="AG395" s="34">
        <v>0.99813176110019375</v>
      </c>
      <c r="AH395" s="34">
        <v>0.99806954661742753</v>
      </c>
      <c r="AI395" s="34">
        <v>0.99800733601254787</v>
      </c>
      <c r="AJ395" s="34">
        <v>0.99794512928531343</v>
      </c>
      <c r="AK395" s="34">
        <v>0.99788292643548193</v>
      </c>
      <c r="AL395" s="34">
        <v>0.99782072746281236</v>
      </c>
      <c r="AM395" s="34">
        <v>0.99775853236706247</v>
      </c>
      <c r="AN395" s="34">
        <v>0.99769634114799088</v>
      </c>
      <c r="AO395" s="34">
        <v>0.99763415380535614</v>
      </c>
      <c r="AP395" s="34">
        <v>0.99757197033891631</v>
      </c>
      <c r="AQ395" s="34">
        <v>0.99750979074842983</v>
      </c>
      <c r="AR395" s="34">
        <v>0.99744761503365498</v>
      </c>
      <c r="AS395" s="34">
        <v>0.99738544319435074</v>
      </c>
      <c r="AT395" s="34">
        <v>0.99732327523027486</v>
      </c>
      <c r="AU395" s="34">
        <v>0.99726111114118621</v>
      </c>
      <c r="AV395" s="34">
        <v>0.9971989509268433</v>
      </c>
      <c r="AW395" s="34">
        <v>0.99713679458700422</v>
      </c>
      <c r="AX395" s="34">
        <v>0.99707464212142793</v>
      </c>
      <c r="AY395" s="34">
        <v>0.99701249352987276</v>
      </c>
      <c r="AZ395" s="34">
        <v>0.99695034881209699</v>
      </c>
      <c r="BA395" s="34">
        <v>0.99688820796785971</v>
      </c>
      <c r="BB395" s="34">
        <v>0.99682607099691889</v>
      </c>
      <c r="BC395" s="34">
        <v>0.9967639378990335</v>
      </c>
      <c r="BD395" s="34">
        <v>0.99670180867396196</v>
      </c>
      <c r="BE395" s="34">
        <v>0.99663968332146291</v>
      </c>
      <c r="BF395" s="34">
        <v>0.99657756184129487</v>
      </c>
      <c r="BG395" s="34">
        <v>0.99651544423321681</v>
      </c>
      <c r="BH395" s="34">
        <v>0.99645333049698681</v>
      </c>
      <c r="BI395" s="34">
        <v>0.99639122063236407</v>
      </c>
      <c r="BJ395" s="34">
        <v>0.99632911463910701</v>
      </c>
      <c r="BK395" s="34">
        <v>0.99626701251697447</v>
      </c>
      <c r="BL395" s="34">
        <v>0.99620491426572511</v>
      </c>
      <c r="BM395" s="34">
        <v>0.99614281988511755</v>
      </c>
      <c r="BN395" s="34">
        <v>0.99608072937491055</v>
      </c>
      <c r="BO395" s="34">
        <v>0.99601864273486307</v>
      </c>
      <c r="BP395" s="34">
        <v>0.99595655996473353</v>
      </c>
      <c r="BQ395" s="34">
        <v>0.99589448106428102</v>
      </c>
      <c r="BR395" s="34">
        <v>0.99583240603326406</v>
      </c>
      <c r="BS395" s="34">
        <v>0.99577033487144184</v>
      </c>
      <c r="BT395" s="34">
        <v>0.99570826757857278</v>
      </c>
      <c r="BU395" s="34">
        <v>0.99564620415441618</v>
      </c>
      <c r="BV395" s="34">
        <v>0.99558414459873046</v>
      </c>
      <c r="BW395" s="34">
        <v>0.99552208891127458</v>
      </c>
      <c r="BX395" s="34">
        <v>0.99546003709180764</v>
      </c>
      <c r="BY395" s="34">
        <v>0.99539798914008859</v>
      </c>
      <c r="BZ395" s="34">
        <v>0.99533594505587586</v>
      </c>
      <c r="CA395" s="34">
        <v>0.99527390483892897</v>
      </c>
      <c r="CB395" s="34">
        <v>0.99521186848900656</v>
      </c>
      <c r="CC395" s="34">
        <v>0.99514983600586759</v>
      </c>
      <c r="CD395" s="34">
        <v>0.99508780738927105</v>
      </c>
      <c r="CE395" s="34">
        <v>0.99502578263897612</v>
      </c>
      <c r="CF395" s="34">
        <v>0.99496376175474166</v>
      </c>
      <c r="CG395" s="34">
        <v>0.99490174473632664</v>
      </c>
      <c r="CH395" s="34">
        <v>0.99483973158349004</v>
      </c>
      <c r="CI395" s="34">
        <v>0.99477772229599115</v>
      </c>
      <c r="CJ395" s="34">
        <v>0.99471571687358906</v>
      </c>
      <c r="CK395" s="34">
        <v>0.99465371531604274</v>
      </c>
      <c r="CL395" s="34">
        <v>0.99459171762311116</v>
      </c>
      <c r="CM395" s="34">
        <v>0.9945297237945534</v>
      </c>
      <c r="CN395" s="34">
        <v>0.99446773383012899</v>
      </c>
      <c r="CO395" s="34">
        <v>0.99440574772959678</v>
      </c>
      <c r="CP395" s="34">
        <v>0.99434376549271597</v>
      </c>
      <c r="CQ395" s="34">
        <v>0.99428178711924564</v>
      </c>
      <c r="CR395" s="34">
        <v>0.99418882289425126</v>
      </c>
      <c r="CS395" s="34">
        <v>0.99409586736130684</v>
      </c>
      <c r="CT395" s="34">
        <v>0.99400292051959993</v>
      </c>
      <c r="CU395" s="34">
        <v>0.99390998236831796</v>
      </c>
      <c r="CV395" s="34">
        <v>0.99381705290664812</v>
      </c>
      <c r="CW395" s="34">
        <v>0.99372413213377797</v>
      </c>
      <c r="CX395" s="34">
        <v>0.99363122004889526</v>
      </c>
      <c r="CY395" s="34">
        <v>0.99353831665118764</v>
      </c>
      <c r="CZ395" s="34">
        <v>0.99344542193984309</v>
      </c>
      <c r="DA395" s="34">
        <v>0.99335253591404893</v>
      </c>
      <c r="DB395" s="34">
        <v>0.99325965857299336</v>
      </c>
    </row>
    <row r="396" spans="1:106" x14ac:dyDescent="0.2">
      <c r="A396" s="13">
        <f t="shared" ca="1" si="6"/>
        <v>44824</v>
      </c>
      <c r="B396" s="34">
        <v>1.0000623348172251</v>
      </c>
      <c r="C396" s="34">
        <v>1</v>
      </c>
      <c r="D396" s="34">
        <v>0.99993766906816206</v>
      </c>
      <c r="E396" s="34">
        <v>0.99987534202146944</v>
      </c>
      <c r="F396" s="34">
        <v>0.99981301885967966</v>
      </c>
      <c r="G396" s="34">
        <v>0.99975069958255058</v>
      </c>
      <c r="H396" s="34">
        <v>0.99968838418983996</v>
      </c>
      <c r="I396" s="34">
        <v>0.9996260726813061</v>
      </c>
      <c r="J396" s="34">
        <v>0.99956376505670663</v>
      </c>
      <c r="K396" s="34">
        <v>0.99950146131579942</v>
      </c>
      <c r="L396" s="34">
        <v>0.99943916145834222</v>
      </c>
      <c r="M396" s="34">
        <v>0.99937686548409332</v>
      </c>
      <c r="N396" s="34">
        <v>0.99931457339281049</v>
      </c>
      <c r="O396" s="34">
        <v>0.9992522851842518</v>
      </c>
      <c r="P396" s="34">
        <v>0.99919000085817533</v>
      </c>
      <c r="Q396" s="34">
        <v>0.99912772041433895</v>
      </c>
      <c r="R396" s="34">
        <v>0.99906544385250051</v>
      </c>
      <c r="S396" s="34">
        <v>0.99900317117241821</v>
      </c>
      <c r="T396" s="34">
        <v>0.99894090237385014</v>
      </c>
      <c r="U396" s="34">
        <v>0.99887863745655447</v>
      </c>
      <c r="V396" s="34">
        <v>0.99881637642028875</v>
      </c>
      <c r="W396" s="34">
        <v>0.99875411926481172</v>
      </c>
      <c r="X396" s="34">
        <v>0.99869186598988102</v>
      </c>
      <c r="Y396" s="34">
        <v>0.99862961659525507</v>
      </c>
      <c r="Z396" s="34">
        <v>0.99856737108069182</v>
      </c>
      <c r="AA396" s="34">
        <v>0.99850512944594971</v>
      </c>
      <c r="AB396" s="34">
        <v>0.99844289169078648</v>
      </c>
      <c r="AC396" s="34">
        <v>0.99838065781496055</v>
      </c>
      <c r="AD396" s="34">
        <v>0.9983184278182301</v>
      </c>
      <c r="AE396" s="34">
        <v>0.99825620170035334</v>
      </c>
      <c r="AF396" s="34">
        <v>0.99819397946108868</v>
      </c>
      <c r="AG396" s="34">
        <v>0.99813176110019375</v>
      </c>
      <c r="AH396" s="34">
        <v>0.99806954661742753</v>
      </c>
      <c r="AI396" s="34">
        <v>0.99800733601254787</v>
      </c>
      <c r="AJ396" s="34">
        <v>0.99794512928531343</v>
      </c>
      <c r="AK396" s="34">
        <v>0.99788292643548193</v>
      </c>
      <c r="AL396" s="34">
        <v>0.99782072746281236</v>
      </c>
      <c r="AM396" s="34">
        <v>0.99775853236706247</v>
      </c>
      <c r="AN396" s="34">
        <v>0.99769634114799088</v>
      </c>
      <c r="AO396" s="34">
        <v>0.99763415380535614</v>
      </c>
      <c r="AP396" s="34">
        <v>0.99757197033891631</v>
      </c>
      <c r="AQ396" s="34">
        <v>0.99750979074842983</v>
      </c>
      <c r="AR396" s="34">
        <v>0.99744761503365498</v>
      </c>
      <c r="AS396" s="34">
        <v>0.99738544319435074</v>
      </c>
      <c r="AT396" s="34">
        <v>0.99732327523027486</v>
      </c>
      <c r="AU396" s="34">
        <v>0.99726111114118621</v>
      </c>
      <c r="AV396" s="34">
        <v>0.9971989509268433</v>
      </c>
      <c r="AW396" s="34">
        <v>0.99713679458700422</v>
      </c>
      <c r="AX396" s="34">
        <v>0.99707464212142793</v>
      </c>
      <c r="AY396" s="34">
        <v>0.99701249352987276</v>
      </c>
      <c r="AZ396" s="34">
        <v>0.99695034881209699</v>
      </c>
      <c r="BA396" s="34">
        <v>0.99688820796785971</v>
      </c>
      <c r="BB396" s="34">
        <v>0.99682607099691889</v>
      </c>
      <c r="BC396" s="34">
        <v>0.9967639378990335</v>
      </c>
      <c r="BD396" s="34">
        <v>0.99670180867396196</v>
      </c>
      <c r="BE396" s="34">
        <v>0.99663968332146291</v>
      </c>
      <c r="BF396" s="34">
        <v>0.99657756184129487</v>
      </c>
      <c r="BG396" s="34">
        <v>0.99651544423321681</v>
      </c>
      <c r="BH396" s="34">
        <v>0.99645333049698681</v>
      </c>
      <c r="BI396" s="34">
        <v>0.99639122063236407</v>
      </c>
      <c r="BJ396" s="34">
        <v>0.99632911463910701</v>
      </c>
      <c r="BK396" s="34">
        <v>0.99626701251697447</v>
      </c>
      <c r="BL396" s="34">
        <v>0.99620491426572511</v>
      </c>
      <c r="BM396" s="34">
        <v>0.99614281988511755</v>
      </c>
      <c r="BN396" s="34">
        <v>0.99608072937491055</v>
      </c>
      <c r="BO396" s="34">
        <v>0.99601864273486307</v>
      </c>
      <c r="BP396" s="34">
        <v>0.99595655996473353</v>
      </c>
      <c r="BQ396" s="34">
        <v>0.99589448106428102</v>
      </c>
      <c r="BR396" s="34">
        <v>0.99583240603326406</v>
      </c>
      <c r="BS396" s="34">
        <v>0.99577033487144184</v>
      </c>
      <c r="BT396" s="34">
        <v>0.99570826757857278</v>
      </c>
      <c r="BU396" s="34">
        <v>0.99564620415441618</v>
      </c>
      <c r="BV396" s="34">
        <v>0.99558414459873046</v>
      </c>
      <c r="BW396" s="34">
        <v>0.99552208891127458</v>
      </c>
      <c r="BX396" s="34">
        <v>0.99546003709180764</v>
      </c>
      <c r="BY396" s="34">
        <v>0.99539798914008859</v>
      </c>
      <c r="BZ396" s="34">
        <v>0.99533594505587586</v>
      </c>
      <c r="CA396" s="34">
        <v>0.99527390483892897</v>
      </c>
      <c r="CB396" s="34">
        <v>0.99521186848900656</v>
      </c>
      <c r="CC396" s="34">
        <v>0.99514983600586759</v>
      </c>
      <c r="CD396" s="34">
        <v>0.99508780738927105</v>
      </c>
      <c r="CE396" s="34">
        <v>0.99502578263897612</v>
      </c>
      <c r="CF396" s="34">
        <v>0.99496376175474166</v>
      </c>
      <c r="CG396" s="34">
        <v>0.99490174473632664</v>
      </c>
      <c r="CH396" s="34">
        <v>0.99483973158349004</v>
      </c>
      <c r="CI396" s="34">
        <v>0.99477772229599115</v>
      </c>
      <c r="CJ396" s="34">
        <v>0.99471571687358906</v>
      </c>
      <c r="CK396" s="34">
        <v>0.99465371531604274</v>
      </c>
      <c r="CL396" s="34">
        <v>0.99459171762311116</v>
      </c>
      <c r="CM396" s="34">
        <v>0.9945297237945534</v>
      </c>
      <c r="CN396" s="34">
        <v>0.99446773383012899</v>
      </c>
      <c r="CO396" s="34">
        <v>0.99440574772959678</v>
      </c>
      <c r="CP396" s="34">
        <v>0.99434376549271597</v>
      </c>
      <c r="CQ396" s="34">
        <v>0.99428178711924564</v>
      </c>
      <c r="CR396" s="34">
        <v>0.99418882289425126</v>
      </c>
      <c r="CS396" s="34">
        <v>0.99409586736130684</v>
      </c>
      <c r="CT396" s="34">
        <v>0.99400292051959993</v>
      </c>
      <c r="CU396" s="34">
        <v>0.99390998236831796</v>
      </c>
      <c r="CV396" s="34">
        <v>0.99381705290664812</v>
      </c>
      <c r="CW396" s="34">
        <v>0.99372413213377797</v>
      </c>
      <c r="CX396" s="34">
        <v>0.99363122004889526</v>
      </c>
      <c r="CY396" s="34">
        <v>0.99353831665118764</v>
      </c>
      <c r="CZ396" s="34">
        <v>0.99344542193984309</v>
      </c>
      <c r="DA396" s="34">
        <v>0.99335253591404893</v>
      </c>
      <c r="DB396" s="34">
        <v>0.99325965857299336</v>
      </c>
    </row>
    <row r="397" spans="1:106" x14ac:dyDescent="0.2">
      <c r="A397" s="13">
        <f t="shared" ca="1" si="6"/>
        <v>44825</v>
      </c>
      <c r="B397" s="34">
        <v>1.0000623348172251</v>
      </c>
      <c r="C397" s="34">
        <v>1</v>
      </c>
      <c r="D397" s="34">
        <v>0.99993766906816206</v>
      </c>
      <c r="E397" s="34">
        <v>0.99987534202146944</v>
      </c>
      <c r="F397" s="34">
        <v>0.99981301885967966</v>
      </c>
      <c r="G397" s="34">
        <v>0.99975069958255058</v>
      </c>
      <c r="H397" s="34">
        <v>0.99968838418983996</v>
      </c>
      <c r="I397" s="34">
        <v>0.9996260726813061</v>
      </c>
      <c r="J397" s="34">
        <v>0.99956376505670663</v>
      </c>
      <c r="K397" s="34">
        <v>0.99950146131579942</v>
      </c>
      <c r="L397" s="34">
        <v>0.99943916145834222</v>
      </c>
      <c r="M397" s="34">
        <v>0.99937686548409332</v>
      </c>
      <c r="N397" s="34">
        <v>0.99931457339281049</v>
      </c>
      <c r="O397" s="34">
        <v>0.9992522851842518</v>
      </c>
      <c r="P397" s="34">
        <v>0.99919000085817533</v>
      </c>
      <c r="Q397" s="34">
        <v>0.99912772041433895</v>
      </c>
      <c r="R397" s="34">
        <v>0.99906544385250051</v>
      </c>
      <c r="S397" s="34">
        <v>0.99900317117241821</v>
      </c>
      <c r="T397" s="34">
        <v>0.99894090237385014</v>
      </c>
      <c r="U397" s="34">
        <v>0.99887863745655447</v>
      </c>
      <c r="V397" s="34">
        <v>0.99881637642028875</v>
      </c>
      <c r="W397" s="34">
        <v>0.99875411926481172</v>
      </c>
      <c r="X397" s="34">
        <v>0.99869186598988102</v>
      </c>
      <c r="Y397" s="34">
        <v>0.99862961659525507</v>
      </c>
      <c r="Z397" s="34">
        <v>0.99856737108069182</v>
      </c>
      <c r="AA397" s="34">
        <v>0.99850512944594971</v>
      </c>
      <c r="AB397" s="34">
        <v>0.99844289169078648</v>
      </c>
      <c r="AC397" s="34">
        <v>0.99838065781496055</v>
      </c>
      <c r="AD397" s="34">
        <v>0.9983184278182301</v>
      </c>
      <c r="AE397" s="34">
        <v>0.99825620170035334</v>
      </c>
      <c r="AF397" s="34">
        <v>0.99819397946108868</v>
      </c>
      <c r="AG397" s="34">
        <v>0.99813176110019375</v>
      </c>
      <c r="AH397" s="34">
        <v>0.99806954661742753</v>
      </c>
      <c r="AI397" s="34">
        <v>0.99800733601254787</v>
      </c>
      <c r="AJ397" s="34">
        <v>0.99794512928531343</v>
      </c>
      <c r="AK397" s="34">
        <v>0.99788292643548193</v>
      </c>
      <c r="AL397" s="34">
        <v>0.99782072746281236</v>
      </c>
      <c r="AM397" s="34">
        <v>0.99775853236706247</v>
      </c>
      <c r="AN397" s="34">
        <v>0.99769634114799088</v>
      </c>
      <c r="AO397" s="34">
        <v>0.99763415380535614</v>
      </c>
      <c r="AP397" s="34">
        <v>0.99757197033891631</v>
      </c>
      <c r="AQ397" s="34">
        <v>0.99750979074842983</v>
      </c>
      <c r="AR397" s="34">
        <v>0.99744761503365498</v>
      </c>
      <c r="AS397" s="34">
        <v>0.99738544319435074</v>
      </c>
      <c r="AT397" s="34">
        <v>0.99732327523027486</v>
      </c>
      <c r="AU397" s="34">
        <v>0.99726111114118621</v>
      </c>
      <c r="AV397" s="34">
        <v>0.9971989509268433</v>
      </c>
      <c r="AW397" s="34">
        <v>0.99713679458700422</v>
      </c>
      <c r="AX397" s="34">
        <v>0.99707464212142793</v>
      </c>
      <c r="AY397" s="34">
        <v>0.99701249352987276</v>
      </c>
      <c r="AZ397" s="34">
        <v>0.99695034881209699</v>
      </c>
      <c r="BA397" s="34">
        <v>0.99688820796785971</v>
      </c>
      <c r="BB397" s="34">
        <v>0.99682607099691889</v>
      </c>
      <c r="BC397" s="34">
        <v>0.9967639378990335</v>
      </c>
      <c r="BD397" s="34">
        <v>0.99670180867396196</v>
      </c>
      <c r="BE397" s="34">
        <v>0.99663968332146291</v>
      </c>
      <c r="BF397" s="34">
        <v>0.99657756184129487</v>
      </c>
      <c r="BG397" s="34">
        <v>0.99651544423321681</v>
      </c>
      <c r="BH397" s="34">
        <v>0.99645333049698681</v>
      </c>
      <c r="BI397" s="34">
        <v>0.99639122063236407</v>
      </c>
      <c r="BJ397" s="34">
        <v>0.99632911463910701</v>
      </c>
      <c r="BK397" s="34">
        <v>0.99626701251697447</v>
      </c>
      <c r="BL397" s="34">
        <v>0.99620491426572511</v>
      </c>
      <c r="BM397" s="34">
        <v>0.99614281988511755</v>
      </c>
      <c r="BN397" s="34">
        <v>0.99608072937491055</v>
      </c>
      <c r="BO397" s="34">
        <v>0.99601864273486307</v>
      </c>
      <c r="BP397" s="34">
        <v>0.99595655996473353</v>
      </c>
      <c r="BQ397" s="34">
        <v>0.99589448106428102</v>
      </c>
      <c r="BR397" s="34">
        <v>0.99583240603326406</v>
      </c>
      <c r="BS397" s="34">
        <v>0.99577033487144184</v>
      </c>
      <c r="BT397" s="34">
        <v>0.99570826757857278</v>
      </c>
      <c r="BU397" s="34">
        <v>0.99564620415441618</v>
      </c>
      <c r="BV397" s="34">
        <v>0.99558414459873046</v>
      </c>
      <c r="BW397" s="34">
        <v>0.99552208891127458</v>
      </c>
      <c r="BX397" s="34">
        <v>0.99546003709180764</v>
      </c>
      <c r="BY397" s="34">
        <v>0.99539798914008859</v>
      </c>
      <c r="BZ397" s="34">
        <v>0.99533594505587586</v>
      </c>
      <c r="CA397" s="34">
        <v>0.99527390483892897</v>
      </c>
      <c r="CB397" s="34">
        <v>0.99521186848900656</v>
      </c>
      <c r="CC397" s="34">
        <v>0.99514983600586759</v>
      </c>
      <c r="CD397" s="34">
        <v>0.99508780738927105</v>
      </c>
      <c r="CE397" s="34">
        <v>0.99502578263897612</v>
      </c>
      <c r="CF397" s="34">
        <v>0.99496376175474166</v>
      </c>
      <c r="CG397" s="34">
        <v>0.99490174473632664</v>
      </c>
      <c r="CH397" s="34">
        <v>0.99483973158349004</v>
      </c>
      <c r="CI397" s="34">
        <v>0.99477772229599115</v>
      </c>
      <c r="CJ397" s="34">
        <v>0.99471571687358906</v>
      </c>
      <c r="CK397" s="34">
        <v>0.99465371531604274</v>
      </c>
      <c r="CL397" s="34">
        <v>0.99459171762311116</v>
      </c>
      <c r="CM397" s="34">
        <v>0.9945297237945534</v>
      </c>
      <c r="CN397" s="34">
        <v>0.99446773383012899</v>
      </c>
      <c r="CO397" s="34">
        <v>0.99440574772959678</v>
      </c>
      <c r="CP397" s="34">
        <v>0.99434376549271597</v>
      </c>
      <c r="CQ397" s="34">
        <v>0.99428178711924564</v>
      </c>
      <c r="CR397" s="34">
        <v>0.99418882289425126</v>
      </c>
      <c r="CS397" s="34">
        <v>0.99409586736130684</v>
      </c>
      <c r="CT397" s="34">
        <v>0.99400292051959993</v>
      </c>
      <c r="CU397" s="34">
        <v>0.99390998236831796</v>
      </c>
      <c r="CV397" s="34">
        <v>0.99381705290664812</v>
      </c>
      <c r="CW397" s="34">
        <v>0.99372413213377797</v>
      </c>
      <c r="CX397" s="34">
        <v>0.99363122004889526</v>
      </c>
      <c r="CY397" s="34">
        <v>0.99353831665118764</v>
      </c>
      <c r="CZ397" s="34">
        <v>0.99344542193984309</v>
      </c>
      <c r="DA397" s="34">
        <v>0.99335253591404893</v>
      </c>
      <c r="DB397" s="34">
        <v>0.99325965857299336</v>
      </c>
    </row>
    <row r="398" spans="1:106" x14ac:dyDescent="0.2">
      <c r="A398" s="13">
        <f t="shared" ca="1" si="6"/>
        <v>44826</v>
      </c>
      <c r="B398" s="34">
        <v>1.0000623348172251</v>
      </c>
      <c r="C398" s="34">
        <v>1</v>
      </c>
      <c r="D398" s="34">
        <v>0.99993766906816206</v>
      </c>
      <c r="E398" s="34">
        <v>0.99987534202146944</v>
      </c>
      <c r="F398" s="34">
        <v>0.99981301885967966</v>
      </c>
      <c r="G398" s="34">
        <v>0.99975069958255058</v>
      </c>
      <c r="H398" s="34">
        <v>0.99968838418983996</v>
      </c>
      <c r="I398" s="34">
        <v>0.9996260726813061</v>
      </c>
      <c r="J398" s="34">
        <v>0.99956376505670663</v>
      </c>
      <c r="K398" s="34">
        <v>0.99950146131579942</v>
      </c>
      <c r="L398" s="34">
        <v>0.99943916145834222</v>
      </c>
      <c r="M398" s="34">
        <v>0.99937686548409332</v>
      </c>
      <c r="N398" s="34">
        <v>0.99931457339281049</v>
      </c>
      <c r="O398" s="34">
        <v>0.9992522851842518</v>
      </c>
      <c r="P398" s="34">
        <v>0.99919000085817533</v>
      </c>
      <c r="Q398" s="34">
        <v>0.99912772041433895</v>
      </c>
      <c r="R398" s="34">
        <v>0.99906544385250051</v>
      </c>
      <c r="S398" s="34">
        <v>0.99900317117241821</v>
      </c>
      <c r="T398" s="34">
        <v>0.99894090237385014</v>
      </c>
      <c r="U398" s="34">
        <v>0.99887863745655447</v>
      </c>
      <c r="V398" s="34">
        <v>0.99881637642028875</v>
      </c>
      <c r="W398" s="34">
        <v>0.99875411926481172</v>
      </c>
      <c r="X398" s="34">
        <v>0.99869186598988102</v>
      </c>
      <c r="Y398" s="34">
        <v>0.99862961659525507</v>
      </c>
      <c r="Z398" s="34">
        <v>0.99856737108069182</v>
      </c>
      <c r="AA398" s="34">
        <v>0.99850512944594971</v>
      </c>
      <c r="AB398" s="34">
        <v>0.99844289169078648</v>
      </c>
      <c r="AC398" s="34">
        <v>0.99838065781496055</v>
      </c>
      <c r="AD398" s="34">
        <v>0.9983184278182301</v>
      </c>
      <c r="AE398" s="34">
        <v>0.99825620170035334</v>
      </c>
      <c r="AF398" s="34">
        <v>0.99819397946108868</v>
      </c>
      <c r="AG398" s="34">
        <v>0.99813176110019375</v>
      </c>
      <c r="AH398" s="34">
        <v>0.99806954661742753</v>
      </c>
      <c r="AI398" s="34">
        <v>0.99800733601254787</v>
      </c>
      <c r="AJ398" s="34">
        <v>0.99794512928531343</v>
      </c>
      <c r="AK398" s="34">
        <v>0.99788292643548193</v>
      </c>
      <c r="AL398" s="34">
        <v>0.99782072746281236</v>
      </c>
      <c r="AM398" s="34">
        <v>0.99775853236706247</v>
      </c>
      <c r="AN398" s="34">
        <v>0.99769634114799088</v>
      </c>
      <c r="AO398" s="34">
        <v>0.99763415380535614</v>
      </c>
      <c r="AP398" s="34">
        <v>0.99757197033891631</v>
      </c>
      <c r="AQ398" s="34">
        <v>0.99750979074842983</v>
      </c>
      <c r="AR398" s="34">
        <v>0.99744761503365498</v>
      </c>
      <c r="AS398" s="34">
        <v>0.99738544319435074</v>
      </c>
      <c r="AT398" s="34">
        <v>0.99732327523027486</v>
      </c>
      <c r="AU398" s="34">
        <v>0.99726111114118621</v>
      </c>
      <c r="AV398" s="34">
        <v>0.9971989509268433</v>
      </c>
      <c r="AW398" s="34">
        <v>0.99713679458700422</v>
      </c>
      <c r="AX398" s="34">
        <v>0.99707464212142793</v>
      </c>
      <c r="AY398" s="34">
        <v>0.99701249352987276</v>
      </c>
      <c r="AZ398" s="34">
        <v>0.99695034881209699</v>
      </c>
      <c r="BA398" s="34">
        <v>0.99688820796785971</v>
      </c>
      <c r="BB398" s="34">
        <v>0.99682607099691889</v>
      </c>
      <c r="BC398" s="34">
        <v>0.9967639378990335</v>
      </c>
      <c r="BD398" s="34">
        <v>0.99670180867396196</v>
      </c>
      <c r="BE398" s="34">
        <v>0.99663968332146291</v>
      </c>
      <c r="BF398" s="34">
        <v>0.99657756184129487</v>
      </c>
      <c r="BG398" s="34">
        <v>0.99651544423321681</v>
      </c>
      <c r="BH398" s="34">
        <v>0.99645333049698681</v>
      </c>
      <c r="BI398" s="34">
        <v>0.99639122063236407</v>
      </c>
      <c r="BJ398" s="34">
        <v>0.99632911463910701</v>
      </c>
      <c r="BK398" s="34">
        <v>0.99626701251697447</v>
      </c>
      <c r="BL398" s="34">
        <v>0.99620491426572511</v>
      </c>
      <c r="BM398" s="34">
        <v>0.99614281988511755</v>
      </c>
      <c r="BN398" s="34">
        <v>0.99608072937491055</v>
      </c>
      <c r="BO398" s="34">
        <v>0.99601864273486307</v>
      </c>
      <c r="BP398" s="34">
        <v>0.99595655996473353</v>
      </c>
      <c r="BQ398" s="34">
        <v>0.99589448106428102</v>
      </c>
      <c r="BR398" s="34">
        <v>0.99583240603326406</v>
      </c>
      <c r="BS398" s="34">
        <v>0.99577033487144184</v>
      </c>
      <c r="BT398" s="34">
        <v>0.99570826757857278</v>
      </c>
      <c r="BU398" s="34">
        <v>0.99564620415441618</v>
      </c>
      <c r="BV398" s="34">
        <v>0.99558414459873046</v>
      </c>
      <c r="BW398" s="34">
        <v>0.99552208891127458</v>
      </c>
      <c r="BX398" s="34">
        <v>0.99546003709180764</v>
      </c>
      <c r="BY398" s="34">
        <v>0.99539798914008859</v>
      </c>
      <c r="BZ398" s="34">
        <v>0.99533594505587586</v>
      </c>
      <c r="CA398" s="34">
        <v>0.99527390483892897</v>
      </c>
      <c r="CB398" s="34">
        <v>0.99521186848900656</v>
      </c>
      <c r="CC398" s="34">
        <v>0.99514983600586759</v>
      </c>
      <c r="CD398" s="34">
        <v>0.99508780738927105</v>
      </c>
      <c r="CE398" s="34">
        <v>0.99502578263897612</v>
      </c>
      <c r="CF398" s="34">
        <v>0.99496376175474166</v>
      </c>
      <c r="CG398" s="34">
        <v>0.99490174473632664</v>
      </c>
      <c r="CH398" s="34">
        <v>0.99483973158349004</v>
      </c>
      <c r="CI398" s="34">
        <v>0.99477772229599115</v>
      </c>
      <c r="CJ398" s="34">
        <v>0.99471571687358906</v>
      </c>
      <c r="CK398" s="34">
        <v>0.99465371531604274</v>
      </c>
      <c r="CL398" s="34">
        <v>0.99459171762311116</v>
      </c>
      <c r="CM398" s="34">
        <v>0.9945297237945534</v>
      </c>
      <c r="CN398" s="34">
        <v>0.99446773383012899</v>
      </c>
      <c r="CO398" s="34">
        <v>0.99440574772959678</v>
      </c>
      <c r="CP398" s="34">
        <v>0.99434376549271597</v>
      </c>
      <c r="CQ398" s="34">
        <v>0.99428178711924564</v>
      </c>
      <c r="CR398" s="34">
        <v>0.99418882289425126</v>
      </c>
      <c r="CS398" s="34">
        <v>0.99409586736130684</v>
      </c>
      <c r="CT398" s="34">
        <v>0.99400292051959993</v>
      </c>
      <c r="CU398" s="34">
        <v>0.99390998236831796</v>
      </c>
      <c r="CV398" s="34">
        <v>0.99381705290664812</v>
      </c>
      <c r="CW398" s="34">
        <v>0.99372413213377797</v>
      </c>
      <c r="CX398" s="34">
        <v>0.99363122004889526</v>
      </c>
      <c r="CY398" s="34">
        <v>0.99353831665118764</v>
      </c>
      <c r="CZ398" s="34">
        <v>0.99344542193984309</v>
      </c>
      <c r="DA398" s="34">
        <v>0.99335253591404893</v>
      </c>
      <c r="DB398" s="34">
        <v>0.99325965857299336</v>
      </c>
    </row>
    <row r="399" spans="1:106" x14ac:dyDescent="0.2">
      <c r="A399" s="13">
        <f t="shared" ca="1" si="6"/>
        <v>44827</v>
      </c>
      <c r="B399" s="34">
        <v>1.0000623348172251</v>
      </c>
      <c r="C399" s="34">
        <v>1</v>
      </c>
      <c r="D399" s="34">
        <v>0.99993766906816206</v>
      </c>
      <c r="E399" s="34">
        <v>0.99987534202146944</v>
      </c>
      <c r="F399" s="34">
        <v>0.99981301885967966</v>
      </c>
      <c r="G399" s="34">
        <v>0.99975069958255058</v>
      </c>
      <c r="H399" s="34">
        <v>0.99968838418983996</v>
      </c>
      <c r="I399" s="34">
        <v>0.9996260726813061</v>
      </c>
      <c r="J399" s="34">
        <v>0.99956376505670663</v>
      </c>
      <c r="K399" s="34">
        <v>0.99950146131579942</v>
      </c>
      <c r="L399" s="34">
        <v>0.99943916145834222</v>
      </c>
      <c r="M399" s="34">
        <v>0.99937686548409332</v>
      </c>
      <c r="N399" s="34">
        <v>0.99931457339281049</v>
      </c>
      <c r="O399" s="34">
        <v>0.9992522851842518</v>
      </c>
      <c r="P399" s="34">
        <v>0.99919000085817533</v>
      </c>
      <c r="Q399" s="34">
        <v>0.99912772041433895</v>
      </c>
      <c r="R399" s="34">
        <v>0.99906544385250051</v>
      </c>
      <c r="S399" s="34">
        <v>0.99900317117241821</v>
      </c>
      <c r="T399" s="34">
        <v>0.99894090237385014</v>
      </c>
      <c r="U399" s="34">
        <v>0.99887863745655447</v>
      </c>
      <c r="V399" s="34">
        <v>0.99881637642028875</v>
      </c>
      <c r="W399" s="34">
        <v>0.99875411926481172</v>
      </c>
      <c r="X399" s="34">
        <v>0.99869186598988102</v>
      </c>
      <c r="Y399" s="34">
        <v>0.99862961659525507</v>
      </c>
      <c r="Z399" s="34">
        <v>0.99856737108069182</v>
      </c>
      <c r="AA399" s="34">
        <v>0.99850512944594971</v>
      </c>
      <c r="AB399" s="34">
        <v>0.99844289169078648</v>
      </c>
      <c r="AC399" s="34">
        <v>0.99838065781496055</v>
      </c>
      <c r="AD399" s="34">
        <v>0.9983184278182301</v>
      </c>
      <c r="AE399" s="34">
        <v>0.99825620170035334</v>
      </c>
      <c r="AF399" s="34">
        <v>0.99819397946108868</v>
      </c>
      <c r="AG399" s="34">
        <v>0.99813176110019375</v>
      </c>
      <c r="AH399" s="34">
        <v>0.99806954661742753</v>
      </c>
      <c r="AI399" s="34">
        <v>0.99800733601254787</v>
      </c>
      <c r="AJ399" s="34">
        <v>0.99794512928531343</v>
      </c>
      <c r="AK399" s="34">
        <v>0.99788292643548193</v>
      </c>
      <c r="AL399" s="34">
        <v>0.99782072746281236</v>
      </c>
      <c r="AM399" s="34">
        <v>0.99775853236706247</v>
      </c>
      <c r="AN399" s="34">
        <v>0.99769634114799088</v>
      </c>
      <c r="AO399" s="34">
        <v>0.99763415380535614</v>
      </c>
      <c r="AP399" s="34">
        <v>0.99757197033891631</v>
      </c>
      <c r="AQ399" s="34">
        <v>0.99750979074842983</v>
      </c>
      <c r="AR399" s="34">
        <v>0.99744761503365498</v>
      </c>
      <c r="AS399" s="34">
        <v>0.99738544319435074</v>
      </c>
      <c r="AT399" s="34">
        <v>0.99732327523027486</v>
      </c>
      <c r="AU399" s="34">
        <v>0.99726111114118621</v>
      </c>
      <c r="AV399" s="34">
        <v>0.9971989509268433</v>
      </c>
      <c r="AW399" s="34">
        <v>0.99713679458700422</v>
      </c>
      <c r="AX399" s="34">
        <v>0.99707464212142793</v>
      </c>
      <c r="AY399" s="34">
        <v>0.99701249352987276</v>
      </c>
      <c r="AZ399" s="34">
        <v>0.99695034881209699</v>
      </c>
      <c r="BA399" s="34">
        <v>0.99688820796785971</v>
      </c>
      <c r="BB399" s="34">
        <v>0.99682607099691889</v>
      </c>
      <c r="BC399" s="34">
        <v>0.9967639378990335</v>
      </c>
      <c r="BD399" s="34">
        <v>0.99670180867396196</v>
      </c>
      <c r="BE399" s="34">
        <v>0.99663968332146291</v>
      </c>
      <c r="BF399" s="34">
        <v>0.99657756184129487</v>
      </c>
      <c r="BG399" s="34">
        <v>0.99651544423321681</v>
      </c>
      <c r="BH399" s="34">
        <v>0.99645333049698681</v>
      </c>
      <c r="BI399" s="34">
        <v>0.99639122063236407</v>
      </c>
      <c r="BJ399" s="34">
        <v>0.99632911463910701</v>
      </c>
      <c r="BK399" s="34">
        <v>0.99626701251697447</v>
      </c>
      <c r="BL399" s="34">
        <v>0.99620491426572511</v>
      </c>
      <c r="BM399" s="34">
        <v>0.99614281988511755</v>
      </c>
      <c r="BN399" s="34">
        <v>0.99608072937491055</v>
      </c>
      <c r="BO399" s="34">
        <v>0.99601864273486307</v>
      </c>
      <c r="BP399" s="34">
        <v>0.99595655996473353</v>
      </c>
      <c r="BQ399" s="34">
        <v>0.99589448106428102</v>
      </c>
      <c r="BR399" s="34">
        <v>0.99583240603326406</v>
      </c>
      <c r="BS399" s="34">
        <v>0.99577033487144184</v>
      </c>
      <c r="BT399" s="34">
        <v>0.99570826757857278</v>
      </c>
      <c r="BU399" s="34">
        <v>0.99564620415441618</v>
      </c>
      <c r="BV399" s="34">
        <v>0.99558414459873046</v>
      </c>
      <c r="BW399" s="34">
        <v>0.99552208891127458</v>
      </c>
      <c r="BX399" s="34">
        <v>0.99546003709180764</v>
      </c>
      <c r="BY399" s="34">
        <v>0.99539798914008859</v>
      </c>
      <c r="BZ399" s="34">
        <v>0.99533594505587586</v>
      </c>
      <c r="CA399" s="34">
        <v>0.99527390483892897</v>
      </c>
      <c r="CB399" s="34">
        <v>0.99521186848900656</v>
      </c>
      <c r="CC399" s="34">
        <v>0.99514983600586759</v>
      </c>
      <c r="CD399" s="34">
        <v>0.99508780738927105</v>
      </c>
      <c r="CE399" s="34">
        <v>0.99502578263897612</v>
      </c>
      <c r="CF399" s="34">
        <v>0.99496376175474166</v>
      </c>
      <c r="CG399" s="34">
        <v>0.99490174473632664</v>
      </c>
      <c r="CH399" s="34">
        <v>0.99483973158349004</v>
      </c>
      <c r="CI399" s="34">
        <v>0.99477772229599115</v>
      </c>
      <c r="CJ399" s="34">
        <v>0.99471571687358906</v>
      </c>
      <c r="CK399" s="34">
        <v>0.99465371531604274</v>
      </c>
      <c r="CL399" s="34">
        <v>0.99459171762311116</v>
      </c>
      <c r="CM399" s="34">
        <v>0.9945297237945534</v>
      </c>
      <c r="CN399" s="34">
        <v>0.99446773383012899</v>
      </c>
      <c r="CO399" s="34">
        <v>0.99440574772959678</v>
      </c>
      <c r="CP399" s="34">
        <v>0.99434376549271597</v>
      </c>
      <c r="CQ399" s="34">
        <v>0.99428178711924564</v>
      </c>
      <c r="CR399" s="34">
        <v>0.99418882289425126</v>
      </c>
      <c r="CS399" s="34">
        <v>0.99409586736130684</v>
      </c>
      <c r="CT399" s="34">
        <v>0.99400292051959993</v>
      </c>
      <c r="CU399" s="34">
        <v>0.99390998236831796</v>
      </c>
      <c r="CV399" s="34">
        <v>0.99381705290664812</v>
      </c>
      <c r="CW399" s="34">
        <v>0.99372413213377797</v>
      </c>
      <c r="CX399" s="34">
        <v>0.99363122004889526</v>
      </c>
      <c r="CY399" s="34">
        <v>0.99353831665118764</v>
      </c>
      <c r="CZ399" s="34">
        <v>0.99344542193984309</v>
      </c>
      <c r="DA399" s="34">
        <v>0.99335253591404893</v>
      </c>
      <c r="DB399" s="34">
        <v>0.99325965857299336</v>
      </c>
    </row>
    <row r="400" spans="1:106" x14ac:dyDescent="0.2">
      <c r="A400" s="13">
        <f t="shared" ca="1" si="6"/>
        <v>44830</v>
      </c>
      <c r="B400" s="34">
        <v>1.0000623348172251</v>
      </c>
      <c r="C400" s="34">
        <v>1</v>
      </c>
      <c r="D400" s="34">
        <v>0.99993766906816206</v>
      </c>
      <c r="E400" s="34">
        <v>0.99987534202146944</v>
      </c>
      <c r="F400" s="34">
        <v>0.99981301885967966</v>
      </c>
      <c r="G400" s="34">
        <v>0.99975069958255058</v>
      </c>
      <c r="H400" s="34">
        <v>0.99968838418983996</v>
      </c>
      <c r="I400" s="34">
        <v>0.9996260726813061</v>
      </c>
      <c r="J400" s="34">
        <v>0.99956376505670663</v>
      </c>
      <c r="K400" s="34">
        <v>0.99950146131579942</v>
      </c>
      <c r="L400" s="34">
        <v>0.99943916145834222</v>
      </c>
      <c r="M400" s="34">
        <v>0.99937686548409332</v>
      </c>
      <c r="N400" s="34">
        <v>0.99931457339281049</v>
      </c>
      <c r="O400" s="34">
        <v>0.9992522851842518</v>
      </c>
      <c r="P400" s="34">
        <v>0.99919000085817533</v>
      </c>
      <c r="Q400" s="34">
        <v>0.99912772041433895</v>
      </c>
      <c r="R400" s="34">
        <v>0.99906544385250051</v>
      </c>
      <c r="S400" s="34">
        <v>0.99900317117241821</v>
      </c>
      <c r="T400" s="34">
        <v>0.99894090237385014</v>
      </c>
      <c r="U400" s="34">
        <v>0.99887863745655447</v>
      </c>
      <c r="V400" s="34">
        <v>0.99881637642028875</v>
      </c>
      <c r="W400" s="34">
        <v>0.99875411926481172</v>
      </c>
      <c r="X400" s="34">
        <v>0.99869186598988102</v>
      </c>
      <c r="Y400" s="34">
        <v>0.99862961659525507</v>
      </c>
      <c r="Z400" s="34">
        <v>0.99856737108069182</v>
      </c>
      <c r="AA400" s="34">
        <v>0.99850512944594971</v>
      </c>
      <c r="AB400" s="34">
        <v>0.99844289169078648</v>
      </c>
      <c r="AC400" s="34">
        <v>0.99838065781496055</v>
      </c>
      <c r="AD400" s="34">
        <v>0.9983184278182301</v>
      </c>
      <c r="AE400" s="34">
        <v>0.99825620170035334</v>
      </c>
      <c r="AF400" s="34">
        <v>0.99819397946108868</v>
      </c>
      <c r="AG400" s="34">
        <v>0.99813176110019375</v>
      </c>
      <c r="AH400" s="34">
        <v>0.99806954661742753</v>
      </c>
      <c r="AI400" s="34">
        <v>0.99800733601254787</v>
      </c>
      <c r="AJ400" s="34">
        <v>0.99794512928531343</v>
      </c>
      <c r="AK400" s="34">
        <v>0.99788292643548193</v>
      </c>
      <c r="AL400" s="34">
        <v>0.99782072746281236</v>
      </c>
      <c r="AM400" s="34">
        <v>0.99775853236706247</v>
      </c>
      <c r="AN400" s="34">
        <v>0.99769634114799088</v>
      </c>
      <c r="AO400" s="34">
        <v>0.99763415380535614</v>
      </c>
      <c r="AP400" s="34">
        <v>0.99757197033891631</v>
      </c>
      <c r="AQ400" s="34">
        <v>0.99750979074842983</v>
      </c>
      <c r="AR400" s="34">
        <v>0.99744761503365498</v>
      </c>
      <c r="AS400" s="34">
        <v>0.99738544319435074</v>
      </c>
      <c r="AT400" s="34">
        <v>0.99732327523027486</v>
      </c>
      <c r="AU400" s="34">
        <v>0.99726111114118621</v>
      </c>
      <c r="AV400" s="34">
        <v>0.9971989509268433</v>
      </c>
      <c r="AW400" s="34">
        <v>0.99713679458700422</v>
      </c>
      <c r="AX400" s="34">
        <v>0.99707464212142793</v>
      </c>
      <c r="AY400" s="34">
        <v>0.99701249352987276</v>
      </c>
      <c r="AZ400" s="34">
        <v>0.99695034881209699</v>
      </c>
      <c r="BA400" s="34">
        <v>0.99688820796785971</v>
      </c>
      <c r="BB400" s="34">
        <v>0.99682607099691889</v>
      </c>
      <c r="BC400" s="34">
        <v>0.9967639378990335</v>
      </c>
      <c r="BD400" s="34">
        <v>0.99670180867396196</v>
      </c>
      <c r="BE400" s="34">
        <v>0.99663968332146291</v>
      </c>
      <c r="BF400" s="34">
        <v>0.99657756184129487</v>
      </c>
      <c r="BG400" s="34">
        <v>0.99651544423321681</v>
      </c>
      <c r="BH400" s="34">
        <v>0.99645333049698681</v>
      </c>
      <c r="BI400" s="34">
        <v>0.99639122063236407</v>
      </c>
      <c r="BJ400" s="34">
        <v>0.99632911463910701</v>
      </c>
      <c r="BK400" s="34">
        <v>0.99626701251697447</v>
      </c>
      <c r="BL400" s="34">
        <v>0.99620491426572511</v>
      </c>
      <c r="BM400" s="34">
        <v>0.99614281988511755</v>
      </c>
      <c r="BN400" s="34">
        <v>0.99608072937491055</v>
      </c>
      <c r="BO400" s="34">
        <v>0.99601864273486307</v>
      </c>
      <c r="BP400" s="34">
        <v>0.99595655996473353</v>
      </c>
      <c r="BQ400" s="34">
        <v>0.99589448106428102</v>
      </c>
      <c r="BR400" s="34">
        <v>0.99583240603326406</v>
      </c>
      <c r="BS400" s="34">
        <v>0.99577033487144184</v>
      </c>
      <c r="BT400" s="34">
        <v>0.99570826757857278</v>
      </c>
      <c r="BU400" s="34">
        <v>0.99564620415441618</v>
      </c>
      <c r="BV400" s="34">
        <v>0.99558414459873046</v>
      </c>
      <c r="BW400" s="34">
        <v>0.99552208891127458</v>
      </c>
      <c r="BX400" s="34">
        <v>0.99546003709180764</v>
      </c>
      <c r="BY400" s="34">
        <v>0.99539798914008859</v>
      </c>
      <c r="BZ400" s="34">
        <v>0.99533594505587586</v>
      </c>
      <c r="CA400" s="34">
        <v>0.99527390483892897</v>
      </c>
      <c r="CB400" s="34">
        <v>0.99521186848900656</v>
      </c>
      <c r="CC400" s="34">
        <v>0.99514983600586759</v>
      </c>
      <c r="CD400" s="34">
        <v>0.99508780738927105</v>
      </c>
      <c r="CE400" s="34">
        <v>0.99502578263897612</v>
      </c>
      <c r="CF400" s="34">
        <v>0.99496376175474166</v>
      </c>
      <c r="CG400" s="34">
        <v>0.99490174473632664</v>
      </c>
      <c r="CH400" s="34">
        <v>0.99483973158349004</v>
      </c>
      <c r="CI400" s="34">
        <v>0.99477772229599115</v>
      </c>
      <c r="CJ400" s="34">
        <v>0.99471571687358906</v>
      </c>
      <c r="CK400" s="34">
        <v>0.99465371531604274</v>
      </c>
      <c r="CL400" s="34">
        <v>0.99459171762311116</v>
      </c>
      <c r="CM400" s="34">
        <v>0.9945297237945534</v>
      </c>
      <c r="CN400" s="34">
        <v>0.99446773383012899</v>
      </c>
      <c r="CO400" s="34">
        <v>0.99440574772959678</v>
      </c>
      <c r="CP400" s="34">
        <v>0.99434376549271597</v>
      </c>
      <c r="CQ400" s="34">
        <v>0.99428178711924564</v>
      </c>
      <c r="CR400" s="34">
        <v>0.99418882289425126</v>
      </c>
      <c r="CS400" s="34">
        <v>0.99409586736130684</v>
      </c>
      <c r="CT400" s="34">
        <v>0.99400292051959993</v>
      </c>
      <c r="CU400" s="34">
        <v>0.99390998236831796</v>
      </c>
      <c r="CV400" s="34">
        <v>0.99381705290664812</v>
      </c>
      <c r="CW400" s="34">
        <v>0.99372413213377797</v>
      </c>
      <c r="CX400" s="34">
        <v>0.99363122004889526</v>
      </c>
      <c r="CY400" s="34">
        <v>0.99353831665118764</v>
      </c>
      <c r="CZ400" s="34">
        <v>0.99344542193984309</v>
      </c>
      <c r="DA400" s="34">
        <v>0.99335253591404893</v>
      </c>
      <c r="DB400" s="34">
        <v>0.99325965857299336</v>
      </c>
    </row>
    <row r="401" spans="1:106" x14ac:dyDescent="0.2">
      <c r="A401" s="13">
        <f t="shared" ca="1" si="6"/>
        <v>44831</v>
      </c>
      <c r="B401" s="34">
        <v>1.0000623348172251</v>
      </c>
      <c r="C401" s="34">
        <v>1</v>
      </c>
      <c r="D401" s="34">
        <v>0.99993766906816206</v>
      </c>
      <c r="E401" s="34">
        <v>0.99987534202146944</v>
      </c>
      <c r="F401" s="34">
        <v>0.99981301885967966</v>
      </c>
      <c r="G401" s="34">
        <v>0.99975069958255058</v>
      </c>
      <c r="H401" s="34">
        <v>0.99968838418983996</v>
      </c>
      <c r="I401" s="34">
        <v>0.9996260726813061</v>
      </c>
      <c r="J401" s="34">
        <v>0.99956376505670663</v>
      </c>
      <c r="K401" s="34">
        <v>0.99950146131579942</v>
      </c>
      <c r="L401" s="34">
        <v>0.99943916145834222</v>
      </c>
      <c r="M401" s="34">
        <v>0.99937686548409332</v>
      </c>
      <c r="N401" s="34">
        <v>0.99931457339281049</v>
      </c>
      <c r="O401" s="34">
        <v>0.9992522851842518</v>
      </c>
      <c r="P401" s="34">
        <v>0.99919000085817533</v>
      </c>
      <c r="Q401" s="34">
        <v>0.99912772041433895</v>
      </c>
      <c r="R401" s="34">
        <v>0.99906544385250051</v>
      </c>
      <c r="S401" s="34">
        <v>0.99900317117241821</v>
      </c>
      <c r="T401" s="34">
        <v>0.99894090237385014</v>
      </c>
      <c r="U401" s="34">
        <v>0.99887863745655447</v>
      </c>
      <c r="V401" s="34">
        <v>0.99881637642028875</v>
      </c>
      <c r="W401" s="34">
        <v>0.99875411926481172</v>
      </c>
      <c r="X401" s="34">
        <v>0.99869186598988102</v>
      </c>
      <c r="Y401" s="34">
        <v>0.99862961659525507</v>
      </c>
      <c r="Z401" s="34">
        <v>0.99856737108069182</v>
      </c>
      <c r="AA401" s="34">
        <v>0.99850512944594971</v>
      </c>
      <c r="AB401" s="34">
        <v>0.99844289169078648</v>
      </c>
      <c r="AC401" s="34">
        <v>0.99838065781496055</v>
      </c>
      <c r="AD401" s="34">
        <v>0.9983184278182301</v>
      </c>
      <c r="AE401" s="34">
        <v>0.99825620170035334</v>
      </c>
      <c r="AF401" s="34">
        <v>0.99819397946108868</v>
      </c>
      <c r="AG401" s="34">
        <v>0.99813176110019375</v>
      </c>
      <c r="AH401" s="34">
        <v>0.99806954661742753</v>
      </c>
      <c r="AI401" s="34">
        <v>0.99800733601254787</v>
      </c>
      <c r="AJ401" s="34">
        <v>0.99794512928531343</v>
      </c>
      <c r="AK401" s="34">
        <v>0.99788292643548193</v>
      </c>
      <c r="AL401" s="34">
        <v>0.99782072746281236</v>
      </c>
      <c r="AM401" s="34">
        <v>0.99775853236706247</v>
      </c>
      <c r="AN401" s="34">
        <v>0.99769634114799088</v>
      </c>
      <c r="AO401" s="34">
        <v>0.99763415380535614</v>
      </c>
      <c r="AP401" s="34">
        <v>0.99757197033891631</v>
      </c>
      <c r="AQ401" s="34">
        <v>0.99750979074842983</v>
      </c>
      <c r="AR401" s="34">
        <v>0.99744761503365498</v>
      </c>
      <c r="AS401" s="34">
        <v>0.99738544319435074</v>
      </c>
      <c r="AT401" s="34">
        <v>0.99732327523027486</v>
      </c>
      <c r="AU401" s="34">
        <v>0.99726111114118621</v>
      </c>
      <c r="AV401" s="34">
        <v>0.9971989509268433</v>
      </c>
      <c r="AW401" s="34">
        <v>0.99713679458700422</v>
      </c>
      <c r="AX401" s="34">
        <v>0.99707464212142793</v>
      </c>
      <c r="AY401" s="34">
        <v>0.99701249352987276</v>
      </c>
      <c r="AZ401" s="34">
        <v>0.99695034881209699</v>
      </c>
      <c r="BA401" s="34">
        <v>0.99688820796785971</v>
      </c>
      <c r="BB401" s="34">
        <v>0.99682607099691889</v>
      </c>
      <c r="BC401" s="34">
        <v>0.9967639378990335</v>
      </c>
      <c r="BD401" s="34">
        <v>0.99670180867396196</v>
      </c>
      <c r="BE401" s="34">
        <v>0.99663968332146291</v>
      </c>
      <c r="BF401" s="34">
        <v>0.99657756184129487</v>
      </c>
      <c r="BG401" s="34">
        <v>0.99651544423321681</v>
      </c>
      <c r="BH401" s="34">
        <v>0.99645333049698681</v>
      </c>
      <c r="BI401" s="34">
        <v>0.99639122063236407</v>
      </c>
      <c r="BJ401" s="34">
        <v>0.99632911463910701</v>
      </c>
      <c r="BK401" s="34">
        <v>0.99626701251697447</v>
      </c>
      <c r="BL401" s="34">
        <v>0.99620491426572511</v>
      </c>
      <c r="BM401" s="34">
        <v>0.99614281988511755</v>
      </c>
      <c r="BN401" s="34">
        <v>0.99608072937491055</v>
      </c>
      <c r="BO401" s="34">
        <v>0.99601864273486307</v>
      </c>
      <c r="BP401" s="34">
        <v>0.99595655996473353</v>
      </c>
      <c r="BQ401" s="34">
        <v>0.99589448106428102</v>
      </c>
      <c r="BR401" s="34">
        <v>0.99583240603326406</v>
      </c>
      <c r="BS401" s="34">
        <v>0.99577033487144184</v>
      </c>
      <c r="BT401" s="34">
        <v>0.99570826757857278</v>
      </c>
      <c r="BU401" s="34">
        <v>0.99564620415441618</v>
      </c>
      <c r="BV401" s="34">
        <v>0.99558414459873046</v>
      </c>
      <c r="BW401" s="34">
        <v>0.99552208891127458</v>
      </c>
      <c r="BX401" s="34">
        <v>0.99546003709180764</v>
      </c>
      <c r="BY401" s="34">
        <v>0.99539798914008859</v>
      </c>
      <c r="BZ401" s="34">
        <v>0.99533594505587586</v>
      </c>
      <c r="CA401" s="34">
        <v>0.99527390483892897</v>
      </c>
      <c r="CB401" s="34">
        <v>0.99521186848900656</v>
      </c>
      <c r="CC401" s="34">
        <v>0.99514983600586759</v>
      </c>
      <c r="CD401" s="34">
        <v>0.99508780738927105</v>
      </c>
      <c r="CE401" s="34">
        <v>0.99502578263897612</v>
      </c>
      <c r="CF401" s="34">
        <v>0.99496376175474166</v>
      </c>
      <c r="CG401" s="34">
        <v>0.99490174473632664</v>
      </c>
      <c r="CH401" s="34">
        <v>0.99483973158349004</v>
      </c>
      <c r="CI401" s="34">
        <v>0.99477772229599115</v>
      </c>
      <c r="CJ401" s="34">
        <v>0.99471571687358906</v>
      </c>
      <c r="CK401" s="34">
        <v>0.99465371531604274</v>
      </c>
      <c r="CL401" s="34">
        <v>0.99459171762311116</v>
      </c>
      <c r="CM401" s="34">
        <v>0.9945297237945534</v>
      </c>
      <c r="CN401" s="34">
        <v>0.99446773383012899</v>
      </c>
      <c r="CO401" s="34">
        <v>0.99440574772959678</v>
      </c>
      <c r="CP401" s="34">
        <v>0.99434376549271597</v>
      </c>
      <c r="CQ401" s="34">
        <v>0.99428178711924564</v>
      </c>
      <c r="CR401" s="34">
        <v>0.99418882289425126</v>
      </c>
      <c r="CS401" s="34">
        <v>0.99409586736130684</v>
      </c>
      <c r="CT401" s="34">
        <v>0.99400292051959993</v>
      </c>
      <c r="CU401" s="34">
        <v>0.99390998236831796</v>
      </c>
      <c r="CV401" s="34">
        <v>0.99381705290664812</v>
      </c>
      <c r="CW401" s="34">
        <v>0.99372413213377797</v>
      </c>
      <c r="CX401" s="34">
        <v>0.99363122004889526</v>
      </c>
      <c r="CY401" s="34">
        <v>0.99353831665118764</v>
      </c>
      <c r="CZ401" s="34">
        <v>0.99344542193984309</v>
      </c>
      <c r="DA401" s="34">
        <v>0.99335253591404893</v>
      </c>
      <c r="DB401" s="34">
        <v>0.99325965857299336</v>
      </c>
    </row>
    <row r="402" spans="1:106" x14ac:dyDescent="0.2">
      <c r="A402" s="13">
        <f t="shared" ca="1" si="6"/>
        <v>44832</v>
      </c>
      <c r="B402" s="34">
        <v>1.0000623348172251</v>
      </c>
      <c r="C402" s="34">
        <v>1</v>
      </c>
      <c r="D402" s="34">
        <v>0.99993766906816206</v>
      </c>
      <c r="E402" s="34">
        <v>0.99987534202146944</v>
      </c>
      <c r="F402" s="34">
        <v>0.99981301885967966</v>
      </c>
      <c r="G402" s="34">
        <v>0.99975069958255058</v>
      </c>
      <c r="H402" s="34">
        <v>0.99968838418983996</v>
      </c>
      <c r="I402" s="34">
        <v>0.9996260726813061</v>
      </c>
      <c r="J402" s="34">
        <v>0.99956376505670663</v>
      </c>
      <c r="K402" s="34">
        <v>0.99950146131579942</v>
      </c>
      <c r="L402" s="34">
        <v>0.99943916145834222</v>
      </c>
      <c r="M402" s="34">
        <v>0.99937686548409332</v>
      </c>
      <c r="N402" s="34">
        <v>0.99931457339281049</v>
      </c>
      <c r="O402" s="34">
        <v>0.9992522851842518</v>
      </c>
      <c r="P402" s="34">
        <v>0.99919000085817533</v>
      </c>
      <c r="Q402" s="34">
        <v>0.99912772041433895</v>
      </c>
      <c r="R402" s="34">
        <v>0.99906544385250051</v>
      </c>
      <c r="S402" s="34">
        <v>0.99900317117241821</v>
      </c>
      <c r="T402" s="34">
        <v>0.99894090237385014</v>
      </c>
      <c r="U402" s="34">
        <v>0.99887863745655447</v>
      </c>
      <c r="V402" s="34">
        <v>0.99881637642028875</v>
      </c>
      <c r="W402" s="34">
        <v>0.99875411926481172</v>
      </c>
      <c r="X402" s="34">
        <v>0.99869186598988102</v>
      </c>
      <c r="Y402" s="34">
        <v>0.99862961659525507</v>
      </c>
      <c r="Z402" s="34">
        <v>0.99856737108069182</v>
      </c>
      <c r="AA402" s="34">
        <v>0.99850512944594971</v>
      </c>
      <c r="AB402" s="34">
        <v>0.99844289169078648</v>
      </c>
      <c r="AC402" s="34">
        <v>0.99838065781496055</v>
      </c>
      <c r="AD402" s="34">
        <v>0.9983184278182301</v>
      </c>
      <c r="AE402" s="34">
        <v>0.99825620170035334</v>
      </c>
      <c r="AF402" s="34">
        <v>0.99819397946108868</v>
      </c>
      <c r="AG402" s="34">
        <v>0.99813176110019375</v>
      </c>
      <c r="AH402" s="34">
        <v>0.99806954661742753</v>
      </c>
      <c r="AI402" s="34">
        <v>0.99800733601254787</v>
      </c>
      <c r="AJ402" s="34">
        <v>0.99794512928531343</v>
      </c>
      <c r="AK402" s="34">
        <v>0.99788292643548193</v>
      </c>
      <c r="AL402" s="34">
        <v>0.99782072746281236</v>
      </c>
      <c r="AM402" s="34">
        <v>0.99775853236706247</v>
      </c>
      <c r="AN402" s="34">
        <v>0.99769634114799088</v>
      </c>
      <c r="AO402" s="34">
        <v>0.99763415380535614</v>
      </c>
      <c r="AP402" s="34">
        <v>0.99757197033891631</v>
      </c>
      <c r="AQ402" s="34">
        <v>0.99750979074842983</v>
      </c>
      <c r="AR402" s="34">
        <v>0.99744761503365498</v>
      </c>
      <c r="AS402" s="34">
        <v>0.99738544319435074</v>
      </c>
      <c r="AT402" s="34">
        <v>0.99732327523027486</v>
      </c>
      <c r="AU402" s="34">
        <v>0.99726111114118621</v>
      </c>
      <c r="AV402" s="34">
        <v>0.9971989509268433</v>
      </c>
      <c r="AW402" s="34">
        <v>0.99713679458700422</v>
      </c>
      <c r="AX402" s="34">
        <v>0.99707464212142793</v>
      </c>
      <c r="AY402" s="34">
        <v>0.99701249352987276</v>
      </c>
      <c r="AZ402" s="34">
        <v>0.99695034881209699</v>
      </c>
      <c r="BA402" s="34">
        <v>0.99688820796785971</v>
      </c>
      <c r="BB402" s="34">
        <v>0.99682607099691889</v>
      </c>
      <c r="BC402" s="34">
        <v>0.9967639378990335</v>
      </c>
      <c r="BD402" s="34">
        <v>0.99670180867396196</v>
      </c>
      <c r="BE402" s="34">
        <v>0.99663968332146291</v>
      </c>
      <c r="BF402" s="34">
        <v>0.99657756184129487</v>
      </c>
      <c r="BG402" s="34">
        <v>0.99651544423321681</v>
      </c>
      <c r="BH402" s="34">
        <v>0.99645333049698681</v>
      </c>
      <c r="BI402" s="34">
        <v>0.99639122063236407</v>
      </c>
      <c r="BJ402" s="34">
        <v>0.99632911463910701</v>
      </c>
      <c r="BK402" s="34">
        <v>0.99626701251697447</v>
      </c>
      <c r="BL402" s="34">
        <v>0.99620491426572511</v>
      </c>
      <c r="BM402" s="34">
        <v>0.99614281988511755</v>
      </c>
      <c r="BN402" s="34">
        <v>0.99608072937491055</v>
      </c>
      <c r="BO402" s="34">
        <v>0.99601864273486307</v>
      </c>
      <c r="BP402" s="34">
        <v>0.99595655996473353</v>
      </c>
      <c r="BQ402" s="34">
        <v>0.99589448106428102</v>
      </c>
      <c r="BR402" s="34">
        <v>0.99583240603326406</v>
      </c>
      <c r="BS402" s="34">
        <v>0.99577033487144184</v>
      </c>
      <c r="BT402" s="34">
        <v>0.99570826757857278</v>
      </c>
      <c r="BU402" s="34">
        <v>0.99564620415441618</v>
      </c>
      <c r="BV402" s="34">
        <v>0.99558414459873046</v>
      </c>
      <c r="BW402" s="34">
        <v>0.99552208891127458</v>
      </c>
      <c r="BX402" s="34">
        <v>0.99546003709180764</v>
      </c>
      <c r="BY402" s="34">
        <v>0.99539798914008859</v>
      </c>
      <c r="BZ402" s="34">
        <v>0.99533594505587586</v>
      </c>
      <c r="CA402" s="34">
        <v>0.99527390483892897</v>
      </c>
      <c r="CB402" s="34">
        <v>0.99521186848900656</v>
      </c>
      <c r="CC402" s="34">
        <v>0.99514983600586759</v>
      </c>
      <c r="CD402" s="34">
        <v>0.99508780738927105</v>
      </c>
      <c r="CE402" s="34">
        <v>0.99502578263897612</v>
      </c>
      <c r="CF402" s="34">
        <v>0.99496376175474166</v>
      </c>
      <c r="CG402" s="34">
        <v>0.99490174473632664</v>
      </c>
      <c r="CH402" s="34">
        <v>0.99483973158349004</v>
      </c>
      <c r="CI402" s="34">
        <v>0.99477772229599115</v>
      </c>
      <c r="CJ402" s="34">
        <v>0.99471571687358906</v>
      </c>
      <c r="CK402" s="34">
        <v>0.99465371531604274</v>
      </c>
      <c r="CL402" s="34">
        <v>0.99459171762311116</v>
      </c>
      <c r="CM402" s="34">
        <v>0.9945297237945534</v>
      </c>
      <c r="CN402" s="34">
        <v>0.99446773383012899</v>
      </c>
      <c r="CO402" s="34">
        <v>0.99440574772959678</v>
      </c>
      <c r="CP402" s="34">
        <v>0.99434376549271597</v>
      </c>
      <c r="CQ402" s="34">
        <v>0.99428178711924564</v>
      </c>
      <c r="CR402" s="34">
        <v>0.99418882289425126</v>
      </c>
      <c r="CS402" s="34">
        <v>0.99409586736130684</v>
      </c>
      <c r="CT402" s="34">
        <v>0.99400292051959993</v>
      </c>
      <c r="CU402" s="34">
        <v>0.99390998236831796</v>
      </c>
      <c r="CV402" s="34">
        <v>0.99381705290664812</v>
      </c>
      <c r="CW402" s="34">
        <v>0.99372413213377797</v>
      </c>
      <c r="CX402" s="34">
        <v>0.99363122004889526</v>
      </c>
      <c r="CY402" s="34">
        <v>0.99353831665118764</v>
      </c>
      <c r="CZ402" s="34">
        <v>0.99344542193984309</v>
      </c>
      <c r="DA402" s="34">
        <v>0.99335253591404893</v>
      </c>
      <c r="DB402" s="34">
        <v>0.99325965857299336</v>
      </c>
    </row>
    <row r="403" spans="1:106" x14ac:dyDescent="0.2">
      <c r="A403" s="13">
        <f t="shared" ca="1" si="6"/>
        <v>44833</v>
      </c>
      <c r="B403" s="34">
        <v>1.0000623348172251</v>
      </c>
      <c r="C403" s="34">
        <v>1</v>
      </c>
      <c r="D403" s="34">
        <v>0.99993766906816206</v>
      </c>
      <c r="E403" s="34">
        <v>0.99987534202146944</v>
      </c>
      <c r="F403" s="34">
        <v>0.99981301885967966</v>
      </c>
      <c r="G403" s="34">
        <v>0.99975069958255058</v>
      </c>
      <c r="H403" s="34">
        <v>0.99968838418983996</v>
      </c>
      <c r="I403" s="34">
        <v>0.9996260726813061</v>
      </c>
      <c r="J403" s="34">
        <v>0.99956376505670663</v>
      </c>
      <c r="K403" s="34">
        <v>0.99950146131579942</v>
      </c>
      <c r="L403" s="34">
        <v>0.99943916145834222</v>
      </c>
      <c r="M403" s="34">
        <v>0.99937686548409332</v>
      </c>
      <c r="N403" s="34">
        <v>0.99931457339281049</v>
      </c>
      <c r="O403" s="34">
        <v>0.9992522851842518</v>
      </c>
      <c r="P403" s="34">
        <v>0.99919000085817533</v>
      </c>
      <c r="Q403" s="34">
        <v>0.99912772041433895</v>
      </c>
      <c r="R403" s="34">
        <v>0.99906544385250051</v>
      </c>
      <c r="S403" s="34">
        <v>0.99900317117241821</v>
      </c>
      <c r="T403" s="34">
        <v>0.99894090237385014</v>
      </c>
      <c r="U403" s="34">
        <v>0.99887863745655447</v>
      </c>
      <c r="V403" s="34">
        <v>0.99881637642028875</v>
      </c>
      <c r="W403" s="34">
        <v>0.99875411926481172</v>
      </c>
      <c r="X403" s="34">
        <v>0.99869186598988102</v>
      </c>
      <c r="Y403" s="34">
        <v>0.99862961659525507</v>
      </c>
      <c r="Z403" s="34">
        <v>0.99856737108069182</v>
      </c>
      <c r="AA403" s="34">
        <v>0.99850512944594971</v>
      </c>
      <c r="AB403" s="34">
        <v>0.99844289169078648</v>
      </c>
      <c r="AC403" s="34">
        <v>0.99838065781496055</v>
      </c>
      <c r="AD403" s="34">
        <v>0.9983184278182301</v>
      </c>
      <c r="AE403" s="34">
        <v>0.99825620170035334</v>
      </c>
      <c r="AF403" s="34">
        <v>0.99819397946108868</v>
      </c>
      <c r="AG403" s="34">
        <v>0.99813176110019375</v>
      </c>
      <c r="AH403" s="34">
        <v>0.99806954661742753</v>
      </c>
      <c r="AI403" s="34">
        <v>0.99800733601254787</v>
      </c>
      <c r="AJ403" s="34">
        <v>0.99794512928531343</v>
      </c>
      <c r="AK403" s="34">
        <v>0.99788292643548193</v>
      </c>
      <c r="AL403" s="34">
        <v>0.99782072746281236</v>
      </c>
      <c r="AM403" s="34">
        <v>0.99775853236706247</v>
      </c>
      <c r="AN403" s="34">
        <v>0.99769634114799088</v>
      </c>
      <c r="AO403" s="34">
        <v>0.99763415380535614</v>
      </c>
      <c r="AP403" s="34">
        <v>0.99757197033891631</v>
      </c>
      <c r="AQ403" s="34">
        <v>0.99750979074842983</v>
      </c>
      <c r="AR403" s="34">
        <v>0.99744761503365498</v>
      </c>
      <c r="AS403" s="34">
        <v>0.99738544319435074</v>
      </c>
      <c r="AT403" s="34">
        <v>0.99732327523027486</v>
      </c>
      <c r="AU403" s="34">
        <v>0.99726111114118621</v>
      </c>
      <c r="AV403" s="34">
        <v>0.9971989509268433</v>
      </c>
      <c r="AW403" s="34">
        <v>0.99713679458700422</v>
      </c>
      <c r="AX403" s="34">
        <v>0.99707464212142793</v>
      </c>
      <c r="AY403" s="34">
        <v>0.99701249352987276</v>
      </c>
      <c r="AZ403" s="34">
        <v>0.99695034881209699</v>
      </c>
      <c r="BA403" s="34">
        <v>0.99688820796785971</v>
      </c>
      <c r="BB403" s="34">
        <v>0.99682607099691889</v>
      </c>
      <c r="BC403" s="34">
        <v>0.9967639378990335</v>
      </c>
      <c r="BD403" s="34">
        <v>0.99670180867396196</v>
      </c>
      <c r="BE403" s="34">
        <v>0.99663968332146291</v>
      </c>
      <c r="BF403" s="34">
        <v>0.99657756184129487</v>
      </c>
      <c r="BG403" s="34">
        <v>0.99651544423321681</v>
      </c>
      <c r="BH403" s="34">
        <v>0.99645333049698681</v>
      </c>
      <c r="BI403" s="34">
        <v>0.99639122063236407</v>
      </c>
      <c r="BJ403" s="34">
        <v>0.99632911463910701</v>
      </c>
      <c r="BK403" s="34">
        <v>0.99626701251697447</v>
      </c>
      <c r="BL403" s="34">
        <v>0.99620491426572511</v>
      </c>
      <c r="BM403" s="34">
        <v>0.99614281988511755</v>
      </c>
      <c r="BN403" s="34">
        <v>0.99608072937491055</v>
      </c>
      <c r="BO403" s="34">
        <v>0.99601864273486307</v>
      </c>
      <c r="BP403" s="34">
        <v>0.99595655996473353</v>
      </c>
      <c r="BQ403" s="34">
        <v>0.99589448106428102</v>
      </c>
      <c r="BR403" s="34">
        <v>0.99583240603326406</v>
      </c>
      <c r="BS403" s="34">
        <v>0.99577033487144184</v>
      </c>
      <c r="BT403" s="34">
        <v>0.99570826757857278</v>
      </c>
      <c r="BU403" s="34">
        <v>0.99564620415441618</v>
      </c>
      <c r="BV403" s="34">
        <v>0.99558414459873046</v>
      </c>
      <c r="BW403" s="34">
        <v>0.99552208891127458</v>
      </c>
      <c r="BX403" s="34">
        <v>0.99546003709180764</v>
      </c>
      <c r="BY403" s="34">
        <v>0.99539798914008859</v>
      </c>
      <c r="BZ403" s="34">
        <v>0.99533594505587586</v>
      </c>
      <c r="CA403" s="34">
        <v>0.99527390483892897</v>
      </c>
      <c r="CB403" s="34">
        <v>0.99521186848900656</v>
      </c>
      <c r="CC403" s="34">
        <v>0.99514983600586759</v>
      </c>
      <c r="CD403" s="34">
        <v>0.99508780738927105</v>
      </c>
      <c r="CE403" s="34">
        <v>0.99502578263897612</v>
      </c>
      <c r="CF403" s="34">
        <v>0.99496376175474166</v>
      </c>
      <c r="CG403" s="34">
        <v>0.99490174473632664</v>
      </c>
      <c r="CH403" s="34">
        <v>0.99483973158349004</v>
      </c>
      <c r="CI403" s="34">
        <v>0.99477772229599115</v>
      </c>
      <c r="CJ403" s="34">
        <v>0.99471571687358906</v>
      </c>
      <c r="CK403" s="34">
        <v>0.99465371531604274</v>
      </c>
      <c r="CL403" s="34">
        <v>0.99459171762311116</v>
      </c>
      <c r="CM403" s="34">
        <v>0.9945297237945534</v>
      </c>
      <c r="CN403" s="34">
        <v>0.99446773383012899</v>
      </c>
      <c r="CO403" s="34">
        <v>0.99440574772959678</v>
      </c>
      <c r="CP403" s="34">
        <v>0.99434376549271597</v>
      </c>
      <c r="CQ403" s="34">
        <v>0.99428178711924564</v>
      </c>
      <c r="CR403" s="34">
        <v>0.99418882289425126</v>
      </c>
      <c r="CS403" s="34">
        <v>0.99409586736130684</v>
      </c>
      <c r="CT403" s="34">
        <v>0.99400292051959993</v>
      </c>
      <c r="CU403" s="34">
        <v>0.99390998236831796</v>
      </c>
      <c r="CV403" s="34">
        <v>0.99381705290664812</v>
      </c>
      <c r="CW403" s="34">
        <v>0.99372413213377797</v>
      </c>
      <c r="CX403" s="34">
        <v>0.99363122004889526</v>
      </c>
      <c r="CY403" s="34">
        <v>0.99353831665118764</v>
      </c>
      <c r="CZ403" s="34">
        <v>0.99344542193984309</v>
      </c>
      <c r="DA403" s="34">
        <v>0.99335253591404893</v>
      </c>
      <c r="DB403" s="34">
        <v>0.99325965857299336</v>
      </c>
    </row>
    <row r="404" spans="1:106" x14ac:dyDescent="0.2">
      <c r="A404" s="13">
        <f t="shared" ca="1" si="6"/>
        <v>44834</v>
      </c>
      <c r="B404" s="34">
        <v>1.0000623348172251</v>
      </c>
      <c r="C404" s="34">
        <v>1</v>
      </c>
      <c r="D404" s="34">
        <v>0.99993766906816206</v>
      </c>
      <c r="E404" s="34">
        <v>0.99987534202146944</v>
      </c>
      <c r="F404" s="34">
        <v>0.99981301885967966</v>
      </c>
      <c r="G404" s="34">
        <v>0.99975069958255058</v>
      </c>
      <c r="H404" s="34">
        <v>0.99968838418983996</v>
      </c>
      <c r="I404" s="34">
        <v>0.9996260726813061</v>
      </c>
      <c r="J404" s="34">
        <v>0.99956376505670663</v>
      </c>
      <c r="K404" s="34">
        <v>0.99950146131579942</v>
      </c>
      <c r="L404" s="34">
        <v>0.99943916145834222</v>
      </c>
      <c r="M404" s="34">
        <v>0.99937686548409332</v>
      </c>
      <c r="N404" s="34">
        <v>0.99931457339281049</v>
      </c>
      <c r="O404" s="34">
        <v>0.9992522851842518</v>
      </c>
      <c r="P404" s="34">
        <v>0.99919000085817533</v>
      </c>
      <c r="Q404" s="34">
        <v>0.99912772041433895</v>
      </c>
      <c r="R404" s="34">
        <v>0.99906544385250051</v>
      </c>
      <c r="S404" s="34">
        <v>0.99900317117241821</v>
      </c>
      <c r="T404" s="34">
        <v>0.99894090237385014</v>
      </c>
      <c r="U404" s="34">
        <v>0.99887863745655447</v>
      </c>
      <c r="V404" s="34">
        <v>0.99881637642028875</v>
      </c>
      <c r="W404" s="34">
        <v>0.99875411926481172</v>
      </c>
      <c r="X404" s="34">
        <v>0.99869186598988102</v>
      </c>
      <c r="Y404" s="34">
        <v>0.99862961659525507</v>
      </c>
      <c r="Z404" s="34">
        <v>0.99856737108069182</v>
      </c>
      <c r="AA404" s="34">
        <v>0.99850512944594971</v>
      </c>
      <c r="AB404" s="34">
        <v>0.99844289169078648</v>
      </c>
      <c r="AC404" s="34">
        <v>0.99838065781496055</v>
      </c>
      <c r="AD404" s="34">
        <v>0.9983184278182301</v>
      </c>
      <c r="AE404" s="34">
        <v>0.99825620170035334</v>
      </c>
      <c r="AF404" s="34">
        <v>0.99819397946108868</v>
      </c>
      <c r="AG404" s="34">
        <v>0.99813176110019375</v>
      </c>
      <c r="AH404" s="34">
        <v>0.99806954661742753</v>
      </c>
      <c r="AI404" s="34">
        <v>0.99800733601254787</v>
      </c>
      <c r="AJ404" s="34">
        <v>0.99794512928531343</v>
      </c>
      <c r="AK404" s="34">
        <v>0.99788292643548193</v>
      </c>
      <c r="AL404" s="34">
        <v>0.99782072746281236</v>
      </c>
      <c r="AM404" s="34">
        <v>0.99775853236706247</v>
      </c>
      <c r="AN404" s="34">
        <v>0.99769634114799088</v>
      </c>
      <c r="AO404" s="34">
        <v>0.99763415380535614</v>
      </c>
      <c r="AP404" s="34">
        <v>0.99757197033891631</v>
      </c>
      <c r="AQ404" s="34">
        <v>0.99750979074842983</v>
      </c>
      <c r="AR404" s="34">
        <v>0.99744761503365498</v>
      </c>
      <c r="AS404" s="34">
        <v>0.99738544319435074</v>
      </c>
      <c r="AT404" s="34">
        <v>0.99732327523027486</v>
      </c>
      <c r="AU404" s="34">
        <v>0.99726111114118621</v>
      </c>
      <c r="AV404" s="34">
        <v>0.9971989509268433</v>
      </c>
      <c r="AW404" s="34">
        <v>0.99713679458700422</v>
      </c>
      <c r="AX404" s="34">
        <v>0.99707464212142793</v>
      </c>
      <c r="AY404" s="34">
        <v>0.99701249352987276</v>
      </c>
      <c r="AZ404" s="34">
        <v>0.99695034881209699</v>
      </c>
      <c r="BA404" s="34">
        <v>0.99688820796785971</v>
      </c>
      <c r="BB404" s="34">
        <v>0.99682607099691889</v>
      </c>
      <c r="BC404" s="34">
        <v>0.9967639378990335</v>
      </c>
      <c r="BD404" s="34">
        <v>0.99670180867396196</v>
      </c>
      <c r="BE404" s="34">
        <v>0.99663968332146291</v>
      </c>
      <c r="BF404" s="34">
        <v>0.99657756184129487</v>
      </c>
      <c r="BG404" s="34">
        <v>0.99651544423321681</v>
      </c>
      <c r="BH404" s="34">
        <v>0.99645333049698681</v>
      </c>
      <c r="BI404" s="34">
        <v>0.99639122063236407</v>
      </c>
      <c r="BJ404" s="34">
        <v>0.99632911463910701</v>
      </c>
      <c r="BK404" s="34">
        <v>0.99626701251697447</v>
      </c>
      <c r="BL404" s="34">
        <v>0.99620491426572511</v>
      </c>
      <c r="BM404" s="34">
        <v>0.99614281988511755</v>
      </c>
      <c r="BN404" s="34">
        <v>0.99608072937491055</v>
      </c>
      <c r="BO404" s="34">
        <v>0.99601864273486307</v>
      </c>
      <c r="BP404" s="34">
        <v>0.99595655996473353</v>
      </c>
      <c r="BQ404" s="34">
        <v>0.99589448106428102</v>
      </c>
      <c r="BR404" s="34">
        <v>0.99583240603326406</v>
      </c>
      <c r="BS404" s="34">
        <v>0.99577033487144184</v>
      </c>
      <c r="BT404" s="34">
        <v>0.99570826757857278</v>
      </c>
      <c r="BU404" s="34">
        <v>0.99564620415441618</v>
      </c>
      <c r="BV404" s="34">
        <v>0.99558414459873046</v>
      </c>
      <c r="BW404" s="34">
        <v>0.99552208891127458</v>
      </c>
      <c r="BX404" s="34">
        <v>0.99546003709180764</v>
      </c>
      <c r="BY404" s="34">
        <v>0.99539798914008859</v>
      </c>
      <c r="BZ404" s="34">
        <v>0.99533594505587586</v>
      </c>
      <c r="CA404" s="34">
        <v>0.99527390483892897</v>
      </c>
      <c r="CB404" s="34">
        <v>0.99521186848900656</v>
      </c>
      <c r="CC404" s="34">
        <v>0.99514983600586759</v>
      </c>
      <c r="CD404" s="34">
        <v>0.99508780738927105</v>
      </c>
      <c r="CE404" s="34">
        <v>0.99502578263897612</v>
      </c>
      <c r="CF404" s="34">
        <v>0.99496376175474166</v>
      </c>
      <c r="CG404" s="34">
        <v>0.99490174473632664</v>
      </c>
      <c r="CH404" s="34">
        <v>0.99483973158349004</v>
      </c>
      <c r="CI404" s="34">
        <v>0.99477772229599115</v>
      </c>
      <c r="CJ404" s="34">
        <v>0.99471571687358906</v>
      </c>
      <c r="CK404" s="34">
        <v>0.99465371531604274</v>
      </c>
      <c r="CL404" s="34">
        <v>0.99459171762311116</v>
      </c>
      <c r="CM404" s="34">
        <v>0.9945297237945534</v>
      </c>
      <c r="CN404" s="34">
        <v>0.99446773383012899</v>
      </c>
      <c r="CO404" s="34">
        <v>0.99440574772959678</v>
      </c>
      <c r="CP404" s="34">
        <v>0.99434376549271597</v>
      </c>
      <c r="CQ404" s="34">
        <v>0.99428178711924564</v>
      </c>
      <c r="CR404" s="34">
        <v>0.99418882289425126</v>
      </c>
      <c r="CS404" s="34">
        <v>0.99409586736130684</v>
      </c>
      <c r="CT404" s="34">
        <v>0.99400292051959993</v>
      </c>
      <c r="CU404" s="34">
        <v>0.99390998236831796</v>
      </c>
      <c r="CV404" s="34">
        <v>0.99381705290664812</v>
      </c>
      <c r="CW404" s="34">
        <v>0.99372413213377797</v>
      </c>
      <c r="CX404" s="34">
        <v>0.99363122004889526</v>
      </c>
      <c r="CY404" s="34">
        <v>0.99353831665118764</v>
      </c>
      <c r="CZ404" s="34">
        <v>0.99344542193984309</v>
      </c>
      <c r="DA404" s="34">
        <v>0.99335253591404893</v>
      </c>
      <c r="DB404" s="34">
        <v>0.99325965857299336</v>
      </c>
    </row>
    <row r="405" spans="1:106" x14ac:dyDescent="0.2">
      <c r="A405" s="13">
        <f t="shared" ca="1" si="6"/>
        <v>44837</v>
      </c>
      <c r="B405" s="34">
        <v>1.0000623348172251</v>
      </c>
      <c r="C405" s="34">
        <v>1</v>
      </c>
      <c r="D405" s="34">
        <v>0.99993766906816206</v>
      </c>
      <c r="E405" s="34">
        <v>0.99987534202146944</v>
      </c>
      <c r="F405" s="34">
        <v>0.99981301885967966</v>
      </c>
      <c r="G405" s="34">
        <v>0.99975069958255058</v>
      </c>
      <c r="H405" s="34">
        <v>0.99968838418983996</v>
      </c>
      <c r="I405" s="34">
        <v>0.9996260726813061</v>
      </c>
      <c r="J405" s="34">
        <v>0.99956376505670663</v>
      </c>
      <c r="K405" s="34">
        <v>0.99950146131579942</v>
      </c>
      <c r="L405" s="34">
        <v>0.99943916145834222</v>
      </c>
      <c r="M405" s="34">
        <v>0.99937686548409332</v>
      </c>
      <c r="N405" s="34">
        <v>0.99931457339281049</v>
      </c>
      <c r="O405" s="34">
        <v>0.9992522851842518</v>
      </c>
      <c r="P405" s="34">
        <v>0.99919000085817533</v>
      </c>
      <c r="Q405" s="34">
        <v>0.99912772041433895</v>
      </c>
      <c r="R405" s="34">
        <v>0.99906544385250051</v>
      </c>
      <c r="S405" s="34">
        <v>0.99900317117241821</v>
      </c>
      <c r="T405" s="34">
        <v>0.99894090237385014</v>
      </c>
      <c r="U405" s="34">
        <v>0.99887863745655447</v>
      </c>
      <c r="V405" s="34">
        <v>0.99881637642028875</v>
      </c>
      <c r="W405" s="34">
        <v>0.99875411926481172</v>
      </c>
      <c r="X405" s="34">
        <v>0.99869186598988102</v>
      </c>
      <c r="Y405" s="34">
        <v>0.99862961659525507</v>
      </c>
      <c r="Z405" s="34">
        <v>0.99856737108069182</v>
      </c>
      <c r="AA405" s="34">
        <v>0.99850512944594971</v>
      </c>
      <c r="AB405" s="34">
        <v>0.99844289169078648</v>
      </c>
      <c r="AC405" s="34">
        <v>0.99838065781496055</v>
      </c>
      <c r="AD405" s="34">
        <v>0.9983184278182301</v>
      </c>
      <c r="AE405" s="34">
        <v>0.99825620170035334</v>
      </c>
      <c r="AF405" s="34">
        <v>0.99819397946108868</v>
      </c>
      <c r="AG405" s="34">
        <v>0.99813176110019375</v>
      </c>
      <c r="AH405" s="34">
        <v>0.99806954661742753</v>
      </c>
      <c r="AI405" s="34">
        <v>0.99800733601254787</v>
      </c>
      <c r="AJ405" s="34">
        <v>0.99794512928531343</v>
      </c>
      <c r="AK405" s="34">
        <v>0.99788292643548193</v>
      </c>
      <c r="AL405" s="34">
        <v>0.99782072746281236</v>
      </c>
      <c r="AM405" s="34">
        <v>0.99775853236706247</v>
      </c>
      <c r="AN405" s="34">
        <v>0.99769634114799088</v>
      </c>
      <c r="AO405" s="34">
        <v>0.99763415380535614</v>
      </c>
      <c r="AP405" s="34">
        <v>0.99757197033891631</v>
      </c>
      <c r="AQ405" s="34">
        <v>0.99750979074842983</v>
      </c>
      <c r="AR405" s="34">
        <v>0.99744761503365498</v>
      </c>
      <c r="AS405" s="34">
        <v>0.99738544319435074</v>
      </c>
      <c r="AT405" s="34">
        <v>0.99732327523027486</v>
      </c>
      <c r="AU405" s="34">
        <v>0.99726111114118621</v>
      </c>
      <c r="AV405" s="34">
        <v>0.9971989509268433</v>
      </c>
      <c r="AW405" s="34">
        <v>0.99713679458700422</v>
      </c>
      <c r="AX405" s="34">
        <v>0.99707464212142793</v>
      </c>
      <c r="AY405" s="34">
        <v>0.99701249352987276</v>
      </c>
      <c r="AZ405" s="34">
        <v>0.99695034881209699</v>
      </c>
      <c r="BA405" s="34">
        <v>0.99688820796785971</v>
      </c>
      <c r="BB405" s="34">
        <v>0.99682607099691889</v>
      </c>
      <c r="BC405" s="34">
        <v>0.9967639378990335</v>
      </c>
      <c r="BD405" s="34">
        <v>0.99670180867396196</v>
      </c>
      <c r="BE405" s="34">
        <v>0.99663968332146291</v>
      </c>
      <c r="BF405" s="34">
        <v>0.99657756184129487</v>
      </c>
      <c r="BG405" s="34">
        <v>0.99651544423321681</v>
      </c>
      <c r="BH405" s="34">
        <v>0.99645333049698681</v>
      </c>
      <c r="BI405" s="34">
        <v>0.99639122063236407</v>
      </c>
      <c r="BJ405" s="34">
        <v>0.99632911463910701</v>
      </c>
      <c r="BK405" s="34">
        <v>0.99626701251697447</v>
      </c>
      <c r="BL405" s="34">
        <v>0.99620491426572511</v>
      </c>
      <c r="BM405" s="34">
        <v>0.99614281988511755</v>
      </c>
      <c r="BN405" s="34">
        <v>0.99608072937491055</v>
      </c>
      <c r="BO405" s="34">
        <v>0.99601864273486307</v>
      </c>
      <c r="BP405" s="34">
        <v>0.99595655996473353</v>
      </c>
      <c r="BQ405" s="34">
        <v>0.99589448106428102</v>
      </c>
      <c r="BR405" s="34">
        <v>0.99583240603326406</v>
      </c>
      <c r="BS405" s="34">
        <v>0.99577033487144184</v>
      </c>
      <c r="BT405" s="34">
        <v>0.99570826757857278</v>
      </c>
      <c r="BU405" s="34">
        <v>0.99564620415441618</v>
      </c>
      <c r="BV405" s="34">
        <v>0.99558414459873046</v>
      </c>
      <c r="BW405" s="34">
        <v>0.99552208891127458</v>
      </c>
      <c r="BX405" s="34">
        <v>0.99546003709180764</v>
      </c>
      <c r="BY405" s="34">
        <v>0.99539798914008859</v>
      </c>
      <c r="BZ405" s="34">
        <v>0.99533594505587586</v>
      </c>
      <c r="CA405" s="34">
        <v>0.99527390483892897</v>
      </c>
      <c r="CB405" s="34">
        <v>0.99521186848900656</v>
      </c>
      <c r="CC405" s="34">
        <v>0.99514983600586759</v>
      </c>
      <c r="CD405" s="34">
        <v>0.99508780738927105</v>
      </c>
      <c r="CE405" s="34">
        <v>0.99502578263897612</v>
      </c>
      <c r="CF405" s="34">
        <v>0.99496376175474166</v>
      </c>
      <c r="CG405" s="34">
        <v>0.99490174473632664</v>
      </c>
      <c r="CH405" s="34">
        <v>0.99483973158349004</v>
      </c>
      <c r="CI405" s="34">
        <v>0.99477772229599115</v>
      </c>
      <c r="CJ405" s="34">
        <v>0.99471571687358906</v>
      </c>
      <c r="CK405" s="34">
        <v>0.99465371531604274</v>
      </c>
      <c r="CL405" s="34">
        <v>0.99459171762311116</v>
      </c>
      <c r="CM405" s="34">
        <v>0.9945297237945534</v>
      </c>
      <c r="CN405" s="34">
        <v>0.99446773383012899</v>
      </c>
      <c r="CO405" s="34">
        <v>0.99440574772959678</v>
      </c>
      <c r="CP405" s="34">
        <v>0.99434376549271597</v>
      </c>
      <c r="CQ405" s="34">
        <v>0.99428178711924564</v>
      </c>
      <c r="CR405" s="34">
        <v>0.99418882289425126</v>
      </c>
      <c r="CS405" s="34">
        <v>0.99409586736130684</v>
      </c>
      <c r="CT405" s="34">
        <v>0.99400292051959993</v>
      </c>
      <c r="CU405" s="34">
        <v>0.99390998236831796</v>
      </c>
      <c r="CV405" s="34">
        <v>0.99381705290664812</v>
      </c>
      <c r="CW405" s="34">
        <v>0.99372413213377797</v>
      </c>
      <c r="CX405" s="34">
        <v>0.99363122004889526</v>
      </c>
      <c r="CY405" s="34">
        <v>0.99353831665118764</v>
      </c>
      <c r="CZ405" s="34">
        <v>0.99344542193984309</v>
      </c>
      <c r="DA405" s="34">
        <v>0.99335253591404893</v>
      </c>
      <c r="DB405" s="34">
        <v>0.99325965857299336</v>
      </c>
    </row>
    <row r="406" spans="1:106" x14ac:dyDescent="0.2">
      <c r="A406" s="13">
        <f t="shared" ca="1" si="6"/>
        <v>44838</v>
      </c>
      <c r="B406" s="34">
        <v>1.0000623348172251</v>
      </c>
      <c r="C406" s="34">
        <v>1</v>
      </c>
      <c r="D406" s="34">
        <v>0.99993766906816206</v>
      </c>
      <c r="E406" s="34">
        <v>0.99987534202146944</v>
      </c>
      <c r="F406" s="34">
        <v>0.99981301885967966</v>
      </c>
      <c r="G406" s="34">
        <v>0.99975069958255058</v>
      </c>
      <c r="H406" s="34">
        <v>0.99968838418983996</v>
      </c>
      <c r="I406" s="34">
        <v>0.9996260726813061</v>
      </c>
      <c r="J406" s="34">
        <v>0.99956376505670663</v>
      </c>
      <c r="K406" s="34">
        <v>0.99950146131579942</v>
      </c>
      <c r="L406" s="34">
        <v>0.99943916145834222</v>
      </c>
      <c r="M406" s="34">
        <v>0.99937686548409332</v>
      </c>
      <c r="N406" s="34">
        <v>0.99931457339281049</v>
      </c>
      <c r="O406" s="34">
        <v>0.9992522851842518</v>
      </c>
      <c r="P406" s="34">
        <v>0.99919000085817533</v>
      </c>
      <c r="Q406" s="34">
        <v>0.99912772041433895</v>
      </c>
      <c r="R406" s="34">
        <v>0.99906544385250051</v>
      </c>
      <c r="S406" s="34">
        <v>0.99900317117241821</v>
      </c>
      <c r="T406" s="34">
        <v>0.99894090237385014</v>
      </c>
      <c r="U406" s="34">
        <v>0.99887863745655447</v>
      </c>
      <c r="V406" s="34">
        <v>0.99881637642028875</v>
      </c>
      <c r="W406" s="34">
        <v>0.99875411926481172</v>
      </c>
      <c r="X406" s="34">
        <v>0.99869186598988102</v>
      </c>
      <c r="Y406" s="34">
        <v>0.99862961659525507</v>
      </c>
      <c r="Z406" s="34">
        <v>0.99856737108069182</v>
      </c>
      <c r="AA406" s="34">
        <v>0.99850512944594971</v>
      </c>
      <c r="AB406" s="34">
        <v>0.99844289169078648</v>
      </c>
      <c r="AC406" s="34">
        <v>0.99838065781496055</v>
      </c>
      <c r="AD406" s="34">
        <v>0.9983184278182301</v>
      </c>
      <c r="AE406" s="34">
        <v>0.99825620170035334</v>
      </c>
      <c r="AF406" s="34">
        <v>0.99819397946108868</v>
      </c>
      <c r="AG406" s="34">
        <v>0.99813176110019375</v>
      </c>
      <c r="AH406" s="34">
        <v>0.99806954661742753</v>
      </c>
      <c r="AI406" s="34">
        <v>0.99800733601254787</v>
      </c>
      <c r="AJ406" s="34">
        <v>0.99794512928531343</v>
      </c>
      <c r="AK406" s="34">
        <v>0.99788292643548193</v>
      </c>
      <c r="AL406" s="34">
        <v>0.99782072746281236</v>
      </c>
      <c r="AM406" s="34">
        <v>0.99775853236706247</v>
      </c>
      <c r="AN406" s="34">
        <v>0.99769634114799088</v>
      </c>
      <c r="AO406" s="34">
        <v>0.99763415380535614</v>
      </c>
      <c r="AP406" s="34">
        <v>0.99757197033891631</v>
      </c>
      <c r="AQ406" s="34">
        <v>0.99750979074842983</v>
      </c>
      <c r="AR406" s="34">
        <v>0.99744761503365498</v>
      </c>
      <c r="AS406" s="34">
        <v>0.99738544319435074</v>
      </c>
      <c r="AT406" s="34">
        <v>0.99732327523027486</v>
      </c>
      <c r="AU406" s="34">
        <v>0.99726111114118621</v>
      </c>
      <c r="AV406" s="34">
        <v>0.9971989509268433</v>
      </c>
      <c r="AW406" s="34">
        <v>0.99713679458700422</v>
      </c>
      <c r="AX406" s="34">
        <v>0.99707464212142793</v>
      </c>
      <c r="AY406" s="34">
        <v>0.99701249352987276</v>
      </c>
      <c r="AZ406" s="34">
        <v>0.99695034881209699</v>
      </c>
      <c r="BA406" s="34">
        <v>0.99688820796785971</v>
      </c>
      <c r="BB406" s="34">
        <v>0.99682607099691889</v>
      </c>
      <c r="BC406" s="34">
        <v>0.9967639378990335</v>
      </c>
      <c r="BD406" s="34">
        <v>0.99670180867396196</v>
      </c>
      <c r="BE406" s="34">
        <v>0.99663968332146291</v>
      </c>
      <c r="BF406" s="34">
        <v>0.99657756184129487</v>
      </c>
      <c r="BG406" s="34">
        <v>0.99651544423321681</v>
      </c>
      <c r="BH406" s="34">
        <v>0.99645333049698681</v>
      </c>
      <c r="BI406" s="34">
        <v>0.99639122063236407</v>
      </c>
      <c r="BJ406" s="34">
        <v>0.99632911463910701</v>
      </c>
      <c r="BK406" s="34">
        <v>0.99626701251697447</v>
      </c>
      <c r="BL406" s="34">
        <v>0.99620491426572511</v>
      </c>
      <c r="BM406" s="34">
        <v>0.99614281988511755</v>
      </c>
      <c r="BN406" s="34">
        <v>0.99608072937491055</v>
      </c>
      <c r="BO406" s="34">
        <v>0.99601864273486307</v>
      </c>
      <c r="BP406" s="34">
        <v>0.99595655996473353</v>
      </c>
      <c r="BQ406" s="34">
        <v>0.99589448106428102</v>
      </c>
      <c r="BR406" s="34">
        <v>0.99583240603326406</v>
      </c>
      <c r="BS406" s="34">
        <v>0.99577033487144184</v>
      </c>
      <c r="BT406" s="34">
        <v>0.99570826757857278</v>
      </c>
      <c r="BU406" s="34">
        <v>0.99564620415441618</v>
      </c>
      <c r="BV406" s="34">
        <v>0.99558414459873046</v>
      </c>
      <c r="BW406" s="34">
        <v>0.99552208891127458</v>
      </c>
      <c r="BX406" s="34">
        <v>0.99546003709180764</v>
      </c>
      <c r="BY406" s="34">
        <v>0.99539798914008859</v>
      </c>
      <c r="BZ406" s="34">
        <v>0.99533594505587586</v>
      </c>
      <c r="CA406" s="34">
        <v>0.99527390483892897</v>
      </c>
      <c r="CB406" s="34">
        <v>0.99521186848900656</v>
      </c>
      <c r="CC406" s="34">
        <v>0.99514983600586759</v>
      </c>
      <c r="CD406" s="34">
        <v>0.99508780738927105</v>
      </c>
      <c r="CE406" s="34">
        <v>0.99502578263897612</v>
      </c>
      <c r="CF406" s="34">
        <v>0.99496376175474166</v>
      </c>
      <c r="CG406" s="34">
        <v>0.99490174473632664</v>
      </c>
      <c r="CH406" s="34">
        <v>0.99483973158349004</v>
      </c>
      <c r="CI406" s="34">
        <v>0.99477772229599115</v>
      </c>
      <c r="CJ406" s="34">
        <v>0.99471571687358906</v>
      </c>
      <c r="CK406" s="34">
        <v>0.99465371531604274</v>
      </c>
      <c r="CL406" s="34">
        <v>0.99459171762311116</v>
      </c>
      <c r="CM406" s="34">
        <v>0.9945297237945534</v>
      </c>
      <c r="CN406" s="34">
        <v>0.99446773383012899</v>
      </c>
      <c r="CO406" s="34">
        <v>0.99440574772959678</v>
      </c>
      <c r="CP406" s="34">
        <v>0.99434376549271597</v>
      </c>
      <c r="CQ406" s="34">
        <v>0.99428178711924564</v>
      </c>
      <c r="CR406" s="34">
        <v>0.99418882289425126</v>
      </c>
      <c r="CS406" s="34">
        <v>0.99409586736130684</v>
      </c>
      <c r="CT406" s="34">
        <v>0.99400292051959993</v>
      </c>
      <c r="CU406" s="34">
        <v>0.99390998236831796</v>
      </c>
      <c r="CV406" s="34">
        <v>0.99381705290664812</v>
      </c>
      <c r="CW406" s="34">
        <v>0.99372413213377797</v>
      </c>
      <c r="CX406" s="34">
        <v>0.99363122004889526</v>
      </c>
      <c r="CY406" s="34">
        <v>0.99353831665118764</v>
      </c>
      <c r="CZ406" s="34">
        <v>0.99344542193984309</v>
      </c>
      <c r="DA406" s="34">
        <v>0.99335253591404893</v>
      </c>
      <c r="DB406" s="34">
        <v>0.99325965857299336</v>
      </c>
    </row>
    <row r="407" spans="1:106" x14ac:dyDescent="0.2">
      <c r="A407" s="13">
        <f t="shared" ca="1" si="6"/>
        <v>44839</v>
      </c>
      <c r="B407" s="34">
        <v>1.0000623348172251</v>
      </c>
      <c r="C407" s="34">
        <v>1</v>
      </c>
      <c r="D407" s="34">
        <v>0.99993766906816206</v>
      </c>
      <c r="E407" s="34">
        <v>0.99987534202146944</v>
      </c>
      <c r="F407" s="34">
        <v>0.99981301885967966</v>
      </c>
      <c r="G407" s="34">
        <v>0.99975069958255058</v>
      </c>
      <c r="H407" s="34">
        <v>0.99968838418983996</v>
      </c>
      <c r="I407" s="34">
        <v>0.9996260726813061</v>
      </c>
      <c r="J407" s="34">
        <v>0.99956376505670663</v>
      </c>
      <c r="K407" s="34">
        <v>0.99950146131579942</v>
      </c>
      <c r="L407" s="34">
        <v>0.99943916145834222</v>
      </c>
      <c r="M407" s="34">
        <v>0.99937686548409332</v>
      </c>
      <c r="N407" s="34">
        <v>0.99931457339281049</v>
      </c>
      <c r="O407" s="34">
        <v>0.9992522851842518</v>
      </c>
      <c r="P407" s="34">
        <v>0.99919000085817533</v>
      </c>
      <c r="Q407" s="34">
        <v>0.99912772041433895</v>
      </c>
      <c r="R407" s="34">
        <v>0.99906544385250051</v>
      </c>
      <c r="S407" s="34">
        <v>0.99900317117241821</v>
      </c>
      <c r="T407" s="34">
        <v>0.99894090237385014</v>
      </c>
      <c r="U407" s="34">
        <v>0.99887863745655447</v>
      </c>
      <c r="V407" s="34">
        <v>0.99881637642028875</v>
      </c>
      <c r="W407" s="34">
        <v>0.99875411926481172</v>
      </c>
      <c r="X407" s="34">
        <v>0.99869186598988102</v>
      </c>
      <c r="Y407" s="34">
        <v>0.99862961659525507</v>
      </c>
      <c r="Z407" s="34">
        <v>0.99856737108069182</v>
      </c>
      <c r="AA407" s="34">
        <v>0.99850512944594971</v>
      </c>
      <c r="AB407" s="34">
        <v>0.99844289169078648</v>
      </c>
      <c r="AC407" s="34">
        <v>0.99838065781496055</v>
      </c>
      <c r="AD407" s="34">
        <v>0.9983184278182301</v>
      </c>
      <c r="AE407" s="34">
        <v>0.99825620170035334</v>
      </c>
      <c r="AF407" s="34">
        <v>0.99819397946108868</v>
      </c>
      <c r="AG407" s="34">
        <v>0.99813176110019375</v>
      </c>
      <c r="AH407" s="34">
        <v>0.99806954661742753</v>
      </c>
      <c r="AI407" s="34">
        <v>0.99800733601254787</v>
      </c>
      <c r="AJ407" s="34">
        <v>0.99794512928531343</v>
      </c>
      <c r="AK407" s="34">
        <v>0.99788292643548193</v>
      </c>
      <c r="AL407" s="34">
        <v>0.99782072746281236</v>
      </c>
      <c r="AM407" s="34">
        <v>0.99775853236706247</v>
      </c>
      <c r="AN407" s="34">
        <v>0.99769634114799088</v>
      </c>
      <c r="AO407" s="34">
        <v>0.99763415380535614</v>
      </c>
      <c r="AP407" s="34">
        <v>0.99757197033891631</v>
      </c>
      <c r="AQ407" s="34">
        <v>0.99750979074842983</v>
      </c>
      <c r="AR407" s="34">
        <v>0.99744761503365498</v>
      </c>
      <c r="AS407" s="34">
        <v>0.99738544319435074</v>
      </c>
      <c r="AT407" s="34">
        <v>0.99732327523027486</v>
      </c>
      <c r="AU407" s="34">
        <v>0.99726111114118621</v>
      </c>
      <c r="AV407" s="34">
        <v>0.9971989509268433</v>
      </c>
      <c r="AW407" s="34">
        <v>0.99713679458700422</v>
      </c>
      <c r="AX407" s="34">
        <v>0.99707464212142793</v>
      </c>
      <c r="AY407" s="34">
        <v>0.99701249352987276</v>
      </c>
      <c r="AZ407" s="34">
        <v>0.99695034881209699</v>
      </c>
      <c r="BA407" s="34">
        <v>0.99688820796785971</v>
      </c>
      <c r="BB407" s="34">
        <v>0.99682607099691889</v>
      </c>
      <c r="BC407" s="34">
        <v>0.9967639378990335</v>
      </c>
      <c r="BD407" s="34">
        <v>0.99670180867396196</v>
      </c>
      <c r="BE407" s="34">
        <v>0.99663968332146291</v>
      </c>
      <c r="BF407" s="34">
        <v>0.99657756184129487</v>
      </c>
      <c r="BG407" s="34">
        <v>0.99651544423321681</v>
      </c>
      <c r="BH407" s="34">
        <v>0.99645333049698681</v>
      </c>
      <c r="BI407" s="34">
        <v>0.99639122063236407</v>
      </c>
      <c r="BJ407" s="34">
        <v>0.99632911463910701</v>
      </c>
      <c r="BK407" s="34">
        <v>0.99626701251697447</v>
      </c>
      <c r="BL407" s="34">
        <v>0.99620491426572511</v>
      </c>
      <c r="BM407" s="34">
        <v>0.99614281988511755</v>
      </c>
      <c r="BN407" s="34">
        <v>0.99608072937491055</v>
      </c>
      <c r="BO407" s="34">
        <v>0.99601864273486307</v>
      </c>
      <c r="BP407" s="34">
        <v>0.99595655996473353</v>
      </c>
      <c r="BQ407" s="34">
        <v>0.99589448106428102</v>
      </c>
      <c r="BR407" s="34">
        <v>0.99583240603326406</v>
      </c>
      <c r="BS407" s="34">
        <v>0.99577033487144184</v>
      </c>
      <c r="BT407" s="34">
        <v>0.99570826757857278</v>
      </c>
      <c r="BU407" s="34">
        <v>0.99564620415441618</v>
      </c>
      <c r="BV407" s="34">
        <v>0.99558414459873046</v>
      </c>
      <c r="BW407" s="34">
        <v>0.99552208891127458</v>
      </c>
      <c r="BX407" s="34">
        <v>0.99546003709180764</v>
      </c>
      <c r="BY407" s="34">
        <v>0.99539798914008859</v>
      </c>
      <c r="BZ407" s="34">
        <v>0.99533594505587586</v>
      </c>
      <c r="CA407" s="34">
        <v>0.99527390483892897</v>
      </c>
      <c r="CB407" s="34">
        <v>0.99521186848900656</v>
      </c>
      <c r="CC407" s="34">
        <v>0.99514983600586759</v>
      </c>
      <c r="CD407" s="34">
        <v>0.99508780738927105</v>
      </c>
      <c r="CE407" s="34">
        <v>0.99502578263897612</v>
      </c>
      <c r="CF407" s="34">
        <v>0.99496376175474166</v>
      </c>
      <c r="CG407" s="34">
        <v>0.99490174473632664</v>
      </c>
      <c r="CH407" s="34">
        <v>0.99483973158349004</v>
      </c>
      <c r="CI407" s="34">
        <v>0.99477772229599115</v>
      </c>
      <c r="CJ407" s="34">
        <v>0.99471571687358906</v>
      </c>
      <c r="CK407" s="34">
        <v>0.99465371531604274</v>
      </c>
      <c r="CL407" s="34">
        <v>0.99459171762311116</v>
      </c>
      <c r="CM407" s="34">
        <v>0.9945297237945534</v>
      </c>
      <c r="CN407" s="34">
        <v>0.99446773383012899</v>
      </c>
      <c r="CO407" s="34">
        <v>0.99440574772959678</v>
      </c>
      <c r="CP407" s="34">
        <v>0.99434376549271597</v>
      </c>
      <c r="CQ407" s="34">
        <v>0.99428178711924564</v>
      </c>
      <c r="CR407" s="34">
        <v>0.99418882289425126</v>
      </c>
      <c r="CS407" s="34">
        <v>0.99409586736130684</v>
      </c>
      <c r="CT407" s="34">
        <v>0.99400292051959993</v>
      </c>
      <c r="CU407" s="34">
        <v>0.99390998236831796</v>
      </c>
      <c r="CV407" s="34">
        <v>0.99381705290664812</v>
      </c>
      <c r="CW407" s="34">
        <v>0.99372413213377797</v>
      </c>
      <c r="CX407" s="34">
        <v>0.99363122004889526</v>
      </c>
      <c r="CY407" s="34">
        <v>0.99353831665118764</v>
      </c>
      <c r="CZ407" s="34">
        <v>0.99344542193984309</v>
      </c>
      <c r="DA407" s="34">
        <v>0.99335253591404893</v>
      </c>
      <c r="DB407" s="34">
        <v>0.99325965857299336</v>
      </c>
    </row>
    <row r="408" spans="1:106" x14ac:dyDescent="0.2">
      <c r="A408" s="13">
        <f t="shared" ca="1" si="6"/>
        <v>44840</v>
      </c>
      <c r="B408" s="34">
        <v>1.0000623348172251</v>
      </c>
      <c r="C408" s="34">
        <v>1</v>
      </c>
      <c r="D408" s="34">
        <v>0.99993766906816206</v>
      </c>
      <c r="E408" s="34">
        <v>0.99987534202146944</v>
      </c>
      <c r="F408" s="34">
        <v>0.99981301885967966</v>
      </c>
      <c r="G408" s="34">
        <v>0.99975069958255058</v>
      </c>
      <c r="H408" s="34">
        <v>0.99968838418983996</v>
      </c>
      <c r="I408" s="34">
        <v>0.9996260726813061</v>
      </c>
      <c r="J408" s="34">
        <v>0.99956376505670663</v>
      </c>
      <c r="K408" s="34">
        <v>0.99950146131579942</v>
      </c>
      <c r="L408" s="34">
        <v>0.99943916145834222</v>
      </c>
      <c r="M408" s="34">
        <v>0.99937686548409332</v>
      </c>
      <c r="N408" s="34">
        <v>0.99931457339281049</v>
      </c>
      <c r="O408" s="34">
        <v>0.9992522851842518</v>
      </c>
      <c r="P408" s="34">
        <v>0.99919000085817533</v>
      </c>
      <c r="Q408" s="34">
        <v>0.99912772041433895</v>
      </c>
      <c r="R408" s="34">
        <v>0.99906544385250051</v>
      </c>
      <c r="S408" s="34">
        <v>0.99900317117241821</v>
      </c>
      <c r="T408" s="34">
        <v>0.99894090237385014</v>
      </c>
      <c r="U408" s="34">
        <v>0.99887863745655447</v>
      </c>
      <c r="V408" s="34">
        <v>0.99881637642028875</v>
      </c>
      <c r="W408" s="34">
        <v>0.99875411926481172</v>
      </c>
      <c r="X408" s="34">
        <v>0.99869186598988102</v>
      </c>
      <c r="Y408" s="34">
        <v>0.99862961659525507</v>
      </c>
      <c r="Z408" s="34">
        <v>0.99856737108069182</v>
      </c>
      <c r="AA408" s="34">
        <v>0.99850512944594971</v>
      </c>
      <c r="AB408" s="34">
        <v>0.99844289169078648</v>
      </c>
      <c r="AC408" s="34">
        <v>0.99838065781496055</v>
      </c>
      <c r="AD408" s="34">
        <v>0.9983184278182301</v>
      </c>
      <c r="AE408" s="34">
        <v>0.99825620170035334</v>
      </c>
      <c r="AF408" s="34">
        <v>0.99819397946108868</v>
      </c>
      <c r="AG408" s="34">
        <v>0.99813176110019375</v>
      </c>
      <c r="AH408" s="34">
        <v>0.99806954661742753</v>
      </c>
      <c r="AI408" s="34">
        <v>0.99800733601254787</v>
      </c>
      <c r="AJ408" s="34">
        <v>0.99794512928531343</v>
      </c>
      <c r="AK408" s="34">
        <v>0.99788292643548193</v>
      </c>
      <c r="AL408" s="34">
        <v>0.99782072746281236</v>
      </c>
      <c r="AM408" s="34">
        <v>0.99775853236706247</v>
      </c>
      <c r="AN408" s="34">
        <v>0.99769634114799088</v>
      </c>
      <c r="AO408" s="34">
        <v>0.99763415380535614</v>
      </c>
      <c r="AP408" s="34">
        <v>0.99757197033891631</v>
      </c>
      <c r="AQ408" s="34">
        <v>0.99750979074842983</v>
      </c>
      <c r="AR408" s="34">
        <v>0.99744761503365498</v>
      </c>
      <c r="AS408" s="34">
        <v>0.99738544319435074</v>
      </c>
      <c r="AT408" s="34">
        <v>0.99732327523027486</v>
      </c>
      <c r="AU408" s="34">
        <v>0.99726111114118621</v>
      </c>
      <c r="AV408" s="34">
        <v>0.9971989509268433</v>
      </c>
      <c r="AW408" s="34">
        <v>0.99713679458700422</v>
      </c>
      <c r="AX408" s="34">
        <v>0.99707464212142793</v>
      </c>
      <c r="AY408" s="34">
        <v>0.99701249352987276</v>
      </c>
      <c r="AZ408" s="34">
        <v>0.99695034881209699</v>
      </c>
      <c r="BA408" s="34">
        <v>0.99688820796785971</v>
      </c>
      <c r="BB408" s="34">
        <v>0.99682607099691889</v>
      </c>
      <c r="BC408" s="34">
        <v>0.9967639378990335</v>
      </c>
      <c r="BD408" s="34">
        <v>0.99670180867396196</v>
      </c>
      <c r="BE408" s="34">
        <v>0.99663968332146291</v>
      </c>
      <c r="BF408" s="34">
        <v>0.99657756184129487</v>
      </c>
      <c r="BG408" s="34">
        <v>0.99651544423321681</v>
      </c>
      <c r="BH408" s="34">
        <v>0.99645333049698681</v>
      </c>
      <c r="BI408" s="34">
        <v>0.99639122063236407</v>
      </c>
      <c r="BJ408" s="34">
        <v>0.99632911463910701</v>
      </c>
      <c r="BK408" s="34">
        <v>0.99626701251697447</v>
      </c>
      <c r="BL408" s="34">
        <v>0.99620491426572511</v>
      </c>
      <c r="BM408" s="34">
        <v>0.99614281988511755</v>
      </c>
      <c r="BN408" s="34">
        <v>0.99608072937491055</v>
      </c>
      <c r="BO408" s="34">
        <v>0.99601864273486307</v>
      </c>
      <c r="BP408" s="34">
        <v>0.99595655996473353</v>
      </c>
      <c r="BQ408" s="34">
        <v>0.99589448106428102</v>
      </c>
      <c r="BR408" s="34">
        <v>0.99583240603326406</v>
      </c>
      <c r="BS408" s="34">
        <v>0.99577033487144184</v>
      </c>
      <c r="BT408" s="34">
        <v>0.99570826757857278</v>
      </c>
      <c r="BU408" s="34">
        <v>0.99564620415441618</v>
      </c>
      <c r="BV408" s="34">
        <v>0.99558414459873046</v>
      </c>
      <c r="BW408" s="34">
        <v>0.99552208891127458</v>
      </c>
      <c r="BX408" s="34">
        <v>0.99546003709180764</v>
      </c>
      <c r="BY408" s="34">
        <v>0.99539798914008859</v>
      </c>
      <c r="BZ408" s="34">
        <v>0.99533594505587586</v>
      </c>
      <c r="CA408" s="34">
        <v>0.99527390483892897</v>
      </c>
      <c r="CB408" s="34">
        <v>0.99521186848900656</v>
      </c>
      <c r="CC408" s="34">
        <v>0.99514983600586759</v>
      </c>
      <c r="CD408" s="34">
        <v>0.99508780738927105</v>
      </c>
      <c r="CE408" s="34">
        <v>0.99502578263897612</v>
      </c>
      <c r="CF408" s="34">
        <v>0.99496376175474166</v>
      </c>
      <c r="CG408" s="34">
        <v>0.99490174473632664</v>
      </c>
      <c r="CH408" s="34">
        <v>0.99483973158349004</v>
      </c>
      <c r="CI408" s="34">
        <v>0.99477772229599115</v>
      </c>
      <c r="CJ408" s="34">
        <v>0.99471571687358906</v>
      </c>
      <c r="CK408" s="34">
        <v>0.99465371531604274</v>
      </c>
      <c r="CL408" s="34">
        <v>0.99459171762311116</v>
      </c>
      <c r="CM408" s="34">
        <v>0.9945297237945534</v>
      </c>
      <c r="CN408" s="34">
        <v>0.99446773383012899</v>
      </c>
      <c r="CO408" s="34">
        <v>0.99440574772959678</v>
      </c>
      <c r="CP408" s="34">
        <v>0.99434376549271597</v>
      </c>
      <c r="CQ408" s="34">
        <v>0.99428178711924564</v>
      </c>
      <c r="CR408" s="34">
        <v>0.99418882289425126</v>
      </c>
      <c r="CS408" s="34">
        <v>0.99409586736130684</v>
      </c>
      <c r="CT408" s="34">
        <v>0.99400292051959993</v>
      </c>
      <c r="CU408" s="34">
        <v>0.99390998236831796</v>
      </c>
      <c r="CV408" s="34">
        <v>0.99381705290664812</v>
      </c>
      <c r="CW408" s="34">
        <v>0.99372413213377797</v>
      </c>
      <c r="CX408" s="34">
        <v>0.99363122004889526</v>
      </c>
      <c r="CY408" s="34">
        <v>0.99353831665118764</v>
      </c>
      <c r="CZ408" s="34">
        <v>0.99344542193984309</v>
      </c>
      <c r="DA408" s="34">
        <v>0.99335253591404893</v>
      </c>
      <c r="DB408" s="34">
        <v>0.99325965857299336</v>
      </c>
    </row>
    <row r="409" spans="1:106" x14ac:dyDescent="0.2">
      <c r="A409" s="13">
        <f t="shared" ca="1" si="6"/>
        <v>44841</v>
      </c>
      <c r="B409" s="34">
        <v>1.0000623348172251</v>
      </c>
      <c r="C409" s="34">
        <v>1</v>
      </c>
      <c r="D409" s="34">
        <v>0.99993766906816206</v>
      </c>
      <c r="E409" s="34">
        <v>0.99987534202146944</v>
      </c>
      <c r="F409" s="34">
        <v>0.99981301885967966</v>
      </c>
      <c r="G409" s="34">
        <v>0.99975069958255058</v>
      </c>
      <c r="H409" s="34">
        <v>0.99968838418983996</v>
      </c>
      <c r="I409" s="34">
        <v>0.9996260726813061</v>
      </c>
      <c r="J409" s="34">
        <v>0.99956376505670663</v>
      </c>
      <c r="K409" s="34">
        <v>0.99950146131579942</v>
      </c>
      <c r="L409" s="34">
        <v>0.99943916145834222</v>
      </c>
      <c r="M409" s="34">
        <v>0.99937686548409332</v>
      </c>
      <c r="N409" s="34">
        <v>0.99931457339281049</v>
      </c>
      <c r="O409" s="34">
        <v>0.9992522851842518</v>
      </c>
      <c r="P409" s="34">
        <v>0.99919000085817533</v>
      </c>
      <c r="Q409" s="34">
        <v>0.99912772041433895</v>
      </c>
      <c r="R409" s="34">
        <v>0.99906544385250051</v>
      </c>
      <c r="S409" s="34">
        <v>0.99900317117241821</v>
      </c>
      <c r="T409" s="34">
        <v>0.99894090237385014</v>
      </c>
      <c r="U409" s="34">
        <v>0.99887863745655447</v>
      </c>
      <c r="V409" s="34">
        <v>0.99881637642028875</v>
      </c>
      <c r="W409" s="34">
        <v>0.99875411926481172</v>
      </c>
      <c r="X409" s="34">
        <v>0.99869186598988102</v>
      </c>
      <c r="Y409" s="34">
        <v>0.99862961659525507</v>
      </c>
      <c r="Z409" s="34">
        <v>0.99856737108069182</v>
      </c>
      <c r="AA409" s="34">
        <v>0.99850512944594971</v>
      </c>
      <c r="AB409" s="34">
        <v>0.99844289169078648</v>
      </c>
      <c r="AC409" s="34">
        <v>0.99838065781496055</v>
      </c>
      <c r="AD409" s="34">
        <v>0.9983184278182301</v>
      </c>
      <c r="AE409" s="34">
        <v>0.99825620170035334</v>
      </c>
      <c r="AF409" s="34">
        <v>0.99819397946108868</v>
      </c>
      <c r="AG409" s="34">
        <v>0.99813176110019375</v>
      </c>
      <c r="AH409" s="34">
        <v>0.99806954661742753</v>
      </c>
      <c r="AI409" s="34">
        <v>0.99800733601254787</v>
      </c>
      <c r="AJ409" s="34">
        <v>0.99794512928531343</v>
      </c>
      <c r="AK409" s="34">
        <v>0.99788292643548193</v>
      </c>
      <c r="AL409" s="34">
        <v>0.99782072746281236</v>
      </c>
      <c r="AM409" s="34">
        <v>0.99775853236706247</v>
      </c>
      <c r="AN409" s="34">
        <v>0.99769634114799088</v>
      </c>
      <c r="AO409" s="34">
        <v>0.99763415380535614</v>
      </c>
      <c r="AP409" s="34">
        <v>0.99757197033891631</v>
      </c>
      <c r="AQ409" s="34">
        <v>0.99750979074842983</v>
      </c>
      <c r="AR409" s="34">
        <v>0.99744761503365498</v>
      </c>
      <c r="AS409" s="34">
        <v>0.99738544319435074</v>
      </c>
      <c r="AT409" s="34">
        <v>0.99732327523027486</v>
      </c>
      <c r="AU409" s="34">
        <v>0.99726111114118621</v>
      </c>
      <c r="AV409" s="34">
        <v>0.9971989509268433</v>
      </c>
      <c r="AW409" s="34">
        <v>0.99713679458700422</v>
      </c>
      <c r="AX409" s="34">
        <v>0.99707464212142793</v>
      </c>
      <c r="AY409" s="34">
        <v>0.99701249352987276</v>
      </c>
      <c r="AZ409" s="34">
        <v>0.99695034881209699</v>
      </c>
      <c r="BA409" s="34">
        <v>0.99688820796785971</v>
      </c>
      <c r="BB409" s="34">
        <v>0.99682607099691889</v>
      </c>
      <c r="BC409" s="34">
        <v>0.9967639378990335</v>
      </c>
      <c r="BD409" s="34">
        <v>0.99670180867396196</v>
      </c>
      <c r="BE409" s="34">
        <v>0.99663968332146291</v>
      </c>
      <c r="BF409" s="34">
        <v>0.99657756184129487</v>
      </c>
      <c r="BG409" s="34">
        <v>0.99651544423321681</v>
      </c>
      <c r="BH409" s="34">
        <v>0.99645333049698681</v>
      </c>
      <c r="BI409" s="34">
        <v>0.99639122063236407</v>
      </c>
      <c r="BJ409" s="34">
        <v>0.99632911463910701</v>
      </c>
      <c r="BK409" s="34">
        <v>0.99626701251697447</v>
      </c>
      <c r="BL409" s="34">
        <v>0.99620491426572511</v>
      </c>
      <c r="BM409" s="34">
        <v>0.99614281988511755</v>
      </c>
      <c r="BN409" s="34">
        <v>0.99608072937491055</v>
      </c>
      <c r="BO409" s="34">
        <v>0.99601864273486307</v>
      </c>
      <c r="BP409" s="34">
        <v>0.99595655996473353</v>
      </c>
      <c r="BQ409" s="34">
        <v>0.99589448106428102</v>
      </c>
      <c r="BR409" s="34">
        <v>0.99583240603326406</v>
      </c>
      <c r="BS409" s="34">
        <v>0.99577033487144184</v>
      </c>
      <c r="BT409" s="34">
        <v>0.99570826757857278</v>
      </c>
      <c r="BU409" s="34">
        <v>0.99564620415441618</v>
      </c>
      <c r="BV409" s="34">
        <v>0.99558414459873046</v>
      </c>
      <c r="BW409" s="34">
        <v>0.99552208891127458</v>
      </c>
      <c r="BX409" s="34">
        <v>0.99546003709180764</v>
      </c>
      <c r="BY409" s="34">
        <v>0.99539798914008859</v>
      </c>
      <c r="BZ409" s="34">
        <v>0.99533594505587586</v>
      </c>
      <c r="CA409" s="34">
        <v>0.99527390483892897</v>
      </c>
      <c r="CB409" s="34">
        <v>0.99521186848900656</v>
      </c>
      <c r="CC409" s="34">
        <v>0.99514983600586759</v>
      </c>
      <c r="CD409" s="34">
        <v>0.99508780738927105</v>
      </c>
      <c r="CE409" s="34">
        <v>0.99502578263897612</v>
      </c>
      <c r="CF409" s="34">
        <v>0.99496376175474166</v>
      </c>
      <c r="CG409" s="34">
        <v>0.99490174473632664</v>
      </c>
      <c r="CH409" s="34">
        <v>0.99483973158349004</v>
      </c>
      <c r="CI409" s="34">
        <v>0.99477772229599115</v>
      </c>
      <c r="CJ409" s="34">
        <v>0.99471571687358906</v>
      </c>
      <c r="CK409" s="34">
        <v>0.99465371531604274</v>
      </c>
      <c r="CL409" s="34">
        <v>0.99459171762311116</v>
      </c>
      <c r="CM409" s="34">
        <v>0.9945297237945534</v>
      </c>
      <c r="CN409" s="34">
        <v>0.99446773383012899</v>
      </c>
      <c r="CO409" s="34">
        <v>0.99440574772959678</v>
      </c>
      <c r="CP409" s="34">
        <v>0.99434376549271597</v>
      </c>
      <c r="CQ409" s="34">
        <v>0.99428178711924564</v>
      </c>
      <c r="CR409" s="34">
        <v>0.99418882289425126</v>
      </c>
      <c r="CS409" s="34">
        <v>0.99409586736130684</v>
      </c>
      <c r="CT409" s="34">
        <v>0.99400292051959993</v>
      </c>
      <c r="CU409" s="34">
        <v>0.99390998236831796</v>
      </c>
      <c r="CV409" s="34">
        <v>0.99381705290664812</v>
      </c>
      <c r="CW409" s="34">
        <v>0.99372413213377797</v>
      </c>
      <c r="CX409" s="34">
        <v>0.99363122004889526</v>
      </c>
      <c r="CY409" s="34">
        <v>0.99353831665118764</v>
      </c>
      <c r="CZ409" s="34">
        <v>0.99344542193984309</v>
      </c>
      <c r="DA409" s="34">
        <v>0.99335253591404893</v>
      </c>
      <c r="DB409" s="34">
        <v>0.99325965857299336</v>
      </c>
    </row>
    <row r="410" spans="1:106" x14ac:dyDescent="0.2">
      <c r="A410" s="13">
        <f t="shared" ca="1" si="6"/>
        <v>44844</v>
      </c>
      <c r="B410" s="34">
        <v>1.0000623348172251</v>
      </c>
      <c r="C410" s="34">
        <v>1</v>
      </c>
      <c r="D410" s="34">
        <v>0.99993766906816206</v>
      </c>
      <c r="E410" s="34">
        <v>0.99987534202146944</v>
      </c>
      <c r="F410" s="34">
        <v>0.99981301885967966</v>
      </c>
      <c r="G410" s="34">
        <v>0.99975069958255058</v>
      </c>
      <c r="H410" s="34">
        <v>0.99968838418983996</v>
      </c>
      <c r="I410" s="34">
        <v>0.9996260726813061</v>
      </c>
      <c r="J410" s="34">
        <v>0.99956376505670663</v>
      </c>
      <c r="K410" s="34">
        <v>0.99950146131579942</v>
      </c>
      <c r="L410" s="34">
        <v>0.99943916145834222</v>
      </c>
      <c r="M410" s="34">
        <v>0.99937686548409332</v>
      </c>
      <c r="N410" s="34">
        <v>0.99931457339281049</v>
      </c>
      <c r="O410" s="34">
        <v>0.9992522851842518</v>
      </c>
      <c r="P410" s="34">
        <v>0.99919000085817533</v>
      </c>
      <c r="Q410" s="34">
        <v>0.99912772041433895</v>
      </c>
      <c r="R410" s="34">
        <v>0.99906544385250051</v>
      </c>
      <c r="S410" s="34">
        <v>0.99900317117241821</v>
      </c>
      <c r="T410" s="34">
        <v>0.99894090237385014</v>
      </c>
      <c r="U410" s="34">
        <v>0.99887863745655447</v>
      </c>
      <c r="V410" s="34">
        <v>0.99881637642028875</v>
      </c>
      <c r="W410" s="34">
        <v>0.99875411926481172</v>
      </c>
      <c r="X410" s="34">
        <v>0.99869186598988102</v>
      </c>
      <c r="Y410" s="34">
        <v>0.99862961659525507</v>
      </c>
      <c r="Z410" s="34">
        <v>0.99856737108069182</v>
      </c>
      <c r="AA410" s="34">
        <v>0.99850512944594971</v>
      </c>
      <c r="AB410" s="34">
        <v>0.99844289169078648</v>
      </c>
      <c r="AC410" s="34">
        <v>0.99838065781496055</v>
      </c>
      <c r="AD410" s="34">
        <v>0.9983184278182301</v>
      </c>
      <c r="AE410" s="34">
        <v>0.99825620170035334</v>
      </c>
      <c r="AF410" s="34">
        <v>0.99819397946108868</v>
      </c>
      <c r="AG410" s="34">
        <v>0.99813176110019375</v>
      </c>
      <c r="AH410" s="34">
        <v>0.99806954661742753</v>
      </c>
      <c r="AI410" s="34">
        <v>0.99800733601254787</v>
      </c>
      <c r="AJ410" s="34">
        <v>0.99794512928531343</v>
      </c>
      <c r="AK410" s="34">
        <v>0.99788292643548193</v>
      </c>
      <c r="AL410" s="34">
        <v>0.99782072746281236</v>
      </c>
      <c r="AM410" s="34">
        <v>0.99775853236706247</v>
      </c>
      <c r="AN410" s="34">
        <v>0.99769634114799088</v>
      </c>
      <c r="AO410" s="34">
        <v>0.99763415380535614</v>
      </c>
      <c r="AP410" s="34">
        <v>0.99757197033891631</v>
      </c>
      <c r="AQ410" s="34">
        <v>0.99750979074842983</v>
      </c>
      <c r="AR410" s="34">
        <v>0.99744761503365498</v>
      </c>
      <c r="AS410" s="34">
        <v>0.99738544319435074</v>
      </c>
      <c r="AT410" s="34">
        <v>0.99732327523027486</v>
      </c>
      <c r="AU410" s="34">
        <v>0.99726111114118621</v>
      </c>
      <c r="AV410" s="34">
        <v>0.9971989509268433</v>
      </c>
      <c r="AW410" s="34">
        <v>0.99713679458700422</v>
      </c>
      <c r="AX410" s="34">
        <v>0.99707464212142793</v>
      </c>
      <c r="AY410" s="34">
        <v>0.99701249352987276</v>
      </c>
      <c r="AZ410" s="34">
        <v>0.99695034881209699</v>
      </c>
      <c r="BA410" s="34">
        <v>0.99688820796785971</v>
      </c>
      <c r="BB410" s="34">
        <v>0.99682607099691889</v>
      </c>
      <c r="BC410" s="34">
        <v>0.9967639378990335</v>
      </c>
      <c r="BD410" s="34">
        <v>0.99670180867396196</v>
      </c>
      <c r="BE410" s="34">
        <v>0.99663968332146291</v>
      </c>
      <c r="BF410" s="34">
        <v>0.99657756184129487</v>
      </c>
      <c r="BG410" s="34">
        <v>0.99651544423321681</v>
      </c>
      <c r="BH410" s="34">
        <v>0.99645333049698681</v>
      </c>
      <c r="BI410" s="34">
        <v>0.99639122063236407</v>
      </c>
      <c r="BJ410" s="34">
        <v>0.99632911463910701</v>
      </c>
      <c r="BK410" s="34">
        <v>0.99626701251697447</v>
      </c>
      <c r="BL410" s="34">
        <v>0.99620491426572511</v>
      </c>
      <c r="BM410" s="34">
        <v>0.99614281988511755</v>
      </c>
      <c r="BN410" s="34">
        <v>0.99608072937491055</v>
      </c>
      <c r="BO410" s="34">
        <v>0.99601864273486307</v>
      </c>
      <c r="BP410" s="34">
        <v>0.99595655996473353</v>
      </c>
      <c r="BQ410" s="34">
        <v>0.99589448106428102</v>
      </c>
      <c r="BR410" s="34">
        <v>0.99583240603326406</v>
      </c>
      <c r="BS410" s="34">
        <v>0.99577033487144184</v>
      </c>
      <c r="BT410" s="34">
        <v>0.99570826757857278</v>
      </c>
      <c r="BU410" s="34">
        <v>0.99564620415441618</v>
      </c>
      <c r="BV410" s="34">
        <v>0.99558414459873046</v>
      </c>
      <c r="BW410" s="34">
        <v>0.99552208891127458</v>
      </c>
      <c r="BX410" s="34">
        <v>0.99546003709180764</v>
      </c>
      <c r="BY410" s="34">
        <v>0.99539798914008859</v>
      </c>
      <c r="BZ410" s="34">
        <v>0.99533594505587586</v>
      </c>
      <c r="CA410" s="34">
        <v>0.99527390483892897</v>
      </c>
      <c r="CB410" s="34">
        <v>0.99521186848900656</v>
      </c>
      <c r="CC410" s="34">
        <v>0.99514983600586759</v>
      </c>
      <c r="CD410" s="34">
        <v>0.99508780738927105</v>
      </c>
      <c r="CE410" s="34">
        <v>0.99502578263897612</v>
      </c>
      <c r="CF410" s="34">
        <v>0.99496376175474166</v>
      </c>
      <c r="CG410" s="34">
        <v>0.99490174473632664</v>
      </c>
      <c r="CH410" s="34">
        <v>0.99483973158349004</v>
      </c>
      <c r="CI410" s="34">
        <v>0.99477772229599115</v>
      </c>
      <c r="CJ410" s="34">
        <v>0.99471571687358906</v>
      </c>
      <c r="CK410" s="34">
        <v>0.99465371531604274</v>
      </c>
      <c r="CL410" s="34">
        <v>0.99459171762311116</v>
      </c>
      <c r="CM410" s="34">
        <v>0.9945297237945534</v>
      </c>
      <c r="CN410" s="34">
        <v>0.99446773383012899</v>
      </c>
      <c r="CO410" s="34">
        <v>0.99440574772959678</v>
      </c>
      <c r="CP410" s="34">
        <v>0.99434376549271597</v>
      </c>
      <c r="CQ410" s="34">
        <v>0.99428178711924564</v>
      </c>
      <c r="CR410" s="34">
        <v>0.99418882289425126</v>
      </c>
      <c r="CS410" s="34">
        <v>0.99409586736130684</v>
      </c>
      <c r="CT410" s="34">
        <v>0.99400292051959993</v>
      </c>
      <c r="CU410" s="34">
        <v>0.99390998236831796</v>
      </c>
      <c r="CV410" s="34">
        <v>0.99381705290664812</v>
      </c>
      <c r="CW410" s="34">
        <v>0.99372413213377797</v>
      </c>
      <c r="CX410" s="34">
        <v>0.99363122004889526</v>
      </c>
      <c r="CY410" s="34">
        <v>0.99353831665118764</v>
      </c>
      <c r="CZ410" s="34">
        <v>0.99344542193984309</v>
      </c>
      <c r="DA410" s="34">
        <v>0.99335253591404893</v>
      </c>
      <c r="DB410" s="34">
        <v>0.99325965857299336</v>
      </c>
    </row>
    <row r="411" spans="1:106" x14ac:dyDescent="0.2">
      <c r="A411" s="13">
        <f t="shared" ca="1" si="6"/>
        <v>44845</v>
      </c>
      <c r="B411" s="34">
        <v>1.0000623348172251</v>
      </c>
      <c r="C411" s="34">
        <v>1</v>
      </c>
      <c r="D411" s="34">
        <v>0.99993766906816206</v>
      </c>
      <c r="E411" s="34">
        <v>0.99987534202146944</v>
      </c>
      <c r="F411" s="34">
        <v>0.99981301885967966</v>
      </c>
      <c r="G411" s="34">
        <v>0.99975069958255058</v>
      </c>
      <c r="H411" s="34">
        <v>0.99968838418983996</v>
      </c>
      <c r="I411" s="34">
        <v>0.9996260726813061</v>
      </c>
      <c r="J411" s="34">
        <v>0.99956376505670663</v>
      </c>
      <c r="K411" s="34">
        <v>0.99950146131579942</v>
      </c>
      <c r="L411" s="34">
        <v>0.99943916145834222</v>
      </c>
      <c r="M411" s="34">
        <v>0.99937686548409332</v>
      </c>
      <c r="N411" s="34">
        <v>0.99931457339281049</v>
      </c>
      <c r="O411" s="34">
        <v>0.9992522851842518</v>
      </c>
      <c r="P411" s="34">
        <v>0.99919000085817533</v>
      </c>
      <c r="Q411" s="34">
        <v>0.99912772041433895</v>
      </c>
      <c r="R411" s="34">
        <v>0.99906544385250051</v>
      </c>
      <c r="S411" s="34">
        <v>0.99900317117241821</v>
      </c>
      <c r="T411" s="34">
        <v>0.99894090237385014</v>
      </c>
      <c r="U411" s="34">
        <v>0.99887863745655447</v>
      </c>
      <c r="V411" s="34">
        <v>0.99881637642028875</v>
      </c>
      <c r="W411" s="34">
        <v>0.99875411926481172</v>
      </c>
      <c r="X411" s="34">
        <v>0.99869186598988102</v>
      </c>
      <c r="Y411" s="34">
        <v>0.99862961659525507</v>
      </c>
      <c r="Z411" s="34">
        <v>0.99856737108069182</v>
      </c>
      <c r="AA411" s="34">
        <v>0.99850512944594971</v>
      </c>
      <c r="AB411" s="34">
        <v>0.99844289169078648</v>
      </c>
      <c r="AC411" s="34">
        <v>0.99838065781496055</v>
      </c>
      <c r="AD411" s="34">
        <v>0.9983184278182301</v>
      </c>
      <c r="AE411" s="34">
        <v>0.99825620170035334</v>
      </c>
      <c r="AF411" s="34">
        <v>0.99819397946108868</v>
      </c>
      <c r="AG411" s="34">
        <v>0.99813176110019375</v>
      </c>
      <c r="AH411" s="34">
        <v>0.99806954661742753</v>
      </c>
      <c r="AI411" s="34">
        <v>0.99800733601254787</v>
      </c>
      <c r="AJ411" s="34">
        <v>0.99794512928531343</v>
      </c>
      <c r="AK411" s="34">
        <v>0.99788292643548193</v>
      </c>
      <c r="AL411" s="34">
        <v>0.99782072746281236</v>
      </c>
      <c r="AM411" s="34">
        <v>0.99775853236706247</v>
      </c>
      <c r="AN411" s="34">
        <v>0.99769634114799088</v>
      </c>
      <c r="AO411" s="34">
        <v>0.99763415380535614</v>
      </c>
      <c r="AP411" s="34">
        <v>0.99757197033891631</v>
      </c>
      <c r="AQ411" s="34">
        <v>0.99750979074842983</v>
      </c>
      <c r="AR411" s="34">
        <v>0.99744761503365498</v>
      </c>
      <c r="AS411" s="34">
        <v>0.99738544319435074</v>
      </c>
      <c r="AT411" s="34">
        <v>0.99732327523027486</v>
      </c>
      <c r="AU411" s="34">
        <v>0.99726111114118621</v>
      </c>
      <c r="AV411" s="34">
        <v>0.9971989509268433</v>
      </c>
      <c r="AW411" s="34">
        <v>0.99713679458700422</v>
      </c>
      <c r="AX411" s="34">
        <v>0.99707464212142793</v>
      </c>
      <c r="AY411" s="34">
        <v>0.99701249352987276</v>
      </c>
      <c r="AZ411" s="34">
        <v>0.99695034881209699</v>
      </c>
      <c r="BA411" s="34">
        <v>0.99688820796785971</v>
      </c>
      <c r="BB411" s="34">
        <v>0.99682607099691889</v>
      </c>
      <c r="BC411" s="34">
        <v>0.9967639378990335</v>
      </c>
      <c r="BD411" s="34">
        <v>0.99670180867396196</v>
      </c>
      <c r="BE411" s="34">
        <v>0.99663968332146291</v>
      </c>
      <c r="BF411" s="34">
        <v>0.99657756184129487</v>
      </c>
      <c r="BG411" s="34">
        <v>0.99651544423321681</v>
      </c>
      <c r="BH411" s="34">
        <v>0.99645333049698681</v>
      </c>
      <c r="BI411" s="34">
        <v>0.99639122063236407</v>
      </c>
      <c r="BJ411" s="34">
        <v>0.99632911463910701</v>
      </c>
      <c r="BK411" s="34">
        <v>0.99626701251697447</v>
      </c>
      <c r="BL411" s="34">
        <v>0.99620491426572511</v>
      </c>
      <c r="BM411" s="34">
        <v>0.99614281988511755</v>
      </c>
      <c r="BN411" s="34">
        <v>0.99608072937491055</v>
      </c>
      <c r="BO411" s="34">
        <v>0.99601864273486307</v>
      </c>
      <c r="BP411" s="34">
        <v>0.99595655996473353</v>
      </c>
      <c r="BQ411" s="34">
        <v>0.99589448106428102</v>
      </c>
      <c r="BR411" s="34">
        <v>0.99583240603326406</v>
      </c>
      <c r="BS411" s="34">
        <v>0.99577033487144184</v>
      </c>
      <c r="BT411" s="34">
        <v>0.99570826757857278</v>
      </c>
      <c r="BU411" s="34">
        <v>0.99564620415441618</v>
      </c>
      <c r="BV411" s="34">
        <v>0.99558414459873046</v>
      </c>
      <c r="BW411" s="34">
        <v>0.99552208891127458</v>
      </c>
      <c r="BX411" s="34">
        <v>0.99546003709180764</v>
      </c>
      <c r="BY411" s="34">
        <v>0.99539798914008859</v>
      </c>
      <c r="BZ411" s="34">
        <v>0.99533594505587586</v>
      </c>
      <c r="CA411" s="34">
        <v>0.99527390483892897</v>
      </c>
      <c r="CB411" s="34">
        <v>0.99521186848900656</v>
      </c>
      <c r="CC411" s="34">
        <v>0.99514983600586759</v>
      </c>
      <c r="CD411" s="34">
        <v>0.99508780738927105</v>
      </c>
      <c r="CE411" s="34">
        <v>0.99502578263897612</v>
      </c>
      <c r="CF411" s="34">
        <v>0.99496376175474166</v>
      </c>
      <c r="CG411" s="34">
        <v>0.99490174473632664</v>
      </c>
      <c r="CH411" s="34">
        <v>0.99483973158349004</v>
      </c>
      <c r="CI411" s="34">
        <v>0.99477772229599115</v>
      </c>
      <c r="CJ411" s="34">
        <v>0.99471571687358906</v>
      </c>
      <c r="CK411" s="34">
        <v>0.99465371531604274</v>
      </c>
      <c r="CL411" s="34">
        <v>0.99459171762311116</v>
      </c>
      <c r="CM411" s="34">
        <v>0.9945297237945534</v>
      </c>
      <c r="CN411" s="34">
        <v>0.99446773383012899</v>
      </c>
      <c r="CO411" s="34">
        <v>0.99440574772959678</v>
      </c>
      <c r="CP411" s="34">
        <v>0.99434376549271597</v>
      </c>
      <c r="CQ411" s="34">
        <v>0.99428178711924564</v>
      </c>
      <c r="CR411" s="34">
        <v>0.99418882289425126</v>
      </c>
      <c r="CS411" s="34">
        <v>0.99409586736130684</v>
      </c>
      <c r="CT411" s="34">
        <v>0.99400292051959993</v>
      </c>
      <c r="CU411" s="34">
        <v>0.99390998236831796</v>
      </c>
      <c r="CV411" s="34">
        <v>0.99381705290664812</v>
      </c>
      <c r="CW411" s="34">
        <v>0.99372413213377797</v>
      </c>
      <c r="CX411" s="34">
        <v>0.99363122004889526</v>
      </c>
      <c r="CY411" s="34">
        <v>0.99353831665118764</v>
      </c>
      <c r="CZ411" s="34">
        <v>0.99344542193984309</v>
      </c>
      <c r="DA411" s="34">
        <v>0.99335253591404893</v>
      </c>
      <c r="DB411" s="34">
        <v>0.99325965857299336</v>
      </c>
    </row>
    <row r="412" spans="1:106" x14ac:dyDescent="0.2">
      <c r="A412" s="13">
        <f t="shared" ca="1" si="6"/>
        <v>44846</v>
      </c>
      <c r="B412" s="34">
        <v>1.0000623348172251</v>
      </c>
      <c r="C412" s="34">
        <v>1</v>
      </c>
      <c r="D412" s="34">
        <v>0.99993766906816206</v>
      </c>
      <c r="E412" s="34">
        <v>0.99987534202146944</v>
      </c>
      <c r="F412" s="34">
        <v>0.99981301885967966</v>
      </c>
      <c r="G412" s="34">
        <v>0.99975069958255058</v>
      </c>
      <c r="H412" s="34">
        <v>0.99968838418983996</v>
      </c>
      <c r="I412" s="34">
        <v>0.9996260726813061</v>
      </c>
      <c r="J412" s="34">
        <v>0.99956376505670663</v>
      </c>
      <c r="K412" s="34">
        <v>0.99950146131579942</v>
      </c>
      <c r="L412" s="34">
        <v>0.99943916145834222</v>
      </c>
      <c r="M412" s="34">
        <v>0.99937686548409332</v>
      </c>
      <c r="N412" s="34">
        <v>0.99931457339281049</v>
      </c>
      <c r="O412" s="34">
        <v>0.9992522851842518</v>
      </c>
      <c r="P412" s="34">
        <v>0.99919000085817533</v>
      </c>
      <c r="Q412" s="34">
        <v>0.99912772041433895</v>
      </c>
      <c r="R412" s="34">
        <v>0.99906544385250051</v>
      </c>
      <c r="S412" s="34">
        <v>0.99900317117241821</v>
      </c>
      <c r="T412" s="34">
        <v>0.99894090237385014</v>
      </c>
      <c r="U412" s="34">
        <v>0.99887863745655447</v>
      </c>
      <c r="V412" s="34">
        <v>0.99881637642028875</v>
      </c>
      <c r="W412" s="34">
        <v>0.99875411926481172</v>
      </c>
      <c r="X412" s="34">
        <v>0.99869186598988102</v>
      </c>
      <c r="Y412" s="34">
        <v>0.99862961659525507</v>
      </c>
      <c r="Z412" s="34">
        <v>0.99856737108069182</v>
      </c>
      <c r="AA412" s="34">
        <v>0.99850512944594971</v>
      </c>
      <c r="AB412" s="34">
        <v>0.99844289169078648</v>
      </c>
      <c r="AC412" s="34">
        <v>0.99838065781496055</v>
      </c>
      <c r="AD412" s="34">
        <v>0.9983184278182301</v>
      </c>
      <c r="AE412" s="34">
        <v>0.99825620170035334</v>
      </c>
      <c r="AF412" s="34">
        <v>0.99819397946108868</v>
      </c>
      <c r="AG412" s="34">
        <v>0.99813176110019375</v>
      </c>
      <c r="AH412" s="34">
        <v>0.99806954661742753</v>
      </c>
      <c r="AI412" s="34">
        <v>0.99800733601254787</v>
      </c>
      <c r="AJ412" s="34">
        <v>0.99794512928531343</v>
      </c>
      <c r="AK412" s="34">
        <v>0.99788292643548193</v>
      </c>
      <c r="AL412" s="34">
        <v>0.99782072746281236</v>
      </c>
      <c r="AM412" s="34">
        <v>0.99775853236706247</v>
      </c>
      <c r="AN412" s="34">
        <v>0.99769634114799088</v>
      </c>
      <c r="AO412" s="34">
        <v>0.99763415380535614</v>
      </c>
      <c r="AP412" s="34">
        <v>0.99757197033891631</v>
      </c>
      <c r="AQ412" s="34">
        <v>0.99750979074842983</v>
      </c>
      <c r="AR412" s="34">
        <v>0.99744761503365498</v>
      </c>
      <c r="AS412" s="34">
        <v>0.99738544319435074</v>
      </c>
      <c r="AT412" s="34">
        <v>0.99732327523027486</v>
      </c>
      <c r="AU412" s="34">
        <v>0.99726111114118621</v>
      </c>
      <c r="AV412" s="34">
        <v>0.9971989509268433</v>
      </c>
      <c r="AW412" s="34">
        <v>0.99713679458700422</v>
      </c>
      <c r="AX412" s="34">
        <v>0.99707464212142793</v>
      </c>
      <c r="AY412" s="34">
        <v>0.99701249352987276</v>
      </c>
      <c r="AZ412" s="34">
        <v>0.99695034881209699</v>
      </c>
      <c r="BA412" s="34">
        <v>0.99688820796785971</v>
      </c>
      <c r="BB412" s="34">
        <v>0.99682607099691889</v>
      </c>
      <c r="BC412" s="34">
        <v>0.9967639378990335</v>
      </c>
      <c r="BD412" s="34">
        <v>0.99670180867396196</v>
      </c>
      <c r="BE412" s="34">
        <v>0.99663968332146291</v>
      </c>
      <c r="BF412" s="34">
        <v>0.99657756184129487</v>
      </c>
      <c r="BG412" s="34">
        <v>0.99651544423321681</v>
      </c>
      <c r="BH412" s="34">
        <v>0.99645333049698681</v>
      </c>
      <c r="BI412" s="34">
        <v>0.99639122063236407</v>
      </c>
      <c r="BJ412" s="34">
        <v>0.99632911463910701</v>
      </c>
      <c r="BK412" s="34">
        <v>0.99626701251697447</v>
      </c>
      <c r="BL412" s="34">
        <v>0.99620491426572511</v>
      </c>
      <c r="BM412" s="34">
        <v>0.99614281988511755</v>
      </c>
      <c r="BN412" s="34">
        <v>0.99608072937491055</v>
      </c>
      <c r="BO412" s="34">
        <v>0.99601864273486307</v>
      </c>
      <c r="BP412" s="34">
        <v>0.99595655996473353</v>
      </c>
      <c r="BQ412" s="34">
        <v>0.99589448106428102</v>
      </c>
      <c r="BR412" s="34">
        <v>0.99583240603326406</v>
      </c>
      <c r="BS412" s="34">
        <v>0.99577033487144184</v>
      </c>
      <c r="BT412" s="34">
        <v>0.99570826757857278</v>
      </c>
      <c r="BU412" s="34">
        <v>0.99564620415441618</v>
      </c>
      <c r="BV412" s="34">
        <v>0.99558414459873046</v>
      </c>
      <c r="BW412" s="34">
        <v>0.99552208891127458</v>
      </c>
      <c r="BX412" s="34">
        <v>0.99546003709180764</v>
      </c>
      <c r="BY412" s="34">
        <v>0.99539798914008859</v>
      </c>
      <c r="BZ412" s="34">
        <v>0.99533594505587586</v>
      </c>
      <c r="CA412" s="34">
        <v>0.99527390483892897</v>
      </c>
      <c r="CB412" s="34">
        <v>0.99521186848900656</v>
      </c>
      <c r="CC412" s="34">
        <v>0.99514983600586759</v>
      </c>
      <c r="CD412" s="34">
        <v>0.99508780738927105</v>
      </c>
      <c r="CE412" s="34">
        <v>0.99502578263897612</v>
      </c>
      <c r="CF412" s="34">
        <v>0.99496376175474166</v>
      </c>
      <c r="CG412" s="34">
        <v>0.99490174473632664</v>
      </c>
      <c r="CH412" s="34">
        <v>0.99483973158349004</v>
      </c>
      <c r="CI412" s="34">
        <v>0.99477772229599115</v>
      </c>
      <c r="CJ412" s="34">
        <v>0.99471571687358906</v>
      </c>
      <c r="CK412" s="34">
        <v>0.99465371531604274</v>
      </c>
      <c r="CL412" s="34">
        <v>0.99459171762311116</v>
      </c>
      <c r="CM412" s="34">
        <v>0.9945297237945534</v>
      </c>
      <c r="CN412" s="34">
        <v>0.99446773383012899</v>
      </c>
      <c r="CO412" s="34">
        <v>0.99440574772959678</v>
      </c>
      <c r="CP412" s="34">
        <v>0.99434376549271597</v>
      </c>
      <c r="CQ412" s="34">
        <v>0.99428178711924564</v>
      </c>
      <c r="CR412" s="34">
        <v>0.99418882289425126</v>
      </c>
      <c r="CS412" s="34">
        <v>0.99409586736130684</v>
      </c>
      <c r="CT412" s="34">
        <v>0.99400292051959993</v>
      </c>
      <c r="CU412" s="34">
        <v>0.99390998236831796</v>
      </c>
      <c r="CV412" s="34">
        <v>0.99381705290664812</v>
      </c>
      <c r="CW412" s="34">
        <v>0.99372413213377797</v>
      </c>
      <c r="CX412" s="34">
        <v>0.99363122004889526</v>
      </c>
      <c r="CY412" s="34">
        <v>0.99353831665118764</v>
      </c>
      <c r="CZ412" s="34">
        <v>0.99344542193984309</v>
      </c>
      <c r="DA412" s="34">
        <v>0.99335253591404893</v>
      </c>
      <c r="DB412" s="34">
        <v>0.99325965857299336</v>
      </c>
    </row>
    <row r="413" spans="1:106" x14ac:dyDescent="0.2">
      <c r="A413" s="13">
        <f t="shared" ca="1" si="6"/>
        <v>44847</v>
      </c>
      <c r="B413" s="34">
        <v>1.0000623348172251</v>
      </c>
      <c r="C413" s="34">
        <v>1</v>
      </c>
      <c r="D413" s="34">
        <v>0.99993766906816206</v>
      </c>
      <c r="E413" s="34">
        <v>0.99987534202146944</v>
      </c>
      <c r="F413" s="34">
        <v>0.99981301885967966</v>
      </c>
      <c r="G413" s="34">
        <v>0.99975069958255058</v>
      </c>
      <c r="H413" s="34">
        <v>0.99968838418983996</v>
      </c>
      <c r="I413" s="34">
        <v>0.9996260726813061</v>
      </c>
      <c r="J413" s="34">
        <v>0.99956376505670663</v>
      </c>
      <c r="K413" s="34">
        <v>0.99950146131579942</v>
      </c>
      <c r="L413" s="34">
        <v>0.99943916145834222</v>
      </c>
      <c r="M413" s="34">
        <v>0.99937686548409332</v>
      </c>
      <c r="N413" s="34">
        <v>0.99931457339281049</v>
      </c>
      <c r="O413" s="34">
        <v>0.9992522851842518</v>
      </c>
      <c r="P413" s="34">
        <v>0.99919000085817533</v>
      </c>
      <c r="Q413" s="34">
        <v>0.99912772041433895</v>
      </c>
      <c r="R413" s="34">
        <v>0.99906544385250051</v>
      </c>
      <c r="S413" s="34">
        <v>0.99900317117241821</v>
      </c>
      <c r="T413" s="34">
        <v>0.99894090237385014</v>
      </c>
      <c r="U413" s="34">
        <v>0.99887863745655447</v>
      </c>
      <c r="V413" s="34">
        <v>0.99881637642028875</v>
      </c>
      <c r="W413" s="34">
        <v>0.99875411926481172</v>
      </c>
      <c r="X413" s="34">
        <v>0.99869186598988102</v>
      </c>
      <c r="Y413" s="34">
        <v>0.99862961659525507</v>
      </c>
      <c r="Z413" s="34">
        <v>0.99856737108069182</v>
      </c>
      <c r="AA413" s="34">
        <v>0.99850512944594971</v>
      </c>
      <c r="AB413" s="34">
        <v>0.99844289169078648</v>
      </c>
      <c r="AC413" s="34">
        <v>0.99838065781496055</v>
      </c>
      <c r="AD413" s="34">
        <v>0.9983184278182301</v>
      </c>
      <c r="AE413" s="34">
        <v>0.99825620170035334</v>
      </c>
      <c r="AF413" s="34">
        <v>0.99819397946108868</v>
      </c>
      <c r="AG413" s="34">
        <v>0.99813176110019375</v>
      </c>
      <c r="AH413" s="34">
        <v>0.99806954661742753</v>
      </c>
      <c r="AI413" s="34">
        <v>0.99800733601254787</v>
      </c>
      <c r="AJ413" s="34">
        <v>0.99794512928531343</v>
      </c>
      <c r="AK413" s="34">
        <v>0.99788292643548193</v>
      </c>
      <c r="AL413" s="34">
        <v>0.99782072746281236</v>
      </c>
      <c r="AM413" s="34">
        <v>0.99775853236706247</v>
      </c>
      <c r="AN413" s="34">
        <v>0.99769634114799088</v>
      </c>
      <c r="AO413" s="34">
        <v>0.99763415380535614</v>
      </c>
      <c r="AP413" s="34">
        <v>0.99757197033891631</v>
      </c>
      <c r="AQ413" s="34">
        <v>0.99750979074842983</v>
      </c>
      <c r="AR413" s="34">
        <v>0.99744761503365498</v>
      </c>
      <c r="AS413" s="34">
        <v>0.99738544319435074</v>
      </c>
      <c r="AT413" s="34">
        <v>0.99732327523027486</v>
      </c>
      <c r="AU413" s="34">
        <v>0.99726111114118621</v>
      </c>
      <c r="AV413" s="34">
        <v>0.9971989509268433</v>
      </c>
      <c r="AW413" s="34">
        <v>0.99713679458700422</v>
      </c>
      <c r="AX413" s="34">
        <v>0.99707464212142793</v>
      </c>
      <c r="AY413" s="34">
        <v>0.99701249352987276</v>
      </c>
      <c r="AZ413" s="34">
        <v>0.99695034881209699</v>
      </c>
      <c r="BA413" s="34">
        <v>0.99688820796785971</v>
      </c>
      <c r="BB413" s="34">
        <v>0.99682607099691889</v>
      </c>
      <c r="BC413" s="34">
        <v>0.9967639378990335</v>
      </c>
      <c r="BD413" s="34">
        <v>0.99670180867396196</v>
      </c>
      <c r="BE413" s="34">
        <v>0.99663968332146291</v>
      </c>
      <c r="BF413" s="34">
        <v>0.99657756184129487</v>
      </c>
      <c r="BG413" s="34">
        <v>0.99651544423321681</v>
      </c>
      <c r="BH413" s="34">
        <v>0.99645333049698681</v>
      </c>
      <c r="BI413" s="34">
        <v>0.99639122063236407</v>
      </c>
      <c r="BJ413" s="34">
        <v>0.99632911463910701</v>
      </c>
      <c r="BK413" s="34">
        <v>0.99626701251697447</v>
      </c>
      <c r="BL413" s="34">
        <v>0.99620491426572511</v>
      </c>
      <c r="BM413" s="34">
        <v>0.99614281988511755</v>
      </c>
      <c r="BN413" s="34">
        <v>0.99608072937491055</v>
      </c>
      <c r="BO413" s="34">
        <v>0.99601864273486307</v>
      </c>
      <c r="BP413" s="34">
        <v>0.99595655996473353</v>
      </c>
      <c r="BQ413" s="34">
        <v>0.99589448106428102</v>
      </c>
      <c r="BR413" s="34">
        <v>0.99583240603326406</v>
      </c>
      <c r="BS413" s="34">
        <v>0.99577033487144184</v>
      </c>
      <c r="BT413" s="34">
        <v>0.99570826757857278</v>
      </c>
      <c r="BU413" s="34">
        <v>0.99564620415441618</v>
      </c>
      <c r="BV413" s="34">
        <v>0.99558414459873046</v>
      </c>
      <c r="BW413" s="34">
        <v>0.99552208891127458</v>
      </c>
      <c r="BX413" s="34">
        <v>0.99546003709180764</v>
      </c>
      <c r="BY413" s="34">
        <v>0.99539798914008859</v>
      </c>
      <c r="BZ413" s="34">
        <v>0.99533594505587586</v>
      </c>
      <c r="CA413" s="34">
        <v>0.99527390483892897</v>
      </c>
      <c r="CB413" s="34">
        <v>0.99521186848900656</v>
      </c>
      <c r="CC413" s="34">
        <v>0.99514983600586759</v>
      </c>
      <c r="CD413" s="34">
        <v>0.99508780738927105</v>
      </c>
      <c r="CE413" s="34">
        <v>0.99502578263897612</v>
      </c>
      <c r="CF413" s="34">
        <v>0.99496376175474166</v>
      </c>
      <c r="CG413" s="34">
        <v>0.99490174473632664</v>
      </c>
      <c r="CH413" s="34">
        <v>0.99483973158349004</v>
      </c>
      <c r="CI413" s="34">
        <v>0.99477772229599115</v>
      </c>
      <c r="CJ413" s="34">
        <v>0.99471571687358906</v>
      </c>
      <c r="CK413" s="34">
        <v>0.99465371531604274</v>
      </c>
      <c r="CL413" s="34">
        <v>0.99459171762311116</v>
      </c>
      <c r="CM413" s="34">
        <v>0.9945297237945534</v>
      </c>
      <c r="CN413" s="34">
        <v>0.99446773383012899</v>
      </c>
      <c r="CO413" s="34">
        <v>0.99440574772959678</v>
      </c>
      <c r="CP413" s="34">
        <v>0.99434376549271597</v>
      </c>
      <c r="CQ413" s="34">
        <v>0.99428178711924564</v>
      </c>
      <c r="CR413" s="34">
        <v>0.99418882289425126</v>
      </c>
      <c r="CS413" s="34">
        <v>0.99409586736130684</v>
      </c>
      <c r="CT413" s="34">
        <v>0.99400292051959993</v>
      </c>
      <c r="CU413" s="34">
        <v>0.99390998236831796</v>
      </c>
      <c r="CV413" s="34">
        <v>0.99381705290664812</v>
      </c>
      <c r="CW413" s="34">
        <v>0.99372413213377797</v>
      </c>
      <c r="CX413" s="34">
        <v>0.99363122004889526</v>
      </c>
      <c r="CY413" s="34">
        <v>0.99353831665118764</v>
      </c>
      <c r="CZ413" s="34">
        <v>0.99344542193984309</v>
      </c>
      <c r="DA413" s="34">
        <v>0.99335253591404893</v>
      </c>
      <c r="DB413" s="34">
        <v>0.99325965857299336</v>
      </c>
    </row>
    <row r="414" spans="1:106" x14ac:dyDescent="0.2">
      <c r="A414" s="13">
        <f t="shared" ca="1" si="6"/>
        <v>44848</v>
      </c>
      <c r="B414" s="34">
        <v>1.0000623348172251</v>
      </c>
      <c r="C414" s="34">
        <v>1</v>
      </c>
      <c r="D414" s="34">
        <v>0.99993766906816206</v>
      </c>
      <c r="E414" s="34">
        <v>0.99987534202146944</v>
      </c>
      <c r="F414" s="34">
        <v>0.99981301885967966</v>
      </c>
      <c r="G414" s="34">
        <v>0.99975069958255058</v>
      </c>
      <c r="H414" s="34">
        <v>0.99968838418983996</v>
      </c>
      <c r="I414" s="34">
        <v>0.9996260726813061</v>
      </c>
      <c r="J414" s="34">
        <v>0.99956376505670663</v>
      </c>
      <c r="K414" s="34">
        <v>0.99950146131579942</v>
      </c>
      <c r="L414" s="34">
        <v>0.99943916145834222</v>
      </c>
      <c r="M414" s="34">
        <v>0.99937686548409332</v>
      </c>
      <c r="N414" s="34">
        <v>0.99931457339281049</v>
      </c>
      <c r="O414" s="34">
        <v>0.9992522851842518</v>
      </c>
      <c r="P414" s="34">
        <v>0.99919000085817533</v>
      </c>
      <c r="Q414" s="34">
        <v>0.99912772041433895</v>
      </c>
      <c r="R414" s="34">
        <v>0.99906544385250051</v>
      </c>
      <c r="S414" s="34">
        <v>0.99900317117241821</v>
      </c>
      <c r="T414" s="34">
        <v>0.99894090237385014</v>
      </c>
      <c r="U414" s="34">
        <v>0.99887863745655447</v>
      </c>
      <c r="V414" s="34">
        <v>0.99881637642028875</v>
      </c>
      <c r="W414" s="34">
        <v>0.99875411926481172</v>
      </c>
      <c r="X414" s="34">
        <v>0.99869186598988102</v>
      </c>
      <c r="Y414" s="34">
        <v>0.99862961659525507</v>
      </c>
      <c r="Z414" s="34">
        <v>0.99856737108069182</v>
      </c>
      <c r="AA414" s="34">
        <v>0.99850512944594971</v>
      </c>
      <c r="AB414" s="34">
        <v>0.99844289169078648</v>
      </c>
      <c r="AC414" s="34">
        <v>0.99838065781496055</v>
      </c>
      <c r="AD414" s="34">
        <v>0.9983184278182301</v>
      </c>
      <c r="AE414" s="34">
        <v>0.99825620170035334</v>
      </c>
      <c r="AF414" s="34">
        <v>0.99819397946108868</v>
      </c>
      <c r="AG414" s="34">
        <v>0.99813176110019375</v>
      </c>
      <c r="AH414" s="34">
        <v>0.99806954661742753</v>
      </c>
      <c r="AI414" s="34">
        <v>0.99800733601254787</v>
      </c>
      <c r="AJ414" s="34">
        <v>0.99794512928531343</v>
      </c>
      <c r="AK414" s="34">
        <v>0.99788292643548193</v>
      </c>
      <c r="AL414" s="34">
        <v>0.99782072746281236</v>
      </c>
      <c r="AM414" s="34">
        <v>0.99775853236706247</v>
      </c>
      <c r="AN414" s="34">
        <v>0.99769634114799088</v>
      </c>
      <c r="AO414" s="34">
        <v>0.99763415380535614</v>
      </c>
      <c r="AP414" s="34">
        <v>0.99757197033891631</v>
      </c>
      <c r="AQ414" s="34">
        <v>0.99750979074842983</v>
      </c>
      <c r="AR414" s="34">
        <v>0.99744761503365498</v>
      </c>
      <c r="AS414" s="34">
        <v>0.99738544319435074</v>
      </c>
      <c r="AT414" s="34">
        <v>0.99732327523027486</v>
      </c>
      <c r="AU414" s="34">
        <v>0.99726111114118621</v>
      </c>
      <c r="AV414" s="34">
        <v>0.9971989509268433</v>
      </c>
      <c r="AW414" s="34">
        <v>0.99713679458700422</v>
      </c>
      <c r="AX414" s="34">
        <v>0.99707464212142793</v>
      </c>
      <c r="AY414" s="34">
        <v>0.99701249352987276</v>
      </c>
      <c r="AZ414" s="34">
        <v>0.99695034881209699</v>
      </c>
      <c r="BA414" s="34">
        <v>0.99688820796785971</v>
      </c>
      <c r="BB414" s="34">
        <v>0.99682607099691889</v>
      </c>
      <c r="BC414" s="34">
        <v>0.9967639378990335</v>
      </c>
      <c r="BD414" s="34">
        <v>0.99670180867396196</v>
      </c>
      <c r="BE414" s="34">
        <v>0.99663968332146291</v>
      </c>
      <c r="BF414" s="34">
        <v>0.99657756184129487</v>
      </c>
      <c r="BG414" s="34">
        <v>0.99651544423321681</v>
      </c>
      <c r="BH414" s="34">
        <v>0.99645333049698681</v>
      </c>
      <c r="BI414" s="34">
        <v>0.99639122063236407</v>
      </c>
      <c r="BJ414" s="34">
        <v>0.99632911463910701</v>
      </c>
      <c r="BK414" s="34">
        <v>0.99626701251697447</v>
      </c>
      <c r="BL414" s="34">
        <v>0.99620491426572511</v>
      </c>
      <c r="BM414" s="34">
        <v>0.99614281988511755</v>
      </c>
      <c r="BN414" s="34">
        <v>0.99608072937491055</v>
      </c>
      <c r="BO414" s="34">
        <v>0.99601864273486307</v>
      </c>
      <c r="BP414" s="34">
        <v>0.99595655996473353</v>
      </c>
      <c r="BQ414" s="34">
        <v>0.99589448106428102</v>
      </c>
      <c r="BR414" s="34">
        <v>0.99583240603326406</v>
      </c>
      <c r="BS414" s="34">
        <v>0.99577033487144184</v>
      </c>
      <c r="BT414" s="34">
        <v>0.99570826757857278</v>
      </c>
      <c r="BU414" s="34">
        <v>0.99564620415441618</v>
      </c>
      <c r="BV414" s="34">
        <v>0.99558414459873046</v>
      </c>
      <c r="BW414" s="34">
        <v>0.99552208891127458</v>
      </c>
      <c r="BX414" s="34">
        <v>0.99546003709180764</v>
      </c>
      <c r="BY414" s="34">
        <v>0.99539798914008859</v>
      </c>
      <c r="BZ414" s="34">
        <v>0.99533594505587586</v>
      </c>
      <c r="CA414" s="34">
        <v>0.99527390483892897</v>
      </c>
      <c r="CB414" s="34">
        <v>0.99521186848900656</v>
      </c>
      <c r="CC414" s="34">
        <v>0.99514983600586759</v>
      </c>
      <c r="CD414" s="34">
        <v>0.99508780738927105</v>
      </c>
      <c r="CE414" s="34">
        <v>0.99502578263897612</v>
      </c>
      <c r="CF414" s="34">
        <v>0.99496376175474166</v>
      </c>
      <c r="CG414" s="34">
        <v>0.99490174473632664</v>
      </c>
      <c r="CH414" s="34">
        <v>0.99483973158349004</v>
      </c>
      <c r="CI414" s="34">
        <v>0.99477772229599115</v>
      </c>
      <c r="CJ414" s="34">
        <v>0.99471571687358906</v>
      </c>
      <c r="CK414" s="34">
        <v>0.99465371531604274</v>
      </c>
      <c r="CL414" s="34">
        <v>0.99459171762311116</v>
      </c>
      <c r="CM414" s="34">
        <v>0.9945297237945534</v>
      </c>
      <c r="CN414" s="34">
        <v>0.99446773383012899</v>
      </c>
      <c r="CO414" s="34">
        <v>0.99440574772959678</v>
      </c>
      <c r="CP414" s="34">
        <v>0.99434376549271597</v>
      </c>
      <c r="CQ414" s="34">
        <v>0.99428178711924564</v>
      </c>
      <c r="CR414" s="34">
        <v>0.99418882289425126</v>
      </c>
      <c r="CS414" s="34">
        <v>0.99409586736130684</v>
      </c>
      <c r="CT414" s="34">
        <v>0.99400292051959993</v>
      </c>
      <c r="CU414" s="34">
        <v>0.99390998236831796</v>
      </c>
      <c r="CV414" s="34">
        <v>0.99381705290664812</v>
      </c>
      <c r="CW414" s="34">
        <v>0.99372413213377797</v>
      </c>
      <c r="CX414" s="34">
        <v>0.99363122004889526</v>
      </c>
      <c r="CY414" s="34">
        <v>0.99353831665118764</v>
      </c>
      <c r="CZ414" s="34">
        <v>0.99344542193984309</v>
      </c>
      <c r="DA414" s="34">
        <v>0.99335253591404893</v>
      </c>
      <c r="DB414" s="34">
        <v>0.99325965857299336</v>
      </c>
    </row>
    <row r="415" spans="1:106" x14ac:dyDescent="0.2">
      <c r="A415" s="13">
        <f t="shared" ca="1" si="6"/>
        <v>44851</v>
      </c>
      <c r="B415" s="34">
        <v>1.0000623348172251</v>
      </c>
      <c r="C415" s="34">
        <v>1</v>
      </c>
      <c r="D415" s="34">
        <v>0.99993766906816206</v>
      </c>
      <c r="E415" s="34">
        <v>0.99987534202146944</v>
      </c>
      <c r="F415" s="34">
        <v>0.99981301885967966</v>
      </c>
      <c r="G415" s="34">
        <v>0.99975069958255058</v>
      </c>
      <c r="H415" s="34">
        <v>0.99968838418983996</v>
      </c>
      <c r="I415" s="34">
        <v>0.9996260726813061</v>
      </c>
      <c r="J415" s="34">
        <v>0.99956376505670663</v>
      </c>
      <c r="K415" s="34">
        <v>0.99950146131579942</v>
      </c>
      <c r="L415" s="34">
        <v>0.99943916145834222</v>
      </c>
      <c r="M415" s="34">
        <v>0.99937686548409332</v>
      </c>
      <c r="N415" s="34">
        <v>0.99931457339281049</v>
      </c>
      <c r="O415" s="34">
        <v>0.9992522851842518</v>
      </c>
      <c r="P415" s="34">
        <v>0.99919000085817533</v>
      </c>
      <c r="Q415" s="34">
        <v>0.99912772041433895</v>
      </c>
      <c r="R415" s="34">
        <v>0.99906544385250051</v>
      </c>
      <c r="S415" s="34">
        <v>0.99900317117241821</v>
      </c>
      <c r="T415" s="34">
        <v>0.99894090237385014</v>
      </c>
      <c r="U415" s="34">
        <v>0.99887863745655447</v>
      </c>
      <c r="V415" s="34">
        <v>0.99881637642028875</v>
      </c>
      <c r="W415" s="34">
        <v>0.99875411926481172</v>
      </c>
      <c r="X415" s="34">
        <v>0.99869186598988102</v>
      </c>
      <c r="Y415" s="34">
        <v>0.99862961659525507</v>
      </c>
      <c r="Z415" s="34">
        <v>0.99856737108069182</v>
      </c>
      <c r="AA415" s="34">
        <v>0.99850512944594971</v>
      </c>
      <c r="AB415" s="34">
        <v>0.99844289169078648</v>
      </c>
      <c r="AC415" s="34">
        <v>0.99838065781496055</v>
      </c>
      <c r="AD415" s="34">
        <v>0.9983184278182301</v>
      </c>
      <c r="AE415" s="34">
        <v>0.99825620170035334</v>
      </c>
      <c r="AF415" s="34">
        <v>0.99819397946108868</v>
      </c>
      <c r="AG415" s="34">
        <v>0.99813176110019375</v>
      </c>
      <c r="AH415" s="34">
        <v>0.99806954661742753</v>
      </c>
      <c r="AI415" s="34">
        <v>0.99800733601254787</v>
      </c>
      <c r="AJ415" s="34">
        <v>0.99794512928531343</v>
      </c>
      <c r="AK415" s="34">
        <v>0.99788292643548193</v>
      </c>
      <c r="AL415" s="34">
        <v>0.99782072746281236</v>
      </c>
      <c r="AM415" s="34">
        <v>0.99775853236706247</v>
      </c>
      <c r="AN415" s="34">
        <v>0.99769634114799088</v>
      </c>
      <c r="AO415" s="34">
        <v>0.99763415380535614</v>
      </c>
      <c r="AP415" s="34">
        <v>0.99757197033891631</v>
      </c>
      <c r="AQ415" s="34">
        <v>0.99750979074842983</v>
      </c>
      <c r="AR415" s="34">
        <v>0.99744761503365498</v>
      </c>
      <c r="AS415" s="34">
        <v>0.99738544319435074</v>
      </c>
      <c r="AT415" s="34">
        <v>0.99732327523027486</v>
      </c>
      <c r="AU415" s="34">
        <v>0.99726111114118621</v>
      </c>
      <c r="AV415" s="34">
        <v>0.9971989509268433</v>
      </c>
      <c r="AW415" s="34">
        <v>0.99713679458700422</v>
      </c>
      <c r="AX415" s="34">
        <v>0.99707464212142793</v>
      </c>
      <c r="AY415" s="34">
        <v>0.99701249352987276</v>
      </c>
      <c r="AZ415" s="34">
        <v>0.99695034881209699</v>
      </c>
      <c r="BA415" s="34">
        <v>0.99688820796785971</v>
      </c>
      <c r="BB415" s="34">
        <v>0.99682607099691889</v>
      </c>
      <c r="BC415" s="34">
        <v>0.9967639378990335</v>
      </c>
      <c r="BD415" s="34">
        <v>0.99670180867396196</v>
      </c>
      <c r="BE415" s="34">
        <v>0.99663968332146291</v>
      </c>
      <c r="BF415" s="34">
        <v>0.99657756184129487</v>
      </c>
      <c r="BG415" s="34">
        <v>0.99651544423321681</v>
      </c>
      <c r="BH415" s="34">
        <v>0.99645333049698681</v>
      </c>
      <c r="BI415" s="34">
        <v>0.99639122063236407</v>
      </c>
      <c r="BJ415" s="34">
        <v>0.99632911463910701</v>
      </c>
      <c r="BK415" s="34">
        <v>0.99626701251697447</v>
      </c>
      <c r="BL415" s="34">
        <v>0.99620491426572511</v>
      </c>
      <c r="BM415" s="34">
        <v>0.99614281988511755</v>
      </c>
      <c r="BN415" s="34">
        <v>0.99608072937491055</v>
      </c>
      <c r="BO415" s="34">
        <v>0.99601864273486307</v>
      </c>
      <c r="BP415" s="34">
        <v>0.99595655996473353</v>
      </c>
      <c r="BQ415" s="34">
        <v>0.99589448106428102</v>
      </c>
      <c r="BR415" s="34">
        <v>0.99583240603326406</v>
      </c>
      <c r="BS415" s="34">
        <v>0.99577033487144184</v>
      </c>
      <c r="BT415" s="34">
        <v>0.99570826757857278</v>
      </c>
      <c r="BU415" s="34">
        <v>0.99564620415441618</v>
      </c>
      <c r="BV415" s="34">
        <v>0.99558414459873046</v>
      </c>
      <c r="BW415" s="34">
        <v>0.99552208891127458</v>
      </c>
      <c r="BX415" s="34">
        <v>0.99546003709180764</v>
      </c>
      <c r="BY415" s="34">
        <v>0.99539798914008859</v>
      </c>
      <c r="BZ415" s="34">
        <v>0.99533594505587586</v>
      </c>
      <c r="CA415" s="34">
        <v>0.99527390483892897</v>
      </c>
      <c r="CB415" s="34">
        <v>0.99521186848900656</v>
      </c>
      <c r="CC415" s="34">
        <v>0.99514983600586759</v>
      </c>
      <c r="CD415" s="34">
        <v>0.99508780738927105</v>
      </c>
      <c r="CE415" s="34">
        <v>0.99502578263897612</v>
      </c>
      <c r="CF415" s="34">
        <v>0.99496376175474166</v>
      </c>
      <c r="CG415" s="34">
        <v>0.99490174473632664</v>
      </c>
      <c r="CH415" s="34">
        <v>0.99483973158349004</v>
      </c>
      <c r="CI415" s="34">
        <v>0.99477772229599115</v>
      </c>
      <c r="CJ415" s="34">
        <v>0.99471571687358906</v>
      </c>
      <c r="CK415" s="34">
        <v>0.99465371531604274</v>
      </c>
      <c r="CL415" s="34">
        <v>0.99459171762311116</v>
      </c>
      <c r="CM415" s="34">
        <v>0.9945297237945534</v>
      </c>
      <c r="CN415" s="34">
        <v>0.99446773383012899</v>
      </c>
      <c r="CO415" s="34">
        <v>0.99440574772959678</v>
      </c>
      <c r="CP415" s="34">
        <v>0.99434376549271597</v>
      </c>
      <c r="CQ415" s="34">
        <v>0.99428178711924564</v>
      </c>
      <c r="CR415" s="34">
        <v>0.99418882289425126</v>
      </c>
      <c r="CS415" s="34">
        <v>0.99409586736130684</v>
      </c>
      <c r="CT415" s="34">
        <v>0.99400292051959993</v>
      </c>
      <c r="CU415" s="34">
        <v>0.99390998236831796</v>
      </c>
      <c r="CV415" s="34">
        <v>0.99381705290664812</v>
      </c>
      <c r="CW415" s="34">
        <v>0.99372413213377797</v>
      </c>
      <c r="CX415" s="34">
        <v>0.99363122004889526</v>
      </c>
      <c r="CY415" s="34">
        <v>0.99353831665118764</v>
      </c>
      <c r="CZ415" s="34">
        <v>0.99344542193984309</v>
      </c>
      <c r="DA415" s="34">
        <v>0.99335253591404893</v>
      </c>
      <c r="DB415" s="34">
        <v>0.99325965857299336</v>
      </c>
    </row>
    <row r="416" spans="1:106" x14ac:dyDescent="0.2">
      <c r="A416" s="13">
        <f t="shared" ca="1" si="6"/>
        <v>44852</v>
      </c>
      <c r="B416" s="34">
        <v>1.0000623348172251</v>
      </c>
      <c r="C416" s="34">
        <v>1</v>
      </c>
      <c r="D416" s="34">
        <v>0.99993766906816206</v>
      </c>
      <c r="E416" s="34">
        <v>0.99987534202146944</v>
      </c>
      <c r="F416" s="34">
        <v>0.99981301885967966</v>
      </c>
      <c r="G416" s="34">
        <v>0.99975069958255058</v>
      </c>
      <c r="H416" s="34">
        <v>0.99968838418983996</v>
      </c>
      <c r="I416" s="34">
        <v>0.9996260726813061</v>
      </c>
      <c r="J416" s="34">
        <v>0.99956376505670663</v>
      </c>
      <c r="K416" s="34">
        <v>0.99950146131579942</v>
      </c>
      <c r="L416" s="34">
        <v>0.99943916145834222</v>
      </c>
      <c r="M416" s="34">
        <v>0.99937686548409332</v>
      </c>
      <c r="N416" s="34">
        <v>0.99931457339281049</v>
      </c>
      <c r="O416" s="34">
        <v>0.9992522851842518</v>
      </c>
      <c r="P416" s="34">
        <v>0.99919000085817533</v>
      </c>
      <c r="Q416" s="34">
        <v>0.99912772041433895</v>
      </c>
      <c r="R416" s="34">
        <v>0.99906544385250051</v>
      </c>
      <c r="S416" s="34">
        <v>0.99900317117241821</v>
      </c>
      <c r="T416" s="34">
        <v>0.99894090237385014</v>
      </c>
      <c r="U416" s="34">
        <v>0.99887863745655447</v>
      </c>
      <c r="V416" s="34">
        <v>0.99881637642028875</v>
      </c>
      <c r="W416" s="34">
        <v>0.99875411926481172</v>
      </c>
      <c r="X416" s="34">
        <v>0.99869186598988102</v>
      </c>
      <c r="Y416" s="34">
        <v>0.99862961659525507</v>
      </c>
      <c r="Z416" s="34">
        <v>0.99856737108069182</v>
      </c>
      <c r="AA416" s="34">
        <v>0.99850512944594971</v>
      </c>
      <c r="AB416" s="34">
        <v>0.99844289169078648</v>
      </c>
      <c r="AC416" s="34">
        <v>0.99838065781496055</v>
      </c>
      <c r="AD416" s="34">
        <v>0.9983184278182301</v>
      </c>
      <c r="AE416" s="34">
        <v>0.99825620170035334</v>
      </c>
      <c r="AF416" s="34">
        <v>0.99819397946108868</v>
      </c>
      <c r="AG416" s="34">
        <v>0.99813176110019375</v>
      </c>
      <c r="AH416" s="34">
        <v>0.99806954661742753</v>
      </c>
      <c r="AI416" s="34">
        <v>0.99800733601254787</v>
      </c>
      <c r="AJ416" s="34">
        <v>0.99794512928531343</v>
      </c>
      <c r="AK416" s="34">
        <v>0.99788292643548193</v>
      </c>
      <c r="AL416" s="34">
        <v>0.99782072746281236</v>
      </c>
      <c r="AM416" s="34">
        <v>0.99775853236706247</v>
      </c>
      <c r="AN416" s="34">
        <v>0.99769634114799088</v>
      </c>
      <c r="AO416" s="34">
        <v>0.99763415380535614</v>
      </c>
      <c r="AP416" s="34">
        <v>0.99757197033891631</v>
      </c>
      <c r="AQ416" s="34">
        <v>0.99750979074842983</v>
      </c>
      <c r="AR416" s="34">
        <v>0.99744761503365498</v>
      </c>
      <c r="AS416" s="34">
        <v>0.99738544319435074</v>
      </c>
      <c r="AT416" s="34">
        <v>0.99732327523027486</v>
      </c>
      <c r="AU416" s="34">
        <v>0.99726111114118621</v>
      </c>
      <c r="AV416" s="34">
        <v>0.9971989509268433</v>
      </c>
      <c r="AW416" s="34">
        <v>0.99713679458700422</v>
      </c>
      <c r="AX416" s="34">
        <v>0.99707464212142793</v>
      </c>
      <c r="AY416" s="34">
        <v>0.99701249352987276</v>
      </c>
      <c r="AZ416" s="34">
        <v>0.99695034881209699</v>
      </c>
      <c r="BA416" s="34">
        <v>0.99688820796785971</v>
      </c>
      <c r="BB416" s="34">
        <v>0.99682607099691889</v>
      </c>
      <c r="BC416" s="34">
        <v>0.9967639378990335</v>
      </c>
      <c r="BD416" s="34">
        <v>0.99670180867396196</v>
      </c>
      <c r="BE416" s="34">
        <v>0.99663968332146291</v>
      </c>
      <c r="BF416" s="34">
        <v>0.99657756184129487</v>
      </c>
      <c r="BG416" s="34">
        <v>0.99651544423321681</v>
      </c>
      <c r="BH416" s="34">
        <v>0.99645333049698681</v>
      </c>
      <c r="BI416" s="34">
        <v>0.99639122063236407</v>
      </c>
      <c r="BJ416" s="34">
        <v>0.99632911463910701</v>
      </c>
      <c r="BK416" s="34">
        <v>0.99626701251697447</v>
      </c>
      <c r="BL416" s="34">
        <v>0.99620491426572511</v>
      </c>
      <c r="BM416" s="34">
        <v>0.99614281988511755</v>
      </c>
      <c r="BN416" s="34">
        <v>0.99608072937491055</v>
      </c>
      <c r="BO416" s="34">
        <v>0.99601864273486307</v>
      </c>
      <c r="BP416" s="34">
        <v>0.99595655996473353</v>
      </c>
      <c r="BQ416" s="34">
        <v>0.99589448106428102</v>
      </c>
      <c r="BR416" s="34">
        <v>0.99583240603326406</v>
      </c>
      <c r="BS416" s="34">
        <v>0.99577033487144184</v>
      </c>
      <c r="BT416" s="34">
        <v>0.99570826757857278</v>
      </c>
      <c r="BU416" s="34">
        <v>0.99564620415441618</v>
      </c>
      <c r="BV416" s="34">
        <v>0.99558414459873046</v>
      </c>
      <c r="BW416" s="34">
        <v>0.99552208891127458</v>
      </c>
      <c r="BX416" s="34">
        <v>0.99546003709180764</v>
      </c>
      <c r="BY416" s="34">
        <v>0.99539798914008859</v>
      </c>
      <c r="BZ416" s="34">
        <v>0.99533594505587586</v>
      </c>
      <c r="CA416" s="34">
        <v>0.99527390483892897</v>
      </c>
      <c r="CB416" s="34">
        <v>0.99521186848900656</v>
      </c>
      <c r="CC416" s="34">
        <v>0.99514983600586759</v>
      </c>
      <c r="CD416" s="34">
        <v>0.99508780738927105</v>
      </c>
      <c r="CE416" s="34">
        <v>0.99502578263897612</v>
      </c>
      <c r="CF416" s="34">
        <v>0.99496376175474166</v>
      </c>
      <c r="CG416" s="34">
        <v>0.99490174473632664</v>
      </c>
      <c r="CH416" s="34">
        <v>0.99483973158349004</v>
      </c>
      <c r="CI416" s="34">
        <v>0.99477772229599115</v>
      </c>
      <c r="CJ416" s="34">
        <v>0.99471571687358906</v>
      </c>
      <c r="CK416" s="34">
        <v>0.99465371531604274</v>
      </c>
      <c r="CL416" s="34">
        <v>0.99459171762311116</v>
      </c>
      <c r="CM416" s="34">
        <v>0.9945297237945534</v>
      </c>
      <c r="CN416" s="34">
        <v>0.99446773383012899</v>
      </c>
      <c r="CO416" s="34">
        <v>0.99440574772959678</v>
      </c>
      <c r="CP416" s="34">
        <v>0.99434376549271597</v>
      </c>
      <c r="CQ416" s="34">
        <v>0.99428178711924564</v>
      </c>
      <c r="CR416" s="34">
        <v>0.99418882289425126</v>
      </c>
      <c r="CS416" s="34">
        <v>0.99409586736130684</v>
      </c>
      <c r="CT416" s="34">
        <v>0.99400292051959993</v>
      </c>
      <c r="CU416" s="34">
        <v>0.99390998236831796</v>
      </c>
      <c r="CV416" s="34">
        <v>0.99381705290664812</v>
      </c>
      <c r="CW416" s="34">
        <v>0.99372413213377797</v>
      </c>
      <c r="CX416" s="34">
        <v>0.99363122004889526</v>
      </c>
      <c r="CY416" s="34">
        <v>0.99353831665118764</v>
      </c>
      <c r="CZ416" s="34">
        <v>0.99344542193984309</v>
      </c>
      <c r="DA416" s="34">
        <v>0.99335253591404893</v>
      </c>
      <c r="DB416" s="34">
        <v>0.99325965857299336</v>
      </c>
    </row>
    <row r="417" spans="1:106" x14ac:dyDescent="0.2">
      <c r="A417" s="13">
        <f t="shared" ca="1" si="6"/>
        <v>44853</v>
      </c>
      <c r="B417" s="34">
        <v>1.0000623348172251</v>
      </c>
      <c r="C417" s="34">
        <v>1</v>
      </c>
      <c r="D417" s="34">
        <v>0.99993766906816206</v>
      </c>
      <c r="E417" s="34">
        <v>0.99987534202146944</v>
      </c>
      <c r="F417" s="34">
        <v>0.99981301885967966</v>
      </c>
      <c r="G417" s="34">
        <v>0.99975069958255058</v>
      </c>
      <c r="H417" s="34">
        <v>0.99968838418983996</v>
      </c>
      <c r="I417" s="34">
        <v>0.9996260726813061</v>
      </c>
      <c r="J417" s="34">
        <v>0.99956376505670663</v>
      </c>
      <c r="K417" s="34">
        <v>0.99950146131579942</v>
      </c>
      <c r="L417" s="34">
        <v>0.99943916145834222</v>
      </c>
      <c r="M417" s="34">
        <v>0.99937686548409332</v>
      </c>
      <c r="N417" s="34">
        <v>0.99931457339281049</v>
      </c>
      <c r="O417" s="34">
        <v>0.9992522851842518</v>
      </c>
      <c r="P417" s="34">
        <v>0.99919000085817533</v>
      </c>
      <c r="Q417" s="34">
        <v>0.99912772041433895</v>
      </c>
      <c r="R417" s="34">
        <v>0.99906544385250051</v>
      </c>
      <c r="S417" s="34">
        <v>0.99900317117241821</v>
      </c>
      <c r="T417" s="34">
        <v>0.99894090237385014</v>
      </c>
      <c r="U417" s="34">
        <v>0.99887863745655447</v>
      </c>
      <c r="V417" s="34">
        <v>0.99881637642028875</v>
      </c>
      <c r="W417" s="34">
        <v>0.99875411926481172</v>
      </c>
      <c r="X417" s="34">
        <v>0.99869186598988102</v>
      </c>
      <c r="Y417" s="34">
        <v>0.99862961659525507</v>
      </c>
      <c r="Z417" s="34">
        <v>0.99856737108069182</v>
      </c>
      <c r="AA417" s="34">
        <v>0.99850512944594971</v>
      </c>
      <c r="AB417" s="34">
        <v>0.99844289169078648</v>
      </c>
      <c r="AC417" s="34">
        <v>0.99838065781496055</v>
      </c>
      <c r="AD417" s="34">
        <v>0.9983184278182301</v>
      </c>
      <c r="AE417" s="34">
        <v>0.99825620170035334</v>
      </c>
      <c r="AF417" s="34">
        <v>0.99819397946108868</v>
      </c>
      <c r="AG417" s="34">
        <v>0.99813176110019375</v>
      </c>
      <c r="AH417" s="34">
        <v>0.99806954661742753</v>
      </c>
      <c r="AI417" s="34">
        <v>0.99800733601254787</v>
      </c>
      <c r="AJ417" s="34">
        <v>0.99794512928531343</v>
      </c>
      <c r="AK417" s="34">
        <v>0.99788292643548193</v>
      </c>
      <c r="AL417" s="34">
        <v>0.99782072746281236</v>
      </c>
      <c r="AM417" s="34">
        <v>0.99775853236706247</v>
      </c>
      <c r="AN417" s="34">
        <v>0.99769634114799088</v>
      </c>
      <c r="AO417" s="34">
        <v>0.99763415380535614</v>
      </c>
      <c r="AP417" s="34">
        <v>0.99757197033891631</v>
      </c>
      <c r="AQ417" s="34">
        <v>0.99750979074842983</v>
      </c>
      <c r="AR417" s="34">
        <v>0.99744761503365498</v>
      </c>
      <c r="AS417" s="34">
        <v>0.99738544319435074</v>
      </c>
      <c r="AT417" s="34">
        <v>0.99732327523027486</v>
      </c>
      <c r="AU417" s="34">
        <v>0.99726111114118621</v>
      </c>
      <c r="AV417" s="34">
        <v>0.9971989509268433</v>
      </c>
      <c r="AW417" s="34">
        <v>0.99713679458700422</v>
      </c>
      <c r="AX417" s="34">
        <v>0.99707464212142793</v>
      </c>
      <c r="AY417" s="34">
        <v>0.99701249352987276</v>
      </c>
      <c r="AZ417" s="34">
        <v>0.99695034881209699</v>
      </c>
      <c r="BA417" s="34">
        <v>0.99688820796785971</v>
      </c>
      <c r="BB417" s="34">
        <v>0.99682607099691889</v>
      </c>
      <c r="BC417" s="34">
        <v>0.9967639378990335</v>
      </c>
      <c r="BD417" s="34">
        <v>0.99670180867396196</v>
      </c>
      <c r="BE417" s="34">
        <v>0.99663968332146291</v>
      </c>
      <c r="BF417" s="34">
        <v>0.99657756184129487</v>
      </c>
      <c r="BG417" s="34">
        <v>0.99651544423321681</v>
      </c>
      <c r="BH417" s="34">
        <v>0.99645333049698681</v>
      </c>
      <c r="BI417" s="34">
        <v>0.99639122063236407</v>
      </c>
      <c r="BJ417" s="34">
        <v>0.99632911463910701</v>
      </c>
      <c r="BK417" s="34">
        <v>0.99626701251697447</v>
      </c>
      <c r="BL417" s="34">
        <v>0.99620491426572511</v>
      </c>
      <c r="BM417" s="34">
        <v>0.99614281988511755</v>
      </c>
      <c r="BN417" s="34">
        <v>0.99608072937491055</v>
      </c>
      <c r="BO417" s="34">
        <v>0.99601864273486307</v>
      </c>
      <c r="BP417" s="34">
        <v>0.99595655996473353</v>
      </c>
      <c r="BQ417" s="34">
        <v>0.99589448106428102</v>
      </c>
      <c r="BR417" s="34">
        <v>0.99583240603326406</v>
      </c>
      <c r="BS417" s="34">
        <v>0.99577033487144184</v>
      </c>
      <c r="BT417" s="34">
        <v>0.99570826757857278</v>
      </c>
      <c r="BU417" s="34">
        <v>0.99564620415441618</v>
      </c>
      <c r="BV417" s="34">
        <v>0.99558414459873046</v>
      </c>
      <c r="BW417" s="34">
        <v>0.99552208891127458</v>
      </c>
      <c r="BX417" s="34">
        <v>0.99546003709180764</v>
      </c>
      <c r="BY417" s="34">
        <v>0.99539798914008859</v>
      </c>
      <c r="BZ417" s="34">
        <v>0.99533594505587586</v>
      </c>
      <c r="CA417" s="34">
        <v>0.99527390483892897</v>
      </c>
      <c r="CB417" s="34">
        <v>0.99521186848900656</v>
      </c>
      <c r="CC417" s="34">
        <v>0.99514983600586759</v>
      </c>
      <c r="CD417" s="34">
        <v>0.99508780738927105</v>
      </c>
      <c r="CE417" s="34">
        <v>0.99502578263897612</v>
      </c>
      <c r="CF417" s="34">
        <v>0.99496376175474166</v>
      </c>
      <c r="CG417" s="34">
        <v>0.99490174473632664</v>
      </c>
      <c r="CH417" s="34">
        <v>0.99483973158349004</v>
      </c>
      <c r="CI417" s="34">
        <v>0.99477772229599115</v>
      </c>
      <c r="CJ417" s="34">
        <v>0.99471571687358906</v>
      </c>
      <c r="CK417" s="34">
        <v>0.99465371531604274</v>
      </c>
      <c r="CL417" s="34">
        <v>0.99459171762311116</v>
      </c>
      <c r="CM417" s="34">
        <v>0.9945297237945534</v>
      </c>
      <c r="CN417" s="34">
        <v>0.99446773383012899</v>
      </c>
      <c r="CO417" s="34">
        <v>0.99440574772959678</v>
      </c>
      <c r="CP417" s="34">
        <v>0.99434376549271597</v>
      </c>
      <c r="CQ417" s="34">
        <v>0.99428178711924564</v>
      </c>
      <c r="CR417" s="34">
        <v>0.99418882289425126</v>
      </c>
      <c r="CS417" s="34">
        <v>0.99409586736130684</v>
      </c>
      <c r="CT417" s="34">
        <v>0.99400292051959993</v>
      </c>
      <c r="CU417" s="34">
        <v>0.99390998236831796</v>
      </c>
      <c r="CV417" s="34">
        <v>0.99381705290664812</v>
      </c>
      <c r="CW417" s="34">
        <v>0.99372413213377797</v>
      </c>
      <c r="CX417" s="34">
        <v>0.99363122004889526</v>
      </c>
      <c r="CY417" s="34">
        <v>0.99353831665118764</v>
      </c>
      <c r="CZ417" s="34">
        <v>0.99344542193984309</v>
      </c>
      <c r="DA417" s="34">
        <v>0.99335253591404893</v>
      </c>
      <c r="DB417" s="34">
        <v>0.99325965857299336</v>
      </c>
    </row>
    <row r="418" spans="1:106" x14ac:dyDescent="0.2">
      <c r="A418" s="13">
        <f t="shared" ca="1" si="6"/>
        <v>44854</v>
      </c>
      <c r="B418" s="34">
        <v>1.0000623348172251</v>
      </c>
      <c r="C418" s="34">
        <v>1</v>
      </c>
      <c r="D418" s="34">
        <v>0.99993766906816206</v>
      </c>
      <c r="E418" s="34">
        <v>0.99987534202146944</v>
      </c>
      <c r="F418" s="34">
        <v>0.99981301885967966</v>
      </c>
      <c r="G418" s="34">
        <v>0.99975069958255058</v>
      </c>
      <c r="H418" s="34">
        <v>0.99968838418983996</v>
      </c>
      <c r="I418" s="34">
        <v>0.9996260726813061</v>
      </c>
      <c r="J418" s="34">
        <v>0.99956376505670663</v>
      </c>
      <c r="K418" s="34">
        <v>0.99950146131579942</v>
      </c>
      <c r="L418" s="34">
        <v>0.99943916145834222</v>
      </c>
      <c r="M418" s="34">
        <v>0.99937686548409332</v>
      </c>
      <c r="N418" s="34">
        <v>0.99931457339281049</v>
      </c>
      <c r="O418" s="34">
        <v>0.9992522851842518</v>
      </c>
      <c r="P418" s="34">
        <v>0.99919000085817533</v>
      </c>
      <c r="Q418" s="34">
        <v>0.99912772041433895</v>
      </c>
      <c r="R418" s="34">
        <v>0.99906544385250051</v>
      </c>
      <c r="S418" s="34">
        <v>0.99900317117241821</v>
      </c>
      <c r="T418" s="34">
        <v>0.99894090237385014</v>
      </c>
      <c r="U418" s="34">
        <v>0.99887863745655447</v>
      </c>
      <c r="V418" s="34">
        <v>0.99881637642028875</v>
      </c>
      <c r="W418" s="34">
        <v>0.99875411926481172</v>
      </c>
      <c r="X418" s="34">
        <v>0.99869186598988102</v>
      </c>
      <c r="Y418" s="34">
        <v>0.99862961659525507</v>
      </c>
      <c r="Z418" s="34">
        <v>0.99856737108069182</v>
      </c>
      <c r="AA418" s="34">
        <v>0.99850512944594971</v>
      </c>
      <c r="AB418" s="34">
        <v>0.99844289169078648</v>
      </c>
      <c r="AC418" s="34">
        <v>0.99838065781496055</v>
      </c>
      <c r="AD418" s="34">
        <v>0.9983184278182301</v>
      </c>
      <c r="AE418" s="34">
        <v>0.99825620170035334</v>
      </c>
      <c r="AF418" s="34">
        <v>0.99819397946108868</v>
      </c>
      <c r="AG418" s="34">
        <v>0.99813176110019375</v>
      </c>
      <c r="AH418" s="34">
        <v>0.99806954661742753</v>
      </c>
      <c r="AI418" s="34">
        <v>0.99800733601254787</v>
      </c>
      <c r="AJ418" s="34">
        <v>0.99794512928531343</v>
      </c>
      <c r="AK418" s="34">
        <v>0.99788292643548193</v>
      </c>
      <c r="AL418" s="34">
        <v>0.99782072746281236</v>
      </c>
      <c r="AM418" s="34">
        <v>0.99775853236706247</v>
      </c>
      <c r="AN418" s="34">
        <v>0.99769634114799088</v>
      </c>
      <c r="AO418" s="34">
        <v>0.99763415380535614</v>
      </c>
      <c r="AP418" s="34">
        <v>0.99757197033891631</v>
      </c>
      <c r="AQ418" s="34">
        <v>0.99750979074842983</v>
      </c>
      <c r="AR418" s="34">
        <v>0.99744761503365498</v>
      </c>
      <c r="AS418" s="34">
        <v>0.99738544319435074</v>
      </c>
      <c r="AT418" s="34">
        <v>0.99732327523027486</v>
      </c>
      <c r="AU418" s="34">
        <v>0.99726111114118621</v>
      </c>
      <c r="AV418" s="34">
        <v>0.9971989509268433</v>
      </c>
      <c r="AW418" s="34">
        <v>0.99713679458700422</v>
      </c>
      <c r="AX418" s="34">
        <v>0.99707464212142793</v>
      </c>
      <c r="AY418" s="34">
        <v>0.99701249352987276</v>
      </c>
      <c r="AZ418" s="34">
        <v>0.99695034881209699</v>
      </c>
      <c r="BA418" s="34">
        <v>0.99688820796785971</v>
      </c>
      <c r="BB418" s="34">
        <v>0.99682607099691889</v>
      </c>
      <c r="BC418" s="34">
        <v>0.9967639378990335</v>
      </c>
      <c r="BD418" s="34">
        <v>0.99670180867396196</v>
      </c>
      <c r="BE418" s="34">
        <v>0.99663968332146291</v>
      </c>
      <c r="BF418" s="34">
        <v>0.99657756184129487</v>
      </c>
      <c r="BG418" s="34">
        <v>0.99651544423321681</v>
      </c>
      <c r="BH418" s="34">
        <v>0.99645333049698681</v>
      </c>
      <c r="BI418" s="34">
        <v>0.99639122063236407</v>
      </c>
      <c r="BJ418" s="34">
        <v>0.99632911463910701</v>
      </c>
      <c r="BK418" s="34">
        <v>0.99626701251697447</v>
      </c>
      <c r="BL418" s="34">
        <v>0.99620491426572511</v>
      </c>
      <c r="BM418" s="34">
        <v>0.99614281988511755</v>
      </c>
      <c r="BN418" s="34">
        <v>0.99608072937491055</v>
      </c>
      <c r="BO418" s="34">
        <v>0.99601864273486307</v>
      </c>
      <c r="BP418" s="34">
        <v>0.99595655996473353</v>
      </c>
      <c r="BQ418" s="34">
        <v>0.99589448106428102</v>
      </c>
      <c r="BR418" s="34">
        <v>0.99583240603326406</v>
      </c>
      <c r="BS418" s="34">
        <v>0.99577033487144184</v>
      </c>
      <c r="BT418" s="34">
        <v>0.99570826757857278</v>
      </c>
      <c r="BU418" s="34">
        <v>0.99564620415441618</v>
      </c>
      <c r="BV418" s="34">
        <v>0.99558414459873046</v>
      </c>
      <c r="BW418" s="34">
        <v>0.99552208891127458</v>
      </c>
      <c r="BX418" s="34">
        <v>0.99546003709180764</v>
      </c>
      <c r="BY418" s="34">
        <v>0.99539798914008859</v>
      </c>
      <c r="BZ418" s="34">
        <v>0.99533594505587586</v>
      </c>
      <c r="CA418" s="34">
        <v>0.99527390483892897</v>
      </c>
      <c r="CB418" s="34">
        <v>0.99521186848900656</v>
      </c>
      <c r="CC418" s="34">
        <v>0.99514983600586759</v>
      </c>
      <c r="CD418" s="34">
        <v>0.99508780738927105</v>
      </c>
      <c r="CE418" s="34">
        <v>0.99502578263897612</v>
      </c>
      <c r="CF418" s="34">
        <v>0.99496376175474166</v>
      </c>
      <c r="CG418" s="34">
        <v>0.99490174473632664</v>
      </c>
      <c r="CH418" s="34">
        <v>0.99483973158349004</v>
      </c>
      <c r="CI418" s="34">
        <v>0.99477772229599115</v>
      </c>
      <c r="CJ418" s="34">
        <v>0.99471571687358906</v>
      </c>
      <c r="CK418" s="34">
        <v>0.99465371531604274</v>
      </c>
      <c r="CL418" s="34">
        <v>0.99459171762311116</v>
      </c>
      <c r="CM418" s="34">
        <v>0.9945297237945534</v>
      </c>
      <c r="CN418" s="34">
        <v>0.99446773383012899</v>
      </c>
      <c r="CO418" s="34">
        <v>0.99440574772959678</v>
      </c>
      <c r="CP418" s="34">
        <v>0.99434376549271597</v>
      </c>
      <c r="CQ418" s="34">
        <v>0.99428178711924564</v>
      </c>
      <c r="CR418" s="34">
        <v>0.99418882289425126</v>
      </c>
      <c r="CS418" s="34">
        <v>0.99409586736130684</v>
      </c>
      <c r="CT418" s="34">
        <v>0.99400292051959993</v>
      </c>
      <c r="CU418" s="34">
        <v>0.99390998236831796</v>
      </c>
      <c r="CV418" s="34">
        <v>0.99381705290664812</v>
      </c>
      <c r="CW418" s="34">
        <v>0.99372413213377797</v>
      </c>
      <c r="CX418" s="34">
        <v>0.99363122004889526</v>
      </c>
      <c r="CY418" s="34">
        <v>0.99353831665118764</v>
      </c>
      <c r="CZ418" s="34">
        <v>0.99344542193984309</v>
      </c>
      <c r="DA418" s="34">
        <v>0.99335253591404893</v>
      </c>
      <c r="DB418" s="34">
        <v>0.99325965857299336</v>
      </c>
    </row>
    <row r="419" spans="1:106" x14ac:dyDescent="0.2">
      <c r="A419" s="13">
        <f t="shared" ca="1" si="6"/>
        <v>44855</v>
      </c>
      <c r="B419" s="34">
        <v>1.0000623348172251</v>
      </c>
      <c r="C419" s="34">
        <v>1</v>
      </c>
      <c r="D419" s="34">
        <v>0.99993766906816206</v>
      </c>
      <c r="E419" s="34">
        <v>0.99987534202146944</v>
      </c>
      <c r="F419" s="34">
        <v>0.99981301885967966</v>
      </c>
      <c r="G419" s="34">
        <v>0.99975069958255058</v>
      </c>
      <c r="H419" s="34">
        <v>0.99968838418983996</v>
      </c>
      <c r="I419" s="34">
        <v>0.9996260726813061</v>
      </c>
      <c r="J419" s="34">
        <v>0.99956376505670663</v>
      </c>
      <c r="K419" s="34">
        <v>0.99950146131579942</v>
      </c>
      <c r="L419" s="34">
        <v>0.99943916145834222</v>
      </c>
      <c r="M419" s="34">
        <v>0.99937686548409332</v>
      </c>
      <c r="N419" s="34">
        <v>0.99931457339281049</v>
      </c>
      <c r="O419" s="34">
        <v>0.9992522851842518</v>
      </c>
      <c r="P419" s="34">
        <v>0.99919000085817533</v>
      </c>
      <c r="Q419" s="34">
        <v>0.99912772041433895</v>
      </c>
      <c r="R419" s="34">
        <v>0.99906544385250051</v>
      </c>
      <c r="S419" s="34">
        <v>0.99900317117241821</v>
      </c>
      <c r="T419" s="34">
        <v>0.99894090237385014</v>
      </c>
      <c r="U419" s="34">
        <v>0.99887863745655447</v>
      </c>
      <c r="V419" s="34">
        <v>0.99881637642028875</v>
      </c>
      <c r="W419" s="34">
        <v>0.99875411926481172</v>
      </c>
      <c r="X419" s="34">
        <v>0.99869186598988102</v>
      </c>
      <c r="Y419" s="34">
        <v>0.99862961659525507</v>
      </c>
      <c r="Z419" s="34">
        <v>0.99856737108069182</v>
      </c>
      <c r="AA419" s="34">
        <v>0.99850512944594971</v>
      </c>
      <c r="AB419" s="34">
        <v>0.99844289169078648</v>
      </c>
      <c r="AC419" s="34">
        <v>0.99838065781496055</v>
      </c>
      <c r="AD419" s="34">
        <v>0.9983184278182301</v>
      </c>
      <c r="AE419" s="34">
        <v>0.99825620170035334</v>
      </c>
      <c r="AF419" s="34">
        <v>0.99819397946108868</v>
      </c>
      <c r="AG419" s="34">
        <v>0.99813176110019375</v>
      </c>
      <c r="AH419" s="34">
        <v>0.99806954661742753</v>
      </c>
      <c r="AI419" s="34">
        <v>0.99800733601254787</v>
      </c>
      <c r="AJ419" s="34">
        <v>0.99794512928531343</v>
      </c>
      <c r="AK419" s="34">
        <v>0.99788292643548193</v>
      </c>
      <c r="AL419" s="34">
        <v>0.99782072746281236</v>
      </c>
      <c r="AM419" s="34">
        <v>0.99775853236706247</v>
      </c>
      <c r="AN419" s="34">
        <v>0.99769634114799088</v>
      </c>
      <c r="AO419" s="34">
        <v>0.99763415380535614</v>
      </c>
      <c r="AP419" s="34">
        <v>0.99757197033891631</v>
      </c>
      <c r="AQ419" s="34">
        <v>0.99750979074842983</v>
      </c>
      <c r="AR419" s="34">
        <v>0.99744761503365498</v>
      </c>
      <c r="AS419" s="34">
        <v>0.99738544319435074</v>
      </c>
      <c r="AT419" s="34">
        <v>0.99732327523027486</v>
      </c>
      <c r="AU419" s="34">
        <v>0.99726111114118621</v>
      </c>
      <c r="AV419" s="34">
        <v>0.9971989509268433</v>
      </c>
      <c r="AW419" s="34">
        <v>0.99713679458700422</v>
      </c>
      <c r="AX419" s="34">
        <v>0.99707464212142793</v>
      </c>
      <c r="AY419" s="34">
        <v>0.99701249352987276</v>
      </c>
      <c r="AZ419" s="34">
        <v>0.99695034881209699</v>
      </c>
      <c r="BA419" s="34">
        <v>0.99688820796785971</v>
      </c>
      <c r="BB419" s="34">
        <v>0.99682607099691889</v>
      </c>
      <c r="BC419" s="34">
        <v>0.9967639378990335</v>
      </c>
      <c r="BD419" s="34">
        <v>0.99670180867396196</v>
      </c>
      <c r="BE419" s="34">
        <v>0.99663968332146291</v>
      </c>
      <c r="BF419" s="34">
        <v>0.99657756184129487</v>
      </c>
      <c r="BG419" s="34">
        <v>0.99651544423321681</v>
      </c>
      <c r="BH419" s="34">
        <v>0.99645333049698681</v>
      </c>
      <c r="BI419" s="34">
        <v>0.99639122063236407</v>
      </c>
      <c r="BJ419" s="34">
        <v>0.99632911463910701</v>
      </c>
      <c r="BK419" s="34">
        <v>0.99626701251697447</v>
      </c>
      <c r="BL419" s="34">
        <v>0.99620491426572511</v>
      </c>
      <c r="BM419" s="34">
        <v>0.99614281988511755</v>
      </c>
      <c r="BN419" s="34">
        <v>0.99608072937491055</v>
      </c>
      <c r="BO419" s="34">
        <v>0.99601864273486307</v>
      </c>
      <c r="BP419" s="34">
        <v>0.99595655996473353</v>
      </c>
      <c r="BQ419" s="34">
        <v>0.99589448106428102</v>
      </c>
      <c r="BR419" s="34">
        <v>0.99583240603326406</v>
      </c>
      <c r="BS419" s="34">
        <v>0.99577033487144184</v>
      </c>
      <c r="BT419" s="34">
        <v>0.99570826757857278</v>
      </c>
      <c r="BU419" s="34">
        <v>0.99564620415441618</v>
      </c>
      <c r="BV419" s="34">
        <v>0.99558414459873046</v>
      </c>
      <c r="BW419" s="34">
        <v>0.99552208891127458</v>
      </c>
      <c r="BX419" s="34">
        <v>0.99546003709180764</v>
      </c>
      <c r="BY419" s="34">
        <v>0.99539798914008859</v>
      </c>
      <c r="BZ419" s="34">
        <v>0.99533594505587586</v>
      </c>
      <c r="CA419" s="34">
        <v>0.99527390483892897</v>
      </c>
      <c r="CB419" s="34">
        <v>0.99521186848900656</v>
      </c>
      <c r="CC419" s="34">
        <v>0.99514983600586759</v>
      </c>
      <c r="CD419" s="34">
        <v>0.99508780738927105</v>
      </c>
      <c r="CE419" s="34">
        <v>0.99502578263897612</v>
      </c>
      <c r="CF419" s="34">
        <v>0.99496376175474166</v>
      </c>
      <c r="CG419" s="34">
        <v>0.99490174473632664</v>
      </c>
      <c r="CH419" s="34">
        <v>0.99483973158349004</v>
      </c>
      <c r="CI419" s="34">
        <v>0.99477772229599115</v>
      </c>
      <c r="CJ419" s="34">
        <v>0.99471571687358906</v>
      </c>
      <c r="CK419" s="34">
        <v>0.99465371531604274</v>
      </c>
      <c r="CL419" s="34">
        <v>0.99459171762311116</v>
      </c>
      <c r="CM419" s="34">
        <v>0.9945297237945534</v>
      </c>
      <c r="CN419" s="34">
        <v>0.99446773383012899</v>
      </c>
      <c r="CO419" s="34">
        <v>0.99440574772959678</v>
      </c>
      <c r="CP419" s="34">
        <v>0.99434376549271597</v>
      </c>
      <c r="CQ419" s="34">
        <v>0.99428178711924564</v>
      </c>
      <c r="CR419" s="34">
        <v>0.99418882289425126</v>
      </c>
      <c r="CS419" s="34">
        <v>0.99409586736130684</v>
      </c>
      <c r="CT419" s="34">
        <v>0.99400292051959993</v>
      </c>
      <c r="CU419" s="34">
        <v>0.99390998236831796</v>
      </c>
      <c r="CV419" s="34">
        <v>0.99381705290664812</v>
      </c>
      <c r="CW419" s="34">
        <v>0.99372413213377797</v>
      </c>
      <c r="CX419" s="34">
        <v>0.99363122004889526</v>
      </c>
      <c r="CY419" s="34">
        <v>0.99353831665118764</v>
      </c>
      <c r="CZ419" s="34">
        <v>0.99344542193984309</v>
      </c>
      <c r="DA419" s="34">
        <v>0.99335253591404893</v>
      </c>
      <c r="DB419" s="34">
        <v>0.99325965857299336</v>
      </c>
    </row>
    <row r="420" spans="1:106" x14ac:dyDescent="0.2">
      <c r="A420" s="13">
        <f t="shared" ca="1" si="6"/>
        <v>44858</v>
      </c>
      <c r="B420" s="34">
        <v>1.0000623348172251</v>
      </c>
      <c r="C420" s="34">
        <v>1</v>
      </c>
      <c r="D420" s="34">
        <v>0.99993766906816206</v>
      </c>
      <c r="E420" s="34">
        <v>0.99987534202146944</v>
      </c>
      <c r="F420" s="34">
        <v>0.99981301885967966</v>
      </c>
      <c r="G420" s="34">
        <v>0.99975069958255058</v>
      </c>
      <c r="H420" s="34">
        <v>0.99968838418983996</v>
      </c>
      <c r="I420" s="34">
        <v>0.9996260726813061</v>
      </c>
      <c r="J420" s="34">
        <v>0.99956376505670663</v>
      </c>
      <c r="K420" s="34">
        <v>0.99950146131579942</v>
      </c>
      <c r="L420" s="34">
        <v>0.99943916145834222</v>
      </c>
      <c r="M420" s="34">
        <v>0.99937686548409332</v>
      </c>
      <c r="N420" s="34">
        <v>0.99931457339281049</v>
      </c>
      <c r="O420" s="34">
        <v>0.9992522851842518</v>
      </c>
      <c r="P420" s="34">
        <v>0.99919000085817533</v>
      </c>
      <c r="Q420" s="34">
        <v>0.99912772041433895</v>
      </c>
      <c r="R420" s="34">
        <v>0.99906544385250051</v>
      </c>
      <c r="S420" s="34">
        <v>0.99900317117241821</v>
      </c>
      <c r="T420" s="34">
        <v>0.99894090237385014</v>
      </c>
      <c r="U420" s="34">
        <v>0.99887863745655447</v>
      </c>
      <c r="V420" s="34">
        <v>0.99881637642028875</v>
      </c>
      <c r="W420" s="34">
        <v>0.99875411926481172</v>
      </c>
      <c r="X420" s="34">
        <v>0.99869186598988102</v>
      </c>
      <c r="Y420" s="34">
        <v>0.99862961659525507</v>
      </c>
      <c r="Z420" s="34">
        <v>0.99856737108069182</v>
      </c>
      <c r="AA420" s="34">
        <v>0.99850512944594971</v>
      </c>
      <c r="AB420" s="34">
        <v>0.99844289169078648</v>
      </c>
      <c r="AC420" s="34">
        <v>0.99838065781496055</v>
      </c>
      <c r="AD420" s="34">
        <v>0.9983184278182301</v>
      </c>
      <c r="AE420" s="34">
        <v>0.99825620170035334</v>
      </c>
      <c r="AF420" s="34">
        <v>0.99819397946108868</v>
      </c>
      <c r="AG420" s="34">
        <v>0.99813176110019375</v>
      </c>
      <c r="AH420" s="34">
        <v>0.99806954661742753</v>
      </c>
      <c r="AI420" s="34">
        <v>0.99800733601254787</v>
      </c>
      <c r="AJ420" s="34">
        <v>0.99794512928531343</v>
      </c>
      <c r="AK420" s="34">
        <v>0.99788292643548193</v>
      </c>
      <c r="AL420" s="34">
        <v>0.99782072746281236</v>
      </c>
      <c r="AM420" s="34">
        <v>0.99775853236706247</v>
      </c>
      <c r="AN420" s="34">
        <v>0.99769634114799088</v>
      </c>
      <c r="AO420" s="34">
        <v>0.99763415380535614</v>
      </c>
      <c r="AP420" s="34">
        <v>0.99757197033891631</v>
      </c>
      <c r="AQ420" s="34">
        <v>0.99750979074842983</v>
      </c>
      <c r="AR420" s="34">
        <v>0.99744761503365498</v>
      </c>
      <c r="AS420" s="34">
        <v>0.99738544319435074</v>
      </c>
      <c r="AT420" s="34">
        <v>0.99732327523027486</v>
      </c>
      <c r="AU420" s="34">
        <v>0.99726111114118621</v>
      </c>
      <c r="AV420" s="34">
        <v>0.9971989509268433</v>
      </c>
      <c r="AW420" s="34">
        <v>0.99713679458700422</v>
      </c>
      <c r="AX420" s="34">
        <v>0.99707464212142793</v>
      </c>
      <c r="AY420" s="34">
        <v>0.99701249352987276</v>
      </c>
      <c r="AZ420" s="34">
        <v>0.99695034881209699</v>
      </c>
      <c r="BA420" s="34">
        <v>0.99688820796785971</v>
      </c>
      <c r="BB420" s="34">
        <v>0.99682607099691889</v>
      </c>
      <c r="BC420" s="34">
        <v>0.9967639378990335</v>
      </c>
      <c r="BD420" s="34">
        <v>0.99670180867396196</v>
      </c>
      <c r="BE420" s="34">
        <v>0.99663968332146291</v>
      </c>
      <c r="BF420" s="34">
        <v>0.99657756184129487</v>
      </c>
      <c r="BG420" s="34">
        <v>0.99651544423321681</v>
      </c>
      <c r="BH420" s="34">
        <v>0.99645333049698681</v>
      </c>
      <c r="BI420" s="34">
        <v>0.99639122063236407</v>
      </c>
      <c r="BJ420" s="34">
        <v>0.99632911463910701</v>
      </c>
      <c r="BK420" s="34">
        <v>0.99626701251697447</v>
      </c>
      <c r="BL420" s="34">
        <v>0.99620491426572511</v>
      </c>
      <c r="BM420" s="34">
        <v>0.99614281988511755</v>
      </c>
      <c r="BN420" s="34">
        <v>0.99608072937491055</v>
      </c>
      <c r="BO420" s="34">
        <v>0.99601864273486307</v>
      </c>
      <c r="BP420" s="34">
        <v>0.99595655996473353</v>
      </c>
      <c r="BQ420" s="34">
        <v>0.99589448106428102</v>
      </c>
      <c r="BR420" s="34">
        <v>0.99583240603326406</v>
      </c>
      <c r="BS420" s="34">
        <v>0.99577033487144184</v>
      </c>
      <c r="BT420" s="34">
        <v>0.99570826757857278</v>
      </c>
      <c r="BU420" s="34">
        <v>0.99564620415441618</v>
      </c>
      <c r="BV420" s="34">
        <v>0.99558414459873046</v>
      </c>
      <c r="BW420" s="34">
        <v>0.99552208891127458</v>
      </c>
      <c r="BX420" s="34">
        <v>0.99546003709180764</v>
      </c>
      <c r="BY420" s="34">
        <v>0.99539798914008859</v>
      </c>
      <c r="BZ420" s="34">
        <v>0.99533594505587586</v>
      </c>
      <c r="CA420" s="34">
        <v>0.99527390483892897</v>
      </c>
      <c r="CB420" s="34">
        <v>0.99521186848900656</v>
      </c>
      <c r="CC420" s="34">
        <v>0.99514983600586759</v>
      </c>
      <c r="CD420" s="34">
        <v>0.99508780738927105</v>
      </c>
      <c r="CE420" s="34">
        <v>0.99502578263897612</v>
      </c>
      <c r="CF420" s="34">
        <v>0.99496376175474166</v>
      </c>
      <c r="CG420" s="34">
        <v>0.99490174473632664</v>
      </c>
      <c r="CH420" s="34">
        <v>0.99483973158349004</v>
      </c>
      <c r="CI420" s="34">
        <v>0.99477772229599115</v>
      </c>
      <c r="CJ420" s="34">
        <v>0.99471571687358906</v>
      </c>
      <c r="CK420" s="34">
        <v>0.99465371531604274</v>
      </c>
      <c r="CL420" s="34">
        <v>0.99459171762311116</v>
      </c>
      <c r="CM420" s="34">
        <v>0.9945297237945534</v>
      </c>
      <c r="CN420" s="34">
        <v>0.99446773383012899</v>
      </c>
      <c r="CO420" s="34">
        <v>0.99440574772959678</v>
      </c>
      <c r="CP420" s="34">
        <v>0.99434376549271597</v>
      </c>
      <c r="CQ420" s="34">
        <v>0.99428178711924564</v>
      </c>
      <c r="CR420" s="34">
        <v>0.99418882289425126</v>
      </c>
      <c r="CS420" s="34">
        <v>0.99409586736130684</v>
      </c>
      <c r="CT420" s="34">
        <v>0.99400292051959993</v>
      </c>
      <c r="CU420" s="34">
        <v>0.99390998236831796</v>
      </c>
      <c r="CV420" s="34">
        <v>0.99381705290664812</v>
      </c>
      <c r="CW420" s="34">
        <v>0.99372413213377797</v>
      </c>
      <c r="CX420" s="34">
        <v>0.99363122004889526</v>
      </c>
      <c r="CY420" s="34">
        <v>0.99353831665118764</v>
      </c>
      <c r="CZ420" s="34">
        <v>0.99344542193984309</v>
      </c>
      <c r="DA420" s="34">
        <v>0.99335253591404893</v>
      </c>
      <c r="DB420" s="34">
        <v>0.99325965857299336</v>
      </c>
    </row>
    <row r="421" spans="1:106" x14ac:dyDescent="0.2">
      <c r="A421" s="13">
        <f t="shared" ca="1" si="6"/>
        <v>44859</v>
      </c>
      <c r="B421" s="34">
        <v>1.0000623348172251</v>
      </c>
      <c r="C421" s="34">
        <v>1</v>
      </c>
      <c r="D421" s="34">
        <v>0.99993766906816206</v>
      </c>
      <c r="E421" s="34">
        <v>0.99987534202146944</v>
      </c>
      <c r="F421" s="34">
        <v>0.99981301885967966</v>
      </c>
      <c r="G421" s="34">
        <v>0.99975069958255058</v>
      </c>
      <c r="H421" s="34">
        <v>0.99968838418983996</v>
      </c>
      <c r="I421" s="34">
        <v>0.9996260726813061</v>
      </c>
      <c r="J421" s="34">
        <v>0.99956376505670663</v>
      </c>
      <c r="K421" s="34">
        <v>0.99950146131579942</v>
      </c>
      <c r="L421" s="34">
        <v>0.99943916145834222</v>
      </c>
      <c r="M421" s="34">
        <v>0.99937686548409332</v>
      </c>
      <c r="N421" s="34">
        <v>0.99931457339281049</v>
      </c>
      <c r="O421" s="34">
        <v>0.9992522851842518</v>
      </c>
      <c r="P421" s="34">
        <v>0.99919000085817533</v>
      </c>
      <c r="Q421" s="34">
        <v>0.99912772041433895</v>
      </c>
      <c r="R421" s="34">
        <v>0.99906544385250051</v>
      </c>
      <c r="S421" s="34">
        <v>0.99900317117241821</v>
      </c>
      <c r="T421" s="34">
        <v>0.99894090237385014</v>
      </c>
      <c r="U421" s="34">
        <v>0.99887863745655447</v>
      </c>
      <c r="V421" s="34">
        <v>0.99881637642028875</v>
      </c>
      <c r="W421" s="34">
        <v>0.99875411926481172</v>
      </c>
      <c r="X421" s="34">
        <v>0.99869186598988102</v>
      </c>
      <c r="Y421" s="34">
        <v>0.99862961659525507</v>
      </c>
      <c r="Z421" s="34">
        <v>0.99856737108069182</v>
      </c>
      <c r="AA421" s="34">
        <v>0.99850512944594971</v>
      </c>
      <c r="AB421" s="34">
        <v>0.99844289169078648</v>
      </c>
      <c r="AC421" s="34">
        <v>0.99838065781496055</v>
      </c>
      <c r="AD421" s="34">
        <v>0.9983184278182301</v>
      </c>
      <c r="AE421" s="34">
        <v>0.99825620170035334</v>
      </c>
      <c r="AF421" s="34">
        <v>0.99819397946108868</v>
      </c>
      <c r="AG421" s="34">
        <v>0.99813176110019375</v>
      </c>
      <c r="AH421" s="34">
        <v>0.99806954661742753</v>
      </c>
      <c r="AI421" s="34">
        <v>0.99800733601254787</v>
      </c>
      <c r="AJ421" s="34">
        <v>0.99794512928531343</v>
      </c>
      <c r="AK421" s="34">
        <v>0.99788292643548193</v>
      </c>
      <c r="AL421" s="34">
        <v>0.99782072746281236</v>
      </c>
      <c r="AM421" s="34">
        <v>0.99775853236706247</v>
      </c>
      <c r="AN421" s="34">
        <v>0.99769634114799088</v>
      </c>
      <c r="AO421" s="34">
        <v>0.99763415380535614</v>
      </c>
      <c r="AP421" s="34">
        <v>0.99757197033891631</v>
      </c>
      <c r="AQ421" s="34">
        <v>0.99750979074842983</v>
      </c>
      <c r="AR421" s="34">
        <v>0.99744761503365498</v>
      </c>
      <c r="AS421" s="34">
        <v>0.99738544319435074</v>
      </c>
      <c r="AT421" s="34">
        <v>0.99732327523027486</v>
      </c>
      <c r="AU421" s="34">
        <v>0.99726111114118621</v>
      </c>
      <c r="AV421" s="34">
        <v>0.9971989509268433</v>
      </c>
      <c r="AW421" s="34">
        <v>0.99713679458700422</v>
      </c>
      <c r="AX421" s="34">
        <v>0.99707464212142793</v>
      </c>
      <c r="AY421" s="34">
        <v>0.99701249352987276</v>
      </c>
      <c r="AZ421" s="34">
        <v>0.99695034881209699</v>
      </c>
      <c r="BA421" s="34">
        <v>0.99688820796785971</v>
      </c>
      <c r="BB421" s="34">
        <v>0.99682607099691889</v>
      </c>
      <c r="BC421" s="34">
        <v>0.9967639378990335</v>
      </c>
      <c r="BD421" s="34">
        <v>0.99670180867396196</v>
      </c>
      <c r="BE421" s="34">
        <v>0.99663968332146291</v>
      </c>
      <c r="BF421" s="34">
        <v>0.99657756184129487</v>
      </c>
      <c r="BG421" s="34">
        <v>0.99651544423321681</v>
      </c>
      <c r="BH421" s="34">
        <v>0.99645333049698681</v>
      </c>
      <c r="BI421" s="34">
        <v>0.99639122063236407</v>
      </c>
      <c r="BJ421" s="34">
        <v>0.99632911463910701</v>
      </c>
      <c r="BK421" s="34">
        <v>0.99626701251697447</v>
      </c>
      <c r="BL421" s="34">
        <v>0.99620491426572511</v>
      </c>
      <c r="BM421" s="34">
        <v>0.99614281988511755</v>
      </c>
      <c r="BN421" s="34">
        <v>0.99608072937491055</v>
      </c>
      <c r="BO421" s="34">
        <v>0.99601864273486307</v>
      </c>
      <c r="BP421" s="34">
        <v>0.99595655996473353</v>
      </c>
      <c r="BQ421" s="34">
        <v>0.99589448106428102</v>
      </c>
      <c r="BR421" s="34">
        <v>0.99583240603326406</v>
      </c>
      <c r="BS421" s="34">
        <v>0.99577033487144184</v>
      </c>
      <c r="BT421" s="34">
        <v>0.99570826757857278</v>
      </c>
      <c r="BU421" s="34">
        <v>0.99564620415441618</v>
      </c>
      <c r="BV421" s="34">
        <v>0.99558414459873046</v>
      </c>
      <c r="BW421" s="34">
        <v>0.99552208891127458</v>
      </c>
      <c r="BX421" s="34">
        <v>0.99546003709180764</v>
      </c>
      <c r="BY421" s="34">
        <v>0.99539798914008859</v>
      </c>
      <c r="BZ421" s="34">
        <v>0.99533594505587586</v>
      </c>
      <c r="CA421" s="34">
        <v>0.99527390483892897</v>
      </c>
      <c r="CB421" s="34">
        <v>0.99521186848900656</v>
      </c>
      <c r="CC421" s="34">
        <v>0.99514983600586759</v>
      </c>
      <c r="CD421" s="34">
        <v>0.99508780738927105</v>
      </c>
      <c r="CE421" s="34">
        <v>0.99502578263897612</v>
      </c>
      <c r="CF421" s="34">
        <v>0.99496376175474166</v>
      </c>
      <c r="CG421" s="34">
        <v>0.99490174473632664</v>
      </c>
      <c r="CH421" s="34">
        <v>0.99483973158349004</v>
      </c>
      <c r="CI421" s="34">
        <v>0.99477772229599115</v>
      </c>
      <c r="CJ421" s="34">
        <v>0.99471571687358906</v>
      </c>
      <c r="CK421" s="34">
        <v>0.99465371531604274</v>
      </c>
      <c r="CL421" s="34">
        <v>0.99459171762311116</v>
      </c>
      <c r="CM421" s="34">
        <v>0.9945297237945534</v>
      </c>
      <c r="CN421" s="34">
        <v>0.99446773383012899</v>
      </c>
      <c r="CO421" s="34">
        <v>0.99440574772959678</v>
      </c>
      <c r="CP421" s="34">
        <v>0.99434376549271597</v>
      </c>
      <c r="CQ421" s="34">
        <v>0.99428178711924564</v>
      </c>
      <c r="CR421" s="34">
        <v>0.99418882289425126</v>
      </c>
      <c r="CS421" s="34">
        <v>0.99409586736130684</v>
      </c>
      <c r="CT421" s="34">
        <v>0.99400292051959993</v>
      </c>
      <c r="CU421" s="34">
        <v>0.99390998236831796</v>
      </c>
      <c r="CV421" s="34">
        <v>0.99381705290664812</v>
      </c>
      <c r="CW421" s="34">
        <v>0.99372413213377797</v>
      </c>
      <c r="CX421" s="34">
        <v>0.99363122004889526</v>
      </c>
      <c r="CY421" s="34">
        <v>0.99353831665118764</v>
      </c>
      <c r="CZ421" s="34">
        <v>0.99344542193984309</v>
      </c>
      <c r="DA421" s="34">
        <v>0.99335253591404893</v>
      </c>
      <c r="DB421" s="34">
        <v>0.99325965857299336</v>
      </c>
    </row>
    <row r="422" spans="1:106" x14ac:dyDescent="0.2">
      <c r="A422" s="13">
        <f t="shared" ca="1" si="6"/>
        <v>44860</v>
      </c>
      <c r="B422" s="34">
        <v>1.0000623348172251</v>
      </c>
      <c r="C422" s="34">
        <v>1</v>
      </c>
      <c r="D422" s="34">
        <v>0.99993766906816206</v>
      </c>
      <c r="E422" s="34">
        <v>0.99987534202146944</v>
      </c>
      <c r="F422" s="34">
        <v>0.99981301885967966</v>
      </c>
      <c r="G422" s="34">
        <v>0.99975069958255058</v>
      </c>
      <c r="H422" s="34">
        <v>0.99968838418983996</v>
      </c>
      <c r="I422" s="34">
        <v>0.9996260726813061</v>
      </c>
      <c r="J422" s="34">
        <v>0.99956376505670663</v>
      </c>
      <c r="K422" s="34">
        <v>0.99950146131579942</v>
      </c>
      <c r="L422" s="34">
        <v>0.99943916145834222</v>
      </c>
      <c r="M422" s="34">
        <v>0.99937686548409332</v>
      </c>
      <c r="N422" s="34">
        <v>0.99931457339281049</v>
      </c>
      <c r="O422" s="34">
        <v>0.9992522851842518</v>
      </c>
      <c r="P422" s="34">
        <v>0.99919000085817533</v>
      </c>
      <c r="Q422" s="34">
        <v>0.99912772041433895</v>
      </c>
      <c r="R422" s="34">
        <v>0.99906544385250051</v>
      </c>
      <c r="S422" s="34">
        <v>0.99900317117241821</v>
      </c>
      <c r="T422" s="34">
        <v>0.99894090237385014</v>
      </c>
      <c r="U422" s="34">
        <v>0.99887863745655447</v>
      </c>
      <c r="V422" s="34">
        <v>0.99881637642028875</v>
      </c>
      <c r="W422" s="34">
        <v>0.99875411926481172</v>
      </c>
      <c r="X422" s="34">
        <v>0.99869186598988102</v>
      </c>
      <c r="Y422" s="34">
        <v>0.99862961659525507</v>
      </c>
      <c r="Z422" s="34">
        <v>0.99856737108069182</v>
      </c>
      <c r="AA422" s="34">
        <v>0.99850512944594971</v>
      </c>
      <c r="AB422" s="34">
        <v>0.99844289169078648</v>
      </c>
      <c r="AC422" s="34">
        <v>0.99838065781496055</v>
      </c>
      <c r="AD422" s="34">
        <v>0.9983184278182301</v>
      </c>
      <c r="AE422" s="34">
        <v>0.99825620170035334</v>
      </c>
      <c r="AF422" s="34">
        <v>0.99819397946108868</v>
      </c>
      <c r="AG422" s="34">
        <v>0.99813176110019375</v>
      </c>
      <c r="AH422" s="34">
        <v>0.99806954661742753</v>
      </c>
      <c r="AI422" s="34">
        <v>0.99800733601254787</v>
      </c>
      <c r="AJ422" s="34">
        <v>0.99794512928531343</v>
      </c>
      <c r="AK422" s="34">
        <v>0.99788292643548193</v>
      </c>
      <c r="AL422" s="34">
        <v>0.99782072746281236</v>
      </c>
      <c r="AM422" s="34">
        <v>0.99775853236706247</v>
      </c>
      <c r="AN422" s="34">
        <v>0.99769634114799088</v>
      </c>
      <c r="AO422" s="34">
        <v>0.99763415380535614</v>
      </c>
      <c r="AP422" s="34">
        <v>0.99757197033891631</v>
      </c>
      <c r="AQ422" s="34">
        <v>0.99750979074842983</v>
      </c>
      <c r="AR422" s="34">
        <v>0.99744761503365498</v>
      </c>
      <c r="AS422" s="34">
        <v>0.99738544319435074</v>
      </c>
      <c r="AT422" s="34">
        <v>0.99732327523027486</v>
      </c>
      <c r="AU422" s="34">
        <v>0.99726111114118621</v>
      </c>
      <c r="AV422" s="34">
        <v>0.9971989509268433</v>
      </c>
      <c r="AW422" s="34">
        <v>0.99713679458700422</v>
      </c>
      <c r="AX422" s="34">
        <v>0.99707464212142793</v>
      </c>
      <c r="AY422" s="34">
        <v>0.99701249352987276</v>
      </c>
      <c r="AZ422" s="34">
        <v>0.99695034881209699</v>
      </c>
      <c r="BA422" s="34">
        <v>0.99688820796785971</v>
      </c>
      <c r="BB422" s="34">
        <v>0.99682607099691889</v>
      </c>
      <c r="BC422" s="34">
        <v>0.9967639378990335</v>
      </c>
      <c r="BD422" s="34">
        <v>0.99670180867396196</v>
      </c>
      <c r="BE422" s="34">
        <v>0.99663968332146291</v>
      </c>
      <c r="BF422" s="34">
        <v>0.99657756184129487</v>
      </c>
      <c r="BG422" s="34">
        <v>0.99651544423321681</v>
      </c>
      <c r="BH422" s="34">
        <v>0.99645333049698681</v>
      </c>
      <c r="BI422" s="34">
        <v>0.99639122063236407</v>
      </c>
      <c r="BJ422" s="34">
        <v>0.99632911463910701</v>
      </c>
      <c r="BK422" s="34">
        <v>0.99626701251697447</v>
      </c>
      <c r="BL422" s="34">
        <v>0.99620491426572511</v>
      </c>
      <c r="BM422" s="34">
        <v>0.99614281988511755</v>
      </c>
      <c r="BN422" s="34">
        <v>0.99608072937491055</v>
      </c>
      <c r="BO422" s="34">
        <v>0.99601864273486307</v>
      </c>
      <c r="BP422" s="34">
        <v>0.99595655996473353</v>
      </c>
      <c r="BQ422" s="34">
        <v>0.99589448106428102</v>
      </c>
      <c r="BR422" s="34">
        <v>0.99583240603326406</v>
      </c>
      <c r="BS422" s="34">
        <v>0.99577033487144184</v>
      </c>
      <c r="BT422" s="34">
        <v>0.99570826757857278</v>
      </c>
      <c r="BU422" s="34">
        <v>0.99564620415441618</v>
      </c>
      <c r="BV422" s="34">
        <v>0.99558414459873046</v>
      </c>
      <c r="BW422" s="34">
        <v>0.99552208891127458</v>
      </c>
      <c r="BX422" s="34">
        <v>0.99546003709180764</v>
      </c>
      <c r="BY422" s="34">
        <v>0.99539798914008859</v>
      </c>
      <c r="BZ422" s="34">
        <v>0.99533594505587586</v>
      </c>
      <c r="CA422" s="34">
        <v>0.99527390483892897</v>
      </c>
      <c r="CB422" s="34">
        <v>0.99521186848900656</v>
      </c>
      <c r="CC422" s="34">
        <v>0.99514983600586759</v>
      </c>
      <c r="CD422" s="34">
        <v>0.99508780738927105</v>
      </c>
      <c r="CE422" s="34">
        <v>0.99502578263897612</v>
      </c>
      <c r="CF422" s="34">
        <v>0.99496376175474166</v>
      </c>
      <c r="CG422" s="34">
        <v>0.99490174473632664</v>
      </c>
      <c r="CH422" s="34">
        <v>0.99483973158349004</v>
      </c>
      <c r="CI422" s="34">
        <v>0.99477772229599115</v>
      </c>
      <c r="CJ422" s="34">
        <v>0.99471571687358906</v>
      </c>
      <c r="CK422" s="34">
        <v>0.99465371531604274</v>
      </c>
      <c r="CL422" s="34">
        <v>0.99459171762311116</v>
      </c>
      <c r="CM422" s="34">
        <v>0.9945297237945534</v>
      </c>
      <c r="CN422" s="34">
        <v>0.99446773383012899</v>
      </c>
      <c r="CO422" s="34">
        <v>0.99440574772959678</v>
      </c>
      <c r="CP422" s="34">
        <v>0.99434376549271597</v>
      </c>
      <c r="CQ422" s="34">
        <v>0.99428178711924564</v>
      </c>
      <c r="CR422" s="34">
        <v>0.99418882289425126</v>
      </c>
      <c r="CS422" s="34">
        <v>0.99409586736130684</v>
      </c>
      <c r="CT422" s="34">
        <v>0.99400292051959993</v>
      </c>
      <c r="CU422" s="34">
        <v>0.99390998236831796</v>
      </c>
      <c r="CV422" s="34">
        <v>0.99381705290664812</v>
      </c>
      <c r="CW422" s="34">
        <v>0.99372413213377797</v>
      </c>
      <c r="CX422" s="34">
        <v>0.99363122004889526</v>
      </c>
      <c r="CY422" s="34">
        <v>0.99353831665118764</v>
      </c>
      <c r="CZ422" s="34">
        <v>0.99344542193984309</v>
      </c>
      <c r="DA422" s="34">
        <v>0.99335253591404893</v>
      </c>
      <c r="DB422" s="34">
        <v>0.99325965857299336</v>
      </c>
    </row>
    <row r="423" spans="1:106" x14ac:dyDescent="0.2">
      <c r="A423" s="13">
        <f t="shared" ca="1" si="6"/>
        <v>44861</v>
      </c>
      <c r="B423" s="34">
        <v>1.0000623348172251</v>
      </c>
      <c r="C423" s="34">
        <v>1</v>
      </c>
      <c r="D423" s="34">
        <v>0.99993766906816206</v>
      </c>
      <c r="E423" s="34">
        <v>0.99987534202146944</v>
      </c>
      <c r="F423" s="34">
        <v>0.99981301885967966</v>
      </c>
      <c r="G423" s="34">
        <v>0.99975069958255058</v>
      </c>
      <c r="H423" s="34">
        <v>0.99968838418983996</v>
      </c>
      <c r="I423" s="34">
        <v>0.9996260726813061</v>
      </c>
      <c r="J423" s="34">
        <v>0.99956376505670663</v>
      </c>
      <c r="K423" s="34">
        <v>0.99950146131579942</v>
      </c>
      <c r="L423" s="34">
        <v>0.99943916145834222</v>
      </c>
      <c r="M423" s="34">
        <v>0.99937686548409332</v>
      </c>
      <c r="N423" s="34">
        <v>0.99931457339281049</v>
      </c>
      <c r="O423" s="34">
        <v>0.9992522851842518</v>
      </c>
      <c r="P423" s="34">
        <v>0.99919000085817533</v>
      </c>
      <c r="Q423" s="34">
        <v>0.99912772041433895</v>
      </c>
      <c r="R423" s="34">
        <v>0.99906544385250051</v>
      </c>
      <c r="S423" s="34">
        <v>0.99900317117241821</v>
      </c>
      <c r="T423" s="34">
        <v>0.99894090237385014</v>
      </c>
      <c r="U423" s="34">
        <v>0.99887863745655447</v>
      </c>
      <c r="V423" s="34">
        <v>0.99881637642028875</v>
      </c>
      <c r="W423" s="34">
        <v>0.99875411926481172</v>
      </c>
      <c r="X423" s="34">
        <v>0.99869186598988102</v>
      </c>
      <c r="Y423" s="34">
        <v>0.99862961659525507</v>
      </c>
      <c r="Z423" s="34">
        <v>0.99856737108069182</v>
      </c>
      <c r="AA423" s="34">
        <v>0.99850512944594971</v>
      </c>
      <c r="AB423" s="34">
        <v>0.99844289169078648</v>
      </c>
      <c r="AC423" s="34">
        <v>0.99838065781496055</v>
      </c>
      <c r="AD423" s="34">
        <v>0.9983184278182301</v>
      </c>
      <c r="AE423" s="34">
        <v>0.99825620170035334</v>
      </c>
      <c r="AF423" s="34">
        <v>0.99819397946108868</v>
      </c>
      <c r="AG423" s="34">
        <v>0.99813176110019375</v>
      </c>
      <c r="AH423" s="34">
        <v>0.99806954661742753</v>
      </c>
      <c r="AI423" s="34">
        <v>0.99800733601254787</v>
      </c>
      <c r="AJ423" s="34">
        <v>0.99794512928531343</v>
      </c>
      <c r="AK423" s="34">
        <v>0.99788292643548193</v>
      </c>
      <c r="AL423" s="34">
        <v>0.99782072746281236</v>
      </c>
      <c r="AM423" s="34">
        <v>0.99775853236706247</v>
      </c>
      <c r="AN423" s="34">
        <v>0.99769634114799088</v>
      </c>
      <c r="AO423" s="34">
        <v>0.99763415380535614</v>
      </c>
      <c r="AP423" s="34">
        <v>0.99757197033891631</v>
      </c>
      <c r="AQ423" s="34">
        <v>0.99750979074842983</v>
      </c>
      <c r="AR423" s="34">
        <v>0.99744761503365498</v>
      </c>
      <c r="AS423" s="34">
        <v>0.99738544319435074</v>
      </c>
      <c r="AT423" s="34">
        <v>0.99732327523027486</v>
      </c>
      <c r="AU423" s="34">
        <v>0.99726111114118621</v>
      </c>
      <c r="AV423" s="34">
        <v>0.9971989509268433</v>
      </c>
      <c r="AW423" s="34">
        <v>0.99713679458700422</v>
      </c>
      <c r="AX423" s="34">
        <v>0.99707464212142793</v>
      </c>
      <c r="AY423" s="34">
        <v>0.99701249352987276</v>
      </c>
      <c r="AZ423" s="34">
        <v>0.99695034881209699</v>
      </c>
      <c r="BA423" s="34">
        <v>0.99688820796785971</v>
      </c>
      <c r="BB423" s="34">
        <v>0.99682607099691889</v>
      </c>
      <c r="BC423" s="34">
        <v>0.9967639378990335</v>
      </c>
      <c r="BD423" s="34">
        <v>0.99670180867396196</v>
      </c>
      <c r="BE423" s="34">
        <v>0.99663968332146291</v>
      </c>
      <c r="BF423" s="34">
        <v>0.99657756184129487</v>
      </c>
      <c r="BG423" s="34">
        <v>0.99651544423321681</v>
      </c>
      <c r="BH423" s="34">
        <v>0.99645333049698681</v>
      </c>
      <c r="BI423" s="34">
        <v>0.99639122063236407</v>
      </c>
      <c r="BJ423" s="34">
        <v>0.99632911463910701</v>
      </c>
      <c r="BK423" s="34">
        <v>0.99626701251697447</v>
      </c>
      <c r="BL423" s="34">
        <v>0.99620491426572511</v>
      </c>
      <c r="BM423" s="34">
        <v>0.99614281988511755</v>
      </c>
      <c r="BN423" s="34">
        <v>0.99608072937491055</v>
      </c>
      <c r="BO423" s="34">
        <v>0.99601864273486307</v>
      </c>
      <c r="BP423" s="34">
        <v>0.99595655996473353</v>
      </c>
      <c r="BQ423" s="34">
        <v>0.99589448106428102</v>
      </c>
      <c r="BR423" s="34">
        <v>0.99583240603326406</v>
      </c>
      <c r="BS423" s="34">
        <v>0.99577033487144184</v>
      </c>
      <c r="BT423" s="34">
        <v>0.99570826757857278</v>
      </c>
      <c r="BU423" s="34">
        <v>0.99564620415441618</v>
      </c>
      <c r="BV423" s="34">
        <v>0.99558414459873046</v>
      </c>
      <c r="BW423" s="34">
        <v>0.99552208891127458</v>
      </c>
      <c r="BX423" s="34">
        <v>0.99546003709180764</v>
      </c>
      <c r="BY423" s="34">
        <v>0.99539798914008859</v>
      </c>
      <c r="BZ423" s="34">
        <v>0.99533594505587586</v>
      </c>
      <c r="CA423" s="34">
        <v>0.99527390483892897</v>
      </c>
      <c r="CB423" s="34">
        <v>0.99521186848900656</v>
      </c>
      <c r="CC423" s="34">
        <v>0.99514983600586759</v>
      </c>
      <c r="CD423" s="34">
        <v>0.99508780738927105</v>
      </c>
      <c r="CE423" s="34">
        <v>0.99502578263897612</v>
      </c>
      <c r="CF423" s="34">
        <v>0.99496376175474166</v>
      </c>
      <c r="CG423" s="34">
        <v>0.99490174473632664</v>
      </c>
      <c r="CH423" s="34">
        <v>0.99483973158349004</v>
      </c>
      <c r="CI423" s="34">
        <v>0.99477772229599115</v>
      </c>
      <c r="CJ423" s="34">
        <v>0.99471571687358906</v>
      </c>
      <c r="CK423" s="34">
        <v>0.99465371531604274</v>
      </c>
      <c r="CL423" s="34">
        <v>0.99459171762311116</v>
      </c>
      <c r="CM423" s="34">
        <v>0.9945297237945534</v>
      </c>
      <c r="CN423" s="34">
        <v>0.99446773383012899</v>
      </c>
      <c r="CO423" s="34">
        <v>0.99440574772959678</v>
      </c>
      <c r="CP423" s="34">
        <v>0.99434376549271597</v>
      </c>
      <c r="CQ423" s="34">
        <v>0.99428178711924564</v>
      </c>
      <c r="CR423" s="34">
        <v>0.99418882289425126</v>
      </c>
      <c r="CS423" s="34">
        <v>0.99409586736130684</v>
      </c>
      <c r="CT423" s="34">
        <v>0.99400292051959993</v>
      </c>
      <c r="CU423" s="34">
        <v>0.99390998236831796</v>
      </c>
      <c r="CV423" s="34">
        <v>0.99381705290664812</v>
      </c>
      <c r="CW423" s="34">
        <v>0.99372413213377797</v>
      </c>
      <c r="CX423" s="34">
        <v>0.99363122004889526</v>
      </c>
      <c r="CY423" s="34">
        <v>0.99353831665118764</v>
      </c>
      <c r="CZ423" s="34">
        <v>0.99344542193984309</v>
      </c>
      <c r="DA423" s="34">
        <v>0.99335253591404893</v>
      </c>
      <c r="DB423" s="34">
        <v>0.99325965857299336</v>
      </c>
    </row>
    <row r="424" spans="1:106" x14ac:dyDescent="0.2">
      <c r="A424" s="13">
        <f t="shared" ca="1" si="6"/>
        <v>44862</v>
      </c>
      <c r="B424" s="34">
        <v>1.0000623348172251</v>
      </c>
      <c r="C424" s="34">
        <v>1</v>
      </c>
      <c r="D424" s="34">
        <v>0.99993766906816206</v>
      </c>
      <c r="E424" s="34">
        <v>0.99987534202146944</v>
      </c>
      <c r="F424" s="34">
        <v>0.99981301885967966</v>
      </c>
      <c r="G424" s="34">
        <v>0.99975069958255058</v>
      </c>
      <c r="H424" s="34">
        <v>0.99968838418983996</v>
      </c>
      <c r="I424" s="34">
        <v>0.9996260726813061</v>
      </c>
      <c r="J424" s="34">
        <v>0.99956376505670663</v>
      </c>
      <c r="K424" s="34">
        <v>0.99950146131579942</v>
      </c>
      <c r="L424" s="34">
        <v>0.99943916145834222</v>
      </c>
      <c r="M424" s="34">
        <v>0.99937686548409332</v>
      </c>
      <c r="N424" s="34">
        <v>0.99931457339281049</v>
      </c>
      <c r="O424" s="34">
        <v>0.9992522851842518</v>
      </c>
      <c r="P424" s="34">
        <v>0.99919000085817533</v>
      </c>
      <c r="Q424" s="34">
        <v>0.99912772041433895</v>
      </c>
      <c r="R424" s="34">
        <v>0.99906544385250051</v>
      </c>
      <c r="S424" s="34">
        <v>0.99900317117241821</v>
      </c>
      <c r="T424" s="34">
        <v>0.99894090237385014</v>
      </c>
      <c r="U424" s="34">
        <v>0.99887863745655447</v>
      </c>
      <c r="V424" s="34">
        <v>0.99881637642028875</v>
      </c>
      <c r="W424" s="34">
        <v>0.99875411926481172</v>
      </c>
      <c r="X424" s="34">
        <v>0.99869186598988102</v>
      </c>
      <c r="Y424" s="34">
        <v>0.99862961659525507</v>
      </c>
      <c r="Z424" s="34">
        <v>0.99856737108069182</v>
      </c>
      <c r="AA424" s="34">
        <v>0.99850512944594971</v>
      </c>
      <c r="AB424" s="34">
        <v>0.99844289169078648</v>
      </c>
      <c r="AC424" s="34">
        <v>0.99838065781496055</v>
      </c>
      <c r="AD424" s="34">
        <v>0.9983184278182301</v>
      </c>
      <c r="AE424" s="34">
        <v>0.99825620170035334</v>
      </c>
      <c r="AF424" s="34">
        <v>0.99819397946108868</v>
      </c>
      <c r="AG424" s="34">
        <v>0.99813176110019375</v>
      </c>
      <c r="AH424" s="34">
        <v>0.99806954661742753</v>
      </c>
      <c r="AI424" s="34">
        <v>0.99800733601254787</v>
      </c>
      <c r="AJ424" s="34">
        <v>0.99794512928531343</v>
      </c>
      <c r="AK424" s="34">
        <v>0.99788292643548193</v>
      </c>
      <c r="AL424" s="34">
        <v>0.99782072746281236</v>
      </c>
      <c r="AM424" s="34">
        <v>0.99775853236706247</v>
      </c>
      <c r="AN424" s="34">
        <v>0.99769634114799088</v>
      </c>
      <c r="AO424" s="34">
        <v>0.99763415380535614</v>
      </c>
      <c r="AP424" s="34">
        <v>0.99757197033891631</v>
      </c>
      <c r="AQ424" s="34">
        <v>0.99750979074842983</v>
      </c>
      <c r="AR424" s="34">
        <v>0.99744761503365498</v>
      </c>
      <c r="AS424" s="34">
        <v>0.99738544319435074</v>
      </c>
      <c r="AT424" s="34">
        <v>0.99732327523027486</v>
      </c>
      <c r="AU424" s="34">
        <v>0.99726111114118621</v>
      </c>
      <c r="AV424" s="34">
        <v>0.9971989509268433</v>
      </c>
      <c r="AW424" s="34">
        <v>0.99713679458700422</v>
      </c>
      <c r="AX424" s="34">
        <v>0.99707464212142793</v>
      </c>
      <c r="AY424" s="34">
        <v>0.99701249352987276</v>
      </c>
      <c r="AZ424" s="34">
        <v>0.99695034881209699</v>
      </c>
      <c r="BA424" s="34">
        <v>0.99688820796785971</v>
      </c>
      <c r="BB424" s="34">
        <v>0.99682607099691889</v>
      </c>
      <c r="BC424" s="34">
        <v>0.9967639378990335</v>
      </c>
      <c r="BD424" s="34">
        <v>0.99670180867396196</v>
      </c>
      <c r="BE424" s="34">
        <v>0.99663968332146291</v>
      </c>
      <c r="BF424" s="34">
        <v>0.99657756184129487</v>
      </c>
      <c r="BG424" s="34">
        <v>0.99651544423321681</v>
      </c>
      <c r="BH424" s="34">
        <v>0.99645333049698681</v>
      </c>
      <c r="BI424" s="34">
        <v>0.99639122063236407</v>
      </c>
      <c r="BJ424" s="34">
        <v>0.99632911463910701</v>
      </c>
      <c r="BK424" s="34">
        <v>0.99626701251697447</v>
      </c>
      <c r="BL424" s="34">
        <v>0.99620491426572511</v>
      </c>
      <c r="BM424" s="34">
        <v>0.99614281988511755</v>
      </c>
      <c r="BN424" s="34">
        <v>0.99608072937491055</v>
      </c>
      <c r="BO424" s="34">
        <v>0.99601864273486307</v>
      </c>
      <c r="BP424" s="34">
        <v>0.99595655996473353</v>
      </c>
      <c r="BQ424" s="34">
        <v>0.99589448106428102</v>
      </c>
      <c r="BR424" s="34">
        <v>0.99583240603326406</v>
      </c>
      <c r="BS424" s="34">
        <v>0.99577033487144184</v>
      </c>
      <c r="BT424" s="34">
        <v>0.99570826757857278</v>
      </c>
      <c r="BU424" s="34">
        <v>0.99564620415441618</v>
      </c>
      <c r="BV424" s="34">
        <v>0.99558414459873046</v>
      </c>
      <c r="BW424" s="34">
        <v>0.99552208891127458</v>
      </c>
      <c r="BX424" s="34">
        <v>0.99546003709180764</v>
      </c>
      <c r="BY424" s="34">
        <v>0.99539798914008859</v>
      </c>
      <c r="BZ424" s="34">
        <v>0.99533594505587586</v>
      </c>
      <c r="CA424" s="34">
        <v>0.99527390483892897</v>
      </c>
      <c r="CB424" s="34">
        <v>0.99521186848900656</v>
      </c>
      <c r="CC424" s="34">
        <v>0.99514983600586759</v>
      </c>
      <c r="CD424" s="34">
        <v>0.99508780738927105</v>
      </c>
      <c r="CE424" s="34">
        <v>0.99502578263897612</v>
      </c>
      <c r="CF424" s="34">
        <v>0.99496376175474166</v>
      </c>
      <c r="CG424" s="34">
        <v>0.99490174473632664</v>
      </c>
      <c r="CH424" s="34">
        <v>0.99483973158349004</v>
      </c>
      <c r="CI424" s="34">
        <v>0.99477772229599115</v>
      </c>
      <c r="CJ424" s="34">
        <v>0.99471571687358906</v>
      </c>
      <c r="CK424" s="34">
        <v>0.99465371531604274</v>
      </c>
      <c r="CL424" s="34">
        <v>0.99459171762311116</v>
      </c>
      <c r="CM424" s="34">
        <v>0.9945297237945534</v>
      </c>
      <c r="CN424" s="34">
        <v>0.99446773383012899</v>
      </c>
      <c r="CO424" s="34">
        <v>0.99440574772959678</v>
      </c>
      <c r="CP424" s="34">
        <v>0.99434376549271597</v>
      </c>
      <c r="CQ424" s="34">
        <v>0.99428178711924564</v>
      </c>
      <c r="CR424" s="34">
        <v>0.99418882289425126</v>
      </c>
      <c r="CS424" s="34">
        <v>0.99409586736130684</v>
      </c>
      <c r="CT424" s="34">
        <v>0.99400292051959993</v>
      </c>
      <c r="CU424" s="34">
        <v>0.99390998236831796</v>
      </c>
      <c r="CV424" s="34">
        <v>0.99381705290664812</v>
      </c>
      <c r="CW424" s="34">
        <v>0.99372413213377797</v>
      </c>
      <c r="CX424" s="34">
        <v>0.99363122004889526</v>
      </c>
      <c r="CY424" s="34">
        <v>0.99353831665118764</v>
      </c>
      <c r="CZ424" s="34">
        <v>0.99344542193984309</v>
      </c>
      <c r="DA424" s="34">
        <v>0.99335253591404893</v>
      </c>
      <c r="DB424" s="34">
        <v>0.99325965857299336</v>
      </c>
    </row>
    <row r="425" spans="1:106" x14ac:dyDescent="0.2">
      <c r="A425" s="13">
        <f t="shared" ca="1" si="6"/>
        <v>44865</v>
      </c>
      <c r="B425" s="34">
        <v>1.0000623348172251</v>
      </c>
      <c r="C425" s="34">
        <v>1</v>
      </c>
      <c r="D425" s="34">
        <v>0.99993766906816206</v>
      </c>
      <c r="E425" s="34">
        <v>0.99987534202146944</v>
      </c>
      <c r="F425" s="34">
        <v>0.99981301885967966</v>
      </c>
      <c r="G425" s="34">
        <v>0.99975069958255058</v>
      </c>
      <c r="H425" s="34">
        <v>0.99968838418983996</v>
      </c>
      <c r="I425" s="34">
        <v>0.9996260726813061</v>
      </c>
      <c r="J425" s="34">
        <v>0.99956376505670663</v>
      </c>
      <c r="K425" s="34">
        <v>0.99950146131579942</v>
      </c>
      <c r="L425" s="34">
        <v>0.99943916145834222</v>
      </c>
      <c r="M425" s="34">
        <v>0.99937686548409332</v>
      </c>
      <c r="N425" s="34">
        <v>0.99931457339281049</v>
      </c>
      <c r="O425" s="34">
        <v>0.9992522851842518</v>
      </c>
      <c r="P425" s="34">
        <v>0.99919000085817533</v>
      </c>
      <c r="Q425" s="34">
        <v>0.99912772041433895</v>
      </c>
      <c r="R425" s="34">
        <v>0.99906544385250051</v>
      </c>
      <c r="S425" s="34">
        <v>0.99900317117241821</v>
      </c>
      <c r="T425" s="34">
        <v>0.99894090237385014</v>
      </c>
      <c r="U425" s="34">
        <v>0.99887863745655447</v>
      </c>
      <c r="V425" s="34">
        <v>0.99881637642028875</v>
      </c>
      <c r="W425" s="34">
        <v>0.99875411926481172</v>
      </c>
      <c r="X425" s="34">
        <v>0.99869186598988102</v>
      </c>
      <c r="Y425" s="34">
        <v>0.99862961659525507</v>
      </c>
      <c r="Z425" s="34">
        <v>0.99856737108069182</v>
      </c>
      <c r="AA425" s="34">
        <v>0.99850512944594971</v>
      </c>
      <c r="AB425" s="34">
        <v>0.99844289169078648</v>
      </c>
      <c r="AC425" s="34">
        <v>0.99838065781496055</v>
      </c>
      <c r="AD425" s="34">
        <v>0.9983184278182301</v>
      </c>
      <c r="AE425" s="34">
        <v>0.99825620170035334</v>
      </c>
      <c r="AF425" s="34">
        <v>0.99819397946108868</v>
      </c>
      <c r="AG425" s="34">
        <v>0.99813176110019375</v>
      </c>
      <c r="AH425" s="34">
        <v>0.99806954661742753</v>
      </c>
      <c r="AI425" s="34">
        <v>0.99800733601254787</v>
      </c>
      <c r="AJ425" s="34">
        <v>0.99794512928531343</v>
      </c>
      <c r="AK425" s="34">
        <v>0.99788292643548193</v>
      </c>
      <c r="AL425" s="34">
        <v>0.99782072746281236</v>
      </c>
      <c r="AM425" s="34">
        <v>0.99775853236706247</v>
      </c>
      <c r="AN425" s="34">
        <v>0.99769634114799088</v>
      </c>
      <c r="AO425" s="34">
        <v>0.99763415380535614</v>
      </c>
      <c r="AP425" s="34">
        <v>0.99757197033891631</v>
      </c>
      <c r="AQ425" s="34">
        <v>0.99750979074842983</v>
      </c>
      <c r="AR425" s="34">
        <v>0.99744761503365498</v>
      </c>
      <c r="AS425" s="34">
        <v>0.99738544319435074</v>
      </c>
      <c r="AT425" s="34">
        <v>0.99732327523027486</v>
      </c>
      <c r="AU425" s="34">
        <v>0.99726111114118621</v>
      </c>
      <c r="AV425" s="34">
        <v>0.9971989509268433</v>
      </c>
      <c r="AW425" s="34">
        <v>0.99713679458700422</v>
      </c>
      <c r="AX425" s="34">
        <v>0.99707464212142793</v>
      </c>
      <c r="AY425" s="34">
        <v>0.99701249352987276</v>
      </c>
      <c r="AZ425" s="34">
        <v>0.99695034881209699</v>
      </c>
      <c r="BA425" s="34">
        <v>0.99688820796785971</v>
      </c>
      <c r="BB425" s="34">
        <v>0.99682607099691889</v>
      </c>
      <c r="BC425" s="34">
        <v>0.9967639378990335</v>
      </c>
      <c r="BD425" s="34">
        <v>0.99670180867396196</v>
      </c>
      <c r="BE425" s="34">
        <v>0.99663968332146291</v>
      </c>
      <c r="BF425" s="34">
        <v>0.99657756184129487</v>
      </c>
      <c r="BG425" s="34">
        <v>0.99651544423321681</v>
      </c>
      <c r="BH425" s="34">
        <v>0.99645333049698681</v>
      </c>
      <c r="BI425" s="34">
        <v>0.99639122063236407</v>
      </c>
      <c r="BJ425" s="34">
        <v>0.99632911463910701</v>
      </c>
      <c r="BK425" s="34">
        <v>0.99626701251697447</v>
      </c>
      <c r="BL425" s="34">
        <v>0.99620491426572511</v>
      </c>
      <c r="BM425" s="34">
        <v>0.99614281988511755</v>
      </c>
      <c r="BN425" s="34">
        <v>0.99608072937491055</v>
      </c>
      <c r="BO425" s="34">
        <v>0.99601864273486307</v>
      </c>
      <c r="BP425" s="34">
        <v>0.99595655996473353</v>
      </c>
      <c r="BQ425" s="34">
        <v>0.99589448106428102</v>
      </c>
      <c r="BR425" s="34">
        <v>0.99583240603326406</v>
      </c>
      <c r="BS425" s="34">
        <v>0.99577033487144184</v>
      </c>
      <c r="BT425" s="34">
        <v>0.99570826757857278</v>
      </c>
      <c r="BU425" s="34">
        <v>0.99564620415441618</v>
      </c>
      <c r="BV425" s="34">
        <v>0.99558414459873046</v>
      </c>
      <c r="BW425" s="34">
        <v>0.99552208891127458</v>
      </c>
      <c r="BX425" s="34">
        <v>0.99546003709180764</v>
      </c>
      <c r="BY425" s="34">
        <v>0.99539798914008859</v>
      </c>
      <c r="BZ425" s="34">
        <v>0.99533594505587586</v>
      </c>
      <c r="CA425" s="34">
        <v>0.99527390483892897</v>
      </c>
      <c r="CB425" s="34">
        <v>0.99521186848900656</v>
      </c>
      <c r="CC425" s="34">
        <v>0.99514983600586759</v>
      </c>
      <c r="CD425" s="34">
        <v>0.99508780738927105</v>
      </c>
      <c r="CE425" s="34">
        <v>0.99502578263897612</v>
      </c>
      <c r="CF425" s="34">
        <v>0.99496376175474166</v>
      </c>
      <c r="CG425" s="34">
        <v>0.99490174473632664</v>
      </c>
      <c r="CH425" s="34">
        <v>0.99483973158349004</v>
      </c>
      <c r="CI425" s="34">
        <v>0.99477772229599115</v>
      </c>
      <c r="CJ425" s="34">
        <v>0.99471571687358906</v>
      </c>
      <c r="CK425" s="34">
        <v>0.99465371531604274</v>
      </c>
      <c r="CL425" s="34">
        <v>0.99459171762311116</v>
      </c>
      <c r="CM425" s="34">
        <v>0.9945297237945534</v>
      </c>
      <c r="CN425" s="34">
        <v>0.99446773383012899</v>
      </c>
      <c r="CO425" s="34">
        <v>0.99440574772959678</v>
      </c>
      <c r="CP425" s="34">
        <v>0.99434376549271597</v>
      </c>
      <c r="CQ425" s="34">
        <v>0.99428178711924564</v>
      </c>
      <c r="CR425" s="34">
        <v>0.99418882289425126</v>
      </c>
      <c r="CS425" s="34">
        <v>0.99409586736130684</v>
      </c>
      <c r="CT425" s="34">
        <v>0.99400292051959993</v>
      </c>
      <c r="CU425" s="34">
        <v>0.99390998236831796</v>
      </c>
      <c r="CV425" s="34">
        <v>0.99381705290664812</v>
      </c>
      <c r="CW425" s="34">
        <v>0.99372413213377797</v>
      </c>
      <c r="CX425" s="34">
        <v>0.99363122004889526</v>
      </c>
      <c r="CY425" s="34">
        <v>0.99353831665118764</v>
      </c>
      <c r="CZ425" s="34">
        <v>0.99344542193984309</v>
      </c>
      <c r="DA425" s="34">
        <v>0.99335253591404893</v>
      </c>
      <c r="DB425" s="34">
        <v>0.99325965857299336</v>
      </c>
    </row>
    <row r="426" spans="1:106" x14ac:dyDescent="0.2">
      <c r="A426" s="13">
        <f t="shared" ca="1" si="6"/>
        <v>44866</v>
      </c>
      <c r="B426" s="34">
        <v>1.0000623348172251</v>
      </c>
      <c r="C426" s="34">
        <v>1</v>
      </c>
      <c r="D426" s="34">
        <v>0.99993766906816206</v>
      </c>
      <c r="E426" s="34">
        <v>0.99987534202146944</v>
      </c>
      <c r="F426" s="34">
        <v>0.99981301885967966</v>
      </c>
      <c r="G426" s="34">
        <v>0.99975069958255058</v>
      </c>
      <c r="H426" s="34">
        <v>0.99968838418983996</v>
      </c>
      <c r="I426" s="34">
        <v>0.9996260726813061</v>
      </c>
      <c r="J426" s="34">
        <v>0.99956376505670663</v>
      </c>
      <c r="K426" s="34">
        <v>0.99950146131579942</v>
      </c>
      <c r="L426" s="34">
        <v>0.99943916145834222</v>
      </c>
      <c r="M426" s="34">
        <v>0.99937686548409332</v>
      </c>
      <c r="N426" s="34">
        <v>0.99931457339281049</v>
      </c>
      <c r="O426" s="34">
        <v>0.9992522851842518</v>
      </c>
      <c r="P426" s="34">
        <v>0.99919000085817533</v>
      </c>
      <c r="Q426" s="34">
        <v>0.99912772041433895</v>
      </c>
      <c r="R426" s="34">
        <v>0.99906544385250051</v>
      </c>
      <c r="S426" s="34">
        <v>0.99900317117241821</v>
      </c>
      <c r="T426" s="34">
        <v>0.99894090237385014</v>
      </c>
      <c r="U426" s="34">
        <v>0.99887863745655447</v>
      </c>
      <c r="V426" s="34">
        <v>0.99881637642028875</v>
      </c>
      <c r="W426" s="34">
        <v>0.99875411926481172</v>
      </c>
      <c r="X426" s="34">
        <v>0.99869186598988102</v>
      </c>
      <c r="Y426" s="34">
        <v>0.99862961659525507</v>
      </c>
      <c r="Z426" s="34">
        <v>0.99856737108069182</v>
      </c>
      <c r="AA426" s="34">
        <v>0.99850512944594971</v>
      </c>
      <c r="AB426" s="34">
        <v>0.99844289169078648</v>
      </c>
      <c r="AC426" s="34">
        <v>0.99838065781496055</v>
      </c>
      <c r="AD426" s="34">
        <v>0.9983184278182301</v>
      </c>
      <c r="AE426" s="34">
        <v>0.99825620170035334</v>
      </c>
      <c r="AF426" s="34">
        <v>0.99819397946108868</v>
      </c>
      <c r="AG426" s="34">
        <v>0.99813176110019375</v>
      </c>
      <c r="AH426" s="34">
        <v>0.99806954661742753</v>
      </c>
      <c r="AI426" s="34">
        <v>0.99800733601254787</v>
      </c>
      <c r="AJ426" s="34">
        <v>0.99794512928531343</v>
      </c>
      <c r="AK426" s="34">
        <v>0.99788292643548193</v>
      </c>
      <c r="AL426" s="34">
        <v>0.99782072746281236</v>
      </c>
      <c r="AM426" s="34">
        <v>0.99775853236706247</v>
      </c>
      <c r="AN426" s="34">
        <v>0.99769634114799088</v>
      </c>
      <c r="AO426" s="34">
        <v>0.99763415380535614</v>
      </c>
      <c r="AP426" s="34">
        <v>0.99757197033891631</v>
      </c>
      <c r="AQ426" s="34">
        <v>0.99750979074842983</v>
      </c>
      <c r="AR426" s="34">
        <v>0.99744761503365498</v>
      </c>
      <c r="AS426" s="34">
        <v>0.99738544319435074</v>
      </c>
      <c r="AT426" s="34">
        <v>0.99732327523027486</v>
      </c>
      <c r="AU426" s="34">
        <v>0.99726111114118621</v>
      </c>
      <c r="AV426" s="34">
        <v>0.9971989509268433</v>
      </c>
      <c r="AW426" s="34">
        <v>0.99713679458700422</v>
      </c>
      <c r="AX426" s="34">
        <v>0.99707464212142793</v>
      </c>
      <c r="AY426" s="34">
        <v>0.99701249352987276</v>
      </c>
      <c r="AZ426" s="34">
        <v>0.99695034881209699</v>
      </c>
      <c r="BA426" s="34">
        <v>0.99688820796785971</v>
      </c>
      <c r="BB426" s="34">
        <v>0.99682607099691889</v>
      </c>
      <c r="BC426" s="34">
        <v>0.9967639378990335</v>
      </c>
      <c r="BD426" s="34">
        <v>0.99670180867396196</v>
      </c>
      <c r="BE426" s="34">
        <v>0.99663968332146291</v>
      </c>
      <c r="BF426" s="34">
        <v>0.99657756184129487</v>
      </c>
      <c r="BG426" s="34">
        <v>0.99651544423321681</v>
      </c>
      <c r="BH426" s="34">
        <v>0.99645333049698681</v>
      </c>
      <c r="BI426" s="34">
        <v>0.99639122063236407</v>
      </c>
      <c r="BJ426" s="34">
        <v>0.99632911463910701</v>
      </c>
      <c r="BK426" s="34">
        <v>0.99626701251697447</v>
      </c>
      <c r="BL426" s="34">
        <v>0.99620491426572511</v>
      </c>
      <c r="BM426" s="34">
        <v>0.99614281988511755</v>
      </c>
      <c r="BN426" s="34">
        <v>0.99608072937491055</v>
      </c>
      <c r="BO426" s="34">
        <v>0.99601864273486307</v>
      </c>
      <c r="BP426" s="34">
        <v>0.99595655996473353</v>
      </c>
      <c r="BQ426" s="34">
        <v>0.99589448106428102</v>
      </c>
      <c r="BR426" s="34">
        <v>0.99583240603326406</v>
      </c>
      <c r="BS426" s="34">
        <v>0.99577033487144184</v>
      </c>
      <c r="BT426" s="34">
        <v>0.99570826757857278</v>
      </c>
      <c r="BU426" s="34">
        <v>0.99564620415441618</v>
      </c>
      <c r="BV426" s="34">
        <v>0.99558414459873046</v>
      </c>
      <c r="BW426" s="34">
        <v>0.99552208891127458</v>
      </c>
      <c r="BX426" s="34">
        <v>0.99546003709180764</v>
      </c>
      <c r="BY426" s="34">
        <v>0.99539798914008859</v>
      </c>
      <c r="BZ426" s="34">
        <v>0.99533594505587586</v>
      </c>
      <c r="CA426" s="34">
        <v>0.99527390483892897</v>
      </c>
      <c r="CB426" s="34">
        <v>0.99521186848900656</v>
      </c>
      <c r="CC426" s="34">
        <v>0.99514983600586759</v>
      </c>
      <c r="CD426" s="34">
        <v>0.99508780738927105</v>
      </c>
      <c r="CE426" s="34">
        <v>0.99502578263897612</v>
      </c>
      <c r="CF426" s="34">
        <v>0.99496376175474166</v>
      </c>
      <c r="CG426" s="34">
        <v>0.99490174473632664</v>
      </c>
      <c r="CH426" s="34">
        <v>0.99483973158349004</v>
      </c>
      <c r="CI426" s="34">
        <v>0.99477772229599115</v>
      </c>
      <c r="CJ426" s="34">
        <v>0.99471571687358906</v>
      </c>
      <c r="CK426" s="34">
        <v>0.99465371531604274</v>
      </c>
      <c r="CL426" s="34">
        <v>0.99459171762311116</v>
      </c>
      <c r="CM426" s="34">
        <v>0.9945297237945534</v>
      </c>
      <c r="CN426" s="34">
        <v>0.99446773383012899</v>
      </c>
      <c r="CO426" s="34">
        <v>0.99440574772959678</v>
      </c>
      <c r="CP426" s="34">
        <v>0.99434376549271597</v>
      </c>
      <c r="CQ426" s="34">
        <v>0.99428178711924564</v>
      </c>
      <c r="CR426" s="34">
        <v>0.99418882289425126</v>
      </c>
      <c r="CS426" s="34">
        <v>0.99409586736130684</v>
      </c>
      <c r="CT426" s="34">
        <v>0.99400292051959993</v>
      </c>
      <c r="CU426" s="34">
        <v>0.99390998236831796</v>
      </c>
      <c r="CV426" s="34">
        <v>0.99381705290664812</v>
      </c>
      <c r="CW426" s="34">
        <v>0.99372413213377797</v>
      </c>
      <c r="CX426" s="34">
        <v>0.99363122004889526</v>
      </c>
      <c r="CY426" s="34">
        <v>0.99353831665118764</v>
      </c>
      <c r="CZ426" s="34">
        <v>0.99344542193984309</v>
      </c>
      <c r="DA426" s="34">
        <v>0.99335253591404893</v>
      </c>
      <c r="DB426" s="34">
        <v>0.99325965857299336</v>
      </c>
    </row>
    <row r="427" spans="1:106" x14ac:dyDescent="0.2">
      <c r="A427" s="13">
        <f t="shared" ca="1" si="6"/>
        <v>44867</v>
      </c>
      <c r="B427" s="34">
        <v>1.0000623348172251</v>
      </c>
      <c r="C427" s="34">
        <v>1</v>
      </c>
      <c r="D427" s="34">
        <v>0.99993766906816206</v>
      </c>
      <c r="E427" s="34">
        <v>0.99987534202146944</v>
      </c>
      <c r="F427" s="34">
        <v>0.99981301885967966</v>
      </c>
      <c r="G427" s="34">
        <v>0.99975069958255058</v>
      </c>
      <c r="H427" s="34">
        <v>0.99968838418983996</v>
      </c>
      <c r="I427" s="34">
        <v>0.9996260726813061</v>
      </c>
      <c r="J427" s="34">
        <v>0.99956376505670663</v>
      </c>
      <c r="K427" s="34">
        <v>0.99950146131579942</v>
      </c>
      <c r="L427" s="34">
        <v>0.99943916145834222</v>
      </c>
      <c r="M427" s="34">
        <v>0.99937686548409332</v>
      </c>
      <c r="N427" s="34">
        <v>0.99931457339281049</v>
      </c>
      <c r="O427" s="34">
        <v>0.9992522851842518</v>
      </c>
      <c r="P427" s="34">
        <v>0.99919000085817533</v>
      </c>
      <c r="Q427" s="34">
        <v>0.99912772041433895</v>
      </c>
      <c r="R427" s="34">
        <v>0.99906544385250051</v>
      </c>
      <c r="S427" s="34">
        <v>0.99900317117241821</v>
      </c>
      <c r="T427" s="34">
        <v>0.99894090237385014</v>
      </c>
      <c r="U427" s="34">
        <v>0.99887863745655447</v>
      </c>
      <c r="V427" s="34">
        <v>0.99881637642028875</v>
      </c>
      <c r="W427" s="34">
        <v>0.99875411926481172</v>
      </c>
      <c r="X427" s="34">
        <v>0.99869186598988102</v>
      </c>
      <c r="Y427" s="34">
        <v>0.99862961659525507</v>
      </c>
      <c r="Z427" s="34">
        <v>0.99856737108069182</v>
      </c>
      <c r="AA427" s="34">
        <v>0.99850512944594971</v>
      </c>
      <c r="AB427" s="34">
        <v>0.99844289169078648</v>
      </c>
      <c r="AC427" s="34">
        <v>0.99838065781496055</v>
      </c>
      <c r="AD427" s="34">
        <v>0.9983184278182301</v>
      </c>
      <c r="AE427" s="34">
        <v>0.99825620170035334</v>
      </c>
      <c r="AF427" s="34">
        <v>0.99819397946108868</v>
      </c>
      <c r="AG427" s="34">
        <v>0.99813176110019375</v>
      </c>
      <c r="AH427" s="34">
        <v>0.99806954661742753</v>
      </c>
      <c r="AI427" s="34">
        <v>0.99800733601254787</v>
      </c>
      <c r="AJ427" s="34">
        <v>0.99794512928531343</v>
      </c>
      <c r="AK427" s="34">
        <v>0.99788292643548193</v>
      </c>
      <c r="AL427" s="34">
        <v>0.99782072746281236</v>
      </c>
      <c r="AM427" s="34">
        <v>0.99775853236706247</v>
      </c>
      <c r="AN427" s="34">
        <v>0.99769634114799088</v>
      </c>
      <c r="AO427" s="34">
        <v>0.99763415380535614</v>
      </c>
      <c r="AP427" s="34">
        <v>0.99757197033891631</v>
      </c>
      <c r="AQ427" s="34">
        <v>0.99750979074842983</v>
      </c>
      <c r="AR427" s="34">
        <v>0.99744761503365498</v>
      </c>
      <c r="AS427" s="34">
        <v>0.99738544319435074</v>
      </c>
      <c r="AT427" s="34">
        <v>0.99732327523027486</v>
      </c>
      <c r="AU427" s="34">
        <v>0.99726111114118621</v>
      </c>
      <c r="AV427" s="34">
        <v>0.9971989509268433</v>
      </c>
      <c r="AW427" s="34">
        <v>0.99713679458700422</v>
      </c>
      <c r="AX427" s="34">
        <v>0.99707464212142793</v>
      </c>
      <c r="AY427" s="34">
        <v>0.99701249352987276</v>
      </c>
      <c r="AZ427" s="34">
        <v>0.99695034881209699</v>
      </c>
      <c r="BA427" s="34">
        <v>0.99688820796785971</v>
      </c>
      <c r="BB427" s="34">
        <v>0.99682607099691889</v>
      </c>
      <c r="BC427" s="34">
        <v>0.9967639378990335</v>
      </c>
      <c r="BD427" s="34">
        <v>0.99670180867396196</v>
      </c>
      <c r="BE427" s="34">
        <v>0.99663968332146291</v>
      </c>
      <c r="BF427" s="34">
        <v>0.99657756184129487</v>
      </c>
      <c r="BG427" s="34">
        <v>0.99651544423321681</v>
      </c>
      <c r="BH427" s="34">
        <v>0.99645333049698681</v>
      </c>
      <c r="BI427" s="34">
        <v>0.99639122063236407</v>
      </c>
      <c r="BJ427" s="34">
        <v>0.99632911463910701</v>
      </c>
      <c r="BK427" s="34">
        <v>0.99626701251697447</v>
      </c>
      <c r="BL427" s="34">
        <v>0.99620491426572511</v>
      </c>
      <c r="BM427" s="34">
        <v>0.99614281988511755</v>
      </c>
      <c r="BN427" s="34">
        <v>0.99608072937491055</v>
      </c>
      <c r="BO427" s="34">
        <v>0.99601864273486307</v>
      </c>
      <c r="BP427" s="34">
        <v>0.99595655996473353</v>
      </c>
      <c r="BQ427" s="34">
        <v>0.99589448106428102</v>
      </c>
      <c r="BR427" s="34">
        <v>0.99583240603326406</v>
      </c>
      <c r="BS427" s="34">
        <v>0.99577033487144184</v>
      </c>
      <c r="BT427" s="34">
        <v>0.99570826757857278</v>
      </c>
      <c r="BU427" s="34">
        <v>0.99564620415441618</v>
      </c>
      <c r="BV427" s="34">
        <v>0.99558414459873046</v>
      </c>
      <c r="BW427" s="34">
        <v>0.99552208891127458</v>
      </c>
      <c r="BX427" s="34">
        <v>0.99546003709180764</v>
      </c>
      <c r="BY427" s="34">
        <v>0.99539798914008859</v>
      </c>
      <c r="BZ427" s="34">
        <v>0.99533594505587586</v>
      </c>
      <c r="CA427" s="34">
        <v>0.99527390483892897</v>
      </c>
      <c r="CB427" s="34">
        <v>0.99521186848900656</v>
      </c>
      <c r="CC427" s="34">
        <v>0.99514983600586759</v>
      </c>
      <c r="CD427" s="34">
        <v>0.99508780738927105</v>
      </c>
      <c r="CE427" s="34">
        <v>0.99502578263897612</v>
      </c>
      <c r="CF427" s="34">
        <v>0.99496376175474166</v>
      </c>
      <c r="CG427" s="34">
        <v>0.99490174473632664</v>
      </c>
      <c r="CH427" s="34">
        <v>0.99483973158349004</v>
      </c>
      <c r="CI427" s="34">
        <v>0.99477772229599115</v>
      </c>
      <c r="CJ427" s="34">
        <v>0.99471571687358906</v>
      </c>
      <c r="CK427" s="34">
        <v>0.99465371531604274</v>
      </c>
      <c r="CL427" s="34">
        <v>0.99459171762311116</v>
      </c>
      <c r="CM427" s="34">
        <v>0.9945297237945534</v>
      </c>
      <c r="CN427" s="34">
        <v>0.99446773383012899</v>
      </c>
      <c r="CO427" s="34">
        <v>0.99440574772959678</v>
      </c>
      <c r="CP427" s="34">
        <v>0.99434376549271597</v>
      </c>
      <c r="CQ427" s="34">
        <v>0.99428178711924564</v>
      </c>
      <c r="CR427" s="34">
        <v>0.99418882289425126</v>
      </c>
      <c r="CS427" s="34">
        <v>0.99409586736130684</v>
      </c>
      <c r="CT427" s="34">
        <v>0.99400292051959993</v>
      </c>
      <c r="CU427" s="34">
        <v>0.99390998236831796</v>
      </c>
      <c r="CV427" s="34">
        <v>0.99381705290664812</v>
      </c>
      <c r="CW427" s="34">
        <v>0.99372413213377797</v>
      </c>
      <c r="CX427" s="34">
        <v>0.99363122004889526</v>
      </c>
      <c r="CY427" s="34">
        <v>0.99353831665118764</v>
      </c>
      <c r="CZ427" s="34">
        <v>0.99344542193984309</v>
      </c>
      <c r="DA427" s="34">
        <v>0.99335253591404893</v>
      </c>
      <c r="DB427" s="34">
        <v>0.99325965857299336</v>
      </c>
    </row>
    <row r="428" spans="1:106" x14ac:dyDescent="0.2">
      <c r="A428" s="13">
        <f t="shared" ca="1" si="6"/>
        <v>44868</v>
      </c>
      <c r="B428" s="34">
        <v>1.0000623348172251</v>
      </c>
      <c r="C428" s="34">
        <v>1</v>
      </c>
      <c r="D428" s="34">
        <v>0.99993766906816206</v>
      </c>
      <c r="E428" s="34">
        <v>0.99987534202146944</v>
      </c>
      <c r="F428" s="34">
        <v>0.99981301885967966</v>
      </c>
      <c r="G428" s="34">
        <v>0.99975069958255058</v>
      </c>
      <c r="H428" s="34">
        <v>0.99968838418983996</v>
      </c>
      <c r="I428" s="34">
        <v>0.9996260726813061</v>
      </c>
      <c r="J428" s="34">
        <v>0.99956376505670663</v>
      </c>
      <c r="K428" s="34">
        <v>0.99950146131579942</v>
      </c>
      <c r="L428" s="34">
        <v>0.99943916145834222</v>
      </c>
      <c r="M428" s="34">
        <v>0.99937686548409332</v>
      </c>
      <c r="N428" s="34">
        <v>0.99931457339281049</v>
      </c>
      <c r="O428" s="34">
        <v>0.9992522851842518</v>
      </c>
      <c r="P428" s="34">
        <v>0.99919000085817533</v>
      </c>
      <c r="Q428" s="34">
        <v>0.99912772041433895</v>
      </c>
      <c r="R428" s="34">
        <v>0.99906544385250051</v>
      </c>
      <c r="S428" s="34">
        <v>0.99900317117241821</v>
      </c>
      <c r="T428" s="34">
        <v>0.99894090237385014</v>
      </c>
      <c r="U428" s="34">
        <v>0.99887863745655447</v>
      </c>
      <c r="V428" s="34">
        <v>0.99881637642028875</v>
      </c>
      <c r="W428" s="34">
        <v>0.99875411926481172</v>
      </c>
      <c r="X428" s="34">
        <v>0.99869186598988102</v>
      </c>
      <c r="Y428" s="34">
        <v>0.99862961659525507</v>
      </c>
      <c r="Z428" s="34">
        <v>0.99856737108069182</v>
      </c>
      <c r="AA428" s="34">
        <v>0.99850512944594971</v>
      </c>
      <c r="AB428" s="34">
        <v>0.99844289169078648</v>
      </c>
      <c r="AC428" s="34">
        <v>0.99838065781496055</v>
      </c>
      <c r="AD428" s="34">
        <v>0.9983184278182301</v>
      </c>
      <c r="AE428" s="34">
        <v>0.99825620170035334</v>
      </c>
      <c r="AF428" s="34">
        <v>0.99819397946108868</v>
      </c>
      <c r="AG428" s="34">
        <v>0.99813176110019375</v>
      </c>
      <c r="AH428" s="34">
        <v>0.99806954661742753</v>
      </c>
      <c r="AI428" s="34">
        <v>0.99800733601254787</v>
      </c>
      <c r="AJ428" s="34">
        <v>0.99794512928531343</v>
      </c>
      <c r="AK428" s="34">
        <v>0.99788292643548193</v>
      </c>
      <c r="AL428" s="34">
        <v>0.99782072746281236</v>
      </c>
      <c r="AM428" s="34">
        <v>0.99775853236706247</v>
      </c>
      <c r="AN428" s="34">
        <v>0.99769634114799088</v>
      </c>
      <c r="AO428" s="34">
        <v>0.99763415380535614</v>
      </c>
      <c r="AP428" s="34">
        <v>0.99757197033891631</v>
      </c>
      <c r="AQ428" s="34">
        <v>0.99750979074842983</v>
      </c>
      <c r="AR428" s="34">
        <v>0.99744761503365498</v>
      </c>
      <c r="AS428" s="34">
        <v>0.99738544319435074</v>
      </c>
      <c r="AT428" s="34">
        <v>0.99732327523027486</v>
      </c>
      <c r="AU428" s="34">
        <v>0.99726111114118621</v>
      </c>
      <c r="AV428" s="34">
        <v>0.9971989509268433</v>
      </c>
      <c r="AW428" s="34">
        <v>0.99713679458700422</v>
      </c>
      <c r="AX428" s="34">
        <v>0.99707464212142793</v>
      </c>
      <c r="AY428" s="34">
        <v>0.99701249352987276</v>
      </c>
      <c r="AZ428" s="34">
        <v>0.99695034881209699</v>
      </c>
      <c r="BA428" s="34">
        <v>0.99688820796785971</v>
      </c>
      <c r="BB428" s="34">
        <v>0.99682607099691889</v>
      </c>
      <c r="BC428" s="34">
        <v>0.9967639378990335</v>
      </c>
      <c r="BD428" s="34">
        <v>0.99670180867396196</v>
      </c>
      <c r="BE428" s="34">
        <v>0.99663968332146291</v>
      </c>
      <c r="BF428" s="34">
        <v>0.99657756184129487</v>
      </c>
      <c r="BG428" s="34">
        <v>0.99651544423321681</v>
      </c>
      <c r="BH428" s="34">
        <v>0.99645333049698681</v>
      </c>
      <c r="BI428" s="34">
        <v>0.99639122063236407</v>
      </c>
      <c r="BJ428" s="34">
        <v>0.99632911463910701</v>
      </c>
      <c r="BK428" s="34">
        <v>0.99626701251697447</v>
      </c>
      <c r="BL428" s="34">
        <v>0.99620491426572511</v>
      </c>
      <c r="BM428" s="34">
        <v>0.99614281988511755</v>
      </c>
      <c r="BN428" s="34">
        <v>0.99608072937491055</v>
      </c>
      <c r="BO428" s="34">
        <v>0.99601864273486307</v>
      </c>
      <c r="BP428" s="34">
        <v>0.99595655996473353</v>
      </c>
      <c r="BQ428" s="34">
        <v>0.99589448106428102</v>
      </c>
      <c r="BR428" s="34">
        <v>0.99583240603326406</v>
      </c>
      <c r="BS428" s="34">
        <v>0.99577033487144184</v>
      </c>
      <c r="BT428" s="34">
        <v>0.99570826757857278</v>
      </c>
      <c r="BU428" s="34">
        <v>0.99564620415441618</v>
      </c>
      <c r="BV428" s="34">
        <v>0.99558414459873046</v>
      </c>
      <c r="BW428" s="34">
        <v>0.99552208891127458</v>
      </c>
      <c r="BX428" s="34">
        <v>0.99546003709180764</v>
      </c>
      <c r="BY428" s="34">
        <v>0.99539798914008859</v>
      </c>
      <c r="BZ428" s="34">
        <v>0.99533594505587586</v>
      </c>
      <c r="CA428" s="34">
        <v>0.99527390483892897</v>
      </c>
      <c r="CB428" s="34">
        <v>0.99521186848900656</v>
      </c>
      <c r="CC428" s="34">
        <v>0.99514983600586759</v>
      </c>
      <c r="CD428" s="34">
        <v>0.99508780738927105</v>
      </c>
      <c r="CE428" s="34">
        <v>0.99502578263897612</v>
      </c>
      <c r="CF428" s="34">
        <v>0.99496376175474166</v>
      </c>
      <c r="CG428" s="34">
        <v>0.99490174473632664</v>
      </c>
      <c r="CH428" s="34">
        <v>0.99483973158349004</v>
      </c>
      <c r="CI428" s="34">
        <v>0.99477772229599115</v>
      </c>
      <c r="CJ428" s="34">
        <v>0.99471571687358906</v>
      </c>
      <c r="CK428" s="34">
        <v>0.99465371531604274</v>
      </c>
      <c r="CL428" s="34">
        <v>0.99459171762311116</v>
      </c>
      <c r="CM428" s="34">
        <v>0.9945297237945534</v>
      </c>
      <c r="CN428" s="34">
        <v>0.99446773383012899</v>
      </c>
      <c r="CO428" s="34">
        <v>0.99440574772959678</v>
      </c>
      <c r="CP428" s="34">
        <v>0.99434376549271597</v>
      </c>
      <c r="CQ428" s="34">
        <v>0.99428178711924564</v>
      </c>
      <c r="CR428" s="34">
        <v>0.99418882289425126</v>
      </c>
      <c r="CS428" s="34">
        <v>0.99409586736130684</v>
      </c>
      <c r="CT428" s="34">
        <v>0.99400292051959993</v>
      </c>
      <c r="CU428" s="34">
        <v>0.99390998236831796</v>
      </c>
      <c r="CV428" s="34">
        <v>0.99381705290664812</v>
      </c>
      <c r="CW428" s="34">
        <v>0.99372413213377797</v>
      </c>
      <c r="CX428" s="34">
        <v>0.99363122004889526</v>
      </c>
      <c r="CY428" s="34">
        <v>0.99353831665118764</v>
      </c>
      <c r="CZ428" s="34">
        <v>0.99344542193984309</v>
      </c>
      <c r="DA428" s="34">
        <v>0.99335253591404893</v>
      </c>
      <c r="DB428" s="34">
        <v>0.99325965857299336</v>
      </c>
    </row>
    <row r="429" spans="1:106" x14ac:dyDescent="0.2">
      <c r="A429" s="13">
        <f t="shared" ca="1" si="6"/>
        <v>44869</v>
      </c>
      <c r="B429" s="34">
        <v>1.0000623348172251</v>
      </c>
      <c r="C429" s="34">
        <v>1</v>
      </c>
      <c r="D429" s="34">
        <v>0.99993766906816206</v>
      </c>
      <c r="E429" s="34">
        <v>0.99987534202146944</v>
      </c>
      <c r="F429" s="34">
        <v>0.99981301885967966</v>
      </c>
      <c r="G429" s="34">
        <v>0.99975069958255058</v>
      </c>
      <c r="H429" s="34">
        <v>0.99968838418983996</v>
      </c>
      <c r="I429" s="34">
        <v>0.9996260726813061</v>
      </c>
      <c r="J429" s="34">
        <v>0.99956376505670663</v>
      </c>
      <c r="K429" s="34">
        <v>0.99950146131579942</v>
      </c>
      <c r="L429" s="34">
        <v>0.99943916145834222</v>
      </c>
      <c r="M429" s="34">
        <v>0.99937686548409332</v>
      </c>
      <c r="N429" s="34">
        <v>0.99931457339281049</v>
      </c>
      <c r="O429" s="34">
        <v>0.9992522851842518</v>
      </c>
      <c r="P429" s="34">
        <v>0.99919000085817533</v>
      </c>
      <c r="Q429" s="34">
        <v>0.99912772041433895</v>
      </c>
      <c r="R429" s="34">
        <v>0.99906544385250051</v>
      </c>
      <c r="S429" s="34">
        <v>0.99900317117241821</v>
      </c>
      <c r="T429" s="34">
        <v>0.99894090237385014</v>
      </c>
      <c r="U429" s="34">
        <v>0.99887863745655447</v>
      </c>
      <c r="V429" s="34">
        <v>0.99881637642028875</v>
      </c>
      <c r="W429" s="34">
        <v>0.99875411926481172</v>
      </c>
      <c r="X429" s="34">
        <v>0.99869186598988102</v>
      </c>
      <c r="Y429" s="34">
        <v>0.99862961659525507</v>
      </c>
      <c r="Z429" s="34">
        <v>0.99856737108069182</v>
      </c>
      <c r="AA429" s="34">
        <v>0.99850512944594971</v>
      </c>
      <c r="AB429" s="34">
        <v>0.99844289169078648</v>
      </c>
      <c r="AC429" s="34">
        <v>0.99838065781496055</v>
      </c>
      <c r="AD429" s="34">
        <v>0.9983184278182301</v>
      </c>
      <c r="AE429" s="34">
        <v>0.99825620170035334</v>
      </c>
      <c r="AF429" s="34">
        <v>0.99819397946108868</v>
      </c>
      <c r="AG429" s="34">
        <v>0.99813176110019375</v>
      </c>
      <c r="AH429" s="34">
        <v>0.99806954661742753</v>
      </c>
      <c r="AI429" s="34">
        <v>0.99800733601254787</v>
      </c>
      <c r="AJ429" s="34">
        <v>0.99794512928531343</v>
      </c>
      <c r="AK429" s="34">
        <v>0.99788292643548193</v>
      </c>
      <c r="AL429" s="34">
        <v>0.99782072746281236</v>
      </c>
      <c r="AM429" s="34">
        <v>0.99775853236706247</v>
      </c>
      <c r="AN429" s="34">
        <v>0.99769634114799088</v>
      </c>
      <c r="AO429" s="34">
        <v>0.99763415380535614</v>
      </c>
      <c r="AP429" s="34">
        <v>0.99757197033891631</v>
      </c>
      <c r="AQ429" s="34">
        <v>0.99750979074842983</v>
      </c>
      <c r="AR429" s="34">
        <v>0.99744761503365498</v>
      </c>
      <c r="AS429" s="34">
        <v>0.99738544319435074</v>
      </c>
      <c r="AT429" s="34">
        <v>0.99732327523027486</v>
      </c>
      <c r="AU429" s="34">
        <v>0.99726111114118621</v>
      </c>
      <c r="AV429" s="34">
        <v>0.9971989509268433</v>
      </c>
      <c r="AW429" s="34">
        <v>0.99713679458700422</v>
      </c>
      <c r="AX429" s="34">
        <v>0.99707464212142793</v>
      </c>
      <c r="AY429" s="34">
        <v>0.99701249352987276</v>
      </c>
      <c r="AZ429" s="34">
        <v>0.99695034881209699</v>
      </c>
      <c r="BA429" s="34">
        <v>0.99688820796785971</v>
      </c>
      <c r="BB429" s="34">
        <v>0.99682607099691889</v>
      </c>
      <c r="BC429" s="34">
        <v>0.9967639378990335</v>
      </c>
      <c r="BD429" s="34">
        <v>0.99670180867396196</v>
      </c>
      <c r="BE429" s="34">
        <v>0.99663968332146291</v>
      </c>
      <c r="BF429" s="34">
        <v>0.99657756184129487</v>
      </c>
      <c r="BG429" s="34">
        <v>0.99651544423321681</v>
      </c>
      <c r="BH429" s="34">
        <v>0.99645333049698681</v>
      </c>
      <c r="BI429" s="34">
        <v>0.99639122063236407</v>
      </c>
      <c r="BJ429" s="34">
        <v>0.99632911463910701</v>
      </c>
      <c r="BK429" s="34">
        <v>0.99626701251697447</v>
      </c>
      <c r="BL429" s="34">
        <v>0.99620491426572511</v>
      </c>
      <c r="BM429" s="34">
        <v>0.99614281988511755</v>
      </c>
      <c r="BN429" s="34">
        <v>0.99608072937491055</v>
      </c>
      <c r="BO429" s="34">
        <v>0.99601864273486307</v>
      </c>
      <c r="BP429" s="34">
        <v>0.99595655996473353</v>
      </c>
      <c r="BQ429" s="34">
        <v>0.99589448106428102</v>
      </c>
      <c r="BR429" s="34">
        <v>0.99583240603326406</v>
      </c>
      <c r="BS429" s="34">
        <v>0.99577033487144184</v>
      </c>
      <c r="BT429" s="34">
        <v>0.99570826757857278</v>
      </c>
      <c r="BU429" s="34">
        <v>0.99564620415441618</v>
      </c>
      <c r="BV429" s="34">
        <v>0.99558414459873046</v>
      </c>
      <c r="BW429" s="34">
        <v>0.99552208891127458</v>
      </c>
      <c r="BX429" s="34">
        <v>0.99546003709180764</v>
      </c>
      <c r="BY429" s="34">
        <v>0.99539798914008859</v>
      </c>
      <c r="BZ429" s="34">
        <v>0.99533594505587586</v>
      </c>
      <c r="CA429" s="34">
        <v>0.99527390483892897</v>
      </c>
      <c r="CB429" s="34">
        <v>0.99521186848900656</v>
      </c>
      <c r="CC429" s="34">
        <v>0.99514983600586759</v>
      </c>
      <c r="CD429" s="34">
        <v>0.99508780738927105</v>
      </c>
      <c r="CE429" s="34">
        <v>0.99502578263897612</v>
      </c>
      <c r="CF429" s="34">
        <v>0.99496376175474166</v>
      </c>
      <c r="CG429" s="34">
        <v>0.99490174473632664</v>
      </c>
      <c r="CH429" s="34">
        <v>0.99483973158349004</v>
      </c>
      <c r="CI429" s="34">
        <v>0.99477772229599115</v>
      </c>
      <c r="CJ429" s="34">
        <v>0.99471571687358906</v>
      </c>
      <c r="CK429" s="34">
        <v>0.99465371531604274</v>
      </c>
      <c r="CL429" s="34">
        <v>0.99459171762311116</v>
      </c>
      <c r="CM429" s="34">
        <v>0.9945297237945534</v>
      </c>
      <c r="CN429" s="34">
        <v>0.99446773383012899</v>
      </c>
      <c r="CO429" s="34">
        <v>0.99440574772959678</v>
      </c>
      <c r="CP429" s="34">
        <v>0.99434376549271597</v>
      </c>
      <c r="CQ429" s="34">
        <v>0.99428178711924564</v>
      </c>
      <c r="CR429" s="34">
        <v>0.99418882289425126</v>
      </c>
      <c r="CS429" s="34">
        <v>0.99409586736130684</v>
      </c>
      <c r="CT429" s="34">
        <v>0.99400292051959993</v>
      </c>
      <c r="CU429" s="34">
        <v>0.99390998236831796</v>
      </c>
      <c r="CV429" s="34">
        <v>0.99381705290664812</v>
      </c>
      <c r="CW429" s="34">
        <v>0.99372413213377797</v>
      </c>
      <c r="CX429" s="34">
        <v>0.99363122004889526</v>
      </c>
      <c r="CY429" s="34">
        <v>0.99353831665118764</v>
      </c>
      <c r="CZ429" s="34">
        <v>0.99344542193984309</v>
      </c>
      <c r="DA429" s="34">
        <v>0.99335253591404893</v>
      </c>
      <c r="DB429" s="34">
        <v>0.99325965857299336</v>
      </c>
    </row>
    <row r="430" spans="1:106" x14ac:dyDescent="0.2">
      <c r="A430" s="13">
        <f t="shared" ca="1" si="6"/>
        <v>44872</v>
      </c>
      <c r="B430" s="34">
        <v>1.0000623348172251</v>
      </c>
      <c r="C430" s="34">
        <v>1</v>
      </c>
      <c r="D430" s="34">
        <v>0.99993766906816206</v>
      </c>
      <c r="E430" s="34">
        <v>0.99987534202146944</v>
      </c>
      <c r="F430" s="34">
        <v>0.99981301885967966</v>
      </c>
      <c r="G430" s="34">
        <v>0.99975069958255058</v>
      </c>
      <c r="H430" s="34">
        <v>0.99968838418983996</v>
      </c>
      <c r="I430" s="34">
        <v>0.9996260726813061</v>
      </c>
      <c r="J430" s="34">
        <v>0.99956376505670663</v>
      </c>
      <c r="K430" s="34">
        <v>0.99950146131579942</v>
      </c>
      <c r="L430" s="34">
        <v>0.99943916145834222</v>
      </c>
      <c r="M430" s="34">
        <v>0.99937686548409332</v>
      </c>
      <c r="N430" s="34">
        <v>0.99931457339281049</v>
      </c>
      <c r="O430" s="34">
        <v>0.9992522851842518</v>
      </c>
      <c r="P430" s="34">
        <v>0.99919000085817533</v>
      </c>
      <c r="Q430" s="34">
        <v>0.99912772041433895</v>
      </c>
      <c r="R430" s="34">
        <v>0.99906544385250051</v>
      </c>
      <c r="S430" s="34">
        <v>0.99900317117241821</v>
      </c>
      <c r="T430" s="34">
        <v>0.99894090237385014</v>
      </c>
      <c r="U430" s="34">
        <v>0.99887863745655447</v>
      </c>
      <c r="V430" s="34">
        <v>0.99881637642028875</v>
      </c>
      <c r="W430" s="34">
        <v>0.99875411926481172</v>
      </c>
      <c r="X430" s="34">
        <v>0.99869186598988102</v>
      </c>
      <c r="Y430" s="34">
        <v>0.99862961659525507</v>
      </c>
      <c r="Z430" s="34">
        <v>0.99856737108069182</v>
      </c>
      <c r="AA430" s="34">
        <v>0.99850512944594971</v>
      </c>
      <c r="AB430" s="34">
        <v>0.99844289169078648</v>
      </c>
      <c r="AC430" s="34">
        <v>0.99838065781496055</v>
      </c>
      <c r="AD430" s="34">
        <v>0.9983184278182301</v>
      </c>
      <c r="AE430" s="34">
        <v>0.99825620170035334</v>
      </c>
      <c r="AF430" s="34">
        <v>0.99819397946108868</v>
      </c>
      <c r="AG430" s="34">
        <v>0.99813176110019375</v>
      </c>
      <c r="AH430" s="34">
        <v>0.99806954661742753</v>
      </c>
      <c r="AI430" s="34">
        <v>0.99800733601254787</v>
      </c>
      <c r="AJ430" s="34">
        <v>0.99794512928531343</v>
      </c>
      <c r="AK430" s="34">
        <v>0.99788292643548193</v>
      </c>
      <c r="AL430" s="34">
        <v>0.99782072746281236</v>
      </c>
      <c r="AM430" s="34">
        <v>0.99775853236706247</v>
      </c>
      <c r="AN430" s="34">
        <v>0.99769634114799088</v>
      </c>
      <c r="AO430" s="34">
        <v>0.99763415380535614</v>
      </c>
      <c r="AP430" s="34">
        <v>0.99757197033891631</v>
      </c>
      <c r="AQ430" s="34">
        <v>0.99750979074842983</v>
      </c>
      <c r="AR430" s="34">
        <v>0.99744761503365498</v>
      </c>
      <c r="AS430" s="34">
        <v>0.99738544319435074</v>
      </c>
      <c r="AT430" s="34">
        <v>0.99732327523027486</v>
      </c>
      <c r="AU430" s="34">
        <v>0.99726111114118621</v>
      </c>
      <c r="AV430" s="34">
        <v>0.9971989509268433</v>
      </c>
      <c r="AW430" s="34">
        <v>0.99713679458700422</v>
      </c>
      <c r="AX430" s="34">
        <v>0.99707464212142793</v>
      </c>
      <c r="AY430" s="34">
        <v>0.99701249352987276</v>
      </c>
      <c r="AZ430" s="34">
        <v>0.99695034881209699</v>
      </c>
      <c r="BA430" s="34">
        <v>0.99688820796785971</v>
      </c>
      <c r="BB430" s="34">
        <v>0.99682607099691889</v>
      </c>
      <c r="BC430" s="34">
        <v>0.9967639378990335</v>
      </c>
      <c r="BD430" s="34">
        <v>0.99670180867396196</v>
      </c>
      <c r="BE430" s="34">
        <v>0.99663968332146291</v>
      </c>
      <c r="BF430" s="34">
        <v>0.99657756184129487</v>
      </c>
      <c r="BG430" s="34">
        <v>0.99651544423321681</v>
      </c>
      <c r="BH430" s="34">
        <v>0.99645333049698681</v>
      </c>
      <c r="BI430" s="34">
        <v>0.99639122063236407</v>
      </c>
      <c r="BJ430" s="34">
        <v>0.99632911463910701</v>
      </c>
      <c r="BK430" s="34">
        <v>0.99626701251697447</v>
      </c>
      <c r="BL430" s="34">
        <v>0.99620491426572511</v>
      </c>
      <c r="BM430" s="34">
        <v>0.99614281988511755</v>
      </c>
      <c r="BN430" s="34">
        <v>0.99608072937491055</v>
      </c>
      <c r="BO430" s="34">
        <v>0.99601864273486307</v>
      </c>
      <c r="BP430" s="34">
        <v>0.99595655996473353</v>
      </c>
      <c r="BQ430" s="34">
        <v>0.99589448106428102</v>
      </c>
      <c r="BR430" s="34">
        <v>0.99583240603326406</v>
      </c>
      <c r="BS430" s="34">
        <v>0.99577033487144184</v>
      </c>
      <c r="BT430" s="34">
        <v>0.99570826757857278</v>
      </c>
      <c r="BU430" s="34">
        <v>0.99564620415441618</v>
      </c>
      <c r="BV430" s="34">
        <v>0.99558414459873046</v>
      </c>
      <c r="BW430" s="34">
        <v>0.99552208891127458</v>
      </c>
      <c r="BX430" s="34">
        <v>0.99546003709180764</v>
      </c>
      <c r="BY430" s="34">
        <v>0.99539798914008859</v>
      </c>
      <c r="BZ430" s="34">
        <v>0.99533594505587586</v>
      </c>
      <c r="CA430" s="34">
        <v>0.99527390483892897</v>
      </c>
      <c r="CB430" s="34">
        <v>0.99521186848900656</v>
      </c>
      <c r="CC430" s="34">
        <v>0.99514983600586759</v>
      </c>
      <c r="CD430" s="34">
        <v>0.99508780738927105</v>
      </c>
      <c r="CE430" s="34">
        <v>0.99502578263897612</v>
      </c>
      <c r="CF430" s="34">
        <v>0.99496376175474166</v>
      </c>
      <c r="CG430" s="34">
        <v>0.99490174473632664</v>
      </c>
      <c r="CH430" s="34">
        <v>0.99483973158349004</v>
      </c>
      <c r="CI430" s="34">
        <v>0.99477772229599115</v>
      </c>
      <c r="CJ430" s="34">
        <v>0.99471571687358906</v>
      </c>
      <c r="CK430" s="34">
        <v>0.99465371531604274</v>
      </c>
      <c r="CL430" s="34">
        <v>0.99459171762311116</v>
      </c>
      <c r="CM430" s="34">
        <v>0.9945297237945534</v>
      </c>
      <c r="CN430" s="34">
        <v>0.99446773383012899</v>
      </c>
      <c r="CO430" s="34">
        <v>0.99440574772959678</v>
      </c>
      <c r="CP430" s="34">
        <v>0.99434376549271597</v>
      </c>
      <c r="CQ430" s="34">
        <v>0.99428178711924564</v>
      </c>
      <c r="CR430" s="34">
        <v>0.99418882289425126</v>
      </c>
      <c r="CS430" s="34">
        <v>0.99409586736130684</v>
      </c>
      <c r="CT430" s="34">
        <v>0.99400292051959993</v>
      </c>
      <c r="CU430" s="34">
        <v>0.99390998236831796</v>
      </c>
      <c r="CV430" s="34">
        <v>0.99381705290664812</v>
      </c>
      <c r="CW430" s="34">
        <v>0.99372413213377797</v>
      </c>
      <c r="CX430" s="34">
        <v>0.99363122004889526</v>
      </c>
      <c r="CY430" s="34">
        <v>0.99353831665118764</v>
      </c>
      <c r="CZ430" s="34">
        <v>0.99344542193984309</v>
      </c>
      <c r="DA430" s="34">
        <v>0.99335253591404893</v>
      </c>
      <c r="DB430" s="34">
        <v>0.99325965857299336</v>
      </c>
    </row>
    <row r="431" spans="1:106" x14ac:dyDescent="0.2">
      <c r="A431" s="13">
        <f t="shared" ca="1" si="6"/>
        <v>44873</v>
      </c>
      <c r="B431" s="34">
        <v>1.0000623348172251</v>
      </c>
      <c r="C431" s="34">
        <v>1</v>
      </c>
      <c r="D431" s="34">
        <v>0.99993766906816206</v>
      </c>
      <c r="E431" s="34">
        <v>0.99987534202146944</v>
      </c>
      <c r="F431" s="34">
        <v>0.99981301885967966</v>
      </c>
      <c r="G431" s="34">
        <v>0.99975069958255058</v>
      </c>
      <c r="H431" s="34">
        <v>0.99968838418983996</v>
      </c>
      <c r="I431" s="34">
        <v>0.9996260726813061</v>
      </c>
      <c r="J431" s="34">
        <v>0.99956376505670663</v>
      </c>
      <c r="K431" s="34">
        <v>0.99950146131579942</v>
      </c>
      <c r="L431" s="34">
        <v>0.99943916145834222</v>
      </c>
      <c r="M431" s="34">
        <v>0.99937686548409332</v>
      </c>
      <c r="N431" s="34">
        <v>0.99931457339281049</v>
      </c>
      <c r="O431" s="34">
        <v>0.9992522851842518</v>
      </c>
      <c r="P431" s="34">
        <v>0.99919000085817533</v>
      </c>
      <c r="Q431" s="34">
        <v>0.99912772041433895</v>
      </c>
      <c r="R431" s="34">
        <v>0.99906544385250051</v>
      </c>
      <c r="S431" s="34">
        <v>0.99900317117241821</v>
      </c>
      <c r="T431" s="34">
        <v>0.99894090237385014</v>
      </c>
      <c r="U431" s="34">
        <v>0.99887863745655447</v>
      </c>
      <c r="V431" s="34">
        <v>0.99881637642028875</v>
      </c>
      <c r="W431" s="34">
        <v>0.99875411926481172</v>
      </c>
      <c r="X431" s="34">
        <v>0.99869186598988102</v>
      </c>
      <c r="Y431" s="34">
        <v>0.99862961659525507</v>
      </c>
      <c r="Z431" s="34">
        <v>0.99856737108069182</v>
      </c>
      <c r="AA431" s="34">
        <v>0.99850512944594971</v>
      </c>
      <c r="AB431" s="34">
        <v>0.99844289169078648</v>
      </c>
      <c r="AC431" s="34">
        <v>0.99838065781496055</v>
      </c>
      <c r="AD431" s="34">
        <v>0.9983184278182301</v>
      </c>
      <c r="AE431" s="34">
        <v>0.99825620170035334</v>
      </c>
      <c r="AF431" s="34">
        <v>0.99819397946108868</v>
      </c>
      <c r="AG431" s="34">
        <v>0.99813176110019375</v>
      </c>
      <c r="AH431" s="34">
        <v>0.99806954661742753</v>
      </c>
      <c r="AI431" s="34">
        <v>0.99800733601254787</v>
      </c>
      <c r="AJ431" s="34">
        <v>0.99794512928531343</v>
      </c>
      <c r="AK431" s="34">
        <v>0.99788292643548193</v>
      </c>
      <c r="AL431" s="34">
        <v>0.99782072746281236</v>
      </c>
      <c r="AM431" s="34">
        <v>0.99775853236706247</v>
      </c>
      <c r="AN431" s="34">
        <v>0.99769634114799088</v>
      </c>
      <c r="AO431" s="34">
        <v>0.99763415380535614</v>
      </c>
      <c r="AP431" s="34">
        <v>0.99757197033891631</v>
      </c>
      <c r="AQ431" s="34">
        <v>0.99750979074842983</v>
      </c>
      <c r="AR431" s="34">
        <v>0.99744761503365498</v>
      </c>
      <c r="AS431" s="34">
        <v>0.99738544319435074</v>
      </c>
      <c r="AT431" s="34">
        <v>0.99732327523027486</v>
      </c>
      <c r="AU431" s="34">
        <v>0.99726111114118621</v>
      </c>
      <c r="AV431" s="34">
        <v>0.9971989509268433</v>
      </c>
      <c r="AW431" s="34">
        <v>0.99713679458700422</v>
      </c>
      <c r="AX431" s="34">
        <v>0.99707464212142793</v>
      </c>
      <c r="AY431" s="34">
        <v>0.99701249352987276</v>
      </c>
      <c r="AZ431" s="34">
        <v>0.99695034881209699</v>
      </c>
      <c r="BA431" s="34">
        <v>0.99688820796785971</v>
      </c>
      <c r="BB431" s="34">
        <v>0.99682607099691889</v>
      </c>
      <c r="BC431" s="34">
        <v>0.9967639378990335</v>
      </c>
      <c r="BD431" s="34">
        <v>0.99670180867396196</v>
      </c>
      <c r="BE431" s="34">
        <v>0.99663968332146291</v>
      </c>
      <c r="BF431" s="34">
        <v>0.99657756184129487</v>
      </c>
      <c r="BG431" s="34">
        <v>0.99651544423321681</v>
      </c>
      <c r="BH431" s="34">
        <v>0.99645333049698681</v>
      </c>
      <c r="BI431" s="34">
        <v>0.99639122063236407</v>
      </c>
      <c r="BJ431" s="34">
        <v>0.99632911463910701</v>
      </c>
      <c r="BK431" s="34">
        <v>0.99626701251697447</v>
      </c>
      <c r="BL431" s="34">
        <v>0.99620491426572511</v>
      </c>
      <c r="BM431" s="34">
        <v>0.99614281988511755</v>
      </c>
      <c r="BN431" s="34">
        <v>0.99608072937491055</v>
      </c>
      <c r="BO431" s="34">
        <v>0.99601864273486307</v>
      </c>
      <c r="BP431" s="34">
        <v>0.99595655996473353</v>
      </c>
      <c r="BQ431" s="34">
        <v>0.99589448106428102</v>
      </c>
      <c r="BR431" s="34">
        <v>0.99583240603326406</v>
      </c>
      <c r="BS431" s="34">
        <v>0.99577033487144184</v>
      </c>
      <c r="BT431" s="34">
        <v>0.99570826757857278</v>
      </c>
      <c r="BU431" s="34">
        <v>0.99564620415441618</v>
      </c>
      <c r="BV431" s="34">
        <v>0.99558414459873046</v>
      </c>
      <c r="BW431" s="34">
        <v>0.99552208891127458</v>
      </c>
      <c r="BX431" s="34">
        <v>0.99546003709180764</v>
      </c>
      <c r="BY431" s="34">
        <v>0.99539798914008859</v>
      </c>
      <c r="BZ431" s="34">
        <v>0.99533594505587586</v>
      </c>
      <c r="CA431" s="34">
        <v>0.99527390483892897</v>
      </c>
      <c r="CB431" s="34">
        <v>0.99521186848900656</v>
      </c>
      <c r="CC431" s="34">
        <v>0.99514983600586759</v>
      </c>
      <c r="CD431" s="34">
        <v>0.99508780738927105</v>
      </c>
      <c r="CE431" s="34">
        <v>0.99502578263897612</v>
      </c>
      <c r="CF431" s="34">
        <v>0.99496376175474166</v>
      </c>
      <c r="CG431" s="34">
        <v>0.99490174473632664</v>
      </c>
      <c r="CH431" s="34">
        <v>0.99483973158349004</v>
      </c>
      <c r="CI431" s="34">
        <v>0.99477772229599115</v>
      </c>
      <c r="CJ431" s="34">
        <v>0.99471571687358906</v>
      </c>
      <c r="CK431" s="34">
        <v>0.99465371531604274</v>
      </c>
      <c r="CL431" s="34">
        <v>0.99459171762311116</v>
      </c>
      <c r="CM431" s="34">
        <v>0.9945297237945534</v>
      </c>
      <c r="CN431" s="34">
        <v>0.99446773383012899</v>
      </c>
      <c r="CO431" s="34">
        <v>0.99440574772959678</v>
      </c>
      <c r="CP431" s="34">
        <v>0.99434376549271597</v>
      </c>
      <c r="CQ431" s="34">
        <v>0.99428178711924564</v>
      </c>
      <c r="CR431" s="34">
        <v>0.99418882289425126</v>
      </c>
      <c r="CS431" s="34">
        <v>0.99409586736130684</v>
      </c>
      <c r="CT431" s="34">
        <v>0.99400292051959993</v>
      </c>
      <c r="CU431" s="34">
        <v>0.99390998236831796</v>
      </c>
      <c r="CV431" s="34">
        <v>0.99381705290664812</v>
      </c>
      <c r="CW431" s="34">
        <v>0.99372413213377797</v>
      </c>
      <c r="CX431" s="34">
        <v>0.99363122004889526</v>
      </c>
      <c r="CY431" s="34">
        <v>0.99353831665118764</v>
      </c>
      <c r="CZ431" s="34">
        <v>0.99344542193984309</v>
      </c>
      <c r="DA431" s="34">
        <v>0.99335253591404893</v>
      </c>
      <c r="DB431" s="34">
        <v>0.99325965857299336</v>
      </c>
    </row>
    <row r="432" spans="1:106" x14ac:dyDescent="0.2">
      <c r="A432" s="13">
        <f t="shared" ca="1" si="6"/>
        <v>44874</v>
      </c>
      <c r="B432" s="34">
        <v>1.0000623348172251</v>
      </c>
      <c r="C432" s="34">
        <v>1</v>
      </c>
      <c r="D432" s="34">
        <v>0.99993766906816206</v>
      </c>
      <c r="E432" s="34">
        <v>0.99987534202146944</v>
      </c>
      <c r="F432" s="34">
        <v>0.99981301885967966</v>
      </c>
      <c r="G432" s="34">
        <v>0.99975069958255058</v>
      </c>
      <c r="H432" s="34">
        <v>0.99968838418983996</v>
      </c>
      <c r="I432" s="34">
        <v>0.9996260726813061</v>
      </c>
      <c r="J432" s="34">
        <v>0.99956376505670663</v>
      </c>
      <c r="K432" s="34">
        <v>0.99950146131579942</v>
      </c>
      <c r="L432" s="34">
        <v>0.99943916145834222</v>
      </c>
      <c r="M432" s="34">
        <v>0.99937686548409332</v>
      </c>
      <c r="N432" s="34">
        <v>0.99931457339281049</v>
      </c>
      <c r="O432" s="34">
        <v>0.9992522851842518</v>
      </c>
      <c r="P432" s="34">
        <v>0.99919000085817533</v>
      </c>
      <c r="Q432" s="34">
        <v>0.99912772041433895</v>
      </c>
      <c r="R432" s="34">
        <v>0.99906544385250051</v>
      </c>
      <c r="S432" s="34">
        <v>0.99900317117241821</v>
      </c>
      <c r="T432" s="34">
        <v>0.99894090237385014</v>
      </c>
      <c r="U432" s="34">
        <v>0.99887863745655447</v>
      </c>
      <c r="V432" s="34">
        <v>0.99881637642028875</v>
      </c>
      <c r="W432" s="34">
        <v>0.99875411926481172</v>
      </c>
      <c r="X432" s="34">
        <v>0.99869186598988102</v>
      </c>
      <c r="Y432" s="34">
        <v>0.99862961659525507</v>
      </c>
      <c r="Z432" s="34">
        <v>0.99856737108069182</v>
      </c>
      <c r="AA432" s="34">
        <v>0.99850512944594971</v>
      </c>
      <c r="AB432" s="34">
        <v>0.99844289169078648</v>
      </c>
      <c r="AC432" s="34">
        <v>0.99838065781496055</v>
      </c>
      <c r="AD432" s="34">
        <v>0.9983184278182301</v>
      </c>
      <c r="AE432" s="34">
        <v>0.99825620170035334</v>
      </c>
      <c r="AF432" s="34">
        <v>0.99819397946108868</v>
      </c>
      <c r="AG432" s="34">
        <v>0.99813176110019375</v>
      </c>
      <c r="AH432" s="34">
        <v>0.99806954661742753</v>
      </c>
      <c r="AI432" s="34">
        <v>0.99800733601254787</v>
      </c>
      <c r="AJ432" s="34">
        <v>0.99794512928531343</v>
      </c>
      <c r="AK432" s="34">
        <v>0.99788292643548193</v>
      </c>
      <c r="AL432" s="34">
        <v>0.99782072746281236</v>
      </c>
      <c r="AM432" s="34">
        <v>0.99775853236706247</v>
      </c>
      <c r="AN432" s="34">
        <v>0.99769634114799088</v>
      </c>
      <c r="AO432" s="34">
        <v>0.99763415380535614</v>
      </c>
      <c r="AP432" s="34">
        <v>0.99757197033891631</v>
      </c>
      <c r="AQ432" s="34">
        <v>0.99750979074842983</v>
      </c>
      <c r="AR432" s="34">
        <v>0.99744761503365498</v>
      </c>
      <c r="AS432" s="34">
        <v>0.99738544319435074</v>
      </c>
      <c r="AT432" s="34">
        <v>0.99732327523027486</v>
      </c>
      <c r="AU432" s="34">
        <v>0.99726111114118621</v>
      </c>
      <c r="AV432" s="34">
        <v>0.9971989509268433</v>
      </c>
      <c r="AW432" s="34">
        <v>0.99713679458700422</v>
      </c>
      <c r="AX432" s="34">
        <v>0.99707464212142793</v>
      </c>
      <c r="AY432" s="34">
        <v>0.99701249352987276</v>
      </c>
      <c r="AZ432" s="34">
        <v>0.99695034881209699</v>
      </c>
      <c r="BA432" s="34">
        <v>0.99688820796785971</v>
      </c>
      <c r="BB432" s="34">
        <v>0.99682607099691889</v>
      </c>
      <c r="BC432" s="34">
        <v>0.9967639378990335</v>
      </c>
      <c r="BD432" s="34">
        <v>0.99670180867396196</v>
      </c>
      <c r="BE432" s="34">
        <v>0.99663968332146291</v>
      </c>
      <c r="BF432" s="34">
        <v>0.99657756184129487</v>
      </c>
      <c r="BG432" s="34">
        <v>0.99651544423321681</v>
      </c>
      <c r="BH432" s="34">
        <v>0.99645333049698681</v>
      </c>
      <c r="BI432" s="34">
        <v>0.99639122063236407</v>
      </c>
      <c r="BJ432" s="34">
        <v>0.99632911463910701</v>
      </c>
      <c r="BK432" s="34">
        <v>0.99626701251697447</v>
      </c>
      <c r="BL432" s="34">
        <v>0.99620491426572511</v>
      </c>
      <c r="BM432" s="34">
        <v>0.99614281988511755</v>
      </c>
      <c r="BN432" s="34">
        <v>0.99608072937491055</v>
      </c>
      <c r="BO432" s="34">
        <v>0.99601864273486307</v>
      </c>
      <c r="BP432" s="34">
        <v>0.99595655996473353</v>
      </c>
      <c r="BQ432" s="34">
        <v>0.99589448106428102</v>
      </c>
      <c r="BR432" s="34">
        <v>0.99583240603326406</v>
      </c>
      <c r="BS432" s="34">
        <v>0.99577033487144184</v>
      </c>
      <c r="BT432" s="34">
        <v>0.99570826757857278</v>
      </c>
      <c r="BU432" s="34">
        <v>0.99564620415441618</v>
      </c>
      <c r="BV432" s="34">
        <v>0.99558414459873046</v>
      </c>
      <c r="BW432" s="34">
        <v>0.99552208891127458</v>
      </c>
      <c r="BX432" s="34">
        <v>0.99546003709180764</v>
      </c>
      <c r="BY432" s="34">
        <v>0.99539798914008859</v>
      </c>
      <c r="BZ432" s="34">
        <v>0.99533594505587586</v>
      </c>
      <c r="CA432" s="34">
        <v>0.99527390483892897</v>
      </c>
      <c r="CB432" s="34">
        <v>0.99521186848900656</v>
      </c>
      <c r="CC432" s="34">
        <v>0.99514983600586759</v>
      </c>
      <c r="CD432" s="34">
        <v>0.99508780738927105</v>
      </c>
      <c r="CE432" s="34">
        <v>0.99502578263897612</v>
      </c>
      <c r="CF432" s="34">
        <v>0.99496376175474166</v>
      </c>
      <c r="CG432" s="34">
        <v>0.99490174473632664</v>
      </c>
      <c r="CH432" s="34">
        <v>0.99483973158349004</v>
      </c>
      <c r="CI432" s="34">
        <v>0.99477772229599115</v>
      </c>
      <c r="CJ432" s="34">
        <v>0.99471571687358906</v>
      </c>
      <c r="CK432" s="34">
        <v>0.99465371531604274</v>
      </c>
      <c r="CL432" s="34">
        <v>0.99459171762311116</v>
      </c>
      <c r="CM432" s="34">
        <v>0.9945297237945534</v>
      </c>
      <c r="CN432" s="34">
        <v>0.99446773383012899</v>
      </c>
      <c r="CO432" s="34">
        <v>0.99440574772959678</v>
      </c>
      <c r="CP432" s="34">
        <v>0.99434376549271597</v>
      </c>
      <c r="CQ432" s="34">
        <v>0.99428178711924564</v>
      </c>
      <c r="CR432" s="34">
        <v>0.99418882289425126</v>
      </c>
      <c r="CS432" s="34">
        <v>0.99409586736130684</v>
      </c>
      <c r="CT432" s="34">
        <v>0.99400292051959993</v>
      </c>
      <c r="CU432" s="34">
        <v>0.99390998236831796</v>
      </c>
      <c r="CV432" s="34">
        <v>0.99381705290664812</v>
      </c>
      <c r="CW432" s="34">
        <v>0.99372413213377797</v>
      </c>
      <c r="CX432" s="34">
        <v>0.99363122004889526</v>
      </c>
      <c r="CY432" s="34">
        <v>0.99353831665118764</v>
      </c>
      <c r="CZ432" s="34">
        <v>0.99344542193984309</v>
      </c>
      <c r="DA432" s="34">
        <v>0.99335253591404893</v>
      </c>
      <c r="DB432" s="34">
        <v>0.99325965857299336</v>
      </c>
    </row>
    <row r="433" spans="1:106" x14ac:dyDescent="0.2">
      <c r="A433" s="13">
        <f t="shared" ca="1" si="6"/>
        <v>44875</v>
      </c>
      <c r="B433" s="34">
        <v>1.0000623348172251</v>
      </c>
      <c r="C433" s="34">
        <v>1</v>
      </c>
      <c r="D433" s="34">
        <v>0.99993766906816206</v>
      </c>
      <c r="E433" s="34">
        <v>0.99987534202146944</v>
      </c>
      <c r="F433" s="34">
        <v>0.99981301885967966</v>
      </c>
      <c r="G433" s="34">
        <v>0.99975069958255058</v>
      </c>
      <c r="H433" s="34">
        <v>0.99968838418983996</v>
      </c>
      <c r="I433" s="34">
        <v>0.9996260726813061</v>
      </c>
      <c r="J433" s="34">
        <v>0.99956376505670663</v>
      </c>
      <c r="K433" s="34">
        <v>0.99950146131579942</v>
      </c>
      <c r="L433" s="34">
        <v>0.99943916145834222</v>
      </c>
      <c r="M433" s="34">
        <v>0.99937686548409332</v>
      </c>
      <c r="N433" s="34">
        <v>0.99931457339281049</v>
      </c>
      <c r="O433" s="34">
        <v>0.9992522851842518</v>
      </c>
      <c r="P433" s="34">
        <v>0.99919000085817533</v>
      </c>
      <c r="Q433" s="34">
        <v>0.99912772041433895</v>
      </c>
      <c r="R433" s="34">
        <v>0.99906544385250051</v>
      </c>
      <c r="S433" s="34">
        <v>0.99900317117241821</v>
      </c>
      <c r="T433" s="34">
        <v>0.99894090237385014</v>
      </c>
      <c r="U433" s="34">
        <v>0.99887863745655447</v>
      </c>
      <c r="V433" s="34">
        <v>0.99881637642028875</v>
      </c>
      <c r="W433" s="34">
        <v>0.99875411926481172</v>
      </c>
      <c r="X433" s="34">
        <v>0.99869186598988102</v>
      </c>
      <c r="Y433" s="34">
        <v>0.99862961659525507</v>
      </c>
      <c r="Z433" s="34">
        <v>0.99856737108069182</v>
      </c>
      <c r="AA433" s="34">
        <v>0.99850512944594971</v>
      </c>
      <c r="AB433" s="34">
        <v>0.99844289169078648</v>
      </c>
      <c r="AC433" s="34">
        <v>0.99838065781496055</v>
      </c>
      <c r="AD433" s="34">
        <v>0.9983184278182301</v>
      </c>
      <c r="AE433" s="34">
        <v>0.99825620170035334</v>
      </c>
      <c r="AF433" s="34">
        <v>0.99819397946108868</v>
      </c>
      <c r="AG433" s="34">
        <v>0.99813176110019375</v>
      </c>
      <c r="AH433" s="34">
        <v>0.99806954661742753</v>
      </c>
      <c r="AI433" s="34">
        <v>0.99800733601254787</v>
      </c>
      <c r="AJ433" s="34">
        <v>0.99794512928531343</v>
      </c>
      <c r="AK433" s="34">
        <v>0.99788292643548193</v>
      </c>
      <c r="AL433" s="34">
        <v>0.99782072746281236</v>
      </c>
      <c r="AM433" s="34">
        <v>0.99775853236706247</v>
      </c>
      <c r="AN433" s="34">
        <v>0.99769634114799088</v>
      </c>
      <c r="AO433" s="34">
        <v>0.99763415380535614</v>
      </c>
      <c r="AP433" s="34">
        <v>0.99757197033891631</v>
      </c>
      <c r="AQ433" s="34">
        <v>0.99750979074842983</v>
      </c>
      <c r="AR433" s="34">
        <v>0.99744761503365498</v>
      </c>
      <c r="AS433" s="34">
        <v>0.99738544319435074</v>
      </c>
      <c r="AT433" s="34">
        <v>0.99732327523027486</v>
      </c>
      <c r="AU433" s="34">
        <v>0.99726111114118621</v>
      </c>
      <c r="AV433" s="34">
        <v>0.9971989509268433</v>
      </c>
      <c r="AW433" s="34">
        <v>0.99713679458700422</v>
      </c>
      <c r="AX433" s="34">
        <v>0.99707464212142793</v>
      </c>
      <c r="AY433" s="34">
        <v>0.99701249352987276</v>
      </c>
      <c r="AZ433" s="34">
        <v>0.99695034881209699</v>
      </c>
      <c r="BA433" s="34">
        <v>0.99688820796785971</v>
      </c>
      <c r="BB433" s="34">
        <v>0.99682607099691889</v>
      </c>
      <c r="BC433" s="34">
        <v>0.9967639378990335</v>
      </c>
      <c r="BD433" s="34">
        <v>0.99670180867396196</v>
      </c>
      <c r="BE433" s="34">
        <v>0.99663968332146291</v>
      </c>
      <c r="BF433" s="34">
        <v>0.99657756184129487</v>
      </c>
      <c r="BG433" s="34">
        <v>0.99651544423321681</v>
      </c>
      <c r="BH433" s="34">
        <v>0.99645333049698681</v>
      </c>
      <c r="BI433" s="34">
        <v>0.99639122063236407</v>
      </c>
      <c r="BJ433" s="34">
        <v>0.99632911463910701</v>
      </c>
      <c r="BK433" s="34">
        <v>0.99626701251697447</v>
      </c>
      <c r="BL433" s="34">
        <v>0.99620491426572511</v>
      </c>
      <c r="BM433" s="34">
        <v>0.99614281988511755</v>
      </c>
      <c r="BN433" s="34">
        <v>0.99608072937491055</v>
      </c>
      <c r="BO433" s="34">
        <v>0.99601864273486307</v>
      </c>
      <c r="BP433" s="34">
        <v>0.99595655996473353</v>
      </c>
      <c r="BQ433" s="34">
        <v>0.99589448106428102</v>
      </c>
      <c r="BR433" s="34">
        <v>0.99583240603326406</v>
      </c>
      <c r="BS433" s="34">
        <v>0.99577033487144184</v>
      </c>
      <c r="BT433" s="34">
        <v>0.99570826757857278</v>
      </c>
      <c r="BU433" s="34">
        <v>0.99564620415441618</v>
      </c>
      <c r="BV433" s="34">
        <v>0.99558414459873046</v>
      </c>
      <c r="BW433" s="34">
        <v>0.99552208891127458</v>
      </c>
      <c r="BX433" s="34">
        <v>0.99546003709180764</v>
      </c>
      <c r="BY433" s="34">
        <v>0.99539798914008859</v>
      </c>
      <c r="BZ433" s="34">
        <v>0.99533594505587586</v>
      </c>
      <c r="CA433" s="34">
        <v>0.99527390483892897</v>
      </c>
      <c r="CB433" s="34">
        <v>0.99521186848900656</v>
      </c>
      <c r="CC433" s="34">
        <v>0.99514983600586759</v>
      </c>
      <c r="CD433" s="34">
        <v>0.99508780738927105</v>
      </c>
      <c r="CE433" s="34">
        <v>0.99502578263897612</v>
      </c>
      <c r="CF433" s="34">
        <v>0.99496376175474166</v>
      </c>
      <c r="CG433" s="34">
        <v>0.99490174473632664</v>
      </c>
      <c r="CH433" s="34">
        <v>0.99483973158349004</v>
      </c>
      <c r="CI433" s="34">
        <v>0.99477772229599115</v>
      </c>
      <c r="CJ433" s="34">
        <v>0.99471571687358906</v>
      </c>
      <c r="CK433" s="34">
        <v>0.99465371531604274</v>
      </c>
      <c r="CL433" s="34">
        <v>0.99459171762311116</v>
      </c>
      <c r="CM433" s="34">
        <v>0.9945297237945534</v>
      </c>
      <c r="CN433" s="34">
        <v>0.99446773383012899</v>
      </c>
      <c r="CO433" s="34">
        <v>0.99440574772959678</v>
      </c>
      <c r="CP433" s="34">
        <v>0.99434376549271597</v>
      </c>
      <c r="CQ433" s="34">
        <v>0.99428178711924564</v>
      </c>
      <c r="CR433" s="34">
        <v>0.99418882289425126</v>
      </c>
      <c r="CS433" s="34">
        <v>0.99409586736130684</v>
      </c>
      <c r="CT433" s="34">
        <v>0.99400292051959993</v>
      </c>
      <c r="CU433" s="34">
        <v>0.99390998236831796</v>
      </c>
      <c r="CV433" s="34">
        <v>0.99381705290664812</v>
      </c>
      <c r="CW433" s="34">
        <v>0.99372413213377797</v>
      </c>
      <c r="CX433" s="34">
        <v>0.99363122004889526</v>
      </c>
      <c r="CY433" s="34">
        <v>0.99353831665118764</v>
      </c>
      <c r="CZ433" s="34">
        <v>0.99344542193984309</v>
      </c>
      <c r="DA433" s="34">
        <v>0.99335253591404893</v>
      </c>
      <c r="DB433" s="34">
        <v>0.99325965857299336</v>
      </c>
    </row>
    <row r="434" spans="1:106" x14ac:dyDescent="0.2">
      <c r="A434" s="13">
        <f t="shared" ca="1" si="6"/>
        <v>44876</v>
      </c>
      <c r="B434" s="34">
        <v>1.0000623348172251</v>
      </c>
      <c r="C434" s="34">
        <v>1</v>
      </c>
      <c r="D434" s="34">
        <v>0.99993766906816206</v>
      </c>
      <c r="E434" s="34">
        <v>0.99987534202146944</v>
      </c>
      <c r="F434" s="34">
        <v>0.99981301885967966</v>
      </c>
      <c r="G434" s="34">
        <v>0.99975069958255058</v>
      </c>
      <c r="H434" s="34">
        <v>0.99968838418983996</v>
      </c>
      <c r="I434" s="34">
        <v>0.9996260726813061</v>
      </c>
      <c r="J434" s="34">
        <v>0.99956376505670663</v>
      </c>
      <c r="K434" s="34">
        <v>0.99950146131579942</v>
      </c>
      <c r="L434" s="34">
        <v>0.99943916145834222</v>
      </c>
      <c r="M434" s="34">
        <v>0.99937686548409332</v>
      </c>
      <c r="N434" s="34">
        <v>0.99931457339281049</v>
      </c>
      <c r="O434" s="34">
        <v>0.9992522851842518</v>
      </c>
      <c r="P434" s="34">
        <v>0.99919000085817533</v>
      </c>
      <c r="Q434" s="34">
        <v>0.99912772041433895</v>
      </c>
      <c r="R434" s="34">
        <v>0.99906544385250051</v>
      </c>
      <c r="S434" s="34">
        <v>0.99900317117241821</v>
      </c>
      <c r="T434" s="34">
        <v>0.99894090237385014</v>
      </c>
      <c r="U434" s="34">
        <v>0.99887863745655447</v>
      </c>
      <c r="V434" s="34">
        <v>0.99881637642028875</v>
      </c>
      <c r="W434" s="34">
        <v>0.99875411926481172</v>
      </c>
      <c r="X434" s="34">
        <v>0.99869186598988102</v>
      </c>
      <c r="Y434" s="34">
        <v>0.99862961659525507</v>
      </c>
      <c r="Z434" s="34">
        <v>0.99856737108069182</v>
      </c>
      <c r="AA434" s="34">
        <v>0.99850512944594971</v>
      </c>
      <c r="AB434" s="34">
        <v>0.99844289169078648</v>
      </c>
      <c r="AC434" s="34">
        <v>0.99838065781496055</v>
      </c>
      <c r="AD434" s="34">
        <v>0.9983184278182301</v>
      </c>
      <c r="AE434" s="34">
        <v>0.99825620170035334</v>
      </c>
      <c r="AF434" s="34">
        <v>0.99819397946108868</v>
      </c>
      <c r="AG434" s="34">
        <v>0.99813176110019375</v>
      </c>
      <c r="AH434" s="34">
        <v>0.99806954661742753</v>
      </c>
      <c r="AI434" s="34">
        <v>0.99800733601254787</v>
      </c>
      <c r="AJ434" s="34">
        <v>0.99794512928531343</v>
      </c>
      <c r="AK434" s="34">
        <v>0.99788292643548193</v>
      </c>
      <c r="AL434" s="34">
        <v>0.99782072746281236</v>
      </c>
      <c r="AM434" s="34">
        <v>0.99775853236706247</v>
      </c>
      <c r="AN434" s="34">
        <v>0.99769634114799088</v>
      </c>
      <c r="AO434" s="34">
        <v>0.99763415380535614</v>
      </c>
      <c r="AP434" s="34">
        <v>0.99757197033891631</v>
      </c>
      <c r="AQ434" s="34">
        <v>0.99750979074842983</v>
      </c>
      <c r="AR434" s="34">
        <v>0.99744761503365498</v>
      </c>
      <c r="AS434" s="34">
        <v>0.99738544319435074</v>
      </c>
      <c r="AT434" s="34">
        <v>0.99732327523027486</v>
      </c>
      <c r="AU434" s="34">
        <v>0.99726111114118621</v>
      </c>
      <c r="AV434" s="34">
        <v>0.9971989509268433</v>
      </c>
      <c r="AW434" s="34">
        <v>0.99713679458700422</v>
      </c>
      <c r="AX434" s="34">
        <v>0.99707464212142793</v>
      </c>
      <c r="AY434" s="34">
        <v>0.99701249352987276</v>
      </c>
      <c r="AZ434" s="34">
        <v>0.99695034881209699</v>
      </c>
      <c r="BA434" s="34">
        <v>0.99688820796785971</v>
      </c>
      <c r="BB434" s="34">
        <v>0.99682607099691889</v>
      </c>
      <c r="BC434" s="34">
        <v>0.9967639378990335</v>
      </c>
      <c r="BD434" s="34">
        <v>0.99670180867396196</v>
      </c>
      <c r="BE434" s="34">
        <v>0.99663968332146291</v>
      </c>
      <c r="BF434" s="34">
        <v>0.99657756184129487</v>
      </c>
      <c r="BG434" s="34">
        <v>0.99651544423321681</v>
      </c>
      <c r="BH434" s="34">
        <v>0.99645333049698681</v>
      </c>
      <c r="BI434" s="34">
        <v>0.99639122063236407</v>
      </c>
      <c r="BJ434" s="34">
        <v>0.99632911463910701</v>
      </c>
      <c r="BK434" s="34">
        <v>0.99626701251697447</v>
      </c>
      <c r="BL434" s="34">
        <v>0.99620491426572511</v>
      </c>
      <c r="BM434" s="34">
        <v>0.99614281988511755</v>
      </c>
      <c r="BN434" s="34">
        <v>0.99608072937491055</v>
      </c>
      <c r="BO434" s="34">
        <v>0.99601864273486307</v>
      </c>
      <c r="BP434" s="34">
        <v>0.99595655996473353</v>
      </c>
      <c r="BQ434" s="34">
        <v>0.99589448106428102</v>
      </c>
      <c r="BR434" s="34">
        <v>0.99583240603326406</v>
      </c>
      <c r="BS434" s="34">
        <v>0.99577033487144184</v>
      </c>
      <c r="BT434" s="34">
        <v>0.99570826757857278</v>
      </c>
      <c r="BU434" s="34">
        <v>0.99564620415441618</v>
      </c>
      <c r="BV434" s="34">
        <v>0.99558414459873046</v>
      </c>
      <c r="BW434" s="34">
        <v>0.99552208891127458</v>
      </c>
      <c r="BX434" s="34">
        <v>0.99546003709180764</v>
      </c>
      <c r="BY434" s="34">
        <v>0.99539798914008859</v>
      </c>
      <c r="BZ434" s="34">
        <v>0.99533594505587586</v>
      </c>
      <c r="CA434" s="34">
        <v>0.99527390483892897</v>
      </c>
      <c r="CB434" s="34">
        <v>0.99521186848900656</v>
      </c>
      <c r="CC434" s="34">
        <v>0.99514983600586759</v>
      </c>
      <c r="CD434" s="34">
        <v>0.99508780738927105</v>
      </c>
      <c r="CE434" s="34">
        <v>0.99502578263897612</v>
      </c>
      <c r="CF434" s="34">
        <v>0.99496376175474166</v>
      </c>
      <c r="CG434" s="34">
        <v>0.99490174473632664</v>
      </c>
      <c r="CH434" s="34">
        <v>0.99483973158349004</v>
      </c>
      <c r="CI434" s="34">
        <v>0.99477772229599115</v>
      </c>
      <c r="CJ434" s="34">
        <v>0.99471571687358906</v>
      </c>
      <c r="CK434" s="34">
        <v>0.99465371531604274</v>
      </c>
      <c r="CL434" s="34">
        <v>0.99459171762311116</v>
      </c>
      <c r="CM434" s="34">
        <v>0.9945297237945534</v>
      </c>
      <c r="CN434" s="34">
        <v>0.99446773383012899</v>
      </c>
      <c r="CO434" s="34">
        <v>0.99440574772959678</v>
      </c>
      <c r="CP434" s="34">
        <v>0.99434376549271597</v>
      </c>
      <c r="CQ434" s="34">
        <v>0.99428178711924564</v>
      </c>
      <c r="CR434" s="34">
        <v>0.99418882289425126</v>
      </c>
      <c r="CS434" s="34">
        <v>0.99409586736130684</v>
      </c>
      <c r="CT434" s="34">
        <v>0.99400292051959993</v>
      </c>
      <c r="CU434" s="34">
        <v>0.99390998236831796</v>
      </c>
      <c r="CV434" s="34">
        <v>0.99381705290664812</v>
      </c>
      <c r="CW434" s="34">
        <v>0.99372413213377797</v>
      </c>
      <c r="CX434" s="34">
        <v>0.99363122004889526</v>
      </c>
      <c r="CY434" s="34">
        <v>0.99353831665118764</v>
      </c>
      <c r="CZ434" s="34">
        <v>0.99344542193984309</v>
      </c>
      <c r="DA434" s="34">
        <v>0.99335253591404893</v>
      </c>
      <c r="DB434" s="34">
        <v>0.99325965857299336</v>
      </c>
    </row>
    <row r="435" spans="1:106" x14ac:dyDescent="0.2">
      <c r="A435" s="13">
        <f t="shared" ca="1" si="6"/>
        <v>44879</v>
      </c>
      <c r="B435" s="34">
        <v>1.0000623348172251</v>
      </c>
      <c r="C435" s="34">
        <v>1</v>
      </c>
      <c r="D435" s="34">
        <v>0.99993766906816206</v>
      </c>
      <c r="E435" s="34">
        <v>0.99987534202146944</v>
      </c>
      <c r="F435" s="34">
        <v>0.99981301885967966</v>
      </c>
      <c r="G435" s="34">
        <v>0.99975069958255058</v>
      </c>
      <c r="H435" s="34">
        <v>0.99968838418983996</v>
      </c>
      <c r="I435" s="34">
        <v>0.9996260726813061</v>
      </c>
      <c r="J435" s="34">
        <v>0.99956376505670663</v>
      </c>
      <c r="K435" s="34">
        <v>0.99950146131579942</v>
      </c>
      <c r="L435" s="34">
        <v>0.99943916145834222</v>
      </c>
      <c r="M435" s="34">
        <v>0.99937686548409332</v>
      </c>
      <c r="N435" s="34">
        <v>0.99931457339281049</v>
      </c>
      <c r="O435" s="34">
        <v>0.9992522851842518</v>
      </c>
      <c r="P435" s="34">
        <v>0.99919000085817533</v>
      </c>
      <c r="Q435" s="34">
        <v>0.99912772041433895</v>
      </c>
      <c r="R435" s="34">
        <v>0.99906544385250051</v>
      </c>
      <c r="S435" s="34">
        <v>0.99900317117241821</v>
      </c>
      <c r="T435" s="34">
        <v>0.99894090237385014</v>
      </c>
      <c r="U435" s="34">
        <v>0.99887863745655447</v>
      </c>
      <c r="V435" s="34">
        <v>0.99881637642028875</v>
      </c>
      <c r="W435" s="34">
        <v>0.99875411926481172</v>
      </c>
      <c r="X435" s="34">
        <v>0.99869186598988102</v>
      </c>
      <c r="Y435" s="34">
        <v>0.99862961659525507</v>
      </c>
      <c r="Z435" s="34">
        <v>0.99856737108069182</v>
      </c>
      <c r="AA435" s="34">
        <v>0.99850512944594971</v>
      </c>
      <c r="AB435" s="34">
        <v>0.99844289169078648</v>
      </c>
      <c r="AC435" s="34">
        <v>0.99838065781496055</v>
      </c>
      <c r="AD435" s="34">
        <v>0.9983184278182301</v>
      </c>
      <c r="AE435" s="34">
        <v>0.99825620170035334</v>
      </c>
      <c r="AF435" s="34">
        <v>0.99819397946108868</v>
      </c>
      <c r="AG435" s="34">
        <v>0.99813176110019375</v>
      </c>
      <c r="AH435" s="34">
        <v>0.99806954661742753</v>
      </c>
      <c r="AI435" s="34">
        <v>0.99800733601254787</v>
      </c>
      <c r="AJ435" s="34">
        <v>0.99794512928531343</v>
      </c>
      <c r="AK435" s="34">
        <v>0.99788292643548193</v>
      </c>
      <c r="AL435" s="34">
        <v>0.99782072746281236</v>
      </c>
      <c r="AM435" s="34">
        <v>0.99775853236706247</v>
      </c>
      <c r="AN435" s="34">
        <v>0.99769634114799088</v>
      </c>
      <c r="AO435" s="34">
        <v>0.99763415380535614</v>
      </c>
      <c r="AP435" s="34">
        <v>0.99757197033891631</v>
      </c>
      <c r="AQ435" s="34">
        <v>0.99750979074842983</v>
      </c>
      <c r="AR435" s="34">
        <v>0.99744761503365498</v>
      </c>
      <c r="AS435" s="34">
        <v>0.99738544319435074</v>
      </c>
      <c r="AT435" s="34">
        <v>0.99732327523027486</v>
      </c>
      <c r="AU435" s="34">
        <v>0.99726111114118621</v>
      </c>
      <c r="AV435" s="34">
        <v>0.9971989509268433</v>
      </c>
      <c r="AW435" s="34">
        <v>0.99713679458700422</v>
      </c>
      <c r="AX435" s="34">
        <v>0.99707464212142793</v>
      </c>
      <c r="AY435" s="34">
        <v>0.99701249352987276</v>
      </c>
      <c r="AZ435" s="34">
        <v>0.99695034881209699</v>
      </c>
      <c r="BA435" s="34">
        <v>0.99688820796785971</v>
      </c>
      <c r="BB435" s="34">
        <v>0.99682607099691889</v>
      </c>
      <c r="BC435" s="34">
        <v>0.9967639378990335</v>
      </c>
      <c r="BD435" s="34">
        <v>0.99670180867396196</v>
      </c>
      <c r="BE435" s="34">
        <v>0.99663968332146291</v>
      </c>
      <c r="BF435" s="34">
        <v>0.99657756184129487</v>
      </c>
      <c r="BG435" s="34">
        <v>0.99651544423321681</v>
      </c>
      <c r="BH435" s="34">
        <v>0.99645333049698681</v>
      </c>
      <c r="BI435" s="34">
        <v>0.99639122063236407</v>
      </c>
      <c r="BJ435" s="34">
        <v>0.99632911463910701</v>
      </c>
      <c r="BK435" s="34">
        <v>0.99626701251697447</v>
      </c>
      <c r="BL435" s="34">
        <v>0.99620491426572511</v>
      </c>
      <c r="BM435" s="34">
        <v>0.99614281988511755</v>
      </c>
      <c r="BN435" s="34">
        <v>0.99608072937491055</v>
      </c>
      <c r="BO435" s="34">
        <v>0.99601864273486307</v>
      </c>
      <c r="BP435" s="34">
        <v>0.99595655996473353</v>
      </c>
      <c r="BQ435" s="34">
        <v>0.99589448106428102</v>
      </c>
      <c r="BR435" s="34">
        <v>0.99583240603326406</v>
      </c>
      <c r="BS435" s="34">
        <v>0.99577033487144184</v>
      </c>
      <c r="BT435" s="34">
        <v>0.99570826757857278</v>
      </c>
      <c r="BU435" s="34">
        <v>0.99564620415441618</v>
      </c>
      <c r="BV435" s="34">
        <v>0.99558414459873046</v>
      </c>
      <c r="BW435" s="34">
        <v>0.99552208891127458</v>
      </c>
      <c r="BX435" s="34">
        <v>0.99546003709180764</v>
      </c>
      <c r="BY435" s="34">
        <v>0.99539798914008859</v>
      </c>
      <c r="BZ435" s="34">
        <v>0.99533594505587586</v>
      </c>
      <c r="CA435" s="34">
        <v>0.99527390483892897</v>
      </c>
      <c r="CB435" s="34">
        <v>0.99521186848900656</v>
      </c>
      <c r="CC435" s="34">
        <v>0.99514983600586759</v>
      </c>
      <c r="CD435" s="34">
        <v>0.99508780738927105</v>
      </c>
      <c r="CE435" s="34">
        <v>0.99502578263897612</v>
      </c>
      <c r="CF435" s="34">
        <v>0.99496376175474166</v>
      </c>
      <c r="CG435" s="34">
        <v>0.99490174473632664</v>
      </c>
      <c r="CH435" s="34">
        <v>0.99483973158349004</v>
      </c>
      <c r="CI435" s="34">
        <v>0.99477772229599115</v>
      </c>
      <c r="CJ435" s="34">
        <v>0.99471571687358906</v>
      </c>
      <c r="CK435" s="34">
        <v>0.99465371531604274</v>
      </c>
      <c r="CL435" s="34">
        <v>0.99459171762311116</v>
      </c>
      <c r="CM435" s="34">
        <v>0.9945297237945534</v>
      </c>
      <c r="CN435" s="34">
        <v>0.99446773383012899</v>
      </c>
      <c r="CO435" s="34">
        <v>0.99440574772959678</v>
      </c>
      <c r="CP435" s="34">
        <v>0.99434376549271597</v>
      </c>
      <c r="CQ435" s="34">
        <v>0.99428178711924564</v>
      </c>
      <c r="CR435" s="34">
        <v>0.99418882289425126</v>
      </c>
      <c r="CS435" s="34">
        <v>0.99409586736130684</v>
      </c>
      <c r="CT435" s="34">
        <v>0.99400292051959993</v>
      </c>
      <c r="CU435" s="34">
        <v>0.99390998236831796</v>
      </c>
      <c r="CV435" s="34">
        <v>0.99381705290664812</v>
      </c>
      <c r="CW435" s="34">
        <v>0.99372413213377797</v>
      </c>
      <c r="CX435" s="34">
        <v>0.99363122004889526</v>
      </c>
      <c r="CY435" s="34">
        <v>0.99353831665118764</v>
      </c>
      <c r="CZ435" s="34">
        <v>0.99344542193984309</v>
      </c>
      <c r="DA435" s="34">
        <v>0.99335253591404893</v>
      </c>
      <c r="DB435" s="34">
        <v>0.99325965857299336</v>
      </c>
    </row>
    <row r="436" spans="1:106" x14ac:dyDescent="0.2">
      <c r="A436" s="13">
        <f t="shared" ca="1" si="6"/>
        <v>44880</v>
      </c>
      <c r="B436" s="34">
        <v>1.0000623348172251</v>
      </c>
      <c r="C436" s="34">
        <v>1</v>
      </c>
      <c r="D436" s="34">
        <v>0.99993766906816206</v>
      </c>
      <c r="E436" s="34">
        <v>0.99987534202146944</v>
      </c>
      <c r="F436" s="34">
        <v>0.99981301885967966</v>
      </c>
      <c r="G436" s="34">
        <v>0.99975069958255058</v>
      </c>
      <c r="H436" s="34">
        <v>0.99968838418983996</v>
      </c>
      <c r="I436" s="34">
        <v>0.9996260726813061</v>
      </c>
      <c r="J436" s="34">
        <v>0.99956376505670663</v>
      </c>
      <c r="K436" s="34">
        <v>0.99950146131579942</v>
      </c>
      <c r="L436" s="34">
        <v>0.99943916145834222</v>
      </c>
      <c r="M436" s="34">
        <v>0.99937686548409332</v>
      </c>
      <c r="N436" s="34">
        <v>0.99931457339281049</v>
      </c>
      <c r="O436" s="34">
        <v>0.9992522851842518</v>
      </c>
      <c r="P436" s="34">
        <v>0.99919000085817533</v>
      </c>
      <c r="Q436" s="34">
        <v>0.99912772041433895</v>
      </c>
      <c r="R436" s="34">
        <v>0.99906544385250051</v>
      </c>
      <c r="S436" s="34">
        <v>0.99900317117241821</v>
      </c>
      <c r="T436" s="34">
        <v>0.99894090237385014</v>
      </c>
      <c r="U436" s="34">
        <v>0.99887863745655447</v>
      </c>
      <c r="V436" s="34">
        <v>0.99881637642028875</v>
      </c>
      <c r="W436" s="34">
        <v>0.99875411926481172</v>
      </c>
      <c r="X436" s="34">
        <v>0.99869186598988102</v>
      </c>
      <c r="Y436" s="34">
        <v>0.99862961659525507</v>
      </c>
      <c r="Z436" s="34">
        <v>0.99856737108069182</v>
      </c>
      <c r="AA436" s="34">
        <v>0.99850512944594971</v>
      </c>
      <c r="AB436" s="34">
        <v>0.99844289169078648</v>
      </c>
      <c r="AC436" s="34">
        <v>0.99838065781496055</v>
      </c>
      <c r="AD436" s="34">
        <v>0.9983184278182301</v>
      </c>
      <c r="AE436" s="34">
        <v>0.99825620170035334</v>
      </c>
      <c r="AF436" s="34">
        <v>0.99819397946108868</v>
      </c>
      <c r="AG436" s="34">
        <v>0.99813176110019375</v>
      </c>
      <c r="AH436" s="34">
        <v>0.99806954661742753</v>
      </c>
      <c r="AI436" s="34">
        <v>0.99800733601254787</v>
      </c>
      <c r="AJ436" s="34">
        <v>0.99794512928531343</v>
      </c>
      <c r="AK436" s="34">
        <v>0.99788292643548193</v>
      </c>
      <c r="AL436" s="34">
        <v>0.99782072746281236</v>
      </c>
      <c r="AM436" s="34">
        <v>0.99775853236706247</v>
      </c>
      <c r="AN436" s="34">
        <v>0.99769634114799088</v>
      </c>
      <c r="AO436" s="34">
        <v>0.99763415380535614</v>
      </c>
      <c r="AP436" s="34">
        <v>0.99757197033891631</v>
      </c>
      <c r="AQ436" s="34">
        <v>0.99750979074842983</v>
      </c>
      <c r="AR436" s="34">
        <v>0.99744761503365498</v>
      </c>
      <c r="AS436" s="34">
        <v>0.99738544319435074</v>
      </c>
      <c r="AT436" s="34">
        <v>0.99732327523027486</v>
      </c>
      <c r="AU436" s="34">
        <v>0.99726111114118621</v>
      </c>
      <c r="AV436" s="34">
        <v>0.9971989509268433</v>
      </c>
      <c r="AW436" s="34">
        <v>0.99713679458700422</v>
      </c>
      <c r="AX436" s="34">
        <v>0.99707464212142793</v>
      </c>
      <c r="AY436" s="34">
        <v>0.99701249352987276</v>
      </c>
      <c r="AZ436" s="34">
        <v>0.99695034881209699</v>
      </c>
      <c r="BA436" s="34">
        <v>0.99688820796785971</v>
      </c>
      <c r="BB436" s="34">
        <v>0.99682607099691889</v>
      </c>
      <c r="BC436" s="34">
        <v>0.9967639378990335</v>
      </c>
      <c r="BD436" s="34">
        <v>0.99670180867396196</v>
      </c>
      <c r="BE436" s="34">
        <v>0.99663968332146291</v>
      </c>
      <c r="BF436" s="34">
        <v>0.99657756184129487</v>
      </c>
      <c r="BG436" s="34">
        <v>0.99651544423321681</v>
      </c>
      <c r="BH436" s="34">
        <v>0.99645333049698681</v>
      </c>
      <c r="BI436" s="34">
        <v>0.99639122063236407</v>
      </c>
      <c r="BJ436" s="34">
        <v>0.99632911463910701</v>
      </c>
      <c r="BK436" s="34">
        <v>0.99626701251697447</v>
      </c>
      <c r="BL436" s="34">
        <v>0.99620491426572511</v>
      </c>
      <c r="BM436" s="34">
        <v>0.99614281988511755</v>
      </c>
      <c r="BN436" s="34">
        <v>0.99608072937491055</v>
      </c>
      <c r="BO436" s="34">
        <v>0.99601864273486307</v>
      </c>
      <c r="BP436" s="34">
        <v>0.99595655996473353</v>
      </c>
      <c r="BQ436" s="34">
        <v>0.99589448106428102</v>
      </c>
      <c r="BR436" s="34">
        <v>0.99583240603326406</v>
      </c>
      <c r="BS436" s="34">
        <v>0.99577033487144184</v>
      </c>
      <c r="BT436" s="34">
        <v>0.99570826757857278</v>
      </c>
      <c r="BU436" s="34">
        <v>0.99564620415441618</v>
      </c>
      <c r="BV436" s="34">
        <v>0.99558414459873046</v>
      </c>
      <c r="BW436" s="34">
        <v>0.99552208891127458</v>
      </c>
      <c r="BX436" s="34">
        <v>0.99546003709180764</v>
      </c>
      <c r="BY436" s="34">
        <v>0.99539798914008859</v>
      </c>
      <c r="BZ436" s="34">
        <v>0.99533594505587586</v>
      </c>
      <c r="CA436" s="34">
        <v>0.99527390483892897</v>
      </c>
      <c r="CB436" s="34">
        <v>0.99521186848900656</v>
      </c>
      <c r="CC436" s="34">
        <v>0.99514983600586759</v>
      </c>
      <c r="CD436" s="34">
        <v>0.99508780738927105</v>
      </c>
      <c r="CE436" s="34">
        <v>0.99502578263897612</v>
      </c>
      <c r="CF436" s="34">
        <v>0.99496376175474166</v>
      </c>
      <c r="CG436" s="34">
        <v>0.99490174473632664</v>
      </c>
      <c r="CH436" s="34">
        <v>0.99483973158349004</v>
      </c>
      <c r="CI436" s="34">
        <v>0.99477772229599115</v>
      </c>
      <c r="CJ436" s="34">
        <v>0.99471571687358906</v>
      </c>
      <c r="CK436" s="34">
        <v>0.99465371531604274</v>
      </c>
      <c r="CL436" s="34">
        <v>0.99459171762311116</v>
      </c>
      <c r="CM436" s="34">
        <v>0.9945297237945534</v>
      </c>
      <c r="CN436" s="34">
        <v>0.99446773383012899</v>
      </c>
      <c r="CO436" s="34">
        <v>0.99440574772959678</v>
      </c>
      <c r="CP436" s="34">
        <v>0.99434376549271597</v>
      </c>
      <c r="CQ436" s="34">
        <v>0.99428178711924564</v>
      </c>
      <c r="CR436" s="34">
        <v>0.99418882289425126</v>
      </c>
      <c r="CS436" s="34">
        <v>0.99409586736130684</v>
      </c>
      <c r="CT436" s="34">
        <v>0.99400292051959993</v>
      </c>
      <c r="CU436" s="34">
        <v>0.99390998236831796</v>
      </c>
      <c r="CV436" s="34">
        <v>0.99381705290664812</v>
      </c>
      <c r="CW436" s="34">
        <v>0.99372413213377797</v>
      </c>
      <c r="CX436" s="34">
        <v>0.99363122004889526</v>
      </c>
      <c r="CY436" s="34">
        <v>0.99353831665118764</v>
      </c>
      <c r="CZ436" s="34">
        <v>0.99344542193984309</v>
      </c>
      <c r="DA436" s="34">
        <v>0.99335253591404893</v>
      </c>
      <c r="DB436" s="34">
        <v>0.99325965857299336</v>
      </c>
    </row>
    <row r="437" spans="1:106" x14ac:dyDescent="0.2">
      <c r="A437" s="13">
        <f t="shared" ca="1" si="6"/>
        <v>44881</v>
      </c>
      <c r="B437" s="34">
        <v>1.0000623348172251</v>
      </c>
      <c r="C437" s="34">
        <v>1</v>
      </c>
      <c r="D437" s="34">
        <v>0.99993766906816206</v>
      </c>
      <c r="E437" s="34">
        <v>0.99987534202146944</v>
      </c>
      <c r="F437" s="34">
        <v>0.99981301885967966</v>
      </c>
      <c r="G437" s="34">
        <v>0.99975069958255058</v>
      </c>
      <c r="H437" s="34">
        <v>0.99968838418983996</v>
      </c>
      <c r="I437" s="34">
        <v>0.9996260726813061</v>
      </c>
      <c r="J437" s="34">
        <v>0.99956376505670663</v>
      </c>
      <c r="K437" s="34">
        <v>0.99950146131579942</v>
      </c>
      <c r="L437" s="34">
        <v>0.99943916145834222</v>
      </c>
      <c r="M437" s="34">
        <v>0.99937686548409332</v>
      </c>
      <c r="N437" s="34">
        <v>0.99931457339281049</v>
      </c>
      <c r="O437" s="34">
        <v>0.9992522851842518</v>
      </c>
      <c r="P437" s="34">
        <v>0.99919000085817533</v>
      </c>
      <c r="Q437" s="34">
        <v>0.99912772041433895</v>
      </c>
      <c r="R437" s="34">
        <v>0.99906544385250051</v>
      </c>
      <c r="S437" s="34">
        <v>0.99900317117241821</v>
      </c>
      <c r="T437" s="34">
        <v>0.99894090237385014</v>
      </c>
      <c r="U437" s="34">
        <v>0.99887863745655447</v>
      </c>
      <c r="V437" s="34">
        <v>0.99881637642028875</v>
      </c>
      <c r="W437" s="34">
        <v>0.99875411926481172</v>
      </c>
      <c r="X437" s="34">
        <v>0.99869186598988102</v>
      </c>
      <c r="Y437" s="34">
        <v>0.99862961659525507</v>
      </c>
      <c r="Z437" s="34">
        <v>0.99856737108069182</v>
      </c>
      <c r="AA437" s="34">
        <v>0.99850512944594971</v>
      </c>
      <c r="AB437" s="34">
        <v>0.99844289169078648</v>
      </c>
      <c r="AC437" s="34">
        <v>0.99838065781496055</v>
      </c>
      <c r="AD437" s="34">
        <v>0.9983184278182301</v>
      </c>
      <c r="AE437" s="34">
        <v>0.99825620170035334</v>
      </c>
      <c r="AF437" s="34">
        <v>0.99819397946108868</v>
      </c>
      <c r="AG437" s="34">
        <v>0.99813176110019375</v>
      </c>
      <c r="AH437" s="34">
        <v>0.99806954661742753</v>
      </c>
      <c r="AI437" s="34">
        <v>0.99800733601254787</v>
      </c>
      <c r="AJ437" s="34">
        <v>0.99794512928531343</v>
      </c>
      <c r="AK437" s="34">
        <v>0.99788292643548193</v>
      </c>
      <c r="AL437" s="34">
        <v>0.99782072746281236</v>
      </c>
      <c r="AM437" s="34">
        <v>0.99775853236706247</v>
      </c>
      <c r="AN437" s="34">
        <v>0.99769634114799088</v>
      </c>
      <c r="AO437" s="34">
        <v>0.99763415380535614</v>
      </c>
      <c r="AP437" s="34">
        <v>0.99757197033891631</v>
      </c>
      <c r="AQ437" s="34">
        <v>0.99750979074842983</v>
      </c>
      <c r="AR437" s="34">
        <v>0.99744761503365498</v>
      </c>
      <c r="AS437" s="34">
        <v>0.99738544319435074</v>
      </c>
      <c r="AT437" s="34">
        <v>0.99732327523027486</v>
      </c>
      <c r="AU437" s="34">
        <v>0.99726111114118621</v>
      </c>
      <c r="AV437" s="34">
        <v>0.9971989509268433</v>
      </c>
      <c r="AW437" s="34">
        <v>0.99713679458700422</v>
      </c>
      <c r="AX437" s="34">
        <v>0.99707464212142793</v>
      </c>
      <c r="AY437" s="34">
        <v>0.99701249352987276</v>
      </c>
      <c r="AZ437" s="34">
        <v>0.99695034881209699</v>
      </c>
      <c r="BA437" s="34">
        <v>0.99688820796785971</v>
      </c>
      <c r="BB437" s="34">
        <v>0.99682607099691889</v>
      </c>
      <c r="BC437" s="34">
        <v>0.9967639378990335</v>
      </c>
      <c r="BD437" s="34">
        <v>0.99670180867396196</v>
      </c>
      <c r="BE437" s="34">
        <v>0.99663968332146291</v>
      </c>
      <c r="BF437" s="34">
        <v>0.99657756184129487</v>
      </c>
      <c r="BG437" s="34">
        <v>0.99651544423321681</v>
      </c>
      <c r="BH437" s="34">
        <v>0.99645333049698681</v>
      </c>
      <c r="BI437" s="34">
        <v>0.99639122063236407</v>
      </c>
      <c r="BJ437" s="34">
        <v>0.99632911463910701</v>
      </c>
      <c r="BK437" s="34">
        <v>0.99626701251697447</v>
      </c>
      <c r="BL437" s="34">
        <v>0.99620491426572511</v>
      </c>
      <c r="BM437" s="34">
        <v>0.99614281988511755</v>
      </c>
      <c r="BN437" s="34">
        <v>0.99608072937491055</v>
      </c>
      <c r="BO437" s="34">
        <v>0.99601864273486307</v>
      </c>
      <c r="BP437" s="34">
        <v>0.99595655996473353</v>
      </c>
      <c r="BQ437" s="34">
        <v>0.99589448106428102</v>
      </c>
      <c r="BR437" s="34">
        <v>0.99583240603326406</v>
      </c>
      <c r="BS437" s="34">
        <v>0.99577033487144184</v>
      </c>
      <c r="BT437" s="34">
        <v>0.99570826757857278</v>
      </c>
      <c r="BU437" s="34">
        <v>0.99564620415441618</v>
      </c>
      <c r="BV437" s="34">
        <v>0.99558414459873046</v>
      </c>
      <c r="BW437" s="34">
        <v>0.99552208891127458</v>
      </c>
      <c r="BX437" s="34">
        <v>0.99546003709180764</v>
      </c>
      <c r="BY437" s="34">
        <v>0.99539798914008859</v>
      </c>
      <c r="BZ437" s="34">
        <v>0.99533594505587586</v>
      </c>
      <c r="CA437" s="34">
        <v>0.99527390483892897</v>
      </c>
      <c r="CB437" s="34">
        <v>0.99521186848900656</v>
      </c>
      <c r="CC437" s="34">
        <v>0.99514983600586759</v>
      </c>
      <c r="CD437" s="34">
        <v>0.99508780738927105</v>
      </c>
      <c r="CE437" s="34">
        <v>0.99502578263897612</v>
      </c>
      <c r="CF437" s="34">
        <v>0.99496376175474166</v>
      </c>
      <c r="CG437" s="34">
        <v>0.99490174473632664</v>
      </c>
      <c r="CH437" s="34">
        <v>0.99483973158349004</v>
      </c>
      <c r="CI437" s="34">
        <v>0.99477772229599115</v>
      </c>
      <c r="CJ437" s="34">
        <v>0.99471571687358906</v>
      </c>
      <c r="CK437" s="34">
        <v>0.99465371531604274</v>
      </c>
      <c r="CL437" s="34">
        <v>0.99459171762311116</v>
      </c>
      <c r="CM437" s="34">
        <v>0.9945297237945534</v>
      </c>
      <c r="CN437" s="34">
        <v>0.99446773383012899</v>
      </c>
      <c r="CO437" s="34">
        <v>0.99440574772959678</v>
      </c>
      <c r="CP437" s="34">
        <v>0.99434376549271597</v>
      </c>
      <c r="CQ437" s="34">
        <v>0.99428178711924564</v>
      </c>
      <c r="CR437" s="34">
        <v>0.99418882289425126</v>
      </c>
      <c r="CS437" s="34">
        <v>0.99409586736130684</v>
      </c>
      <c r="CT437" s="34">
        <v>0.99400292051959993</v>
      </c>
      <c r="CU437" s="34">
        <v>0.99390998236831796</v>
      </c>
      <c r="CV437" s="34">
        <v>0.99381705290664812</v>
      </c>
      <c r="CW437" s="34">
        <v>0.99372413213377797</v>
      </c>
      <c r="CX437" s="34">
        <v>0.99363122004889526</v>
      </c>
      <c r="CY437" s="34">
        <v>0.99353831665118764</v>
      </c>
      <c r="CZ437" s="34">
        <v>0.99344542193984309</v>
      </c>
      <c r="DA437" s="34">
        <v>0.99335253591404893</v>
      </c>
      <c r="DB437" s="34">
        <v>0.99325965857299336</v>
      </c>
    </row>
    <row r="438" spans="1:106" x14ac:dyDescent="0.2">
      <c r="A438" s="13">
        <f t="shared" ca="1" si="6"/>
        <v>44882</v>
      </c>
      <c r="B438" s="34">
        <v>1.0000623348172251</v>
      </c>
      <c r="C438" s="34">
        <v>1</v>
      </c>
      <c r="D438" s="34">
        <v>0.99993766906816206</v>
      </c>
      <c r="E438" s="34">
        <v>0.99987534202146944</v>
      </c>
      <c r="F438" s="34">
        <v>0.99981301885967966</v>
      </c>
      <c r="G438" s="34">
        <v>0.99975069958255058</v>
      </c>
      <c r="H438" s="34">
        <v>0.99968838418983996</v>
      </c>
      <c r="I438" s="34">
        <v>0.9996260726813061</v>
      </c>
      <c r="J438" s="34">
        <v>0.99956376505670663</v>
      </c>
      <c r="K438" s="34">
        <v>0.99950146131579942</v>
      </c>
      <c r="L438" s="34">
        <v>0.99943916145834222</v>
      </c>
      <c r="M438" s="34">
        <v>0.99937686548409332</v>
      </c>
      <c r="N438" s="34">
        <v>0.99931457339281049</v>
      </c>
      <c r="O438" s="34">
        <v>0.9992522851842518</v>
      </c>
      <c r="P438" s="34">
        <v>0.99919000085817533</v>
      </c>
      <c r="Q438" s="34">
        <v>0.99912772041433895</v>
      </c>
      <c r="R438" s="34">
        <v>0.99906544385250051</v>
      </c>
      <c r="S438" s="34">
        <v>0.99900317117241821</v>
      </c>
      <c r="T438" s="34">
        <v>0.99894090237385014</v>
      </c>
      <c r="U438" s="34">
        <v>0.99887863745655447</v>
      </c>
      <c r="V438" s="34">
        <v>0.99881637642028875</v>
      </c>
      <c r="W438" s="34">
        <v>0.99875411926481172</v>
      </c>
      <c r="X438" s="34">
        <v>0.99869186598988102</v>
      </c>
      <c r="Y438" s="34">
        <v>0.99862961659525507</v>
      </c>
      <c r="Z438" s="34">
        <v>0.99856737108069182</v>
      </c>
      <c r="AA438" s="34">
        <v>0.99850512944594971</v>
      </c>
      <c r="AB438" s="34">
        <v>0.99844289169078648</v>
      </c>
      <c r="AC438" s="34">
        <v>0.99838065781496055</v>
      </c>
      <c r="AD438" s="34">
        <v>0.9983184278182301</v>
      </c>
      <c r="AE438" s="34">
        <v>0.99825620170035334</v>
      </c>
      <c r="AF438" s="34">
        <v>0.99819397946108868</v>
      </c>
      <c r="AG438" s="34">
        <v>0.99813176110019375</v>
      </c>
      <c r="AH438" s="34">
        <v>0.99806954661742753</v>
      </c>
      <c r="AI438" s="34">
        <v>0.99800733601254787</v>
      </c>
      <c r="AJ438" s="34">
        <v>0.99794512928531343</v>
      </c>
      <c r="AK438" s="34">
        <v>0.99788292643548193</v>
      </c>
      <c r="AL438" s="34">
        <v>0.99782072746281236</v>
      </c>
      <c r="AM438" s="34">
        <v>0.99775853236706247</v>
      </c>
      <c r="AN438" s="34">
        <v>0.99769634114799088</v>
      </c>
      <c r="AO438" s="34">
        <v>0.99763415380535614</v>
      </c>
      <c r="AP438" s="34">
        <v>0.99757197033891631</v>
      </c>
      <c r="AQ438" s="34">
        <v>0.99750979074842983</v>
      </c>
      <c r="AR438" s="34">
        <v>0.99744761503365498</v>
      </c>
      <c r="AS438" s="34">
        <v>0.99738544319435074</v>
      </c>
      <c r="AT438" s="34">
        <v>0.99732327523027486</v>
      </c>
      <c r="AU438" s="34">
        <v>0.99726111114118621</v>
      </c>
      <c r="AV438" s="34">
        <v>0.9971989509268433</v>
      </c>
      <c r="AW438" s="34">
        <v>0.99713679458700422</v>
      </c>
      <c r="AX438" s="34">
        <v>0.99707464212142793</v>
      </c>
      <c r="AY438" s="34">
        <v>0.99701249352987276</v>
      </c>
      <c r="AZ438" s="34">
        <v>0.99695034881209699</v>
      </c>
      <c r="BA438" s="34">
        <v>0.99688820796785971</v>
      </c>
      <c r="BB438" s="34">
        <v>0.99682607099691889</v>
      </c>
      <c r="BC438" s="34">
        <v>0.9967639378990335</v>
      </c>
      <c r="BD438" s="34">
        <v>0.99670180867396196</v>
      </c>
      <c r="BE438" s="34">
        <v>0.99663968332146291</v>
      </c>
      <c r="BF438" s="34">
        <v>0.99657756184129487</v>
      </c>
      <c r="BG438" s="34">
        <v>0.99651544423321681</v>
      </c>
      <c r="BH438" s="34">
        <v>0.99645333049698681</v>
      </c>
      <c r="BI438" s="34">
        <v>0.99639122063236407</v>
      </c>
      <c r="BJ438" s="34">
        <v>0.99632911463910701</v>
      </c>
      <c r="BK438" s="34">
        <v>0.99626701251697447</v>
      </c>
      <c r="BL438" s="34">
        <v>0.99620491426572511</v>
      </c>
      <c r="BM438" s="34">
        <v>0.99614281988511755</v>
      </c>
      <c r="BN438" s="34">
        <v>0.99608072937491055</v>
      </c>
      <c r="BO438" s="34">
        <v>0.99601864273486307</v>
      </c>
      <c r="BP438" s="34">
        <v>0.99595655996473353</v>
      </c>
      <c r="BQ438" s="34">
        <v>0.99589448106428102</v>
      </c>
      <c r="BR438" s="34">
        <v>0.99583240603326406</v>
      </c>
      <c r="BS438" s="34">
        <v>0.99577033487144184</v>
      </c>
      <c r="BT438" s="34">
        <v>0.99570826757857278</v>
      </c>
      <c r="BU438" s="34">
        <v>0.99564620415441618</v>
      </c>
      <c r="BV438" s="34">
        <v>0.99558414459873046</v>
      </c>
      <c r="BW438" s="34">
        <v>0.99552208891127458</v>
      </c>
      <c r="BX438" s="34">
        <v>0.99546003709180764</v>
      </c>
      <c r="BY438" s="34">
        <v>0.99539798914008859</v>
      </c>
      <c r="BZ438" s="34">
        <v>0.99533594505587586</v>
      </c>
      <c r="CA438" s="34">
        <v>0.99527390483892897</v>
      </c>
      <c r="CB438" s="34">
        <v>0.99521186848900656</v>
      </c>
      <c r="CC438" s="34">
        <v>0.99514983600586759</v>
      </c>
      <c r="CD438" s="34">
        <v>0.99508780738927105</v>
      </c>
      <c r="CE438" s="34">
        <v>0.99502578263897612</v>
      </c>
      <c r="CF438" s="34">
        <v>0.99496376175474166</v>
      </c>
      <c r="CG438" s="34">
        <v>0.99490174473632664</v>
      </c>
      <c r="CH438" s="34">
        <v>0.99483973158349004</v>
      </c>
      <c r="CI438" s="34">
        <v>0.99477772229599115</v>
      </c>
      <c r="CJ438" s="34">
        <v>0.99471571687358906</v>
      </c>
      <c r="CK438" s="34">
        <v>0.99465371531604274</v>
      </c>
      <c r="CL438" s="34">
        <v>0.99459171762311116</v>
      </c>
      <c r="CM438" s="34">
        <v>0.9945297237945534</v>
      </c>
      <c r="CN438" s="34">
        <v>0.99446773383012899</v>
      </c>
      <c r="CO438" s="34">
        <v>0.99440574772959678</v>
      </c>
      <c r="CP438" s="34">
        <v>0.99434376549271597</v>
      </c>
      <c r="CQ438" s="34">
        <v>0.99428178711924564</v>
      </c>
      <c r="CR438" s="34">
        <v>0.99418882289425126</v>
      </c>
      <c r="CS438" s="34">
        <v>0.99409586736130684</v>
      </c>
      <c r="CT438" s="34">
        <v>0.99400292051959993</v>
      </c>
      <c r="CU438" s="34">
        <v>0.99390998236831796</v>
      </c>
      <c r="CV438" s="34">
        <v>0.99381705290664812</v>
      </c>
      <c r="CW438" s="34">
        <v>0.99372413213377797</v>
      </c>
      <c r="CX438" s="34">
        <v>0.99363122004889526</v>
      </c>
      <c r="CY438" s="34">
        <v>0.99353831665118764</v>
      </c>
      <c r="CZ438" s="34">
        <v>0.99344542193984309</v>
      </c>
      <c r="DA438" s="34">
        <v>0.99335253591404893</v>
      </c>
      <c r="DB438" s="34">
        <v>0.99325965857299336</v>
      </c>
    </row>
    <row r="439" spans="1:106" x14ac:dyDescent="0.2">
      <c r="A439" s="13">
        <f t="shared" ca="1" si="6"/>
        <v>44883</v>
      </c>
      <c r="B439" s="34">
        <v>1.0000623348172251</v>
      </c>
      <c r="C439" s="34">
        <v>1</v>
      </c>
      <c r="D439" s="34">
        <v>0.99993766906816206</v>
      </c>
      <c r="E439" s="34">
        <v>0.99987534202146944</v>
      </c>
      <c r="F439" s="34">
        <v>0.99981301885967966</v>
      </c>
      <c r="G439" s="34">
        <v>0.99975069958255058</v>
      </c>
      <c r="H439" s="34">
        <v>0.99968838418983996</v>
      </c>
      <c r="I439" s="34">
        <v>0.9996260726813061</v>
      </c>
      <c r="J439" s="34">
        <v>0.99956376505670663</v>
      </c>
      <c r="K439" s="34">
        <v>0.99950146131579942</v>
      </c>
      <c r="L439" s="34">
        <v>0.99943916145834222</v>
      </c>
      <c r="M439" s="34">
        <v>0.99937686548409332</v>
      </c>
      <c r="N439" s="34">
        <v>0.99931457339281049</v>
      </c>
      <c r="O439" s="34">
        <v>0.9992522851842518</v>
      </c>
      <c r="P439" s="34">
        <v>0.99919000085817533</v>
      </c>
      <c r="Q439" s="34">
        <v>0.99912772041433895</v>
      </c>
      <c r="R439" s="34">
        <v>0.99906544385250051</v>
      </c>
      <c r="S439" s="34">
        <v>0.99900317117241821</v>
      </c>
      <c r="T439" s="34">
        <v>0.99894090237385014</v>
      </c>
      <c r="U439" s="34">
        <v>0.99887863745655447</v>
      </c>
      <c r="V439" s="34">
        <v>0.99881637642028875</v>
      </c>
      <c r="W439" s="34">
        <v>0.99875411926481172</v>
      </c>
      <c r="X439" s="34">
        <v>0.99869186598988102</v>
      </c>
      <c r="Y439" s="34">
        <v>0.99862961659525507</v>
      </c>
      <c r="Z439" s="34">
        <v>0.99856737108069182</v>
      </c>
      <c r="AA439" s="34">
        <v>0.99850512944594971</v>
      </c>
      <c r="AB439" s="34">
        <v>0.99844289169078648</v>
      </c>
      <c r="AC439" s="34">
        <v>0.99838065781496055</v>
      </c>
      <c r="AD439" s="34">
        <v>0.9983184278182301</v>
      </c>
      <c r="AE439" s="34">
        <v>0.99825620170035334</v>
      </c>
      <c r="AF439" s="34">
        <v>0.99819397946108868</v>
      </c>
      <c r="AG439" s="34">
        <v>0.99813176110019375</v>
      </c>
      <c r="AH439" s="34">
        <v>0.99806954661742753</v>
      </c>
      <c r="AI439" s="34">
        <v>0.99800733601254787</v>
      </c>
      <c r="AJ439" s="34">
        <v>0.99794512928531343</v>
      </c>
      <c r="AK439" s="34">
        <v>0.99788292643548193</v>
      </c>
      <c r="AL439" s="34">
        <v>0.99782072746281236</v>
      </c>
      <c r="AM439" s="34">
        <v>0.99775853236706247</v>
      </c>
      <c r="AN439" s="34">
        <v>0.99769634114799088</v>
      </c>
      <c r="AO439" s="34">
        <v>0.99763415380535614</v>
      </c>
      <c r="AP439" s="34">
        <v>0.99757197033891631</v>
      </c>
      <c r="AQ439" s="34">
        <v>0.99750979074842983</v>
      </c>
      <c r="AR439" s="34">
        <v>0.99744761503365498</v>
      </c>
      <c r="AS439" s="34">
        <v>0.99738544319435074</v>
      </c>
      <c r="AT439" s="34">
        <v>0.99732327523027486</v>
      </c>
      <c r="AU439" s="34">
        <v>0.99726111114118621</v>
      </c>
      <c r="AV439" s="34">
        <v>0.9971989509268433</v>
      </c>
      <c r="AW439" s="34">
        <v>0.99713679458700422</v>
      </c>
      <c r="AX439" s="34">
        <v>0.99707464212142793</v>
      </c>
      <c r="AY439" s="34">
        <v>0.99701249352987276</v>
      </c>
      <c r="AZ439" s="34">
        <v>0.99695034881209699</v>
      </c>
      <c r="BA439" s="34">
        <v>0.99688820796785971</v>
      </c>
      <c r="BB439" s="34">
        <v>0.99682607099691889</v>
      </c>
      <c r="BC439" s="34">
        <v>0.9967639378990335</v>
      </c>
      <c r="BD439" s="34">
        <v>0.99670180867396196</v>
      </c>
      <c r="BE439" s="34">
        <v>0.99663968332146291</v>
      </c>
      <c r="BF439" s="34">
        <v>0.99657756184129487</v>
      </c>
      <c r="BG439" s="34">
        <v>0.99651544423321681</v>
      </c>
      <c r="BH439" s="34">
        <v>0.99645333049698681</v>
      </c>
      <c r="BI439" s="34">
        <v>0.99639122063236407</v>
      </c>
      <c r="BJ439" s="34">
        <v>0.99632911463910701</v>
      </c>
      <c r="BK439" s="34">
        <v>0.99626701251697447</v>
      </c>
      <c r="BL439" s="34">
        <v>0.99620491426572511</v>
      </c>
      <c r="BM439" s="34">
        <v>0.99614281988511755</v>
      </c>
      <c r="BN439" s="34">
        <v>0.99608072937491055</v>
      </c>
      <c r="BO439" s="34">
        <v>0.99601864273486307</v>
      </c>
      <c r="BP439" s="34">
        <v>0.99595655996473353</v>
      </c>
      <c r="BQ439" s="34">
        <v>0.99589448106428102</v>
      </c>
      <c r="BR439" s="34">
        <v>0.99583240603326406</v>
      </c>
      <c r="BS439" s="34">
        <v>0.99577033487144184</v>
      </c>
      <c r="BT439" s="34">
        <v>0.99570826757857278</v>
      </c>
      <c r="BU439" s="34">
        <v>0.99564620415441618</v>
      </c>
      <c r="BV439" s="34">
        <v>0.99558414459873046</v>
      </c>
      <c r="BW439" s="34">
        <v>0.99552208891127458</v>
      </c>
      <c r="BX439" s="34">
        <v>0.99546003709180764</v>
      </c>
      <c r="BY439" s="34">
        <v>0.99539798914008859</v>
      </c>
      <c r="BZ439" s="34">
        <v>0.99533594505587586</v>
      </c>
      <c r="CA439" s="34">
        <v>0.99527390483892897</v>
      </c>
      <c r="CB439" s="34">
        <v>0.99521186848900656</v>
      </c>
      <c r="CC439" s="34">
        <v>0.99514983600586759</v>
      </c>
      <c r="CD439" s="34">
        <v>0.99508780738927105</v>
      </c>
      <c r="CE439" s="34">
        <v>0.99502578263897612</v>
      </c>
      <c r="CF439" s="34">
        <v>0.99496376175474166</v>
      </c>
      <c r="CG439" s="34">
        <v>0.99490174473632664</v>
      </c>
      <c r="CH439" s="34">
        <v>0.99483973158349004</v>
      </c>
      <c r="CI439" s="34">
        <v>0.99477772229599115</v>
      </c>
      <c r="CJ439" s="34">
        <v>0.99471571687358906</v>
      </c>
      <c r="CK439" s="34">
        <v>0.99465371531604274</v>
      </c>
      <c r="CL439" s="34">
        <v>0.99459171762311116</v>
      </c>
      <c r="CM439" s="34">
        <v>0.9945297237945534</v>
      </c>
      <c r="CN439" s="34">
        <v>0.99446773383012899</v>
      </c>
      <c r="CO439" s="34">
        <v>0.99440574772959678</v>
      </c>
      <c r="CP439" s="34">
        <v>0.99434376549271597</v>
      </c>
      <c r="CQ439" s="34">
        <v>0.99428178711924564</v>
      </c>
      <c r="CR439" s="34">
        <v>0.99418882289425126</v>
      </c>
      <c r="CS439" s="34">
        <v>0.99409586736130684</v>
      </c>
      <c r="CT439" s="34">
        <v>0.99400292051959993</v>
      </c>
      <c r="CU439" s="34">
        <v>0.99390998236831796</v>
      </c>
      <c r="CV439" s="34">
        <v>0.99381705290664812</v>
      </c>
      <c r="CW439" s="34">
        <v>0.99372413213377797</v>
      </c>
      <c r="CX439" s="34">
        <v>0.99363122004889526</v>
      </c>
      <c r="CY439" s="34">
        <v>0.99353831665118764</v>
      </c>
      <c r="CZ439" s="34">
        <v>0.99344542193984309</v>
      </c>
      <c r="DA439" s="34">
        <v>0.99335253591404893</v>
      </c>
      <c r="DB439" s="34">
        <v>0.99325965857299336</v>
      </c>
    </row>
    <row r="440" spans="1:106" x14ac:dyDescent="0.2">
      <c r="A440" s="13">
        <f t="shared" ca="1" si="6"/>
        <v>44886</v>
      </c>
      <c r="B440" s="34">
        <v>1.0000623348172251</v>
      </c>
      <c r="C440" s="34">
        <v>1</v>
      </c>
      <c r="D440" s="34">
        <v>0.99993766906816206</v>
      </c>
      <c r="E440" s="34">
        <v>0.99987534202146944</v>
      </c>
      <c r="F440" s="34">
        <v>0.99981301885967966</v>
      </c>
      <c r="G440" s="34">
        <v>0.99975069958255058</v>
      </c>
      <c r="H440" s="34">
        <v>0.99968838418983996</v>
      </c>
      <c r="I440" s="34">
        <v>0.9996260726813061</v>
      </c>
      <c r="J440" s="34">
        <v>0.99956376505670663</v>
      </c>
      <c r="K440" s="34">
        <v>0.99950146131579942</v>
      </c>
      <c r="L440" s="34">
        <v>0.99943916145834222</v>
      </c>
      <c r="M440" s="34">
        <v>0.99937686548409332</v>
      </c>
      <c r="N440" s="34">
        <v>0.99931457339281049</v>
      </c>
      <c r="O440" s="34">
        <v>0.9992522851842518</v>
      </c>
      <c r="P440" s="34">
        <v>0.99919000085817533</v>
      </c>
      <c r="Q440" s="34">
        <v>0.99912772041433895</v>
      </c>
      <c r="R440" s="34">
        <v>0.99906544385250051</v>
      </c>
      <c r="S440" s="34">
        <v>0.99900317117241821</v>
      </c>
      <c r="T440" s="34">
        <v>0.99894090237385014</v>
      </c>
      <c r="U440" s="34">
        <v>0.99887863745655447</v>
      </c>
      <c r="V440" s="34">
        <v>0.99881637642028875</v>
      </c>
      <c r="W440" s="34">
        <v>0.99875411926481172</v>
      </c>
      <c r="X440" s="34">
        <v>0.99869186598988102</v>
      </c>
      <c r="Y440" s="34">
        <v>0.99862961659525507</v>
      </c>
      <c r="Z440" s="34">
        <v>0.99856737108069182</v>
      </c>
      <c r="AA440" s="34">
        <v>0.99850512944594971</v>
      </c>
      <c r="AB440" s="34">
        <v>0.99844289169078648</v>
      </c>
      <c r="AC440" s="34">
        <v>0.99838065781496055</v>
      </c>
      <c r="AD440" s="34">
        <v>0.9983184278182301</v>
      </c>
      <c r="AE440" s="34">
        <v>0.99825620170035334</v>
      </c>
      <c r="AF440" s="34">
        <v>0.99819397946108868</v>
      </c>
      <c r="AG440" s="34">
        <v>0.99813176110019375</v>
      </c>
      <c r="AH440" s="34">
        <v>0.99806954661742753</v>
      </c>
      <c r="AI440" s="34">
        <v>0.99800733601254787</v>
      </c>
      <c r="AJ440" s="34">
        <v>0.99794512928531343</v>
      </c>
      <c r="AK440" s="34">
        <v>0.99788292643548193</v>
      </c>
      <c r="AL440" s="34">
        <v>0.99782072746281236</v>
      </c>
      <c r="AM440" s="34">
        <v>0.99775853236706247</v>
      </c>
      <c r="AN440" s="34">
        <v>0.99769634114799088</v>
      </c>
      <c r="AO440" s="34">
        <v>0.99763415380535614</v>
      </c>
      <c r="AP440" s="34">
        <v>0.99757197033891631</v>
      </c>
      <c r="AQ440" s="34">
        <v>0.99750979074842983</v>
      </c>
      <c r="AR440" s="34">
        <v>0.99744761503365498</v>
      </c>
      <c r="AS440" s="34">
        <v>0.99738544319435074</v>
      </c>
      <c r="AT440" s="34">
        <v>0.99732327523027486</v>
      </c>
      <c r="AU440" s="34">
        <v>0.99726111114118621</v>
      </c>
      <c r="AV440" s="34">
        <v>0.9971989509268433</v>
      </c>
      <c r="AW440" s="34">
        <v>0.99713679458700422</v>
      </c>
      <c r="AX440" s="34">
        <v>0.99707464212142793</v>
      </c>
      <c r="AY440" s="34">
        <v>0.99701249352987276</v>
      </c>
      <c r="AZ440" s="34">
        <v>0.99695034881209699</v>
      </c>
      <c r="BA440" s="34">
        <v>0.99688820796785971</v>
      </c>
      <c r="BB440" s="34">
        <v>0.99682607099691889</v>
      </c>
      <c r="BC440" s="34">
        <v>0.9967639378990335</v>
      </c>
      <c r="BD440" s="34">
        <v>0.99670180867396196</v>
      </c>
      <c r="BE440" s="34">
        <v>0.99663968332146291</v>
      </c>
      <c r="BF440" s="34">
        <v>0.99657756184129487</v>
      </c>
      <c r="BG440" s="34">
        <v>0.99651544423321681</v>
      </c>
      <c r="BH440" s="34">
        <v>0.99645333049698681</v>
      </c>
      <c r="BI440" s="34">
        <v>0.99639122063236407</v>
      </c>
      <c r="BJ440" s="34">
        <v>0.99632911463910701</v>
      </c>
      <c r="BK440" s="34">
        <v>0.99626701251697447</v>
      </c>
      <c r="BL440" s="34">
        <v>0.99620491426572511</v>
      </c>
      <c r="BM440" s="34">
        <v>0.99614281988511755</v>
      </c>
      <c r="BN440" s="34">
        <v>0.99608072937491055</v>
      </c>
      <c r="BO440" s="34">
        <v>0.99601864273486307</v>
      </c>
      <c r="BP440" s="34">
        <v>0.99595655996473353</v>
      </c>
      <c r="BQ440" s="34">
        <v>0.99589448106428102</v>
      </c>
      <c r="BR440" s="34">
        <v>0.99583240603326406</v>
      </c>
      <c r="BS440" s="34">
        <v>0.99577033487144184</v>
      </c>
      <c r="BT440" s="34">
        <v>0.99570826757857278</v>
      </c>
      <c r="BU440" s="34">
        <v>0.99564620415441618</v>
      </c>
      <c r="BV440" s="34">
        <v>0.99558414459873046</v>
      </c>
      <c r="BW440" s="34">
        <v>0.99552208891127458</v>
      </c>
      <c r="BX440" s="34">
        <v>0.99546003709180764</v>
      </c>
      <c r="BY440" s="34">
        <v>0.99539798914008859</v>
      </c>
      <c r="BZ440" s="34">
        <v>0.99533594505587586</v>
      </c>
      <c r="CA440" s="34">
        <v>0.99527390483892897</v>
      </c>
      <c r="CB440" s="34">
        <v>0.99521186848900656</v>
      </c>
      <c r="CC440" s="34">
        <v>0.99514983600586759</v>
      </c>
      <c r="CD440" s="34">
        <v>0.99508780738927105</v>
      </c>
      <c r="CE440" s="34">
        <v>0.99502578263897612</v>
      </c>
      <c r="CF440" s="34">
        <v>0.99496376175474166</v>
      </c>
      <c r="CG440" s="34">
        <v>0.99490174473632664</v>
      </c>
      <c r="CH440" s="34">
        <v>0.99483973158349004</v>
      </c>
      <c r="CI440" s="34">
        <v>0.99477772229599115</v>
      </c>
      <c r="CJ440" s="34">
        <v>0.99471571687358906</v>
      </c>
      <c r="CK440" s="34">
        <v>0.99465371531604274</v>
      </c>
      <c r="CL440" s="34">
        <v>0.99459171762311116</v>
      </c>
      <c r="CM440" s="34">
        <v>0.9945297237945534</v>
      </c>
      <c r="CN440" s="34">
        <v>0.99446773383012899</v>
      </c>
      <c r="CO440" s="34">
        <v>0.99440574772959678</v>
      </c>
      <c r="CP440" s="34">
        <v>0.99434376549271597</v>
      </c>
      <c r="CQ440" s="34">
        <v>0.99428178711924564</v>
      </c>
      <c r="CR440" s="34">
        <v>0.99418882289425126</v>
      </c>
      <c r="CS440" s="34">
        <v>0.99409586736130684</v>
      </c>
      <c r="CT440" s="34">
        <v>0.99400292051959993</v>
      </c>
      <c r="CU440" s="34">
        <v>0.99390998236831796</v>
      </c>
      <c r="CV440" s="34">
        <v>0.99381705290664812</v>
      </c>
      <c r="CW440" s="34">
        <v>0.99372413213377797</v>
      </c>
      <c r="CX440" s="34">
        <v>0.99363122004889526</v>
      </c>
      <c r="CY440" s="34">
        <v>0.99353831665118764</v>
      </c>
      <c r="CZ440" s="34">
        <v>0.99344542193984309</v>
      </c>
      <c r="DA440" s="34">
        <v>0.99335253591404893</v>
      </c>
      <c r="DB440" s="34">
        <v>0.99325965857299336</v>
      </c>
    </row>
    <row r="441" spans="1:106" x14ac:dyDescent="0.2">
      <c r="A441" s="13">
        <f t="shared" ca="1" si="6"/>
        <v>44887</v>
      </c>
      <c r="B441" s="34">
        <v>1.0000623348172251</v>
      </c>
      <c r="C441" s="34">
        <v>1</v>
      </c>
      <c r="D441" s="34">
        <v>0.99993766906816206</v>
      </c>
      <c r="E441" s="34">
        <v>0.99987534202146944</v>
      </c>
      <c r="F441" s="34">
        <v>0.99981301885967966</v>
      </c>
      <c r="G441" s="34">
        <v>0.99975069958255058</v>
      </c>
      <c r="H441" s="34">
        <v>0.99968838418983996</v>
      </c>
      <c r="I441" s="34">
        <v>0.9996260726813061</v>
      </c>
      <c r="J441" s="34">
        <v>0.99956376505670663</v>
      </c>
      <c r="K441" s="34">
        <v>0.99950146131579942</v>
      </c>
      <c r="L441" s="34">
        <v>0.99943916145834222</v>
      </c>
      <c r="M441" s="34">
        <v>0.99937686548409332</v>
      </c>
      <c r="N441" s="34">
        <v>0.99931457339281049</v>
      </c>
      <c r="O441" s="34">
        <v>0.9992522851842518</v>
      </c>
      <c r="P441" s="34">
        <v>0.99919000085817533</v>
      </c>
      <c r="Q441" s="34">
        <v>0.99912772041433895</v>
      </c>
      <c r="R441" s="34">
        <v>0.99906544385250051</v>
      </c>
      <c r="S441" s="34">
        <v>0.99900317117241821</v>
      </c>
      <c r="T441" s="34">
        <v>0.99894090237385014</v>
      </c>
      <c r="U441" s="34">
        <v>0.99887863745655447</v>
      </c>
      <c r="V441" s="34">
        <v>0.99881637642028875</v>
      </c>
      <c r="W441" s="34">
        <v>0.99875411926481172</v>
      </c>
      <c r="X441" s="34">
        <v>0.99869186598988102</v>
      </c>
      <c r="Y441" s="34">
        <v>0.99862961659525507</v>
      </c>
      <c r="Z441" s="34">
        <v>0.99856737108069182</v>
      </c>
      <c r="AA441" s="34">
        <v>0.99850512944594971</v>
      </c>
      <c r="AB441" s="34">
        <v>0.99844289169078648</v>
      </c>
      <c r="AC441" s="34">
        <v>0.99838065781496055</v>
      </c>
      <c r="AD441" s="34">
        <v>0.9983184278182301</v>
      </c>
      <c r="AE441" s="34">
        <v>0.99825620170035334</v>
      </c>
      <c r="AF441" s="34">
        <v>0.99819397946108868</v>
      </c>
      <c r="AG441" s="34">
        <v>0.99813176110019375</v>
      </c>
      <c r="AH441" s="34">
        <v>0.99806954661742753</v>
      </c>
      <c r="AI441" s="34">
        <v>0.99800733601254787</v>
      </c>
      <c r="AJ441" s="34">
        <v>0.99794512928531343</v>
      </c>
      <c r="AK441" s="34">
        <v>0.99788292643548193</v>
      </c>
      <c r="AL441" s="34">
        <v>0.99782072746281236</v>
      </c>
      <c r="AM441" s="34">
        <v>0.99775853236706247</v>
      </c>
      <c r="AN441" s="34">
        <v>0.99769634114799088</v>
      </c>
      <c r="AO441" s="34">
        <v>0.99763415380535614</v>
      </c>
      <c r="AP441" s="34">
        <v>0.99757197033891631</v>
      </c>
      <c r="AQ441" s="34">
        <v>0.99750979074842983</v>
      </c>
      <c r="AR441" s="34">
        <v>0.99744761503365498</v>
      </c>
      <c r="AS441" s="34">
        <v>0.99738544319435074</v>
      </c>
      <c r="AT441" s="34">
        <v>0.99732327523027486</v>
      </c>
      <c r="AU441" s="34">
        <v>0.99726111114118621</v>
      </c>
      <c r="AV441" s="34">
        <v>0.9971989509268433</v>
      </c>
      <c r="AW441" s="34">
        <v>0.99713679458700422</v>
      </c>
      <c r="AX441" s="34">
        <v>0.99707464212142793</v>
      </c>
      <c r="AY441" s="34">
        <v>0.99701249352987276</v>
      </c>
      <c r="AZ441" s="34">
        <v>0.99695034881209699</v>
      </c>
      <c r="BA441" s="34">
        <v>0.99688820796785971</v>
      </c>
      <c r="BB441" s="34">
        <v>0.99682607099691889</v>
      </c>
      <c r="BC441" s="34">
        <v>0.9967639378990335</v>
      </c>
      <c r="BD441" s="34">
        <v>0.99670180867396196</v>
      </c>
      <c r="BE441" s="34">
        <v>0.99663968332146291</v>
      </c>
      <c r="BF441" s="34">
        <v>0.99657756184129487</v>
      </c>
      <c r="BG441" s="34">
        <v>0.99651544423321681</v>
      </c>
      <c r="BH441" s="34">
        <v>0.99645333049698681</v>
      </c>
      <c r="BI441" s="34">
        <v>0.99639122063236407</v>
      </c>
      <c r="BJ441" s="34">
        <v>0.99632911463910701</v>
      </c>
      <c r="BK441" s="34">
        <v>0.99626701251697447</v>
      </c>
      <c r="BL441" s="34">
        <v>0.99620491426572511</v>
      </c>
      <c r="BM441" s="34">
        <v>0.99614281988511755</v>
      </c>
      <c r="BN441" s="34">
        <v>0.99608072937491055</v>
      </c>
      <c r="BO441" s="34">
        <v>0.99601864273486307</v>
      </c>
      <c r="BP441" s="34">
        <v>0.99595655996473353</v>
      </c>
      <c r="BQ441" s="34">
        <v>0.99589448106428102</v>
      </c>
      <c r="BR441" s="34">
        <v>0.99583240603326406</v>
      </c>
      <c r="BS441" s="34">
        <v>0.99577033487144184</v>
      </c>
      <c r="BT441" s="34">
        <v>0.99570826757857278</v>
      </c>
      <c r="BU441" s="34">
        <v>0.99564620415441618</v>
      </c>
      <c r="BV441" s="34">
        <v>0.99558414459873046</v>
      </c>
      <c r="BW441" s="34">
        <v>0.99552208891127458</v>
      </c>
      <c r="BX441" s="34">
        <v>0.99546003709180764</v>
      </c>
      <c r="BY441" s="34">
        <v>0.99539798914008859</v>
      </c>
      <c r="BZ441" s="34">
        <v>0.99533594505587586</v>
      </c>
      <c r="CA441" s="34">
        <v>0.99527390483892897</v>
      </c>
      <c r="CB441" s="34">
        <v>0.99521186848900656</v>
      </c>
      <c r="CC441" s="34">
        <v>0.99514983600586759</v>
      </c>
      <c r="CD441" s="34">
        <v>0.99508780738927105</v>
      </c>
      <c r="CE441" s="34">
        <v>0.99502578263897612</v>
      </c>
      <c r="CF441" s="34">
        <v>0.99496376175474166</v>
      </c>
      <c r="CG441" s="34">
        <v>0.99490174473632664</v>
      </c>
      <c r="CH441" s="34">
        <v>0.99483973158349004</v>
      </c>
      <c r="CI441" s="34">
        <v>0.99477772229599115</v>
      </c>
      <c r="CJ441" s="34">
        <v>0.99471571687358906</v>
      </c>
      <c r="CK441" s="34">
        <v>0.99465371531604274</v>
      </c>
      <c r="CL441" s="34">
        <v>0.99459171762311116</v>
      </c>
      <c r="CM441" s="34">
        <v>0.9945297237945534</v>
      </c>
      <c r="CN441" s="34">
        <v>0.99446773383012899</v>
      </c>
      <c r="CO441" s="34">
        <v>0.99440574772959678</v>
      </c>
      <c r="CP441" s="34">
        <v>0.99434376549271597</v>
      </c>
      <c r="CQ441" s="34">
        <v>0.99428178711924564</v>
      </c>
      <c r="CR441" s="34">
        <v>0.99418882289425126</v>
      </c>
      <c r="CS441" s="34">
        <v>0.99409586736130684</v>
      </c>
      <c r="CT441" s="34">
        <v>0.99400292051959993</v>
      </c>
      <c r="CU441" s="34">
        <v>0.99390998236831796</v>
      </c>
      <c r="CV441" s="34">
        <v>0.99381705290664812</v>
      </c>
      <c r="CW441" s="34">
        <v>0.99372413213377797</v>
      </c>
      <c r="CX441" s="34">
        <v>0.99363122004889526</v>
      </c>
      <c r="CY441" s="34">
        <v>0.99353831665118764</v>
      </c>
      <c r="CZ441" s="34">
        <v>0.99344542193984309</v>
      </c>
      <c r="DA441" s="34">
        <v>0.99335253591404893</v>
      </c>
      <c r="DB441" s="34">
        <v>0.99325965857299336</v>
      </c>
    </row>
    <row r="442" spans="1:106" x14ac:dyDescent="0.2">
      <c r="A442" s="13">
        <f t="shared" ca="1" si="6"/>
        <v>44888</v>
      </c>
      <c r="B442" s="34">
        <v>1.0000623348172251</v>
      </c>
      <c r="C442" s="34">
        <v>1</v>
      </c>
      <c r="D442" s="34">
        <v>0.99993766906816206</v>
      </c>
      <c r="E442" s="34">
        <v>0.99987534202146944</v>
      </c>
      <c r="F442" s="34">
        <v>0.99981301885967966</v>
      </c>
      <c r="G442" s="34">
        <v>0.99975069958255058</v>
      </c>
      <c r="H442" s="34">
        <v>0.99968838418983996</v>
      </c>
      <c r="I442" s="34">
        <v>0.9996260726813061</v>
      </c>
      <c r="J442" s="34">
        <v>0.99956376505670663</v>
      </c>
      <c r="K442" s="34">
        <v>0.99950146131579942</v>
      </c>
      <c r="L442" s="34">
        <v>0.99943916145834222</v>
      </c>
      <c r="M442" s="34">
        <v>0.99937686548409332</v>
      </c>
      <c r="N442" s="34">
        <v>0.99931457339281049</v>
      </c>
      <c r="O442" s="34">
        <v>0.9992522851842518</v>
      </c>
      <c r="P442" s="34">
        <v>0.99919000085817533</v>
      </c>
      <c r="Q442" s="34">
        <v>0.99912772041433895</v>
      </c>
      <c r="R442" s="34">
        <v>0.99906544385250051</v>
      </c>
      <c r="S442" s="34">
        <v>0.99900317117241821</v>
      </c>
      <c r="T442" s="34">
        <v>0.99894090237385014</v>
      </c>
      <c r="U442" s="34">
        <v>0.99887863745655447</v>
      </c>
      <c r="V442" s="34">
        <v>0.99881637642028875</v>
      </c>
      <c r="W442" s="34">
        <v>0.99875411926481172</v>
      </c>
      <c r="X442" s="34">
        <v>0.99869186598988102</v>
      </c>
      <c r="Y442" s="34">
        <v>0.99862961659525507</v>
      </c>
      <c r="Z442" s="34">
        <v>0.99856737108069182</v>
      </c>
      <c r="AA442" s="34">
        <v>0.99850512944594971</v>
      </c>
      <c r="AB442" s="34">
        <v>0.99844289169078648</v>
      </c>
      <c r="AC442" s="34">
        <v>0.99838065781496055</v>
      </c>
      <c r="AD442" s="34">
        <v>0.9983184278182301</v>
      </c>
      <c r="AE442" s="34">
        <v>0.99825620170035334</v>
      </c>
      <c r="AF442" s="34">
        <v>0.99819397946108868</v>
      </c>
      <c r="AG442" s="34">
        <v>0.99813176110019375</v>
      </c>
      <c r="AH442" s="34">
        <v>0.99806954661742753</v>
      </c>
      <c r="AI442" s="34">
        <v>0.99800733601254787</v>
      </c>
      <c r="AJ442" s="34">
        <v>0.99794512928531343</v>
      </c>
      <c r="AK442" s="34">
        <v>0.99788292643548193</v>
      </c>
      <c r="AL442" s="34">
        <v>0.99782072746281236</v>
      </c>
      <c r="AM442" s="34">
        <v>0.99775853236706247</v>
      </c>
      <c r="AN442" s="34">
        <v>0.99769634114799088</v>
      </c>
      <c r="AO442" s="34">
        <v>0.99763415380535614</v>
      </c>
      <c r="AP442" s="34">
        <v>0.99757197033891631</v>
      </c>
      <c r="AQ442" s="34">
        <v>0.99750979074842983</v>
      </c>
      <c r="AR442" s="34">
        <v>0.99744761503365498</v>
      </c>
      <c r="AS442" s="34">
        <v>0.99738544319435074</v>
      </c>
      <c r="AT442" s="34">
        <v>0.99732327523027486</v>
      </c>
      <c r="AU442" s="34">
        <v>0.99726111114118621</v>
      </c>
      <c r="AV442" s="34">
        <v>0.9971989509268433</v>
      </c>
      <c r="AW442" s="34">
        <v>0.99713679458700422</v>
      </c>
      <c r="AX442" s="34">
        <v>0.99707464212142793</v>
      </c>
      <c r="AY442" s="34">
        <v>0.99701249352987276</v>
      </c>
      <c r="AZ442" s="34">
        <v>0.99695034881209699</v>
      </c>
      <c r="BA442" s="34">
        <v>0.99688820796785971</v>
      </c>
      <c r="BB442" s="34">
        <v>0.99682607099691889</v>
      </c>
      <c r="BC442" s="34">
        <v>0.9967639378990335</v>
      </c>
      <c r="BD442" s="34">
        <v>0.99670180867396196</v>
      </c>
      <c r="BE442" s="34">
        <v>0.99663968332146291</v>
      </c>
      <c r="BF442" s="34">
        <v>0.99657756184129487</v>
      </c>
      <c r="BG442" s="34">
        <v>0.99651544423321681</v>
      </c>
      <c r="BH442" s="34">
        <v>0.99645333049698681</v>
      </c>
      <c r="BI442" s="34">
        <v>0.99639122063236407</v>
      </c>
      <c r="BJ442" s="34">
        <v>0.99632911463910701</v>
      </c>
      <c r="BK442" s="34">
        <v>0.99626701251697447</v>
      </c>
      <c r="BL442" s="34">
        <v>0.99620491426572511</v>
      </c>
      <c r="BM442" s="34">
        <v>0.99614281988511755</v>
      </c>
      <c r="BN442" s="34">
        <v>0.99608072937491055</v>
      </c>
      <c r="BO442" s="34">
        <v>0.99601864273486307</v>
      </c>
      <c r="BP442" s="34">
        <v>0.99595655996473353</v>
      </c>
      <c r="BQ442" s="34">
        <v>0.99589448106428102</v>
      </c>
      <c r="BR442" s="34">
        <v>0.99583240603326406</v>
      </c>
      <c r="BS442" s="34">
        <v>0.99577033487144184</v>
      </c>
      <c r="BT442" s="34">
        <v>0.99570826757857278</v>
      </c>
      <c r="BU442" s="34">
        <v>0.99564620415441618</v>
      </c>
      <c r="BV442" s="34">
        <v>0.99558414459873046</v>
      </c>
      <c r="BW442" s="34">
        <v>0.99552208891127458</v>
      </c>
      <c r="BX442" s="34">
        <v>0.99546003709180764</v>
      </c>
      <c r="BY442" s="34">
        <v>0.99539798914008859</v>
      </c>
      <c r="BZ442" s="34">
        <v>0.99533594505587586</v>
      </c>
      <c r="CA442" s="34">
        <v>0.99527390483892897</v>
      </c>
      <c r="CB442" s="34">
        <v>0.99521186848900656</v>
      </c>
      <c r="CC442" s="34">
        <v>0.99514983600586759</v>
      </c>
      <c r="CD442" s="34">
        <v>0.99508780738927105</v>
      </c>
      <c r="CE442" s="34">
        <v>0.99502578263897612</v>
      </c>
      <c r="CF442" s="34">
        <v>0.99496376175474166</v>
      </c>
      <c r="CG442" s="34">
        <v>0.99490174473632664</v>
      </c>
      <c r="CH442" s="34">
        <v>0.99483973158349004</v>
      </c>
      <c r="CI442" s="34">
        <v>0.99477772229599115</v>
      </c>
      <c r="CJ442" s="34">
        <v>0.99471571687358906</v>
      </c>
      <c r="CK442" s="34">
        <v>0.99465371531604274</v>
      </c>
      <c r="CL442" s="34">
        <v>0.99459171762311116</v>
      </c>
      <c r="CM442" s="34">
        <v>0.9945297237945534</v>
      </c>
      <c r="CN442" s="34">
        <v>0.99446773383012899</v>
      </c>
      <c r="CO442" s="34">
        <v>0.99440574772959678</v>
      </c>
      <c r="CP442" s="34">
        <v>0.99434376549271597</v>
      </c>
      <c r="CQ442" s="34">
        <v>0.99428178711924564</v>
      </c>
      <c r="CR442" s="34">
        <v>0.99418882289425126</v>
      </c>
      <c r="CS442" s="34">
        <v>0.99409586736130684</v>
      </c>
      <c r="CT442" s="34">
        <v>0.99400292051959993</v>
      </c>
      <c r="CU442" s="34">
        <v>0.99390998236831796</v>
      </c>
      <c r="CV442" s="34">
        <v>0.99381705290664812</v>
      </c>
      <c r="CW442" s="34">
        <v>0.99372413213377797</v>
      </c>
      <c r="CX442" s="34">
        <v>0.99363122004889526</v>
      </c>
      <c r="CY442" s="34">
        <v>0.99353831665118764</v>
      </c>
      <c r="CZ442" s="34">
        <v>0.99344542193984309</v>
      </c>
      <c r="DA442" s="34">
        <v>0.99335253591404893</v>
      </c>
      <c r="DB442" s="34">
        <v>0.99325965857299336</v>
      </c>
    </row>
    <row r="443" spans="1:106" x14ac:dyDescent="0.2">
      <c r="A443" s="13">
        <f t="shared" ca="1" si="6"/>
        <v>44889</v>
      </c>
      <c r="B443" s="34">
        <v>1.0000623348172251</v>
      </c>
      <c r="C443" s="34">
        <v>1</v>
      </c>
      <c r="D443" s="34">
        <v>0.99993766906816206</v>
      </c>
      <c r="E443" s="34">
        <v>0.99987534202146944</v>
      </c>
      <c r="F443" s="34">
        <v>0.99981301885967966</v>
      </c>
      <c r="G443" s="34">
        <v>0.99975069958255058</v>
      </c>
      <c r="H443" s="34">
        <v>0.99968838418983996</v>
      </c>
      <c r="I443" s="34">
        <v>0.9996260726813061</v>
      </c>
      <c r="J443" s="34">
        <v>0.99956376505670663</v>
      </c>
      <c r="K443" s="34">
        <v>0.99950146131579942</v>
      </c>
      <c r="L443" s="34">
        <v>0.99943916145834222</v>
      </c>
      <c r="M443" s="34">
        <v>0.99937686548409332</v>
      </c>
      <c r="N443" s="34">
        <v>0.99931457339281049</v>
      </c>
      <c r="O443" s="34">
        <v>0.9992522851842518</v>
      </c>
      <c r="P443" s="34">
        <v>0.99919000085817533</v>
      </c>
      <c r="Q443" s="34">
        <v>0.99912772041433895</v>
      </c>
      <c r="R443" s="34">
        <v>0.99906544385250051</v>
      </c>
      <c r="S443" s="34">
        <v>0.99900317117241821</v>
      </c>
      <c r="T443" s="34">
        <v>0.99894090237385014</v>
      </c>
      <c r="U443" s="34">
        <v>0.99887863745655447</v>
      </c>
      <c r="V443" s="34">
        <v>0.99881637642028875</v>
      </c>
      <c r="W443" s="34">
        <v>0.99875411926481172</v>
      </c>
      <c r="X443" s="34">
        <v>0.99869186598988102</v>
      </c>
      <c r="Y443" s="34">
        <v>0.99862961659525507</v>
      </c>
      <c r="Z443" s="34">
        <v>0.99856737108069182</v>
      </c>
      <c r="AA443" s="34">
        <v>0.99850512944594971</v>
      </c>
      <c r="AB443" s="34">
        <v>0.99844289169078648</v>
      </c>
      <c r="AC443" s="34">
        <v>0.99838065781496055</v>
      </c>
      <c r="AD443" s="34">
        <v>0.9983184278182301</v>
      </c>
      <c r="AE443" s="34">
        <v>0.99825620170035334</v>
      </c>
      <c r="AF443" s="34">
        <v>0.99819397946108868</v>
      </c>
      <c r="AG443" s="34">
        <v>0.99813176110019375</v>
      </c>
      <c r="AH443" s="34">
        <v>0.99806954661742753</v>
      </c>
      <c r="AI443" s="34">
        <v>0.99800733601254787</v>
      </c>
      <c r="AJ443" s="34">
        <v>0.99794512928531343</v>
      </c>
      <c r="AK443" s="34">
        <v>0.99788292643548193</v>
      </c>
      <c r="AL443" s="34">
        <v>0.99782072746281236</v>
      </c>
      <c r="AM443" s="34">
        <v>0.99775853236706247</v>
      </c>
      <c r="AN443" s="34">
        <v>0.99769634114799088</v>
      </c>
      <c r="AO443" s="34">
        <v>0.99763415380535614</v>
      </c>
      <c r="AP443" s="34">
        <v>0.99757197033891631</v>
      </c>
      <c r="AQ443" s="34">
        <v>0.99750979074842983</v>
      </c>
      <c r="AR443" s="34">
        <v>0.99744761503365498</v>
      </c>
      <c r="AS443" s="34">
        <v>0.99738544319435074</v>
      </c>
      <c r="AT443" s="34">
        <v>0.99732327523027486</v>
      </c>
      <c r="AU443" s="34">
        <v>0.99726111114118621</v>
      </c>
      <c r="AV443" s="34">
        <v>0.9971989509268433</v>
      </c>
      <c r="AW443" s="34">
        <v>0.99713679458700422</v>
      </c>
      <c r="AX443" s="34">
        <v>0.99707464212142793</v>
      </c>
      <c r="AY443" s="34">
        <v>0.99701249352987276</v>
      </c>
      <c r="AZ443" s="34">
        <v>0.99695034881209699</v>
      </c>
      <c r="BA443" s="34">
        <v>0.99688820796785971</v>
      </c>
      <c r="BB443" s="34">
        <v>0.99682607099691889</v>
      </c>
      <c r="BC443" s="34">
        <v>0.9967639378990335</v>
      </c>
      <c r="BD443" s="34">
        <v>0.99670180867396196</v>
      </c>
      <c r="BE443" s="34">
        <v>0.99663968332146291</v>
      </c>
      <c r="BF443" s="34">
        <v>0.99657756184129487</v>
      </c>
      <c r="BG443" s="34">
        <v>0.99651544423321681</v>
      </c>
      <c r="BH443" s="34">
        <v>0.99645333049698681</v>
      </c>
      <c r="BI443" s="34">
        <v>0.99639122063236407</v>
      </c>
      <c r="BJ443" s="34">
        <v>0.99632911463910701</v>
      </c>
      <c r="BK443" s="34">
        <v>0.99626701251697447</v>
      </c>
      <c r="BL443" s="34">
        <v>0.99620491426572511</v>
      </c>
      <c r="BM443" s="34">
        <v>0.99614281988511755</v>
      </c>
      <c r="BN443" s="34">
        <v>0.99608072937491055</v>
      </c>
      <c r="BO443" s="34">
        <v>0.99601864273486307</v>
      </c>
      <c r="BP443" s="34">
        <v>0.99595655996473353</v>
      </c>
      <c r="BQ443" s="34">
        <v>0.99589448106428102</v>
      </c>
      <c r="BR443" s="34">
        <v>0.99583240603326406</v>
      </c>
      <c r="BS443" s="34">
        <v>0.99577033487144184</v>
      </c>
      <c r="BT443" s="34">
        <v>0.99570826757857278</v>
      </c>
      <c r="BU443" s="34">
        <v>0.99564620415441618</v>
      </c>
      <c r="BV443" s="34">
        <v>0.99558414459873046</v>
      </c>
      <c r="BW443" s="34">
        <v>0.99552208891127458</v>
      </c>
      <c r="BX443" s="34">
        <v>0.99546003709180764</v>
      </c>
      <c r="BY443" s="34">
        <v>0.99539798914008859</v>
      </c>
      <c r="BZ443" s="34">
        <v>0.99533594505587586</v>
      </c>
      <c r="CA443" s="34">
        <v>0.99527390483892897</v>
      </c>
      <c r="CB443" s="34">
        <v>0.99521186848900656</v>
      </c>
      <c r="CC443" s="34">
        <v>0.99514983600586759</v>
      </c>
      <c r="CD443" s="34">
        <v>0.99508780738927105</v>
      </c>
      <c r="CE443" s="34">
        <v>0.99502578263897612</v>
      </c>
      <c r="CF443" s="34">
        <v>0.99496376175474166</v>
      </c>
      <c r="CG443" s="34">
        <v>0.99490174473632664</v>
      </c>
      <c r="CH443" s="34">
        <v>0.99483973158349004</v>
      </c>
      <c r="CI443" s="34">
        <v>0.99477772229599115</v>
      </c>
      <c r="CJ443" s="34">
        <v>0.99471571687358906</v>
      </c>
      <c r="CK443" s="34">
        <v>0.99465371531604274</v>
      </c>
      <c r="CL443" s="34">
        <v>0.99459171762311116</v>
      </c>
      <c r="CM443" s="34">
        <v>0.9945297237945534</v>
      </c>
      <c r="CN443" s="34">
        <v>0.99446773383012899</v>
      </c>
      <c r="CO443" s="34">
        <v>0.99440574772959678</v>
      </c>
      <c r="CP443" s="34">
        <v>0.99434376549271597</v>
      </c>
      <c r="CQ443" s="34">
        <v>0.99428178711924564</v>
      </c>
      <c r="CR443" s="34">
        <v>0.99418882289425126</v>
      </c>
      <c r="CS443" s="34">
        <v>0.99409586736130684</v>
      </c>
      <c r="CT443" s="34">
        <v>0.99400292051959993</v>
      </c>
      <c r="CU443" s="34">
        <v>0.99390998236831796</v>
      </c>
      <c r="CV443" s="34">
        <v>0.99381705290664812</v>
      </c>
      <c r="CW443" s="34">
        <v>0.99372413213377797</v>
      </c>
      <c r="CX443" s="34">
        <v>0.99363122004889526</v>
      </c>
      <c r="CY443" s="34">
        <v>0.99353831665118764</v>
      </c>
      <c r="CZ443" s="34">
        <v>0.99344542193984309</v>
      </c>
      <c r="DA443" s="34">
        <v>0.99335253591404893</v>
      </c>
      <c r="DB443" s="34">
        <v>0.99325965857299336</v>
      </c>
    </row>
    <row r="444" spans="1:106" x14ac:dyDescent="0.2">
      <c r="A444" s="13">
        <f t="shared" ca="1" si="6"/>
        <v>44890</v>
      </c>
      <c r="B444" s="34">
        <v>1.0000623348172251</v>
      </c>
      <c r="C444" s="34">
        <v>1</v>
      </c>
      <c r="D444" s="34">
        <v>0.99993766906816206</v>
      </c>
      <c r="E444" s="34">
        <v>0.99987534202146944</v>
      </c>
      <c r="F444" s="34">
        <v>0.99981301885967966</v>
      </c>
      <c r="G444" s="34">
        <v>0.99975069958255058</v>
      </c>
      <c r="H444" s="34">
        <v>0.99968838418983996</v>
      </c>
      <c r="I444" s="34">
        <v>0.9996260726813061</v>
      </c>
      <c r="J444" s="34">
        <v>0.99956376505670663</v>
      </c>
      <c r="K444" s="34">
        <v>0.99950146131579942</v>
      </c>
      <c r="L444" s="34">
        <v>0.99943916145834222</v>
      </c>
      <c r="M444" s="34">
        <v>0.99937686548409332</v>
      </c>
      <c r="N444" s="34">
        <v>0.99931457339281049</v>
      </c>
      <c r="O444" s="34">
        <v>0.9992522851842518</v>
      </c>
      <c r="P444" s="34">
        <v>0.99919000085817533</v>
      </c>
      <c r="Q444" s="34">
        <v>0.99912772041433895</v>
      </c>
      <c r="R444" s="34">
        <v>0.99906544385250051</v>
      </c>
      <c r="S444" s="34">
        <v>0.99900317117241821</v>
      </c>
      <c r="T444" s="34">
        <v>0.99894090237385014</v>
      </c>
      <c r="U444" s="34">
        <v>0.99887863745655447</v>
      </c>
      <c r="V444" s="34">
        <v>0.99881637642028875</v>
      </c>
      <c r="W444" s="34">
        <v>0.99875411926481172</v>
      </c>
      <c r="X444" s="34">
        <v>0.99869186598988102</v>
      </c>
      <c r="Y444" s="34">
        <v>0.99862961659525507</v>
      </c>
      <c r="Z444" s="34">
        <v>0.99856737108069182</v>
      </c>
      <c r="AA444" s="34">
        <v>0.99850512944594971</v>
      </c>
      <c r="AB444" s="34">
        <v>0.99844289169078648</v>
      </c>
      <c r="AC444" s="34">
        <v>0.99838065781496055</v>
      </c>
      <c r="AD444" s="34">
        <v>0.9983184278182301</v>
      </c>
      <c r="AE444" s="34">
        <v>0.99825620170035334</v>
      </c>
      <c r="AF444" s="34">
        <v>0.99819397946108868</v>
      </c>
      <c r="AG444" s="34">
        <v>0.99813176110019375</v>
      </c>
      <c r="AH444" s="34">
        <v>0.99806954661742753</v>
      </c>
      <c r="AI444" s="34">
        <v>0.99800733601254787</v>
      </c>
      <c r="AJ444" s="34">
        <v>0.99794512928531343</v>
      </c>
      <c r="AK444" s="34">
        <v>0.99788292643548193</v>
      </c>
      <c r="AL444" s="34">
        <v>0.99782072746281236</v>
      </c>
      <c r="AM444" s="34">
        <v>0.99775853236706247</v>
      </c>
      <c r="AN444" s="34">
        <v>0.99769634114799088</v>
      </c>
      <c r="AO444" s="34">
        <v>0.99763415380535614</v>
      </c>
      <c r="AP444" s="34">
        <v>0.99757197033891631</v>
      </c>
      <c r="AQ444" s="34">
        <v>0.99750979074842983</v>
      </c>
      <c r="AR444" s="34">
        <v>0.99744761503365498</v>
      </c>
      <c r="AS444" s="34">
        <v>0.99738544319435074</v>
      </c>
      <c r="AT444" s="34">
        <v>0.99732327523027486</v>
      </c>
      <c r="AU444" s="34">
        <v>0.99726111114118621</v>
      </c>
      <c r="AV444" s="34">
        <v>0.9971989509268433</v>
      </c>
      <c r="AW444" s="34">
        <v>0.99713679458700422</v>
      </c>
      <c r="AX444" s="34">
        <v>0.99707464212142793</v>
      </c>
      <c r="AY444" s="34">
        <v>0.99701249352987276</v>
      </c>
      <c r="AZ444" s="34">
        <v>0.99695034881209699</v>
      </c>
      <c r="BA444" s="34">
        <v>0.99688820796785971</v>
      </c>
      <c r="BB444" s="34">
        <v>0.99682607099691889</v>
      </c>
      <c r="BC444" s="34">
        <v>0.9967639378990335</v>
      </c>
      <c r="BD444" s="34">
        <v>0.99670180867396196</v>
      </c>
      <c r="BE444" s="34">
        <v>0.99663968332146291</v>
      </c>
      <c r="BF444" s="34">
        <v>0.99657756184129487</v>
      </c>
      <c r="BG444" s="34">
        <v>0.99651544423321681</v>
      </c>
      <c r="BH444" s="34">
        <v>0.99645333049698681</v>
      </c>
      <c r="BI444" s="34">
        <v>0.99639122063236407</v>
      </c>
      <c r="BJ444" s="34">
        <v>0.99632911463910701</v>
      </c>
      <c r="BK444" s="34">
        <v>0.99626701251697447</v>
      </c>
      <c r="BL444" s="34">
        <v>0.99620491426572511</v>
      </c>
      <c r="BM444" s="34">
        <v>0.99614281988511755</v>
      </c>
      <c r="BN444" s="34">
        <v>0.99608072937491055</v>
      </c>
      <c r="BO444" s="34">
        <v>0.99601864273486307</v>
      </c>
      <c r="BP444" s="34">
        <v>0.99595655996473353</v>
      </c>
      <c r="BQ444" s="34">
        <v>0.99589448106428102</v>
      </c>
      <c r="BR444" s="34">
        <v>0.99583240603326406</v>
      </c>
      <c r="BS444" s="34">
        <v>0.99577033487144184</v>
      </c>
      <c r="BT444" s="34">
        <v>0.99570826757857278</v>
      </c>
      <c r="BU444" s="34">
        <v>0.99564620415441618</v>
      </c>
      <c r="BV444" s="34">
        <v>0.99558414459873046</v>
      </c>
      <c r="BW444" s="34">
        <v>0.99552208891127458</v>
      </c>
      <c r="BX444" s="34">
        <v>0.99546003709180764</v>
      </c>
      <c r="BY444" s="34">
        <v>0.99539798914008859</v>
      </c>
      <c r="BZ444" s="34">
        <v>0.99533594505587586</v>
      </c>
      <c r="CA444" s="34">
        <v>0.99527390483892897</v>
      </c>
      <c r="CB444" s="34">
        <v>0.99521186848900656</v>
      </c>
      <c r="CC444" s="34">
        <v>0.99514983600586759</v>
      </c>
      <c r="CD444" s="34">
        <v>0.99508780738927105</v>
      </c>
      <c r="CE444" s="34">
        <v>0.99502578263897612</v>
      </c>
      <c r="CF444" s="34">
        <v>0.99496376175474166</v>
      </c>
      <c r="CG444" s="34">
        <v>0.99490174473632664</v>
      </c>
      <c r="CH444" s="34">
        <v>0.99483973158349004</v>
      </c>
      <c r="CI444" s="34">
        <v>0.99477772229599115</v>
      </c>
      <c r="CJ444" s="34">
        <v>0.99471571687358906</v>
      </c>
      <c r="CK444" s="34">
        <v>0.99465371531604274</v>
      </c>
      <c r="CL444" s="34">
        <v>0.99459171762311116</v>
      </c>
      <c r="CM444" s="34">
        <v>0.9945297237945534</v>
      </c>
      <c r="CN444" s="34">
        <v>0.99446773383012899</v>
      </c>
      <c r="CO444" s="34">
        <v>0.99440574772959678</v>
      </c>
      <c r="CP444" s="34">
        <v>0.99434376549271597</v>
      </c>
      <c r="CQ444" s="34">
        <v>0.99428178711924564</v>
      </c>
      <c r="CR444" s="34">
        <v>0.99418882289425126</v>
      </c>
      <c r="CS444" s="34">
        <v>0.99409586736130684</v>
      </c>
      <c r="CT444" s="34">
        <v>0.99400292051959993</v>
      </c>
      <c r="CU444" s="34">
        <v>0.99390998236831796</v>
      </c>
      <c r="CV444" s="34">
        <v>0.99381705290664812</v>
      </c>
      <c r="CW444" s="34">
        <v>0.99372413213377797</v>
      </c>
      <c r="CX444" s="34">
        <v>0.99363122004889526</v>
      </c>
      <c r="CY444" s="34">
        <v>0.99353831665118764</v>
      </c>
      <c r="CZ444" s="34">
        <v>0.99344542193984309</v>
      </c>
      <c r="DA444" s="34">
        <v>0.99335253591404893</v>
      </c>
      <c r="DB444" s="34">
        <v>0.99325965857299336</v>
      </c>
    </row>
    <row r="445" spans="1:106" x14ac:dyDescent="0.2">
      <c r="A445" s="13">
        <f t="shared" ca="1" si="6"/>
        <v>44893</v>
      </c>
      <c r="B445" s="34">
        <v>1.0000623348172251</v>
      </c>
      <c r="C445" s="34">
        <v>1</v>
      </c>
      <c r="D445" s="34">
        <v>0.99993766906816206</v>
      </c>
      <c r="E445" s="34">
        <v>0.99987534202146944</v>
      </c>
      <c r="F445" s="34">
        <v>0.99981301885967966</v>
      </c>
      <c r="G445" s="34">
        <v>0.99975069958255058</v>
      </c>
      <c r="H445" s="34">
        <v>0.99968838418983996</v>
      </c>
      <c r="I445" s="34">
        <v>0.9996260726813061</v>
      </c>
      <c r="J445" s="34">
        <v>0.99956376505670663</v>
      </c>
      <c r="K445" s="34">
        <v>0.99950146131579942</v>
      </c>
      <c r="L445" s="34">
        <v>0.99943916145834222</v>
      </c>
      <c r="M445" s="34">
        <v>0.99937686548409332</v>
      </c>
      <c r="N445" s="34">
        <v>0.99931457339281049</v>
      </c>
      <c r="O445" s="34">
        <v>0.9992522851842518</v>
      </c>
      <c r="P445" s="34">
        <v>0.99919000085817533</v>
      </c>
      <c r="Q445" s="34">
        <v>0.99912772041433895</v>
      </c>
      <c r="R445" s="34">
        <v>0.99906544385250051</v>
      </c>
      <c r="S445" s="34">
        <v>0.99900317117241821</v>
      </c>
      <c r="T445" s="34">
        <v>0.99894090237385014</v>
      </c>
      <c r="U445" s="34">
        <v>0.99887863745655447</v>
      </c>
      <c r="V445" s="34">
        <v>0.99881637642028875</v>
      </c>
      <c r="W445" s="34">
        <v>0.99875411926481172</v>
      </c>
      <c r="X445" s="34">
        <v>0.99869186598988102</v>
      </c>
      <c r="Y445" s="34">
        <v>0.99862961659525507</v>
      </c>
      <c r="Z445" s="34">
        <v>0.99856737108069182</v>
      </c>
      <c r="AA445" s="34">
        <v>0.99850512944594971</v>
      </c>
      <c r="AB445" s="34">
        <v>0.99844289169078648</v>
      </c>
      <c r="AC445" s="34">
        <v>0.99838065781496055</v>
      </c>
      <c r="AD445" s="34">
        <v>0.9983184278182301</v>
      </c>
      <c r="AE445" s="34">
        <v>0.99825620170035334</v>
      </c>
      <c r="AF445" s="34">
        <v>0.99819397946108868</v>
      </c>
      <c r="AG445" s="34">
        <v>0.99813176110019375</v>
      </c>
      <c r="AH445" s="34">
        <v>0.99806954661742753</v>
      </c>
      <c r="AI445" s="34">
        <v>0.99800733601254787</v>
      </c>
      <c r="AJ445" s="34">
        <v>0.99794512928531343</v>
      </c>
      <c r="AK445" s="34">
        <v>0.99788292643548193</v>
      </c>
      <c r="AL445" s="34">
        <v>0.99782072746281236</v>
      </c>
      <c r="AM445" s="34">
        <v>0.99775853236706247</v>
      </c>
      <c r="AN445" s="34">
        <v>0.99769634114799088</v>
      </c>
      <c r="AO445" s="34">
        <v>0.99763415380535614</v>
      </c>
      <c r="AP445" s="34">
        <v>0.99757197033891631</v>
      </c>
      <c r="AQ445" s="34">
        <v>0.99750979074842983</v>
      </c>
      <c r="AR445" s="34">
        <v>0.99744761503365498</v>
      </c>
      <c r="AS445" s="34">
        <v>0.99738544319435074</v>
      </c>
      <c r="AT445" s="34">
        <v>0.99732327523027486</v>
      </c>
      <c r="AU445" s="34">
        <v>0.99726111114118621</v>
      </c>
      <c r="AV445" s="34">
        <v>0.9971989509268433</v>
      </c>
      <c r="AW445" s="34">
        <v>0.99713679458700422</v>
      </c>
      <c r="AX445" s="34">
        <v>0.99707464212142793</v>
      </c>
      <c r="AY445" s="34">
        <v>0.99701249352987276</v>
      </c>
      <c r="AZ445" s="34">
        <v>0.99695034881209699</v>
      </c>
      <c r="BA445" s="34">
        <v>0.99688820796785971</v>
      </c>
      <c r="BB445" s="34">
        <v>0.99682607099691889</v>
      </c>
      <c r="BC445" s="34">
        <v>0.9967639378990335</v>
      </c>
      <c r="BD445" s="34">
        <v>0.99670180867396196</v>
      </c>
      <c r="BE445" s="34">
        <v>0.99663968332146291</v>
      </c>
      <c r="BF445" s="34">
        <v>0.99657756184129487</v>
      </c>
      <c r="BG445" s="34">
        <v>0.99651544423321681</v>
      </c>
      <c r="BH445" s="34">
        <v>0.99645333049698681</v>
      </c>
      <c r="BI445" s="34">
        <v>0.99639122063236407</v>
      </c>
      <c r="BJ445" s="34">
        <v>0.99632911463910701</v>
      </c>
      <c r="BK445" s="34">
        <v>0.99626701251697447</v>
      </c>
      <c r="BL445" s="34">
        <v>0.99620491426572511</v>
      </c>
      <c r="BM445" s="34">
        <v>0.99614281988511755</v>
      </c>
      <c r="BN445" s="34">
        <v>0.99608072937491055</v>
      </c>
      <c r="BO445" s="34">
        <v>0.99601864273486307</v>
      </c>
      <c r="BP445" s="34">
        <v>0.99595655996473353</v>
      </c>
      <c r="BQ445" s="34">
        <v>0.99589448106428102</v>
      </c>
      <c r="BR445" s="34">
        <v>0.99583240603326406</v>
      </c>
      <c r="BS445" s="34">
        <v>0.99577033487144184</v>
      </c>
      <c r="BT445" s="34">
        <v>0.99570826757857278</v>
      </c>
      <c r="BU445" s="34">
        <v>0.99564620415441618</v>
      </c>
      <c r="BV445" s="34">
        <v>0.99558414459873046</v>
      </c>
      <c r="BW445" s="34">
        <v>0.99552208891127458</v>
      </c>
      <c r="BX445" s="34">
        <v>0.99546003709180764</v>
      </c>
      <c r="BY445" s="34">
        <v>0.99539798914008859</v>
      </c>
      <c r="BZ445" s="34">
        <v>0.99533594505587586</v>
      </c>
      <c r="CA445" s="34">
        <v>0.99527390483892897</v>
      </c>
      <c r="CB445" s="34">
        <v>0.99521186848900656</v>
      </c>
      <c r="CC445" s="34">
        <v>0.99514983600586759</v>
      </c>
      <c r="CD445" s="34">
        <v>0.99508780738927105</v>
      </c>
      <c r="CE445" s="34">
        <v>0.99502578263897612</v>
      </c>
      <c r="CF445" s="34">
        <v>0.99496376175474166</v>
      </c>
      <c r="CG445" s="34">
        <v>0.99490174473632664</v>
      </c>
      <c r="CH445" s="34">
        <v>0.99483973158349004</v>
      </c>
      <c r="CI445" s="34">
        <v>0.99477772229599115</v>
      </c>
      <c r="CJ445" s="34">
        <v>0.99471571687358906</v>
      </c>
      <c r="CK445" s="34">
        <v>0.99465371531604274</v>
      </c>
      <c r="CL445" s="34">
        <v>0.99459171762311116</v>
      </c>
      <c r="CM445" s="34">
        <v>0.9945297237945534</v>
      </c>
      <c r="CN445" s="34">
        <v>0.99446773383012899</v>
      </c>
      <c r="CO445" s="34">
        <v>0.99440574772959678</v>
      </c>
      <c r="CP445" s="34">
        <v>0.99434376549271597</v>
      </c>
      <c r="CQ445" s="34">
        <v>0.99428178711924564</v>
      </c>
      <c r="CR445" s="34">
        <v>0.99418882289425126</v>
      </c>
      <c r="CS445" s="34">
        <v>0.99409586736130684</v>
      </c>
      <c r="CT445" s="34">
        <v>0.99400292051959993</v>
      </c>
      <c r="CU445" s="34">
        <v>0.99390998236831796</v>
      </c>
      <c r="CV445" s="34">
        <v>0.99381705290664812</v>
      </c>
      <c r="CW445" s="34">
        <v>0.99372413213377797</v>
      </c>
      <c r="CX445" s="34">
        <v>0.99363122004889526</v>
      </c>
      <c r="CY445" s="34">
        <v>0.99353831665118764</v>
      </c>
      <c r="CZ445" s="34">
        <v>0.99344542193984309</v>
      </c>
      <c r="DA445" s="34">
        <v>0.99335253591404893</v>
      </c>
      <c r="DB445" s="34">
        <v>0.99325965857299336</v>
      </c>
    </row>
    <row r="446" spans="1:106" x14ac:dyDescent="0.2">
      <c r="A446" s="13">
        <f t="shared" ca="1" si="6"/>
        <v>44894</v>
      </c>
      <c r="B446" s="34">
        <v>1.0000623348172251</v>
      </c>
      <c r="C446" s="34">
        <v>1</v>
      </c>
      <c r="D446" s="34">
        <v>0.99993766906816206</v>
      </c>
      <c r="E446" s="34">
        <v>0.99987534202146944</v>
      </c>
      <c r="F446" s="34">
        <v>0.99981301885967966</v>
      </c>
      <c r="G446" s="34">
        <v>0.99975069958255058</v>
      </c>
      <c r="H446" s="34">
        <v>0.99968838418983996</v>
      </c>
      <c r="I446" s="34">
        <v>0.9996260726813061</v>
      </c>
      <c r="J446" s="34">
        <v>0.99956376505670663</v>
      </c>
      <c r="K446" s="34">
        <v>0.99950146131579942</v>
      </c>
      <c r="L446" s="34">
        <v>0.99943916145834222</v>
      </c>
      <c r="M446" s="34">
        <v>0.99937686548409332</v>
      </c>
      <c r="N446" s="34">
        <v>0.99931457339281049</v>
      </c>
      <c r="O446" s="34">
        <v>0.9992522851842518</v>
      </c>
      <c r="P446" s="34">
        <v>0.99919000085817533</v>
      </c>
      <c r="Q446" s="34">
        <v>0.99912772041433895</v>
      </c>
      <c r="R446" s="34">
        <v>0.99906544385250051</v>
      </c>
      <c r="S446" s="34">
        <v>0.99900317117241821</v>
      </c>
      <c r="T446" s="34">
        <v>0.99894090237385014</v>
      </c>
      <c r="U446" s="34">
        <v>0.99887863745655447</v>
      </c>
      <c r="V446" s="34">
        <v>0.99881637642028875</v>
      </c>
      <c r="W446" s="34">
        <v>0.99875411926481172</v>
      </c>
      <c r="X446" s="34">
        <v>0.99869186598988102</v>
      </c>
      <c r="Y446" s="34">
        <v>0.99862961659525507</v>
      </c>
      <c r="Z446" s="34">
        <v>0.99856737108069182</v>
      </c>
      <c r="AA446" s="34">
        <v>0.99850512944594971</v>
      </c>
      <c r="AB446" s="34">
        <v>0.99844289169078648</v>
      </c>
      <c r="AC446" s="34">
        <v>0.99838065781496055</v>
      </c>
      <c r="AD446" s="34">
        <v>0.9983184278182301</v>
      </c>
      <c r="AE446" s="34">
        <v>0.99825620170035334</v>
      </c>
      <c r="AF446" s="34">
        <v>0.99819397946108868</v>
      </c>
      <c r="AG446" s="34">
        <v>0.99813176110019375</v>
      </c>
      <c r="AH446" s="34">
        <v>0.99806954661742753</v>
      </c>
      <c r="AI446" s="34">
        <v>0.99800733601254787</v>
      </c>
      <c r="AJ446" s="34">
        <v>0.99794512928531343</v>
      </c>
      <c r="AK446" s="34">
        <v>0.99788292643548193</v>
      </c>
      <c r="AL446" s="34">
        <v>0.99782072746281236</v>
      </c>
      <c r="AM446" s="34">
        <v>0.99775853236706247</v>
      </c>
      <c r="AN446" s="34">
        <v>0.99769634114799088</v>
      </c>
      <c r="AO446" s="34">
        <v>0.99763415380535614</v>
      </c>
      <c r="AP446" s="34">
        <v>0.99757197033891631</v>
      </c>
      <c r="AQ446" s="34">
        <v>0.99750979074842983</v>
      </c>
      <c r="AR446" s="34">
        <v>0.99744761503365498</v>
      </c>
      <c r="AS446" s="34">
        <v>0.99738544319435074</v>
      </c>
      <c r="AT446" s="34">
        <v>0.99732327523027486</v>
      </c>
      <c r="AU446" s="34">
        <v>0.99726111114118621</v>
      </c>
      <c r="AV446" s="34">
        <v>0.9971989509268433</v>
      </c>
      <c r="AW446" s="34">
        <v>0.99713679458700422</v>
      </c>
      <c r="AX446" s="34">
        <v>0.99707464212142793</v>
      </c>
      <c r="AY446" s="34">
        <v>0.99701249352987276</v>
      </c>
      <c r="AZ446" s="34">
        <v>0.99695034881209699</v>
      </c>
      <c r="BA446" s="34">
        <v>0.99688820796785971</v>
      </c>
      <c r="BB446" s="34">
        <v>0.99682607099691889</v>
      </c>
      <c r="BC446" s="34">
        <v>0.9967639378990335</v>
      </c>
      <c r="BD446" s="34">
        <v>0.99670180867396196</v>
      </c>
      <c r="BE446" s="34">
        <v>0.99663968332146291</v>
      </c>
      <c r="BF446" s="34">
        <v>0.99657756184129487</v>
      </c>
      <c r="BG446" s="34">
        <v>0.99651544423321681</v>
      </c>
      <c r="BH446" s="34">
        <v>0.99645333049698681</v>
      </c>
      <c r="BI446" s="34">
        <v>0.99639122063236407</v>
      </c>
      <c r="BJ446" s="34">
        <v>0.99632911463910701</v>
      </c>
      <c r="BK446" s="34">
        <v>0.99626701251697447</v>
      </c>
      <c r="BL446" s="34">
        <v>0.99620491426572511</v>
      </c>
      <c r="BM446" s="34">
        <v>0.99614281988511755</v>
      </c>
      <c r="BN446" s="34">
        <v>0.99608072937491055</v>
      </c>
      <c r="BO446" s="34">
        <v>0.99601864273486307</v>
      </c>
      <c r="BP446" s="34">
        <v>0.99595655996473353</v>
      </c>
      <c r="BQ446" s="34">
        <v>0.99589448106428102</v>
      </c>
      <c r="BR446" s="34">
        <v>0.99583240603326406</v>
      </c>
      <c r="BS446" s="34">
        <v>0.99577033487144184</v>
      </c>
      <c r="BT446" s="34">
        <v>0.99570826757857278</v>
      </c>
      <c r="BU446" s="34">
        <v>0.99564620415441618</v>
      </c>
      <c r="BV446" s="34">
        <v>0.99558414459873046</v>
      </c>
      <c r="BW446" s="34">
        <v>0.99552208891127458</v>
      </c>
      <c r="BX446" s="34">
        <v>0.99546003709180764</v>
      </c>
      <c r="BY446" s="34">
        <v>0.99539798914008859</v>
      </c>
      <c r="BZ446" s="34">
        <v>0.99533594505587586</v>
      </c>
      <c r="CA446" s="34">
        <v>0.99527390483892897</v>
      </c>
      <c r="CB446" s="34">
        <v>0.99521186848900656</v>
      </c>
      <c r="CC446" s="34">
        <v>0.99514983600586759</v>
      </c>
      <c r="CD446" s="34">
        <v>0.99508780738927105</v>
      </c>
      <c r="CE446" s="34">
        <v>0.99502578263897612</v>
      </c>
      <c r="CF446" s="34">
        <v>0.99496376175474166</v>
      </c>
      <c r="CG446" s="34">
        <v>0.99490174473632664</v>
      </c>
      <c r="CH446" s="34">
        <v>0.99483973158349004</v>
      </c>
      <c r="CI446" s="34">
        <v>0.99477772229599115</v>
      </c>
      <c r="CJ446" s="34">
        <v>0.99471571687358906</v>
      </c>
      <c r="CK446" s="34">
        <v>0.99465371531604274</v>
      </c>
      <c r="CL446" s="34">
        <v>0.99459171762311116</v>
      </c>
      <c r="CM446" s="34">
        <v>0.9945297237945534</v>
      </c>
      <c r="CN446" s="34">
        <v>0.99446773383012899</v>
      </c>
      <c r="CO446" s="34">
        <v>0.99440574772959678</v>
      </c>
      <c r="CP446" s="34">
        <v>0.99434376549271597</v>
      </c>
      <c r="CQ446" s="34">
        <v>0.99428178711924564</v>
      </c>
      <c r="CR446" s="34">
        <v>0.99418882289425126</v>
      </c>
      <c r="CS446" s="34">
        <v>0.99409586736130684</v>
      </c>
      <c r="CT446" s="34">
        <v>0.99400292051959993</v>
      </c>
      <c r="CU446" s="34">
        <v>0.99390998236831796</v>
      </c>
      <c r="CV446" s="34">
        <v>0.99381705290664812</v>
      </c>
      <c r="CW446" s="34">
        <v>0.99372413213377797</v>
      </c>
      <c r="CX446" s="34">
        <v>0.99363122004889526</v>
      </c>
      <c r="CY446" s="34">
        <v>0.99353831665118764</v>
      </c>
      <c r="CZ446" s="34">
        <v>0.99344542193984309</v>
      </c>
      <c r="DA446" s="34">
        <v>0.99335253591404893</v>
      </c>
      <c r="DB446" s="34">
        <v>0.99325965857299336</v>
      </c>
    </row>
    <row r="447" spans="1:106" x14ac:dyDescent="0.2">
      <c r="A447" s="13">
        <f t="shared" ca="1" si="6"/>
        <v>44895</v>
      </c>
      <c r="B447" s="34">
        <v>1.0000623348172251</v>
      </c>
      <c r="C447" s="34">
        <v>1</v>
      </c>
      <c r="D447" s="34">
        <v>0.99993766906816206</v>
      </c>
      <c r="E447" s="34">
        <v>0.99987534202146944</v>
      </c>
      <c r="F447" s="34">
        <v>0.99981301885967966</v>
      </c>
      <c r="G447" s="34">
        <v>0.99975069958255058</v>
      </c>
      <c r="H447" s="34">
        <v>0.99968838418983996</v>
      </c>
      <c r="I447" s="34">
        <v>0.9996260726813061</v>
      </c>
      <c r="J447" s="34">
        <v>0.99956376505670663</v>
      </c>
      <c r="K447" s="34">
        <v>0.99950146131579942</v>
      </c>
      <c r="L447" s="34">
        <v>0.99943916145834222</v>
      </c>
      <c r="M447" s="34">
        <v>0.99937686548409332</v>
      </c>
      <c r="N447" s="34">
        <v>0.99931457339281049</v>
      </c>
      <c r="O447" s="34">
        <v>0.9992522851842518</v>
      </c>
      <c r="P447" s="34">
        <v>0.99919000085817533</v>
      </c>
      <c r="Q447" s="34">
        <v>0.99912772041433895</v>
      </c>
      <c r="R447" s="34">
        <v>0.99906544385250051</v>
      </c>
      <c r="S447" s="34">
        <v>0.99900317117241821</v>
      </c>
      <c r="T447" s="34">
        <v>0.99894090237385014</v>
      </c>
      <c r="U447" s="34">
        <v>0.99887863745655447</v>
      </c>
      <c r="V447" s="34">
        <v>0.99881637642028875</v>
      </c>
      <c r="W447" s="34">
        <v>0.99875411926481172</v>
      </c>
      <c r="X447" s="34">
        <v>0.99869186598988102</v>
      </c>
      <c r="Y447" s="34">
        <v>0.99862961659525507</v>
      </c>
      <c r="Z447" s="34">
        <v>0.99856737108069182</v>
      </c>
      <c r="AA447" s="34">
        <v>0.99850512944594971</v>
      </c>
      <c r="AB447" s="34">
        <v>0.99844289169078648</v>
      </c>
      <c r="AC447" s="34">
        <v>0.99838065781496055</v>
      </c>
      <c r="AD447" s="34">
        <v>0.9983184278182301</v>
      </c>
      <c r="AE447" s="34">
        <v>0.99825620170035334</v>
      </c>
      <c r="AF447" s="34">
        <v>0.99819397946108868</v>
      </c>
      <c r="AG447" s="34">
        <v>0.99813176110019375</v>
      </c>
      <c r="AH447" s="34">
        <v>0.99806954661742753</v>
      </c>
      <c r="AI447" s="34">
        <v>0.99800733601254787</v>
      </c>
      <c r="AJ447" s="34">
        <v>0.99794512928531343</v>
      </c>
      <c r="AK447" s="34">
        <v>0.99788292643548193</v>
      </c>
      <c r="AL447" s="34">
        <v>0.99782072746281236</v>
      </c>
      <c r="AM447" s="34">
        <v>0.99775853236706247</v>
      </c>
      <c r="AN447" s="34">
        <v>0.99769634114799088</v>
      </c>
      <c r="AO447" s="34">
        <v>0.99763415380535614</v>
      </c>
      <c r="AP447" s="34">
        <v>0.99757197033891631</v>
      </c>
      <c r="AQ447" s="34">
        <v>0.99750979074842983</v>
      </c>
      <c r="AR447" s="34">
        <v>0.99744761503365498</v>
      </c>
      <c r="AS447" s="34">
        <v>0.99738544319435074</v>
      </c>
      <c r="AT447" s="34">
        <v>0.99732327523027486</v>
      </c>
      <c r="AU447" s="34">
        <v>0.99726111114118621</v>
      </c>
      <c r="AV447" s="34">
        <v>0.9971989509268433</v>
      </c>
      <c r="AW447" s="34">
        <v>0.99713679458700422</v>
      </c>
      <c r="AX447" s="34">
        <v>0.99707464212142793</v>
      </c>
      <c r="AY447" s="34">
        <v>0.99701249352987276</v>
      </c>
      <c r="AZ447" s="34">
        <v>0.99695034881209699</v>
      </c>
      <c r="BA447" s="34">
        <v>0.99688820796785971</v>
      </c>
      <c r="BB447" s="34">
        <v>0.99682607099691889</v>
      </c>
      <c r="BC447" s="34">
        <v>0.9967639378990335</v>
      </c>
      <c r="BD447" s="34">
        <v>0.99670180867396196</v>
      </c>
      <c r="BE447" s="34">
        <v>0.99663968332146291</v>
      </c>
      <c r="BF447" s="34">
        <v>0.99657756184129487</v>
      </c>
      <c r="BG447" s="34">
        <v>0.99651544423321681</v>
      </c>
      <c r="BH447" s="34">
        <v>0.99645333049698681</v>
      </c>
      <c r="BI447" s="34">
        <v>0.99639122063236407</v>
      </c>
      <c r="BJ447" s="34">
        <v>0.99632911463910701</v>
      </c>
      <c r="BK447" s="34">
        <v>0.99626701251697447</v>
      </c>
      <c r="BL447" s="34">
        <v>0.99620491426572511</v>
      </c>
      <c r="BM447" s="34">
        <v>0.99614281988511755</v>
      </c>
      <c r="BN447" s="34">
        <v>0.99608072937491055</v>
      </c>
      <c r="BO447" s="34">
        <v>0.99601864273486307</v>
      </c>
      <c r="BP447" s="34">
        <v>0.99595655996473353</v>
      </c>
      <c r="BQ447" s="34">
        <v>0.99589448106428102</v>
      </c>
      <c r="BR447" s="34">
        <v>0.99583240603326406</v>
      </c>
      <c r="BS447" s="34">
        <v>0.99577033487144184</v>
      </c>
      <c r="BT447" s="34">
        <v>0.99570826757857278</v>
      </c>
      <c r="BU447" s="34">
        <v>0.99564620415441618</v>
      </c>
      <c r="BV447" s="34">
        <v>0.99558414459873046</v>
      </c>
      <c r="BW447" s="34">
        <v>0.99552208891127458</v>
      </c>
      <c r="BX447" s="34">
        <v>0.99546003709180764</v>
      </c>
      <c r="BY447" s="34">
        <v>0.99539798914008859</v>
      </c>
      <c r="BZ447" s="34">
        <v>0.99533594505587586</v>
      </c>
      <c r="CA447" s="34">
        <v>0.99527390483892897</v>
      </c>
      <c r="CB447" s="34">
        <v>0.99521186848900656</v>
      </c>
      <c r="CC447" s="34">
        <v>0.99514983600586759</v>
      </c>
      <c r="CD447" s="34">
        <v>0.99508780738927105</v>
      </c>
      <c r="CE447" s="34">
        <v>0.99502578263897612</v>
      </c>
      <c r="CF447" s="34">
        <v>0.99496376175474166</v>
      </c>
      <c r="CG447" s="34">
        <v>0.99490174473632664</v>
      </c>
      <c r="CH447" s="34">
        <v>0.99483973158349004</v>
      </c>
      <c r="CI447" s="34">
        <v>0.99477772229599115</v>
      </c>
      <c r="CJ447" s="34">
        <v>0.99471571687358906</v>
      </c>
      <c r="CK447" s="34">
        <v>0.99465371531604274</v>
      </c>
      <c r="CL447" s="34">
        <v>0.99459171762311116</v>
      </c>
      <c r="CM447" s="34">
        <v>0.9945297237945534</v>
      </c>
      <c r="CN447" s="34">
        <v>0.99446773383012899</v>
      </c>
      <c r="CO447" s="34">
        <v>0.99440574772959678</v>
      </c>
      <c r="CP447" s="34">
        <v>0.99434376549271597</v>
      </c>
      <c r="CQ447" s="34">
        <v>0.99428178711924564</v>
      </c>
      <c r="CR447" s="34">
        <v>0.99418882289425126</v>
      </c>
      <c r="CS447" s="34">
        <v>0.99409586736130684</v>
      </c>
      <c r="CT447" s="34">
        <v>0.99400292051959993</v>
      </c>
      <c r="CU447" s="34">
        <v>0.99390998236831796</v>
      </c>
      <c r="CV447" s="34">
        <v>0.99381705290664812</v>
      </c>
      <c r="CW447" s="34">
        <v>0.99372413213377797</v>
      </c>
      <c r="CX447" s="34">
        <v>0.99363122004889526</v>
      </c>
      <c r="CY447" s="34">
        <v>0.99353831665118764</v>
      </c>
      <c r="CZ447" s="34">
        <v>0.99344542193984309</v>
      </c>
      <c r="DA447" s="34">
        <v>0.99335253591404893</v>
      </c>
      <c r="DB447" s="34">
        <v>0.99325965857299336</v>
      </c>
    </row>
    <row r="448" spans="1:106" x14ac:dyDescent="0.2">
      <c r="A448" s="13">
        <f t="shared" ca="1" si="6"/>
        <v>44896</v>
      </c>
      <c r="B448" s="34">
        <v>1.0000623348172251</v>
      </c>
      <c r="C448" s="34">
        <v>1</v>
      </c>
      <c r="D448" s="34">
        <v>0.99993766906816206</v>
      </c>
      <c r="E448" s="34">
        <v>0.99987534202146944</v>
      </c>
      <c r="F448" s="34">
        <v>0.99981301885967966</v>
      </c>
      <c r="G448" s="34">
        <v>0.99975069958255058</v>
      </c>
      <c r="H448" s="34">
        <v>0.99968838418983996</v>
      </c>
      <c r="I448" s="34">
        <v>0.9996260726813061</v>
      </c>
      <c r="J448" s="34">
        <v>0.99956376505670663</v>
      </c>
      <c r="K448" s="34">
        <v>0.99950146131579942</v>
      </c>
      <c r="L448" s="34">
        <v>0.99943916145834222</v>
      </c>
      <c r="M448" s="34">
        <v>0.99937686548409332</v>
      </c>
      <c r="N448" s="34">
        <v>0.99931457339281049</v>
      </c>
      <c r="O448" s="34">
        <v>0.9992522851842518</v>
      </c>
      <c r="P448" s="34">
        <v>0.99919000085817533</v>
      </c>
      <c r="Q448" s="34">
        <v>0.99912772041433895</v>
      </c>
      <c r="R448" s="34">
        <v>0.99906544385250051</v>
      </c>
      <c r="S448" s="34">
        <v>0.99900317117241821</v>
      </c>
      <c r="T448" s="34">
        <v>0.99894090237385014</v>
      </c>
      <c r="U448" s="34">
        <v>0.99887863745655447</v>
      </c>
      <c r="V448" s="34">
        <v>0.99881637642028875</v>
      </c>
      <c r="W448" s="34">
        <v>0.99875411926481172</v>
      </c>
      <c r="X448" s="34">
        <v>0.99869186598988102</v>
      </c>
      <c r="Y448" s="34">
        <v>0.99862961659525507</v>
      </c>
      <c r="Z448" s="34">
        <v>0.99856737108069182</v>
      </c>
      <c r="AA448" s="34">
        <v>0.99850512944594971</v>
      </c>
      <c r="AB448" s="34">
        <v>0.99844289169078648</v>
      </c>
      <c r="AC448" s="34">
        <v>0.99838065781496055</v>
      </c>
      <c r="AD448" s="34">
        <v>0.9983184278182301</v>
      </c>
      <c r="AE448" s="34">
        <v>0.99825620170035334</v>
      </c>
      <c r="AF448" s="34">
        <v>0.99819397946108868</v>
      </c>
      <c r="AG448" s="34">
        <v>0.99813176110019375</v>
      </c>
      <c r="AH448" s="34">
        <v>0.99806954661742753</v>
      </c>
      <c r="AI448" s="34">
        <v>0.99800733601254787</v>
      </c>
      <c r="AJ448" s="34">
        <v>0.99794512928531343</v>
      </c>
      <c r="AK448" s="34">
        <v>0.99788292643548193</v>
      </c>
      <c r="AL448" s="34">
        <v>0.99782072746281236</v>
      </c>
      <c r="AM448" s="34">
        <v>0.99775853236706247</v>
      </c>
      <c r="AN448" s="34">
        <v>0.99769634114799088</v>
      </c>
      <c r="AO448" s="34">
        <v>0.99763415380535614</v>
      </c>
      <c r="AP448" s="34">
        <v>0.99757197033891631</v>
      </c>
      <c r="AQ448" s="34">
        <v>0.99750979074842983</v>
      </c>
      <c r="AR448" s="34">
        <v>0.99744761503365498</v>
      </c>
      <c r="AS448" s="34">
        <v>0.99738544319435074</v>
      </c>
      <c r="AT448" s="34">
        <v>0.99732327523027486</v>
      </c>
      <c r="AU448" s="34">
        <v>0.99726111114118621</v>
      </c>
      <c r="AV448" s="34">
        <v>0.9971989509268433</v>
      </c>
      <c r="AW448" s="34">
        <v>0.99713679458700422</v>
      </c>
      <c r="AX448" s="34">
        <v>0.99707464212142793</v>
      </c>
      <c r="AY448" s="34">
        <v>0.99701249352987276</v>
      </c>
      <c r="AZ448" s="34">
        <v>0.99695034881209699</v>
      </c>
      <c r="BA448" s="34">
        <v>0.99688820796785971</v>
      </c>
      <c r="BB448" s="34">
        <v>0.99682607099691889</v>
      </c>
      <c r="BC448" s="34">
        <v>0.9967639378990335</v>
      </c>
      <c r="BD448" s="34">
        <v>0.99670180867396196</v>
      </c>
      <c r="BE448" s="34">
        <v>0.99663968332146291</v>
      </c>
      <c r="BF448" s="34">
        <v>0.99657756184129487</v>
      </c>
      <c r="BG448" s="34">
        <v>0.99651544423321681</v>
      </c>
      <c r="BH448" s="34">
        <v>0.99645333049698681</v>
      </c>
      <c r="BI448" s="34">
        <v>0.99639122063236407</v>
      </c>
      <c r="BJ448" s="34">
        <v>0.99632911463910701</v>
      </c>
      <c r="BK448" s="34">
        <v>0.99626701251697447</v>
      </c>
      <c r="BL448" s="34">
        <v>0.99620491426572511</v>
      </c>
      <c r="BM448" s="34">
        <v>0.99614281988511755</v>
      </c>
      <c r="BN448" s="34">
        <v>0.99608072937491055</v>
      </c>
      <c r="BO448" s="34">
        <v>0.99601864273486307</v>
      </c>
      <c r="BP448" s="34">
        <v>0.99595655996473353</v>
      </c>
      <c r="BQ448" s="34">
        <v>0.99589448106428102</v>
      </c>
      <c r="BR448" s="34">
        <v>0.99583240603326406</v>
      </c>
      <c r="BS448" s="34">
        <v>0.99577033487144184</v>
      </c>
      <c r="BT448" s="34">
        <v>0.99570826757857278</v>
      </c>
      <c r="BU448" s="34">
        <v>0.99564620415441618</v>
      </c>
      <c r="BV448" s="34">
        <v>0.99558414459873046</v>
      </c>
      <c r="BW448" s="34">
        <v>0.99552208891127458</v>
      </c>
      <c r="BX448" s="34">
        <v>0.99546003709180764</v>
      </c>
      <c r="BY448" s="34">
        <v>0.99539798914008859</v>
      </c>
      <c r="BZ448" s="34">
        <v>0.99533594505587586</v>
      </c>
      <c r="CA448" s="34">
        <v>0.99527390483892897</v>
      </c>
      <c r="CB448" s="34">
        <v>0.99521186848900656</v>
      </c>
      <c r="CC448" s="34">
        <v>0.99514983600586759</v>
      </c>
      <c r="CD448" s="34">
        <v>0.99508780738927105</v>
      </c>
      <c r="CE448" s="34">
        <v>0.99502578263897612</v>
      </c>
      <c r="CF448" s="34">
        <v>0.99496376175474166</v>
      </c>
      <c r="CG448" s="34">
        <v>0.99490174473632664</v>
      </c>
      <c r="CH448" s="34">
        <v>0.99483973158349004</v>
      </c>
      <c r="CI448" s="34">
        <v>0.99477772229599115</v>
      </c>
      <c r="CJ448" s="34">
        <v>0.99471571687358906</v>
      </c>
      <c r="CK448" s="34">
        <v>0.99465371531604274</v>
      </c>
      <c r="CL448" s="34">
        <v>0.99459171762311116</v>
      </c>
      <c r="CM448" s="34">
        <v>0.9945297237945534</v>
      </c>
      <c r="CN448" s="34">
        <v>0.99446773383012899</v>
      </c>
      <c r="CO448" s="34">
        <v>0.99440574772959678</v>
      </c>
      <c r="CP448" s="34">
        <v>0.99434376549271597</v>
      </c>
      <c r="CQ448" s="34">
        <v>0.99428178711924564</v>
      </c>
      <c r="CR448" s="34">
        <v>0.99418882289425126</v>
      </c>
      <c r="CS448" s="34">
        <v>0.99409586736130684</v>
      </c>
      <c r="CT448" s="34">
        <v>0.99400292051959993</v>
      </c>
      <c r="CU448" s="34">
        <v>0.99390998236831796</v>
      </c>
      <c r="CV448" s="34">
        <v>0.99381705290664812</v>
      </c>
      <c r="CW448" s="34">
        <v>0.99372413213377797</v>
      </c>
      <c r="CX448" s="34">
        <v>0.99363122004889526</v>
      </c>
      <c r="CY448" s="34">
        <v>0.99353831665118764</v>
      </c>
      <c r="CZ448" s="34">
        <v>0.99344542193984309</v>
      </c>
      <c r="DA448" s="34">
        <v>0.99335253591404893</v>
      </c>
      <c r="DB448" s="34">
        <v>0.99325965857299336</v>
      </c>
    </row>
    <row r="449" spans="1:106" x14ac:dyDescent="0.2">
      <c r="A449" s="13">
        <f t="shared" ca="1" si="6"/>
        <v>44897</v>
      </c>
      <c r="B449" s="34">
        <v>1.0000623348172251</v>
      </c>
      <c r="C449" s="34">
        <v>1</v>
      </c>
      <c r="D449" s="34">
        <v>0.99993766906816206</v>
      </c>
      <c r="E449" s="34">
        <v>0.99987534202146944</v>
      </c>
      <c r="F449" s="34">
        <v>0.99981301885967966</v>
      </c>
      <c r="G449" s="34">
        <v>0.99975069958255058</v>
      </c>
      <c r="H449" s="34">
        <v>0.99968838418983996</v>
      </c>
      <c r="I449" s="34">
        <v>0.9996260726813061</v>
      </c>
      <c r="J449" s="34">
        <v>0.99956376505670663</v>
      </c>
      <c r="K449" s="34">
        <v>0.99950146131579942</v>
      </c>
      <c r="L449" s="34">
        <v>0.99943916145834222</v>
      </c>
      <c r="M449" s="34">
        <v>0.99937686548409332</v>
      </c>
      <c r="N449" s="34">
        <v>0.99931457339281049</v>
      </c>
      <c r="O449" s="34">
        <v>0.9992522851842518</v>
      </c>
      <c r="P449" s="34">
        <v>0.99919000085817533</v>
      </c>
      <c r="Q449" s="34">
        <v>0.99912772041433895</v>
      </c>
      <c r="R449" s="34">
        <v>0.99906544385250051</v>
      </c>
      <c r="S449" s="34">
        <v>0.99900317117241821</v>
      </c>
      <c r="T449" s="34">
        <v>0.99894090237385014</v>
      </c>
      <c r="U449" s="34">
        <v>0.99887863745655447</v>
      </c>
      <c r="V449" s="34">
        <v>0.99881637642028875</v>
      </c>
      <c r="W449" s="34">
        <v>0.99875411926481172</v>
      </c>
      <c r="X449" s="34">
        <v>0.99869186598988102</v>
      </c>
      <c r="Y449" s="34">
        <v>0.99862961659525507</v>
      </c>
      <c r="Z449" s="34">
        <v>0.99856737108069182</v>
      </c>
      <c r="AA449" s="34">
        <v>0.99850512944594971</v>
      </c>
      <c r="AB449" s="34">
        <v>0.99844289169078648</v>
      </c>
      <c r="AC449" s="34">
        <v>0.99838065781496055</v>
      </c>
      <c r="AD449" s="34">
        <v>0.9983184278182301</v>
      </c>
      <c r="AE449" s="34">
        <v>0.99825620170035334</v>
      </c>
      <c r="AF449" s="34">
        <v>0.99819397946108868</v>
      </c>
      <c r="AG449" s="34">
        <v>0.99813176110019375</v>
      </c>
      <c r="AH449" s="34">
        <v>0.99806954661742753</v>
      </c>
      <c r="AI449" s="34">
        <v>0.99800733601254787</v>
      </c>
      <c r="AJ449" s="34">
        <v>0.99794512928531343</v>
      </c>
      <c r="AK449" s="34">
        <v>0.99788292643548193</v>
      </c>
      <c r="AL449" s="34">
        <v>0.99782072746281236</v>
      </c>
      <c r="AM449" s="34">
        <v>0.99775853236706247</v>
      </c>
      <c r="AN449" s="34">
        <v>0.99769634114799088</v>
      </c>
      <c r="AO449" s="34">
        <v>0.99763415380535614</v>
      </c>
      <c r="AP449" s="34">
        <v>0.99757197033891631</v>
      </c>
      <c r="AQ449" s="34">
        <v>0.99750979074842983</v>
      </c>
      <c r="AR449" s="34">
        <v>0.99744761503365498</v>
      </c>
      <c r="AS449" s="34">
        <v>0.99738544319435074</v>
      </c>
      <c r="AT449" s="34">
        <v>0.99732327523027486</v>
      </c>
      <c r="AU449" s="34">
        <v>0.99726111114118621</v>
      </c>
      <c r="AV449" s="34">
        <v>0.9971989509268433</v>
      </c>
      <c r="AW449" s="34">
        <v>0.99713679458700422</v>
      </c>
      <c r="AX449" s="34">
        <v>0.99707464212142793</v>
      </c>
      <c r="AY449" s="34">
        <v>0.99701249352987276</v>
      </c>
      <c r="AZ449" s="34">
        <v>0.99695034881209699</v>
      </c>
      <c r="BA449" s="34">
        <v>0.99688820796785971</v>
      </c>
      <c r="BB449" s="34">
        <v>0.99682607099691889</v>
      </c>
      <c r="BC449" s="34">
        <v>0.9967639378990335</v>
      </c>
      <c r="BD449" s="34">
        <v>0.99670180867396196</v>
      </c>
      <c r="BE449" s="34">
        <v>0.99663968332146291</v>
      </c>
      <c r="BF449" s="34">
        <v>0.99657756184129487</v>
      </c>
      <c r="BG449" s="34">
        <v>0.99651544423321681</v>
      </c>
      <c r="BH449" s="34">
        <v>0.99645333049698681</v>
      </c>
      <c r="BI449" s="34">
        <v>0.99639122063236407</v>
      </c>
      <c r="BJ449" s="34">
        <v>0.99632911463910701</v>
      </c>
      <c r="BK449" s="34">
        <v>0.99626701251697447</v>
      </c>
      <c r="BL449" s="34">
        <v>0.99620491426572511</v>
      </c>
      <c r="BM449" s="34">
        <v>0.99614281988511755</v>
      </c>
      <c r="BN449" s="34">
        <v>0.99608072937491055</v>
      </c>
      <c r="BO449" s="34">
        <v>0.99601864273486307</v>
      </c>
      <c r="BP449" s="34">
        <v>0.99595655996473353</v>
      </c>
      <c r="BQ449" s="34">
        <v>0.99589448106428102</v>
      </c>
      <c r="BR449" s="34">
        <v>0.99583240603326406</v>
      </c>
      <c r="BS449" s="34">
        <v>0.99577033487144184</v>
      </c>
      <c r="BT449" s="34">
        <v>0.99570826757857278</v>
      </c>
      <c r="BU449" s="34">
        <v>0.99564620415441618</v>
      </c>
      <c r="BV449" s="34">
        <v>0.99558414459873046</v>
      </c>
      <c r="BW449" s="34">
        <v>0.99552208891127458</v>
      </c>
      <c r="BX449" s="34">
        <v>0.99546003709180764</v>
      </c>
      <c r="BY449" s="34">
        <v>0.99539798914008859</v>
      </c>
      <c r="BZ449" s="34">
        <v>0.99533594505587586</v>
      </c>
      <c r="CA449" s="34">
        <v>0.99527390483892897</v>
      </c>
      <c r="CB449" s="34">
        <v>0.99521186848900656</v>
      </c>
      <c r="CC449" s="34">
        <v>0.99514983600586759</v>
      </c>
      <c r="CD449" s="34">
        <v>0.99508780738927105</v>
      </c>
      <c r="CE449" s="34">
        <v>0.99502578263897612</v>
      </c>
      <c r="CF449" s="34">
        <v>0.99496376175474166</v>
      </c>
      <c r="CG449" s="34">
        <v>0.99490174473632664</v>
      </c>
      <c r="CH449" s="34">
        <v>0.99483973158349004</v>
      </c>
      <c r="CI449" s="34">
        <v>0.99477772229599115</v>
      </c>
      <c r="CJ449" s="34">
        <v>0.99471571687358906</v>
      </c>
      <c r="CK449" s="34">
        <v>0.99465371531604274</v>
      </c>
      <c r="CL449" s="34">
        <v>0.99459171762311116</v>
      </c>
      <c r="CM449" s="34">
        <v>0.9945297237945534</v>
      </c>
      <c r="CN449" s="34">
        <v>0.99446773383012899</v>
      </c>
      <c r="CO449" s="34">
        <v>0.99440574772959678</v>
      </c>
      <c r="CP449" s="34">
        <v>0.99434376549271597</v>
      </c>
      <c r="CQ449" s="34">
        <v>0.99428178711924564</v>
      </c>
      <c r="CR449" s="34">
        <v>0.99418882289425126</v>
      </c>
      <c r="CS449" s="34">
        <v>0.99409586736130684</v>
      </c>
      <c r="CT449" s="34">
        <v>0.99400292051959993</v>
      </c>
      <c r="CU449" s="34">
        <v>0.99390998236831796</v>
      </c>
      <c r="CV449" s="34">
        <v>0.99381705290664812</v>
      </c>
      <c r="CW449" s="34">
        <v>0.99372413213377797</v>
      </c>
      <c r="CX449" s="34">
        <v>0.99363122004889526</v>
      </c>
      <c r="CY449" s="34">
        <v>0.99353831665118764</v>
      </c>
      <c r="CZ449" s="34">
        <v>0.99344542193984309</v>
      </c>
      <c r="DA449" s="34">
        <v>0.99335253591404893</v>
      </c>
      <c r="DB449" s="34">
        <v>0.99325965857299336</v>
      </c>
    </row>
    <row r="450" spans="1:106" x14ac:dyDescent="0.2">
      <c r="A450" s="13">
        <f t="shared" ca="1" si="6"/>
        <v>44900</v>
      </c>
      <c r="B450" s="34">
        <v>1.0000623348172251</v>
      </c>
      <c r="C450" s="34">
        <v>1</v>
      </c>
      <c r="D450" s="34">
        <v>0.99993766906816206</v>
      </c>
      <c r="E450" s="34">
        <v>0.99987534202146944</v>
      </c>
      <c r="F450" s="34">
        <v>0.99981301885967966</v>
      </c>
      <c r="G450" s="34">
        <v>0.99975069958255058</v>
      </c>
      <c r="H450" s="34">
        <v>0.99968838418983996</v>
      </c>
      <c r="I450" s="34">
        <v>0.9996260726813061</v>
      </c>
      <c r="J450" s="34">
        <v>0.99956376505670663</v>
      </c>
      <c r="K450" s="34">
        <v>0.99950146131579942</v>
      </c>
      <c r="L450" s="34">
        <v>0.99943916145834222</v>
      </c>
      <c r="M450" s="34">
        <v>0.99937686548409332</v>
      </c>
      <c r="N450" s="34">
        <v>0.99931457339281049</v>
      </c>
      <c r="O450" s="34">
        <v>0.9992522851842518</v>
      </c>
      <c r="P450" s="34">
        <v>0.99919000085817533</v>
      </c>
      <c r="Q450" s="34">
        <v>0.99912772041433895</v>
      </c>
      <c r="R450" s="34">
        <v>0.99906544385250051</v>
      </c>
      <c r="S450" s="34">
        <v>0.99900317117241821</v>
      </c>
      <c r="T450" s="34">
        <v>0.99894090237385014</v>
      </c>
      <c r="U450" s="34">
        <v>0.99887863745655447</v>
      </c>
      <c r="V450" s="34">
        <v>0.99881637642028875</v>
      </c>
      <c r="W450" s="34">
        <v>0.99875411926481172</v>
      </c>
      <c r="X450" s="34">
        <v>0.99869186598988102</v>
      </c>
      <c r="Y450" s="34">
        <v>0.99862961659525507</v>
      </c>
      <c r="Z450" s="34">
        <v>0.99856737108069182</v>
      </c>
      <c r="AA450" s="34">
        <v>0.99850512944594971</v>
      </c>
      <c r="AB450" s="34">
        <v>0.99844289169078648</v>
      </c>
      <c r="AC450" s="34">
        <v>0.99838065781496055</v>
      </c>
      <c r="AD450" s="34">
        <v>0.9983184278182301</v>
      </c>
      <c r="AE450" s="34">
        <v>0.99825620170035334</v>
      </c>
      <c r="AF450" s="34">
        <v>0.99819397946108868</v>
      </c>
      <c r="AG450" s="34">
        <v>0.99813176110019375</v>
      </c>
      <c r="AH450" s="34">
        <v>0.99806954661742753</v>
      </c>
      <c r="AI450" s="34">
        <v>0.99800733601254787</v>
      </c>
      <c r="AJ450" s="34">
        <v>0.99794512928531343</v>
      </c>
      <c r="AK450" s="34">
        <v>0.99788292643548193</v>
      </c>
      <c r="AL450" s="34">
        <v>0.99782072746281236</v>
      </c>
      <c r="AM450" s="34">
        <v>0.99775853236706247</v>
      </c>
      <c r="AN450" s="34">
        <v>0.99769634114799088</v>
      </c>
      <c r="AO450" s="34">
        <v>0.99763415380535614</v>
      </c>
      <c r="AP450" s="34">
        <v>0.99757197033891631</v>
      </c>
      <c r="AQ450" s="34">
        <v>0.99750979074842983</v>
      </c>
      <c r="AR450" s="34">
        <v>0.99744761503365498</v>
      </c>
      <c r="AS450" s="34">
        <v>0.99738544319435074</v>
      </c>
      <c r="AT450" s="34">
        <v>0.99732327523027486</v>
      </c>
      <c r="AU450" s="34">
        <v>0.99726111114118621</v>
      </c>
      <c r="AV450" s="34">
        <v>0.9971989509268433</v>
      </c>
      <c r="AW450" s="34">
        <v>0.99713679458700422</v>
      </c>
      <c r="AX450" s="34">
        <v>0.99707464212142793</v>
      </c>
      <c r="AY450" s="34">
        <v>0.99701249352987276</v>
      </c>
      <c r="AZ450" s="34">
        <v>0.99695034881209699</v>
      </c>
      <c r="BA450" s="34">
        <v>0.99688820796785971</v>
      </c>
      <c r="BB450" s="34">
        <v>0.99682607099691889</v>
      </c>
      <c r="BC450" s="34">
        <v>0.9967639378990335</v>
      </c>
      <c r="BD450" s="34">
        <v>0.99670180867396196</v>
      </c>
      <c r="BE450" s="34">
        <v>0.99663968332146291</v>
      </c>
      <c r="BF450" s="34">
        <v>0.99657756184129487</v>
      </c>
      <c r="BG450" s="34">
        <v>0.99651544423321681</v>
      </c>
      <c r="BH450" s="34">
        <v>0.99645333049698681</v>
      </c>
      <c r="BI450" s="34">
        <v>0.99639122063236407</v>
      </c>
      <c r="BJ450" s="34">
        <v>0.99632911463910701</v>
      </c>
      <c r="BK450" s="34">
        <v>0.99626701251697447</v>
      </c>
      <c r="BL450" s="34">
        <v>0.99620491426572511</v>
      </c>
      <c r="BM450" s="34">
        <v>0.99614281988511755</v>
      </c>
      <c r="BN450" s="34">
        <v>0.99608072937491055</v>
      </c>
      <c r="BO450" s="34">
        <v>0.99601864273486307</v>
      </c>
      <c r="BP450" s="34">
        <v>0.99595655996473353</v>
      </c>
      <c r="BQ450" s="34">
        <v>0.99589448106428102</v>
      </c>
      <c r="BR450" s="34">
        <v>0.99583240603326406</v>
      </c>
      <c r="BS450" s="34">
        <v>0.99577033487144184</v>
      </c>
      <c r="BT450" s="34">
        <v>0.99570826757857278</v>
      </c>
      <c r="BU450" s="34">
        <v>0.99564620415441618</v>
      </c>
      <c r="BV450" s="34">
        <v>0.99558414459873046</v>
      </c>
      <c r="BW450" s="34">
        <v>0.99552208891127458</v>
      </c>
      <c r="BX450" s="34">
        <v>0.99546003709180764</v>
      </c>
      <c r="BY450" s="34">
        <v>0.99539798914008859</v>
      </c>
      <c r="BZ450" s="34">
        <v>0.99533594505587586</v>
      </c>
      <c r="CA450" s="34">
        <v>0.99527390483892897</v>
      </c>
      <c r="CB450" s="34">
        <v>0.99521186848900656</v>
      </c>
      <c r="CC450" s="34">
        <v>0.99514983600586759</v>
      </c>
      <c r="CD450" s="34">
        <v>0.99508780738927105</v>
      </c>
      <c r="CE450" s="34">
        <v>0.99502578263897612</v>
      </c>
      <c r="CF450" s="34">
        <v>0.99496376175474166</v>
      </c>
      <c r="CG450" s="34">
        <v>0.99490174473632664</v>
      </c>
      <c r="CH450" s="34">
        <v>0.99483973158349004</v>
      </c>
      <c r="CI450" s="34">
        <v>0.99477772229599115</v>
      </c>
      <c r="CJ450" s="34">
        <v>0.99471571687358906</v>
      </c>
      <c r="CK450" s="34">
        <v>0.99465371531604274</v>
      </c>
      <c r="CL450" s="34">
        <v>0.99459171762311116</v>
      </c>
      <c r="CM450" s="34">
        <v>0.9945297237945534</v>
      </c>
      <c r="CN450" s="34">
        <v>0.99446773383012899</v>
      </c>
      <c r="CO450" s="34">
        <v>0.99440574772959678</v>
      </c>
      <c r="CP450" s="34">
        <v>0.99434376549271597</v>
      </c>
      <c r="CQ450" s="34">
        <v>0.99428178711924564</v>
      </c>
      <c r="CR450" s="34">
        <v>0.99418882289425126</v>
      </c>
      <c r="CS450" s="34">
        <v>0.99409586736130684</v>
      </c>
      <c r="CT450" s="34">
        <v>0.99400292051959993</v>
      </c>
      <c r="CU450" s="34">
        <v>0.99390998236831796</v>
      </c>
      <c r="CV450" s="34">
        <v>0.99381705290664812</v>
      </c>
      <c r="CW450" s="34">
        <v>0.99372413213377797</v>
      </c>
      <c r="CX450" s="34">
        <v>0.99363122004889526</v>
      </c>
      <c r="CY450" s="34">
        <v>0.99353831665118764</v>
      </c>
      <c r="CZ450" s="34">
        <v>0.99344542193984309</v>
      </c>
      <c r="DA450" s="34">
        <v>0.99335253591404893</v>
      </c>
      <c r="DB450" s="34">
        <v>0.99325965857299336</v>
      </c>
    </row>
    <row r="451" spans="1:106" x14ac:dyDescent="0.2">
      <c r="A451" s="13">
        <f t="shared" ca="1" si="6"/>
        <v>44901</v>
      </c>
      <c r="B451" s="34">
        <v>1.0000623348172251</v>
      </c>
      <c r="C451" s="34">
        <v>1</v>
      </c>
      <c r="D451" s="34">
        <v>0.99993766906816206</v>
      </c>
      <c r="E451" s="34">
        <v>0.99987534202146944</v>
      </c>
      <c r="F451" s="34">
        <v>0.99981301885967966</v>
      </c>
      <c r="G451" s="34">
        <v>0.99975069958255058</v>
      </c>
      <c r="H451" s="34">
        <v>0.99968838418983996</v>
      </c>
      <c r="I451" s="34">
        <v>0.9996260726813061</v>
      </c>
      <c r="J451" s="34">
        <v>0.99956376505670663</v>
      </c>
      <c r="K451" s="34">
        <v>0.99950146131579942</v>
      </c>
      <c r="L451" s="34">
        <v>0.99943916145834222</v>
      </c>
      <c r="M451" s="34">
        <v>0.99937686548409332</v>
      </c>
      <c r="N451" s="34">
        <v>0.99931457339281049</v>
      </c>
      <c r="O451" s="34">
        <v>0.9992522851842518</v>
      </c>
      <c r="P451" s="34">
        <v>0.99919000085817533</v>
      </c>
      <c r="Q451" s="34">
        <v>0.99912772041433895</v>
      </c>
      <c r="R451" s="34">
        <v>0.99906544385250051</v>
      </c>
      <c r="S451" s="34">
        <v>0.99900317117241821</v>
      </c>
      <c r="T451" s="34">
        <v>0.99894090237385014</v>
      </c>
      <c r="U451" s="34">
        <v>0.99887863745655447</v>
      </c>
      <c r="V451" s="34">
        <v>0.99881637642028875</v>
      </c>
      <c r="W451" s="34">
        <v>0.99875411926481172</v>
      </c>
      <c r="X451" s="34">
        <v>0.99869186598988102</v>
      </c>
      <c r="Y451" s="34">
        <v>0.99862961659525507</v>
      </c>
      <c r="Z451" s="34">
        <v>0.99856737108069182</v>
      </c>
      <c r="AA451" s="34">
        <v>0.99850512944594971</v>
      </c>
      <c r="AB451" s="34">
        <v>0.99844289169078648</v>
      </c>
      <c r="AC451" s="34">
        <v>0.99838065781496055</v>
      </c>
      <c r="AD451" s="34">
        <v>0.9983184278182301</v>
      </c>
      <c r="AE451" s="34">
        <v>0.99825620170035334</v>
      </c>
      <c r="AF451" s="34">
        <v>0.99819397946108868</v>
      </c>
      <c r="AG451" s="34">
        <v>0.99813176110019375</v>
      </c>
      <c r="AH451" s="34">
        <v>0.99806954661742753</v>
      </c>
      <c r="AI451" s="34">
        <v>0.99800733601254787</v>
      </c>
      <c r="AJ451" s="34">
        <v>0.99794512928531343</v>
      </c>
      <c r="AK451" s="34">
        <v>0.99788292643548193</v>
      </c>
      <c r="AL451" s="34">
        <v>0.99782072746281236</v>
      </c>
      <c r="AM451" s="34">
        <v>0.99775853236706247</v>
      </c>
      <c r="AN451" s="34">
        <v>0.99769634114799088</v>
      </c>
      <c r="AO451" s="34">
        <v>0.99763415380535614</v>
      </c>
      <c r="AP451" s="34">
        <v>0.99757197033891631</v>
      </c>
      <c r="AQ451" s="34">
        <v>0.99750979074842983</v>
      </c>
      <c r="AR451" s="34">
        <v>0.99744761503365498</v>
      </c>
      <c r="AS451" s="34">
        <v>0.99738544319435074</v>
      </c>
      <c r="AT451" s="34">
        <v>0.99732327523027486</v>
      </c>
      <c r="AU451" s="34">
        <v>0.99726111114118621</v>
      </c>
      <c r="AV451" s="34">
        <v>0.9971989509268433</v>
      </c>
      <c r="AW451" s="34">
        <v>0.99713679458700422</v>
      </c>
      <c r="AX451" s="34">
        <v>0.99707464212142793</v>
      </c>
      <c r="AY451" s="34">
        <v>0.99701249352987276</v>
      </c>
      <c r="AZ451" s="34">
        <v>0.99695034881209699</v>
      </c>
      <c r="BA451" s="34">
        <v>0.99688820796785971</v>
      </c>
      <c r="BB451" s="34">
        <v>0.99682607099691889</v>
      </c>
      <c r="BC451" s="34">
        <v>0.9967639378990335</v>
      </c>
      <c r="BD451" s="34">
        <v>0.99670180867396196</v>
      </c>
      <c r="BE451" s="34">
        <v>0.99663968332146291</v>
      </c>
      <c r="BF451" s="34">
        <v>0.99657756184129487</v>
      </c>
      <c r="BG451" s="34">
        <v>0.99651544423321681</v>
      </c>
      <c r="BH451" s="34">
        <v>0.99645333049698681</v>
      </c>
      <c r="BI451" s="34">
        <v>0.99639122063236407</v>
      </c>
      <c r="BJ451" s="34">
        <v>0.99632911463910701</v>
      </c>
      <c r="BK451" s="34">
        <v>0.99626701251697447</v>
      </c>
      <c r="BL451" s="34">
        <v>0.99620491426572511</v>
      </c>
      <c r="BM451" s="34">
        <v>0.99614281988511755</v>
      </c>
      <c r="BN451" s="34">
        <v>0.99608072937491055</v>
      </c>
      <c r="BO451" s="34">
        <v>0.99601864273486307</v>
      </c>
      <c r="BP451" s="34">
        <v>0.99595655996473353</v>
      </c>
      <c r="BQ451" s="34">
        <v>0.99589448106428102</v>
      </c>
      <c r="BR451" s="34">
        <v>0.99583240603326406</v>
      </c>
      <c r="BS451" s="34">
        <v>0.99577033487144184</v>
      </c>
      <c r="BT451" s="34">
        <v>0.99570826757857278</v>
      </c>
      <c r="BU451" s="34">
        <v>0.99564620415441618</v>
      </c>
      <c r="BV451" s="34">
        <v>0.99558414459873046</v>
      </c>
      <c r="BW451" s="34">
        <v>0.99552208891127458</v>
      </c>
      <c r="BX451" s="34">
        <v>0.99546003709180764</v>
      </c>
      <c r="BY451" s="34">
        <v>0.99539798914008859</v>
      </c>
      <c r="BZ451" s="34">
        <v>0.99533594505587586</v>
      </c>
      <c r="CA451" s="34">
        <v>0.99527390483892897</v>
      </c>
      <c r="CB451" s="34">
        <v>0.99521186848900656</v>
      </c>
      <c r="CC451" s="34">
        <v>0.99514983600586759</v>
      </c>
      <c r="CD451" s="34">
        <v>0.99508780738927105</v>
      </c>
      <c r="CE451" s="34">
        <v>0.99502578263897612</v>
      </c>
      <c r="CF451" s="34">
        <v>0.99496376175474166</v>
      </c>
      <c r="CG451" s="34">
        <v>0.99490174473632664</v>
      </c>
      <c r="CH451" s="34">
        <v>0.99483973158349004</v>
      </c>
      <c r="CI451" s="34">
        <v>0.99477772229599115</v>
      </c>
      <c r="CJ451" s="34">
        <v>0.99471571687358906</v>
      </c>
      <c r="CK451" s="34">
        <v>0.99465371531604274</v>
      </c>
      <c r="CL451" s="34">
        <v>0.99459171762311116</v>
      </c>
      <c r="CM451" s="34">
        <v>0.9945297237945534</v>
      </c>
      <c r="CN451" s="34">
        <v>0.99446773383012899</v>
      </c>
      <c r="CO451" s="34">
        <v>0.99440574772959678</v>
      </c>
      <c r="CP451" s="34">
        <v>0.99434376549271597</v>
      </c>
      <c r="CQ451" s="34">
        <v>0.99428178711924564</v>
      </c>
      <c r="CR451" s="34">
        <v>0.99418882289425126</v>
      </c>
      <c r="CS451" s="34">
        <v>0.99409586736130684</v>
      </c>
      <c r="CT451" s="34">
        <v>0.99400292051959993</v>
      </c>
      <c r="CU451" s="34">
        <v>0.99390998236831796</v>
      </c>
      <c r="CV451" s="34">
        <v>0.99381705290664812</v>
      </c>
      <c r="CW451" s="34">
        <v>0.99372413213377797</v>
      </c>
      <c r="CX451" s="34">
        <v>0.99363122004889526</v>
      </c>
      <c r="CY451" s="34">
        <v>0.99353831665118764</v>
      </c>
      <c r="CZ451" s="34">
        <v>0.99344542193984309</v>
      </c>
      <c r="DA451" s="34">
        <v>0.99335253591404893</v>
      </c>
      <c r="DB451" s="34">
        <v>0.99325965857299336</v>
      </c>
    </row>
    <row r="452" spans="1:106" x14ac:dyDescent="0.2">
      <c r="A452" s="13">
        <f t="shared" ref="A452:A515" ca="1" si="7">IF(WORKDAY(A$2,ROW()-2)&gt;TODAY(),"",WORKDAY(A$2,ROW()-2))</f>
        <v>44902</v>
      </c>
      <c r="B452" s="34">
        <v>1.0000623348172251</v>
      </c>
      <c r="C452" s="34">
        <v>1</v>
      </c>
      <c r="D452" s="34">
        <v>0.99993766906816206</v>
      </c>
      <c r="E452" s="34">
        <v>0.99987534202146944</v>
      </c>
      <c r="F452" s="34">
        <v>0.99981301885967966</v>
      </c>
      <c r="G452" s="34">
        <v>0.99975069958255058</v>
      </c>
      <c r="H452" s="34">
        <v>0.99968838418983996</v>
      </c>
      <c r="I452" s="34">
        <v>0.9996260726813061</v>
      </c>
      <c r="J452" s="34">
        <v>0.99956376505670663</v>
      </c>
      <c r="K452" s="34">
        <v>0.99950146131579942</v>
      </c>
      <c r="L452" s="34">
        <v>0.99943916145834222</v>
      </c>
      <c r="M452" s="34">
        <v>0.99937686548409332</v>
      </c>
      <c r="N452" s="34">
        <v>0.99931457339281049</v>
      </c>
      <c r="O452" s="34">
        <v>0.9992522851842518</v>
      </c>
      <c r="P452" s="34">
        <v>0.99919000085817533</v>
      </c>
      <c r="Q452" s="34">
        <v>0.99912772041433895</v>
      </c>
      <c r="R452" s="34">
        <v>0.99906544385250051</v>
      </c>
      <c r="S452" s="34">
        <v>0.99900317117241821</v>
      </c>
      <c r="T452" s="34">
        <v>0.99894090237385014</v>
      </c>
      <c r="U452" s="34">
        <v>0.99887863745655447</v>
      </c>
      <c r="V452" s="34">
        <v>0.99881637642028875</v>
      </c>
      <c r="W452" s="34">
        <v>0.99875411926481172</v>
      </c>
      <c r="X452" s="34">
        <v>0.99869186598988102</v>
      </c>
      <c r="Y452" s="34">
        <v>0.99862961659525507</v>
      </c>
      <c r="Z452" s="34">
        <v>0.99856737108069182</v>
      </c>
      <c r="AA452" s="34">
        <v>0.99850512944594971</v>
      </c>
      <c r="AB452" s="34">
        <v>0.99844289169078648</v>
      </c>
      <c r="AC452" s="34">
        <v>0.99838065781496055</v>
      </c>
      <c r="AD452" s="34">
        <v>0.9983184278182301</v>
      </c>
      <c r="AE452" s="34">
        <v>0.99825620170035334</v>
      </c>
      <c r="AF452" s="34">
        <v>0.99819397946108868</v>
      </c>
      <c r="AG452" s="34">
        <v>0.99813176110019375</v>
      </c>
      <c r="AH452" s="34">
        <v>0.99806954661742753</v>
      </c>
      <c r="AI452" s="34">
        <v>0.99800733601254787</v>
      </c>
      <c r="AJ452" s="34">
        <v>0.99794512928531343</v>
      </c>
      <c r="AK452" s="34">
        <v>0.99788292643548193</v>
      </c>
      <c r="AL452" s="34">
        <v>0.99782072746281236</v>
      </c>
      <c r="AM452" s="34">
        <v>0.99775853236706247</v>
      </c>
      <c r="AN452" s="34">
        <v>0.99769634114799088</v>
      </c>
      <c r="AO452" s="34">
        <v>0.99763415380535614</v>
      </c>
      <c r="AP452" s="34">
        <v>0.99757197033891631</v>
      </c>
      <c r="AQ452" s="34">
        <v>0.99750979074842983</v>
      </c>
      <c r="AR452" s="34">
        <v>0.99744761503365498</v>
      </c>
      <c r="AS452" s="34">
        <v>0.99738544319435074</v>
      </c>
      <c r="AT452" s="34">
        <v>0.99732327523027486</v>
      </c>
      <c r="AU452" s="34">
        <v>0.99726111114118621</v>
      </c>
      <c r="AV452" s="34">
        <v>0.9971989509268433</v>
      </c>
      <c r="AW452" s="34">
        <v>0.99713679458700422</v>
      </c>
      <c r="AX452" s="34">
        <v>0.99707464212142793</v>
      </c>
      <c r="AY452" s="34">
        <v>0.99701249352987276</v>
      </c>
      <c r="AZ452" s="34">
        <v>0.99695034881209699</v>
      </c>
      <c r="BA452" s="34">
        <v>0.99688820796785971</v>
      </c>
      <c r="BB452" s="34">
        <v>0.99682607099691889</v>
      </c>
      <c r="BC452" s="34">
        <v>0.9967639378990335</v>
      </c>
      <c r="BD452" s="34">
        <v>0.99670180867396196</v>
      </c>
      <c r="BE452" s="34">
        <v>0.99663968332146291</v>
      </c>
      <c r="BF452" s="34">
        <v>0.99657756184129487</v>
      </c>
      <c r="BG452" s="34">
        <v>0.99651544423321681</v>
      </c>
      <c r="BH452" s="34">
        <v>0.99645333049698681</v>
      </c>
      <c r="BI452" s="34">
        <v>0.99639122063236407</v>
      </c>
      <c r="BJ452" s="34">
        <v>0.99632911463910701</v>
      </c>
      <c r="BK452" s="34">
        <v>0.99626701251697447</v>
      </c>
      <c r="BL452" s="34">
        <v>0.99620491426572511</v>
      </c>
      <c r="BM452" s="34">
        <v>0.99614281988511755</v>
      </c>
      <c r="BN452" s="34">
        <v>0.99608072937491055</v>
      </c>
      <c r="BO452" s="34">
        <v>0.99601864273486307</v>
      </c>
      <c r="BP452" s="34">
        <v>0.99595655996473353</v>
      </c>
      <c r="BQ452" s="34">
        <v>0.99589448106428102</v>
      </c>
      <c r="BR452" s="34">
        <v>0.99583240603326406</v>
      </c>
      <c r="BS452" s="34">
        <v>0.99577033487144184</v>
      </c>
      <c r="BT452" s="34">
        <v>0.99570826757857278</v>
      </c>
      <c r="BU452" s="34">
        <v>0.99564620415441618</v>
      </c>
      <c r="BV452" s="34">
        <v>0.99558414459873046</v>
      </c>
      <c r="BW452" s="34">
        <v>0.99552208891127458</v>
      </c>
      <c r="BX452" s="34">
        <v>0.99546003709180764</v>
      </c>
      <c r="BY452" s="34">
        <v>0.99539798914008859</v>
      </c>
      <c r="BZ452" s="34">
        <v>0.99533594505587586</v>
      </c>
      <c r="CA452" s="34">
        <v>0.99527390483892897</v>
      </c>
      <c r="CB452" s="34">
        <v>0.99521186848900656</v>
      </c>
      <c r="CC452" s="34">
        <v>0.99514983600586759</v>
      </c>
      <c r="CD452" s="34">
        <v>0.99508780738927105</v>
      </c>
      <c r="CE452" s="34">
        <v>0.99502578263897612</v>
      </c>
      <c r="CF452" s="34">
        <v>0.99496376175474166</v>
      </c>
      <c r="CG452" s="34">
        <v>0.99490174473632664</v>
      </c>
      <c r="CH452" s="34">
        <v>0.99483973158349004</v>
      </c>
      <c r="CI452" s="34">
        <v>0.99477772229599115</v>
      </c>
      <c r="CJ452" s="34">
        <v>0.99471571687358906</v>
      </c>
      <c r="CK452" s="34">
        <v>0.99465371531604274</v>
      </c>
      <c r="CL452" s="34">
        <v>0.99459171762311116</v>
      </c>
      <c r="CM452" s="34">
        <v>0.9945297237945534</v>
      </c>
      <c r="CN452" s="34">
        <v>0.99446773383012899</v>
      </c>
      <c r="CO452" s="34">
        <v>0.99440574772959678</v>
      </c>
      <c r="CP452" s="34">
        <v>0.99434376549271597</v>
      </c>
      <c r="CQ452" s="34">
        <v>0.99428178711924564</v>
      </c>
      <c r="CR452" s="34">
        <v>0.99418882289425126</v>
      </c>
      <c r="CS452" s="34">
        <v>0.99409586736130684</v>
      </c>
      <c r="CT452" s="34">
        <v>0.99400292051959993</v>
      </c>
      <c r="CU452" s="34">
        <v>0.99390998236831796</v>
      </c>
      <c r="CV452" s="34">
        <v>0.99381705290664812</v>
      </c>
      <c r="CW452" s="34">
        <v>0.99372413213377797</v>
      </c>
      <c r="CX452" s="34">
        <v>0.99363122004889526</v>
      </c>
      <c r="CY452" s="34">
        <v>0.99353831665118764</v>
      </c>
      <c r="CZ452" s="34">
        <v>0.99344542193984309</v>
      </c>
      <c r="DA452" s="34">
        <v>0.99335253591404893</v>
      </c>
      <c r="DB452" s="34">
        <v>0.99325965857299336</v>
      </c>
    </row>
    <row r="453" spans="1:106" x14ac:dyDescent="0.2">
      <c r="A453" s="13">
        <f t="shared" ca="1" si="7"/>
        <v>44903</v>
      </c>
      <c r="B453" s="34">
        <v>1.0000623348172251</v>
      </c>
      <c r="C453" s="34">
        <v>1</v>
      </c>
      <c r="D453" s="34">
        <v>0.99993766906816206</v>
      </c>
      <c r="E453" s="34">
        <v>0.99987534202146944</v>
      </c>
      <c r="F453" s="34">
        <v>0.99981301885967966</v>
      </c>
      <c r="G453" s="34">
        <v>0.99975069958255058</v>
      </c>
      <c r="H453" s="34">
        <v>0.99968838418983996</v>
      </c>
      <c r="I453" s="34">
        <v>0.9996260726813061</v>
      </c>
      <c r="J453" s="34">
        <v>0.99956376505670663</v>
      </c>
      <c r="K453" s="34">
        <v>0.99950146131579942</v>
      </c>
      <c r="L453" s="34">
        <v>0.99943916145834222</v>
      </c>
      <c r="M453" s="34">
        <v>0.99937686548409332</v>
      </c>
      <c r="N453" s="34">
        <v>0.99931457339281049</v>
      </c>
      <c r="O453" s="34">
        <v>0.9992522851842518</v>
      </c>
      <c r="P453" s="34">
        <v>0.99919000085817533</v>
      </c>
      <c r="Q453" s="34">
        <v>0.99912772041433895</v>
      </c>
      <c r="R453" s="34">
        <v>0.99906544385250051</v>
      </c>
      <c r="S453" s="34">
        <v>0.99900317117241821</v>
      </c>
      <c r="T453" s="34">
        <v>0.99894090237385014</v>
      </c>
      <c r="U453" s="34">
        <v>0.99887863745655447</v>
      </c>
      <c r="V453" s="34">
        <v>0.99881637642028875</v>
      </c>
      <c r="W453" s="34">
        <v>0.99875411926481172</v>
      </c>
      <c r="X453" s="34">
        <v>0.99869186598988102</v>
      </c>
      <c r="Y453" s="34">
        <v>0.99862961659525507</v>
      </c>
      <c r="Z453" s="34">
        <v>0.99856737108069182</v>
      </c>
      <c r="AA453" s="34">
        <v>0.99850512944594971</v>
      </c>
      <c r="AB453" s="34">
        <v>0.99844289169078648</v>
      </c>
      <c r="AC453" s="34">
        <v>0.99838065781496055</v>
      </c>
      <c r="AD453" s="34">
        <v>0.9983184278182301</v>
      </c>
      <c r="AE453" s="34">
        <v>0.99825620170035334</v>
      </c>
      <c r="AF453" s="34">
        <v>0.99819397946108868</v>
      </c>
      <c r="AG453" s="34">
        <v>0.99813176110019375</v>
      </c>
      <c r="AH453" s="34">
        <v>0.99806954661742753</v>
      </c>
      <c r="AI453" s="34">
        <v>0.99800733601254787</v>
      </c>
      <c r="AJ453" s="34">
        <v>0.99794512928531343</v>
      </c>
      <c r="AK453" s="34">
        <v>0.99788292643548193</v>
      </c>
      <c r="AL453" s="34">
        <v>0.99782072746281236</v>
      </c>
      <c r="AM453" s="34">
        <v>0.99775853236706247</v>
      </c>
      <c r="AN453" s="34">
        <v>0.99769634114799088</v>
      </c>
      <c r="AO453" s="34">
        <v>0.99763415380535614</v>
      </c>
      <c r="AP453" s="34">
        <v>0.99757197033891631</v>
      </c>
      <c r="AQ453" s="34">
        <v>0.99750979074842983</v>
      </c>
      <c r="AR453" s="34">
        <v>0.99744761503365498</v>
      </c>
      <c r="AS453" s="34">
        <v>0.99738544319435074</v>
      </c>
      <c r="AT453" s="34">
        <v>0.99732327523027486</v>
      </c>
      <c r="AU453" s="34">
        <v>0.99726111114118621</v>
      </c>
      <c r="AV453" s="34">
        <v>0.9971989509268433</v>
      </c>
      <c r="AW453" s="34">
        <v>0.99713679458700422</v>
      </c>
      <c r="AX453" s="34">
        <v>0.99707464212142793</v>
      </c>
      <c r="AY453" s="34">
        <v>0.99701249352987276</v>
      </c>
      <c r="AZ453" s="34">
        <v>0.99695034881209699</v>
      </c>
      <c r="BA453" s="34">
        <v>0.99688820796785971</v>
      </c>
      <c r="BB453" s="34">
        <v>0.99682607099691889</v>
      </c>
      <c r="BC453" s="34">
        <v>0.9967639378990335</v>
      </c>
      <c r="BD453" s="34">
        <v>0.99670180867396196</v>
      </c>
      <c r="BE453" s="34">
        <v>0.99663968332146291</v>
      </c>
      <c r="BF453" s="34">
        <v>0.99657756184129487</v>
      </c>
      <c r="BG453" s="34">
        <v>0.99651544423321681</v>
      </c>
      <c r="BH453" s="34">
        <v>0.99645333049698681</v>
      </c>
      <c r="BI453" s="34">
        <v>0.99639122063236407</v>
      </c>
      <c r="BJ453" s="34">
        <v>0.99632911463910701</v>
      </c>
      <c r="BK453" s="34">
        <v>0.99626701251697447</v>
      </c>
      <c r="BL453" s="34">
        <v>0.99620491426572511</v>
      </c>
      <c r="BM453" s="34">
        <v>0.99614281988511755</v>
      </c>
      <c r="BN453" s="34">
        <v>0.99608072937491055</v>
      </c>
      <c r="BO453" s="34">
        <v>0.99601864273486307</v>
      </c>
      <c r="BP453" s="34">
        <v>0.99595655996473353</v>
      </c>
      <c r="BQ453" s="34">
        <v>0.99589448106428102</v>
      </c>
      <c r="BR453" s="34">
        <v>0.99583240603326406</v>
      </c>
      <c r="BS453" s="34">
        <v>0.99577033487144184</v>
      </c>
      <c r="BT453" s="34">
        <v>0.99570826757857278</v>
      </c>
      <c r="BU453" s="34">
        <v>0.99564620415441618</v>
      </c>
      <c r="BV453" s="34">
        <v>0.99558414459873046</v>
      </c>
      <c r="BW453" s="34">
        <v>0.99552208891127458</v>
      </c>
      <c r="BX453" s="34">
        <v>0.99546003709180764</v>
      </c>
      <c r="BY453" s="34">
        <v>0.99539798914008859</v>
      </c>
      <c r="BZ453" s="34">
        <v>0.99533594505587586</v>
      </c>
      <c r="CA453" s="34">
        <v>0.99527390483892897</v>
      </c>
      <c r="CB453" s="34">
        <v>0.99521186848900656</v>
      </c>
      <c r="CC453" s="34">
        <v>0.99514983600586759</v>
      </c>
      <c r="CD453" s="34">
        <v>0.99508780738927105</v>
      </c>
      <c r="CE453" s="34">
        <v>0.99502578263897612</v>
      </c>
      <c r="CF453" s="34">
        <v>0.99496376175474166</v>
      </c>
      <c r="CG453" s="34">
        <v>0.99490174473632664</v>
      </c>
      <c r="CH453" s="34">
        <v>0.99483973158349004</v>
      </c>
      <c r="CI453" s="34">
        <v>0.99477772229599115</v>
      </c>
      <c r="CJ453" s="34">
        <v>0.99471571687358906</v>
      </c>
      <c r="CK453" s="34">
        <v>0.99465371531604274</v>
      </c>
      <c r="CL453" s="34">
        <v>0.99459171762311116</v>
      </c>
      <c r="CM453" s="34">
        <v>0.9945297237945534</v>
      </c>
      <c r="CN453" s="34">
        <v>0.99446773383012899</v>
      </c>
      <c r="CO453" s="34">
        <v>0.99440574772959678</v>
      </c>
      <c r="CP453" s="34">
        <v>0.99434376549271597</v>
      </c>
      <c r="CQ453" s="34">
        <v>0.99428178711924564</v>
      </c>
      <c r="CR453" s="34">
        <v>0.99418882289425126</v>
      </c>
      <c r="CS453" s="34">
        <v>0.99409586736130684</v>
      </c>
      <c r="CT453" s="34">
        <v>0.99400292051959993</v>
      </c>
      <c r="CU453" s="34">
        <v>0.99390998236831796</v>
      </c>
      <c r="CV453" s="34">
        <v>0.99381705290664812</v>
      </c>
      <c r="CW453" s="34">
        <v>0.99372413213377797</v>
      </c>
      <c r="CX453" s="34">
        <v>0.99363122004889526</v>
      </c>
      <c r="CY453" s="34">
        <v>0.99353831665118764</v>
      </c>
      <c r="CZ453" s="34">
        <v>0.99344542193984309</v>
      </c>
      <c r="DA453" s="34">
        <v>0.99335253591404893</v>
      </c>
      <c r="DB453" s="34">
        <v>0.99325965857299336</v>
      </c>
    </row>
    <row r="454" spans="1:106" x14ac:dyDescent="0.2">
      <c r="A454" s="13">
        <f t="shared" ca="1" si="7"/>
        <v>44904</v>
      </c>
      <c r="B454" s="34">
        <v>1.0000623348172251</v>
      </c>
      <c r="C454" s="34">
        <v>1</v>
      </c>
      <c r="D454" s="34">
        <v>0.99993766906816206</v>
      </c>
      <c r="E454" s="34">
        <v>0.99987534202146944</v>
      </c>
      <c r="F454" s="34">
        <v>0.99981301885967966</v>
      </c>
      <c r="G454" s="34">
        <v>0.99975069958255058</v>
      </c>
      <c r="H454" s="34">
        <v>0.99968838418983996</v>
      </c>
      <c r="I454" s="34">
        <v>0.9996260726813061</v>
      </c>
      <c r="J454" s="34">
        <v>0.99956376505670663</v>
      </c>
      <c r="K454" s="34">
        <v>0.99950146131579942</v>
      </c>
      <c r="L454" s="34">
        <v>0.99943916145834222</v>
      </c>
      <c r="M454" s="34">
        <v>0.99937686548409332</v>
      </c>
      <c r="N454" s="34">
        <v>0.99931457339281049</v>
      </c>
      <c r="O454" s="34">
        <v>0.9992522851842518</v>
      </c>
      <c r="P454" s="34">
        <v>0.99919000085817533</v>
      </c>
      <c r="Q454" s="34">
        <v>0.99912772041433895</v>
      </c>
      <c r="R454" s="34">
        <v>0.99906544385250051</v>
      </c>
      <c r="S454" s="34">
        <v>0.99900317117241821</v>
      </c>
      <c r="T454" s="34">
        <v>0.99894090237385014</v>
      </c>
      <c r="U454" s="34">
        <v>0.99887863745655447</v>
      </c>
      <c r="V454" s="34">
        <v>0.99881637642028875</v>
      </c>
      <c r="W454" s="34">
        <v>0.99875411926481172</v>
      </c>
      <c r="X454" s="34">
        <v>0.99869186598988102</v>
      </c>
      <c r="Y454" s="34">
        <v>0.99862961659525507</v>
      </c>
      <c r="Z454" s="34">
        <v>0.99856737108069182</v>
      </c>
      <c r="AA454" s="34">
        <v>0.99850512944594971</v>
      </c>
      <c r="AB454" s="34">
        <v>0.99844289169078648</v>
      </c>
      <c r="AC454" s="34">
        <v>0.99838065781496055</v>
      </c>
      <c r="AD454" s="34">
        <v>0.9983184278182301</v>
      </c>
      <c r="AE454" s="34">
        <v>0.99825620170035334</v>
      </c>
      <c r="AF454" s="34">
        <v>0.99819397946108868</v>
      </c>
      <c r="AG454" s="34">
        <v>0.99813176110019375</v>
      </c>
      <c r="AH454" s="34">
        <v>0.99806954661742753</v>
      </c>
      <c r="AI454" s="34">
        <v>0.99800733601254787</v>
      </c>
      <c r="AJ454" s="34">
        <v>0.99794512928531343</v>
      </c>
      <c r="AK454" s="34">
        <v>0.99788292643548193</v>
      </c>
      <c r="AL454" s="34">
        <v>0.99782072746281236</v>
      </c>
      <c r="AM454" s="34">
        <v>0.99775853236706247</v>
      </c>
      <c r="AN454" s="34">
        <v>0.99769634114799088</v>
      </c>
      <c r="AO454" s="34">
        <v>0.99763415380535614</v>
      </c>
      <c r="AP454" s="34">
        <v>0.99757197033891631</v>
      </c>
      <c r="AQ454" s="34">
        <v>0.99750979074842983</v>
      </c>
      <c r="AR454" s="34">
        <v>0.99744761503365498</v>
      </c>
      <c r="AS454" s="34">
        <v>0.99738544319435074</v>
      </c>
      <c r="AT454" s="34">
        <v>0.99732327523027486</v>
      </c>
      <c r="AU454" s="34">
        <v>0.99726111114118621</v>
      </c>
      <c r="AV454" s="34">
        <v>0.9971989509268433</v>
      </c>
      <c r="AW454" s="34">
        <v>0.99713679458700422</v>
      </c>
      <c r="AX454" s="34">
        <v>0.99707464212142793</v>
      </c>
      <c r="AY454" s="34">
        <v>0.99701249352987276</v>
      </c>
      <c r="AZ454" s="34">
        <v>0.99695034881209699</v>
      </c>
      <c r="BA454" s="34">
        <v>0.99688820796785971</v>
      </c>
      <c r="BB454" s="34">
        <v>0.99682607099691889</v>
      </c>
      <c r="BC454" s="34">
        <v>0.9967639378990335</v>
      </c>
      <c r="BD454" s="34">
        <v>0.99670180867396196</v>
      </c>
      <c r="BE454" s="34">
        <v>0.99663968332146291</v>
      </c>
      <c r="BF454" s="34">
        <v>0.99657756184129487</v>
      </c>
      <c r="BG454" s="34">
        <v>0.99651544423321681</v>
      </c>
      <c r="BH454" s="34">
        <v>0.99645333049698681</v>
      </c>
      <c r="BI454" s="34">
        <v>0.99639122063236407</v>
      </c>
      <c r="BJ454" s="34">
        <v>0.99632911463910701</v>
      </c>
      <c r="BK454" s="34">
        <v>0.99626701251697447</v>
      </c>
      <c r="BL454" s="34">
        <v>0.99620491426572511</v>
      </c>
      <c r="BM454" s="34">
        <v>0.99614281988511755</v>
      </c>
      <c r="BN454" s="34">
        <v>0.99608072937491055</v>
      </c>
      <c r="BO454" s="34">
        <v>0.99601864273486307</v>
      </c>
      <c r="BP454" s="34">
        <v>0.99595655996473353</v>
      </c>
      <c r="BQ454" s="34">
        <v>0.99589448106428102</v>
      </c>
      <c r="BR454" s="34">
        <v>0.99583240603326406</v>
      </c>
      <c r="BS454" s="34">
        <v>0.99577033487144184</v>
      </c>
      <c r="BT454" s="34">
        <v>0.99570826757857278</v>
      </c>
      <c r="BU454" s="34">
        <v>0.99564620415441618</v>
      </c>
      <c r="BV454" s="34">
        <v>0.99558414459873046</v>
      </c>
      <c r="BW454" s="34">
        <v>0.99552208891127458</v>
      </c>
      <c r="BX454" s="34">
        <v>0.99546003709180764</v>
      </c>
      <c r="BY454" s="34">
        <v>0.99539798914008859</v>
      </c>
      <c r="BZ454" s="34">
        <v>0.99533594505587586</v>
      </c>
      <c r="CA454" s="34">
        <v>0.99527390483892897</v>
      </c>
      <c r="CB454" s="34">
        <v>0.99521186848900656</v>
      </c>
      <c r="CC454" s="34">
        <v>0.99514983600586759</v>
      </c>
      <c r="CD454" s="34">
        <v>0.99508780738927105</v>
      </c>
      <c r="CE454" s="34">
        <v>0.99502578263897612</v>
      </c>
      <c r="CF454" s="34">
        <v>0.99496376175474166</v>
      </c>
      <c r="CG454" s="34">
        <v>0.99490174473632664</v>
      </c>
      <c r="CH454" s="34">
        <v>0.99483973158349004</v>
      </c>
      <c r="CI454" s="34">
        <v>0.99477772229599115</v>
      </c>
      <c r="CJ454" s="34">
        <v>0.99471571687358906</v>
      </c>
      <c r="CK454" s="34">
        <v>0.99465371531604274</v>
      </c>
      <c r="CL454" s="34">
        <v>0.99459171762311116</v>
      </c>
      <c r="CM454" s="34">
        <v>0.9945297237945534</v>
      </c>
      <c r="CN454" s="34">
        <v>0.99446773383012899</v>
      </c>
      <c r="CO454" s="34">
        <v>0.99440574772959678</v>
      </c>
      <c r="CP454" s="34">
        <v>0.99434376549271597</v>
      </c>
      <c r="CQ454" s="34">
        <v>0.99428178711924564</v>
      </c>
      <c r="CR454" s="34">
        <v>0.99418882289425126</v>
      </c>
      <c r="CS454" s="34">
        <v>0.99409586736130684</v>
      </c>
      <c r="CT454" s="34">
        <v>0.99400292051959993</v>
      </c>
      <c r="CU454" s="34">
        <v>0.99390998236831796</v>
      </c>
      <c r="CV454" s="34">
        <v>0.99381705290664812</v>
      </c>
      <c r="CW454" s="34">
        <v>0.99372413213377797</v>
      </c>
      <c r="CX454" s="34">
        <v>0.99363122004889526</v>
      </c>
      <c r="CY454" s="34">
        <v>0.99353831665118764</v>
      </c>
      <c r="CZ454" s="34">
        <v>0.99344542193984309</v>
      </c>
      <c r="DA454" s="34">
        <v>0.99335253591404893</v>
      </c>
      <c r="DB454" s="34">
        <v>0.99325965857299336</v>
      </c>
    </row>
    <row r="455" spans="1:106" x14ac:dyDescent="0.2">
      <c r="A455" s="13">
        <f t="shared" ca="1" si="7"/>
        <v>44907</v>
      </c>
      <c r="B455" s="34">
        <v>1.0000623348172251</v>
      </c>
      <c r="C455" s="34">
        <v>1</v>
      </c>
      <c r="D455" s="34">
        <v>0.99993766906816206</v>
      </c>
      <c r="E455" s="34">
        <v>0.99987534202146944</v>
      </c>
      <c r="F455" s="34">
        <v>0.99981301885967966</v>
      </c>
      <c r="G455" s="34">
        <v>0.99975069958255058</v>
      </c>
      <c r="H455" s="34">
        <v>0.99968838418983996</v>
      </c>
      <c r="I455" s="34">
        <v>0.9996260726813061</v>
      </c>
      <c r="J455" s="34">
        <v>0.99956376505670663</v>
      </c>
      <c r="K455" s="34">
        <v>0.99950146131579942</v>
      </c>
      <c r="L455" s="34">
        <v>0.99943916145834222</v>
      </c>
      <c r="M455" s="34">
        <v>0.99937686548409332</v>
      </c>
      <c r="N455" s="34">
        <v>0.99931457339281049</v>
      </c>
      <c r="O455" s="34">
        <v>0.9992522851842518</v>
      </c>
      <c r="P455" s="34">
        <v>0.99919000085817533</v>
      </c>
      <c r="Q455" s="34">
        <v>0.99912772041433895</v>
      </c>
      <c r="R455" s="34">
        <v>0.99906544385250051</v>
      </c>
      <c r="S455" s="34">
        <v>0.99900317117241821</v>
      </c>
      <c r="T455" s="34">
        <v>0.99894090237385014</v>
      </c>
      <c r="U455" s="34">
        <v>0.99887863745655447</v>
      </c>
      <c r="V455" s="34">
        <v>0.99881637642028875</v>
      </c>
      <c r="W455" s="34">
        <v>0.99875411926481172</v>
      </c>
      <c r="X455" s="34">
        <v>0.99869186598988102</v>
      </c>
      <c r="Y455" s="34">
        <v>0.99862961659525507</v>
      </c>
      <c r="Z455" s="34">
        <v>0.99856737108069182</v>
      </c>
      <c r="AA455" s="34">
        <v>0.99850512944594971</v>
      </c>
      <c r="AB455" s="34">
        <v>0.99844289169078648</v>
      </c>
      <c r="AC455" s="34">
        <v>0.99838065781496055</v>
      </c>
      <c r="AD455" s="34">
        <v>0.9983184278182301</v>
      </c>
      <c r="AE455" s="34">
        <v>0.99825620170035334</v>
      </c>
      <c r="AF455" s="34">
        <v>0.99819397946108868</v>
      </c>
      <c r="AG455" s="34">
        <v>0.99813176110019375</v>
      </c>
      <c r="AH455" s="34">
        <v>0.99806954661742753</v>
      </c>
      <c r="AI455" s="34">
        <v>0.99800733601254787</v>
      </c>
      <c r="AJ455" s="34">
        <v>0.99794512928531343</v>
      </c>
      <c r="AK455" s="34">
        <v>0.99788292643548193</v>
      </c>
      <c r="AL455" s="34">
        <v>0.99782072746281236</v>
      </c>
      <c r="AM455" s="34">
        <v>0.99775853236706247</v>
      </c>
      <c r="AN455" s="34">
        <v>0.99769634114799088</v>
      </c>
      <c r="AO455" s="34">
        <v>0.99763415380535614</v>
      </c>
      <c r="AP455" s="34">
        <v>0.99757197033891631</v>
      </c>
      <c r="AQ455" s="34">
        <v>0.99750979074842983</v>
      </c>
      <c r="AR455" s="34">
        <v>0.99744761503365498</v>
      </c>
      <c r="AS455" s="34">
        <v>0.99738544319435074</v>
      </c>
      <c r="AT455" s="34">
        <v>0.99732327523027486</v>
      </c>
      <c r="AU455" s="34">
        <v>0.99726111114118621</v>
      </c>
      <c r="AV455" s="34">
        <v>0.9971989509268433</v>
      </c>
      <c r="AW455" s="34">
        <v>0.99713679458700422</v>
      </c>
      <c r="AX455" s="34">
        <v>0.99707464212142793</v>
      </c>
      <c r="AY455" s="34">
        <v>0.99701249352987276</v>
      </c>
      <c r="AZ455" s="34">
        <v>0.99695034881209699</v>
      </c>
      <c r="BA455" s="34">
        <v>0.99688820796785971</v>
      </c>
      <c r="BB455" s="34">
        <v>0.99682607099691889</v>
      </c>
      <c r="BC455" s="34">
        <v>0.9967639378990335</v>
      </c>
      <c r="BD455" s="34">
        <v>0.99670180867396196</v>
      </c>
      <c r="BE455" s="34">
        <v>0.99663968332146291</v>
      </c>
      <c r="BF455" s="34">
        <v>0.99657756184129487</v>
      </c>
      <c r="BG455" s="34">
        <v>0.99651544423321681</v>
      </c>
      <c r="BH455" s="34">
        <v>0.99645333049698681</v>
      </c>
      <c r="BI455" s="34">
        <v>0.99639122063236407</v>
      </c>
      <c r="BJ455" s="34">
        <v>0.99632911463910701</v>
      </c>
      <c r="BK455" s="34">
        <v>0.99626701251697447</v>
      </c>
      <c r="BL455" s="34">
        <v>0.99620491426572511</v>
      </c>
      <c r="BM455" s="34">
        <v>0.99614281988511755</v>
      </c>
      <c r="BN455" s="34">
        <v>0.99608072937491055</v>
      </c>
      <c r="BO455" s="34">
        <v>0.99601864273486307</v>
      </c>
      <c r="BP455" s="34">
        <v>0.99595655996473353</v>
      </c>
      <c r="BQ455" s="34">
        <v>0.99589448106428102</v>
      </c>
      <c r="BR455" s="34">
        <v>0.99583240603326406</v>
      </c>
      <c r="BS455" s="34">
        <v>0.99577033487144184</v>
      </c>
      <c r="BT455" s="34">
        <v>0.99570826757857278</v>
      </c>
      <c r="BU455" s="34">
        <v>0.99564620415441618</v>
      </c>
      <c r="BV455" s="34">
        <v>0.99558414459873046</v>
      </c>
      <c r="BW455" s="34">
        <v>0.99552208891127458</v>
      </c>
      <c r="BX455" s="34">
        <v>0.99546003709180764</v>
      </c>
      <c r="BY455" s="34">
        <v>0.99539798914008859</v>
      </c>
      <c r="BZ455" s="34">
        <v>0.99533594505587586</v>
      </c>
      <c r="CA455" s="34">
        <v>0.99527390483892897</v>
      </c>
      <c r="CB455" s="34">
        <v>0.99521186848900656</v>
      </c>
      <c r="CC455" s="34">
        <v>0.99514983600586759</v>
      </c>
      <c r="CD455" s="34">
        <v>0.99508780738927105</v>
      </c>
      <c r="CE455" s="34">
        <v>0.99502578263897612</v>
      </c>
      <c r="CF455" s="34">
        <v>0.99496376175474166</v>
      </c>
      <c r="CG455" s="34">
        <v>0.99490174473632664</v>
      </c>
      <c r="CH455" s="34">
        <v>0.99483973158349004</v>
      </c>
      <c r="CI455" s="34">
        <v>0.99477772229599115</v>
      </c>
      <c r="CJ455" s="34">
        <v>0.99471571687358906</v>
      </c>
      <c r="CK455" s="34">
        <v>0.99465371531604274</v>
      </c>
      <c r="CL455" s="34">
        <v>0.99459171762311116</v>
      </c>
      <c r="CM455" s="34">
        <v>0.9945297237945534</v>
      </c>
      <c r="CN455" s="34">
        <v>0.99446773383012899</v>
      </c>
      <c r="CO455" s="34">
        <v>0.99440574772959678</v>
      </c>
      <c r="CP455" s="34">
        <v>0.99434376549271597</v>
      </c>
      <c r="CQ455" s="34">
        <v>0.99428178711924564</v>
      </c>
      <c r="CR455" s="34">
        <v>0.99418882289425126</v>
      </c>
      <c r="CS455" s="34">
        <v>0.99409586736130684</v>
      </c>
      <c r="CT455" s="34">
        <v>0.99400292051959993</v>
      </c>
      <c r="CU455" s="34">
        <v>0.99390998236831796</v>
      </c>
      <c r="CV455" s="34">
        <v>0.99381705290664812</v>
      </c>
      <c r="CW455" s="34">
        <v>0.99372413213377797</v>
      </c>
      <c r="CX455" s="34">
        <v>0.99363122004889526</v>
      </c>
      <c r="CY455" s="34">
        <v>0.99353831665118764</v>
      </c>
      <c r="CZ455" s="34">
        <v>0.99344542193984309</v>
      </c>
      <c r="DA455" s="34">
        <v>0.99335253591404893</v>
      </c>
      <c r="DB455" s="34">
        <v>0.99325965857299336</v>
      </c>
    </row>
    <row r="456" spans="1:106" x14ac:dyDescent="0.2">
      <c r="A456" s="13">
        <f t="shared" ca="1" si="7"/>
        <v>44908</v>
      </c>
      <c r="B456" s="34">
        <v>1.0000623348172251</v>
      </c>
      <c r="C456" s="34">
        <v>1</v>
      </c>
      <c r="D456" s="34">
        <v>0.99993766906816206</v>
      </c>
      <c r="E456" s="34">
        <v>0.99987534202146944</v>
      </c>
      <c r="F456" s="34">
        <v>0.99981301885967966</v>
      </c>
      <c r="G456" s="34">
        <v>0.99975069958255058</v>
      </c>
      <c r="H456" s="34">
        <v>0.99968838418983996</v>
      </c>
      <c r="I456" s="34">
        <v>0.9996260726813061</v>
      </c>
      <c r="J456" s="34">
        <v>0.99956376505670663</v>
      </c>
      <c r="K456" s="34">
        <v>0.99950146131579942</v>
      </c>
      <c r="L456" s="34">
        <v>0.99943916145834222</v>
      </c>
      <c r="M456" s="34">
        <v>0.99937686548409332</v>
      </c>
      <c r="N456" s="34">
        <v>0.99931457339281049</v>
      </c>
      <c r="O456" s="34">
        <v>0.9992522851842518</v>
      </c>
      <c r="P456" s="34">
        <v>0.99919000085817533</v>
      </c>
      <c r="Q456" s="34">
        <v>0.99912772041433895</v>
      </c>
      <c r="R456" s="34">
        <v>0.99906544385250051</v>
      </c>
      <c r="S456" s="34">
        <v>0.99900317117241821</v>
      </c>
      <c r="T456" s="34">
        <v>0.99894090237385014</v>
      </c>
      <c r="U456" s="34">
        <v>0.99887863745655447</v>
      </c>
      <c r="V456" s="34">
        <v>0.99881637642028875</v>
      </c>
      <c r="W456" s="34">
        <v>0.99875411926481172</v>
      </c>
      <c r="X456" s="34">
        <v>0.99869186598988102</v>
      </c>
      <c r="Y456" s="34">
        <v>0.99862961659525507</v>
      </c>
      <c r="Z456" s="34">
        <v>0.99856737108069182</v>
      </c>
      <c r="AA456" s="34">
        <v>0.99850512944594971</v>
      </c>
      <c r="AB456" s="34">
        <v>0.99844289169078648</v>
      </c>
      <c r="AC456" s="34">
        <v>0.99838065781496055</v>
      </c>
      <c r="AD456" s="34">
        <v>0.9983184278182301</v>
      </c>
      <c r="AE456" s="34">
        <v>0.99825620170035334</v>
      </c>
      <c r="AF456" s="34">
        <v>0.99819397946108868</v>
      </c>
      <c r="AG456" s="34">
        <v>0.99813176110019375</v>
      </c>
      <c r="AH456" s="34">
        <v>0.99806954661742753</v>
      </c>
      <c r="AI456" s="34">
        <v>0.99800733601254787</v>
      </c>
      <c r="AJ456" s="34">
        <v>0.99794512928531343</v>
      </c>
      <c r="AK456" s="34">
        <v>0.99788292643548193</v>
      </c>
      <c r="AL456" s="34">
        <v>0.99782072746281236</v>
      </c>
      <c r="AM456" s="34">
        <v>0.99775853236706247</v>
      </c>
      <c r="AN456" s="34">
        <v>0.99769634114799088</v>
      </c>
      <c r="AO456" s="34">
        <v>0.99763415380535614</v>
      </c>
      <c r="AP456" s="34">
        <v>0.99757197033891631</v>
      </c>
      <c r="AQ456" s="34">
        <v>0.99750979074842983</v>
      </c>
      <c r="AR456" s="34">
        <v>0.99744761503365498</v>
      </c>
      <c r="AS456" s="34">
        <v>0.99738544319435074</v>
      </c>
      <c r="AT456" s="34">
        <v>0.99732327523027486</v>
      </c>
      <c r="AU456" s="34">
        <v>0.99726111114118621</v>
      </c>
      <c r="AV456" s="34">
        <v>0.9971989509268433</v>
      </c>
      <c r="AW456" s="34">
        <v>0.99713679458700422</v>
      </c>
      <c r="AX456" s="34">
        <v>0.99707464212142793</v>
      </c>
      <c r="AY456" s="34">
        <v>0.99701249352987276</v>
      </c>
      <c r="AZ456" s="34">
        <v>0.99695034881209699</v>
      </c>
      <c r="BA456" s="34">
        <v>0.99688820796785971</v>
      </c>
      <c r="BB456" s="34">
        <v>0.99682607099691889</v>
      </c>
      <c r="BC456" s="34">
        <v>0.9967639378990335</v>
      </c>
      <c r="BD456" s="34">
        <v>0.99670180867396196</v>
      </c>
      <c r="BE456" s="34">
        <v>0.99663968332146291</v>
      </c>
      <c r="BF456" s="34">
        <v>0.99657756184129487</v>
      </c>
      <c r="BG456" s="34">
        <v>0.99651544423321681</v>
      </c>
      <c r="BH456" s="34">
        <v>0.99645333049698681</v>
      </c>
      <c r="BI456" s="34">
        <v>0.99639122063236407</v>
      </c>
      <c r="BJ456" s="34">
        <v>0.99632911463910701</v>
      </c>
      <c r="BK456" s="34">
        <v>0.99626701251697447</v>
      </c>
      <c r="BL456" s="34">
        <v>0.99620491426572511</v>
      </c>
      <c r="BM456" s="34">
        <v>0.99614281988511755</v>
      </c>
      <c r="BN456" s="34">
        <v>0.99608072937491055</v>
      </c>
      <c r="BO456" s="34">
        <v>0.99601864273486307</v>
      </c>
      <c r="BP456" s="34">
        <v>0.99595655996473353</v>
      </c>
      <c r="BQ456" s="34">
        <v>0.99589448106428102</v>
      </c>
      <c r="BR456" s="34">
        <v>0.99583240603326406</v>
      </c>
      <c r="BS456" s="34">
        <v>0.99577033487144184</v>
      </c>
      <c r="BT456" s="34">
        <v>0.99570826757857278</v>
      </c>
      <c r="BU456" s="34">
        <v>0.99564620415441618</v>
      </c>
      <c r="BV456" s="34">
        <v>0.99558414459873046</v>
      </c>
      <c r="BW456" s="34">
        <v>0.99552208891127458</v>
      </c>
      <c r="BX456" s="34">
        <v>0.99546003709180764</v>
      </c>
      <c r="BY456" s="34">
        <v>0.99539798914008859</v>
      </c>
      <c r="BZ456" s="34">
        <v>0.99533594505587586</v>
      </c>
      <c r="CA456" s="34">
        <v>0.99527390483892897</v>
      </c>
      <c r="CB456" s="34">
        <v>0.99521186848900656</v>
      </c>
      <c r="CC456" s="34">
        <v>0.99514983600586759</v>
      </c>
      <c r="CD456" s="34">
        <v>0.99508780738927105</v>
      </c>
      <c r="CE456" s="34">
        <v>0.99502578263897612</v>
      </c>
      <c r="CF456" s="34">
        <v>0.99496376175474166</v>
      </c>
      <c r="CG456" s="34">
        <v>0.99490174473632664</v>
      </c>
      <c r="CH456" s="34">
        <v>0.99483973158349004</v>
      </c>
      <c r="CI456" s="34">
        <v>0.99477772229599115</v>
      </c>
      <c r="CJ456" s="34">
        <v>0.99471571687358906</v>
      </c>
      <c r="CK456" s="34">
        <v>0.99465371531604274</v>
      </c>
      <c r="CL456" s="34">
        <v>0.99459171762311116</v>
      </c>
      <c r="CM456" s="34">
        <v>0.9945297237945534</v>
      </c>
      <c r="CN456" s="34">
        <v>0.99446773383012899</v>
      </c>
      <c r="CO456" s="34">
        <v>0.99440574772959678</v>
      </c>
      <c r="CP456" s="34">
        <v>0.99434376549271597</v>
      </c>
      <c r="CQ456" s="34">
        <v>0.99428178711924564</v>
      </c>
      <c r="CR456" s="34">
        <v>0.99418882289425126</v>
      </c>
      <c r="CS456" s="34">
        <v>0.99409586736130684</v>
      </c>
      <c r="CT456" s="34">
        <v>0.99400292051959993</v>
      </c>
      <c r="CU456" s="34">
        <v>0.99390998236831796</v>
      </c>
      <c r="CV456" s="34">
        <v>0.99381705290664812</v>
      </c>
      <c r="CW456" s="34">
        <v>0.99372413213377797</v>
      </c>
      <c r="CX456" s="34">
        <v>0.99363122004889526</v>
      </c>
      <c r="CY456" s="34">
        <v>0.99353831665118764</v>
      </c>
      <c r="CZ456" s="34">
        <v>0.99344542193984309</v>
      </c>
      <c r="DA456" s="34">
        <v>0.99335253591404893</v>
      </c>
      <c r="DB456" s="34">
        <v>0.99325965857299336</v>
      </c>
    </row>
    <row r="457" spans="1:106" x14ac:dyDescent="0.2">
      <c r="A457" s="13">
        <f t="shared" ca="1" si="7"/>
        <v>44909</v>
      </c>
      <c r="B457" s="34">
        <v>1.0000623348172251</v>
      </c>
      <c r="C457" s="34">
        <v>1</v>
      </c>
      <c r="D457" s="34">
        <v>0.99993766906816206</v>
      </c>
      <c r="E457" s="34">
        <v>0.99987534202146944</v>
      </c>
      <c r="F457" s="34">
        <v>0.99981301885967966</v>
      </c>
      <c r="G457" s="34">
        <v>0.99975069958255058</v>
      </c>
      <c r="H457" s="34">
        <v>0.99968838418983996</v>
      </c>
      <c r="I457" s="34">
        <v>0.9996260726813061</v>
      </c>
      <c r="J457" s="34">
        <v>0.99956376505670663</v>
      </c>
      <c r="K457" s="34">
        <v>0.99950146131579942</v>
      </c>
      <c r="L457" s="34">
        <v>0.99943916145834222</v>
      </c>
      <c r="M457" s="34">
        <v>0.99937686548409332</v>
      </c>
      <c r="N457" s="34">
        <v>0.99931457339281049</v>
      </c>
      <c r="O457" s="34">
        <v>0.9992522851842518</v>
      </c>
      <c r="P457" s="34">
        <v>0.99919000085817533</v>
      </c>
      <c r="Q457" s="34">
        <v>0.99912772041433895</v>
      </c>
      <c r="R457" s="34">
        <v>0.99906544385250051</v>
      </c>
      <c r="S457" s="34">
        <v>0.99900317117241821</v>
      </c>
      <c r="T457" s="34">
        <v>0.99894090237385014</v>
      </c>
      <c r="U457" s="34">
        <v>0.99887863745655447</v>
      </c>
      <c r="V457" s="34">
        <v>0.99881637642028875</v>
      </c>
      <c r="W457" s="34">
        <v>0.99875411926481172</v>
      </c>
      <c r="X457" s="34">
        <v>0.99869186598988102</v>
      </c>
      <c r="Y457" s="34">
        <v>0.99862961659525507</v>
      </c>
      <c r="Z457" s="34">
        <v>0.99856737108069182</v>
      </c>
      <c r="AA457" s="34">
        <v>0.99850512944594971</v>
      </c>
      <c r="AB457" s="34">
        <v>0.99844289169078648</v>
      </c>
      <c r="AC457" s="34">
        <v>0.99838065781496055</v>
      </c>
      <c r="AD457" s="34">
        <v>0.9983184278182301</v>
      </c>
      <c r="AE457" s="34">
        <v>0.99825620170035334</v>
      </c>
      <c r="AF457" s="34">
        <v>0.99819397946108868</v>
      </c>
      <c r="AG457" s="34">
        <v>0.99813176110019375</v>
      </c>
      <c r="AH457" s="34">
        <v>0.99806954661742753</v>
      </c>
      <c r="AI457" s="34">
        <v>0.99800733601254787</v>
      </c>
      <c r="AJ457" s="34">
        <v>0.99794512928531343</v>
      </c>
      <c r="AK457" s="34">
        <v>0.99788292643548193</v>
      </c>
      <c r="AL457" s="34">
        <v>0.99782072746281236</v>
      </c>
      <c r="AM457" s="34">
        <v>0.99775853236706247</v>
      </c>
      <c r="AN457" s="34">
        <v>0.99769634114799088</v>
      </c>
      <c r="AO457" s="34">
        <v>0.99763415380535614</v>
      </c>
      <c r="AP457" s="34">
        <v>0.99757197033891631</v>
      </c>
      <c r="AQ457" s="34">
        <v>0.99750979074842983</v>
      </c>
      <c r="AR457" s="34">
        <v>0.99744761503365498</v>
      </c>
      <c r="AS457" s="34">
        <v>0.99738544319435074</v>
      </c>
      <c r="AT457" s="34">
        <v>0.99732327523027486</v>
      </c>
      <c r="AU457" s="34">
        <v>0.99726111114118621</v>
      </c>
      <c r="AV457" s="34">
        <v>0.9971989509268433</v>
      </c>
      <c r="AW457" s="34">
        <v>0.99713679458700422</v>
      </c>
      <c r="AX457" s="34">
        <v>0.99707464212142793</v>
      </c>
      <c r="AY457" s="34">
        <v>0.99701249352987276</v>
      </c>
      <c r="AZ457" s="34">
        <v>0.99695034881209699</v>
      </c>
      <c r="BA457" s="34">
        <v>0.99688820796785971</v>
      </c>
      <c r="BB457" s="34">
        <v>0.99682607099691889</v>
      </c>
      <c r="BC457" s="34">
        <v>0.9967639378990335</v>
      </c>
      <c r="BD457" s="34">
        <v>0.99670180867396196</v>
      </c>
      <c r="BE457" s="34">
        <v>0.99663968332146291</v>
      </c>
      <c r="BF457" s="34">
        <v>0.99657756184129487</v>
      </c>
      <c r="BG457" s="34">
        <v>0.99651544423321681</v>
      </c>
      <c r="BH457" s="34">
        <v>0.99645333049698681</v>
      </c>
      <c r="BI457" s="34">
        <v>0.99639122063236407</v>
      </c>
      <c r="BJ457" s="34">
        <v>0.99632911463910701</v>
      </c>
      <c r="BK457" s="34">
        <v>0.99626701251697447</v>
      </c>
      <c r="BL457" s="34">
        <v>0.99620491426572511</v>
      </c>
      <c r="BM457" s="34">
        <v>0.99614281988511755</v>
      </c>
      <c r="BN457" s="34">
        <v>0.99608072937491055</v>
      </c>
      <c r="BO457" s="34">
        <v>0.99601864273486307</v>
      </c>
      <c r="BP457" s="34">
        <v>0.99595655996473353</v>
      </c>
      <c r="BQ457" s="34">
        <v>0.99589448106428102</v>
      </c>
      <c r="BR457" s="34">
        <v>0.99583240603326406</v>
      </c>
      <c r="BS457" s="34">
        <v>0.99577033487144184</v>
      </c>
      <c r="BT457" s="34">
        <v>0.99570826757857278</v>
      </c>
      <c r="BU457" s="34">
        <v>0.99564620415441618</v>
      </c>
      <c r="BV457" s="34">
        <v>0.99558414459873046</v>
      </c>
      <c r="BW457" s="34">
        <v>0.99552208891127458</v>
      </c>
      <c r="BX457" s="34">
        <v>0.99546003709180764</v>
      </c>
      <c r="BY457" s="34">
        <v>0.99539798914008859</v>
      </c>
      <c r="BZ457" s="34">
        <v>0.99533594505587586</v>
      </c>
      <c r="CA457" s="34">
        <v>0.99527390483892897</v>
      </c>
      <c r="CB457" s="34">
        <v>0.99521186848900656</v>
      </c>
      <c r="CC457" s="34">
        <v>0.99514983600586759</v>
      </c>
      <c r="CD457" s="34">
        <v>0.99508780738927105</v>
      </c>
      <c r="CE457" s="34">
        <v>0.99502578263897612</v>
      </c>
      <c r="CF457" s="34">
        <v>0.99496376175474166</v>
      </c>
      <c r="CG457" s="34">
        <v>0.99490174473632664</v>
      </c>
      <c r="CH457" s="34">
        <v>0.99483973158349004</v>
      </c>
      <c r="CI457" s="34">
        <v>0.99477772229599115</v>
      </c>
      <c r="CJ457" s="34">
        <v>0.99471571687358906</v>
      </c>
      <c r="CK457" s="34">
        <v>0.99465371531604274</v>
      </c>
      <c r="CL457" s="34">
        <v>0.99459171762311116</v>
      </c>
      <c r="CM457" s="34">
        <v>0.9945297237945534</v>
      </c>
      <c r="CN457" s="34">
        <v>0.99446773383012899</v>
      </c>
      <c r="CO457" s="34">
        <v>0.99440574772959678</v>
      </c>
      <c r="CP457" s="34">
        <v>0.99434376549271597</v>
      </c>
      <c r="CQ457" s="34">
        <v>0.99428178711924564</v>
      </c>
      <c r="CR457" s="34">
        <v>0.99418882289425126</v>
      </c>
      <c r="CS457" s="34">
        <v>0.99409586736130684</v>
      </c>
      <c r="CT457" s="34">
        <v>0.99400292051959993</v>
      </c>
      <c r="CU457" s="34">
        <v>0.99390998236831796</v>
      </c>
      <c r="CV457" s="34">
        <v>0.99381705290664812</v>
      </c>
      <c r="CW457" s="34">
        <v>0.99372413213377797</v>
      </c>
      <c r="CX457" s="34">
        <v>0.99363122004889526</v>
      </c>
      <c r="CY457" s="34">
        <v>0.99353831665118764</v>
      </c>
      <c r="CZ457" s="34">
        <v>0.99344542193984309</v>
      </c>
      <c r="DA457" s="34">
        <v>0.99335253591404893</v>
      </c>
      <c r="DB457" s="34">
        <v>0.99325965857299336</v>
      </c>
    </row>
    <row r="458" spans="1:106" x14ac:dyDescent="0.2">
      <c r="A458" s="13">
        <f t="shared" ca="1" si="7"/>
        <v>44910</v>
      </c>
      <c r="B458" s="34">
        <v>1.0000623348172251</v>
      </c>
      <c r="C458" s="34">
        <v>1</v>
      </c>
      <c r="D458" s="34">
        <v>0.99993766906816206</v>
      </c>
      <c r="E458" s="34">
        <v>0.99987534202146944</v>
      </c>
      <c r="F458" s="34">
        <v>0.99981301885967966</v>
      </c>
      <c r="G458" s="34">
        <v>0.99975069958255058</v>
      </c>
      <c r="H458" s="34">
        <v>0.99968838418983996</v>
      </c>
      <c r="I458" s="34">
        <v>0.9996260726813061</v>
      </c>
      <c r="J458" s="34">
        <v>0.99956376505670663</v>
      </c>
      <c r="K458" s="34">
        <v>0.99950146131579942</v>
      </c>
      <c r="L458" s="34">
        <v>0.99943916145834222</v>
      </c>
      <c r="M458" s="34">
        <v>0.99937686548409332</v>
      </c>
      <c r="N458" s="34">
        <v>0.99931457339281049</v>
      </c>
      <c r="O458" s="34">
        <v>0.9992522851842518</v>
      </c>
      <c r="P458" s="34">
        <v>0.99919000085817533</v>
      </c>
      <c r="Q458" s="34">
        <v>0.99912772041433895</v>
      </c>
      <c r="R458" s="34">
        <v>0.99906544385250051</v>
      </c>
      <c r="S458" s="34">
        <v>0.99900317117241821</v>
      </c>
      <c r="T458" s="34">
        <v>0.99894090237385014</v>
      </c>
      <c r="U458" s="34">
        <v>0.99887863745655447</v>
      </c>
      <c r="V458" s="34">
        <v>0.99881637642028875</v>
      </c>
      <c r="W458" s="34">
        <v>0.99875411926481172</v>
      </c>
      <c r="X458" s="34">
        <v>0.99869186598988102</v>
      </c>
      <c r="Y458" s="34">
        <v>0.99862961659525507</v>
      </c>
      <c r="Z458" s="34">
        <v>0.99856737108069182</v>
      </c>
      <c r="AA458" s="34">
        <v>0.99850512944594971</v>
      </c>
      <c r="AB458" s="34">
        <v>0.99844289169078648</v>
      </c>
      <c r="AC458" s="34">
        <v>0.99838065781496055</v>
      </c>
      <c r="AD458" s="34">
        <v>0.9983184278182301</v>
      </c>
      <c r="AE458" s="34">
        <v>0.99825620170035334</v>
      </c>
      <c r="AF458" s="34">
        <v>0.99819397946108868</v>
      </c>
      <c r="AG458" s="34">
        <v>0.99813176110019375</v>
      </c>
      <c r="AH458" s="34">
        <v>0.99806954661742753</v>
      </c>
      <c r="AI458" s="34">
        <v>0.99800733601254787</v>
      </c>
      <c r="AJ458" s="34">
        <v>0.99794512928531343</v>
      </c>
      <c r="AK458" s="34">
        <v>0.99788292643548193</v>
      </c>
      <c r="AL458" s="34">
        <v>0.99782072746281236</v>
      </c>
      <c r="AM458" s="34">
        <v>0.99775853236706247</v>
      </c>
      <c r="AN458" s="34">
        <v>0.99769634114799088</v>
      </c>
      <c r="AO458" s="34">
        <v>0.99763415380535614</v>
      </c>
      <c r="AP458" s="34">
        <v>0.99757197033891631</v>
      </c>
      <c r="AQ458" s="34">
        <v>0.99750979074842983</v>
      </c>
      <c r="AR458" s="34">
        <v>0.99744761503365498</v>
      </c>
      <c r="AS458" s="34">
        <v>0.99738544319435074</v>
      </c>
      <c r="AT458" s="34">
        <v>0.99732327523027486</v>
      </c>
      <c r="AU458" s="34">
        <v>0.99726111114118621</v>
      </c>
      <c r="AV458" s="34">
        <v>0.9971989509268433</v>
      </c>
      <c r="AW458" s="34">
        <v>0.99713679458700422</v>
      </c>
      <c r="AX458" s="34">
        <v>0.99707464212142793</v>
      </c>
      <c r="AY458" s="34">
        <v>0.99701249352987276</v>
      </c>
      <c r="AZ458" s="34">
        <v>0.99695034881209699</v>
      </c>
      <c r="BA458" s="34">
        <v>0.99688820796785971</v>
      </c>
      <c r="BB458" s="34">
        <v>0.99682607099691889</v>
      </c>
      <c r="BC458" s="34">
        <v>0.9967639378990335</v>
      </c>
      <c r="BD458" s="34">
        <v>0.99670180867396196</v>
      </c>
      <c r="BE458" s="34">
        <v>0.99663968332146291</v>
      </c>
      <c r="BF458" s="34">
        <v>0.99657756184129487</v>
      </c>
      <c r="BG458" s="34">
        <v>0.99651544423321681</v>
      </c>
      <c r="BH458" s="34">
        <v>0.99645333049698681</v>
      </c>
      <c r="BI458" s="34">
        <v>0.99639122063236407</v>
      </c>
      <c r="BJ458" s="34">
        <v>0.99632911463910701</v>
      </c>
      <c r="BK458" s="34">
        <v>0.99626701251697447</v>
      </c>
      <c r="BL458" s="34">
        <v>0.99620491426572511</v>
      </c>
      <c r="BM458" s="34">
        <v>0.99614281988511755</v>
      </c>
      <c r="BN458" s="34">
        <v>0.99608072937491055</v>
      </c>
      <c r="BO458" s="34">
        <v>0.99601864273486307</v>
      </c>
      <c r="BP458" s="34">
        <v>0.99595655996473353</v>
      </c>
      <c r="BQ458" s="34">
        <v>0.99589448106428102</v>
      </c>
      <c r="BR458" s="34">
        <v>0.99583240603326406</v>
      </c>
      <c r="BS458" s="34">
        <v>0.99577033487144184</v>
      </c>
      <c r="BT458" s="34">
        <v>0.99570826757857278</v>
      </c>
      <c r="BU458" s="34">
        <v>0.99564620415441618</v>
      </c>
      <c r="BV458" s="34">
        <v>0.99558414459873046</v>
      </c>
      <c r="BW458" s="34">
        <v>0.99552208891127458</v>
      </c>
      <c r="BX458" s="34">
        <v>0.99546003709180764</v>
      </c>
      <c r="BY458" s="34">
        <v>0.99539798914008859</v>
      </c>
      <c r="BZ458" s="34">
        <v>0.99533594505587586</v>
      </c>
      <c r="CA458" s="34">
        <v>0.99527390483892897</v>
      </c>
      <c r="CB458" s="34">
        <v>0.99521186848900656</v>
      </c>
      <c r="CC458" s="34">
        <v>0.99514983600586759</v>
      </c>
      <c r="CD458" s="34">
        <v>0.99508780738927105</v>
      </c>
      <c r="CE458" s="34">
        <v>0.99502578263897612</v>
      </c>
      <c r="CF458" s="34">
        <v>0.99496376175474166</v>
      </c>
      <c r="CG458" s="34">
        <v>0.99490174473632664</v>
      </c>
      <c r="CH458" s="34">
        <v>0.99483973158349004</v>
      </c>
      <c r="CI458" s="34">
        <v>0.99477772229599115</v>
      </c>
      <c r="CJ458" s="34">
        <v>0.99471571687358906</v>
      </c>
      <c r="CK458" s="34">
        <v>0.99465371531604274</v>
      </c>
      <c r="CL458" s="34">
        <v>0.99459171762311116</v>
      </c>
      <c r="CM458" s="34">
        <v>0.9945297237945534</v>
      </c>
      <c r="CN458" s="34">
        <v>0.99446773383012899</v>
      </c>
      <c r="CO458" s="34">
        <v>0.99440574772959678</v>
      </c>
      <c r="CP458" s="34">
        <v>0.99434376549271597</v>
      </c>
      <c r="CQ458" s="34">
        <v>0.99428178711924564</v>
      </c>
      <c r="CR458" s="34">
        <v>0.99418882289425126</v>
      </c>
      <c r="CS458" s="34">
        <v>0.99409586736130684</v>
      </c>
      <c r="CT458" s="34">
        <v>0.99400292051959993</v>
      </c>
      <c r="CU458" s="34">
        <v>0.99390998236831796</v>
      </c>
      <c r="CV458" s="34">
        <v>0.99381705290664812</v>
      </c>
      <c r="CW458" s="34">
        <v>0.99372413213377797</v>
      </c>
      <c r="CX458" s="34">
        <v>0.99363122004889526</v>
      </c>
      <c r="CY458" s="34">
        <v>0.99353831665118764</v>
      </c>
      <c r="CZ458" s="34">
        <v>0.99344542193984309</v>
      </c>
      <c r="DA458" s="34">
        <v>0.99335253591404893</v>
      </c>
      <c r="DB458" s="34">
        <v>0.99325965857299336</v>
      </c>
    </row>
    <row r="459" spans="1:106" x14ac:dyDescent="0.2">
      <c r="A459" s="13">
        <f t="shared" ca="1" si="7"/>
        <v>44911</v>
      </c>
      <c r="B459" s="34">
        <v>1.0000623348172251</v>
      </c>
      <c r="C459" s="34">
        <v>1</v>
      </c>
      <c r="D459" s="34">
        <v>0.99993766906816206</v>
      </c>
      <c r="E459" s="34">
        <v>0.99987534202146944</v>
      </c>
      <c r="F459" s="34">
        <v>0.99981301885967966</v>
      </c>
      <c r="G459" s="34">
        <v>0.99975069958255058</v>
      </c>
      <c r="H459" s="34">
        <v>0.99968838418983996</v>
      </c>
      <c r="I459" s="34">
        <v>0.9996260726813061</v>
      </c>
      <c r="J459" s="34">
        <v>0.99956376505670663</v>
      </c>
      <c r="K459" s="34">
        <v>0.99950146131579942</v>
      </c>
      <c r="L459" s="34">
        <v>0.99943916145834222</v>
      </c>
      <c r="M459" s="34">
        <v>0.99937686548409332</v>
      </c>
      <c r="N459" s="34">
        <v>0.99931457339281049</v>
      </c>
      <c r="O459" s="34">
        <v>0.9992522851842518</v>
      </c>
      <c r="P459" s="34">
        <v>0.99919000085817533</v>
      </c>
      <c r="Q459" s="34">
        <v>0.99912772041433895</v>
      </c>
      <c r="R459" s="34">
        <v>0.99906544385250051</v>
      </c>
      <c r="S459" s="34">
        <v>0.99900317117241821</v>
      </c>
      <c r="T459" s="34">
        <v>0.99894090237385014</v>
      </c>
      <c r="U459" s="34">
        <v>0.99887863745655447</v>
      </c>
      <c r="V459" s="34">
        <v>0.99881637642028875</v>
      </c>
      <c r="W459" s="34">
        <v>0.99875411926481172</v>
      </c>
      <c r="X459" s="34">
        <v>0.99869186598988102</v>
      </c>
      <c r="Y459" s="34">
        <v>0.99862961659525507</v>
      </c>
      <c r="Z459" s="34">
        <v>0.99856737108069182</v>
      </c>
      <c r="AA459" s="34">
        <v>0.99850512944594971</v>
      </c>
      <c r="AB459" s="34">
        <v>0.99844289169078648</v>
      </c>
      <c r="AC459" s="34">
        <v>0.99838065781496055</v>
      </c>
      <c r="AD459" s="34">
        <v>0.9983184278182301</v>
      </c>
      <c r="AE459" s="34">
        <v>0.99825620170035334</v>
      </c>
      <c r="AF459" s="34">
        <v>0.99819397946108868</v>
      </c>
      <c r="AG459" s="34">
        <v>0.99813176110019375</v>
      </c>
      <c r="AH459" s="34">
        <v>0.99806954661742753</v>
      </c>
      <c r="AI459" s="34">
        <v>0.99800733601254787</v>
      </c>
      <c r="AJ459" s="34">
        <v>0.99794512928531343</v>
      </c>
      <c r="AK459" s="34">
        <v>0.99788292643548193</v>
      </c>
      <c r="AL459" s="34">
        <v>0.99782072746281236</v>
      </c>
      <c r="AM459" s="34">
        <v>0.99775853236706247</v>
      </c>
      <c r="AN459" s="34">
        <v>0.99769634114799088</v>
      </c>
      <c r="AO459" s="34">
        <v>0.99763415380535614</v>
      </c>
      <c r="AP459" s="34">
        <v>0.99757197033891631</v>
      </c>
      <c r="AQ459" s="34">
        <v>0.99750979074842983</v>
      </c>
      <c r="AR459" s="34">
        <v>0.99744761503365498</v>
      </c>
      <c r="AS459" s="34">
        <v>0.99738544319435074</v>
      </c>
      <c r="AT459" s="34">
        <v>0.99732327523027486</v>
      </c>
      <c r="AU459" s="34">
        <v>0.99726111114118621</v>
      </c>
      <c r="AV459" s="34">
        <v>0.9971989509268433</v>
      </c>
      <c r="AW459" s="34">
        <v>0.99713679458700422</v>
      </c>
      <c r="AX459" s="34">
        <v>0.99707464212142793</v>
      </c>
      <c r="AY459" s="34">
        <v>0.99701249352987276</v>
      </c>
      <c r="AZ459" s="34">
        <v>0.99695034881209699</v>
      </c>
      <c r="BA459" s="34">
        <v>0.99688820796785971</v>
      </c>
      <c r="BB459" s="34">
        <v>0.99682607099691889</v>
      </c>
      <c r="BC459" s="34">
        <v>0.9967639378990335</v>
      </c>
      <c r="BD459" s="34">
        <v>0.99670180867396196</v>
      </c>
      <c r="BE459" s="34">
        <v>0.99663968332146291</v>
      </c>
      <c r="BF459" s="34">
        <v>0.99657756184129487</v>
      </c>
      <c r="BG459" s="34">
        <v>0.99651544423321681</v>
      </c>
      <c r="BH459" s="34">
        <v>0.99645333049698681</v>
      </c>
      <c r="BI459" s="34">
        <v>0.99639122063236407</v>
      </c>
      <c r="BJ459" s="34">
        <v>0.99632911463910701</v>
      </c>
      <c r="BK459" s="34">
        <v>0.99626701251697447</v>
      </c>
      <c r="BL459" s="34">
        <v>0.99620491426572511</v>
      </c>
      <c r="BM459" s="34">
        <v>0.99614281988511755</v>
      </c>
      <c r="BN459" s="34">
        <v>0.99608072937491055</v>
      </c>
      <c r="BO459" s="34">
        <v>0.99601864273486307</v>
      </c>
      <c r="BP459" s="34">
        <v>0.99595655996473353</v>
      </c>
      <c r="BQ459" s="34">
        <v>0.99589448106428102</v>
      </c>
      <c r="BR459" s="34">
        <v>0.99583240603326406</v>
      </c>
      <c r="BS459" s="34">
        <v>0.99577033487144184</v>
      </c>
      <c r="BT459" s="34">
        <v>0.99570826757857278</v>
      </c>
      <c r="BU459" s="34">
        <v>0.99564620415441618</v>
      </c>
      <c r="BV459" s="34">
        <v>0.99558414459873046</v>
      </c>
      <c r="BW459" s="34">
        <v>0.99552208891127458</v>
      </c>
      <c r="BX459" s="34">
        <v>0.99546003709180764</v>
      </c>
      <c r="BY459" s="34">
        <v>0.99539798914008859</v>
      </c>
      <c r="BZ459" s="34">
        <v>0.99533594505587586</v>
      </c>
      <c r="CA459" s="34">
        <v>0.99527390483892897</v>
      </c>
      <c r="CB459" s="34">
        <v>0.99521186848900656</v>
      </c>
      <c r="CC459" s="34">
        <v>0.99514983600586759</v>
      </c>
      <c r="CD459" s="34">
        <v>0.99508780738927105</v>
      </c>
      <c r="CE459" s="34">
        <v>0.99502578263897612</v>
      </c>
      <c r="CF459" s="34">
        <v>0.99496376175474166</v>
      </c>
      <c r="CG459" s="34">
        <v>0.99490174473632664</v>
      </c>
      <c r="CH459" s="34">
        <v>0.99483973158349004</v>
      </c>
      <c r="CI459" s="34">
        <v>0.99477772229599115</v>
      </c>
      <c r="CJ459" s="34">
        <v>0.99471571687358906</v>
      </c>
      <c r="CK459" s="34">
        <v>0.99465371531604274</v>
      </c>
      <c r="CL459" s="34">
        <v>0.99459171762311116</v>
      </c>
      <c r="CM459" s="34">
        <v>0.9945297237945534</v>
      </c>
      <c r="CN459" s="34">
        <v>0.99446773383012899</v>
      </c>
      <c r="CO459" s="34">
        <v>0.99440574772959678</v>
      </c>
      <c r="CP459" s="34">
        <v>0.99434376549271597</v>
      </c>
      <c r="CQ459" s="34">
        <v>0.99428178711924564</v>
      </c>
      <c r="CR459" s="34">
        <v>0.99418882289425126</v>
      </c>
      <c r="CS459" s="34">
        <v>0.99409586736130684</v>
      </c>
      <c r="CT459" s="34">
        <v>0.99400292051959993</v>
      </c>
      <c r="CU459" s="34">
        <v>0.99390998236831796</v>
      </c>
      <c r="CV459" s="34">
        <v>0.99381705290664812</v>
      </c>
      <c r="CW459" s="34">
        <v>0.99372413213377797</v>
      </c>
      <c r="CX459" s="34">
        <v>0.99363122004889526</v>
      </c>
      <c r="CY459" s="34">
        <v>0.99353831665118764</v>
      </c>
      <c r="CZ459" s="34">
        <v>0.99344542193984309</v>
      </c>
      <c r="DA459" s="34">
        <v>0.99335253591404893</v>
      </c>
      <c r="DB459" s="34">
        <v>0.99325965857299336</v>
      </c>
    </row>
    <row r="460" spans="1:106" x14ac:dyDescent="0.2">
      <c r="A460" s="13">
        <f t="shared" ca="1" si="7"/>
        <v>44914</v>
      </c>
      <c r="B460" s="34">
        <v>1.0000623348172251</v>
      </c>
      <c r="C460" s="34">
        <v>1</v>
      </c>
      <c r="D460" s="34">
        <v>0.99993766906816206</v>
      </c>
      <c r="E460" s="34">
        <v>0.99987534202146944</v>
      </c>
      <c r="F460" s="34">
        <v>0.99981301885967966</v>
      </c>
      <c r="G460" s="34">
        <v>0.99975069958255058</v>
      </c>
      <c r="H460" s="34">
        <v>0.99968838418983996</v>
      </c>
      <c r="I460" s="34">
        <v>0.9996260726813061</v>
      </c>
      <c r="J460" s="34">
        <v>0.99956376505670663</v>
      </c>
      <c r="K460" s="34">
        <v>0.99950146131579942</v>
      </c>
      <c r="L460" s="34">
        <v>0.99943916145834222</v>
      </c>
      <c r="M460" s="34">
        <v>0.99937686548409332</v>
      </c>
      <c r="N460" s="34">
        <v>0.99931457339281049</v>
      </c>
      <c r="O460" s="34">
        <v>0.9992522851842518</v>
      </c>
      <c r="P460" s="34">
        <v>0.99919000085817533</v>
      </c>
      <c r="Q460" s="34">
        <v>0.99912772041433895</v>
      </c>
      <c r="R460" s="34">
        <v>0.99906544385250051</v>
      </c>
      <c r="S460" s="34">
        <v>0.99900317117241821</v>
      </c>
      <c r="T460" s="34">
        <v>0.99894090237385014</v>
      </c>
      <c r="U460" s="34">
        <v>0.99887863745655447</v>
      </c>
      <c r="V460" s="34">
        <v>0.99881637642028875</v>
      </c>
      <c r="W460" s="34">
        <v>0.99875411926481172</v>
      </c>
      <c r="X460" s="34">
        <v>0.99869186598988102</v>
      </c>
      <c r="Y460" s="34">
        <v>0.99862961659525507</v>
      </c>
      <c r="Z460" s="34">
        <v>0.99856737108069182</v>
      </c>
      <c r="AA460" s="34">
        <v>0.99850512944594971</v>
      </c>
      <c r="AB460" s="34">
        <v>0.99844289169078648</v>
      </c>
      <c r="AC460" s="34">
        <v>0.99838065781496055</v>
      </c>
      <c r="AD460" s="34">
        <v>0.9983184278182301</v>
      </c>
      <c r="AE460" s="34">
        <v>0.99825620170035334</v>
      </c>
      <c r="AF460" s="34">
        <v>0.99819397946108868</v>
      </c>
      <c r="AG460" s="34">
        <v>0.99813176110019375</v>
      </c>
      <c r="AH460" s="34">
        <v>0.99806954661742753</v>
      </c>
      <c r="AI460" s="34">
        <v>0.99800733601254787</v>
      </c>
      <c r="AJ460" s="34">
        <v>0.99794512928531343</v>
      </c>
      <c r="AK460" s="34">
        <v>0.99788292643548193</v>
      </c>
      <c r="AL460" s="34">
        <v>0.99782072746281236</v>
      </c>
      <c r="AM460" s="34">
        <v>0.99775853236706247</v>
      </c>
      <c r="AN460" s="34">
        <v>0.99769634114799088</v>
      </c>
      <c r="AO460" s="34">
        <v>0.99763415380535614</v>
      </c>
      <c r="AP460" s="34">
        <v>0.99757197033891631</v>
      </c>
      <c r="AQ460" s="34">
        <v>0.99750979074842983</v>
      </c>
      <c r="AR460" s="34">
        <v>0.99744761503365498</v>
      </c>
      <c r="AS460" s="34">
        <v>0.99738544319435074</v>
      </c>
      <c r="AT460" s="34">
        <v>0.99732327523027486</v>
      </c>
      <c r="AU460" s="34">
        <v>0.99726111114118621</v>
      </c>
      <c r="AV460" s="34">
        <v>0.9971989509268433</v>
      </c>
      <c r="AW460" s="34">
        <v>0.99713679458700422</v>
      </c>
      <c r="AX460" s="34">
        <v>0.99707464212142793</v>
      </c>
      <c r="AY460" s="34">
        <v>0.99701249352987276</v>
      </c>
      <c r="AZ460" s="34">
        <v>0.99695034881209699</v>
      </c>
      <c r="BA460" s="34">
        <v>0.99688820796785971</v>
      </c>
      <c r="BB460" s="34">
        <v>0.99682607099691889</v>
      </c>
      <c r="BC460" s="34">
        <v>0.9967639378990335</v>
      </c>
      <c r="BD460" s="34">
        <v>0.99670180867396196</v>
      </c>
      <c r="BE460" s="34">
        <v>0.99663968332146291</v>
      </c>
      <c r="BF460" s="34">
        <v>0.99657756184129487</v>
      </c>
      <c r="BG460" s="34">
        <v>0.99651544423321681</v>
      </c>
      <c r="BH460" s="34">
        <v>0.99645333049698681</v>
      </c>
      <c r="BI460" s="34">
        <v>0.99639122063236407</v>
      </c>
      <c r="BJ460" s="34">
        <v>0.99632911463910701</v>
      </c>
      <c r="BK460" s="34">
        <v>0.99626701251697447</v>
      </c>
      <c r="BL460" s="34">
        <v>0.99620491426572511</v>
      </c>
      <c r="BM460" s="34">
        <v>0.99614281988511755</v>
      </c>
      <c r="BN460" s="34">
        <v>0.99608072937491055</v>
      </c>
      <c r="BO460" s="34">
        <v>0.99601864273486307</v>
      </c>
      <c r="BP460" s="34">
        <v>0.99595655996473353</v>
      </c>
      <c r="BQ460" s="34">
        <v>0.99589448106428102</v>
      </c>
      <c r="BR460" s="34">
        <v>0.99583240603326406</v>
      </c>
      <c r="BS460" s="34">
        <v>0.99577033487144184</v>
      </c>
      <c r="BT460" s="34">
        <v>0.99570826757857278</v>
      </c>
      <c r="BU460" s="34">
        <v>0.99564620415441618</v>
      </c>
      <c r="BV460" s="34">
        <v>0.99558414459873046</v>
      </c>
      <c r="BW460" s="34">
        <v>0.99552208891127458</v>
      </c>
      <c r="BX460" s="34">
        <v>0.99546003709180764</v>
      </c>
      <c r="BY460" s="34">
        <v>0.99539798914008859</v>
      </c>
      <c r="BZ460" s="34">
        <v>0.99533594505587586</v>
      </c>
      <c r="CA460" s="34">
        <v>0.99527390483892897</v>
      </c>
      <c r="CB460" s="34">
        <v>0.99521186848900656</v>
      </c>
      <c r="CC460" s="34">
        <v>0.99514983600586759</v>
      </c>
      <c r="CD460" s="34">
        <v>0.99508780738927105</v>
      </c>
      <c r="CE460" s="34">
        <v>0.99502578263897612</v>
      </c>
      <c r="CF460" s="34">
        <v>0.99496376175474166</v>
      </c>
      <c r="CG460" s="34">
        <v>0.99490174473632664</v>
      </c>
      <c r="CH460" s="34">
        <v>0.99483973158349004</v>
      </c>
      <c r="CI460" s="34">
        <v>0.99477772229599115</v>
      </c>
      <c r="CJ460" s="34">
        <v>0.99471571687358906</v>
      </c>
      <c r="CK460" s="34">
        <v>0.99465371531604274</v>
      </c>
      <c r="CL460" s="34">
        <v>0.99459171762311116</v>
      </c>
      <c r="CM460" s="34">
        <v>0.9945297237945534</v>
      </c>
      <c r="CN460" s="34">
        <v>0.99446773383012899</v>
      </c>
      <c r="CO460" s="34">
        <v>0.99440574772959678</v>
      </c>
      <c r="CP460" s="34">
        <v>0.99434376549271597</v>
      </c>
      <c r="CQ460" s="34">
        <v>0.99428178711924564</v>
      </c>
      <c r="CR460" s="34">
        <v>0.99418882289425126</v>
      </c>
      <c r="CS460" s="34">
        <v>0.99409586736130684</v>
      </c>
      <c r="CT460" s="34">
        <v>0.99400292051959993</v>
      </c>
      <c r="CU460" s="34">
        <v>0.99390998236831796</v>
      </c>
      <c r="CV460" s="34">
        <v>0.99381705290664812</v>
      </c>
      <c r="CW460" s="34">
        <v>0.99372413213377797</v>
      </c>
      <c r="CX460" s="34">
        <v>0.99363122004889526</v>
      </c>
      <c r="CY460" s="34">
        <v>0.99353831665118764</v>
      </c>
      <c r="CZ460" s="34">
        <v>0.99344542193984309</v>
      </c>
      <c r="DA460" s="34">
        <v>0.99335253591404893</v>
      </c>
      <c r="DB460" s="34">
        <v>0.99325965857299336</v>
      </c>
    </row>
    <row r="461" spans="1:106" x14ac:dyDescent="0.2">
      <c r="A461" s="13">
        <f t="shared" ca="1" si="7"/>
        <v>44915</v>
      </c>
      <c r="B461" s="34">
        <v>1.0000623348172251</v>
      </c>
      <c r="C461" s="34">
        <v>1</v>
      </c>
      <c r="D461" s="34">
        <v>0.99993766906816206</v>
      </c>
      <c r="E461" s="34">
        <v>0.99987534202146944</v>
      </c>
      <c r="F461" s="34">
        <v>0.99981301885967966</v>
      </c>
      <c r="G461" s="34">
        <v>0.99975069958255058</v>
      </c>
      <c r="H461" s="34">
        <v>0.99968838418983996</v>
      </c>
      <c r="I461" s="34">
        <v>0.9996260726813061</v>
      </c>
      <c r="J461" s="34">
        <v>0.99956376505670663</v>
      </c>
      <c r="K461" s="34">
        <v>0.99950146131579942</v>
      </c>
      <c r="L461" s="34">
        <v>0.99943916145834222</v>
      </c>
      <c r="M461" s="34">
        <v>0.99937686548409332</v>
      </c>
      <c r="N461" s="34">
        <v>0.99931457339281049</v>
      </c>
      <c r="O461" s="34">
        <v>0.9992522851842518</v>
      </c>
      <c r="P461" s="34">
        <v>0.99919000085817533</v>
      </c>
      <c r="Q461" s="34">
        <v>0.99912772041433895</v>
      </c>
      <c r="R461" s="34">
        <v>0.99906544385250051</v>
      </c>
      <c r="S461" s="34">
        <v>0.99900317117241821</v>
      </c>
      <c r="T461" s="34">
        <v>0.99894090237385014</v>
      </c>
      <c r="U461" s="34">
        <v>0.99887863745655447</v>
      </c>
      <c r="V461" s="34">
        <v>0.99881637642028875</v>
      </c>
      <c r="W461" s="34">
        <v>0.99875411926481172</v>
      </c>
      <c r="X461" s="34">
        <v>0.99869186598988102</v>
      </c>
      <c r="Y461" s="34">
        <v>0.99862961659525507</v>
      </c>
      <c r="Z461" s="34">
        <v>0.99856737108069182</v>
      </c>
      <c r="AA461" s="34">
        <v>0.99850512944594971</v>
      </c>
      <c r="AB461" s="34">
        <v>0.99844289169078648</v>
      </c>
      <c r="AC461" s="34">
        <v>0.99838065781496055</v>
      </c>
      <c r="AD461" s="34">
        <v>0.9983184278182301</v>
      </c>
      <c r="AE461" s="34">
        <v>0.99825620170035334</v>
      </c>
      <c r="AF461" s="34">
        <v>0.99819397946108868</v>
      </c>
      <c r="AG461" s="34">
        <v>0.99813176110019375</v>
      </c>
      <c r="AH461" s="34">
        <v>0.99806954661742753</v>
      </c>
      <c r="AI461" s="34">
        <v>0.99800733601254787</v>
      </c>
      <c r="AJ461" s="34">
        <v>0.99794512928531343</v>
      </c>
      <c r="AK461" s="34">
        <v>0.99788292643548193</v>
      </c>
      <c r="AL461" s="34">
        <v>0.99782072746281236</v>
      </c>
      <c r="AM461" s="34">
        <v>0.99775853236706247</v>
      </c>
      <c r="AN461" s="34">
        <v>0.99769634114799088</v>
      </c>
      <c r="AO461" s="34">
        <v>0.99763415380535614</v>
      </c>
      <c r="AP461" s="34">
        <v>0.99757197033891631</v>
      </c>
      <c r="AQ461" s="34">
        <v>0.99750979074842983</v>
      </c>
      <c r="AR461" s="34">
        <v>0.99744761503365498</v>
      </c>
      <c r="AS461" s="34">
        <v>0.99738544319435074</v>
      </c>
      <c r="AT461" s="34">
        <v>0.99732327523027486</v>
      </c>
      <c r="AU461" s="34">
        <v>0.99726111114118621</v>
      </c>
      <c r="AV461" s="34">
        <v>0.9971989509268433</v>
      </c>
      <c r="AW461" s="34">
        <v>0.99713679458700422</v>
      </c>
      <c r="AX461" s="34">
        <v>0.99707464212142793</v>
      </c>
      <c r="AY461" s="34">
        <v>0.99701249352987276</v>
      </c>
      <c r="AZ461" s="34">
        <v>0.99695034881209699</v>
      </c>
      <c r="BA461" s="34">
        <v>0.99688820796785971</v>
      </c>
      <c r="BB461" s="34">
        <v>0.99682607099691889</v>
      </c>
      <c r="BC461" s="34">
        <v>0.9967639378990335</v>
      </c>
      <c r="BD461" s="34">
        <v>0.99670180867396196</v>
      </c>
      <c r="BE461" s="34">
        <v>0.99663968332146291</v>
      </c>
      <c r="BF461" s="34">
        <v>0.99657756184129487</v>
      </c>
      <c r="BG461" s="34">
        <v>0.99651544423321681</v>
      </c>
      <c r="BH461" s="34">
        <v>0.99645333049698681</v>
      </c>
      <c r="BI461" s="34">
        <v>0.99639122063236407</v>
      </c>
      <c r="BJ461" s="34">
        <v>0.99632911463910701</v>
      </c>
      <c r="BK461" s="34">
        <v>0.99626701251697447</v>
      </c>
      <c r="BL461" s="34">
        <v>0.99620491426572511</v>
      </c>
      <c r="BM461" s="34">
        <v>0.99614281988511755</v>
      </c>
      <c r="BN461" s="34">
        <v>0.99608072937491055</v>
      </c>
      <c r="BO461" s="34">
        <v>0.99601864273486307</v>
      </c>
      <c r="BP461" s="34">
        <v>0.99595655996473353</v>
      </c>
      <c r="BQ461" s="34">
        <v>0.99589448106428102</v>
      </c>
      <c r="BR461" s="34">
        <v>0.99583240603326406</v>
      </c>
      <c r="BS461" s="34">
        <v>0.99577033487144184</v>
      </c>
      <c r="BT461" s="34">
        <v>0.99570826757857278</v>
      </c>
      <c r="BU461" s="34">
        <v>0.99564620415441618</v>
      </c>
      <c r="BV461" s="34">
        <v>0.99558414459873046</v>
      </c>
      <c r="BW461" s="34">
        <v>0.99552208891127458</v>
      </c>
      <c r="BX461" s="34">
        <v>0.99546003709180764</v>
      </c>
      <c r="BY461" s="34">
        <v>0.99539798914008859</v>
      </c>
      <c r="BZ461" s="34">
        <v>0.99533594505587586</v>
      </c>
      <c r="CA461" s="34">
        <v>0.99527390483892897</v>
      </c>
      <c r="CB461" s="34">
        <v>0.99521186848900656</v>
      </c>
      <c r="CC461" s="34">
        <v>0.99514983600586759</v>
      </c>
      <c r="CD461" s="34">
        <v>0.99508780738927105</v>
      </c>
      <c r="CE461" s="34">
        <v>0.99502578263897612</v>
      </c>
      <c r="CF461" s="34">
        <v>0.99496376175474166</v>
      </c>
      <c r="CG461" s="34">
        <v>0.99490174473632664</v>
      </c>
      <c r="CH461" s="34">
        <v>0.99483973158349004</v>
      </c>
      <c r="CI461" s="34">
        <v>0.99477772229599115</v>
      </c>
      <c r="CJ461" s="34">
        <v>0.99471571687358906</v>
      </c>
      <c r="CK461" s="34">
        <v>0.99465371531604274</v>
      </c>
      <c r="CL461" s="34">
        <v>0.99459171762311116</v>
      </c>
      <c r="CM461" s="34">
        <v>0.9945297237945534</v>
      </c>
      <c r="CN461" s="34">
        <v>0.99446773383012899</v>
      </c>
      <c r="CO461" s="34">
        <v>0.99440574772959678</v>
      </c>
      <c r="CP461" s="34">
        <v>0.99434376549271597</v>
      </c>
      <c r="CQ461" s="34">
        <v>0.99428178711924564</v>
      </c>
      <c r="CR461" s="34">
        <v>0.99418882289425126</v>
      </c>
      <c r="CS461" s="34">
        <v>0.99409586736130684</v>
      </c>
      <c r="CT461" s="34">
        <v>0.99400292051959993</v>
      </c>
      <c r="CU461" s="34">
        <v>0.99390998236831796</v>
      </c>
      <c r="CV461" s="34">
        <v>0.99381705290664812</v>
      </c>
      <c r="CW461" s="34">
        <v>0.99372413213377797</v>
      </c>
      <c r="CX461" s="34">
        <v>0.99363122004889526</v>
      </c>
      <c r="CY461" s="34">
        <v>0.99353831665118764</v>
      </c>
      <c r="CZ461" s="34">
        <v>0.99344542193984309</v>
      </c>
      <c r="DA461" s="34">
        <v>0.99335253591404893</v>
      </c>
      <c r="DB461" s="34">
        <v>0.99325965857299336</v>
      </c>
    </row>
    <row r="462" spans="1:106" x14ac:dyDescent="0.2">
      <c r="A462" s="13">
        <f t="shared" ca="1" si="7"/>
        <v>44916</v>
      </c>
      <c r="B462" s="34">
        <v>1.0000623348172251</v>
      </c>
      <c r="C462" s="34">
        <v>1</v>
      </c>
      <c r="D462" s="34">
        <v>0.99993766906816206</v>
      </c>
      <c r="E462" s="34">
        <v>0.99987534202146944</v>
      </c>
      <c r="F462" s="34">
        <v>0.99981301885967966</v>
      </c>
      <c r="G462" s="34">
        <v>0.99975069958255058</v>
      </c>
      <c r="H462" s="34">
        <v>0.99968838418983996</v>
      </c>
      <c r="I462" s="34">
        <v>0.9996260726813061</v>
      </c>
      <c r="J462" s="34">
        <v>0.99956376505670663</v>
      </c>
      <c r="K462" s="34">
        <v>0.99950146131579942</v>
      </c>
      <c r="L462" s="34">
        <v>0.99943916145834222</v>
      </c>
      <c r="M462" s="34">
        <v>0.99937686548409332</v>
      </c>
      <c r="N462" s="34">
        <v>0.99931457339281049</v>
      </c>
      <c r="O462" s="34">
        <v>0.9992522851842518</v>
      </c>
      <c r="P462" s="34">
        <v>0.99919000085817533</v>
      </c>
      <c r="Q462" s="34">
        <v>0.99912772041433895</v>
      </c>
      <c r="R462" s="34">
        <v>0.99906544385250051</v>
      </c>
      <c r="S462" s="34">
        <v>0.99900317117241821</v>
      </c>
      <c r="T462" s="34">
        <v>0.99894090237385014</v>
      </c>
      <c r="U462" s="34">
        <v>0.99887863745655447</v>
      </c>
      <c r="V462" s="34">
        <v>0.99881637642028875</v>
      </c>
      <c r="W462" s="34">
        <v>0.99875411926481172</v>
      </c>
      <c r="X462" s="34">
        <v>0.99869186598988102</v>
      </c>
      <c r="Y462" s="34">
        <v>0.99862961659525507</v>
      </c>
      <c r="Z462" s="34">
        <v>0.99856737108069182</v>
      </c>
      <c r="AA462" s="34">
        <v>0.99850512944594971</v>
      </c>
      <c r="AB462" s="34">
        <v>0.99844289169078648</v>
      </c>
      <c r="AC462" s="34">
        <v>0.99838065781496055</v>
      </c>
      <c r="AD462" s="34">
        <v>0.9983184278182301</v>
      </c>
      <c r="AE462" s="34">
        <v>0.99825620170035334</v>
      </c>
      <c r="AF462" s="34">
        <v>0.99819397946108868</v>
      </c>
      <c r="AG462" s="34">
        <v>0.99813176110019375</v>
      </c>
      <c r="AH462" s="34">
        <v>0.99806954661742753</v>
      </c>
      <c r="AI462" s="34">
        <v>0.99800733601254787</v>
      </c>
      <c r="AJ462" s="34">
        <v>0.99794512928531343</v>
      </c>
      <c r="AK462" s="34">
        <v>0.99788292643548193</v>
      </c>
      <c r="AL462" s="34">
        <v>0.99782072746281236</v>
      </c>
      <c r="AM462" s="34">
        <v>0.99775853236706247</v>
      </c>
      <c r="AN462" s="34">
        <v>0.99769634114799088</v>
      </c>
      <c r="AO462" s="34">
        <v>0.99763415380535614</v>
      </c>
      <c r="AP462" s="34">
        <v>0.99757197033891631</v>
      </c>
      <c r="AQ462" s="34">
        <v>0.99750979074842983</v>
      </c>
      <c r="AR462" s="34">
        <v>0.99744761503365498</v>
      </c>
      <c r="AS462" s="34">
        <v>0.99738544319435074</v>
      </c>
      <c r="AT462" s="34">
        <v>0.99732327523027486</v>
      </c>
      <c r="AU462" s="34">
        <v>0.99726111114118621</v>
      </c>
      <c r="AV462" s="34">
        <v>0.9971989509268433</v>
      </c>
      <c r="AW462" s="34">
        <v>0.99713679458700422</v>
      </c>
      <c r="AX462" s="34">
        <v>0.99707464212142793</v>
      </c>
      <c r="AY462" s="34">
        <v>0.99701249352987276</v>
      </c>
      <c r="AZ462" s="34">
        <v>0.99695034881209699</v>
      </c>
      <c r="BA462" s="34">
        <v>0.99688820796785971</v>
      </c>
      <c r="BB462" s="34">
        <v>0.99682607099691889</v>
      </c>
      <c r="BC462" s="34">
        <v>0.9967639378990335</v>
      </c>
      <c r="BD462" s="34">
        <v>0.99670180867396196</v>
      </c>
      <c r="BE462" s="34">
        <v>0.99663968332146291</v>
      </c>
      <c r="BF462" s="34">
        <v>0.99657756184129487</v>
      </c>
      <c r="BG462" s="34">
        <v>0.99651544423321681</v>
      </c>
      <c r="BH462" s="34">
        <v>0.99645333049698681</v>
      </c>
      <c r="BI462" s="34">
        <v>0.99639122063236407</v>
      </c>
      <c r="BJ462" s="34">
        <v>0.99632911463910701</v>
      </c>
      <c r="BK462" s="34">
        <v>0.99626701251697447</v>
      </c>
      <c r="BL462" s="34">
        <v>0.99620491426572511</v>
      </c>
      <c r="BM462" s="34">
        <v>0.99614281988511755</v>
      </c>
      <c r="BN462" s="34">
        <v>0.99608072937491055</v>
      </c>
      <c r="BO462" s="34">
        <v>0.99601864273486307</v>
      </c>
      <c r="BP462" s="34">
        <v>0.99595655996473353</v>
      </c>
      <c r="BQ462" s="34">
        <v>0.99589448106428102</v>
      </c>
      <c r="BR462" s="34">
        <v>0.99583240603326406</v>
      </c>
      <c r="BS462" s="34">
        <v>0.99577033487144184</v>
      </c>
      <c r="BT462" s="34">
        <v>0.99570826757857278</v>
      </c>
      <c r="BU462" s="34">
        <v>0.99564620415441618</v>
      </c>
      <c r="BV462" s="34">
        <v>0.99558414459873046</v>
      </c>
      <c r="BW462" s="34">
        <v>0.99552208891127458</v>
      </c>
      <c r="BX462" s="34">
        <v>0.99546003709180764</v>
      </c>
      <c r="BY462" s="34">
        <v>0.99539798914008859</v>
      </c>
      <c r="BZ462" s="34">
        <v>0.99533594505587586</v>
      </c>
      <c r="CA462" s="34">
        <v>0.99527390483892897</v>
      </c>
      <c r="CB462" s="34">
        <v>0.99521186848900656</v>
      </c>
      <c r="CC462" s="34">
        <v>0.99514983600586759</v>
      </c>
      <c r="CD462" s="34">
        <v>0.99508780738927105</v>
      </c>
      <c r="CE462" s="34">
        <v>0.99502578263897612</v>
      </c>
      <c r="CF462" s="34">
        <v>0.99496376175474166</v>
      </c>
      <c r="CG462" s="34">
        <v>0.99490174473632664</v>
      </c>
      <c r="CH462" s="34">
        <v>0.99483973158349004</v>
      </c>
      <c r="CI462" s="34">
        <v>0.99477772229599115</v>
      </c>
      <c r="CJ462" s="34">
        <v>0.99471571687358906</v>
      </c>
      <c r="CK462" s="34">
        <v>0.99465371531604274</v>
      </c>
      <c r="CL462" s="34">
        <v>0.99459171762311116</v>
      </c>
      <c r="CM462" s="34">
        <v>0.9945297237945534</v>
      </c>
      <c r="CN462" s="34">
        <v>0.99446773383012899</v>
      </c>
      <c r="CO462" s="34">
        <v>0.99440574772959678</v>
      </c>
      <c r="CP462" s="34">
        <v>0.99434376549271597</v>
      </c>
      <c r="CQ462" s="34">
        <v>0.99428178711924564</v>
      </c>
      <c r="CR462" s="34">
        <v>0.99418882289425126</v>
      </c>
      <c r="CS462" s="34">
        <v>0.99409586736130684</v>
      </c>
      <c r="CT462" s="34">
        <v>0.99400292051959993</v>
      </c>
      <c r="CU462" s="34">
        <v>0.99390998236831796</v>
      </c>
      <c r="CV462" s="34">
        <v>0.99381705290664812</v>
      </c>
      <c r="CW462" s="34">
        <v>0.99372413213377797</v>
      </c>
      <c r="CX462" s="34">
        <v>0.99363122004889526</v>
      </c>
      <c r="CY462" s="34">
        <v>0.99353831665118764</v>
      </c>
      <c r="CZ462" s="34">
        <v>0.99344542193984309</v>
      </c>
      <c r="DA462" s="34">
        <v>0.99335253591404893</v>
      </c>
      <c r="DB462" s="34">
        <v>0.99325965857299336</v>
      </c>
    </row>
    <row r="463" spans="1:106" x14ac:dyDescent="0.2">
      <c r="A463" s="13">
        <f t="shared" ca="1" si="7"/>
        <v>44917</v>
      </c>
      <c r="B463" s="34">
        <v>1.0000623348172251</v>
      </c>
      <c r="C463" s="34">
        <v>1</v>
      </c>
      <c r="D463" s="34">
        <v>0.99993766906816206</v>
      </c>
      <c r="E463" s="34">
        <v>0.99987534202146944</v>
      </c>
      <c r="F463" s="34">
        <v>0.99981301885967966</v>
      </c>
      <c r="G463" s="34">
        <v>0.99975069958255058</v>
      </c>
      <c r="H463" s="34">
        <v>0.99968838418983996</v>
      </c>
      <c r="I463" s="34">
        <v>0.9996260726813061</v>
      </c>
      <c r="J463" s="34">
        <v>0.99956376505670663</v>
      </c>
      <c r="K463" s="34">
        <v>0.99950146131579942</v>
      </c>
      <c r="L463" s="34">
        <v>0.99943916145834222</v>
      </c>
      <c r="M463" s="34">
        <v>0.99937686548409332</v>
      </c>
      <c r="N463" s="34">
        <v>0.99931457339281049</v>
      </c>
      <c r="O463" s="34">
        <v>0.9992522851842518</v>
      </c>
      <c r="P463" s="34">
        <v>0.99919000085817533</v>
      </c>
      <c r="Q463" s="34">
        <v>0.99912772041433895</v>
      </c>
      <c r="R463" s="34">
        <v>0.99906544385250051</v>
      </c>
      <c r="S463" s="34">
        <v>0.99900317117241821</v>
      </c>
      <c r="T463" s="34">
        <v>0.99894090237385014</v>
      </c>
      <c r="U463" s="34">
        <v>0.99887863745655447</v>
      </c>
      <c r="V463" s="34">
        <v>0.99881637642028875</v>
      </c>
      <c r="W463" s="34">
        <v>0.99875411926481172</v>
      </c>
      <c r="X463" s="34">
        <v>0.99869186598988102</v>
      </c>
      <c r="Y463" s="34">
        <v>0.99862961659525507</v>
      </c>
      <c r="Z463" s="34">
        <v>0.99856737108069182</v>
      </c>
      <c r="AA463" s="34">
        <v>0.99850512944594971</v>
      </c>
      <c r="AB463" s="34">
        <v>0.99844289169078648</v>
      </c>
      <c r="AC463" s="34">
        <v>0.99838065781496055</v>
      </c>
      <c r="AD463" s="34">
        <v>0.9983184278182301</v>
      </c>
      <c r="AE463" s="34">
        <v>0.99825620170035334</v>
      </c>
      <c r="AF463" s="34">
        <v>0.99819397946108868</v>
      </c>
      <c r="AG463" s="34">
        <v>0.99813176110019375</v>
      </c>
      <c r="AH463" s="34">
        <v>0.99806954661742753</v>
      </c>
      <c r="AI463" s="34">
        <v>0.99800733601254787</v>
      </c>
      <c r="AJ463" s="34">
        <v>0.99794512928531343</v>
      </c>
      <c r="AK463" s="34">
        <v>0.99788292643548193</v>
      </c>
      <c r="AL463" s="34">
        <v>0.99782072746281236</v>
      </c>
      <c r="AM463" s="34">
        <v>0.99775853236706247</v>
      </c>
      <c r="AN463" s="34">
        <v>0.99769634114799088</v>
      </c>
      <c r="AO463" s="34">
        <v>0.99763415380535614</v>
      </c>
      <c r="AP463" s="34">
        <v>0.99757197033891631</v>
      </c>
      <c r="AQ463" s="34">
        <v>0.99750979074842983</v>
      </c>
      <c r="AR463" s="34">
        <v>0.99744761503365498</v>
      </c>
      <c r="AS463" s="34">
        <v>0.99738544319435074</v>
      </c>
      <c r="AT463" s="34">
        <v>0.99732327523027486</v>
      </c>
      <c r="AU463" s="34">
        <v>0.99726111114118621</v>
      </c>
      <c r="AV463" s="34">
        <v>0.9971989509268433</v>
      </c>
      <c r="AW463" s="34">
        <v>0.99713679458700422</v>
      </c>
      <c r="AX463" s="34">
        <v>0.99707464212142793</v>
      </c>
      <c r="AY463" s="34">
        <v>0.99701249352987276</v>
      </c>
      <c r="AZ463" s="34">
        <v>0.99695034881209699</v>
      </c>
      <c r="BA463" s="34">
        <v>0.99688820796785971</v>
      </c>
      <c r="BB463" s="34">
        <v>0.99682607099691889</v>
      </c>
      <c r="BC463" s="34">
        <v>0.9967639378990335</v>
      </c>
      <c r="BD463" s="34">
        <v>0.99670180867396196</v>
      </c>
      <c r="BE463" s="34">
        <v>0.99663968332146291</v>
      </c>
      <c r="BF463" s="34">
        <v>0.99657756184129487</v>
      </c>
      <c r="BG463" s="34">
        <v>0.99651544423321681</v>
      </c>
      <c r="BH463" s="34">
        <v>0.99645333049698681</v>
      </c>
      <c r="BI463" s="34">
        <v>0.99639122063236407</v>
      </c>
      <c r="BJ463" s="34">
        <v>0.99632911463910701</v>
      </c>
      <c r="BK463" s="34">
        <v>0.99626701251697447</v>
      </c>
      <c r="BL463" s="34">
        <v>0.99620491426572511</v>
      </c>
      <c r="BM463" s="34">
        <v>0.99614281988511755</v>
      </c>
      <c r="BN463" s="34">
        <v>0.99608072937491055</v>
      </c>
      <c r="BO463" s="34">
        <v>0.99601864273486307</v>
      </c>
      <c r="BP463" s="34">
        <v>0.99595655996473353</v>
      </c>
      <c r="BQ463" s="34">
        <v>0.99589448106428102</v>
      </c>
      <c r="BR463" s="34">
        <v>0.99583240603326406</v>
      </c>
      <c r="BS463" s="34">
        <v>0.99577033487144184</v>
      </c>
      <c r="BT463" s="34">
        <v>0.99570826757857278</v>
      </c>
      <c r="BU463" s="34">
        <v>0.99564620415441618</v>
      </c>
      <c r="BV463" s="34">
        <v>0.99558414459873046</v>
      </c>
      <c r="BW463" s="34">
        <v>0.99552208891127458</v>
      </c>
      <c r="BX463" s="34">
        <v>0.99546003709180764</v>
      </c>
      <c r="BY463" s="34">
        <v>0.99539798914008859</v>
      </c>
      <c r="BZ463" s="34">
        <v>0.99533594505587586</v>
      </c>
      <c r="CA463" s="34">
        <v>0.99527390483892897</v>
      </c>
      <c r="CB463" s="34">
        <v>0.99521186848900656</v>
      </c>
      <c r="CC463" s="34">
        <v>0.99514983600586759</v>
      </c>
      <c r="CD463" s="34">
        <v>0.99508780738927105</v>
      </c>
      <c r="CE463" s="34">
        <v>0.99502578263897612</v>
      </c>
      <c r="CF463" s="34">
        <v>0.99496376175474166</v>
      </c>
      <c r="CG463" s="34">
        <v>0.99490174473632664</v>
      </c>
      <c r="CH463" s="34">
        <v>0.99483973158349004</v>
      </c>
      <c r="CI463" s="34">
        <v>0.99477772229599115</v>
      </c>
      <c r="CJ463" s="34">
        <v>0.99471571687358906</v>
      </c>
      <c r="CK463" s="34">
        <v>0.99465371531604274</v>
      </c>
      <c r="CL463" s="34">
        <v>0.99459171762311116</v>
      </c>
      <c r="CM463" s="34">
        <v>0.9945297237945534</v>
      </c>
      <c r="CN463" s="34">
        <v>0.99446773383012899</v>
      </c>
      <c r="CO463" s="34">
        <v>0.99440574772959678</v>
      </c>
      <c r="CP463" s="34">
        <v>0.99434376549271597</v>
      </c>
      <c r="CQ463" s="34">
        <v>0.99428178711924564</v>
      </c>
      <c r="CR463" s="34">
        <v>0.99418882289425126</v>
      </c>
      <c r="CS463" s="34">
        <v>0.99409586736130684</v>
      </c>
      <c r="CT463" s="34">
        <v>0.99400292051959993</v>
      </c>
      <c r="CU463" s="34">
        <v>0.99390998236831796</v>
      </c>
      <c r="CV463" s="34">
        <v>0.99381705290664812</v>
      </c>
      <c r="CW463" s="34">
        <v>0.99372413213377797</v>
      </c>
      <c r="CX463" s="34">
        <v>0.99363122004889526</v>
      </c>
      <c r="CY463" s="34">
        <v>0.99353831665118764</v>
      </c>
      <c r="CZ463" s="34">
        <v>0.99344542193984309</v>
      </c>
      <c r="DA463" s="34">
        <v>0.99335253591404893</v>
      </c>
      <c r="DB463" s="34">
        <v>0.99325965857299336</v>
      </c>
    </row>
    <row r="464" spans="1:106" x14ac:dyDescent="0.2">
      <c r="A464" s="13">
        <f t="shared" ca="1" si="7"/>
        <v>44918</v>
      </c>
      <c r="B464" s="34">
        <v>1.0000623348172251</v>
      </c>
      <c r="C464" s="34">
        <v>1</v>
      </c>
      <c r="D464" s="34">
        <v>0.99993766906816206</v>
      </c>
      <c r="E464" s="34">
        <v>0.99987534202146944</v>
      </c>
      <c r="F464" s="34">
        <v>0.99981301885967966</v>
      </c>
      <c r="G464" s="34">
        <v>0.99975069958255058</v>
      </c>
      <c r="H464" s="34">
        <v>0.99968838418983996</v>
      </c>
      <c r="I464" s="34">
        <v>0.9996260726813061</v>
      </c>
      <c r="J464" s="34">
        <v>0.99956376505670663</v>
      </c>
      <c r="K464" s="34">
        <v>0.99950146131579942</v>
      </c>
      <c r="L464" s="34">
        <v>0.99943916145834222</v>
      </c>
      <c r="M464" s="34">
        <v>0.99937686548409332</v>
      </c>
      <c r="N464" s="34">
        <v>0.99931457339281049</v>
      </c>
      <c r="O464" s="34">
        <v>0.9992522851842518</v>
      </c>
      <c r="P464" s="34">
        <v>0.99919000085817533</v>
      </c>
      <c r="Q464" s="34">
        <v>0.99912772041433895</v>
      </c>
      <c r="R464" s="34">
        <v>0.99906544385250051</v>
      </c>
      <c r="S464" s="34">
        <v>0.99900317117241821</v>
      </c>
      <c r="T464" s="34">
        <v>0.99894090237385014</v>
      </c>
      <c r="U464" s="34">
        <v>0.99887863745655447</v>
      </c>
      <c r="V464" s="34">
        <v>0.99881637642028875</v>
      </c>
      <c r="W464" s="34">
        <v>0.99875411926481172</v>
      </c>
      <c r="X464" s="34">
        <v>0.99869186598988102</v>
      </c>
      <c r="Y464" s="34">
        <v>0.99862961659525507</v>
      </c>
      <c r="Z464" s="34">
        <v>0.99856737108069182</v>
      </c>
      <c r="AA464" s="34">
        <v>0.99850512944594971</v>
      </c>
      <c r="AB464" s="34">
        <v>0.99844289169078648</v>
      </c>
      <c r="AC464" s="34">
        <v>0.99838065781496055</v>
      </c>
      <c r="AD464" s="34">
        <v>0.9983184278182301</v>
      </c>
      <c r="AE464" s="34">
        <v>0.99825620170035334</v>
      </c>
      <c r="AF464" s="34">
        <v>0.99819397946108868</v>
      </c>
      <c r="AG464" s="34">
        <v>0.99813176110019375</v>
      </c>
      <c r="AH464" s="34">
        <v>0.99806954661742753</v>
      </c>
      <c r="AI464" s="34">
        <v>0.99800733601254787</v>
      </c>
      <c r="AJ464" s="34">
        <v>0.99794512928531343</v>
      </c>
      <c r="AK464" s="34">
        <v>0.99788292643548193</v>
      </c>
      <c r="AL464" s="34">
        <v>0.99782072746281236</v>
      </c>
      <c r="AM464" s="34">
        <v>0.99775853236706247</v>
      </c>
      <c r="AN464" s="34">
        <v>0.99769634114799088</v>
      </c>
      <c r="AO464" s="34">
        <v>0.99763415380535614</v>
      </c>
      <c r="AP464" s="34">
        <v>0.99757197033891631</v>
      </c>
      <c r="AQ464" s="34">
        <v>0.99750979074842983</v>
      </c>
      <c r="AR464" s="34">
        <v>0.99744761503365498</v>
      </c>
      <c r="AS464" s="34">
        <v>0.99738544319435074</v>
      </c>
      <c r="AT464" s="34">
        <v>0.99732327523027486</v>
      </c>
      <c r="AU464" s="34">
        <v>0.99726111114118621</v>
      </c>
      <c r="AV464" s="34">
        <v>0.9971989509268433</v>
      </c>
      <c r="AW464" s="34">
        <v>0.99713679458700422</v>
      </c>
      <c r="AX464" s="34">
        <v>0.99707464212142793</v>
      </c>
      <c r="AY464" s="34">
        <v>0.99701249352987276</v>
      </c>
      <c r="AZ464" s="34">
        <v>0.99695034881209699</v>
      </c>
      <c r="BA464" s="34">
        <v>0.99688820796785971</v>
      </c>
      <c r="BB464" s="34">
        <v>0.99682607099691889</v>
      </c>
      <c r="BC464" s="34">
        <v>0.9967639378990335</v>
      </c>
      <c r="BD464" s="34">
        <v>0.99670180867396196</v>
      </c>
      <c r="BE464" s="34">
        <v>0.99663968332146291</v>
      </c>
      <c r="BF464" s="34">
        <v>0.99657756184129487</v>
      </c>
      <c r="BG464" s="34">
        <v>0.99651544423321681</v>
      </c>
      <c r="BH464" s="34">
        <v>0.99645333049698681</v>
      </c>
      <c r="BI464" s="34">
        <v>0.99639122063236407</v>
      </c>
      <c r="BJ464" s="34">
        <v>0.99632911463910701</v>
      </c>
      <c r="BK464" s="34">
        <v>0.99626701251697447</v>
      </c>
      <c r="BL464" s="34">
        <v>0.99620491426572511</v>
      </c>
      <c r="BM464" s="34">
        <v>0.99614281988511755</v>
      </c>
      <c r="BN464" s="34">
        <v>0.99608072937491055</v>
      </c>
      <c r="BO464" s="34">
        <v>0.99601864273486307</v>
      </c>
      <c r="BP464" s="34">
        <v>0.99595655996473353</v>
      </c>
      <c r="BQ464" s="34">
        <v>0.99589448106428102</v>
      </c>
      <c r="BR464" s="34">
        <v>0.99583240603326406</v>
      </c>
      <c r="BS464" s="34">
        <v>0.99577033487144184</v>
      </c>
      <c r="BT464" s="34">
        <v>0.99570826757857278</v>
      </c>
      <c r="BU464" s="34">
        <v>0.99564620415441618</v>
      </c>
      <c r="BV464" s="34">
        <v>0.99558414459873046</v>
      </c>
      <c r="BW464" s="34">
        <v>0.99552208891127458</v>
      </c>
      <c r="BX464" s="34">
        <v>0.99546003709180764</v>
      </c>
      <c r="BY464" s="34">
        <v>0.99539798914008859</v>
      </c>
      <c r="BZ464" s="34">
        <v>0.99533594505587586</v>
      </c>
      <c r="CA464" s="34">
        <v>0.99527390483892897</v>
      </c>
      <c r="CB464" s="34">
        <v>0.99521186848900656</v>
      </c>
      <c r="CC464" s="34">
        <v>0.99514983600586759</v>
      </c>
      <c r="CD464" s="34">
        <v>0.99508780738927105</v>
      </c>
      <c r="CE464" s="34">
        <v>0.99502578263897612</v>
      </c>
      <c r="CF464" s="34">
        <v>0.99496376175474166</v>
      </c>
      <c r="CG464" s="34">
        <v>0.99490174473632664</v>
      </c>
      <c r="CH464" s="34">
        <v>0.99483973158349004</v>
      </c>
      <c r="CI464" s="34">
        <v>0.99477772229599115</v>
      </c>
      <c r="CJ464" s="34">
        <v>0.99471571687358906</v>
      </c>
      <c r="CK464" s="34">
        <v>0.99465371531604274</v>
      </c>
      <c r="CL464" s="34">
        <v>0.99459171762311116</v>
      </c>
      <c r="CM464" s="34">
        <v>0.9945297237945534</v>
      </c>
      <c r="CN464" s="34">
        <v>0.99446773383012899</v>
      </c>
      <c r="CO464" s="34">
        <v>0.99440574772959678</v>
      </c>
      <c r="CP464" s="34">
        <v>0.99434376549271597</v>
      </c>
      <c r="CQ464" s="34">
        <v>0.99428178711924564</v>
      </c>
      <c r="CR464" s="34">
        <v>0.99418882289425126</v>
      </c>
      <c r="CS464" s="34">
        <v>0.99409586736130684</v>
      </c>
      <c r="CT464" s="34">
        <v>0.99400292051959993</v>
      </c>
      <c r="CU464" s="34">
        <v>0.99390998236831796</v>
      </c>
      <c r="CV464" s="34">
        <v>0.99381705290664812</v>
      </c>
      <c r="CW464" s="34">
        <v>0.99372413213377797</v>
      </c>
      <c r="CX464" s="34">
        <v>0.99363122004889526</v>
      </c>
      <c r="CY464" s="34">
        <v>0.99353831665118764</v>
      </c>
      <c r="CZ464" s="34">
        <v>0.99344542193984309</v>
      </c>
      <c r="DA464" s="34">
        <v>0.99335253591404893</v>
      </c>
      <c r="DB464" s="34">
        <v>0.99325965857299336</v>
      </c>
    </row>
    <row r="465" spans="1:106" x14ac:dyDescent="0.2">
      <c r="A465" s="13">
        <f t="shared" ca="1" si="7"/>
        <v>44921</v>
      </c>
      <c r="B465" s="34">
        <v>1.0000623348172251</v>
      </c>
      <c r="C465" s="34">
        <v>1</v>
      </c>
      <c r="D465" s="34">
        <v>0.99993766906816206</v>
      </c>
      <c r="E465" s="34">
        <v>0.99987534202146944</v>
      </c>
      <c r="F465" s="34">
        <v>0.99981301885967966</v>
      </c>
      <c r="G465" s="34">
        <v>0.99975069958255058</v>
      </c>
      <c r="H465" s="34">
        <v>0.99968838418983996</v>
      </c>
      <c r="I465" s="34">
        <v>0.9996260726813061</v>
      </c>
      <c r="J465" s="34">
        <v>0.99956376505670663</v>
      </c>
      <c r="K465" s="34">
        <v>0.99950146131579942</v>
      </c>
      <c r="L465" s="34">
        <v>0.99943916145834222</v>
      </c>
      <c r="M465" s="34">
        <v>0.99937686548409332</v>
      </c>
      <c r="N465" s="34">
        <v>0.99931457339281049</v>
      </c>
      <c r="O465" s="34">
        <v>0.9992522851842518</v>
      </c>
      <c r="P465" s="34">
        <v>0.99919000085817533</v>
      </c>
      <c r="Q465" s="34">
        <v>0.99912772041433895</v>
      </c>
      <c r="R465" s="34">
        <v>0.99906544385250051</v>
      </c>
      <c r="S465" s="34">
        <v>0.99900317117241821</v>
      </c>
      <c r="T465" s="34">
        <v>0.99894090237385014</v>
      </c>
      <c r="U465" s="34">
        <v>0.99887863745655447</v>
      </c>
      <c r="V465" s="34">
        <v>0.99881637642028875</v>
      </c>
      <c r="W465" s="34">
        <v>0.99875411926481172</v>
      </c>
      <c r="X465" s="34">
        <v>0.99869186598988102</v>
      </c>
      <c r="Y465" s="34">
        <v>0.99862961659525507</v>
      </c>
      <c r="Z465" s="34">
        <v>0.99856737108069182</v>
      </c>
      <c r="AA465" s="34">
        <v>0.99850512944594971</v>
      </c>
      <c r="AB465" s="34">
        <v>0.99844289169078648</v>
      </c>
      <c r="AC465" s="34">
        <v>0.99838065781496055</v>
      </c>
      <c r="AD465" s="34">
        <v>0.9983184278182301</v>
      </c>
      <c r="AE465" s="34">
        <v>0.99825620170035334</v>
      </c>
      <c r="AF465" s="34">
        <v>0.99819397946108868</v>
      </c>
      <c r="AG465" s="34">
        <v>0.99813176110019375</v>
      </c>
      <c r="AH465" s="34">
        <v>0.99806954661742753</v>
      </c>
      <c r="AI465" s="34">
        <v>0.99800733601254787</v>
      </c>
      <c r="AJ465" s="34">
        <v>0.99794512928531343</v>
      </c>
      <c r="AK465" s="34">
        <v>0.99788292643548193</v>
      </c>
      <c r="AL465" s="34">
        <v>0.99782072746281236</v>
      </c>
      <c r="AM465" s="34">
        <v>0.99775853236706247</v>
      </c>
      <c r="AN465" s="34">
        <v>0.99769634114799088</v>
      </c>
      <c r="AO465" s="34">
        <v>0.99763415380535614</v>
      </c>
      <c r="AP465" s="34">
        <v>0.99757197033891631</v>
      </c>
      <c r="AQ465" s="34">
        <v>0.99750979074842983</v>
      </c>
      <c r="AR465" s="34">
        <v>0.99744761503365498</v>
      </c>
      <c r="AS465" s="34">
        <v>0.99738544319435074</v>
      </c>
      <c r="AT465" s="34">
        <v>0.99732327523027486</v>
      </c>
      <c r="AU465" s="34">
        <v>0.99726111114118621</v>
      </c>
      <c r="AV465" s="34">
        <v>0.9971989509268433</v>
      </c>
      <c r="AW465" s="34">
        <v>0.99713679458700422</v>
      </c>
      <c r="AX465" s="34">
        <v>0.99707464212142793</v>
      </c>
      <c r="AY465" s="34">
        <v>0.99701249352987276</v>
      </c>
      <c r="AZ465" s="34">
        <v>0.99695034881209699</v>
      </c>
      <c r="BA465" s="34">
        <v>0.99688820796785971</v>
      </c>
      <c r="BB465" s="34">
        <v>0.99682607099691889</v>
      </c>
      <c r="BC465" s="34">
        <v>0.9967639378990335</v>
      </c>
      <c r="BD465" s="34">
        <v>0.99670180867396196</v>
      </c>
      <c r="BE465" s="34">
        <v>0.99663968332146291</v>
      </c>
      <c r="BF465" s="34">
        <v>0.99657756184129487</v>
      </c>
      <c r="BG465" s="34">
        <v>0.99651544423321681</v>
      </c>
      <c r="BH465" s="34">
        <v>0.99645333049698681</v>
      </c>
      <c r="BI465" s="34">
        <v>0.99639122063236407</v>
      </c>
      <c r="BJ465" s="34">
        <v>0.99632911463910701</v>
      </c>
      <c r="BK465" s="34">
        <v>0.99626701251697447</v>
      </c>
      <c r="BL465" s="34">
        <v>0.99620491426572511</v>
      </c>
      <c r="BM465" s="34">
        <v>0.99614281988511755</v>
      </c>
      <c r="BN465" s="34">
        <v>0.99608072937491055</v>
      </c>
      <c r="BO465" s="34">
        <v>0.99601864273486307</v>
      </c>
      <c r="BP465" s="34">
        <v>0.99595655996473353</v>
      </c>
      <c r="BQ465" s="34">
        <v>0.99589448106428102</v>
      </c>
      <c r="BR465" s="34">
        <v>0.99583240603326406</v>
      </c>
      <c r="BS465" s="34">
        <v>0.99577033487144184</v>
      </c>
      <c r="BT465" s="34">
        <v>0.99570826757857278</v>
      </c>
      <c r="BU465" s="34">
        <v>0.99564620415441618</v>
      </c>
      <c r="BV465" s="34">
        <v>0.99558414459873046</v>
      </c>
      <c r="BW465" s="34">
        <v>0.99552208891127458</v>
      </c>
      <c r="BX465" s="34">
        <v>0.99546003709180764</v>
      </c>
      <c r="BY465" s="34">
        <v>0.99539798914008859</v>
      </c>
      <c r="BZ465" s="34">
        <v>0.99533594505587586</v>
      </c>
      <c r="CA465" s="34">
        <v>0.99527390483892897</v>
      </c>
      <c r="CB465" s="34">
        <v>0.99521186848900656</v>
      </c>
      <c r="CC465" s="34">
        <v>0.99514983600586759</v>
      </c>
      <c r="CD465" s="34">
        <v>0.99508780738927105</v>
      </c>
      <c r="CE465" s="34">
        <v>0.99502578263897612</v>
      </c>
      <c r="CF465" s="34">
        <v>0.99496376175474166</v>
      </c>
      <c r="CG465" s="34">
        <v>0.99490174473632664</v>
      </c>
      <c r="CH465" s="34">
        <v>0.99483973158349004</v>
      </c>
      <c r="CI465" s="34">
        <v>0.99477772229599115</v>
      </c>
      <c r="CJ465" s="34">
        <v>0.99471571687358906</v>
      </c>
      <c r="CK465" s="34">
        <v>0.99465371531604274</v>
      </c>
      <c r="CL465" s="34">
        <v>0.99459171762311116</v>
      </c>
      <c r="CM465" s="34">
        <v>0.9945297237945534</v>
      </c>
      <c r="CN465" s="34">
        <v>0.99446773383012899</v>
      </c>
      <c r="CO465" s="34">
        <v>0.99440574772959678</v>
      </c>
      <c r="CP465" s="34">
        <v>0.99434376549271597</v>
      </c>
      <c r="CQ465" s="34">
        <v>0.99428178711924564</v>
      </c>
      <c r="CR465" s="34">
        <v>0.99418882289425126</v>
      </c>
      <c r="CS465" s="34">
        <v>0.99409586736130684</v>
      </c>
      <c r="CT465" s="34">
        <v>0.99400292051959993</v>
      </c>
      <c r="CU465" s="34">
        <v>0.99390998236831796</v>
      </c>
      <c r="CV465" s="34">
        <v>0.99381705290664812</v>
      </c>
      <c r="CW465" s="34">
        <v>0.99372413213377797</v>
      </c>
      <c r="CX465" s="34">
        <v>0.99363122004889526</v>
      </c>
      <c r="CY465" s="34">
        <v>0.99353831665118764</v>
      </c>
      <c r="CZ465" s="34">
        <v>0.99344542193984309</v>
      </c>
      <c r="DA465" s="34">
        <v>0.99335253591404893</v>
      </c>
      <c r="DB465" s="34">
        <v>0.99325965857299336</v>
      </c>
    </row>
    <row r="466" spans="1:106" x14ac:dyDescent="0.2">
      <c r="A466" s="13">
        <f t="shared" ca="1" si="7"/>
        <v>44922</v>
      </c>
      <c r="B466" s="34">
        <v>1.0000623348172251</v>
      </c>
      <c r="C466" s="34">
        <v>1</v>
      </c>
      <c r="D466" s="34">
        <v>0.99993766906816206</v>
      </c>
      <c r="E466" s="34">
        <v>0.99987534202146944</v>
      </c>
      <c r="F466" s="34">
        <v>0.99981301885967966</v>
      </c>
      <c r="G466" s="34">
        <v>0.99975069958255058</v>
      </c>
      <c r="H466" s="34">
        <v>0.99968838418983996</v>
      </c>
      <c r="I466" s="34">
        <v>0.9996260726813061</v>
      </c>
      <c r="J466" s="34">
        <v>0.99956376505670663</v>
      </c>
      <c r="K466" s="34">
        <v>0.99950146131579942</v>
      </c>
      <c r="L466" s="34">
        <v>0.99943916145834222</v>
      </c>
      <c r="M466" s="34">
        <v>0.99937686548409332</v>
      </c>
      <c r="N466" s="34">
        <v>0.99931457339281049</v>
      </c>
      <c r="O466" s="34">
        <v>0.9992522851842518</v>
      </c>
      <c r="P466" s="34">
        <v>0.99919000085817533</v>
      </c>
      <c r="Q466" s="34">
        <v>0.99912772041433895</v>
      </c>
      <c r="R466" s="34">
        <v>0.99906544385250051</v>
      </c>
      <c r="S466" s="34">
        <v>0.99900317117241821</v>
      </c>
      <c r="T466" s="34">
        <v>0.99894090237385014</v>
      </c>
      <c r="U466" s="34">
        <v>0.99887863745655447</v>
      </c>
      <c r="V466" s="34">
        <v>0.99881637642028875</v>
      </c>
      <c r="W466" s="34">
        <v>0.99875411926481172</v>
      </c>
      <c r="X466" s="34">
        <v>0.99869186598988102</v>
      </c>
      <c r="Y466" s="34">
        <v>0.99862961659525507</v>
      </c>
      <c r="Z466" s="34">
        <v>0.99856737108069182</v>
      </c>
      <c r="AA466" s="34">
        <v>0.99850512944594971</v>
      </c>
      <c r="AB466" s="34">
        <v>0.99844289169078648</v>
      </c>
      <c r="AC466" s="34">
        <v>0.99838065781496055</v>
      </c>
      <c r="AD466" s="34">
        <v>0.9983184278182301</v>
      </c>
      <c r="AE466" s="34">
        <v>0.99825620170035334</v>
      </c>
      <c r="AF466" s="34">
        <v>0.99819397946108868</v>
      </c>
      <c r="AG466" s="34">
        <v>0.99813176110019375</v>
      </c>
      <c r="AH466" s="34">
        <v>0.99806954661742753</v>
      </c>
      <c r="AI466" s="34">
        <v>0.99800733601254787</v>
      </c>
      <c r="AJ466" s="34">
        <v>0.99794512928531343</v>
      </c>
      <c r="AK466" s="34">
        <v>0.99788292643548193</v>
      </c>
      <c r="AL466" s="34">
        <v>0.99782072746281236</v>
      </c>
      <c r="AM466" s="34">
        <v>0.99775853236706247</v>
      </c>
      <c r="AN466" s="34">
        <v>0.99769634114799088</v>
      </c>
      <c r="AO466" s="34">
        <v>0.99763415380535614</v>
      </c>
      <c r="AP466" s="34">
        <v>0.99757197033891631</v>
      </c>
      <c r="AQ466" s="34">
        <v>0.99750979074842983</v>
      </c>
      <c r="AR466" s="34">
        <v>0.99744761503365498</v>
      </c>
      <c r="AS466" s="34">
        <v>0.99738544319435074</v>
      </c>
      <c r="AT466" s="34">
        <v>0.99732327523027486</v>
      </c>
      <c r="AU466" s="34">
        <v>0.99726111114118621</v>
      </c>
      <c r="AV466" s="34">
        <v>0.9971989509268433</v>
      </c>
      <c r="AW466" s="34">
        <v>0.99713679458700422</v>
      </c>
      <c r="AX466" s="34">
        <v>0.99707464212142793</v>
      </c>
      <c r="AY466" s="34">
        <v>0.99701249352987276</v>
      </c>
      <c r="AZ466" s="34">
        <v>0.99695034881209699</v>
      </c>
      <c r="BA466" s="34">
        <v>0.99688820796785971</v>
      </c>
      <c r="BB466" s="34">
        <v>0.99682607099691889</v>
      </c>
      <c r="BC466" s="34">
        <v>0.9967639378990335</v>
      </c>
      <c r="BD466" s="34">
        <v>0.99670180867396196</v>
      </c>
      <c r="BE466" s="34">
        <v>0.99663968332146291</v>
      </c>
      <c r="BF466" s="34">
        <v>0.99657756184129487</v>
      </c>
      <c r="BG466" s="34">
        <v>0.99651544423321681</v>
      </c>
      <c r="BH466" s="34">
        <v>0.99645333049698681</v>
      </c>
      <c r="BI466" s="34">
        <v>0.99639122063236407</v>
      </c>
      <c r="BJ466" s="34">
        <v>0.99632911463910701</v>
      </c>
      <c r="BK466" s="34">
        <v>0.99626701251697447</v>
      </c>
      <c r="BL466" s="34">
        <v>0.99620491426572511</v>
      </c>
      <c r="BM466" s="34">
        <v>0.99614281988511755</v>
      </c>
      <c r="BN466" s="34">
        <v>0.99608072937491055</v>
      </c>
      <c r="BO466" s="34">
        <v>0.99601864273486307</v>
      </c>
      <c r="BP466" s="34">
        <v>0.99595655996473353</v>
      </c>
      <c r="BQ466" s="34">
        <v>0.99589448106428102</v>
      </c>
      <c r="BR466" s="34">
        <v>0.99583240603326406</v>
      </c>
      <c r="BS466" s="34">
        <v>0.99577033487144184</v>
      </c>
      <c r="BT466" s="34">
        <v>0.99570826757857278</v>
      </c>
      <c r="BU466" s="34">
        <v>0.99564620415441618</v>
      </c>
      <c r="BV466" s="34">
        <v>0.99558414459873046</v>
      </c>
      <c r="BW466" s="34">
        <v>0.99552208891127458</v>
      </c>
      <c r="BX466" s="34">
        <v>0.99546003709180764</v>
      </c>
      <c r="BY466" s="34">
        <v>0.99539798914008859</v>
      </c>
      <c r="BZ466" s="34">
        <v>0.99533594505587586</v>
      </c>
      <c r="CA466" s="34">
        <v>0.99527390483892897</v>
      </c>
      <c r="CB466" s="34">
        <v>0.99521186848900656</v>
      </c>
      <c r="CC466" s="34">
        <v>0.99514983600586759</v>
      </c>
      <c r="CD466" s="34">
        <v>0.99508780738927105</v>
      </c>
      <c r="CE466" s="34">
        <v>0.99502578263897612</v>
      </c>
      <c r="CF466" s="34">
        <v>0.99496376175474166</v>
      </c>
      <c r="CG466" s="34">
        <v>0.99490174473632664</v>
      </c>
      <c r="CH466" s="34">
        <v>0.99483973158349004</v>
      </c>
      <c r="CI466" s="34">
        <v>0.99477772229599115</v>
      </c>
      <c r="CJ466" s="34">
        <v>0.99471571687358906</v>
      </c>
      <c r="CK466" s="34">
        <v>0.99465371531604274</v>
      </c>
      <c r="CL466" s="34">
        <v>0.99459171762311116</v>
      </c>
      <c r="CM466" s="34">
        <v>0.9945297237945534</v>
      </c>
      <c r="CN466" s="34">
        <v>0.99446773383012899</v>
      </c>
      <c r="CO466" s="34">
        <v>0.99440574772959678</v>
      </c>
      <c r="CP466" s="34">
        <v>0.99434376549271597</v>
      </c>
      <c r="CQ466" s="34">
        <v>0.99428178711924564</v>
      </c>
      <c r="CR466" s="34">
        <v>0.99418882289425126</v>
      </c>
      <c r="CS466" s="34">
        <v>0.99409586736130684</v>
      </c>
      <c r="CT466" s="34">
        <v>0.99400292051959993</v>
      </c>
      <c r="CU466" s="34">
        <v>0.99390998236831796</v>
      </c>
      <c r="CV466" s="34">
        <v>0.99381705290664812</v>
      </c>
      <c r="CW466" s="34">
        <v>0.99372413213377797</v>
      </c>
      <c r="CX466" s="34">
        <v>0.99363122004889526</v>
      </c>
      <c r="CY466" s="34">
        <v>0.99353831665118764</v>
      </c>
      <c r="CZ466" s="34">
        <v>0.99344542193984309</v>
      </c>
      <c r="DA466" s="34">
        <v>0.99335253591404893</v>
      </c>
      <c r="DB466" s="34">
        <v>0.99325965857299336</v>
      </c>
    </row>
    <row r="467" spans="1:106" x14ac:dyDescent="0.2">
      <c r="A467" s="13">
        <f t="shared" ca="1" si="7"/>
        <v>44923</v>
      </c>
      <c r="B467" s="34">
        <v>1.0000623348172251</v>
      </c>
      <c r="C467" s="34">
        <v>1</v>
      </c>
      <c r="D467" s="34">
        <v>0.99993766906816206</v>
      </c>
      <c r="E467" s="34">
        <v>0.99987534202146944</v>
      </c>
      <c r="F467" s="34">
        <v>0.99981301885967966</v>
      </c>
      <c r="G467" s="34">
        <v>0.99975069958255058</v>
      </c>
      <c r="H467" s="34">
        <v>0.99968838418983996</v>
      </c>
      <c r="I467" s="34">
        <v>0.9996260726813061</v>
      </c>
      <c r="J467" s="34">
        <v>0.99956376505670663</v>
      </c>
      <c r="K467" s="34">
        <v>0.99950146131579942</v>
      </c>
      <c r="L467" s="34">
        <v>0.99943916145834222</v>
      </c>
      <c r="M467" s="34">
        <v>0.99937686548409332</v>
      </c>
      <c r="N467" s="34">
        <v>0.99931457339281049</v>
      </c>
      <c r="O467" s="34">
        <v>0.9992522851842518</v>
      </c>
      <c r="P467" s="34">
        <v>0.99919000085817533</v>
      </c>
      <c r="Q467" s="34">
        <v>0.99912772041433895</v>
      </c>
      <c r="R467" s="34">
        <v>0.99906544385250051</v>
      </c>
      <c r="S467" s="34">
        <v>0.99900317117241821</v>
      </c>
      <c r="T467" s="34">
        <v>0.99894090237385014</v>
      </c>
      <c r="U467" s="34">
        <v>0.99887863745655447</v>
      </c>
      <c r="V467" s="34">
        <v>0.99881637642028875</v>
      </c>
      <c r="W467" s="34">
        <v>0.99875411926481172</v>
      </c>
      <c r="X467" s="34">
        <v>0.99869186598988102</v>
      </c>
      <c r="Y467" s="34">
        <v>0.99862961659525507</v>
      </c>
      <c r="Z467" s="34">
        <v>0.99856737108069182</v>
      </c>
      <c r="AA467" s="34">
        <v>0.99850512944594971</v>
      </c>
      <c r="AB467" s="34">
        <v>0.99844289169078648</v>
      </c>
      <c r="AC467" s="34">
        <v>0.99838065781496055</v>
      </c>
      <c r="AD467" s="34">
        <v>0.9983184278182301</v>
      </c>
      <c r="AE467" s="34">
        <v>0.99825620170035334</v>
      </c>
      <c r="AF467" s="34">
        <v>0.99819397946108868</v>
      </c>
      <c r="AG467" s="34">
        <v>0.99813176110019375</v>
      </c>
      <c r="AH467" s="34">
        <v>0.99806954661742753</v>
      </c>
      <c r="AI467" s="34">
        <v>0.99800733601254787</v>
      </c>
      <c r="AJ467" s="34">
        <v>0.99794512928531343</v>
      </c>
      <c r="AK467" s="34">
        <v>0.99788292643548193</v>
      </c>
      <c r="AL467" s="34">
        <v>0.99782072746281236</v>
      </c>
      <c r="AM467" s="34">
        <v>0.99775853236706247</v>
      </c>
      <c r="AN467" s="34">
        <v>0.99769634114799088</v>
      </c>
      <c r="AO467" s="34">
        <v>0.99763415380535614</v>
      </c>
      <c r="AP467" s="34">
        <v>0.99757197033891631</v>
      </c>
      <c r="AQ467" s="34">
        <v>0.99750979074842983</v>
      </c>
      <c r="AR467" s="34">
        <v>0.99744761503365498</v>
      </c>
      <c r="AS467" s="34">
        <v>0.99738544319435074</v>
      </c>
      <c r="AT467" s="34">
        <v>0.99732327523027486</v>
      </c>
      <c r="AU467" s="34">
        <v>0.99726111114118621</v>
      </c>
      <c r="AV467" s="34">
        <v>0.9971989509268433</v>
      </c>
      <c r="AW467" s="34">
        <v>0.99713679458700422</v>
      </c>
      <c r="AX467" s="34">
        <v>0.99707464212142793</v>
      </c>
      <c r="AY467" s="34">
        <v>0.99701249352987276</v>
      </c>
      <c r="AZ467" s="34">
        <v>0.99695034881209699</v>
      </c>
      <c r="BA467" s="34">
        <v>0.99688820796785971</v>
      </c>
      <c r="BB467" s="34">
        <v>0.99682607099691889</v>
      </c>
      <c r="BC467" s="34">
        <v>0.9967639378990335</v>
      </c>
      <c r="BD467" s="34">
        <v>0.99670180867396196</v>
      </c>
      <c r="BE467" s="34">
        <v>0.99663968332146291</v>
      </c>
      <c r="BF467" s="34">
        <v>0.99657756184129487</v>
      </c>
      <c r="BG467" s="34">
        <v>0.99651544423321681</v>
      </c>
      <c r="BH467" s="34">
        <v>0.99645333049698681</v>
      </c>
      <c r="BI467" s="34">
        <v>0.99639122063236407</v>
      </c>
      <c r="BJ467" s="34">
        <v>0.99632911463910701</v>
      </c>
      <c r="BK467" s="34">
        <v>0.99626701251697447</v>
      </c>
      <c r="BL467" s="34">
        <v>0.99620491426572511</v>
      </c>
      <c r="BM467" s="34">
        <v>0.99614281988511755</v>
      </c>
      <c r="BN467" s="34">
        <v>0.99608072937491055</v>
      </c>
      <c r="BO467" s="34">
        <v>0.99601864273486307</v>
      </c>
      <c r="BP467" s="34">
        <v>0.99595655996473353</v>
      </c>
      <c r="BQ467" s="34">
        <v>0.99589448106428102</v>
      </c>
      <c r="BR467" s="34">
        <v>0.99583240603326406</v>
      </c>
      <c r="BS467" s="34">
        <v>0.99577033487144184</v>
      </c>
      <c r="BT467" s="34">
        <v>0.99570826757857278</v>
      </c>
      <c r="BU467" s="34">
        <v>0.99564620415441618</v>
      </c>
      <c r="BV467" s="34">
        <v>0.99558414459873046</v>
      </c>
      <c r="BW467" s="34">
        <v>0.99552208891127458</v>
      </c>
      <c r="BX467" s="34">
        <v>0.99546003709180764</v>
      </c>
      <c r="BY467" s="34">
        <v>0.99539798914008859</v>
      </c>
      <c r="BZ467" s="34">
        <v>0.99533594505587586</v>
      </c>
      <c r="CA467" s="34">
        <v>0.99527390483892897</v>
      </c>
      <c r="CB467" s="34">
        <v>0.99521186848900656</v>
      </c>
      <c r="CC467" s="34">
        <v>0.99514983600586759</v>
      </c>
      <c r="CD467" s="34">
        <v>0.99508780738927105</v>
      </c>
      <c r="CE467" s="34">
        <v>0.99502578263897612</v>
      </c>
      <c r="CF467" s="34">
        <v>0.99496376175474166</v>
      </c>
      <c r="CG467" s="34">
        <v>0.99490174473632664</v>
      </c>
      <c r="CH467" s="34">
        <v>0.99483973158349004</v>
      </c>
      <c r="CI467" s="34">
        <v>0.99477772229599115</v>
      </c>
      <c r="CJ467" s="34">
        <v>0.99471571687358906</v>
      </c>
      <c r="CK467" s="34">
        <v>0.99465371531604274</v>
      </c>
      <c r="CL467" s="34">
        <v>0.99459171762311116</v>
      </c>
      <c r="CM467" s="34">
        <v>0.9945297237945534</v>
      </c>
      <c r="CN467" s="34">
        <v>0.99446773383012899</v>
      </c>
      <c r="CO467" s="34">
        <v>0.99440574772959678</v>
      </c>
      <c r="CP467" s="34">
        <v>0.99434376549271597</v>
      </c>
      <c r="CQ467" s="34">
        <v>0.99428178711924564</v>
      </c>
      <c r="CR467" s="34">
        <v>0.99418882289425126</v>
      </c>
      <c r="CS467" s="34">
        <v>0.99409586736130684</v>
      </c>
      <c r="CT467" s="34">
        <v>0.99400292051959993</v>
      </c>
      <c r="CU467" s="34">
        <v>0.99390998236831796</v>
      </c>
      <c r="CV467" s="34">
        <v>0.99381705290664812</v>
      </c>
      <c r="CW467" s="34">
        <v>0.99372413213377797</v>
      </c>
      <c r="CX467" s="34">
        <v>0.99363122004889526</v>
      </c>
      <c r="CY467" s="34">
        <v>0.99353831665118764</v>
      </c>
      <c r="CZ467" s="34">
        <v>0.99344542193984309</v>
      </c>
      <c r="DA467" s="34">
        <v>0.99335253591404893</v>
      </c>
      <c r="DB467" s="34">
        <v>0.99325965857299336</v>
      </c>
    </row>
    <row r="468" spans="1:106" x14ac:dyDescent="0.2">
      <c r="A468" s="13">
        <f t="shared" ca="1" si="7"/>
        <v>44924</v>
      </c>
      <c r="B468" s="34">
        <v>1.0000623348172251</v>
      </c>
      <c r="C468" s="34">
        <v>1</v>
      </c>
      <c r="D468" s="34">
        <v>0.99993766906816206</v>
      </c>
      <c r="E468" s="34">
        <v>0.99987534202146944</v>
      </c>
      <c r="F468" s="34">
        <v>0.99981301885967966</v>
      </c>
      <c r="G468" s="34">
        <v>0.99975069958255058</v>
      </c>
      <c r="H468" s="34">
        <v>0.99968838418983996</v>
      </c>
      <c r="I468" s="34">
        <v>0.9996260726813061</v>
      </c>
      <c r="J468" s="34">
        <v>0.99956376505670663</v>
      </c>
      <c r="K468" s="34">
        <v>0.99950146131579942</v>
      </c>
      <c r="L468" s="34">
        <v>0.99943916145834222</v>
      </c>
      <c r="M468" s="34">
        <v>0.99937686548409332</v>
      </c>
      <c r="N468" s="34">
        <v>0.99931457339281049</v>
      </c>
      <c r="O468" s="34">
        <v>0.9992522851842518</v>
      </c>
      <c r="P468" s="34">
        <v>0.99919000085817533</v>
      </c>
      <c r="Q468" s="34">
        <v>0.99912772041433895</v>
      </c>
      <c r="R468" s="34">
        <v>0.99906544385250051</v>
      </c>
      <c r="S468" s="34">
        <v>0.99900317117241821</v>
      </c>
      <c r="T468" s="34">
        <v>0.99894090237385014</v>
      </c>
      <c r="U468" s="34">
        <v>0.99887863745655447</v>
      </c>
      <c r="V468" s="34">
        <v>0.99881637642028875</v>
      </c>
      <c r="W468" s="34">
        <v>0.99875411926481172</v>
      </c>
      <c r="X468" s="34">
        <v>0.99869186598988102</v>
      </c>
      <c r="Y468" s="34">
        <v>0.99862961659525507</v>
      </c>
      <c r="Z468" s="34">
        <v>0.99856737108069182</v>
      </c>
      <c r="AA468" s="34">
        <v>0.99850512944594971</v>
      </c>
      <c r="AB468" s="34">
        <v>0.99844289169078648</v>
      </c>
      <c r="AC468" s="34">
        <v>0.99838065781496055</v>
      </c>
      <c r="AD468" s="34">
        <v>0.9983184278182301</v>
      </c>
      <c r="AE468" s="34">
        <v>0.99825620170035334</v>
      </c>
      <c r="AF468" s="34">
        <v>0.99819397946108868</v>
      </c>
      <c r="AG468" s="34">
        <v>0.99813176110019375</v>
      </c>
      <c r="AH468" s="34">
        <v>0.99806954661742753</v>
      </c>
      <c r="AI468" s="34">
        <v>0.99800733601254787</v>
      </c>
      <c r="AJ468" s="34">
        <v>0.99794512928531343</v>
      </c>
      <c r="AK468" s="34">
        <v>0.99788292643548193</v>
      </c>
      <c r="AL468" s="34">
        <v>0.99782072746281236</v>
      </c>
      <c r="AM468" s="34">
        <v>0.99775853236706247</v>
      </c>
      <c r="AN468" s="34">
        <v>0.99769634114799088</v>
      </c>
      <c r="AO468" s="34">
        <v>0.99763415380535614</v>
      </c>
      <c r="AP468" s="34">
        <v>0.99757197033891631</v>
      </c>
      <c r="AQ468" s="34">
        <v>0.99750979074842983</v>
      </c>
      <c r="AR468" s="34">
        <v>0.99744761503365498</v>
      </c>
      <c r="AS468" s="34">
        <v>0.99738544319435074</v>
      </c>
      <c r="AT468" s="34">
        <v>0.99732327523027486</v>
      </c>
      <c r="AU468" s="34">
        <v>0.99726111114118621</v>
      </c>
      <c r="AV468" s="34">
        <v>0.9971989509268433</v>
      </c>
      <c r="AW468" s="34">
        <v>0.99713679458700422</v>
      </c>
      <c r="AX468" s="34">
        <v>0.99707464212142793</v>
      </c>
      <c r="AY468" s="34">
        <v>0.99701249352987276</v>
      </c>
      <c r="AZ468" s="34">
        <v>0.99695034881209699</v>
      </c>
      <c r="BA468" s="34">
        <v>0.99688820796785971</v>
      </c>
      <c r="BB468" s="34">
        <v>0.99682607099691889</v>
      </c>
      <c r="BC468" s="34">
        <v>0.9967639378990335</v>
      </c>
      <c r="BD468" s="34">
        <v>0.99670180867396196</v>
      </c>
      <c r="BE468" s="34">
        <v>0.99663968332146291</v>
      </c>
      <c r="BF468" s="34">
        <v>0.99657756184129487</v>
      </c>
      <c r="BG468" s="34">
        <v>0.99651544423321681</v>
      </c>
      <c r="BH468" s="34">
        <v>0.99645333049698681</v>
      </c>
      <c r="BI468" s="34">
        <v>0.99639122063236407</v>
      </c>
      <c r="BJ468" s="34">
        <v>0.99632911463910701</v>
      </c>
      <c r="BK468" s="34">
        <v>0.99626701251697447</v>
      </c>
      <c r="BL468" s="34">
        <v>0.99620491426572511</v>
      </c>
      <c r="BM468" s="34">
        <v>0.99614281988511755</v>
      </c>
      <c r="BN468" s="34">
        <v>0.99608072937491055</v>
      </c>
      <c r="BO468" s="34">
        <v>0.99601864273486307</v>
      </c>
      <c r="BP468" s="34">
        <v>0.99595655996473353</v>
      </c>
      <c r="BQ468" s="34">
        <v>0.99589448106428102</v>
      </c>
      <c r="BR468" s="34">
        <v>0.99583240603326406</v>
      </c>
      <c r="BS468" s="34">
        <v>0.99577033487144184</v>
      </c>
      <c r="BT468" s="34">
        <v>0.99570826757857278</v>
      </c>
      <c r="BU468" s="34">
        <v>0.99564620415441618</v>
      </c>
      <c r="BV468" s="34">
        <v>0.99558414459873046</v>
      </c>
      <c r="BW468" s="34">
        <v>0.99552208891127458</v>
      </c>
      <c r="BX468" s="34">
        <v>0.99546003709180764</v>
      </c>
      <c r="BY468" s="34">
        <v>0.99539798914008859</v>
      </c>
      <c r="BZ468" s="34">
        <v>0.99533594505587586</v>
      </c>
      <c r="CA468" s="34">
        <v>0.99527390483892897</v>
      </c>
      <c r="CB468" s="34">
        <v>0.99521186848900656</v>
      </c>
      <c r="CC468" s="34">
        <v>0.99514983600586759</v>
      </c>
      <c r="CD468" s="34">
        <v>0.99508780738927105</v>
      </c>
      <c r="CE468" s="34">
        <v>0.99502578263897612</v>
      </c>
      <c r="CF468" s="34">
        <v>0.99496376175474166</v>
      </c>
      <c r="CG468" s="34">
        <v>0.99490174473632664</v>
      </c>
      <c r="CH468" s="34">
        <v>0.99483973158349004</v>
      </c>
      <c r="CI468" s="34">
        <v>0.99477772229599115</v>
      </c>
      <c r="CJ468" s="34">
        <v>0.99471571687358906</v>
      </c>
      <c r="CK468" s="34">
        <v>0.99465371531604274</v>
      </c>
      <c r="CL468" s="34">
        <v>0.99459171762311116</v>
      </c>
      <c r="CM468" s="34">
        <v>0.9945297237945534</v>
      </c>
      <c r="CN468" s="34">
        <v>0.99446773383012899</v>
      </c>
      <c r="CO468" s="34">
        <v>0.99440574772959678</v>
      </c>
      <c r="CP468" s="34">
        <v>0.99434376549271597</v>
      </c>
      <c r="CQ468" s="34">
        <v>0.99428178711924564</v>
      </c>
      <c r="CR468" s="34">
        <v>0.99418882289425126</v>
      </c>
      <c r="CS468" s="34">
        <v>0.99409586736130684</v>
      </c>
      <c r="CT468" s="34">
        <v>0.99400292051959993</v>
      </c>
      <c r="CU468" s="34">
        <v>0.99390998236831796</v>
      </c>
      <c r="CV468" s="34">
        <v>0.99381705290664812</v>
      </c>
      <c r="CW468" s="34">
        <v>0.99372413213377797</v>
      </c>
      <c r="CX468" s="34">
        <v>0.99363122004889526</v>
      </c>
      <c r="CY468" s="34">
        <v>0.99353831665118764</v>
      </c>
      <c r="CZ468" s="34">
        <v>0.99344542193984309</v>
      </c>
      <c r="DA468" s="34">
        <v>0.99335253591404893</v>
      </c>
      <c r="DB468" s="34">
        <v>0.99325965857299336</v>
      </c>
    </row>
    <row r="469" spans="1:106" x14ac:dyDescent="0.2">
      <c r="A469" s="13">
        <f t="shared" ca="1" si="7"/>
        <v>44925</v>
      </c>
      <c r="B469" s="34">
        <v>1.0000623348172251</v>
      </c>
      <c r="C469" s="34">
        <v>1</v>
      </c>
      <c r="D469" s="34">
        <v>0.99993766906816206</v>
      </c>
      <c r="E469" s="34">
        <v>0.99987534202146944</v>
      </c>
      <c r="F469" s="34">
        <v>0.99981301885967966</v>
      </c>
      <c r="G469" s="34">
        <v>0.99975069958255058</v>
      </c>
      <c r="H469" s="34">
        <v>0.99968838418983996</v>
      </c>
      <c r="I469" s="34">
        <v>0.9996260726813061</v>
      </c>
      <c r="J469" s="34">
        <v>0.99956376505670663</v>
      </c>
      <c r="K469" s="34">
        <v>0.99950146131579942</v>
      </c>
      <c r="L469" s="34">
        <v>0.99943916145834222</v>
      </c>
      <c r="M469" s="34">
        <v>0.99937686548409332</v>
      </c>
      <c r="N469" s="34">
        <v>0.99931457339281049</v>
      </c>
      <c r="O469" s="34">
        <v>0.9992522851842518</v>
      </c>
      <c r="P469" s="34">
        <v>0.99919000085817533</v>
      </c>
      <c r="Q469" s="34">
        <v>0.99912772041433895</v>
      </c>
      <c r="R469" s="34">
        <v>0.99906544385250051</v>
      </c>
      <c r="S469" s="34">
        <v>0.99900317117241821</v>
      </c>
      <c r="T469" s="34">
        <v>0.99894090237385014</v>
      </c>
      <c r="U469" s="34">
        <v>0.99887863745655447</v>
      </c>
      <c r="V469" s="34">
        <v>0.99881637642028875</v>
      </c>
      <c r="W469" s="34">
        <v>0.99875411926481172</v>
      </c>
      <c r="X469" s="34">
        <v>0.99869186598988102</v>
      </c>
      <c r="Y469" s="34">
        <v>0.99862961659525507</v>
      </c>
      <c r="Z469" s="34">
        <v>0.99856737108069182</v>
      </c>
      <c r="AA469" s="34">
        <v>0.99850512944594971</v>
      </c>
      <c r="AB469" s="34">
        <v>0.99844289169078648</v>
      </c>
      <c r="AC469" s="34">
        <v>0.99838065781496055</v>
      </c>
      <c r="AD469" s="34">
        <v>0.9983184278182301</v>
      </c>
      <c r="AE469" s="34">
        <v>0.99825620170035334</v>
      </c>
      <c r="AF469" s="34">
        <v>0.99819397946108868</v>
      </c>
      <c r="AG469" s="34">
        <v>0.99813176110019375</v>
      </c>
      <c r="AH469" s="34">
        <v>0.99806954661742753</v>
      </c>
      <c r="AI469" s="34">
        <v>0.99800733601254787</v>
      </c>
      <c r="AJ469" s="34">
        <v>0.99794512928531343</v>
      </c>
      <c r="AK469" s="34">
        <v>0.99788292643548193</v>
      </c>
      <c r="AL469" s="34">
        <v>0.99782072746281236</v>
      </c>
      <c r="AM469" s="34">
        <v>0.99775853236706247</v>
      </c>
      <c r="AN469" s="34">
        <v>0.99769634114799088</v>
      </c>
      <c r="AO469" s="34">
        <v>0.99763415380535614</v>
      </c>
      <c r="AP469" s="34">
        <v>0.99757197033891631</v>
      </c>
      <c r="AQ469" s="34">
        <v>0.99750979074842983</v>
      </c>
      <c r="AR469" s="34">
        <v>0.99744761503365498</v>
      </c>
      <c r="AS469" s="34">
        <v>0.99738544319435074</v>
      </c>
      <c r="AT469" s="34">
        <v>0.99732327523027486</v>
      </c>
      <c r="AU469" s="34">
        <v>0.99726111114118621</v>
      </c>
      <c r="AV469" s="34">
        <v>0.9971989509268433</v>
      </c>
      <c r="AW469" s="34">
        <v>0.99713679458700422</v>
      </c>
      <c r="AX469" s="34">
        <v>0.99707464212142793</v>
      </c>
      <c r="AY469" s="34">
        <v>0.99701249352987276</v>
      </c>
      <c r="AZ469" s="34">
        <v>0.99695034881209699</v>
      </c>
      <c r="BA469" s="34">
        <v>0.99688820796785971</v>
      </c>
      <c r="BB469" s="34">
        <v>0.99682607099691889</v>
      </c>
      <c r="BC469" s="34">
        <v>0.9967639378990335</v>
      </c>
      <c r="BD469" s="34">
        <v>0.99670180867396196</v>
      </c>
      <c r="BE469" s="34">
        <v>0.99663968332146291</v>
      </c>
      <c r="BF469" s="34">
        <v>0.99657756184129487</v>
      </c>
      <c r="BG469" s="34">
        <v>0.99651544423321681</v>
      </c>
      <c r="BH469" s="34">
        <v>0.99645333049698681</v>
      </c>
      <c r="BI469" s="34">
        <v>0.99639122063236407</v>
      </c>
      <c r="BJ469" s="34">
        <v>0.99632911463910701</v>
      </c>
      <c r="BK469" s="34">
        <v>0.99626701251697447</v>
      </c>
      <c r="BL469" s="34">
        <v>0.99620491426572511</v>
      </c>
      <c r="BM469" s="34">
        <v>0.99614281988511755</v>
      </c>
      <c r="BN469" s="34">
        <v>0.99608072937491055</v>
      </c>
      <c r="BO469" s="34">
        <v>0.99601864273486307</v>
      </c>
      <c r="BP469" s="34">
        <v>0.99595655996473353</v>
      </c>
      <c r="BQ469" s="34">
        <v>0.99589448106428102</v>
      </c>
      <c r="BR469" s="34">
        <v>0.99583240603326406</v>
      </c>
      <c r="BS469" s="34">
        <v>0.99577033487144184</v>
      </c>
      <c r="BT469" s="34">
        <v>0.99570826757857278</v>
      </c>
      <c r="BU469" s="34">
        <v>0.99564620415441618</v>
      </c>
      <c r="BV469" s="34">
        <v>0.99558414459873046</v>
      </c>
      <c r="BW469" s="34">
        <v>0.99552208891127458</v>
      </c>
      <c r="BX469" s="34">
        <v>0.99546003709180764</v>
      </c>
      <c r="BY469" s="34">
        <v>0.99539798914008859</v>
      </c>
      <c r="BZ469" s="34">
        <v>0.99533594505587586</v>
      </c>
      <c r="CA469" s="34">
        <v>0.99527390483892897</v>
      </c>
      <c r="CB469" s="34">
        <v>0.99521186848900656</v>
      </c>
      <c r="CC469" s="34">
        <v>0.99514983600586759</v>
      </c>
      <c r="CD469" s="34">
        <v>0.99508780738927105</v>
      </c>
      <c r="CE469" s="34">
        <v>0.99502578263897612</v>
      </c>
      <c r="CF469" s="34">
        <v>0.99496376175474166</v>
      </c>
      <c r="CG469" s="34">
        <v>0.99490174473632664</v>
      </c>
      <c r="CH469" s="34">
        <v>0.99483973158349004</v>
      </c>
      <c r="CI469" s="34">
        <v>0.99477772229599115</v>
      </c>
      <c r="CJ469" s="34">
        <v>0.99471571687358906</v>
      </c>
      <c r="CK469" s="34">
        <v>0.99465371531604274</v>
      </c>
      <c r="CL469" s="34">
        <v>0.99459171762311116</v>
      </c>
      <c r="CM469" s="34">
        <v>0.9945297237945534</v>
      </c>
      <c r="CN469" s="34">
        <v>0.99446773383012899</v>
      </c>
      <c r="CO469" s="34">
        <v>0.99440574772959678</v>
      </c>
      <c r="CP469" s="34">
        <v>0.99434376549271597</v>
      </c>
      <c r="CQ469" s="34">
        <v>0.99428178711924564</v>
      </c>
      <c r="CR469" s="34">
        <v>0.99418882289425126</v>
      </c>
      <c r="CS469" s="34">
        <v>0.99409586736130684</v>
      </c>
      <c r="CT469" s="34">
        <v>0.99400292051959993</v>
      </c>
      <c r="CU469" s="34">
        <v>0.99390998236831796</v>
      </c>
      <c r="CV469" s="34">
        <v>0.99381705290664812</v>
      </c>
      <c r="CW469" s="34">
        <v>0.99372413213377797</v>
      </c>
      <c r="CX469" s="34">
        <v>0.99363122004889526</v>
      </c>
      <c r="CY469" s="34">
        <v>0.99353831665118764</v>
      </c>
      <c r="CZ469" s="34">
        <v>0.99344542193984309</v>
      </c>
      <c r="DA469" s="34">
        <v>0.99335253591404893</v>
      </c>
      <c r="DB469" s="34">
        <v>0.99325965857299336</v>
      </c>
    </row>
    <row r="470" spans="1:106" x14ac:dyDescent="0.2">
      <c r="A470" s="13">
        <f t="shared" ca="1" si="7"/>
        <v>44928</v>
      </c>
      <c r="B470" s="34">
        <v>1.0000623348172251</v>
      </c>
      <c r="C470" s="34">
        <v>1</v>
      </c>
      <c r="D470" s="34">
        <v>0.99993766906816206</v>
      </c>
      <c r="E470" s="34">
        <v>0.99987534202146944</v>
      </c>
      <c r="F470" s="34">
        <v>0.99981301885967966</v>
      </c>
      <c r="G470" s="34">
        <v>0.99975069958255058</v>
      </c>
      <c r="H470" s="34">
        <v>0.99968838418983996</v>
      </c>
      <c r="I470" s="34">
        <v>0.9996260726813061</v>
      </c>
      <c r="J470" s="34">
        <v>0.99956376505670663</v>
      </c>
      <c r="K470" s="34">
        <v>0.99950146131579942</v>
      </c>
      <c r="L470" s="34">
        <v>0.99943916145834222</v>
      </c>
      <c r="M470" s="34">
        <v>0.99937686548409332</v>
      </c>
      <c r="N470" s="34">
        <v>0.99931457339281049</v>
      </c>
      <c r="O470" s="34">
        <v>0.9992522851842518</v>
      </c>
      <c r="P470" s="34">
        <v>0.99919000085817533</v>
      </c>
      <c r="Q470" s="34">
        <v>0.99912772041433895</v>
      </c>
      <c r="R470" s="34">
        <v>0.99906544385250051</v>
      </c>
      <c r="S470" s="34">
        <v>0.99900317117241821</v>
      </c>
      <c r="T470" s="34">
        <v>0.99894090237385014</v>
      </c>
      <c r="U470" s="34">
        <v>0.99887863745655447</v>
      </c>
      <c r="V470" s="34">
        <v>0.99881637642028875</v>
      </c>
      <c r="W470" s="34">
        <v>0.99875411926481172</v>
      </c>
      <c r="X470" s="34">
        <v>0.99869186598988102</v>
      </c>
      <c r="Y470" s="34">
        <v>0.99862961659525507</v>
      </c>
      <c r="Z470" s="34">
        <v>0.99856737108069182</v>
      </c>
      <c r="AA470" s="34">
        <v>0.99850512944594971</v>
      </c>
      <c r="AB470" s="34">
        <v>0.99844289169078648</v>
      </c>
      <c r="AC470" s="34">
        <v>0.99838065781496055</v>
      </c>
      <c r="AD470" s="34">
        <v>0.9983184278182301</v>
      </c>
      <c r="AE470" s="34">
        <v>0.99825620170035334</v>
      </c>
      <c r="AF470" s="34">
        <v>0.99819397946108868</v>
      </c>
      <c r="AG470" s="34">
        <v>0.99813176110019375</v>
      </c>
      <c r="AH470" s="34">
        <v>0.99806954661742753</v>
      </c>
      <c r="AI470" s="34">
        <v>0.99800733601254787</v>
      </c>
      <c r="AJ470" s="34">
        <v>0.99794512928531343</v>
      </c>
      <c r="AK470" s="34">
        <v>0.99788292643548193</v>
      </c>
      <c r="AL470" s="34">
        <v>0.99782072746281236</v>
      </c>
      <c r="AM470" s="34">
        <v>0.99775853236706247</v>
      </c>
      <c r="AN470" s="34">
        <v>0.99769634114799088</v>
      </c>
      <c r="AO470" s="34">
        <v>0.99763415380535614</v>
      </c>
      <c r="AP470" s="34">
        <v>0.99757197033891631</v>
      </c>
      <c r="AQ470" s="34">
        <v>0.99750979074842983</v>
      </c>
      <c r="AR470" s="34">
        <v>0.99744761503365498</v>
      </c>
      <c r="AS470" s="34">
        <v>0.99738544319435074</v>
      </c>
      <c r="AT470" s="34">
        <v>0.99732327523027486</v>
      </c>
      <c r="AU470" s="34">
        <v>0.99726111114118621</v>
      </c>
      <c r="AV470" s="34">
        <v>0.9971989509268433</v>
      </c>
      <c r="AW470" s="34">
        <v>0.99713679458700422</v>
      </c>
      <c r="AX470" s="34">
        <v>0.99707464212142793</v>
      </c>
      <c r="AY470" s="34">
        <v>0.99701249352987276</v>
      </c>
      <c r="AZ470" s="34">
        <v>0.99695034881209699</v>
      </c>
      <c r="BA470" s="34">
        <v>0.99688820796785971</v>
      </c>
      <c r="BB470" s="34">
        <v>0.99682607099691889</v>
      </c>
      <c r="BC470" s="34">
        <v>0.9967639378990335</v>
      </c>
      <c r="BD470" s="34">
        <v>0.99670180867396196</v>
      </c>
      <c r="BE470" s="34">
        <v>0.99663968332146291</v>
      </c>
      <c r="BF470" s="34">
        <v>0.99657756184129487</v>
      </c>
      <c r="BG470" s="34">
        <v>0.99651544423321681</v>
      </c>
      <c r="BH470" s="34">
        <v>0.99645333049698681</v>
      </c>
      <c r="BI470" s="34">
        <v>0.99639122063236407</v>
      </c>
      <c r="BJ470" s="34">
        <v>0.99632911463910701</v>
      </c>
      <c r="BK470" s="34">
        <v>0.99626701251697447</v>
      </c>
      <c r="BL470" s="34">
        <v>0.99620491426572511</v>
      </c>
      <c r="BM470" s="34">
        <v>0.99614281988511755</v>
      </c>
      <c r="BN470" s="34">
        <v>0.99608072937491055</v>
      </c>
      <c r="BO470" s="34">
        <v>0.99601864273486307</v>
      </c>
      <c r="BP470" s="34">
        <v>0.99595655996473353</v>
      </c>
      <c r="BQ470" s="34">
        <v>0.99589448106428102</v>
      </c>
      <c r="BR470" s="34">
        <v>0.99583240603326406</v>
      </c>
      <c r="BS470" s="34">
        <v>0.99577033487144184</v>
      </c>
      <c r="BT470" s="34">
        <v>0.99570826757857278</v>
      </c>
      <c r="BU470" s="34">
        <v>0.99564620415441618</v>
      </c>
      <c r="BV470" s="34">
        <v>0.99558414459873046</v>
      </c>
      <c r="BW470" s="34">
        <v>0.99552208891127458</v>
      </c>
      <c r="BX470" s="34">
        <v>0.99546003709180764</v>
      </c>
      <c r="BY470" s="34">
        <v>0.99539798914008859</v>
      </c>
      <c r="BZ470" s="34">
        <v>0.99533594505587586</v>
      </c>
      <c r="CA470" s="34">
        <v>0.99527390483892897</v>
      </c>
      <c r="CB470" s="34">
        <v>0.99521186848900656</v>
      </c>
      <c r="CC470" s="34">
        <v>0.99514983600586759</v>
      </c>
      <c r="CD470" s="34">
        <v>0.99508780738927105</v>
      </c>
      <c r="CE470" s="34">
        <v>0.99502578263897612</v>
      </c>
      <c r="CF470" s="34">
        <v>0.99496376175474166</v>
      </c>
      <c r="CG470" s="34">
        <v>0.99490174473632664</v>
      </c>
      <c r="CH470" s="34">
        <v>0.99483973158349004</v>
      </c>
      <c r="CI470" s="34">
        <v>0.99477772229599115</v>
      </c>
      <c r="CJ470" s="34">
        <v>0.99471571687358906</v>
      </c>
      <c r="CK470" s="34">
        <v>0.99465371531604274</v>
      </c>
      <c r="CL470" s="34">
        <v>0.99459171762311116</v>
      </c>
      <c r="CM470" s="34">
        <v>0.9945297237945534</v>
      </c>
      <c r="CN470" s="34">
        <v>0.99446773383012899</v>
      </c>
      <c r="CO470" s="34">
        <v>0.99440574772959678</v>
      </c>
      <c r="CP470" s="34">
        <v>0.99434376549271597</v>
      </c>
      <c r="CQ470" s="34">
        <v>0.99428178711924564</v>
      </c>
      <c r="CR470" s="34">
        <v>0.99418882289425126</v>
      </c>
      <c r="CS470" s="34">
        <v>0.99409586736130684</v>
      </c>
      <c r="CT470" s="34">
        <v>0.99400292051959993</v>
      </c>
      <c r="CU470" s="34">
        <v>0.99390998236831796</v>
      </c>
      <c r="CV470" s="34">
        <v>0.99381705290664812</v>
      </c>
      <c r="CW470" s="34">
        <v>0.99372413213377797</v>
      </c>
      <c r="CX470" s="34">
        <v>0.99363122004889526</v>
      </c>
      <c r="CY470" s="34">
        <v>0.99353831665118764</v>
      </c>
      <c r="CZ470" s="34">
        <v>0.99344542193984309</v>
      </c>
      <c r="DA470" s="34">
        <v>0.99335253591404893</v>
      </c>
      <c r="DB470" s="34">
        <v>0.99325965857299336</v>
      </c>
    </row>
    <row r="471" spans="1:106" x14ac:dyDescent="0.2">
      <c r="A471" s="13">
        <f t="shared" ca="1" si="7"/>
        <v>44929</v>
      </c>
      <c r="B471" s="34">
        <v>1.0000623348172251</v>
      </c>
      <c r="C471" s="34">
        <v>1</v>
      </c>
      <c r="D471" s="34">
        <v>0.99993766906816206</v>
      </c>
      <c r="E471" s="34">
        <v>0.99987534202146944</v>
      </c>
      <c r="F471" s="34">
        <v>0.99981301885967966</v>
      </c>
      <c r="G471" s="34">
        <v>0.99975069958255058</v>
      </c>
      <c r="H471" s="34">
        <v>0.99968838418983996</v>
      </c>
      <c r="I471" s="34">
        <v>0.9996260726813061</v>
      </c>
      <c r="J471" s="34">
        <v>0.99956376505670663</v>
      </c>
      <c r="K471" s="34">
        <v>0.99950146131579942</v>
      </c>
      <c r="L471" s="34">
        <v>0.99943916145834222</v>
      </c>
      <c r="M471" s="34">
        <v>0.99937686548409332</v>
      </c>
      <c r="N471" s="34">
        <v>0.99931457339281049</v>
      </c>
      <c r="O471" s="34">
        <v>0.9992522851842518</v>
      </c>
      <c r="P471" s="34">
        <v>0.99919000085817533</v>
      </c>
      <c r="Q471" s="34">
        <v>0.99912772041433895</v>
      </c>
      <c r="R471" s="34">
        <v>0.99906544385250051</v>
      </c>
      <c r="S471" s="34">
        <v>0.99900317117241821</v>
      </c>
      <c r="T471" s="34">
        <v>0.99894090237385014</v>
      </c>
      <c r="U471" s="34">
        <v>0.99887863745655447</v>
      </c>
      <c r="V471" s="34">
        <v>0.99881637642028875</v>
      </c>
      <c r="W471" s="34">
        <v>0.99875411926481172</v>
      </c>
      <c r="X471" s="34">
        <v>0.99869186598988102</v>
      </c>
      <c r="Y471" s="34">
        <v>0.99862961659525507</v>
      </c>
      <c r="Z471" s="34">
        <v>0.99856737108069182</v>
      </c>
      <c r="AA471" s="34">
        <v>0.99850512944594971</v>
      </c>
      <c r="AB471" s="34">
        <v>0.99844289169078648</v>
      </c>
      <c r="AC471" s="34">
        <v>0.99838065781496055</v>
      </c>
      <c r="AD471" s="34">
        <v>0.9983184278182301</v>
      </c>
      <c r="AE471" s="34">
        <v>0.99825620170035334</v>
      </c>
      <c r="AF471" s="34">
        <v>0.99819397946108868</v>
      </c>
      <c r="AG471" s="34">
        <v>0.99813176110019375</v>
      </c>
      <c r="AH471" s="34">
        <v>0.99806954661742753</v>
      </c>
      <c r="AI471" s="34">
        <v>0.99800733601254787</v>
      </c>
      <c r="AJ471" s="34">
        <v>0.99794512928531343</v>
      </c>
      <c r="AK471" s="34">
        <v>0.99788292643548193</v>
      </c>
      <c r="AL471" s="34">
        <v>0.99782072746281236</v>
      </c>
      <c r="AM471" s="34">
        <v>0.99775853236706247</v>
      </c>
      <c r="AN471" s="34">
        <v>0.99769634114799088</v>
      </c>
      <c r="AO471" s="34">
        <v>0.99763415380535614</v>
      </c>
      <c r="AP471" s="34">
        <v>0.99757197033891631</v>
      </c>
      <c r="AQ471" s="34">
        <v>0.99750979074842983</v>
      </c>
      <c r="AR471" s="34">
        <v>0.99744761503365498</v>
      </c>
      <c r="AS471" s="34">
        <v>0.99738544319435074</v>
      </c>
      <c r="AT471" s="34">
        <v>0.99732327523027486</v>
      </c>
      <c r="AU471" s="34">
        <v>0.99726111114118621</v>
      </c>
      <c r="AV471" s="34">
        <v>0.9971989509268433</v>
      </c>
      <c r="AW471" s="34">
        <v>0.99713679458700422</v>
      </c>
      <c r="AX471" s="34">
        <v>0.99707464212142793</v>
      </c>
      <c r="AY471" s="34">
        <v>0.99701249352987276</v>
      </c>
      <c r="AZ471" s="34">
        <v>0.99695034881209699</v>
      </c>
      <c r="BA471" s="34">
        <v>0.99688820796785971</v>
      </c>
      <c r="BB471" s="34">
        <v>0.99682607099691889</v>
      </c>
      <c r="BC471" s="34">
        <v>0.9967639378990335</v>
      </c>
      <c r="BD471" s="34">
        <v>0.99670180867396196</v>
      </c>
      <c r="BE471" s="34">
        <v>0.99663968332146291</v>
      </c>
      <c r="BF471" s="34">
        <v>0.99657756184129487</v>
      </c>
      <c r="BG471" s="34">
        <v>0.99651544423321681</v>
      </c>
      <c r="BH471" s="34">
        <v>0.99645333049698681</v>
      </c>
      <c r="BI471" s="34">
        <v>0.99639122063236407</v>
      </c>
      <c r="BJ471" s="34">
        <v>0.99632911463910701</v>
      </c>
      <c r="BK471" s="34">
        <v>0.99626701251697447</v>
      </c>
      <c r="BL471" s="34">
        <v>0.99620491426572511</v>
      </c>
      <c r="BM471" s="34">
        <v>0.99614281988511755</v>
      </c>
      <c r="BN471" s="34">
        <v>0.99608072937491055</v>
      </c>
      <c r="BO471" s="34">
        <v>0.99601864273486307</v>
      </c>
      <c r="BP471" s="34">
        <v>0.99595655996473353</v>
      </c>
      <c r="BQ471" s="34">
        <v>0.99589448106428102</v>
      </c>
      <c r="BR471" s="34">
        <v>0.99583240603326406</v>
      </c>
      <c r="BS471" s="34">
        <v>0.99577033487144184</v>
      </c>
      <c r="BT471" s="34">
        <v>0.99570826757857278</v>
      </c>
      <c r="BU471" s="34">
        <v>0.99564620415441618</v>
      </c>
      <c r="BV471" s="34">
        <v>0.99558414459873046</v>
      </c>
      <c r="BW471" s="34">
        <v>0.99552208891127458</v>
      </c>
      <c r="BX471" s="34">
        <v>0.99546003709180764</v>
      </c>
      <c r="BY471" s="34">
        <v>0.99539798914008859</v>
      </c>
      <c r="BZ471" s="34">
        <v>0.99533594505587586</v>
      </c>
      <c r="CA471" s="34">
        <v>0.99527390483892897</v>
      </c>
      <c r="CB471" s="34">
        <v>0.99521186848900656</v>
      </c>
      <c r="CC471" s="34">
        <v>0.99514983600586759</v>
      </c>
      <c r="CD471" s="34">
        <v>0.99508780738927105</v>
      </c>
      <c r="CE471" s="34">
        <v>0.99502578263897612</v>
      </c>
      <c r="CF471" s="34">
        <v>0.99496376175474166</v>
      </c>
      <c r="CG471" s="34">
        <v>0.99490174473632664</v>
      </c>
      <c r="CH471" s="34">
        <v>0.99483973158349004</v>
      </c>
      <c r="CI471" s="34">
        <v>0.99477772229599115</v>
      </c>
      <c r="CJ471" s="34">
        <v>0.99471571687358906</v>
      </c>
      <c r="CK471" s="34">
        <v>0.99465371531604274</v>
      </c>
      <c r="CL471" s="34">
        <v>0.99459171762311116</v>
      </c>
      <c r="CM471" s="34">
        <v>0.9945297237945534</v>
      </c>
      <c r="CN471" s="34">
        <v>0.99446773383012899</v>
      </c>
      <c r="CO471" s="34">
        <v>0.99440574772959678</v>
      </c>
      <c r="CP471" s="34">
        <v>0.99434376549271597</v>
      </c>
      <c r="CQ471" s="34">
        <v>0.99428178711924564</v>
      </c>
      <c r="CR471" s="34">
        <v>0.99418882289425126</v>
      </c>
      <c r="CS471" s="34">
        <v>0.99409586736130684</v>
      </c>
      <c r="CT471" s="34">
        <v>0.99400292051959993</v>
      </c>
      <c r="CU471" s="34">
        <v>0.99390998236831796</v>
      </c>
      <c r="CV471" s="34">
        <v>0.99381705290664812</v>
      </c>
      <c r="CW471" s="34">
        <v>0.99372413213377797</v>
      </c>
      <c r="CX471" s="34">
        <v>0.99363122004889526</v>
      </c>
      <c r="CY471" s="34">
        <v>0.99353831665118764</v>
      </c>
      <c r="CZ471" s="34">
        <v>0.99344542193984309</v>
      </c>
      <c r="DA471" s="34">
        <v>0.99335253591404893</v>
      </c>
      <c r="DB471" s="34">
        <v>0.99325965857299336</v>
      </c>
    </row>
    <row r="472" spans="1:106" x14ac:dyDescent="0.2">
      <c r="A472" s="13">
        <f t="shared" ca="1" si="7"/>
        <v>44930</v>
      </c>
      <c r="B472" s="34">
        <v>1.0000623348172251</v>
      </c>
      <c r="C472" s="34">
        <v>1</v>
      </c>
      <c r="D472" s="34">
        <v>0.99993766906816206</v>
      </c>
      <c r="E472" s="34">
        <v>0.99987534202146944</v>
      </c>
      <c r="F472" s="34">
        <v>0.99981301885967966</v>
      </c>
      <c r="G472" s="34">
        <v>0.99975069958255058</v>
      </c>
      <c r="H472" s="34">
        <v>0.99968838418983996</v>
      </c>
      <c r="I472" s="34">
        <v>0.9996260726813061</v>
      </c>
      <c r="J472" s="34">
        <v>0.99956376505670663</v>
      </c>
      <c r="K472" s="34">
        <v>0.99950146131579942</v>
      </c>
      <c r="L472" s="34">
        <v>0.99943916145834222</v>
      </c>
      <c r="M472" s="34">
        <v>0.99937686548409332</v>
      </c>
      <c r="N472" s="34">
        <v>0.99931457339281049</v>
      </c>
      <c r="O472" s="34">
        <v>0.9992522851842518</v>
      </c>
      <c r="P472" s="34">
        <v>0.99919000085817533</v>
      </c>
      <c r="Q472" s="34">
        <v>0.99912772041433895</v>
      </c>
      <c r="R472" s="34">
        <v>0.99906544385250051</v>
      </c>
      <c r="S472" s="34">
        <v>0.99900317117241821</v>
      </c>
      <c r="T472" s="34">
        <v>0.99894090237385014</v>
      </c>
      <c r="U472" s="34">
        <v>0.99887863745655447</v>
      </c>
      <c r="V472" s="34">
        <v>0.99881637642028875</v>
      </c>
      <c r="W472" s="34">
        <v>0.99875411926481172</v>
      </c>
      <c r="X472" s="34">
        <v>0.99869186598988102</v>
      </c>
      <c r="Y472" s="34">
        <v>0.99862961659525507</v>
      </c>
      <c r="Z472" s="34">
        <v>0.99856737108069182</v>
      </c>
      <c r="AA472" s="34">
        <v>0.99850512944594971</v>
      </c>
      <c r="AB472" s="34">
        <v>0.99844289169078648</v>
      </c>
      <c r="AC472" s="34">
        <v>0.99838065781496055</v>
      </c>
      <c r="AD472" s="34">
        <v>0.9983184278182301</v>
      </c>
      <c r="AE472" s="34">
        <v>0.99825620170035334</v>
      </c>
      <c r="AF472" s="34">
        <v>0.99819397946108868</v>
      </c>
      <c r="AG472" s="34">
        <v>0.99813176110019375</v>
      </c>
      <c r="AH472" s="34">
        <v>0.99806954661742753</v>
      </c>
      <c r="AI472" s="34">
        <v>0.99800733601254787</v>
      </c>
      <c r="AJ472" s="34">
        <v>0.99794512928531343</v>
      </c>
      <c r="AK472" s="34">
        <v>0.99788292643548193</v>
      </c>
      <c r="AL472" s="34">
        <v>0.99782072746281236</v>
      </c>
      <c r="AM472" s="34">
        <v>0.99775853236706247</v>
      </c>
      <c r="AN472" s="34">
        <v>0.99769634114799088</v>
      </c>
      <c r="AO472" s="34">
        <v>0.99763415380535614</v>
      </c>
      <c r="AP472" s="34">
        <v>0.99757197033891631</v>
      </c>
      <c r="AQ472" s="34">
        <v>0.99750979074842983</v>
      </c>
      <c r="AR472" s="34">
        <v>0.99744761503365498</v>
      </c>
      <c r="AS472" s="34">
        <v>0.99738544319435074</v>
      </c>
      <c r="AT472" s="34">
        <v>0.99732327523027486</v>
      </c>
      <c r="AU472" s="34">
        <v>0.99726111114118621</v>
      </c>
      <c r="AV472" s="34">
        <v>0.9971989509268433</v>
      </c>
      <c r="AW472" s="34">
        <v>0.99713679458700422</v>
      </c>
      <c r="AX472" s="34">
        <v>0.99707464212142793</v>
      </c>
      <c r="AY472" s="34">
        <v>0.99701249352987276</v>
      </c>
      <c r="AZ472" s="34">
        <v>0.99695034881209699</v>
      </c>
      <c r="BA472" s="34">
        <v>0.99688820796785971</v>
      </c>
      <c r="BB472" s="34">
        <v>0.99682607099691889</v>
      </c>
      <c r="BC472" s="34">
        <v>0.9967639378990335</v>
      </c>
      <c r="BD472" s="34">
        <v>0.99670180867396196</v>
      </c>
      <c r="BE472" s="34">
        <v>0.99663968332146291</v>
      </c>
      <c r="BF472" s="34">
        <v>0.99657756184129487</v>
      </c>
      <c r="BG472" s="34">
        <v>0.99651544423321681</v>
      </c>
      <c r="BH472" s="34">
        <v>0.99645333049698681</v>
      </c>
      <c r="BI472" s="34">
        <v>0.99639122063236407</v>
      </c>
      <c r="BJ472" s="34">
        <v>0.99632911463910701</v>
      </c>
      <c r="BK472" s="34">
        <v>0.99626701251697447</v>
      </c>
      <c r="BL472" s="34">
        <v>0.99620491426572511</v>
      </c>
      <c r="BM472" s="34">
        <v>0.99614281988511755</v>
      </c>
      <c r="BN472" s="34">
        <v>0.99608072937491055</v>
      </c>
      <c r="BO472" s="34">
        <v>0.99601864273486307</v>
      </c>
      <c r="BP472" s="34">
        <v>0.99595655996473353</v>
      </c>
      <c r="BQ472" s="34">
        <v>0.99589448106428102</v>
      </c>
      <c r="BR472" s="34">
        <v>0.99583240603326406</v>
      </c>
      <c r="BS472" s="34">
        <v>0.99577033487144184</v>
      </c>
      <c r="BT472" s="34">
        <v>0.99570826757857278</v>
      </c>
      <c r="BU472" s="34">
        <v>0.99564620415441618</v>
      </c>
      <c r="BV472" s="34">
        <v>0.99558414459873046</v>
      </c>
      <c r="BW472" s="34">
        <v>0.99552208891127458</v>
      </c>
      <c r="BX472" s="34">
        <v>0.99546003709180764</v>
      </c>
      <c r="BY472" s="34">
        <v>0.99539798914008859</v>
      </c>
      <c r="BZ472" s="34">
        <v>0.99533594505587586</v>
      </c>
      <c r="CA472" s="34">
        <v>0.99527390483892897</v>
      </c>
      <c r="CB472" s="34">
        <v>0.99521186848900656</v>
      </c>
      <c r="CC472" s="34">
        <v>0.99514983600586759</v>
      </c>
      <c r="CD472" s="34">
        <v>0.99508780738927105</v>
      </c>
      <c r="CE472" s="34">
        <v>0.99502578263897612</v>
      </c>
      <c r="CF472" s="34">
        <v>0.99496376175474166</v>
      </c>
      <c r="CG472" s="34">
        <v>0.99490174473632664</v>
      </c>
      <c r="CH472" s="34">
        <v>0.99483973158349004</v>
      </c>
      <c r="CI472" s="34">
        <v>0.99477772229599115</v>
      </c>
      <c r="CJ472" s="34">
        <v>0.99471571687358906</v>
      </c>
      <c r="CK472" s="34">
        <v>0.99465371531604274</v>
      </c>
      <c r="CL472" s="34">
        <v>0.99459171762311116</v>
      </c>
      <c r="CM472" s="34">
        <v>0.9945297237945534</v>
      </c>
      <c r="CN472" s="34">
        <v>0.99446773383012899</v>
      </c>
      <c r="CO472" s="34">
        <v>0.99440574772959678</v>
      </c>
      <c r="CP472" s="34">
        <v>0.99434376549271597</v>
      </c>
      <c r="CQ472" s="34">
        <v>0.99428178711924564</v>
      </c>
      <c r="CR472" s="34">
        <v>0.99418882289425126</v>
      </c>
      <c r="CS472" s="34">
        <v>0.99409586736130684</v>
      </c>
      <c r="CT472" s="34">
        <v>0.99400292051959993</v>
      </c>
      <c r="CU472" s="34">
        <v>0.99390998236831796</v>
      </c>
      <c r="CV472" s="34">
        <v>0.99381705290664812</v>
      </c>
      <c r="CW472" s="34">
        <v>0.99372413213377797</v>
      </c>
      <c r="CX472" s="34">
        <v>0.99363122004889526</v>
      </c>
      <c r="CY472" s="34">
        <v>0.99353831665118764</v>
      </c>
      <c r="CZ472" s="34">
        <v>0.99344542193984309</v>
      </c>
      <c r="DA472" s="34">
        <v>0.99335253591404893</v>
      </c>
      <c r="DB472" s="34">
        <v>0.99325965857299336</v>
      </c>
    </row>
    <row r="473" spans="1:106" x14ac:dyDescent="0.2">
      <c r="A473" s="13">
        <f t="shared" ca="1" si="7"/>
        <v>44931</v>
      </c>
      <c r="B473" s="34">
        <v>1.0000623348172251</v>
      </c>
      <c r="C473" s="34">
        <v>1</v>
      </c>
      <c r="D473" s="34">
        <v>0.99993766906816206</v>
      </c>
      <c r="E473" s="34">
        <v>0.99987534202146944</v>
      </c>
      <c r="F473" s="34">
        <v>0.99981301885967966</v>
      </c>
      <c r="G473" s="34">
        <v>0.99975069958255058</v>
      </c>
      <c r="H473" s="34">
        <v>0.99968838418983996</v>
      </c>
      <c r="I473" s="34">
        <v>0.9996260726813061</v>
      </c>
      <c r="J473" s="34">
        <v>0.99956376505670663</v>
      </c>
      <c r="K473" s="34">
        <v>0.99950146131579942</v>
      </c>
      <c r="L473" s="34">
        <v>0.99943916145834222</v>
      </c>
      <c r="M473" s="34">
        <v>0.99937686548409332</v>
      </c>
      <c r="N473" s="34">
        <v>0.99931457339281049</v>
      </c>
      <c r="O473" s="34">
        <v>0.9992522851842518</v>
      </c>
      <c r="P473" s="34">
        <v>0.99919000085817533</v>
      </c>
      <c r="Q473" s="34">
        <v>0.99912772041433895</v>
      </c>
      <c r="R473" s="34">
        <v>0.99906544385250051</v>
      </c>
      <c r="S473" s="34">
        <v>0.99900317117241821</v>
      </c>
      <c r="T473" s="34">
        <v>0.99894090237385014</v>
      </c>
      <c r="U473" s="34">
        <v>0.99887863745655447</v>
      </c>
      <c r="V473" s="34">
        <v>0.99881637642028875</v>
      </c>
      <c r="W473" s="34">
        <v>0.99875411926481172</v>
      </c>
      <c r="X473" s="34">
        <v>0.99869186598988102</v>
      </c>
      <c r="Y473" s="34">
        <v>0.99862961659525507</v>
      </c>
      <c r="Z473" s="34">
        <v>0.99856737108069182</v>
      </c>
      <c r="AA473" s="34">
        <v>0.99850512944594971</v>
      </c>
      <c r="AB473" s="34">
        <v>0.99844289169078648</v>
      </c>
      <c r="AC473" s="34">
        <v>0.99838065781496055</v>
      </c>
      <c r="AD473" s="34">
        <v>0.9983184278182301</v>
      </c>
      <c r="AE473" s="34">
        <v>0.99825620170035334</v>
      </c>
      <c r="AF473" s="34">
        <v>0.99819397946108868</v>
      </c>
      <c r="AG473" s="34">
        <v>0.99813176110019375</v>
      </c>
      <c r="AH473" s="34">
        <v>0.99806954661742753</v>
      </c>
      <c r="AI473" s="34">
        <v>0.99800733601254787</v>
      </c>
      <c r="AJ473" s="34">
        <v>0.99794512928531343</v>
      </c>
      <c r="AK473" s="34">
        <v>0.99788292643548193</v>
      </c>
      <c r="AL473" s="34">
        <v>0.99782072746281236</v>
      </c>
      <c r="AM473" s="34">
        <v>0.99775853236706247</v>
      </c>
      <c r="AN473" s="34">
        <v>0.99769634114799088</v>
      </c>
      <c r="AO473" s="34">
        <v>0.99763415380535614</v>
      </c>
      <c r="AP473" s="34">
        <v>0.99757197033891631</v>
      </c>
      <c r="AQ473" s="34">
        <v>0.99750979074842983</v>
      </c>
      <c r="AR473" s="34">
        <v>0.99744761503365498</v>
      </c>
      <c r="AS473" s="34">
        <v>0.99738544319435074</v>
      </c>
      <c r="AT473" s="34">
        <v>0.99732327523027486</v>
      </c>
      <c r="AU473" s="34">
        <v>0.99726111114118621</v>
      </c>
      <c r="AV473" s="34">
        <v>0.9971989509268433</v>
      </c>
      <c r="AW473" s="34">
        <v>0.99713679458700422</v>
      </c>
      <c r="AX473" s="34">
        <v>0.99707464212142793</v>
      </c>
      <c r="AY473" s="34">
        <v>0.99701249352987276</v>
      </c>
      <c r="AZ473" s="34">
        <v>0.99695034881209699</v>
      </c>
      <c r="BA473" s="34">
        <v>0.99688820796785971</v>
      </c>
      <c r="BB473" s="34">
        <v>0.99682607099691889</v>
      </c>
      <c r="BC473" s="34">
        <v>0.9967639378990335</v>
      </c>
      <c r="BD473" s="34">
        <v>0.99670180867396196</v>
      </c>
      <c r="BE473" s="34">
        <v>0.99663968332146291</v>
      </c>
      <c r="BF473" s="34">
        <v>0.99657756184129487</v>
      </c>
      <c r="BG473" s="34">
        <v>0.99651544423321681</v>
      </c>
      <c r="BH473" s="34">
        <v>0.99645333049698681</v>
      </c>
      <c r="BI473" s="34">
        <v>0.99639122063236407</v>
      </c>
      <c r="BJ473" s="34">
        <v>0.99632911463910701</v>
      </c>
      <c r="BK473" s="34">
        <v>0.99626701251697447</v>
      </c>
      <c r="BL473" s="34">
        <v>0.99620491426572511</v>
      </c>
      <c r="BM473" s="34">
        <v>0.99614281988511755</v>
      </c>
      <c r="BN473" s="34">
        <v>0.99608072937491055</v>
      </c>
      <c r="BO473" s="34">
        <v>0.99601864273486307</v>
      </c>
      <c r="BP473" s="34">
        <v>0.99595655996473353</v>
      </c>
      <c r="BQ473" s="34">
        <v>0.99589448106428102</v>
      </c>
      <c r="BR473" s="34">
        <v>0.99583240603326406</v>
      </c>
      <c r="BS473" s="34">
        <v>0.99577033487144184</v>
      </c>
      <c r="BT473" s="34">
        <v>0.99570826757857278</v>
      </c>
      <c r="BU473" s="34">
        <v>0.99564620415441618</v>
      </c>
      <c r="BV473" s="34">
        <v>0.99558414459873046</v>
      </c>
      <c r="BW473" s="34">
        <v>0.99552208891127458</v>
      </c>
      <c r="BX473" s="34">
        <v>0.99546003709180764</v>
      </c>
      <c r="BY473" s="34">
        <v>0.99539798914008859</v>
      </c>
      <c r="BZ473" s="34">
        <v>0.99533594505587586</v>
      </c>
      <c r="CA473" s="34">
        <v>0.99527390483892897</v>
      </c>
      <c r="CB473" s="34">
        <v>0.99521186848900656</v>
      </c>
      <c r="CC473" s="34">
        <v>0.99514983600586759</v>
      </c>
      <c r="CD473" s="34">
        <v>0.99508780738927105</v>
      </c>
      <c r="CE473" s="34">
        <v>0.99502578263897612</v>
      </c>
      <c r="CF473" s="34">
        <v>0.99496376175474166</v>
      </c>
      <c r="CG473" s="34">
        <v>0.99490174473632664</v>
      </c>
      <c r="CH473" s="34">
        <v>0.99483973158349004</v>
      </c>
      <c r="CI473" s="34">
        <v>0.99477772229599115</v>
      </c>
      <c r="CJ473" s="34">
        <v>0.99471571687358906</v>
      </c>
      <c r="CK473" s="34">
        <v>0.99465371531604274</v>
      </c>
      <c r="CL473" s="34">
        <v>0.99459171762311116</v>
      </c>
      <c r="CM473" s="34">
        <v>0.9945297237945534</v>
      </c>
      <c r="CN473" s="34">
        <v>0.99446773383012899</v>
      </c>
      <c r="CO473" s="34">
        <v>0.99440574772959678</v>
      </c>
      <c r="CP473" s="34">
        <v>0.99434376549271597</v>
      </c>
      <c r="CQ473" s="34">
        <v>0.99428178711924564</v>
      </c>
      <c r="CR473" s="34">
        <v>0.99418882289425126</v>
      </c>
      <c r="CS473" s="34">
        <v>0.99409586736130684</v>
      </c>
      <c r="CT473" s="34">
        <v>0.99400292051959993</v>
      </c>
      <c r="CU473" s="34">
        <v>0.99390998236831796</v>
      </c>
      <c r="CV473" s="34">
        <v>0.99381705290664812</v>
      </c>
      <c r="CW473" s="34">
        <v>0.99372413213377797</v>
      </c>
      <c r="CX473" s="34">
        <v>0.99363122004889526</v>
      </c>
      <c r="CY473" s="34">
        <v>0.99353831665118764</v>
      </c>
      <c r="CZ473" s="34">
        <v>0.99344542193984309</v>
      </c>
      <c r="DA473" s="34">
        <v>0.99335253591404893</v>
      </c>
      <c r="DB473" s="34">
        <v>0.99325965857299336</v>
      </c>
    </row>
    <row r="474" spans="1:106" x14ac:dyDescent="0.2">
      <c r="A474" s="13">
        <f t="shared" ca="1" si="7"/>
        <v>44932</v>
      </c>
      <c r="B474" s="34">
        <v>1.0000623348172251</v>
      </c>
      <c r="C474" s="34">
        <v>1</v>
      </c>
      <c r="D474" s="34">
        <v>0.99993766906816206</v>
      </c>
      <c r="E474" s="34">
        <v>0.99987534202146944</v>
      </c>
      <c r="F474" s="34">
        <v>0.99981301885967966</v>
      </c>
      <c r="G474" s="34">
        <v>0.99975069958255058</v>
      </c>
      <c r="H474" s="34">
        <v>0.99968838418983996</v>
      </c>
      <c r="I474" s="34">
        <v>0.9996260726813061</v>
      </c>
      <c r="J474" s="34">
        <v>0.99956376505670663</v>
      </c>
      <c r="K474" s="34">
        <v>0.99950146131579942</v>
      </c>
      <c r="L474" s="34">
        <v>0.99943916145834222</v>
      </c>
      <c r="M474" s="34">
        <v>0.99937686548409332</v>
      </c>
      <c r="N474" s="34">
        <v>0.99931457339281049</v>
      </c>
      <c r="O474" s="34">
        <v>0.9992522851842518</v>
      </c>
      <c r="P474" s="34">
        <v>0.99919000085817533</v>
      </c>
      <c r="Q474" s="34">
        <v>0.99912772041433895</v>
      </c>
      <c r="R474" s="34">
        <v>0.99906544385250051</v>
      </c>
      <c r="S474" s="34">
        <v>0.99900317117241821</v>
      </c>
      <c r="T474" s="34">
        <v>0.99894090237385014</v>
      </c>
      <c r="U474" s="34">
        <v>0.99887863745655447</v>
      </c>
      <c r="V474" s="34">
        <v>0.99881637642028875</v>
      </c>
      <c r="W474" s="34">
        <v>0.99875411926481172</v>
      </c>
      <c r="X474" s="34">
        <v>0.99869186598988102</v>
      </c>
      <c r="Y474" s="34">
        <v>0.99862961659525507</v>
      </c>
      <c r="Z474" s="34">
        <v>0.99856737108069182</v>
      </c>
      <c r="AA474" s="34">
        <v>0.99850512944594971</v>
      </c>
      <c r="AB474" s="34">
        <v>0.99844289169078648</v>
      </c>
      <c r="AC474" s="34">
        <v>0.99838065781496055</v>
      </c>
      <c r="AD474" s="34">
        <v>0.9983184278182301</v>
      </c>
      <c r="AE474" s="34">
        <v>0.99825620170035334</v>
      </c>
      <c r="AF474" s="34">
        <v>0.99819397946108868</v>
      </c>
      <c r="AG474" s="34">
        <v>0.99813176110019375</v>
      </c>
      <c r="AH474" s="34">
        <v>0.99806954661742753</v>
      </c>
      <c r="AI474" s="34">
        <v>0.99800733601254787</v>
      </c>
      <c r="AJ474" s="34">
        <v>0.99794512928531343</v>
      </c>
      <c r="AK474" s="34">
        <v>0.99788292643548193</v>
      </c>
      <c r="AL474" s="34">
        <v>0.99782072746281236</v>
      </c>
      <c r="AM474" s="34">
        <v>0.99775853236706247</v>
      </c>
      <c r="AN474" s="34">
        <v>0.99769634114799088</v>
      </c>
      <c r="AO474" s="34">
        <v>0.99763415380535614</v>
      </c>
      <c r="AP474" s="34">
        <v>0.99757197033891631</v>
      </c>
      <c r="AQ474" s="34">
        <v>0.99750979074842983</v>
      </c>
      <c r="AR474" s="34">
        <v>0.99744761503365498</v>
      </c>
      <c r="AS474" s="34">
        <v>0.99738544319435074</v>
      </c>
      <c r="AT474" s="34">
        <v>0.99732327523027486</v>
      </c>
      <c r="AU474" s="34">
        <v>0.99726111114118621</v>
      </c>
      <c r="AV474" s="34">
        <v>0.9971989509268433</v>
      </c>
      <c r="AW474" s="34">
        <v>0.99713679458700422</v>
      </c>
      <c r="AX474" s="34">
        <v>0.99707464212142793</v>
      </c>
      <c r="AY474" s="34">
        <v>0.99701249352987276</v>
      </c>
      <c r="AZ474" s="34">
        <v>0.99695034881209699</v>
      </c>
      <c r="BA474" s="34">
        <v>0.99688820796785971</v>
      </c>
      <c r="BB474" s="34">
        <v>0.99682607099691889</v>
      </c>
      <c r="BC474" s="34">
        <v>0.9967639378990335</v>
      </c>
      <c r="BD474" s="34">
        <v>0.99670180867396196</v>
      </c>
      <c r="BE474" s="34">
        <v>0.99663968332146291</v>
      </c>
      <c r="BF474" s="34">
        <v>0.99657756184129487</v>
      </c>
      <c r="BG474" s="34">
        <v>0.99651544423321681</v>
      </c>
      <c r="BH474" s="34">
        <v>0.99645333049698681</v>
      </c>
      <c r="BI474" s="34">
        <v>0.99639122063236407</v>
      </c>
      <c r="BJ474" s="34">
        <v>0.99632911463910701</v>
      </c>
      <c r="BK474" s="34">
        <v>0.99626701251697447</v>
      </c>
      <c r="BL474" s="34">
        <v>0.99620491426572511</v>
      </c>
      <c r="BM474" s="34">
        <v>0.99614281988511755</v>
      </c>
      <c r="BN474" s="34">
        <v>0.99608072937491055</v>
      </c>
      <c r="BO474" s="34">
        <v>0.99601864273486307</v>
      </c>
      <c r="BP474" s="34">
        <v>0.99595655996473353</v>
      </c>
      <c r="BQ474" s="34">
        <v>0.99589448106428102</v>
      </c>
      <c r="BR474" s="34">
        <v>0.99583240603326406</v>
      </c>
      <c r="BS474" s="34">
        <v>0.99577033487144184</v>
      </c>
      <c r="BT474" s="34">
        <v>0.99570826757857278</v>
      </c>
      <c r="BU474" s="34">
        <v>0.99564620415441618</v>
      </c>
      <c r="BV474" s="34">
        <v>0.99558414459873046</v>
      </c>
      <c r="BW474" s="34">
        <v>0.99552208891127458</v>
      </c>
      <c r="BX474" s="34">
        <v>0.99546003709180764</v>
      </c>
      <c r="BY474" s="34">
        <v>0.99539798914008859</v>
      </c>
      <c r="BZ474" s="34">
        <v>0.99533594505587586</v>
      </c>
      <c r="CA474" s="34">
        <v>0.99527390483892897</v>
      </c>
      <c r="CB474" s="34">
        <v>0.99521186848900656</v>
      </c>
      <c r="CC474" s="34">
        <v>0.99514983600586759</v>
      </c>
      <c r="CD474" s="34">
        <v>0.99508780738927105</v>
      </c>
      <c r="CE474" s="34">
        <v>0.99502578263897612</v>
      </c>
      <c r="CF474" s="34">
        <v>0.99496376175474166</v>
      </c>
      <c r="CG474" s="34">
        <v>0.99490174473632664</v>
      </c>
      <c r="CH474" s="34">
        <v>0.99483973158349004</v>
      </c>
      <c r="CI474" s="34">
        <v>0.99477772229599115</v>
      </c>
      <c r="CJ474" s="34">
        <v>0.99471571687358906</v>
      </c>
      <c r="CK474" s="34">
        <v>0.99465371531604274</v>
      </c>
      <c r="CL474" s="34">
        <v>0.99459171762311116</v>
      </c>
      <c r="CM474" s="34">
        <v>0.9945297237945534</v>
      </c>
      <c r="CN474" s="34">
        <v>0.99446773383012899</v>
      </c>
      <c r="CO474" s="34">
        <v>0.99440574772959678</v>
      </c>
      <c r="CP474" s="34">
        <v>0.99434376549271597</v>
      </c>
      <c r="CQ474" s="34">
        <v>0.99428178711924564</v>
      </c>
      <c r="CR474" s="34">
        <v>0.99418882289425126</v>
      </c>
      <c r="CS474" s="34">
        <v>0.99409586736130684</v>
      </c>
      <c r="CT474" s="34">
        <v>0.99400292051959993</v>
      </c>
      <c r="CU474" s="34">
        <v>0.99390998236831796</v>
      </c>
      <c r="CV474" s="34">
        <v>0.99381705290664812</v>
      </c>
      <c r="CW474" s="34">
        <v>0.99372413213377797</v>
      </c>
      <c r="CX474" s="34">
        <v>0.99363122004889526</v>
      </c>
      <c r="CY474" s="34">
        <v>0.99353831665118764</v>
      </c>
      <c r="CZ474" s="34">
        <v>0.99344542193984309</v>
      </c>
      <c r="DA474" s="34">
        <v>0.99335253591404893</v>
      </c>
      <c r="DB474" s="34">
        <v>0.99325965857299336</v>
      </c>
    </row>
    <row r="475" spans="1:106" x14ac:dyDescent="0.2">
      <c r="A475" s="13">
        <f t="shared" ca="1" si="7"/>
        <v>44935</v>
      </c>
      <c r="B475" s="34">
        <v>1.0000623348172251</v>
      </c>
      <c r="C475" s="34">
        <v>1</v>
      </c>
      <c r="D475" s="34">
        <v>0.99993766906816206</v>
      </c>
      <c r="E475" s="34">
        <v>0.99987534202146944</v>
      </c>
      <c r="F475" s="34">
        <v>0.99981301885967966</v>
      </c>
      <c r="G475" s="34">
        <v>0.99975069958255058</v>
      </c>
      <c r="H475" s="34">
        <v>0.99968838418983996</v>
      </c>
      <c r="I475" s="34">
        <v>0.9996260726813061</v>
      </c>
      <c r="J475" s="34">
        <v>0.99956376505670663</v>
      </c>
      <c r="K475" s="34">
        <v>0.99950146131579942</v>
      </c>
      <c r="L475" s="34">
        <v>0.99943916145834222</v>
      </c>
      <c r="M475" s="34">
        <v>0.99937686548409332</v>
      </c>
      <c r="N475" s="34">
        <v>0.99931457339281049</v>
      </c>
      <c r="O475" s="34">
        <v>0.9992522851842518</v>
      </c>
      <c r="P475" s="34">
        <v>0.99919000085817533</v>
      </c>
      <c r="Q475" s="34">
        <v>0.99912772041433895</v>
      </c>
      <c r="R475" s="34">
        <v>0.99906544385250051</v>
      </c>
      <c r="S475" s="34">
        <v>0.99900317117241821</v>
      </c>
      <c r="T475" s="34">
        <v>0.99894090237385014</v>
      </c>
      <c r="U475" s="34">
        <v>0.99887863745655447</v>
      </c>
      <c r="V475" s="34">
        <v>0.99881637642028875</v>
      </c>
      <c r="W475" s="34">
        <v>0.99875411926481172</v>
      </c>
      <c r="X475" s="34">
        <v>0.99869186598988102</v>
      </c>
      <c r="Y475" s="34">
        <v>0.99862961659525507</v>
      </c>
      <c r="Z475" s="34">
        <v>0.99856737108069182</v>
      </c>
      <c r="AA475" s="34">
        <v>0.99850512944594971</v>
      </c>
      <c r="AB475" s="34">
        <v>0.99844289169078648</v>
      </c>
      <c r="AC475" s="34">
        <v>0.99838065781496055</v>
      </c>
      <c r="AD475" s="34">
        <v>0.9983184278182301</v>
      </c>
      <c r="AE475" s="34">
        <v>0.99825620170035334</v>
      </c>
      <c r="AF475" s="34">
        <v>0.99819397946108868</v>
      </c>
      <c r="AG475" s="34">
        <v>0.99813176110019375</v>
      </c>
      <c r="AH475" s="34">
        <v>0.99806954661742753</v>
      </c>
      <c r="AI475" s="34">
        <v>0.99800733601254787</v>
      </c>
      <c r="AJ475" s="34">
        <v>0.99794512928531343</v>
      </c>
      <c r="AK475" s="34">
        <v>0.99788292643548193</v>
      </c>
      <c r="AL475" s="34">
        <v>0.99782072746281236</v>
      </c>
      <c r="AM475" s="34">
        <v>0.99775853236706247</v>
      </c>
      <c r="AN475" s="34">
        <v>0.99769634114799088</v>
      </c>
      <c r="AO475" s="34">
        <v>0.99763415380535614</v>
      </c>
      <c r="AP475" s="34">
        <v>0.99757197033891631</v>
      </c>
      <c r="AQ475" s="34">
        <v>0.99750979074842983</v>
      </c>
      <c r="AR475" s="34">
        <v>0.99744761503365498</v>
      </c>
      <c r="AS475" s="34">
        <v>0.99738544319435074</v>
      </c>
      <c r="AT475" s="34">
        <v>0.99732327523027486</v>
      </c>
      <c r="AU475" s="34">
        <v>0.99726111114118621</v>
      </c>
      <c r="AV475" s="34">
        <v>0.9971989509268433</v>
      </c>
      <c r="AW475" s="34">
        <v>0.99713679458700422</v>
      </c>
      <c r="AX475" s="34">
        <v>0.99707464212142793</v>
      </c>
      <c r="AY475" s="34">
        <v>0.99701249352987276</v>
      </c>
      <c r="AZ475" s="34">
        <v>0.99695034881209699</v>
      </c>
      <c r="BA475" s="34">
        <v>0.99688820796785971</v>
      </c>
      <c r="BB475" s="34">
        <v>0.99682607099691889</v>
      </c>
      <c r="BC475" s="34">
        <v>0.9967639378990335</v>
      </c>
      <c r="BD475" s="34">
        <v>0.99670180867396196</v>
      </c>
      <c r="BE475" s="34">
        <v>0.99663968332146291</v>
      </c>
      <c r="BF475" s="34">
        <v>0.99657756184129487</v>
      </c>
      <c r="BG475" s="34">
        <v>0.99651544423321681</v>
      </c>
      <c r="BH475" s="34">
        <v>0.99645333049698681</v>
      </c>
      <c r="BI475" s="34">
        <v>0.99639122063236407</v>
      </c>
      <c r="BJ475" s="34">
        <v>0.99632911463910701</v>
      </c>
      <c r="BK475" s="34">
        <v>0.99626701251697447</v>
      </c>
      <c r="BL475" s="34">
        <v>0.99620491426572511</v>
      </c>
      <c r="BM475" s="34">
        <v>0.99614281988511755</v>
      </c>
      <c r="BN475" s="34">
        <v>0.99608072937491055</v>
      </c>
      <c r="BO475" s="34">
        <v>0.99601864273486307</v>
      </c>
      <c r="BP475" s="34">
        <v>0.99595655996473353</v>
      </c>
      <c r="BQ475" s="34">
        <v>0.99589448106428102</v>
      </c>
      <c r="BR475" s="34">
        <v>0.99583240603326406</v>
      </c>
      <c r="BS475" s="34">
        <v>0.99577033487144184</v>
      </c>
      <c r="BT475" s="34">
        <v>0.99570826757857278</v>
      </c>
      <c r="BU475" s="34">
        <v>0.99564620415441618</v>
      </c>
      <c r="BV475" s="34">
        <v>0.99558414459873046</v>
      </c>
      <c r="BW475" s="34">
        <v>0.99552208891127458</v>
      </c>
      <c r="BX475" s="34">
        <v>0.99546003709180764</v>
      </c>
      <c r="BY475" s="34">
        <v>0.99539798914008859</v>
      </c>
      <c r="BZ475" s="34">
        <v>0.99533594505587586</v>
      </c>
      <c r="CA475" s="34">
        <v>0.99527390483892897</v>
      </c>
      <c r="CB475" s="34">
        <v>0.99521186848900656</v>
      </c>
      <c r="CC475" s="34">
        <v>0.99514983600586759</v>
      </c>
      <c r="CD475" s="34">
        <v>0.99508780738927105</v>
      </c>
      <c r="CE475" s="34">
        <v>0.99502578263897612</v>
      </c>
      <c r="CF475" s="34">
        <v>0.99496376175474166</v>
      </c>
      <c r="CG475" s="34">
        <v>0.99490174473632664</v>
      </c>
      <c r="CH475" s="34">
        <v>0.99483973158349004</v>
      </c>
      <c r="CI475" s="34">
        <v>0.99477772229599115</v>
      </c>
      <c r="CJ475" s="34">
        <v>0.99471571687358906</v>
      </c>
      <c r="CK475" s="34">
        <v>0.99465371531604274</v>
      </c>
      <c r="CL475" s="34">
        <v>0.99459171762311116</v>
      </c>
      <c r="CM475" s="34">
        <v>0.9945297237945534</v>
      </c>
      <c r="CN475" s="34">
        <v>0.99446773383012899</v>
      </c>
      <c r="CO475" s="34">
        <v>0.99440574772959678</v>
      </c>
      <c r="CP475" s="34">
        <v>0.99434376549271597</v>
      </c>
      <c r="CQ475" s="34">
        <v>0.99428178711924564</v>
      </c>
      <c r="CR475" s="34">
        <v>0.99418882289425126</v>
      </c>
      <c r="CS475" s="34">
        <v>0.99409586736130684</v>
      </c>
      <c r="CT475" s="34">
        <v>0.99400292051959993</v>
      </c>
      <c r="CU475" s="34">
        <v>0.99390998236831796</v>
      </c>
      <c r="CV475" s="34">
        <v>0.99381705290664812</v>
      </c>
      <c r="CW475" s="34">
        <v>0.99372413213377797</v>
      </c>
      <c r="CX475" s="34">
        <v>0.99363122004889526</v>
      </c>
      <c r="CY475" s="34">
        <v>0.99353831665118764</v>
      </c>
      <c r="CZ475" s="34">
        <v>0.99344542193984309</v>
      </c>
      <c r="DA475" s="34">
        <v>0.99335253591404893</v>
      </c>
      <c r="DB475" s="34">
        <v>0.99325965857299336</v>
      </c>
    </row>
    <row r="476" spans="1:106" x14ac:dyDescent="0.2">
      <c r="A476" s="13">
        <f t="shared" ca="1" si="7"/>
        <v>44936</v>
      </c>
      <c r="B476" s="34">
        <v>1.0000623348172251</v>
      </c>
      <c r="C476" s="34">
        <v>1</v>
      </c>
      <c r="D476" s="34">
        <v>0.99993766906816206</v>
      </c>
      <c r="E476" s="34">
        <v>0.99987534202146944</v>
      </c>
      <c r="F476" s="34">
        <v>0.99981301885967966</v>
      </c>
      <c r="G476" s="34">
        <v>0.99975069958255058</v>
      </c>
      <c r="H476" s="34">
        <v>0.99968838418983996</v>
      </c>
      <c r="I476" s="34">
        <v>0.9996260726813061</v>
      </c>
      <c r="J476" s="34">
        <v>0.99956376505670663</v>
      </c>
      <c r="K476" s="34">
        <v>0.99950146131579942</v>
      </c>
      <c r="L476" s="34">
        <v>0.99943916145834222</v>
      </c>
      <c r="M476" s="34">
        <v>0.99937686548409332</v>
      </c>
      <c r="N476" s="34">
        <v>0.99931457339281049</v>
      </c>
      <c r="O476" s="34">
        <v>0.9992522851842518</v>
      </c>
      <c r="P476" s="34">
        <v>0.99919000085817533</v>
      </c>
      <c r="Q476" s="34">
        <v>0.99912772041433895</v>
      </c>
      <c r="R476" s="34">
        <v>0.99906544385250051</v>
      </c>
      <c r="S476" s="34">
        <v>0.99900317117241821</v>
      </c>
      <c r="T476" s="34">
        <v>0.99894090237385014</v>
      </c>
      <c r="U476" s="34">
        <v>0.99887863745655447</v>
      </c>
      <c r="V476" s="34">
        <v>0.99881637642028875</v>
      </c>
      <c r="W476" s="34">
        <v>0.99875411926481172</v>
      </c>
      <c r="X476" s="34">
        <v>0.99869186598988102</v>
      </c>
      <c r="Y476" s="34">
        <v>0.99862961659525507</v>
      </c>
      <c r="Z476" s="34">
        <v>0.99856737108069182</v>
      </c>
      <c r="AA476" s="34">
        <v>0.99850512944594971</v>
      </c>
      <c r="AB476" s="34">
        <v>0.99844289169078648</v>
      </c>
      <c r="AC476" s="34">
        <v>0.99838065781496055</v>
      </c>
      <c r="AD476" s="34">
        <v>0.9983184278182301</v>
      </c>
      <c r="AE476" s="34">
        <v>0.99825620170035334</v>
      </c>
      <c r="AF476" s="34">
        <v>0.99819397946108868</v>
      </c>
      <c r="AG476" s="34">
        <v>0.99813176110019375</v>
      </c>
      <c r="AH476" s="34">
        <v>0.99806954661742753</v>
      </c>
      <c r="AI476" s="34">
        <v>0.99800733601254787</v>
      </c>
      <c r="AJ476" s="34">
        <v>0.99794512928531343</v>
      </c>
      <c r="AK476" s="34">
        <v>0.99788292643548193</v>
      </c>
      <c r="AL476" s="34">
        <v>0.99782072746281236</v>
      </c>
      <c r="AM476" s="34">
        <v>0.99775853236706247</v>
      </c>
      <c r="AN476" s="34">
        <v>0.99769634114799088</v>
      </c>
      <c r="AO476" s="34">
        <v>0.99763415380535614</v>
      </c>
      <c r="AP476" s="34">
        <v>0.99757197033891631</v>
      </c>
      <c r="AQ476" s="34">
        <v>0.99750979074842983</v>
      </c>
      <c r="AR476" s="34">
        <v>0.99744761503365498</v>
      </c>
      <c r="AS476" s="34">
        <v>0.99738544319435074</v>
      </c>
      <c r="AT476" s="34">
        <v>0.99732327523027486</v>
      </c>
      <c r="AU476" s="34">
        <v>0.99726111114118621</v>
      </c>
      <c r="AV476" s="34">
        <v>0.9971989509268433</v>
      </c>
      <c r="AW476" s="34">
        <v>0.99713679458700422</v>
      </c>
      <c r="AX476" s="34">
        <v>0.99707464212142793</v>
      </c>
      <c r="AY476" s="34">
        <v>0.99701249352987276</v>
      </c>
      <c r="AZ476" s="34">
        <v>0.99695034881209699</v>
      </c>
      <c r="BA476" s="34">
        <v>0.99688820796785971</v>
      </c>
      <c r="BB476" s="34">
        <v>0.99682607099691889</v>
      </c>
      <c r="BC476" s="34">
        <v>0.9967639378990335</v>
      </c>
      <c r="BD476" s="34">
        <v>0.99670180867396196</v>
      </c>
      <c r="BE476" s="34">
        <v>0.99663968332146291</v>
      </c>
      <c r="BF476" s="34">
        <v>0.99657756184129487</v>
      </c>
      <c r="BG476" s="34">
        <v>0.99651544423321681</v>
      </c>
      <c r="BH476" s="34">
        <v>0.99645333049698681</v>
      </c>
      <c r="BI476" s="34">
        <v>0.99639122063236407</v>
      </c>
      <c r="BJ476" s="34">
        <v>0.99632911463910701</v>
      </c>
      <c r="BK476" s="34">
        <v>0.99626701251697447</v>
      </c>
      <c r="BL476" s="34">
        <v>0.99620491426572511</v>
      </c>
      <c r="BM476" s="34">
        <v>0.99614281988511755</v>
      </c>
      <c r="BN476" s="34">
        <v>0.99608072937491055</v>
      </c>
      <c r="BO476" s="34">
        <v>0.99601864273486307</v>
      </c>
      <c r="BP476" s="34">
        <v>0.99595655996473353</v>
      </c>
      <c r="BQ476" s="34">
        <v>0.99589448106428102</v>
      </c>
      <c r="BR476" s="34">
        <v>0.99583240603326406</v>
      </c>
      <c r="BS476" s="34">
        <v>0.99577033487144184</v>
      </c>
      <c r="BT476" s="34">
        <v>0.99570826757857278</v>
      </c>
      <c r="BU476" s="34">
        <v>0.99564620415441618</v>
      </c>
      <c r="BV476" s="34">
        <v>0.99558414459873046</v>
      </c>
      <c r="BW476" s="34">
        <v>0.99552208891127458</v>
      </c>
      <c r="BX476" s="34">
        <v>0.99546003709180764</v>
      </c>
      <c r="BY476" s="34">
        <v>0.99539798914008859</v>
      </c>
      <c r="BZ476" s="34">
        <v>0.99533594505587586</v>
      </c>
      <c r="CA476" s="34">
        <v>0.99527390483892897</v>
      </c>
      <c r="CB476" s="34">
        <v>0.99521186848900656</v>
      </c>
      <c r="CC476" s="34">
        <v>0.99514983600586759</v>
      </c>
      <c r="CD476" s="34">
        <v>0.99508780738927105</v>
      </c>
      <c r="CE476" s="34">
        <v>0.99502578263897612</v>
      </c>
      <c r="CF476" s="34">
        <v>0.99496376175474166</v>
      </c>
      <c r="CG476" s="34">
        <v>0.99490174473632664</v>
      </c>
      <c r="CH476" s="34">
        <v>0.99483973158349004</v>
      </c>
      <c r="CI476" s="34">
        <v>0.99477772229599115</v>
      </c>
      <c r="CJ476" s="34">
        <v>0.99471571687358906</v>
      </c>
      <c r="CK476" s="34">
        <v>0.99465371531604274</v>
      </c>
      <c r="CL476" s="34">
        <v>0.99459171762311116</v>
      </c>
      <c r="CM476" s="34">
        <v>0.9945297237945534</v>
      </c>
      <c r="CN476" s="34">
        <v>0.99446773383012899</v>
      </c>
      <c r="CO476" s="34">
        <v>0.99440574772959678</v>
      </c>
      <c r="CP476" s="34">
        <v>0.99434376549271597</v>
      </c>
      <c r="CQ476" s="34">
        <v>0.99428178711924564</v>
      </c>
      <c r="CR476" s="34">
        <v>0.99418882289425126</v>
      </c>
      <c r="CS476" s="34">
        <v>0.99409586736130684</v>
      </c>
      <c r="CT476" s="34">
        <v>0.99400292051959993</v>
      </c>
      <c r="CU476" s="34">
        <v>0.99390998236831796</v>
      </c>
      <c r="CV476" s="34">
        <v>0.99381705290664812</v>
      </c>
      <c r="CW476" s="34">
        <v>0.99372413213377797</v>
      </c>
      <c r="CX476" s="34">
        <v>0.99363122004889526</v>
      </c>
      <c r="CY476" s="34">
        <v>0.99353831665118764</v>
      </c>
      <c r="CZ476" s="34">
        <v>0.99344542193984309</v>
      </c>
      <c r="DA476" s="34">
        <v>0.99335253591404893</v>
      </c>
      <c r="DB476" s="34">
        <v>0.99325965857299336</v>
      </c>
    </row>
    <row r="477" spans="1:106" x14ac:dyDescent="0.2">
      <c r="A477" s="13">
        <f t="shared" ca="1" si="7"/>
        <v>44937</v>
      </c>
      <c r="B477" s="34">
        <v>1.0000623348172251</v>
      </c>
      <c r="C477" s="34">
        <v>1</v>
      </c>
      <c r="D477" s="34">
        <v>0.99993766906816206</v>
      </c>
      <c r="E477" s="34">
        <v>0.99987534202146944</v>
      </c>
      <c r="F477" s="34">
        <v>0.99981301885967966</v>
      </c>
      <c r="G477" s="34">
        <v>0.99975069958255058</v>
      </c>
      <c r="H477" s="34">
        <v>0.99968838418983996</v>
      </c>
      <c r="I477" s="34">
        <v>0.9996260726813061</v>
      </c>
      <c r="J477" s="34">
        <v>0.99956376505670663</v>
      </c>
      <c r="K477" s="34">
        <v>0.99950146131579942</v>
      </c>
      <c r="L477" s="34">
        <v>0.99943916145834222</v>
      </c>
      <c r="M477" s="34">
        <v>0.99937686548409332</v>
      </c>
      <c r="N477" s="34">
        <v>0.99931457339281049</v>
      </c>
      <c r="O477" s="34">
        <v>0.9992522851842518</v>
      </c>
      <c r="P477" s="34">
        <v>0.99919000085817533</v>
      </c>
      <c r="Q477" s="34">
        <v>0.99912772041433895</v>
      </c>
      <c r="R477" s="34">
        <v>0.99906544385250051</v>
      </c>
      <c r="S477" s="34">
        <v>0.99900317117241821</v>
      </c>
      <c r="T477" s="34">
        <v>0.99894090237385014</v>
      </c>
      <c r="U477" s="34">
        <v>0.99887863745655447</v>
      </c>
      <c r="V477" s="34">
        <v>0.99881637642028875</v>
      </c>
      <c r="W477" s="34">
        <v>0.99875411926481172</v>
      </c>
      <c r="X477" s="34">
        <v>0.99869186598988102</v>
      </c>
      <c r="Y477" s="34">
        <v>0.99862961659525507</v>
      </c>
      <c r="Z477" s="34">
        <v>0.99856737108069182</v>
      </c>
      <c r="AA477" s="34">
        <v>0.99850512944594971</v>
      </c>
      <c r="AB477" s="34">
        <v>0.99844289169078648</v>
      </c>
      <c r="AC477" s="34">
        <v>0.99838065781496055</v>
      </c>
      <c r="AD477" s="34">
        <v>0.9983184278182301</v>
      </c>
      <c r="AE477" s="34">
        <v>0.99825620170035334</v>
      </c>
      <c r="AF477" s="34">
        <v>0.99819397946108868</v>
      </c>
      <c r="AG477" s="34">
        <v>0.99813176110019375</v>
      </c>
      <c r="AH477" s="34">
        <v>0.99806954661742753</v>
      </c>
      <c r="AI477" s="34">
        <v>0.99800733601254787</v>
      </c>
      <c r="AJ477" s="34">
        <v>0.99794512928531343</v>
      </c>
      <c r="AK477" s="34">
        <v>0.99788292643548193</v>
      </c>
      <c r="AL477" s="34">
        <v>0.99782072746281236</v>
      </c>
      <c r="AM477" s="34">
        <v>0.99775853236706247</v>
      </c>
      <c r="AN477" s="34">
        <v>0.99769634114799088</v>
      </c>
      <c r="AO477" s="34">
        <v>0.99763415380535614</v>
      </c>
      <c r="AP477" s="34">
        <v>0.99757197033891631</v>
      </c>
      <c r="AQ477" s="34">
        <v>0.99750979074842983</v>
      </c>
      <c r="AR477" s="34">
        <v>0.99744761503365498</v>
      </c>
      <c r="AS477" s="34">
        <v>0.99738544319435074</v>
      </c>
      <c r="AT477" s="34">
        <v>0.99732327523027486</v>
      </c>
      <c r="AU477" s="34">
        <v>0.99726111114118621</v>
      </c>
      <c r="AV477" s="34">
        <v>0.9971989509268433</v>
      </c>
      <c r="AW477" s="34">
        <v>0.99713679458700422</v>
      </c>
      <c r="AX477" s="34">
        <v>0.99707464212142793</v>
      </c>
      <c r="AY477" s="34">
        <v>0.99701249352987276</v>
      </c>
      <c r="AZ477" s="34">
        <v>0.99695034881209699</v>
      </c>
      <c r="BA477" s="34">
        <v>0.99688820796785971</v>
      </c>
      <c r="BB477" s="34">
        <v>0.99682607099691889</v>
      </c>
      <c r="BC477" s="34">
        <v>0.9967639378990335</v>
      </c>
      <c r="BD477" s="34">
        <v>0.99670180867396196</v>
      </c>
      <c r="BE477" s="34">
        <v>0.99663968332146291</v>
      </c>
      <c r="BF477" s="34">
        <v>0.99657756184129487</v>
      </c>
      <c r="BG477" s="34">
        <v>0.99651544423321681</v>
      </c>
      <c r="BH477" s="34">
        <v>0.99645333049698681</v>
      </c>
      <c r="BI477" s="34">
        <v>0.99639122063236407</v>
      </c>
      <c r="BJ477" s="34">
        <v>0.99632911463910701</v>
      </c>
      <c r="BK477" s="34">
        <v>0.99626701251697447</v>
      </c>
      <c r="BL477" s="34">
        <v>0.99620491426572511</v>
      </c>
      <c r="BM477" s="34">
        <v>0.99614281988511755</v>
      </c>
      <c r="BN477" s="34">
        <v>0.99608072937491055</v>
      </c>
      <c r="BO477" s="34">
        <v>0.99601864273486307</v>
      </c>
      <c r="BP477" s="34">
        <v>0.99595655996473353</v>
      </c>
      <c r="BQ477" s="34">
        <v>0.99589448106428102</v>
      </c>
      <c r="BR477" s="34">
        <v>0.99583240603326406</v>
      </c>
      <c r="BS477" s="34">
        <v>0.99577033487144184</v>
      </c>
      <c r="BT477" s="34">
        <v>0.99570826757857278</v>
      </c>
      <c r="BU477" s="34">
        <v>0.99564620415441618</v>
      </c>
      <c r="BV477" s="34">
        <v>0.99558414459873046</v>
      </c>
      <c r="BW477" s="34">
        <v>0.99552208891127458</v>
      </c>
      <c r="BX477" s="34">
        <v>0.99546003709180764</v>
      </c>
      <c r="BY477" s="34">
        <v>0.99539798914008859</v>
      </c>
      <c r="BZ477" s="34">
        <v>0.99533594505587586</v>
      </c>
      <c r="CA477" s="34">
        <v>0.99527390483892897</v>
      </c>
      <c r="CB477" s="34">
        <v>0.99521186848900656</v>
      </c>
      <c r="CC477" s="34">
        <v>0.99514983600586759</v>
      </c>
      <c r="CD477" s="34">
        <v>0.99508780738927105</v>
      </c>
      <c r="CE477" s="34">
        <v>0.99502578263897612</v>
      </c>
      <c r="CF477" s="34">
        <v>0.99496376175474166</v>
      </c>
      <c r="CG477" s="34">
        <v>0.99490174473632664</v>
      </c>
      <c r="CH477" s="34">
        <v>0.99483973158349004</v>
      </c>
      <c r="CI477" s="34">
        <v>0.99477772229599115</v>
      </c>
      <c r="CJ477" s="34">
        <v>0.99471571687358906</v>
      </c>
      <c r="CK477" s="34">
        <v>0.99465371531604274</v>
      </c>
      <c r="CL477" s="34">
        <v>0.99459171762311116</v>
      </c>
      <c r="CM477" s="34">
        <v>0.9945297237945534</v>
      </c>
      <c r="CN477" s="34">
        <v>0.99446773383012899</v>
      </c>
      <c r="CO477" s="34">
        <v>0.99440574772959678</v>
      </c>
      <c r="CP477" s="34">
        <v>0.99434376549271597</v>
      </c>
      <c r="CQ477" s="34">
        <v>0.99428178711924564</v>
      </c>
      <c r="CR477" s="34">
        <v>0.99418882289425126</v>
      </c>
      <c r="CS477" s="34">
        <v>0.99409586736130684</v>
      </c>
      <c r="CT477" s="34">
        <v>0.99400292051959993</v>
      </c>
      <c r="CU477" s="34">
        <v>0.99390998236831796</v>
      </c>
      <c r="CV477" s="34">
        <v>0.99381705290664812</v>
      </c>
      <c r="CW477" s="34">
        <v>0.99372413213377797</v>
      </c>
      <c r="CX477" s="34">
        <v>0.99363122004889526</v>
      </c>
      <c r="CY477" s="34">
        <v>0.99353831665118764</v>
      </c>
      <c r="CZ477" s="34">
        <v>0.99344542193984309</v>
      </c>
      <c r="DA477" s="34">
        <v>0.99335253591404893</v>
      </c>
      <c r="DB477" s="34">
        <v>0.99325965857299336</v>
      </c>
    </row>
    <row r="478" spans="1:106" x14ac:dyDescent="0.2">
      <c r="A478" s="13">
        <f t="shared" ca="1" si="7"/>
        <v>44938</v>
      </c>
      <c r="B478" s="34">
        <v>1.0000623348172251</v>
      </c>
      <c r="C478" s="34">
        <v>1</v>
      </c>
      <c r="D478" s="34">
        <v>0.99993766906816206</v>
      </c>
      <c r="E478" s="34">
        <v>0.99987534202146944</v>
      </c>
      <c r="F478" s="34">
        <v>0.99981301885967966</v>
      </c>
      <c r="G478" s="34">
        <v>0.99975069958255058</v>
      </c>
      <c r="H478" s="34">
        <v>0.99968838418983996</v>
      </c>
      <c r="I478" s="34">
        <v>0.9996260726813061</v>
      </c>
      <c r="J478" s="34">
        <v>0.99956376505670663</v>
      </c>
      <c r="K478" s="34">
        <v>0.99950146131579942</v>
      </c>
      <c r="L478" s="34">
        <v>0.99943916145834222</v>
      </c>
      <c r="M478" s="34">
        <v>0.99937686548409332</v>
      </c>
      <c r="N478" s="34">
        <v>0.99931457339281049</v>
      </c>
      <c r="O478" s="34">
        <v>0.9992522851842518</v>
      </c>
      <c r="P478" s="34">
        <v>0.99919000085817533</v>
      </c>
      <c r="Q478" s="34">
        <v>0.99912772041433895</v>
      </c>
      <c r="R478" s="34">
        <v>0.99906544385250051</v>
      </c>
      <c r="S478" s="34">
        <v>0.99900317117241821</v>
      </c>
      <c r="T478" s="34">
        <v>0.99894090237385014</v>
      </c>
      <c r="U478" s="34">
        <v>0.99887863745655447</v>
      </c>
      <c r="V478" s="34">
        <v>0.99881637642028875</v>
      </c>
      <c r="W478" s="34">
        <v>0.99875411926481172</v>
      </c>
      <c r="X478" s="34">
        <v>0.99869186598988102</v>
      </c>
      <c r="Y478" s="34">
        <v>0.99862961659525507</v>
      </c>
      <c r="Z478" s="34">
        <v>0.99856737108069182</v>
      </c>
      <c r="AA478" s="34">
        <v>0.99850512944594971</v>
      </c>
      <c r="AB478" s="34">
        <v>0.99844289169078648</v>
      </c>
      <c r="AC478" s="34">
        <v>0.99838065781496055</v>
      </c>
      <c r="AD478" s="34">
        <v>0.9983184278182301</v>
      </c>
      <c r="AE478" s="34">
        <v>0.99825620170035334</v>
      </c>
      <c r="AF478" s="34">
        <v>0.99819397946108868</v>
      </c>
      <c r="AG478" s="34">
        <v>0.99813176110019375</v>
      </c>
      <c r="AH478" s="34">
        <v>0.99806954661742753</v>
      </c>
      <c r="AI478" s="34">
        <v>0.99800733601254787</v>
      </c>
      <c r="AJ478" s="34">
        <v>0.99794512928531343</v>
      </c>
      <c r="AK478" s="34">
        <v>0.99788292643548193</v>
      </c>
      <c r="AL478" s="34">
        <v>0.99782072746281236</v>
      </c>
      <c r="AM478" s="34">
        <v>0.99775853236706247</v>
      </c>
      <c r="AN478" s="34">
        <v>0.99769634114799088</v>
      </c>
      <c r="AO478" s="34">
        <v>0.99763415380535614</v>
      </c>
      <c r="AP478" s="34">
        <v>0.99757197033891631</v>
      </c>
      <c r="AQ478" s="34">
        <v>0.99750979074842983</v>
      </c>
      <c r="AR478" s="34">
        <v>0.99744761503365498</v>
      </c>
      <c r="AS478" s="34">
        <v>0.99738544319435074</v>
      </c>
      <c r="AT478" s="34">
        <v>0.99732327523027486</v>
      </c>
      <c r="AU478" s="34">
        <v>0.99726111114118621</v>
      </c>
      <c r="AV478" s="34">
        <v>0.9971989509268433</v>
      </c>
      <c r="AW478" s="34">
        <v>0.99713679458700422</v>
      </c>
      <c r="AX478" s="34">
        <v>0.99707464212142793</v>
      </c>
      <c r="AY478" s="34">
        <v>0.99701249352987276</v>
      </c>
      <c r="AZ478" s="34">
        <v>0.99695034881209699</v>
      </c>
      <c r="BA478" s="34">
        <v>0.99688820796785971</v>
      </c>
      <c r="BB478" s="34">
        <v>0.99682607099691889</v>
      </c>
      <c r="BC478" s="34">
        <v>0.9967639378990335</v>
      </c>
      <c r="BD478" s="34">
        <v>0.99670180867396196</v>
      </c>
      <c r="BE478" s="34">
        <v>0.99663968332146291</v>
      </c>
      <c r="BF478" s="34">
        <v>0.99657756184129487</v>
      </c>
      <c r="BG478" s="34">
        <v>0.99651544423321681</v>
      </c>
      <c r="BH478" s="34">
        <v>0.99645333049698681</v>
      </c>
      <c r="BI478" s="34">
        <v>0.99639122063236407</v>
      </c>
      <c r="BJ478" s="34">
        <v>0.99632911463910701</v>
      </c>
      <c r="BK478" s="34">
        <v>0.99626701251697447</v>
      </c>
      <c r="BL478" s="34">
        <v>0.99620491426572511</v>
      </c>
      <c r="BM478" s="34">
        <v>0.99614281988511755</v>
      </c>
      <c r="BN478" s="34">
        <v>0.99608072937491055</v>
      </c>
      <c r="BO478" s="34">
        <v>0.99601864273486307</v>
      </c>
      <c r="BP478" s="34">
        <v>0.99595655996473353</v>
      </c>
      <c r="BQ478" s="34">
        <v>0.99589448106428102</v>
      </c>
      <c r="BR478" s="34">
        <v>0.99583240603326406</v>
      </c>
      <c r="BS478" s="34">
        <v>0.99577033487144184</v>
      </c>
      <c r="BT478" s="34">
        <v>0.99570826757857278</v>
      </c>
      <c r="BU478" s="34">
        <v>0.99564620415441618</v>
      </c>
      <c r="BV478" s="34">
        <v>0.99558414459873046</v>
      </c>
      <c r="BW478" s="34">
        <v>0.99552208891127458</v>
      </c>
      <c r="BX478" s="34">
        <v>0.99546003709180764</v>
      </c>
      <c r="BY478" s="34">
        <v>0.99539798914008859</v>
      </c>
      <c r="BZ478" s="34">
        <v>0.99533594505587586</v>
      </c>
      <c r="CA478" s="34">
        <v>0.99527390483892897</v>
      </c>
      <c r="CB478" s="34">
        <v>0.99521186848900656</v>
      </c>
      <c r="CC478" s="34">
        <v>0.99514983600586759</v>
      </c>
      <c r="CD478" s="34">
        <v>0.99508780738927105</v>
      </c>
      <c r="CE478" s="34">
        <v>0.99502578263897612</v>
      </c>
      <c r="CF478" s="34">
        <v>0.99496376175474166</v>
      </c>
      <c r="CG478" s="34">
        <v>0.99490174473632664</v>
      </c>
      <c r="CH478" s="34">
        <v>0.99483973158349004</v>
      </c>
      <c r="CI478" s="34">
        <v>0.99477772229599115</v>
      </c>
      <c r="CJ478" s="34">
        <v>0.99471571687358906</v>
      </c>
      <c r="CK478" s="34">
        <v>0.99465371531604274</v>
      </c>
      <c r="CL478" s="34">
        <v>0.99459171762311116</v>
      </c>
      <c r="CM478" s="34">
        <v>0.9945297237945534</v>
      </c>
      <c r="CN478" s="34">
        <v>0.99446773383012899</v>
      </c>
      <c r="CO478" s="34">
        <v>0.99440574772959678</v>
      </c>
      <c r="CP478" s="34">
        <v>0.99434376549271597</v>
      </c>
      <c r="CQ478" s="34">
        <v>0.99428178711924564</v>
      </c>
      <c r="CR478" s="34">
        <v>0.99418882289425126</v>
      </c>
      <c r="CS478" s="34">
        <v>0.99409586736130684</v>
      </c>
      <c r="CT478" s="34">
        <v>0.99400292051959993</v>
      </c>
      <c r="CU478" s="34">
        <v>0.99390998236831796</v>
      </c>
      <c r="CV478" s="34">
        <v>0.99381705290664812</v>
      </c>
      <c r="CW478" s="34">
        <v>0.99372413213377797</v>
      </c>
      <c r="CX478" s="34">
        <v>0.99363122004889526</v>
      </c>
      <c r="CY478" s="34">
        <v>0.99353831665118764</v>
      </c>
      <c r="CZ478" s="34">
        <v>0.99344542193984309</v>
      </c>
      <c r="DA478" s="34">
        <v>0.99335253591404893</v>
      </c>
      <c r="DB478" s="34">
        <v>0.99325965857299336</v>
      </c>
    </row>
    <row r="479" spans="1:106" x14ac:dyDescent="0.2">
      <c r="A479" s="13">
        <f t="shared" ca="1" si="7"/>
        <v>44939</v>
      </c>
      <c r="B479" s="34">
        <v>1.0000623348172251</v>
      </c>
      <c r="C479" s="34">
        <v>1</v>
      </c>
      <c r="D479" s="34">
        <v>0.99993766906816206</v>
      </c>
      <c r="E479" s="34">
        <v>0.99987534202146944</v>
      </c>
      <c r="F479" s="34">
        <v>0.99981301885967966</v>
      </c>
      <c r="G479" s="34">
        <v>0.99975069958255058</v>
      </c>
      <c r="H479" s="34">
        <v>0.99968838418983996</v>
      </c>
      <c r="I479" s="34">
        <v>0.9996260726813061</v>
      </c>
      <c r="J479" s="34">
        <v>0.99956376505670663</v>
      </c>
      <c r="K479" s="34">
        <v>0.99950146131579942</v>
      </c>
      <c r="L479" s="34">
        <v>0.99943916145834222</v>
      </c>
      <c r="M479" s="34">
        <v>0.99937686548409332</v>
      </c>
      <c r="N479" s="34">
        <v>0.99931457339281049</v>
      </c>
      <c r="O479" s="34">
        <v>0.9992522851842518</v>
      </c>
      <c r="P479" s="34">
        <v>0.99919000085817533</v>
      </c>
      <c r="Q479" s="34">
        <v>0.99912772041433895</v>
      </c>
      <c r="R479" s="34">
        <v>0.99906544385250051</v>
      </c>
      <c r="S479" s="34">
        <v>0.99900317117241821</v>
      </c>
      <c r="T479" s="34">
        <v>0.99894090237385014</v>
      </c>
      <c r="U479" s="34">
        <v>0.99887863745655447</v>
      </c>
      <c r="V479" s="34">
        <v>0.99881637642028875</v>
      </c>
      <c r="W479" s="34">
        <v>0.99875411926481172</v>
      </c>
      <c r="X479" s="34">
        <v>0.99869186598988102</v>
      </c>
      <c r="Y479" s="34">
        <v>0.99862961659525507</v>
      </c>
      <c r="Z479" s="34">
        <v>0.99856737108069182</v>
      </c>
      <c r="AA479" s="34">
        <v>0.99850512944594971</v>
      </c>
      <c r="AB479" s="34">
        <v>0.99844289169078648</v>
      </c>
      <c r="AC479" s="34">
        <v>0.99838065781496055</v>
      </c>
      <c r="AD479" s="34">
        <v>0.9983184278182301</v>
      </c>
      <c r="AE479" s="34">
        <v>0.99825620170035334</v>
      </c>
      <c r="AF479" s="34">
        <v>0.99819397946108868</v>
      </c>
      <c r="AG479" s="34">
        <v>0.99813176110019375</v>
      </c>
      <c r="AH479" s="34">
        <v>0.99806954661742753</v>
      </c>
      <c r="AI479" s="34">
        <v>0.99800733601254787</v>
      </c>
      <c r="AJ479" s="34">
        <v>0.99794512928531343</v>
      </c>
      <c r="AK479" s="34">
        <v>0.99788292643548193</v>
      </c>
      <c r="AL479" s="34">
        <v>0.99782072746281236</v>
      </c>
      <c r="AM479" s="34">
        <v>0.99775853236706247</v>
      </c>
      <c r="AN479" s="34">
        <v>0.99769634114799088</v>
      </c>
      <c r="AO479" s="34">
        <v>0.99763415380535614</v>
      </c>
      <c r="AP479" s="34">
        <v>0.99757197033891631</v>
      </c>
      <c r="AQ479" s="34">
        <v>0.99750979074842983</v>
      </c>
      <c r="AR479" s="34">
        <v>0.99744761503365498</v>
      </c>
      <c r="AS479" s="34">
        <v>0.99738544319435074</v>
      </c>
      <c r="AT479" s="34">
        <v>0.99732327523027486</v>
      </c>
      <c r="AU479" s="34">
        <v>0.99726111114118621</v>
      </c>
      <c r="AV479" s="34">
        <v>0.9971989509268433</v>
      </c>
      <c r="AW479" s="34">
        <v>0.99713679458700422</v>
      </c>
      <c r="AX479" s="34">
        <v>0.99707464212142793</v>
      </c>
      <c r="AY479" s="34">
        <v>0.99701249352987276</v>
      </c>
      <c r="AZ479" s="34">
        <v>0.99695034881209699</v>
      </c>
      <c r="BA479" s="34">
        <v>0.99688820796785971</v>
      </c>
      <c r="BB479" s="34">
        <v>0.99682607099691889</v>
      </c>
      <c r="BC479" s="34">
        <v>0.9967639378990335</v>
      </c>
      <c r="BD479" s="34">
        <v>0.99670180867396196</v>
      </c>
      <c r="BE479" s="34">
        <v>0.99663968332146291</v>
      </c>
      <c r="BF479" s="34">
        <v>0.99657756184129487</v>
      </c>
      <c r="BG479" s="34">
        <v>0.99651544423321681</v>
      </c>
      <c r="BH479" s="34">
        <v>0.99645333049698681</v>
      </c>
      <c r="BI479" s="34">
        <v>0.99639122063236407</v>
      </c>
      <c r="BJ479" s="34">
        <v>0.99632911463910701</v>
      </c>
      <c r="BK479" s="34">
        <v>0.99626701251697447</v>
      </c>
      <c r="BL479" s="34">
        <v>0.99620491426572511</v>
      </c>
      <c r="BM479" s="34">
        <v>0.99614281988511755</v>
      </c>
      <c r="BN479" s="34">
        <v>0.99608072937491055</v>
      </c>
      <c r="BO479" s="34">
        <v>0.99601864273486307</v>
      </c>
      <c r="BP479" s="34">
        <v>0.99595655996473353</v>
      </c>
      <c r="BQ479" s="34">
        <v>0.99589448106428102</v>
      </c>
      <c r="BR479" s="34">
        <v>0.99583240603326406</v>
      </c>
      <c r="BS479" s="34">
        <v>0.99577033487144184</v>
      </c>
      <c r="BT479" s="34">
        <v>0.99570826757857278</v>
      </c>
      <c r="BU479" s="34">
        <v>0.99564620415441618</v>
      </c>
      <c r="BV479" s="34">
        <v>0.99558414459873046</v>
      </c>
      <c r="BW479" s="34">
        <v>0.99552208891127458</v>
      </c>
      <c r="BX479" s="34">
        <v>0.99546003709180764</v>
      </c>
      <c r="BY479" s="34">
        <v>0.99539798914008859</v>
      </c>
      <c r="BZ479" s="34">
        <v>0.99533594505587586</v>
      </c>
      <c r="CA479" s="34">
        <v>0.99527390483892897</v>
      </c>
      <c r="CB479" s="34">
        <v>0.99521186848900656</v>
      </c>
      <c r="CC479" s="34">
        <v>0.99514983600586759</v>
      </c>
      <c r="CD479" s="34">
        <v>0.99508780738927105</v>
      </c>
      <c r="CE479" s="34">
        <v>0.99502578263897612</v>
      </c>
      <c r="CF479" s="34">
        <v>0.99496376175474166</v>
      </c>
      <c r="CG479" s="34">
        <v>0.99490174473632664</v>
      </c>
      <c r="CH479" s="34">
        <v>0.99483973158349004</v>
      </c>
      <c r="CI479" s="34">
        <v>0.99477772229599115</v>
      </c>
      <c r="CJ479" s="34">
        <v>0.99471571687358906</v>
      </c>
      <c r="CK479" s="34">
        <v>0.99465371531604274</v>
      </c>
      <c r="CL479" s="34">
        <v>0.99459171762311116</v>
      </c>
      <c r="CM479" s="34">
        <v>0.9945297237945534</v>
      </c>
      <c r="CN479" s="34">
        <v>0.99446773383012899</v>
      </c>
      <c r="CO479" s="34">
        <v>0.99440574772959678</v>
      </c>
      <c r="CP479" s="34">
        <v>0.99434376549271597</v>
      </c>
      <c r="CQ479" s="34">
        <v>0.99428178711924564</v>
      </c>
      <c r="CR479" s="34">
        <v>0.99418882289425126</v>
      </c>
      <c r="CS479" s="34">
        <v>0.99409586736130684</v>
      </c>
      <c r="CT479" s="34">
        <v>0.99400292051959993</v>
      </c>
      <c r="CU479" s="34">
        <v>0.99390998236831796</v>
      </c>
      <c r="CV479" s="34">
        <v>0.99381705290664812</v>
      </c>
      <c r="CW479" s="34">
        <v>0.99372413213377797</v>
      </c>
      <c r="CX479" s="34">
        <v>0.99363122004889526</v>
      </c>
      <c r="CY479" s="34">
        <v>0.99353831665118764</v>
      </c>
      <c r="CZ479" s="34">
        <v>0.99344542193984309</v>
      </c>
      <c r="DA479" s="34">
        <v>0.99335253591404893</v>
      </c>
      <c r="DB479" s="34">
        <v>0.99325965857299336</v>
      </c>
    </row>
    <row r="480" spans="1:106" x14ac:dyDescent="0.2">
      <c r="A480" s="13">
        <f t="shared" ca="1" si="7"/>
        <v>44942</v>
      </c>
      <c r="B480" s="34">
        <v>1.0000623348172251</v>
      </c>
      <c r="C480" s="34">
        <v>1</v>
      </c>
      <c r="D480" s="34">
        <v>0.99993766906816206</v>
      </c>
      <c r="E480" s="34">
        <v>0.99987534202146944</v>
      </c>
      <c r="F480" s="34">
        <v>0.99981301885967966</v>
      </c>
      <c r="G480" s="34">
        <v>0.99975069958255058</v>
      </c>
      <c r="H480" s="34">
        <v>0.99968838418983996</v>
      </c>
      <c r="I480" s="34">
        <v>0.9996260726813061</v>
      </c>
      <c r="J480" s="34">
        <v>0.99956376505670663</v>
      </c>
      <c r="K480" s="34">
        <v>0.99950146131579942</v>
      </c>
      <c r="L480" s="34">
        <v>0.99943916145834222</v>
      </c>
      <c r="M480" s="34">
        <v>0.99937686548409332</v>
      </c>
      <c r="N480" s="34">
        <v>0.99931457339281049</v>
      </c>
      <c r="O480" s="34">
        <v>0.9992522851842518</v>
      </c>
      <c r="P480" s="34">
        <v>0.99919000085817533</v>
      </c>
      <c r="Q480" s="34">
        <v>0.99912772041433895</v>
      </c>
      <c r="R480" s="34">
        <v>0.99906544385250051</v>
      </c>
      <c r="S480" s="34">
        <v>0.99900317117241821</v>
      </c>
      <c r="T480" s="34">
        <v>0.99894090237385014</v>
      </c>
      <c r="U480" s="34">
        <v>0.99887863745655447</v>
      </c>
      <c r="V480" s="34">
        <v>0.99881637642028875</v>
      </c>
      <c r="W480" s="34">
        <v>0.99875411926481172</v>
      </c>
      <c r="X480" s="34">
        <v>0.99869186598988102</v>
      </c>
      <c r="Y480" s="34">
        <v>0.99862961659525507</v>
      </c>
      <c r="Z480" s="34">
        <v>0.99856737108069182</v>
      </c>
      <c r="AA480" s="34">
        <v>0.99850512944594971</v>
      </c>
      <c r="AB480" s="34">
        <v>0.99844289169078648</v>
      </c>
      <c r="AC480" s="34">
        <v>0.99838065781496055</v>
      </c>
      <c r="AD480" s="34">
        <v>0.9983184278182301</v>
      </c>
      <c r="AE480" s="34">
        <v>0.99825620170035334</v>
      </c>
      <c r="AF480" s="34">
        <v>0.99819397946108868</v>
      </c>
      <c r="AG480" s="34">
        <v>0.99813176110019375</v>
      </c>
      <c r="AH480" s="34">
        <v>0.99806954661742753</v>
      </c>
      <c r="AI480" s="34">
        <v>0.99800733601254787</v>
      </c>
      <c r="AJ480" s="34">
        <v>0.99794512928531343</v>
      </c>
      <c r="AK480" s="34">
        <v>0.99788292643548193</v>
      </c>
      <c r="AL480" s="34">
        <v>0.99782072746281236</v>
      </c>
      <c r="AM480" s="34">
        <v>0.99775853236706247</v>
      </c>
      <c r="AN480" s="34">
        <v>0.99769634114799088</v>
      </c>
      <c r="AO480" s="34">
        <v>0.99763415380535614</v>
      </c>
      <c r="AP480" s="34">
        <v>0.99757197033891631</v>
      </c>
      <c r="AQ480" s="34">
        <v>0.99750979074842983</v>
      </c>
      <c r="AR480" s="34">
        <v>0.99744761503365498</v>
      </c>
      <c r="AS480" s="34">
        <v>0.99738544319435074</v>
      </c>
      <c r="AT480" s="34">
        <v>0.99732327523027486</v>
      </c>
      <c r="AU480" s="34">
        <v>0.99726111114118621</v>
      </c>
      <c r="AV480" s="34">
        <v>0.9971989509268433</v>
      </c>
      <c r="AW480" s="34">
        <v>0.99713679458700422</v>
      </c>
      <c r="AX480" s="34">
        <v>0.99707464212142793</v>
      </c>
      <c r="AY480" s="34">
        <v>0.99701249352987276</v>
      </c>
      <c r="AZ480" s="34">
        <v>0.99695034881209699</v>
      </c>
      <c r="BA480" s="34">
        <v>0.99688820796785971</v>
      </c>
      <c r="BB480" s="34">
        <v>0.99682607099691889</v>
      </c>
      <c r="BC480" s="34">
        <v>0.9967639378990335</v>
      </c>
      <c r="BD480" s="34">
        <v>0.99670180867396196</v>
      </c>
      <c r="BE480" s="34">
        <v>0.99663968332146291</v>
      </c>
      <c r="BF480" s="34">
        <v>0.99657756184129487</v>
      </c>
      <c r="BG480" s="34">
        <v>0.99651544423321681</v>
      </c>
      <c r="BH480" s="34">
        <v>0.99645333049698681</v>
      </c>
      <c r="BI480" s="34">
        <v>0.99639122063236407</v>
      </c>
      <c r="BJ480" s="34">
        <v>0.99632911463910701</v>
      </c>
      <c r="BK480" s="34">
        <v>0.99626701251697447</v>
      </c>
      <c r="BL480" s="34">
        <v>0.99620491426572511</v>
      </c>
      <c r="BM480" s="34">
        <v>0.99614281988511755</v>
      </c>
      <c r="BN480" s="34">
        <v>0.99608072937491055</v>
      </c>
      <c r="BO480" s="34">
        <v>0.99601864273486307</v>
      </c>
      <c r="BP480" s="34">
        <v>0.99595655996473353</v>
      </c>
      <c r="BQ480" s="34">
        <v>0.99589448106428102</v>
      </c>
      <c r="BR480" s="34">
        <v>0.99583240603326406</v>
      </c>
      <c r="BS480" s="34">
        <v>0.99577033487144184</v>
      </c>
      <c r="BT480" s="34">
        <v>0.99570826757857278</v>
      </c>
      <c r="BU480" s="34">
        <v>0.99564620415441618</v>
      </c>
      <c r="BV480" s="34">
        <v>0.99558414459873046</v>
      </c>
      <c r="BW480" s="34">
        <v>0.99552208891127458</v>
      </c>
      <c r="BX480" s="34">
        <v>0.99546003709180764</v>
      </c>
      <c r="BY480" s="34">
        <v>0.99539798914008859</v>
      </c>
      <c r="BZ480" s="34">
        <v>0.99533594505587586</v>
      </c>
      <c r="CA480" s="34">
        <v>0.99527390483892897</v>
      </c>
      <c r="CB480" s="34">
        <v>0.99521186848900656</v>
      </c>
      <c r="CC480" s="34">
        <v>0.99514983600586759</v>
      </c>
      <c r="CD480" s="34">
        <v>0.99508780738927105</v>
      </c>
      <c r="CE480" s="34">
        <v>0.99502578263897612</v>
      </c>
      <c r="CF480" s="34">
        <v>0.99496376175474166</v>
      </c>
      <c r="CG480" s="34">
        <v>0.99490174473632664</v>
      </c>
      <c r="CH480" s="34">
        <v>0.99483973158349004</v>
      </c>
      <c r="CI480" s="34">
        <v>0.99477772229599115</v>
      </c>
      <c r="CJ480" s="34">
        <v>0.99471571687358906</v>
      </c>
      <c r="CK480" s="34">
        <v>0.99465371531604274</v>
      </c>
      <c r="CL480" s="34">
        <v>0.99459171762311116</v>
      </c>
      <c r="CM480" s="34">
        <v>0.9945297237945534</v>
      </c>
      <c r="CN480" s="34">
        <v>0.99446773383012899</v>
      </c>
      <c r="CO480" s="34">
        <v>0.99440574772959678</v>
      </c>
      <c r="CP480" s="34">
        <v>0.99434376549271597</v>
      </c>
      <c r="CQ480" s="34">
        <v>0.99428178711924564</v>
      </c>
      <c r="CR480" s="34">
        <v>0.99418882289425126</v>
      </c>
      <c r="CS480" s="34">
        <v>0.99409586736130684</v>
      </c>
      <c r="CT480" s="34">
        <v>0.99400292051959993</v>
      </c>
      <c r="CU480" s="34">
        <v>0.99390998236831796</v>
      </c>
      <c r="CV480" s="34">
        <v>0.99381705290664812</v>
      </c>
      <c r="CW480" s="34">
        <v>0.99372413213377797</v>
      </c>
      <c r="CX480" s="34">
        <v>0.99363122004889526</v>
      </c>
      <c r="CY480" s="34">
        <v>0.99353831665118764</v>
      </c>
      <c r="CZ480" s="34">
        <v>0.99344542193984309</v>
      </c>
      <c r="DA480" s="34">
        <v>0.99335253591404893</v>
      </c>
      <c r="DB480" s="34">
        <v>0.99325965857299336</v>
      </c>
    </row>
    <row r="481" spans="1:106" x14ac:dyDescent="0.2">
      <c r="A481" s="13">
        <f t="shared" ca="1" si="7"/>
        <v>44943</v>
      </c>
      <c r="B481" s="34">
        <v>1.0000623348172251</v>
      </c>
      <c r="C481" s="34">
        <v>1</v>
      </c>
      <c r="D481" s="34">
        <v>0.99993766906816206</v>
      </c>
      <c r="E481" s="34">
        <v>0.99987534202146944</v>
      </c>
      <c r="F481" s="34">
        <v>0.99981301885967966</v>
      </c>
      <c r="G481" s="34">
        <v>0.99975069958255058</v>
      </c>
      <c r="H481" s="34">
        <v>0.99968838418983996</v>
      </c>
      <c r="I481" s="34">
        <v>0.9996260726813061</v>
      </c>
      <c r="J481" s="34">
        <v>0.99956376505670663</v>
      </c>
      <c r="K481" s="34">
        <v>0.99950146131579942</v>
      </c>
      <c r="L481" s="34">
        <v>0.99943916145834222</v>
      </c>
      <c r="M481" s="34">
        <v>0.99937686548409332</v>
      </c>
      <c r="N481" s="34">
        <v>0.99931457339281049</v>
      </c>
      <c r="O481" s="34">
        <v>0.9992522851842518</v>
      </c>
      <c r="P481" s="34">
        <v>0.99919000085817533</v>
      </c>
      <c r="Q481" s="34">
        <v>0.99912772041433895</v>
      </c>
      <c r="R481" s="34">
        <v>0.99906544385250051</v>
      </c>
      <c r="S481" s="34">
        <v>0.99900317117241821</v>
      </c>
      <c r="T481" s="34">
        <v>0.99894090237385014</v>
      </c>
      <c r="U481" s="34">
        <v>0.99887863745655447</v>
      </c>
      <c r="V481" s="34">
        <v>0.99881637642028875</v>
      </c>
      <c r="W481" s="34">
        <v>0.99875411926481172</v>
      </c>
      <c r="X481" s="34">
        <v>0.99869186598988102</v>
      </c>
      <c r="Y481" s="34">
        <v>0.99862961659525507</v>
      </c>
      <c r="Z481" s="34">
        <v>0.99856737108069182</v>
      </c>
      <c r="AA481" s="34">
        <v>0.99850512944594971</v>
      </c>
      <c r="AB481" s="34">
        <v>0.99844289169078648</v>
      </c>
      <c r="AC481" s="34">
        <v>0.99838065781496055</v>
      </c>
      <c r="AD481" s="34">
        <v>0.9983184278182301</v>
      </c>
      <c r="AE481" s="34">
        <v>0.99825620170035334</v>
      </c>
      <c r="AF481" s="34">
        <v>0.99819397946108868</v>
      </c>
      <c r="AG481" s="34">
        <v>0.99813176110019375</v>
      </c>
      <c r="AH481" s="34">
        <v>0.99806954661742753</v>
      </c>
      <c r="AI481" s="34">
        <v>0.99800733601254787</v>
      </c>
      <c r="AJ481" s="34">
        <v>0.99794512928531343</v>
      </c>
      <c r="AK481" s="34">
        <v>0.99788292643548193</v>
      </c>
      <c r="AL481" s="34">
        <v>0.99782072746281236</v>
      </c>
      <c r="AM481" s="34">
        <v>0.99775853236706247</v>
      </c>
      <c r="AN481" s="34">
        <v>0.99769634114799088</v>
      </c>
      <c r="AO481" s="34">
        <v>0.99763415380535614</v>
      </c>
      <c r="AP481" s="34">
        <v>0.99757197033891631</v>
      </c>
      <c r="AQ481" s="34">
        <v>0.99750979074842983</v>
      </c>
      <c r="AR481" s="34">
        <v>0.99744761503365498</v>
      </c>
      <c r="AS481" s="34">
        <v>0.99738544319435074</v>
      </c>
      <c r="AT481" s="34">
        <v>0.99732327523027486</v>
      </c>
      <c r="AU481" s="34">
        <v>0.99726111114118621</v>
      </c>
      <c r="AV481" s="34">
        <v>0.9971989509268433</v>
      </c>
      <c r="AW481" s="34">
        <v>0.99713679458700422</v>
      </c>
      <c r="AX481" s="34">
        <v>0.99707464212142793</v>
      </c>
      <c r="AY481" s="34">
        <v>0.99701249352987276</v>
      </c>
      <c r="AZ481" s="34">
        <v>0.99695034881209699</v>
      </c>
      <c r="BA481" s="34">
        <v>0.99688820796785971</v>
      </c>
      <c r="BB481" s="34">
        <v>0.99682607099691889</v>
      </c>
      <c r="BC481" s="34">
        <v>0.9967639378990335</v>
      </c>
      <c r="BD481" s="34">
        <v>0.99670180867396196</v>
      </c>
      <c r="BE481" s="34">
        <v>0.99663968332146291</v>
      </c>
      <c r="BF481" s="34">
        <v>0.99657756184129487</v>
      </c>
      <c r="BG481" s="34">
        <v>0.99651544423321681</v>
      </c>
      <c r="BH481" s="34">
        <v>0.99645333049698681</v>
      </c>
      <c r="BI481" s="34">
        <v>0.99639122063236407</v>
      </c>
      <c r="BJ481" s="34">
        <v>0.99632911463910701</v>
      </c>
      <c r="BK481" s="34">
        <v>0.99626701251697447</v>
      </c>
      <c r="BL481" s="34">
        <v>0.99620491426572511</v>
      </c>
      <c r="BM481" s="34">
        <v>0.99614281988511755</v>
      </c>
      <c r="BN481" s="34">
        <v>0.99608072937491055</v>
      </c>
      <c r="BO481" s="34">
        <v>0.99601864273486307</v>
      </c>
      <c r="BP481" s="34">
        <v>0.99595655996473353</v>
      </c>
      <c r="BQ481" s="34">
        <v>0.99589448106428102</v>
      </c>
      <c r="BR481" s="34">
        <v>0.99583240603326406</v>
      </c>
      <c r="BS481" s="34">
        <v>0.99577033487144184</v>
      </c>
      <c r="BT481" s="34">
        <v>0.99570826757857278</v>
      </c>
      <c r="BU481" s="34">
        <v>0.99564620415441618</v>
      </c>
      <c r="BV481" s="34">
        <v>0.99558414459873046</v>
      </c>
      <c r="BW481" s="34">
        <v>0.99552208891127458</v>
      </c>
      <c r="BX481" s="34">
        <v>0.99546003709180764</v>
      </c>
      <c r="BY481" s="34">
        <v>0.99539798914008859</v>
      </c>
      <c r="BZ481" s="34">
        <v>0.99533594505587586</v>
      </c>
      <c r="CA481" s="34">
        <v>0.99527390483892897</v>
      </c>
      <c r="CB481" s="34">
        <v>0.99521186848900656</v>
      </c>
      <c r="CC481" s="34">
        <v>0.99514983600586759</v>
      </c>
      <c r="CD481" s="34">
        <v>0.99508780738927105</v>
      </c>
      <c r="CE481" s="34">
        <v>0.99502578263897612</v>
      </c>
      <c r="CF481" s="34">
        <v>0.99496376175474166</v>
      </c>
      <c r="CG481" s="34">
        <v>0.99490174473632664</v>
      </c>
      <c r="CH481" s="34">
        <v>0.99483973158349004</v>
      </c>
      <c r="CI481" s="34">
        <v>0.99477772229599115</v>
      </c>
      <c r="CJ481" s="34">
        <v>0.99471571687358906</v>
      </c>
      <c r="CK481" s="34">
        <v>0.99465371531604274</v>
      </c>
      <c r="CL481" s="34">
        <v>0.99459171762311116</v>
      </c>
      <c r="CM481" s="34">
        <v>0.9945297237945534</v>
      </c>
      <c r="CN481" s="34">
        <v>0.99446773383012899</v>
      </c>
      <c r="CO481" s="34">
        <v>0.99440574772959678</v>
      </c>
      <c r="CP481" s="34">
        <v>0.99434376549271597</v>
      </c>
      <c r="CQ481" s="34">
        <v>0.99428178711924564</v>
      </c>
      <c r="CR481" s="34">
        <v>0.99418882289425126</v>
      </c>
      <c r="CS481" s="34">
        <v>0.99409586736130684</v>
      </c>
      <c r="CT481" s="34">
        <v>0.99400292051959993</v>
      </c>
      <c r="CU481" s="34">
        <v>0.99390998236831796</v>
      </c>
      <c r="CV481" s="34">
        <v>0.99381705290664812</v>
      </c>
      <c r="CW481" s="34">
        <v>0.99372413213377797</v>
      </c>
      <c r="CX481" s="34">
        <v>0.99363122004889526</v>
      </c>
      <c r="CY481" s="34">
        <v>0.99353831665118764</v>
      </c>
      <c r="CZ481" s="34">
        <v>0.99344542193984309</v>
      </c>
      <c r="DA481" s="34">
        <v>0.99335253591404893</v>
      </c>
      <c r="DB481" s="34">
        <v>0.99325965857299336</v>
      </c>
    </row>
    <row r="482" spans="1:106" x14ac:dyDescent="0.2">
      <c r="A482" s="13">
        <f t="shared" ca="1" si="7"/>
        <v>44944</v>
      </c>
      <c r="B482" s="34">
        <v>1.0000623348172251</v>
      </c>
      <c r="C482" s="34">
        <v>1</v>
      </c>
      <c r="D482" s="34">
        <v>0.99993766906816206</v>
      </c>
      <c r="E482" s="34">
        <v>0.99987534202146944</v>
      </c>
      <c r="F482" s="34">
        <v>0.99981301885967966</v>
      </c>
      <c r="G482" s="34">
        <v>0.99975069958255058</v>
      </c>
      <c r="H482" s="34">
        <v>0.99968838418983996</v>
      </c>
      <c r="I482" s="34">
        <v>0.9996260726813061</v>
      </c>
      <c r="J482" s="34">
        <v>0.99956376505670663</v>
      </c>
      <c r="K482" s="34">
        <v>0.99950146131579942</v>
      </c>
      <c r="L482" s="34">
        <v>0.99943916145834222</v>
      </c>
      <c r="M482" s="34">
        <v>0.99937686548409332</v>
      </c>
      <c r="N482" s="34">
        <v>0.99931457339281049</v>
      </c>
      <c r="O482" s="34">
        <v>0.9992522851842518</v>
      </c>
      <c r="P482" s="34">
        <v>0.99919000085817533</v>
      </c>
      <c r="Q482" s="34">
        <v>0.99912772041433895</v>
      </c>
      <c r="R482" s="34">
        <v>0.99906544385250051</v>
      </c>
      <c r="S482" s="34">
        <v>0.99900317117241821</v>
      </c>
      <c r="T482" s="34">
        <v>0.99894090237385014</v>
      </c>
      <c r="U482" s="34">
        <v>0.99887863745655447</v>
      </c>
      <c r="V482" s="34">
        <v>0.99881637642028875</v>
      </c>
      <c r="W482" s="34">
        <v>0.99875411926481172</v>
      </c>
      <c r="X482" s="34">
        <v>0.99869186598988102</v>
      </c>
      <c r="Y482" s="34">
        <v>0.99862961659525507</v>
      </c>
      <c r="Z482" s="34">
        <v>0.99856737108069182</v>
      </c>
      <c r="AA482" s="34">
        <v>0.99850512944594971</v>
      </c>
      <c r="AB482" s="34">
        <v>0.99844289169078648</v>
      </c>
      <c r="AC482" s="34">
        <v>0.99838065781496055</v>
      </c>
      <c r="AD482" s="34">
        <v>0.9983184278182301</v>
      </c>
      <c r="AE482" s="34">
        <v>0.99825620170035334</v>
      </c>
      <c r="AF482" s="34">
        <v>0.99819397946108868</v>
      </c>
      <c r="AG482" s="34">
        <v>0.99813176110019375</v>
      </c>
      <c r="AH482" s="34">
        <v>0.99806954661742753</v>
      </c>
      <c r="AI482" s="34">
        <v>0.99800733601254787</v>
      </c>
      <c r="AJ482" s="34">
        <v>0.99794512928531343</v>
      </c>
      <c r="AK482" s="34">
        <v>0.99788292643548193</v>
      </c>
      <c r="AL482" s="34">
        <v>0.99782072746281236</v>
      </c>
      <c r="AM482" s="34">
        <v>0.99775853236706247</v>
      </c>
      <c r="AN482" s="34">
        <v>0.99769634114799088</v>
      </c>
      <c r="AO482" s="34">
        <v>0.99763415380535614</v>
      </c>
      <c r="AP482" s="34">
        <v>0.99757197033891631</v>
      </c>
      <c r="AQ482" s="34">
        <v>0.99750979074842983</v>
      </c>
      <c r="AR482" s="34">
        <v>0.99744761503365498</v>
      </c>
      <c r="AS482" s="34">
        <v>0.99738544319435074</v>
      </c>
      <c r="AT482" s="34">
        <v>0.99732327523027486</v>
      </c>
      <c r="AU482" s="34">
        <v>0.99726111114118621</v>
      </c>
      <c r="AV482" s="34">
        <v>0.9971989509268433</v>
      </c>
      <c r="AW482" s="34">
        <v>0.99713679458700422</v>
      </c>
      <c r="AX482" s="34">
        <v>0.99707464212142793</v>
      </c>
      <c r="AY482" s="34">
        <v>0.99701249352987276</v>
      </c>
      <c r="AZ482" s="34">
        <v>0.99695034881209699</v>
      </c>
      <c r="BA482" s="34">
        <v>0.99688820796785971</v>
      </c>
      <c r="BB482" s="34">
        <v>0.99682607099691889</v>
      </c>
      <c r="BC482" s="34">
        <v>0.9967639378990335</v>
      </c>
      <c r="BD482" s="34">
        <v>0.99670180867396196</v>
      </c>
      <c r="BE482" s="34">
        <v>0.99663968332146291</v>
      </c>
      <c r="BF482" s="34">
        <v>0.99657756184129487</v>
      </c>
      <c r="BG482" s="34">
        <v>0.99651544423321681</v>
      </c>
      <c r="BH482" s="34">
        <v>0.99645333049698681</v>
      </c>
      <c r="BI482" s="34">
        <v>0.99639122063236407</v>
      </c>
      <c r="BJ482" s="34">
        <v>0.99632911463910701</v>
      </c>
      <c r="BK482" s="34">
        <v>0.99626701251697447</v>
      </c>
      <c r="BL482" s="34">
        <v>0.99620491426572511</v>
      </c>
      <c r="BM482" s="34">
        <v>0.99614281988511755</v>
      </c>
      <c r="BN482" s="34">
        <v>0.99608072937491055</v>
      </c>
      <c r="BO482" s="34">
        <v>0.99601864273486307</v>
      </c>
      <c r="BP482" s="34">
        <v>0.99595655996473353</v>
      </c>
      <c r="BQ482" s="34">
        <v>0.99589448106428102</v>
      </c>
      <c r="BR482" s="34">
        <v>0.99583240603326406</v>
      </c>
      <c r="BS482" s="34">
        <v>0.99577033487144184</v>
      </c>
      <c r="BT482" s="34">
        <v>0.99570826757857278</v>
      </c>
      <c r="BU482" s="34">
        <v>0.99564620415441618</v>
      </c>
      <c r="BV482" s="34">
        <v>0.99558414459873046</v>
      </c>
      <c r="BW482" s="34">
        <v>0.99552208891127458</v>
      </c>
      <c r="BX482" s="34">
        <v>0.99546003709180764</v>
      </c>
      <c r="BY482" s="34">
        <v>0.99539798914008859</v>
      </c>
      <c r="BZ482" s="34">
        <v>0.99533594505587586</v>
      </c>
      <c r="CA482" s="34">
        <v>0.99527390483892897</v>
      </c>
      <c r="CB482" s="34">
        <v>0.99521186848900656</v>
      </c>
      <c r="CC482" s="34">
        <v>0.99514983600586759</v>
      </c>
      <c r="CD482" s="34">
        <v>0.99508780738927105</v>
      </c>
      <c r="CE482" s="34">
        <v>0.99502578263897612</v>
      </c>
      <c r="CF482" s="34">
        <v>0.99496376175474166</v>
      </c>
      <c r="CG482" s="34">
        <v>0.99490174473632664</v>
      </c>
      <c r="CH482" s="34">
        <v>0.99483973158349004</v>
      </c>
      <c r="CI482" s="34">
        <v>0.99477772229599115</v>
      </c>
      <c r="CJ482" s="34">
        <v>0.99471571687358906</v>
      </c>
      <c r="CK482" s="34">
        <v>0.99465371531604274</v>
      </c>
      <c r="CL482" s="34">
        <v>0.99459171762311116</v>
      </c>
      <c r="CM482" s="34">
        <v>0.9945297237945534</v>
      </c>
      <c r="CN482" s="34">
        <v>0.99446773383012899</v>
      </c>
      <c r="CO482" s="34">
        <v>0.99440574772959678</v>
      </c>
      <c r="CP482" s="34">
        <v>0.99434376549271597</v>
      </c>
      <c r="CQ482" s="34">
        <v>0.99428178711924564</v>
      </c>
      <c r="CR482" s="34">
        <v>0.99418882289425126</v>
      </c>
      <c r="CS482" s="34">
        <v>0.99409586736130684</v>
      </c>
      <c r="CT482" s="34">
        <v>0.99400292051959993</v>
      </c>
      <c r="CU482" s="34">
        <v>0.99390998236831796</v>
      </c>
      <c r="CV482" s="34">
        <v>0.99381705290664812</v>
      </c>
      <c r="CW482" s="34">
        <v>0.99372413213377797</v>
      </c>
      <c r="CX482" s="34">
        <v>0.99363122004889526</v>
      </c>
      <c r="CY482" s="34">
        <v>0.99353831665118764</v>
      </c>
      <c r="CZ482" s="34">
        <v>0.99344542193984309</v>
      </c>
      <c r="DA482" s="34">
        <v>0.99335253591404893</v>
      </c>
      <c r="DB482" s="34">
        <v>0.99325965857299336</v>
      </c>
    </row>
    <row r="483" spans="1:106" x14ac:dyDescent="0.2">
      <c r="A483" s="13">
        <f t="shared" ca="1" si="7"/>
        <v>44945</v>
      </c>
      <c r="B483" s="34">
        <v>1.0000623348172251</v>
      </c>
      <c r="C483" s="34">
        <v>1</v>
      </c>
      <c r="D483" s="34">
        <v>0.99993766906816206</v>
      </c>
      <c r="E483" s="34">
        <v>0.99987534202146944</v>
      </c>
      <c r="F483" s="34">
        <v>0.99981301885967966</v>
      </c>
      <c r="G483" s="34">
        <v>0.99975069958255058</v>
      </c>
      <c r="H483" s="34">
        <v>0.99968838418983996</v>
      </c>
      <c r="I483" s="34">
        <v>0.9996260726813061</v>
      </c>
      <c r="J483" s="34">
        <v>0.99956376505670663</v>
      </c>
      <c r="K483" s="34">
        <v>0.99950146131579942</v>
      </c>
      <c r="L483" s="34">
        <v>0.99943916145834222</v>
      </c>
      <c r="M483" s="34">
        <v>0.99937686548409332</v>
      </c>
      <c r="N483" s="34">
        <v>0.99931457339281049</v>
      </c>
      <c r="O483" s="34">
        <v>0.9992522851842518</v>
      </c>
      <c r="P483" s="34">
        <v>0.99919000085817533</v>
      </c>
      <c r="Q483" s="34">
        <v>0.99912772041433895</v>
      </c>
      <c r="R483" s="34">
        <v>0.99906544385250051</v>
      </c>
      <c r="S483" s="34">
        <v>0.99900317117241821</v>
      </c>
      <c r="T483" s="34">
        <v>0.99894090237385014</v>
      </c>
      <c r="U483" s="34">
        <v>0.99887863745655447</v>
      </c>
      <c r="V483" s="34">
        <v>0.99881637642028875</v>
      </c>
      <c r="W483" s="34">
        <v>0.99875411926481172</v>
      </c>
      <c r="X483" s="34">
        <v>0.99869186598988102</v>
      </c>
      <c r="Y483" s="34">
        <v>0.99862961659525507</v>
      </c>
      <c r="Z483" s="34">
        <v>0.99856737108069182</v>
      </c>
      <c r="AA483" s="34">
        <v>0.99850512944594971</v>
      </c>
      <c r="AB483" s="34">
        <v>0.99844289169078648</v>
      </c>
      <c r="AC483" s="34">
        <v>0.99838065781496055</v>
      </c>
      <c r="AD483" s="34">
        <v>0.9983184278182301</v>
      </c>
      <c r="AE483" s="34">
        <v>0.99825620170035334</v>
      </c>
      <c r="AF483" s="34">
        <v>0.99819397946108868</v>
      </c>
      <c r="AG483" s="34">
        <v>0.99813176110019375</v>
      </c>
      <c r="AH483" s="34">
        <v>0.99806954661742753</v>
      </c>
      <c r="AI483" s="34">
        <v>0.99800733601254787</v>
      </c>
      <c r="AJ483" s="34">
        <v>0.99794512928531343</v>
      </c>
      <c r="AK483" s="34">
        <v>0.99788292643548193</v>
      </c>
      <c r="AL483" s="34">
        <v>0.99782072746281236</v>
      </c>
      <c r="AM483" s="34">
        <v>0.99775853236706247</v>
      </c>
      <c r="AN483" s="34">
        <v>0.99769634114799088</v>
      </c>
      <c r="AO483" s="34">
        <v>0.99763415380535614</v>
      </c>
      <c r="AP483" s="34">
        <v>0.99757197033891631</v>
      </c>
      <c r="AQ483" s="34">
        <v>0.99750979074842983</v>
      </c>
      <c r="AR483" s="34">
        <v>0.99744761503365498</v>
      </c>
      <c r="AS483" s="34">
        <v>0.99738544319435074</v>
      </c>
      <c r="AT483" s="34">
        <v>0.99732327523027486</v>
      </c>
      <c r="AU483" s="34">
        <v>0.99726111114118621</v>
      </c>
      <c r="AV483" s="34">
        <v>0.9971989509268433</v>
      </c>
      <c r="AW483" s="34">
        <v>0.99713679458700422</v>
      </c>
      <c r="AX483" s="34">
        <v>0.99707464212142793</v>
      </c>
      <c r="AY483" s="34">
        <v>0.99701249352987276</v>
      </c>
      <c r="AZ483" s="34">
        <v>0.99695034881209699</v>
      </c>
      <c r="BA483" s="34">
        <v>0.99688820796785971</v>
      </c>
      <c r="BB483" s="34">
        <v>0.99682607099691889</v>
      </c>
      <c r="BC483" s="34">
        <v>0.9967639378990335</v>
      </c>
      <c r="BD483" s="34">
        <v>0.99670180867396196</v>
      </c>
      <c r="BE483" s="34">
        <v>0.99663968332146291</v>
      </c>
      <c r="BF483" s="34">
        <v>0.99657756184129487</v>
      </c>
      <c r="BG483" s="34">
        <v>0.99651544423321681</v>
      </c>
      <c r="BH483" s="34">
        <v>0.99645333049698681</v>
      </c>
      <c r="BI483" s="34">
        <v>0.99639122063236407</v>
      </c>
      <c r="BJ483" s="34">
        <v>0.99632911463910701</v>
      </c>
      <c r="BK483" s="34">
        <v>0.99626701251697447</v>
      </c>
      <c r="BL483" s="34">
        <v>0.99620491426572511</v>
      </c>
      <c r="BM483" s="34">
        <v>0.99614281988511755</v>
      </c>
      <c r="BN483" s="34">
        <v>0.99608072937491055</v>
      </c>
      <c r="BO483" s="34">
        <v>0.99601864273486307</v>
      </c>
      <c r="BP483" s="34">
        <v>0.99595655996473353</v>
      </c>
      <c r="BQ483" s="34">
        <v>0.99589448106428102</v>
      </c>
      <c r="BR483" s="34">
        <v>0.99583240603326406</v>
      </c>
      <c r="BS483" s="34">
        <v>0.99577033487144184</v>
      </c>
      <c r="BT483" s="34">
        <v>0.99570826757857278</v>
      </c>
      <c r="BU483" s="34">
        <v>0.99564620415441618</v>
      </c>
      <c r="BV483" s="34">
        <v>0.99558414459873046</v>
      </c>
      <c r="BW483" s="34">
        <v>0.99552208891127458</v>
      </c>
      <c r="BX483" s="34">
        <v>0.99546003709180764</v>
      </c>
      <c r="BY483" s="34">
        <v>0.99539798914008859</v>
      </c>
      <c r="BZ483" s="34">
        <v>0.99533594505587586</v>
      </c>
      <c r="CA483" s="34">
        <v>0.99527390483892897</v>
      </c>
      <c r="CB483" s="34">
        <v>0.99521186848900656</v>
      </c>
      <c r="CC483" s="34">
        <v>0.99514983600586759</v>
      </c>
      <c r="CD483" s="34">
        <v>0.99508780738927105</v>
      </c>
      <c r="CE483" s="34">
        <v>0.99502578263897612</v>
      </c>
      <c r="CF483" s="34">
        <v>0.99496376175474166</v>
      </c>
      <c r="CG483" s="34">
        <v>0.99490174473632664</v>
      </c>
      <c r="CH483" s="34">
        <v>0.99483973158349004</v>
      </c>
      <c r="CI483" s="34">
        <v>0.99477772229599115</v>
      </c>
      <c r="CJ483" s="34">
        <v>0.99471571687358906</v>
      </c>
      <c r="CK483" s="34">
        <v>0.99465371531604274</v>
      </c>
      <c r="CL483" s="34">
        <v>0.99459171762311116</v>
      </c>
      <c r="CM483" s="34">
        <v>0.9945297237945534</v>
      </c>
      <c r="CN483" s="34">
        <v>0.99446773383012899</v>
      </c>
      <c r="CO483" s="34">
        <v>0.99440574772959678</v>
      </c>
      <c r="CP483" s="34">
        <v>0.99434376549271597</v>
      </c>
      <c r="CQ483" s="34">
        <v>0.99428178711924564</v>
      </c>
      <c r="CR483" s="34">
        <v>0.99418882289425126</v>
      </c>
      <c r="CS483" s="34">
        <v>0.99409586736130684</v>
      </c>
      <c r="CT483" s="34">
        <v>0.99400292051959993</v>
      </c>
      <c r="CU483" s="34">
        <v>0.99390998236831796</v>
      </c>
      <c r="CV483" s="34">
        <v>0.99381705290664812</v>
      </c>
      <c r="CW483" s="34">
        <v>0.99372413213377797</v>
      </c>
      <c r="CX483" s="34">
        <v>0.99363122004889526</v>
      </c>
      <c r="CY483" s="34">
        <v>0.99353831665118764</v>
      </c>
      <c r="CZ483" s="34">
        <v>0.99344542193984309</v>
      </c>
      <c r="DA483" s="34">
        <v>0.99335253591404893</v>
      </c>
      <c r="DB483" s="34">
        <v>0.99325965857299336</v>
      </c>
    </row>
    <row r="484" spans="1:106" x14ac:dyDescent="0.2">
      <c r="A484" s="13">
        <f t="shared" ca="1" si="7"/>
        <v>44946</v>
      </c>
      <c r="B484" s="34">
        <v>1.0000623348172251</v>
      </c>
      <c r="C484" s="34">
        <v>1</v>
      </c>
      <c r="D484" s="34">
        <v>0.99993766906816206</v>
      </c>
      <c r="E484" s="34">
        <v>0.99987534202146944</v>
      </c>
      <c r="F484" s="34">
        <v>0.99981301885967966</v>
      </c>
      <c r="G484" s="34">
        <v>0.99975069958255058</v>
      </c>
      <c r="H484" s="34">
        <v>0.99968838418983996</v>
      </c>
      <c r="I484" s="34">
        <v>0.9996260726813061</v>
      </c>
      <c r="J484" s="34">
        <v>0.99956376505670663</v>
      </c>
      <c r="K484" s="34">
        <v>0.99950146131579942</v>
      </c>
      <c r="L484" s="34">
        <v>0.99943916145834222</v>
      </c>
      <c r="M484" s="34">
        <v>0.99937686548409332</v>
      </c>
      <c r="N484" s="34">
        <v>0.99931457339281049</v>
      </c>
      <c r="O484" s="34">
        <v>0.9992522851842518</v>
      </c>
      <c r="P484" s="34">
        <v>0.99919000085817533</v>
      </c>
      <c r="Q484" s="34">
        <v>0.99912772041433895</v>
      </c>
      <c r="R484" s="34">
        <v>0.99906544385250051</v>
      </c>
      <c r="S484" s="34">
        <v>0.99900317117241821</v>
      </c>
      <c r="T484" s="34">
        <v>0.99894090237385014</v>
      </c>
      <c r="U484" s="34">
        <v>0.99887863745655447</v>
      </c>
      <c r="V484" s="34">
        <v>0.99881637642028875</v>
      </c>
      <c r="W484" s="34">
        <v>0.99875411926481172</v>
      </c>
      <c r="X484" s="34">
        <v>0.99869186598988102</v>
      </c>
      <c r="Y484" s="34">
        <v>0.99862961659525507</v>
      </c>
      <c r="Z484" s="34">
        <v>0.99856737108069182</v>
      </c>
      <c r="AA484" s="34">
        <v>0.99850512944594971</v>
      </c>
      <c r="AB484" s="34">
        <v>0.99844289169078648</v>
      </c>
      <c r="AC484" s="34">
        <v>0.99838065781496055</v>
      </c>
      <c r="AD484" s="34">
        <v>0.9983184278182301</v>
      </c>
      <c r="AE484" s="34">
        <v>0.99825620170035334</v>
      </c>
      <c r="AF484" s="34">
        <v>0.99819397946108868</v>
      </c>
      <c r="AG484" s="34">
        <v>0.99813176110019375</v>
      </c>
      <c r="AH484" s="34">
        <v>0.99806954661742753</v>
      </c>
      <c r="AI484" s="34">
        <v>0.99800733601254787</v>
      </c>
      <c r="AJ484" s="34">
        <v>0.99794512928531343</v>
      </c>
      <c r="AK484" s="34">
        <v>0.99788292643548193</v>
      </c>
      <c r="AL484" s="34">
        <v>0.99782072746281236</v>
      </c>
      <c r="AM484" s="34">
        <v>0.99775853236706247</v>
      </c>
      <c r="AN484" s="34">
        <v>0.99769634114799088</v>
      </c>
      <c r="AO484" s="34">
        <v>0.99763415380535614</v>
      </c>
      <c r="AP484" s="34">
        <v>0.99757197033891631</v>
      </c>
      <c r="AQ484" s="34">
        <v>0.99750979074842983</v>
      </c>
      <c r="AR484" s="34">
        <v>0.99744761503365498</v>
      </c>
      <c r="AS484" s="34">
        <v>0.99738544319435074</v>
      </c>
      <c r="AT484" s="34">
        <v>0.99732327523027486</v>
      </c>
      <c r="AU484" s="34">
        <v>0.99726111114118621</v>
      </c>
      <c r="AV484" s="34">
        <v>0.9971989509268433</v>
      </c>
      <c r="AW484" s="34">
        <v>0.99713679458700422</v>
      </c>
      <c r="AX484" s="34">
        <v>0.99707464212142793</v>
      </c>
      <c r="AY484" s="34">
        <v>0.99701249352987276</v>
      </c>
      <c r="AZ484" s="34">
        <v>0.99695034881209699</v>
      </c>
      <c r="BA484" s="34">
        <v>0.99688820796785971</v>
      </c>
      <c r="BB484" s="34">
        <v>0.99682607099691889</v>
      </c>
      <c r="BC484" s="34">
        <v>0.9967639378990335</v>
      </c>
      <c r="BD484" s="34">
        <v>0.99670180867396196</v>
      </c>
      <c r="BE484" s="34">
        <v>0.99663968332146291</v>
      </c>
      <c r="BF484" s="34">
        <v>0.99657756184129487</v>
      </c>
      <c r="BG484" s="34">
        <v>0.99651544423321681</v>
      </c>
      <c r="BH484" s="34">
        <v>0.99645333049698681</v>
      </c>
      <c r="BI484" s="34">
        <v>0.99639122063236407</v>
      </c>
      <c r="BJ484" s="34">
        <v>0.99632911463910701</v>
      </c>
      <c r="BK484" s="34">
        <v>0.99626701251697447</v>
      </c>
      <c r="BL484" s="34">
        <v>0.99620491426572511</v>
      </c>
      <c r="BM484" s="34">
        <v>0.99614281988511755</v>
      </c>
      <c r="BN484" s="34">
        <v>0.99608072937491055</v>
      </c>
      <c r="BO484" s="34">
        <v>0.99601864273486307</v>
      </c>
      <c r="BP484" s="34">
        <v>0.99595655996473353</v>
      </c>
      <c r="BQ484" s="34">
        <v>0.99589448106428102</v>
      </c>
      <c r="BR484" s="34">
        <v>0.99583240603326406</v>
      </c>
      <c r="BS484" s="34">
        <v>0.99577033487144184</v>
      </c>
      <c r="BT484" s="34">
        <v>0.99570826757857278</v>
      </c>
      <c r="BU484" s="34">
        <v>0.99564620415441618</v>
      </c>
      <c r="BV484" s="34">
        <v>0.99558414459873046</v>
      </c>
      <c r="BW484" s="34">
        <v>0.99552208891127458</v>
      </c>
      <c r="BX484" s="34">
        <v>0.99546003709180764</v>
      </c>
      <c r="BY484" s="34">
        <v>0.99539798914008859</v>
      </c>
      <c r="BZ484" s="34">
        <v>0.99533594505587586</v>
      </c>
      <c r="CA484" s="34">
        <v>0.99527390483892897</v>
      </c>
      <c r="CB484" s="34">
        <v>0.99521186848900656</v>
      </c>
      <c r="CC484" s="34">
        <v>0.99514983600586759</v>
      </c>
      <c r="CD484" s="34">
        <v>0.99508780738927105</v>
      </c>
      <c r="CE484" s="34">
        <v>0.99502578263897612</v>
      </c>
      <c r="CF484" s="34">
        <v>0.99496376175474166</v>
      </c>
      <c r="CG484" s="34">
        <v>0.99490174473632664</v>
      </c>
      <c r="CH484" s="34">
        <v>0.99483973158349004</v>
      </c>
      <c r="CI484" s="34">
        <v>0.99477772229599115</v>
      </c>
      <c r="CJ484" s="34">
        <v>0.99471571687358906</v>
      </c>
      <c r="CK484" s="34">
        <v>0.99465371531604274</v>
      </c>
      <c r="CL484" s="34">
        <v>0.99459171762311116</v>
      </c>
      <c r="CM484" s="34">
        <v>0.9945297237945534</v>
      </c>
      <c r="CN484" s="34">
        <v>0.99446773383012899</v>
      </c>
      <c r="CO484" s="34">
        <v>0.99440574772959678</v>
      </c>
      <c r="CP484" s="34">
        <v>0.99434376549271597</v>
      </c>
      <c r="CQ484" s="34">
        <v>0.99428178711924564</v>
      </c>
      <c r="CR484" s="34">
        <v>0.99418882289425126</v>
      </c>
      <c r="CS484" s="34">
        <v>0.99409586736130684</v>
      </c>
      <c r="CT484" s="34">
        <v>0.99400292051959993</v>
      </c>
      <c r="CU484" s="34">
        <v>0.99390998236831796</v>
      </c>
      <c r="CV484" s="34">
        <v>0.99381705290664812</v>
      </c>
      <c r="CW484" s="34">
        <v>0.99372413213377797</v>
      </c>
      <c r="CX484" s="34">
        <v>0.99363122004889526</v>
      </c>
      <c r="CY484" s="34">
        <v>0.99353831665118764</v>
      </c>
      <c r="CZ484" s="34">
        <v>0.99344542193984309</v>
      </c>
      <c r="DA484" s="34">
        <v>0.99335253591404893</v>
      </c>
      <c r="DB484" s="34">
        <v>0.99325965857299336</v>
      </c>
    </row>
    <row r="485" spans="1:106" x14ac:dyDescent="0.2">
      <c r="A485" s="13">
        <f t="shared" ca="1" si="7"/>
        <v>44949</v>
      </c>
      <c r="B485" s="34">
        <v>1.0000623348172251</v>
      </c>
      <c r="C485" s="34">
        <v>1</v>
      </c>
      <c r="D485" s="34">
        <v>0.99993766906816206</v>
      </c>
      <c r="E485" s="34">
        <v>0.99987534202146944</v>
      </c>
      <c r="F485" s="34">
        <v>0.99981301885967966</v>
      </c>
      <c r="G485" s="34">
        <v>0.99975069958255058</v>
      </c>
      <c r="H485" s="34">
        <v>0.99968838418983996</v>
      </c>
      <c r="I485" s="34">
        <v>0.9996260726813061</v>
      </c>
      <c r="J485" s="34">
        <v>0.99956376505670663</v>
      </c>
      <c r="K485" s="34">
        <v>0.99950146131579942</v>
      </c>
      <c r="L485" s="34">
        <v>0.99943916145834222</v>
      </c>
      <c r="M485" s="34">
        <v>0.99937686548409332</v>
      </c>
      <c r="N485" s="34">
        <v>0.99931457339281049</v>
      </c>
      <c r="O485" s="34">
        <v>0.9992522851842518</v>
      </c>
      <c r="P485" s="34">
        <v>0.99919000085817533</v>
      </c>
      <c r="Q485" s="34">
        <v>0.99912772041433895</v>
      </c>
      <c r="R485" s="34">
        <v>0.99906544385250051</v>
      </c>
      <c r="S485" s="34">
        <v>0.99900317117241821</v>
      </c>
      <c r="T485" s="34">
        <v>0.99894090237385014</v>
      </c>
      <c r="U485" s="34">
        <v>0.99887863745655447</v>
      </c>
      <c r="V485" s="34">
        <v>0.99881637642028875</v>
      </c>
      <c r="W485" s="34">
        <v>0.99875411926481172</v>
      </c>
      <c r="X485" s="34">
        <v>0.99869186598988102</v>
      </c>
      <c r="Y485" s="34">
        <v>0.99862961659525507</v>
      </c>
      <c r="Z485" s="34">
        <v>0.99856737108069182</v>
      </c>
      <c r="AA485" s="34">
        <v>0.99850512944594971</v>
      </c>
      <c r="AB485" s="34">
        <v>0.99844289169078648</v>
      </c>
      <c r="AC485" s="34">
        <v>0.99838065781496055</v>
      </c>
      <c r="AD485" s="34">
        <v>0.9983184278182301</v>
      </c>
      <c r="AE485" s="34">
        <v>0.99825620170035334</v>
      </c>
      <c r="AF485" s="34">
        <v>0.99819397946108868</v>
      </c>
      <c r="AG485" s="34">
        <v>0.99813176110019375</v>
      </c>
      <c r="AH485" s="34">
        <v>0.99806954661742753</v>
      </c>
      <c r="AI485" s="34">
        <v>0.99800733601254787</v>
      </c>
      <c r="AJ485" s="34">
        <v>0.99794512928531343</v>
      </c>
      <c r="AK485" s="34">
        <v>0.99788292643548193</v>
      </c>
      <c r="AL485" s="34">
        <v>0.99782072746281236</v>
      </c>
      <c r="AM485" s="34">
        <v>0.99775853236706247</v>
      </c>
      <c r="AN485" s="34">
        <v>0.99769634114799088</v>
      </c>
      <c r="AO485" s="34">
        <v>0.99763415380535614</v>
      </c>
      <c r="AP485" s="34">
        <v>0.99757197033891631</v>
      </c>
      <c r="AQ485" s="34">
        <v>0.99750979074842983</v>
      </c>
      <c r="AR485" s="34">
        <v>0.99744761503365498</v>
      </c>
      <c r="AS485" s="34">
        <v>0.99738544319435074</v>
      </c>
      <c r="AT485" s="34">
        <v>0.99732327523027486</v>
      </c>
      <c r="AU485" s="34">
        <v>0.99726111114118621</v>
      </c>
      <c r="AV485" s="34">
        <v>0.9971989509268433</v>
      </c>
      <c r="AW485" s="34">
        <v>0.99713679458700422</v>
      </c>
      <c r="AX485" s="34">
        <v>0.99707464212142793</v>
      </c>
      <c r="AY485" s="34">
        <v>0.99701249352987276</v>
      </c>
      <c r="AZ485" s="34">
        <v>0.99695034881209699</v>
      </c>
      <c r="BA485" s="34">
        <v>0.99688820796785971</v>
      </c>
      <c r="BB485" s="34">
        <v>0.99682607099691889</v>
      </c>
      <c r="BC485" s="34">
        <v>0.9967639378990335</v>
      </c>
      <c r="BD485" s="34">
        <v>0.99670180867396196</v>
      </c>
      <c r="BE485" s="34">
        <v>0.99663968332146291</v>
      </c>
      <c r="BF485" s="34">
        <v>0.99657756184129487</v>
      </c>
      <c r="BG485" s="34">
        <v>0.99651544423321681</v>
      </c>
      <c r="BH485" s="34">
        <v>0.99645333049698681</v>
      </c>
      <c r="BI485" s="34">
        <v>0.99639122063236407</v>
      </c>
      <c r="BJ485" s="34">
        <v>0.99632911463910701</v>
      </c>
      <c r="BK485" s="34">
        <v>0.99626701251697447</v>
      </c>
      <c r="BL485" s="34">
        <v>0.99620491426572511</v>
      </c>
      <c r="BM485" s="34">
        <v>0.99614281988511755</v>
      </c>
      <c r="BN485" s="34">
        <v>0.99608072937491055</v>
      </c>
      <c r="BO485" s="34">
        <v>0.99601864273486307</v>
      </c>
      <c r="BP485" s="34">
        <v>0.99595655996473353</v>
      </c>
      <c r="BQ485" s="34">
        <v>0.99589448106428102</v>
      </c>
      <c r="BR485" s="34">
        <v>0.99583240603326406</v>
      </c>
      <c r="BS485" s="34">
        <v>0.99577033487144184</v>
      </c>
      <c r="BT485" s="34">
        <v>0.99570826757857278</v>
      </c>
      <c r="BU485" s="34">
        <v>0.99564620415441618</v>
      </c>
      <c r="BV485" s="34">
        <v>0.99558414459873046</v>
      </c>
      <c r="BW485" s="34">
        <v>0.99552208891127458</v>
      </c>
      <c r="BX485" s="34">
        <v>0.99546003709180764</v>
      </c>
      <c r="BY485" s="34">
        <v>0.99539798914008859</v>
      </c>
      <c r="BZ485" s="34">
        <v>0.99533594505587586</v>
      </c>
      <c r="CA485" s="34">
        <v>0.99527390483892897</v>
      </c>
      <c r="CB485" s="34">
        <v>0.99521186848900656</v>
      </c>
      <c r="CC485" s="34">
        <v>0.99514983600586759</v>
      </c>
      <c r="CD485" s="34">
        <v>0.99508780738927105</v>
      </c>
      <c r="CE485" s="34">
        <v>0.99502578263897612</v>
      </c>
      <c r="CF485" s="34">
        <v>0.99496376175474166</v>
      </c>
      <c r="CG485" s="34">
        <v>0.99490174473632664</v>
      </c>
      <c r="CH485" s="34">
        <v>0.99483973158349004</v>
      </c>
      <c r="CI485" s="34">
        <v>0.99477772229599115</v>
      </c>
      <c r="CJ485" s="34">
        <v>0.99471571687358906</v>
      </c>
      <c r="CK485" s="34">
        <v>0.99465371531604274</v>
      </c>
      <c r="CL485" s="34">
        <v>0.99459171762311116</v>
      </c>
      <c r="CM485" s="34">
        <v>0.9945297237945534</v>
      </c>
      <c r="CN485" s="34">
        <v>0.99446773383012899</v>
      </c>
      <c r="CO485" s="34">
        <v>0.99440574772959678</v>
      </c>
      <c r="CP485" s="34">
        <v>0.99434376549271597</v>
      </c>
      <c r="CQ485" s="34">
        <v>0.99428178711924564</v>
      </c>
      <c r="CR485" s="34">
        <v>0.99418882289425126</v>
      </c>
      <c r="CS485" s="34">
        <v>0.99409586736130684</v>
      </c>
      <c r="CT485" s="34">
        <v>0.99400292051959993</v>
      </c>
      <c r="CU485" s="34">
        <v>0.99390998236831796</v>
      </c>
      <c r="CV485" s="34">
        <v>0.99381705290664812</v>
      </c>
      <c r="CW485" s="34">
        <v>0.99372413213377797</v>
      </c>
      <c r="CX485" s="34">
        <v>0.99363122004889526</v>
      </c>
      <c r="CY485" s="34">
        <v>0.99353831665118764</v>
      </c>
      <c r="CZ485" s="34">
        <v>0.99344542193984309</v>
      </c>
      <c r="DA485" s="34">
        <v>0.99335253591404893</v>
      </c>
      <c r="DB485" s="34">
        <v>0.99325965857299336</v>
      </c>
    </row>
    <row r="486" spans="1:106" x14ac:dyDescent="0.2">
      <c r="A486" s="13">
        <f t="shared" ca="1" si="7"/>
        <v>44950</v>
      </c>
      <c r="B486" s="34">
        <v>1.0000623348172251</v>
      </c>
      <c r="C486" s="34">
        <v>1</v>
      </c>
      <c r="D486" s="34">
        <v>0.99993766906816206</v>
      </c>
      <c r="E486" s="34">
        <v>0.99987534202146944</v>
      </c>
      <c r="F486" s="34">
        <v>0.99981301885967966</v>
      </c>
      <c r="G486" s="34">
        <v>0.99975069958255058</v>
      </c>
      <c r="H486" s="34">
        <v>0.99968838418983996</v>
      </c>
      <c r="I486" s="34">
        <v>0.9996260726813061</v>
      </c>
      <c r="J486" s="34">
        <v>0.99956376505670663</v>
      </c>
      <c r="K486" s="34">
        <v>0.99950146131579942</v>
      </c>
      <c r="L486" s="34">
        <v>0.99943916145834222</v>
      </c>
      <c r="M486" s="34">
        <v>0.99937686548409332</v>
      </c>
      <c r="N486" s="34">
        <v>0.99931457339281049</v>
      </c>
      <c r="O486" s="34">
        <v>0.9992522851842518</v>
      </c>
      <c r="P486" s="34">
        <v>0.99919000085817533</v>
      </c>
      <c r="Q486" s="34">
        <v>0.99912772041433895</v>
      </c>
      <c r="R486" s="34">
        <v>0.99906544385250051</v>
      </c>
      <c r="S486" s="34">
        <v>0.99900317117241821</v>
      </c>
      <c r="T486" s="34">
        <v>0.99894090237385014</v>
      </c>
      <c r="U486" s="34">
        <v>0.99887863745655447</v>
      </c>
      <c r="V486" s="34">
        <v>0.99881637642028875</v>
      </c>
      <c r="W486" s="34">
        <v>0.99875411926481172</v>
      </c>
      <c r="X486" s="34">
        <v>0.99869186598988102</v>
      </c>
      <c r="Y486" s="34">
        <v>0.99862961659525507</v>
      </c>
      <c r="Z486" s="34">
        <v>0.99856737108069182</v>
      </c>
      <c r="AA486" s="34">
        <v>0.99850512944594971</v>
      </c>
      <c r="AB486" s="34">
        <v>0.99844289169078648</v>
      </c>
      <c r="AC486" s="34">
        <v>0.99838065781496055</v>
      </c>
      <c r="AD486" s="34">
        <v>0.9983184278182301</v>
      </c>
      <c r="AE486" s="34">
        <v>0.99825620170035334</v>
      </c>
      <c r="AF486" s="34">
        <v>0.99819397946108868</v>
      </c>
      <c r="AG486" s="34">
        <v>0.99813176110019375</v>
      </c>
      <c r="AH486" s="34">
        <v>0.99806954661742753</v>
      </c>
      <c r="AI486" s="34">
        <v>0.99800733601254787</v>
      </c>
      <c r="AJ486" s="34">
        <v>0.99794512928531343</v>
      </c>
      <c r="AK486" s="34">
        <v>0.99788292643548193</v>
      </c>
      <c r="AL486" s="34">
        <v>0.99782072746281236</v>
      </c>
      <c r="AM486" s="34">
        <v>0.99775853236706247</v>
      </c>
      <c r="AN486" s="34">
        <v>0.99769634114799088</v>
      </c>
      <c r="AO486" s="34">
        <v>0.99763415380535614</v>
      </c>
      <c r="AP486" s="34">
        <v>0.99757197033891631</v>
      </c>
      <c r="AQ486" s="34">
        <v>0.99750979074842983</v>
      </c>
      <c r="AR486" s="34">
        <v>0.99744761503365498</v>
      </c>
      <c r="AS486" s="34">
        <v>0.99738544319435074</v>
      </c>
      <c r="AT486" s="34">
        <v>0.99732327523027486</v>
      </c>
      <c r="AU486" s="34">
        <v>0.99726111114118621</v>
      </c>
      <c r="AV486" s="34">
        <v>0.9971989509268433</v>
      </c>
      <c r="AW486" s="34">
        <v>0.99713679458700422</v>
      </c>
      <c r="AX486" s="34">
        <v>0.99707464212142793</v>
      </c>
      <c r="AY486" s="34">
        <v>0.99701249352987276</v>
      </c>
      <c r="AZ486" s="34">
        <v>0.99695034881209699</v>
      </c>
      <c r="BA486" s="34">
        <v>0.99688820796785971</v>
      </c>
      <c r="BB486" s="34">
        <v>0.99682607099691889</v>
      </c>
      <c r="BC486" s="34">
        <v>0.9967639378990335</v>
      </c>
      <c r="BD486" s="34">
        <v>0.99670180867396196</v>
      </c>
      <c r="BE486" s="34">
        <v>0.99663968332146291</v>
      </c>
      <c r="BF486" s="34">
        <v>0.99657756184129487</v>
      </c>
      <c r="BG486" s="34">
        <v>0.99651544423321681</v>
      </c>
      <c r="BH486" s="34">
        <v>0.99645333049698681</v>
      </c>
      <c r="BI486" s="34">
        <v>0.99639122063236407</v>
      </c>
      <c r="BJ486" s="34">
        <v>0.99632911463910701</v>
      </c>
      <c r="BK486" s="34">
        <v>0.99626701251697447</v>
      </c>
      <c r="BL486" s="34">
        <v>0.99620491426572511</v>
      </c>
      <c r="BM486" s="34">
        <v>0.99614281988511755</v>
      </c>
      <c r="BN486" s="34">
        <v>0.99608072937491055</v>
      </c>
      <c r="BO486" s="34">
        <v>0.99601864273486307</v>
      </c>
      <c r="BP486" s="34">
        <v>0.99595655996473353</v>
      </c>
      <c r="BQ486" s="34">
        <v>0.99589448106428102</v>
      </c>
      <c r="BR486" s="34">
        <v>0.99583240603326406</v>
      </c>
      <c r="BS486" s="34">
        <v>0.99577033487144184</v>
      </c>
      <c r="BT486" s="34">
        <v>0.99570826757857278</v>
      </c>
      <c r="BU486" s="34">
        <v>0.99564620415441618</v>
      </c>
      <c r="BV486" s="34">
        <v>0.99558414459873046</v>
      </c>
      <c r="BW486" s="34">
        <v>0.99552208891127458</v>
      </c>
      <c r="BX486" s="34">
        <v>0.99546003709180764</v>
      </c>
      <c r="BY486" s="34">
        <v>0.99539798914008859</v>
      </c>
      <c r="BZ486" s="34">
        <v>0.99533594505587586</v>
      </c>
      <c r="CA486" s="34">
        <v>0.99527390483892897</v>
      </c>
      <c r="CB486" s="34">
        <v>0.99521186848900656</v>
      </c>
      <c r="CC486" s="34">
        <v>0.99514983600586759</v>
      </c>
      <c r="CD486" s="34">
        <v>0.99508780738927105</v>
      </c>
      <c r="CE486" s="34">
        <v>0.99502578263897612</v>
      </c>
      <c r="CF486" s="34">
        <v>0.99496376175474166</v>
      </c>
      <c r="CG486" s="34">
        <v>0.99490174473632664</v>
      </c>
      <c r="CH486" s="34">
        <v>0.99483973158349004</v>
      </c>
      <c r="CI486" s="34">
        <v>0.99477772229599115</v>
      </c>
      <c r="CJ486" s="34">
        <v>0.99471571687358906</v>
      </c>
      <c r="CK486" s="34">
        <v>0.99465371531604274</v>
      </c>
      <c r="CL486" s="34">
        <v>0.99459171762311116</v>
      </c>
      <c r="CM486" s="34">
        <v>0.9945297237945534</v>
      </c>
      <c r="CN486" s="34">
        <v>0.99446773383012899</v>
      </c>
      <c r="CO486" s="34">
        <v>0.99440574772959678</v>
      </c>
      <c r="CP486" s="34">
        <v>0.99434376549271597</v>
      </c>
      <c r="CQ486" s="34">
        <v>0.99428178711924564</v>
      </c>
      <c r="CR486" s="34">
        <v>0.99418882289425126</v>
      </c>
      <c r="CS486" s="34">
        <v>0.99409586736130684</v>
      </c>
      <c r="CT486" s="34">
        <v>0.99400292051959993</v>
      </c>
      <c r="CU486" s="34">
        <v>0.99390998236831796</v>
      </c>
      <c r="CV486" s="34">
        <v>0.99381705290664812</v>
      </c>
      <c r="CW486" s="34">
        <v>0.99372413213377797</v>
      </c>
      <c r="CX486" s="34">
        <v>0.99363122004889526</v>
      </c>
      <c r="CY486" s="34">
        <v>0.99353831665118764</v>
      </c>
      <c r="CZ486" s="34">
        <v>0.99344542193984309</v>
      </c>
      <c r="DA486" s="34">
        <v>0.99335253591404893</v>
      </c>
      <c r="DB486" s="34">
        <v>0.99325965857299336</v>
      </c>
    </row>
    <row r="487" spans="1:106" x14ac:dyDescent="0.2">
      <c r="A487" s="13">
        <f t="shared" ca="1" si="7"/>
        <v>44951</v>
      </c>
      <c r="B487" s="34">
        <v>1.0000623348172251</v>
      </c>
      <c r="C487" s="34">
        <v>1</v>
      </c>
      <c r="D487" s="34">
        <v>0.99993766906816206</v>
      </c>
      <c r="E487" s="34">
        <v>0.99987534202146944</v>
      </c>
      <c r="F487" s="34">
        <v>0.99981301885967966</v>
      </c>
      <c r="G487" s="34">
        <v>0.99975069958255058</v>
      </c>
      <c r="H487" s="34">
        <v>0.99968838418983996</v>
      </c>
      <c r="I487" s="34">
        <v>0.9996260726813061</v>
      </c>
      <c r="J487" s="34">
        <v>0.99956376505670663</v>
      </c>
      <c r="K487" s="34">
        <v>0.99950146131579942</v>
      </c>
      <c r="L487" s="34">
        <v>0.99943916145834222</v>
      </c>
      <c r="M487" s="34">
        <v>0.99937686548409332</v>
      </c>
      <c r="N487" s="34">
        <v>0.99931457339281049</v>
      </c>
      <c r="O487" s="34">
        <v>0.9992522851842518</v>
      </c>
      <c r="P487" s="34">
        <v>0.99919000085817533</v>
      </c>
      <c r="Q487" s="34">
        <v>0.99912772041433895</v>
      </c>
      <c r="R487" s="34">
        <v>0.99906544385250051</v>
      </c>
      <c r="S487" s="34">
        <v>0.99900317117241821</v>
      </c>
      <c r="T487" s="34">
        <v>0.99894090237385014</v>
      </c>
      <c r="U487" s="34">
        <v>0.99887863745655447</v>
      </c>
      <c r="V487" s="34">
        <v>0.99881637642028875</v>
      </c>
      <c r="W487" s="34">
        <v>0.99875411926481172</v>
      </c>
      <c r="X487" s="34">
        <v>0.99869186598988102</v>
      </c>
      <c r="Y487" s="34">
        <v>0.99862961659525507</v>
      </c>
      <c r="Z487" s="34">
        <v>0.99856737108069182</v>
      </c>
      <c r="AA487" s="34">
        <v>0.99850512944594971</v>
      </c>
      <c r="AB487" s="34">
        <v>0.99844289169078648</v>
      </c>
      <c r="AC487" s="34">
        <v>0.99838065781496055</v>
      </c>
      <c r="AD487" s="34">
        <v>0.9983184278182301</v>
      </c>
      <c r="AE487" s="34">
        <v>0.99825620170035334</v>
      </c>
      <c r="AF487" s="34">
        <v>0.99819397946108868</v>
      </c>
      <c r="AG487" s="34">
        <v>0.99813176110019375</v>
      </c>
      <c r="AH487" s="34">
        <v>0.99806954661742753</v>
      </c>
      <c r="AI487" s="34">
        <v>0.99800733601254787</v>
      </c>
      <c r="AJ487" s="34">
        <v>0.99794512928531343</v>
      </c>
      <c r="AK487" s="34">
        <v>0.99788292643548193</v>
      </c>
      <c r="AL487" s="34">
        <v>0.99782072746281236</v>
      </c>
      <c r="AM487" s="34">
        <v>0.99775853236706247</v>
      </c>
      <c r="AN487" s="34">
        <v>0.99769634114799088</v>
      </c>
      <c r="AO487" s="34">
        <v>0.99763415380535614</v>
      </c>
      <c r="AP487" s="34">
        <v>0.99757197033891631</v>
      </c>
      <c r="AQ487" s="34">
        <v>0.99750979074842983</v>
      </c>
      <c r="AR487" s="34">
        <v>0.99744761503365498</v>
      </c>
      <c r="AS487" s="34">
        <v>0.99738544319435074</v>
      </c>
      <c r="AT487" s="34">
        <v>0.99732327523027486</v>
      </c>
      <c r="AU487" s="34">
        <v>0.99726111114118621</v>
      </c>
      <c r="AV487" s="34">
        <v>0.9971989509268433</v>
      </c>
      <c r="AW487" s="34">
        <v>0.99713679458700422</v>
      </c>
      <c r="AX487" s="34">
        <v>0.99707464212142793</v>
      </c>
      <c r="AY487" s="34">
        <v>0.99701249352987276</v>
      </c>
      <c r="AZ487" s="34">
        <v>0.99695034881209699</v>
      </c>
      <c r="BA487" s="34">
        <v>0.99688820796785971</v>
      </c>
      <c r="BB487" s="34">
        <v>0.99682607099691889</v>
      </c>
      <c r="BC487" s="34">
        <v>0.9967639378990335</v>
      </c>
      <c r="BD487" s="34">
        <v>0.99670180867396196</v>
      </c>
      <c r="BE487" s="34">
        <v>0.99663968332146291</v>
      </c>
      <c r="BF487" s="34">
        <v>0.99657756184129487</v>
      </c>
      <c r="BG487" s="34">
        <v>0.99651544423321681</v>
      </c>
      <c r="BH487" s="34">
        <v>0.99645333049698681</v>
      </c>
      <c r="BI487" s="34">
        <v>0.99639122063236407</v>
      </c>
      <c r="BJ487" s="34">
        <v>0.99632911463910701</v>
      </c>
      <c r="BK487" s="34">
        <v>0.99626701251697447</v>
      </c>
      <c r="BL487" s="34">
        <v>0.99620491426572511</v>
      </c>
      <c r="BM487" s="34">
        <v>0.99614281988511755</v>
      </c>
      <c r="BN487" s="34">
        <v>0.99608072937491055</v>
      </c>
      <c r="BO487" s="34">
        <v>0.99601864273486307</v>
      </c>
      <c r="BP487" s="34">
        <v>0.99595655996473353</v>
      </c>
      <c r="BQ487" s="34">
        <v>0.99589448106428102</v>
      </c>
      <c r="BR487" s="34">
        <v>0.99583240603326406</v>
      </c>
      <c r="BS487" s="34">
        <v>0.99577033487144184</v>
      </c>
      <c r="BT487" s="34">
        <v>0.99570826757857278</v>
      </c>
      <c r="BU487" s="34">
        <v>0.99564620415441618</v>
      </c>
      <c r="BV487" s="34">
        <v>0.99558414459873046</v>
      </c>
      <c r="BW487" s="34">
        <v>0.99552208891127458</v>
      </c>
      <c r="BX487" s="34">
        <v>0.99546003709180764</v>
      </c>
      <c r="BY487" s="34">
        <v>0.99539798914008859</v>
      </c>
      <c r="BZ487" s="34">
        <v>0.99533594505587586</v>
      </c>
      <c r="CA487" s="34">
        <v>0.99527390483892897</v>
      </c>
      <c r="CB487" s="34">
        <v>0.99521186848900656</v>
      </c>
      <c r="CC487" s="34">
        <v>0.99514983600586759</v>
      </c>
      <c r="CD487" s="34">
        <v>0.99508780738927105</v>
      </c>
      <c r="CE487" s="34">
        <v>0.99502578263897612</v>
      </c>
      <c r="CF487" s="34">
        <v>0.99496376175474166</v>
      </c>
      <c r="CG487" s="34">
        <v>0.99490174473632664</v>
      </c>
      <c r="CH487" s="34">
        <v>0.99483973158349004</v>
      </c>
      <c r="CI487" s="34">
        <v>0.99477772229599115</v>
      </c>
      <c r="CJ487" s="34">
        <v>0.99471571687358906</v>
      </c>
      <c r="CK487" s="34">
        <v>0.99465371531604274</v>
      </c>
      <c r="CL487" s="34">
        <v>0.99459171762311116</v>
      </c>
      <c r="CM487" s="34">
        <v>0.9945297237945534</v>
      </c>
      <c r="CN487" s="34">
        <v>0.99446773383012899</v>
      </c>
      <c r="CO487" s="34">
        <v>0.99440574772959678</v>
      </c>
      <c r="CP487" s="34">
        <v>0.99434376549271597</v>
      </c>
      <c r="CQ487" s="34">
        <v>0.99428178711924564</v>
      </c>
      <c r="CR487" s="34">
        <v>0.99418882289425126</v>
      </c>
      <c r="CS487" s="34">
        <v>0.99409586736130684</v>
      </c>
      <c r="CT487" s="34">
        <v>0.99400292051959993</v>
      </c>
      <c r="CU487" s="34">
        <v>0.99390998236831796</v>
      </c>
      <c r="CV487" s="34">
        <v>0.99381705290664812</v>
      </c>
      <c r="CW487" s="34">
        <v>0.99372413213377797</v>
      </c>
      <c r="CX487" s="34">
        <v>0.99363122004889526</v>
      </c>
      <c r="CY487" s="34">
        <v>0.99353831665118764</v>
      </c>
      <c r="CZ487" s="34">
        <v>0.99344542193984309</v>
      </c>
      <c r="DA487" s="34">
        <v>0.99335253591404893</v>
      </c>
      <c r="DB487" s="34">
        <v>0.99325965857299336</v>
      </c>
    </row>
    <row r="488" spans="1:106" x14ac:dyDescent="0.2">
      <c r="A488" s="13">
        <f t="shared" ca="1" si="7"/>
        <v>44952</v>
      </c>
      <c r="B488" s="34">
        <v>1.0000623348172251</v>
      </c>
      <c r="C488" s="34">
        <v>1</v>
      </c>
      <c r="D488" s="34">
        <v>0.99993766906816206</v>
      </c>
      <c r="E488" s="34">
        <v>0.99987534202146944</v>
      </c>
      <c r="F488" s="34">
        <v>0.99981301885967966</v>
      </c>
      <c r="G488" s="34">
        <v>0.99975069958255058</v>
      </c>
      <c r="H488" s="34">
        <v>0.99968838418983996</v>
      </c>
      <c r="I488" s="34">
        <v>0.9996260726813061</v>
      </c>
      <c r="J488" s="34">
        <v>0.99956376505670663</v>
      </c>
      <c r="K488" s="34">
        <v>0.99950146131579942</v>
      </c>
      <c r="L488" s="34">
        <v>0.99943916145834222</v>
      </c>
      <c r="M488" s="34">
        <v>0.99937686548409332</v>
      </c>
      <c r="N488" s="34">
        <v>0.99931457339281049</v>
      </c>
      <c r="O488" s="34">
        <v>0.9992522851842518</v>
      </c>
      <c r="P488" s="34">
        <v>0.99919000085817533</v>
      </c>
      <c r="Q488" s="34">
        <v>0.99912772041433895</v>
      </c>
      <c r="R488" s="34">
        <v>0.99906544385250051</v>
      </c>
      <c r="S488" s="34">
        <v>0.99900317117241821</v>
      </c>
      <c r="T488" s="34">
        <v>0.99894090237385014</v>
      </c>
      <c r="U488" s="34">
        <v>0.99887863745655447</v>
      </c>
      <c r="V488" s="34">
        <v>0.99881637642028875</v>
      </c>
      <c r="W488" s="34">
        <v>0.99875411926481172</v>
      </c>
      <c r="X488" s="34">
        <v>0.99869186598988102</v>
      </c>
      <c r="Y488" s="34">
        <v>0.99862961659525507</v>
      </c>
      <c r="Z488" s="34">
        <v>0.99856737108069182</v>
      </c>
      <c r="AA488" s="34">
        <v>0.99850512944594971</v>
      </c>
      <c r="AB488" s="34">
        <v>0.99844289169078648</v>
      </c>
      <c r="AC488" s="34">
        <v>0.99838065781496055</v>
      </c>
      <c r="AD488" s="34">
        <v>0.9983184278182301</v>
      </c>
      <c r="AE488" s="34">
        <v>0.99825620170035334</v>
      </c>
      <c r="AF488" s="34">
        <v>0.99819397946108868</v>
      </c>
      <c r="AG488" s="34">
        <v>0.99813176110019375</v>
      </c>
      <c r="AH488" s="34">
        <v>0.99806954661742753</v>
      </c>
      <c r="AI488" s="34">
        <v>0.99800733601254787</v>
      </c>
      <c r="AJ488" s="34">
        <v>0.99794512928531343</v>
      </c>
      <c r="AK488" s="34">
        <v>0.99788292643548193</v>
      </c>
      <c r="AL488" s="34">
        <v>0.99782072746281236</v>
      </c>
      <c r="AM488" s="34">
        <v>0.99775853236706247</v>
      </c>
      <c r="AN488" s="34">
        <v>0.99769634114799088</v>
      </c>
      <c r="AO488" s="34">
        <v>0.99763415380535614</v>
      </c>
      <c r="AP488" s="34">
        <v>0.99757197033891631</v>
      </c>
      <c r="AQ488" s="34">
        <v>0.99750979074842983</v>
      </c>
      <c r="AR488" s="34">
        <v>0.99744761503365498</v>
      </c>
      <c r="AS488" s="34">
        <v>0.99738544319435074</v>
      </c>
      <c r="AT488" s="34">
        <v>0.99732327523027486</v>
      </c>
      <c r="AU488" s="34">
        <v>0.99726111114118621</v>
      </c>
      <c r="AV488" s="34">
        <v>0.9971989509268433</v>
      </c>
      <c r="AW488" s="34">
        <v>0.99713679458700422</v>
      </c>
      <c r="AX488" s="34">
        <v>0.99707464212142793</v>
      </c>
      <c r="AY488" s="34">
        <v>0.99701249352987276</v>
      </c>
      <c r="AZ488" s="34">
        <v>0.99695034881209699</v>
      </c>
      <c r="BA488" s="34">
        <v>0.99688820796785971</v>
      </c>
      <c r="BB488" s="34">
        <v>0.99682607099691889</v>
      </c>
      <c r="BC488" s="34">
        <v>0.9967639378990335</v>
      </c>
      <c r="BD488" s="34">
        <v>0.99670180867396196</v>
      </c>
      <c r="BE488" s="34">
        <v>0.99663968332146291</v>
      </c>
      <c r="BF488" s="34">
        <v>0.99657756184129487</v>
      </c>
      <c r="BG488" s="34">
        <v>0.99651544423321681</v>
      </c>
      <c r="BH488" s="34">
        <v>0.99645333049698681</v>
      </c>
      <c r="BI488" s="34">
        <v>0.99639122063236407</v>
      </c>
      <c r="BJ488" s="34">
        <v>0.99632911463910701</v>
      </c>
      <c r="BK488" s="34">
        <v>0.99626701251697447</v>
      </c>
      <c r="BL488" s="34">
        <v>0.99620491426572511</v>
      </c>
      <c r="BM488" s="34">
        <v>0.99614281988511755</v>
      </c>
      <c r="BN488" s="34">
        <v>0.99608072937491055</v>
      </c>
      <c r="BO488" s="34">
        <v>0.99601864273486307</v>
      </c>
      <c r="BP488" s="34">
        <v>0.99595655996473353</v>
      </c>
      <c r="BQ488" s="34">
        <v>0.99589448106428102</v>
      </c>
      <c r="BR488" s="34">
        <v>0.99583240603326406</v>
      </c>
      <c r="BS488" s="34">
        <v>0.99577033487144184</v>
      </c>
      <c r="BT488" s="34">
        <v>0.99570826757857278</v>
      </c>
      <c r="BU488" s="34">
        <v>0.99564620415441618</v>
      </c>
      <c r="BV488" s="34">
        <v>0.99558414459873046</v>
      </c>
      <c r="BW488" s="34">
        <v>0.99552208891127458</v>
      </c>
      <c r="BX488" s="34">
        <v>0.99546003709180764</v>
      </c>
      <c r="BY488" s="34">
        <v>0.99539798914008859</v>
      </c>
      <c r="BZ488" s="34">
        <v>0.99533594505587586</v>
      </c>
      <c r="CA488" s="34">
        <v>0.99527390483892897</v>
      </c>
      <c r="CB488" s="34">
        <v>0.99521186848900656</v>
      </c>
      <c r="CC488" s="34">
        <v>0.99514983600586759</v>
      </c>
      <c r="CD488" s="34">
        <v>0.99508780738927105</v>
      </c>
      <c r="CE488" s="34">
        <v>0.99502578263897612</v>
      </c>
      <c r="CF488" s="34">
        <v>0.99496376175474166</v>
      </c>
      <c r="CG488" s="34">
        <v>0.99490174473632664</v>
      </c>
      <c r="CH488" s="34">
        <v>0.99483973158349004</v>
      </c>
      <c r="CI488" s="34">
        <v>0.99477772229599115</v>
      </c>
      <c r="CJ488" s="34">
        <v>0.99471571687358906</v>
      </c>
      <c r="CK488" s="34">
        <v>0.99465371531604274</v>
      </c>
      <c r="CL488" s="34">
        <v>0.99459171762311116</v>
      </c>
      <c r="CM488" s="34">
        <v>0.9945297237945534</v>
      </c>
      <c r="CN488" s="34">
        <v>0.99446773383012899</v>
      </c>
      <c r="CO488" s="34">
        <v>0.99440574772959678</v>
      </c>
      <c r="CP488" s="34">
        <v>0.99434376549271597</v>
      </c>
      <c r="CQ488" s="34">
        <v>0.99428178711924564</v>
      </c>
      <c r="CR488" s="34">
        <v>0.99418882289425126</v>
      </c>
      <c r="CS488" s="34">
        <v>0.99409586736130684</v>
      </c>
      <c r="CT488" s="34">
        <v>0.99400292051959993</v>
      </c>
      <c r="CU488" s="34">
        <v>0.99390998236831796</v>
      </c>
      <c r="CV488" s="34">
        <v>0.99381705290664812</v>
      </c>
      <c r="CW488" s="34">
        <v>0.99372413213377797</v>
      </c>
      <c r="CX488" s="34">
        <v>0.99363122004889526</v>
      </c>
      <c r="CY488" s="34">
        <v>0.99353831665118764</v>
      </c>
      <c r="CZ488" s="34">
        <v>0.99344542193984309</v>
      </c>
      <c r="DA488" s="34">
        <v>0.99335253591404893</v>
      </c>
      <c r="DB488" s="34">
        <v>0.99325965857299336</v>
      </c>
    </row>
    <row r="489" spans="1:106" x14ac:dyDescent="0.2">
      <c r="A489" s="13">
        <f t="shared" ca="1" si="7"/>
        <v>44953</v>
      </c>
      <c r="B489" s="34">
        <v>1.0000623348172251</v>
      </c>
      <c r="C489" s="34">
        <v>1</v>
      </c>
      <c r="D489" s="34">
        <v>0.99993766906816206</v>
      </c>
      <c r="E489" s="34">
        <v>0.99987534202146944</v>
      </c>
      <c r="F489" s="34">
        <v>0.99981301885967966</v>
      </c>
      <c r="G489" s="34">
        <v>0.99975069958255058</v>
      </c>
      <c r="H489" s="34">
        <v>0.99968838418983996</v>
      </c>
      <c r="I489" s="34">
        <v>0.9996260726813061</v>
      </c>
      <c r="J489" s="34">
        <v>0.99956376505670663</v>
      </c>
      <c r="K489" s="34">
        <v>0.99950146131579942</v>
      </c>
      <c r="L489" s="34">
        <v>0.99943916145834222</v>
      </c>
      <c r="M489" s="34">
        <v>0.99937686548409332</v>
      </c>
      <c r="N489" s="34">
        <v>0.99931457339281049</v>
      </c>
      <c r="O489" s="34">
        <v>0.9992522851842518</v>
      </c>
      <c r="P489" s="34">
        <v>0.99919000085817533</v>
      </c>
      <c r="Q489" s="34">
        <v>0.99912772041433895</v>
      </c>
      <c r="R489" s="34">
        <v>0.99906544385250051</v>
      </c>
      <c r="S489" s="34">
        <v>0.99900317117241821</v>
      </c>
      <c r="T489" s="34">
        <v>0.99894090237385014</v>
      </c>
      <c r="U489" s="34">
        <v>0.99887863745655447</v>
      </c>
      <c r="V489" s="34">
        <v>0.99881637642028875</v>
      </c>
      <c r="W489" s="34">
        <v>0.99875411926481172</v>
      </c>
      <c r="X489" s="34">
        <v>0.99869186598988102</v>
      </c>
      <c r="Y489" s="34">
        <v>0.99862961659525507</v>
      </c>
      <c r="Z489" s="34">
        <v>0.99856737108069182</v>
      </c>
      <c r="AA489" s="34">
        <v>0.99850512944594971</v>
      </c>
      <c r="AB489" s="34">
        <v>0.99844289169078648</v>
      </c>
      <c r="AC489" s="34">
        <v>0.99838065781496055</v>
      </c>
      <c r="AD489" s="34">
        <v>0.9983184278182301</v>
      </c>
      <c r="AE489" s="34">
        <v>0.99825620170035334</v>
      </c>
      <c r="AF489" s="34">
        <v>0.99819397946108868</v>
      </c>
      <c r="AG489" s="34">
        <v>0.99813176110019375</v>
      </c>
      <c r="AH489" s="34">
        <v>0.99806954661742753</v>
      </c>
      <c r="AI489" s="34">
        <v>0.99800733601254787</v>
      </c>
      <c r="AJ489" s="34">
        <v>0.99794512928531343</v>
      </c>
      <c r="AK489" s="34">
        <v>0.99788292643548193</v>
      </c>
      <c r="AL489" s="34">
        <v>0.99782072746281236</v>
      </c>
      <c r="AM489" s="34">
        <v>0.99775853236706247</v>
      </c>
      <c r="AN489" s="34">
        <v>0.99769634114799088</v>
      </c>
      <c r="AO489" s="34">
        <v>0.99763415380535614</v>
      </c>
      <c r="AP489" s="34">
        <v>0.99757197033891631</v>
      </c>
      <c r="AQ489" s="34">
        <v>0.99750979074842983</v>
      </c>
      <c r="AR489" s="34">
        <v>0.99744761503365498</v>
      </c>
      <c r="AS489" s="34">
        <v>0.99738544319435074</v>
      </c>
      <c r="AT489" s="34">
        <v>0.99732327523027486</v>
      </c>
      <c r="AU489" s="34">
        <v>0.99726111114118621</v>
      </c>
      <c r="AV489" s="34">
        <v>0.9971989509268433</v>
      </c>
      <c r="AW489" s="34">
        <v>0.99713679458700422</v>
      </c>
      <c r="AX489" s="34">
        <v>0.99707464212142793</v>
      </c>
      <c r="AY489" s="34">
        <v>0.99701249352987276</v>
      </c>
      <c r="AZ489" s="34">
        <v>0.99695034881209699</v>
      </c>
      <c r="BA489" s="34">
        <v>0.99688820796785971</v>
      </c>
      <c r="BB489" s="34">
        <v>0.99682607099691889</v>
      </c>
      <c r="BC489" s="34">
        <v>0.9967639378990335</v>
      </c>
      <c r="BD489" s="34">
        <v>0.99670180867396196</v>
      </c>
      <c r="BE489" s="34">
        <v>0.99663968332146291</v>
      </c>
      <c r="BF489" s="34">
        <v>0.99657756184129487</v>
      </c>
      <c r="BG489" s="34">
        <v>0.99651544423321681</v>
      </c>
      <c r="BH489" s="34">
        <v>0.99645333049698681</v>
      </c>
      <c r="BI489" s="34">
        <v>0.99639122063236407</v>
      </c>
      <c r="BJ489" s="34">
        <v>0.99632911463910701</v>
      </c>
      <c r="BK489" s="34">
        <v>0.99626701251697447</v>
      </c>
      <c r="BL489" s="34">
        <v>0.99620491426572511</v>
      </c>
      <c r="BM489" s="34">
        <v>0.99614281988511755</v>
      </c>
      <c r="BN489" s="34">
        <v>0.99608072937491055</v>
      </c>
      <c r="BO489" s="34">
        <v>0.99601864273486307</v>
      </c>
      <c r="BP489" s="34">
        <v>0.99595655996473353</v>
      </c>
      <c r="BQ489" s="34">
        <v>0.99589448106428102</v>
      </c>
      <c r="BR489" s="34">
        <v>0.99583240603326406</v>
      </c>
      <c r="BS489" s="34">
        <v>0.99577033487144184</v>
      </c>
      <c r="BT489" s="34">
        <v>0.99570826757857278</v>
      </c>
      <c r="BU489" s="34">
        <v>0.99564620415441618</v>
      </c>
      <c r="BV489" s="34">
        <v>0.99558414459873046</v>
      </c>
      <c r="BW489" s="34">
        <v>0.99552208891127458</v>
      </c>
      <c r="BX489" s="34">
        <v>0.99546003709180764</v>
      </c>
      <c r="BY489" s="34">
        <v>0.99539798914008859</v>
      </c>
      <c r="BZ489" s="34">
        <v>0.99533594505587586</v>
      </c>
      <c r="CA489" s="34">
        <v>0.99527390483892897</v>
      </c>
      <c r="CB489" s="34">
        <v>0.99521186848900656</v>
      </c>
      <c r="CC489" s="34">
        <v>0.99514983600586759</v>
      </c>
      <c r="CD489" s="34">
        <v>0.99508780738927105</v>
      </c>
      <c r="CE489" s="34">
        <v>0.99502578263897612</v>
      </c>
      <c r="CF489" s="34">
        <v>0.99496376175474166</v>
      </c>
      <c r="CG489" s="34">
        <v>0.99490174473632664</v>
      </c>
      <c r="CH489" s="34">
        <v>0.99483973158349004</v>
      </c>
      <c r="CI489" s="34">
        <v>0.99477772229599115</v>
      </c>
      <c r="CJ489" s="34">
        <v>0.99471571687358906</v>
      </c>
      <c r="CK489" s="34">
        <v>0.99465371531604274</v>
      </c>
      <c r="CL489" s="34">
        <v>0.99459171762311116</v>
      </c>
      <c r="CM489" s="34">
        <v>0.9945297237945534</v>
      </c>
      <c r="CN489" s="34">
        <v>0.99446773383012899</v>
      </c>
      <c r="CO489" s="34">
        <v>0.99440574772959678</v>
      </c>
      <c r="CP489" s="34">
        <v>0.99434376549271597</v>
      </c>
      <c r="CQ489" s="34">
        <v>0.99428178711924564</v>
      </c>
      <c r="CR489" s="34">
        <v>0.99418882289425126</v>
      </c>
      <c r="CS489" s="34">
        <v>0.99409586736130684</v>
      </c>
      <c r="CT489" s="34">
        <v>0.99400292051959993</v>
      </c>
      <c r="CU489" s="34">
        <v>0.99390998236831796</v>
      </c>
      <c r="CV489" s="34">
        <v>0.99381705290664812</v>
      </c>
      <c r="CW489" s="34">
        <v>0.99372413213377797</v>
      </c>
      <c r="CX489" s="34">
        <v>0.99363122004889526</v>
      </c>
      <c r="CY489" s="34">
        <v>0.99353831665118764</v>
      </c>
      <c r="CZ489" s="34">
        <v>0.99344542193984309</v>
      </c>
      <c r="DA489" s="34">
        <v>0.99335253591404893</v>
      </c>
      <c r="DB489" s="34">
        <v>0.99325965857299336</v>
      </c>
    </row>
    <row r="490" spans="1:106" x14ac:dyDescent="0.2">
      <c r="A490" s="13">
        <f t="shared" ca="1" si="7"/>
        <v>44956</v>
      </c>
      <c r="B490" s="34">
        <v>1.0000623348172251</v>
      </c>
      <c r="C490" s="34">
        <v>1</v>
      </c>
      <c r="D490" s="34">
        <v>0.99993766906816206</v>
      </c>
      <c r="E490" s="34">
        <v>0.99987534202146944</v>
      </c>
      <c r="F490" s="34">
        <v>0.99981301885967966</v>
      </c>
      <c r="G490" s="34">
        <v>0.99975069958255058</v>
      </c>
      <c r="H490" s="34">
        <v>0.99968838418983996</v>
      </c>
      <c r="I490" s="34">
        <v>0.9996260726813061</v>
      </c>
      <c r="J490" s="34">
        <v>0.99956376505670663</v>
      </c>
      <c r="K490" s="34">
        <v>0.99950146131579942</v>
      </c>
      <c r="L490" s="34">
        <v>0.99943916145834222</v>
      </c>
      <c r="M490" s="34">
        <v>0.99937686548409332</v>
      </c>
      <c r="N490" s="34">
        <v>0.99931457339281049</v>
      </c>
      <c r="O490" s="34">
        <v>0.9992522851842518</v>
      </c>
      <c r="P490" s="34">
        <v>0.99919000085817533</v>
      </c>
      <c r="Q490" s="34">
        <v>0.99912772041433895</v>
      </c>
      <c r="R490" s="34">
        <v>0.99906544385250051</v>
      </c>
      <c r="S490" s="34">
        <v>0.99900317117241821</v>
      </c>
      <c r="T490" s="34">
        <v>0.99894090237385014</v>
      </c>
      <c r="U490" s="34">
        <v>0.99887863745655447</v>
      </c>
      <c r="V490" s="34">
        <v>0.99881637642028875</v>
      </c>
      <c r="W490" s="34">
        <v>0.99875411926481172</v>
      </c>
      <c r="X490" s="34">
        <v>0.99869186598988102</v>
      </c>
      <c r="Y490" s="34">
        <v>0.99862961659525507</v>
      </c>
      <c r="Z490" s="34">
        <v>0.99856737108069182</v>
      </c>
      <c r="AA490" s="34">
        <v>0.99850512944594971</v>
      </c>
      <c r="AB490" s="34">
        <v>0.99844289169078648</v>
      </c>
      <c r="AC490" s="34">
        <v>0.99838065781496055</v>
      </c>
      <c r="AD490" s="34">
        <v>0.9983184278182301</v>
      </c>
      <c r="AE490" s="34">
        <v>0.99825620170035334</v>
      </c>
      <c r="AF490" s="34">
        <v>0.99819397946108868</v>
      </c>
      <c r="AG490" s="34">
        <v>0.99813176110019375</v>
      </c>
      <c r="AH490" s="34">
        <v>0.99806954661742753</v>
      </c>
      <c r="AI490" s="34">
        <v>0.99800733601254787</v>
      </c>
      <c r="AJ490" s="34">
        <v>0.99794512928531343</v>
      </c>
      <c r="AK490" s="34">
        <v>0.99788292643548193</v>
      </c>
      <c r="AL490" s="34">
        <v>0.99782072746281236</v>
      </c>
      <c r="AM490" s="34">
        <v>0.99775853236706247</v>
      </c>
      <c r="AN490" s="34">
        <v>0.99769634114799088</v>
      </c>
      <c r="AO490" s="34">
        <v>0.99763415380535614</v>
      </c>
      <c r="AP490" s="34">
        <v>0.99757197033891631</v>
      </c>
      <c r="AQ490" s="34">
        <v>0.99750979074842983</v>
      </c>
      <c r="AR490" s="34">
        <v>0.99744761503365498</v>
      </c>
      <c r="AS490" s="34">
        <v>0.99738544319435074</v>
      </c>
      <c r="AT490" s="34">
        <v>0.99732327523027486</v>
      </c>
      <c r="AU490" s="34">
        <v>0.99726111114118621</v>
      </c>
      <c r="AV490" s="34">
        <v>0.9971989509268433</v>
      </c>
      <c r="AW490" s="34">
        <v>0.99713679458700422</v>
      </c>
      <c r="AX490" s="34">
        <v>0.99707464212142793</v>
      </c>
      <c r="AY490" s="34">
        <v>0.99701249352987276</v>
      </c>
      <c r="AZ490" s="34">
        <v>0.99695034881209699</v>
      </c>
      <c r="BA490" s="34">
        <v>0.99688820796785971</v>
      </c>
      <c r="BB490" s="34">
        <v>0.99682607099691889</v>
      </c>
      <c r="BC490" s="34">
        <v>0.9967639378990335</v>
      </c>
      <c r="BD490" s="34">
        <v>0.99670180867396196</v>
      </c>
      <c r="BE490" s="34">
        <v>0.99663968332146291</v>
      </c>
      <c r="BF490" s="34">
        <v>0.99657756184129487</v>
      </c>
      <c r="BG490" s="34">
        <v>0.99651544423321681</v>
      </c>
      <c r="BH490" s="34">
        <v>0.99645333049698681</v>
      </c>
      <c r="BI490" s="34">
        <v>0.99639122063236407</v>
      </c>
      <c r="BJ490" s="34">
        <v>0.99632911463910701</v>
      </c>
      <c r="BK490" s="34">
        <v>0.99626701251697447</v>
      </c>
      <c r="BL490" s="34">
        <v>0.99620491426572511</v>
      </c>
      <c r="BM490" s="34">
        <v>0.99614281988511755</v>
      </c>
      <c r="BN490" s="34">
        <v>0.99608072937491055</v>
      </c>
      <c r="BO490" s="34">
        <v>0.99601864273486307</v>
      </c>
      <c r="BP490" s="34">
        <v>0.99595655996473353</v>
      </c>
      <c r="BQ490" s="34">
        <v>0.99589448106428102</v>
      </c>
      <c r="BR490" s="34">
        <v>0.99583240603326406</v>
      </c>
      <c r="BS490" s="34">
        <v>0.99577033487144184</v>
      </c>
      <c r="BT490" s="34">
        <v>0.99570826757857278</v>
      </c>
      <c r="BU490" s="34">
        <v>0.99564620415441618</v>
      </c>
      <c r="BV490" s="34">
        <v>0.99558414459873046</v>
      </c>
      <c r="BW490" s="34">
        <v>0.99552208891127458</v>
      </c>
      <c r="BX490" s="34">
        <v>0.99546003709180764</v>
      </c>
      <c r="BY490" s="34">
        <v>0.99539798914008859</v>
      </c>
      <c r="BZ490" s="34">
        <v>0.99533594505587586</v>
      </c>
      <c r="CA490" s="34">
        <v>0.99527390483892897</v>
      </c>
      <c r="CB490" s="34">
        <v>0.99521186848900656</v>
      </c>
      <c r="CC490" s="34">
        <v>0.99514983600586759</v>
      </c>
      <c r="CD490" s="34">
        <v>0.99508780738927105</v>
      </c>
      <c r="CE490" s="34">
        <v>0.99502578263897612</v>
      </c>
      <c r="CF490" s="34">
        <v>0.99496376175474166</v>
      </c>
      <c r="CG490" s="34">
        <v>0.99490174473632664</v>
      </c>
      <c r="CH490" s="34">
        <v>0.99483973158349004</v>
      </c>
      <c r="CI490" s="34">
        <v>0.99477772229599115</v>
      </c>
      <c r="CJ490" s="34">
        <v>0.99471571687358906</v>
      </c>
      <c r="CK490" s="34">
        <v>0.99465371531604274</v>
      </c>
      <c r="CL490" s="34">
        <v>0.99459171762311116</v>
      </c>
      <c r="CM490" s="34">
        <v>0.9945297237945534</v>
      </c>
      <c r="CN490" s="34">
        <v>0.99446773383012899</v>
      </c>
      <c r="CO490" s="34">
        <v>0.99440574772959678</v>
      </c>
      <c r="CP490" s="34">
        <v>0.99434376549271597</v>
      </c>
      <c r="CQ490" s="34">
        <v>0.99428178711924564</v>
      </c>
      <c r="CR490" s="34">
        <v>0.99418882289425126</v>
      </c>
      <c r="CS490" s="34">
        <v>0.99409586736130684</v>
      </c>
      <c r="CT490" s="34">
        <v>0.99400292051959993</v>
      </c>
      <c r="CU490" s="34">
        <v>0.99390998236831796</v>
      </c>
      <c r="CV490" s="34">
        <v>0.99381705290664812</v>
      </c>
      <c r="CW490" s="34">
        <v>0.99372413213377797</v>
      </c>
      <c r="CX490" s="34">
        <v>0.99363122004889526</v>
      </c>
      <c r="CY490" s="34">
        <v>0.99353831665118764</v>
      </c>
      <c r="CZ490" s="34">
        <v>0.99344542193984309</v>
      </c>
      <c r="DA490" s="34">
        <v>0.99335253591404893</v>
      </c>
      <c r="DB490" s="34">
        <v>0.99325965857299336</v>
      </c>
    </row>
    <row r="491" spans="1:106" x14ac:dyDescent="0.2">
      <c r="A491" s="13">
        <f t="shared" ca="1" si="7"/>
        <v>44957</v>
      </c>
      <c r="B491" s="34">
        <v>1.0000623348172251</v>
      </c>
      <c r="C491" s="34">
        <v>1</v>
      </c>
      <c r="D491" s="34">
        <v>0.99993766906816206</v>
      </c>
      <c r="E491" s="34">
        <v>0.99987534202146944</v>
      </c>
      <c r="F491" s="34">
        <v>0.99981301885967966</v>
      </c>
      <c r="G491" s="34">
        <v>0.99975069958255058</v>
      </c>
      <c r="H491" s="34">
        <v>0.99968838418983996</v>
      </c>
      <c r="I491" s="34">
        <v>0.9996260726813061</v>
      </c>
      <c r="J491" s="34">
        <v>0.99956376505670663</v>
      </c>
      <c r="K491" s="34">
        <v>0.99950146131579942</v>
      </c>
      <c r="L491" s="34">
        <v>0.99943916145834222</v>
      </c>
      <c r="M491" s="34">
        <v>0.99937686548409332</v>
      </c>
      <c r="N491" s="34">
        <v>0.99931457339281049</v>
      </c>
      <c r="O491" s="34">
        <v>0.9992522851842518</v>
      </c>
      <c r="P491" s="34">
        <v>0.99919000085817533</v>
      </c>
      <c r="Q491" s="34">
        <v>0.99912772041433895</v>
      </c>
      <c r="R491" s="34">
        <v>0.99906544385250051</v>
      </c>
      <c r="S491" s="34">
        <v>0.99900317117241821</v>
      </c>
      <c r="T491" s="34">
        <v>0.99894090237385014</v>
      </c>
      <c r="U491" s="34">
        <v>0.99887863745655447</v>
      </c>
      <c r="V491" s="34">
        <v>0.99881637642028875</v>
      </c>
      <c r="W491" s="34">
        <v>0.99875411926481172</v>
      </c>
      <c r="X491" s="34">
        <v>0.99869186598988102</v>
      </c>
      <c r="Y491" s="34">
        <v>0.99862961659525507</v>
      </c>
      <c r="Z491" s="34">
        <v>0.99856737108069182</v>
      </c>
      <c r="AA491" s="34">
        <v>0.99850512944594971</v>
      </c>
      <c r="AB491" s="34">
        <v>0.99844289169078648</v>
      </c>
      <c r="AC491" s="34">
        <v>0.99838065781496055</v>
      </c>
      <c r="AD491" s="34">
        <v>0.9983184278182301</v>
      </c>
      <c r="AE491" s="34">
        <v>0.99825620170035334</v>
      </c>
      <c r="AF491" s="34">
        <v>0.99819397946108868</v>
      </c>
      <c r="AG491" s="34">
        <v>0.99813176110019375</v>
      </c>
      <c r="AH491" s="34">
        <v>0.99806954661742753</v>
      </c>
      <c r="AI491" s="34">
        <v>0.99800733601254787</v>
      </c>
      <c r="AJ491" s="34">
        <v>0.99794512928531343</v>
      </c>
      <c r="AK491" s="34">
        <v>0.99788292643548193</v>
      </c>
      <c r="AL491" s="34">
        <v>0.99782072746281236</v>
      </c>
      <c r="AM491" s="34">
        <v>0.99775853236706247</v>
      </c>
      <c r="AN491" s="34">
        <v>0.99769634114799088</v>
      </c>
      <c r="AO491" s="34">
        <v>0.99763415380535614</v>
      </c>
      <c r="AP491" s="34">
        <v>0.99757197033891631</v>
      </c>
      <c r="AQ491" s="34">
        <v>0.99750979074842983</v>
      </c>
      <c r="AR491" s="34">
        <v>0.99744761503365498</v>
      </c>
      <c r="AS491" s="34">
        <v>0.99738544319435074</v>
      </c>
      <c r="AT491" s="34">
        <v>0.99732327523027486</v>
      </c>
      <c r="AU491" s="34">
        <v>0.99726111114118621</v>
      </c>
      <c r="AV491" s="34">
        <v>0.9971989509268433</v>
      </c>
      <c r="AW491" s="34">
        <v>0.99713679458700422</v>
      </c>
      <c r="AX491" s="34">
        <v>0.99707464212142793</v>
      </c>
      <c r="AY491" s="34">
        <v>0.99701249352987276</v>
      </c>
      <c r="AZ491" s="34">
        <v>0.99695034881209699</v>
      </c>
      <c r="BA491" s="34">
        <v>0.99688820796785971</v>
      </c>
      <c r="BB491" s="34">
        <v>0.99682607099691889</v>
      </c>
      <c r="BC491" s="34">
        <v>0.9967639378990335</v>
      </c>
      <c r="BD491" s="34">
        <v>0.99670180867396196</v>
      </c>
      <c r="BE491" s="34">
        <v>0.99663968332146291</v>
      </c>
      <c r="BF491" s="34">
        <v>0.99657756184129487</v>
      </c>
      <c r="BG491" s="34">
        <v>0.99651544423321681</v>
      </c>
      <c r="BH491" s="34">
        <v>0.99645333049698681</v>
      </c>
      <c r="BI491" s="34">
        <v>0.99639122063236407</v>
      </c>
      <c r="BJ491" s="34">
        <v>0.99632911463910701</v>
      </c>
      <c r="BK491" s="34">
        <v>0.99626701251697447</v>
      </c>
      <c r="BL491" s="34">
        <v>0.99620491426572511</v>
      </c>
      <c r="BM491" s="34">
        <v>0.99614281988511755</v>
      </c>
      <c r="BN491" s="34">
        <v>0.99608072937491055</v>
      </c>
      <c r="BO491" s="34">
        <v>0.99601864273486307</v>
      </c>
      <c r="BP491" s="34">
        <v>0.99595655996473353</v>
      </c>
      <c r="BQ491" s="34">
        <v>0.99589448106428102</v>
      </c>
      <c r="BR491" s="34">
        <v>0.99583240603326406</v>
      </c>
      <c r="BS491" s="34">
        <v>0.99577033487144184</v>
      </c>
      <c r="BT491" s="34">
        <v>0.99570826757857278</v>
      </c>
      <c r="BU491" s="34">
        <v>0.99564620415441618</v>
      </c>
      <c r="BV491" s="34">
        <v>0.99558414459873046</v>
      </c>
      <c r="BW491" s="34">
        <v>0.99552208891127458</v>
      </c>
      <c r="BX491" s="34">
        <v>0.99546003709180764</v>
      </c>
      <c r="BY491" s="34">
        <v>0.99539798914008859</v>
      </c>
      <c r="BZ491" s="34">
        <v>0.99533594505587586</v>
      </c>
      <c r="CA491" s="34">
        <v>0.99527390483892897</v>
      </c>
      <c r="CB491" s="34">
        <v>0.99521186848900656</v>
      </c>
      <c r="CC491" s="34">
        <v>0.99514983600586759</v>
      </c>
      <c r="CD491" s="34">
        <v>0.99508780738927105</v>
      </c>
      <c r="CE491" s="34">
        <v>0.99502578263897612</v>
      </c>
      <c r="CF491" s="34">
        <v>0.99496376175474166</v>
      </c>
      <c r="CG491" s="34">
        <v>0.99490174473632664</v>
      </c>
      <c r="CH491" s="34">
        <v>0.99483973158349004</v>
      </c>
      <c r="CI491" s="34">
        <v>0.99477772229599115</v>
      </c>
      <c r="CJ491" s="34">
        <v>0.99471571687358906</v>
      </c>
      <c r="CK491" s="34">
        <v>0.99465371531604274</v>
      </c>
      <c r="CL491" s="34">
        <v>0.99459171762311116</v>
      </c>
      <c r="CM491" s="34">
        <v>0.9945297237945534</v>
      </c>
      <c r="CN491" s="34">
        <v>0.99446773383012899</v>
      </c>
      <c r="CO491" s="34">
        <v>0.99440574772959678</v>
      </c>
      <c r="CP491" s="34">
        <v>0.99434376549271597</v>
      </c>
      <c r="CQ491" s="34">
        <v>0.99428178711924564</v>
      </c>
      <c r="CR491" s="34">
        <v>0.99418882289425126</v>
      </c>
      <c r="CS491" s="34">
        <v>0.99409586736130684</v>
      </c>
      <c r="CT491" s="34">
        <v>0.99400292051959993</v>
      </c>
      <c r="CU491" s="34">
        <v>0.99390998236831796</v>
      </c>
      <c r="CV491" s="34">
        <v>0.99381705290664812</v>
      </c>
      <c r="CW491" s="34">
        <v>0.99372413213377797</v>
      </c>
      <c r="CX491" s="34">
        <v>0.99363122004889526</v>
      </c>
      <c r="CY491" s="34">
        <v>0.99353831665118764</v>
      </c>
      <c r="CZ491" s="34">
        <v>0.99344542193984309</v>
      </c>
      <c r="DA491" s="34">
        <v>0.99335253591404893</v>
      </c>
      <c r="DB491" s="34">
        <v>0.99325965857299336</v>
      </c>
    </row>
    <row r="492" spans="1:106" x14ac:dyDescent="0.2">
      <c r="A492" s="13">
        <f t="shared" ca="1" si="7"/>
        <v>44958</v>
      </c>
      <c r="B492" s="34">
        <v>1.0000623348172251</v>
      </c>
      <c r="C492" s="34">
        <v>1</v>
      </c>
      <c r="D492" s="34">
        <v>0.99993766906816206</v>
      </c>
      <c r="E492" s="34">
        <v>0.99987534202146944</v>
      </c>
      <c r="F492" s="34">
        <v>0.99981301885967966</v>
      </c>
      <c r="G492" s="34">
        <v>0.99975069958255058</v>
      </c>
      <c r="H492" s="34">
        <v>0.99968838418983996</v>
      </c>
      <c r="I492" s="34">
        <v>0.9996260726813061</v>
      </c>
      <c r="J492" s="34">
        <v>0.99956376505670663</v>
      </c>
      <c r="K492" s="34">
        <v>0.99950146131579942</v>
      </c>
      <c r="L492" s="34">
        <v>0.99943916145834222</v>
      </c>
      <c r="M492" s="34">
        <v>0.99937686548409332</v>
      </c>
      <c r="N492" s="34">
        <v>0.99931457339281049</v>
      </c>
      <c r="O492" s="34">
        <v>0.9992522851842518</v>
      </c>
      <c r="P492" s="34">
        <v>0.99919000085817533</v>
      </c>
      <c r="Q492" s="34">
        <v>0.99912772041433895</v>
      </c>
      <c r="R492" s="34">
        <v>0.99906544385250051</v>
      </c>
      <c r="S492" s="34">
        <v>0.99900317117241821</v>
      </c>
      <c r="T492" s="34">
        <v>0.99894090237385014</v>
      </c>
      <c r="U492" s="34">
        <v>0.99887863745655447</v>
      </c>
      <c r="V492" s="34">
        <v>0.99881637642028875</v>
      </c>
      <c r="W492" s="34">
        <v>0.99875411926481172</v>
      </c>
      <c r="X492" s="34">
        <v>0.99869186598988102</v>
      </c>
      <c r="Y492" s="34">
        <v>0.99862961659525507</v>
      </c>
      <c r="Z492" s="34">
        <v>0.99856737108069182</v>
      </c>
      <c r="AA492" s="34">
        <v>0.99850512944594971</v>
      </c>
      <c r="AB492" s="34">
        <v>0.99844289169078648</v>
      </c>
      <c r="AC492" s="34">
        <v>0.99838065781496055</v>
      </c>
      <c r="AD492" s="34">
        <v>0.9983184278182301</v>
      </c>
      <c r="AE492" s="34">
        <v>0.99825620170035334</v>
      </c>
      <c r="AF492" s="34">
        <v>0.99819397946108868</v>
      </c>
      <c r="AG492" s="34">
        <v>0.99813176110019375</v>
      </c>
      <c r="AH492" s="34">
        <v>0.99806954661742753</v>
      </c>
      <c r="AI492" s="34">
        <v>0.99800733601254787</v>
      </c>
      <c r="AJ492" s="34">
        <v>0.99794512928531343</v>
      </c>
      <c r="AK492" s="34">
        <v>0.99788292643548193</v>
      </c>
      <c r="AL492" s="34">
        <v>0.99782072746281236</v>
      </c>
      <c r="AM492" s="34">
        <v>0.99775853236706247</v>
      </c>
      <c r="AN492" s="34">
        <v>0.99769634114799088</v>
      </c>
      <c r="AO492" s="34">
        <v>0.99763415380535614</v>
      </c>
      <c r="AP492" s="34">
        <v>0.99757197033891631</v>
      </c>
      <c r="AQ492" s="34">
        <v>0.99750979074842983</v>
      </c>
      <c r="AR492" s="34">
        <v>0.99744761503365498</v>
      </c>
      <c r="AS492" s="34">
        <v>0.99738544319435074</v>
      </c>
      <c r="AT492" s="34">
        <v>0.99732327523027486</v>
      </c>
      <c r="AU492" s="34">
        <v>0.99726111114118621</v>
      </c>
      <c r="AV492" s="34">
        <v>0.9971989509268433</v>
      </c>
      <c r="AW492" s="34">
        <v>0.99713679458700422</v>
      </c>
      <c r="AX492" s="34">
        <v>0.99707464212142793</v>
      </c>
      <c r="AY492" s="34">
        <v>0.99701249352987276</v>
      </c>
      <c r="AZ492" s="34">
        <v>0.99695034881209699</v>
      </c>
      <c r="BA492" s="34">
        <v>0.99688820796785971</v>
      </c>
      <c r="BB492" s="34">
        <v>0.99682607099691889</v>
      </c>
      <c r="BC492" s="34">
        <v>0.9967639378990335</v>
      </c>
      <c r="BD492" s="34">
        <v>0.99670180867396196</v>
      </c>
      <c r="BE492" s="34">
        <v>0.99663968332146291</v>
      </c>
      <c r="BF492" s="34">
        <v>0.99657756184129487</v>
      </c>
      <c r="BG492" s="34">
        <v>0.99651544423321681</v>
      </c>
      <c r="BH492" s="34">
        <v>0.99645333049698681</v>
      </c>
      <c r="BI492" s="34">
        <v>0.99639122063236407</v>
      </c>
      <c r="BJ492" s="34">
        <v>0.99632911463910701</v>
      </c>
      <c r="BK492" s="34">
        <v>0.99626701251697447</v>
      </c>
      <c r="BL492" s="34">
        <v>0.99620491426572511</v>
      </c>
      <c r="BM492" s="34">
        <v>0.99614281988511755</v>
      </c>
      <c r="BN492" s="34">
        <v>0.99608072937491055</v>
      </c>
      <c r="BO492" s="34">
        <v>0.99601864273486307</v>
      </c>
      <c r="BP492" s="34">
        <v>0.99595655996473353</v>
      </c>
      <c r="BQ492" s="34">
        <v>0.99589448106428102</v>
      </c>
      <c r="BR492" s="34">
        <v>0.99583240603326406</v>
      </c>
      <c r="BS492" s="34">
        <v>0.99577033487144184</v>
      </c>
      <c r="BT492" s="34">
        <v>0.99570826757857278</v>
      </c>
      <c r="BU492" s="34">
        <v>0.99564620415441618</v>
      </c>
      <c r="BV492" s="34">
        <v>0.99558414459873046</v>
      </c>
      <c r="BW492" s="34">
        <v>0.99552208891127458</v>
      </c>
      <c r="BX492" s="34">
        <v>0.99546003709180764</v>
      </c>
      <c r="BY492" s="34">
        <v>0.99539798914008859</v>
      </c>
      <c r="BZ492" s="34">
        <v>0.99533594505587586</v>
      </c>
      <c r="CA492" s="34">
        <v>0.99527390483892897</v>
      </c>
      <c r="CB492" s="34">
        <v>0.99521186848900656</v>
      </c>
      <c r="CC492" s="34">
        <v>0.99514983600586759</v>
      </c>
      <c r="CD492" s="34">
        <v>0.99508780738927105</v>
      </c>
      <c r="CE492" s="34">
        <v>0.99502578263897612</v>
      </c>
      <c r="CF492" s="34">
        <v>0.99496376175474166</v>
      </c>
      <c r="CG492" s="34">
        <v>0.99490174473632664</v>
      </c>
      <c r="CH492" s="34">
        <v>0.99483973158349004</v>
      </c>
      <c r="CI492" s="34">
        <v>0.99477772229599115</v>
      </c>
      <c r="CJ492" s="34">
        <v>0.99471571687358906</v>
      </c>
      <c r="CK492" s="34">
        <v>0.99465371531604274</v>
      </c>
      <c r="CL492" s="34">
        <v>0.99459171762311116</v>
      </c>
      <c r="CM492" s="34">
        <v>0.9945297237945534</v>
      </c>
      <c r="CN492" s="34">
        <v>0.99446773383012899</v>
      </c>
      <c r="CO492" s="34">
        <v>0.99440574772959678</v>
      </c>
      <c r="CP492" s="34">
        <v>0.99434376549271597</v>
      </c>
      <c r="CQ492" s="34">
        <v>0.99428178711924564</v>
      </c>
      <c r="CR492" s="34">
        <v>0.99418882289425126</v>
      </c>
      <c r="CS492" s="34">
        <v>0.99409586736130684</v>
      </c>
      <c r="CT492" s="34">
        <v>0.99400292051959993</v>
      </c>
      <c r="CU492" s="34">
        <v>0.99390998236831796</v>
      </c>
      <c r="CV492" s="34">
        <v>0.99381705290664812</v>
      </c>
      <c r="CW492" s="34">
        <v>0.99372413213377797</v>
      </c>
      <c r="CX492" s="34">
        <v>0.99363122004889526</v>
      </c>
      <c r="CY492" s="34">
        <v>0.99353831665118764</v>
      </c>
      <c r="CZ492" s="34">
        <v>0.99344542193984309</v>
      </c>
      <c r="DA492" s="34">
        <v>0.99335253591404893</v>
      </c>
      <c r="DB492" s="34">
        <v>0.99325965857299336</v>
      </c>
    </row>
    <row r="493" spans="1:106" x14ac:dyDescent="0.2">
      <c r="A493" s="13">
        <f t="shared" ca="1" si="7"/>
        <v>44959</v>
      </c>
      <c r="B493" s="34">
        <v>1.0000623348172251</v>
      </c>
      <c r="C493" s="34">
        <v>1</v>
      </c>
      <c r="D493" s="34">
        <v>0.99993766906816206</v>
      </c>
      <c r="E493" s="34">
        <v>0.99987534202146944</v>
      </c>
      <c r="F493" s="34">
        <v>0.99981301885967966</v>
      </c>
      <c r="G493" s="34">
        <v>0.99975069958255058</v>
      </c>
      <c r="H493" s="34">
        <v>0.99968838418983996</v>
      </c>
      <c r="I493" s="34">
        <v>0.9996260726813061</v>
      </c>
      <c r="J493" s="34">
        <v>0.99956376505670663</v>
      </c>
      <c r="K493" s="34">
        <v>0.99950146131579942</v>
      </c>
      <c r="L493" s="34">
        <v>0.99943916145834222</v>
      </c>
      <c r="M493" s="34">
        <v>0.99937686548409332</v>
      </c>
      <c r="N493" s="34">
        <v>0.99931457339281049</v>
      </c>
      <c r="O493" s="34">
        <v>0.9992522851842518</v>
      </c>
      <c r="P493" s="34">
        <v>0.99919000085817533</v>
      </c>
      <c r="Q493" s="34">
        <v>0.99912772041433895</v>
      </c>
      <c r="R493" s="34">
        <v>0.99906544385250051</v>
      </c>
      <c r="S493" s="34">
        <v>0.99900317117241821</v>
      </c>
      <c r="T493" s="34">
        <v>0.99894090237385014</v>
      </c>
      <c r="U493" s="34">
        <v>0.99887863745655447</v>
      </c>
      <c r="V493" s="34">
        <v>0.99881637642028875</v>
      </c>
      <c r="W493" s="34">
        <v>0.99875411926481172</v>
      </c>
      <c r="X493" s="34">
        <v>0.99869186598988102</v>
      </c>
      <c r="Y493" s="34">
        <v>0.99862961659525507</v>
      </c>
      <c r="Z493" s="34">
        <v>0.99856737108069182</v>
      </c>
      <c r="AA493" s="34">
        <v>0.99850512944594971</v>
      </c>
      <c r="AB493" s="34">
        <v>0.99844289169078648</v>
      </c>
      <c r="AC493" s="34">
        <v>0.99838065781496055</v>
      </c>
      <c r="AD493" s="34">
        <v>0.9983184278182301</v>
      </c>
      <c r="AE493" s="34">
        <v>0.99825620170035334</v>
      </c>
      <c r="AF493" s="34">
        <v>0.99819397946108868</v>
      </c>
      <c r="AG493" s="34">
        <v>0.99813176110019375</v>
      </c>
      <c r="AH493" s="34">
        <v>0.99806954661742753</v>
      </c>
      <c r="AI493" s="34">
        <v>0.99800733601254787</v>
      </c>
      <c r="AJ493" s="34">
        <v>0.99794512928531343</v>
      </c>
      <c r="AK493" s="34">
        <v>0.99788292643548193</v>
      </c>
      <c r="AL493" s="34">
        <v>0.99782072746281236</v>
      </c>
      <c r="AM493" s="34">
        <v>0.99775853236706247</v>
      </c>
      <c r="AN493" s="34">
        <v>0.99769634114799088</v>
      </c>
      <c r="AO493" s="34">
        <v>0.99763415380535614</v>
      </c>
      <c r="AP493" s="34">
        <v>0.99757197033891631</v>
      </c>
      <c r="AQ493" s="34">
        <v>0.99750979074842983</v>
      </c>
      <c r="AR493" s="34">
        <v>0.99744761503365498</v>
      </c>
      <c r="AS493" s="34">
        <v>0.99738544319435074</v>
      </c>
      <c r="AT493" s="34">
        <v>0.99732327523027486</v>
      </c>
      <c r="AU493" s="34">
        <v>0.99726111114118621</v>
      </c>
      <c r="AV493" s="34">
        <v>0.9971989509268433</v>
      </c>
      <c r="AW493" s="34">
        <v>0.99713679458700422</v>
      </c>
      <c r="AX493" s="34">
        <v>0.99707464212142793</v>
      </c>
      <c r="AY493" s="34">
        <v>0.99701249352987276</v>
      </c>
      <c r="AZ493" s="34">
        <v>0.99695034881209699</v>
      </c>
      <c r="BA493" s="34">
        <v>0.99688820796785971</v>
      </c>
      <c r="BB493" s="34">
        <v>0.99682607099691889</v>
      </c>
      <c r="BC493" s="34">
        <v>0.9967639378990335</v>
      </c>
      <c r="BD493" s="34">
        <v>0.99670180867396196</v>
      </c>
      <c r="BE493" s="34">
        <v>0.99663968332146291</v>
      </c>
      <c r="BF493" s="34">
        <v>0.99657756184129487</v>
      </c>
      <c r="BG493" s="34">
        <v>0.99651544423321681</v>
      </c>
      <c r="BH493" s="34">
        <v>0.99645333049698681</v>
      </c>
      <c r="BI493" s="34">
        <v>0.99639122063236407</v>
      </c>
      <c r="BJ493" s="34">
        <v>0.99632911463910701</v>
      </c>
      <c r="BK493" s="34">
        <v>0.99626701251697447</v>
      </c>
      <c r="BL493" s="34">
        <v>0.99620491426572511</v>
      </c>
      <c r="BM493" s="34">
        <v>0.99614281988511755</v>
      </c>
      <c r="BN493" s="34">
        <v>0.99608072937491055</v>
      </c>
      <c r="BO493" s="34">
        <v>0.99601864273486307</v>
      </c>
      <c r="BP493" s="34">
        <v>0.99595655996473353</v>
      </c>
      <c r="BQ493" s="34">
        <v>0.99589448106428102</v>
      </c>
      <c r="BR493" s="34">
        <v>0.99583240603326406</v>
      </c>
      <c r="BS493" s="34">
        <v>0.99577033487144184</v>
      </c>
      <c r="BT493" s="34">
        <v>0.99570826757857278</v>
      </c>
      <c r="BU493" s="34">
        <v>0.99564620415441618</v>
      </c>
      <c r="BV493" s="34">
        <v>0.99558414459873046</v>
      </c>
      <c r="BW493" s="34">
        <v>0.99552208891127458</v>
      </c>
      <c r="BX493" s="34">
        <v>0.99546003709180764</v>
      </c>
      <c r="BY493" s="34">
        <v>0.99539798914008859</v>
      </c>
      <c r="BZ493" s="34">
        <v>0.99533594505587586</v>
      </c>
      <c r="CA493" s="34">
        <v>0.99527390483892897</v>
      </c>
      <c r="CB493" s="34">
        <v>0.99521186848900656</v>
      </c>
      <c r="CC493" s="34">
        <v>0.99514983600586759</v>
      </c>
      <c r="CD493" s="34">
        <v>0.99508780738927105</v>
      </c>
      <c r="CE493" s="34">
        <v>0.99502578263897612</v>
      </c>
      <c r="CF493" s="34">
        <v>0.99496376175474166</v>
      </c>
      <c r="CG493" s="34">
        <v>0.99490174473632664</v>
      </c>
      <c r="CH493" s="34">
        <v>0.99483973158349004</v>
      </c>
      <c r="CI493" s="34">
        <v>0.99477772229599115</v>
      </c>
      <c r="CJ493" s="34">
        <v>0.99471571687358906</v>
      </c>
      <c r="CK493" s="34">
        <v>0.99465371531604274</v>
      </c>
      <c r="CL493" s="34">
        <v>0.99459171762311116</v>
      </c>
      <c r="CM493" s="34">
        <v>0.9945297237945534</v>
      </c>
      <c r="CN493" s="34">
        <v>0.99446773383012899</v>
      </c>
      <c r="CO493" s="34">
        <v>0.99440574772959678</v>
      </c>
      <c r="CP493" s="34">
        <v>0.99434376549271597</v>
      </c>
      <c r="CQ493" s="34">
        <v>0.99428178711924564</v>
      </c>
      <c r="CR493" s="34">
        <v>0.99418882289425126</v>
      </c>
      <c r="CS493" s="34">
        <v>0.99409586736130684</v>
      </c>
      <c r="CT493" s="34">
        <v>0.99400292051959993</v>
      </c>
      <c r="CU493" s="34">
        <v>0.99390998236831796</v>
      </c>
      <c r="CV493" s="34">
        <v>0.99381705290664812</v>
      </c>
      <c r="CW493" s="34">
        <v>0.99372413213377797</v>
      </c>
      <c r="CX493" s="34">
        <v>0.99363122004889526</v>
      </c>
      <c r="CY493" s="34">
        <v>0.99353831665118764</v>
      </c>
      <c r="CZ493" s="34">
        <v>0.99344542193984309</v>
      </c>
      <c r="DA493" s="34">
        <v>0.99335253591404893</v>
      </c>
      <c r="DB493" s="34">
        <v>0.99325965857299336</v>
      </c>
    </row>
    <row r="494" spans="1:106" x14ac:dyDescent="0.2">
      <c r="A494" s="13">
        <f t="shared" ca="1" si="7"/>
        <v>44960</v>
      </c>
      <c r="B494" s="34">
        <v>1.0000623348172251</v>
      </c>
      <c r="C494" s="34">
        <v>1</v>
      </c>
      <c r="D494" s="34">
        <v>0.99993766906816206</v>
      </c>
      <c r="E494" s="34">
        <v>0.99987534202146944</v>
      </c>
      <c r="F494" s="34">
        <v>0.99981301885967966</v>
      </c>
      <c r="G494" s="34">
        <v>0.99975069958255058</v>
      </c>
      <c r="H494" s="34">
        <v>0.99968838418983996</v>
      </c>
      <c r="I494" s="34">
        <v>0.9996260726813061</v>
      </c>
      <c r="J494" s="34">
        <v>0.99956376505670663</v>
      </c>
      <c r="K494" s="34">
        <v>0.99950146131579942</v>
      </c>
      <c r="L494" s="34">
        <v>0.99943916145834222</v>
      </c>
      <c r="M494" s="34">
        <v>0.99937686548409332</v>
      </c>
      <c r="N494" s="34">
        <v>0.99931457339281049</v>
      </c>
      <c r="O494" s="34">
        <v>0.9992522851842518</v>
      </c>
      <c r="P494" s="34">
        <v>0.99919000085817533</v>
      </c>
      <c r="Q494" s="34">
        <v>0.99912772041433895</v>
      </c>
      <c r="R494" s="34">
        <v>0.99906544385250051</v>
      </c>
      <c r="S494" s="34">
        <v>0.99900317117241821</v>
      </c>
      <c r="T494" s="34">
        <v>0.99894090237385014</v>
      </c>
      <c r="U494" s="34">
        <v>0.99887863745655447</v>
      </c>
      <c r="V494" s="34">
        <v>0.99881637642028875</v>
      </c>
      <c r="W494" s="34">
        <v>0.99875411926481172</v>
      </c>
      <c r="X494" s="34">
        <v>0.99869186598988102</v>
      </c>
      <c r="Y494" s="34">
        <v>0.99862961659525507</v>
      </c>
      <c r="Z494" s="34">
        <v>0.99856737108069182</v>
      </c>
      <c r="AA494" s="34">
        <v>0.99850512944594971</v>
      </c>
      <c r="AB494" s="34">
        <v>0.99844289169078648</v>
      </c>
      <c r="AC494" s="34">
        <v>0.99838065781496055</v>
      </c>
      <c r="AD494" s="34">
        <v>0.9983184278182301</v>
      </c>
      <c r="AE494" s="34">
        <v>0.99825620170035334</v>
      </c>
      <c r="AF494" s="34">
        <v>0.99819397946108868</v>
      </c>
      <c r="AG494" s="34">
        <v>0.99813176110019375</v>
      </c>
      <c r="AH494" s="34">
        <v>0.99806954661742753</v>
      </c>
      <c r="AI494" s="34">
        <v>0.99800733601254787</v>
      </c>
      <c r="AJ494" s="34">
        <v>0.99794512928531343</v>
      </c>
      <c r="AK494" s="34">
        <v>0.99788292643548193</v>
      </c>
      <c r="AL494" s="34">
        <v>0.99782072746281236</v>
      </c>
      <c r="AM494" s="34">
        <v>0.99775853236706247</v>
      </c>
      <c r="AN494" s="34">
        <v>0.99769634114799088</v>
      </c>
      <c r="AO494" s="34">
        <v>0.99763415380535614</v>
      </c>
      <c r="AP494" s="34">
        <v>0.99757197033891631</v>
      </c>
      <c r="AQ494" s="34">
        <v>0.99750979074842983</v>
      </c>
      <c r="AR494" s="34">
        <v>0.99744761503365498</v>
      </c>
      <c r="AS494" s="34">
        <v>0.99738544319435074</v>
      </c>
      <c r="AT494" s="34">
        <v>0.99732327523027486</v>
      </c>
      <c r="AU494" s="34">
        <v>0.99726111114118621</v>
      </c>
      <c r="AV494" s="34">
        <v>0.9971989509268433</v>
      </c>
      <c r="AW494" s="34">
        <v>0.99713679458700422</v>
      </c>
      <c r="AX494" s="34">
        <v>0.99707464212142793</v>
      </c>
      <c r="AY494" s="34">
        <v>0.99701249352987276</v>
      </c>
      <c r="AZ494" s="34">
        <v>0.99695034881209699</v>
      </c>
      <c r="BA494" s="34">
        <v>0.99688820796785971</v>
      </c>
      <c r="BB494" s="34">
        <v>0.99682607099691889</v>
      </c>
      <c r="BC494" s="34">
        <v>0.9967639378990335</v>
      </c>
      <c r="BD494" s="34">
        <v>0.99670180867396196</v>
      </c>
      <c r="BE494" s="34">
        <v>0.99663968332146291</v>
      </c>
      <c r="BF494" s="34">
        <v>0.99657756184129487</v>
      </c>
      <c r="BG494" s="34">
        <v>0.99651544423321681</v>
      </c>
      <c r="BH494" s="34">
        <v>0.99645333049698681</v>
      </c>
      <c r="BI494" s="34">
        <v>0.99639122063236407</v>
      </c>
      <c r="BJ494" s="34">
        <v>0.99632911463910701</v>
      </c>
      <c r="BK494" s="34">
        <v>0.99626701251697447</v>
      </c>
      <c r="BL494" s="34">
        <v>0.99620491426572511</v>
      </c>
      <c r="BM494" s="34">
        <v>0.99614281988511755</v>
      </c>
      <c r="BN494" s="34">
        <v>0.99608072937491055</v>
      </c>
      <c r="BO494" s="34">
        <v>0.99601864273486307</v>
      </c>
      <c r="BP494" s="34">
        <v>0.99595655996473353</v>
      </c>
      <c r="BQ494" s="34">
        <v>0.99589448106428102</v>
      </c>
      <c r="BR494" s="34">
        <v>0.99583240603326406</v>
      </c>
      <c r="BS494" s="34">
        <v>0.99577033487144184</v>
      </c>
      <c r="BT494" s="34">
        <v>0.99570826757857278</v>
      </c>
      <c r="BU494" s="34">
        <v>0.99564620415441618</v>
      </c>
      <c r="BV494" s="34">
        <v>0.99558414459873046</v>
      </c>
      <c r="BW494" s="34">
        <v>0.99552208891127458</v>
      </c>
      <c r="BX494" s="34">
        <v>0.99546003709180764</v>
      </c>
      <c r="BY494" s="34">
        <v>0.99539798914008859</v>
      </c>
      <c r="BZ494" s="34">
        <v>0.99533594505587586</v>
      </c>
      <c r="CA494" s="34">
        <v>0.99527390483892897</v>
      </c>
      <c r="CB494" s="34">
        <v>0.99521186848900656</v>
      </c>
      <c r="CC494" s="34">
        <v>0.99514983600586759</v>
      </c>
      <c r="CD494" s="34">
        <v>0.99508780738927105</v>
      </c>
      <c r="CE494" s="34">
        <v>0.99502578263897612</v>
      </c>
      <c r="CF494" s="34">
        <v>0.99496376175474166</v>
      </c>
      <c r="CG494" s="34">
        <v>0.99490174473632664</v>
      </c>
      <c r="CH494" s="34">
        <v>0.99483973158349004</v>
      </c>
      <c r="CI494" s="34">
        <v>0.99477772229599115</v>
      </c>
      <c r="CJ494" s="34">
        <v>0.99471571687358906</v>
      </c>
      <c r="CK494" s="34">
        <v>0.99465371531604274</v>
      </c>
      <c r="CL494" s="34">
        <v>0.99459171762311116</v>
      </c>
      <c r="CM494" s="34">
        <v>0.9945297237945534</v>
      </c>
      <c r="CN494" s="34">
        <v>0.99446773383012899</v>
      </c>
      <c r="CO494" s="34">
        <v>0.99440574772959678</v>
      </c>
      <c r="CP494" s="34">
        <v>0.99434376549271597</v>
      </c>
      <c r="CQ494" s="34">
        <v>0.99428178711924564</v>
      </c>
      <c r="CR494" s="34">
        <v>0.99418882289425126</v>
      </c>
      <c r="CS494" s="34">
        <v>0.99409586736130684</v>
      </c>
      <c r="CT494" s="34">
        <v>0.99400292051959993</v>
      </c>
      <c r="CU494" s="34">
        <v>0.99390998236831796</v>
      </c>
      <c r="CV494" s="34">
        <v>0.99381705290664812</v>
      </c>
      <c r="CW494" s="34">
        <v>0.99372413213377797</v>
      </c>
      <c r="CX494" s="34">
        <v>0.99363122004889526</v>
      </c>
      <c r="CY494" s="34">
        <v>0.99353831665118764</v>
      </c>
      <c r="CZ494" s="34">
        <v>0.99344542193984309</v>
      </c>
      <c r="DA494" s="34">
        <v>0.99335253591404893</v>
      </c>
      <c r="DB494" s="34">
        <v>0.99325965857299336</v>
      </c>
    </row>
    <row r="495" spans="1:106" x14ac:dyDescent="0.2">
      <c r="A495" s="13">
        <f t="shared" ca="1" si="7"/>
        <v>44963</v>
      </c>
      <c r="B495" s="34">
        <v>1.0000623348172251</v>
      </c>
      <c r="C495" s="34">
        <v>1</v>
      </c>
      <c r="D495" s="34">
        <v>0.99993766906816206</v>
      </c>
      <c r="E495" s="34">
        <v>0.99987534202146944</v>
      </c>
      <c r="F495" s="34">
        <v>0.99981301885967966</v>
      </c>
      <c r="G495" s="34">
        <v>0.99975069958255058</v>
      </c>
      <c r="H495" s="34">
        <v>0.99968838418983996</v>
      </c>
      <c r="I495" s="34">
        <v>0.9996260726813061</v>
      </c>
      <c r="J495" s="34">
        <v>0.99956376505670663</v>
      </c>
      <c r="K495" s="34">
        <v>0.99950146131579942</v>
      </c>
      <c r="L495" s="34">
        <v>0.99943916145834222</v>
      </c>
      <c r="M495" s="34">
        <v>0.99937686548409332</v>
      </c>
      <c r="N495" s="34">
        <v>0.99931457339281049</v>
      </c>
      <c r="O495" s="34">
        <v>0.9992522851842518</v>
      </c>
      <c r="P495" s="34">
        <v>0.99919000085817533</v>
      </c>
      <c r="Q495" s="34">
        <v>0.99912772041433895</v>
      </c>
      <c r="R495" s="34">
        <v>0.99906544385250051</v>
      </c>
      <c r="S495" s="34">
        <v>0.99900317117241821</v>
      </c>
      <c r="T495" s="34">
        <v>0.99894090237385014</v>
      </c>
      <c r="U495" s="34">
        <v>0.99887863745655447</v>
      </c>
      <c r="V495" s="34">
        <v>0.99881637642028875</v>
      </c>
      <c r="W495" s="34">
        <v>0.99875411926481172</v>
      </c>
      <c r="X495" s="34">
        <v>0.99869186598988102</v>
      </c>
      <c r="Y495" s="34">
        <v>0.99862961659525507</v>
      </c>
      <c r="Z495" s="34">
        <v>0.99856737108069182</v>
      </c>
      <c r="AA495" s="34">
        <v>0.99850512944594971</v>
      </c>
      <c r="AB495" s="34">
        <v>0.99844289169078648</v>
      </c>
      <c r="AC495" s="34">
        <v>0.99838065781496055</v>
      </c>
      <c r="AD495" s="34">
        <v>0.9983184278182301</v>
      </c>
      <c r="AE495" s="34">
        <v>0.99825620170035334</v>
      </c>
      <c r="AF495" s="34">
        <v>0.99819397946108868</v>
      </c>
      <c r="AG495" s="34">
        <v>0.99813176110019375</v>
      </c>
      <c r="AH495" s="34">
        <v>0.99806954661742753</v>
      </c>
      <c r="AI495" s="34">
        <v>0.99800733601254787</v>
      </c>
      <c r="AJ495" s="34">
        <v>0.99794512928531343</v>
      </c>
      <c r="AK495" s="34">
        <v>0.99788292643548193</v>
      </c>
      <c r="AL495" s="34">
        <v>0.99782072746281236</v>
      </c>
      <c r="AM495" s="34">
        <v>0.99775853236706247</v>
      </c>
      <c r="AN495" s="34">
        <v>0.99769634114799088</v>
      </c>
      <c r="AO495" s="34">
        <v>0.99763415380535614</v>
      </c>
      <c r="AP495" s="34">
        <v>0.99757197033891631</v>
      </c>
      <c r="AQ495" s="34">
        <v>0.99750979074842983</v>
      </c>
      <c r="AR495" s="34">
        <v>0.99744761503365498</v>
      </c>
      <c r="AS495" s="34">
        <v>0.99738544319435074</v>
      </c>
      <c r="AT495" s="34">
        <v>0.99732327523027486</v>
      </c>
      <c r="AU495" s="34">
        <v>0.99726111114118621</v>
      </c>
      <c r="AV495" s="34">
        <v>0.9971989509268433</v>
      </c>
      <c r="AW495" s="34">
        <v>0.99713679458700422</v>
      </c>
      <c r="AX495" s="34">
        <v>0.99707464212142793</v>
      </c>
      <c r="AY495" s="34">
        <v>0.99701249352987276</v>
      </c>
      <c r="AZ495" s="34">
        <v>0.99695034881209699</v>
      </c>
      <c r="BA495" s="34">
        <v>0.99688820796785971</v>
      </c>
      <c r="BB495" s="34">
        <v>0.99682607099691889</v>
      </c>
      <c r="BC495" s="34">
        <v>0.9967639378990335</v>
      </c>
      <c r="BD495" s="34">
        <v>0.99670180867396196</v>
      </c>
      <c r="BE495" s="34">
        <v>0.99663968332146291</v>
      </c>
      <c r="BF495" s="34">
        <v>0.99657756184129487</v>
      </c>
      <c r="BG495" s="34">
        <v>0.99651544423321681</v>
      </c>
      <c r="BH495" s="34">
        <v>0.99645333049698681</v>
      </c>
      <c r="BI495" s="34">
        <v>0.99639122063236407</v>
      </c>
      <c r="BJ495" s="34">
        <v>0.99632911463910701</v>
      </c>
      <c r="BK495" s="34">
        <v>0.99626701251697447</v>
      </c>
      <c r="BL495" s="34">
        <v>0.99620491426572511</v>
      </c>
      <c r="BM495" s="34">
        <v>0.99614281988511755</v>
      </c>
      <c r="BN495" s="34">
        <v>0.99608072937491055</v>
      </c>
      <c r="BO495" s="34">
        <v>0.99601864273486307</v>
      </c>
      <c r="BP495" s="34">
        <v>0.99595655996473353</v>
      </c>
      <c r="BQ495" s="34">
        <v>0.99589448106428102</v>
      </c>
      <c r="BR495" s="34">
        <v>0.99583240603326406</v>
      </c>
      <c r="BS495" s="34">
        <v>0.99577033487144184</v>
      </c>
      <c r="BT495" s="34">
        <v>0.99570826757857278</v>
      </c>
      <c r="BU495" s="34">
        <v>0.99564620415441618</v>
      </c>
      <c r="BV495" s="34">
        <v>0.99558414459873046</v>
      </c>
      <c r="BW495" s="34">
        <v>0.99552208891127458</v>
      </c>
      <c r="BX495" s="34">
        <v>0.99546003709180764</v>
      </c>
      <c r="BY495" s="34">
        <v>0.99539798914008859</v>
      </c>
      <c r="BZ495" s="34">
        <v>0.99533594505587586</v>
      </c>
      <c r="CA495" s="34">
        <v>0.99527390483892897</v>
      </c>
      <c r="CB495" s="34">
        <v>0.99521186848900656</v>
      </c>
      <c r="CC495" s="34">
        <v>0.99514983600586759</v>
      </c>
      <c r="CD495" s="34">
        <v>0.99508780738927105</v>
      </c>
      <c r="CE495" s="34">
        <v>0.99502578263897612</v>
      </c>
      <c r="CF495" s="34">
        <v>0.99496376175474166</v>
      </c>
      <c r="CG495" s="34">
        <v>0.99490174473632664</v>
      </c>
      <c r="CH495" s="34">
        <v>0.99483973158349004</v>
      </c>
      <c r="CI495" s="34">
        <v>0.99477772229599115</v>
      </c>
      <c r="CJ495" s="34">
        <v>0.99471571687358906</v>
      </c>
      <c r="CK495" s="34">
        <v>0.99465371531604274</v>
      </c>
      <c r="CL495" s="34">
        <v>0.99459171762311116</v>
      </c>
      <c r="CM495" s="34">
        <v>0.9945297237945534</v>
      </c>
      <c r="CN495" s="34">
        <v>0.99446773383012899</v>
      </c>
      <c r="CO495" s="34">
        <v>0.99440574772959678</v>
      </c>
      <c r="CP495" s="34">
        <v>0.99434376549271597</v>
      </c>
      <c r="CQ495" s="34">
        <v>0.99428178711924564</v>
      </c>
      <c r="CR495" s="34">
        <v>0.99418882289425126</v>
      </c>
      <c r="CS495" s="34">
        <v>0.99409586736130684</v>
      </c>
      <c r="CT495" s="34">
        <v>0.99400292051959993</v>
      </c>
      <c r="CU495" s="34">
        <v>0.99390998236831796</v>
      </c>
      <c r="CV495" s="34">
        <v>0.99381705290664812</v>
      </c>
      <c r="CW495" s="34">
        <v>0.99372413213377797</v>
      </c>
      <c r="CX495" s="34">
        <v>0.99363122004889526</v>
      </c>
      <c r="CY495" s="34">
        <v>0.99353831665118764</v>
      </c>
      <c r="CZ495" s="34">
        <v>0.99344542193984309</v>
      </c>
      <c r="DA495" s="34">
        <v>0.99335253591404893</v>
      </c>
      <c r="DB495" s="34">
        <v>0.99325965857299336</v>
      </c>
    </row>
    <row r="496" spans="1:106" x14ac:dyDescent="0.2">
      <c r="A496" s="13">
        <f t="shared" ca="1" si="7"/>
        <v>44964</v>
      </c>
      <c r="B496" s="34">
        <v>1.0000623348172251</v>
      </c>
      <c r="C496" s="34">
        <v>1</v>
      </c>
      <c r="D496" s="34">
        <v>0.99993766906816206</v>
      </c>
      <c r="E496" s="34">
        <v>0.99987534202146944</v>
      </c>
      <c r="F496" s="34">
        <v>0.99981301885967966</v>
      </c>
      <c r="G496" s="34">
        <v>0.99975069958255058</v>
      </c>
      <c r="H496" s="34">
        <v>0.99968838418983996</v>
      </c>
      <c r="I496" s="34">
        <v>0.9996260726813061</v>
      </c>
      <c r="J496" s="34">
        <v>0.99956376505670663</v>
      </c>
      <c r="K496" s="34">
        <v>0.99950146131579942</v>
      </c>
      <c r="L496" s="34">
        <v>0.99943916145834222</v>
      </c>
      <c r="M496" s="34">
        <v>0.99937686548409332</v>
      </c>
      <c r="N496" s="34">
        <v>0.99931457339281049</v>
      </c>
      <c r="O496" s="34">
        <v>0.9992522851842518</v>
      </c>
      <c r="P496" s="34">
        <v>0.99919000085817533</v>
      </c>
      <c r="Q496" s="34">
        <v>0.99912772041433895</v>
      </c>
      <c r="R496" s="34">
        <v>0.99906544385250051</v>
      </c>
      <c r="S496" s="34">
        <v>0.99900317117241821</v>
      </c>
      <c r="T496" s="34">
        <v>0.99894090237385014</v>
      </c>
      <c r="U496" s="34">
        <v>0.99887863745655447</v>
      </c>
      <c r="V496" s="34">
        <v>0.99881637642028875</v>
      </c>
      <c r="W496" s="34">
        <v>0.99875411926481172</v>
      </c>
      <c r="X496" s="34">
        <v>0.99869186598988102</v>
      </c>
      <c r="Y496" s="34">
        <v>0.99862961659525507</v>
      </c>
      <c r="Z496" s="34">
        <v>0.99856737108069182</v>
      </c>
      <c r="AA496" s="34">
        <v>0.99850512944594971</v>
      </c>
      <c r="AB496" s="34">
        <v>0.99844289169078648</v>
      </c>
      <c r="AC496" s="34">
        <v>0.99838065781496055</v>
      </c>
      <c r="AD496" s="34">
        <v>0.9983184278182301</v>
      </c>
      <c r="AE496" s="34">
        <v>0.99825620170035334</v>
      </c>
      <c r="AF496" s="34">
        <v>0.99819397946108868</v>
      </c>
      <c r="AG496" s="34">
        <v>0.99813176110019375</v>
      </c>
      <c r="AH496" s="34">
        <v>0.99806954661742753</v>
      </c>
      <c r="AI496" s="34">
        <v>0.99800733601254787</v>
      </c>
      <c r="AJ496" s="34">
        <v>0.99794512928531343</v>
      </c>
      <c r="AK496" s="34">
        <v>0.99788292643548193</v>
      </c>
      <c r="AL496" s="34">
        <v>0.99782072746281236</v>
      </c>
      <c r="AM496" s="34">
        <v>0.99775853236706247</v>
      </c>
      <c r="AN496" s="34">
        <v>0.99769634114799088</v>
      </c>
      <c r="AO496" s="34">
        <v>0.99763415380535614</v>
      </c>
      <c r="AP496" s="34">
        <v>0.99757197033891631</v>
      </c>
      <c r="AQ496" s="34">
        <v>0.99750979074842983</v>
      </c>
      <c r="AR496" s="34">
        <v>0.99744761503365498</v>
      </c>
      <c r="AS496" s="34">
        <v>0.99738544319435074</v>
      </c>
      <c r="AT496" s="34">
        <v>0.99732327523027486</v>
      </c>
      <c r="AU496" s="34">
        <v>0.99726111114118621</v>
      </c>
      <c r="AV496" s="34">
        <v>0.9971989509268433</v>
      </c>
      <c r="AW496" s="34">
        <v>0.99713679458700422</v>
      </c>
      <c r="AX496" s="34">
        <v>0.99707464212142793</v>
      </c>
      <c r="AY496" s="34">
        <v>0.99701249352987276</v>
      </c>
      <c r="AZ496" s="34">
        <v>0.99695034881209699</v>
      </c>
      <c r="BA496" s="34">
        <v>0.99688820796785971</v>
      </c>
      <c r="BB496" s="34">
        <v>0.99682607099691889</v>
      </c>
      <c r="BC496" s="34">
        <v>0.9967639378990335</v>
      </c>
      <c r="BD496" s="34">
        <v>0.99670180867396196</v>
      </c>
      <c r="BE496" s="34">
        <v>0.99663968332146291</v>
      </c>
      <c r="BF496" s="34">
        <v>0.99657756184129487</v>
      </c>
      <c r="BG496" s="34">
        <v>0.99651544423321681</v>
      </c>
      <c r="BH496" s="34">
        <v>0.99645333049698681</v>
      </c>
      <c r="BI496" s="34">
        <v>0.99639122063236407</v>
      </c>
      <c r="BJ496" s="34">
        <v>0.99632911463910701</v>
      </c>
      <c r="BK496" s="34">
        <v>0.99626701251697447</v>
      </c>
      <c r="BL496" s="34">
        <v>0.99620491426572511</v>
      </c>
      <c r="BM496" s="34">
        <v>0.99614281988511755</v>
      </c>
      <c r="BN496" s="34">
        <v>0.99608072937491055</v>
      </c>
      <c r="BO496" s="34">
        <v>0.99601864273486307</v>
      </c>
      <c r="BP496" s="34">
        <v>0.99595655996473353</v>
      </c>
      <c r="BQ496" s="34">
        <v>0.99589448106428102</v>
      </c>
      <c r="BR496" s="34">
        <v>0.99583240603326406</v>
      </c>
      <c r="BS496" s="34">
        <v>0.99577033487144184</v>
      </c>
      <c r="BT496" s="34">
        <v>0.99570826757857278</v>
      </c>
      <c r="BU496" s="34">
        <v>0.99564620415441618</v>
      </c>
      <c r="BV496" s="34">
        <v>0.99558414459873046</v>
      </c>
      <c r="BW496" s="34">
        <v>0.99552208891127458</v>
      </c>
      <c r="BX496" s="34">
        <v>0.99546003709180764</v>
      </c>
      <c r="BY496" s="34">
        <v>0.99539798914008859</v>
      </c>
      <c r="BZ496" s="34">
        <v>0.99533594505587586</v>
      </c>
      <c r="CA496" s="34">
        <v>0.99527390483892897</v>
      </c>
      <c r="CB496" s="34">
        <v>0.99521186848900656</v>
      </c>
      <c r="CC496" s="34">
        <v>0.99514983600586759</v>
      </c>
      <c r="CD496" s="34">
        <v>0.99508780738927105</v>
      </c>
      <c r="CE496" s="34">
        <v>0.99502578263897612</v>
      </c>
      <c r="CF496" s="34">
        <v>0.99496376175474166</v>
      </c>
      <c r="CG496" s="34">
        <v>0.99490174473632664</v>
      </c>
      <c r="CH496" s="34">
        <v>0.99483973158349004</v>
      </c>
      <c r="CI496" s="34">
        <v>0.99477772229599115</v>
      </c>
      <c r="CJ496" s="34">
        <v>0.99471571687358906</v>
      </c>
      <c r="CK496" s="34">
        <v>0.99465371531604274</v>
      </c>
      <c r="CL496" s="34">
        <v>0.99459171762311116</v>
      </c>
      <c r="CM496" s="34">
        <v>0.9945297237945534</v>
      </c>
      <c r="CN496" s="34">
        <v>0.99446773383012899</v>
      </c>
      <c r="CO496" s="34">
        <v>0.99440574772959678</v>
      </c>
      <c r="CP496" s="34">
        <v>0.99434376549271597</v>
      </c>
      <c r="CQ496" s="34">
        <v>0.99428178711924564</v>
      </c>
      <c r="CR496" s="34">
        <v>0.99418882289425126</v>
      </c>
      <c r="CS496" s="34">
        <v>0.99409586736130684</v>
      </c>
      <c r="CT496" s="34">
        <v>0.99400292051959993</v>
      </c>
      <c r="CU496" s="34">
        <v>0.99390998236831796</v>
      </c>
      <c r="CV496" s="34">
        <v>0.99381705290664812</v>
      </c>
      <c r="CW496" s="34">
        <v>0.99372413213377797</v>
      </c>
      <c r="CX496" s="34">
        <v>0.99363122004889526</v>
      </c>
      <c r="CY496" s="34">
        <v>0.99353831665118764</v>
      </c>
      <c r="CZ496" s="34">
        <v>0.99344542193984309</v>
      </c>
      <c r="DA496" s="34">
        <v>0.99335253591404893</v>
      </c>
      <c r="DB496" s="34">
        <v>0.99325965857299336</v>
      </c>
    </row>
    <row r="497" spans="1:106" x14ac:dyDescent="0.2">
      <c r="A497" s="13">
        <f t="shared" ca="1" si="7"/>
        <v>44965</v>
      </c>
      <c r="B497" s="34">
        <v>1.0000623348172251</v>
      </c>
      <c r="C497" s="34">
        <v>1</v>
      </c>
      <c r="D497" s="34">
        <v>0.99993766906816206</v>
      </c>
      <c r="E497" s="34">
        <v>0.99987534202146944</v>
      </c>
      <c r="F497" s="34">
        <v>0.99981301885967966</v>
      </c>
      <c r="G497" s="34">
        <v>0.99975069958255058</v>
      </c>
      <c r="H497" s="34">
        <v>0.99968838418983996</v>
      </c>
      <c r="I497" s="34">
        <v>0.9996260726813061</v>
      </c>
      <c r="J497" s="34">
        <v>0.99956376505670663</v>
      </c>
      <c r="K497" s="34">
        <v>0.99950146131579942</v>
      </c>
      <c r="L497" s="34">
        <v>0.99943916145834222</v>
      </c>
      <c r="M497" s="34">
        <v>0.99937686548409332</v>
      </c>
      <c r="N497" s="34">
        <v>0.99931457339281049</v>
      </c>
      <c r="O497" s="34">
        <v>0.9992522851842518</v>
      </c>
      <c r="P497" s="34">
        <v>0.99919000085817533</v>
      </c>
      <c r="Q497" s="34">
        <v>0.99912772041433895</v>
      </c>
      <c r="R497" s="34">
        <v>0.99906544385250051</v>
      </c>
      <c r="S497" s="34">
        <v>0.99900317117241821</v>
      </c>
      <c r="T497" s="34">
        <v>0.99894090237385014</v>
      </c>
      <c r="U497" s="34">
        <v>0.99887863745655447</v>
      </c>
      <c r="V497" s="34">
        <v>0.99881637642028875</v>
      </c>
      <c r="W497" s="34">
        <v>0.99875411926481172</v>
      </c>
      <c r="X497" s="34">
        <v>0.99869186598988102</v>
      </c>
      <c r="Y497" s="34">
        <v>0.99862961659525507</v>
      </c>
      <c r="Z497" s="34">
        <v>0.99856737108069182</v>
      </c>
      <c r="AA497" s="34">
        <v>0.99850512944594971</v>
      </c>
      <c r="AB497" s="34">
        <v>0.99844289169078648</v>
      </c>
      <c r="AC497" s="34">
        <v>0.99838065781496055</v>
      </c>
      <c r="AD497" s="34">
        <v>0.9983184278182301</v>
      </c>
      <c r="AE497" s="34">
        <v>0.99825620170035334</v>
      </c>
      <c r="AF497" s="34">
        <v>0.99819397946108868</v>
      </c>
      <c r="AG497" s="34">
        <v>0.99813176110019375</v>
      </c>
      <c r="AH497" s="34">
        <v>0.99806954661742753</v>
      </c>
      <c r="AI497" s="34">
        <v>0.99800733601254787</v>
      </c>
      <c r="AJ497" s="34">
        <v>0.99794512928531343</v>
      </c>
      <c r="AK497" s="34">
        <v>0.99788292643548193</v>
      </c>
      <c r="AL497" s="34">
        <v>0.99782072746281236</v>
      </c>
      <c r="AM497" s="34">
        <v>0.99775853236706247</v>
      </c>
      <c r="AN497" s="34">
        <v>0.99769634114799088</v>
      </c>
      <c r="AO497" s="34">
        <v>0.99763415380535614</v>
      </c>
      <c r="AP497" s="34">
        <v>0.99757197033891631</v>
      </c>
      <c r="AQ497" s="34">
        <v>0.99750979074842983</v>
      </c>
      <c r="AR497" s="34">
        <v>0.99744761503365498</v>
      </c>
      <c r="AS497" s="34">
        <v>0.99738544319435074</v>
      </c>
      <c r="AT497" s="34">
        <v>0.99732327523027486</v>
      </c>
      <c r="AU497" s="34">
        <v>0.99726111114118621</v>
      </c>
      <c r="AV497" s="34">
        <v>0.9971989509268433</v>
      </c>
      <c r="AW497" s="34">
        <v>0.99713679458700422</v>
      </c>
      <c r="AX497" s="34">
        <v>0.99707464212142793</v>
      </c>
      <c r="AY497" s="34">
        <v>0.99701249352987276</v>
      </c>
      <c r="AZ497" s="34">
        <v>0.99695034881209699</v>
      </c>
      <c r="BA497" s="34">
        <v>0.99688820796785971</v>
      </c>
      <c r="BB497" s="34">
        <v>0.99682607099691889</v>
      </c>
      <c r="BC497" s="34">
        <v>0.9967639378990335</v>
      </c>
      <c r="BD497" s="34">
        <v>0.99670180867396196</v>
      </c>
      <c r="BE497" s="34">
        <v>0.99663968332146291</v>
      </c>
      <c r="BF497" s="34">
        <v>0.99657756184129487</v>
      </c>
      <c r="BG497" s="34">
        <v>0.99651544423321681</v>
      </c>
      <c r="BH497" s="34">
        <v>0.99645333049698681</v>
      </c>
      <c r="BI497" s="34">
        <v>0.99639122063236407</v>
      </c>
      <c r="BJ497" s="34">
        <v>0.99632911463910701</v>
      </c>
      <c r="BK497" s="34">
        <v>0.99626701251697447</v>
      </c>
      <c r="BL497" s="34">
        <v>0.99620491426572511</v>
      </c>
      <c r="BM497" s="34">
        <v>0.99614281988511755</v>
      </c>
      <c r="BN497" s="34">
        <v>0.99608072937491055</v>
      </c>
      <c r="BO497" s="34">
        <v>0.99601864273486307</v>
      </c>
      <c r="BP497" s="34">
        <v>0.99595655996473353</v>
      </c>
      <c r="BQ497" s="34">
        <v>0.99589448106428102</v>
      </c>
      <c r="BR497" s="34">
        <v>0.99583240603326406</v>
      </c>
      <c r="BS497" s="34">
        <v>0.99577033487144184</v>
      </c>
      <c r="BT497" s="34">
        <v>0.99570826757857278</v>
      </c>
      <c r="BU497" s="34">
        <v>0.99564620415441618</v>
      </c>
      <c r="BV497" s="34">
        <v>0.99558414459873046</v>
      </c>
      <c r="BW497" s="34">
        <v>0.99552208891127458</v>
      </c>
      <c r="BX497" s="34">
        <v>0.99546003709180764</v>
      </c>
      <c r="BY497" s="34">
        <v>0.99539798914008859</v>
      </c>
      <c r="BZ497" s="34">
        <v>0.99533594505587586</v>
      </c>
      <c r="CA497" s="34">
        <v>0.99527390483892897</v>
      </c>
      <c r="CB497" s="34">
        <v>0.99521186848900656</v>
      </c>
      <c r="CC497" s="34">
        <v>0.99514983600586759</v>
      </c>
      <c r="CD497" s="34">
        <v>0.99508780738927105</v>
      </c>
      <c r="CE497" s="34">
        <v>0.99502578263897612</v>
      </c>
      <c r="CF497" s="34">
        <v>0.99496376175474166</v>
      </c>
      <c r="CG497" s="34">
        <v>0.99490174473632664</v>
      </c>
      <c r="CH497" s="34">
        <v>0.99483973158349004</v>
      </c>
      <c r="CI497" s="34">
        <v>0.99477772229599115</v>
      </c>
      <c r="CJ497" s="34">
        <v>0.99471571687358906</v>
      </c>
      <c r="CK497" s="34">
        <v>0.99465371531604274</v>
      </c>
      <c r="CL497" s="34">
        <v>0.99459171762311116</v>
      </c>
      <c r="CM497" s="34">
        <v>0.9945297237945534</v>
      </c>
      <c r="CN497" s="34">
        <v>0.99446773383012899</v>
      </c>
      <c r="CO497" s="34">
        <v>0.99440574772959678</v>
      </c>
      <c r="CP497" s="34">
        <v>0.99434376549271597</v>
      </c>
      <c r="CQ497" s="34">
        <v>0.99428178711924564</v>
      </c>
      <c r="CR497" s="34">
        <v>0.99418882289425126</v>
      </c>
      <c r="CS497" s="34">
        <v>0.99409586736130684</v>
      </c>
      <c r="CT497" s="34">
        <v>0.99400292051959993</v>
      </c>
      <c r="CU497" s="34">
        <v>0.99390998236831796</v>
      </c>
      <c r="CV497" s="34">
        <v>0.99381705290664812</v>
      </c>
      <c r="CW497" s="34">
        <v>0.99372413213377797</v>
      </c>
      <c r="CX497" s="34">
        <v>0.99363122004889526</v>
      </c>
      <c r="CY497" s="34">
        <v>0.99353831665118764</v>
      </c>
      <c r="CZ497" s="34">
        <v>0.99344542193984309</v>
      </c>
      <c r="DA497" s="34">
        <v>0.99335253591404893</v>
      </c>
      <c r="DB497" s="34">
        <v>0.99325965857299336</v>
      </c>
    </row>
    <row r="498" spans="1:106" x14ac:dyDescent="0.2">
      <c r="A498" s="13">
        <f t="shared" ca="1" si="7"/>
        <v>44966</v>
      </c>
      <c r="B498" s="34">
        <v>1.0000623348172251</v>
      </c>
      <c r="C498" s="34">
        <v>1</v>
      </c>
      <c r="D498" s="34">
        <v>0.99993766906816206</v>
      </c>
      <c r="E498" s="34">
        <v>0.99987534202146944</v>
      </c>
      <c r="F498" s="34">
        <v>0.99981301885967966</v>
      </c>
      <c r="G498" s="34">
        <v>0.99975069958255058</v>
      </c>
      <c r="H498" s="34">
        <v>0.99968838418983996</v>
      </c>
      <c r="I498" s="34">
        <v>0.9996260726813061</v>
      </c>
      <c r="J498" s="34">
        <v>0.99956376505670663</v>
      </c>
      <c r="K498" s="34">
        <v>0.99950146131579942</v>
      </c>
      <c r="L498" s="34">
        <v>0.99943916145834222</v>
      </c>
      <c r="M498" s="34">
        <v>0.99937686548409332</v>
      </c>
      <c r="N498" s="34">
        <v>0.99931457339281049</v>
      </c>
      <c r="O498" s="34">
        <v>0.9992522851842518</v>
      </c>
      <c r="P498" s="34">
        <v>0.99919000085817533</v>
      </c>
      <c r="Q498" s="34">
        <v>0.99912772041433895</v>
      </c>
      <c r="R498" s="34">
        <v>0.99906544385250051</v>
      </c>
      <c r="S498" s="34">
        <v>0.99900317117241821</v>
      </c>
      <c r="T498" s="34">
        <v>0.99894090237385014</v>
      </c>
      <c r="U498" s="34">
        <v>0.99887863745655447</v>
      </c>
      <c r="V498" s="34">
        <v>0.99881637642028875</v>
      </c>
      <c r="W498" s="34">
        <v>0.99875411926481172</v>
      </c>
      <c r="X498" s="34">
        <v>0.99869186598988102</v>
      </c>
      <c r="Y498" s="34">
        <v>0.99862961659525507</v>
      </c>
      <c r="Z498" s="34">
        <v>0.99856737108069182</v>
      </c>
      <c r="AA498" s="34">
        <v>0.99850512944594971</v>
      </c>
      <c r="AB498" s="34">
        <v>0.99844289169078648</v>
      </c>
      <c r="AC498" s="34">
        <v>0.99838065781496055</v>
      </c>
      <c r="AD498" s="34">
        <v>0.9983184278182301</v>
      </c>
      <c r="AE498" s="34">
        <v>0.99825620170035334</v>
      </c>
      <c r="AF498" s="34">
        <v>0.99819397946108868</v>
      </c>
      <c r="AG498" s="34">
        <v>0.99813176110019375</v>
      </c>
      <c r="AH498" s="34">
        <v>0.99806954661742753</v>
      </c>
      <c r="AI498" s="34">
        <v>0.99800733601254787</v>
      </c>
      <c r="AJ498" s="34">
        <v>0.99794512928531343</v>
      </c>
      <c r="AK498" s="34">
        <v>0.99788292643548193</v>
      </c>
      <c r="AL498" s="34">
        <v>0.99782072746281236</v>
      </c>
      <c r="AM498" s="34">
        <v>0.99775853236706247</v>
      </c>
      <c r="AN498" s="34">
        <v>0.99769634114799088</v>
      </c>
      <c r="AO498" s="34">
        <v>0.99763415380535614</v>
      </c>
      <c r="AP498" s="34">
        <v>0.99757197033891631</v>
      </c>
      <c r="AQ498" s="34">
        <v>0.99750979074842983</v>
      </c>
      <c r="AR498" s="34">
        <v>0.99744761503365498</v>
      </c>
      <c r="AS498" s="34">
        <v>0.99738544319435074</v>
      </c>
      <c r="AT498" s="34">
        <v>0.99732327523027486</v>
      </c>
      <c r="AU498" s="34">
        <v>0.99726111114118621</v>
      </c>
      <c r="AV498" s="34">
        <v>0.9971989509268433</v>
      </c>
      <c r="AW498" s="34">
        <v>0.99713679458700422</v>
      </c>
      <c r="AX498" s="34">
        <v>0.99707464212142793</v>
      </c>
      <c r="AY498" s="34">
        <v>0.99701249352987276</v>
      </c>
      <c r="AZ498" s="34">
        <v>0.99695034881209699</v>
      </c>
      <c r="BA498" s="34">
        <v>0.99688820796785971</v>
      </c>
      <c r="BB498" s="34">
        <v>0.99682607099691889</v>
      </c>
      <c r="BC498" s="34">
        <v>0.9967639378990335</v>
      </c>
      <c r="BD498" s="34">
        <v>0.99670180867396196</v>
      </c>
      <c r="BE498" s="34">
        <v>0.99663968332146291</v>
      </c>
      <c r="BF498" s="34">
        <v>0.99657756184129487</v>
      </c>
      <c r="BG498" s="34">
        <v>0.99651544423321681</v>
      </c>
      <c r="BH498" s="34">
        <v>0.99645333049698681</v>
      </c>
      <c r="BI498" s="34">
        <v>0.99639122063236407</v>
      </c>
      <c r="BJ498" s="34">
        <v>0.99632911463910701</v>
      </c>
      <c r="BK498" s="34">
        <v>0.99626701251697447</v>
      </c>
      <c r="BL498" s="34">
        <v>0.99620491426572511</v>
      </c>
      <c r="BM498" s="34">
        <v>0.99614281988511755</v>
      </c>
      <c r="BN498" s="34">
        <v>0.99608072937491055</v>
      </c>
      <c r="BO498" s="34">
        <v>0.99601864273486307</v>
      </c>
      <c r="BP498" s="34">
        <v>0.99595655996473353</v>
      </c>
      <c r="BQ498" s="34">
        <v>0.99589448106428102</v>
      </c>
      <c r="BR498" s="34">
        <v>0.99583240603326406</v>
      </c>
      <c r="BS498" s="34">
        <v>0.99577033487144184</v>
      </c>
      <c r="BT498" s="34">
        <v>0.99570826757857278</v>
      </c>
      <c r="BU498" s="34">
        <v>0.99564620415441618</v>
      </c>
      <c r="BV498" s="34">
        <v>0.99558414459873046</v>
      </c>
      <c r="BW498" s="34">
        <v>0.99552208891127458</v>
      </c>
      <c r="BX498" s="34">
        <v>0.99546003709180764</v>
      </c>
      <c r="BY498" s="34">
        <v>0.99539798914008859</v>
      </c>
      <c r="BZ498" s="34">
        <v>0.99533594505587586</v>
      </c>
      <c r="CA498" s="34">
        <v>0.99527390483892897</v>
      </c>
      <c r="CB498" s="34">
        <v>0.99521186848900656</v>
      </c>
      <c r="CC498" s="34">
        <v>0.99514983600586759</v>
      </c>
      <c r="CD498" s="34">
        <v>0.99508780738927105</v>
      </c>
      <c r="CE498" s="34">
        <v>0.99502578263897612</v>
      </c>
      <c r="CF498" s="34">
        <v>0.99496376175474166</v>
      </c>
      <c r="CG498" s="34">
        <v>0.99490174473632664</v>
      </c>
      <c r="CH498" s="34">
        <v>0.99483973158349004</v>
      </c>
      <c r="CI498" s="34">
        <v>0.99477772229599115</v>
      </c>
      <c r="CJ498" s="34">
        <v>0.99471571687358906</v>
      </c>
      <c r="CK498" s="34">
        <v>0.99465371531604274</v>
      </c>
      <c r="CL498" s="34">
        <v>0.99459171762311116</v>
      </c>
      <c r="CM498" s="34">
        <v>0.9945297237945534</v>
      </c>
      <c r="CN498" s="34">
        <v>0.99446773383012899</v>
      </c>
      <c r="CO498" s="34">
        <v>0.99440574772959678</v>
      </c>
      <c r="CP498" s="34">
        <v>0.99434376549271597</v>
      </c>
      <c r="CQ498" s="34">
        <v>0.99428178711924564</v>
      </c>
      <c r="CR498" s="34">
        <v>0.99418882289425126</v>
      </c>
      <c r="CS498" s="34">
        <v>0.99409586736130684</v>
      </c>
      <c r="CT498" s="34">
        <v>0.99400292051959993</v>
      </c>
      <c r="CU498" s="34">
        <v>0.99390998236831796</v>
      </c>
      <c r="CV498" s="34">
        <v>0.99381705290664812</v>
      </c>
      <c r="CW498" s="34">
        <v>0.99372413213377797</v>
      </c>
      <c r="CX498" s="34">
        <v>0.99363122004889526</v>
      </c>
      <c r="CY498" s="34">
        <v>0.99353831665118764</v>
      </c>
      <c r="CZ498" s="34">
        <v>0.99344542193984309</v>
      </c>
      <c r="DA498" s="34">
        <v>0.99335253591404893</v>
      </c>
      <c r="DB498" s="34">
        <v>0.99325965857299336</v>
      </c>
    </row>
    <row r="499" spans="1:106" x14ac:dyDescent="0.2">
      <c r="A499" s="13">
        <f t="shared" ca="1" si="7"/>
        <v>44967</v>
      </c>
      <c r="B499" s="34">
        <v>1.0000623348172251</v>
      </c>
      <c r="C499" s="34">
        <v>1</v>
      </c>
      <c r="D499" s="34">
        <v>0.99993766906816206</v>
      </c>
      <c r="E499" s="34">
        <v>0.99987534202146944</v>
      </c>
      <c r="F499" s="34">
        <v>0.99981301885967966</v>
      </c>
      <c r="G499" s="34">
        <v>0.99975069958255058</v>
      </c>
      <c r="H499" s="34">
        <v>0.99968838418983996</v>
      </c>
      <c r="I499" s="34">
        <v>0.9996260726813061</v>
      </c>
      <c r="J499" s="34">
        <v>0.99956376505670663</v>
      </c>
      <c r="K499" s="34">
        <v>0.99950146131579942</v>
      </c>
      <c r="L499" s="34">
        <v>0.99943916145834222</v>
      </c>
      <c r="M499" s="34">
        <v>0.99937686548409332</v>
      </c>
      <c r="N499" s="34">
        <v>0.99931457339281049</v>
      </c>
      <c r="O499" s="34">
        <v>0.9992522851842518</v>
      </c>
      <c r="P499" s="34">
        <v>0.99919000085817533</v>
      </c>
      <c r="Q499" s="34">
        <v>0.99912772041433895</v>
      </c>
      <c r="R499" s="34">
        <v>0.99906544385250051</v>
      </c>
      <c r="S499" s="34">
        <v>0.99900317117241821</v>
      </c>
      <c r="T499" s="34">
        <v>0.99894090237385014</v>
      </c>
      <c r="U499" s="34">
        <v>0.99887863745655447</v>
      </c>
      <c r="V499" s="34">
        <v>0.99881637642028875</v>
      </c>
      <c r="W499" s="34">
        <v>0.99875411926481172</v>
      </c>
      <c r="X499" s="34">
        <v>0.99869186598988102</v>
      </c>
      <c r="Y499" s="34">
        <v>0.99862961659525507</v>
      </c>
      <c r="Z499" s="34">
        <v>0.99856737108069182</v>
      </c>
      <c r="AA499" s="34">
        <v>0.99850512944594971</v>
      </c>
      <c r="AB499" s="34">
        <v>0.99844289169078648</v>
      </c>
      <c r="AC499" s="34">
        <v>0.99838065781496055</v>
      </c>
      <c r="AD499" s="34">
        <v>0.9983184278182301</v>
      </c>
      <c r="AE499" s="34">
        <v>0.99825620170035334</v>
      </c>
      <c r="AF499" s="34">
        <v>0.99819397946108868</v>
      </c>
      <c r="AG499" s="34">
        <v>0.99813176110019375</v>
      </c>
      <c r="AH499" s="34">
        <v>0.99806954661742753</v>
      </c>
      <c r="AI499" s="34">
        <v>0.99800733601254787</v>
      </c>
      <c r="AJ499" s="34">
        <v>0.99794512928531343</v>
      </c>
      <c r="AK499" s="34">
        <v>0.99788292643548193</v>
      </c>
      <c r="AL499" s="34">
        <v>0.99782072746281236</v>
      </c>
      <c r="AM499" s="34">
        <v>0.99775853236706247</v>
      </c>
      <c r="AN499" s="34">
        <v>0.99769634114799088</v>
      </c>
      <c r="AO499" s="34">
        <v>0.99763415380535614</v>
      </c>
      <c r="AP499" s="34">
        <v>0.99757197033891631</v>
      </c>
      <c r="AQ499" s="34">
        <v>0.99750979074842983</v>
      </c>
      <c r="AR499" s="34">
        <v>0.99744761503365498</v>
      </c>
      <c r="AS499" s="34">
        <v>0.99738544319435074</v>
      </c>
      <c r="AT499" s="34">
        <v>0.99732327523027486</v>
      </c>
      <c r="AU499" s="34">
        <v>0.99726111114118621</v>
      </c>
      <c r="AV499" s="34">
        <v>0.9971989509268433</v>
      </c>
      <c r="AW499" s="34">
        <v>0.99713679458700422</v>
      </c>
      <c r="AX499" s="34">
        <v>0.99707464212142793</v>
      </c>
      <c r="AY499" s="34">
        <v>0.99701249352987276</v>
      </c>
      <c r="AZ499" s="34">
        <v>0.99695034881209699</v>
      </c>
      <c r="BA499" s="34">
        <v>0.99688820796785971</v>
      </c>
      <c r="BB499" s="34">
        <v>0.99682607099691889</v>
      </c>
      <c r="BC499" s="34">
        <v>0.9967639378990335</v>
      </c>
      <c r="BD499" s="34">
        <v>0.99670180867396196</v>
      </c>
      <c r="BE499" s="34">
        <v>0.99663968332146291</v>
      </c>
      <c r="BF499" s="34">
        <v>0.99657756184129487</v>
      </c>
      <c r="BG499" s="34">
        <v>0.99651544423321681</v>
      </c>
      <c r="BH499" s="34">
        <v>0.99645333049698681</v>
      </c>
      <c r="BI499" s="34">
        <v>0.99639122063236407</v>
      </c>
      <c r="BJ499" s="34">
        <v>0.99632911463910701</v>
      </c>
      <c r="BK499" s="34">
        <v>0.99626701251697447</v>
      </c>
      <c r="BL499" s="34">
        <v>0.99620491426572511</v>
      </c>
      <c r="BM499" s="34">
        <v>0.99614281988511755</v>
      </c>
      <c r="BN499" s="34">
        <v>0.99608072937491055</v>
      </c>
      <c r="BO499" s="34">
        <v>0.99601864273486307</v>
      </c>
      <c r="BP499" s="34">
        <v>0.99595655996473353</v>
      </c>
      <c r="BQ499" s="34">
        <v>0.99589448106428102</v>
      </c>
      <c r="BR499" s="34">
        <v>0.99583240603326406</v>
      </c>
      <c r="BS499" s="34">
        <v>0.99577033487144184</v>
      </c>
      <c r="BT499" s="34">
        <v>0.99570826757857278</v>
      </c>
      <c r="BU499" s="34">
        <v>0.99564620415441618</v>
      </c>
      <c r="BV499" s="34">
        <v>0.99558414459873046</v>
      </c>
      <c r="BW499" s="34">
        <v>0.99552208891127458</v>
      </c>
      <c r="BX499" s="34">
        <v>0.99546003709180764</v>
      </c>
      <c r="BY499" s="34">
        <v>0.99539798914008859</v>
      </c>
      <c r="BZ499" s="34">
        <v>0.99533594505587586</v>
      </c>
      <c r="CA499" s="34">
        <v>0.99527390483892897</v>
      </c>
      <c r="CB499" s="34">
        <v>0.99521186848900656</v>
      </c>
      <c r="CC499" s="34">
        <v>0.99514983600586759</v>
      </c>
      <c r="CD499" s="34">
        <v>0.99508780738927105</v>
      </c>
      <c r="CE499" s="34">
        <v>0.99502578263897612</v>
      </c>
      <c r="CF499" s="34">
        <v>0.99496376175474166</v>
      </c>
      <c r="CG499" s="34">
        <v>0.99490174473632664</v>
      </c>
      <c r="CH499" s="34">
        <v>0.99483973158349004</v>
      </c>
      <c r="CI499" s="34">
        <v>0.99477772229599115</v>
      </c>
      <c r="CJ499" s="34">
        <v>0.99471571687358906</v>
      </c>
      <c r="CK499" s="34">
        <v>0.99465371531604274</v>
      </c>
      <c r="CL499" s="34">
        <v>0.99459171762311116</v>
      </c>
      <c r="CM499" s="34">
        <v>0.9945297237945534</v>
      </c>
      <c r="CN499" s="34">
        <v>0.99446773383012899</v>
      </c>
      <c r="CO499" s="34">
        <v>0.99440574772959678</v>
      </c>
      <c r="CP499" s="34">
        <v>0.99434376549271597</v>
      </c>
      <c r="CQ499" s="34">
        <v>0.99428178711924564</v>
      </c>
      <c r="CR499" s="34">
        <v>0.99418882289425126</v>
      </c>
      <c r="CS499" s="34">
        <v>0.99409586736130684</v>
      </c>
      <c r="CT499" s="34">
        <v>0.99400292051959993</v>
      </c>
      <c r="CU499" s="34">
        <v>0.99390998236831796</v>
      </c>
      <c r="CV499" s="34">
        <v>0.99381705290664812</v>
      </c>
      <c r="CW499" s="34">
        <v>0.99372413213377797</v>
      </c>
      <c r="CX499" s="34">
        <v>0.99363122004889526</v>
      </c>
      <c r="CY499" s="34">
        <v>0.99353831665118764</v>
      </c>
      <c r="CZ499" s="34">
        <v>0.99344542193984309</v>
      </c>
      <c r="DA499" s="34">
        <v>0.99335253591404893</v>
      </c>
      <c r="DB499" s="34">
        <v>0.99325965857299336</v>
      </c>
    </row>
    <row r="500" spans="1:106" x14ac:dyDescent="0.2">
      <c r="A500" s="13">
        <f t="shared" ca="1" si="7"/>
        <v>44970</v>
      </c>
      <c r="B500" s="34">
        <v>1.0000623348172251</v>
      </c>
      <c r="C500" s="34">
        <v>1</v>
      </c>
      <c r="D500" s="34">
        <v>0.99993766906816206</v>
      </c>
      <c r="E500" s="34">
        <v>0.99987534202146944</v>
      </c>
      <c r="F500" s="34">
        <v>0.99981301885967966</v>
      </c>
      <c r="G500" s="34">
        <v>0.99975069958255058</v>
      </c>
      <c r="H500" s="34">
        <v>0.99968838418983996</v>
      </c>
      <c r="I500" s="34">
        <v>0.9996260726813061</v>
      </c>
      <c r="J500" s="34">
        <v>0.99956376505670663</v>
      </c>
      <c r="K500" s="34">
        <v>0.99950146131579942</v>
      </c>
      <c r="L500" s="34">
        <v>0.99943916145834222</v>
      </c>
      <c r="M500" s="34">
        <v>0.99937686548409332</v>
      </c>
      <c r="N500" s="34">
        <v>0.99931457339281049</v>
      </c>
      <c r="O500" s="34">
        <v>0.9992522851842518</v>
      </c>
      <c r="P500" s="34">
        <v>0.99919000085817533</v>
      </c>
      <c r="Q500" s="34">
        <v>0.99912772041433895</v>
      </c>
      <c r="R500" s="34">
        <v>0.99906544385250051</v>
      </c>
      <c r="S500" s="34">
        <v>0.99900317117241821</v>
      </c>
      <c r="T500" s="34">
        <v>0.99894090237385014</v>
      </c>
      <c r="U500" s="34">
        <v>0.99887863745655447</v>
      </c>
      <c r="V500" s="34">
        <v>0.99881637642028875</v>
      </c>
      <c r="W500" s="34">
        <v>0.99875411926481172</v>
      </c>
      <c r="X500" s="34">
        <v>0.99869186598988102</v>
      </c>
      <c r="Y500" s="34">
        <v>0.99862961659525507</v>
      </c>
      <c r="Z500" s="34">
        <v>0.99856737108069182</v>
      </c>
      <c r="AA500" s="34">
        <v>0.99850512944594971</v>
      </c>
      <c r="AB500" s="34">
        <v>0.99844289169078648</v>
      </c>
      <c r="AC500" s="34">
        <v>0.99838065781496055</v>
      </c>
      <c r="AD500" s="34">
        <v>0.9983184278182301</v>
      </c>
      <c r="AE500" s="34">
        <v>0.99825620170035334</v>
      </c>
      <c r="AF500" s="34">
        <v>0.99819397946108868</v>
      </c>
      <c r="AG500" s="34">
        <v>0.99813176110019375</v>
      </c>
      <c r="AH500" s="34">
        <v>0.99806954661742753</v>
      </c>
      <c r="AI500" s="34">
        <v>0.99800733601254787</v>
      </c>
      <c r="AJ500" s="34">
        <v>0.99794512928531343</v>
      </c>
      <c r="AK500" s="34">
        <v>0.99788292643548193</v>
      </c>
      <c r="AL500" s="34">
        <v>0.99782072746281236</v>
      </c>
      <c r="AM500" s="34">
        <v>0.99775853236706247</v>
      </c>
      <c r="AN500" s="34">
        <v>0.99769634114799088</v>
      </c>
      <c r="AO500" s="34">
        <v>0.99763415380535614</v>
      </c>
      <c r="AP500" s="34">
        <v>0.99757197033891631</v>
      </c>
      <c r="AQ500" s="34">
        <v>0.99750979074842983</v>
      </c>
      <c r="AR500" s="34">
        <v>0.99744761503365498</v>
      </c>
      <c r="AS500" s="34">
        <v>0.99738544319435074</v>
      </c>
      <c r="AT500" s="34">
        <v>0.99732327523027486</v>
      </c>
      <c r="AU500" s="34">
        <v>0.99726111114118621</v>
      </c>
      <c r="AV500" s="34">
        <v>0.9971989509268433</v>
      </c>
      <c r="AW500" s="34">
        <v>0.99713679458700422</v>
      </c>
      <c r="AX500" s="34">
        <v>0.99707464212142793</v>
      </c>
      <c r="AY500" s="34">
        <v>0.99701249352987276</v>
      </c>
      <c r="AZ500" s="34">
        <v>0.99695034881209699</v>
      </c>
      <c r="BA500" s="34">
        <v>0.99688820796785971</v>
      </c>
      <c r="BB500" s="34">
        <v>0.99682607099691889</v>
      </c>
      <c r="BC500" s="34">
        <v>0.9967639378990335</v>
      </c>
      <c r="BD500" s="34">
        <v>0.99670180867396196</v>
      </c>
      <c r="BE500" s="34">
        <v>0.99663968332146291</v>
      </c>
      <c r="BF500" s="34">
        <v>0.99657756184129487</v>
      </c>
      <c r="BG500" s="34">
        <v>0.99651544423321681</v>
      </c>
      <c r="BH500" s="34">
        <v>0.99645333049698681</v>
      </c>
      <c r="BI500" s="34">
        <v>0.99639122063236407</v>
      </c>
      <c r="BJ500" s="34">
        <v>0.99632911463910701</v>
      </c>
      <c r="BK500" s="34">
        <v>0.99626701251697447</v>
      </c>
      <c r="BL500" s="34">
        <v>0.99620491426572511</v>
      </c>
      <c r="BM500" s="34">
        <v>0.99614281988511755</v>
      </c>
      <c r="BN500" s="34">
        <v>0.99608072937491055</v>
      </c>
      <c r="BO500" s="34">
        <v>0.99601864273486307</v>
      </c>
      <c r="BP500" s="34">
        <v>0.99595655996473353</v>
      </c>
      <c r="BQ500" s="34">
        <v>0.99589448106428102</v>
      </c>
      <c r="BR500" s="34">
        <v>0.99583240603326406</v>
      </c>
      <c r="BS500" s="34">
        <v>0.99577033487144184</v>
      </c>
      <c r="BT500" s="34">
        <v>0.99570826757857278</v>
      </c>
      <c r="BU500" s="34">
        <v>0.99564620415441618</v>
      </c>
      <c r="BV500" s="34">
        <v>0.99558414459873046</v>
      </c>
      <c r="BW500" s="34">
        <v>0.99552208891127458</v>
      </c>
      <c r="BX500" s="34">
        <v>0.99546003709180764</v>
      </c>
      <c r="BY500" s="34">
        <v>0.99539798914008859</v>
      </c>
      <c r="BZ500" s="34">
        <v>0.99533594505587586</v>
      </c>
      <c r="CA500" s="34">
        <v>0.99527390483892897</v>
      </c>
      <c r="CB500" s="34">
        <v>0.99521186848900656</v>
      </c>
      <c r="CC500" s="34">
        <v>0.99514983600586759</v>
      </c>
      <c r="CD500" s="34">
        <v>0.99508780738927105</v>
      </c>
      <c r="CE500" s="34">
        <v>0.99502578263897612</v>
      </c>
      <c r="CF500" s="34">
        <v>0.99496376175474166</v>
      </c>
      <c r="CG500" s="34">
        <v>0.99490174473632664</v>
      </c>
      <c r="CH500" s="34">
        <v>0.99483973158349004</v>
      </c>
      <c r="CI500" s="34">
        <v>0.99477772229599115</v>
      </c>
      <c r="CJ500" s="34">
        <v>0.99471571687358906</v>
      </c>
      <c r="CK500" s="34">
        <v>0.99465371531604274</v>
      </c>
      <c r="CL500" s="34">
        <v>0.99459171762311116</v>
      </c>
      <c r="CM500" s="34">
        <v>0.9945297237945534</v>
      </c>
      <c r="CN500" s="34">
        <v>0.99446773383012899</v>
      </c>
      <c r="CO500" s="34">
        <v>0.99440574772959678</v>
      </c>
      <c r="CP500" s="34">
        <v>0.99434376549271597</v>
      </c>
      <c r="CQ500" s="34">
        <v>0.99428178711924564</v>
      </c>
      <c r="CR500" s="34">
        <v>0.99418882289425126</v>
      </c>
      <c r="CS500" s="34">
        <v>0.99409586736130684</v>
      </c>
      <c r="CT500" s="34">
        <v>0.99400292051959993</v>
      </c>
      <c r="CU500" s="34">
        <v>0.99390998236831796</v>
      </c>
      <c r="CV500" s="34">
        <v>0.99381705290664812</v>
      </c>
      <c r="CW500" s="34">
        <v>0.99372413213377797</v>
      </c>
      <c r="CX500" s="34">
        <v>0.99363122004889526</v>
      </c>
      <c r="CY500" s="34">
        <v>0.99353831665118764</v>
      </c>
      <c r="CZ500" s="34">
        <v>0.99344542193984309</v>
      </c>
      <c r="DA500" s="34">
        <v>0.99335253591404893</v>
      </c>
      <c r="DB500" s="34">
        <v>0.99325965857299336</v>
      </c>
    </row>
    <row r="501" spans="1:106" x14ac:dyDescent="0.2">
      <c r="A501" s="13">
        <f t="shared" ca="1" si="7"/>
        <v>44971</v>
      </c>
      <c r="B501" s="34">
        <v>1.0000623348172251</v>
      </c>
      <c r="C501" s="34">
        <v>1</v>
      </c>
      <c r="D501" s="34">
        <v>0.99993766906816206</v>
      </c>
      <c r="E501" s="34">
        <v>0.99987534202146944</v>
      </c>
      <c r="F501" s="34">
        <v>0.99981301885967966</v>
      </c>
      <c r="G501" s="34">
        <v>0.99975069958255058</v>
      </c>
      <c r="H501" s="34">
        <v>0.99968838418983996</v>
      </c>
      <c r="I501" s="34">
        <v>0.9996260726813061</v>
      </c>
      <c r="J501" s="34">
        <v>0.99956376505670663</v>
      </c>
      <c r="K501" s="34">
        <v>0.99950146131579942</v>
      </c>
      <c r="L501" s="34">
        <v>0.99943916145834222</v>
      </c>
      <c r="M501" s="34">
        <v>0.99937686548409332</v>
      </c>
      <c r="N501" s="34">
        <v>0.99931457339281049</v>
      </c>
      <c r="O501" s="34">
        <v>0.9992522851842518</v>
      </c>
      <c r="P501" s="34">
        <v>0.99919000085817533</v>
      </c>
      <c r="Q501" s="34">
        <v>0.99912772041433895</v>
      </c>
      <c r="R501" s="34">
        <v>0.99906544385250051</v>
      </c>
      <c r="S501" s="34">
        <v>0.99900317117241821</v>
      </c>
      <c r="T501" s="34">
        <v>0.99894090237385014</v>
      </c>
      <c r="U501" s="34">
        <v>0.99887863745655447</v>
      </c>
      <c r="V501" s="34">
        <v>0.99881637642028875</v>
      </c>
      <c r="W501" s="34">
        <v>0.99875411926481172</v>
      </c>
      <c r="X501" s="34">
        <v>0.99869186598988102</v>
      </c>
      <c r="Y501" s="34">
        <v>0.99862961659525507</v>
      </c>
      <c r="Z501" s="34">
        <v>0.99856737108069182</v>
      </c>
      <c r="AA501" s="34">
        <v>0.99850512944594971</v>
      </c>
      <c r="AB501" s="34">
        <v>0.99844289169078648</v>
      </c>
      <c r="AC501" s="34">
        <v>0.99838065781496055</v>
      </c>
      <c r="AD501" s="34">
        <v>0.9983184278182301</v>
      </c>
      <c r="AE501" s="34">
        <v>0.99825620170035334</v>
      </c>
      <c r="AF501" s="34">
        <v>0.99819397946108868</v>
      </c>
      <c r="AG501" s="34">
        <v>0.99813176110019375</v>
      </c>
      <c r="AH501" s="34">
        <v>0.99806954661742753</v>
      </c>
      <c r="AI501" s="34">
        <v>0.99800733601254787</v>
      </c>
      <c r="AJ501" s="34">
        <v>0.99794512928531343</v>
      </c>
      <c r="AK501" s="34">
        <v>0.99788292643548193</v>
      </c>
      <c r="AL501" s="34">
        <v>0.99782072746281236</v>
      </c>
      <c r="AM501" s="34">
        <v>0.99775853236706247</v>
      </c>
      <c r="AN501" s="34">
        <v>0.99769634114799088</v>
      </c>
      <c r="AO501" s="34">
        <v>0.99763415380535614</v>
      </c>
      <c r="AP501" s="34">
        <v>0.99757197033891631</v>
      </c>
      <c r="AQ501" s="34">
        <v>0.99750979074842983</v>
      </c>
      <c r="AR501" s="34">
        <v>0.99744761503365498</v>
      </c>
      <c r="AS501" s="34">
        <v>0.99738544319435074</v>
      </c>
      <c r="AT501" s="34">
        <v>0.99732327523027486</v>
      </c>
      <c r="AU501" s="34">
        <v>0.99726111114118621</v>
      </c>
      <c r="AV501" s="34">
        <v>0.9971989509268433</v>
      </c>
      <c r="AW501" s="34">
        <v>0.99713679458700422</v>
      </c>
      <c r="AX501" s="34">
        <v>0.99707464212142793</v>
      </c>
      <c r="AY501" s="34">
        <v>0.99701249352987276</v>
      </c>
      <c r="AZ501" s="34">
        <v>0.99695034881209699</v>
      </c>
      <c r="BA501" s="34">
        <v>0.99688820796785971</v>
      </c>
      <c r="BB501" s="34">
        <v>0.99682607099691889</v>
      </c>
      <c r="BC501" s="34">
        <v>0.9967639378990335</v>
      </c>
      <c r="BD501" s="34">
        <v>0.99670180867396196</v>
      </c>
      <c r="BE501" s="34">
        <v>0.99663968332146291</v>
      </c>
      <c r="BF501" s="34">
        <v>0.99657756184129487</v>
      </c>
      <c r="BG501" s="34">
        <v>0.99651544423321681</v>
      </c>
      <c r="BH501" s="34">
        <v>0.99645333049698681</v>
      </c>
      <c r="BI501" s="34">
        <v>0.99639122063236407</v>
      </c>
      <c r="BJ501" s="34">
        <v>0.99632911463910701</v>
      </c>
      <c r="BK501" s="34">
        <v>0.99626701251697447</v>
      </c>
      <c r="BL501" s="34">
        <v>0.99620491426572511</v>
      </c>
      <c r="BM501" s="34">
        <v>0.99614281988511755</v>
      </c>
      <c r="BN501" s="34">
        <v>0.99608072937491055</v>
      </c>
      <c r="BO501" s="34">
        <v>0.99601864273486307</v>
      </c>
      <c r="BP501" s="34">
        <v>0.99595655996473353</v>
      </c>
      <c r="BQ501" s="34">
        <v>0.99589448106428102</v>
      </c>
      <c r="BR501" s="34">
        <v>0.99583240603326406</v>
      </c>
      <c r="BS501" s="34">
        <v>0.99577033487144184</v>
      </c>
      <c r="BT501" s="34">
        <v>0.99570826757857278</v>
      </c>
      <c r="BU501" s="34">
        <v>0.99564620415441618</v>
      </c>
      <c r="BV501" s="34">
        <v>0.99558414459873046</v>
      </c>
      <c r="BW501" s="34">
        <v>0.99552208891127458</v>
      </c>
      <c r="BX501" s="34">
        <v>0.99546003709180764</v>
      </c>
      <c r="BY501" s="34">
        <v>0.99539798914008859</v>
      </c>
      <c r="BZ501" s="34">
        <v>0.99533594505587586</v>
      </c>
      <c r="CA501" s="34">
        <v>0.99527390483892897</v>
      </c>
      <c r="CB501" s="34">
        <v>0.99521186848900656</v>
      </c>
      <c r="CC501" s="34">
        <v>0.99514983600586759</v>
      </c>
      <c r="CD501" s="34">
        <v>0.99508780738927105</v>
      </c>
      <c r="CE501" s="34">
        <v>0.99502578263897612</v>
      </c>
      <c r="CF501" s="34">
        <v>0.99496376175474166</v>
      </c>
      <c r="CG501" s="34">
        <v>0.99490174473632664</v>
      </c>
      <c r="CH501" s="34">
        <v>0.99483973158349004</v>
      </c>
      <c r="CI501" s="34">
        <v>0.99477772229599115</v>
      </c>
      <c r="CJ501" s="34">
        <v>0.99471571687358906</v>
      </c>
      <c r="CK501" s="34">
        <v>0.99465371531604274</v>
      </c>
      <c r="CL501" s="34">
        <v>0.99459171762311116</v>
      </c>
      <c r="CM501" s="34">
        <v>0.9945297237945534</v>
      </c>
      <c r="CN501" s="34">
        <v>0.99446773383012899</v>
      </c>
      <c r="CO501" s="34">
        <v>0.99440574772959678</v>
      </c>
      <c r="CP501" s="34">
        <v>0.99434376549271597</v>
      </c>
      <c r="CQ501" s="34">
        <v>0.99428178711924564</v>
      </c>
      <c r="CR501" s="34">
        <v>0.99418882289425126</v>
      </c>
      <c r="CS501" s="34">
        <v>0.99409586736130684</v>
      </c>
      <c r="CT501" s="34">
        <v>0.99400292051959993</v>
      </c>
      <c r="CU501" s="34">
        <v>0.99390998236831796</v>
      </c>
      <c r="CV501" s="34">
        <v>0.99381705290664812</v>
      </c>
      <c r="CW501" s="34">
        <v>0.99372413213377797</v>
      </c>
      <c r="CX501" s="34">
        <v>0.99363122004889526</v>
      </c>
      <c r="CY501" s="34">
        <v>0.99353831665118764</v>
      </c>
      <c r="CZ501" s="34">
        <v>0.99344542193984309</v>
      </c>
      <c r="DA501" s="34">
        <v>0.99335253591404893</v>
      </c>
      <c r="DB501" s="34">
        <v>0.99325965857299336</v>
      </c>
    </row>
    <row r="502" spans="1:106" x14ac:dyDescent="0.2">
      <c r="A502" s="13">
        <f t="shared" ca="1" si="7"/>
        <v>44972</v>
      </c>
      <c r="B502" s="34">
        <v>1.0000623348172251</v>
      </c>
      <c r="C502" s="34">
        <v>1</v>
      </c>
      <c r="D502" s="34">
        <v>0.99993766906816206</v>
      </c>
      <c r="E502" s="34">
        <v>0.99987534202146944</v>
      </c>
      <c r="F502" s="34">
        <v>0.99981301885967966</v>
      </c>
      <c r="G502" s="34">
        <v>0.99975069958255058</v>
      </c>
      <c r="H502" s="34">
        <v>0.99968838418983996</v>
      </c>
      <c r="I502" s="34">
        <v>0.9996260726813061</v>
      </c>
      <c r="J502" s="34">
        <v>0.99956376505670663</v>
      </c>
      <c r="K502" s="34">
        <v>0.99950146131579942</v>
      </c>
      <c r="L502" s="34">
        <v>0.99943916145834222</v>
      </c>
      <c r="M502" s="34">
        <v>0.99937686548409332</v>
      </c>
      <c r="N502" s="34">
        <v>0.99931457339281049</v>
      </c>
      <c r="O502" s="34">
        <v>0.9992522851842518</v>
      </c>
      <c r="P502" s="34">
        <v>0.99919000085817533</v>
      </c>
      <c r="Q502" s="34">
        <v>0.99912772041433895</v>
      </c>
      <c r="R502" s="34">
        <v>0.99906544385250051</v>
      </c>
      <c r="S502" s="34">
        <v>0.99900317117241821</v>
      </c>
      <c r="T502" s="34">
        <v>0.99894090237385014</v>
      </c>
      <c r="U502" s="34">
        <v>0.99887863745655447</v>
      </c>
      <c r="V502" s="34">
        <v>0.99881637642028875</v>
      </c>
      <c r="W502" s="34">
        <v>0.99875411926481172</v>
      </c>
      <c r="X502" s="34">
        <v>0.99869186598988102</v>
      </c>
      <c r="Y502" s="34">
        <v>0.99862961659525507</v>
      </c>
      <c r="Z502" s="34">
        <v>0.99856737108069182</v>
      </c>
      <c r="AA502" s="34">
        <v>0.99850512944594971</v>
      </c>
      <c r="AB502" s="34">
        <v>0.99844289169078648</v>
      </c>
      <c r="AC502" s="34">
        <v>0.99838065781496055</v>
      </c>
      <c r="AD502" s="34">
        <v>0.9983184278182301</v>
      </c>
      <c r="AE502" s="34">
        <v>0.99825620170035334</v>
      </c>
      <c r="AF502" s="34">
        <v>0.99819397946108868</v>
      </c>
      <c r="AG502" s="34">
        <v>0.99813176110019375</v>
      </c>
      <c r="AH502" s="34">
        <v>0.99806954661742753</v>
      </c>
      <c r="AI502" s="34">
        <v>0.99800733601254787</v>
      </c>
      <c r="AJ502" s="34">
        <v>0.99794512928531343</v>
      </c>
      <c r="AK502" s="34">
        <v>0.99788292643548193</v>
      </c>
      <c r="AL502" s="34">
        <v>0.99782072746281236</v>
      </c>
      <c r="AM502" s="34">
        <v>0.99775853236706247</v>
      </c>
      <c r="AN502" s="34">
        <v>0.99769634114799088</v>
      </c>
      <c r="AO502" s="34">
        <v>0.99763415380535614</v>
      </c>
      <c r="AP502" s="34">
        <v>0.99757197033891631</v>
      </c>
      <c r="AQ502" s="34">
        <v>0.99750979074842983</v>
      </c>
      <c r="AR502" s="34">
        <v>0.99744761503365498</v>
      </c>
      <c r="AS502" s="34">
        <v>0.99738544319435074</v>
      </c>
      <c r="AT502" s="34">
        <v>0.99732327523027486</v>
      </c>
      <c r="AU502" s="34">
        <v>0.99726111114118621</v>
      </c>
      <c r="AV502" s="34">
        <v>0.9971989509268433</v>
      </c>
      <c r="AW502" s="34">
        <v>0.99713679458700422</v>
      </c>
      <c r="AX502" s="34">
        <v>0.99707464212142793</v>
      </c>
      <c r="AY502" s="34">
        <v>0.99701249352987276</v>
      </c>
      <c r="AZ502" s="34">
        <v>0.99695034881209699</v>
      </c>
      <c r="BA502" s="34">
        <v>0.99688820796785971</v>
      </c>
      <c r="BB502" s="34">
        <v>0.99682607099691889</v>
      </c>
      <c r="BC502" s="34">
        <v>0.9967639378990335</v>
      </c>
      <c r="BD502" s="34">
        <v>0.99670180867396196</v>
      </c>
      <c r="BE502" s="34">
        <v>0.99663968332146291</v>
      </c>
      <c r="BF502" s="34">
        <v>0.99657756184129487</v>
      </c>
      <c r="BG502" s="34">
        <v>0.99651544423321681</v>
      </c>
      <c r="BH502" s="34">
        <v>0.99645333049698681</v>
      </c>
      <c r="BI502" s="34">
        <v>0.99639122063236407</v>
      </c>
      <c r="BJ502" s="34">
        <v>0.99632911463910701</v>
      </c>
      <c r="BK502" s="34">
        <v>0.99626701251697447</v>
      </c>
      <c r="BL502" s="34">
        <v>0.99620491426572511</v>
      </c>
      <c r="BM502" s="34">
        <v>0.99614281988511755</v>
      </c>
      <c r="BN502" s="34">
        <v>0.99608072937491055</v>
      </c>
      <c r="BO502" s="34">
        <v>0.99601864273486307</v>
      </c>
      <c r="BP502" s="34">
        <v>0.99595655996473353</v>
      </c>
      <c r="BQ502" s="34">
        <v>0.99589448106428102</v>
      </c>
      <c r="BR502" s="34">
        <v>0.99583240603326406</v>
      </c>
      <c r="BS502" s="34">
        <v>0.99577033487144184</v>
      </c>
      <c r="BT502" s="34">
        <v>0.99570826757857278</v>
      </c>
      <c r="BU502" s="34">
        <v>0.99564620415441618</v>
      </c>
      <c r="BV502" s="34">
        <v>0.99558414459873046</v>
      </c>
      <c r="BW502" s="34">
        <v>0.99552208891127458</v>
      </c>
      <c r="BX502" s="34">
        <v>0.99546003709180764</v>
      </c>
      <c r="BY502" s="34">
        <v>0.99539798914008859</v>
      </c>
      <c r="BZ502" s="34">
        <v>0.99533594505587586</v>
      </c>
      <c r="CA502" s="34">
        <v>0.99527390483892897</v>
      </c>
      <c r="CB502" s="34">
        <v>0.99521186848900656</v>
      </c>
      <c r="CC502" s="34">
        <v>0.99514983600586759</v>
      </c>
      <c r="CD502" s="34">
        <v>0.99508780738927105</v>
      </c>
      <c r="CE502" s="34">
        <v>0.99502578263897612</v>
      </c>
      <c r="CF502" s="34">
        <v>0.99496376175474166</v>
      </c>
      <c r="CG502" s="34">
        <v>0.99490174473632664</v>
      </c>
      <c r="CH502" s="34">
        <v>0.99483973158349004</v>
      </c>
      <c r="CI502" s="34">
        <v>0.99477772229599115</v>
      </c>
      <c r="CJ502" s="34">
        <v>0.99471571687358906</v>
      </c>
      <c r="CK502" s="34">
        <v>0.99465371531604274</v>
      </c>
      <c r="CL502" s="34">
        <v>0.99459171762311116</v>
      </c>
      <c r="CM502" s="34">
        <v>0.9945297237945534</v>
      </c>
      <c r="CN502" s="34">
        <v>0.99446773383012899</v>
      </c>
      <c r="CO502" s="34">
        <v>0.99440574772959678</v>
      </c>
      <c r="CP502" s="34">
        <v>0.99434376549271597</v>
      </c>
      <c r="CQ502" s="34">
        <v>0.99428178711924564</v>
      </c>
      <c r="CR502" s="34">
        <v>0.99418882289425126</v>
      </c>
      <c r="CS502" s="34">
        <v>0.99409586736130684</v>
      </c>
      <c r="CT502" s="34">
        <v>0.99400292051959993</v>
      </c>
      <c r="CU502" s="34">
        <v>0.99390998236831796</v>
      </c>
      <c r="CV502" s="34">
        <v>0.99381705290664812</v>
      </c>
      <c r="CW502" s="34">
        <v>0.99372413213377797</v>
      </c>
      <c r="CX502" s="34">
        <v>0.99363122004889526</v>
      </c>
      <c r="CY502" s="34">
        <v>0.99353831665118764</v>
      </c>
      <c r="CZ502" s="34">
        <v>0.99344542193984309</v>
      </c>
      <c r="DA502" s="34">
        <v>0.99335253591404893</v>
      </c>
      <c r="DB502" s="34">
        <v>0.99325965857299336</v>
      </c>
    </row>
    <row r="503" spans="1:106" x14ac:dyDescent="0.2">
      <c r="A503" s="13">
        <f t="shared" ca="1" si="7"/>
        <v>44973</v>
      </c>
      <c r="B503" s="34">
        <v>1.0000623348172251</v>
      </c>
      <c r="C503" s="34">
        <v>1</v>
      </c>
      <c r="D503" s="34">
        <v>0.99993766906816206</v>
      </c>
      <c r="E503" s="34">
        <v>0.99987534202146944</v>
      </c>
      <c r="F503" s="34">
        <v>0.99981301885967966</v>
      </c>
      <c r="G503" s="34">
        <v>0.99975069958255058</v>
      </c>
      <c r="H503" s="34">
        <v>0.99968838418983996</v>
      </c>
      <c r="I503" s="34">
        <v>0.9996260726813061</v>
      </c>
      <c r="J503" s="34">
        <v>0.99956376505670663</v>
      </c>
      <c r="K503" s="34">
        <v>0.99950146131579942</v>
      </c>
      <c r="L503" s="34">
        <v>0.99943916145834222</v>
      </c>
      <c r="M503" s="34">
        <v>0.99937686548409332</v>
      </c>
      <c r="N503" s="34">
        <v>0.99931457339281049</v>
      </c>
      <c r="O503" s="34">
        <v>0.9992522851842518</v>
      </c>
      <c r="P503" s="34">
        <v>0.99919000085817533</v>
      </c>
      <c r="Q503" s="34">
        <v>0.99912772041433895</v>
      </c>
      <c r="R503" s="34">
        <v>0.99906544385250051</v>
      </c>
      <c r="S503" s="34">
        <v>0.99900317117241821</v>
      </c>
      <c r="T503" s="34">
        <v>0.99894090237385014</v>
      </c>
      <c r="U503" s="34">
        <v>0.99887863745655447</v>
      </c>
      <c r="V503" s="34">
        <v>0.99881637642028875</v>
      </c>
      <c r="W503" s="34">
        <v>0.99875411926481172</v>
      </c>
      <c r="X503" s="34">
        <v>0.99869186598988102</v>
      </c>
      <c r="Y503" s="34">
        <v>0.99862961659525507</v>
      </c>
      <c r="Z503" s="34">
        <v>0.99856737108069182</v>
      </c>
      <c r="AA503" s="34">
        <v>0.99850512944594971</v>
      </c>
      <c r="AB503" s="34">
        <v>0.99844289169078648</v>
      </c>
      <c r="AC503" s="34">
        <v>0.99838065781496055</v>
      </c>
      <c r="AD503" s="34">
        <v>0.9983184278182301</v>
      </c>
      <c r="AE503" s="34">
        <v>0.99825620170035334</v>
      </c>
      <c r="AF503" s="34">
        <v>0.99819397946108868</v>
      </c>
      <c r="AG503" s="34">
        <v>0.99813176110019375</v>
      </c>
      <c r="AH503" s="34">
        <v>0.99806954661742753</v>
      </c>
      <c r="AI503" s="34">
        <v>0.99800733601254787</v>
      </c>
      <c r="AJ503" s="34">
        <v>0.99794512928531343</v>
      </c>
      <c r="AK503" s="34">
        <v>0.99788292643548193</v>
      </c>
      <c r="AL503" s="34">
        <v>0.99782072746281236</v>
      </c>
      <c r="AM503" s="34">
        <v>0.99775853236706247</v>
      </c>
      <c r="AN503" s="34">
        <v>0.99769634114799088</v>
      </c>
      <c r="AO503" s="34">
        <v>0.99763415380535614</v>
      </c>
      <c r="AP503" s="34">
        <v>0.99757197033891631</v>
      </c>
      <c r="AQ503" s="34">
        <v>0.99750979074842983</v>
      </c>
      <c r="AR503" s="34">
        <v>0.99744761503365498</v>
      </c>
      <c r="AS503" s="34">
        <v>0.99738544319435074</v>
      </c>
      <c r="AT503" s="34">
        <v>0.99732327523027486</v>
      </c>
      <c r="AU503" s="34">
        <v>0.99726111114118621</v>
      </c>
      <c r="AV503" s="34">
        <v>0.9971989509268433</v>
      </c>
      <c r="AW503" s="34">
        <v>0.99713679458700422</v>
      </c>
      <c r="AX503" s="34">
        <v>0.99707464212142793</v>
      </c>
      <c r="AY503" s="34">
        <v>0.99701249352987276</v>
      </c>
      <c r="AZ503" s="34">
        <v>0.99695034881209699</v>
      </c>
      <c r="BA503" s="34">
        <v>0.99688820796785971</v>
      </c>
      <c r="BB503" s="34">
        <v>0.99682607099691889</v>
      </c>
      <c r="BC503" s="34">
        <v>0.9967639378990335</v>
      </c>
      <c r="BD503" s="34">
        <v>0.99670180867396196</v>
      </c>
      <c r="BE503" s="34">
        <v>0.99663968332146291</v>
      </c>
      <c r="BF503" s="34">
        <v>0.99657756184129487</v>
      </c>
      <c r="BG503" s="34">
        <v>0.99651544423321681</v>
      </c>
      <c r="BH503" s="34">
        <v>0.99645333049698681</v>
      </c>
      <c r="BI503" s="34">
        <v>0.99639122063236407</v>
      </c>
      <c r="BJ503" s="34">
        <v>0.99632911463910701</v>
      </c>
      <c r="BK503" s="34">
        <v>0.99626701251697447</v>
      </c>
      <c r="BL503" s="34">
        <v>0.99620491426572511</v>
      </c>
      <c r="BM503" s="34">
        <v>0.99614281988511755</v>
      </c>
      <c r="BN503" s="34">
        <v>0.99608072937491055</v>
      </c>
      <c r="BO503" s="34">
        <v>0.99601864273486307</v>
      </c>
      <c r="BP503" s="34">
        <v>0.99595655996473353</v>
      </c>
      <c r="BQ503" s="34">
        <v>0.99589448106428102</v>
      </c>
      <c r="BR503" s="34">
        <v>0.99583240603326406</v>
      </c>
      <c r="BS503" s="34">
        <v>0.99577033487144184</v>
      </c>
      <c r="BT503" s="34">
        <v>0.99570826757857278</v>
      </c>
      <c r="BU503" s="34">
        <v>0.99564620415441618</v>
      </c>
      <c r="BV503" s="34">
        <v>0.99558414459873046</v>
      </c>
      <c r="BW503" s="34">
        <v>0.99552208891127458</v>
      </c>
      <c r="BX503" s="34">
        <v>0.99546003709180764</v>
      </c>
      <c r="BY503" s="34">
        <v>0.99539798914008859</v>
      </c>
      <c r="BZ503" s="34">
        <v>0.99533594505587586</v>
      </c>
      <c r="CA503" s="34">
        <v>0.99527390483892897</v>
      </c>
      <c r="CB503" s="34">
        <v>0.99521186848900656</v>
      </c>
      <c r="CC503" s="34">
        <v>0.99514983600586759</v>
      </c>
      <c r="CD503" s="34">
        <v>0.99508780738927105</v>
      </c>
      <c r="CE503" s="34">
        <v>0.99502578263897612</v>
      </c>
      <c r="CF503" s="34">
        <v>0.99496376175474166</v>
      </c>
      <c r="CG503" s="34">
        <v>0.99490174473632664</v>
      </c>
      <c r="CH503" s="34">
        <v>0.99483973158349004</v>
      </c>
      <c r="CI503" s="34">
        <v>0.99477772229599115</v>
      </c>
      <c r="CJ503" s="34">
        <v>0.99471571687358906</v>
      </c>
      <c r="CK503" s="34">
        <v>0.99465371531604274</v>
      </c>
      <c r="CL503" s="34">
        <v>0.99459171762311116</v>
      </c>
      <c r="CM503" s="34">
        <v>0.9945297237945534</v>
      </c>
      <c r="CN503" s="34">
        <v>0.99446773383012899</v>
      </c>
      <c r="CO503" s="34">
        <v>0.99440574772959678</v>
      </c>
      <c r="CP503" s="34">
        <v>0.99434376549271597</v>
      </c>
      <c r="CQ503" s="34">
        <v>0.99428178711924564</v>
      </c>
      <c r="CR503" s="34">
        <v>0.99418882289425126</v>
      </c>
      <c r="CS503" s="34">
        <v>0.99409586736130684</v>
      </c>
      <c r="CT503" s="34">
        <v>0.99400292051959993</v>
      </c>
      <c r="CU503" s="34">
        <v>0.99390998236831796</v>
      </c>
      <c r="CV503" s="34">
        <v>0.99381705290664812</v>
      </c>
      <c r="CW503" s="34">
        <v>0.99372413213377797</v>
      </c>
      <c r="CX503" s="34">
        <v>0.99363122004889526</v>
      </c>
      <c r="CY503" s="34">
        <v>0.99353831665118764</v>
      </c>
      <c r="CZ503" s="34">
        <v>0.99344542193984309</v>
      </c>
      <c r="DA503" s="34">
        <v>0.99335253591404893</v>
      </c>
      <c r="DB503" s="34">
        <v>0.99325965857299336</v>
      </c>
    </row>
    <row r="504" spans="1:106" x14ac:dyDescent="0.2">
      <c r="A504" s="13">
        <f t="shared" ca="1" si="7"/>
        <v>44974</v>
      </c>
      <c r="B504" s="34">
        <v>1.0000623348172251</v>
      </c>
      <c r="C504" s="34">
        <v>1</v>
      </c>
      <c r="D504" s="34">
        <v>0.99993766906816206</v>
      </c>
      <c r="E504" s="34">
        <v>0.99987534202146944</v>
      </c>
      <c r="F504" s="34">
        <v>0.99981301885967966</v>
      </c>
      <c r="G504" s="34">
        <v>0.99975069958255058</v>
      </c>
      <c r="H504" s="34">
        <v>0.99968838418983996</v>
      </c>
      <c r="I504" s="34">
        <v>0.9996260726813061</v>
      </c>
      <c r="J504" s="34">
        <v>0.99956376505670663</v>
      </c>
      <c r="K504" s="34">
        <v>0.99950146131579942</v>
      </c>
      <c r="L504" s="34">
        <v>0.99943916145834222</v>
      </c>
      <c r="M504" s="34">
        <v>0.99937686548409332</v>
      </c>
      <c r="N504" s="34">
        <v>0.99931457339281049</v>
      </c>
      <c r="O504" s="34">
        <v>0.9992522851842518</v>
      </c>
      <c r="P504" s="34">
        <v>0.99919000085817533</v>
      </c>
      <c r="Q504" s="34">
        <v>0.99912772041433895</v>
      </c>
      <c r="R504" s="34">
        <v>0.99906544385250051</v>
      </c>
      <c r="S504" s="34">
        <v>0.99900317117241821</v>
      </c>
      <c r="T504" s="34">
        <v>0.99894090237385014</v>
      </c>
      <c r="U504" s="34">
        <v>0.99887863745655447</v>
      </c>
      <c r="V504" s="34">
        <v>0.99881637642028875</v>
      </c>
      <c r="W504" s="34">
        <v>0.99875411926481172</v>
      </c>
      <c r="X504" s="34">
        <v>0.99869186598988102</v>
      </c>
      <c r="Y504" s="34">
        <v>0.99862961659525507</v>
      </c>
      <c r="Z504" s="34">
        <v>0.99856737108069182</v>
      </c>
      <c r="AA504" s="34">
        <v>0.99850512944594971</v>
      </c>
      <c r="AB504" s="34">
        <v>0.99844289169078648</v>
      </c>
      <c r="AC504" s="34">
        <v>0.99838065781496055</v>
      </c>
      <c r="AD504" s="34">
        <v>0.9983184278182301</v>
      </c>
      <c r="AE504" s="34">
        <v>0.99825620170035334</v>
      </c>
      <c r="AF504" s="34">
        <v>0.99819397946108868</v>
      </c>
      <c r="AG504" s="34">
        <v>0.99813176110019375</v>
      </c>
      <c r="AH504" s="34">
        <v>0.99806954661742753</v>
      </c>
      <c r="AI504" s="34">
        <v>0.99800733601254787</v>
      </c>
      <c r="AJ504" s="34">
        <v>0.99794512928531343</v>
      </c>
      <c r="AK504" s="34">
        <v>0.99788292643548193</v>
      </c>
      <c r="AL504" s="34">
        <v>0.99782072746281236</v>
      </c>
      <c r="AM504" s="34">
        <v>0.99775853236706247</v>
      </c>
      <c r="AN504" s="34">
        <v>0.99769634114799088</v>
      </c>
      <c r="AO504" s="34">
        <v>0.99763415380535614</v>
      </c>
      <c r="AP504" s="34">
        <v>0.99757197033891631</v>
      </c>
      <c r="AQ504" s="34">
        <v>0.99750979074842983</v>
      </c>
      <c r="AR504" s="34">
        <v>0.99744761503365498</v>
      </c>
      <c r="AS504" s="34">
        <v>0.99738544319435074</v>
      </c>
      <c r="AT504" s="34">
        <v>0.99732327523027486</v>
      </c>
      <c r="AU504" s="34">
        <v>0.99726111114118621</v>
      </c>
      <c r="AV504" s="34">
        <v>0.9971989509268433</v>
      </c>
      <c r="AW504" s="34">
        <v>0.99713679458700422</v>
      </c>
      <c r="AX504" s="34">
        <v>0.99707464212142793</v>
      </c>
      <c r="AY504" s="34">
        <v>0.99701249352987276</v>
      </c>
      <c r="AZ504" s="34">
        <v>0.99695034881209699</v>
      </c>
      <c r="BA504" s="34">
        <v>0.99688820796785971</v>
      </c>
      <c r="BB504" s="34">
        <v>0.99682607099691889</v>
      </c>
      <c r="BC504" s="34">
        <v>0.9967639378990335</v>
      </c>
      <c r="BD504" s="34">
        <v>0.99670180867396196</v>
      </c>
      <c r="BE504" s="34">
        <v>0.99663968332146291</v>
      </c>
      <c r="BF504" s="34">
        <v>0.99657756184129487</v>
      </c>
      <c r="BG504" s="34">
        <v>0.99651544423321681</v>
      </c>
      <c r="BH504" s="34">
        <v>0.99645333049698681</v>
      </c>
      <c r="BI504" s="34">
        <v>0.99639122063236407</v>
      </c>
      <c r="BJ504" s="34">
        <v>0.99632911463910701</v>
      </c>
      <c r="BK504" s="34">
        <v>0.99626701251697447</v>
      </c>
      <c r="BL504" s="34">
        <v>0.99620491426572511</v>
      </c>
      <c r="BM504" s="34">
        <v>0.99614281988511755</v>
      </c>
      <c r="BN504" s="34">
        <v>0.99608072937491055</v>
      </c>
      <c r="BO504" s="34">
        <v>0.99601864273486307</v>
      </c>
      <c r="BP504" s="34">
        <v>0.99595655996473353</v>
      </c>
      <c r="BQ504" s="34">
        <v>0.99589448106428102</v>
      </c>
      <c r="BR504" s="34">
        <v>0.99583240603326406</v>
      </c>
      <c r="BS504" s="34">
        <v>0.99577033487144184</v>
      </c>
      <c r="BT504" s="34">
        <v>0.99570826757857278</v>
      </c>
      <c r="BU504" s="34">
        <v>0.99564620415441618</v>
      </c>
      <c r="BV504" s="34">
        <v>0.99558414459873046</v>
      </c>
      <c r="BW504" s="34">
        <v>0.99552208891127458</v>
      </c>
      <c r="BX504" s="34">
        <v>0.99546003709180764</v>
      </c>
      <c r="BY504" s="34">
        <v>0.99539798914008859</v>
      </c>
      <c r="BZ504" s="34">
        <v>0.99533594505587586</v>
      </c>
      <c r="CA504" s="34">
        <v>0.99527390483892897</v>
      </c>
      <c r="CB504" s="34">
        <v>0.99521186848900656</v>
      </c>
      <c r="CC504" s="34">
        <v>0.99514983600586759</v>
      </c>
      <c r="CD504" s="34">
        <v>0.99508780738927105</v>
      </c>
      <c r="CE504" s="34">
        <v>0.99502578263897612</v>
      </c>
      <c r="CF504" s="34">
        <v>0.99496376175474166</v>
      </c>
      <c r="CG504" s="34">
        <v>0.99490174473632664</v>
      </c>
      <c r="CH504" s="34">
        <v>0.99483973158349004</v>
      </c>
      <c r="CI504" s="34">
        <v>0.99477772229599115</v>
      </c>
      <c r="CJ504" s="34">
        <v>0.99471571687358906</v>
      </c>
      <c r="CK504" s="34">
        <v>0.99465371531604274</v>
      </c>
      <c r="CL504" s="34">
        <v>0.99459171762311116</v>
      </c>
      <c r="CM504" s="34">
        <v>0.9945297237945534</v>
      </c>
      <c r="CN504" s="34">
        <v>0.99446773383012899</v>
      </c>
      <c r="CO504" s="34">
        <v>0.99440574772959678</v>
      </c>
      <c r="CP504" s="34">
        <v>0.99434376549271597</v>
      </c>
      <c r="CQ504" s="34">
        <v>0.99428178711924564</v>
      </c>
      <c r="CR504" s="34">
        <v>0.99418882289425126</v>
      </c>
      <c r="CS504" s="34">
        <v>0.99409586736130684</v>
      </c>
      <c r="CT504" s="34">
        <v>0.99400292051959993</v>
      </c>
      <c r="CU504" s="34">
        <v>0.99390998236831796</v>
      </c>
      <c r="CV504" s="34">
        <v>0.99381705290664812</v>
      </c>
      <c r="CW504" s="34">
        <v>0.99372413213377797</v>
      </c>
      <c r="CX504" s="34">
        <v>0.99363122004889526</v>
      </c>
      <c r="CY504" s="34">
        <v>0.99353831665118764</v>
      </c>
      <c r="CZ504" s="34">
        <v>0.99344542193984309</v>
      </c>
      <c r="DA504" s="34">
        <v>0.99335253591404893</v>
      </c>
      <c r="DB504" s="34">
        <v>0.99325965857299336</v>
      </c>
    </row>
    <row r="505" spans="1:106" x14ac:dyDescent="0.2">
      <c r="A505" s="13">
        <f t="shared" ca="1" si="7"/>
        <v>44977</v>
      </c>
      <c r="B505" s="34">
        <v>1.0000623348172251</v>
      </c>
      <c r="C505" s="34">
        <v>1</v>
      </c>
      <c r="D505" s="34">
        <v>0.99993766906816206</v>
      </c>
      <c r="E505" s="34">
        <v>0.99987534202146944</v>
      </c>
      <c r="F505" s="34">
        <v>0.99981301885967966</v>
      </c>
      <c r="G505" s="34">
        <v>0.99975069958255058</v>
      </c>
      <c r="H505" s="34">
        <v>0.99968838418983996</v>
      </c>
      <c r="I505" s="34">
        <v>0.9996260726813061</v>
      </c>
      <c r="J505" s="34">
        <v>0.99956376505670663</v>
      </c>
      <c r="K505" s="34">
        <v>0.99950146131579942</v>
      </c>
      <c r="L505" s="34">
        <v>0.99943916145834222</v>
      </c>
      <c r="M505" s="34">
        <v>0.99937686548409332</v>
      </c>
      <c r="N505" s="34">
        <v>0.99931457339281049</v>
      </c>
      <c r="O505" s="34">
        <v>0.9992522851842518</v>
      </c>
      <c r="P505" s="34">
        <v>0.99919000085817533</v>
      </c>
      <c r="Q505" s="34">
        <v>0.99912772041433895</v>
      </c>
      <c r="R505" s="34">
        <v>0.99906544385250051</v>
      </c>
      <c r="S505" s="34">
        <v>0.99900317117241821</v>
      </c>
      <c r="T505" s="34">
        <v>0.99894090237385014</v>
      </c>
      <c r="U505" s="34">
        <v>0.99887863745655447</v>
      </c>
      <c r="V505" s="34">
        <v>0.99881637642028875</v>
      </c>
      <c r="W505" s="34">
        <v>0.99875411926481172</v>
      </c>
      <c r="X505" s="34">
        <v>0.99869186598988102</v>
      </c>
      <c r="Y505" s="34">
        <v>0.99862961659525507</v>
      </c>
      <c r="Z505" s="34">
        <v>0.99856737108069182</v>
      </c>
      <c r="AA505" s="34">
        <v>0.99850512944594971</v>
      </c>
      <c r="AB505" s="34">
        <v>0.99844289169078648</v>
      </c>
      <c r="AC505" s="34">
        <v>0.99838065781496055</v>
      </c>
      <c r="AD505" s="34">
        <v>0.9983184278182301</v>
      </c>
      <c r="AE505" s="34">
        <v>0.99825620170035334</v>
      </c>
      <c r="AF505" s="34">
        <v>0.99819397946108868</v>
      </c>
      <c r="AG505" s="34">
        <v>0.99813176110019375</v>
      </c>
      <c r="AH505" s="34">
        <v>0.99806954661742753</v>
      </c>
      <c r="AI505" s="34">
        <v>0.99800733601254787</v>
      </c>
      <c r="AJ505" s="34">
        <v>0.99794512928531343</v>
      </c>
      <c r="AK505" s="34">
        <v>0.99788292643548193</v>
      </c>
      <c r="AL505" s="34">
        <v>0.99782072746281236</v>
      </c>
      <c r="AM505" s="34">
        <v>0.99775853236706247</v>
      </c>
      <c r="AN505" s="34">
        <v>0.99769634114799088</v>
      </c>
      <c r="AO505" s="34">
        <v>0.99763415380535614</v>
      </c>
      <c r="AP505" s="34">
        <v>0.99757197033891631</v>
      </c>
      <c r="AQ505" s="34">
        <v>0.99750979074842983</v>
      </c>
      <c r="AR505" s="34">
        <v>0.99744761503365498</v>
      </c>
      <c r="AS505" s="34">
        <v>0.99738544319435074</v>
      </c>
      <c r="AT505" s="34">
        <v>0.99732327523027486</v>
      </c>
      <c r="AU505" s="34">
        <v>0.99726111114118621</v>
      </c>
      <c r="AV505" s="34">
        <v>0.9971989509268433</v>
      </c>
      <c r="AW505" s="34">
        <v>0.99713679458700422</v>
      </c>
      <c r="AX505" s="34">
        <v>0.99707464212142793</v>
      </c>
      <c r="AY505" s="34">
        <v>0.99701249352987276</v>
      </c>
      <c r="AZ505" s="34">
        <v>0.99695034881209699</v>
      </c>
      <c r="BA505" s="34">
        <v>0.99688820796785971</v>
      </c>
      <c r="BB505" s="34">
        <v>0.99682607099691889</v>
      </c>
      <c r="BC505" s="34">
        <v>0.9967639378990335</v>
      </c>
      <c r="BD505" s="34">
        <v>0.99670180867396196</v>
      </c>
      <c r="BE505" s="34">
        <v>0.99663968332146291</v>
      </c>
      <c r="BF505" s="34">
        <v>0.99657756184129487</v>
      </c>
      <c r="BG505" s="34">
        <v>0.99651544423321681</v>
      </c>
      <c r="BH505" s="34">
        <v>0.99645333049698681</v>
      </c>
      <c r="BI505" s="34">
        <v>0.99639122063236407</v>
      </c>
      <c r="BJ505" s="34">
        <v>0.99632911463910701</v>
      </c>
      <c r="BK505" s="34">
        <v>0.99626701251697447</v>
      </c>
      <c r="BL505" s="34">
        <v>0.99620491426572511</v>
      </c>
      <c r="BM505" s="34">
        <v>0.99614281988511755</v>
      </c>
      <c r="BN505" s="34">
        <v>0.99608072937491055</v>
      </c>
      <c r="BO505" s="34">
        <v>0.99601864273486307</v>
      </c>
      <c r="BP505" s="34">
        <v>0.99595655996473353</v>
      </c>
      <c r="BQ505" s="34">
        <v>0.99589448106428102</v>
      </c>
      <c r="BR505" s="34">
        <v>0.99583240603326406</v>
      </c>
      <c r="BS505" s="34">
        <v>0.99577033487144184</v>
      </c>
      <c r="BT505" s="34">
        <v>0.99570826757857278</v>
      </c>
      <c r="BU505" s="34">
        <v>0.99564620415441618</v>
      </c>
      <c r="BV505" s="34">
        <v>0.99558414459873046</v>
      </c>
      <c r="BW505" s="34">
        <v>0.99552208891127458</v>
      </c>
      <c r="BX505" s="34">
        <v>0.99546003709180764</v>
      </c>
      <c r="BY505" s="34">
        <v>0.99539798914008859</v>
      </c>
      <c r="BZ505" s="34">
        <v>0.99533594505587586</v>
      </c>
      <c r="CA505" s="34">
        <v>0.99527390483892897</v>
      </c>
      <c r="CB505" s="34">
        <v>0.99521186848900656</v>
      </c>
      <c r="CC505" s="34">
        <v>0.99514983600586759</v>
      </c>
      <c r="CD505" s="34">
        <v>0.99508780738927105</v>
      </c>
      <c r="CE505" s="34">
        <v>0.99502578263897612</v>
      </c>
      <c r="CF505" s="34">
        <v>0.99496376175474166</v>
      </c>
      <c r="CG505" s="34">
        <v>0.99490174473632664</v>
      </c>
      <c r="CH505" s="34">
        <v>0.99483973158349004</v>
      </c>
      <c r="CI505" s="34">
        <v>0.99477772229599115</v>
      </c>
      <c r="CJ505" s="34">
        <v>0.99471571687358906</v>
      </c>
      <c r="CK505" s="34">
        <v>0.99465371531604274</v>
      </c>
      <c r="CL505" s="34">
        <v>0.99459171762311116</v>
      </c>
      <c r="CM505" s="34">
        <v>0.9945297237945534</v>
      </c>
      <c r="CN505" s="34">
        <v>0.99446773383012899</v>
      </c>
      <c r="CO505" s="34">
        <v>0.99440574772959678</v>
      </c>
      <c r="CP505" s="34">
        <v>0.99434376549271597</v>
      </c>
      <c r="CQ505" s="34">
        <v>0.99428178711924564</v>
      </c>
      <c r="CR505" s="34">
        <v>0.99418882289425126</v>
      </c>
      <c r="CS505" s="34">
        <v>0.99409586736130684</v>
      </c>
      <c r="CT505" s="34">
        <v>0.99400292051959993</v>
      </c>
      <c r="CU505" s="34">
        <v>0.99390998236831796</v>
      </c>
      <c r="CV505" s="34">
        <v>0.99381705290664812</v>
      </c>
      <c r="CW505" s="34">
        <v>0.99372413213377797</v>
      </c>
      <c r="CX505" s="34">
        <v>0.99363122004889526</v>
      </c>
      <c r="CY505" s="34">
        <v>0.99353831665118764</v>
      </c>
      <c r="CZ505" s="34">
        <v>0.99344542193984309</v>
      </c>
      <c r="DA505" s="34">
        <v>0.99335253591404893</v>
      </c>
      <c r="DB505" s="34">
        <v>0.99325965857299336</v>
      </c>
    </row>
    <row r="506" spans="1:106" x14ac:dyDescent="0.2">
      <c r="A506" s="13">
        <f t="shared" ca="1" si="7"/>
        <v>44978</v>
      </c>
      <c r="B506" s="34">
        <v>1.0000623348172251</v>
      </c>
      <c r="C506" s="34">
        <v>1</v>
      </c>
      <c r="D506" s="34">
        <v>0.99993766906816206</v>
      </c>
      <c r="E506" s="34">
        <v>0.99987534202146944</v>
      </c>
      <c r="F506" s="34">
        <v>0.99981301885967966</v>
      </c>
      <c r="G506" s="34">
        <v>0.99975069958255058</v>
      </c>
      <c r="H506" s="34">
        <v>0.99968838418983996</v>
      </c>
      <c r="I506" s="34">
        <v>0.9996260726813061</v>
      </c>
      <c r="J506" s="34">
        <v>0.99956376505670663</v>
      </c>
      <c r="K506" s="34">
        <v>0.99950146131579942</v>
      </c>
      <c r="L506" s="34">
        <v>0.99943916145834222</v>
      </c>
      <c r="M506" s="34">
        <v>0.99937686548409332</v>
      </c>
      <c r="N506" s="34">
        <v>0.99931457339281049</v>
      </c>
      <c r="O506" s="34">
        <v>0.9992522851842518</v>
      </c>
      <c r="P506" s="34">
        <v>0.99919000085817533</v>
      </c>
      <c r="Q506" s="34">
        <v>0.99912772041433895</v>
      </c>
      <c r="R506" s="34">
        <v>0.99906544385250051</v>
      </c>
      <c r="S506" s="34">
        <v>0.99900317117241821</v>
      </c>
      <c r="T506" s="34">
        <v>0.99894090237385014</v>
      </c>
      <c r="U506" s="34">
        <v>0.99887863745655447</v>
      </c>
      <c r="V506" s="34">
        <v>0.99881637642028875</v>
      </c>
      <c r="W506" s="34">
        <v>0.99875411926481172</v>
      </c>
      <c r="X506" s="34">
        <v>0.99869186598988102</v>
      </c>
      <c r="Y506" s="34">
        <v>0.99862961659525507</v>
      </c>
      <c r="Z506" s="34">
        <v>0.99856737108069182</v>
      </c>
      <c r="AA506" s="34">
        <v>0.99850512944594971</v>
      </c>
      <c r="AB506" s="34">
        <v>0.99844289169078648</v>
      </c>
      <c r="AC506" s="34">
        <v>0.99838065781496055</v>
      </c>
      <c r="AD506" s="34">
        <v>0.9983184278182301</v>
      </c>
      <c r="AE506" s="34">
        <v>0.99825620170035334</v>
      </c>
      <c r="AF506" s="34">
        <v>0.99819397946108868</v>
      </c>
      <c r="AG506" s="34">
        <v>0.99813176110019375</v>
      </c>
      <c r="AH506" s="34">
        <v>0.99806954661742753</v>
      </c>
      <c r="AI506" s="34">
        <v>0.99800733601254787</v>
      </c>
      <c r="AJ506" s="34">
        <v>0.99794512928531343</v>
      </c>
      <c r="AK506" s="34">
        <v>0.99788292643548193</v>
      </c>
      <c r="AL506" s="34">
        <v>0.99782072746281236</v>
      </c>
      <c r="AM506" s="34">
        <v>0.99775853236706247</v>
      </c>
      <c r="AN506" s="34">
        <v>0.99769634114799088</v>
      </c>
      <c r="AO506" s="34">
        <v>0.99763415380535614</v>
      </c>
      <c r="AP506" s="34">
        <v>0.99757197033891631</v>
      </c>
      <c r="AQ506" s="34">
        <v>0.99750979074842983</v>
      </c>
      <c r="AR506" s="34">
        <v>0.99744761503365498</v>
      </c>
      <c r="AS506" s="34">
        <v>0.99738544319435074</v>
      </c>
      <c r="AT506" s="34">
        <v>0.99732327523027486</v>
      </c>
      <c r="AU506" s="34">
        <v>0.99726111114118621</v>
      </c>
      <c r="AV506" s="34">
        <v>0.9971989509268433</v>
      </c>
      <c r="AW506" s="34">
        <v>0.99713679458700422</v>
      </c>
      <c r="AX506" s="34">
        <v>0.99707464212142793</v>
      </c>
      <c r="AY506" s="34">
        <v>0.99701249352987276</v>
      </c>
      <c r="AZ506" s="34">
        <v>0.99695034881209699</v>
      </c>
      <c r="BA506" s="34">
        <v>0.99688820796785971</v>
      </c>
      <c r="BB506" s="34">
        <v>0.99682607099691889</v>
      </c>
      <c r="BC506" s="34">
        <v>0.9967639378990335</v>
      </c>
      <c r="BD506" s="34">
        <v>0.99670180867396196</v>
      </c>
      <c r="BE506" s="34">
        <v>0.99663968332146291</v>
      </c>
      <c r="BF506" s="34">
        <v>0.99657756184129487</v>
      </c>
      <c r="BG506" s="34">
        <v>0.99651544423321681</v>
      </c>
      <c r="BH506" s="34">
        <v>0.99645333049698681</v>
      </c>
      <c r="BI506" s="34">
        <v>0.99639122063236407</v>
      </c>
      <c r="BJ506" s="34">
        <v>0.99632911463910701</v>
      </c>
      <c r="BK506" s="34">
        <v>0.99626701251697447</v>
      </c>
      <c r="BL506" s="34">
        <v>0.99620491426572511</v>
      </c>
      <c r="BM506" s="34">
        <v>0.99614281988511755</v>
      </c>
      <c r="BN506" s="34">
        <v>0.99608072937491055</v>
      </c>
      <c r="BO506" s="34">
        <v>0.99601864273486307</v>
      </c>
      <c r="BP506" s="34">
        <v>0.99595655996473353</v>
      </c>
      <c r="BQ506" s="34">
        <v>0.99589448106428102</v>
      </c>
      <c r="BR506" s="34">
        <v>0.99583240603326406</v>
      </c>
      <c r="BS506" s="34">
        <v>0.99577033487144184</v>
      </c>
      <c r="BT506" s="34">
        <v>0.99570826757857278</v>
      </c>
      <c r="BU506" s="34">
        <v>0.99564620415441618</v>
      </c>
      <c r="BV506" s="34">
        <v>0.99558414459873046</v>
      </c>
      <c r="BW506" s="34">
        <v>0.99552208891127458</v>
      </c>
      <c r="BX506" s="34">
        <v>0.99546003709180764</v>
      </c>
      <c r="BY506" s="34">
        <v>0.99539798914008859</v>
      </c>
      <c r="BZ506" s="34">
        <v>0.99533594505587586</v>
      </c>
      <c r="CA506" s="34">
        <v>0.99527390483892897</v>
      </c>
      <c r="CB506" s="34">
        <v>0.99521186848900656</v>
      </c>
      <c r="CC506" s="34">
        <v>0.99514983600586759</v>
      </c>
      <c r="CD506" s="34">
        <v>0.99508780738927105</v>
      </c>
      <c r="CE506" s="34">
        <v>0.99502578263897612</v>
      </c>
      <c r="CF506" s="34">
        <v>0.99496376175474166</v>
      </c>
      <c r="CG506" s="34">
        <v>0.99490174473632664</v>
      </c>
      <c r="CH506" s="34">
        <v>0.99483973158349004</v>
      </c>
      <c r="CI506" s="34">
        <v>0.99477772229599115</v>
      </c>
      <c r="CJ506" s="34">
        <v>0.99471571687358906</v>
      </c>
      <c r="CK506" s="34">
        <v>0.99465371531604274</v>
      </c>
      <c r="CL506" s="34">
        <v>0.99459171762311116</v>
      </c>
      <c r="CM506" s="34">
        <v>0.9945297237945534</v>
      </c>
      <c r="CN506" s="34">
        <v>0.99446773383012899</v>
      </c>
      <c r="CO506" s="34">
        <v>0.99440574772959678</v>
      </c>
      <c r="CP506" s="34">
        <v>0.99434376549271597</v>
      </c>
      <c r="CQ506" s="34">
        <v>0.99428178711924564</v>
      </c>
      <c r="CR506" s="34">
        <v>0.99418882289425126</v>
      </c>
      <c r="CS506" s="34">
        <v>0.99409586736130684</v>
      </c>
      <c r="CT506" s="34">
        <v>0.99400292051959993</v>
      </c>
      <c r="CU506" s="34">
        <v>0.99390998236831796</v>
      </c>
      <c r="CV506" s="34">
        <v>0.99381705290664812</v>
      </c>
      <c r="CW506" s="34">
        <v>0.99372413213377797</v>
      </c>
      <c r="CX506" s="34">
        <v>0.99363122004889526</v>
      </c>
      <c r="CY506" s="34">
        <v>0.99353831665118764</v>
      </c>
      <c r="CZ506" s="34">
        <v>0.99344542193984309</v>
      </c>
      <c r="DA506" s="34">
        <v>0.99335253591404893</v>
      </c>
      <c r="DB506" s="34">
        <v>0.99325965857299336</v>
      </c>
    </row>
    <row r="507" spans="1:106" x14ac:dyDescent="0.2">
      <c r="A507" s="13">
        <f t="shared" ca="1" si="7"/>
        <v>44979</v>
      </c>
      <c r="B507" s="34">
        <v>1.0000623348172251</v>
      </c>
      <c r="C507" s="34">
        <v>1</v>
      </c>
      <c r="D507" s="34">
        <v>0.99993766906816206</v>
      </c>
      <c r="E507" s="34">
        <v>0.99987534202146944</v>
      </c>
      <c r="F507" s="34">
        <v>0.99981301885967966</v>
      </c>
      <c r="G507" s="34">
        <v>0.99975069958255058</v>
      </c>
      <c r="H507" s="34">
        <v>0.99968838418983996</v>
      </c>
      <c r="I507" s="34">
        <v>0.9996260726813061</v>
      </c>
      <c r="J507" s="34">
        <v>0.99956376505670663</v>
      </c>
      <c r="K507" s="34">
        <v>0.99950146131579942</v>
      </c>
      <c r="L507" s="34">
        <v>0.99943916145834222</v>
      </c>
      <c r="M507" s="34">
        <v>0.99937686548409332</v>
      </c>
      <c r="N507" s="34">
        <v>0.99931457339281049</v>
      </c>
      <c r="O507" s="34">
        <v>0.9992522851842518</v>
      </c>
      <c r="P507" s="34">
        <v>0.99919000085817533</v>
      </c>
      <c r="Q507" s="34">
        <v>0.99912772041433895</v>
      </c>
      <c r="R507" s="34">
        <v>0.99906544385250051</v>
      </c>
      <c r="S507" s="34">
        <v>0.99900317117241821</v>
      </c>
      <c r="T507" s="34">
        <v>0.99894090237385014</v>
      </c>
      <c r="U507" s="34">
        <v>0.99887863745655447</v>
      </c>
      <c r="V507" s="34">
        <v>0.99881637642028875</v>
      </c>
      <c r="W507" s="34">
        <v>0.99875411926481172</v>
      </c>
      <c r="X507" s="34">
        <v>0.99869186598988102</v>
      </c>
      <c r="Y507" s="34">
        <v>0.99862961659525507</v>
      </c>
      <c r="Z507" s="34">
        <v>0.99856737108069182</v>
      </c>
      <c r="AA507" s="34">
        <v>0.99850512944594971</v>
      </c>
      <c r="AB507" s="34">
        <v>0.99844289169078648</v>
      </c>
      <c r="AC507" s="34">
        <v>0.99838065781496055</v>
      </c>
      <c r="AD507" s="34">
        <v>0.9983184278182301</v>
      </c>
      <c r="AE507" s="34">
        <v>0.99825620170035334</v>
      </c>
      <c r="AF507" s="34">
        <v>0.99819397946108868</v>
      </c>
      <c r="AG507" s="34">
        <v>0.99813176110019375</v>
      </c>
      <c r="AH507" s="34">
        <v>0.99806954661742753</v>
      </c>
      <c r="AI507" s="34">
        <v>0.99800733601254787</v>
      </c>
      <c r="AJ507" s="34">
        <v>0.99794512928531343</v>
      </c>
      <c r="AK507" s="34">
        <v>0.99788292643548193</v>
      </c>
      <c r="AL507" s="34">
        <v>0.99782072746281236</v>
      </c>
      <c r="AM507" s="34">
        <v>0.99775853236706247</v>
      </c>
      <c r="AN507" s="34">
        <v>0.99769634114799088</v>
      </c>
      <c r="AO507" s="34">
        <v>0.99763415380535614</v>
      </c>
      <c r="AP507" s="34">
        <v>0.99757197033891631</v>
      </c>
      <c r="AQ507" s="34">
        <v>0.99750979074842983</v>
      </c>
      <c r="AR507" s="34">
        <v>0.99744761503365498</v>
      </c>
      <c r="AS507" s="34">
        <v>0.99738544319435074</v>
      </c>
      <c r="AT507" s="34">
        <v>0.99732327523027486</v>
      </c>
      <c r="AU507" s="34">
        <v>0.99726111114118621</v>
      </c>
      <c r="AV507" s="34">
        <v>0.9971989509268433</v>
      </c>
      <c r="AW507" s="34">
        <v>0.99713679458700422</v>
      </c>
      <c r="AX507" s="34">
        <v>0.99707464212142793</v>
      </c>
      <c r="AY507" s="34">
        <v>0.99701249352987276</v>
      </c>
      <c r="AZ507" s="34">
        <v>0.99695034881209699</v>
      </c>
      <c r="BA507" s="34">
        <v>0.99688820796785971</v>
      </c>
      <c r="BB507" s="34">
        <v>0.99682607099691889</v>
      </c>
      <c r="BC507" s="34">
        <v>0.9967639378990335</v>
      </c>
      <c r="BD507" s="34">
        <v>0.99670180867396196</v>
      </c>
      <c r="BE507" s="34">
        <v>0.99663968332146291</v>
      </c>
      <c r="BF507" s="34">
        <v>0.99657756184129487</v>
      </c>
      <c r="BG507" s="34">
        <v>0.99651544423321681</v>
      </c>
      <c r="BH507" s="34">
        <v>0.99645333049698681</v>
      </c>
      <c r="BI507" s="34">
        <v>0.99639122063236407</v>
      </c>
      <c r="BJ507" s="34">
        <v>0.99632911463910701</v>
      </c>
      <c r="BK507" s="34">
        <v>0.99626701251697447</v>
      </c>
      <c r="BL507" s="34">
        <v>0.99620491426572511</v>
      </c>
      <c r="BM507" s="34">
        <v>0.99614281988511755</v>
      </c>
      <c r="BN507" s="34">
        <v>0.99608072937491055</v>
      </c>
      <c r="BO507" s="34">
        <v>0.99601864273486307</v>
      </c>
      <c r="BP507" s="34">
        <v>0.99595655996473353</v>
      </c>
      <c r="BQ507" s="34">
        <v>0.99589448106428102</v>
      </c>
      <c r="BR507" s="34">
        <v>0.99583240603326406</v>
      </c>
      <c r="BS507" s="34">
        <v>0.99577033487144184</v>
      </c>
      <c r="BT507" s="34">
        <v>0.99570826757857278</v>
      </c>
      <c r="BU507" s="34">
        <v>0.99564620415441618</v>
      </c>
      <c r="BV507" s="34">
        <v>0.99558414459873046</v>
      </c>
      <c r="BW507" s="34">
        <v>0.99552208891127458</v>
      </c>
      <c r="BX507" s="34">
        <v>0.99546003709180764</v>
      </c>
      <c r="BY507" s="34">
        <v>0.99539798914008859</v>
      </c>
      <c r="BZ507" s="34">
        <v>0.99533594505587586</v>
      </c>
      <c r="CA507" s="34">
        <v>0.99527390483892897</v>
      </c>
      <c r="CB507" s="34">
        <v>0.99521186848900656</v>
      </c>
      <c r="CC507" s="34">
        <v>0.99514983600586759</v>
      </c>
      <c r="CD507" s="34">
        <v>0.99508780738927105</v>
      </c>
      <c r="CE507" s="34">
        <v>0.99502578263897612</v>
      </c>
      <c r="CF507" s="34">
        <v>0.99496376175474166</v>
      </c>
      <c r="CG507" s="34">
        <v>0.99490174473632664</v>
      </c>
      <c r="CH507" s="34">
        <v>0.99483973158349004</v>
      </c>
      <c r="CI507" s="34">
        <v>0.99477772229599115</v>
      </c>
      <c r="CJ507" s="34">
        <v>0.99471571687358906</v>
      </c>
      <c r="CK507" s="34">
        <v>0.99465371531604274</v>
      </c>
      <c r="CL507" s="34">
        <v>0.99459171762311116</v>
      </c>
      <c r="CM507" s="34">
        <v>0.9945297237945534</v>
      </c>
      <c r="CN507" s="34">
        <v>0.99446773383012899</v>
      </c>
      <c r="CO507" s="34">
        <v>0.99440574772959678</v>
      </c>
      <c r="CP507" s="34">
        <v>0.99434376549271597</v>
      </c>
      <c r="CQ507" s="34">
        <v>0.99428178711924564</v>
      </c>
      <c r="CR507" s="34">
        <v>0.99418882289425126</v>
      </c>
      <c r="CS507" s="34">
        <v>0.99409586736130684</v>
      </c>
      <c r="CT507" s="34">
        <v>0.99400292051959993</v>
      </c>
      <c r="CU507" s="34">
        <v>0.99390998236831796</v>
      </c>
      <c r="CV507" s="34">
        <v>0.99381705290664812</v>
      </c>
      <c r="CW507" s="34">
        <v>0.99372413213377797</v>
      </c>
      <c r="CX507" s="34">
        <v>0.99363122004889526</v>
      </c>
      <c r="CY507" s="34">
        <v>0.99353831665118764</v>
      </c>
      <c r="CZ507" s="34">
        <v>0.99344542193984309</v>
      </c>
      <c r="DA507" s="34">
        <v>0.99335253591404893</v>
      </c>
      <c r="DB507" s="34">
        <v>0.99325965857299336</v>
      </c>
    </row>
    <row r="508" spans="1:106" x14ac:dyDescent="0.2">
      <c r="A508" s="13">
        <f t="shared" ca="1" si="7"/>
        <v>44980</v>
      </c>
      <c r="B508" s="34">
        <v>1.0000623348172251</v>
      </c>
      <c r="C508" s="34">
        <v>1</v>
      </c>
      <c r="D508" s="34">
        <v>0.99993766906816206</v>
      </c>
      <c r="E508" s="34">
        <v>0.99987534202146944</v>
      </c>
      <c r="F508" s="34">
        <v>0.99981301885967966</v>
      </c>
      <c r="G508" s="34">
        <v>0.99975069958255058</v>
      </c>
      <c r="H508" s="34">
        <v>0.99968838418983996</v>
      </c>
      <c r="I508" s="34">
        <v>0.9996260726813061</v>
      </c>
      <c r="J508" s="34">
        <v>0.99956376505670663</v>
      </c>
      <c r="K508" s="34">
        <v>0.99950146131579942</v>
      </c>
      <c r="L508" s="34">
        <v>0.99943916145834222</v>
      </c>
      <c r="M508" s="34">
        <v>0.99937686548409332</v>
      </c>
      <c r="N508" s="34">
        <v>0.99931457339281049</v>
      </c>
      <c r="O508" s="34">
        <v>0.9992522851842518</v>
      </c>
      <c r="P508" s="34">
        <v>0.99919000085817533</v>
      </c>
      <c r="Q508" s="34">
        <v>0.99912772041433895</v>
      </c>
      <c r="R508" s="34">
        <v>0.99906544385250051</v>
      </c>
      <c r="S508" s="34">
        <v>0.99900317117241821</v>
      </c>
      <c r="T508" s="34">
        <v>0.99894090237385014</v>
      </c>
      <c r="U508" s="34">
        <v>0.99887863745655447</v>
      </c>
      <c r="V508" s="34">
        <v>0.99881637642028875</v>
      </c>
      <c r="W508" s="34">
        <v>0.99875411926481172</v>
      </c>
      <c r="X508" s="34">
        <v>0.99869186598988102</v>
      </c>
      <c r="Y508" s="34">
        <v>0.99862961659525507</v>
      </c>
      <c r="Z508" s="34">
        <v>0.99856737108069182</v>
      </c>
      <c r="AA508" s="34">
        <v>0.99850512944594971</v>
      </c>
      <c r="AB508" s="34">
        <v>0.99844289169078648</v>
      </c>
      <c r="AC508" s="34">
        <v>0.99838065781496055</v>
      </c>
      <c r="AD508" s="34">
        <v>0.9983184278182301</v>
      </c>
      <c r="AE508" s="34">
        <v>0.99825620170035334</v>
      </c>
      <c r="AF508" s="34">
        <v>0.99819397946108868</v>
      </c>
      <c r="AG508" s="34">
        <v>0.99813176110019375</v>
      </c>
      <c r="AH508" s="34">
        <v>0.99806954661742753</v>
      </c>
      <c r="AI508" s="34">
        <v>0.99800733601254787</v>
      </c>
      <c r="AJ508" s="34">
        <v>0.99794512928531343</v>
      </c>
      <c r="AK508" s="34">
        <v>0.99788292643548193</v>
      </c>
      <c r="AL508" s="34">
        <v>0.99782072746281236</v>
      </c>
      <c r="AM508" s="34">
        <v>0.99775853236706247</v>
      </c>
      <c r="AN508" s="34">
        <v>0.99769634114799088</v>
      </c>
      <c r="AO508" s="34">
        <v>0.99763415380535614</v>
      </c>
      <c r="AP508" s="34">
        <v>0.99757197033891631</v>
      </c>
      <c r="AQ508" s="34">
        <v>0.99750979074842983</v>
      </c>
      <c r="AR508" s="34">
        <v>0.99744761503365498</v>
      </c>
      <c r="AS508" s="34">
        <v>0.99738544319435074</v>
      </c>
      <c r="AT508" s="34">
        <v>0.99732327523027486</v>
      </c>
      <c r="AU508" s="34">
        <v>0.99726111114118621</v>
      </c>
      <c r="AV508" s="34">
        <v>0.9971989509268433</v>
      </c>
      <c r="AW508" s="34">
        <v>0.99713679458700422</v>
      </c>
      <c r="AX508" s="34">
        <v>0.99707464212142793</v>
      </c>
      <c r="AY508" s="34">
        <v>0.99701249352987276</v>
      </c>
      <c r="AZ508" s="34">
        <v>0.99695034881209699</v>
      </c>
      <c r="BA508" s="34">
        <v>0.99688820796785971</v>
      </c>
      <c r="BB508" s="34">
        <v>0.99682607099691889</v>
      </c>
      <c r="BC508" s="34">
        <v>0.9967639378990335</v>
      </c>
      <c r="BD508" s="34">
        <v>0.99670180867396196</v>
      </c>
      <c r="BE508" s="34">
        <v>0.99663968332146291</v>
      </c>
      <c r="BF508" s="34">
        <v>0.99657756184129487</v>
      </c>
      <c r="BG508" s="34">
        <v>0.99651544423321681</v>
      </c>
      <c r="BH508" s="34">
        <v>0.99645333049698681</v>
      </c>
      <c r="BI508" s="34">
        <v>0.99639122063236407</v>
      </c>
      <c r="BJ508" s="34">
        <v>0.99632911463910701</v>
      </c>
      <c r="BK508" s="34">
        <v>0.99626701251697447</v>
      </c>
      <c r="BL508" s="34">
        <v>0.99620491426572511</v>
      </c>
      <c r="BM508" s="34">
        <v>0.99614281988511755</v>
      </c>
      <c r="BN508" s="34">
        <v>0.99608072937491055</v>
      </c>
      <c r="BO508" s="34">
        <v>0.99601864273486307</v>
      </c>
      <c r="BP508" s="34">
        <v>0.99595655996473353</v>
      </c>
      <c r="BQ508" s="34">
        <v>0.99589448106428102</v>
      </c>
      <c r="BR508" s="34">
        <v>0.99583240603326406</v>
      </c>
      <c r="BS508" s="34">
        <v>0.99577033487144184</v>
      </c>
      <c r="BT508" s="34">
        <v>0.99570826757857278</v>
      </c>
      <c r="BU508" s="34">
        <v>0.99564620415441618</v>
      </c>
      <c r="BV508" s="34">
        <v>0.99558414459873046</v>
      </c>
      <c r="BW508" s="34">
        <v>0.99552208891127458</v>
      </c>
      <c r="BX508" s="34">
        <v>0.99546003709180764</v>
      </c>
      <c r="BY508" s="34">
        <v>0.99539798914008859</v>
      </c>
      <c r="BZ508" s="34">
        <v>0.99533594505587586</v>
      </c>
      <c r="CA508" s="34">
        <v>0.99527390483892897</v>
      </c>
      <c r="CB508" s="34">
        <v>0.99521186848900656</v>
      </c>
      <c r="CC508" s="34">
        <v>0.99514983600586759</v>
      </c>
      <c r="CD508" s="34">
        <v>0.99508780738927105</v>
      </c>
      <c r="CE508" s="34">
        <v>0.99502578263897612</v>
      </c>
      <c r="CF508" s="34">
        <v>0.99496376175474166</v>
      </c>
      <c r="CG508" s="34">
        <v>0.99490174473632664</v>
      </c>
      <c r="CH508" s="34">
        <v>0.99483973158349004</v>
      </c>
      <c r="CI508" s="34">
        <v>0.99477772229599115</v>
      </c>
      <c r="CJ508" s="34">
        <v>0.99471571687358906</v>
      </c>
      <c r="CK508" s="34">
        <v>0.99465371531604274</v>
      </c>
      <c r="CL508" s="34">
        <v>0.99459171762311116</v>
      </c>
      <c r="CM508" s="34">
        <v>0.9945297237945534</v>
      </c>
      <c r="CN508" s="34">
        <v>0.99446773383012899</v>
      </c>
      <c r="CO508" s="34">
        <v>0.99440574772959678</v>
      </c>
      <c r="CP508" s="34">
        <v>0.99434376549271597</v>
      </c>
      <c r="CQ508" s="34">
        <v>0.99428178711924564</v>
      </c>
      <c r="CR508" s="34">
        <v>0.99418882289425126</v>
      </c>
      <c r="CS508" s="34">
        <v>0.99409586736130684</v>
      </c>
      <c r="CT508" s="34">
        <v>0.99400292051959993</v>
      </c>
      <c r="CU508" s="34">
        <v>0.99390998236831796</v>
      </c>
      <c r="CV508" s="34">
        <v>0.99381705290664812</v>
      </c>
      <c r="CW508" s="34">
        <v>0.99372413213377797</v>
      </c>
      <c r="CX508" s="34">
        <v>0.99363122004889526</v>
      </c>
      <c r="CY508" s="34">
        <v>0.99353831665118764</v>
      </c>
      <c r="CZ508" s="34">
        <v>0.99344542193984309</v>
      </c>
      <c r="DA508" s="34">
        <v>0.99335253591404893</v>
      </c>
      <c r="DB508" s="34">
        <v>0.99325965857299336</v>
      </c>
    </row>
    <row r="509" spans="1:106" x14ac:dyDescent="0.2">
      <c r="A509" s="13">
        <f t="shared" ca="1" si="7"/>
        <v>44981</v>
      </c>
      <c r="B509" s="34">
        <v>1.0000623348172251</v>
      </c>
      <c r="C509" s="34">
        <v>1</v>
      </c>
      <c r="D509" s="34">
        <v>0.99993766906816206</v>
      </c>
      <c r="E509" s="34">
        <v>0.99987534202146944</v>
      </c>
      <c r="F509" s="34">
        <v>0.99981301885967966</v>
      </c>
      <c r="G509" s="34">
        <v>0.99975069958255058</v>
      </c>
      <c r="H509" s="34">
        <v>0.99968838418983996</v>
      </c>
      <c r="I509" s="34">
        <v>0.9996260726813061</v>
      </c>
      <c r="J509" s="34">
        <v>0.99956376505670663</v>
      </c>
      <c r="K509" s="34">
        <v>0.99950146131579942</v>
      </c>
      <c r="L509" s="34">
        <v>0.99943916145834222</v>
      </c>
      <c r="M509" s="34">
        <v>0.99937686548409332</v>
      </c>
      <c r="N509" s="34">
        <v>0.99931457339281049</v>
      </c>
      <c r="O509" s="34">
        <v>0.9992522851842518</v>
      </c>
      <c r="P509" s="34">
        <v>0.99919000085817533</v>
      </c>
      <c r="Q509" s="34">
        <v>0.99912772041433895</v>
      </c>
      <c r="R509" s="34">
        <v>0.99906544385250051</v>
      </c>
      <c r="S509" s="34">
        <v>0.99900317117241821</v>
      </c>
      <c r="T509" s="34">
        <v>0.99894090237385014</v>
      </c>
      <c r="U509" s="34">
        <v>0.99887863745655447</v>
      </c>
      <c r="V509" s="34">
        <v>0.99881637642028875</v>
      </c>
      <c r="W509" s="34">
        <v>0.99875411926481172</v>
      </c>
      <c r="X509" s="34">
        <v>0.99869186598988102</v>
      </c>
      <c r="Y509" s="34">
        <v>0.99862961659525507</v>
      </c>
      <c r="Z509" s="34">
        <v>0.99856737108069182</v>
      </c>
      <c r="AA509" s="34">
        <v>0.99850512944594971</v>
      </c>
      <c r="AB509" s="34">
        <v>0.99844289169078648</v>
      </c>
      <c r="AC509" s="34">
        <v>0.99838065781496055</v>
      </c>
      <c r="AD509" s="34">
        <v>0.9983184278182301</v>
      </c>
      <c r="AE509" s="34">
        <v>0.99825620170035334</v>
      </c>
      <c r="AF509" s="34">
        <v>0.99819397946108868</v>
      </c>
      <c r="AG509" s="34">
        <v>0.99813176110019375</v>
      </c>
      <c r="AH509" s="34">
        <v>0.99806954661742753</v>
      </c>
      <c r="AI509" s="34">
        <v>0.99800733601254787</v>
      </c>
      <c r="AJ509" s="34">
        <v>0.99794512928531343</v>
      </c>
      <c r="AK509" s="34">
        <v>0.99788292643548193</v>
      </c>
      <c r="AL509" s="34">
        <v>0.99782072746281236</v>
      </c>
      <c r="AM509" s="34">
        <v>0.99775853236706247</v>
      </c>
      <c r="AN509" s="34">
        <v>0.99769634114799088</v>
      </c>
      <c r="AO509" s="34">
        <v>0.99763415380535614</v>
      </c>
      <c r="AP509" s="34">
        <v>0.99757197033891631</v>
      </c>
      <c r="AQ509" s="34">
        <v>0.99750979074842983</v>
      </c>
      <c r="AR509" s="34">
        <v>0.99744761503365498</v>
      </c>
      <c r="AS509" s="34">
        <v>0.99738544319435074</v>
      </c>
      <c r="AT509" s="34">
        <v>0.99732327523027486</v>
      </c>
      <c r="AU509" s="34">
        <v>0.99726111114118621</v>
      </c>
      <c r="AV509" s="34">
        <v>0.9971989509268433</v>
      </c>
      <c r="AW509" s="34">
        <v>0.99713679458700422</v>
      </c>
      <c r="AX509" s="34">
        <v>0.99707464212142793</v>
      </c>
      <c r="AY509" s="34">
        <v>0.99701249352987276</v>
      </c>
      <c r="AZ509" s="34">
        <v>0.99695034881209699</v>
      </c>
      <c r="BA509" s="34">
        <v>0.99688820796785971</v>
      </c>
      <c r="BB509" s="34">
        <v>0.99682607099691889</v>
      </c>
      <c r="BC509" s="34">
        <v>0.9967639378990335</v>
      </c>
      <c r="BD509" s="34">
        <v>0.99670180867396196</v>
      </c>
      <c r="BE509" s="34">
        <v>0.99663968332146291</v>
      </c>
      <c r="BF509" s="34">
        <v>0.99657756184129487</v>
      </c>
      <c r="BG509" s="34">
        <v>0.99651544423321681</v>
      </c>
      <c r="BH509" s="34">
        <v>0.99645333049698681</v>
      </c>
      <c r="BI509" s="34">
        <v>0.99639122063236407</v>
      </c>
      <c r="BJ509" s="34">
        <v>0.99632911463910701</v>
      </c>
      <c r="BK509" s="34">
        <v>0.99626701251697447</v>
      </c>
      <c r="BL509" s="34">
        <v>0.99620491426572511</v>
      </c>
      <c r="BM509" s="34">
        <v>0.99614281988511755</v>
      </c>
      <c r="BN509" s="34">
        <v>0.99608072937491055</v>
      </c>
      <c r="BO509" s="34">
        <v>0.99601864273486307</v>
      </c>
      <c r="BP509" s="34">
        <v>0.99595655996473353</v>
      </c>
      <c r="BQ509" s="34">
        <v>0.99589448106428102</v>
      </c>
      <c r="BR509" s="34">
        <v>0.99583240603326406</v>
      </c>
      <c r="BS509" s="34">
        <v>0.99577033487144184</v>
      </c>
      <c r="BT509" s="34">
        <v>0.99570826757857278</v>
      </c>
      <c r="BU509" s="34">
        <v>0.99564620415441618</v>
      </c>
      <c r="BV509" s="34">
        <v>0.99558414459873046</v>
      </c>
      <c r="BW509" s="34">
        <v>0.99552208891127458</v>
      </c>
      <c r="BX509" s="34">
        <v>0.99546003709180764</v>
      </c>
      <c r="BY509" s="34">
        <v>0.99539798914008859</v>
      </c>
      <c r="BZ509" s="34">
        <v>0.99533594505587586</v>
      </c>
      <c r="CA509" s="34">
        <v>0.99527390483892897</v>
      </c>
      <c r="CB509" s="34">
        <v>0.99521186848900656</v>
      </c>
      <c r="CC509" s="34">
        <v>0.99514983600586759</v>
      </c>
      <c r="CD509" s="34">
        <v>0.99508780738927105</v>
      </c>
      <c r="CE509" s="34">
        <v>0.99502578263897612</v>
      </c>
      <c r="CF509" s="34">
        <v>0.99496376175474166</v>
      </c>
      <c r="CG509" s="34">
        <v>0.99490174473632664</v>
      </c>
      <c r="CH509" s="34">
        <v>0.99483973158349004</v>
      </c>
      <c r="CI509" s="34">
        <v>0.99477772229599115</v>
      </c>
      <c r="CJ509" s="34">
        <v>0.99471571687358906</v>
      </c>
      <c r="CK509" s="34">
        <v>0.99465371531604274</v>
      </c>
      <c r="CL509" s="34">
        <v>0.99459171762311116</v>
      </c>
      <c r="CM509" s="34">
        <v>0.9945297237945534</v>
      </c>
      <c r="CN509" s="34">
        <v>0.99446773383012899</v>
      </c>
      <c r="CO509" s="34">
        <v>0.99440574772959678</v>
      </c>
      <c r="CP509" s="34">
        <v>0.99434376549271597</v>
      </c>
      <c r="CQ509" s="34">
        <v>0.99428178711924564</v>
      </c>
      <c r="CR509" s="34">
        <v>0.99418882289425126</v>
      </c>
      <c r="CS509" s="34">
        <v>0.99409586736130684</v>
      </c>
      <c r="CT509" s="34">
        <v>0.99400292051959993</v>
      </c>
      <c r="CU509" s="34">
        <v>0.99390998236831796</v>
      </c>
      <c r="CV509" s="34">
        <v>0.99381705290664812</v>
      </c>
      <c r="CW509" s="34">
        <v>0.99372413213377797</v>
      </c>
      <c r="CX509" s="34">
        <v>0.99363122004889526</v>
      </c>
      <c r="CY509" s="34">
        <v>0.99353831665118764</v>
      </c>
      <c r="CZ509" s="34">
        <v>0.99344542193984309</v>
      </c>
      <c r="DA509" s="34">
        <v>0.99335253591404893</v>
      </c>
      <c r="DB509" s="34">
        <v>0.99325965857299336</v>
      </c>
    </row>
    <row r="510" spans="1:106" x14ac:dyDescent="0.2">
      <c r="A510" s="13">
        <f t="shared" ca="1" si="7"/>
        <v>44984</v>
      </c>
      <c r="B510" s="34">
        <v>1.0000623348172251</v>
      </c>
      <c r="C510" s="34">
        <v>1</v>
      </c>
      <c r="D510" s="34">
        <v>0.99993766906816206</v>
      </c>
      <c r="E510" s="34">
        <v>0.99987534202146944</v>
      </c>
      <c r="F510" s="34">
        <v>0.99981301885967966</v>
      </c>
      <c r="G510" s="34">
        <v>0.99975069958255058</v>
      </c>
      <c r="H510" s="34">
        <v>0.99968838418983996</v>
      </c>
      <c r="I510" s="34">
        <v>0.9996260726813061</v>
      </c>
      <c r="J510" s="34">
        <v>0.99956376505670663</v>
      </c>
      <c r="K510" s="34">
        <v>0.99950146131579942</v>
      </c>
      <c r="L510" s="34">
        <v>0.99943916145834222</v>
      </c>
      <c r="M510" s="34">
        <v>0.99937686548409332</v>
      </c>
      <c r="N510" s="34">
        <v>0.99931457339281049</v>
      </c>
      <c r="O510" s="34">
        <v>0.9992522851842518</v>
      </c>
      <c r="P510" s="34">
        <v>0.99919000085817533</v>
      </c>
      <c r="Q510" s="34">
        <v>0.99912772041433895</v>
      </c>
      <c r="R510" s="34">
        <v>0.99906544385250051</v>
      </c>
      <c r="S510" s="34">
        <v>0.99900317117241821</v>
      </c>
      <c r="T510" s="34">
        <v>0.99894090237385014</v>
      </c>
      <c r="U510" s="34">
        <v>0.99887863745655447</v>
      </c>
      <c r="V510" s="34">
        <v>0.99881637642028875</v>
      </c>
      <c r="W510" s="34">
        <v>0.99875411926481172</v>
      </c>
      <c r="X510" s="34">
        <v>0.99869186598988102</v>
      </c>
      <c r="Y510" s="34">
        <v>0.99862961659525507</v>
      </c>
      <c r="Z510" s="34">
        <v>0.99856737108069182</v>
      </c>
      <c r="AA510" s="34">
        <v>0.99850512944594971</v>
      </c>
      <c r="AB510" s="34">
        <v>0.99844289169078648</v>
      </c>
      <c r="AC510" s="34">
        <v>0.99838065781496055</v>
      </c>
      <c r="AD510" s="34">
        <v>0.9983184278182301</v>
      </c>
      <c r="AE510" s="34">
        <v>0.99825620170035334</v>
      </c>
      <c r="AF510" s="34">
        <v>0.99819397946108868</v>
      </c>
      <c r="AG510" s="34">
        <v>0.99813176110019375</v>
      </c>
      <c r="AH510" s="34">
        <v>0.99806954661742753</v>
      </c>
      <c r="AI510" s="34">
        <v>0.99800733601254787</v>
      </c>
      <c r="AJ510" s="34">
        <v>0.99794512928531343</v>
      </c>
      <c r="AK510" s="34">
        <v>0.99788292643548193</v>
      </c>
      <c r="AL510" s="34">
        <v>0.99782072746281236</v>
      </c>
      <c r="AM510" s="34">
        <v>0.99775853236706247</v>
      </c>
      <c r="AN510" s="34">
        <v>0.99769634114799088</v>
      </c>
      <c r="AO510" s="34">
        <v>0.99763415380535614</v>
      </c>
      <c r="AP510" s="34">
        <v>0.99757197033891631</v>
      </c>
      <c r="AQ510" s="34">
        <v>0.99750979074842983</v>
      </c>
      <c r="AR510" s="34">
        <v>0.99744761503365498</v>
      </c>
      <c r="AS510" s="34">
        <v>0.99738544319435074</v>
      </c>
      <c r="AT510" s="34">
        <v>0.99732327523027486</v>
      </c>
      <c r="AU510" s="34">
        <v>0.99726111114118621</v>
      </c>
      <c r="AV510" s="34">
        <v>0.9971989509268433</v>
      </c>
      <c r="AW510" s="34">
        <v>0.99713679458700422</v>
      </c>
      <c r="AX510" s="34">
        <v>0.99707464212142793</v>
      </c>
      <c r="AY510" s="34">
        <v>0.99701249352987276</v>
      </c>
      <c r="AZ510" s="34">
        <v>0.99695034881209699</v>
      </c>
      <c r="BA510" s="34">
        <v>0.99688820796785971</v>
      </c>
      <c r="BB510" s="34">
        <v>0.99682607099691889</v>
      </c>
      <c r="BC510" s="34">
        <v>0.9967639378990335</v>
      </c>
      <c r="BD510" s="34">
        <v>0.99670180867396196</v>
      </c>
      <c r="BE510" s="34">
        <v>0.99663968332146291</v>
      </c>
      <c r="BF510" s="34">
        <v>0.99657756184129487</v>
      </c>
      <c r="BG510" s="34">
        <v>0.99651544423321681</v>
      </c>
      <c r="BH510" s="34">
        <v>0.99645333049698681</v>
      </c>
      <c r="BI510" s="34">
        <v>0.99639122063236407</v>
      </c>
      <c r="BJ510" s="34">
        <v>0.99632911463910701</v>
      </c>
      <c r="BK510" s="34">
        <v>0.99626701251697447</v>
      </c>
      <c r="BL510" s="34">
        <v>0.99620491426572511</v>
      </c>
      <c r="BM510" s="34">
        <v>0.99614281988511755</v>
      </c>
      <c r="BN510" s="34">
        <v>0.99608072937491055</v>
      </c>
      <c r="BO510" s="34">
        <v>0.99601864273486307</v>
      </c>
      <c r="BP510" s="34">
        <v>0.99595655996473353</v>
      </c>
      <c r="BQ510" s="34">
        <v>0.99589448106428102</v>
      </c>
      <c r="BR510" s="34">
        <v>0.99583240603326406</v>
      </c>
      <c r="BS510" s="34">
        <v>0.99577033487144184</v>
      </c>
      <c r="BT510" s="34">
        <v>0.99570826757857278</v>
      </c>
      <c r="BU510" s="34">
        <v>0.99564620415441618</v>
      </c>
      <c r="BV510" s="34">
        <v>0.99558414459873046</v>
      </c>
      <c r="BW510" s="34">
        <v>0.99552208891127458</v>
      </c>
      <c r="BX510" s="34">
        <v>0.99546003709180764</v>
      </c>
      <c r="BY510" s="34">
        <v>0.99539798914008859</v>
      </c>
      <c r="BZ510" s="34">
        <v>0.99533594505587586</v>
      </c>
      <c r="CA510" s="34">
        <v>0.99527390483892897</v>
      </c>
      <c r="CB510" s="34">
        <v>0.99521186848900656</v>
      </c>
      <c r="CC510" s="34">
        <v>0.99514983600586759</v>
      </c>
      <c r="CD510" s="34">
        <v>0.99508780738927105</v>
      </c>
      <c r="CE510" s="34">
        <v>0.99502578263897612</v>
      </c>
      <c r="CF510" s="34">
        <v>0.99496376175474166</v>
      </c>
      <c r="CG510" s="34">
        <v>0.99490174473632664</v>
      </c>
      <c r="CH510" s="34">
        <v>0.99483973158349004</v>
      </c>
      <c r="CI510" s="34">
        <v>0.99477772229599115</v>
      </c>
      <c r="CJ510" s="34">
        <v>0.99471571687358906</v>
      </c>
      <c r="CK510" s="34">
        <v>0.99465371531604274</v>
      </c>
      <c r="CL510" s="34">
        <v>0.99459171762311116</v>
      </c>
      <c r="CM510" s="34">
        <v>0.9945297237945534</v>
      </c>
      <c r="CN510" s="34">
        <v>0.99446773383012899</v>
      </c>
      <c r="CO510" s="34">
        <v>0.99440574772959678</v>
      </c>
      <c r="CP510" s="34">
        <v>0.99434376549271597</v>
      </c>
      <c r="CQ510" s="34">
        <v>0.99428178711924564</v>
      </c>
      <c r="CR510" s="34">
        <v>0.99418882289425126</v>
      </c>
      <c r="CS510" s="34">
        <v>0.99409586736130684</v>
      </c>
      <c r="CT510" s="34">
        <v>0.99400292051959993</v>
      </c>
      <c r="CU510" s="34">
        <v>0.99390998236831796</v>
      </c>
      <c r="CV510" s="34">
        <v>0.99381705290664812</v>
      </c>
      <c r="CW510" s="34">
        <v>0.99372413213377797</v>
      </c>
      <c r="CX510" s="34">
        <v>0.99363122004889526</v>
      </c>
      <c r="CY510" s="34">
        <v>0.99353831665118764</v>
      </c>
      <c r="CZ510" s="34">
        <v>0.99344542193984309</v>
      </c>
      <c r="DA510" s="34">
        <v>0.99335253591404893</v>
      </c>
      <c r="DB510" s="34">
        <v>0.99325965857299336</v>
      </c>
    </row>
    <row r="511" spans="1:106" x14ac:dyDescent="0.2">
      <c r="A511" s="13">
        <f t="shared" ca="1" si="7"/>
        <v>44985</v>
      </c>
      <c r="B511" s="34">
        <v>1.0000623348172251</v>
      </c>
      <c r="C511" s="34">
        <v>1</v>
      </c>
      <c r="D511" s="34">
        <v>0.99993766906816206</v>
      </c>
      <c r="E511" s="34">
        <v>0.99987534202146944</v>
      </c>
      <c r="F511" s="34">
        <v>0.99981301885967966</v>
      </c>
      <c r="G511" s="34">
        <v>0.99975069958255058</v>
      </c>
      <c r="H511" s="34">
        <v>0.99968838418983996</v>
      </c>
      <c r="I511" s="34">
        <v>0.9996260726813061</v>
      </c>
      <c r="J511" s="34">
        <v>0.99956376505670663</v>
      </c>
      <c r="K511" s="34">
        <v>0.99950146131579942</v>
      </c>
      <c r="L511" s="34">
        <v>0.99943916145834222</v>
      </c>
      <c r="M511" s="34">
        <v>0.99937686548409332</v>
      </c>
      <c r="N511" s="34">
        <v>0.99931457339281049</v>
      </c>
      <c r="O511" s="34">
        <v>0.9992522851842518</v>
      </c>
      <c r="P511" s="34">
        <v>0.99919000085817533</v>
      </c>
      <c r="Q511" s="34">
        <v>0.99912772041433895</v>
      </c>
      <c r="R511" s="34">
        <v>0.99906544385250051</v>
      </c>
      <c r="S511" s="34">
        <v>0.99900317117241821</v>
      </c>
      <c r="T511" s="34">
        <v>0.99894090237385014</v>
      </c>
      <c r="U511" s="34">
        <v>0.99887863745655447</v>
      </c>
      <c r="V511" s="34">
        <v>0.99881637642028875</v>
      </c>
      <c r="W511" s="34">
        <v>0.99875411926481172</v>
      </c>
      <c r="X511" s="34">
        <v>0.99869186598988102</v>
      </c>
      <c r="Y511" s="34">
        <v>0.99862961659525507</v>
      </c>
      <c r="Z511" s="34">
        <v>0.99856737108069182</v>
      </c>
      <c r="AA511" s="34">
        <v>0.99850512944594971</v>
      </c>
      <c r="AB511" s="34">
        <v>0.99844289169078648</v>
      </c>
      <c r="AC511" s="34">
        <v>0.99838065781496055</v>
      </c>
      <c r="AD511" s="34">
        <v>0.9983184278182301</v>
      </c>
      <c r="AE511" s="34">
        <v>0.99825620170035334</v>
      </c>
      <c r="AF511" s="34">
        <v>0.99819397946108868</v>
      </c>
      <c r="AG511" s="34">
        <v>0.99813176110019375</v>
      </c>
      <c r="AH511" s="34">
        <v>0.99806954661742753</v>
      </c>
      <c r="AI511" s="34">
        <v>0.99800733601254787</v>
      </c>
      <c r="AJ511" s="34">
        <v>0.99794512928531343</v>
      </c>
      <c r="AK511" s="34">
        <v>0.99788292643548193</v>
      </c>
      <c r="AL511" s="34">
        <v>0.99782072746281236</v>
      </c>
      <c r="AM511" s="34">
        <v>0.99775853236706247</v>
      </c>
      <c r="AN511" s="34">
        <v>0.99769634114799088</v>
      </c>
      <c r="AO511" s="34">
        <v>0.99763415380535614</v>
      </c>
      <c r="AP511" s="34">
        <v>0.99757197033891631</v>
      </c>
      <c r="AQ511" s="34">
        <v>0.99750979074842983</v>
      </c>
      <c r="AR511" s="34">
        <v>0.99744761503365498</v>
      </c>
      <c r="AS511" s="34">
        <v>0.99738544319435074</v>
      </c>
      <c r="AT511" s="34">
        <v>0.99732327523027486</v>
      </c>
      <c r="AU511" s="34">
        <v>0.99726111114118621</v>
      </c>
      <c r="AV511" s="34">
        <v>0.9971989509268433</v>
      </c>
      <c r="AW511" s="34">
        <v>0.99713679458700422</v>
      </c>
      <c r="AX511" s="34">
        <v>0.99707464212142793</v>
      </c>
      <c r="AY511" s="34">
        <v>0.99701249352987276</v>
      </c>
      <c r="AZ511" s="34">
        <v>0.99695034881209699</v>
      </c>
      <c r="BA511" s="34">
        <v>0.99688820796785971</v>
      </c>
      <c r="BB511" s="34">
        <v>0.99682607099691889</v>
      </c>
      <c r="BC511" s="34">
        <v>0.9967639378990335</v>
      </c>
      <c r="BD511" s="34">
        <v>0.99670180867396196</v>
      </c>
      <c r="BE511" s="34">
        <v>0.99663968332146291</v>
      </c>
      <c r="BF511" s="34">
        <v>0.99657756184129487</v>
      </c>
      <c r="BG511" s="34">
        <v>0.99651544423321681</v>
      </c>
      <c r="BH511" s="34">
        <v>0.99645333049698681</v>
      </c>
      <c r="BI511" s="34">
        <v>0.99639122063236407</v>
      </c>
      <c r="BJ511" s="34">
        <v>0.99632911463910701</v>
      </c>
      <c r="BK511" s="34">
        <v>0.99626701251697447</v>
      </c>
      <c r="BL511" s="34">
        <v>0.99620491426572511</v>
      </c>
      <c r="BM511" s="34">
        <v>0.99614281988511755</v>
      </c>
      <c r="BN511" s="34">
        <v>0.99608072937491055</v>
      </c>
      <c r="BO511" s="34">
        <v>0.99601864273486307</v>
      </c>
      <c r="BP511" s="34">
        <v>0.99595655996473353</v>
      </c>
      <c r="BQ511" s="34">
        <v>0.99589448106428102</v>
      </c>
      <c r="BR511" s="34">
        <v>0.99583240603326406</v>
      </c>
      <c r="BS511" s="34">
        <v>0.99577033487144184</v>
      </c>
      <c r="BT511" s="34">
        <v>0.99570826757857278</v>
      </c>
      <c r="BU511" s="34">
        <v>0.99564620415441618</v>
      </c>
      <c r="BV511" s="34">
        <v>0.99558414459873046</v>
      </c>
      <c r="BW511" s="34">
        <v>0.99552208891127458</v>
      </c>
      <c r="BX511" s="34">
        <v>0.99546003709180764</v>
      </c>
      <c r="BY511" s="34">
        <v>0.99539798914008859</v>
      </c>
      <c r="BZ511" s="34">
        <v>0.99533594505587586</v>
      </c>
      <c r="CA511" s="34">
        <v>0.99527390483892897</v>
      </c>
      <c r="CB511" s="34">
        <v>0.99521186848900656</v>
      </c>
      <c r="CC511" s="34">
        <v>0.99514983600586759</v>
      </c>
      <c r="CD511" s="34">
        <v>0.99508780738927105</v>
      </c>
      <c r="CE511" s="34">
        <v>0.99502578263897612</v>
      </c>
      <c r="CF511" s="34">
        <v>0.99496376175474166</v>
      </c>
      <c r="CG511" s="34">
        <v>0.99490174473632664</v>
      </c>
      <c r="CH511" s="34">
        <v>0.99483973158349004</v>
      </c>
      <c r="CI511" s="34">
        <v>0.99477772229599115</v>
      </c>
      <c r="CJ511" s="34">
        <v>0.99471571687358906</v>
      </c>
      <c r="CK511" s="34">
        <v>0.99465371531604274</v>
      </c>
      <c r="CL511" s="34">
        <v>0.99459171762311116</v>
      </c>
      <c r="CM511" s="34">
        <v>0.9945297237945534</v>
      </c>
      <c r="CN511" s="34">
        <v>0.99446773383012899</v>
      </c>
      <c r="CO511" s="34">
        <v>0.99440574772959678</v>
      </c>
      <c r="CP511" s="34">
        <v>0.99434376549271597</v>
      </c>
      <c r="CQ511" s="34">
        <v>0.99428178711924564</v>
      </c>
      <c r="CR511" s="34">
        <v>0.99418882289425126</v>
      </c>
      <c r="CS511" s="34">
        <v>0.99409586736130684</v>
      </c>
      <c r="CT511" s="34">
        <v>0.99400292051959993</v>
      </c>
      <c r="CU511" s="34">
        <v>0.99390998236831796</v>
      </c>
      <c r="CV511" s="34">
        <v>0.99381705290664812</v>
      </c>
      <c r="CW511" s="34">
        <v>0.99372413213377797</v>
      </c>
      <c r="CX511" s="34">
        <v>0.99363122004889526</v>
      </c>
      <c r="CY511" s="34">
        <v>0.99353831665118764</v>
      </c>
      <c r="CZ511" s="34">
        <v>0.99344542193984309</v>
      </c>
      <c r="DA511" s="34">
        <v>0.99335253591404893</v>
      </c>
      <c r="DB511" s="34">
        <v>0.99325965857299336</v>
      </c>
    </row>
    <row r="512" spans="1:106" x14ac:dyDescent="0.2">
      <c r="A512" s="13">
        <f t="shared" ca="1" si="7"/>
        <v>44986</v>
      </c>
      <c r="B512" s="34">
        <v>1.0000623348172251</v>
      </c>
      <c r="C512" s="34">
        <v>1</v>
      </c>
      <c r="D512" s="34">
        <v>0.99993766906816206</v>
      </c>
      <c r="E512" s="34">
        <v>0.99987534202146944</v>
      </c>
      <c r="F512" s="34">
        <v>0.99981301885967966</v>
      </c>
      <c r="G512" s="34">
        <v>0.99975069958255058</v>
      </c>
      <c r="H512" s="34">
        <v>0.99968838418983996</v>
      </c>
      <c r="I512" s="34">
        <v>0.9996260726813061</v>
      </c>
      <c r="J512" s="34">
        <v>0.99956376505670663</v>
      </c>
      <c r="K512" s="34">
        <v>0.99950146131579942</v>
      </c>
      <c r="L512" s="34">
        <v>0.99943916145834222</v>
      </c>
      <c r="M512" s="34">
        <v>0.99937686548409332</v>
      </c>
      <c r="N512" s="34">
        <v>0.99931457339281049</v>
      </c>
      <c r="O512" s="34">
        <v>0.9992522851842518</v>
      </c>
      <c r="P512" s="34">
        <v>0.99919000085817533</v>
      </c>
      <c r="Q512" s="34">
        <v>0.99912772041433895</v>
      </c>
      <c r="R512" s="34">
        <v>0.99906544385250051</v>
      </c>
      <c r="S512" s="34">
        <v>0.99900317117241821</v>
      </c>
      <c r="T512" s="34">
        <v>0.99894090237385014</v>
      </c>
      <c r="U512" s="34">
        <v>0.99887863745655447</v>
      </c>
      <c r="V512" s="34">
        <v>0.99881637642028875</v>
      </c>
      <c r="W512" s="34">
        <v>0.99875411926481172</v>
      </c>
      <c r="X512" s="34">
        <v>0.99869186598988102</v>
      </c>
      <c r="Y512" s="34">
        <v>0.99862961659525507</v>
      </c>
      <c r="Z512" s="34">
        <v>0.99856737108069182</v>
      </c>
      <c r="AA512" s="34">
        <v>0.99850512944594971</v>
      </c>
      <c r="AB512" s="34">
        <v>0.99844289169078648</v>
      </c>
      <c r="AC512" s="34">
        <v>0.99838065781496055</v>
      </c>
      <c r="AD512" s="34">
        <v>0.9983184278182301</v>
      </c>
      <c r="AE512" s="34">
        <v>0.99825620170035334</v>
      </c>
      <c r="AF512" s="34">
        <v>0.99819397946108868</v>
      </c>
      <c r="AG512" s="34">
        <v>0.99813176110019375</v>
      </c>
      <c r="AH512" s="34">
        <v>0.99806954661742753</v>
      </c>
      <c r="AI512" s="34">
        <v>0.99800733601254787</v>
      </c>
      <c r="AJ512" s="34">
        <v>0.99794512928531343</v>
      </c>
      <c r="AK512" s="34">
        <v>0.99788292643548193</v>
      </c>
      <c r="AL512" s="34">
        <v>0.99782072746281236</v>
      </c>
      <c r="AM512" s="34">
        <v>0.99775853236706247</v>
      </c>
      <c r="AN512" s="34">
        <v>0.99769634114799088</v>
      </c>
      <c r="AO512" s="34">
        <v>0.99763415380535614</v>
      </c>
      <c r="AP512" s="34">
        <v>0.99757197033891631</v>
      </c>
      <c r="AQ512" s="34">
        <v>0.99750979074842983</v>
      </c>
      <c r="AR512" s="34">
        <v>0.99744761503365498</v>
      </c>
      <c r="AS512" s="34">
        <v>0.99738544319435074</v>
      </c>
      <c r="AT512" s="34">
        <v>0.99732327523027486</v>
      </c>
      <c r="AU512" s="34">
        <v>0.99726111114118621</v>
      </c>
      <c r="AV512" s="34">
        <v>0.9971989509268433</v>
      </c>
      <c r="AW512" s="34">
        <v>0.99713679458700422</v>
      </c>
      <c r="AX512" s="34">
        <v>0.99707464212142793</v>
      </c>
      <c r="AY512" s="34">
        <v>0.99701249352987276</v>
      </c>
      <c r="AZ512" s="34">
        <v>0.99695034881209699</v>
      </c>
      <c r="BA512" s="34">
        <v>0.99688820796785971</v>
      </c>
      <c r="BB512" s="34">
        <v>0.99682607099691889</v>
      </c>
      <c r="BC512" s="34">
        <v>0.9967639378990335</v>
      </c>
      <c r="BD512" s="34">
        <v>0.99670180867396196</v>
      </c>
      <c r="BE512" s="34">
        <v>0.99663968332146291</v>
      </c>
      <c r="BF512" s="34">
        <v>0.99657756184129487</v>
      </c>
      <c r="BG512" s="34">
        <v>0.99651544423321681</v>
      </c>
      <c r="BH512" s="34">
        <v>0.99645333049698681</v>
      </c>
      <c r="BI512" s="34">
        <v>0.99639122063236407</v>
      </c>
      <c r="BJ512" s="34">
        <v>0.99632911463910701</v>
      </c>
      <c r="BK512" s="34">
        <v>0.99626701251697447</v>
      </c>
      <c r="BL512" s="34">
        <v>0.99620491426572511</v>
      </c>
      <c r="BM512" s="34">
        <v>0.99614281988511755</v>
      </c>
      <c r="BN512" s="34">
        <v>0.99608072937491055</v>
      </c>
      <c r="BO512" s="34">
        <v>0.99601864273486307</v>
      </c>
      <c r="BP512" s="34">
        <v>0.99595655996473353</v>
      </c>
      <c r="BQ512" s="34">
        <v>0.99589448106428102</v>
      </c>
      <c r="BR512" s="34">
        <v>0.99583240603326406</v>
      </c>
      <c r="BS512" s="34">
        <v>0.99577033487144184</v>
      </c>
      <c r="BT512" s="34">
        <v>0.99570826757857278</v>
      </c>
      <c r="BU512" s="34">
        <v>0.99564620415441618</v>
      </c>
      <c r="BV512" s="34">
        <v>0.99558414459873046</v>
      </c>
      <c r="BW512" s="34">
        <v>0.99552208891127458</v>
      </c>
      <c r="BX512" s="34">
        <v>0.99546003709180764</v>
      </c>
      <c r="BY512" s="34">
        <v>0.99539798914008859</v>
      </c>
      <c r="BZ512" s="34">
        <v>0.99533594505587586</v>
      </c>
      <c r="CA512" s="34">
        <v>0.99527390483892897</v>
      </c>
      <c r="CB512" s="34">
        <v>0.99521186848900656</v>
      </c>
      <c r="CC512" s="34">
        <v>0.99514983600586759</v>
      </c>
      <c r="CD512" s="34">
        <v>0.99508780738927105</v>
      </c>
      <c r="CE512" s="34">
        <v>0.99502578263897612</v>
      </c>
      <c r="CF512" s="34">
        <v>0.99496376175474166</v>
      </c>
      <c r="CG512" s="34">
        <v>0.99490174473632664</v>
      </c>
      <c r="CH512" s="34">
        <v>0.99483973158349004</v>
      </c>
      <c r="CI512" s="34">
        <v>0.99477772229599115</v>
      </c>
      <c r="CJ512" s="34">
        <v>0.99471571687358906</v>
      </c>
      <c r="CK512" s="34">
        <v>0.99465371531604274</v>
      </c>
      <c r="CL512" s="34">
        <v>0.99459171762311116</v>
      </c>
      <c r="CM512" s="34">
        <v>0.9945297237945534</v>
      </c>
      <c r="CN512" s="34">
        <v>0.99446773383012899</v>
      </c>
      <c r="CO512" s="34">
        <v>0.99440574772959678</v>
      </c>
      <c r="CP512" s="34">
        <v>0.99434376549271597</v>
      </c>
      <c r="CQ512" s="34">
        <v>0.99428178711924564</v>
      </c>
      <c r="CR512" s="34">
        <v>0.99418882289425126</v>
      </c>
      <c r="CS512" s="34">
        <v>0.99409586736130684</v>
      </c>
      <c r="CT512" s="34">
        <v>0.99400292051959993</v>
      </c>
      <c r="CU512" s="34">
        <v>0.99390998236831796</v>
      </c>
      <c r="CV512" s="34">
        <v>0.99381705290664812</v>
      </c>
      <c r="CW512" s="34">
        <v>0.99372413213377797</v>
      </c>
      <c r="CX512" s="34">
        <v>0.99363122004889526</v>
      </c>
      <c r="CY512" s="34">
        <v>0.99353831665118764</v>
      </c>
      <c r="CZ512" s="34">
        <v>0.99344542193984309</v>
      </c>
      <c r="DA512" s="34">
        <v>0.99335253591404893</v>
      </c>
      <c r="DB512" s="34">
        <v>0.99325965857299336</v>
      </c>
    </row>
    <row r="513" spans="1:106" x14ac:dyDescent="0.2">
      <c r="A513" s="13">
        <f t="shared" ca="1" si="7"/>
        <v>44987</v>
      </c>
      <c r="B513" s="34">
        <v>1.0000623348172251</v>
      </c>
      <c r="C513" s="34">
        <v>1</v>
      </c>
      <c r="D513" s="34">
        <v>0.99993766906816206</v>
      </c>
      <c r="E513" s="34">
        <v>0.99987534202146944</v>
      </c>
      <c r="F513" s="34">
        <v>0.99981301885967966</v>
      </c>
      <c r="G513" s="34">
        <v>0.99975069958255058</v>
      </c>
      <c r="H513" s="34">
        <v>0.99968838418983996</v>
      </c>
      <c r="I513" s="34">
        <v>0.9996260726813061</v>
      </c>
      <c r="J513" s="34">
        <v>0.99956376505670663</v>
      </c>
      <c r="K513" s="34">
        <v>0.99950146131579942</v>
      </c>
      <c r="L513" s="34">
        <v>0.99943916145834222</v>
      </c>
      <c r="M513" s="34">
        <v>0.99937686548409332</v>
      </c>
      <c r="N513" s="34">
        <v>0.99931457339281049</v>
      </c>
      <c r="O513" s="34">
        <v>0.9992522851842518</v>
      </c>
      <c r="P513" s="34">
        <v>0.99919000085817533</v>
      </c>
      <c r="Q513" s="34">
        <v>0.99912772041433895</v>
      </c>
      <c r="R513" s="34">
        <v>0.99906544385250051</v>
      </c>
      <c r="S513" s="34">
        <v>0.99900317117241821</v>
      </c>
      <c r="T513" s="34">
        <v>0.99894090237385014</v>
      </c>
      <c r="U513" s="34">
        <v>0.99887863745655447</v>
      </c>
      <c r="V513" s="34">
        <v>0.99881637642028875</v>
      </c>
      <c r="W513" s="34">
        <v>0.99875411926481172</v>
      </c>
      <c r="X513" s="34">
        <v>0.99869186598988102</v>
      </c>
      <c r="Y513" s="34">
        <v>0.99862961659525507</v>
      </c>
      <c r="Z513" s="34">
        <v>0.99856737108069182</v>
      </c>
      <c r="AA513" s="34">
        <v>0.99850512944594971</v>
      </c>
      <c r="AB513" s="34">
        <v>0.99844289169078648</v>
      </c>
      <c r="AC513" s="34">
        <v>0.99838065781496055</v>
      </c>
      <c r="AD513" s="34">
        <v>0.9983184278182301</v>
      </c>
      <c r="AE513" s="34">
        <v>0.99825620170035334</v>
      </c>
      <c r="AF513" s="34">
        <v>0.99819397946108868</v>
      </c>
      <c r="AG513" s="34">
        <v>0.99813176110019375</v>
      </c>
      <c r="AH513" s="34">
        <v>0.99806954661742753</v>
      </c>
      <c r="AI513" s="34">
        <v>0.99800733601254787</v>
      </c>
      <c r="AJ513" s="34">
        <v>0.99794512928531343</v>
      </c>
      <c r="AK513" s="34">
        <v>0.99788292643548193</v>
      </c>
      <c r="AL513" s="34">
        <v>0.99782072746281236</v>
      </c>
      <c r="AM513" s="34">
        <v>0.99775853236706247</v>
      </c>
      <c r="AN513" s="34">
        <v>0.99769634114799088</v>
      </c>
      <c r="AO513" s="34">
        <v>0.99763415380535614</v>
      </c>
      <c r="AP513" s="34">
        <v>0.99757197033891631</v>
      </c>
      <c r="AQ513" s="34">
        <v>0.99750979074842983</v>
      </c>
      <c r="AR513" s="34">
        <v>0.99744761503365498</v>
      </c>
      <c r="AS513" s="34">
        <v>0.99738544319435074</v>
      </c>
      <c r="AT513" s="34">
        <v>0.99732327523027486</v>
      </c>
      <c r="AU513" s="34">
        <v>0.99726111114118621</v>
      </c>
      <c r="AV513" s="34">
        <v>0.9971989509268433</v>
      </c>
      <c r="AW513" s="34">
        <v>0.99713679458700422</v>
      </c>
      <c r="AX513" s="34">
        <v>0.99707464212142793</v>
      </c>
      <c r="AY513" s="34">
        <v>0.99701249352987276</v>
      </c>
      <c r="AZ513" s="34">
        <v>0.99695034881209699</v>
      </c>
      <c r="BA513" s="34">
        <v>0.99688820796785971</v>
      </c>
      <c r="BB513" s="34">
        <v>0.99682607099691889</v>
      </c>
      <c r="BC513" s="34">
        <v>0.9967639378990335</v>
      </c>
      <c r="BD513" s="34">
        <v>0.99670180867396196</v>
      </c>
      <c r="BE513" s="34">
        <v>0.99663968332146291</v>
      </c>
      <c r="BF513" s="34">
        <v>0.99657756184129487</v>
      </c>
      <c r="BG513" s="34">
        <v>0.99651544423321681</v>
      </c>
      <c r="BH513" s="34">
        <v>0.99645333049698681</v>
      </c>
      <c r="BI513" s="34">
        <v>0.99639122063236407</v>
      </c>
      <c r="BJ513" s="34">
        <v>0.99632911463910701</v>
      </c>
      <c r="BK513" s="34">
        <v>0.99626701251697447</v>
      </c>
      <c r="BL513" s="34">
        <v>0.99620491426572511</v>
      </c>
      <c r="BM513" s="34">
        <v>0.99614281988511755</v>
      </c>
      <c r="BN513" s="34">
        <v>0.99608072937491055</v>
      </c>
      <c r="BO513" s="34">
        <v>0.99601864273486307</v>
      </c>
      <c r="BP513" s="34">
        <v>0.99595655996473353</v>
      </c>
      <c r="BQ513" s="34">
        <v>0.99589448106428102</v>
      </c>
      <c r="BR513" s="34">
        <v>0.99583240603326406</v>
      </c>
      <c r="BS513" s="34">
        <v>0.99577033487144184</v>
      </c>
      <c r="BT513" s="34">
        <v>0.99570826757857278</v>
      </c>
      <c r="BU513" s="34">
        <v>0.99564620415441618</v>
      </c>
      <c r="BV513" s="34">
        <v>0.99558414459873046</v>
      </c>
      <c r="BW513" s="34">
        <v>0.99552208891127458</v>
      </c>
      <c r="BX513" s="34">
        <v>0.99546003709180764</v>
      </c>
      <c r="BY513" s="34">
        <v>0.99539798914008859</v>
      </c>
      <c r="BZ513" s="34">
        <v>0.99533594505587586</v>
      </c>
      <c r="CA513" s="34">
        <v>0.99527390483892897</v>
      </c>
      <c r="CB513" s="34">
        <v>0.99521186848900656</v>
      </c>
      <c r="CC513" s="34">
        <v>0.99514983600586759</v>
      </c>
      <c r="CD513" s="34">
        <v>0.99508780738927105</v>
      </c>
      <c r="CE513" s="34">
        <v>0.99502578263897612</v>
      </c>
      <c r="CF513" s="34">
        <v>0.99496376175474166</v>
      </c>
      <c r="CG513" s="34">
        <v>0.99490174473632664</v>
      </c>
      <c r="CH513" s="34">
        <v>0.99483973158349004</v>
      </c>
      <c r="CI513" s="34">
        <v>0.99477772229599115</v>
      </c>
      <c r="CJ513" s="34">
        <v>0.99471571687358906</v>
      </c>
      <c r="CK513" s="34">
        <v>0.99465371531604274</v>
      </c>
      <c r="CL513" s="34">
        <v>0.99459171762311116</v>
      </c>
      <c r="CM513" s="34">
        <v>0.9945297237945534</v>
      </c>
      <c r="CN513" s="34">
        <v>0.99446773383012899</v>
      </c>
      <c r="CO513" s="34">
        <v>0.99440574772959678</v>
      </c>
      <c r="CP513" s="34">
        <v>0.99434376549271597</v>
      </c>
      <c r="CQ513" s="34">
        <v>0.99428178711924564</v>
      </c>
      <c r="CR513" s="34">
        <v>0.99418882289425126</v>
      </c>
      <c r="CS513" s="34">
        <v>0.99409586736130684</v>
      </c>
      <c r="CT513" s="34">
        <v>0.99400292051959993</v>
      </c>
      <c r="CU513" s="34">
        <v>0.99390998236831796</v>
      </c>
      <c r="CV513" s="34">
        <v>0.99381705290664812</v>
      </c>
      <c r="CW513" s="34">
        <v>0.99372413213377797</v>
      </c>
      <c r="CX513" s="34">
        <v>0.99363122004889526</v>
      </c>
      <c r="CY513" s="34">
        <v>0.99353831665118764</v>
      </c>
      <c r="CZ513" s="34">
        <v>0.99344542193984309</v>
      </c>
      <c r="DA513" s="34">
        <v>0.99335253591404893</v>
      </c>
      <c r="DB513" s="34">
        <v>0.99325965857299336</v>
      </c>
    </row>
    <row r="514" spans="1:106" x14ac:dyDescent="0.2">
      <c r="A514" s="13">
        <f t="shared" ca="1" si="7"/>
        <v>44988</v>
      </c>
      <c r="B514" s="34">
        <v>1.0000623348172251</v>
      </c>
      <c r="C514" s="34">
        <v>1</v>
      </c>
      <c r="D514" s="34">
        <v>0.99993766906816206</v>
      </c>
      <c r="E514" s="34">
        <v>0.99987534202146944</v>
      </c>
      <c r="F514" s="34">
        <v>0.99981301885967966</v>
      </c>
      <c r="G514" s="34">
        <v>0.99975069958255058</v>
      </c>
      <c r="H514" s="34">
        <v>0.99968838418983996</v>
      </c>
      <c r="I514" s="34">
        <v>0.9996260726813061</v>
      </c>
      <c r="J514" s="34">
        <v>0.99956376505670663</v>
      </c>
      <c r="K514" s="34">
        <v>0.99950146131579942</v>
      </c>
      <c r="L514" s="34">
        <v>0.99943916145834222</v>
      </c>
      <c r="M514" s="34">
        <v>0.99937686548409332</v>
      </c>
      <c r="N514" s="34">
        <v>0.99931457339281049</v>
      </c>
      <c r="O514" s="34">
        <v>0.9992522851842518</v>
      </c>
      <c r="P514" s="34">
        <v>0.99919000085817533</v>
      </c>
      <c r="Q514" s="34">
        <v>0.99912772041433895</v>
      </c>
      <c r="R514" s="34">
        <v>0.99906544385250051</v>
      </c>
      <c r="S514" s="34">
        <v>0.99900317117241821</v>
      </c>
      <c r="T514" s="34">
        <v>0.99894090237385014</v>
      </c>
      <c r="U514" s="34">
        <v>0.99887863745655447</v>
      </c>
      <c r="V514" s="34">
        <v>0.99881637642028875</v>
      </c>
      <c r="W514" s="34">
        <v>0.99875411926481172</v>
      </c>
      <c r="X514" s="34">
        <v>0.99869186598988102</v>
      </c>
      <c r="Y514" s="34">
        <v>0.99862961659525507</v>
      </c>
      <c r="Z514" s="34">
        <v>0.99856737108069182</v>
      </c>
      <c r="AA514" s="34">
        <v>0.99850512944594971</v>
      </c>
      <c r="AB514" s="34">
        <v>0.99844289169078648</v>
      </c>
      <c r="AC514" s="34">
        <v>0.99838065781496055</v>
      </c>
      <c r="AD514" s="34">
        <v>0.9983184278182301</v>
      </c>
      <c r="AE514" s="34">
        <v>0.99825620170035334</v>
      </c>
      <c r="AF514" s="34">
        <v>0.99819397946108868</v>
      </c>
      <c r="AG514" s="34">
        <v>0.99813176110019375</v>
      </c>
      <c r="AH514" s="34">
        <v>0.99806954661742753</v>
      </c>
      <c r="AI514" s="34">
        <v>0.99800733601254787</v>
      </c>
      <c r="AJ514" s="34">
        <v>0.99794512928531343</v>
      </c>
      <c r="AK514" s="34">
        <v>0.99788292643548193</v>
      </c>
      <c r="AL514" s="34">
        <v>0.99782072746281236</v>
      </c>
      <c r="AM514" s="34">
        <v>0.99775853236706247</v>
      </c>
      <c r="AN514" s="34">
        <v>0.99769634114799088</v>
      </c>
      <c r="AO514" s="34">
        <v>0.99763415380535614</v>
      </c>
      <c r="AP514" s="34">
        <v>0.99757197033891631</v>
      </c>
      <c r="AQ514" s="34">
        <v>0.99750979074842983</v>
      </c>
      <c r="AR514" s="34">
        <v>0.99744761503365498</v>
      </c>
      <c r="AS514" s="34">
        <v>0.99738544319435074</v>
      </c>
      <c r="AT514" s="34">
        <v>0.99732327523027486</v>
      </c>
      <c r="AU514" s="34">
        <v>0.99726111114118621</v>
      </c>
      <c r="AV514" s="34">
        <v>0.9971989509268433</v>
      </c>
      <c r="AW514" s="34">
        <v>0.99713679458700422</v>
      </c>
      <c r="AX514" s="34">
        <v>0.99707464212142793</v>
      </c>
      <c r="AY514" s="34">
        <v>0.99701249352987276</v>
      </c>
      <c r="AZ514" s="34">
        <v>0.99695034881209699</v>
      </c>
      <c r="BA514" s="34">
        <v>0.99688820796785971</v>
      </c>
      <c r="BB514" s="34">
        <v>0.99682607099691889</v>
      </c>
      <c r="BC514" s="34">
        <v>0.9967639378990335</v>
      </c>
      <c r="BD514" s="34">
        <v>0.99670180867396196</v>
      </c>
      <c r="BE514" s="34">
        <v>0.99663968332146291</v>
      </c>
      <c r="BF514" s="34">
        <v>0.99657756184129487</v>
      </c>
      <c r="BG514" s="34">
        <v>0.99651544423321681</v>
      </c>
      <c r="BH514" s="34">
        <v>0.99645333049698681</v>
      </c>
      <c r="BI514" s="34">
        <v>0.99639122063236407</v>
      </c>
      <c r="BJ514" s="34">
        <v>0.99632911463910701</v>
      </c>
      <c r="BK514" s="34">
        <v>0.99626701251697447</v>
      </c>
      <c r="BL514" s="34">
        <v>0.99620491426572511</v>
      </c>
      <c r="BM514" s="34">
        <v>0.99614281988511755</v>
      </c>
      <c r="BN514" s="34">
        <v>0.99608072937491055</v>
      </c>
      <c r="BO514" s="34">
        <v>0.99601864273486307</v>
      </c>
      <c r="BP514" s="34">
        <v>0.99595655996473353</v>
      </c>
      <c r="BQ514" s="34">
        <v>0.99589448106428102</v>
      </c>
      <c r="BR514" s="34">
        <v>0.99583240603326406</v>
      </c>
      <c r="BS514" s="34">
        <v>0.99577033487144184</v>
      </c>
      <c r="BT514" s="34">
        <v>0.99570826757857278</v>
      </c>
      <c r="BU514" s="34">
        <v>0.99564620415441618</v>
      </c>
      <c r="BV514" s="34">
        <v>0.99558414459873046</v>
      </c>
      <c r="BW514" s="34">
        <v>0.99552208891127458</v>
      </c>
      <c r="BX514" s="34">
        <v>0.99546003709180764</v>
      </c>
      <c r="BY514" s="34">
        <v>0.99539798914008859</v>
      </c>
      <c r="BZ514" s="34">
        <v>0.99533594505587586</v>
      </c>
      <c r="CA514" s="34">
        <v>0.99527390483892897</v>
      </c>
      <c r="CB514" s="34">
        <v>0.99521186848900656</v>
      </c>
      <c r="CC514" s="34">
        <v>0.99514983600586759</v>
      </c>
      <c r="CD514" s="34">
        <v>0.99508780738927105</v>
      </c>
      <c r="CE514" s="34">
        <v>0.99502578263897612</v>
      </c>
      <c r="CF514" s="34">
        <v>0.99496376175474166</v>
      </c>
      <c r="CG514" s="34">
        <v>0.99490174473632664</v>
      </c>
      <c r="CH514" s="34">
        <v>0.99483973158349004</v>
      </c>
      <c r="CI514" s="34">
        <v>0.99477772229599115</v>
      </c>
      <c r="CJ514" s="34">
        <v>0.99471571687358906</v>
      </c>
      <c r="CK514" s="34">
        <v>0.99465371531604274</v>
      </c>
      <c r="CL514" s="34">
        <v>0.99459171762311116</v>
      </c>
      <c r="CM514" s="34">
        <v>0.9945297237945534</v>
      </c>
      <c r="CN514" s="34">
        <v>0.99446773383012899</v>
      </c>
      <c r="CO514" s="34">
        <v>0.99440574772959678</v>
      </c>
      <c r="CP514" s="34">
        <v>0.99434376549271597</v>
      </c>
      <c r="CQ514" s="34">
        <v>0.99428178711924564</v>
      </c>
      <c r="CR514" s="34">
        <v>0.99418882289425126</v>
      </c>
      <c r="CS514" s="34">
        <v>0.99409586736130684</v>
      </c>
      <c r="CT514" s="34">
        <v>0.99400292051959993</v>
      </c>
      <c r="CU514" s="34">
        <v>0.99390998236831796</v>
      </c>
      <c r="CV514" s="34">
        <v>0.99381705290664812</v>
      </c>
      <c r="CW514" s="34">
        <v>0.99372413213377797</v>
      </c>
      <c r="CX514" s="34">
        <v>0.99363122004889526</v>
      </c>
      <c r="CY514" s="34">
        <v>0.99353831665118764</v>
      </c>
      <c r="CZ514" s="34">
        <v>0.99344542193984309</v>
      </c>
      <c r="DA514" s="34">
        <v>0.99335253591404893</v>
      </c>
      <c r="DB514" s="34">
        <v>0.99325965857299336</v>
      </c>
    </row>
    <row r="515" spans="1:106" x14ac:dyDescent="0.2">
      <c r="A515" s="13">
        <f t="shared" ca="1" si="7"/>
        <v>44991</v>
      </c>
      <c r="B515" s="34">
        <v>1.0000623348172251</v>
      </c>
      <c r="C515" s="34">
        <v>1</v>
      </c>
      <c r="D515" s="34">
        <v>0.99993766906816206</v>
      </c>
      <c r="E515" s="34">
        <v>0.99987534202146944</v>
      </c>
      <c r="F515" s="34">
        <v>0.99981301885967966</v>
      </c>
      <c r="G515" s="34">
        <v>0.99975069958255058</v>
      </c>
      <c r="H515" s="34">
        <v>0.99968838418983996</v>
      </c>
      <c r="I515" s="34">
        <v>0.9996260726813061</v>
      </c>
      <c r="J515" s="34">
        <v>0.99956376505670663</v>
      </c>
      <c r="K515" s="34">
        <v>0.99950146131579942</v>
      </c>
      <c r="L515" s="34">
        <v>0.99943916145834222</v>
      </c>
      <c r="M515" s="34">
        <v>0.99937686548409332</v>
      </c>
      <c r="N515" s="34">
        <v>0.99931457339281049</v>
      </c>
      <c r="O515" s="34">
        <v>0.9992522851842518</v>
      </c>
      <c r="P515" s="34">
        <v>0.99919000085817533</v>
      </c>
      <c r="Q515" s="34">
        <v>0.99912772041433895</v>
      </c>
      <c r="R515" s="34">
        <v>0.99906544385250051</v>
      </c>
      <c r="S515" s="34">
        <v>0.99900317117241821</v>
      </c>
      <c r="T515" s="34">
        <v>0.99894090237385014</v>
      </c>
      <c r="U515" s="34">
        <v>0.99887863745655447</v>
      </c>
      <c r="V515" s="34">
        <v>0.99881637642028875</v>
      </c>
      <c r="W515" s="34">
        <v>0.99875411926481172</v>
      </c>
      <c r="X515" s="34">
        <v>0.99869186598988102</v>
      </c>
      <c r="Y515" s="34">
        <v>0.99862961659525507</v>
      </c>
      <c r="Z515" s="34">
        <v>0.99856737108069182</v>
      </c>
      <c r="AA515" s="34">
        <v>0.99850512944594971</v>
      </c>
      <c r="AB515" s="34">
        <v>0.99844289169078648</v>
      </c>
      <c r="AC515" s="34">
        <v>0.99838065781496055</v>
      </c>
      <c r="AD515" s="34">
        <v>0.9983184278182301</v>
      </c>
      <c r="AE515" s="34">
        <v>0.99825620170035334</v>
      </c>
      <c r="AF515" s="34">
        <v>0.99819397946108868</v>
      </c>
      <c r="AG515" s="34">
        <v>0.99813176110019375</v>
      </c>
      <c r="AH515" s="34">
        <v>0.99806954661742753</v>
      </c>
      <c r="AI515" s="34">
        <v>0.99800733601254787</v>
      </c>
      <c r="AJ515" s="34">
        <v>0.99794512928531343</v>
      </c>
      <c r="AK515" s="34">
        <v>0.99788292643548193</v>
      </c>
      <c r="AL515" s="34">
        <v>0.99782072746281236</v>
      </c>
      <c r="AM515" s="34">
        <v>0.99775853236706247</v>
      </c>
      <c r="AN515" s="34">
        <v>0.99769634114799088</v>
      </c>
      <c r="AO515" s="34">
        <v>0.99763415380535614</v>
      </c>
      <c r="AP515" s="34">
        <v>0.99757197033891631</v>
      </c>
      <c r="AQ515" s="34">
        <v>0.99750979074842983</v>
      </c>
      <c r="AR515" s="34">
        <v>0.99744761503365498</v>
      </c>
      <c r="AS515" s="34">
        <v>0.99738544319435074</v>
      </c>
      <c r="AT515" s="34">
        <v>0.99732327523027486</v>
      </c>
      <c r="AU515" s="34">
        <v>0.99726111114118621</v>
      </c>
      <c r="AV515" s="34">
        <v>0.9971989509268433</v>
      </c>
      <c r="AW515" s="34">
        <v>0.99713679458700422</v>
      </c>
      <c r="AX515" s="34">
        <v>0.99707464212142793</v>
      </c>
      <c r="AY515" s="34">
        <v>0.99701249352987276</v>
      </c>
      <c r="AZ515" s="34">
        <v>0.99695034881209699</v>
      </c>
      <c r="BA515" s="34">
        <v>0.99688820796785971</v>
      </c>
      <c r="BB515" s="34">
        <v>0.99682607099691889</v>
      </c>
      <c r="BC515" s="34">
        <v>0.9967639378990335</v>
      </c>
      <c r="BD515" s="34">
        <v>0.99670180867396196</v>
      </c>
      <c r="BE515" s="34">
        <v>0.99663968332146291</v>
      </c>
      <c r="BF515" s="34">
        <v>0.99657756184129487</v>
      </c>
      <c r="BG515" s="34">
        <v>0.99651544423321681</v>
      </c>
      <c r="BH515" s="34">
        <v>0.99645333049698681</v>
      </c>
      <c r="BI515" s="34">
        <v>0.99639122063236407</v>
      </c>
      <c r="BJ515" s="34">
        <v>0.99632911463910701</v>
      </c>
      <c r="BK515" s="34">
        <v>0.99626701251697447</v>
      </c>
      <c r="BL515" s="34">
        <v>0.99620491426572511</v>
      </c>
      <c r="BM515" s="34">
        <v>0.99614281988511755</v>
      </c>
      <c r="BN515" s="34">
        <v>0.99608072937491055</v>
      </c>
      <c r="BO515" s="34">
        <v>0.99601864273486307</v>
      </c>
      <c r="BP515" s="34">
        <v>0.99595655996473353</v>
      </c>
      <c r="BQ515" s="34">
        <v>0.99589448106428102</v>
      </c>
      <c r="BR515" s="34">
        <v>0.99583240603326406</v>
      </c>
      <c r="BS515" s="34">
        <v>0.99577033487144184</v>
      </c>
      <c r="BT515" s="34">
        <v>0.99570826757857278</v>
      </c>
      <c r="BU515" s="34">
        <v>0.99564620415441618</v>
      </c>
      <c r="BV515" s="34">
        <v>0.99558414459873046</v>
      </c>
      <c r="BW515" s="34">
        <v>0.99552208891127458</v>
      </c>
      <c r="BX515" s="34">
        <v>0.99546003709180764</v>
      </c>
      <c r="BY515" s="34">
        <v>0.99539798914008859</v>
      </c>
      <c r="BZ515" s="34">
        <v>0.99533594505587586</v>
      </c>
      <c r="CA515" s="34">
        <v>0.99527390483892897</v>
      </c>
      <c r="CB515" s="34">
        <v>0.99521186848900656</v>
      </c>
      <c r="CC515" s="34">
        <v>0.99514983600586759</v>
      </c>
      <c r="CD515" s="34">
        <v>0.99508780738927105</v>
      </c>
      <c r="CE515" s="34">
        <v>0.99502578263897612</v>
      </c>
      <c r="CF515" s="34">
        <v>0.99496376175474166</v>
      </c>
      <c r="CG515" s="34">
        <v>0.99490174473632664</v>
      </c>
      <c r="CH515" s="34">
        <v>0.99483973158349004</v>
      </c>
      <c r="CI515" s="34">
        <v>0.99477772229599115</v>
      </c>
      <c r="CJ515" s="34">
        <v>0.99471571687358906</v>
      </c>
      <c r="CK515" s="34">
        <v>0.99465371531604274</v>
      </c>
      <c r="CL515" s="34">
        <v>0.99459171762311116</v>
      </c>
      <c r="CM515" s="34">
        <v>0.9945297237945534</v>
      </c>
      <c r="CN515" s="34">
        <v>0.99446773383012899</v>
      </c>
      <c r="CO515" s="34">
        <v>0.99440574772959678</v>
      </c>
      <c r="CP515" s="34">
        <v>0.99434376549271597</v>
      </c>
      <c r="CQ515" s="34">
        <v>0.99428178711924564</v>
      </c>
      <c r="CR515" s="34">
        <v>0.99418882289425126</v>
      </c>
      <c r="CS515" s="34">
        <v>0.99409586736130684</v>
      </c>
      <c r="CT515" s="34">
        <v>0.99400292051959993</v>
      </c>
      <c r="CU515" s="34">
        <v>0.99390998236831796</v>
      </c>
      <c r="CV515" s="34">
        <v>0.99381705290664812</v>
      </c>
      <c r="CW515" s="34">
        <v>0.99372413213377797</v>
      </c>
      <c r="CX515" s="34">
        <v>0.99363122004889526</v>
      </c>
      <c r="CY515" s="34">
        <v>0.99353831665118764</v>
      </c>
      <c r="CZ515" s="34">
        <v>0.99344542193984309</v>
      </c>
      <c r="DA515" s="34">
        <v>0.99335253591404893</v>
      </c>
      <c r="DB515" s="34">
        <v>0.99325965857299336</v>
      </c>
    </row>
    <row r="516" spans="1:106" x14ac:dyDescent="0.2">
      <c r="A516" s="13">
        <f t="shared" ref="A516:A579" ca="1" si="8">IF(WORKDAY(A$2,ROW()-2)&gt;TODAY(),"",WORKDAY(A$2,ROW()-2))</f>
        <v>44992</v>
      </c>
      <c r="B516" s="34">
        <v>1.0000623348172251</v>
      </c>
      <c r="C516" s="34">
        <v>1</v>
      </c>
      <c r="D516" s="34">
        <v>0.99993766906816206</v>
      </c>
      <c r="E516" s="34">
        <v>0.99987534202146944</v>
      </c>
      <c r="F516" s="34">
        <v>0.99981301885967966</v>
      </c>
      <c r="G516" s="34">
        <v>0.99975069958255058</v>
      </c>
      <c r="H516" s="34">
        <v>0.99968838418983996</v>
      </c>
      <c r="I516" s="34">
        <v>0.9996260726813061</v>
      </c>
      <c r="J516" s="34">
        <v>0.99956376505670663</v>
      </c>
      <c r="K516" s="34">
        <v>0.99950146131579942</v>
      </c>
      <c r="L516" s="34">
        <v>0.99943916145834222</v>
      </c>
      <c r="M516" s="34">
        <v>0.99937686548409332</v>
      </c>
      <c r="N516" s="34">
        <v>0.99931457339281049</v>
      </c>
      <c r="O516" s="34">
        <v>0.9992522851842518</v>
      </c>
      <c r="P516" s="34">
        <v>0.99919000085817533</v>
      </c>
      <c r="Q516" s="34">
        <v>0.99912772041433895</v>
      </c>
      <c r="R516" s="34">
        <v>0.99906544385250051</v>
      </c>
      <c r="S516" s="34">
        <v>0.99900317117241821</v>
      </c>
      <c r="T516" s="34">
        <v>0.99894090237385014</v>
      </c>
      <c r="U516" s="34">
        <v>0.99887863745655447</v>
      </c>
      <c r="V516" s="34">
        <v>0.99881637642028875</v>
      </c>
      <c r="W516" s="34">
        <v>0.99875411926481172</v>
      </c>
      <c r="X516" s="34">
        <v>0.99869186598988102</v>
      </c>
      <c r="Y516" s="34">
        <v>0.99862961659525507</v>
      </c>
      <c r="Z516" s="34">
        <v>0.99856737108069182</v>
      </c>
      <c r="AA516" s="34">
        <v>0.99850512944594971</v>
      </c>
      <c r="AB516" s="34">
        <v>0.99844289169078648</v>
      </c>
      <c r="AC516" s="34">
        <v>0.99838065781496055</v>
      </c>
      <c r="AD516" s="34">
        <v>0.9983184278182301</v>
      </c>
      <c r="AE516" s="34">
        <v>0.99825620170035334</v>
      </c>
      <c r="AF516" s="34">
        <v>0.99819397946108868</v>
      </c>
      <c r="AG516" s="34">
        <v>0.99813176110019375</v>
      </c>
      <c r="AH516" s="34">
        <v>0.99806954661742753</v>
      </c>
      <c r="AI516" s="34">
        <v>0.99800733601254787</v>
      </c>
      <c r="AJ516" s="34">
        <v>0.99794512928531343</v>
      </c>
      <c r="AK516" s="34">
        <v>0.99788292643548193</v>
      </c>
      <c r="AL516" s="34">
        <v>0.99782072746281236</v>
      </c>
      <c r="AM516" s="34">
        <v>0.99775853236706247</v>
      </c>
      <c r="AN516" s="34">
        <v>0.99769634114799088</v>
      </c>
      <c r="AO516" s="34">
        <v>0.99763415380535614</v>
      </c>
      <c r="AP516" s="34">
        <v>0.99757197033891631</v>
      </c>
      <c r="AQ516" s="34">
        <v>0.99750979074842983</v>
      </c>
      <c r="AR516" s="34">
        <v>0.99744761503365498</v>
      </c>
      <c r="AS516" s="34">
        <v>0.99738544319435074</v>
      </c>
      <c r="AT516" s="34">
        <v>0.99732327523027486</v>
      </c>
      <c r="AU516" s="34">
        <v>0.99726111114118621</v>
      </c>
      <c r="AV516" s="34">
        <v>0.9971989509268433</v>
      </c>
      <c r="AW516" s="34">
        <v>0.99713679458700422</v>
      </c>
      <c r="AX516" s="34">
        <v>0.99707464212142793</v>
      </c>
      <c r="AY516" s="34">
        <v>0.99701249352987276</v>
      </c>
      <c r="AZ516" s="34">
        <v>0.99695034881209699</v>
      </c>
      <c r="BA516" s="34">
        <v>0.99688820796785971</v>
      </c>
      <c r="BB516" s="34">
        <v>0.99682607099691889</v>
      </c>
      <c r="BC516" s="34">
        <v>0.9967639378990335</v>
      </c>
      <c r="BD516" s="34">
        <v>0.99670180867396196</v>
      </c>
      <c r="BE516" s="34">
        <v>0.99663968332146291</v>
      </c>
      <c r="BF516" s="34">
        <v>0.99657756184129487</v>
      </c>
      <c r="BG516" s="34">
        <v>0.99651544423321681</v>
      </c>
      <c r="BH516" s="34">
        <v>0.99645333049698681</v>
      </c>
      <c r="BI516" s="34">
        <v>0.99639122063236407</v>
      </c>
      <c r="BJ516" s="34">
        <v>0.99632911463910701</v>
      </c>
      <c r="BK516" s="34">
        <v>0.99626701251697447</v>
      </c>
      <c r="BL516" s="34">
        <v>0.99620491426572511</v>
      </c>
      <c r="BM516" s="34">
        <v>0.99614281988511755</v>
      </c>
      <c r="BN516" s="34">
        <v>0.99608072937491055</v>
      </c>
      <c r="BO516" s="34">
        <v>0.99601864273486307</v>
      </c>
      <c r="BP516" s="34">
        <v>0.99595655996473353</v>
      </c>
      <c r="BQ516" s="34">
        <v>0.99589448106428102</v>
      </c>
      <c r="BR516" s="34">
        <v>0.99583240603326406</v>
      </c>
      <c r="BS516" s="34">
        <v>0.99577033487144184</v>
      </c>
      <c r="BT516" s="34">
        <v>0.99570826757857278</v>
      </c>
      <c r="BU516" s="34">
        <v>0.99564620415441618</v>
      </c>
      <c r="BV516" s="34">
        <v>0.99558414459873046</v>
      </c>
      <c r="BW516" s="34">
        <v>0.99552208891127458</v>
      </c>
      <c r="BX516" s="34">
        <v>0.99546003709180764</v>
      </c>
      <c r="BY516" s="34">
        <v>0.99539798914008859</v>
      </c>
      <c r="BZ516" s="34">
        <v>0.99533594505587586</v>
      </c>
      <c r="CA516" s="34">
        <v>0.99527390483892897</v>
      </c>
      <c r="CB516" s="34">
        <v>0.99521186848900656</v>
      </c>
      <c r="CC516" s="34">
        <v>0.99514983600586759</v>
      </c>
      <c r="CD516" s="34">
        <v>0.99508780738927105</v>
      </c>
      <c r="CE516" s="34">
        <v>0.99502578263897612</v>
      </c>
      <c r="CF516" s="34">
        <v>0.99496376175474166</v>
      </c>
      <c r="CG516" s="34">
        <v>0.99490174473632664</v>
      </c>
      <c r="CH516" s="34">
        <v>0.99483973158349004</v>
      </c>
      <c r="CI516" s="34">
        <v>0.99477772229599115</v>
      </c>
      <c r="CJ516" s="34">
        <v>0.99471571687358906</v>
      </c>
      <c r="CK516" s="34">
        <v>0.99465371531604274</v>
      </c>
      <c r="CL516" s="34">
        <v>0.99459171762311116</v>
      </c>
      <c r="CM516" s="34">
        <v>0.9945297237945534</v>
      </c>
      <c r="CN516" s="34">
        <v>0.99446773383012899</v>
      </c>
      <c r="CO516" s="34">
        <v>0.99440574772959678</v>
      </c>
      <c r="CP516" s="34">
        <v>0.99434376549271597</v>
      </c>
      <c r="CQ516" s="34">
        <v>0.99428178711924564</v>
      </c>
      <c r="CR516" s="34">
        <v>0.99418882289425126</v>
      </c>
      <c r="CS516" s="34">
        <v>0.99409586736130684</v>
      </c>
      <c r="CT516" s="34">
        <v>0.99400292051959993</v>
      </c>
      <c r="CU516" s="34">
        <v>0.99390998236831796</v>
      </c>
      <c r="CV516" s="34">
        <v>0.99381705290664812</v>
      </c>
      <c r="CW516" s="34">
        <v>0.99372413213377797</v>
      </c>
      <c r="CX516" s="34">
        <v>0.99363122004889526</v>
      </c>
      <c r="CY516" s="34">
        <v>0.99353831665118764</v>
      </c>
      <c r="CZ516" s="34">
        <v>0.99344542193984309</v>
      </c>
      <c r="DA516" s="34">
        <v>0.99335253591404893</v>
      </c>
      <c r="DB516" s="34">
        <v>0.99325965857299336</v>
      </c>
    </row>
    <row r="517" spans="1:106" x14ac:dyDescent="0.2">
      <c r="A517" s="13">
        <f t="shared" ca="1" si="8"/>
        <v>44993</v>
      </c>
      <c r="B517" s="34">
        <v>1.0000623348172251</v>
      </c>
      <c r="C517" s="34">
        <v>1</v>
      </c>
      <c r="D517" s="34">
        <v>0.99993766906816206</v>
      </c>
      <c r="E517" s="34">
        <v>0.99987534202146944</v>
      </c>
      <c r="F517" s="34">
        <v>0.99981301885967966</v>
      </c>
      <c r="G517" s="34">
        <v>0.99975069958255058</v>
      </c>
      <c r="H517" s="34">
        <v>0.99968838418983996</v>
      </c>
      <c r="I517" s="34">
        <v>0.9996260726813061</v>
      </c>
      <c r="J517" s="34">
        <v>0.99956376505670663</v>
      </c>
      <c r="K517" s="34">
        <v>0.99950146131579942</v>
      </c>
      <c r="L517" s="34">
        <v>0.99943916145834222</v>
      </c>
      <c r="M517" s="34">
        <v>0.99937686548409332</v>
      </c>
      <c r="N517" s="34">
        <v>0.99931457339281049</v>
      </c>
      <c r="O517" s="34">
        <v>0.9992522851842518</v>
      </c>
      <c r="P517" s="34">
        <v>0.99919000085817533</v>
      </c>
      <c r="Q517" s="34">
        <v>0.99912772041433895</v>
      </c>
      <c r="R517" s="34">
        <v>0.99906544385250051</v>
      </c>
      <c r="S517" s="34">
        <v>0.99900317117241821</v>
      </c>
      <c r="T517" s="34">
        <v>0.99894090237385014</v>
      </c>
      <c r="U517" s="34">
        <v>0.99887863745655447</v>
      </c>
      <c r="V517" s="34">
        <v>0.99881637642028875</v>
      </c>
      <c r="W517" s="34">
        <v>0.99875411926481172</v>
      </c>
      <c r="X517" s="34">
        <v>0.99869186598988102</v>
      </c>
      <c r="Y517" s="34">
        <v>0.99862961659525507</v>
      </c>
      <c r="Z517" s="34">
        <v>0.99856737108069182</v>
      </c>
      <c r="AA517" s="34">
        <v>0.99850512944594971</v>
      </c>
      <c r="AB517" s="34">
        <v>0.99844289169078648</v>
      </c>
      <c r="AC517" s="34">
        <v>0.99838065781496055</v>
      </c>
      <c r="AD517" s="34">
        <v>0.9983184278182301</v>
      </c>
      <c r="AE517" s="34">
        <v>0.99825620170035334</v>
      </c>
      <c r="AF517" s="34">
        <v>0.99819397946108868</v>
      </c>
      <c r="AG517" s="34">
        <v>0.99813176110019375</v>
      </c>
      <c r="AH517" s="34">
        <v>0.99806954661742753</v>
      </c>
      <c r="AI517" s="34">
        <v>0.99800733601254787</v>
      </c>
      <c r="AJ517" s="34">
        <v>0.99794512928531343</v>
      </c>
      <c r="AK517" s="34">
        <v>0.99788292643548193</v>
      </c>
      <c r="AL517" s="34">
        <v>0.99782072746281236</v>
      </c>
      <c r="AM517" s="34">
        <v>0.99775853236706247</v>
      </c>
      <c r="AN517" s="34">
        <v>0.99769634114799088</v>
      </c>
      <c r="AO517" s="34">
        <v>0.99763415380535614</v>
      </c>
      <c r="AP517" s="34">
        <v>0.99757197033891631</v>
      </c>
      <c r="AQ517" s="34">
        <v>0.99750979074842983</v>
      </c>
      <c r="AR517" s="34">
        <v>0.99744761503365498</v>
      </c>
      <c r="AS517" s="34">
        <v>0.99738544319435074</v>
      </c>
      <c r="AT517" s="34">
        <v>0.99732327523027486</v>
      </c>
      <c r="AU517" s="34">
        <v>0.99726111114118621</v>
      </c>
      <c r="AV517" s="34">
        <v>0.9971989509268433</v>
      </c>
      <c r="AW517" s="34">
        <v>0.99713679458700422</v>
      </c>
      <c r="AX517" s="34">
        <v>0.99707464212142793</v>
      </c>
      <c r="AY517" s="34">
        <v>0.99701249352987276</v>
      </c>
      <c r="AZ517" s="34">
        <v>0.99695034881209699</v>
      </c>
      <c r="BA517" s="34">
        <v>0.99688820796785971</v>
      </c>
      <c r="BB517" s="34">
        <v>0.99682607099691889</v>
      </c>
      <c r="BC517" s="34">
        <v>0.9967639378990335</v>
      </c>
      <c r="BD517" s="34">
        <v>0.99670180867396196</v>
      </c>
      <c r="BE517" s="34">
        <v>0.99663968332146291</v>
      </c>
      <c r="BF517" s="34">
        <v>0.99657756184129487</v>
      </c>
      <c r="BG517" s="34">
        <v>0.99651544423321681</v>
      </c>
      <c r="BH517" s="34">
        <v>0.99645333049698681</v>
      </c>
      <c r="BI517" s="34">
        <v>0.99639122063236407</v>
      </c>
      <c r="BJ517" s="34">
        <v>0.99632911463910701</v>
      </c>
      <c r="BK517" s="34">
        <v>0.99626701251697447</v>
      </c>
      <c r="BL517" s="34">
        <v>0.99620491426572511</v>
      </c>
      <c r="BM517" s="34">
        <v>0.99614281988511755</v>
      </c>
      <c r="BN517" s="34">
        <v>0.99608072937491055</v>
      </c>
      <c r="BO517" s="34">
        <v>0.99601864273486307</v>
      </c>
      <c r="BP517" s="34">
        <v>0.99595655996473353</v>
      </c>
      <c r="BQ517" s="34">
        <v>0.99589448106428102</v>
      </c>
      <c r="BR517" s="34">
        <v>0.99583240603326406</v>
      </c>
      <c r="BS517" s="34">
        <v>0.99577033487144184</v>
      </c>
      <c r="BT517" s="34">
        <v>0.99570826757857278</v>
      </c>
      <c r="BU517" s="34">
        <v>0.99564620415441618</v>
      </c>
      <c r="BV517" s="34">
        <v>0.99558414459873046</v>
      </c>
      <c r="BW517" s="34">
        <v>0.99552208891127458</v>
      </c>
      <c r="BX517" s="34">
        <v>0.99546003709180764</v>
      </c>
      <c r="BY517" s="34">
        <v>0.99539798914008859</v>
      </c>
      <c r="BZ517" s="34">
        <v>0.99533594505587586</v>
      </c>
      <c r="CA517" s="34">
        <v>0.99527390483892897</v>
      </c>
      <c r="CB517" s="34">
        <v>0.99521186848900656</v>
      </c>
      <c r="CC517" s="34">
        <v>0.99514983600586759</v>
      </c>
      <c r="CD517" s="34">
        <v>0.99508780738927105</v>
      </c>
      <c r="CE517" s="34">
        <v>0.99502578263897612</v>
      </c>
      <c r="CF517" s="34">
        <v>0.99496376175474166</v>
      </c>
      <c r="CG517" s="34">
        <v>0.99490174473632664</v>
      </c>
      <c r="CH517" s="34">
        <v>0.99483973158349004</v>
      </c>
      <c r="CI517" s="34">
        <v>0.99477772229599115</v>
      </c>
      <c r="CJ517" s="34">
        <v>0.99471571687358906</v>
      </c>
      <c r="CK517" s="34">
        <v>0.99465371531604274</v>
      </c>
      <c r="CL517" s="34">
        <v>0.99459171762311116</v>
      </c>
      <c r="CM517" s="34">
        <v>0.9945297237945534</v>
      </c>
      <c r="CN517" s="34">
        <v>0.99446773383012899</v>
      </c>
      <c r="CO517" s="34">
        <v>0.99440574772959678</v>
      </c>
      <c r="CP517" s="34">
        <v>0.99434376549271597</v>
      </c>
      <c r="CQ517" s="34">
        <v>0.99428178711924564</v>
      </c>
      <c r="CR517" s="34">
        <v>0.99418882289425126</v>
      </c>
      <c r="CS517" s="34">
        <v>0.99409586736130684</v>
      </c>
      <c r="CT517" s="34">
        <v>0.99400292051959993</v>
      </c>
      <c r="CU517" s="34">
        <v>0.99390998236831796</v>
      </c>
      <c r="CV517" s="34">
        <v>0.99381705290664812</v>
      </c>
      <c r="CW517" s="34">
        <v>0.99372413213377797</v>
      </c>
      <c r="CX517" s="34">
        <v>0.99363122004889526</v>
      </c>
      <c r="CY517" s="34">
        <v>0.99353831665118764</v>
      </c>
      <c r="CZ517" s="34">
        <v>0.99344542193984309</v>
      </c>
      <c r="DA517" s="34">
        <v>0.99335253591404893</v>
      </c>
      <c r="DB517" s="34">
        <v>0.99325965857299336</v>
      </c>
    </row>
    <row r="518" spans="1:106" x14ac:dyDescent="0.2">
      <c r="A518" s="13">
        <f t="shared" ca="1" si="8"/>
        <v>44994</v>
      </c>
      <c r="B518" s="34">
        <v>1.0000623348172251</v>
      </c>
      <c r="C518" s="34">
        <v>1</v>
      </c>
      <c r="D518" s="34">
        <v>0.99993766906816206</v>
      </c>
      <c r="E518" s="34">
        <v>0.99987534202146944</v>
      </c>
      <c r="F518" s="34">
        <v>0.99981301885967966</v>
      </c>
      <c r="G518" s="34">
        <v>0.99975069958255058</v>
      </c>
      <c r="H518" s="34">
        <v>0.99968838418983996</v>
      </c>
      <c r="I518" s="34">
        <v>0.9996260726813061</v>
      </c>
      <c r="J518" s="34">
        <v>0.99956376505670663</v>
      </c>
      <c r="K518" s="34">
        <v>0.99950146131579942</v>
      </c>
      <c r="L518" s="34">
        <v>0.99943916145834222</v>
      </c>
      <c r="M518" s="34">
        <v>0.99937686548409332</v>
      </c>
      <c r="N518" s="34">
        <v>0.99931457339281049</v>
      </c>
      <c r="O518" s="34">
        <v>0.9992522851842518</v>
      </c>
      <c r="P518" s="34">
        <v>0.99919000085817533</v>
      </c>
      <c r="Q518" s="34">
        <v>0.99912772041433895</v>
      </c>
      <c r="R518" s="34">
        <v>0.99906544385250051</v>
      </c>
      <c r="S518" s="34">
        <v>0.99900317117241821</v>
      </c>
      <c r="T518" s="34">
        <v>0.99894090237385014</v>
      </c>
      <c r="U518" s="34">
        <v>0.99887863745655447</v>
      </c>
      <c r="V518" s="34">
        <v>0.99881637642028875</v>
      </c>
      <c r="W518" s="34">
        <v>0.99875411926481172</v>
      </c>
      <c r="X518" s="34">
        <v>0.99869186598988102</v>
      </c>
      <c r="Y518" s="34">
        <v>0.99862961659525507</v>
      </c>
      <c r="Z518" s="34">
        <v>0.99856737108069182</v>
      </c>
      <c r="AA518" s="34">
        <v>0.99850512944594971</v>
      </c>
      <c r="AB518" s="34">
        <v>0.99844289169078648</v>
      </c>
      <c r="AC518" s="34">
        <v>0.99838065781496055</v>
      </c>
      <c r="AD518" s="34">
        <v>0.9983184278182301</v>
      </c>
      <c r="AE518" s="34">
        <v>0.99825620170035334</v>
      </c>
      <c r="AF518" s="34">
        <v>0.99819397946108868</v>
      </c>
      <c r="AG518" s="34">
        <v>0.99813176110019375</v>
      </c>
      <c r="AH518" s="34">
        <v>0.99806954661742753</v>
      </c>
      <c r="AI518" s="34">
        <v>0.99800733601254787</v>
      </c>
      <c r="AJ518" s="34">
        <v>0.99794512928531343</v>
      </c>
      <c r="AK518" s="34">
        <v>0.99788292643548193</v>
      </c>
      <c r="AL518" s="34">
        <v>0.99782072746281236</v>
      </c>
      <c r="AM518" s="34">
        <v>0.99775853236706247</v>
      </c>
      <c r="AN518" s="34">
        <v>0.99769634114799088</v>
      </c>
      <c r="AO518" s="34">
        <v>0.99763415380535614</v>
      </c>
      <c r="AP518" s="34">
        <v>0.99757197033891631</v>
      </c>
      <c r="AQ518" s="34">
        <v>0.99750979074842983</v>
      </c>
      <c r="AR518" s="34">
        <v>0.99744761503365498</v>
      </c>
      <c r="AS518" s="34">
        <v>0.99738544319435074</v>
      </c>
      <c r="AT518" s="34">
        <v>0.99732327523027486</v>
      </c>
      <c r="AU518" s="34">
        <v>0.99726111114118621</v>
      </c>
      <c r="AV518" s="34">
        <v>0.9971989509268433</v>
      </c>
      <c r="AW518" s="34">
        <v>0.99713679458700422</v>
      </c>
      <c r="AX518" s="34">
        <v>0.99707464212142793</v>
      </c>
      <c r="AY518" s="34">
        <v>0.99701249352987276</v>
      </c>
      <c r="AZ518" s="34">
        <v>0.99695034881209699</v>
      </c>
      <c r="BA518" s="34">
        <v>0.99688820796785971</v>
      </c>
      <c r="BB518" s="34">
        <v>0.99682607099691889</v>
      </c>
      <c r="BC518" s="34">
        <v>0.9967639378990335</v>
      </c>
      <c r="BD518" s="34">
        <v>0.99670180867396196</v>
      </c>
      <c r="BE518" s="34">
        <v>0.99663968332146291</v>
      </c>
      <c r="BF518" s="34">
        <v>0.99657756184129487</v>
      </c>
      <c r="BG518" s="34">
        <v>0.99651544423321681</v>
      </c>
      <c r="BH518" s="34">
        <v>0.99645333049698681</v>
      </c>
      <c r="BI518" s="34">
        <v>0.99639122063236407</v>
      </c>
      <c r="BJ518" s="34">
        <v>0.99632911463910701</v>
      </c>
      <c r="BK518" s="34">
        <v>0.99626701251697447</v>
      </c>
      <c r="BL518" s="34">
        <v>0.99620491426572511</v>
      </c>
      <c r="BM518" s="34">
        <v>0.99614281988511755</v>
      </c>
      <c r="BN518" s="34">
        <v>0.99608072937491055</v>
      </c>
      <c r="BO518" s="34">
        <v>0.99601864273486307</v>
      </c>
      <c r="BP518" s="34">
        <v>0.99595655996473353</v>
      </c>
      <c r="BQ518" s="34">
        <v>0.99589448106428102</v>
      </c>
      <c r="BR518" s="34">
        <v>0.99583240603326406</v>
      </c>
      <c r="BS518" s="34">
        <v>0.99577033487144184</v>
      </c>
      <c r="BT518" s="34">
        <v>0.99570826757857278</v>
      </c>
      <c r="BU518" s="34">
        <v>0.99564620415441618</v>
      </c>
      <c r="BV518" s="34">
        <v>0.99558414459873046</v>
      </c>
      <c r="BW518" s="34">
        <v>0.99552208891127458</v>
      </c>
      <c r="BX518" s="34">
        <v>0.99546003709180764</v>
      </c>
      <c r="BY518" s="34">
        <v>0.99539798914008859</v>
      </c>
      <c r="BZ518" s="34">
        <v>0.99533594505587586</v>
      </c>
      <c r="CA518" s="34">
        <v>0.99527390483892897</v>
      </c>
      <c r="CB518" s="34">
        <v>0.99521186848900656</v>
      </c>
      <c r="CC518" s="34">
        <v>0.99514983600586759</v>
      </c>
      <c r="CD518" s="34">
        <v>0.99508780738927105</v>
      </c>
      <c r="CE518" s="34">
        <v>0.99502578263897612</v>
      </c>
      <c r="CF518" s="34">
        <v>0.99496376175474166</v>
      </c>
      <c r="CG518" s="34">
        <v>0.99490174473632664</v>
      </c>
      <c r="CH518" s="34">
        <v>0.99483973158349004</v>
      </c>
      <c r="CI518" s="34">
        <v>0.99477772229599115</v>
      </c>
      <c r="CJ518" s="34">
        <v>0.99471571687358906</v>
      </c>
      <c r="CK518" s="34">
        <v>0.99465371531604274</v>
      </c>
      <c r="CL518" s="34">
        <v>0.99459171762311116</v>
      </c>
      <c r="CM518" s="34">
        <v>0.9945297237945534</v>
      </c>
      <c r="CN518" s="34">
        <v>0.99446773383012899</v>
      </c>
      <c r="CO518" s="34">
        <v>0.99440574772959678</v>
      </c>
      <c r="CP518" s="34">
        <v>0.99434376549271597</v>
      </c>
      <c r="CQ518" s="34">
        <v>0.99428178711924564</v>
      </c>
      <c r="CR518" s="34">
        <v>0.99418882289425126</v>
      </c>
      <c r="CS518" s="34">
        <v>0.99409586736130684</v>
      </c>
      <c r="CT518" s="34">
        <v>0.99400292051959993</v>
      </c>
      <c r="CU518" s="34">
        <v>0.99390998236831796</v>
      </c>
      <c r="CV518" s="34">
        <v>0.99381705290664812</v>
      </c>
      <c r="CW518" s="34">
        <v>0.99372413213377797</v>
      </c>
      <c r="CX518" s="34">
        <v>0.99363122004889526</v>
      </c>
      <c r="CY518" s="34">
        <v>0.99353831665118764</v>
      </c>
      <c r="CZ518" s="34">
        <v>0.99344542193984309</v>
      </c>
      <c r="DA518" s="34">
        <v>0.99335253591404893</v>
      </c>
      <c r="DB518" s="34">
        <v>0.99325965857299336</v>
      </c>
    </row>
    <row r="519" spans="1:106" x14ac:dyDescent="0.2">
      <c r="A519" s="13">
        <f t="shared" ca="1" si="8"/>
        <v>44995</v>
      </c>
      <c r="B519" s="34">
        <v>1.0000623348172251</v>
      </c>
      <c r="C519" s="34">
        <v>1</v>
      </c>
      <c r="D519" s="34">
        <v>0.99993766906816206</v>
      </c>
      <c r="E519" s="34">
        <v>0.99987534202146944</v>
      </c>
      <c r="F519" s="34">
        <v>0.99981301885967966</v>
      </c>
      <c r="G519" s="34">
        <v>0.99975069958255058</v>
      </c>
      <c r="H519" s="34">
        <v>0.99968838418983996</v>
      </c>
      <c r="I519" s="34">
        <v>0.9996260726813061</v>
      </c>
      <c r="J519" s="34">
        <v>0.99956376505670663</v>
      </c>
      <c r="K519" s="34">
        <v>0.99950146131579942</v>
      </c>
      <c r="L519" s="34">
        <v>0.99943916145834222</v>
      </c>
      <c r="M519" s="34">
        <v>0.99937686548409332</v>
      </c>
      <c r="N519" s="34">
        <v>0.99931457339281049</v>
      </c>
      <c r="O519" s="34">
        <v>0.9992522851842518</v>
      </c>
      <c r="P519" s="34">
        <v>0.99919000085817533</v>
      </c>
      <c r="Q519" s="34">
        <v>0.99912772041433895</v>
      </c>
      <c r="R519" s="34">
        <v>0.99906544385250051</v>
      </c>
      <c r="S519" s="34">
        <v>0.99900317117241821</v>
      </c>
      <c r="T519" s="34">
        <v>0.99894090237385014</v>
      </c>
      <c r="U519" s="34">
        <v>0.99887863745655447</v>
      </c>
      <c r="V519" s="34">
        <v>0.99881637642028875</v>
      </c>
      <c r="W519" s="34">
        <v>0.99875411926481172</v>
      </c>
      <c r="X519" s="34">
        <v>0.99869186598988102</v>
      </c>
      <c r="Y519" s="34">
        <v>0.99862961659525507</v>
      </c>
      <c r="Z519" s="34">
        <v>0.99856737108069182</v>
      </c>
      <c r="AA519" s="34">
        <v>0.99850512944594971</v>
      </c>
      <c r="AB519" s="34">
        <v>0.99844289169078648</v>
      </c>
      <c r="AC519" s="34">
        <v>0.99838065781496055</v>
      </c>
      <c r="AD519" s="34">
        <v>0.9983184278182301</v>
      </c>
      <c r="AE519" s="34">
        <v>0.99825620170035334</v>
      </c>
      <c r="AF519" s="34">
        <v>0.99819397946108868</v>
      </c>
      <c r="AG519" s="34">
        <v>0.99813176110019375</v>
      </c>
      <c r="AH519" s="34">
        <v>0.99806954661742753</v>
      </c>
      <c r="AI519" s="34">
        <v>0.99800733601254787</v>
      </c>
      <c r="AJ519" s="34">
        <v>0.99794512928531343</v>
      </c>
      <c r="AK519" s="34">
        <v>0.99788292643548193</v>
      </c>
      <c r="AL519" s="34">
        <v>0.99782072746281236</v>
      </c>
      <c r="AM519" s="34">
        <v>0.99775853236706247</v>
      </c>
      <c r="AN519" s="34">
        <v>0.99769634114799088</v>
      </c>
      <c r="AO519" s="34">
        <v>0.99763415380535614</v>
      </c>
      <c r="AP519" s="34">
        <v>0.99757197033891631</v>
      </c>
      <c r="AQ519" s="34">
        <v>0.99750979074842983</v>
      </c>
      <c r="AR519" s="34">
        <v>0.99744761503365498</v>
      </c>
      <c r="AS519" s="34">
        <v>0.99738544319435074</v>
      </c>
      <c r="AT519" s="34">
        <v>0.99732327523027486</v>
      </c>
      <c r="AU519" s="34">
        <v>0.99726111114118621</v>
      </c>
      <c r="AV519" s="34">
        <v>0.9971989509268433</v>
      </c>
      <c r="AW519" s="34">
        <v>0.99713679458700422</v>
      </c>
      <c r="AX519" s="34">
        <v>0.99707464212142793</v>
      </c>
      <c r="AY519" s="34">
        <v>0.99701249352987276</v>
      </c>
      <c r="AZ519" s="34">
        <v>0.99695034881209699</v>
      </c>
      <c r="BA519" s="34">
        <v>0.99688820796785971</v>
      </c>
      <c r="BB519" s="34">
        <v>0.99682607099691889</v>
      </c>
      <c r="BC519" s="34">
        <v>0.9967639378990335</v>
      </c>
      <c r="BD519" s="34">
        <v>0.99670180867396196</v>
      </c>
      <c r="BE519" s="34">
        <v>0.99663968332146291</v>
      </c>
      <c r="BF519" s="34">
        <v>0.99657756184129487</v>
      </c>
      <c r="BG519" s="34">
        <v>0.99651544423321681</v>
      </c>
      <c r="BH519" s="34">
        <v>0.99645333049698681</v>
      </c>
      <c r="BI519" s="34">
        <v>0.99639122063236407</v>
      </c>
      <c r="BJ519" s="34">
        <v>0.99632911463910701</v>
      </c>
      <c r="BK519" s="34">
        <v>0.99626701251697447</v>
      </c>
      <c r="BL519" s="34">
        <v>0.99620491426572511</v>
      </c>
      <c r="BM519" s="34">
        <v>0.99614281988511755</v>
      </c>
      <c r="BN519" s="34">
        <v>0.99608072937491055</v>
      </c>
      <c r="BO519" s="34">
        <v>0.99601864273486307</v>
      </c>
      <c r="BP519" s="34">
        <v>0.99595655996473353</v>
      </c>
      <c r="BQ519" s="34">
        <v>0.99589448106428102</v>
      </c>
      <c r="BR519" s="34">
        <v>0.99583240603326406</v>
      </c>
      <c r="BS519" s="34">
        <v>0.99577033487144184</v>
      </c>
      <c r="BT519" s="34">
        <v>0.99570826757857278</v>
      </c>
      <c r="BU519" s="34">
        <v>0.99564620415441618</v>
      </c>
      <c r="BV519" s="34">
        <v>0.99558414459873046</v>
      </c>
      <c r="BW519" s="34">
        <v>0.99552208891127458</v>
      </c>
      <c r="BX519" s="34">
        <v>0.99546003709180764</v>
      </c>
      <c r="BY519" s="34">
        <v>0.99539798914008859</v>
      </c>
      <c r="BZ519" s="34">
        <v>0.99533594505587586</v>
      </c>
      <c r="CA519" s="34">
        <v>0.99527390483892897</v>
      </c>
      <c r="CB519" s="34">
        <v>0.99521186848900656</v>
      </c>
      <c r="CC519" s="34">
        <v>0.99514983600586759</v>
      </c>
      <c r="CD519" s="34">
        <v>0.99508780738927105</v>
      </c>
      <c r="CE519" s="34">
        <v>0.99502578263897612</v>
      </c>
      <c r="CF519" s="34">
        <v>0.99496376175474166</v>
      </c>
      <c r="CG519" s="34">
        <v>0.99490174473632664</v>
      </c>
      <c r="CH519" s="34">
        <v>0.99483973158349004</v>
      </c>
      <c r="CI519" s="34">
        <v>0.99477772229599115</v>
      </c>
      <c r="CJ519" s="34">
        <v>0.99471571687358906</v>
      </c>
      <c r="CK519" s="34">
        <v>0.99465371531604274</v>
      </c>
      <c r="CL519" s="34">
        <v>0.99459171762311116</v>
      </c>
      <c r="CM519" s="34">
        <v>0.9945297237945534</v>
      </c>
      <c r="CN519" s="34">
        <v>0.99446773383012899</v>
      </c>
      <c r="CO519" s="34">
        <v>0.99440574772959678</v>
      </c>
      <c r="CP519" s="34">
        <v>0.99434376549271597</v>
      </c>
      <c r="CQ519" s="34">
        <v>0.99428178711924564</v>
      </c>
      <c r="CR519" s="34">
        <v>0.99418882289425126</v>
      </c>
      <c r="CS519" s="34">
        <v>0.99409586736130684</v>
      </c>
      <c r="CT519" s="34">
        <v>0.99400292051959993</v>
      </c>
      <c r="CU519" s="34">
        <v>0.99390998236831796</v>
      </c>
      <c r="CV519" s="34">
        <v>0.99381705290664812</v>
      </c>
      <c r="CW519" s="34">
        <v>0.99372413213377797</v>
      </c>
      <c r="CX519" s="34">
        <v>0.99363122004889526</v>
      </c>
      <c r="CY519" s="34">
        <v>0.99353831665118764</v>
      </c>
      <c r="CZ519" s="34">
        <v>0.99344542193984309</v>
      </c>
      <c r="DA519" s="34">
        <v>0.99335253591404893</v>
      </c>
      <c r="DB519" s="34">
        <v>0.99325965857299336</v>
      </c>
    </row>
    <row r="520" spans="1:106" x14ac:dyDescent="0.2">
      <c r="A520" s="13">
        <f t="shared" ca="1" si="8"/>
        <v>44998</v>
      </c>
      <c r="B520" s="34">
        <v>1.0000623348172251</v>
      </c>
      <c r="C520" s="34">
        <v>1</v>
      </c>
      <c r="D520" s="34">
        <v>0.99993766906816206</v>
      </c>
      <c r="E520" s="34">
        <v>0.99987534202146944</v>
      </c>
      <c r="F520" s="34">
        <v>0.99981301885967966</v>
      </c>
      <c r="G520" s="34">
        <v>0.99975069958255058</v>
      </c>
      <c r="H520" s="34">
        <v>0.99968838418983996</v>
      </c>
      <c r="I520" s="34">
        <v>0.9996260726813061</v>
      </c>
      <c r="J520" s="34">
        <v>0.99956376505670663</v>
      </c>
      <c r="K520" s="34">
        <v>0.99950146131579942</v>
      </c>
      <c r="L520" s="34">
        <v>0.99943916145834222</v>
      </c>
      <c r="M520" s="34">
        <v>0.99937686548409332</v>
      </c>
      <c r="N520" s="34">
        <v>0.99931457339281049</v>
      </c>
      <c r="O520" s="34">
        <v>0.9992522851842518</v>
      </c>
      <c r="P520" s="34">
        <v>0.99919000085817533</v>
      </c>
      <c r="Q520" s="34">
        <v>0.99912772041433895</v>
      </c>
      <c r="R520" s="34">
        <v>0.99906544385250051</v>
      </c>
      <c r="S520" s="34">
        <v>0.99900317117241821</v>
      </c>
      <c r="T520" s="34">
        <v>0.99894090237385014</v>
      </c>
      <c r="U520" s="34">
        <v>0.99887863745655447</v>
      </c>
      <c r="V520" s="34">
        <v>0.99881637642028875</v>
      </c>
      <c r="W520" s="34">
        <v>0.99875411926481172</v>
      </c>
      <c r="X520" s="34">
        <v>0.99869186598988102</v>
      </c>
      <c r="Y520" s="34">
        <v>0.99862961659525507</v>
      </c>
      <c r="Z520" s="34">
        <v>0.99856737108069182</v>
      </c>
      <c r="AA520" s="34">
        <v>0.99850512944594971</v>
      </c>
      <c r="AB520" s="34">
        <v>0.99844289169078648</v>
      </c>
      <c r="AC520" s="34">
        <v>0.99838065781496055</v>
      </c>
      <c r="AD520" s="34">
        <v>0.9983184278182301</v>
      </c>
      <c r="AE520" s="34">
        <v>0.99825620170035334</v>
      </c>
      <c r="AF520" s="34">
        <v>0.99819397946108868</v>
      </c>
      <c r="AG520" s="34">
        <v>0.99813176110019375</v>
      </c>
      <c r="AH520" s="34">
        <v>0.99806954661742753</v>
      </c>
      <c r="AI520" s="34">
        <v>0.99800733601254787</v>
      </c>
      <c r="AJ520" s="34">
        <v>0.99794512928531343</v>
      </c>
      <c r="AK520" s="34">
        <v>0.99788292643548193</v>
      </c>
      <c r="AL520" s="34">
        <v>0.99782072746281236</v>
      </c>
      <c r="AM520" s="34">
        <v>0.99775853236706247</v>
      </c>
      <c r="AN520" s="34">
        <v>0.99769634114799088</v>
      </c>
      <c r="AO520" s="34">
        <v>0.99763415380535614</v>
      </c>
      <c r="AP520" s="34">
        <v>0.99757197033891631</v>
      </c>
      <c r="AQ520" s="34">
        <v>0.99750979074842983</v>
      </c>
      <c r="AR520" s="34">
        <v>0.99744761503365498</v>
      </c>
      <c r="AS520" s="34">
        <v>0.99738544319435074</v>
      </c>
      <c r="AT520" s="34">
        <v>0.99732327523027486</v>
      </c>
      <c r="AU520" s="34">
        <v>0.99726111114118621</v>
      </c>
      <c r="AV520" s="34">
        <v>0.9971989509268433</v>
      </c>
      <c r="AW520" s="34">
        <v>0.99713679458700422</v>
      </c>
      <c r="AX520" s="34">
        <v>0.99707464212142793</v>
      </c>
      <c r="AY520" s="34">
        <v>0.99701249352987276</v>
      </c>
      <c r="AZ520" s="34">
        <v>0.99695034881209699</v>
      </c>
      <c r="BA520" s="34">
        <v>0.99688820796785971</v>
      </c>
      <c r="BB520" s="34">
        <v>0.99682607099691889</v>
      </c>
      <c r="BC520" s="34">
        <v>0.9967639378990335</v>
      </c>
      <c r="BD520" s="34">
        <v>0.99670180867396196</v>
      </c>
      <c r="BE520" s="34">
        <v>0.99663968332146291</v>
      </c>
      <c r="BF520" s="34">
        <v>0.99657756184129487</v>
      </c>
      <c r="BG520" s="34">
        <v>0.99651544423321681</v>
      </c>
      <c r="BH520" s="34">
        <v>0.99645333049698681</v>
      </c>
      <c r="BI520" s="34">
        <v>0.99639122063236407</v>
      </c>
      <c r="BJ520" s="34">
        <v>0.99632911463910701</v>
      </c>
      <c r="BK520" s="34">
        <v>0.99626701251697447</v>
      </c>
      <c r="BL520" s="34">
        <v>0.99620491426572511</v>
      </c>
      <c r="BM520" s="34">
        <v>0.99614281988511755</v>
      </c>
      <c r="BN520" s="34">
        <v>0.99608072937491055</v>
      </c>
      <c r="BO520" s="34">
        <v>0.99601864273486307</v>
      </c>
      <c r="BP520" s="34">
        <v>0.99595655996473353</v>
      </c>
      <c r="BQ520" s="34">
        <v>0.99589448106428102</v>
      </c>
      <c r="BR520" s="34">
        <v>0.99583240603326406</v>
      </c>
      <c r="BS520" s="34">
        <v>0.99577033487144184</v>
      </c>
      <c r="BT520" s="34">
        <v>0.99570826757857278</v>
      </c>
      <c r="BU520" s="34">
        <v>0.99564620415441618</v>
      </c>
      <c r="BV520" s="34">
        <v>0.99558414459873046</v>
      </c>
      <c r="BW520" s="34">
        <v>0.99552208891127458</v>
      </c>
      <c r="BX520" s="34">
        <v>0.99546003709180764</v>
      </c>
      <c r="BY520" s="34">
        <v>0.99539798914008859</v>
      </c>
      <c r="BZ520" s="34">
        <v>0.99533594505587586</v>
      </c>
      <c r="CA520" s="34">
        <v>0.99527390483892897</v>
      </c>
      <c r="CB520" s="34">
        <v>0.99521186848900656</v>
      </c>
      <c r="CC520" s="34">
        <v>0.99514983600586759</v>
      </c>
      <c r="CD520" s="34">
        <v>0.99508780738927105</v>
      </c>
      <c r="CE520" s="34">
        <v>0.99502578263897612</v>
      </c>
      <c r="CF520" s="34">
        <v>0.99496376175474166</v>
      </c>
      <c r="CG520" s="34">
        <v>0.99490174473632664</v>
      </c>
      <c r="CH520" s="34">
        <v>0.99483973158349004</v>
      </c>
      <c r="CI520" s="34">
        <v>0.99477772229599115</v>
      </c>
      <c r="CJ520" s="34">
        <v>0.99471571687358906</v>
      </c>
      <c r="CK520" s="34">
        <v>0.99465371531604274</v>
      </c>
      <c r="CL520" s="34">
        <v>0.99459171762311116</v>
      </c>
      <c r="CM520" s="34">
        <v>0.9945297237945534</v>
      </c>
      <c r="CN520" s="34">
        <v>0.99446773383012899</v>
      </c>
      <c r="CO520" s="34">
        <v>0.99440574772959678</v>
      </c>
      <c r="CP520" s="34">
        <v>0.99434376549271597</v>
      </c>
      <c r="CQ520" s="34">
        <v>0.99428178711924564</v>
      </c>
      <c r="CR520" s="34">
        <v>0.99418882289425126</v>
      </c>
      <c r="CS520" s="34">
        <v>0.99409586736130684</v>
      </c>
      <c r="CT520" s="34">
        <v>0.99400292051959993</v>
      </c>
      <c r="CU520" s="34">
        <v>0.99390998236831796</v>
      </c>
      <c r="CV520" s="34">
        <v>0.99381705290664812</v>
      </c>
      <c r="CW520" s="34">
        <v>0.99372413213377797</v>
      </c>
      <c r="CX520" s="34">
        <v>0.99363122004889526</v>
      </c>
      <c r="CY520" s="34">
        <v>0.99353831665118764</v>
      </c>
      <c r="CZ520" s="34">
        <v>0.99344542193984309</v>
      </c>
      <c r="DA520" s="34">
        <v>0.99335253591404893</v>
      </c>
      <c r="DB520" s="34">
        <v>0.99325965857299336</v>
      </c>
    </row>
    <row r="521" spans="1:106" x14ac:dyDescent="0.2">
      <c r="A521" s="13">
        <f t="shared" ca="1" si="8"/>
        <v>44999</v>
      </c>
      <c r="B521" s="34">
        <v>1.0000623348172251</v>
      </c>
      <c r="C521" s="34">
        <v>1</v>
      </c>
      <c r="D521" s="34">
        <v>0.99993766906816206</v>
      </c>
      <c r="E521" s="34">
        <v>0.99987534202146944</v>
      </c>
      <c r="F521" s="34">
        <v>0.99981301885967966</v>
      </c>
      <c r="G521" s="34">
        <v>0.99975069958255058</v>
      </c>
      <c r="H521" s="34">
        <v>0.99968838418983996</v>
      </c>
      <c r="I521" s="34">
        <v>0.9996260726813061</v>
      </c>
      <c r="J521" s="34">
        <v>0.99956376505670663</v>
      </c>
      <c r="K521" s="34">
        <v>0.99950146131579942</v>
      </c>
      <c r="L521" s="34">
        <v>0.99943916145834222</v>
      </c>
      <c r="M521" s="34">
        <v>0.99937686548409332</v>
      </c>
      <c r="N521" s="34">
        <v>0.99931457339281049</v>
      </c>
      <c r="O521" s="34">
        <v>0.9992522851842518</v>
      </c>
      <c r="P521" s="34">
        <v>0.99919000085817533</v>
      </c>
      <c r="Q521" s="34">
        <v>0.99912772041433895</v>
      </c>
      <c r="R521" s="34">
        <v>0.99906544385250051</v>
      </c>
      <c r="S521" s="34">
        <v>0.99900317117241821</v>
      </c>
      <c r="T521" s="34">
        <v>0.99894090237385014</v>
      </c>
      <c r="U521" s="34">
        <v>0.99887863745655447</v>
      </c>
      <c r="V521" s="34">
        <v>0.99881637642028875</v>
      </c>
      <c r="W521" s="34">
        <v>0.99875411926481172</v>
      </c>
      <c r="X521" s="34">
        <v>0.99869186598988102</v>
      </c>
      <c r="Y521" s="34">
        <v>0.99862961659525507</v>
      </c>
      <c r="Z521" s="34">
        <v>0.99856737108069182</v>
      </c>
      <c r="AA521" s="34">
        <v>0.99850512944594971</v>
      </c>
      <c r="AB521" s="34">
        <v>0.99844289169078648</v>
      </c>
      <c r="AC521" s="34">
        <v>0.99838065781496055</v>
      </c>
      <c r="AD521" s="34">
        <v>0.9983184278182301</v>
      </c>
      <c r="AE521" s="34">
        <v>0.99825620170035334</v>
      </c>
      <c r="AF521" s="34">
        <v>0.99819397946108868</v>
      </c>
      <c r="AG521" s="34">
        <v>0.99813176110019375</v>
      </c>
      <c r="AH521" s="34">
        <v>0.99806954661742753</v>
      </c>
      <c r="AI521" s="34">
        <v>0.99800733601254787</v>
      </c>
      <c r="AJ521" s="34">
        <v>0.99794512928531343</v>
      </c>
      <c r="AK521" s="34">
        <v>0.99788292643548193</v>
      </c>
      <c r="AL521" s="34">
        <v>0.99782072746281236</v>
      </c>
      <c r="AM521" s="34">
        <v>0.99775853236706247</v>
      </c>
      <c r="AN521" s="34">
        <v>0.99769634114799088</v>
      </c>
      <c r="AO521" s="34">
        <v>0.99763415380535614</v>
      </c>
      <c r="AP521" s="34">
        <v>0.99757197033891631</v>
      </c>
      <c r="AQ521" s="34">
        <v>0.99750979074842983</v>
      </c>
      <c r="AR521" s="34">
        <v>0.99744761503365498</v>
      </c>
      <c r="AS521" s="34">
        <v>0.99738544319435074</v>
      </c>
      <c r="AT521" s="34">
        <v>0.99732327523027486</v>
      </c>
      <c r="AU521" s="34">
        <v>0.99726111114118621</v>
      </c>
      <c r="AV521" s="34">
        <v>0.9971989509268433</v>
      </c>
      <c r="AW521" s="34">
        <v>0.99713679458700422</v>
      </c>
      <c r="AX521" s="34">
        <v>0.99707464212142793</v>
      </c>
      <c r="AY521" s="34">
        <v>0.99701249352987276</v>
      </c>
      <c r="AZ521" s="34">
        <v>0.99695034881209699</v>
      </c>
      <c r="BA521" s="34">
        <v>0.99688820796785971</v>
      </c>
      <c r="BB521" s="34">
        <v>0.99682607099691889</v>
      </c>
      <c r="BC521" s="34">
        <v>0.9967639378990335</v>
      </c>
      <c r="BD521" s="34">
        <v>0.99670180867396196</v>
      </c>
      <c r="BE521" s="34">
        <v>0.99663968332146291</v>
      </c>
      <c r="BF521" s="34">
        <v>0.99657756184129487</v>
      </c>
      <c r="BG521" s="34">
        <v>0.99651544423321681</v>
      </c>
      <c r="BH521" s="34">
        <v>0.99645333049698681</v>
      </c>
      <c r="BI521" s="34">
        <v>0.99639122063236407</v>
      </c>
      <c r="BJ521" s="34">
        <v>0.99632911463910701</v>
      </c>
      <c r="BK521" s="34">
        <v>0.99626701251697447</v>
      </c>
      <c r="BL521" s="34">
        <v>0.99620491426572511</v>
      </c>
      <c r="BM521" s="34">
        <v>0.99614281988511755</v>
      </c>
      <c r="BN521" s="34">
        <v>0.99608072937491055</v>
      </c>
      <c r="BO521" s="34">
        <v>0.99601864273486307</v>
      </c>
      <c r="BP521" s="34">
        <v>0.99595655996473353</v>
      </c>
      <c r="BQ521" s="34">
        <v>0.99589448106428102</v>
      </c>
      <c r="BR521" s="34">
        <v>0.99583240603326406</v>
      </c>
      <c r="BS521" s="34">
        <v>0.99577033487144184</v>
      </c>
      <c r="BT521" s="34">
        <v>0.99570826757857278</v>
      </c>
      <c r="BU521" s="34">
        <v>0.99564620415441618</v>
      </c>
      <c r="BV521" s="34">
        <v>0.99558414459873046</v>
      </c>
      <c r="BW521" s="34">
        <v>0.99552208891127458</v>
      </c>
      <c r="BX521" s="34">
        <v>0.99546003709180764</v>
      </c>
      <c r="BY521" s="34">
        <v>0.99539798914008859</v>
      </c>
      <c r="BZ521" s="34">
        <v>0.99533594505587586</v>
      </c>
      <c r="CA521" s="34">
        <v>0.99527390483892897</v>
      </c>
      <c r="CB521" s="34">
        <v>0.99521186848900656</v>
      </c>
      <c r="CC521" s="34">
        <v>0.99514983600586759</v>
      </c>
      <c r="CD521" s="34">
        <v>0.99508780738927105</v>
      </c>
      <c r="CE521" s="34">
        <v>0.99502578263897612</v>
      </c>
      <c r="CF521" s="34">
        <v>0.99496376175474166</v>
      </c>
      <c r="CG521" s="34">
        <v>0.99490174473632664</v>
      </c>
      <c r="CH521" s="34">
        <v>0.99483973158349004</v>
      </c>
      <c r="CI521" s="34">
        <v>0.99477772229599115</v>
      </c>
      <c r="CJ521" s="34">
        <v>0.99471571687358906</v>
      </c>
      <c r="CK521" s="34">
        <v>0.99465371531604274</v>
      </c>
      <c r="CL521" s="34">
        <v>0.99459171762311116</v>
      </c>
      <c r="CM521" s="34">
        <v>0.9945297237945534</v>
      </c>
      <c r="CN521" s="34">
        <v>0.99446773383012899</v>
      </c>
      <c r="CO521" s="34">
        <v>0.99440574772959678</v>
      </c>
      <c r="CP521" s="34">
        <v>0.99434376549271597</v>
      </c>
      <c r="CQ521" s="34">
        <v>0.99428178711924564</v>
      </c>
      <c r="CR521" s="34">
        <v>0.99418882289425126</v>
      </c>
      <c r="CS521" s="34">
        <v>0.99409586736130684</v>
      </c>
      <c r="CT521" s="34">
        <v>0.99400292051959993</v>
      </c>
      <c r="CU521" s="34">
        <v>0.99390998236831796</v>
      </c>
      <c r="CV521" s="34">
        <v>0.99381705290664812</v>
      </c>
      <c r="CW521" s="34">
        <v>0.99372413213377797</v>
      </c>
      <c r="CX521" s="34">
        <v>0.99363122004889526</v>
      </c>
      <c r="CY521" s="34">
        <v>0.99353831665118764</v>
      </c>
      <c r="CZ521" s="34">
        <v>0.99344542193984309</v>
      </c>
      <c r="DA521" s="34">
        <v>0.99335253591404893</v>
      </c>
      <c r="DB521" s="34">
        <v>0.99325965857299336</v>
      </c>
    </row>
    <row r="522" spans="1:106" x14ac:dyDescent="0.2">
      <c r="A522" s="13">
        <f t="shared" ca="1" si="8"/>
        <v>45000</v>
      </c>
      <c r="B522" s="34">
        <v>1.0000623348172251</v>
      </c>
      <c r="C522" s="34">
        <v>1</v>
      </c>
      <c r="D522" s="34">
        <v>0.99993766906816206</v>
      </c>
      <c r="E522" s="34">
        <v>0.99987534202146944</v>
      </c>
      <c r="F522" s="34">
        <v>0.99981301885967966</v>
      </c>
      <c r="G522" s="34">
        <v>0.99975069958255058</v>
      </c>
      <c r="H522" s="34">
        <v>0.99968838418983996</v>
      </c>
      <c r="I522" s="34">
        <v>0.9996260726813061</v>
      </c>
      <c r="J522" s="34">
        <v>0.99956376505670663</v>
      </c>
      <c r="K522" s="34">
        <v>0.99950146131579942</v>
      </c>
      <c r="L522" s="34">
        <v>0.99943916145834222</v>
      </c>
      <c r="M522" s="34">
        <v>0.99937686548409332</v>
      </c>
      <c r="N522" s="34">
        <v>0.99931457339281049</v>
      </c>
      <c r="O522" s="34">
        <v>0.9992522851842518</v>
      </c>
      <c r="P522" s="34">
        <v>0.99919000085817533</v>
      </c>
      <c r="Q522" s="34">
        <v>0.99912772041433895</v>
      </c>
      <c r="R522" s="34">
        <v>0.99906544385250051</v>
      </c>
      <c r="S522" s="34">
        <v>0.99900317117241821</v>
      </c>
      <c r="T522" s="34">
        <v>0.99894090237385014</v>
      </c>
      <c r="U522" s="34">
        <v>0.99887863745655447</v>
      </c>
      <c r="V522" s="34">
        <v>0.99881637642028875</v>
      </c>
      <c r="W522" s="34">
        <v>0.99875411926481172</v>
      </c>
      <c r="X522" s="34">
        <v>0.99869186598988102</v>
      </c>
      <c r="Y522" s="34">
        <v>0.99862961659525507</v>
      </c>
      <c r="Z522" s="34">
        <v>0.99856737108069182</v>
      </c>
      <c r="AA522" s="34">
        <v>0.99850512944594971</v>
      </c>
      <c r="AB522" s="34">
        <v>0.99844289169078648</v>
      </c>
      <c r="AC522" s="34">
        <v>0.99838065781496055</v>
      </c>
      <c r="AD522" s="34">
        <v>0.9983184278182301</v>
      </c>
      <c r="AE522" s="34">
        <v>0.99825620170035334</v>
      </c>
      <c r="AF522" s="34">
        <v>0.99819397946108868</v>
      </c>
      <c r="AG522" s="34">
        <v>0.99813176110019375</v>
      </c>
      <c r="AH522" s="34">
        <v>0.99806954661742753</v>
      </c>
      <c r="AI522" s="34">
        <v>0.99800733601254787</v>
      </c>
      <c r="AJ522" s="34">
        <v>0.99794512928531343</v>
      </c>
      <c r="AK522" s="34">
        <v>0.99788292643548193</v>
      </c>
      <c r="AL522" s="34">
        <v>0.99782072746281236</v>
      </c>
      <c r="AM522" s="34">
        <v>0.99775853236706247</v>
      </c>
      <c r="AN522" s="34">
        <v>0.99769634114799088</v>
      </c>
      <c r="AO522" s="34">
        <v>0.99763415380535614</v>
      </c>
      <c r="AP522" s="34">
        <v>0.99757197033891631</v>
      </c>
      <c r="AQ522" s="34">
        <v>0.99750979074842983</v>
      </c>
      <c r="AR522" s="34">
        <v>0.99744761503365498</v>
      </c>
      <c r="AS522" s="34">
        <v>0.99738544319435074</v>
      </c>
      <c r="AT522" s="34">
        <v>0.99732327523027486</v>
      </c>
      <c r="AU522" s="34">
        <v>0.99726111114118621</v>
      </c>
      <c r="AV522" s="34">
        <v>0.9971989509268433</v>
      </c>
      <c r="AW522" s="34">
        <v>0.99713679458700422</v>
      </c>
      <c r="AX522" s="34">
        <v>0.99707464212142793</v>
      </c>
      <c r="AY522" s="34">
        <v>0.99701249352987276</v>
      </c>
      <c r="AZ522" s="34">
        <v>0.99695034881209699</v>
      </c>
      <c r="BA522" s="34">
        <v>0.99688820796785971</v>
      </c>
      <c r="BB522" s="34">
        <v>0.99682607099691889</v>
      </c>
      <c r="BC522" s="34">
        <v>0.9967639378990335</v>
      </c>
      <c r="BD522" s="34">
        <v>0.99670180867396196</v>
      </c>
      <c r="BE522" s="34">
        <v>0.99663968332146291</v>
      </c>
      <c r="BF522" s="34">
        <v>0.99657756184129487</v>
      </c>
      <c r="BG522" s="34">
        <v>0.99651544423321681</v>
      </c>
      <c r="BH522" s="34">
        <v>0.99645333049698681</v>
      </c>
      <c r="BI522" s="34">
        <v>0.99639122063236407</v>
      </c>
      <c r="BJ522" s="34">
        <v>0.99632911463910701</v>
      </c>
      <c r="BK522" s="34">
        <v>0.99626701251697447</v>
      </c>
      <c r="BL522" s="34">
        <v>0.99620491426572511</v>
      </c>
      <c r="BM522" s="34">
        <v>0.99614281988511755</v>
      </c>
      <c r="BN522" s="34">
        <v>0.99608072937491055</v>
      </c>
      <c r="BO522" s="34">
        <v>0.99601864273486307</v>
      </c>
      <c r="BP522" s="34">
        <v>0.99595655996473353</v>
      </c>
      <c r="BQ522" s="34">
        <v>0.99589448106428102</v>
      </c>
      <c r="BR522" s="34">
        <v>0.99583240603326406</v>
      </c>
      <c r="BS522" s="34">
        <v>0.99577033487144184</v>
      </c>
      <c r="BT522" s="34">
        <v>0.99570826757857278</v>
      </c>
      <c r="BU522" s="34">
        <v>0.99564620415441618</v>
      </c>
      <c r="BV522" s="34">
        <v>0.99558414459873046</v>
      </c>
      <c r="BW522" s="34">
        <v>0.99552208891127458</v>
      </c>
      <c r="BX522" s="34">
        <v>0.99546003709180764</v>
      </c>
      <c r="BY522" s="34">
        <v>0.99539798914008859</v>
      </c>
      <c r="BZ522" s="34">
        <v>0.99533594505587586</v>
      </c>
      <c r="CA522" s="34">
        <v>0.99527390483892897</v>
      </c>
      <c r="CB522" s="34">
        <v>0.99521186848900656</v>
      </c>
      <c r="CC522" s="34">
        <v>0.99514983600586759</v>
      </c>
      <c r="CD522" s="34">
        <v>0.99508780738927105</v>
      </c>
      <c r="CE522" s="34">
        <v>0.99502578263897612</v>
      </c>
      <c r="CF522" s="34">
        <v>0.99496376175474166</v>
      </c>
      <c r="CG522" s="34">
        <v>0.99490174473632664</v>
      </c>
      <c r="CH522" s="34">
        <v>0.99483973158349004</v>
      </c>
      <c r="CI522" s="34">
        <v>0.99477772229599115</v>
      </c>
      <c r="CJ522" s="34">
        <v>0.99471571687358906</v>
      </c>
      <c r="CK522" s="34">
        <v>0.99465371531604274</v>
      </c>
      <c r="CL522" s="34">
        <v>0.99459171762311116</v>
      </c>
      <c r="CM522" s="34">
        <v>0.9945297237945534</v>
      </c>
      <c r="CN522" s="34">
        <v>0.99446773383012899</v>
      </c>
      <c r="CO522" s="34">
        <v>0.99440574772959678</v>
      </c>
      <c r="CP522" s="34">
        <v>0.99434376549271597</v>
      </c>
      <c r="CQ522" s="34">
        <v>0.99428178711924564</v>
      </c>
      <c r="CR522" s="34">
        <v>0.99418882289425126</v>
      </c>
      <c r="CS522" s="34">
        <v>0.99409586736130684</v>
      </c>
      <c r="CT522" s="34">
        <v>0.99400292051959993</v>
      </c>
      <c r="CU522" s="34">
        <v>0.99390998236831796</v>
      </c>
      <c r="CV522" s="34">
        <v>0.99381705290664812</v>
      </c>
      <c r="CW522" s="34">
        <v>0.99372413213377797</v>
      </c>
      <c r="CX522" s="34">
        <v>0.99363122004889526</v>
      </c>
      <c r="CY522" s="34">
        <v>0.99353831665118764</v>
      </c>
      <c r="CZ522" s="34">
        <v>0.99344542193984309</v>
      </c>
      <c r="DA522" s="34">
        <v>0.99335253591404893</v>
      </c>
      <c r="DB522" s="34">
        <v>0.99325965857299336</v>
      </c>
    </row>
    <row r="523" spans="1:106" x14ac:dyDescent="0.2">
      <c r="A523" s="13">
        <f t="shared" ca="1" si="8"/>
        <v>45001</v>
      </c>
      <c r="B523" s="34">
        <v>1.0000623348172251</v>
      </c>
      <c r="C523" s="34">
        <v>1</v>
      </c>
      <c r="D523" s="34">
        <v>0.99993766906816206</v>
      </c>
      <c r="E523" s="34">
        <v>0.99987534202146944</v>
      </c>
      <c r="F523" s="34">
        <v>0.99981301885967966</v>
      </c>
      <c r="G523" s="34">
        <v>0.99975069958255058</v>
      </c>
      <c r="H523" s="34">
        <v>0.99968838418983996</v>
      </c>
      <c r="I523" s="34">
        <v>0.9996260726813061</v>
      </c>
      <c r="J523" s="34">
        <v>0.99956376505670663</v>
      </c>
      <c r="K523" s="34">
        <v>0.99950146131579942</v>
      </c>
      <c r="L523" s="34">
        <v>0.99943916145834222</v>
      </c>
      <c r="M523" s="34">
        <v>0.99937686548409332</v>
      </c>
      <c r="N523" s="34">
        <v>0.99931457339281049</v>
      </c>
      <c r="O523" s="34">
        <v>0.9992522851842518</v>
      </c>
      <c r="P523" s="34">
        <v>0.99919000085817533</v>
      </c>
      <c r="Q523" s="34">
        <v>0.99912772041433895</v>
      </c>
      <c r="R523" s="34">
        <v>0.99906544385250051</v>
      </c>
      <c r="S523" s="34">
        <v>0.99900317117241821</v>
      </c>
      <c r="T523" s="34">
        <v>0.99894090237385014</v>
      </c>
      <c r="U523" s="34">
        <v>0.99887863745655447</v>
      </c>
      <c r="V523" s="34">
        <v>0.99881637642028875</v>
      </c>
      <c r="W523" s="34">
        <v>0.99875411926481172</v>
      </c>
      <c r="X523" s="34">
        <v>0.99869186598988102</v>
      </c>
      <c r="Y523" s="34">
        <v>0.99862961659525507</v>
      </c>
      <c r="Z523" s="34">
        <v>0.99856737108069182</v>
      </c>
      <c r="AA523" s="34">
        <v>0.99850512944594971</v>
      </c>
      <c r="AB523" s="34">
        <v>0.99844289169078648</v>
      </c>
      <c r="AC523" s="34">
        <v>0.99838065781496055</v>
      </c>
      <c r="AD523" s="34">
        <v>0.9983184278182301</v>
      </c>
      <c r="AE523" s="34">
        <v>0.99825620170035334</v>
      </c>
      <c r="AF523" s="34">
        <v>0.99819397946108868</v>
      </c>
      <c r="AG523" s="34">
        <v>0.99813176110019375</v>
      </c>
      <c r="AH523" s="34">
        <v>0.99806954661742753</v>
      </c>
      <c r="AI523" s="34">
        <v>0.99800733601254787</v>
      </c>
      <c r="AJ523" s="34">
        <v>0.99794512928531343</v>
      </c>
      <c r="AK523" s="34">
        <v>0.99788292643548193</v>
      </c>
      <c r="AL523" s="34">
        <v>0.99782072746281236</v>
      </c>
      <c r="AM523" s="34">
        <v>0.99775853236706247</v>
      </c>
      <c r="AN523" s="34">
        <v>0.99769634114799088</v>
      </c>
      <c r="AO523" s="34">
        <v>0.99763415380535614</v>
      </c>
      <c r="AP523" s="34">
        <v>0.99757197033891631</v>
      </c>
      <c r="AQ523" s="34">
        <v>0.99750979074842983</v>
      </c>
      <c r="AR523" s="34">
        <v>0.99744761503365498</v>
      </c>
      <c r="AS523" s="34">
        <v>0.99738544319435074</v>
      </c>
      <c r="AT523" s="34">
        <v>0.99732327523027486</v>
      </c>
      <c r="AU523" s="34">
        <v>0.99726111114118621</v>
      </c>
      <c r="AV523" s="34">
        <v>0.9971989509268433</v>
      </c>
      <c r="AW523" s="34">
        <v>0.99713679458700422</v>
      </c>
      <c r="AX523" s="34">
        <v>0.99707464212142793</v>
      </c>
      <c r="AY523" s="34">
        <v>0.99701249352987276</v>
      </c>
      <c r="AZ523" s="34">
        <v>0.99695034881209699</v>
      </c>
      <c r="BA523" s="34">
        <v>0.99688820796785971</v>
      </c>
      <c r="BB523" s="34">
        <v>0.99682607099691889</v>
      </c>
      <c r="BC523" s="34">
        <v>0.9967639378990335</v>
      </c>
      <c r="BD523" s="34">
        <v>0.99670180867396196</v>
      </c>
      <c r="BE523" s="34">
        <v>0.99663968332146291</v>
      </c>
      <c r="BF523" s="34">
        <v>0.99657756184129487</v>
      </c>
      <c r="BG523" s="34">
        <v>0.99651544423321681</v>
      </c>
      <c r="BH523" s="34">
        <v>0.99645333049698681</v>
      </c>
      <c r="BI523" s="34">
        <v>0.99639122063236407</v>
      </c>
      <c r="BJ523" s="34">
        <v>0.99632911463910701</v>
      </c>
      <c r="BK523" s="34">
        <v>0.99626701251697447</v>
      </c>
      <c r="BL523" s="34">
        <v>0.99620491426572511</v>
      </c>
      <c r="BM523" s="34">
        <v>0.99614281988511755</v>
      </c>
      <c r="BN523" s="34">
        <v>0.99608072937491055</v>
      </c>
      <c r="BO523" s="34">
        <v>0.99601864273486307</v>
      </c>
      <c r="BP523" s="34">
        <v>0.99595655996473353</v>
      </c>
      <c r="BQ523" s="34">
        <v>0.99589448106428102</v>
      </c>
      <c r="BR523" s="34">
        <v>0.99583240603326406</v>
      </c>
      <c r="BS523" s="34">
        <v>0.99577033487144184</v>
      </c>
      <c r="BT523" s="34">
        <v>0.99570826757857278</v>
      </c>
      <c r="BU523" s="34">
        <v>0.99564620415441618</v>
      </c>
      <c r="BV523" s="34">
        <v>0.99558414459873046</v>
      </c>
      <c r="BW523" s="34">
        <v>0.99552208891127458</v>
      </c>
      <c r="BX523" s="34">
        <v>0.99546003709180764</v>
      </c>
      <c r="BY523" s="34">
        <v>0.99539798914008859</v>
      </c>
      <c r="BZ523" s="34">
        <v>0.99533594505587586</v>
      </c>
      <c r="CA523" s="34">
        <v>0.99527390483892897</v>
      </c>
      <c r="CB523" s="34">
        <v>0.99521186848900656</v>
      </c>
      <c r="CC523" s="34">
        <v>0.99514983600586759</v>
      </c>
      <c r="CD523" s="34">
        <v>0.99508780738927105</v>
      </c>
      <c r="CE523" s="34">
        <v>0.99502578263897612</v>
      </c>
      <c r="CF523" s="34">
        <v>0.99496376175474166</v>
      </c>
      <c r="CG523" s="34">
        <v>0.99490174473632664</v>
      </c>
      <c r="CH523" s="34">
        <v>0.99483973158349004</v>
      </c>
      <c r="CI523" s="34">
        <v>0.99477772229599115</v>
      </c>
      <c r="CJ523" s="34">
        <v>0.99471571687358906</v>
      </c>
      <c r="CK523" s="34">
        <v>0.99465371531604274</v>
      </c>
      <c r="CL523" s="34">
        <v>0.99459171762311116</v>
      </c>
      <c r="CM523" s="34">
        <v>0.9945297237945534</v>
      </c>
      <c r="CN523" s="34">
        <v>0.99446773383012899</v>
      </c>
      <c r="CO523" s="34">
        <v>0.99440574772959678</v>
      </c>
      <c r="CP523" s="34">
        <v>0.99434376549271597</v>
      </c>
      <c r="CQ523" s="34">
        <v>0.99428178711924564</v>
      </c>
      <c r="CR523" s="34">
        <v>0.99418882289425126</v>
      </c>
      <c r="CS523" s="34">
        <v>0.99409586736130684</v>
      </c>
      <c r="CT523" s="34">
        <v>0.99400292051959993</v>
      </c>
      <c r="CU523" s="34">
        <v>0.99390998236831796</v>
      </c>
      <c r="CV523" s="34">
        <v>0.99381705290664812</v>
      </c>
      <c r="CW523" s="34">
        <v>0.99372413213377797</v>
      </c>
      <c r="CX523" s="34">
        <v>0.99363122004889526</v>
      </c>
      <c r="CY523" s="34">
        <v>0.99353831665118764</v>
      </c>
      <c r="CZ523" s="34">
        <v>0.99344542193984309</v>
      </c>
      <c r="DA523" s="34">
        <v>0.99335253591404893</v>
      </c>
      <c r="DB523" s="34">
        <v>0.99325965857299336</v>
      </c>
    </row>
    <row r="524" spans="1:106" x14ac:dyDescent="0.2">
      <c r="A524" s="13">
        <f t="shared" ca="1" si="8"/>
        <v>45002</v>
      </c>
      <c r="B524" s="34">
        <v>1.0000623348172251</v>
      </c>
      <c r="C524" s="34">
        <v>1</v>
      </c>
      <c r="D524" s="34">
        <v>0.99993766906816206</v>
      </c>
      <c r="E524" s="34">
        <v>0.99987534202146944</v>
      </c>
      <c r="F524" s="34">
        <v>0.99981301885967966</v>
      </c>
      <c r="G524" s="34">
        <v>0.99975069958255058</v>
      </c>
      <c r="H524" s="34">
        <v>0.99968838418983996</v>
      </c>
      <c r="I524" s="34">
        <v>0.9996260726813061</v>
      </c>
      <c r="J524" s="34">
        <v>0.99956376505670663</v>
      </c>
      <c r="K524" s="34">
        <v>0.99950146131579942</v>
      </c>
      <c r="L524" s="34">
        <v>0.99943916145834222</v>
      </c>
      <c r="M524" s="34">
        <v>0.99937686548409332</v>
      </c>
      <c r="N524" s="34">
        <v>0.99931457339281049</v>
      </c>
      <c r="O524" s="34">
        <v>0.9992522851842518</v>
      </c>
      <c r="P524" s="34">
        <v>0.99919000085817533</v>
      </c>
      <c r="Q524" s="34">
        <v>0.99912772041433895</v>
      </c>
      <c r="R524" s="34">
        <v>0.99906544385250051</v>
      </c>
      <c r="S524" s="34">
        <v>0.99900317117241821</v>
      </c>
      <c r="T524" s="34">
        <v>0.99894090237385014</v>
      </c>
      <c r="U524" s="34">
        <v>0.99887863745655447</v>
      </c>
      <c r="V524" s="34">
        <v>0.99881637642028875</v>
      </c>
      <c r="W524" s="34">
        <v>0.99875411926481172</v>
      </c>
      <c r="X524" s="34">
        <v>0.99869186598988102</v>
      </c>
      <c r="Y524" s="34">
        <v>0.99862961659525507</v>
      </c>
      <c r="Z524" s="34">
        <v>0.99856737108069182</v>
      </c>
      <c r="AA524" s="34">
        <v>0.99850512944594971</v>
      </c>
      <c r="AB524" s="34">
        <v>0.99844289169078648</v>
      </c>
      <c r="AC524" s="34">
        <v>0.99838065781496055</v>
      </c>
      <c r="AD524" s="34">
        <v>0.9983184278182301</v>
      </c>
      <c r="AE524" s="34">
        <v>0.99825620170035334</v>
      </c>
      <c r="AF524" s="34">
        <v>0.99819397946108868</v>
      </c>
      <c r="AG524" s="34">
        <v>0.99813176110019375</v>
      </c>
      <c r="AH524" s="34">
        <v>0.99806954661742753</v>
      </c>
      <c r="AI524" s="34">
        <v>0.99800733601254787</v>
      </c>
      <c r="AJ524" s="34">
        <v>0.99794512928531343</v>
      </c>
      <c r="AK524" s="34">
        <v>0.99788292643548193</v>
      </c>
      <c r="AL524" s="34">
        <v>0.99782072746281236</v>
      </c>
      <c r="AM524" s="34">
        <v>0.99775853236706247</v>
      </c>
      <c r="AN524" s="34">
        <v>0.99769634114799088</v>
      </c>
      <c r="AO524" s="34">
        <v>0.99763415380535614</v>
      </c>
      <c r="AP524" s="34">
        <v>0.99757197033891631</v>
      </c>
      <c r="AQ524" s="34">
        <v>0.99750979074842983</v>
      </c>
      <c r="AR524" s="34">
        <v>0.99744761503365498</v>
      </c>
      <c r="AS524" s="34">
        <v>0.99738544319435074</v>
      </c>
      <c r="AT524" s="34">
        <v>0.99732327523027486</v>
      </c>
      <c r="AU524" s="34">
        <v>0.99726111114118621</v>
      </c>
      <c r="AV524" s="34">
        <v>0.9971989509268433</v>
      </c>
      <c r="AW524" s="34">
        <v>0.99713679458700422</v>
      </c>
      <c r="AX524" s="34">
        <v>0.99707464212142793</v>
      </c>
      <c r="AY524" s="34">
        <v>0.99701249352987276</v>
      </c>
      <c r="AZ524" s="34">
        <v>0.99695034881209699</v>
      </c>
      <c r="BA524" s="34">
        <v>0.99688820796785971</v>
      </c>
      <c r="BB524" s="34">
        <v>0.99682607099691889</v>
      </c>
      <c r="BC524" s="34">
        <v>0.9967639378990335</v>
      </c>
      <c r="BD524" s="34">
        <v>0.99670180867396196</v>
      </c>
      <c r="BE524" s="34">
        <v>0.99663968332146291</v>
      </c>
      <c r="BF524" s="34">
        <v>0.99657756184129487</v>
      </c>
      <c r="BG524" s="34">
        <v>0.99651544423321681</v>
      </c>
      <c r="BH524" s="34">
        <v>0.99645333049698681</v>
      </c>
      <c r="BI524" s="34">
        <v>0.99639122063236407</v>
      </c>
      <c r="BJ524" s="34">
        <v>0.99632911463910701</v>
      </c>
      <c r="BK524" s="34">
        <v>0.99626701251697447</v>
      </c>
      <c r="BL524" s="34">
        <v>0.99620491426572511</v>
      </c>
      <c r="BM524" s="34">
        <v>0.99614281988511755</v>
      </c>
      <c r="BN524" s="34">
        <v>0.99608072937491055</v>
      </c>
      <c r="BO524" s="34">
        <v>0.99601864273486307</v>
      </c>
      <c r="BP524" s="34">
        <v>0.99595655996473353</v>
      </c>
      <c r="BQ524" s="34">
        <v>0.99589448106428102</v>
      </c>
      <c r="BR524" s="34">
        <v>0.99583240603326406</v>
      </c>
      <c r="BS524" s="34">
        <v>0.99577033487144184</v>
      </c>
      <c r="BT524" s="34">
        <v>0.99570826757857278</v>
      </c>
      <c r="BU524" s="34">
        <v>0.99564620415441618</v>
      </c>
      <c r="BV524" s="34">
        <v>0.99558414459873046</v>
      </c>
      <c r="BW524" s="34">
        <v>0.99552208891127458</v>
      </c>
      <c r="BX524" s="34">
        <v>0.99546003709180764</v>
      </c>
      <c r="BY524" s="34">
        <v>0.99539798914008859</v>
      </c>
      <c r="BZ524" s="34">
        <v>0.99533594505587586</v>
      </c>
      <c r="CA524" s="34">
        <v>0.99527390483892897</v>
      </c>
      <c r="CB524" s="34">
        <v>0.99521186848900656</v>
      </c>
      <c r="CC524" s="34">
        <v>0.99514983600586759</v>
      </c>
      <c r="CD524" s="34">
        <v>0.99508780738927105</v>
      </c>
      <c r="CE524" s="34">
        <v>0.99502578263897612</v>
      </c>
      <c r="CF524" s="34">
        <v>0.99496376175474166</v>
      </c>
      <c r="CG524" s="34">
        <v>0.99490174473632664</v>
      </c>
      <c r="CH524" s="34">
        <v>0.99483973158349004</v>
      </c>
      <c r="CI524" s="34">
        <v>0.99477772229599115</v>
      </c>
      <c r="CJ524" s="34">
        <v>0.99471571687358906</v>
      </c>
      <c r="CK524" s="34">
        <v>0.99465371531604274</v>
      </c>
      <c r="CL524" s="34">
        <v>0.99459171762311116</v>
      </c>
      <c r="CM524" s="34">
        <v>0.9945297237945534</v>
      </c>
      <c r="CN524" s="34">
        <v>0.99446773383012899</v>
      </c>
      <c r="CO524" s="34">
        <v>0.99440574772959678</v>
      </c>
      <c r="CP524" s="34">
        <v>0.99434376549271597</v>
      </c>
      <c r="CQ524" s="34">
        <v>0.99428178711924564</v>
      </c>
      <c r="CR524" s="34">
        <v>0.99418882289425126</v>
      </c>
      <c r="CS524" s="34">
        <v>0.99409586736130684</v>
      </c>
      <c r="CT524" s="34">
        <v>0.99400292051959993</v>
      </c>
      <c r="CU524" s="34">
        <v>0.99390998236831796</v>
      </c>
      <c r="CV524" s="34">
        <v>0.99381705290664812</v>
      </c>
      <c r="CW524" s="34">
        <v>0.99372413213377797</v>
      </c>
      <c r="CX524" s="34">
        <v>0.99363122004889526</v>
      </c>
      <c r="CY524" s="34">
        <v>0.99353831665118764</v>
      </c>
      <c r="CZ524" s="34">
        <v>0.99344542193984309</v>
      </c>
      <c r="DA524" s="34">
        <v>0.99335253591404893</v>
      </c>
      <c r="DB524" s="34">
        <v>0.99325965857299336</v>
      </c>
    </row>
    <row r="525" spans="1:106" x14ac:dyDescent="0.2">
      <c r="A525" s="13">
        <f t="shared" ca="1" si="8"/>
        <v>45005</v>
      </c>
      <c r="B525" s="34">
        <v>1.0000623348172251</v>
      </c>
      <c r="C525" s="34">
        <v>1</v>
      </c>
      <c r="D525" s="34">
        <v>0.99993766906816206</v>
      </c>
      <c r="E525" s="34">
        <v>0.99987534202146944</v>
      </c>
      <c r="F525" s="34">
        <v>0.99981301885967966</v>
      </c>
      <c r="G525" s="34">
        <v>0.99975069958255058</v>
      </c>
      <c r="H525" s="34">
        <v>0.99968838418983996</v>
      </c>
      <c r="I525" s="34">
        <v>0.9996260726813061</v>
      </c>
      <c r="J525" s="34">
        <v>0.99956376505670663</v>
      </c>
      <c r="K525" s="34">
        <v>0.99950146131579942</v>
      </c>
      <c r="L525" s="34">
        <v>0.99943916145834222</v>
      </c>
      <c r="M525" s="34">
        <v>0.99937686548409332</v>
      </c>
      <c r="N525" s="34">
        <v>0.99931457339281049</v>
      </c>
      <c r="O525" s="34">
        <v>0.9992522851842518</v>
      </c>
      <c r="P525" s="34">
        <v>0.99919000085817533</v>
      </c>
      <c r="Q525" s="34">
        <v>0.99912772041433895</v>
      </c>
      <c r="R525" s="34">
        <v>0.99906544385250051</v>
      </c>
      <c r="S525" s="34">
        <v>0.99900317117241821</v>
      </c>
      <c r="T525" s="34">
        <v>0.99894090237385014</v>
      </c>
      <c r="U525" s="34">
        <v>0.99887863745655447</v>
      </c>
      <c r="V525" s="34">
        <v>0.99881637642028875</v>
      </c>
      <c r="W525" s="34">
        <v>0.99875411926481172</v>
      </c>
      <c r="X525" s="34">
        <v>0.99869186598988102</v>
      </c>
      <c r="Y525" s="34">
        <v>0.99862961659525507</v>
      </c>
      <c r="Z525" s="34">
        <v>0.99856737108069182</v>
      </c>
      <c r="AA525" s="34">
        <v>0.99850512944594971</v>
      </c>
      <c r="AB525" s="34">
        <v>0.99844289169078648</v>
      </c>
      <c r="AC525" s="34">
        <v>0.99838065781496055</v>
      </c>
      <c r="AD525" s="34">
        <v>0.9983184278182301</v>
      </c>
      <c r="AE525" s="34">
        <v>0.99825620170035334</v>
      </c>
      <c r="AF525" s="34">
        <v>0.99819397946108868</v>
      </c>
      <c r="AG525" s="34">
        <v>0.99813176110019375</v>
      </c>
      <c r="AH525" s="34">
        <v>0.99806954661742753</v>
      </c>
      <c r="AI525" s="34">
        <v>0.99800733601254787</v>
      </c>
      <c r="AJ525" s="34">
        <v>0.99794512928531343</v>
      </c>
      <c r="AK525" s="34">
        <v>0.99788292643548193</v>
      </c>
      <c r="AL525" s="34">
        <v>0.99782072746281236</v>
      </c>
      <c r="AM525" s="34">
        <v>0.99775853236706247</v>
      </c>
      <c r="AN525" s="34">
        <v>0.99769634114799088</v>
      </c>
      <c r="AO525" s="34">
        <v>0.99763415380535614</v>
      </c>
      <c r="AP525" s="34">
        <v>0.99757197033891631</v>
      </c>
      <c r="AQ525" s="34">
        <v>0.99750979074842983</v>
      </c>
      <c r="AR525" s="34">
        <v>0.99744761503365498</v>
      </c>
      <c r="AS525" s="34">
        <v>0.99738544319435074</v>
      </c>
      <c r="AT525" s="34">
        <v>0.99732327523027486</v>
      </c>
      <c r="AU525" s="34">
        <v>0.99726111114118621</v>
      </c>
      <c r="AV525" s="34">
        <v>0.9971989509268433</v>
      </c>
      <c r="AW525" s="34">
        <v>0.99713679458700422</v>
      </c>
      <c r="AX525" s="34">
        <v>0.99707464212142793</v>
      </c>
      <c r="AY525" s="34">
        <v>0.99701249352987276</v>
      </c>
      <c r="AZ525" s="34">
        <v>0.99695034881209699</v>
      </c>
      <c r="BA525" s="34">
        <v>0.99688820796785971</v>
      </c>
      <c r="BB525" s="34">
        <v>0.99682607099691889</v>
      </c>
      <c r="BC525" s="34">
        <v>0.9967639378990335</v>
      </c>
      <c r="BD525" s="34">
        <v>0.99670180867396196</v>
      </c>
      <c r="BE525" s="34">
        <v>0.99663968332146291</v>
      </c>
      <c r="BF525" s="34">
        <v>0.99657756184129487</v>
      </c>
      <c r="BG525" s="34">
        <v>0.99651544423321681</v>
      </c>
      <c r="BH525" s="34">
        <v>0.99645333049698681</v>
      </c>
      <c r="BI525" s="34">
        <v>0.99639122063236407</v>
      </c>
      <c r="BJ525" s="34">
        <v>0.99632911463910701</v>
      </c>
      <c r="BK525" s="34">
        <v>0.99626701251697447</v>
      </c>
      <c r="BL525" s="34">
        <v>0.99620491426572511</v>
      </c>
      <c r="BM525" s="34">
        <v>0.99614281988511755</v>
      </c>
      <c r="BN525" s="34">
        <v>0.99608072937491055</v>
      </c>
      <c r="BO525" s="34">
        <v>0.99601864273486307</v>
      </c>
      <c r="BP525" s="34">
        <v>0.99595655996473353</v>
      </c>
      <c r="BQ525" s="34">
        <v>0.99589448106428102</v>
      </c>
      <c r="BR525" s="34">
        <v>0.99583240603326406</v>
      </c>
      <c r="BS525" s="34">
        <v>0.99577033487144184</v>
      </c>
      <c r="BT525" s="34">
        <v>0.99570826757857278</v>
      </c>
      <c r="BU525" s="34">
        <v>0.99564620415441618</v>
      </c>
      <c r="BV525" s="34">
        <v>0.99558414459873046</v>
      </c>
      <c r="BW525" s="34">
        <v>0.99552208891127458</v>
      </c>
      <c r="BX525" s="34">
        <v>0.99546003709180764</v>
      </c>
      <c r="BY525" s="34">
        <v>0.99539798914008859</v>
      </c>
      <c r="BZ525" s="34">
        <v>0.99533594505587586</v>
      </c>
      <c r="CA525" s="34">
        <v>0.99527390483892897</v>
      </c>
      <c r="CB525" s="34">
        <v>0.99521186848900656</v>
      </c>
      <c r="CC525" s="34">
        <v>0.99514983600586759</v>
      </c>
      <c r="CD525" s="34">
        <v>0.99508780738927105</v>
      </c>
      <c r="CE525" s="34">
        <v>0.99502578263897612</v>
      </c>
      <c r="CF525" s="34">
        <v>0.99496376175474166</v>
      </c>
      <c r="CG525" s="34">
        <v>0.99490174473632664</v>
      </c>
      <c r="CH525" s="34">
        <v>0.99483973158349004</v>
      </c>
      <c r="CI525" s="34">
        <v>0.99477772229599115</v>
      </c>
      <c r="CJ525" s="34">
        <v>0.99471571687358906</v>
      </c>
      <c r="CK525" s="34">
        <v>0.99465371531604274</v>
      </c>
      <c r="CL525" s="34">
        <v>0.99459171762311116</v>
      </c>
      <c r="CM525" s="34">
        <v>0.9945297237945534</v>
      </c>
      <c r="CN525" s="34">
        <v>0.99446773383012899</v>
      </c>
      <c r="CO525" s="34">
        <v>0.99440574772959678</v>
      </c>
      <c r="CP525" s="34">
        <v>0.99434376549271597</v>
      </c>
      <c r="CQ525" s="34">
        <v>0.99428178711924564</v>
      </c>
      <c r="CR525" s="34">
        <v>0.99418882289425126</v>
      </c>
      <c r="CS525" s="34">
        <v>0.99409586736130684</v>
      </c>
      <c r="CT525" s="34">
        <v>0.99400292051959993</v>
      </c>
      <c r="CU525" s="34">
        <v>0.99390998236831796</v>
      </c>
      <c r="CV525" s="34">
        <v>0.99381705290664812</v>
      </c>
      <c r="CW525" s="34">
        <v>0.99372413213377797</v>
      </c>
      <c r="CX525" s="34">
        <v>0.99363122004889526</v>
      </c>
      <c r="CY525" s="34">
        <v>0.99353831665118764</v>
      </c>
      <c r="CZ525" s="34">
        <v>0.99344542193984309</v>
      </c>
      <c r="DA525" s="34">
        <v>0.99335253591404893</v>
      </c>
      <c r="DB525" s="34">
        <v>0.99325965857299336</v>
      </c>
    </row>
    <row r="526" spans="1:106" x14ac:dyDescent="0.2">
      <c r="A526" s="13">
        <f t="shared" ca="1" si="8"/>
        <v>45006</v>
      </c>
      <c r="B526" s="34">
        <v>1.0000623348172251</v>
      </c>
      <c r="C526" s="34">
        <v>1</v>
      </c>
      <c r="D526" s="34">
        <v>0.99993766906816206</v>
      </c>
      <c r="E526" s="34">
        <v>0.99987534202146944</v>
      </c>
      <c r="F526" s="34">
        <v>0.99981301885967966</v>
      </c>
      <c r="G526" s="34">
        <v>0.99975069958255058</v>
      </c>
      <c r="H526" s="34">
        <v>0.99968838418983996</v>
      </c>
      <c r="I526" s="34">
        <v>0.9996260726813061</v>
      </c>
      <c r="J526" s="34">
        <v>0.99956376505670663</v>
      </c>
      <c r="K526" s="34">
        <v>0.99950146131579942</v>
      </c>
      <c r="L526" s="34">
        <v>0.99943916145834222</v>
      </c>
      <c r="M526" s="34">
        <v>0.99937686548409332</v>
      </c>
      <c r="N526" s="34">
        <v>0.99931457339281049</v>
      </c>
      <c r="O526" s="34">
        <v>0.9992522851842518</v>
      </c>
      <c r="P526" s="34">
        <v>0.99919000085817533</v>
      </c>
      <c r="Q526" s="34">
        <v>0.99912772041433895</v>
      </c>
      <c r="R526" s="34">
        <v>0.99906544385250051</v>
      </c>
      <c r="S526" s="34">
        <v>0.99900317117241821</v>
      </c>
      <c r="T526" s="34">
        <v>0.99894090237385014</v>
      </c>
      <c r="U526" s="34">
        <v>0.99887863745655447</v>
      </c>
      <c r="V526" s="34">
        <v>0.99881637642028875</v>
      </c>
      <c r="W526" s="34">
        <v>0.99875411926481172</v>
      </c>
      <c r="X526" s="34">
        <v>0.99869186598988102</v>
      </c>
      <c r="Y526" s="34">
        <v>0.99862961659525507</v>
      </c>
      <c r="Z526" s="34">
        <v>0.99856737108069182</v>
      </c>
      <c r="AA526" s="34">
        <v>0.99850512944594971</v>
      </c>
      <c r="AB526" s="34">
        <v>0.99844289169078648</v>
      </c>
      <c r="AC526" s="34">
        <v>0.99838065781496055</v>
      </c>
      <c r="AD526" s="34">
        <v>0.9983184278182301</v>
      </c>
      <c r="AE526" s="34">
        <v>0.99825620170035334</v>
      </c>
      <c r="AF526" s="34">
        <v>0.99819397946108868</v>
      </c>
      <c r="AG526" s="34">
        <v>0.99813176110019375</v>
      </c>
      <c r="AH526" s="34">
        <v>0.99806954661742753</v>
      </c>
      <c r="AI526" s="34">
        <v>0.99800733601254787</v>
      </c>
      <c r="AJ526" s="34">
        <v>0.99794512928531343</v>
      </c>
      <c r="AK526" s="34">
        <v>0.99788292643548193</v>
      </c>
      <c r="AL526" s="34">
        <v>0.99782072746281236</v>
      </c>
      <c r="AM526" s="34">
        <v>0.99775853236706247</v>
      </c>
      <c r="AN526" s="34">
        <v>0.99769634114799088</v>
      </c>
      <c r="AO526" s="34">
        <v>0.99763415380535614</v>
      </c>
      <c r="AP526" s="34">
        <v>0.99757197033891631</v>
      </c>
      <c r="AQ526" s="34">
        <v>0.99750979074842983</v>
      </c>
      <c r="AR526" s="34">
        <v>0.99744761503365498</v>
      </c>
      <c r="AS526" s="34">
        <v>0.99738544319435074</v>
      </c>
      <c r="AT526" s="34">
        <v>0.99732327523027486</v>
      </c>
      <c r="AU526" s="34">
        <v>0.99726111114118621</v>
      </c>
      <c r="AV526" s="34">
        <v>0.9971989509268433</v>
      </c>
      <c r="AW526" s="34">
        <v>0.99713679458700422</v>
      </c>
      <c r="AX526" s="34">
        <v>0.99707464212142793</v>
      </c>
      <c r="AY526" s="34">
        <v>0.99701249352987276</v>
      </c>
      <c r="AZ526" s="34">
        <v>0.99695034881209699</v>
      </c>
      <c r="BA526" s="34">
        <v>0.99688820796785971</v>
      </c>
      <c r="BB526" s="34">
        <v>0.99682607099691889</v>
      </c>
      <c r="BC526" s="34">
        <v>0.9967639378990335</v>
      </c>
      <c r="BD526" s="34">
        <v>0.99670180867396196</v>
      </c>
      <c r="BE526" s="34">
        <v>0.99663968332146291</v>
      </c>
      <c r="BF526" s="34">
        <v>0.99657756184129487</v>
      </c>
      <c r="BG526" s="34">
        <v>0.99651544423321681</v>
      </c>
      <c r="BH526" s="34">
        <v>0.99645333049698681</v>
      </c>
      <c r="BI526" s="34">
        <v>0.99639122063236407</v>
      </c>
      <c r="BJ526" s="34">
        <v>0.99632911463910701</v>
      </c>
      <c r="BK526" s="34">
        <v>0.99626701251697447</v>
      </c>
      <c r="BL526" s="34">
        <v>0.99620491426572511</v>
      </c>
      <c r="BM526" s="34">
        <v>0.99614281988511755</v>
      </c>
      <c r="BN526" s="34">
        <v>0.99608072937491055</v>
      </c>
      <c r="BO526" s="34">
        <v>0.99601864273486307</v>
      </c>
      <c r="BP526" s="34">
        <v>0.99595655996473353</v>
      </c>
      <c r="BQ526" s="34">
        <v>0.99589448106428102</v>
      </c>
      <c r="BR526" s="34">
        <v>0.99583240603326406</v>
      </c>
      <c r="BS526" s="34">
        <v>0.99577033487144184</v>
      </c>
      <c r="BT526" s="34">
        <v>0.99570826757857278</v>
      </c>
      <c r="BU526" s="34">
        <v>0.99564620415441618</v>
      </c>
      <c r="BV526" s="34">
        <v>0.99558414459873046</v>
      </c>
      <c r="BW526" s="34">
        <v>0.99552208891127458</v>
      </c>
      <c r="BX526" s="34">
        <v>0.99546003709180764</v>
      </c>
      <c r="BY526" s="34">
        <v>0.99539798914008859</v>
      </c>
      <c r="BZ526" s="34">
        <v>0.99533594505587586</v>
      </c>
      <c r="CA526" s="34">
        <v>0.99527390483892897</v>
      </c>
      <c r="CB526" s="34">
        <v>0.99521186848900656</v>
      </c>
      <c r="CC526" s="34">
        <v>0.99514983600586759</v>
      </c>
      <c r="CD526" s="34">
        <v>0.99508780738927105</v>
      </c>
      <c r="CE526" s="34">
        <v>0.99502578263897612</v>
      </c>
      <c r="CF526" s="34">
        <v>0.99496376175474166</v>
      </c>
      <c r="CG526" s="34">
        <v>0.99490174473632664</v>
      </c>
      <c r="CH526" s="34">
        <v>0.99483973158349004</v>
      </c>
      <c r="CI526" s="34">
        <v>0.99477772229599115</v>
      </c>
      <c r="CJ526" s="34">
        <v>0.99471571687358906</v>
      </c>
      <c r="CK526" s="34">
        <v>0.99465371531604274</v>
      </c>
      <c r="CL526" s="34">
        <v>0.99459171762311116</v>
      </c>
      <c r="CM526" s="34">
        <v>0.9945297237945534</v>
      </c>
      <c r="CN526" s="34">
        <v>0.99446773383012899</v>
      </c>
      <c r="CO526" s="34">
        <v>0.99440574772959678</v>
      </c>
      <c r="CP526" s="34">
        <v>0.99434376549271597</v>
      </c>
      <c r="CQ526" s="34">
        <v>0.99428178711924564</v>
      </c>
      <c r="CR526" s="34">
        <v>0.99418882289425126</v>
      </c>
      <c r="CS526" s="34">
        <v>0.99409586736130684</v>
      </c>
      <c r="CT526" s="34">
        <v>0.99400292051959993</v>
      </c>
      <c r="CU526" s="34">
        <v>0.99390998236831796</v>
      </c>
      <c r="CV526" s="34">
        <v>0.99381705290664812</v>
      </c>
      <c r="CW526" s="34">
        <v>0.99372413213377797</v>
      </c>
      <c r="CX526" s="34">
        <v>0.99363122004889526</v>
      </c>
      <c r="CY526" s="34">
        <v>0.99353831665118764</v>
      </c>
      <c r="CZ526" s="34">
        <v>0.99344542193984309</v>
      </c>
      <c r="DA526" s="34">
        <v>0.99335253591404893</v>
      </c>
      <c r="DB526" s="34">
        <v>0.99325965857299336</v>
      </c>
    </row>
    <row r="527" spans="1:106" x14ac:dyDescent="0.2">
      <c r="A527" s="13">
        <f t="shared" ca="1" si="8"/>
        <v>45007</v>
      </c>
      <c r="B527" s="34">
        <v>1.0000623348172251</v>
      </c>
      <c r="C527" s="34">
        <v>1</v>
      </c>
      <c r="D527" s="34">
        <v>0.99993766906816206</v>
      </c>
      <c r="E527" s="34">
        <v>0.99987534202146944</v>
      </c>
      <c r="F527" s="34">
        <v>0.99981301885967966</v>
      </c>
      <c r="G527" s="34">
        <v>0.99975069958255058</v>
      </c>
      <c r="H527" s="34">
        <v>0.99968838418983996</v>
      </c>
      <c r="I527" s="34">
        <v>0.9996260726813061</v>
      </c>
      <c r="J527" s="34">
        <v>0.99956376505670663</v>
      </c>
      <c r="K527" s="34">
        <v>0.99950146131579942</v>
      </c>
      <c r="L527" s="34">
        <v>0.99943916145834222</v>
      </c>
      <c r="M527" s="34">
        <v>0.99937686548409332</v>
      </c>
      <c r="N527" s="34">
        <v>0.99931457339281049</v>
      </c>
      <c r="O527" s="34">
        <v>0.9992522851842518</v>
      </c>
      <c r="P527" s="34">
        <v>0.99919000085817533</v>
      </c>
      <c r="Q527" s="34">
        <v>0.99912772041433895</v>
      </c>
      <c r="R527" s="34">
        <v>0.99906544385250051</v>
      </c>
      <c r="S527" s="34">
        <v>0.99900317117241821</v>
      </c>
      <c r="T527" s="34">
        <v>0.99894090237385014</v>
      </c>
      <c r="U527" s="34">
        <v>0.99887863745655447</v>
      </c>
      <c r="V527" s="34">
        <v>0.99881637642028875</v>
      </c>
      <c r="W527" s="34">
        <v>0.99875411926481172</v>
      </c>
      <c r="X527" s="34">
        <v>0.99869186598988102</v>
      </c>
      <c r="Y527" s="34">
        <v>0.99862961659525507</v>
      </c>
      <c r="Z527" s="34">
        <v>0.99856737108069182</v>
      </c>
      <c r="AA527" s="34">
        <v>0.99850512944594971</v>
      </c>
      <c r="AB527" s="34">
        <v>0.99844289169078648</v>
      </c>
      <c r="AC527" s="34">
        <v>0.99838065781496055</v>
      </c>
      <c r="AD527" s="34">
        <v>0.9983184278182301</v>
      </c>
      <c r="AE527" s="34">
        <v>0.99825620170035334</v>
      </c>
      <c r="AF527" s="34">
        <v>0.99819397946108868</v>
      </c>
      <c r="AG527" s="34">
        <v>0.99813176110019375</v>
      </c>
      <c r="AH527" s="34">
        <v>0.99806954661742753</v>
      </c>
      <c r="AI527" s="34">
        <v>0.99800733601254787</v>
      </c>
      <c r="AJ527" s="34">
        <v>0.99794512928531343</v>
      </c>
      <c r="AK527" s="34">
        <v>0.99788292643548193</v>
      </c>
      <c r="AL527" s="34">
        <v>0.99782072746281236</v>
      </c>
      <c r="AM527" s="34">
        <v>0.99775853236706247</v>
      </c>
      <c r="AN527" s="34">
        <v>0.99769634114799088</v>
      </c>
      <c r="AO527" s="34">
        <v>0.99763415380535614</v>
      </c>
      <c r="AP527" s="34">
        <v>0.99757197033891631</v>
      </c>
      <c r="AQ527" s="34">
        <v>0.99750979074842983</v>
      </c>
      <c r="AR527" s="34">
        <v>0.99744761503365498</v>
      </c>
      <c r="AS527" s="34">
        <v>0.99738544319435074</v>
      </c>
      <c r="AT527" s="34">
        <v>0.99732327523027486</v>
      </c>
      <c r="AU527" s="34">
        <v>0.99726111114118621</v>
      </c>
      <c r="AV527" s="34">
        <v>0.9971989509268433</v>
      </c>
      <c r="AW527" s="34">
        <v>0.99713679458700422</v>
      </c>
      <c r="AX527" s="34">
        <v>0.99707464212142793</v>
      </c>
      <c r="AY527" s="34">
        <v>0.99701249352987276</v>
      </c>
      <c r="AZ527" s="34">
        <v>0.99695034881209699</v>
      </c>
      <c r="BA527" s="34">
        <v>0.99688820796785971</v>
      </c>
      <c r="BB527" s="34">
        <v>0.99682607099691889</v>
      </c>
      <c r="BC527" s="34">
        <v>0.9967639378990335</v>
      </c>
      <c r="BD527" s="34">
        <v>0.99670180867396196</v>
      </c>
      <c r="BE527" s="34">
        <v>0.99663968332146291</v>
      </c>
      <c r="BF527" s="34">
        <v>0.99657756184129487</v>
      </c>
      <c r="BG527" s="34">
        <v>0.99651544423321681</v>
      </c>
      <c r="BH527" s="34">
        <v>0.99645333049698681</v>
      </c>
      <c r="BI527" s="34">
        <v>0.99639122063236407</v>
      </c>
      <c r="BJ527" s="34">
        <v>0.99632911463910701</v>
      </c>
      <c r="BK527" s="34">
        <v>0.99626701251697447</v>
      </c>
      <c r="BL527" s="34">
        <v>0.99620491426572511</v>
      </c>
      <c r="BM527" s="34">
        <v>0.99614281988511755</v>
      </c>
      <c r="BN527" s="34">
        <v>0.99608072937491055</v>
      </c>
      <c r="BO527" s="34">
        <v>0.99601864273486307</v>
      </c>
      <c r="BP527" s="34">
        <v>0.99595655996473353</v>
      </c>
      <c r="BQ527" s="34">
        <v>0.99589448106428102</v>
      </c>
      <c r="BR527" s="34">
        <v>0.99583240603326406</v>
      </c>
      <c r="BS527" s="34">
        <v>0.99577033487144184</v>
      </c>
      <c r="BT527" s="34">
        <v>0.99570826757857278</v>
      </c>
      <c r="BU527" s="34">
        <v>0.99564620415441618</v>
      </c>
      <c r="BV527" s="34">
        <v>0.99558414459873046</v>
      </c>
      <c r="BW527" s="34">
        <v>0.99552208891127458</v>
      </c>
      <c r="BX527" s="34">
        <v>0.99546003709180764</v>
      </c>
      <c r="BY527" s="34">
        <v>0.99539798914008859</v>
      </c>
      <c r="BZ527" s="34">
        <v>0.99533594505587586</v>
      </c>
      <c r="CA527" s="34">
        <v>0.99527390483892897</v>
      </c>
      <c r="CB527" s="34">
        <v>0.99521186848900656</v>
      </c>
      <c r="CC527" s="34">
        <v>0.99514983600586759</v>
      </c>
      <c r="CD527" s="34">
        <v>0.99508780738927105</v>
      </c>
      <c r="CE527" s="34">
        <v>0.99502578263897612</v>
      </c>
      <c r="CF527" s="34">
        <v>0.99496376175474166</v>
      </c>
      <c r="CG527" s="34">
        <v>0.99490174473632664</v>
      </c>
      <c r="CH527" s="34">
        <v>0.99483973158349004</v>
      </c>
      <c r="CI527" s="34">
        <v>0.99477772229599115</v>
      </c>
      <c r="CJ527" s="34">
        <v>0.99471571687358906</v>
      </c>
      <c r="CK527" s="34">
        <v>0.99465371531604274</v>
      </c>
      <c r="CL527" s="34">
        <v>0.99459171762311116</v>
      </c>
      <c r="CM527" s="34">
        <v>0.9945297237945534</v>
      </c>
      <c r="CN527" s="34">
        <v>0.99446773383012899</v>
      </c>
      <c r="CO527" s="34">
        <v>0.99440574772959678</v>
      </c>
      <c r="CP527" s="34">
        <v>0.99434376549271597</v>
      </c>
      <c r="CQ527" s="34">
        <v>0.99428178711924564</v>
      </c>
      <c r="CR527" s="34">
        <v>0.99418882289425126</v>
      </c>
      <c r="CS527" s="34">
        <v>0.99409586736130684</v>
      </c>
      <c r="CT527" s="34">
        <v>0.99400292051959993</v>
      </c>
      <c r="CU527" s="34">
        <v>0.99390998236831796</v>
      </c>
      <c r="CV527" s="34">
        <v>0.99381705290664812</v>
      </c>
      <c r="CW527" s="34">
        <v>0.99372413213377797</v>
      </c>
      <c r="CX527" s="34">
        <v>0.99363122004889526</v>
      </c>
      <c r="CY527" s="34">
        <v>0.99353831665118764</v>
      </c>
      <c r="CZ527" s="34">
        <v>0.99344542193984309</v>
      </c>
      <c r="DA527" s="34">
        <v>0.99335253591404893</v>
      </c>
      <c r="DB527" s="34">
        <v>0.99325965857299336</v>
      </c>
    </row>
    <row r="528" spans="1:106" x14ac:dyDescent="0.2">
      <c r="A528" s="13">
        <f t="shared" ca="1" si="8"/>
        <v>45008</v>
      </c>
      <c r="B528" s="34">
        <v>1.0000623348172251</v>
      </c>
      <c r="C528" s="34">
        <v>1</v>
      </c>
      <c r="D528" s="34">
        <v>0.99993766906816206</v>
      </c>
      <c r="E528" s="34">
        <v>0.99987534202146944</v>
      </c>
      <c r="F528" s="34">
        <v>0.99981301885967966</v>
      </c>
      <c r="G528" s="34">
        <v>0.99975069958255058</v>
      </c>
      <c r="H528" s="34">
        <v>0.99968838418983996</v>
      </c>
      <c r="I528" s="34">
        <v>0.9996260726813061</v>
      </c>
      <c r="J528" s="34">
        <v>0.99956376505670663</v>
      </c>
      <c r="K528" s="34">
        <v>0.99950146131579942</v>
      </c>
      <c r="L528" s="34">
        <v>0.99943916145834222</v>
      </c>
      <c r="M528" s="34">
        <v>0.99937686548409332</v>
      </c>
      <c r="N528" s="34">
        <v>0.99931457339281049</v>
      </c>
      <c r="O528" s="34">
        <v>0.9992522851842518</v>
      </c>
      <c r="P528" s="34">
        <v>0.99919000085817533</v>
      </c>
      <c r="Q528" s="34">
        <v>0.99912772041433895</v>
      </c>
      <c r="R528" s="34">
        <v>0.99906544385250051</v>
      </c>
      <c r="S528" s="34">
        <v>0.99900317117241821</v>
      </c>
      <c r="T528" s="34">
        <v>0.99894090237385014</v>
      </c>
      <c r="U528" s="34">
        <v>0.99887863745655447</v>
      </c>
      <c r="V528" s="34">
        <v>0.99881637642028875</v>
      </c>
      <c r="W528" s="34">
        <v>0.99875411926481172</v>
      </c>
      <c r="X528" s="34">
        <v>0.99869186598988102</v>
      </c>
      <c r="Y528" s="34">
        <v>0.99862961659525507</v>
      </c>
      <c r="Z528" s="34">
        <v>0.99856737108069182</v>
      </c>
      <c r="AA528" s="34">
        <v>0.99850512944594971</v>
      </c>
      <c r="AB528" s="34">
        <v>0.99844289169078648</v>
      </c>
      <c r="AC528" s="34">
        <v>0.99838065781496055</v>
      </c>
      <c r="AD528" s="34">
        <v>0.9983184278182301</v>
      </c>
      <c r="AE528" s="34">
        <v>0.99825620170035334</v>
      </c>
      <c r="AF528" s="34">
        <v>0.99819397946108868</v>
      </c>
      <c r="AG528" s="34">
        <v>0.99813176110019375</v>
      </c>
      <c r="AH528" s="34">
        <v>0.99806954661742753</v>
      </c>
      <c r="AI528" s="34">
        <v>0.99800733601254787</v>
      </c>
      <c r="AJ528" s="34">
        <v>0.99794512928531343</v>
      </c>
      <c r="AK528" s="34">
        <v>0.99788292643548193</v>
      </c>
      <c r="AL528" s="34">
        <v>0.99782072746281236</v>
      </c>
      <c r="AM528" s="34">
        <v>0.99775853236706247</v>
      </c>
      <c r="AN528" s="34">
        <v>0.99769634114799088</v>
      </c>
      <c r="AO528" s="34">
        <v>0.99763415380535614</v>
      </c>
      <c r="AP528" s="34">
        <v>0.99757197033891631</v>
      </c>
      <c r="AQ528" s="34">
        <v>0.99750979074842983</v>
      </c>
      <c r="AR528" s="34">
        <v>0.99744761503365498</v>
      </c>
      <c r="AS528" s="34">
        <v>0.99738544319435074</v>
      </c>
      <c r="AT528" s="34">
        <v>0.99732327523027486</v>
      </c>
      <c r="AU528" s="34">
        <v>0.99726111114118621</v>
      </c>
      <c r="AV528" s="34">
        <v>0.9971989509268433</v>
      </c>
      <c r="AW528" s="34">
        <v>0.99713679458700422</v>
      </c>
      <c r="AX528" s="34">
        <v>0.99707464212142793</v>
      </c>
      <c r="AY528" s="34">
        <v>0.99701249352987276</v>
      </c>
      <c r="AZ528" s="34">
        <v>0.99695034881209699</v>
      </c>
      <c r="BA528" s="34">
        <v>0.99688820796785971</v>
      </c>
      <c r="BB528" s="34">
        <v>0.99682607099691889</v>
      </c>
      <c r="BC528" s="34">
        <v>0.9967639378990335</v>
      </c>
      <c r="BD528" s="34">
        <v>0.99670180867396196</v>
      </c>
      <c r="BE528" s="34">
        <v>0.99663968332146291</v>
      </c>
      <c r="BF528" s="34">
        <v>0.99657756184129487</v>
      </c>
      <c r="BG528" s="34">
        <v>0.99651544423321681</v>
      </c>
      <c r="BH528" s="34">
        <v>0.99645333049698681</v>
      </c>
      <c r="BI528" s="34">
        <v>0.99639122063236407</v>
      </c>
      <c r="BJ528" s="34">
        <v>0.99632911463910701</v>
      </c>
      <c r="BK528" s="34">
        <v>0.99626701251697447</v>
      </c>
      <c r="BL528" s="34">
        <v>0.99620491426572511</v>
      </c>
      <c r="BM528" s="34">
        <v>0.99614281988511755</v>
      </c>
      <c r="BN528" s="34">
        <v>0.99608072937491055</v>
      </c>
      <c r="BO528" s="34">
        <v>0.99601864273486307</v>
      </c>
      <c r="BP528" s="34">
        <v>0.99595655996473353</v>
      </c>
      <c r="BQ528" s="34">
        <v>0.99589448106428102</v>
      </c>
      <c r="BR528" s="34">
        <v>0.99583240603326406</v>
      </c>
      <c r="BS528" s="34">
        <v>0.99577033487144184</v>
      </c>
      <c r="BT528" s="34">
        <v>0.99570826757857278</v>
      </c>
      <c r="BU528" s="34">
        <v>0.99564620415441618</v>
      </c>
      <c r="BV528" s="34">
        <v>0.99558414459873046</v>
      </c>
      <c r="BW528" s="34">
        <v>0.99552208891127458</v>
      </c>
      <c r="BX528" s="34">
        <v>0.99546003709180764</v>
      </c>
      <c r="BY528" s="34">
        <v>0.99539798914008859</v>
      </c>
      <c r="BZ528" s="34">
        <v>0.99533594505587586</v>
      </c>
      <c r="CA528" s="34">
        <v>0.99527390483892897</v>
      </c>
      <c r="CB528" s="34">
        <v>0.99521186848900656</v>
      </c>
      <c r="CC528" s="34">
        <v>0.99514983600586759</v>
      </c>
      <c r="CD528" s="34">
        <v>0.99508780738927105</v>
      </c>
      <c r="CE528" s="34">
        <v>0.99502578263897612</v>
      </c>
      <c r="CF528" s="34">
        <v>0.99496376175474166</v>
      </c>
      <c r="CG528" s="34">
        <v>0.99490174473632664</v>
      </c>
      <c r="CH528" s="34">
        <v>0.99483973158349004</v>
      </c>
      <c r="CI528" s="34">
        <v>0.99477772229599115</v>
      </c>
      <c r="CJ528" s="34">
        <v>0.99471571687358906</v>
      </c>
      <c r="CK528" s="34">
        <v>0.99465371531604274</v>
      </c>
      <c r="CL528" s="34">
        <v>0.99459171762311116</v>
      </c>
      <c r="CM528" s="34">
        <v>0.9945297237945534</v>
      </c>
      <c r="CN528" s="34">
        <v>0.99446773383012899</v>
      </c>
      <c r="CO528" s="34">
        <v>0.99440574772959678</v>
      </c>
      <c r="CP528" s="34">
        <v>0.99434376549271597</v>
      </c>
      <c r="CQ528" s="34">
        <v>0.99428178711924564</v>
      </c>
      <c r="CR528" s="34">
        <v>0.99418882289425126</v>
      </c>
      <c r="CS528" s="34">
        <v>0.99409586736130684</v>
      </c>
      <c r="CT528" s="34">
        <v>0.99400292051959993</v>
      </c>
      <c r="CU528" s="34">
        <v>0.99390998236831796</v>
      </c>
      <c r="CV528" s="34">
        <v>0.99381705290664812</v>
      </c>
      <c r="CW528" s="34">
        <v>0.99372413213377797</v>
      </c>
      <c r="CX528" s="34">
        <v>0.99363122004889526</v>
      </c>
      <c r="CY528" s="34">
        <v>0.99353831665118764</v>
      </c>
      <c r="CZ528" s="34">
        <v>0.99344542193984309</v>
      </c>
      <c r="DA528" s="34">
        <v>0.99335253591404893</v>
      </c>
      <c r="DB528" s="34">
        <v>0.99325965857299336</v>
      </c>
    </row>
    <row r="529" spans="1:106" x14ac:dyDescent="0.2">
      <c r="A529" s="13">
        <f t="shared" ca="1" si="8"/>
        <v>45009</v>
      </c>
      <c r="B529" s="34">
        <v>1.0000623348172251</v>
      </c>
      <c r="C529" s="34">
        <v>1</v>
      </c>
      <c r="D529" s="34">
        <v>0.99993766906816206</v>
      </c>
      <c r="E529" s="34">
        <v>0.99987534202146944</v>
      </c>
      <c r="F529" s="34">
        <v>0.99981301885967966</v>
      </c>
      <c r="G529" s="34">
        <v>0.99975069958255058</v>
      </c>
      <c r="H529" s="34">
        <v>0.99968838418983996</v>
      </c>
      <c r="I529" s="34">
        <v>0.9996260726813061</v>
      </c>
      <c r="J529" s="34">
        <v>0.99956376505670663</v>
      </c>
      <c r="K529" s="34">
        <v>0.99950146131579942</v>
      </c>
      <c r="L529" s="34">
        <v>0.99943916145834222</v>
      </c>
      <c r="M529" s="34">
        <v>0.99937686548409332</v>
      </c>
      <c r="N529" s="34">
        <v>0.99931457339281049</v>
      </c>
      <c r="O529" s="34">
        <v>0.9992522851842518</v>
      </c>
      <c r="P529" s="34">
        <v>0.99919000085817533</v>
      </c>
      <c r="Q529" s="34">
        <v>0.99912772041433895</v>
      </c>
      <c r="R529" s="34">
        <v>0.99906544385250051</v>
      </c>
      <c r="S529" s="34">
        <v>0.99900317117241821</v>
      </c>
      <c r="T529" s="34">
        <v>0.99894090237385014</v>
      </c>
      <c r="U529" s="34">
        <v>0.99887863745655447</v>
      </c>
      <c r="V529" s="34">
        <v>0.99881637642028875</v>
      </c>
      <c r="W529" s="34">
        <v>0.99875411926481172</v>
      </c>
      <c r="X529" s="34">
        <v>0.99869186598988102</v>
      </c>
      <c r="Y529" s="34">
        <v>0.99862961659525507</v>
      </c>
      <c r="Z529" s="34">
        <v>0.99856737108069182</v>
      </c>
      <c r="AA529" s="34">
        <v>0.99850512944594971</v>
      </c>
      <c r="AB529" s="34">
        <v>0.99844289169078648</v>
      </c>
      <c r="AC529" s="34">
        <v>0.99838065781496055</v>
      </c>
      <c r="AD529" s="34">
        <v>0.9983184278182301</v>
      </c>
      <c r="AE529" s="34">
        <v>0.99825620170035334</v>
      </c>
      <c r="AF529" s="34">
        <v>0.99819397946108868</v>
      </c>
      <c r="AG529" s="34">
        <v>0.99813176110019375</v>
      </c>
      <c r="AH529" s="34">
        <v>0.99806954661742753</v>
      </c>
      <c r="AI529" s="34">
        <v>0.99800733601254787</v>
      </c>
      <c r="AJ529" s="34">
        <v>0.99794512928531343</v>
      </c>
      <c r="AK529" s="34">
        <v>0.99788292643548193</v>
      </c>
      <c r="AL529" s="34">
        <v>0.99782072746281236</v>
      </c>
      <c r="AM529" s="34">
        <v>0.99775853236706247</v>
      </c>
      <c r="AN529" s="34">
        <v>0.99769634114799088</v>
      </c>
      <c r="AO529" s="34">
        <v>0.99763415380535614</v>
      </c>
      <c r="AP529" s="34">
        <v>0.99757197033891631</v>
      </c>
      <c r="AQ529" s="34">
        <v>0.99750979074842983</v>
      </c>
      <c r="AR529" s="34">
        <v>0.99744761503365498</v>
      </c>
      <c r="AS529" s="34">
        <v>0.99738544319435074</v>
      </c>
      <c r="AT529" s="34">
        <v>0.99732327523027486</v>
      </c>
      <c r="AU529" s="34">
        <v>0.99726111114118621</v>
      </c>
      <c r="AV529" s="34">
        <v>0.9971989509268433</v>
      </c>
      <c r="AW529" s="34">
        <v>0.99713679458700422</v>
      </c>
      <c r="AX529" s="34">
        <v>0.99707464212142793</v>
      </c>
      <c r="AY529" s="34">
        <v>0.99701249352987276</v>
      </c>
      <c r="AZ529" s="34">
        <v>0.99695034881209699</v>
      </c>
      <c r="BA529" s="34">
        <v>0.99688820796785971</v>
      </c>
      <c r="BB529" s="34">
        <v>0.99682607099691889</v>
      </c>
      <c r="BC529" s="34">
        <v>0.9967639378990335</v>
      </c>
      <c r="BD529" s="34">
        <v>0.99670180867396196</v>
      </c>
      <c r="BE529" s="34">
        <v>0.99663968332146291</v>
      </c>
      <c r="BF529" s="34">
        <v>0.99657756184129487</v>
      </c>
      <c r="BG529" s="34">
        <v>0.99651544423321681</v>
      </c>
      <c r="BH529" s="34">
        <v>0.99645333049698681</v>
      </c>
      <c r="BI529" s="34">
        <v>0.99639122063236407</v>
      </c>
      <c r="BJ529" s="34">
        <v>0.99632911463910701</v>
      </c>
      <c r="BK529" s="34">
        <v>0.99626701251697447</v>
      </c>
      <c r="BL529" s="34">
        <v>0.99620491426572511</v>
      </c>
      <c r="BM529" s="34">
        <v>0.99614281988511755</v>
      </c>
      <c r="BN529" s="34">
        <v>0.99608072937491055</v>
      </c>
      <c r="BO529" s="34">
        <v>0.99601864273486307</v>
      </c>
      <c r="BP529" s="34">
        <v>0.99595655996473353</v>
      </c>
      <c r="BQ529" s="34">
        <v>0.99589448106428102</v>
      </c>
      <c r="BR529" s="34">
        <v>0.99583240603326406</v>
      </c>
      <c r="BS529" s="34">
        <v>0.99577033487144184</v>
      </c>
      <c r="BT529" s="34">
        <v>0.99570826757857278</v>
      </c>
      <c r="BU529" s="34">
        <v>0.99564620415441618</v>
      </c>
      <c r="BV529" s="34">
        <v>0.99558414459873046</v>
      </c>
      <c r="BW529" s="34">
        <v>0.99552208891127458</v>
      </c>
      <c r="BX529" s="34">
        <v>0.99546003709180764</v>
      </c>
      <c r="BY529" s="34">
        <v>0.99539798914008859</v>
      </c>
      <c r="BZ529" s="34">
        <v>0.99533594505587586</v>
      </c>
      <c r="CA529" s="34">
        <v>0.99527390483892897</v>
      </c>
      <c r="CB529" s="34">
        <v>0.99521186848900656</v>
      </c>
      <c r="CC529" s="34">
        <v>0.99514983600586759</v>
      </c>
      <c r="CD529" s="34">
        <v>0.99508780738927105</v>
      </c>
      <c r="CE529" s="34">
        <v>0.99502578263897612</v>
      </c>
      <c r="CF529" s="34">
        <v>0.99496376175474166</v>
      </c>
      <c r="CG529" s="34">
        <v>0.99490174473632664</v>
      </c>
      <c r="CH529" s="34">
        <v>0.99483973158349004</v>
      </c>
      <c r="CI529" s="34">
        <v>0.99477772229599115</v>
      </c>
      <c r="CJ529" s="34">
        <v>0.99471571687358906</v>
      </c>
      <c r="CK529" s="34">
        <v>0.99465371531604274</v>
      </c>
      <c r="CL529" s="34">
        <v>0.99459171762311116</v>
      </c>
      <c r="CM529" s="34">
        <v>0.9945297237945534</v>
      </c>
      <c r="CN529" s="34">
        <v>0.99446773383012899</v>
      </c>
      <c r="CO529" s="34">
        <v>0.99440574772959678</v>
      </c>
      <c r="CP529" s="34">
        <v>0.99434376549271597</v>
      </c>
      <c r="CQ529" s="34">
        <v>0.99428178711924564</v>
      </c>
      <c r="CR529" s="34">
        <v>0.99418882289425126</v>
      </c>
      <c r="CS529" s="34">
        <v>0.99409586736130684</v>
      </c>
      <c r="CT529" s="34">
        <v>0.99400292051959993</v>
      </c>
      <c r="CU529" s="34">
        <v>0.99390998236831796</v>
      </c>
      <c r="CV529" s="34">
        <v>0.99381705290664812</v>
      </c>
      <c r="CW529" s="34">
        <v>0.99372413213377797</v>
      </c>
      <c r="CX529" s="34">
        <v>0.99363122004889526</v>
      </c>
      <c r="CY529" s="34">
        <v>0.99353831665118764</v>
      </c>
      <c r="CZ529" s="34">
        <v>0.99344542193984309</v>
      </c>
      <c r="DA529" s="34">
        <v>0.99335253591404893</v>
      </c>
      <c r="DB529" s="34">
        <v>0.99325965857299336</v>
      </c>
    </row>
    <row r="530" spans="1:106" x14ac:dyDescent="0.2">
      <c r="A530" s="13">
        <f t="shared" ca="1" si="8"/>
        <v>45012</v>
      </c>
      <c r="B530" s="34">
        <v>1.0000623348172251</v>
      </c>
      <c r="C530" s="34">
        <v>1</v>
      </c>
      <c r="D530" s="34">
        <v>0.99993766906816206</v>
      </c>
      <c r="E530" s="34">
        <v>0.99987534202146944</v>
      </c>
      <c r="F530" s="34">
        <v>0.99981301885967966</v>
      </c>
      <c r="G530" s="34">
        <v>0.99975069958255058</v>
      </c>
      <c r="H530" s="34">
        <v>0.99968838418983996</v>
      </c>
      <c r="I530" s="34">
        <v>0.9996260726813061</v>
      </c>
      <c r="J530" s="34">
        <v>0.99956376505670663</v>
      </c>
      <c r="K530" s="34">
        <v>0.99950146131579942</v>
      </c>
      <c r="L530" s="34">
        <v>0.99943916145834222</v>
      </c>
      <c r="M530" s="34">
        <v>0.99937686548409332</v>
      </c>
      <c r="N530" s="34">
        <v>0.99931457339281049</v>
      </c>
      <c r="O530" s="34">
        <v>0.9992522851842518</v>
      </c>
      <c r="P530" s="34">
        <v>0.99919000085817533</v>
      </c>
      <c r="Q530" s="34">
        <v>0.99912772041433895</v>
      </c>
      <c r="R530" s="34">
        <v>0.99906544385250051</v>
      </c>
      <c r="S530" s="34">
        <v>0.99900317117241821</v>
      </c>
      <c r="T530" s="34">
        <v>0.99894090237385014</v>
      </c>
      <c r="U530" s="34">
        <v>0.99887863745655447</v>
      </c>
      <c r="V530" s="34">
        <v>0.99881637642028875</v>
      </c>
      <c r="W530" s="34">
        <v>0.99875411926481172</v>
      </c>
      <c r="X530" s="34">
        <v>0.99869186598988102</v>
      </c>
      <c r="Y530" s="34">
        <v>0.99862961659525507</v>
      </c>
      <c r="Z530" s="34">
        <v>0.99856737108069182</v>
      </c>
      <c r="AA530" s="34">
        <v>0.99850512944594971</v>
      </c>
      <c r="AB530" s="34">
        <v>0.99844289169078648</v>
      </c>
      <c r="AC530" s="34">
        <v>0.99838065781496055</v>
      </c>
      <c r="AD530" s="34">
        <v>0.9983184278182301</v>
      </c>
      <c r="AE530" s="34">
        <v>0.99825620170035334</v>
      </c>
      <c r="AF530" s="34">
        <v>0.99819397946108868</v>
      </c>
      <c r="AG530" s="34">
        <v>0.99813176110019375</v>
      </c>
      <c r="AH530" s="34">
        <v>0.99806954661742753</v>
      </c>
      <c r="AI530" s="34">
        <v>0.99800733601254787</v>
      </c>
      <c r="AJ530" s="34">
        <v>0.99794512928531343</v>
      </c>
      <c r="AK530" s="34">
        <v>0.99788292643548193</v>
      </c>
      <c r="AL530" s="34">
        <v>0.99782072746281236</v>
      </c>
      <c r="AM530" s="34">
        <v>0.99775853236706247</v>
      </c>
      <c r="AN530" s="34">
        <v>0.99769634114799088</v>
      </c>
      <c r="AO530" s="34">
        <v>0.99763415380535614</v>
      </c>
      <c r="AP530" s="34">
        <v>0.99757197033891631</v>
      </c>
      <c r="AQ530" s="34">
        <v>0.99750979074842983</v>
      </c>
      <c r="AR530" s="34">
        <v>0.99744761503365498</v>
      </c>
      <c r="AS530" s="34">
        <v>0.99738544319435074</v>
      </c>
      <c r="AT530" s="34">
        <v>0.99732327523027486</v>
      </c>
      <c r="AU530" s="34">
        <v>0.99726111114118621</v>
      </c>
      <c r="AV530" s="34">
        <v>0.9971989509268433</v>
      </c>
      <c r="AW530" s="34">
        <v>0.99713679458700422</v>
      </c>
      <c r="AX530" s="34">
        <v>0.99707464212142793</v>
      </c>
      <c r="AY530" s="34">
        <v>0.99701249352987276</v>
      </c>
      <c r="AZ530" s="34">
        <v>0.99695034881209699</v>
      </c>
      <c r="BA530" s="34">
        <v>0.99688820796785971</v>
      </c>
      <c r="BB530" s="34">
        <v>0.99682607099691889</v>
      </c>
      <c r="BC530" s="34">
        <v>0.9967639378990335</v>
      </c>
      <c r="BD530" s="34">
        <v>0.99670180867396196</v>
      </c>
      <c r="BE530" s="34">
        <v>0.99663968332146291</v>
      </c>
      <c r="BF530" s="34">
        <v>0.99657756184129487</v>
      </c>
      <c r="BG530" s="34">
        <v>0.99651544423321681</v>
      </c>
      <c r="BH530" s="34">
        <v>0.99645333049698681</v>
      </c>
      <c r="BI530" s="34">
        <v>0.99639122063236407</v>
      </c>
      <c r="BJ530" s="34">
        <v>0.99632911463910701</v>
      </c>
      <c r="BK530" s="34">
        <v>0.99626701251697447</v>
      </c>
      <c r="BL530" s="34">
        <v>0.99620491426572511</v>
      </c>
      <c r="BM530" s="34">
        <v>0.99614281988511755</v>
      </c>
      <c r="BN530" s="34">
        <v>0.99608072937491055</v>
      </c>
      <c r="BO530" s="34">
        <v>0.99601864273486307</v>
      </c>
      <c r="BP530" s="34">
        <v>0.99595655996473353</v>
      </c>
      <c r="BQ530" s="34">
        <v>0.99589448106428102</v>
      </c>
      <c r="BR530" s="34">
        <v>0.99583240603326406</v>
      </c>
      <c r="BS530" s="34">
        <v>0.99577033487144184</v>
      </c>
      <c r="BT530" s="34">
        <v>0.99570826757857278</v>
      </c>
      <c r="BU530" s="34">
        <v>0.99564620415441618</v>
      </c>
      <c r="BV530" s="34">
        <v>0.99558414459873046</v>
      </c>
      <c r="BW530" s="34">
        <v>0.99552208891127458</v>
      </c>
      <c r="BX530" s="34">
        <v>0.99546003709180764</v>
      </c>
      <c r="BY530" s="34">
        <v>0.99539798914008859</v>
      </c>
      <c r="BZ530" s="34">
        <v>0.99533594505587586</v>
      </c>
      <c r="CA530" s="34">
        <v>0.99527390483892897</v>
      </c>
      <c r="CB530" s="34">
        <v>0.99521186848900656</v>
      </c>
      <c r="CC530" s="34">
        <v>0.99514983600586759</v>
      </c>
      <c r="CD530" s="34">
        <v>0.99508780738927105</v>
      </c>
      <c r="CE530" s="34">
        <v>0.99502578263897612</v>
      </c>
      <c r="CF530" s="34">
        <v>0.99496376175474166</v>
      </c>
      <c r="CG530" s="34">
        <v>0.99490174473632664</v>
      </c>
      <c r="CH530" s="34">
        <v>0.99483973158349004</v>
      </c>
      <c r="CI530" s="34">
        <v>0.99477772229599115</v>
      </c>
      <c r="CJ530" s="34">
        <v>0.99471571687358906</v>
      </c>
      <c r="CK530" s="34">
        <v>0.99465371531604274</v>
      </c>
      <c r="CL530" s="34">
        <v>0.99459171762311116</v>
      </c>
      <c r="CM530" s="34">
        <v>0.9945297237945534</v>
      </c>
      <c r="CN530" s="34">
        <v>0.99446773383012899</v>
      </c>
      <c r="CO530" s="34">
        <v>0.99440574772959678</v>
      </c>
      <c r="CP530" s="34">
        <v>0.99434376549271597</v>
      </c>
      <c r="CQ530" s="34">
        <v>0.99428178711924564</v>
      </c>
      <c r="CR530" s="34">
        <v>0.99418882289425126</v>
      </c>
      <c r="CS530" s="34">
        <v>0.99409586736130684</v>
      </c>
      <c r="CT530" s="34">
        <v>0.99400292051959993</v>
      </c>
      <c r="CU530" s="34">
        <v>0.99390998236831796</v>
      </c>
      <c r="CV530" s="34">
        <v>0.99381705290664812</v>
      </c>
      <c r="CW530" s="34">
        <v>0.99372413213377797</v>
      </c>
      <c r="CX530" s="34">
        <v>0.99363122004889526</v>
      </c>
      <c r="CY530" s="34">
        <v>0.99353831665118764</v>
      </c>
      <c r="CZ530" s="34">
        <v>0.99344542193984309</v>
      </c>
      <c r="DA530" s="34">
        <v>0.99335253591404893</v>
      </c>
      <c r="DB530" s="34">
        <v>0.99325965857299336</v>
      </c>
    </row>
    <row r="531" spans="1:106" x14ac:dyDescent="0.2">
      <c r="A531" s="13">
        <f t="shared" ca="1" si="8"/>
        <v>45013</v>
      </c>
      <c r="B531" s="34">
        <v>1.0000623348172251</v>
      </c>
      <c r="C531" s="34">
        <v>1</v>
      </c>
      <c r="D531" s="34">
        <v>0.99993766906816206</v>
      </c>
      <c r="E531" s="34">
        <v>0.99987534202146944</v>
      </c>
      <c r="F531" s="34">
        <v>0.99981301885967966</v>
      </c>
      <c r="G531" s="34">
        <v>0.99975069958255058</v>
      </c>
      <c r="H531" s="34">
        <v>0.99968838418983996</v>
      </c>
      <c r="I531" s="34">
        <v>0.9996260726813061</v>
      </c>
      <c r="J531" s="34">
        <v>0.99956376505670663</v>
      </c>
      <c r="K531" s="34">
        <v>0.99950146131579942</v>
      </c>
      <c r="L531" s="34">
        <v>0.99943916145834222</v>
      </c>
      <c r="M531" s="34">
        <v>0.99937686548409332</v>
      </c>
      <c r="N531" s="34">
        <v>0.99931457339281049</v>
      </c>
      <c r="O531" s="34">
        <v>0.9992522851842518</v>
      </c>
      <c r="P531" s="34">
        <v>0.99919000085817533</v>
      </c>
      <c r="Q531" s="34">
        <v>0.99912772041433895</v>
      </c>
      <c r="R531" s="34">
        <v>0.99906544385250051</v>
      </c>
      <c r="S531" s="34">
        <v>0.99900317117241821</v>
      </c>
      <c r="T531" s="34">
        <v>0.99894090237385014</v>
      </c>
      <c r="U531" s="34">
        <v>0.99887863745655447</v>
      </c>
      <c r="V531" s="34">
        <v>0.99881637642028875</v>
      </c>
      <c r="W531" s="34">
        <v>0.99875411926481172</v>
      </c>
      <c r="X531" s="34">
        <v>0.99869186598988102</v>
      </c>
      <c r="Y531" s="34">
        <v>0.99862961659525507</v>
      </c>
      <c r="Z531" s="34">
        <v>0.99856737108069182</v>
      </c>
      <c r="AA531" s="34">
        <v>0.99850512944594971</v>
      </c>
      <c r="AB531" s="34">
        <v>0.99844289169078648</v>
      </c>
      <c r="AC531" s="34">
        <v>0.99838065781496055</v>
      </c>
      <c r="AD531" s="34">
        <v>0.9983184278182301</v>
      </c>
      <c r="AE531" s="34">
        <v>0.99825620170035334</v>
      </c>
      <c r="AF531" s="34">
        <v>0.99819397946108868</v>
      </c>
      <c r="AG531" s="34">
        <v>0.99813176110019375</v>
      </c>
      <c r="AH531" s="34">
        <v>0.99806954661742753</v>
      </c>
      <c r="AI531" s="34">
        <v>0.99800733601254787</v>
      </c>
      <c r="AJ531" s="34">
        <v>0.99794512928531343</v>
      </c>
      <c r="AK531" s="34">
        <v>0.99788292643548193</v>
      </c>
      <c r="AL531" s="34">
        <v>0.99782072746281236</v>
      </c>
      <c r="AM531" s="34">
        <v>0.99775853236706247</v>
      </c>
      <c r="AN531" s="34">
        <v>0.99769634114799088</v>
      </c>
      <c r="AO531" s="34">
        <v>0.99763415380535614</v>
      </c>
      <c r="AP531" s="34">
        <v>0.99757197033891631</v>
      </c>
      <c r="AQ531" s="34">
        <v>0.99750979074842983</v>
      </c>
      <c r="AR531" s="34">
        <v>0.99744761503365498</v>
      </c>
      <c r="AS531" s="34">
        <v>0.99738544319435074</v>
      </c>
      <c r="AT531" s="34">
        <v>0.99732327523027486</v>
      </c>
      <c r="AU531" s="34">
        <v>0.99726111114118621</v>
      </c>
      <c r="AV531" s="34">
        <v>0.9971989509268433</v>
      </c>
      <c r="AW531" s="34">
        <v>0.99713679458700422</v>
      </c>
      <c r="AX531" s="34">
        <v>0.99707464212142793</v>
      </c>
      <c r="AY531" s="34">
        <v>0.99701249352987276</v>
      </c>
      <c r="AZ531" s="34">
        <v>0.99695034881209699</v>
      </c>
      <c r="BA531" s="34">
        <v>0.99688820796785971</v>
      </c>
      <c r="BB531" s="34">
        <v>0.99682607099691889</v>
      </c>
      <c r="BC531" s="34">
        <v>0.9967639378990335</v>
      </c>
      <c r="BD531" s="34">
        <v>0.99670180867396196</v>
      </c>
      <c r="BE531" s="34">
        <v>0.99663968332146291</v>
      </c>
      <c r="BF531" s="34">
        <v>0.99657756184129487</v>
      </c>
      <c r="BG531" s="34">
        <v>0.99651544423321681</v>
      </c>
      <c r="BH531" s="34">
        <v>0.99645333049698681</v>
      </c>
      <c r="BI531" s="34">
        <v>0.99639122063236407</v>
      </c>
      <c r="BJ531" s="34">
        <v>0.99632911463910701</v>
      </c>
      <c r="BK531" s="34">
        <v>0.99626701251697447</v>
      </c>
      <c r="BL531" s="34">
        <v>0.99620491426572511</v>
      </c>
      <c r="BM531" s="34">
        <v>0.99614281988511755</v>
      </c>
      <c r="BN531" s="34">
        <v>0.99608072937491055</v>
      </c>
      <c r="BO531" s="34">
        <v>0.99601864273486307</v>
      </c>
      <c r="BP531" s="34">
        <v>0.99595655996473353</v>
      </c>
      <c r="BQ531" s="34">
        <v>0.99589448106428102</v>
      </c>
      <c r="BR531" s="34">
        <v>0.99583240603326406</v>
      </c>
      <c r="BS531" s="34">
        <v>0.99577033487144184</v>
      </c>
      <c r="BT531" s="34">
        <v>0.99570826757857278</v>
      </c>
      <c r="BU531" s="34">
        <v>0.99564620415441618</v>
      </c>
      <c r="BV531" s="34">
        <v>0.99558414459873046</v>
      </c>
      <c r="BW531" s="34">
        <v>0.99552208891127458</v>
      </c>
      <c r="BX531" s="34">
        <v>0.99546003709180764</v>
      </c>
      <c r="BY531" s="34">
        <v>0.99539798914008859</v>
      </c>
      <c r="BZ531" s="34">
        <v>0.99533594505587586</v>
      </c>
      <c r="CA531" s="34">
        <v>0.99527390483892897</v>
      </c>
      <c r="CB531" s="34">
        <v>0.99521186848900656</v>
      </c>
      <c r="CC531" s="34">
        <v>0.99514983600586759</v>
      </c>
      <c r="CD531" s="34">
        <v>0.99508780738927105</v>
      </c>
      <c r="CE531" s="34">
        <v>0.99502578263897612</v>
      </c>
      <c r="CF531" s="34">
        <v>0.99496376175474166</v>
      </c>
      <c r="CG531" s="34">
        <v>0.99490174473632664</v>
      </c>
      <c r="CH531" s="34">
        <v>0.99483973158349004</v>
      </c>
      <c r="CI531" s="34">
        <v>0.99477772229599115</v>
      </c>
      <c r="CJ531" s="34">
        <v>0.99471571687358906</v>
      </c>
      <c r="CK531" s="34">
        <v>0.99465371531604274</v>
      </c>
      <c r="CL531" s="34">
        <v>0.99459171762311116</v>
      </c>
      <c r="CM531" s="34">
        <v>0.9945297237945534</v>
      </c>
      <c r="CN531" s="34">
        <v>0.99446773383012899</v>
      </c>
      <c r="CO531" s="34">
        <v>0.99440574772959678</v>
      </c>
      <c r="CP531" s="34">
        <v>0.99434376549271597</v>
      </c>
      <c r="CQ531" s="34">
        <v>0.99428178711924564</v>
      </c>
      <c r="CR531" s="34">
        <v>0.99418882289425126</v>
      </c>
      <c r="CS531" s="34">
        <v>0.99409586736130684</v>
      </c>
      <c r="CT531" s="34">
        <v>0.99400292051959993</v>
      </c>
      <c r="CU531" s="34">
        <v>0.99390998236831796</v>
      </c>
      <c r="CV531" s="34">
        <v>0.99381705290664812</v>
      </c>
      <c r="CW531" s="34">
        <v>0.99372413213377797</v>
      </c>
      <c r="CX531" s="34">
        <v>0.99363122004889526</v>
      </c>
      <c r="CY531" s="34">
        <v>0.99353831665118764</v>
      </c>
      <c r="CZ531" s="34">
        <v>0.99344542193984309</v>
      </c>
      <c r="DA531" s="34">
        <v>0.99335253591404893</v>
      </c>
      <c r="DB531" s="34">
        <v>0.99325965857299336</v>
      </c>
    </row>
    <row r="532" spans="1:106" x14ac:dyDescent="0.2">
      <c r="A532" s="13">
        <f t="shared" ca="1" si="8"/>
        <v>45014</v>
      </c>
      <c r="B532" s="34">
        <v>1.0000623348172251</v>
      </c>
      <c r="C532" s="34">
        <v>1</v>
      </c>
      <c r="D532" s="34">
        <v>0.99993766906816206</v>
      </c>
      <c r="E532" s="34">
        <v>0.99987534202146944</v>
      </c>
      <c r="F532" s="34">
        <v>0.99981301885967966</v>
      </c>
      <c r="G532" s="34">
        <v>0.99975069958255058</v>
      </c>
      <c r="H532" s="34">
        <v>0.99968838418983996</v>
      </c>
      <c r="I532" s="34">
        <v>0.9996260726813061</v>
      </c>
      <c r="J532" s="34">
        <v>0.99956376505670663</v>
      </c>
      <c r="K532" s="34">
        <v>0.99950146131579942</v>
      </c>
      <c r="L532" s="34">
        <v>0.99943916145834222</v>
      </c>
      <c r="M532" s="34">
        <v>0.99937686548409332</v>
      </c>
      <c r="N532" s="34">
        <v>0.99931457339281049</v>
      </c>
      <c r="O532" s="34">
        <v>0.9992522851842518</v>
      </c>
      <c r="P532" s="34">
        <v>0.99919000085817533</v>
      </c>
      <c r="Q532" s="34">
        <v>0.99912772041433895</v>
      </c>
      <c r="R532" s="34">
        <v>0.99906544385250051</v>
      </c>
      <c r="S532" s="34">
        <v>0.99900317117241821</v>
      </c>
      <c r="T532" s="34">
        <v>0.99894090237385014</v>
      </c>
      <c r="U532" s="34">
        <v>0.99887863745655447</v>
      </c>
      <c r="V532" s="34">
        <v>0.99881637642028875</v>
      </c>
      <c r="W532" s="34">
        <v>0.99875411926481172</v>
      </c>
      <c r="X532" s="34">
        <v>0.99869186598988102</v>
      </c>
      <c r="Y532" s="34">
        <v>0.99862961659525507</v>
      </c>
      <c r="Z532" s="34">
        <v>0.99856737108069182</v>
      </c>
      <c r="AA532" s="34">
        <v>0.99850512944594971</v>
      </c>
      <c r="AB532" s="34">
        <v>0.99844289169078648</v>
      </c>
      <c r="AC532" s="34">
        <v>0.99838065781496055</v>
      </c>
      <c r="AD532" s="34">
        <v>0.9983184278182301</v>
      </c>
      <c r="AE532" s="34">
        <v>0.99825620170035334</v>
      </c>
      <c r="AF532" s="34">
        <v>0.99819397946108868</v>
      </c>
      <c r="AG532" s="34">
        <v>0.99813176110019375</v>
      </c>
      <c r="AH532" s="34">
        <v>0.99806954661742753</v>
      </c>
      <c r="AI532" s="34">
        <v>0.99800733601254787</v>
      </c>
      <c r="AJ532" s="34">
        <v>0.99794512928531343</v>
      </c>
      <c r="AK532" s="34">
        <v>0.99788292643548193</v>
      </c>
      <c r="AL532" s="34">
        <v>0.99782072746281236</v>
      </c>
      <c r="AM532" s="34">
        <v>0.99775853236706247</v>
      </c>
      <c r="AN532" s="34">
        <v>0.99769634114799088</v>
      </c>
      <c r="AO532" s="34">
        <v>0.99763415380535614</v>
      </c>
      <c r="AP532" s="34">
        <v>0.99757197033891631</v>
      </c>
      <c r="AQ532" s="34">
        <v>0.99750979074842983</v>
      </c>
      <c r="AR532" s="34">
        <v>0.99744761503365498</v>
      </c>
      <c r="AS532" s="34">
        <v>0.99738544319435074</v>
      </c>
      <c r="AT532" s="34">
        <v>0.99732327523027486</v>
      </c>
      <c r="AU532" s="34">
        <v>0.99726111114118621</v>
      </c>
      <c r="AV532" s="34">
        <v>0.9971989509268433</v>
      </c>
      <c r="AW532" s="34">
        <v>0.99713679458700422</v>
      </c>
      <c r="AX532" s="34">
        <v>0.99707464212142793</v>
      </c>
      <c r="AY532" s="34">
        <v>0.99701249352987276</v>
      </c>
      <c r="AZ532" s="34">
        <v>0.99695034881209699</v>
      </c>
      <c r="BA532" s="34">
        <v>0.99688820796785971</v>
      </c>
      <c r="BB532" s="34">
        <v>0.99682607099691889</v>
      </c>
      <c r="BC532" s="34">
        <v>0.9967639378990335</v>
      </c>
      <c r="BD532" s="34">
        <v>0.99670180867396196</v>
      </c>
      <c r="BE532" s="34">
        <v>0.99663968332146291</v>
      </c>
      <c r="BF532" s="34">
        <v>0.99657756184129487</v>
      </c>
      <c r="BG532" s="34">
        <v>0.99651544423321681</v>
      </c>
      <c r="BH532" s="34">
        <v>0.99645333049698681</v>
      </c>
      <c r="BI532" s="34">
        <v>0.99639122063236407</v>
      </c>
      <c r="BJ532" s="34">
        <v>0.99632911463910701</v>
      </c>
      <c r="BK532" s="34">
        <v>0.99626701251697447</v>
      </c>
      <c r="BL532" s="34">
        <v>0.99620491426572511</v>
      </c>
      <c r="BM532" s="34">
        <v>0.99614281988511755</v>
      </c>
      <c r="BN532" s="34">
        <v>0.99608072937491055</v>
      </c>
      <c r="BO532" s="34">
        <v>0.99601864273486307</v>
      </c>
      <c r="BP532" s="34">
        <v>0.99595655996473353</v>
      </c>
      <c r="BQ532" s="34">
        <v>0.99589448106428102</v>
      </c>
      <c r="BR532" s="34">
        <v>0.99583240603326406</v>
      </c>
      <c r="BS532" s="34">
        <v>0.99577033487144184</v>
      </c>
      <c r="BT532" s="34">
        <v>0.99570826757857278</v>
      </c>
      <c r="BU532" s="34">
        <v>0.99564620415441618</v>
      </c>
      <c r="BV532" s="34">
        <v>0.99558414459873046</v>
      </c>
      <c r="BW532" s="34">
        <v>0.99552208891127458</v>
      </c>
      <c r="BX532" s="34">
        <v>0.99546003709180764</v>
      </c>
      <c r="BY532" s="34">
        <v>0.99539798914008859</v>
      </c>
      <c r="BZ532" s="34">
        <v>0.99533594505587586</v>
      </c>
      <c r="CA532" s="34">
        <v>0.99527390483892897</v>
      </c>
      <c r="CB532" s="34">
        <v>0.99521186848900656</v>
      </c>
      <c r="CC532" s="34">
        <v>0.99514983600586759</v>
      </c>
      <c r="CD532" s="34">
        <v>0.99508780738927105</v>
      </c>
      <c r="CE532" s="34">
        <v>0.99502578263897612</v>
      </c>
      <c r="CF532" s="34">
        <v>0.99496376175474166</v>
      </c>
      <c r="CG532" s="34">
        <v>0.99490174473632664</v>
      </c>
      <c r="CH532" s="34">
        <v>0.99483973158349004</v>
      </c>
      <c r="CI532" s="34">
        <v>0.99477772229599115</v>
      </c>
      <c r="CJ532" s="34">
        <v>0.99471571687358906</v>
      </c>
      <c r="CK532" s="34">
        <v>0.99465371531604274</v>
      </c>
      <c r="CL532" s="34">
        <v>0.99459171762311116</v>
      </c>
      <c r="CM532" s="34">
        <v>0.9945297237945534</v>
      </c>
      <c r="CN532" s="34">
        <v>0.99446773383012899</v>
      </c>
      <c r="CO532" s="34">
        <v>0.99440574772959678</v>
      </c>
      <c r="CP532" s="34">
        <v>0.99434376549271597</v>
      </c>
      <c r="CQ532" s="34">
        <v>0.99428178711924564</v>
      </c>
      <c r="CR532" s="34">
        <v>0.99418882289425126</v>
      </c>
      <c r="CS532" s="34">
        <v>0.99409586736130684</v>
      </c>
      <c r="CT532" s="34">
        <v>0.99400292051959993</v>
      </c>
      <c r="CU532" s="34">
        <v>0.99390998236831796</v>
      </c>
      <c r="CV532" s="34">
        <v>0.99381705290664812</v>
      </c>
      <c r="CW532" s="34">
        <v>0.99372413213377797</v>
      </c>
      <c r="CX532" s="34">
        <v>0.99363122004889526</v>
      </c>
      <c r="CY532" s="34">
        <v>0.99353831665118764</v>
      </c>
      <c r="CZ532" s="34">
        <v>0.99344542193984309</v>
      </c>
      <c r="DA532" s="34">
        <v>0.99335253591404893</v>
      </c>
      <c r="DB532" s="34">
        <v>0.99325965857299336</v>
      </c>
    </row>
    <row r="533" spans="1:106" x14ac:dyDescent="0.2">
      <c r="A533" s="13">
        <f t="shared" ca="1" si="8"/>
        <v>45015</v>
      </c>
      <c r="B533" s="34">
        <v>1.0000623348172251</v>
      </c>
      <c r="C533" s="34">
        <v>1</v>
      </c>
      <c r="D533" s="34">
        <v>0.99993766906816206</v>
      </c>
      <c r="E533" s="34">
        <v>0.99987534202146944</v>
      </c>
      <c r="F533" s="34">
        <v>0.99981301885967966</v>
      </c>
      <c r="G533" s="34">
        <v>0.99975069958255058</v>
      </c>
      <c r="H533" s="34">
        <v>0.99968838418983996</v>
      </c>
      <c r="I533" s="34">
        <v>0.9996260726813061</v>
      </c>
      <c r="J533" s="34">
        <v>0.99956376505670663</v>
      </c>
      <c r="K533" s="34">
        <v>0.99950146131579942</v>
      </c>
      <c r="L533" s="34">
        <v>0.99943916145834222</v>
      </c>
      <c r="M533" s="34">
        <v>0.99937686548409332</v>
      </c>
      <c r="N533" s="34">
        <v>0.99931457339281049</v>
      </c>
      <c r="O533" s="34">
        <v>0.9992522851842518</v>
      </c>
      <c r="P533" s="34">
        <v>0.99919000085817533</v>
      </c>
      <c r="Q533" s="34">
        <v>0.99912772041433895</v>
      </c>
      <c r="R533" s="34">
        <v>0.99906544385250051</v>
      </c>
      <c r="S533" s="34">
        <v>0.99900317117241821</v>
      </c>
      <c r="T533" s="34">
        <v>0.99894090237385014</v>
      </c>
      <c r="U533" s="34">
        <v>0.99887863745655447</v>
      </c>
      <c r="V533" s="34">
        <v>0.99881637642028875</v>
      </c>
      <c r="W533" s="34">
        <v>0.99875411926481172</v>
      </c>
      <c r="X533" s="34">
        <v>0.99869186598988102</v>
      </c>
      <c r="Y533" s="34">
        <v>0.99862961659525507</v>
      </c>
      <c r="Z533" s="34">
        <v>0.99856737108069182</v>
      </c>
      <c r="AA533" s="34">
        <v>0.99850512944594971</v>
      </c>
      <c r="AB533" s="34">
        <v>0.99844289169078648</v>
      </c>
      <c r="AC533" s="34">
        <v>0.99838065781496055</v>
      </c>
      <c r="AD533" s="34">
        <v>0.9983184278182301</v>
      </c>
      <c r="AE533" s="34">
        <v>0.99825620170035334</v>
      </c>
      <c r="AF533" s="34">
        <v>0.99819397946108868</v>
      </c>
      <c r="AG533" s="34">
        <v>0.99813176110019375</v>
      </c>
      <c r="AH533" s="34">
        <v>0.99806954661742753</v>
      </c>
      <c r="AI533" s="34">
        <v>0.99800733601254787</v>
      </c>
      <c r="AJ533" s="34">
        <v>0.99794512928531343</v>
      </c>
      <c r="AK533" s="34">
        <v>0.99788292643548193</v>
      </c>
      <c r="AL533" s="34">
        <v>0.99782072746281236</v>
      </c>
      <c r="AM533" s="34">
        <v>0.99775853236706247</v>
      </c>
      <c r="AN533" s="34">
        <v>0.99769634114799088</v>
      </c>
      <c r="AO533" s="34">
        <v>0.99763415380535614</v>
      </c>
      <c r="AP533" s="34">
        <v>0.99757197033891631</v>
      </c>
      <c r="AQ533" s="34">
        <v>0.99750979074842983</v>
      </c>
      <c r="AR533" s="34">
        <v>0.99744761503365498</v>
      </c>
      <c r="AS533" s="34">
        <v>0.99738544319435074</v>
      </c>
      <c r="AT533" s="34">
        <v>0.99732327523027486</v>
      </c>
      <c r="AU533" s="34">
        <v>0.99726111114118621</v>
      </c>
      <c r="AV533" s="34">
        <v>0.9971989509268433</v>
      </c>
      <c r="AW533" s="34">
        <v>0.99713679458700422</v>
      </c>
      <c r="AX533" s="34">
        <v>0.99707464212142793</v>
      </c>
      <c r="AY533" s="34">
        <v>0.99701249352987276</v>
      </c>
      <c r="AZ533" s="34">
        <v>0.99695034881209699</v>
      </c>
      <c r="BA533" s="34">
        <v>0.99688820796785971</v>
      </c>
      <c r="BB533" s="34">
        <v>0.99682607099691889</v>
      </c>
      <c r="BC533" s="34">
        <v>0.9967639378990335</v>
      </c>
      <c r="BD533" s="34">
        <v>0.99670180867396196</v>
      </c>
      <c r="BE533" s="34">
        <v>0.99663968332146291</v>
      </c>
      <c r="BF533" s="34">
        <v>0.99657756184129487</v>
      </c>
      <c r="BG533" s="34">
        <v>0.99651544423321681</v>
      </c>
      <c r="BH533" s="34">
        <v>0.99645333049698681</v>
      </c>
      <c r="BI533" s="34">
        <v>0.99639122063236407</v>
      </c>
      <c r="BJ533" s="34">
        <v>0.99632911463910701</v>
      </c>
      <c r="BK533" s="34">
        <v>0.99626701251697447</v>
      </c>
      <c r="BL533" s="34">
        <v>0.99620491426572511</v>
      </c>
      <c r="BM533" s="34">
        <v>0.99614281988511755</v>
      </c>
      <c r="BN533" s="34">
        <v>0.99608072937491055</v>
      </c>
      <c r="BO533" s="34">
        <v>0.99601864273486307</v>
      </c>
      <c r="BP533" s="34">
        <v>0.99595655996473353</v>
      </c>
      <c r="BQ533" s="34">
        <v>0.99589448106428102</v>
      </c>
      <c r="BR533" s="34">
        <v>0.99583240603326406</v>
      </c>
      <c r="BS533" s="34">
        <v>0.99577033487144184</v>
      </c>
      <c r="BT533" s="34">
        <v>0.99570826757857278</v>
      </c>
      <c r="BU533" s="34">
        <v>0.99564620415441618</v>
      </c>
      <c r="BV533" s="34">
        <v>0.99558414459873046</v>
      </c>
      <c r="BW533" s="34">
        <v>0.99552208891127458</v>
      </c>
      <c r="BX533" s="34">
        <v>0.99546003709180764</v>
      </c>
      <c r="BY533" s="34">
        <v>0.99539798914008859</v>
      </c>
      <c r="BZ533" s="34">
        <v>0.99533594505587586</v>
      </c>
      <c r="CA533" s="34">
        <v>0.99527390483892897</v>
      </c>
      <c r="CB533" s="34">
        <v>0.99521186848900656</v>
      </c>
      <c r="CC533" s="34">
        <v>0.99514983600586759</v>
      </c>
      <c r="CD533" s="34">
        <v>0.99508780738927105</v>
      </c>
      <c r="CE533" s="34">
        <v>0.99502578263897612</v>
      </c>
      <c r="CF533" s="34">
        <v>0.99496376175474166</v>
      </c>
      <c r="CG533" s="34">
        <v>0.99490174473632664</v>
      </c>
      <c r="CH533" s="34">
        <v>0.99483973158349004</v>
      </c>
      <c r="CI533" s="34">
        <v>0.99477772229599115</v>
      </c>
      <c r="CJ533" s="34">
        <v>0.99471571687358906</v>
      </c>
      <c r="CK533" s="34">
        <v>0.99465371531604274</v>
      </c>
      <c r="CL533" s="34">
        <v>0.99459171762311116</v>
      </c>
      <c r="CM533" s="34">
        <v>0.9945297237945534</v>
      </c>
      <c r="CN533" s="34">
        <v>0.99446773383012899</v>
      </c>
      <c r="CO533" s="34">
        <v>0.99440574772959678</v>
      </c>
      <c r="CP533" s="34">
        <v>0.99434376549271597</v>
      </c>
      <c r="CQ533" s="34">
        <v>0.99428178711924564</v>
      </c>
      <c r="CR533" s="34">
        <v>0.99418882289425126</v>
      </c>
      <c r="CS533" s="34">
        <v>0.99409586736130684</v>
      </c>
      <c r="CT533" s="34">
        <v>0.99400292051959993</v>
      </c>
      <c r="CU533" s="34">
        <v>0.99390998236831796</v>
      </c>
      <c r="CV533" s="34">
        <v>0.99381705290664812</v>
      </c>
      <c r="CW533" s="34">
        <v>0.99372413213377797</v>
      </c>
      <c r="CX533" s="34">
        <v>0.99363122004889526</v>
      </c>
      <c r="CY533" s="34">
        <v>0.99353831665118764</v>
      </c>
      <c r="CZ533" s="34">
        <v>0.99344542193984309</v>
      </c>
      <c r="DA533" s="34">
        <v>0.99335253591404893</v>
      </c>
      <c r="DB533" s="34">
        <v>0.99325965857299336</v>
      </c>
    </row>
    <row r="534" spans="1:106" x14ac:dyDescent="0.2">
      <c r="A534" s="13">
        <f t="shared" ca="1" si="8"/>
        <v>45016</v>
      </c>
      <c r="B534" s="34">
        <v>1.0000623348172251</v>
      </c>
      <c r="C534" s="34">
        <v>1</v>
      </c>
      <c r="D534" s="34">
        <v>0.99993766906816206</v>
      </c>
      <c r="E534" s="34">
        <v>0.99987534202146944</v>
      </c>
      <c r="F534" s="34">
        <v>0.99981301885967966</v>
      </c>
      <c r="G534" s="34">
        <v>0.99975069958255058</v>
      </c>
      <c r="H534" s="34">
        <v>0.99968838418983996</v>
      </c>
      <c r="I534" s="34">
        <v>0.9996260726813061</v>
      </c>
      <c r="J534" s="34">
        <v>0.99956376505670663</v>
      </c>
      <c r="K534" s="34">
        <v>0.99950146131579942</v>
      </c>
      <c r="L534" s="34">
        <v>0.99943916145834222</v>
      </c>
      <c r="M534" s="34">
        <v>0.99937686548409332</v>
      </c>
      <c r="N534" s="34">
        <v>0.99931457339281049</v>
      </c>
      <c r="O534" s="34">
        <v>0.9992522851842518</v>
      </c>
      <c r="P534" s="34">
        <v>0.99919000085817533</v>
      </c>
      <c r="Q534" s="34">
        <v>0.99912772041433895</v>
      </c>
      <c r="R534" s="34">
        <v>0.99906544385250051</v>
      </c>
      <c r="S534" s="34">
        <v>0.99900317117241821</v>
      </c>
      <c r="T534" s="34">
        <v>0.99894090237385014</v>
      </c>
      <c r="U534" s="34">
        <v>0.99887863745655447</v>
      </c>
      <c r="V534" s="34">
        <v>0.99881637642028875</v>
      </c>
      <c r="W534" s="34">
        <v>0.99875411926481172</v>
      </c>
      <c r="X534" s="34">
        <v>0.99869186598988102</v>
      </c>
      <c r="Y534" s="34">
        <v>0.99862961659525507</v>
      </c>
      <c r="Z534" s="34">
        <v>0.99856737108069182</v>
      </c>
      <c r="AA534" s="34">
        <v>0.99850512944594971</v>
      </c>
      <c r="AB534" s="34">
        <v>0.99844289169078648</v>
      </c>
      <c r="AC534" s="34">
        <v>0.99838065781496055</v>
      </c>
      <c r="AD534" s="34">
        <v>0.9983184278182301</v>
      </c>
      <c r="AE534" s="34">
        <v>0.99825620170035334</v>
      </c>
      <c r="AF534" s="34">
        <v>0.99819397946108868</v>
      </c>
      <c r="AG534" s="34">
        <v>0.99813176110019375</v>
      </c>
      <c r="AH534" s="34">
        <v>0.99806954661742753</v>
      </c>
      <c r="AI534" s="34">
        <v>0.99800733601254787</v>
      </c>
      <c r="AJ534" s="34">
        <v>0.99794512928531343</v>
      </c>
      <c r="AK534" s="34">
        <v>0.99788292643548193</v>
      </c>
      <c r="AL534" s="34">
        <v>0.99782072746281236</v>
      </c>
      <c r="AM534" s="34">
        <v>0.99775853236706247</v>
      </c>
      <c r="AN534" s="34">
        <v>0.99769634114799088</v>
      </c>
      <c r="AO534" s="34">
        <v>0.99763415380535614</v>
      </c>
      <c r="AP534" s="34">
        <v>0.99757197033891631</v>
      </c>
      <c r="AQ534" s="34">
        <v>0.99750979074842983</v>
      </c>
      <c r="AR534" s="34">
        <v>0.99744761503365498</v>
      </c>
      <c r="AS534" s="34">
        <v>0.99738544319435074</v>
      </c>
      <c r="AT534" s="34">
        <v>0.99732327523027486</v>
      </c>
      <c r="AU534" s="34">
        <v>0.99726111114118621</v>
      </c>
      <c r="AV534" s="34">
        <v>0.9971989509268433</v>
      </c>
      <c r="AW534" s="34">
        <v>0.99713679458700422</v>
      </c>
      <c r="AX534" s="34">
        <v>0.99707464212142793</v>
      </c>
      <c r="AY534" s="34">
        <v>0.99701249352987276</v>
      </c>
      <c r="AZ534" s="34">
        <v>0.99695034881209699</v>
      </c>
      <c r="BA534" s="34">
        <v>0.99688820796785971</v>
      </c>
      <c r="BB534" s="34">
        <v>0.99682607099691889</v>
      </c>
      <c r="BC534" s="34">
        <v>0.9967639378990335</v>
      </c>
      <c r="BD534" s="34">
        <v>0.99670180867396196</v>
      </c>
      <c r="BE534" s="34">
        <v>0.99663968332146291</v>
      </c>
      <c r="BF534" s="34">
        <v>0.99657756184129487</v>
      </c>
      <c r="BG534" s="34">
        <v>0.99651544423321681</v>
      </c>
      <c r="BH534" s="34">
        <v>0.99645333049698681</v>
      </c>
      <c r="BI534" s="34">
        <v>0.99639122063236407</v>
      </c>
      <c r="BJ534" s="34">
        <v>0.99632911463910701</v>
      </c>
      <c r="BK534" s="34">
        <v>0.99626701251697447</v>
      </c>
      <c r="BL534" s="34">
        <v>0.99620491426572511</v>
      </c>
      <c r="BM534" s="34">
        <v>0.99614281988511755</v>
      </c>
      <c r="BN534" s="34">
        <v>0.99608072937491055</v>
      </c>
      <c r="BO534" s="34">
        <v>0.99601864273486307</v>
      </c>
      <c r="BP534" s="34">
        <v>0.99595655996473353</v>
      </c>
      <c r="BQ534" s="34">
        <v>0.99589448106428102</v>
      </c>
      <c r="BR534" s="34">
        <v>0.99583240603326406</v>
      </c>
      <c r="BS534" s="34">
        <v>0.99577033487144184</v>
      </c>
      <c r="BT534" s="34">
        <v>0.99570826757857278</v>
      </c>
      <c r="BU534" s="34">
        <v>0.99564620415441618</v>
      </c>
      <c r="BV534" s="34">
        <v>0.99558414459873046</v>
      </c>
      <c r="BW534" s="34">
        <v>0.99552208891127458</v>
      </c>
      <c r="BX534" s="34">
        <v>0.99546003709180764</v>
      </c>
      <c r="BY534" s="34">
        <v>0.99539798914008859</v>
      </c>
      <c r="BZ534" s="34">
        <v>0.99533594505587586</v>
      </c>
      <c r="CA534" s="34">
        <v>0.99527390483892897</v>
      </c>
      <c r="CB534" s="34">
        <v>0.99521186848900656</v>
      </c>
      <c r="CC534" s="34">
        <v>0.99514983600586759</v>
      </c>
      <c r="CD534" s="34">
        <v>0.99508780738927105</v>
      </c>
      <c r="CE534" s="34">
        <v>0.99502578263897612</v>
      </c>
      <c r="CF534" s="34">
        <v>0.99496376175474166</v>
      </c>
      <c r="CG534" s="34">
        <v>0.99490174473632664</v>
      </c>
      <c r="CH534" s="34">
        <v>0.99483973158349004</v>
      </c>
      <c r="CI534" s="34">
        <v>0.99477772229599115</v>
      </c>
      <c r="CJ534" s="34">
        <v>0.99471571687358906</v>
      </c>
      <c r="CK534" s="34">
        <v>0.99465371531604274</v>
      </c>
      <c r="CL534" s="34">
        <v>0.99459171762311116</v>
      </c>
      <c r="CM534" s="34">
        <v>0.9945297237945534</v>
      </c>
      <c r="CN534" s="34">
        <v>0.99446773383012899</v>
      </c>
      <c r="CO534" s="34">
        <v>0.99440574772959678</v>
      </c>
      <c r="CP534" s="34">
        <v>0.99434376549271597</v>
      </c>
      <c r="CQ534" s="34">
        <v>0.99428178711924564</v>
      </c>
      <c r="CR534" s="34">
        <v>0.99418882289425126</v>
      </c>
      <c r="CS534" s="34">
        <v>0.99409586736130684</v>
      </c>
      <c r="CT534" s="34">
        <v>0.99400292051959993</v>
      </c>
      <c r="CU534" s="34">
        <v>0.99390998236831796</v>
      </c>
      <c r="CV534" s="34">
        <v>0.99381705290664812</v>
      </c>
      <c r="CW534" s="34">
        <v>0.99372413213377797</v>
      </c>
      <c r="CX534" s="34">
        <v>0.99363122004889526</v>
      </c>
      <c r="CY534" s="34">
        <v>0.99353831665118764</v>
      </c>
      <c r="CZ534" s="34">
        <v>0.99344542193984309</v>
      </c>
      <c r="DA534" s="34">
        <v>0.99335253591404893</v>
      </c>
      <c r="DB534" s="34">
        <v>0.99325965857299336</v>
      </c>
    </row>
    <row r="535" spans="1:106" x14ac:dyDescent="0.2">
      <c r="A535" s="13">
        <f t="shared" ca="1" si="8"/>
        <v>45019</v>
      </c>
      <c r="B535" s="34">
        <v>1.0000623348172251</v>
      </c>
      <c r="C535" s="34">
        <v>1</v>
      </c>
      <c r="D535" s="34">
        <v>0.99993766906816206</v>
      </c>
      <c r="E535" s="34">
        <v>0.99987534202146944</v>
      </c>
      <c r="F535" s="34">
        <v>0.99981301885967966</v>
      </c>
      <c r="G535" s="34">
        <v>0.99975069958255058</v>
      </c>
      <c r="H535" s="34">
        <v>0.99968838418983996</v>
      </c>
      <c r="I535" s="34">
        <v>0.9996260726813061</v>
      </c>
      <c r="J535" s="34">
        <v>0.99956376505670663</v>
      </c>
      <c r="K535" s="34">
        <v>0.99950146131579942</v>
      </c>
      <c r="L535" s="34">
        <v>0.99943916145834222</v>
      </c>
      <c r="M535" s="34">
        <v>0.99937686548409332</v>
      </c>
      <c r="N535" s="34">
        <v>0.99931457339281049</v>
      </c>
      <c r="O535" s="34">
        <v>0.9992522851842518</v>
      </c>
      <c r="P535" s="34">
        <v>0.99919000085817533</v>
      </c>
      <c r="Q535" s="34">
        <v>0.99912772041433895</v>
      </c>
      <c r="R535" s="34">
        <v>0.99906544385250051</v>
      </c>
      <c r="S535" s="34">
        <v>0.99900317117241821</v>
      </c>
      <c r="T535" s="34">
        <v>0.99894090237385014</v>
      </c>
      <c r="U535" s="34">
        <v>0.99887863745655447</v>
      </c>
      <c r="V535" s="34">
        <v>0.99881637642028875</v>
      </c>
      <c r="W535" s="34">
        <v>0.99875411926481172</v>
      </c>
      <c r="X535" s="34">
        <v>0.99869186598988102</v>
      </c>
      <c r="Y535" s="34">
        <v>0.99862961659525507</v>
      </c>
      <c r="Z535" s="34">
        <v>0.99856737108069182</v>
      </c>
      <c r="AA535" s="34">
        <v>0.99850512944594971</v>
      </c>
      <c r="AB535" s="34">
        <v>0.99844289169078648</v>
      </c>
      <c r="AC535" s="34">
        <v>0.99838065781496055</v>
      </c>
      <c r="AD535" s="34">
        <v>0.9983184278182301</v>
      </c>
      <c r="AE535" s="34">
        <v>0.99825620170035334</v>
      </c>
      <c r="AF535" s="34">
        <v>0.99819397946108868</v>
      </c>
      <c r="AG535" s="34">
        <v>0.99813176110019375</v>
      </c>
      <c r="AH535" s="34">
        <v>0.99806954661742753</v>
      </c>
      <c r="AI535" s="34">
        <v>0.99800733601254787</v>
      </c>
      <c r="AJ535" s="34">
        <v>0.99794512928531343</v>
      </c>
      <c r="AK535" s="34">
        <v>0.99788292643548193</v>
      </c>
      <c r="AL535" s="34">
        <v>0.99782072746281236</v>
      </c>
      <c r="AM535" s="34">
        <v>0.99775853236706247</v>
      </c>
      <c r="AN535" s="34">
        <v>0.99769634114799088</v>
      </c>
      <c r="AO535" s="34">
        <v>0.99763415380535614</v>
      </c>
      <c r="AP535" s="34">
        <v>0.99757197033891631</v>
      </c>
      <c r="AQ535" s="34">
        <v>0.99750979074842983</v>
      </c>
      <c r="AR535" s="34">
        <v>0.99744761503365498</v>
      </c>
      <c r="AS535" s="34">
        <v>0.99738544319435074</v>
      </c>
      <c r="AT535" s="34">
        <v>0.99732327523027486</v>
      </c>
      <c r="AU535" s="34">
        <v>0.99726111114118621</v>
      </c>
      <c r="AV535" s="34">
        <v>0.9971989509268433</v>
      </c>
      <c r="AW535" s="34">
        <v>0.99713679458700422</v>
      </c>
      <c r="AX535" s="34">
        <v>0.99707464212142793</v>
      </c>
      <c r="AY535" s="34">
        <v>0.99701249352987276</v>
      </c>
      <c r="AZ535" s="34">
        <v>0.99695034881209699</v>
      </c>
      <c r="BA535" s="34">
        <v>0.99688820796785971</v>
      </c>
      <c r="BB535" s="34">
        <v>0.99682607099691889</v>
      </c>
      <c r="BC535" s="34">
        <v>0.9967639378990335</v>
      </c>
      <c r="BD535" s="34">
        <v>0.99670180867396196</v>
      </c>
      <c r="BE535" s="34">
        <v>0.99663968332146291</v>
      </c>
      <c r="BF535" s="34">
        <v>0.99657756184129487</v>
      </c>
      <c r="BG535" s="34">
        <v>0.99651544423321681</v>
      </c>
      <c r="BH535" s="34">
        <v>0.99645333049698681</v>
      </c>
      <c r="BI535" s="34">
        <v>0.99639122063236407</v>
      </c>
      <c r="BJ535" s="34">
        <v>0.99632911463910701</v>
      </c>
      <c r="BK535" s="34">
        <v>0.99626701251697447</v>
      </c>
      <c r="BL535" s="34">
        <v>0.99620491426572511</v>
      </c>
      <c r="BM535" s="34">
        <v>0.99614281988511755</v>
      </c>
      <c r="BN535" s="34">
        <v>0.99608072937491055</v>
      </c>
      <c r="BO535" s="34">
        <v>0.99601864273486307</v>
      </c>
      <c r="BP535" s="34">
        <v>0.99595655996473353</v>
      </c>
      <c r="BQ535" s="34">
        <v>0.99589448106428102</v>
      </c>
      <c r="BR535" s="34">
        <v>0.99583240603326406</v>
      </c>
      <c r="BS535" s="34">
        <v>0.99577033487144184</v>
      </c>
      <c r="BT535" s="34">
        <v>0.99570826757857278</v>
      </c>
      <c r="BU535" s="34">
        <v>0.99564620415441618</v>
      </c>
      <c r="BV535" s="34">
        <v>0.99558414459873046</v>
      </c>
      <c r="BW535" s="34">
        <v>0.99552208891127458</v>
      </c>
      <c r="BX535" s="34">
        <v>0.99546003709180764</v>
      </c>
      <c r="BY535" s="34">
        <v>0.99539798914008859</v>
      </c>
      <c r="BZ535" s="34">
        <v>0.99533594505587586</v>
      </c>
      <c r="CA535" s="34">
        <v>0.99527390483892897</v>
      </c>
      <c r="CB535" s="34">
        <v>0.99521186848900656</v>
      </c>
      <c r="CC535" s="34">
        <v>0.99514983600586759</v>
      </c>
      <c r="CD535" s="34">
        <v>0.99508780738927105</v>
      </c>
      <c r="CE535" s="34">
        <v>0.99502578263897612</v>
      </c>
      <c r="CF535" s="34">
        <v>0.99496376175474166</v>
      </c>
      <c r="CG535" s="34">
        <v>0.99490174473632664</v>
      </c>
      <c r="CH535" s="34">
        <v>0.99483973158349004</v>
      </c>
      <c r="CI535" s="34">
        <v>0.99477772229599115</v>
      </c>
      <c r="CJ535" s="34">
        <v>0.99471571687358906</v>
      </c>
      <c r="CK535" s="34">
        <v>0.99465371531604274</v>
      </c>
      <c r="CL535" s="34">
        <v>0.99459171762311116</v>
      </c>
      <c r="CM535" s="34">
        <v>0.9945297237945534</v>
      </c>
      <c r="CN535" s="34">
        <v>0.99446773383012899</v>
      </c>
      <c r="CO535" s="34">
        <v>0.99440574772959678</v>
      </c>
      <c r="CP535" s="34">
        <v>0.99434376549271597</v>
      </c>
      <c r="CQ535" s="34">
        <v>0.99428178711924564</v>
      </c>
      <c r="CR535" s="34">
        <v>0.99418882289425126</v>
      </c>
      <c r="CS535" s="34">
        <v>0.99409586736130684</v>
      </c>
      <c r="CT535" s="34">
        <v>0.99400292051959993</v>
      </c>
      <c r="CU535" s="34">
        <v>0.99390998236831796</v>
      </c>
      <c r="CV535" s="34">
        <v>0.99381705290664812</v>
      </c>
      <c r="CW535" s="34">
        <v>0.99372413213377797</v>
      </c>
      <c r="CX535" s="34">
        <v>0.99363122004889526</v>
      </c>
      <c r="CY535" s="34">
        <v>0.99353831665118764</v>
      </c>
      <c r="CZ535" s="34">
        <v>0.99344542193984309</v>
      </c>
      <c r="DA535" s="34">
        <v>0.99335253591404893</v>
      </c>
      <c r="DB535" s="34">
        <v>0.99325965857299336</v>
      </c>
    </row>
    <row r="536" spans="1:106" x14ac:dyDescent="0.2">
      <c r="A536" s="13">
        <f t="shared" ca="1" si="8"/>
        <v>45020</v>
      </c>
      <c r="B536" s="34">
        <v>1.0000623348172251</v>
      </c>
      <c r="C536" s="34">
        <v>1</v>
      </c>
      <c r="D536" s="34">
        <v>0.99993766906816206</v>
      </c>
      <c r="E536" s="34">
        <v>0.99987534202146944</v>
      </c>
      <c r="F536" s="34">
        <v>0.99981301885967966</v>
      </c>
      <c r="G536" s="34">
        <v>0.99975069958255058</v>
      </c>
      <c r="H536" s="34">
        <v>0.99968838418983996</v>
      </c>
      <c r="I536" s="34">
        <v>0.9996260726813061</v>
      </c>
      <c r="J536" s="34">
        <v>0.99956376505670663</v>
      </c>
      <c r="K536" s="34">
        <v>0.99950146131579942</v>
      </c>
      <c r="L536" s="34">
        <v>0.99943916145834222</v>
      </c>
      <c r="M536" s="34">
        <v>0.99937686548409332</v>
      </c>
      <c r="N536" s="34">
        <v>0.99931457339281049</v>
      </c>
      <c r="O536" s="34">
        <v>0.9992522851842518</v>
      </c>
      <c r="P536" s="34">
        <v>0.99919000085817533</v>
      </c>
      <c r="Q536" s="34">
        <v>0.99912772041433895</v>
      </c>
      <c r="R536" s="34">
        <v>0.99906544385250051</v>
      </c>
      <c r="S536" s="34">
        <v>0.99900317117241821</v>
      </c>
      <c r="T536" s="34">
        <v>0.99894090237385014</v>
      </c>
      <c r="U536" s="34">
        <v>0.99887863745655447</v>
      </c>
      <c r="V536" s="34">
        <v>0.99881637642028875</v>
      </c>
      <c r="W536" s="34">
        <v>0.99875411926481172</v>
      </c>
      <c r="X536" s="34">
        <v>0.99869186598988102</v>
      </c>
      <c r="Y536" s="34">
        <v>0.99862961659525507</v>
      </c>
      <c r="Z536" s="34">
        <v>0.99856737108069182</v>
      </c>
      <c r="AA536" s="34">
        <v>0.99850512944594971</v>
      </c>
      <c r="AB536" s="34">
        <v>0.99844289169078648</v>
      </c>
      <c r="AC536" s="34">
        <v>0.99838065781496055</v>
      </c>
      <c r="AD536" s="34">
        <v>0.9983184278182301</v>
      </c>
      <c r="AE536" s="34">
        <v>0.99825620170035334</v>
      </c>
      <c r="AF536" s="34">
        <v>0.99819397946108868</v>
      </c>
      <c r="AG536" s="34">
        <v>0.99813176110019375</v>
      </c>
      <c r="AH536" s="34">
        <v>0.99806954661742753</v>
      </c>
      <c r="AI536" s="34">
        <v>0.99800733601254787</v>
      </c>
      <c r="AJ536" s="34">
        <v>0.99794512928531343</v>
      </c>
      <c r="AK536" s="34">
        <v>0.99788292643548193</v>
      </c>
      <c r="AL536" s="34">
        <v>0.99782072746281236</v>
      </c>
      <c r="AM536" s="34">
        <v>0.99775853236706247</v>
      </c>
      <c r="AN536" s="34">
        <v>0.99769634114799088</v>
      </c>
      <c r="AO536" s="34">
        <v>0.99763415380535614</v>
      </c>
      <c r="AP536" s="34">
        <v>0.99757197033891631</v>
      </c>
      <c r="AQ536" s="34">
        <v>0.99750979074842983</v>
      </c>
      <c r="AR536" s="34">
        <v>0.99744761503365498</v>
      </c>
      <c r="AS536" s="34">
        <v>0.99738544319435074</v>
      </c>
      <c r="AT536" s="34">
        <v>0.99732327523027486</v>
      </c>
      <c r="AU536" s="34">
        <v>0.99726111114118621</v>
      </c>
      <c r="AV536" s="34">
        <v>0.9971989509268433</v>
      </c>
      <c r="AW536" s="34">
        <v>0.99713679458700422</v>
      </c>
      <c r="AX536" s="34">
        <v>0.99707464212142793</v>
      </c>
      <c r="AY536" s="34">
        <v>0.99701249352987276</v>
      </c>
      <c r="AZ536" s="34">
        <v>0.99695034881209699</v>
      </c>
      <c r="BA536" s="34">
        <v>0.99688820796785971</v>
      </c>
      <c r="BB536" s="34">
        <v>0.99682607099691889</v>
      </c>
      <c r="BC536" s="34">
        <v>0.9967639378990335</v>
      </c>
      <c r="BD536" s="34">
        <v>0.99670180867396196</v>
      </c>
      <c r="BE536" s="34">
        <v>0.99663968332146291</v>
      </c>
      <c r="BF536" s="34">
        <v>0.99657756184129487</v>
      </c>
      <c r="BG536" s="34">
        <v>0.99651544423321681</v>
      </c>
      <c r="BH536" s="34">
        <v>0.99645333049698681</v>
      </c>
      <c r="BI536" s="34">
        <v>0.99639122063236407</v>
      </c>
      <c r="BJ536" s="34">
        <v>0.99632911463910701</v>
      </c>
      <c r="BK536" s="34">
        <v>0.99626701251697447</v>
      </c>
      <c r="BL536" s="34">
        <v>0.99620491426572511</v>
      </c>
      <c r="BM536" s="34">
        <v>0.99614281988511755</v>
      </c>
      <c r="BN536" s="34">
        <v>0.99608072937491055</v>
      </c>
      <c r="BO536" s="34">
        <v>0.99601864273486307</v>
      </c>
      <c r="BP536" s="34">
        <v>0.99595655996473353</v>
      </c>
      <c r="BQ536" s="34">
        <v>0.99589448106428102</v>
      </c>
      <c r="BR536" s="34">
        <v>0.99583240603326406</v>
      </c>
      <c r="BS536" s="34">
        <v>0.99577033487144184</v>
      </c>
      <c r="BT536" s="34">
        <v>0.99570826757857278</v>
      </c>
      <c r="BU536" s="34">
        <v>0.99564620415441618</v>
      </c>
      <c r="BV536" s="34">
        <v>0.99558414459873046</v>
      </c>
      <c r="BW536" s="34">
        <v>0.99552208891127458</v>
      </c>
      <c r="BX536" s="34">
        <v>0.99546003709180764</v>
      </c>
      <c r="BY536" s="34">
        <v>0.99539798914008859</v>
      </c>
      <c r="BZ536" s="34">
        <v>0.99533594505587586</v>
      </c>
      <c r="CA536" s="34">
        <v>0.99527390483892897</v>
      </c>
      <c r="CB536" s="34">
        <v>0.99521186848900656</v>
      </c>
      <c r="CC536" s="34">
        <v>0.99514983600586759</v>
      </c>
      <c r="CD536" s="34">
        <v>0.99508780738927105</v>
      </c>
      <c r="CE536" s="34">
        <v>0.99502578263897612</v>
      </c>
      <c r="CF536" s="34">
        <v>0.99496376175474166</v>
      </c>
      <c r="CG536" s="34">
        <v>0.99490174473632664</v>
      </c>
      <c r="CH536" s="34">
        <v>0.99483973158349004</v>
      </c>
      <c r="CI536" s="34">
        <v>0.99477772229599115</v>
      </c>
      <c r="CJ536" s="34">
        <v>0.99471571687358906</v>
      </c>
      <c r="CK536" s="34">
        <v>0.99465371531604274</v>
      </c>
      <c r="CL536" s="34">
        <v>0.99459171762311116</v>
      </c>
      <c r="CM536" s="34">
        <v>0.9945297237945534</v>
      </c>
      <c r="CN536" s="34">
        <v>0.99446773383012899</v>
      </c>
      <c r="CO536" s="34">
        <v>0.99440574772959678</v>
      </c>
      <c r="CP536" s="34">
        <v>0.99434376549271597</v>
      </c>
      <c r="CQ536" s="34">
        <v>0.99428178711924564</v>
      </c>
      <c r="CR536" s="34">
        <v>0.99418882289425126</v>
      </c>
      <c r="CS536" s="34">
        <v>0.99409586736130684</v>
      </c>
      <c r="CT536" s="34">
        <v>0.99400292051959993</v>
      </c>
      <c r="CU536" s="34">
        <v>0.99390998236831796</v>
      </c>
      <c r="CV536" s="34">
        <v>0.99381705290664812</v>
      </c>
      <c r="CW536" s="34">
        <v>0.99372413213377797</v>
      </c>
      <c r="CX536" s="34">
        <v>0.99363122004889526</v>
      </c>
      <c r="CY536" s="34">
        <v>0.99353831665118764</v>
      </c>
      <c r="CZ536" s="34">
        <v>0.99344542193984309</v>
      </c>
      <c r="DA536" s="34">
        <v>0.99335253591404893</v>
      </c>
      <c r="DB536" s="34">
        <v>0.99325965857299336</v>
      </c>
    </row>
    <row r="537" spans="1:106" x14ac:dyDescent="0.2">
      <c r="A537" s="13">
        <f t="shared" ca="1" si="8"/>
        <v>45021</v>
      </c>
      <c r="B537" s="34">
        <v>1.0000623348172251</v>
      </c>
      <c r="C537" s="34">
        <v>1</v>
      </c>
      <c r="D537" s="34">
        <v>0.99993766906816206</v>
      </c>
      <c r="E537" s="34">
        <v>0.99987534202146944</v>
      </c>
      <c r="F537" s="34">
        <v>0.99981301885967966</v>
      </c>
      <c r="G537" s="34">
        <v>0.99975069958255058</v>
      </c>
      <c r="H537" s="34">
        <v>0.99968838418983996</v>
      </c>
      <c r="I537" s="34">
        <v>0.9996260726813061</v>
      </c>
      <c r="J537" s="34">
        <v>0.99956376505670663</v>
      </c>
      <c r="K537" s="34">
        <v>0.99950146131579942</v>
      </c>
      <c r="L537" s="34">
        <v>0.99943916145834222</v>
      </c>
      <c r="M537" s="34">
        <v>0.99937686548409332</v>
      </c>
      <c r="N537" s="34">
        <v>0.99931457339281049</v>
      </c>
      <c r="O537" s="34">
        <v>0.9992522851842518</v>
      </c>
      <c r="P537" s="34">
        <v>0.99919000085817533</v>
      </c>
      <c r="Q537" s="34">
        <v>0.99912772041433895</v>
      </c>
      <c r="R537" s="34">
        <v>0.99906544385250051</v>
      </c>
      <c r="S537" s="34">
        <v>0.99900317117241821</v>
      </c>
      <c r="T537" s="34">
        <v>0.99894090237385014</v>
      </c>
      <c r="U537" s="34">
        <v>0.99887863745655447</v>
      </c>
      <c r="V537" s="34">
        <v>0.99881637642028875</v>
      </c>
      <c r="W537" s="34">
        <v>0.99875411926481172</v>
      </c>
      <c r="X537" s="34">
        <v>0.99869186598988102</v>
      </c>
      <c r="Y537" s="34">
        <v>0.99862961659525507</v>
      </c>
      <c r="Z537" s="34">
        <v>0.99856737108069182</v>
      </c>
      <c r="AA537" s="34">
        <v>0.99850512944594971</v>
      </c>
      <c r="AB537" s="34">
        <v>0.99844289169078648</v>
      </c>
      <c r="AC537" s="34">
        <v>0.99838065781496055</v>
      </c>
      <c r="AD537" s="34">
        <v>0.9983184278182301</v>
      </c>
      <c r="AE537" s="34">
        <v>0.99825620170035334</v>
      </c>
      <c r="AF537" s="34">
        <v>0.99819397946108868</v>
      </c>
      <c r="AG537" s="34">
        <v>0.99813176110019375</v>
      </c>
      <c r="AH537" s="34">
        <v>0.99806954661742753</v>
      </c>
      <c r="AI537" s="34">
        <v>0.99800733601254787</v>
      </c>
      <c r="AJ537" s="34">
        <v>0.99794512928531343</v>
      </c>
      <c r="AK537" s="34">
        <v>0.99788292643548193</v>
      </c>
      <c r="AL537" s="34">
        <v>0.99782072746281236</v>
      </c>
      <c r="AM537" s="34">
        <v>0.99775853236706247</v>
      </c>
      <c r="AN537" s="34">
        <v>0.99769634114799088</v>
      </c>
      <c r="AO537" s="34">
        <v>0.99763415380535614</v>
      </c>
      <c r="AP537" s="34">
        <v>0.99757197033891631</v>
      </c>
      <c r="AQ537" s="34">
        <v>0.99750979074842983</v>
      </c>
      <c r="AR537" s="34">
        <v>0.99744761503365498</v>
      </c>
      <c r="AS537" s="34">
        <v>0.99738544319435074</v>
      </c>
      <c r="AT537" s="34">
        <v>0.99732327523027486</v>
      </c>
      <c r="AU537" s="34">
        <v>0.99726111114118621</v>
      </c>
      <c r="AV537" s="34">
        <v>0.9971989509268433</v>
      </c>
      <c r="AW537" s="34">
        <v>0.99713679458700422</v>
      </c>
      <c r="AX537" s="34">
        <v>0.99707464212142793</v>
      </c>
      <c r="AY537" s="34">
        <v>0.99701249352987276</v>
      </c>
      <c r="AZ537" s="34">
        <v>0.99695034881209699</v>
      </c>
      <c r="BA537" s="34">
        <v>0.99688820796785971</v>
      </c>
      <c r="BB537" s="34">
        <v>0.99682607099691889</v>
      </c>
      <c r="BC537" s="34">
        <v>0.9967639378990335</v>
      </c>
      <c r="BD537" s="34">
        <v>0.99670180867396196</v>
      </c>
      <c r="BE537" s="34">
        <v>0.99663968332146291</v>
      </c>
      <c r="BF537" s="34">
        <v>0.99657756184129487</v>
      </c>
      <c r="BG537" s="34">
        <v>0.99651544423321681</v>
      </c>
      <c r="BH537" s="34">
        <v>0.99645333049698681</v>
      </c>
      <c r="BI537" s="34">
        <v>0.99639122063236407</v>
      </c>
      <c r="BJ537" s="34">
        <v>0.99632911463910701</v>
      </c>
      <c r="BK537" s="34">
        <v>0.99626701251697447</v>
      </c>
      <c r="BL537" s="34">
        <v>0.99620491426572511</v>
      </c>
      <c r="BM537" s="34">
        <v>0.99614281988511755</v>
      </c>
      <c r="BN537" s="34">
        <v>0.99608072937491055</v>
      </c>
      <c r="BO537" s="34">
        <v>0.99601864273486307</v>
      </c>
      <c r="BP537" s="34">
        <v>0.99595655996473353</v>
      </c>
      <c r="BQ537" s="34">
        <v>0.99589448106428102</v>
      </c>
      <c r="BR537" s="34">
        <v>0.99583240603326406</v>
      </c>
      <c r="BS537" s="34">
        <v>0.99577033487144184</v>
      </c>
      <c r="BT537" s="34">
        <v>0.99570826757857278</v>
      </c>
      <c r="BU537" s="34">
        <v>0.99564620415441618</v>
      </c>
      <c r="BV537" s="34">
        <v>0.99558414459873046</v>
      </c>
      <c r="BW537" s="34">
        <v>0.99552208891127458</v>
      </c>
      <c r="BX537" s="34">
        <v>0.99546003709180764</v>
      </c>
      <c r="BY537" s="34">
        <v>0.99539798914008859</v>
      </c>
      <c r="BZ537" s="34">
        <v>0.99533594505587586</v>
      </c>
      <c r="CA537" s="34">
        <v>0.99527390483892897</v>
      </c>
      <c r="CB537" s="34">
        <v>0.99521186848900656</v>
      </c>
      <c r="CC537" s="34">
        <v>0.99514983600586759</v>
      </c>
      <c r="CD537" s="34">
        <v>0.99508780738927105</v>
      </c>
      <c r="CE537" s="34">
        <v>0.99502578263897612</v>
      </c>
      <c r="CF537" s="34">
        <v>0.99496376175474166</v>
      </c>
      <c r="CG537" s="34">
        <v>0.99490174473632664</v>
      </c>
      <c r="CH537" s="34">
        <v>0.99483973158349004</v>
      </c>
      <c r="CI537" s="34">
        <v>0.99477772229599115</v>
      </c>
      <c r="CJ537" s="34">
        <v>0.99471571687358906</v>
      </c>
      <c r="CK537" s="34">
        <v>0.99465371531604274</v>
      </c>
      <c r="CL537" s="34">
        <v>0.99459171762311116</v>
      </c>
      <c r="CM537" s="34">
        <v>0.9945297237945534</v>
      </c>
      <c r="CN537" s="34">
        <v>0.99446773383012899</v>
      </c>
      <c r="CO537" s="34">
        <v>0.99440574772959678</v>
      </c>
      <c r="CP537" s="34">
        <v>0.99434376549271597</v>
      </c>
      <c r="CQ537" s="34">
        <v>0.99428178711924564</v>
      </c>
      <c r="CR537" s="34">
        <v>0.99418882289425126</v>
      </c>
      <c r="CS537" s="34">
        <v>0.99409586736130684</v>
      </c>
      <c r="CT537" s="34">
        <v>0.99400292051959993</v>
      </c>
      <c r="CU537" s="34">
        <v>0.99390998236831796</v>
      </c>
      <c r="CV537" s="34">
        <v>0.99381705290664812</v>
      </c>
      <c r="CW537" s="34">
        <v>0.99372413213377797</v>
      </c>
      <c r="CX537" s="34">
        <v>0.99363122004889526</v>
      </c>
      <c r="CY537" s="34">
        <v>0.99353831665118764</v>
      </c>
      <c r="CZ537" s="34">
        <v>0.99344542193984309</v>
      </c>
      <c r="DA537" s="34">
        <v>0.99335253591404893</v>
      </c>
      <c r="DB537" s="34">
        <v>0.99325965857299336</v>
      </c>
    </row>
    <row r="538" spans="1:106" x14ac:dyDescent="0.2">
      <c r="A538" s="13">
        <f t="shared" ca="1" si="8"/>
        <v>45022</v>
      </c>
      <c r="B538" s="34">
        <v>1.0000623348172251</v>
      </c>
      <c r="C538" s="34">
        <v>1</v>
      </c>
      <c r="D538" s="34">
        <v>0.99993766906816206</v>
      </c>
      <c r="E538" s="34">
        <v>0.99987534202146944</v>
      </c>
      <c r="F538" s="34">
        <v>0.99981301885967966</v>
      </c>
      <c r="G538" s="34">
        <v>0.99975069958255058</v>
      </c>
      <c r="H538" s="34">
        <v>0.99968838418983996</v>
      </c>
      <c r="I538" s="34">
        <v>0.9996260726813061</v>
      </c>
      <c r="J538" s="34">
        <v>0.99956376505670663</v>
      </c>
      <c r="K538" s="34">
        <v>0.99950146131579942</v>
      </c>
      <c r="L538" s="34">
        <v>0.99943916145834222</v>
      </c>
      <c r="M538" s="34">
        <v>0.99937686548409332</v>
      </c>
      <c r="N538" s="34">
        <v>0.99931457339281049</v>
      </c>
      <c r="O538" s="34">
        <v>0.9992522851842518</v>
      </c>
      <c r="P538" s="34">
        <v>0.99919000085817533</v>
      </c>
      <c r="Q538" s="34">
        <v>0.99912772041433895</v>
      </c>
      <c r="R538" s="34">
        <v>0.99906544385250051</v>
      </c>
      <c r="S538" s="34">
        <v>0.99900317117241821</v>
      </c>
      <c r="T538" s="34">
        <v>0.99894090237385014</v>
      </c>
      <c r="U538" s="34">
        <v>0.99887863745655447</v>
      </c>
      <c r="V538" s="34">
        <v>0.99881637642028875</v>
      </c>
      <c r="W538" s="34">
        <v>0.99875411926481172</v>
      </c>
      <c r="X538" s="34">
        <v>0.99869186598988102</v>
      </c>
      <c r="Y538" s="34">
        <v>0.99862961659525507</v>
      </c>
      <c r="Z538" s="34">
        <v>0.99856737108069182</v>
      </c>
      <c r="AA538" s="34">
        <v>0.99850512944594971</v>
      </c>
      <c r="AB538" s="34">
        <v>0.99844289169078648</v>
      </c>
      <c r="AC538" s="34">
        <v>0.99838065781496055</v>
      </c>
      <c r="AD538" s="34">
        <v>0.9983184278182301</v>
      </c>
      <c r="AE538" s="34">
        <v>0.99825620170035334</v>
      </c>
      <c r="AF538" s="34">
        <v>0.99819397946108868</v>
      </c>
      <c r="AG538" s="34">
        <v>0.99813176110019375</v>
      </c>
      <c r="AH538" s="34">
        <v>0.99806954661742753</v>
      </c>
      <c r="AI538" s="34">
        <v>0.99800733601254787</v>
      </c>
      <c r="AJ538" s="34">
        <v>0.99794512928531343</v>
      </c>
      <c r="AK538" s="34">
        <v>0.99788292643548193</v>
      </c>
      <c r="AL538" s="34">
        <v>0.99782072746281236</v>
      </c>
      <c r="AM538" s="34">
        <v>0.99775853236706247</v>
      </c>
      <c r="AN538" s="34">
        <v>0.99769634114799088</v>
      </c>
      <c r="AO538" s="34">
        <v>0.99763415380535614</v>
      </c>
      <c r="AP538" s="34">
        <v>0.99757197033891631</v>
      </c>
      <c r="AQ538" s="34">
        <v>0.99750979074842983</v>
      </c>
      <c r="AR538" s="34">
        <v>0.99744761503365498</v>
      </c>
      <c r="AS538" s="34">
        <v>0.99738544319435074</v>
      </c>
      <c r="AT538" s="34">
        <v>0.99732327523027486</v>
      </c>
      <c r="AU538" s="34">
        <v>0.99726111114118621</v>
      </c>
      <c r="AV538" s="34">
        <v>0.9971989509268433</v>
      </c>
      <c r="AW538" s="34">
        <v>0.99713679458700422</v>
      </c>
      <c r="AX538" s="34">
        <v>0.99707464212142793</v>
      </c>
      <c r="AY538" s="34">
        <v>0.99701249352987276</v>
      </c>
      <c r="AZ538" s="34">
        <v>0.99695034881209699</v>
      </c>
      <c r="BA538" s="34">
        <v>0.99688820796785971</v>
      </c>
      <c r="BB538" s="34">
        <v>0.99682607099691889</v>
      </c>
      <c r="BC538" s="34">
        <v>0.9967639378990335</v>
      </c>
      <c r="BD538" s="34">
        <v>0.99670180867396196</v>
      </c>
      <c r="BE538" s="34">
        <v>0.99663968332146291</v>
      </c>
      <c r="BF538" s="34">
        <v>0.99657756184129487</v>
      </c>
      <c r="BG538" s="34">
        <v>0.99651544423321681</v>
      </c>
      <c r="BH538" s="34">
        <v>0.99645333049698681</v>
      </c>
      <c r="BI538" s="34">
        <v>0.99639122063236407</v>
      </c>
      <c r="BJ538" s="34">
        <v>0.99632911463910701</v>
      </c>
      <c r="BK538" s="34">
        <v>0.99626701251697447</v>
      </c>
      <c r="BL538" s="34">
        <v>0.99620491426572511</v>
      </c>
      <c r="BM538" s="34">
        <v>0.99614281988511755</v>
      </c>
      <c r="BN538" s="34">
        <v>0.99608072937491055</v>
      </c>
      <c r="BO538" s="34">
        <v>0.99601864273486307</v>
      </c>
      <c r="BP538" s="34">
        <v>0.99595655996473353</v>
      </c>
      <c r="BQ538" s="34">
        <v>0.99589448106428102</v>
      </c>
      <c r="BR538" s="34">
        <v>0.99583240603326406</v>
      </c>
      <c r="BS538" s="34">
        <v>0.99577033487144184</v>
      </c>
      <c r="BT538" s="34">
        <v>0.99570826757857278</v>
      </c>
      <c r="BU538" s="34">
        <v>0.99564620415441618</v>
      </c>
      <c r="BV538" s="34">
        <v>0.99558414459873046</v>
      </c>
      <c r="BW538" s="34">
        <v>0.99552208891127458</v>
      </c>
      <c r="BX538" s="34">
        <v>0.99546003709180764</v>
      </c>
      <c r="BY538" s="34">
        <v>0.99539798914008859</v>
      </c>
      <c r="BZ538" s="34">
        <v>0.99533594505587586</v>
      </c>
      <c r="CA538" s="34">
        <v>0.99527390483892897</v>
      </c>
      <c r="CB538" s="34">
        <v>0.99521186848900656</v>
      </c>
      <c r="CC538" s="34">
        <v>0.99514983600586759</v>
      </c>
      <c r="CD538" s="34">
        <v>0.99508780738927105</v>
      </c>
      <c r="CE538" s="34">
        <v>0.99502578263897612</v>
      </c>
      <c r="CF538" s="34">
        <v>0.99496376175474166</v>
      </c>
      <c r="CG538" s="34">
        <v>0.99490174473632664</v>
      </c>
      <c r="CH538" s="34">
        <v>0.99483973158349004</v>
      </c>
      <c r="CI538" s="34">
        <v>0.99477772229599115</v>
      </c>
      <c r="CJ538" s="34">
        <v>0.99471571687358906</v>
      </c>
      <c r="CK538" s="34">
        <v>0.99465371531604274</v>
      </c>
      <c r="CL538" s="34">
        <v>0.99459171762311116</v>
      </c>
      <c r="CM538" s="34">
        <v>0.9945297237945534</v>
      </c>
      <c r="CN538" s="34">
        <v>0.99446773383012899</v>
      </c>
      <c r="CO538" s="34">
        <v>0.99440574772959678</v>
      </c>
      <c r="CP538" s="34">
        <v>0.99434376549271597</v>
      </c>
      <c r="CQ538" s="34">
        <v>0.99428178711924564</v>
      </c>
      <c r="CR538" s="34">
        <v>0.99418882289425126</v>
      </c>
      <c r="CS538" s="34">
        <v>0.99409586736130684</v>
      </c>
      <c r="CT538" s="34">
        <v>0.99400292051959993</v>
      </c>
      <c r="CU538" s="34">
        <v>0.99390998236831796</v>
      </c>
      <c r="CV538" s="34">
        <v>0.99381705290664812</v>
      </c>
      <c r="CW538" s="34">
        <v>0.99372413213377797</v>
      </c>
      <c r="CX538" s="34">
        <v>0.99363122004889526</v>
      </c>
      <c r="CY538" s="34">
        <v>0.99353831665118764</v>
      </c>
      <c r="CZ538" s="34">
        <v>0.99344542193984309</v>
      </c>
      <c r="DA538" s="34">
        <v>0.99335253591404893</v>
      </c>
      <c r="DB538" s="34">
        <v>0.99325965857299336</v>
      </c>
    </row>
    <row r="539" spans="1:106" x14ac:dyDescent="0.2">
      <c r="A539" s="13">
        <f t="shared" ca="1" si="8"/>
        <v>45023</v>
      </c>
      <c r="B539" s="34">
        <v>1.0000623348172251</v>
      </c>
      <c r="C539" s="34">
        <v>1</v>
      </c>
      <c r="D539" s="34">
        <v>0.99993766906816206</v>
      </c>
      <c r="E539" s="34">
        <v>0.99987534202146944</v>
      </c>
      <c r="F539" s="34">
        <v>0.99981301885967966</v>
      </c>
      <c r="G539" s="34">
        <v>0.99975069958255058</v>
      </c>
      <c r="H539" s="34">
        <v>0.99968838418983996</v>
      </c>
      <c r="I539" s="34">
        <v>0.9996260726813061</v>
      </c>
      <c r="J539" s="34">
        <v>0.99956376505670663</v>
      </c>
      <c r="K539" s="34">
        <v>0.99950146131579942</v>
      </c>
      <c r="L539" s="34">
        <v>0.99943916145834222</v>
      </c>
      <c r="M539" s="34">
        <v>0.99937686548409332</v>
      </c>
      <c r="N539" s="34">
        <v>0.99931457339281049</v>
      </c>
      <c r="O539" s="34">
        <v>0.9992522851842518</v>
      </c>
      <c r="P539" s="34">
        <v>0.99919000085817533</v>
      </c>
      <c r="Q539" s="34">
        <v>0.99912772041433895</v>
      </c>
      <c r="R539" s="34">
        <v>0.99906544385250051</v>
      </c>
      <c r="S539" s="34">
        <v>0.99900317117241821</v>
      </c>
      <c r="T539" s="34">
        <v>0.99894090237385014</v>
      </c>
      <c r="U539" s="34">
        <v>0.99887863745655447</v>
      </c>
      <c r="V539" s="34">
        <v>0.99881637642028875</v>
      </c>
      <c r="W539" s="34">
        <v>0.99875411926481172</v>
      </c>
      <c r="X539" s="34">
        <v>0.99869186598988102</v>
      </c>
      <c r="Y539" s="34">
        <v>0.99862961659525507</v>
      </c>
      <c r="Z539" s="34">
        <v>0.99856737108069182</v>
      </c>
      <c r="AA539" s="34">
        <v>0.99850512944594971</v>
      </c>
      <c r="AB539" s="34">
        <v>0.99844289169078648</v>
      </c>
      <c r="AC539" s="34">
        <v>0.99838065781496055</v>
      </c>
      <c r="AD539" s="34">
        <v>0.9983184278182301</v>
      </c>
      <c r="AE539" s="34">
        <v>0.99825620170035334</v>
      </c>
      <c r="AF539" s="34">
        <v>0.99819397946108868</v>
      </c>
      <c r="AG539" s="34">
        <v>0.99813176110019375</v>
      </c>
      <c r="AH539" s="34">
        <v>0.99806954661742753</v>
      </c>
      <c r="AI539" s="34">
        <v>0.99800733601254787</v>
      </c>
      <c r="AJ539" s="34">
        <v>0.99794512928531343</v>
      </c>
      <c r="AK539" s="34">
        <v>0.99788292643548193</v>
      </c>
      <c r="AL539" s="34">
        <v>0.99782072746281236</v>
      </c>
      <c r="AM539" s="34">
        <v>0.99775853236706247</v>
      </c>
      <c r="AN539" s="34">
        <v>0.99769634114799088</v>
      </c>
      <c r="AO539" s="34">
        <v>0.99763415380535614</v>
      </c>
      <c r="AP539" s="34">
        <v>0.99757197033891631</v>
      </c>
      <c r="AQ539" s="34">
        <v>0.99750979074842983</v>
      </c>
      <c r="AR539" s="34">
        <v>0.99744761503365498</v>
      </c>
      <c r="AS539" s="34">
        <v>0.99738544319435074</v>
      </c>
      <c r="AT539" s="34">
        <v>0.99732327523027486</v>
      </c>
      <c r="AU539" s="34">
        <v>0.99726111114118621</v>
      </c>
      <c r="AV539" s="34">
        <v>0.9971989509268433</v>
      </c>
      <c r="AW539" s="34">
        <v>0.99713679458700422</v>
      </c>
      <c r="AX539" s="34">
        <v>0.99707464212142793</v>
      </c>
      <c r="AY539" s="34">
        <v>0.99701249352987276</v>
      </c>
      <c r="AZ539" s="34">
        <v>0.99695034881209699</v>
      </c>
      <c r="BA539" s="34">
        <v>0.99688820796785971</v>
      </c>
      <c r="BB539" s="34">
        <v>0.99682607099691889</v>
      </c>
      <c r="BC539" s="34">
        <v>0.9967639378990335</v>
      </c>
      <c r="BD539" s="34">
        <v>0.99670180867396196</v>
      </c>
      <c r="BE539" s="34">
        <v>0.99663968332146291</v>
      </c>
      <c r="BF539" s="34">
        <v>0.99657756184129487</v>
      </c>
      <c r="BG539" s="34">
        <v>0.99651544423321681</v>
      </c>
      <c r="BH539" s="34">
        <v>0.99645333049698681</v>
      </c>
      <c r="BI539" s="34">
        <v>0.99639122063236407</v>
      </c>
      <c r="BJ539" s="34">
        <v>0.99632911463910701</v>
      </c>
      <c r="BK539" s="34">
        <v>0.99626701251697447</v>
      </c>
      <c r="BL539" s="34">
        <v>0.99620491426572511</v>
      </c>
      <c r="BM539" s="34">
        <v>0.99614281988511755</v>
      </c>
      <c r="BN539" s="34">
        <v>0.99608072937491055</v>
      </c>
      <c r="BO539" s="34">
        <v>0.99601864273486307</v>
      </c>
      <c r="BP539" s="34">
        <v>0.99595655996473353</v>
      </c>
      <c r="BQ539" s="34">
        <v>0.99589448106428102</v>
      </c>
      <c r="BR539" s="34">
        <v>0.99583240603326406</v>
      </c>
      <c r="BS539" s="34">
        <v>0.99577033487144184</v>
      </c>
      <c r="BT539" s="34">
        <v>0.99570826757857278</v>
      </c>
      <c r="BU539" s="34">
        <v>0.99564620415441618</v>
      </c>
      <c r="BV539" s="34">
        <v>0.99558414459873046</v>
      </c>
      <c r="BW539" s="34">
        <v>0.99552208891127458</v>
      </c>
      <c r="BX539" s="34">
        <v>0.99546003709180764</v>
      </c>
      <c r="BY539" s="34">
        <v>0.99539798914008859</v>
      </c>
      <c r="BZ539" s="34">
        <v>0.99533594505587586</v>
      </c>
      <c r="CA539" s="34">
        <v>0.99527390483892897</v>
      </c>
      <c r="CB539" s="34">
        <v>0.99521186848900656</v>
      </c>
      <c r="CC539" s="34">
        <v>0.99514983600586759</v>
      </c>
      <c r="CD539" s="34">
        <v>0.99508780738927105</v>
      </c>
      <c r="CE539" s="34">
        <v>0.99502578263897612</v>
      </c>
      <c r="CF539" s="34">
        <v>0.99496376175474166</v>
      </c>
      <c r="CG539" s="34">
        <v>0.99490174473632664</v>
      </c>
      <c r="CH539" s="34">
        <v>0.99483973158349004</v>
      </c>
      <c r="CI539" s="34">
        <v>0.99477772229599115</v>
      </c>
      <c r="CJ539" s="34">
        <v>0.99471571687358906</v>
      </c>
      <c r="CK539" s="34">
        <v>0.99465371531604274</v>
      </c>
      <c r="CL539" s="34">
        <v>0.99459171762311116</v>
      </c>
      <c r="CM539" s="34">
        <v>0.9945297237945534</v>
      </c>
      <c r="CN539" s="34">
        <v>0.99446773383012899</v>
      </c>
      <c r="CO539" s="34">
        <v>0.99440574772959678</v>
      </c>
      <c r="CP539" s="34">
        <v>0.99434376549271597</v>
      </c>
      <c r="CQ539" s="34">
        <v>0.99428178711924564</v>
      </c>
      <c r="CR539" s="34">
        <v>0.99418882289425126</v>
      </c>
      <c r="CS539" s="34">
        <v>0.99409586736130684</v>
      </c>
      <c r="CT539" s="34">
        <v>0.99400292051959993</v>
      </c>
      <c r="CU539" s="34">
        <v>0.99390998236831796</v>
      </c>
      <c r="CV539" s="34">
        <v>0.99381705290664812</v>
      </c>
      <c r="CW539" s="34">
        <v>0.99372413213377797</v>
      </c>
      <c r="CX539" s="34">
        <v>0.99363122004889526</v>
      </c>
      <c r="CY539" s="34">
        <v>0.99353831665118764</v>
      </c>
      <c r="CZ539" s="34">
        <v>0.99344542193984309</v>
      </c>
      <c r="DA539" s="34">
        <v>0.99335253591404893</v>
      </c>
      <c r="DB539" s="34">
        <v>0.99325965857299336</v>
      </c>
    </row>
    <row r="540" spans="1:106" x14ac:dyDescent="0.2">
      <c r="A540" s="13">
        <f t="shared" ca="1" si="8"/>
        <v>45026</v>
      </c>
      <c r="B540" s="34">
        <v>1.0000623348172251</v>
      </c>
      <c r="C540" s="34">
        <v>1</v>
      </c>
      <c r="D540" s="34">
        <v>0.99993766906816206</v>
      </c>
      <c r="E540" s="34">
        <v>0.99987534202146944</v>
      </c>
      <c r="F540" s="34">
        <v>0.99981301885967966</v>
      </c>
      <c r="G540" s="34">
        <v>0.99975069958255058</v>
      </c>
      <c r="H540" s="34">
        <v>0.99968838418983996</v>
      </c>
      <c r="I540" s="34">
        <v>0.9996260726813061</v>
      </c>
      <c r="J540" s="34">
        <v>0.99956376505670663</v>
      </c>
      <c r="K540" s="34">
        <v>0.99950146131579942</v>
      </c>
      <c r="L540" s="34">
        <v>0.99943916145834222</v>
      </c>
      <c r="M540" s="34">
        <v>0.99937686548409332</v>
      </c>
      <c r="N540" s="34">
        <v>0.99931457339281049</v>
      </c>
      <c r="O540" s="34">
        <v>0.9992522851842518</v>
      </c>
      <c r="P540" s="34">
        <v>0.99919000085817533</v>
      </c>
      <c r="Q540" s="34">
        <v>0.99912772041433895</v>
      </c>
      <c r="R540" s="34">
        <v>0.99906544385250051</v>
      </c>
      <c r="S540" s="34">
        <v>0.99900317117241821</v>
      </c>
      <c r="T540" s="34">
        <v>0.99894090237385014</v>
      </c>
      <c r="U540" s="34">
        <v>0.99887863745655447</v>
      </c>
      <c r="V540" s="34">
        <v>0.99881637642028875</v>
      </c>
      <c r="W540" s="34">
        <v>0.99875411926481172</v>
      </c>
      <c r="X540" s="34">
        <v>0.99869186598988102</v>
      </c>
      <c r="Y540" s="34">
        <v>0.99862961659525507</v>
      </c>
      <c r="Z540" s="34">
        <v>0.99856737108069182</v>
      </c>
      <c r="AA540" s="34">
        <v>0.99850512944594971</v>
      </c>
      <c r="AB540" s="34">
        <v>0.99844289169078648</v>
      </c>
      <c r="AC540" s="34">
        <v>0.99838065781496055</v>
      </c>
      <c r="AD540" s="34">
        <v>0.9983184278182301</v>
      </c>
      <c r="AE540" s="34">
        <v>0.99825620170035334</v>
      </c>
      <c r="AF540" s="34">
        <v>0.99819397946108868</v>
      </c>
      <c r="AG540" s="34">
        <v>0.99813176110019375</v>
      </c>
      <c r="AH540" s="34">
        <v>0.99806954661742753</v>
      </c>
      <c r="AI540" s="34">
        <v>0.99800733601254787</v>
      </c>
      <c r="AJ540" s="34">
        <v>0.99794512928531343</v>
      </c>
      <c r="AK540" s="34">
        <v>0.99788292643548193</v>
      </c>
      <c r="AL540" s="34">
        <v>0.99782072746281236</v>
      </c>
      <c r="AM540" s="34">
        <v>0.99775853236706247</v>
      </c>
      <c r="AN540" s="34">
        <v>0.99769634114799088</v>
      </c>
      <c r="AO540" s="34">
        <v>0.99763415380535614</v>
      </c>
      <c r="AP540" s="34">
        <v>0.99757197033891631</v>
      </c>
      <c r="AQ540" s="34">
        <v>0.99750979074842983</v>
      </c>
      <c r="AR540" s="34">
        <v>0.99744761503365498</v>
      </c>
      <c r="AS540" s="34">
        <v>0.99738544319435074</v>
      </c>
      <c r="AT540" s="34">
        <v>0.99732327523027486</v>
      </c>
      <c r="AU540" s="34">
        <v>0.99726111114118621</v>
      </c>
      <c r="AV540" s="34">
        <v>0.9971989509268433</v>
      </c>
      <c r="AW540" s="34">
        <v>0.99713679458700422</v>
      </c>
      <c r="AX540" s="34">
        <v>0.99707464212142793</v>
      </c>
      <c r="AY540" s="34">
        <v>0.99701249352987276</v>
      </c>
      <c r="AZ540" s="34">
        <v>0.99695034881209699</v>
      </c>
      <c r="BA540" s="34">
        <v>0.99688820796785971</v>
      </c>
      <c r="BB540" s="34">
        <v>0.99682607099691889</v>
      </c>
      <c r="BC540" s="34">
        <v>0.9967639378990335</v>
      </c>
      <c r="BD540" s="34">
        <v>0.99670180867396196</v>
      </c>
      <c r="BE540" s="34">
        <v>0.99663968332146291</v>
      </c>
      <c r="BF540" s="34">
        <v>0.99657756184129487</v>
      </c>
      <c r="BG540" s="34">
        <v>0.99651544423321681</v>
      </c>
      <c r="BH540" s="34">
        <v>0.99645333049698681</v>
      </c>
      <c r="BI540" s="34">
        <v>0.99639122063236407</v>
      </c>
      <c r="BJ540" s="34">
        <v>0.99632911463910701</v>
      </c>
      <c r="BK540" s="34">
        <v>0.99626701251697447</v>
      </c>
      <c r="BL540" s="34">
        <v>0.99620491426572511</v>
      </c>
      <c r="BM540" s="34">
        <v>0.99614281988511755</v>
      </c>
      <c r="BN540" s="34">
        <v>0.99608072937491055</v>
      </c>
      <c r="BO540" s="34">
        <v>0.99601864273486307</v>
      </c>
      <c r="BP540" s="34">
        <v>0.99595655996473353</v>
      </c>
      <c r="BQ540" s="34">
        <v>0.99589448106428102</v>
      </c>
      <c r="BR540" s="34">
        <v>0.99583240603326406</v>
      </c>
      <c r="BS540" s="34">
        <v>0.99577033487144184</v>
      </c>
      <c r="BT540" s="34">
        <v>0.99570826757857278</v>
      </c>
      <c r="BU540" s="34">
        <v>0.99564620415441618</v>
      </c>
      <c r="BV540" s="34">
        <v>0.99558414459873046</v>
      </c>
      <c r="BW540" s="34">
        <v>0.99552208891127458</v>
      </c>
      <c r="BX540" s="34">
        <v>0.99546003709180764</v>
      </c>
      <c r="BY540" s="34">
        <v>0.99539798914008859</v>
      </c>
      <c r="BZ540" s="34">
        <v>0.99533594505587586</v>
      </c>
      <c r="CA540" s="34">
        <v>0.99527390483892897</v>
      </c>
      <c r="CB540" s="34">
        <v>0.99521186848900656</v>
      </c>
      <c r="CC540" s="34">
        <v>0.99514983600586759</v>
      </c>
      <c r="CD540" s="34">
        <v>0.99508780738927105</v>
      </c>
      <c r="CE540" s="34">
        <v>0.99502578263897612</v>
      </c>
      <c r="CF540" s="34">
        <v>0.99496376175474166</v>
      </c>
      <c r="CG540" s="34">
        <v>0.99490174473632664</v>
      </c>
      <c r="CH540" s="34">
        <v>0.99483973158349004</v>
      </c>
      <c r="CI540" s="34">
        <v>0.99477772229599115</v>
      </c>
      <c r="CJ540" s="34">
        <v>0.99471571687358906</v>
      </c>
      <c r="CK540" s="34">
        <v>0.99465371531604274</v>
      </c>
      <c r="CL540" s="34">
        <v>0.99459171762311116</v>
      </c>
      <c r="CM540" s="34">
        <v>0.9945297237945534</v>
      </c>
      <c r="CN540" s="34">
        <v>0.99446773383012899</v>
      </c>
      <c r="CO540" s="34">
        <v>0.99440574772959678</v>
      </c>
      <c r="CP540" s="34">
        <v>0.99434376549271597</v>
      </c>
      <c r="CQ540" s="34">
        <v>0.99428178711924564</v>
      </c>
      <c r="CR540" s="34">
        <v>0.99418882289425126</v>
      </c>
      <c r="CS540" s="34">
        <v>0.99409586736130684</v>
      </c>
      <c r="CT540" s="34">
        <v>0.99400292051959993</v>
      </c>
      <c r="CU540" s="34">
        <v>0.99390998236831796</v>
      </c>
      <c r="CV540" s="34">
        <v>0.99381705290664812</v>
      </c>
      <c r="CW540" s="34">
        <v>0.99372413213377797</v>
      </c>
      <c r="CX540" s="34">
        <v>0.99363122004889526</v>
      </c>
      <c r="CY540" s="34">
        <v>0.99353831665118764</v>
      </c>
      <c r="CZ540" s="34">
        <v>0.99344542193984309</v>
      </c>
      <c r="DA540" s="34">
        <v>0.99335253591404893</v>
      </c>
      <c r="DB540" s="34">
        <v>0.99325965857299336</v>
      </c>
    </row>
    <row r="541" spans="1:106" x14ac:dyDescent="0.2">
      <c r="A541" s="13">
        <f t="shared" ca="1" si="8"/>
        <v>45027</v>
      </c>
      <c r="B541" s="34">
        <v>1.0000623348172251</v>
      </c>
      <c r="C541" s="34">
        <v>1</v>
      </c>
      <c r="D541" s="34">
        <v>0.99993766906816206</v>
      </c>
      <c r="E541" s="34">
        <v>0.99987534202146944</v>
      </c>
      <c r="F541" s="34">
        <v>0.99981301885967966</v>
      </c>
      <c r="G541" s="34">
        <v>0.99975069958255058</v>
      </c>
      <c r="H541" s="34">
        <v>0.99968838418983996</v>
      </c>
      <c r="I541" s="34">
        <v>0.9996260726813061</v>
      </c>
      <c r="J541" s="34">
        <v>0.99956376505670663</v>
      </c>
      <c r="K541" s="34">
        <v>0.99950146131579942</v>
      </c>
      <c r="L541" s="34">
        <v>0.99943916145834222</v>
      </c>
      <c r="M541" s="34">
        <v>0.99937686548409332</v>
      </c>
      <c r="N541" s="34">
        <v>0.99931457339281049</v>
      </c>
      <c r="O541" s="34">
        <v>0.9992522851842518</v>
      </c>
      <c r="P541" s="34">
        <v>0.99919000085817533</v>
      </c>
      <c r="Q541" s="34">
        <v>0.99912772041433895</v>
      </c>
      <c r="R541" s="34">
        <v>0.99906544385250051</v>
      </c>
      <c r="S541" s="34">
        <v>0.99900317117241821</v>
      </c>
      <c r="T541" s="34">
        <v>0.99894090237385014</v>
      </c>
      <c r="U541" s="34">
        <v>0.99887863745655447</v>
      </c>
      <c r="V541" s="34">
        <v>0.99881637642028875</v>
      </c>
      <c r="W541" s="34">
        <v>0.99875411926481172</v>
      </c>
      <c r="X541" s="34">
        <v>0.99869186598988102</v>
      </c>
      <c r="Y541" s="34">
        <v>0.99862961659525507</v>
      </c>
      <c r="Z541" s="34">
        <v>0.99856737108069182</v>
      </c>
      <c r="AA541" s="34">
        <v>0.99850512944594971</v>
      </c>
      <c r="AB541" s="34">
        <v>0.99844289169078648</v>
      </c>
      <c r="AC541" s="34">
        <v>0.99838065781496055</v>
      </c>
      <c r="AD541" s="34">
        <v>0.9983184278182301</v>
      </c>
      <c r="AE541" s="34">
        <v>0.99825620170035334</v>
      </c>
      <c r="AF541" s="34">
        <v>0.99819397946108868</v>
      </c>
      <c r="AG541" s="34">
        <v>0.99813176110019375</v>
      </c>
      <c r="AH541" s="34">
        <v>0.99806954661742753</v>
      </c>
      <c r="AI541" s="34">
        <v>0.99800733601254787</v>
      </c>
      <c r="AJ541" s="34">
        <v>0.99794512928531343</v>
      </c>
      <c r="AK541" s="34">
        <v>0.99788292643548193</v>
      </c>
      <c r="AL541" s="34">
        <v>0.99782072746281236</v>
      </c>
      <c r="AM541" s="34">
        <v>0.99775853236706247</v>
      </c>
      <c r="AN541" s="34">
        <v>0.99769634114799088</v>
      </c>
      <c r="AO541" s="34">
        <v>0.99763415380535614</v>
      </c>
      <c r="AP541" s="34">
        <v>0.99757197033891631</v>
      </c>
      <c r="AQ541" s="34">
        <v>0.99750979074842983</v>
      </c>
      <c r="AR541" s="34">
        <v>0.99744761503365498</v>
      </c>
      <c r="AS541" s="34">
        <v>0.99738544319435074</v>
      </c>
      <c r="AT541" s="34">
        <v>0.99732327523027486</v>
      </c>
      <c r="AU541" s="34">
        <v>0.99726111114118621</v>
      </c>
      <c r="AV541" s="34">
        <v>0.9971989509268433</v>
      </c>
      <c r="AW541" s="34">
        <v>0.99713679458700422</v>
      </c>
      <c r="AX541" s="34">
        <v>0.99707464212142793</v>
      </c>
      <c r="AY541" s="34">
        <v>0.99701249352987276</v>
      </c>
      <c r="AZ541" s="34">
        <v>0.99695034881209699</v>
      </c>
      <c r="BA541" s="34">
        <v>0.99688820796785971</v>
      </c>
      <c r="BB541" s="34">
        <v>0.99682607099691889</v>
      </c>
      <c r="BC541" s="34">
        <v>0.9967639378990335</v>
      </c>
      <c r="BD541" s="34">
        <v>0.99670180867396196</v>
      </c>
      <c r="BE541" s="34">
        <v>0.99663968332146291</v>
      </c>
      <c r="BF541" s="34">
        <v>0.99657756184129487</v>
      </c>
      <c r="BG541" s="34">
        <v>0.99651544423321681</v>
      </c>
      <c r="BH541" s="34">
        <v>0.99645333049698681</v>
      </c>
      <c r="BI541" s="34">
        <v>0.99639122063236407</v>
      </c>
      <c r="BJ541" s="34">
        <v>0.99632911463910701</v>
      </c>
      <c r="BK541" s="34">
        <v>0.99626701251697447</v>
      </c>
      <c r="BL541" s="34">
        <v>0.99620491426572511</v>
      </c>
      <c r="BM541" s="34">
        <v>0.99614281988511755</v>
      </c>
      <c r="BN541" s="34">
        <v>0.99608072937491055</v>
      </c>
      <c r="BO541" s="34">
        <v>0.99601864273486307</v>
      </c>
      <c r="BP541" s="34">
        <v>0.99595655996473353</v>
      </c>
      <c r="BQ541" s="34">
        <v>0.99589448106428102</v>
      </c>
      <c r="BR541" s="34">
        <v>0.99583240603326406</v>
      </c>
      <c r="BS541" s="34">
        <v>0.99577033487144184</v>
      </c>
      <c r="BT541" s="34">
        <v>0.99570826757857278</v>
      </c>
      <c r="BU541" s="34">
        <v>0.99564620415441618</v>
      </c>
      <c r="BV541" s="34">
        <v>0.99558414459873046</v>
      </c>
      <c r="BW541" s="34">
        <v>0.99552208891127458</v>
      </c>
      <c r="BX541" s="34">
        <v>0.99546003709180764</v>
      </c>
      <c r="BY541" s="34">
        <v>0.99539798914008859</v>
      </c>
      <c r="BZ541" s="34">
        <v>0.99533594505587586</v>
      </c>
      <c r="CA541" s="34">
        <v>0.99527390483892897</v>
      </c>
      <c r="CB541" s="34">
        <v>0.99521186848900656</v>
      </c>
      <c r="CC541" s="34">
        <v>0.99514983600586759</v>
      </c>
      <c r="CD541" s="34">
        <v>0.99508780738927105</v>
      </c>
      <c r="CE541" s="34">
        <v>0.99502578263897612</v>
      </c>
      <c r="CF541" s="34">
        <v>0.99496376175474166</v>
      </c>
      <c r="CG541" s="34">
        <v>0.99490174473632664</v>
      </c>
      <c r="CH541" s="34">
        <v>0.99483973158349004</v>
      </c>
      <c r="CI541" s="34">
        <v>0.99477772229599115</v>
      </c>
      <c r="CJ541" s="34">
        <v>0.99471571687358906</v>
      </c>
      <c r="CK541" s="34">
        <v>0.99465371531604274</v>
      </c>
      <c r="CL541" s="34">
        <v>0.99459171762311116</v>
      </c>
      <c r="CM541" s="34">
        <v>0.9945297237945534</v>
      </c>
      <c r="CN541" s="34">
        <v>0.99446773383012899</v>
      </c>
      <c r="CO541" s="34">
        <v>0.99440574772959678</v>
      </c>
      <c r="CP541" s="34">
        <v>0.99434376549271597</v>
      </c>
      <c r="CQ541" s="34">
        <v>0.99428178711924564</v>
      </c>
      <c r="CR541" s="34">
        <v>0.99418882289425126</v>
      </c>
      <c r="CS541" s="34">
        <v>0.99409586736130684</v>
      </c>
      <c r="CT541" s="34">
        <v>0.99400292051959993</v>
      </c>
      <c r="CU541" s="34">
        <v>0.99390998236831796</v>
      </c>
      <c r="CV541" s="34">
        <v>0.99381705290664812</v>
      </c>
      <c r="CW541" s="34">
        <v>0.99372413213377797</v>
      </c>
      <c r="CX541" s="34">
        <v>0.99363122004889526</v>
      </c>
      <c r="CY541" s="34">
        <v>0.99353831665118764</v>
      </c>
      <c r="CZ541" s="34">
        <v>0.99344542193984309</v>
      </c>
      <c r="DA541" s="34">
        <v>0.99335253591404893</v>
      </c>
      <c r="DB541" s="34">
        <v>0.99325965857299336</v>
      </c>
    </row>
    <row r="542" spans="1:106" x14ac:dyDescent="0.2">
      <c r="A542" s="13">
        <f t="shared" ca="1" si="8"/>
        <v>45028</v>
      </c>
      <c r="B542" s="34">
        <v>1.0000623348172251</v>
      </c>
      <c r="C542" s="34">
        <v>1</v>
      </c>
      <c r="D542" s="34">
        <v>0.99993766906816206</v>
      </c>
      <c r="E542" s="34">
        <v>0.99987534202146944</v>
      </c>
      <c r="F542" s="34">
        <v>0.99981301885967966</v>
      </c>
      <c r="G542" s="34">
        <v>0.99975069958255058</v>
      </c>
      <c r="H542" s="34">
        <v>0.99968838418983996</v>
      </c>
      <c r="I542" s="34">
        <v>0.9996260726813061</v>
      </c>
      <c r="J542" s="34">
        <v>0.99956376505670663</v>
      </c>
      <c r="K542" s="34">
        <v>0.99950146131579942</v>
      </c>
      <c r="L542" s="34">
        <v>0.99943916145834222</v>
      </c>
      <c r="M542" s="34">
        <v>0.99937686548409332</v>
      </c>
      <c r="N542" s="34">
        <v>0.99931457339281049</v>
      </c>
      <c r="O542" s="34">
        <v>0.9992522851842518</v>
      </c>
      <c r="P542" s="34">
        <v>0.99919000085817533</v>
      </c>
      <c r="Q542" s="34">
        <v>0.99912772041433895</v>
      </c>
      <c r="R542" s="34">
        <v>0.99906544385250051</v>
      </c>
      <c r="S542" s="34">
        <v>0.99900317117241821</v>
      </c>
      <c r="T542" s="34">
        <v>0.99894090237385014</v>
      </c>
      <c r="U542" s="34">
        <v>0.99887863745655447</v>
      </c>
      <c r="V542" s="34">
        <v>0.99881637642028875</v>
      </c>
      <c r="W542" s="34">
        <v>0.99875411926481172</v>
      </c>
      <c r="X542" s="34">
        <v>0.99869186598988102</v>
      </c>
      <c r="Y542" s="34">
        <v>0.99862961659525507</v>
      </c>
      <c r="Z542" s="34">
        <v>0.99856737108069182</v>
      </c>
      <c r="AA542" s="34">
        <v>0.99850512944594971</v>
      </c>
      <c r="AB542" s="34">
        <v>0.99844289169078648</v>
      </c>
      <c r="AC542" s="34">
        <v>0.99838065781496055</v>
      </c>
      <c r="AD542" s="34">
        <v>0.9983184278182301</v>
      </c>
      <c r="AE542" s="34">
        <v>0.99825620170035334</v>
      </c>
      <c r="AF542" s="34">
        <v>0.99819397946108868</v>
      </c>
      <c r="AG542" s="34">
        <v>0.99813176110019375</v>
      </c>
      <c r="AH542" s="34">
        <v>0.99806954661742753</v>
      </c>
      <c r="AI542" s="34">
        <v>0.99800733601254787</v>
      </c>
      <c r="AJ542" s="34">
        <v>0.99794512928531343</v>
      </c>
      <c r="AK542" s="34">
        <v>0.99788292643548193</v>
      </c>
      <c r="AL542" s="34">
        <v>0.99782072746281236</v>
      </c>
      <c r="AM542" s="34">
        <v>0.99775853236706247</v>
      </c>
      <c r="AN542" s="34">
        <v>0.99769634114799088</v>
      </c>
      <c r="AO542" s="34">
        <v>0.99763415380535614</v>
      </c>
      <c r="AP542" s="34">
        <v>0.99757197033891631</v>
      </c>
      <c r="AQ542" s="34">
        <v>0.99750979074842983</v>
      </c>
      <c r="AR542" s="34">
        <v>0.99744761503365498</v>
      </c>
      <c r="AS542" s="34">
        <v>0.99738544319435074</v>
      </c>
      <c r="AT542" s="34">
        <v>0.99732327523027486</v>
      </c>
      <c r="AU542" s="34">
        <v>0.99726111114118621</v>
      </c>
      <c r="AV542" s="34">
        <v>0.9971989509268433</v>
      </c>
      <c r="AW542" s="34">
        <v>0.99713679458700422</v>
      </c>
      <c r="AX542" s="34">
        <v>0.99707464212142793</v>
      </c>
      <c r="AY542" s="34">
        <v>0.99701249352987276</v>
      </c>
      <c r="AZ542" s="34">
        <v>0.99695034881209699</v>
      </c>
      <c r="BA542" s="34">
        <v>0.99688820796785971</v>
      </c>
      <c r="BB542" s="34">
        <v>0.99682607099691889</v>
      </c>
      <c r="BC542" s="34">
        <v>0.9967639378990335</v>
      </c>
      <c r="BD542" s="34">
        <v>0.99670180867396196</v>
      </c>
      <c r="BE542" s="34">
        <v>0.99663968332146291</v>
      </c>
      <c r="BF542" s="34">
        <v>0.99657756184129487</v>
      </c>
      <c r="BG542" s="34">
        <v>0.99651544423321681</v>
      </c>
      <c r="BH542" s="34">
        <v>0.99645333049698681</v>
      </c>
      <c r="BI542" s="34">
        <v>0.99639122063236407</v>
      </c>
      <c r="BJ542" s="34">
        <v>0.99632911463910701</v>
      </c>
      <c r="BK542" s="34">
        <v>0.99626701251697447</v>
      </c>
      <c r="BL542" s="34">
        <v>0.99620491426572511</v>
      </c>
      <c r="BM542" s="34">
        <v>0.99614281988511755</v>
      </c>
      <c r="BN542" s="34">
        <v>0.99608072937491055</v>
      </c>
      <c r="BO542" s="34">
        <v>0.99601864273486307</v>
      </c>
      <c r="BP542" s="34">
        <v>0.99595655996473353</v>
      </c>
      <c r="BQ542" s="34">
        <v>0.99589448106428102</v>
      </c>
      <c r="BR542" s="34">
        <v>0.99583240603326406</v>
      </c>
      <c r="BS542" s="34">
        <v>0.99577033487144184</v>
      </c>
      <c r="BT542" s="34">
        <v>0.99570826757857278</v>
      </c>
      <c r="BU542" s="34">
        <v>0.99564620415441618</v>
      </c>
      <c r="BV542" s="34">
        <v>0.99558414459873046</v>
      </c>
      <c r="BW542" s="34">
        <v>0.99552208891127458</v>
      </c>
      <c r="BX542" s="34">
        <v>0.99546003709180764</v>
      </c>
      <c r="BY542" s="34">
        <v>0.99539798914008859</v>
      </c>
      <c r="BZ542" s="34">
        <v>0.99533594505587586</v>
      </c>
      <c r="CA542" s="34">
        <v>0.99527390483892897</v>
      </c>
      <c r="CB542" s="34">
        <v>0.99521186848900656</v>
      </c>
      <c r="CC542" s="34">
        <v>0.99514983600586759</v>
      </c>
      <c r="CD542" s="34">
        <v>0.99508780738927105</v>
      </c>
      <c r="CE542" s="34">
        <v>0.99502578263897612</v>
      </c>
      <c r="CF542" s="34">
        <v>0.99496376175474166</v>
      </c>
      <c r="CG542" s="34">
        <v>0.99490174473632664</v>
      </c>
      <c r="CH542" s="34">
        <v>0.99483973158349004</v>
      </c>
      <c r="CI542" s="34">
        <v>0.99477772229599115</v>
      </c>
      <c r="CJ542" s="34">
        <v>0.99471571687358906</v>
      </c>
      <c r="CK542" s="34">
        <v>0.99465371531604274</v>
      </c>
      <c r="CL542" s="34">
        <v>0.99459171762311116</v>
      </c>
      <c r="CM542" s="34">
        <v>0.9945297237945534</v>
      </c>
      <c r="CN542" s="34">
        <v>0.99446773383012899</v>
      </c>
      <c r="CO542" s="34">
        <v>0.99440574772959678</v>
      </c>
      <c r="CP542" s="34">
        <v>0.99434376549271597</v>
      </c>
      <c r="CQ542" s="34">
        <v>0.99428178711924564</v>
      </c>
      <c r="CR542" s="34">
        <v>0.99418882289425126</v>
      </c>
      <c r="CS542" s="34">
        <v>0.99409586736130684</v>
      </c>
      <c r="CT542" s="34">
        <v>0.99400292051959993</v>
      </c>
      <c r="CU542" s="34">
        <v>0.99390998236831796</v>
      </c>
      <c r="CV542" s="34">
        <v>0.99381705290664812</v>
      </c>
      <c r="CW542" s="34">
        <v>0.99372413213377797</v>
      </c>
      <c r="CX542" s="34">
        <v>0.99363122004889526</v>
      </c>
      <c r="CY542" s="34">
        <v>0.99353831665118764</v>
      </c>
      <c r="CZ542" s="34">
        <v>0.99344542193984309</v>
      </c>
      <c r="DA542" s="34">
        <v>0.99335253591404893</v>
      </c>
      <c r="DB542" s="34">
        <v>0.99325965857299336</v>
      </c>
    </row>
    <row r="543" spans="1:106" x14ac:dyDescent="0.2">
      <c r="A543" s="13">
        <f t="shared" ca="1" si="8"/>
        <v>45029</v>
      </c>
      <c r="B543" s="34">
        <v>1.0000623348172251</v>
      </c>
      <c r="C543" s="34">
        <v>1</v>
      </c>
      <c r="D543" s="34">
        <v>0.99993766906816206</v>
      </c>
      <c r="E543" s="34">
        <v>0.99987534202146944</v>
      </c>
      <c r="F543" s="34">
        <v>0.99981301885967966</v>
      </c>
      <c r="G543" s="34">
        <v>0.99975069958255058</v>
      </c>
      <c r="H543" s="34">
        <v>0.99968838418983996</v>
      </c>
      <c r="I543" s="34">
        <v>0.9996260726813061</v>
      </c>
      <c r="J543" s="34">
        <v>0.99956376505670663</v>
      </c>
      <c r="K543" s="34">
        <v>0.99950146131579942</v>
      </c>
      <c r="L543" s="34">
        <v>0.99943916145834222</v>
      </c>
      <c r="M543" s="34">
        <v>0.99937686548409332</v>
      </c>
      <c r="N543" s="34">
        <v>0.99931457339281049</v>
      </c>
      <c r="O543" s="34">
        <v>0.9992522851842518</v>
      </c>
      <c r="P543" s="34">
        <v>0.99919000085817533</v>
      </c>
      <c r="Q543" s="34">
        <v>0.99912772041433895</v>
      </c>
      <c r="R543" s="34">
        <v>0.99906544385250051</v>
      </c>
      <c r="S543" s="34">
        <v>0.99900317117241821</v>
      </c>
      <c r="T543" s="34">
        <v>0.99894090237385014</v>
      </c>
      <c r="U543" s="34">
        <v>0.99887863745655447</v>
      </c>
      <c r="V543" s="34">
        <v>0.99881637642028875</v>
      </c>
      <c r="W543" s="34">
        <v>0.99875411926481172</v>
      </c>
      <c r="X543" s="34">
        <v>0.99869186598988102</v>
      </c>
      <c r="Y543" s="34">
        <v>0.99862961659525507</v>
      </c>
      <c r="Z543" s="34">
        <v>0.99856737108069182</v>
      </c>
      <c r="AA543" s="34">
        <v>0.99850512944594971</v>
      </c>
      <c r="AB543" s="34">
        <v>0.99844289169078648</v>
      </c>
      <c r="AC543" s="34">
        <v>0.99838065781496055</v>
      </c>
      <c r="AD543" s="34">
        <v>0.9983184278182301</v>
      </c>
      <c r="AE543" s="34">
        <v>0.99825620170035334</v>
      </c>
      <c r="AF543" s="34">
        <v>0.99819397946108868</v>
      </c>
      <c r="AG543" s="34">
        <v>0.99813176110019375</v>
      </c>
      <c r="AH543" s="34">
        <v>0.99806954661742753</v>
      </c>
      <c r="AI543" s="34">
        <v>0.99800733601254787</v>
      </c>
      <c r="AJ543" s="34">
        <v>0.99794512928531343</v>
      </c>
      <c r="AK543" s="34">
        <v>0.99788292643548193</v>
      </c>
      <c r="AL543" s="34">
        <v>0.99782072746281236</v>
      </c>
      <c r="AM543" s="34">
        <v>0.99775853236706247</v>
      </c>
      <c r="AN543" s="34">
        <v>0.99769634114799088</v>
      </c>
      <c r="AO543" s="34">
        <v>0.99763415380535614</v>
      </c>
      <c r="AP543" s="34">
        <v>0.99757197033891631</v>
      </c>
      <c r="AQ543" s="34">
        <v>0.99750979074842983</v>
      </c>
      <c r="AR543" s="34">
        <v>0.99744761503365498</v>
      </c>
      <c r="AS543" s="34">
        <v>0.99738544319435074</v>
      </c>
      <c r="AT543" s="34">
        <v>0.99732327523027486</v>
      </c>
      <c r="AU543" s="34">
        <v>0.99726111114118621</v>
      </c>
      <c r="AV543" s="34">
        <v>0.9971989509268433</v>
      </c>
      <c r="AW543" s="34">
        <v>0.99713679458700422</v>
      </c>
      <c r="AX543" s="34">
        <v>0.99707464212142793</v>
      </c>
      <c r="AY543" s="34">
        <v>0.99701249352987276</v>
      </c>
      <c r="AZ543" s="34">
        <v>0.99695034881209699</v>
      </c>
      <c r="BA543" s="34">
        <v>0.99688820796785971</v>
      </c>
      <c r="BB543" s="34">
        <v>0.99682607099691889</v>
      </c>
      <c r="BC543" s="34">
        <v>0.9967639378990335</v>
      </c>
      <c r="BD543" s="34">
        <v>0.99670180867396196</v>
      </c>
      <c r="BE543" s="34">
        <v>0.99663968332146291</v>
      </c>
      <c r="BF543" s="34">
        <v>0.99657756184129487</v>
      </c>
      <c r="BG543" s="34">
        <v>0.99651544423321681</v>
      </c>
      <c r="BH543" s="34">
        <v>0.99645333049698681</v>
      </c>
      <c r="BI543" s="34">
        <v>0.99639122063236407</v>
      </c>
      <c r="BJ543" s="34">
        <v>0.99632911463910701</v>
      </c>
      <c r="BK543" s="34">
        <v>0.99626701251697447</v>
      </c>
      <c r="BL543" s="34">
        <v>0.99620491426572511</v>
      </c>
      <c r="BM543" s="34">
        <v>0.99614281988511755</v>
      </c>
      <c r="BN543" s="34">
        <v>0.99608072937491055</v>
      </c>
      <c r="BO543" s="34">
        <v>0.99601864273486307</v>
      </c>
      <c r="BP543" s="34">
        <v>0.99595655996473353</v>
      </c>
      <c r="BQ543" s="34">
        <v>0.99589448106428102</v>
      </c>
      <c r="BR543" s="34">
        <v>0.99583240603326406</v>
      </c>
      <c r="BS543" s="34">
        <v>0.99577033487144184</v>
      </c>
      <c r="BT543" s="34">
        <v>0.99570826757857278</v>
      </c>
      <c r="BU543" s="34">
        <v>0.99564620415441618</v>
      </c>
      <c r="BV543" s="34">
        <v>0.99558414459873046</v>
      </c>
      <c r="BW543" s="34">
        <v>0.99552208891127458</v>
      </c>
      <c r="BX543" s="34">
        <v>0.99546003709180764</v>
      </c>
      <c r="BY543" s="34">
        <v>0.99539798914008859</v>
      </c>
      <c r="BZ543" s="34">
        <v>0.99533594505587586</v>
      </c>
      <c r="CA543" s="34">
        <v>0.99527390483892897</v>
      </c>
      <c r="CB543" s="34">
        <v>0.99521186848900656</v>
      </c>
      <c r="CC543" s="34">
        <v>0.99514983600586759</v>
      </c>
      <c r="CD543" s="34">
        <v>0.99508780738927105</v>
      </c>
      <c r="CE543" s="34">
        <v>0.99502578263897612</v>
      </c>
      <c r="CF543" s="34">
        <v>0.99496376175474166</v>
      </c>
      <c r="CG543" s="34">
        <v>0.99490174473632664</v>
      </c>
      <c r="CH543" s="34">
        <v>0.99483973158349004</v>
      </c>
      <c r="CI543" s="34">
        <v>0.99477772229599115</v>
      </c>
      <c r="CJ543" s="34">
        <v>0.99471571687358906</v>
      </c>
      <c r="CK543" s="34">
        <v>0.99465371531604274</v>
      </c>
      <c r="CL543" s="34">
        <v>0.99459171762311116</v>
      </c>
      <c r="CM543" s="34">
        <v>0.9945297237945534</v>
      </c>
      <c r="CN543" s="34">
        <v>0.99446773383012899</v>
      </c>
      <c r="CO543" s="34">
        <v>0.99440574772959678</v>
      </c>
      <c r="CP543" s="34">
        <v>0.99434376549271597</v>
      </c>
      <c r="CQ543" s="34">
        <v>0.99428178711924564</v>
      </c>
      <c r="CR543" s="34">
        <v>0.99418882289425126</v>
      </c>
      <c r="CS543" s="34">
        <v>0.99409586736130684</v>
      </c>
      <c r="CT543" s="34">
        <v>0.99400292051959993</v>
      </c>
      <c r="CU543" s="34">
        <v>0.99390998236831796</v>
      </c>
      <c r="CV543" s="34">
        <v>0.99381705290664812</v>
      </c>
      <c r="CW543" s="34">
        <v>0.99372413213377797</v>
      </c>
      <c r="CX543" s="34">
        <v>0.99363122004889526</v>
      </c>
      <c r="CY543" s="34">
        <v>0.99353831665118764</v>
      </c>
      <c r="CZ543" s="34">
        <v>0.99344542193984309</v>
      </c>
      <c r="DA543" s="34">
        <v>0.99335253591404893</v>
      </c>
      <c r="DB543" s="34">
        <v>0.99325965857299336</v>
      </c>
    </row>
    <row r="544" spans="1:106" x14ac:dyDescent="0.2">
      <c r="A544" s="13">
        <f t="shared" ca="1" si="8"/>
        <v>45030</v>
      </c>
      <c r="B544" s="34">
        <v>1.0000623348172251</v>
      </c>
      <c r="C544" s="34">
        <v>1</v>
      </c>
      <c r="D544" s="34">
        <v>0.99993766906816206</v>
      </c>
      <c r="E544" s="34">
        <v>0.99987534202146944</v>
      </c>
      <c r="F544" s="34">
        <v>0.99981301885967966</v>
      </c>
      <c r="G544" s="34">
        <v>0.99975069958255058</v>
      </c>
      <c r="H544" s="34">
        <v>0.99968838418983996</v>
      </c>
      <c r="I544" s="34">
        <v>0.9996260726813061</v>
      </c>
      <c r="J544" s="34">
        <v>0.99956376505670663</v>
      </c>
      <c r="K544" s="34">
        <v>0.99950146131579942</v>
      </c>
      <c r="L544" s="34">
        <v>0.99943916145834222</v>
      </c>
      <c r="M544" s="34">
        <v>0.99937686548409332</v>
      </c>
      <c r="N544" s="34">
        <v>0.99931457339281049</v>
      </c>
      <c r="O544" s="34">
        <v>0.9992522851842518</v>
      </c>
      <c r="P544" s="34">
        <v>0.99919000085817533</v>
      </c>
      <c r="Q544" s="34">
        <v>0.99912772041433895</v>
      </c>
      <c r="R544" s="34">
        <v>0.99906544385250051</v>
      </c>
      <c r="S544" s="34">
        <v>0.99900317117241821</v>
      </c>
      <c r="T544" s="34">
        <v>0.99894090237385014</v>
      </c>
      <c r="U544" s="34">
        <v>0.99887863745655447</v>
      </c>
      <c r="V544" s="34">
        <v>0.99881637642028875</v>
      </c>
      <c r="W544" s="34">
        <v>0.99875411926481172</v>
      </c>
      <c r="X544" s="34">
        <v>0.99869186598988102</v>
      </c>
      <c r="Y544" s="34">
        <v>0.99862961659525507</v>
      </c>
      <c r="Z544" s="34">
        <v>0.99856737108069182</v>
      </c>
      <c r="AA544" s="34">
        <v>0.99850512944594971</v>
      </c>
      <c r="AB544" s="34">
        <v>0.99844289169078648</v>
      </c>
      <c r="AC544" s="34">
        <v>0.99838065781496055</v>
      </c>
      <c r="AD544" s="34">
        <v>0.9983184278182301</v>
      </c>
      <c r="AE544" s="34">
        <v>0.99825620170035334</v>
      </c>
      <c r="AF544" s="34">
        <v>0.99819397946108868</v>
      </c>
      <c r="AG544" s="34">
        <v>0.99813176110019375</v>
      </c>
      <c r="AH544" s="34">
        <v>0.99806954661742753</v>
      </c>
      <c r="AI544" s="34">
        <v>0.99800733601254787</v>
      </c>
      <c r="AJ544" s="34">
        <v>0.99794512928531343</v>
      </c>
      <c r="AK544" s="34">
        <v>0.99788292643548193</v>
      </c>
      <c r="AL544" s="34">
        <v>0.99782072746281236</v>
      </c>
      <c r="AM544" s="34">
        <v>0.99775853236706247</v>
      </c>
      <c r="AN544" s="34">
        <v>0.99769634114799088</v>
      </c>
      <c r="AO544" s="34">
        <v>0.99763415380535614</v>
      </c>
      <c r="AP544" s="34">
        <v>0.99757197033891631</v>
      </c>
      <c r="AQ544" s="34">
        <v>0.99750979074842983</v>
      </c>
      <c r="AR544" s="34">
        <v>0.99744761503365498</v>
      </c>
      <c r="AS544" s="34">
        <v>0.99738544319435074</v>
      </c>
      <c r="AT544" s="34">
        <v>0.99732327523027486</v>
      </c>
      <c r="AU544" s="34">
        <v>0.99726111114118621</v>
      </c>
      <c r="AV544" s="34">
        <v>0.9971989509268433</v>
      </c>
      <c r="AW544" s="34">
        <v>0.99713679458700422</v>
      </c>
      <c r="AX544" s="34">
        <v>0.99707464212142793</v>
      </c>
      <c r="AY544" s="34">
        <v>0.99701249352987276</v>
      </c>
      <c r="AZ544" s="34">
        <v>0.99695034881209699</v>
      </c>
      <c r="BA544" s="34">
        <v>0.99688820796785971</v>
      </c>
      <c r="BB544" s="34">
        <v>0.99682607099691889</v>
      </c>
      <c r="BC544" s="34">
        <v>0.9967639378990335</v>
      </c>
      <c r="BD544" s="34">
        <v>0.99670180867396196</v>
      </c>
      <c r="BE544" s="34">
        <v>0.99663968332146291</v>
      </c>
      <c r="BF544" s="34">
        <v>0.99657756184129487</v>
      </c>
      <c r="BG544" s="34">
        <v>0.99651544423321681</v>
      </c>
      <c r="BH544" s="34">
        <v>0.99645333049698681</v>
      </c>
      <c r="BI544" s="34">
        <v>0.99639122063236407</v>
      </c>
      <c r="BJ544" s="34">
        <v>0.99632911463910701</v>
      </c>
      <c r="BK544" s="34">
        <v>0.99626701251697447</v>
      </c>
      <c r="BL544" s="34">
        <v>0.99620491426572511</v>
      </c>
      <c r="BM544" s="34">
        <v>0.99614281988511755</v>
      </c>
      <c r="BN544" s="34">
        <v>0.99608072937491055</v>
      </c>
      <c r="BO544" s="34">
        <v>0.99601864273486307</v>
      </c>
      <c r="BP544" s="34">
        <v>0.99595655996473353</v>
      </c>
      <c r="BQ544" s="34">
        <v>0.99589448106428102</v>
      </c>
      <c r="BR544" s="34">
        <v>0.99583240603326406</v>
      </c>
      <c r="BS544" s="34">
        <v>0.99577033487144184</v>
      </c>
      <c r="BT544" s="34">
        <v>0.99570826757857278</v>
      </c>
      <c r="BU544" s="34">
        <v>0.99564620415441618</v>
      </c>
      <c r="BV544" s="34">
        <v>0.99558414459873046</v>
      </c>
      <c r="BW544" s="34">
        <v>0.99552208891127458</v>
      </c>
      <c r="BX544" s="34">
        <v>0.99546003709180764</v>
      </c>
      <c r="BY544" s="34">
        <v>0.99539798914008859</v>
      </c>
      <c r="BZ544" s="34">
        <v>0.99533594505587586</v>
      </c>
      <c r="CA544" s="34">
        <v>0.99527390483892897</v>
      </c>
      <c r="CB544" s="34">
        <v>0.99521186848900656</v>
      </c>
      <c r="CC544" s="34">
        <v>0.99514983600586759</v>
      </c>
      <c r="CD544" s="34">
        <v>0.99508780738927105</v>
      </c>
      <c r="CE544" s="34">
        <v>0.99502578263897612</v>
      </c>
      <c r="CF544" s="34">
        <v>0.99496376175474166</v>
      </c>
      <c r="CG544" s="34">
        <v>0.99490174473632664</v>
      </c>
      <c r="CH544" s="34">
        <v>0.99483973158349004</v>
      </c>
      <c r="CI544" s="34">
        <v>0.99477772229599115</v>
      </c>
      <c r="CJ544" s="34">
        <v>0.99471571687358906</v>
      </c>
      <c r="CK544" s="34">
        <v>0.99465371531604274</v>
      </c>
      <c r="CL544" s="34">
        <v>0.99459171762311116</v>
      </c>
      <c r="CM544" s="34">
        <v>0.9945297237945534</v>
      </c>
      <c r="CN544" s="34">
        <v>0.99446773383012899</v>
      </c>
      <c r="CO544" s="34">
        <v>0.99440574772959678</v>
      </c>
      <c r="CP544" s="34">
        <v>0.99434376549271597</v>
      </c>
      <c r="CQ544" s="34">
        <v>0.99428178711924564</v>
      </c>
      <c r="CR544" s="34">
        <v>0.99418882289425126</v>
      </c>
      <c r="CS544" s="34">
        <v>0.99409586736130684</v>
      </c>
      <c r="CT544" s="34">
        <v>0.99400292051959993</v>
      </c>
      <c r="CU544" s="34">
        <v>0.99390998236831796</v>
      </c>
      <c r="CV544" s="34">
        <v>0.99381705290664812</v>
      </c>
      <c r="CW544" s="34">
        <v>0.99372413213377797</v>
      </c>
      <c r="CX544" s="34">
        <v>0.99363122004889526</v>
      </c>
      <c r="CY544" s="34">
        <v>0.99353831665118764</v>
      </c>
      <c r="CZ544" s="34">
        <v>0.99344542193984309</v>
      </c>
      <c r="DA544" s="34">
        <v>0.99335253591404893</v>
      </c>
      <c r="DB544" s="34">
        <v>0.99325965857299336</v>
      </c>
    </row>
    <row r="545" spans="1:106" x14ac:dyDescent="0.2">
      <c r="A545" s="13">
        <f t="shared" ca="1" si="8"/>
        <v>45033</v>
      </c>
      <c r="B545" s="34">
        <v>1.0000623348172251</v>
      </c>
      <c r="C545" s="34">
        <v>1</v>
      </c>
      <c r="D545" s="34">
        <v>0.99993766906816206</v>
      </c>
      <c r="E545" s="34">
        <v>0.99987534202146944</v>
      </c>
      <c r="F545" s="34">
        <v>0.99981301885967966</v>
      </c>
      <c r="G545" s="34">
        <v>0.99975069958255058</v>
      </c>
      <c r="H545" s="34">
        <v>0.99968838418983996</v>
      </c>
      <c r="I545" s="34">
        <v>0.9996260726813061</v>
      </c>
      <c r="J545" s="34">
        <v>0.99956376505670663</v>
      </c>
      <c r="K545" s="34">
        <v>0.99950146131579942</v>
      </c>
      <c r="L545" s="34">
        <v>0.99943916145834222</v>
      </c>
      <c r="M545" s="34">
        <v>0.99937686548409332</v>
      </c>
      <c r="N545" s="34">
        <v>0.99931457339281049</v>
      </c>
      <c r="O545" s="34">
        <v>0.9992522851842518</v>
      </c>
      <c r="P545" s="34">
        <v>0.99919000085817533</v>
      </c>
      <c r="Q545" s="34">
        <v>0.99912772041433895</v>
      </c>
      <c r="R545" s="34">
        <v>0.99906544385250051</v>
      </c>
      <c r="S545" s="34">
        <v>0.99900317117241821</v>
      </c>
      <c r="T545" s="34">
        <v>0.99894090237385014</v>
      </c>
      <c r="U545" s="34">
        <v>0.99887863745655447</v>
      </c>
      <c r="V545" s="34">
        <v>0.99881637642028875</v>
      </c>
      <c r="W545" s="34">
        <v>0.99875411926481172</v>
      </c>
      <c r="X545" s="34">
        <v>0.99869186598988102</v>
      </c>
      <c r="Y545" s="34">
        <v>0.99862961659525507</v>
      </c>
      <c r="Z545" s="34">
        <v>0.99856737108069182</v>
      </c>
      <c r="AA545" s="34">
        <v>0.99850512944594971</v>
      </c>
      <c r="AB545" s="34">
        <v>0.99844289169078648</v>
      </c>
      <c r="AC545" s="34">
        <v>0.99838065781496055</v>
      </c>
      <c r="AD545" s="34">
        <v>0.9983184278182301</v>
      </c>
      <c r="AE545" s="34">
        <v>0.99825620170035334</v>
      </c>
      <c r="AF545" s="34">
        <v>0.99819397946108868</v>
      </c>
      <c r="AG545" s="34">
        <v>0.99813176110019375</v>
      </c>
      <c r="AH545" s="34">
        <v>0.99806954661742753</v>
      </c>
      <c r="AI545" s="34">
        <v>0.99800733601254787</v>
      </c>
      <c r="AJ545" s="34">
        <v>0.99794512928531343</v>
      </c>
      <c r="AK545" s="34">
        <v>0.99788292643548193</v>
      </c>
      <c r="AL545" s="34">
        <v>0.99782072746281236</v>
      </c>
      <c r="AM545" s="34">
        <v>0.99775853236706247</v>
      </c>
      <c r="AN545" s="34">
        <v>0.99769634114799088</v>
      </c>
      <c r="AO545" s="34">
        <v>0.99763415380535614</v>
      </c>
      <c r="AP545" s="34">
        <v>0.99757197033891631</v>
      </c>
      <c r="AQ545" s="34">
        <v>0.99750979074842983</v>
      </c>
      <c r="AR545" s="34">
        <v>0.99744761503365498</v>
      </c>
      <c r="AS545" s="34">
        <v>0.99738544319435074</v>
      </c>
      <c r="AT545" s="34">
        <v>0.99732327523027486</v>
      </c>
      <c r="AU545" s="34">
        <v>0.99726111114118621</v>
      </c>
      <c r="AV545" s="34">
        <v>0.9971989509268433</v>
      </c>
      <c r="AW545" s="34">
        <v>0.99713679458700422</v>
      </c>
      <c r="AX545" s="34">
        <v>0.99707464212142793</v>
      </c>
      <c r="AY545" s="34">
        <v>0.99701249352987276</v>
      </c>
      <c r="AZ545" s="34">
        <v>0.99695034881209699</v>
      </c>
      <c r="BA545" s="34">
        <v>0.99688820796785971</v>
      </c>
      <c r="BB545" s="34">
        <v>0.99682607099691889</v>
      </c>
      <c r="BC545" s="34">
        <v>0.9967639378990335</v>
      </c>
      <c r="BD545" s="34">
        <v>0.99670180867396196</v>
      </c>
      <c r="BE545" s="34">
        <v>0.99663968332146291</v>
      </c>
      <c r="BF545" s="34">
        <v>0.99657756184129487</v>
      </c>
      <c r="BG545" s="34">
        <v>0.99651544423321681</v>
      </c>
      <c r="BH545" s="34">
        <v>0.99645333049698681</v>
      </c>
      <c r="BI545" s="34">
        <v>0.99639122063236407</v>
      </c>
      <c r="BJ545" s="34">
        <v>0.99632911463910701</v>
      </c>
      <c r="BK545" s="34">
        <v>0.99626701251697447</v>
      </c>
      <c r="BL545" s="34">
        <v>0.99620491426572511</v>
      </c>
      <c r="BM545" s="34">
        <v>0.99614281988511755</v>
      </c>
      <c r="BN545" s="34">
        <v>0.99608072937491055</v>
      </c>
      <c r="BO545" s="34">
        <v>0.99601864273486307</v>
      </c>
      <c r="BP545" s="34">
        <v>0.99595655996473353</v>
      </c>
      <c r="BQ545" s="34">
        <v>0.99589448106428102</v>
      </c>
      <c r="BR545" s="34">
        <v>0.99583240603326406</v>
      </c>
      <c r="BS545" s="34">
        <v>0.99577033487144184</v>
      </c>
      <c r="BT545" s="34">
        <v>0.99570826757857278</v>
      </c>
      <c r="BU545" s="34">
        <v>0.99564620415441618</v>
      </c>
      <c r="BV545" s="34">
        <v>0.99558414459873046</v>
      </c>
      <c r="BW545" s="34">
        <v>0.99552208891127458</v>
      </c>
      <c r="BX545" s="34">
        <v>0.99546003709180764</v>
      </c>
      <c r="BY545" s="34">
        <v>0.99539798914008859</v>
      </c>
      <c r="BZ545" s="34">
        <v>0.99533594505587586</v>
      </c>
      <c r="CA545" s="34">
        <v>0.99527390483892897</v>
      </c>
      <c r="CB545" s="34">
        <v>0.99521186848900656</v>
      </c>
      <c r="CC545" s="34">
        <v>0.99514983600586759</v>
      </c>
      <c r="CD545" s="34">
        <v>0.99508780738927105</v>
      </c>
      <c r="CE545" s="34">
        <v>0.99502578263897612</v>
      </c>
      <c r="CF545" s="34">
        <v>0.99496376175474166</v>
      </c>
      <c r="CG545" s="34">
        <v>0.99490174473632664</v>
      </c>
      <c r="CH545" s="34">
        <v>0.99483973158349004</v>
      </c>
      <c r="CI545" s="34">
        <v>0.99477772229599115</v>
      </c>
      <c r="CJ545" s="34">
        <v>0.99471571687358906</v>
      </c>
      <c r="CK545" s="34">
        <v>0.99465371531604274</v>
      </c>
      <c r="CL545" s="34">
        <v>0.99459171762311116</v>
      </c>
      <c r="CM545" s="34">
        <v>0.9945297237945534</v>
      </c>
      <c r="CN545" s="34">
        <v>0.99446773383012899</v>
      </c>
      <c r="CO545" s="34">
        <v>0.99440574772959678</v>
      </c>
      <c r="CP545" s="34">
        <v>0.99434376549271597</v>
      </c>
      <c r="CQ545" s="34">
        <v>0.99428178711924564</v>
      </c>
      <c r="CR545" s="34">
        <v>0.99418882289425126</v>
      </c>
      <c r="CS545" s="34">
        <v>0.99409586736130684</v>
      </c>
      <c r="CT545" s="34">
        <v>0.99400292051959993</v>
      </c>
      <c r="CU545" s="34">
        <v>0.99390998236831796</v>
      </c>
      <c r="CV545" s="34">
        <v>0.99381705290664812</v>
      </c>
      <c r="CW545" s="34">
        <v>0.99372413213377797</v>
      </c>
      <c r="CX545" s="34">
        <v>0.99363122004889526</v>
      </c>
      <c r="CY545" s="34">
        <v>0.99353831665118764</v>
      </c>
      <c r="CZ545" s="34">
        <v>0.99344542193984309</v>
      </c>
      <c r="DA545" s="34">
        <v>0.99335253591404893</v>
      </c>
      <c r="DB545" s="34">
        <v>0.99325965857299336</v>
      </c>
    </row>
    <row r="546" spans="1:106" x14ac:dyDescent="0.2">
      <c r="A546" s="13">
        <f t="shared" ca="1" si="8"/>
        <v>45034</v>
      </c>
      <c r="B546" s="34">
        <v>1.0000623348172251</v>
      </c>
      <c r="C546" s="34">
        <v>1</v>
      </c>
      <c r="D546" s="34">
        <v>0.99993766906816206</v>
      </c>
      <c r="E546" s="34">
        <v>0.99987534202146944</v>
      </c>
      <c r="F546" s="34">
        <v>0.99981301885967966</v>
      </c>
      <c r="G546" s="34">
        <v>0.99975069958255058</v>
      </c>
      <c r="H546" s="34">
        <v>0.99968838418983996</v>
      </c>
      <c r="I546" s="34">
        <v>0.9996260726813061</v>
      </c>
      <c r="J546" s="34">
        <v>0.99956376505670663</v>
      </c>
      <c r="K546" s="34">
        <v>0.99950146131579942</v>
      </c>
      <c r="L546" s="34">
        <v>0.99943916145834222</v>
      </c>
      <c r="M546" s="34">
        <v>0.99937686548409332</v>
      </c>
      <c r="N546" s="34">
        <v>0.99931457339281049</v>
      </c>
      <c r="O546" s="34">
        <v>0.9992522851842518</v>
      </c>
      <c r="P546" s="34">
        <v>0.99919000085817533</v>
      </c>
      <c r="Q546" s="34">
        <v>0.99912772041433895</v>
      </c>
      <c r="R546" s="34">
        <v>0.99906544385250051</v>
      </c>
      <c r="S546" s="34">
        <v>0.99900317117241821</v>
      </c>
      <c r="T546" s="34">
        <v>0.99894090237385014</v>
      </c>
      <c r="U546" s="34">
        <v>0.99887863745655447</v>
      </c>
      <c r="V546" s="34">
        <v>0.99881637642028875</v>
      </c>
      <c r="W546" s="34">
        <v>0.99875411926481172</v>
      </c>
      <c r="X546" s="34">
        <v>0.99869186598988102</v>
      </c>
      <c r="Y546" s="34">
        <v>0.99862961659525507</v>
      </c>
      <c r="Z546" s="34">
        <v>0.99856737108069182</v>
      </c>
      <c r="AA546" s="34">
        <v>0.99850512944594971</v>
      </c>
      <c r="AB546" s="34">
        <v>0.99844289169078648</v>
      </c>
      <c r="AC546" s="34">
        <v>0.99838065781496055</v>
      </c>
      <c r="AD546" s="34">
        <v>0.9983184278182301</v>
      </c>
      <c r="AE546" s="34">
        <v>0.99825620170035334</v>
      </c>
      <c r="AF546" s="34">
        <v>0.99819397946108868</v>
      </c>
      <c r="AG546" s="34">
        <v>0.99813176110019375</v>
      </c>
      <c r="AH546" s="34">
        <v>0.99806954661742753</v>
      </c>
      <c r="AI546" s="34">
        <v>0.99800733601254787</v>
      </c>
      <c r="AJ546" s="34">
        <v>0.99794512928531343</v>
      </c>
      <c r="AK546" s="34">
        <v>0.99788292643548193</v>
      </c>
      <c r="AL546" s="34">
        <v>0.99782072746281236</v>
      </c>
      <c r="AM546" s="34">
        <v>0.99775853236706247</v>
      </c>
      <c r="AN546" s="34">
        <v>0.99769634114799088</v>
      </c>
      <c r="AO546" s="34">
        <v>0.99763415380535614</v>
      </c>
      <c r="AP546" s="34">
        <v>0.99757197033891631</v>
      </c>
      <c r="AQ546" s="34">
        <v>0.99750979074842983</v>
      </c>
      <c r="AR546" s="34">
        <v>0.99744761503365498</v>
      </c>
      <c r="AS546" s="34">
        <v>0.99738544319435074</v>
      </c>
      <c r="AT546" s="34">
        <v>0.99732327523027486</v>
      </c>
      <c r="AU546" s="34">
        <v>0.99726111114118621</v>
      </c>
      <c r="AV546" s="34">
        <v>0.9971989509268433</v>
      </c>
      <c r="AW546" s="34">
        <v>0.99713679458700422</v>
      </c>
      <c r="AX546" s="34">
        <v>0.99707464212142793</v>
      </c>
      <c r="AY546" s="34">
        <v>0.99701249352987276</v>
      </c>
      <c r="AZ546" s="34">
        <v>0.99695034881209699</v>
      </c>
      <c r="BA546" s="34">
        <v>0.99688820796785971</v>
      </c>
      <c r="BB546" s="34">
        <v>0.99682607099691889</v>
      </c>
      <c r="BC546" s="34">
        <v>0.9967639378990335</v>
      </c>
      <c r="BD546" s="34">
        <v>0.99670180867396196</v>
      </c>
      <c r="BE546" s="34">
        <v>0.99663968332146291</v>
      </c>
      <c r="BF546" s="34">
        <v>0.99657756184129487</v>
      </c>
      <c r="BG546" s="34">
        <v>0.99651544423321681</v>
      </c>
      <c r="BH546" s="34">
        <v>0.99645333049698681</v>
      </c>
      <c r="BI546" s="34">
        <v>0.99639122063236407</v>
      </c>
      <c r="BJ546" s="34">
        <v>0.99632911463910701</v>
      </c>
      <c r="BK546" s="34">
        <v>0.99626701251697447</v>
      </c>
      <c r="BL546" s="34">
        <v>0.99620491426572511</v>
      </c>
      <c r="BM546" s="34">
        <v>0.99614281988511755</v>
      </c>
      <c r="BN546" s="34">
        <v>0.99608072937491055</v>
      </c>
      <c r="BO546" s="34">
        <v>0.99601864273486307</v>
      </c>
      <c r="BP546" s="34">
        <v>0.99595655996473353</v>
      </c>
      <c r="BQ546" s="34">
        <v>0.99589448106428102</v>
      </c>
      <c r="BR546" s="34">
        <v>0.99583240603326406</v>
      </c>
      <c r="BS546" s="34">
        <v>0.99577033487144184</v>
      </c>
      <c r="BT546" s="34">
        <v>0.99570826757857278</v>
      </c>
      <c r="BU546" s="34">
        <v>0.99564620415441618</v>
      </c>
      <c r="BV546" s="34">
        <v>0.99558414459873046</v>
      </c>
      <c r="BW546" s="34">
        <v>0.99552208891127458</v>
      </c>
      <c r="BX546" s="34">
        <v>0.99546003709180764</v>
      </c>
      <c r="BY546" s="34">
        <v>0.99539798914008859</v>
      </c>
      <c r="BZ546" s="34">
        <v>0.99533594505587586</v>
      </c>
      <c r="CA546" s="34">
        <v>0.99527390483892897</v>
      </c>
      <c r="CB546" s="34">
        <v>0.99521186848900656</v>
      </c>
      <c r="CC546" s="34">
        <v>0.99514983600586759</v>
      </c>
      <c r="CD546" s="34">
        <v>0.99508780738927105</v>
      </c>
      <c r="CE546" s="34">
        <v>0.99502578263897612</v>
      </c>
      <c r="CF546" s="34">
        <v>0.99496376175474166</v>
      </c>
      <c r="CG546" s="34">
        <v>0.99490174473632664</v>
      </c>
      <c r="CH546" s="34">
        <v>0.99483973158349004</v>
      </c>
      <c r="CI546" s="34">
        <v>0.99477772229599115</v>
      </c>
      <c r="CJ546" s="34">
        <v>0.99471571687358906</v>
      </c>
      <c r="CK546" s="34">
        <v>0.99465371531604274</v>
      </c>
      <c r="CL546" s="34">
        <v>0.99459171762311116</v>
      </c>
      <c r="CM546" s="34">
        <v>0.9945297237945534</v>
      </c>
      <c r="CN546" s="34">
        <v>0.99446773383012899</v>
      </c>
      <c r="CO546" s="34">
        <v>0.99440574772959678</v>
      </c>
      <c r="CP546" s="34">
        <v>0.99434376549271597</v>
      </c>
      <c r="CQ546" s="34">
        <v>0.99428178711924564</v>
      </c>
      <c r="CR546" s="34">
        <v>0.99418882289425126</v>
      </c>
      <c r="CS546" s="34">
        <v>0.99409586736130684</v>
      </c>
      <c r="CT546" s="34">
        <v>0.99400292051959993</v>
      </c>
      <c r="CU546" s="34">
        <v>0.99390998236831796</v>
      </c>
      <c r="CV546" s="34">
        <v>0.99381705290664812</v>
      </c>
      <c r="CW546" s="34">
        <v>0.99372413213377797</v>
      </c>
      <c r="CX546" s="34">
        <v>0.99363122004889526</v>
      </c>
      <c r="CY546" s="34">
        <v>0.99353831665118764</v>
      </c>
      <c r="CZ546" s="34">
        <v>0.99344542193984309</v>
      </c>
      <c r="DA546" s="34">
        <v>0.99335253591404893</v>
      </c>
      <c r="DB546" s="34">
        <v>0.99325965857299336</v>
      </c>
    </row>
    <row r="547" spans="1:106" x14ac:dyDescent="0.2">
      <c r="A547" s="13">
        <f t="shared" ca="1" si="8"/>
        <v>45035</v>
      </c>
      <c r="B547" s="34">
        <v>1.0000623348172251</v>
      </c>
      <c r="C547" s="34">
        <v>1</v>
      </c>
      <c r="D547" s="34">
        <v>0.99993766906816206</v>
      </c>
      <c r="E547" s="34">
        <v>0.99987534202146944</v>
      </c>
      <c r="F547" s="34">
        <v>0.99981301885967966</v>
      </c>
      <c r="G547" s="34">
        <v>0.99975069958255058</v>
      </c>
      <c r="H547" s="34">
        <v>0.99968838418983996</v>
      </c>
      <c r="I547" s="34">
        <v>0.9996260726813061</v>
      </c>
      <c r="J547" s="34">
        <v>0.99956376505670663</v>
      </c>
      <c r="K547" s="34">
        <v>0.99950146131579942</v>
      </c>
      <c r="L547" s="34">
        <v>0.99943916145834222</v>
      </c>
      <c r="M547" s="34">
        <v>0.99937686548409332</v>
      </c>
      <c r="N547" s="34">
        <v>0.99931457339281049</v>
      </c>
      <c r="O547" s="34">
        <v>0.9992522851842518</v>
      </c>
      <c r="P547" s="34">
        <v>0.99919000085817533</v>
      </c>
      <c r="Q547" s="34">
        <v>0.99912772041433895</v>
      </c>
      <c r="R547" s="34">
        <v>0.99906544385250051</v>
      </c>
      <c r="S547" s="34">
        <v>0.99900317117241821</v>
      </c>
      <c r="T547" s="34">
        <v>0.99894090237385014</v>
      </c>
      <c r="U547" s="34">
        <v>0.99887863745655447</v>
      </c>
      <c r="V547" s="34">
        <v>0.99881637642028875</v>
      </c>
      <c r="W547" s="34">
        <v>0.99875411926481172</v>
      </c>
      <c r="X547" s="34">
        <v>0.99869186598988102</v>
      </c>
      <c r="Y547" s="34">
        <v>0.99862961659525507</v>
      </c>
      <c r="Z547" s="34">
        <v>0.99856737108069182</v>
      </c>
      <c r="AA547" s="34">
        <v>0.99850512944594971</v>
      </c>
      <c r="AB547" s="34">
        <v>0.99844289169078648</v>
      </c>
      <c r="AC547" s="34">
        <v>0.99838065781496055</v>
      </c>
      <c r="AD547" s="34">
        <v>0.9983184278182301</v>
      </c>
      <c r="AE547" s="34">
        <v>0.99825620170035334</v>
      </c>
      <c r="AF547" s="34">
        <v>0.99819397946108868</v>
      </c>
      <c r="AG547" s="34">
        <v>0.99813176110019375</v>
      </c>
      <c r="AH547" s="34">
        <v>0.99806954661742753</v>
      </c>
      <c r="AI547" s="34">
        <v>0.99800733601254787</v>
      </c>
      <c r="AJ547" s="34">
        <v>0.99794512928531343</v>
      </c>
      <c r="AK547" s="34">
        <v>0.99788292643548193</v>
      </c>
      <c r="AL547" s="34">
        <v>0.99782072746281236</v>
      </c>
      <c r="AM547" s="34">
        <v>0.99775853236706247</v>
      </c>
      <c r="AN547" s="34">
        <v>0.99769634114799088</v>
      </c>
      <c r="AO547" s="34">
        <v>0.99763415380535614</v>
      </c>
      <c r="AP547" s="34">
        <v>0.99757197033891631</v>
      </c>
      <c r="AQ547" s="34">
        <v>0.99750979074842983</v>
      </c>
      <c r="AR547" s="34">
        <v>0.99744761503365498</v>
      </c>
      <c r="AS547" s="34">
        <v>0.99738544319435074</v>
      </c>
      <c r="AT547" s="34">
        <v>0.99732327523027486</v>
      </c>
      <c r="AU547" s="34">
        <v>0.99726111114118621</v>
      </c>
      <c r="AV547" s="34">
        <v>0.9971989509268433</v>
      </c>
      <c r="AW547" s="34">
        <v>0.99713679458700422</v>
      </c>
      <c r="AX547" s="34">
        <v>0.99707464212142793</v>
      </c>
      <c r="AY547" s="34">
        <v>0.99701249352987276</v>
      </c>
      <c r="AZ547" s="34">
        <v>0.99695034881209699</v>
      </c>
      <c r="BA547" s="34">
        <v>0.99688820796785971</v>
      </c>
      <c r="BB547" s="34">
        <v>0.99682607099691889</v>
      </c>
      <c r="BC547" s="34">
        <v>0.9967639378990335</v>
      </c>
      <c r="BD547" s="34">
        <v>0.99670180867396196</v>
      </c>
      <c r="BE547" s="34">
        <v>0.99663968332146291</v>
      </c>
      <c r="BF547" s="34">
        <v>0.99657756184129487</v>
      </c>
      <c r="BG547" s="34">
        <v>0.99651544423321681</v>
      </c>
      <c r="BH547" s="34">
        <v>0.99645333049698681</v>
      </c>
      <c r="BI547" s="34">
        <v>0.99639122063236407</v>
      </c>
      <c r="BJ547" s="34">
        <v>0.99632911463910701</v>
      </c>
      <c r="BK547" s="34">
        <v>0.99626701251697447</v>
      </c>
      <c r="BL547" s="34">
        <v>0.99620491426572511</v>
      </c>
      <c r="BM547" s="34">
        <v>0.99614281988511755</v>
      </c>
      <c r="BN547" s="34">
        <v>0.99608072937491055</v>
      </c>
      <c r="BO547" s="34">
        <v>0.99601864273486307</v>
      </c>
      <c r="BP547" s="34">
        <v>0.99595655996473353</v>
      </c>
      <c r="BQ547" s="34">
        <v>0.99589448106428102</v>
      </c>
      <c r="BR547" s="34">
        <v>0.99583240603326406</v>
      </c>
      <c r="BS547" s="34">
        <v>0.99577033487144184</v>
      </c>
      <c r="BT547" s="34">
        <v>0.99570826757857278</v>
      </c>
      <c r="BU547" s="34">
        <v>0.99564620415441618</v>
      </c>
      <c r="BV547" s="34">
        <v>0.99558414459873046</v>
      </c>
      <c r="BW547" s="34">
        <v>0.99552208891127458</v>
      </c>
      <c r="BX547" s="34">
        <v>0.99546003709180764</v>
      </c>
      <c r="BY547" s="34">
        <v>0.99539798914008859</v>
      </c>
      <c r="BZ547" s="34">
        <v>0.99533594505587586</v>
      </c>
      <c r="CA547" s="34">
        <v>0.99527390483892897</v>
      </c>
      <c r="CB547" s="34">
        <v>0.99521186848900656</v>
      </c>
      <c r="CC547" s="34">
        <v>0.99514983600586759</v>
      </c>
      <c r="CD547" s="34">
        <v>0.99508780738927105</v>
      </c>
      <c r="CE547" s="34">
        <v>0.99502578263897612</v>
      </c>
      <c r="CF547" s="34">
        <v>0.99496376175474166</v>
      </c>
      <c r="CG547" s="34">
        <v>0.99490174473632664</v>
      </c>
      <c r="CH547" s="34">
        <v>0.99483973158349004</v>
      </c>
      <c r="CI547" s="34">
        <v>0.99477772229599115</v>
      </c>
      <c r="CJ547" s="34">
        <v>0.99471571687358906</v>
      </c>
      <c r="CK547" s="34">
        <v>0.99465371531604274</v>
      </c>
      <c r="CL547" s="34">
        <v>0.99459171762311116</v>
      </c>
      <c r="CM547" s="34">
        <v>0.9945297237945534</v>
      </c>
      <c r="CN547" s="34">
        <v>0.99446773383012899</v>
      </c>
      <c r="CO547" s="34">
        <v>0.99440574772959678</v>
      </c>
      <c r="CP547" s="34">
        <v>0.99434376549271597</v>
      </c>
      <c r="CQ547" s="34">
        <v>0.99428178711924564</v>
      </c>
      <c r="CR547" s="34">
        <v>0.99418882289425126</v>
      </c>
      <c r="CS547" s="34">
        <v>0.99409586736130684</v>
      </c>
      <c r="CT547" s="34">
        <v>0.99400292051959993</v>
      </c>
      <c r="CU547" s="34">
        <v>0.99390998236831796</v>
      </c>
      <c r="CV547" s="34">
        <v>0.99381705290664812</v>
      </c>
      <c r="CW547" s="34">
        <v>0.99372413213377797</v>
      </c>
      <c r="CX547" s="34">
        <v>0.99363122004889526</v>
      </c>
      <c r="CY547" s="34">
        <v>0.99353831665118764</v>
      </c>
      <c r="CZ547" s="34">
        <v>0.99344542193984309</v>
      </c>
      <c r="DA547" s="34">
        <v>0.99335253591404893</v>
      </c>
      <c r="DB547" s="34">
        <v>0.99325965857299336</v>
      </c>
    </row>
    <row r="548" spans="1:106" x14ac:dyDescent="0.2">
      <c r="A548" s="13">
        <f t="shared" ca="1" si="8"/>
        <v>45036</v>
      </c>
      <c r="B548" s="34">
        <v>1.0000623348172251</v>
      </c>
      <c r="C548" s="34">
        <v>1</v>
      </c>
      <c r="D548" s="34">
        <v>0.99993766906816206</v>
      </c>
      <c r="E548" s="34">
        <v>0.99987534202146944</v>
      </c>
      <c r="F548" s="34">
        <v>0.99981301885967966</v>
      </c>
      <c r="G548" s="34">
        <v>0.99975069958255058</v>
      </c>
      <c r="H548" s="34">
        <v>0.99968838418983996</v>
      </c>
      <c r="I548" s="34">
        <v>0.9996260726813061</v>
      </c>
      <c r="J548" s="34">
        <v>0.99956376505670663</v>
      </c>
      <c r="K548" s="34">
        <v>0.99950146131579942</v>
      </c>
      <c r="L548" s="34">
        <v>0.99943916145834222</v>
      </c>
      <c r="M548" s="34">
        <v>0.99937686548409332</v>
      </c>
      <c r="N548" s="34">
        <v>0.99931457339281049</v>
      </c>
      <c r="O548" s="34">
        <v>0.9992522851842518</v>
      </c>
      <c r="P548" s="34">
        <v>0.99919000085817533</v>
      </c>
      <c r="Q548" s="34">
        <v>0.99912772041433895</v>
      </c>
      <c r="R548" s="34">
        <v>0.99906544385250051</v>
      </c>
      <c r="S548" s="34">
        <v>0.99900317117241821</v>
      </c>
      <c r="T548" s="34">
        <v>0.99894090237385014</v>
      </c>
      <c r="U548" s="34">
        <v>0.99887863745655447</v>
      </c>
      <c r="V548" s="34">
        <v>0.99881637642028875</v>
      </c>
      <c r="W548" s="34">
        <v>0.99875411926481172</v>
      </c>
      <c r="X548" s="34">
        <v>0.99869186598988102</v>
      </c>
      <c r="Y548" s="34">
        <v>0.99862961659525507</v>
      </c>
      <c r="Z548" s="34">
        <v>0.99856737108069182</v>
      </c>
      <c r="AA548" s="34">
        <v>0.99850512944594971</v>
      </c>
      <c r="AB548" s="34">
        <v>0.99844289169078648</v>
      </c>
      <c r="AC548" s="34">
        <v>0.99838065781496055</v>
      </c>
      <c r="AD548" s="34">
        <v>0.9983184278182301</v>
      </c>
      <c r="AE548" s="34">
        <v>0.99825620170035334</v>
      </c>
      <c r="AF548" s="34">
        <v>0.99819397946108868</v>
      </c>
      <c r="AG548" s="34">
        <v>0.99813176110019375</v>
      </c>
      <c r="AH548" s="34">
        <v>0.99806954661742753</v>
      </c>
      <c r="AI548" s="34">
        <v>0.99800733601254787</v>
      </c>
      <c r="AJ548" s="34">
        <v>0.99794512928531343</v>
      </c>
      <c r="AK548" s="34">
        <v>0.99788292643548193</v>
      </c>
      <c r="AL548" s="34">
        <v>0.99782072746281236</v>
      </c>
      <c r="AM548" s="34">
        <v>0.99775853236706247</v>
      </c>
      <c r="AN548" s="34">
        <v>0.99769634114799088</v>
      </c>
      <c r="AO548" s="34">
        <v>0.99763415380535614</v>
      </c>
      <c r="AP548" s="34">
        <v>0.99757197033891631</v>
      </c>
      <c r="AQ548" s="34">
        <v>0.99750979074842983</v>
      </c>
      <c r="AR548" s="34">
        <v>0.99744761503365498</v>
      </c>
      <c r="AS548" s="34">
        <v>0.99738544319435074</v>
      </c>
      <c r="AT548" s="34">
        <v>0.99732327523027486</v>
      </c>
      <c r="AU548" s="34">
        <v>0.99726111114118621</v>
      </c>
      <c r="AV548" s="34">
        <v>0.9971989509268433</v>
      </c>
      <c r="AW548" s="34">
        <v>0.99713679458700422</v>
      </c>
      <c r="AX548" s="34">
        <v>0.99707464212142793</v>
      </c>
      <c r="AY548" s="34">
        <v>0.99701249352987276</v>
      </c>
      <c r="AZ548" s="34">
        <v>0.99695034881209699</v>
      </c>
      <c r="BA548" s="34">
        <v>0.99688820796785971</v>
      </c>
      <c r="BB548" s="34">
        <v>0.99682607099691889</v>
      </c>
      <c r="BC548" s="34">
        <v>0.9967639378990335</v>
      </c>
      <c r="BD548" s="34">
        <v>0.99670180867396196</v>
      </c>
      <c r="BE548" s="34">
        <v>0.99663968332146291</v>
      </c>
      <c r="BF548" s="34">
        <v>0.99657756184129487</v>
      </c>
      <c r="BG548" s="34">
        <v>0.99651544423321681</v>
      </c>
      <c r="BH548" s="34">
        <v>0.99645333049698681</v>
      </c>
      <c r="BI548" s="34">
        <v>0.99639122063236407</v>
      </c>
      <c r="BJ548" s="34">
        <v>0.99632911463910701</v>
      </c>
      <c r="BK548" s="34">
        <v>0.99626701251697447</v>
      </c>
      <c r="BL548" s="34">
        <v>0.99620491426572511</v>
      </c>
      <c r="BM548" s="34">
        <v>0.99614281988511755</v>
      </c>
      <c r="BN548" s="34">
        <v>0.99608072937491055</v>
      </c>
      <c r="BO548" s="34">
        <v>0.99601864273486307</v>
      </c>
      <c r="BP548" s="34">
        <v>0.99595655996473353</v>
      </c>
      <c r="BQ548" s="34">
        <v>0.99589448106428102</v>
      </c>
      <c r="BR548" s="34">
        <v>0.99583240603326406</v>
      </c>
      <c r="BS548" s="34">
        <v>0.99577033487144184</v>
      </c>
      <c r="BT548" s="34">
        <v>0.99570826757857278</v>
      </c>
      <c r="BU548" s="34">
        <v>0.99564620415441618</v>
      </c>
      <c r="BV548" s="34">
        <v>0.99558414459873046</v>
      </c>
      <c r="BW548" s="34">
        <v>0.99552208891127458</v>
      </c>
      <c r="BX548" s="34">
        <v>0.99546003709180764</v>
      </c>
      <c r="BY548" s="34">
        <v>0.99539798914008859</v>
      </c>
      <c r="BZ548" s="34">
        <v>0.99533594505587586</v>
      </c>
      <c r="CA548" s="34">
        <v>0.99527390483892897</v>
      </c>
      <c r="CB548" s="34">
        <v>0.99521186848900656</v>
      </c>
      <c r="CC548" s="34">
        <v>0.99514983600586759</v>
      </c>
      <c r="CD548" s="34">
        <v>0.99508780738927105</v>
      </c>
      <c r="CE548" s="34">
        <v>0.99502578263897612</v>
      </c>
      <c r="CF548" s="34">
        <v>0.99496376175474166</v>
      </c>
      <c r="CG548" s="34">
        <v>0.99490174473632664</v>
      </c>
      <c r="CH548" s="34">
        <v>0.99483973158349004</v>
      </c>
      <c r="CI548" s="34">
        <v>0.99477772229599115</v>
      </c>
      <c r="CJ548" s="34">
        <v>0.99471571687358906</v>
      </c>
      <c r="CK548" s="34">
        <v>0.99465371531604274</v>
      </c>
      <c r="CL548" s="34">
        <v>0.99459171762311116</v>
      </c>
      <c r="CM548" s="34">
        <v>0.9945297237945534</v>
      </c>
      <c r="CN548" s="34">
        <v>0.99446773383012899</v>
      </c>
      <c r="CO548" s="34">
        <v>0.99440574772959678</v>
      </c>
      <c r="CP548" s="34">
        <v>0.99434376549271597</v>
      </c>
      <c r="CQ548" s="34">
        <v>0.99428178711924564</v>
      </c>
      <c r="CR548" s="34">
        <v>0.99418882289425126</v>
      </c>
      <c r="CS548" s="34">
        <v>0.99409586736130684</v>
      </c>
      <c r="CT548" s="34">
        <v>0.99400292051959993</v>
      </c>
      <c r="CU548" s="34">
        <v>0.99390998236831796</v>
      </c>
      <c r="CV548" s="34">
        <v>0.99381705290664812</v>
      </c>
      <c r="CW548" s="34">
        <v>0.99372413213377797</v>
      </c>
      <c r="CX548" s="34">
        <v>0.99363122004889526</v>
      </c>
      <c r="CY548" s="34">
        <v>0.99353831665118764</v>
      </c>
      <c r="CZ548" s="34">
        <v>0.99344542193984309</v>
      </c>
      <c r="DA548" s="34">
        <v>0.99335253591404893</v>
      </c>
      <c r="DB548" s="34">
        <v>0.99325965857299336</v>
      </c>
    </row>
    <row r="549" spans="1:106" x14ac:dyDescent="0.2">
      <c r="A549" s="13">
        <f t="shared" ca="1" si="8"/>
        <v>45037</v>
      </c>
      <c r="B549" s="34">
        <v>1.0000623348172251</v>
      </c>
      <c r="C549" s="34">
        <v>1</v>
      </c>
      <c r="D549" s="34">
        <v>0.99993766906816206</v>
      </c>
      <c r="E549" s="34">
        <v>0.99987534202146944</v>
      </c>
      <c r="F549" s="34">
        <v>0.99981301885967966</v>
      </c>
      <c r="G549" s="34">
        <v>0.99975069958255058</v>
      </c>
      <c r="H549" s="34">
        <v>0.99968838418983996</v>
      </c>
      <c r="I549" s="34">
        <v>0.9996260726813061</v>
      </c>
      <c r="J549" s="34">
        <v>0.99956376505670663</v>
      </c>
      <c r="K549" s="34">
        <v>0.99950146131579942</v>
      </c>
      <c r="L549" s="34">
        <v>0.99943916145834222</v>
      </c>
      <c r="M549" s="34">
        <v>0.99937686548409332</v>
      </c>
      <c r="N549" s="34">
        <v>0.99931457339281049</v>
      </c>
      <c r="O549" s="34">
        <v>0.9992522851842518</v>
      </c>
      <c r="P549" s="34">
        <v>0.99919000085817533</v>
      </c>
      <c r="Q549" s="34">
        <v>0.99912772041433895</v>
      </c>
      <c r="R549" s="34">
        <v>0.99906544385250051</v>
      </c>
      <c r="S549" s="34">
        <v>0.99900317117241821</v>
      </c>
      <c r="T549" s="34">
        <v>0.99894090237385014</v>
      </c>
      <c r="U549" s="34">
        <v>0.99887863745655447</v>
      </c>
      <c r="V549" s="34">
        <v>0.99881637642028875</v>
      </c>
      <c r="W549" s="34">
        <v>0.99875411926481172</v>
      </c>
      <c r="X549" s="34">
        <v>0.99869186598988102</v>
      </c>
      <c r="Y549" s="34">
        <v>0.99862961659525507</v>
      </c>
      <c r="Z549" s="34">
        <v>0.99856737108069182</v>
      </c>
      <c r="AA549" s="34">
        <v>0.99850512944594971</v>
      </c>
      <c r="AB549" s="34">
        <v>0.99844289169078648</v>
      </c>
      <c r="AC549" s="34">
        <v>0.99838065781496055</v>
      </c>
      <c r="AD549" s="34">
        <v>0.9983184278182301</v>
      </c>
      <c r="AE549" s="34">
        <v>0.99825620170035334</v>
      </c>
      <c r="AF549" s="34">
        <v>0.99819397946108868</v>
      </c>
      <c r="AG549" s="34">
        <v>0.99813176110019375</v>
      </c>
      <c r="AH549" s="34">
        <v>0.99806954661742753</v>
      </c>
      <c r="AI549" s="34">
        <v>0.99800733601254787</v>
      </c>
      <c r="AJ549" s="34">
        <v>0.99794512928531343</v>
      </c>
      <c r="AK549" s="34">
        <v>0.99788292643548193</v>
      </c>
      <c r="AL549" s="34">
        <v>0.99782072746281236</v>
      </c>
      <c r="AM549" s="34">
        <v>0.99775853236706247</v>
      </c>
      <c r="AN549" s="34">
        <v>0.99769634114799088</v>
      </c>
      <c r="AO549" s="34">
        <v>0.99763415380535614</v>
      </c>
      <c r="AP549" s="34">
        <v>0.99757197033891631</v>
      </c>
      <c r="AQ549" s="34">
        <v>0.99750979074842983</v>
      </c>
      <c r="AR549" s="34">
        <v>0.99744761503365498</v>
      </c>
      <c r="AS549" s="34">
        <v>0.99738544319435074</v>
      </c>
      <c r="AT549" s="34">
        <v>0.99732327523027486</v>
      </c>
      <c r="AU549" s="34">
        <v>0.99726111114118621</v>
      </c>
      <c r="AV549" s="34">
        <v>0.9971989509268433</v>
      </c>
      <c r="AW549" s="34">
        <v>0.99713679458700422</v>
      </c>
      <c r="AX549" s="34">
        <v>0.99707464212142793</v>
      </c>
      <c r="AY549" s="34">
        <v>0.99701249352987276</v>
      </c>
      <c r="AZ549" s="34">
        <v>0.99695034881209699</v>
      </c>
      <c r="BA549" s="34">
        <v>0.99688820796785971</v>
      </c>
      <c r="BB549" s="34">
        <v>0.99682607099691889</v>
      </c>
      <c r="BC549" s="34">
        <v>0.9967639378990335</v>
      </c>
      <c r="BD549" s="34">
        <v>0.99670180867396196</v>
      </c>
      <c r="BE549" s="34">
        <v>0.99663968332146291</v>
      </c>
      <c r="BF549" s="34">
        <v>0.99657756184129487</v>
      </c>
      <c r="BG549" s="34">
        <v>0.99651544423321681</v>
      </c>
      <c r="BH549" s="34">
        <v>0.99645333049698681</v>
      </c>
      <c r="BI549" s="34">
        <v>0.99639122063236407</v>
      </c>
      <c r="BJ549" s="34">
        <v>0.99632911463910701</v>
      </c>
      <c r="BK549" s="34">
        <v>0.99626701251697447</v>
      </c>
      <c r="BL549" s="34">
        <v>0.99620491426572511</v>
      </c>
      <c r="BM549" s="34">
        <v>0.99614281988511755</v>
      </c>
      <c r="BN549" s="34">
        <v>0.99608072937491055</v>
      </c>
      <c r="BO549" s="34">
        <v>0.99601864273486307</v>
      </c>
      <c r="BP549" s="34">
        <v>0.99595655996473353</v>
      </c>
      <c r="BQ549" s="34">
        <v>0.99589448106428102</v>
      </c>
      <c r="BR549" s="34">
        <v>0.99583240603326406</v>
      </c>
      <c r="BS549" s="34">
        <v>0.99577033487144184</v>
      </c>
      <c r="BT549" s="34">
        <v>0.99570826757857278</v>
      </c>
      <c r="BU549" s="34">
        <v>0.99564620415441618</v>
      </c>
      <c r="BV549" s="34">
        <v>0.99558414459873046</v>
      </c>
      <c r="BW549" s="34">
        <v>0.99552208891127458</v>
      </c>
      <c r="BX549" s="34">
        <v>0.99546003709180764</v>
      </c>
      <c r="BY549" s="34">
        <v>0.99539798914008859</v>
      </c>
      <c r="BZ549" s="34">
        <v>0.99533594505587586</v>
      </c>
      <c r="CA549" s="34">
        <v>0.99527390483892897</v>
      </c>
      <c r="CB549" s="34">
        <v>0.99521186848900656</v>
      </c>
      <c r="CC549" s="34">
        <v>0.99514983600586759</v>
      </c>
      <c r="CD549" s="34">
        <v>0.99508780738927105</v>
      </c>
      <c r="CE549" s="34">
        <v>0.99502578263897612</v>
      </c>
      <c r="CF549" s="34">
        <v>0.99496376175474166</v>
      </c>
      <c r="CG549" s="34">
        <v>0.99490174473632664</v>
      </c>
      <c r="CH549" s="34">
        <v>0.99483973158349004</v>
      </c>
      <c r="CI549" s="34">
        <v>0.99477772229599115</v>
      </c>
      <c r="CJ549" s="34">
        <v>0.99471571687358906</v>
      </c>
      <c r="CK549" s="34">
        <v>0.99465371531604274</v>
      </c>
      <c r="CL549" s="34">
        <v>0.99459171762311116</v>
      </c>
      <c r="CM549" s="34">
        <v>0.9945297237945534</v>
      </c>
      <c r="CN549" s="34">
        <v>0.99446773383012899</v>
      </c>
      <c r="CO549" s="34">
        <v>0.99440574772959678</v>
      </c>
      <c r="CP549" s="34">
        <v>0.99434376549271597</v>
      </c>
      <c r="CQ549" s="34">
        <v>0.99428178711924564</v>
      </c>
      <c r="CR549" s="34">
        <v>0.99418882289425126</v>
      </c>
      <c r="CS549" s="34">
        <v>0.99409586736130684</v>
      </c>
      <c r="CT549" s="34">
        <v>0.99400292051959993</v>
      </c>
      <c r="CU549" s="34">
        <v>0.99390998236831796</v>
      </c>
      <c r="CV549" s="34">
        <v>0.99381705290664812</v>
      </c>
      <c r="CW549" s="34">
        <v>0.99372413213377797</v>
      </c>
      <c r="CX549" s="34">
        <v>0.99363122004889526</v>
      </c>
      <c r="CY549" s="34">
        <v>0.99353831665118764</v>
      </c>
      <c r="CZ549" s="34">
        <v>0.99344542193984309</v>
      </c>
      <c r="DA549" s="34">
        <v>0.99335253591404893</v>
      </c>
      <c r="DB549" s="34">
        <v>0.99325965857299336</v>
      </c>
    </row>
    <row r="550" spans="1:106" x14ac:dyDescent="0.2">
      <c r="A550" s="13">
        <f t="shared" ca="1" si="8"/>
        <v>45040</v>
      </c>
      <c r="B550" s="34">
        <v>1.0000623348172251</v>
      </c>
      <c r="C550" s="34">
        <v>1</v>
      </c>
      <c r="D550" s="34">
        <v>0.99993766906816206</v>
      </c>
      <c r="E550" s="34">
        <v>0.99987534202146944</v>
      </c>
      <c r="F550" s="34">
        <v>0.99981301885967966</v>
      </c>
      <c r="G550" s="34">
        <v>0.99975069958255058</v>
      </c>
      <c r="H550" s="34">
        <v>0.99968838418983996</v>
      </c>
      <c r="I550" s="34">
        <v>0.9996260726813061</v>
      </c>
      <c r="J550" s="34">
        <v>0.99956376505670663</v>
      </c>
      <c r="K550" s="34">
        <v>0.99950146131579942</v>
      </c>
      <c r="L550" s="34">
        <v>0.99943916145834222</v>
      </c>
      <c r="M550" s="34">
        <v>0.99937686548409332</v>
      </c>
      <c r="N550" s="34">
        <v>0.99931457339281049</v>
      </c>
      <c r="O550" s="34">
        <v>0.9992522851842518</v>
      </c>
      <c r="P550" s="34">
        <v>0.99919000085817533</v>
      </c>
      <c r="Q550" s="34">
        <v>0.99912772041433895</v>
      </c>
      <c r="R550" s="34">
        <v>0.99906544385250051</v>
      </c>
      <c r="S550" s="34">
        <v>0.99900317117241821</v>
      </c>
      <c r="T550" s="34">
        <v>0.99894090237385014</v>
      </c>
      <c r="U550" s="34">
        <v>0.99887863745655447</v>
      </c>
      <c r="V550" s="34">
        <v>0.99881637642028875</v>
      </c>
      <c r="W550" s="34">
        <v>0.99875411926481172</v>
      </c>
      <c r="X550" s="34">
        <v>0.99869186598988102</v>
      </c>
      <c r="Y550" s="34">
        <v>0.99862961659525507</v>
      </c>
      <c r="Z550" s="34">
        <v>0.99856737108069182</v>
      </c>
      <c r="AA550" s="34">
        <v>0.99850512944594971</v>
      </c>
      <c r="AB550" s="34">
        <v>0.99844289169078648</v>
      </c>
      <c r="AC550" s="34">
        <v>0.99838065781496055</v>
      </c>
      <c r="AD550" s="34">
        <v>0.9983184278182301</v>
      </c>
      <c r="AE550" s="34">
        <v>0.99825620170035334</v>
      </c>
      <c r="AF550" s="34">
        <v>0.99819397946108868</v>
      </c>
      <c r="AG550" s="34">
        <v>0.99813176110019375</v>
      </c>
      <c r="AH550" s="34">
        <v>0.99806954661742753</v>
      </c>
      <c r="AI550" s="34">
        <v>0.99800733601254787</v>
      </c>
      <c r="AJ550" s="34">
        <v>0.99794512928531343</v>
      </c>
      <c r="AK550" s="34">
        <v>0.99788292643548193</v>
      </c>
      <c r="AL550" s="34">
        <v>0.99782072746281236</v>
      </c>
      <c r="AM550" s="34">
        <v>0.99775853236706247</v>
      </c>
      <c r="AN550" s="34">
        <v>0.99769634114799088</v>
      </c>
      <c r="AO550" s="34">
        <v>0.99763415380535614</v>
      </c>
      <c r="AP550" s="34">
        <v>0.99757197033891631</v>
      </c>
      <c r="AQ550" s="34">
        <v>0.99750979074842983</v>
      </c>
      <c r="AR550" s="34">
        <v>0.99744761503365498</v>
      </c>
      <c r="AS550" s="34">
        <v>0.99738544319435074</v>
      </c>
      <c r="AT550" s="34">
        <v>0.99732327523027486</v>
      </c>
      <c r="AU550" s="34">
        <v>0.99726111114118621</v>
      </c>
      <c r="AV550" s="34">
        <v>0.9971989509268433</v>
      </c>
      <c r="AW550" s="34">
        <v>0.99713679458700422</v>
      </c>
      <c r="AX550" s="34">
        <v>0.99707464212142793</v>
      </c>
      <c r="AY550" s="34">
        <v>0.99701249352987276</v>
      </c>
      <c r="AZ550" s="34">
        <v>0.99695034881209699</v>
      </c>
      <c r="BA550" s="34">
        <v>0.99688820796785971</v>
      </c>
      <c r="BB550" s="34">
        <v>0.99682607099691889</v>
      </c>
      <c r="BC550" s="34">
        <v>0.9967639378990335</v>
      </c>
      <c r="BD550" s="34">
        <v>0.99670180867396196</v>
      </c>
      <c r="BE550" s="34">
        <v>0.99663968332146291</v>
      </c>
      <c r="BF550" s="34">
        <v>0.99657756184129487</v>
      </c>
      <c r="BG550" s="34">
        <v>0.99651544423321681</v>
      </c>
      <c r="BH550" s="34">
        <v>0.99645333049698681</v>
      </c>
      <c r="BI550" s="34">
        <v>0.99639122063236407</v>
      </c>
      <c r="BJ550" s="34">
        <v>0.99632911463910701</v>
      </c>
      <c r="BK550" s="34">
        <v>0.99626701251697447</v>
      </c>
      <c r="BL550" s="34">
        <v>0.99620491426572511</v>
      </c>
      <c r="BM550" s="34">
        <v>0.99614281988511755</v>
      </c>
      <c r="BN550" s="34">
        <v>0.99608072937491055</v>
      </c>
      <c r="BO550" s="34">
        <v>0.99601864273486307</v>
      </c>
      <c r="BP550" s="34">
        <v>0.99595655996473353</v>
      </c>
      <c r="BQ550" s="34">
        <v>0.99589448106428102</v>
      </c>
      <c r="BR550" s="34">
        <v>0.99583240603326406</v>
      </c>
      <c r="BS550" s="34">
        <v>0.99577033487144184</v>
      </c>
      <c r="BT550" s="34">
        <v>0.99570826757857278</v>
      </c>
      <c r="BU550" s="34">
        <v>0.99564620415441618</v>
      </c>
      <c r="BV550" s="34">
        <v>0.99558414459873046</v>
      </c>
      <c r="BW550" s="34">
        <v>0.99552208891127458</v>
      </c>
      <c r="BX550" s="34">
        <v>0.99546003709180764</v>
      </c>
      <c r="BY550" s="34">
        <v>0.99539798914008859</v>
      </c>
      <c r="BZ550" s="34">
        <v>0.99533594505587586</v>
      </c>
      <c r="CA550" s="34">
        <v>0.99527390483892897</v>
      </c>
      <c r="CB550" s="34">
        <v>0.99521186848900656</v>
      </c>
      <c r="CC550" s="34">
        <v>0.99514983600586759</v>
      </c>
      <c r="CD550" s="34">
        <v>0.99508780738927105</v>
      </c>
      <c r="CE550" s="34">
        <v>0.99502578263897612</v>
      </c>
      <c r="CF550" s="34">
        <v>0.99496376175474166</v>
      </c>
      <c r="CG550" s="34">
        <v>0.99490174473632664</v>
      </c>
      <c r="CH550" s="34">
        <v>0.99483973158349004</v>
      </c>
      <c r="CI550" s="34">
        <v>0.99477772229599115</v>
      </c>
      <c r="CJ550" s="34">
        <v>0.99471571687358906</v>
      </c>
      <c r="CK550" s="34">
        <v>0.99465371531604274</v>
      </c>
      <c r="CL550" s="34">
        <v>0.99459171762311116</v>
      </c>
      <c r="CM550" s="34">
        <v>0.9945297237945534</v>
      </c>
      <c r="CN550" s="34">
        <v>0.99446773383012899</v>
      </c>
      <c r="CO550" s="34">
        <v>0.99440574772959678</v>
      </c>
      <c r="CP550" s="34">
        <v>0.99434376549271597</v>
      </c>
      <c r="CQ550" s="34">
        <v>0.99428178711924564</v>
      </c>
      <c r="CR550" s="34">
        <v>0.99418882289425126</v>
      </c>
      <c r="CS550" s="34">
        <v>0.99409586736130684</v>
      </c>
      <c r="CT550" s="34">
        <v>0.99400292051959993</v>
      </c>
      <c r="CU550" s="34">
        <v>0.99390998236831796</v>
      </c>
      <c r="CV550" s="34">
        <v>0.99381705290664812</v>
      </c>
      <c r="CW550" s="34">
        <v>0.99372413213377797</v>
      </c>
      <c r="CX550" s="34">
        <v>0.99363122004889526</v>
      </c>
      <c r="CY550" s="34">
        <v>0.99353831665118764</v>
      </c>
      <c r="CZ550" s="34">
        <v>0.99344542193984309</v>
      </c>
      <c r="DA550" s="34">
        <v>0.99335253591404893</v>
      </c>
      <c r="DB550" s="34">
        <v>0.99325965857299336</v>
      </c>
    </row>
    <row r="551" spans="1:106" x14ac:dyDescent="0.2">
      <c r="A551" s="13">
        <f t="shared" ca="1" si="8"/>
        <v>45041</v>
      </c>
      <c r="B551" s="34">
        <v>1.0000623348172251</v>
      </c>
      <c r="C551" s="34">
        <v>1</v>
      </c>
      <c r="D551" s="34">
        <v>0.99993766906816206</v>
      </c>
      <c r="E551" s="34">
        <v>0.99987534202146944</v>
      </c>
      <c r="F551" s="34">
        <v>0.99981301885967966</v>
      </c>
      <c r="G551" s="34">
        <v>0.99975069958255058</v>
      </c>
      <c r="H551" s="34">
        <v>0.99968838418983996</v>
      </c>
      <c r="I551" s="34">
        <v>0.9996260726813061</v>
      </c>
      <c r="J551" s="34">
        <v>0.99956376505670663</v>
      </c>
      <c r="K551" s="34">
        <v>0.99950146131579942</v>
      </c>
      <c r="L551" s="34">
        <v>0.99943916145834222</v>
      </c>
      <c r="M551" s="34">
        <v>0.99937686548409332</v>
      </c>
      <c r="N551" s="34">
        <v>0.99931457339281049</v>
      </c>
      <c r="O551" s="34">
        <v>0.9992522851842518</v>
      </c>
      <c r="P551" s="34">
        <v>0.99919000085817533</v>
      </c>
      <c r="Q551" s="34">
        <v>0.99912772041433895</v>
      </c>
      <c r="R551" s="34">
        <v>0.99906544385250051</v>
      </c>
      <c r="S551" s="34">
        <v>0.99900317117241821</v>
      </c>
      <c r="T551" s="34">
        <v>0.99894090237385014</v>
      </c>
      <c r="U551" s="34">
        <v>0.99887863745655447</v>
      </c>
      <c r="V551" s="34">
        <v>0.99881637642028875</v>
      </c>
      <c r="W551" s="34">
        <v>0.99875411926481172</v>
      </c>
      <c r="X551" s="34">
        <v>0.99869186598988102</v>
      </c>
      <c r="Y551" s="34">
        <v>0.99862961659525507</v>
      </c>
      <c r="Z551" s="34">
        <v>0.99856737108069182</v>
      </c>
      <c r="AA551" s="34">
        <v>0.99850512944594971</v>
      </c>
      <c r="AB551" s="34">
        <v>0.99844289169078648</v>
      </c>
      <c r="AC551" s="34">
        <v>0.99838065781496055</v>
      </c>
      <c r="AD551" s="34">
        <v>0.9983184278182301</v>
      </c>
      <c r="AE551" s="34">
        <v>0.99825620170035334</v>
      </c>
      <c r="AF551" s="34">
        <v>0.99819397946108868</v>
      </c>
      <c r="AG551" s="34">
        <v>0.99813176110019375</v>
      </c>
      <c r="AH551" s="34">
        <v>0.99806954661742753</v>
      </c>
      <c r="AI551" s="34">
        <v>0.99800733601254787</v>
      </c>
      <c r="AJ551" s="34">
        <v>0.99794512928531343</v>
      </c>
      <c r="AK551" s="34">
        <v>0.99788292643548193</v>
      </c>
      <c r="AL551" s="34">
        <v>0.99782072746281236</v>
      </c>
      <c r="AM551" s="34">
        <v>0.99775853236706247</v>
      </c>
      <c r="AN551" s="34">
        <v>0.99769634114799088</v>
      </c>
      <c r="AO551" s="34">
        <v>0.99763415380535614</v>
      </c>
      <c r="AP551" s="34">
        <v>0.99757197033891631</v>
      </c>
      <c r="AQ551" s="34">
        <v>0.99750979074842983</v>
      </c>
      <c r="AR551" s="34">
        <v>0.99744761503365498</v>
      </c>
      <c r="AS551" s="34">
        <v>0.99738544319435074</v>
      </c>
      <c r="AT551" s="34">
        <v>0.99732327523027486</v>
      </c>
      <c r="AU551" s="34">
        <v>0.99726111114118621</v>
      </c>
      <c r="AV551" s="34">
        <v>0.9971989509268433</v>
      </c>
      <c r="AW551" s="34">
        <v>0.99713679458700422</v>
      </c>
      <c r="AX551" s="34">
        <v>0.99707464212142793</v>
      </c>
      <c r="AY551" s="34">
        <v>0.99701249352987276</v>
      </c>
      <c r="AZ551" s="34">
        <v>0.99695034881209699</v>
      </c>
      <c r="BA551" s="34">
        <v>0.99688820796785971</v>
      </c>
      <c r="BB551" s="34">
        <v>0.99682607099691889</v>
      </c>
      <c r="BC551" s="34">
        <v>0.9967639378990335</v>
      </c>
      <c r="BD551" s="34">
        <v>0.99670180867396196</v>
      </c>
      <c r="BE551" s="34">
        <v>0.99663968332146291</v>
      </c>
      <c r="BF551" s="34">
        <v>0.99657756184129487</v>
      </c>
      <c r="BG551" s="34">
        <v>0.99651544423321681</v>
      </c>
      <c r="BH551" s="34">
        <v>0.99645333049698681</v>
      </c>
      <c r="BI551" s="34">
        <v>0.99639122063236407</v>
      </c>
      <c r="BJ551" s="34">
        <v>0.99632911463910701</v>
      </c>
      <c r="BK551" s="34">
        <v>0.99626701251697447</v>
      </c>
      <c r="BL551" s="34">
        <v>0.99620491426572511</v>
      </c>
      <c r="BM551" s="34">
        <v>0.99614281988511755</v>
      </c>
      <c r="BN551" s="34">
        <v>0.99608072937491055</v>
      </c>
      <c r="BO551" s="34">
        <v>0.99601864273486307</v>
      </c>
      <c r="BP551" s="34">
        <v>0.99595655996473353</v>
      </c>
      <c r="BQ551" s="34">
        <v>0.99589448106428102</v>
      </c>
      <c r="BR551" s="34">
        <v>0.99583240603326406</v>
      </c>
      <c r="BS551" s="34">
        <v>0.99577033487144184</v>
      </c>
      <c r="BT551" s="34">
        <v>0.99570826757857278</v>
      </c>
      <c r="BU551" s="34">
        <v>0.99564620415441618</v>
      </c>
      <c r="BV551" s="34">
        <v>0.99558414459873046</v>
      </c>
      <c r="BW551" s="34">
        <v>0.99552208891127458</v>
      </c>
      <c r="BX551" s="34">
        <v>0.99546003709180764</v>
      </c>
      <c r="BY551" s="34">
        <v>0.99539798914008859</v>
      </c>
      <c r="BZ551" s="34">
        <v>0.99533594505587586</v>
      </c>
      <c r="CA551" s="34">
        <v>0.99527390483892897</v>
      </c>
      <c r="CB551" s="34">
        <v>0.99521186848900656</v>
      </c>
      <c r="CC551" s="34">
        <v>0.99514983600586759</v>
      </c>
      <c r="CD551" s="34">
        <v>0.99508780738927105</v>
      </c>
      <c r="CE551" s="34">
        <v>0.99502578263897612</v>
      </c>
      <c r="CF551" s="34">
        <v>0.99496376175474166</v>
      </c>
      <c r="CG551" s="34">
        <v>0.99490174473632664</v>
      </c>
      <c r="CH551" s="34">
        <v>0.99483973158349004</v>
      </c>
      <c r="CI551" s="34">
        <v>0.99477772229599115</v>
      </c>
      <c r="CJ551" s="34">
        <v>0.99471571687358906</v>
      </c>
      <c r="CK551" s="34">
        <v>0.99465371531604274</v>
      </c>
      <c r="CL551" s="34">
        <v>0.99459171762311116</v>
      </c>
      <c r="CM551" s="34">
        <v>0.9945297237945534</v>
      </c>
      <c r="CN551" s="34">
        <v>0.99446773383012899</v>
      </c>
      <c r="CO551" s="34">
        <v>0.99440574772959678</v>
      </c>
      <c r="CP551" s="34">
        <v>0.99434376549271597</v>
      </c>
      <c r="CQ551" s="34">
        <v>0.99428178711924564</v>
      </c>
      <c r="CR551" s="34">
        <v>0.99418882289425126</v>
      </c>
      <c r="CS551" s="34">
        <v>0.99409586736130684</v>
      </c>
      <c r="CT551" s="34">
        <v>0.99400292051959993</v>
      </c>
      <c r="CU551" s="34">
        <v>0.99390998236831796</v>
      </c>
      <c r="CV551" s="34">
        <v>0.99381705290664812</v>
      </c>
      <c r="CW551" s="34">
        <v>0.99372413213377797</v>
      </c>
      <c r="CX551" s="34">
        <v>0.99363122004889526</v>
      </c>
      <c r="CY551" s="34">
        <v>0.99353831665118764</v>
      </c>
      <c r="CZ551" s="34">
        <v>0.99344542193984309</v>
      </c>
      <c r="DA551" s="34">
        <v>0.99335253591404893</v>
      </c>
      <c r="DB551" s="34">
        <v>0.99325965857299336</v>
      </c>
    </row>
    <row r="552" spans="1:106" x14ac:dyDescent="0.2">
      <c r="A552" s="13">
        <f t="shared" ca="1" si="8"/>
        <v>45042</v>
      </c>
      <c r="B552" s="34">
        <v>1.0000623348172251</v>
      </c>
      <c r="C552" s="34">
        <v>1</v>
      </c>
      <c r="D552" s="34">
        <v>0.99993766906816206</v>
      </c>
      <c r="E552" s="34">
        <v>0.99987534202146944</v>
      </c>
      <c r="F552" s="34">
        <v>0.99981301885967966</v>
      </c>
      <c r="G552" s="34">
        <v>0.99975069958255058</v>
      </c>
      <c r="H552" s="34">
        <v>0.99968838418983996</v>
      </c>
      <c r="I552" s="34">
        <v>0.9996260726813061</v>
      </c>
      <c r="J552" s="34">
        <v>0.99956376505670663</v>
      </c>
      <c r="K552" s="34">
        <v>0.99950146131579942</v>
      </c>
      <c r="L552" s="34">
        <v>0.99943916145834222</v>
      </c>
      <c r="M552" s="34">
        <v>0.99937686548409332</v>
      </c>
      <c r="N552" s="34">
        <v>0.99931457339281049</v>
      </c>
      <c r="O552" s="34">
        <v>0.9992522851842518</v>
      </c>
      <c r="P552" s="34">
        <v>0.99919000085817533</v>
      </c>
      <c r="Q552" s="34">
        <v>0.99912772041433895</v>
      </c>
      <c r="R552" s="34">
        <v>0.99906544385250051</v>
      </c>
      <c r="S552" s="34">
        <v>0.99900317117241821</v>
      </c>
      <c r="T552" s="34">
        <v>0.99894090237385014</v>
      </c>
      <c r="U552" s="34">
        <v>0.99887863745655447</v>
      </c>
      <c r="V552" s="34">
        <v>0.99881637642028875</v>
      </c>
      <c r="W552" s="34">
        <v>0.99875411926481172</v>
      </c>
      <c r="X552" s="34">
        <v>0.99869186598988102</v>
      </c>
      <c r="Y552" s="34">
        <v>0.99862961659525507</v>
      </c>
      <c r="Z552" s="34">
        <v>0.99856737108069182</v>
      </c>
      <c r="AA552" s="34">
        <v>0.99850512944594971</v>
      </c>
      <c r="AB552" s="34">
        <v>0.99844289169078648</v>
      </c>
      <c r="AC552" s="34">
        <v>0.99838065781496055</v>
      </c>
      <c r="AD552" s="34">
        <v>0.9983184278182301</v>
      </c>
      <c r="AE552" s="34">
        <v>0.99825620170035334</v>
      </c>
      <c r="AF552" s="34">
        <v>0.99819397946108868</v>
      </c>
      <c r="AG552" s="34">
        <v>0.99813176110019375</v>
      </c>
      <c r="AH552" s="34">
        <v>0.99806954661742753</v>
      </c>
      <c r="AI552" s="34">
        <v>0.99800733601254787</v>
      </c>
      <c r="AJ552" s="34">
        <v>0.99794512928531343</v>
      </c>
      <c r="AK552" s="34">
        <v>0.99788292643548193</v>
      </c>
      <c r="AL552" s="34">
        <v>0.99782072746281236</v>
      </c>
      <c r="AM552" s="34">
        <v>0.99775853236706247</v>
      </c>
      <c r="AN552" s="34">
        <v>0.99769634114799088</v>
      </c>
      <c r="AO552" s="34">
        <v>0.99763415380535614</v>
      </c>
      <c r="AP552" s="34">
        <v>0.99757197033891631</v>
      </c>
      <c r="AQ552" s="34">
        <v>0.99750979074842983</v>
      </c>
      <c r="AR552" s="34">
        <v>0.99744761503365498</v>
      </c>
      <c r="AS552" s="34">
        <v>0.99738544319435074</v>
      </c>
      <c r="AT552" s="34">
        <v>0.99732327523027486</v>
      </c>
      <c r="AU552" s="34">
        <v>0.99726111114118621</v>
      </c>
      <c r="AV552" s="34">
        <v>0.9971989509268433</v>
      </c>
      <c r="AW552" s="34">
        <v>0.99713679458700422</v>
      </c>
      <c r="AX552" s="34">
        <v>0.99707464212142793</v>
      </c>
      <c r="AY552" s="34">
        <v>0.99701249352987276</v>
      </c>
      <c r="AZ552" s="34">
        <v>0.99695034881209699</v>
      </c>
      <c r="BA552" s="34">
        <v>0.99688820796785971</v>
      </c>
      <c r="BB552" s="34">
        <v>0.99682607099691889</v>
      </c>
      <c r="BC552" s="34">
        <v>0.9967639378990335</v>
      </c>
      <c r="BD552" s="34">
        <v>0.99670180867396196</v>
      </c>
      <c r="BE552" s="34">
        <v>0.99663968332146291</v>
      </c>
      <c r="BF552" s="34">
        <v>0.99657756184129487</v>
      </c>
      <c r="BG552" s="34">
        <v>0.99651544423321681</v>
      </c>
      <c r="BH552" s="34">
        <v>0.99645333049698681</v>
      </c>
      <c r="BI552" s="34">
        <v>0.99639122063236407</v>
      </c>
      <c r="BJ552" s="34">
        <v>0.99632911463910701</v>
      </c>
      <c r="BK552" s="34">
        <v>0.99626701251697447</v>
      </c>
      <c r="BL552" s="34">
        <v>0.99620491426572511</v>
      </c>
      <c r="BM552" s="34">
        <v>0.99614281988511755</v>
      </c>
      <c r="BN552" s="34">
        <v>0.99608072937491055</v>
      </c>
      <c r="BO552" s="34">
        <v>0.99601864273486307</v>
      </c>
      <c r="BP552" s="34">
        <v>0.99595655996473353</v>
      </c>
      <c r="BQ552" s="34">
        <v>0.99589448106428102</v>
      </c>
      <c r="BR552" s="34">
        <v>0.99583240603326406</v>
      </c>
      <c r="BS552" s="34">
        <v>0.99577033487144184</v>
      </c>
      <c r="BT552" s="34">
        <v>0.99570826757857278</v>
      </c>
      <c r="BU552" s="34">
        <v>0.99564620415441618</v>
      </c>
      <c r="BV552" s="34">
        <v>0.99558414459873046</v>
      </c>
      <c r="BW552" s="34">
        <v>0.99552208891127458</v>
      </c>
      <c r="BX552" s="34">
        <v>0.99546003709180764</v>
      </c>
      <c r="BY552" s="34">
        <v>0.99539798914008859</v>
      </c>
      <c r="BZ552" s="34">
        <v>0.99533594505587586</v>
      </c>
      <c r="CA552" s="34">
        <v>0.99527390483892897</v>
      </c>
      <c r="CB552" s="34">
        <v>0.99521186848900656</v>
      </c>
      <c r="CC552" s="34">
        <v>0.99514983600586759</v>
      </c>
      <c r="CD552" s="34">
        <v>0.99508780738927105</v>
      </c>
      <c r="CE552" s="34">
        <v>0.99502578263897612</v>
      </c>
      <c r="CF552" s="34">
        <v>0.99496376175474166</v>
      </c>
      <c r="CG552" s="34">
        <v>0.99490174473632664</v>
      </c>
      <c r="CH552" s="34">
        <v>0.99483973158349004</v>
      </c>
      <c r="CI552" s="34">
        <v>0.99477772229599115</v>
      </c>
      <c r="CJ552" s="34">
        <v>0.99471571687358906</v>
      </c>
      <c r="CK552" s="34">
        <v>0.99465371531604274</v>
      </c>
      <c r="CL552" s="34">
        <v>0.99459171762311116</v>
      </c>
      <c r="CM552" s="34">
        <v>0.9945297237945534</v>
      </c>
      <c r="CN552" s="34">
        <v>0.99446773383012899</v>
      </c>
      <c r="CO552" s="34">
        <v>0.99440574772959678</v>
      </c>
      <c r="CP552" s="34">
        <v>0.99434376549271597</v>
      </c>
      <c r="CQ552" s="34">
        <v>0.99428178711924564</v>
      </c>
      <c r="CR552" s="34">
        <v>0.99418882289425126</v>
      </c>
      <c r="CS552" s="34">
        <v>0.99409586736130684</v>
      </c>
      <c r="CT552" s="34">
        <v>0.99400292051959993</v>
      </c>
      <c r="CU552" s="34">
        <v>0.99390998236831796</v>
      </c>
      <c r="CV552" s="34">
        <v>0.99381705290664812</v>
      </c>
      <c r="CW552" s="34">
        <v>0.99372413213377797</v>
      </c>
      <c r="CX552" s="34">
        <v>0.99363122004889526</v>
      </c>
      <c r="CY552" s="34">
        <v>0.99353831665118764</v>
      </c>
      <c r="CZ552" s="34">
        <v>0.99344542193984309</v>
      </c>
      <c r="DA552" s="34">
        <v>0.99335253591404893</v>
      </c>
      <c r="DB552" s="34">
        <v>0.99325965857299336</v>
      </c>
    </row>
    <row r="553" spans="1:106" x14ac:dyDescent="0.2">
      <c r="A553" s="13">
        <f t="shared" ca="1" si="8"/>
        <v>45043</v>
      </c>
      <c r="B553" s="34">
        <v>1.0000623348172251</v>
      </c>
      <c r="C553" s="34">
        <v>1</v>
      </c>
      <c r="D553" s="34">
        <v>0.99993766906816206</v>
      </c>
      <c r="E553" s="34">
        <v>0.99987534202146944</v>
      </c>
      <c r="F553" s="34">
        <v>0.99981301885967966</v>
      </c>
      <c r="G553" s="34">
        <v>0.99975069958255058</v>
      </c>
      <c r="H553" s="34">
        <v>0.99968838418983996</v>
      </c>
      <c r="I553" s="34">
        <v>0.9996260726813061</v>
      </c>
      <c r="J553" s="34">
        <v>0.99956376505670663</v>
      </c>
      <c r="K553" s="34">
        <v>0.99950146131579942</v>
      </c>
      <c r="L553" s="34">
        <v>0.99943916145834222</v>
      </c>
      <c r="M553" s="34">
        <v>0.99937686548409332</v>
      </c>
      <c r="N553" s="34">
        <v>0.99931457339281049</v>
      </c>
      <c r="O553" s="34">
        <v>0.9992522851842518</v>
      </c>
      <c r="P553" s="34">
        <v>0.99919000085817533</v>
      </c>
      <c r="Q553" s="34">
        <v>0.99912772041433895</v>
      </c>
      <c r="R553" s="34">
        <v>0.99906544385250051</v>
      </c>
      <c r="S553" s="34">
        <v>0.99900317117241821</v>
      </c>
      <c r="T553" s="34">
        <v>0.99894090237385014</v>
      </c>
      <c r="U553" s="34">
        <v>0.99887863745655447</v>
      </c>
      <c r="V553" s="34">
        <v>0.99881637642028875</v>
      </c>
      <c r="W553" s="34">
        <v>0.99875411926481172</v>
      </c>
      <c r="X553" s="34">
        <v>0.99869186598988102</v>
      </c>
      <c r="Y553" s="34">
        <v>0.99862961659525507</v>
      </c>
      <c r="Z553" s="34">
        <v>0.99856737108069182</v>
      </c>
      <c r="AA553" s="34">
        <v>0.99850512944594971</v>
      </c>
      <c r="AB553" s="34">
        <v>0.99844289169078648</v>
      </c>
      <c r="AC553" s="34">
        <v>0.99838065781496055</v>
      </c>
      <c r="AD553" s="34">
        <v>0.9983184278182301</v>
      </c>
      <c r="AE553" s="34">
        <v>0.99825620170035334</v>
      </c>
      <c r="AF553" s="34">
        <v>0.99819397946108868</v>
      </c>
      <c r="AG553" s="34">
        <v>0.99813176110019375</v>
      </c>
      <c r="AH553" s="34">
        <v>0.99806954661742753</v>
      </c>
      <c r="AI553" s="34">
        <v>0.99800733601254787</v>
      </c>
      <c r="AJ553" s="34">
        <v>0.99794512928531343</v>
      </c>
      <c r="AK553" s="34">
        <v>0.99788292643548193</v>
      </c>
      <c r="AL553" s="34">
        <v>0.99782072746281236</v>
      </c>
      <c r="AM553" s="34">
        <v>0.99775853236706247</v>
      </c>
      <c r="AN553" s="34">
        <v>0.99769634114799088</v>
      </c>
      <c r="AO553" s="34">
        <v>0.99763415380535614</v>
      </c>
      <c r="AP553" s="34">
        <v>0.99757197033891631</v>
      </c>
      <c r="AQ553" s="34">
        <v>0.99750979074842983</v>
      </c>
      <c r="AR553" s="34">
        <v>0.99744761503365498</v>
      </c>
      <c r="AS553" s="34">
        <v>0.99738544319435074</v>
      </c>
      <c r="AT553" s="34">
        <v>0.99732327523027486</v>
      </c>
      <c r="AU553" s="34">
        <v>0.99726111114118621</v>
      </c>
      <c r="AV553" s="34">
        <v>0.9971989509268433</v>
      </c>
      <c r="AW553" s="34">
        <v>0.99713679458700422</v>
      </c>
      <c r="AX553" s="34">
        <v>0.99707464212142793</v>
      </c>
      <c r="AY553" s="34">
        <v>0.99701249352987276</v>
      </c>
      <c r="AZ553" s="34">
        <v>0.99695034881209699</v>
      </c>
      <c r="BA553" s="34">
        <v>0.99688820796785971</v>
      </c>
      <c r="BB553" s="34">
        <v>0.99682607099691889</v>
      </c>
      <c r="BC553" s="34">
        <v>0.9967639378990335</v>
      </c>
      <c r="BD553" s="34">
        <v>0.99670180867396196</v>
      </c>
      <c r="BE553" s="34">
        <v>0.99663968332146291</v>
      </c>
      <c r="BF553" s="34">
        <v>0.99657756184129487</v>
      </c>
      <c r="BG553" s="34">
        <v>0.99651544423321681</v>
      </c>
      <c r="BH553" s="34">
        <v>0.99645333049698681</v>
      </c>
      <c r="BI553" s="34">
        <v>0.99639122063236407</v>
      </c>
      <c r="BJ553" s="34">
        <v>0.99632911463910701</v>
      </c>
      <c r="BK553" s="34">
        <v>0.99626701251697447</v>
      </c>
      <c r="BL553" s="34">
        <v>0.99620491426572511</v>
      </c>
      <c r="BM553" s="34">
        <v>0.99614281988511755</v>
      </c>
      <c r="BN553" s="34">
        <v>0.99608072937491055</v>
      </c>
      <c r="BO553" s="34">
        <v>0.99601864273486307</v>
      </c>
      <c r="BP553" s="34">
        <v>0.99595655996473353</v>
      </c>
      <c r="BQ553" s="34">
        <v>0.99589448106428102</v>
      </c>
      <c r="BR553" s="34">
        <v>0.99583240603326406</v>
      </c>
      <c r="BS553" s="34">
        <v>0.99577033487144184</v>
      </c>
      <c r="BT553" s="34">
        <v>0.99570826757857278</v>
      </c>
      <c r="BU553" s="34">
        <v>0.99564620415441618</v>
      </c>
      <c r="BV553" s="34">
        <v>0.99558414459873046</v>
      </c>
      <c r="BW553" s="34">
        <v>0.99552208891127458</v>
      </c>
      <c r="BX553" s="34">
        <v>0.99546003709180764</v>
      </c>
      <c r="BY553" s="34">
        <v>0.99539798914008859</v>
      </c>
      <c r="BZ553" s="34">
        <v>0.99533594505587586</v>
      </c>
      <c r="CA553" s="34">
        <v>0.99527390483892897</v>
      </c>
      <c r="CB553" s="34">
        <v>0.99521186848900656</v>
      </c>
      <c r="CC553" s="34">
        <v>0.99514983600586759</v>
      </c>
      <c r="CD553" s="34">
        <v>0.99508780738927105</v>
      </c>
      <c r="CE553" s="34">
        <v>0.99502578263897612</v>
      </c>
      <c r="CF553" s="34">
        <v>0.99496376175474166</v>
      </c>
      <c r="CG553" s="34">
        <v>0.99490174473632664</v>
      </c>
      <c r="CH553" s="34">
        <v>0.99483973158349004</v>
      </c>
      <c r="CI553" s="34">
        <v>0.99477772229599115</v>
      </c>
      <c r="CJ553" s="34">
        <v>0.99471571687358906</v>
      </c>
      <c r="CK553" s="34">
        <v>0.99465371531604274</v>
      </c>
      <c r="CL553" s="34">
        <v>0.99459171762311116</v>
      </c>
      <c r="CM553" s="34">
        <v>0.9945297237945534</v>
      </c>
      <c r="CN553" s="34">
        <v>0.99446773383012899</v>
      </c>
      <c r="CO553" s="34">
        <v>0.99440574772959678</v>
      </c>
      <c r="CP553" s="34">
        <v>0.99434376549271597</v>
      </c>
      <c r="CQ553" s="34">
        <v>0.99428178711924564</v>
      </c>
      <c r="CR553" s="34">
        <v>0.99418882289425126</v>
      </c>
      <c r="CS553" s="34">
        <v>0.99409586736130684</v>
      </c>
      <c r="CT553" s="34">
        <v>0.99400292051959993</v>
      </c>
      <c r="CU553" s="34">
        <v>0.99390998236831796</v>
      </c>
      <c r="CV553" s="34">
        <v>0.99381705290664812</v>
      </c>
      <c r="CW553" s="34">
        <v>0.99372413213377797</v>
      </c>
      <c r="CX553" s="34">
        <v>0.99363122004889526</v>
      </c>
      <c r="CY553" s="34">
        <v>0.99353831665118764</v>
      </c>
      <c r="CZ553" s="34">
        <v>0.99344542193984309</v>
      </c>
      <c r="DA553" s="34">
        <v>0.99335253591404893</v>
      </c>
      <c r="DB553" s="34">
        <v>0.99325965857299336</v>
      </c>
    </row>
    <row r="554" spans="1:106" x14ac:dyDescent="0.2">
      <c r="A554" s="13">
        <f t="shared" ca="1" si="8"/>
        <v>45044</v>
      </c>
      <c r="B554" s="34">
        <v>1.0000623348172251</v>
      </c>
      <c r="C554" s="34">
        <v>1</v>
      </c>
      <c r="D554" s="34">
        <v>0.99993766906816206</v>
      </c>
      <c r="E554" s="34">
        <v>0.99987534202146944</v>
      </c>
      <c r="F554" s="34">
        <v>0.99981301885967966</v>
      </c>
      <c r="G554" s="34">
        <v>0.99975069958255058</v>
      </c>
      <c r="H554" s="34">
        <v>0.99968838418983996</v>
      </c>
      <c r="I554" s="34">
        <v>0.9996260726813061</v>
      </c>
      <c r="J554" s="34">
        <v>0.99956376505670663</v>
      </c>
      <c r="K554" s="34">
        <v>0.99950146131579942</v>
      </c>
      <c r="L554" s="34">
        <v>0.99943916145834222</v>
      </c>
      <c r="M554" s="34">
        <v>0.99937686548409332</v>
      </c>
      <c r="N554" s="34">
        <v>0.99931457339281049</v>
      </c>
      <c r="O554" s="34">
        <v>0.9992522851842518</v>
      </c>
      <c r="P554" s="34">
        <v>0.99919000085817533</v>
      </c>
      <c r="Q554" s="34">
        <v>0.99912772041433895</v>
      </c>
      <c r="R554" s="34">
        <v>0.99906544385250051</v>
      </c>
      <c r="S554" s="34">
        <v>0.99900317117241821</v>
      </c>
      <c r="T554" s="34">
        <v>0.99894090237385014</v>
      </c>
      <c r="U554" s="34">
        <v>0.99887863745655447</v>
      </c>
      <c r="V554" s="34">
        <v>0.99881637642028875</v>
      </c>
      <c r="W554" s="34">
        <v>0.99875411926481172</v>
      </c>
      <c r="X554" s="34">
        <v>0.99869186598988102</v>
      </c>
      <c r="Y554" s="34">
        <v>0.99862961659525507</v>
      </c>
      <c r="Z554" s="34">
        <v>0.99856737108069182</v>
      </c>
      <c r="AA554" s="34">
        <v>0.99850512944594971</v>
      </c>
      <c r="AB554" s="34">
        <v>0.99844289169078648</v>
      </c>
      <c r="AC554" s="34">
        <v>0.99838065781496055</v>
      </c>
      <c r="AD554" s="34">
        <v>0.9983184278182301</v>
      </c>
      <c r="AE554" s="34">
        <v>0.99825620170035334</v>
      </c>
      <c r="AF554" s="34">
        <v>0.99819397946108868</v>
      </c>
      <c r="AG554" s="34">
        <v>0.99813176110019375</v>
      </c>
      <c r="AH554" s="34">
        <v>0.99806954661742753</v>
      </c>
      <c r="AI554" s="34">
        <v>0.99800733601254787</v>
      </c>
      <c r="AJ554" s="34">
        <v>0.99794512928531343</v>
      </c>
      <c r="AK554" s="34">
        <v>0.99788292643548193</v>
      </c>
      <c r="AL554" s="34">
        <v>0.99782072746281236</v>
      </c>
      <c r="AM554" s="34">
        <v>0.99775853236706247</v>
      </c>
      <c r="AN554" s="34">
        <v>0.99769634114799088</v>
      </c>
      <c r="AO554" s="34">
        <v>0.99763415380535614</v>
      </c>
      <c r="AP554" s="34">
        <v>0.99757197033891631</v>
      </c>
      <c r="AQ554" s="34">
        <v>0.99750979074842983</v>
      </c>
      <c r="AR554" s="34">
        <v>0.99744761503365498</v>
      </c>
      <c r="AS554" s="34">
        <v>0.99738544319435074</v>
      </c>
      <c r="AT554" s="34">
        <v>0.99732327523027486</v>
      </c>
      <c r="AU554" s="34">
        <v>0.99726111114118621</v>
      </c>
      <c r="AV554" s="34">
        <v>0.9971989509268433</v>
      </c>
      <c r="AW554" s="34">
        <v>0.99713679458700422</v>
      </c>
      <c r="AX554" s="34">
        <v>0.99707464212142793</v>
      </c>
      <c r="AY554" s="34">
        <v>0.99701249352987276</v>
      </c>
      <c r="AZ554" s="34">
        <v>0.99695034881209699</v>
      </c>
      <c r="BA554" s="34">
        <v>0.99688820796785971</v>
      </c>
      <c r="BB554" s="34">
        <v>0.99682607099691889</v>
      </c>
      <c r="BC554" s="34">
        <v>0.9967639378990335</v>
      </c>
      <c r="BD554" s="34">
        <v>0.99670180867396196</v>
      </c>
      <c r="BE554" s="34">
        <v>0.99663968332146291</v>
      </c>
      <c r="BF554" s="34">
        <v>0.99657756184129487</v>
      </c>
      <c r="BG554" s="34">
        <v>0.99651544423321681</v>
      </c>
      <c r="BH554" s="34">
        <v>0.99645333049698681</v>
      </c>
      <c r="BI554" s="34">
        <v>0.99639122063236407</v>
      </c>
      <c r="BJ554" s="34">
        <v>0.99632911463910701</v>
      </c>
      <c r="BK554" s="34">
        <v>0.99626701251697447</v>
      </c>
      <c r="BL554" s="34">
        <v>0.99620491426572511</v>
      </c>
      <c r="BM554" s="34">
        <v>0.99614281988511755</v>
      </c>
      <c r="BN554" s="34">
        <v>0.99608072937491055</v>
      </c>
      <c r="BO554" s="34">
        <v>0.99601864273486307</v>
      </c>
      <c r="BP554" s="34">
        <v>0.99595655996473353</v>
      </c>
      <c r="BQ554" s="34">
        <v>0.99589448106428102</v>
      </c>
      <c r="BR554" s="34">
        <v>0.99583240603326406</v>
      </c>
      <c r="BS554" s="34">
        <v>0.99577033487144184</v>
      </c>
      <c r="BT554" s="34">
        <v>0.99570826757857278</v>
      </c>
      <c r="BU554" s="34">
        <v>0.99564620415441618</v>
      </c>
      <c r="BV554" s="34">
        <v>0.99558414459873046</v>
      </c>
      <c r="BW554" s="34">
        <v>0.99552208891127458</v>
      </c>
      <c r="BX554" s="34">
        <v>0.99546003709180764</v>
      </c>
      <c r="BY554" s="34">
        <v>0.99539798914008859</v>
      </c>
      <c r="BZ554" s="34">
        <v>0.99533594505587586</v>
      </c>
      <c r="CA554" s="34">
        <v>0.99527390483892897</v>
      </c>
      <c r="CB554" s="34">
        <v>0.99521186848900656</v>
      </c>
      <c r="CC554" s="34">
        <v>0.99514983600586759</v>
      </c>
      <c r="CD554" s="34">
        <v>0.99508780738927105</v>
      </c>
      <c r="CE554" s="34">
        <v>0.99502578263897612</v>
      </c>
      <c r="CF554" s="34">
        <v>0.99496376175474166</v>
      </c>
      <c r="CG554" s="34">
        <v>0.99490174473632664</v>
      </c>
      <c r="CH554" s="34">
        <v>0.99483973158349004</v>
      </c>
      <c r="CI554" s="34">
        <v>0.99477772229599115</v>
      </c>
      <c r="CJ554" s="34">
        <v>0.99471571687358906</v>
      </c>
      <c r="CK554" s="34">
        <v>0.99465371531604274</v>
      </c>
      <c r="CL554" s="34">
        <v>0.99459171762311116</v>
      </c>
      <c r="CM554" s="34">
        <v>0.9945297237945534</v>
      </c>
      <c r="CN554" s="34">
        <v>0.99446773383012899</v>
      </c>
      <c r="CO554" s="34">
        <v>0.99440574772959678</v>
      </c>
      <c r="CP554" s="34">
        <v>0.99434376549271597</v>
      </c>
      <c r="CQ554" s="34">
        <v>0.99428178711924564</v>
      </c>
      <c r="CR554" s="34">
        <v>0.99418882289425126</v>
      </c>
      <c r="CS554" s="34">
        <v>0.99409586736130684</v>
      </c>
      <c r="CT554" s="34">
        <v>0.99400292051959993</v>
      </c>
      <c r="CU554" s="34">
        <v>0.99390998236831796</v>
      </c>
      <c r="CV554" s="34">
        <v>0.99381705290664812</v>
      </c>
      <c r="CW554" s="34">
        <v>0.99372413213377797</v>
      </c>
      <c r="CX554" s="34">
        <v>0.99363122004889526</v>
      </c>
      <c r="CY554" s="34">
        <v>0.99353831665118764</v>
      </c>
      <c r="CZ554" s="34">
        <v>0.99344542193984309</v>
      </c>
      <c r="DA554" s="34">
        <v>0.99335253591404893</v>
      </c>
      <c r="DB554" s="34">
        <v>0.99325965857299336</v>
      </c>
    </row>
    <row r="555" spans="1:106" x14ac:dyDescent="0.2">
      <c r="A555" s="13">
        <f t="shared" ca="1" si="8"/>
        <v>45047</v>
      </c>
      <c r="B555" s="34">
        <v>1.0000623348172251</v>
      </c>
      <c r="C555" s="34">
        <v>1</v>
      </c>
      <c r="D555" s="34">
        <v>0.99993766906816206</v>
      </c>
      <c r="E555" s="34">
        <v>0.99987534202146944</v>
      </c>
      <c r="F555" s="34">
        <v>0.99981301885967966</v>
      </c>
      <c r="G555" s="34">
        <v>0.99975069958255058</v>
      </c>
      <c r="H555" s="34">
        <v>0.99968838418983996</v>
      </c>
      <c r="I555" s="34">
        <v>0.9996260726813061</v>
      </c>
      <c r="J555" s="34">
        <v>0.99956376505670663</v>
      </c>
      <c r="K555" s="34">
        <v>0.99950146131579942</v>
      </c>
      <c r="L555" s="34">
        <v>0.99943916145834222</v>
      </c>
      <c r="M555" s="34">
        <v>0.99937686548409332</v>
      </c>
      <c r="N555" s="34">
        <v>0.99931457339281049</v>
      </c>
      <c r="O555" s="34">
        <v>0.9992522851842518</v>
      </c>
      <c r="P555" s="34">
        <v>0.99919000085817533</v>
      </c>
      <c r="Q555" s="34">
        <v>0.99912772041433895</v>
      </c>
      <c r="R555" s="34">
        <v>0.99906544385250051</v>
      </c>
      <c r="S555" s="34">
        <v>0.99900317117241821</v>
      </c>
      <c r="T555" s="34">
        <v>0.99894090237385014</v>
      </c>
      <c r="U555" s="34">
        <v>0.99887863745655447</v>
      </c>
      <c r="V555" s="34">
        <v>0.99881637642028875</v>
      </c>
      <c r="W555" s="34">
        <v>0.99875411926481172</v>
      </c>
      <c r="X555" s="34">
        <v>0.99869186598988102</v>
      </c>
      <c r="Y555" s="34">
        <v>0.99862961659525507</v>
      </c>
      <c r="Z555" s="34">
        <v>0.99856737108069182</v>
      </c>
      <c r="AA555" s="34">
        <v>0.99850512944594971</v>
      </c>
      <c r="AB555" s="34">
        <v>0.99844289169078648</v>
      </c>
      <c r="AC555" s="34">
        <v>0.99838065781496055</v>
      </c>
      <c r="AD555" s="34">
        <v>0.9983184278182301</v>
      </c>
      <c r="AE555" s="34">
        <v>0.99825620170035334</v>
      </c>
      <c r="AF555" s="34">
        <v>0.99819397946108868</v>
      </c>
      <c r="AG555" s="34">
        <v>0.99813176110019375</v>
      </c>
      <c r="AH555" s="34">
        <v>0.99806954661742753</v>
      </c>
      <c r="AI555" s="34">
        <v>0.99800733601254787</v>
      </c>
      <c r="AJ555" s="34">
        <v>0.99794512928531343</v>
      </c>
      <c r="AK555" s="34">
        <v>0.99788292643548193</v>
      </c>
      <c r="AL555" s="34">
        <v>0.99782072746281236</v>
      </c>
      <c r="AM555" s="34">
        <v>0.99775853236706247</v>
      </c>
      <c r="AN555" s="34">
        <v>0.99769634114799088</v>
      </c>
      <c r="AO555" s="34">
        <v>0.99763415380535614</v>
      </c>
      <c r="AP555" s="34">
        <v>0.99757197033891631</v>
      </c>
      <c r="AQ555" s="34">
        <v>0.99750979074842983</v>
      </c>
      <c r="AR555" s="34">
        <v>0.99744761503365498</v>
      </c>
      <c r="AS555" s="34">
        <v>0.99738544319435074</v>
      </c>
      <c r="AT555" s="34">
        <v>0.99732327523027486</v>
      </c>
      <c r="AU555" s="34">
        <v>0.99726111114118621</v>
      </c>
      <c r="AV555" s="34">
        <v>0.9971989509268433</v>
      </c>
      <c r="AW555" s="34">
        <v>0.99713679458700422</v>
      </c>
      <c r="AX555" s="34">
        <v>0.99707464212142793</v>
      </c>
      <c r="AY555" s="34">
        <v>0.99701249352987276</v>
      </c>
      <c r="AZ555" s="34">
        <v>0.99695034881209699</v>
      </c>
      <c r="BA555" s="34">
        <v>0.99688820796785971</v>
      </c>
      <c r="BB555" s="34">
        <v>0.99682607099691889</v>
      </c>
      <c r="BC555" s="34">
        <v>0.9967639378990335</v>
      </c>
      <c r="BD555" s="34">
        <v>0.99670180867396196</v>
      </c>
      <c r="BE555" s="34">
        <v>0.99663968332146291</v>
      </c>
      <c r="BF555" s="34">
        <v>0.99657756184129487</v>
      </c>
      <c r="BG555" s="34">
        <v>0.99651544423321681</v>
      </c>
      <c r="BH555" s="34">
        <v>0.99645333049698681</v>
      </c>
      <c r="BI555" s="34">
        <v>0.99639122063236407</v>
      </c>
      <c r="BJ555" s="34">
        <v>0.99632911463910701</v>
      </c>
      <c r="BK555" s="34">
        <v>0.99626701251697447</v>
      </c>
      <c r="BL555" s="34">
        <v>0.99620491426572511</v>
      </c>
      <c r="BM555" s="34">
        <v>0.99614281988511755</v>
      </c>
      <c r="BN555" s="34">
        <v>0.99608072937491055</v>
      </c>
      <c r="BO555" s="34">
        <v>0.99601864273486307</v>
      </c>
      <c r="BP555" s="34">
        <v>0.99595655996473353</v>
      </c>
      <c r="BQ555" s="34">
        <v>0.99589448106428102</v>
      </c>
      <c r="BR555" s="34">
        <v>0.99583240603326406</v>
      </c>
      <c r="BS555" s="34">
        <v>0.99577033487144184</v>
      </c>
      <c r="BT555" s="34">
        <v>0.99570826757857278</v>
      </c>
      <c r="BU555" s="34">
        <v>0.99564620415441618</v>
      </c>
      <c r="BV555" s="34">
        <v>0.99558414459873046</v>
      </c>
      <c r="BW555" s="34">
        <v>0.99552208891127458</v>
      </c>
      <c r="BX555" s="34">
        <v>0.99546003709180764</v>
      </c>
      <c r="BY555" s="34">
        <v>0.99539798914008859</v>
      </c>
      <c r="BZ555" s="34">
        <v>0.99533594505587586</v>
      </c>
      <c r="CA555" s="34">
        <v>0.99527390483892897</v>
      </c>
      <c r="CB555" s="34">
        <v>0.99521186848900656</v>
      </c>
      <c r="CC555" s="34">
        <v>0.99514983600586759</v>
      </c>
      <c r="CD555" s="34">
        <v>0.99508780738927105</v>
      </c>
      <c r="CE555" s="34">
        <v>0.99502578263897612</v>
      </c>
      <c r="CF555" s="34">
        <v>0.99496376175474166</v>
      </c>
      <c r="CG555" s="34">
        <v>0.99490174473632664</v>
      </c>
      <c r="CH555" s="34">
        <v>0.99483973158349004</v>
      </c>
      <c r="CI555" s="34">
        <v>0.99477772229599115</v>
      </c>
      <c r="CJ555" s="34">
        <v>0.99471571687358906</v>
      </c>
      <c r="CK555" s="34">
        <v>0.99465371531604274</v>
      </c>
      <c r="CL555" s="34">
        <v>0.99459171762311116</v>
      </c>
      <c r="CM555" s="34">
        <v>0.9945297237945534</v>
      </c>
      <c r="CN555" s="34">
        <v>0.99446773383012899</v>
      </c>
      <c r="CO555" s="34">
        <v>0.99440574772959678</v>
      </c>
      <c r="CP555" s="34">
        <v>0.99434376549271597</v>
      </c>
      <c r="CQ555" s="34">
        <v>0.99428178711924564</v>
      </c>
      <c r="CR555" s="34">
        <v>0.99418882289425126</v>
      </c>
      <c r="CS555" s="34">
        <v>0.99409586736130684</v>
      </c>
      <c r="CT555" s="34">
        <v>0.99400292051959993</v>
      </c>
      <c r="CU555" s="34">
        <v>0.99390998236831796</v>
      </c>
      <c r="CV555" s="34">
        <v>0.99381705290664812</v>
      </c>
      <c r="CW555" s="34">
        <v>0.99372413213377797</v>
      </c>
      <c r="CX555" s="34">
        <v>0.99363122004889526</v>
      </c>
      <c r="CY555" s="34">
        <v>0.99353831665118764</v>
      </c>
      <c r="CZ555" s="34">
        <v>0.99344542193984309</v>
      </c>
      <c r="DA555" s="34">
        <v>0.99335253591404893</v>
      </c>
      <c r="DB555" s="34">
        <v>0.99325965857299336</v>
      </c>
    </row>
    <row r="556" spans="1:106" x14ac:dyDescent="0.2">
      <c r="A556" s="13">
        <f t="shared" ca="1" si="8"/>
        <v>45048</v>
      </c>
      <c r="B556" s="34">
        <v>1.0000623348172251</v>
      </c>
      <c r="C556" s="34">
        <v>1</v>
      </c>
      <c r="D556" s="34">
        <v>0.99993766906816206</v>
      </c>
      <c r="E556" s="34">
        <v>0.99987534202146944</v>
      </c>
      <c r="F556" s="34">
        <v>0.99981301885967966</v>
      </c>
      <c r="G556" s="34">
        <v>0.99975069958255058</v>
      </c>
      <c r="H556" s="34">
        <v>0.99968838418983996</v>
      </c>
      <c r="I556" s="34">
        <v>0.9996260726813061</v>
      </c>
      <c r="J556" s="34">
        <v>0.99956376505670663</v>
      </c>
      <c r="K556" s="34">
        <v>0.99950146131579942</v>
      </c>
      <c r="L556" s="34">
        <v>0.99943916145834222</v>
      </c>
      <c r="M556" s="34">
        <v>0.99937686548409332</v>
      </c>
      <c r="N556" s="34">
        <v>0.99931457339281049</v>
      </c>
      <c r="O556" s="34">
        <v>0.9992522851842518</v>
      </c>
      <c r="P556" s="34">
        <v>0.99919000085817533</v>
      </c>
      <c r="Q556" s="34">
        <v>0.99912772041433895</v>
      </c>
      <c r="R556" s="34">
        <v>0.99906544385250051</v>
      </c>
      <c r="S556" s="34">
        <v>0.99900317117241821</v>
      </c>
      <c r="T556" s="34">
        <v>0.99894090237385014</v>
      </c>
      <c r="U556" s="34">
        <v>0.99887863745655447</v>
      </c>
      <c r="V556" s="34">
        <v>0.99881637642028875</v>
      </c>
      <c r="W556" s="34">
        <v>0.99875411926481172</v>
      </c>
      <c r="X556" s="34">
        <v>0.99869186598988102</v>
      </c>
      <c r="Y556" s="34">
        <v>0.99862961659525507</v>
      </c>
      <c r="Z556" s="34">
        <v>0.99856737108069182</v>
      </c>
      <c r="AA556" s="34">
        <v>0.99850512944594971</v>
      </c>
      <c r="AB556" s="34">
        <v>0.99844289169078648</v>
      </c>
      <c r="AC556" s="34">
        <v>0.99838065781496055</v>
      </c>
      <c r="AD556" s="34">
        <v>0.9983184278182301</v>
      </c>
      <c r="AE556" s="34">
        <v>0.99825620170035334</v>
      </c>
      <c r="AF556" s="34">
        <v>0.99819397946108868</v>
      </c>
      <c r="AG556" s="34">
        <v>0.99813176110019375</v>
      </c>
      <c r="AH556" s="34">
        <v>0.99806954661742753</v>
      </c>
      <c r="AI556" s="34">
        <v>0.99800733601254787</v>
      </c>
      <c r="AJ556" s="34">
        <v>0.99794512928531343</v>
      </c>
      <c r="AK556" s="34">
        <v>0.99788292643548193</v>
      </c>
      <c r="AL556" s="34">
        <v>0.99782072746281236</v>
      </c>
      <c r="AM556" s="34">
        <v>0.99775853236706247</v>
      </c>
      <c r="AN556" s="34">
        <v>0.99769634114799088</v>
      </c>
      <c r="AO556" s="34">
        <v>0.99763415380535614</v>
      </c>
      <c r="AP556" s="34">
        <v>0.99757197033891631</v>
      </c>
      <c r="AQ556" s="34">
        <v>0.99750979074842983</v>
      </c>
      <c r="AR556" s="34">
        <v>0.99744761503365498</v>
      </c>
      <c r="AS556" s="34">
        <v>0.99738544319435074</v>
      </c>
      <c r="AT556" s="34">
        <v>0.99732327523027486</v>
      </c>
      <c r="AU556" s="34">
        <v>0.99726111114118621</v>
      </c>
      <c r="AV556" s="34">
        <v>0.9971989509268433</v>
      </c>
      <c r="AW556" s="34">
        <v>0.99713679458700422</v>
      </c>
      <c r="AX556" s="34">
        <v>0.99707464212142793</v>
      </c>
      <c r="AY556" s="34">
        <v>0.99701249352987276</v>
      </c>
      <c r="AZ556" s="34">
        <v>0.99695034881209699</v>
      </c>
      <c r="BA556" s="34">
        <v>0.99688820796785971</v>
      </c>
      <c r="BB556" s="34">
        <v>0.99682607099691889</v>
      </c>
      <c r="BC556" s="34">
        <v>0.9967639378990335</v>
      </c>
      <c r="BD556" s="34">
        <v>0.99670180867396196</v>
      </c>
      <c r="BE556" s="34">
        <v>0.99663968332146291</v>
      </c>
      <c r="BF556" s="34">
        <v>0.99657756184129487</v>
      </c>
      <c r="BG556" s="34">
        <v>0.99651544423321681</v>
      </c>
      <c r="BH556" s="34">
        <v>0.99645333049698681</v>
      </c>
      <c r="BI556" s="34">
        <v>0.99639122063236407</v>
      </c>
      <c r="BJ556" s="34">
        <v>0.99632911463910701</v>
      </c>
      <c r="BK556" s="34">
        <v>0.99626701251697447</v>
      </c>
      <c r="BL556" s="34">
        <v>0.99620491426572511</v>
      </c>
      <c r="BM556" s="34">
        <v>0.99614281988511755</v>
      </c>
      <c r="BN556" s="34">
        <v>0.99608072937491055</v>
      </c>
      <c r="BO556" s="34">
        <v>0.99601864273486307</v>
      </c>
      <c r="BP556" s="34">
        <v>0.99595655996473353</v>
      </c>
      <c r="BQ556" s="34">
        <v>0.99589448106428102</v>
      </c>
      <c r="BR556" s="34">
        <v>0.99583240603326406</v>
      </c>
      <c r="BS556" s="34">
        <v>0.99577033487144184</v>
      </c>
      <c r="BT556" s="34">
        <v>0.99570826757857278</v>
      </c>
      <c r="BU556" s="34">
        <v>0.99564620415441618</v>
      </c>
      <c r="BV556" s="34">
        <v>0.99558414459873046</v>
      </c>
      <c r="BW556" s="34">
        <v>0.99552208891127458</v>
      </c>
      <c r="BX556" s="34">
        <v>0.99546003709180764</v>
      </c>
      <c r="BY556" s="34">
        <v>0.99539798914008859</v>
      </c>
      <c r="BZ556" s="34">
        <v>0.99533594505587586</v>
      </c>
      <c r="CA556" s="34">
        <v>0.99527390483892897</v>
      </c>
      <c r="CB556" s="34">
        <v>0.99521186848900656</v>
      </c>
      <c r="CC556" s="34">
        <v>0.99514983600586759</v>
      </c>
      <c r="CD556" s="34">
        <v>0.99508780738927105</v>
      </c>
      <c r="CE556" s="34">
        <v>0.99502578263897612</v>
      </c>
      <c r="CF556" s="34">
        <v>0.99496376175474166</v>
      </c>
      <c r="CG556" s="34">
        <v>0.99490174473632664</v>
      </c>
      <c r="CH556" s="34">
        <v>0.99483973158349004</v>
      </c>
      <c r="CI556" s="34">
        <v>0.99477772229599115</v>
      </c>
      <c r="CJ556" s="34">
        <v>0.99471571687358906</v>
      </c>
      <c r="CK556" s="34">
        <v>0.99465371531604274</v>
      </c>
      <c r="CL556" s="34">
        <v>0.99459171762311116</v>
      </c>
      <c r="CM556" s="34">
        <v>0.9945297237945534</v>
      </c>
      <c r="CN556" s="34">
        <v>0.99446773383012899</v>
      </c>
      <c r="CO556" s="34">
        <v>0.99440574772959678</v>
      </c>
      <c r="CP556" s="34">
        <v>0.99434376549271597</v>
      </c>
      <c r="CQ556" s="34">
        <v>0.99428178711924564</v>
      </c>
      <c r="CR556" s="34">
        <v>0.99418882289425126</v>
      </c>
      <c r="CS556" s="34">
        <v>0.99409586736130684</v>
      </c>
      <c r="CT556" s="34">
        <v>0.99400292051959993</v>
      </c>
      <c r="CU556" s="34">
        <v>0.99390998236831796</v>
      </c>
      <c r="CV556" s="34">
        <v>0.99381705290664812</v>
      </c>
      <c r="CW556" s="34">
        <v>0.99372413213377797</v>
      </c>
      <c r="CX556" s="34">
        <v>0.99363122004889526</v>
      </c>
      <c r="CY556" s="34">
        <v>0.99353831665118764</v>
      </c>
      <c r="CZ556" s="34">
        <v>0.99344542193984309</v>
      </c>
      <c r="DA556" s="34">
        <v>0.99335253591404893</v>
      </c>
      <c r="DB556" s="34">
        <v>0.99325965857299336</v>
      </c>
    </row>
    <row r="557" spans="1:106" x14ac:dyDescent="0.2">
      <c r="A557" s="13">
        <f t="shared" ca="1" si="8"/>
        <v>45049</v>
      </c>
      <c r="B557" s="34">
        <v>1.0000623348172251</v>
      </c>
      <c r="C557" s="34">
        <v>1</v>
      </c>
      <c r="D557" s="34">
        <v>0.99993766906816206</v>
      </c>
      <c r="E557" s="34">
        <v>0.99987534202146944</v>
      </c>
      <c r="F557" s="34">
        <v>0.99981301885967966</v>
      </c>
      <c r="G557" s="34">
        <v>0.99975069958255058</v>
      </c>
      <c r="H557" s="34">
        <v>0.99968838418983996</v>
      </c>
      <c r="I557" s="34">
        <v>0.9996260726813061</v>
      </c>
      <c r="J557" s="34">
        <v>0.99956376505670663</v>
      </c>
      <c r="K557" s="34">
        <v>0.99950146131579942</v>
      </c>
      <c r="L557" s="34">
        <v>0.99943916145834222</v>
      </c>
      <c r="M557" s="34">
        <v>0.99937686548409332</v>
      </c>
      <c r="N557" s="34">
        <v>0.99931457339281049</v>
      </c>
      <c r="O557" s="34">
        <v>0.9992522851842518</v>
      </c>
      <c r="P557" s="34">
        <v>0.99919000085817533</v>
      </c>
      <c r="Q557" s="34">
        <v>0.99912772041433895</v>
      </c>
      <c r="R557" s="34">
        <v>0.99906544385250051</v>
      </c>
      <c r="S557" s="34">
        <v>0.99900317117241821</v>
      </c>
      <c r="T557" s="34">
        <v>0.99894090237385014</v>
      </c>
      <c r="U557" s="34">
        <v>0.99887863745655447</v>
      </c>
      <c r="V557" s="34">
        <v>0.99881637642028875</v>
      </c>
      <c r="W557" s="34">
        <v>0.99875411926481172</v>
      </c>
      <c r="X557" s="34">
        <v>0.99869186598988102</v>
      </c>
      <c r="Y557" s="34">
        <v>0.99862961659525507</v>
      </c>
      <c r="Z557" s="34">
        <v>0.99856737108069182</v>
      </c>
      <c r="AA557" s="34">
        <v>0.99850512944594971</v>
      </c>
      <c r="AB557" s="34">
        <v>0.99844289169078648</v>
      </c>
      <c r="AC557" s="34">
        <v>0.99838065781496055</v>
      </c>
      <c r="AD557" s="34">
        <v>0.9983184278182301</v>
      </c>
      <c r="AE557" s="34">
        <v>0.99825620170035334</v>
      </c>
      <c r="AF557" s="34">
        <v>0.99819397946108868</v>
      </c>
      <c r="AG557" s="34">
        <v>0.99813176110019375</v>
      </c>
      <c r="AH557" s="34">
        <v>0.99806954661742753</v>
      </c>
      <c r="AI557" s="34">
        <v>0.99800733601254787</v>
      </c>
      <c r="AJ557" s="34">
        <v>0.99794512928531343</v>
      </c>
      <c r="AK557" s="34">
        <v>0.99788292643548193</v>
      </c>
      <c r="AL557" s="34">
        <v>0.99782072746281236</v>
      </c>
      <c r="AM557" s="34">
        <v>0.99775853236706247</v>
      </c>
      <c r="AN557" s="34">
        <v>0.99769634114799088</v>
      </c>
      <c r="AO557" s="34">
        <v>0.99763415380535614</v>
      </c>
      <c r="AP557" s="34">
        <v>0.99757197033891631</v>
      </c>
      <c r="AQ557" s="34">
        <v>0.99750979074842983</v>
      </c>
      <c r="AR557" s="34">
        <v>0.99744761503365498</v>
      </c>
      <c r="AS557" s="34">
        <v>0.99738544319435074</v>
      </c>
      <c r="AT557" s="34">
        <v>0.99732327523027486</v>
      </c>
      <c r="AU557" s="34">
        <v>0.99726111114118621</v>
      </c>
      <c r="AV557" s="34">
        <v>0.9971989509268433</v>
      </c>
      <c r="AW557" s="34">
        <v>0.99713679458700422</v>
      </c>
      <c r="AX557" s="34">
        <v>0.99707464212142793</v>
      </c>
      <c r="AY557" s="34">
        <v>0.99701249352987276</v>
      </c>
      <c r="AZ557" s="34">
        <v>0.99695034881209699</v>
      </c>
      <c r="BA557" s="34">
        <v>0.99688820796785971</v>
      </c>
      <c r="BB557" s="34">
        <v>0.99682607099691889</v>
      </c>
      <c r="BC557" s="34">
        <v>0.9967639378990335</v>
      </c>
      <c r="BD557" s="34">
        <v>0.99670180867396196</v>
      </c>
      <c r="BE557" s="34">
        <v>0.99663968332146291</v>
      </c>
      <c r="BF557" s="34">
        <v>0.99657756184129487</v>
      </c>
      <c r="BG557" s="34">
        <v>0.99651544423321681</v>
      </c>
      <c r="BH557" s="34">
        <v>0.99645333049698681</v>
      </c>
      <c r="BI557" s="34">
        <v>0.99639122063236407</v>
      </c>
      <c r="BJ557" s="34">
        <v>0.99632911463910701</v>
      </c>
      <c r="BK557" s="34">
        <v>0.99626701251697447</v>
      </c>
      <c r="BL557" s="34">
        <v>0.99620491426572511</v>
      </c>
      <c r="BM557" s="34">
        <v>0.99614281988511755</v>
      </c>
      <c r="BN557" s="34">
        <v>0.99608072937491055</v>
      </c>
      <c r="BO557" s="34">
        <v>0.99601864273486307</v>
      </c>
      <c r="BP557" s="34">
        <v>0.99595655996473353</v>
      </c>
      <c r="BQ557" s="34">
        <v>0.99589448106428102</v>
      </c>
      <c r="BR557" s="34">
        <v>0.99583240603326406</v>
      </c>
      <c r="BS557" s="34">
        <v>0.99577033487144184</v>
      </c>
      <c r="BT557" s="34">
        <v>0.99570826757857278</v>
      </c>
      <c r="BU557" s="34">
        <v>0.99564620415441618</v>
      </c>
      <c r="BV557" s="34">
        <v>0.99558414459873046</v>
      </c>
      <c r="BW557" s="34">
        <v>0.99552208891127458</v>
      </c>
      <c r="BX557" s="34">
        <v>0.99546003709180764</v>
      </c>
      <c r="BY557" s="34">
        <v>0.99539798914008859</v>
      </c>
      <c r="BZ557" s="34">
        <v>0.99533594505587586</v>
      </c>
      <c r="CA557" s="34">
        <v>0.99527390483892897</v>
      </c>
      <c r="CB557" s="34">
        <v>0.99521186848900656</v>
      </c>
      <c r="CC557" s="34">
        <v>0.99514983600586759</v>
      </c>
      <c r="CD557" s="34">
        <v>0.99508780738927105</v>
      </c>
      <c r="CE557" s="34">
        <v>0.99502578263897612</v>
      </c>
      <c r="CF557" s="34">
        <v>0.99496376175474166</v>
      </c>
      <c r="CG557" s="34">
        <v>0.99490174473632664</v>
      </c>
      <c r="CH557" s="34">
        <v>0.99483973158349004</v>
      </c>
      <c r="CI557" s="34">
        <v>0.99477772229599115</v>
      </c>
      <c r="CJ557" s="34">
        <v>0.99471571687358906</v>
      </c>
      <c r="CK557" s="34">
        <v>0.99465371531604274</v>
      </c>
      <c r="CL557" s="34">
        <v>0.99459171762311116</v>
      </c>
      <c r="CM557" s="34">
        <v>0.9945297237945534</v>
      </c>
      <c r="CN557" s="34">
        <v>0.99446773383012899</v>
      </c>
      <c r="CO557" s="34">
        <v>0.99440574772959678</v>
      </c>
      <c r="CP557" s="34">
        <v>0.99434376549271597</v>
      </c>
      <c r="CQ557" s="34">
        <v>0.99428178711924564</v>
      </c>
      <c r="CR557" s="34">
        <v>0.99418882289425126</v>
      </c>
      <c r="CS557" s="34">
        <v>0.99409586736130684</v>
      </c>
      <c r="CT557" s="34">
        <v>0.99400292051959993</v>
      </c>
      <c r="CU557" s="34">
        <v>0.99390998236831796</v>
      </c>
      <c r="CV557" s="34">
        <v>0.99381705290664812</v>
      </c>
      <c r="CW557" s="34">
        <v>0.99372413213377797</v>
      </c>
      <c r="CX557" s="34">
        <v>0.99363122004889526</v>
      </c>
      <c r="CY557" s="34">
        <v>0.99353831665118764</v>
      </c>
      <c r="CZ557" s="34">
        <v>0.99344542193984309</v>
      </c>
      <c r="DA557" s="34">
        <v>0.99335253591404893</v>
      </c>
      <c r="DB557" s="34">
        <v>0.99325965857299336</v>
      </c>
    </row>
    <row r="558" spans="1:106" x14ac:dyDescent="0.2">
      <c r="A558" s="13">
        <f t="shared" ca="1" si="8"/>
        <v>45050</v>
      </c>
      <c r="B558" s="34">
        <v>1.0000623348172251</v>
      </c>
      <c r="C558" s="34">
        <v>1</v>
      </c>
      <c r="D558" s="34">
        <v>0.99993766906816206</v>
      </c>
      <c r="E558" s="34">
        <v>0.99987534202146944</v>
      </c>
      <c r="F558" s="34">
        <v>0.99981301885967966</v>
      </c>
      <c r="G558" s="34">
        <v>0.99975069958255058</v>
      </c>
      <c r="H558" s="34">
        <v>0.99968838418983996</v>
      </c>
      <c r="I558" s="34">
        <v>0.9996260726813061</v>
      </c>
      <c r="J558" s="34">
        <v>0.99956376505670663</v>
      </c>
      <c r="K558" s="34">
        <v>0.99950146131579942</v>
      </c>
      <c r="L558" s="34">
        <v>0.99943916145834222</v>
      </c>
      <c r="M558" s="34">
        <v>0.99937686548409332</v>
      </c>
      <c r="N558" s="34">
        <v>0.99931457339281049</v>
      </c>
      <c r="O558" s="34">
        <v>0.9992522851842518</v>
      </c>
      <c r="P558" s="34">
        <v>0.99919000085817533</v>
      </c>
      <c r="Q558" s="34">
        <v>0.99912772041433895</v>
      </c>
      <c r="R558" s="34">
        <v>0.99906544385250051</v>
      </c>
      <c r="S558" s="34">
        <v>0.99900317117241821</v>
      </c>
      <c r="T558" s="34">
        <v>0.99894090237385014</v>
      </c>
      <c r="U558" s="34">
        <v>0.99887863745655447</v>
      </c>
      <c r="V558" s="34">
        <v>0.99881637642028875</v>
      </c>
      <c r="W558" s="34">
        <v>0.99875411926481172</v>
      </c>
      <c r="X558" s="34">
        <v>0.99869186598988102</v>
      </c>
      <c r="Y558" s="34">
        <v>0.99862961659525507</v>
      </c>
      <c r="Z558" s="34">
        <v>0.99856737108069182</v>
      </c>
      <c r="AA558" s="34">
        <v>0.99850512944594971</v>
      </c>
      <c r="AB558" s="34">
        <v>0.99844289169078648</v>
      </c>
      <c r="AC558" s="34">
        <v>0.99838065781496055</v>
      </c>
      <c r="AD558" s="34">
        <v>0.9983184278182301</v>
      </c>
      <c r="AE558" s="34">
        <v>0.99825620170035334</v>
      </c>
      <c r="AF558" s="34">
        <v>0.99819397946108868</v>
      </c>
      <c r="AG558" s="34">
        <v>0.99813176110019375</v>
      </c>
      <c r="AH558" s="34">
        <v>0.99806954661742753</v>
      </c>
      <c r="AI558" s="34">
        <v>0.99800733601254787</v>
      </c>
      <c r="AJ558" s="34">
        <v>0.99794512928531343</v>
      </c>
      <c r="AK558" s="34">
        <v>0.99788292643548193</v>
      </c>
      <c r="AL558" s="34">
        <v>0.99782072746281236</v>
      </c>
      <c r="AM558" s="34">
        <v>0.99775853236706247</v>
      </c>
      <c r="AN558" s="34">
        <v>0.99769634114799088</v>
      </c>
      <c r="AO558" s="34">
        <v>0.99763415380535614</v>
      </c>
      <c r="AP558" s="34">
        <v>0.99757197033891631</v>
      </c>
      <c r="AQ558" s="34">
        <v>0.99750979074842983</v>
      </c>
      <c r="AR558" s="34">
        <v>0.99744761503365498</v>
      </c>
      <c r="AS558" s="34">
        <v>0.99738544319435074</v>
      </c>
      <c r="AT558" s="34">
        <v>0.99732327523027486</v>
      </c>
      <c r="AU558" s="34">
        <v>0.99726111114118621</v>
      </c>
      <c r="AV558" s="34">
        <v>0.9971989509268433</v>
      </c>
      <c r="AW558" s="34">
        <v>0.99713679458700422</v>
      </c>
      <c r="AX558" s="34">
        <v>0.99707464212142793</v>
      </c>
      <c r="AY558" s="34">
        <v>0.99701249352987276</v>
      </c>
      <c r="AZ558" s="34">
        <v>0.99695034881209699</v>
      </c>
      <c r="BA558" s="34">
        <v>0.99688820796785971</v>
      </c>
      <c r="BB558" s="34">
        <v>0.99682607099691889</v>
      </c>
      <c r="BC558" s="34">
        <v>0.9967639378990335</v>
      </c>
      <c r="BD558" s="34">
        <v>0.99670180867396196</v>
      </c>
      <c r="BE558" s="34">
        <v>0.99663968332146291</v>
      </c>
      <c r="BF558" s="34">
        <v>0.99657756184129487</v>
      </c>
      <c r="BG558" s="34">
        <v>0.99651544423321681</v>
      </c>
      <c r="BH558" s="34">
        <v>0.99645333049698681</v>
      </c>
      <c r="BI558" s="34">
        <v>0.99639122063236407</v>
      </c>
      <c r="BJ558" s="34">
        <v>0.99632911463910701</v>
      </c>
      <c r="BK558" s="34">
        <v>0.99626701251697447</v>
      </c>
      <c r="BL558" s="34">
        <v>0.99620491426572511</v>
      </c>
      <c r="BM558" s="34">
        <v>0.99614281988511755</v>
      </c>
      <c r="BN558" s="34">
        <v>0.99608072937491055</v>
      </c>
      <c r="BO558" s="34">
        <v>0.99601864273486307</v>
      </c>
      <c r="BP558" s="34">
        <v>0.99595655996473353</v>
      </c>
      <c r="BQ558" s="34">
        <v>0.99589448106428102</v>
      </c>
      <c r="BR558" s="34">
        <v>0.99583240603326406</v>
      </c>
      <c r="BS558" s="34">
        <v>0.99577033487144184</v>
      </c>
      <c r="BT558" s="34">
        <v>0.99570826757857278</v>
      </c>
      <c r="BU558" s="34">
        <v>0.99564620415441618</v>
      </c>
      <c r="BV558" s="34">
        <v>0.99558414459873046</v>
      </c>
      <c r="BW558" s="34">
        <v>0.99552208891127458</v>
      </c>
      <c r="BX558" s="34">
        <v>0.99546003709180764</v>
      </c>
      <c r="BY558" s="34">
        <v>0.99539798914008859</v>
      </c>
      <c r="BZ558" s="34">
        <v>0.99533594505587586</v>
      </c>
      <c r="CA558" s="34">
        <v>0.99527390483892897</v>
      </c>
      <c r="CB558" s="34">
        <v>0.99521186848900656</v>
      </c>
      <c r="CC558" s="34">
        <v>0.99514983600586759</v>
      </c>
      <c r="CD558" s="34">
        <v>0.99508780738927105</v>
      </c>
      <c r="CE558" s="34">
        <v>0.99502578263897612</v>
      </c>
      <c r="CF558" s="34">
        <v>0.99496376175474166</v>
      </c>
      <c r="CG558" s="34">
        <v>0.99490174473632664</v>
      </c>
      <c r="CH558" s="34">
        <v>0.99483973158349004</v>
      </c>
      <c r="CI558" s="34">
        <v>0.99477772229599115</v>
      </c>
      <c r="CJ558" s="34">
        <v>0.99471571687358906</v>
      </c>
      <c r="CK558" s="34">
        <v>0.99465371531604274</v>
      </c>
      <c r="CL558" s="34">
        <v>0.99459171762311116</v>
      </c>
      <c r="CM558" s="34">
        <v>0.9945297237945534</v>
      </c>
      <c r="CN558" s="34">
        <v>0.99446773383012899</v>
      </c>
      <c r="CO558" s="34">
        <v>0.99440574772959678</v>
      </c>
      <c r="CP558" s="34">
        <v>0.99434376549271597</v>
      </c>
      <c r="CQ558" s="34">
        <v>0.99428178711924564</v>
      </c>
      <c r="CR558" s="34">
        <v>0.99418882289425126</v>
      </c>
      <c r="CS558" s="34">
        <v>0.99409586736130684</v>
      </c>
      <c r="CT558" s="34">
        <v>0.99400292051959993</v>
      </c>
      <c r="CU558" s="34">
        <v>0.99390998236831796</v>
      </c>
      <c r="CV558" s="34">
        <v>0.99381705290664812</v>
      </c>
      <c r="CW558" s="34">
        <v>0.99372413213377797</v>
      </c>
      <c r="CX558" s="34">
        <v>0.99363122004889526</v>
      </c>
      <c r="CY558" s="34">
        <v>0.99353831665118764</v>
      </c>
      <c r="CZ558" s="34">
        <v>0.99344542193984309</v>
      </c>
      <c r="DA558" s="34">
        <v>0.99335253591404893</v>
      </c>
      <c r="DB558" s="34">
        <v>0.99325965857299336</v>
      </c>
    </row>
    <row r="559" spans="1:106" x14ac:dyDescent="0.2">
      <c r="A559" s="13">
        <f t="shared" ca="1" si="8"/>
        <v>45051</v>
      </c>
      <c r="B559" s="34">
        <v>1.0000623348172251</v>
      </c>
      <c r="C559" s="34">
        <v>1</v>
      </c>
      <c r="D559" s="34">
        <v>0.99993766906816206</v>
      </c>
      <c r="E559" s="34">
        <v>0.99987534202146944</v>
      </c>
      <c r="F559" s="34">
        <v>0.99981301885967966</v>
      </c>
      <c r="G559" s="34">
        <v>0.99975069958255058</v>
      </c>
      <c r="H559" s="34">
        <v>0.99968838418983996</v>
      </c>
      <c r="I559" s="34">
        <v>0.9996260726813061</v>
      </c>
      <c r="J559" s="34">
        <v>0.99956376505670663</v>
      </c>
      <c r="K559" s="34">
        <v>0.99950146131579942</v>
      </c>
      <c r="L559" s="34">
        <v>0.99943916145834222</v>
      </c>
      <c r="M559" s="34">
        <v>0.99937686548409332</v>
      </c>
      <c r="N559" s="34">
        <v>0.99931457339281049</v>
      </c>
      <c r="O559" s="34">
        <v>0.9992522851842518</v>
      </c>
      <c r="P559" s="34">
        <v>0.99919000085817533</v>
      </c>
      <c r="Q559" s="34">
        <v>0.99912772041433895</v>
      </c>
      <c r="R559" s="34">
        <v>0.99906544385250051</v>
      </c>
      <c r="S559" s="34">
        <v>0.99900317117241821</v>
      </c>
      <c r="T559" s="34">
        <v>0.99894090237385014</v>
      </c>
      <c r="U559" s="34">
        <v>0.99887863745655447</v>
      </c>
      <c r="V559" s="34">
        <v>0.99881637642028875</v>
      </c>
      <c r="W559" s="34">
        <v>0.99875411926481172</v>
      </c>
      <c r="X559" s="34">
        <v>0.99869186598988102</v>
      </c>
      <c r="Y559" s="34">
        <v>0.99862961659525507</v>
      </c>
      <c r="Z559" s="34">
        <v>0.99856737108069182</v>
      </c>
      <c r="AA559" s="34">
        <v>0.99850512944594971</v>
      </c>
      <c r="AB559" s="34">
        <v>0.99844289169078648</v>
      </c>
      <c r="AC559" s="34">
        <v>0.99838065781496055</v>
      </c>
      <c r="AD559" s="34">
        <v>0.9983184278182301</v>
      </c>
      <c r="AE559" s="34">
        <v>0.99825620170035334</v>
      </c>
      <c r="AF559" s="34">
        <v>0.99819397946108868</v>
      </c>
      <c r="AG559" s="34">
        <v>0.99813176110019375</v>
      </c>
      <c r="AH559" s="34">
        <v>0.99806954661742753</v>
      </c>
      <c r="AI559" s="34">
        <v>0.99800733601254787</v>
      </c>
      <c r="AJ559" s="34">
        <v>0.99794512928531343</v>
      </c>
      <c r="AK559" s="34">
        <v>0.99788292643548193</v>
      </c>
      <c r="AL559" s="34">
        <v>0.99782072746281236</v>
      </c>
      <c r="AM559" s="34">
        <v>0.99775853236706247</v>
      </c>
      <c r="AN559" s="34">
        <v>0.99769634114799088</v>
      </c>
      <c r="AO559" s="34">
        <v>0.99763415380535614</v>
      </c>
      <c r="AP559" s="34">
        <v>0.99757197033891631</v>
      </c>
      <c r="AQ559" s="34">
        <v>0.99750979074842983</v>
      </c>
      <c r="AR559" s="34">
        <v>0.99744761503365498</v>
      </c>
      <c r="AS559" s="34">
        <v>0.99738544319435074</v>
      </c>
      <c r="AT559" s="34">
        <v>0.99732327523027486</v>
      </c>
      <c r="AU559" s="34">
        <v>0.99726111114118621</v>
      </c>
      <c r="AV559" s="34">
        <v>0.9971989509268433</v>
      </c>
      <c r="AW559" s="34">
        <v>0.99713679458700422</v>
      </c>
      <c r="AX559" s="34">
        <v>0.99707464212142793</v>
      </c>
      <c r="AY559" s="34">
        <v>0.99701249352987276</v>
      </c>
      <c r="AZ559" s="34">
        <v>0.99695034881209699</v>
      </c>
      <c r="BA559" s="34">
        <v>0.99688820796785971</v>
      </c>
      <c r="BB559" s="34">
        <v>0.99682607099691889</v>
      </c>
      <c r="BC559" s="34">
        <v>0.9967639378990335</v>
      </c>
      <c r="BD559" s="34">
        <v>0.99670180867396196</v>
      </c>
      <c r="BE559" s="34">
        <v>0.99663968332146291</v>
      </c>
      <c r="BF559" s="34">
        <v>0.99657756184129487</v>
      </c>
      <c r="BG559" s="34">
        <v>0.99651544423321681</v>
      </c>
      <c r="BH559" s="34">
        <v>0.99645333049698681</v>
      </c>
      <c r="BI559" s="34">
        <v>0.99639122063236407</v>
      </c>
      <c r="BJ559" s="34">
        <v>0.99632911463910701</v>
      </c>
      <c r="BK559" s="34">
        <v>0.99626701251697447</v>
      </c>
      <c r="BL559" s="34">
        <v>0.99620491426572511</v>
      </c>
      <c r="BM559" s="34">
        <v>0.99614281988511755</v>
      </c>
      <c r="BN559" s="34">
        <v>0.99608072937491055</v>
      </c>
      <c r="BO559" s="34">
        <v>0.99601864273486307</v>
      </c>
      <c r="BP559" s="34">
        <v>0.99595655996473353</v>
      </c>
      <c r="BQ559" s="34">
        <v>0.99589448106428102</v>
      </c>
      <c r="BR559" s="34">
        <v>0.99583240603326406</v>
      </c>
      <c r="BS559" s="34">
        <v>0.99577033487144184</v>
      </c>
      <c r="BT559" s="34">
        <v>0.99570826757857278</v>
      </c>
      <c r="BU559" s="34">
        <v>0.99564620415441618</v>
      </c>
      <c r="BV559" s="34">
        <v>0.99558414459873046</v>
      </c>
      <c r="BW559" s="34">
        <v>0.99552208891127458</v>
      </c>
      <c r="BX559" s="34">
        <v>0.99546003709180764</v>
      </c>
      <c r="BY559" s="34">
        <v>0.99539798914008859</v>
      </c>
      <c r="BZ559" s="34">
        <v>0.99533594505587586</v>
      </c>
      <c r="CA559" s="34">
        <v>0.99527390483892897</v>
      </c>
      <c r="CB559" s="34">
        <v>0.99521186848900656</v>
      </c>
      <c r="CC559" s="34">
        <v>0.99514983600586759</v>
      </c>
      <c r="CD559" s="34">
        <v>0.99508780738927105</v>
      </c>
      <c r="CE559" s="34">
        <v>0.99502578263897612</v>
      </c>
      <c r="CF559" s="34">
        <v>0.99496376175474166</v>
      </c>
      <c r="CG559" s="34">
        <v>0.99490174473632664</v>
      </c>
      <c r="CH559" s="34">
        <v>0.99483973158349004</v>
      </c>
      <c r="CI559" s="34">
        <v>0.99477772229599115</v>
      </c>
      <c r="CJ559" s="34">
        <v>0.99471571687358906</v>
      </c>
      <c r="CK559" s="34">
        <v>0.99465371531604274</v>
      </c>
      <c r="CL559" s="34">
        <v>0.99459171762311116</v>
      </c>
      <c r="CM559" s="34">
        <v>0.9945297237945534</v>
      </c>
      <c r="CN559" s="34">
        <v>0.99446773383012899</v>
      </c>
      <c r="CO559" s="34">
        <v>0.99440574772959678</v>
      </c>
      <c r="CP559" s="34">
        <v>0.99434376549271597</v>
      </c>
      <c r="CQ559" s="34">
        <v>0.99428178711924564</v>
      </c>
      <c r="CR559" s="34">
        <v>0.99418882289425126</v>
      </c>
      <c r="CS559" s="34">
        <v>0.99409586736130684</v>
      </c>
      <c r="CT559" s="34">
        <v>0.99400292051959993</v>
      </c>
      <c r="CU559" s="34">
        <v>0.99390998236831796</v>
      </c>
      <c r="CV559" s="34">
        <v>0.99381705290664812</v>
      </c>
      <c r="CW559" s="34">
        <v>0.99372413213377797</v>
      </c>
      <c r="CX559" s="34">
        <v>0.99363122004889526</v>
      </c>
      <c r="CY559" s="34">
        <v>0.99353831665118764</v>
      </c>
      <c r="CZ559" s="34">
        <v>0.99344542193984309</v>
      </c>
      <c r="DA559" s="34">
        <v>0.99335253591404893</v>
      </c>
      <c r="DB559" s="34">
        <v>0.99325965857299336</v>
      </c>
    </row>
    <row r="560" spans="1:106" x14ac:dyDescent="0.2">
      <c r="A560" s="13">
        <f t="shared" ca="1" si="8"/>
        <v>45054</v>
      </c>
      <c r="B560" s="34">
        <v>1.0000623348172251</v>
      </c>
      <c r="C560" s="34">
        <v>1</v>
      </c>
      <c r="D560" s="34">
        <v>0.99993766906816206</v>
      </c>
      <c r="E560" s="34">
        <v>0.99987534202146944</v>
      </c>
      <c r="F560" s="34">
        <v>0.99981301885967966</v>
      </c>
      <c r="G560" s="34">
        <v>0.99975069958255058</v>
      </c>
      <c r="H560" s="34">
        <v>0.99968838418983996</v>
      </c>
      <c r="I560" s="34">
        <v>0.9996260726813061</v>
      </c>
      <c r="J560" s="34">
        <v>0.99956376505670663</v>
      </c>
      <c r="K560" s="34">
        <v>0.99950146131579942</v>
      </c>
      <c r="L560" s="34">
        <v>0.99943916145834222</v>
      </c>
      <c r="M560" s="34">
        <v>0.99937686548409332</v>
      </c>
      <c r="N560" s="34">
        <v>0.99931457339281049</v>
      </c>
      <c r="O560" s="34">
        <v>0.9992522851842518</v>
      </c>
      <c r="P560" s="34">
        <v>0.99919000085817533</v>
      </c>
      <c r="Q560" s="34">
        <v>0.99912772041433895</v>
      </c>
      <c r="R560" s="34">
        <v>0.99906544385250051</v>
      </c>
      <c r="S560" s="34">
        <v>0.99900317117241821</v>
      </c>
      <c r="T560" s="34">
        <v>0.99894090237385014</v>
      </c>
      <c r="U560" s="34">
        <v>0.99887863745655447</v>
      </c>
      <c r="V560" s="34">
        <v>0.99881637642028875</v>
      </c>
      <c r="W560" s="34">
        <v>0.99875411926481172</v>
      </c>
      <c r="X560" s="34">
        <v>0.99869186598988102</v>
      </c>
      <c r="Y560" s="34">
        <v>0.99862961659525507</v>
      </c>
      <c r="Z560" s="34">
        <v>0.99856737108069182</v>
      </c>
      <c r="AA560" s="34">
        <v>0.99850512944594971</v>
      </c>
      <c r="AB560" s="34">
        <v>0.99844289169078648</v>
      </c>
      <c r="AC560" s="34">
        <v>0.99838065781496055</v>
      </c>
      <c r="AD560" s="34">
        <v>0.9983184278182301</v>
      </c>
      <c r="AE560" s="34">
        <v>0.99825620170035334</v>
      </c>
      <c r="AF560" s="34">
        <v>0.99819397946108868</v>
      </c>
      <c r="AG560" s="34">
        <v>0.99813176110019375</v>
      </c>
      <c r="AH560" s="34">
        <v>0.99806954661742753</v>
      </c>
      <c r="AI560" s="34">
        <v>0.99800733601254787</v>
      </c>
      <c r="AJ560" s="34">
        <v>0.99794512928531343</v>
      </c>
      <c r="AK560" s="34">
        <v>0.99788292643548193</v>
      </c>
      <c r="AL560" s="34">
        <v>0.99782072746281236</v>
      </c>
      <c r="AM560" s="34">
        <v>0.99775853236706247</v>
      </c>
      <c r="AN560" s="34">
        <v>0.99769634114799088</v>
      </c>
      <c r="AO560" s="34">
        <v>0.99763415380535614</v>
      </c>
      <c r="AP560" s="34">
        <v>0.99757197033891631</v>
      </c>
      <c r="AQ560" s="34">
        <v>0.99750979074842983</v>
      </c>
      <c r="AR560" s="34">
        <v>0.99744761503365498</v>
      </c>
      <c r="AS560" s="34">
        <v>0.99738544319435074</v>
      </c>
      <c r="AT560" s="34">
        <v>0.99732327523027486</v>
      </c>
      <c r="AU560" s="34">
        <v>0.99726111114118621</v>
      </c>
      <c r="AV560" s="34">
        <v>0.9971989509268433</v>
      </c>
      <c r="AW560" s="34">
        <v>0.99713679458700422</v>
      </c>
      <c r="AX560" s="34">
        <v>0.99707464212142793</v>
      </c>
      <c r="AY560" s="34">
        <v>0.99701249352987276</v>
      </c>
      <c r="AZ560" s="34">
        <v>0.99695034881209699</v>
      </c>
      <c r="BA560" s="34">
        <v>0.99688820796785971</v>
      </c>
      <c r="BB560" s="34">
        <v>0.99682607099691889</v>
      </c>
      <c r="BC560" s="34">
        <v>0.9967639378990335</v>
      </c>
      <c r="BD560" s="34">
        <v>0.99670180867396196</v>
      </c>
      <c r="BE560" s="34">
        <v>0.99663968332146291</v>
      </c>
      <c r="BF560" s="34">
        <v>0.99657756184129487</v>
      </c>
      <c r="BG560" s="34">
        <v>0.99651544423321681</v>
      </c>
      <c r="BH560" s="34">
        <v>0.99645333049698681</v>
      </c>
      <c r="BI560" s="34">
        <v>0.99639122063236407</v>
      </c>
      <c r="BJ560" s="34">
        <v>0.99632911463910701</v>
      </c>
      <c r="BK560" s="34">
        <v>0.99626701251697447</v>
      </c>
      <c r="BL560" s="34">
        <v>0.99620491426572511</v>
      </c>
      <c r="BM560" s="34">
        <v>0.99614281988511755</v>
      </c>
      <c r="BN560" s="34">
        <v>0.99608072937491055</v>
      </c>
      <c r="BO560" s="34">
        <v>0.99601864273486307</v>
      </c>
      <c r="BP560" s="34">
        <v>0.99595655996473353</v>
      </c>
      <c r="BQ560" s="34">
        <v>0.99589448106428102</v>
      </c>
      <c r="BR560" s="34">
        <v>0.99583240603326406</v>
      </c>
      <c r="BS560" s="34">
        <v>0.99577033487144184</v>
      </c>
      <c r="BT560" s="34">
        <v>0.99570826757857278</v>
      </c>
      <c r="BU560" s="34">
        <v>0.99564620415441618</v>
      </c>
      <c r="BV560" s="34">
        <v>0.99558414459873046</v>
      </c>
      <c r="BW560" s="34">
        <v>0.99552208891127458</v>
      </c>
      <c r="BX560" s="34">
        <v>0.99546003709180764</v>
      </c>
      <c r="BY560" s="34">
        <v>0.99539798914008859</v>
      </c>
      <c r="BZ560" s="34">
        <v>0.99533594505587586</v>
      </c>
      <c r="CA560" s="34">
        <v>0.99527390483892897</v>
      </c>
      <c r="CB560" s="34">
        <v>0.99521186848900656</v>
      </c>
      <c r="CC560" s="34">
        <v>0.99514983600586759</v>
      </c>
      <c r="CD560" s="34">
        <v>0.99508780738927105</v>
      </c>
      <c r="CE560" s="34">
        <v>0.99502578263897612</v>
      </c>
      <c r="CF560" s="34">
        <v>0.99496376175474166</v>
      </c>
      <c r="CG560" s="34">
        <v>0.99490174473632664</v>
      </c>
      <c r="CH560" s="34">
        <v>0.99483973158349004</v>
      </c>
      <c r="CI560" s="34">
        <v>0.99477772229599115</v>
      </c>
      <c r="CJ560" s="34">
        <v>0.99471571687358906</v>
      </c>
      <c r="CK560" s="34">
        <v>0.99465371531604274</v>
      </c>
      <c r="CL560" s="34">
        <v>0.99459171762311116</v>
      </c>
      <c r="CM560" s="34">
        <v>0.9945297237945534</v>
      </c>
      <c r="CN560" s="34">
        <v>0.99446773383012899</v>
      </c>
      <c r="CO560" s="34">
        <v>0.99440574772959678</v>
      </c>
      <c r="CP560" s="34">
        <v>0.99434376549271597</v>
      </c>
      <c r="CQ560" s="34">
        <v>0.99428178711924564</v>
      </c>
      <c r="CR560" s="34">
        <v>0.99418882289425126</v>
      </c>
      <c r="CS560" s="34">
        <v>0.99409586736130684</v>
      </c>
      <c r="CT560" s="34">
        <v>0.99400292051959993</v>
      </c>
      <c r="CU560" s="34">
        <v>0.99390998236831796</v>
      </c>
      <c r="CV560" s="34">
        <v>0.99381705290664812</v>
      </c>
      <c r="CW560" s="34">
        <v>0.99372413213377797</v>
      </c>
      <c r="CX560" s="34">
        <v>0.99363122004889526</v>
      </c>
      <c r="CY560" s="34">
        <v>0.99353831665118764</v>
      </c>
      <c r="CZ560" s="34">
        <v>0.99344542193984309</v>
      </c>
      <c r="DA560" s="34">
        <v>0.99335253591404893</v>
      </c>
      <c r="DB560" s="34">
        <v>0.99325965857299336</v>
      </c>
    </row>
    <row r="561" spans="1:106" x14ac:dyDescent="0.2">
      <c r="A561" s="13">
        <f t="shared" ca="1" si="8"/>
        <v>45055</v>
      </c>
      <c r="B561" s="34">
        <v>1.0000623348172251</v>
      </c>
      <c r="C561" s="34">
        <v>1</v>
      </c>
      <c r="D561" s="34">
        <v>0.99993766906816206</v>
      </c>
      <c r="E561" s="34">
        <v>0.99987534202146944</v>
      </c>
      <c r="F561" s="34">
        <v>0.99981301885967966</v>
      </c>
      <c r="G561" s="34">
        <v>0.99975069958255058</v>
      </c>
      <c r="H561" s="34">
        <v>0.99968838418983996</v>
      </c>
      <c r="I561" s="34">
        <v>0.9996260726813061</v>
      </c>
      <c r="J561" s="34">
        <v>0.99956376505670663</v>
      </c>
      <c r="K561" s="34">
        <v>0.99950146131579942</v>
      </c>
      <c r="L561" s="34">
        <v>0.99943916145834222</v>
      </c>
      <c r="M561" s="34">
        <v>0.99937686548409332</v>
      </c>
      <c r="N561" s="34">
        <v>0.99931457339281049</v>
      </c>
      <c r="O561" s="34">
        <v>0.9992522851842518</v>
      </c>
      <c r="P561" s="34">
        <v>0.99919000085817533</v>
      </c>
      <c r="Q561" s="34">
        <v>0.99912772041433895</v>
      </c>
      <c r="R561" s="34">
        <v>0.99906544385250051</v>
      </c>
      <c r="S561" s="34">
        <v>0.99900317117241821</v>
      </c>
      <c r="T561" s="34">
        <v>0.99894090237385014</v>
      </c>
      <c r="U561" s="34">
        <v>0.99887863745655447</v>
      </c>
      <c r="V561" s="34">
        <v>0.99881637642028875</v>
      </c>
      <c r="W561" s="34">
        <v>0.99875411926481172</v>
      </c>
      <c r="X561" s="34">
        <v>0.99869186598988102</v>
      </c>
      <c r="Y561" s="34">
        <v>0.99862961659525507</v>
      </c>
      <c r="Z561" s="34">
        <v>0.99856737108069182</v>
      </c>
      <c r="AA561" s="34">
        <v>0.99850512944594971</v>
      </c>
      <c r="AB561" s="34">
        <v>0.99844289169078648</v>
      </c>
      <c r="AC561" s="34">
        <v>0.99838065781496055</v>
      </c>
      <c r="AD561" s="34">
        <v>0.9983184278182301</v>
      </c>
      <c r="AE561" s="34">
        <v>0.99825620170035334</v>
      </c>
      <c r="AF561" s="34">
        <v>0.99819397946108868</v>
      </c>
      <c r="AG561" s="34">
        <v>0.99813176110019375</v>
      </c>
      <c r="AH561" s="34">
        <v>0.99806954661742753</v>
      </c>
      <c r="AI561" s="34">
        <v>0.99800733601254787</v>
      </c>
      <c r="AJ561" s="34">
        <v>0.99794512928531343</v>
      </c>
      <c r="AK561" s="34">
        <v>0.99788292643548193</v>
      </c>
      <c r="AL561" s="34">
        <v>0.99782072746281236</v>
      </c>
      <c r="AM561" s="34">
        <v>0.99775853236706247</v>
      </c>
      <c r="AN561" s="34">
        <v>0.99769634114799088</v>
      </c>
      <c r="AO561" s="34">
        <v>0.99763415380535614</v>
      </c>
      <c r="AP561" s="34">
        <v>0.99757197033891631</v>
      </c>
      <c r="AQ561" s="34">
        <v>0.99750979074842983</v>
      </c>
      <c r="AR561" s="34">
        <v>0.99744761503365498</v>
      </c>
      <c r="AS561" s="34">
        <v>0.99738544319435074</v>
      </c>
      <c r="AT561" s="34">
        <v>0.99732327523027486</v>
      </c>
      <c r="AU561" s="34">
        <v>0.99726111114118621</v>
      </c>
      <c r="AV561" s="34">
        <v>0.9971989509268433</v>
      </c>
      <c r="AW561" s="34">
        <v>0.99713679458700422</v>
      </c>
      <c r="AX561" s="34">
        <v>0.99707464212142793</v>
      </c>
      <c r="AY561" s="34">
        <v>0.99701249352987276</v>
      </c>
      <c r="AZ561" s="34">
        <v>0.99695034881209699</v>
      </c>
      <c r="BA561" s="34">
        <v>0.99688820796785971</v>
      </c>
      <c r="BB561" s="34">
        <v>0.99682607099691889</v>
      </c>
      <c r="BC561" s="34">
        <v>0.9967639378990335</v>
      </c>
      <c r="BD561" s="34">
        <v>0.99670180867396196</v>
      </c>
      <c r="BE561" s="34">
        <v>0.99663968332146291</v>
      </c>
      <c r="BF561" s="34">
        <v>0.99657756184129487</v>
      </c>
      <c r="BG561" s="34">
        <v>0.99651544423321681</v>
      </c>
      <c r="BH561" s="34">
        <v>0.99645333049698681</v>
      </c>
      <c r="BI561" s="34">
        <v>0.99639122063236407</v>
      </c>
      <c r="BJ561" s="34">
        <v>0.99632911463910701</v>
      </c>
      <c r="BK561" s="34">
        <v>0.99626701251697447</v>
      </c>
      <c r="BL561" s="34">
        <v>0.99620491426572511</v>
      </c>
      <c r="BM561" s="34">
        <v>0.99614281988511755</v>
      </c>
      <c r="BN561" s="34">
        <v>0.99608072937491055</v>
      </c>
      <c r="BO561" s="34">
        <v>0.99601864273486307</v>
      </c>
      <c r="BP561" s="34">
        <v>0.99595655996473353</v>
      </c>
      <c r="BQ561" s="34">
        <v>0.99589448106428102</v>
      </c>
      <c r="BR561" s="34">
        <v>0.99583240603326406</v>
      </c>
      <c r="BS561" s="34">
        <v>0.99577033487144184</v>
      </c>
      <c r="BT561" s="34">
        <v>0.99570826757857278</v>
      </c>
      <c r="BU561" s="34">
        <v>0.99564620415441618</v>
      </c>
      <c r="BV561" s="34">
        <v>0.99558414459873046</v>
      </c>
      <c r="BW561" s="34">
        <v>0.99552208891127458</v>
      </c>
      <c r="BX561" s="34">
        <v>0.99546003709180764</v>
      </c>
      <c r="BY561" s="34">
        <v>0.99539798914008859</v>
      </c>
      <c r="BZ561" s="34">
        <v>0.99533594505587586</v>
      </c>
      <c r="CA561" s="34">
        <v>0.99527390483892897</v>
      </c>
      <c r="CB561" s="34">
        <v>0.99521186848900656</v>
      </c>
      <c r="CC561" s="34">
        <v>0.99514983600586759</v>
      </c>
      <c r="CD561" s="34">
        <v>0.99508780738927105</v>
      </c>
      <c r="CE561" s="34">
        <v>0.99502578263897612</v>
      </c>
      <c r="CF561" s="34">
        <v>0.99496376175474166</v>
      </c>
      <c r="CG561" s="34">
        <v>0.99490174473632664</v>
      </c>
      <c r="CH561" s="34">
        <v>0.99483973158349004</v>
      </c>
      <c r="CI561" s="34">
        <v>0.99477772229599115</v>
      </c>
      <c r="CJ561" s="34">
        <v>0.99471571687358906</v>
      </c>
      <c r="CK561" s="34">
        <v>0.99465371531604274</v>
      </c>
      <c r="CL561" s="34">
        <v>0.99459171762311116</v>
      </c>
      <c r="CM561" s="34">
        <v>0.9945297237945534</v>
      </c>
      <c r="CN561" s="34">
        <v>0.99446773383012899</v>
      </c>
      <c r="CO561" s="34">
        <v>0.99440574772959678</v>
      </c>
      <c r="CP561" s="34">
        <v>0.99434376549271597</v>
      </c>
      <c r="CQ561" s="34">
        <v>0.99428178711924564</v>
      </c>
      <c r="CR561" s="34">
        <v>0.99418882289425126</v>
      </c>
      <c r="CS561" s="34">
        <v>0.99409586736130684</v>
      </c>
      <c r="CT561" s="34">
        <v>0.99400292051959993</v>
      </c>
      <c r="CU561" s="34">
        <v>0.99390998236831796</v>
      </c>
      <c r="CV561" s="34">
        <v>0.99381705290664812</v>
      </c>
      <c r="CW561" s="34">
        <v>0.99372413213377797</v>
      </c>
      <c r="CX561" s="34">
        <v>0.99363122004889526</v>
      </c>
      <c r="CY561" s="34">
        <v>0.99353831665118764</v>
      </c>
      <c r="CZ561" s="34">
        <v>0.99344542193984309</v>
      </c>
      <c r="DA561" s="34">
        <v>0.99335253591404893</v>
      </c>
      <c r="DB561" s="34">
        <v>0.99325965857299336</v>
      </c>
    </row>
    <row r="562" spans="1:106" x14ac:dyDescent="0.2">
      <c r="A562" s="13">
        <f t="shared" ca="1" si="8"/>
        <v>45056</v>
      </c>
      <c r="B562" s="34">
        <v>1.0000623348172251</v>
      </c>
      <c r="C562" s="34">
        <v>1</v>
      </c>
      <c r="D562" s="34">
        <v>0.99993766906816206</v>
      </c>
      <c r="E562" s="34">
        <v>0.99987534202146944</v>
      </c>
      <c r="F562" s="34">
        <v>0.99981301885967966</v>
      </c>
      <c r="G562" s="34">
        <v>0.99975069958255058</v>
      </c>
      <c r="H562" s="34">
        <v>0.99968838418983996</v>
      </c>
      <c r="I562" s="34">
        <v>0.9996260726813061</v>
      </c>
      <c r="J562" s="34">
        <v>0.99956376505670663</v>
      </c>
      <c r="K562" s="34">
        <v>0.99950146131579942</v>
      </c>
      <c r="L562" s="34">
        <v>0.99943916145834222</v>
      </c>
      <c r="M562" s="34">
        <v>0.99937686548409332</v>
      </c>
      <c r="N562" s="34">
        <v>0.99931457339281049</v>
      </c>
      <c r="O562" s="34">
        <v>0.9992522851842518</v>
      </c>
      <c r="P562" s="34">
        <v>0.99919000085817533</v>
      </c>
      <c r="Q562" s="34">
        <v>0.99912772041433895</v>
      </c>
      <c r="R562" s="34">
        <v>0.99906544385250051</v>
      </c>
      <c r="S562" s="34">
        <v>0.99900317117241821</v>
      </c>
      <c r="T562" s="34">
        <v>0.99894090237385014</v>
      </c>
      <c r="U562" s="34">
        <v>0.99887863745655447</v>
      </c>
      <c r="V562" s="34">
        <v>0.99881637642028875</v>
      </c>
      <c r="W562" s="34">
        <v>0.99875411926481172</v>
      </c>
      <c r="X562" s="34">
        <v>0.99869186598988102</v>
      </c>
      <c r="Y562" s="34">
        <v>0.99862961659525507</v>
      </c>
      <c r="Z562" s="34">
        <v>0.99856737108069182</v>
      </c>
      <c r="AA562" s="34">
        <v>0.99850512944594971</v>
      </c>
      <c r="AB562" s="34">
        <v>0.99844289169078648</v>
      </c>
      <c r="AC562" s="34">
        <v>0.99838065781496055</v>
      </c>
      <c r="AD562" s="34">
        <v>0.9983184278182301</v>
      </c>
      <c r="AE562" s="34">
        <v>0.99825620170035334</v>
      </c>
      <c r="AF562" s="34">
        <v>0.99819397946108868</v>
      </c>
      <c r="AG562" s="34">
        <v>0.99813176110019375</v>
      </c>
      <c r="AH562" s="34">
        <v>0.99806954661742753</v>
      </c>
      <c r="AI562" s="34">
        <v>0.99800733601254787</v>
      </c>
      <c r="AJ562" s="34">
        <v>0.99794512928531343</v>
      </c>
      <c r="AK562" s="34">
        <v>0.99788292643548193</v>
      </c>
      <c r="AL562" s="34">
        <v>0.99782072746281236</v>
      </c>
      <c r="AM562" s="34">
        <v>0.99775853236706247</v>
      </c>
      <c r="AN562" s="34">
        <v>0.99769634114799088</v>
      </c>
      <c r="AO562" s="34">
        <v>0.99763415380535614</v>
      </c>
      <c r="AP562" s="34">
        <v>0.99757197033891631</v>
      </c>
      <c r="AQ562" s="34">
        <v>0.99750979074842983</v>
      </c>
      <c r="AR562" s="34">
        <v>0.99744761503365498</v>
      </c>
      <c r="AS562" s="34">
        <v>0.99738544319435074</v>
      </c>
      <c r="AT562" s="34">
        <v>0.99732327523027486</v>
      </c>
      <c r="AU562" s="34">
        <v>0.99726111114118621</v>
      </c>
      <c r="AV562" s="34">
        <v>0.9971989509268433</v>
      </c>
      <c r="AW562" s="34">
        <v>0.99713679458700422</v>
      </c>
      <c r="AX562" s="34">
        <v>0.99707464212142793</v>
      </c>
      <c r="AY562" s="34">
        <v>0.99701249352987276</v>
      </c>
      <c r="AZ562" s="34">
        <v>0.99695034881209699</v>
      </c>
      <c r="BA562" s="34">
        <v>0.99688820796785971</v>
      </c>
      <c r="BB562" s="34">
        <v>0.99682607099691889</v>
      </c>
      <c r="BC562" s="34">
        <v>0.9967639378990335</v>
      </c>
      <c r="BD562" s="34">
        <v>0.99670180867396196</v>
      </c>
      <c r="BE562" s="34">
        <v>0.99663968332146291</v>
      </c>
      <c r="BF562" s="34">
        <v>0.99657756184129487</v>
      </c>
      <c r="BG562" s="34">
        <v>0.99651544423321681</v>
      </c>
      <c r="BH562" s="34">
        <v>0.99645333049698681</v>
      </c>
      <c r="BI562" s="34">
        <v>0.99639122063236407</v>
      </c>
      <c r="BJ562" s="34">
        <v>0.99632911463910701</v>
      </c>
      <c r="BK562" s="34">
        <v>0.99626701251697447</v>
      </c>
      <c r="BL562" s="34">
        <v>0.99620491426572511</v>
      </c>
      <c r="BM562" s="34">
        <v>0.99614281988511755</v>
      </c>
      <c r="BN562" s="34">
        <v>0.99608072937491055</v>
      </c>
      <c r="BO562" s="34">
        <v>0.99601864273486307</v>
      </c>
      <c r="BP562" s="34">
        <v>0.99595655996473353</v>
      </c>
      <c r="BQ562" s="34">
        <v>0.99589448106428102</v>
      </c>
      <c r="BR562" s="34">
        <v>0.99583240603326406</v>
      </c>
      <c r="BS562" s="34">
        <v>0.99577033487144184</v>
      </c>
      <c r="BT562" s="34">
        <v>0.99570826757857278</v>
      </c>
      <c r="BU562" s="34">
        <v>0.99564620415441618</v>
      </c>
      <c r="BV562" s="34">
        <v>0.99558414459873046</v>
      </c>
      <c r="BW562" s="34">
        <v>0.99552208891127458</v>
      </c>
      <c r="BX562" s="34">
        <v>0.99546003709180764</v>
      </c>
      <c r="BY562" s="34">
        <v>0.99539798914008859</v>
      </c>
      <c r="BZ562" s="34">
        <v>0.99533594505587586</v>
      </c>
      <c r="CA562" s="34">
        <v>0.99527390483892897</v>
      </c>
      <c r="CB562" s="34">
        <v>0.99521186848900656</v>
      </c>
      <c r="CC562" s="34">
        <v>0.99514983600586759</v>
      </c>
      <c r="CD562" s="34">
        <v>0.99508780738927105</v>
      </c>
      <c r="CE562" s="34">
        <v>0.99502578263897612</v>
      </c>
      <c r="CF562" s="34">
        <v>0.99496376175474166</v>
      </c>
      <c r="CG562" s="34">
        <v>0.99490174473632664</v>
      </c>
      <c r="CH562" s="34">
        <v>0.99483973158349004</v>
      </c>
      <c r="CI562" s="34">
        <v>0.99477772229599115</v>
      </c>
      <c r="CJ562" s="34">
        <v>0.99471571687358906</v>
      </c>
      <c r="CK562" s="34">
        <v>0.99465371531604274</v>
      </c>
      <c r="CL562" s="34">
        <v>0.99459171762311116</v>
      </c>
      <c r="CM562" s="34">
        <v>0.9945297237945534</v>
      </c>
      <c r="CN562" s="34">
        <v>0.99446773383012899</v>
      </c>
      <c r="CO562" s="34">
        <v>0.99440574772959678</v>
      </c>
      <c r="CP562" s="34">
        <v>0.99434376549271597</v>
      </c>
      <c r="CQ562" s="34">
        <v>0.99428178711924564</v>
      </c>
      <c r="CR562" s="34">
        <v>0.99418882289425126</v>
      </c>
      <c r="CS562" s="34">
        <v>0.99409586736130684</v>
      </c>
      <c r="CT562" s="34">
        <v>0.99400292051959993</v>
      </c>
      <c r="CU562" s="34">
        <v>0.99390998236831796</v>
      </c>
      <c r="CV562" s="34">
        <v>0.99381705290664812</v>
      </c>
      <c r="CW562" s="34">
        <v>0.99372413213377797</v>
      </c>
      <c r="CX562" s="34">
        <v>0.99363122004889526</v>
      </c>
      <c r="CY562" s="34">
        <v>0.99353831665118764</v>
      </c>
      <c r="CZ562" s="34">
        <v>0.99344542193984309</v>
      </c>
      <c r="DA562" s="34">
        <v>0.99335253591404893</v>
      </c>
      <c r="DB562" s="34">
        <v>0.99325965857299336</v>
      </c>
    </row>
    <row r="563" spans="1:106" x14ac:dyDescent="0.2">
      <c r="A563" s="13">
        <f t="shared" ca="1" si="8"/>
        <v>45057</v>
      </c>
      <c r="B563" s="34">
        <v>1.0000623348172251</v>
      </c>
      <c r="C563" s="34">
        <v>1</v>
      </c>
      <c r="D563" s="34">
        <v>0.99993766906816206</v>
      </c>
      <c r="E563" s="34">
        <v>0.99987534202146944</v>
      </c>
      <c r="F563" s="34">
        <v>0.99981301885967966</v>
      </c>
      <c r="G563" s="34">
        <v>0.99975069958255058</v>
      </c>
      <c r="H563" s="34">
        <v>0.99968838418983996</v>
      </c>
      <c r="I563" s="34">
        <v>0.9996260726813061</v>
      </c>
      <c r="J563" s="34">
        <v>0.99956376505670663</v>
      </c>
      <c r="K563" s="34">
        <v>0.99950146131579942</v>
      </c>
      <c r="L563" s="34">
        <v>0.99943916145834222</v>
      </c>
      <c r="M563" s="34">
        <v>0.99937686548409332</v>
      </c>
      <c r="N563" s="34">
        <v>0.99931457339281049</v>
      </c>
      <c r="O563" s="34">
        <v>0.9992522851842518</v>
      </c>
      <c r="P563" s="34">
        <v>0.99919000085817533</v>
      </c>
      <c r="Q563" s="34">
        <v>0.99912772041433895</v>
      </c>
      <c r="R563" s="34">
        <v>0.99906544385250051</v>
      </c>
      <c r="S563" s="34">
        <v>0.99900317117241821</v>
      </c>
      <c r="T563" s="34">
        <v>0.99894090237385014</v>
      </c>
      <c r="U563" s="34">
        <v>0.99887863745655447</v>
      </c>
      <c r="V563" s="34">
        <v>0.99881637642028875</v>
      </c>
      <c r="W563" s="34">
        <v>0.99875411926481172</v>
      </c>
      <c r="X563" s="34">
        <v>0.99869186598988102</v>
      </c>
      <c r="Y563" s="34">
        <v>0.99862961659525507</v>
      </c>
      <c r="Z563" s="34">
        <v>0.99856737108069182</v>
      </c>
      <c r="AA563" s="34">
        <v>0.99850512944594971</v>
      </c>
      <c r="AB563" s="34">
        <v>0.99844289169078648</v>
      </c>
      <c r="AC563" s="34">
        <v>0.99838065781496055</v>
      </c>
      <c r="AD563" s="34">
        <v>0.9983184278182301</v>
      </c>
      <c r="AE563" s="34">
        <v>0.99825620170035334</v>
      </c>
      <c r="AF563" s="34">
        <v>0.99819397946108868</v>
      </c>
      <c r="AG563" s="34">
        <v>0.99813176110019375</v>
      </c>
      <c r="AH563" s="34">
        <v>0.99806954661742753</v>
      </c>
      <c r="AI563" s="34">
        <v>0.99800733601254787</v>
      </c>
      <c r="AJ563" s="34">
        <v>0.99794512928531343</v>
      </c>
      <c r="AK563" s="34">
        <v>0.99788292643548193</v>
      </c>
      <c r="AL563" s="34">
        <v>0.99782072746281236</v>
      </c>
      <c r="AM563" s="34">
        <v>0.99775853236706247</v>
      </c>
      <c r="AN563" s="34">
        <v>0.99769634114799088</v>
      </c>
      <c r="AO563" s="34">
        <v>0.99763415380535614</v>
      </c>
      <c r="AP563" s="34">
        <v>0.99757197033891631</v>
      </c>
      <c r="AQ563" s="34">
        <v>0.99750979074842983</v>
      </c>
      <c r="AR563" s="34">
        <v>0.99744761503365498</v>
      </c>
      <c r="AS563" s="34">
        <v>0.99738544319435074</v>
      </c>
      <c r="AT563" s="34">
        <v>0.99732327523027486</v>
      </c>
      <c r="AU563" s="34">
        <v>0.99726111114118621</v>
      </c>
      <c r="AV563" s="34">
        <v>0.9971989509268433</v>
      </c>
      <c r="AW563" s="34">
        <v>0.99713679458700422</v>
      </c>
      <c r="AX563" s="34">
        <v>0.99707464212142793</v>
      </c>
      <c r="AY563" s="34">
        <v>0.99701249352987276</v>
      </c>
      <c r="AZ563" s="34">
        <v>0.99695034881209699</v>
      </c>
      <c r="BA563" s="34">
        <v>0.99688820796785971</v>
      </c>
      <c r="BB563" s="34">
        <v>0.99682607099691889</v>
      </c>
      <c r="BC563" s="34">
        <v>0.9967639378990335</v>
      </c>
      <c r="BD563" s="34">
        <v>0.99670180867396196</v>
      </c>
      <c r="BE563" s="34">
        <v>0.99663968332146291</v>
      </c>
      <c r="BF563" s="34">
        <v>0.99657756184129487</v>
      </c>
      <c r="BG563" s="34">
        <v>0.99651544423321681</v>
      </c>
      <c r="BH563" s="34">
        <v>0.99645333049698681</v>
      </c>
      <c r="BI563" s="34">
        <v>0.99639122063236407</v>
      </c>
      <c r="BJ563" s="34">
        <v>0.99632911463910701</v>
      </c>
      <c r="BK563" s="34">
        <v>0.99626701251697447</v>
      </c>
      <c r="BL563" s="34">
        <v>0.99620491426572511</v>
      </c>
      <c r="BM563" s="34">
        <v>0.99614281988511755</v>
      </c>
      <c r="BN563" s="34">
        <v>0.99608072937491055</v>
      </c>
      <c r="BO563" s="34">
        <v>0.99601864273486307</v>
      </c>
      <c r="BP563" s="34">
        <v>0.99595655996473353</v>
      </c>
      <c r="BQ563" s="34">
        <v>0.99589448106428102</v>
      </c>
      <c r="BR563" s="34">
        <v>0.99583240603326406</v>
      </c>
      <c r="BS563" s="34">
        <v>0.99577033487144184</v>
      </c>
      <c r="BT563" s="34">
        <v>0.99570826757857278</v>
      </c>
      <c r="BU563" s="34">
        <v>0.99564620415441618</v>
      </c>
      <c r="BV563" s="34">
        <v>0.99558414459873046</v>
      </c>
      <c r="BW563" s="34">
        <v>0.99552208891127458</v>
      </c>
      <c r="BX563" s="34">
        <v>0.99546003709180764</v>
      </c>
      <c r="BY563" s="34">
        <v>0.99539798914008859</v>
      </c>
      <c r="BZ563" s="34">
        <v>0.99533594505587586</v>
      </c>
      <c r="CA563" s="34">
        <v>0.99527390483892897</v>
      </c>
      <c r="CB563" s="34">
        <v>0.99521186848900656</v>
      </c>
      <c r="CC563" s="34">
        <v>0.99514983600586759</v>
      </c>
      <c r="CD563" s="34">
        <v>0.99508780738927105</v>
      </c>
      <c r="CE563" s="34">
        <v>0.99502578263897612</v>
      </c>
      <c r="CF563" s="34">
        <v>0.99496376175474166</v>
      </c>
      <c r="CG563" s="34">
        <v>0.99490174473632664</v>
      </c>
      <c r="CH563" s="34">
        <v>0.99483973158349004</v>
      </c>
      <c r="CI563" s="34">
        <v>0.99477772229599115</v>
      </c>
      <c r="CJ563" s="34">
        <v>0.99471571687358906</v>
      </c>
      <c r="CK563" s="34">
        <v>0.99465371531604274</v>
      </c>
      <c r="CL563" s="34">
        <v>0.99459171762311116</v>
      </c>
      <c r="CM563" s="34">
        <v>0.9945297237945534</v>
      </c>
      <c r="CN563" s="34">
        <v>0.99446773383012899</v>
      </c>
      <c r="CO563" s="34">
        <v>0.99440574772959678</v>
      </c>
      <c r="CP563" s="34">
        <v>0.99434376549271597</v>
      </c>
      <c r="CQ563" s="34">
        <v>0.99428178711924564</v>
      </c>
      <c r="CR563" s="34">
        <v>0.99418882289425126</v>
      </c>
      <c r="CS563" s="34">
        <v>0.99409586736130684</v>
      </c>
      <c r="CT563" s="34">
        <v>0.99400292051959993</v>
      </c>
      <c r="CU563" s="34">
        <v>0.99390998236831796</v>
      </c>
      <c r="CV563" s="34">
        <v>0.99381705290664812</v>
      </c>
      <c r="CW563" s="34">
        <v>0.99372413213377797</v>
      </c>
      <c r="CX563" s="34">
        <v>0.99363122004889526</v>
      </c>
      <c r="CY563" s="34">
        <v>0.99353831665118764</v>
      </c>
      <c r="CZ563" s="34">
        <v>0.99344542193984309</v>
      </c>
      <c r="DA563" s="34">
        <v>0.99335253591404893</v>
      </c>
      <c r="DB563" s="34">
        <v>0.99325965857299336</v>
      </c>
    </row>
    <row r="564" spans="1:106" x14ac:dyDescent="0.2">
      <c r="A564" s="13">
        <f t="shared" ca="1" si="8"/>
        <v>45058</v>
      </c>
      <c r="B564" s="34">
        <v>1.0000623348172251</v>
      </c>
      <c r="C564" s="34">
        <v>1</v>
      </c>
      <c r="D564" s="34">
        <v>0.99993766906816206</v>
      </c>
      <c r="E564" s="34">
        <v>0.99987534202146944</v>
      </c>
      <c r="F564" s="34">
        <v>0.99981301885967966</v>
      </c>
      <c r="G564" s="34">
        <v>0.99975069958255058</v>
      </c>
      <c r="H564" s="34">
        <v>0.99968838418983996</v>
      </c>
      <c r="I564" s="34">
        <v>0.9996260726813061</v>
      </c>
      <c r="J564" s="34">
        <v>0.99956376505670663</v>
      </c>
      <c r="K564" s="34">
        <v>0.99950146131579942</v>
      </c>
      <c r="L564" s="34">
        <v>0.99943916145834222</v>
      </c>
      <c r="M564" s="34">
        <v>0.99937686548409332</v>
      </c>
      <c r="N564" s="34">
        <v>0.99931457339281049</v>
      </c>
      <c r="O564" s="34">
        <v>0.9992522851842518</v>
      </c>
      <c r="P564" s="34">
        <v>0.99919000085817533</v>
      </c>
      <c r="Q564" s="34">
        <v>0.99912772041433895</v>
      </c>
      <c r="R564" s="34">
        <v>0.99906544385250051</v>
      </c>
      <c r="S564" s="34">
        <v>0.99900317117241821</v>
      </c>
      <c r="T564" s="34">
        <v>0.99894090237385014</v>
      </c>
      <c r="U564" s="34">
        <v>0.99887863745655447</v>
      </c>
      <c r="V564" s="34">
        <v>0.99881637642028875</v>
      </c>
      <c r="W564" s="34">
        <v>0.99875411926481172</v>
      </c>
      <c r="X564" s="34">
        <v>0.99869186598988102</v>
      </c>
      <c r="Y564" s="34">
        <v>0.99862961659525507</v>
      </c>
      <c r="Z564" s="34">
        <v>0.99856737108069182</v>
      </c>
      <c r="AA564" s="34">
        <v>0.99850512944594971</v>
      </c>
      <c r="AB564" s="34">
        <v>0.99844289169078648</v>
      </c>
      <c r="AC564" s="34">
        <v>0.99838065781496055</v>
      </c>
      <c r="AD564" s="34">
        <v>0.9983184278182301</v>
      </c>
      <c r="AE564" s="34">
        <v>0.99825620170035334</v>
      </c>
      <c r="AF564" s="34">
        <v>0.99819397946108868</v>
      </c>
      <c r="AG564" s="34">
        <v>0.99813176110019375</v>
      </c>
      <c r="AH564" s="34">
        <v>0.99806954661742753</v>
      </c>
      <c r="AI564" s="34">
        <v>0.99800733601254787</v>
      </c>
      <c r="AJ564" s="34">
        <v>0.99794512928531343</v>
      </c>
      <c r="AK564" s="34">
        <v>0.99788292643548193</v>
      </c>
      <c r="AL564" s="34">
        <v>0.99782072746281236</v>
      </c>
      <c r="AM564" s="34">
        <v>0.99775853236706247</v>
      </c>
      <c r="AN564" s="34">
        <v>0.99769634114799088</v>
      </c>
      <c r="AO564" s="34">
        <v>0.99763415380535614</v>
      </c>
      <c r="AP564" s="34">
        <v>0.99757197033891631</v>
      </c>
      <c r="AQ564" s="34">
        <v>0.99750979074842983</v>
      </c>
      <c r="AR564" s="34">
        <v>0.99744761503365498</v>
      </c>
      <c r="AS564" s="34">
        <v>0.99738544319435074</v>
      </c>
      <c r="AT564" s="34">
        <v>0.99732327523027486</v>
      </c>
      <c r="AU564" s="34">
        <v>0.99726111114118621</v>
      </c>
      <c r="AV564" s="34">
        <v>0.9971989509268433</v>
      </c>
      <c r="AW564" s="34">
        <v>0.99713679458700422</v>
      </c>
      <c r="AX564" s="34">
        <v>0.99707464212142793</v>
      </c>
      <c r="AY564" s="34">
        <v>0.99701249352987276</v>
      </c>
      <c r="AZ564" s="34">
        <v>0.99695034881209699</v>
      </c>
      <c r="BA564" s="34">
        <v>0.99688820796785971</v>
      </c>
      <c r="BB564" s="34">
        <v>0.99682607099691889</v>
      </c>
      <c r="BC564" s="34">
        <v>0.9967639378990335</v>
      </c>
      <c r="BD564" s="34">
        <v>0.99670180867396196</v>
      </c>
      <c r="BE564" s="34">
        <v>0.99663968332146291</v>
      </c>
      <c r="BF564" s="34">
        <v>0.99657756184129487</v>
      </c>
      <c r="BG564" s="34">
        <v>0.99651544423321681</v>
      </c>
      <c r="BH564" s="34">
        <v>0.99645333049698681</v>
      </c>
      <c r="BI564" s="34">
        <v>0.99639122063236407</v>
      </c>
      <c r="BJ564" s="34">
        <v>0.99632911463910701</v>
      </c>
      <c r="BK564" s="34">
        <v>0.99626701251697447</v>
      </c>
      <c r="BL564" s="34">
        <v>0.99620491426572511</v>
      </c>
      <c r="BM564" s="34">
        <v>0.99614281988511755</v>
      </c>
      <c r="BN564" s="34">
        <v>0.99608072937491055</v>
      </c>
      <c r="BO564" s="34">
        <v>0.99601864273486307</v>
      </c>
      <c r="BP564" s="34">
        <v>0.99595655996473353</v>
      </c>
      <c r="BQ564" s="34">
        <v>0.99589448106428102</v>
      </c>
      <c r="BR564" s="34">
        <v>0.99583240603326406</v>
      </c>
      <c r="BS564" s="34">
        <v>0.99577033487144184</v>
      </c>
      <c r="BT564" s="34">
        <v>0.99570826757857278</v>
      </c>
      <c r="BU564" s="34">
        <v>0.99564620415441618</v>
      </c>
      <c r="BV564" s="34">
        <v>0.99558414459873046</v>
      </c>
      <c r="BW564" s="34">
        <v>0.99552208891127458</v>
      </c>
      <c r="BX564" s="34">
        <v>0.99546003709180764</v>
      </c>
      <c r="BY564" s="34">
        <v>0.99539798914008859</v>
      </c>
      <c r="BZ564" s="34">
        <v>0.99533594505587586</v>
      </c>
      <c r="CA564" s="34">
        <v>0.99527390483892897</v>
      </c>
      <c r="CB564" s="34">
        <v>0.99521186848900656</v>
      </c>
      <c r="CC564" s="34">
        <v>0.99514983600586759</v>
      </c>
      <c r="CD564" s="34">
        <v>0.99508780738927105</v>
      </c>
      <c r="CE564" s="34">
        <v>0.99502578263897612</v>
      </c>
      <c r="CF564" s="34">
        <v>0.99496376175474166</v>
      </c>
      <c r="CG564" s="34">
        <v>0.99490174473632664</v>
      </c>
      <c r="CH564" s="34">
        <v>0.99483973158349004</v>
      </c>
      <c r="CI564" s="34">
        <v>0.99477772229599115</v>
      </c>
      <c r="CJ564" s="34">
        <v>0.99471571687358906</v>
      </c>
      <c r="CK564" s="34">
        <v>0.99465371531604274</v>
      </c>
      <c r="CL564" s="34">
        <v>0.99459171762311116</v>
      </c>
      <c r="CM564" s="34">
        <v>0.9945297237945534</v>
      </c>
      <c r="CN564" s="34">
        <v>0.99446773383012899</v>
      </c>
      <c r="CO564" s="34">
        <v>0.99440574772959678</v>
      </c>
      <c r="CP564" s="34">
        <v>0.99434376549271597</v>
      </c>
      <c r="CQ564" s="34">
        <v>0.99428178711924564</v>
      </c>
      <c r="CR564" s="34">
        <v>0.99418882289425126</v>
      </c>
      <c r="CS564" s="34">
        <v>0.99409586736130684</v>
      </c>
      <c r="CT564" s="34">
        <v>0.99400292051959993</v>
      </c>
      <c r="CU564" s="34">
        <v>0.99390998236831796</v>
      </c>
      <c r="CV564" s="34">
        <v>0.99381705290664812</v>
      </c>
      <c r="CW564" s="34">
        <v>0.99372413213377797</v>
      </c>
      <c r="CX564" s="34">
        <v>0.99363122004889526</v>
      </c>
      <c r="CY564" s="34">
        <v>0.99353831665118764</v>
      </c>
      <c r="CZ564" s="34">
        <v>0.99344542193984309</v>
      </c>
      <c r="DA564" s="34">
        <v>0.99335253591404893</v>
      </c>
      <c r="DB564" s="34">
        <v>0.99325965857299336</v>
      </c>
    </row>
    <row r="565" spans="1:106" x14ac:dyDescent="0.2">
      <c r="A565" s="13">
        <f t="shared" ca="1" si="8"/>
        <v>45061</v>
      </c>
      <c r="B565" s="34">
        <v>1.0000623348172251</v>
      </c>
      <c r="C565" s="34">
        <v>1</v>
      </c>
      <c r="D565" s="34">
        <v>0.99993766906816206</v>
      </c>
      <c r="E565" s="34">
        <v>0.99987534202146944</v>
      </c>
      <c r="F565" s="34">
        <v>0.99981301885967966</v>
      </c>
      <c r="G565" s="34">
        <v>0.99975069958255058</v>
      </c>
      <c r="H565" s="34">
        <v>0.99968838418983996</v>
      </c>
      <c r="I565" s="34">
        <v>0.9996260726813061</v>
      </c>
      <c r="J565" s="34">
        <v>0.99956376505670663</v>
      </c>
      <c r="K565" s="34">
        <v>0.99950146131579942</v>
      </c>
      <c r="L565" s="34">
        <v>0.99943916145834222</v>
      </c>
      <c r="M565" s="34">
        <v>0.99937686548409332</v>
      </c>
      <c r="N565" s="34">
        <v>0.99931457339281049</v>
      </c>
      <c r="O565" s="34">
        <v>0.9992522851842518</v>
      </c>
      <c r="P565" s="34">
        <v>0.99919000085817533</v>
      </c>
      <c r="Q565" s="34">
        <v>0.99912772041433895</v>
      </c>
      <c r="R565" s="34">
        <v>0.99906544385250051</v>
      </c>
      <c r="S565" s="34">
        <v>0.99900317117241821</v>
      </c>
      <c r="T565" s="34">
        <v>0.99894090237385014</v>
      </c>
      <c r="U565" s="34">
        <v>0.99887863745655447</v>
      </c>
      <c r="V565" s="34">
        <v>0.99881637642028875</v>
      </c>
      <c r="W565" s="34">
        <v>0.99875411926481172</v>
      </c>
      <c r="X565" s="34">
        <v>0.99869186598988102</v>
      </c>
      <c r="Y565" s="34">
        <v>0.99862961659525507</v>
      </c>
      <c r="Z565" s="34">
        <v>0.99856737108069182</v>
      </c>
      <c r="AA565" s="34">
        <v>0.99850512944594971</v>
      </c>
      <c r="AB565" s="34">
        <v>0.99844289169078648</v>
      </c>
      <c r="AC565" s="34">
        <v>0.99838065781496055</v>
      </c>
      <c r="AD565" s="34">
        <v>0.9983184278182301</v>
      </c>
      <c r="AE565" s="34">
        <v>0.99825620170035334</v>
      </c>
      <c r="AF565" s="34">
        <v>0.99819397946108868</v>
      </c>
      <c r="AG565" s="34">
        <v>0.99813176110019375</v>
      </c>
      <c r="AH565" s="34">
        <v>0.99806954661742753</v>
      </c>
      <c r="AI565" s="34">
        <v>0.99800733601254787</v>
      </c>
      <c r="AJ565" s="34">
        <v>0.99794512928531343</v>
      </c>
      <c r="AK565" s="34">
        <v>0.99788292643548193</v>
      </c>
      <c r="AL565" s="34">
        <v>0.99782072746281236</v>
      </c>
      <c r="AM565" s="34">
        <v>0.99775853236706247</v>
      </c>
      <c r="AN565" s="34">
        <v>0.99769634114799088</v>
      </c>
      <c r="AO565" s="34">
        <v>0.99763415380535614</v>
      </c>
      <c r="AP565" s="34">
        <v>0.99757197033891631</v>
      </c>
      <c r="AQ565" s="34">
        <v>0.99750979074842983</v>
      </c>
      <c r="AR565" s="34">
        <v>0.99744761503365498</v>
      </c>
      <c r="AS565" s="34">
        <v>0.99738544319435074</v>
      </c>
      <c r="AT565" s="34">
        <v>0.99732327523027486</v>
      </c>
      <c r="AU565" s="34">
        <v>0.99726111114118621</v>
      </c>
      <c r="AV565" s="34">
        <v>0.9971989509268433</v>
      </c>
      <c r="AW565" s="34">
        <v>0.99713679458700422</v>
      </c>
      <c r="AX565" s="34">
        <v>0.99707464212142793</v>
      </c>
      <c r="AY565" s="34">
        <v>0.99701249352987276</v>
      </c>
      <c r="AZ565" s="34">
        <v>0.99695034881209699</v>
      </c>
      <c r="BA565" s="34">
        <v>0.99688820796785971</v>
      </c>
      <c r="BB565" s="34">
        <v>0.99682607099691889</v>
      </c>
      <c r="BC565" s="34">
        <v>0.9967639378990335</v>
      </c>
      <c r="BD565" s="34">
        <v>0.99670180867396196</v>
      </c>
      <c r="BE565" s="34">
        <v>0.99663968332146291</v>
      </c>
      <c r="BF565" s="34">
        <v>0.99657756184129487</v>
      </c>
      <c r="BG565" s="34">
        <v>0.99651544423321681</v>
      </c>
      <c r="BH565" s="34">
        <v>0.99645333049698681</v>
      </c>
      <c r="BI565" s="34">
        <v>0.99639122063236407</v>
      </c>
      <c r="BJ565" s="34">
        <v>0.99632911463910701</v>
      </c>
      <c r="BK565" s="34">
        <v>0.99626701251697447</v>
      </c>
      <c r="BL565" s="34">
        <v>0.99620491426572511</v>
      </c>
      <c r="BM565" s="34">
        <v>0.99614281988511755</v>
      </c>
      <c r="BN565" s="34">
        <v>0.99608072937491055</v>
      </c>
      <c r="BO565" s="34">
        <v>0.99601864273486307</v>
      </c>
      <c r="BP565" s="34">
        <v>0.99595655996473353</v>
      </c>
      <c r="BQ565" s="34">
        <v>0.99589448106428102</v>
      </c>
      <c r="BR565" s="34">
        <v>0.99583240603326406</v>
      </c>
      <c r="BS565" s="34">
        <v>0.99577033487144184</v>
      </c>
      <c r="BT565" s="34">
        <v>0.99570826757857278</v>
      </c>
      <c r="BU565" s="34">
        <v>0.99564620415441618</v>
      </c>
      <c r="BV565" s="34">
        <v>0.99558414459873046</v>
      </c>
      <c r="BW565" s="34">
        <v>0.99552208891127458</v>
      </c>
      <c r="BX565" s="34">
        <v>0.99546003709180764</v>
      </c>
      <c r="BY565" s="34">
        <v>0.99539798914008859</v>
      </c>
      <c r="BZ565" s="34">
        <v>0.99533594505587586</v>
      </c>
      <c r="CA565" s="34">
        <v>0.99527390483892897</v>
      </c>
      <c r="CB565" s="34">
        <v>0.99521186848900656</v>
      </c>
      <c r="CC565" s="34">
        <v>0.99514983600586759</v>
      </c>
      <c r="CD565" s="34">
        <v>0.99508780738927105</v>
      </c>
      <c r="CE565" s="34">
        <v>0.99502578263897612</v>
      </c>
      <c r="CF565" s="34">
        <v>0.99496376175474166</v>
      </c>
      <c r="CG565" s="34">
        <v>0.99490174473632664</v>
      </c>
      <c r="CH565" s="34">
        <v>0.99483973158349004</v>
      </c>
      <c r="CI565" s="34">
        <v>0.99477772229599115</v>
      </c>
      <c r="CJ565" s="34">
        <v>0.99471571687358906</v>
      </c>
      <c r="CK565" s="34">
        <v>0.99465371531604274</v>
      </c>
      <c r="CL565" s="34">
        <v>0.99459171762311116</v>
      </c>
      <c r="CM565" s="34">
        <v>0.9945297237945534</v>
      </c>
      <c r="CN565" s="34">
        <v>0.99446773383012899</v>
      </c>
      <c r="CO565" s="34">
        <v>0.99440574772959678</v>
      </c>
      <c r="CP565" s="34">
        <v>0.99434376549271597</v>
      </c>
      <c r="CQ565" s="34">
        <v>0.99428178711924564</v>
      </c>
      <c r="CR565" s="34">
        <v>0.99418882289425126</v>
      </c>
      <c r="CS565" s="34">
        <v>0.99409586736130684</v>
      </c>
      <c r="CT565" s="34">
        <v>0.99400292051959993</v>
      </c>
      <c r="CU565" s="34">
        <v>0.99390998236831796</v>
      </c>
      <c r="CV565" s="34">
        <v>0.99381705290664812</v>
      </c>
      <c r="CW565" s="34">
        <v>0.99372413213377797</v>
      </c>
      <c r="CX565" s="34">
        <v>0.99363122004889526</v>
      </c>
      <c r="CY565" s="34">
        <v>0.99353831665118764</v>
      </c>
      <c r="CZ565" s="34">
        <v>0.99344542193984309</v>
      </c>
      <c r="DA565" s="34">
        <v>0.99335253591404893</v>
      </c>
      <c r="DB565" s="34">
        <v>0.99325965857299336</v>
      </c>
    </row>
    <row r="566" spans="1:106" x14ac:dyDescent="0.2">
      <c r="A566" s="13">
        <f t="shared" ca="1" si="8"/>
        <v>45062</v>
      </c>
      <c r="B566" s="34">
        <v>1.0000623348172251</v>
      </c>
      <c r="C566" s="34">
        <v>1</v>
      </c>
      <c r="D566" s="34">
        <v>0.99993766906816206</v>
      </c>
      <c r="E566" s="34">
        <v>0.99987534202146944</v>
      </c>
      <c r="F566" s="34">
        <v>0.99981301885967966</v>
      </c>
      <c r="G566" s="34">
        <v>0.99975069958255058</v>
      </c>
      <c r="H566" s="34">
        <v>0.99968838418983996</v>
      </c>
      <c r="I566" s="34">
        <v>0.9996260726813061</v>
      </c>
      <c r="J566" s="34">
        <v>0.99956376505670663</v>
      </c>
      <c r="K566" s="34">
        <v>0.99950146131579942</v>
      </c>
      <c r="L566" s="34">
        <v>0.99943916145834222</v>
      </c>
      <c r="M566" s="34">
        <v>0.99937686548409332</v>
      </c>
      <c r="N566" s="34">
        <v>0.99931457339281049</v>
      </c>
      <c r="O566" s="34">
        <v>0.9992522851842518</v>
      </c>
      <c r="P566" s="34">
        <v>0.99919000085817533</v>
      </c>
      <c r="Q566" s="34">
        <v>0.99912772041433895</v>
      </c>
      <c r="R566" s="34">
        <v>0.99906544385250051</v>
      </c>
      <c r="S566" s="34">
        <v>0.99900317117241821</v>
      </c>
      <c r="T566" s="34">
        <v>0.99894090237385014</v>
      </c>
      <c r="U566" s="34">
        <v>0.99887863745655447</v>
      </c>
      <c r="V566" s="34">
        <v>0.99881637642028875</v>
      </c>
      <c r="W566" s="34">
        <v>0.99875411926481172</v>
      </c>
      <c r="X566" s="34">
        <v>0.99869186598988102</v>
      </c>
      <c r="Y566" s="34">
        <v>0.99862961659525507</v>
      </c>
      <c r="Z566" s="34">
        <v>0.99856737108069182</v>
      </c>
      <c r="AA566" s="34">
        <v>0.99850512944594971</v>
      </c>
      <c r="AB566" s="34">
        <v>0.99844289169078648</v>
      </c>
      <c r="AC566" s="34">
        <v>0.99838065781496055</v>
      </c>
      <c r="AD566" s="34">
        <v>0.9983184278182301</v>
      </c>
      <c r="AE566" s="34">
        <v>0.99825620170035334</v>
      </c>
      <c r="AF566" s="34">
        <v>0.99819397946108868</v>
      </c>
      <c r="AG566" s="34">
        <v>0.99813176110019375</v>
      </c>
      <c r="AH566" s="34">
        <v>0.99806954661742753</v>
      </c>
      <c r="AI566" s="34">
        <v>0.99800733601254787</v>
      </c>
      <c r="AJ566" s="34">
        <v>0.99794512928531343</v>
      </c>
      <c r="AK566" s="34">
        <v>0.99788292643548193</v>
      </c>
      <c r="AL566" s="34">
        <v>0.99782072746281236</v>
      </c>
      <c r="AM566" s="34">
        <v>0.99775853236706247</v>
      </c>
      <c r="AN566" s="34">
        <v>0.99769634114799088</v>
      </c>
      <c r="AO566" s="34">
        <v>0.99763415380535614</v>
      </c>
      <c r="AP566" s="34">
        <v>0.99757197033891631</v>
      </c>
      <c r="AQ566" s="34">
        <v>0.99750979074842983</v>
      </c>
      <c r="AR566" s="34">
        <v>0.99744761503365498</v>
      </c>
      <c r="AS566" s="34">
        <v>0.99738544319435074</v>
      </c>
      <c r="AT566" s="34">
        <v>0.99732327523027486</v>
      </c>
      <c r="AU566" s="34">
        <v>0.99726111114118621</v>
      </c>
      <c r="AV566" s="34">
        <v>0.9971989509268433</v>
      </c>
      <c r="AW566" s="34">
        <v>0.99713679458700422</v>
      </c>
      <c r="AX566" s="34">
        <v>0.99707464212142793</v>
      </c>
      <c r="AY566" s="34">
        <v>0.99701249352987276</v>
      </c>
      <c r="AZ566" s="34">
        <v>0.99695034881209699</v>
      </c>
      <c r="BA566" s="34">
        <v>0.99688820796785971</v>
      </c>
      <c r="BB566" s="34">
        <v>0.99682607099691889</v>
      </c>
      <c r="BC566" s="34">
        <v>0.9967639378990335</v>
      </c>
      <c r="BD566" s="34">
        <v>0.99670180867396196</v>
      </c>
      <c r="BE566" s="34">
        <v>0.99663968332146291</v>
      </c>
      <c r="BF566" s="34">
        <v>0.99657756184129487</v>
      </c>
      <c r="BG566" s="34">
        <v>0.99651544423321681</v>
      </c>
      <c r="BH566" s="34">
        <v>0.99645333049698681</v>
      </c>
      <c r="BI566" s="34">
        <v>0.99639122063236407</v>
      </c>
      <c r="BJ566" s="34">
        <v>0.99632911463910701</v>
      </c>
      <c r="BK566" s="34">
        <v>0.99626701251697447</v>
      </c>
      <c r="BL566" s="34">
        <v>0.99620491426572511</v>
      </c>
      <c r="BM566" s="34">
        <v>0.99614281988511755</v>
      </c>
      <c r="BN566" s="34">
        <v>0.99608072937491055</v>
      </c>
      <c r="BO566" s="34">
        <v>0.99601864273486307</v>
      </c>
      <c r="BP566" s="34">
        <v>0.99595655996473353</v>
      </c>
      <c r="BQ566" s="34">
        <v>0.99589448106428102</v>
      </c>
      <c r="BR566" s="34">
        <v>0.99583240603326406</v>
      </c>
      <c r="BS566" s="34">
        <v>0.99577033487144184</v>
      </c>
      <c r="BT566" s="34">
        <v>0.99570826757857278</v>
      </c>
      <c r="BU566" s="34">
        <v>0.99564620415441618</v>
      </c>
      <c r="BV566" s="34">
        <v>0.99558414459873046</v>
      </c>
      <c r="BW566" s="34">
        <v>0.99552208891127458</v>
      </c>
      <c r="BX566" s="34">
        <v>0.99546003709180764</v>
      </c>
      <c r="BY566" s="34">
        <v>0.99539798914008859</v>
      </c>
      <c r="BZ566" s="34">
        <v>0.99533594505587586</v>
      </c>
      <c r="CA566" s="34">
        <v>0.99527390483892897</v>
      </c>
      <c r="CB566" s="34">
        <v>0.99521186848900656</v>
      </c>
      <c r="CC566" s="34">
        <v>0.99514983600586759</v>
      </c>
      <c r="CD566" s="34">
        <v>0.99508780738927105</v>
      </c>
      <c r="CE566" s="34">
        <v>0.99502578263897612</v>
      </c>
      <c r="CF566" s="34">
        <v>0.99496376175474166</v>
      </c>
      <c r="CG566" s="34">
        <v>0.99490174473632664</v>
      </c>
      <c r="CH566" s="34">
        <v>0.99483973158349004</v>
      </c>
      <c r="CI566" s="34">
        <v>0.99477772229599115</v>
      </c>
      <c r="CJ566" s="34">
        <v>0.99471571687358906</v>
      </c>
      <c r="CK566" s="34">
        <v>0.99465371531604274</v>
      </c>
      <c r="CL566" s="34">
        <v>0.99459171762311116</v>
      </c>
      <c r="CM566" s="34">
        <v>0.9945297237945534</v>
      </c>
      <c r="CN566" s="34">
        <v>0.99446773383012899</v>
      </c>
      <c r="CO566" s="34">
        <v>0.99440574772959678</v>
      </c>
      <c r="CP566" s="34">
        <v>0.99434376549271597</v>
      </c>
      <c r="CQ566" s="34">
        <v>0.99428178711924564</v>
      </c>
      <c r="CR566" s="34">
        <v>0.99418882289425126</v>
      </c>
      <c r="CS566" s="34">
        <v>0.99409586736130684</v>
      </c>
      <c r="CT566" s="34">
        <v>0.99400292051959993</v>
      </c>
      <c r="CU566" s="34">
        <v>0.99390998236831796</v>
      </c>
      <c r="CV566" s="34">
        <v>0.99381705290664812</v>
      </c>
      <c r="CW566" s="34">
        <v>0.99372413213377797</v>
      </c>
      <c r="CX566" s="34">
        <v>0.99363122004889526</v>
      </c>
      <c r="CY566" s="34">
        <v>0.99353831665118764</v>
      </c>
      <c r="CZ566" s="34">
        <v>0.99344542193984309</v>
      </c>
      <c r="DA566" s="34">
        <v>0.99335253591404893</v>
      </c>
      <c r="DB566" s="34">
        <v>0.99325965857299336</v>
      </c>
    </row>
    <row r="567" spans="1:106" x14ac:dyDescent="0.2">
      <c r="A567" s="13">
        <f t="shared" ca="1" si="8"/>
        <v>45063</v>
      </c>
      <c r="B567" s="34">
        <v>1.0000623348172251</v>
      </c>
      <c r="C567" s="34">
        <v>1</v>
      </c>
      <c r="D567" s="34">
        <v>0.99993766906816206</v>
      </c>
      <c r="E567" s="34">
        <v>0.99987534202146944</v>
      </c>
      <c r="F567" s="34">
        <v>0.99981301885967966</v>
      </c>
      <c r="G567" s="34">
        <v>0.99975069958255058</v>
      </c>
      <c r="H567" s="34">
        <v>0.99968838418983996</v>
      </c>
      <c r="I567" s="34">
        <v>0.9996260726813061</v>
      </c>
      <c r="J567" s="34">
        <v>0.99956376505670663</v>
      </c>
      <c r="K567" s="34">
        <v>0.99950146131579942</v>
      </c>
      <c r="L567" s="34">
        <v>0.99943916145834222</v>
      </c>
      <c r="M567" s="34">
        <v>0.99937686548409332</v>
      </c>
      <c r="N567" s="34">
        <v>0.99931457339281049</v>
      </c>
      <c r="O567" s="34">
        <v>0.9992522851842518</v>
      </c>
      <c r="P567" s="34">
        <v>0.99919000085817533</v>
      </c>
      <c r="Q567" s="34">
        <v>0.99912772041433895</v>
      </c>
      <c r="R567" s="34">
        <v>0.99906544385250051</v>
      </c>
      <c r="S567" s="34">
        <v>0.99900317117241821</v>
      </c>
      <c r="T567" s="34">
        <v>0.99894090237385014</v>
      </c>
      <c r="U567" s="34">
        <v>0.99887863745655447</v>
      </c>
      <c r="V567" s="34">
        <v>0.99881637642028875</v>
      </c>
      <c r="W567" s="34">
        <v>0.99875411926481172</v>
      </c>
      <c r="X567" s="34">
        <v>0.99869186598988102</v>
      </c>
      <c r="Y567" s="34">
        <v>0.99862961659525507</v>
      </c>
      <c r="Z567" s="34">
        <v>0.99856737108069182</v>
      </c>
      <c r="AA567" s="34">
        <v>0.99850512944594971</v>
      </c>
      <c r="AB567" s="34">
        <v>0.99844289169078648</v>
      </c>
      <c r="AC567" s="34">
        <v>0.99838065781496055</v>
      </c>
      <c r="AD567" s="34">
        <v>0.9983184278182301</v>
      </c>
      <c r="AE567" s="34">
        <v>0.99825620170035334</v>
      </c>
      <c r="AF567" s="34">
        <v>0.99819397946108868</v>
      </c>
      <c r="AG567" s="34">
        <v>0.99813176110019375</v>
      </c>
      <c r="AH567" s="34">
        <v>0.99806954661742753</v>
      </c>
      <c r="AI567" s="34">
        <v>0.99800733601254787</v>
      </c>
      <c r="AJ567" s="34">
        <v>0.99794512928531343</v>
      </c>
      <c r="AK567" s="34">
        <v>0.99788292643548193</v>
      </c>
      <c r="AL567" s="34">
        <v>0.99782072746281236</v>
      </c>
      <c r="AM567" s="34">
        <v>0.99775853236706247</v>
      </c>
      <c r="AN567" s="34">
        <v>0.99769634114799088</v>
      </c>
      <c r="AO567" s="34">
        <v>0.99763415380535614</v>
      </c>
      <c r="AP567" s="34">
        <v>0.99757197033891631</v>
      </c>
      <c r="AQ567" s="34">
        <v>0.99750979074842983</v>
      </c>
      <c r="AR567" s="34">
        <v>0.99744761503365498</v>
      </c>
      <c r="AS567" s="34">
        <v>0.99738544319435074</v>
      </c>
      <c r="AT567" s="34">
        <v>0.99732327523027486</v>
      </c>
      <c r="AU567" s="34">
        <v>0.99726111114118621</v>
      </c>
      <c r="AV567" s="34">
        <v>0.9971989509268433</v>
      </c>
      <c r="AW567" s="34">
        <v>0.99713679458700422</v>
      </c>
      <c r="AX567" s="34">
        <v>0.99707464212142793</v>
      </c>
      <c r="AY567" s="34">
        <v>0.99701249352987276</v>
      </c>
      <c r="AZ567" s="34">
        <v>0.99695034881209699</v>
      </c>
      <c r="BA567" s="34">
        <v>0.99688820796785971</v>
      </c>
      <c r="BB567" s="34">
        <v>0.99682607099691889</v>
      </c>
      <c r="BC567" s="34">
        <v>0.9967639378990335</v>
      </c>
      <c r="BD567" s="34">
        <v>0.99670180867396196</v>
      </c>
      <c r="BE567" s="34">
        <v>0.99663968332146291</v>
      </c>
      <c r="BF567" s="34">
        <v>0.99657756184129487</v>
      </c>
      <c r="BG567" s="34">
        <v>0.99651544423321681</v>
      </c>
      <c r="BH567" s="34">
        <v>0.99645333049698681</v>
      </c>
      <c r="BI567" s="34">
        <v>0.99639122063236407</v>
      </c>
      <c r="BJ567" s="34">
        <v>0.99632911463910701</v>
      </c>
      <c r="BK567" s="34">
        <v>0.99626701251697447</v>
      </c>
      <c r="BL567" s="34">
        <v>0.99620491426572511</v>
      </c>
      <c r="BM567" s="34">
        <v>0.99614281988511755</v>
      </c>
      <c r="BN567" s="34">
        <v>0.99608072937491055</v>
      </c>
      <c r="BO567" s="34">
        <v>0.99601864273486307</v>
      </c>
      <c r="BP567" s="34">
        <v>0.99595655996473353</v>
      </c>
      <c r="BQ567" s="34">
        <v>0.99589448106428102</v>
      </c>
      <c r="BR567" s="34">
        <v>0.99583240603326406</v>
      </c>
      <c r="BS567" s="34">
        <v>0.99577033487144184</v>
      </c>
      <c r="BT567" s="34">
        <v>0.99570826757857278</v>
      </c>
      <c r="BU567" s="34">
        <v>0.99564620415441618</v>
      </c>
      <c r="BV567" s="34">
        <v>0.99558414459873046</v>
      </c>
      <c r="BW567" s="34">
        <v>0.99552208891127458</v>
      </c>
      <c r="BX567" s="34">
        <v>0.99546003709180764</v>
      </c>
      <c r="BY567" s="34">
        <v>0.99539798914008859</v>
      </c>
      <c r="BZ567" s="34">
        <v>0.99533594505587586</v>
      </c>
      <c r="CA567" s="34">
        <v>0.99527390483892897</v>
      </c>
      <c r="CB567" s="34">
        <v>0.99521186848900656</v>
      </c>
      <c r="CC567" s="34">
        <v>0.99514983600586759</v>
      </c>
      <c r="CD567" s="34">
        <v>0.99508780738927105</v>
      </c>
      <c r="CE567" s="34">
        <v>0.99502578263897612</v>
      </c>
      <c r="CF567" s="34">
        <v>0.99496376175474166</v>
      </c>
      <c r="CG567" s="34">
        <v>0.99490174473632664</v>
      </c>
      <c r="CH567" s="34">
        <v>0.99483973158349004</v>
      </c>
      <c r="CI567" s="34">
        <v>0.99477772229599115</v>
      </c>
      <c r="CJ567" s="34">
        <v>0.99471571687358906</v>
      </c>
      <c r="CK567" s="34">
        <v>0.99465371531604274</v>
      </c>
      <c r="CL567" s="34">
        <v>0.99459171762311116</v>
      </c>
      <c r="CM567" s="34">
        <v>0.9945297237945534</v>
      </c>
      <c r="CN567" s="34">
        <v>0.99446773383012899</v>
      </c>
      <c r="CO567" s="34">
        <v>0.99440574772959678</v>
      </c>
      <c r="CP567" s="34">
        <v>0.99434376549271597</v>
      </c>
      <c r="CQ567" s="34">
        <v>0.99428178711924564</v>
      </c>
      <c r="CR567" s="34">
        <v>0.99418882289425126</v>
      </c>
      <c r="CS567" s="34">
        <v>0.99409586736130684</v>
      </c>
      <c r="CT567" s="34">
        <v>0.99400292051959993</v>
      </c>
      <c r="CU567" s="34">
        <v>0.99390998236831796</v>
      </c>
      <c r="CV567" s="34">
        <v>0.99381705290664812</v>
      </c>
      <c r="CW567" s="34">
        <v>0.99372413213377797</v>
      </c>
      <c r="CX567" s="34">
        <v>0.99363122004889526</v>
      </c>
      <c r="CY567" s="34">
        <v>0.99353831665118764</v>
      </c>
      <c r="CZ567" s="34">
        <v>0.99344542193984309</v>
      </c>
      <c r="DA567" s="34">
        <v>0.99335253591404893</v>
      </c>
      <c r="DB567" s="34">
        <v>0.99325965857299336</v>
      </c>
    </row>
    <row r="568" spans="1:106" x14ac:dyDescent="0.2">
      <c r="A568" s="13">
        <f t="shared" ca="1" si="8"/>
        <v>45064</v>
      </c>
      <c r="B568" s="34">
        <v>1.0000623348172251</v>
      </c>
      <c r="C568" s="34">
        <v>1</v>
      </c>
      <c r="D568" s="34">
        <v>0.99993766906816206</v>
      </c>
      <c r="E568" s="34">
        <v>0.99987534202146944</v>
      </c>
      <c r="F568" s="34">
        <v>0.99981301885967966</v>
      </c>
      <c r="G568" s="34">
        <v>0.99975069958255058</v>
      </c>
      <c r="H568" s="34">
        <v>0.99968838418983996</v>
      </c>
      <c r="I568" s="34">
        <v>0.9996260726813061</v>
      </c>
      <c r="J568" s="34">
        <v>0.99956376505670663</v>
      </c>
      <c r="K568" s="34">
        <v>0.99950146131579942</v>
      </c>
      <c r="L568" s="34">
        <v>0.99943916145834222</v>
      </c>
      <c r="M568" s="34">
        <v>0.99937686548409332</v>
      </c>
      <c r="N568" s="34">
        <v>0.99931457339281049</v>
      </c>
      <c r="O568" s="34">
        <v>0.9992522851842518</v>
      </c>
      <c r="P568" s="34">
        <v>0.99919000085817533</v>
      </c>
      <c r="Q568" s="34">
        <v>0.99912772041433895</v>
      </c>
      <c r="R568" s="34">
        <v>0.99906544385250051</v>
      </c>
      <c r="S568" s="34">
        <v>0.99900317117241821</v>
      </c>
      <c r="T568" s="34">
        <v>0.99894090237385014</v>
      </c>
      <c r="U568" s="34">
        <v>0.99887863745655447</v>
      </c>
      <c r="V568" s="34">
        <v>0.99881637642028875</v>
      </c>
      <c r="W568" s="34">
        <v>0.99875411926481172</v>
      </c>
      <c r="X568" s="34">
        <v>0.99869186598988102</v>
      </c>
      <c r="Y568" s="34">
        <v>0.99862961659525507</v>
      </c>
      <c r="Z568" s="34">
        <v>0.99856737108069182</v>
      </c>
      <c r="AA568" s="34">
        <v>0.99850512944594971</v>
      </c>
      <c r="AB568" s="34">
        <v>0.99844289169078648</v>
      </c>
      <c r="AC568" s="34">
        <v>0.99838065781496055</v>
      </c>
      <c r="AD568" s="34">
        <v>0.9983184278182301</v>
      </c>
      <c r="AE568" s="34">
        <v>0.99825620170035334</v>
      </c>
      <c r="AF568" s="34">
        <v>0.99819397946108868</v>
      </c>
      <c r="AG568" s="34">
        <v>0.99813176110019375</v>
      </c>
      <c r="AH568" s="34">
        <v>0.99806954661742753</v>
      </c>
      <c r="AI568" s="34">
        <v>0.99800733601254787</v>
      </c>
      <c r="AJ568" s="34">
        <v>0.99794512928531343</v>
      </c>
      <c r="AK568" s="34">
        <v>0.99788292643548193</v>
      </c>
      <c r="AL568" s="34">
        <v>0.99782072746281236</v>
      </c>
      <c r="AM568" s="34">
        <v>0.99775853236706247</v>
      </c>
      <c r="AN568" s="34">
        <v>0.99769634114799088</v>
      </c>
      <c r="AO568" s="34">
        <v>0.99763415380535614</v>
      </c>
      <c r="AP568" s="34">
        <v>0.99757197033891631</v>
      </c>
      <c r="AQ568" s="34">
        <v>0.99750979074842983</v>
      </c>
      <c r="AR568" s="34">
        <v>0.99744761503365498</v>
      </c>
      <c r="AS568" s="34">
        <v>0.99738544319435074</v>
      </c>
      <c r="AT568" s="34">
        <v>0.99732327523027486</v>
      </c>
      <c r="AU568" s="34">
        <v>0.99726111114118621</v>
      </c>
      <c r="AV568" s="34">
        <v>0.9971989509268433</v>
      </c>
      <c r="AW568" s="34">
        <v>0.99713679458700422</v>
      </c>
      <c r="AX568" s="34">
        <v>0.99707464212142793</v>
      </c>
      <c r="AY568" s="34">
        <v>0.99701249352987276</v>
      </c>
      <c r="AZ568" s="34">
        <v>0.99695034881209699</v>
      </c>
      <c r="BA568" s="34">
        <v>0.99688820796785971</v>
      </c>
      <c r="BB568" s="34">
        <v>0.99682607099691889</v>
      </c>
      <c r="BC568" s="34">
        <v>0.9967639378990335</v>
      </c>
      <c r="BD568" s="34">
        <v>0.99670180867396196</v>
      </c>
      <c r="BE568" s="34">
        <v>0.99663968332146291</v>
      </c>
      <c r="BF568" s="34">
        <v>0.99657756184129487</v>
      </c>
      <c r="BG568" s="34">
        <v>0.99651544423321681</v>
      </c>
      <c r="BH568" s="34">
        <v>0.99645333049698681</v>
      </c>
      <c r="BI568" s="34">
        <v>0.99639122063236407</v>
      </c>
      <c r="BJ568" s="34">
        <v>0.99632911463910701</v>
      </c>
      <c r="BK568" s="34">
        <v>0.99626701251697447</v>
      </c>
      <c r="BL568" s="34">
        <v>0.99620491426572511</v>
      </c>
      <c r="BM568" s="34">
        <v>0.99614281988511755</v>
      </c>
      <c r="BN568" s="34">
        <v>0.99608072937491055</v>
      </c>
      <c r="BO568" s="34">
        <v>0.99601864273486307</v>
      </c>
      <c r="BP568" s="34">
        <v>0.99595655996473353</v>
      </c>
      <c r="BQ568" s="34">
        <v>0.99589448106428102</v>
      </c>
      <c r="BR568" s="34">
        <v>0.99583240603326406</v>
      </c>
      <c r="BS568" s="34">
        <v>0.99577033487144184</v>
      </c>
      <c r="BT568" s="34">
        <v>0.99570826757857278</v>
      </c>
      <c r="BU568" s="34">
        <v>0.99564620415441618</v>
      </c>
      <c r="BV568" s="34">
        <v>0.99558414459873046</v>
      </c>
      <c r="BW568" s="34">
        <v>0.99552208891127458</v>
      </c>
      <c r="BX568" s="34">
        <v>0.99546003709180764</v>
      </c>
      <c r="BY568" s="34">
        <v>0.99539798914008859</v>
      </c>
      <c r="BZ568" s="34">
        <v>0.99533594505587586</v>
      </c>
      <c r="CA568" s="34">
        <v>0.99527390483892897</v>
      </c>
      <c r="CB568" s="34">
        <v>0.99521186848900656</v>
      </c>
      <c r="CC568" s="34">
        <v>0.99514983600586759</v>
      </c>
      <c r="CD568" s="34">
        <v>0.99508780738927105</v>
      </c>
      <c r="CE568" s="34">
        <v>0.99502578263897612</v>
      </c>
      <c r="CF568" s="34">
        <v>0.99496376175474166</v>
      </c>
      <c r="CG568" s="34">
        <v>0.99490174473632664</v>
      </c>
      <c r="CH568" s="34">
        <v>0.99483973158349004</v>
      </c>
      <c r="CI568" s="34">
        <v>0.99477772229599115</v>
      </c>
      <c r="CJ568" s="34">
        <v>0.99471571687358906</v>
      </c>
      <c r="CK568" s="34">
        <v>0.99465371531604274</v>
      </c>
      <c r="CL568" s="34">
        <v>0.99459171762311116</v>
      </c>
      <c r="CM568" s="34">
        <v>0.9945297237945534</v>
      </c>
      <c r="CN568" s="34">
        <v>0.99446773383012899</v>
      </c>
      <c r="CO568" s="34">
        <v>0.99440574772959678</v>
      </c>
      <c r="CP568" s="34">
        <v>0.99434376549271597</v>
      </c>
      <c r="CQ568" s="34">
        <v>0.99428178711924564</v>
      </c>
      <c r="CR568" s="34">
        <v>0.99418882289425126</v>
      </c>
      <c r="CS568" s="34">
        <v>0.99409586736130684</v>
      </c>
      <c r="CT568" s="34">
        <v>0.99400292051959993</v>
      </c>
      <c r="CU568" s="34">
        <v>0.99390998236831796</v>
      </c>
      <c r="CV568" s="34">
        <v>0.99381705290664812</v>
      </c>
      <c r="CW568" s="34">
        <v>0.99372413213377797</v>
      </c>
      <c r="CX568" s="34">
        <v>0.99363122004889526</v>
      </c>
      <c r="CY568" s="34">
        <v>0.99353831665118764</v>
      </c>
      <c r="CZ568" s="34">
        <v>0.99344542193984309</v>
      </c>
      <c r="DA568" s="34">
        <v>0.99335253591404893</v>
      </c>
      <c r="DB568" s="34">
        <v>0.99325965857299336</v>
      </c>
    </row>
    <row r="569" spans="1:106" x14ac:dyDescent="0.2">
      <c r="A569" s="13">
        <f t="shared" ca="1" si="8"/>
        <v>45065</v>
      </c>
      <c r="B569" s="34">
        <v>1.0000623348172251</v>
      </c>
      <c r="C569" s="34">
        <v>1</v>
      </c>
      <c r="D569" s="34">
        <v>0.99993766906816206</v>
      </c>
      <c r="E569" s="34">
        <v>0.99987534202146944</v>
      </c>
      <c r="F569" s="34">
        <v>0.99981301885967966</v>
      </c>
      <c r="G569" s="34">
        <v>0.99975069958255058</v>
      </c>
      <c r="H569" s="34">
        <v>0.99968838418983996</v>
      </c>
      <c r="I569" s="34">
        <v>0.9996260726813061</v>
      </c>
      <c r="J569" s="34">
        <v>0.99956376505670663</v>
      </c>
      <c r="K569" s="34">
        <v>0.99950146131579942</v>
      </c>
      <c r="L569" s="34">
        <v>0.99943916145834222</v>
      </c>
      <c r="M569" s="34">
        <v>0.99937686548409332</v>
      </c>
      <c r="N569" s="34">
        <v>0.99931457339281049</v>
      </c>
      <c r="O569" s="34">
        <v>0.9992522851842518</v>
      </c>
      <c r="P569" s="34">
        <v>0.99919000085817533</v>
      </c>
      <c r="Q569" s="34">
        <v>0.99912772041433895</v>
      </c>
      <c r="R569" s="34">
        <v>0.99906544385250051</v>
      </c>
      <c r="S569" s="34">
        <v>0.99900317117241821</v>
      </c>
      <c r="T569" s="34">
        <v>0.99894090237385014</v>
      </c>
      <c r="U569" s="34">
        <v>0.99887863745655447</v>
      </c>
      <c r="V569" s="34">
        <v>0.99881637642028875</v>
      </c>
      <c r="W569" s="34">
        <v>0.99875411926481172</v>
      </c>
      <c r="X569" s="34">
        <v>0.99869186598988102</v>
      </c>
      <c r="Y569" s="34">
        <v>0.99862961659525507</v>
      </c>
      <c r="Z569" s="34">
        <v>0.99856737108069182</v>
      </c>
      <c r="AA569" s="34">
        <v>0.99850512944594971</v>
      </c>
      <c r="AB569" s="34">
        <v>0.99844289169078648</v>
      </c>
      <c r="AC569" s="34">
        <v>0.99838065781496055</v>
      </c>
      <c r="AD569" s="34">
        <v>0.9983184278182301</v>
      </c>
      <c r="AE569" s="34">
        <v>0.99825620170035334</v>
      </c>
      <c r="AF569" s="34">
        <v>0.99819397946108868</v>
      </c>
      <c r="AG569" s="34">
        <v>0.99813176110019375</v>
      </c>
      <c r="AH569" s="34">
        <v>0.99806954661742753</v>
      </c>
      <c r="AI569" s="34">
        <v>0.99800733601254787</v>
      </c>
      <c r="AJ569" s="34">
        <v>0.99794512928531343</v>
      </c>
      <c r="AK569" s="34">
        <v>0.99788292643548193</v>
      </c>
      <c r="AL569" s="34">
        <v>0.99782072746281236</v>
      </c>
      <c r="AM569" s="34">
        <v>0.99775853236706247</v>
      </c>
      <c r="AN569" s="34">
        <v>0.99769634114799088</v>
      </c>
      <c r="AO569" s="34">
        <v>0.99763415380535614</v>
      </c>
      <c r="AP569" s="34">
        <v>0.99757197033891631</v>
      </c>
      <c r="AQ569" s="34">
        <v>0.99750979074842983</v>
      </c>
      <c r="AR569" s="34">
        <v>0.99744761503365498</v>
      </c>
      <c r="AS569" s="34">
        <v>0.99738544319435074</v>
      </c>
      <c r="AT569" s="34">
        <v>0.99732327523027486</v>
      </c>
      <c r="AU569" s="34">
        <v>0.99726111114118621</v>
      </c>
      <c r="AV569" s="34">
        <v>0.9971989509268433</v>
      </c>
      <c r="AW569" s="34">
        <v>0.99713679458700422</v>
      </c>
      <c r="AX569" s="34">
        <v>0.99707464212142793</v>
      </c>
      <c r="AY569" s="34">
        <v>0.99701249352987276</v>
      </c>
      <c r="AZ569" s="34">
        <v>0.99695034881209699</v>
      </c>
      <c r="BA569" s="34">
        <v>0.99688820796785971</v>
      </c>
      <c r="BB569" s="34">
        <v>0.99682607099691889</v>
      </c>
      <c r="BC569" s="34">
        <v>0.9967639378990335</v>
      </c>
      <c r="BD569" s="34">
        <v>0.99670180867396196</v>
      </c>
      <c r="BE569" s="34">
        <v>0.99663968332146291</v>
      </c>
      <c r="BF569" s="34">
        <v>0.99657756184129487</v>
      </c>
      <c r="BG569" s="34">
        <v>0.99651544423321681</v>
      </c>
      <c r="BH569" s="34">
        <v>0.99645333049698681</v>
      </c>
      <c r="BI569" s="34">
        <v>0.99639122063236407</v>
      </c>
      <c r="BJ569" s="34">
        <v>0.99632911463910701</v>
      </c>
      <c r="BK569" s="34">
        <v>0.99626701251697447</v>
      </c>
      <c r="BL569" s="34">
        <v>0.99620491426572511</v>
      </c>
      <c r="BM569" s="34">
        <v>0.99614281988511755</v>
      </c>
      <c r="BN569" s="34">
        <v>0.99608072937491055</v>
      </c>
      <c r="BO569" s="34">
        <v>0.99601864273486307</v>
      </c>
      <c r="BP569" s="34">
        <v>0.99595655996473353</v>
      </c>
      <c r="BQ569" s="34">
        <v>0.99589448106428102</v>
      </c>
      <c r="BR569" s="34">
        <v>0.99583240603326406</v>
      </c>
      <c r="BS569" s="34">
        <v>0.99577033487144184</v>
      </c>
      <c r="BT569" s="34">
        <v>0.99570826757857278</v>
      </c>
      <c r="BU569" s="34">
        <v>0.99564620415441618</v>
      </c>
      <c r="BV569" s="34">
        <v>0.99558414459873046</v>
      </c>
      <c r="BW569" s="34">
        <v>0.99552208891127458</v>
      </c>
      <c r="BX569" s="34">
        <v>0.99546003709180764</v>
      </c>
      <c r="BY569" s="34">
        <v>0.99539798914008859</v>
      </c>
      <c r="BZ569" s="34">
        <v>0.99533594505587586</v>
      </c>
      <c r="CA569" s="34">
        <v>0.99527390483892897</v>
      </c>
      <c r="CB569" s="34">
        <v>0.99521186848900656</v>
      </c>
      <c r="CC569" s="34">
        <v>0.99514983600586759</v>
      </c>
      <c r="CD569" s="34">
        <v>0.99508780738927105</v>
      </c>
      <c r="CE569" s="34">
        <v>0.99502578263897612</v>
      </c>
      <c r="CF569" s="34">
        <v>0.99496376175474166</v>
      </c>
      <c r="CG569" s="34">
        <v>0.99490174473632664</v>
      </c>
      <c r="CH569" s="34">
        <v>0.99483973158349004</v>
      </c>
      <c r="CI569" s="34">
        <v>0.99477772229599115</v>
      </c>
      <c r="CJ569" s="34">
        <v>0.99471571687358906</v>
      </c>
      <c r="CK569" s="34">
        <v>0.99465371531604274</v>
      </c>
      <c r="CL569" s="34">
        <v>0.99459171762311116</v>
      </c>
      <c r="CM569" s="34">
        <v>0.9945297237945534</v>
      </c>
      <c r="CN569" s="34">
        <v>0.99446773383012899</v>
      </c>
      <c r="CO569" s="34">
        <v>0.99440574772959678</v>
      </c>
      <c r="CP569" s="34">
        <v>0.99434376549271597</v>
      </c>
      <c r="CQ569" s="34">
        <v>0.99428178711924564</v>
      </c>
      <c r="CR569" s="34">
        <v>0.99418882289425126</v>
      </c>
      <c r="CS569" s="34">
        <v>0.99409586736130684</v>
      </c>
      <c r="CT569" s="34">
        <v>0.99400292051959993</v>
      </c>
      <c r="CU569" s="34">
        <v>0.99390998236831796</v>
      </c>
      <c r="CV569" s="34">
        <v>0.99381705290664812</v>
      </c>
      <c r="CW569" s="34">
        <v>0.99372413213377797</v>
      </c>
      <c r="CX569" s="34">
        <v>0.99363122004889526</v>
      </c>
      <c r="CY569" s="34">
        <v>0.99353831665118764</v>
      </c>
      <c r="CZ569" s="34">
        <v>0.99344542193984309</v>
      </c>
      <c r="DA569" s="34">
        <v>0.99335253591404893</v>
      </c>
      <c r="DB569" s="34">
        <v>0.99325965857299336</v>
      </c>
    </row>
    <row r="570" spans="1:106" x14ac:dyDescent="0.2">
      <c r="A570" s="13">
        <f t="shared" ca="1" si="8"/>
        <v>45068</v>
      </c>
      <c r="B570" s="34">
        <v>1.0000623348172251</v>
      </c>
      <c r="C570" s="34">
        <v>1</v>
      </c>
      <c r="D570" s="34">
        <v>0.99993766906816206</v>
      </c>
      <c r="E570" s="34">
        <v>0.99987534202146944</v>
      </c>
      <c r="F570" s="34">
        <v>0.99981301885967966</v>
      </c>
      <c r="G570" s="34">
        <v>0.99975069958255058</v>
      </c>
      <c r="H570" s="34">
        <v>0.99968838418983996</v>
      </c>
      <c r="I570" s="34">
        <v>0.9996260726813061</v>
      </c>
      <c r="J570" s="34">
        <v>0.99956376505670663</v>
      </c>
      <c r="K570" s="34">
        <v>0.99950146131579942</v>
      </c>
      <c r="L570" s="34">
        <v>0.99943916145834222</v>
      </c>
      <c r="M570" s="34">
        <v>0.99937686548409332</v>
      </c>
      <c r="N570" s="34">
        <v>0.99931457339281049</v>
      </c>
      <c r="O570" s="34">
        <v>0.9992522851842518</v>
      </c>
      <c r="P570" s="34">
        <v>0.99919000085817533</v>
      </c>
      <c r="Q570" s="34">
        <v>0.99912772041433895</v>
      </c>
      <c r="R570" s="34">
        <v>0.99906544385250051</v>
      </c>
      <c r="S570" s="34">
        <v>0.99900317117241821</v>
      </c>
      <c r="T570" s="34">
        <v>0.99894090237385014</v>
      </c>
      <c r="U570" s="34">
        <v>0.99887863745655447</v>
      </c>
      <c r="V570" s="34">
        <v>0.99881637642028875</v>
      </c>
      <c r="W570" s="34">
        <v>0.99875411926481172</v>
      </c>
      <c r="X570" s="34">
        <v>0.99869186598988102</v>
      </c>
      <c r="Y570" s="34">
        <v>0.99862961659525507</v>
      </c>
      <c r="Z570" s="34">
        <v>0.99856737108069182</v>
      </c>
      <c r="AA570" s="34">
        <v>0.99850512944594971</v>
      </c>
      <c r="AB570" s="34">
        <v>0.99844289169078648</v>
      </c>
      <c r="AC570" s="34">
        <v>0.99838065781496055</v>
      </c>
      <c r="AD570" s="34">
        <v>0.9983184278182301</v>
      </c>
      <c r="AE570" s="34">
        <v>0.99825620170035334</v>
      </c>
      <c r="AF570" s="34">
        <v>0.99819397946108868</v>
      </c>
      <c r="AG570" s="34">
        <v>0.99813176110019375</v>
      </c>
      <c r="AH570" s="34">
        <v>0.99806954661742753</v>
      </c>
      <c r="AI570" s="34">
        <v>0.99800733601254787</v>
      </c>
      <c r="AJ570" s="34">
        <v>0.99794512928531343</v>
      </c>
      <c r="AK570" s="34">
        <v>0.99788292643548193</v>
      </c>
      <c r="AL570" s="34">
        <v>0.99782072746281236</v>
      </c>
      <c r="AM570" s="34">
        <v>0.99775853236706247</v>
      </c>
      <c r="AN570" s="34">
        <v>0.99769634114799088</v>
      </c>
      <c r="AO570" s="34">
        <v>0.99763415380535614</v>
      </c>
      <c r="AP570" s="34">
        <v>0.99757197033891631</v>
      </c>
      <c r="AQ570" s="34">
        <v>0.99750979074842983</v>
      </c>
      <c r="AR570" s="34">
        <v>0.99744761503365498</v>
      </c>
      <c r="AS570" s="34">
        <v>0.99738544319435074</v>
      </c>
      <c r="AT570" s="34">
        <v>0.99732327523027486</v>
      </c>
      <c r="AU570" s="34">
        <v>0.99726111114118621</v>
      </c>
      <c r="AV570" s="34">
        <v>0.9971989509268433</v>
      </c>
      <c r="AW570" s="34">
        <v>0.99713679458700422</v>
      </c>
      <c r="AX570" s="34">
        <v>0.99707464212142793</v>
      </c>
      <c r="AY570" s="34">
        <v>0.99701249352987276</v>
      </c>
      <c r="AZ570" s="34">
        <v>0.99695034881209699</v>
      </c>
      <c r="BA570" s="34">
        <v>0.99688820796785971</v>
      </c>
      <c r="BB570" s="34">
        <v>0.99682607099691889</v>
      </c>
      <c r="BC570" s="34">
        <v>0.9967639378990335</v>
      </c>
      <c r="BD570" s="34">
        <v>0.99670180867396196</v>
      </c>
      <c r="BE570" s="34">
        <v>0.99663968332146291</v>
      </c>
      <c r="BF570" s="34">
        <v>0.99657756184129487</v>
      </c>
      <c r="BG570" s="34">
        <v>0.99651544423321681</v>
      </c>
      <c r="BH570" s="34">
        <v>0.99645333049698681</v>
      </c>
      <c r="BI570" s="34">
        <v>0.99639122063236407</v>
      </c>
      <c r="BJ570" s="34">
        <v>0.99632911463910701</v>
      </c>
      <c r="BK570" s="34">
        <v>0.99626701251697447</v>
      </c>
      <c r="BL570" s="34">
        <v>0.99620491426572511</v>
      </c>
      <c r="BM570" s="34">
        <v>0.99614281988511755</v>
      </c>
      <c r="BN570" s="34">
        <v>0.99608072937491055</v>
      </c>
      <c r="BO570" s="34">
        <v>0.99601864273486307</v>
      </c>
      <c r="BP570" s="34">
        <v>0.99595655996473353</v>
      </c>
      <c r="BQ570" s="34">
        <v>0.99589448106428102</v>
      </c>
      <c r="BR570" s="34">
        <v>0.99583240603326406</v>
      </c>
      <c r="BS570" s="34">
        <v>0.99577033487144184</v>
      </c>
      <c r="BT570" s="34">
        <v>0.99570826757857278</v>
      </c>
      <c r="BU570" s="34">
        <v>0.99564620415441618</v>
      </c>
      <c r="BV570" s="34">
        <v>0.99558414459873046</v>
      </c>
      <c r="BW570" s="34">
        <v>0.99552208891127458</v>
      </c>
      <c r="BX570" s="34">
        <v>0.99546003709180764</v>
      </c>
      <c r="BY570" s="34">
        <v>0.99539798914008859</v>
      </c>
      <c r="BZ570" s="34">
        <v>0.99533594505587586</v>
      </c>
      <c r="CA570" s="34">
        <v>0.99527390483892897</v>
      </c>
      <c r="CB570" s="34">
        <v>0.99521186848900656</v>
      </c>
      <c r="CC570" s="34">
        <v>0.99514983600586759</v>
      </c>
      <c r="CD570" s="34">
        <v>0.99508780738927105</v>
      </c>
      <c r="CE570" s="34">
        <v>0.99502578263897612</v>
      </c>
      <c r="CF570" s="34">
        <v>0.99496376175474166</v>
      </c>
      <c r="CG570" s="34">
        <v>0.99490174473632664</v>
      </c>
      <c r="CH570" s="34">
        <v>0.99483973158349004</v>
      </c>
      <c r="CI570" s="34">
        <v>0.99477772229599115</v>
      </c>
      <c r="CJ570" s="34">
        <v>0.99471571687358906</v>
      </c>
      <c r="CK570" s="34">
        <v>0.99465371531604274</v>
      </c>
      <c r="CL570" s="34">
        <v>0.99459171762311116</v>
      </c>
      <c r="CM570" s="34">
        <v>0.9945297237945534</v>
      </c>
      <c r="CN570" s="34">
        <v>0.99446773383012899</v>
      </c>
      <c r="CO570" s="34">
        <v>0.99440574772959678</v>
      </c>
      <c r="CP570" s="34">
        <v>0.99434376549271597</v>
      </c>
      <c r="CQ570" s="34">
        <v>0.99428178711924564</v>
      </c>
      <c r="CR570" s="34">
        <v>0.99418882289425126</v>
      </c>
      <c r="CS570" s="34">
        <v>0.99409586736130684</v>
      </c>
      <c r="CT570" s="34">
        <v>0.99400292051959993</v>
      </c>
      <c r="CU570" s="34">
        <v>0.99390998236831796</v>
      </c>
      <c r="CV570" s="34">
        <v>0.99381705290664812</v>
      </c>
      <c r="CW570" s="34">
        <v>0.99372413213377797</v>
      </c>
      <c r="CX570" s="34">
        <v>0.99363122004889526</v>
      </c>
      <c r="CY570" s="34">
        <v>0.99353831665118764</v>
      </c>
      <c r="CZ570" s="34">
        <v>0.99344542193984309</v>
      </c>
      <c r="DA570" s="34">
        <v>0.99335253591404893</v>
      </c>
      <c r="DB570" s="34">
        <v>0.99325965857299336</v>
      </c>
    </row>
    <row r="571" spans="1:106" x14ac:dyDescent="0.2">
      <c r="A571" s="13">
        <f t="shared" ca="1" si="8"/>
        <v>45069</v>
      </c>
      <c r="B571" s="34">
        <v>1.0000623348172251</v>
      </c>
      <c r="C571" s="34">
        <v>1</v>
      </c>
      <c r="D571" s="34">
        <v>0.99993766906816206</v>
      </c>
      <c r="E571" s="34">
        <v>0.99987534202146944</v>
      </c>
      <c r="F571" s="34">
        <v>0.99981301885967966</v>
      </c>
      <c r="G571" s="34">
        <v>0.99975069958255058</v>
      </c>
      <c r="H571" s="34">
        <v>0.99968838418983996</v>
      </c>
      <c r="I571" s="34">
        <v>0.9996260726813061</v>
      </c>
      <c r="J571" s="34">
        <v>0.99956376505670663</v>
      </c>
      <c r="K571" s="34">
        <v>0.99950146131579942</v>
      </c>
      <c r="L571" s="34">
        <v>0.99943916145834222</v>
      </c>
      <c r="M571" s="34">
        <v>0.99937686548409332</v>
      </c>
      <c r="N571" s="34">
        <v>0.99931457339281049</v>
      </c>
      <c r="O571" s="34">
        <v>0.9992522851842518</v>
      </c>
      <c r="P571" s="34">
        <v>0.99919000085817533</v>
      </c>
      <c r="Q571" s="34">
        <v>0.99912772041433895</v>
      </c>
      <c r="R571" s="34">
        <v>0.99906544385250051</v>
      </c>
      <c r="S571" s="34">
        <v>0.99900317117241821</v>
      </c>
      <c r="T571" s="34">
        <v>0.99894090237385014</v>
      </c>
      <c r="U571" s="34">
        <v>0.99887863745655447</v>
      </c>
      <c r="V571" s="34">
        <v>0.99881637642028875</v>
      </c>
      <c r="W571" s="34">
        <v>0.99875411926481172</v>
      </c>
      <c r="X571" s="34">
        <v>0.99869186598988102</v>
      </c>
      <c r="Y571" s="34">
        <v>0.99862961659525507</v>
      </c>
      <c r="Z571" s="34">
        <v>0.99856737108069182</v>
      </c>
      <c r="AA571" s="34">
        <v>0.99850512944594971</v>
      </c>
      <c r="AB571" s="34">
        <v>0.99844289169078648</v>
      </c>
      <c r="AC571" s="34">
        <v>0.99838065781496055</v>
      </c>
      <c r="AD571" s="34">
        <v>0.9983184278182301</v>
      </c>
      <c r="AE571" s="34">
        <v>0.99825620170035334</v>
      </c>
      <c r="AF571" s="34">
        <v>0.99819397946108868</v>
      </c>
      <c r="AG571" s="34">
        <v>0.99813176110019375</v>
      </c>
      <c r="AH571" s="34">
        <v>0.99806954661742753</v>
      </c>
      <c r="AI571" s="34">
        <v>0.99800733601254787</v>
      </c>
      <c r="AJ571" s="34">
        <v>0.99794512928531343</v>
      </c>
      <c r="AK571" s="34">
        <v>0.99788292643548193</v>
      </c>
      <c r="AL571" s="34">
        <v>0.99782072746281236</v>
      </c>
      <c r="AM571" s="34">
        <v>0.99775853236706247</v>
      </c>
      <c r="AN571" s="34">
        <v>0.99769634114799088</v>
      </c>
      <c r="AO571" s="34">
        <v>0.99763415380535614</v>
      </c>
      <c r="AP571" s="34">
        <v>0.99757197033891631</v>
      </c>
      <c r="AQ571" s="34">
        <v>0.99750979074842983</v>
      </c>
      <c r="AR571" s="34">
        <v>0.99744761503365498</v>
      </c>
      <c r="AS571" s="34">
        <v>0.99738544319435074</v>
      </c>
      <c r="AT571" s="34">
        <v>0.99732327523027486</v>
      </c>
      <c r="AU571" s="34">
        <v>0.99726111114118621</v>
      </c>
      <c r="AV571" s="34">
        <v>0.9971989509268433</v>
      </c>
      <c r="AW571" s="34">
        <v>0.99713679458700422</v>
      </c>
      <c r="AX571" s="34">
        <v>0.99707464212142793</v>
      </c>
      <c r="AY571" s="34">
        <v>0.99701249352987276</v>
      </c>
      <c r="AZ571" s="34">
        <v>0.99695034881209699</v>
      </c>
      <c r="BA571" s="34">
        <v>0.99688820796785971</v>
      </c>
      <c r="BB571" s="34">
        <v>0.99682607099691889</v>
      </c>
      <c r="BC571" s="34">
        <v>0.9967639378990335</v>
      </c>
      <c r="BD571" s="34">
        <v>0.99670180867396196</v>
      </c>
      <c r="BE571" s="34">
        <v>0.99663968332146291</v>
      </c>
      <c r="BF571" s="34">
        <v>0.99657756184129487</v>
      </c>
      <c r="BG571" s="34">
        <v>0.99651544423321681</v>
      </c>
      <c r="BH571" s="34">
        <v>0.99645333049698681</v>
      </c>
      <c r="BI571" s="34">
        <v>0.99639122063236407</v>
      </c>
      <c r="BJ571" s="34">
        <v>0.99632911463910701</v>
      </c>
      <c r="BK571" s="34">
        <v>0.99626701251697447</v>
      </c>
      <c r="BL571" s="34">
        <v>0.99620491426572511</v>
      </c>
      <c r="BM571" s="34">
        <v>0.99614281988511755</v>
      </c>
      <c r="BN571" s="34">
        <v>0.99608072937491055</v>
      </c>
      <c r="BO571" s="34">
        <v>0.99601864273486307</v>
      </c>
      <c r="BP571" s="34">
        <v>0.99595655996473353</v>
      </c>
      <c r="BQ571" s="34">
        <v>0.99589448106428102</v>
      </c>
      <c r="BR571" s="34">
        <v>0.99583240603326406</v>
      </c>
      <c r="BS571" s="34">
        <v>0.99577033487144184</v>
      </c>
      <c r="BT571" s="34">
        <v>0.99570826757857278</v>
      </c>
      <c r="BU571" s="34">
        <v>0.99564620415441618</v>
      </c>
      <c r="BV571" s="34">
        <v>0.99558414459873046</v>
      </c>
      <c r="BW571" s="34">
        <v>0.99552208891127458</v>
      </c>
      <c r="BX571" s="34">
        <v>0.99546003709180764</v>
      </c>
      <c r="BY571" s="34">
        <v>0.99539798914008859</v>
      </c>
      <c r="BZ571" s="34">
        <v>0.99533594505587586</v>
      </c>
      <c r="CA571" s="34">
        <v>0.99527390483892897</v>
      </c>
      <c r="CB571" s="34">
        <v>0.99521186848900656</v>
      </c>
      <c r="CC571" s="34">
        <v>0.99514983600586759</v>
      </c>
      <c r="CD571" s="34">
        <v>0.99508780738927105</v>
      </c>
      <c r="CE571" s="34">
        <v>0.99502578263897612</v>
      </c>
      <c r="CF571" s="34">
        <v>0.99496376175474166</v>
      </c>
      <c r="CG571" s="34">
        <v>0.99490174473632664</v>
      </c>
      <c r="CH571" s="34">
        <v>0.99483973158349004</v>
      </c>
      <c r="CI571" s="34">
        <v>0.99477772229599115</v>
      </c>
      <c r="CJ571" s="34">
        <v>0.99471571687358906</v>
      </c>
      <c r="CK571" s="34">
        <v>0.99465371531604274</v>
      </c>
      <c r="CL571" s="34">
        <v>0.99459171762311116</v>
      </c>
      <c r="CM571" s="34">
        <v>0.9945297237945534</v>
      </c>
      <c r="CN571" s="34">
        <v>0.99446773383012899</v>
      </c>
      <c r="CO571" s="34">
        <v>0.99440574772959678</v>
      </c>
      <c r="CP571" s="34">
        <v>0.99434376549271597</v>
      </c>
      <c r="CQ571" s="34">
        <v>0.99428178711924564</v>
      </c>
      <c r="CR571" s="34">
        <v>0.99418882289425126</v>
      </c>
      <c r="CS571" s="34">
        <v>0.99409586736130684</v>
      </c>
      <c r="CT571" s="34">
        <v>0.99400292051959993</v>
      </c>
      <c r="CU571" s="34">
        <v>0.99390998236831796</v>
      </c>
      <c r="CV571" s="34">
        <v>0.99381705290664812</v>
      </c>
      <c r="CW571" s="34">
        <v>0.99372413213377797</v>
      </c>
      <c r="CX571" s="34">
        <v>0.99363122004889526</v>
      </c>
      <c r="CY571" s="34">
        <v>0.99353831665118764</v>
      </c>
      <c r="CZ571" s="34">
        <v>0.99344542193984309</v>
      </c>
      <c r="DA571" s="34">
        <v>0.99335253591404893</v>
      </c>
      <c r="DB571" s="34">
        <v>0.99325965857299336</v>
      </c>
    </row>
    <row r="572" spans="1:106" x14ac:dyDescent="0.2">
      <c r="A572" s="13">
        <f t="shared" ca="1" si="8"/>
        <v>45070</v>
      </c>
      <c r="B572" s="34">
        <v>1.0000623348172251</v>
      </c>
      <c r="C572" s="34">
        <v>1</v>
      </c>
      <c r="D572" s="34">
        <v>0.99993766906816206</v>
      </c>
      <c r="E572" s="34">
        <v>0.99987534202146944</v>
      </c>
      <c r="F572" s="34">
        <v>0.99981301885967966</v>
      </c>
      <c r="G572" s="34">
        <v>0.99975069958255058</v>
      </c>
      <c r="H572" s="34">
        <v>0.99968838418983996</v>
      </c>
      <c r="I572" s="34">
        <v>0.9996260726813061</v>
      </c>
      <c r="J572" s="34">
        <v>0.99956376505670663</v>
      </c>
      <c r="K572" s="34">
        <v>0.99950146131579942</v>
      </c>
      <c r="L572" s="34">
        <v>0.99943916145834222</v>
      </c>
      <c r="M572" s="34">
        <v>0.99937686548409332</v>
      </c>
      <c r="N572" s="34">
        <v>0.99931457339281049</v>
      </c>
      <c r="O572" s="34">
        <v>0.9992522851842518</v>
      </c>
      <c r="P572" s="34">
        <v>0.99919000085817533</v>
      </c>
      <c r="Q572" s="34">
        <v>0.99912772041433895</v>
      </c>
      <c r="R572" s="34">
        <v>0.99906544385250051</v>
      </c>
      <c r="S572" s="34">
        <v>0.99900317117241821</v>
      </c>
      <c r="T572" s="34">
        <v>0.99894090237385014</v>
      </c>
      <c r="U572" s="34">
        <v>0.99887863745655447</v>
      </c>
      <c r="V572" s="34">
        <v>0.99881637642028875</v>
      </c>
      <c r="W572" s="34">
        <v>0.99875411926481172</v>
      </c>
      <c r="X572" s="34">
        <v>0.99869186598988102</v>
      </c>
      <c r="Y572" s="34">
        <v>0.99862961659525507</v>
      </c>
      <c r="Z572" s="34">
        <v>0.99856737108069182</v>
      </c>
      <c r="AA572" s="34">
        <v>0.99850512944594971</v>
      </c>
      <c r="AB572" s="34">
        <v>0.99844289169078648</v>
      </c>
      <c r="AC572" s="34">
        <v>0.99838065781496055</v>
      </c>
      <c r="AD572" s="34">
        <v>0.9983184278182301</v>
      </c>
      <c r="AE572" s="34">
        <v>0.99825620170035334</v>
      </c>
      <c r="AF572" s="34">
        <v>0.99819397946108868</v>
      </c>
      <c r="AG572" s="34">
        <v>0.99813176110019375</v>
      </c>
      <c r="AH572" s="34">
        <v>0.99806954661742753</v>
      </c>
      <c r="AI572" s="34">
        <v>0.99800733601254787</v>
      </c>
      <c r="AJ572" s="34">
        <v>0.99794512928531343</v>
      </c>
      <c r="AK572" s="34">
        <v>0.99788292643548193</v>
      </c>
      <c r="AL572" s="34">
        <v>0.99782072746281236</v>
      </c>
      <c r="AM572" s="34">
        <v>0.99775853236706247</v>
      </c>
      <c r="AN572" s="34">
        <v>0.99769634114799088</v>
      </c>
      <c r="AO572" s="34">
        <v>0.99763415380535614</v>
      </c>
      <c r="AP572" s="34">
        <v>0.99757197033891631</v>
      </c>
      <c r="AQ572" s="34">
        <v>0.99750979074842983</v>
      </c>
      <c r="AR572" s="34">
        <v>0.99744761503365498</v>
      </c>
      <c r="AS572" s="34">
        <v>0.99738544319435074</v>
      </c>
      <c r="AT572" s="34">
        <v>0.99732327523027486</v>
      </c>
      <c r="AU572" s="34">
        <v>0.99726111114118621</v>
      </c>
      <c r="AV572" s="34">
        <v>0.9971989509268433</v>
      </c>
      <c r="AW572" s="34">
        <v>0.99713679458700422</v>
      </c>
      <c r="AX572" s="34">
        <v>0.99707464212142793</v>
      </c>
      <c r="AY572" s="34">
        <v>0.99701249352987276</v>
      </c>
      <c r="AZ572" s="34">
        <v>0.99695034881209699</v>
      </c>
      <c r="BA572" s="34">
        <v>0.99688820796785971</v>
      </c>
      <c r="BB572" s="34">
        <v>0.99682607099691889</v>
      </c>
      <c r="BC572" s="34">
        <v>0.9967639378990335</v>
      </c>
      <c r="BD572" s="34">
        <v>0.99670180867396196</v>
      </c>
      <c r="BE572" s="34">
        <v>0.99663968332146291</v>
      </c>
      <c r="BF572" s="34">
        <v>0.99657756184129487</v>
      </c>
      <c r="BG572" s="34">
        <v>0.99651544423321681</v>
      </c>
      <c r="BH572" s="34">
        <v>0.99645333049698681</v>
      </c>
      <c r="BI572" s="34">
        <v>0.99639122063236407</v>
      </c>
      <c r="BJ572" s="34">
        <v>0.99632911463910701</v>
      </c>
      <c r="BK572" s="34">
        <v>0.99626701251697447</v>
      </c>
      <c r="BL572" s="34">
        <v>0.99620491426572511</v>
      </c>
      <c r="BM572" s="34">
        <v>0.99614281988511755</v>
      </c>
      <c r="BN572" s="34">
        <v>0.99608072937491055</v>
      </c>
      <c r="BO572" s="34">
        <v>0.99601864273486307</v>
      </c>
      <c r="BP572" s="34">
        <v>0.99595655996473353</v>
      </c>
      <c r="BQ572" s="34">
        <v>0.99589448106428102</v>
      </c>
      <c r="BR572" s="34">
        <v>0.99583240603326406</v>
      </c>
      <c r="BS572" s="34">
        <v>0.99577033487144184</v>
      </c>
      <c r="BT572" s="34">
        <v>0.99570826757857278</v>
      </c>
      <c r="BU572" s="34">
        <v>0.99564620415441618</v>
      </c>
      <c r="BV572" s="34">
        <v>0.99558414459873046</v>
      </c>
      <c r="BW572" s="34">
        <v>0.99552208891127458</v>
      </c>
      <c r="BX572" s="34">
        <v>0.99546003709180764</v>
      </c>
      <c r="BY572" s="34">
        <v>0.99539798914008859</v>
      </c>
      <c r="BZ572" s="34">
        <v>0.99533594505587586</v>
      </c>
      <c r="CA572" s="34">
        <v>0.99527390483892897</v>
      </c>
      <c r="CB572" s="34">
        <v>0.99521186848900656</v>
      </c>
      <c r="CC572" s="34">
        <v>0.99514983600586759</v>
      </c>
      <c r="CD572" s="34">
        <v>0.99508780738927105</v>
      </c>
      <c r="CE572" s="34">
        <v>0.99502578263897612</v>
      </c>
      <c r="CF572" s="34">
        <v>0.99496376175474166</v>
      </c>
      <c r="CG572" s="34">
        <v>0.99490174473632664</v>
      </c>
      <c r="CH572" s="34">
        <v>0.99483973158349004</v>
      </c>
      <c r="CI572" s="34">
        <v>0.99477772229599115</v>
      </c>
      <c r="CJ572" s="34">
        <v>0.99471571687358906</v>
      </c>
      <c r="CK572" s="34">
        <v>0.99465371531604274</v>
      </c>
      <c r="CL572" s="34">
        <v>0.99459171762311116</v>
      </c>
      <c r="CM572" s="34">
        <v>0.9945297237945534</v>
      </c>
      <c r="CN572" s="34">
        <v>0.99446773383012899</v>
      </c>
      <c r="CO572" s="34">
        <v>0.99440574772959678</v>
      </c>
      <c r="CP572" s="34">
        <v>0.99434376549271597</v>
      </c>
      <c r="CQ572" s="34">
        <v>0.99428178711924564</v>
      </c>
      <c r="CR572" s="34">
        <v>0.99418882289425126</v>
      </c>
      <c r="CS572" s="34">
        <v>0.99409586736130684</v>
      </c>
      <c r="CT572" s="34">
        <v>0.99400292051959993</v>
      </c>
      <c r="CU572" s="34">
        <v>0.99390998236831796</v>
      </c>
      <c r="CV572" s="34">
        <v>0.99381705290664812</v>
      </c>
      <c r="CW572" s="34">
        <v>0.99372413213377797</v>
      </c>
      <c r="CX572" s="34">
        <v>0.99363122004889526</v>
      </c>
      <c r="CY572" s="34">
        <v>0.99353831665118764</v>
      </c>
      <c r="CZ572" s="34">
        <v>0.99344542193984309</v>
      </c>
      <c r="DA572" s="34">
        <v>0.99335253591404893</v>
      </c>
      <c r="DB572" s="34">
        <v>0.99325965857299336</v>
      </c>
    </row>
    <row r="573" spans="1:106" x14ac:dyDescent="0.2">
      <c r="A573" s="13">
        <f t="shared" ca="1" si="8"/>
        <v>45071</v>
      </c>
      <c r="B573" s="34">
        <v>1.0000623348172251</v>
      </c>
      <c r="C573" s="34">
        <v>1</v>
      </c>
      <c r="D573" s="34">
        <v>0.99993766906816206</v>
      </c>
      <c r="E573" s="34">
        <v>0.99987534202146944</v>
      </c>
      <c r="F573" s="34">
        <v>0.99981301885967966</v>
      </c>
      <c r="G573" s="34">
        <v>0.99975069958255058</v>
      </c>
      <c r="H573" s="34">
        <v>0.99968838418983996</v>
      </c>
      <c r="I573" s="34">
        <v>0.9996260726813061</v>
      </c>
      <c r="J573" s="34">
        <v>0.99956376505670663</v>
      </c>
      <c r="K573" s="34">
        <v>0.99950146131579942</v>
      </c>
      <c r="L573" s="34">
        <v>0.99943916145834222</v>
      </c>
      <c r="M573" s="34">
        <v>0.99937686548409332</v>
      </c>
      <c r="N573" s="34">
        <v>0.99931457339281049</v>
      </c>
      <c r="O573" s="34">
        <v>0.9992522851842518</v>
      </c>
      <c r="P573" s="34">
        <v>0.99919000085817533</v>
      </c>
      <c r="Q573" s="34">
        <v>0.99912772041433895</v>
      </c>
      <c r="R573" s="34">
        <v>0.99906544385250051</v>
      </c>
      <c r="S573" s="34">
        <v>0.99900317117241821</v>
      </c>
      <c r="T573" s="34">
        <v>0.99894090237385014</v>
      </c>
      <c r="U573" s="34">
        <v>0.99887863745655447</v>
      </c>
      <c r="V573" s="34">
        <v>0.99881637642028875</v>
      </c>
      <c r="W573" s="34">
        <v>0.99875411926481172</v>
      </c>
      <c r="X573" s="34">
        <v>0.99869186598988102</v>
      </c>
      <c r="Y573" s="34">
        <v>0.99862961659525507</v>
      </c>
      <c r="Z573" s="34">
        <v>0.99856737108069182</v>
      </c>
      <c r="AA573" s="34">
        <v>0.99850512944594971</v>
      </c>
      <c r="AB573" s="34">
        <v>0.99844289169078648</v>
      </c>
      <c r="AC573" s="34">
        <v>0.99838065781496055</v>
      </c>
      <c r="AD573" s="34">
        <v>0.9983184278182301</v>
      </c>
      <c r="AE573" s="34">
        <v>0.99825620170035334</v>
      </c>
      <c r="AF573" s="34">
        <v>0.99819397946108868</v>
      </c>
      <c r="AG573" s="34">
        <v>0.99813176110019375</v>
      </c>
      <c r="AH573" s="34">
        <v>0.99806954661742753</v>
      </c>
      <c r="AI573" s="34">
        <v>0.99800733601254787</v>
      </c>
      <c r="AJ573" s="34">
        <v>0.99794512928531343</v>
      </c>
      <c r="AK573" s="34">
        <v>0.99788292643548193</v>
      </c>
      <c r="AL573" s="34">
        <v>0.99782072746281236</v>
      </c>
      <c r="AM573" s="34">
        <v>0.99775853236706247</v>
      </c>
      <c r="AN573" s="34">
        <v>0.99769634114799088</v>
      </c>
      <c r="AO573" s="34">
        <v>0.99763415380535614</v>
      </c>
      <c r="AP573" s="34">
        <v>0.99757197033891631</v>
      </c>
      <c r="AQ573" s="34">
        <v>0.99750979074842983</v>
      </c>
      <c r="AR573" s="34">
        <v>0.99744761503365498</v>
      </c>
      <c r="AS573" s="34">
        <v>0.99738544319435074</v>
      </c>
      <c r="AT573" s="34">
        <v>0.99732327523027486</v>
      </c>
      <c r="AU573" s="34">
        <v>0.99726111114118621</v>
      </c>
      <c r="AV573" s="34">
        <v>0.9971989509268433</v>
      </c>
      <c r="AW573" s="34">
        <v>0.99713679458700422</v>
      </c>
      <c r="AX573" s="34">
        <v>0.99707464212142793</v>
      </c>
      <c r="AY573" s="34">
        <v>0.99701249352987276</v>
      </c>
      <c r="AZ573" s="34">
        <v>0.99695034881209699</v>
      </c>
      <c r="BA573" s="34">
        <v>0.99688820796785971</v>
      </c>
      <c r="BB573" s="34">
        <v>0.99682607099691889</v>
      </c>
      <c r="BC573" s="34">
        <v>0.9967639378990335</v>
      </c>
      <c r="BD573" s="34">
        <v>0.99670180867396196</v>
      </c>
      <c r="BE573" s="34">
        <v>0.99663968332146291</v>
      </c>
      <c r="BF573" s="34">
        <v>0.99657756184129487</v>
      </c>
      <c r="BG573" s="34">
        <v>0.99651544423321681</v>
      </c>
      <c r="BH573" s="34">
        <v>0.99645333049698681</v>
      </c>
      <c r="BI573" s="34">
        <v>0.99639122063236407</v>
      </c>
      <c r="BJ573" s="34">
        <v>0.99632911463910701</v>
      </c>
      <c r="BK573" s="34">
        <v>0.99626701251697447</v>
      </c>
      <c r="BL573" s="34">
        <v>0.99620491426572511</v>
      </c>
      <c r="BM573" s="34">
        <v>0.99614281988511755</v>
      </c>
      <c r="BN573" s="34">
        <v>0.99608072937491055</v>
      </c>
      <c r="BO573" s="34">
        <v>0.99601864273486307</v>
      </c>
      <c r="BP573" s="34">
        <v>0.99595655996473353</v>
      </c>
      <c r="BQ573" s="34">
        <v>0.99589448106428102</v>
      </c>
      <c r="BR573" s="34">
        <v>0.99583240603326406</v>
      </c>
      <c r="BS573" s="34">
        <v>0.99577033487144184</v>
      </c>
      <c r="BT573" s="34">
        <v>0.99570826757857278</v>
      </c>
      <c r="BU573" s="34">
        <v>0.99564620415441618</v>
      </c>
      <c r="BV573" s="34">
        <v>0.99558414459873046</v>
      </c>
      <c r="BW573" s="34">
        <v>0.99552208891127458</v>
      </c>
      <c r="BX573" s="34">
        <v>0.99546003709180764</v>
      </c>
      <c r="BY573" s="34">
        <v>0.99539798914008859</v>
      </c>
      <c r="BZ573" s="34">
        <v>0.99533594505587586</v>
      </c>
      <c r="CA573" s="34">
        <v>0.99527390483892897</v>
      </c>
      <c r="CB573" s="34">
        <v>0.99521186848900656</v>
      </c>
      <c r="CC573" s="34">
        <v>0.99514983600586759</v>
      </c>
      <c r="CD573" s="34">
        <v>0.99508780738927105</v>
      </c>
      <c r="CE573" s="34">
        <v>0.99502578263897612</v>
      </c>
      <c r="CF573" s="34">
        <v>0.99496376175474166</v>
      </c>
      <c r="CG573" s="34">
        <v>0.99490174473632664</v>
      </c>
      <c r="CH573" s="34">
        <v>0.99483973158349004</v>
      </c>
      <c r="CI573" s="34">
        <v>0.99477772229599115</v>
      </c>
      <c r="CJ573" s="34">
        <v>0.99471571687358906</v>
      </c>
      <c r="CK573" s="34">
        <v>0.99465371531604274</v>
      </c>
      <c r="CL573" s="34">
        <v>0.99459171762311116</v>
      </c>
      <c r="CM573" s="34">
        <v>0.9945297237945534</v>
      </c>
      <c r="CN573" s="34">
        <v>0.99446773383012899</v>
      </c>
      <c r="CO573" s="34">
        <v>0.99440574772959678</v>
      </c>
      <c r="CP573" s="34">
        <v>0.99434376549271597</v>
      </c>
      <c r="CQ573" s="34">
        <v>0.99428178711924564</v>
      </c>
      <c r="CR573" s="34">
        <v>0.99418882289425126</v>
      </c>
      <c r="CS573" s="34">
        <v>0.99409586736130684</v>
      </c>
      <c r="CT573" s="34">
        <v>0.99400292051959993</v>
      </c>
      <c r="CU573" s="34">
        <v>0.99390998236831796</v>
      </c>
      <c r="CV573" s="34">
        <v>0.99381705290664812</v>
      </c>
      <c r="CW573" s="34">
        <v>0.99372413213377797</v>
      </c>
      <c r="CX573" s="34">
        <v>0.99363122004889526</v>
      </c>
      <c r="CY573" s="34">
        <v>0.99353831665118764</v>
      </c>
      <c r="CZ573" s="34">
        <v>0.99344542193984309</v>
      </c>
      <c r="DA573" s="34">
        <v>0.99335253591404893</v>
      </c>
      <c r="DB573" s="34">
        <v>0.99325965857299336</v>
      </c>
    </row>
    <row r="574" spans="1:106" x14ac:dyDescent="0.2">
      <c r="A574" s="13">
        <f t="shared" ca="1" si="8"/>
        <v>45072</v>
      </c>
      <c r="B574" s="34">
        <v>1.0000623348172251</v>
      </c>
      <c r="C574" s="34">
        <v>1</v>
      </c>
      <c r="D574" s="34">
        <v>0.99993766906816206</v>
      </c>
      <c r="E574" s="34">
        <v>0.99987534202146944</v>
      </c>
      <c r="F574" s="34">
        <v>0.99981301885967966</v>
      </c>
      <c r="G574" s="34">
        <v>0.99975069958255058</v>
      </c>
      <c r="H574" s="34">
        <v>0.99968838418983996</v>
      </c>
      <c r="I574" s="34">
        <v>0.9996260726813061</v>
      </c>
      <c r="J574" s="34">
        <v>0.99956376505670663</v>
      </c>
      <c r="K574" s="34">
        <v>0.99950146131579942</v>
      </c>
      <c r="L574" s="34">
        <v>0.99943916145834222</v>
      </c>
      <c r="M574" s="34">
        <v>0.99937686548409332</v>
      </c>
      <c r="N574" s="34">
        <v>0.99931457339281049</v>
      </c>
      <c r="O574" s="34">
        <v>0.9992522851842518</v>
      </c>
      <c r="P574" s="34">
        <v>0.99919000085817533</v>
      </c>
      <c r="Q574" s="34">
        <v>0.99912772041433895</v>
      </c>
      <c r="R574" s="34">
        <v>0.99906544385250051</v>
      </c>
      <c r="S574" s="34">
        <v>0.99900317117241821</v>
      </c>
      <c r="T574" s="34">
        <v>0.99894090237385014</v>
      </c>
      <c r="U574" s="34">
        <v>0.99887863745655447</v>
      </c>
      <c r="V574" s="34">
        <v>0.99881637642028875</v>
      </c>
      <c r="W574" s="34">
        <v>0.99875411926481172</v>
      </c>
      <c r="X574" s="34">
        <v>0.99869186598988102</v>
      </c>
      <c r="Y574" s="34">
        <v>0.99862961659525507</v>
      </c>
      <c r="Z574" s="34">
        <v>0.99856737108069182</v>
      </c>
      <c r="AA574" s="34">
        <v>0.99850512944594971</v>
      </c>
      <c r="AB574" s="34">
        <v>0.99844289169078648</v>
      </c>
      <c r="AC574" s="34">
        <v>0.99838065781496055</v>
      </c>
      <c r="AD574" s="34">
        <v>0.9983184278182301</v>
      </c>
      <c r="AE574" s="34">
        <v>0.99825620170035334</v>
      </c>
      <c r="AF574" s="34">
        <v>0.99819397946108868</v>
      </c>
      <c r="AG574" s="34">
        <v>0.99813176110019375</v>
      </c>
      <c r="AH574" s="34">
        <v>0.99806954661742753</v>
      </c>
      <c r="AI574" s="34">
        <v>0.99800733601254787</v>
      </c>
      <c r="AJ574" s="34">
        <v>0.99794512928531343</v>
      </c>
      <c r="AK574" s="34">
        <v>0.99788292643548193</v>
      </c>
      <c r="AL574" s="34">
        <v>0.99782072746281236</v>
      </c>
      <c r="AM574" s="34">
        <v>0.99775853236706247</v>
      </c>
      <c r="AN574" s="34">
        <v>0.99769634114799088</v>
      </c>
      <c r="AO574" s="34">
        <v>0.99763415380535614</v>
      </c>
      <c r="AP574" s="34">
        <v>0.99757197033891631</v>
      </c>
      <c r="AQ574" s="34">
        <v>0.99750979074842983</v>
      </c>
      <c r="AR574" s="34">
        <v>0.99744761503365498</v>
      </c>
      <c r="AS574" s="34">
        <v>0.99738544319435074</v>
      </c>
      <c r="AT574" s="34">
        <v>0.99732327523027486</v>
      </c>
      <c r="AU574" s="34">
        <v>0.99726111114118621</v>
      </c>
      <c r="AV574" s="34">
        <v>0.9971989509268433</v>
      </c>
      <c r="AW574" s="34">
        <v>0.99713679458700422</v>
      </c>
      <c r="AX574" s="34">
        <v>0.99707464212142793</v>
      </c>
      <c r="AY574" s="34">
        <v>0.99701249352987276</v>
      </c>
      <c r="AZ574" s="34">
        <v>0.99695034881209699</v>
      </c>
      <c r="BA574" s="34">
        <v>0.99688820796785971</v>
      </c>
      <c r="BB574" s="34">
        <v>0.99682607099691889</v>
      </c>
      <c r="BC574" s="34">
        <v>0.9967639378990335</v>
      </c>
      <c r="BD574" s="34">
        <v>0.99670180867396196</v>
      </c>
      <c r="BE574" s="34">
        <v>0.99663968332146291</v>
      </c>
      <c r="BF574" s="34">
        <v>0.99657756184129487</v>
      </c>
      <c r="BG574" s="34">
        <v>0.99651544423321681</v>
      </c>
      <c r="BH574" s="34">
        <v>0.99645333049698681</v>
      </c>
      <c r="BI574" s="34">
        <v>0.99639122063236407</v>
      </c>
      <c r="BJ574" s="34">
        <v>0.99632911463910701</v>
      </c>
      <c r="BK574" s="34">
        <v>0.99626701251697447</v>
      </c>
      <c r="BL574" s="34">
        <v>0.99620491426572511</v>
      </c>
      <c r="BM574" s="34">
        <v>0.99614281988511755</v>
      </c>
      <c r="BN574" s="34">
        <v>0.99608072937491055</v>
      </c>
      <c r="BO574" s="34">
        <v>0.99601864273486307</v>
      </c>
      <c r="BP574" s="34">
        <v>0.99595655996473353</v>
      </c>
      <c r="BQ574" s="34">
        <v>0.99589448106428102</v>
      </c>
      <c r="BR574" s="34">
        <v>0.99583240603326406</v>
      </c>
      <c r="BS574" s="34">
        <v>0.99577033487144184</v>
      </c>
      <c r="BT574" s="34">
        <v>0.99570826757857278</v>
      </c>
      <c r="BU574" s="34">
        <v>0.99564620415441618</v>
      </c>
      <c r="BV574" s="34">
        <v>0.99558414459873046</v>
      </c>
      <c r="BW574" s="34">
        <v>0.99552208891127458</v>
      </c>
      <c r="BX574" s="34">
        <v>0.99546003709180764</v>
      </c>
      <c r="BY574" s="34">
        <v>0.99539798914008859</v>
      </c>
      <c r="BZ574" s="34">
        <v>0.99533594505587586</v>
      </c>
      <c r="CA574" s="34">
        <v>0.99527390483892897</v>
      </c>
      <c r="CB574" s="34">
        <v>0.99521186848900656</v>
      </c>
      <c r="CC574" s="34">
        <v>0.99514983600586759</v>
      </c>
      <c r="CD574" s="34">
        <v>0.99508780738927105</v>
      </c>
      <c r="CE574" s="34">
        <v>0.99502578263897612</v>
      </c>
      <c r="CF574" s="34">
        <v>0.99496376175474166</v>
      </c>
      <c r="CG574" s="34">
        <v>0.99490174473632664</v>
      </c>
      <c r="CH574" s="34">
        <v>0.99483973158349004</v>
      </c>
      <c r="CI574" s="34">
        <v>0.99477772229599115</v>
      </c>
      <c r="CJ574" s="34">
        <v>0.99471571687358906</v>
      </c>
      <c r="CK574" s="34">
        <v>0.99465371531604274</v>
      </c>
      <c r="CL574" s="34">
        <v>0.99459171762311116</v>
      </c>
      <c r="CM574" s="34">
        <v>0.9945297237945534</v>
      </c>
      <c r="CN574" s="34">
        <v>0.99446773383012899</v>
      </c>
      <c r="CO574" s="34">
        <v>0.99440574772959678</v>
      </c>
      <c r="CP574" s="34">
        <v>0.99434376549271597</v>
      </c>
      <c r="CQ574" s="34">
        <v>0.99428178711924564</v>
      </c>
      <c r="CR574" s="34">
        <v>0.99418882289425126</v>
      </c>
      <c r="CS574" s="34">
        <v>0.99409586736130684</v>
      </c>
      <c r="CT574" s="34">
        <v>0.99400292051959993</v>
      </c>
      <c r="CU574" s="34">
        <v>0.99390998236831796</v>
      </c>
      <c r="CV574" s="34">
        <v>0.99381705290664812</v>
      </c>
      <c r="CW574" s="34">
        <v>0.99372413213377797</v>
      </c>
      <c r="CX574" s="34">
        <v>0.99363122004889526</v>
      </c>
      <c r="CY574" s="34">
        <v>0.99353831665118764</v>
      </c>
      <c r="CZ574" s="34">
        <v>0.99344542193984309</v>
      </c>
      <c r="DA574" s="34">
        <v>0.99335253591404893</v>
      </c>
      <c r="DB574" s="34">
        <v>0.99325965857299336</v>
      </c>
    </row>
    <row r="575" spans="1:106" x14ac:dyDescent="0.2">
      <c r="A575" s="13">
        <f t="shared" ca="1" si="8"/>
        <v>45075</v>
      </c>
      <c r="B575" s="34">
        <v>1.0000623348172251</v>
      </c>
      <c r="C575" s="34">
        <v>1</v>
      </c>
      <c r="D575" s="34">
        <v>0.99993766906816206</v>
      </c>
      <c r="E575" s="34">
        <v>0.99987534202146944</v>
      </c>
      <c r="F575" s="34">
        <v>0.99981301885967966</v>
      </c>
      <c r="G575" s="34">
        <v>0.99975069958255058</v>
      </c>
      <c r="H575" s="34">
        <v>0.99968838418983996</v>
      </c>
      <c r="I575" s="34">
        <v>0.9996260726813061</v>
      </c>
      <c r="J575" s="34">
        <v>0.99956376505670663</v>
      </c>
      <c r="K575" s="34">
        <v>0.99950146131579942</v>
      </c>
      <c r="L575" s="34">
        <v>0.99943916145834222</v>
      </c>
      <c r="M575" s="34">
        <v>0.99937686548409332</v>
      </c>
      <c r="N575" s="34">
        <v>0.99931457339281049</v>
      </c>
      <c r="O575" s="34">
        <v>0.9992522851842518</v>
      </c>
      <c r="P575" s="34">
        <v>0.99919000085817533</v>
      </c>
      <c r="Q575" s="34">
        <v>0.99912772041433895</v>
      </c>
      <c r="R575" s="34">
        <v>0.99906544385250051</v>
      </c>
      <c r="S575" s="34">
        <v>0.99900317117241821</v>
      </c>
      <c r="T575" s="34">
        <v>0.99894090237385014</v>
      </c>
      <c r="U575" s="34">
        <v>0.99887863745655447</v>
      </c>
      <c r="V575" s="34">
        <v>0.99881637642028875</v>
      </c>
      <c r="W575" s="34">
        <v>0.99875411926481172</v>
      </c>
      <c r="X575" s="34">
        <v>0.99869186598988102</v>
      </c>
      <c r="Y575" s="34">
        <v>0.99862961659525507</v>
      </c>
      <c r="Z575" s="34">
        <v>0.99856737108069182</v>
      </c>
      <c r="AA575" s="34">
        <v>0.99850512944594971</v>
      </c>
      <c r="AB575" s="34">
        <v>0.99844289169078648</v>
      </c>
      <c r="AC575" s="34">
        <v>0.99838065781496055</v>
      </c>
      <c r="AD575" s="34">
        <v>0.9983184278182301</v>
      </c>
      <c r="AE575" s="34">
        <v>0.99825620170035334</v>
      </c>
      <c r="AF575" s="34">
        <v>0.99819397946108868</v>
      </c>
      <c r="AG575" s="34">
        <v>0.99813176110019375</v>
      </c>
      <c r="AH575" s="34">
        <v>0.99806954661742753</v>
      </c>
      <c r="AI575" s="34">
        <v>0.99800733601254787</v>
      </c>
      <c r="AJ575" s="34">
        <v>0.99794512928531343</v>
      </c>
      <c r="AK575" s="34">
        <v>0.99788292643548193</v>
      </c>
      <c r="AL575" s="34">
        <v>0.99782072746281236</v>
      </c>
      <c r="AM575" s="34">
        <v>0.99775853236706247</v>
      </c>
      <c r="AN575" s="34">
        <v>0.99769634114799088</v>
      </c>
      <c r="AO575" s="34">
        <v>0.99763415380535614</v>
      </c>
      <c r="AP575" s="34">
        <v>0.99757197033891631</v>
      </c>
      <c r="AQ575" s="34">
        <v>0.99750979074842983</v>
      </c>
      <c r="AR575" s="34">
        <v>0.99744761503365498</v>
      </c>
      <c r="AS575" s="34">
        <v>0.99738544319435074</v>
      </c>
      <c r="AT575" s="34">
        <v>0.99732327523027486</v>
      </c>
      <c r="AU575" s="34">
        <v>0.99726111114118621</v>
      </c>
      <c r="AV575" s="34">
        <v>0.9971989509268433</v>
      </c>
      <c r="AW575" s="34">
        <v>0.99713679458700422</v>
      </c>
      <c r="AX575" s="34">
        <v>0.99707464212142793</v>
      </c>
      <c r="AY575" s="34">
        <v>0.99701249352987276</v>
      </c>
      <c r="AZ575" s="34">
        <v>0.99695034881209699</v>
      </c>
      <c r="BA575" s="34">
        <v>0.99688820796785971</v>
      </c>
      <c r="BB575" s="34">
        <v>0.99682607099691889</v>
      </c>
      <c r="BC575" s="34">
        <v>0.9967639378990335</v>
      </c>
      <c r="BD575" s="34">
        <v>0.99670180867396196</v>
      </c>
      <c r="BE575" s="34">
        <v>0.99663968332146291</v>
      </c>
      <c r="BF575" s="34">
        <v>0.99657756184129487</v>
      </c>
      <c r="BG575" s="34">
        <v>0.99651544423321681</v>
      </c>
      <c r="BH575" s="34">
        <v>0.99645333049698681</v>
      </c>
      <c r="BI575" s="34">
        <v>0.99639122063236407</v>
      </c>
      <c r="BJ575" s="34">
        <v>0.99632911463910701</v>
      </c>
      <c r="BK575" s="34">
        <v>0.99626701251697447</v>
      </c>
      <c r="BL575" s="34">
        <v>0.99620491426572511</v>
      </c>
      <c r="BM575" s="34">
        <v>0.99614281988511755</v>
      </c>
      <c r="BN575" s="34">
        <v>0.99608072937491055</v>
      </c>
      <c r="BO575" s="34">
        <v>0.99601864273486307</v>
      </c>
      <c r="BP575" s="34">
        <v>0.99595655996473353</v>
      </c>
      <c r="BQ575" s="34">
        <v>0.99589448106428102</v>
      </c>
      <c r="BR575" s="34">
        <v>0.99583240603326406</v>
      </c>
      <c r="BS575" s="34">
        <v>0.99577033487144184</v>
      </c>
      <c r="BT575" s="34">
        <v>0.99570826757857278</v>
      </c>
      <c r="BU575" s="34">
        <v>0.99564620415441618</v>
      </c>
      <c r="BV575" s="34">
        <v>0.99558414459873046</v>
      </c>
      <c r="BW575" s="34">
        <v>0.99552208891127458</v>
      </c>
      <c r="BX575" s="34">
        <v>0.99546003709180764</v>
      </c>
      <c r="BY575" s="34">
        <v>0.99539798914008859</v>
      </c>
      <c r="BZ575" s="34">
        <v>0.99533594505587586</v>
      </c>
      <c r="CA575" s="34">
        <v>0.99527390483892897</v>
      </c>
      <c r="CB575" s="34">
        <v>0.99521186848900656</v>
      </c>
      <c r="CC575" s="34">
        <v>0.99514983600586759</v>
      </c>
      <c r="CD575" s="34">
        <v>0.99508780738927105</v>
      </c>
      <c r="CE575" s="34">
        <v>0.99502578263897612</v>
      </c>
      <c r="CF575" s="34">
        <v>0.99496376175474166</v>
      </c>
      <c r="CG575" s="34">
        <v>0.99490174473632664</v>
      </c>
      <c r="CH575" s="34">
        <v>0.99483973158349004</v>
      </c>
      <c r="CI575" s="34">
        <v>0.99477772229599115</v>
      </c>
      <c r="CJ575" s="34">
        <v>0.99471571687358906</v>
      </c>
      <c r="CK575" s="34">
        <v>0.99465371531604274</v>
      </c>
      <c r="CL575" s="34">
        <v>0.99459171762311116</v>
      </c>
      <c r="CM575" s="34">
        <v>0.9945297237945534</v>
      </c>
      <c r="CN575" s="34">
        <v>0.99446773383012899</v>
      </c>
      <c r="CO575" s="34">
        <v>0.99440574772959678</v>
      </c>
      <c r="CP575" s="34">
        <v>0.99434376549271597</v>
      </c>
      <c r="CQ575" s="34">
        <v>0.99428178711924564</v>
      </c>
      <c r="CR575" s="34">
        <v>0.99418882289425126</v>
      </c>
      <c r="CS575" s="34">
        <v>0.99409586736130684</v>
      </c>
      <c r="CT575" s="34">
        <v>0.99400292051959993</v>
      </c>
      <c r="CU575" s="34">
        <v>0.99390998236831796</v>
      </c>
      <c r="CV575" s="34">
        <v>0.99381705290664812</v>
      </c>
      <c r="CW575" s="34">
        <v>0.99372413213377797</v>
      </c>
      <c r="CX575" s="34">
        <v>0.99363122004889526</v>
      </c>
      <c r="CY575" s="34">
        <v>0.99353831665118764</v>
      </c>
      <c r="CZ575" s="34">
        <v>0.99344542193984309</v>
      </c>
      <c r="DA575" s="34">
        <v>0.99335253591404893</v>
      </c>
      <c r="DB575" s="34">
        <v>0.99325965857299336</v>
      </c>
    </row>
    <row r="576" spans="1:106" x14ac:dyDescent="0.2">
      <c r="A576" s="13">
        <f t="shared" ca="1" si="8"/>
        <v>45076</v>
      </c>
      <c r="B576" s="34">
        <v>1.0000623348172251</v>
      </c>
      <c r="C576" s="34">
        <v>1</v>
      </c>
      <c r="D576" s="34">
        <v>0.99993766906816206</v>
      </c>
      <c r="E576" s="34">
        <v>0.99987534202146944</v>
      </c>
      <c r="F576" s="34">
        <v>0.99981301885967966</v>
      </c>
      <c r="G576" s="34">
        <v>0.99975069958255058</v>
      </c>
      <c r="H576" s="34">
        <v>0.99968838418983996</v>
      </c>
      <c r="I576" s="34">
        <v>0.9996260726813061</v>
      </c>
      <c r="J576" s="34">
        <v>0.99956376505670663</v>
      </c>
      <c r="K576" s="34">
        <v>0.99950146131579942</v>
      </c>
      <c r="L576" s="34">
        <v>0.99943916145834222</v>
      </c>
      <c r="M576" s="34">
        <v>0.99937686548409332</v>
      </c>
      <c r="N576" s="34">
        <v>0.99931457339281049</v>
      </c>
      <c r="O576" s="34">
        <v>0.9992522851842518</v>
      </c>
      <c r="P576" s="34">
        <v>0.99919000085817533</v>
      </c>
      <c r="Q576" s="34">
        <v>0.99912772041433895</v>
      </c>
      <c r="R576" s="34">
        <v>0.99906544385250051</v>
      </c>
      <c r="S576" s="34">
        <v>0.99900317117241821</v>
      </c>
      <c r="T576" s="34">
        <v>0.99894090237385014</v>
      </c>
      <c r="U576" s="34">
        <v>0.99887863745655447</v>
      </c>
      <c r="V576" s="34">
        <v>0.99881637642028875</v>
      </c>
      <c r="W576" s="34">
        <v>0.99875411926481172</v>
      </c>
      <c r="X576" s="34">
        <v>0.99869186598988102</v>
      </c>
      <c r="Y576" s="34">
        <v>0.99862961659525507</v>
      </c>
      <c r="Z576" s="34">
        <v>0.99856737108069182</v>
      </c>
      <c r="AA576" s="34">
        <v>0.99850512944594971</v>
      </c>
      <c r="AB576" s="34">
        <v>0.99844289169078648</v>
      </c>
      <c r="AC576" s="34">
        <v>0.99838065781496055</v>
      </c>
      <c r="AD576" s="34">
        <v>0.9983184278182301</v>
      </c>
      <c r="AE576" s="34">
        <v>0.99825620170035334</v>
      </c>
      <c r="AF576" s="34">
        <v>0.99819397946108868</v>
      </c>
      <c r="AG576" s="34">
        <v>0.99813176110019375</v>
      </c>
      <c r="AH576" s="34">
        <v>0.99806954661742753</v>
      </c>
      <c r="AI576" s="34">
        <v>0.99800733601254787</v>
      </c>
      <c r="AJ576" s="34">
        <v>0.99794512928531343</v>
      </c>
      <c r="AK576" s="34">
        <v>0.99788292643548193</v>
      </c>
      <c r="AL576" s="34">
        <v>0.99782072746281236</v>
      </c>
      <c r="AM576" s="34">
        <v>0.99775853236706247</v>
      </c>
      <c r="AN576" s="34">
        <v>0.99769634114799088</v>
      </c>
      <c r="AO576" s="34">
        <v>0.99763415380535614</v>
      </c>
      <c r="AP576" s="34">
        <v>0.99757197033891631</v>
      </c>
      <c r="AQ576" s="34">
        <v>0.99750979074842983</v>
      </c>
      <c r="AR576" s="34">
        <v>0.99744761503365498</v>
      </c>
      <c r="AS576" s="34">
        <v>0.99738544319435074</v>
      </c>
      <c r="AT576" s="34">
        <v>0.99732327523027486</v>
      </c>
      <c r="AU576" s="34">
        <v>0.99726111114118621</v>
      </c>
      <c r="AV576" s="34">
        <v>0.9971989509268433</v>
      </c>
      <c r="AW576" s="34">
        <v>0.99713679458700422</v>
      </c>
      <c r="AX576" s="34">
        <v>0.99707464212142793</v>
      </c>
      <c r="AY576" s="34">
        <v>0.99701249352987276</v>
      </c>
      <c r="AZ576" s="34">
        <v>0.99695034881209699</v>
      </c>
      <c r="BA576" s="34">
        <v>0.99688820796785971</v>
      </c>
      <c r="BB576" s="34">
        <v>0.99682607099691889</v>
      </c>
      <c r="BC576" s="34">
        <v>0.9967639378990335</v>
      </c>
      <c r="BD576" s="34">
        <v>0.99670180867396196</v>
      </c>
      <c r="BE576" s="34">
        <v>0.99663968332146291</v>
      </c>
      <c r="BF576" s="34">
        <v>0.99657756184129487</v>
      </c>
      <c r="BG576" s="34">
        <v>0.99651544423321681</v>
      </c>
      <c r="BH576" s="34">
        <v>0.99645333049698681</v>
      </c>
      <c r="BI576" s="34">
        <v>0.99639122063236407</v>
      </c>
      <c r="BJ576" s="34">
        <v>0.99632911463910701</v>
      </c>
      <c r="BK576" s="34">
        <v>0.99626701251697447</v>
      </c>
      <c r="BL576" s="34">
        <v>0.99620491426572511</v>
      </c>
      <c r="BM576" s="34">
        <v>0.99614281988511755</v>
      </c>
      <c r="BN576" s="34">
        <v>0.99608072937491055</v>
      </c>
      <c r="BO576" s="34">
        <v>0.99601864273486307</v>
      </c>
      <c r="BP576" s="34">
        <v>0.99595655996473353</v>
      </c>
      <c r="BQ576" s="34">
        <v>0.99589448106428102</v>
      </c>
      <c r="BR576" s="34">
        <v>0.99583240603326406</v>
      </c>
      <c r="BS576" s="34">
        <v>0.99577033487144184</v>
      </c>
      <c r="BT576" s="34">
        <v>0.99570826757857278</v>
      </c>
      <c r="BU576" s="34">
        <v>0.99564620415441618</v>
      </c>
      <c r="BV576" s="34">
        <v>0.99558414459873046</v>
      </c>
      <c r="BW576" s="34">
        <v>0.99552208891127458</v>
      </c>
      <c r="BX576" s="34">
        <v>0.99546003709180764</v>
      </c>
      <c r="BY576" s="34">
        <v>0.99539798914008859</v>
      </c>
      <c r="BZ576" s="34">
        <v>0.99533594505587586</v>
      </c>
      <c r="CA576" s="34">
        <v>0.99527390483892897</v>
      </c>
      <c r="CB576" s="34">
        <v>0.99521186848900656</v>
      </c>
      <c r="CC576" s="34">
        <v>0.99514983600586759</v>
      </c>
      <c r="CD576" s="34">
        <v>0.99508780738927105</v>
      </c>
      <c r="CE576" s="34">
        <v>0.99502578263897612</v>
      </c>
      <c r="CF576" s="34">
        <v>0.99496376175474166</v>
      </c>
      <c r="CG576" s="34">
        <v>0.99490174473632664</v>
      </c>
      <c r="CH576" s="34">
        <v>0.99483973158349004</v>
      </c>
      <c r="CI576" s="34">
        <v>0.99477772229599115</v>
      </c>
      <c r="CJ576" s="34">
        <v>0.99471571687358906</v>
      </c>
      <c r="CK576" s="34">
        <v>0.99465371531604274</v>
      </c>
      <c r="CL576" s="34">
        <v>0.99459171762311116</v>
      </c>
      <c r="CM576" s="34">
        <v>0.9945297237945534</v>
      </c>
      <c r="CN576" s="34">
        <v>0.99446773383012899</v>
      </c>
      <c r="CO576" s="34">
        <v>0.99440574772959678</v>
      </c>
      <c r="CP576" s="34">
        <v>0.99434376549271597</v>
      </c>
      <c r="CQ576" s="34">
        <v>0.99428178711924564</v>
      </c>
      <c r="CR576" s="34">
        <v>0.99418882289425126</v>
      </c>
      <c r="CS576" s="34">
        <v>0.99409586736130684</v>
      </c>
      <c r="CT576" s="34">
        <v>0.99400292051959993</v>
      </c>
      <c r="CU576" s="34">
        <v>0.99390998236831796</v>
      </c>
      <c r="CV576" s="34">
        <v>0.99381705290664812</v>
      </c>
      <c r="CW576" s="34">
        <v>0.99372413213377797</v>
      </c>
      <c r="CX576" s="34">
        <v>0.99363122004889526</v>
      </c>
      <c r="CY576" s="34">
        <v>0.99353831665118764</v>
      </c>
      <c r="CZ576" s="34">
        <v>0.99344542193984309</v>
      </c>
      <c r="DA576" s="34">
        <v>0.99335253591404893</v>
      </c>
      <c r="DB576" s="34">
        <v>0.99325965857299336</v>
      </c>
    </row>
    <row r="577" spans="1:106" x14ac:dyDescent="0.2">
      <c r="A577" s="13">
        <f t="shared" ca="1" si="8"/>
        <v>45077</v>
      </c>
      <c r="B577" s="34">
        <v>1.0000623348172251</v>
      </c>
      <c r="C577" s="34">
        <v>1</v>
      </c>
      <c r="D577" s="34">
        <v>0.99993766906816206</v>
      </c>
      <c r="E577" s="34">
        <v>0.99987534202146944</v>
      </c>
      <c r="F577" s="34">
        <v>0.99981301885967966</v>
      </c>
      <c r="G577" s="34">
        <v>0.99975069958255058</v>
      </c>
      <c r="H577" s="34">
        <v>0.99968838418983996</v>
      </c>
      <c r="I577" s="34">
        <v>0.9996260726813061</v>
      </c>
      <c r="J577" s="34">
        <v>0.99956376505670663</v>
      </c>
      <c r="K577" s="34">
        <v>0.99950146131579942</v>
      </c>
      <c r="L577" s="34">
        <v>0.99943916145834222</v>
      </c>
      <c r="M577" s="34">
        <v>0.99937686548409332</v>
      </c>
      <c r="N577" s="34">
        <v>0.99931457339281049</v>
      </c>
      <c r="O577" s="34">
        <v>0.9992522851842518</v>
      </c>
      <c r="P577" s="34">
        <v>0.99919000085817533</v>
      </c>
      <c r="Q577" s="34">
        <v>0.99912772041433895</v>
      </c>
      <c r="R577" s="34">
        <v>0.99906544385250051</v>
      </c>
      <c r="S577" s="34">
        <v>0.99900317117241821</v>
      </c>
      <c r="T577" s="34">
        <v>0.99894090237385014</v>
      </c>
      <c r="U577" s="34">
        <v>0.99887863745655447</v>
      </c>
      <c r="V577" s="34">
        <v>0.99881637642028875</v>
      </c>
      <c r="W577" s="34">
        <v>0.99875411926481172</v>
      </c>
      <c r="X577" s="34">
        <v>0.99869186598988102</v>
      </c>
      <c r="Y577" s="34">
        <v>0.99862961659525507</v>
      </c>
      <c r="Z577" s="34">
        <v>0.99856737108069182</v>
      </c>
      <c r="AA577" s="34">
        <v>0.99850512944594971</v>
      </c>
      <c r="AB577" s="34">
        <v>0.99844289169078648</v>
      </c>
      <c r="AC577" s="34">
        <v>0.99838065781496055</v>
      </c>
      <c r="AD577" s="34">
        <v>0.9983184278182301</v>
      </c>
      <c r="AE577" s="34">
        <v>0.99825620170035334</v>
      </c>
      <c r="AF577" s="34">
        <v>0.99819397946108868</v>
      </c>
      <c r="AG577" s="34">
        <v>0.99813176110019375</v>
      </c>
      <c r="AH577" s="34">
        <v>0.99806954661742753</v>
      </c>
      <c r="AI577" s="34">
        <v>0.99800733601254787</v>
      </c>
      <c r="AJ577" s="34">
        <v>0.99794512928531343</v>
      </c>
      <c r="AK577" s="34">
        <v>0.99788292643548193</v>
      </c>
      <c r="AL577" s="34">
        <v>0.99782072746281236</v>
      </c>
      <c r="AM577" s="34">
        <v>0.99775853236706247</v>
      </c>
      <c r="AN577" s="34">
        <v>0.99769634114799088</v>
      </c>
      <c r="AO577" s="34">
        <v>0.99763415380535614</v>
      </c>
      <c r="AP577" s="34">
        <v>0.99757197033891631</v>
      </c>
      <c r="AQ577" s="34">
        <v>0.99750979074842983</v>
      </c>
      <c r="AR577" s="34">
        <v>0.99744761503365498</v>
      </c>
      <c r="AS577" s="34">
        <v>0.99738544319435074</v>
      </c>
      <c r="AT577" s="34">
        <v>0.99732327523027486</v>
      </c>
      <c r="AU577" s="34">
        <v>0.99726111114118621</v>
      </c>
      <c r="AV577" s="34">
        <v>0.9971989509268433</v>
      </c>
      <c r="AW577" s="34">
        <v>0.99713679458700422</v>
      </c>
      <c r="AX577" s="34">
        <v>0.99707464212142793</v>
      </c>
      <c r="AY577" s="34">
        <v>0.99701249352987276</v>
      </c>
      <c r="AZ577" s="34">
        <v>0.99695034881209699</v>
      </c>
      <c r="BA577" s="34">
        <v>0.99688820796785971</v>
      </c>
      <c r="BB577" s="34">
        <v>0.99682607099691889</v>
      </c>
      <c r="BC577" s="34">
        <v>0.9967639378990335</v>
      </c>
      <c r="BD577" s="34">
        <v>0.99670180867396196</v>
      </c>
      <c r="BE577" s="34">
        <v>0.99663968332146291</v>
      </c>
      <c r="BF577" s="34">
        <v>0.99657756184129487</v>
      </c>
      <c r="BG577" s="34">
        <v>0.99651544423321681</v>
      </c>
      <c r="BH577" s="34">
        <v>0.99645333049698681</v>
      </c>
      <c r="BI577" s="34">
        <v>0.99639122063236407</v>
      </c>
      <c r="BJ577" s="34">
        <v>0.99632911463910701</v>
      </c>
      <c r="BK577" s="34">
        <v>0.99626701251697447</v>
      </c>
      <c r="BL577" s="34">
        <v>0.99620491426572511</v>
      </c>
      <c r="BM577" s="34">
        <v>0.99614281988511755</v>
      </c>
      <c r="BN577" s="34">
        <v>0.99608072937491055</v>
      </c>
      <c r="BO577" s="34">
        <v>0.99601864273486307</v>
      </c>
      <c r="BP577" s="34">
        <v>0.99595655996473353</v>
      </c>
      <c r="BQ577" s="34">
        <v>0.99589448106428102</v>
      </c>
      <c r="BR577" s="34">
        <v>0.99583240603326406</v>
      </c>
      <c r="BS577" s="34">
        <v>0.99577033487144184</v>
      </c>
      <c r="BT577" s="34">
        <v>0.99570826757857278</v>
      </c>
      <c r="BU577" s="34">
        <v>0.99564620415441618</v>
      </c>
      <c r="BV577" s="34">
        <v>0.99558414459873046</v>
      </c>
      <c r="BW577" s="34">
        <v>0.99552208891127458</v>
      </c>
      <c r="BX577" s="34">
        <v>0.99546003709180764</v>
      </c>
      <c r="BY577" s="34">
        <v>0.99539798914008859</v>
      </c>
      <c r="BZ577" s="34">
        <v>0.99533594505587586</v>
      </c>
      <c r="CA577" s="34">
        <v>0.99527390483892897</v>
      </c>
      <c r="CB577" s="34">
        <v>0.99521186848900656</v>
      </c>
      <c r="CC577" s="34">
        <v>0.99514983600586759</v>
      </c>
      <c r="CD577" s="34">
        <v>0.99508780738927105</v>
      </c>
      <c r="CE577" s="34">
        <v>0.99502578263897612</v>
      </c>
      <c r="CF577" s="34">
        <v>0.99496376175474166</v>
      </c>
      <c r="CG577" s="34">
        <v>0.99490174473632664</v>
      </c>
      <c r="CH577" s="34">
        <v>0.99483973158349004</v>
      </c>
      <c r="CI577" s="34">
        <v>0.99477772229599115</v>
      </c>
      <c r="CJ577" s="34">
        <v>0.99471571687358906</v>
      </c>
      <c r="CK577" s="34">
        <v>0.99465371531604274</v>
      </c>
      <c r="CL577" s="34">
        <v>0.99459171762311116</v>
      </c>
      <c r="CM577" s="34">
        <v>0.9945297237945534</v>
      </c>
      <c r="CN577" s="34">
        <v>0.99446773383012899</v>
      </c>
      <c r="CO577" s="34">
        <v>0.99440574772959678</v>
      </c>
      <c r="CP577" s="34">
        <v>0.99434376549271597</v>
      </c>
      <c r="CQ577" s="34">
        <v>0.99428178711924564</v>
      </c>
      <c r="CR577" s="34">
        <v>0.99418882289425126</v>
      </c>
      <c r="CS577" s="34">
        <v>0.99409586736130684</v>
      </c>
      <c r="CT577" s="34">
        <v>0.99400292051959993</v>
      </c>
      <c r="CU577" s="34">
        <v>0.99390998236831796</v>
      </c>
      <c r="CV577" s="34">
        <v>0.99381705290664812</v>
      </c>
      <c r="CW577" s="34">
        <v>0.99372413213377797</v>
      </c>
      <c r="CX577" s="34">
        <v>0.99363122004889526</v>
      </c>
      <c r="CY577" s="34">
        <v>0.99353831665118764</v>
      </c>
      <c r="CZ577" s="34">
        <v>0.99344542193984309</v>
      </c>
      <c r="DA577" s="34">
        <v>0.99335253591404893</v>
      </c>
      <c r="DB577" s="34">
        <v>0.99325965857299336</v>
      </c>
    </row>
    <row r="578" spans="1:106" x14ac:dyDescent="0.2">
      <c r="A578" s="13">
        <f t="shared" ca="1" si="8"/>
        <v>45078</v>
      </c>
      <c r="B578" s="34">
        <v>1.0000623348172251</v>
      </c>
      <c r="C578" s="34">
        <v>1</v>
      </c>
      <c r="D578" s="34">
        <v>0.99993766906816206</v>
      </c>
      <c r="E578" s="34">
        <v>0.99987534202146944</v>
      </c>
      <c r="F578" s="34">
        <v>0.99981301885967966</v>
      </c>
      <c r="G578" s="34">
        <v>0.99975069958255058</v>
      </c>
      <c r="H578" s="34">
        <v>0.99968838418983996</v>
      </c>
      <c r="I578" s="34">
        <v>0.9996260726813061</v>
      </c>
      <c r="J578" s="34">
        <v>0.99956376505670663</v>
      </c>
      <c r="K578" s="34">
        <v>0.99950146131579942</v>
      </c>
      <c r="L578" s="34">
        <v>0.99943916145834222</v>
      </c>
      <c r="M578" s="34">
        <v>0.99937686548409332</v>
      </c>
      <c r="N578" s="34">
        <v>0.99931457339281049</v>
      </c>
      <c r="O578" s="34">
        <v>0.9992522851842518</v>
      </c>
      <c r="P578" s="34">
        <v>0.99919000085817533</v>
      </c>
      <c r="Q578" s="34">
        <v>0.99912772041433895</v>
      </c>
      <c r="R578" s="34">
        <v>0.99906544385250051</v>
      </c>
      <c r="S578" s="34">
        <v>0.99900317117241821</v>
      </c>
      <c r="T578" s="34">
        <v>0.99894090237385014</v>
      </c>
      <c r="U578" s="34">
        <v>0.99887863745655447</v>
      </c>
      <c r="V578" s="34">
        <v>0.99881637642028875</v>
      </c>
      <c r="W578" s="34">
        <v>0.99875411926481172</v>
      </c>
      <c r="X578" s="34">
        <v>0.99869186598988102</v>
      </c>
      <c r="Y578" s="34">
        <v>0.99862961659525507</v>
      </c>
      <c r="Z578" s="34">
        <v>0.99856737108069182</v>
      </c>
      <c r="AA578" s="34">
        <v>0.99850512944594971</v>
      </c>
      <c r="AB578" s="34">
        <v>0.99844289169078648</v>
      </c>
      <c r="AC578" s="34">
        <v>0.99838065781496055</v>
      </c>
      <c r="AD578" s="34">
        <v>0.9983184278182301</v>
      </c>
      <c r="AE578" s="34">
        <v>0.99825620170035334</v>
      </c>
      <c r="AF578" s="34">
        <v>0.99819397946108868</v>
      </c>
      <c r="AG578" s="34">
        <v>0.99813176110019375</v>
      </c>
      <c r="AH578" s="34">
        <v>0.99806954661742753</v>
      </c>
      <c r="AI578" s="34">
        <v>0.99800733601254787</v>
      </c>
      <c r="AJ578" s="34">
        <v>0.99794512928531343</v>
      </c>
      <c r="AK578" s="34">
        <v>0.99788292643548193</v>
      </c>
      <c r="AL578" s="34">
        <v>0.99782072746281236</v>
      </c>
      <c r="AM578" s="34">
        <v>0.99775853236706247</v>
      </c>
      <c r="AN578" s="34">
        <v>0.99769634114799088</v>
      </c>
      <c r="AO578" s="34">
        <v>0.99763415380535614</v>
      </c>
      <c r="AP578" s="34">
        <v>0.99757197033891631</v>
      </c>
      <c r="AQ578" s="34">
        <v>0.99750979074842983</v>
      </c>
      <c r="AR578" s="34">
        <v>0.99744761503365498</v>
      </c>
      <c r="AS578" s="34">
        <v>0.99738544319435074</v>
      </c>
      <c r="AT578" s="34">
        <v>0.99732327523027486</v>
      </c>
      <c r="AU578" s="34">
        <v>0.99726111114118621</v>
      </c>
      <c r="AV578" s="34">
        <v>0.9971989509268433</v>
      </c>
      <c r="AW578" s="34">
        <v>0.99713679458700422</v>
      </c>
      <c r="AX578" s="34">
        <v>0.99707464212142793</v>
      </c>
      <c r="AY578" s="34">
        <v>0.99701249352987276</v>
      </c>
      <c r="AZ578" s="34">
        <v>0.99695034881209699</v>
      </c>
      <c r="BA578" s="34">
        <v>0.99688820796785971</v>
      </c>
      <c r="BB578" s="34">
        <v>0.99682607099691889</v>
      </c>
      <c r="BC578" s="34">
        <v>0.9967639378990335</v>
      </c>
      <c r="BD578" s="34">
        <v>0.99670180867396196</v>
      </c>
      <c r="BE578" s="34">
        <v>0.99663968332146291</v>
      </c>
      <c r="BF578" s="34">
        <v>0.99657756184129487</v>
      </c>
      <c r="BG578" s="34">
        <v>0.99651544423321681</v>
      </c>
      <c r="BH578" s="34">
        <v>0.99645333049698681</v>
      </c>
      <c r="BI578" s="34">
        <v>0.99639122063236407</v>
      </c>
      <c r="BJ578" s="34">
        <v>0.99632911463910701</v>
      </c>
      <c r="BK578" s="34">
        <v>0.99626701251697447</v>
      </c>
      <c r="BL578" s="34">
        <v>0.99620491426572511</v>
      </c>
      <c r="BM578" s="34">
        <v>0.99614281988511755</v>
      </c>
      <c r="BN578" s="34">
        <v>0.99608072937491055</v>
      </c>
      <c r="BO578" s="34">
        <v>0.99601864273486307</v>
      </c>
      <c r="BP578" s="34">
        <v>0.99595655996473353</v>
      </c>
      <c r="BQ578" s="34">
        <v>0.99589448106428102</v>
      </c>
      <c r="BR578" s="34">
        <v>0.99583240603326406</v>
      </c>
      <c r="BS578" s="34">
        <v>0.99577033487144184</v>
      </c>
      <c r="BT578" s="34">
        <v>0.99570826757857278</v>
      </c>
      <c r="BU578" s="34">
        <v>0.99564620415441618</v>
      </c>
      <c r="BV578" s="34">
        <v>0.99558414459873046</v>
      </c>
      <c r="BW578" s="34">
        <v>0.99552208891127458</v>
      </c>
      <c r="BX578" s="34">
        <v>0.99546003709180764</v>
      </c>
      <c r="BY578" s="34">
        <v>0.99539798914008859</v>
      </c>
      <c r="BZ578" s="34">
        <v>0.99533594505587586</v>
      </c>
      <c r="CA578" s="34">
        <v>0.99527390483892897</v>
      </c>
      <c r="CB578" s="34">
        <v>0.99521186848900656</v>
      </c>
      <c r="CC578" s="34">
        <v>0.99514983600586759</v>
      </c>
      <c r="CD578" s="34">
        <v>0.99508780738927105</v>
      </c>
      <c r="CE578" s="34">
        <v>0.99502578263897612</v>
      </c>
      <c r="CF578" s="34">
        <v>0.99496376175474166</v>
      </c>
      <c r="CG578" s="34">
        <v>0.99490174473632664</v>
      </c>
      <c r="CH578" s="34">
        <v>0.99483973158349004</v>
      </c>
      <c r="CI578" s="34">
        <v>0.99477772229599115</v>
      </c>
      <c r="CJ578" s="34">
        <v>0.99471571687358906</v>
      </c>
      <c r="CK578" s="34">
        <v>0.99465371531604274</v>
      </c>
      <c r="CL578" s="34">
        <v>0.99459171762311116</v>
      </c>
      <c r="CM578" s="34">
        <v>0.9945297237945534</v>
      </c>
      <c r="CN578" s="34">
        <v>0.99446773383012899</v>
      </c>
      <c r="CO578" s="34">
        <v>0.99440574772959678</v>
      </c>
      <c r="CP578" s="34">
        <v>0.99434376549271597</v>
      </c>
      <c r="CQ578" s="34">
        <v>0.99428178711924564</v>
      </c>
      <c r="CR578" s="34">
        <v>0.99418882289425126</v>
      </c>
      <c r="CS578" s="34">
        <v>0.99409586736130684</v>
      </c>
      <c r="CT578" s="34">
        <v>0.99400292051959993</v>
      </c>
      <c r="CU578" s="34">
        <v>0.99390998236831796</v>
      </c>
      <c r="CV578" s="34">
        <v>0.99381705290664812</v>
      </c>
      <c r="CW578" s="34">
        <v>0.99372413213377797</v>
      </c>
      <c r="CX578" s="34">
        <v>0.99363122004889526</v>
      </c>
      <c r="CY578" s="34">
        <v>0.99353831665118764</v>
      </c>
      <c r="CZ578" s="34">
        <v>0.99344542193984309</v>
      </c>
      <c r="DA578" s="34">
        <v>0.99335253591404893</v>
      </c>
      <c r="DB578" s="34">
        <v>0.99325965857299336</v>
      </c>
    </row>
    <row r="579" spans="1:106" x14ac:dyDescent="0.2">
      <c r="A579" s="13">
        <f t="shared" ca="1" si="8"/>
        <v>45079</v>
      </c>
      <c r="B579" s="34">
        <v>1.0000623348172251</v>
      </c>
      <c r="C579" s="34">
        <v>1</v>
      </c>
      <c r="D579" s="34">
        <v>0.99993766906816206</v>
      </c>
      <c r="E579" s="34">
        <v>0.99987534202146944</v>
      </c>
      <c r="F579" s="34">
        <v>0.99981301885967966</v>
      </c>
      <c r="G579" s="34">
        <v>0.99975069958255058</v>
      </c>
      <c r="H579" s="34">
        <v>0.99968838418983996</v>
      </c>
      <c r="I579" s="34">
        <v>0.9996260726813061</v>
      </c>
      <c r="J579" s="34">
        <v>0.99956376505670663</v>
      </c>
      <c r="K579" s="34">
        <v>0.99950146131579942</v>
      </c>
      <c r="L579" s="34">
        <v>0.99943916145834222</v>
      </c>
      <c r="M579" s="34">
        <v>0.99937686548409332</v>
      </c>
      <c r="N579" s="34">
        <v>0.99931457339281049</v>
      </c>
      <c r="O579" s="34">
        <v>0.9992522851842518</v>
      </c>
      <c r="P579" s="34">
        <v>0.99919000085817533</v>
      </c>
      <c r="Q579" s="34">
        <v>0.99912772041433895</v>
      </c>
      <c r="R579" s="34">
        <v>0.99906544385250051</v>
      </c>
      <c r="S579" s="34">
        <v>0.99900317117241821</v>
      </c>
      <c r="T579" s="34">
        <v>0.99894090237385014</v>
      </c>
      <c r="U579" s="34">
        <v>0.99887863745655447</v>
      </c>
      <c r="V579" s="34">
        <v>0.99881637642028875</v>
      </c>
      <c r="W579" s="34">
        <v>0.99875411926481172</v>
      </c>
      <c r="X579" s="34">
        <v>0.99869186598988102</v>
      </c>
      <c r="Y579" s="34">
        <v>0.99862961659525507</v>
      </c>
      <c r="Z579" s="34">
        <v>0.99856737108069182</v>
      </c>
      <c r="AA579" s="34">
        <v>0.99850512944594971</v>
      </c>
      <c r="AB579" s="34">
        <v>0.99844289169078648</v>
      </c>
      <c r="AC579" s="34">
        <v>0.99838065781496055</v>
      </c>
      <c r="AD579" s="34">
        <v>0.9983184278182301</v>
      </c>
      <c r="AE579" s="34">
        <v>0.99825620170035334</v>
      </c>
      <c r="AF579" s="34">
        <v>0.99819397946108868</v>
      </c>
      <c r="AG579" s="34">
        <v>0.99813176110019375</v>
      </c>
      <c r="AH579" s="34">
        <v>0.99806954661742753</v>
      </c>
      <c r="AI579" s="34">
        <v>0.99800733601254787</v>
      </c>
      <c r="AJ579" s="34">
        <v>0.99794512928531343</v>
      </c>
      <c r="AK579" s="34">
        <v>0.99788292643548193</v>
      </c>
      <c r="AL579" s="34">
        <v>0.99782072746281236</v>
      </c>
      <c r="AM579" s="34">
        <v>0.99775853236706247</v>
      </c>
      <c r="AN579" s="34">
        <v>0.99769634114799088</v>
      </c>
      <c r="AO579" s="34">
        <v>0.99763415380535614</v>
      </c>
      <c r="AP579" s="34">
        <v>0.99757197033891631</v>
      </c>
      <c r="AQ579" s="34">
        <v>0.99750979074842983</v>
      </c>
      <c r="AR579" s="34">
        <v>0.99744761503365498</v>
      </c>
      <c r="AS579" s="34">
        <v>0.99738544319435074</v>
      </c>
      <c r="AT579" s="34">
        <v>0.99732327523027486</v>
      </c>
      <c r="AU579" s="34">
        <v>0.99726111114118621</v>
      </c>
      <c r="AV579" s="34">
        <v>0.9971989509268433</v>
      </c>
      <c r="AW579" s="34">
        <v>0.99713679458700422</v>
      </c>
      <c r="AX579" s="34">
        <v>0.99707464212142793</v>
      </c>
      <c r="AY579" s="34">
        <v>0.99701249352987276</v>
      </c>
      <c r="AZ579" s="34">
        <v>0.99695034881209699</v>
      </c>
      <c r="BA579" s="34">
        <v>0.99688820796785971</v>
      </c>
      <c r="BB579" s="34">
        <v>0.99682607099691889</v>
      </c>
      <c r="BC579" s="34">
        <v>0.9967639378990335</v>
      </c>
      <c r="BD579" s="34">
        <v>0.99670180867396196</v>
      </c>
      <c r="BE579" s="34">
        <v>0.99663968332146291</v>
      </c>
      <c r="BF579" s="34">
        <v>0.99657756184129487</v>
      </c>
      <c r="BG579" s="34">
        <v>0.99651544423321681</v>
      </c>
      <c r="BH579" s="34">
        <v>0.99645333049698681</v>
      </c>
      <c r="BI579" s="34">
        <v>0.99639122063236407</v>
      </c>
      <c r="BJ579" s="34">
        <v>0.99632911463910701</v>
      </c>
      <c r="BK579" s="34">
        <v>0.99626701251697447</v>
      </c>
      <c r="BL579" s="34">
        <v>0.99620491426572511</v>
      </c>
      <c r="BM579" s="34">
        <v>0.99614281988511755</v>
      </c>
      <c r="BN579" s="34">
        <v>0.99608072937491055</v>
      </c>
      <c r="BO579" s="34">
        <v>0.99601864273486307</v>
      </c>
      <c r="BP579" s="34">
        <v>0.99595655996473353</v>
      </c>
      <c r="BQ579" s="34">
        <v>0.99589448106428102</v>
      </c>
      <c r="BR579" s="34">
        <v>0.99583240603326406</v>
      </c>
      <c r="BS579" s="34">
        <v>0.99577033487144184</v>
      </c>
      <c r="BT579" s="34">
        <v>0.99570826757857278</v>
      </c>
      <c r="BU579" s="34">
        <v>0.99564620415441618</v>
      </c>
      <c r="BV579" s="34">
        <v>0.99558414459873046</v>
      </c>
      <c r="BW579" s="34">
        <v>0.99552208891127458</v>
      </c>
      <c r="BX579" s="34">
        <v>0.99546003709180764</v>
      </c>
      <c r="BY579" s="34">
        <v>0.99539798914008859</v>
      </c>
      <c r="BZ579" s="34">
        <v>0.99533594505587586</v>
      </c>
      <c r="CA579" s="34">
        <v>0.99527390483892897</v>
      </c>
      <c r="CB579" s="34">
        <v>0.99521186848900656</v>
      </c>
      <c r="CC579" s="34">
        <v>0.99514983600586759</v>
      </c>
      <c r="CD579" s="34">
        <v>0.99508780738927105</v>
      </c>
      <c r="CE579" s="34">
        <v>0.99502578263897612</v>
      </c>
      <c r="CF579" s="34">
        <v>0.99496376175474166</v>
      </c>
      <c r="CG579" s="34">
        <v>0.99490174473632664</v>
      </c>
      <c r="CH579" s="34">
        <v>0.99483973158349004</v>
      </c>
      <c r="CI579" s="34">
        <v>0.99477772229599115</v>
      </c>
      <c r="CJ579" s="34">
        <v>0.99471571687358906</v>
      </c>
      <c r="CK579" s="34">
        <v>0.99465371531604274</v>
      </c>
      <c r="CL579" s="34">
        <v>0.99459171762311116</v>
      </c>
      <c r="CM579" s="34">
        <v>0.9945297237945534</v>
      </c>
      <c r="CN579" s="34">
        <v>0.99446773383012899</v>
      </c>
      <c r="CO579" s="34">
        <v>0.99440574772959678</v>
      </c>
      <c r="CP579" s="34">
        <v>0.99434376549271597</v>
      </c>
      <c r="CQ579" s="34">
        <v>0.99428178711924564</v>
      </c>
      <c r="CR579" s="34">
        <v>0.99418882289425126</v>
      </c>
      <c r="CS579" s="34">
        <v>0.99409586736130684</v>
      </c>
      <c r="CT579" s="34">
        <v>0.99400292051959993</v>
      </c>
      <c r="CU579" s="34">
        <v>0.99390998236831796</v>
      </c>
      <c r="CV579" s="34">
        <v>0.99381705290664812</v>
      </c>
      <c r="CW579" s="34">
        <v>0.99372413213377797</v>
      </c>
      <c r="CX579" s="34">
        <v>0.99363122004889526</v>
      </c>
      <c r="CY579" s="34">
        <v>0.99353831665118764</v>
      </c>
      <c r="CZ579" s="34">
        <v>0.99344542193984309</v>
      </c>
      <c r="DA579" s="34">
        <v>0.99335253591404893</v>
      </c>
      <c r="DB579" s="34">
        <v>0.99325965857299336</v>
      </c>
    </row>
    <row r="580" spans="1:106" x14ac:dyDescent="0.2">
      <c r="A580" s="13">
        <f t="shared" ref="A580:A643" ca="1" si="9">IF(WORKDAY(A$2,ROW()-2)&gt;TODAY(),"",WORKDAY(A$2,ROW()-2))</f>
        <v>45082</v>
      </c>
      <c r="B580" s="34">
        <v>1.0000623348172251</v>
      </c>
      <c r="C580" s="34">
        <v>1</v>
      </c>
      <c r="D580" s="34">
        <v>0.99993766906816206</v>
      </c>
      <c r="E580" s="34">
        <v>0.99987534202146944</v>
      </c>
      <c r="F580" s="34">
        <v>0.99981301885967966</v>
      </c>
      <c r="G580" s="34">
        <v>0.99975069958255058</v>
      </c>
      <c r="H580" s="34">
        <v>0.99968838418983996</v>
      </c>
      <c r="I580" s="34">
        <v>0.9996260726813061</v>
      </c>
      <c r="J580" s="34">
        <v>0.99956376505670663</v>
      </c>
      <c r="K580" s="34">
        <v>0.99950146131579942</v>
      </c>
      <c r="L580" s="34">
        <v>0.99943916145834222</v>
      </c>
      <c r="M580" s="34">
        <v>0.99937686548409332</v>
      </c>
      <c r="N580" s="34">
        <v>0.99931457339281049</v>
      </c>
      <c r="O580" s="34">
        <v>0.9992522851842518</v>
      </c>
      <c r="P580" s="34">
        <v>0.99919000085817533</v>
      </c>
      <c r="Q580" s="34">
        <v>0.99912772041433895</v>
      </c>
      <c r="R580" s="34">
        <v>0.99906544385250051</v>
      </c>
      <c r="S580" s="34">
        <v>0.99900317117241821</v>
      </c>
      <c r="T580" s="34">
        <v>0.99894090237385014</v>
      </c>
      <c r="U580" s="34">
        <v>0.99887863745655447</v>
      </c>
      <c r="V580" s="34">
        <v>0.99881637642028875</v>
      </c>
      <c r="W580" s="34">
        <v>0.99875411926481172</v>
      </c>
      <c r="X580" s="34">
        <v>0.99869186598988102</v>
      </c>
      <c r="Y580" s="34">
        <v>0.99862961659525507</v>
      </c>
      <c r="Z580" s="34">
        <v>0.99856737108069182</v>
      </c>
      <c r="AA580" s="34">
        <v>0.99850512944594971</v>
      </c>
      <c r="AB580" s="34">
        <v>0.99844289169078648</v>
      </c>
      <c r="AC580" s="34">
        <v>0.99838065781496055</v>
      </c>
      <c r="AD580" s="34">
        <v>0.9983184278182301</v>
      </c>
      <c r="AE580" s="34">
        <v>0.99825620170035334</v>
      </c>
      <c r="AF580" s="34">
        <v>0.99819397946108868</v>
      </c>
      <c r="AG580" s="34">
        <v>0.99813176110019375</v>
      </c>
      <c r="AH580" s="34">
        <v>0.99806954661742753</v>
      </c>
      <c r="AI580" s="34">
        <v>0.99800733601254787</v>
      </c>
      <c r="AJ580" s="34">
        <v>0.99794512928531343</v>
      </c>
      <c r="AK580" s="34">
        <v>0.99788292643548193</v>
      </c>
      <c r="AL580" s="34">
        <v>0.99782072746281236</v>
      </c>
      <c r="AM580" s="34">
        <v>0.99775853236706247</v>
      </c>
      <c r="AN580" s="34">
        <v>0.99769634114799088</v>
      </c>
      <c r="AO580" s="34">
        <v>0.99763415380535614</v>
      </c>
      <c r="AP580" s="34">
        <v>0.99757197033891631</v>
      </c>
      <c r="AQ580" s="34">
        <v>0.99750979074842983</v>
      </c>
      <c r="AR580" s="34">
        <v>0.99744761503365498</v>
      </c>
      <c r="AS580" s="34">
        <v>0.99738544319435074</v>
      </c>
      <c r="AT580" s="34">
        <v>0.99732327523027486</v>
      </c>
      <c r="AU580" s="34">
        <v>0.99726111114118621</v>
      </c>
      <c r="AV580" s="34">
        <v>0.9971989509268433</v>
      </c>
      <c r="AW580" s="34">
        <v>0.99713679458700422</v>
      </c>
      <c r="AX580" s="34">
        <v>0.99707464212142793</v>
      </c>
      <c r="AY580" s="34">
        <v>0.99701249352987276</v>
      </c>
      <c r="AZ580" s="34">
        <v>0.99695034881209699</v>
      </c>
      <c r="BA580" s="34">
        <v>0.99688820796785971</v>
      </c>
      <c r="BB580" s="34">
        <v>0.99682607099691889</v>
      </c>
      <c r="BC580" s="34">
        <v>0.9967639378990335</v>
      </c>
      <c r="BD580" s="34">
        <v>0.99670180867396196</v>
      </c>
      <c r="BE580" s="34">
        <v>0.99663968332146291</v>
      </c>
      <c r="BF580" s="34">
        <v>0.99657756184129487</v>
      </c>
      <c r="BG580" s="34">
        <v>0.99651544423321681</v>
      </c>
      <c r="BH580" s="34">
        <v>0.99645333049698681</v>
      </c>
      <c r="BI580" s="34">
        <v>0.99639122063236407</v>
      </c>
      <c r="BJ580" s="34">
        <v>0.99632911463910701</v>
      </c>
      <c r="BK580" s="34">
        <v>0.99626701251697447</v>
      </c>
      <c r="BL580" s="34">
        <v>0.99620491426572511</v>
      </c>
      <c r="BM580" s="34">
        <v>0.99614281988511755</v>
      </c>
      <c r="BN580" s="34">
        <v>0.99608072937491055</v>
      </c>
      <c r="BO580" s="34">
        <v>0.99601864273486307</v>
      </c>
      <c r="BP580" s="34">
        <v>0.99595655996473353</v>
      </c>
      <c r="BQ580" s="34">
        <v>0.99589448106428102</v>
      </c>
      <c r="BR580" s="34">
        <v>0.99583240603326406</v>
      </c>
      <c r="BS580" s="34">
        <v>0.99577033487144184</v>
      </c>
      <c r="BT580" s="34">
        <v>0.99570826757857278</v>
      </c>
      <c r="BU580" s="34">
        <v>0.99564620415441618</v>
      </c>
      <c r="BV580" s="34">
        <v>0.99558414459873046</v>
      </c>
      <c r="BW580" s="34">
        <v>0.99552208891127458</v>
      </c>
      <c r="BX580" s="34">
        <v>0.99546003709180764</v>
      </c>
      <c r="BY580" s="34">
        <v>0.99539798914008859</v>
      </c>
      <c r="BZ580" s="34">
        <v>0.99533594505587586</v>
      </c>
      <c r="CA580" s="34">
        <v>0.99527390483892897</v>
      </c>
      <c r="CB580" s="34">
        <v>0.99521186848900656</v>
      </c>
      <c r="CC580" s="34">
        <v>0.99514983600586759</v>
      </c>
      <c r="CD580" s="34">
        <v>0.99508780738927105</v>
      </c>
      <c r="CE580" s="34">
        <v>0.99502578263897612</v>
      </c>
      <c r="CF580" s="34">
        <v>0.99496376175474166</v>
      </c>
      <c r="CG580" s="34">
        <v>0.99490174473632664</v>
      </c>
      <c r="CH580" s="34">
        <v>0.99483973158349004</v>
      </c>
      <c r="CI580" s="34">
        <v>0.99477772229599115</v>
      </c>
      <c r="CJ580" s="34">
        <v>0.99471571687358906</v>
      </c>
      <c r="CK580" s="34">
        <v>0.99465371531604274</v>
      </c>
      <c r="CL580" s="34">
        <v>0.99459171762311116</v>
      </c>
      <c r="CM580" s="34">
        <v>0.9945297237945534</v>
      </c>
      <c r="CN580" s="34">
        <v>0.99446773383012899</v>
      </c>
      <c r="CO580" s="34">
        <v>0.99440574772959678</v>
      </c>
      <c r="CP580" s="34">
        <v>0.99434376549271597</v>
      </c>
      <c r="CQ580" s="34">
        <v>0.99428178711924564</v>
      </c>
      <c r="CR580" s="34">
        <v>0.99418882289425126</v>
      </c>
      <c r="CS580" s="34">
        <v>0.99409586736130684</v>
      </c>
      <c r="CT580" s="34">
        <v>0.99400292051959993</v>
      </c>
      <c r="CU580" s="34">
        <v>0.99390998236831796</v>
      </c>
      <c r="CV580" s="34">
        <v>0.99381705290664812</v>
      </c>
      <c r="CW580" s="34">
        <v>0.99372413213377797</v>
      </c>
      <c r="CX580" s="34">
        <v>0.99363122004889526</v>
      </c>
      <c r="CY580" s="34">
        <v>0.99353831665118764</v>
      </c>
      <c r="CZ580" s="34">
        <v>0.99344542193984309</v>
      </c>
      <c r="DA580" s="34">
        <v>0.99335253591404893</v>
      </c>
      <c r="DB580" s="34">
        <v>0.99325965857299336</v>
      </c>
    </row>
    <row r="581" spans="1:106" x14ac:dyDescent="0.2">
      <c r="A581" s="13">
        <f t="shared" ca="1" si="9"/>
        <v>45083</v>
      </c>
      <c r="B581" s="34">
        <v>1.0000623348172251</v>
      </c>
      <c r="C581" s="34">
        <v>1</v>
      </c>
      <c r="D581" s="34">
        <v>0.99993766906816206</v>
      </c>
      <c r="E581" s="34">
        <v>0.99987534202146944</v>
      </c>
      <c r="F581" s="34">
        <v>0.99981301885967966</v>
      </c>
      <c r="G581" s="34">
        <v>0.99975069958255058</v>
      </c>
      <c r="H581" s="34">
        <v>0.99968838418983996</v>
      </c>
      <c r="I581" s="34">
        <v>0.9996260726813061</v>
      </c>
      <c r="J581" s="34">
        <v>0.99956376505670663</v>
      </c>
      <c r="K581" s="34">
        <v>0.99950146131579942</v>
      </c>
      <c r="L581" s="34">
        <v>0.99943916145834222</v>
      </c>
      <c r="M581" s="34">
        <v>0.99937686548409332</v>
      </c>
      <c r="N581" s="34">
        <v>0.99931457339281049</v>
      </c>
      <c r="O581" s="34">
        <v>0.9992522851842518</v>
      </c>
      <c r="P581" s="34">
        <v>0.99919000085817533</v>
      </c>
      <c r="Q581" s="34">
        <v>0.99912772041433895</v>
      </c>
      <c r="R581" s="34">
        <v>0.99906544385250051</v>
      </c>
      <c r="S581" s="34">
        <v>0.99900317117241821</v>
      </c>
      <c r="T581" s="34">
        <v>0.99894090237385014</v>
      </c>
      <c r="U581" s="34">
        <v>0.99887863745655447</v>
      </c>
      <c r="V581" s="34">
        <v>0.99881637642028875</v>
      </c>
      <c r="W581" s="34">
        <v>0.99875411926481172</v>
      </c>
      <c r="X581" s="34">
        <v>0.99869186598988102</v>
      </c>
      <c r="Y581" s="34">
        <v>0.99862961659525507</v>
      </c>
      <c r="Z581" s="34">
        <v>0.99856737108069182</v>
      </c>
      <c r="AA581" s="34">
        <v>0.99850512944594971</v>
      </c>
      <c r="AB581" s="34">
        <v>0.99844289169078648</v>
      </c>
      <c r="AC581" s="34">
        <v>0.99838065781496055</v>
      </c>
      <c r="AD581" s="34">
        <v>0.9983184278182301</v>
      </c>
      <c r="AE581" s="34">
        <v>0.99825620170035334</v>
      </c>
      <c r="AF581" s="34">
        <v>0.99819397946108868</v>
      </c>
      <c r="AG581" s="34">
        <v>0.99813176110019375</v>
      </c>
      <c r="AH581" s="34">
        <v>0.99806954661742753</v>
      </c>
      <c r="AI581" s="34">
        <v>0.99800733601254787</v>
      </c>
      <c r="AJ581" s="34">
        <v>0.99794512928531343</v>
      </c>
      <c r="AK581" s="34">
        <v>0.99788292643548193</v>
      </c>
      <c r="AL581" s="34">
        <v>0.99782072746281236</v>
      </c>
      <c r="AM581" s="34">
        <v>0.99775853236706247</v>
      </c>
      <c r="AN581" s="34">
        <v>0.99769634114799088</v>
      </c>
      <c r="AO581" s="34">
        <v>0.99763415380535614</v>
      </c>
      <c r="AP581" s="34">
        <v>0.99757197033891631</v>
      </c>
      <c r="AQ581" s="34">
        <v>0.99750979074842983</v>
      </c>
      <c r="AR581" s="34">
        <v>0.99744761503365498</v>
      </c>
      <c r="AS581" s="34">
        <v>0.99738544319435074</v>
      </c>
      <c r="AT581" s="34">
        <v>0.99732327523027486</v>
      </c>
      <c r="AU581" s="34">
        <v>0.99726111114118621</v>
      </c>
      <c r="AV581" s="34">
        <v>0.9971989509268433</v>
      </c>
      <c r="AW581" s="34">
        <v>0.99713679458700422</v>
      </c>
      <c r="AX581" s="34">
        <v>0.99707464212142793</v>
      </c>
      <c r="AY581" s="34">
        <v>0.99701249352987276</v>
      </c>
      <c r="AZ581" s="34">
        <v>0.99695034881209699</v>
      </c>
      <c r="BA581" s="34">
        <v>0.99688820796785971</v>
      </c>
      <c r="BB581" s="34">
        <v>0.99682607099691889</v>
      </c>
      <c r="BC581" s="34">
        <v>0.9967639378990335</v>
      </c>
      <c r="BD581" s="34">
        <v>0.99670180867396196</v>
      </c>
      <c r="BE581" s="34">
        <v>0.99663968332146291</v>
      </c>
      <c r="BF581" s="34">
        <v>0.99657756184129487</v>
      </c>
      <c r="BG581" s="34">
        <v>0.99651544423321681</v>
      </c>
      <c r="BH581" s="34">
        <v>0.99645333049698681</v>
      </c>
      <c r="BI581" s="34">
        <v>0.99639122063236407</v>
      </c>
      <c r="BJ581" s="34">
        <v>0.99632911463910701</v>
      </c>
      <c r="BK581" s="34">
        <v>0.99626701251697447</v>
      </c>
      <c r="BL581" s="34">
        <v>0.99620491426572511</v>
      </c>
      <c r="BM581" s="34">
        <v>0.99614281988511755</v>
      </c>
      <c r="BN581" s="34">
        <v>0.99608072937491055</v>
      </c>
      <c r="BO581" s="34">
        <v>0.99601864273486307</v>
      </c>
      <c r="BP581" s="34">
        <v>0.99595655996473353</v>
      </c>
      <c r="BQ581" s="34">
        <v>0.99589448106428102</v>
      </c>
      <c r="BR581" s="34">
        <v>0.99583240603326406</v>
      </c>
      <c r="BS581" s="34">
        <v>0.99577033487144184</v>
      </c>
      <c r="BT581" s="34">
        <v>0.99570826757857278</v>
      </c>
      <c r="BU581" s="34">
        <v>0.99564620415441618</v>
      </c>
      <c r="BV581" s="34">
        <v>0.99558414459873046</v>
      </c>
      <c r="BW581" s="34">
        <v>0.99552208891127458</v>
      </c>
      <c r="BX581" s="34">
        <v>0.99546003709180764</v>
      </c>
      <c r="BY581" s="34">
        <v>0.99539798914008859</v>
      </c>
      <c r="BZ581" s="34">
        <v>0.99533594505587586</v>
      </c>
      <c r="CA581" s="34">
        <v>0.99527390483892897</v>
      </c>
      <c r="CB581" s="34">
        <v>0.99521186848900656</v>
      </c>
      <c r="CC581" s="34">
        <v>0.99514983600586759</v>
      </c>
      <c r="CD581" s="34">
        <v>0.99508780738927105</v>
      </c>
      <c r="CE581" s="34">
        <v>0.99502578263897612</v>
      </c>
      <c r="CF581" s="34">
        <v>0.99496376175474166</v>
      </c>
      <c r="CG581" s="34">
        <v>0.99490174473632664</v>
      </c>
      <c r="CH581" s="34">
        <v>0.99483973158349004</v>
      </c>
      <c r="CI581" s="34">
        <v>0.99477772229599115</v>
      </c>
      <c r="CJ581" s="34">
        <v>0.99471571687358906</v>
      </c>
      <c r="CK581" s="34">
        <v>0.99465371531604274</v>
      </c>
      <c r="CL581" s="34">
        <v>0.99459171762311116</v>
      </c>
      <c r="CM581" s="34">
        <v>0.9945297237945534</v>
      </c>
      <c r="CN581" s="34">
        <v>0.99446773383012899</v>
      </c>
      <c r="CO581" s="34">
        <v>0.99440574772959678</v>
      </c>
      <c r="CP581" s="34">
        <v>0.99434376549271597</v>
      </c>
      <c r="CQ581" s="34">
        <v>0.99428178711924564</v>
      </c>
      <c r="CR581" s="34">
        <v>0.99418882289425126</v>
      </c>
      <c r="CS581" s="34">
        <v>0.99409586736130684</v>
      </c>
      <c r="CT581" s="34">
        <v>0.99400292051959993</v>
      </c>
      <c r="CU581" s="34">
        <v>0.99390998236831796</v>
      </c>
      <c r="CV581" s="34">
        <v>0.99381705290664812</v>
      </c>
      <c r="CW581" s="34">
        <v>0.99372413213377797</v>
      </c>
      <c r="CX581" s="34">
        <v>0.99363122004889526</v>
      </c>
      <c r="CY581" s="34">
        <v>0.99353831665118764</v>
      </c>
      <c r="CZ581" s="34">
        <v>0.99344542193984309</v>
      </c>
      <c r="DA581" s="34">
        <v>0.99335253591404893</v>
      </c>
      <c r="DB581" s="34">
        <v>0.99325965857299336</v>
      </c>
    </row>
    <row r="582" spans="1:106" x14ac:dyDescent="0.2">
      <c r="A582" s="13">
        <f t="shared" ca="1" si="9"/>
        <v>45084</v>
      </c>
      <c r="B582" s="34">
        <v>1.0000623348172251</v>
      </c>
      <c r="C582" s="34">
        <v>1</v>
      </c>
      <c r="D582" s="34">
        <v>0.99993766906816206</v>
      </c>
      <c r="E582" s="34">
        <v>0.99987534202146944</v>
      </c>
      <c r="F582" s="34">
        <v>0.99981301885967966</v>
      </c>
      <c r="G582" s="34">
        <v>0.99975069958255058</v>
      </c>
      <c r="H582" s="34">
        <v>0.99968838418983996</v>
      </c>
      <c r="I582" s="34">
        <v>0.9996260726813061</v>
      </c>
      <c r="J582" s="34">
        <v>0.99956376505670663</v>
      </c>
      <c r="K582" s="34">
        <v>0.99950146131579942</v>
      </c>
      <c r="L582" s="34">
        <v>0.99943916145834222</v>
      </c>
      <c r="M582" s="34">
        <v>0.99937686548409332</v>
      </c>
      <c r="N582" s="34">
        <v>0.99931457339281049</v>
      </c>
      <c r="O582" s="34">
        <v>0.9992522851842518</v>
      </c>
      <c r="P582" s="34">
        <v>0.99919000085817533</v>
      </c>
      <c r="Q582" s="34">
        <v>0.99912772041433895</v>
      </c>
      <c r="R582" s="34">
        <v>0.99906544385250051</v>
      </c>
      <c r="S582" s="34">
        <v>0.99900317117241821</v>
      </c>
      <c r="T582" s="34">
        <v>0.99894090237385014</v>
      </c>
      <c r="U582" s="34">
        <v>0.99887863745655447</v>
      </c>
      <c r="V582" s="34">
        <v>0.99881637642028875</v>
      </c>
      <c r="W582" s="34">
        <v>0.99875411926481172</v>
      </c>
      <c r="X582" s="34">
        <v>0.99869186598988102</v>
      </c>
      <c r="Y582" s="34">
        <v>0.99862961659525507</v>
      </c>
      <c r="Z582" s="34">
        <v>0.99856737108069182</v>
      </c>
      <c r="AA582" s="34">
        <v>0.99850512944594971</v>
      </c>
      <c r="AB582" s="34">
        <v>0.99844289169078648</v>
      </c>
      <c r="AC582" s="34">
        <v>0.99838065781496055</v>
      </c>
      <c r="AD582" s="34">
        <v>0.9983184278182301</v>
      </c>
      <c r="AE582" s="34">
        <v>0.99825620170035334</v>
      </c>
      <c r="AF582" s="34">
        <v>0.99819397946108868</v>
      </c>
      <c r="AG582" s="34">
        <v>0.99813176110019375</v>
      </c>
      <c r="AH582" s="34">
        <v>0.99806954661742753</v>
      </c>
      <c r="AI582" s="34">
        <v>0.99800733601254787</v>
      </c>
      <c r="AJ582" s="34">
        <v>0.99794512928531343</v>
      </c>
      <c r="AK582" s="34">
        <v>0.99788292643548193</v>
      </c>
      <c r="AL582" s="34">
        <v>0.99782072746281236</v>
      </c>
      <c r="AM582" s="34">
        <v>0.99775853236706247</v>
      </c>
      <c r="AN582" s="34">
        <v>0.99769634114799088</v>
      </c>
      <c r="AO582" s="34">
        <v>0.99763415380535614</v>
      </c>
      <c r="AP582" s="34">
        <v>0.99757197033891631</v>
      </c>
      <c r="AQ582" s="34">
        <v>0.99750979074842983</v>
      </c>
      <c r="AR582" s="34">
        <v>0.99744761503365498</v>
      </c>
      <c r="AS582" s="34">
        <v>0.99738544319435074</v>
      </c>
      <c r="AT582" s="34">
        <v>0.99732327523027486</v>
      </c>
      <c r="AU582" s="34">
        <v>0.99726111114118621</v>
      </c>
      <c r="AV582" s="34">
        <v>0.9971989509268433</v>
      </c>
      <c r="AW582" s="34">
        <v>0.99713679458700422</v>
      </c>
      <c r="AX582" s="34">
        <v>0.99707464212142793</v>
      </c>
      <c r="AY582" s="34">
        <v>0.99701249352987276</v>
      </c>
      <c r="AZ582" s="34">
        <v>0.99695034881209699</v>
      </c>
      <c r="BA582" s="34">
        <v>0.99688820796785971</v>
      </c>
      <c r="BB582" s="34">
        <v>0.99682607099691889</v>
      </c>
      <c r="BC582" s="34">
        <v>0.9967639378990335</v>
      </c>
      <c r="BD582" s="34">
        <v>0.99670180867396196</v>
      </c>
      <c r="BE582" s="34">
        <v>0.99663968332146291</v>
      </c>
      <c r="BF582" s="34">
        <v>0.99657756184129487</v>
      </c>
      <c r="BG582" s="34">
        <v>0.99651544423321681</v>
      </c>
      <c r="BH582" s="34">
        <v>0.99645333049698681</v>
      </c>
      <c r="BI582" s="34">
        <v>0.99639122063236407</v>
      </c>
      <c r="BJ582" s="34">
        <v>0.99632911463910701</v>
      </c>
      <c r="BK582" s="34">
        <v>0.99626701251697447</v>
      </c>
      <c r="BL582" s="34">
        <v>0.99620491426572511</v>
      </c>
      <c r="BM582" s="34">
        <v>0.99614281988511755</v>
      </c>
      <c r="BN582" s="34">
        <v>0.99608072937491055</v>
      </c>
      <c r="BO582" s="34">
        <v>0.99601864273486307</v>
      </c>
      <c r="BP582" s="34">
        <v>0.99595655996473353</v>
      </c>
      <c r="BQ582" s="34">
        <v>0.99589448106428102</v>
      </c>
      <c r="BR582" s="34">
        <v>0.99583240603326406</v>
      </c>
      <c r="BS582" s="34">
        <v>0.99577033487144184</v>
      </c>
      <c r="BT582" s="34">
        <v>0.99570826757857278</v>
      </c>
      <c r="BU582" s="34">
        <v>0.99564620415441618</v>
      </c>
      <c r="BV582" s="34">
        <v>0.99558414459873046</v>
      </c>
      <c r="BW582" s="34">
        <v>0.99552208891127458</v>
      </c>
      <c r="BX582" s="34">
        <v>0.99546003709180764</v>
      </c>
      <c r="BY582" s="34">
        <v>0.99539798914008859</v>
      </c>
      <c r="BZ582" s="34">
        <v>0.99533594505587586</v>
      </c>
      <c r="CA582" s="34">
        <v>0.99527390483892897</v>
      </c>
      <c r="CB582" s="34">
        <v>0.99521186848900656</v>
      </c>
      <c r="CC582" s="34">
        <v>0.99514983600586759</v>
      </c>
      <c r="CD582" s="34">
        <v>0.99508780738927105</v>
      </c>
      <c r="CE582" s="34">
        <v>0.99502578263897612</v>
      </c>
      <c r="CF582" s="34">
        <v>0.99496376175474166</v>
      </c>
      <c r="CG582" s="34">
        <v>0.99490174473632664</v>
      </c>
      <c r="CH582" s="34">
        <v>0.99483973158349004</v>
      </c>
      <c r="CI582" s="34">
        <v>0.99477772229599115</v>
      </c>
      <c r="CJ582" s="34">
        <v>0.99471571687358906</v>
      </c>
      <c r="CK582" s="34">
        <v>0.99465371531604274</v>
      </c>
      <c r="CL582" s="34">
        <v>0.99459171762311116</v>
      </c>
      <c r="CM582" s="34">
        <v>0.9945297237945534</v>
      </c>
      <c r="CN582" s="34">
        <v>0.99446773383012899</v>
      </c>
      <c r="CO582" s="34">
        <v>0.99440574772959678</v>
      </c>
      <c r="CP582" s="34">
        <v>0.99434376549271597</v>
      </c>
      <c r="CQ582" s="34">
        <v>0.99428178711924564</v>
      </c>
      <c r="CR582" s="34">
        <v>0.99418882289425126</v>
      </c>
      <c r="CS582" s="34">
        <v>0.99409586736130684</v>
      </c>
      <c r="CT582" s="34">
        <v>0.99400292051959993</v>
      </c>
      <c r="CU582" s="34">
        <v>0.99390998236831796</v>
      </c>
      <c r="CV582" s="34">
        <v>0.99381705290664812</v>
      </c>
      <c r="CW582" s="34">
        <v>0.99372413213377797</v>
      </c>
      <c r="CX582" s="34">
        <v>0.99363122004889526</v>
      </c>
      <c r="CY582" s="34">
        <v>0.99353831665118764</v>
      </c>
      <c r="CZ582" s="34">
        <v>0.99344542193984309</v>
      </c>
      <c r="DA582" s="34">
        <v>0.99335253591404893</v>
      </c>
      <c r="DB582" s="34">
        <v>0.99325965857299336</v>
      </c>
    </row>
    <row r="583" spans="1:106" x14ac:dyDescent="0.2">
      <c r="A583" s="13">
        <f t="shared" ca="1" si="9"/>
        <v>45085</v>
      </c>
      <c r="B583" s="34">
        <v>1.0000623348172251</v>
      </c>
      <c r="C583" s="34">
        <v>1</v>
      </c>
      <c r="D583" s="34">
        <v>0.99993766906816206</v>
      </c>
      <c r="E583" s="34">
        <v>0.99987534202146944</v>
      </c>
      <c r="F583" s="34">
        <v>0.99981301885967966</v>
      </c>
      <c r="G583" s="34">
        <v>0.99975069958255058</v>
      </c>
      <c r="H583" s="34">
        <v>0.99968838418983996</v>
      </c>
      <c r="I583" s="34">
        <v>0.9996260726813061</v>
      </c>
      <c r="J583" s="34">
        <v>0.99956376505670663</v>
      </c>
      <c r="K583" s="34">
        <v>0.99950146131579942</v>
      </c>
      <c r="L583" s="34">
        <v>0.99943916145834222</v>
      </c>
      <c r="M583" s="34">
        <v>0.99937686548409332</v>
      </c>
      <c r="N583" s="34">
        <v>0.99931457339281049</v>
      </c>
      <c r="O583" s="34">
        <v>0.9992522851842518</v>
      </c>
      <c r="P583" s="34">
        <v>0.99919000085817533</v>
      </c>
      <c r="Q583" s="34">
        <v>0.99912772041433895</v>
      </c>
      <c r="R583" s="34">
        <v>0.99906544385250051</v>
      </c>
      <c r="S583" s="34">
        <v>0.99900317117241821</v>
      </c>
      <c r="T583" s="34">
        <v>0.99894090237385014</v>
      </c>
      <c r="U583" s="34">
        <v>0.99887863745655447</v>
      </c>
      <c r="V583" s="34">
        <v>0.99881637642028875</v>
      </c>
      <c r="W583" s="34">
        <v>0.99875411926481172</v>
      </c>
      <c r="X583" s="34">
        <v>0.99869186598988102</v>
      </c>
      <c r="Y583" s="34">
        <v>0.99862961659525507</v>
      </c>
      <c r="Z583" s="34">
        <v>0.99856737108069182</v>
      </c>
      <c r="AA583" s="34">
        <v>0.99850512944594971</v>
      </c>
      <c r="AB583" s="34">
        <v>0.99844289169078648</v>
      </c>
      <c r="AC583" s="34">
        <v>0.99838065781496055</v>
      </c>
      <c r="AD583" s="34">
        <v>0.9983184278182301</v>
      </c>
      <c r="AE583" s="34">
        <v>0.99825620170035334</v>
      </c>
      <c r="AF583" s="34">
        <v>0.99819397946108868</v>
      </c>
      <c r="AG583" s="34">
        <v>0.99813176110019375</v>
      </c>
      <c r="AH583" s="34">
        <v>0.99806954661742753</v>
      </c>
      <c r="AI583" s="34">
        <v>0.99800733601254787</v>
      </c>
      <c r="AJ583" s="34">
        <v>0.99794512928531343</v>
      </c>
      <c r="AK583" s="34">
        <v>0.99788292643548193</v>
      </c>
      <c r="AL583" s="34">
        <v>0.99782072746281236</v>
      </c>
      <c r="AM583" s="34">
        <v>0.99775853236706247</v>
      </c>
      <c r="AN583" s="34">
        <v>0.99769634114799088</v>
      </c>
      <c r="AO583" s="34">
        <v>0.99763415380535614</v>
      </c>
      <c r="AP583" s="34">
        <v>0.99757197033891631</v>
      </c>
      <c r="AQ583" s="34">
        <v>0.99750979074842983</v>
      </c>
      <c r="AR583" s="34">
        <v>0.99744761503365498</v>
      </c>
      <c r="AS583" s="34">
        <v>0.99738544319435074</v>
      </c>
      <c r="AT583" s="34">
        <v>0.99732327523027486</v>
      </c>
      <c r="AU583" s="34">
        <v>0.99726111114118621</v>
      </c>
      <c r="AV583" s="34">
        <v>0.9971989509268433</v>
      </c>
      <c r="AW583" s="34">
        <v>0.99713679458700422</v>
      </c>
      <c r="AX583" s="34">
        <v>0.99707464212142793</v>
      </c>
      <c r="AY583" s="34">
        <v>0.99701249352987276</v>
      </c>
      <c r="AZ583" s="34">
        <v>0.99695034881209699</v>
      </c>
      <c r="BA583" s="34">
        <v>0.99688820796785971</v>
      </c>
      <c r="BB583" s="34">
        <v>0.99682607099691889</v>
      </c>
      <c r="BC583" s="34">
        <v>0.9967639378990335</v>
      </c>
      <c r="BD583" s="34">
        <v>0.99670180867396196</v>
      </c>
      <c r="BE583" s="34">
        <v>0.99663968332146291</v>
      </c>
      <c r="BF583" s="34">
        <v>0.99657756184129487</v>
      </c>
      <c r="BG583" s="34">
        <v>0.99651544423321681</v>
      </c>
      <c r="BH583" s="34">
        <v>0.99645333049698681</v>
      </c>
      <c r="BI583" s="34">
        <v>0.99639122063236407</v>
      </c>
      <c r="BJ583" s="34">
        <v>0.99632911463910701</v>
      </c>
      <c r="BK583" s="34">
        <v>0.99626701251697447</v>
      </c>
      <c r="BL583" s="34">
        <v>0.99620491426572511</v>
      </c>
      <c r="BM583" s="34">
        <v>0.99614281988511755</v>
      </c>
      <c r="BN583" s="34">
        <v>0.99608072937491055</v>
      </c>
      <c r="BO583" s="34">
        <v>0.99601864273486307</v>
      </c>
      <c r="BP583" s="34">
        <v>0.99595655996473353</v>
      </c>
      <c r="BQ583" s="34">
        <v>0.99589448106428102</v>
      </c>
      <c r="BR583" s="34">
        <v>0.99583240603326406</v>
      </c>
      <c r="BS583" s="34">
        <v>0.99577033487144184</v>
      </c>
      <c r="BT583" s="34">
        <v>0.99570826757857278</v>
      </c>
      <c r="BU583" s="34">
        <v>0.99564620415441618</v>
      </c>
      <c r="BV583" s="34">
        <v>0.99558414459873046</v>
      </c>
      <c r="BW583" s="34">
        <v>0.99552208891127458</v>
      </c>
      <c r="BX583" s="34">
        <v>0.99546003709180764</v>
      </c>
      <c r="BY583" s="34">
        <v>0.99539798914008859</v>
      </c>
      <c r="BZ583" s="34">
        <v>0.99533594505587586</v>
      </c>
      <c r="CA583" s="34">
        <v>0.99527390483892897</v>
      </c>
      <c r="CB583" s="34">
        <v>0.99521186848900656</v>
      </c>
      <c r="CC583" s="34">
        <v>0.99514983600586759</v>
      </c>
      <c r="CD583" s="34">
        <v>0.99508780738927105</v>
      </c>
      <c r="CE583" s="34">
        <v>0.99502578263897612</v>
      </c>
      <c r="CF583" s="34">
        <v>0.99496376175474166</v>
      </c>
      <c r="CG583" s="34">
        <v>0.99490174473632664</v>
      </c>
      <c r="CH583" s="34">
        <v>0.99483973158349004</v>
      </c>
      <c r="CI583" s="34">
        <v>0.99477772229599115</v>
      </c>
      <c r="CJ583" s="34">
        <v>0.99471571687358906</v>
      </c>
      <c r="CK583" s="34">
        <v>0.99465371531604274</v>
      </c>
      <c r="CL583" s="34">
        <v>0.99459171762311116</v>
      </c>
      <c r="CM583" s="34">
        <v>0.9945297237945534</v>
      </c>
      <c r="CN583" s="34">
        <v>0.99446773383012899</v>
      </c>
      <c r="CO583" s="34">
        <v>0.99440574772959678</v>
      </c>
      <c r="CP583" s="34">
        <v>0.99434376549271597</v>
      </c>
      <c r="CQ583" s="34">
        <v>0.99428178711924564</v>
      </c>
      <c r="CR583" s="34">
        <v>0.99418882289425126</v>
      </c>
      <c r="CS583" s="34">
        <v>0.99409586736130684</v>
      </c>
      <c r="CT583" s="34">
        <v>0.99400292051959993</v>
      </c>
      <c r="CU583" s="34">
        <v>0.99390998236831796</v>
      </c>
      <c r="CV583" s="34">
        <v>0.99381705290664812</v>
      </c>
      <c r="CW583" s="34">
        <v>0.99372413213377797</v>
      </c>
      <c r="CX583" s="34">
        <v>0.99363122004889526</v>
      </c>
      <c r="CY583" s="34">
        <v>0.99353831665118764</v>
      </c>
      <c r="CZ583" s="34">
        <v>0.99344542193984309</v>
      </c>
      <c r="DA583" s="34">
        <v>0.99335253591404893</v>
      </c>
      <c r="DB583" s="34">
        <v>0.99325965857299336</v>
      </c>
    </row>
    <row r="584" spans="1:106" x14ac:dyDescent="0.2">
      <c r="A584" s="13">
        <f t="shared" ca="1" si="9"/>
        <v>45086</v>
      </c>
      <c r="B584" s="34">
        <v>1.0000623348172251</v>
      </c>
      <c r="C584" s="34">
        <v>1</v>
      </c>
      <c r="D584" s="34">
        <v>0.99993766906816206</v>
      </c>
      <c r="E584" s="34">
        <v>0.99987534202146944</v>
      </c>
      <c r="F584" s="34">
        <v>0.99981301885967966</v>
      </c>
      <c r="G584" s="34">
        <v>0.99975069958255058</v>
      </c>
      <c r="H584" s="34">
        <v>0.99968838418983996</v>
      </c>
      <c r="I584" s="34">
        <v>0.9996260726813061</v>
      </c>
      <c r="J584" s="34">
        <v>0.99956376505670663</v>
      </c>
      <c r="K584" s="34">
        <v>0.99950146131579942</v>
      </c>
      <c r="L584" s="34">
        <v>0.99943916145834222</v>
      </c>
      <c r="M584" s="34">
        <v>0.99937686548409332</v>
      </c>
      <c r="N584" s="34">
        <v>0.99931457339281049</v>
      </c>
      <c r="O584" s="34">
        <v>0.9992522851842518</v>
      </c>
      <c r="P584" s="34">
        <v>0.99919000085817533</v>
      </c>
      <c r="Q584" s="34">
        <v>0.99912772041433895</v>
      </c>
      <c r="R584" s="34">
        <v>0.99906544385250051</v>
      </c>
      <c r="S584" s="34">
        <v>0.99900317117241821</v>
      </c>
      <c r="T584" s="34">
        <v>0.99894090237385014</v>
      </c>
      <c r="U584" s="34">
        <v>0.99887863745655447</v>
      </c>
      <c r="V584" s="34">
        <v>0.99881637642028875</v>
      </c>
      <c r="W584" s="34">
        <v>0.99875411926481172</v>
      </c>
      <c r="X584" s="34">
        <v>0.99869186598988102</v>
      </c>
      <c r="Y584" s="34">
        <v>0.99862961659525507</v>
      </c>
      <c r="Z584" s="34">
        <v>0.99856737108069182</v>
      </c>
      <c r="AA584" s="34">
        <v>0.99850512944594971</v>
      </c>
      <c r="AB584" s="34">
        <v>0.99844289169078648</v>
      </c>
      <c r="AC584" s="34">
        <v>0.99838065781496055</v>
      </c>
      <c r="AD584" s="34">
        <v>0.9983184278182301</v>
      </c>
      <c r="AE584" s="34">
        <v>0.99825620170035334</v>
      </c>
      <c r="AF584" s="34">
        <v>0.99819397946108868</v>
      </c>
      <c r="AG584" s="34">
        <v>0.99813176110019375</v>
      </c>
      <c r="AH584" s="34">
        <v>0.99806954661742753</v>
      </c>
      <c r="AI584" s="34">
        <v>0.99800733601254787</v>
      </c>
      <c r="AJ584" s="34">
        <v>0.99794512928531343</v>
      </c>
      <c r="AK584" s="34">
        <v>0.99788292643548193</v>
      </c>
      <c r="AL584" s="34">
        <v>0.99782072746281236</v>
      </c>
      <c r="AM584" s="34">
        <v>0.99775853236706247</v>
      </c>
      <c r="AN584" s="34">
        <v>0.99769634114799088</v>
      </c>
      <c r="AO584" s="34">
        <v>0.99763415380535614</v>
      </c>
      <c r="AP584" s="34">
        <v>0.99757197033891631</v>
      </c>
      <c r="AQ584" s="34">
        <v>0.99750979074842983</v>
      </c>
      <c r="AR584" s="34">
        <v>0.99744761503365498</v>
      </c>
      <c r="AS584" s="34">
        <v>0.99738544319435074</v>
      </c>
      <c r="AT584" s="34">
        <v>0.99732327523027486</v>
      </c>
      <c r="AU584" s="34">
        <v>0.99726111114118621</v>
      </c>
      <c r="AV584" s="34">
        <v>0.9971989509268433</v>
      </c>
      <c r="AW584" s="34">
        <v>0.99713679458700422</v>
      </c>
      <c r="AX584" s="34">
        <v>0.99707464212142793</v>
      </c>
      <c r="AY584" s="34">
        <v>0.99701249352987276</v>
      </c>
      <c r="AZ584" s="34">
        <v>0.99695034881209699</v>
      </c>
      <c r="BA584" s="34">
        <v>0.99688820796785971</v>
      </c>
      <c r="BB584" s="34">
        <v>0.99682607099691889</v>
      </c>
      <c r="BC584" s="34">
        <v>0.9967639378990335</v>
      </c>
      <c r="BD584" s="34">
        <v>0.99670180867396196</v>
      </c>
      <c r="BE584" s="34">
        <v>0.99663968332146291</v>
      </c>
      <c r="BF584" s="34">
        <v>0.99657756184129487</v>
      </c>
      <c r="BG584" s="34">
        <v>0.99651544423321681</v>
      </c>
      <c r="BH584" s="34">
        <v>0.99645333049698681</v>
      </c>
      <c r="BI584" s="34">
        <v>0.99639122063236407</v>
      </c>
      <c r="BJ584" s="34">
        <v>0.99632911463910701</v>
      </c>
      <c r="BK584" s="34">
        <v>0.99626701251697447</v>
      </c>
      <c r="BL584" s="34">
        <v>0.99620491426572511</v>
      </c>
      <c r="BM584" s="34">
        <v>0.99614281988511755</v>
      </c>
      <c r="BN584" s="34">
        <v>0.99608072937491055</v>
      </c>
      <c r="BO584" s="34">
        <v>0.99601864273486307</v>
      </c>
      <c r="BP584" s="34">
        <v>0.99595655996473353</v>
      </c>
      <c r="BQ584" s="34">
        <v>0.99589448106428102</v>
      </c>
      <c r="BR584" s="34">
        <v>0.99583240603326406</v>
      </c>
      <c r="BS584" s="34">
        <v>0.99577033487144184</v>
      </c>
      <c r="BT584" s="34">
        <v>0.99570826757857278</v>
      </c>
      <c r="BU584" s="34">
        <v>0.99564620415441618</v>
      </c>
      <c r="BV584" s="34">
        <v>0.99558414459873046</v>
      </c>
      <c r="BW584" s="34">
        <v>0.99552208891127458</v>
      </c>
      <c r="BX584" s="34">
        <v>0.99546003709180764</v>
      </c>
      <c r="BY584" s="34">
        <v>0.99539798914008859</v>
      </c>
      <c r="BZ584" s="34">
        <v>0.99533594505587586</v>
      </c>
      <c r="CA584" s="34">
        <v>0.99527390483892897</v>
      </c>
      <c r="CB584" s="34">
        <v>0.99521186848900656</v>
      </c>
      <c r="CC584" s="34">
        <v>0.99514983600586759</v>
      </c>
      <c r="CD584" s="34">
        <v>0.99508780738927105</v>
      </c>
      <c r="CE584" s="34">
        <v>0.99502578263897612</v>
      </c>
      <c r="CF584" s="34">
        <v>0.99496376175474166</v>
      </c>
      <c r="CG584" s="34">
        <v>0.99490174473632664</v>
      </c>
      <c r="CH584" s="34">
        <v>0.99483973158349004</v>
      </c>
      <c r="CI584" s="34">
        <v>0.99477772229599115</v>
      </c>
      <c r="CJ584" s="34">
        <v>0.99471571687358906</v>
      </c>
      <c r="CK584" s="34">
        <v>0.99465371531604274</v>
      </c>
      <c r="CL584" s="34">
        <v>0.99459171762311116</v>
      </c>
      <c r="CM584" s="34">
        <v>0.9945297237945534</v>
      </c>
      <c r="CN584" s="34">
        <v>0.99446773383012899</v>
      </c>
      <c r="CO584" s="34">
        <v>0.99440574772959678</v>
      </c>
      <c r="CP584" s="34">
        <v>0.99434376549271597</v>
      </c>
      <c r="CQ584" s="34">
        <v>0.99428178711924564</v>
      </c>
      <c r="CR584" s="34">
        <v>0.99418882289425126</v>
      </c>
      <c r="CS584" s="34">
        <v>0.99409586736130684</v>
      </c>
      <c r="CT584" s="34">
        <v>0.99400292051959993</v>
      </c>
      <c r="CU584" s="34">
        <v>0.99390998236831796</v>
      </c>
      <c r="CV584" s="34">
        <v>0.99381705290664812</v>
      </c>
      <c r="CW584" s="34">
        <v>0.99372413213377797</v>
      </c>
      <c r="CX584" s="34">
        <v>0.99363122004889526</v>
      </c>
      <c r="CY584" s="34">
        <v>0.99353831665118764</v>
      </c>
      <c r="CZ584" s="34">
        <v>0.99344542193984309</v>
      </c>
      <c r="DA584" s="34">
        <v>0.99335253591404893</v>
      </c>
      <c r="DB584" s="34">
        <v>0.99325965857299336</v>
      </c>
    </row>
    <row r="585" spans="1:106" x14ac:dyDescent="0.2">
      <c r="A585" s="13">
        <f t="shared" ca="1" si="9"/>
        <v>45089</v>
      </c>
      <c r="B585" s="34">
        <v>1.0000623348172251</v>
      </c>
      <c r="C585" s="34">
        <v>1</v>
      </c>
      <c r="D585" s="34">
        <v>0.99993766906816206</v>
      </c>
      <c r="E585" s="34">
        <v>0.99987534202146944</v>
      </c>
      <c r="F585" s="34">
        <v>0.99981301885967966</v>
      </c>
      <c r="G585" s="34">
        <v>0.99975069958255058</v>
      </c>
      <c r="H585" s="34">
        <v>0.99968838418983996</v>
      </c>
      <c r="I585" s="34">
        <v>0.9996260726813061</v>
      </c>
      <c r="J585" s="34">
        <v>0.99956376505670663</v>
      </c>
      <c r="K585" s="34">
        <v>0.99950146131579942</v>
      </c>
      <c r="L585" s="34">
        <v>0.99943916145834222</v>
      </c>
      <c r="M585" s="34">
        <v>0.99937686548409332</v>
      </c>
      <c r="N585" s="34">
        <v>0.99931457339281049</v>
      </c>
      <c r="O585" s="34">
        <v>0.9992522851842518</v>
      </c>
      <c r="P585" s="34">
        <v>0.99919000085817533</v>
      </c>
      <c r="Q585" s="34">
        <v>0.99912772041433895</v>
      </c>
      <c r="R585" s="34">
        <v>0.99906544385250051</v>
      </c>
      <c r="S585" s="34">
        <v>0.99900317117241821</v>
      </c>
      <c r="T585" s="34">
        <v>0.99894090237385014</v>
      </c>
      <c r="U585" s="34">
        <v>0.99887863745655447</v>
      </c>
      <c r="V585" s="34">
        <v>0.99881637642028875</v>
      </c>
      <c r="W585" s="34">
        <v>0.99875411926481172</v>
      </c>
      <c r="X585" s="34">
        <v>0.99869186598988102</v>
      </c>
      <c r="Y585" s="34">
        <v>0.99862961659525507</v>
      </c>
      <c r="Z585" s="34">
        <v>0.99856737108069182</v>
      </c>
      <c r="AA585" s="34">
        <v>0.99850512944594971</v>
      </c>
      <c r="AB585" s="34">
        <v>0.99844289169078648</v>
      </c>
      <c r="AC585" s="34">
        <v>0.99838065781496055</v>
      </c>
      <c r="AD585" s="34">
        <v>0.9983184278182301</v>
      </c>
      <c r="AE585" s="34">
        <v>0.99825620170035334</v>
      </c>
      <c r="AF585" s="34">
        <v>0.99819397946108868</v>
      </c>
      <c r="AG585" s="34">
        <v>0.99813176110019375</v>
      </c>
      <c r="AH585" s="34">
        <v>0.99806954661742753</v>
      </c>
      <c r="AI585" s="34">
        <v>0.99800733601254787</v>
      </c>
      <c r="AJ585" s="34">
        <v>0.99794512928531343</v>
      </c>
      <c r="AK585" s="34">
        <v>0.99788292643548193</v>
      </c>
      <c r="AL585" s="34">
        <v>0.99782072746281236</v>
      </c>
      <c r="AM585" s="34">
        <v>0.99775853236706247</v>
      </c>
      <c r="AN585" s="34">
        <v>0.99769634114799088</v>
      </c>
      <c r="AO585" s="34">
        <v>0.99763415380535614</v>
      </c>
      <c r="AP585" s="34">
        <v>0.99757197033891631</v>
      </c>
      <c r="AQ585" s="34">
        <v>0.99750979074842983</v>
      </c>
      <c r="AR585" s="34">
        <v>0.99744761503365498</v>
      </c>
      <c r="AS585" s="34">
        <v>0.99738544319435074</v>
      </c>
      <c r="AT585" s="34">
        <v>0.99732327523027486</v>
      </c>
      <c r="AU585" s="34">
        <v>0.99726111114118621</v>
      </c>
      <c r="AV585" s="34">
        <v>0.9971989509268433</v>
      </c>
      <c r="AW585" s="34">
        <v>0.99713679458700422</v>
      </c>
      <c r="AX585" s="34">
        <v>0.99707464212142793</v>
      </c>
      <c r="AY585" s="34">
        <v>0.99701249352987276</v>
      </c>
      <c r="AZ585" s="34">
        <v>0.99695034881209699</v>
      </c>
      <c r="BA585" s="34">
        <v>0.99688820796785971</v>
      </c>
      <c r="BB585" s="34">
        <v>0.99682607099691889</v>
      </c>
      <c r="BC585" s="34">
        <v>0.9967639378990335</v>
      </c>
      <c r="BD585" s="34">
        <v>0.99670180867396196</v>
      </c>
      <c r="BE585" s="34">
        <v>0.99663968332146291</v>
      </c>
      <c r="BF585" s="34">
        <v>0.99657756184129487</v>
      </c>
      <c r="BG585" s="34">
        <v>0.99651544423321681</v>
      </c>
      <c r="BH585" s="34">
        <v>0.99645333049698681</v>
      </c>
      <c r="BI585" s="34">
        <v>0.99639122063236407</v>
      </c>
      <c r="BJ585" s="34">
        <v>0.99632911463910701</v>
      </c>
      <c r="BK585" s="34">
        <v>0.99626701251697447</v>
      </c>
      <c r="BL585" s="34">
        <v>0.99620491426572511</v>
      </c>
      <c r="BM585" s="34">
        <v>0.99614281988511755</v>
      </c>
      <c r="BN585" s="34">
        <v>0.99608072937491055</v>
      </c>
      <c r="BO585" s="34">
        <v>0.99601864273486307</v>
      </c>
      <c r="BP585" s="34">
        <v>0.99595655996473353</v>
      </c>
      <c r="BQ585" s="34">
        <v>0.99589448106428102</v>
      </c>
      <c r="BR585" s="34">
        <v>0.99583240603326406</v>
      </c>
      <c r="BS585" s="34">
        <v>0.99577033487144184</v>
      </c>
      <c r="BT585" s="34">
        <v>0.99570826757857278</v>
      </c>
      <c r="BU585" s="34">
        <v>0.99564620415441618</v>
      </c>
      <c r="BV585" s="34">
        <v>0.99558414459873046</v>
      </c>
      <c r="BW585" s="34">
        <v>0.99552208891127458</v>
      </c>
      <c r="BX585" s="34">
        <v>0.99546003709180764</v>
      </c>
      <c r="BY585" s="34">
        <v>0.99539798914008859</v>
      </c>
      <c r="BZ585" s="34">
        <v>0.99533594505587586</v>
      </c>
      <c r="CA585" s="34">
        <v>0.99527390483892897</v>
      </c>
      <c r="CB585" s="34">
        <v>0.99521186848900656</v>
      </c>
      <c r="CC585" s="34">
        <v>0.99514983600586759</v>
      </c>
      <c r="CD585" s="34">
        <v>0.99508780738927105</v>
      </c>
      <c r="CE585" s="34">
        <v>0.99502578263897612</v>
      </c>
      <c r="CF585" s="34">
        <v>0.99496376175474166</v>
      </c>
      <c r="CG585" s="34">
        <v>0.99490174473632664</v>
      </c>
      <c r="CH585" s="34">
        <v>0.99483973158349004</v>
      </c>
      <c r="CI585" s="34">
        <v>0.99477772229599115</v>
      </c>
      <c r="CJ585" s="34">
        <v>0.99471571687358906</v>
      </c>
      <c r="CK585" s="34">
        <v>0.99465371531604274</v>
      </c>
      <c r="CL585" s="34">
        <v>0.99459171762311116</v>
      </c>
      <c r="CM585" s="34">
        <v>0.9945297237945534</v>
      </c>
      <c r="CN585" s="34">
        <v>0.99446773383012899</v>
      </c>
      <c r="CO585" s="34">
        <v>0.99440574772959678</v>
      </c>
      <c r="CP585" s="34">
        <v>0.99434376549271597</v>
      </c>
      <c r="CQ585" s="34">
        <v>0.99428178711924564</v>
      </c>
      <c r="CR585" s="34">
        <v>0.99418882289425126</v>
      </c>
      <c r="CS585" s="34">
        <v>0.99409586736130684</v>
      </c>
      <c r="CT585" s="34">
        <v>0.99400292051959993</v>
      </c>
      <c r="CU585" s="34">
        <v>0.99390998236831796</v>
      </c>
      <c r="CV585" s="34">
        <v>0.99381705290664812</v>
      </c>
      <c r="CW585" s="34">
        <v>0.99372413213377797</v>
      </c>
      <c r="CX585" s="34">
        <v>0.99363122004889526</v>
      </c>
      <c r="CY585" s="34">
        <v>0.99353831665118764</v>
      </c>
      <c r="CZ585" s="34">
        <v>0.99344542193984309</v>
      </c>
      <c r="DA585" s="34">
        <v>0.99335253591404893</v>
      </c>
      <c r="DB585" s="34">
        <v>0.99325965857299336</v>
      </c>
    </row>
    <row r="586" spans="1:106" x14ac:dyDescent="0.2">
      <c r="A586" s="13">
        <f t="shared" ca="1" si="9"/>
        <v>45090</v>
      </c>
      <c r="B586" s="34">
        <v>1.0000623348172251</v>
      </c>
      <c r="C586" s="34">
        <v>1</v>
      </c>
      <c r="D586" s="34">
        <v>0.99993766906816206</v>
      </c>
      <c r="E586" s="34">
        <v>0.99987534202146944</v>
      </c>
      <c r="F586" s="34">
        <v>0.99981301885967966</v>
      </c>
      <c r="G586" s="34">
        <v>0.99975069958255058</v>
      </c>
      <c r="H586" s="34">
        <v>0.99968838418983996</v>
      </c>
      <c r="I586" s="34">
        <v>0.9996260726813061</v>
      </c>
      <c r="J586" s="34">
        <v>0.99956376505670663</v>
      </c>
      <c r="K586" s="34">
        <v>0.99950146131579942</v>
      </c>
      <c r="L586" s="34">
        <v>0.99943916145834222</v>
      </c>
      <c r="M586" s="34">
        <v>0.99937686548409332</v>
      </c>
      <c r="N586" s="34">
        <v>0.99931457339281049</v>
      </c>
      <c r="O586" s="34">
        <v>0.9992522851842518</v>
      </c>
      <c r="P586" s="34">
        <v>0.99919000085817533</v>
      </c>
      <c r="Q586" s="34">
        <v>0.99912772041433895</v>
      </c>
      <c r="R586" s="34">
        <v>0.99906544385250051</v>
      </c>
      <c r="S586" s="34">
        <v>0.99900317117241821</v>
      </c>
      <c r="T586" s="34">
        <v>0.99894090237385014</v>
      </c>
      <c r="U586" s="34">
        <v>0.99887863745655447</v>
      </c>
      <c r="V586" s="34">
        <v>0.99881637642028875</v>
      </c>
      <c r="W586" s="34">
        <v>0.99875411926481172</v>
      </c>
      <c r="X586" s="34">
        <v>0.99869186598988102</v>
      </c>
      <c r="Y586" s="34">
        <v>0.99862961659525507</v>
      </c>
      <c r="Z586" s="34">
        <v>0.99856737108069182</v>
      </c>
      <c r="AA586" s="34">
        <v>0.99850512944594971</v>
      </c>
      <c r="AB586" s="34">
        <v>0.99844289169078648</v>
      </c>
      <c r="AC586" s="34">
        <v>0.99838065781496055</v>
      </c>
      <c r="AD586" s="34">
        <v>0.9983184278182301</v>
      </c>
      <c r="AE586" s="34">
        <v>0.99825620170035334</v>
      </c>
      <c r="AF586" s="34">
        <v>0.99819397946108868</v>
      </c>
      <c r="AG586" s="34">
        <v>0.99813176110019375</v>
      </c>
      <c r="AH586" s="34">
        <v>0.99806954661742753</v>
      </c>
      <c r="AI586" s="34">
        <v>0.99800733601254787</v>
      </c>
      <c r="AJ586" s="34">
        <v>0.99794512928531343</v>
      </c>
      <c r="AK586" s="34">
        <v>0.99788292643548193</v>
      </c>
      <c r="AL586" s="34">
        <v>0.99782072746281236</v>
      </c>
      <c r="AM586" s="34">
        <v>0.99775853236706247</v>
      </c>
      <c r="AN586" s="34">
        <v>0.99769634114799088</v>
      </c>
      <c r="AO586" s="34">
        <v>0.99763415380535614</v>
      </c>
      <c r="AP586" s="34">
        <v>0.99757197033891631</v>
      </c>
      <c r="AQ586" s="34">
        <v>0.99750979074842983</v>
      </c>
      <c r="AR586" s="34">
        <v>0.99744761503365498</v>
      </c>
      <c r="AS586" s="34">
        <v>0.99738544319435074</v>
      </c>
      <c r="AT586" s="34">
        <v>0.99732327523027486</v>
      </c>
      <c r="AU586" s="34">
        <v>0.99726111114118621</v>
      </c>
      <c r="AV586" s="34">
        <v>0.9971989509268433</v>
      </c>
      <c r="AW586" s="34">
        <v>0.99713679458700422</v>
      </c>
      <c r="AX586" s="34">
        <v>0.99707464212142793</v>
      </c>
      <c r="AY586" s="34">
        <v>0.99701249352987276</v>
      </c>
      <c r="AZ586" s="34">
        <v>0.99695034881209699</v>
      </c>
      <c r="BA586" s="34">
        <v>0.99688820796785971</v>
      </c>
      <c r="BB586" s="34">
        <v>0.99682607099691889</v>
      </c>
      <c r="BC586" s="34">
        <v>0.9967639378990335</v>
      </c>
      <c r="BD586" s="34">
        <v>0.99670180867396196</v>
      </c>
      <c r="BE586" s="34">
        <v>0.99663968332146291</v>
      </c>
      <c r="BF586" s="34">
        <v>0.99657756184129487</v>
      </c>
      <c r="BG586" s="34">
        <v>0.99651544423321681</v>
      </c>
      <c r="BH586" s="34">
        <v>0.99645333049698681</v>
      </c>
      <c r="BI586" s="34">
        <v>0.99639122063236407</v>
      </c>
      <c r="BJ586" s="34">
        <v>0.99632911463910701</v>
      </c>
      <c r="BK586" s="34">
        <v>0.99626701251697447</v>
      </c>
      <c r="BL586" s="34">
        <v>0.99620491426572511</v>
      </c>
      <c r="BM586" s="34">
        <v>0.99614281988511755</v>
      </c>
      <c r="BN586" s="34">
        <v>0.99608072937491055</v>
      </c>
      <c r="BO586" s="34">
        <v>0.99601864273486307</v>
      </c>
      <c r="BP586" s="34">
        <v>0.99595655996473353</v>
      </c>
      <c r="BQ586" s="34">
        <v>0.99589448106428102</v>
      </c>
      <c r="BR586" s="34">
        <v>0.99583240603326406</v>
      </c>
      <c r="BS586" s="34">
        <v>0.99577033487144184</v>
      </c>
      <c r="BT586" s="34">
        <v>0.99570826757857278</v>
      </c>
      <c r="BU586" s="34">
        <v>0.99564620415441618</v>
      </c>
      <c r="BV586" s="34">
        <v>0.99558414459873046</v>
      </c>
      <c r="BW586" s="34">
        <v>0.99552208891127458</v>
      </c>
      <c r="BX586" s="34">
        <v>0.99546003709180764</v>
      </c>
      <c r="BY586" s="34">
        <v>0.99539798914008859</v>
      </c>
      <c r="BZ586" s="34">
        <v>0.99533594505587586</v>
      </c>
      <c r="CA586" s="34">
        <v>0.99527390483892897</v>
      </c>
      <c r="CB586" s="34">
        <v>0.99521186848900656</v>
      </c>
      <c r="CC586" s="34">
        <v>0.99514983600586759</v>
      </c>
      <c r="CD586" s="34">
        <v>0.99508780738927105</v>
      </c>
      <c r="CE586" s="34">
        <v>0.99502578263897612</v>
      </c>
      <c r="CF586" s="34">
        <v>0.99496376175474166</v>
      </c>
      <c r="CG586" s="34">
        <v>0.99490174473632664</v>
      </c>
      <c r="CH586" s="34">
        <v>0.99483973158349004</v>
      </c>
      <c r="CI586" s="34">
        <v>0.99477772229599115</v>
      </c>
      <c r="CJ586" s="34">
        <v>0.99471571687358906</v>
      </c>
      <c r="CK586" s="34">
        <v>0.99465371531604274</v>
      </c>
      <c r="CL586" s="34">
        <v>0.99459171762311116</v>
      </c>
      <c r="CM586" s="34">
        <v>0.9945297237945534</v>
      </c>
      <c r="CN586" s="34">
        <v>0.99446773383012899</v>
      </c>
      <c r="CO586" s="34">
        <v>0.99440574772959678</v>
      </c>
      <c r="CP586" s="34">
        <v>0.99434376549271597</v>
      </c>
      <c r="CQ586" s="34">
        <v>0.99428178711924564</v>
      </c>
      <c r="CR586" s="34">
        <v>0.99418882289425126</v>
      </c>
      <c r="CS586" s="34">
        <v>0.99409586736130684</v>
      </c>
      <c r="CT586" s="34">
        <v>0.99400292051959993</v>
      </c>
      <c r="CU586" s="34">
        <v>0.99390998236831796</v>
      </c>
      <c r="CV586" s="34">
        <v>0.99381705290664812</v>
      </c>
      <c r="CW586" s="34">
        <v>0.99372413213377797</v>
      </c>
      <c r="CX586" s="34">
        <v>0.99363122004889526</v>
      </c>
      <c r="CY586" s="34">
        <v>0.99353831665118764</v>
      </c>
      <c r="CZ586" s="34">
        <v>0.99344542193984309</v>
      </c>
      <c r="DA586" s="34">
        <v>0.99335253591404893</v>
      </c>
      <c r="DB586" s="34">
        <v>0.99325965857299336</v>
      </c>
    </row>
    <row r="587" spans="1:106" x14ac:dyDescent="0.2">
      <c r="A587" s="13">
        <f t="shared" ca="1" si="9"/>
        <v>45091</v>
      </c>
      <c r="B587" s="34">
        <v>1.0000623348172251</v>
      </c>
      <c r="C587" s="34">
        <v>1</v>
      </c>
      <c r="D587" s="34">
        <v>0.99993766906816206</v>
      </c>
      <c r="E587" s="34">
        <v>0.99987534202146944</v>
      </c>
      <c r="F587" s="34">
        <v>0.99981301885967966</v>
      </c>
      <c r="G587" s="34">
        <v>0.99975069958255058</v>
      </c>
      <c r="H587" s="34">
        <v>0.99968838418983996</v>
      </c>
      <c r="I587" s="34">
        <v>0.9996260726813061</v>
      </c>
      <c r="J587" s="34">
        <v>0.99956376505670663</v>
      </c>
      <c r="K587" s="34">
        <v>0.99950146131579942</v>
      </c>
      <c r="L587" s="34">
        <v>0.99943916145834222</v>
      </c>
      <c r="M587" s="34">
        <v>0.99937686548409332</v>
      </c>
      <c r="N587" s="34">
        <v>0.99931457339281049</v>
      </c>
      <c r="O587" s="34">
        <v>0.9992522851842518</v>
      </c>
      <c r="P587" s="34">
        <v>0.99919000085817533</v>
      </c>
      <c r="Q587" s="34">
        <v>0.99912772041433895</v>
      </c>
      <c r="R587" s="34">
        <v>0.99906544385250051</v>
      </c>
      <c r="S587" s="34">
        <v>0.99900317117241821</v>
      </c>
      <c r="T587" s="34">
        <v>0.99894090237385014</v>
      </c>
      <c r="U587" s="34">
        <v>0.99887863745655447</v>
      </c>
      <c r="V587" s="34">
        <v>0.99881637642028875</v>
      </c>
      <c r="W587" s="34">
        <v>0.99875411926481172</v>
      </c>
      <c r="X587" s="34">
        <v>0.99869186598988102</v>
      </c>
      <c r="Y587" s="34">
        <v>0.99862961659525507</v>
      </c>
      <c r="Z587" s="34">
        <v>0.99856737108069182</v>
      </c>
      <c r="AA587" s="34">
        <v>0.99850512944594971</v>
      </c>
      <c r="AB587" s="34">
        <v>0.99844289169078648</v>
      </c>
      <c r="AC587" s="34">
        <v>0.99838065781496055</v>
      </c>
      <c r="AD587" s="34">
        <v>0.9983184278182301</v>
      </c>
      <c r="AE587" s="34">
        <v>0.99825620170035334</v>
      </c>
      <c r="AF587" s="34">
        <v>0.99819397946108868</v>
      </c>
      <c r="AG587" s="34">
        <v>0.99813176110019375</v>
      </c>
      <c r="AH587" s="34">
        <v>0.99806954661742753</v>
      </c>
      <c r="AI587" s="34">
        <v>0.99800733601254787</v>
      </c>
      <c r="AJ587" s="34">
        <v>0.99794512928531343</v>
      </c>
      <c r="AK587" s="34">
        <v>0.99788292643548193</v>
      </c>
      <c r="AL587" s="34">
        <v>0.99782072746281236</v>
      </c>
      <c r="AM587" s="34">
        <v>0.99775853236706247</v>
      </c>
      <c r="AN587" s="34">
        <v>0.99769634114799088</v>
      </c>
      <c r="AO587" s="34">
        <v>0.99763415380535614</v>
      </c>
      <c r="AP587" s="34">
        <v>0.99757197033891631</v>
      </c>
      <c r="AQ587" s="34">
        <v>0.99750979074842983</v>
      </c>
      <c r="AR587" s="34">
        <v>0.99744761503365498</v>
      </c>
      <c r="AS587" s="34">
        <v>0.99738544319435074</v>
      </c>
      <c r="AT587" s="34">
        <v>0.99732327523027486</v>
      </c>
      <c r="AU587" s="34">
        <v>0.99726111114118621</v>
      </c>
      <c r="AV587" s="34">
        <v>0.9971989509268433</v>
      </c>
      <c r="AW587" s="34">
        <v>0.99713679458700422</v>
      </c>
      <c r="AX587" s="34">
        <v>0.99707464212142793</v>
      </c>
      <c r="AY587" s="34">
        <v>0.99701249352987276</v>
      </c>
      <c r="AZ587" s="34">
        <v>0.99695034881209699</v>
      </c>
      <c r="BA587" s="34">
        <v>0.99688820796785971</v>
      </c>
      <c r="BB587" s="34">
        <v>0.99682607099691889</v>
      </c>
      <c r="BC587" s="34">
        <v>0.9967639378990335</v>
      </c>
      <c r="BD587" s="34">
        <v>0.99670180867396196</v>
      </c>
      <c r="BE587" s="34">
        <v>0.99663968332146291</v>
      </c>
      <c r="BF587" s="34">
        <v>0.99657756184129487</v>
      </c>
      <c r="BG587" s="34">
        <v>0.99651544423321681</v>
      </c>
      <c r="BH587" s="34">
        <v>0.99645333049698681</v>
      </c>
      <c r="BI587" s="34">
        <v>0.99639122063236407</v>
      </c>
      <c r="BJ587" s="34">
        <v>0.99632911463910701</v>
      </c>
      <c r="BK587" s="34">
        <v>0.99626701251697447</v>
      </c>
      <c r="BL587" s="34">
        <v>0.99620491426572511</v>
      </c>
      <c r="BM587" s="34">
        <v>0.99614281988511755</v>
      </c>
      <c r="BN587" s="34">
        <v>0.99608072937491055</v>
      </c>
      <c r="BO587" s="34">
        <v>0.99601864273486307</v>
      </c>
      <c r="BP587" s="34">
        <v>0.99595655996473353</v>
      </c>
      <c r="BQ587" s="34">
        <v>0.99589448106428102</v>
      </c>
      <c r="BR587" s="34">
        <v>0.99583240603326406</v>
      </c>
      <c r="BS587" s="34">
        <v>0.99577033487144184</v>
      </c>
      <c r="BT587" s="34">
        <v>0.99570826757857278</v>
      </c>
      <c r="BU587" s="34">
        <v>0.99564620415441618</v>
      </c>
      <c r="BV587" s="34">
        <v>0.99558414459873046</v>
      </c>
      <c r="BW587" s="34">
        <v>0.99552208891127458</v>
      </c>
      <c r="BX587" s="34">
        <v>0.99546003709180764</v>
      </c>
      <c r="BY587" s="34">
        <v>0.99539798914008859</v>
      </c>
      <c r="BZ587" s="34">
        <v>0.99533594505587586</v>
      </c>
      <c r="CA587" s="34">
        <v>0.99527390483892897</v>
      </c>
      <c r="CB587" s="34">
        <v>0.99521186848900656</v>
      </c>
      <c r="CC587" s="34">
        <v>0.99514983600586759</v>
      </c>
      <c r="CD587" s="34">
        <v>0.99508780738927105</v>
      </c>
      <c r="CE587" s="34">
        <v>0.99502578263897612</v>
      </c>
      <c r="CF587" s="34">
        <v>0.99496376175474166</v>
      </c>
      <c r="CG587" s="34">
        <v>0.99490174473632664</v>
      </c>
      <c r="CH587" s="34">
        <v>0.99483973158349004</v>
      </c>
      <c r="CI587" s="34">
        <v>0.99477772229599115</v>
      </c>
      <c r="CJ587" s="34">
        <v>0.99471571687358906</v>
      </c>
      <c r="CK587" s="34">
        <v>0.99465371531604274</v>
      </c>
      <c r="CL587" s="34">
        <v>0.99459171762311116</v>
      </c>
      <c r="CM587" s="34">
        <v>0.9945297237945534</v>
      </c>
      <c r="CN587" s="34">
        <v>0.99446773383012899</v>
      </c>
      <c r="CO587" s="34">
        <v>0.99440574772959678</v>
      </c>
      <c r="CP587" s="34">
        <v>0.99434376549271597</v>
      </c>
      <c r="CQ587" s="34">
        <v>0.99428178711924564</v>
      </c>
      <c r="CR587" s="34">
        <v>0.99418882289425126</v>
      </c>
      <c r="CS587" s="34">
        <v>0.99409586736130684</v>
      </c>
      <c r="CT587" s="34">
        <v>0.99400292051959993</v>
      </c>
      <c r="CU587" s="34">
        <v>0.99390998236831796</v>
      </c>
      <c r="CV587" s="34">
        <v>0.99381705290664812</v>
      </c>
      <c r="CW587" s="34">
        <v>0.99372413213377797</v>
      </c>
      <c r="CX587" s="34">
        <v>0.99363122004889526</v>
      </c>
      <c r="CY587" s="34">
        <v>0.99353831665118764</v>
      </c>
      <c r="CZ587" s="34">
        <v>0.99344542193984309</v>
      </c>
      <c r="DA587" s="34">
        <v>0.99335253591404893</v>
      </c>
      <c r="DB587" s="34">
        <v>0.99325965857299336</v>
      </c>
    </row>
    <row r="588" spans="1:106" x14ac:dyDescent="0.2">
      <c r="A588" s="13">
        <f t="shared" ca="1" si="9"/>
        <v>45092</v>
      </c>
      <c r="B588" s="34">
        <v>1.0000623348172251</v>
      </c>
      <c r="C588" s="34">
        <v>1</v>
      </c>
      <c r="D588" s="34">
        <v>0.99993766906816206</v>
      </c>
      <c r="E588" s="34">
        <v>0.99987534202146944</v>
      </c>
      <c r="F588" s="34">
        <v>0.99981301885967966</v>
      </c>
      <c r="G588" s="34">
        <v>0.99975069958255058</v>
      </c>
      <c r="H588" s="34">
        <v>0.99968838418983996</v>
      </c>
      <c r="I588" s="34">
        <v>0.9996260726813061</v>
      </c>
      <c r="J588" s="34">
        <v>0.99956376505670663</v>
      </c>
      <c r="K588" s="34">
        <v>0.99950146131579942</v>
      </c>
      <c r="L588" s="34">
        <v>0.99943916145834222</v>
      </c>
      <c r="M588" s="34">
        <v>0.99937686548409332</v>
      </c>
      <c r="N588" s="34">
        <v>0.99931457339281049</v>
      </c>
      <c r="O588" s="34">
        <v>0.9992522851842518</v>
      </c>
      <c r="P588" s="34">
        <v>0.99919000085817533</v>
      </c>
      <c r="Q588" s="34">
        <v>0.99912772041433895</v>
      </c>
      <c r="R588" s="34">
        <v>0.99906544385250051</v>
      </c>
      <c r="S588" s="34">
        <v>0.99900317117241821</v>
      </c>
      <c r="T588" s="34">
        <v>0.99894090237385014</v>
      </c>
      <c r="U588" s="34">
        <v>0.99887863745655447</v>
      </c>
      <c r="V588" s="34">
        <v>0.99881637642028875</v>
      </c>
      <c r="W588" s="34">
        <v>0.99875411926481172</v>
      </c>
      <c r="X588" s="34">
        <v>0.99869186598988102</v>
      </c>
      <c r="Y588" s="34">
        <v>0.99862961659525507</v>
      </c>
      <c r="Z588" s="34">
        <v>0.99856737108069182</v>
      </c>
      <c r="AA588" s="34">
        <v>0.99850512944594971</v>
      </c>
      <c r="AB588" s="34">
        <v>0.99844289169078648</v>
      </c>
      <c r="AC588" s="34">
        <v>0.99838065781496055</v>
      </c>
      <c r="AD588" s="34">
        <v>0.9983184278182301</v>
      </c>
      <c r="AE588" s="34">
        <v>0.99825620170035334</v>
      </c>
      <c r="AF588" s="34">
        <v>0.99819397946108868</v>
      </c>
      <c r="AG588" s="34">
        <v>0.99813176110019375</v>
      </c>
      <c r="AH588" s="34">
        <v>0.99806954661742753</v>
      </c>
      <c r="AI588" s="34">
        <v>0.99800733601254787</v>
      </c>
      <c r="AJ588" s="34">
        <v>0.99794512928531343</v>
      </c>
      <c r="AK588" s="34">
        <v>0.99788292643548193</v>
      </c>
      <c r="AL588" s="34">
        <v>0.99782072746281236</v>
      </c>
      <c r="AM588" s="34">
        <v>0.99775853236706247</v>
      </c>
      <c r="AN588" s="34">
        <v>0.99769634114799088</v>
      </c>
      <c r="AO588" s="34">
        <v>0.99763415380535614</v>
      </c>
      <c r="AP588" s="34">
        <v>0.99757197033891631</v>
      </c>
      <c r="AQ588" s="34">
        <v>0.99750979074842983</v>
      </c>
      <c r="AR588" s="34">
        <v>0.99744761503365498</v>
      </c>
      <c r="AS588" s="34">
        <v>0.99738544319435074</v>
      </c>
      <c r="AT588" s="34">
        <v>0.99732327523027486</v>
      </c>
      <c r="AU588" s="34">
        <v>0.99726111114118621</v>
      </c>
      <c r="AV588" s="34">
        <v>0.9971989509268433</v>
      </c>
      <c r="AW588" s="34">
        <v>0.99713679458700422</v>
      </c>
      <c r="AX588" s="34">
        <v>0.99707464212142793</v>
      </c>
      <c r="AY588" s="34">
        <v>0.99701249352987276</v>
      </c>
      <c r="AZ588" s="34">
        <v>0.99695034881209699</v>
      </c>
      <c r="BA588" s="34">
        <v>0.99688820796785971</v>
      </c>
      <c r="BB588" s="34">
        <v>0.99682607099691889</v>
      </c>
      <c r="BC588" s="34">
        <v>0.9967639378990335</v>
      </c>
      <c r="BD588" s="34">
        <v>0.99670180867396196</v>
      </c>
      <c r="BE588" s="34">
        <v>0.99663968332146291</v>
      </c>
      <c r="BF588" s="34">
        <v>0.99657756184129487</v>
      </c>
      <c r="BG588" s="34">
        <v>0.99651544423321681</v>
      </c>
      <c r="BH588" s="34">
        <v>0.99645333049698681</v>
      </c>
      <c r="BI588" s="34">
        <v>0.99639122063236407</v>
      </c>
      <c r="BJ588" s="34">
        <v>0.99632911463910701</v>
      </c>
      <c r="BK588" s="34">
        <v>0.99626701251697447</v>
      </c>
      <c r="BL588" s="34">
        <v>0.99620491426572511</v>
      </c>
      <c r="BM588" s="34">
        <v>0.99614281988511755</v>
      </c>
      <c r="BN588" s="34">
        <v>0.99608072937491055</v>
      </c>
      <c r="BO588" s="34">
        <v>0.99601864273486307</v>
      </c>
      <c r="BP588" s="34">
        <v>0.99595655996473353</v>
      </c>
      <c r="BQ588" s="34">
        <v>0.99589448106428102</v>
      </c>
      <c r="BR588" s="34">
        <v>0.99583240603326406</v>
      </c>
      <c r="BS588" s="34">
        <v>0.99577033487144184</v>
      </c>
      <c r="BT588" s="34">
        <v>0.99570826757857278</v>
      </c>
      <c r="BU588" s="34">
        <v>0.99564620415441618</v>
      </c>
      <c r="BV588" s="34">
        <v>0.99558414459873046</v>
      </c>
      <c r="BW588" s="34">
        <v>0.99552208891127458</v>
      </c>
      <c r="BX588" s="34">
        <v>0.99546003709180764</v>
      </c>
      <c r="BY588" s="34">
        <v>0.99539798914008859</v>
      </c>
      <c r="BZ588" s="34">
        <v>0.99533594505587586</v>
      </c>
      <c r="CA588" s="34">
        <v>0.99527390483892897</v>
      </c>
      <c r="CB588" s="34">
        <v>0.99521186848900656</v>
      </c>
      <c r="CC588" s="34">
        <v>0.99514983600586759</v>
      </c>
      <c r="CD588" s="34">
        <v>0.99508780738927105</v>
      </c>
      <c r="CE588" s="34">
        <v>0.99502578263897612</v>
      </c>
      <c r="CF588" s="34">
        <v>0.99496376175474166</v>
      </c>
      <c r="CG588" s="34">
        <v>0.99490174473632664</v>
      </c>
      <c r="CH588" s="34">
        <v>0.99483973158349004</v>
      </c>
      <c r="CI588" s="34">
        <v>0.99477772229599115</v>
      </c>
      <c r="CJ588" s="34">
        <v>0.99471571687358906</v>
      </c>
      <c r="CK588" s="34">
        <v>0.99465371531604274</v>
      </c>
      <c r="CL588" s="34">
        <v>0.99459171762311116</v>
      </c>
      <c r="CM588" s="34">
        <v>0.9945297237945534</v>
      </c>
      <c r="CN588" s="34">
        <v>0.99446773383012899</v>
      </c>
      <c r="CO588" s="34">
        <v>0.99440574772959678</v>
      </c>
      <c r="CP588" s="34">
        <v>0.99434376549271597</v>
      </c>
      <c r="CQ588" s="34">
        <v>0.99428178711924564</v>
      </c>
      <c r="CR588" s="34">
        <v>0.99418882289425126</v>
      </c>
      <c r="CS588" s="34">
        <v>0.99409586736130684</v>
      </c>
      <c r="CT588" s="34">
        <v>0.99400292051959993</v>
      </c>
      <c r="CU588" s="34">
        <v>0.99390998236831796</v>
      </c>
      <c r="CV588" s="34">
        <v>0.99381705290664812</v>
      </c>
      <c r="CW588" s="34">
        <v>0.99372413213377797</v>
      </c>
      <c r="CX588" s="34">
        <v>0.99363122004889526</v>
      </c>
      <c r="CY588" s="34">
        <v>0.99353831665118764</v>
      </c>
      <c r="CZ588" s="34">
        <v>0.99344542193984309</v>
      </c>
      <c r="DA588" s="34">
        <v>0.99335253591404893</v>
      </c>
      <c r="DB588" s="34">
        <v>0.99325965857299336</v>
      </c>
    </row>
    <row r="589" spans="1:106" x14ac:dyDescent="0.2">
      <c r="A589" s="13">
        <f t="shared" ca="1" si="9"/>
        <v>45093</v>
      </c>
      <c r="B589" s="34">
        <v>1.0000623348172251</v>
      </c>
      <c r="C589" s="34">
        <v>1</v>
      </c>
      <c r="D589" s="34">
        <v>0.99993766906816206</v>
      </c>
      <c r="E589" s="34">
        <v>0.99987534202146944</v>
      </c>
      <c r="F589" s="34">
        <v>0.99981301885967966</v>
      </c>
      <c r="G589" s="34">
        <v>0.99975069958255058</v>
      </c>
      <c r="H589" s="34">
        <v>0.99968838418983996</v>
      </c>
      <c r="I589" s="34">
        <v>0.9996260726813061</v>
      </c>
      <c r="J589" s="34">
        <v>0.99956376505670663</v>
      </c>
      <c r="K589" s="34">
        <v>0.99950146131579942</v>
      </c>
      <c r="L589" s="34">
        <v>0.99943916145834222</v>
      </c>
      <c r="M589" s="34">
        <v>0.99937686548409332</v>
      </c>
      <c r="N589" s="34">
        <v>0.99931457339281049</v>
      </c>
      <c r="O589" s="34">
        <v>0.9992522851842518</v>
      </c>
      <c r="P589" s="34">
        <v>0.99919000085817533</v>
      </c>
      <c r="Q589" s="34">
        <v>0.99912772041433895</v>
      </c>
      <c r="R589" s="34">
        <v>0.99906544385250051</v>
      </c>
      <c r="S589" s="34">
        <v>0.99900317117241821</v>
      </c>
      <c r="T589" s="34">
        <v>0.99894090237385014</v>
      </c>
      <c r="U589" s="34">
        <v>0.99887863745655447</v>
      </c>
      <c r="V589" s="34">
        <v>0.99881637642028875</v>
      </c>
      <c r="W589" s="34">
        <v>0.99875411926481172</v>
      </c>
      <c r="X589" s="34">
        <v>0.99869186598988102</v>
      </c>
      <c r="Y589" s="34">
        <v>0.99862961659525507</v>
      </c>
      <c r="Z589" s="34">
        <v>0.99856737108069182</v>
      </c>
      <c r="AA589" s="34">
        <v>0.99850512944594971</v>
      </c>
      <c r="AB589" s="34">
        <v>0.99844289169078648</v>
      </c>
      <c r="AC589" s="34">
        <v>0.99838065781496055</v>
      </c>
      <c r="AD589" s="34">
        <v>0.9983184278182301</v>
      </c>
      <c r="AE589" s="34">
        <v>0.99825620170035334</v>
      </c>
      <c r="AF589" s="34">
        <v>0.99819397946108868</v>
      </c>
      <c r="AG589" s="34">
        <v>0.99813176110019375</v>
      </c>
      <c r="AH589" s="34">
        <v>0.99806954661742753</v>
      </c>
      <c r="AI589" s="34">
        <v>0.99800733601254787</v>
      </c>
      <c r="AJ589" s="34">
        <v>0.99794512928531343</v>
      </c>
      <c r="AK589" s="34">
        <v>0.99788292643548193</v>
      </c>
      <c r="AL589" s="34">
        <v>0.99782072746281236</v>
      </c>
      <c r="AM589" s="34">
        <v>0.99775853236706247</v>
      </c>
      <c r="AN589" s="34">
        <v>0.99769634114799088</v>
      </c>
      <c r="AO589" s="34">
        <v>0.99763415380535614</v>
      </c>
      <c r="AP589" s="34">
        <v>0.99757197033891631</v>
      </c>
      <c r="AQ589" s="34">
        <v>0.99750979074842983</v>
      </c>
      <c r="AR589" s="34">
        <v>0.99744761503365498</v>
      </c>
      <c r="AS589" s="34">
        <v>0.99738544319435074</v>
      </c>
      <c r="AT589" s="34">
        <v>0.99732327523027486</v>
      </c>
      <c r="AU589" s="34">
        <v>0.99726111114118621</v>
      </c>
      <c r="AV589" s="34">
        <v>0.9971989509268433</v>
      </c>
      <c r="AW589" s="34">
        <v>0.99713679458700422</v>
      </c>
      <c r="AX589" s="34">
        <v>0.99707464212142793</v>
      </c>
      <c r="AY589" s="34">
        <v>0.99701249352987276</v>
      </c>
      <c r="AZ589" s="34">
        <v>0.99695034881209699</v>
      </c>
      <c r="BA589" s="34">
        <v>0.99688820796785971</v>
      </c>
      <c r="BB589" s="34">
        <v>0.99682607099691889</v>
      </c>
      <c r="BC589" s="34">
        <v>0.9967639378990335</v>
      </c>
      <c r="BD589" s="34">
        <v>0.99670180867396196</v>
      </c>
      <c r="BE589" s="34">
        <v>0.99663968332146291</v>
      </c>
      <c r="BF589" s="34">
        <v>0.99657756184129487</v>
      </c>
      <c r="BG589" s="34">
        <v>0.99651544423321681</v>
      </c>
      <c r="BH589" s="34">
        <v>0.99645333049698681</v>
      </c>
      <c r="BI589" s="34">
        <v>0.99639122063236407</v>
      </c>
      <c r="BJ589" s="34">
        <v>0.99632911463910701</v>
      </c>
      <c r="BK589" s="34">
        <v>0.99626701251697447</v>
      </c>
      <c r="BL589" s="34">
        <v>0.99620491426572511</v>
      </c>
      <c r="BM589" s="34">
        <v>0.99614281988511755</v>
      </c>
      <c r="BN589" s="34">
        <v>0.99608072937491055</v>
      </c>
      <c r="BO589" s="34">
        <v>0.99601864273486307</v>
      </c>
      <c r="BP589" s="34">
        <v>0.99595655996473353</v>
      </c>
      <c r="BQ589" s="34">
        <v>0.99589448106428102</v>
      </c>
      <c r="BR589" s="34">
        <v>0.99583240603326406</v>
      </c>
      <c r="BS589" s="34">
        <v>0.99577033487144184</v>
      </c>
      <c r="BT589" s="34">
        <v>0.99570826757857278</v>
      </c>
      <c r="BU589" s="34">
        <v>0.99564620415441618</v>
      </c>
      <c r="BV589" s="34">
        <v>0.99558414459873046</v>
      </c>
      <c r="BW589" s="34">
        <v>0.99552208891127458</v>
      </c>
      <c r="BX589" s="34">
        <v>0.99546003709180764</v>
      </c>
      <c r="BY589" s="34">
        <v>0.99539798914008859</v>
      </c>
      <c r="BZ589" s="34">
        <v>0.99533594505587586</v>
      </c>
      <c r="CA589" s="34">
        <v>0.99527390483892897</v>
      </c>
      <c r="CB589" s="34">
        <v>0.99521186848900656</v>
      </c>
      <c r="CC589" s="34">
        <v>0.99514983600586759</v>
      </c>
      <c r="CD589" s="34">
        <v>0.99508780738927105</v>
      </c>
      <c r="CE589" s="34">
        <v>0.99502578263897612</v>
      </c>
      <c r="CF589" s="34">
        <v>0.99496376175474166</v>
      </c>
      <c r="CG589" s="34">
        <v>0.99490174473632664</v>
      </c>
      <c r="CH589" s="34">
        <v>0.99483973158349004</v>
      </c>
      <c r="CI589" s="34">
        <v>0.99477772229599115</v>
      </c>
      <c r="CJ589" s="34">
        <v>0.99471571687358906</v>
      </c>
      <c r="CK589" s="34">
        <v>0.99465371531604274</v>
      </c>
      <c r="CL589" s="34">
        <v>0.99459171762311116</v>
      </c>
      <c r="CM589" s="34">
        <v>0.9945297237945534</v>
      </c>
      <c r="CN589" s="34">
        <v>0.99446773383012899</v>
      </c>
      <c r="CO589" s="34">
        <v>0.99440574772959678</v>
      </c>
      <c r="CP589" s="34">
        <v>0.99434376549271597</v>
      </c>
      <c r="CQ589" s="34">
        <v>0.99428178711924564</v>
      </c>
      <c r="CR589" s="34">
        <v>0.99418882289425126</v>
      </c>
      <c r="CS589" s="34">
        <v>0.99409586736130684</v>
      </c>
      <c r="CT589" s="34">
        <v>0.99400292051959993</v>
      </c>
      <c r="CU589" s="34">
        <v>0.99390998236831796</v>
      </c>
      <c r="CV589" s="34">
        <v>0.99381705290664812</v>
      </c>
      <c r="CW589" s="34">
        <v>0.99372413213377797</v>
      </c>
      <c r="CX589" s="34">
        <v>0.99363122004889526</v>
      </c>
      <c r="CY589" s="34">
        <v>0.99353831665118764</v>
      </c>
      <c r="CZ589" s="34">
        <v>0.99344542193984309</v>
      </c>
      <c r="DA589" s="34">
        <v>0.99335253591404893</v>
      </c>
      <c r="DB589" s="34">
        <v>0.99325965857299336</v>
      </c>
    </row>
    <row r="590" spans="1:106" x14ac:dyDescent="0.2">
      <c r="A590" s="13">
        <f t="shared" ca="1" si="9"/>
        <v>45096</v>
      </c>
      <c r="B590" s="34">
        <v>1.0000623348172251</v>
      </c>
      <c r="C590" s="34">
        <v>1</v>
      </c>
      <c r="D590" s="34">
        <v>0.99993766906816206</v>
      </c>
      <c r="E590" s="34">
        <v>0.99987534202146944</v>
      </c>
      <c r="F590" s="34">
        <v>0.99981301885967966</v>
      </c>
      <c r="G590" s="34">
        <v>0.99975069958255058</v>
      </c>
      <c r="H590" s="34">
        <v>0.99968838418983996</v>
      </c>
      <c r="I590" s="34">
        <v>0.9996260726813061</v>
      </c>
      <c r="J590" s="34">
        <v>0.99956376505670663</v>
      </c>
      <c r="K590" s="34">
        <v>0.99950146131579942</v>
      </c>
      <c r="L590" s="34">
        <v>0.99943916145834222</v>
      </c>
      <c r="M590" s="34">
        <v>0.99937686548409332</v>
      </c>
      <c r="N590" s="34">
        <v>0.99931457339281049</v>
      </c>
      <c r="O590" s="34">
        <v>0.9992522851842518</v>
      </c>
      <c r="P590" s="34">
        <v>0.99919000085817533</v>
      </c>
      <c r="Q590" s="34">
        <v>0.99912772041433895</v>
      </c>
      <c r="R590" s="34">
        <v>0.99906544385250051</v>
      </c>
      <c r="S590" s="34">
        <v>0.99900317117241821</v>
      </c>
      <c r="T590" s="34">
        <v>0.99894090237385014</v>
      </c>
      <c r="U590" s="34">
        <v>0.99887863745655447</v>
      </c>
      <c r="V590" s="34">
        <v>0.99881637642028875</v>
      </c>
      <c r="W590" s="34">
        <v>0.99875411926481172</v>
      </c>
      <c r="X590" s="34">
        <v>0.99869186598988102</v>
      </c>
      <c r="Y590" s="34">
        <v>0.99862961659525507</v>
      </c>
      <c r="Z590" s="34">
        <v>0.99856737108069182</v>
      </c>
      <c r="AA590" s="34">
        <v>0.99850512944594971</v>
      </c>
      <c r="AB590" s="34">
        <v>0.99844289169078648</v>
      </c>
      <c r="AC590" s="34">
        <v>0.99838065781496055</v>
      </c>
      <c r="AD590" s="34">
        <v>0.9983184278182301</v>
      </c>
      <c r="AE590" s="34">
        <v>0.99825620170035334</v>
      </c>
      <c r="AF590" s="34">
        <v>0.99819397946108868</v>
      </c>
      <c r="AG590" s="34">
        <v>0.99813176110019375</v>
      </c>
      <c r="AH590" s="34">
        <v>0.99806954661742753</v>
      </c>
      <c r="AI590" s="34">
        <v>0.99800733601254787</v>
      </c>
      <c r="AJ590" s="34">
        <v>0.99794512928531343</v>
      </c>
      <c r="AK590" s="34">
        <v>0.99788292643548193</v>
      </c>
      <c r="AL590" s="34">
        <v>0.99782072746281236</v>
      </c>
      <c r="AM590" s="34">
        <v>0.99775853236706247</v>
      </c>
      <c r="AN590" s="34">
        <v>0.99769634114799088</v>
      </c>
      <c r="AO590" s="34">
        <v>0.99763415380535614</v>
      </c>
      <c r="AP590" s="34">
        <v>0.99757197033891631</v>
      </c>
      <c r="AQ590" s="34">
        <v>0.99750979074842983</v>
      </c>
      <c r="AR590" s="34">
        <v>0.99744761503365498</v>
      </c>
      <c r="AS590" s="34">
        <v>0.99738544319435074</v>
      </c>
      <c r="AT590" s="34">
        <v>0.99732327523027486</v>
      </c>
      <c r="AU590" s="34">
        <v>0.99726111114118621</v>
      </c>
      <c r="AV590" s="34">
        <v>0.9971989509268433</v>
      </c>
      <c r="AW590" s="34">
        <v>0.99713679458700422</v>
      </c>
      <c r="AX590" s="34">
        <v>0.99707464212142793</v>
      </c>
      <c r="AY590" s="34">
        <v>0.99701249352987276</v>
      </c>
      <c r="AZ590" s="34">
        <v>0.99695034881209699</v>
      </c>
      <c r="BA590" s="34">
        <v>0.99688820796785971</v>
      </c>
      <c r="BB590" s="34">
        <v>0.99682607099691889</v>
      </c>
      <c r="BC590" s="34">
        <v>0.9967639378990335</v>
      </c>
      <c r="BD590" s="34">
        <v>0.99670180867396196</v>
      </c>
      <c r="BE590" s="34">
        <v>0.99663968332146291</v>
      </c>
      <c r="BF590" s="34">
        <v>0.99657756184129487</v>
      </c>
      <c r="BG590" s="34">
        <v>0.99651544423321681</v>
      </c>
      <c r="BH590" s="34">
        <v>0.99645333049698681</v>
      </c>
      <c r="BI590" s="34">
        <v>0.99639122063236407</v>
      </c>
      <c r="BJ590" s="34">
        <v>0.99632911463910701</v>
      </c>
      <c r="BK590" s="34">
        <v>0.99626701251697447</v>
      </c>
      <c r="BL590" s="34">
        <v>0.99620491426572511</v>
      </c>
      <c r="BM590" s="34">
        <v>0.99614281988511755</v>
      </c>
      <c r="BN590" s="34">
        <v>0.99608072937491055</v>
      </c>
      <c r="BO590" s="34">
        <v>0.99601864273486307</v>
      </c>
      <c r="BP590" s="34">
        <v>0.99595655996473353</v>
      </c>
      <c r="BQ590" s="34">
        <v>0.99589448106428102</v>
      </c>
      <c r="BR590" s="34">
        <v>0.99583240603326406</v>
      </c>
      <c r="BS590" s="34">
        <v>0.99577033487144184</v>
      </c>
      <c r="BT590" s="34">
        <v>0.99570826757857278</v>
      </c>
      <c r="BU590" s="34">
        <v>0.99564620415441618</v>
      </c>
      <c r="BV590" s="34">
        <v>0.99558414459873046</v>
      </c>
      <c r="BW590" s="34">
        <v>0.99552208891127458</v>
      </c>
      <c r="BX590" s="34">
        <v>0.99546003709180764</v>
      </c>
      <c r="BY590" s="34">
        <v>0.99539798914008859</v>
      </c>
      <c r="BZ590" s="34">
        <v>0.99533594505587586</v>
      </c>
      <c r="CA590" s="34">
        <v>0.99527390483892897</v>
      </c>
      <c r="CB590" s="34">
        <v>0.99521186848900656</v>
      </c>
      <c r="CC590" s="34">
        <v>0.99514983600586759</v>
      </c>
      <c r="CD590" s="34">
        <v>0.99508780738927105</v>
      </c>
      <c r="CE590" s="34">
        <v>0.99502578263897612</v>
      </c>
      <c r="CF590" s="34">
        <v>0.99496376175474166</v>
      </c>
      <c r="CG590" s="34">
        <v>0.99490174473632664</v>
      </c>
      <c r="CH590" s="34">
        <v>0.99483973158349004</v>
      </c>
      <c r="CI590" s="34">
        <v>0.99477772229599115</v>
      </c>
      <c r="CJ590" s="34">
        <v>0.99471571687358906</v>
      </c>
      <c r="CK590" s="34">
        <v>0.99465371531604274</v>
      </c>
      <c r="CL590" s="34">
        <v>0.99459171762311116</v>
      </c>
      <c r="CM590" s="34">
        <v>0.9945297237945534</v>
      </c>
      <c r="CN590" s="34">
        <v>0.99446773383012899</v>
      </c>
      <c r="CO590" s="34">
        <v>0.99440574772959678</v>
      </c>
      <c r="CP590" s="34">
        <v>0.99434376549271597</v>
      </c>
      <c r="CQ590" s="34">
        <v>0.99428178711924564</v>
      </c>
      <c r="CR590" s="34">
        <v>0.99418882289425126</v>
      </c>
      <c r="CS590" s="34">
        <v>0.99409586736130684</v>
      </c>
      <c r="CT590" s="34">
        <v>0.99400292051959993</v>
      </c>
      <c r="CU590" s="34">
        <v>0.99390998236831796</v>
      </c>
      <c r="CV590" s="34">
        <v>0.99381705290664812</v>
      </c>
      <c r="CW590" s="34">
        <v>0.99372413213377797</v>
      </c>
      <c r="CX590" s="34">
        <v>0.99363122004889526</v>
      </c>
      <c r="CY590" s="34">
        <v>0.99353831665118764</v>
      </c>
      <c r="CZ590" s="34">
        <v>0.99344542193984309</v>
      </c>
      <c r="DA590" s="34">
        <v>0.99335253591404893</v>
      </c>
      <c r="DB590" s="34">
        <v>0.99325965857299336</v>
      </c>
    </row>
    <row r="591" spans="1:106" x14ac:dyDescent="0.2">
      <c r="A591" s="13">
        <f t="shared" ca="1" si="9"/>
        <v>45097</v>
      </c>
      <c r="B591" s="34">
        <v>1.0000623348172251</v>
      </c>
      <c r="C591" s="34">
        <v>1</v>
      </c>
      <c r="D591" s="34">
        <v>0.99993766906816206</v>
      </c>
      <c r="E591" s="34">
        <v>0.99987534202146944</v>
      </c>
      <c r="F591" s="34">
        <v>0.99981301885967966</v>
      </c>
      <c r="G591" s="34">
        <v>0.99975069958255058</v>
      </c>
      <c r="H591" s="34">
        <v>0.99968838418983996</v>
      </c>
      <c r="I591" s="34">
        <v>0.9996260726813061</v>
      </c>
      <c r="J591" s="34">
        <v>0.99956376505670663</v>
      </c>
      <c r="K591" s="34">
        <v>0.99950146131579942</v>
      </c>
      <c r="L591" s="34">
        <v>0.99943916145834222</v>
      </c>
      <c r="M591" s="34">
        <v>0.99937686548409332</v>
      </c>
      <c r="N591" s="34">
        <v>0.99931457339281049</v>
      </c>
      <c r="O591" s="34">
        <v>0.9992522851842518</v>
      </c>
      <c r="P591" s="34">
        <v>0.99919000085817533</v>
      </c>
      <c r="Q591" s="34">
        <v>0.99912772041433895</v>
      </c>
      <c r="R591" s="34">
        <v>0.99906544385250051</v>
      </c>
      <c r="S591" s="34">
        <v>0.99900317117241821</v>
      </c>
      <c r="T591" s="34">
        <v>0.99894090237385014</v>
      </c>
      <c r="U591" s="34">
        <v>0.99887863745655447</v>
      </c>
      <c r="V591" s="34">
        <v>0.99881637642028875</v>
      </c>
      <c r="W591" s="34">
        <v>0.99875411926481172</v>
      </c>
      <c r="X591" s="34">
        <v>0.99869186598988102</v>
      </c>
      <c r="Y591" s="34">
        <v>0.99862961659525507</v>
      </c>
      <c r="Z591" s="34">
        <v>0.99856737108069182</v>
      </c>
      <c r="AA591" s="34">
        <v>0.99850512944594971</v>
      </c>
      <c r="AB591" s="34">
        <v>0.99844289169078648</v>
      </c>
      <c r="AC591" s="34">
        <v>0.99838065781496055</v>
      </c>
      <c r="AD591" s="34">
        <v>0.9983184278182301</v>
      </c>
      <c r="AE591" s="34">
        <v>0.99825620170035334</v>
      </c>
      <c r="AF591" s="34">
        <v>0.99819397946108868</v>
      </c>
      <c r="AG591" s="34">
        <v>0.99813176110019375</v>
      </c>
      <c r="AH591" s="34">
        <v>0.99806954661742753</v>
      </c>
      <c r="AI591" s="34">
        <v>0.99800733601254787</v>
      </c>
      <c r="AJ591" s="34">
        <v>0.99794512928531343</v>
      </c>
      <c r="AK591" s="34">
        <v>0.99788292643548193</v>
      </c>
      <c r="AL591" s="34">
        <v>0.99782072746281236</v>
      </c>
      <c r="AM591" s="34">
        <v>0.99775853236706247</v>
      </c>
      <c r="AN591" s="34">
        <v>0.99769634114799088</v>
      </c>
      <c r="AO591" s="34">
        <v>0.99763415380535614</v>
      </c>
      <c r="AP591" s="34">
        <v>0.99757197033891631</v>
      </c>
      <c r="AQ591" s="34">
        <v>0.99750979074842983</v>
      </c>
      <c r="AR591" s="34">
        <v>0.99744761503365498</v>
      </c>
      <c r="AS591" s="34">
        <v>0.99738544319435074</v>
      </c>
      <c r="AT591" s="34">
        <v>0.99732327523027486</v>
      </c>
      <c r="AU591" s="34">
        <v>0.99726111114118621</v>
      </c>
      <c r="AV591" s="34">
        <v>0.9971989509268433</v>
      </c>
      <c r="AW591" s="34">
        <v>0.99713679458700422</v>
      </c>
      <c r="AX591" s="34">
        <v>0.99707464212142793</v>
      </c>
      <c r="AY591" s="34">
        <v>0.99701249352987276</v>
      </c>
      <c r="AZ591" s="34">
        <v>0.99695034881209699</v>
      </c>
      <c r="BA591" s="34">
        <v>0.99688820796785971</v>
      </c>
      <c r="BB591" s="34">
        <v>0.99682607099691889</v>
      </c>
      <c r="BC591" s="34">
        <v>0.9967639378990335</v>
      </c>
      <c r="BD591" s="34">
        <v>0.99670180867396196</v>
      </c>
      <c r="BE591" s="34">
        <v>0.99663968332146291</v>
      </c>
      <c r="BF591" s="34">
        <v>0.99657756184129487</v>
      </c>
      <c r="BG591" s="34">
        <v>0.99651544423321681</v>
      </c>
      <c r="BH591" s="34">
        <v>0.99645333049698681</v>
      </c>
      <c r="BI591" s="34">
        <v>0.99639122063236407</v>
      </c>
      <c r="BJ591" s="34">
        <v>0.99632911463910701</v>
      </c>
      <c r="BK591" s="34">
        <v>0.99626701251697447</v>
      </c>
      <c r="BL591" s="34">
        <v>0.99620491426572511</v>
      </c>
      <c r="BM591" s="34">
        <v>0.99614281988511755</v>
      </c>
      <c r="BN591" s="34">
        <v>0.99608072937491055</v>
      </c>
      <c r="BO591" s="34">
        <v>0.99601864273486307</v>
      </c>
      <c r="BP591" s="34">
        <v>0.99595655996473353</v>
      </c>
      <c r="BQ591" s="34">
        <v>0.99589448106428102</v>
      </c>
      <c r="BR591" s="34">
        <v>0.99583240603326406</v>
      </c>
      <c r="BS591" s="34">
        <v>0.99577033487144184</v>
      </c>
      <c r="BT591" s="34">
        <v>0.99570826757857278</v>
      </c>
      <c r="BU591" s="34">
        <v>0.99564620415441618</v>
      </c>
      <c r="BV591" s="34">
        <v>0.99558414459873046</v>
      </c>
      <c r="BW591" s="34">
        <v>0.99552208891127458</v>
      </c>
      <c r="BX591" s="34">
        <v>0.99546003709180764</v>
      </c>
      <c r="BY591" s="34">
        <v>0.99539798914008859</v>
      </c>
      <c r="BZ591" s="34">
        <v>0.99533594505587586</v>
      </c>
      <c r="CA591" s="34">
        <v>0.99527390483892897</v>
      </c>
      <c r="CB591" s="34">
        <v>0.99521186848900656</v>
      </c>
      <c r="CC591" s="34">
        <v>0.99514983600586759</v>
      </c>
      <c r="CD591" s="34">
        <v>0.99508780738927105</v>
      </c>
      <c r="CE591" s="34">
        <v>0.99502578263897612</v>
      </c>
      <c r="CF591" s="34">
        <v>0.99496376175474166</v>
      </c>
      <c r="CG591" s="34">
        <v>0.99490174473632664</v>
      </c>
      <c r="CH591" s="34">
        <v>0.99483973158349004</v>
      </c>
      <c r="CI591" s="34">
        <v>0.99477772229599115</v>
      </c>
      <c r="CJ591" s="34">
        <v>0.99471571687358906</v>
      </c>
      <c r="CK591" s="34">
        <v>0.99465371531604274</v>
      </c>
      <c r="CL591" s="34">
        <v>0.99459171762311116</v>
      </c>
      <c r="CM591" s="34">
        <v>0.9945297237945534</v>
      </c>
      <c r="CN591" s="34">
        <v>0.99446773383012899</v>
      </c>
      <c r="CO591" s="34">
        <v>0.99440574772959678</v>
      </c>
      <c r="CP591" s="34">
        <v>0.99434376549271597</v>
      </c>
      <c r="CQ591" s="34">
        <v>0.99428178711924564</v>
      </c>
      <c r="CR591" s="34">
        <v>0.99418882289425126</v>
      </c>
      <c r="CS591" s="34">
        <v>0.99409586736130684</v>
      </c>
      <c r="CT591" s="34">
        <v>0.99400292051959993</v>
      </c>
      <c r="CU591" s="34">
        <v>0.99390998236831796</v>
      </c>
      <c r="CV591" s="34">
        <v>0.99381705290664812</v>
      </c>
      <c r="CW591" s="34">
        <v>0.99372413213377797</v>
      </c>
      <c r="CX591" s="34">
        <v>0.99363122004889526</v>
      </c>
      <c r="CY591" s="34">
        <v>0.99353831665118764</v>
      </c>
      <c r="CZ591" s="34">
        <v>0.99344542193984309</v>
      </c>
      <c r="DA591" s="34">
        <v>0.99335253591404893</v>
      </c>
      <c r="DB591" s="34">
        <v>0.99325965857299336</v>
      </c>
    </row>
    <row r="592" spans="1:106" x14ac:dyDescent="0.2">
      <c r="A592" s="13">
        <f t="shared" ca="1" si="9"/>
        <v>45098</v>
      </c>
      <c r="B592" s="34">
        <v>1.0000623348172251</v>
      </c>
      <c r="C592" s="34">
        <v>1</v>
      </c>
      <c r="D592" s="34">
        <v>0.99993766906816206</v>
      </c>
      <c r="E592" s="34">
        <v>0.99987534202146944</v>
      </c>
      <c r="F592" s="34">
        <v>0.99981301885967966</v>
      </c>
      <c r="G592" s="34">
        <v>0.99975069958255058</v>
      </c>
      <c r="H592" s="34">
        <v>0.99968838418983996</v>
      </c>
      <c r="I592" s="34">
        <v>0.9996260726813061</v>
      </c>
      <c r="J592" s="34">
        <v>0.99956376505670663</v>
      </c>
      <c r="K592" s="34">
        <v>0.99950146131579942</v>
      </c>
      <c r="L592" s="34">
        <v>0.99943916145834222</v>
      </c>
      <c r="M592" s="34">
        <v>0.99937686548409332</v>
      </c>
      <c r="N592" s="34">
        <v>0.99931457339281049</v>
      </c>
      <c r="O592" s="34">
        <v>0.9992522851842518</v>
      </c>
      <c r="P592" s="34">
        <v>0.99919000085817533</v>
      </c>
      <c r="Q592" s="34">
        <v>0.99912772041433895</v>
      </c>
      <c r="R592" s="34">
        <v>0.99906544385250051</v>
      </c>
      <c r="S592" s="34">
        <v>0.99900317117241821</v>
      </c>
      <c r="T592" s="34">
        <v>0.99894090237385014</v>
      </c>
      <c r="U592" s="34">
        <v>0.99887863745655447</v>
      </c>
      <c r="V592" s="34">
        <v>0.99881637642028875</v>
      </c>
      <c r="W592" s="34">
        <v>0.99875411926481172</v>
      </c>
      <c r="X592" s="34">
        <v>0.99869186598988102</v>
      </c>
      <c r="Y592" s="34">
        <v>0.99862961659525507</v>
      </c>
      <c r="Z592" s="34">
        <v>0.99856737108069182</v>
      </c>
      <c r="AA592" s="34">
        <v>0.99850512944594971</v>
      </c>
      <c r="AB592" s="34">
        <v>0.99844289169078648</v>
      </c>
      <c r="AC592" s="34">
        <v>0.99838065781496055</v>
      </c>
      <c r="AD592" s="34">
        <v>0.9983184278182301</v>
      </c>
      <c r="AE592" s="34">
        <v>0.99825620170035334</v>
      </c>
      <c r="AF592" s="34">
        <v>0.99819397946108868</v>
      </c>
      <c r="AG592" s="34">
        <v>0.99813176110019375</v>
      </c>
      <c r="AH592" s="34">
        <v>0.99806954661742753</v>
      </c>
      <c r="AI592" s="34">
        <v>0.99800733601254787</v>
      </c>
      <c r="AJ592" s="34">
        <v>0.99794512928531343</v>
      </c>
      <c r="AK592" s="34">
        <v>0.99788292643548193</v>
      </c>
      <c r="AL592" s="34">
        <v>0.99782072746281236</v>
      </c>
      <c r="AM592" s="34">
        <v>0.99775853236706247</v>
      </c>
      <c r="AN592" s="34">
        <v>0.99769634114799088</v>
      </c>
      <c r="AO592" s="34">
        <v>0.99763415380535614</v>
      </c>
      <c r="AP592" s="34">
        <v>0.99757197033891631</v>
      </c>
      <c r="AQ592" s="34">
        <v>0.99750979074842983</v>
      </c>
      <c r="AR592" s="34">
        <v>0.99744761503365498</v>
      </c>
      <c r="AS592" s="34">
        <v>0.99738544319435074</v>
      </c>
      <c r="AT592" s="34">
        <v>0.99732327523027486</v>
      </c>
      <c r="AU592" s="34">
        <v>0.99726111114118621</v>
      </c>
      <c r="AV592" s="34">
        <v>0.9971989509268433</v>
      </c>
      <c r="AW592" s="34">
        <v>0.99713679458700422</v>
      </c>
      <c r="AX592" s="34">
        <v>0.99707464212142793</v>
      </c>
      <c r="AY592" s="34">
        <v>0.99701249352987276</v>
      </c>
      <c r="AZ592" s="34">
        <v>0.99695034881209699</v>
      </c>
      <c r="BA592" s="34">
        <v>0.99688820796785971</v>
      </c>
      <c r="BB592" s="34">
        <v>0.99682607099691889</v>
      </c>
      <c r="BC592" s="34">
        <v>0.9967639378990335</v>
      </c>
      <c r="BD592" s="34">
        <v>0.99670180867396196</v>
      </c>
      <c r="BE592" s="34">
        <v>0.99663968332146291</v>
      </c>
      <c r="BF592" s="34">
        <v>0.99657756184129487</v>
      </c>
      <c r="BG592" s="34">
        <v>0.99651544423321681</v>
      </c>
      <c r="BH592" s="34">
        <v>0.99645333049698681</v>
      </c>
      <c r="BI592" s="34">
        <v>0.99639122063236407</v>
      </c>
      <c r="BJ592" s="34">
        <v>0.99632911463910701</v>
      </c>
      <c r="BK592" s="34">
        <v>0.99626701251697447</v>
      </c>
      <c r="BL592" s="34">
        <v>0.99620491426572511</v>
      </c>
      <c r="BM592" s="34">
        <v>0.99614281988511755</v>
      </c>
      <c r="BN592" s="34">
        <v>0.99608072937491055</v>
      </c>
      <c r="BO592" s="34">
        <v>0.99601864273486307</v>
      </c>
      <c r="BP592" s="34">
        <v>0.99595655996473353</v>
      </c>
      <c r="BQ592" s="34">
        <v>0.99589448106428102</v>
      </c>
      <c r="BR592" s="34">
        <v>0.99583240603326406</v>
      </c>
      <c r="BS592" s="34">
        <v>0.99577033487144184</v>
      </c>
      <c r="BT592" s="34">
        <v>0.99570826757857278</v>
      </c>
      <c r="BU592" s="34">
        <v>0.99564620415441618</v>
      </c>
      <c r="BV592" s="34">
        <v>0.99558414459873046</v>
      </c>
      <c r="BW592" s="34">
        <v>0.99552208891127458</v>
      </c>
      <c r="BX592" s="34">
        <v>0.99546003709180764</v>
      </c>
      <c r="BY592" s="34">
        <v>0.99539798914008859</v>
      </c>
      <c r="BZ592" s="34">
        <v>0.99533594505587586</v>
      </c>
      <c r="CA592" s="34">
        <v>0.99527390483892897</v>
      </c>
      <c r="CB592" s="34">
        <v>0.99521186848900656</v>
      </c>
      <c r="CC592" s="34">
        <v>0.99514983600586759</v>
      </c>
      <c r="CD592" s="34">
        <v>0.99508780738927105</v>
      </c>
      <c r="CE592" s="34">
        <v>0.99502578263897612</v>
      </c>
      <c r="CF592" s="34">
        <v>0.99496376175474166</v>
      </c>
      <c r="CG592" s="34">
        <v>0.99490174473632664</v>
      </c>
      <c r="CH592" s="34">
        <v>0.99483973158349004</v>
      </c>
      <c r="CI592" s="34">
        <v>0.99477772229599115</v>
      </c>
      <c r="CJ592" s="34">
        <v>0.99471571687358906</v>
      </c>
      <c r="CK592" s="34">
        <v>0.99465371531604274</v>
      </c>
      <c r="CL592" s="34">
        <v>0.99459171762311116</v>
      </c>
      <c r="CM592" s="34">
        <v>0.9945297237945534</v>
      </c>
      <c r="CN592" s="34">
        <v>0.99446773383012899</v>
      </c>
      <c r="CO592" s="34">
        <v>0.99440574772959678</v>
      </c>
      <c r="CP592" s="34">
        <v>0.99434376549271597</v>
      </c>
      <c r="CQ592" s="34">
        <v>0.99428178711924564</v>
      </c>
      <c r="CR592" s="34">
        <v>0.99418882289425126</v>
      </c>
      <c r="CS592" s="34">
        <v>0.99409586736130684</v>
      </c>
      <c r="CT592" s="34">
        <v>0.99400292051959993</v>
      </c>
      <c r="CU592" s="34">
        <v>0.99390998236831796</v>
      </c>
      <c r="CV592" s="34">
        <v>0.99381705290664812</v>
      </c>
      <c r="CW592" s="34">
        <v>0.99372413213377797</v>
      </c>
      <c r="CX592" s="34">
        <v>0.99363122004889526</v>
      </c>
      <c r="CY592" s="34">
        <v>0.99353831665118764</v>
      </c>
      <c r="CZ592" s="34">
        <v>0.99344542193984309</v>
      </c>
      <c r="DA592" s="34">
        <v>0.99335253591404893</v>
      </c>
      <c r="DB592" s="34">
        <v>0.99325965857299336</v>
      </c>
    </row>
    <row r="593" spans="1:106" x14ac:dyDescent="0.2">
      <c r="A593" s="13">
        <f t="shared" ca="1" si="9"/>
        <v>45099</v>
      </c>
      <c r="B593" s="34">
        <v>1.0000623348172251</v>
      </c>
      <c r="C593" s="34">
        <v>1</v>
      </c>
      <c r="D593" s="34">
        <v>0.99993766906816206</v>
      </c>
      <c r="E593" s="34">
        <v>0.99987534202146944</v>
      </c>
      <c r="F593" s="34">
        <v>0.99981301885967966</v>
      </c>
      <c r="G593" s="34">
        <v>0.99975069958255058</v>
      </c>
      <c r="H593" s="34">
        <v>0.99968838418983996</v>
      </c>
      <c r="I593" s="34">
        <v>0.9996260726813061</v>
      </c>
      <c r="J593" s="34">
        <v>0.99956376505670663</v>
      </c>
      <c r="K593" s="34">
        <v>0.99950146131579942</v>
      </c>
      <c r="L593" s="34">
        <v>0.99943916145834222</v>
      </c>
      <c r="M593" s="34">
        <v>0.99937686548409332</v>
      </c>
      <c r="N593" s="34">
        <v>0.99931457339281049</v>
      </c>
      <c r="O593" s="34">
        <v>0.9992522851842518</v>
      </c>
      <c r="P593" s="34">
        <v>0.99919000085817533</v>
      </c>
      <c r="Q593" s="34">
        <v>0.99912772041433895</v>
      </c>
      <c r="R593" s="34">
        <v>0.99906544385250051</v>
      </c>
      <c r="S593" s="34">
        <v>0.99900317117241821</v>
      </c>
      <c r="T593" s="34">
        <v>0.99894090237385014</v>
      </c>
      <c r="U593" s="34">
        <v>0.99887863745655447</v>
      </c>
      <c r="V593" s="34">
        <v>0.99881637642028875</v>
      </c>
      <c r="W593" s="34">
        <v>0.99875411926481172</v>
      </c>
      <c r="X593" s="34">
        <v>0.99869186598988102</v>
      </c>
      <c r="Y593" s="34">
        <v>0.99862961659525507</v>
      </c>
      <c r="Z593" s="34">
        <v>0.99856737108069182</v>
      </c>
      <c r="AA593" s="34">
        <v>0.99850512944594971</v>
      </c>
      <c r="AB593" s="34">
        <v>0.99844289169078648</v>
      </c>
      <c r="AC593" s="34">
        <v>0.99838065781496055</v>
      </c>
      <c r="AD593" s="34">
        <v>0.9983184278182301</v>
      </c>
      <c r="AE593" s="34">
        <v>0.99825620170035334</v>
      </c>
      <c r="AF593" s="34">
        <v>0.99819397946108868</v>
      </c>
      <c r="AG593" s="34">
        <v>0.99813176110019375</v>
      </c>
      <c r="AH593" s="34">
        <v>0.99806954661742753</v>
      </c>
      <c r="AI593" s="34">
        <v>0.99800733601254787</v>
      </c>
      <c r="AJ593" s="34">
        <v>0.99794512928531343</v>
      </c>
      <c r="AK593" s="34">
        <v>0.99788292643548193</v>
      </c>
      <c r="AL593" s="34">
        <v>0.99782072746281236</v>
      </c>
      <c r="AM593" s="34">
        <v>0.99775853236706247</v>
      </c>
      <c r="AN593" s="34">
        <v>0.99769634114799088</v>
      </c>
      <c r="AO593" s="34">
        <v>0.99763415380535614</v>
      </c>
      <c r="AP593" s="34">
        <v>0.99757197033891631</v>
      </c>
      <c r="AQ593" s="34">
        <v>0.99750979074842983</v>
      </c>
      <c r="AR593" s="34">
        <v>0.99744761503365498</v>
      </c>
      <c r="AS593" s="34">
        <v>0.99738544319435074</v>
      </c>
      <c r="AT593" s="34">
        <v>0.99732327523027486</v>
      </c>
      <c r="AU593" s="34">
        <v>0.99726111114118621</v>
      </c>
      <c r="AV593" s="34">
        <v>0.9971989509268433</v>
      </c>
      <c r="AW593" s="34">
        <v>0.99713679458700422</v>
      </c>
      <c r="AX593" s="34">
        <v>0.99707464212142793</v>
      </c>
      <c r="AY593" s="34">
        <v>0.99701249352987276</v>
      </c>
      <c r="AZ593" s="34">
        <v>0.99695034881209699</v>
      </c>
      <c r="BA593" s="34">
        <v>0.99688820796785971</v>
      </c>
      <c r="BB593" s="34">
        <v>0.99682607099691889</v>
      </c>
      <c r="BC593" s="34">
        <v>0.9967639378990335</v>
      </c>
      <c r="BD593" s="34">
        <v>0.99670180867396196</v>
      </c>
      <c r="BE593" s="34">
        <v>0.99663968332146291</v>
      </c>
      <c r="BF593" s="34">
        <v>0.99657756184129487</v>
      </c>
      <c r="BG593" s="34">
        <v>0.99651544423321681</v>
      </c>
      <c r="BH593" s="34">
        <v>0.99645333049698681</v>
      </c>
      <c r="BI593" s="34">
        <v>0.99639122063236407</v>
      </c>
      <c r="BJ593" s="34">
        <v>0.99632911463910701</v>
      </c>
      <c r="BK593" s="34">
        <v>0.99626701251697447</v>
      </c>
      <c r="BL593" s="34">
        <v>0.99620491426572511</v>
      </c>
      <c r="BM593" s="34">
        <v>0.99614281988511755</v>
      </c>
      <c r="BN593" s="34">
        <v>0.99608072937491055</v>
      </c>
      <c r="BO593" s="34">
        <v>0.99601864273486307</v>
      </c>
      <c r="BP593" s="34">
        <v>0.99595655996473353</v>
      </c>
      <c r="BQ593" s="34">
        <v>0.99589448106428102</v>
      </c>
      <c r="BR593" s="34">
        <v>0.99583240603326406</v>
      </c>
      <c r="BS593" s="34">
        <v>0.99577033487144184</v>
      </c>
      <c r="BT593" s="34">
        <v>0.99570826757857278</v>
      </c>
      <c r="BU593" s="34">
        <v>0.99564620415441618</v>
      </c>
      <c r="BV593" s="34">
        <v>0.99558414459873046</v>
      </c>
      <c r="BW593" s="34">
        <v>0.99552208891127458</v>
      </c>
      <c r="BX593" s="34">
        <v>0.99546003709180764</v>
      </c>
      <c r="BY593" s="34">
        <v>0.99539798914008859</v>
      </c>
      <c r="BZ593" s="34">
        <v>0.99533594505587586</v>
      </c>
      <c r="CA593" s="34">
        <v>0.99527390483892897</v>
      </c>
      <c r="CB593" s="34">
        <v>0.99521186848900656</v>
      </c>
      <c r="CC593" s="34">
        <v>0.99514983600586759</v>
      </c>
      <c r="CD593" s="34">
        <v>0.99508780738927105</v>
      </c>
      <c r="CE593" s="34">
        <v>0.99502578263897612</v>
      </c>
      <c r="CF593" s="34">
        <v>0.99496376175474166</v>
      </c>
      <c r="CG593" s="34">
        <v>0.99490174473632664</v>
      </c>
      <c r="CH593" s="34">
        <v>0.99483973158349004</v>
      </c>
      <c r="CI593" s="34">
        <v>0.99477772229599115</v>
      </c>
      <c r="CJ593" s="34">
        <v>0.99471571687358906</v>
      </c>
      <c r="CK593" s="34">
        <v>0.99465371531604274</v>
      </c>
      <c r="CL593" s="34">
        <v>0.99459171762311116</v>
      </c>
      <c r="CM593" s="34">
        <v>0.9945297237945534</v>
      </c>
      <c r="CN593" s="34">
        <v>0.99446773383012899</v>
      </c>
      <c r="CO593" s="34">
        <v>0.99440574772959678</v>
      </c>
      <c r="CP593" s="34">
        <v>0.99434376549271597</v>
      </c>
      <c r="CQ593" s="34">
        <v>0.99428178711924564</v>
      </c>
      <c r="CR593" s="34">
        <v>0.99418882289425126</v>
      </c>
      <c r="CS593" s="34">
        <v>0.99409586736130684</v>
      </c>
      <c r="CT593" s="34">
        <v>0.99400292051959993</v>
      </c>
      <c r="CU593" s="34">
        <v>0.99390998236831796</v>
      </c>
      <c r="CV593" s="34">
        <v>0.99381705290664812</v>
      </c>
      <c r="CW593" s="34">
        <v>0.99372413213377797</v>
      </c>
      <c r="CX593" s="34">
        <v>0.99363122004889526</v>
      </c>
      <c r="CY593" s="34">
        <v>0.99353831665118764</v>
      </c>
      <c r="CZ593" s="34">
        <v>0.99344542193984309</v>
      </c>
      <c r="DA593" s="34">
        <v>0.99335253591404893</v>
      </c>
      <c r="DB593" s="34">
        <v>0.99325965857299336</v>
      </c>
    </row>
    <row r="594" spans="1:106" x14ac:dyDescent="0.2">
      <c r="A594" s="13">
        <f t="shared" ca="1" si="9"/>
        <v>45100</v>
      </c>
      <c r="B594" s="34">
        <v>1.0000623348172251</v>
      </c>
      <c r="C594" s="34">
        <v>1</v>
      </c>
      <c r="D594" s="34">
        <v>0.99993766906816206</v>
      </c>
      <c r="E594" s="34">
        <v>0.99987534202146944</v>
      </c>
      <c r="F594" s="34">
        <v>0.99981301885967966</v>
      </c>
      <c r="G594" s="34">
        <v>0.99975069958255058</v>
      </c>
      <c r="H594" s="34">
        <v>0.99968838418983996</v>
      </c>
      <c r="I594" s="34">
        <v>0.9996260726813061</v>
      </c>
      <c r="J594" s="34">
        <v>0.99956376505670663</v>
      </c>
      <c r="K594" s="34">
        <v>0.99950146131579942</v>
      </c>
      <c r="L594" s="34">
        <v>0.99943916145834222</v>
      </c>
      <c r="M594" s="34">
        <v>0.99937686548409332</v>
      </c>
      <c r="N594" s="34">
        <v>0.99931457339281049</v>
      </c>
      <c r="O594" s="34">
        <v>0.9992522851842518</v>
      </c>
      <c r="P594" s="34">
        <v>0.99919000085817533</v>
      </c>
      <c r="Q594" s="34">
        <v>0.99912772041433895</v>
      </c>
      <c r="R594" s="34">
        <v>0.99906544385250051</v>
      </c>
      <c r="S594" s="34">
        <v>0.99900317117241821</v>
      </c>
      <c r="T594" s="34">
        <v>0.99894090237385014</v>
      </c>
      <c r="U594" s="34">
        <v>0.99887863745655447</v>
      </c>
      <c r="V594" s="34">
        <v>0.99881637642028875</v>
      </c>
      <c r="W594" s="34">
        <v>0.99875411926481172</v>
      </c>
      <c r="X594" s="34">
        <v>0.99869186598988102</v>
      </c>
      <c r="Y594" s="34">
        <v>0.99862961659525507</v>
      </c>
      <c r="Z594" s="34">
        <v>0.99856737108069182</v>
      </c>
      <c r="AA594" s="34">
        <v>0.99850512944594971</v>
      </c>
      <c r="AB594" s="34">
        <v>0.99844289169078648</v>
      </c>
      <c r="AC594" s="34">
        <v>0.99838065781496055</v>
      </c>
      <c r="AD594" s="34">
        <v>0.9983184278182301</v>
      </c>
      <c r="AE594" s="34">
        <v>0.99825620170035334</v>
      </c>
      <c r="AF594" s="34">
        <v>0.99819397946108868</v>
      </c>
      <c r="AG594" s="34">
        <v>0.99813176110019375</v>
      </c>
      <c r="AH594" s="34">
        <v>0.99806954661742753</v>
      </c>
      <c r="AI594" s="34">
        <v>0.99800733601254787</v>
      </c>
      <c r="AJ594" s="34">
        <v>0.99794512928531343</v>
      </c>
      <c r="AK594" s="34">
        <v>0.99788292643548193</v>
      </c>
      <c r="AL594" s="34">
        <v>0.99782072746281236</v>
      </c>
      <c r="AM594" s="34">
        <v>0.99775853236706247</v>
      </c>
      <c r="AN594" s="34">
        <v>0.99769634114799088</v>
      </c>
      <c r="AO594" s="34">
        <v>0.99763415380535614</v>
      </c>
      <c r="AP594" s="34">
        <v>0.99757197033891631</v>
      </c>
      <c r="AQ594" s="34">
        <v>0.99750979074842983</v>
      </c>
      <c r="AR594" s="34">
        <v>0.99744761503365498</v>
      </c>
      <c r="AS594" s="34">
        <v>0.99738544319435074</v>
      </c>
      <c r="AT594" s="34">
        <v>0.99732327523027486</v>
      </c>
      <c r="AU594" s="34">
        <v>0.99726111114118621</v>
      </c>
      <c r="AV594" s="34">
        <v>0.9971989509268433</v>
      </c>
      <c r="AW594" s="34">
        <v>0.99713679458700422</v>
      </c>
      <c r="AX594" s="34">
        <v>0.99707464212142793</v>
      </c>
      <c r="AY594" s="34">
        <v>0.99701249352987276</v>
      </c>
      <c r="AZ594" s="34">
        <v>0.99695034881209699</v>
      </c>
      <c r="BA594" s="34">
        <v>0.99688820796785971</v>
      </c>
      <c r="BB594" s="34">
        <v>0.99682607099691889</v>
      </c>
      <c r="BC594" s="34">
        <v>0.9967639378990335</v>
      </c>
      <c r="BD594" s="34">
        <v>0.99670180867396196</v>
      </c>
      <c r="BE594" s="34">
        <v>0.99663968332146291</v>
      </c>
      <c r="BF594" s="34">
        <v>0.99657756184129487</v>
      </c>
      <c r="BG594" s="34">
        <v>0.99651544423321681</v>
      </c>
      <c r="BH594" s="34">
        <v>0.99645333049698681</v>
      </c>
      <c r="BI594" s="34">
        <v>0.99639122063236407</v>
      </c>
      <c r="BJ594" s="34">
        <v>0.99632911463910701</v>
      </c>
      <c r="BK594" s="34">
        <v>0.99626701251697447</v>
      </c>
      <c r="BL594" s="34">
        <v>0.99620491426572511</v>
      </c>
      <c r="BM594" s="34">
        <v>0.99614281988511755</v>
      </c>
      <c r="BN594" s="34">
        <v>0.99608072937491055</v>
      </c>
      <c r="BO594" s="34">
        <v>0.99601864273486307</v>
      </c>
      <c r="BP594" s="34">
        <v>0.99595655996473353</v>
      </c>
      <c r="BQ594" s="34">
        <v>0.99589448106428102</v>
      </c>
      <c r="BR594" s="34">
        <v>0.99583240603326406</v>
      </c>
      <c r="BS594" s="34">
        <v>0.99577033487144184</v>
      </c>
      <c r="BT594" s="34">
        <v>0.99570826757857278</v>
      </c>
      <c r="BU594" s="34">
        <v>0.99564620415441618</v>
      </c>
      <c r="BV594" s="34">
        <v>0.99558414459873046</v>
      </c>
      <c r="BW594" s="34">
        <v>0.99552208891127458</v>
      </c>
      <c r="BX594" s="34">
        <v>0.99546003709180764</v>
      </c>
      <c r="BY594" s="34">
        <v>0.99539798914008859</v>
      </c>
      <c r="BZ594" s="34">
        <v>0.99533594505587586</v>
      </c>
      <c r="CA594" s="34">
        <v>0.99527390483892897</v>
      </c>
      <c r="CB594" s="34">
        <v>0.99521186848900656</v>
      </c>
      <c r="CC594" s="34">
        <v>0.99514983600586759</v>
      </c>
      <c r="CD594" s="34">
        <v>0.99508780738927105</v>
      </c>
      <c r="CE594" s="34">
        <v>0.99502578263897612</v>
      </c>
      <c r="CF594" s="34">
        <v>0.99496376175474166</v>
      </c>
      <c r="CG594" s="34">
        <v>0.99490174473632664</v>
      </c>
      <c r="CH594" s="34">
        <v>0.99483973158349004</v>
      </c>
      <c r="CI594" s="34">
        <v>0.99477772229599115</v>
      </c>
      <c r="CJ594" s="34">
        <v>0.99471571687358906</v>
      </c>
      <c r="CK594" s="34">
        <v>0.99465371531604274</v>
      </c>
      <c r="CL594" s="34">
        <v>0.99459171762311116</v>
      </c>
      <c r="CM594" s="34">
        <v>0.9945297237945534</v>
      </c>
      <c r="CN594" s="34">
        <v>0.99446773383012899</v>
      </c>
      <c r="CO594" s="34">
        <v>0.99440574772959678</v>
      </c>
      <c r="CP594" s="34">
        <v>0.99434376549271597</v>
      </c>
      <c r="CQ594" s="34">
        <v>0.99428178711924564</v>
      </c>
      <c r="CR594" s="34">
        <v>0.99418882289425126</v>
      </c>
      <c r="CS594" s="34">
        <v>0.99409586736130684</v>
      </c>
      <c r="CT594" s="34">
        <v>0.99400292051959993</v>
      </c>
      <c r="CU594" s="34">
        <v>0.99390998236831796</v>
      </c>
      <c r="CV594" s="34">
        <v>0.99381705290664812</v>
      </c>
      <c r="CW594" s="34">
        <v>0.99372413213377797</v>
      </c>
      <c r="CX594" s="34">
        <v>0.99363122004889526</v>
      </c>
      <c r="CY594" s="34">
        <v>0.99353831665118764</v>
      </c>
      <c r="CZ594" s="34">
        <v>0.99344542193984309</v>
      </c>
      <c r="DA594" s="34">
        <v>0.99335253591404893</v>
      </c>
      <c r="DB594" s="34">
        <v>0.99325965857299336</v>
      </c>
    </row>
    <row r="595" spans="1:106" x14ac:dyDescent="0.2">
      <c r="A595" s="13">
        <f t="shared" ca="1" si="9"/>
        <v>45103</v>
      </c>
      <c r="B595" s="34">
        <v>1.0000623348172251</v>
      </c>
      <c r="C595" s="34">
        <v>1</v>
      </c>
      <c r="D595" s="34">
        <v>0.99993766906816206</v>
      </c>
      <c r="E595" s="34">
        <v>0.99987534202146944</v>
      </c>
      <c r="F595" s="34">
        <v>0.99981301885967966</v>
      </c>
      <c r="G595" s="34">
        <v>0.99975069958255058</v>
      </c>
      <c r="H595" s="34">
        <v>0.99968838418983996</v>
      </c>
      <c r="I595" s="34">
        <v>0.9996260726813061</v>
      </c>
      <c r="J595" s="34">
        <v>0.99956376505670663</v>
      </c>
      <c r="K595" s="34">
        <v>0.99950146131579942</v>
      </c>
      <c r="L595" s="34">
        <v>0.99943916145834222</v>
      </c>
      <c r="M595" s="34">
        <v>0.99937686548409332</v>
      </c>
      <c r="N595" s="34">
        <v>0.99931457339281049</v>
      </c>
      <c r="O595" s="34">
        <v>0.9992522851842518</v>
      </c>
      <c r="P595" s="34">
        <v>0.99919000085817533</v>
      </c>
      <c r="Q595" s="34">
        <v>0.99912772041433895</v>
      </c>
      <c r="R595" s="34">
        <v>0.99906544385250051</v>
      </c>
      <c r="S595" s="34">
        <v>0.99900317117241821</v>
      </c>
      <c r="T595" s="34">
        <v>0.99894090237385014</v>
      </c>
      <c r="U595" s="34">
        <v>0.99887863745655447</v>
      </c>
      <c r="V595" s="34">
        <v>0.99881637642028875</v>
      </c>
      <c r="W595" s="34">
        <v>0.99875411926481172</v>
      </c>
      <c r="X595" s="34">
        <v>0.99869186598988102</v>
      </c>
      <c r="Y595" s="34">
        <v>0.99862961659525507</v>
      </c>
      <c r="Z595" s="34">
        <v>0.99856737108069182</v>
      </c>
      <c r="AA595" s="34">
        <v>0.99850512944594971</v>
      </c>
      <c r="AB595" s="34">
        <v>0.99844289169078648</v>
      </c>
      <c r="AC595" s="34">
        <v>0.99838065781496055</v>
      </c>
      <c r="AD595" s="34">
        <v>0.9983184278182301</v>
      </c>
      <c r="AE595" s="34">
        <v>0.99825620170035334</v>
      </c>
      <c r="AF595" s="34">
        <v>0.99819397946108868</v>
      </c>
      <c r="AG595" s="34">
        <v>0.99813176110019375</v>
      </c>
      <c r="AH595" s="34">
        <v>0.99806954661742753</v>
      </c>
      <c r="AI595" s="34">
        <v>0.99800733601254787</v>
      </c>
      <c r="AJ595" s="34">
        <v>0.99794512928531343</v>
      </c>
      <c r="AK595" s="34">
        <v>0.99788292643548193</v>
      </c>
      <c r="AL595" s="34">
        <v>0.99782072746281236</v>
      </c>
      <c r="AM595" s="34">
        <v>0.99775853236706247</v>
      </c>
      <c r="AN595" s="34">
        <v>0.99769634114799088</v>
      </c>
      <c r="AO595" s="34">
        <v>0.99763415380535614</v>
      </c>
      <c r="AP595" s="34">
        <v>0.99757197033891631</v>
      </c>
      <c r="AQ595" s="34">
        <v>0.99750979074842983</v>
      </c>
      <c r="AR595" s="34">
        <v>0.99744761503365498</v>
      </c>
      <c r="AS595" s="34">
        <v>0.99738544319435074</v>
      </c>
      <c r="AT595" s="34">
        <v>0.99732327523027486</v>
      </c>
      <c r="AU595" s="34">
        <v>0.99726111114118621</v>
      </c>
      <c r="AV595" s="34">
        <v>0.9971989509268433</v>
      </c>
      <c r="AW595" s="34">
        <v>0.99713679458700422</v>
      </c>
      <c r="AX595" s="34">
        <v>0.99707464212142793</v>
      </c>
      <c r="AY595" s="34">
        <v>0.99701249352987276</v>
      </c>
      <c r="AZ595" s="34">
        <v>0.99695034881209699</v>
      </c>
      <c r="BA595" s="34">
        <v>0.99688820796785971</v>
      </c>
      <c r="BB595" s="34">
        <v>0.99682607099691889</v>
      </c>
      <c r="BC595" s="34">
        <v>0.9967639378990335</v>
      </c>
      <c r="BD595" s="34">
        <v>0.99670180867396196</v>
      </c>
      <c r="BE595" s="34">
        <v>0.99663968332146291</v>
      </c>
      <c r="BF595" s="34">
        <v>0.99657756184129487</v>
      </c>
      <c r="BG595" s="34">
        <v>0.99651544423321681</v>
      </c>
      <c r="BH595" s="34">
        <v>0.99645333049698681</v>
      </c>
      <c r="BI595" s="34">
        <v>0.99639122063236407</v>
      </c>
      <c r="BJ595" s="34">
        <v>0.99632911463910701</v>
      </c>
      <c r="BK595" s="34">
        <v>0.99626701251697447</v>
      </c>
      <c r="BL595" s="34">
        <v>0.99620491426572511</v>
      </c>
      <c r="BM595" s="34">
        <v>0.99614281988511755</v>
      </c>
      <c r="BN595" s="34">
        <v>0.99608072937491055</v>
      </c>
      <c r="BO595" s="34">
        <v>0.99601864273486307</v>
      </c>
      <c r="BP595" s="34">
        <v>0.99595655996473353</v>
      </c>
      <c r="BQ595" s="34">
        <v>0.99589448106428102</v>
      </c>
      <c r="BR595" s="34">
        <v>0.99583240603326406</v>
      </c>
      <c r="BS595" s="34">
        <v>0.99577033487144184</v>
      </c>
      <c r="BT595" s="34">
        <v>0.99570826757857278</v>
      </c>
      <c r="BU595" s="34">
        <v>0.99564620415441618</v>
      </c>
      <c r="BV595" s="34">
        <v>0.99558414459873046</v>
      </c>
      <c r="BW595" s="34">
        <v>0.99552208891127458</v>
      </c>
      <c r="BX595" s="34">
        <v>0.99546003709180764</v>
      </c>
      <c r="BY595" s="34">
        <v>0.99539798914008859</v>
      </c>
      <c r="BZ595" s="34">
        <v>0.99533594505587586</v>
      </c>
      <c r="CA595" s="34">
        <v>0.99527390483892897</v>
      </c>
      <c r="CB595" s="34">
        <v>0.99521186848900656</v>
      </c>
      <c r="CC595" s="34">
        <v>0.99514983600586759</v>
      </c>
      <c r="CD595" s="34">
        <v>0.99508780738927105</v>
      </c>
      <c r="CE595" s="34">
        <v>0.99502578263897612</v>
      </c>
      <c r="CF595" s="34">
        <v>0.99496376175474166</v>
      </c>
      <c r="CG595" s="34">
        <v>0.99490174473632664</v>
      </c>
      <c r="CH595" s="34">
        <v>0.99483973158349004</v>
      </c>
      <c r="CI595" s="34">
        <v>0.99477772229599115</v>
      </c>
      <c r="CJ595" s="34">
        <v>0.99471571687358906</v>
      </c>
      <c r="CK595" s="34">
        <v>0.99465371531604274</v>
      </c>
      <c r="CL595" s="34">
        <v>0.99459171762311116</v>
      </c>
      <c r="CM595" s="34">
        <v>0.9945297237945534</v>
      </c>
      <c r="CN595" s="34">
        <v>0.99446773383012899</v>
      </c>
      <c r="CO595" s="34">
        <v>0.99440574772959678</v>
      </c>
      <c r="CP595" s="34">
        <v>0.99434376549271597</v>
      </c>
      <c r="CQ595" s="34">
        <v>0.99428178711924564</v>
      </c>
      <c r="CR595" s="34">
        <v>0.99418882289425126</v>
      </c>
      <c r="CS595" s="34">
        <v>0.99409586736130684</v>
      </c>
      <c r="CT595" s="34">
        <v>0.99400292051959993</v>
      </c>
      <c r="CU595" s="34">
        <v>0.99390998236831796</v>
      </c>
      <c r="CV595" s="34">
        <v>0.99381705290664812</v>
      </c>
      <c r="CW595" s="34">
        <v>0.99372413213377797</v>
      </c>
      <c r="CX595" s="34">
        <v>0.99363122004889526</v>
      </c>
      <c r="CY595" s="34">
        <v>0.99353831665118764</v>
      </c>
      <c r="CZ595" s="34">
        <v>0.99344542193984309</v>
      </c>
      <c r="DA595" s="34">
        <v>0.99335253591404893</v>
      </c>
      <c r="DB595" s="34">
        <v>0.99325965857299336</v>
      </c>
    </row>
    <row r="596" spans="1:106" x14ac:dyDescent="0.2">
      <c r="A596" s="13">
        <f t="shared" ca="1" si="9"/>
        <v>45104</v>
      </c>
      <c r="B596" s="34">
        <v>1.0000623348172251</v>
      </c>
      <c r="C596" s="34">
        <v>1</v>
      </c>
      <c r="D596" s="34">
        <v>0.99993766906816206</v>
      </c>
      <c r="E596" s="34">
        <v>0.99987534202146944</v>
      </c>
      <c r="F596" s="34">
        <v>0.99981301885967966</v>
      </c>
      <c r="G596" s="34">
        <v>0.99975069958255058</v>
      </c>
      <c r="H596" s="34">
        <v>0.99968838418983996</v>
      </c>
      <c r="I596" s="34">
        <v>0.9996260726813061</v>
      </c>
      <c r="J596" s="34">
        <v>0.99956376505670663</v>
      </c>
      <c r="K596" s="34">
        <v>0.99950146131579942</v>
      </c>
      <c r="L596" s="34">
        <v>0.99943916145834222</v>
      </c>
      <c r="M596" s="34">
        <v>0.99937686548409332</v>
      </c>
      <c r="N596" s="34">
        <v>0.99931457339281049</v>
      </c>
      <c r="O596" s="34">
        <v>0.9992522851842518</v>
      </c>
      <c r="P596" s="34">
        <v>0.99919000085817533</v>
      </c>
      <c r="Q596" s="34">
        <v>0.99912772041433895</v>
      </c>
      <c r="R596" s="34">
        <v>0.99906544385250051</v>
      </c>
      <c r="S596" s="34">
        <v>0.99900317117241821</v>
      </c>
      <c r="T596" s="34">
        <v>0.99894090237385014</v>
      </c>
      <c r="U596" s="34">
        <v>0.99887863745655447</v>
      </c>
      <c r="V596" s="34">
        <v>0.99881637642028875</v>
      </c>
      <c r="W596" s="34">
        <v>0.99875411926481172</v>
      </c>
      <c r="X596" s="34">
        <v>0.99869186598988102</v>
      </c>
      <c r="Y596" s="34">
        <v>0.99862961659525507</v>
      </c>
      <c r="Z596" s="34">
        <v>0.99856737108069182</v>
      </c>
      <c r="AA596" s="34">
        <v>0.99850512944594971</v>
      </c>
      <c r="AB596" s="34">
        <v>0.99844289169078648</v>
      </c>
      <c r="AC596" s="34">
        <v>0.99838065781496055</v>
      </c>
      <c r="AD596" s="34">
        <v>0.9983184278182301</v>
      </c>
      <c r="AE596" s="34">
        <v>0.99825620170035334</v>
      </c>
      <c r="AF596" s="34">
        <v>0.99819397946108868</v>
      </c>
      <c r="AG596" s="34">
        <v>0.99813176110019375</v>
      </c>
      <c r="AH596" s="34">
        <v>0.99806954661742753</v>
      </c>
      <c r="AI596" s="34">
        <v>0.99800733601254787</v>
      </c>
      <c r="AJ596" s="34">
        <v>0.99794512928531343</v>
      </c>
      <c r="AK596" s="34">
        <v>0.99788292643548193</v>
      </c>
      <c r="AL596" s="34">
        <v>0.99782072746281236</v>
      </c>
      <c r="AM596" s="34">
        <v>0.99775853236706247</v>
      </c>
      <c r="AN596" s="34">
        <v>0.99769634114799088</v>
      </c>
      <c r="AO596" s="34">
        <v>0.99763415380535614</v>
      </c>
      <c r="AP596" s="34">
        <v>0.99757197033891631</v>
      </c>
      <c r="AQ596" s="34">
        <v>0.99750979074842983</v>
      </c>
      <c r="AR596" s="34">
        <v>0.99744761503365498</v>
      </c>
      <c r="AS596" s="34">
        <v>0.99738544319435074</v>
      </c>
      <c r="AT596" s="34">
        <v>0.99732327523027486</v>
      </c>
      <c r="AU596" s="34">
        <v>0.99726111114118621</v>
      </c>
      <c r="AV596" s="34">
        <v>0.9971989509268433</v>
      </c>
      <c r="AW596" s="34">
        <v>0.99713679458700422</v>
      </c>
      <c r="AX596" s="34">
        <v>0.99707464212142793</v>
      </c>
      <c r="AY596" s="34">
        <v>0.99701249352987276</v>
      </c>
      <c r="AZ596" s="34">
        <v>0.99695034881209699</v>
      </c>
      <c r="BA596" s="34">
        <v>0.99688820796785971</v>
      </c>
      <c r="BB596" s="34">
        <v>0.99682607099691889</v>
      </c>
      <c r="BC596" s="34">
        <v>0.9967639378990335</v>
      </c>
      <c r="BD596" s="34">
        <v>0.99670180867396196</v>
      </c>
      <c r="BE596" s="34">
        <v>0.99663968332146291</v>
      </c>
      <c r="BF596" s="34">
        <v>0.99657756184129487</v>
      </c>
      <c r="BG596" s="34">
        <v>0.99651544423321681</v>
      </c>
      <c r="BH596" s="34">
        <v>0.99645333049698681</v>
      </c>
      <c r="BI596" s="34">
        <v>0.99639122063236407</v>
      </c>
      <c r="BJ596" s="34">
        <v>0.99632911463910701</v>
      </c>
      <c r="BK596" s="34">
        <v>0.99626701251697447</v>
      </c>
      <c r="BL596" s="34">
        <v>0.99620491426572511</v>
      </c>
      <c r="BM596" s="34">
        <v>0.99614281988511755</v>
      </c>
      <c r="BN596" s="34">
        <v>0.99608072937491055</v>
      </c>
      <c r="BO596" s="34">
        <v>0.99601864273486307</v>
      </c>
      <c r="BP596" s="34">
        <v>0.99595655996473353</v>
      </c>
      <c r="BQ596" s="34">
        <v>0.99589448106428102</v>
      </c>
      <c r="BR596" s="34">
        <v>0.99583240603326406</v>
      </c>
      <c r="BS596" s="34">
        <v>0.99577033487144184</v>
      </c>
      <c r="BT596" s="34">
        <v>0.99570826757857278</v>
      </c>
      <c r="BU596" s="34">
        <v>0.99564620415441618</v>
      </c>
      <c r="BV596" s="34">
        <v>0.99558414459873046</v>
      </c>
      <c r="BW596" s="34">
        <v>0.99552208891127458</v>
      </c>
      <c r="BX596" s="34">
        <v>0.99546003709180764</v>
      </c>
      <c r="BY596" s="34">
        <v>0.99539798914008859</v>
      </c>
      <c r="BZ596" s="34">
        <v>0.99533594505587586</v>
      </c>
      <c r="CA596" s="34">
        <v>0.99527390483892897</v>
      </c>
      <c r="CB596" s="34">
        <v>0.99521186848900656</v>
      </c>
      <c r="CC596" s="34">
        <v>0.99514983600586759</v>
      </c>
      <c r="CD596" s="34">
        <v>0.99508780738927105</v>
      </c>
      <c r="CE596" s="34">
        <v>0.99502578263897612</v>
      </c>
      <c r="CF596" s="34">
        <v>0.99496376175474166</v>
      </c>
      <c r="CG596" s="34">
        <v>0.99490174473632664</v>
      </c>
      <c r="CH596" s="34">
        <v>0.99483973158349004</v>
      </c>
      <c r="CI596" s="34">
        <v>0.99477772229599115</v>
      </c>
      <c r="CJ596" s="34">
        <v>0.99471571687358906</v>
      </c>
      <c r="CK596" s="34">
        <v>0.99465371531604274</v>
      </c>
      <c r="CL596" s="34">
        <v>0.99459171762311116</v>
      </c>
      <c r="CM596" s="34">
        <v>0.9945297237945534</v>
      </c>
      <c r="CN596" s="34">
        <v>0.99446773383012899</v>
      </c>
      <c r="CO596" s="34">
        <v>0.99440574772959678</v>
      </c>
      <c r="CP596" s="34">
        <v>0.99434376549271597</v>
      </c>
      <c r="CQ596" s="34">
        <v>0.99428178711924564</v>
      </c>
      <c r="CR596" s="34">
        <v>0.99418882289425126</v>
      </c>
      <c r="CS596" s="34">
        <v>0.99409586736130684</v>
      </c>
      <c r="CT596" s="34">
        <v>0.99400292051959993</v>
      </c>
      <c r="CU596" s="34">
        <v>0.99390998236831796</v>
      </c>
      <c r="CV596" s="34">
        <v>0.99381705290664812</v>
      </c>
      <c r="CW596" s="34">
        <v>0.99372413213377797</v>
      </c>
      <c r="CX596" s="34">
        <v>0.99363122004889526</v>
      </c>
      <c r="CY596" s="34">
        <v>0.99353831665118764</v>
      </c>
      <c r="CZ596" s="34">
        <v>0.99344542193984309</v>
      </c>
      <c r="DA596" s="34">
        <v>0.99335253591404893</v>
      </c>
      <c r="DB596" s="34">
        <v>0.99325965857299336</v>
      </c>
    </row>
    <row r="597" spans="1:106" x14ac:dyDescent="0.2">
      <c r="A597" s="13">
        <f t="shared" ca="1" si="9"/>
        <v>45105</v>
      </c>
      <c r="B597" s="34">
        <v>1.0000623348172251</v>
      </c>
      <c r="C597" s="34">
        <v>1</v>
      </c>
      <c r="D597" s="34">
        <v>0.99993766906816206</v>
      </c>
      <c r="E597" s="34">
        <v>0.99987534202146944</v>
      </c>
      <c r="F597" s="34">
        <v>0.99981301885967966</v>
      </c>
      <c r="G597" s="34">
        <v>0.99975069958255058</v>
      </c>
      <c r="H597" s="34">
        <v>0.99968838418983996</v>
      </c>
      <c r="I597" s="34">
        <v>0.9996260726813061</v>
      </c>
      <c r="J597" s="34">
        <v>0.99956376505670663</v>
      </c>
      <c r="K597" s="34">
        <v>0.99950146131579942</v>
      </c>
      <c r="L597" s="34">
        <v>0.99943916145834222</v>
      </c>
      <c r="M597" s="34">
        <v>0.99937686548409332</v>
      </c>
      <c r="N597" s="34">
        <v>0.99931457339281049</v>
      </c>
      <c r="O597" s="34">
        <v>0.9992522851842518</v>
      </c>
      <c r="P597" s="34">
        <v>0.99919000085817533</v>
      </c>
      <c r="Q597" s="34">
        <v>0.99912772041433895</v>
      </c>
      <c r="R597" s="34">
        <v>0.99906544385250051</v>
      </c>
      <c r="S597" s="34">
        <v>0.99900317117241821</v>
      </c>
      <c r="T597" s="34">
        <v>0.99894090237385014</v>
      </c>
      <c r="U597" s="34">
        <v>0.99887863745655447</v>
      </c>
      <c r="V597" s="34">
        <v>0.99881637642028875</v>
      </c>
      <c r="W597" s="34">
        <v>0.99875411926481172</v>
      </c>
      <c r="X597" s="34">
        <v>0.99869186598988102</v>
      </c>
      <c r="Y597" s="34">
        <v>0.99862961659525507</v>
      </c>
      <c r="Z597" s="34">
        <v>0.99856737108069182</v>
      </c>
      <c r="AA597" s="34">
        <v>0.99850512944594971</v>
      </c>
      <c r="AB597" s="34">
        <v>0.99844289169078648</v>
      </c>
      <c r="AC597" s="34">
        <v>0.99838065781496055</v>
      </c>
      <c r="AD597" s="34">
        <v>0.9983184278182301</v>
      </c>
      <c r="AE597" s="34">
        <v>0.99825620170035334</v>
      </c>
      <c r="AF597" s="34">
        <v>0.99819397946108868</v>
      </c>
      <c r="AG597" s="34">
        <v>0.99813176110019375</v>
      </c>
      <c r="AH597" s="34">
        <v>0.99806954661742753</v>
      </c>
      <c r="AI597" s="34">
        <v>0.99800733601254787</v>
      </c>
      <c r="AJ597" s="34">
        <v>0.99794512928531343</v>
      </c>
      <c r="AK597" s="34">
        <v>0.99788292643548193</v>
      </c>
      <c r="AL597" s="34">
        <v>0.99782072746281236</v>
      </c>
      <c r="AM597" s="34">
        <v>0.99775853236706247</v>
      </c>
      <c r="AN597" s="34">
        <v>0.99769634114799088</v>
      </c>
      <c r="AO597" s="34">
        <v>0.99763415380535614</v>
      </c>
      <c r="AP597" s="34">
        <v>0.99757197033891631</v>
      </c>
      <c r="AQ597" s="34">
        <v>0.99750979074842983</v>
      </c>
      <c r="AR597" s="34">
        <v>0.99744761503365498</v>
      </c>
      <c r="AS597" s="34">
        <v>0.99738544319435074</v>
      </c>
      <c r="AT597" s="34">
        <v>0.99732327523027486</v>
      </c>
      <c r="AU597" s="34">
        <v>0.99726111114118621</v>
      </c>
      <c r="AV597" s="34">
        <v>0.9971989509268433</v>
      </c>
      <c r="AW597" s="34">
        <v>0.99713679458700422</v>
      </c>
      <c r="AX597" s="34">
        <v>0.99707464212142793</v>
      </c>
      <c r="AY597" s="34">
        <v>0.99701249352987276</v>
      </c>
      <c r="AZ597" s="34">
        <v>0.99695034881209699</v>
      </c>
      <c r="BA597" s="34">
        <v>0.99688820796785971</v>
      </c>
      <c r="BB597" s="34">
        <v>0.99682607099691889</v>
      </c>
      <c r="BC597" s="34">
        <v>0.9967639378990335</v>
      </c>
      <c r="BD597" s="34">
        <v>0.99670180867396196</v>
      </c>
      <c r="BE597" s="34">
        <v>0.99663968332146291</v>
      </c>
      <c r="BF597" s="34">
        <v>0.99657756184129487</v>
      </c>
      <c r="BG597" s="34">
        <v>0.99651544423321681</v>
      </c>
      <c r="BH597" s="34">
        <v>0.99645333049698681</v>
      </c>
      <c r="BI597" s="34">
        <v>0.99639122063236407</v>
      </c>
      <c r="BJ597" s="34">
        <v>0.99632911463910701</v>
      </c>
      <c r="BK597" s="34">
        <v>0.99626701251697447</v>
      </c>
      <c r="BL597" s="34">
        <v>0.99620491426572511</v>
      </c>
      <c r="BM597" s="34">
        <v>0.99614281988511755</v>
      </c>
      <c r="BN597" s="34">
        <v>0.99608072937491055</v>
      </c>
      <c r="BO597" s="34">
        <v>0.99601864273486307</v>
      </c>
      <c r="BP597" s="34">
        <v>0.99595655996473353</v>
      </c>
      <c r="BQ597" s="34">
        <v>0.99589448106428102</v>
      </c>
      <c r="BR597" s="34">
        <v>0.99583240603326406</v>
      </c>
      <c r="BS597" s="34">
        <v>0.99577033487144184</v>
      </c>
      <c r="BT597" s="34">
        <v>0.99570826757857278</v>
      </c>
      <c r="BU597" s="34">
        <v>0.99564620415441618</v>
      </c>
      <c r="BV597" s="34">
        <v>0.99558414459873046</v>
      </c>
      <c r="BW597" s="34">
        <v>0.99552208891127458</v>
      </c>
      <c r="BX597" s="34">
        <v>0.99546003709180764</v>
      </c>
      <c r="BY597" s="34">
        <v>0.99539798914008859</v>
      </c>
      <c r="BZ597" s="34">
        <v>0.99533594505587586</v>
      </c>
      <c r="CA597" s="34">
        <v>0.99527390483892897</v>
      </c>
      <c r="CB597" s="34">
        <v>0.99521186848900656</v>
      </c>
      <c r="CC597" s="34">
        <v>0.99514983600586759</v>
      </c>
      <c r="CD597" s="34">
        <v>0.99508780738927105</v>
      </c>
      <c r="CE597" s="34">
        <v>0.99502578263897612</v>
      </c>
      <c r="CF597" s="34">
        <v>0.99496376175474166</v>
      </c>
      <c r="CG597" s="34">
        <v>0.99490174473632664</v>
      </c>
      <c r="CH597" s="34">
        <v>0.99483973158349004</v>
      </c>
      <c r="CI597" s="34">
        <v>0.99477772229599115</v>
      </c>
      <c r="CJ597" s="34">
        <v>0.99471571687358906</v>
      </c>
      <c r="CK597" s="34">
        <v>0.99465371531604274</v>
      </c>
      <c r="CL597" s="34">
        <v>0.99459171762311116</v>
      </c>
      <c r="CM597" s="34">
        <v>0.9945297237945534</v>
      </c>
      <c r="CN597" s="34">
        <v>0.99446773383012899</v>
      </c>
      <c r="CO597" s="34">
        <v>0.99440574772959678</v>
      </c>
      <c r="CP597" s="34">
        <v>0.99434376549271597</v>
      </c>
      <c r="CQ597" s="34">
        <v>0.99428178711924564</v>
      </c>
      <c r="CR597" s="34">
        <v>0.99418882289425126</v>
      </c>
      <c r="CS597" s="34">
        <v>0.99409586736130684</v>
      </c>
      <c r="CT597" s="34">
        <v>0.99400292051959993</v>
      </c>
      <c r="CU597" s="34">
        <v>0.99390998236831796</v>
      </c>
      <c r="CV597" s="34">
        <v>0.99381705290664812</v>
      </c>
      <c r="CW597" s="34">
        <v>0.99372413213377797</v>
      </c>
      <c r="CX597" s="34">
        <v>0.99363122004889526</v>
      </c>
      <c r="CY597" s="34">
        <v>0.99353831665118764</v>
      </c>
      <c r="CZ597" s="34">
        <v>0.99344542193984309</v>
      </c>
      <c r="DA597" s="34">
        <v>0.99335253591404893</v>
      </c>
      <c r="DB597" s="34">
        <v>0.99325965857299336</v>
      </c>
    </row>
    <row r="598" spans="1:106" x14ac:dyDescent="0.2">
      <c r="A598" s="13">
        <f t="shared" ca="1" si="9"/>
        <v>45106</v>
      </c>
      <c r="B598" s="34">
        <v>1.0000623348172251</v>
      </c>
      <c r="C598" s="34">
        <v>1</v>
      </c>
      <c r="D598" s="34">
        <v>0.99993766906816206</v>
      </c>
      <c r="E598" s="34">
        <v>0.99987534202146944</v>
      </c>
      <c r="F598" s="34">
        <v>0.99981301885967966</v>
      </c>
      <c r="G598" s="34">
        <v>0.99975069958255058</v>
      </c>
      <c r="H598" s="34">
        <v>0.99968838418983996</v>
      </c>
      <c r="I598" s="34">
        <v>0.9996260726813061</v>
      </c>
      <c r="J598" s="34">
        <v>0.99956376505670663</v>
      </c>
      <c r="K598" s="34">
        <v>0.99950146131579942</v>
      </c>
      <c r="L598" s="34">
        <v>0.99943916145834222</v>
      </c>
      <c r="M598" s="34">
        <v>0.99937686548409332</v>
      </c>
      <c r="N598" s="34">
        <v>0.99931457339281049</v>
      </c>
      <c r="O598" s="34">
        <v>0.9992522851842518</v>
      </c>
      <c r="P598" s="34">
        <v>0.99919000085817533</v>
      </c>
      <c r="Q598" s="34">
        <v>0.99912772041433895</v>
      </c>
      <c r="R598" s="34">
        <v>0.99906544385250051</v>
      </c>
      <c r="S598" s="34">
        <v>0.99900317117241821</v>
      </c>
      <c r="T598" s="34">
        <v>0.99894090237385014</v>
      </c>
      <c r="U598" s="34">
        <v>0.99887863745655447</v>
      </c>
      <c r="V598" s="34">
        <v>0.99881637642028875</v>
      </c>
      <c r="W598" s="34">
        <v>0.99875411926481172</v>
      </c>
      <c r="X598" s="34">
        <v>0.99869186598988102</v>
      </c>
      <c r="Y598" s="34">
        <v>0.99862961659525507</v>
      </c>
      <c r="Z598" s="34">
        <v>0.99856737108069182</v>
      </c>
      <c r="AA598" s="34">
        <v>0.99850512944594971</v>
      </c>
      <c r="AB598" s="34">
        <v>0.99844289169078648</v>
      </c>
      <c r="AC598" s="34">
        <v>0.99838065781496055</v>
      </c>
      <c r="AD598" s="34">
        <v>0.9983184278182301</v>
      </c>
      <c r="AE598" s="34">
        <v>0.99825620170035334</v>
      </c>
      <c r="AF598" s="34">
        <v>0.99819397946108868</v>
      </c>
      <c r="AG598" s="34">
        <v>0.99813176110019375</v>
      </c>
      <c r="AH598" s="34">
        <v>0.99806954661742753</v>
      </c>
      <c r="AI598" s="34">
        <v>0.99800733601254787</v>
      </c>
      <c r="AJ598" s="34">
        <v>0.99794512928531343</v>
      </c>
      <c r="AK598" s="34">
        <v>0.99788292643548193</v>
      </c>
      <c r="AL598" s="34">
        <v>0.99782072746281236</v>
      </c>
      <c r="AM598" s="34">
        <v>0.99775853236706247</v>
      </c>
      <c r="AN598" s="34">
        <v>0.99769634114799088</v>
      </c>
      <c r="AO598" s="34">
        <v>0.99763415380535614</v>
      </c>
      <c r="AP598" s="34">
        <v>0.99757197033891631</v>
      </c>
      <c r="AQ598" s="34">
        <v>0.99750979074842983</v>
      </c>
      <c r="AR598" s="34">
        <v>0.99744761503365498</v>
      </c>
      <c r="AS598" s="34">
        <v>0.99738544319435074</v>
      </c>
      <c r="AT598" s="34">
        <v>0.99732327523027486</v>
      </c>
      <c r="AU598" s="34">
        <v>0.99726111114118621</v>
      </c>
      <c r="AV598" s="34">
        <v>0.9971989509268433</v>
      </c>
      <c r="AW598" s="34">
        <v>0.99713679458700422</v>
      </c>
      <c r="AX598" s="34">
        <v>0.99707464212142793</v>
      </c>
      <c r="AY598" s="34">
        <v>0.99701249352987276</v>
      </c>
      <c r="AZ598" s="34">
        <v>0.99695034881209699</v>
      </c>
      <c r="BA598" s="34">
        <v>0.99688820796785971</v>
      </c>
      <c r="BB598" s="34">
        <v>0.99682607099691889</v>
      </c>
      <c r="BC598" s="34">
        <v>0.9967639378990335</v>
      </c>
      <c r="BD598" s="34">
        <v>0.99670180867396196</v>
      </c>
      <c r="BE598" s="34">
        <v>0.99663968332146291</v>
      </c>
      <c r="BF598" s="34">
        <v>0.99657756184129487</v>
      </c>
      <c r="BG598" s="34">
        <v>0.99651544423321681</v>
      </c>
      <c r="BH598" s="34">
        <v>0.99645333049698681</v>
      </c>
      <c r="BI598" s="34">
        <v>0.99639122063236407</v>
      </c>
      <c r="BJ598" s="34">
        <v>0.99632911463910701</v>
      </c>
      <c r="BK598" s="34">
        <v>0.99626701251697447</v>
      </c>
      <c r="BL598" s="34">
        <v>0.99620491426572511</v>
      </c>
      <c r="BM598" s="34">
        <v>0.99614281988511755</v>
      </c>
      <c r="BN598" s="34">
        <v>0.99608072937491055</v>
      </c>
      <c r="BO598" s="34">
        <v>0.99601864273486307</v>
      </c>
      <c r="BP598" s="34">
        <v>0.99595655996473353</v>
      </c>
      <c r="BQ598" s="34">
        <v>0.99589448106428102</v>
      </c>
      <c r="BR598" s="34">
        <v>0.99583240603326406</v>
      </c>
      <c r="BS598" s="34">
        <v>0.99577033487144184</v>
      </c>
      <c r="BT598" s="34">
        <v>0.99570826757857278</v>
      </c>
      <c r="BU598" s="34">
        <v>0.99564620415441618</v>
      </c>
      <c r="BV598" s="34">
        <v>0.99558414459873046</v>
      </c>
      <c r="BW598" s="34">
        <v>0.99552208891127458</v>
      </c>
      <c r="BX598" s="34">
        <v>0.99546003709180764</v>
      </c>
      <c r="BY598" s="34">
        <v>0.99539798914008859</v>
      </c>
      <c r="BZ598" s="34">
        <v>0.99533594505587586</v>
      </c>
      <c r="CA598" s="34">
        <v>0.99527390483892897</v>
      </c>
      <c r="CB598" s="34">
        <v>0.99521186848900656</v>
      </c>
      <c r="CC598" s="34">
        <v>0.99514983600586759</v>
      </c>
      <c r="CD598" s="34">
        <v>0.99508780738927105</v>
      </c>
      <c r="CE598" s="34">
        <v>0.99502578263897612</v>
      </c>
      <c r="CF598" s="34">
        <v>0.99496376175474166</v>
      </c>
      <c r="CG598" s="34">
        <v>0.99490174473632664</v>
      </c>
      <c r="CH598" s="34">
        <v>0.99483973158349004</v>
      </c>
      <c r="CI598" s="34">
        <v>0.99477772229599115</v>
      </c>
      <c r="CJ598" s="34">
        <v>0.99471571687358906</v>
      </c>
      <c r="CK598" s="34">
        <v>0.99465371531604274</v>
      </c>
      <c r="CL598" s="34">
        <v>0.99459171762311116</v>
      </c>
      <c r="CM598" s="34">
        <v>0.9945297237945534</v>
      </c>
      <c r="CN598" s="34">
        <v>0.99446773383012899</v>
      </c>
      <c r="CO598" s="34">
        <v>0.99440574772959678</v>
      </c>
      <c r="CP598" s="34">
        <v>0.99434376549271597</v>
      </c>
      <c r="CQ598" s="34">
        <v>0.99428178711924564</v>
      </c>
      <c r="CR598" s="34">
        <v>0.99418882289425126</v>
      </c>
      <c r="CS598" s="34">
        <v>0.99409586736130684</v>
      </c>
      <c r="CT598" s="34">
        <v>0.99400292051959993</v>
      </c>
      <c r="CU598" s="34">
        <v>0.99390998236831796</v>
      </c>
      <c r="CV598" s="34">
        <v>0.99381705290664812</v>
      </c>
      <c r="CW598" s="34">
        <v>0.99372413213377797</v>
      </c>
      <c r="CX598" s="34">
        <v>0.99363122004889526</v>
      </c>
      <c r="CY598" s="34">
        <v>0.99353831665118764</v>
      </c>
      <c r="CZ598" s="34">
        <v>0.99344542193984309</v>
      </c>
      <c r="DA598" s="34">
        <v>0.99335253591404893</v>
      </c>
      <c r="DB598" s="34">
        <v>0.99325965857299336</v>
      </c>
    </row>
    <row r="599" spans="1:106" x14ac:dyDescent="0.2">
      <c r="A599" s="13">
        <f t="shared" ca="1" si="9"/>
        <v>45107</v>
      </c>
      <c r="B599" s="34">
        <v>1.0000623348172251</v>
      </c>
      <c r="C599" s="34">
        <v>1</v>
      </c>
      <c r="D599" s="34">
        <v>0.99993766906816206</v>
      </c>
      <c r="E599" s="34">
        <v>0.99987534202146944</v>
      </c>
      <c r="F599" s="34">
        <v>0.99981301885967966</v>
      </c>
      <c r="G599" s="34">
        <v>0.99975069958255058</v>
      </c>
      <c r="H599" s="34">
        <v>0.99968838418983996</v>
      </c>
      <c r="I599" s="34">
        <v>0.9996260726813061</v>
      </c>
      <c r="J599" s="34">
        <v>0.99956376505670663</v>
      </c>
      <c r="K599" s="34">
        <v>0.99950146131579942</v>
      </c>
      <c r="L599" s="34">
        <v>0.99943916145834222</v>
      </c>
      <c r="M599" s="34">
        <v>0.99937686548409332</v>
      </c>
      <c r="N599" s="34">
        <v>0.99931457339281049</v>
      </c>
      <c r="O599" s="34">
        <v>0.9992522851842518</v>
      </c>
      <c r="P599" s="34">
        <v>0.99919000085817533</v>
      </c>
      <c r="Q599" s="34">
        <v>0.99912772041433895</v>
      </c>
      <c r="R599" s="34">
        <v>0.99906544385250051</v>
      </c>
      <c r="S599" s="34">
        <v>0.99900317117241821</v>
      </c>
      <c r="T599" s="34">
        <v>0.99894090237385014</v>
      </c>
      <c r="U599" s="34">
        <v>0.99887863745655447</v>
      </c>
      <c r="V599" s="34">
        <v>0.99881637642028875</v>
      </c>
      <c r="W599" s="34">
        <v>0.99875411926481172</v>
      </c>
      <c r="X599" s="34">
        <v>0.99869186598988102</v>
      </c>
      <c r="Y599" s="34">
        <v>0.99862961659525507</v>
      </c>
      <c r="Z599" s="34">
        <v>0.99856737108069182</v>
      </c>
      <c r="AA599" s="34">
        <v>0.99850512944594971</v>
      </c>
      <c r="AB599" s="34">
        <v>0.99844289169078648</v>
      </c>
      <c r="AC599" s="34">
        <v>0.99838065781496055</v>
      </c>
      <c r="AD599" s="34">
        <v>0.9983184278182301</v>
      </c>
      <c r="AE599" s="34">
        <v>0.99825620170035334</v>
      </c>
      <c r="AF599" s="34">
        <v>0.99819397946108868</v>
      </c>
      <c r="AG599" s="34">
        <v>0.99813176110019375</v>
      </c>
      <c r="AH599" s="34">
        <v>0.99806954661742753</v>
      </c>
      <c r="AI599" s="34">
        <v>0.99800733601254787</v>
      </c>
      <c r="AJ599" s="34">
        <v>0.99794512928531343</v>
      </c>
      <c r="AK599" s="34">
        <v>0.99788292643548193</v>
      </c>
      <c r="AL599" s="34">
        <v>0.99782072746281236</v>
      </c>
      <c r="AM599" s="34">
        <v>0.99775853236706247</v>
      </c>
      <c r="AN599" s="34">
        <v>0.99769634114799088</v>
      </c>
      <c r="AO599" s="34">
        <v>0.99763415380535614</v>
      </c>
      <c r="AP599" s="34">
        <v>0.99757197033891631</v>
      </c>
      <c r="AQ599" s="34">
        <v>0.99750979074842983</v>
      </c>
      <c r="AR599" s="34">
        <v>0.99744761503365498</v>
      </c>
      <c r="AS599" s="34">
        <v>0.99738544319435074</v>
      </c>
      <c r="AT599" s="34">
        <v>0.99732327523027486</v>
      </c>
      <c r="AU599" s="34">
        <v>0.99726111114118621</v>
      </c>
      <c r="AV599" s="34">
        <v>0.9971989509268433</v>
      </c>
      <c r="AW599" s="34">
        <v>0.99713679458700422</v>
      </c>
      <c r="AX599" s="34">
        <v>0.99707464212142793</v>
      </c>
      <c r="AY599" s="34">
        <v>0.99701249352987276</v>
      </c>
      <c r="AZ599" s="34">
        <v>0.99695034881209699</v>
      </c>
      <c r="BA599" s="34">
        <v>0.99688820796785971</v>
      </c>
      <c r="BB599" s="34">
        <v>0.99682607099691889</v>
      </c>
      <c r="BC599" s="34">
        <v>0.9967639378990335</v>
      </c>
      <c r="BD599" s="34">
        <v>0.99670180867396196</v>
      </c>
      <c r="BE599" s="34">
        <v>0.99663968332146291</v>
      </c>
      <c r="BF599" s="34">
        <v>0.99657756184129487</v>
      </c>
      <c r="BG599" s="34">
        <v>0.99651544423321681</v>
      </c>
      <c r="BH599" s="34">
        <v>0.99645333049698681</v>
      </c>
      <c r="BI599" s="34">
        <v>0.99639122063236407</v>
      </c>
      <c r="BJ599" s="34">
        <v>0.99632911463910701</v>
      </c>
      <c r="BK599" s="34">
        <v>0.99626701251697447</v>
      </c>
      <c r="BL599" s="34">
        <v>0.99620491426572511</v>
      </c>
      <c r="BM599" s="34">
        <v>0.99614281988511755</v>
      </c>
      <c r="BN599" s="34">
        <v>0.99608072937491055</v>
      </c>
      <c r="BO599" s="34">
        <v>0.99601864273486307</v>
      </c>
      <c r="BP599" s="34">
        <v>0.99595655996473353</v>
      </c>
      <c r="BQ599" s="34">
        <v>0.99589448106428102</v>
      </c>
      <c r="BR599" s="34">
        <v>0.99583240603326406</v>
      </c>
      <c r="BS599" s="34">
        <v>0.99577033487144184</v>
      </c>
      <c r="BT599" s="34">
        <v>0.99570826757857278</v>
      </c>
      <c r="BU599" s="34">
        <v>0.99564620415441618</v>
      </c>
      <c r="BV599" s="34">
        <v>0.99558414459873046</v>
      </c>
      <c r="BW599" s="34">
        <v>0.99552208891127458</v>
      </c>
      <c r="BX599" s="34">
        <v>0.99546003709180764</v>
      </c>
      <c r="BY599" s="34">
        <v>0.99539798914008859</v>
      </c>
      <c r="BZ599" s="34">
        <v>0.99533594505587586</v>
      </c>
      <c r="CA599" s="34">
        <v>0.99527390483892897</v>
      </c>
      <c r="CB599" s="34">
        <v>0.99521186848900656</v>
      </c>
      <c r="CC599" s="34">
        <v>0.99514983600586759</v>
      </c>
      <c r="CD599" s="34">
        <v>0.99508780738927105</v>
      </c>
      <c r="CE599" s="34">
        <v>0.99502578263897612</v>
      </c>
      <c r="CF599" s="34">
        <v>0.99496376175474166</v>
      </c>
      <c r="CG599" s="34">
        <v>0.99490174473632664</v>
      </c>
      <c r="CH599" s="34">
        <v>0.99483973158349004</v>
      </c>
      <c r="CI599" s="34">
        <v>0.99477772229599115</v>
      </c>
      <c r="CJ599" s="34">
        <v>0.99471571687358906</v>
      </c>
      <c r="CK599" s="34">
        <v>0.99465371531604274</v>
      </c>
      <c r="CL599" s="34">
        <v>0.99459171762311116</v>
      </c>
      <c r="CM599" s="34">
        <v>0.9945297237945534</v>
      </c>
      <c r="CN599" s="34">
        <v>0.99446773383012899</v>
      </c>
      <c r="CO599" s="34">
        <v>0.99440574772959678</v>
      </c>
      <c r="CP599" s="34">
        <v>0.99434376549271597</v>
      </c>
      <c r="CQ599" s="34">
        <v>0.99428178711924564</v>
      </c>
      <c r="CR599" s="34">
        <v>0.99418882289425126</v>
      </c>
      <c r="CS599" s="34">
        <v>0.99409586736130684</v>
      </c>
      <c r="CT599" s="34">
        <v>0.99400292051959993</v>
      </c>
      <c r="CU599" s="34">
        <v>0.99390998236831796</v>
      </c>
      <c r="CV599" s="34">
        <v>0.99381705290664812</v>
      </c>
      <c r="CW599" s="34">
        <v>0.99372413213377797</v>
      </c>
      <c r="CX599" s="34">
        <v>0.99363122004889526</v>
      </c>
      <c r="CY599" s="34">
        <v>0.99353831665118764</v>
      </c>
      <c r="CZ599" s="34">
        <v>0.99344542193984309</v>
      </c>
      <c r="DA599" s="34">
        <v>0.99335253591404893</v>
      </c>
      <c r="DB599" s="34">
        <v>0.99325965857299336</v>
      </c>
    </row>
    <row r="600" spans="1:106" x14ac:dyDescent="0.2">
      <c r="A600" s="13">
        <f t="shared" ca="1" si="9"/>
        <v>45110</v>
      </c>
      <c r="B600" s="34">
        <v>1.0000623348172251</v>
      </c>
      <c r="C600" s="34">
        <v>1</v>
      </c>
      <c r="D600" s="34">
        <v>0.99993766906816206</v>
      </c>
      <c r="E600" s="34">
        <v>0.99987534202146944</v>
      </c>
      <c r="F600" s="34">
        <v>0.99981301885967966</v>
      </c>
      <c r="G600" s="34">
        <v>0.99975069958255058</v>
      </c>
      <c r="H600" s="34">
        <v>0.99968838418983996</v>
      </c>
      <c r="I600" s="34">
        <v>0.9996260726813061</v>
      </c>
      <c r="J600" s="34">
        <v>0.99956376505670663</v>
      </c>
      <c r="K600" s="34">
        <v>0.99950146131579942</v>
      </c>
      <c r="L600" s="34">
        <v>0.99943916145834222</v>
      </c>
      <c r="M600" s="34">
        <v>0.99937686548409332</v>
      </c>
      <c r="N600" s="34">
        <v>0.99931457339281049</v>
      </c>
      <c r="O600" s="34">
        <v>0.9992522851842518</v>
      </c>
      <c r="P600" s="34">
        <v>0.99919000085817533</v>
      </c>
      <c r="Q600" s="34">
        <v>0.99912772041433895</v>
      </c>
      <c r="R600" s="34">
        <v>0.99906544385250051</v>
      </c>
      <c r="S600" s="34">
        <v>0.99900317117241821</v>
      </c>
      <c r="T600" s="34">
        <v>0.99894090237385014</v>
      </c>
      <c r="U600" s="34">
        <v>0.99887863745655447</v>
      </c>
      <c r="V600" s="34">
        <v>0.99881637642028875</v>
      </c>
      <c r="W600" s="34">
        <v>0.99875411926481172</v>
      </c>
      <c r="X600" s="34">
        <v>0.99869186598988102</v>
      </c>
      <c r="Y600" s="34">
        <v>0.99862961659525507</v>
      </c>
      <c r="Z600" s="34">
        <v>0.99856737108069182</v>
      </c>
      <c r="AA600" s="34">
        <v>0.99850512944594971</v>
      </c>
      <c r="AB600" s="34">
        <v>0.99844289169078648</v>
      </c>
      <c r="AC600" s="34">
        <v>0.99838065781496055</v>
      </c>
      <c r="AD600" s="34">
        <v>0.9983184278182301</v>
      </c>
      <c r="AE600" s="34">
        <v>0.99825620170035334</v>
      </c>
      <c r="AF600" s="34">
        <v>0.99819397946108868</v>
      </c>
      <c r="AG600" s="34">
        <v>0.99813176110019375</v>
      </c>
      <c r="AH600" s="34">
        <v>0.99806954661742753</v>
      </c>
      <c r="AI600" s="34">
        <v>0.99800733601254787</v>
      </c>
      <c r="AJ600" s="34">
        <v>0.99794512928531343</v>
      </c>
      <c r="AK600" s="34">
        <v>0.99788292643548193</v>
      </c>
      <c r="AL600" s="34">
        <v>0.99782072746281236</v>
      </c>
      <c r="AM600" s="34">
        <v>0.99775853236706247</v>
      </c>
      <c r="AN600" s="34">
        <v>0.99769634114799088</v>
      </c>
      <c r="AO600" s="34">
        <v>0.99763415380535614</v>
      </c>
      <c r="AP600" s="34">
        <v>0.99757197033891631</v>
      </c>
      <c r="AQ600" s="34">
        <v>0.99750979074842983</v>
      </c>
      <c r="AR600" s="34">
        <v>0.99744761503365498</v>
      </c>
      <c r="AS600" s="34">
        <v>0.99738544319435074</v>
      </c>
      <c r="AT600" s="34">
        <v>0.99732327523027486</v>
      </c>
      <c r="AU600" s="34">
        <v>0.99726111114118621</v>
      </c>
      <c r="AV600" s="34">
        <v>0.9971989509268433</v>
      </c>
      <c r="AW600" s="34">
        <v>0.99713679458700422</v>
      </c>
      <c r="AX600" s="34">
        <v>0.99707464212142793</v>
      </c>
      <c r="AY600" s="34">
        <v>0.99701249352987276</v>
      </c>
      <c r="AZ600" s="34">
        <v>0.99695034881209699</v>
      </c>
      <c r="BA600" s="34">
        <v>0.99688820796785971</v>
      </c>
      <c r="BB600" s="34">
        <v>0.99682607099691889</v>
      </c>
      <c r="BC600" s="34">
        <v>0.9967639378990335</v>
      </c>
      <c r="BD600" s="34">
        <v>0.99670180867396196</v>
      </c>
      <c r="BE600" s="34">
        <v>0.99663968332146291</v>
      </c>
      <c r="BF600" s="34">
        <v>0.99657756184129487</v>
      </c>
      <c r="BG600" s="34">
        <v>0.99651544423321681</v>
      </c>
      <c r="BH600" s="34">
        <v>0.99645333049698681</v>
      </c>
      <c r="BI600" s="34">
        <v>0.99639122063236407</v>
      </c>
      <c r="BJ600" s="34">
        <v>0.99632911463910701</v>
      </c>
      <c r="BK600" s="34">
        <v>0.99626701251697447</v>
      </c>
      <c r="BL600" s="34">
        <v>0.99620491426572511</v>
      </c>
      <c r="BM600" s="34">
        <v>0.99614281988511755</v>
      </c>
      <c r="BN600" s="34">
        <v>0.99608072937491055</v>
      </c>
      <c r="BO600" s="34">
        <v>0.99601864273486307</v>
      </c>
      <c r="BP600" s="34">
        <v>0.99595655996473353</v>
      </c>
      <c r="BQ600" s="34">
        <v>0.99589448106428102</v>
      </c>
      <c r="BR600" s="34">
        <v>0.99583240603326406</v>
      </c>
      <c r="BS600" s="34">
        <v>0.99577033487144184</v>
      </c>
      <c r="BT600" s="34">
        <v>0.99570826757857278</v>
      </c>
      <c r="BU600" s="34">
        <v>0.99564620415441618</v>
      </c>
      <c r="BV600" s="34">
        <v>0.99558414459873046</v>
      </c>
      <c r="BW600" s="34">
        <v>0.99552208891127458</v>
      </c>
      <c r="BX600" s="34">
        <v>0.99546003709180764</v>
      </c>
      <c r="BY600" s="34">
        <v>0.99539798914008859</v>
      </c>
      <c r="BZ600" s="34">
        <v>0.99533594505587586</v>
      </c>
      <c r="CA600" s="34">
        <v>0.99527390483892897</v>
      </c>
      <c r="CB600" s="34">
        <v>0.99521186848900656</v>
      </c>
      <c r="CC600" s="34">
        <v>0.99514983600586759</v>
      </c>
      <c r="CD600" s="34">
        <v>0.99508780738927105</v>
      </c>
      <c r="CE600" s="34">
        <v>0.99502578263897612</v>
      </c>
      <c r="CF600" s="34">
        <v>0.99496376175474166</v>
      </c>
      <c r="CG600" s="34">
        <v>0.99490174473632664</v>
      </c>
      <c r="CH600" s="34">
        <v>0.99483973158349004</v>
      </c>
      <c r="CI600" s="34">
        <v>0.99477772229599115</v>
      </c>
      <c r="CJ600" s="34">
        <v>0.99471571687358906</v>
      </c>
      <c r="CK600" s="34">
        <v>0.99465371531604274</v>
      </c>
      <c r="CL600" s="34">
        <v>0.99459171762311116</v>
      </c>
      <c r="CM600" s="34">
        <v>0.9945297237945534</v>
      </c>
      <c r="CN600" s="34">
        <v>0.99446773383012899</v>
      </c>
      <c r="CO600" s="34">
        <v>0.99440574772959678</v>
      </c>
      <c r="CP600" s="34">
        <v>0.99434376549271597</v>
      </c>
      <c r="CQ600" s="34">
        <v>0.99428178711924564</v>
      </c>
      <c r="CR600" s="34">
        <v>0.99418882289425126</v>
      </c>
      <c r="CS600" s="34">
        <v>0.99409586736130684</v>
      </c>
      <c r="CT600" s="34">
        <v>0.99400292051959993</v>
      </c>
      <c r="CU600" s="34">
        <v>0.99390998236831796</v>
      </c>
      <c r="CV600" s="34">
        <v>0.99381705290664812</v>
      </c>
      <c r="CW600" s="34">
        <v>0.99372413213377797</v>
      </c>
      <c r="CX600" s="34">
        <v>0.99363122004889526</v>
      </c>
      <c r="CY600" s="34">
        <v>0.99353831665118764</v>
      </c>
      <c r="CZ600" s="34">
        <v>0.99344542193984309</v>
      </c>
      <c r="DA600" s="34">
        <v>0.99335253591404893</v>
      </c>
      <c r="DB600" s="34">
        <v>0.99325965857299336</v>
      </c>
    </row>
    <row r="601" spans="1:106" x14ac:dyDescent="0.2">
      <c r="A601" s="13">
        <f t="shared" ca="1" si="9"/>
        <v>45111</v>
      </c>
      <c r="B601" s="34">
        <v>1.0000623348172251</v>
      </c>
      <c r="C601" s="34">
        <v>1</v>
      </c>
      <c r="D601" s="34">
        <v>0.99993766906816206</v>
      </c>
      <c r="E601" s="34">
        <v>0.99987534202146944</v>
      </c>
      <c r="F601" s="34">
        <v>0.99981301885967966</v>
      </c>
      <c r="G601" s="34">
        <v>0.99975069958255058</v>
      </c>
      <c r="H601" s="34">
        <v>0.99968838418983996</v>
      </c>
      <c r="I601" s="34">
        <v>0.9996260726813061</v>
      </c>
      <c r="J601" s="34">
        <v>0.99956376505670663</v>
      </c>
      <c r="K601" s="34">
        <v>0.99950146131579942</v>
      </c>
      <c r="L601" s="34">
        <v>0.99943916145834222</v>
      </c>
      <c r="M601" s="34">
        <v>0.99937686548409332</v>
      </c>
      <c r="N601" s="34">
        <v>0.99931457339281049</v>
      </c>
      <c r="O601" s="34">
        <v>0.9992522851842518</v>
      </c>
      <c r="P601" s="34">
        <v>0.99919000085817533</v>
      </c>
      <c r="Q601" s="34">
        <v>0.99912772041433895</v>
      </c>
      <c r="R601" s="34">
        <v>0.99906544385250051</v>
      </c>
      <c r="S601" s="34">
        <v>0.99900317117241821</v>
      </c>
      <c r="T601" s="34">
        <v>0.99894090237385014</v>
      </c>
      <c r="U601" s="34">
        <v>0.99887863745655447</v>
      </c>
      <c r="V601" s="34">
        <v>0.99881637642028875</v>
      </c>
      <c r="W601" s="34">
        <v>0.99875411926481172</v>
      </c>
      <c r="X601" s="34">
        <v>0.99869186598988102</v>
      </c>
      <c r="Y601" s="34">
        <v>0.99862961659525507</v>
      </c>
      <c r="Z601" s="34">
        <v>0.99856737108069182</v>
      </c>
      <c r="AA601" s="34">
        <v>0.99850512944594971</v>
      </c>
      <c r="AB601" s="34">
        <v>0.99844289169078648</v>
      </c>
      <c r="AC601" s="34">
        <v>0.99838065781496055</v>
      </c>
      <c r="AD601" s="34">
        <v>0.9983184278182301</v>
      </c>
      <c r="AE601" s="34">
        <v>0.99825620170035334</v>
      </c>
      <c r="AF601" s="34">
        <v>0.99819397946108868</v>
      </c>
      <c r="AG601" s="34">
        <v>0.99813176110019375</v>
      </c>
      <c r="AH601" s="34">
        <v>0.99806954661742753</v>
      </c>
      <c r="AI601" s="34">
        <v>0.99800733601254787</v>
      </c>
      <c r="AJ601" s="34">
        <v>0.99794512928531343</v>
      </c>
      <c r="AK601" s="34">
        <v>0.99788292643548193</v>
      </c>
      <c r="AL601" s="34">
        <v>0.99782072746281236</v>
      </c>
      <c r="AM601" s="34">
        <v>0.99775853236706247</v>
      </c>
      <c r="AN601" s="34">
        <v>0.99769634114799088</v>
      </c>
      <c r="AO601" s="34">
        <v>0.99763415380535614</v>
      </c>
      <c r="AP601" s="34">
        <v>0.99757197033891631</v>
      </c>
      <c r="AQ601" s="34">
        <v>0.99750979074842983</v>
      </c>
      <c r="AR601" s="34">
        <v>0.99744761503365498</v>
      </c>
      <c r="AS601" s="34">
        <v>0.99738544319435074</v>
      </c>
      <c r="AT601" s="34">
        <v>0.99732327523027486</v>
      </c>
      <c r="AU601" s="34">
        <v>0.99726111114118621</v>
      </c>
      <c r="AV601" s="34">
        <v>0.9971989509268433</v>
      </c>
      <c r="AW601" s="34">
        <v>0.99713679458700422</v>
      </c>
      <c r="AX601" s="34">
        <v>0.99707464212142793</v>
      </c>
      <c r="AY601" s="34">
        <v>0.99701249352987276</v>
      </c>
      <c r="AZ601" s="34">
        <v>0.99695034881209699</v>
      </c>
      <c r="BA601" s="34">
        <v>0.99688820796785971</v>
      </c>
      <c r="BB601" s="34">
        <v>0.99682607099691889</v>
      </c>
      <c r="BC601" s="34">
        <v>0.9967639378990335</v>
      </c>
      <c r="BD601" s="34">
        <v>0.99670180867396196</v>
      </c>
      <c r="BE601" s="34">
        <v>0.99663968332146291</v>
      </c>
      <c r="BF601" s="34">
        <v>0.99657756184129487</v>
      </c>
      <c r="BG601" s="34">
        <v>0.99651544423321681</v>
      </c>
      <c r="BH601" s="34">
        <v>0.99645333049698681</v>
      </c>
      <c r="BI601" s="34">
        <v>0.99639122063236407</v>
      </c>
      <c r="BJ601" s="34">
        <v>0.99632911463910701</v>
      </c>
      <c r="BK601" s="34">
        <v>0.99626701251697447</v>
      </c>
      <c r="BL601" s="34">
        <v>0.99620491426572511</v>
      </c>
      <c r="BM601" s="34">
        <v>0.99614281988511755</v>
      </c>
      <c r="BN601" s="34">
        <v>0.99608072937491055</v>
      </c>
      <c r="BO601" s="34">
        <v>0.99601864273486307</v>
      </c>
      <c r="BP601" s="34">
        <v>0.99595655996473353</v>
      </c>
      <c r="BQ601" s="34">
        <v>0.99589448106428102</v>
      </c>
      <c r="BR601" s="34">
        <v>0.99583240603326406</v>
      </c>
      <c r="BS601" s="34">
        <v>0.99577033487144184</v>
      </c>
      <c r="BT601" s="34">
        <v>0.99570826757857278</v>
      </c>
      <c r="BU601" s="34">
        <v>0.99564620415441618</v>
      </c>
      <c r="BV601" s="34">
        <v>0.99558414459873046</v>
      </c>
      <c r="BW601" s="34">
        <v>0.99552208891127458</v>
      </c>
      <c r="BX601" s="34">
        <v>0.99546003709180764</v>
      </c>
      <c r="BY601" s="34">
        <v>0.99539798914008859</v>
      </c>
      <c r="BZ601" s="34">
        <v>0.99533594505587586</v>
      </c>
      <c r="CA601" s="34">
        <v>0.99527390483892897</v>
      </c>
      <c r="CB601" s="34">
        <v>0.99521186848900656</v>
      </c>
      <c r="CC601" s="34">
        <v>0.99514983600586759</v>
      </c>
      <c r="CD601" s="34">
        <v>0.99508780738927105</v>
      </c>
      <c r="CE601" s="34">
        <v>0.99502578263897612</v>
      </c>
      <c r="CF601" s="34">
        <v>0.99496376175474166</v>
      </c>
      <c r="CG601" s="34">
        <v>0.99490174473632664</v>
      </c>
      <c r="CH601" s="34">
        <v>0.99483973158349004</v>
      </c>
      <c r="CI601" s="34">
        <v>0.99477772229599115</v>
      </c>
      <c r="CJ601" s="34">
        <v>0.99471571687358906</v>
      </c>
      <c r="CK601" s="34">
        <v>0.99465371531604274</v>
      </c>
      <c r="CL601" s="34">
        <v>0.99459171762311116</v>
      </c>
      <c r="CM601" s="34">
        <v>0.9945297237945534</v>
      </c>
      <c r="CN601" s="34">
        <v>0.99446773383012899</v>
      </c>
      <c r="CO601" s="34">
        <v>0.99440574772959678</v>
      </c>
      <c r="CP601" s="34">
        <v>0.99434376549271597</v>
      </c>
      <c r="CQ601" s="34">
        <v>0.99428178711924564</v>
      </c>
      <c r="CR601" s="34">
        <v>0.99418882289425126</v>
      </c>
      <c r="CS601" s="34">
        <v>0.99409586736130684</v>
      </c>
      <c r="CT601" s="34">
        <v>0.99400292051959993</v>
      </c>
      <c r="CU601" s="34">
        <v>0.99390998236831796</v>
      </c>
      <c r="CV601" s="34">
        <v>0.99381705290664812</v>
      </c>
      <c r="CW601" s="34">
        <v>0.99372413213377797</v>
      </c>
      <c r="CX601" s="34">
        <v>0.99363122004889526</v>
      </c>
      <c r="CY601" s="34">
        <v>0.99353831665118764</v>
      </c>
      <c r="CZ601" s="34">
        <v>0.99344542193984309</v>
      </c>
      <c r="DA601" s="34">
        <v>0.99335253591404893</v>
      </c>
      <c r="DB601" s="34">
        <v>0.99325965857299336</v>
      </c>
    </row>
    <row r="602" spans="1:106" x14ac:dyDescent="0.2">
      <c r="A602" s="13">
        <f t="shared" ca="1" si="9"/>
        <v>45112</v>
      </c>
      <c r="B602" s="34">
        <v>1.0000623348172251</v>
      </c>
      <c r="C602" s="34">
        <v>1</v>
      </c>
      <c r="D602" s="34">
        <v>0.99993766906816206</v>
      </c>
      <c r="E602" s="34">
        <v>0.99987534202146944</v>
      </c>
      <c r="F602" s="34">
        <v>0.99981301885967966</v>
      </c>
      <c r="G602" s="34">
        <v>0.99975069958255058</v>
      </c>
      <c r="H602" s="34">
        <v>0.99968838418983996</v>
      </c>
      <c r="I602" s="34">
        <v>0.9996260726813061</v>
      </c>
      <c r="J602" s="34">
        <v>0.99956376505670663</v>
      </c>
      <c r="K602" s="34">
        <v>0.99950146131579942</v>
      </c>
      <c r="L602" s="34">
        <v>0.99943916145834222</v>
      </c>
      <c r="M602" s="34">
        <v>0.99937686548409332</v>
      </c>
      <c r="N602" s="34">
        <v>0.99931457339281049</v>
      </c>
      <c r="O602" s="34">
        <v>0.9992522851842518</v>
      </c>
      <c r="P602" s="34">
        <v>0.99919000085817533</v>
      </c>
      <c r="Q602" s="34">
        <v>0.99912772041433895</v>
      </c>
      <c r="R602" s="34">
        <v>0.99906544385250051</v>
      </c>
      <c r="S602" s="34">
        <v>0.99900317117241821</v>
      </c>
      <c r="T602" s="34">
        <v>0.99894090237385014</v>
      </c>
      <c r="U602" s="34">
        <v>0.99887863745655447</v>
      </c>
      <c r="V602" s="34">
        <v>0.99881637642028875</v>
      </c>
      <c r="W602" s="34">
        <v>0.99875411926481172</v>
      </c>
      <c r="X602" s="34">
        <v>0.99869186598988102</v>
      </c>
      <c r="Y602" s="34">
        <v>0.99862961659525507</v>
      </c>
      <c r="Z602" s="34">
        <v>0.99856737108069182</v>
      </c>
      <c r="AA602" s="34">
        <v>0.99850512944594971</v>
      </c>
      <c r="AB602" s="34">
        <v>0.99844289169078648</v>
      </c>
      <c r="AC602" s="34">
        <v>0.99838065781496055</v>
      </c>
      <c r="AD602" s="34">
        <v>0.9983184278182301</v>
      </c>
      <c r="AE602" s="34">
        <v>0.99825620170035334</v>
      </c>
      <c r="AF602" s="34">
        <v>0.99819397946108868</v>
      </c>
      <c r="AG602" s="34">
        <v>0.99813176110019375</v>
      </c>
      <c r="AH602" s="34">
        <v>0.99806954661742753</v>
      </c>
      <c r="AI602" s="34">
        <v>0.99800733601254787</v>
      </c>
      <c r="AJ602" s="34">
        <v>0.99794512928531343</v>
      </c>
      <c r="AK602" s="34">
        <v>0.99788292643548193</v>
      </c>
      <c r="AL602" s="34">
        <v>0.99782072746281236</v>
      </c>
      <c r="AM602" s="34">
        <v>0.99775853236706247</v>
      </c>
      <c r="AN602" s="34">
        <v>0.99769634114799088</v>
      </c>
      <c r="AO602" s="34">
        <v>0.99763415380535614</v>
      </c>
      <c r="AP602" s="34">
        <v>0.99757197033891631</v>
      </c>
      <c r="AQ602" s="34">
        <v>0.99750979074842983</v>
      </c>
      <c r="AR602" s="34">
        <v>0.99744761503365498</v>
      </c>
      <c r="AS602" s="34">
        <v>0.99738544319435074</v>
      </c>
      <c r="AT602" s="34">
        <v>0.99732327523027486</v>
      </c>
      <c r="AU602" s="34">
        <v>0.99726111114118621</v>
      </c>
      <c r="AV602" s="34">
        <v>0.9971989509268433</v>
      </c>
      <c r="AW602" s="34">
        <v>0.99713679458700422</v>
      </c>
      <c r="AX602" s="34">
        <v>0.99707464212142793</v>
      </c>
      <c r="AY602" s="34">
        <v>0.99701249352987276</v>
      </c>
      <c r="AZ602" s="34">
        <v>0.99695034881209699</v>
      </c>
      <c r="BA602" s="34">
        <v>0.99688820796785971</v>
      </c>
      <c r="BB602" s="34">
        <v>0.99682607099691889</v>
      </c>
      <c r="BC602" s="34">
        <v>0.9967639378990335</v>
      </c>
      <c r="BD602" s="34">
        <v>0.99670180867396196</v>
      </c>
      <c r="BE602" s="34">
        <v>0.99663968332146291</v>
      </c>
      <c r="BF602" s="34">
        <v>0.99657756184129487</v>
      </c>
      <c r="BG602" s="34">
        <v>0.99651544423321681</v>
      </c>
      <c r="BH602" s="34">
        <v>0.99645333049698681</v>
      </c>
      <c r="BI602" s="34">
        <v>0.99639122063236407</v>
      </c>
      <c r="BJ602" s="34">
        <v>0.99632911463910701</v>
      </c>
      <c r="BK602" s="34">
        <v>0.99626701251697447</v>
      </c>
      <c r="BL602" s="34">
        <v>0.99620491426572511</v>
      </c>
      <c r="BM602" s="34">
        <v>0.99614281988511755</v>
      </c>
      <c r="BN602" s="34">
        <v>0.99608072937491055</v>
      </c>
      <c r="BO602" s="34">
        <v>0.99601864273486307</v>
      </c>
      <c r="BP602" s="34">
        <v>0.99595655996473353</v>
      </c>
      <c r="BQ602" s="34">
        <v>0.99589448106428102</v>
      </c>
      <c r="BR602" s="34">
        <v>0.99583240603326406</v>
      </c>
      <c r="BS602" s="34">
        <v>0.99577033487144184</v>
      </c>
      <c r="BT602" s="34">
        <v>0.99570826757857278</v>
      </c>
      <c r="BU602" s="34">
        <v>0.99564620415441618</v>
      </c>
      <c r="BV602" s="34">
        <v>0.99558414459873046</v>
      </c>
      <c r="BW602" s="34">
        <v>0.99552208891127458</v>
      </c>
      <c r="BX602" s="34">
        <v>0.99546003709180764</v>
      </c>
      <c r="BY602" s="34">
        <v>0.99539798914008859</v>
      </c>
      <c r="BZ602" s="34">
        <v>0.99533594505587586</v>
      </c>
      <c r="CA602" s="34">
        <v>0.99527390483892897</v>
      </c>
      <c r="CB602" s="34">
        <v>0.99521186848900656</v>
      </c>
      <c r="CC602" s="34">
        <v>0.99514983600586759</v>
      </c>
      <c r="CD602" s="34">
        <v>0.99508780738927105</v>
      </c>
      <c r="CE602" s="34">
        <v>0.99502578263897612</v>
      </c>
      <c r="CF602" s="34">
        <v>0.99496376175474166</v>
      </c>
      <c r="CG602" s="34">
        <v>0.99490174473632664</v>
      </c>
      <c r="CH602" s="34">
        <v>0.99483973158349004</v>
      </c>
      <c r="CI602" s="34">
        <v>0.99477772229599115</v>
      </c>
      <c r="CJ602" s="34">
        <v>0.99471571687358906</v>
      </c>
      <c r="CK602" s="34">
        <v>0.99465371531604274</v>
      </c>
      <c r="CL602" s="34">
        <v>0.99459171762311116</v>
      </c>
      <c r="CM602" s="34">
        <v>0.9945297237945534</v>
      </c>
      <c r="CN602" s="34">
        <v>0.99446773383012899</v>
      </c>
      <c r="CO602" s="34">
        <v>0.99440574772959678</v>
      </c>
      <c r="CP602" s="34">
        <v>0.99434376549271597</v>
      </c>
      <c r="CQ602" s="34">
        <v>0.99428178711924564</v>
      </c>
      <c r="CR602" s="34">
        <v>0.99418882289425126</v>
      </c>
      <c r="CS602" s="34">
        <v>0.99409586736130684</v>
      </c>
      <c r="CT602" s="34">
        <v>0.99400292051959993</v>
      </c>
      <c r="CU602" s="34">
        <v>0.99390998236831796</v>
      </c>
      <c r="CV602" s="34">
        <v>0.99381705290664812</v>
      </c>
      <c r="CW602" s="34">
        <v>0.99372413213377797</v>
      </c>
      <c r="CX602" s="34">
        <v>0.99363122004889526</v>
      </c>
      <c r="CY602" s="34">
        <v>0.99353831665118764</v>
      </c>
      <c r="CZ602" s="34">
        <v>0.99344542193984309</v>
      </c>
      <c r="DA602" s="34">
        <v>0.99335253591404893</v>
      </c>
      <c r="DB602" s="34">
        <v>0.99325965857299336</v>
      </c>
    </row>
    <row r="603" spans="1:106" x14ac:dyDescent="0.2">
      <c r="A603" s="13">
        <f t="shared" ca="1" si="9"/>
        <v>45113</v>
      </c>
      <c r="B603" s="34">
        <v>1.0000623348172251</v>
      </c>
      <c r="C603" s="34">
        <v>1</v>
      </c>
      <c r="D603" s="34">
        <v>0.99993766906816206</v>
      </c>
      <c r="E603" s="34">
        <v>0.99987534202146944</v>
      </c>
      <c r="F603" s="34">
        <v>0.99981301885967966</v>
      </c>
      <c r="G603" s="34">
        <v>0.99975069958255058</v>
      </c>
      <c r="H603" s="34">
        <v>0.99968838418983996</v>
      </c>
      <c r="I603" s="34">
        <v>0.9996260726813061</v>
      </c>
      <c r="J603" s="34">
        <v>0.99956376505670663</v>
      </c>
      <c r="K603" s="34">
        <v>0.99950146131579942</v>
      </c>
      <c r="L603" s="34">
        <v>0.99943916145834222</v>
      </c>
      <c r="M603" s="34">
        <v>0.99937686548409332</v>
      </c>
      <c r="N603" s="34">
        <v>0.99931457339281049</v>
      </c>
      <c r="O603" s="34">
        <v>0.9992522851842518</v>
      </c>
      <c r="P603" s="34">
        <v>0.99919000085817533</v>
      </c>
      <c r="Q603" s="34">
        <v>0.99912772041433895</v>
      </c>
      <c r="R603" s="34">
        <v>0.99906544385250051</v>
      </c>
      <c r="S603" s="34">
        <v>0.99900317117241821</v>
      </c>
      <c r="T603" s="34">
        <v>0.99894090237385014</v>
      </c>
      <c r="U603" s="34">
        <v>0.99887863745655447</v>
      </c>
      <c r="V603" s="34">
        <v>0.99881637642028875</v>
      </c>
      <c r="W603" s="34">
        <v>0.99875411926481172</v>
      </c>
      <c r="X603" s="34">
        <v>0.99869186598988102</v>
      </c>
      <c r="Y603" s="34">
        <v>0.99862961659525507</v>
      </c>
      <c r="Z603" s="34">
        <v>0.99856737108069182</v>
      </c>
      <c r="AA603" s="34">
        <v>0.99850512944594971</v>
      </c>
      <c r="AB603" s="34">
        <v>0.99844289169078648</v>
      </c>
      <c r="AC603" s="34">
        <v>0.99838065781496055</v>
      </c>
      <c r="AD603" s="34">
        <v>0.9983184278182301</v>
      </c>
      <c r="AE603" s="34">
        <v>0.99825620170035334</v>
      </c>
      <c r="AF603" s="34">
        <v>0.99819397946108868</v>
      </c>
      <c r="AG603" s="34">
        <v>0.99813176110019375</v>
      </c>
      <c r="AH603" s="34">
        <v>0.99806954661742753</v>
      </c>
      <c r="AI603" s="34">
        <v>0.99800733601254787</v>
      </c>
      <c r="AJ603" s="34">
        <v>0.99794512928531343</v>
      </c>
      <c r="AK603" s="34">
        <v>0.99788292643548193</v>
      </c>
      <c r="AL603" s="34">
        <v>0.99782072746281236</v>
      </c>
      <c r="AM603" s="34">
        <v>0.99775853236706247</v>
      </c>
      <c r="AN603" s="34">
        <v>0.99769634114799088</v>
      </c>
      <c r="AO603" s="34">
        <v>0.99763415380535614</v>
      </c>
      <c r="AP603" s="34">
        <v>0.99757197033891631</v>
      </c>
      <c r="AQ603" s="34">
        <v>0.99750979074842983</v>
      </c>
      <c r="AR603" s="34">
        <v>0.99744761503365498</v>
      </c>
      <c r="AS603" s="34">
        <v>0.99738544319435074</v>
      </c>
      <c r="AT603" s="34">
        <v>0.99732327523027486</v>
      </c>
      <c r="AU603" s="34">
        <v>0.99726111114118621</v>
      </c>
      <c r="AV603" s="34">
        <v>0.9971989509268433</v>
      </c>
      <c r="AW603" s="34">
        <v>0.99713679458700422</v>
      </c>
      <c r="AX603" s="34">
        <v>0.99707464212142793</v>
      </c>
      <c r="AY603" s="34">
        <v>0.99701249352987276</v>
      </c>
      <c r="AZ603" s="34">
        <v>0.99695034881209699</v>
      </c>
      <c r="BA603" s="34">
        <v>0.99688820796785971</v>
      </c>
      <c r="BB603" s="34">
        <v>0.99682607099691889</v>
      </c>
      <c r="BC603" s="34">
        <v>0.9967639378990335</v>
      </c>
      <c r="BD603" s="34">
        <v>0.99670180867396196</v>
      </c>
      <c r="BE603" s="34">
        <v>0.99663968332146291</v>
      </c>
      <c r="BF603" s="34">
        <v>0.99657756184129487</v>
      </c>
      <c r="BG603" s="34">
        <v>0.99651544423321681</v>
      </c>
      <c r="BH603" s="34">
        <v>0.99645333049698681</v>
      </c>
      <c r="BI603" s="34">
        <v>0.99639122063236407</v>
      </c>
      <c r="BJ603" s="34">
        <v>0.99632911463910701</v>
      </c>
      <c r="BK603" s="34">
        <v>0.99626701251697447</v>
      </c>
      <c r="BL603" s="34">
        <v>0.99620491426572511</v>
      </c>
      <c r="BM603" s="34">
        <v>0.99614281988511755</v>
      </c>
      <c r="BN603" s="34">
        <v>0.99608072937491055</v>
      </c>
      <c r="BO603" s="34">
        <v>0.99601864273486307</v>
      </c>
      <c r="BP603" s="34">
        <v>0.99595655996473353</v>
      </c>
      <c r="BQ603" s="34">
        <v>0.99589448106428102</v>
      </c>
      <c r="BR603" s="34">
        <v>0.99583240603326406</v>
      </c>
      <c r="BS603" s="34">
        <v>0.99577033487144184</v>
      </c>
      <c r="BT603" s="34">
        <v>0.99570826757857278</v>
      </c>
      <c r="BU603" s="34">
        <v>0.99564620415441618</v>
      </c>
      <c r="BV603" s="34">
        <v>0.99558414459873046</v>
      </c>
      <c r="BW603" s="34">
        <v>0.99552208891127458</v>
      </c>
      <c r="BX603" s="34">
        <v>0.99546003709180764</v>
      </c>
      <c r="BY603" s="34">
        <v>0.99539798914008859</v>
      </c>
      <c r="BZ603" s="34">
        <v>0.99533594505587586</v>
      </c>
      <c r="CA603" s="34">
        <v>0.99527390483892897</v>
      </c>
      <c r="CB603" s="34">
        <v>0.99521186848900656</v>
      </c>
      <c r="CC603" s="34">
        <v>0.99514983600586759</v>
      </c>
      <c r="CD603" s="34">
        <v>0.99508780738927105</v>
      </c>
      <c r="CE603" s="34">
        <v>0.99502578263897612</v>
      </c>
      <c r="CF603" s="34">
        <v>0.99496376175474166</v>
      </c>
      <c r="CG603" s="34">
        <v>0.99490174473632664</v>
      </c>
      <c r="CH603" s="34">
        <v>0.99483973158349004</v>
      </c>
      <c r="CI603" s="34">
        <v>0.99477772229599115</v>
      </c>
      <c r="CJ603" s="34">
        <v>0.99471571687358906</v>
      </c>
      <c r="CK603" s="34">
        <v>0.99465371531604274</v>
      </c>
      <c r="CL603" s="34">
        <v>0.99459171762311116</v>
      </c>
      <c r="CM603" s="34">
        <v>0.9945297237945534</v>
      </c>
      <c r="CN603" s="34">
        <v>0.99446773383012899</v>
      </c>
      <c r="CO603" s="34">
        <v>0.99440574772959678</v>
      </c>
      <c r="CP603" s="34">
        <v>0.99434376549271597</v>
      </c>
      <c r="CQ603" s="34">
        <v>0.99428178711924564</v>
      </c>
      <c r="CR603" s="34">
        <v>0.99418882289425126</v>
      </c>
      <c r="CS603" s="34">
        <v>0.99409586736130684</v>
      </c>
      <c r="CT603" s="34">
        <v>0.99400292051959993</v>
      </c>
      <c r="CU603" s="34">
        <v>0.99390998236831796</v>
      </c>
      <c r="CV603" s="34">
        <v>0.99381705290664812</v>
      </c>
      <c r="CW603" s="34">
        <v>0.99372413213377797</v>
      </c>
      <c r="CX603" s="34">
        <v>0.99363122004889526</v>
      </c>
      <c r="CY603" s="34">
        <v>0.99353831665118764</v>
      </c>
      <c r="CZ603" s="34">
        <v>0.99344542193984309</v>
      </c>
      <c r="DA603" s="34">
        <v>0.99335253591404893</v>
      </c>
      <c r="DB603" s="34">
        <v>0.99325965857299336</v>
      </c>
    </row>
    <row r="604" spans="1:106" x14ac:dyDescent="0.2">
      <c r="A604" s="13">
        <f t="shared" ca="1" si="9"/>
        <v>45114</v>
      </c>
      <c r="B604" s="34">
        <v>1.0000623348172251</v>
      </c>
      <c r="C604" s="34">
        <v>1</v>
      </c>
      <c r="D604" s="34">
        <v>0.99993766906816206</v>
      </c>
      <c r="E604" s="34">
        <v>0.99987534202146944</v>
      </c>
      <c r="F604" s="34">
        <v>0.99981301885967966</v>
      </c>
      <c r="G604" s="34">
        <v>0.99975069958255058</v>
      </c>
      <c r="H604" s="34">
        <v>0.99968838418983996</v>
      </c>
      <c r="I604" s="34">
        <v>0.9996260726813061</v>
      </c>
      <c r="J604" s="34">
        <v>0.99956376505670663</v>
      </c>
      <c r="K604" s="34">
        <v>0.99950146131579942</v>
      </c>
      <c r="L604" s="34">
        <v>0.99943916145834222</v>
      </c>
      <c r="M604" s="34">
        <v>0.99937686548409332</v>
      </c>
      <c r="N604" s="34">
        <v>0.99931457339281049</v>
      </c>
      <c r="O604" s="34">
        <v>0.9992522851842518</v>
      </c>
      <c r="P604" s="34">
        <v>0.99919000085817533</v>
      </c>
      <c r="Q604" s="34">
        <v>0.99912772041433895</v>
      </c>
      <c r="R604" s="34">
        <v>0.99906544385250051</v>
      </c>
      <c r="S604" s="34">
        <v>0.99900317117241821</v>
      </c>
      <c r="T604" s="34">
        <v>0.99894090237385014</v>
      </c>
      <c r="U604" s="34">
        <v>0.99887863745655447</v>
      </c>
      <c r="V604" s="34">
        <v>0.99881637642028875</v>
      </c>
      <c r="W604" s="34">
        <v>0.99875411926481172</v>
      </c>
      <c r="X604" s="34">
        <v>0.99869186598988102</v>
      </c>
      <c r="Y604" s="34">
        <v>0.99862961659525507</v>
      </c>
      <c r="Z604" s="34">
        <v>0.99856737108069182</v>
      </c>
      <c r="AA604" s="34">
        <v>0.99850512944594971</v>
      </c>
      <c r="AB604" s="34">
        <v>0.99844289169078648</v>
      </c>
      <c r="AC604" s="34">
        <v>0.99838065781496055</v>
      </c>
      <c r="AD604" s="34">
        <v>0.9983184278182301</v>
      </c>
      <c r="AE604" s="34">
        <v>0.99825620170035334</v>
      </c>
      <c r="AF604" s="34">
        <v>0.99819397946108868</v>
      </c>
      <c r="AG604" s="34">
        <v>0.99813176110019375</v>
      </c>
      <c r="AH604" s="34">
        <v>0.99806954661742753</v>
      </c>
      <c r="AI604" s="34">
        <v>0.99800733601254787</v>
      </c>
      <c r="AJ604" s="34">
        <v>0.99794512928531343</v>
      </c>
      <c r="AK604" s="34">
        <v>0.99788292643548193</v>
      </c>
      <c r="AL604" s="34">
        <v>0.99782072746281236</v>
      </c>
      <c r="AM604" s="34">
        <v>0.99775853236706247</v>
      </c>
      <c r="AN604" s="34">
        <v>0.99769634114799088</v>
      </c>
      <c r="AO604" s="34">
        <v>0.99763415380535614</v>
      </c>
      <c r="AP604" s="34">
        <v>0.99757197033891631</v>
      </c>
      <c r="AQ604" s="34">
        <v>0.99750979074842983</v>
      </c>
      <c r="AR604" s="34">
        <v>0.99744761503365498</v>
      </c>
      <c r="AS604" s="34">
        <v>0.99738544319435074</v>
      </c>
      <c r="AT604" s="34">
        <v>0.99732327523027486</v>
      </c>
      <c r="AU604" s="34">
        <v>0.99726111114118621</v>
      </c>
      <c r="AV604" s="34">
        <v>0.9971989509268433</v>
      </c>
      <c r="AW604" s="34">
        <v>0.99713679458700422</v>
      </c>
      <c r="AX604" s="34">
        <v>0.99707464212142793</v>
      </c>
      <c r="AY604" s="34">
        <v>0.99701249352987276</v>
      </c>
      <c r="AZ604" s="34">
        <v>0.99695034881209699</v>
      </c>
      <c r="BA604" s="34">
        <v>0.99688820796785971</v>
      </c>
      <c r="BB604" s="34">
        <v>0.99682607099691889</v>
      </c>
      <c r="BC604" s="34">
        <v>0.9967639378990335</v>
      </c>
      <c r="BD604" s="34">
        <v>0.99670180867396196</v>
      </c>
      <c r="BE604" s="34">
        <v>0.99663968332146291</v>
      </c>
      <c r="BF604" s="34">
        <v>0.99657756184129487</v>
      </c>
      <c r="BG604" s="34">
        <v>0.99651544423321681</v>
      </c>
      <c r="BH604" s="34">
        <v>0.99645333049698681</v>
      </c>
      <c r="BI604" s="34">
        <v>0.99639122063236407</v>
      </c>
      <c r="BJ604" s="34">
        <v>0.99632911463910701</v>
      </c>
      <c r="BK604" s="34">
        <v>0.99626701251697447</v>
      </c>
      <c r="BL604" s="34">
        <v>0.99620491426572511</v>
      </c>
      <c r="BM604" s="34">
        <v>0.99614281988511755</v>
      </c>
      <c r="BN604" s="34">
        <v>0.99608072937491055</v>
      </c>
      <c r="BO604" s="34">
        <v>0.99601864273486307</v>
      </c>
      <c r="BP604" s="34">
        <v>0.99595655996473353</v>
      </c>
      <c r="BQ604" s="34">
        <v>0.99589448106428102</v>
      </c>
      <c r="BR604" s="34">
        <v>0.99583240603326406</v>
      </c>
      <c r="BS604" s="34">
        <v>0.99577033487144184</v>
      </c>
      <c r="BT604" s="34">
        <v>0.99570826757857278</v>
      </c>
      <c r="BU604" s="34">
        <v>0.99564620415441618</v>
      </c>
      <c r="BV604" s="34">
        <v>0.99558414459873046</v>
      </c>
      <c r="BW604" s="34">
        <v>0.99552208891127458</v>
      </c>
      <c r="BX604" s="34">
        <v>0.99546003709180764</v>
      </c>
      <c r="BY604" s="34">
        <v>0.99539798914008859</v>
      </c>
      <c r="BZ604" s="34">
        <v>0.99533594505587586</v>
      </c>
      <c r="CA604" s="34">
        <v>0.99527390483892897</v>
      </c>
      <c r="CB604" s="34">
        <v>0.99521186848900656</v>
      </c>
      <c r="CC604" s="34">
        <v>0.99514983600586759</v>
      </c>
      <c r="CD604" s="34">
        <v>0.99508780738927105</v>
      </c>
      <c r="CE604" s="34">
        <v>0.99502578263897612</v>
      </c>
      <c r="CF604" s="34">
        <v>0.99496376175474166</v>
      </c>
      <c r="CG604" s="34">
        <v>0.99490174473632664</v>
      </c>
      <c r="CH604" s="34">
        <v>0.99483973158349004</v>
      </c>
      <c r="CI604" s="34">
        <v>0.99477772229599115</v>
      </c>
      <c r="CJ604" s="34">
        <v>0.99471571687358906</v>
      </c>
      <c r="CK604" s="34">
        <v>0.99465371531604274</v>
      </c>
      <c r="CL604" s="34">
        <v>0.99459171762311116</v>
      </c>
      <c r="CM604" s="34">
        <v>0.9945297237945534</v>
      </c>
      <c r="CN604" s="34">
        <v>0.99446773383012899</v>
      </c>
      <c r="CO604" s="34">
        <v>0.99440574772959678</v>
      </c>
      <c r="CP604" s="34">
        <v>0.99434376549271597</v>
      </c>
      <c r="CQ604" s="34">
        <v>0.99428178711924564</v>
      </c>
      <c r="CR604" s="34">
        <v>0.99418882289425126</v>
      </c>
      <c r="CS604" s="34">
        <v>0.99409586736130684</v>
      </c>
      <c r="CT604" s="34">
        <v>0.99400292051959993</v>
      </c>
      <c r="CU604" s="34">
        <v>0.99390998236831796</v>
      </c>
      <c r="CV604" s="34">
        <v>0.99381705290664812</v>
      </c>
      <c r="CW604" s="34">
        <v>0.99372413213377797</v>
      </c>
      <c r="CX604" s="34">
        <v>0.99363122004889526</v>
      </c>
      <c r="CY604" s="34">
        <v>0.99353831665118764</v>
      </c>
      <c r="CZ604" s="34">
        <v>0.99344542193984309</v>
      </c>
      <c r="DA604" s="34">
        <v>0.99335253591404893</v>
      </c>
      <c r="DB604" s="34">
        <v>0.99325965857299336</v>
      </c>
    </row>
    <row r="605" spans="1:106" x14ac:dyDescent="0.2">
      <c r="A605" s="13">
        <f t="shared" ca="1" si="9"/>
        <v>45117</v>
      </c>
      <c r="B605" s="34">
        <v>1.0000623348172251</v>
      </c>
      <c r="C605" s="34">
        <v>1</v>
      </c>
      <c r="D605" s="34">
        <v>0.99993766906816206</v>
      </c>
      <c r="E605" s="34">
        <v>0.99987534202146944</v>
      </c>
      <c r="F605" s="34">
        <v>0.99981301885967966</v>
      </c>
      <c r="G605" s="34">
        <v>0.99975069958255058</v>
      </c>
      <c r="H605" s="34">
        <v>0.99968838418983996</v>
      </c>
      <c r="I605" s="34">
        <v>0.9996260726813061</v>
      </c>
      <c r="J605" s="34">
        <v>0.99956376505670663</v>
      </c>
      <c r="K605" s="34">
        <v>0.99950146131579942</v>
      </c>
      <c r="L605" s="34">
        <v>0.99943916145834222</v>
      </c>
      <c r="M605" s="34">
        <v>0.99937686548409332</v>
      </c>
      <c r="N605" s="34">
        <v>0.99931457339281049</v>
      </c>
      <c r="O605" s="34">
        <v>0.9992522851842518</v>
      </c>
      <c r="P605" s="34">
        <v>0.99919000085817533</v>
      </c>
      <c r="Q605" s="34">
        <v>0.99912772041433895</v>
      </c>
      <c r="R605" s="34">
        <v>0.99906544385250051</v>
      </c>
      <c r="S605" s="34">
        <v>0.99900317117241821</v>
      </c>
      <c r="T605" s="34">
        <v>0.99894090237385014</v>
      </c>
      <c r="U605" s="34">
        <v>0.99887863745655447</v>
      </c>
      <c r="V605" s="34">
        <v>0.99881637642028875</v>
      </c>
      <c r="W605" s="34">
        <v>0.99875411926481172</v>
      </c>
      <c r="X605" s="34">
        <v>0.99869186598988102</v>
      </c>
      <c r="Y605" s="34">
        <v>0.99862961659525507</v>
      </c>
      <c r="Z605" s="34">
        <v>0.99856737108069182</v>
      </c>
      <c r="AA605" s="34">
        <v>0.99850512944594971</v>
      </c>
      <c r="AB605" s="34">
        <v>0.99844289169078648</v>
      </c>
      <c r="AC605" s="34">
        <v>0.99838065781496055</v>
      </c>
      <c r="AD605" s="34">
        <v>0.9983184278182301</v>
      </c>
      <c r="AE605" s="34">
        <v>0.99825620170035334</v>
      </c>
      <c r="AF605" s="34">
        <v>0.99819397946108868</v>
      </c>
      <c r="AG605" s="34">
        <v>0.99813176110019375</v>
      </c>
      <c r="AH605" s="34">
        <v>0.99806954661742753</v>
      </c>
      <c r="AI605" s="34">
        <v>0.99800733601254787</v>
      </c>
      <c r="AJ605" s="34">
        <v>0.99794512928531343</v>
      </c>
      <c r="AK605" s="34">
        <v>0.99788292643548193</v>
      </c>
      <c r="AL605" s="34">
        <v>0.99782072746281236</v>
      </c>
      <c r="AM605" s="34">
        <v>0.99775853236706247</v>
      </c>
      <c r="AN605" s="34">
        <v>0.99769634114799088</v>
      </c>
      <c r="AO605" s="34">
        <v>0.99763415380535614</v>
      </c>
      <c r="AP605" s="34">
        <v>0.99757197033891631</v>
      </c>
      <c r="AQ605" s="34">
        <v>0.99750979074842983</v>
      </c>
      <c r="AR605" s="34">
        <v>0.99744761503365498</v>
      </c>
      <c r="AS605" s="34">
        <v>0.99738544319435074</v>
      </c>
      <c r="AT605" s="34">
        <v>0.99732327523027486</v>
      </c>
      <c r="AU605" s="34">
        <v>0.99726111114118621</v>
      </c>
      <c r="AV605" s="34">
        <v>0.9971989509268433</v>
      </c>
      <c r="AW605" s="34">
        <v>0.99713679458700422</v>
      </c>
      <c r="AX605" s="34">
        <v>0.99707464212142793</v>
      </c>
      <c r="AY605" s="34">
        <v>0.99701249352987276</v>
      </c>
      <c r="AZ605" s="34">
        <v>0.99695034881209699</v>
      </c>
      <c r="BA605" s="34">
        <v>0.99688820796785971</v>
      </c>
      <c r="BB605" s="34">
        <v>0.99682607099691889</v>
      </c>
      <c r="BC605" s="34">
        <v>0.9967639378990335</v>
      </c>
      <c r="BD605" s="34">
        <v>0.99670180867396196</v>
      </c>
      <c r="BE605" s="34">
        <v>0.99663968332146291</v>
      </c>
      <c r="BF605" s="34">
        <v>0.99657756184129487</v>
      </c>
      <c r="BG605" s="34">
        <v>0.99651544423321681</v>
      </c>
      <c r="BH605" s="34">
        <v>0.99645333049698681</v>
      </c>
      <c r="BI605" s="34">
        <v>0.99639122063236407</v>
      </c>
      <c r="BJ605" s="34">
        <v>0.99632911463910701</v>
      </c>
      <c r="BK605" s="34">
        <v>0.99626701251697447</v>
      </c>
      <c r="BL605" s="34">
        <v>0.99620491426572511</v>
      </c>
      <c r="BM605" s="34">
        <v>0.99614281988511755</v>
      </c>
      <c r="BN605" s="34">
        <v>0.99608072937491055</v>
      </c>
      <c r="BO605" s="34">
        <v>0.99601864273486307</v>
      </c>
      <c r="BP605" s="34">
        <v>0.99595655996473353</v>
      </c>
      <c r="BQ605" s="34">
        <v>0.99589448106428102</v>
      </c>
      <c r="BR605" s="34">
        <v>0.99583240603326406</v>
      </c>
      <c r="BS605" s="34">
        <v>0.99577033487144184</v>
      </c>
      <c r="BT605" s="34">
        <v>0.99570826757857278</v>
      </c>
      <c r="BU605" s="34">
        <v>0.99564620415441618</v>
      </c>
      <c r="BV605" s="34">
        <v>0.99558414459873046</v>
      </c>
      <c r="BW605" s="34">
        <v>0.99552208891127458</v>
      </c>
      <c r="BX605" s="34">
        <v>0.99546003709180764</v>
      </c>
      <c r="BY605" s="34">
        <v>0.99539798914008859</v>
      </c>
      <c r="BZ605" s="34">
        <v>0.99533594505587586</v>
      </c>
      <c r="CA605" s="34">
        <v>0.99527390483892897</v>
      </c>
      <c r="CB605" s="34">
        <v>0.99521186848900656</v>
      </c>
      <c r="CC605" s="34">
        <v>0.99514983600586759</v>
      </c>
      <c r="CD605" s="34">
        <v>0.99508780738927105</v>
      </c>
      <c r="CE605" s="34">
        <v>0.99502578263897612</v>
      </c>
      <c r="CF605" s="34">
        <v>0.99496376175474166</v>
      </c>
      <c r="CG605" s="34">
        <v>0.99490174473632664</v>
      </c>
      <c r="CH605" s="34">
        <v>0.99483973158349004</v>
      </c>
      <c r="CI605" s="34">
        <v>0.99477772229599115</v>
      </c>
      <c r="CJ605" s="34">
        <v>0.99471571687358906</v>
      </c>
      <c r="CK605" s="34">
        <v>0.99465371531604274</v>
      </c>
      <c r="CL605" s="34">
        <v>0.99459171762311116</v>
      </c>
      <c r="CM605" s="34">
        <v>0.9945297237945534</v>
      </c>
      <c r="CN605" s="34">
        <v>0.99446773383012899</v>
      </c>
      <c r="CO605" s="34">
        <v>0.99440574772959678</v>
      </c>
      <c r="CP605" s="34">
        <v>0.99434376549271597</v>
      </c>
      <c r="CQ605" s="34">
        <v>0.99428178711924564</v>
      </c>
      <c r="CR605" s="34">
        <v>0.99418882289425126</v>
      </c>
      <c r="CS605" s="34">
        <v>0.99409586736130684</v>
      </c>
      <c r="CT605" s="34">
        <v>0.99400292051959993</v>
      </c>
      <c r="CU605" s="34">
        <v>0.99390998236831796</v>
      </c>
      <c r="CV605" s="34">
        <v>0.99381705290664812</v>
      </c>
      <c r="CW605" s="34">
        <v>0.99372413213377797</v>
      </c>
      <c r="CX605" s="34">
        <v>0.99363122004889526</v>
      </c>
      <c r="CY605" s="34">
        <v>0.99353831665118764</v>
      </c>
      <c r="CZ605" s="34">
        <v>0.99344542193984309</v>
      </c>
      <c r="DA605" s="34">
        <v>0.99335253591404893</v>
      </c>
      <c r="DB605" s="34">
        <v>0.99325965857299336</v>
      </c>
    </row>
    <row r="606" spans="1:106" x14ac:dyDescent="0.2">
      <c r="A606" s="13">
        <f t="shared" ca="1" si="9"/>
        <v>45118</v>
      </c>
      <c r="B606" s="34">
        <v>1.0000623348172251</v>
      </c>
      <c r="C606" s="34">
        <v>1</v>
      </c>
      <c r="D606" s="34">
        <v>0.99993766906816206</v>
      </c>
      <c r="E606" s="34">
        <v>0.99987534202146944</v>
      </c>
      <c r="F606" s="34">
        <v>0.99981301885967966</v>
      </c>
      <c r="G606" s="34">
        <v>0.99975069958255058</v>
      </c>
      <c r="H606" s="34">
        <v>0.99968838418983996</v>
      </c>
      <c r="I606" s="34">
        <v>0.9996260726813061</v>
      </c>
      <c r="J606" s="34">
        <v>0.99956376505670663</v>
      </c>
      <c r="K606" s="34">
        <v>0.99950146131579942</v>
      </c>
      <c r="L606" s="34">
        <v>0.99943916145834222</v>
      </c>
      <c r="M606" s="34">
        <v>0.99937686548409332</v>
      </c>
      <c r="N606" s="34">
        <v>0.99931457339281049</v>
      </c>
      <c r="O606" s="34">
        <v>0.9992522851842518</v>
      </c>
      <c r="P606" s="34">
        <v>0.99919000085817533</v>
      </c>
      <c r="Q606" s="34">
        <v>0.99912772041433895</v>
      </c>
      <c r="R606" s="34">
        <v>0.99906544385250051</v>
      </c>
      <c r="S606" s="34">
        <v>0.99900317117241821</v>
      </c>
      <c r="T606" s="34">
        <v>0.99894090237385014</v>
      </c>
      <c r="U606" s="34">
        <v>0.99887863745655447</v>
      </c>
      <c r="V606" s="34">
        <v>0.99881637642028875</v>
      </c>
      <c r="W606" s="34">
        <v>0.99875411926481172</v>
      </c>
      <c r="X606" s="34">
        <v>0.99869186598988102</v>
      </c>
      <c r="Y606" s="34">
        <v>0.99862961659525507</v>
      </c>
      <c r="Z606" s="34">
        <v>0.99856737108069182</v>
      </c>
      <c r="AA606" s="34">
        <v>0.99850512944594971</v>
      </c>
      <c r="AB606" s="34">
        <v>0.99844289169078648</v>
      </c>
      <c r="AC606" s="34">
        <v>0.99838065781496055</v>
      </c>
      <c r="AD606" s="34">
        <v>0.9983184278182301</v>
      </c>
      <c r="AE606" s="34">
        <v>0.99825620170035334</v>
      </c>
      <c r="AF606" s="34">
        <v>0.99819397946108868</v>
      </c>
      <c r="AG606" s="34">
        <v>0.99813176110019375</v>
      </c>
      <c r="AH606" s="34">
        <v>0.99806954661742753</v>
      </c>
      <c r="AI606" s="34">
        <v>0.99800733601254787</v>
      </c>
      <c r="AJ606" s="34">
        <v>0.99794512928531343</v>
      </c>
      <c r="AK606" s="34">
        <v>0.99788292643548193</v>
      </c>
      <c r="AL606" s="34">
        <v>0.99782072746281236</v>
      </c>
      <c r="AM606" s="34">
        <v>0.99775853236706247</v>
      </c>
      <c r="AN606" s="34">
        <v>0.99769634114799088</v>
      </c>
      <c r="AO606" s="34">
        <v>0.99763415380535614</v>
      </c>
      <c r="AP606" s="34">
        <v>0.99757197033891631</v>
      </c>
      <c r="AQ606" s="34">
        <v>0.99750979074842983</v>
      </c>
      <c r="AR606" s="34">
        <v>0.99744761503365498</v>
      </c>
      <c r="AS606" s="34">
        <v>0.99738544319435074</v>
      </c>
      <c r="AT606" s="34">
        <v>0.99732327523027486</v>
      </c>
      <c r="AU606" s="34">
        <v>0.99726111114118621</v>
      </c>
      <c r="AV606" s="34">
        <v>0.9971989509268433</v>
      </c>
      <c r="AW606" s="34">
        <v>0.99713679458700422</v>
      </c>
      <c r="AX606" s="34">
        <v>0.99707464212142793</v>
      </c>
      <c r="AY606" s="34">
        <v>0.99701249352987276</v>
      </c>
      <c r="AZ606" s="34">
        <v>0.99695034881209699</v>
      </c>
      <c r="BA606" s="34">
        <v>0.99688820796785971</v>
      </c>
      <c r="BB606" s="34">
        <v>0.99682607099691889</v>
      </c>
      <c r="BC606" s="34">
        <v>0.9967639378990335</v>
      </c>
      <c r="BD606" s="34">
        <v>0.99670180867396196</v>
      </c>
      <c r="BE606" s="34">
        <v>0.99663968332146291</v>
      </c>
      <c r="BF606" s="34">
        <v>0.99657756184129487</v>
      </c>
      <c r="BG606" s="34">
        <v>0.99651544423321681</v>
      </c>
      <c r="BH606" s="34">
        <v>0.99645333049698681</v>
      </c>
      <c r="BI606" s="34">
        <v>0.99639122063236407</v>
      </c>
      <c r="BJ606" s="34">
        <v>0.99632911463910701</v>
      </c>
      <c r="BK606" s="34">
        <v>0.99626701251697447</v>
      </c>
      <c r="BL606" s="34">
        <v>0.99620491426572511</v>
      </c>
      <c r="BM606" s="34">
        <v>0.99614281988511755</v>
      </c>
      <c r="BN606" s="34">
        <v>0.99608072937491055</v>
      </c>
      <c r="BO606" s="34">
        <v>0.99601864273486307</v>
      </c>
      <c r="BP606" s="34">
        <v>0.99595655996473353</v>
      </c>
      <c r="BQ606" s="34">
        <v>0.99589448106428102</v>
      </c>
      <c r="BR606" s="34">
        <v>0.99583240603326406</v>
      </c>
      <c r="BS606" s="34">
        <v>0.99577033487144184</v>
      </c>
      <c r="BT606" s="34">
        <v>0.99570826757857278</v>
      </c>
      <c r="BU606" s="34">
        <v>0.99564620415441618</v>
      </c>
      <c r="BV606" s="34">
        <v>0.99558414459873046</v>
      </c>
      <c r="BW606" s="34">
        <v>0.99552208891127458</v>
      </c>
      <c r="BX606" s="34">
        <v>0.99546003709180764</v>
      </c>
      <c r="BY606" s="34">
        <v>0.99539798914008859</v>
      </c>
      <c r="BZ606" s="34">
        <v>0.99533594505587586</v>
      </c>
      <c r="CA606" s="34">
        <v>0.99527390483892897</v>
      </c>
      <c r="CB606" s="34">
        <v>0.99521186848900656</v>
      </c>
      <c r="CC606" s="34">
        <v>0.99514983600586759</v>
      </c>
      <c r="CD606" s="34">
        <v>0.99508780738927105</v>
      </c>
      <c r="CE606" s="34">
        <v>0.99502578263897612</v>
      </c>
      <c r="CF606" s="34">
        <v>0.99496376175474166</v>
      </c>
      <c r="CG606" s="34">
        <v>0.99490174473632664</v>
      </c>
      <c r="CH606" s="34">
        <v>0.99483973158349004</v>
      </c>
      <c r="CI606" s="34">
        <v>0.99477772229599115</v>
      </c>
      <c r="CJ606" s="34">
        <v>0.99471571687358906</v>
      </c>
      <c r="CK606" s="34">
        <v>0.99465371531604274</v>
      </c>
      <c r="CL606" s="34">
        <v>0.99459171762311116</v>
      </c>
      <c r="CM606" s="34">
        <v>0.9945297237945534</v>
      </c>
      <c r="CN606" s="34">
        <v>0.99446773383012899</v>
      </c>
      <c r="CO606" s="34">
        <v>0.99440574772959678</v>
      </c>
      <c r="CP606" s="34">
        <v>0.99434376549271597</v>
      </c>
      <c r="CQ606" s="34">
        <v>0.99428178711924564</v>
      </c>
      <c r="CR606" s="34">
        <v>0.99418882289425126</v>
      </c>
      <c r="CS606" s="34">
        <v>0.99409586736130684</v>
      </c>
      <c r="CT606" s="34">
        <v>0.99400292051959993</v>
      </c>
      <c r="CU606" s="34">
        <v>0.99390998236831796</v>
      </c>
      <c r="CV606" s="34">
        <v>0.99381705290664812</v>
      </c>
      <c r="CW606" s="34">
        <v>0.99372413213377797</v>
      </c>
      <c r="CX606" s="34">
        <v>0.99363122004889526</v>
      </c>
      <c r="CY606" s="34">
        <v>0.99353831665118764</v>
      </c>
      <c r="CZ606" s="34">
        <v>0.99344542193984309</v>
      </c>
      <c r="DA606" s="34">
        <v>0.99335253591404893</v>
      </c>
      <c r="DB606" s="34">
        <v>0.99325965857299336</v>
      </c>
    </row>
    <row r="607" spans="1:106" x14ac:dyDescent="0.2">
      <c r="A607" s="13">
        <f t="shared" ca="1" si="9"/>
        <v>45119</v>
      </c>
      <c r="B607" s="34">
        <v>1.0000623348172251</v>
      </c>
      <c r="C607" s="34">
        <v>1</v>
      </c>
      <c r="D607" s="34">
        <v>0.99993766906816206</v>
      </c>
      <c r="E607" s="34">
        <v>0.99987534202146944</v>
      </c>
      <c r="F607" s="34">
        <v>0.99981301885967966</v>
      </c>
      <c r="G607" s="34">
        <v>0.99975069958255058</v>
      </c>
      <c r="H607" s="34">
        <v>0.99968838418983996</v>
      </c>
      <c r="I607" s="34">
        <v>0.9996260726813061</v>
      </c>
      <c r="J607" s="34">
        <v>0.99956376505670663</v>
      </c>
      <c r="K607" s="34">
        <v>0.99950146131579942</v>
      </c>
      <c r="L607" s="34">
        <v>0.99943916145834222</v>
      </c>
      <c r="M607" s="34">
        <v>0.99937686548409332</v>
      </c>
      <c r="N607" s="34">
        <v>0.99931457339281049</v>
      </c>
      <c r="O607" s="34">
        <v>0.9992522851842518</v>
      </c>
      <c r="P607" s="34">
        <v>0.99919000085817533</v>
      </c>
      <c r="Q607" s="34">
        <v>0.99912772041433895</v>
      </c>
      <c r="R607" s="34">
        <v>0.99906544385250051</v>
      </c>
      <c r="S607" s="34">
        <v>0.99900317117241821</v>
      </c>
      <c r="T607" s="34">
        <v>0.99894090237385014</v>
      </c>
      <c r="U607" s="34">
        <v>0.99887863745655447</v>
      </c>
      <c r="V607" s="34">
        <v>0.99881637642028875</v>
      </c>
      <c r="W607" s="34">
        <v>0.99875411926481172</v>
      </c>
      <c r="X607" s="34">
        <v>0.99869186598988102</v>
      </c>
      <c r="Y607" s="34">
        <v>0.99862961659525507</v>
      </c>
      <c r="Z607" s="34">
        <v>0.99856737108069182</v>
      </c>
      <c r="AA607" s="34">
        <v>0.99850512944594971</v>
      </c>
      <c r="AB607" s="34">
        <v>0.99844289169078648</v>
      </c>
      <c r="AC607" s="34">
        <v>0.99838065781496055</v>
      </c>
      <c r="AD607" s="34">
        <v>0.9983184278182301</v>
      </c>
      <c r="AE607" s="34">
        <v>0.99825620170035334</v>
      </c>
      <c r="AF607" s="34">
        <v>0.99819397946108868</v>
      </c>
      <c r="AG607" s="34">
        <v>0.99813176110019375</v>
      </c>
      <c r="AH607" s="34">
        <v>0.99806954661742753</v>
      </c>
      <c r="AI607" s="34">
        <v>0.99800733601254787</v>
      </c>
      <c r="AJ607" s="34">
        <v>0.99794512928531343</v>
      </c>
      <c r="AK607" s="34">
        <v>0.99788292643548193</v>
      </c>
      <c r="AL607" s="34">
        <v>0.99782072746281236</v>
      </c>
      <c r="AM607" s="34">
        <v>0.99775853236706247</v>
      </c>
      <c r="AN607" s="34">
        <v>0.99769634114799088</v>
      </c>
      <c r="AO607" s="34">
        <v>0.99763415380535614</v>
      </c>
      <c r="AP607" s="34">
        <v>0.99757197033891631</v>
      </c>
      <c r="AQ607" s="34">
        <v>0.99750979074842983</v>
      </c>
      <c r="AR607" s="34">
        <v>0.99744761503365498</v>
      </c>
      <c r="AS607" s="34">
        <v>0.99738544319435074</v>
      </c>
      <c r="AT607" s="34">
        <v>0.99732327523027486</v>
      </c>
      <c r="AU607" s="34">
        <v>0.99726111114118621</v>
      </c>
      <c r="AV607" s="34">
        <v>0.9971989509268433</v>
      </c>
      <c r="AW607" s="34">
        <v>0.99713679458700422</v>
      </c>
      <c r="AX607" s="34">
        <v>0.99707464212142793</v>
      </c>
      <c r="AY607" s="34">
        <v>0.99701249352987276</v>
      </c>
      <c r="AZ607" s="34">
        <v>0.99695034881209699</v>
      </c>
      <c r="BA607" s="34">
        <v>0.99688820796785971</v>
      </c>
      <c r="BB607" s="34">
        <v>0.99682607099691889</v>
      </c>
      <c r="BC607" s="34">
        <v>0.9967639378990335</v>
      </c>
      <c r="BD607" s="34">
        <v>0.99670180867396196</v>
      </c>
      <c r="BE607" s="34">
        <v>0.99663968332146291</v>
      </c>
      <c r="BF607" s="34">
        <v>0.99657756184129487</v>
      </c>
      <c r="BG607" s="34">
        <v>0.99651544423321681</v>
      </c>
      <c r="BH607" s="34">
        <v>0.99645333049698681</v>
      </c>
      <c r="BI607" s="34">
        <v>0.99639122063236407</v>
      </c>
      <c r="BJ607" s="34">
        <v>0.99632911463910701</v>
      </c>
      <c r="BK607" s="34">
        <v>0.99626701251697447</v>
      </c>
      <c r="BL607" s="34">
        <v>0.99620491426572511</v>
      </c>
      <c r="BM607" s="34">
        <v>0.99614281988511755</v>
      </c>
      <c r="BN607" s="34">
        <v>0.99608072937491055</v>
      </c>
      <c r="BO607" s="34">
        <v>0.99601864273486307</v>
      </c>
      <c r="BP607" s="34">
        <v>0.99595655996473353</v>
      </c>
      <c r="BQ607" s="34">
        <v>0.99589448106428102</v>
      </c>
      <c r="BR607" s="34">
        <v>0.99583240603326406</v>
      </c>
      <c r="BS607" s="34">
        <v>0.99577033487144184</v>
      </c>
      <c r="BT607" s="34">
        <v>0.99570826757857278</v>
      </c>
      <c r="BU607" s="34">
        <v>0.99564620415441618</v>
      </c>
      <c r="BV607" s="34">
        <v>0.99558414459873046</v>
      </c>
      <c r="BW607" s="34">
        <v>0.99552208891127458</v>
      </c>
      <c r="BX607" s="34">
        <v>0.99546003709180764</v>
      </c>
      <c r="BY607" s="34">
        <v>0.99539798914008859</v>
      </c>
      <c r="BZ607" s="34">
        <v>0.99533594505587586</v>
      </c>
      <c r="CA607" s="34">
        <v>0.99527390483892897</v>
      </c>
      <c r="CB607" s="34">
        <v>0.99521186848900656</v>
      </c>
      <c r="CC607" s="34">
        <v>0.99514983600586759</v>
      </c>
      <c r="CD607" s="34">
        <v>0.99508780738927105</v>
      </c>
      <c r="CE607" s="34">
        <v>0.99502578263897612</v>
      </c>
      <c r="CF607" s="34">
        <v>0.99496376175474166</v>
      </c>
      <c r="CG607" s="34">
        <v>0.99490174473632664</v>
      </c>
      <c r="CH607" s="34">
        <v>0.99483973158349004</v>
      </c>
      <c r="CI607" s="34">
        <v>0.99477772229599115</v>
      </c>
      <c r="CJ607" s="34">
        <v>0.99471571687358906</v>
      </c>
      <c r="CK607" s="34">
        <v>0.99465371531604274</v>
      </c>
      <c r="CL607" s="34">
        <v>0.99459171762311116</v>
      </c>
      <c r="CM607" s="34">
        <v>0.9945297237945534</v>
      </c>
      <c r="CN607" s="34">
        <v>0.99446773383012899</v>
      </c>
      <c r="CO607" s="34">
        <v>0.99440574772959678</v>
      </c>
      <c r="CP607" s="34">
        <v>0.99434376549271597</v>
      </c>
      <c r="CQ607" s="34">
        <v>0.99428178711924564</v>
      </c>
      <c r="CR607" s="34">
        <v>0.99418882289425126</v>
      </c>
      <c r="CS607" s="34">
        <v>0.99409586736130684</v>
      </c>
      <c r="CT607" s="34">
        <v>0.99400292051959993</v>
      </c>
      <c r="CU607" s="34">
        <v>0.99390998236831796</v>
      </c>
      <c r="CV607" s="34">
        <v>0.99381705290664812</v>
      </c>
      <c r="CW607" s="34">
        <v>0.99372413213377797</v>
      </c>
      <c r="CX607" s="34">
        <v>0.99363122004889526</v>
      </c>
      <c r="CY607" s="34">
        <v>0.99353831665118764</v>
      </c>
      <c r="CZ607" s="34">
        <v>0.99344542193984309</v>
      </c>
      <c r="DA607" s="34">
        <v>0.99335253591404893</v>
      </c>
      <c r="DB607" s="34">
        <v>0.99325965857299336</v>
      </c>
    </row>
    <row r="608" spans="1:106" x14ac:dyDescent="0.2">
      <c r="A608" s="13">
        <f t="shared" ca="1" si="9"/>
        <v>45120</v>
      </c>
      <c r="B608" s="34">
        <v>1.0000623348172251</v>
      </c>
      <c r="C608" s="34">
        <v>1</v>
      </c>
      <c r="D608" s="34">
        <v>0.99993766906816206</v>
      </c>
      <c r="E608" s="34">
        <v>0.99987534202146944</v>
      </c>
      <c r="F608" s="34">
        <v>0.99981301885967966</v>
      </c>
      <c r="G608" s="34">
        <v>0.99975069958255058</v>
      </c>
      <c r="H608" s="34">
        <v>0.99968838418983996</v>
      </c>
      <c r="I608" s="34">
        <v>0.9996260726813061</v>
      </c>
      <c r="J608" s="34">
        <v>0.99956376505670663</v>
      </c>
      <c r="K608" s="34">
        <v>0.99950146131579942</v>
      </c>
      <c r="L608" s="34">
        <v>0.99943916145834222</v>
      </c>
      <c r="M608" s="34">
        <v>0.99937686548409332</v>
      </c>
      <c r="N608" s="34">
        <v>0.99931457339281049</v>
      </c>
      <c r="O608" s="34">
        <v>0.9992522851842518</v>
      </c>
      <c r="P608" s="34">
        <v>0.99919000085817533</v>
      </c>
      <c r="Q608" s="34">
        <v>0.99912772041433895</v>
      </c>
      <c r="R608" s="34">
        <v>0.99906544385250051</v>
      </c>
      <c r="S608" s="34">
        <v>0.99900317117241821</v>
      </c>
      <c r="T608" s="34">
        <v>0.99894090237385014</v>
      </c>
      <c r="U608" s="34">
        <v>0.99887863745655447</v>
      </c>
      <c r="V608" s="34">
        <v>0.99881637642028875</v>
      </c>
      <c r="W608" s="34">
        <v>0.99875411926481172</v>
      </c>
      <c r="X608" s="34">
        <v>0.99869186598988102</v>
      </c>
      <c r="Y608" s="34">
        <v>0.99862961659525507</v>
      </c>
      <c r="Z608" s="34">
        <v>0.99856737108069182</v>
      </c>
      <c r="AA608" s="34">
        <v>0.99850512944594971</v>
      </c>
      <c r="AB608" s="34">
        <v>0.99844289169078648</v>
      </c>
      <c r="AC608" s="34">
        <v>0.99838065781496055</v>
      </c>
      <c r="AD608" s="34">
        <v>0.9983184278182301</v>
      </c>
      <c r="AE608" s="34">
        <v>0.99825620170035334</v>
      </c>
      <c r="AF608" s="34">
        <v>0.99819397946108868</v>
      </c>
      <c r="AG608" s="34">
        <v>0.99813176110019375</v>
      </c>
      <c r="AH608" s="34">
        <v>0.99806954661742753</v>
      </c>
      <c r="AI608" s="34">
        <v>0.99800733601254787</v>
      </c>
      <c r="AJ608" s="34">
        <v>0.99794512928531343</v>
      </c>
      <c r="AK608" s="34">
        <v>0.99788292643548193</v>
      </c>
      <c r="AL608" s="34">
        <v>0.99782072746281236</v>
      </c>
      <c r="AM608" s="34">
        <v>0.99775853236706247</v>
      </c>
      <c r="AN608" s="34">
        <v>0.99769634114799088</v>
      </c>
      <c r="AO608" s="34">
        <v>0.99763415380535614</v>
      </c>
      <c r="AP608" s="34">
        <v>0.99757197033891631</v>
      </c>
      <c r="AQ608" s="34">
        <v>0.99750979074842983</v>
      </c>
      <c r="AR608" s="34">
        <v>0.99744761503365498</v>
      </c>
      <c r="AS608" s="34">
        <v>0.99738544319435074</v>
      </c>
      <c r="AT608" s="34">
        <v>0.99732327523027486</v>
      </c>
      <c r="AU608" s="34">
        <v>0.99726111114118621</v>
      </c>
      <c r="AV608" s="34">
        <v>0.9971989509268433</v>
      </c>
      <c r="AW608" s="34">
        <v>0.99713679458700422</v>
      </c>
      <c r="AX608" s="34">
        <v>0.99707464212142793</v>
      </c>
      <c r="AY608" s="34">
        <v>0.99701249352987276</v>
      </c>
      <c r="AZ608" s="34">
        <v>0.99695034881209699</v>
      </c>
      <c r="BA608" s="34">
        <v>0.99688820796785971</v>
      </c>
      <c r="BB608" s="34">
        <v>0.99682607099691889</v>
      </c>
      <c r="BC608" s="34">
        <v>0.9967639378990335</v>
      </c>
      <c r="BD608" s="34">
        <v>0.99670180867396196</v>
      </c>
      <c r="BE608" s="34">
        <v>0.99663968332146291</v>
      </c>
      <c r="BF608" s="34">
        <v>0.99657756184129487</v>
      </c>
      <c r="BG608" s="34">
        <v>0.99651544423321681</v>
      </c>
      <c r="BH608" s="34">
        <v>0.99645333049698681</v>
      </c>
      <c r="BI608" s="34">
        <v>0.99639122063236407</v>
      </c>
      <c r="BJ608" s="34">
        <v>0.99632911463910701</v>
      </c>
      <c r="BK608" s="34">
        <v>0.99626701251697447</v>
      </c>
      <c r="BL608" s="34">
        <v>0.99620491426572511</v>
      </c>
      <c r="BM608" s="34">
        <v>0.99614281988511755</v>
      </c>
      <c r="BN608" s="34">
        <v>0.99608072937491055</v>
      </c>
      <c r="BO608" s="34">
        <v>0.99601864273486307</v>
      </c>
      <c r="BP608" s="34">
        <v>0.99595655996473353</v>
      </c>
      <c r="BQ608" s="34">
        <v>0.99589448106428102</v>
      </c>
      <c r="BR608" s="34">
        <v>0.99583240603326406</v>
      </c>
      <c r="BS608" s="34">
        <v>0.99577033487144184</v>
      </c>
      <c r="BT608" s="34">
        <v>0.99570826757857278</v>
      </c>
      <c r="BU608" s="34">
        <v>0.99564620415441618</v>
      </c>
      <c r="BV608" s="34">
        <v>0.99558414459873046</v>
      </c>
      <c r="BW608" s="34">
        <v>0.99552208891127458</v>
      </c>
      <c r="BX608" s="34">
        <v>0.99546003709180764</v>
      </c>
      <c r="BY608" s="34">
        <v>0.99539798914008859</v>
      </c>
      <c r="BZ608" s="34">
        <v>0.99533594505587586</v>
      </c>
      <c r="CA608" s="34">
        <v>0.99527390483892897</v>
      </c>
      <c r="CB608" s="34">
        <v>0.99521186848900656</v>
      </c>
      <c r="CC608" s="34">
        <v>0.99514983600586759</v>
      </c>
      <c r="CD608" s="34">
        <v>0.99508780738927105</v>
      </c>
      <c r="CE608" s="34">
        <v>0.99502578263897612</v>
      </c>
      <c r="CF608" s="34">
        <v>0.99496376175474166</v>
      </c>
      <c r="CG608" s="34">
        <v>0.99490174473632664</v>
      </c>
      <c r="CH608" s="34">
        <v>0.99483973158349004</v>
      </c>
      <c r="CI608" s="34">
        <v>0.99477772229599115</v>
      </c>
      <c r="CJ608" s="34">
        <v>0.99471571687358906</v>
      </c>
      <c r="CK608" s="34">
        <v>0.99465371531604274</v>
      </c>
      <c r="CL608" s="34">
        <v>0.99459171762311116</v>
      </c>
      <c r="CM608" s="34">
        <v>0.9945297237945534</v>
      </c>
      <c r="CN608" s="34">
        <v>0.99446773383012899</v>
      </c>
      <c r="CO608" s="34">
        <v>0.99440574772959678</v>
      </c>
      <c r="CP608" s="34">
        <v>0.99434376549271597</v>
      </c>
      <c r="CQ608" s="34">
        <v>0.99428178711924564</v>
      </c>
      <c r="CR608" s="34">
        <v>0.99418882289425126</v>
      </c>
      <c r="CS608" s="34">
        <v>0.99409586736130684</v>
      </c>
      <c r="CT608" s="34">
        <v>0.99400292051959993</v>
      </c>
      <c r="CU608" s="34">
        <v>0.99390998236831796</v>
      </c>
      <c r="CV608" s="34">
        <v>0.99381705290664812</v>
      </c>
      <c r="CW608" s="34">
        <v>0.99372413213377797</v>
      </c>
      <c r="CX608" s="34">
        <v>0.99363122004889526</v>
      </c>
      <c r="CY608" s="34">
        <v>0.99353831665118764</v>
      </c>
      <c r="CZ608" s="34">
        <v>0.99344542193984309</v>
      </c>
      <c r="DA608" s="34">
        <v>0.99335253591404893</v>
      </c>
      <c r="DB608" s="34">
        <v>0.99325965857299336</v>
      </c>
    </row>
    <row r="609" spans="1:106" x14ac:dyDescent="0.2">
      <c r="A609" s="13">
        <f t="shared" ca="1" si="9"/>
        <v>45121</v>
      </c>
      <c r="B609" s="34">
        <v>1.0000623348172251</v>
      </c>
      <c r="C609" s="34">
        <v>1</v>
      </c>
      <c r="D609" s="34">
        <v>0.99993766906816206</v>
      </c>
      <c r="E609" s="34">
        <v>0.99987534202146944</v>
      </c>
      <c r="F609" s="34">
        <v>0.99981301885967966</v>
      </c>
      <c r="G609" s="34">
        <v>0.99975069958255058</v>
      </c>
      <c r="H609" s="34">
        <v>0.99968838418983996</v>
      </c>
      <c r="I609" s="34">
        <v>0.9996260726813061</v>
      </c>
      <c r="J609" s="34">
        <v>0.99956376505670663</v>
      </c>
      <c r="K609" s="34">
        <v>0.99950146131579942</v>
      </c>
      <c r="L609" s="34">
        <v>0.99943916145834222</v>
      </c>
      <c r="M609" s="34">
        <v>0.99937686548409332</v>
      </c>
      <c r="N609" s="34">
        <v>0.99931457339281049</v>
      </c>
      <c r="O609" s="34">
        <v>0.9992522851842518</v>
      </c>
      <c r="P609" s="34">
        <v>0.99919000085817533</v>
      </c>
      <c r="Q609" s="34">
        <v>0.99912772041433895</v>
      </c>
      <c r="R609" s="34">
        <v>0.99906544385250051</v>
      </c>
      <c r="S609" s="34">
        <v>0.99900317117241821</v>
      </c>
      <c r="T609" s="34">
        <v>0.99894090237385014</v>
      </c>
      <c r="U609" s="34">
        <v>0.99887863745655447</v>
      </c>
      <c r="V609" s="34">
        <v>0.99881637642028875</v>
      </c>
      <c r="W609" s="34">
        <v>0.99875411926481172</v>
      </c>
      <c r="X609" s="34">
        <v>0.99869186598988102</v>
      </c>
      <c r="Y609" s="34">
        <v>0.99862961659525507</v>
      </c>
      <c r="Z609" s="34">
        <v>0.99856737108069182</v>
      </c>
      <c r="AA609" s="34">
        <v>0.99850512944594971</v>
      </c>
      <c r="AB609" s="34">
        <v>0.99844289169078648</v>
      </c>
      <c r="AC609" s="34">
        <v>0.99838065781496055</v>
      </c>
      <c r="AD609" s="34">
        <v>0.9983184278182301</v>
      </c>
      <c r="AE609" s="34">
        <v>0.99825620170035334</v>
      </c>
      <c r="AF609" s="34">
        <v>0.99819397946108868</v>
      </c>
      <c r="AG609" s="34">
        <v>0.99813176110019375</v>
      </c>
      <c r="AH609" s="34">
        <v>0.99806954661742753</v>
      </c>
      <c r="AI609" s="34">
        <v>0.99800733601254787</v>
      </c>
      <c r="AJ609" s="34">
        <v>0.99794512928531343</v>
      </c>
      <c r="AK609" s="34">
        <v>0.99788292643548193</v>
      </c>
      <c r="AL609" s="34">
        <v>0.99782072746281236</v>
      </c>
      <c r="AM609" s="34">
        <v>0.99775853236706247</v>
      </c>
      <c r="AN609" s="34">
        <v>0.99769634114799088</v>
      </c>
      <c r="AO609" s="34">
        <v>0.99763415380535614</v>
      </c>
      <c r="AP609" s="34">
        <v>0.99757197033891631</v>
      </c>
      <c r="AQ609" s="34">
        <v>0.99750979074842983</v>
      </c>
      <c r="AR609" s="34">
        <v>0.99744761503365498</v>
      </c>
      <c r="AS609" s="34">
        <v>0.99738544319435074</v>
      </c>
      <c r="AT609" s="34">
        <v>0.99732327523027486</v>
      </c>
      <c r="AU609" s="34">
        <v>0.99726111114118621</v>
      </c>
      <c r="AV609" s="34">
        <v>0.9971989509268433</v>
      </c>
      <c r="AW609" s="34">
        <v>0.99713679458700422</v>
      </c>
      <c r="AX609" s="34">
        <v>0.99707464212142793</v>
      </c>
      <c r="AY609" s="34">
        <v>0.99701249352987276</v>
      </c>
      <c r="AZ609" s="34">
        <v>0.99695034881209699</v>
      </c>
      <c r="BA609" s="34">
        <v>0.99688820796785971</v>
      </c>
      <c r="BB609" s="34">
        <v>0.99682607099691889</v>
      </c>
      <c r="BC609" s="34">
        <v>0.9967639378990335</v>
      </c>
      <c r="BD609" s="34">
        <v>0.99670180867396196</v>
      </c>
      <c r="BE609" s="34">
        <v>0.99663968332146291</v>
      </c>
      <c r="BF609" s="34">
        <v>0.99657756184129487</v>
      </c>
      <c r="BG609" s="34">
        <v>0.99651544423321681</v>
      </c>
      <c r="BH609" s="34">
        <v>0.99645333049698681</v>
      </c>
      <c r="BI609" s="34">
        <v>0.99639122063236407</v>
      </c>
      <c r="BJ609" s="34">
        <v>0.99632911463910701</v>
      </c>
      <c r="BK609" s="34">
        <v>0.99626701251697447</v>
      </c>
      <c r="BL609" s="34">
        <v>0.99620491426572511</v>
      </c>
      <c r="BM609" s="34">
        <v>0.99614281988511755</v>
      </c>
      <c r="BN609" s="34">
        <v>0.99608072937491055</v>
      </c>
      <c r="BO609" s="34">
        <v>0.99601864273486307</v>
      </c>
      <c r="BP609" s="34">
        <v>0.99595655996473353</v>
      </c>
      <c r="BQ609" s="34">
        <v>0.99589448106428102</v>
      </c>
      <c r="BR609" s="34">
        <v>0.99583240603326406</v>
      </c>
      <c r="BS609" s="34">
        <v>0.99577033487144184</v>
      </c>
      <c r="BT609" s="34">
        <v>0.99570826757857278</v>
      </c>
      <c r="BU609" s="34">
        <v>0.99564620415441618</v>
      </c>
      <c r="BV609" s="34">
        <v>0.99558414459873046</v>
      </c>
      <c r="BW609" s="34">
        <v>0.99552208891127458</v>
      </c>
      <c r="BX609" s="34">
        <v>0.99546003709180764</v>
      </c>
      <c r="BY609" s="34">
        <v>0.99539798914008859</v>
      </c>
      <c r="BZ609" s="34">
        <v>0.99533594505587586</v>
      </c>
      <c r="CA609" s="34">
        <v>0.99527390483892897</v>
      </c>
      <c r="CB609" s="34">
        <v>0.99521186848900656</v>
      </c>
      <c r="CC609" s="34">
        <v>0.99514983600586759</v>
      </c>
      <c r="CD609" s="34">
        <v>0.99508780738927105</v>
      </c>
      <c r="CE609" s="34">
        <v>0.99502578263897612</v>
      </c>
      <c r="CF609" s="34">
        <v>0.99496376175474166</v>
      </c>
      <c r="CG609" s="34">
        <v>0.99490174473632664</v>
      </c>
      <c r="CH609" s="34">
        <v>0.99483973158349004</v>
      </c>
      <c r="CI609" s="34">
        <v>0.99477772229599115</v>
      </c>
      <c r="CJ609" s="34">
        <v>0.99471571687358906</v>
      </c>
      <c r="CK609" s="34">
        <v>0.99465371531604274</v>
      </c>
      <c r="CL609" s="34">
        <v>0.99459171762311116</v>
      </c>
      <c r="CM609" s="34">
        <v>0.9945297237945534</v>
      </c>
      <c r="CN609" s="34">
        <v>0.99446773383012899</v>
      </c>
      <c r="CO609" s="34">
        <v>0.99440574772959678</v>
      </c>
      <c r="CP609" s="34">
        <v>0.99434376549271597</v>
      </c>
      <c r="CQ609" s="34">
        <v>0.99428178711924564</v>
      </c>
      <c r="CR609" s="34">
        <v>0.99418882289425126</v>
      </c>
      <c r="CS609" s="34">
        <v>0.99409586736130684</v>
      </c>
      <c r="CT609" s="34">
        <v>0.99400292051959993</v>
      </c>
      <c r="CU609" s="34">
        <v>0.99390998236831796</v>
      </c>
      <c r="CV609" s="34">
        <v>0.99381705290664812</v>
      </c>
      <c r="CW609" s="34">
        <v>0.99372413213377797</v>
      </c>
      <c r="CX609" s="34">
        <v>0.99363122004889526</v>
      </c>
      <c r="CY609" s="34">
        <v>0.99353831665118764</v>
      </c>
      <c r="CZ609" s="34">
        <v>0.99344542193984309</v>
      </c>
      <c r="DA609" s="34">
        <v>0.99335253591404893</v>
      </c>
      <c r="DB609" s="34">
        <v>0.99325965857299336</v>
      </c>
    </row>
    <row r="610" spans="1:106" x14ac:dyDescent="0.2">
      <c r="A610" s="13">
        <f t="shared" ca="1" si="9"/>
        <v>45124</v>
      </c>
      <c r="B610" s="34">
        <v>1.0000623348172251</v>
      </c>
      <c r="C610" s="34">
        <v>1</v>
      </c>
      <c r="D610" s="34">
        <v>0.99993766906816206</v>
      </c>
      <c r="E610" s="34">
        <v>0.99987534202146944</v>
      </c>
      <c r="F610" s="34">
        <v>0.99981301885967966</v>
      </c>
      <c r="G610" s="34">
        <v>0.99975069958255058</v>
      </c>
      <c r="H610" s="34">
        <v>0.99968838418983996</v>
      </c>
      <c r="I610" s="34">
        <v>0.9996260726813061</v>
      </c>
      <c r="J610" s="34">
        <v>0.99956376505670663</v>
      </c>
      <c r="K610" s="34">
        <v>0.99950146131579942</v>
      </c>
      <c r="L610" s="34">
        <v>0.99943916145834222</v>
      </c>
      <c r="M610" s="34">
        <v>0.99937686548409332</v>
      </c>
      <c r="N610" s="34">
        <v>0.99931457339281049</v>
      </c>
      <c r="O610" s="34">
        <v>0.9992522851842518</v>
      </c>
      <c r="P610" s="34">
        <v>0.99919000085817533</v>
      </c>
      <c r="Q610" s="34">
        <v>0.99912772041433895</v>
      </c>
      <c r="R610" s="34">
        <v>0.99906544385250051</v>
      </c>
      <c r="S610" s="34">
        <v>0.99900317117241821</v>
      </c>
      <c r="T610" s="34">
        <v>0.99894090237385014</v>
      </c>
      <c r="U610" s="34">
        <v>0.99887863745655447</v>
      </c>
      <c r="V610" s="34">
        <v>0.99881637642028875</v>
      </c>
      <c r="W610" s="34">
        <v>0.99875411926481172</v>
      </c>
      <c r="X610" s="34">
        <v>0.99869186598988102</v>
      </c>
      <c r="Y610" s="34">
        <v>0.99862961659525507</v>
      </c>
      <c r="Z610" s="34">
        <v>0.99856737108069182</v>
      </c>
      <c r="AA610" s="34">
        <v>0.99850512944594971</v>
      </c>
      <c r="AB610" s="34">
        <v>0.99844289169078648</v>
      </c>
      <c r="AC610" s="34">
        <v>0.99838065781496055</v>
      </c>
      <c r="AD610" s="34">
        <v>0.9983184278182301</v>
      </c>
      <c r="AE610" s="34">
        <v>0.99825620170035334</v>
      </c>
      <c r="AF610" s="34">
        <v>0.99819397946108868</v>
      </c>
      <c r="AG610" s="34">
        <v>0.99813176110019375</v>
      </c>
      <c r="AH610" s="34">
        <v>0.99806954661742753</v>
      </c>
      <c r="AI610" s="34">
        <v>0.99800733601254787</v>
      </c>
      <c r="AJ610" s="34">
        <v>0.99794512928531343</v>
      </c>
      <c r="AK610" s="34">
        <v>0.99788292643548193</v>
      </c>
      <c r="AL610" s="34">
        <v>0.99782072746281236</v>
      </c>
      <c r="AM610" s="34">
        <v>0.99775853236706247</v>
      </c>
      <c r="AN610" s="34">
        <v>0.99769634114799088</v>
      </c>
      <c r="AO610" s="34">
        <v>0.99763415380535614</v>
      </c>
      <c r="AP610" s="34">
        <v>0.99757197033891631</v>
      </c>
      <c r="AQ610" s="34">
        <v>0.99750979074842983</v>
      </c>
      <c r="AR610" s="34">
        <v>0.99744761503365498</v>
      </c>
      <c r="AS610" s="34">
        <v>0.99738544319435074</v>
      </c>
      <c r="AT610" s="34">
        <v>0.99732327523027486</v>
      </c>
      <c r="AU610" s="34">
        <v>0.99726111114118621</v>
      </c>
      <c r="AV610" s="34">
        <v>0.9971989509268433</v>
      </c>
      <c r="AW610" s="34">
        <v>0.99713679458700422</v>
      </c>
      <c r="AX610" s="34">
        <v>0.99707464212142793</v>
      </c>
      <c r="AY610" s="34">
        <v>0.99701249352987276</v>
      </c>
      <c r="AZ610" s="34">
        <v>0.99695034881209699</v>
      </c>
      <c r="BA610" s="34">
        <v>0.99688820796785971</v>
      </c>
      <c r="BB610" s="34">
        <v>0.99682607099691889</v>
      </c>
      <c r="BC610" s="34">
        <v>0.9967639378990335</v>
      </c>
      <c r="BD610" s="34">
        <v>0.99670180867396196</v>
      </c>
      <c r="BE610" s="34">
        <v>0.99663968332146291</v>
      </c>
      <c r="BF610" s="34">
        <v>0.99657756184129487</v>
      </c>
      <c r="BG610" s="34">
        <v>0.99651544423321681</v>
      </c>
      <c r="BH610" s="34">
        <v>0.99645333049698681</v>
      </c>
      <c r="BI610" s="34">
        <v>0.99639122063236407</v>
      </c>
      <c r="BJ610" s="34">
        <v>0.99632911463910701</v>
      </c>
      <c r="BK610" s="34">
        <v>0.99626701251697447</v>
      </c>
      <c r="BL610" s="34">
        <v>0.99620491426572511</v>
      </c>
      <c r="BM610" s="34">
        <v>0.99614281988511755</v>
      </c>
      <c r="BN610" s="34">
        <v>0.99608072937491055</v>
      </c>
      <c r="BO610" s="34">
        <v>0.99601864273486307</v>
      </c>
      <c r="BP610" s="34">
        <v>0.99595655996473353</v>
      </c>
      <c r="BQ610" s="34">
        <v>0.99589448106428102</v>
      </c>
      <c r="BR610" s="34">
        <v>0.99583240603326406</v>
      </c>
      <c r="BS610" s="34">
        <v>0.99577033487144184</v>
      </c>
      <c r="BT610" s="34">
        <v>0.99570826757857278</v>
      </c>
      <c r="BU610" s="34">
        <v>0.99564620415441618</v>
      </c>
      <c r="BV610" s="34">
        <v>0.99558414459873046</v>
      </c>
      <c r="BW610" s="34">
        <v>0.99552208891127458</v>
      </c>
      <c r="BX610" s="34">
        <v>0.99546003709180764</v>
      </c>
      <c r="BY610" s="34">
        <v>0.99539798914008859</v>
      </c>
      <c r="BZ610" s="34">
        <v>0.99533594505587586</v>
      </c>
      <c r="CA610" s="34">
        <v>0.99527390483892897</v>
      </c>
      <c r="CB610" s="34">
        <v>0.99521186848900656</v>
      </c>
      <c r="CC610" s="34">
        <v>0.99514983600586759</v>
      </c>
      <c r="CD610" s="34">
        <v>0.99508780738927105</v>
      </c>
      <c r="CE610" s="34">
        <v>0.99502578263897612</v>
      </c>
      <c r="CF610" s="34">
        <v>0.99496376175474166</v>
      </c>
      <c r="CG610" s="34">
        <v>0.99490174473632664</v>
      </c>
      <c r="CH610" s="34">
        <v>0.99483973158349004</v>
      </c>
      <c r="CI610" s="34">
        <v>0.99477772229599115</v>
      </c>
      <c r="CJ610" s="34">
        <v>0.99471571687358906</v>
      </c>
      <c r="CK610" s="34">
        <v>0.99465371531604274</v>
      </c>
      <c r="CL610" s="34">
        <v>0.99459171762311116</v>
      </c>
      <c r="CM610" s="34">
        <v>0.9945297237945534</v>
      </c>
      <c r="CN610" s="34">
        <v>0.99446773383012899</v>
      </c>
      <c r="CO610" s="34">
        <v>0.99440574772959678</v>
      </c>
      <c r="CP610" s="34">
        <v>0.99434376549271597</v>
      </c>
      <c r="CQ610" s="34">
        <v>0.99428178711924564</v>
      </c>
      <c r="CR610" s="34">
        <v>0.99418882289425126</v>
      </c>
      <c r="CS610" s="34">
        <v>0.99409586736130684</v>
      </c>
      <c r="CT610" s="34">
        <v>0.99400292051959993</v>
      </c>
      <c r="CU610" s="34">
        <v>0.99390998236831796</v>
      </c>
      <c r="CV610" s="34">
        <v>0.99381705290664812</v>
      </c>
      <c r="CW610" s="34">
        <v>0.99372413213377797</v>
      </c>
      <c r="CX610" s="34">
        <v>0.99363122004889526</v>
      </c>
      <c r="CY610" s="34">
        <v>0.99353831665118764</v>
      </c>
      <c r="CZ610" s="34">
        <v>0.99344542193984309</v>
      </c>
      <c r="DA610" s="34">
        <v>0.99335253591404893</v>
      </c>
      <c r="DB610" s="34">
        <v>0.99325965857299336</v>
      </c>
    </row>
    <row r="611" spans="1:106" x14ac:dyDescent="0.2">
      <c r="A611" s="13">
        <f t="shared" ca="1" si="9"/>
        <v>45125</v>
      </c>
      <c r="B611" s="34">
        <v>1.0000623348172251</v>
      </c>
      <c r="C611" s="34">
        <v>1</v>
      </c>
      <c r="D611" s="34">
        <v>0.99993766906816206</v>
      </c>
      <c r="E611" s="34">
        <v>0.99987534202146944</v>
      </c>
      <c r="F611" s="34">
        <v>0.99981301885967966</v>
      </c>
      <c r="G611" s="34">
        <v>0.99975069958255058</v>
      </c>
      <c r="H611" s="34">
        <v>0.99968838418983996</v>
      </c>
      <c r="I611" s="34">
        <v>0.9996260726813061</v>
      </c>
      <c r="J611" s="34">
        <v>0.99956376505670663</v>
      </c>
      <c r="K611" s="34">
        <v>0.99950146131579942</v>
      </c>
      <c r="L611" s="34">
        <v>0.99943916145834222</v>
      </c>
      <c r="M611" s="34">
        <v>0.99937686548409332</v>
      </c>
      <c r="N611" s="34">
        <v>0.99931457339281049</v>
      </c>
      <c r="O611" s="34">
        <v>0.9992522851842518</v>
      </c>
      <c r="P611" s="34">
        <v>0.99919000085817533</v>
      </c>
      <c r="Q611" s="34">
        <v>0.99912772041433895</v>
      </c>
      <c r="R611" s="34">
        <v>0.99906544385250051</v>
      </c>
      <c r="S611" s="34">
        <v>0.99900317117241821</v>
      </c>
      <c r="T611" s="34">
        <v>0.99894090237385014</v>
      </c>
      <c r="U611" s="34">
        <v>0.99887863745655447</v>
      </c>
      <c r="V611" s="34">
        <v>0.99881637642028875</v>
      </c>
      <c r="W611" s="34">
        <v>0.99875411926481172</v>
      </c>
      <c r="X611" s="34">
        <v>0.99869186598988102</v>
      </c>
      <c r="Y611" s="34">
        <v>0.99862961659525507</v>
      </c>
      <c r="Z611" s="34">
        <v>0.99856737108069182</v>
      </c>
      <c r="AA611" s="34">
        <v>0.99850512944594971</v>
      </c>
      <c r="AB611" s="34">
        <v>0.99844289169078648</v>
      </c>
      <c r="AC611" s="34">
        <v>0.99838065781496055</v>
      </c>
      <c r="AD611" s="34">
        <v>0.9983184278182301</v>
      </c>
      <c r="AE611" s="34">
        <v>0.99825620170035334</v>
      </c>
      <c r="AF611" s="34">
        <v>0.99819397946108868</v>
      </c>
      <c r="AG611" s="34">
        <v>0.99813176110019375</v>
      </c>
      <c r="AH611" s="34">
        <v>0.99806954661742753</v>
      </c>
      <c r="AI611" s="34">
        <v>0.99800733601254787</v>
      </c>
      <c r="AJ611" s="34">
        <v>0.99794512928531343</v>
      </c>
      <c r="AK611" s="34">
        <v>0.99788292643548193</v>
      </c>
      <c r="AL611" s="34">
        <v>0.99782072746281236</v>
      </c>
      <c r="AM611" s="34">
        <v>0.99775853236706247</v>
      </c>
      <c r="AN611" s="34">
        <v>0.99769634114799088</v>
      </c>
      <c r="AO611" s="34">
        <v>0.99763415380535614</v>
      </c>
      <c r="AP611" s="34">
        <v>0.99757197033891631</v>
      </c>
      <c r="AQ611" s="34">
        <v>0.99750979074842983</v>
      </c>
      <c r="AR611" s="34">
        <v>0.99744761503365498</v>
      </c>
      <c r="AS611" s="34">
        <v>0.99738544319435074</v>
      </c>
      <c r="AT611" s="34">
        <v>0.99732327523027486</v>
      </c>
      <c r="AU611" s="34">
        <v>0.99726111114118621</v>
      </c>
      <c r="AV611" s="34">
        <v>0.9971989509268433</v>
      </c>
      <c r="AW611" s="34">
        <v>0.99713679458700422</v>
      </c>
      <c r="AX611" s="34">
        <v>0.99707464212142793</v>
      </c>
      <c r="AY611" s="34">
        <v>0.99701249352987276</v>
      </c>
      <c r="AZ611" s="34">
        <v>0.99695034881209699</v>
      </c>
      <c r="BA611" s="34">
        <v>0.99688820796785971</v>
      </c>
      <c r="BB611" s="34">
        <v>0.99682607099691889</v>
      </c>
      <c r="BC611" s="34">
        <v>0.9967639378990335</v>
      </c>
      <c r="BD611" s="34">
        <v>0.99670180867396196</v>
      </c>
      <c r="BE611" s="34">
        <v>0.99663968332146291</v>
      </c>
      <c r="BF611" s="34">
        <v>0.99657756184129487</v>
      </c>
      <c r="BG611" s="34">
        <v>0.99651544423321681</v>
      </c>
      <c r="BH611" s="34">
        <v>0.99645333049698681</v>
      </c>
      <c r="BI611" s="34">
        <v>0.99639122063236407</v>
      </c>
      <c r="BJ611" s="34">
        <v>0.99632911463910701</v>
      </c>
      <c r="BK611" s="34">
        <v>0.99626701251697447</v>
      </c>
      <c r="BL611" s="34">
        <v>0.99620491426572511</v>
      </c>
      <c r="BM611" s="34">
        <v>0.99614281988511755</v>
      </c>
      <c r="BN611" s="34">
        <v>0.99608072937491055</v>
      </c>
      <c r="BO611" s="34">
        <v>0.99601864273486307</v>
      </c>
      <c r="BP611" s="34">
        <v>0.99595655996473353</v>
      </c>
      <c r="BQ611" s="34">
        <v>0.99589448106428102</v>
      </c>
      <c r="BR611" s="34">
        <v>0.99583240603326406</v>
      </c>
      <c r="BS611" s="34">
        <v>0.99577033487144184</v>
      </c>
      <c r="BT611" s="34">
        <v>0.99570826757857278</v>
      </c>
      <c r="BU611" s="34">
        <v>0.99564620415441618</v>
      </c>
      <c r="BV611" s="34">
        <v>0.99558414459873046</v>
      </c>
      <c r="BW611" s="34">
        <v>0.99552208891127458</v>
      </c>
      <c r="BX611" s="34">
        <v>0.99546003709180764</v>
      </c>
      <c r="BY611" s="34">
        <v>0.99539798914008859</v>
      </c>
      <c r="BZ611" s="34">
        <v>0.99533594505587586</v>
      </c>
      <c r="CA611" s="34">
        <v>0.99527390483892897</v>
      </c>
      <c r="CB611" s="34">
        <v>0.99521186848900656</v>
      </c>
      <c r="CC611" s="34">
        <v>0.99514983600586759</v>
      </c>
      <c r="CD611" s="34">
        <v>0.99508780738927105</v>
      </c>
      <c r="CE611" s="34">
        <v>0.99502578263897612</v>
      </c>
      <c r="CF611" s="34">
        <v>0.99496376175474166</v>
      </c>
      <c r="CG611" s="34">
        <v>0.99490174473632664</v>
      </c>
      <c r="CH611" s="34">
        <v>0.99483973158349004</v>
      </c>
      <c r="CI611" s="34">
        <v>0.99477772229599115</v>
      </c>
      <c r="CJ611" s="34">
        <v>0.99471571687358906</v>
      </c>
      <c r="CK611" s="34">
        <v>0.99465371531604274</v>
      </c>
      <c r="CL611" s="34">
        <v>0.99459171762311116</v>
      </c>
      <c r="CM611" s="34">
        <v>0.9945297237945534</v>
      </c>
      <c r="CN611" s="34">
        <v>0.99446773383012899</v>
      </c>
      <c r="CO611" s="34">
        <v>0.99440574772959678</v>
      </c>
      <c r="CP611" s="34">
        <v>0.99434376549271597</v>
      </c>
      <c r="CQ611" s="34">
        <v>0.99428178711924564</v>
      </c>
      <c r="CR611" s="34">
        <v>0.99418882289425126</v>
      </c>
      <c r="CS611" s="34">
        <v>0.99409586736130684</v>
      </c>
      <c r="CT611" s="34">
        <v>0.99400292051959993</v>
      </c>
      <c r="CU611" s="34">
        <v>0.99390998236831796</v>
      </c>
      <c r="CV611" s="34">
        <v>0.99381705290664812</v>
      </c>
      <c r="CW611" s="34">
        <v>0.99372413213377797</v>
      </c>
      <c r="CX611" s="34">
        <v>0.99363122004889526</v>
      </c>
      <c r="CY611" s="34">
        <v>0.99353831665118764</v>
      </c>
      <c r="CZ611" s="34">
        <v>0.99344542193984309</v>
      </c>
      <c r="DA611" s="34">
        <v>0.99335253591404893</v>
      </c>
      <c r="DB611" s="34">
        <v>0.99325965857299336</v>
      </c>
    </row>
    <row r="612" spans="1:106" x14ac:dyDescent="0.2">
      <c r="A612" s="13">
        <f t="shared" ca="1" si="9"/>
        <v>45126</v>
      </c>
      <c r="B612" s="34">
        <v>1.0000623348172251</v>
      </c>
      <c r="C612" s="34">
        <v>1</v>
      </c>
      <c r="D612" s="34">
        <v>0.99993766906816206</v>
      </c>
      <c r="E612" s="34">
        <v>0.99987534202146944</v>
      </c>
      <c r="F612" s="34">
        <v>0.99981301885967966</v>
      </c>
      <c r="G612" s="34">
        <v>0.99975069958255058</v>
      </c>
      <c r="H612" s="34">
        <v>0.99968838418983996</v>
      </c>
      <c r="I612" s="34">
        <v>0.9996260726813061</v>
      </c>
      <c r="J612" s="34">
        <v>0.99956376505670663</v>
      </c>
      <c r="K612" s="34">
        <v>0.99950146131579942</v>
      </c>
      <c r="L612" s="34">
        <v>0.99943916145834222</v>
      </c>
      <c r="M612" s="34">
        <v>0.99937686548409332</v>
      </c>
      <c r="N612" s="34">
        <v>0.99931457339281049</v>
      </c>
      <c r="O612" s="34">
        <v>0.9992522851842518</v>
      </c>
      <c r="P612" s="34">
        <v>0.99919000085817533</v>
      </c>
      <c r="Q612" s="34">
        <v>0.99912772041433895</v>
      </c>
      <c r="R612" s="34">
        <v>0.99906544385250051</v>
      </c>
      <c r="S612" s="34">
        <v>0.99900317117241821</v>
      </c>
      <c r="T612" s="34">
        <v>0.99894090237385014</v>
      </c>
      <c r="U612" s="34">
        <v>0.99887863745655447</v>
      </c>
      <c r="V612" s="34">
        <v>0.99881637642028875</v>
      </c>
      <c r="W612" s="34">
        <v>0.99875411926481172</v>
      </c>
      <c r="X612" s="34">
        <v>0.99869186598988102</v>
      </c>
      <c r="Y612" s="34">
        <v>0.99862961659525507</v>
      </c>
      <c r="Z612" s="34">
        <v>0.99856737108069182</v>
      </c>
      <c r="AA612" s="34">
        <v>0.99850512944594971</v>
      </c>
      <c r="AB612" s="34">
        <v>0.99844289169078648</v>
      </c>
      <c r="AC612" s="34">
        <v>0.99838065781496055</v>
      </c>
      <c r="AD612" s="34">
        <v>0.9983184278182301</v>
      </c>
      <c r="AE612" s="34">
        <v>0.99825620170035334</v>
      </c>
      <c r="AF612" s="34">
        <v>0.99819397946108868</v>
      </c>
      <c r="AG612" s="34">
        <v>0.99813176110019375</v>
      </c>
      <c r="AH612" s="34">
        <v>0.99806954661742753</v>
      </c>
      <c r="AI612" s="34">
        <v>0.99800733601254787</v>
      </c>
      <c r="AJ612" s="34">
        <v>0.99794512928531343</v>
      </c>
      <c r="AK612" s="34">
        <v>0.99788292643548193</v>
      </c>
      <c r="AL612" s="34">
        <v>0.99782072746281236</v>
      </c>
      <c r="AM612" s="34">
        <v>0.99775853236706247</v>
      </c>
      <c r="AN612" s="34">
        <v>0.99769634114799088</v>
      </c>
      <c r="AO612" s="34">
        <v>0.99763415380535614</v>
      </c>
      <c r="AP612" s="34">
        <v>0.99757197033891631</v>
      </c>
      <c r="AQ612" s="34">
        <v>0.99750979074842983</v>
      </c>
      <c r="AR612" s="34">
        <v>0.99744761503365498</v>
      </c>
      <c r="AS612" s="34">
        <v>0.99738544319435074</v>
      </c>
      <c r="AT612" s="34">
        <v>0.99732327523027486</v>
      </c>
      <c r="AU612" s="34">
        <v>0.99726111114118621</v>
      </c>
      <c r="AV612" s="34">
        <v>0.9971989509268433</v>
      </c>
      <c r="AW612" s="34">
        <v>0.99713679458700422</v>
      </c>
      <c r="AX612" s="34">
        <v>0.99707464212142793</v>
      </c>
      <c r="AY612" s="34">
        <v>0.99701249352987276</v>
      </c>
      <c r="AZ612" s="34">
        <v>0.99695034881209699</v>
      </c>
      <c r="BA612" s="34">
        <v>0.99688820796785971</v>
      </c>
      <c r="BB612" s="34">
        <v>0.99682607099691889</v>
      </c>
      <c r="BC612" s="34">
        <v>0.9967639378990335</v>
      </c>
      <c r="BD612" s="34">
        <v>0.99670180867396196</v>
      </c>
      <c r="BE612" s="34">
        <v>0.99663968332146291</v>
      </c>
      <c r="BF612" s="34">
        <v>0.99657756184129487</v>
      </c>
      <c r="BG612" s="34">
        <v>0.99651544423321681</v>
      </c>
      <c r="BH612" s="34">
        <v>0.99645333049698681</v>
      </c>
      <c r="BI612" s="34">
        <v>0.99639122063236407</v>
      </c>
      <c r="BJ612" s="34">
        <v>0.99632911463910701</v>
      </c>
      <c r="BK612" s="34">
        <v>0.99626701251697447</v>
      </c>
      <c r="BL612" s="34">
        <v>0.99620491426572511</v>
      </c>
      <c r="BM612" s="34">
        <v>0.99614281988511755</v>
      </c>
      <c r="BN612" s="34">
        <v>0.99608072937491055</v>
      </c>
      <c r="BO612" s="34">
        <v>0.99601864273486307</v>
      </c>
      <c r="BP612" s="34">
        <v>0.99595655996473353</v>
      </c>
      <c r="BQ612" s="34">
        <v>0.99589448106428102</v>
      </c>
      <c r="BR612" s="34">
        <v>0.99583240603326406</v>
      </c>
      <c r="BS612" s="34">
        <v>0.99577033487144184</v>
      </c>
      <c r="BT612" s="34">
        <v>0.99570826757857278</v>
      </c>
      <c r="BU612" s="34">
        <v>0.99564620415441618</v>
      </c>
      <c r="BV612" s="34">
        <v>0.99558414459873046</v>
      </c>
      <c r="BW612" s="34">
        <v>0.99552208891127458</v>
      </c>
      <c r="BX612" s="34">
        <v>0.99546003709180764</v>
      </c>
      <c r="BY612" s="34">
        <v>0.99539798914008859</v>
      </c>
      <c r="BZ612" s="34">
        <v>0.99533594505587586</v>
      </c>
      <c r="CA612" s="34">
        <v>0.99527390483892897</v>
      </c>
      <c r="CB612" s="34">
        <v>0.99521186848900656</v>
      </c>
      <c r="CC612" s="34">
        <v>0.99514983600586759</v>
      </c>
      <c r="CD612" s="34">
        <v>0.99508780738927105</v>
      </c>
      <c r="CE612" s="34">
        <v>0.99502578263897612</v>
      </c>
      <c r="CF612" s="34">
        <v>0.99496376175474166</v>
      </c>
      <c r="CG612" s="34">
        <v>0.99490174473632664</v>
      </c>
      <c r="CH612" s="34">
        <v>0.99483973158349004</v>
      </c>
      <c r="CI612" s="34">
        <v>0.99477772229599115</v>
      </c>
      <c r="CJ612" s="34">
        <v>0.99471571687358906</v>
      </c>
      <c r="CK612" s="34">
        <v>0.99465371531604274</v>
      </c>
      <c r="CL612" s="34">
        <v>0.99459171762311116</v>
      </c>
      <c r="CM612" s="34">
        <v>0.9945297237945534</v>
      </c>
      <c r="CN612" s="34">
        <v>0.99446773383012899</v>
      </c>
      <c r="CO612" s="34">
        <v>0.99440574772959678</v>
      </c>
      <c r="CP612" s="34">
        <v>0.99434376549271597</v>
      </c>
      <c r="CQ612" s="34">
        <v>0.99428178711924564</v>
      </c>
      <c r="CR612" s="34">
        <v>0.99418882289425126</v>
      </c>
      <c r="CS612" s="34">
        <v>0.99409586736130684</v>
      </c>
      <c r="CT612" s="34">
        <v>0.99400292051959993</v>
      </c>
      <c r="CU612" s="34">
        <v>0.99390998236831796</v>
      </c>
      <c r="CV612" s="34">
        <v>0.99381705290664812</v>
      </c>
      <c r="CW612" s="34">
        <v>0.99372413213377797</v>
      </c>
      <c r="CX612" s="34">
        <v>0.99363122004889526</v>
      </c>
      <c r="CY612" s="34">
        <v>0.99353831665118764</v>
      </c>
      <c r="CZ612" s="34">
        <v>0.99344542193984309</v>
      </c>
      <c r="DA612" s="34">
        <v>0.99335253591404893</v>
      </c>
      <c r="DB612" s="34">
        <v>0.99325965857299336</v>
      </c>
    </row>
    <row r="613" spans="1:106" x14ac:dyDescent="0.2">
      <c r="A613" s="13">
        <f t="shared" ca="1" si="9"/>
        <v>45127</v>
      </c>
      <c r="B613" s="34">
        <v>1.0000623348172251</v>
      </c>
      <c r="C613" s="34">
        <v>1</v>
      </c>
      <c r="D613" s="34">
        <v>0.99993766906816206</v>
      </c>
      <c r="E613" s="34">
        <v>0.99987534202146944</v>
      </c>
      <c r="F613" s="34">
        <v>0.99981301885967966</v>
      </c>
      <c r="G613" s="34">
        <v>0.99975069958255058</v>
      </c>
      <c r="H613" s="34">
        <v>0.99968838418983996</v>
      </c>
      <c r="I613" s="34">
        <v>0.9996260726813061</v>
      </c>
      <c r="J613" s="34">
        <v>0.99956376505670663</v>
      </c>
      <c r="K613" s="34">
        <v>0.99950146131579942</v>
      </c>
      <c r="L613" s="34">
        <v>0.99943916145834222</v>
      </c>
      <c r="M613" s="34">
        <v>0.99937686548409332</v>
      </c>
      <c r="N613" s="34">
        <v>0.99931457339281049</v>
      </c>
      <c r="O613" s="34">
        <v>0.9992522851842518</v>
      </c>
      <c r="P613" s="34">
        <v>0.99919000085817533</v>
      </c>
      <c r="Q613" s="34">
        <v>0.99912772041433895</v>
      </c>
      <c r="R613" s="34">
        <v>0.99906544385250051</v>
      </c>
      <c r="S613" s="34">
        <v>0.99900317117241821</v>
      </c>
      <c r="T613" s="34">
        <v>0.99894090237385014</v>
      </c>
      <c r="U613" s="34">
        <v>0.99887863745655447</v>
      </c>
      <c r="V613" s="34">
        <v>0.99881637642028875</v>
      </c>
      <c r="W613" s="34">
        <v>0.99875411926481172</v>
      </c>
      <c r="X613" s="34">
        <v>0.99869186598988102</v>
      </c>
      <c r="Y613" s="34">
        <v>0.99862961659525507</v>
      </c>
      <c r="Z613" s="34">
        <v>0.99856737108069182</v>
      </c>
      <c r="AA613" s="34">
        <v>0.99850512944594971</v>
      </c>
      <c r="AB613" s="34">
        <v>0.99844289169078648</v>
      </c>
      <c r="AC613" s="34">
        <v>0.99838065781496055</v>
      </c>
      <c r="AD613" s="34">
        <v>0.9983184278182301</v>
      </c>
      <c r="AE613" s="34">
        <v>0.99825620170035334</v>
      </c>
      <c r="AF613" s="34">
        <v>0.99819397946108868</v>
      </c>
      <c r="AG613" s="34">
        <v>0.99813176110019375</v>
      </c>
      <c r="AH613" s="34">
        <v>0.99806954661742753</v>
      </c>
      <c r="AI613" s="34">
        <v>0.99800733601254787</v>
      </c>
      <c r="AJ613" s="34">
        <v>0.99794512928531343</v>
      </c>
      <c r="AK613" s="34">
        <v>0.99788292643548193</v>
      </c>
      <c r="AL613" s="34">
        <v>0.99782072746281236</v>
      </c>
      <c r="AM613" s="34">
        <v>0.99775853236706247</v>
      </c>
      <c r="AN613" s="34">
        <v>0.99769634114799088</v>
      </c>
      <c r="AO613" s="34">
        <v>0.99763415380535614</v>
      </c>
      <c r="AP613" s="34">
        <v>0.99757197033891631</v>
      </c>
      <c r="AQ613" s="34">
        <v>0.99750979074842983</v>
      </c>
      <c r="AR613" s="34">
        <v>0.99744761503365498</v>
      </c>
      <c r="AS613" s="34">
        <v>0.99738544319435074</v>
      </c>
      <c r="AT613" s="34">
        <v>0.99732327523027486</v>
      </c>
      <c r="AU613" s="34">
        <v>0.99726111114118621</v>
      </c>
      <c r="AV613" s="34">
        <v>0.9971989509268433</v>
      </c>
      <c r="AW613" s="34">
        <v>0.99713679458700422</v>
      </c>
      <c r="AX613" s="34">
        <v>0.99707464212142793</v>
      </c>
      <c r="AY613" s="34">
        <v>0.99701249352987276</v>
      </c>
      <c r="AZ613" s="34">
        <v>0.99695034881209699</v>
      </c>
      <c r="BA613" s="34">
        <v>0.99688820796785971</v>
      </c>
      <c r="BB613" s="34">
        <v>0.99682607099691889</v>
      </c>
      <c r="BC613" s="34">
        <v>0.9967639378990335</v>
      </c>
      <c r="BD613" s="34">
        <v>0.99670180867396196</v>
      </c>
      <c r="BE613" s="34">
        <v>0.99663968332146291</v>
      </c>
      <c r="BF613" s="34">
        <v>0.99657756184129487</v>
      </c>
      <c r="BG613" s="34">
        <v>0.99651544423321681</v>
      </c>
      <c r="BH613" s="34">
        <v>0.99645333049698681</v>
      </c>
      <c r="BI613" s="34">
        <v>0.99639122063236407</v>
      </c>
      <c r="BJ613" s="34">
        <v>0.99632911463910701</v>
      </c>
      <c r="BK613" s="34">
        <v>0.99626701251697447</v>
      </c>
      <c r="BL613" s="34">
        <v>0.99620491426572511</v>
      </c>
      <c r="BM613" s="34">
        <v>0.99614281988511755</v>
      </c>
      <c r="BN613" s="34">
        <v>0.99608072937491055</v>
      </c>
      <c r="BO613" s="34">
        <v>0.99601864273486307</v>
      </c>
      <c r="BP613" s="34">
        <v>0.99595655996473353</v>
      </c>
      <c r="BQ613" s="34">
        <v>0.99589448106428102</v>
      </c>
      <c r="BR613" s="34">
        <v>0.99583240603326406</v>
      </c>
      <c r="BS613" s="34">
        <v>0.99577033487144184</v>
      </c>
      <c r="BT613" s="34">
        <v>0.99570826757857278</v>
      </c>
      <c r="BU613" s="34">
        <v>0.99564620415441618</v>
      </c>
      <c r="BV613" s="34">
        <v>0.99558414459873046</v>
      </c>
      <c r="BW613" s="34">
        <v>0.99552208891127458</v>
      </c>
      <c r="BX613" s="34">
        <v>0.99546003709180764</v>
      </c>
      <c r="BY613" s="34">
        <v>0.99539798914008859</v>
      </c>
      <c r="BZ613" s="34">
        <v>0.99533594505587586</v>
      </c>
      <c r="CA613" s="34">
        <v>0.99527390483892897</v>
      </c>
      <c r="CB613" s="34">
        <v>0.99521186848900656</v>
      </c>
      <c r="CC613" s="34">
        <v>0.99514983600586759</v>
      </c>
      <c r="CD613" s="34">
        <v>0.99508780738927105</v>
      </c>
      <c r="CE613" s="34">
        <v>0.99502578263897612</v>
      </c>
      <c r="CF613" s="34">
        <v>0.99496376175474166</v>
      </c>
      <c r="CG613" s="34">
        <v>0.99490174473632664</v>
      </c>
      <c r="CH613" s="34">
        <v>0.99483973158349004</v>
      </c>
      <c r="CI613" s="34">
        <v>0.99477772229599115</v>
      </c>
      <c r="CJ613" s="34">
        <v>0.99471571687358906</v>
      </c>
      <c r="CK613" s="34">
        <v>0.99465371531604274</v>
      </c>
      <c r="CL613" s="34">
        <v>0.99459171762311116</v>
      </c>
      <c r="CM613" s="34">
        <v>0.9945297237945534</v>
      </c>
      <c r="CN613" s="34">
        <v>0.99446773383012899</v>
      </c>
      <c r="CO613" s="34">
        <v>0.99440574772959678</v>
      </c>
      <c r="CP613" s="34">
        <v>0.99434376549271597</v>
      </c>
      <c r="CQ613" s="34">
        <v>0.99428178711924564</v>
      </c>
      <c r="CR613" s="34">
        <v>0.99418882289425126</v>
      </c>
      <c r="CS613" s="34">
        <v>0.99409586736130684</v>
      </c>
      <c r="CT613" s="34">
        <v>0.99400292051959993</v>
      </c>
      <c r="CU613" s="34">
        <v>0.99390998236831796</v>
      </c>
      <c r="CV613" s="34">
        <v>0.99381705290664812</v>
      </c>
      <c r="CW613" s="34">
        <v>0.99372413213377797</v>
      </c>
      <c r="CX613" s="34">
        <v>0.99363122004889526</v>
      </c>
      <c r="CY613" s="34">
        <v>0.99353831665118764</v>
      </c>
      <c r="CZ613" s="34">
        <v>0.99344542193984309</v>
      </c>
      <c r="DA613" s="34">
        <v>0.99335253591404893</v>
      </c>
      <c r="DB613" s="34">
        <v>0.99325965857299336</v>
      </c>
    </row>
    <row r="614" spans="1:106" x14ac:dyDescent="0.2">
      <c r="A614" s="13">
        <f t="shared" ca="1" si="9"/>
        <v>45128</v>
      </c>
      <c r="B614" s="34">
        <v>1.0000623348172251</v>
      </c>
      <c r="C614" s="34">
        <v>1</v>
      </c>
      <c r="D614" s="34">
        <v>0.99993766906816206</v>
      </c>
      <c r="E614" s="34">
        <v>0.99987534202146944</v>
      </c>
      <c r="F614" s="34">
        <v>0.99981301885967966</v>
      </c>
      <c r="G614" s="34">
        <v>0.99975069958255058</v>
      </c>
      <c r="H614" s="34">
        <v>0.99968838418983996</v>
      </c>
      <c r="I614" s="34">
        <v>0.9996260726813061</v>
      </c>
      <c r="J614" s="34">
        <v>0.99956376505670663</v>
      </c>
      <c r="K614" s="34">
        <v>0.99950146131579942</v>
      </c>
      <c r="L614" s="34">
        <v>0.99943916145834222</v>
      </c>
      <c r="M614" s="34">
        <v>0.99937686548409332</v>
      </c>
      <c r="N614" s="34">
        <v>0.99931457339281049</v>
      </c>
      <c r="O614" s="34">
        <v>0.9992522851842518</v>
      </c>
      <c r="P614" s="34">
        <v>0.99919000085817533</v>
      </c>
      <c r="Q614" s="34">
        <v>0.99912772041433895</v>
      </c>
      <c r="R614" s="34">
        <v>0.99906544385250051</v>
      </c>
      <c r="S614" s="34">
        <v>0.99900317117241821</v>
      </c>
      <c r="T614" s="34">
        <v>0.99894090237385014</v>
      </c>
      <c r="U614" s="34">
        <v>0.99887863745655447</v>
      </c>
      <c r="V614" s="34">
        <v>0.99881637642028875</v>
      </c>
      <c r="W614" s="34">
        <v>0.99875411926481172</v>
      </c>
      <c r="X614" s="34">
        <v>0.99869186598988102</v>
      </c>
      <c r="Y614" s="34">
        <v>0.99862961659525507</v>
      </c>
      <c r="Z614" s="34">
        <v>0.99856737108069182</v>
      </c>
      <c r="AA614" s="34">
        <v>0.99850512944594971</v>
      </c>
      <c r="AB614" s="34">
        <v>0.99844289169078648</v>
      </c>
      <c r="AC614" s="34">
        <v>0.99838065781496055</v>
      </c>
      <c r="AD614" s="34">
        <v>0.9983184278182301</v>
      </c>
      <c r="AE614" s="34">
        <v>0.99825620170035334</v>
      </c>
      <c r="AF614" s="34">
        <v>0.99819397946108868</v>
      </c>
      <c r="AG614" s="34">
        <v>0.99813176110019375</v>
      </c>
      <c r="AH614" s="34">
        <v>0.99806954661742753</v>
      </c>
      <c r="AI614" s="34">
        <v>0.99800733601254787</v>
      </c>
      <c r="AJ614" s="34">
        <v>0.99794512928531343</v>
      </c>
      <c r="AK614" s="34">
        <v>0.99788292643548193</v>
      </c>
      <c r="AL614" s="34">
        <v>0.99782072746281236</v>
      </c>
      <c r="AM614" s="34">
        <v>0.99775853236706247</v>
      </c>
      <c r="AN614" s="34">
        <v>0.99769634114799088</v>
      </c>
      <c r="AO614" s="34">
        <v>0.99763415380535614</v>
      </c>
      <c r="AP614" s="34">
        <v>0.99757197033891631</v>
      </c>
      <c r="AQ614" s="34">
        <v>0.99750979074842983</v>
      </c>
      <c r="AR614" s="34">
        <v>0.99744761503365498</v>
      </c>
      <c r="AS614" s="34">
        <v>0.99738544319435074</v>
      </c>
      <c r="AT614" s="34">
        <v>0.99732327523027486</v>
      </c>
      <c r="AU614" s="34">
        <v>0.99726111114118621</v>
      </c>
      <c r="AV614" s="34">
        <v>0.9971989509268433</v>
      </c>
      <c r="AW614" s="34">
        <v>0.99713679458700422</v>
      </c>
      <c r="AX614" s="34">
        <v>0.99707464212142793</v>
      </c>
      <c r="AY614" s="34">
        <v>0.99701249352987276</v>
      </c>
      <c r="AZ614" s="34">
        <v>0.99695034881209699</v>
      </c>
      <c r="BA614" s="34">
        <v>0.99688820796785971</v>
      </c>
      <c r="BB614" s="34">
        <v>0.99682607099691889</v>
      </c>
      <c r="BC614" s="34">
        <v>0.9967639378990335</v>
      </c>
      <c r="BD614" s="34">
        <v>0.99670180867396196</v>
      </c>
      <c r="BE614" s="34">
        <v>0.99663968332146291</v>
      </c>
      <c r="BF614" s="34">
        <v>0.99657756184129487</v>
      </c>
      <c r="BG614" s="34">
        <v>0.99651544423321681</v>
      </c>
      <c r="BH614" s="34">
        <v>0.99645333049698681</v>
      </c>
      <c r="BI614" s="34">
        <v>0.99639122063236407</v>
      </c>
      <c r="BJ614" s="34">
        <v>0.99632911463910701</v>
      </c>
      <c r="BK614" s="34">
        <v>0.99626701251697447</v>
      </c>
      <c r="BL614" s="34">
        <v>0.99620491426572511</v>
      </c>
      <c r="BM614" s="34">
        <v>0.99614281988511755</v>
      </c>
      <c r="BN614" s="34">
        <v>0.99608072937491055</v>
      </c>
      <c r="BO614" s="34">
        <v>0.99601864273486307</v>
      </c>
      <c r="BP614" s="34">
        <v>0.99595655996473353</v>
      </c>
      <c r="BQ614" s="34">
        <v>0.99589448106428102</v>
      </c>
      <c r="BR614" s="34">
        <v>0.99583240603326406</v>
      </c>
      <c r="BS614" s="34">
        <v>0.99577033487144184</v>
      </c>
      <c r="BT614" s="34">
        <v>0.99570826757857278</v>
      </c>
      <c r="BU614" s="34">
        <v>0.99564620415441618</v>
      </c>
      <c r="BV614" s="34">
        <v>0.99558414459873046</v>
      </c>
      <c r="BW614" s="34">
        <v>0.99552208891127458</v>
      </c>
      <c r="BX614" s="34">
        <v>0.99546003709180764</v>
      </c>
      <c r="BY614" s="34">
        <v>0.99539798914008859</v>
      </c>
      <c r="BZ614" s="34">
        <v>0.99533594505587586</v>
      </c>
      <c r="CA614" s="34">
        <v>0.99527390483892897</v>
      </c>
      <c r="CB614" s="34">
        <v>0.99521186848900656</v>
      </c>
      <c r="CC614" s="34">
        <v>0.99514983600586759</v>
      </c>
      <c r="CD614" s="34">
        <v>0.99508780738927105</v>
      </c>
      <c r="CE614" s="34">
        <v>0.99502578263897612</v>
      </c>
      <c r="CF614" s="34">
        <v>0.99496376175474166</v>
      </c>
      <c r="CG614" s="34">
        <v>0.99490174473632664</v>
      </c>
      <c r="CH614" s="34">
        <v>0.99483973158349004</v>
      </c>
      <c r="CI614" s="34">
        <v>0.99477772229599115</v>
      </c>
      <c r="CJ614" s="34">
        <v>0.99471571687358906</v>
      </c>
      <c r="CK614" s="34">
        <v>0.99465371531604274</v>
      </c>
      <c r="CL614" s="34">
        <v>0.99459171762311116</v>
      </c>
      <c r="CM614" s="34">
        <v>0.9945297237945534</v>
      </c>
      <c r="CN614" s="34">
        <v>0.99446773383012899</v>
      </c>
      <c r="CO614" s="34">
        <v>0.99440574772959678</v>
      </c>
      <c r="CP614" s="34">
        <v>0.99434376549271597</v>
      </c>
      <c r="CQ614" s="34">
        <v>0.99428178711924564</v>
      </c>
      <c r="CR614" s="34">
        <v>0.99418882289425126</v>
      </c>
      <c r="CS614" s="34">
        <v>0.99409586736130684</v>
      </c>
      <c r="CT614" s="34">
        <v>0.99400292051959993</v>
      </c>
      <c r="CU614" s="34">
        <v>0.99390998236831796</v>
      </c>
      <c r="CV614" s="34">
        <v>0.99381705290664812</v>
      </c>
      <c r="CW614" s="34">
        <v>0.99372413213377797</v>
      </c>
      <c r="CX614" s="34">
        <v>0.99363122004889526</v>
      </c>
      <c r="CY614" s="34">
        <v>0.99353831665118764</v>
      </c>
      <c r="CZ614" s="34">
        <v>0.99344542193984309</v>
      </c>
      <c r="DA614" s="34">
        <v>0.99335253591404893</v>
      </c>
      <c r="DB614" s="34">
        <v>0.99325965857299336</v>
      </c>
    </row>
    <row r="615" spans="1:106" x14ac:dyDescent="0.2">
      <c r="A615" s="13">
        <f t="shared" ca="1" si="9"/>
        <v>45131</v>
      </c>
      <c r="B615" s="34">
        <v>1.0000623348172251</v>
      </c>
      <c r="C615" s="34">
        <v>1</v>
      </c>
      <c r="D615" s="34">
        <v>0.99993766906816206</v>
      </c>
      <c r="E615" s="34">
        <v>0.99987534202146944</v>
      </c>
      <c r="F615" s="34">
        <v>0.99981301885967966</v>
      </c>
      <c r="G615" s="34">
        <v>0.99975069958255058</v>
      </c>
      <c r="H615" s="34">
        <v>0.99968838418983996</v>
      </c>
      <c r="I615" s="34">
        <v>0.9996260726813061</v>
      </c>
      <c r="J615" s="34">
        <v>0.99956376505670663</v>
      </c>
      <c r="K615" s="34">
        <v>0.99950146131579942</v>
      </c>
      <c r="L615" s="34">
        <v>0.99943916145834222</v>
      </c>
      <c r="M615" s="34">
        <v>0.99937686548409332</v>
      </c>
      <c r="N615" s="34">
        <v>0.99931457339281049</v>
      </c>
      <c r="O615" s="34">
        <v>0.9992522851842518</v>
      </c>
      <c r="P615" s="34">
        <v>0.99919000085817533</v>
      </c>
      <c r="Q615" s="34">
        <v>0.99912772041433895</v>
      </c>
      <c r="R615" s="34">
        <v>0.99906544385250051</v>
      </c>
      <c r="S615" s="34">
        <v>0.99900317117241821</v>
      </c>
      <c r="T615" s="34">
        <v>0.99894090237385014</v>
      </c>
      <c r="U615" s="34">
        <v>0.99887863745655447</v>
      </c>
      <c r="V615" s="34">
        <v>0.99881637642028875</v>
      </c>
      <c r="W615" s="34">
        <v>0.99875411926481172</v>
      </c>
      <c r="X615" s="34">
        <v>0.99869186598988102</v>
      </c>
      <c r="Y615" s="34">
        <v>0.99862961659525507</v>
      </c>
      <c r="Z615" s="34">
        <v>0.99856737108069182</v>
      </c>
      <c r="AA615" s="34">
        <v>0.99850512944594971</v>
      </c>
      <c r="AB615" s="34">
        <v>0.99844289169078648</v>
      </c>
      <c r="AC615" s="34">
        <v>0.99838065781496055</v>
      </c>
      <c r="AD615" s="34">
        <v>0.9983184278182301</v>
      </c>
      <c r="AE615" s="34">
        <v>0.99825620170035334</v>
      </c>
      <c r="AF615" s="34">
        <v>0.99819397946108868</v>
      </c>
      <c r="AG615" s="34">
        <v>0.99813176110019375</v>
      </c>
      <c r="AH615" s="34">
        <v>0.99806954661742753</v>
      </c>
      <c r="AI615" s="34">
        <v>0.99800733601254787</v>
      </c>
      <c r="AJ615" s="34">
        <v>0.99794512928531343</v>
      </c>
      <c r="AK615" s="34">
        <v>0.99788292643548193</v>
      </c>
      <c r="AL615" s="34">
        <v>0.99782072746281236</v>
      </c>
      <c r="AM615" s="34">
        <v>0.99775853236706247</v>
      </c>
      <c r="AN615" s="34">
        <v>0.99769634114799088</v>
      </c>
      <c r="AO615" s="34">
        <v>0.99763415380535614</v>
      </c>
      <c r="AP615" s="34">
        <v>0.99757197033891631</v>
      </c>
      <c r="AQ615" s="34">
        <v>0.99750979074842983</v>
      </c>
      <c r="AR615" s="34">
        <v>0.99744761503365498</v>
      </c>
      <c r="AS615" s="34">
        <v>0.99738544319435074</v>
      </c>
      <c r="AT615" s="34">
        <v>0.99732327523027486</v>
      </c>
      <c r="AU615" s="34">
        <v>0.99726111114118621</v>
      </c>
      <c r="AV615" s="34">
        <v>0.9971989509268433</v>
      </c>
      <c r="AW615" s="34">
        <v>0.99713679458700422</v>
      </c>
      <c r="AX615" s="34">
        <v>0.99707464212142793</v>
      </c>
      <c r="AY615" s="34">
        <v>0.99701249352987276</v>
      </c>
      <c r="AZ615" s="34">
        <v>0.99695034881209699</v>
      </c>
      <c r="BA615" s="34">
        <v>0.99688820796785971</v>
      </c>
      <c r="BB615" s="34">
        <v>0.99682607099691889</v>
      </c>
      <c r="BC615" s="34">
        <v>0.9967639378990335</v>
      </c>
      <c r="BD615" s="34">
        <v>0.99670180867396196</v>
      </c>
      <c r="BE615" s="34">
        <v>0.99663968332146291</v>
      </c>
      <c r="BF615" s="34">
        <v>0.99657756184129487</v>
      </c>
      <c r="BG615" s="34">
        <v>0.99651544423321681</v>
      </c>
      <c r="BH615" s="34">
        <v>0.99645333049698681</v>
      </c>
      <c r="BI615" s="34">
        <v>0.99639122063236407</v>
      </c>
      <c r="BJ615" s="34">
        <v>0.99632911463910701</v>
      </c>
      <c r="BK615" s="34">
        <v>0.99626701251697447</v>
      </c>
      <c r="BL615" s="34">
        <v>0.99620491426572511</v>
      </c>
      <c r="BM615" s="34">
        <v>0.99614281988511755</v>
      </c>
      <c r="BN615" s="34">
        <v>0.99608072937491055</v>
      </c>
      <c r="BO615" s="34">
        <v>0.99601864273486307</v>
      </c>
      <c r="BP615" s="34">
        <v>0.99595655996473353</v>
      </c>
      <c r="BQ615" s="34">
        <v>0.99589448106428102</v>
      </c>
      <c r="BR615" s="34">
        <v>0.99583240603326406</v>
      </c>
      <c r="BS615" s="34">
        <v>0.99577033487144184</v>
      </c>
      <c r="BT615" s="34">
        <v>0.99570826757857278</v>
      </c>
      <c r="BU615" s="34">
        <v>0.99564620415441618</v>
      </c>
      <c r="BV615" s="34">
        <v>0.99558414459873046</v>
      </c>
      <c r="BW615" s="34">
        <v>0.99552208891127458</v>
      </c>
      <c r="BX615" s="34">
        <v>0.99546003709180764</v>
      </c>
      <c r="BY615" s="34">
        <v>0.99539798914008859</v>
      </c>
      <c r="BZ615" s="34">
        <v>0.99533594505587586</v>
      </c>
      <c r="CA615" s="34">
        <v>0.99527390483892897</v>
      </c>
      <c r="CB615" s="34">
        <v>0.99521186848900656</v>
      </c>
      <c r="CC615" s="34">
        <v>0.99514983600586759</v>
      </c>
      <c r="CD615" s="34">
        <v>0.99508780738927105</v>
      </c>
      <c r="CE615" s="34">
        <v>0.99502578263897612</v>
      </c>
      <c r="CF615" s="34">
        <v>0.99496376175474166</v>
      </c>
      <c r="CG615" s="34">
        <v>0.99490174473632664</v>
      </c>
      <c r="CH615" s="34">
        <v>0.99483973158349004</v>
      </c>
      <c r="CI615" s="34">
        <v>0.99477772229599115</v>
      </c>
      <c r="CJ615" s="34">
        <v>0.99471571687358906</v>
      </c>
      <c r="CK615" s="34">
        <v>0.99465371531604274</v>
      </c>
      <c r="CL615" s="34">
        <v>0.99459171762311116</v>
      </c>
      <c r="CM615" s="34">
        <v>0.9945297237945534</v>
      </c>
      <c r="CN615" s="34">
        <v>0.99446773383012899</v>
      </c>
      <c r="CO615" s="34">
        <v>0.99440574772959678</v>
      </c>
      <c r="CP615" s="34">
        <v>0.99434376549271597</v>
      </c>
      <c r="CQ615" s="34">
        <v>0.99428178711924564</v>
      </c>
      <c r="CR615" s="34">
        <v>0.99418882289425126</v>
      </c>
      <c r="CS615" s="34">
        <v>0.99409586736130684</v>
      </c>
      <c r="CT615" s="34">
        <v>0.99400292051959993</v>
      </c>
      <c r="CU615" s="34">
        <v>0.99390998236831796</v>
      </c>
      <c r="CV615" s="34">
        <v>0.99381705290664812</v>
      </c>
      <c r="CW615" s="34">
        <v>0.99372413213377797</v>
      </c>
      <c r="CX615" s="34">
        <v>0.99363122004889526</v>
      </c>
      <c r="CY615" s="34">
        <v>0.99353831665118764</v>
      </c>
      <c r="CZ615" s="34">
        <v>0.99344542193984309</v>
      </c>
      <c r="DA615" s="34">
        <v>0.99335253591404893</v>
      </c>
      <c r="DB615" s="34">
        <v>0.99325965857299336</v>
      </c>
    </row>
    <row r="616" spans="1:106" x14ac:dyDescent="0.2">
      <c r="A616" s="13">
        <f t="shared" ca="1" si="9"/>
        <v>45132</v>
      </c>
      <c r="B616" s="34">
        <v>1.0000623348172251</v>
      </c>
      <c r="C616" s="34">
        <v>1</v>
      </c>
      <c r="D616" s="34">
        <v>0.99993766906816206</v>
      </c>
      <c r="E616" s="34">
        <v>0.99987534202146944</v>
      </c>
      <c r="F616" s="34">
        <v>0.99981301885967966</v>
      </c>
      <c r="G616" s="34">
        <v>0.99975069958255058</v>
      </c>
      <c r="H616" s="34">
        <v>0.99968838418983996</v>
      </c>
      <c r="I616" s="34">
        <v>0.9996260726813061</v>
      </c>
      <c r="J616" s="34">
        <v>0.99956376505670663</v>
      </c>
      <c r="K616" s="34">
        <v>0.99950146131579942</v>
      </c>
      <c r="L616" s="34">
        <v>0.99943916145834222</v>
      </c>
      <c r="M616" s="34">
        <v>0.99937686548409332</v>
      </c>
      <c r="N616" s="34">
        <v>0.99931457339281049</v>
      </c>
      <c r="O616" s="34">
        <v>0.9992522851842518</v>
      </c>
      <c r="P616" s="34">
        <v>0.99919000085817533</v>
      </c>
      <c r="Q616" s="34">
        <v>0.99912772041433895</v>
      </c>
      <c r="R616" s="34">
        <v>0.99906544385250051</v>
      </c>
      <c r="S616" s="34">
        <v>0.99900317117241821</v>
      </c>
      <c r="T616" s="34">
        <v>0.99894090237385014</v>
      </c>
      <c r="U616" s="34">
        <v>0.99887863745655447</v>
      </c>
      <c r="V616" s="34">
        <v>0.99881637642028875</v>
      </c>
      <c r="W616" s="34">
        <v>0.99875411926481172</v>
      </c>
      <c r="X616" s="34">
        <v>0.99869186598988102</v>
      </c>
      <c r="Y616" s="34">
        <v>0.99862961659525507</v>
      </c>
      <c r="Z616" s="34">
        <v>0.99856737108069182</v>
      </c>
      <c r="AA616" s="34">
        <v>0.99850512944594971</v>
      </c>
      <c r="AB616" s="34">
        <v>0.99844289169078648</v>
      </c>
      <c r="AC616" s="34">
        <v>0.99838065781496055</v>
      </c>
      <c r="AD616" s="34">
        <v>0.9983184278182301</v>
      </c>
      <c r="AE616" s="34">
        <v>0.99825620170035334</v>
      </c>
      <c r="AF616" s="34">
        <v>0.99819397946108868</v>
      </c>
      <c r="AG616" s="34">
        <v>0.99813176110019375</v>
      </c>
      <c r="AH616" s="34">
        <v>0.99806954661742753</v>
      </c>
      <c r="AI616" s="34">
        <v>0.99800733601254787</v>
      </c>
      <c r="AJ616" s="34">
        <v>0.99794512928531343</v>
      </c>
      <c r="AK616" s="34">
        <v>0.99788292643548193</v>
      </c>
      <c r="AL616" s="34">
        <v>0.99782072746281236</v>
      </c>
      <c r="AM616" s="34">
        <v>0.99775853236706247</v>
      </c>
      <c r="AN616" s="34">
        <v>0.99769634114799088</v>
      </c>
      <c r="AO616" s="34">
        <v>0.99763415380535614</v>
      </c>
      <c r="AP616" s="34">
        <v>0.99757197033891631</v>
      </c>
      <c r="AQ616" s="34">
        <v>0.99750979074842983</v>
      </c>
      <c r="AR616" s="34">
        <v>0.99744761503365498</v>
      </c>
      <c r="AS616" s="34">
        <v>0.99738544319435074</v>
      </c>
      <c r="AT616" s="34">
        <v>0.99732327523027486</v>
      </c>
      <c r="AU616" s="34">
        <v>0.99726111114118621</v>
      </c>
      <c r="AV616" s="34">
        <v>0.9971989509268433</v>
      </c>
      <c r="AW616" s="34">
        <v>0.99713679458700422</v>
      </c>
      <c r="AX616" s="34">
        <v>0.99707464212142793</v>
      </c>
      <c r="AY616" s="34">
        <v>0.99701249352987276</v>
      </c>
      <c r="AZ616" s="34">
        <v>0.99695034881209699</v>
      </c>
      <c r="BA616" s="34">
        <v>0.99688820796785971</v>
      </c>
      <c r="BB616" s="34">
        <v>0.99682607099691889</v>
      </c>
      <c r="BC616" s="34">
        <v>0.9967639378990335</v>
      </c>
      <c r="BD616" s="34">
        <v>0.99670180867396196</v>
      </c>
      <c r="BE616" s="34">
        <v>0.99663968332146291</v>
      </c>
      <c r="BF616" s="34">
        <v>0.99657756184129487</v>
      </c>
      <c r="BG616" s="34">
        <v>0.99651544423321681</v>
      </c>
      <c r="BH616" s="34">
        <v>0.99645333049698681</v>
      </c>
      <c r="BI616" s="34">
        <v>0.99639122063236407</v>
      </c>
      <c r="BJ616" s="34">
        <v>0.99632911463910701</v>
      </c>
      <c r="BK616" s="34">
        <v>0.99626701251697447</v>
      </c>
      <c r="BL616" s="34">
        <v>0.99620491426572511</v>
      </c>
      <c r="BM616" s="34">
        <v>0.99614281988511755</v>
      </c>
      <c r="BN616" s="34">
        <v>0.99608072937491055</v>
      </c>
      <c r="BO616" s="34">
        <v>0.99601864273486307</v>
      </c>
      <c r="BP616" s="34">
        <v>0.99595655996473353</v>
      </c>
      <c r="BQ616" s="34">
        <v>0.99589448106428102</v>
      </c>
      <c r="BR616" s="34">
        <v>0.99583240603326406</v>
      </c>
      <c r="BS616" s="34">
        <v>0.99577033487144184</v>
      </c>
      <c r="BT616" s="34">
        <v>0.99570826757857278</v>
      </c>
      <c r="BU616" s="34">
        <v>0.99564620415441618</v>
      </c>
      <c r="BV616" s="34">
        <v>0.99558414459873046</v>
      </c>
      <c r="BW616" s="34">
        <v>0.99552208891127458</v>
      </c>
      <c r="BX616" s="34">
        <v>0.99546003709180764</v>
      </c>
      <c r="BY616" s="34">
        <v>0.99539798914008859</v>
      </c>
      <c r="BZ616" s="34">
        <v>0.99533594505587586</v>
      </c>
      <c r="CA616" s="34">
        <v>0.99527390483892897</v>
      </c>
      <c r="CB616" s="34">
        <v>0.99521186848900656</v>
      </c>
      <c r="CC616" s="34">
        <v>0.99514983600586759</v>
      </c>
      <c r="CD616" s="34">
        <v>0.99508780738927105</v>
      </c>
      <c r="CE616" s="34">
        <v>0.99502578263897612</v>
      </c>
      <c r="CF616" s="34">
        <v>0.99496376175474166</v>
      </c>
      <c r="CG616" s="34">
        <v>0.99490174473632664</v>
      </c>
      <c r="CH616" s="34">
        <v>0.99483973158349004</v>
      </c>
      <c r="CI616" s="34">
        <v>0.99477772229599115</v>
      </c>
      <c r="CJ616" s="34">
        <v>0.99471571687358906</v>
      </c>
      <c r="CK616" s="34">
        <v>0.99465371531604274</v>
      </c>
      <c r="CL616" s="34">
        <v>0.99459171762311116</v>
      </c>
      <c r="CM616" s="34">
        <v>0.9945297237945534</v>
      </c>
      <c r="CN616" s="34">
        <v>0.99446773383012899</v>
      </c>
      <c r="CO616" s="34">
        <v>0.99440574772959678</v>
      </c>
      <c r="CP616" s="34">
        <v>0.99434376549271597</v>
      </c>
      <c r="CQ616" s="34">
        <v>0.99428178711924564</v>
      </c>
      <c r="CR616" s="34">
        <v>0.99418882289425126</v>
      </c>
      <c r="CS616" s="34">
        <v>0.99409586736130684</v>
      </c>
      <c r="CT616" s="34">
        <v>0.99400292051959993</v>
      </c>
      <c r="CU616" s="34">
        <v>0.99390998236831796</v>
      </c>
      <c r="CV616" s="34">
        <v>0.99381705290664812</v>
      </c>
      <c r="CW616" s="34">
        <v>0.99372413213377797</v>
      </c>
      <c r="CX616" s="34">
        <v>0.99363122004889526</v>
      </c>
      <c r="CY616" s="34">
        <v>0.99353831665118764</v>
      </c>
      <c r="CZ616" s="34">
        <v>0.99344542193984309</v>
      </c>
      <c r="DA616" s="34">
        <v>0.99335253591404893</v>
      </c>
      <c r="DB616" s="34">
        <v>0.99325965857299336</v>
      </c>
    </row>
    <row r="617" spans="1:106" x14ac:dyDescent="0.2">
      <c r="A617" s="13">
        <f t="shared" ca="1" si="9"/>
        <v>45133</v>
      </c>
      <c r="B617" s="34">
        <v>1.0000623348172251</v>
      </c>
      <c r="C617" s="34">
        <v>1</v>
      </c>
      <c r="D617" s="34">
        <v>0.99993766906816206</v>
      </c>
      <c r="E617" s="34">
        <v>0.99987534202146944</v>
      </c>
      <c r="F617" s="34">
        <v>0.99981301885967966</v>
      </c>
      <c r="G617" s="34">
        <v>0.99975069958255058</v>
      </c>
      <c r="H617" s="34">
        <v>0.99968838418983996</v>
      </c>
      <c r="I617" s="34">
        <v>0.9996260726813061</v>
      </c>
      <c r="J617" s="34">
        <v>0.99956376505670663</v>
      </c>
      <c r="K617" s="34">
        <v>0.99950146131579942</v>
      </c>
      <c r="L617" s="34">
        <v>0.99943916145834222</v>
      </c>
      <c r="M617" s="34">
        <v>0.99937686548409332</v>
      </c>
      <c r="N617" s="34">
        <v>0.99931457339281049</v>
      </c>
      <c r="O617" s="34">
        <v>0.9992522851842518</v>
      </c>
      <c r="P617" s="34">
        <v>0.99919000085817533</v>
      </c>
      <c r="Q617" s="34">
        <v>0.99912772041433895</v>
      </c>
      <c r="R617" s="34">
        <v>0.99906544385250051</v>
      </c>
      <c r="S617" s="34">
        <v>0.99900317117241821</v>
      </c>
      <c r="T617" s="34">
        <v>0.99894090237385014</v>
      </c>
      <c r="U617" s="34">
        <v>0.99887863745655447</v>
      </c>
      <c r="V617" s="34">
        <v>0.99881637642028875</v>
      </c>
      <c r="W617" s="34">
        <v>0.99875411926481172</v>
      </c>
      <c r="X617" s="34">
        <v>0.99869186598988102</v>
      </c>
      <c r="Y617" s="34">
        <v>0.99862961659525507</v>
      </c>
      <c r="Z617" s="34">
        <v>0.99856737108069182</v>
      </c>
      <c r="AA617" s="34">
        <v>0.99850512944594971</v>
      </c>
      <c r="AB617" s="34">
        <v>0.99844289169078648</v>
      </c>
      <c r="AC617" s="34">
        <v>0.99838065781496055</v>
      </c>
      <c r="AD617" s="34">
        <v>0.9983184278182301</v>
      </c>
      <c r="AE617" s="34">
        <v>0.99825620170035334</v>
      </c>
      <c r="AF617" s="34">
        <v>0.99819397946108868</v>
      </c>
      <c r="AG617" s="34">
        <v>0.99813176110019375</v>
      </c>
      <c r="AH617" s="34">
        <v>0.99806954661742753</v>
      </c>
      <c r="AI617" s="34">
        <v>0.99800733601254787</v>
      </c>
      <c r="AJ617" s="34">
        <v>0.99794512928531343</v>
      </c>
      <c r="AK617" s="34">
        <v>0.99788292643548193</v>
      </c>
      <c r="AL617" s="34">
        <v>0.99782072746281236</v>
      </c>
      <c r="AM617" s="34">
        <v>0.99775853236706247</v>
      </c>
      <c r="AN617" s="34">
        <v>0.99769634114799088</v>
      </c>
      <c r="AO617" s="34">
        <v>0.99763415380535614</v>
      </c>
      <c r="AP617" s="34">
        <v>0.99757197033891631</v>
      </c>
      <c r="AQ617" s="34">
        <v>0.99750979074842983</v>
      </c>
      <c r="AR617" s="34">
        <v>0.99744761503365498</v>
      </c>
      <c r="AS617" s="34">
        <v>0.99738544319435074</v>
      </c>
      <c r="AT617" s="34">
        <v>0.99732327523027486</v>
      </c>
      <c r="AU617" s="34">
        <v>0.99726111114118621</v>
      </c>
      <c r="AV617" s="34">
        <v>0.9971989509268433</v>
      </c>
      <c r="AW617" s="34">
        <v>0.99713679458700422</v>
      </c>
      <c r="AX617" s="34">
        <v>0.99707464212142793</v>
      </c>
      <c r="AY617" s="34">
        <v>0.99701249352987276</v>
      </c>
      <c r="AZ617" s="34">
        <v>0.99695034881209699</v>
      </c>
      <c r="BA617" s="34">
        <v>0.99688820796785971</v>
      </c>
      <c r="BB617" s="34">
        <v>0.99682607099691889</v>
      </c>
      <c r="BC617" s="34">
        <v>0.9967639378990335</v>
      </c>
      <c r="BD617" s="34">
        <v>0.99670180867396196</v>
      </c>
      <c r="BE617" s="34">
        <v>0.99663968332146291</v>
      </c>
      <c r="BF617" s="34">
        <v>0.99657756184129487</v>
      </c>
      <c r="BG617" s="34">
        <v>0.99651544423321681</v>
      </c>
      <c r="BH617" s="34">
        <v>0.99645333049698681</v>
      </c>
      <c r="BI617" s="34">
        <v>0.99639122063236407</v>
      </c>
      <c r="BJ617" s="34">
        <v>0.99632911463910701</v>
      </c>
      <c r="BK617" s="34">
        <v>0.99626701251697447</v>
      </c>
      <c r="BL617" s="34">
        <v>0.99620491426572511</v>
      </c>
      <c r="BM617" s="34">
        <v>0.99614281988511755</v>
      </c>
      <c r="BN617" s="34">
        <v>0.99608072937491055</v>
      </c>
      <c r="BO617" s="34">
        <v>0.99601864273486307</v>
      </c>
      <c r="BP617" s="34">
        <v>0.99595655996473353</v>
      </c>
      <c r="BQ617" s="34">
        <v>0.99589448106428102</v>
      </c>
      <c r="BR617" s="34">
        <v>0.99583240603326406</v>
      </c>
      <c r="BS617" s="34">
        <v>0.99577033487144184</v>
      </c>
      <c r="BT617" s="34">
        <v>0.99570826757857278</v>
      </c>
      <c r="BU617" s="34">
        <v>0.99564620415441618</v>
      </c>
      <c r="BV617" s="34">
        <v>0.99558414459873046</v>
      </c>
      <c r="BW617" s="34">
        <v>0.99552208891127458</v>
      </c>
      <c r="BX617" s="34">
        <v>0.99546003709180764</v>
      </c>
      <c r="BY617" s="34">
        <v>0.99539798914008859</v>
      </c>
      <c r="BZ617" s="34">
        <v>0.99533594505587586</v>
      </c>
      <c r="CA617" s="34">
        <v>0.99527390483892897</v>
      </c>
      <c r="CB617" s="34">
        <v>0.99521186848900656</v>
      </c>
      <c r="CC617" s="34">
        <v>0.99514983600586759</v>
      </c>
      <c r="CD617" s="34">
        <v>0.99508780738927105</v>
      </c>
      <c r="CE617" s="34">
        <v>0.99502578263897612</v>
      </c>
      <c r="CF617" s="34">
        <v>0.99496376175474166</v>
      </c>
      <c r="CG617" s="34">
        <v>0.99490174473632664</v>
      </c>
      <c r="CH617" s="34">
        <v>0.99483973158349004</v>
      </c>
      <c r="CI617" s="34">
        <v>0.99477772229599115</v>
      </c>
      <c r="CJ617" s="34">
        <v>0.99471571687358906</v>
      </c>
      <c r="CK617" s="34">
        <v>0.99465371531604274</v>
      </c>
      <c r="CL617" s="34">
        <v>0.99459171762311116</v>
      </c>
      <c r="CM617" s="34">
        <v>0.9945297237945534</v>
      </c>
      <c r="CN617" s="34">
        <v>0.99446773383012899</v>
      </c>
      <c r="CO617" s="34">
        <v>0.99440574772959678</v>
      </c>
      <c r="CP617" s="34">
        <v>0.99434376549271597</v>
      </c>
      <c r="CQ617" s="34">
        <v>0.99428178711924564</v>
      </c>
      <c r="CR617" s="34">
        <v>0.99418882289425126</v>
      </c>
      <c r="CS617" s="34">
        <v>0.99409586736130684</v>
      </c>
      <c r="CT617" s="34">
        <v>0.99400292051959993</v>
      </c>
      <c r="CU617" s="34">
        <v>0.99390998236831796</v>
      </c>
      <c r="CV617" s="34">
        <v>0.99381705290664812</v>
      </c>
      <c r="CW617" s="34">
        <v>0.99372413213377797</v>
      </c>
      <c r="CX617" s="34">
        <v>0.99363122004889526</v>
      </c>
      <c r="CY617" s="34">
        <v>0.99353831665118764</v>
      </c>
      <c r="CZ617" s="34">
        <v>0.99344542193984309</v>
      </c>
      <c r="DA617" s="34">
        <v>0.99335253591404893</v>
      </c>
      <c r="DB617" s="34">
        <v>0.99325965857299336</v>
      </c>
    </row>
    <row r="618" spans="1:106" x14ac:dyDescent="0.2">
      <c r="A618" s="13">
        <f t="shared" ca="1" si="9"/>
        <v>45134</v>
      </c>
      <c r="B618" s="34">
        <v>1.0000623348172251</v>
      </c>
      <c r="C618" s="34">
        <v>1</v>
      </c>
      <c r="D618" s="34">
        <v>0.99993766906816206</v>
      </c>
      <c r="E618" s="34">
        <v>0.99987534202146944</v>
      </c>
      <c r="F618" s="34">
        <v>0.99981301885967966</v>
      </c>
      <c r="G618" s="34">
        <v>0.99975069958255058</v>
      </c>
      <c r="H618" s="34">
        <v>0.99968838418983996</v>
      </c>
      <c r="I618" s="34">
        <v>0.9996260726813061</v>
      </c>
      <c r="J618" s="34">
        <v>0.99956376505670663</v>
      </c>
      <c r="K618" s="34">
        <v>0.99950146131579942</v>
      </c>
      <c r="L618" s="34">
        <v>0.99943916145834222</v>
      </c>
      <c r="M618" s="34">
        <v>0.99937686548409332</v>
      </c>
      <c r="N618" s="34">
        <v>0.99931457339281049</v>
      </c>
      <c r="O618" s="34">
        <v>0.9992522851842518</v>
      </c>
      <c r="P618" s="34">
        <v>0.99919000085817533</v>
      </c>
      <c r="Q618" s="34">
        <v>0.99912772041433895</v>
      </c>
      <c r="R618" s="34">
        <v>0.99906544385250051</v>
      </c>
      <c r="S618" s="34">
        <v>0.99900317117241821</v>
      </c>
      <c r="T618" s="34">
        <v>0.99894090237385014</v>
      </c>
      <c r="U618" s="34">
        <v>0.99887863745655447</v>
      </c>
      <c r="V618" s="34">
        <v>0.99881637642028875</v>
      </c>
      <c r="W618" s="34">
        <v>0.99875411926481172</v>
      </c>
      <c r="X618" s="34">
        <v>0.99869186598988102</v>
      </c>
      <c r="Y618" s="34">
        <v>0.99862961659525507</v>
      </c>
      <c r="Z618" s="34">
        <v>0.99856737108069182</v>
      </c>
      <c r="AA618" s="34">
        <v>0.99850512944594971</v>
      </c>
      <c r="AB618" s="34">
        <v>0.99844289169078648</v>
      </c>
      <c r="AC618" s="34">
        <v>0.99838065781496055</v>
      </c>
      <c r="AD618" s="34">
        <v>0.9983184278182301</v>
      </c>
      <c r="AE618" s="34">
        <v>0.99825620170035334</v>
      </c>
      <c r="AF618" s="34">
        <v>0.99819397946108868</v>
      </c>
      <c r="AG618" s="34">
        <v>0.99813176110019375</v>
      </c>
      <c r="AH618" s="34">
        <v>0.99806954661742753</v>
      </c>
      <c r="AI618" s="34">
        <v>0.99800733601254787</v>
      </c>
      <c r="AJ618" s="34">
        <v>0.99794512928531343</v>
      </c>
      <c r="AK618" s="34">
        <v>0.99788292643548193</v>
      </c>
      <c r="AL618" s="34">
        <v>0.99782072746281236</v>
      </c>
      <c r="AM618" s="34">
        <v>0.99775853236706247</v>
      </c>
      <c r="AN618" s="34">
        <v>0.99769634114799088</v>
      </c>
      <c r="AO618" s="34">
        <v>0.99763415380535614</v>
      </c>
      <c r="AP618" s="34">
        <v>0.99757197033891631</v>
      </c>
      <c r="AQ618" s="34">
        <v>0.99750979074842983</v>
      </c>
      <c r="AR618" s="34">
        <v>0.99744761503365498</v>
      </c>
      <c r="AS618" s="34">
        <v>0.99738544319435074</v>
      </c>
      <c r="AT618" s="34">
        <v>0.99732327523027486</v>
      </c>
      <c r="AU618" s="34">
        <v>0.99726111114118621</v>
      </c>
      <c r="AV618" s="34">
        <v>0.9971989509268433</v>
      </c>
      <c r="AW618" s="34">
        <v>0.99713679458700422</v>
      </c>
      <c r="AX618" s="34">
        <v>0.99707464212142793</v>
      </c>
      <c r="AY618" s="34">
        <v>0.99701249352987276</v>
      </c>
      <c r="AZ618" s="34">
        <v>0.99695034881209699</v>
      </c>
      <c r="BA618" s="34">
        <v>0.99688820796785971</v>
      </c>
      <c r="BB618" s="34">
        <v>0.99682607099691889</v>
      </c>
      <c r="BC618" s="34">
        <v>0.9967639378990335</v>
      </c>
      <c r="BD618" s="34">
        <v>0.99670180867396196</v>
      </c>
      <c r="BE618" s="34">
        <v>0.99663968332146291</v>
      </c>
      <c r="BF618" s="34">
        <v>0.99657756184129487</v>
      </c>
      <c r="BG618" s="34">
        <v>0.99651544423321681</v>
      </c>
      <c r="BH618" s="34">
        <v>0.99645333049698681</v>
      </c>
      <c r="BI618" s="34">
        <v>0.99639122063236407</v>
      </c>
      <c r="BJ618" s="34">
        <v>0.99632911463910701</v>
      </c>
      <c r="BK618" s="34">
        <v>0.99626701251697447</v>
      </c>
      <c r="BL618" s="34">
        <v>0.99620491426572511</v>
      </c>
      <c r="BM618" s="34">
        <v>0.99614281988511755</v>
      </c>
      <c r="BN618" s="34">
        <v>0.99608072937491055</v>
      </c>
      <c r="BO618" s="34">
        <v>0.99601864273486307</v>
      </c>
      <c r="BP618" s="34">
        <v>0.99595655996473353</v>
      </c>
      <c r="BQ618" s="34">
        <v>0.99589448106428102</v>
      </c>
      <c r="BR618" s="34">
        <v>0.99583240603326406</v>
      </c>
      <c r="BS618" s="34">
        <v>0.99577033487144184</v>
      </c>
      <c r="BT618" s="34">
        <v>0.99570826757857278</v>
      </c>
      <c r="BU618" s="34">
        <v>0.99564620415441618</v>
      </c>
      <c r="BV618" s="34">
        <v>0.99558414459873046</v>
      </c>
      <c r="BW618" s="34">
        <v>0.99552208891127458</v>
      </c>
      <c r="BX618" s="34">
        <v>0.99546003709180764</v>
      </c>
      <c r="BY618" s="34">
        <v>0.99539798914008859</v>
      </c>
      <c r="BZ618" s="34">
        <v>0.99533594505587586</v>
      </c>
      <c r="CA618" s="34">
        <v>0.99527390483892897</v>
      </c>
      <c r="CB618" s="34">
        <v>0.99521186848900656</v>
      </c>
      <c r="CC618" s="34">
        <v>0.99514983600586759</v>
      </c>
      <c r="CD618" s="34">
        <v>0.99508780738927105</v>
      </c>
      <c r="CE618" s="34">
        <v>0.99502578263897612</v>
      </c>
      <c r="CF618" s="34">
        <v>0.99496376175474166</v>
      </c>
      <c r="CG618" s="34">
        <v>0.99490174473632664</v>
      </c>
      <c r="CH618" s="34">
        <v>0.99483973158349004</v>
      </c>
      <c r="CI618" s="34">
        <v>0.99477772229599115</v>
      </c>
      <c r="CJ618" s="34">
        <v>0.99471571687358906</v>
      </c>
      <c r="CK618" s="34">
        <v>0.99465371531604274</v>
      </c>
      <c r="CL618" s="34">
        <v>0.99459171762311116</v>
      </c>
      <c r="CM618" s="34">
        <v>0.9945297237945534</v>
      </c>
      <c r="CN618" s="34">
        <v>0.99446773383012899</v>
      </c>
      <c r="CO618" s="34">
        <v>0.99440574772959678</v>
      </c>
      <c r="CP618" s="34">
        <v>0.99434376549271597</v>
      </c>
      <c r="CQ618" s="34">
        <v>0.99428178711924564</v>
      </c>
      <c r="CR618" s="34">
        <v>0.99418882289425126</v>
      </c>
      <c r="CS618" s="34">
        <v>0.99409586736130684</v>
      </c>
      <c r="CT618" s="34">
        <v>0.99400292051959993</v>
      </c>
      <c r="CU618" s="34">
        <v>0.99390998236831796</v>
      </c>
      <c r="CV618" s="34">
        <v>0.99381705290664812</v>
      </c>
      <c r="CW618" s="34">
        <v>0.99372413213377797</v>
      </c>
      <c r="CX618" s="34">
        <v>0.99363122004889526</v>
      </c>
      <c r="CY618" s="34">
        <v>0.99353831665118764</v>
      </c>
      <c r="CZ618" s="34">
        <v>0.99344542193984309</v>
      </c>
      <c r="DA618" s="34">
        <v>0.99335253591404893</v>
      </c>
      <c r="DB618" s="34">
        <v>0.99325965857299336</v>
      </c>
    </row>
    <row r="619" spans="1:106" x14ac:dyDescent="0.2">
      <c r="A619" s="13">
        <f t="shared" ca="1" si="9"/>
        <v>45135</v>
      </c>
      <c r="B619" s="34">
        <v>1.0000623348172251</v>
      </c>
      <c r="C619" s="34">
        <v>1</v>
      </c>
      <c r="D619" s="34">
        <v>0.99993766906816206</v>
      </c>
      <c r="E619" s="34">
        <v>0.99987534202146944</v>
      </c>
      <c r="F619" s="34">
        <v>0.99981301885967966</v>
      </c>
      <c r="G619" s="34">
        <v>0.99975069958255058</v>
      </c>
      <c r="H619" s="34">
        <v>0.99968838418983996</v>
      </c>
      <c r="I619" s="34">
        <v>0.9996260726813061</v>
      </c>
      <c r="J619" s="34">
        <v>0.99956376505670663</v>
      </c>
      <c r="K619" s="34">
        <v>0.99950146131579942</v>
      </c>
      <c r="L619" s="34">
        <v>0.99943916145834222</v>
      </c>
      <c r="M619" s="34">
        <v>0.99937686548409332</v>
      </c>
      <c r="N619" s="34">
        <v>0.99931457339281049</v>
      </c>
      <c r="O619" s="34">
        <v>0.9992522851842518</v>
      </c>
      <c r="P619" s="34">
        <v>0.99919000085817533</v>
      </c>
      <c r="Q619" s="34">
        <v>0.99912772041433895</v>
      </c>
      <c r="R619" s="34">
        <v>0.99906544385250051</v>
      </c>
      <c r="S619" s="34">
        <v>0.99900317117241821</v>
      </c>
      <c r="T619" s="34">
        <v>0.99894090237385014</v>
      </c>
      <c r="U619" s="34">
        <v>0.99887863745655447</v>
      </c>
      <c r="V619" s="34">
        <v>0.99881637642028875</v>
      </c>
      <c r="W619" s="34">
        <v>0.99875411926481172</v>
      </c>
      <c r="X619" s="34">
        <v>0.99869186598988102</v>
      </c>
      <c r="Y619" s="34">
        <v>0.99862961659525507</v>
      </c>
      <c r="Z619" s="34">
        <v>0.99856737108069182</v>
      </c>
      <c r="AA619" s="34">
        <v>0.99850512944594971</v>
      </c>
      <c r="AB619" s="34">
        <v>0.99844289169078648</v>
      </c>
      <c r="AC619" s="34">
        <v>0.99838065781496055</v>
      </c>
      <c r="AD619" s="34">
        <v>0.9983184278182301</v>
      </c>
      <c r="AE619" s="34">
        <v>0.99825620170035334</v>
      </c>
      <c r="AF619" s="34">
        <v>0.99819397946108868</v>
      </c>
      <c r="AG619" s="34">
        <v>0.99813176110019375</v>
      </c>
      <c r="AH619" s="34">
        <v>0.99806954661742753</v>
      </c>
      <c r="AI619" s="34">
        <v>0.99800733601254787</v>
      </c>
      <c r="AJ619" s="34">
        <v>0.99794512928531343</v>
      </c>
      <c r="AK619" s="34">
        <v>0.99788292643548193</v>
      </c>
      <c r="AL619" s="34">
        <v>0.99782072746281236</v>
      </c>
      <c r="AM619" s="34">
        <v>0.99775853236706247</v>
      </c>
      <c r="AN619" s="34">
        <v>0.99769634114799088</v>
      </c>
      <c r="AO619" s="34">
        <v>0.99763415380535614</v>
      </c>
      <c r="AP619" s="34">
        <v>0.99757197033891631</v>
      </c>
      <c r="AQ619" s="34">
        <v>0.99750979074842983</v>
      </c>
      <c r="AR619" s="34">
        <v>0.99744761503365498</v>
      </c>
      <c r="AS619" s="34">
        <v>0.99738544319435074</v>
      </c>
      <c r="AT619" s="34">
        <v>0.99732327523027486</v>
      </c>
      <c r="AU619" s="34">
        <v>0.99726111114118621</v>
      </c>
      <c r="AV619" s="34">
        <v>0.9971989509268433</v>
      </c>
      <c r="AW619" s="34">
        <v>0.99713679458700422</v>
      </c>
      <c r="AX619" s="34">
        <v>0.99707464212142793</v>
      </c>
      <c r="AY619" s="34">
        <v>0.99701249352987276</v>
      </c>
      <c r="AZ619" s="34">
        <v>0.99695034881209699</v>
      </c>
      <c r="BA619" s="34">
        <v>0.99688820796785971</v>
      </c>
      <c r="BB619" s="34">
        <v>0.99682607099691889</v>
      </c>
      <c r="BC619" s="34">
        <v>0.9967639378990335</v>
      </c>
      <c r="BD619" s="34">
        <v>0.99670180867396196</v>
      </c>
      <c r="BE619" s="34">
        <v>0.99663968332146291</v>
      </c>
      <c r="BF619" s="34">
        <v>0.99657756184129487</v>
      </c>
      <c r="BG619" s="34">
        <v>0.99651544423321681</v>
      </c>
      <c r="BH619" s="34">
        <v>0.99645333049698681</v>
      </c>
      <c r="BI619" s="34">
        <v>0.99639122063236407</v>
      </c>
      <c r="BJ619" s="34">
        <v>0.99632911463910701</v>
      </c>
      <c r="BK619" s="34">
        <v>0.99626701251697447</v>
      </c>
      <c r="BL619" s="34">
        <v>0.99620491426572511</v>
      </c>
      <c r="BM619" s="34">
        <v>0.99614281988511755</v>
      </c>
      <c r="BN619" s="34">
        <v>0.99608072937491055</v>
      </c>
      <c r="BO619" s="34">
        <v>0.99601864273486307</v>
      </c>
      <c r="BP619" s="34">
        <v>0.99595655996473353</v>
      </c>
      <c r="BQ619" s="34">
        <v>0.99589448106428102</v>
      </c>
      <c r="BR619" s="34">
        <v>0.99583240603326406</v>
      </c>
      <c r="BS619" s="34">
        <v>0.99577033487144184</v>
      </c>
      <c r="BT619" s="34">
        <v>0.99570826757857278</v>
      </c>
      <c r="BU619" s="34">
        <v>0.99564620415441618</v>
      </c>
      <c r="BV619" s="34">
        <v>0.99558414459873046</v>
      </c>
      <c r="BW619" s="34">
        <v>0.99552208891127458</v>
      </c>
      <c r="BX619" s="34">
        <v>0.99546003709180764</v>
      </c>
      <c r="BY619" s="34">
        <v>0.99539798914008859</v>
      </c>
      <c r="BZ619" s="34">
        <v>0.99533594505587586</v>
      </c>
      <c r="CA619" s="34">
        <v>0.99527390483892897</v>
      </c>
      <c r="CB619" s="34">
        <v>0.99521186848900656</v>
      </c>
      <c r="CC619" s="34">
        <v>0.99514983600586759</v>
      </c>
      <c r="CD619" s="34">
        <v>0.99508780738927105</v>
      </c>
      <c r="CE619" s="34">
        <v>0.99502578263897612</v>
      </c>
      <c r="CF619" s="34">
        <v>0.99496376175474166</v>
      </c>
      <c r="CG619" s="34">
        <v>0.99490174473632664</v>
      </c>
      <c r="CH619" s="34">
        <v>0.99483973158349004</v>
      </c>
      <c r="CI619" s="34">
        <v>0.99477772229599115</v>
      </c>
      <c r="CJ619" s="34">
        <v>0.99471571687358906</v>
      </c>
      <c r="CK619" s="34">
        <v>0.99465371531604274</v>
      </c>
      <c r="CL619" s="34">
        <v>0.99459171762311116</v>
      </c>
      <c r="CM619" s="34">
        <v>0.9945297237945534</v>
      </c>
      <c r="CN619" s="34">
        <v>0.99446773383012899</v>
      </c>
      <c r="CO619" s="34">
        <v>0.99440574772959678</v>
      </c>
      <c r="CP619" s="34">
        <v>0.99434376549271597</v>
      </c>
      <c r="CQ619" s="34">
        <v>0.99428178711924564</v>
      </c>
      <c r="CR619" s="34">
        <v>0.99418882289425126</v>
      </c>
      <c r="CS619" s="34">
        <v>0.99409586736130684</v>
      </c>
      <c r="CT619" s="34">
        <v>0.99400292051959993</v>
      </c>
      <c r="CU619" s="34">
        <v>0.99390998236831796</v>
      </c>
      <c r="CV619" s="34">
        <v>0.99381705290664812</v>
      </c>
      <c r="CW619" s="34">
        <v>0.99372413213377797</v>
      </c>
      <c r="CX619" s="34">
        <v>0.99363122004889526</v>
      </c>
      <c r="CY619" s="34">
        <v>0.99353831665118764</v>
      </c>
      <c r="CZ619" s="34">
        <v>0.99344542193984309</v>
      </c>
      <c r="DA619" s="34">
        <v>0.99335253591404893</v>
      </c>
      <c r="DB619" s="34">
        <v>0.99325965857299336</v>
      </c>
    </row>
    <row r="620" spans="1:106" x14ac:dyDescent="0.2">
      <c r="A620" s="13">
        <f t="shared" ca="1" si="9"/>
        <v>45138</v>
      </c>
      <c r="B620" s="34">
        <v>1.0000623348172251</v>
      </c>
      <c r="C620" s="34">
        <v>1</v>
      </c>
      <c r="D620" s="34">
        <v>0.99993766906816206</v>
      </c>
      <c r="E620" s="34">
        <v>0.99987534202146944</v>
      </c>
      <c r="F620" s="34">
        <v>0.99981301885967966</v>
      </c>
      <c r="G620" s="34">
        <v>0.99975069958255058</v>
      </c>
      <c r="H620" s="34">
        <v>0.99968838418983996</v>
      </c>
      <c r="I620" s="34">
        <v>0.9996260726813061</v>
      </c>
      <c r="J620" s="34">
        <v>0.99956376505670663</v>
      </c>
      <c r="K620" s="34">
        <v>0.99950146131579942</v>
      </c>
      <c r="L620" s="34">
        <v>0.99943916145834222</v>
      </c>
      <c r="M620" s="34">
        <v>0.99937686548409332</v>
      </c>
      <c r="N620" s="34">
        <v>0.99931457339281049</v>
      </c>
      <c r="O620" s="34">
        <v>0.9992522851842518</v>
      </c>
      <c r="P620" s="34">
        <v>0.99919000085817533</v>
      </c>
      <c r="Q620" s="34">
        <v>0.99912772041433895</v>
      </c>
      <c r="R620" s="34">
        <v>0.99906544385250051</v>
      </c>
      <c r="S620" s="34">
        <v>0.99900317117241821</v>
      </c>
      <c r="T620" s="34">
        <v>0.99894090237385014</v>
      </c>
      <c r="U620" s="34">
        <v>0.99887863745655447</v>
      </c>
      <c r="V620" s="34">
        <v>0.99881637642028875</v>
      </c>
      <c r="W620" s="34">
        <v>0.99875411926481172</v>
      </c>
      <c r="X620" s="34">
        <v>0.99869186598988102</v>
      </c>
      <c r="Y620" s="34">
        <v>0.99862961659525507</v>
      </c>
      <c r="Z620" s="34">
        <v>0.99856737108069182</v>
      </c>
      <c r="AA620" s="34">
        <v>0.99850512944594971</v>
      </c>
      <c r="AB620" s="34">
        <v>0.99844289169078648</v>
      </c>
      <c r="AC620" s="34">
        <v>0.99838065781496055</v>
      </c>
      <c r="AD620" s="34">
        <v>0.9983184278182301</v>
      </c>
      <c r="AE620" s="34">
        <v>0.99825620170035334</v>
      </c>
      <c r="AF620" s="34">
        <v>0.99819397946108868</v>
      </c>
      <c r="AG620" s="34">
        <v>0.99813176110019375</v>
      </c>
      <c r="AH620" s="34">
        <v>0.99806954661742753</v>
      </c>
      <c r="AI620" s="34">
        <v>0.99800733601254787</v>
      </c>
      <c r="AJ620" s="34">
        <v>0.99794512928531343</v>
      </c>
      <c r="AK620" s="34">
        <v>0.99788292643548193</v>
      </c>
      <c r="AL620" s="34">
        <v>0.99782072746281236</v>
      </c>
      <c r="AM620" s="34">
        <v>0.99775853236706247</v>
      </c>
      <c r="AN620" s="34">
        <v>0.99769634114799088</v>
      </c>
      <c r="AO620" s="34">
        <v>0.99763415380535614</v>
      </c>
      <c r="AP620" s="34">
        <v>0.99757197033891631</v>
      </c>
      <c r="AQ620" s="34">
        <v>0.99750979074842983</v>
      </c>
      <c r="AR620" s="34">
        <v>0.99744761503365498</v>
      </c>
      <c r="AS620" s="34">
        <v>0.99738544319435074</v>
      </c>
      <c r="AT620" s="34">
        <v>0.99732327523027486</v>
      </c>
      <c r="AU620" s="34">
        <v>0.99726111114118621</v>
      </c>
      <c r="AV620" s="34">
        <v>0.9971989509268433</v>
      </c>
      <c r="AW620" s="34">
        <v>0.99713679458700422</v>
      </c>
      <c r="AX620" s="34">
        <v>0.99707464212142793</v>
      </c>
      <c r="AY620" s="34">
        <v>0.99701249352987276</v>
      </c>
      <c r="AZ620" s="34">
        <v>0.99695034881209699</v>
      </c>
      <c r="BA620" s="34">
        <v>0.99688820796785971</v>
      </c>
      <c r="BB620" s="34">
        <v>0.99682607099691889</v>
      </c>
      <c r="BC620" s="34">
        <v>0.9967639378990335</v>
      </c>
      <c r="BD620" s="34">
        <v>0.99670180867396196</v>
      </c>
      <c r="BE620" s="34">
        <v>0.99663968332146291</v>
      </c>
      <c r="BF620" s="34">
        <v>0.99657756184129487</v>
      </c>
      <c r="BG620" s="34">
        <v>0.99651544423321681</v>
      </c>
      <c r="BH620" s="34">
        <v>0.99645333049698681</v>
      </c>
      <c r="BI620" s="34">
        <v>0.99639122063236407</v>
      </c>
      <c r="BJ620" s="34">
        <v>0.99632911463910701</v>
      </c>
      <c r="BK620" s="34">
        <v>0.99626701251697447</v>
      </c>
      <c r="BL620" s="34">
        <v>0.99620491426572511</v>
      </c>
      <c r="BM620" s="34">
        <v>0.99614281988511755</v>
      </c>
      <c r="BN620" s="34">
        <v>0.99608072937491055</v>
      </c>
      <c r="BO620" s="34">
        <v>0.99601864273486307</v>
      </c>
      <c r="BP620" s="34">
        <v>0.99595655996473353</v>
      </c>
      <c r="BQ620" s="34">
        <v>0.99589448106428102</v>
      </c>
      <c r="BR620" s="34">
        <v>0.99583240603326406</v>
      </c>
      <c r="BS620" s="34">
        <v>0.99577033487144184</v>
      </c>
      <c r="BT620" s="34">
        <v>0.99570826757857278</v>
      </c>
      <c r="BU620" s="34">
        <v>0.99564620415441618</v>
      </c>
      <c r="BV620" s="34">
        <v>0.99558414459873046</v>
      </c>
      <c r="BW620" s="34">
        <v>0.99552208891127458</v>
      </c>
      <c r="BX620" s="34">
        <v>0.99546003709180764</v>
      </c>
      <c r="BY620" s="34">
        <v>0.99539798914008859</v>
      </c>
      <c r="BZ620" s="34">
        <v>0.99533594505587586</v>
      </c>
      <c r="CA620" s="34">
        <v>0.99527390483892897</v>
      </c>
      <c r="CB620" s="34">
        <v>0.99521186848900656</v>
      </c>
      <c r="CC620" s="34">
        <v>0.99514983600586759</v>
      </c>
      <c r="CD620" s="34">
        <v>0.99508780738927105</v>
      </c>
      <c r="CE620" s="34">
        <v>0.99502578263897612</v>
      </c>
      <c r="CF620" s="34">
        <v>0.99496376175474166</v>
      </c>
      <c r="CG620" s="34">
        <v>0.99490174473632664</v>
      </c>
      <c r="CH620" s="34">
        <v>0.99483973158349004</v>
      </c>
      <c r="CI620" s="34">
        <v>0.99477772229599115</v>
      </c>
      <c r="CJ620" s="34">
        <v>0.99471571687358906</v>
      </c>
      <c r="CK620" s="34">
        <v>0.99465371531604274</v>
      </c>
      <c r="CL620" s="34">
        <v>0.99459171762311116</v>
      </c>
      <c r="CM620" s="34">
        <v>0.9945297237945534</v>
      </c>
      <c r="CN620" s="34">
        <v>0.99446773383012899</v>
      </c>
      <c r="CO620" s="34">
        <v>0.99440574772959678</v>
      </c>
      <c r="CP620" s="34">
        <v>0.99434376549271597</v>
      </c>
      <c r="CQ620" s="34">
        <v>0.99428178711924564</v>
      </c>
      <c r="CR620" s="34">
        <v>0.99418882289425126</v>
      </c>
      <c r="CS620" s="34">
        <v>0.99409586736130684</v>
      </c>
      <c r="CT620" s="34">
        <v>0.99400292051959993</v>
      </c>
      <c r="CU620" s="34">
        <v>0.99390998236831796</v>
      </c>
      <c r="CV620" s="34">
        <v>0.99381705290664812</v>
      </c>
      <c r="CW620" s="34">
        <v>0.99372413213377797</v>
      </c>
      <c r="CX620" s="34">
        <v>0.99363122004889526</v>
      </c>
      <c r="CY620" s="34">
        <v>0.99353831665118764</v>
      </c>
      <c r="CZ620" s="34">
        <v>0.99344542193984309</v>
      </c>
      <c r="DA620" s="34">
        <v>0.99335253591404893</v>
      </c>
      <c r="DB620" s="34">
        <v>0.99325965857299336</v>
      </c>
    </row>
    <row r="621" spans="1:106" x14ac:dyDescent="0.2">
      <c r="A621" s="13">
        <f t="shared" ca="1" si="9"/>
        <v>45139</v>
      </c>
      <c r="B621" s="34">
        <v>1.0000623348172251</v>
      </c>
      <c r="C621" s="34">
        <v>1</v>
      </c>
      <c r="D621" s="34">
        <v>0.99993766906816206</v>
      </c>
      <c r="E621" s="34">
        <v>0.99987534202146944</v>
      </c>
      <c r="F621" s="34">
        <v>0.99981301885967966</v>
      </c>
      <c r="G621" s="34">
        <v>0.99975069958255058</v>
      </c>
      <c r="H621" s="34">
        <v>0.99968838418983996</v>
      </c>
      <c r="I621" s="34">
        <v>0.9996260726813061</v>
      </c>
      <c r="J621" s="34">
        <v>0.99956376505670663</v>
      </c>
      <c r="K621" s="34">
        <v>0.99950146131579942</v>
      </c>
      <c r="L621" s="34">
        <v>0.99943916145834222</v>
      </c>
      <c r="M621" s="34">
        <v>0.99937686548409332</v>
      </c>
      <c r="N621" s="34">
        <v>0.99931457339281049</v>
      </c>
      <c r="O621" s="34">
        <v>0.9992522851842518</v>
      </c>
      <c r="P621" s="34">
        <v>0.99919000085817533</v>
      </c>
      <c r="Q621" s="34">
        <v>0.99912772041433895</v>
      </c>
      <c r="R621" s="34">
        <v>0.99906544385250051</v>
      </c>
      <c r="S621" s="34">
        <v>0.99900317117241821</v>
      </c>
      <c r="T621" s="34">
        <v>0.99894090237385014</v>
      </c>
      <c r="U621" s="34">
        <v>0.99887863745655447</v>
      </c>
      <c r="V621" s="34">
        <v>0.99881637642028875</v>
      </c>
      <c r="W621" s="34">
        <v>0.99875411926481172</v>
      </c>
      <c r="X621" s="34">
        <v>0.99869186598988102</v>
      </c>
      <c r="Y621" s="34">
        <v>0.99862961659525507</v>
      </c>
      <c r="Z621" s="34">
        <v>0.99856737108069182</v>
      </c>
      <c r="AA621" s="34">
        <v>0.99850512944594971</v>
      </c>
      <c r="AB621" s="34">
        <v>0.99844289169078648</v>
      </c>
      <c r="AC621" s="34">
        <v>0.99838065781496055</v>
      </c>
      <c r="AD621" s="34">
        <v>0.9983184278182301</v>
      </c>
      <c r="AE621" s="34">
        <v>0.99825620170035334</v>
      </c>
      <c r="AF621" s="34">
        <v>0.99819397946108868</v>
      </c>
      <c r="AG621" s="34">
        <v>0.99813176110019375</v>
      </c>
      <c r="AH621" s="34">
        <v>0.99806954661742753</v>
      </c>
      <c r="AI621" s="34">
        <v>0.99800733601254787</v>
      </c>
      <c r="AJ621" s="34">
        <v>0.99794512928531343</v>
      </c>
      <c r="AK621" s="34">
        <v>0.99788292643548193</v>
      </c>
      <c r="AL621" s="34">
        <v>0.99782072746281236</v>
      </c>
      <c r="AM621" s="34">
        <v>0.99775853236706247</v>
      </c>
      <c r="AN621" s="34">
        <v>0.99769634114799088</v>
      </c>
      <c r="AO621" s="34">
        <v>0.99763415380535614</v>
      </c>
      <c r="AP621" s="34">
        <v>0.99757197033891631</v>
      </c>
      <c r="AQ621" s="34">
        <v>0.99750979074842983</v>
      </c>
      <c r="AR621" s="34">
        <v>0.99744761503365498</v>
      </c>
      <c r="AS621" s="34">
        <v>0.99738544319435074</v>
      </c>
      <c r="AT621" s="34">
        <v>0.99732327523027486</v>
      </c>
      <c r="AU621" s="34">
        <v>0.99726111114118621</v>
      </c>
      <c r="AV621" s="34">
        <v>0.9971989509268433</v>
      </c>
      <c r="AW621" s="34">
        <v>0.99713679458700422</v>
      </c>
      <c r="AX621" s="34">
        <v>0.99707464212142793</v>
      </c>
      <c r="AY621" s="34">
        <v>0.99701249352987276</v>
      </c>
      <c r="AZ621" s="34">
        <v>0.99695034881209699</v>
      </c>
      <c r="BA621" s="34">
        <v>0.99688820796785971</v>
      </c>
      <c r="BB621" s="34">
        <v>0.99682607099691889</v>
      </c>
      <c r="BC621" s="34">
        <v>0.9967639378990335</v>
      </c>
      <c r="BD621" s="34">
        <v>0.99670180867396196</v>
      </c>
      <c r="BE621" s="34">
        <v>0.99663968332146291</v>
      </c>
      <c r="BF621" s="34">
        <v>0.99657756184129487</v>
      </c>
      <c r="BG621" s="34">
        <v>0.99651544423321681</v>
      </c>
      <c r="BH621" s="34">
        <v>0.99645333049698681</v>
      </c>
      <c r="BI621" s="34">
        <v>0.99639122063236407</v>
      </c>
      <c r="BJ621" s="34">
        <v>0.99632911463910701</v>
      </c>
      <c r="BK621" s="34">
        <v>0.99626701251697447</v>
      </c>
      <c r="BL621" s="34">
        <v>0.99620491426572511</v>
      </c>
      <c r="BM621" s="34">
        <v>0.99614281988511755</v>
      </c>
      <c r="BN621" s="34">
        <v>0.99608072937491055</v>
      </c>
      <c r="BO621" s="34">
        <v>0.99601864273486307</v>
      </c>
      <c r="BP621" s="34">
        <v>0.99595655996473353</v>
      </c>
      <c r="BQ621" s="34">
        <v>0.99589448106428102</v>
      </c>
      <c r="BR621" s="34">
        <v>0.99583240603326406</v>
      </c>
      <c r="BS621" s="34">
        <v>0.99577033487144184</v>
      </c>
      <c r="BT621" s="34">
        <v>0.99570826757857278</v>
      </c>
      <c r="BU621" s="34">
        <v>0.99564620415441618</v>
      </c>
      <c r="BV621" s="34">
        <v>0.99558414459873046</v>
      </c>
      <c r="BW621" s="34">
        <v>0.99552208891127458</v>
      </c>
      <c r="BX621" s="34">
        <v>0.99546003709180764</v>
      </c>
      <c r="BY621" s="34">
        <v>0.99539798914008859</v>
      </c>
      <c r="BZ621" s="34">
        <v>0.99533594505587586</v>
      </c>
      <c r="CA621" s="34">
        <v>0.99527390483892897</v>
      </c>
      <c r="CB621" s="34">
        <v>0.99521186848900656</v>
      </c>
      <c r="CC621" s="34">
        <v>0.99514983600586759</v>
      </c>
      <c r="CD621" s="34">
        <v>0.99508780738927105</v>
      </c>
      <c r="CE621" s="34">
        <v>0.99502578263897612</v>
      </c>
      <c r="CF621" s="34">
        <v>0.99496376175474166</v>
      </c>
      <c r="CG621" s="34">
        <v>0.99490174473632664</v>
      </c>
      <c r="CH621" s="34">
        <v>0.99483973158349004</v>
      </c>
      <c r="CI621" s="34">
        <v>0.99477772229599115</v>
      </c>
      <c r="CJ621" s="34">
        <v>0.99471571687358906</v>
      </c>
      <c r="CK621" s="34">
        <v>0.99465371531604274</v>
      </c>
      <c r="CL621" s="34">
        <v>0.99459171762311116</v>
      </c>
      <c r="CM621" s="34">
        <v>0.9945297237945534</v>
      </c>
      <c r="CN621" s="34">
        <v>0.99446773383012899</v>
      </c>
      <c r="CO621" s="34">
        <v>0.99440574772959678</v>
      </c>
      <c r="CP621" s="34">
        <v>0.99434376549271597</v>
      </c>
      <c r="CQ621" s="34">
        <v>0.99428178711924564</v>
      </c>
      <c r="CR621" s="34">
        <v>0.99418882289425126</v>
      </c>
      <c r="CS621" s="34">
        <v>0.99409586736130684</v>
      </c>
      <c r="CT621" s="34">
        <v>0.99400292051959993</v>
      </c>
      <c r="CU621" s="34">
        <v>0.99390998236831796</v>
      </c>
      <c r="CV621" s="34">
        <v>0.99381705290664812</v>
      </c>
      <c r="CW621" s="34">
        <v>0.99372413213377797</v>
      </c>
      <c r="CX621" s="34">
        <v>0.99363122004889526</v>
      </c>
      <c r="CY621" s="34">
        <v>0.99353831665118764</v>
      </c>
      <c r="CZ621" s="34">
        <v>0.99344542193984309</v>
      </c>
      <c r="DA621" s="34">
        <v>0.99335253591404893</v>
      </c>
      <c r="DB621" s="34">
        <v>0.99325965857299336</v>
      </c>
    </row>
    <row r="622" spans="1:106" x14ac:dyDescent="0.2">
      <c r="A622" s="13">
        <f t="shared" ca="1" si="9"/>
        <v>45140</v>
      </c>
      <c r="B622" s="34">
        <v>1.0000623348172251</v>
      </c>
      <c r="C622" s="34">
        <v>1</v>
      </c>
      <c r="D622" s="34">
        <v>0.99993766906816206</v>
      </c>
      <c r="E622" s="34">
        <v>0.99987534202146944</v>
      </c>
      <c r="F622" s="34">
        <v>0.99981301885967966</v>
      </c>
      <c r="G622" s="34">
        <v>0.99975069958255058</v>
      </c>
      <c r="H622" s="34">
        <v>0.99968838418983996</v>
      </c>
      <c r="I622" s="34">
        <v>0.9996260726813061</v>
      </c>
      <c r="J622" s="34">
        <v>0.99956376505670663</v>
      </c>
      <c r="K622" s="34">
        <v>0.99950146131579942</v>
      </c>
      <c r="L622" s="34">
        <v>0.99943916145834222</v>
      </c>
      <c r="M622" s="34">
        <v>0.99937686548409332</v>
      </c>
      <c r="N622" s="34">
        <v>0.99931457339281049</v>
      </c>
      <c r="O622" s="34">
        <v>0.9992522851842518</v>
      </c>
      <c r="P622" s="34">
        <v>0.99919000085817533</v>
      </c>
      <c r="Q622" s="34">
        <v>0.99912772041433895</v>
      </c>
      <c r="R622" s="34">
        <v>0.99906544385250051</v>
      </c>
      <c r="S622" s="34">
        <v>0.99900317117241821</v>
      </c>
      <c r="T622" s="34">
        <v>0.99894090237385014</v>
      </c>
      <c r="U622" s="34">
        <v>0.99887863745655447</v>
      </c>
      <c r="V622" s="34">
        <v>0.99881637642028875</v>
      </c>
      <c r="W622" s="34">
        <v>0.99875411926481172</v>
      </c>
      <c r="X622" s="34">
        <v>0.99869186598988102</v>
      </c>
      <c r="Y622" s="34">
        <v>0.99862961659525507</v>
      </c>
      <c r="Z622" s="34">
        <v>0.99856737108069182</v>
      </c>
      <c r="AA622" s="34">
        <v>0.99850512944594971</v>
      </c>
      <c r="AB622" s="34">
        <v>0.99844289169078648</v>
      </c>
      <c r="AC622" s="34">
        <v>0.99838065781496055</v>
      </c>
      <c r="AD622" s="34">
        <v>0.9983184278182301</v>
      </c>
      <c r="AE622" s="34">
        <v>0.99825620170035334</v>
      </c>
      <c r="AF622" s="34">
        <v>0.99819397946108868</v>
      </c>
      <c r="AG622" s="34">
        <v>0.99813176110019375</v>
      </c>
      <c r="AH622" s="34">
        <v>0.99806954661742753</v>
      </c>
      <c r="AI622" s="34">
        <v>0.99800733601254787</v>
      </c>
      <c r="AJ622" s="34">
        <v>0.99794512928531343</v>
      </c>
      <c r="AK622" s="34">
        <v>0.99788292643548193</v>
      </c>
      <c r="AL622" s="34">
        <v>0.99782072746281236</v>
      </c>
      <c r="AM622" s="34">
        <v>0.99775853236706247</v>
      </c>
      <c r="AN622" s="34">
        <v>0.99769634114799088</v>
      </c>
      <c r="AO622" s="34">
        <v>0.99763415380535614</v>
      </c>
      <c r="AP622" s="34">
        <v>0.99757197033891631</v>
      </c>
      <c r="AQ622" s="34">
        <v>0.99750979074842983</v>
      </c>
      <c r="AR622" s="34">
        <v>0.99744761503365498</v>
      </c>
      <c r="AS622" s="34">
        <v>0.99738544319435074</v>
      </c>
      <c r="AT622" s="34">
        <v>0.99732327523027486</v>
      </c>
      <c r="AU622" s="34">
        <v>0.99726111114118621</v>
      </c>
      <c r="AV622" s="34">
        <v>0.9971989509268433</v>
      </c>
      <c r="AW622" s="34">
        <v>0.99713679458700422</v>
      </c>
      <c r="AX622" s="34">
        <v>0.99707464212142793</v>
      </c>
      <c r="AY622" s="34">
        <v>0.99701249352987276</v>
      </c>
      <c r="AZ622" s="34">
        <v>0.99695034881209699</v>
      </c>
      <c r="BA622" s="34">
        <v>0.99688820796785971</v>
      </c>
      <c r="BB622" s="34">
        <v>0.99682607099691889</v>
      </c>
      <c r="BC622" s="34">
        <v>0.9967639378990335</v>
      </c>
      <c r="BD622" s="34">
        <v>0.99670180867396196</v>
      </c>
      <c r="BE622" s="34">
        <v>0.99663968332146291</v>
      </c>
      <c r="BF622" s="34">
        <v>0.99657756184129487</v>
      </c>
      <c r="BG622" s="34">
        <v>0.99651544423321681</v>
      </c>
      <c r="BH622" s="34">
        <v>0.99645333049698681</v>
      </c>
      <c r="BI622" s="34">
        <v>0.99639122063236407</v>
      </c>
      <c r="BJ622" s="34">
        <v>0.99632911463910701</v>
      </c>
      <c r="BK622" s="34">
        <v>0.99626701251697447</v>
      </c>
      <c r="BL622" s="34">
        <v>0.99620491426572511</v>
      </c>
      <c r="BM622" s="34">
        <v>0.99614281988511755</v>
      </c>
      <c r="BN622" s="34">
        <v>0.99608072937491055</v>
      </c>
      <c r="BO622" s="34">
        <v>0.99601864273486307</v>
      </c>
      <c r="BP622" s="34">
        <v>0.99595655996473353</v>
      </c>
      <c r="BQ622" s="34">
        <v>0.99589448106428102</v>
      </c>
      <c r="BR622" s="34">
        <v>0.99583240603326406</v>
      </c>
      <c r="BS622" s="34">
        <v>0.99577033487144184</v>
      </c>
      <c r="BT622" s="34">
        <v>0.99570826757857278</v>
      </c>
      <c r="BU622" s="34">
        <v>0.99564620415441618</v>
      </c>
      <c r="BV622" s="34">
        <v>0.99558414459873046</v>
      </c>
      <c r="BW622" s="34">
        <v>0.99552208891127458</v>
      </c>
      <c r="BX622" s="34">
        <v>0.99546003709180764</v>
      </c>
      <c r="BY622" s="34">
        <v>0.99539798914008859</v>
      </c>
      <c r="BZ622" s="34">
        <v>0.99533594505587586</v>
      </c>
      <c r="CA622" s="34">
        <v>0.99527390483892897</v>
      </c>
      <c r="CB622" s="34">
        <v>0.99521186848900656</v>
      </c>
      <c r="CC622" s="34">
        <v>0.99514983600586759</v>
      </c>
      <c r="CD622" s="34">
        <v>0.99508780738927105</v>
      </c>
      <c r="CE622" s="34">
        <v>0.99502578263897612</v>
      </c>
      <c r="CF622" s="34">
        <v>0.99496376175474166</v>
      </c>
      <c r="CG622" s="34">
        <v>0.99490174473632664</v>
      </c>
      <c r="CH622" s="34">
        <v>0.99483973158349004</v>
      </c>
      <c r="CI622" s="34">
        <v>0.99477772229599115</v>
      </c>
      <c r="CJ622" s="34">
        <v>0.99471571687358906</v>
      </c>
      <c r="CK622" s="34">
        <v>0.99465371531604274</v>
      </c>
      <c r="CL622" s="34">
        <v>0.99459171762311116</v>
      </c>
      <c r="CM622" s="34">
        <v>0.9945297237945534</v>
      </c>
      <c r="CN622" s="34">
        <v>0.99446773383012899</v>
      </c>
      <c r="CO622" s="34">
        <v>0.99440574772959678</v>
      </c>
      <c r="CP622" s="34">
        <v>0.99434376549271597</v>
      </c>
      <c r="CQ622" s="34">
        <v>0.99428178711924564</v>
      </c>
      <c r="CR622" s="34">
        <v>0.99418882289425126</v>
      </c>
      <c r="CS622" s="34">
        <v>0.99409586736130684</v>
      </c>
      <c r="CT622" s="34">
        <v>0.99400292051959993</v>
      </c>
      <c r="CU622" s="34">
        <v>0.99390998236831796</v>
      </c>
      <c r="CV622" s="34">
        <v>0.99381705290664812</v>
      </c>
      <c r="CW622" s="34">
        <v>0.99372413213377797</v>
      </c>
      <c r="CX622" s="34">
        <v>0.99363122004889526</v>
      </c>
      <c r="CY622" s="34">
        <v>0.99353831665118764</v>
      </c>
      <c r="CZ622" s="34">
        <v>0.99344542193984309</v>
      </c>
      <c r="DA622" s="34">
        <v>0.99335253591404893</v>
      </c>
      <c r="DB622" s="34">
        <v>0.99325965857299336</v>
      </c>
    </row>
    <row r="623" spans="1:106" x14ac:dyDescent="0.2">
      <c r="A623" s="13">
        <f t="shared" ca="1" si="9"/>
        <v>45141</v>
      </c>
      <c r="B623" s="34">
        <v>1.0000623348172251</v>
      </c>
      <c r="C623" s="34">
        <v>1</v>
      </c>
      <c r="D623" s="34">
        <v>0.99993766906816206</v>
      </c>
      <c r="E623" s="34">
        <v>0.99987534202146944</v>
      </c>
      <c r="F623" s="34">
        <v>0.99981301885967966</v>
      </c>
      <c r="G623" s="34">
        <v>0.99975069958255058</v>
      </c>
      <c r="H623" s="34">
        <v>0.99968838418983996</v>
      </c>
      <c r="I623" s="34">
        <v>0.9996260726813061</v>
      </c>
      <c r="J623" s="34">
        <v>0.99956376505670663</v>
      </c>
      <c r="K623" s="34">
        <v>0.99950146131579942</v>
      </c>
      <c r="L623" s="34">
        <v>0.99943916145834222</v>
      </c>
      <c r="M623" s="34">
        <v>0.99937686548409332</v>
      </c>
      <c r="N623" s="34">
        <v>0.99931457339281049</v>
      </c>
      <c r="O623" s="34">
        <v>0.9992522851842518</v>
      </c>
      <c r="P623" s="34">
        <v>0.99919000085817533</v>
      </c>
      <c r="Q623" s="34">
        <v>0.99912772041433895</v>
      </c>
      <c r="R623" s="34">
        <v>0.99906544385250051</v>
      </c>
      <c r="S623" s="34">
        <v>0.99900317117241821</v>
      </c>
      <c r="T623" s="34">
        <v>0.99894090237385014</v>
      </c>
      <c r="U623" s="34">
        <v>0.99887863745655447</v>
      </c>
      <c r="V623" s="34">
        <v>0.99881637642028875</v>
      </c>
      <c r="W623" s="34">
        <v>0.99875411926481172</v>
      </c>
      <c r="X623" s="34">
        <v>0.99869186598988102</v>
      </c>
      <c r="Y623" s="34">
        <v>0.99862961659525507</v>
      </c>
      <c r="Z623" s="34">
        <v>0.99856737108069182</v>
      </c>
      <c r="AA623" s="34">
        <v>0.99850512944594971</v>
      </c>
      <c r="AB623" s="34">
        <v>0.99844289169078648</v>
      </c>
      <c r="AC623" s="34">
        <v>0.99838065781496055</v>
      </c>
      <c r="AD623" s="34">
        <v>0.9983184278182301</v>
      </c>
      <c r="AE623" s="34">
        <v>0.99825620170035334</v>
      </c>
      <c r="AF623" s="34">
        <v>0.99819397946108868</v>
      </c>
      <c r="AG623" s="34">
        <v>0.99813176110019375</v>
      </c>
      <c r="AH623" s="34">
        <v>0.99806954661742753</v>
      </c>
      <c r="AI623" s="34">
        <v>0.99800733601254787</v>
      </c>
      <c r="AJ623" s="34">
        <v>0.99794512928531343</v>
      </c>
      <c r="AK623" s="34">
        <v>0.99788292643548193</v>
      </c>
      <c r="AL623" s="34">
        <v>0.99782072746281236</v>
      </c>
      <c r="AM623" s="34">
        <v>0.99775853236706247</v>
      </c>
      <c r="AN623" s="34">
        <v>0.99769634114799088</v>
      </c>
      <c r="AO623" s="34">
        <v>0.99763415380535614</v>
      </c>
      <c r="AP623" s="34">
        <v>0.99757197033891631</v>
      </c>
      <c r="AQ623" s="34">
        <v>0.99750979074842983</v>
      </c>
      <c r="AR623" s="34">
        <v>0.99744761503365498</v>
      </c>
      <c r="AS623" s="34">
        <v>0.99738544319435074</v>
      </c>
      <c r="AT623" s="34">
        <v>0.99732327523027486</v>
      </c>
      <c r="AU623" s="34">
        <v>0.99726111114118621</v>
      </c>
      <c r="AV623" s="34">
        <v>0.9971989509268433</v>
      </c>
      <c r="AW623" s="34">
        <v>0.99713679458700422</v>
      </c>
      <c r="AX623" s="34">
        <v>0.99707464212142793</v>
      </c>
      <c r="AY623" s="34">
        <v>0.99701249352987276</v>
      </c>
      <c r="AZ623" s="34">
        <v>0.99695034881209699</v>
      </c>
      <c r="BA623" s="34">
        <v>0.99688820796785971</v>
      </c>
      <c r="BB623" s="34">
        <v>0.99682607099691889</v>
      </c>
      <c r="BC623" s="34">
        <v>0.9967639378990335</v>
      </c>
      <c r="BD623" s="34">
        <v>0.99670180867396196</v>
      </c>
      <c r="BE623" s="34">
        <v>0.99663968332146291</v>
      </c>
      <c r="BF623" s="34">
        <v>0.99657756184129487</v>
      </c>
      <c r="BG623" s="34">
        <v>0.99651544423321681</v>
      </c>
      <c r="BH623" s="34">
        <v>0.99645333049698681</v>
      </c>
      <c r="BI623" s="34">
        <v>0.99639122063236407</v>
      </c>
      <c r="BJ623" s="34">
        <v>0.99632911463910701</v>
      </c>
      <c r="BK623" s="34">
        <v>0.99626701251697447</v>
      </c>
      <c r="BL623" s="34">
        <v>0.99620491426572511</v>
      </c>
      <c r="BM623" s="34">
        <v>0.99614281988511755</v>
      </c>
      <c r="BN623" s="34">
        <v>0.99608072937491055</v>
      </c>
      <c r="BO623" s="34">
        <v>0.99601864273486307</v>
      </c>
      <c r="BP623" s="34">
        <v>0.99595655996473353</v>
      </c>
      <c r="BQ623" s="34">
        <v>0.99589448106428102</v>
      </c>
      <c r="BR623" s="34">
        <v>0.99583240603326406</v>
      </c>
      <c r="BS623" s="34">
        <v>0.99577033487144184</v>
      </c>
      <c r="BT623" s="34">
        <v>0.99570826757857278</v>
      </c>
      <c r="BU623" s="34">
        <v>0.99564620415441618</v>
      </c>
      <c r="BV623" s="34">
        <v>0.99558414459873046</v>
      </c>
      <c r="BW623" s="34">
        <v>0.99552208891127458</v>
      </c>
      <c r="BX623" s="34">
        <v>0.99546003709180764</v>
      </c>
      <c r="BY623" s="34">
        <v>0.99539798914008859</v>
      </c>
      <c r="BZ623" s="34">
        <v>0.99533594505587586</v>
      </c>
      <c r="CA623" s="34">
        <v>0.99527390483892897</v>
      </c>
      <c r="CB623" s="34">
        <v>0.99521186848900656</v>
      </c>
      <c r="CC623" s="34">
        <v>0.99514983600586759</v>
      </c>
      <c r="CD623" s="34">
        <v>0.99508780738927105</v>
      </c>
      <c r="CE623" s="34">
        <v>0.99502578263897612</v>
      </c>
      <c r="CF623" s="34">
        <v>0.99496376175474166</v>
      </c>
      <c r="CG623" s="34">
        <v>0.99490174473632664</v>
      </c>
      <c r="CH623" s="34">
        <v>0.99483973158349004</v>
      </c>
      <c r="CI623" s="34">
        <v>0.99477772229599115</v>
      </c>
      <c r="CJ623" s="34">
        <v>0.99471571687358906</v>
      </c>
      <c r="CK623" s="34">
        <v>0.99465371531604274</v>
      </c>
      <c r="CL623" s="34">
        <v>0.99459171762311116</v>
      </c>
      <c r="CM623" s="34">
        <v>0.9945297237945534</v>
      </c>
      <c r="CN623" s="34">
        <v>0.99446773383012899</v>
      </c>
      <c r="CO623" s="34">
        <v>0.99440574772959678</v>
      </c>
      <c r="CP623" s="34">
        <v>0.99434376549271597</v>
      </c>
      <c r="CQ623" s="34">
        <v>0.99428178711924564</v>
      </c>
      <c r="CR623" s="34">
        <v>0.99418882289425126</v>
      </c>
      <c r="CS623" s="34">
        <v>0.99409586736130684</v>
      </c>
      <c r="CT623" s="34">
        <v>0.99400292051959993</v>
      </c>
      <c r="CU623" s="34">
        <v>0.99390998236831796</v>
      </c>
      <c r="CV623" s="34">
        <v>0.99381705290664812</v>
      </c>
      <c r="CW623" s="34">
        <v>0.99372413213377797</v>
      </c>
      <c r="CX623" s="34">
        <v>0.99363122004889526</v>
      </c>
      <c r="CY623" s="34">
        <v>0.99353831665118764</v>
      </c>
      <c r="CZ623" s="34">
        <v>0.99344542193984309</v>
      </c>
      <c r="DA623" s="34">
        <v>0.99335253591404893</v>
      </c>
      <c r="DB623" s="34">
        <v>0.99325965857299336</v>
      </c>
    </row>
    <row r="624" spans="1:106" x14ac:dyDescent="0.2">
      <c r="A624" s="13">
        <f t="shared" ca="1" si="9"/>
        <v>45142</v>
      </c>
      <c r="B624" s="34">
        <v>1.0000623348172251</v>
      </c>
      <c r="C624" s="34">
        <v>1</v>
      </c>
      <c r="D624" s="34">
        <v>0.99993766906816206</v>
      </c>
      <c r="E624" s="34">
        <v>0.99987534202146944</v>
      </c>
      <c r="F624" s="34">
        <v>0.99981301885967966</v>
      </c>
      <c r="G624" s="34">
        <v>0.99975069958255058</v>
      </c>
      <c r="H624" s="34">
        <v>0.99968838418983996</v>
      </c>
      <c r="I624" s="34">
        <v>0.9996260726813061</v>
      </c>
      <c r="J624" s="34">
        <v>0.99956376505670663</v>
      </c>
      <c r="K624" s="34">
        <v>0.99950146131579942</v>
      </c>
      <c r="L624" s="34">
        <v>0.99943916145834222</v>
      </c>
      <c r="M624" s="34">
        <v>0.99937686548409332</v>
      </c>
      <c r="N624" s="34">
        <v>0.99931457339281049</v>
      </c>
      <c r="O624" s="34">
        <v>0.9992522851842518</v>
      </c>
      <c r="P624" s="34">
        <v>0.99919000085817533</v>
      </c>
      <c r="Q624" s="34">
        <v>0.99912772041433895</v>
      </c>
      <c r="R624" s="34">
        <v>0.99906544385250051</v>
      </c>
      <c r="S624" s="34">
        <v>0.99900317117241821</v>
      </c>
      <c r="T624" s="34">
        <v>0.99894090237385014</v>
      </c>
      <c r="U624" s="34">
        <v>0.99887863745655447</v>
      </c>
      <c r="V624" s="34">
        <v>0.99881637642028875</v>
      </c>
      <c r="W624" s="34">
        <v>0.99875411926481172</v>
      </c>
      <c r="X624" s="34">
        <v>0.99869186598988102</v>
      </c>
      <c r="Y624" s="34">
        <v>0.99862961659525507</v>
      </c>
      <c r="Z624" s="34">
        <v>0.99856737108069182</v>
      </c>
      <c r="AA624" s="34">
        <v>0.99850512944594971</v>
      </c>
      <c r="AB624" s="34">
        <v>0.99844289169078648</v>
      </c>
      <c r="AC624" s="34">
        <v>0.99838065781496055</v>
      </c>
      <c r="AD624" s="34">
        <v>0.9983184278182301</v>
      </c>
      <c r="AE624" s="34">
        <v>0.99825620170035334</v>
      </c>
      <c r="AF624" s="34">
        <v>0.99819397946108868</v>
      </c>
      <c r="AG624" s="34">
        <v>0.99813176110019375</v>
      </c>
      <c r="AH624" s="34">
        <v>0.99806954661742753</v>
      </c>
      <c r="AI624" s="34">
        <v>0.99800733601254787</v>
      </c>
      <c r="AJ624" s="34">
        <v>0.99794512928531343</v>
      </c>
      <c r="AK624" s="34">
        <v>0.99788292643548193</v>
      </c>
      <c r="AL624" s="34">
        <v>0.99782072746281236</v>
      </c>
      <c r="AM624" s="34">
        <v>0.99775853236706247</v>
      </c>
      <c r="AN624" s="34">
        <v>0.99769634114799088</v>
      </c>
      <c r="AO624" s="34">
        <v>0.99763415380535614</v>
      </c>
      <c r="AP624" s="34">
        <v>0.99757197033891631</v>
      </c>
      <c r="AQ624" s="34">
        <v>0.99750979074842983</v>
      </c>
      <c r="AR624" s="34">
        <v>0.99744761503365498</v>
      </c>
      <c r="AS624" s="34">
        <v>0.99738544319435074</v>
      </c>
      <c r="AT624" s="34">
        <v>0.99732327523027486</v>
      </c>
      <c r="AU624" s="34">
        <v>0.99726111114118621</v>
      </c>
      <c r="AV624" s="34">
        <v>0.9971989509268433</v>
      </c>
      <c r="AW624" s="34">
        <v>0.99713679458700422</v>
      </c>
      <c r="AX624" s="34">
        <v>0.99707464212142793</v>
      </c>
      <c r="AY624" s="34">
        <v>0.99701249352987276</v>
      </c>
      <c r="AZ624" s="34">
        <v>0.99695034881209699</v>
      </c>
      <c r="BA624" s="34">
        <v>0.99688820796785971</v>
      </c>
      <c r="BB624" s="34">
        <v>0.99682607099691889</v>
      </c>
      <c r="BC624" s="34">
        <v>0.9967639378990335</v>
      </c>
      <c r="BD624" s="34">
        <v>0.99670180867396196</v>
      </c>
      <c r="BE624" s="34">
        <v>0.99663968332146291</v>
      </c>
      <c r="BF624" s="34">
        <v>0.99657756184129487</v>
      </c>
      <c r="BG624" s="34">
        <v>0.99651544423321681</v>
      </c>
      <c r="BH624" s="34">
        <v>0.99645333049698681</v>
      </c>
      <c r="BI624" s="34">
        <v>0.99639122063236407</v>
      </c>
      <c r="BJ624" s="34">
        <v>0.99632911463910701</v>
      </c>
      <c r="BK624" s="34">
        <v>0.99626701251697447</v>
      </c>
      <c r="BL624" s="34">
        <v>0.99620491426572511</v>
      </c>
      <c r="BM624" s="34">
        <v>0.99614281988511755</v>
      </c>
      <c r="BN624" s="34">
        <v>0.99608072937491055</v>
      </c>
      <c r="BO624" s="34">
        <v>0.99601864273486307</v>
      </c>
      <c r="BP624" s="34">
        <v>0.99595655996473353</v>
      </c>
      <c r="BQ624" s="34">
        <v>0.99589448106428102</v>
      </c>
      <c r="BR624" s="34">
        <v>0.99583240603326406</v>
      </c>
      <c r="BS624" s="34">
        <v>0.99577033487144184</v>
      </c>
      <c r="BT624" s="34">
        <v>0.99570826757857278</v>
      </c>
      <c r="BU624" s="34">
        <v>0.99564620415441618</v>
      </c>
      <c r="BV624" s="34">
        <v>0.99558414459873046</v>
      </c>
      <c r="BW624" s="34">
        <v>0.99552208891127458</v>
      </c>
      <c r="BX624" s="34">
        <v>0.99546003709180764</v>
      </c>
      <c r="BY624" s="34">
        <v>0.99539798914008859</v>
      </c>
      <c r="BZ624" s="34">
        <v>0.99533594505587586</v>
      </c>
      <c r="CA624" s="34">
        <v>0.99527390483892897</v>
      </c>
      <c r="CB624" s="34">
        <v>0.99521186848900656</v>
      </c>
      <c r="CC624" s="34">
        <v>0.99514983600586759</v>
      </c>
      <c r="CD624" s="34">
        <v>0.99508780738927105</v>
      </c>
      <c r="CE624" s="34">
        <v>0.99502578263897612</v>
      </c>
      <c r="CF624" s="34">
        <v>0.99496376175474166</v>
      </c>
      <c r="CG624" s="34">
        <v>0.99490174473632664</v>
      </c>
      <c r="CH624" s="34">
        <v>0.99483973158349004</v>
      </c>
      <c r="CI624" s="34">
        <v>0.99477772229599115</v>
      </c>
      <c r="CJ624" s="34">
        <v>0.99471571687358906</v>
      </c>
      <c r="CK624" s="34">
        <v>0.99465371531604274</v>
      </c>
      <c r="CL624" s="34">
        <v>0.99459171762311116</v>
      </c>
      <c r="CM624" s="34">
        <v>0.9945297237945534</v>
      </c>
      <c r="CN624" s="34">
        <v>0.99446773383012899</v>
      </c>
      <c r="CO624" s="34">
        <v>0.99440574772959678</v>
      </c>
      <c r="CP624" s="34">
        <v>0.99434376549271597</v>
      </c>
      <c r="CQ624" s="34">
        <v>0.99428178711924564</v>
      </c>
      <c r="CR624" s="34">
        <v>0.99418882289425126</v>
      </c>
      <c r="CS624" s="34">
        <v>0.99409586736130684</v>
      </c>
      <c r="CT624" s="34">
        <v>0.99400292051959993</v>
      </c>
      <c r="CU624" s="34">
        <v>0.99390998236831796</v>
      </c>
      <c r="CV624" s="34">
        <v>0.99381705290664812</v>
      </c>
      <c r="CW624" s="34">
        <v>0.99372413213377797</v>
      </c>
      <c r="CX624" s="34">
        <v>0.99363122004889526</v>
      </c>
      <c r="CY624" s="34">
        <v>0.99353831665118764</v>
      </c>
      <c r="CZ624" s="34">
        <v>0.99344542193984309</v>
      </c>
      <c r="DA624" s="34">
        <v>0.99335253591404893</v>
      </c>
      <c r="DB624" s="34">
        <v>0.99325965857299336</v>
      </c>
    </row>
    <row r="625" spans="1:106" x14ac:dyDescent="0.2">
      <c r="A625" s="13">
        <f t="shared" ca="1" si="9"/>
        <v>45145</v>
      </c>
      <c r="B625" s="34">
        <v>1.0000623348172251</v>
      </c>
      <c r="C625" s="34">
        <v>1</v>
      </c>
      <c r="D625" s="34">
        <v>0.99993766906816206</v>
      </c>
      <c r="E625" s="34">
        <v>0.99987534202146944</v>
      </c>
      <c r="F625" s="34">
        <v>0.99981301885967966</v>
      </c>
      <c r="G625" s="34">
        <v>0.99975069958255058</v>
      </c>
      <c r="H625" s="34">
        <v>0.99968838418983996</v>
      </c>
      <c r="I625" s="34">
        <v>0.9996260726813061</v>
      </c>
      <c r="J625" s="34">
        <v>0.99956376505670663</v>
      </c>
      <c r="K625" s="34">
        <v>0.99950146131579942</v>
      </c>
      <c r="L625" s="34">
        <v>0.99943916145834222</v>
      </c>
      <c r="M625" s="34">
        <v>0.99937686548409332</v>
      </c>
      <c r="N625" s="34">
        <v>0.99931457339281049</v>
      </c>
      <c r="O625" s="34">
        <v>0.9992522851842518</v>
      </c>
      <c r="P625" s="34">
        <v>0.99919000085817533</v>
      </c>
      <c r="Q625" s="34">
        <v>0.99912772041433895</v>
      </c>
      <c r="R625" s="34">
        <v>0.99906544385250051</v>
      </c>
      <c r="S625" s="34">
        <v>0.99900317117241821</v>
      </c>
      <c r="T625" s="34">
        <v>0.99894090237385014</v>
      </c>
      <c r="U625" s="34">
        <v>0.99887863745655447</v>
      </c>
      <c r="V625" s="34">
        <v>0.99881637642028875</v>
      </c>
      <c r="W625" s="34">
        <v>0.99875411926481172</v>
      </c>
      <c r="X625" s="34">
        <v>0.99869186598988102</v>
      </c>
      <c r="Y625" s="34">
        <v>0.99862961659525507</v>
      </c>
      <c r="Z625" s="34">
        <v>0.99856737108069182</v>
      </c>
      <c r="AA625" s="34">
        <v>0.99850512944594971</v>
      </c>
      <c r="AB625" s="34">
        <v>0.99844289169078648</v>
      </c>
      <c r="AC625" s="34">
        <v>0.99838065781496055</v>
      </c>
      <c r="AD625" s="34">
        <v>0.9983184278182301</v>
      </c>
      <c r="AE625" s="34">
        <v>0.99825620170035334</v>
      </c>
      <c r="AF625" s="34">
        <v>0.99819397946108868</v>
      </c>
      <c r="AG625" s="34">
        <v>0.99813176110019375</v>
      </c>
      <c r="AH625" s="34">
        <v>0.99806954661742753</v>
      </c>
      <c r="AI625" s="34">
        <v>0.99800733601254787</v>
      </c>
      <c r="AJ625" s="34">
        <v>0.99794512928531343</v>
      </c>
      <c r="AK625" s="34">
        <v>0.99788292643548193</v>
      </c>
      <c r="AL625" s="34">
        <v>0.99782072746281236</v>
      </c>
      <c r="AM625" s="34">
        <v>0.99775853236706247</v>
      </c>
      <c r="AN625" s="34">
        <v>0.99769634114799088</v>
      </c>
      <c r="AO625" s="34">
        <v>0.99763415380535614</v>
      </c>
      <c r="AP625" s="34">
        <v>0.99757197033891631</v>
      </c>
      <c r="AQ625" s="34">
        <v>0.99750979074842983</v>
      </c>
      <c r="AR625" s="34">
        <v>0.99744761503365498</v>
      </c>
      <c r="AS625" s="34">
        <v>0.99738544319435074</v>
      </c>
      <c r="AT625" s="34">
        <v>0.99732327523027486</v>
      </c>
      <c r="AU625" s="34">
        <v>0.99726111114118621</v>
      </c>
      <c r="AV625" s="34">
        <v>0.9971989509268433</v>
      </c>
      <c r="AW625" s="34">
        <v>0.99713679458700422</v>
      </c>
      <c r="AX625" s="34">
        <v>0.99707464212142793</v>
      </c>
      <c r="AY625" s="34">
        <v>0.99701249352987276</v>
      </c>
      <c r="AZ625" s="34">
        <v>0.99695034881209699</v>
      </c>
      <c r="BA625" s="34">
        <v>0.99688820796785971</v>
      </c>
      <c r="BB625" s="34">
        <v>0.99682607099691889</v>
      </c>
      <c r="BC625" s="34">
        <v>0.9967639378990335</v>
      </c>
      <c r="BD625" s="34">
        <v>0.99670180867396196</v>
      </c>
      <c r="BE625" s="34">
        <v>0.99663968332146291</v>
      </c>
      <c r="BF625" s="34">
        <v>0.99657756184129487</v>
      </c>
      <c r="BG625" s="34">
        <v>0.99651544423321681</v>
      </c>
      <c r="BH625" s="34">
        <v>0.99645333049698681</v>
      </c>
      <c r="BI625" s="34">
        <v>0.99639122063236407</v>
      </c>
      <c r="BJ625" s="34">
        <v>0.99632911463910701</v>
      </c>
      <c r="BK625" s="34">
        <v>0.99626701251697447</v>
      </c>
      <c r="BL625" s="34">
        <v>0.99620491426572511</v>
      </c>
      <c r="BM625" s="34">
        <v>0.99614281988511755</v>
      </c>
      <c r="BN625" s="34">
        <v>0.99608072937491055</v>
      </c>
      <c r="BO625" s="34">
        <v>0.99601864273486307</v>
      </c>
      <c r="BP625" s="34">
        <v>0.99595655996473353</v>
      </c>
      <c r="BQ625" s="34">
        <v>0.99589448106428102</v>
      </c>
      <c r="BR625" s="34">
        <v>0.99583240603326406</v>
      </c>
      <c r="BS625" s="34">
        <v>0.99577033487144184</v>
      </c>
      <c r="BT625" s="34">
        <v>0.99570826757857278</v>
      </c>
      <c r="BU625" s="34">
        <v>0.99564620415441618</v>
      </c>
      <c r="BV625" s="34">
        <v>0.99558414459873046</v>
      </c>
      <c r="BW625" s="34">
        <v>0.99552208891127458</v>
      </c>
      <c r="BX625" s="34">
        <v>0.99546003709180764</v>
      </c>
      <c r="BY625" s="34">
        <v>0.99539798914008859</v>
      </c>
      <c r="BZ625" s="34">
        <v>0.99533594505587586</v>
      </c>
      <c r="CA625" s="34">
        <v>0.99527390483892897</v>
      </c>
      <c r="CB625" s="34">
        <v>0.99521186848900656</v>
      </c>
      <c r="CC625" s="34">
        <v>0.99514983600586759</v>
      </c>
      <c r="CD625" s="34">
        <v>0.99508780738927105</v>
      </c>
      <c r="CE625" s="34">
        <v>0.99502578263897612</v>
      </c>
      <c r="CF625" s="34">
        <v>0.99496376175474166</v>
      </c>
      <c r="CG625" s="34">
        <v>0.99490174473632664</v>
      </c>
      <c r="CH625" s="34">
        <v>0.99483973158349004</v>
      </c>
      <c r="CI625" s="34">
        <v>0.99477772229599115</v>
      </c>
      <c r="CJ625" s="34">
        <v>0.99471571687358906</v>
      </c>
      <c r="CK625" s="34">
        <v>0.99465371531604274</v>
      </c>
      <c r="CL625" s="34">
        <v>0.99459171762311116</v>
      </c>
      <c r="CM625" s="34">
        <v>0.9945297237945534</v>
      </c>
      <c r="CN625" s="34">
        <v>0.99446773383012899</v>
      </c>
      <c r="CO625" s="34">
        <v>0.99440574772959678</v>
      </c>
      <c r="CP625" s="34">
        <v>0.99434376549271597</v>
      </c>
      <c r="CQ625" s="34">
        <v>0.99428178711924564</v>
      </c>
      <c r="CR625" s="34">
        <v>0.99418882289425126</v>
      </c>
      <c r="CS625" s="34">
        <v>0.99409586736130684</v>
      </c>
      <c r="CT625" s="34">
        <v>0.99400292051959993</v>
      </c>
      <c r="CU625" s="34">
        <v>0.99390998236831796</v>
      </c>
      <c r="CV625" s="34">
        <v>0.99381705290664812</v>
      </c>
      <c r="CW625" s="34">
        <v>0.99372413213377797</v>
      </c>
      <c r="CX625" s="34">
        <v>0.99363122004889526</v>
      </c>
      <c r="CY625" s="34">
        <v>0.99353831665118764</v>
      </c>
      <c r="CZ625" s="34">
        <v>0.99344542193984309</v>
      </c>
      <c r="DA625" s="34">
        <v>0.99335253591404893</v>
      </c>
      <c r="DB625" s="34">
        <v>0.99325965857299336</v>
      </c>
    </row>
    <row r="626" spans="1:106" x14ac:dyDescent="0.2">
      <c r="A626" s="13">
        <f t="shared" ca="1" si="9"/>
        <v>45146</v>
      </c>
      <c r="B626" s="34">
        <v>1.0000623348172251</v>
      </c>
      <c r="C626" s="34">
        <v>1</v>
      </c>
      <c r="D626" s="34">
        <v>0.99993766906816206</v>
      </c>
      <c r="E626" s="34">
        <v>0.99987534202146944</v>
      </c>
      <c r="F626" s="34">
        <v>0.99981301885967966</v>
      </c>
      <c r="G626" s="34">
        <v>0.99975069958255058</v>
      </c>
      <c r="H626" s="34">
        <v>0.99968838418983996</v>
      </c>
      <c r="I626" s="34">
        <v>0.9996260726813061</v>
      </c>
      <c r="J626" s="34">
        <v>0.99956376505670663</v>
      </c>
      <c r="K626" s="34">
        <v>0.99950146131579942</v>
      </c>
      <c r="L626" s="34">
        <v>0.99943916145834222</v>
      </c>
      <c r="M626" s="34">
        <v>0.99937686548409332</v>
      </c>
      <c r="N626" s="34">
        <v>0.99931457339281049</v>
      </c>
      <c r="O626" s="34">
        <v>0.9992522851842518</v>
      </c>
      <c r="P626" s="34">
        <v>0.99919000085817533</v>
      </c>
      <c r="Q626" s="34">
        <v>0.99912772041433895</v>
      </c>
      <c r="R626" s="34">
        <v>0.99906544385250051</v>
      </c>
      <c r="S626" s="34">
        <v>0.99900317117241821</v>
      </c>
      <c r="T626" s="34">
        <v>0.99894090237385014</v>
      </c>
      <c r="U626" s="34">
        <v>0.99887863745655447</v>
      </c>
      <c r="V626" s="34">
        <v>0.99881637642028875</v>
      </c>
      <c r="W626" s="34">
        <v>0.99875411926481172</v>
      </c>
      <c r="X626" s="34">
        <v>0.99869186598988102</v>
      </c>
      <c r="Y626" s="34">
        <v>0.99862961659525507</v>
      </c>
      <c r="Z626" s="34">
        <v>0.99856737108069182</v>
      </c>
      <c r="AA626" s="34">
        <v>0.99850512944594971</v>
      </c>
      <c r="AB626" s="34">
        <v>0.99844289169078648</v>
      </c>
      <c r="AC626" s="34">
        <v>0.99838065781496055</v>
      </c>
      <c r="AD626" s="34">
        <v>0.9983184278182301</v>
      </c>
      <c r="AE626" s="34">
        <v>0.99825620170035334</v>
      </c>
      <c r="AF626" s="34">
        <v>0.99819397946108868</v>
      </c>
      <c r="AG626" s="34">
        <v>0.99813176110019375</v>
      </c>
      <c r="AH626" s="34">
        <v>0.99806954661742753</v>
      </c>
      <c r="AI626" s="34">
        <v>0.99800733601254787</v>
      </c>
      <c r="AJ626" s="34">
        <v>0.99794512928531343</v>
      </c>
      <c r="AK626" s="34">
        <v>0.99788292643548193</v>
      </c>
      <c r="AL626" s="34">
        <v>0.99782072746281236</v>
      </c>
      <c r="AM626" s="34">
        <v>0.99775853236706247</v>
      </c>
      <c r="AN626" s="34">
        <v>0.99769634114799088</v>
      </c>
      <c r="AO626" s="34">
        <v>0.99763415380535614</v>
      </c>
      <c r="AP626" s="34">
        <v>0.99757197033891631</v>
      </c>
      <c r="AQ626" s="34">
        <v>0.99750979074842983</v>
      </c>
      <c r="AR626" s="34">
        <v>0.99744761503365498</v>
      </c>
      <c r="AS626" s="34">
        <v>0.99738544319435074</v>
      </c>
      <c r="AT626" s="34">
        <v>0.99732327523027486</v>
      </c>
      <c r="AU626" s="34">
        <v>0.99726111114118621</v>
      </c>
      <c r="AV626" s="34">
        <v>0.9971989509268433</v>
      </c>
      <c r="AW626" s="34">
        <v>0.99713679458700422</v>
      </c>
      <c r="AX626" s="34">
        <v>0.99707464212142793</v>
      </c>
      <c r="AY626" s="34">
        <v>0.99701249352987276</v>
      </c>
      <c r="AZ626" s="34">
        <v>0.99695034881209699</v>
      </c>
      <c r="BA626" s="34">
        <v>0.99688820796785971</v>
      </c>
      <c r="BB626" s="34">
        <v>0.99682607099691889</v>
      </c>
      <c r="BC626" s="34">
        <v>0.9967639378990335</v>
      </c>
      <c r="BD626" s="34">
        <v>0.99670180867396196</v>
      </c>
      <c r="BE626" s="34">
        <v>0.99663968332146291</v>
      </c>
      <c r="BF626" s="34">
        <v>0.99657756184129487</v>
      </c>
      <c r="BG626" s="34">
        <v>0.99651544423321681</v>
      </c>
      <c r="BH626" s="34">
        <v>0.99645333049698681</v>
      </c>
      <c r="BI626" s="34">
        <v>0.99639122063236407</v>
      </c>
      <c r="BJ626" s="34">
        <v>0.99632911463910701</v>
      </c>
      <c r="BK626" s="34">
        <v>0.99626701251697447</v>
      </c>
      <c r="BL626" s="34">
        <v>0.99620491426572511</v>
      </c>
      <c r="BM626" s="34">
        <v>0.99614281988511755</v>
      </c>
      <c r="BN626" s="34">
        <v>0.99608072937491055</v>
      </c>
      <c r="BO626" s="34">
        <v>0.99601864273486307</v>
      </c>
      <c r="BP626" s="34">
        <v>0.99595655996473353</v>
      </c>
      <c r="BQ626" s="34">
        <v>0.99589448106428102</v>
      </c>
      <c r="BR626" s="34">
        <v>0.99583240603326406</v>
      </c>
      <c r="BS626" s="34">
        <v>0.99577033487144184</v>
      </c>
      <c r="BT626" s="34">
        <v>0.99570826757857278</v>
      </c>
      <c r="BU626" s="34">
        <v>0.99564620415441618</v>
      </c>
      <c r="BV626" s="34">
        <v>0.99558414459873046</v>
      </c>
      <c r="BW626" s="34">
        <v>0.99552208891127458</v>
      </c>
      <c r="BX626" s="34">
        <v>0.99546003709180764</v>
      </c>
      <c r="BY626" s="34">
        <v>0.99539798914008859</v>
      </c>
      <c r="BZ626" s="34">
        <v>0.99533594505587586</v>
      </c>
      <c r="CA626" s="34">
        <v>0.99527390483892897</v>
      </c>
      <c r="CB626" s="34">
        <v>0.99521186848900656</v>
      </c>
      <c r="CC626" s="34">
        <v>0.99514983600586759</v>
      </c>
      <c r="CD626" s="34">
        <v>0.99508780738927105</v>
      </c>
      <c r="CE626" s="34">
        <v>0.99502578263897612</v>
      </c>
      <c r="CF626" s="34">
        <v>0.99496376175474166</v>
      </c>
      <c r="CG626" s="34">
        <v>0.99490174473632664</v>
      </c>
      <c r="CH626" s="34">
        <v>0.99483973158349004</v>
      </c>
      <c r="CI626" s="34">
        <v>0.99477772229599115</v>
      </c>
      <c r="CJ626" s="34">
        <v>0.99471571687358906</v>
      </c>
      <c r="CK626" s="34">
        <v>0.99465371531604274</v>
      </c>
      <c r="CL626" s="34">
        <v>0.99459171762311116</v>
      </c>
      <c r="CM626" s="34">
        <v>0.9945297237945534</v>
      </c>
      <c r="CN626" s="34">
        <v>0.99446773383012899</v>
      </c>
      <c r="CO626" s="34">
        <v>0.99440574772959678</v>
      </c>
      <c r="CP626" s="34">
        <v>0.99434376549271597</v>
      </c>
      <c r="CQ626" s="34">
        <v>0.99428178711924564</v>
      </c>
      <c r="CR626" s="34">
        <v>0.99418882289425126</v>
      </c>
      <c r="CS626" s="34">
        <v>0.99409586736130684</v>
      </c>
      <c r="CT626" s="34">
        <v>0.99400292051959993</v>
      </c>
      <c r="CU626" s="34">
        <v>0.99390998236831796</v>
      </c>
      <c r="CV626" s="34">
        <v>0.99381705290664812</v>
      </c>
      <c r="CW626" s="34">
        <v>0.99372413213377797</v>
      </c>
      <c r="CX626" s="34">
        <v>0.99363122004889526</v>
      </c>
      <c r="CY626" s="34">
        <v>0.99353831665118764</v>
      </c>
      <c r="CZ626" s="34">
        <v>0.99344542193984309</v>
      </c>
      <c r="DA626" s="34">
        <v>0.99335253591404893</v>
      </c>
      <c r="DB626" s="34">
        <v>0.99325965857299336</v>
      </c>
    </row>
    <row r="627" spans="1:106" x14ac:dyDescent="0.2">
      <c r="A627" s="13">
        <f t="shared" ca="1" si="9"/>
        <v>45147</v>
      </c>
      <c r="B627" s="34">
        <v>1.0000623348172251</v>
      </c>
      <c r="C627" s="34">
        <v>1</v>
      </c>
      <c r="D627" s="34">
        <v>0.99993766906816206</v>
      </c>
      <c r="E627" s="34">
        <v>0.99987534202146944</v>
      </c>
      <c r="F627" s="34">
        <v>0.99981301885967966</v>
      </c>
      <c r="G627" s="34">
        <v>0.99975069958255058</v>
      </c>
      <c r="H627" s="34">
        <v>0.99968838418983996</v>
      </c>
      <c r="I627" s="34">
        <v>0.9996260726813061</v>
      </c>
      <c r="J627" s="34">
        <v>0.99956376505670663</v>
      </c>
      <c r="K627" s="34">
        <v>0.99950146131579942</v>
      </c>
      <c r="L627" s="34">
        <v>0.99943916145834222</v>
      </c>
      <c r="M627" s="34">
        <v>0.99937686548409332</v>
      </c>
      <c r="N627" s="34">
        <v>0.99931457339281049</v>
      </c>
      <c r="O627" s="34">
        <v>0.9992522851842518</v>
      </c>
      <c r="P627" s="34">
        <v>0.99919000085817533</v>
      </c>
      <c r="Q627" s="34">
        <v>0.99912772041433895</v>
      </c>
      <c r="R627" s="34">
        <v>0.99906544385250051</v>
      </c>
      <c r="S627" s="34">
        <v>0.99900317117241821</v>
      </c>
      <c r="T627" s="34">
        <v>0.99894090237385014</v>
      </c>
      <c r="U627" s="34">
        <v>0.99887863745655447</v>
      </c>
      <c r="V627" s="34">
        <v>0.99881637642028875</v>
      </c>
      <c r="W627" s="34">
        <v>0.99875411926481172</v>
      </c>
      <c r="X627" s="34">
        <v>0.99869186598988102</v>
      </c>
      <c r="Y627" s="34">
        <v>0.99862961659525507</v>
      </c>
      <c r="Z627" s="34">
        <v>0.99856737108069182</v>
      </c>
      <c r="AA627" s="34">
        <v>0.99850512944594971</v>
      </c>
      <c r="AB627" s="34">
        <v>0.99844289169078648</v>
      </c>
      <c r="AC627" s="34">
        <v>0.99838065781496055</v>
      </c>
      <c r="AD627" s="34">
        <v>0.9983184278182301</v>
      </c>
      <c r="AE627" s="34">
        <v>0.99825620170035334</v>
      </c>
      <c r="AF627" s="34">
        <v>0.99819397946108868</v>
      </c>
      <c r="AG627" s="34">
        <v>0.99813176110019375</v>
      </c>
      <c r="AH627" s="34">
        <v>0.99806954661742753</v>
      </c>
      <c r="AI627" s="34">
        <v>0.99800733601254787</v>
      </c>
      <c r="AJ627" s="34">
        <v>0.99794512928531343</v>
      </c>
      <c r="AK627" s="34">
        <v>0.99788292643548193</v>
      </c>
      <c r="AL627" s="34">
        <v>0.99782072746281236</v>
      </c>
      <c r="AM627" s="34">
        <v>0.99775853236706247</v>
      </c>
      <c r="AN627" s="34">
        <v>0.99769634114799088</v>
      </c>
      <c r="AO627" s="34">
        <v>0.99763415380535614</v>
      </c>
      <c r="AP627" s="34">
        <v>0.99757197033891631</v>
      </c>
      <c r="AQ627" s="34">
        <v>0.99750979074842983</v>
      </c>
      <c r="AR627" s="34">
        <v>0.99744761503365498</v>
      </c>
      <c r="AS627" s="34">
        <v>0.99738544319435074</v>
      </c>
      <c r="AT627" s="34">
        <v>0.99732327523027486</v>
      </c>
      <c r="AU627" s="34">
        <v>0.99726111114118621</v>
      </c>
      <c r="AV627" s="34">
        <v>0.9971989509268433</v>
      </c>
      <c r="AW627" s="34">
        <v>0.99713679458700422</v>
      </c>
      <c r="AX627" s="34">
        <v>0.99707464212142793</v>
      </c>
      <c r="AY627" s="34">
        <v>0.99701249352987276</v>
      </c>
      <c r="AZ627" s="34">
        <v>0.99695034881209699</v>
      </c>
      <c r="BA627" s="34">
        <v>0.99688820796785971</v>
      </c>
      <c r="BB627" s="34">
        <v>0.99682607099691889</v>
      </c>
      <c r="BC627" s="34">
        <v>0.9967639378990335</v>
      </c>
      <c r="BD627" s="34">
        <v>0.99670180867396196</v>
      </c>
      <c r="BE627" s="34">
        <v>0.99663968332146291</v>
      </c>
      <c r="BF627" s="34">
        <v>0.99657756184129487</v>
      </c>
      <c r="BG627" s="34">
        <v>0.99651544423321681</v>
      </c>
      <c r="BH627" s="34">
        <v>0.99645333049698681</v>
      </c>
      <c r="BI627" s="34">
        <v>0.99639122063236407</v>
      </c>
      <c r="BJ627" s="34">
        <v>0.99632911463910701</v>
      </c>
      <c r="BK627" s="34">
        <v>0.99626701251697447</v>
      </c>
      <c r="BL627" s="34">
        <v>0.99620491426572511</v>
      </c>
      <c r="BM627" s="34">
        <v>0.99614281988511755</v>
      </c>
      <c r="BN627" s="34">
        <v>0.99608072937491055</v>
      </c>
      <c r="BO627" s="34">
        <v>0.99601864273486307</v>
      </c>
      <c r="BP627" s="34">
        <v>0.99595655996473353</v>
      </c>
      <c r="BQ627" s="34">
        <v>0.99589448106428102</v>
      </c>
      <c r="BR627" s="34">
        <v>0.99583240603326406</v>
      </c>
      <c r="BS627" s="34">
        <v>0.99577033487144184</v>
      </c>
      <c r="BT627" s="34">
        <v>0.99570826757857278</v>
      </c>
      <c r="BU627" s="34">
        <v>0.99564620415441618</v>
      </c>
      <c r="BV627" s="34">
        <v>0.99558414459873046</v>
      </c>
      <c r="BW627" s="34">
        <v>0.99552208891127458</v>
      </c>
      <c r="BX627" s="34">
        <v>0.99546003709180764</v>
      </c>
      <c r="BY627" s="34">
        <v>0.99539798914008859</v>
      </c>
      <c r="BZ627" s="34">
        <v>0.99533594505587586</v>
      </c>
      <c r="CA627" s="34">
        <v>0.99527390483892897</v>
      </c>
      <c r="CB627" s="34">
        <v>0.99521186848900656</v>
      </c>
      <c r="CC627" s="34">
        <v>0.99514983600586759</v>
      </c>
      <c r="CD627" s="34">
        <v>0.99508780738927105</v>
      </c>
      <c r="CE627" s="34">
        <v>0.99502578263897612</v>
      </c>
      <c r="CF627" s="34">
        <v>0.99496376175474166</v>
      </c>
      <c r="CG627" s="34">
        <v>0.99490174473632664</v>
      </c>
      <c r="CH627" s="34">
        <v>0.99483973158349004</v>
      </c>
      <c r="CI627" s="34">
        <v>0.99477772229599115</v>
      </c>
      <c r="CJ627" s="34">
        <v>0.99471571687358906</v>
      </c>
      <c r="CK627" s="34">
        <v>0.99465371531604274</v>
      </c>
      <c r="CL627" s="34">
        <v>0.99459171762311116</v>
      </c>
      <c r="CM627" s="34">
        <v>0.9945297237945534</v>
      </c>
      <c r="CN627" s="34">
        <v>0.99446773383012899</v>
      </c>
      <c r="CO627" s="34">
        <v>0.99440574772959678</v>
      </c>
      <c r="CP627" s="34">
        <v>0.99434376549271597</v>
      </c>
      <c r="CQ627" s="34">
        <v>0.99428178711924564</v>
      </c>
      <c r="CR627" s="34">
        <v>0.99418882289425126</v>
      </c>
      <c r="CS627" s="34">
        <v>0.99409586736130684</v>
      </c>
      <c r="CT627" s="34">
        <v>0.99400292051959993</v>
      </c>
      <c r="CU627" s="34">
        <v>0.99390998236831796</v>
      </c>
      <c r="CV627" s="34">
        <v>0.99381705290664812</v>
      </c>
      <c r="CW627" s="34">
        <v>0.99372413213377797</v>
      </c>
      <c r="CX627" s="34">
        <v>0.99363122004889526</v>
      </c>
      <c r="CY627" s="34">
        <v>0.99353831665118764</v>
      </c>
      <c r="CZ627" s="34">
        <v>0.99344542193984309</v>
      </c>
      <c r="DA627" s="34">
        <v>0.99335253591404893</v>
      </c>
      <c r="DB627" s="34">
        <v>0.99325965857299336</v>
      </c>
    </row>
    <row r="628" spans="1:106" x14ac:dyDescent="0.2">
      <c r="A628" s="13">
        <f t="shared" ca="1" si="9"/>
        <v>45148</v>
      </c>
      <c r="B628" s="34">
        <v>1.0000623348172251</v>
      </c>
      <c r="C628" s="34">
        <v>1</v>
      </c>
      <c r="D628" s="34">
        <v>0.99993766906816206</v>
      </c>
      <c r="E628" s="34">
        <v>0.99987534202146944</v>
      </c>
      <c r="F628" s="34">
        <v>0.99981301885967966</v>
      </c>
      <c r="G628" s="34">
        <v>0.99975069958255058</v>
      </c>
      <c r="H628" s="34">
        <v>0.99968838418983996</v>
      </c>
      <c r="I628" s="34">
        <v>0.9996260726813061</v>
      </c>
      <c r="J628" s="34">
        <v>0.99956376505670663</v>
      </c>
      <c r="K628" s="34">
        <v>0.99950146131579942</v>
      </c>
      <c r="L628" s="34">
        <v>0.99943916145834222</v>
      </c>
      <c r="M628" s="34">
        <v>0.99937686548409332</v>
      </c>
      <c r="N628" s="34">
        <v>0.99931457339281049</v>
      </c>
      <c r="O628" s="34">
        <v>0.9992522851842518</v>
      </c>
      <c r="P628" s="34">
        <v>0.99919000085817533</v>
      </c>
      <c r="Q628" s="34">
        <v>0.99912772041433895</v>
      </c>
      <c r="R628" s="34">
        <v>0.99906544385250051</v>
      </c>
      <c r="S628" s="34">
        <v>0.99900317117241821</v>
      </c>
      <c r="T628" s="34">
        <v>0.99894090237385014</v>
      </c>
      <c r="U628" s="34">
        <v>0.99887863745655447</v>
      </c>
      <c r="V628" s="34">
        <v>0.99881637642028875</v>
      </c>
      <c r="W628" s="34">
        <v>0.99875411926481172</v>
      </c>
      <c r="X628" s="34">
        <v>0.99869186598988102</v>
      </c>
      <c r="Y628" s="34">
        <v>0.99862961659525507</v>
      </c>
      <c r="Z628" s="34">
        <v>0.99856737108069182</v>
      </c>
      <c r="AA628" s="34">
        <v>0.99850512944594971</v>
      </c>
      <c r="AB628" s="34">
        <v>0.99844289169078648</v>
      </c>
      <c r="AC628" s="34">
        <v>0.99838065781496055</v>
      </c>
      <c r="AD628" s="34">
        <v>0.9983184278182301</v>
      </c>
      <c r="AE628" s="34">
        <v>0.99825620170035334</v>
      </c>
      <c r="AF628" s="34">
        <v>0.99819397946108868</v>
      </c>
      <c r="AG628" s="34">
        <v>0.99813176110019375</v>
      </c>
      <c r="AH628" s="34">
        <v>0.99806954661742753</v>
      </c>
      <c r="AI628" s="34">
        <v>0.99800733601254787</v>
      </c>
      <c r="AJ628" s="34">
        <v>0.99794512928531343</v>
      </c>
      <c r="AK628" s="34">
        <v>0.99788292643548193</v>
      </c>
      <c r="AL628" s="34">
        <v>0.99782072746281236</v>
      </c>
      <c r="AM628" s="34">
        <v>0.99775853236706247</v>
      </c>
      <c r="AN628" s="34">
        <v>0.99769634114799088</v>
      </c>
      <c r="AO628" s="34">
        <v>0.99763415380535614</v>
      </c>
      <c r="AP628" s="34">
        <v>0.99757197033891631</v>
      </c>
      <c r="AQ628" s="34">
        <v>0.99750979074842983</v>
      </c>
      <c r="AR628" s="34">
        <v>0.99744761503365498</v>
      </c>
      <c r="AS628" s="34">
        <v>0.99738544319435074</v>
      </c>
      <c r="AT628" s="34">
        <v>0.99732327523027486</v>
      </c>
      <c r="AU628" s="34">
        <v>0.99726111114118621</v>
      </c>
      <c r="AV628" s="34">
        <v>0.9971989509268433</v>
      </c>
      <c r="AW628" s="34">
        <v>0.99713679458700422</v>
      </c>
      <c r="AX628" s="34">
        <v>0.99707464212142793</v>
      </c>
      <c r="AY628" s="34">
        <v>0.99701249352987276</v>
      </c>
      <c r="AZ628" s="34">
        <v>0.99695034881209699</v>
      </c>
      <c r="BA628" s="34">
        <v>0.99688820796785971</v>
      </c>
      <c r="BB628" s="34">
        <v>0.99682607099691889</v>
      </c>
      <c r="BC628" s="34">
        <v>0.9967639378990335</v>
      </c>
      <c r="BD628" s="34">
        <v>0.99670180867396196</v>
      </c>
      <c r="BE628" s="34">
        <v>0.99663968332146291</v>
      </c>
      <c r="BF628" s="34">
        <v>0.99657756184129487</v>
      </c>
      <c r="BG628" s="34">
        <v>0.99651544423321681</v>
      </c>
      <c r="BH628" s="34">
        <v>0.99645333049698681</v>
      </c>
      <c r="BI628" s="34">
        <v>0.99639122063236407</v>
      </c>
      <c r="BJ628" s="34">
        <v>0.99632911463910701</v>
      </c>
      <c r="BK628" s="34">
        <v>0.99626701251697447</v>
      </c>
      <c r="BL628" s="34">
        <v>0.99620491426572511</v>
      </c>
      <c r="BM628" s="34">
        <v>0.99614281988511755</v>
      </c>
      <c r="BN628" s="34">
        <v>0.99608072937491055</v>
      </c>
      <c r="BO628" s="34">
        <v>0.99601864273486307</v>
      </c>
      <c r="BP628" s="34">
        <v>0.99595655996473353</v>
      </c>
      <c r="BQ628" s="34">
        <v>0.99589448106428102</v>
      </c>
      <c r="BR628" s="34">
        <v>0.99583240603326406</v>
      </c>
      <c r="BS628" s="34">
        <v>0.99577033487144184</v>
      </c>
      <c r="BT628" s="34">
        <v>0.99570826757857278</v>
      </c>
      <c r="BU628" s="34">
        <v>0.99564620415441618</v>
      </c>
      <c r="BV628" s="34">
        <v>0.99558414459873046</v>
      </c>
      <c r="BW628" s="34">
        <v>0.99552208891127458</v>
      </c>
      <c r="BX628" s="34">
        <v>0.99546003709180764</v>
      </c>
      <c r="BY628" s="34">
        <v>0.99539798914008859</v>
      </c>
      <c r="BZ628" s="34">
        <v>0.99533594505587586</v>
      </c>
      <c r="CA628" s="34">
        <v>0.99527390483892897</v>
      </c>
      <c r="CB628" s="34">
        <v>0.99521186848900656</v>
      </c>
      <c r="CC628" s="34">
        <v>0.99514983600586759</v>
      </c>
      <c r="CD628" s="34">
        <v>0.99508780738927105</v>
      </c>
      <c r="CE628" s="34">
        <v>0.99502578263897612</v>
      </c>
      <c r="CF628" s="34">
        <v>0.99496376175474166</v>
      </c>
      <c r="CG628" s="34">
        <v>0.99490174473632664</v>
      </c>
      <c r="CH628" s="34">
        <v>0.99483973158349004</v>
      </c>
      <c r="CI628" s="34">
        <v>0.99477772229599115</v>
      </c>
      <c r="CJ628" s="34">
        <v>0.99471571687358906</v>
      </c>
      <c r="CK628" s="34">
        <v>0.99465371531604274</v>
      </c>
      <c r="CL628" s="34">
        <v>0.99459171762311116</v>
      </c>
      <c r="CM628" s="34">
        <v>0.9945297237945534</v>
      </c>
      <c r="CN628" s="34">
        <v>0.99446773383012899</v>
      </c>
      <c r="CO628" s="34">
        <v>0.99440574772959678</v>
      </c>
      <c r="CP628" s="34">
        <v>0.99434376549271597</v>
      </c>
      <c r="CQ628" s="34">
        <v>0.99428178711924564</v>
      </c>
      <c r="CR628" s="34">
        <v>0.99418882289425126</v>
      </c>
      <c r="CS628" s="34">
        <v>0.99409586736130684</v>
      </c>
      <c r="CT628" s="34">
        <v>0.99400292051959993</v>
      </c>
      <c r="CU628" s="34">
        <v>0.99390998236831796</v>
      </c>
      <c r="CV628" s="34">
        <v>0.99381705290664812</v>
      </c>
      <c r="CW628" s="34">
        <v>0.99372413213377797</v>
      </c>
      <c r="CX628" s="34">
        <v>0.99363122004889526</v>
      </c>
      <c r="CY628" s="34">
        <v>0.99353831665118764</v>
      </c>
      <c r="CZ628" s="34">
        <v>0.99344542193984309</v>
      </c>
      <c r="DA628" s="34">
        <v>0.99335253591404893</v>
      </c>
      <c r="DB628" s="34">
        <v>0.99325965857299336</v>
      </c>
    </row>
    <row r="629" spans="1:106" x14ac:dyDescent="0.2">
      <c r="A629" s="13">
        <f t="shared" ca="1" si="9"/>
        <v>45149</v>
      </c>
      <c r="B629" s="34">
        <v>1.0000623348172251</v>
      </c>
      <c r="C629" s="34">
        <v>1</v>
      </c>
      <c r="D629" s="34">
        <v>0.99993766906816206</v>
      </c>
      <c r="E629" s="34">
        <v>0.99987534202146944</v>
      </c>
      <c r="F629" s="34">
        <v>0.99981301885967966</v>
      </c>
      <c r="G629" s="34">
        <v>0.99975069958255058</v>
      </c>
      <c r="H629" s="34">
        <v>0.99968838418983996</v>
      </c>
      <c r="I629" s="34">
        <v>0.9996260726813061</v>
      </c>
      <c r="J629" s="34">
        <v>0.99956376505670663</v>
      </c>
      <c r="K629" s="34">
        <v>0.99950146131579942</v>
      </c>
      <c r="L629" s="34">
        <v>0.99943916145834222</v>
      </c>
      <c r="M629" s="34">
        <v>0.99937686548409332</v>
      </c>
      <c r="N629" s="34">
        <v>0.99931457339281049</v>
      </c>
      <c r="O629" s="34">
        <v>0.9992522851842518</v>
      </c>
      <c r="P629" s="34">
        <v>0.99919000085817533</v>
      </c>
      <c r="Q629" s="34">
        <v>0.99912772041433895</v>
      </c>
      <c r="R629" s="34">
        <v>0.99906544385250051</v>
      </c>
      <c r="S629" s="34">
        <v>0.99900317117241821</v>
      </c>
      <c r="T629" s="34">
        <v>0.99894090237385014</v>
      </c>
      <c r="U629" s="34">
        <v>0.99887863745655447</v>
      </c>
      <c r="V629" s="34">
        <v>0.99881637642028875</v>
      </c>
      <c r="W629" s="34">
        <v>0.99875411926481172</v>
      </c>
      <c r="X629" s="34">
        <v>0.99869186598988102</v>
      </c>
      <c r="Y629" s="34">
        <v>0.99862961659525507</v>
      </c>
      <c r="Z629" s="34">
        <v>0.99856737108069182</v>
      </c>
      <c r="AA629" s="34">
        <v>0.99850512944594971</v>
      </c>
      <c r="AB629" s="34">
        <v>0.99844289169078648</v>
      </c>
      <c r="AC629" s="34">
        <v>0.99838065781496055</v>
      </c>
      <c r="AD629" s="34">
        <v>0.9983184278182301</v>
      </c>
      <c r="AE629" s="34">
        <v>0.99825620170035334</v>
      </c>
      <c r="AF629" s="34">
        <v>0.99819397946108868</v>
      </c>
      <c r="AG629" s="34">
        <v>0.99813176110019375</v>
      </c>
      <c r="AH629" s="34">
        <v>0.99806954661742753</v>
      </c>
      <c r="AI629" s="34">
        <v>0.99800733601254787</v>
      </c>
      <c r="AJ629" s="34">
        <v>0.99794512928531343</v>
      </c>
      <c r="AK629" s="34">
        <v>0.99788292643548193</v>
      </c>
      <c r="AL629" s="34">
        <v>0.99782072746281236</v>
      </c>
      <c r="AM629" s="34">
        <v>0.99775853236706247</v>
      </c>
      <c r="AN629" s="34">
        <v>0.99769634114799088</v>
      </c>
      <c r="AO629" s="34">
        <v>0.99763415380535614</v>
      </c>
      <c r="AP629" s="34">
        <v>0.99757197033891631</v>
      </c>
      <c r="AQ629" s="34">
        <v>0.99750979074842983</v>
      </c>
      <c r="AR629" s="34">
        <v>0.99744761503365498</v>
      </c>
      <c r="AS629" s="34">
        <v>0.99738544319435074</v>
      </c>
      <c r="AT629" s="34">
        <v>0.99732327523027486</v>
      </c>
      <c r="AU629" s="34">
        <v>0.99726111114118621</v>
      </c>
      <c r="AV629" s="34">
        <v>0.9971989509268433</v>
      </c>
      <c r="AW629" s="34">
        <v>0.99713679458700422</v>
      </c>
      <c r="AX629" s="34">
        <v>0.99707464212142793</v>
      </c>
      <c r="AY629" s="34">
        <v>0.99701249352987276</v>
      </c>
      <c r="AZ629" s="34">
        <v>0.99695034881209699</v>
      </c>
      <c r="BA629" s="34">
        <v>0.99688820796785971</v>
      </c>
      <c r="BB629" s="34">
        <v>0.99682607099691889</v>
      </c>
      <c r="BC629" s="34">
        <v>0.9967639378990335</v>
      </c>
      <c r="BD629" s="34">
        <v>0.99670180867396196</v>
      </c>
      <c r="BE629" s="34">
        <v>0.99663968332146291</v>
      </c>
      <c r="BF629" s="34">
        <v>0.99657756184129487</v>
      </c>
      <c r="BG629" s="34">
        <v>0.99651544423321681</v>
      </c>
      <c r="BH629" s="34">
        <v>0.99645333049698681</v>
      </c>
      <c r="BI629" s="34">
        <v>0.99639122063236407</v>
      </c>
      <c r="BJ629" s="34">
        <v>0.99632911463910701</v>
      </c>
      <c r="BK629" s="34">
        <v>0.99626701251697447</v>
      </c>
      <c r="BL629" s="34">
        <v>0.99620491426572511</v>
      </c>
      <c r="BM629" s="34">
        <v>0.99614281988511755</v>
      </c>
      <c r="BN629" s="34">
        <v>0.99608072937491055</v>
      </c>
      <c r="BO629" s="34">
        <v>0.99601864273486307</v>
      </c>
      <c r="BP629" s="34">
        <v>0.99595655996473353</v>
      </c>
      <c r="BQ629" s="34">
        <v>0.99589448106428102</v>
      </c>
      <c r="BR629" s="34">
        <v>0.99583240603326406</v>
      </c>
      <c r="BS629" s="34">
        <v>0.99577033487144184</v>
      </c>
      <c r="BT629" s="34">
        <v>0.99570826757857278</v>
      </c>
      <c r="BU629" s="34">
        <v>0.99564620415441618</v>
      </c>
      <c r="BV629" s="34">
        <v>0.99558414459873046</v>
      </c>
      <c r="BW629" s="34">
        <v>0.99552208891127458</v>
      </c>
      <c r="BX629" s="34">
        <v>0.99546003709180764</v>
      </c>
      <c r="BY629" s="34">
        <v>0.99539798914008859</v>
      </c>
      <c r="BZ629" s="34">
        <v>0.99533594505587586</v>
      </c>
      <c r="CA629" s="34">
        <v>0.99527390483892897</v>
      </c>
      <c r="CB629" s="34">
        <v>0.99521186848900656</v>
      </c>
      <c r="CC629" s="34">
        <v>0.99514983600586759</v>
      </c>
      <c r="CD629" s="34">
        <v>0.99508780738927105</v>
      </c>
      <c r="CE629" s="34">
        <v>0.99502578263897612</v>
      </c>
      <c r="CF629" s="34">
        <v>0.99496376175474166</v>
      </c>
      <c r="CG629" s="34">
        <v>0.99490174473632664</v>
      </c>
      <c r="CH629" s="34">
        <v>0.99483973158349004</v>
      </c>
      <c r="CI629" s="34">
        <v>0.99477772229599115</v>
      </c>
      <c r="CJ629" s="34">
        <v>0.99471571687358906</v>
      </c>
      <c r="CK629" s="34">
        <v>0.99465371531604274</v>
      </c>
      <c r="CL629" s="34">
        <v>0.99459171762311116</v>
      </c>
      <c r="CM629" s="34">
        <v>0.9945297237945534</v>
      </c>
      <c r="CN629" s="34">
        <v>0.99446773383012899</v>
      </c>
      <c r="CO629" s="34">
        <v>0.99440574772959678</v>
      </c>
      <c r="CP629" s="34">
        <v>0.99434376549271597</v>
      </c>
      <c r="CQ629" s="34">
        <v>0.99428178711924564</v>
      </c>
      <c r="CR629" s="34">
        <v>0.99418882289425126</v>
      </c>
      <c r="CS629" s="34">
        <v>0.99409586736130684</v>
      </c>
      <c r="CT629" s="34">
        <v>0.99400292051959993</v>
      </c>
      <c r="CU629" s="34">
        <v>0.99390998236831796</v>
      </c>
      <c r="CV629" s="34">
        <v>0.99381705290664812</v>
      </c>
      <c r="CW629" s="34">
        <v>0.99372413213377797</v>
      </c>
      <c r="CX629" s="34">
        <v>0.99363122004889526</v>
      </c>
      <c r="CY629" s="34">
        <v>0.99353831665118764</v>
      </c>
      <c r="CZ629" s="34">
        <v>0.99344542193984309</v>
      </c>
      <c r="DA629" s="34">
        <v>0.99335253591404893</v>
      </c>
      <c r="DB629" s="34">
        <v>0.99325965857299336</v>
      </c>
    </row>
    <row r="630" spans="1:106" x14ac:dyDescent="0.2">
      <c r="A630" s="13">
        <f t="shared" ca="1" si="9"/>
        <v>45152</v>
      </c>
      <c r="B630" s="34">
        <v>1.0000623348172251</v>
      </c>
      <c r="C630" s="34">
        <v>1</v>
      </c>
      <c r="D630" s="34">
        <v>0.99993766906816206</v>
      </c>
      <c r="E630" s="34">
        <v>0.99987534202146944</v>
      </c>
      <c r="F630" s="34">
        <v>0.99981301885967966</v>
      </c>
      <c r="G630" s="34">
        <v>0.99975069958255058</v>
      </c>
      <c r="H630" s="34">
        <v>0.99968838418983996</v>
      </c>
      <c r="I630" s="34">
        <v>0.9996260726813061</v>
      </c>
      <c r="J630" s="34">
        <v>0.99956376505670663</v>
      </c>
      <c r="K630" s="34">
        <v>0.99950146131579942</v>
      </c>
      <c r="L630" s="34">
        <v>0.99943916145834222</v>
      </c>
      <c r="M630" s="34">
        <v>0.99937686548409332</v>
      </c>
      <c r="N630" s="34">
        <v>0.99931457339281049</v>
      </c>
      <c r="O630" s="34">
        <v>0.9992522851842518</v>
      </c>
      <c r="P630" s="34">
        <v>0.99919000085817533</v>
      </c>
      <c r="Q630" s="34">
        <v>0.99912772041433895</v>
      </c>
      <c r="R630" s="34">
        <v>0.99906544385250051</v>
      </c>
      <c r="S630" s="34">
        <v>0.99900317117241821</v>
      </c>
      <c r="T630" s="34">
        <v>0.99894090237385014</v>
      </c>
      <c r="U630" s="34">
        <v>0.99887863745655447</v>
      </c>
      <c r="V630" s="34">
        <v>0.99881637642028875</v>
      </c>
      <c r="W630" s="34">
        <v>0.99875411926481172</v>
      </c>
      <c r="X630" s="34">
        <v>0.99869186598988102</v>
      </c>
      <c r="Y630" s="34">
        <v>0.99862961659525507</v>
      </c>
      <c r="Z630" s="34">
        <v>0.99856737108069182</v>
      </c>
      <c r="AA630" s="34">
        <v>0.99850512944594971</v>
      </c>
      <c r="AB630" s="34">
        <v>0.99844289169078648</v>
      </c>
      <c r="AC630" s="34">
        <v>0.99838065781496055</v>
      </c>
      <c r="AD630" s="34">
        <v>0.9983184278182301</v>
      </c>
      <c r="AE630" s="34">
        <v>0.99825620170035334</v>
      </c>
      <c r="AF630" s="34">
        <v>0.99819397946108868</v>
      </c>
      <c r="AG630" s="34">
        <v>0.99813176110019375</v>
      </c>
      <c r="AH630" s="34">
        <v>0.99806954661742753</v>
      </c>
      <c r="AI630" s="34">
        <v>0.99800733601254787</v>
      </c>
      <c r="AJ630" s="34">
        <v>0.99794512928531343</v>
      </c>
      <c r="AK630" s="34">
        <v>0.99788292643548193</v>
      </c>
      <c r="AL630" s="34">
        <v>0.99782072746281236</v>
      </c>
      <c r="AM630" s="34">
        <v>0.99775853236706247</v>
      </c>
      <c r="AN630" s="34">
        <v>0.99769634114799088</v>
      </c>
      <c r="AO630" s="34">
        <v>0.99763415380535614</v>
      </c>
      <c r="AP630" s="34">
        <v>0.99757197033891631</v>
      </c>
      <c r="AQ630" s="34">
        <v>0.99750979074842983</v>
      </c>
      <c r="AR630" s="34">
        <v>0.99744761503365498</v>
      </c>
      <c r="AS630" s="34">
        <v>0.99738544319435074</v>
      </c>
      <c r="AT630" s="34">
        <v>0.99732327523027486</v>
      </c>
      <c r="AU630" s="34">
        <v>0.99726111114118621</v>
      </c>
      <c r="AV630" s="34">
        <v>0.9971989509268433</v>
      </c>
      <c r="AW630" s="34">
        <v>0.99713679458700422</v>
      </c>
      <c r="AX630" s="34">
        <v>0.99707464212142793</v>
      </c>
      <c r="AY630" s="34">
        <v>0.99701249352987276</v>
      </c>
      <c r="AZ630" s="34">
        <v>0.99695034881209699</v>
      </c>
      <c r="BA630" s="34">
        <v>0.99688820796785971</v>
      </c>
      <c r="BB630" s="34">
        <v>0.99682607099691889</v>
      </c>
      <c r="BC630" s="34">
        <v>0.9967639378990335</v>
      </c>
      <c r="BD630" s="34">
        <v>0.99670180867396196</v>
      </c>
      <c r="BE630" s="34">
        <v>0.99663968332146291</v>
      </c>
      <c r="BF630" s="34">
        <v>0.99657756184129487</v>
      </c>
      <c r="BG630" s="34">
        <v>0.99651544423321681</v>
      </c>
      <c r="BH630" s="34">
        <v>0.99645333049698681</v>
      </c>
      <c r="BI630" s="34">
        <v>0.99639122063236407</v>
      </c>
      <c r="BJ630" s="34">
        <v>0.99632911463910701</v>
      </c>
      <c r="BK630" s="34">
        <v>0.99626701251697447</v>
      </c>
      <c r="BL630" s="34">
        <v>0.99620491426572511</v>
      </c>
      <c r="BM630" s="34">
        <v>0.99614281988511755</v>
      </c>
      <c r="BN630" s="34">
        <v>0.99608072937491055</v>
      </c>
      <c r="BO630" s="34">
        <v>0.99601864273486307</v>
      </c>
      <c r="BP630" s="34">
        <v>0.99595655996473353</v>
      </c>
      <c r="BQ630" s="34">
        <v>0.99589448106428102</v>
      </c>
      <c r="BR630" s="34">
        <v>0.99583240603326406</v>
      </c>
      <c r="BS630" s="34">
        <v>0.99577033487144184</v>
      </c>
      <c r="BT630" s="34">
        <v>0.99570826757857278</v>
      </c>
      <c r="BU630" s="34">
        <v>0.99564620415441618</v>
      </c>
      <c r="BV630" s="34">
        <v>0.99558414459873046</v>
      </c>
      <c r="BW630" s="34">
        <v>0.99552208891127458</v>
      </c>
      <c r="BX630" s="34">
        <v>0.99546003709180764</v>
      </c>
      <c r="BY630" s="34">
        <v>0.99539798914008859</v>
      </c>
      <c r="BZ630" s="34">
        <v>0.99533594505587586</v>
      </c>
      <c r="CA630" s="34">
        <v>0.99527390483892897</v>
      </c>
      <c r="CB630" s="34">
        <v>0.99521186848900656</v>
      </c>
      <c r="CC630" s="34">
        <v>0.99514983600586759</v>
      </c>
      <c r="CD630" s="34">
        <v>0.99508780738927105</v>
      </c>
      <c r="CE630" s="34">
        <v>0.99502578263897612</v>
      </c>
      <c r="CF630" s="34">
        <v>0.99496376175474166</v>
      </c>
      <c r="CG630" s="34">
        <v>0.99490174473632664</v>
      </c>
      <c r="CH630" s="34">
        <v>0.99483973158349004</v>
      </c>
      <c r="CI630" s="34">
        <v>0.99477772229599115</v>
      </c>
      <c r="CJ630" s="34">
        <v>0.99471571687358906</v>
      </c>
      <c r="CK630" s="34">
        <v>0.99465371531604274</v>
      </c>
      <c r="CL630" s="34">
        <v>0.99459171762311116</v>
      </c>
      <c r="CM630" s="34">
        <v>0.9945297237945534</v>
      </c>
      <c r="CN630" s="34">
        <v>0.99446773383012899</v>
      </c>
      <c r="CO630" s="34">
        <v>0.99440574772959678</v>
      </c>
      <c r="CP630" s="34">
        <v>0.99434376549271597</v>
      </c>
      <c r="CQ630" s="34">
        <v>0.99428178711924564</v>
      </c>
      <c r="CR630" s="34">
        <v>0.99418882289425126</v>
      </c>
      <c r="CS630" s="34">
        <v>0.99409586736130684</v>
      </c>
      <c r="CT630" s="34">
        <v>0.99400292051959993</v>
      </c>
      <c r="CU630" s="34">
        <v>0.99390998236831796</v>
      </c>
      <c r="CV630" s="34">
        <v>0.99381705290664812</v>
      </c>
      <c r="CW630" s="34">
        <v>0.99372413213377797</v>
      </c>
      <c r="CX630" s="34">
        <v>0.99363122004889526</v>
      </c>
      <c r="CY630" s="34">
        <v>0.99353831665118764</v>
      </c>
      <c r="CZ630" s="34">
        <v>0.99344542193984309</v>
      </c>
      <c r="DA630" s="34">
        <v>0.99335253591404893</v>
      </c>
      <c r="DB630" s="34">
        <v>0.99325965857299336</v>
      </c>
    </row>
    <row r="631" spans="1:106" x14ac:dyDescent="0.2">
      <c r="A631" s="13">
        <f t="shared" ca="1" si="9"/>
        <v>45153</v>
      </c>
      <c r="B631" s="34">
        <v>1.0000623348172251</v>
      </c>
      <c r="C631" s="34">
        <v>1</v>
      </c>
      <c r="D631" s="34">
        <v>0.99993766906816206</v>
      </c>
      <c r="E631" s="34">
        <v>0.99987534202146944</v>
      </c>
      <c r="F631" s="34">
        <v>0.99981301885967966</v>
      </c>
      <c r="G631" s="34">
        <v>0.99975069958255058</v>
      </c>
      <c r="H631" s="34">
        <v>0.99968838418983996</v>
      </c>
      <c r="I631" s="34">
        <v>0.9996260726813061</v>
      </c>
      <c r="J631" s="34">
        <v>0.99956376505670663</v>
      </c>
      <c r="K631" s="34">
        <v>0.99950146131579942</v>
      </c>
      <c r="L631" s="34">
        <v>0.99943916145834222</v>
      </c>
      <c r="M631" s="34">
        <v>0.99937686548409332</v>
      </c>
      <c r="N631" s="34">
        <v>0.99931457339281049</v>
      </c>
      <c r="O631" s="34">
        <v>0.9992522851842518</v>
      </c>
      <c r="P631" s="34">
        <v>0.99919000085817533</v>
      </c>
      <c r="Q631" s="34">
        <v>0.99912772041433895</v>
      </c>
      <c r="R631" s="34">
        <v>0.99906544385250051</v>
      </c>
      <c r="S631" s="34">
        <v>0.99900317117241821</v>
      </c>
      <c r="T631" s="34">
        <v>0.99894090237385014</v>
      </c>
      <c r="U631" s="34">
        <v>0.99887863745655447</v>
      </c>
      <c r="V631" s="34">
        <v>0.99881637642028875</v>
      </c>
      <c r="W631" s="34">
        <v>0.99875411926481172</v>
      </c>
      <c r="X631" s="34">
        <v>0.99869186598988102</v>
      </c>
      <c r="Y631" s="34">
        <v>0.99862961659525507</v>
      </c>
      <c r="Z631" s="34">
        <v>0.99856737108069182</v>
      </c>
      <c r="AA631" s="34">
        <v>0.99850512944594971</v>
      </c>
      <c r="AB631" s="34">
        <v>0.99844289169078648</v>
      </c>
      <c r="AC631" s="34">
        <v>0.99838065781496055</v>
      </c>
      <c r="AD631" s="34">
        <v>0.9983184278182301</v>
      </c>
      <c r="AE631" s="34">
        <v>0.99825620170035334</v>
      </c>
      <c r="AF631" s="34">
        <v>0.99819397946108868</v>
      </c>
      <c r="AG631" s="34">
        <v>0.99813176110019375</v>
      </c>
      <c r="AH631" s="34">
        <v>0.99806954661742753</v>
      </c>
      <c r="AI631" s="34">
        <v>0.99800733601254787</v>
      </c>
      <c r="AJ631" s="34">
        <v>0.99794512928531343</v>
      </c>
      <c r="AK631" s="34">
        <v>0.99788292643548193</v>
      </c>
      <c r="AL631" s="34">
        <v>0.99782072746281236</v>
      </c>
      <c r="AM631" s="34">
        <v>0.99775853236706247</v>
      </c>
      <c r="AN631" s="34">
        <v>0.99769634114799088</v>
      </c>
      <c r="AO631" s="34">
        <v>0.99763415380535614</v>
      </c>
      <c r="AP631" s="34">
        <v>0.99757197033891631</v>
      </c>
      <c r="AQ631" s="34">
        <v>0.99750979074842983</v>
      </c>
      <c r="AR631" s="34">
        <v>0.99744761503365498</v>
      </c>
      <c r="AS631" s="34">
        <v>0.99738544319435074</v>
      </c>
      <c r="AT631" s="34">
        <v>0.99732327523027486</v>
      </c>
      <c r="AU631" s="34">
        <v>0.99726111114118621</v>
      </c>
      <c r="AV631" s="34">
        <v>0.9971989509268433</v>
      </c>
      <c r="AW631" s="34">
        <v>0.99713679458700422</v>
      </c>
      <c r="AX631" s="34">
        <v>0.99707464212142793</v>
      </c>
      <c r="AY631" s="34">
        <v>0.99701249352987276</v>
      </c>
      <c r="AZ631" s="34">
        <v>0.99695034881209699</v>
      </c>
      <c r="BA631" s="34">
        <v>0.99688820796785971</v>
      </c>
      <c r="BB631" s="34">
        <v>0.99682607099691889</v>
      </c>
      <c r="BC631" s="34">
        <v>0.9967639378990335</v>
      </c>
      <c r="BD631" s="34">
        <v>0.99670180867396196</v>
      </c>
      <c r="BE631" s="34">
        <v>0.99663968332146291</v>
      </c>
      <c r="BF631" s="34">
        <v>0.99657756184129487</v>
      </c>
      <c r="BG631" s="34">
        <v>0.99651544423321681</v>
      </c>
      <c r="BH631" s="34">
        <v>0.99645333049698681</v>
      </c>
      <c r="BI631" s="34">
        <v>0.99639122063236407</v>
      </c>
      <c r="BJ631" s="34">
        <v>0.99632911463910701</v>
      </c>
      <c r="BK631" s="34">
        <v>0.99626701251697447</v>
      </c>
      <c r="BL631" s="34">
        <v>0.99620491426572511</v>
      </c>
      <c r="BM631" s="34">
        <v>0.99614281988511755</v>
      </c>
      <c r="BN631" s="34">
        <v>0.99608072937491055</v>
      </c>
      <c r="BO631" s="34">
        <v>0.99601864273486307</v>
      </c>
      <c r="BP631" s="34">
        <v>0.99595655996473353</v>
      </c>
      <c r="BQ631" s="34">
        <v>0.99589448106428102</v>
      </c>
      <c r="BR631" s="34">
        <v>0.99583240603326406</v>
      </c>
      <c r="BS631" s="34">
        <v>0.99577033487144184</v>
      </c>
      <c r="BT631" s="34">
        <v>0.99570826757857278</v>
      </c>
      <c r="BU631" s="34">
        <v>0.99564620415441618</v>
      </c>
      <c r="BV631" s="34">
        <v>0.99558414459873046</v>
      </c>
      <c r="BW631" s="34">
        <v>0.99552208891127458</v>
      </c>
      <c r="BX631" s="34">
        <v>0.99546003709180764</v>
      </c>
      <c r="BY631" s="34">
        <v>0.99539798914008859</v>
      </c>
      <c r="BZ631" s="34">
        <v>0.99533594505587586</v>
      </c>
      <c r="CA631" s="34">
        <v>0.99527390483892897</v>
      </c>
      <c r="CB631" s="34">
        <v>0.99521186848900656</v>
      </c>
      <c r="CC631" s="34">
        <v>0.99514983600586759</v>
      </c>
      <c r="CD631" s="34">
        <v>0.99508780738927105</v>
      </c>
      <c r="CE631" s="34">
        <v>0.99502578263897612</v>
      </c>
      <c r="CF631" s="34">
        <v>0.99496376175474166</v>
      </c>
      <c r="CG631" s="34">
        <v>0.99490174473632664</v>
      </c>
      <c r="CH631" s="34">
        <v>0.99483973158349004</v>
      </c>
      <c r="CI631" s="34">
        <v>0.99477772229599115</v>
      </c>
      <c r="CJ631" s="34">
        <v>0.99471571687358906</v>
      </c>
      <c r="CK631" s="34">
        <v>0.99465371531604274</v>
      </c>
      <c r="CL631" s="34">
        <v>0.99459171762311116</v>
      </c>
      <c r="CM631" s="34">
        <v>0.9945297237945534</v>
      </c>
      <c r="CN631" s="34">
        <v>0.99446773383012899</v>
      </c>
      <c r="CO631" s="34">
        <v>0.99440574772959678</v>
      </c>
      <c r="CP631" s="34">
        <v>0.99434376549271597</v>
      </c>
      <c r="CQ631" s="34">
        <v>0.99428178711924564</v>
      </c>
      <c r="CR631" s="34">
        <v>0.99418882289425126</v>
      </c>
      <c r="CS631" s="34">
        <v>0.99409586736130684</v>
      </c>
      <c r="CT631" s="34">
        <v>0.99400292051959993</v>
      </c>
      <c r="CU631" s="34">
        <v>0.99390998236831796</v>
      </c>
      <c r="CV631" s="34">
        <v>0.99381705290664812</v>
      </c>
      <c r="CW631" s="34">
        <v>0.99372413213377797</v>
      </c>
      <c r="CX631" s="34">
        <v>0.99363122004889526</v>
      </c>
      <c r="CY631" s="34">
        <v>0.99353831665118764</v>
      </c>
      <c r="CZ631" s="34">
        <v>0.99344542193984309</v>
      </c>
      <c r="DA631" s="34">
        <v>0.99335253591404893</v>
      </c>
      <c r="DB631" s="34">
        <v>0.99325965857299336</v>
      </c>
    </row>
    <row r="632" spans="1:106" x14ac:dyDescent="0.2">
      <c r="A632" s="13">
        <f t="shared" ca="1" si="9"/>
        <v>45154</v>
      </c>
      <c r="B632" s="34">
        <v>1.0000623348172251</v>
      </c>
      <c r="C632" s="34">
        <v>1</v>
      </c>
      <c r="D632" s="34">
        <v>0.99993766906816206</v>
      </c>
      <c r="E632" s="34">
        <v>0.99987534202146944</v>
      </c>
      <c r="F632" s="34">
        <v>0.99981301885967966</v>
      </c>
      <c r="G632" s="34">
        <v>0.99975069958255058</v>
      </c>
      <c r="H632" s="34">
        <v>0.99968838418983996</v>
      </c>
      <c r="I632" s="34">
        <v>0.9996260726813061</v>
      </c>
      <c r="J632" s="34">
        <v>0.99956376505670663</v>
      </c>
      <c r="K632" s="34">
        <v>0.99950146131579942</v>
      </c>
      <c r="L632" s="34">
        <v>0.99943916145834222</v>
      </c>
      <c r="M632" s="34">
        <v>0.99937686548409332</v>
      </c>
      <c r="N632" s="34">
        <v>0.99931457339281049</v>
      </c>
      <c r="O632" s="34">
        <v>0.9992522851842518</v>
      </c>
      <c r="P632" s="34">
        <v>0.99919000085817533</v>
      </c>
      <c r="Q632" s="34">
        <v>0.99912772041433895</v>
      </c>
      <c r="R632" s="34">
        <v>0.99906544385250051</v>
      </c>
      <c r="S632" s="34">
        <v>0.99900317117241821</v>
      </c>
      <c r="T632" s="34">
        <v>0.99894090237385014</v>
      </c>
      <c r="U632" s="34">
        <v>0.99887863745655447</v>
      </c>
      <c r="V632" s="34">
        <v>0.99881637642028875</v>
      </c>
      <c r="W632" s="34">
        <v>0.99875411926481172</v>
      </c>
      <c r="X632" s="34">
        <v>0.99869186598988102</v>
      </c>
      <c r="Y632" s="34">
        <v>0.99862961659525507</v>
      </c>
      <c r="Z632" s="34">
        <v>0.99856737108069182</v>
      </c>
      <c r="AA632" s="34">
        <v>0.99850512944594971</v>
      </c>
      <c r="AB632" s="34">
        <v>0.99844289169078648</v>
      </c>
      <c r="AC632" s="34">
        <v>0.99838065781496055</v>
      </c>
      <c r="AD632" s="34">
        <v>0.9983184278182301</v>
      </c>
      <c r="AE632" s="34">
        <v>0.99825620170035334</v>
      </c>
      <c r="AF632" s="34">
        <v>0.99819397946108868</v>
      </c>
      <c r="AG632" s="34">
        <v>0.99813176110019375</v>
      </c>
      <c r="AH632" s="34">
        <v>0.99806954661742753</v>
      </c>
      <c r="AI632" s="34">
        <v>0.99800733601254787</v>
      </c>
      <c r="AJ632" s="34">
        <v>0.99794512928531343</v>
      </c>
      <c r="AK632" s="34">
        <v>0.99788292643548193</v>
      </c>
      <c r="AL632" s="34">
        <v>0.99782072746281236</v>
      </c>
      <c r="AM632" s="34">
        <v>0.99775853236706247</v>
      </c>
      <c r="AN632" s="34">
        <v>0.99769634114799088</v>
      </c>
      <c r="AO632" s="34">
        <v>0.99763415380535614</v>
      </c>
      <c r="AP632" s="34">
        <v>0.99757197033891631</v>
      </c>
      <c r="AQ632" s="34">
        <v>0.99750979074842983</v>
      </c>
      <c r="AR632" s="34">
        <v>0.99744761503365498</v>
      </c>
      <c r="AS632" s="34">
        <v>0.99738544319435074</v>
      </c>
      <c r="AT632" s="34">
        <v>0.99732327523027486</v>
      </c>
      <c r="AU632" s="34">
        <v>0.99726111114118621</v>
      </c>
      <c r="AV632" s="34">
        <v>0.9971989509268433</v>
      </c>
      <c r="AW632" s="34">
        <v>0.99713679458700422</v>
      </c>
      <c r="AX632" s="34">
        <v>0.99707464212142793</v>
      </c>
      <c r="AY632" s="34">
        <v>0.99701249352987276</v>
      </c>
      <c r="AZ632" s="34">
        <v>0.99695034881209699</v>
      </c>
      <c r="BA632" s="34">
        <v>0.99688820796785971</v>
      </c>
      <c r="BB632" s="34">
        <v>0.99682607099691889</v>
      </c>
      <c r="BC632" s="34">
        <v>0.9967639378990335</v>
      </c>
      <c r="BD632" s="34">
        <v>0.99670180867396196</v>
      </c>
      <c r="BE632" s="34">
        <v>0.99663968332146291</v>
      </c>
      <c r="BF632" s="34">
        <v>0.99657756184129487</v>
      </c>
      <c r="BG632" s="34">
        <v>0.99651544423321681</v>
      </c>
      <c r="BH632" s="34">
        <v>0.99645333049698681</v>
      </c>
      <c r="BI632" s="34">
        <v>0.99639122063236407</v>
      </c>
      <c r="BJ632" s="34">
        <v>0.99632911463910701</v>
      </c>
      <c r="BK632" s="34">
        <v>0.99626701251697447</v>
      </c>
      <c r="BL632" s="34">
        <v>0.99620491426572511</v>
      </c>
      <c r="BM632" s="34">
        <v>0.99614281988511755</v>
      </c>
      <c r="BN632" s="34">
        <v>0.99608072937491055</v>
      </c>
      <c r="BO632" s="34">
        <v>0.99601864273486307</v>
      </c>
      <c r="BP632" s="34">
        <v>0.99595655996473353</v>
      </c>
      <c r="BQ632" s="34">
        <v>0.99589448106428102</v>
      </c>
      <c r="BR632" s="34">
        <v>0.99583240603326406</v>
      </c>
      <c r="BS632" s="34">
        <v>0.99577033487144184</v>
      </c>
      <c r="BT632" s="34">
        <v>0.99570826757857278</v>
      </c>
      <c r="BU632" s="34">
        <v>0.99564620415441618</v>
      </c>
      <c r="BV632" s="34">
        <v>0.99558414459873046</v>
      </c>
      <c r="BW632" s="34">
        <v>0.99552208891127458</v>
      </c>
      <c r="BX632" s="34">
        <v>0.99546003709180764</v>
      </c>
      <c r="BY632" s="34">
        <v>0.99539798914008859</v>
      </c>
      <c r="BZ632" s="34">
        <v>0.99533594505587586</v>
      </c>
      <c r="CA632" s="34">
        <v>0.99527390483892897</v>
      </c>
      <c r="CB632" s="34">
        <v>0.99521186848900656</v>
      </c>
      <c r="CC632" s="34">
        <v>0.99514983600586759</v>
      </c>
      <c r="CD632" s="34">
        <v>0.99508780738927105</v>
      </c>
      <c r="CE632" s="34">
        <v>0.99502578263897612</v>
      </c>
      <c r="CF632" s="34">
        <v>0.99496376175474166</v>
      </c>
      <c r="CG632" s="34">
        <v>0.99490174473632664</v>
      </c>
      <c r="CH632" s="34">
        <v>0.99483973158349004</v>
      </c>
      <c r="CI632" s="34">
        <v>0.99477772229599115</v>
      </c>
      <c r="CJ632" s="34">
        <v>0.99471571687358906</v>
      </c>
      <c r="CK632" s="34">
        <v>0.99465371531604274</v>
      </c>
      <c r="CL632" s="34">
        <v>0.99459171762311116</v>
      </c>
      <c r="CM632" s="34">
        <v>0.9945297237945534</v>
      </c>
      <c r="CN632" s="34">
        <v>0.99446773383012899</v>
      </c>
      <c r="CO632" s="34">
        <v>0.99440574772959678</v>
      </c>
      <c r="CP632" s="34">
        <v>0.99434376549271597</v>
      </c>
      <c r="CQ632" s="34">
        <v>0.99428178711924564</v>
      </c>
      <c r="CR632" s="34">
        <v>0.99418882289425126</v>
      </c>
      <c r="CS632" s="34">
        <v>0.99409586736130684</v>
      </c>
      <c r="CT632" s="34">
        <v>0.99400292051959993</v>
      </c>
      <c r="CU632" s="34">
        <v>0.99390998236831796</v>
      </c>
      <c r="CV632" s="34">
        <v>0.99381705290664812</v>
      </c>
      <c r="CW632" s="34">
        <v>0.99372413213377797</v>
      </c>
      <c r="CX632" s="34">
        <v>0.99363122004889526</v>
      </c>
      <c r="CY632" s="34">
        <v>0.99353831665118764</v>
      </c>
      <c r="CZ632" s="34">
        <v>0.99344542193984309</v>
      </c>
      <c r="DA632" s="34">
        <v>0.99335253591404893</v>
      </c>
      <c r="DB632" s="34">
        <v>0.99325965857299336</v>
      </c>
    </row>
    <row r="633" spans="1:106" x14ac:dyDescent="0.2">
      <c r="A633" s="13">
        <f t="shared" ca="1" si="9"/>
        <v>45155</v>
      </c>
      <c r="B633" s="34">
        <v>1.0000623348172251</v>
      </c>
      <c r="C633" s="34">
        <v>1</v>
      </c>
      <c r="D633" s="34">
        <v>0.99993766906816206</v>
      </c>
      <c r="E633" s="34">
        <v>0.99987534202146944</v>
      </c>
      <c r="F633" s="34">
        <v>0.99981301885967966</v>
      </c>
      <c r="G633" s="34">
        <v>0.99975069958255058</v>
      </c>
      <c r="H633" s="34">
        <v>0.99968838418983996</v>
      </c>
      <c r="I633" s="34">
        <v>0.9996260726813061</v>
      </c>
      <c r="J633" s="34">
        <v>0.99956376505670663</v>
      </c>
      <c r="K633" s="34">
        <v>0.99950146131579942</v>
      </c>
      <c r="L633" s="34">
        <v>0.99943916145834222</v>
      </c>
      <c r="M633" s="34">
        <v>0.99937686548409332</v>
      </c>
      <c r="N633" s="34">
        <v>0.99931457339281049</v>
      </c>
      <c r="O633" s="34">
        <v>0.9992522851842518</v>
      </c>
      <c r="P633" s="34">
        <v>0.99919000085817533</v>
      </c>
      <c r="Q633" s="34">
        <v>0.99912772041433895</v>
      </c>
      <c r="R633" s="34">
        <v>0.99906544385250051</v>
      </c>
      <c r="S633" s="34">
        <v>0.99900317117241821</v>
      </c>
      <c r="T633" s="34">
        <v>0.99894090237385014</v>
      </c>
      <c r="U633" s="34">
        <v>0.99887863745655447</v>
      </c>
      <c r="V633" s="34">
        <v>0.99881637642028875</v>
      </c>
      <c r="W633" s="34">
        <v>0.99875411926481172</v>
      </c>
      <c r="X633" s="34">
        <v>0.99869186598988102</v>
      </c>
      <c r="Y633" s="34">
        <v>0.99862961659525507</v>
      </c>
      <c r="Z633" s="34">
        <v>0.99856737108069182</v>
      </c>
      <c r="AA633" s="34">
        <v>0.99850512944594971</v>
      </c>
      <c r="AB633" s="34">
        <v>0.99844289169078648</v>
      </c>
      <c r="AC633" s="34">
        <v>0.99838065781496055</v>
      </c>
      <c r="AD633" s="34">
        <v>0.9983184278182301</v>
      </c>
      <c r="AE633" s="34">
        <v>0.99825620170035334</v>
      </c>
      <c r="AF633" s="34">
        <v>0.99819397946108868</v>
      </c>
      <c r="AG633" s="34">
        <v>0.99813176110019375</v>
      </c>
      <c r="AH633" s="34">
        <v>0.99806954661742753</v>
      </c>
      <c r="AI633" s="34">
        <v>0.99800733601254787</v>
      </c>
      <c r="AJ633" s="34">
        <v>0.99794512928531343</v>
      </c>
      <c r="AK633" s="34">
        <v>0.99788292643548193</v>
      </c>
      <c r="AL633" s="34">
        <v>0.99782072746281236</v>
      </c>
      <c r="AM633" s="34">
        <v>0.99775853236706247</v>
      </c>
      <c r="AN633" s="34">
        <v>0.99769634114799088</v>
      </c>
      <c r="AO633" s="34">
        <v>0.99763415380535614</v>
      </c>
      <c r="AP633" s="34">
        <v>0.99757197033891631</v>
      </c>
      <c r="AQ633" s="34">
        <v>0.99750979074842983</v>
      </c>
      <c r="AR633" s="34">
        <v>0.99744761503365498</v>
      </c>
      <c r="AS633" s="34">
        <v>0.99738544319435074</v>
      </c>
      <c r="AT633" s="34">
        <v>0.99732327523027486</v>
      </c>
      <c r="AU633" s="34">
        <v>0.99726111114118621</v>
      </c>
      <c r="AV633" s="34">
        <v>0.9971989509268433</v>
      </c>
      <c r="AW633" s="34">
        <v>0.99713679458700422</v>
      </c>
      <c r="AX633" s="34">
        <v>0.99707464212142793</v>
      </c>
      <c r="AY633" s="34">
        <v>0.99701249352987276</v>
      </c>
      <c r="AZ633" s="34">
        <v>0.99695034881209699</v>
      </c>
      <c r="BA633" s="34">
        <v>0.99688820796785971</v>
      </c>
      <c r="BB633" s="34">
        <v>0.99682607099691889</v>
      </c>
      <c r="BC633" s="34">
        <v>0.9967639378990335</v>
      </c>
      <c r="BD633" s="34">
        <v>0.99670180867396196</v>
      </c>
      <c r="BE633" s="34">
        <v>0.99663968332146291</v>
      </c>
      <c r="BF633" s="34">
        <v>0.99657756184129487</v>
      </c>
      <c r="BG633" s="34">
        <v>0.99651544423321681</v>
      </c>
      <c r="BH633" s="34">
        <v>0.99645333049698681</v>
      </c>
      <c r="BI633" s="34">
        <v>0.99639122063236407</v>
      </c>
      <c r="BJ633" s="34">
        <v>0.99632911463910701</v>
      </c>
      <c r="BK633" s="34">
        <v>0.99626701251697447</v>
      </c>
      <c r="BL633" s="34">
        <v>0.99620491426572511</v>
      </c>
      <c r="BM633" s="34">
        <v>0.99614281988511755</v>
      </c>
      <c r="BN633" s="34">
        <v>0.99608072937491055</v>
      </c>
      <c r="BO633" s="34">
        <v>0.99601864273486307</v>
      </c>
      <c r="BP633" s="34">
        <v>0.99595655996473353</v>
      </c>
      <c r="BQ633" s="34">
        <v>0.99589448106428102</v>
      </c>
      <c r="BR633" s="34">
        <v>0.99583240603326406</v>
      </c>
      <c r="BS633" s="34">
        <v>0.99577033487144184</v>
      </c>
      <c r="BT633" s="34">
        <v>0.99570826757857278</v>
      </c>
      <c r="BU633" s="34">
        <v>0.99564620415441618</v>
      </c>
      <c r="BV633" s="34">
        <v>0.99558414459873046</v>
      </c>
      <c r="BW633" s="34">
        <v>0.99552208891127458</v>
      </c>
      <c r="BX633" s="34">
        <v>0.99546003709180764</v>
      </c>
      <c r="BY633" s="34">
        <v>0.99539798914008859</v>
      </c>
      <c r="BZ633" s="34">
        <v>0.99533594505587586</v>
      </c>
      <c r="CA633" s="34">
        <v>0.99527390483892897</v>
      </c>
      <c r="CB633" s="34">
        <v>0.99521186848900656</v>
      </c>
      <c r="CC633" s="34">
        <v>0.99514983600586759</v>
      </c>
      <c r="CD633" s="34">
        <v>0.99508780738927105</v>
      </c>
      <c r="CE633" s="34">
        <v>0.99502578263897612</v>
      </c>
      <c r="CF633" s="34">
        <v>0.99496376175474166</v>
      </c>
      <c r="CG633" s="34">
        <v>0.99490174473632664</v>
      </c>
      <c r="CH633" s="34">
        <v>0.99483973158349004</v>
      </c>
      <c r="CI633" s="34">
        <v>0.99477772229599115</v>
      </c>
      <c r="CJ633" s="34">
        <v>0.99471571687358906</v>
      </c>
      <c r="CK633" s="34">
        <v>0.99465371531604274</v>
      </c>
      <c r="CL633" s="34">
        <v>0.99459171762311116</v>
      </c>
      <c r="CM633" s="34">
        <v>0.9945297237945534</v>
      </c>
      <c r="CN633" s="34">
        <v>0.99446773383012899</v>
      </c>
      <c r="CO633" s="34">
        <v>0.99440574772959678</v>
      </c>
      <c r="CP633" s="34">
        <v>0.99434376549271597</v>
      </c>
      <c r="CQ633" s="34">
        <v>0.99428178711924564</v>
      </c>
      <c r="CR633" s="34">
        <v>0.99418882289425126</v>
      </c>
      <c r="CS633" s="34">
        <v>0.99409586736130684</v>
      </c>
      <c r="CT633" s="34">
        <v>0.99400292051959993</v>
      </c>
      <c r="CU633" s="34">
        <v>0.99390998236831796</v>
      </c>
      <c r="CV633" s="34">
        <v>0.99381705290664812</v>
      </c>
      <c r="CW633" s="34">
        <v>0.99372413213377797</v>
      </c>
      <c r="CX633" s="34">
        <v>0.99363122004889526</v>
      </c>
      <c r="CY633" s="34">
        <v>0.99353831665118764</v>
      </c>
      <c r="CZ633" s="34">
        <v>0.99344542193984309</v>
      </c>
      <c r="DA633" s="34">
        <v>0.99335253591404893</v>
      </c>
      <c r="DB633" s="34">
        <v>0.99325965857299336</v>
      </c>
    </row>
    <row r="634" spans="1:106" x14ac:dyDescent="0.2">
      <c r="A634" s="13">
        <f t="shared" ca="1" si="9"/>
        <v>45156</v>
      </c>
      <c r="B634" s="34">
        <v>1.0000623348172251</v>
      </c>
      <c r="C634" s="34">
        <v>1</v>
      </c>
      <c r="D634" s="34">
        <v>0.99993766906816206</v>
      </c>
      <c r="E634" s="34">
        <v>0.99987534202146944</v>
      </c>
      <c r="F634" s="34">
        <v>0.99981301885967966</v>
      </c>
      <c r="G634" s="34">
        <v>0.99975069958255058</v>
      </c>
      <c r="H634" s="34">
        <v>0.99968838418983996</v>
      </c>
      <c r="I634" s="34">
        <v>0.9996260726813061</v>
      </c>
      <c r="J634" s="34">
        <v>0.99956376505670663</v>
      </c>
      <c r="K634" s="34">
        <v>0.99950146131579942</v>
      </c>
      <c r="L634" s="34">
        <v>0.99943916145834222</v>
      </c>
      <c r="M634" s="34">
        <v>0.99937686548409332</v>
      </c>
      <c r="N634" s="34">
        <v>0.99931457339281049</v>
      </c>
      <c r="O634" s="34">
        <v>0.9992522851842518</v>
      </c>
      <c r="P634" s="34">
        <v>0.99919000085817533</v>
      </c>
      <c r="Q634" s="34">
        <v>0.99912772041433895</v>
      </c>
      <c r="R634" s="34">
        <v>0.99906544385250051</v>
      </c>
      <c r="S634" s="34">
        <v>0.99900317117241821</v>
      </c>
      <c r="T634" s="34">
        <v>0.99894090237385014</v>
      </c>
      <c r="U634" s="34">
        <v>0.99887863745655447</v>
      </c>
      <c r="V634" s="34">
        <v>0.99881637642028875</v>
      </c>
      <c r="W634" s="34">
        <v>0.99875411926481172</v>
      </c>
      <c r="X634" s="34">
        <v>0.99869186598988102</v>
      </c>
      <c r="Y634" s="34">
        <v>0.99862961659525507</v>
      </c>
      <c r="Z634" s="34">
        <v>0.99856737108069182</v>
      </c>
      <c r="AA634" s="34">
        <v>0.99850512944594971</v>
      </c>
      <c r="AB634" s="34">
        <v>0.99844289169078648</v>
      </c>
      <c r="AC634" s="34">
        <v>0.99838065781496055</v>
      </c>
      <c r="AD634" s="34">
        <v>0.9983184278182301</v>
      </c>
      <c r="AE634" s="34">
        <v>0.99825620170035334</v>
      </c>
      <c r="AF634" s="34">
        <v>0.99819397946108868</v>
      </c>
      <c r="AG634" s="34">
        <v>0.99813176110019375</v>
      </c>
      <c r="AH634" s="34">
        <v>0.99806954661742753</v>
      </c>
      <c r="AI634" s="34">
        <v>0.99800733601254787</v>
      </c>
      <c r="AJ634" s="34">
        <v>0.99794512928531343</v>
      </c>
      <c r="AK634" s="34">
        <v>0.99788292643548193</v>
      </c>
      <c r="AL634" s="34">
        <v>0.99782072746281236</v>
      </c>
      <c r="AM634" s="34">
        <v>0.99775853236706247</v>
      </c>
      <c r="AN634" s="34">
        <v>0.99769634114799088</v>
      </c>
      <c r="AO634" s="34">
        <v>0.99763415380535614</v>
      </c>
      <c r="AP634" s="34">
        <v>0.99757197033891631</v>
      </c>
      <c r="AQ634" s="34">
        <v>0.99750979074842983</v>
      </c>
      <c r="AR634" s="34">
        <v>0.99744761503365498</v>
      </c>
      <c r="AS634" s="34">
        <v>0.99738544319435074</v>
      </c>
      <c r="AT634" s="34">
        <v>0.99732327523027486</v>
      </c>
      <c r="AU634" s="34">
        <v>0.99726111114118621</v>
      </c>
      <c r="AV634" s="34">
        <v>0.9971989509268433</v>
      </c>
      <c r="AW634" s="34">
        <v>0.99713679458700422</v>
      </c>
      <c r="AX634" s="34">
        <v>0.99707464212142793</v>
      </c>
      <c r="AY634" s="34">
        <v>0.99701249352987276</v>
      </c>
      <c r="AZ634" s="34">
        <v>0.99695034881209699</v>
      </c>
      <c r="BA634" s="34">
        <v>0.99688820796785971</v>
      </c>
      <c r="BB634" s="34">
        <v>0.99682607099691889</v>
      </c>
      <c r="BC634" s="34">
        <v>0.9967639378990335</v>
      </c>
      <c r="BD634" s="34">
        <v>0.99670180867396196</v>
      </c>
      <c r="BE634" s="34">
        <v>0.99663968332146291</v>
      </c>
      <c r="BF634" s="34">
        <v>0.99657756184129487</v>
      </c>
      <c r="BG634" s="34">
        <v>0.99651544423321681</v>
      </c>
      <c r="BH634" s="34">
        <v>0.99645333049698681</v>
      </c>
      <c r="BI634" s="34">
        <v>0.99639122063236407</v>
      </c>
      <c r="BJ634" s="34">
        <v>0.99632911463910701</v>
      </c>
      <c r="BK634" s="34">
        <v>0.99626701251697447</v>
      </c>
      <c r="BL634" s="34">
        <v>0.99620491426572511</v>
      </c>
      <c r="BM634" s="34">
        <v>0.99614281988511755</v>
      </c>
      <c r="BN634" s="34">
        <v>0.99608072937491055</v>
      </c>
      <c r="BO634" s="34">
        <v>0.99601864273486307</v>
      </c>
      <c r="BP634" s="34">
        <v>0.99595655996473353</v>
      </c>
      <c r="BQ634" s="34">
        <v>0.99589448106428102</v>
      </c>
      <c r="BR634" s="34">
        <v>0.99583240603326406</v>
      </c>
      <c r="BS634" s="34">
        <v>0.99577033487144184</v>
      </c>
      <c r="BT634" s="34">
        <v>0.99570826757857278</v>
      </c>
      <c r="BU634" s="34">
        <v>0.99564620415441618</v>
      </c>
      <c r="BV634" s="34">
        <v>0.99558414459873046</v>
      </c>
      <c r="BW634" s="34">
        <v>0.99552208891127458</v>
      </c>
      <c r="BX634" s="34">
        <v>0.99546003709180764</v>
      </c>
      <c r="BY634" s="34">
        <v>0.99539798914008859</v>
      </c>
      <c r="BZ634" s="34">
        <v>0.99533594505587586</v>
      </c>
      <c r="CA634" s="34">
        <v>0.99527390483892897</v>
      </c>
      <c r="CB634" s="34">
        <v>0.99521186848900656</v>
      </c>
      <c r="CC634" s="34">
        <v>0.99514983600586759</v>
      </c>
      <c r="CD634" s="34">
        <v>0.99508780738927105</v>
      </c>
      <c r="CE634" s="34">
        <v>0.99502578263897612</v>
      </c>
      <c r="CF634" s="34">
        <v>0.99496376175474166</v>
      </c>
      <c r="CG634" s="34">
        <v>0.99490174473632664</v>
      </c>
      <c r="CH634" s="34">
        <v>0.99483973158349004</v>
      </c>
      <c r="CI634" s="34">
        <v>0.99477772229599115</v>
      </c>
      <c r="CJ634" s="34">
        <v>0.99471571687358906</v>
      </c>
      <c r="CK634" s="34">
        <v>0.99465371531604274</v>
      </c>
      <c r="CL634" s="34">
        <v>0.99459171762311116</v>
      </c>
      <c r="CM634" s="34">
        <v>0.9945297237945534</v>
      </c>
      <c r="CN634" s="34">
        <v>0.99446773383012899</v>
      </c>
      <c r="CO634" s="34">
        <v>0.99440574772959678</v>
      </c>
      <c r="CP634" s="34">
        <v>0.99434376549271597</v>
      </c>
      <c r="CQ634" s="34">
        <v>0.99428178711924564</v>
      </c>
      <c r="CR634" s="34">
        <v>0.99418882289425126</v>
      </c>
      <c r="CS634" s="34">
        <v>0.99409586736130684</v>
      </c>
      <c r="CT634" s="34">
        <v>0.99400292051959993</v>
      </c>
      <c r="CU634" s="34">
        <v>0.99390998236831796</v>
      </c>
      <c r="CV634" s="34">
        <v>0.99381705290664812</v>
      </c>
      <c r="CW634" s="34">
        <v>0.99372413213377797</v>
      </c>
      <c r="CX634" s="34">
        <v>0.99363122004889526</v>
      </c>
      <c r="CY634" s="34">
        <v>0.99353831665118764</v>
      </c>
      <c r="CZ634" s="34">
        <v>0.99344542193984309</v>
      </c>
      <c r="DA634" s="34">
        <v>0.99335253591404893</v>
      </c>
      <c r="DB634" s="34">
        <v>0.99325965857299336</v>
      </c>
    </row>
    <row r="635" spans="1:106" x14ac:dyDescent="0.2">
      <c r="A635" s="13">
        <f t="shared" ca="1" si="9"/>
        <v>45159</v>
      </c>
      <c r="B635" s="34">
        <v>1.0000623348172251</v>
      </c>
      <c r="C635" s="34">
        <v>1</v>
      </c>
      <c r="D635" s="34">
        <v>0.99993766906816206</v>
      </c>
      <c r="E635" s="34">
        <v>0.99987534202146944</v>
      </c>
      <c r="F635" s="34">
        <v>0.99981301885967966</v>
      </c>
      <c r="G635" s="34">
        <v>0.99975069958255058</v>
      </c>
      <c r="H635" s="34">
        <v>0.99968838418983996</v>
      </c>
      <c r="I635" s="34">
        <v>0.9996260726813061</v>
      </c>
      <c r="J635" s="34">
        <v>0.99956376505670663</v>
      </c>
      <c r="K635" s="34">
        <v>0.99950146131579942</v>
      </c>
      <c r="L635" s="34">
        <v>0.99943916145834222</v>
      </c>
      <c r="M635" s="34">
        <v>0.99937686548409332</v>
      </c>
      <c r="N635" s="34">
        <v>0.99931457339281049</v>
      </c>
      <c r="O635" s="34">
        <v>0.9992522851842518</v>
      </c>
      <c r="P635" s="34">
        <v>0.99919000085817533</v>
      </c>
      <c r="Q635" s="34">
        <v>0.99912772041433895</v>
      </c>
      <c r="R635" s="34">
        <v>0.99906544385250051</v>
      </c>
      <c r="S635" s="34">
        <v>0.99900317117241821</v>
      </c>
      <c r="T635" s="34">
        <v>0.99894090237385014</v>
      </c>
      <c r="U635" s="34">
        <v>0.99887863745655447</v>
      </c>
      <c r="V635" s="34">
        <v>0.99881637642028875</v>
      </c>
      <c r="W635" s="34">
        <v>0.99875411926481172</v>
      </c>
      <c r="X635" s="34">
        <v>0.99869186598988102</v>
      </c>
      <c r="Y635" s="34">
        <v>0.99862961659525507</v>
      </c>
      <c r="Z635" s="34">
        <v>0.99856737108069182</v>
      </c>
      <c r="AA635" s="34">
        <v>0.99850512944594971</v>
      </c>
      <c r="AB635" s="34">
        <v>0.99844289169078648</v>
      </c>
      <c r="AC635" s="34">
        <v>0.99838065781496055</v>
      </c>
      <c r="AD635" s="34">
        <v>0.9983184278182301</v>
      </c>
      <c r="AE635" s="34">
        <v>0.99825620170035334</v>
      </c>
      <c r="AF635" s="34">
        <v>0.99819397946108868</v>
      </c>
      <c r="AG635" s="34">
        <v>0.99813176110019375</v>
      </c>
      <c r="AH635" s="34">
        <v>0.99806954661742753</v>
      </c>
      <c r="AI635" s="34">
        <v>0.99800733601254787</v>
      </c>
      <c r="AJ635" s="34">
        <v>0.99794512928531343</v>
      </c>
      <c r="AK635" s="34">
        <v>0.99788292643548193</v>
      </c>
      <c r="AL635" s="34">
        <v>0.99782072746281236</v>
      </c>
      <c r="AM635" s="34">
        <v>0.99775853236706247</v>
      </c>
      <c r="AN635" s="34">
        <v>0.99769634114799088</v>
      </c>
      <c r="AO635" s="34">
        <v>0.99763415380535614</v>
      </c>
      <c r="AP635" s="34">
        <v>0.99757197033891631</v>
      </c>
      <c r="AQ635" s="34">
        <v>0.99750979074842983</v>
      </c>
      <c r="AR635" s="34">
        <v>0.99744761503365498</v>
      </c>
      <c r="AS635" s="34">
        <v>0.99738544319435074</v>
      </c>
      <c r="AT635" s="34">
        <v>0.99732327523027486</v>
      </c>
      <c r="AU635" s="34">
        <v>0.99726111114118621</v>
      </c>
      <c r="AV635" s="34">
        <v>0.9971989509268433</v>
      </c>
      <c r="AW635" s="34">
        <v>0.99713679458700422</v>
      </c>
      <c r="AX635" s="34">
        <v>0.99707464212142793</v>
      </c>
      <c r="AY635" s="34">
        <v>0.99701249352987276</v>
      </c>
      <c r="AZ635" s="34">
        <v>0.99695034881209699</v>
      </c>
      <c r="BA635" s="34">
        <v>0.99688820796785971</v>
      </c>
      <c r="BB635" s="34">
        <v>0.99682607099691889</v>
      </c>
      <c r="BC635" s="34">
        <v>0.9967639378990335</v>
      </c>
      <c r="BD635" s="34">
        <v>0.99670180867396196</v>
      </c>
      <c r="BE635" s="34">
        <v>0.99663968332146291</v>
      </c>
      <c r="BF635" s="34">
        <v>0.99657756184129487</v>
      </c>
      <c r="BG635" s="34">
        <v>0.99651544423321681</v>
      </c>
      <c r="BH635" s="34">
        <v>0.99645333049698681</v>
      </c>
      <c r="BI635" s="34">
        <v>0.99639122063236407</v>
      </c>
      <c r="BJ635" s="34">
        <v>0.99632911463910701</v>
      </c>
      <c r="BK635" s="34">
        <v>0.99626701251697447</v>
      </c>
      <c r="BL635" s="34">
        <v>0.99620491426572511</v>
      </c>
      <c r="BM635" s="34">
        <v>0.99614281988511755</v>
      </c>
      <c r="BN635" s="34">
        <v>0.99608072937491055</v>
      </c>
      <c r="BO635" s="34">
        <v>0.99601864273486307</v>
      </c>
      <c r="BP635" s="34">
        <v>0.99595655996473353</v>
      </c>
      <c r="BQ635" s="34">
        <v>0.99589448106428102</v>
      </c>
      <c r="BR635" s="34">
        <v>0.99583240603326406</v>
      </c>
      <c r="BS635" s="34">
        <v>0.99577033487144184</v>
      </c>
      <c r="BT635" s="34">
        <v>0.99570826757857278</v>
      </c>
      <c r="BU635" s="34">
        <v>0.99564620415441618</v>
      </c>
      <c r="BV635" s="34">
        <v>0.99558414459873046</v>
      </c>
      <c r="BW635" s="34">
        <v>0.99552208891127458</v>
      </c>
      <c r="BX635" s="34">
        <v>0.99546003709180764</v>
      </c>
      <c r="BY635" s="34">
        <v>0.99539798914008859</v>
      </c>
      <c r="BZ635" s="34">
        <v>0.99533594505587586</v>
      </c>
      <c r="CA635" s="34">
        <v>0.99527390483892897</v>
      </c>
      <c r="CB635" s="34">
        <v>0.99521186848900656</v>
      </c>
      <c r="CC635" s="34">
        <v>0.99514983600586759</v>
      </c>
      <c r="CD635" s="34">
        <v>0.99508780738927105</v>
      </c>
      <c r="CE635" s="34">
        <v>0.99502578263897612</v>
      </c>
      <c r="CF635" s="34">
        <v>0.99496376175474166</v>
      </c>
      <c r="CG635" s="34">
        <v>0.99490174473632664</v>
      </c>
      <c r="CH635" s="34">
        <v>0.99483973158349004</v>
      </c>
      <c r="CI635" s="34">
        <v>0.99477772229599115</v>
      </c>
      <c r="CJ635" s="34">
        <v>0.99471571687358906</v>
      </c>
      <c r="CK635" s="34">
        <v>0.99465371531604274</v>
      </c>
      <c r="CL635" s="34">
        <v>0.99459171762311116</v>
      </c>
      <c r="CM635" s="34">
        <v>0.9945297237945534</v>
      </c>
      <c r="CN635" s="34">
        <v>0.99446773383012899</v>
      </c>
      <c r="CO635" s="34">
        <v>0.99440574772959678</v>
      </c>
      <c r="CP635" s="34">
        <v>0.99434376549271597</v>
      </c>
      <c r="CQ635" s="34">
        <v>0.99428178711924564</v>
      </c>
      <c r="CR635" s="34">
        <v>0.99418882289425126</v>
      </c>
      <c r="CS635" s="34">
        <v>0.99409586736130684</v>
      </c>
      <c r="CT635" s="34">
        <v>0.99400292051959993</v>
      </c>
      <c r="CU635" s="34">
        <v>0.99390998236831796</v>
      </c>
      <c r="CV635" s="34">
        <v>0.99381705290664812</v>
      </c>
      <c r="CW635" s="34">
        <v>0.99372413213377797</v>
      </c>
      <c r="CX635" s="34">
        <v>0.99363122004889526</v>
      </c>
      <c r="CY635" s="34">
        <v>0.99353831665118764</v>
      </c>
      <c r="CZ635" s="34">
        <v>0.99344542193984309</v>
      </c>
      <c r="DA635" s="34">
        <v>0.99335253591404893</v>
      </c>
      <c r="DB635" s="34">
        <v>0.99325965857299336</v>
      </c>
    </row>
    <row r="636" spans="1:106" x14ac:dyDescent="0.2">
      <c r="A636" s="13">
        <f t="shared" ca="1" si="9"/>
        <v>45160</v>
      </c>
      <c r="B636" s="34">
        <v>1.0000623348172251</v>
      </c>
      <c r="C636" s="34">
        <v>1</v>
      </c>
      <c r="D636" s="34">
        <v>0.99993766906816206</v>
      </c>
      <c r="E636" s="34">
        <v>0.99987534202146944</v>
      </c>
      <c r="F636" s="34">
        <v>0.99981301885967966</v>
      </c>
      <c r="G636" s="34">
        <v>0.99975069958255058</v>
      </c>
      <c r="H636" s="34">
        <v>0.99968838418983996</v>
      </c>
      <c r="I636" s="34">
        <v>0.9996260726813061</v>
      </c>
      <c r="J636" s="34">
        <v>0.99956376505670663</v>
      </c>
      <c r="K636" s="34">
        <v>0.99950146131579942</v>
      </c>
      <c r="L636" s="34">
        <v>0.99943916145834222</v>
      </c>
      <c r="M636" s="34">
        <v>0.99937686548409332</v>
      </c>
      <c r="N636" s="34">
        <v>0.99931457339281049</v>
      </c>
      <c r="O636" s="34">
        <v>0.9992522851842518</v>
      </c>
      <c r="P636" s="34">
        <v>0.99919000085817533</v>
      </c>
      <c r="Q636" s="34">
        <v>0.99912772041433895</v>
      </c>
      <c r="R636" s="34">
        <v>0.99906544385250051</v>
      </c>
      <c r="S636" s="34">
        <v>0.99900317117241821</v>
      </c>
      <c r="T636" s="34">
        <v>0.99894090237385014</v>
      </c>
      <c r="U636" s="34">
        <v>0.99887863745655447</v>
      </c>
      <c r="V636" s="34">
        <v>0.99881637642028875</v>
      </c>
      <c r="W636" s="34">
        <v>0.99875411926481172</v>
      </c>
      <c r="X636" s="34">
        <v>0.99869186598988102</v>
      </c>
      <c r="Y636" s="34">
        <v>0.99862961659525507</v>
      </c>
      <c r="Z636" s="34">
        <v>0.99856737108069182</v>
      </c>
      <c r="AA636" s="34">
        <v>0.99850512944594971</v>
      </c>
      <c r="AB636" s="34">
        <v>0.99844289169078648</v>
      </c>
      <c r="AC636" s="34">
        <v>0.99838065781496055</v>
      </c>
      <c r="AD636" s="34">
        <v>0.9983184278182301</v>
      </c>
      <c r="AE636" s="34">
        <v>0.99825620170035334</v>
      </c>
      <c r="AF636" s="34">
        <v>0.99819397946108868</v>
      </c>
      <c r="AG636" s="34">
        <v>0.99813176110019375</v>
      </c>
      <c r="AH636" s="34">
        <v>0.99806954661742753</v>
      </c>
      <c r="AI636" s="34">
        <v>0.99800733601254787</v>
      </c>
      <c r="AJ636" s="34">
        <v>0.99794512928531343</v>
      </c>
      <c r="AK636" s="34">
        <v>0.99788292643548193</v>
      </c>
      <c r="AL636" s="34">
        <v>0.99782072746281236</v>
      </c>
      <c r="AM636" s="34">
        <v>0.99775853236706247</v>
      </c>
      <c r="AN636" s="34">
        <v>0.99769634114799088</v>
      </c>
      <c r="AO636" s="34">
        <v>0.99763415380535614</v>
      </c>
      <c r="AP636" s="34">
        <v>0.99757197033891631</v>
      </c>
      <c r="AQ636" s="34">
        <v>0.99750979074842983</v>
      </c>
      <c r="AR636" s="34">
        <v>0.99744761503365498</v>
      </c>
      <c r="AS636" s="34">
        <v>0.99738544319435074</v>
      </c>
      <c r="AT636" s="34">
        <v>0.99732327523027486</v>
      </c>
      <c r="AU636" s="34">
        <v>0.99726111114118621</v>
      </c>
      <c r="AV636" s="34">
        <v>0.9971989509268433</v>
      </c>
      <c r="AW636" s="34">
        <v>0.99713679458700422</v>
      </c>
      <c r="AX636" s="34">
        <v>0.99707464212142793</v>
      </c>
      <c r="AY636" s="34">
        <v>0.99701249352987276</v>
      </c>
      <c r="AZ636" s="34">
        <v>0.99695034881209699</v>
      </c>
      <c r="BA636" s="34">
        <v>0.99688820796785971</v>
      </c>
      <c r="BB636" s="34">
        <v>0.99682607099691889</v>
      </c>
      <c r="BC636" s="34">
        <v>0.9967639378990335</v>
      </c>
      <c r="BD636" s="34">
        <v>0.99670180867396196</v>
      </c>
      <c r="BE636" s="34">
        <v>0.99663968332146291</v>
      </c>
      <c r="BF636" s="34">
        <v>0.99657756184129487</v>
      </c>
      <c r="BG636" s="34">
        <v>0.99651544423321681</v>
      </c>
      <c r="BH636" s="34">
        <v>0.99645333049698681</v>
      </c>
      <c r="BI636" s="34">
        <v>0.99639122063236407</v>
      </c>
      <c r="BJ636" s="34">
        <v>0.99632911463910701</v>
      </c>
      <c r="BK636" s="34">
        <v>0.99626701251697447</v>
      </c>
      <c r="BL636" s="34">
        <v>0.99620491426572511</v>
      </c>
      <c r="BM636" s="34">
        <v>0.99614281988511755</v>
      </c>
      <c r="BN636" s="34">
        <v>0.99608072937491055</v>
      </c>
      <c r="BO636" s="34">
        <v>0.99601864273486307</v>
      </c>
      <c r="BP636" s="34">
        <v>0.99595655996473353</v>
      </c>
      <c r="BQ636" s="34">
        <v>0.99589448106428102</v>
      </c>
      <c r="BR636" s="34">
        <v>0.99583240603326406</v>
      </c>
      <c r="BS636" s="34">
        <v>0.99577033487144184</v>
      </c>
      <c r="BT636" s="34">
        <v>0.99570826757857278</v>
      </c>
      <c r="BU636" s="34">
        <v>0.99564620415441618</v>
      </c>
      <c r="BV636" s="34">
        <v>0.99558414459873046</v>
      </c>
      <c r="BW636" s="34">
        <v>0.99552208891127458</v>
      </c>
      <c r="BX636" s="34">
        <v>0.99546003709180764</v>
      </c>
      <c r="BY636" s="34">
        <v>0.99539798914008859</v>
      </c>
      <c r="BZ636" s="34">
        <v>0.99533594505587586</v>
      </c>
      <c r="CA636" s="34">
        <v>0.99527390483892897</v>
      </c>
      <c r="CB636" s="34">
        <v>0.99521186848900656</v>
      </c>
      <c r="CC636" s="34">
        <v>0.99514983600586759</v>
      </c>
      <c r="CD636" s="34">
        <v>0.99508780738927105</v>
      </c>
      <c r="CE636" s="34">
        <v>0.99502578263897612</v>
      </c>
      <c r="CF636" s="34">
        <v>0.99496376175474166</v>
      </c>
      <c r="CG636" s="34">
        <v>0.99490174473632664</v>
      </c>
      <c r="CH636" s="34">
        <v>0.99483973158349004</v>
      </c>
      <c r="CI636" s="34">
        <v>0.99477772229599115</v>
      </c>
      <c r="CJ636" s="34">
        <v>0.99471571687358906</v>
      </c>
      <c r="CK636" s="34">
        <v>0.99465371531604274</v>
      </c>
      <c r="CL636" s="34">
        <v>0.99459171762311116</v>
      </c>
      <c r="CM636" s="34">
        <v>0.9945297237945534</v>
      </c>
      <c r="CN636" s="34">
        <v>0.99446773383012899</v>
      </c>
      <c r="CO636" s="34">
        <v>0.99440574772959678</v>
      </c>
      <c r="CP636" s="34">
        <v>0.99434376549271597</v>
      </c>
      <c r="CQ636" s="34">
        <v>0.99428178711924564</v>
      </c>
      <c r="CR636" s="34">
        <v>0.99418882289425126</v>
      </c>
      <c r="CS636" s="34">
        <v>0.99409586736130684</v>
      </c>
      <c r="CT636" s="34">
        <v>0.99400292051959993</v>
      </c>
      <c r="CU636" s="34">
        <v>0.99390998236831796</v>
      </c>
      <c r="CV636" s="34">
        <v>0.99381705290664812</v>
      </c>
      <c r="CW636" s="34">
        <v>0.99372413213377797</v>
      </c>
      <c r="CX636" s="34">
        <v>0.99363122004889526</v>
      </c>
      <c r="CY636" s="34">
        <v>0.99353831665118764</v>
      </c>
      <c r="CZ636" s="34">
        <v>0.99344542193984309</v>
      </c>
      <c r="DA636" s="34">
        <v>0.99335253591404893</v>
      </c>
      <c r="DB636" s="34">
        <v>0.99325965857299336</v>
      </c>
    </row>
    <row r="637" spans="1:106" x14ac:dyDescent="0.2">
      <c r="A637" s="13">
        <f t="shared" ca="1" si="9"/>
        <v>45161</v>
      </c>
      <c r="B637" s="34">
        <v>1.0000623348172251</v>
      </c>
      <c r="C637" s="34">
        <v>1</v>
      </c>
      <c r="D637" s="34">
        <v>0.99993766906816206</v>
      </c>
      <c r="E637" s="34">
        <v>0.99987534202146944</v>
      </c>
      <c r="F637" s="34">
        <v>0.99981301885967966</v>
      </c>
      <c r="G637" s="34">
        <v>0.99975069958255058</v>
      </c>
      <c r="H637" s="34">
        <v>0.99968838418983996</v>
      </c>
      <c r="I637" s="34">
        <v>0.9996260726813061</v>
      </c>
      <c r="J637" s="34">
        <v>0.99956376505670663</v>
      </c>
      <c r="K637" s="34">
        <v>0.99950146131579942</v>
      </c>
      <c r="L637" s="34">
        <v>0.99943916145834222</v>
      </c>
      <c r="M637" s="34">
        <v>0.99937686548409332</v>
      </c>
      <c r="N637" s="34">
        <v>0.99931457339281049</v>
      </c>
      <c r="O637" s="34">
        <v>0.9992522851842518</v>
      </c>
      <c r="P637" s="34">
        <v>0.99919000085817533</v>
      </c>
      <c r="Q637" s="34">
        <v>0.99912772041433895</v>
      </c>
      <c r="R637" s="34">
        <v>0.99906544385250051</v>
      </c>
      <c r="S637" s="34">
        <v>0.99900317117241821</v>
      </c>
      <c r="T637" s="34">
        <v>0.99894090237385014</v>
      </c>
      <c r="U637" s="34">
        <v>0.99887863745655447</v>
      </c>
      <c r="V637" s="34">
        <v>0.99881637642028875</v>
      </c>
      <c r="W637" s="34">
        <v>0.99875411926481172</v>
      </c>
      <c r="X637" s="34">
        <v>0.99869186598988102</v>
      </c>
      <c r="Y637" s="34">
        <v>0.99862961659525507</v>
      </c>
      <c r="Z637" s="34">
        <v>0.99856737108069182</v>
      </c>
      <c r="AA637" s="34">
        <v>0.99850512944594971</v>
      </c>
      <c r="AB637" s="34">
        <v>0.99844289169078648</v>
      </c>
      <c r="AC637" s="34">
        <v>0.99838065781496055</v>
      </c>
      <c r="AD637" s="34">
        <v>0.9983184278182301</v>
      </c>
      <c r="AE637" s="34">
        <v>0.99825620170035334</v>
      </c>
      <c r="AF637" s="34">
        <v>0.99819397946108868</v>
      </c>
      <c r="AG637" s="34">
        <v>0.99813176110019375</v>
      </c>
      <c r="AH637" s="34">
        <v>0.99806954661742753</v>
      </c>
      <c r="AI637" s="34">
        <v>0.99800733601254787</v>
      </c>
      <c r="AJ637" s="34">
        <v>0.99794512928531343</v>
      </c>
      <c r="AK637" s="34">
        <v>0.99788292643548193</v>
      </c>
      <c r="AL637" s="34">
        <v>0.99782072746281236</v>
      </c>
      <c r="AM637" s="34">
        <v>0.99775853236706247</v>
      </c>
      <c r="AN637" s="34">
        <v>0.99769634114799088</v>
      </c>
      <c r="AO637" s="34">
        <v>0.99763415380535614</v>
      </c>
      <c r="AP637" s="34">
        <v>0.99757197033891631</v>
      </c>
      <c r="AQ637" s="34">
        <v>0.99750979074842983</v>
      </c>
      <c r="AR637" s="34">
        <v>0.99744761503365498</v>
      </c>
      <c r="AS637" s="34">
        <v>0.99738544319435074</v>
      </c>
      <c r="AT637" s="34">
        <v>0.99732327523027486</v>
      </c>
      <c r="AU637" s="34">
        <v>0.99726111114118621</v>
      </c>
      <c r="AV637" s="34">
        <v>0.9971989509268433</v>
      </c>
      <c r="AW637" s="34">
        <v>0.99713679458700422</v>
      </c>
      <c r="AX637" s="34">
        <v>0.99707464212142793</v>
      </c>
      <c r="AY637" s="34">
        <v>0.99701249352987276</v>
      </c>
      <c r="AZ637" s="34">
        <v>0.99695034881209699</v>
      </c>
      <c r="BA637" s="34">
        <v>0.99688820796785971</v>
      </c>
      <c r="BB637" s="34">
        <v>0.99682607099691889</v>
      </c>
      <c r="BC637" s="34">
        <v>0.9967639378990335</v>
      </c>
      <c r="BD637" s="34">
        <v>0.99670180867396196</v>
      </c>
      <c r="BE637" s="34">
        <v>0.99663968332146291</v>
      </c>
      <c r="BF637" s="34">
        <v>0.99657756184129487</v>
      </c>
      <c r="BG637" s="34">
        <v>0.99651544423321681</v>
      </c>
      <c r="BH637" s="34">
        <v>0.99645333049698681</v>
      </c>
      <c r="BI637" s="34">
        <v>0.99639122063236407</v>
      </c>
      <c r="BJ637" s="34">
        <v>0.99632911463910701</v>
      </c>
      <c r="BK637" s="34">
        <v>0.99626701251697447</v>
      </c>
      <c r="BL637" s="34">
        <v>0.99620491426572511</v>
      </c>
      <c r="BM637" s="34">
        <v>0.99614281988511755</v>
      </c>
      <c r="BN637" s="34">
        <v>0.99608072937491055</v>
      </c>
      <c r="BO637" s="34">
        <v>0.99601864273486307</v>
      </c>
      <c r="BP637" s="34">
        <v>0.99595655996473353</v>
      </c>
      <c r="BQ637" s="34">
        <v>0.99589448106428102</v>
      </c>
      <c r="BR637" s="34">
        <v>0.99583240603326406</v>
      </c>
      <c r="BS637" s="34">
        <v>0.99577033487144184</v>
      </c>
      <c r="BT637" s="34">
        <v>0.99570826757857278</v>
      </c>
      <c r="BU637" s="34">
        <v>0.99564620415441618</v>
      </c>
      <c r="BV637" s="34">
        <v>0.99558414459873046</v>
      </c>
      <c r="BW637" s="34">
        <v>0.99552208891127458</v>
      </c>
      <c r="BX637" s="34">
        <v>0.99546003709180764</v>
      </c>
      <c r="BY637" s="34">
        <v>0.99539798914008859</v>
      </c>
      <c r="BZ637" s="34">
        <v>0.99533594505587586</v>
      </c>
      <c r="CA637" s="34">
        <v>0.99527390483892897</v>
      </c>
      <c r="CB637" s="34">
        <v>0.99521186848900656</v>
      </c>
      <c r="CC637" s="34">
        <v>0.99514983600586759</v>
      </c>
      <c r="CD637" s="34">
        <v>0.99508780738927105</v>
      </c>
      <c r="CE637" s="34">
        <v>0.99502578263897612</v>
      </c>
      <c r="CF637" s="34">
        <v>0.99496376175474166</v>
      </c>
      <c r="CG637" s="34">
        <v>0.99490174473632664</v>
      </c>
      <c r="CH637" s="34">
        <v>0.99483973158349004</v>
      </c>
      <c r="CI637" s="34">
        <v>0.99477772229599115</v>
      </c>
      <c r="CJ637" s="34">
        <v>0.99471571687358906</v>
      </c>
      <c r="CK637" s="34">
        <v>0.99465371531604274</v>
      </c>
      <c r="CL637" s="34">
        <v>0.99459171762311116</v>
      </c>
      <c r="CM637" s="34">
        <v>0.9945297237945534</v>
      </c>
      <c r="CN637" s="34">
        <v>0.99446773383012899</v>
      </c>
      <c r="CO637" s="34">
        <v>0.99440574772959678</v>
      </c>
      <c r="CP637" s="34">
        <v>0.99434376549271597</v>
      </c>
      <c r="CQ637" s="34">
        <v>0.99428178711924564</v>
      </c>
      <c r="CR637" s="34">
        <v>0.99418882289425126</v>
      </c>
      <c r="CS637" s="34">
        <v>0.99409586736130684</v>
      </c>
      <c r="CT637" s="34">
        <v>0.99400292051959993</v>
      </c>
      <c r="CU637" s="34">
        <v>0.99390998236831796</v>
      </c>
      <c r="CV637" s="34">
        <v>0.99381705290664812</v>
      </c>
      <c r="CW637" s="34">
        <v>0.99372413213377797</v>
      </c>
      <c r="CX637" s="34">
        <v>0.99363122004889526</v>
      </c>
      <c r="CY637" s="34">
        <v>0.99353831665118764</v>
      </c>
      <c r="CZ637" s="34">
        <v>0.99344542193984309</v>
      </c>
      <c r="DA637" s="34">
        <v>0.99335253591404893</v>
      </c>
      <c r="DB637" s="34">
        <v>0.99325965857299336</v>
      </c>
    </row>
    <row r="638" spans="1:106" x14ac:dyDescent="0.2">
      <c r="A638" s="13">
        <f t="shared" ca="1" si="9"/>
        <v>45162</v>
      </c>
      <c r="B638" s="34">
        <v>1.0000623348172251</v>
      </c>
      <c r="C638" s="34">
        <v>1</v>
      </c>
      <c r="D638" s="34">
        <v>0.99993766906816206</v>
      </c>
      <c r="E638" s="34">
        <v>0.99987534202146944</v>
      </c>
      <c r="F638" s="34">
        <v>0.99981301885967966</v>
      </c>
      <c r="G638" s="34">
        <v>0.99975069958255058</v>
      </c>
      <c r="H638" s="34">
        <v>0.99968838418983996</v>
      </c>
      <c r="I638" s="34">
        <v>0.9996260726813061</v>
      </c>
      <c r="J638" s="34">
        <v>0.99956376505670663</v>
      </c>
      <c r="K638" s="34">
        <v>0.99950146131579942</v>
      </c>
      <c r="L638" s="34">
        <v>0.99943916145834222</v>
      </c>
      <c r="M638" s="34">
        <v>0.99937686548409332</v>
      </c>
      <c r="N638" s="34">
        <v>0.99931457339281049</v>
      </c>
      <c r="O638" s="34">
        <v>0.9992522851842518</v>
      </c>
      <c r="P638" s="34">
        <v>0.99919000085817533</v>
      </c>
      <c r="Q638" s="34">
        <v>0.99912772041433895</v>
      </c>
      <c r="R638" s="34">
        <v>0.99906544385250051</v>
      </c>
      <c r="S638" s="34">
        <v>0.99900317117241821</v>
      </c>
      <c r="T638" s="34">
        <v>0.99894090237385014</v>
      </c>
      <c r="U638" s="34">
        <v>0.99887863745655447</v>
      </c>
      <c r="V638" s="34">
        <v>0.99881637642028875</v>
      </c>
      <c r="W638" s="34">
        <v>0.99875411926481172</v>
      </c>
      <c r="X638" s="34">
        <v>0.99869186598988102</v>
      </c>
      <c r="Y638" s="34">
        <v>0.99862961659525507</v>
      </c>
      <c r="Z638" s="34">
        <v>0.99856737108069182</v>
      </c>
      <c r="AA638" s="34">
        <v>0.99850512944594971</v>
      </c>
      <c r="AB638" s="34">
        <v>0.99844289169078648</v>
      </c>
      <c r="AC638" s="34">
        <v>0.99838065781496055</v>
      </c>
      <c r="AD638" s="34">
        <v>0.9983184278182301</v>
      </c>
      <c r="AE638" s="34">
        <v>0.99825620170035334</v>
      </c>
      <c r="AF638" s="34">
        <v>0.99819397946108868</v>
      </c>
      <c r="AG638" s="34">
        <v>0.99813176110019375</v>
      </c>
      <c r="AH638" s="34">
        <v>0.99806954661742753</v>
      </c>
      <c r="AI638" s="34">
        <v>0.99800733601254787</v>
      </c>
      <c r="AJ638" s="34">
        <v>0.99794512928531343</v>
      </c>
      <c r="AK638" s="34">
        <v>0.99788292643548193</v>
      </c>
      <c r="AL638" s="34">
        <v>0.99782072746281236</v>
      </c>
      <c r="AM638" s="34">
        <v>0.99775853236706247</v>
      </c>
      <c r="AN638" s="34">
        <v>0.99769634114799088</v>
      </c>
      <c r="AO638" s="34">
        <v>0.99763415380535614</v>
      </c>
      <c r="AP638" s="34">
        <v>0.99757197033891631</v>
      </c>
      <c r="AQ638" s="34">
        <v>0.99750979074842983</v>
      </c>
      <c r="AR638" s="34">
        <v>0.99744761503365498</v>
      </c>
      <c r="AS638" s="34">
        <v>0.99738544319435074</v>
      </c>
      <c r="AT638" s="34">
        <v>0.99732327523027486</v>
      </c>
      <c r="AU638" s="34">
        <v>0.99726111114118621</v>
      </c>
      <c r="AV638" s="34">
        <v>0.9971989509268433</v>
      </c>
      <c r="AW638" s="34">
        <v>0.99713679458700422</v>
      </c>
      <c r="AX638" s="34">
        <v>0.99707464212142793</v>
      </c>
      <c r="AY638" s="34">
        <v>0.99701249352987276</v>
      </c>
      <c r="AZ638" s="34">
        <v>0.99695034881209699</v>
      </c>
      <c r="BA638" s="34">
        <v>0.99688820796785971</v>
      </c>
      <c r="BB638" s="34">
        <v>0.99682607099691889</v>
      </c>
      <c r="BC638" s="34">
        <v>0.9967639378990335</v>
      </c>
      <c r="BD638" s="34">
        <v>0.99670180867396196</v>
      </c>
      <c r="BE638" s="34">
        <v>0.99663968332146291</v>
      </c>
      <c r="BF638" s="34">
        <v>0.99657756184129487</v>
      </c>
      <c r="BG638" s="34">
        <v>0.99651544423321681</v>
      </c>
      <c r="BH638" s="34">
        <v>0.99645333049698681</v>
      </c>
      <c r="BI638" s="34">
        <v>0.99639122063236407</v>
      </c>
      <c r="BJ638" s="34">
        <v>0.99632911463910701</v>
      </c>
      <c r="BK638" s="34">
        <v>0.99626701251697447</v>
      </c>
      <c r="BL638" s="34">
        <v>0.99620491426572511</v>
      </c>
      <c r="BM638" s="34">
        <v>0.99614281988511755</v>
      </c>
      <c r="BN638" s="34">
        <v>0.99608072937491055</v>
      </c>
      <c r="BO638" s="34">
        <v>0.99601864273486307</v>
      </c>
      <c r="BP638" s="34">
        <v>0.99595655996473353</v>
      </c>
      <c r="BQ638" s="34">
        <v>0.99589448106428102</v>
      </c>
      <c r="BR638" s="34">
        <v>0.99583240603326406</v>
      </c>
      <c r="BS638" s="34">
        <v>0.99577033487144184</v>
      </c>
      <c r="BT638" s="34">
        <v>0.99570826757857278</v>
      </c>
      <c r="BU638" s="34">
        <v>0.99564620415441618</v>
      </c>
      <c r="BV638" s="34">
        <v>0.99558414459873046</v>
      </c>
      <c r="BW638" s="34">
        <v>0.99552208891127458</v>
      </c>
      <c r="BX638" s="34">
        <v>0.99546003709180764</v>
      </c>
      <c r="BY638" s="34">
        <v>0.99539798914008859</v>
      </c>
      <c r="BZ638" s="34">
        <v>0.99533594505587586</v>
      </c>
      <c r="CA638" s="34">
        <v>0.99527390483892897</v>
      </c>
      <c r="CB638" s="34">
        <v>0.99521186848900656</v>
      </c>
      <c r="CC638" s="34">
        <v>0.99514983600586759</v>
      </c>
      <c r="CD638" s="34">
        <v>0.99508780738927105</v>
      </c>
      <c r="CE638" s="34">
        <v>0.99502578263897612</v>
      </c>
      <c r="CF638" s="34">
        <v>0.99496376175474166</v>
      </c>
      <c r="CG638" s="34">
        <v>0.99490174473632664</v>
      </c>
      <c r="CH638" s="34">
        <v>0.99483973158349004</v>
      </c>
      <c r="CI638" s="34">
        <v>0.99477772229599115</v>
      </c>
      <c r="CJ638" s="34">
        <v>0.99471571687358906</v>
      </c>
      <c r="CK638" s="34">
        <v>0.99465371531604274</v>
      </c>
      <c r="CL638" s="34">
        <v>0.99459171762311116</v>
      </c>
      <c r="CM638" s="34">
        <v>0.9945297237945534</v>
      </c>
      <c r="CN638" s="34">
        <v>0.99446773383012899</v>
      </c>
      <c r="CO638" s="34">
        <v>0.99440574772959678</v>
      </c>
      <c r="CP638" s="34">
        <v>0.99434376549271597</v>
      </c>
      <c r="CQ638" s="34">
        <v>0.99428178711924564</v>
      </c>
      <c r="CR638" s="34">
        <v>0.99418882289425126</v>
      </c>
      <c r="CS638" s="34">
        <v>0.99409586736130684</v>
      </c>
      <c r="CT638" s="34">
        <v>0.99400292051959993</v>
      </c>
      <c r="CU638" s="34">
        <v>0.99390998236831796</v>
      </c>
      <c r="CV638" s="34">
        <v>0.99381705290664812</v>
      </c>
      <c r="CW638" s="34">
        <v>0.99372413213377797</v>
      </c>
      <c r="CX638" s="34">
        <v>0.99363122004889526</v>
      </c>
      <c r="CY638" s="34">
        <v>0.99353831665118764</v>
      </c>
      <c r="CZ638" s="34">
        <v>0.99344542193984309</v>
      </c>
      <c r="DA638" s="34">
        <v>0.99335253591404893</v>
      </c>
      <c r="DB638" s="34">
        <v>0.99325965857299336</v>
      </c>
    </row>
    <row r="639" spans="1:106" x14ac:dyDescent="0.2">
      <c r="A639" s="13">
        <f t="shared" ca="1" si="9"/>
        <v>45163</v>
      </c>
      <c r="B639" s="34">
        <v>1.0000623348172251</v>
      </c>
      <c r="C639" s="34">
        <v>1</v>
      </c>
      <c r="D639" s="34">
        <v>0.99993766906816206</v>
      </c>
      <c r="E639" s="34">
        <v>0.99987534202146944</v>
      </c>
      <c r="F639" s="34">
        <v>0.99981301885967966</v>
      </c>
      <c r="G639" s="34">
        <v>0.99975069958255058</v>
      </c>
      <c r="H639" s="34">
        <v>0.99968838418983996</v>
      </c>
      <c r="I639" s="34">
        <v>0.9996260726813061</v>
      </c>
      <c r="J639" s="34">
        <v>0.99956376505670663</v>
      </c>
      <c r="K639" s="34">
        <v>0.99950146131579942</v>
      </c>
      <c r="L639" s="34">
        <v>0.99943916145834222</v>
      </c>
      <c r="M639" s="34">
        <v>0.99937686548409332</v>
      </c>
      <c r="N639" s="34">
        <v>0.99931457339281049</v>
      </c>
      <c r="O639" s="34">
        <v>0.9992522851842518</v>
      </c>
      <c r="P639" s="34">
        <v>0.99919000085817533</v>
      </c>
      <c r="Q639" s="34">
        <v>0.99912772041433895</v>
      </c>
      <c r="R639" s="34">
        <v>0.99906544385250051</v>
      </c>
      <c r="S639" s="34">
        <v>0.99900317117241821</v>
      </c>
      <c r="T639" s="34">
        <v>0.99894090237385014</v>
      </c>
      <c r="U639" s="34">
        <v>0.99887863745655447</v>
      </c>
      <c r="V639" s="34">
        <v>0.99881637642028875</v>
      </c>
      <c r="W639" s="34">
        <v>0.99875411926481172</v>
      </c>
      <c r="X639" s="34">
        <v>0.99869186598988102</v>
      </c>
      <c r="Y639" s="34">
        <v>0.99862961659525507</v>
      </c>
      <c r="Z639" s="34">
        <v>0.99856737108069182</v>
      </c>
      <c r="AA639" s="34">
        <v>0.99850512944594971</v>
      </c>
      <c r="AB639" s="34">
        <v>0.99844289169078648</v>
      </c>
      <c r="AC639" s="34">
        <v>0.99838065781496055</v>
      </c>
      <c r="AD639" s="34">
        <v>0.9983184278182301</v>
      </c>
      <c r="AE639" s="34">
        <v>0.99825620170035334</v>
      </c>
      <c r="AF639" s="34">
        <v>0.99819397946108868</v>
      </c>
      <c r="AG639" s="34">
        <v>0.99813176110019375</v>
      </c>
      <c r="AH639" s="34">
        <v>0.99806954661742753</v>
      </c>
      <c r="AI639" s="34">
        <v>0.99800733601254787</v>
      </c>
      <c r="AJ639" s="34">
        <v>0.99794512928531343</v>
      </c>
      <c r="AK639" s="34">
        <v>0.99788292643548193</v>
      </c>
      <c r="AL639" s="34">
        <v>0.99782072746281236</v>
      </c>
      <c r="AM639" s="34">
        <v>0.99775853236706247</v>
      </c>
      <c r="AN639" s="34">
        <v>0.99769634114799088</v>
      </c>
      <c r="AO639" s="34">
        <v>0.99763415380535614</v>
      </c>
      <c r="AP639" s="34">
        <v>0.99757197033891631</v>
      </c>
      <c r="AQ639" s="34">
        <v>0.99750979074842983</v>
      </c>
      <c r="AR639" s="34">
        <v>0.99744761503365498</v>
      </c>
      <c r="AS639" s="34">
        <v>0.99738544319435074</v>
      </c>
      <c r="AT639" s="34">
        <v>0.99732327523027486</v>
      </c>
      <c r="AU639" s="34">
        <v>0.99726111114118621</v>
      </c>
      <c r="AV639" s="34">
        <v>0.9971989509268433</v>
      </c>
      <c r="AW639" s="34">
        <v>0.99713679458700422</v>
      </c>
      <c r="AX639" s="34">
        <v>0.99707464212142793</v>
      </c>
      <c r="AY639" s="34">
        <v>0.99701249352987276</v>
      </c>
      <c r="AZ639" s="34">
        <v>0.99695034881209699</v>
      </c>
      <c r="BA639" s="34">
        <v>0.99688820796785971</v>
      </c>
      <c r="BB639" s="34">
        <v>0.99682607099691889</v>
      </c>
      <c r="BC639" s="34">
        <v>0.9967639378990335</v>
      </c>
      <c r="BD639" s="34">
        <v>0.99670180867396196</v>
      </c>
      <c r="BE639" s="34">
        <v>0.99663968332146291</v>
      </c>
      <c r="BF639" s="34">
        <v>0.99657756184129487</v>
      </c>
      <c r="BG639" s="34">
        <v>0.99651544423321681</v>
      </c>
      <c r="BH639" s="34">
        <v>0.99645333049698681</v>
      </c>
      <c r="BI639" s="34">
        <v>0.99639122063236407</v>
      </c>
      <c r="BJ639" s="34">
        <v>0.99632911463910701</v>
      </c>
      <c r="BK639" s="34">
        <v>0.99626701251697447</v>
      </c>
      <c r="BL639" s="34">
        <v>0.99620491426572511</v>
      </c>
      <c r="BM639" s="34">
        <v>0.99614281988511755</v>
      </c>
      <c r="BN639" s="34">
        <v>0.99608072937491055</v>
      </c>
      <c r="BO639" s="34">
        <v>0.99601864273486307</v>
      </c>
      <c r="BP639" s="34">
        <v>0.99595655996473353</v>
      </c>
      <c r="BQ639" s="34">
        <v>0.99589448106428102</v>
      </c>
      <c r="BR639" s="34">
        <v>0.99583240603326406</v>
      </c>
      <c r="BS639" s="34">
        <v>0.99577033487144184</v>
      </c>
      <c r="BT639" s="34">
        <v>0.99570826757857278</v>
      </c>
      <c r="BU639" s="34">
        <v>0.99564620415441618</v>
      </c>
      <c r="BV639" s="34">
        <v>0.99558414459873046</v>
      </c>
      <c r="BW639" s="34">
        <v>0.99552208891127458</v>
      </c>
      <c r="BX639" s="34">
        <v>0.99546003709180764</v>
      </c>
      <c r="BY639" s="34">
        <v>0.99539798914008859</v>
      </c>
      <c r="BZ639" s="34">
        <v>0.99533594505587586</v>
      </c>
      <c r="CA639" s="34">
        <v>0.99527390483892897</v>
      </c>
      <c r="CB639" s="34">
        <v>0.99521186848900656</v>
      </c>
      <c r="CC639" s="34">
        <v>0.99514983600586759</v>
      </c>
      <c r="CD639" s="34">
        <v>0.99508780738927105</v>
      </c>
      <c r="CE639" s="34">
        <v>0.99502578263897612</v>
      </c>
      <c r="CF639" s="34">
        <v>0.99496376175474166</v>
      </c>
      <c r="CG639" s="34">
        <v>0.99490174473632664</v>
      </c>
      <c r="CH639" s="34">
        <v>0.99483973158349004</v>
      </c>
      <c r="CI639" s="34">
        <v>0.99477772229599115</v>
      </c>
      <c r="CJ639" s="34">
        <v>0.99471571687358906</v>
      </c>
      <c r="CK639" s="34">
        <v>0.99465371531604274</v>
      </c>
      <c r="CL639" s="34">
        <v>0.99459171762311116</v>
      </c>
      <c r="CM639" s="34">
        <v>0.9945297237945534</v>
      </c>
      <c r="CN639" s="34">
        <v>0.99446773383012899</v>
      </c>
      <c r="CO639" s="34">
        <v>0.99440574772959678</v>
      </c>
      <c r="CP639" s="34">
        <v>0.99434376549271597</v>
      </c>
      <c r="CQ639" s="34">
        <v>0.99428178711924564</v>
      </c>
      <c r="CR639" s="34">
        <v>0.99418882289425126</v>
      </c>
      <c r="CS639" s="34">
        <v>0.99409586736130684</v>
      </c>
      <c r="CT639" s="34">
        <v>0.99400292051959993</v>
      </c>
      <c r="CU639" s="34">
        <v>0.99390998236831796</v>
      </c>
      <c r="CV639" s="34">
        <v>0.99381705290664812</v>
      </c>
      <c r="CW639" s="34">
        <v>0.99372413213377797</v>
      </c>
      <c r="CX639" s="34">
        <v>0.99363122004889526</v>
      </c>
      <c r="CY639" s="34">
        <v>0.99353831665118764</v>
      </c>
      <c r="CZ639" s="34">
        <v>0.99344542193984309</v>
      </c>
      <c r="DA639" s="34">
        <v>0.99335253591404893</v>
      </c>
      <c r="DB639" s="34">
        <v>0.99325965857299336</v>
      </c>
    </row>
    <row r="640" spans="1:106" x14ac:dyDescent="0.2">
      <c r="A640" s="13">
        <f t="shared" ca="1" si="9"/>
        <v>45166</v>
      </c>
      <c r="B640" s="34">
        <v>1.0000623348172251</v>
      </c>
      <c r="C640" s="34">
        <v>1</v>
      </c>
      <c r="D640" s="34">
        <v>0.99993766906816206</v>
      </c>
      <c r="E640" s="34">
        <v>0.99987534202146944</v>
      </c>
      <c r="F640" s="34">
        <v>0.99981301885967966</v>
      </c>
      <c r="G640" s="34">
        <v>0.99975069958255058</v>
      </c>
      <c r="H640" s="34">
        <v>0.99968838418983996</v>
      </c>
      <c r="I640" s="34">
        <v>0.9996260726813061</v>
      </c>
      <c r="J640" s="34">
        <v>0.99956376505670663</v>
      </c>
      <c r="K640" s="34">
        <v>0.99950146131579942</v>
      </c>
      <c r="L640" s="34">
        <v>0.99943916145834222</v>
      </c>
      <c r="M640" s="34">
        <v>0.99937686548409332</v>
      </c>
      <c r="N640" s="34">
        <v>0.99931457339281049</v>
      </c>
      <c r="O640" s="34">
        <v>0.9992522851842518</v>
      </c>
      <c r="P640" s="34">
        <v>0.99919000085817533</v>
      </c>
      <c r="Q640" s="34">
        <v>0.99912772041433895</v>
      </c>
      <c r="R640" s="34">
        <v>0.99906544385250051</v>
      </c>
      <c r="S640" s="34">
        <v>0.99900317117241821</v>
      </c>
      <c r="T640" s="34">
        <v>0.99894090237385014</v>
      </c>
      <c r="U640" s="34">
        <v>0.99887863745655447</v>
      </c>
      <c r="V640" s="34">
        <v>0.99881637642028875</v>
      </c>
      <c r="W640" s="34">
        <v>0.99875411926481172</v>
      </c>
      <c r="X640" s="34">
        <v>0.99869186598988102</v>
      </c>
      <c r="Y640" s="34">
        <v>0.99862961659525507</v>
      </c>
      <c r="Z640" s="34">
        <v>0.99856737108069182</v>
      </c>
      <c r="AA640" s="34">
        <v>0.99850512944594971</v>
      </c>
      <c r="AB640" s="34">
        <v>0.99844289169078648</v>
      </c>
      <c r="AC640" s="34">
        <v>0.99838065781496055</v>
      </c>
      <c r="AD640" s="34">
        <v>0.9983184278182301</v>
      </c>
      <c r="AE640" s="34">
        <v>0.99825620170035334</v>
      </c>
      <c r="AF640" s="34">
        <v>0.99819397946108868</v>
      </c>
      <c r="AG640" s="34">
        <v>0.99813176110019375</v>
      </c>
      <c r="AH640" s="34">
        <v>0.99806954661742753</v>
      </c>
      <c r="AI640" s="34">
        <v>0.99800733601254787</v>
      </c>
      <c r="AJ640" s="34">
        <v>0.99794512928531343</v>
      </c>
      <c r="AK640" s="34">
        <v>0.99788292643548193</v>
      </c>
      <c r="AL640" s="34">
        <v>0.99782072746281236</v>
      </c>
      <c r="AM640" s="34">
        <v>0.99775853236706247</v>
      </c>
      <c r="AN640" s="34">
        <v>0.99769634114799088</v>
      </c>
      <c r="AO640" s="34">
        <v>0.99763415380535614</v>
      </c>
      <c r="AP640" s="34">
        <v>0.99757197033891631</v>
      </c>
      <c r="AQ640" s="34">
        <v>0.99750979074842983</v>
      </c>
      <c r="AR640" s="34">
        <v>0.99744761503365498</v>
      </c>
      <c r="AS640" s="34">
        <v>0.99738544319435074</v>
      </c>
      <c r="AT640" s="34">
        <v>0.99732327523027486</v>
      </c>
      <c r="AU640" s="34">
        <v>0.99726111114118621</v>
      </c>
      <c r="AV640" s="34">
        <v>0.9971989509268433</v>
      </c>
      <c r="AW640" s="34">
        <v>0.99713679458700422</v>
      </c>
      <c r="AX640" s="34">
        <v>0.99707464212142793</v>
      </c>
      <c r="AY640" s="34">
        <v>0.99701249352987276</v>
      </c>
      <c r="AZ640" s="34">
        <v>0.99695034881209699</v>
      </c>
      <c r="BA640" s="34">
        <v>0.99688820796785971</v>
      </c>
      <c r="BB640" s="34">
        <v>0.99682607099691889</v>
      </c>
      <c r="BC640" s="34">
        <v>0.9967639378990335</v>
      </c>
      <c r="BD640" s="34">
        <v>0.99670180867396196</v>
      </c>
      <c r="BE640" s="34">
        <v>0.99663968332146291</v>
      </c>
      <c r="BF640" s="34">
        <v>0.99657756184129487</v>
      </c>
      <c r="BG640" s="34">
        <v>0.99651544423321681</v>
      </c>
      <c r="BH640" s="34">
        <v>0.99645333049698681</v>
      </c>
      <c r="BI640" s="34">
        <v>0.99639122063236407</v>
      </c>
      <c r="BJ640" s="34">
        <v>0.99632911463910701</v>
      </c>
      <c r="BK640" s="34">
        <v>0.99626701251697447</v>
      </c>
      <c r="BL640" s="34">
        <v>0.99620491426572511</v>
      </c>
      <c r="BM640" s="34">
        <v>0.99614281988511755</v>
      </c>
      <c r="BN640" s="34">
        <v>0.99608072937491055</v>
      </c>
      <c r="BO640" s="34">
        <v>0.99601864273486307</v>
      </c>
      <c r="BP640" s="34">
        <v>0.99595655996473353</v>
      </c>
      <c r="BQ640" s="34">
        <v>0.99589448106428102</v>
      </c>
      <c r="BR640" s="34">
        <v>0.99583240603326406</v>
      </c>
      <c r="BS640" s="34">
        <v>0.99577033487144184</v>
      </c>
      <c r="BT640" s="34">
        <v>0.99570826757857278</v>
      </c>
      <c r="BU640" s="34">
        <v>0.99564620415441618</v>
      </c>
      <c r="BV640" s="34">
        <v>0.99558414459873046</v>
      </c>
      <c r="BW640" s="34">
        <v>0.99552208891127458</v>
      </c>
      <c r="BX640" s="34">
        <v>0.99546003709180764</v>
      </c>
      <c r="BY640" s="34">
        <v>0.99539798914008859</v>
      </c>
      <c r="BZ640" s="34">
        <v>0.99533594505587586</v>
      </c>
      <c r="CA640" s="34">
        <v>0.99527390483892897</v>
      </c>
      <c r="CB640" s="34">
        <v>0.99521186848900656</v>
      </c>
      <c r="CC640" s="34">
        <v>0.99514983600586759</v>
      </c>
      <c r="CD640" s="34">
        <v>0.99508780738927105</v>
      </c>
      <c r="CE640" s="34">
        <v>0.99502578263897612</v>
      </c>
      <c r="CF640" s="34">
        <v>0.99496376175474166</v>
      </c>
      <c r="CG640" s="34">
        <v>0.99490174473632664</v>
      </c>
      <c r="CH640" s="34">
        <v>0.99483973158349004</v>
      </c>
      <c r="CI640" s="34">
        <v>0.99477772229599115</v>
      </c>
      <c r="CJ640" s="34">
        <v>0.99471571687358906</v>
      </c>
      <c r="CK640" s="34">
        <v>0.99465371531604274</v>
      </c>
      <c r="CL640" s="34">
        <v>0.99459171762311116</v>
      </c>
      <c r="CM640" s="34">
        <v>0.9945297237945534</v>
      </c>
      <c r="CN640" s="34">
        <v>0.99446773383012899</v>
      </c>
      <c r="CO640" s="34">
        <v>0.99440574772959678</v>
      </c>
      <c r="CP640" s="34">
        <v>0.99434376549271597</v>
      </c>
      <c r="CQ640" s="34">
        <v>0.99428178711924564</v>
      </c>
      <c r="CR640" s="34">
        <v>0.99418882289425126</v>
      </c>
      <c r="CS640" s="34">
        <v>0.99409586736130684</v>
      </c>
      <c r="CT640" s="34">
        <v>0.99400292051959993</v>
      </c>
      <c r="CU640" s="34">
        <v>0.99390998236831796</v>
      </c>
      <c r="CV640" s="34">
        <v>0.99381705290664812</v>
      </c>
      <c r="CW640" s="34">
        <v>0.99372413213377797</v>
      </c>
      <c r="CX640" s="34">
        <v>0.99363122004889526</v>
      </c>
      <c r="CY640" s="34">
        <v>0.99353831665118764</v>
      </c>
      <c r="CZ640" s="34">
        <v>0.99344542193984309</v>
      </c>
      <c r="DA640" s="34">
        <v>0.99335253591404893</v>
      </c>
      <c r="DB640" s="34">
        <v>0.99325965857299336</v>
      </c>
    </row>
    <row r="641" spans="1:106" x14ac:dyDescent="0.2">
      <c r="A641" s="13">
        <f t="shared" ca="1" si="9"/>
        <v>45167</v>
      </c>
      <c r="B641" s="34">
        <v>1.0000623348172251</v>
      </c>
      <c r="C641" s="34">
        <v>1</v>
      </c>
      <c r="D641" s="34">
        <v>0.99993766906816206</v>
      </c>
      <c r="E641" s="34">
        <v>0.99987534202146944</v>
      </c>
      <c r="F641" s="34">
        <v>0.99981301885967966</v>
      </c>
      <c r="G641" s="34">
        <v>0.99975069958255058</v>
      </c>
      <c r="H641" s="34">
        <v>0.99968838418983996</v>
      </c>
      <c r="I641" s="34">
        <v>0.9996260726813061</v>
      </c>
      <c r="J641" s="34">
        <v>0.99956376505670663</v>
      </c>
      <c r="K641" s="34">
        <v>0.99950146131579942</v>
      </c>
      <c r="L641" s="34">
        <v>0.99943916145834222</v>
      </c>
      <c r="M641" s="34">
        <v>0.99937686548409332</v>
      </c>
      <c r="N641" s="34">
        <v>0.99931457339281049</v>
      </c>
      <c r="O641" s="34">
        <v>0.9992522851842518</v>
      </c>
      <c r="P641" s="34">
        <v>0.99919000085817533</v>
      </c>
      <c r="Q641" s="34">
        <v>0.99912772041433895</v>
      </c>
      <c r="R641" s="34">
        <v>0.99906544385250051</v>
      </c>
      <c r="S641" s="34">
        <v>0.99900317117241821</v>
      </c>
      <c r="T641" s="34">
        <v>0.99894090237385014</v>
      </c>
      <c r="U641" s="34">
        <v>0.99887863745655447</v>
      </c>
      <c r="V641" s="34">
        <v>0.99881637642028875</v>
      </c>
      <c r="W641" s="34">
        <v>0.99875411926481172</v>
      </c>
      <c r="X641" s="34">
        <v>0.99869186598988102</v>
      </c>
      <c r="Y641" s="34">
        <v>0.99862961659525507</v>
      </c>
      <c r="Z641" s="34">
        <v>0.99856737108069182</v>
      </c>
      <c r="AA641" s="34">
        <v>0.99850512944594971</v>
      </c>
      <c r="AB641" s="34">
        <v>0.99844289169078648</v>
      </c>
      <c r="AC641" s="34">
        <v>0.99838065781496055</v>
      </c>
      <c r="AD641" s="34">
        <v>0.9983184278182301</v>
      </c>
      <c r="AE641" s="34">
        <v>0.99825620170035334</v>
      </c>
      <c r="AF641" s="34">
        <v>0.99819397946108868</v>
      </c>
      <c r="AG641" s="34">
        <v>0.99813176110019375</v>
      </c>
      <c r="AH641" s="34">
        <v>0.99806954661742753</v>
      </c>
      <c r="AI641" s="34">
        <v>0.99800733601254787</v>
      </c>
      <c r="AJ641" s="34">
        <v>0.99794512928531343</v>
      </c>
      <c r="AK641" s="34">
        <v>0.99788292643548193</v>
      </c>
      <c r="AL641" s="34">
        <v>0.99782072746281236</v>
      </c>
      <c r="AM641" s="34">
        <v>0.99775853236706247</v>
      </c>
      <c r="AN641" s="34">
        <v>0.99769634114799088</v>
      </c>
      <c r="AO641" s="34">
        <v>0.99763415380535614</v>
      </c>
      <c r="AP641" s="34">
        <v>0.99757197033891631</v>
      </c>
      <c r="AQ641" s="34">
        <v>0.99750979074842983</v>
      </c>
      <c r="AR641" s="34">
        <v>0.99744761503365498</v>
      </c>
      <c r="AS641" s="34">
        <v>0.99738544319435074</v>
      </c>
      <c r="AT641" s="34">
        <v>0.99732327523027486</v>
      </c>
      <c r="AU641" s="34">
        <v>0.99726111114118621</v>
      </c>
      <c r="AV641" s="34">
        <v>0.9971989509268433</v>
      </c>
      <c r="AW641" s="34">
        <v>0.99713679458700422</v>
      </c>
      <c r="AX641" s="34">
        <v>0.99707464212142793</v>
      </c>
      <c r="AY641" s="34">
        <v>0.99701249352987276</v>
      </c>
      <c r="AZ641" s="34">
        <v>0.99695034881209699</v>
      </c>
      <c r="BA641" s="34">
        <v>0.99688820796785971</v>
      </c>
      <c r="BB641" s="34">
        <v>0.99682607099691889</v>
      </c>
      <c r="BC641" s="34">
        <v>0.9967639378990335</v>
      </c>
      <c r="BD641" s="34">
        <v>0.99670180867396196</v>
      </c>
      <c r="BE641" s="34">
        <v>0.99663968332146291</v>
      </c>
      <c r="BF641" s="34">
        <v>0.99657756184129487</v>
      </c>
      <c r="BG641" s="34">
        <v>0.99651544423321681</v>
      </c>
      <c r="BH641" s="34">
        <v>0.99645333049698681</v>
      </c>
      <c r="BI641" s="34">
        <v>0.99639122063236407</v>
      </c>
      <c r="BJ641" s="34">
        <v>0.99632911463910701</v>
      </c>
      <c r="BK641" s="34">
        <v>0.99626701251697447</v>
      </c>
      <c r="BL641" s="34">
        <v>0.99620491426572511</v>
      </c>
      <c r="BM641" s="34">
        <v>0.99614281988511755</v>
      </c>
      <c r="BN641" s="34">
        <v>0.99608072937491055</v>
      </c>
      <c r="BO641" s="34">
        <v>0.99601864273486307</v>
      </c>
      <c r="BP641" s="34">
        <v>0.99595655996473353</v>
      </c>
      <c r="BQ641" s="34">
        <v>0.99589448106428102</v>
      </c>
      <c r="BR641" s="34">
        <v>0.99583240603326406</v>
      </c>
      <c r="BS641" s="34">
        <v>0.99577033487144184</v>
      </c>
      <c r="BT641" s="34">
        <v>0.99570826757857278</v>
      </c>
      <c r="BU641" s="34">
        <v>0.99564620415441618</v>
      </c>
      <c r="BV641" s="34">
        <v>0.99558414459873046</v>
      </c>
      <c r="BW641" s="34">
        <v>0.99552208891127458</v>
      </c>
      <c r="BX641" s="34">
        <v>0.99546003709180764</v>
      </c>
      <c r="BY641" s="34">
        <v>0.99539798914008859</v>
      </c>
      <c r="BZ641" s="34">
        <v>0.99533594505587586</v>
      </c>
      <c r="CA641" s="34">
        <v>0.99527390483892897</v>
      </c>
      <c r="CB641" s="34">
        <v>0.99521186848900656</v>
      </c>
      <c r="CC641" s="34">
        <v>0.99514983600586759</v>
      </c>
      <c r="CD641" s="34">
        <v>0.99508780738927105</v>
      </c>
      <c r="CE641" s="34">
        <v>0.99502578263897612</v>
      </c>
      <c r="CF641" s="34">
        <v>0.99496376175474166</v>
      </c>
      <c r="CG641" s="34">
        <v>0.99490174473632664</v>
      </c>
      <c r="CH641" s="34">
        <v>0.99483973158349004</v>
      </c>
      <c r="CI641" s="34">
        <v>0.99477772229599115</v>
      </c>
      <c r="CJ641" s="34">
        <v>0.99471571687358906</v>
      </c>
      <c r="CK641" s="34">
        <v>0.99465371531604274</v>
      </c>
      <c r="CL641" s="34">
        <v>0.99459171762311116</v>
      </c>
      <c r="CM641" s="34">
        <v>0.9945297237945534</v>
      </c>
      <c r="CN641" s="34">
        <v>0.99446773383012899</v>
      </c>
      <c r="CO641" s="34">
        <v>0.99440574772959678</v>
      </c>
      <c r="CP641" s="34">
        <v>0.99434376549271597</v>
      </c>
      <c r="CQ641" s="34">
        <v>0.99428178711924564</v>
      </c>
      <c r="CR641" s="34">
        <v>0.99418882289425126</v>
      </c>
      <c r="CS641" s="34">
        <v>0.99409586736130684</v>
      </c>
      <c r="CT641" s="34">
        <v>0.99400292051959993</v>
      </c>
      <c r="CU641" s="34">
        <v>0.99390998236831796</v>
      </c>
      <c r="CV641" s="34">
        <v>0.99381705290664812</v>
      </c>
      <c r="CW641" s="34">
        <v>0.99372413213377797</v>
      </c>
      <c r="CX641" s="34">
        <v>0.99363122004889526</v>
      </c>
      <c r="CY641" s="34">
        <v>0.99353831665118764</v>
      </c>
      <c r="CZ641" s="34">
        <v>0.99344542193984309</v>
      </c>
      <c r="DA641" s="34">
        <v>0.99335253591404893</v>
      </c>
      <c r="DB641" s="34">
        <v>0.99325965857299336</v>
      </c>
    </row>
    <row r="642" spans="1:106" x14ac:dyDescent="0.2">
      <c r="A642" s="13">
        <f t="shared" ca="1" si="9"/>
        <v>45168</v>
      </c>
      <c r="B642" s="34">
        <v>1.0000623348172251</v>
      </c>
      <c r="C642" s="34">
        <v>1</v>
      </c>
      <c r="D642" s="34">
        <v>0.99993766906816206</v>
      </c>
      <c r="E642" s="34">
        <v>0.99987534202146944</v>
      </c>
      <c r="F642" s="34">
        <v>0.99981301885967966</v>
      </c>
      <c r="G642" s="34">
        <v>0.99975069958255058</v>
      </c>
      <c r="H642" s="34">
        <v>0.99968838418983996</v>
      </c>
      <c r="I642" s="34">
        <v>0.9996260726813061</v>
      </c>
      <c r="J642" s="34">
        <v>0.99956376505670663</v>
      </c>
      <c r="K642" s="34">
        <v>0.99950146131579942</v>
      </c>
      <c r="L642" s="34">
        <v>0.99943916145834222</v>
      </c>
      <c r="M642" s="34">
        <v>0.99937686548409332</v>
      </c>
      <c r="N642" s="34">
        <v>0.99931457339281049</v>
      </c>
      <c r="O642" s="34">
        <v>0.9992522851842518</v>
      </c>
      <c r="P642" s="34">
        <v>0.99919000085817533</v>
      </c>
      <c r="Q642" s="34">
        <v>0.99912772041433895</v>
      </c>
      <c r="R642" s="34">
        <v>0.99906544385250051</v>
      </c>
      <c r="S642" s="34">
        <v>0.99900317117241821</v>
      </c>
      <c r="T642" s="34">
        <v>0.99894090237385014</v>
      </c>
      <c r="U642" s="34">
        <v>0.99887863745655447</v>
      </c>
      <c r="V642" s="34">
        <v>0.99881637642028875</v>
      </c>
      <c r="W642" s="34">
        <v>0.99875411926481172</v>
      </c>
      <c r="X642" s="34">
        <v>0.99869186598988102</v>
      </c>
      <c r="Y642" s="34">
        <v>0.99862961659525507</v>
      </c>
      <c r="Z642" s="34">
        <v>0.99856737108069182</v>
      </c>
      <c r="AA642" s="34">
        <v>0.99850512944594971</v>
      </c>
      <c r="AB642" s="34">
        <v>0.99844289169078648</v>
      </c>
      <c r="AC642" s="34">
        <v>0.99838065781496055</v>
      </c>
      <c r="AD642" s="34">
        <v>0.9983184278182301</v>
      </c>
      <c r="AE642" s="34">
        <v>0.99825620170035334</v>
      </c>
      <c r="AF642" s="34">
        <v>0.99819397946108868</v>
      </c>
      <c r="AG642" s="34">
        <v>0.99813176110019375</v>
      </c>
      <c r="AH642" s="34">
        <v>0.99806954661742753</v>
      </c>
      <c r="AI642" s="34">
        <v>0.99800733601254787</v>
      </c>
      <c r="AJ642" s="34">
        <v>0.99794512928531343</v>
      </c>
      <c r="AK642" s="34">
        <v>0.99788292643548193</v>
      </c>
      <c r="AL642" s="34">
        <v>0.99782072746281236</v>
      </c>
      <c r="AM642" s="34">
        <v>0.99775853236706247</v>
      </c>
      <c r="AN642" s="34">
        <v>0.99769634114799088</v>
      </c>
      <c r="AO642" s="34">
        <v>0.99763415380535614</v>
      </c>
      <c r="AP642" s="34">
        <v>0.99757197033891631</v>
      </c>
      <c r="AQ642" s="34">
        <v>0.99750979074842983</v>
      </c>
      <c r="AR642" s="34">
        <v>0.99744761503365498</v>
      </c>
      <c r="AS642" s="34">
        <v>0.99738544319435074</v>
      </c>
      <c r="AT642" s="34">
        <v>0.99732327523027486</v>
      </c>
      <c r="AU642" s="34">
        <v>0.99726111114118621</v>
      </c>
      <c r="AV642" s="34">
        <v>0.9971989509268433</v>
      </c>
      <c r="AW642" s="34">
        <v>0.99713679458700422</v>
      </c>
      <c r="AX642" s="34">
        <v>0.99707464212142793</v>
      </c>
      <c r="AY642" s="34">
        <v>0.99701249352987276</v>
      </c>
      <c r="AZ642" s="34">
        <v>0.99695034881209699</v>
      </c>
      <c r="BA642" s="34">
        <v>0.99688820796785971</v>
      </c>
      <c r="BB642" s="34">
        <v>0.99682607099691889</v>
      </c>
      <c r="BC642" s="34">
        <v>0.9967639378990335</v>
      </c>
      <c r="BD642" s="34">
        <v>0.99670180867396196</v>
      </c>
      <c r="BE642" s="34">
        <v>0.99663968332146291</v>
      </c>
      <c r="BF642" s="34">
        <v>0.99657756184129487</v>
      </c>
      <c r="BG642" s="34">
        <v>0.99651544423321681</v>
      </c>
      <c r="BH642" s="34">
        <v>0.99645333049698681</v>
      </c>
      <c r="BI642" s="34">
        <v>0.99639122063236407</v>
      </c>
      <c r="BJ642" s="34">
        <v>0.99632911463910701</v>
      </c>
      <c r="BK642" s="34">
        <v>0.99626701251697447</v>
      </c>
      <c r="BL642" s="34">
        <v>0.99620491426572511</v>
      </c>
      <c r="BM642" s="34">
        <v>0.99614281988511755</v>
      </c>
      <c r="BN642" s="34">
        <v>0.99608072937491055</v>
      </c>
      <c r="BO642" s="34">
        <v>0.99601864273486307</v>
      </c>
      <c r="BP642" s="34">
        <v>0.99595655996473353</v>
      </c>
      <c r="BQ642" s="34">
        <v>0.99589448106428102</v>
      </c>
      <c r="BR642" s="34">
        <v>0.99583240603326406</v>
      </c>
      <c r="BS642" s="34">
        <v>0.99577033487144184</v>
      </c>
      <c r="BT642" s="34">
        <v>0.99570826757857278</v>
      </c>
      <c r="BU642" s="34">
        <v>0.99564620415441618</v>
      </c>
      <c r="BV642" s="34">
        <v>0.99558414459873046</v>
      </c>
      <c r="BW642" s="34">
        <v>0.99552208891127458</v>
      </c>
      <c r="BX642" s="34">
        <v>0.99546003709180764</v>
      </c>
      <c r="BY642" s="34">
        <v>0.99539798914008859</v>
      </c>
      <c r="BZ642" s="34">
        <v>0.99533594505587586</v>
      </c>
      <c r="CA642" s="34">
        <v>0.99527390483892897</v>
      </c>
      <c r="CB642" s="34">
        <v>0.99521186848900656</v>
      </c>
      <c r="CC642" s="34">
        <v>0.99514983600586759</v>
      </c>
      <c r="CD642" s="34">
        <v>0.99508780738927105</v>
      </c>
      <c r="CE642" s="34">
        <v>0.99502578263897612</v>
      </c>
      <c r="CF642" s="34">
        <v>0.99496376175474166</v>
      </c>
      <c r="CG642" s="34">
        <v>0.99490174473632664</v>
      </c>
      <c r="CH642" s="34">
        <v>0.99483973158349004</v>
      </c>
      <c r="CI642" s="34">
        <v>0.99477772229599115</v>
      </c>
      <c r="CJ642" s="34">
        <v>0.99471571687358906</v>
      </c>
      <c r="CK642" s="34">
        <v>0.99465371531604274</v>
      </c>
      <c r="CL642" s="34">
        <v>0.99459171762311116</v>
      </c>
      <c r="CM642" s="34">
        <v>0.9945297237945534</v>
      </c>
      <c r="CN642" s="34">
        <v>0.99446773383012899</v>
      </c>
      <c r="CO642" s="34">
        <v>0.99440574772959678</v>
      </c>
      <c r="CP642" s="34">
        <v>0.99434376549271597</v>
      </c>
      <c r="CQ642" s="34">
        <v>0.99428178711924564</v>
      </c>
      <c r="CR642" s="34">
        <v>0.99418882289425126</v>
      </c>
      <c r="CS642" s="34">
        <v>0.99409586736130684</v>
      </c>
      <c r="CT642" s="34">
        <v>0.99400292051959993</v>
      </c>
      <c r="CU642" s="34">
        <v>0.99390998236831796</v>
      </c>
      <c r="CV642" s="34">
        <v>0.99381705290664812</v>
      </c>
      <c r="CW642" s="34">
        <v>0.99372413213377797</v>
      </c>
      <c r="CX642" s="34">
        <v>0.99363122004889526</v>
      </c>
      <c r="CY642" s="34">
        <v>0.99353831665118764</v>
      </c>
      <c r="CZ642" s="34">
        <v>0.99344542193984309</v>
      </c>
      <c r="DA642" s="34">
        <v>0.99335253591404893</v>
      </c>
      <c r="DB642" s="34">
        <v>0.99325965857299336</v>
      </c>
    </row>
    <row r="643" spans="1:106" x14ac:dyDescent="0.2">
      <c r="A643" s="13">
        <f t="shared" ca="1" si="9"/>
        <v>45169</v>
      </c>
      <c r="B643" s="34">
        <v>1.0000623348172251</v>
      </c>
      <c r="C643" s="34">
        <v>1</v>
      </c>
      <c r="D643" s="34">
        <v>0.99993766906816206</v>
      </c>
      <c r="E643" s="34">
        <v>0.99987534202146944</v>
      </c>
      <c r="F643" s="34">
        <v>0.99981301885967966</v>
      </c>
      <c r="G643" s="34">
        <v>0.99975069958255058</v>
      </c>
      <c r="H643" s="34">
        <v>0.99968838418983996</v>
      </c>
      <c r="I643" s="34">
        <v>0.9996260726813061</v>
      </c>
      <c r="J643" s="34">
        <v>0.99956376505670663</v>
      </c>
      <c r="K643" s="34">
        <v>0.99950146131579942</v>
      </c>
      <c r="L643" s="34">
        <v>0.99943916145834222</v>
      </c>
      <c r="M643" s="34">
        <v>0.99937686548409332</v>
      </c>
      <c r="N643" s="34">
        <v>0.99931457339281049</v>
      </c>
      <c r="O643" s="34">
        <v>0.9992522851842518</v>
      </c>
      <c r="P643" s="34">
        <v>0.99919000085817533</v>
      </c>
      <c r="Q643" s="34">
        <v>0.99912772041433895</v>
      </c>
      <c r="R643" s="34">
        <v>0.99906544385250051</v>
      </c>
      <c r="S643" s="34">
        <v>0.99900317117241821</v>
      </c>
      <c r="T643" s="34">
        <v>0.99894090237385014</v>
      </c>
      <c r="U643" s="34">
        <v>0.99887863745655447</v>
      </c>
      <c r="V643" s="34">
        <v>0.99881637642028875</v>
      </c>
      <c r="W643" s="34">
        <v>0.99875411926481172</v>
      </c>
      <c r="X643" s="34">
        <v>0.99869186598988102</v>
      </c>
      <c r="Y643" s="34">
        <v>0.99862961659525507</v>
      </c>
      <c r="Z643" s="34">
        <v>0.99856737108069182</v>
      </c>
      <c r="AA643" s="34">
        <v>0.99850512944594971</v>
      </c>
      <c r="AB643" s="34">
        <v>0.99844289169078648</v>
      </c>
      <c r="AC643" s="34">
        <v>0.99838065781496055</v>
      </c>
      <c r="AD643" s="34">
        <v>0.9983184278182301</v>
      </c>
      <c r="AE643" s="34">
        <v>0.99825620170035334</v>
      </c>
      <c r="AF643" s="34">
        <v>0.99819397946108868</v>
      </c>
      <c r="AG643" s="34">
        <v>0.99813176110019375</v>
      </c>
      <c r="AH643" s="34">
        <v>0.99806954661742753</v>
      </c>
      <c r="AI643" s="34">
        <v>0.99800733601254787</v>
      </c>
      <c r="AJ643" s="34">
        <v>0.99794512928531343</v>
      </c>
      <c r="AK643" s="34">
        <v>0.99788292643548193</v>
      </c>
      <c r="AL643" s="34">
        <v>0.99782072746281236</v>
      </c>
      <c r="AM643" s="34">
        <v>0.99775853236706247</v>
      </c>
      <c r="AN643" s="34">
        <v>0.99769634114799088</v>
      </c>
      <c r="AO643" s="34">
        <v>0.99763415380535614</v>
      </c>
      <c r="AP643" s="34">
        <v>0.99757197033891631</v>
      </c>
      <c r="AQ643" s="34">
        <v>0.99750979074842983</v>
      </c>
      <c r="AR643" s="34">
        <v>0.99744761503365498</v>
      </c>
      <c r="AS643" s="34">
        <v>0.99738544319435074</v>
      </c>
      <c r="AT643" s="34">
        <v>0.99732327523027486</v>
      </c>
      <c r="AU643" s="34">
        <v>0.99726111114118621</v>
      </c>
      <c r="AV643" s="34">
        <v>0.9971989509268433</v>
      </c>
      <c r="AW643" s="34">
        <v>0.99713679458700422</v>
      </c>
      <c r="AX643" s="34">
        <v>0.99707464212142793</v>
      </c>
      <c r="AY643" s="34">
        <v>0.99701249352987276</v>
      </c>
      <c r="AZ643" s="34">
        <v>0.99695034881209699</v>
      </c>
      <c r="BA643" s="34">
        <v>0.99688820796785971</v>
      </c>
      <c r="BB643" s="34">
        <v>0.99682607099691889</v>
      </c>
      <c r="BC643" s="34">
        <v>0.9967639378990335</v>
      </c>
      <c r="BD643" s="34">
        <v>0.99670180867396196</v>
      </c>
      <c r="BE643" s="34">
        <v>0.99663968332146291</v>
      </c>
      <c r="BF643" s="34">
        <v>0.99657756184129487</v>
      </c>
      <c r="BG643" s="34">
        <v>0.99651544423321681</v>
      </c>
      <c r="BH643" s="34">
        <v>0.99645333049698681</v>
      </c>
      <c r="BI643" s="34">
        <v>0.99639122063236407</v>
      </c>
      <c r="BJ643" s="34">
        <v>0.99632911463910701</v>
      </c>
      <c r="BK643" s="34">
        <v>0.99626701251697447</v>
      </c>
      <c r="BL643" s="34">
        <v>0.99620491426572511</v>
      </c>
      <c r="BM643" s="34">
        <v>0.99614281988511755</v>
      </c>
      <c r="BN643" s="34">
        <v>0.99608072937491055</v>
      </c>
      <c r="BO643" s="34">
        <v>0.99601864273486307</v>
      </c>
      <c r="BP643" s="34">
        <v>0.99595655996473353</v>
      </c>
      <c r="BQ643" s="34">
        <v>0.99589448106428102</v>
      </c>
      <c r="BR643" s="34">
        <v>0.99583240603326406</v>
      </c>
      <c r="BS643" s="34">
        <v>0.99577033487144184</v>
      </c>
      <c r="BT643" s="34">
        <v>0.99570826757857278</v>
      </c>
      <c r="BU643" s="34">
        <v>0.99564620415441618</v>
      </c>
      <c r="BV643" s="34">
        <v>0.99558414459873046</v>
      </c>
      <c r="BW643" s="34">
        <v>0.99552208891127458</v>
      </c>
      <c r="BX643" s="34">
        <v>0.99546003709180764</v>
      </c>
      <c r="BY643" s="34">
        <v>0.99539798914008859</v>
      </c>
      <c r="BZ643" s="34">
        <v>0.99533594505587586</v>
      </c>
      <c r="CA643" s="34">
        <v>0.99527390483892897</v>
      </c>
      <c r="CB643" s="34">
        <v>0.99521186848900656</v>
      </c>
      <c r="CC643" s="34">
        <v>0.99514983600586759</v>
      </c>
      <c r="CD643" s="34">
        <v>0.99508780738927105</v>
      </c>
      <c r="CE643" s="34">
        <v>0.99502578263897612</v>
      </c>
      <c r="CF643" s="34">
        <v>0.99496376175474166</v>
      </c>
      <c r="CG643" s="34">
        <v>0.99490174473632664</v>
      </c>
      <c r="CH643" s="34">
        <v>0.99483973158349004</v>
      </c>
      <c r="CI643" s="34">
        <v>0.99477772229599115</v>
      </c>
      <c r="CJ643" s="34">
        <v>0.99471571687358906</v>
      </c>
      <c r="CK643" s="34">
        <v>0.99465371531604274</v>
      </c>
      <c r="CL643" s="34">
        <v>0.99459171762311116</v>
      </c>
      <c r="CM643" s="34">
        <v>0.9945297237945534</v>
      </c>
      <c r="CN643" s="34">
        <v>0.99446773383012899</v>
      </c>
      <c r="CO643" s="34">
        <v>0.99440574772959678</v>
      </c>
      <c r="CP643" s="34">
        <v>0.99434376549271597</v>
      </c>
      <c r="CQ643" s="34">
        <v>0.99428178711924564</v>
      </c>
      <c r="CR643" s="34">
        <v>0.99418882289425126</v>
      </c>
      <c r="CS643" s="34">
        <v>0.99409586736130684</v>
      </c>
      <c r="CT643" s="34">
        <v>0.99400292051959993</v>
      </c>
      <c r="CU643" s="34">
        <v>0.99390998236831796</v>
      </c>
      <c r="CV643" s="34">
        <v>0.99381705290664812</v>
      </c>
      <c r="CW643" s="34">
        <v>0.99372413213377797</v>
      </c>
      <c r="CX643" s="34">
        <v>0.99363122004889526</v>
      </c>
      <c r="CY643" s="34">
        <v>0.99353831665118764</v>
      </c>
      <c r="CZ643" s="34">
        <v>0.99344542193984309</v>
      </c>
      <c r="DA643" s="34">
        <v>0.99335253591404893</v>
      </c>
      <c r="DB643" s="34">
        <v>0.99325965857299336</v>
      </c>
    </row>
    <row r="644" spans="1:106" x14ac:dyDescent="0.2">
      <c r="A644" s="13">
        <f t="shared" ref="A644:A707" ca="1" si="10">IF(WORKDAY(A$2,ROW()-2)&gt;TODAY(),"",WORKDAY(A$2,ROW()-2))</f>
        <v>45170</v>
      </c>
      <c r="B644" s="34">
        <v>1.0000623348172251</v>
      </c>
      <c r="C644" s="34">
        <v>1</v>
      </c>
      <c r="D644" s="34">
        <v>0.99993766906816206</v>
      </c>
      <c r="E644" s="34">
        <v>0.99987534202146944</v>
      </c>
      <c r="F644" s="34">
        <v>0.99981301885967966</v>
      </c>
      <c r="G644" s="34">
        <v>0.99975069958255058</v>
      </c>
      <c r="H644" s="34">
        <v>0.99968838418983996</v>
      </c>
      <c r="I644" s="34">
        <v>0.9996260726813061</v>
      </c>
      <c r="J644" s="34">
        <v>0.99956376505670663</v>
      </c>
      <c r="K644" s="34">
        <v>0.99950146131579942</v>
      </c>
      <c r="L644" s="34">
        <v>0.99943916145834222</v>
      </c>
      <c r="M644" s="34">
        <v>0.99937686548409332</v>
      </c>
      <c r="N644" s="34">
        <v>0.99931457339281049</v>
      </c>
      <c r="O644" s="34">
        <v>0.9992522851842518</v>
      </c>
      <c r="P644" s="34">
        <v>0.99919000085817533</v>
      </c>
      <c r="Q644" s="34">
        <v>0.99912772041433895</v>
      </c>
      <c r="R644" s="34">
        <v>0.99906544385250051</v>
      </c>
      <c r="S644" s="34">
        <v>0.99900317117241821</v>
      </c>
      <c r="T644" s="34">
        <v>0.99894090237385014</v>
      </c>
      <c r="U644" s="34">
        <v>0.99887863745655447</v>
      </c>
      <c r="V644" s="34">
        <v>0.99881637642028875</v>
      </c>
      <c r="W644" s="34">
        <v>0.99875411926481172</v>
      </c>
      <c r="X644" s="34">
        <v>0.99869186598988102</v>
      </c>
      <c r="Y644" s="34">
        <v>0.99862961659525507</v>
      </c>
      <c r="Z644" s="34">
        <v>0.99856737108069182</v>
      </c>
      <c r="AA644" s="34">
        <v>0.99850512944594971</v>
      </c>
      <c r="AB644" s="34">
        <v>0.99844289169078648</v>
      </c>
      <c r="AC644" s="34">
        <v>0.99838065781496055</v>
      </c>
      <c r="AD644" s="34">
        <v>0.9983184278182301</v>
      </c>
      <c r="AE644" s="34">
        <v>0.99825620170035334</v>
      </c>
      <c r="AF644" s="34">
        <v>0.99819397946108868</v>
      </c>
      <c r="AG644" s="34">
        <v>0.99813176110019375</v>
      </c>
      <c r="AH644" s="34">
        <v>0.99806954661742753</v>
      </c>
      <c r="AI644" s="34">
        <v>0.99800733601254787</v>
      </c>
      <c r="AJ644" s="34">
        <v>0.99794512928531343</v>
      </c>
      <c r="AK644" s="34">
        <v>0.99788292643548193</v>
      </c>
      <c r="AL644" s="34">
        <v>0.99782072746281236</v>
      </c>
      <c r="AM644" s="34">
        <v>0.99775853236706247</v>
      </c>
      <c r="AN644" s="34">
        <v>0.99769634114799088</v>
      </c>
      <c r="AO644" s="34">
        <v>0.99763415380535614</v>
      </c>
      <c r="AP644" s="34">
        <v>0.99757197033891631</v>
      </c>
      <c r="AQ644" s="34">
        <v>0.99750979074842983</v>
      </c>
      <c r="AR644" s="34">
        <v>0.99744761503365498</v>
      </c>
      <c r="AS644" s="34">
        <v>0.99738544319435074</v>
      </c>
      <c r="AT644" s="34">
        <v>0.99732327523027486</v>
      </c>
      <c r="AU644" s="34">
        <v>0.99726111114118621</v>
      </c>
      <c r="AV644" s="34">
        <v>0.9971989509268433</v>
      </c>
      <c r="AW644" s="34">
        <v>0.99713679458700422</v>
      </c>
      <c r="AX644" s="34">
        <v>0.99707464212142793</v>
      </c>
      <c r="AY644" s="34">
        <v>0.99701249352987276</v>
      </c>
      <c r="AZ644" s="34">
        <v>0.99695034881209699</v>
      </c>
      <c r="BA644" s="34">
        <v>0.99688820796785971</v>
      </c>
      <c r="BB644" s="34">
        <v>0.99682607099691889</v>
      </c>
      <c r="BC644" s="34">
        <v>0.9967639378990335</v>
      </c>
      <c r="BD644" s="34">
        <v>0.99670180867396196</v>
      </c>
      <c r="BE644" s="34">
        <v>0.99663968332146291</v>
      </c>
      <c r="BF644" s="34">
        <v>0.99657756184129487</v>
      </c>
      <c r="BG644" s="34">
        <v>0.99651544423321681</v>
      </c>
      <c r="BH644" s="34">
        <v>0.99645333049698681</v>
      </c>
      <c r="BI644" s="34">
        <v>0.99639122063236407</v>
      </c>
      <c r="BJ644" s="34">
        <v>0.99632911463910701</v>
      </c>
      <c r="BK644" s="34">
        <v>0.99626701251697447</v>
      </c>
      <c r="BL644" s="34">
        <v>0.99620491426572511</v>
      </c>
      <c r="BM644" s="34">
        <v>0.99614281988511755</v>
      </c>
      <c r="BN644" s="34">
        <v>0.99608072937491055</v>
      </c>
      <c r="BO644" s="34">
        <v>0.99601864273486307</v>
      </c>
      <c r="BP644" s="34">
        <v>0.99595655996473353</v>
      </c>
      <c r="BQ644" s="34">
        <v>0.99589448106428102</v>
      </c>
      <c r="BR644" s="34">
        <v>0.99583240603326406</v>
      </c>
      <c r="BS644" s="34">
        <v>0.99577033487144184</v>
      </c>
      <c r="BT644" s="34">
        <v>0.99570826757857278</v>
      </c>
      <c r="BU644" s="34">
        <v>0.99564620415441618</v>
      </c>
      <c r="BV644" s="34">
        <v>0.99558414459873046</v>
      </c>
      <c r="BW644" s="34">
        <v>0.99552208891127458</v>
      </c>
      <c r="BX644" s="34">
        <v>0.99546003709180764</v>
      </c>
      <c r="BY644" s="34">
        <v>0.99539798914008859</v>
      </c>
      <c r="BZ644" s="34">
        <v>0.99533594505587586</v>
      </c>
      <c r="CA644" s="34">
        <v>0.99527390483892897</v>
      </c>
      <c r="CB644" s="34">
        <v>0.99521186848900656</v>
      </c>
      <c r="CC644" s="34">
        <v>0.99514983600586759</v>
      </c>
      <c r="CD644" s="34">
        <v>0.99508780738927105</v>
      </c>
      <c r="CE644" s="34">
        <v>0.99502578263897612</v>
      </c>
      <c r="CF644" s="34">
        <v>0.99496376175474166</v>
      </c>
      <c r="CG644" s="34">
        <v>0.99490174473632664</v>
      </c>
      <c r="CH644" s="34">
        <v>0.99483973158349004</v>
      </c>
      <c r="CI644" s="34">
        <v>0.99477772229599115</v>
      </c>
      <c r="CJ644" s="34">
        <v>0.99471571687358906</v>
      </c>
      <c r="CK644" s="34">
        <v>0.99465371531604274</v>
      </c>
      <c r="CL644" s="34">
        <v>0.99459171762311116</v>
      </c>
      <c r="CM644" s="34">
        <v>0.9945297237945534</v>
      </c>
      <c r="CN644" s="34">
        <v>0.99446773383012899</v>
      </c>
      <c r="CO644" s="34">
        <v>0.99440574772959678</v>
      </c>
      <c r="CP644" s="34">
        <v>0.99434376549271597</v>
      </c>
      <c r="CQ644" s="34">
        <v>0.99428178711924564</v>
      </c>
      <c r="CR644" s="34">
        <v>0.99418882289425126</v>
      </c>
      <c r="CS644" s="34">
        <v>0.99409586736130684</v>
      </c>
      <c r="CT644" s="34">
        <v>0.99400292051959993</v>
      </c>
      <c r="CU644" s="34">
        <v>0.99390998236831796</v>
      </c>
      <c r="CV644" s="34">
        <v>0.99381705290664812</v>
      </c>
      <c r="CW644" s="34">
        <v>0.99372413213377797</v>
      </c>
      <c r="CX644" s="34">
        <v>0.99363122004889526</v>
      </c>
      <c r="CY644" s="34">
        <v>0.99353831665118764</v>
      </c>
      <c r="CZ644" s="34">
        <v>0.99344542193984309</v>
      </c>
      <c r="DA644" s="34">
        <v>0.99335253591404893</v>
      </c>
      <c r="DB644" s="34">
        <v>0.99325965857299336</v>
      </c>
    </row>
    <row r="645" spans="1:106" x14ac:dyDescent="0.2">
      <c r="A645" s="13">
        <f t="shared" ca="1" si="10"/>
        <v>45173</v>
      </c>
      <c r="B645" s="34">
        <v>1.0000623348172251</v>
      </c>
      <c r="C645" s="34">
        <v>1</v>
      </c>
      <c r="D645" s="34">
        <v>0.99993766906816206</v>
      </c>
      <c r="E645" s="34">
        <v>0.99987534202146944</v>
      </c>
      <c r="F645" s="34">
        <v>0.99981301885967966</v>
      </c>
      <c r="G645" s="34">
        <v>0.99975069958255058</v>
      </c>
      <c r="H645" s="34">
        <v>0.99968838418983996</v>
      </c>
      <c r="I645" s="34">
        <v>0.9996260726813061</v>
      </c>
      <c r="J645" s="34">
        <v>0.99956376505670663</v>
      </c>
      <c r="K645" s="34">
        <v>0.99950146131579942</v>
      </c>
      <c r="L645" s="34">
        <v>0.99943916145834222</v>
      </c>
      <c r="M645" s="34">
        <v>0.99937686548409332</v>
      </c>
      <c r="N645" s="34">
        <v>0.99931457339281049</v>
      </c>
      <c r="O645" s="34">
        <v>0.9992522851842518</v>
      </c>
      <c r="P645" s="34">
        <v>0.99919000085817533</v>
      </c>
      <c r="Q645" s="34">
        <v>0.99912772041433895</v>
      </c>
      <c r="R645" s="34">
        <v>0.99906544385250051</v>
      </c>
      <c r="S645" s="34">
        <v>0.99900317117241821</v>
      </c>
      <c r="T645" s="34">
        <v>0.99894090237385014</v>
      </c>
      <c r="U645" s="34">
        <v>0.99887863745655447</v>
      </c>
      <c r="V645" s="34">
        <v>0.99881637642028875</v>
      </c>
      <c r="W645" s="34">
        <v>0.99875411926481172</v>
      </c>
      <c r="X645" s="34">
        <v>0.99869186598988102</v>
      </c>
      <c r="Y645" s="34">
        <v>0.99862961659525507</v>
      </c>
      <c r="Z645" s="34">
        <v>0.99856737108069182</v>
      </c>
      <c r="AA645" s="34">
        <v>0.99850512944594971</v>
      </c>
      <c r="AB645" s="34">
        <v>0.99844289169078648</v>
      </c>
      <c r="AC645" s="34">
        <v>0.99838065781496055</v>
      </c>
      <c r="AD645" s="34">
        <v>0.9983184278182301</v>
      </c>
      <c r="AE645" s="34">
        <v>0.99825620170035334</v>
      </c>
      <c r="AF645" s="34">
        <v>0.99819397946108868</v>
      </c>
      <c r="AG645" s="34">
        <v>0.99813176110019375</v>
      </c>
      <c r="AH645" s="34">
        <v>0.99806954661742753</v>
      </c>
      <c r="AI645" s="34">
        <v>0.99800733601254787</v>
      </c>
      <c r="AJ645" s="34">
        <v>0.99794512928531343</v>
      </c>
      <c r="AK645" s="34">
        <v>0.99788292643548193</v>
      </c>
      <c r="AL645" s="34">
        <v>0.99782072746281236</v>
      </c>
      <c r="AM645" s="34">
        <v>0.99775853236706247</v>
      </c>
      <c r="AN645" s="34">
        <v>0.99769634114799088</v>
      </c>
      <c r="AO645" s="34">
        <v>0.99763415380535614</v>
      </c>
      <c r="AP645" s="34">
        <v>0.99757197033891631</v>
      </c>
      <c r="AQ645" s="34">
        <v>0.99750979074842983</v>
      </c>
      <c r="AR645" s="34">
        <v>0.99744761503365498</v>
      </c>
      <c r="AS645" s="34">
        <v>0.99738544319435074</v>
      </c>
      <c r="AT645" s="34">
        <v>0.99732327523027486</v>
      </c>
      <c r="AU645" s="34">
        <v>0.99726111114118621</v>
      </c>
      <c r="AV645" s="34">
        <v>0.9971989509268433</v>
      </c>
      <c r="AW645" s="34">
        <v>0.99713679458700422</v>
      </c>
      <c r="AX645" s="34">
        <v>0.99707464212142793</v>
      </c>
      <c r="AY645" s="34">
        <v>0.99701249352987276</v>
      </c>
      <c r="AZ645" s="34">
        <v>0.99695034881209699</v>
      </c>
      <c r="BA645" s="34">
        <v>0.99688820796785971</v>
      </c>
      <c r="BB645" s="34">
        <v>0.99682607099691889</v>
      </c>
      <c r="BC645" s="34">
        <v>0.9967639378990335</v>
      </c>
      <c r="BD645" s="34">
        <v>0.99670180867396196</v>
      </c>
      <c r="BE645" s="34">
        <v>0.99663968332146291</v>
      </c>
      <c r="BF645" s="34">
        <v>0.99657756184129487</v>
      </c>
      <c r="BG645" s="34">
        <v>0.99651544423321681</v>
      </c>
      <c r="BH645" s="34">
        <v>0.99645333049698681</v>
      </c>
      <c r="BI645" s="34">
        <v>0.99639122063236407</v>
      </c>
      <c r="BJ645" s="34">
        <v>0.99632911463910701</v>
      </c>
      <c r="BK645" s="34">
        <v>0.99626701251697447</v>
      </c>
      <c r="BL645" s="34">
        <v>0.99620491426572511</v>
      </c>
      <c r="BM645" s="34">
        <v>0.99614281988511755</v>
      </c>
      <c r="BN645" s="34">
        <v>0.99608072937491055</v>
      </c>
      <c r="BO645" s="34">
        <v>0.99601864273486307</v>
      </c>
      <c r="BP645" s="34">
        <v>0.99595655996473353</v>
      </c>
      <c r="BQ645" s="34">
        <v>0.99589448106428102</v>
      </c>
      <c r="BR645" s="34">
        <v>0.99583240603326406</v>
      </c>
      <c r="BS645" s="34">
        <v>0.99577033487144184</v>
      </c>
      <c r="BT645" s="34">
        <v>0.99570826757857278</v>
      </c>
      <c r="BU645" s="34">
        <v>0.99564620415441618</v>
      </c>
      <c r="BV645" s="34">
        <v>0.99558414459873046</v>
      </c>
      <c r="BW645" s="34">
        <v>0.99552208891127458</v>
      </c>
      <c r="BX645" s="34">
        <v>0.99546003709180764</v>
      </c>
      <c r="BY645" s="34">
        <v>0.99539798914008859</v>
      </c>
      <c r="BZ645" s="34">
        <v>0.99533594505587586</v>
      </c>
      <c r="CA645" s="34">
        <v>0.99527390483892897</v>
      </c>
      <c r="CB645" s="34">
        <v>0.99521186848900656</v>
      </c>
      <c r="CC645" s="34">
        <v>0.99514983600586759</v>
      </c>
      <c r="CD645" s="34">
        <v>0.99508780738927105</v>
      </c>
      <c r="CE645" s="34">
        <v>0.99502578263897612</v>
      </c>
      <c r="CF645" s="34">
        <v>0.99496376175474166</v>
      </c>
      <c r="CG645" s="34">
        <v>0.99490174473632664</v>
      </c>
      <c r="CH645" s="34">
        <v>0.99483973158349004</v>
      </c>
      <c r="CI645" s="34">
        <v>0.99477772229599115</v>
      </c>
      <c r="CJ645" s="34">
        <v>0.99471571687358906</v>
      </c>
      <c r="CK645" s="34">
        <v>0.99465371531604274</v>
      </c>
      <c r="CL645" s="34">
        <v>0.99459171762311116</v>
      </c>
      <c r="CM645" s="34">
        <v>0.9945297237945534</v>
      </c>
      <c r="CN645" s="34">
        <v>0.99446773383012899</v>
      </c>
      <c r="CO645" s="34">
        <v>0.99440574772959678</v>
      </c>
      <c r="CP645" s="34">
        <v>0.99434376549271597</v>
      </c>
      <c r="CQ645" s="34">
        <v>0.99428178711924564</v>
      </c>
      <c r="CR645" s="34">
        <v>0.99418882289425126</v>
      </c>
      <c r="CS645" s="34">
        <v>0.99409586736130684</v>
      </c>
      <c r="CT645" s="34">
        <v>0.99400292051959993</v>
      </c>
      <c r="CU645" s="34">
        <v>0.99390998236831796</v>
      </c>
      <c r="CV645" s="34">
        <v>0.99381705290664812</v>
      </c>
      <c r="CW645" s="34">
        <v>0.99372413213377797</v>
      </c>
      <c r="CX645" s="34">
        <v>0.99363122004889526</v>
      </c>
      <c r="CY645" s="34">
        <v>0.99353831665118764</v>
      </c>
      <c r="CZ645" s="34">
        <v>0.99344542193984309</v>
      </c>
      <c r="DA645" s="34">
        <v>0.99335253591404893</v>
      </c>
      <c r="DB645" s="34">
        <v>0.99325965857299336</v>
      </c>
    </row>
    <row r="646" spans="1:106" x14ac:dyDescent="0.2">
      <c r="A646" s="13">
        <f t="shared" ca="1" si="10"/>
        <v>45174</v>
      </c>
      <c r="B646" s="34">
        <v>1.0000623348172251</v>
      </c>
      <c r="C646" s="34">
        <v>1</v>
      </c>
      <c r="D646" s="34">
        <v>0.99993766906816206</v>
      </c>
      <c r="E646" s="34">
        <v>0.99987534202146944</v>
      </c>
      <c r="F646" s="34">
        <v>0.99981301885967966</v>
      </c>
      <c r="G646" s="34">
        <v>0.99975069958255058</v>
      </c>
      <c r="H646" s="34">
        <v>0.99968838418983996</v>
      </c>
      <c r="I646" s="34">
        <v>0.9996260726813061</v>
      </c>
      <c r="J646" s="34">
        <v>0.99956376505670663</v>
      </c>
      <c r="K646" s="34">
        <v>0.99950146131579942</v>
      </c>
      <c r="L646" s="34">
        <v>0.99943916145834222</v>
      </c>
      <c r="M646" s="34">
        <v>0.99937686548409332</v>
      </c>
      <c r="N646" s="34">
        <v>0.99931457339281049</v>
      </c>
      <c r="O646" s="34">
        <v>0.9992522851842518</v>
      </c>
      <c r="P646" s="34">
        <v>0.99919000085817533</v>
      </c>
      <c r="Q646" s="34">
        <v>0.99912772041433895</v>
      </c>
      <c r="R646" s="34">
        <v>0.99906544385250051</v>
      </c>
      <c r="S646" s="34">
        <v>0.99900317117241821</v>
      </c>
      <c r="T646" s="34">
        <v>0.99894090237385014</v>
      </c>
      <c r="U646" s="34">
        <v>0.99887863745655447</v>
      </c>
      <c r="V646" s="34">
        <v>0.99881637642028875</v>
      </c>
      <c r="W646" s="34">
        <v>0.99875411926481172</v>
      </c>
      <c r="X646" s="34">
        <v>0.99869186598988102</v>
      </c>
      <c r="Y646" s="34">
        <v>0.99862961659525507</v>
      </c>
      <c r="Z646" s="34">
        <v>0.99856737108069182</v>
      </c>
      <c r="AA646" s="34">
        <v>0.99850512944594971</v>
      </c>
      <c r="AB646" s="34">
        <v>0.99844289169078648</v>
      </c>
      <c r="AC646" s="34">
        <v>0.99838065781496055</v>
      </c>
      <c r="AD646" s="34">
        <v>0.9983184278182301</v>
      </c>
      <c r="AE646" s="34">
        <v>0.99825620170035334</v>
      </c>
      <c r="AF646" s="34">
        <v>0.99819397946108868</v>
      </c>
      <c r="AG646" s="34">
        <v>0.99813176110019375</v>
      </c>
      <c r="AH646" s="34">
        <v>0.99806954661742753</v>
      </c>
      <c r="AI646" s="34">
        <v>0.99800733601254787</v>
      </c>
      <c r="AJ646" s="34">
        <v>0.99794512928531343</v>
      </c>
      <c r="AK646" s="34">
        <v>0.99788292643548193</v>
      </c>
      <c r="AL646" s="34">
        <v>0.99782072746281236</v>
      </c>
      <c r="AM646" s="34">
        <v>0.99775853236706247</v>
      </c>
      <c r="AN646" s="34">
        <v>0.99769634114799088</v>
      </c>
      <c r="AO646" s="34">
        <v>0.99763415380535614</v>
      </c>
      <c r="AP646" s="34">
        <v>0.99757197033891631</v>
      </c>
      <c r="AQ646" s="34">
        <v>0.99750979074842983</v>
      </c>
      <c r="AR646" s="34">
        <v>0.99744761503365498</v>
      </c>
      <c r="AS646" s="34">
        <v>0.99738544319435074</v>
      </c>
      <c r="AT646" s="34">
        <v>0.99732327523027486</v>
      </c>
      <c r="AU646" s="34">
        <v>0.99726111114118621</v>
      </c>
      <c r="AV646" s="34">
        <v>0.9971989509268433</v>
      </c>
      <c r="AW646" s="34">
        <v>0.99713679458700422</v>
      </c>
      <c r="AX646" s="34">
        <v>0.99707464212142793</v>
      </c>
      <c r="AY646" s="34">
        <v>0.99701249352987276</v>
      </c>
      <c r="AZ646" s="34">
        <v>0.99695034881209699</v>
      </c>
      <c r="BA646" s="34">
        <v>0.99688820796785971</v>
      </c>
      <c r="BB646" s="34">
        <v>0.99682607099691889</v>
      </c>
      <c r="BC646" s="34">
        <v>0.9967639378990335</v>
      </c>
      <c r="BD646" s="34">
        <v>0.99670180867396196</v>
      </c>
      <c r="BE646" s="34">
        <v>0.99663968332146291</v>
      </c>
      <c r="BF646" s="34">
        <v>0.99657756184129487</v>
      </c>
      <c r="BG646" s="34">
        <v>0.99651544423321681</v>
      </c>
      <c r="BH646" s="34">
        <v>0.99645333049698681</v>
      </c>
      <c r="BI646" s="34">
        <v>0.99639122063236407</v>
      </c>
      <c r="BJ646" s="34">
        <v>0.99632911463910701</v>
      </c>
      <c r="BK646" s="34">
        <v>0.99626701251697447</v>
      </c>
      <c r="BL646" s="34">
        <v>0.99620491426572511</v>
      </c>
      <c r="BM646" s="34">
        <v>0.99614281988511755</v>
      </c>
      <c r="BN646" s="34">
        <v>0.99608072937491055</v>
      </c>
      <c r="BO646" s="34">
        <v>0.99601864273486307</v>
      </c>
      <c r="BP646" s="34">
        <v>0.99595655996473353</v>
      </c>
      <c r="BQ646" s="34">
        <v>0.99589448106428102</v>
      </c>
      <c r="BR646" s="34">
        <v>0.99583240603326406</v>
      </c>
      <c r="BS646" s="34">
        <v>0.99577033487144184</v>
      </c>
      <c r="BT646" s="34">
        <v>0.99570826757857278</v>
      </c>
      <c r="BU646" s="34">
        <v>0.99564620415441618</v>
      </c>
      <c r="BV646" s="34">
        <v>0.99558414459873046</v>
      </c>
      <c r="BW646" s="34">
        <v>0.99552208891127458</v>
      </c>
      <c r="BX646" s="34">
        <v>0.99546003709180764</v>
      </c>
      <c r="BY646" s="34">
        <v>0.99539798914008859</v>
      </c>
      <c r="BZ646" s="34">
        <v>0.99533594505587586</v>
      </c>
      <c r="CA646" s="34">
        <v>0.99527390483892897</v>
      </c>
      <c r="CB646" s="34">
        <v>0.99521186848900656</v>
      </c>
      <c r="CC646" s="34">
        <v>0.99514983600586759</v>
      </c>
      <c r="CD646" s="34">
        <v>0.99508780738927105</v>
      </c>
      <c r="CE646" s="34">
        <v>0.99502578263897612</v>
      </c>
      <c r="CF646" s="34">
        <v>0.99496376175474166</v>
      </c>
      <c r="CG646" s="34">
        <v>0.99490174473632664</v>
      </c>
      <c r="CH646" s="34">
        <v>0.99483973158349004</v>
      </c>
      <c r="CI646" s="34">
        <v>0.99477772229599115</v>
      </c>
      <c r="CJ646" s="34">
        <v>0.99471571687358906</v>
      </c>
      <c r="CK646" s="34">
        <v>0.99465371531604274</v>
      </c>
      <c r="CL646" s="34">
        <v>0.99459171762311116</v>
      </c>
      <c r="CM646" s="34">
        <v>0.9945297237945534</v>
      </c>
      <c r="CN646" s="34">
        <v>0.99446773383012899</v>
      </c>
      <c r="CO646" s="34">
        <v>0.99440574772959678</v>
      </c>
      <c r="CP646" s="34">
        <v>0.99434376549271597</v>
      </c>
      <c r="CQ646" s="34">
        <v>0.99428178711924564</v>
      </c>
      <c r="CR646" s="34">
        <v>0.99418882289425126</v>
      </c>
      <c r="CS646" s="34">
        <v>0.99409586736130684</v>
      </c>
      <c r="CT646" s="34">
        <v>0.99400292051959993</v>
      </c>
      <c r="CU646" s="34">
        <v>0.99390998236831796</v>
      </c>
      <c r="CV646" s="34">
        <v>0.99381705290664812</v>
      </c>
      <c r="CW646" s="34">
        <v>0.99372413213377797</v>
      </c>
      <c r="CX646" s="34">
        <v>0.99363122004889526</v>
      </c>
      <c r="CY646" s="34">
        <v>0.99353831665118764</v>
      </c>
      <c r="CZ646" s="34">
        <v>0.99344542193984309</v>
      </c>
      <c r="DA646" s="34">
        <v>0.99335253591404893</v>
      </c>
      <c r="DB646" s="34">
        <v>0.99325965857299336</v>
      </c>
    </row>
    <row r="647" spans="1:106" x14ac:dyDescent="0.2">
      <c r="A647" s="13">
        <f t="shared" ca="1" si="10"/>
        <v>45175</v>
      </c>
      <c r="B647" s="34">
        <v>1.0000623348172251</v>
      </c>
      <c r="C647" s="34">
        <v>1</v>
      </c>
      <c r="D647" s="34">
        <v>0.99993766906816206</v>
      </c>
      <c r="E647" s="34">
        <v>0.99987534202146944</v>
      </c>
      <c r="F647" s="34">
        <v>0.99981301885967966</v>
      </c>
      <c r="G647" s="34">
        <v>0.99975069958255058</v>
      </c>
      <c r="H647" s="34">
        <v>0.99968838418983996</v>
      </c>
      <c r="I647" s="34">
        <v>0.9996260726813061</v>
      </c>
      <c r="J647" s="34">
        <v>0.99956376505670663</v>
      </c>
      <c r="K647" s="34">
        <v>0.99950146131579942</v>
      </c>
      <c r="L647" s="34">
        <v>0.99943916145834222</v>
      </c>
      <c r="M647" s="34">
        <v>0.99937686548409332</v>
      </c>
      <c r="N647" s="34">
        <v>0.99931457339281049</v>
      </c>
      <c r="O647" s="34">
        <v>0.9992522851842518</v>
      </c>
      <c r="P647" s="34">
        <v>0.99919000085817533</v>
      </c>
      <c r="Q647" s="34">
        <v>0.99912772041433895</v>
      </c>
      <c r="R647" s="34">
        <v>0.99906544385250051</v>
      </c>
      <c r="S647" s="34">
        <v>0.99900317117241821</v>
      </c>
      <c r="T647" s="34">
        <v>0.99894090237385014</v>
      </c>
      <c r="U647" s="34">
        <v>0.99887863745655447</v>
      </c>
      <c r="V647" s="34">
        <v>0.99881637642028875</v>
      </c>
      <c r="W647" s="34">
        <v>0.99875411926481172</v>
      </c>
      <c r="X647" s="34">
        <v>0.99869186598988102</v>
      </c>
      <c r="Y647" s="34">
        <v>0.99862961659525507</v>
      </c>
      <c r="Z647" s="34">
        <v>0.99856737108069182</v>
      </c>
      <c r="AA647" s="34">
        <v>0.99850512944594971</v>
      </c>
      <c r="AB647" s="34">
        <v>0.99844289169078648</v>
      </c>
      <c r="AC647" s="34">
        <v>0.99838065781496055</v>
      </c>
      <c r="AD647" s="34">
        <v>0.9983184278182301</v>
      </c>
      <c r="AE647" s="34">
        <v>0.99825620170035334</v>
      </c>
      <c r="AF647" s="34">
        <v>0.99819397946108868</v>
      </c>
      <c r="AG647" s="34">
        <v>0.99813176110019375</v>
      </c>
      <c r="AH647" s="34">
        <v>0.99806954661742753</v>
      </c>
      <c r="AI647" s="34">
        <v>0.99800733601254787</v>
      </c>
      <c r="AJ647" s="34">
        <v>0.99794512928531343</v>
      </c>
      <c r="AK647" s="34">
        <v>0.99788292643548193</v>
      </c>
      <c r="AL647" s="34">
        <v>0.99782072746281236</v>
      </c>
      <c r="AM647" s="34">
        <v>0.99775853236706247</v>
      </c>
      <c r="AN647" s="34">
        <v>0.99769634114799088</v>
      </c>
      <c r="AO647" s="34">
        <v>0.99763415380535614</v>
      </c>
      <c r="AP647" s="34">
        <v>0.99757197033891631</v>
      </c>
      <c r="AQ647" s="34">
        <v>0.99750979074842983</v>
      </c>
      <c r="AR647" s="34">
        <v>0.99744761503365498</v>
      </c>
      <c r="AS647" s="34">
        <v>0.99738544319435074</v>
      </c>
      <c r="AT647" s="34">
        <v>0.99732327523027486</v>
      </c>
      <c r="AU647" s="34">
        <v>0.99726111114118621</v>
      </c>
      <c r="AV647" s="34">
        <v>0.9971989509268433</v>
      </c>
      <c r="AW647" s="34">
        <v>0.99713679458700422</v>
      </c>
      <c r="AX647" s="34">
        <v>0.99707464212142793</v>
      </c>
      <c r="AY647" s="34">
        <v>0.99701249352987276</v>
      </c>
      <c r="AZ647" s="34">
        <v>0.99695034881209699</v>
      </c>
      <c r="BA647" s="34">
        <v>0.99688820796785971</v>
      </c>
      <c r="BB647" s="34">
        <v>0.99682607099691889</v>
      </c>
      <c r="BC647" s="34">
        <v>0.9967639378990335</v>
      </c>
      <c r="BD647" s="34">
        <v>0.99670180867396196</v>
      </c>
      <c r="BE647" s="34">
        <v>0.99663968332146291</v>
      </c>
      <c r="BF647" s="34">
        <v>0.99657756184129487</v>
      </c>
      <c r="BG647" s="34">
        <v>0.99651544423321681</v>
      </c>
      <c r="BH647" s="34">
        <v>0.99645333049698681</v>
      </c>
      <c r="BI647" s="34">
        <v>0.99639122063236407</v>
      </c>
      <c r="BJ647" s="34">
        <v>0.99632911463910701</v>
      </c>
      <c r="BK647" s="34">
        <v>0.99626701251697447</v>
      </c>
      <c r="BL647" s="34">
        <v>0.99620491426572511</v>
      </c>
      <c r="BM647" s="34">
        <v>0.99614281988511755</v>
      </c>
      <c r="BN647" s="34">
        <v>0.99608072937491055</v>
      </c>
      <c r="BO647" s="34">
        <v>0.99601864273486307</v>
      </c>
      <c r="BP647" s="34">
        <v>0.99595655996473353</v>
      </c>
      <c r="BQ647" s="34">
        <v>0.99589448106428102</v>
      </c>
      <c r="BR647" s="34">
        <v>0.99583240603326406</v>
      </c>
      <c r="BS647" s="34">
        <v>0.99577033487144184</v>
      </c>
      <c r="BT647" s="34">
        <v>0.99570826757857278</v>
      </c>
      <c r="BU647" s="34">
        <v>0.99564620415441618</v>
      </c>
      <c r="BV647" s="34">
        <v>0.99558414459873046</v>
      </c>
      <c r="BW647" s="34">
        <v>0.99552208891127458</v>
      </c>
      <c r="BX647" s="34">
        <v>0.99546003709180764</v>
      </c>
      <c r="BY647" s="34">
        <v>0.99539798914008859</v>
      </c>
      <c r="BZ647" s="34">
        <v>0.99533594505587586</v>
      </c>
      <c r="CA647" s="34">
        <v>0.99527390483892897</v>
      </c>
      <c r="CB647" s="34">
        <v>0.99521186848900656</v>
      </c>
      <c r="CC647" s="34">
        <v>0.99514983600586759</v>
      </c>
      <c r="CD647" s="34">
        <v>0.99508780738927105</v>
      </c>
      <c r="CE647" s="34">
        <v>0.99502578263897612</v>
      </c>
      <c r="CF647" s="34">
        <v>0.99496376175474166</v>
      </c>
      <c r="CG647" s="34">
        <v>0.99490174473632664</v>
      </c>
      <c r="CH647" s="34">
        <v>0.99483973158349004</v>
      </c>
      <c r="CI647" s="34">
        <v>0.99477772229599115</v>
      </c>
      <c r="CJ647" s="34">
        <v>0.99471571687358906</v>
      </c>
      <c r="CK647" s="34">
        <v>0.99465371531604274</v>
      </c>
      <c r="CL647" s="34">
        <v>0.99459171762311116</v>
      </c>
      <c r="CM647" s="34">
        <v>0.9945297237945534</v>
      </c>
      <c r="CN647" s="34">
        <v>0.99446773383012899</v>
      </c>
      <c r="CO647" s="34">
        <v>0.99440574772959678</v>
      </c>
      <c r="CP647" s="34">
        <v>0.99434376549271597</v>
      </c>
      <c r="CQ647" s="34">
        <v>0.99428178711924564</v>
      </c>
      <c r="CR647" s="34">
        <v>0.99418882289425126</v>
      </c>
      <c r="CS647" s="34">
        <v>0.99409586736130684</v>
      </c>
      <c r="CT647" s="34">
        <v>0.99400292051959993</v>
      </c>
      <c r="CU647" s="34">
        <v>0.99390998236831796</v>
      </c>
      <c r="CV647" s="34">
        <v>0.99381705290664812</v>
      </c>
      <c r="CW647" s="34">
        <v>0.99372413213377797</v>
      </c>
      <c r="CX647" s="34">
        <v>0.99363122004889526</v>
      </c>
      <c r="CY647" s="34">
        <v>0.99353831665118764</v>
      </c>
      <c r="CZ647" s="34">
        <v>0.99344542193984309</v>
      </c>
      <c r="DA647" s="34">
        <v>0.99335253591404893</v>
      </c>
      <c r="DB647" s="34">
        <v>0.99325965857299336</v>
      </c>
    </row>
    <row r="648" spans="1:106" x14ac:dyDescent="0.2">
      <c r="A648" s="13">
        <f t="shared" ca="1" si="10"/>
        <v>45176</v>
      </c>
      <c r="B648" s="34">
        <v>1.0000623348172251</v>
      </c>
      <c r="C648" s="34">
        <v>1</v>
      </c>
      <c r="D648" s="34">
        <v>0.99993766906816206</v>
      </c>
      <c r="E648" s="34">
        <v>0.99987534202146944</v>
      </c>
      <c r="F648" s="34">
        <v>0.99981301885967966</v>
      </c>
      <c r="G648" s="34">
        <v>0.99975069958255058</v>
      </c>
      <c r="H648" s="34">
        <v>0.99968838418983996</v>
      </c>
      <c r="I648" s="34">
        <v>0.9996260726813061</v>
      </c>
      <c r="J648" s="34">
        <v>0.99956376505670663</v>
      </c>
      <c r="K648" s="34">
        <v>0.99950146131579942</v>
      </c>
      <c r="L648" s="34">
        <v>0.99943916145834222</v>
      </c>
      <c r="M648" s="34">
        <v>0.99937686548409332</v>
      </c>
      <c r="N648" s="34">
        <v>0.99931457339281049</v>
      </c>
      <c r="O648" s="34">
        <v>0.9992522851842518</v>
      </c>
      <c r="P648" s="34">
        <v>0.99919000085817533</v>
      </c>
      <c r="Q648" s="34">
        <v>0.99912772041433895</v>
      </c>
      <c r="R648" s="34">
        <v>0.99906544385250051</v>
      </c>
      <c r="S648" s="34">
        <v>0.99900317117241821</v>
      </c>
      <c r="T648" s="34">
        <v>0.99894090237385014</v>
      </c>
      <c r="U648" s="34">
        <v>0.99887863745655447</v>
      </c>
      <c r="V648" s="34">
        <v>0.99881637642028875</v>
      </c>
      <c r="W648" s="34">
        <v>0.99875411926481172</v>
      </c>
      <c r="X648" s="34">
        <v>0.99869186598988102</v>
      </c>
      <c r="Y648" s="34">
        <v>0.99862961659525507</v>
      </c>
      <c r="Z648" s="34">
        <v>0.99856737108069182</v>
      </c>
      <c r="AA648" s="34">
        <v>0.99850512944594971</v>
      </c>
      <c r="AB648" s="34">
        <v>0.99844289169078648</v>
      </c>
      <c r="AC648" s="34">
        <v>0.99838065781496055</v>
      </c>
      <c r="AD648" s="34">
        <v>0.9983184278182301</v>
      </c>
      <c r="AE648" s="34">
        <v>0.99825620170035334</v>
      </c>
      <c r="AF648" s="34">
        <v>0.99819397946108868</v>
      </c>
      <c r="AG648" s="34">
        <v>0.99813176110019375</v>
      </c>
      <c r="AH648" s="34">
        <v>0.99806954661742753</v>
      </c>
      <c r="AI648" s="34">
        <v>0.99800733601254787</v>
      </c>
      <c r="AJ648" s="34">
        <v>0.99794512928531343</v>
      </c>
      <c r="AK648" s="34">
        <v>0.99788292643548193</v>
      </c>
      <c r="AL648" s="34">
        <v>0.99782072746281236</v>
      </c>
      <c r="AM648" s="34">
        <v>0.99775853236706247</v>
      </c>
      <c r="AN648" s="34">
        <v>0.99769634114799088</v>
      </c>
      <c r="AO648" s="34">
        <v>0.99763415380535614</v>
      </c>
      <c r="AP648" s="34">
        <v>0.99757197033891631</v>
      </c>
      <c r="AQ648" s="34">
        <v>0.99750979074842983</v>
      </c>
      <c r="AR648" s="34">
        <v>0.99744761503365498</v>
      </c>
      <c r="AS648" s="34">
        <v>0.99738544319435074</v>
      </c>
      <c r="AT648" s="34">
        <v>0.99732327523027486</v>
      </c>
      <c r="AU648" s="34">
        <v>0.99726111114118621</v>
      </c>
      <c r="AV648" s="34">
        <v>0.9971989509268433</v>
      </c>
      <c r="AW648" s="34">
        <v>0.99713679458700422</v>
      </c>
      <c r="AX648" s="34">
        <v>0.99707464212142793</v>
      </c>
      <c r="AY648" s="34">
        <v>0.99701249352987276</v>
      </c>
      <c r="AZ648" s="34">
        <v>0.99695034881209699</v>
      </c>
      <c r="BA648" s="34">
        <v>0.99688820796785971</v>
      </c>
      <c r="BB648" s="34">
        <v>0.99682607099691889</v>
      </c>
      <c r="BC648" s="34">
        <v>0.9967639378990335</v>
      </c>
      <c r="BD648" s="34">
        <v>0.99670180867396196</v>
      </c>
      <c r="BE648" s="34">
        <v>0.99663968332146291</v>
      </c>
      <c r="BF648" s="34">
        <v>0.99657756184129487</v>
      </c>
      <c r="BG648" s="34">
        <v>0.99651544423321681</v>
      </c>
      <c r="BH648" s="34">
        <v>0.99645333049698681</v>
      </c>
      <c r="BI648" s="34">
        <v>0.99639122063236407</v>
      </c>
      <c r="BJ648" s="34">
        <v>0.99632911463910701</v>
      </c>
      <c r="BK648" s="34">
        <v>0.99626701251697447</v>
      </c>
      <c r="BL648" s="34">
        <v>0.99620491426572511</v>
      </c>
      <c r="BM648" s="34">
        <v>0.99614281988511755</v>
      </c>
      <c r="BN648" s="34">
        <v>0.99608072937491055</v>
      </c>
      <c r="BO648" s="34">
        <v>0.99601864273486307</v>
      </c>
      <c r="BP648" s="34">
        <v>0.99595655996473353</v>
      </c>
      <c r="BQ648" s="34">
        <v>0.99589448106428102</v>
      </c>
      <c r="BR648" s="34">
        <v>0.99583240603326406</v>
      </c>
      <c r="BS648" s="34">
        <v>0.99577033487144184</v>
      </c>
      <c r="BT648" s="34">
        <v>0.99570826757857278</v>
      </c>
      <c r="BU648" s="34">
        <v>0.99564620415441618</v>
      </c>
      <c r="BV648" s="34">
        <v>0.99558414459873046</v>
      </c>
      <c r="BW648" s="34">
        <v>0.99552208891127458</v>
      </c>
      <c r="BX648" s="34">
        <v>0.99546003709180764</v>
      </c>
      <c r="BY648" s="34">
        <v>0.99539798914008859</v>
      </c>
      <c r="BZ648" s="34">
        <v>0.99533594505587586</v>
      </c>
      <c r="CA648" s="34">
        <v>0.99527390483892897</v>
      </c>
      <c r="CB648" s="34">
        <v>0.99521186848900656</v>
      </c>
      <c r="CC648" s="34">
        <v>0.99514983600586759</v>
      </c>
      <c r="CD648" s="34">
        <v>0.99508780738927105</v>
      </c>
      <c r="CE648" s="34">
        <v>0.99502578263897612</v>
      </c>
      <c r="CF648" s="34">
        <v>0.99496376175474166</v>
      </c>
      <c r="CG648" s="34">
        <v>0.99490174473632664</v>
      </c>
      <c r="CH648" s="34">
        <v>0.99483973158349004</v>
      </c>
      <c r="CI648" s="34">
        <v>0.99477772229599115</v>
      </c>
      <c r="CJ648" s="34">
        <v>0.99471571687358906</v>
      </c>
      <c r="CK648" s="34">
        <v>0.99465371531604274</v>
      </c>
      <c r="CL648" s="34">
        <v>0.99459171762311116</v>
      </c>
      <c r="CM648" s="34">
        <v>0.9945297237945534</v>
      </c>
      <c r="CN648" s="34">
        <v>0.99446773383012899</v>
      </c>
      <c r="CO648" s="34">
        <v>0.99440574772959678</v>
      </c>
      <c r="CP648" s="34">
        <v>0.99434376549271597</v>
      </c>
      <c r="CQ648" s="34">
        <v>0.99428178711924564</v>
      </c>
      <c r="CR648" s="34">
        <v>0.99418882289425126</v>
      </c>
      <c r="CS648" s="34">
        <v>0.99409586736130684</v>
      </c>
      <c r="CT648" s="34">
        <v>0.99400292051959993</v>
      </c>
      <c r="CU648" s="34">
        <v>0.99390998236831796</v>
      </c>
      <c r="CV648" s="34">
        <v>0.99381705290664812</v>
      </c>
      <c r="CW648" s="34">
        <v>0.99372413213377797</v>
      </c>
      <c r="CX648" s="34">
        <v>0.99363122004889526</v>
      </c>
      <c r="CY648" s="34">
        <v>0.99353831665118764</v>
      </c>
      <c r="CZ648" s="34">
        <v>0.99344542193984309</v>
      </c>
      <c r="DA648" s="34">
        <v>0.99335253591404893</v>
      </c>
      <c r="DB648" s="34">
        <v>0.99325965857299336</v>
      </c>
    </row>
    <row r="649" spans="1:106" x14ac:dyDescent="0.2">
      <c r="A649" s="13">
        <f t="shared" ca="1" si="10"/>
        <v>45177</v>
      </c>
      <c r="B649" s="34">
        <v>1.0000623348172251</v>
      </c>
      <c r="C649" s="34">
        <v>1</v>
      </c>
      <c r="D649" s="34">
        <v>0.99993766906816206</v>
      </c>
      <c r="E649" s="34">
        <v>0.99987534202146944</v>
      </c>
      <c r="F649" s="34">
        <v>0.99981301885967966</v>
      </c>
      <c r="G649" s="34">
        <v>0.99975069958255058</v>
      </c>
      <c r="H649" s="34">
        <v>0.99968838418983996</v>
      </c>
      <c r="I649" s="34">
        <v>0.9996260726813061</v>
      </c>
      <c r="J649" s="34">
        <v>0.99956376505670663</v>
      </c>
      <c r="K649" s="34">
        <v>0.99950146131579942</v>
      </c>
      <c r="L649" s="34">
        <v>0.99943916145834222</v>
      </c>
      <c r="M649" s="34">
        <v>0.99937686548409332</v>
      </c>
      <c r="N649" s="34">
        <v>0.99931457339281049</v>
      </c>
      <c r="O649" s="34">
        <v>0.9992522851842518</v>
      </c>
      <c r="P649" s="34">
        <v>0.99919000085817533</v>
      </c>
      <c r="Q649" s="34">
        <v>0.99912772041433895</v>
      </c>
      <c r="R649" s="34">
        <v>0.99906544385250051</v>
      </c>
      <c r="S649" s="34">
        <v>0.99900317117241821</v>
      </c>
      <c r="T649" s="34">
        <v>0.99894090237385014</v>
      </c>
      <c r="U649" s="34">
        <v>0.99887863745655447</v>
      </c>
      <c r="V649" s="34">
        <v>0.99881637642028875</v>
      </c>
      <c r="W649" s="34">
        <v>0.99875411926481172</v>
      </c>
      <c r="X649" s="34">
        <v>0.99869186598988102</v>
      </c>
      <c r="Y649" s="34">
        <v>0.99862961659525507</v>
      </c>
      <c r="Z649" s="34">
        <v>0.99856737108069182</v>
      </c>
      <c r="AA649" s="34">
        <v>0.99850512944594971</v>
      </c>
      <c r="AB649" s="34">
        <v>0.99844289169078648</v>
      </c>
      <c r="AC649" s="34">
        <v>0.99838065781496055</v>
      </c>
      <c r="AD649" s="34">
        <v>0.9983184278182301</v>
      </c>
      <c r="AE649" s="34">
        <v>0.99825620170035334</v>
      </c>
      <c r="AF649" s="34">
        <v>0.99819397946108868</v>
      </c>
      <c r="AG649" s="34">
        <v>0.99813176110019375</v>
      </c>
      <c r="AH649" s="34">
        <v>0.99806954661742753</v>
      </c>
      <c r="AI649" s="34">
        <v>0.99800733601254787</v>
      </c>
      <c r="AJ649" s="34">
        <v>0.99794512928531343</v>
      </c>
      <c r="AK649" s="34">
        <v>0.99788292643548193</v>
      </c>
      <c r="AL649" s="34">
        <v>0.99782072746281236</v>
      </c>
      <c r="AM649" s="34">
        <v>0.99775853236706247</v>
      </c>
      <c r="AN649" s="34">
        <v>0.99769634114799088</v>
      </c>
      <c r="AO649" s="34">
        <v>0.99763415380535614</v>
      </c>
      <c r="AP649" s="34">
        <v>0.99757197033891631</v>
      </c>
      <c r="AQ649" s="34">
        <v>0.99750979074842983</v>
      </c>
      <c r="AR649" s="34">
        <v>0.99744761503365498</v>
      </c>
      <c r="AS649" s="34">
        <v>0.99738544319435074</v>
      </c>
      <c r="AT649" s="34">
        <v>0.99732327523027486</v>
      </c>
      <c r="AU649" s="34">
        <v>0.99726111114118621</v>
      </c>
      <c r="AV649" s="34">
        <v>0.9971989509268433</v>
      </c>
      <c r="AW649" s="34">
        <v>0.99713679458700422</v>
      </c>
      <c r="AX649" s="34">
        <v>0.99707464212142793</v>
      </c>
      <c r="AY649" s="34">
        <v>0.99701249352987276</v>
      </c>
      <c r="AZ649" s="34">
        <v>0.99695034881209699</v>
      </c>
      <c r="BA649" s="34">
        <v>0.99688820796785971</v>
      </c>
      <c r="BB649" s="34">
        <v>0.99682607099691889</v>
      </c>
      <c r="BC649" s="34">
        <v>0.9967639378990335</v>
      </c>
      <c r="BD649" s="34">
        <v>0.99670180867396196</v>
      </c>
      <c r="BE649" s="34">
        <v>0.99663968332146291</v>
      </c>
      <c r="BF649" s="34">
        <v>0.99657756184129487</v>
      </c>
      <c r="BG649" s="34">
        <v>0.99651544423321681</v>
      </c>
      <c r="BH649" s="34">
        <v>0.99645333049698681</v>
      </c>
      <c r="BI649" s="34">
        <v>0.99639122063236407</v>
      </c>
      <c r="BJ649" s="34">
        <v>0.99632911463910701</v>
      </c>
      <c r="BK649" s="34">
        <v>0.99626701251697447</v>
      </c>
      <c r="BL649" s="34">
        <v>0.99620491426572511</v>
      </c>
      <c r="BM649" s="34">
        <v>0.99614281988511755</v>
      </c>
      <c r="BN649" s="34">
        <v>0.99608072937491055</v>
      </c>
      <c r="BO649" s="34">
        <v>0.99601864273486307</v>
      </c>
      <c r="BP649" s="34">
        <v>0.99595655996473353</v>
      </c>
      <c r="BQ649" s="34">
        <v>0.99589448106428102</v>
      </c>
      <c r="BR649" s="34">
        <v>0.99583240603326406</v>
      </c>
      <c r="BS649" s="34">
        <v>0.99577033487144184</v>
      </c>
      <c r="BT649" s="34">
        <v>0.99570826757857278</v>
      </c>
      <c r="BU649" s="34">
        <v>0.99564620415441618</v>
      </c>
      <c r="BV649" s="34">
        <v>0.99558414459873046</v>
      </c>
      <c r="BW649" s="34">
        <v>0.99552208891127458</v>
      </c>
      <c r="BX649" s="34">
        <v>0.99546003709180764</v>
      </c>
      <c r="BY649" s="34">
        <v>0.99539798914008859</v>
      </c>
      <c r="BZ649" s="34">
        <v>0.99533594505587586</v>
      </c>
      <c r="CA649" s="34">
        <v>0.99527390483892897</v>
      </c>
      <c r="CB649" s="34">
        <v>0.99521186848900656</v>
      </c>
      <c r="CC649" s="34">
        <v>0.99514983600586759</v>
      </c>
      <c r="CD649" s="34">
        <v>0.99508780738927105</v>
      </c>
      <c r="CE649" s="34">
        <v>0.99502578263897612</v>
      </c>
      <c r="CF649" s="34">
        <v>0.99496376175474166</v>
      </c>
      <c r="CG649" s="34">
        <v>0.99490174473632664</v>
      </c>
      <c r="CH649" s="34">
        <v>0.99483973158349004</v>
      </c>
      <c r="CI649" s="34">
        <v>0.99477772229599115</v>
      </c>
      <c r="CJ649" s="34">
        <v>0.99471571687358906</v>
      </c>
      <c r="CK649" s="34">
        <v>0.99465371531604274</v>
      </c>
      <c r="CL649" s="34">
        <v>0.99459171762311116</v>
      </c>
      <c r="CM649" s="34">
        <v>0.9945297237945534</v>
      </c>
      <c r="CN649" s="34">
        <v>0.99446773383012899</v>
      </c>
      <c r="CO649" s="34">
        <v>0.99440574772959678</v>
      </c>
      <c r="CP649" s="34">
        <v>0.99434376549271597</v>
      </c>
      <c r="CQ649" s="34">
        <v>0.99428178711924564</v>
      </c>
      <c r="CR649" s="34">
        <v>0.99418882289425126</v>
      </c>
      <c r="CS649" s="34">
        <v>0.99409586736130684</v>
      </c>
      <c r="CT649" s="34">
        <v>0.99400292051959993</v>
      </c>
      <c r="CU649" s="34">
        <v>0.99390998236831796</v>
      </c>
      <c r="CV649" s="34">
        <v>0.99381705290664812</v>
      </c>
      <c r="CW649" s="34">
        <v>0.99372413213377797</v>
      </c>
      <c r="CX649" s="34">
        <v>0.99363122004889526</v>
      </c>
      <c r="CY649" s="34">
        <v>0.99353831665118764</v>
      </c>
      <c r="CZ649" s="34">
        <v>0.99344542193984309</v>
      </c>
      <c r="DA649" s="34">
        <v>0.99335253591404893</v>
      </c>
      <c r="DB649" s="34">
        <v>0.99325965857299336</v>
      </c>
    </row>
    <row r="650" spans="1:106" x14ac:dyDescent="0.2">
      <c r="A650" s="13">
        <f t="shared" ca="1" si="10"/>
        <v>45180</v>
      </c>
      <c r="B650" s="34">
        <v>1.0000623348172251</v>
      </c>
      <c r="C650" s="34">
        <v>1</v>
      </c>
      <c r="D650" s="34">
        <v>0.99993766906816206</v>
      </c>
      <c r="E650" s="34">
        <v>0.99987534202146944</v>
      </c>
      <c r="F650" s="34">
        <v>0.99981301885967966</v>
      </c>
      <c r="G650" s="34">
        <v>0.99975069958255058</v>
      </c>
      <c r="H650" s="34">
        <v>0.99968838418983996</v>
      </c>
      <c r="I650" s="34">
        <v>0.9996260726813061</v>
      </c>
      <c r="J650" s="34">
        <v>0.99956376505670663</v>
      </c>
      <c r="K650" s="34">
        <v>0.99950146131579942</v>
      </c>
      <c r="L650" s="34">
        <v>0.99943916145834222</v>
      </c>
      <c r="M650" s="34">
        <v>0.99937686548409332</v>
      </c>
      <c r="N650" s="34">
        <v>0.99931457339281049</v>
      </c>
      <c r="O650" s="34">
        <v>0.9992522851842518</v>
      </c>
      <c r="P650" s="34">
        <v>0.99919000085817533</v>
      </c>
      <c r="Q650" s="34">
        <v>0.99912772041433895</v>
      </c>
      <c r="R650" s="34">
        <v>0.99906544385250051</v>
      </c>
      <c r="S650" s="34">
        <v>0.99900317117241821</v>
      </c>
      <c r="T650" s="34">
        <v>0.99894090237385014</v>
      </c>
      <c r="U650" s="34">
        <v>0.99887863745655447</v>
      </c>
      <c r="V650" s="34">
        <v>0.99881637642028875</v>
      </c>
      <c r="W650" s="34">
        <v>0.99875411926481172</v>
      </c>
      <c r="X650" s="34">
        <v>0.99869186598988102</v>
      </c>
      <c r="Y650" s="34">
        <v>0.99862961659525507</v>
      </c>
      <c r="Z650" s="34">
        <v>0.99856737108069182</v>
      </c>
      <c r="AA650" s="34">
        <v>0.99850512944594971</v>
      </c>
      <c r="AB650" s="34">
        <v>0.99844289169078648</v>
      </c>
      <c r="AC650" s="34">
        <v>0.99838065781496055</v>
      </c>
      <c r="AD650" s="34">
        <v>0.9983184278182301</v>
      </c>
      <c r="AE650" s="34">
        <v>0.99825620170035334</v>
      </c>
      <c r="AF650" s="34">
        <v>0.99819397946108868</v>
      </c>
      <c r="AG650" s="34">
        <v>0.99813176110019375</v>
      </c>
      <c r="AH650" s="34">
        <v>0.99806954661742753</v>
      </c>
      <c r="AI650" s="34">
        <v>0.99800733601254787</v>
      </c>
      <c r="AJ650" s="34">
        <v>0.99794512928531343</v>
      </c>
      <c r="AK650" s="34">
        <v>0.99788292643548193</v>
      </c>
      <c r="AL650" s="34">
        <v>0.99782072746281236</v>
      </c>
      <c r="AM650" s="34">
        <v>0.99775853236706247</v>
      </c>
      <c r="AN650" s="34">
        <v>0.99769634114799088</v>
      </c>
      <c r="AO650" s="34">
        <v>0.99763415380535614</v>
      </c>
      <c r="AP650" s="34">
        <v>0.99757197033891631</v>
      </c>
      <c r="AQ650" s="34">
        <v>0.99750979074842983</v>
      </c>
      <c r="AR650" s="34">
        <v>0.99744761503365498</v>
      </c>
      <c r="AS650" s="34">
        <v>0.99738544319435074</v>
      </c>
      <c r="AT650" s="34">
        <v>0.99732327523027486</v>
      </c>
      <c r="AU650" s="34">
        <v>0.99726111114118621</v>
      </c>
      <c r="AV650" s="34">
        <v>0.9971989509268433</v>
      </c>
      <c r="AW650" s="34">
        <v>0.99713679458700422</v>
      </c>
      <c r="AX650" s="34">
        <v>0.99707464212142793</v>
      </c>
      <c r="AY650" s="34">
        <v>0.99701249352987276</v>
      </c>
      <c r="AZ650" s="34">
        <v>0.99695034881209699</v>
      </c>
      <c r="BA650" s="34">
        <v>0.99688820796785971</v>
      </c>
      <c r="BB650" s="34">
        <v>0.99682607099691889</v>
      </c>
      <c r="BC650" s="34">
        <v>0.9967639378990335</v>
      </c>
      <c r="BD650" s="34">
        <v>0.99670180867396196</v>
      </c>
      <c r="BE650" s="34">
        <v>0.99663968332146291</v>
      </c>
      <c r="BF650" s="34">
        <v>0.99657756184129487</v>
      </c>
      <c r="BG650" s="34">
        <v>0.99651544423321681</v>
      </c>
      <c r="BH650" s="34">
        <v>0.99645333049698681</v>
      </c>
      <c r="BI650" s="34">
        <v>0.99639122063236407</v>
      </c>
      <c r="BJ650" s="34">
        <v>0.99632911463910701</v>
      </c>
      <c r="BK650" s="34">
        <v>0.99626701251697447</v>
      </c>
      <c r="BL650" s="34">
        <v>0.99620491426572511</v>
      </c>
      <c r="BM650" s="34">
        <v>0.99614281988511755</v>
      </c>
      <c r="BN650" s="34">
        <v>0.99608072937491055</v>
      </c>
      <c r="BO650" s="34">
        <v>0.99601864273486307</v>
      </c>
      <c r="BP650" s="34">
        <v>0.99595655996473353</v>
      </c>
      <c r="BQ650" s="34">
        <v>0.99589448106428102</v>
      </c>
      <c r="BR650" s="34">
        <v>0.99583240603326406</v>
      </c>
      <c r="BS650" s="34">
        <v>0.99577033487144184</v>
      </c>
      <c r="BT650" s="34">
        <v>0.99570826757857278</v>
      </c>
      <c r="BU650" s="34">
        <v>0.99564620415441618</v>
      </c>
      <c r="BV650" s="34">
        <v>0.99558414459873046</v>
      </c>
      <c r="BW650" s="34">
        <v>0.99552208891127458</v>
      </c>
      <c r="BX650" s="34">
        <v>0.99546003709180764</v>
      </c>
      <c r="BY650" s="34">
        <v>0.99539798914008859</v>
      </c>
      <c r="BZ650" s="34">
        <v>0.99533594505587586</v>
      </c>
      <c r="CA650" s="34">
        <v>0.99527390483892897</v>
      </c>
      <c r="CB650" s="34">
        <v>0.99521186848900656</v>
      </c>
      <c r="CC650" s="34">
        <v>0.99514983600586759</v>
      </c>
      <c r="CD650" s="34">
        <v>0.99508780738927105</v>
      </c>
      <c r="CE650" s="34">
        <v>0.99502578263897612</v>
      </c>
      <c r="CF650" s="34">
        <v>0.99496376175474166</v>
      </c>
      <c r="CG650" s="34">
        <v>0.99490174473632664</v>
      </c>
      <c r="CH650" s="34">
        <v>0.99483973158349004</v>
      </c>
      <c r="CI650" s="34">
        <v>0.99477772229599115</v>
      </c>
      <c r="CJ650" s="34">
        <v>0.99471571687358906</v>
      </c>
      <c r="CK650" s="34">
        <v>0.99465371531604274</v>
      </c>
      <c r="CL650" s="34">
        <v>0.99459171762311116</v>
      </c>
      <c r="CM650" s="34">
        <v>0.9945297237945534</v>
      </c>
      <c r="CN650" s="34">
        <v>0.99446773383012899</v>
      </c>
      <c r="CO650" s="34">
        <v>0.99440574772959678</v>
      </c>
      <c r="CP650" s="34">
        <v>0.99434376549271597</v>
      </c>
      <c r="CQ650" s="34">
        <v>0.99428178711924564</v>
      </c>
      <c r="CR650" s="34">
        <v>0.99418882289425126</v>
      </c>
      <c r="CS650" s="34">
        <v>0.99409586736130684</v>
      </c>
      <c r="CT650" s="34">
        <v>0.99400292051959993</v>
      </c>
      <c r="CU650" s="34">
        <v>0.99390998236831796</v>
      </c>
      <c r="CV650" s="34">
        <v>0.99381705290664812</v>
      </c>
      <c r="CW650" s="34">
        <v>0.99372413213377797</v>
      </c>
      <c r="CX650" s="34">
        <v>0.99363122004889526</v>
      </c>
      <c r="CY650" s="34">
        <v>0.99353831665118764</v>
      </c>
      <c r="CZ650" s="34">
        <v>0.99344542193984309</v>
      </c>
      <c r="DA650" s="34">
        <v>0.99335253591404893</v>
      </c>
      <c r="DB650" s="34">
        <v>0.99325965857299336</v>
      </c>
    </row>
    <row r="651" spans="1:106" x14ac:dyDescent="0.2">
      <c r="A651" s="13">
        <f t="shared" ca="1" si="10"/>
        <v>45181</v>
      </c>
      <c r="B651" s="34">
        <v>1.0000623348172251</v>
      </c>
      <c r="C651" s="34">
        <v>1</v>
      </c>
      <c r="D651" s="34">
        <v>0.99993766906816206</v>
      </c>
      <c r="E651" s="34">
        <v>0.99987534202146944</v>
      </c>
      <c r="F651" s="34">
        <v>0.99981301885967966</v>
      </c>
      <c r="G651" s="34">
        <v>0.99975069958255058</v>
      </c>
      <c r="H651" s="34">
        <v>0.99968838418983996</v>
      </c>
      <c r="I651" s="34">
        <v>0.9996260726813061</v>
      </c>
      <c r="J651" s="34">
        <v>0.99956376505670663</v>
      </c>
      <c r="K651" s="34">
        <v>0.99950146131579942</v>
      </c>
      <c r="L651" s="34">
        <v>0.99943916145834222</v>
      </c>
      <c r="M651" s="34">
        <v>0.99937686548409332</v>
      </c>
      <c r="N651" s="34">
        <v>0.99931457339281049</v>
      </c>
      <c r="O651" s="34">
        <v>0.9992522851842518</v>
      </c>
      <c r="P651" s="34">
        <v>0.99919000085817533</v>
      </c>
      <c r="Q651" s="34">
        <v>0.99912772041433895</v>
      </c>
      <c r="R651" s="34">
        <v>0.99906544385250051</v>
      </c>
      <c r="S651" s="34">
        <v>0.99900317117241821</v>
      </c>
      <c r="T651" s="34">
        <v>0.99894090237385014</v>
      </c>
      <c r="U651" s="34">
        <v>0.99887863745655447</v>
      </c>
      <c r="V651" s="34">
        <v>0.99881637642028875</v>
      </c>
      <c r="W651" s="34">
        <v>0.99875411926481172</v>
      </c>
      <c r="X651" s="34">
        <v>0.99869186598988102</v>
      </c>
      <c r="Y651" s="34">
        <v>0.99862961659525507</v>
      </c>
      <c r="Z651" s="34">
        <v>0.99856737108069182</v>
      </c>
      <c r="AA651" s="34">
        <v>0.99850512944594971</v>
      </c>
      <c r="AB651" s="34">
        <v>0.99844289169078648</v>
      </c>
      <c r="AC651" s="34">
        <v>0.99838065781496055</v>
      </c>
      <c r="AD651" s="34">
        <v>0.9983184278182301</v>
      </c>
      <c r="AE651" s="34">
        <v>0.99825620170035334</v>
      </c>
      <c r="AF651" s="34">
        <v>0.99819397946108868</v>
      </c>
      <c r="AG651" s="34">
        <v>0.99813176110019375</v>
      </c>
      <c r="AH651" s="34">
        <v>0.99806954661742753</v>
      </c>
      <c r="AI651" s="34">
        <v>0.99800733601254787</v>
      </c>
      <c r="AJ651" s="34">
        <v>0.99794512928531343</v>
      </c>
      <c r="AK651" s="34">
        <v>0.99788292643548193</v>
      </c>
      <c r="AL651" s="34">
        <v>0.99782072746281236</v>
      </c>
      <c r="AM651" s="34">
        <v>0.99775853236706247</v>
      </c>
      <c r="AN651" s="34">
        <v>0.99769634114799088</v>
      </c>
      <c r="AO651" s="34">
        <v>0.99763415380535614</v>
      </c>
      <c r="AP651" s="34">
        <v>0.99757197033891631</v>
      </c>
      <c r="AQ651" s="34">
        <v>0.99750979074842983</v>
      </c>
      <c r="AR651" s="34">
        <v>0.99744761503365498</v>
      </c>
      <c r="AS651" s="34">
        <v>0.99738544319435074</v>
      </c>
      <c r="AT651" s="34">
        <v>0.99732327523027486</v>
      </c>
      <c r="AU651" s="34">
        <v>0.99726111114118621</v>
      </c>
      <c r="AV651" s="34">
        <v>0.9971989509268433</v>
      </c>
      <c r="AW651" s="34">
        <v>0.99713679458700422</v>
      </c>
      <c r="AX651" s="34">
        <v>0.99707464212142793</v>
      </c>
      <c r="AY651" s="34">
        <v>0.99701249352987276</v>
      </c>
      <c r="AZ651" s="34">
        <v>0.99695034881209699</v>
      </c>
      <c r="BA651" s="34">
        <v>0.99688820796785971</v>
      </c>
      <c r="BB651" s="34">
        <v>0.99682607099691889</v>
      </c>
      <c r="BC651" s="34">
        <v>0.9967639378990335</v>
      </c>
      <c r="BD651" s="34">
        <v>0.99670180867396196</v>
      </c>
      <c r="BE651" s="34">
        <v>0.99663968332146291</v>
      </c>
      <c r="BF651" s="34">
        <v>0.99657756184129487</v>
      </c>
      <c r="BG651" s="34">
        <v>0.99651544423321681</v>
      </c>
      <c r="BH651" s="34">
        <v>0.99645333049698681</v>
      </c>
      <c r="BI651" s="34">
        <v>0.99639122063236407</v>
      </c>
      <c r="BJ651" s="34">
        <v>0.99632911463910701</v>
      </c>
      <c r="BK651" s="34">
        <v>0.99626701251697447</v>
      </c>
      <c r="BL651" s="34">
        <v>0.99620491426572511</v>
      </c>
      <c r="BM651" s="34">
        <v>0.99614281988511755</v>
      </c>
      <c r="BN651" s="34">
        <v>0.99608072937491055</v>
      </c>
      <c r="BO651" s="34">
        <v>0.99601864273486307</v>
      </c>
      <c r="BP651" s="34">
        <v>0.99595655996473353</v>
      </c>
      <c r="BQ651" s="34">
        <v>0.99589448106428102</v>
      </c>
      <c r="BR651" s="34">
        <v>0.99583240603326406</v>
      </c>
      <c r="BS651" s="34">
        <v>0.99577033487144184</v>
      </c>
      <c r="BT651" s="34">
        <v>0.99570826757857278</v>
      </c>
      <c r="BU651" s="34">
        <v>0.99564620415441618</v>
      </c>
      <c r="BV651" s="34">
        <v>0.99558414459873046</v>
      </c>
      <c r="BW651" s="34">
        <v>0.99552208891127458</v>
      </c>
      <c r="BX651" s="34">
        <v>0.99546003709180764</v>
      </c>
      <c r="BY651" s="34">
        <v>0.99539798914008859</v>
      </c>
      <c r="BZ651" s="34">
        <v>0.99533594505587586</v>
      </c>
      <c r="CA651" s="34">
        <v>0.99527390483892897</v>
      </c>
      <c r="CB651" s="34">
        <v>0.99521186848900656</v>
      </c>
      <c r="CC651" s="34">
        <v>0.99514983600586759</v>
      </c>
      <c r="CD651" s="34">
        <v>0.99508780738927105</v>
      </c>
      <c r="CE651" s="34">
        <v>0.99502578263897612</v>
      </c>
      <c r="CF651" s="34">
        <v>0.99496376175474166</v>
      </c>
      <c r="CG651" s="34">
        <v>0.99490174473632664</v>
      </c>
      <c r="CH651" s="34">
        <v>0.99483973158349004</v>
      </c>
      <c r="CI651" s="34">
        <v>0.99477772229599115</v>
      </c>
      <c r="CJ651" s="34">
        <v>0.99471571687358906</v>
      </c>
      <c r="CK651" s="34">
        <v>0.99465371531604274</v>
      </c>
      <c r="CL651" s="34">
        <v>0.99459171762311116</v>
      </c>
      <c r="CM651" s="34">
        <v>0.9945297237945534</v>
      </c>
      <c r="CN651" s="34">
        <v>0.99446773383012899</v>
      </c>
      <c r="CO651" s="34">
        <v>0.99440574772959678</v>
      </c>
      <c r="CP651" s="34">
        <v>0.99434376549271597</v>
      </c>
      <c r="CQ651" s="34">
        <v>0.99428178711924564</v>
      </c>
      <c r="CR651" s="34">
        <v>0.99418882289425126</v>
      </c>
      <c r="CS651" s="34">
        <v>0.99409586736130684</v>
      </c>
      <c r="CT651" s="34">
        <v>0.99400292051959993</v>
      </c>
      <c r="CU651" s="34">
        <v>0.99390998236831796</v>
      </c>
      <c r="CV651" s="34">
        <v>0.99381705290664812</v>
      </c>
      <c r="CW651" s="34">
        <v>0.99372413213377797</v>
      </c>
      <c r="CX651" s="34">
        <v>0.99363122004889526</v>
      </c>
      <c r="CY651" s="34">
        <v>0.99353831665118764</v>
      </c>
      <c r="CZ651" s="34">
        <v>0.99344542193984309</v>
      </c>
      <c r="DA651" s="34">
        <v>0.99335253591404893</v>
      </c>
      <c r="DB651" s="34">
        <v>0.99325965857299336</v>
      </c>
    </row>
    <row r="652" spans="1:106" x14ac:dyDescent="0.2">
      <c r="A652" s="13">
        <f t="shared" ca="1" si="10"/>
        <v>45182</v>
      </c>
      <c r="B652" s="34">
        <v>1.0000623348172251</v>
      </c>
      <c r="C652" s="34">
        <v>1</v>
      </c>
      <c r="D652" s="34">
        <v>0.99993766906816206</v>
      </c>
      <c r="E652" s="34">
        <v>0.99987534202146944</v>
      </c>
      <c r="F652" s="34">
        <v>0.99981301885967966</v>
      </c>
      <c r="G652" s="34">
        <v>0.99975069958255058</v>
      </c>
      <c r="H652" s="34">
        <v>0.99968838418983996</v>
      </c>
      <c r="I652" s="34">
        <v>0.9996260726813061</v>
      </c>
      <c r="J652" s="34">
        <v>0.99956376505670663</v>
      </c>
      <c r="K652" s="34">
        <v>0.99950146131579942</v>
      </c>
      <c r="L652" s="34">
        <v>0.99943916145834222</v>
      </c>
      <c r="M652" s="34">
        <v>0.99937686548409332</v>
      </c>
      <c r="N652" s="34">
        <v>0.99931457339281049</v>
      </c>
      <c r="O652" s="34">
        <v>0.9992522851842518</v>
      </c>
      <c r="P652" s="34">
        <v>0.99919000085817533</v>
      </c>
      <c r="Q652" s="34">
        <v>0.99912772041433895</v>
      </c>
      <c r="R652" s="34">
        <v>0.99906544385250051</v>
      </c>
      <c r="S652" s="34">
        <v>0.99900317117241821</v>
      </c>
      <c r="T652" s="34">
        <v>0.99894090237385014</v>
      </c>
      <c r="U652" s="34">
        <v>0.99887863745655447</v>
      </c>
      <c r="V652" s="34">
        <v>0.99881637642028875</v>
      </c>
      <c r="W652" s="34">
        <v>0.99875411926481172</v>
      </c>
      <c r="X652" s="34">
        <v>0.99869186598988102</v>
      </c>
      <c r="Y652" s="34">
        <v>0.99862961659525507</v>
      </c>
      <c r="Z652" s="34">
        <v>0.99856737108069182</v>
      </c>
      <c r="AA652" s="34">
        <v>0.99850512944594971</v>
      </c>
      <c r="AB652" s="34">
        <v>0.99844289169078648</v>
      </c>
      <c r="AC652" s="34">
        <v>0.99838065781496055</v>
      </c>
      <c r="AD652" s="34">
        <v>0.9983184278182301</v>
      </c>
      <c r="AE652" s="34">
        <v>0.99825620170035334</v>
      </c>
      <c r="AF652" s="34">
        <v>0.99819397946108868</v>
      </c>
      <c r="AG652" s="34">
        <v>0.99813176110019375</v>
      </c>
      <c r="AH652" s="34">
        <v>0.99806954661742753</v>
      </c>
      <c r="AI652" s="34">
        <v>0.99800733601254787</v>
      </c>
      <c r="AJ652" s="34">
        <v>0.99794512928531343</v>
      </c>
      <c r="AK652" s="34">
        <v>0.99788292643548193</v>
      </c>
      <c r="AL652" s="34">
        <v>0.99782072746281236</v>
      </c>
      <c r="AM652" s="34">
        <v>0.99775853236706247</v>
      </c>
      <c r="AN652" s="34">
        <v>0.99769634114799088</v>
      </c>
      <c r="AO652" s="34">
        <v>0.99763415380535614</v>
      </c>
      <c r="AP652" s="34">
        <v>0.99757197033891631</v>
      </c>
      <c r="AQ652" s="34">
        <v>0.99750979074842983</v>
      </c>
      <c r="AR652" s="34">
        <v>0.99744761503365498</v>
      </c>
      <c r="AS652" s="34">
        <v>0.99738544319435074</v>
      </c>
      <c r="AT652" s="34">
        <v>0.99732327523027486</v>
      </c>
      <c r="AU652" s="34">
        <v>0.99726111114118621</v>
      </c>
      <c r="AV652" s="34">
        <v>0.9971989509268433</v>
      </c>
      <c r="AW652" s="34">
        <v>0.99713679458700422</v>
      </c>
      <c r="AX652" s="34">
        <v>0.99707464212142793</v>
      </c>
      <c r="AY652" s="34">
        <v>0.99701249352987276</v>
      </c>
      <c r="AZ652" s="34">
        <v>0.99695034881209699</v>
      </c>
      <c r="BA652" s="34">
        <v>0.99688820796785971</v>
      </c>
      <c r="BB652" s="34">
        <v>0.99682607099691889</v>
      </c>
      <c r="BC652" s="34">
        <v>0.9967639378990335</v>
      </c>
      <c r="BD652" s="34">
        <v>0.99670180867396196</v>
      </c>
      <c r="BE652" s="34">
        <v>0.99663968332146291</v>
      </c>
      <c r="BF652" s="34">
        <v>0.99657756184129487</v>
      </c>
      <c r="BG652" s="34">
        <v>0.99651544423321681</v>
      </c>
      <c r="BH652" s="34">
        <v>0.99645333049698681</v>
      </c>
      <c r="BI652" s="34">
        <v>0.99639122063236407</v>
      </c>
      <c r="BJ652" s="34">
        <v>0.99632911463910701</v>
      </c>
      <c r="BK652" s="34">
        <v>0.99626701251697447</v>
      </c>
      <c r="BL652" s="34">
        <v>0.99620491426572511</v>
      </c>
      <c r="BM652" s="34">
        <v>0.99614281988511755</v>
      </c>
      <c r="BN652" s="34">
        <v>0.99608072937491055</v>
      </c>
      <c r="BO652" s="34">
        <v>0.99601864273486307</v>
      </c>
      <c r="BP652" s="34">
        <v>0.99595655996473353</v>
      </c>
      <c r="BQ652" s="34">
        <v>0.99589448106428102</v>
      </c>
      <c r="BR652" s="34">
        <v>0.99583240603326406</v>
      </c>
      <c r="BS652" s="34">
        <v>0.99577033487144184</v>
      </c>
      <c r="BT652" s="34">
        <v>0.99570826757857278</v>
      </c>
      <c r="BU652" s="34">
        <v>0.99564620415441618</v>
      </c>
      <c r="BV652" s="34">
        <v>0.99558414459873046</v>
      </c>
      <c r="BW652" s="34">
        <v>0.99552208891127458</v>
      </c>
      <c r="BX652" s="34">
        <v>0.99546003709180764</v>
      </c>
      <c r="BY652" s="34">
        <v>0.99539798914008859</v>
      </c>
      <c r="BZ652" s="34">
        <v>0.99533594505587586</v>
      </c>
      <c r="CA652" s="34">
        <v>0.99527390483892897</v>
      </c>
      <c r="CB652" s="34">
        <v>0.99521186848900656</v>
      </c>
      <c r="CC652" s="34">
        <v>0.99514983600586759</v>
      </c>
      <c r="CD652" s="34">
        <v>0.99508780738927105</v>
      </c>
      <c r="CE652" s="34">
        <v>0.99502578263897612</v>
      </c>
      <c r="CF652" s="34">
        <v>0.99496376175474166</v>
      </c>
      <c r="CG652" s="34">
        <v>0.99490174473632664</v>
      </c>
      <c r="CH652" s="34">
        <v>0.99483973158349004</v>
      </c>
      <c r="CI652" s="34">
        <v>0.99477772229599115</v>
      </c>
      <c r="CJ652" s="34">
        <v>0.99471571687358906</v>
      </c>
      <c r="CK652" s="34">
        <v>0.99465371531604274</v>
      </c>
      <c r="CL652" s="34">
        <v>0.99459171762311116</v>
      </c>
      <c r="CM652" s="34">
        <v>0.9945297237945534</v>
      </c>
      <c r="CN652" s="34">
        <v>0.99446773383012899</v>
      </c>
      <c r="CO652" s="34">
        <v>0.99440574772959678</v>
      </c>
      <c r="CP652" s="34">
        <v>0.99434376549271597</v>
      </c>
      <c r="CQ652" s="34">
        <v>0.99428178711924564</v>
      </c>
      <c r="CR652" s="34">
        <v>0.99418882289425126</v>
      </c>
      <c r="CS652" s="34">
        <v>0.99409586736130684</v>
      </c>
      <c r="CT652" s="34">
        <v>0.99400292051959993</v>
      </c>
      <c r="CU652" s="34">
        <v>0.99390998236831796</v>
      </c>
      <c r="CV652" s="34">
        <v>0.99381705290664812</v>
      </c>
      <c r="CW652" s="34">
        <v>0.99372413213377797</v>
      </c>
      <c r="CX652" s="34">
        <v>0.99363122004889526</v>
      </c>
      <c r="CY652" s="34">
        <v>0.99353831665118764</v>
      </c>
      <c r="CZ652" s="34">
        <v>0.99344542193984309</v>
      </c>
      <c r="DA652" s="34">
        <v>0.99335253591404893</v>
      </c>
      <c r="DB652" s="34">
        <v>0.99325965857299336</v>
      </c>
    </row>
    <row r="653" spans="1:106" x14ac:dyDescent="0.2">
      <c r="A653" s="13">
        <f t="shared" ca="1" si="10"/>
        <v>45183</v>
      </c>
      <c r="B653" s="34">
        <v>1.0000623348172251</v>
      </c>
      <c r="C653" s="34">
        <v>1</v>
      </c>
      <c r="D653" s="34">
        <v>0.99993766906816206</v>
      </c>
      <c r="E653" s="34">
        <v>0.99987534202146944</v>
      </c>
      <c r="F653" s="34">
        <v>0.99981301885967966</v>
      </c>
      <c r="G653" s="34">
        <v>0.99975069958255058</v>
      </c>
      <c r="H653" s="34">
        <v>0.99968838418983996</v>
      </c>
      <c r="I653" s="34">
        <v>0.9996260726813061</v>
      </c>
      <c r="J653" s="34">
        <v>0.99956376505670663</v>
      </c>
      <c r="K653" s="34">
        <v>0.99950146131579942</v>
      </c>
      <c r="L653" s="34">
        <v>0.99943916145834222</v>
      </c>
      <c r="M653" s="34">
        <v>0.99937686548409332</v>
      </c>
      <c r="N653" s="34">
        <v>0.99931457339281049</v>
      </c>
      <c r="O653" s="34">
        <v>0.9992522851842518</v>
      </c>
      <c r="P653" s="34">
        <v>0.99919000085817533</v>
      </c>
      <c r="Q653" s="34">
        <v>0.99912772041433895</v>
      </c>
      <c r="R653" s="34">
        <v>0.99906544385250051</v>
      </c>
      <c r="S653" s="34">
        <v>0.99900317117241821</v>
      </c>
      <c r="T653" s="34">
        <v>0.99894090237385014</v>
      </c>
      <c r="U653" s="34">
        <v>0.99887863745655447</v>
      </c>
      <c r="V653" s="34">
        <v>0.99881637642028875</v>
      </c>
      <c r="W653" s="34">
        <v>0.99875411926481172</v>
      </c>
      <c r="X653" s="34">
        <v>0.99869186598988102</v>
      </c>
      <c r="Y653" s="34">
        <v>0.99862961659525507</v>
      </c>
      <c r="Z653" s="34">
        <v>0.99856737108069182</v>
      </c>
      <c r="AA653" s="34">
        <v>0.99850512944594971</v>
      </c>
      <c r="AB653" s="34">
        <v>0.99844289169078648</v>
      </c>
      <c r="AC653" s="34">
        <v>0.99838065781496055</v>
      </c>
      <c r="AD653" s="34">
        <v>0.9983184278182301</v>
      </c>
      <c r="AE653" s="34">
        <v>0.99825620170035334</v>
      </c>
      <c r="AF653" s="34">
        <v>0.99819397946108868</v>
      </c>
      <c r="AG653" s="34">
        <v>0.99813176110019375</v>
      </c>
      <c r="AH653" s="34">
        <v>0.99806954661742753</v>
      </c>
      <c r="AI653" s="34">
        <v>0.99800733601254787</v>
      </c>
      <c r="AJ653" s="34">
        <v>0.99794512928531343</v>
      </c>
      <c r="AK653" s="34">
        <v>0.99788292643548193</v>
      </c>
      <c r="AL653" s="34">
        <v>0.99782072746281236</v>
      </c>
      <c r="AM653" s="34">
        <v>0.99775853236706247</v>
      </c>
      <c r="AN653" s="34">
        <v>0.99769634114799088</v>
      </c>
      <c r="AO653" s="34">
        <v>0.99763415380535614</v>
      </c>
      <c r="AP653" s="34">
        <v>0.99757197033891631</v>
      </c>
      <c r="AQ653" s="34">
        <v>0.99750979074842983</v>
      </c>
      <c r="AR653" s="34">
        <v>0.99744761503365498</v>
      </c>
      <c r="AS653" s="34">
        <v>0.99738544319435074</v>
      </c>
      <c r="AT653" s="34">
        <v>0.99732327523027486</v>
      </c>
      <c r="AU653" s="34">
        <v>0.99726111114118621</v>
      </c>
      <c r="AV653" s="34">
        <v>0.9971989509268433</v>
      </c>
      <c r="AW653" s="34">
        <v>0.99713679458700422</v>
      </c>
      <c r="AX653" s="34">
        <v>0.99707464212142793</v>
      </c>
      <c r="AY653" s="34">
        <v>0.99701249352987276</v>
      </c>
      <c r="AZ653" s="34">
        <v>0.99695034881209699</v>
      </c>
      <c r="BA653" s="34">
        <v>0.99688820796785971</v>
      </c>
      <c r="BB653" s="34">
        <v>0.99682607099691889</v>
      </c>
      <c r="BC653" s="34">
        <v>0.9967639378990335</v>
      </c>
      <c r="BD653" s="34">
        <v>0.99670180867396196</v>
      </c>
      <c r="BE653" s="34">
        <v>0.99663968332146291</v>
      </c>
      <c r="BF653" s="34">
        <v>0.99657756184129487</v>
      </c>
      <c r="BG653" s="34">
        <v>0.99651544423321681</v>
      </c>
      <c r="BH653" s="34">
        <v>0.99645333049698681</v>
      </c>
      <c r="BI653" s="34">
        <v>0.99639122063236407</v>
      </c>
      <c r="BJ653" s="34">
        <v>0.99632911463910701</v>
      </c>
      <c r="BK653" s="34">
        <v>0.99626701251697447</v>
      </c>
      <c r="BL653" s="34">
        <v>0.99620491426572511</v>
      </c>
      <c r="BM653" s="34">
        <v>0.99614281988511755</v>
      </c>
      <c r="BN653" s="34">
        <v>0.99608072937491055</v>
      </c>
      <c r="BO653" s="34">
        <v>0.99601864273486307</v>
      </c>
      <c r="BP653" s="34">
        <v>0.99595655996473353</v>
      </c>
      <c r="BQ653" s="34">
        <v>0.99589448106428102</v>
      </c>
      <c r="BR653" s="34">
        <v>0.99583240603326406</v>
      </c>
      <c r="BS653" s="34">
        <v>0.99577033487144184</v>
      </c>
      <c r="BT653" s="34">
        <v>0.99570826757857278</v>
      </c>
      <c r="BU653" s="34">
        <v>0.99564620415441618</v>
      </c>
      <c r="BV653" s="34">
        <v>0.99558414459873046</v>
      </c>
      <c r="BW653" s="34">
        <v>0.99552208891127458</v>
      </c>
      <c r="BX653" s="34">
        <v>0.99546003709180764</v>
      </c>
      <c r="BY653" s="34">
        <v>0.99539798914008859</v>
      </c>
      <c r="BZ653" s="34">
        <v>0.99533594505587586</v>
      </c>
      <c r="CA653" s="34">
        <v>0.99527390483892897</v>
      </c>
      <c r="CB653" s="34">
        <v>0.99521186848900656</v>
      </c>
      <c r="CC653" s="34">
        <v>0.99514983600586759</v>
      </c>
      <c r="CD653" s="34">
        <v>0.99508780738927105</v>
      </c>
      <c r="CE653" s="34">
        <v>0.99502578263897612</v>
      </c>
      <c r="CF653" s="34">
        <v>0.99496376175474166</v>
      </c>
      <c r="CG653" s="34">
        <v>0.99490174473632664</v>
      </c>
      <c r="CH653" s="34">
        <v>0.99483973158349004</v>
      </c>
      <c r="CI653" s="34">
        <v>0.99477772229599115</v>
      </c>
      <c r="CJ653" s="34">
        <v>0.99471571687358906</v>
      </c>
      <c r="CK653" s="34">
        <v>0.99465371531604274</v>
      </c>
      <c r="CL653" s="34">
        <v>0.99459171762311116</v>
      </c>
      <c r="CM653" s="34">
        <v>0.9945297237945534</v>
      </c>
      <c r="CN653" s="34">
        <v>0.99446773383012899</v>
      </c>
      <c r="CO653" s="34">
        <v>0.99440574772959678</v>
      </c>
      <c r="CP653" s="34">
        <v>0.99434376549271597</v>
      </c>
      <c r="CQ653" s="34">
        <v>0.99428178711924564</v>
      </c>
      <c r="CR653" s="34">
        <v>0.99418882289425126</v>
      </c>
      <c r="CS653" s="34">
        <v>0.99409586736130684</v>
      </c>
      <c r="CT653" s="34">
        <v>0.99400292051959993</v>
      </c>
      <c r="CU653" s="34">
        <v>0.99390998236831796</v>
      </c>
      <c r="CV653" s="34">
        <v>0.99381705290664812</v>
      </c>
      <c r="CW653" s="34">
        <v>0.99372413213377797</v>
      </c>
      <c r="CX653" s="34">
        <v>0.99363122004889526</v>
      </c>
      <c r="CY653" s="34">
        <v>0.99353831665118764</v>
      </c>
      <c r="CZ653" s="34">
        <v>0.99344542193984309</v>
      </c>
      <c r="DA653" s="34">
        <v>0.99335253591404893</v>
      </c>
      <c r="DB653" s="34">
        <v>0.99325965857299336</v>
      </c>
    </row>
    <row r="654" spans="1:106" x14ac:dyDescent="0.2">
      <c r="A654" s="13">
        <f t="shared" ca="1" si="10"/>
        <v>45184</v>
      </c>
      <c r="B654" s="34">
        <v>1.0000623348172251</v>
      </c>
      <c r="C654" s="34">
        <v>1</v>
      </c>
      <c r="D654" s="34">
        <v>0.99993766906816206</v>
      </c>
      <c r="E654" s="34">
        <v>0.99987534202146944</v>
      </c>
      <c r="F654" s="34">
        <v>0.99981301885967966</v>
      </c>
      <c r="G654" s="34">
        <v>0.99975069958255058</v>
      </c>
      <c r="H654" s="34">
        <v>0.99968838418983996</v>
      </c>
      <c r="I654" s="34">
        <v>0.9996260726813061</v>
      </c>
      <c r="J654" s="34">
        <v>0.99956376505670663</v>
      </c>
      <c r="K654" s="34">
        <v>0.99950146131579942</v>
      </c>
      <c r="L654" s="34">
        <v>0.99943916145834222</v>
      </c>
      <c r="M654" s="34">
        <v>0.99937686548409332</v>
      </c>
      <c r="N654" s="34">
        <v>0.99931457339281049</v>
      </c>
      <c r="O654" s="34">
        <v>0.9992522851842518</v>
      </c>
      <c r="P654" s="34">
        <v>0.99919000085817533</v>
      </c>
      <c r="Q654" s="34">
        <v>0.99912772041433895</v>
      </c>
      <c r="R654" s="34">
        <v>0.99906544385250051</v>
      </c>
      <c r="S654" s="34">
        <v>0.99900317117241821</v>
      </c>
      <c r="T654" s="34">
        <v>0.99894090237385014</v>
      </c>
      <c r="U654" s="34">
        <v>0.99887863745655447</v>
      </c>
      <c r="V654" s="34">
        <v>0.99881637642028875</v>
      </c>
      <c r="W654" s="34">
        <v>0.99875411926481172</v>
      </c>
      <c r="X654" s="34">
        <v>0.99869186598988102</v>
      </c>
      <c r="Y654" s="34">
        <v>0.99862961659525507</v>
      </c>
      <c r="Z654" s="34">
        <v>0.99856737108069182</v>
      </c>
      <c r="AA654" s="34">
        <v>0.99850512944594971</v>
      </c>
      <c r="AB654" s="34">
        <v>0.99844289169078648</v>
      </c>
      <c r="AC654" s="34">
        <v>0.99838065781496055</v>
      </c>
      <c r="AD654" s="34">
        <v>0.9983184278182301</v>
      </c>
      <c r="AE654" s="34">
        <v>0.99825620170035334</v>
      </c>
      <c r="AF654" s="34">
        <v>0.99819397946108868</v>
      </c>
      <c r="AG654" s="34">
        <v>0.99813176110019375</v>
      </c>
      <c r="AH654" s="34">
        <v>0.99806954661742753</v>
      </c>
      <c r="AI654" s="34">
        <v>0.99800733601254787</v>
      </c>
      <c r="AJ654" s="34">
        <v>0.99794512928531343</v>
      </c>
      <c r="AK654" s="34">
        <v>0.99788292643548193</v>
      </c>
      <c r="AL654" s="34">
        <v>0.99782072746281236</v>
      </c>
      <c r="AM654" s="34">
        <v>0.99775853236706247</v>
      </c>
      <c r="AN654" s="34">
        <v>0.99769634114799088</v>
      </c>
      <c r="AO654" s="34">
        <v>0.99763415380535614</v>
      </c>
      <c r="AP654" s="34">
        <v>0.99757197033891631</v>
      </c>
      <c r="AQ654" s="34">
        <v>0.99750979074842983</v>
      </c>
      <c r="AR654" s="34">
        <v>0.99744761503365498</v>
      </c>
      <c r="AS654" s="34">
        <v>0.99738544319435074</v>
      </c>
      <c r="AT654" s="34">
        <v>0.99732327523027486</v>
      </c>
      <c r="AU654" s="34">
        <v>0.99726111114118621</v>
      </c>
      <c r="AV654" s="34">
        <v>0.9971989509268433</v>
      </c>
      <c r="AW654" s="34">
        <v>0.99713679458700422</v>
      </c>
      <c r="AX654" s="34">
        <v>0.99707464212142793</v>
      </c>
      <c r="AY654" s="34">
        <v>0.99701249352987276</v>
      </c>
      <c r="AZ654" s="34">
        <v>0.99695034881209699</v>
      </c>
      <c r="BA654" s="34">
        <v>0.99688820796785971</v>
      </c>
      <c r="BB654" s="34">
        <v>0.99682607099691889</v>
      </c>
      <c r="BC654" s="34">
        <v>0.9967639378990335</v>
      </c>
      <c r="BD654" s="34">
        <v>0.99670180867396196</v>
      </c>
      <c r="BE654" s="34">
        <v>0.99663968332146291</v>
      </c>
      <c r="BF654" s="34">
        <v>0.99657756184129487</v>
      </c>
      <c r="BG654" s="34">
        <v>0.99651544423321681</v>
      </c>
      <c r="BH654" s="34">
        <v>0.99645333049698681</v>
      </c>
      <c r="BI654" s="34">
        <v>0.99639122063236407</v>
      </c>
      <c r="BJ654" s="34">
        <v>0.99632911463910701</v>
      </c>
      <c r="BK654" s="34">
        <v>0.99626701251697447</v>
      </c>
      <c r="BL654" s="34">
        <v>0.99620491426572511</v>
      </c>
      <c r="BM654" s="34">
        <v>0.99614281988511755</v>
      </c>
      <c r="BN654" s="34">
        <v>0.99608072937491055</v>
      </c>
      <c r="BO654" s="34">
        <v>0.99601864273486307</v>
      </c>
      <c r="BP654" s="34">
        <v>0.99595655996473353</v>
      </c>
      <c r="BQ654" s="34">
        <v>0.99589448106428102</v>
      </c>
      <c r="BR654" s="34">
        <v>0.99583240603326406</v>
      </c>
      <c r="BS654" s="34">
        <v>0.99577033487144184</v>
      </c>
      <c r="BT654" s="34">
        <v>0.99570826757857278</v>
      </c>
      <c r="BU654" s="34">
        <v>0.99564620415441618</v>
      </c>
      <c r="BV654" s="34">
        <v>0.99558414459873046</v>
      </c>
      <c r="BW654" s="34">
        <v>0.99552208891127458</v>
      </c>
      <c r="BX654" s="34">
        <v>0.99546003709180764</v>
      </c>
      <c r="BY654" s="34">
        <v>0.99539798914008859</v>
      </c>
      <c r="BZ654" s="34">
        <v>0.99533594505587586</v>
      </c>
      <c r="CA654" s="34">
        <v>0.99527390483892897</v>
      </c>
      <c r="CB654" s="34">
        <v>0.99521186848900656</v>
      </c>
      <c r="CC654" s="34">
        <v>0.99514983600586759</v>
      </c>
      <c r="CD654" s="34">
        <v>0.99508780738927105</v>
      </c>
      <c r="CE654" s="34">
        <v>0.99502578263897612</v>
      </c>
      <c r="CF654" s="34">
        <v>0.99496376175474166</v>
      </c>
      <c r="CG654" s="34">
        <v>0.99490174473632664</v>
      </c>
      <c r="CH654" s="34">
        <v>0.99483973158349004</v>
      </c>
      <c r="CI654" s="34">
        <v>0.99477772229599115</v>
      </c>
      <c r="CJ654" s="34">
        <v>0.99471571687358906</v>
      </c>
      <c r="CK654" s="34">
        <v>0.99465371531604274</v>
      </c>
      <c r="CL654" s="34">
        <v>0.99459171762311116</v>
      </c>
      <c r="CM654" s="34">
        <v>0.9945297237945534</v>
      </c>
      <c r="CN654" s="34">
        <v>0.99446773383012899</v>
      </c>
      <c r="CO654" s="34">
        <v>0.99440574772959678</v>
      </c>
      <c r="CP654" s="34">
        <v>0.99434376549271597</v>
      </c>
      <c r="CQ654" s="34">
        <v>0.99428178711924564</v>
      </c>
      <c r="CR654" s="34">
        <v>0.99418882289425126</v>
      </c>
      <c r="CS654" s="34">
        <v>0.99409586736130684</v>
      </c>
      <c r="CT654" s="34">
        <v>0.99400292051959993</v>
      </c>
      <c r="CU654" s="34">
        <v>0.99390998236831796</v>
      </c>
      <c r="CV654" s="34">
        <v>0.99381705290664812</v>
      </c>
      <c r="CW654" s="34">
        <v>0.99372413213377797</v>
      </c>
      <c r="CX654" s="34">
        <v>0.99363122004889526</v>
      </c>
      <c r="CY654" s="34">
        <v>0.99353831665118764</v>
      </c>
      <c r="CZ654" s="34">
        <v>0.99344542193984309</v>
      </c>
      <c r="DA654" s="34">
        <v>0.99335253591404893</v>
      </c>
      <c r="DB654" s="34">
        <v>0.99325965857299336</v>
      </c>
    </row>
    <row r="655" spans="1:106" x14ac:dyDescent="0.2">
      <c r="A655" s="13">
        <f t="shared" ca="1" si="10"/>
        <v>45187</v>
      </c>
      <c r="B655" s="34">
        <v>1.0000623348172251</v>
      </c>
      <c r="C655" s="34">
        <v>1</v>
      </c>
      <c r="D655" s="34">
        <v>0.99993766906816206</v>
      </c>
      <c r="E655" s="34">
        <v>0.99987534202146944</v>
      </c>
      <c r="F655" s="34">
        <v>0.99981301885967966</v>
      </c>
      <c r="G655" s="34">
        <v>0.99975069958255058</v>
      </c>
      <c r="H655" s="34">
        <v>0.99968838418983996</v>
      </c>
      <c r="I655" s="34">
        <v>0.9996260726813061</v>
      </c>
      <c r="J655" s="34">
        <v>0.99956376505670663</v>
      </c>
      <c r="K655" s="34">
        <v>0.99950146131579942</v>
      </c>
      <c r="L655" s="34">
        <v>0.99943916145834222</v>
      </c>
      <c r="M655" s="34">
        <v>0.99937686548409332</v>
      </c>
      <c r="N655" s="34">
        <v>0.99931457339281049</v>
      </c>
      <c r="O655" s="34">
        <v>0.9992522851842518</v>
      </c>
      <c r="P655" s="34">
        <v>0.99919000085817533</v>
      </c>
      <c r="Q655" s="34">
        <v>0.99912772041433895</v>
      </c>
      <c r="R655" s="34">
        <v>0.99906544385250051</v>
      </c>
      <c r="S655" s="34">
        <v>0.99900317117241821</v>
      </c>
      <c r="T655" s="34">
        <v>0.99894090237385014</v>
      </c>
      <c r="U655" s="34">
        <v>0.99887863745655447</v>
      </c>
      <c r="V655" s="34">
        <v>0.99881637642028875</v>
      </c>
      <c r="W655" s="34">
        <v>0.99875411926481172</v>
      </c>
      <c r="X655" s="34">
        <v>0.99869186598988102</v>
      </c>
      <c r="Y655" s="34">
        <v>0.99862961659525507</v>
      </c>
      <c r="Z655" s="34">
        <v>0.99856737108069182</v>
      </c>
      <c r="AA655" s="34">
        <v>0.99850512944594971</v>
      </c>
      <c r="AB655" s="34">
        <v>0.99844289169078648</v>
      </c>
      <c r="AC655" s="34">
        <v>0.99838065781496055</v>
      </c>
      <c r="AD655" s="34">
        <v>0.9983184278182301</v>
      </c>
      <c r="AE655" s="34">
        <v>0.99825620170035334</v>
      </c>
      <c r="AF655" s="34">
        <v>0.99819397946108868</v>
      </c>
      <c r="AG655" s="34">
        <v>0.99813176110019375</v>
      </c>
      <c r="AH655" s="34">
        <v>0.99806954661742753</v>
      </c>
      <c r="AI655" s="34">
        <v>0.99800733601254787</v>
      </c>
      <c r="AJ655" s="34">
        <v>0.99794512928531343</v>
      </c>
      <c r="AK655" s="34">
        <v>0.99788292643548193</v>
      </c>
      <c r="AL655" s="34">
        <v>0.99782072746281236</v>
      </c>
      <c r="AM655" s="34">
        <v>0.99775853236706247</v>
      </c>
      <c r="AN655" s="34">
        <v>0.99769634114799088</v>
      </c>
      <c r="AO655" s="34">
        <v>0.99763415380535614</v>
      </c>
      <c r="AP655" s="34">
        <v>0.99757197033891631</v>
      </c>
      <c r="AQ655" s="34">
        <v>0.99750979074842983</v>
      </c>
      <c r="AR655" s="34">
        <v>0.99744761503365498</v>
      </c>
      <c r="AS655" s="34">
        <v>0.99738544319435074</v>
      </c>
      <c r="AT655" s="34">
        <v>0.99732327523027486</v>
      </c>
      <c r="AU655" s="34">
        <v>0.99726111114118621</v>
      </c>
      <c r="AV655" s="34">
        <v>0.9971989509268433</v>
      </c>
      <c r="AW655" s="34">
        <v>0.99713679458700422</v>
      </c>
      <c r="AX655" s="34">
        <v>0.99707464212142793</v>
      </c>
      <c r="AY655" s="34">
        <v>0.99701249352987276</v>
      </c>
      <c r="AZ655" s="34">
        <v>0.99695034881209699</v>
      </c>
      <c r="BA655" s="34">
        <v>0.99688820796785971</v>
      </c>
      <c r="BB655" s="34">
        <v>0.99682607099691889</v>
      </c>
      <c r="BC655" s="34">
        <v>0.9967639378990335</v>
      </c>
      <c r="BD655" s="34">
        <v>0.99670180867396196</v>
      </c>
      <c r="BE655" s="34">
        <v>0.99663968332146291</v>
      </c>
      <c r="BF655" s="34">
        <v>0.99657756184129487</v>
      </c>
      <c r="BG655" s="34">
        <v>0.99651544423321681</v>
      </c>
      <c r="BH655" s="34">
        <v>0.99645333049698681</v>
      </c>
      <c r="BI655" s="34">
        <v>0.99639122063236407</v>
      </c>
      <c r="BJ655" s="34">
        <v>0.99632911463910701</v>
      </c>
      <c r="BK655" s="34">
        <v>0.99626701251697447</v>
      </c>
      <c r="BL655" s="34">
        <v>0.99620491426572511</v>
      </c>
      <c r="BM655" s="34">
        <v>0.99614281988511755</v>
      </c>
      <c r="BN655" s="34">
        <v>0.99608072937491055</v>
      </c>
      <c r="BO655" s="34">
        <v>0.99601864273486307</v>
      </c>
      <c r="BP655" s="34">
        <v>0.99595655996473353</v>
      </c>
      <c r="BQ655" s="34">
        <v>0.99589448106428102</v>
      </c>
      <c r="BR655" s="34">
        <v>0.99583240603326406</v>
      </c>
      <c r="BS655" s="34">
        <v>0.99577033487144184</v>
      </c>
      <c r="BT655" s="34">
        <v>0.99570826757857278</v>
      </c>
      <c r="BU655" s="34">
        <v>0.99564620415441618</v>
      </c>
      <c r="BV655" s="34">
        <v>0.99558414459873046</v>
      </c>
      <c r="BW655" s="34">
        <v>0.99552208891127458</v>
      </c>
      <c r="BX655" s="34">
        <v>0.99546003709180764</v>
      </c>
      <c r="BY655" s="34">
        <v>0.99539798914008859</v>
      </c>
      <c r="BZ655" s="34">
        <v>0.99533594505587586</v>
      </c>
      <c r="CA655" s="34">
        <v>0.99527390483892897</v>
      </c>
      <c r="CB655" s="34">
        <v>0.99521186848900656</v>
      </c>
      <c r="CC655" s="34">
        <v>0.99514983600586759</v>
      </c>
      <c r="CD655" s="34">
        <v>0.99508780738927105</v>
      </c>
      <c r="CE655" s="34">
        <v>0.99502578263897612</v>
      </c>
      <c r="CF655" s="34">
        <v>0.99496376175474166</v>
      </c>
      <c r="CG655" s="34">
        <v>0.99490174473632664</v>
      </c>
      <c r="CH655" s="34">
        <v>0.99483973158349004</v>
      </c>
      <c r="CI655" s="34">
        <v>0.99477772229599115</v>
      </c>
      <c r="CJ655" s="34">
        <v>0.99471571687358906</v>
      </c>
      <c r="CK655" s="34">
        <v>0.99465371531604274</v>
      </c>
      <c r="CL655" s="34">
        <v>0.99459171762311116</v>
      </c>
      <c r="CM655" s="34">
        <v>0.9945297237945534</v>
      </c>
      <c r="CN655" s="34">
        <v>0.99446773383012899</v>
      </c>
      <c r="CO655" s="34">
        <v>0.99440574772959678</v>
      </c>
      <c r="CP655" s="34">
        <v>0.99434376549271597</v>
      </c>
      <c r="CQ655" s="34">
        <v>0.99428178711924564</v>
      </c>
      <c r="CR655" s="34">
        <v>0.99418882289425126</v>
      </c>
      <c r="CS655" s="34">
        <v>0.99409586736130684</v>
      </c>
      <c r="CT655" s="34">
        <v>0.99400292051959993</v>
      </c>
      <c r="CU655" s="34">
        <v>0.99390998236831796</v>
      </c>
      <c r="CV655" s="34">
        <v>0.99381705290664812</v>
      </c>
      <c r="CW655" s="34">
        <v>0.99372413213377797</v>
      </c>
      <c r="CX655" s="34">
        <v>0.99363122004889526</v>
      </c>
      <c r="CY655" s="34">
        <v>0.99353831665118764</v>
      </c>
      <c r="CZ655" s="34">
        <v>0.99344542193984309</v>
      </c>
      <c r="DA655" s="34">
        <v>0.99335253591404893</v>
      </c>
      <c r="DB655" s="34">
        <v>0.99325965857299336</v>
      </c>
    </row>
    <row r="656" spans="1:106" x14ac:dyDescent="0.2">
      <c r="A656" s="13">
        <f t="shared" ca="1" si="10"/>
        <v>45188</v>
      </c>
      <c r="B656" s="34">
        <v>1.0000623348172251</v>
      </c>
      <c r="C656" s="34">
        <v>1</v>
      </c>
      <c r="D656" s="34">
        <v>0.99993766906816206</v>
      </c>
      <c r="E656" s="34">
        <v>0.99987534202146944</v>
      </c>
      <c r="F656" s="34">
        <v>0.99981301885967966</v>
      </c>
      <c r="G656" s="34">
        <v>0.99975069958255058</v>
      </c>
      <c r="H656" s="34">
        <v>0.99968838418983996</v>
      </c>
      <c r="I656" s="34">
        <v>0.9996260726813061</v>
      </c>
      <c r="J656" s="34">
        <v>0.99956376505670663</v>
      </c>
      <c r="K656" s="34">
        <v>0.99950146131579942</v>
      </c>
      <c r="L656" s="34">
        <v>0.99943916145834222</v>
      </c>
      <c r="M656" s="34">
        <v>0.99937686548409332</v>
      </c>
      <c r="N656" s="34">
        <v>0.99931457339281049</v>
      </c>
      <c r="O656" s="34">
        <v>0.9992522851842518</v>
      </c>
      <c r="P656" s="34">
        <v>0.99919000085817533</v>
      </c>
      <c r="Q656" s="34">
        <v>0.99912772041433895</v>
      </c>
      <c r="R656" s="34">
        <v>0.99906544385250051</v>
      </c>
      <c r="S656" s="34">
        <v>0.99900317117241821</v>
      </c>
      <c r="T656" s="34">
        <v>0.99894090237385014</v>
      </c>
      <c r="U656" s="34">
        <v>0.99887863745655447</v>
      </c>
      <c r="V656" s="34">
        <v>0.99881637642028875</v>
      </c>
      <c r="W656" s="34">
        <v>0.99875411926481172</v>
      </c>
      <c r="X656" s="34">
        <v>0.99869186598988102</v>
      </c>
      <c r="Y656" s="34">
        <v>0.99862961659525507</v>
      </c>
      <c r="Z656" s="34">
        <v>0.99856737108069182</v>
      </c>
      <c r="AA656" s="34">
        <v>0.99850512944594971</v>
      </c>
      <c r="AB656" s="34">
        <v>0.99844289169078648</v>
      </c>
      <c r="AC656" s="34">
        <v>0.99838065781496055</v>
      </c>
      <c r="AD656" s="34">
        <v>0.9983184278182301</v>
      </c>
      <c r="AE656" s="34">
        <v>0.99825620170035334</v>
      </c>
      <c r="AF656" s="34">
        <v>0.99819397946108868</v>
      </c>
      <c r="AG656" s="34">
        <v>0.99813176110019375</v>
      </c>
      <c r="AH656" s="34">
        <v>0.99806954661742753</v>
      </c>
      <c r="AI656" s="34">
        <v>0.99800733601254787</v>
      </c>
      <c r="AJ656" s="34">
        <v>0.99794512928531343</v>
      </c>
      <c r="AK656" s="34">
        <v>0.99788292643548193</v>
      </c>
      <c r="AL656" s="34">
        <v>0.99782072746281236</v>
      </c>
      <c r="AM656" s="34">
        <v>0.99775853236706247</v>
      </c>
      <c r="AN656" s="34">
        <v>0.99769634114799088</v>
      </c>
      <c r="AO656" s="34">
        <v>0.99763415380535614</v>
      </c>
      <c r="AP656" s="34">
        <v>0.99757197033891631</v>
      </c>
      <c r="AQ656" s="34">
        <v>0.99750979074842983</v>
      </c>
      <c r="AR656" s="34">
        <v>0.99744761503365498</v>
      </c>
      <c r="AS656" s="34">
        <v>0.99738544319435074</v>
      </c>
      <c r="AT656" s="34">
        <v>0.99732327523027486</v>
      </c>
      <c r="AU656" s="34">
        <v>0.99726111114118621</v>
      </c>
      <c r="AV656" s="34">
        <v>0.9971989509268433</v>
      </c>
      <c r="AW656" s="34">
        <v>0.99713679458700422</v>
      </c>
      <c r="AX656" s="34">
        <v>0.99707464212142793</v>
      </c>
      <c r="AY656" s="34">
        <v>0.99701249352987276</v>
      </c>
      <c r="AZ656" s="34">
        <v>0.99695034881209699</v>
      </c>
      <c r="BA656" s="34">
        <v>0.99688820796785971</v>
      </c>
      <c r="BB656" s="34">
        <v>0.99682607099691889</v>
      </c>
      <c r="BC656" s="34">
        <v>0.9967639378990335</v>
      </c>
      <c r="BD656" s="34">
        <v>0.99670180867396196</v>
      </c>
      <c r="BE656" s="34">
        <v>0.99663968332146291</v>
      </c>
      <c r="BF656" s="34">
        <v>0.99657756184129487</v>
      </c>
      <c r="BG656" s="34">
        <v>0.99651544423321681</v>
      </c>
      <c r="BH656" s="34">
        <v>0.99645333049698681</v>
      </c>
      <c r="BI656" s="34">
        <v>0.99639122063236407</v>
      </c>
      <c r="BJ656" s="34">
        <v>0.99632911463910701</v>
      </c>
      <c r="BK656" s="34">
        <v>0.99626701251697447</v>
      </c>
      <c r="BL656" s="34">
        <v>0.99620491426572511</v>
      </c>
      <c r="BM656" s="34">
        <v>0.99614281988511755</v>
      </c>
      <c r="BN656" s="34">
        <v>0.99608072937491055</v>
      </c>
      <c r="BO656" s="34">
        <v>0.99601864273486307</v>
      </c>
      <c r="BP656" s="34">
        <v>0.99595655996473353</v>
      </c>
      <c r="BQ656" s="34">
        <v>0.99589448106428102</v>
      </c>
      <c r="BR656" s="34">
        <v>0.99583240603326406</v>
      </c>
      <c r="BS656" s="34">
        <v>0.99577033487144184</v>
      </c>
      <c r="BT656" s="34">
        <v>0.99570826757857278</v>
      </c>
      <c r="BU656" s="34">
        <v>0.99564620415441618</v>
      </c>
      <c r="BV656" s="34">
        <v>0.99558414459873046</v>
      </c>
      <c r="BW656" s="34">
        <v>0.99552208891127458</v>
      </c>
      <c r="BX656" s="34">
        <v>0.99546003709180764</v>
      </c>
      <c r="BY656" s="34">
        <v>0.99539798914008859</v>
      </c>
      <c r="BZ656" s="34">
        <v>0.99533594505587586</v>
      </c>
      <c r="CA656" s="34">
        <v>0.99527390483892897</v>
      </c>
      <c r="CB656" s="34">
        <v>0.99521186848900656</v>
      </c>
      <c r="CC656" s="34">
        <v>0.99514983600586759</v>
      </c>
      <c r="CD656" s="34">
        <v>0.99508780738927105</v>
      </c>
      <c r="CE656" s="34">
        <v>0.99502578263897612</v>
      </c>
      <c r="CF656" s="34">
        <v>0.99496376175474166</v>
      </c>
      <c r="CG656" s="34">
        <v>0.99490174473632664</v>
      </c>
      <c r="CH656" s="34">
        <v>0.99483973158349004</v>
      </c>
      <c r="CI656" s="34">
        <v>0.99477772229599115</v>
      </c>
      <c r="CJ656" s="34">
        <v>0.99471571687358906</v>
      </c>
      <c r="CK656" s="34">
        <v>0.99465371531604274</v>
      </c>
      <c r="CL656" s="34">
        <v>0.99459171762311116</v>
      </c>
      <c r="CM656" s="34">
        <v>0.9945297237945534</v>
      </c>
      <c r="CN656" s="34">
        <v>0.99446773383012899</v>
      </c>
      <c r="CO656" s="34">
        <v>0.99440574772959678</v>
      </c>
      <c r="CP656" s="34">
        <v>0.99434376549271597</v>
      </c>
      <c r="CQ656" s="34">
        <v>0.99428178711924564</v>
      </c>
      <c r="CR656" s="34">
        <v>0.99418882289425126</v>
      </c>
      <c r="CS656" s="34">
        <v>0.99409586736130684</v>
      </c>
      <c r="CT656" s="34">
        <v>0.99400292051959993</v>
      </c>
      <c r="CU656" s="34">
        <v>0.99390998236831796</v>
      </c>
      <c r="CV656" s="34">
        <v>0.99381705290664812</v>
      </c>
      <c r="CW656" s="34">
        <v>0.99372413213377797</v>
      </c>
      <c r="CX656" s="34">
        <v>0.99363122004889526</v>
      </c>
      <c r="CY656" s="34">
        <v>0.99353831665118764</v>
      </c>
      <c r="CZ656" s="34">
        <v>0.99344542193984309</v>
      </c>
      <c r="DA656" s="34">
        <v>0.99335253591404893</v>
      </c>
      <c r="DB656" s="34">
        <v>0.99325965857299336</v>
      </c>
    </row>
    <row r="657" spans="1:106" x14ac:dyDescent="0.2">
      <c r="A657" s="13">
        <f t="shared" ca="1" si="10"/>
        <v>45189</v>
      </c>
      <c r="B657" s="34">
        <v>1.0000623348172251</v>
      </c>
      <c r="C657" s="34">
        <v>1</v>
      </c>
      <c r="D657" s="34">
        <v>0.99993766906816206</v>
      </c>
      <c r="E657" s="34">
        <v>0.99987534202146944</v>
      </c>
      <c r="F657" s="34">
        <v>0.99981301885967966</v>
      </c>
      <c r="G657" s="34">
        <v>0.99975069958255058</v>
      </c>
      <c r="H657" s="34">
        <v>0.99968838418983996</v>
      </c>
      <c r="I657" s="34">
        <v>0.9996260726813061</v>
      </c>
      <c r="J657" s="34">
        <v>0.99956376505670663</v>
      </c>
      <c r="K657" s="34">
        <v>0.99950146131579942</v>
      </c>
      <c r="L657" s="34">
        <v>0.99943916145834222</v>
      </c>
      <c r="M657" s="34">
        <v>0.99937686548409332</v>
      </c>
      <c r="N657" s="34">
        <v>0.99931457339281049</v>
      </c>
      <c r="O657" s="34">
        <v>0.9992522851842518</v>
      </c>
      <c r="P657" s="34">
        <v>0.99919000085817533</v>
      </c>
      <c r="Q657" s="34">
        <v>0.99912772041433895</v>
      </c>
      <c r="R657" s="34">
        <v>0.99906544385250051</v>
      </c>
      <c r="S657" s="34">
        <v>0.99900317117241821</v>
      </c>
      <c r="T657" s="34">
        <v>0.99894090237385014</v>
      </c>
      <c r="U657" s="34">
        <v>0.99887863745655447</v>
      </c>
      <c r="V657" s="34">
        <v>0.99881637642028875</v>
      </c>
      <c r="W657" s="34">
        <v>0.99875411926481172</v>
      </c>
      <c r="X657" s="34">
        <v>0.99869186598988102</v>
      </c>
      <c r="Y657" s="34">
        <v>0.99862961659525507</v>
      </c>
      <c r="Z657" s="34">
        <v>0.99856737108069182</v>
      </c>
      <c r="AA657" s="34">
        <v>0.99850512944594971</v>
      </c>
      <c r="AB657" s="34">
        <v>0.99844289169078648</v>
      </c>
      <c r="AC657" s="34">
        <v>0.99838065781496055</v>
      </c>
      <c r="AD657" s="34">
        <v>0.9983184278182301</v>
      </c>
      <c r="AE657" s="34">
        <v>0.99825620170035334</v>
      </c>
      <c r="AF657" s="34">
        <v>0.99819397946108868</v>
      </c>
      <c r="AG657" s="34">
        <v>0.99813176110019375</v>
      </c>
      <c r="AH657" s="34">
        <v>0.99806954661742753</v>
      </c>
      <c r="AI657" s="34">
        <v>0.99800733601254787</v>
      </c>
      <c r="AJ657" s="34">
        <v>0.99794512928531343</v>
      </c>
      <c r="AK657" s="34">
        <v>0.99788292643548193</v>
      </c>
      <c r="AL657" s="34">
        <v>0.99782072746281236</v>
      </c>
      <c r="AM657" s="34">
        <v>0.99775853236706247</v>
      </c>
      <c r="AN657" s="34">
        <v>0.99769634114799088</v>
      </c>
      <c r="AO657" s="34">
        <v>0.99763415380535614</v>
      </c>
      <c r="AP657" s="34">
        <v>0.99757197033891631</v>
      </c>
      <c r="AQ657" s="34">
        <v>0.99750979074842983</v>
      </c>
      <c r="AR657" s="34">
        <v>0.99744761503365498</v>
      </c>
      <c r="AS657" s="34">
        <v>0.99738544319435074</v>
      </c>
      <c r="AT657" s="34">
        <v>0.99732327523027486</v>
      </c>
      <c r="AU657" s="34">
        <v>0.99726111114118621</v>
      </c>
      <c r="AV657" s="34">
        <v>0.9971989509268433</v>
      </c>
      <c r="AW657" s="34">
        <v>0.99713679458700422</v>
      </c>
      <c r="AX657" s="34">
        <v>0.99707464212142793</v>
      </c>
      <c r="AY657" s="34">
        <v>0.99701249352987276</v>
      </c>
      <c r="AZ657" s="34">
        <v>0.99695034881209699</v>
      </c>
      <c r="BA657" s="34">
        <v>0.99688820796785971</v>
      </c>
      <c r="BB657" s="34">
        <v>0.99682607099691889</v>
      </c>
      <c r="BC657" s="34">
        <v>0.9967639378990335</v>
      </c>
      <c r="BD657" s="34">
        <v>0.99670180867396196</v>
      </c>
      <c r="BE657" s="34">
        <v>0.99663968332146291</v>
      </c>
      <c r="BF657" s="34">
        <v>0.99657756184129487</v>
      </c>
      <c r="BG657" s="34">
        <v>0.99651544423321681</v>
      </c>
      <c r="BH657" s="34">
        <v>0.99645333049698681</v>
      </c>
      <c r="BI657" s="34">
        <v>0.99639122063236407</v>
      </c>
      <c r="BJ657" s="34">
        <v>0.99632911463910701</v>
      </c>
      <c r="BK657" s="34">
        <v>0.99626701251697447</v>
      </c>
      <c r="BL657" s="34">
        <v>0.99620491426572511</v>
      </c>
      <c r="BM657" s="34">
        <v>0.99614281988511755</v>
      </c>
      <c r="BN657" s="34">
        <v>0.99608072937491055</v>
      </c>
      <c r="BO657" s="34">
        <v>0.99601864273486307</v>
      </c>
      <c r="BP657" s="34">
        <v>0.99595655996473353</v>
      </c>
      <c r="BQ657" s="34">
        <v>0.99589448106428102</v>
      </c>
      <c r="BR657" s="34">
        <v>0.99583240603326406</v>
      </c>
      <c r="BS657" s="34">
        <v>0.99577033487144184</v>
      </c>
      <c r="BT657" s="34">
        <v>0.99570826757857278</v>
      </c>
      <c r="BU657" s="34">
        <v>0.99564620415441618</v>
      </c>
      <c r="BV657" s="34">
        <v>0.99558414459873046</v>
      </c>
      <c r="BW657" s="34">
        <v>0.99552208891127458</v>
      </c>
      <c r="BX657" s="34">
        <v>0.99546003709180764</v>
      </c>
      <c r="BY657" s="34">
        <v>0.99539798914008859</v>
      </c>
      <c r="BZ657" s="34">
        <v>0.99533594505587586</v>
      </c>
      <c r="CA657" s="34">
        <v>0.99527390483892897</v>
      </c>
      <c r="CB657" s="34">
        <v>0.99521186848900656</v>
      </c>
      <c r="CC657" s="34">
        <v>0.99514983600586759</v>
      </c>
      <c r="CD657" s="34">
        <v>0.99508780738927105</v>
      </c>
      <c r="CE657" s="34">
        <v>0.99502578263897612</v>
      </c>
      <c r="CF657" s="34">
        <v>0.99496376175474166</v>
      </c>
      <c r="CG657" s="34">
        <v>0.99490174473632664</v>
      </c>
      <c r="CH657" s="34">
        <v>0.99483973158349004</v>
      </c>
      <c r="CI657" s="34">
        <v>0.99477772229599115</v>
      </c>
      <c r="CJ657" s="34">
        <v>0.99471571687358906</v>
      </c>
      <c r="CK657" s="34">
        <v>0.99465371531604274</v>
      </c>
      <c r="CL657" s="34">
        <v>0.99459171762311116</v>
      </c>
      <c r="CM657" s="34">
        <v>0.9945297237945534</v>
      </c>
      <c r="CN657" s="34">
        <v>0.99446773383012899</v>
      </c>
      <c r="CO657" s="34">
        <v>0.99440574772959678</v>
      </c>
      <c r="CP657" s="34">
        <v>0.99434376549271597</v>
      </c>
      <c r="CQ657" s="34">
        <v>0.99428178711924564</v>
      </c>
      <c r="CR657" s="34">
        <v>0.99418882289425126</v>
      </c>
      <c r="CS657" s="34">
        <v>0.99409586736130684</v>
      </c>
      <c r="CT657" s="34">
        <v>0.99400292051959993</v>
      </c>
      <c r="CU657" s="34">
        <v>0.99390998236831796</v>
      </c>
      <c r="CV657" s="34">
        <v>0.99381705290664812</v>
      </c>
      <c r="CW657" s="34">
        <v>0.99372413213377797</v>
      </c>
      <c r="CX657" s="34">
        <v>0.99363122004889526</v>
      </c>
      <c r="CY657" s="34">
        <v>0.99353831665118764</v>
      </c>
      <c r="CZ657" s="34">
        <v>0.99344542193984309</v>
      </c>
      <c r="DA657" s="34">
        <v>0.99335253591404893</v>
      </c>
      <c r="DB657" s="34">
        <v>0.99325965857299336</v>
      </c>
    </row>
    <row r="658" spans="1:106" x14ac:dyDescent="0.2">
      <c r="A658" s="13">
        <f t="shared" ca="1" si="10"/>
        <v>45190</v>
      </c>
      <c r="B658" s="34">
        <v>1.0000623348172251</v>
      </c>
      <c r="C658" s="34">
        <v>1</v>
      </c>
      <c r="D658" s="34">
        <v>0.99993766906816206</v>
      </c>
      <c r="E658" s="34">
        <v>0.99987534202146944</v>
      </c>
      <c r="F658" s="34">
        <v>0.99981301885967966</v>
      </c>
      <c r="G658" s="34">
        <v>0.99975069958255058</v>
      </c>
      <c r="H658" s="34">
        <v>0.99968838418983996</v>
      </c>
      <c r="I658" s="34">
        <v>0.9996260726813061</v>
      </c>
      <c r="J658" s="34">
        <v>0.99956376505670663</v>
      </c>
      <c r="K658" s="34">
        <v>0.99950146131579942</v>
      </c>
      <c r="L658" s="34">
        <v>0.99943916145834222</v>
      </c>
      <c r="M658" s="34">
        <v>0.99937686548409332</v>
      </c>
      <c r="N658" s="34">
        <v>0.99931457339281049</v>
      </c>
      <c r="O658" s="34">
        <v>0.9992522851842518</v>
      </c>
      <c r="P658" s="34">
        <v>0.99919000085817533</v>
      </c>
      <c r="Q658" s="34">
        <v>0.99912772041433895</v>
      </c>
      <c r="R658" s="34">
        <v>0.99906544385250051</v>
      </c>
      <c r="S658" s="34">
        <v>0.99900317117241821</v>
      </c>
      <c r="T658" s="34">
        <v>0.99894090237385014</v>
      </c>
      <c r="U658" s="34">
        <v>0.99887863745655447</v>
      </c>
      <c r="V658" s="34">
        <v>0.99881637642028875</v>
      </c>
      <c r="W658" s="34">
        <v>0.99875411926481172</v>
      </c>
      <c r="X658" s="34">
        <v>0.99869186598988102</v>
      </c>
      <c r="Y658" s="34">
        <v>0.99862961659525507</v>
      </c>
      <c r="Z658" s="34">
        <v>0.99856737108069182</v>
      </c>
      <c r="AA658" s="34">
        <v>0.99850512944594971</v>
      </c>
      <c r="AB658" s="34">
        <v>0.99844289169078648</v>
      </c>
      <c r="AC658" s="34">
        <v>0.99838065781496055</v>
      </c>
      <c r="AD658" s="34">
        <v>0.9983184278182301</v>
      </c>
      <c r="AE658" s="34">
        <v>0.99825620170035334</v>
      </c>
      <c r="AF658" s="34">
        <v>0.99819397946108868</v>
      </c>
      <c r="AG658" s="34">
        <v>0.99813176110019375</v>
      </c>
      <c r="AH658" s="34">
        <v>0.99806954661742753</v>
      </c>
      <c r="AI658" s="34">
        <v>0.99800733601254787</v>
      </c>
      <c r="AJ658" s="34">
        <v>0.99794512928531343</v>
      </c>
      <c r="AK658" s="34">
        <v>0.99788292643548193</v>
      </c>
      <c r="AL658" s="34">
        <v>0.99782072746281236</v>
      </c>
      <c r="AM658" s="34">
        <v>0.99775853236706247</v>
      </c>
      <c r="AN658" s="34">
        <v>0.99769634114799088</v>
      </c>
      <c r="AO658" s="34">
        <v>0.99763415380535614</v>
      </c>
      <c r="AP658" s="34">
        <v>0.99757197033891631</v>
      </c>
      <c r="AQ658" s="34">
        <v>0.99750979074842983</v>
      </c>
      <c r="AR658" s="34">
        <v>0.99744761503365498</v>
      </c>
      <c r="AS658" s="34">
        <v>0.99738544319435074</v>
      </c>
      <c r="AT658" s="34">
        <v>0.99732327523027486</v>
      </c>
      <c r="AU658" s="34">
        <v>0.99726111114118621</v>
      </c>
      <c r="AV658" s="34">
        <v>0.9971989509268433</v>
      </c>
      <c r="AW658" s="34">
        <v>0.99713679458700422</v>
      </c>
      <c r="AX658" s="34">
        <v>0.99707464212142793</v>
      </c>
      <c r="AY658" s="34">
        <v>0.99701249352987276</v>
      </c>
      <c r="AZ658" s="34">
        <v>0.99695034881209699</v>
      </c>
      <c r="BA658" s="34">
        <v>0.99688820796785971</v>
      </c>
      <c r="BB658" s="34">
        <v>0.99682607099691889</v>
      </c>
      <c r="BC658" s="34">
        <v>0.9967639378990335</v>
      </c>
      <c r="BD658" s="34">
        <v>0.99670180867396196</v>
      </c>
      <c r="BE658" s="34">
        <v>0.99663968332146291</v>
      </c>
      <c r="BF658" s="34">
        <v>0.99657756184129487</v>
      </c>
      <c r="BG658" s="34">
        <v>0.99651544423321681</v>
      </c>
      <c r="BH658" s="34">
        <v>0.99645333049698681</v>
      </c>
      <c r="BI658" s="34">
        <v>0.99639122063236407</v>
      </c>
      <c r="BJ658" s="34">
        <v>0.99632911463910701</v>
      </c>
      <c r="BK658" s="34">
        <v>0.99626701251697447</v>
      </c>
      <c r="BL658" s="34">
        <v>0.99620491426572511</v>
      </c>
      <c r="BM658" s="34">
        <v>0.99614281988511755</v>
      </c>
      <c r="BN658" s="34">
        <v>0.99608072937491055</v>
      </c>
      <c r="BO658" s="34">
        <v>0.99601864273486307</v>
      </c>
      <c r="BP658" s="34">
        <v>0.99595655996473353</v>
      </c>
      <c r="BQ658" s="34">
        <v>0.99589448106428102</v>
      </c>
      <c r="BR658" s="34">
        <v>0.99583240603326406</v>
      </c>
      <c r="BS658" s="34">
        <v>0.99577033487144184</v>
      </c>
      <c r="BT658" s="34">
        <v>0.99570826757857278</v>
      </c>
      <c r="BU658" s="34">
        <v>0.99564620415441618</v>
      </c>
      <c r="BV658" s="34">
        <v>0.99558414459873046</v>
      </c>
      <c r="BW658" s="34">
        <v>0.99552208891127458</v>
      </c>
      <c r="BX658" s="34">
        <v>0.99546003709180764</v>
      </c>
      <c r="BY658" s="34">
        <v>0.99539798914008859</v>
      </c>
      <c r="BZ658" s="34">
        <v>0.99533594505587586</v>
      </c>
      <c r="CA658" s="34">
        <v>0.99527390483892897</v>
      </c>
      <c r="CB658" s="34">
        <v>0.99521186848900656</v>
      </c>
      <c r="CC658" s="34">
        <v>0.99514983600586759</v>
      </c>
      <c r="CD658" s="34">
        <v>0.99508780738927105</v>
      </c>
      <c r="CE658" s="34">
        <v>0.99502578263897612</v>
      </c>
      <c r="CF658" s="34">
        <v>0.99496376175474166</v>
      </c>
      <c r="CG658" s="34">
        <v>0.99490174473632664</v>
      </c>
      <c r="CH658" s="34">
        <v>0.99483973158349004</v>
      </c>
      <c r="CI658" s="34">
        <v>0.99477772229599115</v>
      </c>
      <c r="CJ658" s="34">
        <v>0.99471571687358906</v>
      </c>
      <c r="CK658" s="34">
        <v>0.99465371531604274</v>
      </c>
      <c r="CL658" s="34">
        <v>0.99459171762311116</v>
      </c>
      <c r="CM658" s="34">
        <v>0.9945297237945534</v>
      </c>
      <c r="CN658" s="34">
        <v>0.99446773383012899</v>
      </c>
      <c r="CO658" s="34">
        <v>0.99440574772959678</v>
      </c>
      <c r="CP658" s="34">
        <v>0.99434376549271597</v>
      </c>
      <c r="CQ658" s="34">
        <v>0.99428178711924564</v>
      </c>
      <c r="CR658" s="34">
        <v>0.99418882289425126</v>
      </c>
      <c r="CS658" s="34">
        <v>0.99409586736130684</v>
      </c>
      <c r="CT658" s="34">
        <v>0.99400292051959993</v>
      </c>
      <c r="CU658" s="34">
        <v>0.99390998236831796</v>
      </c>
      <c r="CV658" s="34">
        <v>0.99381705290664812</v>
      </c>
      <c r="CW658" s="34">
        <v>0.99372413213377797</v>
      </c>
      <c r="CX658" s="34">
        <v>0.99363122004889526</v>
      </c>
      <c r="CY658" s="34">
        <v>0.99353831665118764</v>
      </c>
      <c r="CZ658" s="34">
        <v>0.99344542193984309</v>
      </c>
      <c r="DA658" s="34">
        <v>0.99335253591404893</v>
      </c>
      <c r="DB658" s="34">
        <v>0.99325965857299336</v>
      </c>
    </row>
    <row r="659" spans="1:106" x14ac:dyDescent="0.2">
      <c r="A659" s="13">
        <f t="shared" ca="1" si="10"/>
        <v>45191</v>
      </c>
      <c r="B659" s="34">
        <v>1.0000623348172251</v>
      </c>
      <c r="C659" s="34">
        <v>1</v>
      </c>
      <c r="D659" s="34">
        <v>0.99993766906816206</v>
      </c>
      <c r="E659" s="34">
        <v>0.99987534202146944</v>
      </c>
      <c r="F659" s="34">
        <v>0.99981301885967966</v>
      </c>
      <c r="G659" s="34">
        <v>0.99975069958255058</v>
      </c>
      <c r="H659" s="34">
        <v>0.99968838418983996</v>
      </c>
      <c r="I659" s="34">
        <v>0.9996260726813061</v>
      </c>
      <c r="J659" s="34">
        <v>0.99956376505670663</v>
      </c>
      <c r="K659" s="34">
        <v>0.99950146131579942</v>
      </c>
      <c r="L659" s="34">
        <v>0.99943916145834222</v>
      </c>
      <c r="M659" s="34">
        <v>0.99937686548409332</v>
      </c>
      <c r="N659" s="34">
        <v>0.99931457339281049</v>
      </c>
      <c r="O659" s="34">
        <v>0.9992522851842518</v>
      </c>
      <c r="P659" s="34">
        <v>0.99919000085817533</v>
      </c>
      <c r="Q659" s="34">
        <v>0.99912772041433895</v>
      </c>
      <c r="R659" s="34">
        <v>0.99906544385250051</v>
      </c>
      <c r="S659" s="34">
        <v>0.99900317117241821</v>
      </c>
      <c r="T659" s="34">
        <v>0.99894090237385014</v>
      </c>
      <c r="U659" s="34">
        <v>0.99887863745655447</v>
      </c>
      <c r="V659" s="34">
        <v>0.99881637642028875</v>
      </c>
      <c r="W659" s="34">
        <v>0.99875411926481172</v>
      </c>
      <c r="X659" s="34">
        <v>0.99869186598988102</v>
      </c>
      <c r="Y659" s="34">
        <v>0.99862961659525507</v>
      </c>
      <c r="Z659" s="34">
        <v>0.99856737108069182</v>
      </c>
      <c r="AA659" s="34">
        <v>0.99850512944594971</v>
      </c>
      <c r="AB659" s="34">
        <v>0.99844289169078648</v>
      </c>
      <c r="AC659" s="34">
        <v>0.99838065781496055</v>
      </c>
      <c r="AD659" s="34">
        <v>0.9983184278182301</v>
      </c>
      <c r="AE659" s="34">
        <v>0.99825620170035334</v>
      </c>
      <c r="AF659" s="34">
        <v>0.99819397946108868</v>
      </c>
      <c r="AG659" s="34">
        <v>0.99813176110019375</v>
      </c>
      <c r="AH659" s="34">
        <v>0.99806954661742753</v>
      </c>
      <c r="AI659" s="34">
        <v>0.99800733601254787</v>
      </c>
      <c r="AJ659" s="34">
        <v>0.99794512928531343</v>
      </c>
      <c r="AK659" s="34">
        <v>0.99788292643548193</v>
      </c>
      <c r="AL659" s="34">
        <v>0.99782072746281236</v>
      </c>
      <c r="AM659" s="34">
        <v>0.99775853236706247</v>
      </c>
      <c r="AN659" s="34">
        <v>0.99769634114799088</v>
      </c>
      <c r="AO659" s="34">
        <v>0.99763415380535614</v>
      </c>
      <c r="AP659" s="34">
        <v>0.99757197033891631</v>
      </c>
      <c r="AQ659" s="34">
        <v>0.99750979074842983</v>
      </c>
      <c r="AR659" s="34">
        <v>0.99744761503365498</v>
      </c>
      <c r="AS659" s="34">
        <v>0.99738544319435074</v>
      </c>
      <c r="AT659" s="34">
        <v>0.99732327523027486</v>
      </c>
      <c r="AU659" s="34">
        <v>0.99726111114118621</v>
      </c>
      <c r="AV659" s="34">
        <v>0.9971989509268433</v>
      </c>
      <c r="AW659" s="34">
        <v>0.99713679458700422</v>
      </c>
      <c r="AX659" s="34">
        <v>0.99707464212142793</v>
      </c>
      <c r="AY659" s="34">
        <v>0.99701249352987276</v>
      </c>
      <c r="AZ659" s="34">
        <v>0.99695034881209699</v>
      </c>
      <c r="BA659" s="34">
        <v>0.99688820796785971</v>
      </c>
      <c r="BB659" s="34">
        <v>0.99682607099691889</v>
      </c>
      <c r="BC659" s="34">
        <v>0.9967639378990335</v>
      </c>
      <c r="BD659" s="34">
        <v>0.99670180867396196</v>
      </c>
      <c r="BE659" s="34">
        <v>0.99663968332146291</v>
      </c>
      <c r="BF659" s="34">
        <v>0.99657756184129487</v>
      </c>
      <c r="BG659" s="34">
        <v>0.99651544423321681</v>
      </c>
      <c r="BH659" s="34">
        <v>0.99645333049698681</v>
      </c>
      <c r="BI659" s="34">
        <v>0.99639122063236407</v>
      </c>
      <c r="BJ659" s="34">
        <v>0.99632911463910701</v>
      </c>
      <c r="BK659" s="34">
        <v>0.99626701251697447</v>
      </c>
      <c r="BL659" s="34">
        <v>0.99620491426572511</v>
      </c>
      <c r="BM659" s="34">
        <v>0.99614281988511755</v>
      </c>
      <c r="BN659" s="34">
        <v>0.99608072937491055</v>
      </c>
      <c r="BO659" s="34">
        <v>0.99601864273486307</v>
      </c>
      <c r="BP659" s="34">
        <v>0.99595655996473353</v>
      </c>
      <c r="BQ659" s="34">
        <v>0.99589448106428102</v>
      </c>
      <c r="BR659" s="34">
        <v>0.99583240603326406</v>
      </c>
      <c r="BS659" s="34">
        <v>0.99577033487144184</v>
      </c>
      <c r="BT659" s="34">
        <v>0.99570826757857278</v>
      </c>
      <c r="BU659" s="34">
        <v>0.99564620415441618</v>
      </c>
      <c r="BV659" s="34">
        <v>0.99558414459873046</v>
      </c>
      <c r="BW659" s="34">
        <v>0.99552208891127458</v>
      </c>
      <c r="BX659" s="34">
        <v>0.99546003709180764</v>
      </c>
      <c r="BY659" s="34">
        <v>0.99539798914008859</v>
      </c>
      <c r="BZ659" s="34">
        <v>0.99533594505587586</v>
      </c>
      <c r="CA659" s="34">
        <v>0.99527390483892897</v>
      </c>
      <c r="CB659" s="34">
        <v>0.99521186848900656</v>
      </c>
      <c r="CC659" s="34">
        <v>0.99514983600586759</v>
      </c>
      <c r="CD659" s="34">
        <v>0.99508780738927105</v>
      </c>
      <c r="CE659" s="34">
        <v>0.99502578263897612</v>
      </c>
      <c r="CF659" s="34">
        <v>0.99496376175474166</v>
      </c>
      <c r="CG659" s="34">
        <v>0.99490174473632664</v>
      </c>
      <c r="CH659" s="34">
        <v>0.99483973158349004</v>
      </c>
      <c r="CI659" s="34">
        <v>0.99477772229599115</v>
      </c>
      <c r="CJ659" s="34">
        <v>0.99471571687358906</v>
      </c>
      <c r="CK659" s="34">
        <v>0.99465371531604274</v>
      </c>
      <c r="CL659" s="34">
        <v>0.99459171762311116</v>
      </c>
      <c r="CM659" s="34">
        <v>0.9945297237945534</v>
      </c>
      <c r="CN659" s="34">
        <v>0.99446773383012899</v>
      </c>
      <c r="CO659" s="34">
        <v>0.99440574772959678</v>
      </c>
      <c r="CP659" s="34">
        <v>0.99434376549271597</v>
      </c>
      <c r="CQ659" s="34">
        <v>0.99428178711924564</v>
      </c>
      <c r="CR659" s="34">
        <v>0.99418882289425126</v>
      </c>
      <c r="CS659" s="34">
        <v>0.99409586736130684</v>
      </c>
      <c r="CT659" s="34">
        <v>0.99400292051959993</v>
      </c>
      <c r="CU659" s="34">
        <v>0.99390998236831796</v>
      </c>
      <c r="CV659" s="34">
        <v>0.99381705290664812</v>
      </c>
      <c r="CW659" s="34">
        <v>0.99372413213377797</v>
      </c>
      <c r="CX659" s="34">
        <v>0.99363122004889526</v>
      </c>
      <c r="CY659" s="34">
        <v>0.99353831665118764</v>
      </c>
      <c r="CZ659" s="34">
        <v>0.99344542193984309</v>
      </c>
      <c r="DA659" s="34">
        <v>0.99335253591404893</v>
      </c>
      <c r="DB659" s="34">
        <v>0.99325965857299336</v>
      </c>
    </row>
    <row r="660" spans="1:106" x14ac:dyDescent="0.2">
      <c r="A660" s="13">
        <f t="shared" ca="1" si="10"/>
        <v>45194</v>
      </c>
      <c r="B660" s="34">
        <v>1.0000623348172251</v>
      </c>
      <c r="C660" s="34">
        <v>1</v>
      </c>
      <c r="D660" s="34">
        <v>0.99993766906816206</v>
      </c>
      <c r="E660" s="34">
        <v>0.99987534202146944</v>
      </c>
      <c r="F660" s="34">
        <v>0.99981301885967966</v>
      </c>
      <c r="G660" s="34">
        <v>0.99975069958255058</v>
      </c>
      <c r="H660" s="34">
        <v>0.99968838418983996</v>
      </c>
      <c r="I660" s="34">
        <v>0.9996260726813061</v>
      </c>
      <c r="J660" s="34">
        <v>0.99956376505670663</v>
      </c>
      <c r="K660" s="34">
        <v>0.99950146131579942</v>
      </c>
      <c r="L660" s="34">
        <v>0.99943916145834222</v>
      </c>
      <c r="M660" s="34">
        <v>0.99937686548409332</v>
      </c>
      <c r="N660" s="34">
        <v>0.99931457339281049</v>
      </c>
      <c r="O660" s="34">
        <v>0.9992522851842518</v>
      </c>
      <c r="P660" s="34">
        <v>0.99919000085817533</v>
      </c>
      <c r="Q660" s="34">
        <v>0.99912772041433895</v>
      </c>
      <c r="R660" s="34">
        <v>0.99906544385250051</v>
      </c>
      <c r="S660" s="34">
        <v>0.99900317117241821</v>
      </c>
      <c r="T660" s="34">
        <v>0.99894090237385014</v>
      </c>
      <c r="U660" s="34">
        <v>0.99887863745655447</v>
      </c>
      <c r="V660" s="34">
        <v>0.99881637642028875</v>
      </c>
      <c r="W660" s="34">
        <v>0.99875411926481172</v>
      </c>
      <c r="X660" s="34">
        <v>0.99869186598988102</v>
      </c>
      <c r="Y660" s="34">
        <v>0.99862961659525507</v>
      </c>
      <c r="Z660" s="34">
        <v>0.99856737108069182</v>
      </c>
      <c r="AA660" s="34">
        <v>0.99850512944594971</v>
      </c>
      <c r="AB660" s="34">
        <v>0.99844289169078648</v>
      </c>
      <c r="AC660" s="34">
        <v>0.99838065781496055</v>
      </c>
      <c r="AD660" s="34">
        <v>0.9983184278182301</v>
      </c>
      <c r="AE660" s="34">
        <v>0.99825620170035334</v>
      </c>
      <c r="AF660" s="34">
        <v>0.99819397946108868</v>
      </c>
      <c r="AG660" s="34">
        <v>0.99813176110019375</v>
      </c>
      <c r="AH660" s="34">
        <v>0.99806954661742753</v>
      </c>
      <c r="AI660" s="34">
        <v>0.99800733601254787</v>
      </c>
      <c r="AJ660" s="34">
        <v>0.99794512928531343</v>
      </c>
      <c r="AK660" s="34">
        <v>0.99788292643548193</v>
      </c>
      <c r="AL660" s="34">
        <v>0.99782072746281236</v>
      </c>
      <c r="AM660" s="34">
        <v>0.99775853236706247</v>
      </c>
      <c r="AN660" s="34">
        <v>0.99769634114799088</v>
      </c>
      <c r="AO660" s="34">
        <v>0.99763415380535614</v>
      </c>
      <c r="AP660" s="34">
        <v>0.99757197033891631</v>
      </c>
      <c r="AQ660" s="34">
        <v>0.99750979074842983</v>
      </c>
      <c r="AR660" s="34">
        <v>0.99744761503365498</v>
      </c>
      <c r="AS660" s="34">
        <v>0.99738544319435074</v>
      </c>
      <c r="AT660" s="34">
        <v>0.99732327523027486</v>
      </c>
      <c r="AU660" s="34">
        <v>0.99726111114118621</v>
      </c>
      <c r="AV660" s="34">
        <v>0.9971989509268433</v>
      </c>
      <c r="AW660" s="34">
        <v>0.99713679458700422</v>
      </c>
      <c r="AX660" s="34">
        <v>0.99707464212142793</v>
      </c>
      <c r="AY660" s="34">
        <v>0.99701249352987276</v>
      </c>
      <c r="AZ660" s="34">
        <v>0.99695034881209699</v>
      </c>
      <c r="BA660" s="34">
        <v>0.99688820796785971</v>
      </c>
      <c r="BB660" s="34">
        <v>0.99682607099691889</v>
      </c>
      <c r="BC660" s="34">
        <v>0.9967639378990335</v>
      </c>
      <c r="BD660" s="34">
        <v>0.99670180867396196</v>
      </c>
      <c r="BE660" s="34">
        <v>0.99663968332146291</v>
      </c>
      <c r="BF660" s="34">
        <v>0.99657756184129487</v>
      </c>
      <c r="BG660" s="34">
        <v>0.99651544423321681</v>
      </c>
      <c r="BH660" s="34">
        <v>0.99645333049698681</v>
      </c>
      <c r="BI660" s="34">
        <v>0.99639122063236407</v>
      </c>
      <c r="BJ660" s="34">
        <v>0.99632911463910701</v>
      </c>
      <c r="BK660" s="34">
        <v>0.99626701251697447</v>
      </c>
      <c r="BL660" s="34">
        <v>0.99620491426572511</v>
      </c>
      <c r="BM660" s="34">
        <v>0.99614281988511755</v>
      </c>
      <c r="BN660" s="34">
        <v>0.99608072937491055</v>
      </c>
      <c r="BO660" s="34">
        <v>0.99601864273486307</v>
      </c>
      <c r="BP660" s="34">
        <v>0.99595655996473353</v>
      </c>
      <c r="BQ660" s="34">
        <v>0.99589448106428102</v>
      </c>
      <c r="BR660" s="34">
        <v>0.99583240603326406</v>
      </c>
      <c r="BS660" s="34">
        <v>0.99577033487144184</v>
      </c>
      <c r="BT660" s="34">
        <v>0.99570826757857278</v>
      </c>
      <c r="BU660" s="34">
        <v>0.99564620415441618</v>
      </c>
      <c r="BV660" s="34">
        <v>0.99558414459873046</v>
      </c>
      <c r="BW660" s="34">
        <v>0.99552208891127458</v>
      </c>
      <c r="BX660" s="34">
        <v>0.99546003709180764</v>
      </c>
      <c r="BY660" s="34">
        <v>0.99539798914008859</v>
      </c>
      <c r="BZ660" s="34">
        <v>0.99533594505587586</v>
      </c>
      <c r="CA660" s="34">
        <v>0.99527390483892897</v>
      </c>
      <c r="CB660" s="34">
        <v>0.99521186848900656</v>
      </c>
      <c r="CC660" s="34">
        <v>0.99514983600586759</v>
      </c>
      <c r="CD660" s="34">
        <v>0.99508780738927105</v>
      </c>
      <c r="CE660" s="34">
        <v>0.99502578263897612</v>
      </c>
      <c r="CF660" s="34">
        <v>0.99496376175474166</v>
      </c>
      <c r="CG660" s="34">
        <v>0.99490174473632664</v>
      </c>
      <c r="CH660" s="34">
        <v>0.99483973158349004</v>
      </c>
      <c r="CI660" s="34">
        <v>0.99477772229599115</v>
      </c>
      <c r="CJ660" s="34">
        <v>0.99471571687358906</v>
      </c>
      <c r="CK660" s="34">
        <v>0.99465371531604274</v>
      </c>
      <c r="CL660" s="34">
        <v>0.99459171762311116</v>
      </c>
      <c r="CM660" s="34">
        <v>0.9945297237945534</v>
      </c>
      <c r="CN660" s="34">
        <v>0.99446773383012899</v>
      </c>
      <c r="CO660" s="34">
        <v>0.99440574772959678</v>
      </c>
      <c r="CP660" s="34">
        <v>0.99434376549271597</v>
      </c>
      <c r="CQ660" s="34">
        <v>0.99428178711924564</v>
      </c>
      <c r="CR660" s="34">
        <v>0.99418882289425126</v>
      </c>
      <c r="CS660" s="34">
        <v>0.99409586736130684</v>
      </c>
      <c r="CT660" s="34">
        <v>0.99400292051959993</v>
      </c>
      <c r="CU660" s="34">
        <v>0.99390998236831796</v>
      </c>
      <c r="CV660" s="34">
        <v>0.99381705290664812</v>
      </c>
      <c r="CW660" s="34">
        <v>0.99372413213377797</v>
      </c>
      <c r="CX660" s="34">
        <v>0.99363122004889526</v>
      </c>
      <c r="CY660" s="34">
        <v>0.99353831665118764</v>
      </c>
      <c r="CZ660" s="34">
        <v>0.99344542193984309</v>
      </c>
      <c r="DA660" s="34">
        <v>0.99335253591404893</v>
      </c>
      <c r="DB660" s="34">
        <v>0.99325965857299336</v>
      </c>
    </row>
    <row r="661" spans="1:106" x14ac:dyDescent="0.2">
      <c r="A661" s="13">
        <f t="shared" ca="1" si="10"/>
        <v>45195</v>
      </c>
      <c r="B661" s="34">
        <v>1.0000623348172251</v>
      </c>
      <c r="C661" s="34">
        <v>1</v>
      </c>
      <c r="D661" s="34">
        <v>0.99993766906816206</v>
      </c>
      <c r="E661" s="34">
        <v>0.99987534202146944</v>
      </c>
      <c r="F661" s="34">
        <v>0.99981301885967966</v>
      </c>
      <c r="G661" s="34">
        <v>0.99975069958255058</v>
      </c>
      <c r="H661" s="34">
        <v>0.99968838418983996</v>
      </c>
      <c r="I661" s="34">
        <v>0.9996260726813061</v>
      </c>
      <c r="J661" s="34">
        <v>0.99956376505670663</v>
      </c>
      <c r="K661" s="34">
        <v>0.99950146131579942</v>
      </c>
      <c r="L661" s="34">
        <v>0.99943916145834222</v>
      </c>
      <c r="M661" s="34">
        <v>0.99937686548409332</v>
      </c>
      <c r="N661" s="34">
        <v>0.99931457339281049</v>
      </c>
      <c r="O661" s="34">
        <v>0.9992522851842518</v>
      </c>
      <c r="P661" s="34">
        <v>0.99919000085817533</v>
      </c>
      <c r="Q661" s="34">
        <v>0.99912772041433895</v>
      </c>
      <c r="R661" s="34">
        <v>0.99906544385250051</v>
      </c>
      <c r="S661" s="34">
        <v>0.99900317117241821</v>
      </c>
      <c r="T661" s="34">
        <v>0.99894090237385014</v>
      </c>
      <c r="U661" s="34">
        <v>0.99887863745655447</v>
      </c>
      <c r="V661" s="34">
        <v>0.99881637642028875</v>
      </c>
      <c r="W661" s="34">
        <v>0.99875411926481172</v>
      </c>
      <c r="X661" s="34">
        <v>0.99869186598988102</v>
      </c>
      <c r="Y661" s="34">
        <v>0.99862961659525507</v>
      </c>
      <c r="Z661" s="34">
        <v>0.99856737108069182</v>
      </c>
      <c r="AA661" s="34">
        <v>0.99850512944594971</v>
      </c>
      <c r="AB661" s="34">
        <v>0.99844289169078648</v>
      </c>
      <c r="AC661" s="34">
        <v>0.99838065781496055</v>
      </c>
      <c r="AD661" s="34">
        <v>0.9983184278182301</v>
      </c>
      <c r="AE661" s="34">
        <v>0.99825620170035334</v>
      </c>
      <c r="AF661" s="34">
        <v>0.99819397946108868</v>
      </c>
      <c r="AG661" s="34">
        <v>0.99813176110019375</v>
      </c>
      <c r="AH661" s="34">
        <v>0.99806954661742753</v>
      </c>
      <c r="AI661" s="34">
        <v>0.99800733601254787</v>
      </c>
      <c r="AJ661" s="34">
        <v>0.99794512928531343</v>
      </c>
      <c r="AK661" s="34">
        <v>0.99788292643548193</v>
      </c>
      <c r="AL661" s="34">
        <v>0.99782072746281236</v>
      </c>
      <c r="AM661" s="34">
        <v>0.99775853236706247</v>
      </c>
      <c r="AN661" s="34">
        <v>0.99769634114799088</v>
      </c>
      <c r="AO661" s="34">
        <v>0.99763415380535614</v>
      </c>
      <c r="AP661" s="34">
        <v>0.99757197033891631</v>
      </c>
      <c r="AQ661" s="34">
        <v>0.99750979074842983</v>
      </c>
      <c r="AR661" s="34">
        <v>0.99744761503365498</v>
      </c>
      <c r="AS661" s="34">
        <v>0.99738544319435074</v>
      </c>
      <c r="AT661" s="34">
        <v>0.99732327523027486</v>
      </c>
      <c r="AU661" s="34">
        <v>0.99726111114118621</v>
      </c>
      <c r="AV661" s="34">
        <v>0.9971989509268433</v>
      </c>
      <c r="AW661" s="34">
        <v>0.99713679458700422</v>
      </c>
      <c r="AX661" s="34">
        <v>0.99707464212142793</v>
      </c>
      <c r="AY661" s="34">
        <v>0.99701249352987276</v>
      </c>
      <c r="AZ661" s="34">
        <v>0.99695034881209699</v>
      </c>
      <c r="BA661" s="34">
        <v>0.99688820796785971</v>
      </c>
      <c r="BB661" s="34">
        <v>0.99682607099691889</v>
      </c>
      <c r="BC661" s="34">
        <v>0.9967639378990335</v>
      </c>
      <c r="BD661" s="34">
        <v>0.99670180867396196</v>
      </c>
      <c r="BE661" s="34">
        <v>0.99663968332146291</v>
      </c>
      <c r="BF661" s="34">
        <v>0.99657756184129487</v>
      </c>
      <c r="BG661" s="34">
        <v>0.99651544423321681</v>
      </c>
      <c r="BH661" s="34">
        <v>0.99645333049698681</v>
      </c>
      <c r="BI661" s="34">
        <v>0.99639122063236407</v>
      </c>
      <c r="BJ661" s="34">
        <v>0.99632911463910701</v>
      </c>
      <c r="BK661" s="34">
        <v>0.99626701251697447</v>
      </c>
      <c r="BL661" s="34">
        <v>0.99620491426572511</v>
      </c>
      <c r="BM661" s="34">
        <v>0.99614281988511755</v>
      </c>
      <c r="BN661" s="34">
        <v>0.99608072937491055</v>
      </c>
      <c r="BO661" s="34">
        <v>0.99601864273486307</v>
      </c>
      <c r="BP661" s="34">
        <v>0.99595655996473353</v>
      </c>
      <c r="BQ661" s="34">
        <v>0.99589448106428102</v>
      </c>
      <c r="BR661" s="34">
        <v>0.99583240603326406</v>
      </c>
      <c r="BS661" s="34">
        <v>0.99577033487144184</v>
      </c>
      <c r="BT661" s="34">
        <v>0.99570826757857278</v>
      </c>
      <c r="BU661" s="34">
        <v>0.99564620415441618</v>
      </c>
      <c r="BV661" s="34">
        <v>0.99558414459873046</v>
      </c>
      <c r="BW661" s="34">
        <v>0.99552208891127458</v>
      </c>
      <c r="BX661" s="34">
        <v>0.99546003709180764</v>
      </c>
      <c r="BY661" s="34">
        <v>0.99539798914008859</v>
      </c>
      <c r="BZ661" s="34">
        <v>0.99533594505587586</v>
      </c>
      <c r="CA661" s="34">
        <v>0.99527390483892897</v>
      </c>
      <c r="CB661" s="34">
        <v>0.99521186848900656</v>
      </c>
      <c r="CC661" s="34">
        <v>0.99514983600586759</v>
      </c>
      <c r="CD661" s="34">
        <v>0.99508780738927105</v>
      </c>
      <c r="CE661" s="34">
        <v>0.99502578263897612</v>
      </c>
      <c r="CF661" s="34">
        <v>0.99496376175474166</v>
      </c>
      <c r="CG661" s="34">
        <v>0.99490174473632664</v>
      </c>
      <c r="CH661" s="34">
        <v>0.99483973158349004</v>
      </c>
      <c r="CI661" s="34">
        <v>0.99477772229599115</v>
      </c>
      <c r="CJ661" s="34">
        <v>0.99471571687358906</v>
      </c>
      <c r="CK661" s="34">
        <v>0.99465371531604274</v>
      </c>
      <c r="CL661" s="34">
        <v>0.99459171762311116</v>
      </c>
      <c r="CM661" s="34">
        <v>0.9945297237945534</v>
      </c>
      <c r="CN661" s="34">
        <v>0.99446773383012899</v>
      </c>
      <c r="CO661" s="34">
        <v>0.99440574772959678</v>
      </c>
      <c r="CP661" s="34">
        <v>0.99434376549271597</v>
      </c>
      <c r="CQ661" s="34">
        <v>0.99428178711924564</v>
      </c>
      <c r="CR661" s="34">
        <v>0.99418882289425126</v>
      </c>
      <c r="CS661" s="34">
        <v>0.99409586736130684</v>
      </c>
      <c r="CT661" s="34">
        <v>0.99400292051959993</v>
      </c>
      <c r="CU661" s="34">
        <v>0.99390998236831796</v>
      </c>
      <c r="CV661" s="34">
        <v>0.99381705290664812</v>
      </c>
      <c r="CW661" s="34">
        <v>0.99372413213377797</v>
      </c>
      <c r="CX661" s="34">
        <v>0.99363122004889526</v>
      </c>
      <c r="CY661" s="34">
        <v>0.99353831665118764</v>
      </c>
      <c r="CZ661" s="34">
        <v>0.99344542193984309</v>
      </c>
      <c r="DA661" s="34">
        <v>0.99335253591404893</v>
      </c>
      <c r="DB661" s="34">
        <v>0.99325965857299336</v>
      </c>
    </row>
    <row r="662" spans="1:106" x14ac:dyDescent="0.2">
      <c r="A662" s="13">
        <f t="shared" ca="1" si="10"/>
        <v>45196</v>
      </c>
      <c r="B662" s="34">
        <v>1.0000623348172251</v>
      </c>
      <c r="C662" s="34">
        <v>1</v>
      </c>
      <c r="D662" s="34">
        <v>0.99993766906816206</v>
      </c>
      <c r="E662" s="34">
        <v>0.99987534202146944</v>
      </c>
      <c r="F662" s="34">
        <v>0.99981301885967966</v>
      </c>
      <c r="G662" s="34">
        <v>0.99975069958255058</v>
      </c>
      <c r="H662" s="34">
        <v>0.99968838418983996</v>
      </c>
      <c r="I662" s="34">
        <v>0.9996260726813061</v>
      </c>
      <c r="J662" s="34">
        <v>0.99956376505670663</v>
      </c>
      <c r="K662" s="34">
        <v>0.99950146131579942</v>
      </c>
      <c r="L662" s="34">
        <v>0.99943916145834222</v>
      </c>
      <c r="M662" s="34">
        <v>0.99937686548409332</v>
      </c>
      <c r="N662" s="34">
        <v>0.99931457339281049</v>
      </c>
      <c r="O662" s="34">
        <v>0.9992522851842518</v>
      </c>
      <c r="P662" s="34">
        <v>0.99919000085817533</v>
      </c>
      <c r="Q662" s="34">
        <v>0.99912772041433895</v>
      </c>
      <c r="R662" s="34">
        <v>0.99906544385250051</v>
      </c>
      <c r="S662" s="34">
        <v>0.99900317117241821</v>
      </c>
      <c r="T662" s="34">
        <v>0.99894090237385014</v>
      </c>
      <c r="U662" s="34">
        <v>0.99887863745655447</v>
      </c>
      <c r="V662" s="34">
        <v>0.99881637642028875</v>
      </c>
      <c r="W662" s="34">
        <v>0.99875411926481172</v>
      </c>
      <c r="X662" s="34">
        <v>0.99869186598988102</v>
      </c>
      <c r="Y662" s="34">
        <v>0.99862961659525507</v>
      </c>
      <c r="Z662" s="34">
        <v>0.99856737108069182</v>
      </c>
      <c r="AA662" s="34">
        <v>0.99850512944594971</v>
      </c>
      <c r="AB662" s="34">
        <v>0.99844289169078648</v>
      </c>
      <c r="AC662" s="34">
        <v>0.99838065781496055</v>
      </c>
      <c r="AD662" s="34">
        <v>0.9983184278182301</v>
      </c>
      <c r="AE662" s="34">
        <v>0.99825620170035334</v>
      </c>
      <c r="AF662" s="34">
        <v>0.99819397946108868</v>
      </c>
      <c r="AG662" s="34">
        <v>0.99813176110019375</v>
      </c>
      <c r="AH662" s="34">
        <v>0.99806954661742753</v>
      </c>
      <c r="AI662" s="34">
        <v>0.99800733601254787</v>
      </c>
      <c r="AJ662" s="34">
        <v>0.99794512928531343</v>
      </c>
      <c r="AK662" s="34">
        <v>0.99788292643548193</v>
      </c>
      <c r="AL662" s="34">
        <v>0.99782072746281236</v>
      </c>
      <c r="AM662" s="34">
        <v>0.99775853236706247</v>
      </c>
      <c r="AN662" s="34">
        <v>0.99769634114799088</v>
      </c>
      <c r="AO662" s="34">
        <v>0.99763415380535614</v>
      </c>
      <c r="AP662" s="34">
        <v>0.99757197033891631</v>
      </c>
      <c r="AQ662" s="34">
        <v>0.99750979074842983</v>
      </c>
      <c r="AR662" s="34">
        <v>0.99744761503365498</v>
      </c>
      <c r="AS662" s="34">
        <v>0.99738544319435074</v>
      </c>
      <c r="AT662" s="34">
        <v>0.99732327523027486</v>
      </c>
      <c r="AU662" s="34">
        <v>0.99726111114118621</v>
      </c>
      <c r="AV662" s="34">
        <v>0.9971989509268433</v>
      </c>
      <c r="AW662" s="34">
        <v>0.99713679458700422</v>
      </c>
      <c r="AX662" s="34">
        <v>0.99707464212142793</v>
      </c>
      <c r="AY662" s="34">
        <v>0.99701249352987276</v>
      </c>
      <c r="AZ662" s="34">
        <v>0.99695034881209699</v>
      </c>
      <c r="BA662" s="34">
        <v>0.99688820796785971</v>
      </c>
      <c r="BB662" s="34">
        <v>0.99682607099691889</v>
      </c>
      <c r="BC662" s="34">
        <v>0.9967639378990335</v>
      </c>
      <c r="BD662" s="34">
        <v>0.99670180867396196</v>
      </c>
      <c r="BE662" s="34">
        <v>0.99663968332146291</v>
      </c>
      <c r="BF662" s="34">
        <v>0.99657756184129487</v>
      </c>
      <c r="BG662" s="34">
        <v>0.99651544423321681</v>
      </c>
      <c r="BH662" s="34">
        <v>0.99645333049698681</v>
      </c>
      <c r="BI662" s="34">
        <v>0.99639122063236407</v>
      </c>
      <c r="BJ662" s="34">
        <v>0.99632911463910701</v>
      </c>
      <c r="BK662" s="34">
        <v>0.99626701251697447</v>
      </c>
      <c r="BL662" s="34">
        <v>0.99620491426572511</v>
      </c>
      <c r="BM662" s="34">
        <v>0.99614281988511755</v>
      </c>
      <c r="BN662" s="34">
        <v>0.99608072937491055</v>
      </c>
      <c r="BO662" s="34">
        <v>0.99601864273486307</v>
      </c>
      <c r="BP662" s="34">
        <v>0.99595655996473353</v>
      </c>
      <c r="BQ662" s="34">
        <v>0.99589448106428102</v>
      </c>
      <c r="BR662" s="34">
        <v>0.99583240603326406</v>
      </c>
      <c r="BS662" s="34">
        <v>0.99577033487144184</v>
      </c>
      <c r="BT662" s="34">
        <v>0.99570826757857278</v>
      </c>
      <c r="BU662" s="34">
        <v>0.99564620415441618</v>
      </c>
      <c r="BV662" s="34">
        <v>0.99558414459873046</v>
      </c>
      <c r="BW662" s="34">
        <v>0.99552208891127458</v>
      </c>
      <c r="BX662" s="34">
        <v>0.99546003709180764</v>
      </c>
      <c r="BY662" s="34">
        <v>0.99539798914008859</v>
      </c>
      <c r="BZ662" s="34">
        <v>0.99533594505587586</v>
      </c>
      <c r="CA662" s="34">
        <v>0.99527390483892897</v>
      </c>
      <c r="CB662" s="34">
        <v>0.99521186848900656</v>
      </c>
      <c r="CC662" s="34">
        <v>0.99514983600586759</v>
      </c>
      <c r="CD662" s="34">
        <v>0.99508780738927105</v>
      </c>
      <c r="CE662" s="34">
        <v>0.99502578263897612</v>
      </c>
      <c r="CF662" s="34">
        <v>0.99496376175474166</v>
      </c>
      <c r="CG662" s="34">
        <v>0.99490174473632664</v>
      </c>
      <c r="CH662" s="34">
        <v>0.99483973158349004</v>
      </c>
      <c r="CI662" s="34">
        <v>0.99477772229599115</v>
      </c>
      <c r="CJ662" s="34">
        <v>0.99471571687358906</v>
      </c>
      <c r="CK662" s="34">
        <v>0.99465371531604274</v>
      </c>
      <c r="CL662" s="34">
        <v>0.99459171762311116</v>
      </c>
      <c r="CM662" s="34">
        <v>0.9945297237945534</v>
      </c>
      <c r="CN662" s="34">
        <v>0.99446773383012899</v>
      </c>
      <c r="CO662" s="34">
        <v>0.99440574772959678</v>
      </c>
      <c r="CP662" s="34">
        <v>0.99434376549271597</v>
      </c>
      <c r="CQ662" s="34">
        <v>0.99428178711924564</v>
      </c>
      <c r="CR662" s="34">
        <v>0.99418882289425126</v>
      </c>
      <c r="CS662" s="34">
        <v>0.99409586736130684</v>
      </c>
      <c r="CT662" s="34">
        <v>0.99400292051959993</v>
      </c>
      <c r="CU662" s="34">
        <v>0.99390998236831796</v>
      </c>
      <c r="CV662" s="34">
        <v>0.99381705290664812</v>
      </c>
      <c r="CW662" s="34">
        <v>0.99372413213377797</v>
      </c>
      <c r="CX662" s="34">
        <v>0.99363122004889526</v>
      </c>
      <c r="CY662" s="34">
        <v>0.99353831665118764</v>
      </c>
      <c r="CZ662" s="34">
        <v>0.99344542193984309</v>
      </c>
      <c r="DA662" s="34">
        <v>0.99335253591404893</v>
      </c>
      <c r="DB662" s="34">
        <v>0.99325965857299336</v>
      </c>
    </row>
    <row r="663" spans="1:106" x14ac:dyDescent="0.2">
      <c r="A663" s="13">
        <f t="shared" ca="1" si="10"/>
        <v>45197</v>
      </c>
      <c r="B663" s="34">
        <v>1.0000623348172251</v>
      </c>
      <c r="C663" s="34">
        <v>1</v>
      </c>
      <c r="D663" s="34">
        <v>0.99993766906816206</v>
      </c>
      <c r="E663" s="34">
        <v>0.99987534202146944</v>
      </c>
      <c r="F663" s="34">
        <v>0.99981301885967966</v>
      </c>
      <c r="G663" s="34">
        <v>0.99975069958255058</v>
      </c>
      <c r="H663" s="34">
        <v>0.99968838418983996</v>
      </c>
      <c r="I663" s="34">
        <v>0.9996260726813061</v>
      </c>
      <c r="J663" s="34">
        <v>0.99956376505670663</v>
      </c>
      <c r="K663" s="34">
        <v>0.99950146131579942</v>
      </c>
      <c r="L663" s="34">
        <v>0.99943916145834222</v>
      </c>
      <c r="M663" s="34">
        <v>0.99937686548409332</v>
      </c>
      <c r="N663" s="34">
        <v>0.99931457339281049</v>
      </c>
      <c r="O663" s="34">
        <v>0.9992522851842518</v>
      </c>
      <c r="P663" s="34">
        <v>0.99919000085817533</v>
      </c>
      <c r="Q663" s="34">
        <v>0.99912772041433895</v>
      </c>
      <c r="R663" s="34">
        <v>0.99906544385250051</v>
      </c>
      <c r="S663" s="34">
        <v>0.99900317117241821</v>
      </c>
      <c r="T663" s="34">
        <v>0.99894090237385014</v>
      </c>
      <c r="U663" s="34">
        <v>0.99887863745655447</v>
      </c>
      <c r="V663" s="34">
        <v>0.99881637642028875</v>
      </c>
      <c r="W663" s="34">
        <v>0.99875411926481172</v>
      </c>
      <c r="X663" s="34">
        <v>0.99869186598988102</v>
      </c>
      <c r="Y663" s="34">
        <v>0.99862961659525507</v>
      </c>
      <c r="Z663" s="34">
        <v>0.99856737108069182</v>
      </c>
      <c r="AA663" s="34">
        <v>0.99850512944594971</v>
      </c>
      <c r="AB663" s="34">
        <v>0.99844289169078648</v>
      </c>
      <c r="AC663" s="34">
        <v>0.99838065781496055</v>
      </c>
      <c r="AD663" s="34">
        <v>0.9983184278182301</v>
      </c>
      <c r="AE663" s="34">
        <v>0.99825620170035334</v>
      </c>
      <c r="AF663" s="34">
        <v>0.99819397946108868</v>
      </c>
      <c r="AG663" s="34">
        <v>0.99813176110019375</v>
      </c>
      <c r="AH663" s="34">
        <v>0.99806954661742753</v>
      </c>
      <c r="AI663" s="34">
        <v>0.99800733601254787</v>
      </c>
      <c r="AJ663" s="34">
        <v>0.99794512928531343</v>
      </c>
      <c r="AK663" s="34">
        <v>0.99788292643548193</v>
      </c>
      <c r="AL663" s="34">
        <v>0.99782072746281236</v>
      </c>
      <c r="AM663" s="34">
        <v>0.99775853236706247</v>
      </c>
      <c r="AN663" s="34">
        <v>0.99769634114799088</v>
      </c>
      <c r="AO663" s="34">
        <v>0.99763415380535614</v>
      </c>
      <c r="AP663" s="34">
        <v>0.99757197033891631</v>
      </c>
      <c r="AQ663" s="34">
        <v>0.99750979074842983</v>
      </c>
      <c r="AR663" s="34">
        <v>0.99744761503365498</v>
      </c>
      <c r="AS663" s="34">
        <v>0.99738544319435074</v>
      </c>
      <c r="AT663" s="34">
        <v>0.99732327523027486</v>
      </c>
      <c r="AU663" s="34">
        <v>0.99726111114118621</v>
      </c>
      <c r="AV663" s="34">
        <v>0.9971989509268433</v>
      </c>
      <c r="AW663" s="34">
        <v>0.99713679458700422</v>
      </c>
      <c r="AX663" s="34">
        <v>0.99707464212142793</v>
      </c>
      <c r="AY663" s="34">
        <v>0.99701249352987276</v>
      </c>
      <c r="AZ663" s="34">
        <v>0.99695034881209699</v>
      </c>
      <c r="BA663" s="34">
        <v>0.99688820796785971</v>
      </c>
      <c r="BB663" s="34">
        <v>0.99682607099691889</v>
      </c>
      <c r="BC663" s="34">
        <v>0.9967639378990335</v>
      </c>
      <c r="BD663" s="34">
        <v>0.99670180867396196</v>
      </c>
      <c r="BE663" s="34">
        <v>0.99663968332146291</v>
      </c>
      <c r="BF663" s="34">
        <v>0.99657756184129487</v>
      </c>
      <c r="BG663" s="34">
        <v>0.99651544423321681</v>
      </c>
      <c r="BH663" s="34">
        <v>0.99645333049698681</v>
      </c>
      <c r="BI663" s="34">
        <v>0.99639122063236407</v>
      </c>
      <c r="BJ663" s="34">
        <v>0.99632911463910701</v>
      </c>
      <c r="BK663" s="34">
        <v>0.99626701251697447</v>
      </c>
      <c r="BL663" s="34">
        <v>0.99620491426572511</v>
      </c>
      <c r="BM663" s="34">
        <v>0.99614281988511755</v>
      </c>
      <c r="BN663" s="34">
        <v>0.99608072937491055</v>
      </c>
      <c r="BO663" s="34">
        <v>0.99601864273486307</v>
      </c>
      <c r="BP663" s="34">
        <v>0.99595655996473353</v>
      </c>
      <c r="BQ663" s="34">
        <v>0.99589448106428102</v>
      </c>
      <c r="BR663" s="34">
        <v>0.99583240603326406</v>
      </c>
      <c r="BS663" s="34">
        <v>0.99577033487144184</v>
      </c>
      <c r="BT663" s="34">
        <v>0.99570826757857278</v>
      </c>
      <c r="BU663" s="34">
        <v>0.99564620415441618</v>
      </c>
      <c r="BV663" s="34">
        <v>0.99558414459873046</v>
      </c>
      <c r="BW663" s="34">
        <v>0.99552208891127458</v>
      </c>
      <c r="BX663" s="34">
        <v>0.99546003709180764</v>
      </c>
      <c r="BY663" s="34">
        <v>0.99539798914008859</v>
      </c>
      <c r="BZ663" s="34">
        <v>0.99533594505587586</v>
      </c>
      <c r="CA663" s="34">
        <v>0.99527390483892897</v>
      </c>
      <c r="CB663" s="34">
        <v>0.99521186848900656</v>
      </c>
      <c r="CC663" s="34">
        <v>0.99514983600586759</v>
      </c>
      <c r="CD663" s="34">
        <v>0.99508780738927105</v>
      </c>
      <c r="CE663" s="34">
        <v>0.99502578263897612</v>
      </c>
      <c r="CF663" s="34">
        <v>0.99496376175474166</v>
      </c>
      <c r="CG663" s="34">
        <v>0.99490174473632664</v>
      </c>
      <c r="CH663" s="34">
        <v>0.99483973158349004</v>
      </c>
      <c r="CI663" s="34">
        <v>0.99477772229599115</v>
      </c>
      <c r="CJ663" s="34">
        <v>0.99471571687358906</v>
      </c>
      <c r="CK663" s="34">
        <v>0.99465371531604274</v>
      </c>
      <c r="CL663" s="34">
        <v>0.99459171762311116</v>
      </c>
      <c r="CM663" s="34">
        <v>0.9945297237945534</v>
      </c>
      <c r="CN663" s="34">
        <v>0.99446773383012899</v>
      </c>
      <c r="CO663" s="34">
        <v>0.99440574772959678</v>
      </c>
      <c r="CP663" s="34">
        <v>0.99434376549271597</v>
      </c>
      <c r="CQ663" s="34">
        <v>0.99428178711924564</v>
      </c>
      <c r="CR663" s="34">
        <v>0.99418882289425126</v>
      </c>
      <c r="CS663" s="34">
        <v>0.99409586736130684</v>
      </c>
      <c r="CT663" s="34">
        <v>0.99400292051959993</v>
      </c>
      <c r="CU663" s="34">
        <v>0.99390998236831796</v>
      </c>
      <c r="CV663" s="34">
        <v>0.99381705290664812</v>
      </c>
      <c r="CW663" s="34">
        <v>0.99372413213377797</v>
      </c>
      <c r="CX663" s="34">
        <v>0.99363122004889526</v>
      </c>
      <c r="CY663" s="34">
        <v>0.99353831665118764</v>
      </c>
      <c r="CZ663" s="34">
        <v>0.99344542193984309</v>
      </c>
      <c r="DA663" s="34">
        <v>0.99335253591404893</v>
      </c>
      <c r="DB663" s="34">
        <v>0.99325965857299336</v>
      </c>
    </row>
    <row r="664" spans="1:106" x14ac:dyDescent="0.2">
      <c r="A664" s="13">
        <f t="shared" ca="1" si="10"/>
        <v>45198</v>
      </c>
      <c r="B664" s="34">
        <v>1.0000623348172251</v>
      </c>
      <c r="C664" s="34">
        <v>1</v>
      </c>
      <c r="D664" s="34">
        <v>0.99993766906816206</v>
      </c>
      <c r="E664" s="34">
        <v>0.99987534202146944</v>
      </c>
      <c r="F664" s="34">
        <v>0.99981301885967966</v>
      </c>
      <c r="G664" s="34">
        <v>0.99975069958255058</v>
      </c>
      <c r="H664" s="34">
        <v>0.99968838418983996</v>
      </c>
      <c r="I664" s="34">
        <v>0.9996260726813061</v>
      </c>
      <c r="J664" s="34">
        <v>0.99956376505670663</v>
      </c>
      <c r="K664" s="34">
        <v>0.99950146131579942</v>
      </c>
      <c r="L664" s="34">
        <v>0.99943916145834222</v>
      </c>
      <c r="M664" s="34">
        <v>0.99937686548409332</v>
      </c>
      <c r="N664" s="34">
        <v>0.99931457339281049</v>
      </c>
      <c r="O664" s="34">
        <v>0.9992522851842518</v>
      </c>
      <c r="P664" s="34">
        <v>0.99919000085817533</v>
      </c>
      <c r="Q664" s="34">
        <v>0.99912772041433895</v>
      </c>
      <c r="R664" s="34">
        <v>0.99906544385250051</v>
      </c>
      <c r="S664" s="34">
        <v>0.99900317117241821</v>
      </c>
      <c r="T664" s="34">
        <v>0.99894090237385014</v>
      </c>
      <c r="U664" s="34">
        <v>0.99887863745655447</v>
      </c>
      <c r="V664" s="34">
        <v>0.99881637642028875</v>
      </c>
      <c r="W664" s="34">
        <v>0.99875411926481172</v>
      </c>
      <c r="X664" s="34">
        <v>0.99869186598988102</v>
      </c>
      <c r="Y664" s="34">
        <v>0.99862961659525507</v>
      </c>
      <c r="Z664" s="34">
        <v>0.99856737108069182</v>
      </c>
      <c r="AA664" s="34">
        <v>0.99850512944594971</v>
      </c>
      <c r="AB664" s="34">
        <v>0.99844289169078648</v>
      </c>
      <c r="AC664" s="34">
        <v>0.99838065781496055</v>
      </c>
      <c r="AD664" s="34">
        <v>0.9983184278182301</v>
      </c>
      <c r="AE664" s="34">
        <v>0.99825620170035334</v>
      </c>
      <c r="AF664" s="34">
        <v>0.99819397946108868</v>
      </c>
      <c r="AG664" s="34">
        <v>0.99813176110019375</v>
      </c>
      <c r="AH664" s="34">
        <v>0.99806954661742753</v>
      </c>
      <c r="AI664" s="34">
        <v>0.99800733601254787</v>
      </c>
      <c r="AJ664" s="34">
        <v>0.99794512928531343</v>
      </c>
      <c r="AK664" s="34">
        <v>0.99788292643548193</v>
      </c>
      <c r="AL664" s="34">
        <v>0.99782072746281236</v>
      </c>
      <c r="AM664" s="34">
        <v>0.99775853236706247</v>
      </c>
      <c r="AN664" s="34">
        <v>0.99769634114799088</v>
      </c>
      <c r="AO664" s="34">
        <v>0.99763415380535614</v>
      </c>
      <c r="AP664" s="34">
        <v>0.99757197033891631</v>
      </c>
      <c r="AQ664" s="34">
        <v>0.99750979074842983</v>
      </c>
      <c r="AR664" s="34">
        <v>0.99744761503365498</v>
      </c>
      <c r="AS664" s="34">
        <v>0.99738544319435074</v>
      </c>
      <c r="AT664" s="34">
        <v>0.99732327523027486</v>
      </c>
      <c r="AU664" s="34">
        <v>0.99726111114118621</v>
      </c>
      <c r="AV664" s="34">
        <v>0.9971989509268433</v>
      </c>
      <c r="AW664" s="34">
        <v>0.99713679458700422</v>
      </c>
      <c r="AX664" s="34">
        <v>0.99707464212142793</v>
      </c>
      <c r="AY664" s="34">
        <v>0.99701249352987276</v>
      </c>
      <c r="AZ664" s="34">
        <v>0.99695034881209699</v>
      </c>
      <c r="BA664" s="34">
        <v>0.99688820796785971</v>
      </c>
      <c r="BB664" s="34">
        <v>0.99682607099691889</v>
      </c>
      <c r="BC664" s="34">
        <v>0.9967639378990335</v>
      </c>
      <c r="BD664" s="34">
        <v>0.99670180867396196</v>
      </c>
      <c r="BE664" s="34">
        <v>0.99663968332146291</v>
      </c>
      <c r="BF664" s="34">
        <v>0.99657756184129487</v>
      </c>
      <c r="BG664" s="34">
        <v>0.99651544423321681</v>
      </c>
      <c r="BH664" s="34">
        <v>0.99645333049698681</v>
      </c>
      <c r="BI664" s="34">
        <v>0.99639122063236407</v>
      </c>
      <c r="BJ664" s="34">
        <v>0.99632911463910701</v>
      </c>
      <c r="BK664" s="34">
        <v>0.99626701251697447</v>
      </c>
      <c r="BL664" s="34">
        <v>0.99620491426572511</v>
      </c>
      <c r="BM664" s="34">
        <v>0.99614281988511755</v>
      </c>
      <c r="BN664" s="34">
        <v>0.99608072937491055</v>
      </c>
      <c r="BO664" s="34">
        <v>0.99601864273486307</v>
      </c>
      <c r="BP664" s="34">
        <v>0.99595655996473353</v>
      </c>
      <c r="BQ664" s="34">
        <v>0.99589448106428102</v>
      </c>
      <c r="BR664" s="34">
        <v>0.99583240603326406</v>
      </c>
      <c r="BS664" s="34">
        <v>0.99577033487144184</v>
      </c>
      <c r="BT664" s="34">
        <v>0.99570826757857278</v>
      </c>
      <c r="BU664" s="34">
        <v>0.99564620415441618</v>
      </c>
      <c r="BV664" s="34">
        <v>0.99558414459873046</v>
      </c>
      <c r="BW664" s="34">
        <v>0.99552208891127458</v>
      </c>
      <c r="BX664" s="34">
        <v>0.99546003709180764</v>
      </c>
      <c r="BY664" s="34">
        <v>0.99539798914008859</v>
      </c>
      <c r="BZ664" s="34">
        <v>0.99533594505587586</v>
      </c>
      <c r="CA664" s="34">
        <v>0.99527390483892897</v>
      </c>
      <c r="CB664" s="34">
        <v>0.99521186848900656</v>
      </c>
      <c r="CC664" s="34">
        <v>0.99514983600586759</v>
      </c>
      <c r="CD664" s="34">
        <v>0.99508780738927105</v>
      </c>
      <c r="CE664" s="34">
        <v>0.99502578263897612</v>
      </c>
      <c r="CF664" s="34">
        <v>0.99496376175474166</v>
      </c>
      <c r="CG664" s="34">
        <v>0.99490174473632664</v>
      </c>
      <c r="CH664" s="34">
        <v>0.99483973158349004</v>
      </c>
      <c r="CI664" s="34">
        <v>0.99477772229599115</v>
      </c>
      <c r="CJ664" s="34">
        <v>0.99471571687358906</v>
      </c>
      <c r="CK664" s="34">
        <v>0.99465371531604274</v>
      </c>
      <c r="CL664" s="34">
        <v>0.99459171762311116</v>
      </c>
      <c r="CM664" s="34">
        <v>0.9945297237945534</v>
      </c>
      <c r="CN664" s="34">
        <v>0.99446773383012899</v>
      </c>
      <c r="CO664" s="34">
        <v>0.99440574772959678</v>
      </c>
      <c r="CP664" s="34">
        <v>0.99434376549271597</v>
      </c>
      <c r="CQ664" s="34">
        <v>0.99428178711924564</v>
      </c>
      <c r="CR664" s="34">
        <v>0.99418882289425126</v>
      </c>
      <c r="CS664" s="34">
        <v>0.99409586736130684</v>
      </c>
      <c r="CT664" s="34">
        <v>0.99400292051959993</v>
      </c>
      <c r="CU664" s="34">
        <v>0.99390998236831796</v>
      </c>
      <c r="CV664" s="34">
        <v>0.99381705290664812</v>
      </c>
      <c r="CW664" s="34">
        <v>0.99372413213377797</v>
      </c>
      <c r="CX664" s="34">
        <v>0.99363122004889526</v>
      </c>
      <c r="CY664" s="34">
        <v>0.99353831665118764</v>
      </c>
      <c r="CZ664" s="34">
        <v>0.99344542193984309</v>
      </c>
      <c r="DA664" s="34">
        <v>0.99335253591404893</v>
      </c>
      <c r="DB664" s="34">
        <v>0.99325965857299336</v>
      </c>
    </row>
    <row r="665" spans="1:106" x14ac:dyDescent="0.2">
      <c r="A665" s="13">
        <f t="shared" ca="1" si="10"/>
        <v>45201</v>
      </c>
      <c r="B665" s="34">
        <v>1.0000623348172251</v>
      </c>
      <c r="C665" s="34">
        <v>1</v>
      </c>
      <c r="D665" s="34">
        <v>0.99993766906816206</v>
      </c>
      <c r="E665" s="34">
        <v>0.99987534202146944</v>
      </c>
      <c r="F665" s="34">
        <v>0.99981301885967966</v>
      </c>
      <c r="G665" s="34">
        <v>0.99975069958255058</v>
      </c>
      <c r="H665" s="34">
        <v>0.99968838418983996</v>
      </c>
      <c r="I665" s="34">
        <v>0.9996260726813061</v>
      </c>
      <c r="J665" s="34">
        <v>0.99956376505670663</v>
      </c>
      <c r="K665" s="34">
        <v>0.99950146131579942</v>
      </c>
      <c r="L665" s="34">
        <v>0.99943916145834222</v>
      </c>
      <c r="M665" s="34">
        <v>0.99937686548409332</v>
      </c>
      <c r="N665" s="34">
        <v>0.99931457339281049</v>
      </c>
      <c r="O665" s="34">
        <v>0.9992522851842518</v>
      </c>
      <c r="P665" s="34">
        <v>0.99919000085817533</v>
      </c>
      <c r="Q665" s="34">
        <v>0.99912772041433895</v>
      </c>
      <c r="R665" s="34">
        <v>0.99906544385250051</v>
      </c>
      <c r="S665" s="34">
        <v>0.99900317117241821</v>
      </c>
      <c r="T665" s="34">
        <v>0.99894090237385014</v>
      </c>
      <c r="U665" s="34">
        <v>0.99887863745655447</v>
      </c>
      <c r="V665" s="34">
        <v>0.99881637642028875</v>
      </c>
      <c r="W665" s="34">
        <v>0.99875411926481172</v>
      </c>
      <c r="X665" s="34">
        <v>0.99869186598988102</v>
      </c>
      <c r="Y665" s="34">
        <v>0.99862961659525507</v>
      </c>
      <c r="Z665" s="34">
        <v>0.99856737108069182</v>
      </c>
      <c r="AA665" s="34">
        <v>0.99850512944594971</v>
      </c>
      <c r="AB665" s="34">
        <v>0.99844289169078648</v>
      </c>
      <c r="AC665" s="34">
        <v>0.99838065781496055</v>
      </c>
      <c r="AD665" s="34">
        <v>0.9983184278182301</v>
      </c>
      <c r="AE665" s="34">
        <v>0.99825620170035334</v>
      </c>
      <c r="AF665" s="34">
        <v>0.99819397946108868</v>
      </c>
      <c r="AG665" s="34">
        <v>0.99813176110019375</v>
      </c>
      <c r="AH665" s="34">
        <v>0.99806954661742753</v>
      </c>
      <c r="AI665" s="34">
        <v>0.99800733601254787</v>
      </c>
      <c r="AJ665" s="34">
        <v>0.99794512928531343</v>
      </c>
      <c r="AK665" s="34">
        <v>0.99788292643548193</v>
      </c>
      <c r="AL665" s="34">
        <v>0.99782072746281236</v>
      </c>
      <c r="AM665" s="34">
        <v>0.99775853236706247</v>
      </c>
      <c r="AN665" s="34">
        <v>0.99769634114799088</v>
      </c>
      <c r="AO665" s="34">
        <v>0.99763415380535614</v>
      </c>
      <c r="AP665" s="34">
        <v>0.99757197033891631</v>
      </c>
      <c r="AQ665" s="34">
        <v>0.99750979074842983</v>
      </c>
      <c r="AR665" s="34">
        <v>0.99744761503365498</v>
      </c>
      <c r="AS665" s="34">
        <v>0.99738544319435074</v>
      </c>
      <c r="AT665" s="34">
        <v>0.99732327523027486</v>
      </c>
      <c r="AU665" s="34">
        <v>0.99726111114118621</v>
      </c>
      <c r="AV665" s="34">
        <v>0.9971989509268433</v>
      </c>
      <c r="AW665" s="34">
        <v>0.99713679458700422</v>
      </c>
      <c r="AX665" s="34">
        <v>0.99707464212142793</v>
      </c>
      <c r="AY665" s="34">
        <v>0.99701249352987276</v>
      </c>
      <c r="AZ665" s="34">
        <v>0.99695034881209699</v>
      </c>
      <c r="BA665" s="34">
        <v>0.99688820796785971</v>
      </c>
      <c r="BB665" s="34">
        <v>0.99682607099691889</v>
      </c>
      <c r="BC665" s="34">
        <v>0.9967639378990335</v>
      </c>
      <c r="BD665" s="34">
        <v>0.99670180867396196</v>
      </c>
      <c r="BE665" s="34">
        <v>0.99663968332146291</v>
      </c>
      <c r="BF665" s="34">
        <v>0.99657756184129487</v>
      </c>
      <c r="BG665" s="34">
        <v>0.99651544423321681</v>
      </c>
      <c r="BH665" s="34">
        <v>0.99645333049698681</v>
      </c>
      <c r="BI665" s="34">
        <v>0.99639122063236407</v>
      </c>
      <c r="BJ665" s="34">
        <v>0.99632911463910701</v>
      </c>
      <c r="BK665" s="34">
        <v>0.99626701251697447</v>
      </c>
      <c r="BL665" s="34">
        <v>0.99620491426572511</v>
      </c>
      <c r="BM665" s="34">
        <v>0.99614281988511755</v>
      </c>
      <c r="BN665" s="34">
        <v>0.99608072937491055</v>
      </c>
      <c r="BO665" s="34">
        <v>0.99601864273486307</v>
      </c>
      <c r="BP665" s="34">
        <v>0.99595655996473353</v>
      </c>
      <c r="BQ665" s="34">
        <v>0.99589448106428102</v>
      </c>
      <c r="BR665" s="34">
        <v>0.99583240603326406</v>
      </c>
      <c r="BS665" s="34">
        <v>0.99577033487144184</v>
      </c>
      <c r="BT665" s="34">
        <v>0.99570826757857278</v>
      </c>
      <c r="BU665" s="34">
        <v>0.99564620415441618</v>
      </c>
      <c r="BV665" s="34">
        <v>0.99558414459873046</v>
      </c>
      <c r="BW665" s="34">
        <v>0.99552208891127458</v>
      </c>
      <c r="BX665" s="34">
        <v>0.99546003709180764</v>
      </c>
      <c r="BY665" s="34">
        <v>0.99539798914008859</v>
      </c>
      <c r="BZ665" s="34">
        <v>0.99533594505587586</v>
      </c>
      <c r="CA665" s="34">
        <v>0.99527390483892897</v>
      </c>
      <c r="CB665" s="34">
        <v>0.99521186848900656</v>
      </c>
      <c r="CC665" s="34">
        <v>0.99514983600586759</v>
      </c>
      <c r="CD665" s="34">
        <v>0.99508780738927105</v>
      </c>
      <c r="CE665" s="34">
        <v>0.99502578263897612</v>
      </c>
      <c r="CF665" s="34">
        <v>0.99496376175474166</v>
      </c>
      <c r="CG665" s="34">
        <v>0.99490174473632664</v>
      </c>
      <c r="CH665" s="34">
        <v>0.99483973158349004</v>
      </c>
      <c r="CI665" s="34">
        <v>0.99477772229599115</v>
      </c>
      <c r="CJ665" s="34">
        <v>0.99471571687358906</v>
      </c>
      <c r="CK665" s="34">
        <v>0.99465371531604274</v>
      </c>
      <c r="CL665" s="34">
        <v>0.99459171762311116</v>
      </c>
      <c r="CM665" s="34">
        <v>0.9945297237945534</v>
      </c>
      <c r="CN665" s="34">
        <v>0.99446773383012899</v>
      </c>
      <c r="CO665" s="34">
        <v>0.99440574772959678</v>
      </c>
      <c r="CP665" s="34">
        <v>0.99434376549271597</v>
      </c>
      <c r="CQ665" s="34">
        <v>0.99428178711924564</v>
      </c>
      <c r="CR665" s="34">
        <v>0.99418882289425126</v>
      </c>
      <c r="CS665" s="34">
        <v>0.99409586736130684</v>
      </c>
      <c r="CT665" s="34">
        <v>0.99400292051959993</v>
      </c>
      <c r="CU665" s="34">
        <v>0.99390998236831796</v>
      </c>
      <c r="CV665" s="34">
        <v>0.99381705290664812</v>
      </c>
      <c r="CW665" s="34">
        <v>0.99372413213377797</v>
      </c>
      <c r="CX665" s="34">
        <v>0.99363122004889526</v>
      </c>
      <c r="CY665" s="34">
        <v>0.99353831665118764</v>
      </c>
      <c r="CZ665" s="34">
        <v>0.99344542193984309</v>
      </c>
      <c r="DA665" s="34">
        <v>0.99335253591404893</v>
      </c>
      <c r="DB665" s="34">
        <v>0.99325965857299336</v>
      </c>
    </row>
    <row r="666" spans="1:106" x14ac:dyDescent="0.2">
      <c r="A666" s="13">
        <f t="shared" ca="1" si="10"/>
        <v>45202</v>
      </c>
      <c r="B666" s="34">
        <v>1.0000623348172251</v>
      </c>
      <c r="C666" s="34">
        <v>1</v>
      </c>
      <c r="D666" s="34">
        <v>0.99993766906816206</v>
      </c>
      <c r="E666" s="34">
        <v>0.99987534202146944</v>
      </c>
      <c r="F666" s="34">
        <v>0.99981301885967966</v>
      </c>
      <c r="G666" s="34">
        <v>0.99975069958255058</v>
      </c>
      <c r="H666" s="34">
        <v>0.99968838418983996</v>
      </c>
      <c r="I666" s="34">
        <v>0.9996260726813061</v>
      </c>
      <c r="J666" s="34">
        <v>0.99956376505670663</v>
      </c>
      <c r="K666" s="34">
        <v>0.99950146131579942</v>
      </c>
      <c r="L666" s="34">
        <v>0.99943916145834222</v>
      </c>
      <c r="M666" s="34">
        <v>0.99937686548409332</v>
      </c>
      <c r="N666" s="34">
        <v>0.99931457339281049</v>
      </c>
      <c r="O666" s="34">
        <v>0.9992522851842518</v>
      </c>
      <c r="P666" s="34">
        <v>0.99919000085817533</v>
      </c>
      <c r="Q666" s="34">
        <v>0.99912772041433895</v>
      </c>
      <c r="R666" s="34">
        <v>0.99906544385250051</v>
      </c>
      <c r="S666" s="34">
        <v>0.99900317117241821</v>
      </c>
      <c r="T666" s="34">
        <v>0.99894090237385014</v>
      </c>
      <c r="U666" s="34">
        <v>0.99887863745655447</v>
      </c>
      <c r="V666" s="34">
        <v>0.99881637642028875</v>
      </c>
      <c r="W666" s="34">
        <v>0.99875411926481172</v>
      </c>
      <c r="X666" s="34">
        <v>0.99869186598988102</v>
      </c>
      <c r="Y666" s="34">
        <v>0.99862961659525507</v>
      </c>
      <c r="Z666" s="34">
        <v>0.99856737108069182</v>
      </c>
      <c r="AA666" s="34">
        <v>0.99850512944594971</v>
      </c>
      <c r="AB666" s="34">
        <v>0.99844289169078648</v>
      </c>
      <c r="AC666" s="34">
        <v>0.99838065781496055</v>
      </c>
      <c r="AD666" s="34">
        <v>0.9983184278182301</v>
      </c>
      <c r="AE666" s="34">
        <v>0.99825620170035334</v>
      </c>
      <c r="AF666" s="34">
        <v>0.99819397946108868</v>
      </c>
      <c r="AG666" s="34">
        <v>0.99813176110019375</v>
      </c>
      <c r="AH666" s="34">
        <v>0.99806954661742753</v>
      </c>
      <c r="AI666" s="34">
        <v>0.99800733601254787</v>
      </c>
      <c r="AJ666" s="34">
        <v>0.99794512928531343</v>
      </c>
      <c r="AK666" s="34">
        <v>0.99788292643548193</v>
      </c>
      <c r="AL666" s="34">
        <v>0.99782072746281236</v>
      </c>
      <c r="AM666" s="34">
        <v>0.99775853236706247</v>
      </c>
      <c r="AN666" s="34">
        <v>0.99769634114799088</v>
      </c>
      <c r="AO666" s="34">
        <v>0.99763415380535614</v>
      </c>
      <c r="AP666" s="34">
        <v>0.99757197033891631</v>
      </c>
      <c r="AQ666" s="34">
        <v>0.99750979074842983</v>
      </c>
      <c r="AR666" s="34">
        <v>0.99744761503365498</v>
      </c>
      <c r="AS666" s="34">
        <v>0.99738544319435074</v>
      </c>
      <c r="AT666" s="34">
        <v>0.99732327523027486</v>
      </c>
      <c r="AU666" s="34">
        <v>0.99726111114118621</v>
      </c>
      <c r="AV666" s="34">
        <v>0.9971989509268433</v>
      </c>
      <c r="AW666" s="34">
        <v>0.99713679458700422</v>
      </c>
      <c r="AX666" s="34">
        <v>0.99707464212142793</v>
      </c>
      <c r="AY666" s="34">
        <v>0.99701249352987276</v>
      </c>
      <c r="AZ666" s="34">
        <v>0.99695034881209699</v>
      </c>
      <c r="BA666" s="34">
        <v>0.99688820796785971</v>
      </c>
      <c r="BB666" s="34">
        <v>0.99682607099691889</v>
      </c>
      <c r="BC666" s="34">
        <v>0.9967639378990335</v>
      </c>
      <c r="BD666" s="34">
        <v>0.99670180867396196</v>
      </c>
      <c r="BE666" s="34">
        <v>0.99663968332146291</v>
      </c>
      <c r="BF666" s="34">
        <v>0.99657756184129487</v>
      </c>
      <c r="BG666" s="34">
        <v>0.99651544423321681</v>
      </c>
      <c r="BH666" s="34">
        <v>0.99645333049698681</v>
      </c>
      <c r="BI666" s="34">
        <v>0.99639122063236407</v>
      </c>
      <c r="BJ666" s="34">
        <v>0.99632911463910701</v>
      </c>
      <c r="BK666" s="34">
        <v>0.99626701251697447</v>
      </c>
      <c r="BL666" s="34">
        <v>0.99620491426572511</v>
      </c>
      <c r="BM666" s="34">
        <v>0.99614281988511755</v>
      </c>
      <c r="BN666" s="34">
        <v>0.99608072937491055</v>
      </c>
      <c r="BO666" s="34">
        <v>0.99601864273486307</v>
      </c>
      <c r="BP666" s="34">
        <v>0.99595655996473353</v>
      </c>
      <c r="BQ666" s="34">
        <v>0.99589448106428102</v>
      </c>
      <c r="BR666" s="34">
        <v>0.99583240603326406</v>
      </c>
      <c r="BS666" s="34">
        <v>0.99577033487144184</v>
      </c>
      <c r="BT666" s="34">
        <v>0.99570826757857278</v>
      </c>
      <c r="BU666" s="34">
        <v>0.99564620415441618</v>
      </c>
      <c r="BV666" s="34">
        <v>0.99558414459873046</v>
      </c>
      <c r="BW666" s="34">
        <v>0.99552208891127458</v>
      </c>
      <c r="BX666" s="34">
        <v>0.99546003709180764</v>
      </c>
      <c r="BY666" s="34">
        <v>0.99539798914008859</v>
      </c>
      <c r="BZ666" s="34">
        <v>0.99533594505587586</v>
      </c>
      <c r="CA666" s="34">
        <v>0.99527390483892897</v>
      </c>
      <c r="CB666" s="34">
        <v>0.99521186848900656</v>
      </c>
      <c r="CC666" s="34">
        <v>0.99514983600586759</v>
      </c>
      <c r="CD666" s="34">
        <v>0.99508780738927105</v>
      </c>
      <c r="CE666" s="34">
        <v>0.99502578263897612</v>
      </c>
      <c r="CF666" s="34">
        <v>0.99496376175474166</v>
      </c>
      <c r="CG666" s="34">
        <v>0.99490174473632664</v>
      </c>
      <c r="CH666" s="34">
        <v>0.99483973158349004</v>
      </c>
      <c r="CI666" s="34">
        <v>0.99477772229599115</v>
      </c>
      <c r="CJ666" s="34">
        <v>0.99471571687358906</v>
      </c>
      <c r="CK666" s="34">
        <v>0.99465371531604274</v>
      </c>
      <c r="CL666" s="34">
        <v>0.99459171762311116</v>
      </c>
      <c r="CM666" s="34">
        <v>0.9945297237945534</v>
      </c>
      <c r="CN666" s="34">
        <v>0.99446773383012899</v>
      </c>
      <c r="CO666" s="34">
        <v>0.99440574772959678</v>
      </c>
      <c r="CP666" s="34">
        <v>0.99434376549271597</v>
      </c>
      <c r="CQ666" s="34">
        <v>0.99428178711924564</v>
      </c>
      <c r="CR666" s="34">
        <v>0.99418882289425126</v>
      </c>
      <c r="CS666" s="34">
        <v>0.99409586736130684</v>
      </c>
      <c r="CT666" s="34">
        <v>0.99400292051959993</v>
      </c>
      <c r="CU666" s="34">
        <v>0.99390998236831796</v>
      </c>
      <c r="CV666" s="34">
        <v>0.99381705290664812</v>
      </c>
      <c r="CW666" s="34">
        <v>0.99372413213377797</v>
      </c>
      <c r="CX666" s="34">
        <v>0.99363122004889526</v>
      </c>
      <c r="CY666" s="34">
        <v>0.99353831665118764</v>
      </c>
      <c r="CZ666" s="34">
        <v>0.99344542193984309</v>
      </c>
      <c r="DA666" s="34">
        <v>0.99335253591404893</v>
      </c>
      <c r="DB666" s="34">
        <v>0.99325965857299336</v>
      </c>
    </row>
    <row r="667" spans="1:106" x14ac:dyDescent="0.2">
      <c r="A667" s="13">
        <f t="shared" ca="1" si="10"/>
        <v>45203</v>
      </c>
      <c r="B667" s="34">
        <v>1.0000623348172251</v>
      </c>
      <c r="C667" s="34">
        <v>1</v>
      </c>
      <c r="D667" s="34">
        <v>0.99993766906816206</v>
      </c>
      <c r="E667" s="34">
        <v>0.99987534202146944</v>
      </c>
      <c r="F667" s="34">
        <v>0.99981301885967966</v>
      </c>
      <c r="G667" s="34">
        <v>0.99975069958255058</v>
      </c>
      <c r="H667" s="34">
        <v>0.99968838418983996</v>
      </c>
      <c r="I667" s="34">
        <v>0.9996260726813061</v>
      </c>
      <c r="J667" s="34">
        <v>0.99956376505670663</v>
      </c>
      <c r="K667" s="34">
        <v>0.99950146131579942</v>
      </c>
      <c r="L667" s="34">
        <v>0.99943916145834222</v>
      </c>
      <c r="M667" s="34">
        <v>0.99937686548409332</v>
      </c>
      <c r="N667" s="34">
        <v>0.99931457339281049</v>
      </c>
      <c r="O667" s="34">
        <v>0.9992522851842518</v>
      </c>
      <c r="P667" s="34">
        <v>0.99919000085817533</v>
      </c>
      <c r="Q667" s="34">
        <v>0.99912772041433895</v>
      </c>
      <c r="R667" s="34">
        <v>0.99906544385250051</v>
      </c>
      <c r="S667" s="34">
        <v>0.99900317117241821</v>
      </c>
      <c r="T667" s="34">
        <v>0.99894090237385014</v>
      </c>
      <c r="U667" s="34">
        <v>0.99887863745655447</v>
      </c>
      <c r="V667" s="34">
        <v>0.99881637642028875</v>
      </c>
      <c r="W667" s="34">
        <v>0.99875411926481172</v>
      </c>
      <c r="X667" s="34">
        <v>0.99869186598988102</v>
      </c>
      <c r="Y667" s="34">
        <v>0.99862961659525507</v>
      </c>
      <c r="Z667" s="34">
        <v>0.99856737108069182</v>
      </c>
      <c r="AA667" s="34">
        <v>0.99850512944594971</v>
      </c>
      <c r="AB667" s="34">
        <v>0.99844289169078648</v>
      </c>
      <c r="AC667" s="34">
        <v>0.99838065781496055</v>
      </c>
      <c r="AD667" s="34">
        <v>0.9983184278182301</v>
      </c>
      <c r="AE667" s="34">
        <v>0.99825620170035334</v>
      </c>
      <c r="AF667" s="34">
        <v>0.99819397946108868</v>
      </c>
      <c r="AG667" s="34">
        <v>0.99813176110019375</v>
      </c>
      <c r="AH667" s="34">
        <v>0.99806954661742753</v>
      </c>
      <c r="AI667" s="34">
        <v>0.99800733601254787</v>
      </c>
      <c r="AJ667" s="34">
        <v>0.99794512928531343</v>
      </c>
      <c r="AK667" s="34">
        <v>0.99788292643548193</v>
      </c>
      <c r="AL667" s="34">
        <v>0.99782072746281236</v>
      </c>
      <c r="AM667" s="34">
        <v>0.99775853236706247</v>
      </c>
      <c r="AN667" s="34">
        <v>0.99769634114799088</v>
      </c>
      <c r="AO667" s="34">
        <v>0.99763415380535614</v>
      </c>
      <c r="AP667" s="34">
        <v>0.99757197033891631</v>
      </c>
      <c r="AQ667" s="34">
        <v>0.99750979074842983</v>
      </c>
      <c r="AR667" s="34">
        <v>0.99744761503365498</v>
      </c>
      <c r="AS667" s="34">
        <v>0.99738544319435074</v>
      </c>
      <c r="AT667" s="34">
        <v>0.99732327523027486</v>
      </c>
      <c r="AU667" s="34">
        <v>0.99726111114118621</v>
      </c>
      <c r="AV667" s="34">
        <v>0.9971989509268433</v>
      </c>
      <c r="AW667" s="34">
        <v>0.99713679458700422</v>
      </c>
      <c r="AX667" s="34">
        <v>0.99707464212142793</v>
      </c>
      <c r="AY667" s="34">
        <v>0.99701249352987276</v>
      </c>
      <c r="AZ667" s="34">
        <v>0.99695034881209699</v>
      </c>
      <c r="BA667" s="34">
        <v>0.99688820796785971</v>
      </c>
      <c r="BB667" s="34">
        <v>0.99682607099691889</v>
      </c>
      <c r="BC667" s="34">
        <v>0.9967639378990335</v>
      </c>
      <c r="BD667" s="34">
        <v>0.99670180867396196</v>
      </c>
      <c r="BE667" s="34">
        <v>0.99663968332146291</v>
      </c>
      <c r="BF667" s="34">
        <v>0.99657756184129487</v>
      </c>
      <c r="BG667" s="34">
        <v>0.99651544423321681</v>
      </c>
      <c r="BH667" s="34">
        <v>0.99645333049698681</v>
      </c>
      <c r="BI667" s="34">
        <v>0.99639122063236407</v>
      </c>
      <c r="BJ667" s="34">
        <v>0.99632911463910701</v>
      </c>
      <c r="BK667" s="34">
        <v>0.99626701251697447</v>
      </c>
      <c r="BL667" s="34">
        <v>0.99620491426572511</v>
      </c>
      <c r="BM667" s="34">
        <v>0.99614281988511755</v>
      </c>
      <c r="BN667" s="34">
        <v>0.99608072937491055</v>
      </c>
      <c r="BO667" s="34">
        <v>0.99601864273486307</v>
      </c>
      <c r="BP667" s="34">
        <v>0.99595655996473353</v>
      </c>
      <c r="BQ667" s="34">
        <v>0.99589448106428102</v>
      </c>
      <c r="BR667" s="34">
        <v>0.99583240603326406</v>
      </c>
      <c r="BS667" s="34">
        <v>0.99577033487144184</v>
      </c>
      <c r="BT667" s="34">
        <v>0.99570826757857278</v>
      </c>
      <c r="BU667" s="34">
        <v>0.99564620415441618</v>
      </c>
      <c r="BV667" s="34">
        <v>0.99558414459873046</v>
      </c>
      <c r="BW667" s="34">
        <v>0.99552208891127458</v>
      </c>
      <c r="BX667" s="34">
        <v>0.99546003709180764</v>
      </c>
      <c r="BY667" s="34">
        <v>0.99539798914008859</v>
      </c>
      <c r="BZ667" s="34">
        <v>0.99533594505587586</v>
      </c>
      <c r="CA667" s="34">
        <v>0.99527390483892897</v>
      </c>
      <c r="CB667" s="34">
        <v>0.99521186848900656</v>
      </c>
      <c r="CC667" s="34">
        <v>0.99514983600586759</v>
      </c>
      <c r="CD667" s="34">
        <v>0.99508780738927105</v>
      </c>
      <c r="CE667" s="34">
        <v>0.99502578263897612</v>
      </c>
      <c r="CF667" s="34">
        <v>0.99496376175474166</v>
      </c>
      <c r="CG667" s="34">
        <v>0.99490174473632664</v>
      </c>
      <c r="CH667" s="34">
        <v>0.99483973158349004</v>
      </c>
      <c r="CI667" s="34">
        <v>0.99477772229599115</v>
      </c>
      <c r="CJ667" s="34">
        <v>0.99471571687358906</v>
      </c>
      <c r="CK667" s="34">
        <v>0.99465371531604274</v>
      </c>
      <c r="CL667" s="34">
        <v>0.99459171762311116</v>
      </c>
      <c r="CM667" s="34">
        <v>0.9945297237945534</v>
      </c>
      <c r="CN667" s="34">
        <v>0.99446773383012899</v>
      </c>
      <c r="CO667" s="34">
        <v>0.99440574772959678</v>
      </c>
      <c r="CP667" s="34">
        <v>0.99434376549271597</v>
      </c>
      <c r="CQ667" s="34">
        <v>0.99428178711924564</v>
      </c>
      <c r="CR667" s="34">
        <v>0.99418882289425126</v>
      </c>
      <c r="CS667" s="34">
        <v>0.99409586736130684</v>
      </c>
      <c r="CT667" s="34">
        <v>0.99400292051959993</v>
      </c>
      <c r="CU667" s="34">
        <v>0.99390998236831796</v>
      </c>
      <c r="CV667" s="34">
        <v>0.99381705290664812</v>
      </c>
      <c r="CW667" s="34">
        <v>0.99372413213377797</v>
      </c>
      <c r="CX667" s="34">
        <v>0.99363122004889526</v>
      </c>
      <c r="CY667" s="34">
        <v>0.99353831665118764</v>
      </c>
      <c r="CZ667" s="34">
        <v>0.99344542193984309</v>
      </c>
      <c r="DA667" s="34">
        <v>0.99335253591404893</v>
      </c>
      <c r="DB667" s="34">
        <v>0.99325965857299336</v>
      </c>
    </row>
    <row r="668" spans="1:106" x14ac:dyDescent="0.2">
      <c r="A668" s="13">
        <f t="shared" ca="1" si="10"/>
        <v>45204</v>
      </c>
      <c r="B668" s="34">
        <v>1.0000623348172251</v>
      </c>
      <c r="C668" s="34">
        <v>1</v>
      </c>
      <c r="D668" s="34">
        <v>0.99993766906816206</v>
      </c>
      <c r="E668" s="34">
        <v>0.99987534202146944</v>
      </c>
      <c r="F668" s="34">
        <v>0.99981301885967966</v>
      </c>
      <c r="G668" s="34">
        <v>0.99975069958255058</v>
      </c>
      <c r="H668" s="34">
        <v>0.99968838418983996</v>
      </c>
      <c r="I668" s="34">
        <v>0.9996260726813061</v>
      </c>
      <c r="J668" s="34">
        <v>0.99956376505670663</v>
      </c>
      <c r="K668" s="34">
        <v>0.99950146131579942</v>
      </c>
      <c r="L668" s="34">
        <v>0.99943916145834222</v>
      </c>
      <c r="M668" s="34">
        <v>0.99937686548409332</v>
      </c>
      <c r="N668" s="34">
        <v>0.99931457339281049</v>
      </c>
      <c r="O668" s="34">
        <v>0.9992522851842518</v>
      </c>
      <c r="P668" s="34">
        <v>0.99919000085817533</v>
      </c>
      <c r="Q668" s="34">
        <v>0.99912772041433895</v>
      </c>
      <c r="R668" s="34">
        <v>0.99906544385250051</v>
      </c>
      <c r="S668" s="34">
        <v>0.99900317117241821</v>
      </c>
      <c r="T668" s="34">
        <v>0.99894090237385014</v>
      </c>
      <c r="U668" s="34">
        <v>0.99887863745655447</v>
      </c>
      <c r="V668" s="34">
        <v>0.99881637642028875</v>
      </c>
      <c r="W668" s="34">
        <v>0.99875411926481172</v>
      </c>
      <c r="X668" s="34">
        <v>0.99869186598988102</v>
      </c>
      <c r="Y668" s="34">
        <v>0.99862961659525507</v>
      </c>
      <c r="Z668" s="34">
        <v>0.99856737108069182</v>
      </c>
      <c r="AA668" s="34">
        <v>0.99850512944594971</v>
      </c>
      <c r="AB668" s="34">
        <v>0.99844289169078648</v>
      </c>
      <c r="AC668" s="34">
        <v>0.99838065781496055</v>
      </c>
      <c r="AD668" s="34">
        <v>0.9983184278182301</v>
      </c>
      <c r="AE668" s="34">
        <v>0.99825620170035334</v>
      </c>
      <c r="AF668" s="34">
        <v>0.99819397946108868</v>
      </c>
      <c r="AG668" s="34">
        <v>0.99813176110019375</v>
      </c>
      <c r="AH668" s="34">
        <v>0.99806954661742753</v>
      </c>
      <c r="AI668" s="34">
        <v>0.99800733601254787</v>
      </c>
      <c r="AJ668" s="34">
        <v>0.99794512928531343</v>
      </c>
      <c r="AK668" s="34">
        <v>0.99788292643548193</v>
      </c>
      <c r="AL668" s="34">
        <v>0.99782072746281236</v>
      </c>
      <c r="AM668" s="34">
        <v>0.99775853236706247</v>
      </c>
      <c r="AN668" s="34">
        <v>0.99769634114799088</v>
      </c>
      <c r="AO668" s="34">
        <v>0.99763415380535614</v>
      </c>
      <c r="AP668" s="34">
        <v>0.99757197033891631</v>
      </c>
      <c r="AQ668" s="34">
        <v>0.99750979074842983</v>
      </c>
      <c r="AR668" s="34">
        <v>0.99744761503365498</v>
      </c>
      <c r="AS668" s="34">
        <v>0.99738544319435074</v>
      </c>
      <c r="AT668" s="34">
        <v>0.99732327523027486</v>
      </c>
      <c r="AU668" s="34">
        <v>0.99726111114118621</v>
      </c>
      <c r="AV668" s="34">
        <v>0.9971989509268433</v>
      </c>
      <c r="AW668" s="34">
        <v>0.99713679458700422</v>
      </c>
      <c r="AX668" s="34">
        <v>0.99707464212142793</v>
      </c>
      <c r="AY668" s="34">
        <v>0.99701249352987276</v>
      </c>
      <c r="AZ668" s="34">
        <v>0.99695034881209699</v>
      </c>
      <c r="BA668" s="34">
        <v>0.99688820796785971</v>
      </c>
      <c r="BB668" s="34">
        <v>0.99682607099691889</v>
      </c>
      <c r="BC668" s="34">
        <v>0.9967639378990335</v>
      </c>
      <c r="BD668" s="34">
        <v>0.99670180867396196</v>
      </c>
      <c r="BE668" s="34">
        <v>0.99663968332146291</v>
      </c>
      <c r="BF668" s="34">
        <v>0.99657756184129487</v>
      </c>
      <c r="BG668" s="34">
        <v>0.99651544423321681</v>
      </c>
      <c r="BH668" s="34">
        <v>0.99645333049698681</v>
      </c>
      <c r="BI668" s="34">
        <v>0.99639122063236407</v>
      </c>
      <c r="BJ668" s="34">
        <v>0.99632911463910701</v>
      </c>
      <c r="BK668" s="34">
        <v>0.99626701251697447</v>
      </c>
      <c r="BL668" s="34">
        <v>0.99620491426572511</v>
      </c>
      <c r="BM668" s="34">
        <v>0.99614281988511755</v>
      </c>
      <c r="BN668" s="34">
        <v>0.99608072937491055</v>
      </c>
      <c r="BO668" s="34">
        <v>0.99601864273486307</v>
      </c>
      <c r="BP668" s="34">
        <v>0.99595655996473353</v>
      </c>
      <c r="BQ668" s="34">
        <v>0.99589448106428102</v>
      </c>
      <c r="BR668" s="34">
        <v>0.99583240603326406</v>
      </c>
      <c r="BS668" s="34">
        <v>0.99577033487144184</v>
      </c>
      <c r="BT668" s="34">
        <v>0.99570826757857278</v>
      </c>
      <c r="BU668" s="34">
        <v>0.99564620415441618</v>
      </c>
      <c r="BV668" s="34">
        <v>0.99558414459873046</v>
      </c>
      <c r="BW668" s="34">
        <v>0.99552208891127458</v>
      </c>
      <c r="BX668" s="34">
        <v>0.99546003709180764</v>
      </c>
      <c r="BY668" s="34">
        <v>0.99539798914008859</v>
      </c>
      <c r="BZ668" s="34">
        <v>0.99533594505587586</v>
      </c>
      <c r="CA668" s="34">
        <v>0.99527390483892897</v>
      </c>
      <c r="CB668" s="34">
        <v>0.99521186848900656</v>
      </c>
      <c r="CC668" s="34">
        <v>0.99514983600586759</v>
      </c>
      <c r="CD668" s="34">
        <v>0.99508780738927105</v>
      </c>
      <c r="CE668" s="34">
        <v>0.99502578263897612</v>
      </c>
      <c r="CF668" s="34">
        <v>0.99496376175474166</v>
      </c>
      <c r="CG668" s="34">
        <v>0.99490174473632664</v>
      </c>
      <c r="CH668" s="34">
        <v>0.99483973158349004</v>
      </c>
      <c r="CI668" s="34">
        <v>0.99477772229599115</v>
      </c>
      <c r="CJ668" s="34">
        <v>0.99471571687358906</v>
      </c>
      <c r="CK668" s="34">
        <v>0.99465371531604274</v>
      </c>
      <c r="CL668" s="34">
        <v>0.99459171762311116</v>
      </c>
      <c r="CM668" s="34">
        <v>0.9945297237945534</v>
      </c>
      <c r="CN668" s="34">
        <v>0.99446773383012899</v>
      </c>
      <c r="CO668" s="34">
        <v>0.99440574772959678</v>
      </c>
      <c r="CP668" s="34">
        <v>0.99434376549271597</v>
      </c>
      <c r="CQ668" s="34">
        <v>0.99428178711924564</v>
      </c>
      <c r="CR668" s="34">
        <v>0.99418882289425126</v>
      </c>
      <c r="CS668" s="34">
        <v>0.99409586736130684</v>
      </c>
      <c r="CT668" s="34">
        <v>0.99400292051959993</v>
      </c>
      <c r="CU668" s="34">
        <v>0.99390998236831796</v>
      </c>
      <c r="CV668" s="34">
        <v>0.99381705290664812</v>
      </c>
      <c r="CW668" s="34">
        <v>0.99372413213377797</v>
      </c>
      <c r="CX668" s="34">
        <v>0.99363122004889526</v>
      </c>
      <c r="CY668" s="34">
        <v>0.99353831665118764</v>
      </c>
      <c r="CZ668" s="34">
        <v>0.99344542193984309</v>
      </c>
      <c r="DA668" s="34">
        <v>0.99335253591404893</v>
      </c>
      <c r="DB668" s="34">
        <v>0.99325965857299336</v>
      </c>
    </row>
    <row r="669" spans="1:106" x14ac:dyDescent="0.2">
      <c r="A669" s="13">
        <f t="shared" ca="1" si="10"/>
        <v>45205</v>
      </c>
      <c r="B669" s="34">
        <v>1.0000623348172251</v>
      </c>
      <c r="C669" s="34">
        <v>1</v>
      </c>
      <c r="D669" s="34">
        <v>0.99993766906816206</v>
      </c>
      <c r="E669" s="34">
        <v>0.99987534202146944</v>
      </c>
      <c r="F669" s="34">
        <v>0.99981301885967966</v>
      </c>
      <c r="G669" s="34">
        <v>0.99975069958255058</v>
      </c>
      <c r="H669" s="34">
        <v>0.99968838418983996</v>
      </c>
      <c r="I669" s="34">
        <v>0.9996260726813061</v>
      </c>
      <c r="J669" s="34">
        <v>0.99956376505670663</v>
      </c>
      <c r="K669" s="34">
        <v>0.99950146131579942</v>
      </c>
      <c r="L669" s="34">
        <v>0.99943916145834222</v>
      </c>
      <c r="M669" s="34">
        <v>0.99937686548409332</v>
      </c>
      <c r="N669" s="34">
        <v>0.99931457339281049</v>
      </c>
      <c r="O669" s="34">
        <v>0.9992522851842518</v>
      </c>
      <c r="P669" s="34">
        <v>0.99919000085817533</v>
      </c>
      <c r="Q669" s="34">
        <v>0.99912772041433895</v>
      </c>
      <c r="R669" s="34">
        <v>0.99906544385250051</v>
      </c>
      <c r="S669" s="34">
        <v>0.99900317117241821</v>
      </c>
      <c r="T669" s="34">
        <v>0.99894090237385014</v>
      </c>
      <c r="U669" s="34">
        <v>0.99887863745655447</v>
      </c>
      <c r="V669" s="34">
        <v>0.99881637642028875</v>
      </c>
      <c r="W669" s="34">
        <v>0.99875411926481172</v>
      </c>
      <c r="X669" s="34">
        <v>0.99869186598988102</v>
      </c>
      <c r="Y669" s="34">
        <v>0.99862961659525507</v>
      </c>
      <c r="Z669" s="34">
        <v>0.99856737108069182</v>
      </c>
      <c r="AA669" s="34">
        <v>0.99850512944594971</v>
      </c>
      <c r="AB669" s="34">
        <v>0.99844289169078648</v>
      </c>
      <c r="AC669" s="34">
        <v>0.99838065781496055</v>
      </c>
      <c r="AD669" s="34">
        <v>0.9983184278182301</v>
      </c>
      <c r="AE669" s="34">
        <v>0.99825620170035334</v>
      </c>
      <c r="AF669" s="34">
        <v>0.99819397946108868</v>
      </c>
      <c r="AG669" s="34">
        <v>0.99813176110019375</v>
      </c>
      <c r="AH669" s="34">
        <v>0.99806954661742753</v>
      </c>
      <c r="AI669" s="34">
        <v>0.99800733601254787</v>
      </c>
      <c r="AJ669" s="34">
        <v>0.99794512928531343</v>
      </c>
      <c r="AK669" s="34">
        <v>0.99788292643548193</v>
      </c>
      <c r="AL669" s="34">
        <v>0.99782072746281236</v>
      </c>
      <c r="AM669" s="34">
        <v>0.99775853236706247</v>
      </c>
      <c r="AN669" s="34">
        <v>0.99769634114799088</v>
      </c>
      <c r="AO669" s="34">
        <v>0.99763415380535614</v>
      </c>
      <c r="AP669" s="34">
        <v>0.99757197033891631</v>
      </c>
      <c r="AQ669" s="34">
        <v>0.99750979074842983</v>
      </c>
      <c r="AR669" s="34">
        <v>0.99744761503365498</v>
      </c>
      <c r="AS669" s="34">
        <v>0.99738544319435074</v>
      </c>
      <c r="AT669" s="34">
        <v>0.99732327523027486</v>
      </c>
      <c r="AU669" s="34">
        <v>0.99726111114118621</v>
      </c>
      <c r="AV669" s="34">
        <v>0.9971989509268433</v>
      </c>
      <c r="AW669" s="34">
        <v>0.99713679458700422</v>
      </c>
      <c r="AX669" s="34">
        <v>0.99707464212142793</v>
      </c>
      <c r="AY669" s="34">
        <v>0.99701249352987276</v>
      </c>
      <c r="AZ669" s="34">
        <v>0.99695034881209699</v>
      </c>
      <c r="BA669" s="34">
        <v>0.99688820796785971</v>
      </c>
      <c r="BB669" s="34">
        <v>0.99682607099691889</v>
      </c>
      <c r="BC669" s="34">
        <v>0.9967639378990335</v>
      </c>
      <c r="BD669" s="34">
        <v>0.99670180867396196</v>
      </c>
      <c r="BE669" s="34">
        <v>0.99663968332146291</v>
      </c>
      <c r="BF669" s="34">
        <v>0.99657756184129487</v>
      </c>
      <c r="BG669" s="34">
        <v>0.99651544423321681</v>
      </c>
      <c r="BH669" s="34">
        <v>0.99645333049698681</v>
      </c>
      <c r="BI669" s="34">
        <v>0.99639122063236407</v>
      </c>
      <c r="BJ669" s="34">
        <v>0.99632911463910701</v>
      </c>
      <c r="BK669" s="34">
        <v>0.99626701251697447</v>
      </c>
      <c r="BL669" s="34">
        <v>0.99620491426572511</v>
      </c>
      <c r="BM669" s="34">
        <v>0.99614281988511755</v>
      </c>
      <c r="BN669" s="34">
        <v>0.99608072937491055</v>
      </c>
      <c r="BO669" s="34">
        <v>0.99601864273486307</v>
      </c>
      <c r="BP669" s="34">
        <v>0.99595655996473353</v>
      </c>
      <c r="BQ669" s="34">
        <v>0.99589448106428102</v>
      </c>
      <c r="BR669" s="34">
        <v>0.99583240603326406</v>
      </c>
      <c r="BS669" s="34">
        <v>0.99577033487144184</v>
      </c>
      <c r="BT669" s="34">
        <v>0.99570826757857278</v>
      </c>
      <c r="BU669" s="34">
        <v>0.99564620415441618</v>
      </c>
      <c r="BV669" s="34">
        <v>0.99558414459873046</v>
      </c>
      <c r="BW669" s="34">
        <v>0.99552208891127458</v>
      </c>
      <c r="BX669" s="34">
        <v>0.99546003709180764</v>
      </c>
      <c r="BY669" s="34">
        <v>0.99539798914008859</v>
      </c>
      <c r="BZ669" s="34">
        <v>0.99533594505587586</v>
      </c>
      <c r="CA669" s="34">
        <v>0.99527390483892897</v>
      </c>
      <c r="CB669" s="34">
        <v>0.99521186848900656</v>
      </c>
      <c r="CC669" s="34">
        <v>0.99514983600586759</v>
      </c>
      <c r="CD669" s="34">
        <v>0.99508780738927105</v>
      </c>
      <c r="CE669" s="34">
        <v>0.99502578263897612</v>
      </c>
      <c r="CF669" s="34">
        <v>0.99496376175474166</v>
      </c>
      <c r="CG669" s="34">
        <v>0.99490174473632664</v>
      </c>
      <c r="CH669" s="34">
        <v>0.99483973158349004</v>
      </c>
      <c r="CI669" s="34">
        <v>0.99477772229599115</v>
      </c>
      <c r="CJ669" s="34">
        <v>0.99471571687358906</v>
      </c>
      <c r="CK669" s="34">
        <v>0.99465371531604274</v>
      </c>
      <c r="CL669" s="34">
        <v>0.99459171762311116</v>
      </c>
      <c r="CM669" s="34">
        <v>0.9945297237945534</v>
      </c>
      <c r="CN669" s="34">
        <v>0.99446773383012899</v>
      </c>
      <c r="CO669" s="34">
        <v>0.99440574772959678</v>
      </c>
      <c r="CP669" s="34">
        <v>0.99434376549271597</v>
      </c>
      <c r="CQ669" s="34">
        <v>0.99428178711924564</v>
      </c>
      <c r="CR669" s="34">
        <v>0.99418882289425126</v>
      </c>
      <c r="CS669" s="34">
        <v>0.99409586736130684</v>
      </c>
      <c r="CT669" s="34">
        <v>0.99400292051959993</v>
      </c>
      <c r="CU669" s="34">
        <v>0.99390998236831796</v>
      </c>
      <c r="CV669" s="34">
        <v>0.99381705290664812</v>
      </c>
      <c r="CW669" s="34">
        <v>0.99372413213377797</v>
      </c>
      <c r="CX669" s="34">
        <v>0.99363122004889526</v>
      </c>
      <c r="CY669" s="34">
        <v>0.99353831665118764</v>
      </c>
      <c r="CZ669" s="34">
        <v>0.99344542193984309</v>
      </c>
      <c r="DA669" s="34">
        <v>0.99335253591404893</v>
      </c>
      <c r="DB669" s="34">
        <v>0.99325965857299336</v>
      </c>
    </row>
    <row r="670" spans="1:106" x14ac:dyDescent="0.2">
      <c r="A670" s="13">
        <f t="shared" ca="1" si="10"/>
        <v>45208</v>
      </c>
      <c r="B670" s="34">
        <v>1.0000623348172251</v>
      </c>
      <c r="C670" s="34">
        <v>1</v>
      </c>
      <c r="D670" s="34">
        <v>0.99993766906816206</v>
      </c>
      <c r="E670" s="34">
        <v>0.99987534202146944</v>
      </c>
      <c r="F670" s="34">
        <v>0.99981301885967966</v>
      </c>
      <c r="G670" s="34">
        <v>0.99975069958255058</v>
      </c>
      <c r="H670" s="34">
        <v>0.99968838418983996</v>
      </c>
      <c r="I670" s="34">
        <v>0.9996260726813061</v>
      </c>
      <c r="J670" s="34">
        <v>0.99956376505670663</v>
      </c>
      <c r="K670" s="34">
        <v>0.99950146131579942</v>
      </c>
      <c r="L670" s="34">
        <v>0.99943916145834222</v>
      </c>
      <c r="M670" s="34">
        <v>0.99937686548409332</v>
      </c>
      <c r="N670" s="34">
        <v>0.99931457339281049</v>
      </c>
      <c r="O670" s="34">
        <v>0.9992522851842518</v>
      </c>
      <c r="P670" s="34">
        <v>0.99919000085817533</v>
      </c>
      <c r="Q670" s="34">
        <v>0.99912772041433895</v>
      </c>
      <c r="R670" s="34">
        <v>0.99906544385250051</v>
      </c>
      <c r="S670" s="34">
        <v>0.99900317117241821</v>
      </c>
      <c r="T670" s="34">
        <v>0.99894090237385014</v>
      </c>
      <c r="U670" s="34">
        <v>0.99887863745655447</v>
      </c>
      <c r="V670" s="34">
        <v>0.99881637642028875</v>
      </c>
      <c r="W670" s="34">
        <v>0.99875411926481172</v>
      </c>
      <c r="X670" s="34">
        <v>0.99869186598988102</v>
      </c>
      <c r="Y670" s="34">
        <v>0.99862961659525507</v>
      </c>
      <c r="Z670" s="34">
        <v>0.99856737108069182</v>
      </c>
      <c r="AA670" s="34">
        <v>0.99850512944594971</v>
      </c>
      <c r="AB670" s="34">
        <v>0.99844289169078648</v>
      </c>
      <c r="AC670" s="34">
        <v>0.99838065781496055</v>
      </c>
      <c r="AD670" s="34">
        <v>0.9983184278182301</v>
      </c>
      <c r="AE670" s="34">
        <v>0.99825620170035334</v>
      </c>
      <c r="AF670" s="34">
        <v>0.99819397946108868</v>
      </c>
      <c r="AG670" s="34">
        <v>0.99813176110019375</v>
      </c>
      <c r="AH670" s="34">
        <v>0.99806954661742753</v>
      </c>
      <c r="AI670" s="34">
        <v>0.99800733601254787</v>
      </c>
      <c r="AJ670" s="34">
        <v>0.99794512928531343</v>
      </c>
      <c r="AK670" s="34">
        <v>0.99788292643548193</v>
      </c>
      <c r="AL670" s="34">
        <v>0.99782072746281236</v>
      </c>
      <c r="AM670" s="34">
        <v>0.99775853236706247</v>
      </c>
      <c r="AN670" s="34">
        <v>0.99769634114799088</v>
      </c>
      <c r="AO670" s="34">
        <v>0.99763415380535614</v>
      </c>
      <c r="AP670" s="34">
        <v>0.99757197033891631</v>
      </c>
      <c r="AQ670" s="34">
        <v>0.99750979074842983</v>
      </c>
      <c r="AR670" s="34">
        <v>0.99744761503365498</v>
      </c>
      <c r="AS670" s="34">
        <v>0.99738544319435074</v>
      </c>
      <c r="AT670" s="34">
        <v>0.99732327523027486</v>
      </c>
      <c r="AU670" s="34">
        <v>0.99726111114118621</v>
      </c>
      <c r="AV670" s="34">
        <v>0.9971989509268433</v>
      </c>
      <c r="AW670" s="34">
        <v>0.99713679458700422</v>
      </c>
      <c r="AX670" s="34">
        <v>0.99707464212142793</v>
      </c>
      <c r="AY670" s="34">
        <v>0.99701249352987276</v>
      </c>
      <c r="AZ670" s="34">
        <v>0.99695034881209699</v>
      </c>
      <c r="BA670" s="34">
        <v>0.99688820796785971</v>
      </c>
      <c r="BB670" s="34">
        <v>0.99682607099691889</v>
      </c>
      <c r="BC670" s="34">
        <v>0.9967639378990335</v>
      </c>
      <c r="BD670" s="34">
        <v>0.99670180867396196</v>
      </c>
      <c r="BE670" s="34">
        <v>0.99663968332146291</v>
      </c>
      <c r="BF670" s="34">
        <v>0.99657756184129487</v>
      </c>
      <c r="BG670" s="34">
        <v>0.99651544423321681</v>
      </c>
      <c r="BH670" s="34">
        <v>0.99645333049698681</v>
      </c>
      <c r="BI670" s="34">
        <v>0.99639122063236407</v>
      </c>
      <c r="BJ670" s="34">
        <v>0.99632911463910701</v>
      </c>
      <c r="BK670" s="34">
        <v>0.99626701251697447</v>
      </c>
      <c r="BL670" s="34">
        <v>0.99620491426572511</v>
      </c>
      <c r="BM670" s="34">
        <v>0.99614281988511755</v>
      </c>
      <c r="BN670" s="34">
        <v>0.99608072937491055</v>
      </c>
      <c r="BO670" s="34">
        <v>0.99601864273486307</v>
      </c>
      <c r="BP670" s="34">
        <v>0.99595655996473353</v>
      </c>
      <c r="BQ670" s="34">
        <v>0.99589448106428102</v>
      </c>
      <c r="BR670" s="34">
        <v>0.99583240603326406</v>
      </c>
      <c r="BS670" s="34">
        <v>0.99577033487144184</v>
      </c>
      <c r="BT670" s="34">
        <v>0.99570826757857278</v>
      </c>
      <c r="BU670" s="34">
        <v>0.99564620415441618</v>
      </c>
      <c r="BV670" s="34">
        <v>0.99558414459873046</v>
      </c>
      <c r="BW670" s="34">
        <v>0.99552208891127458</v>
      </c>
      <c r="BX670" s="34">
        <v>0.99546003709180764</v>
      </c>
      <c r="BY670" s="34">
        <v>0.99539798914008859</v>
      </c>
      <c r="BZ670" s="34">
        <v>0.99533594505587586</v>
      </c>
      <c r="CA670" s="34">
        <v>0.99527390483892897</v>
      </c>
      <c r="CB670" s="34">
        <v>0.99521186848900656</v>
      </c>
      <c r="CC670" s="34">
        <v>0.99514983600586759</v>
      </c>
      <c r="CD670" s="34">
        <v>0.99508780738927105</v>
      </c>
      <c r="CE670" s="34">
        <v>0.99502578263897612</v>
      </c>
      <c r="CF670" s="34">
        <v>0.99496376175474166</v>
      </c>
      <c r="CG670" s="34">
        <v>0.99490174473632664</v>
      </c>
      <c r="CH670" s="34">
        <v>0.99483973158349004</v>
      </c>
      <c r="CI670" s="34">
        <v>0.99477772229599115</v>
      </c>
      <c r="CJ670" s="34">
        <v>0.99471571687358906</v>
      </c>
      <c r="CK670" s="34">
        <v>0.99465371531604274</v>
      </c>
      <c r="CL670" s="34">
        <v>0.99459171762311116</v>
      </c>
      <c r="CM670" s="34">
        <v>0.9945297237945534</v>
      </c>
      <c r="CN670" s="34">
        <v>0.99446773383012899</v>
      </c>
      <c r="CO670" s="34">
        <v>0.99440574772959678</v>
      </c>
      <c r="CP670" s="34">
        <v>0.99434376549271597</v>
      </c>
      <c r="CQ670" s="34">
        <v>0.99428178711924564</v>
      </c>
      <c r="CR670" s="34">
        <v>0.99418882289425126</v>
      </c>
      <c r="CS670" s="34">
        <v>0.99409586736130684</v>
      </c>
      <c r="CT670" s="34">
        <v>0.99400292051959993</v>
      </c>
      <c r="CU670" s="34">
        <v>0.99390998236831796</v>
      </c>
      <c r="CV670" s="34">
        <v>0.99381705290664812</v>
      </c>
      <c r="CW670" s="34">
        <v>0.99372413213377797</v>
      </c>
      <c r="CX670" s="34">
        <v>0.99363122004889526</v>
      </c>
      <c r="CY670" s="34">
        <v>0.99353831665118764</v>
      </c>
      <c r="CZ670" s="34">
        <v>0.99344542193984309</v>
      </c>
      <c r="DA670" s="34">
        <v>0.99335253591404893</v>
      </c>
      <c r="DB670" s="34">
        <v>0.99325965857299336</v>
      </c>
    </row>
    <row r="671" spans="1:106" x14ac:dyDescent="0.2">
      <c r="A671" s="13">
        <f t="shared" ca="1" si="10"/>
        <v>45209</v>
      </c>
      <c r="B671" s="34">
        <v>1.0000623348172251</v>
      </c>
      <c r="C671" s="34">
        <v>1</v>
      </c>
      <c r="D671" s="34">
        <v>0.99993766906816206</v>
      </c>
      <c r="E671" s="34">
        <v>0.99987534202146944</v>
      </c>
      <c r="F671" s="34">
        <v>0.99981301885967966</v>
      </c>
      <c r="G671" s="34">
        <v>0.99975069958255058</v>
      </c>
      <c r="H671" s="34">
        <v>0.99968838418983996</v>
      </c>
      <c r="I671" s="34">
        <v>0.9996260726813061</v>
      </c>
      <c r="J671" s="34">
        <v>0.99956376505670663</v>
      </c>
      <c r="K671" s="34">
        <v>0.99950146131579942</v>
      </c>
      <c r="L671" s="34">
        <v>0.99943916145834222</v>
      </c>
      <c r="M671" s="34">
        <v>0.99937686548409332</v>
      </c>
      <c r="N671" s="34">
        <v>0.99931457339281049</v>
      </c>
      <c r="O671" s="34">
        <v>0.9992522851842518</v>
      </c>
      <c r="P671" s="34">
        <v>0.99919000085817533</v>
      </c>
      <c r="Q671" s="34">
        <v>0.99912772041433895</v>
      </c>
      <c r="R671" s="34">
        <v>0.99906544385250051</v>
      </c>
      <c r="S671" s="34">
        <v>0.99900317117241821</v>
      </c>
      <c r="T671" s="34">
        <v>0.99894090237385014</v>
      </c>
      <c r="U671" s="34">
        <v>0.99887863745655447</v>
      </c>
      <c r="V671" s="34">
        <v>0.99881637642028875</v>
      </c>
      <c r="W671" s="34">
        <v>0.99875411926481172</v>
      </c>
      <c r="X671" s="34">
        <v>0.99869186598988102</v>
      </c>
      <c r="Y671" s="34">
        <v>0.99862961659525507</v>
      </c>
      <c r="Z671" s="34">
        <v>0.99856737108069182</v>
      </c>
      <c r="AA671" s="34">
        <v>0.99850512944594971</v>
      </c>
      <c r="AB671" s="34">
        <v>0.99844289169078648</v>
      </c>
      <c r="AC671" s="34">
        <v>0.99838065781496055</v>
      </c>
      <c r="AD671" s="34">
        <v>0.9983184278182301</v>
      </c>
      <c r="AE671" s="34">
        <v>0.99825620170035334</v>
      </c>
      <c r="AF671" s="34">
        <v>0.99819397946108868</v>
      </c>
      <c r="AG671" s="34">
        <v>0.99813176110019375</v>
      </c>
      <c r="AH671" s="34">
        <v>0.99806954661742753</v>
      </c>
      <c r="AI671" s="34">
        <v>0.99800733601254787</v>
      </c>
      <c r="AJ671" s="34">
        <v>0.99794512928531343</v>
      </c>
      <c r="AK671" s="34">
        <v>0.99788292643548193</v>
      </c>
      <c r="AL671" s="34">
        <v>0.99782072746281236</v>
      </c>
      <c r="AM671" s="34">
        <v>0.99775853236706247</v>
      </c>
      <c r="AN671" s="34">
        <v>0.99769634114799088</v>
      </c>
      <c r="AO671" s="34">
        <v>0.99763415380535614</v>
      </c>
      <c r="AP671" s="34">
        <v>0.99757197033891631</v>
      </c>
      <c r="AQ671" s="34">
        <v>0.99750979074842983</v>
      </c>
      <c r="AR671" s="34">
        <v>0.99744761503365498</v>
      </c>
      <c r="AS671" s="34">
        <v>0.99738544319435074</v>
      </c>
      <c r="AT671" s="34">
        <v>0.99732327523027486</v>
      </c>
      <c r="AU671" s="34">
        <v>0.99726111114118621</v>
      </c>
      <c r="AV671" s="34">
        <v>0.9971989509268433</v>
      </c>
      <c r="AW671" s="34">
        <v>0.99713679458700422</v>
      </c>
      <c r="AX671" s="34">
        <v>0.99707464212142793</v>
      </c>
      <c r="AY671" s="34">
        <v>0.99701249352987276</v>
      </c>
      <c r="AZ671" s="34">
        <v>0.99695034881209699</v>
      </c>
      <c r="BA671" s="34">
        <v>0.99688820796785971</v>
      </c>
      <c r="BB671" s="34">
        <v>0.99682607099691889</v>
      </c>
      <c r="BC671" s="34">
        <v>0.9967639378990335</v>
      </c>
      <c r="BD671" s="34">
        <v>0.99670180867396196</v>
      </c>
      <c r="BE671" s="34">
        <v>0.99663968332146291</v>
      </c>
      <c r="BF671" s="34">
        <v>0.99657756184129487</v>
      </c>
      <c r="BG671" s="34">
        <v>0.99651544423321681</v>
      </c>
      <c r="BH671" s="34">
        <v>0.99645333049698681</v>
      </c>
      <c r="BI671" s="34">
        <v>0.99639122063236407</v>
      </c>
      <c r="BJ671" s="34">
        <v>0.99632911463910701</v>
      </c>
      <c r="BK671" s="34">
        <v>0.99626701251697447</v>
      </c>
      <c r="BL671" s="34">
        <v>0.99620491426572511</v>
      </c>
      <c r="BM671" s="34">
        <v>0.99614281988511755</v>
      </c>
      <c r="BN671" s="34">
        <v>0.99608072937491055</v>
      </c>
      <c r="BO671" s="34">
        <v>0.99601864273486307</v>
      </c>
      <c r="BP671" s="34">
        <v>0.99595655996473353</v>
      </c>
      <c r="BQ671" s="34">
        <v>0.99589448106428102</v>
      </c>
      <c r="BR671" s="34">
        <v>0.99583240603326406</v>
      </c>
      <c r="BS671" s="34">
        <v>0.99577033487144184</v>
      </c>
      <c r="BT671" s="34">
        <v>0.99570826757857278</v>
      </c>
      <c r="BU671" s="34">
        <v>0.99564620415441618</v>
      </c>
      <c r="BV671" s="34">
        <v>0.99558414459873046</v>
      </c>
      <c r="BW671" s="34">
        <v>0.99552208891127458</v>
      </c>
      <c r="BX671" s="34">
        <v>0.99546003709180764</v>
      </c>
      <c r="BY671" s="34">
        <v>0.99539798914008859</v>
      </c>
      <c r="BZ671" s="34">
        <v>0.99533594505587586</v>
      </c>
      <c r="CA671" s="34">
        <v>0.99527390483892897</v>
      </c>
      <c r="CB671" s="34">
        <v>0.99521186848900656</v>
      </c>
      <c r="CC671" s="34">
        <v>0.99514983600586759</v>
      </c>
      <c r="CD671" s="34">
        <v>0.99508780738927105</v>
      </c>
      <c r="CE671" s="34">
        <v>0.99502578263897612</v>
      </c>
      <c r="CF671" s="34">
        <v>0.99496376175474166</v>
      </c>
      <c r="CG671" s="34">
        <v>0.99490174473632664</v>
      </c>
      <c r="CH671" s="34">
        <v>0.99483973158349004</v>
      </c>
      <c r="CI671" s="34">
        <v>0.99477772229599115</v>
      </c>
      <c r="CJ671" s="34">
        <v>0.99471571687358906</v>
      </c>
      <c r="CK671" s="34">
        <v>0.99465371531604274</v>
      </c>
      <c r="CL671" s="34">
        <v>0.99459171762311116</v>
      </c>
      <c r="CM671" s="34">
        <v>0.9945297237945534</v>
      </c>
      <c r="CN671" s="34">
        <v>0.99446773383012899</v>
      </c>
      <c r="CO671" s="34">
        <v>0.99440574772959678</v>
      </c>
      <c r="CP671" s="34">
        <v>0.99434376549271597</v>
      </c>
      <c r="CQ671" s="34">
        <v>0.99428178711924564</v>
      </c>
      <c r="CR671" s="34">
        <v>0.99418882289425126</v>
      </c>
      <c r="CS671" s="34">
        <v>0.99409586736130684</v>
      </c>
      <c r="CT671" s="34">
        <v>0.99400292051959993</v>
      </c>
      <c r="CU671" s="34">
        <v>0.99390998236831796</v>
      </c>
      <c r="CV671" s="34">
        <v>0.99381705290664812</v>
      </c>
      <c r="CW671" s="34">
        <v>0.99372413213377797</v>
      </c>
      <c r="CX671" s="34">
        <v>0.99363122004889526</v>
      </c>
      <c r="CY671" s="34">
        <v>0.99353831665118764</v>
      </c>
      <c r="CZ671" s="34">
        <v>0.99344542193984309</v>
      </c>
      <c r="DA671" s="34">
        <v>0.99335253591404893</v>
      </c>
      <c r="DB671" s="34">
        <v>0.99325965857299336</v>
      </c>
    </row>
    <row r="672" spans="1:106" x14ac:dyDescent="0.2">
      <c r="A672" s="13">
        <f t="shared" ca="1" si="10"/>
        <v>45210</v>
      </c>
      <c r="B672" s="34">
        <v>1.0000623348172251</v>
      </c>
      <c r="C672" s="34">
        <v>1</v>
      </c>
      <c r="D672" s="34">
        <v>0.99993766906816206</v>
      </c>
      <c r="E672" s="34">
        <v>0.99987534202146944</v>
      </c>
      <c r="F672" s="34">
        <v>0.99981301885967966</v>
      </c>
      <c r="G672" s="34">
        <v>0.99975069958255058</v>
      </c>
      <c r="H672" s="34">
        <v>0.99968838418983996</v>
      </c>
      <c r="I672" s="34">
        <v>0.9996260726813061</v>
      </c>
      <c r="J672" s="34">
        <v>0.99956376505670663</v>
      </c>
      <c r="K672" s="34">
        <v>0.99950146131579942</v>
      </c>
      <c r="L672" s="34">
        <v>0.99943916145834222</v>
      </c>
      <c r="M672" s="34">
        <v>0.99937686548409332</v>
      </c>
      <c r="N672" s="34">
        <v>0.99931457339281049</v>
      </c>
      <c r="O672" s="34">
        <v>0.9992522851842518</v>
      </c>
      <c r="P672" s="34">
        <v>0.99919000085817533</v>
      </c>
      <c r="Q672" s="34">
        <v>0.99912772041433895</v>
      </c>
      <c r="R672" s="34">
        <v>0.99906544385250051</v>
      </c>
      <c r="S672" s="34">
        <v>0.99900317117241821</v>
      </c>
      <c r="T672" s="34">
        <v>0.99894090237385014</v>
      </c>
      <c r="U672" s="34">
        <v>0.99887863745655447</v>
      </c>
      <c r="V672" s="34">
        <v>0.99881637642028875</v>
      </c>
      <c r="W672" s="34">
        <v>0.99875411926481172</v>
      </c>
      <c r="X672" s="34">
        <v>0.99869186598988102</v>
      </c>
      <c r="Y672" s="34">
        <v>0.99862961659525507</v>
      </c>
      <c r="Z672" s="34">
        <v>0.99856737108069182</v>
      </c>
      <c r="AA672" s="34">
        <v>0.99850512944594971</v>
      </c>
      <c r="AB672" s="34">
        <v>0.99844289169078648</v>
      </c>
      <c r="AC672" s="34">
        <v>0.99838065781496055</v>
      </c>
      <c r="AD672" s="34">
        <v>0.9983184278182301</v>
      </c>
      <c r="AE672" s="34">
        <v>0.99825620170035334</v>
      </c>
      <c r="AF672" s="34">
        <v>0.99819397946108868</v>
      </c>
      <c r="AG672" s="34">
        <v>0.99813176110019375</v>
      </c>
      <c r="AH672" s="34">
        <v>0.99806954661742753</v>
      </c>
      <c r="AI672" s="34">
        <v>0.99800733601254787</v>
      </c>
      <c r="AJ672" s="34">
        <v>0.99794512928531343</v>
      </c>
      <c r="AK672" s="34">
        <v>0.99788292643548193</v>
      </c>
      <c r="AL672" s="34">
        <v>0.99782072746281236</v>
      </c>
      <c r="AM672" s="34">
        <v>0.99775853236706247</v>
      </c>
      <c r="AN672" s="34">
        <v>0.99769634114799088</v>
      </c>
      <c r="AO672" s="34">
        <v>0.99763415380535614</v>
      </c>
      <c r="AP672" s="34">
        <v>0.99757197033891631</v>
      </c>
      <c r="AQ672" s="34">
        <v>0.99750979074842983</v>
      </c>
      <c r="AR672" s="34">
        <v>0.99744761503365498</v>
      </c>
      <c r="AS672" s="34">
        <v>0.99738544319435074</v>
      </c>
      <c r="AT672" s="34">
        <v>0.99732327523027486</v>
      </c>
      <c r="AU672" s="34">
        <v>0.99726111114118621</v>
      </c>
      <c r="AV672" s="34">
        <v>0.9971989509268433</v>
      </c>
      <c r="AW672" s="34">
        <v>0.99713679458700422</v>
      </c>
      <c r="AX672" s="34">
        <v>0.99707464212142793</v>
      </c>
      <c r="AY672" s="34">
        <v>0.99701249352987276</v>
      </c>
      <c r="AZ672" s="34">
        <v>0.99695034881209699</v>
      </c>
      <c r="BA672" s="34">
        <v>0.99688820796785971</v>
      </c>
      <c r="BB672" s="34">
        <v>0.99682607099691889</v>
      </c>
      <c r="BC672" s="34">
        <v>0.9967639378990335</v>
      </c>
      <c r="BD672" s="34">
        <v>0.99670180867396196</v>
      </c>
      <c r="BE672" s="34">
        <v>0.99663968332146291</v>
      </c>
      <c r="BF672" s="34">
        <v>0.99657756184129487</v>
      </c>
      <c r="BG672" s="34">
        <v>0.99651544423321681</v>
      </c>
      <c r="BH672" s="34">
        <v>0.99645333049698681</v>
      </c>
      <c r="BI672" s="34">
        <v>0.99639122063236407</v>
      </c>
      <c r="BJ672" s="34">
        <v>0.99632911463910701</v>
      </c>
      <c r="BK672" s="34">
        <v>0.99626701251697447</v>
      </c>
      <c r="BL672" s="34">
        <v>0.99620491426572511</v>
      </c>
      <c r="BM672" s="34">
        <v>0.99614281988511755</v>
      </c>
      <c r="BN672" s="34">
        <v>0.99608072937491055</v>
      </c>
      <c r="BO672" s="34">
        <v>0.99601864273486307</v>
      </c>
      <c r="BP672" s="34">
        <v>0.99595655996473353</v>
      </c>
      <c r="BQ672" s="34">
        <v>0.99589448106428102</v>
      </c>
      <c r="BR672" s="34">
        <v>0.99583240603326406</v>
      </c>
      <c r="BS672" s="34">
        <v>0.99577033487144184</v>
      </c>
      <c r="BT672" s="34">
        <v>0.99570826757857278</v>
      </c>
      <c r="BU672" s="34">
        <v>0.99564620415441618</v>
      </c>
      <c r="BV672" s="34">
        <v>0.99558414459873046</v>
      </c>
      <c r="BW672" s="34">
        <v>0.99552208891127458</v>
      </c>
      <c r="BX672" s="34">
        <v>0.99546003709180764</v>
      </c>
      <c r="BY672" s="34">
        <v>0.99539798914008859</v>
      </c>
      <c r="BZ672" s="34">
        <v>0.99533594505587586</v>
      </c>
      <c r="CA672" s="34">
        <v>0.99527390483892897</v>
      </c>
      <c r="CB672" s="34">
        <v>0.99521186848900656</v>
      </c>
      <c r="CC672" s="34">
        <v>0.99514983600586759</v>
      </c>
      <c r="CD672" s="34">
        <v>0.99508780738927105</v>
      </c>
      <c r="CE672" s="34">
        <v>0.99502578263897612</v>
      </c>
      <c r="CF672" s="34">
        <v>0.99496376175474166</v>
      </c>
      <c r="CG672" s="34">
        <v>0.99490174473632664</v>
      </c>
      <c r="CH672" s="34">
        <v>0.99483973158349004</v>
      </c>
      <c r="CI672" s="34">
        <v>0.99477772229599115</v>
      </c>
      <c r="CJ672" s="34">
        <v>0.99471571687358906</v>
      </c>
      <c r="CK672" s="34">
        <v>0.99465371531604274</v>
      </c>
      <c r="CL672" s="34">
        <v>0.99459171762311116</v>
      </c>
      <c r="CM672" s="34">
        <v>0.9945297237945534</v>
      </c>
      <c r="CN672" s="34">
        <v>0.99446773383012899</v>
      </c>
      <c r="CO672" s="34">
        <v>0.99440574772959678</v>
      </c>
      <c r="CP672" s="34">
        <v>0.99434376549271597</v>
      </c>
      <c r="CQ672" s="34">
        <v>0.99428178711924564</v>
      </c>
      <c r="CR672" s="34">
        <v>0.99418882289425126</v>
      </c>
      <c r="CS672" s="34">
        <v>0.99409586736130684</v>
      </c>
      <c r="CT672" s="34">
        <v>0.99400292051959993</v>
      </c>
      <c r="CU672" s="34">
        <v>0.99390998236831796</v>
      </c>
      <c r="CV672" s="34">
        <v>0.99381705290664812</v>
      </c>
      <c r="CW672" s="34">
        <v>0.99372413213377797</v>
      </c>
      <c r="CX672" s="34">
        <v>0.99363122004889526</v>
      </c>
      <c r="CY672" s="34">
        <v>0.99353831665118764</v>
      </c>
      <c r="CZ672" s="34">
        <v>0.99344542193984309</v>
      </c>
      <c r="DA672" s="34">
        <v>0.99335253591404893</v>
      </c>
      <c r="DB672" s="34">
        <v>0.99325965857299336</v>
      </c>
    </row>
    <row r="673" spans="1:106" x14ac:dyDescent="0.2">
      <c r="A673" s="13">
        <f t="shared" ca="1" si="10"/>
        <v>45211</v>
      </c>
      <c r="B673" s="34">
        <v>1.0000623348172251</v>
      </c>
      <c r="C673" s="34">
        <v>1</v>
      </c>
      <c r="D673" s="34">
        <v>0.99993766906816206</v>
      </c>
      <c r="E673" s="34">
        <v>0.99987534202146944</v>
      </c>
      <c r="F673" s="34">
        <v>0.99981301885967966</v>
      </c>
      <c r="G673" s="34">
        <v>0.99975069958255058</v>
      </c>
      <c r="H673" s="34">
        <v>0.99968838418983996</v>
      </c>
      <c r="I673" s="34">
        <v>0.9996260726813061</v>
      </c>
      <c r="J673" s="34">
        <v>0.99956376505670663</v>
      </c>
      <c r="K673" s="34">
        <v>0.99950146131579942</v>
      </c>
      <c r="L673" s="34">
        <v>0.99943916145834222</v>
      </c>
      <c r="M673" s="34">
        <v>0.99937686548409332</v>
      </c>
      <c r="N673" s="34">
        <v>0.99931457339281049</v>
      </c>
      <c r="O673" s="34">
        <v>0.9992522851842518</v>
      </c>
      <c r="P673" s="34">
        <v>0.99919000085817533</v>
      </c>
      <c r="Q673" s="34">
        <v>0.99912772041433895</v>
      </c>
      <c r="R673" s="34">
        <v>0.99906544385250051</v>
      </c>
      <c r="S673" s="34">
        <v>0.99900317117241821</v>
      </c>
      <c r="T673" s="34">
        <v>0.99894090237385014</v>
      </c>
      <c r="U673" s="34">
        <v>0.99887863745655447</v>
      </c>
      <c r="V673" s="34">
        <v>0.99881637642028875</v>
      </c>
      <c r="W673" s="34">
        <v>0.99875411926481172</v>
      </c>
      <c r="X673" s="34">
        <v>0.99869186598988102</v>
      </c>
      <c r="Y673" s="34">
        <v>0.99862961659525507</v>
      </c>
      <c r="Z673" s="34">
        <v>0.99856737108069182</v>
      </c>
      <c r="AA673" s="34">
        <v>0.99850512944594971</v>
      </c>
      <c r="AB673" s="34">
        <v>0.99844289169078648</v>
      </c>
      <c r="AC673" s="34">
        <v>0.99838065781496055</v>
      </c>
      <c r="AD673" s="34">
        <v>0.9983184278182301</v>
      </c>
      <c r="AE673" s="34">
        <v>0.99825620170035334</v>
      </c>
      <c r="AF673" s="34">
        <v>0.99819397946108868</v>
      </c>
      <c r="AG673" s="34">
        <v>0.99813176110019375</v>
      </c>
      <c r="AH673" s="34">
        <v>0.99806954661742753</v>
      </c>
      <c r="AI673" s="34">
        <v>0.99800733601254787</v>
      </c>
      <c r="AJ673" s="34">
        <v>0.99794512928531343</v>
      </c>
      <c r="AK673" s="34">
        <v>0.99788292643548193</v>
      </c>
      <c r="AL673" s="34">
        <v>0.99782072746281236</v>
      </c>
      <c r="AM673" s="34">
        <v>0.99775853236706247</v>
      </c>
      <c r="AN673" s="34">
        <v>0.99769634114799088</v>
      </c>
      <c r="AO673" s="34">
        <v>0.99763415380535614</v>
      </c>
      <c r="AP673" s="34">
        <v>0.99757197033891631</v>
      </c>
      <c r="AQ673" s="34">
        <v>0.99750979074842983</v>
      </c>
      <c r="AR673" s="34">
        <v>0.99744761503365498</v>
      </c>
      <c r="AS673" s="34">
        <v>0.99738544319435074</v>
      </c>
      <c r="AT673" s="34">
        <v>0.99732327523027486</v>
      </c>
      <c r="AU673" s="34">
        <v>0.99726111114118621</v>
      </c>
      <c r="AV673" s="34">
        <v>0.9971989509268433</v>
      </c>
      <c r="AW673" s="34">
        <v>0.99713679458700422</v>
      </c>
      <c r="AX673" s="34">
        <v>0.99707464212142793</v>
      </c>
      <c r="AY673" s="34">
        <v>0.99701249352987276</v>
      </c>
      <c r="AZ673" s="34">
        <v>0.99695034881209699</v>
      </c>
      <c r="BA673" s="34">
        <v>0.99688820796785971</v>
      </c>
      <c r="BB673" s="34">
        <v>0.99682607099691889</v>
      </c>
      <c r="BC673" s="34">
        <v>0.9967639378990335</v>
      </c>
      <c r="BD673" s="34">
        <v>0.99670180867396196</v>
      </c>
      <c r="BE673" s="34">
        <v>0.99663968332146291</v>
      </c>
      <c r="BF673" s="34">
        <v>0.99657756184129487</v>
      </c>
      <c r="BG673" s="34">
        <v>0.99651544423321681</v>
      </c>
      <c r="BH673" s="34">
        <v>0.99645333049698681</v>
      </c>
      <c r="BI673" s="34">
        <v>0.99639122063236407</v>
      </c>
      <c r="BJ673" s="34">
        <v>0.99632911463910701</v>
      </c>
      <c r="BK673" s="34">
        <v>0.99626701251697447</v>
      </c>
      <c r="BL673" s="34">
        <v>0.99620491426572511</v>
      </c>
      <c r="BM673" s="34">
        <v>0.99614281988511755</v>
      </c>
      <c r="BN673" s="34">
        <v>0.99608072937491055</v>
      </c>
      <c r="BO673" s="34">
        <v>0.99601864273486307</v>
      </c>
      <c r="BP673" s="34">
        <v>0.99595655996473353</v>
      </c>
      <c r="BQ673" s="34">
        <v>0.99589448106428102</v>
      </c>
      <c r="BR673" s="34">
        <v>0.99583240603326406</v>
      </c>
      <c r="BS673" s="34">
        <v>0.99577033487144184</v>
      </c>
      <c r="BT673" s="34">
        <v>0.99570826757857278</v>
      </c>
      <c r="BU673" s="34">
        <v>0.99564620415441618</v>
      </c>
      <c r="BV673" s="34">
        <v>0.99558414459873046</v>
      </c>
      <c r="BW673" s="34">
        <v>0.99552208891127458</v>
      </c>
      <c r="BX673" s="34">
        <v>0.99546003709180764</v>
      </c>
      <c r="BY673" s="34">
        <v>0.99539798914008859</v>
      </c>
      <c r="BZ673" s="34">
        <v>0.99533594505587586</v>
      </c>
      <c r="CA673" s="34">
        <v>0.99527390483892897</v>
      </c>
      <c r="CB673" s="34">
        <v>0.99521186848900656</v>
      </c>
      <c r="CC673" s="34">
        <v>0.99514983600586759</v>
      </c>
      <c r="CD673" s="34">
        <v>0.99508780738927105</v>
      </c>
      <c r="CE673" s="34">
        <v>0.99502578263897612</v>
      </c>
      <c r="CF673" s="34">
        <v>0.99496376175474166</v>
      </c>
      <c r="CG673" s="34">
        <v>0.99490174473632664</v>
      </c>
      <c r="CH673" s="34">
        <v>0.99483973158349004</v>
      </c>
      <c r="CI673" s="34">
        <v>0.99477772229599115</v>
      </c>
      <c r="CJ673" s="34">
        <v>0.99471571687358906</v>
      </c>
      <c r="CK673" s="34">
        <v>0.99465371531604274</v>
      </c>
      <c r="CL673" s="34">
        <v>0.99459171762311116</v>
      </c>
      <c r="CM673" s="34">
        <v>0.9945297237945534</v>
      </c>
      <c r="CN673" s="34">
        <v>0.99446773383012899</v>
      </c>
      <c r="CO673" s="34">
        <v>0.99440574772959678</v>
      </c>
      <c r="CP673" s="34">
        <v>0.99434376549271597</v>
      </c>
      <c r="CQ673" s="34">
        <v>0.99428178711924564</v>
      </c>
      <c r="CR673" s="34">
        <v>0.99418882289425126</v>
      </c>
      <c r="CS673" s="34">
        <v>0.99409586736130684</v>
      </c>
      <c r="CT673" s="34">
        <v>0.99400292051959993</v>
      </c>
      <c r="CU673" s="34">
        <v>0.99390998236831796</v>
      </c>
      <c r="CV673" s="34">
        <v>0.99381705290664812</v>
      </c>
      <c r="CW673" s="34">
        <v>0.99372413213377797</v>
      </c>
      <c r="CX673" s="34">
        <v>0.99363122004889526</v>
      </c>
      <c r="CY673" s="34">
        <v>0.99353831665118764</v>
      </c>
      <c r="CZ673" s="34">
        <v>0.99344542193984309</v>
      </c>
      <c r="DA673" s="34">
        <v>0.99335253591404893</v>
      </c>
      <c r="DB673" s="34">
        <v>0.99325965857299336</v>
      </c>
    </row>
    <row r="674" spans="1:106" x14ac:dyDescent="0.2">
      <c r="A674" s="13">
        <f t="shared" ca="1" si="10"/>
        <v>45212</v>
      </c>
      <c r="B674" s="34">
        <v>1.0000623348172251</v>
      </c>
      <c r="C674" s="34">
        <v>1</v>
      </c>
      <c r="D674" s="34">
        <v>0.99993766906816206</v>
      </c>
      <c r="E674" s="34">
        <v>0.99987534202146944</v>
      </c>
      <c r="F674" s="34">
        <v>0.99981301885967966</v>
      </c>
      <c r="G674" s="34">
        <v>0.99975069958255058</v>
      </c>
      <c r="H674" s="34">
        <v>0.99968838418983996</v>
      </c>
      <c r="I674" s="34">
        <v>0.9996260726813061</v>
      </c>
      <c r="J674" s="34">
        <v>0.99956376505670663</v>
      </c>
      <c r="K674" s="34">
        <v>0.99950146131579942</v>
      </c>
      <c r="L674" s="34">
        <v>0.99943916145834222</v>
      </c>
      <c r="M674" s="34">
        <v>0.99937686548409332</v>
      </c>
      <c r="N674" s="34">
        <v>0.99931457339281049</v>
      </c>
      <c r="O674" s="34">
        <v>0.9992522851842518</v>
      </c>
      <c r="P674" s="34">
        <v>0.99919000085817533</v>
      </c>
      <c r="Q674" s="34">
        <v>0.99912772041433895</v>
      </c>
      <c r="R674" s="34">
        <v>0.99906544385250051</v>
      </c>
      <c r="S674" s="34">
        <v>0.99900317117241821</v>
      </c>
      <c r="T674" s="34">
        <v>0.99894090237385014</v>
      </c>
      <c r="U674" s="34">
        <v>0.99887863745655447</v>
      </c>
      <c r="V674" s="34">
        <v>0.99881637642028875</v>
      </c>
      <c r="W674" s="34">
        <v>0.99875411926481172</v>
      </c>
      <c r="X674" s="34">
        <v>0.99869186598988102</v>
      </c>
      <c r="Y674" s="34">
        <v>0.99862961659525507</v>
      </c>
      <c r="Z674" s="34">
        <v>0.99856737108069182</v>
      </c>
      <c r="AA674" s="34">
        <v>0.99850512944594971</v>
      </c>
      <c r="AB674" s="34">
        <v>0.99844289169078648</v>
      </c>
      <c r="AC674" s="34">
        <v>0.99838065781496055</v>
      </c>
      <c r="AD674" s="34">
        <v>0.9983184278182301</v>
      </c>
      <c r="AE674" s="34">
        <v>0.99825620170035334</v>
      </c>
      <c r="AF674" s="34">
        <v>0.99819397946108868</v>
      </c>
      <c r="AG674" s="34">
        <v>0.99813176110019375</v>
      </c>
      <c r="AH674" s="34">
        <v>0.99806954661742753</v>
      </c>
      <c r="AI674" s="34">
        <v>0.99800733601254787</v>
      </c>
      <c r="AJ674" s="34">
        <v>0.99794512928531343</v>
      </c>
      <c r="AK674" s="34">
        <v>0.99788292643548193</v>
      </c>
      <c r="AL674" s="34">
        <v>0.99782072746281236</v>
      </c>
      <c r="AM674" s="34">
        <v>0.99775853236706247</v>
      </c>
      <c r="AN674" s="34">
        <v>0.99769634114799088</v>
      </c>
      <c r="AO674" s="34">
        <v>0.99763415380535614</v>
      </c>
      <c r="AP674" s="34">
        <v>0.99757197033891631</v>
      </c>
      <c r="AQ674" s="34">
        <v>0.99750979074842983</v>
      </c>
      <c r="AR674" s="34">
        <v>0.99744761503365498</v>
      </c>
      <c r="AS674" s="34">
        <v>0.99738544319435074</v>
      </c>
      <c r="AT674" s="34">
        <v>0.99732327523027486</v>
      </c>
      <c r="AU674" s="34">
        <v>0.99726111114118621</v>
      </c>
      <c r="AV674" s="34">
        <v>0.9971989509268433</v>
      </c>
      <c r="AW674" s="34">
        <v>0.99713679458700422</v>
      </c>
      <c r="AX674" s="34">
        <v>0.99707464212142793</v>
      </c>
      <c r="AY674" s="34">
        <v>0.99701249352987276</v>
      </c>
      <c r="AZ674" s="34">
        <v>0.99695034881209699</v>
      </c>
      <c r="BA674" s="34">
        <v>0.99688820796785971</v>
      </c>
      <c r="BB674" s="34">
        <v>0.99682607099691889</v>
      </c>
      <c r="BC674" s="34">
        <v>0.9967639378990335</v>
      </c>
      <c r="BD674" s="34">
        <v>0.99670180867396196</v>
      </c>
      <c r="BE674" s="34">
        <v>0.99663968332146291</v>
      </c>
      <c r="BF674" s="34">
        <v>0.99657756184129487</v>
      </c>
      <c r="BG674" s="34">
        <v>0.99651544423321681</v>
      </c>
      <c r="BH674" s="34">
        <v>0.99645333049698681</v>
      </c>
      <c r="BI674" s="34">
        <v>0.99639122063236407</v>
      </c>
      <c r="BJ674" s="34">
        <v>0.99632911463910701</v>
      </c>
      <c r="BK674" s="34">
        <v>0.99626701251697447</v>
      </c>
      <c r="BL674" s="34">
        <v>0.99620491426572511</v>
      </c>
      <c r="BM674" s="34">
        <v>0.99614281988511755</v>
      </c>
      <c r="BN674" s="34">
        <v>0.99608072937491055</v>
      </c>
      <c r="BO674" s="34">
        <v>0.99601864273486307</v>
      </c>
      <c r="BP674" s="34">
        <v>0.99595655996473353</v>
      </c>
      <c r="BQ674" s="34">
        <v>0.99589448106428102</v>
      </c>
      <c r="BR674" s="34">
        <v>0.99583240603326406</v>
      </c>
      <c r="BS674" s="34">
        <v>0.99577033487144184</v>
      </c>
      <c r="BT674" s="34">
        <v>0.99570826757857278</v>
      </c>
      <c r="BU674" s="34">
        <v>0.99564620415441618</v>
      </c>
      <c r="BV674" s="34">
        <v>0.99558414459873046</v>
      </c>
      <c r="BW674" s="34">
        <v>0.99552208891127458</v>
      </c>
      <c r="BX674" s="34">
        <v>0.99546003709180764</v>
      </c>
      <c r="BY674" s="34">
        <v>0.99539798914008859</v>
      </c>
      <c r="BZ674" s="34">
        <v>0.99533594505587586</v>
      </c>
      <c r="CA674" s="34">
        <v>0.99527390483892897</v>
      </c>
      <c r="CB674" s="34">
        <v>0.99521186848900656</v>
      </c>
      <c r="CC674" s="34">
        <v>0.99514983600586759</v>
      </c>
      <c r="CD674" s="34">
        <v>0.99508780738927105</v>
      </c>
      <c r="CE674" s="34">
        <v>0.99502578263897612</v>
      </c>
      <c r="CF674" s="34">
        <v>0.99496376175474166</v>
      </c>
      <c r="CG674" s="34">
        <v>0.99490174473632664</v>
      </c>
      <c r="CH674" s="34">
        <v>0.99483973158349004</v>
      </c>
      <c r="CI674" s="34">
        <v>0.99477772229599115</v>
      </c>
      <c r="CJ674" s="34">
        <v>0.99471571687358906</v>
      </c>
      <c r="CK674" s="34">
        <v>0.99465371531604274</v>
      </c>
      <c r="CL674" s="34">
        <v>0.99459171762311116</v>
      </c>
      <c r="CM674" s="34">
        <v>0.9945297237945534</v>
      </c>
      <c r="CN674" s="34">
        <v>0.99446773383012899</v>
      </c>
      <c r="CO674" s="34">
        <v>0.99440574772959678</v>
      </c>
      <c r="CP674" s="34">
        <v>0.99434376549271597</v>
      </c>
      <c r="CQ674" s="34">
        <v>0.99428178711924564</v>
      </c>
      <c r="CR674" s="34">
        <v>0.99418882289425126</v>
      </c>
      <c r="CS674" s="34">
        <v>0.99409586736130684</v>
      </c>
      <c r="CT674" s="34">
        <v>0.99400292051959993</v>
      </c>
      <c r="CU674" s="34">
        <v>0.99390998236831796</v>
      </c>
      <c r="CV674" s="34">
        <v>0.99381705290664812</v>
      </c>
      <c r="CW674" s="34">
        <v>0.99372413213377797</v>
      </c>
      <c r="CX674" s="34">
        <v>0.99363122004889526</v>
      </c>
      <c r="CY674" s="34">
        <v>0.99353831665118764</v>
      </c>
      <c r="CZ674" s="34">
        <v>0.99344542193984309</v>
      </c>
      <c r="DA674" s="34">
        <v>0.99335253591404893</v>
      </c>
      <c r="DB674" s="34">
        <v>0.99325965857299336</v>
      </c>
    </row>
    <row r="675" spans="1:106" x14ac:dyDescent="0.2">
      <c r="A675" s="13">
        <f t="shared" ca="1" si="10"/>
        <v>45215</v>
      </c>
      <c r="B675" s="34">
        <v>1.0000623348172251</v>
      </c>
      <c r="C675" s="34">
        <v>1</v>
      </c>
      <c r="D675" s="34">
        <v>0.99993766906816206</v>
      </c>
      <c r="E675" s="34">
        <v>0.99987534202146944</v>
      </c>
      <c r="F675" s="34">
        <v>0.99981301885967966</v>
      </c>
      <c r="G675" s="34">
        <v>0.99975069958255058</v>
      </c>
      <c r="H675" s="34">
        <v>0.99968838418983996</v>
      </c>
      <c r="I675" s="34">
        <v>0.9996260726813061</v>
      </c>
      <c r="J675" s="34">
        <v>0.99956376505670663</v>
      </c>
      <c r="K675" s="34">
        <v>0.99950146131579942</v>
      </c>
      <c r="L675" s="34">
        <v>0.99943916145834222</v>
      </c>
      <c r="M675" s="34">
        <v>0.99937686548409332</v>
      </c>
      <c r="N675" s="34">
        <v>0.99931457339281049</v>
      </c>
      <c r="O675" s="34">
        <v>0.9992522851842518</v>
      </c>
      <c r="P675" s="34">
        <v>0.99919000085817533</v>
      </c>
      <c r="Q675" s="34">
        <v>0.99912772041433895</v>
      </c>
      <c r="R675" s="34">
        <v>0.99906544385250051</v>
      </c>
      <c r="S675" s="34">
        <v>0.99900317117241821</v>
      </c>
      <c r="T675" s="34">
        <v>0.99894090237385014</v>
      </c>
      <c r="U675" s="34">
        <v>0.99887863745655447</v>
      </c>
      <c r="V675" s="34">
        <v>0.99881637642028875</v>
      </c>
      <c r="W675" s="34">
        <v>0.99875411926481172</v>
      </c>
      <c r="X675" s="34">
        <v>0.99869186598988102</v>
      </c>
      <c r="Y675" s="34">
        <v>0.99862961659525507</v>
      </c>
      <c r="Z675" s="34">
        <v>0.99856737108069182</v>
      </c>
      <c r="AA675" s="34">
        <v>0.99850512944594971</v>
      </c>
      <c r="AB675" s="34">
        <v>0.99844289169078648</v>
      </c>
      <c r="AC675" s="34">
        <v>0.99838065781496055</v>
      </c>
      <c r="AD675" s="34">
        <v>0.9983184278182301</v>
      </c>
      <c r="AE675" s="34">
        <v>0.99825620170035334</v>
      </c>
      <c r="AF675" s="34">
        <v>0.99819397946108868</v>
      </c>
      <c r="AG675" s="34">
        <v>0.99813176110019375</v>
      </c>
      <c r="AH675" s="34">
        <v>0.99806954661742753</v>
      </c>
      <c r="AI675" s="34">
        <v>0.99800733601254787</v>
      </c>
      <c r="AJ675" s="34">
        <v>0.99794512928531343</v>
      </c>
      <c r="AK675" s="34">
        <v>0.99788292643548193</v>
      </c>
      <c r="AL675" s="34">
        <v>0.99782072746281236</v>
      </c>
      <c r="AM675" s="34">
        <v>0.99775853236706247</v>
      </c>
      <c r="AN675" s="34">
        <v>0.99769634114799088</v>
      </c>
      <c r="AO675" s="34">
        <v>0.99763415380535614</v>
      </c>
      <c r="AP675" s="34">
        <v>0.99757197033891631</v>
      </c>
      <c r="AQ675" s="34">
        <v>0.99750979074842983</v>
      </c>
      <c r="AR675" s="34">
        <v>0.99744761503365498</v>
      </c>
      <c r="AS675" s="34">
        <v>0.99738544319435074</v>
      </c>
      <c r="AT675" s="34">
        <v>0.99732327523027486</v>
      </c>
      <c r="AU675" s="34">
        <v>0.99726111114118621</v>
      </c>
      <c r="AV675" s="34">
        <v>0.9971989509268433</v>
      </c>
      <c r="AW675" s="34">
        <v>0.99713679458700422</v>
      </c>
      <c r="AX675" s="34">
        <v>0.99707464212142793</v>
      </c>
      <c r="AY675" s="34">
        <v>0.99701249352987276</v>
      </c>
      <c r="AZ675" s="34">
        <v>0.99695034881209699</v>
      </c>
      <c r="BA675" s="34">
        <v>0.99688820796785971</v>
      </c>
      <c r="BB675" s="34">
        <v>0.99682607099691889</v>
      </c>
      <c r="BC675" s="34">
        <v>0.9967639378990335</v>
      </c>
      <c r="BD675" s="34">
        <v>0.99670180867396196</v>
      </c>
      <c r="BE675" s="34">
        <v>0.99663968332146291</v>
      </c>
      <c r="BF675" s="34">
        <v>0.99657756184129487</v>
      </c>
      <c r="BG675" s="34">
        <v>0.99651544423321681</v>
      </c>
      <c r="BH675" s="34">
        <v>0.99645333049698681</v>
      </c>
      <c r="BI675" s="34">
        <v>0.99639122063236407</v>
      </c>
      <c r="BJ675" s="34">
        <v>0.99632911463910701</v>
      </c>
      <c r="BK675" s="34">
        <v>0.99626701251697447</v>
      </c>
      <c r="BL675" s="34">
        <v>0.99620491426572511</v>
      </c>
      <c r="BM675" s="34">
        <v>0.99614281988511755</v>
      </c>
      <c r="BN675" s="34">
        <v>0.99608072937491055</v>
      </c>
      <c r="BO675" s="34">
        <v>0.99601864273486307</v>
      </c>
      <c r="BP675" s="34">
        <v>0.99595655996473353</v>
      </c>
      <c r="BQ675" s="34">
        <v>0.99589448106428102</v>
      </c>
      <c r="BR675" s="34">
        <v>0.99583240603326406</v>
      </c>
      <c r="BS675" s="34">
        <v>0.99577033487144184</v>
      </c>
      <c r="BT675" s="34">
        <v>0.99570826757857278</v>
      </c>
      <c r="BU675" s="34">
        <v>0.99564620415441618</v>
      </c>
      <c r="BV675" s="34">
        <v>0.99558414459873046</v>
      </c>
      <c r="BW675" s="34">
        <v>0.99552208891127458</v>
      </c>
      <c r="BX675" s="34">
        <v>0.99546003709180764</v>
      </c>
      <c r="BY675" s="34">
        <v>0.99539798914008859</v>
      </c>
      <c r="BZ675" s="34">
        <v>0.99533594505587586</v>
      </c>
      <c r="CA675" s="34">
        <v>0.99527390483892897</v>
      </c>
      <c r="CB675" s="34">
        <v>0.99521186848900656</v>
      </c>
      <c r="CC675" s="34">
        <v>0.99514983600586759</v>
      </c>
      <c r="CD675" s="34">
        <v>0.99508780738927105</v>
      </c>
      <c r="CE675" s="34">
        <v>0.99502578263897612</v>
      </c>
      <c r="CF675" s="34">
        <v>0.99496376175474166</v>
      </c>
      <c r="CG675" s="34">
        <v>0.99490174473632664</v>
      </c>
      <c r="CH675" s="34">
        <v>0.99483973158349004</v>
      </c>
      <c r="CI675" s="34">
        <v>0.99477772229599115</v>
      </c>
      <c r="CJ675" s="34">
        <v>0.99471571687358906</v>
      </c>
      <c r="CK675" s="34">
        <v>0.99465371531604274</v>
      </c>
      <c r="CL675" s="34">
        <v>0.99459171762311116</v>
      </c>
      <c r="CM675" s="34">
        <v>0.9945297237945534</v>
      </c>
      <c r="CN675" s="34">
        <v>0.99446773383012899</v>
      </c>
      <c r="CO675" s="34">
        <v>0.99440574772959678</v>
      </c>
      <c r="CP675" s="34">
        <v>0.99434376549271597</v>
      </c>
      <c r="CQ675" s="34">
        <v>0.99428178711924564</v>
      </c>
      <c r="CR675" s="34">
        <v>0.99418882289425126</v>
      </c>
      <c r="CS675" s="34">
        <v>0.99409586736130684</v>
      </c>
      <c r="CT675" s="34">
        <v>0.99400292051959993</v>
      </c>
      <c r="CU675" s="34">
        <v>0.99390998236831796</v>
      </c>
      <c r="CV675" s="34">
        <v>0.99381705290664812</v>
      </c>
      <c r="CW675" s="34">
        <v>0.99372413213377797</v>
      </c>
      <c r="CX675" s="34">
        <v>0.99363122004889526</v>
      </c>
      <c r="CY675" s="34">
        <v>0.99353831665118764</v>
      </c>
      <c r="CZ675" s="34">
        <v>0.99344542193984309</v>
      </c>
      <c r="DA675" s="34">
        <v>0.99335253591404893</v>
      </c>
      <c r="DB675" s="34">
        <v>0.99325965857299336</v>
      </c>
    </row>
    <row r="676" spans="1:106" x14ac:dyDescent="0.2">
      <c r="A676" s="13">
        <f t="shared" ca="1" si="10"/>
        <v>45216</v>
      </c>
      <c r="B676" s="34">
        <v>1.0000623348172251</v>
      </c>
      <c r="C676" s="34">
        <v>1</v>
      </c>
      <c r="D676" s="34">
        <v>0.99993766906816206</v>
      </c>
      <c r="E676" s="34">
        <v>0.99987534202146944</v>
      </c>
      <c r="F676" s="34">
        <v>0.99981301885967966</v>
      </c>
      <c r="G676" s="34">
        <v>0.99975069958255058</v>
      </c>
      <c r="H676" s="34">
        <v>0.99968838418983996</v>
      </c>
      <c r="I676" s="34">
        <v>0.9996260726813061</v>
      </c>
      <c r="J676" s="34">
        <v>0.99956376505670663</v>
      </c>
      <c r="K676" s="34">
        <v>0.99950146131579942</v>
      </c>
      <c r="L676" s="34">
        <v>0.99943916145834222</v>
      </c>
      <c r="M676" s="34">
        <v>0.99937686548409332</v>
      </c>
      <c r="N676" s="34">
        <v>0.99931457339281049</v>
      </c>
      <c r="O676" s="34">
        <v>0.9992522851842518</v>
      </c>
      <c r="P676" s="34">
        <v>0.99919000085817533</v>
      </c>
      <c r="Q676" s="34">
        <v>0.99912772041433895</v>
      </c>
      <c r="R676" s="34">
        <v>0.99906544385250051</v>
      </c>
      <c r="S676" s="34">
        <v>0.99900317117241821</v>
      </c>
      <c r="T676" s="34">
        <v>0.99894090237385014</v>
      </c>
      <c r="U676" s="34">
        <v>0.99887863745655447</v>
      </c>
      <c r="V676" s="34">
        <v>0.99881637642028875</v>
      </c>
      <c r="W676" s="34">
        <v>0.99875411926481172</v>
      </c>
      <c r="X676" s="34">
        <v>0.99869186598988102</v>
      </c>
      <c r="Y676" s="34">
        <v>0.99862961659525507</v>
      </c>
      <c r="Z676" s="34">
        <v>0.99856737108069182</v>
      </c>
      <c r="AA676" s="34">
        <v>0.99850512944594971</v>
      </c>
      <c r="AB676" s="34">
        <v>0.99844289169078648</v>
      </c>
      <c r="AC676" s="34">
        <v>0.99838065781496055</v>
      </c>
      <c r="AD676" s="34">
        <v>0.9983184278182301</v>
      </c>
      <c r="AE676" s="34">
        <v>0.99825620170035334</v>
      </c>
      <c r="AF676" s="34">
        <v>0.99819397946108868</v>
      </c>
      <c r="AG676" s="34">
        <v>0.99813176110019375</v>
      </c>
      <c r="AH676" s="34">
        <v>0.99806954661742753</v>
      </c>
      <c r="AI676" s="34">
        <v>0.99800733601254787</v>
      </c>
      <c r="AJ676" s="34">
        <v>0.99794512928531343</v>
      </c>
      <c r="AK676" s="34">
        <v>0.99788292643548193</v>
      </c>
      <c r="AL676" s="34">
        <v>0.99782072746281236</v>
      </c>
      <c r="AM676" s="34">
        <v>0.99775853236706247</v>
      </c>
      <c r="AN676" s="34">
        <v>0.99769634114799088</v>
      </c>
      <c r="AO676" s="34">
        <v>0.99763415380535614</v>
      </c>
      <c r="AP676" s="34">
        <v>0.99757197033891631</v>
      </c>
      <c r="AQ676" s="34">
        <v>0.99750979074842983</v>
      </c>
      <c r="AR676" s="34">
        <v>0.99744761503365498</v>
      </c>
      <c r="AS676" s="34">
        <v>0.99738544319435074</v>
      </c>
      <c r="AT676" s="34">
        <v>0.99732327523027486</v>
      </c>
      <c r="AU676" s="34">
        <v>0.99726111114118621</v>
      </c>
      <c r="AV676" s="34">
        <v>0.9971989509268433</v>
      </c>
      <c r="AW676" s="34">
        <v>0.99713679458700422</v>
      </c>
      <c r="AX676" s="34">
        <v>0.99707464212142793</v>
      </c>
      <c r="AY676" s="34">
        <v>0.99701249352987276</v>
      </c>
      <c r="AZ676" s="34">
        <v>0.99695034881209699</v>
      </c>
      <c r="BA676" s="34">
        <v>0.99688820796785971</v>
      </c>
      <c r="BB676" s="34">
        <v>0.99682607099691889</v>
      </c>
      <c r="BC676" s="34">
        <v>0.9967639378990335</v>
      </c>
      <c r="BD676" s="34">
        <v>0.99670180867396196</v>
      </c>
      <c r="BE676" s="34">
        <v>0.99663968332146291</v>
      </c>
      <c r="BF676" s="34">
        <v>0.99657756184129487</v>
      </c>
      <c r="BG676" s="34">
        <v>0.99651544423321681</v>
      </c>
      <c r="BH676" s="34">
        <v>0.99645333049698681</v>
      </c>
      <c r="BI676" s="34">
        <v>0.99639122063236407</v>
      </c>
      <c r="BJ676" s="34">
        <v>0.99632911463910701</v>
      </c>
      <c r="BK676" s="34">
        <v>0.99626701251697447</v>
      </c>
      <c r="BL676" s="34">
        <v>0.99620491426572511</v>
      </c>
      <c r="BM676" s="34">
        <v>0.99614281988511755</v>
      </c>
      <c r="BN676" s="34">
        <v>0.99608072937491055</v>
      </c>
      <c r="BO676" s="34">
        <v>0.99601864273486307</v>
      </c>
      <c r="BP676" s="34">
        <v>0.99595655996473353</v>
      </c>
      <c r="BQ676" s="34">
        <v>0.99589448106428102</v>
      </c>
      <c r="BR676" s="34">
        <v>0.99583240603326406</v>
      </c>
      <c r="BS676" s="34">
        <v>0.99577033487144184</v>
      </c>
      <c r="BT676" s="34">
        <v>0.99570826757857278</v>
      </c>
      <c r="BU676" s="34">
        <v>0.99564620415441618</v>
      </c>
      <c r="BV676" s="34">
        <v>0.99558414459873046</v>
      </c>
      <c r="BW676" s="34">
        <v>0.99552208891127458</v>
      </c>
      <c r="BX676" s="34">
        <v>0.99546003709180764</v>
      </c>
      <c r="BY676" s="34">
        <v>0.99539798914008859</v>
      </c>
      <c r="BZ676" s="34">
        <v>0.99533594505587586</v>
      </c>
      <c r="CA676" s="34">
        <v>0.99527390483892897</v>
      </c>
      <c r="CB676" s="34">
        <v>0.99521186848900656</v>
      </c>
      <c r="CC676" s="34">
        <v>0.99514983600586759</v>
      </c>
      <c r="CD676" s="34">
        <v>0.99508780738927105</v>
      </c>
      <c r="CE676" s="34">
        <v>0.99502578263897612</v>
      </c>
      <c r="CF676" s="34">
        <v>0.99496376175474166</v>
      </c>
      <c r="CG676" s="34">
        <v>0.99490174473632664</v>
      </c>
      <c r="CH676" s="34">
        <v>0.99483973158349004</v>
      </c>
      <c r="CI676" s="34">
        <v>0.99477772229599115</v>
      </c>
      <c r="CJ676" s="34">
        <v>0.99471571687358906</v>
      </c>
      <c r="CK676" s="34">
        <v>0.99465371531604274</v>
      </c>
      <c r="CL676" s="34">
        <v>0.99459171762311116</v>
      </c>
      <c r="CM676" s="34">
        <v>0.9945297237945534</v>
      </c>
      <c r="CN676" s="34">
        <v>0.99446773383012899</v>
      </c>
      <c r="CO676" s="34">
        <v>0.99440574772959678</v>
      </c>
      <c r="CP676" s="34">
        <v>0.99434376549271597</v>
      </c>
      <c r="CQ676" s="34">
        <v>0.99428178711924564</v>
      </c>
      <c r="CR676" s="34">
        <v>0.99418882289425126</v>
      </c>
      <c r="CS676" s="34">
        <v>0.99409586736130684</v>
      </c>
      <c r="CT676" s="34">
        <v>0.99400292051959993</v>
      </c>
      <c r="CU676" s="34">
        <v>0.99390998236831796</v>
      </c>
      <c r="CV676" s="34">
        <v>0.99381705290664812</v>
      </c>
      <c r="CW676" s="34">
        <v>0.99372413213377797</v>
      </c>
      <c r="CX676" s="34">
        <v>0.99363122004889526</v>
      </c>
      <c r="CY676" s="34">
        <v>0.99353831665118764</v>
      </c>
      <c r="CZ676" s="34">
        <v>0.99344542193984309</v>
      </c>
      <c r="DA676" s="34">
        <v>0.99335253591404893</v>
      </c>
      <c r="DB676" s="34">
        <v>0.99325965857299336</v>
      </c>
    </row>
    <row r="677" spans="1:106" x14ac:dyDescent="0.2">
      <c r="A677" s="13">
        <f t="shared" ca="1" si="10"/>
        <v>45217</v>
      </c>
      <c r="B677" s="34">
        <v>1.0000623348172251</v>
      </c>
      <c r="C677" s="34">
        <v>1</v>
      </c>
      <c r="D677" s="34">
        <v>0.99993766906816206</v>
      </c>
      <c r="E677" s="34">
        <v>0.99987534202146944</v>
      </c>
      <c r="F677" s="34">
        <v>0.99981301885967966</v>
      </c>
      <c r="G677" s="34">
        <v>0.99975069958255058</v>
      </c>
      <c r="H677" s="34">
        <v>0.99968838418983996</v>
      </c>
      <c r="I677" s="34">
        <v>0.9996260726813061</v>
      </c>
      <c r="J677" s="34">
        <v>0.99956376505670663</v>
      </c>
      <c r="K677" s="34">
        <v>0.99950146131579942</v>
      </c>
      <c r="L677" s="34">
        <v>0.99943916145834222</v>
      </c>
      <c r="M677" s="34">
        <v>0.99937686548409332</v>
      </c>
      <c r="N677" s="34">
        <v>0.99931457339281049</v>
      </c>
      <c r="O677" s="34">
        <v>0.9992522851842518</v>
      </c>
      <c r="P677" s="34">
        <v>0.99919000085817533</v>
      </c>
      <c r="Q677" s="34">
        <v>0.99912772041433895</v>
      </c>
      <c r="R677" s="34">
        <v>0.99906544385250051</v>
      </c>
      <c r="S677" s="34">
        <v>0.99900317117241821</v>
      </c>
      <c r="T677" s="34">
        <v>0.99894090237385014</v>
      </c>
      <c r="U677" s="34">
        <v>0.99887863745655447</v>
      </c>
      <c r="V677" s="34">
        <v>0.99881637642028875</v>
      </c>
      <c r="W677" s="34">
        <v>0.99875411926481172</v>
      </c>
      <c r="X677" s="34">
        <v>0.99869186598988102</v>
      </c>
      <c r="Y677" s="34">
        <v>0.99862961659525507</v>
      </c>
      <c r="Z677" s="34">
        <v>0.99856737108069182</v>
      </c>
      <c r="AA677" s="34">
        <v>0.99850512944594971</v>
      </c>
      <c r="AB677" s="34">
        <v>0.99844289169078648</v>
      </c>
      <c r="AC677" s="34">
        <v>0.99838065781496055</v>
      </c>
      <c r="AD677" s="34">
        <v>0.9983184278182301</v>
      </c>
      <c r="AE677" s="34">
        <v>0.99825620170035334</v>
      </c>
      <c r="AF677" s="34">
        <v>0.99819397946108868</v>
      </c>
      <c r="AG677" s="34">
        <v>0.99813176110019375</v>
      </c>
      <c r="AH677" s="34">
        <v>0.99806954661742753</v>
      </c>
      <c r="AI677" s="34">
        <v>0.99800733601254787</v>
      </c>
      <c r="AJ677" s="34">
        <v>0.99794512928531343</v>
      </c>
      <c r="AK677" s="34">
        <v>0.99788292643548193</v>
      </c>
      <c r="AL677" s="34">
        <v>0.99782072746281236</v>
      </c>
      <c r="AM677" s="34">
        <v>0.99775853236706247</v>
      </c>
      <c r="AN677" s="34">
        <v>0.99769634114799088</v>
      </c>
      <c r="AO677" s="34">
        <v>0.99763415380535614</v>
      </c>
      <c r="AP677" s="34">
        <v>0.99757197033891631</v>
      </c>
      <c r="AQ677" s="34">
        <v>0.99750979074842983</v>
      </c>
      <c r="AR677" s="34">
        <v>0.99744761503365498</v>
      </c>
      <c r="AS677" s="34">
        <v>0.99738544319435074</v>
      </c>
      <c r="AT677" s="34">
        <v>0.99732327523027486</v>
      </c>
      <c r="AU677" s="34">
        <v>0.99726111114118621</v>
      </c>
      <c r="AV677" s="34">
        <v>0.9971989509268433</v>
      </c>
      <c r="AW677" s="34">
        <v>0.99713679458700422</v>
      </c>
      <c r="AX677" s="34">
        <v>0.99707464212142793</v>
      </c>
      <c r="AY677" s="34">
        <v>0.99701249352987276</v>
      </c>
      <c r="AZ677" s="34">
        <v>0.99695034881209699</v>
      </c>
      <c r="BA677" s="34">
        <v>0.99688820796785971</v>
      </c>
      <c r="BB677" s="34">
        <v>0.99682607099691889</v>
      </c>
      <c r="BC677" s="34">
        <v>0.9967639378990335</v>
      </c>
      <c r="BD677" s="34">
        <v>0.99670180867396196</v>
      </c>
      <c r="BE677" s="34">
        <v>0.99663968332146291</v>
      </c>
      <c r="BF677" s="34">
        <v>0.99657756184129487</v>
      </c>
      <c r="BG677" s="34">
        <v>0.99651544423321681</v>
      </c>
      <c r="BH677" s="34">
        <v>0.99645333049698681</v>
      </c>
      <c r="BI677" s="34">
        <v>0.99639122063236407</v>
      </c>
      <c r="BJ677" s="34">
        <v>0.99632911463910701</v>
      </c>
      <c r="BK677" s="34">
        <v>0.99626701251697447</v>
      </c>
      <c r="BL677" s="34">
        <v>0.99620491426572511</v>
      </c>
      <c r="BM677" s="34">
        <v>0.99614281988511755</v>
      </c>
      <c r="BN677" s="34">
        <v>0.99608072937491055</v>
      </c>
      <c r="BO677" s="34">
        <v>0.99601864273486307</v>
      </c>
      <c r="BP677" s="34">
        <v>0.99595655996473353</v>
      </c>
      <c r="BQ677" s="34">
        <v>0.99589448106428102</v>
      </c>
      <c r="BR677" s="34">
        <v>0.99583240603326406</v>
      </c>
      <c r="BS677" s="34">
        <v>0.99577033487144184</v>
      </c>
      <c r="BT677" s="34">
        <v>0.99570826757857278</v>
      </c>
      <c r="BU677" s="34">
        <v>0.99564620415441618</v>
      </c>
      <c r="BV677" s="34">
        <v>0.99558414459873046</v>
      </c>
      <c r="BW677" s="34">
        <v>0.99552208891127458</v>
      </c>
      <c r="BX677" s="34">
        <v>0.99546003709180764</v>
      </c>
      <c r="BY677" s="34">
        <v>0.99539798914008859</v>
      </c>
      <c r="BZ677" s="34">
        <v>0.99533594505587586</v>
      </c>
      <c r="CA677" s="34">
        <v>0.99527390483892897</v>
      </c>
      <c r="CB677" s="34">
        <v>0.99521186848900656</v>
      </c>
      <c r="CC677" s="34">
        <v>0.99514983600586759</v>
      </c>
      <c r="CD677" s="34">
        <v>0.99508780738927105</v>
      </c>
      <c r="CE677" s="34">
        <v>0.99502578263897612</v>
      </c>
      <c r="CF677" s="34">
        <v>0.99496376175474166</v>
      </c>
      <c r="CG677" s="34">
        <v>0.99490174473632664</v>
      </c>
      <c r="CH677" s="34">
        <v>0.99483973158349004</v>
      </c>
      <c r="CI677" s="34">
        <v>0.99477772229599115</v>
      </c>
      <c r="CJ677" s="34">
        <v>0.99471571687358906</v>
      </c>
      <c r="CK677" s="34">
        <v>0.99465371531604274</v>
      </c>
      <c r="CL677" s="34">
        <v>0.99459171762311116</v>
      </c>
      <c r="CM677" s="34">
        <v>0.9945297237945534</v>
      </c>
      <c r="CN677" s="34">
        <v>0.99446773383012899</v>
      </c>
      <c r="CO677" s="34">
        <v>0.99440574772959678</v>
      </c>
      <c r="CP677" s="34">
        <v>0.99434376549271597</v>
      </c>
      <c r="CQ677" s="34">
        <v>0.99428178711924564</v>
      </c>
      <c r="CR677" s="34">
        <v>0.99418882289425126</v>
      </c>
      <c r="CS677" s="34">
        <v>0.99409586736130684</v>
      </c>
      <c r="CT677" s="34">
        <v>0.99400292051959993</v>
      </c>
      <c r="CU677" s="34">
        <v>0.99390998236831796</v>
      </c>
      <c r="CV677" s="34">
        <v>0.99381705290664812</v>
      </c>
      <c r="CW677" s="34">
        <v>0.99372413213377797</v>
      </c>
      <c r="CX677" s="34">
        <v>0.99363122004889526</v>
      </c>
      <c r="CY677" s="34">
        <v>0.99353831665118764</v>
      </c>
      <c r="CZ677" s="34">
        <v>0.99344542193984309</v>
      </c>
      <c r="DA677" s="34">
        <v>0.99335253591404893</v>
      </c>
      <c r="DB677" s="34">
        <v>0.99325965857299336</v>
      </c>
    </row>
    <row r="678" spans="1:106" x14ac:dyDescent="0.2">
      <c r="A678" s="13">
        <f t="shared" ca="1" si="10"/>
        <v>45218</v>
      </c>
      <c r="B678" s="34">
        <v>1.0000623348172251</v>
      </c>
      <c r="C678" s="34">
        <v>1</v>
      </c>
      <c r="D678" s="34">
        <v>0.99993766906816206</v>
      </c>
      <c r="E678" s="34">
        <v>0.99987534202146944</v>
      </c>
      <c r="F678" s="34">
        <v>0.99981301885967966</v>
      </c>
      <c r="G678" s="34">
        <v>0.99975069958255058</v>
      </c>
      <c r="H678" s="34">
        <v>0.99968838418983996</v>
      </c>
      <c r="I678" s="34">
        <v>0.9996260726813061</v>
      </c>
      <c r="J678" s="34">
        <v>0.99956376505670663</v>
      </c>
      <c r="K678" s="34">
        <v>0.99950146131579942</v>
      </c>
      <c r="L678" s="34">
        <v>0.99943916145834222</v>
      </c>
      <c r="M678" s="34">
        <v>0.99937686548409332</v>
      </c>
      <c r="N678" s="34">
        <v>0.99931457339281049</v>
      </c>
      <c r="O678" s="34">
        <v>0.9992522851842518</v>
      </c>
      <c r="P678" s="34">
        <v>0.99919000085817533</v>
      </c>
      <c r="Q678" s="34">
        <v>0.99912772041433895</v>
      </c>
      <c r="R678" s="34">
        <v>0.99906544385250051</v>
      </c>
      <c r="S678" s="34">
        <v>0.99900317117241821</v>
      </c>
      <c r="T678" s="34">
        <v>0.99894090237385014</v>
      </c>
      <c r="U678" s="34">
        <v>0.99887863745655447</v>
      </c>
      <c r="V678" s="34">
        <v>0.99881637642028875</v>
      </c>
      <c r="W678" s="34">
        <v>0.99875411926481172</v>
      </c>
      <c r="X678" s="34">
        <v>0.99869186598988102</v>
      </c>
      <c r="Y678" s="34">
        <v>0.99862961659525507</v>
      </c>
      <c r="Z678" s="34">
        <v>0.99856737108069182</v>
      </c>
      <c r="AA678" s="34">
        <v>0.99850512944594971</v>
      </c>
      <c r="AB678" s="34">
        <v>0.99844289169078648</v>
      </c>
      <c r="AC678" s="34">
        <v>0.99838065781496055</v>
      </c>
      <c r="AD678" s="34">
        <v>0.9983184278182301</v>
      </c>
      <c r="AE678" s="34">
        <v>0.99825620170035334</v>
      </c>
      <c r="AF678" s="34">
        <v>0.99819397946108868</v>
      </c>
      <c r="AG678" s="34">
        <v>0.99813176110019375</v>
      </c>
      <c r="AH678" s="34">
        <v>0.99806954661742753</v>
      </c>
      <c r="AI678" s="34">
        <v>0.99800733601254787</v>
      </c>
      <c r="AJ678" s="34">
        <v>0.99794512928531343</v>
      </c>
      <c r="AK678" s="34">
        <v>0.99788292643548193</v>
      </c>
      <c r="AL678" s="34">
        <v>0.99782072746281236</v>
      </c>
      <c r="AM678" s="34">
        <v>0.99775853236706247</v>
      </c>
      <c r="AN678" s="34">
        <v>0.99769634114799088</v>
      </c>
      <c r="AO678" s="34">
        <v>0.99763415380535614</v>
      </c>
      <c r="AP678" s="34">
        <v>0.99757197033891631</v>
      </c>
      <c r="AQ678" s="34">
        <v>0.99750979074842983</v>
      </c>
      <c r="AR678" s="34">
        <v>0.99744761503365498</v>
      </c>
      <c r="AS678" s="34">
        <v>0.99738544319435074</v>
      </c>
      <c r="AT678" s="34">
        <v>0.99732327523027486</v>
      </c>
      <c r="AU678" s="34">
        <v>0.99726111114118621</v>
      </c>
      <c r="AV678" s="34">
        <v>0.9971989509268433</v>
      </c>
      <c r="AW678" s="34">
        <v>0.99713679458700422</v>
      </c>
      <c r="AX678" s="34">
        <v>0.99707464212142793</v>
      </c>
      <c r="AY678" s="34">
        <v>0.99701249352987276</v>
      </c>
      <c r="AZ678" s="34">
        <v>0.99695034881209699</v>
      </c>
      <c r="BA678" s="34">
        <v>0.99688820796785971</v>
      </c>
      <c r="BB678" s="34">
        <v>0.99682607099691889</v>
      </c>
      <c r="BC678" s="34">
        <v>0.9967639378990335</v>
      </c>
      <c r="BD678" s="34">
        <v>0.99670180867396196</v>
      </c>
      <c r="BE678" s="34">
        <v>0.99663968332146291</v>
      </c>
      <c r="BF678" s="34">
        <v>0.99657756184129487</v>
      </c>
      <c r="BG678" s="34">
        <v>0.99651544423321681</v>
      </c>
      <c r="BH678" s="34">
        <v>0.99645333049698681</v>
      </c>
      <c r="BI678" s="34">
        <v>0.99639122063236407</v>
      </c>
      <c r="BJ678" s="34">
        <v>0.99632911463910701</v>
      </c>
      <c r="BK678" s="34">
        <v>0.99626701251697447</v>
      </c>
      <c r="BL678" s="34">
        <v>0.99620491426572511</v>
      </c>
      <c r="BM678" s="34">
        <v>0.99614281988511755</v>
      </c>
      <c r="BN678" s="34">
        <v>0.99608072937491055</v>
      </c>
      <c r="BO678" s="34">
        <v>0.99601864273486307</v>
      </c>
      <c r="BP678" s="34">
        <v>0.99595655996473353</v>
      </c>
      <c r="BQ678" s="34">
        <v>0.99589448106428102</v>
      </c>
      <c r="BR678" s="34">
        <v>0.99583240603326406</v>
      </c>
      <c r="BS678" s="34">
        <v>0.99577033487144184</v>
      </c>
      <c r="BT678" s="34">
        <v>0.99570826757857278</v>
      </c>
      <c r="BU678" s="34">
        <v>0.99564620415441618</v>
      </c>
      <c r="BV678" s="34">
        <v>0.99558414459873046</v>
      </c>
      <c r="BW678" s="34">
        <v>0.99552208891127458</v>
      </c>
      <c r="BX678" s="34">
        <v>0.99546003709180764</v>
      </c>
      <c r="BY678" s="34">
        <v>0.99539798914008859</v>
      </c>
      <c r="BZ678" s="34">
        <v>0.99533594505587586</v>
      </c>
      <c r="CA678" s="34">
        <v>0.99527390483892897</v>
      </c>
      <c r="CB678" s="34">
        <v>0.99521186848900656</v>
      </c>
      <c r="CC678" s="34">
        <v>0.99514983600586759</v>
      </c>
      <c r="CD678" s="34">
        <v>0.99508780738927105</v>
      </c>
      <c r="CE678" s="34">
        <v>0.99502578263897612</v>
      </c>
      <c r="CF678" s="34">
        <v>0.99496376175474166</v>
      </c>
      <c r="CG678" s="34">
        <v>0.99490174473632664</v>
      </c>
      <c r="CH678" s="34">
        <v>0.99483973158349004</v>
      </c>
      <c r="CI678" s="34">
        <v>0.99477772229599115</v>
      </c>
      <c r="CJ678" s="34">
        <v>0.99471571687358906</v>
      </c>
      <c r="CK678" s="34">
        <v>0.99465371531604274</v>
      </c>
      <c r="CL678" s="34">
        <v>0.99459171762311116</v>
      </c>
      <c r="CM678" s="34">
        <v>0.9945297237945534</v>
      </c>
      <c r="CN678" s="34">
        <v>0.99446773383012899</v>
      </c>
      <c r="CO678" s="34">
        <v>0.99440574772959678</v>
      </c>
      <c r="CP678" s="34">
        <v>0.99434376549271597</v>
      </c>
      <c r="CQ678" s="34">
        <v>0.99428178711924564</v>
      </c>
      <c r="CR678" s="34">
        <v>0.99418882289425126</v>
      </c>
      <c r="CS678" s="34">
        <v>0.99409586736130684</v>
      </c>
      <c r="CT678" s="34">
        <v>0.99400292051959993</v>
      </c>
      <c r="CU678" s="34">
        <v>0.99390998236831796</v>
      </c>
      <c r="CV678" s="34">
        <v>0.99381705290664812</v>
      </c>
      <c r="CW678" s="34">
        <v>0.99372413213377797</v>
      </c>
      <c r="CX678" s="34">
        <v>0.99363122004889526</v>
      </c>
      <c r="CY678" s="34">
        <v>0.99353831665118764</v>
      </c>
      <c r="CZ678" s="34">
        <v>0.99344542193984309</v>
      </c>
      <c r="DA678" s="34">
        <v>0.99335253591404893</v>
      </c>
      <c r="DB678" s="34">
        <v>0.99325965857299336</v>
      </c>
    </row>
    <row r="679" spans="1:106" x14ac:dyDescent="0.2">
      <c r="A679" s="13">
        <f t="shared" ca="1" si="10"/>
        <v>45219</v>
      </c>
      <c r="B679" s="34">
        <v>1.0000623348172251</v>
      </c>
      <c r="C679" s="34">
        <v>1</v>
      </c>
      <c r="D679" s="34">
        <v>0.99993766906816206</v>
      </c>
      <c r="E679" s="34">
        <v>0.99987534202146944</v>
      </c>
      <c r="F679" s="34">
        <v>0.99981301885967966</v>
      </c>
      <c r="G679" s="34">
        <v>0.99975069958255058</v>
      </c>
      <c r="H679" s="34">
        <v>0.99968838418983996</v>
      </c>
      <c r="I679" s="34">
        <v>0.9996260726813061</v>
      </c>
      <c r="J679" s="34">
        <v>0.99956376505670663</v>
      </c>
      <c r="K679" s="34">
        <v>0.99950146131579942</v>
      </c>
      <c r="L679" s="34">
        <v>0.99943916145834222</v>
      </c>
      <c r="M679" s="34">
        <v>0.99937686548409332</v>
      </c>
      <c r="N679" s="34">
        <v>0.99931457339281049</v>
      </c>
      <c r="O679" s="34">
        <v>0.9992522851842518</v>
      </c>
      <c r="P679" s="34">
        <v>0.99919000085817533</v>
      </c>
      <c r="Q679" s="34">
        <v>0.99912772041433895</v>
      </c>
      <c r="R679" s="34">
        <v>0.99906544385250051</v>
      </c>
      <c r="S679" s="34">
        <v>0.99900317117241821</v>
      </c>
      <c r="T679" s="34">
        <v>0.99894090237385014</v>
      </c>
      <c r="U679" s="34">
        <v>0.99887863745655447</v>
      </c>
      <c r="V679" s="34">
        <v>0.99881637642028875</v>
      </c>
      <c r="W679" s="34">
        <v>0.99875411926481172</v>
      </c>
      <c r="X679" s="34">
        <v>0.99869186598988102</v>
      </c>
      <c r="Y679" s="34">
        <v>0.99862961659525507</v>
      </c>
      <c r="Z679" s="34">
        <v>0.99856737108069182</v>
      </c>
      <c r="AA679" s="34">
        <v>0.99850512944594971</v>
      </c>
      <c r="AB679" s="34">
        <v>0.99844289169078648</v>
      </c>
      <c r="AC679" s="34">
        <v>0.99838065781496055</v>
      </c>
      <c r="AD679" s="34">
        <v>0.9983184278182301</v>
      </c>
      <c r="AE679" s="34">
        <v>0.99825620170035334</v>
      </c>
      <c r="AF679" s="34">
        <v>0.99819397946108868</v>
      </c>
      <c r="AG679" s="34">
        <v>0.99813176110019375</v>
      </c>
      <c r="AH679" s="34">
        <v>0.99806954661742753</v>
      </c>
      <c r="AI679" s="34">
        <v>0.99800733601254787</v>
      </c>
      <c r="AJ679" s="34">
        <v>0.99794512928531343</v>
      </c>
      <c r="AK679" s="34">
        <v>0.99788292643548193</v>
      </c>
      <c r="AL679" s="34">
        <v>0.99782072746281236</v>
      </c>
      <c r="AM679" s="34">
        <v>0.99775853236706247</v>
      </c>
      <c r="AN679" s="34">
        <v>0.99769634114799088</v>
      </c>
      <c r="AO679" s="34">
        <v>0.99763415380535614</v>
      </c>
      <c r="AP679" s="34">
        <v>0.99757197033891631</v>
      </c>
      <c r="AQ679" s="34">
        <v>0.99750979074842983</v>
      </c>
      <c r="AR679" s="34">
        <v>0.99744761503365498</v>
      </c>
      <c r="AS679" s="34">
        <v>0.99738544319435074</v>
      </c>
      <c r="AT679" s="34">
        <v>0.99732327523027486</v>
      </c>
      <c r="AU679" s="34">
        <v>0.99726111114118621</v>
      </c>
      <c r="AV679" s="34">
        <v>0.9971989509268433</v>
      </c>
      <c r="AW679" s="34">
        <v>0.99713679458700422</v>
      </c>
      <c r="AX679" s="34">
        <v>0.99707464212142793</v>
      </c>
      <c r="AY679" s="34">
        <v>0.99701249352987276</v>
      </c>
      <c r="AZ679" s="34">
        <v>0.99695034881209699</v>
      </c>
      <c r="BA679" s="34">
        <v>0.99688820796785971</v>
      </c>
      <c r="BB679" s="34">
        <v>0.99682607099691889</v>
      </c>
      <c r="BC679" s="34">
        <v>0.9967639378990335</v>
      </c>
      <c r="BD679" s="34">
        <v>0.99670180867396196</v>
      </c>
      <c r="BE679" s="34">
        <v>0.99663968332146291</v>
      </c>
      <c r="BF679" s="34">
        <v>0.99657756184129487</v>
      </c>
      <c r="BG679" s="34">
        <v>0.99651544423321681</v>
      </c>
      <c r="BH679" s="34">
        <v>0.99645333049698681</v>
      </c>
      <c r="BI679" s="34">
        <v>0.99639122063236407</v>
      </c>
      <c r="BJ679" s="34">
        <v>0.99632911463910701</v>
      </c>
      <c r="BK679" s="34">
        <v>0.99626701251697447</v>
      </c>
      <c r="BL679" s="34">
        <v>0.99620491426572511</v>
      </c>
      <c r="BM679" s="34">
        <v>0.99614281988511755</v>
      </c>
      <c r="BN679" s="34">
        <v>0.99608072937491055</v>
      </c>
      <c r="BO679" s="34">
        <v>0.99601864273486307</v>
      </c>
      <c r="BP679" s="34">
        <v>0.99595655996473353</v>
      </c>
      <c r="BQ679" s="34">
        <v>0.99589448106428102</v>
      </c>
      <c r="BR679" s="34">
        <v>0.99583240603326406</v>
      </c>
      <c r="BS679" s="34">
        <v>0.99577033487144184</v>
      </c>
      <c r="BT679" s="34">
        <v>0.99570826757857278</v>
      </c>
      <c r="BU679" s="34">
        <v>0.99564620415441618</v>
      </c>
      <c r="BV679" s="34">
        <v>0.99558414459873046</v>
      </c>
      <c r="BW679" s="34">
        <v>0.99552208891127458</v>
      </c>
      <c r="BX679" s="34">
        <v>0.99546003709180764</v>
      </c>
      <c r="BY679" s="34">
        <v>0.99539798914008859</v>
      </c>
      <c r="BZ679" s="34">
        <v>0.99533594505587586</v>
      </c>
      <c r="CA679" s="34">
        <v>0.99527390483892897</v>
      </c>
      <c r="CB679" s="34">
        <v>0.99521186848900656</v>
      </c>
      <c r="CC679" s="34">
        <v>0.99514983600586759</v>
      </c>
      <c r="CD679" s="34">
        <v>0.99508780738927105</v>
      </c>
      <c r="CE679" s="34">
        <v>0.99502578263897612</v>
      </c>
      <c r="CF679" s="34">
        <v>0.99496376175474166</v>
      </c>
      <c r="CG679" s="34">
        <v>0.99490174473632664</v>
      </c>
      <c r="CH679" s="34">
        <v>0.99483973158349004</v>
      </c>
      <c r="CI679" s="34">
        <v>0.99477772229599115</v>
      </c>
      <c r="CJ679" s="34">
        <v>0.99471571687358906</v>
      </c>
      <c r="CK679" s="34">
        <v>0.99465371531604274</v>
      </c>
      <c r="CL679" s="34">
        <v>0.99459171762311116</v>
      </c>
      <c r="CM679" s="34">
        <v>0.9945297237945534</v>
      </c>
      <c r="CN679" s="34">
        <v>0.99446773383012899</v>
      </c>
      <c r="CO679" s="34">
        <v>0.99440574772959678</v>
      </c>
      <c r="CP679" s="34">
        <v>0.99434376549271597</v>
      </c>
      <c r="CQ679" s="34">
        <v>0.99428178711924564</v>
      </c>
      <c r="CR679" s="34">
        <v>0.99418882289425126</v>
      </c>
      <c r="CS679" s="34">
        <v>0.99409586736130684</v>
      </c>
      <c r="CT679" s="34">
        <v>0.99400292051959993</v>
      </c>
      <c r="CU679" s="34">
        <v>0.99390998236831796</v>
      </c>
      <c r="CV679" s="34">
        <v>0.99381705290664812</v>
      </c>
      <c r="CW679" s="34">
        <v>0.99372413213377797</v>
      </c>
      <c r="CX679" s="34">
        <v>0.99363122004889526</v>
      </c>
      <c r="CY679" s="34">
        <v>0.99353831665118764</v>
      </c>
      <c r="CZ679" s="34">
        <v>0.99344542193984309</v>
      </c>
      <c r="DA679" s="34">
        <v>0.99335253591404893</v>
      </c>
      <c r="DB679" s="34">
        <v>0.99325965857299336</v>
      </c>
    </row>
    <row r="680" spans="1:106" x14ac:dyDescent="0.2">
      <c r="A680" s="13">
        <f t="shared" ca="1" si="10"/>
        <v>45222</v>
      </c>
      <c r="B680" s="34">
        <v>1.0000623348172251</v>
      </c>
      <c r="C680" s="34">
        <v>1</v>
      </c>
      <c r="D680" s="34">
        <v>0.99993766906816206</v>
      </c>
      <c r="E680" s="34">
        <v>0.99987534202146944</v>
      </c>
      <c r="F680" s="34">
        <v>0.99981301885967966</v>
      </c>
      <c r="G680" s="34">
        <v>0.99975069958255058</v>
      </c>
      <c r="H680" s="34">
        <v>0.99968838418983996</v>
      </c>
      <c r="I680" s="34">
        <v>0.9996260726813061</v>
      </c>
      <c r="J680" s="34">
        <v>0.99956376505670663</v>
      </c>
      <c r="K680" s="34">
        <v>0.99950146131579942</v>
      </c>
      <c r="L680" s="34">
        <v>0.99943916145834222</v>
      </c>
      <c r="M680" s="34">
        <v>0.99937686548409332</v>
      </c>
      <c r="N680" s="34">
        <v>0.99931457339281049</v>
      </c>
      <c r="O680" s="34">
        <v>0.9992522851842518</v>
      </c>
      <c r="P680" s="34">
        <v>0.99919000085817533</v>
      </c>
      <c r="Q680" s="34">
        <v>0.99912772041433895</v>
      </c>
      <c r="R680" s="34">
        <v>0.99906544385250051</v>
      </c>
      <c r="S680" s="34">
        <v>0.99900317117241821</v>
      </c>
      <c r="T680" s="34">
        <v>0.99894090237385014</v>
      </c>
      <c r="U680" s="34">
        <v>0.99887863745655447</v>
      </c>
      <c r="V680" s="34">
        <v>0.99881637642028875</v>
      </c>
      <c r="W680" s="34">
        <v>0.99875411926481172</v>
      </c>
      <c r="X680" s="34">
        <v>0.99869186598988102</v>
      </c>
      <c r="Y680" s="34">
        <v>0.99862961659525507</v>
      </c>
      <c r="Z680" s="34">
        <v>0.99856737108069182</v>
      </c>
      <c r="AA680" s="34">
        <v>0.99850512944594971</v>
      </c>
      <c r="AB680" s="34">
        <v>0.99844289169078648</v>
      </c>
      <c r="AC680" s="34">
        <v>0.99838065781496055</v>
      </c>
      <c r="AD680" s="34">
        <v>0.9983184278182301</v>
      </c>
      <c r="AE680" s="34">
        <v>0.99825620170035334</v>
      </c>
      <c r="AF680" s="34">
        <v>0.99819397946108868</v>
      </c>
      <c r="AG680" s="34">
        <v>0.99813176110019375</v>
      </c>
      <c r="AH680" s="34">
        <v>0.99806954661742753</v>
      </c>
      <c r="AI680" s="34">
        <v>0.99800733601254787</v>
      </c>
      <c r="AJ680" s="34">
        <v>0.99794512928531343</v>
      </c>
      <c r="AK680" s="34">
        <v>0.99788292643548193</v>
      </c>
      <c r="AL680" s="34">
        <v>0.99782072746281236</v>
      </c>
      <c r="AM680" s="34">
        <v>0.99775853236706247</v>
      </c>
      <c r="AN680" s="34">
        <v>0.99769634114799088</v>
      </c>
      <c r="AO680" s="34">
        <v>0.99763415380535614</v>
      </c>
      <c r="AP680" s="34">
        <v>0.99757197033891631</v>
      </c>
      <c r="AQ680" s="34">
        <v>0.99750979074842983</v>
      </c>
      <c r="AR680" s="34">
        <v>0.99744761503365498</v>
      </c>
      <c r="AS680" s="34">
        <v>0.99738544319435074</v>
      </c>
      <c r="AT680" s="34">
        <v>0.99732327523027486</v>
      </c>
      <c r="AU680" s="34">
        <v>0.99726111114118621</v>
      </c>
      <c r="AV680" s="34">
        <v>0.9971989509268433</v>
      </c>
      <c r="AW680" s="34">
        <v>0.99713679458700422</v>
      </c>
      <c r="AX680" s="34">
        <v>0.99707464212142793</v>
      </c>
      <c r="AY680" s="34">
        <v>0.99701249352987276</v>
      </c>
      <c r="AZ680" s="34">
        <v>0.99695034881209699</v>
      </c>
      <c r="BA680" s="34">
        <v>0.99688820796785971</v>
      </c>
      <c r="BB680" s="34">
        <v>0.99682607099691889</v>
      </c>
      <c r="BC680" s="34">
        <v>0.9967639378990335</v>
      </c>
      <c r="BD680" s="34">
        <v>0.99670180867396196</v>
      </c>
      <c r="BE680" s="34">
        <v>0.99663968332146291</v>
      </c>
      <c r="BF680" s="34">
        <v>0.99657756184129487</v>
      </c>
      <c r="BG680" s="34">
        <v>0.99651544423321681</v>
      </c>
      <c r="BH680" s="34">
        <v>0.99645333049698681</v>
      </c>
      <c r="BI680" s="34">
        <v>0.99639122063236407</v>
      </c>
      <c r="BJ680" s="34">
        <v>0.99632911463910701</v>
      </c>
      <c r="BK680" s="34">
        <v>0.99626701251697447</v>
      </c>
      <c r="BL680" s="34">
        <v>0.99620491426572511</v>
      </c>
      <c r="BM680" s="34">
        <v>0.99614281988511755</v>
      </c>
      <c r="BN680" s="34">
        <v>0.99608072937491055</v>
      </c>
      <c r="BO680" s="34">
        <v>0.99601864273486307</v>
      </c>
      <c r="BP680" s="34">
        <v>0.99595655996473353</v>
      </c>
      <c r="BQ680" s="34">
        <v>0.99589448106428102</v>
      </c>
      <c r="BR680" s="34">
        <v>0.99583240603326406</v>
      </c>
      <c r="BS680" s="34">
        <v>0.99577033487144184</v>
      </c>
      <c r="BT680" s="34">
        <v>0.99570826757857278</v>
      </c>
      <c r="BU680" s="34">
        <v>0.99564620415441618</v>
      </c>
      <c r="BV680" s="34">
        <v>0.99558414459873046</v>
      </c>
      <c r="BW680" s="34">
        <v>0.99552208891127458</v>
      </c>
      <c r="BX680" s="34">
        <v>0.99546003709180764</v>
      </c>
      <c r="BY680" s="34">
        <v>0.99539798914008859</v>
      </c>
      <c r="BZ680" s="34">
        <v>0.99533594505587586</v>
      </c>
      <c r="CA680" s="34">
        <v>0.99527390483892897</v>
      </c>
      <c r="CB680" s="34">
        <v>0.99521186848900656</v>
      </c>
      <c r="CC680" s="34">
        <v>0.99514983600586759</v>
      </c>
      <c r="CD680" s="34">
        <v>0.99508780738927105</v>
      </c>
      <c r="CE680" s="34">
        <v>0.99502578263897612</v>
      </c>
      <c r="CF680" s="34">
        <v>0.99496376175474166</v>
      </c>
      <c r="CG680" s="34">
        <v>0.99490174473632664</v>
      </c>
      <c r="CH680" s="34">
        <v>0.99483973158349004</v>
      </c>
      <c r="CI680" s="34">
        <v>0.99477772229599115</v>
      </c>
      <c r="CJ680" s="34">
        <v>0.99471571687358906</v>
      </c>
      <c r="CK680" s="34">
        <v>0.99465371531604274</v>
      </c>
      <c r="CL680" s="34">
        <v>0.99459171762311116</v>
      </c>
      <c r="CM680" s="34">
        <v>0.9945297237945534</v>
      </c>
      <c r="CN680" s="34">
        <v>0.99446773383012899</v>
      </c>
      <c r="CO680" s="34">
        <v>0.99440574772959678</v>
      </c>
      <c r="CP680" s="34">
        <v>0.99434376549271597</v>
      </c>
      <c r="CQ680" s="34">
        <v>0.99428178711924564</v>
      </c>
      <c r="CR680" s="34">
        <v>0.99418882289425126</v>
      </c>
      <c r="CS680" s="34">
        <v>0.99409586736130684</v>
      </c>
      <c r="CT680" s="34">
        <v>0.99400292051959993</v>
      </c>
      <c r="CU680" s="34">
        <v>0.99390998236831796</v>
      </c>
      <c r="CV680" s="34">
        <v>0.99381705290664812</v>
      </c>
      <c r="CW680" s="34">
        <v>0.99372413213377797</v>
      </c>
      <c r="CX680" s="34">
        <v>0.99363122004889526</v>
      </c>
      <c r="CY680" s="34">
        <v>0.99353831665118764</v>
      </c>
      <c r="CZ680" s="34">
        <v>0.99344542193984309</v>
      </c>
      <c r="DA680" s="34">
        <v>0.99335253591404893</v>
      </c>
      <c r="DB680" s="34">
        <v>0.99325965857299336</v>
      </c>
    </row>
    <row r="681" spans="1:106" x14ac:dyDescent="0.2">
      <c r="A681" s="13">
        <f t="shared" ca="1" si="10"/>
        <v>45223</v>
      </c>
      <c r="B681" s="34">
        <v>1.0000623348172251</v>
      </c>
      <c r="C681" s="34">
        <v>1</v>
      </c>
      <c r="D681" s="34">
        <v>0.99993766906816206</v>
      </c>
      <c r="E681" s="34">
        <v>0.99987534202146944</v>
      </c>
      <c r="F681" s="34">
        <v>0.99981301885967966</v>
      </c>
      <c r="G681" s="34">
        <v>0.99975069958255058</v>
      </c>
      <c r="H681" s="34">
        <v>0.99968838418983996</v>
      </c>
      <c r="I681" s="34">
        <v>0.9996260726813061</v>
      </c>
      <c r="J681" s="34">
        <v>0.99956376505670663</v>
      </c>
      <c r="K681" s="34">
        <v>0.99950146131579942</v>
      </c>
      <c r="L681" s="34">
        <v>0.99943916145834222</v>
      </c>
      <c r="M681" s="34">
        <v>0.99937686548409332</v>
      </c>
      <c r="N681" s="34">
        <v>0.99931457339281049</v>
      </c>
      <c r="O681" s="34">
        <v>0.9992522851842518</v>
      </c>
      <c r="P681" s="34">
        <v>0.99919000085817533</v>
      </c>
      <c r="Q681" s="34">
        <v>0.99912772041433895</v>
      </c>
      <c r="R681" s="34">
        <v>0.99906544385250051</v>
      </c>
      <c r="S681" s="34">
        <v>0.99900317117241821</v>
      </c>
      <c r="T681" s="34">
        <v>0.99894090237385014</v>
      </c>
      <c r="U681" s="34">
        <v>0.99887863745655447</v>
      </c>
      <c r="V681" s="34">
        <v>0.99881637642028875</v>
      </c>
      <c r="W681" s="34">
        <v>0.99875411926481172</v>
      </c>
      <c r="X681" s="34">
        <v>0.99869186598988102</v>
      </c>
      <c r="Y681" s="34">
        <v>0.99862961659525507</v>
      </c>
      <c r="Z681" s="34">
        <v>0.99856737108069182</v>
      </c>
      <c r="AA681" s="34">
        <v>0.99850512944594971</v>
      </c>
      <c r="AB681" s="34">
        <v>0.99844289169078648</v>
      </c>
      <c r="AC681" s="34">
        <v>0.99838065781496055</v>
      </c>
      <c r="AD681" s="34">
        <v>0.9983184278182301</v>
      </c>
      <c r="AE681" s="34">
        <v>0.99825620170035334</v>
      </c>
      <c r="AF681" s="34">
        <v>0.99819397946108868</v>
      </c>
      <c r="AG681" s="34">
        <v>0.99813176110019375</v>
      </c>
      <c r="AH681" s="34">
        <v>0.99806954661742753</v>
      </c>
      <c r="AI681" s="34">
        <v>0.99800733601254787</v>
      </c>
      <c r="AJ681" s="34">
        <v>0.99794512928531343</v>
      </c>
      <c r="AK681" s="34">
        <v>0.99788292643548193</v>
      </c>
      <c r="AL681" s="34">
        <v>0.99782072746281236</v>
      </c>
      <c r="AM681" s="34">
        <v>0.99775853236706247</v>
      </c>
      <c r="AN681" s="34">
        <v>0.99769634114799088</v>
      </c>
      <c r="AO681" s="34">
        <v>0.99763415380535614</v>
      </c>
      <c r="AP681" s="34">
        <v>0.99757197033891631</v>
      </c>
      <c r="AQ681" s="34">
        <v>0.99750979074842983</v>
      </c>
      <c r="AR681" s="34">
        <v>0.99744761503365498</v>
      </c>
      <c r="AS681" s="34">
        <v>0.99738544319435074</v>
      </c>
      <c r="AT681" s="34">
        <v>0.99732327523027486</v>
      </c>
      <c r="AU681" s="34">
        <v>0.99726111114118621</v>
      </c>
      <c r="AV681" s="34">
        <v>0.9971989509268433</v>
      </c>
      <c r="AW681" s="34">
        <v>0.99713679458700422</v>
      </c>
      <c r="AX681" s="34">
        <v>0.99707464212142793</v>
      </c>
      <c r="AY681" s="34">
        <v>0.99701249352987276</v>
      </c>
      <c r="AZ681" s="34">
        <v>0.99695034881209699</v>
      </c>
      <c r="BA681" s="34">
        <v>0.99688820796785971</v>
      </c>
      <c r="BB681" s="34">
        <v>0.99682607099691889</v>
      </c>
      <c r="BC681" s="34">
        <v>0.9967639378990335</v>
      </c>
      <c r="BD681" s="34">
        <v>0.99670180867396196</v>
      </c>
      <c r="BE681" s="34">
        <v>0.99663968332146291</v>
      </c>
      <c r="BF681" s="34">
        <v>0.99657756184129487</v>
      </c>
      <c r="BG681" s="34">
        <v>0.99651544423321681</v>
      </c>
      <c r="BH681" s="34">
        <v>0.99645333049698681</v>
      </c>
      <c r="BI681" s="34">
        <v>0.99639122063236407</v>
      </c>
      <c r="BJ681" s="34">
        <v>0.99632911463910701</v>
      </c>
      <c r="BK681" s="34">
        <v>0.99626701251697447</v>
      </c>
      <c r="BL681" s="34">
        <v>0.99620491426572511</v>
      </c>
      <c r="BM681" s="34">
        <v>0.99614281988511755</v>
      </c>
      <c r="BN681" s="34">
        <v>0.99608072937491055</v>
      </c>
      <c r="BO681" s="34">
        <v>0.99601864273486307</v>
      </c>
      <c r="BP681" s="34">
        <v>0.99595655996473353</v>
      </c>
      <c r="BQ681" s="34">
        <v>0.99589448106428102</v>
      </c>
      <c r="BR681" s="34">
        <v>0.99583240603326406</v>
      </c>
      <c r="BS681" s="34">
        <v>0.99577033487144184</v>
      </c>
      <c r="BT681" s="34">
        <v>0.99570826757857278</v>
      </c>
      <c r="BU681" s="34">
        <v>0.99564620415441618</v>
      </c>
      <c r="BV681" s="34">
        <v>0.99558414459873046</v>
      </c>
      <c r="BW681" s="34">
        <v>0.99552208891127458</v>
      </c>
      <c r="BX681" s="34">
        <v>0.99546003709180764</v>
      </c>
      <c r="BY681" s="34">
        <v>0.99539798914008859</v>
      </c>
      <c r="BZ681" s="34">
        <v>0.99533594505587586</v>
      </c>
      <c r="CA681" s="34">
        <v>0.99527390483892897</v>
      </c>
      <c r="CB681" s="34">
        <v>0.99521186848900656</v>
      </c>
      <c r="CC681" s="34">
        <v>0.99514983600586759</v>
      </c>
      <c r="CD681" s="34">
        <v>0.99508780738927105</v>
      </c>
      <c r="CE681" s="34">
        <v>0.99502578263897612</v>
      </c>
      <c r="CF681" s="34">
        <v>0.99496376175474166</v>
      </c>
      <c r="CG681" s="34">
        <v>0.99490174473632664</v>
      </c>
      <c r="CH681" s="34">
        <v>0.99483973158349004</v>
      </c>
      <c r="CI681" s="34">
        <v>0.99477772229599115</v>
      </c>
      <c r="CJ681" s="34">
        <v>0.99471571687358906</v>
      </c>
      <c r="CK681" s="34">
        <v>0.99465371531604274</v>
      </c>
      <c r="CL681" s="34">
        <v>0.99459171762311116</v>
      </c>
      <c r="CM681" s="34">
        <v>0.9945297237945534</v>
      </c>
      <c r="CN681" s="34">
        <v>0.99446773383012899</v>
      </c>
      <c r="CO681" s="34">
        <v>0.99440574772959678</v>
      </c>
      <c r="CP681" s="34">
        <v>0.99434376549271597</v>
      </c>
      <c r="CQ681" s="34">
        <v>0.99428178711924564</v>
      </c>
      <c r="CR681" s="34">
        <v>0.99418882289425126</v>
      </c>
      <c r="CS681" s="34">
        <v>0.99409586736130684</v>
      </c>
      <c r="CT681" s="34">
        <v>0.99400292051959993</v>
      </c>
      <c r="CU681" s="34">
        <v>0.99390998236831796</v>
      </c>
      <c r="CV681" s="34">
        <v>0.99381705290664812</v>
      </c>
      <c r="CW681" s="34">
        <v>0.99372413213377797</v>
      </c>
      <c r="CX681" s="34">
        <v>0.99363122004889526</v>
      </c>
      <c r="CY681" s="34">
        <v>0.99353831665118764</v>
      </c>
      <c r="CZ681" s="34">
        <v>0.99344542193984309</v>
      </c>
      <c r="DA681" s="34">
        <v>0.99335253591404893</v>
      </c>
      <c r="DB681" s="34">
        <v>0.99325965857299336</v>
      </c>
    </row>
    <row r="682" spans="1:106" x14ac:dyDescent="0.2">
      <c r="A682" s="13">
        <f t="shared" ca="1" si="10"/>
        <v>45224</v>
      </c>
      <c r="B682" s="34">
        <v>1.0000623348172251</v>
      </c>
      <c r="C682" s="34">
        <v>1</v>
      </c>
      <c r="D682" s="34">
        <v>0.99993766906816206</v>
      </c>
      <c r="E682" s="34">
        <v>0.99987534202146944</v>
      </c>
      <c r="F682" s="34">
        <v>0.99981301885967966</v>
      </c>
      <c r="G682" s="34">
        <v>0.99975069958255058</v>
      </c>
      <c r="H682" s="34">
        <v>0.99968838418983996</v>
      </c>
      <c r="I682" s="34">
        <v>0.9996260726813061</v>
      </c>
      <c r="J682" s="34">
        <v>0.99956376505670663</v>
      </c>
      <c r="K682" s="34">
        <v>0.99950146131579942</v>
      </c>
      <c r="L682" s="34">
        <v>0.99943916145834222</v>
      </c>
      <c r="M682" s="34">
        <v>0.99937686548409332</v>
      </c>
      <c r="N682" s="34">
        <v>0.99931457339281049</v>
      </c>
      <c r="O682" s="34">
        <v>0.9992522851842518</v>
      </c>
      <c r="P682" s="34">
        <v>0.99919000085817533</v>
      </c>
      <c r="Q682" s="34">
        <v>0.99912772041433895</v>
      </c>
      <c r="R682" s="34">
        <v>0.99906544385250051</v>
      </c>
      <c r="S682" s="34">
        <v>0.99900317117241821</v>
      </c>
      <c r="T682" s="34">
        <v>0.99894090237385014</v>
      </c>
      <c r="U682" s="34">
        <v>0.99887863745655447</v>
      </c>
      <c r="V682" s="34">
        <v>0.99881637642028875</v>
      </c>
      <c r="W682" s="34">
        <v>0.99875411926481172</v>
      </c>
      <c r="X682" s="34">
        <v>0.99869186598988102</v>
      </c>
      <c r="Y682" s="34">
        <v>0.99862961659525507</v>
      </c>
      <c r="Z682" s="34">
        <v>0.99856737108069182</v>
      </c>
      <c r="AA682" s="34">
        <v>0.99850512944594971</v>
      </c>
      <c r="AB682" s="34">
        <v>0.99844289169078648</v>
      </c>
      <c r="AC682" s="34">
        <v>0.99838065781496055</v>
      </c>
      <c r="AD682" s="34">
        <v>0.9983184278182301</v>
      </c>
      <c r="AE682" s="34">
        <v>0.99825620170035334</v>
      </c>
      <c r="AF682" s="34">
        <v>0.99819397946108868</v>
      </c>
      <c r="AG682" s="34">
        <v>0.99813176110019375</v>
      </c>
      <c r="AH682" s="34">
        <v>0.99806954661742753</v>
      </c>
      <c r="AI682" s="34">
        <v>0.99800733601254787</v>
      </c>
      <c r="AJ682" s="34">
        <v>0.99794512928531343</v>
      </c>
      <c r="AK682" s="34">
        <v>0.99788292643548193</v>
      </c>
      <c r="AL682" s="34">
        <v>0.99782072746281236</v>
      </c>
      <c r="AM682" s="34">
        <v>0.99775853236706247</v>
      </c>
      <c r="AN682" s="34">
        <v>0.99769634114799088</v>
      </c>
      <c r="AO682" s="34">
        <v>0.99763415380535614</v>
      </c>
      <c r="AP682" s="34">
        <v>0.99757197033891631</v>
      </c>
      <c r="AQ682" s="34">
        <v>0.99750979074842983</v>
      </c>
      <c r="AR682" s="34">
        <v>0.99744761503365498</v>
      </c>
      <c r="AS682" s="34">
        <v>0.99738544319435074</v>
      </c>
      <c r="AT682" s="34">
        <v>0.99732327523027486</v>
      </c>
      <c r="AU682" s="34">
        <v>0.99726111114118621</v>
      </c>
      <c r="AV682" s="34">
        <v>0.9971989509268433</v>
      </c>
      <c r="AW682" s="34">
        <v>0.99713679458700422</v>
      </c>
      <c r="AX682" s="34">
        <v>0.99707464212142793</v>
      </c>
      <c r="AY682" s="34">
        <v>0.99701249352987276</v>
      </c>
      <c r="AZ682" s="34">
        <v>0.99695034881209699</v>
      </c>
      <c r="BA682" s="34">
        <v>0.99688820796785971</v>
      </c>
      <c r="BB682" s="34">
        <v>0.99682607099691889</v>
      </c>
      <c r="BC682" s="34">
        <v>0.9967639378990335</v>
      </c>
      <c r="BD682" s="34">
        <v>0.99670180867396196</v>
      </c>
      <c r="BE682" s="34">
        <v>0.99663968332146291</v>
      </c>
      <c r="BF682" s="34">
        <v>0.99657756184129487</v>
      </c>
      <c r="BG682" s="34">
        <v>0.99651544423321681</v>
      </c>
      <c r="BH682" s="34">
        <v>0.99645333049698681</v>
      </c>
      <c r="BI682" s="34">
        <v>0.99639122063236407</v>
      </c>
      <c r="BJ682" s="34">
        <v>0.99632911463910701</v>
      </c>
      <c r="BK682" s="34">
        <v>0.99626701251697447</v>
      </c>
      <c r="BL682" s="34">
        <v>0.99620491426572511</v>
      </c>
      <c r="BM682" s="34">
        <v>0.99614281988511755</v>
      </c>
      <c r="BN682" s="34">
        <v>0.99608072937491055</v>
      </c>
      <c r="BO682" s="34">
        <v>0.99601864273486307</v>
      </c>
      <c r="BP682" s="34">
        <v>0.99595655996473353</v>
      </c>
      <c r="BQ682" s="34">
        <v>0.99589448106428102</v>
      </c>
      <c r="BR682" s="34">
        <v>0.99583240603326406</v>
      </c>
      <c r="BS682" s="34">
        <v>0.99577033487144184</v>
      </c>
      <c r="BT682" s="34">
        <v>0.99570826757857278</v>
      </c>
      <c r="BU682" s="34">
        <v>0.99564620415441618</v>
      </c>
      <c r="BV682" s="34">
        <v>0.99558414459873046</v>
      </c>
      <c r="BW682" s="34">
        <v>0.99552208891127458</v>
      </c>
      <c r="BX682" s="34">
        <v>0.99546003709180764</v>
      </c>
      <c r="BY682" s="34">
        <v>0.99539798914008859</v>
      </c>
      <c r="BZ682" s="34">
        <v>0.99533594505587586</v>
      </c>
      <c r="CA682" s="34">
        <v>0.99527390483892897</v>
      </c>
      <c r="CB682" s="34">
        <v>0.99521186848900656</v>
      </c>
      <c r="CC682" s="34">
        <v>0.99514983600586759</v>
      </c>
      <c r="CD682" s="34">
        <v>0.99508780738927105</v>
      </c>
      <c r="CE682" s="34">
        <v>0.99502578263897612</v>
      </c>
      <c r="CF682" s="34">
        <v>0.99496376175474166</v>
      </c>
      <c r="CG682" s="34">
        <v>0.99490174473632664</v>
      </c>
      <c r="CH682" s="34">
        <v>0.99483973158349004</v>
      </c>
      <c r="CI682" s="34">
        <v>0.99477772229599115</v>
      </c>
      <c r="CJ682" s="34">
        <v>0.99471571687358906</v>
      </c>
      <c r="CK682" s="34">
        <v>0.99465371531604274</v>
      </c>
      <c r="CL682" s="34">
        <v>0.99459171762311116</v>
      </c>
      <c r="CM682" s="34">
        <v>0.9945297237945534</v>
      </c>
      <c r="CN682" s="34">
        <v>0.99446773383012899</v>
      </c>
      <c r="CO682" s="34">
        <v>0.99440574772959678</v>
      </c>
      <c r="CP682" s="34">
        <v>0.99434376549271597</v>
      </c>
      <c r="CQ682" s="34">
        <v>0.99428178711924564</v>
      </c>
      <c r="CR682" s="34">
        <v>0.99418882289425126</v>
      </c>
      <c r="CS682" s="34">
        <v>0.99409586736130684</v>
      </c>
      <c r="CT682" s="34">
        <v>0.99400292051959993</v>
      </c>
      <c r="CU682" s="34">
        <v>0.99390998236831796</v>
      </c>
      <c r="CV682" s="34">
        <v>0.99381705290664812</v>
      </c>
      <c r="CW682" s="34">
        <v>0.99372413213377797</v>
      </c>
      <c r="CX682" s="34">
        <v>0.99363122004889526</v>
      </c>
      <c r="CY682" s="34">
        <v>0.99353831665118764</v>
      </c>
      <c r="CZ682" s="34">
        <v>0.99344542193984309</v>
      </c>
      <c r="DA682" s="34">
        <v>0.99335253591404893</v>
      </c>
      <c r="DB682" s="34">
        <v>0.99325965857299336</v>
      </c>
    </row>
    <row r="683" spans="1:106" x14ac:dyDescent="0.2">
      <c r="A683" s="13">
        <f t="shared" ca="1" si="10"/>
        <v>45225</v>
      </c>
      <c r="B683" s="34">
        <v>1.0000623348172251</v>
      </c>
      <c r="C683" s="34">
        <v>1</v>
      </c>
      <c r="D683" s="34">
        <v>0.99993766906816206</v>
      </c>
      <c r="E683" s="34">
        <v>0.99987534202146944</v>
      </c>
      <c r="F683" s="34">
        <v>0.99981301885967966</v>
      </c>
      <c r="G683" s="34">
        <v>0.99975069958255058</v>
      </c>
      <c r="H683" s="34">
        <v>0.99968838418983996</v>
      </c>
      <c r="I683" s="34">
        <v>0.9996260726813061</v>
      </c>
      <c r="J683" s="34">
        <v>0.99956376505670663</v>
      </c>
      <c r="K683" s="34">
        <v>0.99950146131579942</v>
      </c>
      <c r="L683" s="34">
        <v>0.99943916145834222</v>
      </c>
      <c r="M683" s="34">
        <v>0.99937686548409332</v>
      </c>
      <c r="N683" s="34">
        <v>0.99931457339281049</v>
      </c>
      <c r="O683" s="34">
        <v>0.9992522851842518</v>
      </c>
      <c r="P683" s="34">
        <v>0.99919000085817533</v>
      </c>
      <c r="Q683" s="34">
        <v>0.99912772041433895</v>
      </c>
      <c r="R683" s="34">
        <v>0.99906544385250051</v>
      </c>
      <c r="S683" s="34">
        <v>0.99900317117241821</v>
      </c>
      <c r="T683" s="34">
        <v>0.99894090237385014</v>
      </c>
      <c r="U683" s="34">
        <v>0.99887863745655447</v>
      </c>
      <c r="V683" s="34">
        <v>0.99881637642028875</v>
      </c>
      <c r="W683" s="34">
        <v>0.99875411926481172</v>
      </c>
      <c r="X683" s="34">
        <v>0.99869186598988102</v>
      </c>
      <c r="Y683" s="34">
        <v>0.99862961659525507</v>
      </c>
      <c r="Z683" s="34">
        <v>0.99856737108069182</v>
      </c>
      <c r="AA683" s="34">
        <v>0.99850512944594971</v>
      </c>
      <c r="AB683" s="34">
        <v>0.99844289169078648</v>
      </c>
      <c r="AC683" s="34">
        <v>0.99838065781496055</v>
      </c>
      <c r="AD683" s="34">
        <v>0.9983184278182301</v>
      </c>
      <c r="AE683" s="34">
        <v>0.99825620170035334</v>
      </c>
      <c r="AF683" s="34">
        <v>0.99819397946108868</v>
      </c>
      <c r="AG683" s="34">
        <v>0.99813176110019375</v>
      </c>
      <c r="AH683" s="34">
        <v>0.99806954661742753</v>
      </c>
      <c r="AI683" s="34">
        <v>0.99800733601254787</v>
      </c>
      <c r="AJ683" s="34">
        <v>0.99794512928531343</v>
      </c>
      <c r="AK683" s="34">
        <v>0.99788292643548193</v>
      </c>
      <c r="AL683" s="34">
        <v>0.99782072746281236</v>
      </c>
      <c r="AM683" s="34">
        <v>0.99775853236706247</v>
      </c>
      <c r="AN683" s="34">
        <v>0.99769634114799088</v>
      </c>
      <c r="AO683" s="34">
        <v>0.99763415380535614</v>
      </c>
      <c r="AP683" s="34">
        <v>0.99757197033891631</v>
      </c>
      <c r="AQ683" s="34">
        <v>0.99750979074842983</v>
      </c>
      <c r="AR683" s="34">
        <v>0.99744761503365498</v>
      </c>
      <c r="AS683" s="34">
        <v>0.99738544319435074</v>
      </c>
      <c r="AT683" s="34">
        <v>0.99732327523027486</v>
      </c>
      <c r="AU683" s="34">
        <v>0.99726111114118621</v>
      </c>
      <c r="AV683" s="34">
        <v>0.9971989509268433</v>
      </c>
      <c r="AW683" s="34">
        <v>0.99713679458700422</v>
      </c>
      <c r="AX683" s="34">
        <v>0.99707464212142793</v>
      </c>
      <c r="AY683" s="34">
        <v>0.99701249352987276</v>
      </c>
      <c r="AZ683" s="34">
        <v>0.99695034881209699</v>
      </c>
      <c r="BA683" s="34">
        <v>0.99688820796785971</v>
      </c>
      <c r="BB683" s="34">
        <v>0.99682607099691889</v>
      </c>
      <c r="BC683" s="34">
        <v>0.9967639378990335</v>
      </c>
      <c r="BD683" s="34">
        <v>0.99670180867396196</v>
      </c>
      <c r="BE683" s="34">
        <v>0.99663968332146291</v>
      </c>
      <c r="BF683" s="34">
        <v>0.99657756184129487</v>
      </c>
      <c r="BG683" s="34">
        <v>0.99651544423321681</v>
      </c>
      <c r="BH683" s="34">
        <v>0.99645333049698681</v>
      </c>
      <c r="BI683" s="34">
        <v>0.99639122063236407</v>
      </c>
      <c r="BJ683" s="34">
        <v>0.99632911463910701</v>
      </c>
      <c r="BK683" s="34">
        <v>0.99626701251697447</v>
      </c>
      <c r="BL683" s="34">
        <v>0.99620491426572511</v>
      </c>
      <c r="BM683" s="34">
        <v>0.99614281988511755</v>
      </c>
      <c r="BN683" s="34">
        <v>0.99608072937491055</v>
      </c>
      <c r="BO683" s="34">
        <v>0.99601864273486307</v>
      </c>
      <c r="BP683" s="34">
        <v>0.99595655996473353</v>
      </c>
      <c r="BQ683" s="34">
        <v>0.99589448106428102</v>
      </c>
      <c r="BR683" s="34">
        <v>0.99583240603326406</v>
      </c>
      <c r="BS683" s="34">
        <v>0.99577033487144184</v>
      </c>
      <c r="BT683" s="34">
        <v>0.99570826757857278</v>
      </c>
      <c r="BU683" s="34">
        <v>0.99564620415441618</v>
      </c>
      <c r="BV683" s="34">
        <v>0.99558414459873046</v>
      </c>
      <c r="BW683" s="34">
        <v>0.99552208891127458</v>
      </c>
      <c r="BX683" s="34">
        <v>0.99546003709180764</v>
      </c>
      <c r="BY683" s="34">
        <v>0.99539798914008859</v>
      </c>
      <c r="BZ683" s="34">
        <v>0.99533594505587586</v>
      </c>
      <c r="CA683" s="34">
        <v>0.99527390483892897</v>
      </c>
      <c r="CB683" s="34">
        <v>0.99521186848900656</v>
      </c>
      <c r="CC683" s="34">
        <v>0.99514983600586759</v>
      </c>
      <c r="CD683" s="34">
        <v>0.99508780738927105</v>
      </c>
      <c r="CE683" s="34">
        <v>0.99502578263897612</v>
      </c>
      <c r="CF683" s="34">
        <v>0.99496376175474166</v>
      </c>
      <c r="CG683" s="34">
        <v>0.99490174473632664</v>
      </c>
      <c r="CH683" s="34">
        <v>0.99483973158349004</v>
      </c>
      <c r="CI683" s="34">
        <v>0.99477772229599115</v>
      </c>
      <c r="CJ683" s="34">
        <v>0.99471571687358906</v>
      </c>
      <c r="CK683" s="34">
        <v>0.99465371531604274</v>
      </c>
      <c r="CL683" s="34">
        <v>0.99459171762311116</v>
      </c>
      <c r="CM683" s="34">
        <v>0.9945297237945534</v>
      </c>
      <c r="CN683" s="34">
        <v>0.99446773383012899</v>
      </c>
      <c r="CO683" s="34">
        <v>0.99440574772959678</v>
      </c>
      <c r="CP683" s="34">
        <v>0.99434376549271597</v>
      </c>
      <c r="CQ683" s="34">
        <v>0.99428178711924564</v>
      </c>
      <c r="CR683" s="34">
        <v>0.99418882289425126</v>
      </c>
      <c r="CS683" s="34">
        <v>0.99409586736130684</v>
      </c>
      <c r="CT683" s="34">
        <v>0.99400292051959993</v>
      </c>
      <c r="CU683" s="34">
        <v>0.99390998236831796</v>
      </c>
      <c r="CV683" s="34">
        <v>0.99381705290664812</v>
      </c>
      <c r="CW683" s="34">
        <v>0.99372413213377797</v>
      </c>
      <c r="CX683" s="34">
        <v>0.99363122004889526</v>
      </c>
      <c r="CY683" s="34">
        <v>0.99353831665118764</v>
      </c>
      <c r="CZ683" s="34">
        <v>0.99344542193984309</v>
      </c>
      <c r="DA683" s="34">
        <v>0.99335253591404893</v>
      </c>
      <c r="DB683" s="34">
        <v>0.99325965857299336</v>
      </c>
    </row>
    <row r="684" spans="1:106" x14ac:dyDescent="0.2">
      <c r="A684" s="13">
        <f t="shared" ca="1" si="10"/>
        <v>45226</v>
      </c>
      <c r="B684" s="34">
        <v>1.0000623348172251</v>
      </c>
      <c r="C684" s="34">
        <v>1</v>
      </c>
      <c r="D684" s="34">
        <v>0.99993766906816206</v>
      </c>
      <c r="E684" s="34">
        <v>0.99987534202146944</v>
      </c>
      <c r="F684" s="34">
        <v>0.99981301885967966</v>
      </c>
      <c r="G684" s="34">
        <v>0.99975069958255058</v>
      </c>
      <c r="H684" s="34">
        <v>0.99968838418983996</v>
      </c>
      <c r="I684" s="34">
        <v>0.9996260726813061</v>
      </c>
      <c r="J684" s="34">
        <v>0.99956376505670663</v>
      </c>
      <c r="K684" s="34">
        <v>0.99950146131579942</v>
      </c>
      <c r="L684" s="34">
        <v>0.99943916145834222</v>
      </c>
      <c r="M684" s="34">
        <v>0.99937686548409332</v>
      </c>
      <c r="N684" s="34">
        <v>0.99931457339281049</v>
      </c>
      <c r="O684" s="34">
        <v>0.9992522851842518</v>
      </c>
      <c r="P684" s="34">
        <v>0.99919000085817533</v>
      </c>
      <c r="Q684" s="34">
        <v>0.99912772041433895</v>
      </c>
      <c r="R684" s="34">
        <v>0.99906544385250051</v>
      </c>
      <c r="S684" s="34">
        <v>0.99900317117241821</v>
      </c>
      <c r="T684" s="34">
        <v>0.99894090237385014</v>
      </c>
      <c r="U684" s="34">
        <v>0.99887863745655447</v>
      </c>
      <c r="V684" s="34">
        <v>0.99881637642028875</v>
      </c>
      <c r="W684" s="34">
        <v>0.99875411926481172</v>
      </c>
      <c r="X684" s="34">
        <v>0.99869186598988102</v>
      </c>
      <c r="Y684" s="34">
        <v>0.99862961659525507</v>
      </c>
      <c r="Z684" s="34">
        <v>0.99856737108069182</v>
      </c>
      <c r="AA684" s="34">
        <v>0.99850512944594971</v>
      </c>
      <c r="AB684" s="34">
        <v>0.99844289169078648</v>
      </c>
      <c r="AC684" s="34">
        <v>0.99838065781496055</v>
      </c>
      <c r="AD684" s="34">
        <v>0.9983184278182301</v>
      </c>
      <c r="AE684" s="34">
        <v>0.99825620170035334</v>
      </c>
      <c r="AF684" s="34">
        <v>0.99819397946108868</v>
      </c>
      <c r="AG684" s="34">
        <v>0.99813176110019375</v>
      </c>
      <c r="AH684" s="34">
        <v>0.99806954661742753</v>
      </c>
      <c r="AI684" s="34">
        <v>0.99800733601254787</v>
      </c>
      <c r="AJ684" s="34">
        <v>0.99794512928531343</v>
      </c>
      <c r="AK684" s="34">
        <v>0.99788292643548193</v>
      </c>
      <c r="AL684" s="34">
        <v>0.99782072746281236</v>
      </c>
      <c r="AM684" s="34">
        <v>0.99775853236706247</v>
      </c>
      <c r="AN684" s="34">
        <v>0.99769634114799088</v>
      </c>
      <c r="AO684" s="34">
        <v>0.99763415380535614</v>
      </c>
      <c r="AP684" s="34">
        <v>0.99757197033891631</v>
      </c>
      <c r="AQ684" s="34">
        <v>0.99750979074842983</v>
      </c>
      <c r="AR684" s="34">
        <v>0.99744761503365498</v>
      </c>
      <c r="AS684" s="34">
        <v>0.99738544319435074</v>
      </c>
      <c r="AT684" s="34">
        <v>0.99732327523027486</v>
      </c>
      <c r="AU684" s="34">
        <v>0.99726111114118621</v>
      </c>
      <c r="AV684" s="34">
        <v>0.9971989509268433</v>
      </c>
      <c r="AW684" s="34">
        <v>0.99713679458700422</v>
      </c>
      <c r="AX684" s="34">
        <v>0.99707464212142793</v>
      </c>
      <c r="AY684" s="34">
        <v>0.99701249352987276</v>
      </c>
      <c r="AZ684" s="34">
        <v>0.99695034881209699</v>
      </c>
      <c r="BA684" s="34">
        <v>0.99688820796785971</v>
      </c>
      <c r="BB684" s="34">
        <v>0.99682607099691889</v>
      </c>
      <c r="BC684" s="34">
        <v>0.9967639378990335</v>
      </c>
      <c r="BD684" s="34">
        <v>0.99670180867396196</v>
      </c>
      <c r="BE684" s="34">
        <v>0.99663968332146291</v>
      </c>
      <c r="BF684" s="34">
        <v>0.99657756184129487</v>
      </c>
      <c r="BG684" s="34">
        <v>0.99651544423321681</v>
      </c>
      <c r="BH684" s="34">
        <v>0.99645333049698681</v>
      </c>
      <c r="BI684" s="34">
        <v>0.99639122063236407</v>
      </c>
      <c r="BJ684" s="34">
        <v>0.99632911463910701</v>
      </c>
      <c r="BK684" s="34">
        <v>0.99626701251697447</v>
      </c>
      <c r="BL684" s="34">
        <v>0.99620491426572511</v>
      </c>
      <c r="BM684" s="34">
        <v>0.99614281988511755</v>
      </c>
      <c r="BN684" s="34">
        <v>0.99608072937491055</v>
      </c>
      <c r="BO684" s="34">
        <v>0.99601864273486307</v>
      </c>
      <c r="BP684" s="34">
        <v>0.99595655996473353</v>
      </c>
      <c r="BQ684" s="34">
        <v>0.99589448106428102</v>
      </c>
      <c r="BR684" s="34">
        <v>0.99583240603326406</v>
      </c>
      <c r="BS684" s="34">
        <v>0.99577033487144184</v>
      </c>
      <c r="BT684" s="34">
        <v>0.99570826757857278</v>
      </c>
      <c r="BU684" s="34">
        <v>0.99564620415441618</v>
      </c>
      <c r="BV684" s="34">
        <v>0.99558414459873046</v>
      </c>
      <c r="BW684" s="34">
        <v>0.99552208891127458</v>
      </c>
      <c r="BX684" s="34">
        <v>0.99546003709180764</v>
      </c>
      <c r="BY684" s="34">
        <v>0.99539798914008859</v>
      </c>
      <c r="BZ684" s="34">
        <v>0.99533594505587586</v>
      </c>
      <c r="CA684" s="34">
        <v>0.99527390483892897</v>
      </c>
      <c r="CB684" s="34">
        <v>0.99521186848900656</v>
      </c>
      <c r="CC684" s="34">
        <v>0.99514983600586759</v>
      </c>
      <c r="CD684" s="34">
        <v>0.99508780738927105</v>
      </c>
      <c r="CE684" s="34">
        <v>0.99502578263897612</v>
      </c>
      <c r="CF684" s="34">
        <v>0.99496376175474166</v>
      </c>
      <c r="CG684" s="34">
        <v>0.99490174473632664</v>
      </c>
      <c r="CH684" s="34">
        <v>0.99483973158349004</v>
      </c>
      <c r="CI684" s="34">
        <v>0.99477772229599115</v>
      </c>
      <c r="CJ684" s="34">
        <v>0.99471571687358906</v>
      </c>
      <c r="CK684" s="34">
        <v>0.99465371531604274</v>
      </c>
      <c r="CL684" s="34">
        <v>0.99459171762311116</v>
      </c>
      <c r="CM684" s="34">
        <v>0.9945297237945534</v>
      </c>
      <c r="CN684" s="34">
        <v>0.99446773383012899</v>
      </c>
      <c r="CO684" s="34">
        <v>0.99440574772959678</v>
      </c>
      <c r="CP684" s="34">
        <v>0.99434376549271597</v>
      </c>
      <c r="CQ684" s="34">
        <v>0.99428178711924564</v>
      </c>
      <c r="CR684" s="34">
        <v>0.99418882289425126</v>
      </c>
      <c r="CS684" s="34">
        <v>0.99409586736130684</v>
      </c>
      <c r="CT684" s="34">
        <v>0.99400292051959993</v>
      </c>
      <c r="CU684" s="34">
        <v>0.99390998236831796</v>
      </c>
      <c r="CV684" s="34">
        <v>0.99381705290664812</v>
      </c>
      <c r="CW684" s="34">
        <v>0.99372413213377797</v>
      </c>
      <c r="CX684" s="34">
        <v>0.99363122004889526</v>
      </c>
      <c r="CY684" s="34">
        <v>0.99353831665118764</v>
      </c>
      <c r="CZ684" s="34">
        <v>0.99344542193984309</v>
      </c>
      <c r="DA684" s="34">
        <v>0.99335253591404893</v>
      </c>
      <c r="DB684" s="34">
        <v>0.99325965857299336</v>
      </c>
    </row>
    <row r="685" spans="1:106" x14ac:dyDescent="0.2">
      <c r="A685" s="13">
        <f t="shared" ca="1" si="10"/>
        <v>45229</v>
      </c>
      <c r="B685" s="34">
        <v>1.0000623348172251</v>
      </c>
      <c r="C685" s="34">
        <v>1</v>
      </c>
      <c r="D685" s="34">
        <v>0.99993766906816206</v>
      </c>
      <c r="E685" s="34">
        <v>0.99987534202146944</v>
      </c>
      <c r="F685" s="34">
        <v>0.99981301885967966</v>
      </c>
      <c r="G685" s="34">
        <v>0.99975069958255058</v>
      </c>
      <c r="H685" s="34">
        <v>0.99968838418983996</v>
      </c>
      <c r="I685" s="34">
        <v>0.9996260726813061</v>
      </c>
      <c r="J685" s="34">
        <v>0.99956376505670663</v>
      </c>
      <c r="K685" s="34">
        <v>0.99950146131579942</v>
      </c>
      <c r="L685" s="34">
        <v>0.99943916145834222</v>
      </c>
      <c r="M685" s="34">
        <v>0.99937686548409332</v>
      </c>
      <c r="N685" s="34">
        <v>0.99931457339281049</v>
      </c>
      <c r="O685" s="34">
        <v>0.9992522851842518</v>
      </c>
      <c r="P685" s="34">
        <v>0.99919000085817533</v>
      </c>
      <c r="Q685" s="34">
        <v>0.99912772041433895</v>
      </c>
      <c r="R685" s="34">
        <v>0.99906544385250051</v>
      </c>
      <c r="S685" s="34">
        <v>0.99900317117241821</v>
      </c>
      <c r="T685" s="34">
        <v>0.99894090237385014</v>
      </c>
      <c r="U685" s="34">
        <v>0.99887863745655447</v>
      </c>
      <c r="V685" s="34">
        <v>0.99881637642028875</v>
      </c>
      <c r="W685" s="34">
        <v>0.99875411926481172</v>
      </c>
      <c r="X685" s="34">
        <v>0.99869186598988102</v>
      </c>
      <c r="Y685" s="34">
        <v>0.99862961659525507</v>
      </c>
      <c r="Z685" s="34">
        <v>0.99856737108069182</v>
      </c>
      <c r="AA685" s="34">
        <v>0.99850512944594971</v>
      </c>
      <c r="AB685" s="34">
        <v>0.99844289169078648</v>
      </c>
      <c r="AC685" s="34">
        <v>0.99838065781496055</v>
      </c>
      <c r="AD685" s="34">
        <v>0.9983184278182301</v>
      </c>
      <c r="AE685" s="34">
        <v>0.99825620170035334</v>
      </c>
      <c r="AF685" s="34">
        <v>0.99819397946108868</v>
      </c>
      <c r="AG685" s="34">
        <v>0.99813176110019375</v>
      </c>
      <c r="AH685" s="34">
        <v>0.99806954661742753</v>
      </c>
      <c r="AI685" s="34">
        <v>0.99800733601254787</v>
      </c>
      <c r="AJ685" s="34">
        <v>0.99794512928531343</v>
      </c>
      <c r="AK685" s="34">
        <v>0.99788292643548193</v>
      </c>
      <c r="AL685" s="34">
        <v>0.99782072746281236</v>
      </c>
      <c r="AM685" s="34">
        <v>0.99775853236706247</v>
      </c>
      <c r="AN685" s="34">
        <v>0.99769634114799088</v>
      </c>
      <c r="AO685" s="34">
        <v>0.99763415380535614</v>
      </c>
      <c r="AP685" s="34">
        <v>0.99757197033891631</v>
      </c>
      <c r="AQ685" s="34">
        <v>0.99750979074842983</v>
      </c>
      <c r="AR685" s="34">
        <v>0.99744761503365498</v>
      </c>
      <c r="AS685" s="34">
        <v>0.99738544319435074</v>
      </c>
      <c r="AT685" s="34">
        <v>0.99732327523027486</v>
      </c>
      <c r="AU685" s="34">
        <v>0.99726111114118621</v>
      </c>
      <c r="AV685" s="34">
        <v>0.9971989509268433</v>
      </c>
      <c r="AW685" s="34">
        <v>0.99713679458700422</v>
      </c>
      <c r="AX685" s="34">
        <v>0.99707464212142793</v>
      </c>
      <c r="AY685" s="34">
        <v>0.99701249352987276</v>
      </c>
      <c r="AZ685" s="34">
        <v>0.99695034881209699</v>
      </c>
      <c r="BA685" s="34">
        <v>0.99688820796785971</v>
      </c>
      <c r="BB685" s="34">
        <v>0.99682607099691889</v>
      </c>
      <c r="BC685" s="34">
        <v>0.9967639378990335</v>
      </c>
      <c r="BD685" s="34">
        <v>0.99670180867396196</v>
      </c>
      <c r="BE685" s="34">
        <v>0.99663968332146291</v>
      </c>
      <c r="BF685" s="34">
        <v>0.99657756184129487</v>
      </c>
      <c r="BG685" s="34">
        <v>0.99651544423321681</v>
      </c>
      <c r="BH685" s="34">
        <v>0.99645333049698681</v>
      </c>
      <c r="BI685" s="34">
        <v>0.99639122063236407</v>
      </c>
      <c r="BJ685" s="34">
        <v>0.99632911463910701</v>
      </c>
      <c r="BK685" s="34">
        <v>0.99626701251697447</v>
      </c>
      <c r="BL685" s="34">
        <v>0.99620491426572511</v>
      </c>
      <c r="BM685" s="34">
        <v>0.99614281988511755</v>
      </c>
      <c r="BN685" s="34">
        <v>0.99608072937491055</v>
      </c>
      <c r="BO685" s="34">
        <v>0.99601864273486307</v>
      </c>
      <c r="BP685" s="34">
        <v>0.99595655996473353</v>
      </c>
      <c r="BQ685" s="34">
        <v>0.99589448106428102</v>
      </c>
      <c r="BR685" s="34">
        <v>0.99583240603326406</v>
      </c>
      <c r="BS685" s="34">
        <v>0.99577033487144184</v>
      </c>
      <c r="BT685" s="34">
        <v>0.99570826757857278</v>
      </c>
      <c r="BU685" s="34">
        <v>0.99564620415441618</v>
      </c>
      <c r="BV685" s="34">
        <v>0.99558414459873046</v>
      </c>
      <c r="BW685" s="34">
        <v>0.99552208891127458</v>
      </c>
      <c r="BX685" s="34">
        <v>0.99546003709180764</v>
      </c>
      <c r="BY685" s="34">
        <v>0.99539798914008859</v>
      </c>
      <c r="BZ685" s="34">
        <v>0.99533594505587586</v>
      </c>
      <c r="CA685" s="34">
        <v>0.99527390483892897</v>
      </c>
      <c r="CB685" s="34">
        <v>0.99521186848900656</v>
      </c>
      <c r="CC685" s="34">
        <v>0.99514983600586759</v>
      </c>
      <c r="CD685" s="34">
        <v>0.99508780738927105</v>
      </c>
      <c r="CE685" s="34">
        <v>0.99502578263897612</v>
      </c>
      <c r="CF685" s="34">
        <v>0.99496376175474166</v>
      </c>
      <c r="CG685" s="34">
        <v>0.99490174473632664</v>
      </c>
      <c r="CH685" s="34">
        <v>0.99483973158349004</v>
      </c>
      <c r="CI685" s="34">
        <v>0.99477772229599115</v>
      </c>
      <c r="CJ685" s="34">
        <v>0.99471571687358906</v>
      </c>
      <c r="CK685" s="34">
        <v>0.99465371531604274</v>
      </c>
      <c r="CL685" s="34">
        <v>0.99459171762311116</v>
      </c>
      <c r="CM685" s="34">
        <v>0.9945297237945534</v>
      </c>
      <c r="CN685" s="34">
        <v>0.99446773383012899</v>
      </c>
      <c r="CO685" s="34">
        <v>0.99440574772959678</v>
      </c>
      <c r="CP685" s="34">
        <v>0.99434376549271597</v>
      </c>
      <c r="CQ685" s="34">
        <v>0.99428178711924564</v>
      </c>
      <c r="CR685" s="34">
        <v>0.99418882289425126</v>
      </c>
      <c r="CS685" s="34">
        <v>0.99409586736130684</v>
      </c>
      <c r="CT685" s="34">
        <v>0.99400292051959993</v>
      </c>
      <c r="CU685" s="34">
        <v>0.99390998236831796</v>
      </c>
      <c r="CV685" s="34">
        <v>0.99381705290664812</v>
      </c>
      <c r="CW685" s="34">
        <v>0.99372413213377797</v>
      </c>
      <c r="CX685" s="34">
        <v>0.99363122004889526</v>
      </c>
      <c r="CY685" s="34">
        <v>0.99353831665118764</v>
      </c>
      <c r="CZ685" s="34">
        <v>0.99344542193984309</v>
      </c>
      <c r="DA685" s="34">
        <v>0.99335253591404893</v>
      </c>
      <c r="DB685" s="34">
        <v>0.99325965857299336</v>
      </c>
    </row>
    <row r="686" spans="1:106" x14ac:dyDescent="0.2">
      <c r="A686" s="13">
        <f t="shared" ca="1" si="10"/>
        <v>45230</v>
      </c>
      <c r="B686" s="34">
        <v>1.0000623348172251</v>
      </c>
      <c r="C686" s="34">
        <v>1</v>
      </c>
      <c r="D686" s="34">
        <v>0.99993766906816206</v>
      </c>
      <c r="E686" s="34">
        <v>0.99987534202146944</v>
      </c>
      <c r="F686" s="34">
        <v>0.99981301885967966</v>
      </c>
      <c r="G686" s="34">
        <v>0.99975069958255058</v>
      </c>
      <c r="H686" s="34">
        <v>0.99968838418983996</v>
      </c>
      <c r="I686" s="34">
        <v>0.9996260726813061</v>
      </c>
      <c r="J686" s="34">
        <v>0.99956376505670663</v>
      </c>
      <c r="K686" s="34">
        <v>0.99950146131579942</v>
      </c>
      <c r="L686" s="34">
        <v>0.99943916145834222</v>
      </c>
      <c r="M686" s="34">
        <v>0.99937686548409332</v>
      </c>
      <c r="N686" s="34">
        <v>0.99931457339281049</v>
      </c>
      <c r="O686" s="34">
        <v>0.9992522851842518</v>
      </c>
      <c r="P686" s="34">
        <v>0.99919000085817533</v>
      </c>
      <c r="Q686" s="34">
        <v>0.99912772041433895</v>
      </c>
      <c r="R686" s="34">
        <v>0.99906544385250051</v>
      </c>
      <c r="S686" s="34">
        <v>0.99900317117241821</v>
      </c>
      <c r="T686" s="34">
        <v>0.99894090237385014</v>
      </c>
      <c r="U686" s="34">
        <v>0.99887863745655447</v>
      </c>
      <c r="V686" s="34">
        <v>0.99881637642028875</v>
      </c>
      <c r="W686" s="34">
        <v>0.99875411926481172</v>
      </c>
      <c r="X686" s="34">
        <v>0.99869186598988102</v>
      </c>
      <c r="Y686" s="34">
        <v>0.99862961659525507</v>
      </c>
      <c r="Z686" s="34">
        <v>0.99856737108069182</v>
      </c>
      <c r="AA686" s="34">
        <v>0.99850512944594971</v>
      </c>
      <c r="AB686" s="34">
        <v>0.99844289169078648</v>
      </c>
      <c r="AC686" s="34">
        <v>0.99838065781496055</v>
      </c>
      <c r="AD686" s="34">
        <v>0.9983184278182301</v>
      </c>
      <c r="AE686" s="34">
        <v>0.99825620170035334</v>
      </c>
      <c r="AF686" s="34">
        <v>0.99819397946108868</v>
      </c>
      <c r="AG686" s="34">
        <v>0.99813176110019375</v>
      </c>
      <c r="AH686" s="34">
        <v>0.99806954661742753</v>
      </c>
      <c r="AI686" s="34">
        <v>0.99800733601254787</v>
      </c>
      <c r="AJ686" s="34">
        <v>0.99794512928531343</v>
      </c>
      <c r="AK686" s="34">
        <v>0.99788292643548193</v>
      </c>
      <c r="AL686" s="34">
        <v>0.99782072746281236</v>
      </c>
      <c r="AM686" s="34">
        <v>0.99775853236706247</v>
      </c>
      <c r="AN686" s="34">
        <v>0.99769634114799088</v>
      </c>
      <c r="AO686" s="34">
        <v>0.99763415380535614</v>
      </c>
      <c r="AP686" s="34">
        <v>0.99757197033891631</v>
      </c>
      <c r="AQ686" s="34">
        <v>0.99750979074842983</v>
      </c>
      <c r="AR686" s="34">
        <v>0.99744761503365498</v>
      </c>
      <c r="AS686" s="34">
        <v>0.99738544319435074</v>
      </c>
      <c r="AT686" s="34">
        <v>0.99732327523027486</v>
      </c>
      <c r="AU686" s="34">
        <v>0.99726111114118621</v>
      </c>
      <c r="AV686" s="34">
        <v>0.9971989509268433</v>
      </c>
      <c r="AW686" s="34">
        <v>0.99713679458700422</v>
      </c>
      <c r="AX686" s="34">
        <v>0.99707464212142793</v>
      </c>
      <c r="AY686" s="34">
        <v>0.99701249352987276</v>
      </c>
      <c r="AZ686" s="34">
        <v>0.99695034881209699</v>
      </c>
      <c r="BA686" s="34">
        <v>0.99688820796785971</v>
      </c>
      <c r="BB686" s="34">
        <v>0.99682607099691889</v>
      </c>
      <c r="BC686" s="34">
        <v>0.9967639378990335</v>
      </c>
      <c r="BD686" s="34">
        <v>0.99670180867396196</v>
      </c>
      <c r="BE686" s="34">
        <v>0.99663968332146291</v>
      </c>
      <c r="BF686" s="34">
        <v>0.99657756184129487</v>
      </c>
      <c r="BG686" s="34">
        <v>0.99651544423321681</v>
      </c>
      <c r="BH686" s="34">
        <v>0.99645333049698681</v>
      </c>
      <c r="BI686" s="34">
        <v>0.99639122063236407</v>
      </c>
      <c r="BJ686" s="34">
        <v>0.99632911463910701</v>
      </c>
      <c r="BK686" s="34">
        <v>0.99626701251697447</v>
      </c>
      <c r="BL686" s="34">
        <v>0.99620491426572511</v>
      </c>
      <c r="BM686" s="34">
        <v>0.99614281988511755</v>
      </c>
      <c r="BN686" s="34">
        <v>0.99608072937491055</v>
      </c>
      <c r="BO686" s="34">
        <v>0.99601864273486307</v>
      </c>
      <c r="BP686" s="34">
        <v>0.99595655996473353</v>
      </c>
      <c r="BQ686" s="34">
        <v>0.99589448106428102</v>
      </c>
      <c r="BR686" s="34">
        <v>0.99583240603326406</v>
      </c>
      <c r="BS686" s="34">
        <v>0.99577033487144184</v>
      </c>
      <c r="BT686" s="34">
        <v>0.99570826757857278</v>
      </c>
      <c r="BU686" s="34">
        <v>0.99564620415441618</v>
      </c>
      <c r="BV686" s="34">
        <v>0.99558414459873046</v>
      </c>
      <c r="BW686" s="34">
        <v>0.99552208891127458</v>
      </c>
      <c r="BX686" s="34">
        <v>0.99546003709180764</v>
      </c>
      <c r="BY686" s="34">
        <v>0.99539798914008859</v>
      </c>
      <c r="BZ686" s="34">
        <v>0.99533594505587586</v>
      </c>
      <c r="CA686" s="34">
        <v>0.99527390483892897</v>
      </c>
      <c r="CB686" s="34">
        <v>0.99521186848900656</v>
      </c>
      <c r="CC686" s="34">
        <v>0.99514983600586759</v>
      </c>
      <c r="CD686" s="34">
        <v>0.99508780738927105</v>
      </c>
      <c r="CE686" s="34">
        <v>0.99502578263897612</v>
      </c>
      <c r="CF686" s="34">
        <v>0.99496376175474166</v>
      </c>
      <c r="CG686" s="34">
        <v>0.99490174473632664</v>
      </c>
      <c r="CH686" s="34">
        <v>0.99483973158349004</v>
      </c>
      <c r="CI686" s="34">
        <v>0.99477772229599115</v>
      </c>
      <c r="CJ686" s="34">
        <v>0.99471571687358906</v>
      </c>
      <c r="CK686" s="34">
        <v>0.99465371531604274</v>
      </c>
      <c r="CL686" s="34">
        <v>0.99459171762311116</v>
      </c>
      <c r="CM686" s="34">
        <v>0.9945297237945534</v>
      </c>
      <c r="CN686" s="34">
        <v>0.99446773383012899</v>
      </c>
      <c r="CO686" s="34">
        <v>0.99440574772959678</v>
      </c>
      <c r="CP686" s="34">
        <v>0.99434376549271597</v>
      </c>
      <c r="CQ686" s="34">
        <v>0.99428178711924564</v>
      </c>
      <c r="CR686" s="34">
        <v>0.99418882289425126</v>
      </c>
      <c r="CS686" s="34">
        <v>0.99409586736130684</v>
      </c>
      <c r="CT686" s="34">
        <v>0.99400292051959993</v>
      </c>
      <c r="CU686" s="34">
        <v>0.99390998236831796</v>
      </c>
      <c r="CV686" s="34">
        <v>0.99381705290664812</v>
      </c>
      <c r="CW686" s="34">
        <v>0.99372413213377797</v>
      </c>
      <c r="CX686" s="34">
        <v>0.99363122004889526</v>
      </c>
      <c r="CY686" s="34">
        <v>0.99353831665118764</v>
      </c>
      <c r="CZ686" s="34">
        <v>0.99344542193984309</v>
      </c>
      <c r="DA686" s="34">
        <v>0.99335253591404893</v>
      </c>
      <c r="DB686" s="34">
        <v>0.99325965857299336</v>
      </c>
    </row>
    <row r="687" spans="1:106" x14ac:dyDescent="0.2">
      <c r="A687" s="13">
        <f t="shared" ca="1" si="10"/>
        <v>45231</v>
      </c>
      <c r="B687" s="34">
        <v>1.0000623348172251</v>
      </c>
      <c r="C687" s="34">
        <v>1</v>
      </c>
      <c r="D687" s="34">
        <v>0.99993766906816206</v>
      </c>
      <c r="E687" s="34">
        <v>0.99987534202146944</v>
      </c>
      <c r="F687" s="34">
        <v>0.99981301885967966</v>
      </c>
      <c r="G687" s="34">
        <v>0.99975069958255058</v>
      </c>
      <c r="H687" s="34">
        <v>0.99968838418983996</v>
      </c>
      <c r="I687" s="34">
        <v>0.9996260726813061</v>
      </c>
      <c r="J687" s="34">
        <v>0.99956376505670663</v>
      </c>
      <c r="K687" s="34">
        <v>0.99950146131579942</v>
      </c>
      <c r="L687" s="34">
        <v>0.99943916145834222</v>
      </c>
      <c r="M687" s="34">
        <v>0.99937686548409332</v>
      </c>
      <c r="N687" s="34">
        <v>0.99931457339281049</v>
      </c>
      <c r="O687" s="34">
        <v>0.9992522851842518</v>
      </c>
      <c r="P687" s="34">
        <v>0.99919000085817533</v>
      </c>
      <c r="Q687" s="34">
        <v>0.99912772041433895</v>
      </c>
      <c r="R687" s="34">
        <v>0.99906544385250051</v>
      </c>
      <c r="S687" s="34">
        <v>0.99900317117241821</v>
      </c>
      <c r="T687" s="34">
        <v>0.99894090237385014</v>
      </c>
      <c r="U687" s="34">
        <v>0.99887863745655447</v>
      </c>
      <c r="V687" s="34">
        <v>0.99881637642028875</v>
      </c>
      <c r="W687" s="34">
        <v>0.99875411926481172</v>
      </c>
      <c r="X687" s="34">
        <v>0.99869186598988102</v>
      </c>
      <c r="Y687" s="34">
        <v>0.99862961659525507</v>
      </c>
      <c r="Z687" s="34">
        <v>0.99856737108069182</v>
      </c>
      <c r="AA687" s="34">
        <v>0.99850512944594971</v>
      </c>
      <c r="AB687" s="34">
        <v>0.99844289169078648</v>
      </c>
      <c r="AC687" s="34">
        <v>0.99838065781496055</v>
      </c>
      <c r="AD687" s="34">
        <v>0.9983184278182301</v>
      </c>
      <c r="AE687" s="34">
        <v>0.99825620170035334</v>
      </c>
      <c r="AF687" s="34">
        <v>0.99819397946108868</v>
      </c>
      <c r="AG687" s="34">
        <v>0.99813176110019375</v>
      </c>
      <c r="AH687" s="34">
        <v>0.99806954661742753</v>
      </c>
      <c r="AI687" s="34">
        <v>0.99800733601254787</v>
      </c>
      <c r="AJ687" s="34">
        <v>0.99794512928531343</v>
      </c>
      <c r="AK687" s="34">
        <v>0.99788292643548193</v>
      </c>
      <c r="AL687" s="34">
        <v>0.99782072746281236</v>
      </c>
      <c r="AM687" s="34">
        <v>0.99775853236706247</v>
      </c>
      <c r="AN687" s="34">
        <v>0.99769634114799088</v>
      </c>
      <c r="AO687" s="34">
        <v>0.99763415380535614</v>
      </c>
      <c r="AP687" s="34">
        <v>0.99757197033891631</v>
      </c>
      <c r="AQ687" s="34">
        <v>0.99750979074842983</v>
      </c>
      <c r="AR687" s="34">
        <v>0.99744761503365498</v>
      </c>
      <c r="AS687" s="34">
        <v>0.99738544319435074</v>
      </c>
      <c r="AT687" s="34">
        <v>0.99732327523027486</v>
      </c>
      <c r="AU687" s="34">
        <v>0.99726111114118621</v>
      </c>
      <c r="AV687" s="34">
        <v>0.9971989509268433</v>
      </c>
      <c r="AW687" s="34">
        <v>0.99713679458700422</v>
      </c>
      <c r="AX687" s="34">
        <v>0.99707464212142793</v>
      </c>
      <c r="AY687" s="34">
        <v>0.99701249352987276</v>
      </c>
      <c r="AZ687" s="34">
        <v>0.99695034881209699</v>
      </c>
      <c r="BA687" s="34">
        <v>0.99688820796785971</v>
      </c>
      <c r="BB687" s="34">
        <v>0.99682607099691889</v>
      </c>
      <c r="BC687" s="34">
        <v>0.9967639378990335</v>
      </c>
      <c r="BD687" s="34">
        <v>0.99670180867396196</v>
      </c>
      <c r="BE687" s="34">
        <v>0.99663968332146291</v>
      </c>
      <c r="BF687" s="34">
        <v>0.99657756184129487</v>
      </c>
      <c r="BG687" s="34">
        <v>0.99651544423321681</v>
      </c>
      <c r="BH687" s="34">
        <v>0.99645333049698681</v>
      </c>
      <c r="BI687" s="34">
        <v>0.99639122063236407</v>
      </c>
      <c r="BJ687" s="34">
        <v>0.99632911463910701</v>
      </c>
      <c r="BK687" s="34">
        <v>0.99626701251697447</v>
      </c>
      <c r="BL687" s="34">
        <v>0.99620491426572511</v>
      </c>
      <c r="BM687" s="34">
        <v>0.99614281988511755</v>
      </c>
      <c r="BN687" s="34">
        <v>0.99608072937491055</v>
      </c>
      <c r="BO687" s="34">
        <v>0.99601864273486307</v>
      </c>
      <c r="BP687" s="34">
        <v>0.99595655996473353</v>
      </c>
      <c r="BQ687" s="34">
        <v>0.99589448106428102</v>
      </c>
      <c r="BR687" s="34">
        <v>0.99583240603326406</v>
      </c>
      <c r="BS687" s="34">
        <v>0.99577033487144184</v>
      </c>
      <c r="BT687" s="34">
        <v>0.99570826757857278</v>
      </c>
      <c r="BU687" s="34">
        <v>0.99564620415441618</v>
      </c>
      <c r="BV687" s="34">
        <v>0.99558414459873046</v>
      </c>
      <c r="BW687" s="34">
        <v>0.99552208891127458</v>
      </c>
      <c r="BX687" s="34">
        <v>0.99546003709180764</v>
      </c>
      <c r="BY687" s="34">
        <v>0.99539798914008859</v>
      </c>
      <c r="BZ687" s="34">
        <v>0.99533594505587586</v>
      </c>
      <c r="CA687" s="34">
        <v>0.99527390483892897</v>
      </c>
      <c r="CB687" s="34">
        <v>0.99521186848900656</v>
      </c>
      <c r="CC687" s="34">
        <v>0.99514983600586759</v>
      </c>
      <c r="CD687" s="34">
        <v>0.99508780738927105</v>
      </c>
      <c r="CE687" s="34">
        <v>0.99502578263897612</v>
      </c>
      <c r="CF687" s="34">
        <v>0.99496376175474166</v>
      </c>
      <c r="CG687" s="34">
        <v>0.99490174473632664</v>
      </c>
      <c r="CH687" s="34">
        <v>0.99483973158349004</v>
      </c>
      <c r="CI687" s="34">
        <v>0.99477772229599115</v>
      </c>
      <c r="CJ687" s="34">
        <v>0.99471571687358906</v>
      </c>
      <c r="CK687" s="34">
        <v>0.99465371531604274</v>
      </c>
      <c r="CL687" s="34">
        <v>0.99459171762311116</v>
      </c>
      <c r="CM687" s="34">
        <v>0.9945297237945534</v>
      </c>
      <c r="CN687" s="34">
        <v>0.99446773383012899</v>
      </c>
      <c r="CO687" s="34">
        <v>0.99440574772959678</v>
      </c>
      <c r="CP687" s="34">
        <v>0.99434376549271597</v>
      </c>
      <c r="CQ687" s="34">
        <v>0.99428178711924564</v>
      </c>
      <c r="CR687" s="34">
        <v>0.99418882289425126</v>
      </c>
      <c r="CS687" s="34">
        <v>0.99409586736130684</v>
      </c>
      <c r="CT687" s="34">
        <v>0.99400292051959993</v>
      </c>
      <c r="CU687" s="34">
        <v>0.99390998236831796</v>
      </c>
      <c r="CV687" s="34">
        <v>0.99381705290664812</v>
      </c>
      <c r="CW687" s="34">
        <v>0.99372413213377797</v>
      </c>
      <c r="CX687" s="34">
        <v>0.99363122004889526</v>
      </c>
      <c r="CY687" s="34">
        <v>0.99353831665118764</v>
      </c>
      <c r="CZ687" s="34">
        <v>0.99344542193984309</v>
      </c>
      <c r="DA687" s="34">
        <v>0.99335253591404893</v>
      </c>
      <c r="DB687" s="34">
        <v>0.99325965857299336</v>
      </c>
    </row>
    <row r="688" spans="1:106" x14ac:dyDescent="0.2">
      <c r="A688" s="13">
        <f t="shared" ca="1" si="10"/>
        <v>45232</v>
      </c>
      <c r="B688" s="34">
        <v>1.0000623348172251</v>
      </c>
      <c r="C688" s="34">
        <v>1</v>
      </c>
      <c r="D688" s="34">
        <v>0.99993766906816206</v>
      </c>
      <c r="E688" s="34">
        <v>0.99987534202146944</v>
      </c>
      <c r="F688" s="34">
        <v>0.99981301885967966</v>
      </c>
      <c r="G688" s="34">
        <v>0.99975069958255058</v>
      </c>
      <c r="H688" s="34">
        <v>0.99968838418983996</v>
      </c>
      <c r="I688" s="34">
        <v>0.9996260726813061</v>
      </c>
      <c r="J688" s="34">
        <v>0.99956376505670663</v>
      </c>
      <c r="K688" s="34">
        <v>0.99950146131579942</v>
      </c>
      <c r="L688" s="34">
        <v>0.99943916145834222</v>
      </c>
      <c r="M688" s="34">
        <v>0.99937686548409332</v>
      </c>
      <c r="N688" s="34">
        <v>0.99931457339281049</v>
      </c>
      <c r="O688" s="34">
        <v>0.9992522851842518</v>
      </c>
      <c r="P688" s="34">
        <v>0.99919000085817533</v>
      </c>
      <c r="Q688" s="34">
        <v>0.99912772041433895</v>
      </c>
      <c r="R688" s="34">
        <v>0.99906544385250051</v>
      </c>
      <c r="S688" s="34">
        <v>0.99900317117241821</v>
      </c>
      <c r="T688" s="34">
        <v>0.99894090237385014</v>
      </c>
      <c r="U688" s="34">
        <v>0.99887863745655447</v>
      </c>
      <c r="V688" s="34">
        <v>0.99881637642028875</v>
      </c>
      <c r="W688" s="34">
        <v>0.99875411926481172</v>
      </c>
      <c r="X688" s="34">
        <v>0.99869186598988102</v>
      </c>
      <c r="Y688" s="34">
        <v>0.99862961659525507</v>
      </c>
      <c r="Z688" s="34">
        <v>0.99856737108069182</v>
      </c>
      <c r="AA688" s="34">
        <v>0.99850512944594971</v>
      </c>
      <c r="AB688" s="34">
        <v>0.99844289169078648</v>
      </c>
      <c r="AC688" s="34">
        <v>0.99838065781496055</v>
      </c>
      <c r="AD688" s="34">
        <v>0.9983184278182301</v>
      </c>
      <c r="AE688" s="34">
        <v>0.99825620170035334</v>
      </c>
      <c r="AF688" s="34">
        <v>0.99819397946108868</v>
      </c>
      <c r="AG688" s="34">
        <v>0.99813176110019375</v>
      </c>
      <c r="AH688" s="34">
        <v>0.99806954661742753</v>
      </c>
      <c r="AI688" s="34">
        <v>0.99800733601254787</v>
      </c>
      <c r="AJ688" s="34">
        <v>0.99794512928531343</v>
      </c>
      <c r="AK688" s="34">
        <v>0.99788292643548193</v>
      </c>
      <c r="AL688" s="34">
        <v>0.99782072746281236</v>
      </c>
      <c r="AM688" s="34">
        <v>0.99775853236706247</v>
      </c>
      <c r="AN688" s="34">
        <v>0.99769634114799088</v>
      </c>
      <c r="AO688" s="34">
        <v>0.99763415380535614</v>
      </c>
      <c r="AP688" s="34">
        <v>0.99757197033891631</v>
      </c>
      <c r="AQ688" s="34">
        <v>0.99750979074842983</v>
      </c>
      <c r="AR688" s="34">
        <v>0.99744761503365498</v>
      </c>
      <c r="AS688" s="34">
        <v>0.99738544319435074</v>
      </c>
      <c r="AT688" s="34">
        <v>0.99732327523027486</v>
      </c>
      <c r="AU688" s="34">
        <v>0.99726111114118621</v>
      </c>
      <c r="AV688" s="34">
        <v>0.9971989509268433</v>
      </c>
      <c r="AW688" s="34">
        <v>0.99713679458700422</v>
      </c>
      <c r="AX688" s="34">
        <v>0.99707464212142793</v>
      </c>
      <c r="AY688" s="34">
        <v>0.99701249352987276</v>
      </c>
      <c r="AZ688" s="34">
        <v>0.99695034881209699</v>
      </c>
      <c r="BA688" s="34">
        <v>0.99688820796785971</v>
      </c>
      <c r="BB688" s="34">
        <v>0.99682607099691889</v>
      </c>
      <c r="BC688" s="34">
        <v>0.9967639378990335</v>
      </c>
      <c r="BD688" s="34">
        <v>0.99670180867396196</v>
      </c>
      <c r="BE688" s="34">
        <v>0.99663968332146291</v>
      </c>
      <c r="BF688" s="34">
        <v>0.99657756184129487</v>
      </c>
      <c r="BG688" s="34">
        <v>0.99651544423321681</v>
      </c>
      <c r="BH688" s="34">
        <v>0.99645333049698681</v>
      </c>
      <c r="BI688" s="34">
        <v>0.99639122063236407</v>
      </c>
      <c r="BJ688" s="34">
        <v>0.99632911463910701</v>
      </c>
      <c r="BK688" s="34">
        <v>0.99626701251697447</v>
      </c>
      <c r="BL688" s="34">
        <v>0.99620491426572511</v>
      </c>
      <c r="BM688" s="34">
        <v>0.99614281988511755</v>
      </c>
      <c r="BN688" s="34">
        <v>0.99608072937491055</v>
      </c>
      <c r="BO688" s="34">
        <v>0.99601864273486307</v>
      </c>
      <c r="BP688" s="34">
        <v>0.99595655996473353</v>
      </c>
      <c r="BQ688" s="34">
        <v>0.99589448106428102</v>
      </c>
      <c r="BR688" s="34">
        <v>0.99583240603326406</v>
      </c>
      <c r="BS688" s="34">
        <v>0.99577033487144184</v>
      </c>
      <c r="BT688" s="34">
        <v>0.99570826757857278</v>
      </c>
      <c r="BU688" s="34">
        <v>0.99564620415441618</v>
      </c>
      <c r="BV688" s="34">
        <v>0.99558414459873046</v>
      </c>
      <c r="BW688" s="34">
        <v>0.99552208891127458</v>
      </c>
      <c r="BX688" s="34">
        <v>0.99546003709180764</v>
      </c>
      <c r="BY688" s="34">
        <v>0.99539798914008859</v>
      </c>
      <c r="BZ688" s="34">
        <v>0.99533594505587586</v>
      </c>
      <c r="CA688" s="34">
        <v>0.99527390483892897</v>
      </c>
      <c r="CB688" s="34">
        <v>0.99521186848900656</v>
      </c>
      <c r="CC688" s="34">
        <v>0.99514983600586759</v>
      </c>
      <c r="CD688" s="34">
        <v>0.99508780738927105</v>
      </c>
      <c r="CE688" s="34">
        <v>0.99502578263897612</v>
      </c>
      <c r="CF688" s="34">
        <v>0.99496376175474166</v>
      </c>
      <c r="CG688" s="34">
        <v>0.99490174473632664</v>
      </c>
      <c r="CH688" s="34">
        <v>0.99483973158349004</v>
      </c>
      <c r="CI688" s="34">
        <v>0.99477772229599115</v>
      </c>
      <c r="CJ688" s="34">
        <v>0.99471571687358906</v>
      </c>
      <c r="CK688" s="34">
        <v>0.99465371531604274</v>
      </c>
      <c r="CL688" s="34">
        <v>0.99459171762311116</v>
      </c>
      <c r="CM688" s="34">
        <v>0.9945297237945534</v>
      </c>
      <c r="CN688" s="34">
        <v>0.99446773383012899</v>
      </c>
      <c r="CO688" s="34">
        <v>0.99440574772959678</v>
      </c>
      <c r="CP688" s="34">
        <v>0.99434376549271597</v>
      </c>
      <c r="CQ688" s="34">
        <v>0.99428178711924564</v>
      </c>
      <c r="CR688" s="34">
        <v>0.99418882289425126</v>
      </c>
      <c r="CS688" s="34">
        <v>0.99409586736130684</v>
      </c>
      <c r="CT688" s="34">
        <v>0.99400292051959993</v>
      </c>
      <c r="CU688" s="34">
        <v>0.99390998236831796</v>
      </c>
      <c r="CV688" s="34">
        <v>0.99381705290664812</v>
      </c>
      <c r="CW688" s="34">
        <v>0.99372413213377797</v>
      </c>
      <c r="CX688" s="34">
        <v>0.99363122004889526</v>
      </c>
      <c r="CY688" s="34">
        <v>0.99353831665118764</v>
      </c>
      <c r="CZ688" s="34">
        <v>0.99344542193984309</v>
      </c>
      <c r="DA688" s="34">
        <v>0.99335253591404893</v>
      </c>
      <c r="DB688" s="34">
        <v>0.99325965857299336</v>
      </c>
    </row>
    <row r="689" spans="1:106" x14ac:dyDescent="0.2">
      <c r="A689" s="13">
        <f t="shared" ca="1" si="10"/>
        <v>45233</v>
      </c>
      <c r="B689" s="34">
        <v>1.0000623348172251</v>
      </c>
      <c r="C689" s="34">
        <v>1</v>
      </c>
      <c r="D689" s="34">
        <v>0.99993766906816206</v>
      </c>
      <c r="E689" s="34">
        <v>0.99987534202146944</v>
      </c>
      <c r="F689" s="34">
        <v>0.99981301885967966</v>
      </c>
      <c r="G689" s="34">
        <v>0.99975069958255058</v>
      </c>
      <c r="H689" s="34">
        <v>0.99968838418983996</v>
      </c>
      <c r="I689" s="34">
        <v>0.9996260726813061</v>
      </c>
      <c r="J689" s="34">
        <v>0.99956376505670663</v>
      </c>
      <c r="K689" s="34">
        <v>0.99950146131579942</v>
      </c>
      <c r="L689" s="34">
        <v>0.99943916145834222</v>
      </c>
      <c r="M689" s="34">
        <v>0.99937686548409332</v>
      </c>
      <c r="N689" s="34">
        <v>0.99931457339281049</v>
      </c>
      <c r="O689" s="34">
        <v>0.9992522851842518</v>
      </c>
      <c r="P689" s="34">
        <v>0.99919000085817533</v>
      </c>
      <c r="Q689" s="34">
        <v>0.99912772041433895</v>
      </c>
      <c r="R689" s="34">
        <v>0.99906544385250051</v>
      </c>
      <c r="S689" s="34">
        <v>0.99900317117241821</v>
      </c>
      <c r="T689" s="34">
        <v>0.99894090237385014</v>
      </c>
      <c r="U689" s="34">
        <v>0.99887863745655447</v>
      </c>
      <c r="V689" s="34">
        <v>0.99881637642028875</v>
      </c>
      <c r="W689" s="34">
        <v>0.99875411926481172</v>
      </c>
      <c r="X689" s="34">
        <v>0.99869186598988102</v>
      </c>
      <c r="Y689" s="34">
        <v>0.99862961659525507</v>
      </c>
      <c r="Z689" s="34">
        <v>0.99856737108069182</v>
      </c>
      <c r="AA689" s="34">
        <v>0.99850512944594971</v>
      </c>
      <c r="AB689" s="34">
        <v>0.99844289169078648</v>
      </c>
      <c r="AC689" s="34">
        <v>0.99838065781496055</v>
      </c>
      <c r="AD689" s="34">
        <v>0.9983184278182301</v>
      </c>
      <c r="AE689" s="34">
        <v>0.99825620170035334</v>
      </c>
      <c r="AF689" s="34">
        <v>0.99819397946108868</v>
      </c>
      <c r="AG689" s="34">
        <v>0.99813176110019375</v>
      </c>
      <c r="AH689" s="34">
        <v>0.99806954661742753</v>
      </c>
      <c r="AI689" s="34">
        <v>0.99800733601254787</v>
      </c>
      <c r="AJ689" s="34">
        <v>0.99794512928531343</v>
      </c>
      <c r="AK689" s="34">
        <v>0.99788292643548193</v>
      </c>
      <c r="AL689" s="34">
        <v>0.99782072746281236</v>
      </c>
      <c r="AM689" s="34">
        <v>0.99775853236706247</v>
      </c>
      <c r="AN689" s="34">
        <v>0.99769634114799088</v>
      </c>
      <c r="AO689" s="34">
        <v>0.99763415380535614</v>
      </c>
      <c r="AP689" s="34">
        <v>0.99757197033891631</v>
      </c>
      <c r="AQ689" s="34">
        <v>0.99750979074842983</v>
      </c>
      <c r="AR689" s="34">
        <v>0.99744761503365498</v>
      </c>
      <c r="AS689" s="34">
        <v>0.99738544319435074</v>
      </c>
      <c r="AT689" s="34">
        <v>0.99732327523027486</v>
      </c>
      <c r="AU689" s="34">
        <v>0.99726111114118621</v>
      </c>
      <c r="AV689" s="34">
        <v>0.9971989509268433</v>
      </c>
      <c r="AW689" s="34">
        <v>0.99713679458700422</v>
      </c>
      <c r="AX689" s="34">
        <v>0.99707464212142793</v>
      </c>
      <c r="AY689" s="34">
        <v>0.99701249352987276</v>
      </c>
      <c r="AZ689" s="34">
        <v>0.99695034881209699</v>
      </c>
      <c r="BA689" s="34">
        <v>0.99688820796785971</v>
      </c>
      <c r="BB689" s="34">
        <v>0.99682607099691889</v>
      </c>
      <c r="BC689" s="34">
        <v>0.9967639378990335</v>
      </c>
      <c r="BD689" s="34">
        <v>0.99670180867396196</v>
      </c>
      <c r="BE689" s="34">
        <v>0.99663968332146291</v>
      </c>
      <c r="BF689" s="34">
        <v>0.99657756184129487</v>
      </c>
      <c r="BG689" s="34">
        <v>0.99651544423321681</v>
      </c>
      <c r="BH689" s="34">
        <v>0.99645333049698681</v>
      </c>
      <c r="BI689" s="34">
        <v>0.99639122063236407</v>
      </c>
      <c r="BJ689" s="34">
        <v>0.99632911463910701</v>
      </c>
      <c r="BK689" s="34">
        <v>0.99626701251697447</v>
      </c>
      <c r="BL689" s="34">
        <v>0.99620491426572511</v>
      </c>
      <c r="BM689" s="34">
        <v>0.99614281988511755</v>
      </c>
      <c r="BN689" s="34">
        <v>0.99608072937491055</v>
      </c>
      <c r="BO689" s="34">
        <v>0.99601864273486307</v>
      </c>
      <c r="BP689" s="34">
        <v>0.99595655996473353</v>
      </c>
      <c r="BQ689" s="34">
        <v>0.99589448106428102</v>
      </c>
      <c r="BR689" s="34">
        <v>0.99583240603326406</v>
      </c>
      <c r="BS689" s="34">
        <v>0.99577033487144184</v>
      </c>
      <c r="BT689" s="34">
        <v>0.99570826757857278</v>
      </c>
      <c r="BU689" s="34">
        <v>0.99564620415441618</v>
      </c>
      <c r="BV689" s="34">
        <v>0.99558414459873046</v>
      </c>
      <c r="BW689" s="34">
        <v>0.99552208891127458</v>
      </c>
      <c r="BX689" s="34">
        <v>0.99546003709180764</v>
      </c>
      <c r="BY689" s="34">
        <v>0.99539798914008859</v>
      </c>
      <c r="BZ689" s="34">
        <v>0.99533594505587586</v>
      </c>
      <c r="CA689" s="34">
        <v>0.99527390483892897</v>
      </c>
      <c r="CB689" s="34">
        <v>0.99521186848900656</v>
      </c>
      <c r="CC689" s="34">
        <v>0.99514983600586759</v>
      </c>
      <c r="CD689" s="34">
        <v>0.99508780738927105</v>
      </c>
      <c r="CE689" s="34">
        <v>0.99502578263897612</v>
      </c>
      <c r="CF689" s="34">
        <v>0.99496376175474166</v>
      </c>
      <c r="CG689" s="34">
        <v>0.99490174473632664</v>
      </c>
      <c r="CH689" s="34">
        <v>0.99483973158349004</v>
      </c>
      <c r="CI689" s="34">
        <v>0.99477772229599115</v>
      </c>
      <c r="CJ689" s="34">
        <v>0.99471571687358906</v>
      </c>
      <c r="CK689" s="34">
        <v>0.99465371531604274</v>
      </c>
      <c r="CL689" s="34">
        <v>0.99459171762311116</v>
      </c>
      <c r="CM689" s="34">
        <v>0.9945297237945534</v>
      </c>
      <c r="CN689" s="34">
        <v>0.99446773383012899</v>
      </c>
      <c r="CO689" s="34">
        <v>0.99440574772959678</v>
      </c>
      <c r="CP689" s="34">
        <v>0.99434376549271597</v>
      </c>
      <c r="CQ689" s="34">
        <v>0.99428178711924564</v>
      </c>
      <c r="CR689" s="34">
        <v>0.99418882289425126</v>
      </c>
      <c r="CS689" s="34">
        <v>0.99409586736130684</v>
      </c>
      <c r="CT689" s="34">
        <v>0.99400292051959993</v>
      </c>
      <c r="CU689" s="34">
        <v>0.99390998236831796</v>
      </c>
      <c r="CV689" s="34">
        <v>0.99381705290664812</v>
      </c>
      <c r="CW689" s="34">
        <v>0.99372413213377797</v>
      </c>
      <c r="CX689" s="34">
        <v>0.99363122004889526</v>
      </c>
      <c r="CY689" s="34">
        <v>0.99353831665118764</v>
      </c>
      <c r="CZ689" s="34">
        <v>0.99344542193984309</v>
      </c>
      <c r="DA689" s="34">
        <v>0.99335253591404893</v>
      </c>
      <c r="DB689" s="34">
        <v>0.99325965857299336</v>
      </c>
    </row>
    <row r="690" spans="1:106" x14ac:dyDescent="0.2">
      <c r="A690" s="13">
        <f t="shared" ca="1" si="10"/>
        <v>45236</v>
      </c>
      <c r="B690" s="34">
        <v>1.0000623348172251</v>
      </c>
      <c r="C690" s="34">
        <v>1</v>
      </c>
      <c r="D690" s="34">
        <v>0.99993766906816206</v>
      </c>
      <c r="E690" s="34">
        <v>0.99987534202146944</v>
      </c>
      <c r="F690" s="34">
        <v>0.99981301885967966</v>
      </c>
      <c r="G690" s="34">
        <v>0.99975069958255058</v>
      </c>
      <c r="H690" s="34">
        <v>0.99968838418983996</v>
      </c>
      <c r="I690" s="34">
        <v>0.9996260726813061</v>
      </c>
      <c r="J690" s="34">
        <v>0.99956376505670663</v>
      </c>
      <c r="K690" s="34">
        <v>0.99950146131579942</v>
      </c>
      <c r="L690" s="34">
        <v>0.99943916145834222</v>
      </c>
      <c r="M690" s="34">
        <v>0.99937686548409332</v>
      </c>
      <c r="N690" s="34">
        <v>0.99931457339281049</v>
      </c>
      <c r="O690" s="34">
        <v>0.9992522851842518</v>
      </c>
      <c r="P690" s="34">
        <v>0.99919000085817533</v>
      </c>
      <c r="Q690" s="34">
        <v>0.99912772041433895</v>
      </c>
      <c r="R690" s="34">
        <v>0.99906544385250051</v>
      </c>
      <c r="S690" s="34">
        <v>0.99900317117241821</v>
      </c>
      <c r="T690" s="34">
        <v>0.99894090237385014</v>
      </c>
      <c r="U690" s="34">
        <v>0.99887863745655447</v>
      </c>
      <c r="V690" s="34">
        <v>0.99881637642028875</v>
      </c>
      <c r="W690" s="34">
        <v>0.99875411926481172</v>
      </c>
      <c r="X690" s="34">
        <v>0.99869186598988102</v>
      </c>
      <c r="Y690" s="34">
        <v>0.99862961659525507</v>
      </c>
      <c r="Z690" s="34">
        <v>0.99856737108069182</v>
      </c>
      <c r="AA690" s="34">
        <v>0.99850512944594971</v>
      </c>
      <c r="AB690" s="34">
        <v>0.99844289169078648</v>
      </c>
      <c r="AC690" s="34">
        <v>0.99838065781496055</v>
      </c>
      <c r="AD690" s="34">
        <v>0.9983184278182301</v>
      </c>
      <c r="AE690" s="34">
        <v>0.99825620170035334</v>
      </c>
      <c r="AF690" s="34">
        <v>0.99819397946108868</v>
      </c>
      <c r="AG690" s="34">
        <v>0.99813176110019375</v>
      </c>
      <c r="AH690" s="34">
        <v>0.99806954661742753</v>
      </c>
      <c r="AI690" s="34">
        <v>0.99800733601254787</v>
      </c>
      <c r="AJ690" s="34">
        <v>0.99794512928531343</v>
      </c>
      <c r="AK690" s="34">
        <v>0.99788292643548193</v>
      </c>
      <c r="AL690" s="34">
        <v>0.99782072746281236</v>
      </c>
      <c r="AM690" s="34">
        <v>0.99775853236706247</v>
      </c>
      <c r="AN690" s="34">
        <v>0.99769634114799088</v>
      </c>
      <c r="AO690" s="34">
        <v>0.99763415380535614</v>
      </c>
      <c r="AP690" s="34">
        <v>0.99757197033891631</v>
      </c>
      <c r="AQ690" s="34">
        <v>0.99750979074842983</v>
      </c>
      <c r="AR690" s="34">
        <v>0.99744761503365498</v>
      </c>
      <c r="AS690" s="34">
        <v>0.99738544319435074</v>
      </c>
      <c r="AT690" s="34">
        <v>0.99732327523027486</v>
      </c>
      <c r="AU690" s="34">
        <v>0.99726111114118621</v>
      </c>
      <c r="AV690" s="34">
        <v>0.9971989509268433</v>
      </c>
      <c r="AW690" s="34">
        <v>0.99713679458700422</v>
      </c>
      <c r="AX690" s="34">
        <v>0.99707464212142793</v>
      </c>
      <c r="AY690" s="34">
        <v>0.99701249352987276</v>
      </c>
      <c r="AZ690" s="34">
        <v>0.99695034881209699</v>
      </c>
      <c r="BA690" s="34">
        <v>0.99688820796785971</v>
      </c>
      <c r="BB690" s="34">
        <v>0.99682607099691889</v>
      </c>
      <c r="BC690" s="34">
        <v>0.9967639378990335</v>
      </c>
      <c r="BD690" s="34">
        <v>0.99670180867396196</v>
      </c>
      <c r="BE690" s="34">
        <v>0.99663968332146291</v>
      </c>
      <c r="BF690" s="34">
        <v>0.99657756184129487</v>
      </c>
      <c r="BG690" s="34">
        <v>0.99651544423321681</v>
      </c>
      <c r="BH690" s="34">
        <v>0.99645333049698681</v>
      </c>
      <c r="BI690" s="34">
        <v>0.99639122063236407</v>
      </c>
      <c r="BJ690" s="34">
        <v>0.99632911463910701</v>
      </c>
      <c r="BK690" s="34">
        <v>0.99626701251697447</v>
      </c>
      <c r="BL690" s="34">
        <v>0.99620491426572511</v>
      </c>
      <c r="BM690" s="34">
        <v>0.99614281988511755</v>
      </c>
      <c r="BN690" s="34">
        <v>0.99608072937491055</v>
      </c>
      <c r="BO690" s="34">
        <v>0.99601864273486307</v>
      </c>
      <c r="BP690" s="34">
        <v>0.99595655996473353</v>
      </c>
      <c r="BQ690" s="34">
        <v>0.99589448106428102</v>
      </c>
      <c r="BR690" s="34">
        <v>0.99583240603326406</v>
      </c>
      <c r="BS690" s="34">
        <v>0.99577033487144184</v>
      </c>
      <c r="BT690" s="34">
        <v>0.99570826757857278</v>
      </c>
      <c r="BU690" s="34">
        <v>0.99564620415441618</v>
      </c>
      <c r="BV690" s="34">
        <v>0.99558414459873046</v>
      </c>
      <c r="BW690" s="34">
        <v>0.99552208891127458</v>
      </c>
      <c r="BX690" s="34">
        <v>0.99546003709180764</v>
      </c>
      <c r="BY690" s="34">
        <v>0.99539798914008859</v>
      </c>
      <c r="BZ690" s="34">
        <v>0.99533594505587586</v>
      </c>
      <c r="CA690" s="34">
        <v>0.99527390483892897</v>
      </c>
      <c r="CB690" s="34">
        <v>0.99521186848900656</v>
      </c>
      <c r="CC690" s="34">
        <v>0.99514983600586759</v>
      </c>
      <c r="CD690" s="34">
        <v>0.99508780738927105</v>
      </c>
      <c r="CE690" s="34">
        <v>0.99502578263897612</v>
      </c>
      <c r="CF690" s="34">
        <v>0.99496376175474166</v>
      </c>
      <c r="CG690" s="34">
        <v>0.99490174473632664</v>
      </c>
      <c r="CH690" s="34">
        <v>0.99483973158349004</v>
      </c>
      <c r="CI690" s="34">
        <v>0.99477772229599115</v>
      </c>
      <c r="CJ690" s="34">
        <v>0.99471571687358906</v>
      </c>
      <c r="CK690" s="34">
        <v>0.99465371531604274</v>
      </c>
      <c r="CL690" s="34">
        <v>0.99459171762311116</v>
      </c>
      <c r="CM690" s="34">
        <v>0.9945297237945534</v>
      </c>
      <c r="CN690" s="34">
        <v>0.99446773383012899</v>
      </c>
      <c r="CO690" s="34">
        <v>0.99440574772959678</v>
      </c>
      <c r="CP690" s="34">
        <v>0.99434376549271597</v>
      </c>
      <c r="CQ690" s="34">
        <v>0.99428178711924564</v>
      </c>
      <c r="CR690" s="34">
        <v>0.99418882289425126</v>
      </c>
      <c r="CS690" s="34">
        <v>0.99409586736130684</v>
      </c>
      <c r="CT690" s="34">
        <v>0.99400292051959993</v>
      </c>
      <c r="CU690" s="34">
        <v>0.99390998236831796</v>
      </c>
      <c r="CV690" s="34">
        <v>0.99381705290664812</v>
      </c>
      <c r="CW690" s="34">
        <v>0.99372413213377797</v>
      </c>
      <c r="CX690" s="34">
        <v>0.99363122004889526</v>
      </c>
      <c r="CY690" s="34">
        <v>0.99353831665118764</v>
      </c>
      <c r="CZ690" s="34">
        <v>0.99344542193984309</v>
      </c>
      <c r="DA690" s="34">
        <v>0.99335253591404893</v>
      </c>
      <c r="DB690" s="34">
        <v>0.99325965857299336</v>
      </c>
    </row>
    <row r="691" spans="1:106" x14ac:dyDescent="0.2">
      <c r="A691" s="13">
        <f t="shared" ca="1" si="10"/>
        <v>45237</v>
      </c>
      <c r="B691" s="34">
        <v>1.0000623348172251</v>
      </c>
      <c r="C691" s="34">
        <v>1</v>
      </c>
      <c r="D691" s="34">
        <v>0.99993766906816206</v>
      </c>
      <c r="E691" s="34">
        <v>0.99987534202146944</v>
      </c>
      <c r="F691" s="34">
        <v>0.99981301885967966</v>
      </c>
      <c r="G691" s="34">
        <v>0.99975069958255058</v>
      </c>
      <c r="H691" s="34">
        <v>0.99968838418983996</v>
      </c>
      <c r="I691" s="34">
        <v>0.9996260726813061</v>
      </c>
      <c r="J691" s="34">
        <v>0.99956376505670663</v>
      </c>
      <c r="K691" s="34">
        <v>0.99950146131579942</v>
      </c>
      <c r="L691" s="34">
        <v>0.99943916145834222</v>
      </c>
      <c r="M691" s="34">
        <v>0.99937686548409332</v>
      </c>
      <c r="N691" s="34">
        <v>0.99931457339281049</v>
      </c>
      <c r="O691" s="34">
        <v>0.9992522851842518</v>
      </c>
      <c r="P691" s="34">
        <v>0.99919000085817533</v>
      </c>
      <c r="Q691" s="34">
        <v>0.99912772041433895</v>
      </c>
      <c r="R691" s="34">
        <v>0.99906544385250051</v>
      </c>
      <c r="S691" s="34">
        <v>0.99900317117241821</v>
      </c>
      <c r="T691" s="34">
        <v>0.99894090237385014</v>
      </c>
      <c r="U691" s="34">
        <v>0.99887863745655447</v>
      </c>
      <c r="V691" s="34">
        <v>0.99881637642028875</v>
      </c>
      <c r="W691" s="34">
        <v>0.99875411926481172</v>
      </c>
      <c r="X691" s="34">
        <v>0.99869186598988102</v>
      </c>
      <c r="Y691" s="34">
        <v>0.99862961659525507</v>
      </c>
      <c r="Z691" s="34">
        <v>0.99856737108069182</v>
      </c>
      <c r="AA691" s="34">
        <v>0.99850512944594971</v>
      </c>
      <c r="AB691" s="34">
        <v>0.99844289169078648</v>
      </c>
      <c r="AC691" s="34">
        <v>0.99838065781496055</v>
      </c>
      <c r="AD691" s="34">
        <v>0.9983184278182301</v>
      </c>
      <c r="AE691" s="34">
        <v>0.99825620170035334</v>
      </c>
      <c r="AF691" s="34">
        <v>0.99819397946108868</v>
      </c>
      <c r="AG691" s="34">
        <v>0.99813176110019375</v>
      </c>
      <c r="AH691" s="34">
        <v>0.99806954661742753</v>
      </c>
      <c r="AI691" s="34">
        <v>0.99800733601254787</v>
      </c>
      <c r="AJ691" s="34">
        <v>0.99794512928531343</v>
      </c>
      <c r="AK691" s="34">
        <v>0.99788292643548193</v>
      </c>
      <c r="AL691" s="34">
        <v>0.99782072746281236</v>
      </c>
      <c r="AM691" s="34">
        <v>0.99775853236706247</v>
      </c>
      <c r="AN691" s="34">
        <v>0.99769634114799088</v>
      </c>
      <c r="AO691" s="34">
        <v>0.99763415380535614</v>
      </c>
      <c r="AP691" s="34">
        <v>0.99757197033891631</v>
      </c>
      <c r="AQ691" s="34">
        <v>0.99750979074842983</v>
      </c>
      <c r="AR691" s="34">
        <v>0.99744761503365498</v>
      </c>
      <c r="AS691" s="34">
        <v>0.99738544319435074</v>
      </c>
      <c r="AT691" s="34">
        <v>0.99732327523027486</v>
      </c>
      <c r="AU691" s="34">
        <v>0.99726111114118621</v>
      </c>
      <c r="AV691" s="34">
        <v>0.9971989509268433</v>
      </c>
      <c r="AW691" s="34">
        <v>0.99713679458700422</v>
      </c>
      <c r="AX691" s="34">
        <v>0.99707464212142793</v>
      </c>
      <c r="AY691" s="34">
        <v>0.99701249352987276</v>
      </c>
      <c r="AZ691" s="34">
        <v>0.99695034881209699</v>
      </c>
      <c r="BA691" s="34">
        <v>0.99688820796785971</v>
      </c>
      <c r="BB691" s="34">
        <v>0.99682607099691889</v>
      </c>
      <c r="BC691" s="34">
        <v>0.9967639378990335</v>
      </c>
      <c r="BD691" s="34">
        <v>0.99670180867396196</v>
      </c>
      <c r="BE691" s="34">
        <v>0.99663968332146291</v>
      </c>
      <c r="BF691" s="34">
        <v>0.99657756184129487</v>
      </c>
      <c r="BG691" s="34">
        <v>0.99651544423321681</v>
      </c>
      <c r="BH691" s="34">
        <v>0.99645333049698681</v>
      </c>
      <c r="BI691" s="34">
        <v>0.99639122063236407</v>
      </c>
      <c r="BJ691" s="34">
        <v>0.99632911463910701</v>
      </c>
      <c r="BK691" s="34">
        <v>0.99626701251697447</v>
      </c>
      <c r="BL691" s="34">
        <v>0.99620491426572511</v>
      </c>
      <c r="BM691" s="34">
        <v>0.99614281988511755</v>
      </c>
      <c r="BN691" s="34">
        <v>0.99608072937491055</v>
      </c>
      <c r="BO691" s="34">
        <v>0.99601864273486307</v>
      </c>
      <c r="BP691" s="34">
        <v>0.99595655996473353</v>
      </c>
      <c r="BQ691" s="34">
        <v>0.99589448106428102</v>
      </c>
      <c r="BR691" s="34">
        <v>0.99583240603326406</v>
      </c>
      <c r="BS691" s="34">
        <v>0.99577033487144184</v>
      </c>
      <c r="BT691" s="34">
        <v>0.99570826757857278</v>
      </c>
      <c r="BU691" s="34">
        <v>0.99564620415441618</v>
      </c>
      <c r="BV691" s="34">
        <v>0.99558414459873046</v>
      </c>
      <c r="BW691" s="34">
        <v>0.99552208891127458</v>
      </c>
      <c r="BX691" s="34">
        <v>0.99546003709180764</v>
      </c>
      <c r="BY691" s="34">
        <v>0.99539798914008859</v>
      </c>
      <c r="BZ691" s="34">
        <v>0.99533594505587586</v>
      </c>
      <c r="CA691" s="34">
        <v>0.99527390483892897</v>
      </c>
      <c r="CB691" s="34">
        <v>0.99521186848900656</v>
      </c>
      <c r="CC691" s="34">
        <v>0.99514983600586759</v>
      </c>
      <c r="CD691" s="34">
        <v>0.99508780738927105</v>
      </c>
      <c r="CE691" s="34">
        <v>0.99502578263897612</v>
      </c>
      <c r="CF691" s="34">
        <v>0.99496376175474166</v>
      </c>
      <c r="CG691" s="34">
        <v>0.99490174473632664</v>
      </c>
      <c r="CH691" s="34">
        <v>0.99483973158349004</v>
      </c>
      <c r="CI691" s="34">
        <v>0.99477772229599115</v>
      </c>
      <c r="CJ691" s="34">
        <v>0.99471571687358906</v>
      </c>
      <c r="CK691" s="34">
        <v>0.99465371531604274</v>
      </c>
      <c r="CL691" s="34">
        <v>0.99459171762311116</v>
      </c>
      <c r="CM691" s="34">
        <v>0.9945297237945534</v>
      </c>
      <c r="CN691" s="34">
        <v>0.99446773383012899</v>
      </c>
      <c r="CO691" s="34">
        <v>0.99440574772959678</v>
      </c>
      <c r="CP691" s="34">
        <v>0.99434376549271597</v>
      </c>
      <c r="CQ691" s="34">
        <v>0.99428178711924564</v>
      </c>
      <c r="CR691" s="34">
        <v>0.99418882289425126</v>
      </c>
      <c r="CS691" s="34">
        <v>0.99409586736130684</v>
      </c>
      <c r="CT691" s="34">
        <v>0.99400292051959993</v>
      </c>
      <c r="CU691" s="34">
        <v>0.99390998236831796</v>
      </c>
      <c r="CV691" s="34">
        <v>0.99381705290664812</v>
      </c>
      <c r="CW691" s="34">
        <v>0.99372413213377797</v>
      </c>
      <c r="CX691" s="34">
        <v>0.99363122004889526</v>
      </c>
      <c r="CY691" s="34">
        <v>0.99353831665118764</v>
      </c>
      <c r="CZ691" s="34">
        <v>0.99344542193984309</v>
      </c>
      <c r="DA691" s="34">
        <v>0.99335253591404893</v>
      </c>
      <c r="DB691" s="34">
        <v>0.99325965857299336</v>
      </c>
    </row>
    <row r="692" spans="1:106" x14ac:dyDescent="0.2">
      <c r="A692" s="13">
        <f t="shared" ca="1" si="10"/>
        <v>45238</v>
      </c>
      <c r="B692" s="34">
        <v>1.0000623348172251</v>
      </c>
      <c r="C692" s="34">
        <v>1</v>
      </c>
      <c r="D692" s="34">
        <v>0.99993766906816206</v>
      </c>
      <c r="E692" s="34">
        <v>0.99987534202146944</v>
      </c>
      <c r="F692" s="34">
        <v>0.99981301885967966</v>
      </c>
      <c r="G692" s="34">
        <v>0.99975069958255058</v>
      </c>
      <c r="H692" s="34">
        <v>0.99968838418983996</v>
      </c>
      <c r="I692" s="34">
        <v>0.9996260726813061</v>
      </c>
      <c r="J692" s="34">
        <v>0.99956376505670663</v>
      </c>
      <c r="K692" s="34">
        <v>0.99950146131579942</v>
      </c>
      <c r="L692" s="34">
        <v>0.99943916145834222</v>
      </c>
      <c r="M692" s="34">
        <v>0.99937686548409332</v>
      </c>
      <c r="N692" s="34">
        <v>0.99931457339281049</v>
      </c>
      <c r="O692" s="34">
        <v>0.9992522851842518</v>
      </c>
      <c r="P692" s="34">
        <v>0.99919000085817533</v>
      </c>
      <c r="Q692" s="34">
        <v>0.99912772041433895</v>
      </c>
      <c r="R692" s="34">
        <v>0.99906544385250051</v>
      </c>
      <c r="S692" s="34">
        <v>0.99900317117241821</v>
      </c>
      <c r="T692" s="34">
        <v>0.99894090237385014</v>
      </c>
      <c r="U692" s="34">
        <v>0.99887863745655447</v>
      </c>
      <c r="V692" s="34">
        <v>0.99881637642028875</v>
      </c>
      <c r="W692" s="34">
        <v>0.99875411926481172</v>
      </c>
      <c r="X692" s="34">
        <v>0.99869186598988102</v>
      </c>
      <c r="Y692" s="34">
        <v>0.99862961659525507</v>
      </c>
      <c r="Z692" s="34">
        <v>0.99856737108069182</v>
      </c>
      <c r="AA692" s="34">
        <v>0.99850512944594971</v>
      </c>
      <c r="AB692" s="34">
        <v>0.99844289169078648</v>
      </c>
      <c r="AC692" s="34">
        <v>0.99838065781496055</v>
      </c>
      <c r="AD692" s="34">
        <v>0.9983184278182301</v>
      </c>
      <c r="AE692" s="34">
        <v>0.99825620170035334</v>
      </c>
      <c r="AF692" s="34">
        <v>0.99819397946108868</v>
      </c>
      <c r="AG692" s="34">
        <v>0.99813176110019375</v>
      </c>
      <c r="AH692" s="34">
        <v>0.99806954661742753</v>
      </c>
      <c r="AI692" s="34">
        <v>0.99800733601254787</v>
      </c>
      <c r="AJ692" s="34">
        <v>0.99794512928531343</v>
      </c>
      <c r="AK692" s="34">
        <v>0.99788292643548193</v>
      </c>
      <c r="AL692" s="34">
        <v>0.99782072746281236</v>
      </c>
      <c r="AM692" s="34">
        <v>0.99775853236706247</v>
      </c>
      <c r="AN692" s="34">
        <v>0.99769634114799088</v>
      </c>
      <c r="AO692" s="34">
        <v>0.99763415380535614</v>
      </c>
      <c r="AP692" s="34">
        <v>0.99757197033891631</v>
      </c>
      <c r="AQ692" s="34">
        <v>0.99750979074842983</v>
      </c>
      <c r="AR692" s="34">
        <v>0.99744761503365498</v>
      </c>
      <c r="AS692" s="34">
        <v>0.99738544319435074</v>
      </c>
      <c r="AT692" s="34">
        <v>0.99732327523027486</v>
      </c>
      <c r="AU692" s="34">
        <v>0.99726111114118621</v>
      </c>
      <c r="AV692" s="34">
        <v>0.9971989509268433</v>
      </c>
      <c r="AW692" s="34">
        <v>0.99713679458700422</v>
      </c>
      <c r="AX692" s="34">
        <v>0.99707464212142793</v>
      </c>
      <c r="AY692" s="34">
        <v>0.99701249352987276</v>
      </c>
      <c r="AZ692" s="34">
        <v>0.99695034881209699</v>
      </c>
      <c r="BA692" s="34">
        <v>0.99688820796785971</v>
      </c>
      <c r="BB692" s="34">
        <v>0.99682607099691889</v>
      </c>
      <c r="BC692" s="34">
        <v>0.9967639378990335</v>
      </c>
      <c r="BD692" s="34">
        <v>0.99670180867396196</v>
      </c>
      <c r="BE692" s="34">
        <v>0.99663968332146291</v>
      </c>
      <c r="BF692" s="34">
        <v>0.99657756184129487</v>
      </c>
      <c r="BG692" s="34">
        <v>0.99651544423321681</v>
      </c>
      <c r="BH692" s="34">
        <v>0.99645333049698681</v>
      </c>
      <c r="BI692" s="34">
        <v>0.99639122063236407</v>
      </c>
      <c r="BJ692" s="34">
        <v>0.99632911463910701</v>
      </c>
      <c r="BK692" s="34">
        <v>0.99626701251697447</v>
      </c>
      <c r="BL692" s="34">
        <v>0.99620491426572511</v>
      </c>
      <c r="BM692" s="34">
        <v>0.99614281988511755</v>
      </c>
      <c r="BN692" s="34">
        <v>0.99608072937491055</v>
      </c>
      <c r="BO692" s="34">
        <v>0.99601864273486307</v>
      </c>
      <c r="BP692" s="34">
        <v>0.99595655996473353</v>
      </c>
      <c r="BQ692" s="34">
        <v>0.99589448106428102</v>
      </c>
      <c r="BR692" s="34">
        <v>0.99583240603326406</v>
      </c>
      <c r="BS692" s="34">
        <v>0.99577033487144184</v>
      </c>
      <c r="BT692" s="34">
        <v>0.99570826757857278</v>
      </c>
      <c r="BU692" s="34">
        <v>0.99564620415441618</v>
      </c>
      <c r="BV692" s="34">
        <v>0.99558414459873046</v>
      </c>
      <c r="BW692" s="34">
        <v>0.99552208891127458</v>
      </c>
      <c r="BX692" s="34">
        <v>0.99546003709180764</v>
      </c>
      <c r="BY692" s="34">
        <v>0.99539798914008859</v>
      </c>
      <c r="BZ692" s="34">
        <v>0.99533594505587586</v>
      </c>
      <c r="CA692" s="34">
        <v>0.99527390483892897</v>
      </c>
      <c r="CB692" s="34">
        <v>0.99521186848900656</v>
      </c>
      <c r="CC692" s="34">
        <v>0.99514983600586759</v>
      </c>
      <c r="CD692" s="34">
        <v>0.99508780738927105</v>
      </c>
      <c r="CE692" s="34">
        <v>0.99502578263897612</v>
      </c>
      <c r="CF692" s="34">
        <v>0.99496376175474166</v>
      </c>
      <c r="CG692" s="34">
        <v>0.99490174473632664</v>
      </c>
      <c r="CH692" s="34">
        <v>0.99483973158349004</v>
      </c>
      <c r="CI692" s="34">
        <v>0.99477772229599115</v>
      </c>
      <c r="CJ692" s="34">
        <v>0.99471571687358906</v>
      </c>
      <c r="CK692" s="34">
        <v>0.99465371531604274</v>
      </c>
      <c r="CL692" s="34">
        <v>0.99459171762311116</v>
      </c>
      <c r="CM692" s="34">
        <v>0.9945297237945534</v>
      </c>
      <c r="CN692" s="34">
        <v>0.99446773383012899</v>
      </c>
      <c r="CO692" s="34">
        <v>0.99440574772959678</v>
      </c>
      <c r="CP692" s="34">
        <v>0.99434376549271597</v>
      </c>
      <c r="CQ692" s="34">
        <v>0.99428178711924564</v>
      </c>
      <c r="CR692" s="34">
        <v>0.99418882289425126</v>
      </c>
      <c r="CS692" s="34">
        <v>0.99409586736130684</v>
      </c>
      <c r="CT692" s="34">
        <v>0.99400292051959993</v>
      </c>
      <c r="CU692" s="34">
        <v>0.99390998236831796</v>
      </c>
      <c r="CV692" s="34">
        <v>0.99381705290664812</v>
      </c>
      <c r="CW692" s="34">
        <v>0.99372413213377797</v>
      </c>
      <c r="CX692" s="34">
        <v>0.99363122004889526</v>
      </c>
      <c r="CY692" s="34">
        <v>0.99353831665118764</v>
      </c>
      <c r="CZ692" s="34">
        <v>0.99344542193984309</v>
      </c>
      <c r="DA692" s="34">
        <v>0.99335253591404893</v>
      </c>
      <c r="DB692" s="34">
        <v>0.99325965857299336</v>
      </c>
    </row>
    <row r="693" spans="1:106" x14ac:dyDescent="0.2">
      <c r="A693" s="13">
        <f t="shared" ca="1" si="10"/>
        <v>45239</v>
      </c>
      <c r="B693" s="34">
        <v>1.0000623348172251</v>
      </c>
      <c r="C693" s="34">
        <v>1</v>
      </c>
      <c r="D693" s="34">
        <v>0.99993766906816206</v>
      </c>
      <c r="E693" s="34">
        <v>0.99987534202146944</v>
      </c>
      <c r="F693" s="34">
        <v>0.99981301885967966</v>
      </c>
      <c r="G693" s="34">
        <v>0.99975069958255058</v>
      </c>
      <c r="H693" s="34">
        <v>0.99968838418983996</v>
      </c>
      <c r="I693" s="34">
        <v>0.9996260726813061</v>
      </c>
      <c r="J693" s="34">
        <v>0.99956376505670663</v>
      </c>
      <c r="K693" s="34">
        <v>0.99950146131579942</v>
      </c>
      <c r="L693" s="34">
        <v>0.99943916145834222</v>
      </c>
      <c r="M693" s="34">
        <v>0.99937686548409332</v>
      </c>
      <c r="N693" s="34">
        <v>0.99931457339281049</v>
      </c>
      <c r="O693" s="34">
        <v>0.9992522851842518</v>
      </c>
      <c r="P693" s="34">
        <v>0.99919000085817533</v>
      </c>
      <c r="Q693" s="34">
        <v>0.99912772041433895</v>
      </c>
      <c r="R693" s="34">
        <v>0.99906544385250051</v>
      </c>
      <c r="S693" s="34">
        <v>0.99900317117241821</v>
      </c>
      <c r="T693" s="34">
        <v>0.99894090237385014</v>
      </c>
      <c r="U693" s="34">
        <v>0.99887863745655447</v>
      </c>
      <c r="V693" s="34">
        <v>0.99881637642028875</v>
      </c>
      <c r="W693" s="34">
        <v>0.99875411926481172</v>
      </c>
      <c r="X693" s="34">
        <v>0.99869186598988102</v>
      </c>
      <c r="Y693" s="34">
        <v>0.99862961659525507</v>
      </c>
      <c r="Z693" s="34">
        <v>0.99856737108069182</v>
      </c>
      <c r="AA693" s="34">
        <v>0.99850512944594971</v>
      </c>
      <c r="AB693" s="34">
        <v>0.99844289169078648</v>
      </c>
      <c r="AC693" s="34">
        <v>0.99838065781496055</v>
      </c>
      <c r="AD693" s="34">
        <v>0.9983184278182301</v>
      </c>
      <c r="AE693" s="34">
        <v>0.99825620170035334</v>
      </c>
      <c r="AF693" s="34">
        <v>0.99819397946108868</v>
      </c>
      <c r="AG693" s="34">
        <v>0.99813176110019375</v>
      </c>
      <c r="AH693" s="34">
        <v>0.99806954661742753</v>
      </c>
      <c r="AI693" s="34">
        <v>0.99800733601254787</v>
      </c>
      <c r="AJ693" s="34">
        <v>0.99794512928531343</v>
      </c>
      <c r="AK693" s="34">
        <v>0.99788292643548193</v>
      </c>
      <c r="AL693" s="34">
        <v>0.99782072746281236</v>
      </c>
      <c r="AM693" s="34">
        <v>0.99775853236706247</v>
      </c>
      <c r="AN693" s="34">
        <v>0.99769634114799088</v>
      </c>
      <c r="AO693" s="34">
        <v>0.99763415380535614</v>
      </c>
      <c r="AP693" s="34">
        <v>0.99757197033891631</v>
      </c>
      <c r="AQ693" s="34">
        <v>0.99750979074842983</v>
      </c>
      <c r="AR693" s="34">
        <v>0.99744761503365498</v>
      </c>
      <c r="AS693" s="34">
        <v>0.99738544319435074</v>
      </c>
      <c r="AT693" s="34">
        <v>0.99732327523027486</v>
      </c>
      <c r="AU693" s="34">
        <v>0.99726111114118621</v>
      </c>
      <c r="AV693" s="34">
        <v>0.9971989509268433</v>
      </c>
      <c r="AW693" s="34">
        <v>0.99713679458700422</v>
      </c>
      <c r="AX693" s="34">
        <v>0.99707464212142793</v>
      </c>
      <c r="AY693" s="34">
        <v>0.99701249352987276</v>
      </c>
      <c r="AZ693" s="34">
        <v>0.99695034881209699</v>
      </c>
      <c r="BA693" s="34">
        <v>0.99688820796785971</v>
      </c>
      <c r="BB693" s="34">
        <v>0.99682607099691889</v>
      </c>
      <c r="BC693" s="34">
        <v>0.9967639378990335</v>
      </c>
      <c r="BD693" s="34">
        <v>0.99670180867396196</v>
      </c>
      <c r="BE693" s="34">
        <v>0.99663968332146291</v>
      </c>
      <c r="BF693" s="34">
        <v>0.99657756184129487</v>
      </c>
      <c r="BG693" s="34">
        <v>0.99651544423321681</v>
      </c>
      <c r="BH693" s="34">
        <v>0.99645333049698681</v>
      </c>
      <c r="BI693" s="34">
        <v>0.99639122063236407</v>
      </c>
      <c r="BJ693" s="34">
        <v>0.99632911463910701</v>
      </c>
      <c r="BK693" s="34">
        <v>0.99626701251697447</v>
      </c>
      <c r="BL693" s="34">
        <v>0.99620491426572511</v>
      </c>
      <c r="BM693" s="34">
        <v>0.99614281988511755</v>
      </c>
      <c r="BN693" s="34">
        <v>0.99608072937491055</v>
      </c>
      <c r="BO693" s="34">
        <v>0.99601864273486307</v>
      </c>
      <c r="BP693" s="34">
        <v>0.99595655996473353</v>
      </c>
      <c r="BQ693" s="34">
        <v>0.99589448106428102</v>
      </c>
      <c r="BR693" s="34">
        <v>0.99583240603326406</v>
      </c>
      <c r="BS693" s="34">
        <v>0.99577033487144184</v>
      </c>
      <c r="BT693" s="34">
        <v>0.99570826757857278</v>
      </c>
      <c r="BU693" s="34">
        <v>0.99564620415441618</v>
      </c>
      <c r="BV693" s="34">
        <v>0.99558414459873046</v>
      </c>
      <c r="BW693" s="34">
        <v>0.99552208891127458</v>
      </c>
      <c r="BX693" s="34">
        <v>0.99546003709180764</v>
      </c>
      <c r="BY693" s="34">
        <v>0.99539798914008859</v>
      </c>
      <c r="BZ693" s="34">
        <v>0.99533594505587586</v>
      </c>
      <c r="CA693" s="34">
        <v>0.99527390483892897</v>
      </c>
      <c r="CB693" s="34">
        <v>0.99521186848900656</v>
      </c>
      <c r="CC693" s="34">
        <v>0.99514983600586759</v>
      </c>
      <c r="CD693" s="34">
        <v>0.99508780738927105</v>
      </c>
      <c r="CE693" s="34">
        <v>0.99502578263897612</v>
      </c>
      <c r="CF693" s="34">
        <v>0.99496376175474166</v>
      </c>
      <c r="CG693" s="34">
        <v>0.99490174473632664</v>
      </c>
      <c r="CH693" s="34">
        <v>0.99483973158349004</v>
      </c>
      <c r="CI693" s="34">
        <v>0.99477772229599115</v>
      </c>
      <c r="CJ693" s="34">
        <v>0.99471571687358906</v>
      </c>
      <c r="CK693" s="34">
        <v>0.99465371531604274</v>
      </c>
      <c r="CL693" s="34">
        <v>0.99459171762311116</v>
      </c>
      <c r="CM693" s="34">
        <v>0.9945297237945534</v>
      </c>
      <c r="CN693" s="34">
        <v>0.99446773383012899</v>
      </c>
      <c r="CO693" s="34">
        <v>0.99440574772959678</v>
      </c>
      <c r="CP693" s="34">
        <v>0.99434376549271597</v>
      </c>
      <c r="CQ693" s="34">
        <v>0.99428178711924564</v>
      </c>
      <c r="CR693" s="34">
        <v>0.99418882289425126</v>
      </c>
      <c r="CS693" s="34">
        <v>0.99409586736130684</v>
      </c>
      <c r="CT693" s="34">
        <v>0.99400292051959993</v>
      </c>
      <c r="CU693" s="34">
        <v>0.99390998236831796</v>
      </c>
      <c r="CV693" s="34">
        <v>0.99381705290664812</v>
      </c>
      <c r="CW693" s="34">
        <v>0.99372413213377797</v>
      </c>
      <c r="CX693" s="34">
        <v>0.99363122004889526</v>
      </c>
      <c r="CY693" s="34">
        <v>0.99353831665118764</v>
      </c>
      <c r="CZ693" s="34">
        <v>0.99344542193984309</v>
      </c>
      <c r="DA693" s="34">
        <v>0.99335253591404893</v>
      </c>
      <c r="DB693" s="34">
        <v>0.99325965857299336</v>
      </c>
    </row>
    <row r="694" spans="1:106" x14ac:dyDescent="0.2">
      <c r="A694" s="13">
        <f t="shared" ca="1" si="10"/>
        <v>45240</v>
      </c>
      <c r="B694" s="34">
        <v>1.0000623348172251</v>
      </c>
      <c r="C694" s="34">
        <v>1</v>
      </c>
      <c r="D694" s="34">
        <v>0.99993766906816206</v>
      </c>
      <c r="E694" s="34">
        <v>0.99987534202146944</v>
      </c>
      <c r="F694" s="34">
        <v>0.99981301885967966</v>
      </c>
      <c r="G694" s="34">
        <v>0.99975069958255058</v>
      </c>
      <c r="H694" s="34">
        <v>0.99968838418983996</v>
      </c>
      <c r="I694" s="34">
        <v>0.9996260726813061</v>
      </c>
      <c r="J694" s="34">
        <v>0.99956376505670663</v>
      </c>
      <c r="K694" s="34">
        <v>0.99950146131579942</v>
      </c>
      <c r="L694" s="34">
        <v>0.99943916145834222</v>
      </c>
      <c r="M694" s="34">
        <v>0.99937686548409332</v>
      </c>
      <c r="N694" s="34">
        <v>0.99931457339281049</v>
      </c>
      <c r="O694" s="34">
        <v>0.9992522851842518</v>
      </c>
      <c r="P694" s="34">
        <v>0.99919000085817533</v>
      </c>
      <c r="Q694" s="34">
        <v>0.99912772041433895</v>
      </c>
      <c r="R694" s="34">
        <v>0.99906544385250051</v>
      </c>
      <c r="S694" s="34">
        <v>0.99900317117241821</v>
      </c>
      <c r="T694" s="34">
        <v>0.99894090237385014</v>
      </c>
      <c r="U694" s="34">
        <v>0.99887863745655447</v>
      </c>
      <c r="V694" s="34">
        <v>0.99881637642028875</v>
      </c>
      <c r="W694" s="34">
        <v>0.99875411926481172</v>
      </c>
      <c r="X694" s="34">
        <v>0.99869186598988102</v>
      </c>
      <c r="Y694" s="34">
        <v>0.99862961659525507</v>
      </c>
      <c r="Z694" s="34">
        <v>0.99856737108069182</v>
      </c>
      <c r="AA694" s="34">
        <v>0.99850512944594971</v>
      </c>
      <c r="AB694" s="34">
        <v>0.99844289169078648</v>
      </c>
      <c r="AC694" s="34">
        <v>0.99838065781496055</v>
      </c>
      <c r="AD694" s="34">
        <v>0.9983184278182301</v>
      </c>
      <c r="AE694" s="34">
        <v>0.99825620170035334</v>
      </c>
      <c r="AF694" s="34">
        <v>0.99819397946108868</v>
      </c>
      <c r="AG694" s="34">
        <v>0.99813176110019375</v>
      </c>
      <c r="AH694" s="34">
        <v>0.99806954661742753</v>
      </c>
      <c r="AI694" s="34">
        <v>0.99800733601254787</v>
      </c>
      <c r="AJ694" s="34">
        <v>0.99794512928531343</v>
      </c>
      <c r="AK694" s="34">
        <v>0.99788292643548193</v>
      </c>
      <c r="AL694" s="34">
        <v>0.99782072746281236</v>
      </c>
      <c r="AM694" s="34">
        <v>0.99775853236706247</v>
      </c>
      <c r="AN694" s="34">
        <v>0.99769634114799088</v>
      </c>
      <c r="AO694" s="34">
        <v>0.99763415380535614</v>
      </c>
      <c r="AP694" s="34">
        <v>0.99757197033891631</v>
      </c>
      <c r="AQ694" s="34">
        <v>0.99750979074842983</v>
      </c>
      <c r="AR694" s="34">
        <v>0.99744761503365498</v>
      </c>
      <c r="AS694" s="34">
        <v>0.99738544319435074</v>
      </c>
      <c r="AT694" s="34">
        <v>0.99732327523027486</v>
      </c>
      <c r="AU694" s="34">
        <v>0.99726111114118621</v>
      </c>
      <c r="AV694" s="34">
        <v>0.9971989509268433</v>
      </c>
      <c r="AW694" s="34">
        <v>0.99713679458700422</v>
      </c>
      <c r="AX694" s="34">
        <v>0.99707464212142793</v>
      </c>
      <c r="AY694" s="34">
        <v>0.99701249352987276</v>
      </c>
      <c r="AZ694" s="34">
        <v>0.99695034881209699</v>
      </c>
      <c r="BA694" s="34">
        <v>0.99688820796785971</v>
      </c>
      <c r="BB694" s="34">
        <v>0.99682607099691889</v>
      </c>
      <c r="BC694" s="34">
        <v>0.9967639378990335</v>
      </c>
      <c r="BD694" s="34">
        <v>0.99670180867396196</v>
      </c>
      <c r="BE694" s="34">
        <v>0.99663968332146291</v>
      </c>
      <c r="BF694" s="34">
        <v>0.99657756184129487</v>
      </c>
      <c r="BG694" s="34">
        <v>0.99651544423321681</v>
      </c>
      <c r="BH694" s="34">
        <v>0.99645333049698681</v>
      </c>
      <c r="BI694" s="34">
        <v>0.99639122063236407</v>
      </c>
      <c r="BJ694" s="34">
        <v>0.99632911463910701</v>
      </c>
      <c r="BK694" s="34">
        <v>0.99626701251697447</v>
      </c>
      <c r="BL694" s="34">
        <v>0.99620491426572511</v>
      </c>
      <c r="BM694" s="34">
        <v>0.99614281988511755</v>
      </c>
      <c r="BN694" s="34">
        <v>0.99608072937491055</v>
      </c>
      <c r="BO694" s="34">
        <v>0.99601864273486307</v>
      </c>
      <c r="BP694" s="34">
        <v>0.99595655996473353</v>
      </c>
      <c r="BQ694" s="34">
        <v>0.99589448106428102</v>
      </c>
      <c r="BR694" s="34">
        <v>0.99583240603326406</v>
      </c>
      <c r="BS694" s="34">
        <v>0.99577033487144184</v>
      </c>
      <c r="BT694" s="34">
        <v>0.99570826757857278</v>
      </c>
      <c r="BU694" s="34">
        <v>0.99564620415441618</v>
      </c>
      <c r="BV694" s="34">
        <v>0.99558414459873046</v>
      </c>
      <c r="BW694" s="34">
        <v>0.99552208891127458</v>
      </c>
      <c r="BX694" s="34">
        <v>0.99546003709180764</v>
      </c>
      <c r="BY694" s="34">
        <v>0.99539798914008859</v>
      </c>
      <c r="BZ694" s="34">
        <v>0.99533594505587586</v>
      </c>
      <c r="CA694" s="34">
        <v>0.99527390483892897</v>
      </c>
      <c r="CB694" s="34">
        <v>0.99521186848900656</v>
      </c>
      <c r="CC694" s="34">
        <v>0.99514983600586759</v>
      </c>
      <c r="CD694" s="34">
        <v>0.99508780738927105</v>
      </c>
      <c r="CE694" s="34">
        <v>0.99502578263897612</v>
      </c>
      <c r="CF694" s="34">
        <v>0.99496376175474166</v>
      </c>
      <c r="CG694" s="34">
        <v>0.99490174473632664</v>
      </c>
      <c r="CH694" s="34">
        <v>0.99483973158349004</v>
      </c>
      <c r="CI694" s="34">
        <v>0.99477772229599115</v>
      </c>
      <c r="CJ694" s="34">
        <v>0.99471571687358906</v>
      </c>
      <c r="CK694" s="34">
        <v>0.99465371531604274</v>
      </c>
      <c r="CL694" s="34">
        <v>0.99459171762311116</v>
      </c>
      <c r="CM694" s="34">
        <v>0.9945297237945534</v>
      </c>
      <c r="CN694" s="34">
        <v>0.99446773383012899</v>
      </c>
      <c r="CO694" s="34">
        <v>0.99440574772959678</v>
      </c>
      <c r="CP694" s="34">
        <v>0.99434376549271597</v>
      </c>
      <c r="CQ694" s="34">
        <v>0.99428178711924564</v>
      </c>
      <c r="CR694" s="34">
        <v>0.99418882289425126</v>
      </c>
      <c r="CS694" s="34">
        <v>0.99409586736130684</v>
      </c>
      <c r="CT694" s="34">
        <v>0.99400292051959993</v>
      </c>
      <c r="CU694" s="34">
        <v>0.99390998236831796</v>
      </c>
      <c r="CV694" s="34">
        <v>0.99381705290664812</v>
      </c>
      <c r="CW694" s="34">
        <v>0.99372413213377797</v>
      </c>
      <c r="CX694" s="34">
        <v>0.99363122004889526</v>
      </c>
      <c r="CY694" s="34">
        <v>0.99353831665118764</v>
      </c>
      <c r="CZ694" s="34">
        <v>0.99344542193984309</v>
      </c>
      <c r="DA694" s="34">
        <v>0.99335253591404893</v>
      </c>
      <c r="DB694" s="34">
        <v>0.99325965857299336</v>
      </c>
    </row>
    <row r="695" spans="1:106" x14ac:dyDescent="0.2">
      <c r="A695" s="13">
        <f t="shared" ca="1" si="10"/>
        <v>45243</v>
      </c>
      <c r="B695" s="34">
        <v>1.0000623348172251</v>
      </c>
      <c r="C695" s="34">
        <v>1</v>
      </c>
      <c r="D695" s="34">
        <v>0.99993766906816206</v>
      </c>
      <c r="E695" s="34">
        <v>0.99987534202146944</v>
      </c>
      <c r="F695" s="34">
        <v>0.99981301885967966</v>
      </c>
      <c r="G695" s="34">
        <v>0.99975069958255058</v>
      </c>
      <c r="H695" s="34">
        <v>0.99968838418983996</v>
      </c>
      <c r="I695" s="34">
        <v>0.9996260726813061</v>
      </c>
      <c r="J695" s="34">
        <v>0.99956376505670663</v>
      </c>
      <c r="K695" s="34">
        <v>0.99950146131579942</v>
      </c>
      <c r="L695" s="34">
        <v>0.99943916145834222</v>
      </c>
      <c r="M695" s="34">
        <v>0.99937686548409332</v>
      </c>
      <c r="N695" s="34">
        <v>0.99931457339281049</v>
      </c>
      <c r="O695" s="34">
        <v>0.9992522851842518</v>
      </c>
      <c r="P695" s="34">
        <v>0.99919000085817533</v>
      </c>
      <c r="Q695" s="34">
        <v>0.99912772041433895</v>
      </c>
      <c r="R695" s="34">
        <v>0.99906544385250051</v>
      </c>
      <c r="S695" s="34">
        <v>0.99900317117241821</v>
      </c>
      <c r="T695" s="34">
        <v>0.99894090237385014</v>
      </c>
      <c r="U695" s="34">
        <v>0.99887863745655447</v>
      </c>
      <c r="V695" s="34">
        <v>0.99881637642028875</v>
      </c>
      <c r="W695" s="34">
        <v>0.99875411926481172</v>
      </c>
      <c r="X695" s="34">
        <v>0.99869186598988102</v>
      </c>
      <c r="Y695" s="34">
        <v>0.99862961659525507</v>
      </c>
      <c r="Z695" s="34">
        <v>0.99856737108069182</v>
      </c>
      <c r="AA695" s="34">
        <v>0.99850512944594971</v>
      </c>
      <c r="AB695" s="34">
        <v>0.99844289169078648</v>
      </c>
      <c r="AC695" s="34">
        <v>0.99838065781496055</v>
      </c>
      <c r="AD695" s="34">
        <v>0.9983184278182301</v>
      </c>
      <c r="AE695" s="34">
        <v>0.99825620170035334</v>
      </c>
      <c r="AF695" s="34">
        <v>0.99819397946108868</v>
      </c>
      <c r="AG695" s="34">
        <v>0.99813176110019375</v>
      </c>
      <c r="AH695" s="34">
        <v>0.99806954661742753</v>
      </c>
      <c r="AI695" s="34">
        <v>0.99800733601254787</v>
      </c>
      <c r="AJ695" s="34">
        <v>0.99794512928531343</v>
      </c>
      <c r="AK695" s="34">
        <v>0.99788292643548193</v>
      </c>
      <c r="AL695" s="34">
        <v>0.99782072746281236</v>
      </c>
      <c r="AM695" s="34">
        <v>0.99775853236706247</v>
      </c>
      <c r="AN695" s="34">
        <v>0.99769634114799088</v>
      </c>
      <c r="AO695" s="34">
        <v>0.99763415380535614</v>
      </c>
      <c r="AP695" s="34">
        <v>0.99757197033891631</v>
      </c>
      <c r="AQ695" s="34">
        <v>0.99750979074842983</v>
      </c>
      <c r="AR695" s="34">
        <v>0.99744761503365498</v>
      </c>
      <c r="AS695" s="34">
        <v>0.99738544319435074</v>
      </c>
      <c r="AT695" s="34">
        <v>0.99732327523027486</v>
      </c>
      <c r="AU695" s="34">
        <v>0.99726111114118621</v>
      </c>
      <c r="AV695" s="34">
        <v>0.9971989509268433</v>
      </c>
      <c r="AW695" s="34">
        <v>0.99713679458700422</v>
      </c>
      <c r="AX695" s="34">
        <v>0.99707464212142793</v>
      </c>
      <c r="AY695" s="34">
        <v>0.99701249352987276</v>
      </c>
      <c r="AZ695" s="34">
        <v>0.99695034881209699</v>
      </c>
      <c r="BA695" s="34">
        <v>0.99688820796785971</v>
      </c>
      <c r="BB695" s="34">
        <v>0.99682607099691889</v>
      </c>
      <c r="BC695" s="34">
        <v>0.9967639378990335</v>
      </c>
      <c r="BD695" s="34">
        <v>0.99670180867396196</v>
      </c>
      <c r="BE695" s="34">
        <v>0.99663968332146291</v>
      </c>
      <c r="BF695" s="34">
        <v>0.99657756184129487</v>
      </c>
      <c r="BG695" s="34">
        <v>0.99651544423321681</v>
      </c>
      <c r="BH695" s="34">
        <v>0.99645333049698681</v>
      </c>
      <c r="BI695" s="34">
        <v>0.99639122063236407</v>
      </c>
      <c r="BJ695" s="34">
        <v>0.99632911463910701</v>
      </c>
      <c r="BK695" s="34">
        <v>0.99626701251697447</v>
      </c>
      <c r="BL695" s="34">
        <v>0.99620491426572511</v>
      </c>
      <c r="BM695" s="34">
        <v>0.99614281988511755</v>
      </c>
      <c r="BN695" s="34">
        <v>0.99608072937491055</v>
      </c>
      <c r="BO695" s="34">
        <v>0.99601864273486307</v>
      </c>
      <c r="BP695" s="34">
        <v>0.99595655996473353</v>
      </c>
      <c r="BQ695" s="34">
        <v>0.99589448106428102</v>
      </c>
      <c r="BR695" s="34">
        <v>0.99583240603326406</v>
      </c>
      <c r="BS695" s="34">
        <v>0.99577033487144184</v>
      </c>
      <c r="BT695" s="34">
        <v>0.99570826757857278</v>
      </c>
      <c r="BU695" s="34">
        <v>0.99564620415441618</v>
      </c>
      <c r="BV695" s="34">
        <v>0.99558414459873046</v>
      </c>
      <c r="BW695" s="34">
        <v>0.99552208891127458</v>
      </c>
      <c r="BX695" s="34">
        <v>0.99546003709180764</v>
      </c>
      <c r="BY695" s="34">
        <v>0.99539798914008859</v>
      </c>
      <c r="BZ695" s="34">
        <v>0.99533594505587586</v>
      </c>
      <c r="CA695" s="34">
        <v>0.99527390483892897</v>
      </c>
      <c r="CB695" s="34">
        <v>0.99521186848900656</v>
      </c>
      <c r="CC695" s="34">
        <v>0.99514983600586759</v>
      </c>
      <c r="CD695" s="34">
        <v>0.99508780738927105</v>
      </c>
      <c r="CE695" s="34">
        <v>0.99502578263897612</v>
      </c>
      <c r="CF695" s="34">
        <v>0.99496376175474166</v>
      </c>
      <c r="CG695" s="34">
        <v>0.99490174473632664</v>
      </c>
      <c r="CH695" s="34">
        <v>0.99483973158349004</v>
      </c>
      <c r="CI695" s="34">
        <v>0.99477772229599115</v>
      </c>
      <c r="CJ695" s="34">
        <v>0.99471571687358906</v>
      </c>
      <c r="CK695" s="34">
        <v>0.99465371531604274</v>
      </c>
      <c r="CL695" s="34">
        <v>0.99459171762311116</v>
      </c>
      <c r="CM695" s="34">
        <v>0.9945297237945534</v>
      </c>
      <c r="CN695" s="34">
        <v>0.99446773383012899</v>
      </c>
      <c r="CO695" s="34">
        <v>0.99440574772959678</v>
      </c>
      <c r="CP695" s="34">
        <v>0.99434376549271597</v>
      </c>
      <c r="CQ695" s="34">
        <v>0.99428178711924564</v>
      </c>
      <c r="CR695" s="34">
        <v>0.99418882289425126</v>
      </c>
      <c r="CS695" s="34">
        <v>0.99409586736130684</v>
      </c>
      <c r="CT695" s="34">
        <v>0.99400292051959993</v>
      </c>
      <c r="CU695" s="34">
        <v>0.99390998236831796</v>
      </c>
      <c r="CV695" s="34">
        <v>0.99381705290664812</v>
      </c>
      <c r="CW695" s="34">
        <v>0.99372413213377797</v>
      </c>
      <c r="CX695" s="34">
        <v>0.99363122004889526</v>
      </c>
      <c r="CY695" s="34">
        <v>0.99353831665118764</v>
      </c>
      <c r="CZ695" s="34">
        <v>0.99344542193984309</v>
      </c>
      <c r="DA695" s="34">
        <v>0.99335253591404893</v>
      </c>
      <c r="DB695" s="34">
        <v>0.99325965857299336</v>
      </c>
    </row>
    <row r="696" spans="1:106" x14ac:dyDescent="0.2">
      <c r="A696" s="13">
        <f t="shared" ca="1" si="10"/>
        <v>45244</v>
      </c>
      <c r="B696" s="34">
        <v>1.0000623348172251</v>
      </c>
      <c r="C696" s="34">
        <v>1</v>
      </c>
      <c r="D696" s="34">
        <v>0.99993766906816206</v>
      </c>
      <c r="E696" s="34">
        <v>0.99987534202146944</v>
      </c>
      <c r="F696" s="34">
        <v>0.99981301885967966</v>
      </c>
      <c r="G696" s="34">
        <v>0.99975069958255058</v>
      </c>
      <c r="H696" s="34">
        <v>0.99968838418983996</v>
      </c>
      <c r="I696" s="34">
        <v>0.9996260726813061</v>
      </c>
      <c r="J696" s="34">
        <v>0.99956376505670663</v>
      </c>
      <c r="K696" s="34">
        <v>0.99950146131579942</v>
      </c>
      <c r="L696" s="34">
        <v>0.99943916145834222</v>
      </c>
      <c r="M696" s="34">
        <v>0.99937686548409332</v>
      </c>
      <c r="N696" s="34">
        <v>0.99931457339281049</v>
      </c>
      <c r="O696" s="34">
        <v>0.9992522851842518</v>
      </c>
      <c r="P696" s="34">
        <v>0.99919000085817533</v>
      </c>
      <c r="Q696" s="34">
        <v>0.99912772041433895</v>
      </c>
      <c r="R696" s="34">
        <v>0.99906544385250051</v>
      </c>
      <c r="S696" s="34">
        <v>0.99900317117241821</v>
      </c>
      <c r="T696" s="34">
        <v>0.99894090237385014</v>
      </c>
      <c r="U696" s="34">
        <v>0.99887863745655447</v>
      </c>
      <c r="V696" s="34">
        <v>0.99881637642028875</v>
      </c>
      <c r="W696" s="34">
        <v>0.99875411926481172</v>
      </c>
      <c r="X696" s="34">
        <v>0.99869186598988102</v>
      </c>
      <c r="Y696" s="34">
        <v>0.99862961659525507</v>
      </c>
      <c r="Z696" s="34">
        <v>0.99856737108069182</v>
      </c>
      <c r="AA696" s="34">
        <v>0.99850512944594971</v>
      </c>
      <c r="AB696" s="34">
        <v>0.99844289169078648</v>
      </c>
      <c r="AC696" s="34">
        <v>0.99838065781496055</v>
      </c>
      <c r="AD696" s="34">
        <v>0.9983184278182301</v>
      </c>
      <c r="AE696" s="34">
        <v>0.99825620170035334</v>
      </c>
      <c r="AF696" s="34">
        <v>0.99819397946108868</v>
      </c>
      <c r="AG696" s="34">
        <v>0.99813176110019375</v>
      </c>
      <c r="AH696" s="34">
        <v>0.99806954661742753</v>
      </c>
      <c r="AI696" s="34">
        <v>0.99800733601254787</v>
      </c>
      <c r="AJ696" s="34">
        <v>0.99794512928531343</v>
      </c>
      <c r="AK696" s="34">
        <v>0.99788292643548193</v>
      </c>
      <c r="AL696" s="34">
        <v>0.99782072746281236</v>
      </c>
      <c r="AM696" s="34">
        <v>0.99775853236706247</v>
      </c>
      <c r="AN696" s="34">
        <v>0.99769634114799088</v>
      </c>
      <c r="AO696" s="34">
        <v>0.99763415380535614</v>
      </c>
      <c r="AP696" s="34">
        <v>0.99757197033891631</v>
      </c>
      <c r="AQ696" s="34">
        <v>0.99750979074842983</v>
      </c>
      <c r="AR696" s="34">
        <v>0.99744761503365498</v>
      </c>
      <c r="AS696" s="34">
        <v>0.99738544319435074</v>
      </c>
      <c r="AT696" s="34">
        <v>0.99732327523027486</v>
      </c>
      <c r="AU696" s="34">
        <v>0.99726111114118621</v>
      </c>
      <c r="AV696" s="34">
        <v>0.9971989509268433</v>
      </c>
      <c r="AW696" s="34">
        <v>0.99713679458700422</v>
      </c>
      <c r="AX696" s="34">
        <v>0.99707464212142793</v>
      </c>
      <c r="AY696" s="34">
        <v>0.99701249352987276</v>
      </c>
      <c r="AZ696" s="34">
        <v>0.99695034881209699</v>
      </c>
      <c r="BA696" s="34">
        <v>0.99688820796785971</v>
      </c>
      <c r="BB696" s="34">
        <v>0.99682607099691889</v>
      </c>
      <c r="BC696" s="34">
        <v>0.9967639378990335</v>
      </c>
      <c r="BD696" s="34">
        <v>0.99670180867396196</v>
      </c>
      <c r="BE696" s="34">
        <v>0.99663968332146291</v>
      </c>
      <c r="BF696" s="34">
        <v>0.99657756184129487</v>
      </c>
      <c r="BG696" s="34">
        <v>0.99651544423321681</v>
      </c>
      <c r="BH696" s="34">
        <v>0.99645333049698681</v>
      </c>
      <c r="BI696" s="34">
        <v>0.99639122063236407</v>
      </c>
      <c r="BJ696" s="34">
        <v>0.99632911463910701</v>
      </c>
      <c r="BK696" s="34">
        <v>0.99626701251697447</v>
      </c>
      <c r="BL696" s="34">
        <v>0.99620491426572511</v>
      </c>
      <c r="BM696" s="34">
        <v>0.99614281988511755</v>
      </c>
      <c r="BN696" s="34">
        <v>0.99608072937491055</v>
      </c>
      <c r="BO696" s="34">
        <v>0.99601864273486307</v>
      </c>
      <c r="BP696" s="34">
        <v>0.99595655996473353</v>
      </c>
      <c r="BQ696" s="34">
        <v>0.99589448106428102</v>
      </c>
      <c r="BR696" s="34">
        <v>0.99583240603326406</v>
      </c>
      <c r="BS696" s="34">
        <v>0.99577033487144184</v>
      </c>
      <c r="BT696" s="34">
        <v>0.99570826757857278</v>
      </c>
      <c r="BU696" s="34">
        <v>0.99564620415441618</v>
      </c>
      <c r="BV696" s="34">
        <v>0.99558414459873046</v>
      </c>
      <c r="BW696" s="34">
        <v>0.99552208891127458</v>
      </c>
      <c r="BX696" s="34">
        <v>0.99546003709180764</v>
      </c>
      <c r="BY696" s="34">
        <v>0.99539798914008859</v>
      </c>
      <c r="BZ696" s="34">
        <v>0.99533594505587586</v>
      </c>
      <c r="CA696" s="34">
        <v>0.99527390483892897</v>
      </c>
      <c r="CB696" s="34">
        <v>0.99521186848900656</v>
      </c>
      <c r="CC696" s="34">
        <v>0.99514983600586759</v>
      </c>
      <c r="CD696" s="34">
        <v>0.99508780738927105</v>
      </c>
      <c r="CE696" s="34">
        <v>0.99502578263897612</v>
      </c>
      <c r="CF696" s="34">
        <v>0.99496376175474166</v>
      </c>
      <c r="CG696" s="34">
        <v>0.99490174473632664</v>
      </c>
      <c r="CH696" s="34">
        <v>0.99483973158349004</v>
      </c>
      <c r="CI696" s="34">
        <v>0.99477772229599115</v>
      </c>
      <c r="CJ696" s="34">
        <v>0.99471571687358906</v>
      </c>
      <c r="CK696" s="34">
        <v>0.99465371531604274</v>
      </c>
      <c r="CL696" s="34">
        <v>0.99459171762311116</v>
      </c>
      <c r="CM696" s="34">
        <v>0.9945297237945534</v>
      </c>
      <c r="CN696" s="34">
        <v>0.99446773383012899</v>
      </c>
      <c r="CO696" s="34">
        <v>0.99440574772959678</v>
      </c>
      <c r="CP696" s="34">
        <v>0.99434376549271597</v>
      </c>
      <c r="CQ696" s="34">
        <v>0.99428178711924564</v>
      </c>
      <c r="CR696" s="34">
        <v>0.99418882289425126</v>
      </c>
      <c r="CS696" s="34">
        <v>0.99409586736130684</v>
      </c>
      <c r="CT696" s="34">
        <v>0.99400292051959993</v>
      </c>
      <c r="CU696" s="34">
        <v>0.99390998236831796</v>
      </c>
      <c r="CV696" s="34">
        <v>0.99381705290664812</v>
      </c>
      <c r="CW696" s="34">
        <v>0.99372413213377797</v>
      </c>
      <c r="CX696" s="34">
        <v>0.99363122004889526</v>
      </c>
      <c r="CY696" s="34">
        <v>0.99353831665118764</v>
      </c>
      <c r="CZ696" s="34">
        <v>0.99344542193984309</v>
      </c>
      <c r="DA696" s="34">
        <v>0.99335253591404893</v>
      </c>
      <c r="DB696" s="34">
        <v>0.99325965857299336</v>
      </c>
    </row>
    <row r="697" spans="1:106" x14ac:dyDescent="0.2">
      <c r="A697" s="13">
        <f t="shared" ca="1" si="10"/>
        <v>45245</v>
      </c>
      <c r="B697" s="34">
        <v>1.0000623348172251</v>
      </c>
      <c r="C697" s="34">
        <v>1</v>
      </c>
      <c r="D697" s="34">
        <v>0.99993766906816206</v>
      </c>
      <c r="E697" s="34">
        <v>0.99987534202146944</v>
      </c>
      <c r="F697" s="34">
        <v>0.99981301885967966</v>
      </c>
      <c r="G697" s="34">
        <v>0.99975069958255058</v>
      </c>
      <c r="H697" s="34">
        <v>0.99968838418983996</v>
      </c>
      <c r="I697" s="34">
        <v>0.9996260726813061</v>
      </c>
      <c r="J697" s="34">
        <v>0.99956376505670663</v>
      </c>
      <c r="K697" s="34">
        <v>0.99950146131579942</v>
      </c>
      <c r="L697" s="34">
        <v>0.99943916145834222</v>
      </c>
      <c r="M697" s="34">
        <v>0.99937686548409332</v>
      </c>
      <c r="N697" s="34">
        <v>0.99931457339281049</v>
      </c>
      <c r="O697" s="34">
        <v>0.9992522851842518</v>
      </c>
      <c r="P697" s="34">
        <v>0.99919000085817533</v>
      </c>
      <c r="Q697" s="34">
        <v>0.99912772041433895</v>
      </c>
      <c r="R697" s="34">
        <v>0.99906544385250051</v>
      </c>
      <c r="S697" s="34">
        <v>0.99900317117241821</v>
      </c>
      <c r="T697" s="34">
        <v>0.99894090237385014</v>
      </c>
      <c r="U697" s="34">
        <v>0.99887863745655447</v>
      </c>
      <c r="V697" s="34">
        <v>0.99881637642028875</v>
      </c>
      <c r="W697" s="34">
        <v>0.99875411926481172</v>
      </c>
      <c r="X697" s="34">
        <v>0.99869186598988102</v>
      </c>
      <c r="Y697" s="34">
        <v>0.99862961659525507</v>
      </c>
      <c r="Z697" s="34">
        <v>0.99856737108069182</v>
      </c>
      <c r="AA697" s="34">
        <v>0.99850512944594971</v>
      </c>
      <c r="AB697" s="34">
        <v>0.99844289169078648</v>
      </c>
      <c r="AC697" s="34">
        <v>0.99838065781496055</v>
      </c>
      <c r="AD697" s="34">
        <v>0.9983184278182301</v>
      </c>
      <c r="AE697" s="34">
        <v>0.99825620170035334</v>
      </c>
      <c r="AF697" s="34">
        <v>0.99819397946108868</v>
      </c>
      <c r="AG697" s="34">
        <v>0.99813176110019375</v>
      </c>
      <c r="AH697" s="34">
        <v>0.99806954661742753</v>
      </c>
      <c r="AI697" s="34">
        <v>0.99800733601254787</v>
      </c>
      <c r="AJ697" s="34">
        <v>0.99794512928531343</v>
      </c>
      <c r="AK697" s="34">
        <v>0.99788292643548193</v>
      </c>
      <c r="AL697" s="34">
        <v>0.99782072746281236</v>
      </c>
      <c r="AM697" s="34">
        <v>0.99775853236706247</v>
      </c>
      <c r="AN697" s="34">
        <v>0.99769634114799088</v>
      </c>
      <c r="AO697" s="34">
        <v>0.99763415380535614</v>
      </c>
      <c r="AP697" s="34">
        <v>0.99757197033891631</v>
      </c>
      <c r="AQ697" s="34">
        <v>0.99750979074842983</v>
      </c>
      <c r="AR697" s="34">
        <v>0.99744761503365498</v>
      </c>
      <c r="AS697" s="34">
        <v>0.99738544319435074</v>
      </c>
      <c r="AT697" s="34">
        <v>0.99732327523027486</v>
      </c>
      <c r="AU697" s="34">
        <v>0.99726111114118621</v>
      </c>
      <c r="AV697" s="34">
        <v>0.9971989509268433</v>
      </c>
      <c r="AW697" s="34">
        <v>0.99713679458700422</v>
      </c>
      <c r="AX697" s="34">
        <v>0.99707464212142793</v>
      </c>
      <c r="AY697" s="34">
        <v>0.99701249352987276</v>
      </c>
      <c r="AZ697" s="34">
        <v>0.99695034881209699</v>
      </c>
      <c r="BA697" s="34">
        <v>0.99688820796785971</v>
      </c>
      <c r="BB697" s="34">
        <v>0.99682607099691889</v>
      </c>
      <c r="BC697" s="34">
        <v>0.9967639378990335</v>
      </c>
      <c r="BD697" s="34">
        <v>0.99670180867396196</v>
      </c>
      <c r="BE697" s="34">
        <v>0.99663968332146291</v>
      </c>
      <c r="BF697" s="34">
        <v>0.99657756184129487</v>
      </c>
      <c r="BG697" s="34">
        <v>0.99651544423321681</v>
      </c>
      <c r="BH697" s="34">
        <v>0.99645333049698681</v>
      </c>
      <c r="BI697" s="34">
        <v>0.99639122063236407</v>
      </c>
      <c r="BJ697" s="34">
        <v>0.99632911463910701</v>
      </c>
      <c r="BK697" s="34">
        <v>0.99626701251697447</v>
      </c>
      <c r="BL697" s="34">
        <v>0.99620491426572511</v>
      </c>
      <c r="BM697" s="34">
        <v>0.99614281988511755</v>
      </c>
      <c r="BN697" s="34">
        <v>0.99608072937491055</v>
      </c>
      <c r="BO697" s="34">
        <v>0.99601864273486307</v>
      </c>
      <c r="BP697" s="34">
        <v>0.99595655996473353</v>
      </c>
      <c r="BQ697" s="34">
        <v>0.99589448106428102</v>
      </c>
      <c r="BR697" s="34">
        <v>0.99583240603326406</v>
      </c>
      <c r="BS697" s="34">
        <v>0.99577033487144184</v>
      </c>
      <c r="BT697" s="34">
        <v>0.99570826757857278</v>
      </c>
      <c r="BU697" s="34">
        <v>0.99564620415441618</v>
      </c>
      <c r="BV697" s="34">
        <v>0.99558414459873046</v>
      </c>
      <c r="BW697" s="34">
        <v>0.99552208891127458</v>
      </c>
      <c r="BX697" s="34">
        <v>0.99546003709180764</v>
      </c>
      <c r="BY697" s="34">
        <v>0.99539798914008859</v>
      </c>
      <c r="BZ697" s="34">
        <v>0.99533594505587586</v>
      </c>
      <c r="CA697" s="34">
        <v>0.99527390483892897</v>
      </c>
      <c r="CB697" s="34">
        <v>0.99521186848900656</v>
      </c>
      <c r="CC697" s="34">
        <v>0.99514983600586759</v>
      </c>
      <c r="CD697" s="34">
        <v>0.99508780738927105</v>
      </c>
      <c r="CE697" s="34">
        <v>0.99502578263897612</v>
      </c>
      <c r="CF697" s="34">
        <v>0.99496376175474166</v>
      </c>
      <c r="CG697" s="34">
        <v>0.99490174473632664</v>
      </c>
      <c r="CH697" s="34">
        <v>0.99483973158349004</v>
      </c>
      <c r="CI697" s="34">
        <v>0.99477772229599115</v>
      </c>
      <c r="CJ697" s="34">
        <v>0.99471571687358906</v>
      </c>
      <c r="CK697" s="34">
        <v>0.99465371531604274</v>
      </c>
      <c r="CL697" s="34">
        <v>0.99459171762311116</v>
      </c>
      <c r="CM697" s="34">
        <v>0.9945297237945534</v>
      </c>
      <c r="CN697" s="34">
        <v>0.99446773383012899</v>
      </c>
      <c r="CO697" s="34">
        <v>0.99440574772959678</v>
      </c>
      <c r="CP697" s="34">
        <v>0.99434376549271597</v>
      </c>
      <c r="CQ697" s="34">
        <v>0.99428178711924564</v>
      </c>
      <c r="CR697" s="34">
        <v>0.99418882289425126</v>
      </c>
      <c r="CS697" s="34">
        <v>0.99409586736130684</v>
      </c>
      <c r="CT697" s="34">
        <v>0.99400292051959993</v>
      </c>
      <c r="CU697" s="34">
        <v>0.99390998236831796</v>
      </c>
      <c r="CV697" s="34">
        <v>0.99381705290664812</v>
      </c>
      <c r="CW697" s="34">
        <v>0.99372413213377797</v>
      </c>
      <c r="CX697" s="34">
        <v>0.99363122004889526</v>
      </c>
      <c r="CY697" s="34">
        <v>0.99353831665118764</v>
      </c>
      <c r="CZ697" s="34">
        <v>0.99344542193984309</v>
      </c>
      <c r="DA697" s="34">
        <v>0.99335253591404893</v>
      </c>
      <c r="DB697" s="34">
        <v>0.99325965857299336</v>
      </c>
    </row>
    <row r="698" spans="1:106" x14ac:dyDescent="0.2">
      <c r="A698" s="13">
        <f t="shared" ca="1" si="10"/>
        <v>45246</v>
      </c>
      <c r="B698" s="34">
        <v>1.0000623348172251</v>
      </c>
      <c r="C698" s="34">
        <v>1</v>
      </c>
      <c r="D698" s="34">
        <v>0.99993766906816206</v>
      </c>
      <c r="E698" s="34">
        <v>0.99987534202146944</v>
      </c>
      <c r="F698" s="34">
        <v>0.99981301885967966</v>
      </c>
      <c r="G698" s="34">
        <v>0.99975069958255058</v>
      </c>
      <c r="H698" s="34">
        <v>0.99968838418983996</v>
      </c>
      <c r="I698" s="34">
        <v>0.9996260726813061</v>
      </c>
      <c r="J698" s="34">
        <v>0.99956376505670663</v>
      </c>
      <c r="K698" s="34">
        <v>0.99950146131579942</v>
      </c>
      <c r="L698" s="34">
        <v>0.99943916145834222</v>
      </c>
      <c r="M698" s="34">
        <v>0.99937686548409332</v>
      </c>
      <c r="N698" s="34">
        <v>0.99931457339281049</v>
      </c>
      <c r="O698" s="34">
        <v>0.9992522851842518</v>
      </c>
      <c r="P698" s="34">
        <v>0.99919000085817533</v>
      </c>
      <c r="Q698" s="34">
        <v>0.99912772041433895</v>
      </c>
      <c r="R698" s="34">
        <v>0.99906544385250051</v>
      </c>
      <c r="S698" s="34">
        <v>0.99900317117241821</v>
      </c>
      <c r="T698" s="34">
        <v>0.99894090237385014</v>
      </c>
      <c r="U698" s="34">
        <v>0.99887863745655447</v>
      </c>
      <c r="V698" s="34">
        <v>0.99881637642028875</v>
      </c>
      <c r="W698" s="34">
        <v>0.99875411926481172</v>
      </c>
      <c r="X698" s="34">
        <v>0.99869186598988102</v>
      </c>
      <c r="Y698" s="34">
        <v>0.99862961659525507</v>
      </c>
      <c r="Z698" s="34">
        <v>0.99856737108069182</v>
      </c>
      <c r="AA698" s="34">
        <v>0.99850512944594971</v>
      </c>
      <c r="AB698" s="34">
        <v>0.99844289169078648</v>
      </c>
      <c r="AC698" s="34">
        <v>0.99838065781496055</v>
      </c>
      <c r="AD698" s="34">
        <v>0.9983184278182301</v>
      </c>
      <c r="AE698" s="34">
        <v>0.99825620170035334</v>
      </c>
      <c r="AF698" s="34">
        <v>0.99819397946108868</v>
      </c>
      <c r="AG698" s="34">
        <v>0.99813176110019375</v>
      </c>
      <c r="AH698" s="34">
        <v>0.99806954661742753</v>
      </c>
      <c r="AI698" s="34">
        <v>0.99800733601254787</v>
      </c>
      <c r="AJ698" s="34">
        <v>0.99794512928531343</v>
      </c>
      <c r="AK698" s="34">
        <v>0.99788292643548193</v>
      </c>
      <c r="AL698" s="34">
        <v>0.99782072746281236</v>
      </c>
      <c r="AM698" s="34">
        <v>0.99775853236706247</v>
      </c>
      <c r="AN698" s="34">
        <v>0.99769634114799088</v>
      </c>
      <c r="AO698" s="34">
        <v>0.99763415380535614</v>
      </c>
      <c r="AP698" s="34">
        <v>0.99757197033891631</v>
      </c>
      <c r="AQ698" s="34">
        <v>0.99750979074842983</v>
      </c>
      <c r="AR698" s="34">
        <v>0.99744761503365498</v>
      </c>
      <c r="AS698" s="34">
        <v>0.99738544319435074</v>
      </c>
      <c r="AT698" s="34">
        <v>0.99732327523027486</v>
      </c>
      <c r="AU698" s="34">
        <v>0.99726111114118621</v>
      </c>
      <c r="AV698" s="34">
        <v>0.9971989509268433</v>
      </c>
      <c r="AW698" s="34">
        <v>0.99713679458700422</v>
      </c>
      <c r="AX698" s="34">
        <v>0.99707464212142793</v>
      </c>
      <c r="AY698" s="34">
        <v>0.99701249352987276</v>
      </c>
      <c r="AZ698" s="34">
        <v>0.99695034881209699</v>
      </c>
      <c r="BA698" s="34">
        <v>0.99688820796785971</v>
      </c>
      <c r="BB698" s="34">
        <v>0.99682607099691889</v>
      </c>
      <c r="BC698" s="34">
        <v>0.9967639378990335</v>
      </c>
      <c r="BD698" s="34">
        <v>0.99670180867396196</v>
      </c>
      <c r="BE698" s="34">
        <v>0.99663968332146291</v>
      </c>
      <c r="BF698" s="34">
        <v>0.99657756184129487</v>
      </c>
      <c r="BG698" s="34">
        <v>0.99651544423321681</v>
      </c>
      <c r="BH698" s="34">
        <v>0.99645333049698681</v>
      </c>
      <c r="BI698" s="34">
        <v>0.99639122063236407</v>
      </c>
      <c r="BJ698" s="34">
        <v>0.99632911463910701</v>
      </c>
      <c r="BK698" s="34">
        <v>0.99626701251697447</v>
      </c>
      <c r="BL698" s="34">
        <v>0.99620491426572511</v>
      </c>
      <c r="BM698" s="34">
        <v>0.99614281988511755</v>
      </c>
      <c r="BN698" s="34">
        <v>0.99608072937491055</v>
      </c>
      <c r="BO698" s="34">
        <v>0.99601864273486307</v>
      </c>
      <c r="BP698" s="34">
        <v>0.99595655996473353</v>
      </c>
      <c r="BQ698" s="34">
        <v>0.99589448106428102</v>
      </c>
      <c r="BR698" s="34">
        <v>0.99583240603326406</v>
      </c>
      <c r="BS698" s="34">
        <v>0.99577033487144184</v>
      </c>
      <c r="BT698" s="34">
        <v>0.99570826757857278</v>
      </c>
      <c r="BU698" s="34">
        <v>0.99564620415441618</v>
      </c>
      <c r="BV698" s="34">
        <v>0.99558414459873046</v>
      </c>
      <c r="BW698" s="34">
        <v>0.99552208891127458</v>
      </c>
      <c r="BX698" s="34">
        <v>0.99546003709180764</v>
      </c>
      <c r="BY698" s="34">
        <v>0.99539798914008859</v>
      </c>
      <c r="BZ698" s="34">
        <v>0.99533594505587586</v>
      </c>
      <c r="CA698" s="34">
        <v>0.99527390483892897</v>
      </c>
      <c r="CB698" s="34">
        <v>0.99521186848900656</v>
      </c>
      <c r="CC698" s="34">
        <v>0.99514983600586759</v>
      </c>
      <c r="CD698" s="34">
        <v>0.99508780738927105</v>
      </c>
      <c r="CE698" s="34">
        <v>0.99502578263897612</v>
      </c>
      <c r="CF698" s="34">
        <v>0.99496376175474166</v>
      </c>
      <c r="CG698" s="34">
        <v>0.99490174473632664</v>
      </c>
      <c r="CH698" s="34">
        <v>0.99483973158349004</v>
      </c>
      <c r="CI698" s="34">
        <v>0.99477772229599115</v>
      </c>
      <c r="CJ698" s="34">
        <v>0.99471571687358906</v>
      </c>
      <c r="CK698" s="34">
        <v>0.99465371531604274</v>
      </c>
      <c r="CL698" s="34">
        <v>0.99459171762311116</v>
      </c>
      <c r="CM698" s="34">
        <v>0.9945297237945534</v>
      </c>
      <c r="CN698" s="34">
        <v>0.99446773383012899</v>
      </c>
      <c r="CO698" s="34">
        <v>0.99440574772959678</v>
      </c>
      <c r="CP698" s="34">
        <v>0.99434376549271597</v>
      </c>
      <c r="CQ698" s="34">
        <v>0.99428178711924564</v>
      </c>
      <c r="CR698" s="34">
        <v>0.99418882289425126</v>
      </c>
      <c r="CS698" s="34">
        <v>0.99409586736130684</v>
      </c>
      <c r="CT698" s="34">
        <v>0.99400292051959993</v>
      </c>
      <c r="CU698" s="34">
        <v>0.99390998236831796</v>
      </c>
      <c r="CV698" s="34">
        <v>0.99381705290664812</v>
      </c>
      <c r="CW698" s="34">
        <v>0.99372413213377797</v>
      </c>
      <c r="CX698" s="34">
        <v>0.99363122004889526</v>
      </c>
      <c r="CY698" s="34">
        <v>0.99353831665118764</v>
      </c>
      <c r="CZ698" s="34">
        <v>0.99344542193984309</v>
      </c>
      <c r="DA698" s="34">
        <v>0.99335253591404893</v>
      </c>
      <c r="DB698" s="34">
        <v>0.99325965857299336</v>
      </c>
    </row>
    <row r="699" spans="1:106" x14ac:dyDescent="0.2">
      <c r="A699" s="13">
        <f t="shared" ca="1" si="10"/>
        <v>45247</v>
      </c>
      <c r="B699" s="34">
        <v>1.0000623348172251</v>
      </c>
      <c r="C699" s="34">
        <v>1</v>
      </c>
      <c r="D699" s="34">
        <v>0.99993766906816206</v>
      </c>
      <c r="E699" s="34">
        <v>0.99987534202146944</v>
      </c>
      <c r="F699" s="34">
        <v>0.99981301885967966</v>
      </c>
      <c r="G699" s="34">
        <v>0.99975069958255058</v>
      </c>
      <c r="H699" s="34">
        <v>0.99968838418983996</v>
      </c>
      <c r="I699" s="34">
        <v>0.9996260726813061</v>
      </c>
      <c r="J699" s="34">
        <v>0.99956376505670663</v>
      </c>
      <c r="K699" s="34">
        <v>0.99950146131579942</v>
      </c>
      <c r="L699" s="34">
        <v>0.99943916145834222</v>
      </c>
      <c r="M699" s="34">
        <v>0.99937686548409332</v>
      </c>
      <c r="N699" s="34">
        <v>0.99931457339281049</v>
      </c>
      <c r="O699" s="34">
        <v>0.9992522851842518</v>
      </c>
      <c r="P699" s="34">
        <v>0.99919000085817533</v>
      </c>
      <c r="Q699" s="34">
        <v>0.99912772041433895</v>
      </c>
      <c r="R699" s="34">
        <v>0.99906544385250051</v>
      </c>
      <c r="S699" s="34">
        <v>0.99900317117241821</v>
      </c>
      <c r="T699" s="34">
        <v>0.99894090237385014</v>
      </c>
      <c r="U699" s="34">
        <v>0.99887863745655447</v>
      </c>
      <c r="V699" s="34">
        <v>0.99881637642028875</v>
      </c>
      <c r="W699" s="34">
        <v>0.99875411926481172</v>
      </c>
      <c r="X699" s="34">
        <v>0.99869186598988102</v>
      </c>
      <c r="Y699" s="34">
        <v>0.99862961659525507</v>
      </c>
      <c r="Z699" s="34">
        <v>0.99856737108069182</v>
      </c>
      <c r="AA699" s="34">
        <v>0.99850512944594971</v>
      </c>
      <c r="AB699" s="34">
        <v>0.99844289169078648</v>
      </c>
      <c r="AC699" s="34">
        <v>0.99838065781496055</v>
      </c>
      <c r="AD699" s="34">
        <v>0.9983184278182301</v>
      </c>
      <c r="AE699" s="34">
        <v>0.99825620170035334</v>
      </c>
      <c r="AF699" s="34">
        <v>0.99819397946108868</v>
      </c>
      <c r="AG699" s="34">
        <v>0.99813176110019375</v>
      </c>
      <c r="AH699" s="34">
        <v>0.99806954661742753</v>
      </c>
      <c r="AI699" s="34">
        <v>0.99800733601254787</v>
      </c>
      <c r="AJ699" s="34">
        <v>0.99794512928531343</v>
      </c>
      <c r="AK699" s="34">
        <v>0.99788292643548193</v>
      </c>
      <c r="AL699" s="34">
        <v>0.99782072746281236</v>
      </c>
      <c r="AM699" s="34">
        <v>0.99775853236706247</v>
      </c>
      <c r="AN699" s="34">
        <v>0.99769634114799088</v>
      </c>
      <c r="AO699" s="34">
        <v>0.99763415380535614</v>
      </c>
      <c r="AP699" s="34">
        <v>0.99757197033891631</v>
      </c>
      <c r="AQ699" s="34">
        <v>0.99750979074842983</v>
      </c>
      <c r="AR699" s="34">
        <v>0.99744761503365498</v>
      </c>
      <c r="AS699" s="34">
        <v>0.99738544319435074</v>
      </c>
      <c r="AT699" s="34">
        <v>0.99732327523027486</v>
      </c>
      <c r="AU699" s="34">
        <v>0.99726111114118621</v>
      </c>
      <c r="AV699" s="34">
        <v>0.9971989509268433</v>
      </c>
      <c r="AW699" s="34">
        <v>0.99713679458700422</v>
      </c>
      <c r="AX699" s="34">
        <v>0.99707464212142793</v>
      </c>
      <c r="AY699" s="34">
        <v>0.99701249352987276</v>
      </c>
      <c r="AZ699" s="34">
        <v>0.99695034881209699</v>
      </c>
      <c r="BA699" s="34">
        <v>0.99688820796785971</v>
      </c>
      <c r="BB699" s="34">
        <v>0.99682607099691889</v>
      </c>
      <c r="BC699" s="34">
        <v>0.9967639378990335</v>
      </c>
      <c r="BD699" s="34">
        <v>0.99670180867396196</v>
      </c>
      <c r="BE699" s="34">
        <v>0.99663968332146291</v>
      </c>
      <c r="BF699" s="34">
        <v>0.99657756184129487</v>
      </c>
      <c r="BG699" s="34">
        <v>0.99651544423321681</v>
      </c>
      <c r="BH699" s="34">
        <v>0.99645333049698681</v>
      </c>
      <c r="BI699" s="34">
        <v>0.99639122063236407</v>
      </c>
      <c r="BJ699" s="34">
        <v>0.99632911463910701</v>
      </c>
      <c r="BK699" s="34">
        <v>0.99626701251697447</v>
      </c>
      <c r="BL699" s="34">
        <v>0.99620491426572511</v>
      </c>
      <c r="BM699" s="34">
        <v>0.99614281988511755</v>
      </c>
      <c r="BN699" s="34">
        <v>0.99608072937491055</v>
      </c>
      <c r="BO699" s="34">
        <v>0.99601864273486307</v>
      </c>
      <c r="BP699" s="34">
        <v>0.99595655996473353</v>
      </c>
      <c r="BQ699" s="34">
        <v>0.99589448106428102</v>
      </c>
      <c r="BR699" s="34">
        <v>0.99583240603326406</v>
      </c>
      <c r="BS699" s="34">
        <v>0.99577033487144184</v>
      </c>
      <c r="BT699" s="34">
        <v>0.99570826757857278</v>
      </c>
      <c r="BU699" s="34">
        <v>0.99564620415441618</v>
      </c>
      <c r="BV699" s="34">
        <v>0.99558414459873046</v>
      </c>
      <c r="BW699" s="34">
        <v>0.99552208891127458</v>
      </c>
      <c r="BX699" s="34">
        <v>0.99546003709180764</v>
      </c>
      <c r="BY699" s="34">
        <v>0.99539798914008859</v>
      </c>
      <c r="BZ699" s="34">
        <v>0.99533594505587586</v>
      </c>
      <c r="CA699" s="34">
        <v>0.99527390483892897</v>
      </c>
      <c r="CB699" s="34">
        <v>0.99521186848900656</v>
      </c>
      <c r="CC699" s="34">
        <v>0.99514983600586759</v>
      </c>
      <c r="CD699" s="34">
        <v>0.99508780738927105</v>
      </c>
      <c r="CE699" s="34">
        <v>0.99502578263897612</v>
      </c>
      <c r="CF699" s="34">
        <v>0.99496376175474166</v>
      </c>
      <c r="CG699" s="34">
        <v>0.99490174473632664</v>
      </c>
      <c r="CH699" s="34">
        <v>0.99483973158349004</v>
      </c>
      <c r="CI699" s="34">
        <v>0.99477772229599115</v>
      </c>
      <c r="CJ699" s="34">
        <v>0.99471571687358906</v>
      </c>
      <c r="CK699" s="34">
        <v>0.99465371531604274</v>
      </c>
      <c r="CL699" s="34">
        <v>0.99459171762311116</v>
      </c>
      <c r="CM699" s="34">
        <v>0.9945297237945534</v>
      </c>
      <c r="CN699" s="34">
        <v>0.99446773383012899</v>
      </c>
      <c r="CO699" s="34">
        <v>0.99440574772959678</v>
      </c>
      <c r="CP699" s="34">
        <v>0.99434376549271597</v>
      </c>
      <c r="CQ699" s="34">
        <v>0.99428178711924564</v>
      </c>
      <c r="CR699" s="34">
        <v>0.99418882289425126</v>
      </c>
      <c r="CS699" s="34">
        <v>0.99409586736130684</v>
      </c>
      <c r="CT699" s="34">
        <v>0.99400292051959993</v>
      </c>
      <c r="CU699" s="34">
        <v>0.99390998236831796</v>
      </c>
      <c r="CV699" s="34">
        <v>0.99381705290664812</v>
      </c>
      <c r="CW699" s="34">
        <v>0.99372413213377797</v>
      </c>
      <c r="CX699" s="34">
        <v>0.99363122004889526</v>
      </c>
      <c r="CY699" s="34">
        <v>0.99353831665118764</v>
      </c>
      <c r="CZ699" s="34">
        <v>0.99344542193984309</v>
      </c>
      <c r="DA699" s="34">
        <v>0.99335253591404893</v>
      </c>
      <c r="DB699" s="34">
        <v>0.99325965857299336</v>
      </c>
    </row>
    <row r="700" spans="1:106" x14ac:dyDescent="0.2">
      <c r="A700" s="13">
        <f t="shared" ca="1" si="10"/>
        <v>45250</v>
      </c>
      <c r="B700" s="34">
        <v>1.0000623348172251</v>
      </c>
      <c r="C700" s="34">
        <v>1</v>
      </c>
      <c r="D700" s="34">
        <v>0.99993766906816206</v>
      </c>
      <c r="E700" s="34">
        <v>0.99987534202146944</v>
      </c>
      <c r="F700" s="34">
        <v>0.99981301885967966</v>
      </c>
      <c r="G700" s="34">
        <v>0.99975069958255058</v>
      </c>
      <c r="H700" s="34">
        <v>0.99968838418983996</v>
      </c>
      <c r="I700" s="34">
        <v>0.9996260726813061</v>
      </c>
      <c r="J700" s="34">
        <v>0.99956376505670663</v>
      </c>
      <c r="K700" s="34">
        <v>0.99950146131579942</v>
      </c>
      <c r="L700" s="34">
        <v>0.99943916145834222</v>
      </c>
      <c r="M700" s="34">
        <v>0.99937686548409332</v>
      </c>
      <c r="N700" s="34">
        <v>0.99931457339281049</v>
      </c>
      <c r="O700" s="34">
        <v>0.9992522851842518</v>
      </c>
      <c r="P700" s="34">
        <v>0.99919000085817533</v>
      </c>
      <c r="Q700" s="34">
        <v>0.99912772041433895</v>
      </c>
      <c r="R700" s="34">
        <v>0.99906544385250051</v>
      </c>
      <c r="S700" s="34">
        <v>0.99900317117241821</v>
      </c>
      <c r="T700" s="34">
        <v>0.99894090237385014</v>
      </c>
      <c r="U700" s="34">
        <v>0.99887863745655447</v>
      </c>
      <c r="V700" s="34">
        <v>0.99881637642028875</v>
      </c>
      <c r="W700" s="34">
        <v>0.99875411926481172</v>
      </c>
      <c r="X700" s="34">
        <v>0.99869186598988102</v>
      </c>
      <c r="Y700" s="34">
        <v>0.99862961659525507</v>
      </c>
      <c r="Z700" s="34">
        <v>0.99856737108069182</v>
      </c>
      <c r="AA700" s="34">
        <v>0.99850512944594971</v>
      </c>
      <c r="AB700" s="34">
        <v>0.99844289169078648</v>
      </c>
      <c r="AC700" s="34">
        <v>0.99838065781496055</v>
      </c>
      <c r="AD700" s="34">
        <v>0.9983184278182301</v>
      </c>
      <c r="AE700" s="34">
        <v>0.99825620170035334</v>
      </c>
      <c r="AF700" s="34">
        <v>0.99819397946108868</v>
      </c>
      <c r="AG700" s="34">
        <v>0.99813176110019375</v>
      </c>
      <c r="AH700" s="34">
        <v>0.99806954661742753</v>
      </c>
      <c r="AI700" s="34">
        <v>0.99800733601254787</v>
      </c>
      <c r="AJ700" s="34">
        <v>0.99794512928531343</v>
      </c>
      <c r="AK700" s="34">
        <v>0.99788292643548193</v>
      </c>
      <c r="AL700" s="34">
        <v>0.99782072746281236</v>
      </c>
      <c r="AM700" s="34">
        <v>0.99775853236706247</v>
      </c>
      <c r="AN700" s="34">
        <v>0.99769634114799088</v>
      </c>
      <c r="AO700" s="34">
        <v>0.99763415380535614</v>
      </c>
      <c r="AP700" s="34">
        <v>0.99757197033891631</v>
      </c>
      <c r="AQ700" s="34">
        <v>0.99750979074842983</v>
      </c>
      <c r="AR700" s="34">
        <v>0.99744761503365498</v>
      </c>
      <c r="AS700" s="34">
        <v>0.99738544319435074</v>
      </c>
      <c r="AT700" s="34">
        <v>0.99732327523027486</v>
      </c>
      <c r="AU700" s="34">
        <v>0.99726111114118621</v>
      </c>
      <c r="AV700" s="34">
        <v>0.9971989509268433</v>
      </c>
      <c r="AW700" s="34">
        <v>0.99713679458700422</v>
      </c>
      <c r="AX700" s="34">
        <v>0.99707464212142793</v>
      </c>
      <c r="AY700" s="34">
        <v>0.99701249352987276</v>
      </c>
      <c r="AZ700" s="34">
        <v>0.99695034881209699</v>
      </c>
      <c r="BA700" s="34">
        <v>0.99688820796785971</v>
      </c>
      <c r="BB700" s="34">
        <v>0.99682607099691889</v>
      </c>
      <c r="BC700" s="34">
        <v>0.9967639378990335</v>
      </c>
      <c r="BD700" s="34">
        <v>0.99670180867396196</v>
      </c>
      <c r="BE700" s="34">
        <v>0.99663968332146291</v>
      </c>
      <c r="BF700" s="34">
        <v>0.99657756184129487</v>
      </c>
      <c r="BG700" s="34">
        <v>0.99651544423321681</v>
      </c>
      <c r="BH700" s="34">
        <v>0.99645333049698681</v>
      </c>
      <c r="BI700" s="34">
        <v>0.99639122063236407</v>
      </c>
      <c r="BJ700" s="34">
        <v>0.99632911463910701</v>
      </c>
      <c r="BK700" s="34">
        <v>0.99626701251697447</v>
      </c>
      <c r="BL700" s="34">
        <v>0.99620491426572511</v>
      </c>
      <c r="BM700" s="34">
        <v>0.99614281988511755</v>
      </c>
      <c r="BN700" s="34">
        <v>0.99608072937491055</v>
      </c>
      <c r="BO700" s="34">
        <v>0.99601864273486307</v>
      </c>
      <c r="BP700" s="34">
        <v>0.99595655996473353</v>
      </c>
      <c r="BQ700" s="34">
        <v>0.99589448106428102</v>
      </c>
      <c r="BR700" s="34">
        <v>0.99583240603326406</v>
      </c>
      <c r="BS700" s="34">
        <v>0.99577033487144184</v>
      </c>
      <c r="BT700" s="34">
        <v>0.99570826757857278</v>
      </c>
      <c r="BU700" s="34">
        <v>0.99564620415441618</v>
      </c>
      <c r="BV700" s="34">
        <v>0.99558414459873046</v>
      </c>
      <c r="BW700" s="34">
        <v>0.99552208891127458</v>
      </c>
      <c r="BX700" s="34">
        <v>0.99546003709180764</v>
      </c>
      <c r="BY700" s="34">
        <v>0.99539798914008859</v>
      </c>
      <c r="BZ700" s="34">
        <v>0.99533594505587586</v>
      </c>
      <c r="CA700" s="34">
        <v>0.99527390483892897</v>
      </c>
      <c r="CB700" s="34">
        <v>0.99521186848900656</v>
      </c>
      <c r="CC700" s="34">
        <v>0.99514983600586759</v>
      </c>
      <c r="CD700" s="34">
        <v>0.99508780738927105</v>
      </c>
      <c r="CE700" s="34">
        <v>0.99502578263897612</v>
      </c>
      <c r="CF700" s="34">
        <v>0.99496376175474166</v>
      </c>
      <c r="CG700" s="34">
        <v>0.99490174473632664</v>
      </c>
      <c r="CH700" s="34">
        <v>0.99483973158349004</v>
      </c>
      <c r="CI700" s="34">
        <v>0.99477772229599115</v>
      </c>
      <c r="CJ700" s="34">
        <v>0.99471571687358906</v>
      </c>
      <c r="CK700" s="34">
        <v>0.99465371531604274</v>
      </c>
      <c r="CL700" s="34">
        <v>0.99459171762311116</v>
      </c>
      <c r="CM700" s="34">
        <v>0.9945297237945534</v>
      </c>
      <c r="CN700" s="34">
        <v>0.99446773383012899</v>
      </c>
      <c r="CO700" s="34">
        <v>0.99440574772959678</v>
      </c>
      <c r="CP700" s="34">
        <v>0.99434376549271597</v>
      </c>
      <c r="CQ700" s="34">
        <v>0.99428178711924564</v>
      </c>
      <c r="CR700" s="34">
        <v>0.99418882289425126</v>
      </c>
      <c r="CS700" s="34">
        <v>0.99409586736130684</v>
      </c>
      <c r="CT700" s="34">
        <v>0.99400292051959993</v>
      </c>
      <c r="CU700" s="34">
        <v>0.99390998236831796</v>
      </c>
      <c r="CV700" s="34">
        <v>0.99381705290664812</v>
      </c>
      <c r="CW700" s="34">
        <v>0.99372413213377797</v>
      </c>
      <c r="CX700" s="34">
        <v>0.99363122004889526</v>
      </c>
      <c r="CY700" s="34">
        <v>0.99353831665118764</v>
      </c>
      <c r="CZ700" s="34">
        <v>0.99344542193984309</v>
      </c>
      <c r="DA700" s="34">
        <v>0.99335253591404893</v>
      </c>
      <c r="DB700" s="34">
        <v>0.99325965857299336</v>
      </c>
    </row>
    <row r="701" spans="1:106" x14ac:dyDescent="0.2">
      <c r="A701" s="13">
        <f t="shared" ca="1" si="10"/>
        <v>45251</v>
      </c>
      <c r="B701" s="34">
        <v>1.0000623348172251</v>
      </c>
      <c r="C701" s="34">
        <v>1</v>
      </c>
      <c r="D701" s="34">
        <v>0.99993766906816206</v>
      </c>
      <c r="E701" s="34">
        <v>0.99987534202146944</v>
      </c>
      <c r="F701" s="34">
        <v>0.99981301885967966</v>
      </c>
      <c r="G701" s="34">
        <v>0.99975069958255058</v>
      </c>
      <c r="H701" s="34">
        <v>0.99968838418983996</v>
      </c>
      <c r="I701" s="34">
        <v>0.9996260726813061</v>
      </c>
      <c r="J701" s="34">
        <v>0.99956376505670663</v>
      </c>
      <c r="K701" s="34">
        <v>0.99950146131579942</v>
      </c>
      <c r="L701" s="34">
        <v>0.99943916145834222</v>
      </c>
      <c r="M701" s="34">
        <v>0.99937686548409332</v>
      </c>
      <c r="N701" s="34">
        <v>0.99931457339281049</v>
      </c>
      <c r="O701" s="34">
        <v>0.9992522851842518</v>
      </c>
      <c r="P701" s="34">
        <v>0.99919000085817533</v>
      </c>
      <c r="Q701" s="34">
        <v>0.99912772041433895</v>
      </c>
      <c r="R701" s="34">
        <v>0.99906544385250051</v>
      </c>
      <c r="S701" s="34">
        <v>0.99900317117241821</v>
      </c>
      <c r="T701" s="34">
        <v>0.99894090237385014</v>
      </c>
      <c r="U701" s="34">
        <v>0.99887863745655447</v>
      </c>
      <c r="V701" s="34">
        <v>0.99881637642028875</v>
      </c>
      <c r="W701" s="34">
        <v>0.99875411926481172</v>
      </c>
      <c r="X701" s="34">
        <v>0.99869186598988102</v>
      </c>
      <c r="Y701" s="34">
        <v>0.99862961659525507</v>
      </c>
      <c r="Z701" s="34">
        <v>0.99856737108069182</v>
      </c>
      <c r="AA701" s="34">
        <v>0.99850512944594971</v>
      </c>
      <c r="AB701" s="34">
        <v>0.99844289169078648</v>
      </c>
      <c r="AC701" s="34">
        <v>0.99838065781496055</v>
      </c>
      <c r="AD701" s="34">
        <v>0.9983184278182301</v>
      </c>
      <c r="AE701" s="34">
        <v>0.99825620170035334</v>
      </c>
      <c r="AF701" s="34">
        <v>0.99819397946108868</v>
      </c>
      <c r="AG701" s="34">
        <v>0.99813176110019375</v>
      </c>
      <c r="AH701" s="34">
        <v>0.99806954661742753</v>
      </c>
      <c r="AI701" s="34">
        <v>0.99800733601254787</v>
      </c>
      <c r="AJ701" s="34">
        <v>0.99794512928531343</v>
      </c>
      <c r="AK701" s="34">
        <v>0.99788292643548193</v>
      </c>
      <c r="AL701" s="34">
        <v>0.99782072746281236</v>
      </c>
      <c r="AM701" s="34">
        <v>0.99775853236706247</v>
      </c>
      <c r="AN701" s="34">
        <v>0.99769634114799088</v>
      </c>
      <c r="AO701" s="34">
        <v>0.99763415380535614</v>
      </c>
      <c r="AP701" s="34">
        <v>0.99757197033891631</v>
      </c>
      <c r="AQ701" s="34">
        <v>0.99750979074842983</v>
      </c>
      <c r="AR701" s="34">
        <v>0.99744761503365498</v>
      </c>
      <c r="AS701" s="34">
        <v>0.99738544319435074</v>
      </c>
      <c r="AT701" s="34">
        <v>0.99732327523027486</v>
      </c>
      <c r="AU701" s="34">
        <v>0.99726111114118621</v>
      </c>
      <c r="AV701" s="34">
        <v>0.9971989509268433</v>
      </c>
      <c r="AW701" s="34">
        <v>0.99713679458700422</v>
      </c>
      <c r="AX701" s="34">
        <v>0.99707464212142793</v>
      </c>
      <c r="AY701" s="34">
        <v>0.99701249352987276</v>
      </c>
      <c r="AZ701" s="34">
        <v>0.99695034881209699</v>
      </c>
      <c r="BA701" s="34">
        <v>0.99688820796785971</v>
      </c>
      <c r="BB701" s="34">
        <v>0.99682607099691889</v>
      </c>
      <c r="BC701" s="34">
        <v>0.9967639378990335</v>
      </c>
      <c r="BD701" s="34">
        <v>0.99670180867396196</v>
      </c>
      <c r="BE701" s="34">
        <v>0.99663968332146291</v>
      </c>
      <c r="BF701" s="34">
        <v>0.99657756184129487</v>
      </c>
      <c r="BG701" s="34">
        <v>0.99651544423321681</v>
      </c>
      <c r="BH701" s="34">
        <v>0.99645333049698681</v>
      </c>
      <c r="BI701" s="34">
        <v>0.99639122063236407</v>
      </c>
      <c r="BJ701" s="34">
        <v>0.99632911463910701</v>
      </c>
      <c r="BK701" s="34">
        <v>0.99626701251697447</v>
      </c>
      <c r="BL701" s="34">
        <v>0.99620491426572511</v>
      </c>
      <c r="BM701" s="34">
        <v>0.99614281988511755</v>
      </c>
      <c r="BN701" s="34">
        <v>0.99608072937491055</v>
      </c>
      <c r="BO701" s="34">
        <v>0.99601864273486307</v>
      </c>
      <c r="BP701" s="34">
        <v>0.99595655996473353</v>
      </c>
      <c r="BQ701" s="34">
        <v>0.99589448106428102</v>
      </c>
      <c r="BR701" s="34">
        <v>0.99583240603326406</v>
      </c>
      <c r="BS701" s="34">
        <v>0.99577033487144184</v>
      </c>
      <c r="BT701" s="34">
        <v>0.99570826757857278</v>
      </c>
      <c r="BU701" s="34">
        <v>0.99564620415441618</v>
      </c>
      <c r="BV701" s="34">
        <v>0.99558414459873046</v>
      </c>
      <c r="BW701" s="34">
        <v>0.99552208891127458</v>
      </c>
      <c r="BX701" s="34">
        <v>0.99546003709180764</v>
      </c>
      <c r="BY701" s="34">
        <v>0.99539798914008859</v>
      </c>
      <c r="BZ701" s="34">
        <v>0.99533594505587586</v>
      </c>
      <c r="CA701" s="34">
        <v>0.99527390483892897</v>
      </c>
      <c r="CB701" s="34">
        <v>0.99521186848900656</v>
      </c>
      <c r="CC701" s="34">
        <v>0.99514983600586759</v>
      </c>
      <c r="CD701" s="34">
        <v>0.99508780738927105</v>
      </c>
      <c r="CE701" s="34">
        <v>0.99502578263897612</v>
      </c>
      <c r="CF701" s="34">
        <v>0.99496376175474166</v>
      </c>
      <c r="CG701" s="34">
        <v>0.99490174473632664</v>
      </c>
      <c r="CH701" s="34">
        <v>0.99483973158349004</v>
      </c>
      <c r="CI701" s="34">
        <v>0.99477772229599115</v>
      </c>
      <c r="CJ701" s="34">
        <v>0.99471571687358906</v>
      </c>
      <c r="CK701" s="34">
        <v>0.99465371531604274</v>
      </c>
      <c r="CL701" s="34">
        <v>0.99459171762311116</v>
      </c>
      <c r="CM701" s="34">
        <v>0.9945297237945534</v>
      </c>
      <c r="CN701" s="34">
        <v>0.99446773383012899</v>
      </c>
      <c r="CO701" s="34">
        <v>0.99440574772959678</v>
      </c>
      <c r="CP701" s="34">
        <v>0.99434376549271597</v>
      </c>
      <c r="CQ701" s="34">
        <v>0.99428178711924564</v>
      </c>
      <c r="CR701" s="34">
        <v>0.99418882289425126</v>
      </c>
      <c r="CS701" s="34">
        <v>0.99409586736130684</v>
      </c>
      <c r="CT701" s="34">
        <v>0.99400292051959993</v>
      </c>
      <c r="CU701" s="34">
        <v>0.99390998236831796</v>
      </c>
      <c r="CV701" s="34">
        <v>0.99381705290664812</v>
      </c>
      <c r="CW701" s="34">
        <v>0.99372413213377797</v>
      </c>
      <c r="CX701" s="34">
        <v>0.99363122004889526</v>
      </c>
      <c r="CY701" s="34">
        <v>0.99353831665118764</v>
      </c>
      <c r="CZ701" s="34">
        <v>0.99344542193984309</v>
      </c>
      <c r="DA701" s="34">
        <v>0.99335253591404893</v>
      </c>
      <c r="DB701" s="34">
        <v>0.99325965857299336</v>
      </c>
    </row>
    <row r="702" spans="1:106" x14ac:dyDescent="0.2">
      <c r="A702" s="13">
        <f t="shared" ca="1" si="10"/>
        <v>45252</v>
      </c>
      <c r="B702" s="34">
        <v>1.0000623348172251</v>
      </c>
      <c r="C702" s="34">
        <v>1</v>
      </c>
      <c r="D702" s="34">
        <v>0.99993766906816206</v>
      </c>
      <c r="E702" s="34">
        <v>0.99987534202146944</v>
      </c>
      <c r="F702" s="34">
        <v>0.99981301885967966</v>
      </c>
      <c r="G702" s="34">
        <v>0.99975069958255058</v>
      </c>
      <c r="H702" s="34">
        <v>0.99968838418983996</v>
      </c>
      <c r="I702" s="34">
        <v>0.9996260726813061</v>
      </c>
      <c r="J702" s="34">
        <v>0.99956376505670663</v>
      </c>
      <c r="K702" s="34">
        <v>0.99950146131579942</v>
      </c>
      <c r="L702" s="34">
        <v>0.99943916145834222</v>
      </c>
      <c r="M702" s="34">
        <v>0.99937686548409332</v>
      </c>
      <c r="N702" s="34">
        <v>0.99931457339281049</v>
      </c>
      <c r="O702" s="34">
        <v>0.9992522851842518</v>
      </c>
      <c r="P702" s="34">
        <v>0.99919000085817533</v>
      </c>
      <c r="Q702" s="34">
        <v>0.99912772041433895</v>
      </c>
      <c r="R702" s="34">
        <v>0.99906544385250051</v>
      </c>
      <c r="S702" s="34">
        <v>0.99900317117241821</v>
      </c>
      <c r="T702" s="34">
        <v>0.99894090237385014</v>
      </c>
      <c r="U702" s="34">
        <v>0.99887863745655447</v>
      </c>
      <c r="V702" s="34">
        <v>0.99881637642028875</v>
      </c>
      <c r="W702" s="34">
        <v>0.99875411926481172</v>
      </c>
      <c r="X702" s="34">
        <v>0.99869186598988102</v>
      </c>
      <c r="Y702" s="34">
        <v>0.99862961659525507</v>
      </c>
      <c r="Z702" s="34">
        <v>0.99856737108069182</v>
      </c>
      <c r="AA702" s="34">
        <v>0.99850512944594971</v>
      </c>
      <c r="AB702" s="34">
        <v>0.99844289169078648</v>
      </c>
      <c r="AC702" s="34">
        <v>0.99838065781496055</v>
      </c>
      <c r="AD702" s="34">
        <v>0.9983184278182301</v>
      </c>
      <c r="AE702" s="34">
        <v>0.99825620170035334</v>
      </c>
      <c r="AF702" s="34">
        <v>0.99819397946108868</v>
      </c>
      <c r="AG702" s="34">
        <v>0.99813176110019375</v>
      </c>
      <c r="AH702" s="34">
        <v>0.99806954661742753</v>
      </c>
      <c r="AI702" s="34">
        <v>0.99800733601254787</v>
      </c>
      <c r="AJ702" s="34">
        <v>0.99794512928531343</v>
      </c>
      <c r="AK702" s="34">
        <v>0.99788292643548193</v>
      </c>
      <c r="AL702" s="34">
        <v>0.99782072746281236</v>
      </c>
      <c r="AM702" s="34">
        <v>0.99775853236706247</v>
      </c>
      <c r="AN702" s="34">
        <v>0.99769634114799088</v>
      </c>
      <c r="AO702" s="34">
        <v>0.99763415380535614</v>
      </c>
      <c r="AP702" s="34">
        <v>0.99757197033891631</v>
      </c>
      <c r="AQ702" s="34">
        <v>0.99750979074842983</v>
      </c>
      <c r="AR702" s="34">
        <v>0.99744761503365498</v>
      </c>
      <c r="AS702" s="34">
        <v>0.99738544319435074</v>
      </c>
      <c r="AT702" s="34">
        <v>0.99732327523027486</v>
      </c>
      <c r="AU702" s="34">
        <v>0.99726111114118621</v>
      </c>
      <c r="AV702" s="34">
        <v>0.9971989509268433</v>
      </c>
      <c r="AW702" s="34">
        <v>0.99713679458700422</v>
      </c>
      <c r="AX702" s="34">
        <v>0.99707464212142793</v>
      </c>
      <c r="AY702" s="34">
        <v>0.99701249352987276</v>
      </c>
      <c r="AZ702" s="34">
        <v>0.99695034881209699</v>
      </c>
      <c r="BA702" s="34">
        <v>0.99688820796785971</v>
      </c>
      <c r="BB702" s="34">
        <v>0.99682607099691889</v>
      </c>
      <c r="BC702" s="34">
        <v>0.9967639378990335</v>
      </c>
      <c r="BD702" s="34">
        <v>0.99670180867396196</v>
      </c>
      <c r="BE702" s="34">
        <v>0.99663968332146291</v>
      </c>
      <c r="BF702" s="34">
        <v>0.99657756184129487</v>
      </c>
      <c r="BG702" s="34">
        <v>0.99651544423321681</v>
      </c>
      <c r="BH702" s="34">
        <v>0.99645333049698681</v>
      </c>
      <c r="BI702" s="34">
        <v>0.99639122063236407</v>
      </c>
      <c r="BJ702" s="34">
        <v>0.99632911463910701</v>
      </c>
      <c r="BK702" s="34">
        <v>0.99626701251697447</v>
      </c>
      <c r="BL702" s="34">
        <v>0.99620491426572511</v>
      </c>
      <c r="BM702" s="34">
        <v>0.99614281988511755</v>
      </c>
      <c r="BN702" s="34">
        <v>0.99608072937491055</v>
      </c>
      <c r="BO702" s="34">
        <v>0.99601864273486307</v>
      </c>
      <c r="BP702" s="34">
        <v>0.99595655996473353</v>
      </c>
      <c r="BQ702" s="34">
        <v>0.99589448106428102</v>
      </c>
      <c r="BR702" s="34">
        <v>0.99583240603326406</v>
      </c>
      <c r="BS702" s="34">
        <v>0.99577033487144184</v>
      </c>
      <c r="BT702" s="34">
        <v>0.99570826757857278</v>
      </c>
      <c r="BU702" s="34">
        <v>0.99564620415441618</v>
      </c>
      <c r="BV702" s="34">
        <v>0.99558414459873046</v>
      </c>
      <c r="BW702" s="34">
        <v>0.99552208891127458</v>
      </c>
      <c r="BX702" s="34">
        <v>0.99546003709180764</v>
      </c>
      <c r="BY702" s="34">
        <v>0.99539798914008859</v>
      </c>
      <c r="BZ702" s="34">
        <v>0.99533594505587586</v>
      </c>
      <c r="CA702" s="34">
        <v>0.99527390483892897</v>
      </c>
      <c r="CB702" s="34">
        <v>0.99521186848900656</v>
      </c>
      <c r="CC702" s="34">
        <v>0.99514983600586759</v>
      </c>
      <c r="CD702" s="34">
        <v>0.99508780738927105</v>
      </c>
      <c r="CE702" s="34">
        <v>0.99502578263897612</v>
      </c>
      <c r="CF702" s="34">
        <v>0.99496376175474166</v>
      </c>
      <c r="CG702" s="34">
        <v>0.99490174473632664</v>
      </c>
      <c r="CH702" s="34">
        <v>0.99483973158349004</v>
      </c>
      <c r="CI702" s="34">
        <v>0.99477772229599115</v>
      </c>
      <c r="CJ702" s="34">
        <v>0.99471571687358906</v>
      </c>
      <c r="CK702" s="34">
        <v>0.99465371531604274</v>
      </c>
      <c r="CL702" s="34">
        <v>0.99459171762311116</v>
      </c>
      <c r="CM702" s="34">
        <v>0.9945297237945534</v>
      </c>
      <c r="CN702" s="34">
        <v>0.99446773383012899</v>
      </c>
      <c r="CO702" s="34">
        <v>0.99440574772959678</v>
      </c>
      <c r="CP702" s="34">
        <v>0.99434376549271597</v>
      </c>
      <c r="CQ702" s="34">
        <v>0.99428178711924564</v>
      </c>
      <c r="CR702" s="34">
        <v>0.99418882289425126</v>
      </c>
      <c r="CS702" s="34">
        <v>0.99409586736130684</v>
      </c>
      <c r="CT702" s="34">
        <v>0.99400292051959993</v>
      </c>
      <c r="CU702" s="34">
        <v>0.99390998236831796</v>
      </c>
      <c r="CV702" s="34">
        <v>0.99381705290664812</v>
      </c>
      <c r="CW702" s="34">
        <v>0.99372413213377797</v>
      </c>
      <c r="CX702" s="34">
        <v>0.99363122004889526</v>
      </c>
      <c r="CY702" s="34">
        <v>0.99353831665118764</v>
      </c>
      <c r="CZ702" s="34">
        <v>0.99344542193984309</v>
      </c>
      <c r="DA702" s="34">
        <v>0.99335253591404893</v>
      </c>
      <c r="DB702" s="34">
        <v>0.99325965857299336</v>
      </c>
    </row>
    <row r="703" spans="1:106" x14ac:dyDescent="0.2">
      <c r="A703" s="13">
        <f t="shared" ca="1" si="10"/>
        <v>45253</v>
      </c>
      <c r="B703" s="34">
        <v>1.0000623348172251</v>
      </c>
      <c r="C703" s="34">
        <v>1</v>
      </c>
      <c r="D703" s="34">
        <v>0.99993766906816206</v>
      </c>
      <c r="E703" s="34">
        <v>0.99987534202146944</v>
      </c>
      <c r="F703" s="34">
        <v>0.99981301885967966</v>
      </c>
      <c r="G703" s="34">
        <v>0.99975069958255058</v>
      </c>
      <c r="H703" s="34">
        <v>0.99968838418983996</v>
      </c>
      <c r="I703" s="34">
        <v>0.9996260726813061</v>
      </c>
      <c r="J703" s="34">
        <v>0.99956376505670663</v>
      </c>
      <c r="K703" s="34">
        <v>0.99950146131579942</v>
      </c>
      <c r="L703" s="34">
        <v>0.99943916145834222</v>
      </c>
      <c r="M703" s="34">
        <v>0.99937686548409332</v>
      </c>
      <c r="N703" s="34">
        <v>0.99931457339281049</v>
      </c>
      <c r="O703" s="34">
        <v>0.9992522851842518</v>
      </c>
      <c r="P703" s="34">
        <v>0.99919000085817533</v>
      </c>
      <c r="Q703" s="34">
        <v>0.99912772041433895</v>
      </c>
      <c r="R703" s="34">
        <v>0.99906544385250051</v>
      </c>
      <c r="S703" s="34">
        <v>0.99900317117241821</v>
      </c>
      <c r="T703" s="34">
        <v>0.99894090237385014</v>
      </c>
      <c r="U703" s="34">
        <v>0.99887863745655447</v>
      </c>
      <c r="V703" s="34">
        <v>0.99881637642028875</v>
      </c>
      <c r="W703" s="34">
        <v>0.99875411926481172</v>
      </c>
      <c r="X703" s="34">
        <v>0.99869186598988102</v>
      </c>
      <c r="Y703" s="34">
        <v>0.99862961659525507</v>
      </c>
      <c r="Z703" s="34">
        <v>0.99856737108069182</v>
      </c>
      <c r="AA703" s="34">
        <v>0.99850512944594971</v>
      </c>
      <c r="AB703" s="34">
        <v>0.99844289169078648</v>
      </c>
      <c r="AC703" s="34">
        <v>0.99838065781496055</v>
      </c>
      <c r="AD703" s="34">
        <v>0.9983184278182301</v>
      </c>
      <c r="AE703" s="34">
        <v>0.99825620170035334</v>
      </c>
      <c r="AF703" s="34">
        <v>0.99819397946108868</v>
      </c>
      <c r="AG703" s="34">
        <v>0.99813176110019375</v>
      </c>
      <c r="AH703" s="34">
        <v>0.99806954661742753</v>
      </c>
      <c r="AI703" s="34">
        <v>0.99800733601254787</v>
      </c>
      <c r="AJ703" s="34">
        <v>0.99794512928531343</v>
      </c>
      <c r="AK703" s="34">
        <v>0.99788292643548193</v>
      </c>
      <c r="AL703" s="34">
        <v>0.99782072746281236</v>
      </c>
      <c r="AM703" s="34">
        <v>0.99775853236706247</v>
      </c>
      <c r="AN703" s="34">
        <v>0.99769634114799088</v>
      </c>
      <c r="AO703" s="34">
        <v>0.99763415380535614</v>
      </c>
      <c r="AP703" s="34">
        <v>0.99757197033891631</v>
      </c>
      <c r="AQ703" s="34">
        <v>0.99750979074842983</v>
      </c>
      <c r="AR703" s="34">
        <v>0.99744761503365498</v>
      </c>
      <c r="AS703" s="34">
        <v>0.99738544319435074</v>
      </c>
      <c r="AT703" s="34">
        <v>0.99732327523027486</v>
      </c>
      <c r="AU703" s="34">
        <v>0.99726111114118621</v>
      </c>
      <c r="AV703" s="34">
        <v>0.9971989509268433</v>
      </c>
      <c r="AW703" s="34">
        <v>0.99713679458700422</v>
      </c>
      <c r="AX703" s="34">
        <v>0.99707464212142793</v>
      </c>
      <c r="AY703" s="34">
        <v>0.99701249352987276</v>
      </c>
      <c r="AZ703" s="34">
        <v>0.99695034881209699</v>
      </c>
      <c r="BA703" s="34">
        <v>0.99688820796785971</v>
      </c>
      <c r="BB703" s="34">
        <v>0.99682607099691889</v>
      </c>
      <c r="BC703" s="34">
        <v>0.9967639378990335</v>
      </c>
      <c r="BD703" s="34">
        <v>0.99670180867396196</v>
      </c>
      <c r="BE703" s="34">
        <v>0.99663968332146291</v>
      </c>
      <c r="BF703" s="34">
        <v>0.99657756184129487</v>
      </c>
      <c r="BG703" s="34">
        <v>0.99651544423321681</v>
      </c>
      <c r="BH703" s="34">
        <v>0.99645333049698681</v>
      </c>
      <c r="BI703" s="34">
        <v>0.99639122063236407</v>
      </c>
      <c r="BJ703" s="34">
        <v>0.99632911463910701</v>
      </c>
      <c r="BK703" s="34">
        <v>0.99626701251697447</v>
      </c>
      <c r="BL703" s="34">
        <v>0.99620491426572511</v>
      </c>
      <c r="BM703" s="34">
        <v>0.99614281988511755</v>
      </c>
      <c r="BN703" s="34">
        <v>0.99608072937491055</v>
      </c>
      <c r="BO703" s="34">
        <v>0.99601864273486307</v>
      </c>
      <c r="BP703" s="34">
        <v>0.99595655996473353</v>
      </c>
      <c r="BQ703" s="34">
        <v>0.99589448106428102</v>
      </c>
      <c r="BR703" s="34">
        <v>0.99583240603326406</v>
      </c>
      <c r="BS703" s="34">
        <v>0.99577033487144184</v>
      </c>
      <c r="BT703" s="34">
        <v>0.99570826757857278</v>
      </c>
      <c r="BU703" s="34">
        <v>0.99564620415441618</v>
      </c>
      <c r="BV703" s="34">
        <v>0.99558414459873046</v>
      </c>
      <c r="BW703" s="34">
        <v>0.99552208891127458</v>
      </c>
      <c r="BX703" s="34">
        <v>0.99546003709180764</v>
      </c>
      <c r="BY703" s="34">
        <v>0.99539798914008859</v>
      </c>
      <c r="BZ703" s="34">
        <v>0.99533594505587586</v>
      </c>
      <c r="CA703" s="34">
        <v>0.99527390483892897</v>
      </c>
      <c r="CB703" s="34">
        <v>0.99521186848900656</v>
      </c>
      <c r="CC703" s="34">
        <v>0.99514983600586759</v>
      </c>
      <c r="CD703" s="34">
        <v>0.99508780738927105</v>
      </c>
      <c r="CE703" s="34">
        <v>0.99502578263897612</v>
      </c>
      <c r="CF703" s="34">
        <v>0.99496376175474166</v>
      </c>
      <c r="CG703" s="34">
        <v>0.99490174473632664</v>
      </c>
      <c r="CH703" s="34">
        <v>0.99483973158349004</v>
      </c>
      <c r="CI703" s="34">
        <v>0.99477772229599115</v>
      </c>
      <c r="CJ703" s="34">
        <v>0.99471571687358906</v>
      </c>
      <c r="CK703" s="34">
        <v>0.99465371531604274</v>
      </c>
      <c r="CL703" s="34">
        <v>0.99459171762311116</v>
      </c>
      <c r="CM703" s="34">
        <v>0.9945297237945534</v>
      </c>
      <c r="CN703" s="34">
        <v>0.99446773383012899</v>
      </c>
      <c r="CO703" s="34">
        <v>0.99440574772959678</v>
      </c>
      <c r="CP703" s="34">
        <v>0.99434376549271597</v>
      </c>
      <c r="CQ703" s="34">
        <v>0.99428178711924564</v>
      </c>
      <c r="CR703" s="34">
        <v>0.99418882289425126</v>
      </c>
      <c r="CS703" s="34">
        <v>0.99409586736130684</v>
      </c>
      <c r="CT703" s="34">
        <v>0.99400292051959993</v>
      </c>
      <c r="CU703" s="34">
        <v>0.99390998236831796</v>
      </c>
      <c r="CV703" s="34">
        <v>0.99381705290664812</v>
      </c>
      <c r="CW703" s="34">
        <v>0.99372413213377797</v>
      </c>
      <c r="CX703" s="34">
        <v>0.99363122004889526</v>
      </c>
      <c r="CY703" s="34">
        <v>0.99353831665118764</v>
      </c>
      <c r="CZ703" s="34">
        <v>0.99344542193984309</v>
      </c>
      <c r="DA703" s="34">
        <v>0.99335253591404893</v>
      </c>
      <c r="DB703" s="34">
        <v>0.99325965857299336</v>
      </c>
    </row>
    <row r="704" spans="1:106" x14ac:dyDescent="0.2">
      <c r="A704" s="13">
        <f t="shared" ca="1" si="10"/>
        <v>45254</v>
      </c>
      <c r="B704" s="34">
        <v>1.0000623348172251</v>
      </c>
      <c r="C704" s="34">
        <v>1</v>
      </c>
      <c r="D704" s="34">
        <v>0.99993766906816206</v>
      </c>
      <c r="E704" s="34">
        <v>0.99987534202146944</v>
      </c>
      <c r="F704" s="34">
        <v>0.99981301885967966</v>
      </c>
      <c r="G704" s="34">
        <v>0.99975069958255058</v>
      </c>
      <c r="H704" s="34">
        <v>0.99968838418983996</v>
      </c>
      <c r="I704" s="34">
        <v>0.9996260726813061</v>
      </c>
      <c r="J704" s="34">
        <v>0.99956376505670663</v>
      </c>
      <c r="K704" s="34">
        <v>0.99950146131579942</v>
      </c>
      <c r="L704" s="34">
        <v>0.99943916145834222</v>
      </c>
      <c r="M704" s="34">
        <v>0.99937686548409332</v>
      </c>
      <c r="N704" s="34">
        <v>0.99931457339281049</v>
      </c>
      <c r="O704" s="34">
        <v>0.9992522851842518</v>
      </c>
      <c r="P704" s="34">
        <v>0.99919000085817533</v>
      </c>
      <c r="Q704" s="34">
        <v>0.99912772041433895</v>
      </c>
      <c r="R704" s="34">
        <v>0.99906544385250051</v>
      </c>
      <c r="S704" s="34">
        <v>0.99900317117241821</v>
      </c>
      <c r="T704" s="34">
        <v>0.99894090237385014</v>
      </c>
      <c r="U704" s="34">
        <v>0.99887863745655447</v>
      </c>
      <c r="V704" s="34">
        <v>0.99881637642028875</v>
      </c>
      <c r="W704" s="34">
        <v>0.99875411926481172</v>
      </c>
      <c r="X704" s="34">
        <v>0.99869186598988102</v>
      </c>
      <c r="Y704" s="34">
        <v>0.99862961659525507</v>
      </c>
      <c r="Z704" s="34">
        <v>0.99856737108069182</v>
      </c>
      <c r="AA704" s="34">
        <v>0.99850512944594971</v>
      </c>
      <c r="AB704" s="34">
        <v>0.99844289169078648</v>
      </c>
      <c r="AC704" s="34">
        <v>0.99838065781496055</v>
      </c>
      <c r="AD704" s="34">
        <v>0.9983184278182301</v>
      </c>
      <c r="AE704" s="34">
        <v>0.99825620170035334</v>
      </c>
      <c r="AF704" s="34">
        <v>0.99819397946108868</v>
      </c>
      <c r="AG704" s="34">
        <v>0.99813176110019375</v>
      </c>
      <c r="AH704" s="34">
        <v>0.99806954661742753</v>
      </c>
      <c r="AI704" s="34">
        <v>0.99800733601254787</v>
      </c>
      <c r="AJ704" s="34">
        <v>0.99794512928531343</v>
      </c>
      <c r="AK704" s="34">
        <v>0.99788292643548193</v>
      </c>
      <c r="AL704" s="34">
        <v>0.99782072746281236</v>
      </c>
      <c r="AM704" s="34">
        <v>0.99775853236706247</v>
      </c>
      <c r="AN704" s="34">
        <v>0.99769634114799088</v>
      </c>
      <c r="AO704" s="34">
        <v>0.99763415380535614</v>
      </c>
      <c r="AP704" s="34">
        <v>0.99757197033891631</v>
      </c>
      <c r="AQ704" s="34">
        <v>0.99750979074842983</v>
      </c>
      <c r="AR704" s="34">
        <v>0.99744761503365498</v>
      </c>
      <c r="AS704" s="34">
        <v>0.99738544319435074</v>
      </c>
      <c r="AT704" s="34">
        <v>0.99732327523027486</v>
      </c>
      <c r="AU704" s="34">
        <v>0.99726111114118621</v>
      </c>
      <c r="AV704" s="34">
        <v>0.9971989509268433</v>
      </c>
      <c r="AW704" s="34">
        <v>0.99713679458700422</v>
      </c>
      <c r="AX704" s="34">
        <v>0.99707464212142793</v>
      </c>
      <c r="AY704" s="34">
        <v>0.99701249352987276</v>
      </c>
      <c r="AZ704" s="34">
        <v>0.99695034881209699</v>
      </c>
      <c r="BA704" s="34">
        <v>0.99688820796785971</v>
      </c>
      <c r="BB704" s="34">
        <v>0.99682607099691889</v>
      </c>
      <c r="BC704" s="34">
        <v>0.9967639378990335</v>
      </c>
      <c r="BD704" s="34">
        <v>0.99670180867396196</v>
      </c>
      <c r="BE704" s="34">
        <v>0.99663968332146291</v>
      </c>
      <c r="BF704" s="34">
        <v>0.99657756184129487</v>
      </c>
      <c r="BG704" s="34">
        <v>0.99651544423321681</v>
      </c>
      <c r="BH704" s="34">
        <v>0.99645333049698681</v>
      </c>
      <c r="BI704" s="34">
        <v>0.99639122063236407</v>
      </c>
      <c r="BJ704" s="34">
        <v>0.99632911463910701</v>
      </c>
      <c r="BK704" s="34">
        <v>0.99626701251697447</v>
      </c>
      <c r="BL704" s="34">
        <v>0.99620491426572511</v>
      </c>
      <c r="BM704" s="34">
        <v>0.99614281988511755</v>
      </c>
      <c r="BN704" s="34">
        <v>0.99608072937491055</v>
      </c>
      <c r="BO704" s="34">
        <v>0.99601864273486307</v>
      </c>
      <c r="BP704" s="34">
        <v>0.99595655996473353</v>
      </c>
      <c r="BQ704" s="34">
        <v>0.99589448106428102</v>
      </c>
      <c r="BR704" s="34">
        <v>0.99583240603326406</v>
      </c>
      <c r="BS704" s="34">
        <v>0.99577033487144184</v>
      </c>
      <c r="BT704" s="34">
        <v>0.99570826757857278</v>
      </c>
      <c r="BU704" s="34">
        <v>0.99564620415441618</v>
      </c>
      <c r="BV704" s="34">
        <v>0.99558414459873046</v>
      </c>
      <c r="BW704" s="34">
        <v>0.99552208891127458</v>
      </c>
      <c r="BX704" s="34">
        <v>0.99546003709180764</v>
      </c>
      <c r="BY704" s="34">
        <v>0.99539798914008859</v>
      </c>
      <c r="BZ704" s="34">
        <v>0.99533594505587586</v>
      </c>
      <c r="CA704" s="34">
        <v>0.99527390483892897</v>
      </c>
      <c r="CB704" s="34">
        <v>0.99521186848900656</v>
      </c>
      <c r="CC704" s="34">
        <v>0.99514983600586759</v>
      </c>
      <c r="CD704" s="34">
        <v>0.99508780738927105</v>
      </c>
      <c r="CE704" s="34">
        <v>0.99502578263897612</v>
      </c>
      <c r="CF704" s="34">
        <v>0.99496376175474166</v>
      </c>
      <c r="CG704" s="34">
        <v>0.99490174473632664</v>
      </c>
      <c r="CH704" s="34">
        <v>0.99483973158349004</v>
      </c>
      <c r="CI704" s="34">
        <v>0.99477772229599115</v>
      </c>
      <c r="CJ704" s="34">
        <v>0.99471571687358906</v>
      </c>
      <c r="CK704" s="34">
        <v>0.99465371531604274</v>
      </c>
      <c r="CL704" s="34">
        <v>0.99459171762311116</v>
      </c>
      <c r="CM704" s="34">
        <v>0.9945297237945534</v>
      </c>
      <c r="CN704" s="34">
        <v>0.99446773383012899</v>
      </c>
      <c r="CO704" s="34">
        <v>0.99440574772959678</v>
      </c>
      <c r="CP704" s="34">
        <v>0.99434376549271597</v>
      </c>
      <c r="CQ704" s="34">
        <v>0.99428178711924564</v>
      </c>
      <c r="CR704" s="34">
        <v>0.99418882289425126</v>
      </c>
      <c r="CS704" s="34">
        <v>0.99409586736130684</v>
      </c>
      <c r="CT704" s="34">
        <v>0.99400292051959993</v>
      </c>
      <c r="CU704" s="34">
        <v>0.99390998236831796</v>
      </c>
      <c r="CV704" s="34">
        <v>0.99381705290664812</v>
      </c>
      <c r="CW704" s="34">
        <v>0.99372413213377797</v>
      </c>
      <c r="CX704" s="34">
        <v>0.99363122004889526</v>
      </c>
      <c r="CY704" s="34">
        <v>0.99353831665118764</v>
      </c>
      <c r="CZ704" s="34">
        <v>0.99344542193984309</v>
      </c>
      <c r="DA704" s="34">
        <v>0.99335253591404893</v>
      </c>
      <c r="DB704" s="34">
        <v>0.99325965857299336</v>
      </c>
    </row>
    <row r="705" spans="1:106" x14ac:dyDescent="0.2">
      <c r="A705" s="13">
        <f t="shared" ca="1" si="10"/>
        <v>45257</v>
      </c>
      <c r="B705" s="34">
        <v>1.0000623348172251</v>
      </c>
      <c r="C705" s="34">
        <v>1</v>
      </c>
      <c r="D705" s="34">
        <v>0.99993766906816206</v>
      </c>
      <c r="E705" s="34">
        <v>0.99987534202146944</v>
      </c>
      <c r="F705" s="34">
        <v>0.99981301885967966</v>
      </c>
      <c r="G705" s="34">
        <v>0.99975069958255058</v>
      </c>
      <c r="H705" s="34">
        <v>0.99968838418983996</v>
      </c>
      <c r="I705" s="34">
        <v>0.9996260726813061</v>
      </c>
      <c r="J705" s="34">
        <v>0.99956376505670663</v>
      </c>
      <c r="K705" s="34">
        <v>0.99950146131579942</v>
      </c>
      <c r="L705" s="34">
        <v>0.99943916145834222</v>
      </c>
      <c r="M705" s="34">
        <v>0.99937686548409332</v>
      </c>
      <c r="N705" s="34">
        <v>0.99931457339281049</v>
      </c>
      <c r="O705" s="34">
        <v>0.9992522851842518</v>
      </c>
      <c r="P705" s="34">
        <v>0.99919000085817533</v>
      </c>
      <c r="Q705" s="34">
        <v>0.99912772041433895</v>
      </c>
      <c r="R705" s="34">
        <v>0.99906544385250051</v>
      </c>
      <c r="S705" s="34">
        <v>0.99900317117241821</v>
      </c>
      <c r="T705" s="34">
        <v>0.99894090237385014</v>
      </c>
      <c r="U705" s="34">
        <v>0.99887863745655447</v>
      </c>
      <c r="V705" s="34">
        <v>0.99881637642028875</v>
      </c>
      <c r="W705" s="34">
        <v>0.99875411926481172</v>
      </c>
      <c r="X705" s="34">
        <v>0.99869186598988102</v>
      </c>
      <c r="Y705" s="34">
        <v>0.99862961659525507</v>
      </c>
      <c r="Z705" s="34">
        <v>0.99856737108069182</v>
      </c>
      <c r="AA705" s="34">
        <v>0.99850512944594971</v>
      </c>
      <c r="AB705" s="34">
        <v>0.99844289169078648</v>
      </c>
      <c r="AC705" s="34">
        <v>0.99838065781496055</v>
      </c>
      <c r="AD705" s="34">
        <v>0.9983184278182301</v>
      </c>
      <c r="AE705" s="34">
        <v>0.99825620170035334</v>
      </c>
      <c r="AF705" s="34">
        <v>0.99819397946108868</v>
      </c>
      <c r="AG705" s="34">
        <v>0.99813176110019375</v>
      </c>
      <c r="AH705" s="34">
        <v>0.99806954661742753</v>
      </c>
      <c r="AI705" s="34">
        <v>0.99800733601254787</v>
      </c>
      <c r="AJ705" s="34">
        <v>0.99794512928531343</v>
      </c>
      <c r="AK705" s="34">
        <v>0.99788292643548193</v>
      </c>
      <c r="AL705" s="34">
        <v>0.99782072746281236</v>
      </c>
      <c r="AM705" s="34">
        <v>0.99775853236706247</v>
      </c>
      <c r="AN705" s="34">
        <v>0.99769634114799088</v>
      </c>
      <c r="AO705" s="34">
        <v>0.99763415380535614</v>
      </c>
      <c r="AP705" s="34">
        <v>0.99757197033891631</v>
      </c>
      <c r="AQ705" s="34">
        <v>0.99750979074842983</v>
      </c>
      <c r="AR705" s="34">
        <v>0.99744761503365498</v>
      </c>
      <c r="AS705" s="34">
        <v>0.99738544319435074</v>
      </c>
      <c r="AT705" s="34">
        <v>0.99732327523027486</v>
      </c>
      <c r="AU705" s="34">
        <v>0.99726111114118621</v>
      </c>
      <c r="AV705" s="34">
        <v>0.9971989509268433</v>
      </c>
      <c r="AW705" s="34">
        <v>0.99713679458700422</v>
      </c>
      <c r="AX705" s="34">
        <v>0.99707464212142793</v>
      </c>
      <c r="AY705" s="34">
        <v>0.99701249352987276</v>
      </c>
      <c r="AZ705" s="34">
        <v>0.99695034881209699</v>
      </c>
      <c r="BA705" s="34">
        <v>0.99688820796785971</v>
      </c>
      <c r="BB705" s="34">
        <v>0.99682607099691889</v>
      </c>
      <c r="BC705" s="34">
        <v>0.9967639378990335</v>
      </c>
      <c r="BD705" s="34">
        <v>0.99670180867396196</v>
      </c>
      <c r="BE705" s="34">
        <v>0.99663968332146291</v>
      </c>
      <c r="BF705" s="34">
        <v>0.99657756184129487</v>
      </c>
      <c r="BG705" s="34">
        <v>0.99651544423321681</v>
      </c>
      <c r="BH705" s="34">
        <v>0.99645333049698681</v>
      </c>
      <c r="BI705" s="34">
        <v>0.99639122063236407</v>
      </c>
      <c r="BJ705" s="34">
        <v>0.99632911463910701</v>
      </c>
      <c r="BK705" s="34">
        <v>0.99626701251697447</v>
      </c>
      <c r="BL705" s="34">
        <v>0.99620491426572511</v>
      </c>
      <c r="BM705" s="34">
        <v>0.99614281988511755</v>
      </c>
      <c r="BN705" s="34">
        <v>0.99608072937491055</v>
      </c>
      <c r="BO705" s="34">
        <v>0.99601864273486307</v>
      </c>
      <c r="BP705" s="34">
        <v>0.99595655996473353</v>
      </c>
      <c r="BQ705" s="34">
        <v>0.99589448106428102</v>
      </c>
      <c r="BR705" s="34">
        <v>0.99583240603326406</v>
      </c>
      <c r="BS705" s="34">
        <v>0.99577033487144184</v>
      </c>
      <c r="BT705" s="34">
        <v>0.99570826757857278</v>
      </c>
      <c r="BU705" s="34">
        <v>0.99564620415441618</v>
      </c>
      <c r="BV705" s="34">
        <v>0.99558414459873046</v>
      </c>
      <c r="BW705" s="34">
        <v>0.99552208891127458</v>
      </c>
      <c r="BX705" s="34">
        <v>0.99546003709180764</v>
      </c>
      <c r="BY705" s="34">
        <v>0.99539798914008859</v>
      </c>
      <c r="BZ705" s="34">
        <v>0.99533594505587586</v>
      </c>
      <c r="CA705" s="34">
        <v>0.99527390483892897</v>
      </c>
      <c r="CB705" s="34">
        <v>0.99521186848900656</v>
      </c>
      <c r="CC705" s="34">
        <v>0.99514983600586759</v>
      </c>
      <c r="CD705" s="34">
        <v>0.99508780738927105</v>
      </c>
      <c r="CE705" s="34">
        <v>0.99502578263897612</v>
      </c>
      <c r="CF705" s="34">
        <v>0.99496376175474166</v>
      </c>
      <c r="CG705" s="34">
        <v>0.99490174473632664</v>
      </c>
      <c r="CH705" s="34">
        <v>0.99483973158349004</v>
      </c>
      <c r="CI705" s="34">
        <v>0.99477772229599115</v>
      </c>
      <c r="CJ705" s="34">
        <v>0.99471571687358906</v>
      </c>
      <c r="CK705" s="34">
        <v>0.99465371531604274</v>
      </c>
      <c r="CL705" s="34">
        <v>0.99459171762311116</v>
      </c>
      <c r="CM705" s="34">
        <v>0.9945297237945534</v>
      </c>
      <c r="CN705" s="34">
        <v>0.99446773383012899</v>
      </c>
      <c r="CO705" s="34">
        <v>0.99440574772959678</v>
      </c>
      <c r="CP705" s="34">
        <v>0.99434376549271597</v>
      </c>
      <c r="CQ705" s="34">
        <v>0.99428178711924564</v>
      </c>
      <c r="CR705" s="34">
        <v>0.99418882289425126</v>
      </c>
      <c r="CS705" s="34">
        <v>0.99409586736130684</v>
      </c>
      <c r="CT705" s="34">
        <v>0.99400292051959993</v>
      </c>
      <c r="CU705" s="34">
        <v>0.99390998236831796</v>
      </c>
      <c r="CV705" s="34">
        <v>0.99381705290664812</v>
      </c>
      <c r="CW705" s="34">
        <v>0.99372413213377797</v>
      </c>
      <c r="CX705" s="34">
        <v>0.99363122004889526</v>
      </c>
      <c r="CY705" s="34">
        <v>0.99353831665118764</v>
      </c>
      <c r="CZ705" s="34">
        <v>0.99344542193984309</v>
      </c>
      <c r="DA705" s="34">
        <v>0.99335253591404893</v>
      </c>
      <c r="DB705" s="34">
        <v>0.99325965857299336</v>
      </c>
    </row>
    <row r="706" spans="1:106" x14ac:dyDescent="0.2">
      <c r="A706" s="13">
        <f t="shared" ca="1" si="10"/>
        <v>45258</v>
      </c>
      <c r="B706" s="34">
        <v>1.0000623348172251</v>
      </c>
      <c r="C706" s="34">
        <v>1</v>
      </c>
      <c r="D706" s="34">
        <v>0.99993766906816206</v>
      </c>
      <c r="E706" s="34">
        <v>0.99987534202146944</v>
      </c>
      <c r="F706" s="34">
        <v>0.99981301885967966</v>
      </c>
      <c r="G706" s="34">
        <v>0.99975069958255058</v>
      </c>
      <c r="H706" s="34">
        <v>0.99968838418983996</v>
      </c>
      <c r="I706" s="34">
        <v>0.9996260726813061</v>
      </c>
      <c r="J706" s="34">
        <v>0.99956376505670663</v>
      </c>
      <c r="K706" s="34">
        <v>0.99950146131579942</v>
      </c>
      <c r="L706" s="34">
        <v>0.99943916145834222</v>
      </c>
      <c r="M706" s="34">
        <v>0.99937686548409332</v>
      </c>
      <c r="N706" s="34">
        <v>0.99931457339281049</v>
      </c>
      <c r="O706" s="34">
        <v>0.9992522851842518</v>
      </c>
      <c r="P706" s="34">
        <v>0.99919000085817533</v>
      </c>
      <c r="Q706" s="34">
        <v>0.99912772041433895</v>
      </c>
      <c r="R706" s="34">
        <v>0.99906544385250051</v>
      </c>
      <c r="S706" s="34">
        <v>0.99900317117241821</v>
      </c>
      <c r="T706" s="34">
        <v>0.99894090237385014</v>
      </c>
      <c r="U706" s="34">
        <v>0.99887863745655447</v>
      </c>
      <c r="V706" s="34">
        <v>0.99881637642028875</v>
      </c>
      <c r="W706" s="34">
        <v>0.99875411926481172</v>
      </c>
      <c r="X706" s="34">
        <v>0.99869186598988102</v>
      </c>
      <c r="Y706" s="34">
        <v>0.99862961659525507</v>
      </c>
      <c r="Z706" s="34">
        <v>0.99856737108069182</v>
      </c>
      <c r="AA706" s="34">
        <v>0.99850512944594971</v>
      </c>
      <c r="AB706" s="34">
        <v>0.99844289169078648</v>
      </c>
      <c r="AC706" s="34">
        <v>0.99838065781496055</v>
      </c>
      <c r="AD706" s="34">
        <v>0.9983184278182301</v>
      </c>
      <c r="AE706" s="34">
        <v>0.99825620170035334</v>
      </c>
      <c r="AF706" s="34">
        <v>0.99819397946108868</v>
      </c>
      <c r="AG706" s="34">
        <v>0.99813176110019375</v>
      </c>
      <c r="AH706" s="34">
        <v>0.99806954661742753</v>
      </c>
      <c r="AI706" s="34">
        <v>0.99800733601254787</v>
      </c>
      <c r="AJ706" s="34">
        <v>0.99794512928531343</v>
      </c>
      <c r="AK706" s="34">
        <v>0.99788292643548193</v>
      </c>
      <c r="AL706" s="34">
        <v>0.99782072746281236</v>
      </c>
      <c r="AM706" s="34">
        <v>0.99775853236706247</v>
      </c>
      <c r="AN706" s="34">
        <v>0.99769634114799088</v>
      </c>
      <c r="AO706" s="34">
        <v>0.99763415380535614</v>
      </c>
      <c r="AP706" s="34">
        <v>0.99757197033891631</v>
      </c>
      <c r="AQ706" s="34">
        <v>0.99750979074842983</v>
      </c>
      <c r="AR706" s="34">
        <v>0.99744761503365498</v>
      </c>
      <c r="AS706" s="34">
        <v>0.99738544319435074</v>
      </c>
      <c r="AT706" s="34">
        <v>0.99732327523027486</v>
      </c>
      <c r="AU706" s="34">
        <v>0.99726111114118621</v>
      </c>
      <c r="AV706" s="34">
        <v>0.9971989509268433</v>
      </c>
      <c r="AW706" s="34">
        <v>0.99713679458700422</v>
      </c>
      <c r="AX706" s="34">
        <v>0.99707464212142793</v>
      </c>
      <c r="AY706" s="34">
        <v>0.99701249352987276</v>
      </c>
      <c r="AZ706" s="34">
        <v>0.99695034881209699</v>
      </c>
      <c r="BA706" s="34">
        <v>0.99688820796785971</v>
      </c>
      <c r="BB706" s="34">
        <v>0.99682607099691889</v>
      </c>
      <c r="BC706" s="34">
        <v>0.9967639378990335</v>
      </c>
      <c r="BD706" s="34">
        <v>0.99670180867396196</v>
      </c>
      <c r="BE706" s="34">
        <v>0.99663968332146291</v>
      </c>
      <c r="BF706" s="34">
        <v>0.99657756184129487</v>
      </c>
      <c r="BG706" s="34">
        <v>0.99651544423321681</v>
      </c>
      <c r="BH706" s="34">
        <v>0.99645333049698681</v>
      </c>
      <c r="BI706" s="34">
        <v>0.99639122063236407</v>
      </c>
      <c r="BJ706" s="34">
        <v>0.99632911463910701</v>
      </c>
      <c r="BK706" s="34">
        <v>0.99626701251697447</v>
      </c>
      <c r="BL706" s="34">
        <v>0.99620491426572511</v>
      </c>
      <c r="BM706" s="34">
        <v>0.99614281988511755</v>
      </c>
      <c r="BN706" s="34">
        <v>0.99608072937491055</v>
      </c>
      <c r="BO706" s="34">
        <v>0.99601864273486307</v>
      </c>
      <c r="BP706" s="34">
        <v>0.99595655996473353</v>
      </c>
      <c r="BQ706" s="34">
        <v>0.99589448106428102</v>
      </c>
      <c r="BR706" s="34">
        <v>0.99583240603326406</v>
      </c>
      <c r="BS706" s="34">
        <v>0.99577033487144184</v>
      </c>
      <c r="BT706" s="34">
        <v>0.99570826757857278</v>
      </c>
      <c r="BU706" s="34">
        <v>0.99564620415441618</v>
      </c>
      <c r="BV706" s="34">
        <v>0.99558414459873046</v>
      </c>
      <c r="BW706" s="34">
        <v>0.99552208891127458</v>
      </c>
      <c r="BX706" s="34">
        <v>0.99546003709180764</v>
      </c>
      <c r="BY706" s="34">
        <v>0.99539798914008859</v>
      </c>
      <c r="BZ706" s="34">
        <v>0.99533594505587586</v>
      </c>
      <c r="CA706" s="34">
        <v>0.99527390483892897</v>
      </c>
      <c r="CB706" s="34">
        <v>0.99521186848900656</v>
      </c>
      <c r="CC706" s="34">
        <v>0.99514983600586759</v>
      </c>
      <c r="CD706" s="34">
        <v>0.99508780738927105</v>
      </c>
      <c r="CE706" s="34">
        <v>0.99502578263897612</v>
      </c>
      <c r="CF706" s="34">
        <v>0.99496376175474166</v>
      </c>
      <c r="CG706" s="34">
        <v>0.99490174473632664</v>
      </c>
      <c r="CH706" s="34">
        <v>0.99483973158349004</v>
      </c>
      <c r="CI706" s="34">
        <v>0.99477772229599115</v>
      </c>
      <c r="CJ706" s="34">
        <v>0.99471571687358906</v>
      </c>
      <c r="CK706" s="34">
        <v>0.99465371531604274</v>
      </c>
      <c r="CL706" s="34">
        <v>0.99459171762311116</v>
      </c>
      <c r="CM706" s="34">
        <v>0.9945297237945534</v>
      </c>
      <c r="CN706" s="34">
        <v>0.99446773383012899</v>
      </c>
      <c r="CO706" s="34">
        <v>0.99440574772959678</v>
      </c>
      <c r="CP706" s="34">
        <v>0.99434376549271597</v>
      </c>
      <c r="CQ706" s="34">
        <v>0.99428178711924564</v>
      </c>
      <c r="CR706" s="34">
        <v>0.99418882289425126</v>
      </c>
      <c r="CS706" s="34">
        <v>0.99409586736130684</v>
      </c>
      <c r="CT706" s="34">
        <v>0.99400292051959993</v>
      </c>
      <c r="CU706" s="34">
        <v>0.99390998236831796</v>
      </c>
      <c r="CV706" s="34">
        <v>0.99381705290664812</v>
      </c>
      <c r="CW706" s="34">
        <v>0.99372413213377797</v>
      </c>
      <c r="CX706" s="34">
        <v>0.99363122004889526</v>
      </c>
      <c r="CY706" s="34">
        <v>0.99353831665118764</v>
      </c>
      <c r="CZ706" s="34">
        <v>0.99344542193984309</v>
      </c>
      <c r="DA706" s="34">
        <v>0.99335253591404893</v>
      </c>
      <c r="DB706" s="34">
        <v>0.99325965857299336</v>
      </c>
    </row>
    <row r="707" spans="1:106" x14ac:dyDescent="0.2">
      <c r="A707" s="13">
        <f t="shared" ca="1" si="10"/>
        <v>45259</v>
      </c>
      <c r="B707" s="34">
        <v>1.0000623348172251</v>
      </c>
      <c r="C707" s="34">
        <v>1</v>
      </c>
      <c r="D707" s="34">
        <v>0.99993766906816206</v>
      </c>
      <c r="E707" s="34">
        <v>0.99987534202146944</v>
      </c>
      <c r="F707" s="34">
        <v>0.99981301885967966</v>
      </c>
      <c r="G707" s="34">
        <v>0.99975069958255058</v>
      </c>
      <c r="H707" s="34">
        <v>0.99968838418983996</v>
      </c>
      <c r="I707" s="34">
        <v>0.9996260726813061</v>
      </c>
      <c r="J707" s="34">
        <v>0.99956376505670663</v>
      </c>
      <c r="K707" s="34">
        <v>0.99950146131579942</v>
      </c>
      <c r="L707" s="34">
        <v>0.99943916145834222</v>
      </c>
      <c r="M707" s="34">
        <v>0.99937686548409332</v>
      </c>
      <c r="N707" s="34">
        <v>0.99931457339281049</v>
      </c>
      <c r="O707" s="34">
        <v>0.9992522851842518</v>
      </c>
      <c r="P707" s="34">
        <v>0.99919000085817533</v>
      </c>
      <c r="Q707" s="34">
        <v>0.99912772041433895</v>
      </c>
      <c r="R707" s="34">
        <v>0.99906544385250051</v>
      </c>
      <c r="S707" s="34">
        <v>0.99900317117241821</v>
      </c>
      <c r="T707" s="34">
        <v>0.99894090237385014</v>
      </c>
      <c r="U707" s="34">
        <v>0.99887863745655447</v>
      </c>
      <c r="V707" s="34">
        <v>0.99881637642028875</v>
      </c>
      <c r="W707" s="34">
        <v>0.99875411926481172</v>
      </c>
      <c r="X707" s="34">
        <v>0.99869186598988102</v>
      </c>
      <c r="Y707" s="34">
        <v>0.99862961659525507</v>
      </c>
      <c r="Z707" s="34">
        <v>0.99856737108069182</v>
      </c>
      <c r="AA707" s="34">
        <v>0.99850512944594971</v>
      </c>
      <c r="AB707" s="34">
        <v>0.99844289169078648</v>
      </c>
      <c r="AC707" s="34">
        <v>0.99838065781496055</v>
      </c>
      <c r="AD707" s="34">
        <v>0.9983184278182301</v>
      </c>
      <c r="AE707" s="34">
        <v>0.99825620170035334</v>
      </c>
      <c r="AF707" s="34">
        <v>0.99819397946108868</v>
      </c>
      <c r="AG707" s="34">
        <v>0.99813176110019375</v>
      </c>
      <c r="AH707" s="34">
        <v>0.99806954661742753</v>
      </c>
      <c r="AI707" s="34">
        <v>0.99800733601254787</v>
      </c>
      <c r="AJ707" s="34">
        <v>0.99794512928531343</v>
      </c>
      <c r="AK707" s="34">
        <v>0.99788292643548193</v>
      </c>
      <c r="AL707" s="34">
        <v>0.99782072746281236</v>
      </c>
      <c r="AM707" s="34">
        <v>0.99775853236706247</v>
      </c>
      <c r="AN707" s="34">
        <v>0.99769634114799088</v>
      </c>
      <c r="AO707" s="34">
        <v>0.99763415380535614</v>
      </c>
      <c r="AP707" s="34">
        <v>0.99757197033891631</v>
      </c>
      <c r="AQ707" s="34">
        <v>0.99750979074842983</v>
      </c>
      <c r="AR707" s="34">
        <v>0.99744761503365498</v>
      </c>
      <c r="AS707" s="34">
        <v>0.99738544319435074</v>
      </c>
      <c r="AT707" s="34">
        <v>0.99732327523027486</v>
      </c>
      <c r="AU707" s="34">
        <v>0.99726111114118621</v>
      </c>
      <c r="AV707" s="34">
        <v>0.9971989509268433</v>
      </c>
      <c r="AW707" s="34">
        <v>0.99713679458700422</v>
      </c>
      <c r="AX707" s="34">
        <v>0.99707464212142793</v>
      </c>
      <c r="AY707" s="34">
        <v>0.99701249352987276</v>
      </c>
      <c r="AZ707" s="34">
        <v>0.99695034881209699</v>
      </c>
      <c r="BA707" s="34">
        <v>0.99688820796785971</v>
      </c>
      <c r="BB707" s="34">
        <v>0.99682607099691889</v>
      </c>
      <c r="BC707" s="34">
        <v>0.9967639378990335</v>
      </c>
      <c r="BD707" s="34">
        <v>0.99670180867396196</v>
      </c>
      <c r="BE707" s="34">
        <v>0.99663968332146291</v>
      </c>
      <c r="BF707" s="34">
        <v>0.99657756184129487</v>
      </c>
      <c r="BG707" s="34">
        <v>0.99651544423321681</v>
      </c>
      <c r="BH707" s="34">
        <v>0.99645333049698681</v>
      </c>
      <c r="BI707" s="34">
        <v>0.99639122063236407</v>
      </c>
      <c r="BJ707" s="34">
        <v>0.99632911463910701</v>
      </c>
      <c r="BK707" s="34">
        <v>0.99626701251697447</v>
      </c>
      <c r="BL707" s="34">
        <v>0.99620491426572511</v>
      </c>
      <c r="BM707" s="34">
        <v>0.99614281988511755</v>
      </c>
      <c r="BN707" s="34">
        <v>0.99608072937491055</v>
      </c>
      <c r="BO707" s="34">
        <v>0.99601864273486307</v>
      </c>
      <c r="BP707" s="34">
        <v>0.99595655996473353</v>
      </c>
      <c r="BQ707" s="34">
        <v>0.99589448106428102</v>
      </c>
      <c r="BR707" s="34">
        <v>0.99583240603326406</v>
      </c>
      <c r="BS707" s="34">
        <v>0.99577033487144184</v>
      </c>
      <c r="BT707" s="34">
        <v>0.99570826757857278</v>
      </c>
      <c r="BU707" s="34">
        <v>0.99564620415441618</v>
      </c>
      <c r="BV707" s="34">
        <v>0.99558414459873046</v>
      </c>
      <c r="BW707" s="34">
        <v>0.99552208891127458</v>
      </c>
      <c r="BX707" s="34">
        <v>0.99546003709180764</v>
      </c>
      <c r="BY707" s="34">
        <v>0.99539798914008859</v>
      </c>
      <c r="BZ707" s="34">
        <v>0.99533594505587586</v>
      </c>
      <c r="CA707" s="34">
        <v>0.99527390483892897</v>
      </c>
      <c r="CB707" s="34">
        <v>0.99521186848900656</v>
      </c>
      <c r="CC707" s="34">
        <v>0.99514983600586759</v>
      </c>
      <c r="CD707" s="34">
        <v>0.99508780738927105</v>
      </c>
      <c r="CE707" s="34">
        <v>0.99502578263897612</v>
      </c>
      <c r="CF707" s="34">
        <v>0.99496376175474166</v>
      </c>
      <c r="CG707" s="34">
        <v>0.99490174473632664</v>
      </c>
      <c r="CH707" s="34">
        <v>0.99483973158349004</v>
      </c>
      <c r="CI707" s="34">
        <v>0.99477772229599115</v>
      </c>
      <c r="CJ707" s="34">
        <v>0.99471571687358906</v>
      </c>
      <c r="CK707" s="34">
        <v>0.99465371531604274</v>
      </c>
      <c r="CL707" s="34">
        <v>0.99459171762311116</v>
      </c>
      <c r="CM707" s="34">
        <v>0.9945297237945534</v>
      </c>
      <c r="CN707" s="34">
        <v>0.99446773383012899</v>
      </c>
      <c r="CO707" s="34">
        <v>0.99440574772959678</v>
      </c>
      <c r="CP707" s="34">
        <v>0.99434376549271597</v>
      </c>
      <c r="CQ707" s="34">
        <v>0.99428178711924564</v>
      </c>
      <c r="CR707" s="34">
        <v>0.99418882289425126</v>
      </c>
      <c r="CS707" s="34">
        <v>0.99409586736130684</v>
      </c>
      <c r="CT707" s="34">
        <v>0.99400292051959993</v>
      </c>
      <c r="CU707" s="34">
        <v>0.99390998236831796</v>
      </c>
      <c r="CV707" s="34">
        <v>0.99381705290664812</v>
      </c>
      <c r="CW707" s="34">
        <v>0.99372413213377797</v>
      </c>
      <c r="CX707" s="34">
        <v>0.99363122004889526</v>
      </c>
      <c r="CY707" s="34">
        <v>0.99353831665118764</v>
      </c>
      <c r="CZ707" s="34">
        <v>0.99344542193984309</v>
      </c>
      <c r="DA707" s="34">
        <v>0.99335253591404893</v>
      </c>
      <c r="DB707" s="34">
        <v>0.99325965857299336</v>
      </c>
    </row>
    <row r="708" spans="1:106" x14ac:dyDescent="0.2">
      <c r="A708" s="13">
        <f t="shared" ref="A708:A771" ca="1" si="11">IF(WORKDAY(A$2,ROW()-2)&gt;TODAY(),"",WORKDAY(A$2,ROW()-2))</f>
        <v>45260</v>
      </c>
      <c r="B708" s="34">
        <v>1.0000623348172251</v>
      </c>
      <c r="C708" s="34">
        <v>1</v>
      </c>
      <c r="D708" s="34">
        <v>0.99993766906816206</v>
      </c>
      <c r="E708" s="34">
        <v>0.99987534202146944</v>
      </c>
      <c r="F708" s="34">
        <v>0.99981301885967966</v>
      </c>
      <c r="G708" s="34">
        <v>0.99975069958255058</v>
      </c>
      <c r="H708" s="34">
        <v>0.99968838418983996</v>
      </c>
      <c r="I708" s="34">
        <v>0.9996260726813061</v>
      </c>
      <c r="J708" s="34">
        <v>0.99956376505670663</v>
      </c>
      <c r="K708" s="34">
        <v>0.99950146131579942</v>
      </c>
      <c r="L708" s="34">
        <v>0.99943916145834222</v>
      </c>
      <c r="M708" s="34">
        <v>0.99937686548409332</v>
      </c>
      <c r="N708" s="34">
        <v>0.99931457339281049</v>
      </c>
      <c r="O708" s="34">
        <v>0.9992522851842518</v>
      </c>
      <c r="P708" s="34">
        <v>0.99919000085817533</v>
      </c>
      <c r="Q708" s="34">
        <v>0.99912772041433895</v>
      </c>
      <c r="R708" s="34">
        <v>0.99906544385250051</v>
      </c>
      <c r="S708" s="34">
        <v>0.99900317117241821</v>
      </c>
      <c r="T708" s="34">
        <v>0.99894090237385014</v>
      </c>
      <c r="U708" s="34">
        <v>0.99887863745655447</v>
      </c>
      <c r="V708" s="34">
        <v>0.99881637642028875</v>
      </c>
      <c r="W708" s="34">
        <v>0.99875411926481172</v>
      </c>
      <c r="X708" s="34">
        <v>0.99869186598988102</v>
      </c>
      <c r="Y708" s="34">
        <v>0.99862961659525507</v>
      </c>
      <c r="Z708" s="34">
        <v>0.99856737108069182</v>
      </c>
      <c r="AA708" s="34">
        <v>0.99850512944594971</v>
      </c>
      <c r="AB708" s="34">
        <v>0.99844289169078648</v>
      </c>
      <c r="AC708" s="34">
        <v>0.99838065781496055</v>
      </c>
      <c r="AD708" s="34">
        <v>0.9983184278182301</v>
      </c>
      <c r="AE708" s="34">
        <v>0.99825620170035334</v>
      </c>
      <c r="AF708" s="34">
        <v>0.99819397946108868</v>
      </c>
      <c r="AG708" s="34">
        <v>0.99813176110019375</v>
      </c>
      <c r="AH708" s="34">
        <v>0.99806954661742753</v>
      </c>
      <c r="AI708" s="34">
        <v>0.99800733601254787</v>
      </c>
      <c r="AJ708" s="34">
        <v>0.99794512928531343</v>
      </c>
      <c r="AK708" s="34">
        <v>0.99788292643548193</v>
      </c>
      <c r="AL708" s="34">
        <v>0.99782072746281236</v>
      </c>
      <c r="AM708" s="34">
        <v>0.99775853236706247</v>
      </c>
      <c r="AN708" s="34">
        <v>0.99769634114799088</v>
      </c>
      <c r="AO708" s="34">
        <v>0.99763415380535614</v>
      </c>
      <c r="AP708" s="34">
        <v>0.99757197033891631</v>
      </c>
      <c r="AQ708" s="34">
        <v>0.99750979074842983</v>
      </c>
      <c r="AR708" s="34">
        <v>0.99744761503365498</v>
      </c>
      <c r="AS708" s="34">
        <v>0.99738544319435074</v>
      </c>
      <c r="AT708" s="34">
        <v>0.99732327523027486</v>
      </c>
      <c r="AU708" s="34">
        <v>0.99726111114118621</v>
      </c>
      <c r="AV708" s="34">
        <v>0.9971989509268433</v>
      </c>
      <c r="AW708" s="34">
        <v>0.99713679458700422</v>
      </c>
      <c r="AX708" s="34">
        <v>0.99707464212142793</v>
      </c>
      <c r="AY708" s="34">
        <v>0.99701249352987276</v>
      </c>
      <c r="AZ708" s="34">
        <v>0.99695034881209699</v>
      </c>
      <c r="BA708" s="34">
        <v>0.99688820796785971</v>
      </c>
      <c r="BB708" s="34">
        <v>0.99682607099691889</v>
      </c>
      <c r="BC708" s="34">
        <v>0.9967639378990335</v>
      </c>
      <c r="BD708" s="34">
        <v>0.99670180867396196</v>
      </c>
      <c r="BE708" s="34">
        <v>0.99663968332146291</v>
      </c>
      <c r="BF708" s="34">
        <v>0.99657756184129487</v>
      </c>
      <c r="BG708" s="34">
        <v>0.99651544423321681</v>
      </c>
      <c r="BH708" s="34">
        <v>0.99645333049698681</v>
      </c>
      <c r="BI708" s="34">
        <v>0.99639122063236407</v>
      </c>
      <c r="BJ708" s="34">
        <v>0.99632911463910701</v>
      </c>
      <c r="BK708" s="34">
        <v>0.99626701251697447</v>
      </c>
      <c r="BL708" s="34">
        <v>0.99620491426572511</v>
      </c>
      <c r="BM708" s="34">
        <v>0.99614281988511755</v>
      </c>
      <c r="BN708" s="34">
        <v>0.99608072937491055</v>
      </c>
      <c r="BO708" s="34">
        <v>0.99601864273486307</v>
      </c>
      <c r="BP708" s="34">
        <v>0.99595655996473353</v>
      </c>
      <c r="BQ708" s="34">
        <v>0.99589448106428102</v>
      </c>
      <c r="BR708" s="34">
        <v>0.99583240603326406</v>
      </c>
      <c r="BS708" s="34">
        <v>0.99577033487144184</v>
      </c>
      <c r="BT708" s="34">
        <v>0.99570826757857278</v>
      </c>
      <c r="BU708" s="34">
        <v>0.99564620415441618</v>
      </c>
      <c r="BV708" s="34">
        <v>0.99558414459873046</v>
      </c>
      <c r="BW708" s="34">
        <v>0.99552208891127458</v>
      </c>
      <c r="BX708" s="34">
        <v>0.99546003709180764</v>
      </c>
      <c r="BY708" s="34">
        <v>0.99539798914008859</v>
      </c>
      <c r="BZ708" s="34">
        <v>0.99533594505587586</v>
      </c>
      <c r="CA708" s="34">
        <v>0.99527390483892897</v>
      </c>
      <c r="CB708" s="34">
        <v>0.99521186848900656</v>
      </c>
      <c r="CC708" s="34">
        <v>0.99514983600586759</v>
      </c>
      <c r="CD708" s="34">
        <v>0.99508780738927105</v>
      </c>
      <c r="CE708" s="34">
        <v>0.99502578263897612</v>
      </c>
      <c r="CF708" s="34">
        <v>0.99496376175474166</v>
      </c>
      <c r="CG708" s="34">
        <v>0.99490174473632664</v>
      </c>
      <c r="CH708" s="34">
        <v>0.99483973158349004</v>
      </c>
      <c r="CI708" s="34">
        <v>0.99477772229599115</v>
      </c>
      <c r="CJ708" s="34">
        <v>0.99471571687358906</v>
      </c>
      <c r="CK708" s="34">
        <v>0.99465371531604274</v>
      </c>
      <c r="CL708" s="34">
        <v>0.99459171762311116</v>
      </c>
      <c r="CM708" s="34">
        <v>0.9945297237945534</v>
      </c>
      <c r="CN708" s="34">
        <v>0.99446773383012899</v>
      </c>
      <c r="CO708" s="34">
        <v>0.99440574772959678</v>
      </c>
      <c r="CP708" s="34">
        <v>0.99434376549271597</v>
      </c>
      <c r="CQ708" s="34">
        <v>0.99428178711924564</v>
      </c>
      <c r="CR708" s="34">
        <v>0.99418882289425126</v>
      </c>
      <c r="CS708" s="34">
        <v>0.99409586736130684</v>
      </c>
      <c r="CT708" s="34">
        <v>0.99400292051959993</v>
      </c>
      <c r="CU708" s="34">
        <v>0.99390998236831796</v>
      </c>
      <c r="CV708" s="34">
        <v>0.99381705290664812</v>
      </c>
      <c r="CW708" s="34">
        <v>0.99372413213377797</v>
      </c>
      <c r="CX708" s="34">
        <v>0.99363122004889526</v>
      </c>
      <c r="CY708" s="34">
        <v>0.99353831665118764</v>
      </c>
      <c r="CZ708" s="34">
        <v>0.99344542193984309</v>
      </c>
      <c r="DA708" s="34">
        <v>0.99335253591404893</v>
      </c>
      <c r="DB708" s="34">
        <v>0.99325965857299336</v>
      </c>
    </row>
    <row r="709" spans="1:106" x14ac:dyDescent="0.2">
      <c r="A709" s="13">
        <f t="shared" ca="1" si="11"/>
        <v>45261</v>
      </c>
      <c r="B709" s="34">
        <v>1.0000623348172251</v>
      </c>
      <c r="C709" s="34">
        <v>1</v>
      </c>
      <c r="D709" s="34">
        <v>0.99993766906816206</v>
      </c>
      <c r="E709" s="34">
        <v>0.99987534202146944</v>
      </c>
      <c r="F709" s="34">
        <v>0.99981301885967966</v>
      </c>
      <c r="G709" s="34">
        <v>0.99975069958255058</v>
      </c>
      <c r="H709" s="34">
        <v>0.99968838418983996</v>
      </c>
      <c r="I709" s="34">
        <v>0.9996260726813061</v>
      </c>
      <c r="J709" s="34">
        <v>0.99956376505670663</v>
      </c>
      <c r="K709" s="34">
        <v>0.99950146131579942</v>
      </c>
      <c r="L709" s="34">
        <v>0.99943916145834222</v>
      </c>
      <c r="M709" s="34">
        <v>0.99937686548409332</v>
      </c>
      <c r="N709" s="34">
        <v>0.99931457339281049</v>
      </c>
      <c r="O709" s="34">
        <v>0.9992522851842518</v>
      </c>
      <c r="P709" s="34">
        <v>0.99919000085817533</v>
      </c>
      <c r="Q709" s="34">
        <v>0.99912772041433895</v>
      </c>
      <c r="R709" s="34">
        <v>0.99906544385250051</v>
      </c>
      <c r="S709" s="34">
        <v>0.99900317117241821</v>
      </c>
      <c r="T709" s="34">
        <v>0.99894090237385014</v>
      </c>
      <c r="U709" s="34">
        <v>0.99887863745655447</v>
      </c>
      <c r="V709" s="34">
        <v>0.99881637642028875</v>
      </c>
      <c r="W709" s="34">
        <v>0.99875411926481172</v>
      </c>
      <c r="X709" s="34">
        <v>0.99869186598988102</v>
      </c>
      <c r="Y709" s="34">
        <v>0.99862961659525507</v>
      </c>
      <c r="Z709" s="34">
        <v>0.99856737108069182</v>
      </c>
      <c r="AA709" s="34">
        <v>0.99850512944594971</v>
      </c>
      <c r="AB709" s="34">
        <v>0.99844289169078648</v>
      </c>
      <c r="AC709" s="34">
        <v>0.99838065781496055</v>
      </c>
      <c r="AD709" s="34">
        <v>0.9983184278182301</v>
      </c>
      <c r="AE709" s="34">
        <v>0.99825620170035334</v>
      </c>
      <c r="AF709" s="34">
        <v>0.99819397946108868</v>
      </c>
      <c r="AG709" s="34">
        <v>0.99813176110019375</v>
      </c>
      <c r="AH709" s="34">
        <v>0.99806954661742753</v>
      </c>
      <c r="AI709" s="34">
        <v>0.99800733601254787</v>
      </c>
      <c r="AJ709" s="34">
        <v>0.99794512928531343</v>
      </c>
      <c r="AK709" s="34">
        <v>0.99788292643548193</v>
      </c>
      <c r="AL709" s="34">
        <v>0.99782072746281236</v>
      </c>
      <c r="AM709" s="34">
        <v>0.99775853236706247</v>
      </c>
      <c r="AN709" s="34">
        <v>0.99769634114799088</v>
      </c>
      <c r="AO709" s="34">
        <v>0.99763415380535614</v>
      </c>
      <c r="AP709" s="34">
        <v>0.99757197033891631</v>
      </c>
      <c r="AQ709" s="34">
        <v>0.99750979074842983</v>
      </c>
      <c r="AR709" s="34">
        <v>0.99744761503365498</v>
      </c>
      <c r="AS709" s="34">
        <v>0.99738544319435074</v>
      </c>
      <c r="AT709" s="34">
        <v>0.99732327523027486</v>
      </c>
      <c r="AU709" s="34">
        <v>0.99726111114118621</v>
      </c>
      <c r="AV709" s="34">
        <v>0.9971989509268433</v>
      </c>
      <c r="AW709" s="34">
        <v>0.99713679458700422</v>
      </c>
      <c r="AX709" s="34">
        <v>0.99707464212142793</v>
      </c>
      <c r="AY709" s="34">
        <v>0.99701249352987276</v>
      </c>
      <c r="AZ709" s="34">
        <v>0.99695034881209699</v>
      </c>
      <c r="BA709" s="34">
        <v>0.99688820796785971</v>
      </c>
      <c r="BB709" s="34">
        <v>0.99682607099691889</v>
      </c>
      <c r="BC709" s="34">
        <v>0.9967639378990335</v>
      </c>
      <c r="BD709" s="34">
        <v>0.99670180867396196</v>
      </c>
      <c r="BE709" s="34">
        <v>0.99663968332146291</v>
      </c>
      <c r="BF709" s="34">
        <v>0.99657756184129487</v>
      </c>
      <c r="BG709" s="34">
        <v>0.99651544423321681</v>
      </c>
      <c r="BH709" s="34">
        <v>0.99645333049698681</v>
      </c>
      <c r="BI709" s="34">
        <v>0.99639122063236407</v>
      </c>
      <c r="BJ709" s="34">
        <v>0.99632911463910701</v>
      </c>
      <c r="BK709" s="34">
        <v>0.99626701251697447</v>
      </c>
      <c r="BL709" s="34">
        <v>0.99620491426572511</v>
      </c>
      <c r="BM709" s="34">
        <v>0.99614281988511755</v>
      </c>
      <c r="BN709" s="34">
        <v>0.99608072937491055</v>
      </c>
      <c r="BO709" s="34">
        <v>0.99601864273486307</v>
      </c>
      <c r="BP709" s="34">
        <v>0.99595655996473353</v>
      </c>
      <c r="BQ709" s="34">
        <v>0.99589448106428102</v>
      </c>
      <c r="BR709" s="34">
        <v>0.99583240603326406</v>
      </c>
      <c r="BS709" s="34">
        <v>0.99577033487144184</v>
      </c>
      <c r="BT709" s="34">
        <v>0.99570826757857278</v>
      </c>
      <c r="BU709" s="34">
        <v>0.99564620415441618</v>
      </c>
      <c r="BV709" s="34">
        <v>0.99558414459873046</v>
      </c>
      <c r="BW709" s="34">
        <v>0.99552208891127458</v>
      </c>
      <c r="BX709" s="34">
        <v>0.99546003709180764</v>
      </c>
      <c r="BY709" s="34">
        <v>0.99539798914008859</v>
      </c>
      <c r="BZ709" s="34">
        <v>0.99533594505587586</v>
      </c>
      <c r="CA709" s="34">
        <v>0.99527390483892897</v>
      </c>
      <c r="CB709" s="34">
        <v>0.99521186848900656</v>
      </c>
      <c r="CC709" s="34">
        <v>0.99514983600586759</v>
      </c>
      <c r="CD709" s="34">
        <v>0.99508780738927105</v>
      </c>
      <c r="CE709" s="34">
        <v>0.99502578263897612</v>
      </c>
      <c r="CF709" s="34">
        <v>0.99496376175474166</v>
      </c>
      <c r="CG709" s="34">
        <v>0.99490174473632664</v>
      </c>
      <c r="CH709" s="34">
        <v>0.99483973158349004</v>
      </c>
      <c r="CI709" s="34">
        <v>0.99477772229599115</v>
      </c>
      <c r="CJ709" s="34">
        <v>0.99471571687358906</v>
      </c>
      <c r="CK709" s="34">
        <v>0.99465371531604274</v>
      </c>
      <c r="CL709" s="34">
        <v>0.99459171762311116</v>
      </c>
      <c r="CM709" s="34">
        <v>0.9945297237945534</v>
      </c>
      <c r="CN709" s="34">
        <v>0.99446773383012899</v>
      </c>
      <c r="CO709" s="34">
        <v>0.99440574772959678</v>
      </c>
      <c r="CP709" s="34">
        <v>0.99434376549271597</v>
      </c>
      <c r="CQ709" s="34">
        <v>0.99428178711924564</v>
      </c>
      <c r="CR709" s="34">
        <v>0.99418882289425126</v>
      </c>
      <c r="CS709" s="34">
        <v>0.99409586736130684</v>
      </c>
      <c r="CT709" s="34">
        <v>0.99400292051959993</v>
      </c>
      <c r="CU709" s="34">
        <v>0.99390998236831796</v>
      </c>
      <c r="CV709" s="34">
        <v>0.99381705290664812</v>
      </c>
      <c r="CW709" s="34">
        <v>0.99372413213377797</v>
      </c>
      <c r="CX709" s="34">
        <v>0.99363122004889526</v>
      </c>
      <c r="CY709" s="34">
        <v>0.99353831665118764</v>
      </c>
      <c r="CZ709" s="34">
        <v>0.99344542193984309</v>
      </c>
      <c r="DA709" s="34">
        <v>0.99335253591404893</v>
      </c>
      <c r="DB709" s="34">
        <v>0.99325965857299336</v>
      </c>
    </row>
    <row r="710" spans="1:106" x14ac:dyDescent="0.2">
      <c r="A710" s="13">
        <f t="shared" ca="1" si="11"/>
        <v>45264</v>
      </c>
      <c r="B710" s="34">
        <v>1.0000623348172251</v>
      </c>
      <c r="C710" s="34">
        <v>1</v>
      </c>
      <c r="D710" s="34">
        <v>0.99993766906816206</v>
      </c>
      <c r="E710" s="34">
        <v>0.99987534202146944</v>
      </c>
      <c r="F710" s="34">
        <v>0.99981301885967966</v>
      </c>
      <c r="G710" s="34">
        <v>0.99975069958255058</v>
      </c>
      <c r="H710" s="34">
        <v>0.99968838418983996</v>
      </c>
      <c r="I710" s="34">
        <v>0.9996260726813061</v>
      </c>
      <c r="J710" s="34">
        <v>0.99956376505670663</v>
      </c>
      <c r="K710" s="34">
        <v>0.99950146131579942</v>
      </c>
      <c r="L710" s="34">
        <v>0.99943916145834222</v>
      </c>
      <c r="M710" s="34">
        <v>0.99937686548409332</v>
      </c>
      <c r="N710" s="34">
        <v>0.99931457339281049</v>
      </c>
      <c r="O710" s="34">
        <v>0.9992522851842518</v>
      </c>
      <c r="P710" s="34">
        <v>0.99919000085817533</v>
      </c>
      <c r="Q710" s="34">
        <v>0.99912772041433895</v>
      </c>
      <c r="R710" s="34">
        <v>0.99906544385250051</v>
      </c>
      <c r="S710" s="34">
        <v>0.99900317117241821</v>
      </c>
      <c r="T710" s="34">
        <v>0.99894090237385014</v>
      </c>
      <c r="U710" s="34">
        <v>0.99887863745655447</v>
      </c>
      <c r="V710" s="34">
        <v>0.99881637642028875</v>
      </c>
      <c r="W710" s="34">
        <v>0.99875411926481172</v>
      </c>
      <c r="X710" s="34">
        <v>0.99869186598988102</v>
      </c>
      <c r="Y710" s="34">
        <v>0.99862961659525507</v>
      </c>
      <c r="Z710" s="34">
        <v>0.99856737108069182</v>
      </c>
      <c r="AA710" s="34">
        <v>0.99850512944594971</v>
      </c>
      <c r="AB710" s="34">
        <v>0.99844289169078648</v>
      </c>
      <c r="AC710" s="34">
        <v>0.99838065781496055</v>
      </c>
      <c r="AD710" s="34">
        <v>0.9983184278182301</v>
      </c>
      <c r="AE710" s="34">
        <v>0.99825620170035334</v>
      </c>
      <c r="AF710" s="34">
        <v>0.99819397946108868</v>
      </c>
      <c r="AG710" s="34">
        <v>0.99813176110019375</v>
      </c>
      <c r="AH710" s="34">
        <v>0.99806954661742753</v>
      </c>
      <c r="AI710" s="34">
        <v>0.99800733601254787</v>
      </c>
      <c r="AJ710" s="34">
        <v>0.99794512928531343</v>
      </c>
      <c r="AK710" s="34">
        <v>0.99788292643548193</v>
      </c>
      <c r="AL710" s="34">
        <v>0.99782072746281236</v>
      </c>
      <c r="AM710" s="34">
        <v>0.99775853236706247</v>
      </c>
      <c r="AN710" s="34">
        <v>0.99769634114799088</v>
      </c>
      <c r="AO710" s="34">
        <v>0.99763415380535614</v>
      </c>
      <c r="AP710" s="34">
        <v>0.99757197033891631</v>
      </c>
      <c r="AQ710" s="34">
        <v>0.99750979074842983</v>
      </c>
      <c r="AR710" s="34">
        <v>0.99744761503365498</v>
      </c>
      <c r="AS710" s="34">
        <v>0.99738544319435074</v>
      </c>
      <c r="AT710" s="34">
        <v>0.99732327523027486</v>
      </c>
      <c r="AU710" s="34">
        <v>0.99726111114118621</v>
      </c>
      <c r="AV710" s="34">
        <v>0.9971989509268433</v>
      </c>
      <c r="AW710" s="34">
        <v>0.99713679458700422</v>
      </c>
      <c r="AX710" s="34">
        <v>0.99707464212142793</v>
      </c>
      <c r="AY710" s="34">
        <v>0.99701249352987276</v>
      </c>
      <c r="AZ710" s="34">
        <v>0.99695034881209699</v>
      </c>
      <c r="BA710" s="34">
        <v>0.99688820796785971</v>
      </c>
      <c r="BB710" s="34">
        <v>0.99682607099691889</v>
      </c>
      <c r="BC710" s="34">
        <v>0.9967639378990335</v>
      </c>
      <c r="BD710" s="34">
        <v>0.99670180867396196</v>
      </c>
      <c r="BE710" s="34">
        <v>0.99663968332146291</v>
      </c>
      <c r="BF710" s="34">
        <v>0.99657756184129487</v>
      </c>
      <c r="BG710" s="34">
        <v>0.99651544423321681</v>
      </c>
      <c r="BH710" s="34">
        <v>0.99645333049698681</v>
      </c>
      <c r="BI710" s="34">
        <v>0.99639122063236407</v>
      </c>
      <c r="BJ710" s="34">
        <v>0.99632911463910701</v>
      </c>
      <c r="BK710" s="34">
        <v>0.99626701251697447</v>
      </c>
      <c r="BL710" s="34">
        <v>0.99620491426572511</v>
      </c>
      <c r="BM710" s="34">
        <v>0.99614281988511755</v>
      </c>
      <c r="BN710" s="34">
        <v>0.99608072937491055</v>
      </c>
      <c r="BO710" s="34">
        <v>0.99601864273486307</v>
      </c>
      <c r="BP710" s="34">
        <v>0.99595655996473353</v>
      </c>
      <c r="BQ710" s="34">
        <v>0.99589448106428102</v>
      </c>
      <c r="BR710" s="34">
        <v>0.99583240603326406</v>
      </c>
      <c r="BS710" s="34">
        <v>0.99577033487144184</v>
      </c>
      <c r="BT710" s="34">
        <v>0.99570826757857278</v>
      </c>
      <c r="BU710" s="34">
        <v>0.99564620415441618</v>
      </c>
      <c r="BV710" s="34">
        <v>0.99558414459873046</v>
      </c>
      <c r="BW710" s="34">
        <v>0.99552208891127458</v>
      </c>
      <c r="BX710" s="34">
        <v>0.99546003709180764</v>
      </c>
      <c r="BY710" s="34">
        <v>0.99539798914008859</v>
      </c>
      <c r="BZ710" s="34">
        <v>0.99533594505587586</v>
      </c>
      <c r="CA710" s="34">
        <v>0.99527390483892897</v>
      </c>
      <c r="CB710" s="34">
        <v>0.99521186848900656</v>
      </c>
      <c r="CC710" s="34">
        <v>0.99514983600586759</v>
      </c>
      <c r="CD710" s="34">
        <v>0.99508780738927105</v>
      </c>
      <c r="CE710" s="34">
        <v>0.99502578263897612</v>
      </c>
      <c r="CF710" s="34">
        <v>0.99496376175474166</v>
      </c>
      <c r="CG710" s="34">
        <v>0.99490174473632664</v>
      </c>
      <c r="CH710" s="34">
        <v>0.99483973158349004</v>
      </c>
      <c r="CI710" s="34">
        <v>0.99477772229599115</v>
      </c>
      <c r="CJ710" s="34">
        <v>0.99471571687358906</v>
      </c>
      <c r="CK710" s="34">
        <v>0.99465371531604274</v>
      </c>
      <c r="CL710" s="34">
        <v>0.99459171762311116</v>
      </c>
      <c r="CM710" s="34">
        <v>0.9945297237945534</v>
      </c>
      <c r="CN710" s="34">
        <v>0.99446773383012899</v>
      </c>
      <c r="CO710" s="34">
        <v>0.99440574772959678</v>
      </c>
      <c r="CP710" s="34">
        <v>0.99434376549271597</v>
      </c>
      <c r="CQ710" s="34">
        <v>0.99428178711924564</v>
      </c>
      <c r="CR710" s="34">
        <v>0.99418882289425126</v>
      </c>
      <c r="CS710" s="34">
        <v>0.99409586736130684</v>
      </c>
      <c r="CT710" s="34">
        <v>0.99400292051959993</v>
      </c>
      <c r="CU710" s="34">
        <v>0.99390998236831796</v>
      </c>
      <c r="CV710" s="34">
        <v>0.99381705290664812</v>
      </c>
      <c r="CW710" s="34">
        <v>0.99372413213377797</v>
      </c>
      <c r="CX710" s="34">
        <v>0.99363122004889526</v>
      </c>
      <c r="CY710" s="34">
        <v>0.99353831665118764</v>
      </c>
      <c r="CZ710" s="34">
        <v>0.99344542193984309</v>
      </c>
      <c r="DA710" s="34">
        <v>0.99335253591404893</v>
      </c>
      <c r="DB710" s="34">
        <v>0.99325965857299336</v>
      </c>
    </row>
    <row r="711" spans="1:106" x14ac:dyDescent="0.2">
      <c r="A711" s="13">
        <f t="shared" ca="1" si="11"/>
        <v>45265</v>
      </c>
      <c r="B711" s="34">
        <v>1.0000623348172251</v>
      </c>
      <c r="C711" s="34">
        <v>1</v>
      </c>
      <c r="D711" s="34">
        <v>0.99993766906816206</v>
      </c>
      <c r="E711" s="34">
        <v>0.99987534202146944</v>
      </c>
      <c r="F711" s="34">
        <v>0.99981301885967966</v>
      </c>
      <c r="G711" s="34">
        <v>0.99975069958255058</v>
      </c>
      <c r="H711" s="34">
        <v>0.99968838418983996</v>
      </c>
      <c r="I711" s="34">
        <v>0.9996260726813061</v>
      </c>
      <c r="J711" s="34">
        <v>0.99956376505670663</v>
      </c>
      <c r="K711" s="34">
        <v>0.99950146131579942</v>
      </c>
      <c r="L711" s="34">
        <v>0.99943916145834222</v>
      </c>
      <c r="M711" s="34">
        <v>0.99937686548409332</v>
      </c>
      <c r="N711" s="34">
        <v>0.99931457339281049</v>
      </c>
      <c r="O711" s="34">
        <v>0.9992522851842518</v>
      </c>
      <c r="P711" s="34">
        <v>0.99919000085817533</v>
      </c>
      <c r="Q711" s="34">
        <v>0.99912772041433895</v>
      </c>
      <c r="R711" s="34">
        <v>0.99906544385250051</v>
      </c>
      <c r="S711" s="34">
        <v>0.99900317117241821</v>
      </c>
      <c r="T711" s="34">
        <v>0.99894090237385014</v>
      </c>
      <c r="U711" s="34">
        <v>0.99887863745655447</v>
      </c>
      <c r="V711" s="34">
        <v>0.99881637642028875</v>
      </c>
      <c r="W711" s="34">
        <v>0.99875411926481172</v>
      </c>
      <c r="X711" s="34">
        <v>0.99869186598988102</v>
      </c>
      <c r="Y711" s="34">
        <v>0.99862961659525507</v>
      </c>
      <c r="Z711" s="34">
        <v>0.99856737108069182</v>
      </c>
      <c r="AA711" s="34">
        <v>0.99850512944594971</v>
      </c>
      <c r="AB711" s="34">
        <v>0.99844289169078648</v>
      </c>
      <c r="AC711" s="34">
        <v>0.99838065781496055</v>
      </c>
      <c r="AD711" s="34">
        <v>0.9983184278182301</v>
      </c>
      <c r="AE711" s="34">
        <v>0.99825620170035334</v>
      </c>
      <c r="AF711" s="34">
        <v>0.99819397946108868</v>
      </c>
      <c r="AG711" s="34">
        <v>0.99813176110019375</v>
      </c>
      <c r="AH711" s="34">
        <v>0.99806954661742753</v>
      </c>
      <c r="AI711" s="34">
        <v>0.99800733601254787</v>
      </c>
      <c r="AJ711" s="34">
        <v>0.99794512928531343</v>
      </c>
      <c r="AK711" s="34">
        <v>0.99788292643548193</v>
      </c>
      <c r="AL711" s="34">
        <v>0.99782072746281236</v>
      </c>
      <c r="AM711" s="34">
        <v>0.99775853236706247</v>
      </c>
      <c r="AN711" s="34">
        <v>0.99769634114799088</v>
      </c>
      <c r="AO711" s="34">
        <v>0.99763415380535614</v>
      </c>
      <c r="AP711" s="34">
        <v>0.99757197033891631</v>
      </c>
      <c r="AQ711" s="34">
        <v>0.99750979074842983</v>
      </c>
      <c r="AR711" s="34">
        <v>0.99744761503365498</v>
      </c>
      <c r="AS711" s="34">
        <v>0.99738544319435074</v>
      </c>
      <c r="AT711" s="34">
        <v>0.99732327523027486</v>
      </c>
      <c r="AU711" s="34">
        <v>0.99726111114118621</v>
      </c>
      <c r="AV711" s="34">
        <v>0.9971989509268433</v>
      </c>
      <c r="AW711" s="34">
        <v>0.99713679458700422</v>
      </c>
      <c r="AX711" s="34">
        <v>0.99707464212142793</v>
      </c>
      <c r="AY711" s="34">
        <v>0.99701249352987276</v>
      </c>
      <c r="AZ711" s="34">
        <v>0.99695034881209699</v>
      </c>
      <c r="BA711" s="34">
        <v>0.99688820796785971</v>
      </c>
      <c r="BB711" s="34">
        <v>0.99682607099691889</v>
      </c>
      <c r="BC711" s="34">
        <v>0.9967639378990335</v>
      </c>
      <c r="BD711" s="34">
        <v>0.99670180867396196</v>
      </c>
      <c r="BE711" s="34">
        <v>0.99663968332146291</v>
      </c>
      <c r="BF711" s="34">
        <v>0.99657756184129487</v>
      </c>
      <c r="BG711" s="34">
        <v>0.99651544423321681</v>
      </c>
      <c r="BH711" s="34">
        <v>0.99645333049698681</v>
      </c>
      <c r="BI711" s="34">
        <v>0.99639122063236407</v>
      </c>
      <c r="BJ711" s="34">
        <v>0.99632911463910701</v>
      </c>
      <c r="BK711" s="34">
        <v>0.99626701251697447</v>
      </c>
      <c r="BL711" s="34">
        <v>0.99620491426572511</v>
      </c>
      <c r="BM711" s="34">
        <v>0.99614281988511755</v>
      </c>
      <c r="BN711" s="34">
        <v>0.99608072937491055</v>
      </c>
      <c r="BO711" s="34">
        <v>0.99601864273486307</v>
      </c>
      <c r="BP711" s="34">
        <v>0.99595655996473353</v>
      </c>
      <c r="BQ711" s="34">
        <v>0.99589448106428102</v>
      </c>
      <c r="BR711" s="34">
        <v>0.99583240603326406</v>
      </c>
      <c r="BS711" s="34">
        <v>0.99577033487144184</v>
      </c>
      <c r="BT711" s="34">
        <v>0.99570826757857278</v>
      </c>
      <c r="BU711" s="34">
        <v>0.99564620415441618</v>
      </c>
      <c r="BV711" s="34">
        <v>0.99558414459873046</v>
      </c>
      <c r="BW711" s="34">
        <v>0.99552208891127458</v>
      </c>
      <c r="BX711" s="34">
        <v>0.99546003709180764</v>
      </c>
      <c r="BY711" s="34">
        <v>0.99539798914008859</v>
      </c>
      <c r="BZ711" s="34">
        <v>0.99533594505587586</v>
      </c>
      <c r="CA711" s="34">
        <v>0.99527390483892897</v>
      </c>
      <c r="CB711" s="34">
        <v>0.99521186848900656</v>
      </c>
      <c r="CC711" s="34">
        <v>0.99514983600586759</v>
      </c>
      <c r="CD711" s="34">
        <v>0.99508780738927105</v>
      </c>
      <c r="CE711" s="34">
        <v>0.99502578263897612</v>
      </c>
      <c r="CF711" s="34">
        <v>0.99496376175474166</v>
      </c>
      <c r="CG711" s="34">
        <v>0.99490174473632664</v>
      </c>
      <c r="CH711" s="34">
        <v>0.99483973158349004</v>
      </c>
      <c r="CI711" s="34">
        <v>0.99477772229599115</v>
      </c>
      <c r="CJ711" s="34">
        <v>0.99471571687358906</v>
      </c>
      <c r="CK711" s="34">
        <v>0.99465371531604274</v>
      </c>
      <c r="CL711" s="34">
        <v>0.99459171762311116</v>
      </c>
      <c r="CM711" s="34">
        <v>0.9945297237945534</v>
      </c>
      <c r="CN711" s="34">
        <v>0.99446773383012899</v>
      </c>
      <c r="CO711" s="34">
        <v>0.99440574772959678</v>
      </c>
      <c r="CP711" s="34">
        <v>0.99434376549271597</v>
      </c>
      <c r="CQ711" s="34">
        <v>0.99428178711924564</v>
      </c>
      <c r="CR711" s="34">
        <v>0.99418882289425126</v>
      </c>
      <c r="CS711" s="34">
        <v>0.99409586736130684</v>
      </c>
      <c r="CT711" s="34">
        <v>0.99400292051959993</v>
      </c>
      <c r="CU711" s="34">
        <v>0.99390998236831796</v>
      </c>
      <c r="CV711" s="34">
        <v>0.99381705290664812</v>
      </c>
      <c r="CW711" s="34">
        <v>0.99372413213377797</v>
      </c>
      <c r="CX711" s="34">
        <v>0.99363122004889526</v>
      </c>
      <c r="CY711" s="34">
        <v>0.99353831665118764</v>
      </c>
      <c r="CZ711" s="34">
        <v>0.99344542193984309</v>
      </c>
      <c r="DA711" s="34">
        <v>0.99335253591404893</v>
      </c>
      <c r="DB711" s="34">
        <v>0.99325965857299336</v>
      </c>
    </row>
    <row r="712" spans="1:106" x14ac:dyDescent="0.2">
      <c r="A712" s="13">
        <f t="shared" ca="1" si="11"/>
        <v>45266</v>
      </c>
      <c r="B712" s="34">
        <v>1.0000623348172251</v>
      </c>
      <c r="C712" s="34">
        <v>1</v>
      </c>
      <c r="D712" s="34">
        <v>0.99993766906816206</v>
      </c>
      <c r="E712" s="34">
        <v>0.99987534202146944</v>
      </c>
      <c r="F712" s="34">
        <v>0.99981301885967966</v>
      </c>
      <c r="G712" s="34">
        <v>0.99975069958255058</v>
      </c>
      <c r="H712" s="34">
        <v>0.99968838418983996</v>
      </c>
      <c r="I712" s="34">
        <v>0.9996260726813061</v>
      </c>
      <c r="J712" s="34">
        <v>0.99956376505670663</v>
      </c>
      <c r="K712" s="34">
        <v>0.99950146131579942</v>
      </c>
      <c r="L712" s="34">
        <v>0.99943916145834222</v>
      </c>
      <c r="M712" s="34">
        <v>0.99937686548409332</v>
      </c>
      <c r="N712" s="34">
        <v>0.99931457339281049</v>
      </c>
      <c r="O712" s="34">
        <v>0.9992522851842518</v>
      </c>
      <c r="P712" s="34">
        <v>0.99919000085817533</v>
      </c>
      <c r="Q712" s="34">
        <v>0.99912772041433895</v>
      </c>
      <c r="R712" s="34">
        <v>0.99906544385250051</v>
      </c>
      <c r="S712" s="34">
        <v>0.99900317117241821</v>
      </c>
      <c r="T712" s="34">
        <v>0.99894090237385014</v>
      </c>
      <c r="U712" s="34">
        <v>0.99887863745655447</v>
      </c>
      <c r="V712" s="34">
        <v>0.99881637642028875</v>
      </c>
      <c r="W712" s="34">
        <v>0.99875411926481172</v>
      </c>
      <c r="X712" s="34">
        <v>0.99869186598988102</v>
      </c>
      <c r="Y712" s="34">
        <v>0.99862961659525507</v>
      </c>
      <c r="Z712" s="34">
        <v>0.99856737108069182</v>
      </c>
      <c r="AA712" s="34">
        <v>0.99850512944594971</v>
      </c>
      <c r="AB712" s="34">
        <v>0.99844289169078648</v>
      </c>
      <c r="AC712" s="34">
        <v>0.99838065781496055</v>
      </c>
      <c r="AD712" s="34">
        <v>0.9983184278182301</v>
      </c>
      <c r="AE712" s="34">
        <v>0.99825620170035334</v>
      </c>
      <c r="AF712" s="34">
        <v>0.99819397946108868</v>
      </c>
      <c r="AG712" s="34">
        <v>0.99813176110019375</v>
      </c>
      <c r="AH712" s="34">
        <v>0.99806954661742753</v>
      </c>
      <c r="AI712" s="34">
        <v>0.99800733601254787</v>
      </c>
      <c r="AJ712" s="34">
        <v>0.99794512928531343</v>
      </c>
      <c r="AK712" s="34">
        <v>0.99788292643548193</v>
      </c>
      <c r="AL712" s="34">
        <v>0.99782072746281236</v>
      </c>
      <c r="AM712" s="34">
        <v>0.99775853236706247</v>
      </c>
      <c r="AN712" s="34">
        <v>0.99769634114799088</v>
      </c>
      <c r="AO712" s="34">
        <v>0.99763415380535614</v>
      </c>
      <c r="AP712" s="34">
        <v>0.99757197033891631</v>
      </c>
      <c r="AQ712" s="34">
        <v>0.99750979074842983</v>
      </c>
      <c r="AR712" s="34">
        <v>0.99744761503365498</v>
      </c>
      <c r="AS712" s="34">
        <v>0.99738544319435074</v>
      </c>
      <c r="AT712" s="34">
        <v>0.99732327523027486</v>
      </c>
      <c r="AU712" s="34">
        <v>0.99726111114118621</v>
      </c>
      <c r="AV712" s="34">
        <v>0.9971989509268433</v>
      </c>
      <c r="AW712" s="34">
        <v>0.99713679458700422</v>
      </c>
      <c r="AX712" s="34">
        <v>0.99707464212142793</v>
      </c>
      <c r="AY712" s="34">
        <v>0.99701249352987276</v>
      </c>
      <c r="AZ712" s="34">
        <v>0.99695034881209699</v>
      </c>
      <c r="BA712" s="34">
        <v>0.99688820796785971</v>
      </c>
      <c r="BB712" s="34">
        <v>0.99682607099691889</v>
      </c>
      <c r="BC712" s="34">
        <v>0.9967639378990335</v>
      </c>
      <c r="BD712" s="34">
        <v>0.99670180867396196</v>
      </c>
      <c r="BE712" s="34">
        <v>0.99663968332146291</v>
      </c>
      <c r="BF712" s="34">
        <v>0.99657756184129487</v>
      </c>
      <c r="BG712" s="34">
        <v>0.99651544423321681</v>
      </c>
      <c r="BH712" s="34">
        <v>0.99645333049698681</v>
      </c>
      <c r="BI712" s="34">
        <v>0.99639122063236407</v>
      </c>
      <c r="BJ712" s="34">
        <v>0.99632911463910701</v>
      </c>
      <c r="BK712" s="34">
        <v>0.99626701251697447</v>
      </c>
      <c r="BL712" s="34">
        <v>0.99620491426572511</v>
      </c>
      <c r="BM712" s="34">
        <v>0.99614281988511755</v>
      </c>
      <c r="BN712" s="34">
        <v>0.99608072937491055</v>
      </c>
      <c r="BO712" s="34">
        <v>0.99601864273486307</v>
      </c>
      <c r="BP712" s="34">
        <v>0.99595655996473353</v>
      </c>
      <c r="BQ712" s="34">
        <v>0.99589448106428102</v>
      </c>
      <c r="BR712" s="34">
        <v>0.99583240603326406</v>
      </c>
      <c r="BS712" s="34">
        <v>0.99577033487144184</v>
      </c>
      <c r="BT712" s="34">
        <v>0.99570826757857278</v>
      </c>
      <c r="BU712" s="34">
        <v>0.99564620415441618</v>
      </c>
      <c r="BV712" s="34">
        <v>0.99558414459873046</v>
      </c>
      <c r="BW712" s="34">
        <v>0.99552208891127458</v>
      </c>
      <c r="BX712" s="34">
        <v>0.99546003709180764</v>
      </c>
      <c r="BY712" s="34">
        <v>0.99539798914008859</v>
      </c>
      <c r="BZ712" s="34">
        <v>0.99533594505587586</v>
      </c>
      <c r="CA712" s="34">
        <v>0.99527390483892897</v>
      </c>
      <c r="CB712" s="34">
        <v>0.99521186848900656</v>
      </c>
      <c r="CC712" s="34">
        <v>0.99514983600586759</v>
      </c>
      <c r="CD712" s="34">
        <v>0.99508780738927105</v>
      </c>
      <c r="CE712" s="34">
        <v>0.99502578263897612</v>
      </c>
      <c r="CF712" s="34">
        <v>0.99496376175474166</v>
      </c>
      <c r="CG712" s="34">
        <v>0.99490174473632664</v>
      </c>
      <c r="CH712" s="34">
        <v>0.99483973158349004</v>
      </c>
      <c r="CI712" s="34">
        <v>0.99477772229599115</v>
      </c>
      <c r="CJ712" s="34">
        <v>0.99471571687358906</v>
      </c>
      <c r="CK712" s="34">
        <v>0.99465371531604274</v>
      </c>
      <c r="CL712" s="34">
        <v>0.99459171762311116</v>
      </c>
      <c r="CM712" s="34">
        <v>0.9945297237945534</v>
      </c>
      <c r="CN712" s="34">
        <v>0.99446773383012899</v>
      </c>
      <c r="CO712" s="34">
        <v>0.99440574772959678</v>
      </c>
      <c r="CP712" s="34">
        <v>0.99434376549271597</v>
      </c>
      <c r="CQ712" s="34">
        <v>0.99428178711924564</v>
      </c>
      <c r="CR712" s="34">
        <v>0.99418882289425126</v>
      </c>
      <c r="CS712" s="34">
        <v>0.99409586736130684</v>
      </c>
      <c r="CT712" s="34">
        <v>0.99400292051959993</v>
      </c>
      <c r="CU712" s="34">
        <v>0.99390998236831796</v>
      </c>
      <c r="CV712" s="34">
        <v>0.99381705290664812</v>
      </c>
      <c r="CW712" s="34">
        <v>0.99372413213377797</v>
      </c>
      <c r="CX712" s="34">
        <v>0.99363122004889526</v>
      </c>
      <c r="CY712" s="34">
        <v>0.99353831665118764</v>
      </c>
      <c r="CZ712" s="34">
        <v>0.99344542193984309</v>
      </c>
      <c r="DA712" s="34">
        <v>0.99335253591404893</v>
      </c>
      <c r="DB712" s="34">
        <v>0.99325965857299336</v>
      </c>
    </row>
    <row r="713" spans="1:106" x14ac:dyDescent="0.2">
      <c r="A713" s="13">
        <f t="shared" ca="1" si="11"/>
        <v>45267</v>
      </c>
      <c r="B713" s="34">
        <v>1.0000623348172251</v>
      </c>
      <c r="C713" s="34">
        <v>1</v>
      </c>
      <c r="D713" s="34">
        <v>0.99993766906816206</v>
      </c>
      <c r="E713" s="34">
        <v>0.99987534202146944</v>
      </c>
      <c r="F713" s="34">
        <v>0.99981301885967966</v>
      </c>
      <c r="G713" s="34">
        <v>0.99975069958255058</v>
      </c>
      <c r="H713" s="34">
        <v>0.99968838418983996</v>
      </c>
      <c r="I713" s="34">
        <v>0.9996260726813061</v>
      </c>
      <c r="J713" s="34">
        <v>0.99956376505670663</v>
      </c>
      <c r="K713" s="34">
        <v>0.99950146131579942</v>
      </c>
      <c r="L713" s="34">
        <v>0.99943916145834222</v>
      </c>
      <c r="M713" s="34">
        <v>0.99937686548409332</v>
      </c>
      <c r="N713" s="34">
        <v>0.99931457339281049</v>
      </c>
      <c r="O713" s="34">
        <v>0.9992522851842518</v>
      </c>
      <c r="P713" s="34">
        <v>0.99919000085817533</v>
      </c>
      <c r="Q713" s="34">
        <v>0.99912772041433895</v>
      </c>
      <c r="R713" s="34">
        <v>0.99906544385250051</v>
      </c>
      <c r="S713" s="34">
        <v>0.99900317117241821</v>
      </c>
      <c r="T713" s="34">
        <v>0.99894090237385014</v>
      </c>
      <c r="U713" s="34">
        <v>0.99887863745655447</v>
      </c>
      <c r="V713" s="34">
        <v>0.99881637642028875</v>
      </c>
      <c r="W713" s="34">
        <v>0.99875411926481172</v>
      </c>
      <c r="X713" s="34">
        <v>0.99869186598988102</v>
      </c>
      <c r="Y713" s="34">
        <v>0.99862961659525507</v>
      </c>
      <c r="Z713" s="34">
        <v>0.99856737108069182</v>
      </c>
      <c r="AA713" s="34">
        <v>0.99850512944594971</v>
      </c>
      <c r="AB713" s="34">
        <v>0.99844289169078648</v>
      </c>
      <c r="AC713" s="34">
        <v>0.99838065781496055</v>
      </c>
      <c r="AD713" s="34">
        <v>0.9983184278182301</v>
      </c>
      <c r="AE713" s="34">
        <v>0.99825620170035334</v>
      </c>
      <c r="AF713" s="34">
        <v>0.99819397946108868</v>
      </c>
      <c r="AG713" s="34">
        <v>0.99813176110019375</v>
      </c>
      <c r="AH713" s="34">
        <v>0.99806954661742753</v>
      </c>
      <c r="AI713" s="34">
        <v>0.99800733601254787</v>
      </c>
      <c r="AJ713" s="34">
        <v>0.99794512928531343</v>
      </c>
      <c r="AK713" s="34">
        <v>0.99788292643548193</v>
      </c>
      <c r="AL713" s="34">
        <v>0.99782072746281236</v>
      </c>
      <c r="AM713" s="34">
        <v>0.99775853236706247</v>
      </c>
      <c r="AN713" s="34">
        <v>0.99769634114799088</v>
      </c>
      <c r="AO713" s="34">
        <v>0.99763415380535614</v>
      </c>
      <c r="AP713" s="34">
        <v>0.99757197033891631</v>
      </c>
      <c r="AQ713" s="34">
        <v>0.99750979074842983</v>
      </c>
      <c r="AR713" s="34">
        <v>0.99744761503365498</v>
      </c>
      <c r="AS713" s="34">
        <v>0.99738544319435074</v>
      </c>
      <c r="AT713" s="34">
        <v>0.99732327523027486</v>
      </c>
      <c r="AU713" s="34">
        <v>0.99726111114118621</v>
      </c>
      <c r="AV713" s="34">
        <v>0.9971989509268433</v>
      </c>
      <c r="AW713" s="34">
        <v>0.99713679458700422</v>
      </c>
      <c r="AX713" s="34">
        <v>0.99707464212142793</v>
      </c>
      <c r="AY713" s="34">
        <v>0.99701249352987276</v>
      </c>
      <c r="AZ713" s="34">
        <v>0.99695034881209699</v>
      </c>
      <c r="BA713" s="34">
        <v>0.99688820796785971</v>
      </c>
      <c r="BB713" s="34">
        <v>0.99682607099691889</v>
      </c>
      <c r="BC713" s="34">
        <v>0.9967639378990335</v>
      </c>
      <c r="BD713" s="34">
        <v>0.99670180867396196</v>
      </c>
      <c r="BE713" s="34">
        <v>0.99663968332146291</v>
      </c>
      <c r="BF713" s="34">
        <v>0.99657756184129487</v>
      </c>
      <c r="BG713" s="34">
        <v>0.99651544423321681</v>
      </c>
      <c r="BH713" s="34">
        <v>0.99645333049698681</v>
      </c>
      <c r="BI713" s="34">
        <v>0.99639122063236407</v>
      </c>
      <c r="BJ713" s="34">
        <v>0.99632911463910701</v>
      </c>
      <c r="BK713" s="34">
        <v>0.99626701251697447</v>
      </c>
      <c r="BL713" s="34">
        <v>0.99620491426572511</v>
      </c>
      <c r="BM713" s="34">
        <v>0.99614281988511755</v>
      </c>
      <c r="BN713" s="34">
        <v>0.99608072937491055</v>
      </c>
      <c r="BO713" s="34">
        <v>0.99601864273486307</v>
      </c>
      <c r="BP713" s="34">
        <v>0.99595655996473353</v>
      </c>
      <c r="BQ713" s="34">
        <v>0.99589448106428102</v>
      </c>
      <c r="BR713" s="34">
        <v>0.99583240603326406</v>
      </c>
      <c r="BS713" s="34">
        <v>0.99577033487144184</v>
      </c>
      <c r="BT713" s="34">
        <v>0.99570826757857278</v>
      </c>
      <c r="BU713" s="34">
        <v>0.99564620415441618</v>
      </c>
      <c r="BV713" s="34">
        <v>0.99558414459873046</v>
      </c>
      <c r="BW713" s="34">
        <v>0.99552208891127458</v>
      </c>
      <c r="BX713" s="34">
        <v>0.99546003709180764</v>
      </c>
      <c r="BY713" s="34">
        <v>0.99539798914008859</v>
      </c>
      <c r="BZ713" s="34">
        <v>0.99533594505587586</v>
      </c>
      <c r="CA713" s="34">
        <v>0.99527390483892897</v>
      </c>
      <c r="CB713" s="34">
        <v>0.99521186848900656</v>
      </c>
      <c r="CC713" s="34">
        <v>0.99514983600586759</v>
      </c>
      <c r="CD713" s="34">
        <v>0.99508780738927105</v>
      </c>
      <c r="CE713" s="34">
        <v>0.99502578263897612</v>
      </c>
      <c r="CF713" s="34">
        <v>0.99496376175474166</v>
      </c>
      <c r="CG713" s="34">
        <v>0.99490174473632664</v>
      </c>
      <c r="CH713" s="34">
        <v>0.99483973158349004</v>
      </c>
      <c r="CI713" s="34">
        <v>0.99477772229599115</v>
      </c>
      <c r="CJ713" s="34">
        <v>0.99471571687358906</v>
      </c>
      <c r="CK713" s="34">
        <v>0.99465371531604274</v>
      </c>
      <c r="CL713" s="34">
        <v>0.99459171762311116</v>
      </c>
      <c r="CM713" s="34">
        <v>0.9945297237945534</v>
      </c>
      <c r="CN713" s="34">
        <v>0.99446773383012899</v>
      </c>
      <c r="CO713" s="34">
        <v>0.99440574772959678</v>
      </c>
      <c r="CP713" s="34">
        <v>0.99434376549271597</v>
      </c>
      <c r="CQ713" s="34">
        <v>0.99428178711924564</v>
      </c>
      <c r="CR713" s="34">
        <v>0.99418882289425126</v>
      </c>
      <c r="CS713" s="34">
        <v>0.99409586736130684</v>
      </c>
      <c r="CT713" s="34">
        <v>0.99400292051959993</v>
      </c>
      <c r="CU713" s="34">
        <v>0.99390998236831796</v>
      </c>
      <c r="CV713" s="34">
        <v>0.99381705290664812</v>
      </c>
      <c r="CW713" s="34">
        <v>0.99372413213377797</v>
      </c>
      <c r="CX713" s="34">
        <v>0.99363122004889526</v>
      </c>
      <c r="CY713" s="34">
        <v>0.99353831665118764</v>
      </c>
      <c r="CZ713" s="34">
        <v>0.99344542193984309</v>
      </c>
      <c r="DA713" s="34">
        <v>0.99335253591404893</v>
      </c>
      <c r="DB713" s="34">
        <v>0.99325965857299336</v>
      </c>
    </row>
    <row r="714" spans="1:106" x14ac:dyDescent="0.2">
      <c r="A714" s="13">
        <f t="shared" ca="1" si="11"/>
        <v>45268</v>
      </c>
      <c r="B714" s="34">
        <v>1.0000623348172251</v>
      </c>
      <c r="C714" s="34">
        <v>1</v>
      </c>
      <c r="D714" s="34">
        <v>0.99993766906816206</v>
      </c>
      <c r="E714" s="34">
        <v>0.99987534202146944</v>
      </c>
      <c r="F714" s="34">
        <v>0.99981301885967966</v>
      </c>
      <c r="G714" s="34">
        <v>0.99975069958255058</v>
      </c>
      <c r="H714" s="34">
        <v>0.99968838418983996</v>
      </c>
      <c r="I714" s="34">
        <v>0.9996260726813061</v>
      </c>
      <c r="J714" s="34">
        <v>0.99956376505670663</v>
      </c>
      <c r="K714" s="34">
        <v>0.99950146131579942</v>
      </c>
      <c r="L714" s="34">
        <v>0.99943916145834222</v>
      </c>
      <c r="M714" s="34">
        <v>0.99937686548409332</v>
      </c>
      <c r="N714" s="34">
        <v>0.99931457339281049</v>
      </c>
      <c r="O714" s="34">
        <v>0.9992522851842518</v>
      </c>
      <c r="P714" s="34">
        <v>0.99919000085817533</v>
      </c>
      <c r="Q714" s="34">
        <v>0.99912772041433895</v>
      </c>
      <c r="R714" s="34">
        <v>0.99906544385250051</v>
      </c>
      <c r="S714" s="34">
        <v>0.99900317117241821</v>
      </c>
      <c r="T714" s="34">
        <v>0.99894090237385014</v>
      </c>
      <c r="U714" s="34">
        <v>0.99887863745655447</v>
      </c>
      <c r="V714" s="34">
        <v>0.99881637642028875</v>
      </c>
      <c r="W714" s="34">
        <v>0.99875411926481172</v>
      </c>
      <c r="X714" s="34">
        <v>0.99869186598988102</v>
      </c>
      <c r="Y714" s="34">
        <v>0.99862961659525507</v>
      </c>
      <c r="Z714" s="34">
        <v>0.99856737108069182</v>
      </c>
      <c r="AA714" s="34">
        <v>0.99850512944594971</v>
      </c>
      <c r="AB714" s="34">
        <v>0.99844289169078648</v>
      </c>
      <c r="AC714" s="34">
        <v>0.99838065781496055</v>
      </c>
      <c r="AD714" s="34">
        <v>0.9983184278182301</v>
      </c>
      <c r="AE714" s="34">
        <v>0.99825620170035334</v>
      </c>
      <c r="AF714" s="34">
        <v>0.99819397946108868</v>
      </c>
      <c r="AG714" s="34">
        <v>0.99813176110019375</v>
      </c>
      <c r="AH714" s="34">
        <v>0.99806954661742753</v>
      </c>
      <c r="AI714" s="34">
        <v>0.99800733601254787</v>
      </c>
      <c r="AJ714" s="34">
        <v>0.99794512928531343</v>
      </c>
      <c r="AK714" s="34">
        <v>0.99788292643548193</v>
      </c>
      <c r="AL714" s="34">
        <v>0.99782072746281236</v>
      </c>
      <c r="AM714" s="34">
        <v>0.99775853236706247</v>
      </c>
      <c r="AN714" s="34">
        <v>0.99769634114799088</v>
      </c>
      <c r="AO714" s="34">
        <v>0.99763415380535614</v>
      </c>
      <c r="AP714" s="34">
        <v>0.99757197033891631</v>
      </c>
      <c r="AQ714" s="34">
        <v>0.99750979074842983</v>
      </c>
      <c r="AR714" s="34">
        <v>0.99744761503365498</v>
      </c>
      <c r="AS714" s="34">
        <v>0.99738544319435074</v>
      </c>
      <c r="AT714" s="34">
        <v>0.99732327523027486</v>
      </c>
      <c r="AU714" s="34">
        <v>0.99726111114118621</v>
      </c>
      <c r="AV714" s="34">
        <v>0.9971989509268433</v>
      </c>
      <c r="AW714" s="34">
        <v>0.99713679458700422</v>
      </c>
      <c r="AX714" s="34">
        <v>0.99707464212142793</v>
      </c>
      <c r="AY714" s="34">
        <v>0.99701249352987276</v>
      </c>
      <c r="AZ714" s="34">
        <v>0.99695034881209699</v>
      </c>
      <c r="BA714" s="34">
        <v>0.99688820796785971</v>
      </c>
      <c r="BB714" s="34">
        <v>0.99682607099691889</v>
      </c>
      <c r="BC714" s="34">
        <v>0.9967639378990335</v>
      </c>
      <c r="BD714" s="34">
        <v>0.99670180867396196</v>
      </c>
      <c r="BE714" s="34">
        <v>0.99663968332146291</v>
      </c>
      <c r="BF714" s="34">
        <v>0.99657756184129487</v>
      </c>
      <c r="BG714" s="34">
        <v>0.99651544423321681</v>
      </c>
      <c r="BH714" s="34">
        <v>0.99645333049698681</v>
      </c>
      <c r="BI714" s="34">
        <v>0.99639122063236407</v>
      </c>
      <c r="BJ714" s="34">
        <v>0.99632911463910701</v>
      </c>
      <c r="BK714" s="34">
        <v>0.99626701251697447</v>
      </c>
      <c r="BL714" s="34">
        <v>0.99620491426572511</v>
      </c>
      <c r="BM714" s="34">
        <v>0.99614281988511755</v>
      </c>
      <c r="BN714" s="34">
        <v>0.99608072937491055</v>
      </c>
      <c r="BO714" s="34">
        <v>0.99601864273486307</v>
      </c>
      <c r="BP714" s="34">
        <v>0.99595655996473353</v>
      </c>
      <c r="BQ714" s="34">
        <v>0.99589448106428102</v>
      </c>
      <c r="BR714" s="34">
        <v>0.99583240603326406</v>
      </c>
      <c r="BS714" s="34">
        <v>0.99577033487144184</v>
      </c>
      <c r="BT714" s="34">
        <v>0.99570826757857278</v>
      </c>
      <c r="BU714" s="34">
        <v>0.99564620415441618</v>
      </c>
      <c r="BV714" s="34">
        <v>0.99558414459873046</v>
      </c>
      <c r="BW714" s="34">
        <v>0.99552208891127458</v>
      </c>
      <c r="BX714" s="34">
        <v>0.99546003709180764</v>
      </c>
      <c r="BY714" s="34">
        <v>0.99539798914008859</v>
      </c>
      <c r="BZ714" s="34">
        <v>0.99533594505587586</v>
      </c>
      <c r="CA714" s="34">
        <v>0.99527390483892897</v>
      </c>
      <c r="CB714" s="34">
        <v>0.99521186848900656</v>
      </c>
      <c r="CC714" s="34">
        <v>0.99514983600586759</v>
      </c>
      <c r="CD714" s="34">
        <v>0.99508780738927105</v>
      </c>
      <c r="CE714" s="34">
        <v>0.99502578263897612</v>
      </c>
      <c r="CF714" s="34">
        <v>0.99496376175474166</v>
      </c>
      <c r="CG714" s="34">
        <v>0.99490174473632664</v>
      </c>
      <c r="CH714" s="34">
        <v>0.99483973158349004</v>
      </c>
      <c r="CI714" s="34">
        <v>0.99477772229599115</v>
      </c>
      <c r="CJ714" s="34">
        <v>0.99471571687358906</v>
      </c>
      <c r="CK714" s="34">
        <v>0.99465371531604274</v>
      </c>
      <c r="CL714" s="34">
        <v>0.99459171762311116</v>
      </c>
      <c r="CM714" s="34">
        <v>0.9945297237945534</v>
      </c>
      <c r="CN714" s="34">
        <v>0.99446773383012899</v>
      </c>
      <c r="CO714" s="34">
        <v>0.99440574772959678</v>
      </c>
      <c r="CP714" s="34">
        <v>0.99434376549271597</v>
      </c>
      <c r="CQ714" s="34">
        <v>0.99428178711924564</v>
      </c>
      <c r="CR714" s="34">
        <v>0.99418882289425126</v>
      </c>
      <c r="CS714" s="34">
        <v>0.99409586736130684</v>
      </c>
      <c r="CT714" s="34">
        <v>0.99400292051959993</v>
      </c>
      <c r="CU714" s="34">
        <v>0.99390998236831796</v>
      </c>
      <c r="CV714" s="34">
        <v>0.99381705290664812</v>
      </c>
      <c r="CW714" s="34">
        <v>0.99372413213377797</v>
      </c>
      <c r="CX714" s="34">
        <v>0.99363122004889526</v>
      </c>
      <c r="CY714" s="34">
        <v>0.99353831665118764</v>
      </c>
      <c r="CZ714" s="34">
        <v>0.99344542193984309</v>
      </c>
      <c r="DA714" s="34">
        <v>0.99335253591404893</v>
      </c>
      <c r="DB714" s="34">
        <v>0.99325965857299336</v>
      </c>
    </row>
    <row r="715" spans="1:106" x14ac:dyDescent="0.2">
      <c r="A715" s="13">
        <f t="shared" ca="1" si="11"/>
        <v>45271</v>
      </c>
      <c r="B715" s="34">
        <v>1.0000623348172251</v>
      </c>
      <c r="C715" s="34">
        <v>1</v>
      </c>
      <c r="D715" s="34">
        <v>0.99993766906816206</v>
      </c>
      <c r="E715" s="34">
        <v>0.99987534202146944</v>
      </c>
      <c r="F715" s="34">
        <v>0.99981301885967966</v>
      </c>
      <c r="G715" s="34">
        <v>0.99975069958255058</v>
      </c>
      <c r="H715" s="34">
        <v>0.99968838418983996</v>
      </c>
      <c r="I715" s="34">
        <v>0.9996260726813061</v>
      </c>
      <c r="J715" s="34">
        <v>0.99956376505670663</v>
      </c>
      <c r="K715" s="34">
        <v>0.99950146131579942</v>
      </c>
      <c r="L715" s="34">
        <v>0.99943916145834222</v>
      </c>
      <c r="M715" s="34">
        <v>0.99937686548409332</v>
      </c>
      <c r="N715" s="34">
        <v>0.99931457339281049</v>
      </c>
      <c r="O715" s="34">
        <v>0.9992522851842518</v>
      </c>
      <c r="P715" s="34">
        <v>0.99919000085817533</v>
      </c>
      <c r="Q715" s="34">
        <v>0.99912772041433895</v>
      </c>
      <c r="R715" s="34">
        <v>0.99906544385250051</v>
      </c>
      <c r="S715" s="34">
        <v>0.99900317117241821</v>
      </c>
      <c r="T715" s="34">
        <v>0.99894090237385014</v>
      </c>
      <c r="U715" s="34">
        <v>0.99887863745655447</v>
      </c>
      <c r="V715" s="34">
        <v>0.99881637642028875</v>
      </c>
      <c r="W715" s="34">
        <v>0.99875411926481172</v>
      </c>
      <c r="X715" s="34">
        <v>0.99869186598988102</v>
      </c>
      <c r="Y715" s="34">
        <v>0.99862961659525507</v>
      </c>
      <c r="Z715" s="34">
        <v>0.99856737108069182</v>
      </c>
      <c r="AA715" s="34">
        <v>0.99850512944594971</v>
      </c>
      <c r="AB715" s="34">
        <v>0.99844289169078648</v>
      </c>
      <c r="AC715" s="34">
        <v>0.99838065781496055</v>
      </c>
      <c r="AD715" s="34">
        <v>0.9983184278182301</v>
      </c>
      <c r="AE715" s="34">
        <v>0.99825620170035334</v>
      </c>
      <c r="AF715" s="34">
        <v>0.99819397946108868</v>
      </c>
      <c r="AG715" s="34">
        <v>0.99813176110019375</v>
      </c>
      <c r="AH715" s="34">
        <v>0.99806954661742753</v>
      </c>
      <c r="AI715" s="34">
        <v>0.99800733601254787</v>
      </c>
      <c r="AJ715" s="34">
        <v>0.99794512928531343</v>
      </c>
      <c r="AK715" s="34">
        <v>0.99788292643548193</v>
      </c>
      <c r="AL715" s="34">
        <v>0.99782072746281236</v>
      </c>
      <c r="AM715" s="34">
        <v>0.99775853236706247</v>
      </c>
      <c r="AN715" s="34">
        <v>0.99769634114799088</v>
      </c>
      <c r="AO715" s="34">
        <v>0.99763415380535614</v>
      </c>
      <c r="AP715" s="34">
        <v>0.99757197033891631</v>
      </c>
      <c r="AQ715" s="34">
        <v>0.99750979074842983</v>
      </c>
      <c r="AR715" s="34">
        <v>0.99744761503365498</v>
      </c>
      <c r="AS715" s="34">
        <v>0.99738544319435074</v>
      </c>
      <c r="AT715" s="34">
        <v>0.99732327523027486</v>
      </c>
      <c r="AU715" s="34">
        <v>0.99726111114118621</v>
      </c>
      <c r="AV715" s="34">
        <v>0.9971989509268433</v>
      </c>
      <c r="AW715" s="34">
        <v>0.99713679458700422</v>
      </c>
      <c r="AX715" s="34">
        <v>0.99707464212142793</v>
      </c>
      <c r="AY715" s="34">
        <v>0.99701249352987276</v>
      </c>
      <c r="AZ715" s="34">
        <v>0.99695034881209699</v>
      </c>
      <c r="BA715" s="34">
        <v>0.99688820796785971</v>
      </c>
      <c r="BB715" s="34">
        <v>0.99682607099691889</v>
      </c>
      <c r="BC715" s="34">
        <v>0.9967639378990335</v>
      </c>
      <c r="BD715" s="34">
        <v>0.99670180867396196</v>
      </c>
      <c r="BE715" s="34">
        <v>0.99663968332146291</v>
      </c>
      <c r="BF715" s="34">
        <v>0.99657756184129487</v>
      </c>
      <c r="BG715" s="34">
        <v>0.99651544423321681</v>
      </c>
      <c r="BH715" s="34">
        <v>0.99645333049698681</v>
      </c>
      <c r="BI715" s="34">
        <v>0.99639122063236407</v>
      </c>
      <c r="BJ715" s="34">
        <v>0.99632911463910701</v>
      </c>
      <c r="BK715" s="34">
        <v>0.99626701251697447</v>
      </c>
      <c r="BL715" s="34">
        <v>0.99620491426572511</v>
      </c>
      <c r="BM715" s="34">
        <v>0.99614281988511755</v>
      </c>
      <c r="BN715" s="34">
        <v>0.99608072937491055</v>
      </c>
      <c r="BO715" s="34">
        <v>0.99601864273486307</v>
      </c>
      <c r="BP715" s="34">
        <v>0.99595655996473353</v>
      </c>
      <c r="BQ715" s="34">
        <v>0.99589448106428102</v>
      </c>
      <c r="BR715" s="34">
        <v>0.99583240603326406</v>
      </c>
      <c r="BS715" s="34">
        <v>0.99577033487144184</v>
      </c>
      <c r="BT715" s="34">
        <v>0.99570826757857278</v>
      </c>
      <c r="BU715" s="34">
        <v>0.99564620415441618</v>
      </c>
      <c r="BV715" s="34">
        <v>0.99558414459873046</v>
      </c>
      <c r="BW715" s="34">
        <v>0.99552208891127458</v>
      </c>
      <c r="BX715" s="34">
        <v>0.99546003709180764</v>
      </c>
      <c r="BY715" s="34">
        <v>0.99539798914008859</v>
      </c>
      <c r="BZ715" s="34">
        <v>0.99533594505587586</v>
      </c>
      <c r="CA715" s="34">
        <v>0.99527390483892897</v>
      </c>
      <c r="CB715" s="34">
        <v>0.99521186848900656</v>
      </c>
      <c r="CC715" s="34">
        <v>0.99514983600586759</v>
      </c>
      <c r="CD715" s="34">
        <v>0.99508780738927105</v>
      </c>
      <c r="CE715" s="34">
        <v>0.99502578263897612</v>
      </c>
      <c r="CF715" s="34">
        <v>0.99496376175474166</v>
      </c>
      <c r="CG715" s="34">
        <v>0.99490174473632664</v>
      </c>
      <c r="CH715" s="34">
        <v>0.99483973158349004</v>
      </c>
      <c r="CI715" s="34">
        <v>0.99477772229599115</v>
      </c>
      <c r="CJ715" s="34">
        <v>0.99471571687358906</v>
      </c>
      <c r="CK715" s="34">
        <v>0.99465371531604274</v>
      </c>
      <c r="CL715" s="34">
        <v>0.99459171762311116</v>
      </c>
      <c r="CM715" s="34">
        <v>0.9945297237945534</v>
      </c>
      <c r="CN715" s="34">
        <v>0.99446773383012899</v>
      </c>
      <c r="CO715" s="34">
        <v>0.99440574772959678</v>
      </c>
      <c r="CP715" s="34">
        <v>0.99434376549271597</v>
      </c>
      <c r="CQ715" s="34">
        <v>0.99428178711924564</v>
      </c>
      <c r="CR715" s="34">
        <v>0.99418882289425126</v>
      </c>
      <c r="CS715" s="34">
        <v>0.99409586736130684</v>
      </c>
      <c r="CT715" s="34">
        <v>0.99400292051959993</v>
      </c>
      <c r="CU715" s="34">
        <v>0.99390998236831796</v>
      </c>
      <c r="CV715" s="34">
        <v>0.99381705290664812</v>
      </c>
      <c r="CW715" s="34">
        <v>0.99372413213377797</v>
      </c>
      <c r="CX715" s="34">
        <v>0.99363122004889526</v>
      </c>
      <c r="CY715" s="34">
        <v>0.99353831665118764</v>
      </c>
      <c r="CZ715" s="34">
        <v>0.99344542193984309</v>
      </c>
      <c r="DA715" s="34">
        <v>0.99335253591404893</v>
      </c>
      <c r="DB715" s="34">
        <v>0.99325965857299336</v>
      </c>
    </row>
    <row r="716" spans="1:106" x14ac:dyDescent="0.2">
      <c r="A716" s="13">
        <f t="shared" ca="1" si="11"/>
        <v>45272</v>
      </c>
      <c r="B716" s="34">
        <v>1.0000623348172251</v>
      </c>
      <c r="C716" s="34">
        <v>1</v>
      </c>
      <c r="D716" s="34">
        <v>0.99993766906816206</v>
      </c>
      <c r="E716" s="34">
        <v>0.99987534202146944</v>
      </c>
      <c r="F716" s="34">
        <v>0.99981301885967966</v>
      </c>
      <c r="G716" s="34">
        <v>0.99975069958255058</v>
      </c>
      <c r="H716" s="34">
        <v>0.99968838418983996</v>
      </c>
      <c r="I716" s="34">
        <v>0.9996260726813061</v>
      </c>
      <c r="J716" s="34">
        <v>0.99956376505670663</v>
      </c>
      <c r="K716" s="34">
        <v>0.99950146131579942</v>
      </c>
      <c r="L716" s="34">
        <v>0.99943916145834222</v>
      </c>
      <c r="M716" s="34">
        <v>0.99937686548409332</v>
      </c>
      <c r="N716" s="34">
        <v>0.99931457339281049</v>
      </c>
      <c r="O716" s="34">
        <v>0.9992522851842518</v>
      </c>
      <c r="P716" s="34">
        <v>0.99919000085817533</v>
      </c>
      <c r="Q716" s="34">
        <v>0.99912772041433895</v>
      </c>
      <c r="R716" s="34">
        <v>0.99906544385250051</v>
      </c>
      <c r="S716" s="34">
        <v>0.99900317117241821</v>
      </c>
      <c r="T716" s="34">
        <v>0.99894090237385014</v>
      </c>
      <c r="U716" s="34">
        <v>0.99887863745655447</v>
      </c>
      <c r="V716" s="34">
        <v>0.99881637642028875</v>
      </c>
      <c r="W716" s="34">
        <v>0.99875411926481172</v>
      </c>
      <c r="X716" s="34">
        <v>0.99869186598988102</v>
      </c>
      <c r="Y716" s="34">
        <v>0.99862961659525507</v>
      </c>
      <c r="Z716" s="34">
        <v>0.99856737108069182</v>
      </c>
      <c r="AA716" s="34">
        <v>0.99850512944594971</v>
      </c>
      <c r="AB716" s="34">
        <v>0.99844289169078648</v>
      </c>
      <c r="AC716" s="34">
        <v>0.99838065781496055</v>
      </c>
      <c r="AD716" s="34">
        <v>0.9983184278182301</v>
      </c>
      <c r="AE716" s="34">
        <v>0.99825620170035334</v>
      </c>
      <c r="AF716" s="34">
        <v>0.99819397946108868</v>
      </c>
      <c r="AG716" s="34">
        <v>0.99813176110019375</v>
      </c>
      <c r="AH716" s="34">
        <v>0.99806954661742753</v>
      </c>
      <c r="AI716" s="34">
        <v>0.99800733601254787</v>
      </c>
      <c r="AJ716" s="34">
        <v>0.99794512928531343</v>
      </c>
      <c r="AK716" s="34">
        <v>0.99788292643548193</v>
      </c>
      <c r="AL716" s="34">
        <v>0.99782072746281236</v>
      </c>
      <c r="AM716" s="34">
        <v>0.99775853236706247</v>
      </c>
      <c r="AN716" s="34">
        <v>0.99769634114799088</v>
      </c>
      <c r="AO716" s="34">
        <v>0.99763415380535614</v>
      </c>
      <c r="AP716" s="34">
        <v>0.99757197033891631</v>
      </c>
      <c r="AQ716" s="34">
        <v>0.99750979074842983</v>
      </c>
      <c r="AR716" s="34">
        <v>0.99744761503365498</v>
      </c>
      <c r="AS716" s="34">
        <v>0.99738544319435074</v>
      </c>
      <c r="AT716" s="34">
        <v>0.99732327523027486</v>
      </c>
      <c r="AU716" s="34">
        <v>0.99726111114118621</v>
      </c>
      <c r="AV716" s="34">
        <v>0.9971989509268433</v>
      </c>
      <c r="AW716" s="34">
        <v>0.99713679458700422</v>
      </c>
      <c r="AX716" s="34">
        <v>0.99707464212142793</v>
      </c>
      <c r="AY716" s="34">
        <v>0.99701249352987276</v>
      </c>
      <c r="AZ716" s="34">
        <v>0.99695034881209699</v>
      </c>
      <c r="BA716" s="34">
        <v>0.99688820796785971</v>
      </c>
      <c r="BB716" s="34">
        <v>0.99682607099691889</v>
      </c>
      <c r="BC716" s="34">
        <v>0.9967639378990335</v>
      </c>
      <c r="BD716" s="34">
        <v>0.99670180867396196</v>
      </c>
      <c r="BE716" s="34">
        <v>0.99663968332146291</v>
      </c>
      <c r="BF716" s="34">
        <v>0.99657756184129487</v>
      </c>
      <c r="BG716" s="34">
        <v>0.99651544423321681</v>
      </c>
      <c r="BH716" s="34">
        <v>0.99645333049698681</v>
      </c>
      <c r="BI716" s="34">
        <v>0.99639122063236407</v>
      </c>
      <c r="BJ716" s="34">
        <v>0.99632911463910701</v>
      </c>
      <c r="BK716" s="34">
        <v>0.99626701251697447</v>
      </c>
      <c r="BL716" s="34">
        <v>0.99620491426572511</v>
      </c>
      <c r="BM716" s="34">
        <v>0.99614281988511755</v>
      </c>
      <c r="BN716" s="34">
        <v>0.99608072937491055</v>
      </c>
      <c r="BO716" s="34">
        <v>0.99601864273486307</v>
      </c>
      <c r="BP716" s="34">
        <v>0.99595655996473353</v>
      </c>
      <c r="BQ716" s="34">
        <v>0.99589448106428102</v>
      </c>
      <c r="BR716" s="34">
        <v>0.99583240603326406</v>
      </c>
      <c r="BS716" s="34">
        <v>0.99577033487144184</v>
      </c>
      <c r="BT716" s="34">
        <v>0.99570826757857278</v>
      </c>
      <c r="BU716" s="34">
        <v>0.99564620415441618</v>
      </c>
      <c r="BV716" s="34">
        <v>0.99558414459873046</v>
      </c>
      <c r="BW716" s="34">
        <v>0.99552208891127458</v>
      </c>
      <c r="BX716" s="34">
        <v>0.99546003709180764</v>
      </c>
      <c r="BY716" s="34">
        <v>0.99539798914008859</v>
      </c>
      <c r="BZ716" s="34">
        <v>0.99533594505587586</v>
      </c>
      <c r="CA716" s="34">
        <v>0.99527390483892897</v>
      </c>
      <c r="CB716" s="34">
        <v>0.99521186848900656</v>
      </c>
      <c r="CC716" s="34">
        <v>0.99514983600586759</v>
      </c>
      <c r="CD716" s="34">
        <v>0.99508780738927105</v>
      </c>
      <c r="CE716" s="34">
        <v>0.99502578263897612</v>
      </c>
      <c r="CF716" s="34">
        <v>0.99496376175474166</v>
      </c>
      <c r="CG716" s="34">
        <v>0.99490174473632664</v>
      </c>
      <c r="CH716" s="34">
        <v>0.99483973158349004</v>
      </c>
      <c r="CI716" s="34">
        <v>0.99477772229599115</v>
      </c>
      <c r="CJ716" s="34">
        <v>0.99471571687358906</v>
      </c>
      <c r="CK716" s="34">
        <v>0.99465371531604274</v>
      </c>
      <c r="CL716" s="34">
        <v>0.99459171762311116</v>
      </c>
      <c r="CM716" s="34">
        <v>0.9945297237945534</v>
      </c>
      <c r="CN716" s="34">
        <v>0.99446773383012899</v>
      </c>
      <c r="CO716" s="34">
        <v>0.99440574772959678</v>
      </c>
      <c r="CP716" s="34">
        <v>0.99434376549271597</v>
      </c>
      <c r="CQ716" s="34">
        <v>0.99428178711924564</v>
      </c>
      <c r="CR716" s="34">
        <v>0.99418882289425126</v>
      </c>
      <c r="CS716" s="34">
        <v>0.99409586736130684</v>
      </c>
      <c r="CT716" s="34">
        <v>0.99400292051959993</v>
      </c>
      <c r="CU716" s="34">
        <v>0.99390998236831796</v>
      </c>
      <c r="CV716" s="34">
        <v>0.99381705290664812</v>
      </c>
      <c r="CW716" s="34">
        <v>0.99372413213377797</v>
      </c>
      <c r="CX716" s="34">
        <v>0.99363122004889526</v>
      </c>
      <c r="CY716" s="34">
        <v>0.99353831665118764</v>
      </c>
      <c r="CZ716" s="34">
        <v>0.99344542193984309</v>
      </c>
      <c r="DA716" s="34">
        <v>0.99335253591404893</v>
      </c>
      <c r="DB716" s="34">
        <v>0.99325965857299336</v>
      </c>
    </row>
    <row r="717" spans="1:106" x14ac:dyDescent="0.2">
      <c r="A717" s="13">
        <f t="shared" ca="1" si="11"/>
        <v>45273</v>
      </c>
      <c r="B717" s="34">
        <v>1.0000623348172251</v>
      </c>
      <c r="C717" s="34">
        <v>1</v>
      </c>
      <c r="D717" s="34">
        <v>0.99993766906816206</v>
      </c>
      <c r="E717" s="34">
        <v>0.99987534202146944</v>
      </c>
      <c r="F717" s="34">
        <v>0.99981301885967966</v>
      </c>
      <c r="G717" s="34">
        <v>0.99975069958255058</v>
      </c>
      <c r="H717" s="34">
        <v>0.99968838418983996</v>
      </c>
      <c r="I717" s="34">
        <v>0.9996260726813061</v>
      </c>
      <c r="J717" s="34">
        <v>0.99956376505670663</v>
      </c>
      <c r="K717" s="34">
        <v>0.99950146131579942</v>
      </c>
      <c r="L717" s="34">
        <v>0.99943916145834222</v>
      </c>
      <c r="M717" s="34">
        <v>0.99937686548409332</v>
      </c>
      <c r="N717" s="34">
        <v>0.99931457339281049</v>
      </c>
      <c r="O717" s="34">
        <v>0.9992522851842518</v>
      </c>
      <c r="P717" s="34">
        <v>0.99919000085817533</v>
      </c>
      <c r="Q717" s="34">
        <v>0.99912772041433895</v>
      </c>
      <c r="R717" s="34">
        <v>0.99906544385250051</v>
      </c>
      <c r="S717" s="34">
        <v>0.99900317117241821</v>
      </c>
      <c r="T717" s="34">
        <v>0.99894090237385014</v>
      </c>
      <c r="U717" s="34">
        <v>0.99887863745655447</v>
      </c>
      <c r="V717" s="34">
        <v>0.99881637642028875</v>
      </c>
      <c r="W717" s="34">
        <v>0.99875411926481172</v>
      </c>
      <c r="X717" s="34">
        <v>0.99869186598988102</v>
      </c>
      <c r="Y717" s="34">
        <v>0.99862961659525507</v>
      </c>
      <c r="Z717" s="34">
        <v>0.99856737108069182</v>
      </c>
      <c r="AA717" s="34">
        <v>0.99850512944594971</v>
      </c>
      <c r="AB717" s="34">
        <v>0.99844289169078648</v>
      </c>
      <c r="AC717" s="34">
        <v>0.99838065781496055</v>
      </c>
      <c r="AD717" s="34">
        <v>0.9983184278182301</v>
      </c>
      <c r="AE717" s="34">
        <v>0.99825620170035334</v>
      </c>
      <c r="AF717" s="34">
        <v>0.99819397946108868</v>
      </c>
      <c r="AG717" s="34">
        <v>0.99813176110019375</v>
      </c>
      <c r="AH717" s="34">
        <v>0.99806954661742753</v>
      </c>
      <c r="AI717" s="34">
        <v>0.99800733601254787</v>
      </c>
      <c r="AJ717" s="34">
        <v>0.99794512928531343</v>
      </c>
      <c r="AK717" s="34">
        <v>0.99788292643548193</v>
      </c>
      <c r="AL717" s="34">
        <v>0.99782072746281236</v>
      </c>
      <c r="AM717" s="34">
        <v>0.99775853236706247</v>
      </c>
      <c r="AN717" s="34">
        <v>0.99769634114799088</v>
      </c>
      <c r="AO717" s="34">
        <v>0.99763415380535614</v>
      </c>
      <c r="AP717" s="34">
        <v>0.99757197033891631</v>
      </c>
      <c r="AQ717" s="34">
        <v>0.99750979074842983</v>
      </c>
      <c r="AR717" s="34">
        <v>0.99744761503365498</v>
      </c>
      <c r="AS717" s="34">
        <v>0.99738544319435074</v>
      </c>
      <c r="AT717" s="34">
        <v>0.99732327523027486</v>
      </c>
      <c r="AU717" s="34">
        <v>0.99726111114118621</v>
      </c>
      <c r="AV717" s="34">
        <v>0.9971989509268433</v>
      </c>
      <c r="AW717" s="34">
        <v>0.99713679458700422</v>
      </c>
      <c r="AX717" s="34">
        <v>0.99707464212142793</v>
      </c>
      <c r="AY717" s="34">
        <v>0.99701249352987276</v>
      </c>
      <c r="AZ717" s="34">
        <v>0.99695034881209699</v>
      </c>
      <c r="BA717" s="34">
        <v>0.99688820796785971</v>
      </c>
      <c r="BB717" s="34">
        <v>0.99682607099691889</v>
      </c>
      <c r="BC717" s="34">
        <v>0.9967639378990335</v>
      </c>
      <c r="BD717" s="34">
        <v>0.99670180867396196</v>
      </c>
      <c r="BE717" s="34">
        <v>0.99663968332146291</v>
      </c>
      <c r="BF717" s="34">
        <v>0.99657756184129487</v>
      </c>
      <c r="BG717" s="34">
        <v>0.99651544423321681</v>
      </c>
      <c r="BH717" s="34">
        <v>0.99645333049698681</v>
      </c>
      <c r="BI717" s="34">
        <v>0.99639122063236407</v>
      </c>
      <c r="BJ717" s="34">
        <v>0.99632911463910701</v>
      </c>
      <c r="BK717" s="34">
        <v>0.99626701251697447</v>
      </c>
      <c r="BL717" s="34">
        <v>0.99620491426572511</v>
      </c>
      <c r="BM717" s="34">
        <v>0.99614281988511755</v>
      </c>
      <c r="BN717" s="34">
        <v>0.99608072937491055</v>
      </c>
      <c r="BO717" s="34">
        <v>0.99601864273486307</v>
      </c>
      <c r="BP717" s="34">
        <v>0.99595655996473353</v>
      </c>
      <c r="BQ717" s="34">
        <v>0.99589448106428102</v>
      </c>
      <c r="BR717" s="34">
        <v>0.99583240603326406</v>
      </c>
      <c r="BS717" s="34">
        <v>0.99577033487144184</v>
      </c>
      <c r="BT717" s="34">
        <v>0.99570826757857278</v>
      </c>
      <c r="BU717" s="34">
        <v>0.99564620415441618</v>
      </c>
      <c r="BV717" s="34">
        <v>0.99558414459873046</v>
      </c>
      <c r="BW717" s="34">
        <v>0.99552208891127458</v>
      </c>
      <c r="BX717" s="34">
        <v>0.99546003709180764</v>
      </c>
      <c r="BY717" s="34">
        <v>0.99539798914008859</v>
      </c>
      <c r="BZ717" s="34">
        <v>0.99533594505587586</v>
      </c>
      <c r="CA717" s="34">
        <v>0.99527390483892897</v>
      </c>
      <c r="CB717" s="34">
        <v>0.99521186848900656</v>
      </c>
      <c r="CC717" s="34">
        <v>0.99514983600586759</v>
      </c>
      <c r="CD717" s="34">
        <v>0.99508780738927105</v>
      </c>
      <c r="CE717" s="34">
        <v>0.99502578263897612</v>
      </c>
      <c r="CF717" s="34">
        <v>0.99496376175474166</v>
      </c>
      <c r="CG717" s="34">
        <v>0.99490174473632664</v>
      </c>
      <c r="CH717" s="34">
        <v>0.99483973158349004</v>
      </c>
      <c r="CI717" s="34">
        <v>0.99477772229599115</v>
      </c>
      <c r="CJ717" s="34">
        <v>0.99471571687358906</v>
      </c>
      <c r="CK717" s="34">
        <v>0.99465371531604274</v>
      </c>
      <c r="CL717" s="34">
        <v>0.99459171762311116</v>
      </c>
      <c r="CM717" s="34">
        <v>0.9945297237945534</v>
      </c>
      <c r="CN717" s="34">
        <v>0.99446773383012899</v>
      </c>
      <c r="CO717" s="34">
        <v>0.99440574772959678</v>
      </c>
      <c r="CP717" s="34">
        <v>0.99434376549271597</v>
      </c>
      <c r="CQ717" s="34">
        <v>0.99428178711924564</v>
      </c>
      <c r="CR717" s="34">
        <v>0.99418882289425126</v>
      </c>
      <c r="CS717" s="34">
        <v>0.99409586736130684</v>
      </c>
      <c r="CT717" s="34">
        <v>0.99400292051959993</v>
      </c>
      <c r="CU717" s="34">
        <v>0.99390998236831796</v>
      </c>
      <c r="CV717" s="34">
        <v>0.99381705290664812</v>
      </c>
      <c r="CW717" s="34">
        <v>0.99372413213377797</v>
      </c>
      <c r="CX717" s="34">
        <v>0.99363122004889526</v>
      </c>
      <c r="CY717" s="34">
        <v>0.99353831665118764</v>
      </c>
      <c r="CZ717" s="34">
        <v>0.99344542193984309</v>
      </c>
      <c r="DA717" s="34">
        <v>0.99335253591404893</v>
      </c>
      <c r="DB717" s="34">
        <v>0.99325965857299336</v>
      </c>
    </row>
    <row r="718" spans="1:106" x14ac:dyDescent="0.2">
      <c r="A718" s="13">
        <f t="shared" ca="1" si="11"/>
        <v>45274</v>
      </c>
      <c r="B718" s="34">
        <v>1.0000623348172251</v>
      </c>
      <c r="C718" s="34">
        <v>1</v>
      </c>
      <c r="D718" s="34">
        <v>0.99993766906816206</v>
      </c>
      <c r="E718" s="34">
        <v>0.99987534202146944</v>
      </c>
      <c r="F718" s="34">
        <v>0.99981301885967966</v>
      </c>
      <c r="G718" s="34">
        <v>0.99975069958255058</v>
      </c>
      <c r="H718" s="34">
        <v>0.99968838418983996</v>
      </c>
      <c r="I718" s="34">
        <v>0.9996260726813061</v>
      </c>
      <c r="J718" s="34">
        <v>0.99956376505670663</v>
      </c>
      <c r="K718" s="34">
        <v>0.99950146131579942</v>
      </c>
      <c r="L718" s="34">
        <v>0.99943916145834222</v>
      </c>
      <c r="M718" s="34">
        <v>0.99937686548409332</v>
      </c>
      <c r="N718" s="34">
        <v>0.99931457339281049</v>
      </c>
      <c r="O718" s="34">
        <v>0.9992522851842518</v>
      </c>
      <c r="P718" s="34">
        <v>0.99919000085817533</v>
      </c>
      <c r="Q718" s="34">
        <v>0.99912772041433895</v>
      </c>
      <c r="R718" s="34">
        <v>0.99906544385250051</v>
      </c>
      <c r="S718" s="34">
        <v>0.99900317117241821</v>
      </c>
      <c r="T718" s="34">
        <v>0.99894090237385014</v>
      </c>
      <c r="U718" s="34">
        <v>0.99887863745655447</v>
      </c>
      <c r="V718" s="34">
        <v>0.99881637642028875</v>
      </c>
      <c r="W718" s="34">
        <v>0.99875411926481172</v>
      </c>
      <c r="X718" s="34">
        <v>0.99869186598988102</v>
      </c>
      <c r="Y718" s="34">
        <v>0.99862961659525507</v>
      </c>
      <c r="Z718" s="34">
        <v>0.99856737108069182</v>
      </c>
      <c r="AA718" s="34">
        <v>0.99850512944594971</v>
      </c>
      <c r="AB718" s="34">
        <v>0.99844289169078648</v>
      </c>
      <c r="AC718" s="34">
        <v>0.99838065781496055</v>
      </c>
      <c r="AD718" s="34">
        <v>0.9983184278182301</v>
      </c>
      <c r="AE718" s="34">
        <v>0.99825620170035334</v>
      </c>
      <c r="AF718" s="34">
        <v>0.99819397946108868</v>
      </c>
      <c r="AG718" s="34">
        <v>0.99813176110019375</v>
      </c>
      <c r="AH718" s="34">
        <v>0.99806954661742753</v>
      </c>
      <c r="AI718" s="34">
        <v>0.99800733601254787</v>
      </c>
      <c r="AJ718" s="34">
        <v>0.99794512928531343</v>
      </c>
      <c r="AK718" s="34">
        <v>0.99788292643548193</v>
      </c>
      <c r="AL718" s="34">
        <v>0.99782072746281236</v>
      </c>
      <c r="AM718" s="34">
        <v>0.99775853236706247</v>
      </c>
      <c r="AN718" s="34">
        <v>0.99769634114799088</v>
      </c>
      <c r="AO718" s="34">
        <v>0.99763415380535614</v>
      </c>
      <c r="AP718" s="34">
        <v>0.99757197033891631</v>
      </c>
      <c r="AQ718" s="34">
        <v>0.99750979074842983</v>
      </c>
      <c r="AR718" s="34">
        <v>0.99744761503365498</v>
      </c>
      <c r="AS718" s="34">
        <v>0.99738544319435074</v>
      </c>
      <c r="AT718" s="34">
        <v>0.99732327523027486</v>
      </c>
      <c r="AU718" s="34">
        <v>0.99726111114118621</v>
      </c>
      <c r="AV718" s="34">
        <v>0.9971989509268433</v>
      </c>
      <c r="AW718" s="34">
        <v>0.99713679458700422</v>
      </c>
      <c r="AX718" s="34">
        <v>0.99707464212142793</v>
      </c>
      <c r="AY718" s="34">
        <v>0.99701249352987276</v>
      </c>
      <c r="AZ718" s="34">
        <v>0.99695034881209699</v>
      </c>
      <c r="BA718" s="34">
        <v>0.99688820796785971</v>
      </c>
      <c r="BB718" s="34">
        <v>0.99682607099691889</v>
      </c>
      <c r="BC718" s="34">
        <v>0.9967639378990335</v>
      </c>
      <c r="BD718" s="34">
        <v>0.99670180867396196</v>
      </c>
      <c r="BE718" s="34">
        <v>0.99663968332146291</v>
      </c>
      <c r="BF718" s="34">
        <v>0.99657756184129487</v>
      </c>
      <c r="BG718" s="34">
        <v>0.99651544423321681</v>
      </c>
      <c r="BH718" s="34">
        <v>0.99645333049698681</v>
      </c>
      <c r="BI718" s="34">
        <v>0.99639122063236407</v>
      </c>
      <c r="BJ718" s="34">
        <v>0.99632911463910701</v>
      </c>
      <c r="BK718" s="34">
        <v>0.99626701251697447</v>
      </c>
      <c r="BL718" s="34">
        <v>0.99620491426572511</v>
      </c>
      <c r="BM718" s="34">
        <v>0.99614281988511755</v>
      </c>
      <c r="BN718" s="34">
        <v>0.99608072937491055</v>
      </c>
      <c r="BO718" s="34">
        <v>0.99601864273486307</v>
      </c>
      <c r="BP718" s="34">
        <v>0.99595655996473353</v>
      </c>
      <c r="BQ718" s="34">
        <v>0.99589448106428102</v>
      </c>
      <c r="BR718" s="34">
        <v>0.99583240603326406</v>
      </c>
      <c r="BS718" s="34">
        <v>0.99577033487144184</v>
      </c>
      <c r="BT718" s="34">
        <v>0.99570826757857278</v>
      </c>
      <c r="BU718" s="34">
        <v>0.99564620415441618</v>
      </c>
      <c r="BV718" s="34">
        <v>0.99558414459873046</v>
      </c>
      <c r="BW718" s="34">
        <v>0.99552208891127458</v>
      </c>
      <c r="BX718" s="34">
        <v>0.99546003709180764</v>
      </c>
      <c r="BY718" s="34">
        <v>0.99539798914008859</v>
      </c>
      <c r="BZ718" s="34">
        <v>0.99533594505587586</v>
      </c>
      <c r="CA718" s="34">
        <v>0.99527390483892897</v>
      </c>
      <c r="CB718" s="34">
        <v>0.99521186848900656</v>
      </c>
      <c r="CC718" s="34">
        <v>0.99514983600586759</v>
      </c>
      <c r="CD718" s="34">
        <v>0.99508780738927105</v>
      </c>
      <c r="CE718" s="34">
        <v>0.99502578263897612</v>
      </c>
      <c r="CF718" s="34">
        <v>0.99496376175474166</v>
      </c>
      <c r="CG718" s="34">
        <v>0.99490174473632664</v>
      </c>
      <c r="CH718" s="34">
        <v>0.99483973158349004</v>
      </c>
      <c r="CI718" s="34">
        <v>0.99477772229599115</v>
      </c>
      <c r="CJ718" s="34">
        <v>0.99471571687358906</v>
      </c>
      <c r="CK718" s="34">
        <v>0.99465371531604274</v>
      </c>
      <c r="CL718" s="34">
        <v>0.99459171762311116</v>
      </c>
      <c r="CM718" s="34">
        <v>0.9945297237945534</v>
      </c>
      <c r="CN718" s="34">
        <v>0.99446773383012899</v>
      </c>
      <c r="CO718" s="34">
        <v>0.99440574772959678</v>
      </c>
      <c r="CP718" s="34">
        <v>0.99434376549271597</v>
      </c>
      <c r="CQ718" s="34">
        <v>0.99428178711924564</v>
      </c>
      <c r="CR718" s="34">
        <v>0.99418882289425126</v>
      </c>
      <c r="CS718" s="34">
        <v>0.99409586736130684</v>
      </c>
      <c r="CT718" s="34">
        <v>0.99400292051959993</v>
      </c>
      <c r="CU718" s="34">
        <v>0.99390998236831796</v>
      </c>
      <c r="CV718" s="34">
        <v>0.99381705290664812</v>
      </c>
      <c r="CW718" s="34">
        <v>0.99372413213377797</v>
      </c>
      <c r="CX718" s="34">
        <v>0.99363122004889526</v>
      </c>
      <c r="CY718" s="34">
        <v>0.99353831665118764</v>
      </c>
      <c r="CZ718" s="34">
        <v>0.99344542193984309</v>
      </c>
      <c r="DA718" s="34">
        <v>0.99335253591404893</v>
      </c>
      <c r="DB718" s="34">
        <v>0.99325965857299336</v>
      </c>
    </row>
    <row r="719" spans="1:106" x14ac:dyDescent="0.2">
      <c r="A719" s="13">
        <f t="shared" ca="1" si="11"/>
        <v>45275</v>
      </c>
      <c r="B719" s="34">
        <v>1.0000623348172251</v>
      </c>
      <c r="C719" s="34">
        <v>1</v>
      </c>
      <c r="D719" s="34">
        <v>0.99993766906816206</v>
      </c>
      <c r="E719" s="34">
        <v>0.99987534202146944</v>
      </c>
      <c r="F719" s="34">
        <v>0.99981301885967966</v>
      </c>
      <c r="G719" s="34">
        <v>0.99975069958255058</v>
      </c>
      <c r="H719" s="34">
        <v>0.99968838418983996</v>
      </c>
      <c r="I719" s="34">
        <v>0.9996260726813061</v>
      </c>
      <c r="J719" s="34">
        <v>0.99956376505670663</v>
      </c>
      <c r="K719" s="34">
        <v>0.99950146131579942</v>
      </c>
      <c r="L719" s="34">
        <v>0.99943916145834222</v>
      </c>
      <c r="M719" s="34">
        <v>0.99937686548409332</v>
      </c>
      <c r="N719" s="34">
        <v>0.99931457339281049</v>
      </c>
      <c r="O719" s="34">
        <v>0.9992522851842518</v>
      </c>
      <c r="P719" s="34">
        <v>0.99919000085817533</v>
      </c>
      <c r="Q719" s="34">
        <v>0.99912772041433895</v>
      </c>
      <c r="R719" s="34">
        <v>0.99906544385250051</v>
      </c>
      <c r="S719" s="34">
        <v>0.99900317117241821</v>
      </c>
      <c r="T719" s="34">
        <v>0.99894090237385014</v>
      </c>
      <c r="U719" s="34">
        <v>0.99887863745655447</v>
      </c>
      <c r="V719" s="34">
        <v>0.99881637642028875</v>
      </c>
      <c r="W719" s="34">
        <v>0.99875411926481172</v>
      </c>
      <c r="X719" s="34">
        <v>0.99869186598988102</v>
      </c>
      <c r="Y719" s="34">
        <v>0.99862961659525507</v>
      </c>
      <c r="Z719" s="34">
        <v>0.99856737108069182</v>
      </c>
      <c r="AA719" s="34">
        <v>0.99850512944594971</v>
      </c>
      <c r="AB719" s="34">
        <v>0.99844289169078648</v>
      </c>
      <c r="AC719" s="34">
        <v>0.99838065781496055</v>
      </c>
      <c r="AD719" s="34">
        <v>0.9983184278182301</v>
      </c>
      <c r="AE719" s="34">
        <v>0.99825620170035334</v>
      </c>
      <c r="AF719" s="34">
        <v>0.99819397946108868</v>
      </c>
      <c r="AG719" s="34">
        <v>0.99813176110019375</v>
      </c>
      <c r="AH719" s="34">
        <v>0.99806954661742753</v>
      </c>
      <c r="AI719" s="34">
        <v>0.99800733601254787</v>
      </c>
      <c r="AJ719" s="34">
        <v>0.99794512928531343</v>
      </c>
      <c r="AK719" s="34">
        <v>0.99788292643548193</v>
      </c>
      <c r="AL719" s="34">
        <v>0.99782072746281236</v>
      </c>
      <c r="AM719" s="34">
        <v>0.99775853236706247</v>
      </c>
      <c r="AN719" s="34">
        <v>0.99769634114799088</v>
      </c>
      <c r="AO719" s="34">
        <v>0.99763415380535614</v>
      </c>
      <c r="AP719" s="34">
        <v>0.99757197033891631</v>
      </c>
      <c r="AQ719" s="34">
        <v>0.99750979074842983</v>
      </c>
      <c r="AR719" s="34">
        <v>0.99744761503365498</v>
      </c>
      <c r="AS719" s="34">
        <v>0.99738544319435074</v>
      </c>
      <c r="AT719" s="34">
        <v>0.99732327523027486</v>
      </c>
      <c r="AU719" s="34">
        <v>0.99726111114118621</v>
      </c>
      <c r="AV719" s="34">
        <v>0.9971989509268433</v>
      </c>
      <c r="AW719" s="34">
        <v>0.99713679458700422</v>
      </c>
      <c r="AX719" s="34">
        <v>0.99707464212142793</v>
      </c>
      <c r="AY719" s="34">
        <v>0.99701249352987276</v>
      </c>
      <c r="AZ719" s="34">
        <v>0.99695034881209699</v>
      </c>
      <c r="BA719" s="34">
        <v>0.99688820796785971</v>
      </c>
      <c r="BB719" s="34">
        <v>0.99682607099691889</v>
      </c>
      <c r="BC719" s="34">
        <v>0.9967639378990335</v>
      </c>
      <c r="BD719" s="34">
        <v>0.99670180867396196</v>
      </c>
      <c r="BE719" s="34">
        <v>0.99663968332146291</v>
      </c>
      <c r="BF719" s="34">
        <v>0.99657756184129487</v>
      </c>
      <c r="BG719" s="34">
        <v>0.99651544423321681</v>
      </c>
      <c r="BH719" s="34">
        <v>0.99645333049698681</v>
      </c>
      <c r="BI719" s="34">
        <v>0.99639122063236407</v>
      </c>
      <c r="BJ719" s="34">
        <v>0.99632911463910701</v>
      </c>
      <c r="BK719" s="34">
        <v>0.99626701251697447</v>
      </c>
      <c r="BL719" s="34">
        <v>0.99620491426572511</v>
      </c>
      <c r="BM719" s="34">
        <v>0.99614281988511755</v>
      </c>
      <c r="BN719" s="34">
        <v>0.99608072937491055</v>
      </c>
      <c r="BO719" s="34">
        <v>0.99601864273486307</v>
      </c>
      <c r="BP719" s="34">
        <v>0.99595655996473353</v>
      </c>
      <c r="BQ719" s="34">
        <v>0.99589448106428102</v>
      </c>
      <c r="BR719" s="34">
        <v>0.99583240603326406</v>
      </c>
      <c r="BS719" s="34">
        <v>0.99577033487144184</v>
      </c>
      <c r="BT719" s="34">
        <v>0.99570826757857278</v>
      </c>
      <c r="BU719" s="34">
        <v>0.99564620415441618</v>
      </c>
      <c r="BV719" s="34">
        <v>0.99558414459873046</v>
      </c>
      <c r="BW719" s="34">
        <v>0.99552208891127458</v>
      </c>
      <c r="BX719" s="34">
        <v>0.99546003709180764</v>
      </c>
      <c r="BY719" s="34">
        <v>0.99539798914008859</v>
      </c>
      <c r="BZ719" s="34">
        <v>0.99533594505587586</v>
      </c>
      <c r="CA719" s="34">
        <v>0.99527390483892897</v>
      </c>
      <c r="CB719" s="34">
        <v>0.99521186848900656</v>
      </c>
      <c r="CC719" s="34">
        <v>0.99514983600586759</v>
      </c>
      <c r="CD719" s="34">
        <v>0.99508780738927105</v>
      </c>
      <c r="CE719" s="34">
        <v>0.99502578263897612</v>
      </c>
      <c r="CF719" s="34">
        <v>0.99496376175474166</v>
      </c>
      <c r="CG719" s="34">
        <v>0.99490174473632664</v>
      </c>
      <c r="CH719" s="34">
        <v>0.99483973158349004</v>
      </c>
      <c r="CI719" s="34">
        <v>0.99477772229599115</v>
      </c>
      <c r="CJ719" s="34">
        <v>0.99471571687358906</v>
      </c>
      <c r="CK719" s="34">
        <v>0.99465371531604274</v>
      </c>
      <c r="CL719" s="34">
        <v>0.99459171762311116</v>
      </c>
      <c r="CM719" s="34">
        <v>0.9945297237945534</v>
      </c>
      <c r="CN719" s="34">
        <v>0.99446773383012899</v>
      </c>
      <c r="CO719" s="34">
        <v>0.99440574772959678</v>
      </c>
      <c r="CP719" s="34">
        <v>0.99434376549271597</v>
      </c>
      <c r="CQ719" s="34">
        <v>0.99428178711924564</v>
      </c>
      <c r="CR719" s="34">
        <v>0.99418882289425126</v>
      </c>
      <c r="CS719" s="34">
        <v>0.99409586736130684</v>
      </c>
      <c r="CT719" s="34">
        <v>0.99400292051959993</v>
      </c>
      <c r="CU719" s="34">
        <v>0.99390998236831796</v>
      </c>
      <c r="CV719" s="34">
        <v>0.99381705290664812</v>
      </c>
      <c r="CW719" s="34">
        <v>0.99372413213377797</v>
      </c>
      <c r="CX719" s="34">
        <v>0.99363122004889526</v>
      </c>
      <c r="CY719" s="34">
        <v>0.99353831665118764</v>
      </c>
      <c r="CZ719" s="34">
        <v>0.99344542193984309</v>
      </c>
      <c r="DA719" s="34">
        <v>0.99335253591404893</v>
      </c>
      <c r="DB719" s="34">
        <v>0.99325965857299336</v>
      </c>
    </row>
    <row r="720" spans="1:106" x14ac:dyDescent="0.2">
      <c r="A720" s="13">
        <f t="shared" ca="1" si="11"/>
        <v>45278</v>
      </c>
      <c r="B720" s="34">
        <v>1.0000623348172251</v>
      </c>
      <c r="C720" s="34">
        <v>1</v>
      </c>
      <c r="D720" s="34">
        <v>0.99993766906816206</v>
      </c>
      <c r="E720" s="34">
        <v>0.99987534202146944</v>
      </c>
      <c r="F720" s="34">
        <v>0.99981301885967966</v>
      </c>
      <c r="G720" s="34">
        <v>0.99975069958255058</v>
      </c>
      <c r="H720" s="34">
        <v>0.99968838418983996</v>
      </c>
      <c r="I720" s="34">
        <v>0.9996260726813061</v>
      </c>
      <c r="J720" s="34">
        <v>0.99956376505670663</v>
      </c>
      <c r="K720" s="34">
        <v>0.99950146131579942</v>
      </c>
      <c r="L720" s="34">
        <v>0.99943916145834222</v>
      </c>
      <c r="M720" s="34">
        <v>0.99937686548409332</v>
      </c>
      <c r="N720" s="34">
        <v>0.99931457339281049</v>
      </c>
      <c r="O720" s="34">
        <v>0.9992522851842518</v>
      </c>
      <c r="P720" s="34">
        <v>0.99919000085817533</v>
      </c>
      <c r="Q720" s="34">
        <v>0.99912772041433895</v>
      </c>
      <c r="R720" s="34">
        <v>0.99906544385250051</v>
      </c>
      <c r="S720" s="34">
        <v>0.99900317117241821</v>
      </c>
      <c r="T720" s="34">
        <v>0.99894090237385014</v>
      </c>
      <c r="U720" s="34">
        <v>0.99887863745655447</v>
      </c>
      <c r="V720" s="34">
        <v>0.99881637642028875</v>
      </c>
      <c r="W720" s="34">
        <v>0.99875411926481172</v>
      </c>
      <c r="X720" s="34">
        <v>0.99869186598988102</v>
      </c>
      <c r="Y720" s="34">
        <v>0.99862961659525507</v>
      </c>
      <c r="Z720" s="34">
        <v>0.99856737108069182</v>
      </c>
      <c r="AA720" s="34">
        <v>0.99850512944594971</v>
      </c>
      <c r="AB720" s="34">
        <v>0.99844289169078648</v>
      </c>
      <c r="AC720" s="34">
        <v>0.99838065781496055</v>
      </c>
      <c r="AD720" s="34">
        <v>0.9983184278182301</v>
      </c>
      <c r="AE720" s="34">
        <v>0.99825620170035334</v>
      </c>
      <c r="AF720" s="34">
        <v>0.99819397946108868</v>
      </c>
      <c r="AG720" s="34">
        <v>0.99813176110019375</v>
      </c>
      <c r="AH720" s="34">
        <v>0.99806954661742753</v>
      </c>
      <c r="AI720" s="34">
        <v>0.99800733601254787</v>
      </c>
      <c r="AJ720" s="34">
        <v>0.99794512928531343</v>
      </c>
      <c r="AK720" s="34">
        <v>0.99788292643548193</v>
      </c>
      <c r="AL720" s="34">
        <v>0.99782072746281236</v>
      </c>
      <c r="AM720" s="34">
        <v>0.99775853236706247</v>
      </c>
      <c r="AN720" s="34">
        <v>0.99769634114799088</v>
      </c>
      <c r="AO720" s="34">
        <v>0.99763415380535614</v>
      </c>
      <c r="AP720" s="34">
        <v>0.99757197033891631</v>
      </c>
      <c r="AQ720" s="34">
        <v>0.99750979074842983</v>
      </c>
      <c r="AR720" s="34">
        <v>0.99744761503365498</v>
      </c>
      <c r="AS720" s="34">
        <v>0.99738544319435074</v>
      </c>
      <c r="AT720" s="34">
        <v>0.99732327523027486</v>
      </c>
      <c r="AU720" s="34">
        <v>0.99726111114118621</v>
      </c>
      <c r="AV720" s="34">
        <v>0.9971989509268433</v>
      </c>
      <c r="AW720" s="34">
        <v>0.99713679458700422</v>
      </c>
      <c r="AX720" s="34">
        <v>0.99707464212142793</v>
      </c>
      <c r="AY720" s="34">
        <v>0.99701249352987276</v>
      </c>
      <c r="AZ720" s="34">
        <v>0.99695034881209699</v>
      </c>
      <c r="BA720" s="34">
        <v>0.99688820796785971</v>
      </c>
      <c r="BB720" s="34">
        <v>0.99682607099691889</v>
      </c>
      <c r="BC720" s="34">
        <v>0.9967639378990335</v>
      </c>
      <c r="BD720" s="34">
        <v>0.99670180867396196</v>
      </c>
      <c r="BE720" s="34">
        <v>0.99663968332146291</v>
      </c>
      <c r="BF720" s="34">
        <v>0.99657756184129487</v>
      </c>
      <c r="BG720" s="34">
        <v>0.99651544423321681</v>
      </c>
      <c r="BH720" s="34">
        <v>0.99645333049698681</v>
      </c>
      <c r="BI720" s="34">
        <v>0.99639122063236407</v>
      </c>
      <c r="BJ720" s="34">
        <v>0.99632911463910701</v>
      </c>
      <c r="BK720" s="34">
        <v>0.99626701251697447</v>
      </c>
      <c r="BL720" s="34">
        <v>0.99620491426572511</v>
      </c>
      <c r="BM720" s="34">
        <v>0.99614281988511755</v>
      </c>
      <c r="BN720" s="34">
        <v>0.99608072937491055</v>
      </c>
      <c r="BO720" s="34">
        <v>0.99601864273486307</v>
      </c>
      <c r="BP720" s="34">
        <v>0.99595655996473353</v>
      </c>
      <c r="BQ720" s="34">
        <v>0.99589448106428102</v>
      </c>
      <c r="BR720" s="34">
        <v>0.99583240603326406</v>
      </c>
      <c r="BS720" s="34">
        <v>0.99577033487144184</v>
      </c>
      <c r="BT720" s="34">
        <v>0.99570826757857278</v>
      </c>
      <c r="BU720" s="34">
        <v>0.99564620415441618</v>
      </c>
      <c r="BV720" s="34">
        <v>0.99558414459873046</v>
      </c>
      <c r="BW720" s="34">
        <v>0.99552208891127458</v>
      </c>
      <c r="BX720" s="34">
        <v>0.99546003709180764</v>
      </c>
      <c r="BY720" s="34">
        <v>0.99539798914008859</v>
      </c>
      <c r="BZ720" s="34">
        <v>0.99533594505587586</v>
      </c>
      <c r="CA720" s="34">
        <v>0.99527390483892897</v>
      </c>
      <c r="CB720" s="34">
        <v>0.99521186848900656</v>
      </c>
      <c r="CC720" s="34">
        <v>0.99514983600586759</v>
      </c>
      <c r="CD720" s="34">
        <v>0.99508780738927105</v>
      </c>
      <c r="CE720" s="34">
        <v>0.99502578263897612</v>
      </c>
      <c r="CF720" s="34">
        <v>0.99496376175474166</v>
      </c>
      <c r="CG720" s="34">
        <v>0.99490174473632664</v>
      </c>
      <c r="CH720" s="34">
        <v>0.99483973158349004</v>
      </c>
      <c r="CI720" s="34">
        <v>0.99477772229599115</v>
      </c>
      <c r="CJ720" s="34">
        <v>0.99471571687358906</v>
      </c>
      <c r="CK720" s="34">
        <v>0.99465371531604274</v>
      </c>
      <c r="CL720" s="34">
        <v>0.99459171762311116</v>
      </c>
      <c r="CM720" s="34">
        <v>0.9945297237945534</v>
      </c>
      <c r="CN720" s="34">
        <v>0.99446773383012899</v>
      </c>
      <c r="CO720" s="34">
        <v>0.99440574772959678</v>
      </c>
      <c r="CP720" s="34">
        <v>0.99434376549271597</v>
      </c>
      <c r="CQ720" s="34">
        <v>0.99428178711924564</v>
      </c>
      <c r="CR720" s="34">
        <v>0.99418882289425126</v>
      </c>
      <c r="CS720" s="34">
        <v>0.99409586736130684</v>
      </c>
      <c r="CT720" s="34">
        <v>0.99400292051959993</v>
      </c>
      <c r="CU720" s="34">
        <v>0.99390998236831796</v>
      </c>
      <c r="CV720" s="34">
        <v>0.99381705290664812</v>
      </c>
      <c r="CW720" s="34">
        <v>0.99372413213377797</v>
      </c>
      <c r="CX720" s="34">
        <v>0.99363122004889526</v>
      </c>
      <c r="CY720" s="34">
        <v>0.99353831665118764</v>
      </c>
      <c r="CZ720" s="34">
        <v>0.99344542193984309</v>
      </c>
      <c r="DA720" s="34">
        <v>0.99335253591404893</v>
      </c>
      <c r="DB720" s="34">
        <v>0.99325965857299336</v>
      </c>
    </row>
    <row r="721" spans="1:106" x14ac:dyDescent="0.2">
      <c r="A721" s="13">
        <f t="shared" ca="1" si="11"/>
        <v>45279</v>
      </c>
      <c r="B721" s="34">
        <v>1.0000623348172251</v>
      </c>
      <c r="C721" s="34">
        <v>1</v>
      </c>
      <c r="D721" s="34">
        <v>0.99993766906816206</v>
      </c>
      <c r="E721" s="34">
        <v>0.99987534202146944</v>
      </c>
      <c r="F721" s="34">
        <v>0.99981301885967966</v>
      </c>
      <c r="G721" s="34">
        <v>0.99975069958255058</v>
      </c>
      <c r="H721" s="34">
        <v>0.99968838418983996</v>
      </c>
      <c r="I721" s="34">
        <v>0.9996260726813061</v>
      </c>
      <c r="J721" s="34">
        <v>0.99956376505670663</v>
      </c>
      <c r="K721" s="34">
        <v>0.99950146131579942</v>
      </c>
      <c r="L721" s="34">
        <v>0.99943916145834222</v>
      </c>
      <c r="M721" s="34">
        <v>0.99937686548409332</v>
      </c>
      <c r="N721" s="34">
        <v>0.99931457339281049</v>
      </c>
      <c r="O721" s="34">
        <v>0.9992522851842518</v>
      </c>
      <c r="P721" s="34">
        <v>0.99919000085817533</v>
      </c>
      <c r="Q721" s="34">
        <v>0.99912772041433895</v>
      </c>
      <c r="R721" s="34">
        <v>0.99906544385250051</v>
      </c>
      <c r="S721" s="34">
        <v>0.99900317117241821</v>
      </c>
      <c r="T721" s="34">
        <v>0.99894090237385014</v>
      </c>
      <c r="U721" s="34">
        <v>0.99887863745655447</v>
      </c>
      <c r="V721" s="34">
        <v>0.99881637642028875</v>
      </c>
      <c r="W721" s="34">
        <v>0.99875411926481172</v>
      </c>
      <c r="X721" s="34">
        <v>0.99869186598988102</v>
      </c>
      <c r="Y721" s="34">
        <v>0.99862961659525507</v>
      </c>
      <c r="Z721" s="34">
        <v>0.99856737108069182</v>
      </c>
      <c r="AA721" s="34">
        <v>0.99850512944594971</v>
      </c>
      <c r="AB721" s="34">
        <v>0.99844289169078648</v>
      </c>
      <c r="AC721" s="34">
        <v>0.99838065781496055</v>
      </c>
      <c r="AD721" s="34">
        <v>0.9983184278182301</v>
      </c>
      <c r="AE721" s="34">
        <v>0.99825620170035334</v>
      </c>
      <c r="AF721" s="34">
        <v>0.99819397946108868</v>
      </c>
      <c r="AG721" s="34">
        <v>0.99813176110019375</v>
      </c>
      <c r="AH721" s="34">
        <v>0.99806954661742753</v>
      </c>
      <c r="AI721" s="34">
        <v>0.99800733601254787</v>
      </c>
      <c r="AJ721" s="34">
        <v>0.99794512928531343</v>
      </c>
      <c r="AK721" s="34">
        <v>0.99788292643548193</v>
      </c>
      <c r="AL721" s="34">
        <v>0.99782072746281236</v>
      </c>
      <c r="AM721" s="34">
        <v>0.99775853236706247</v>
      </c>
      <c r="AN721" s="34">
        <v>0.99769634114799088</v>
      </c>
      <c r="AO721" s="34">
        <v>0.99763415380535614</v>
      </c>
      <c r="AP721" s="34">
        <v>0.99757197033891631</v>
      </c>
      <c r="AQ721" s="34">
        <v>0.99750979074842983</v>
      </c>
      <c r="AR721" s="34">
        <v>0.99744761503365498</v>
      </c>
      <c r="AS721" s="34">
        <v>0.99738544319435074</v>
      </c>
      <c r="AT721" s="34">
        <v>0.99732327523027486</v>
      </c>
      <c r="AU721" s="34">
        <v>0.99726111114118621</v>
      </c>
      <c r="AV721" s="34">
        <v>0.9971989509268433</v>
      </c>
      <c r="AW721" s="34">
        <v>0.99713679458700422</v>
      </c>
      <c r="AX721" s="34">
        <v>0.99707464212142793</v>
      </c>
      <c r="AY721" s="34">
        <v>0.99701249352987276</v>
      </c>
      <c r="AZ721" s="34">
        <v>0.99695034881209699</v>
      </c>
      <c r="BA721" s="34">
        <v>0.99688820796785971</v>
      </c>
      <c r="BB721" s="34">
        <v>0.99682607099691889</v>
      </c>
      <c r="BC721" s="34">
        <v>0.9967639378990335</v>
      </c>
      <c r="BD721" s="34">
        <v>0.99670180867396196</v>
      </c>
      <c r="BE721" s="34">
        <v>0.99663968332146291</v>
      </c>
      <c r="BF721" s="34">
        <v>0.99657756184129487</v>
      </c>
      <c r="BG721" s="34">
        <v>0.99651544423321681</v>
      </c>
      <c r="BH721" s="34">
        <v>0.99645333049698681</v>
      </c>
      <c r="BI721" s="34">
        <v>0.99639122063236407</v>
      </c>
      <c r="BJ721" s="34">
        <v>0.99632911463910701</v>
      </c>
      <c r="BK721" s="34">
        <v>0.99626701251697447</v>
      </c>
      <c r="BL721" s="34">
        <v>0.99620491426572511</v>
      </c>
      <c r="BM721" s="34">
        <v>0.99614281988511755</v>
      </c>
      <c r="BN721" s="34">
        <v>0.99608072937491055</v>
      </c>
      <c r="BO721" s="34">
        <v>0.99601864273486307</v>
      </c>
      <c r="BP721" s="34">
        <v>0.99595655996473353</v>
      </c>
      <c r="BQ721" s="34">
        <v>0.99589448106428102</v>
      </c>
      <c r="BR721" s="34">
        <v>0.99583240603326406</v>
      </c>
      <c r="BS721" s="34">
        <v>0.99577033487144184</v>
      </c>
      <c r="BT721" s="34">
        <v>0.99570826757857278</v>
      </c>
      <c r="BU721" s="34">
        <v>0.99564620415441618</v>
      </c>
      <c r="BV721" s="34">
        <v>0.99558414459873046</v>
      </c>
      <c r="BW721" s="34">
        <v>0.99552208891127458</v>
      </c>
      <c r="BX721" s="34">
        <v>0.99546003709180764</v>
      </c>
      <c r="BY721" s="34">
        <v>0.99539798914008859</v>
      </c>
      <c r="BZ721" s="34">
        <v>0.99533594505587586</v>
      </c>
      <c r="CA721" s="34">
        <v>0.99527390483892897</v>
      </c>
      <c r="CB721" s="34">
        <v>0.99521186848900656</v>
      </c>
      <c r="CC721" s="34">
        <v>0.99514983600586759</v>
      </c>
      <c r="CD721" s="34">
        <v>0.99508780738927105</v>
      </c>
      <c r="CE721" s="34">
        <v>0.99502578263897612</v>
      </c>
      <c r="CF721" s="34">
        <v>0.99496376175474166</v>
      </c>
      <c r="CG721" s="34">
        <v>0.99490174473632664</v>
      </c>
      <c r="CH721" s="34">
        <v>0.99483973158349004</v>
      </c>
      <c r="CI721" s="34">
        <v>0.99477772229599115</v>
      </c>
      <c r="CJ721" s="34">
        <v>0.99471571687358906</v>
      </c>
      <c r="CK721" s="34">
        <v>0.99465371531604274</v>
      </c>
      <c r="CL721" s="34">
        <v>0.99459171762311116</v>
      </c>
      <c r="CM721" s="34">
        <v>0.9945297237945534</v>
      </c>
      <c r="CN721" s="34">
        <v>0.99446773383012899</v>
      </c>
      <c r="CO721" s="34">
        <v>0.99440574772959678</v>
      </c>
      <c r="CP721" s="34">
        <v>0.99434376549271597</v>
      </c>
      <c r="CQ721" s="34">
        <v>0.99428178711924564</v>
      </c>
      <c r="CR721" s="34">
        <v>0.99418882289425126</v>
      </c>
      <c r="CS721" s="34">
        <v>0.99409586736130684</v>
      </c>
      <c r="CT721" s="34">
        <v>0.99400292051959993</v>
      </c>
      <c r="CU721" s="34">
        <v>0.99390998236831796</v>
      </c>
      <c r="CV721" s="34">
        <v>0.99381705290664812</v>
      </c>
      <c r="CW721" s="34">
        <v>0.99372413213377797</v>
      </c>
      <c r="CX721" s="34">
        <v>0.99363122004889526</v>
      </c>
      <c r="CY721" s="34">
        <v>0.99353831665118764</v>
      </c>
      <c r="CZ721" s="34">
        <v>0.99344542193984309</v>
      </c>
      <c r="DA721" s="34">
        <v>0.99335253591404893</v>
      </c>
      <c r="DB721" s="34">
        <v>0.99325965857299336</v>
      </c>
    </row>
    <row r="722" spans="1:106" x14ac:dyDescent="0.2">
      <c r="A722" s="13">
        <f t="shared" ca="1" si="11"/>
        <v>45280</v>
      </c>
      <c r="B722" s="34">
        <v>1.0000623348172251</v>
      </c>
      <c r="C722" s="34">
        <v>1</v>
      </c>
      <c r="D722" s="34">
        <v>0.99993766906816206</v>
      </c>
      <c r="E722" s="34">
        <v>0.99987534202146944</v>
      </c>
      <c r="F722" s="34">
        <v>0.99981301885967966</v>
      </c>
      <c r="G722" s="34">
        <v>0.99975069958255058</v>
      </c>
      <c r="H722" s="34">
        <v>0.99968838418983996</v>
      </c>
      <c r="I722" s="34">
        <v>0.9996260726813061</v>
      </c>
      <c r="J722" s="34">
        <v>0.99956376505670663</v>
      </c>
      <c r="K722" s="34">
        <v>0.99950146131579942</v>
      </c>
      <c r="L722" s="34">
        <v>0.99943916145834222</v>
      </c>
      <c r="M722" s="34">
        <v>0.99937686548409332</v>
      </c>
      <c r="N722" s="34">
        <v>0.99931457339281049</v>
      </c>
      <c r="O722" s="34">
        <v>0.9992522851842518</v>
      </c>
      <c r="P722" s="34">
        <v>0.99919000085817533</v>
      </c>
      <c r="Q722" s="34">
        <v>0.99912772041433895</v>
      </c>
      <c r="R722" s="34">
        <v>0.99906544385250051</v>
      </c>
      <c r="S722" s="34">
        <v>0.99900317117241821</v>
      </c>
      <c r="T722" s="34">
        <v>0.99894090237385014</v>
      </c>
      <c r="U722" s="34">
        <v>0.99887863745655447</v>
      </c>
      <c r="V722" s="34">
        <v>0.99881637642028875</v>
      </c>
      <c r="W722" s="34">
        <v>0.99875411926481172</v>
      </c>
      <c r="X722" s="34">
        <v>0.99869186598988102</v>
      </c>
      <c r="Y722" s="34">
        <v>0.99862961659525507</v>
      </c>
      <c r="Z722" s="34">
        <v>0.99856737108069182</v>
      </c>
      <c r="AA722" s="34">
        <v>0.99850512944594971</v>
      </c>
      <c r="AB722" s="34">
        <v>0.99844289169078648</v>
      </c>
      <c r="AC722" s="34">
        <v>0.99838065781496055</v>
      </c>
      <c r="AD722" s="34">
        <v>0.9983184278182301</v>
      </c>
      <c r="AE722" s="34">
        <v>0.99825620170035334</v>
      </c>
      <c r="AF722" s="34">
        <v>0.99819397946108868</v>
      </c>
      <c r="AG722" s="34">
        <v>0.99813176110019375</v>
      </c>
      <c r="AH722" s="34">
        <v>0.99806954661742753</v>
      </c>
      <c r="AI722" s="34">
        <v>0.99800733601254787</v>
      </c>
      <c r="AJ722" s="34">
        <v>0.99794512928531343</v>
      </c>
      <c r="AK722" s="34">
        <v>0.99788292643548193</v>
      </c>
      <c r="AL722" s="34">
        <v>0.99782072746281236</v>
      </c>
      <c r="AM722" s="34">
        <v>0.99775853236706247</v>
      </c>
      <c r="AN722" s="34">
        <v>0.99769634114799088</v>
      </c>
      <c r="AO722" s="34">
        <v>0.99763415380535614</v>
      </c>
      <c r="AP722" s="34">
        <v>0.99757197033891631</v>
      </c>
      <c r="AQ722" s="34">
        <v>0.99750979074842983</v>
      </c>
      <c r="AR722" s="34">
        <v>0.99744761503365498</v>
      </c>
      <c r="AS722" s="34">
        <v>0.99738544319435074</v>
      </c>
      <c r="AT722" s="34">
        <v>0.99732327523027486</v>
      </c>
      <c r="AU722" s="34">
        <v>0.99726111114118621</v>
      </c>
      <c r="AV722" s="34">
        <v>0.9971989509268433</v>
      </c>
      <c r="AW722" s="34">
        <v>0.99713679458700422</v>
      </c>
      <c r="AX722" s="34">
        <v>0.99707464212142793</v>
      </c>
      <c r="AY722" s="34">
        <v>0.99701249352987276</v>
      </c>
      <c r="AZ722" s="34">
        <v>0.99695034881209699</v>
      </c>
      <c r="BA722" s="34">
        <v>0.99688820796785971</v>
      </c>
      <c r="BB722" s="34">
        <v>0.99682607099691889</v>
      </c>
      <c r="BC722" s="34">
        <v>0.9967639378990335</v>
      </c>
      <c r="BD722" s="34">
        <v>0.99670180867396196</v>
      </c>
      <c r="BE722" s="34">
        <v>0.99663968332146291</v>
      </c>
      <c r="BF722" s="34">
        <v>0.99657756184129487</v>
      </c>
      <c r="BG722" s="34">
        <v>0.99651544423321681</v>
      </c>
      <c r="BH722" s="34">
        <v>0.99645333049698681</v>
      </c>
      <c r="BI722" s="34">
        <v>0.99639122063236407</v>
      </c>
      <c r="BJ722" s="34">
        <v>0.99632911463910701</v>
      </c>
      <c r="BK722" s="34">
        <v>0.99626701251697447</v>
      </c>
      <c r="BL722" s="34">
        <v>0.99620491426572511</v>
      </c>
      <c r="BM722" s="34">
        <v>0.99614281988511755</v>
      </c>
      <c r="BN722" s="34">
        <v>0.99608072937491055</v>
      </c>
      <c r="BO722" s="34">
        <v>0.99601864273486307</v>
      </c>
      <c r="BP722" s="34">
        <v>0.99595655996473353</v>
      </c>
      <c r="BQ722" s="34">
        <v>0.99589448106428102</v>
      </c>
      <c r="BR722" s="34">
        <v>0.99583240603326406</v>
      </c>
      <c r="BS722" s="34">
        <v>0.99577033487144184</v>
      </c>
      <c r="BT722" s="34">
        <v>0.99570826757857278</v>
      </c>
      <c r="BU722" s="34">
        <v>0.99564620415441618</v>
      </c>
      <c r="BV722" s="34">
        <v>0.99558414459873046</v>
      </c>
      <c r="BW722" s="34">
        <v>0.99552208891127458</v>
      </c>
      <c r="BX722" s="34">
        <v>0.99546003709180764</v>
      </c>
      <c r="BY722" s="34">
        <v>0.99539798914008859</v>
      </c>
      <c r="BZ722" s="34">
        <v>0.99533594505587586</v>
      </c>
      <c r="CA722" s="34">
        <v>0.99527390483892897</v>
      </c>
      <c r="CB722" s="34">
        <v>0.99521186848900656</v>
      </c>
      <c r="CC722" s="34">
        <v>0.99514983600586759</v>
      </c>
      <c r="CD722" s="34">
        <v>0.99508780738927105</v>
      </c>
      <c r="CE722" s="34">
        <v>0.99502578263897612</v>
      </c>
      <c r="CF722" s="34">
        <v>0.99496376175474166</v>
      </c>
      <c r="CG722" s="34">
        <v>0.99490174473632664</v>
      </c>
      <c r="CH722" s="34">
        <v>0.99483973158349004</v>
      </c>
      <c r="CI722" s="34">
        <v>0.99477772229599115</v>
      </c>
      <c r="CJ722" s="34">
        <v>0.99471571687358906</v>
      </c>
      <c r="CK722" s="34">
        <v>0.99465371531604274</v>
      </c>
      <c r="CL722" s="34">
        <v>0.99459171762311116</v>
      </c>
      <c r="CM722" s="34">
        <v>0.9945297237945534</v>
      </c>
      <c r="CN722" s="34">
        <v>0.99446773383012899</v>
      </c>
      <c r="CO722" s="34">
        <v>0.99440574772959678</v>
      </c>
      <c r="CP722" s="34">
        <v>0.99434376549271597</v>
      </c>
      <c r="CQ722" s="34">
        <v>0.99428178711924564</v>
      </c>
      <c r="CR722" s="34">
        <v>0.99418882289425126</v>
      </c>
      <c r="CS722" s="34">
        <v>0.99409586736130684</v>
      </c>
      <c r="CT722" s="34">
        <v>0.99400292051959993</v>
      </c>
      <c r="CU722" s="34">
        <v>0.99390998236831796</v>
      </c>
      <c r="CV722" s="34">
        <v>0.99381705290664812</v>
      </c>
      <c r="CW722" s="34">
        <v>0.99372413213377797</v>
      </c>
      <c r="CX722" s="34">
        <v>0.99363122004889526</v>
      </c>
      <c r="CY722" s="34">
        <v>0.99353831665118764</v>
      </c>
      <c r="CZ722" s="34">
        <v>0.99344542193984309</v>
      </c>
      <c r="DA722" s="34">
        <v>0.99335253591404893</v>
      </c>
      <c r="DB722" s="34">
        <v>0.99325965857299336</v>
      </c>
    </row>
    <row r="723" spans="1:106" x14ac:dyDescent="0.2">
      <c r="A723" s="13">
        <f t="shared" ca="1" si="11"/>
        <v>45281</v>
      </c>
      <c r="B723" s="34">
        <v>1.0000623348172251</v>
      </c>
      <c r="C723" s="34">
        <v>1</v>
      </c>
      <c r="D723" s="34">
        <v>0.99993766906816206</v>
      </c>
      <c r="E723" s="34">
        <v>0.99987534202146944</v>
      </c>
      <c r="F723" s="34">
        <v>0.99981301885967966</v>
      </c>
      <c r="G723" s="34">
        <v>0.99975069958255058</v>
      </c>
      <c r="H723" s="34">
        <v>0.99968838418983996</v>
      </c>
      <c r="I723" s="34">
        <v>0.9996260726813061</v>
      </c>
      <c r="J723" s="34">
        <v>0.99956376505670663</v>
      </c>
      <c r="K723" s="34">
        <v>0.99950146131579942</v>
      </c>
      <c r="L723" s="34">
        <v>0.99943916145834222</v>
      </c>
      <c r="M723" s="34">
        <v>0.99937686548409332</v>
      </c>
      <c r="N723" s="34">
        <v>0.99931457339281049</v>
      </c>
      <c r="O723" s="34">
        <v>0.9992522851842518</v>
      </c>
      <c r="P723" s="34">
        <v>0.99919000085817533</v>
      </c>
      <c r="Q723" s="34">
        <v>0.99912772041433895</v>
      </c>
      <c r="R723" s="34">
        <v>0.99906544385250051</v>
      </c>
      <c r="S723" s="34">
        <v>0.99900317117241821</v>
      </c>
      <c r="T723" s="34">
        <v>0.99894090237385014</v>
      </c>
      <c r="U723" s="34">
        <v>0.99887863745655447</v>
      </c>
      <c r="V723" s="34">
        <v>0.99881637642028875</v>
      </c>
      <c r="W723" s="34">
        <v>0.99875411926481172</v>
      </c>
      <c r="X723" s="34">
        <v>0.99869186598988102</v>
      </c>
      <c r="Y723" s="34">
        <v>0.99862961659525507</v>
      </c>
      <c r="Z723" s="34">
        <v>0.99856737108069182</v>
      </c>
      <c r="AA723" s="34">
        <v>0.99850512944594971</v>
      </c>
      <c r="AB723" s="34">
        <v>0.99844289169078648</v>
      </c>
      <c r="AC723" s="34">
        <v>0.99838065781496055</v>
      </c>
      <c r="AD723" s="34">
        <v>0.9983184278182301</v>
      </c>
      <c r="AE723" s="34">
        <v>0.99825620170035334</v>
      </c>
      <c r="AF723" s="34">
        <v>0.99819397946108868</v>
      </c>
      <c r="AG723" s="34">
        <v>0.99813176110019375</v>
      </c>
      <c r="AH723" s="34">
        <v>0.99806954661742753</v>
      </c>
      <c r="AI723" s="34">
        <v>0.99800733601254787</v>
      </c>
      <c r="AJ723" s="34">
        <v>0.99794512928531343</v>
      </c>
      <c r="AK723" s="34">
        <v>0.99788292643548193</v>
      </c>
      <c r="AL723" s="34">
        <v>0.99782072746281236</v>
      </c>
      <c r="AM723" s="34">
        <v>0.99775853236706247</v>
      </c>
      <c r="AN723" s="34">
        <v>0.99769634114799088</v>
      </c>
      <c r="AO723" s="34">
        <v>0.99763415380535614</v>
      </c>
      <c r="AP723" s="34">
        <v>0.99757197033891631</v>
      </c>
      <c r="AQ723" s="34">
        <v>0.99750979074842983</v>
      </c>
      <c r="AR723" s="34">
        <v>0.99744761503365498</v>
      </c>
      <c r="AS723" s="34">
        <v>0.99738544319435074</v>
      </c>
      <c r="AT723" s="34">
        <v>0.99732327523027486</v>
      </c>
      <c r="AU723" s="34">
        <v>0.99726111114118621</v>
      </c>
      <c r="AV723" s="34">
        <v>0.9971989509268433</v>
      </c>
      <c r="AW723" s="34">
        <v>0.99713679458700422</v>
      </c>
      <c r="AX723" s="34">
        <v>0.99707464212142793</v>
      </c>
      <c r="AY723" s="34">
        <v>0.99701249352987276</v>
      </c>
      <c r="AZ723" s="34">
        <v>0.99695034881209699</v>
      </c>
      <c r="BA723" s="34">
        <v>0.99688820796785971</v>
      </c>
      <c r="BB723" s="34">
        <v>0.99682607099691889</v>
      </c>
      <c r="BC723" s="34">
        <v>0.9967639378990335</v>
      </c>
      <c r="BD723" s="34">
        <v>0.99670180867396196</v>
      </c>
      <c r="BE723" s="34">
        <v>0.99663968332146291</v>
      </c>
      <c r="BF723" s="34">
        <v>0.99657756184129487</v>
      </c>
      <c r="BG723" s="34">
        <v>0.99651544423321681</v>
      </c>
      <c r="BH723" s="34">
        <v>0.99645333049698681</v>
      </c>
      <c r="BI723" s="34">
        <v>0.99639122063236407</v>
      </c>
      <c r="BJ723" s="34">
        <v>0.99632911463910701</v>
      </c>
      <c r="BK723" s="34">
        <v>0.99626701251697447</v>
      </c>
      <c r="BL723" s="34">
        <v>0.99620491426572511</v>
      </c>
      <c r="BM723" s="34">
        <v>0.99614281988511755</v>
      </c>
      <c r="BN723" s="34">
        <v>0.99608072937491055</v>
      </c>
      <c r="BO723" s="34">
        <v>0.99601864273486307</v>
      </c>
      <c r="BP723" s="34">
        <v>0.99595655996473353</v>
      </c>
      <c r="BQ723" s="34">
        <v>0.99589448106428102</v>
      </c>
      <c r="BR723" s="34">
        <v>0.99583240603326406</v>
      </c>
      <c r="BS723" s="34">
        <v>0.99577033487144184</v>
      </c>
      <c r="BT723" s="34">
        <v>0.99570826757857278</v>
      </c>
      <c r="BU723" s="34">
        <v>0.99564620415441618</v>
      </c>
      <c r="BV723" s="34">
        <v>0.99558414459873046</v>
      </c>
      <c r="BW723" s="34">
        <v>0.99552208891127458</v>
      </c>
      <c r="BX723" s="34">
        <v>0.99546003709180764</v>
      </c>
      <c r="BY723" s="34">
        <v>0.99539798914008859</v>
      </c>
      <c r="BZ723" s="34">
        <v>0.99533594505587586</v>
      </c>
      <c r="CA723" s="34">
        <v>0.99527390483892897</v>
      </c>
      <c r="CB723" s="34">
        <v>0.99521186848900656</v>
      </c>
      <c r="CC723" s="34">
        <v>0.99514983600586759</v>
      </c>
      <c r="CD723" s="34">
        <v>0.99508780738927105</v>
      </c>
      <c r="CE723" s="34">
        <v>0.99502578263897612</v>
      </c>
      <c r="CF723" s="34">
        <v>0.99496376175474166</v>
      </c>
      <c r="CG723" s="34">
        <v>0.99490174473632664</v>
      </c>
      <c r="CH723" s="34">
        <v>0.99483973158349004</v>
      </c>
      <c r="CI723" s="34">
        <v>0.99477772229599115</v>
      </c>
      <c r="CJ723" s="34">
        <v>0.99471571687358906</v>
      </c>
      <c r="CK723" s="34">
        <v>0.99465371531604274</v>
      </c>
      <c r="CL723" s="34">
        <v>0.99459171762311116</v>
      </c>
      <c r="CM723" s="34">
        <v>0.9945297237945534</v>
      </c>
      <c r="CN723" s="34">
        <v>0.99446773383012899</v>
      </c>
      <c r="CO723" s="34">
        <v>0.99440574772959678</v>
      </c>
      <c r="CP723" s="34">
        <v>0.99434376549271597</v>
      </c>
      <c r="CQ723" s="34">
        <v>0.99428178711924564</v>
      </c>
      <c r="CR723" s="34">
        <v>0.99418882289425126</v>
      </c>
      <c r="CS723" s="34">
        <v>0.99409586736130684</v>
      </c>
      <c r="CT723" s="34">
        <v>0.99400292051959993</v>
      </c>
      <c r="CU723" s="34">
        <v>0.99390998236831796</v>
      </c>
      <c r="CV723" s="34">
        <v>0.99381705290664812</v>
      </c>
      <c r="CW723" s="34">
        <v>0.99372413213377797</v>
      </c>
      <c r="CX723" s="34">
        <v>0.99363122004889526</v>
      </c>
      <c r="CY723" s="34">
        <v>0.99353831665118764</v>
      </c>
      <c r="CZ723" s="34">
        <v>0.99344542193984309</v>
      </c>
      <c r="DA723" s="34">
        <v>0.99335253591404893</v>
      </c>
      <c r="DB723" s="34">
        <v>0.99325965857299336</v>
      </c>
    </row>
    <row r="724" spans="1:106" x14ac:dyDescent="0.2">
      <c r="A724" s="13">
        <f t="shared" ca="1" si="11"/>
        <v>45282</v>
      </c>
      <c r="B724" s="34">
        <v>1.0000623348172251</v>
      </c>
      <c r="C724" s="34">
        <v>1</v>
      </c>
      <c r="D724" s="34">
        <v>0.99993766906816206</v>
      </c>
      <c r="E724" s="34">
        <v>0.99987534202146944</v>
      </c>
      <c r="F724" s="34">
        <v>0.99981301885967966</v>
      </c>
      <c r="G724" s="34">
        <v>0.99975069958255058</v>
      </c>
      <c r="H724" s="34">
        <v>0.99968838418983996</v>
      </c>
      <c r="I724" s="34">
        <v>0.9996260726813061</v>
      </c>
      <c r="J724" s="34">
        <v>0.99956376505670663</v>
      </c>
      <c r="K724" s="34">
        <v>0.99950146131579942</v>
      </c>
      <c r="L724" s="34">
        <v>0.99943916145834222</v>
      </c>
      <c r="M724" s="34">
        <v>0.99937686548409332</v>
      </c>
      <c r="N724" s="34">
        <v>0.99931457339281049</v>
      </c>
      <c r="O724" s="34">
        <v>0.9992522851842518</v>
      </c>
      <c r="P724" s="34">
        <v>0.99919000085817533</v>
      </c>
      <c r="Q724" s="34">
        <v>0.99912772041433895</v>
      </c>
      <c r="R724" s="34">
        <v>0.99906544385250051</v>
      </c>
      <c r="S724" s="34">
        <v>0.99900317117241821</v>
      </c>
      <c r="T724" s="34">
        <v>0.99894090237385014</v>
      </c>
      <c r="U724" s="34">
        <v>0.99887863745655447</v>
      </c>
      <c r="V724" s="34">
        <v>0.99881637642028875</v>
      </c>
      <c r="W724" s="34">
        <v>0.99875411926481172</v>
      </c>
      <c r="X724" s="34">
        <v>0.99869186598988102</v>
      </c>
      <c r="Y724" s="34">
        <v>0.99862961659525507</v>
      </c>
      <c r="Z724" s="34">
        <v>0.99856737108069182</v>
      </c>
      <c r="AA724" s="34">
        <v>0.99850512944594971</v>
      </c>
      <c r="AB724" s="34">
        <v>0.99844289169078648</v>
      </c>
      <c r="AC724" s="34">
        <v>0.99838065781496055</v>
      </c>
      <c r="AD724" s="34">
        <v>0.9983184278182301</v>
      </c>
      <c r="AE724" s="34">
        <v>0.99825620170035334</v>
      </c>
      <c r="AF724" s="34">
        <v>0.99819397946108868</v>
      </c>
      <c r="AG724" s="34">
        <v>0.99813176110019375</v>
      </c>
      <c r="AH724" s="34">
        <v>0.99806954661742753</v>
      </c>
      <c r="AI724" s="34">
        <v>0.99800733601254787</v>
      </c>
      <c r="AJ724" s="34">
        <v>0.99794512928531343</v>
      </c>
      <c r="AK724" s="34">
        <v>0.99788292643548193</v>
      </c>
      <c r="AL724" s="34">
        <v>0.99782072746281236</v>
      </c>
      <c r="AM724" s="34">
        <v>0.99775853236706247</v>
      </c>
      <c r="AN724" s="34">
        <v>0.99769634114799088</v>
      </c>
      <c r="AO724" s="34">
        <v>0.99763415380535614</v>
      </c>
      <c r="AP724" s="34">
        <v>0.99757197033891631</v>
      </c>
      <c r="AQ724" s="34">
        <v>0.99750979074842983</v>
      </c>
      <c r="AR724" s="34">
        <v>0.99744761503365498</v>
      </c>
      <c r="AS724" s="34">
        <v>0.99738544319435074</v>
      </c>
      <c r="AT724" s="34">
        <v>0.99732327523027486</v>
      </c>
      <c r="AU724" s="34">
        <v>0.99726111114118621</v>
      </c>
      <c r="AV724" s="34">
        <v>0.9971989509268433</v>
      </c>
      <c r="AW724" s="34">
        <v>0.99713679458700422</v>
      </c>
      <c r="AX724" s="34">
        <v>0.99707464212142793</v>
      </c>
      <c r="AY724" s="34">
        <v>0.99701249352987276</v>
      </c>
      <c r="AZ724" s="34">
        <v>0.99695034881209699</v>
      </c>
      <c r="BA724" s="34">
        <v>0.99688820796785971</v>
      </c>
      <c r="BB724" s="34">
        <v>0.99682607099691889</v>
      </c>
      <c r="BC724" s="34">
        <v>0.9967639378990335</v>
      </c>
      <c r="BD724" s="34">
        <v>0.99670180867396196</v>
      </c>
      <c r="BE724" s="34">
        <v>0.99663968332146291</v>
      </c>
      <c r="BF724" s="34">
        <v>0.99657756184129487</v>
      </c>
      <c r="BG724" s="34">
        <v>0.99651544423321681</v>
      </c>
      <c r="BH724" s="34">
        <v>0.99645333049698681</v>
      </c>
      <c r="BI724" s="34">
        <v>0.99639122063236407</v>
      </c>
      <c r="BJ724" s="34">
        <v>0.99632911463910701</v>
      </c>
      <c r="BK724" s="34">
        <v>0.99626701251697447</v>
      </c>
      <c r="BL724" s="34">
        <v>0.99620491426572511</v>
      </c>
      <c r="BM724" s="34">
        <v>0.99614281988511755</v>
      </c>
      <c r="BN724" s="34">
        <v>0.99608072937491055</v>
      </c>
      <c r="BO724" s="34">
        <v>0.99601864273486307</v>
      </c>
      <c r="BP724" s="34">
        <v>0.99595655996473353</v>
      </c>
      <c r="BQ724" s="34">
        <v>0.99589448106428102</v>
      </c>
      <c r="BR724" s="34">
        <v>0.99583240603326406</v>
      </c>
      <c r="BS724" s="34">
        <v>0.99577033487144184</v>
      </c>
      <c r="BT724" s="34">
        <v>0.99570826757857278</v>
      </c>
      <c r="BU724" s="34">
        <v>0.99564620415441618</v>
      </c>
      <c r="BV724" s="34">
        <v>0.99558414459873046</v>
      </c>
      <c r="BW724" s="34">
        <v>0.99552208891127458</v>
      </c>
      <c r="BX724" s="34">
        <v>0.99546003709180764</v>
      </c>
      <c r="BY724" s="34">
        <v>0.99539798914008859</v>
      </c>
      <c r="BZ724" s="34">
        <v>0.99533594505587586</v>
      </c>
      <c r="CA724" s="34">
        <v>0.99527390483892897</v>
      </c>
      <c r="CB724" s="34">
        <v>0.99521186848900656</v>
      </c>
      <c r="CC724" s="34">
        <v>0.99514983600586759</v>
      </c>
      <c r="CD724" s="34">
        <v>0.99508780738927105</v>
      </c>
      <c r="CE724" s="34">
        <v>0.99502578263897612</v>
      </c>
      <c r="CF724" s="34">
        <v>0.99496376175474166</v>
      </c>
      <c r="CG724" s="34">
        <v>0.99490174473632664</v>
      </c>
      <c r="CH724" s="34">
        <v>0.99483973158349004</v>
      </c>
      <c r="CI724" s="34">
        <v>0.99477772229599115</v>
      </c>
      <c r="CJ724" s="34">
        <v>0.99471571687358906</v>
      </c>
      <c r="CK724" s="34">
        <v>0.99465371531604274</v>
      </c>
      <c r="CL724" s="34">
        <v>0.99459171762311116</v>
      </c>
      <c r="CM724" s="34">
        <v>0.9945297237945534</v>
      </c>
      <c r="CN724" s="34">
        <v>0.99446773383012899</v>
      </c>
      <c r="CO724" s="34">
        <v>0.99440574772959678</v>
      </c>
      <c r="CP724" s="34">
        <v>0.99434376549271597</v>
      </c>
      <c r="CQ724" s="34">
        <v>0.99428178711924564</v>
      </c>
      <c r="CR724" s="34">
        <v>0.99418882289425126</v>
      </c>
      <c r="CS724" s="34">
        <v>0.99409586736130684</v>
      </c>
      <c r="CT724" s="34">
        <v>0.99400292051959993</v>
      </c>
      <c r="CU724" s="34">
        <v>0.99390998236831796</v>
      </c>
      <c r="CV724" s="34">
        <v>0.99381705290664812</v>
      </c>
      <c r="CW724" s="34">
        <v>0.99372413213377797</v>
      </c>
      <c r="CX724" s="34">
        <v>0.99363122004889526</v>
      </c>
      <c r="CY724" s="34">
        <v>0.99353831665118764</v>
      </c>
      <c r="CZ724" s="34">
        <v>0.99344542193984309</v>
      </c>
      <c r="DA724" s="34">
        <v>0.99335253591404893</v>
      </c>
      <c r="DB724" s="34">
        <v>0.99325965857299336</v>
      </c>
    </row>
    <row r="725" spans="1:106" x14ac:dyDescent="0.2">
      <c r="A725" s="13">
        <f t="shared" ca="1" si="11"/>
        <v>45285</v>
      </c>
      <c r="B725" s="34">
        <v>1.0000623348172251</v>
      </c>
      <c r="C725" s="34">
        <v>1</v>
      </c>
      <c r="D725" s="34">
        <v>0.99993766906816206</v>
      </c>
      <c r="E725" s="34">
        <v>0.99987534202146944</v>
      </c>
      <c r="F725" s="34">
        <v>0.99981301885967966</v>
      </c>
      <c r="G725" s="34">
        <v>0.99975069958255058</v>
      </c>
      <c r="H725" s="34">
        <v>0.99968838418983996</v>
      </c>
      <c r="I725" s="34">
        <v>0.9996260726813061</v>
      </c>
      <c r="J725" s="34">
        <v>0.99956376505670663</v>
      </c>
      <c r="K725" s="34">
        <v>0.99950146131579942</v>
      </c>
      <c r="L725" s="34">
        <v>0.99943916145834222</v>
      </c>
      <c r="M725" s="34">
        <v>0.99937686548409332</v>
      </c>
      <c r="N725" s="34">
        <v>0.99931457339281049</v>
      </c>
      <c r="O725" s="34">
        <v>0.9992522851842518</v>
      </c>
      <c r="P725" s="34">
        <v>0.99919000085817533</v>
      </c>
      <c r="Q725" s="34">
        <v>0.99912772041433895</v>
      </c>
      <c r="R725" s="34">
        <v>0.99906544385250051</v>
      </c>
      <c r="S725" s="34">
        <v>0.99900317117241821</v>
      </c>
      <c r="T725" s="34">
        <v>0.99894090237385014</v>
      </c>
      <c r="U725" s="34">
        <v>0.99887863745655447</v>
      </c>
      <c r="V725" s="34">
        <v>0.99881637642028875</v>
      </c>
      <c r="W725" s="34">
        <v>0.99875411926481172</v>
      </c>
      <c r="X725" s="34">
        <v>0.99869186598988102</v>
      </c>
      <c r="Y725" s="34">
        <v>0.99862961659525507</v>
      </c>
      <c r="Z725" s="34">
        <v>0.99856737108069182</v>
      </c>
      <c r="AA725" s="34">
        <v>0.99850512944594971</v>
      </c>
      <c r="AB725" s="34">
        <v>0.99844289169078648</v>
      </c>
      <c r="AC725" s="34">
        <v>0.99838065781496055</v>
      </c>
      <c r="AD725" s="34">
        <v>0.9983184278182301</v>
      </c>
      <c r="AE725" s="34">
        <v>0.99825620170035334</v>
      </c>
      <c r="AF725" s="34">
        <v>0.99819397946108868</v>
      </c>
      <c r="AG725" s="34">
        <v>0.99813176110019375</v>
      </c>
      <c r="AH725" s="34">
        <v>0.99806954661742753</v>
      </c>
      <c r="AI725" s="34">
        <v>0.99800733601254787</v>
      </c>
      <c r="AJ725" s="34">
        <v>0.99794512928531343</v>
      </c>
      <c r="AK725" s="34">
        <v>0.99788292643548193</v>
      </c>
      <c r="AL725" s="34">
        <v>0.99782072746281236</v>
      </c>
      <c r="AM725" s="34">
        <v>0.99775853236706247</v>
      </c>
      <c r="AN725" s="34">
        <v>0.99769634114799088</v>
      </c>
      <c r="AO725" s="34">
        <v>0.99763415380535614</v>
      </c>
      <c r="AP725" s="34">
        <v>0.99757197033891631</v>
      </c>
      <c r="AQ725" s="34">
        <v>0.99750979074842983</v>
      </c>
      <c r="AR725" s="34">
        <v>0.99744761503365498</v>
      </c>
      <c r="AS725" s="34">
        <v>0.99738544319435074</v>
      </c>
      <c r="AT725" s="34">
        <v>0.99732327523027486</v>
      </c>
      <c r="AU725" s="34">
        <v>0.99726111114118621</v>
      </c>
      <c r="AV725" s="34">
        <v>0.9971989509268433</v>
      </c>
      <c r="AW725" s="34">
        <v>0.99713679458700422</v>
      </c>
      <c r="AX725" s="34">
        <v>0.99707464212142793</v>
      </c>
      <c r="AY725" s="34">
        <v>0.99701249352987276</v>
      </c>
      <c r="AZ725" s="34">
        <v>0.99695034881209699</v>
      </c>
      <c r="BA725" s="34">
        <v>0.99688820796785971</v>
      </c>
      <c r="BB725" s="34">
        <v>0.99682607099691889</v>
      </c>
      <c r="BC725" s="34">
        <v>0.9967639378990335</v>
      </c>
      <c r="BD725" s="34">
        <v>0.99670180867396196</v>
      </c>
      <c r="BE725" s="34">
        <v>0.99663968332146291</v>
      </c>
      <c r="BF725" s="34">
        <v>0.99657756184129487</v>
      </c>
      <c r="BG725" s="34">
        <v>0.99651544423321681</v>
      </c>
      <c r="BH725" s="34">
        <v>0.99645333049698681</v>
      </c>
      <c r="BI725" s="34">
        <v>0.99639122063236407</v>
      </c>
      <c r="BJ725" s="34">
        <v>0.99632911463910701</v>
      </c>
      <c r="BK725" s="34">
        <v>0.99626701251697447</v>
      </c>
      <c r="BL725" s="34">
        <v>0.99620491426572511</v>
      </c>
      <c r="BM725" s="34">
        <v>0.99614281988511755</v>
      </c>
      <c r="BN725" s="34">
        <v>0.99608072937491055</v>
      </c>
      <c r="BO725" s="34">
        <v>0.99601864273486307</v>
      </c>
      <c r="BP725" s="34">
        <v>0.99595655996473353</v>
      </c>
      <c r="BQ725" s="34">
        <v>0.99589448106428102</v>
      </c>
      <c r="BR725" s="34">
        <v>0.99583240603326406</v>
      </c>
      <c r="BS725" s="34">
        <v>0.99577033487144184</v>
      </c>
      <c r="BT725" s="34">
        <v>0.99570826757857278</v>
      </c>
      <c r="BU725" s="34">
        <v>0.99564620415441618</v>
      </c>
      <c r="BV725" s="34">
        <v>0.99558414459873046</v>
      </c>
      <c r="BW725" s="34">
        <v>0.99552208891127458</v>
      </c>
      <c r="BX725" s="34">
        <v>0.99546003709180764</v>
      </c>
      <c r="BY725" s="34">
        <v>0.99539798914008859</v>
      </c>
      <c r="BZ725" s="34">
        <v>0.99533594505587586</v>
      </c>
      <c r="CA725" s="34">
        <v>0.99527390483892897</v>
      </c>
      <c r="CB725" s="34">
        <v>0.99521186848900656</v>
      </c>
      <c r="CC725" s="34">
        <v>0.99514983600586759</v>
      </c>
      <c r="CD725" s="34">
        <v>0.99508780738927105</v>
      </c>
      <c r="CE725" s="34">
        <v>0.99502578263897612</v>
      </c>
      <c r="CF725" s="34">
        <v>0.99496376175474166</v>
      </c>
      <c r="CG725" s="34">
        <v>0.99490174473632664</v>
      </c>
      <c r="CH725" s="34">
        <v>0.99483973158349004</v>
      </c>
      <c r="CI725" s="34">
        <v>0.99477772229599115</v>
      </c>
      <c r="CJ725" s="34">
        <v>0.99471571687358906</v>
      </c>
      <c r="CK725" s="34">
        <v>0.99465371531604274</v>
      </c>
      <c r="CL725" s="34">
        <v>0.99459171762311116</v>
      </c>
      <c r="CM725" s="34">
        <v>0.9945297237945534</v>
      </c>
      <c r="CN725" s="34">
        <v>0.99446773383012899</v>
      </c>
      <c r="CO725" s="34">
        <v>0.99440574772959678</v>
      </c>
      <c r="CP725" s="34">
        <v>0.99434376549271597</v>
      </c>
      <c r="CQ725" s="34">
        <v>0.99428178711924564</v>
      </c>
      <c r="CR725" s="34">
        <v>0.99418882289425126</v>
      </c>
      <c r="CS725" s="34">
        <v>0.99409586736130684</v>
      </c>
      <c r="CT725" s="34">
        <v>0.99400292051959993</v>
      </c>
      <c r="CU725" s="34">
        <v>0.99390998236831796</v>
      </c>
      <c r="CV725" s="34">
        <v>0.99381705290664812</v>
      </c>
      <c r="CW725" s="34">
        <v>0.99372413213377797</v>
      </c>
      <c r="CX725" s="34">
        <v>0.99363122004889526</v>
      </c>
      <c r="CY725" s="34">
        <v>0.99353831665118764</v>
      </c>
      <c r="CZ725" s="34">
        <v>0.99344542193984309</v>
      </c>
      <c r="DA725" s="34">
        <v>0.99335253591404893</v>
      </c>
      <c r="DB725" s="34">
        <v>0.99325965857299336</v>
      </c>
    </row>
    <row r="726" spans="1:106" x14ac:dyDescent="0.2">
      <c r="A726" s="13">
        <f t="shared" ca="1" si="11"/>
        <v>45286</v>
      </c>
      <c r="B726" s="34">
        <v>1.0000623348172251</v>
      </c>
      <c r="C726" s="34">
        <v>1</v>
      </c>
      <c r="D726" s="34">
        <v>0.99993766906816206</v>
      </c>
      <c r="E726" s="34">
        <v>0.99987534202146944</v>
      </c>
      <c r="F726" s="34">
        <v>0.99981301885967966</v>
      </c>
      <c r="G726" s="34">
        <v>0.99975069958255058</v>
      </c>
      <c r="H726" s="34">
        <v>0.99968838418983996</v>
      </c>
      <c r="I726" s="34">
        <v>0.9996260726813061</v>
      </c>
      <c r="J726" s="34">
        <v>0.99956376505670663</v>
      </c>
      <c r="K726" s="34">
        <v>0.99950146131579942</v>
      </c>
      <c r="L726" s="34">
        <v>0.99943916145834222</v>
      </c>
      <c r="M726" s="34">
        <v>0.99937686548409332</v>
      </c>
      <c r="N726" s="34">
        <v>0.99931457339281049</v>
      </c>
      <c r="O726" s="34">
        <v>0.9992522851842518</v>
      </c>
      <c r="P726" s="34">
        <v>0.99919000085817533</v>
      </c>
      <c r="Q726" s="34">
        <v>0.99912772041433895</v>
      </c>
      <c r="R726" s="34">
        <v>0.99906544385250051</v>
      </c>
      <c r="S726" s="34">
        <v>0.99900317117241821</v>
      </c>
      <c r="T726" s="34">
        <v>0.99894090237385014</v>
      </c>
      <c r="U726" s="34">
        <v>0.99887863745655447</v>
      </c>
      <c r="V726" s="34">
        <v>0.99881637642028875</v>
      </c>
      <c r="W726" s="34">
        <v>0.99875411926481172</v>
      </c>
      <c r="X726" s="34">
        <v>0.99869186598988102</v>
      </c>
      <c r="Y726" s="34">
        <v>0.99862961659525507</v>
      </c>
      <c r="Z726" s="34">
        <v>0.99856737108069182</v>
      </c>
      <c r="AA726" s="34">
        <v>0.99850512944594971</v>
      </c>
      <c r="AB726" s="34">
        <v>0.99844289169078648</v>
      </c>
      <c r="AC726" s="34">
        <v>0.99838065781496055</v>
      </c>
      <c r="AD726" s="34">
        <v>0.9983184278182301</v>
      </c>
      <c r="AE726" s="34">
        <v>0.99825620170035334</v>
      </c>
      <c r="AF726" s="34">
        <v>0.99819397946108868</v>
      </c>
      <c r="AG726" s="34">
        <v>0.99813176110019375</v>
      </c>
      <c r="AH726" s="34">
        <v>0.99806954661742753</v>
      </c>
      <c r="AI726" s="34">
        <v>0.99800733601254787</v>
      </c>
      <c r="AJ726" s="34">
        <v>0.99794512928531343</v>
      </c>
      <c r="AK726" s="34">
        <v>0.99788292643548193</v>
      </c>
      <c r="AL726" s="34">
        <v>0.99782072746281236</v>
      </c>
      <c r="AM726" s="34">
        <v>0.99775853236706247</v>
      </c>
      <c r="AN726" s="34">
        <v>0.99769634114799088</v>
      </c>
      <c r="AO726" s="34">
        <v>0.99763415380535614</v>
      </c>
      <c r="AP726" s="34">
        <v>0.99757197033891631</v>
      </c>
      <c r="AQ726" s="34">
        <v>0.99750979074842983</v>
      </c>
      <c r="AR726" s="34">
        <v>0.99744761503365498</v>
      </c>
      <c r="AS726" s="34">
        <v>0.99738544319435074</v>
      </c>
      <c r="AT726" s="34">
        <v>0.99732327523027486</v>
      </c>
      <c r="AU726" s="34">
        <v>0.99726111114118621</v>
      </c>
      <c r="AV726" s="34">
        <v>0.9971989509268433</v>
      </c>
      <c r="AW726" s="34">
        <v>0.99713679458700422</v>
      </c>
      <c r="AX726" s="34">
        <v>0.99707464212142793</v>
      </c>
      <c r="AY726" s="34">
        <v>0.99701249352987276</v>
      </c>
      <c r="AZ726" s="34">
        <v>0.99695034881209699</v>
      </c>
      <c r="BA726" s="34">
        <v>0.99688820796785971</v>
      </c>
      <c r="BB726" s="34">
        <v>0.99682607099691889</v>
      </c>
      <c r="BC726" s="34">
        <v>0.9967639378990335</v>
      </c>
      <c r="BD726" s="34">
        <v>0.99670180867396196</v>
      </c>
      <c r="BE726" s="34">
        <v>0.99663968332146291</v>
      </c>
      <c r="BF726" s="34">
        <v>0.99657756184129487</v>
      </c>
      <c r="BG726" s="34">
        <v>0.99651544423321681</v>
      </c>
      <c r="BH726" s="34">
        <v>0.99645333049698681</v>
      </c>
      <c r="BI726" s="34">
        <v>0.99639122063236407</v>
      </c>
      <c r="BJ726" s="34">
        <v>0.99632911463910701</v>
      </c>
      <c r="BK726" s="34">
        <v>0.99626701251697447</v>
      </c>
      <c r="BL726" s="34">
        <v>0.99620491426572511</v>
      </c>
      <c r="BM726" s="34">
        <v>0.99614281988511755</v>
      </c>
      <c r="BN726" s="34">
        <v>0.99608072937491055</v>
      </c>
      <c r="BO726" s="34">
        <v>0.99601864273486307</v>
      </c>
      <c r="BP726" s="34">
        <v>0.99595655996473353</v>
      </c>
      <c r="BQ726" s="34">
        <v>0.99589448106428102</v>
      </c>
      <c r="BR726" s="34">
        <v>0.99583240603326406</v>
      </c>
      <c r="BS726" s="34">
        <v>0.99577033487144184</v>
      </c>
      <c r="BT726" s="34">
        <v>0.99570826757857278</v>
      </c>
      <c r="BU726" s="34">
        <v>0.99564620415441618</v>
      </c>
      <c r="BV726" s="34">
        <v>0.99558414459873046</v>
      </c>
      <c r="BW726" s="34">
        <v>0.99552208891127458</v>
      </c>
      <c r="BX726" s="34">
        <v>0.99546003709180764</v>
      </c>
      <c r="BY726" s="34">
        <v>0.99539798914008859</v>
      </c>
      <c r="BZ726" s="34">
        <v>0.99533594505587586</v>
      </c>
      <c r="CA726" s="34">
        <v>0.99527390483892897</v>
      </c>
      <c r="CB726" s="34">
        <v>0.99521186848900656</v>
      </c>
      <c r="CC726" s="34">
        <v>0.99514983600586759</v>
      </c>
      <c r="CD726" s="34">
        <v>0.99508780738927105</v>
      </c>
      <c r="CE726" s="34">
        <v>0.99502578263897612</v>
      </c>
      <c r="CF726" s="34">
        <v>0.99496376175474166</v>
      </c>
      <c r="CG726" s="34">
        <v>0.99490174473632664</v>
      </c>
      <c r="CH726" s="34">
        <v>0.99483973158349004</v>
      </c>
      <c r="CI726" s="34">
        <v>0.99477772229599115</v>
      </c>
      <c r="CJ726" s="34">
        <v>0.99471571687358906</v>
      </c>
      <c r="CK726" s="34">
        <v>0.99465371531604274</v>
      </c>
      <c r="CL726" s="34">
        <v>0.99459171762311116</v>
      </c>
      <c r="CM726" s="34">
        <v>0.9945297237945534</v>
      </c>
      <c r="CN726" s="34">
        <v>0.99446773383012899</v>
      </c>
      <c r="CO726" s="34">
        <v>0.99440574772959678</v>
      </c>
      <c r="CP726" s="34">
        <v>0.99434376549271597</v>
      </c>
      <c r="CQ726" s="34">
        <v>0.99428178711924564</v>
      </c>
      <c r="CR726" s="34">
        <v>0.99418882289425126</v>
      </c>
      <c r="CS726" s="34">
        <v>0.99409586736130684</v>
      </c>
      <c r="CT726" s="34">
        <v>0.99400292051959993</v>
      </c>
      <c r="CU726" s="34">
        <v>0.99390998236831796</v>
      </c>
      <c r="CV726" s="34">
        <v>0.99381705290664812</v>
      </c>
      <c r="CW726" s="34">
        <v>0.99372413213377797</v>
      </c>
      <c r="CX726" s="34">
        <v>0.99363122004889526</v>
      </c>
      <c r="CY726" s="34">
        <v>0.99353831665118764</v>
      </c>
      <c r="CZ726" s="34">
        <v>0.99344542193984309</v>
      </c>
      <c r="DA726" s="34">
        <v>0.99335253591404893</v>
      </c>
      <c r="DB726" s="34">
        <v>0.99325965857299336</v>
      </c>
    </row>
    <row r="727" spans="1:106" x14ac:dyDescent="0.2">
      <c r="A727" s="13">
        <f t="shared" ca="1" si="11"/>
        <v>45287</v>
      </c>
      <c r="B727" s="34">
        <v>1.0000623348172251</v>
      </c>
      <c r="C727" s="34">
        <v>1</v>
      </c>
      <c r="D727" s="34">
        <v>0.99993766906816206</v>
      </c>
      <c r="E727" s="34">
        <v>0.99987534202146944</v>
      </c>
      <c r="F727" s="34">
        <v>0.99981301885967966</v>
      </c>
      <c r="G727" s="34">
        <v>0.99975069958255058</v>
      </c>
      <c r="H727" s="34">
        <v>0.99968838418983996</v>
      </c>
      <c r="I727" s="34">
        <v>0.9996260726813061</v>
      </c>
      <c r="J727" s="34">
        <v>0.99956376505670663</v>
      </c>
      <c r="K727" s="34">
        <v>0.99950146131579942</v>
      </c>
      <c r="L727" s="34">
        <v>0.99943916145834222</v>
      </c>
      <c r="M727" s="34">
        <v>0.99937686548409332</v>
      </c>
      <c r="N727" s="34">
        <v>0.99931457339281049</v>
      </c>
      <c r="O727" s="34">
        <v>0.9992522851842518</v>
      </c>
      <c r="P727" s="34">
        <v>0.99919000085817533</v>
      </c>
      <c r="Q727" s="34">
        <v>0.99912772041433895</v>
      </c>
      <c r="R727" s="34">
        <v>0.99906544385250051</v>
      </c>
      <c r="S727" s="34">
        <v>0.99900317117241821</v>
      </c>
      <c r="T727" s="34">
        <v>0.99894090237385014</v>
      </c>
      <c r="U727" s="34">
        <v>0.99887863745655447</v>
      </c>
      <c r="V727" s="34">
        <v>0.99881637642028875</v>
      </c>
      <c r="W727" s="34">
        <v>0.99875411926481172</v>
      </c>
      <c r="X727" s="34">
        <v>0.99869186598988102</v>
      </c>
      <c r="Y727" s="34">
        <v>0.99862961659525507</v>
      </c>
      <c r="Z727" s="34">
        <v>0.99856737108069182</v>
      </c>
      <c r="AA727" s="34">
        <v>0.99850512944594971</v>
      </c>
      <c r="AB727" s="34">
        <v>0.99844289169078648</v>
      </c>
      <c r="AC727" s="34">
        <v>0.99838065781496055</v>
      </c>
      <c r="AD727" s="34">
        <v>0.9983184278182301</v>
      </c>
      <c r="AE727" s="34">
        <v>0.99825620170035334</v>
      </c>
      <c r="AF727" s="34">
        <v>0.99819397946108868</v>
      </c>
      <c r="AG727" s="34">
        <v>0.99813176110019375</v>
      </c>
      <c r="AH727" s="34">
        <v>0.99806954661742753</v>
      </c>
      <c r="AI727" s="34">
        <v>0.99800733601254787</v>
      </c>
      <c r="AJ727" s="34">
        <v>0.99794512928531343</v>
      </c>
      <c r="AK727" s="34">
        <v>0.99788292643548193</v>
      </c>
      <c r="AL727" s="34">
        <v>0.99782072746281236</v>
      </c>
      <c r="AM727" s="34">
        <v>0.99775853236706247</v>
      </c>
      <c r="AN727" s="34">
        <v>0.99769634114799088</v>
      </c>
      <c r="AO727" s="34">
        <v>0.99763415380535614</v>
      </c>
      <c r="AP727" s="34">
        <v>0.99757197033891631</v>
      </c>
      <c r="AQ727" s="34">
        <v>0.99750979074842983</v>
      </c>
      <c r="AR727" s="34">
        <v>0.99744761503365498</v>
      </c>
      <c r="AS727" s="34">
        <v>0.99738544319435074</v>
      </c>
      <c r="AT727" s="34">
        <v>0.99732327523027486</v>
      </c>
      <c r="AU727" s="34">
        <v>0.99726111114118621</v>
      </c>
      <c r="AV727" s="34">
        <v>0.9971989509268433</v>
      </c>
      <c r="AW727" s="34">
        <v>0.99713679458700422</v>
      </c>
      <c r="AX727" s="34">
        <v>0.99707464212142793</v>
      </c>
      <c r="AY727" s="34">
        <v>0.99701249352987276</v>
      </c>
      <c r="AZ727" s="34">
        <v>0.99695034881209699</v>
      </c>
      <c r="BA727" s="34">
        <v>0.99688820796785971</v>
      </c>
      <c r="BB727" s="34">
        <v>0.99682607099691889</v>
      </c>
      <c r="BC727" s="34">
        <v>0.9967639378990335</v>
      </c>
      <c r="BD727" s="34">
        <v>0.99670180867396196</v>
      </c>
      <c r="BE727" s="34">
        <v>0.99663968332146291</v>
      </c>
      <c r="BF727" s="34">
        <v>0.99657756184129487</v>
      </c>
      <c r="BG727" s="34">
        <v>0.99651544423321681</v>
      </c>
      <c r="BH727" s="34">
        <v>0.99645333049698681</v>
      </c>
      <c r="BI727" s="34">
        <v>0.99639122063236407</v>
      </c>
      <c r="BJ727" s="34">
        <v>0.99632911463910701</v>
      </c>
      <c r="BK727" s="34">
        <v>0.99626701251697447</v>
      </c>
      <c r="BL727" s="34">
        <v>0.99620491426572511</v>
      </c>
      <c r="BM727" s="34">
        <v>0.99614281988511755</v>
      </c>
      <c r="BN727" s="34">
        <v>0.99608072937491055</v>
      </c>
      <c r="BO727" s="34">
        <v>0.99601864273486307</v>
      </c>
      <c r="BP727" s="34">
        <v>0.99595655996473353</v>
      </c>
      <c r="BQ727" s="34">
        <v>0.99589448106428102</v>
      </c>
      <c r="BR727" s="34">
        <v>0.99583240603326406</v>
      </c>
      <c r="BS727" s="34">
        <v>0.99577033487144184</v>
      </c>
      <c r="BT727" s="34">
        <v>0.99570826757857278</v>
      </c>
      <c r="BU727" s="34">
        <v>0.99564620415441618</v>
      </c>
      <c r="BV727" s="34">
        <v>0.99558414459873046</v>
      </c>
      <c r="BW727" s="34">
        <v>0.99552208891127458</v>
      </c>
      <c r="BX727" s="34">
        <v>0.99546003709180764</v>
      </c>
      <c r="BY727" s="34">
        <v>0.99539798914008859</v>
      </c>
      <c r="BZ727" s="34">
        <v>0.99533594505587586</v>
      </c>
      <c r="CA727" s="34">
        <v>0.99527390483892897</v>
      </c>
      <c r="CB727" s="34">
        <v>0.99521186848900656</v>
      </c>
      <c r="CC727" s="34">
        <v>0.99514983600586759</v>
      </c>
      <c r="CD727" s="34">
        <v>0.99508780738927105</v>
      </c>
      <c r="CE727" s="34">
        <v>0.99502578263897612</v>
      </c>
      <c r="CF727" s="34">
        <v>0.99496376175474166</v>
      </c>
      <c r="CG727" s="34">
        <v>0.99490174473632664</v>
      </c>
      <c r="CH727" s="34">
        <v>0.99483973158349004</v>
      </c>
      <c r="CI727" s="34">
        <v>0.99477772229599115</v>
      </c>
      <c r="CJ727" s="34">
        <v>0.99471571687358906</v>
      </c>
      <c r="CK727" s="34">
        <v>0.99465371531604274</v>
      </c>
      <c r="CL727" s="34">
        <v>0.99459171762311116</v>
      </c>
      <c r="CM727" s="34">
        <v>0.9945297237945534</v>
      </c>
      <c r="CN727" s="34">
        <v>0.99446773383012899</v>
      </c>
      <c r="CO727" s="34">
        <v>0.99440574772959678</v>
      </c>
      <c r="CP727" s="34">
        <v>0.99434376549271597</v>
      </c>
      <c r="CQ727" s="34">
        <v>0.99428178711924564</v>
      </c>
      <c r="CR727" s="34">
        <v>0.99418882289425126</v>
      </c>
      <c r="CS727" s="34">
        <v>0.99409586736130684</v>
      </c>
      <c r="CT727" s="34">
        <v>0.99400292051959993</v>
      </c>
      <c r="CU727" s="34">
        <v>0.99390998236831796</v>
      </c>
      <c r="CV727" s="34">
        <v>0.99381705290664812</v>
      </c>
      <c r="CW727" s="34">
        <v>0.99372413213377797</v>
      </c>
      <c r="CX727" s="34">
        <v>0.99363122004889526</v>
      </c>
      <c r="CY727" s="34">
        <v>0.99353831665118764</v>
      </c>
      <c r="CZ727" s="34">
        <v>0.99344542193984309</v>
      </c>
      <c r="DA727" s="34">
        <v>0.99335253591404893</v>
      </c>
      <c r="DB727" s="34">
        <v>0.99325965857299336</v>
      </c>
    </row>
    <row r="728" spans="1:106" x14ac:dyDescent="0.2">
      <c r="A728" s="13">
        <f t="shared" ca="1" si="11"/>
        <v>45288</v>
      </c>
      <c r="B728" s="34">
        <v>1.0000623348172251</v>
      </c>
      <c r="C728" s="34">
        <v>1</v>
      </c>
      <c r="D728" s="34">
        <v>0.99993766906816206</v>
      </c>
      <c r="E728" s="34">
        <v>0.99987534202146944</v>
      </c>
      <c r="F728" s="34">
        <v>0.99981301885967966</v>
      </c>
      <c r="G728" s="34">
        <v>0.99975069958255058</v>
      </c>
      <c r="H728" s="34">
        <v>0.99968838418983996</v>
      </c>
      <c r="I728" s="34">
        <v>0.9996260726813061</v>
      </c>
      <c r="J728" s="34">
        <v>0.99956376505670663</v>
      </c>
      <c r="K728" s="34">
        <v>0.99950146131579942</v>
      </c>
      <c r="L728" s="34">
        <v>0.99943916145834222</v>
      </c>
      <c r="M728" s="34">
        <v>0.99937686548409332</v>
      </c>
      <c r="N728" s="34">
        <v>0.99931457339281049</v>
      </c>
      <c r="O728" s="34">
        <v>0.9992522851842518</v>
      </c>
      <c r="P728" s="34">
        <v>0.99919000085817533</v>
      </c>
      <c r="Q728" s="34">
        <v>0.99912772041433895</v>
      </c>
      <c r="R728" s="34">
        <v>0.99906544385250051</v>
      </c>
      <c r="S728" s="34">
        <v>0.99900317117241821</v>
      </c>
      <c r="T728" s="34">
        <v>0.99894090237385014</v>
      </c>
      <c r="U728" s="34">
        <v>0.99887863745655447</v>
      </c>
      <c r="V728" s="34">
        <v>0.99881637642028875</v>
      </c>
      <c r="W728" s="34">
        <v>0.99875411926481172</v>
      </c>
      <c r="X728" s="34">
        <v>0.99869186598988102</v>
      </c>
      <c r="Y728" s="34">
        <v>0.99862961659525507</v>
      </c>
      <c r="Z728" s="34">
        <v>0.99856737108069182</v>
      </c>
      <c r="AA728" s="34">
        <v>0.99850512944594971</v>
      </c>
      <c r="AB728" s="34">
        <v>0.99844289169078648</v>
      </c>
      <c r="AC728" s="34">
        <v>0.99838065781496055</v>
      </c>
      <c r="AD728" s="34">
        <v>0.9983184278182301</v>
      </c>
      <c r="AE728" s="34">
        <v>0.99825620170035334</v>
      </c>
      <c r="AF728" s="34">
        <v>0.99819397946108868</v>
      </c>
      <c r="AG728" s="34">
        <v>0.99813176110019375</v>
      </c>
      <c r="AH728" s="34">
        <v>0.99806954661742753</v>
      </c>
      <c r="AI728" s="34">
        <v>0.99800733601254787</v>
      </c>
      <c r="AJ728" s="34">
        <v>0.99794512928531343</v>
      </c>
      <c r="AK728" s="34">
        <v>0.99788292643548193</v>
      </c>
      <c r="AL728" s="34">
        <v>0.99782072746281236</v>
      </c>
      <c r="AM728" s="34">
        <v>0.99775853236706247</v>
      </c>
      <c r="AN728" s="34">
        <v>0.99769634114799088</v>
      </c>
      <c r="AO728" s="34">
        <v>0.99763415380535614</v>
      </c>
      <c r="AP728" s="34">
        <v>0.99757197033891631</v>
      </c>
      <c r="AQ728" s="34">
        <v>0.99750979074842983</v>
      </c>
      <c r="AR728" s="34">
        <v>0.99744761503365498</v>
      </c>
      <c r="AS728" s="34">
        <v>0.99738544319435074</v>
      </c>
      <c r="AT728" s="34">
        <v>0.99732327523027486</v>
      </c>
      <c r="AU728" s="34">
        <v>0.99726111114118621</v>
      </c>
      <c r="AV728" s="34">
        <v>0.9971989509268433</v>
      </c>
      <c r="AW728" s="34">
        <v>0.99713679458700422</v>
      </c>
      <c r="AX728" s="34">
        <v>0.99707464212142793</v>
      </c>
      <c r="AY728" s="34">
        <v>0.99701249352987276</v>
      </c>
      <c r="AZ728" s="34">
        <v>0.99695034881209699</v>
      </c>
      <c r="BA728" s="34">
        <v>0.99688820796785971</v>
      </c>
      <c r="BB728" s="34">
        <v>0.99682607099691889</v>
      </c>
      <c r="BC728" s="34">
        <v>0.9967639378990335</v>
      </c>
      <c r="BD728" s="34">
        <v>0.99670180867396196</v>
      </c>
      <c r="BE728" s="34">
        <v>0.99663968332146291</v>
      </c>
      <c r="BF728" s="34">
        <v>0.99657756184129487</v>
      </c>
      <c r="BG728" s="34">
        <v>0.99651544423321681</v>
      </c>
      <c r="BH728" s="34">
        <v>0.99645333049698681</v>
      </c>
      <c r="BI728" s="34">
        <v>0.99639122063236407</v>
      </c>
      <c r="BJ728" s="34">
        <v>0.99632911463910701</v>
      </c>
      <c r="BK728" s="34">
        <v>0.99626701251697447</v>
      </c>
      <c r="BL728" s="34">
        <v>0.99620491426572511</v>
      </c>
      <c r="BM728" s="34">
        <v>0.99614281988511755</v>
      </c>
      <c r="BN728" s="34">
        <v>0.99608072937491055</v>
      </c>
      <c r="BO728" s="34">
        <v>0.99601864273486307</v>
      </c>
      <c r="BP728" s="34">
        <v>0.99595655996473353</v>
      </c>
      <c r="BQ728" s="34">
        <v>0.99589448106428102</v>
      </c>
      <c r="BR728" s="34">
        <v>0.99583240603326406</v>
      </c>
      <c r="BS728" s="34">
        <v>0.99577033487144184</v>
      </c>
      <c r="BT728" s="34">
        <v>0.99570826757857278</v>
      </c>
      <c r="BU728" s="34">
        <v>0.99564620415441618</v>
      </c>
      <c r="BV728" s="34">
        <v>0.99558414459873046</v>
      </c>
      <c r="BW728" s="34">
        <v>0.99552208891127458</v>
      </c>
      <c r="BX728" s="34">
        <v>0.99546003709180764</v>
      </c>
      <c r="BY728" s="34">
        <v>0.99539798914008859</v>
      </c>
      <c r="BZ728" s="34">
        <v>0.99533594505587586</v>
      </c>
      <c r="CA728" s="34">
        <v>0.99527390483892897</v>
      </c>
      <c r="CB728" s="34">
        <v>0.99521186848900656</v>
      </c>
      <c r="CC728" s="34">
        <v>0.99514983600586759</v>
      </c>
      <c r="CD728" s="34">
        <v>0.99508780738927105</v>
      </c>
      <c r="CE728" s="34">
        <v>0.99502578263897612</v>
      </c>
      <c r="CF728" s="34">
        <v>0.99496376175474166</v>
      </c>
      <c r="CG728" s="34">
        <v>0.99490174473632664</v>
      </c>
      <c r="CH728" s="34">
        <v>0.99483973158349004</v>
      </c>
      <c r="CI728" s="34">
        <v>0.99477772229599115</v>
      </c>
      <c r="CJ728" s="34">
        <v>0.99471571687358906</v>
      </c>
      <c r="CK728" s="34">
        <v>0.99465371531604274</v>
      </c>
      <c r="CL728" s="34">
        <v>0.99459171762311116</v>
      </c>
      <c r="CM728" s="34">
        <v>0.9945297237945534</v>
      </c>
      <c r="CN728" s="34">
        <v>0.99446773383012899</v>
      </c>
      <c r="CO728" s="34">
        <v>0.99440574772959678</v>
      </c>
      <c r="CP728" s="34">
        <v>0.99434376549271597</v>
      </c>
      <c r="CQ728" s="34">
        <v>0.99428178711924564</v>
      </c>
      <c r="CR728" s="34">
        <v>0.99418882289425126</v>
      </c>
      <c r="CS728" s="34">
        <v>0.99409586736130684</v>
      </c>
      <c r="CT728" s="34">
        <v>0.99400292051959993</v>
      </c>
      <c r="CU728" s="34">
        <v>0.99390998236831796</v>
      </c>
      <c r="CV728" s="34">
        <v>0.99381705290664812</v>
      </c>
      <c r="CW728" s="34">
        <v>0.99372413213377797</v>
      </c>
      <c r="CX728" s="34">
        <v>0.99363122004889526</v>
      </c>
      <c r="CY728" s="34">
        <v>0.99353831665118764</v>
      </c>
      <c r="CZ728" s="34">
        <v>0.99344542193984309</v>
      </c>
      <c r="DA728" s="34">
        <v>0.99335253591404893</v>
      </c>
      <c r="DB728" s="34">
        <v>0.99325965857299336</v>
      </c>
    </row>
    <row r="729" spans="1:106" x14ac:dyDescent="0.2">
      <c r="A729" s="13">
        <f t="shared" ca="1" si="11"/>
        <v>45289</v>
      </c>
      <c r="B729" s="34">
        <v>1.0000623348172251</v>
      </c>
      <c r="C729" s="34">
        <v>1</v>
      </c>
      <c r="D729" s="34">
        <v>0.99993766906816206</v>
      </c>
      <c r="E729" s="34">
        <v>0.99987534202146944</v>
      </c>
      <c r="F729" s="34">
        <v>0.99981301885967966</v>
      </c>
      <c r="G729" s="34">
        <v>0.99975069958255058</v>
      </c>
      <c r="H729" s="34">
        <v>0.99968838418983996</v>
      </c>
      <c r="I729" s="34">
        <v>0.9996260726813061</v>
      </c>
      <c r="J729" s="34">
        <v>0.99956376505670663</v>
      </c>
      <c r="K729" s="34">
        <v>0.99950146131579942</v>
      </c>
      <c r="L729" s="34">
        <v>0.99943916145834222</v>
      </c>
      <c r="M729" s="34">
        <v>0.99937686548409332</v>
      </c>
      <c r="N729" s="34">
        <v>0.99931457339281049</v>
      </c>
      <c r="O729" s="34">
        <v>0.9992522851842518</v>
      </c>
      <c r="P729" s="34">
        <v>0.99919000085817533</v>
      </c>
      <c r="Q729" s="34">
        <v>0.99912772041433895</v>
      </c>
      <c r="R729" s="34">
        <v>0.99906544385250051</v>
      </c>
      <c r="S729" s="34">
        <v>0.99900317117241821</v>
      </c>
      <c r="T729" s="34">
        <v>0.99894090237385014</v>
      </c>
      <c r="U729" s="34">
        <v>0.99887863745655447</v>
      </c>
      <c r="V729" s="34">
        <v>0.99881637642028875</v>
      </c>
      <c r="W729" s="34">
        <v>0.99875411926481172</v>
      </c>
      <c r="X729" s="34">
        <v>0.99869186598988102</v>
      </c>
      <c r="Y729" s="34">
        <v>0.99862961659525507</v>
      </c>
      <c r="Z729" s="34">
        <v>0.99856737108069182</v>
      </c>
      <c r="AA729" s="34">
        <v>0.99850512944594971</v>
      </c>
      <c r="AB729" s="34">
        <v>0.99844289169078648</v>
      </c>
      <c r="AC729" s="34">
        <v>0.99838065781496055</v>
      </c>
      <c r="AD729" s="34">
        <v>0.9983184278182301</v>
      </c>
      <c r="AE729" s="34">
        <v>0.99825620170035334</v>
      </c>
      <c r="AF729" s="34">
        <v>0.99819397946108868</v>
      </c>
      <c r="AG729" s="34">
        <v>0.99813176110019375</v>
      </c>
      <c r="AH729" s="34">
        <v>0.99806954661742753</v>
      </c>
      <c r="AI729" s="34">
        <v>0.99800733601254787</v>
      </c>
      <c r="AJ729" s="34">
        <v>0.99794512928531343</v>
      </c>
      <c r="AK729" s="34">
        <v>0.99788292643548193</v>
      </c>
      <c r="AL729" s="34">
        <v>0.99782072746281236</v>
      </c>
      <c r="AM729" s="34">
        <v>0.99775853236706247</v>
      </c>
      <c r="AN729" s="34">
        <v>0.99769634114799088</v>
      </c>
      <c r="AO729" s="34">
        <v>0.99763415380535614</v>
      </c>
      <c r="AP729" s="34">
        <v>0.99757197033891631</v>
      </c>
      <c r="AQ729" s="34">
        <v>0.99750979074842983</v>
      </c>
      <c r="AR729" s="34">
        <v>0.99744761503365498</v>
      </c>
      <c r="AS729" s="34">
        <v>0.99738544319435074</v>
      </c>
      <c r="AT729" s="34">
        <v>0.99732327523027486</v>
      </c>
      <c r="AU729" s="34">
        <v>0.99726111114118621</v>
      </c>
      <c r="AV729" s="34">
        <v>0.9971989509268433</v>
      </c>
      <c r="AW729" s="34">
        <v>0.99713679458700422</v>
      </c>
      <c r="AX729" s="34">
        <v>0.99707464212142793</v>
      </c>
      <c r="AY729" s="34">
        <v>0.99701249352987276</v>
      </c>
      <c r="AZ729" s="34">
        <v>0.99695034881209699</v>
      </c>
      <c r="BA729" s="34">
        <v>0.99688820796785971</v>
      </c>
      <c r="BB729" s="34">
        <v>0.99682607099691889</v>
      </c>
      <c r="BC729" s="34">
        <v>0.9967639378990335</v>
      </c>
      <c r="BD729" s="34">
        <v>0.99670180867396196</v>
      </c>
      <c r="BE729" s="34">
        <v>0.99663968332146291</v>
      </c>
      <c r="BF729" s="34">
        <v>0.99657756184129487</v>
      </c>
      <c r="BG729" s="34">
        <v>0.99651544423321681</v>
      </c>
      <c r="BH729" s="34">
        <v>0.99645333049698681</v>
      </c>
      <c r="BI729" s="34">
        <v>0.99639122063236407</v>
      </c>
      <c r="BJ729" s="34">
        <v>0.99632911463910701</v>
      </c>
      <c r="BK729" s="34">
        <v>0.99626701251697447</v>
      </c>
      <c r="BL729" s="34">
        <v>0.99620491426572511</v>
      </c>
      <c r="BM729" s="34">
        <v>0.99614281988511755</v>
      </c>
      <c r="BN729" s="34">
        <v>0.99608072937491055</v>
      </c>
      <c r="BO729" s="34">
        <v>0.99601864273486307</v>
      </c>
      <c r="BP729" s="34">
        <v>0.99595655996473353</v>
      </c>
      <c r="BQ729" s="34">
        <v>0.99589448106428102</v>
      </c>
      <c r="BR729" s="34">
        <v>0.99583240603326406</v>
      </c>
      <c r="BS729" s="34">
        <v>0.99577033487144184</v>
      </c>
      <c r="BT729" s="34">
        <v>0.99570826757857278</v>
      </c>
      <c r="BU729" s="34">
        <v>0.99564620415441618</v>
      </c>
      <c r="BV729" s="34">
        <v>0.99558414459873046</v>
      </c>
      <c r="BW729" s="34">
        <v>0.99552208891127458</v>
      </c>
      <c r="BX729" s="34">
        <v>0.99546003709180764</v>
      </c>
      <c r="BY729" s="34">
        <v>0.99539798914008859</v>
      </c>
      <c r="BZ729" s="34">
        <v>0.99533594505587586</v>
      </c>
      <c r="CA729" s="34">
        <v>0.99527390483892897</v>
      </c>
      <c r="CB729" s="34">
        <v>0.99521186848900656</v>
      </c>
      <c r="CC729" s="34">
        <v>0.99514983600586759</v>
      </c>
      <c r="CD729" s="34">
        <v>0.99508780738927105</v>
      </c>
      <c r="CE729" s="34">
        <v>0.99502578263897612</v>
      </c>
      <c r="CF729" s="34">
        <v>0.99496376175474166</v>
      </c>
      <c r="CG729" s="34">
        <v>0.99490174473632664</v>
      </c>
      <c r="CH729" s="34">
        <v>0.99483973158349004</v>
      </c>
      <c r="CI729" s="34">
        <v>0.99477772229599115</v>
      </c>
      <c r="CJ729" s="34">
        <v>0.99471571687358906</v>
      </c>
      <c r="CK729" s="34">
        <v>0.99465371531604274</v>
      </c>
      <c r="CL729" s="34">
        <v>0.99459171762311116</v>
      </c>
      <c r="CM729" s="34">
        <v>0.9945297237945534</v>
      </c>
      <c r="CN729" s="34">
        <v>0.99446773383012899</v>
      </c>
      <c r="CO729" s="34">
        <v>0.99440574772959678</v>
      </c>
      <c r="CP729" s="34">
        <v>0.99434376549271597</v>
      </c>
      <c r="CQ729" s="34">
        <v>0.99428178711924564</v>
      </c>
      <c r="CR729" s="34">
        <v>0.99418882289425126</v>
      </c>
      <c r="CS729" s="34">
        <v>0.99409586736130684</v>
      </c>
      <c r="CT729" s="34">
        <v>0.99400292051959993</v>
      </c>
      <c r="CU729" s="34">
        <v>0.99390998236831796</v>
      </c>
      <c r="CV729" s="34">
        <v>0.99381705290664812</v>
      </c>
      <c r="CW729" s="34">
        <v>0.99372413213377797</v>
      </c>
      <c r="CX729" s="34">
        <v>0.99363122004889526</v>
      </c>
      <c r="CY729" s="34">
        <v>0.99353831665118764</v>
      </c>
      <c r="CZ729" s="34">
        <v>0.99344542193984309</v>
      </c>
      <c r="DA729" s="34">
        <v>0.99335253591404893</v>
      </c>
      <c r="DB729" s="34">
        <v>0.99325965857299336</v>
      </c>
    </row>
    <row r="730" spans="1:106" x14ac:dyDescent="0.2">
      <c r="A730" s="13">
        <f t="shared" ca="1" si="11"/>
        <v>45292</v>
      </c>
      <c r="B730" s="34">
        <v>1.0000623348172251</v>
      </c>
      <c r="C730" s="34">
        <v>1</v>
      </c>
      <c r="D730" s="34">
        <v>0.99993766906816206</v>
      </c>
      <c r="E730" s="34">
        <v>0.99987534202146944</v>
      </c>
      <c r="F730" s="34">
        <v>0.99981301885967966</v>
      </c>
      <c r="G730" s="34">
        <v>0.99975069958255058</v>
      </c>
      <c r="H730" s="34">
        <v>0.99968838418983996</v>
      </c>
      <c r="I730" s="34">
        <v>0.9996260726813061</v>
      </c>
      <c r="J730" s="34">
        <v>0.99956376505670663</v>
      </c>
      <c r="K730" s="34">
        <v>0.99950146131579942</v>
      </c>
      <c r="L730" s="34">
        <v>0.99943916145834222</v>
      </c>
      <c r="M730" s="34">
        <v>0.99937686548409332</v>
      </c>
      <c r="N730" s="34">
        <v>0.99931457339281049</v>
      </c>
      <c r="O730" s="34">
        <v>0.9992522851842518</v>
      </c>
      <c r="P730" s="34">
        <v>0.99919000085817533</v>
      </c>
      <c r="Q730" s="34">
        <v>0.99912772041433895</v>
      </c>
      <c r="R730" s="34">
        <v>0.99906544385250051</v>
      </c>
      <c r="S730" s="34">
        <v>0.99900317117241821</v>
      </c>
      <c r="T730" s="34">
        <v>0.99894090237385014</v>
      </c>
      <c r="U730" s="34">
        <v>0.99887863745655447</v>
      </c>
      <c r="V730" s="34">
        <v>0.99881637642028875</v>
      </c>
      <c r="W730" s="34">
        <v>0.99875411926481172</v>
      </c>
      <c r="X730" s="34">
        <v>0.99869186598988102</v>
      </c>
      <c r="Y730" s="34">
        <v>0.99862961659525507</v>
      </c>
      <c r="Z730" s="34">
        <v>0.99856737108069182</v>
      </c>
      <c r="AA730" s="34">
        <v>0.99850512944594971</v>
      </c>
      <c r="AB730" s="34">
        <v>0.99844289169078648</v>
      </c>
      <c r="AC730" s="34">
        <v>0.99838065781496055</v>
      </c>
      <c r="AD730" s="34">
        <v>0.9983184278182301</v>
      </c>
      <c r="AE730" s="34">
        <v>0.99825620170035334</v>
      </c>
      <c r="AF730" s="34">
        <v>0.99819397946108868</v>
      </c>
      <c r="AG730" s="34">
        <v>0.99813176110019375</v>
      </c>
      <c r="AH730" s="34">
        <v>0.99806954661742753</v>
      </c>
      <c r="AI730" s="34">
        <v>0.99800733601254787</v>
      </c>
      <c r="AJ730" s="34">
        <v>0.99794512928531343</v>
      </c>
      <c r="AK730" s="34">
        <v>0.99788292643548193</v>
      </c>
      <c r="AL730" s="34">
        <v>0.99782072746281236</v>
      </c>
      <c r="AM730" s="34">
        <v>0.99775853236706247</v>
      </c>
      <c r="AN730" s="34">
        <v>0.99769634114799088</v>
      </c>
      <c r="AO730" s="34">
        <v>0.99763415380535614</v>
      </c>
      <c r="AP730" s="34">
        <v>0.99757197033891631</v>
      </c>
      <c r="AQ730" s="34">
        <v>0.99750979074842983</v>
      </c>
      <c r="AR730" s="34">
        <v>0.99744761503365498</v>
      </c>
      <c r="AS730" s="34">
        <v>0.99738544319435074</v>
      </c>
      <c r="AT730" s="34">
        <v>0.99732327523027486</v>
      </c>
      <c r="AU730" s="34">
        <v>0.99726111114118621</v>
      </c>
      <c r="AV730" s="34">
        <v>0.9971989509268433</v>
      </c>
      <c r="AW730" s="34">
        <v>0.99713679458700422</v>
      </c>
      <c r="AX730" s="34">
        <v>0.99707464212142793</v>
      </c>
      <c r="AY730" s="34">
        <v>0.99701249352987276</v>
      </c>
      <c r="AZ730" s="34">
        <v>0.99695034881209699</v>
      </c>
      <c r="BA730" s="34">
        <v>0.99688820796785971</v>
      </c>
      <c r="BB730" s="34">
        <v>0.99682607099691889</v>
      </c>
      <c r="BC730" s="34">
        <v>0.9967639378990335</v>
      </c>
      <c r="BD730" s="34">
        <v>0.99670180867396196</v>
      </c>
      <c r="BE730" s="34">
        <v>0.99663968332146291</v>
      </c>
      <c r="BF730" s="34">
        <v>0.99657756184129487</v>
      </c>
      <c r="BG730" s="34">
        <v>0.99651544423321681</v>
      </c>
      <c r="BH730" s="34">
        <v>0.99645333049698681</v>
      </c>
      <c r="BI730" s="34">
        <v>0.99639122063236407</v>
      </c>
      <c r="BJ730" s="34">
        <v>0.99632911463910701</v>
      </c>
      <c r="BK730" s="34">
        <v>0.99626701251697447</v>
      </c>
      <c r="BL730" s="34">
        <v>0.99620491426572511</v>
      </c>
      <c r="BM730" s="34">
        <v>0.99614281988511755</v>
      </c>
      <c r="BN730" s="34">
        <v>0.99608072937491055</v>
      </c>
      <c r="BO730" s="34">
        <v>0.99601864273486307</v>
      </c>
      <c r="BP730" s="34">
        <v>0.99595655996473353</v>
      </c>
      <c r="BQ730" s="34">
        <v>0.99589448106428102</v>
      </c>
      <c r="BR730" s="34">
        <v>0.99583240603326406</v>
      </c>
      <c r="BS730" s="34">
        <v>0.99577033487144184</v>
      </c>
      <c r="BT730" s="34">
        <v>0.99570826757857278</v>
      </c>
      <c r="BU730" s="34">
        <v>0.99564620415441618</v>
      </c>
      <c r="BV730" s="34">
        <v>0.99558414459873046</v>
      </c>
      <c r="BW730" s="34">
        <v>0.99552208891127458</v>
      </c>
      <c r="BX730" s="34">
        <v>0.99546003709180764</v>
      </c>
      <c r="BY730" s="34">
        <v>0.99539798914008859</v>
      </c>
      <c r="BZ730" s="34">
        <v>0.99533594505587586</v>
      </c>
      <c r="CA730" s="34">
        <v>0.99527390483892897</v>
      </c>
      <c r="CB730" s="34">
        <v>0.99521186848900656</v>
      </c>
      <c r="CC730" s="34">
        <v>0.99514983600586759</v>
      </c>
      <c r="CD730" s="34">
        <v>0.99508780738927105</v>
      </c>
      <c r="CE730" s="34">
        <v>0.99502578263897612</v>
      </c>
      <c r="CF730" s="34">
        <v>0.99496376175474166</v>
      </c>
      <c r="CG730" s="34">
        <v>0.99490174473632664</v>
      </c>
      <c r="CH730" s="34">
        <v>0.99483973158349004</v>
      </c>
      <c r="CI730" s="34">
        <v>0.99477772229599115</v>
      </c>
      <c r="CJ730" s="34">
        <v>0.99471571687358906</v>
      </c>
      <c r="CK730" s="34">
        <v>0.99465371531604274</v>
      </c>
      <c r="CL730" s="34">
        <v>0.99459171762311116</v>
      </c>
      <c r="CM730" s="34">
        <v>0.9945297237945534</v>
      </c>
      <c r="CN730" s="34">
        <v>0.99446773383012899</v>
      </c>
      <c r="CO730" s="34">
        <v>0.99440574772959678</v>
      </c>
      <c r="CP730" s="34">
        <v>0.99434376549271597</v>
      </c>
      <c r="CQ730" s="34">
        <v>0.99428178711924564</v>
      </c>
      <c r="CR730" s="34">
        <v>0.99418882289425126</v>
      </c>
      <c r="CS730" s="34">
        <v>0.99409586736130684</v>
      </c>
      <c r="CT730" s="34">
        <v>0.99400292051959993</v>
      </c>
      <c r="CU730" s="34">
        <v>0.99390998236831796</v>
      </c>
      <c r="CV730" s="34">
        <v>0.99381705290664812</v>
      </c>
      <c r="CW730" s="34">
        <v>0.99372413213377797</v>
      </c>
      <c r="CX730" s="34">
        <v>0.99363122004889526</v>
      </c>
      <c r="CY730" s="34">
        <v>0.99353831665118764</v>
      </c>
      <c r="CZ730" s="34">
        <v>0.99344542193984309</v>
      </c>
      <c r="DA730" s="34">
        <v>0.99335253591404893</v>
      </c>
      <c r="DB730" s="34">
        <v>0.99325965857299336</v>
      </c>
    </row>
    <row r="731" spans="1:106" x14ac:dyDescent="0.2">
      <c r="A731" s="13">
        <f t="shared" ca="1" si="11"/>
        <v>45293</v>
      </c>
      <c r="B731" s="34">
        <v>1.0000623348172251</v>
      </c>
      <c r="C731" s="34">
        <v>1</v>
      </c>
      <c r="D731" s="34">
        <v>0.99993766906816206</v>
      </c>
      <c r="E731" s="34">
        <v>0.99987534202146944</v>
      </c>
      <c r="F731" s="34">
        <v>0.99981301885967966</v>
      </c>
      <c r="G731" s="34">
        <v>0.99975069958255058</v>
      </c>
      <c r="H731" s="34">
        <v>0.99968838418983996</v>
      </c>
      <c r="I731" s="34">
        <v>0.9996260726813061</v>
      </c>
      <c r="J731" s="34">
        <v>0.99956376505670663</v>
      </c>
      <c r="K731" s="34">
        <v>0.99950146131579942</v>
      </c>
      <c r="L731" s="34">
        <v>0.99943916145834222</v>
      </c>
      <c r="M731" s="34">
        <v>0.99937686548409332</v>
      </c>
      <c r="N731" s="34">
        <v>0.99931457339281049</v>
      </c>
      <c r="O731" s="34">
        <v>0.9992522851842518</v>
      </c>
      <c r="P731" s="34">
        <v>0.99919000085817533</v>
      </c>
      <c r="Q731" s="34">
        <v>0.99912772041433895</v>
      </c>
      <c r="R731" s="34">
        <v>0.99906544385250051</v>
      </c>
      <c r="S731" s="34">
        <v>0.99900317117241821</v>
      </c>
      <c r="T731" s="34">
        <v>0.99894090237385014</v>
      </c>
      <c r="U731" s="34">
        <v>0.99887863745655447</v>
      </c>
      <c r="V731" s="34">
        <v>0.99881637642028875</v>
      </c>
      <c r="W731" s="34">
        <v>0.99875411926481172</v>
      </c>
      <c r="X731" s="34">
        <v>0.99869186598988102</v>
      </c>
      <c r="Y731" s="34">
        <v>0.99862961659525507</v>
      </c>
      <c r="Z731" s="34">
        <v>0.99856737108069182</v>
      </c>
      <c r="AA731" s="34">
        <v>0.99850512944594971</v>
      </c>
      <c r="AB731" s="34">
        <v>0.99844289169078648</v>
      </c>
      <c r="AC731" s="34">
        <v>0.99838065781496055</v>
      </c>
      <c r="AD731" s="34">
        <v>0.9983184278182301</v>
      </c>
      <c r="AE731" s="34">
        <v>0.99825620170035334</v>
      </c>
      <c r="AF731" s="34">
        <v>0.99819397946108868</v>
      </c>
      <c r="AG731" s="34">
        <v>0.99813176110019375</v>
      </c>
      <c r="AH731" s="34">
        <v>0.99806954661742753</v>
      </c>
      <c r="AI731" s="34">
        <v>0.99800733601254787</v>
      </c>
      <c r="AJ731" s="34">
        <v>0.99794512928531343</v>
      </c>
      <c r="AK731" s="34">
        <v>0.99788292643548193</v>
      </c>
      <c r="AL731" s="34">
        <v>0.99782072746281236</v>
      </c>
      <c r="AM731" s="34">
        <v>0.99775853236706247</v>
      </c>
      <c r="AN731" s="34">
        <v>0.99769634114799088</v>
      </c>
      <c r="AO731" s="34">
        <v>0.99763415380535614</v>
      </c>
      <c r="AP731" s="34">
        <v>0.99757197033891631</v>
      </c>
      <c r="AQ731" s="34">
        <v>0.99750979074842983</v>
      </c>
      <c r="AR731" s="34">
        <v>0.99744761503365498</v>
      </c>
      <c r="AS731" s="34">
        <v>0.99738544319435074</v>
      </c>
      <c r="AT731" s="34">
        <v>0.99732327523027486</v>
      </c>
      <c r="AU731" s="34">
        <v>0.99726111114118621</v>
      </c>
      <c r="AV731" s="34">
        <v>0.9971989509268433</v>
      </c>
      <c r="AW731" s="34">
        <v>0.99713679458700422</v>
      </c>
      <c r="AX731" s="34">
        <v>0.99707464212142793</v>
      </c>
      <c r="AY731" s="34">
        <v>0.99701249352987276</v>
      </c>
      <c r="AZ731" s="34">
        <v>0.99695034881209699</v>
      </c>
      <c r="BA731" s="34">
        <v>0.99688820796785971</v>
      </c>
      <c r="BB731" s="34">
        <v>0.99682607099691889</v>
      </c>
      <c r="BC731" s="34">
        <v>0.9967639378990335</v>
      </c>
      <c r="BD731" s="34">
        <v>0.99670180867396196</v>
      </c>
      <c r="BE731" s="34">
        <v>0.99663968332146291</v>
      </c>
      <c r="BF731" s="34">
        <v>0.99657756184129487</v>
      </c>
      <c r="BG731" s="34">
        <v>0.99651544423321681</v>
      </c>
      <c r="BH731" s="34">
        <v>0.99645333049698681</v>
      </c>
      <c r="BI731" s="34">
        <v>0.99639122063236407</v>
      </c>
      <c r="BJ731" s="34">
        <v>0.99632911463910701</v>
      </c>
      <c r="BK731" s="34">
        <v>0.99626701251697447</v>
      </c>
      <c r="BL731" s="34">
        <v>0.99620491426572511</v>
      </c>
      <c r="BM731" s="34">
        <v>0.99614281988511755</v>
      </c>
      <c r="BN731" s="34">
        <v>0.99608072937491055</v>
      </c>
      <c r="BO731" s="34">
        <v>0.99601864273486307</v>
      </c>
      <c r="BP731" s="34">
        <v>0.99595655996473353</v>
      </c>
      <c r="BQ731" s="34">
        <v>0.99589448106428102</v>
      </c>
      <c r="BR731" s="34">
        <v>0.99583240603326406</v>
      </c>
      <c r="BS731" s="34">
        <v>0.99577033487144184</v>
      </c>
      <c r="BT731" s="34">
        <v>0.99570826757857278</v>
      </c>
      <c r="BU731" s="34">
        <v>0.99564620415441618</v>
      </c>
      <c r="BV731" s="34">
        <v>0.99558414459873046</v>
      </c>
      <c r="BW731" s="34">
        <v>0.99552208891127458</v>
      </c>
      <c r="BX731" s="34">
        <v>0.99546003709180764</v>
      </c>
      <c r="BY731" s="34">
        <v>0.99539798914008859</v>
      </c>
      <c r="BZ731" s="34">
        <v>0.99533594505587586</v>
      </c>
      <c r="CA731" s="34">
        <v>0.99527390483892897</v>
      </c>
      <c r="CB731" s="34">
        <v>0.99521186848900656</v>
      </c>
      <c r="CC731" s="34">
        <v>0.99514983600586759</v>
      </c>
      <c r="CD731" s="34">
        <v>0.99508780738927105</v>
      </c>
      <c r="CE731" s="34">
        <v>0.99502578263897612</v>
      </c>
      <c r="CF731" s="34">
        <v>0.99496376175474166</v>
      </c>
      <c r="CG731" s="34">
        <v>0.99490174473632664</v>
      </c>
      <c r="CH731" s="34">
        <v>0.99483973158349004</v>
      </c>
      <c r="CI731" s="34">
        <v>0.99477772229599115</v>
      </c>
      <c r="CJ731" s="34">
        <v>0.99471571687358906</v>
      </c>
      <c r="CK731" s="34">
        <v>0.99465371531604274</v>
      </c>
      <c r="CL731" s="34">
        <v>0.99459171762311116</v>
      </c>
      <c r="CM731" s="34">
        <v>0.9945297237945534</v>
      </c>
      <c r="CN731" s="34">
        <v>0.99446773383012899</v>
      </c>
      <c r="CO731" s="34">
        <v>0.99440574772959678</v>
      </c>
      <c r="CP731" s="34">
        <v>0.99434376549271597</v>
      </c>
      <c r="CQ731" s="34">
        <v>0.99428178711924564</v>
      </c>
      <c r="CR731" s="34">
        <v>0.99418882289425126</v>
      </c>
      <c r="CS731" s="34">
        <v>0.99409586736130684</v>
      </c>
      <c r="CT731" s="34">
        <v>0.99400292051959993</v>
      </c>
      <c r="CU731" s="34">
        <v>0.99390998236831796</v>
      </c>
      <c r="CV731" s="34">
        <v>0.99381705290664812</v>
      </c>
      <c r="CW731" s="34">
        <v>0.99372413213377797</v>
      </c>
      <c r="CX731" s="34">
        <v>0.99363122004889526</v>
      </c>
      <c r="CY731" s="34">
        <v>0.99353831665118764</v>
      </c>
      <c r="CZ731" s="34">
        <v>0.99344542193984309</v>
      </c>
      <c r="DA731" s="34">
        <v>0.99335253591404893</v>
      </c>
      <c r="DB731" s="34">
        <v>0.99325965857299336</v>
      </c>
    </row>
    <row r="732" spans="1:106" x14ac:dyDescent="0.2">
      <c r="A732" s="13">
        <f t="shared" ca="1" si="11"/>
        <v>45294</v>
      </c>
      <c r="B732" s="34">
        <v>1.0000623348172251</v>
      </c>
      <c r="C732" s="34">
        <v>1</v>
      </c>
      <c r="D732" s="34">
        <v>0.99993766906816206</v>
      </c>
      <c r="E732" s="34">
        <v>0.99987534202146944</v>
      </c>
      <c r="F732" s="34">
        <v>0.99981301885967966</v>
      </c>
      <c r="G732" s="34">
        <v>0.99975069958255058</v>
      </c>
      <c r="H732" s="34">
        <v>0.99968838418983996</v>
      </c>
      <c r="I732" s="34">
        <v>0.9996260726813061</v>
      </c>
      <c r="J732" s="34">
        <v>0.99956376505670663</v>
      </c>
      <c r="K732" s="34">
        <v>0.99950146131579942</v>
      </c>
      <c r="L732" s="34">
        <v>0.99943916145834222</v>
      </c>
      <c r="M732" s="34">
        <v>0.99937686548409332</v>
      </c>
      <c r="N732" s="34">
        <v>0.99931457339281049</v>
      </c>
      <c r="O732" s="34">
        <v>0.9992522851842518</v>
      </c>
      <c r="P732" s="34">
        <v>0.99919000085817533</v>
      </c>
      <c r="Q732" s="34">
        <v>0.99912772041433895</v>
      </c>
      <c r="R732" s="34">
        <v>0.99906544385250051</v>
      </c>
      <c r="S732" s="34">
        <v>0.99900317117241821</v>
      </c>
      <c r="T732" s="34">
        <v>0.99894090237385014</v>
      </c>
      <c r="U732" s="34">
        <v>0.99887863745655447</v>
      </c>
      <c r="V732" s="34">
        <v>0.99881637642028875</v>
      </c>
      <c r="W732" s="34">
        <v>0.99875411926481172</v>
      </c>
      <c r="X732" s="34">
        <v>0.99869186598988102</v>
      </c>
      <c r="Y732" s="34">
        <v>0.99862961659525507</v>
      </c>
      <c r="Z732" s="34">
        <v>0.99856737108069182</v>
      </c>
      <c r="AA732" s="34">
        <v>0.99850512944594971</v>
      </c>
      <c r="AB732" s="34">
        <v>0.99844289169078648</v>
      </c>
      <c r="AC732" s="34">
        <v>0.99838065781496055</v>
      </c>
      <c r="AD732" s="34">
        <v>0.9983184278182301</v>
      </c>
      <c r="AE732" s="34">
        <v>0.99825620170035334</v>
      </c>
      <c r="AF732" s="34">
        <v>0.99819397946108868</v>
      </c>
      <c r="AG732" s="34">
        <v>0.99813176110019375</v>
      </c>
      <c r="AH732" s="34">
        <v>0.99806954661742753</v>
      </c>
      <c r="AI732" s="34">
        <v>0.99800733601254787</v>
      </c>
      <c r="AJ732" s="34">
        <v>0.99794512928531343</v>
      </c>
      <c r="AK732" s="34">
        <v>0.99788292643548193</v>
      </c>
      <c r="AL732" s="34">
        <v>0.99782072746281236</v>
      </c>
      <c r="AM732" s="34">
        <v>0.99775853236706247</v>
      </c>
      <c r="AN732" s="34">
        <v>0.99769634114799088</v>
      </c>
      <c r="AO732" s="34">
        <v>0.99763415380535614</v>
      </c>
      <c r="AP732" s="34">
        <v>0.99757197033891631</v>
      </c>
      <c r="AQ732" s="34">
        <v>0.99750979074842983</v>
      </c>
      <c r="AR732" s="34">
        <v>0.99744761503365498</v>
      </c>
      <c r="AS732" s="34">
        <v>0.99738544319435074</v>
      </c>
      <c r="AT732" s="34">
        <v>0.99732327523027486</v>
      </c>
      <c r="AU732" s="34">
        <v>0.99726111114118621</v>
      </c>
      <c r="AV732" s="34">
        <v>0.9971989509268433</v>
      </c>
      <c r="AW732" s="34">
        <v>0.99713679458700422</v>
      </c>
      <c r="AX732" s="34">
        <v>0.99707464212142793</v>
      </c>
      <c r="AY732" s="34">
        <v>0.99701249352987276</v>
      </c>
      <c r="AZ732" s="34">
        <v>0.99695034881209699</v>
      </c>
      <c r="BA732" s="34">
        <v>0.99688820796785971</v>
      </c>
      <c r="BB732" s="34">
        <v>0.99682607099691889</v>
      </c>
      <c r="BC732" s="34">
        <v>0.9967639378990335</v>
      </c>
      <c r="BD732" s="34">
        <v>0.99670180867396196</v>
      </c>
      <c r="BE732" s="34">
        <v>0.99663968332146291</v>
      </c>
      <c r="BF732" s="34">
        <v>0.99657756184129487</v>
      </c>
      <c r="BG732" s="34">
        <v>0.99651544423321681</v>
      </c>
      <c r="BH732" s="34">
        <v>0.99645333049698681</v>
      </c>
      <c r="BI732" s="34">
        <v>0.99639122063236407</v>
      </c>
      <c r="BJ732" s="34">
        <v>0.99632911463910701</v>
      </c>
      <c r="BK732" s="34">
        <v>0.99626701251697447</v>
      </c>
      <c r="BL732" s="34">
        <v>0.99620491426572511</v>
      </c>
      <c r="BM732" s="34">
        <v>0.99614281988511755</v>
      </c>
      <c r="BN732" s="34">
        <v>0.99608072937491055</v>
      </c>
      <c r="BO732" s="34">
        <v>0.99601864273486307</v>
      </c>
      <c r="BP732" s="34">
        <v>0.99595655996473353</v>
      </c>
      <c r="BQ732" s="34">
        <v>0.99589448106428102</v>
      </c>
      <c r="BR732" s="34">
        <v>0.99583240603326406</v>
      </c>
      <c r="BS732" s="34">
        <v>0.99577033487144184</v>
      </c>
      <c r="BT732" s="34">
        <v>0.99570826757857278</v>
      </c>
      <c r="BU732" s="34">
        <v>0.99564620415441618</v>
      </c>
      <c r="BV732" s="34">
        <v>0.99558414459873046</v>
      </c>
      <c r="BW732" s="34">
        <v>0.99552208891127458</v>
      </c>
      <c r="BX732" s="34">
        <v>0.99546003709180764</v>
      </c>
      <c r="BY732" s="34">
        <v>0.99539798914008859</v>
      </c>
      <c r="BZ732" s="34">
        <v>0.99533594505587586</v>
      </c>
      <c r="CA732" s="34">
        <v>0.99527390483892897</v>
      </c>
      <c r="CB732" s="34">
        <v>0.99521186848900656</v>
      </c>
      <c r="CC732" s="34">
        <v>0.99514983600586759</v>
      </c>
      <c r="CD732" s="34">
        <v>0.99508780738927105</v>
      </c>
      <c r="CE732" s="34">
        <v>0.99502578263897612</v>
      </c>
      <c r="CF732" s="34">
        <v>0.99496376175474166</v>
      </c>
      <c r="CG732" s="34">
        <v>0.99490174473632664</v>
      </c>
      <c r="CH732" s="34">
        <v>0.99483973158349004</v>
      </c>
      <c r="CI732" s="34">
        <v>0.99477772229599115</v>
      </c>
      <c r="CJ732" s="34">
        <v>0.99471571687358906</v>
      </c>
      <c r="CK732" s="34">
        <v>0.99465371531604274</v>
      </c>
      <c r="CL732" s="34">
        <v>0.99459171762311116</v>
      </c>
      <c r="CM732" s="34">
        <v>0.9945297237945534</v>
      </c>
      <c r="CN732" s="34">
        <v>0.99446773383012899</v>
      </c>
      <c r="CO732" s="34">
        <v>0.99440574772959678</v>
      </c>
      <c r="CP732" s="34">
        <v>0.99434376549271597</v>
      </c>
      <c r="CQ732" s="34">
        <v>0.99428178711924564</v>
      </c>
      <c r="CR732" s="34">
        <v>0.99418882289425126</v>
      </c>
      <c r="CS732" s="34">
        <v>0.99409586736130684</v>
      </c>
      <c r="CT732" s="34">
        <v>0.99400292051959993</v>
      </c>
      <c r="CU732" s="34">
        <v>0.99390998236831796</v>
      </c>
      <c r="CV732" s="34">
        <v>0.99381705290664812</v>
      </c>
      <c r="CW732" s="34">
        <v>0.99372413213377797</v>
      </c>
      <c r="CX732" s="34">
        <v>0.99363122004889526</v>
      </c>
      <c r="CY732" s="34">
        <v>0.99353831665118764</v>
      </c>
      <c r="CZ732" s="34">
        <v>0.99344542193984309</v>
      </c>
      <c r="DA732" s="34">
        <v>0.99335253591404893</v>
      </c>
      <c r="DB732" s="34">
        <v>0.99325965857299336</v>
      </c>
    </row>
    <row r="733" spans="1:106" x14ac:dyDescent="0.2">
      <c r="A733" s="13">
        <f t="shared" ca="1" si="11"/>
        <v>45295</v>
      </c>
      <c r="B733" s="34">
        <v>1.0000623348172251</v>
      </c>
      <c r="C733" s="34">
        <v>1</v>
      </c>
      <c r="D733" s="34">
        <v>0.99993766906816206</v>
      </c>
      <c r="E733" s="34">
        <v>0.99987534202146944</v>
      </c>
      <c r="F733" s="34">
        <v>0.99981301885967966</v>
      </c>
      <c r="G733" s="34">
        <v>0.99975069958255058</v>
      </c>
      <c r="H733" s="34">
        <v>0.99968838418983996</v>
      </c>
      <c r="I733" s="34">
        <v>0.9996260726813061</v>
      </c>
      <c r="J733" s="34">
        <v>0.99956376505670663</v>
      </c>
      <c r="K733" s="34">
        <v>0.99950146131579942</v>
      </c>
      <c r="L733" s="34">
        <v>0.99943916145834222</v>
      </c>
      <c r="M733" s="34">
        <v>0.99937686548409332</v>
      </c>
      <c r="N733" s="34">
        <v>0.99931457339281049</v>
      </c>
      <c r="O733" s="34">
        <v>0.9992522851842518</v>
      </c>
      <c r="P733" s="34">
        <v>0.99919000085817533</v>
      </c>
      <c r="Q733" s="34">
        <v>0.99912772041433895</v>
      </c>
      <c r="R733" s="34">
        <v>0.99906544385250051</v>
      </c>
      <c r="S733" s="34">
        <v>0.99900317117241821</v>
      </c>
      <c r="T733" s="34">
        <v>0.99894090237385014</v>
      </c>
      <c r="U733" s="34">
        <v>0.99887863745655447</v>
      </c>
      <c r="V733" s="34">
        <v>0.99881637642028875</v>
      </c>
      <c r="W733" s="34">
        <v>0.99875411926481172</v>
      </c>
      <c r="X733" s="34">
        <v>0.99869186598988102</v>
      </c>
      <c r="Y733" s="34">
        <v>0.99862961659525507</v>
      </c>
      <c r="Z733" s="34">
        <v>0.99856737108069182</v>
      </c>
      <c r="AA733" s="34">
        <v>0.99850512944594971</v>
      </c>
      <c r="AB733" s="34">
        <v>0.99844289169078648</v>
      </c>
      <c r="AC733" s="34">
        <v>0.99838065781496055</v>
      </c>
      <c r="AD733" s="34">
        <v>0.9983184278182301</v>
      </c>
      <c r="AE733" s="34">
        <v>0.99825620170035334</v>
      </c>
      <c r="AF733" s="34">
        <v>0.99819397946108868</v>
      </c>
      <c r="AG733" s="34">
        <v>0.99813176110019375</v>
      </c>
      <c r="AH733" s="34">
        <v>0.99806954661742753</v>
      </c>
      <c r="AI733" s="34">
        <v>0.99800733601254787</v>
      </c>
      <c r="AJ733" s="34">
        <v>0.99794512928531343</v>
      </c>
      <c r="AK733" s="34">
        <v>0.99788292643548193</v>
      </c>
      <c r="AL733" s="34">
        <v>0.99782072746281236</v>
      </c>
      <c r="AM733" s="34">
        <v>0.99775853236706247</v>
      </c>
      <c r="AN733" s="34">
        <v>0.99769634114799088</v>
      </c>
      <c r="AO733" s="34">
        <v>0.99763415380535614</v>
      </c>
      <c r="AP733" s="34">
        <v>0.99757197033891631</v>
      </c>
      <c r="AQ733" s="34">
        <v>0.99750979074842983</v>
      </c>
      <c r="AR733" s="34">
        <v>0.99744761503365498</v>
      </c>
      <c r="AS733" s="34">
        <v>0.99738544319435074</v>
      </c>
      <c r="AT733" s="34">
        <v>0.99732327523027486</v>
      </c>
      <c r="AU733" s="34">
        <v>0.99726111114118621</v>
      </c>
      <c r="AV733" s="34">
        <v>0.9971989509268433</v>
      </c>
      <c r="AW733" s="34">
        <v>0.99713679458700422</v>
      </c>
      <c r="AX733" s="34">
        <v>0.99707464212142793</v>
      </c>
      <c r="AY733" s="34">
        <v>0.99701249352987276</v>
      </c>
      <c r="AZ733" s="34">
        <v>0.99695034881209699</v>
      </c>
      <c r="BA733" s="34">
        <v>0.99688820796785971</v>
      </c>
      <c r="BB733" s="34">
        <v>0.99682607099691889</v>
      </c>
      <c r="BC733" s="34">
        <v>0.9967639378990335</v>
      </c>
      <c r="BD733" s="34">
        <v>0.99670180867396196</v>
      </c>
      <c r="BE733" s="34">
        <v>0.99663968332146291</v>
      </c>
      <c r="BF733" s="34">
        <v>0.99657756184129487</v>
      </c>
      <c r="BG733" s="34">
        <v>0.99651544423321681</v>
      </c>
      <c r="BH733" s="34">
        <v>0.99645333049698681</v>
      </c>
      <c r="BI733" s="34">
        <v>0.99639122063236407</v>
      </c>
      <c r="BJ733" s="34">
        <v>0.99632911463910701</v>
      </c>
      <c r="BK733" s="34">
        <v>0.99626701251697447</v>
      </c>
      <c r="BL733" s="34">
        <v>0.99620491426572511</v>
      </c>
      <c r="BM733" s="34">
        <v>0.99614281988511755</v>
      </c>
      <c r="BN733" s="34">
        <v>0.99608072937491055</v>
      </c>
      <c r="BO733" s="34">
        <v>0.99601864273486307</v>
      </c>
      <c r="BP733" s="34">
        <v>0.99595655996473353</v>
      </c>
      <c r="BQ733" s="34">
        <v>0.99589448106428102</v>
      </c>
      <c r="BR733" s="34">
        <v>0.99583240603326406</v>
      </c>
      <c r="BS733" s="34">
        <v>0.99577033487144184</v>
      </c>
      <c r="BT733" s="34">
        <v>0.99570826757857278</v>
      </c>
      <c r="BU733" s="34">
        <v>0.99564620415441618</v>
      </c>
      <c r="BV733" s="34">
        <v>0.99558414459873046</v>
      </c>
      <c r="BW733" s="34">
        <v>0.99552208891127458</v>
      </c>
      <c r="BX733" s="34">
        <v>0.99546003709180764</v>
      </c>
      <c r="BY733" s="34">
        <v>0.99539798914008859</v>
      </c>
      <c r="BZ733" s="34">
        <v>0.99533594505587586</v>
      </c>
      <c r="CA733" s="34">
        <v>0.99527390483892897</v>
      </c>
      <c r="CB733" s="34">
        <v>0.99521186848900656</v>
      </c>
      <c r="CC733" s="34">
        <v>0.99514983600586759</v>
      </c>
      <c r="CD733" s="34">
        <v>0.99508780738927105</v>
      </c>
      <c r="CE733" s="34">
        <v>0.99502578263897612</v>
      </c>
      <c r="CF733" s="34">
        <v>0.99496376175474166</v>
      </c>
      <c r="CG733" s="34">
        <v>0.99490174473632664</v>
      </c>
      <c r="CH733" s="34">
        <v>0.99483973158349004</v>
      </c>
      <c r="CI733" s="34">
        <v>0.99477772229599115</v>
      </c>
      <c r="CJ733" s="34">
        <v>0.99471571687358906</v>
      </c>
      <c r="CK733" s="34">
        <v>0.99465371531604274</v>
      </c>
      <c r="CL733" s="34">
        <v>0.99459171762311116</v>
      </c>
      <c r="CM733" s="34">
        <v>0.9945297237945534</v>
      </c>
      <c r="CN733" s="34">
        <v>0.99446773383012899</v>
      </c>
      <c r="CO733" s="34">
        <v>0.99440574772959678</v>
      </c>
      <c r="CP733" s="34">
        <v>0.99434376549271597</v>
      </c>
      <c r="CQ733" s="34">
        <v>0.99428178711924564</v>
      </c>
      <c r="CR733" s="34">
        <v>0.99418882289425126</v>
      </c>
      <c r="CS733" s="34">
        <v>0.99409586736130684</v>
      </c>
      <c r="CT733" s="34">
        <v>0.99400292051959993</v>
      </c>
      <c r="CU733" s="34">
        <v>0.99390998236831796</v>
      </c>
      <c r="CV733" s="34">
        <v>0.99381705290664812</v>
      </c>
      <c r="CW733" s="34">
        <v>0.99372413213377797</v>
      </c>
      <c r="CX733" s="34">
        <v>0.99363122004889526</v>
      </c>
      <c r="CY733" s="34">
        <v>0.99353831665118764</v>
      </c>
      <c r="CZ733" s="34">
        <v>0.99344542193984309</v>
      </c>
      <c r="DA733" s="34">
        <v>0.99335253591404893</v>
      </c>
      <c r="DB733" s="34">
        <v>0.99325965857299336</v>
      </c>
    </row>
    <row r="734" spans="1:106" x14ac:dyDescent="0.2">
      <c r="A734" s="13">
        <f t="shared" ca="1" si="11"/>
        <v>45296</v>
      </c>
      <c r="B734" s="34">
        <v>1.0000623348172251</v>
      </c>
      <c r="C734" s="34">
        <v>1</v>
      </c>
      <c r="D734" s="34">
        <v>0.99993766906816206</v>
      </c>
      <c r="E734" s="34">
        <v>0.99987534202146944</v>
      </c>
      <c r="F734" s="34">
        <v>0.99981301885967966</v>
      </c>
      <c r="G734" s="34">
        <v>0.99975069958255058</v>
      </c>
      <c r="H734" s="34">
        <v>0.99968838418983996</v>
      </c>
      <c r="I734" s="34">
        <v>0.9996260726813061</v>
      </c>
      <c r="J734" s="34">
        <v>0.99956376505670663</v>
      </c>
      <c r="K734" s="34">
        <v>0.99950146131579942</v>
      </c>
      <c r="L734" s="34">
        <v>0.99943916145834222</v>
      </c>
      <c r="M734" s="34">
        <v>0.99937686548409332</v>
      </c>
      <c r="N734" s="34">
        <v>0.99931457339281049</v>
      </c>
      <c r="O734" s="34">
        <v>0.9992522851842518</v>
      </c>
      <c r="P734" s="34">
        <v>0.99919000085817533</v>
      </c>
      <c r="Q734" s="34">
        <v>0.99912772041433895</v>
      </c>
      <c r="R734" s="34">
        <v>0.99906544385250051</v>
      </c>
      <c r="S734" s="34">
        <v>0.99900317117241821</v>
      </c>
      <c r="T734" s="34">
        <v>0.99894090237385014</v>
      </c>
      <c r="U734" s="34">
        <v>0.99887863745655447</v>
      </c>
      <c r="V734" s="34">
        <v>0.99881637642028875</v>
      </c>
      <c r="W734" s="34">
        <v>0.99875411926481172</v>
      </c>
      <c r="X734" s="34">
        <v>0.99869186598988102</v>
      </c>
      <c r="Y734" s="34">
        <v>0.99862961659525507</v>
      </c>
      <c r="Z734" s="34">
        <v>0.99856737108069182</v>
      </c>
      <c r="AA734" s="34">
        <v>0.99850512944594971</v>
      </c>
      <c r="AB734" s="34">
        <v>0.99844289169078648</v>
      </c>
      <c r="AC734" s="34">
        <v>0.99838065781496055</v>
      </c>
      <c r="AD734" s="34">
        <v>0.9983184278182301</v>
      </c>
      <c r="AE734" s="34">
        <v>0.99825620170035334</v>
      </c>
      <c r="AF734" s="34">
        <v>0.99819397946108868</v>
      </c>
      <c r="AG734" s="34">
        <v>0.99813176110019375</v>
      </c>
      <c r="AH734" s="34">
        <v>0.99806954661742753</v>
      </c>
      <c r="AI734" s="34">
        <v>0.99800733601254787</v>
      </c>
      <c r="AJ734" s="34">
        <v>0.99794512928531343</v>
      </c>
      <c r="AK734" s="34">
        <v>0.99788292643548193</v>
      </c>
      <c r="AL734" s="34">
        <v>0.99782072746281236</v>
      </c>
      <c r="AM734" s="34">
        <v>0.99775853236706247</v>
      </c>
      <c r="AN734" s="34">
        <v>0.99769634114799088</v>
      </c>
      <c r="AO734" s="34">
        <v>0.99763415380535614</v>
      </c>
      <c r="AP734" s="34">
        <v>0.99757197033891631</v>
      </c>
      <c r="AQ734" s="34">
        <v>0.99750979074842983</v>
      </c>
      <c r="AR734" s="34">
        <v>0.99744761503365498</v>
      </c>
      <c r="AS734" s="34">
        <v>0.99738544319435074</v>
      </c>
      <c r="AT734" s="34">
        <v>0.99732327523027486</v>
      </c>
      <c r="AU734" s="34">
        <v>0.99726111114118621</v>
      </c>
      <c r="AV734" s="34">
        <v>0.9971989509268433</v>
      </c>
      <c r="AW734" s="34">
        <v>0.99713679458700422</v>
      </c>
      <c r="AX734" s="34">
        <v>0.99707464212142793</v>
      </c>
      <c r="AY734" s="34">
        <v>0.99701249352987276</v>
      </c>
      <c r="AZ734" s="34">
        <v>0.99695034881209699</v>
      </c>
      <c r="BA734" s="34">
        <v>0.99688820796785971</v>
      </c>
      <c r="BB734" s="34">
        <v>0.99682607099691889</v>
      </c>
      <c r="BC734" s="34">
        <v>0.9967639378990335</v>
      </c>
      <c r="BD734" s="34">
        <v>0.99670180867396196</v>
      </c>
      <c r="BE734" s="34">
        <v>0.99663968332146291</v>
      </c>
      <c r="BF734" s="34">
        <v>0.99657756184129487</v>
      </c>
      <c r="BG734" s="34">
        <v>0.99651544423321681</v>
      </c>
      <c r="BH734" s="34">
        <v>0.99645333049698681</v>
      </c>
      <c r="BI734" s="34">
        <v>0.99639122063236407</v>
      </c>
      <c r="BJ734" s="34">
        <v>0.99632911463910701</v>
      </c>
      <c r="BK734" s="34">
        <v>0.99626701251697447</v>
      </c>
      <c r="BL734" s="34">
        <v>0.99620491426572511</v>
      </c>
      <c r="BM734" s="34">
        <v>0.99614281988511755</v>
      </c>
      <c r="BN734" s="34">
        <v>0.99608072937491055</v>
      </c>
      <c r="BO734" s="34">
        <v>0.99601864273486307</v>
      </c>
      <c r="BP734" s="34">
        <v>0.99595655996473353</v>
      </c>
      <c r="BQ734" s="34">
        <v>0.99589448106428102</v>
      </c>
      <c r="BR734" s="34">
        <v>0.99583240603326406</v>
      </c>
      <c r="BS734" s="34">
        <v>0.99577033487144184</v>
      </c>
      <c r="BT734" s="34">
        <v>0.99570826757857278</v>
      </c>
      <c r="BU734" s="34">
        <v>0.99564620415441618</v>
      </c>
      <c r="BV734" s="34">
        <v>0.99558414459873046</v>
      </c>
      <c r="BW734" s="34">
        <v>0.99552208891127458</v>
      </c>
      <c r="BX734" s="34">
        <v>0.99546003709180764</v>
      </c>
      <c r="BY734" s="34">
        <v>0.99539798914008859</v>
      </c>
      <c r="BZ734" s="34">
        <v>0.99533594505587586</v>
      </c>
      <c r="CA734" s="34">
        <v>0.99527390483892897</v>
      </c>
      <c r="CB734" s="34">
        <v>0.99521186848900656</v>
      </c>
      <c r="CC734" s="34">
        <v>0.99514983600586759</v>
      </c>
      <c r="CD734" s="34">
        <v>0.99508780738927105</v>
      </c>
      <c r="CE734" s="34">
        <v>0.99502578263897612</v>
      </c>
      <c r="CF734" s="34">
        <v>0.99496376175474166</v>
      </c>
      <c r="CG734" s="34">
        <v>0.99490174473632664</v>
      </c>
      <c r="CH734" s="34">
        <v>0.99483973158349004</v>
      </c>
      <c r="CI734" s="34">
        <v>0.99477772229599115</v>
      </c>
      <c r="CJ734" s="34">
        <v>0.99471571687358906</v>
      </c>
      <c r="CK734" s="34">
        <v>0.99465371531604274</v>
      </c>
      <c r="CL734" s="34">
        <v>0.99459171762311116</v>
      </c>
      <c r="CM734" s="34">
        <v>0.9945297237945534</v>
      </c>
      <c r="CN734" s="34">
        <v>0.99446773383012899</v>
      </c>
      <c r="CO734" s="34">
        <v>0.99440574772959678</v>
      </c>
      <c r="CP734" s="34">
        <v>0.99434376549271597</v>
      </c>
      <c r="CQ734" s="34">
        <v>0.99428178711924564</v>
      </c>
      <c r="CR734" s="34">
        <v>0.99418882289425126</v>
      </c>
      <c r="CS734" s="34">
        <v>0.99409586736130684</v>
      </c>
      <c r="CT734" s="34">
        <v>0.99400292051959993</v>
      </c>
      <c r="CU734" s="34">
        <v>0.99390998236831796</v>
      </c>
      <c r="CV734" s="34">
        <v>0.99381705290664812</v>
      </c>
      <c r="CW734" s="34">
        <v>0.99372413213377797</v>
      </c>
      <c r="CX734" s="34">
        <v>0.99363122004889526</v>
      </c>
      <c r="CY734" s="34">
        <v>0.99353831665118764</v>
      </c>
      <c r="CZ734" s="34">
        <v>0.99344542193984309</v>
      </c>
      <c r="DA734" s="34">
        <v>0.99335253591404893</v>
      </c>
      <c r="DB734" s="34">
        <v>0.99325965857299336</v>
      </c>
    </row>
    <row r="735" spans="1:106" x14ac:dyDescent="0.2">
      <c r="A735" s="13">
        <f t="shared" ca="1" si="11"/>
        <v>45299</v>
      </c>
      <c r="B735" s="34">
        <v>1.0000623348172251</v>
      </c>
      <c r="C735" s="34">
        <v>1</v>
      </c>
      <c r="D735" s="34">
        <v>0.99993766906816206</v>
      </c>
      <c r="E735" s="34">
        <v>0.99987534202146944</v>
      </c>
      <c r="F735" s="34">
        <v>0.99981301885967966</v>
      </c>
      <c r="G735" s="34">
        <v>0.99975069958255058</v>
      </c>
      <c r="H735" s="34">
        <v>0.99968838418983996</v>
      </c>
      <c r="I735" s="34">
        <v>0.9996260726813061</v>
      </c>
      <c r="J735" s="34">
        <v>0.99956376505670663</v>
      </c>
      <c r="K735" s="34">
        <v>0.99950146131579942</v>
      </c>
      <c r="L735" s="34">
        <v>0.99943916145834222</v>
      </c>
      <c r="M735" s="34">
        <v>0.99937686548409332</v>
      </c>
      <c r="N735" s="34">
        <v>0.99931457339281049</v>
      </c>
      <c r="O735" s="34">
        <v>0.9992522851842518</v>
      </c>
      <c r="P735" s="34">
        <v>0.99919000085817533</v>
      </c>
      <c r="Q735" s="34">
        <v>0.99912772041433895</v>
      </c>
      <c r="R735" s="34">
        <v>0.99906544385250051</v>
      </c>
      <c r="S735" s="34">
        <v>0.99900317117241821</v>
      </c>
      <c r="T735" s="34">
        <v>0.99894090237385014</v>
      </c>
      <c r="U735" s="34">
        <v>0.99887863745655447</v>
      </c>
      <c r="V735" s="34">
        <v>0.99881637642028875</v>
      </c>
      <c r="W735" s="34">
        <v>0.99875411926481172</v>
      </c>
      <c r="X735" s="34">
        <v>0.99869186598988102</v>
      </c>
      <c r="Y735" s="34">
        <v>0.99862961659525507</v>
      </c>
      <c r="Z735" s="34">
        <v>0.99856737108069182</v>
      </c>
      <c r="AA735" s="34">
        <v>0.99850512944594971</v>
      </c>
      <c r="AB735" s="34">
        <v>0.99844289169078648</v>
      </c>
      <c r="AC735" s="34">
        <v>0.99838065781496055</v>
      </c>
      <c r="AD735" s="34">
        <v>0.9983184278182301</v>
      </c>
      <c r="AE735" s="34">
        <v>0.99825620170035334</v>
      </c>
      <c r="AF735" s="34">
        <v>0.99819397946108868</v>
      </c>
      <c r="AG735" s="34">
        <v>0.99813176110019375</v>
      </c>
      <c r="AH735" s="34">
        <v>0.99806954661742753</v>
      </c>
      <c r="AI735" s="34">
        <v>0.99800733601254787</v>
      </c>
      <c r="AJ735" s="34">
        <v>0.99794512928531343</v>
      </c>
      <c r="AK735" s="34">
        <v>0.99788292643548193</v>
      </c>
      <c r="AL735" s="34">
        <v>0.99782072746281236</v>
      </c>
      <c r="AM735" s="34">
        <v>0.99775853236706247</v>
      </c>
      <c r="AN735" s="34">
        <v>0.99769634114799088</v>
      </c>
      <c r="AO735" s="34">
        <v>0.99763415380535614</v>
      </c>
      <c r="AP735" s="34">
        <v>0.99757197033891631</v>
      </c>
      <c r="AQ735" s="34">
        <v>0.99750979074842983</v>
      </c>
      <c r="AR735" s="34">
        <v>0.99744761503365498</v>
      </c>
      <c r="AS735" s="34">
        <v>0.99738544319435074</v>
      </c>
      <c r="AT735" s="34">
        <v>0.99732327523027486</v>
      </c>
      <c r="AU735" s="34">
        <v>0.99726111114118621</v>
      </c>
      <c r="AV735" s="34">
        <v>0.9971989509268433</v>
      </c>
      <c r="AW735" s="34">
        <v>0.99713679458700422</v>
      </c>
      <c r="AX735" s="34">
        <v>0.99707464212142793</v>
      </c>
      <c r="AY735" s="34">
        <v>0.99701249352987276</v>
      </c>
      <c r="AZ735" s="34">
        <v>0.99695034881209699</v>
      </c>
      <c r="BA735" s="34">
        <v>0.99688820796785971</v>
      </c>
      <c r="BB735" s="34">
        <v>0.99682607099691889</v>
      </c>
      <c r="BC735" s="34">
        <v>0.9967639378990335</v>
      </c>
      <c r="BD735" s="34">
        <v>0.99670180867396196</v>
      </c>
      <c r="BE735" s="34">
        <v>0.99663968332146291</v>
      </c>
      <c r="BF735" s="34">
        <v>0.99657756184129487</v>
      </c>
      <c r="BG735" s="34">
        <v>0.99651544423321681</v>
      </c>
      <c r="BH735" s="34">
        <v>0.99645333049698681</v>
      </c>
      <c r="BI735" s="34">
        <v>0.99639122063236407</v>
      </c>
      <c r="BJ735" s="34">
        <v>0.99632911463910701</v>
      </c>
      <c r="BK735" s="34">
        <v>0.99626701251697447</v>
      </c>
      <c r="BL735" s="34">
        <v>0.99620491426572511</v>
      </c>
      <c r="BM735" s="34">
        <v>0.99614281988511755</v>
      </c>
      <c r="BN735" s="34">
        <v>0.99608072937491055</v>
      </c>
      <c r="BO735" s="34">
        <v>0.99601864273486307</v>
      </c>
      <c r="BP735" s="34">
        <v>0.99595655996473353</v>
      </c>
      <c r="BQ735" s="34">
        <v>0.99589448106428102</v>
      </c>
      <c r="BR735" s="34">
        <v>0.99583240603326406</v>
      </c>
      <c r="BS735" s="34">
        <v>0.99577033487144184</v>
      </c>
      <c r="BT735" s="34">
        <v>0.99570826757857278</v>
      </c>
      <c r="BU735" s="34">
        <v>0.99564620415441618</v>
      </c>
      <c r="BV735" s="34">
        <v>0.99558414459873046</v>
      </c>
      <c r="BW735" s="34">
        <v>0.99552208891127458</v>
      </c>
      <c r="BX735" s="34">
        <v>0.99546003709180764</v>
      </c>
      <c r="BY735" s="34">
        <v>0.99539798914008859</v>
      </c>
      <c r="BZ735" s="34">
        <v>0.99533594505587586</v>
      </c>
      <c r="CA735" s="34">
        <v>0.99527390483892897</v>
      </c>
      <c r="CB735" s="34">
        <v>0.99521186848900656</v>
      </c>
      <c r="CC735" s="34">
        <v>0.99514983600586759</v>
      </c>
      <c r="CD735" s="34">
        <v>0.99508780738927105</v>
      </c>
      <c r="CE735" s="34">
        <v>0.99502578263897612</v>
      </c>
      <c r="CF735" s="34">
        <v>0.99496376175474166</v>
      </c>
      <c r="CG735" s="34">
        <v>0.99490174473632664</v>
      </c>
      <c r="CH735" s="34">
        <v>0.99483973158349004</v>
      </c>
      <c r="CI735" s="34">
        <v>0.99477772229599115</v>
      </c>
      <c r="CJ735" s="34">
        <v>0.99471571687358906</v>
      </c>
      <c r="CK735" s="34">
        <v>0.99465371531604274</v>
      </c>
      <c r="CL735" s="34">
        <v>0.99459171762311116</v>
      </c>
      <c r="CM735" s="34">
        <v>0.9945297237945534</v>
      </c>
      <c r="CN735" s="34">
        <v>0.99446773383012899</v>
      </c>
      <c r="CO735" s="34">
        <v>0.99440574772959678</v>
      </c>
      <c r="CP735" s="34">
        <v>0.99434376549271597</v>
      </c>
      <c r="CQ735" s="34">
        <v>0.99428178711924564</v>
      </c>
      <c r="CR735" s="34">
        <v>0.99418882289425126</v>
      </c>
      <c r="CS735" s="34">
        <v>0.99409586736130684</v>
      </c>
      <c r="CT735" s="34">
        <v>0.99400292051959993</v>
      </c>
      <c r="CU735" s="34">
        <v>0.99390998236831796</v>
      </c>
      <c r="CV735" s="34">
        <v>0.99381705290664812</v>
      </c>
      <c r="CW735" s="34">
        <v>0.99372413213377797</v>
      </c>
      <c r="CX735" s="34">
        <v>0.99363122004889526</v>
      </c>
      <c r="CY735" s="34">
        <v>0.99353831665118764</v>
      </c>
      <c r="CZ735" s="34">
        <v>0.99344542193984309</v>
      </c>
      <c r="DA735" s="34">
        <v>0.99335253591404893</v>
      </c>
      <c r="DB735" s="34">
        <v>0.99325965857299336</v>
      </c>
    </row>
    <row r="736" spans="1:106" x14ac:dyDescent="0.2">
      <c r="A736" s="13">
        <f t="shared" ca="1" si="11"/>
        <v>45300</v>
      </c>
      <c r="B736" s="34">
        <v>1.0000623348172251</v>
      </c>
      <c r="C736" s="34">
        <v>1</v>
      </c>
      <c r="D736" s="34">
        <v>0.99993766906816206</v>
      </c>
      <c r="E736" s="34">
        <v>0.99987534202146944</v>
      </c>
      <c r="F736" s="34">
        <v>0.99981301885967966</v>
      </c>
      <c r="G736" s="34">
        <v>0.99975069958255058</v>
      </c>
      <c r="H736" s="34">
        <v>0.99968838418983996</v>
      </c>
      <c r="I736" s="34">
        <v>0.9996260726813061</v>
      </c>
      <c r="J736" s="34">
        <v>0.99956376505670663</v>
      </c>
      <c r="K736" s="34">
        <v>0.99950146131579942</v>
      </c>
      <c r="L736" s="34">
        <v>0.99943916145834222</v>
      </c>
      <c r="M736" s="34">
        <v>0.99937686548409332</v>
      </c>
      <c r="N736" s="34">
        <v>0.99931457339281049</v>
      </c>
      <c r="O736" s="34">
        <v>0.9992522851842518</v>
      </c>
      <c r="P736" s="34">
        <v>0.99919000085817533</v>
      </c>
      <c r="Q736" s="34">
        <v>0.99912772041433895</v>
      </c>
      <c r="R736" s="34">
        <v>0.99906544385250051</v>
      </c>
      <c r="S736" s="34">
        <v>0.99900317117241821</v>
      </c>
      <c r="T736" s="34">
        <v>0.99894090237385014</v>
      </c>
      <c r="U736" s="34">
        <v>0.99887863745655447</v>
      </c>
      <c r="V736" s="34">
        <v>0.99881637642028875</v>
      </c>
      <c r="W736" s="34">
        <v>0.99875411926481172</v>
      </c>
      <c r="X736" s="34">
        <v>0.99869186598988102</v>
      </c>
      <c r="Y736" s="34">
        <v>0.99862961659525507</v>
      </c>
      <c r="Z736" s="34">
        <v>0.99856737108069182</v>
      </c>
      <c r="AA736" s="34">
        <v>0.99850512944594971</v>
      </c>
      <c r="AB736" s="34">
        <v>0.99844289169078648</v>
      </c>
      <c r="AC736" s="34">
        <v>0.99838065781496055</v>
      </c>
      <c r="AD736" s="34">
        <v>0.9983184278182301</v>
      </c>
      <c r="AE736" s="34">
        <v>0.99825620170035334</v>
      </c>
      <c r="AF736" s="34">
        <v>0.99819397946108868</v>
      </c>
      <c r="AG736" s="34">
        <v>0.99813176110019375</v>
      </c>
      <c r="AH736" s="34">
        <v>0.99806954661742753</v>
      </c>
      <c r="AI736" s="34">
        <v>0.99800733601254787</v>
      </c>
      <c r="AJ736" s="34">
        <v>0.99794512928531343</v>
      </c>
      <c r="AK736" s="34">
        <v>0.99788292643548193</v>
      </c>
      <c r="AL736" s="34">
        <v>0.99782072746281236</v>
      </c>
      <c r="AM736" s="34">
        <v>0.99775853236706247</v>
      </c>
      <c r="AN736" s="34">
        <v>0.99769634114799088</v>
      </c>
      <c r="AO736" s="34">
        <v>0.99763415380535614</v>
      </c>
      <c r="AP736" s="34">
        <v>0.99757197033891631</v>
      </c>
      <c r="AQ736" s="34">
        <v>0.99750979074842983</v>
      </c>
      <c r="AR736" s="34">
        <v>0.99744761503365498</v>
      </c>
      <c r="AS736" s="34">
        <v>0.99738544319435074</v>
      </c>
      <c r="AT736" s="34">
        <v>0.99732327523027486</v>
      </c>
      <c r="AU736" s="34">
        <v>0.99726111114118621</v>
      </c>
      <c r="AV736" s="34">
        <v>0.9971989509268433</v>
      </c>
      <c r="AW736" s="34">
        <v>0.99713679458700422</v>
      </c>
      <c r="AX736" s="34">
        <v>0.99707464212142793</v>
      </c>
      <c r="AY736" s="34">
        <v>0.99701249352987276</v>
      </c>
      <c r="AZ736" s="34">
        <v>0.99695034881209699</v>
      </c>
      <c r="BA736" s="34">
        <v>0.99688820796785971</v>
      </c>
      <c r="BB736" s="34">
        <v>0.99682607099691889</v>
      </c>
      <c r="BC736" s="34">
        <v>0.9967639378990335</v>
      </c>
      <c r="BD736" s="34">
        <v>0.99670180867396196</v>
      </c>
      <c r="BE736" s="34">
        <v>0.99663968332146291</v>
      </c>
      <c r="BF736" s="34">
        <v>0.99657756184129487</v>
      </c>
      <c r="BG736" s="34">
        <v>0.99651544423321681</v>
      </c>
      <c r="BH736" s="34">
        <v>0.99645333049698681</v>
      </c>
      <c r="BI736" s="34">
        <v>0.99639122063236407</v>
      </c>
      <c r="BJ736" s="34">
        <v>0.99632911463910701</v>
      </c>
      <c r="BK736" s="34">
        <v>0.99626701251697447</v>
      </c>
      <c r="BL736" s="34">
        <v>0.99620491426572511</v>
      </c>
      <c r="BM736" s="34">
        <v>0.99614281988511755</v>
      </c>
      <c r="BN736" s="34">
        <v>0.99608072937491055</v>
      </c>
      <c r="BO736" s="34">
        <v>0.99601864273486307</v>
      </c>
      <c r="BP736" s="34">
        <v>0.99595655996473353</v>
      </c>
      <c r="BQ736" s="34">
        <v>0.99589448106428102</v>
      </c>
      <c r="BR736" s="34">
        <v>0.99583240603326406</v>
      </c>
      <c r="BS736" s="34">
        <v>0.99577033487144184</v>
      </c>
      <c r="BT736" s="34">
        <v>0.99570826757857278</v>
      </c>
      <c r="BU736" s="34">
        <v>0.99564620415441618</v>
      </c>
      <c r="BV736" s="34">
        <v>0.99558414459873046</v>
      </c>
      <c r="BW736" s="34">
        <v>0.99552208891127458</v>
      </c>
      <c r="BX736" s="34">
        <v>0.99546003709180764</v>
      </c>
      <c r="BY736" s="34">
        <v>0.99539798914008859</v>
      </c>
      <c r="BZ736" s="34">
        <v>0.99533594505587586</v>
      </c>
      <c r="CA736" s="34">
        <v>0.99527390483892897</v>
      </c>
      <c r="CB736" s="34">
        <v>0.99521186848900656</v>
      </c>
      <c r="CC736" s="34">
        <v>0.99514983600586759</v>
      </c>
      <c r="CD736" s="34">
        <v>0.99508780738927105</v>
      </c>
      <c r="CE736" s="34">
        <v>0.99502578263897612</v>
      </c>
      <c r="CF736" s="34">
        <v>0.99496376175474166</v>
      </c>
      <c r="CG736" s="34">
        <v>0.99490174473632664</v>
      </c>
      <c r="CH736" s="34">
        <v>0.99483973158349004</v>
      </c>
      <c r="CI736" s="34">
        <v>0.99477772229599115</v>
      </c>
      <c r="CJ736" s="34">
        <v>0.99471571687358906</v>
      </c>
      <c r="CK736" s="34">
        <v>0.99465371531604274</v>
      </c>
      <c r="CL736" s="34">
        <v>0.99459171762311116</v>
      </c>
      <c r="CM736" s="34">
        <v>0.9945297237945534</v>
      </c>
      <c r="CN736" s="34">
        <v>0.99446773383012899</v>
      </c>
      <c r="CO736" s="34">
        <v>0.99440574772959678</v>
      </c>
      <c r="CP736" s="34">
        <v>0.99434376549271597</v>
      </c>
      <c r="CQ736" s="34">
        <v>0.99428178711924564</v>
      </c>
      <c r="CR736" s="34">
        <v>0.99418882289425126</v>
      </c>
      <c r="CS736" s="34">
        <v>0.99409586736130684</v>
      </c>
      <c r="CT736" s="34">
        <v>0.99400292051959993</v>
      </c>
      <c r="CU736" s="34">
        <v>0.99390998236831796</v>
      </c>
      <c r="CV736" s="34">
        <v>0.99381705290664812</v>
      </c>
      <c r="CW736" s="34">
        <v>0.99372413213377797</v>
      </c>
      <c r="CX736" s="34">
        <v>0.99363122004889526</v>
      </c>
      <c r="CY736" s="34">
        <v>0.99353831665118764</v>
      </c>
      <c r="CZ736" s="34">
        <v>0.99344542193984309</v>
      </c>
      <c r="DA736" s="34">
        <v>0.99335253591404893</v>
      </c>
      <c r="DB736" s="34">
        <v>0.99325965857299336</v>
      </c>
    </row>
    <row r="737" spans="1:106" x14ac:dyDescent="0.2">
      <c r="A737" s="13">
        <f t="shared" ca="1" si="11"/>
        <v>45301</v>
      </c>
      <c r="B737" s="34">
        <v>1.0000623348172251</v>
      </c>
      <c r="C737" s="34">
        <v>1</v>
      </c>
      <c r="D737" s="34">
        <v>0.99993766906816206</v>
      </c>
      <c r="E737" s="34">
        <v>0.99987534202146944</v>
      </c>
      <c r="F737" s="34">
        <v>0.99981301885967966</v>
      </c>
      <c r="G737" s="34">
        <v>0.99975069958255058</v>
      </c>
      <c r="H737" s="34">
        <v>0.99968838418983996</v>
      </c>
      <c r="I737" s="34">
        <v>0.9996260726813061</v>
      </c>
      <c r="J737" s="34">
        <v>0.99956376505670663</v>
      </c>
      <c r="K737" s="34">
        <v>0.99950146131579942</v>
      </c>
      <c r="L737" s="34">
        <v>0.99943916145834222</v>
      </c>
      <c r="M737" s="34">
        <v>0.99937686548409332</v>
      </c>
      <c r="N737" s="34">
        <v>0.99931457339281049</v>
      </c>
      <c r="O737" s="34">
        <v>0.9992522851842518</v>
      </c>
      <c r="P737" s="34">
        <v>0.99919000085817533</v>
      </c>
      <c r="Q737" s="34">
        <v>0.99912772041433895</v>
      </c>
      <c r="R737" s="34">
        <v>0.99906544385250051</v>
      </c>
      <c r="S737" s="34">
        <v>0.99900317117241821</v>
      </c>
      <c r="T737" s="34">
        <v>0.99894090237385014</v>
      </c>
      <c r="U737" s="34">
        <v>0.99887863745655447</v>
      </c>
      <c r="V737" s="34">
        <v>0.99881637642028875</v>
      </c>
      <c r="W737" s="34">
        <v>0.99875411926481172</v>
      </c>
      <c r="X737" s="34">
        <v>0.99869186598988102</v>
      </c>
      <c r="Y737" s="34">
        <v>0.99862961659525507</v>
      </c>
      <c r="Z737" s="34">
        <v>0.99856737108069182</v>
      </c>
      <c r="AA737" s="34">
        <v>0.99850512944594971</v>
      </c>
      <c r="AB737" s="34">
        <v>0.99844289169078648</v>
      </c>
      <c r="AC737" s="34">
        <v>0.99838065781496055</v>
      </c>
      <c r="AD737" s="34">
        <v>0.9983184278182301</v>
      </c>
      <c r="AE737" s="34">
        <v>0.99825620170035334</v>
      </c>
      <c r="AF737" s="34">
        <v>0.99819397946108868</v>
      </c>
      <c r="AG737" s="34">
        <v>0.99813176110019375</v>
      </c>
      <c r="AH737" s="34">
        <v>0.99806954661742753</v>
      </c>
      <c r="AI737" s="34">
        <v>0.99800733601254787</v>
      </c>
      <c r="AJ737" s="34">
        <v>0.99794512928531343</v>
      </c>
      <c r="AK737" s="34">
        <v>0.99788292643548193</v>
      </c>
      <c r="AL737" s="34">
        <v>0.99782072746281236</v>
      </c>
      <c r="AM737" s="34">
        <v>0.99775853236706247</v>
      </c>
      <c r="AN737" s="34">
        <v>0.99769634114799088</v>
      </c>
      <c r="AO737" s="34">
        <v>0.99763415380535614</v>
      </c>
      <c r="AP737" s="34">
        <v>0.99757197033891631</v>
      </c>
      <c r="AQ737" s="34">
        <v>0.99750979074842983</v>
      </c>
      <c r="AR737" s="34">
        <v>0.99744761503365498</v>
      </c>
      <c r="AS737" s="34">
        <v>0.99738544319435074</v>
      </c>
      <c r="AT737" s="34">
        <v>0.99732327523027486</v>
      </c>
      <c r="AU737" s="34">
        <v>0.99726111114118621</v>
      </c>
      <c r="AV737" s="34">
        <v>0.9971989509268433</v>
      </c>
      <c r="AW737" s="34">
        <v>0.99713679458700422</v>
      </c>
      <c r="AX737" s="34">
        <v>0.99707464212142793</v>
      </c>
      <c r="AY737" s="34">
        <v>0.99701249352987276</v>
      </c>
      <c r="AZ737" s="34">
        <v>0.99695034881209699</v>
      </c>
      <c r="BA737" s="34">
        <v>0.99688820796785971</v>
      </c>
      <c r="BB737" s="34">
        <v>0.99682607099691889</v>
      </c>
      <c r="BC737" s="34">
        <v>0.9967639378990335</v>
      </c>
      <c r="BD737" s="34">
        <v>0.99670180867396196</v>
      </c>
      <c r="BE737" s="34">
        <v>0.99663968332146291</v>
      </c>
      <c r="BF737" s="34">
        <v>0.99657756184129487</v>
      </c>
      <c r="BG737" s="34">
        <v>0.99651544423321681</v>
      </c>
      <c r="BH737" s="34">
        <v>0.99645333049698681</v>
      </c>
      <c r="BI737" s="34">
        <v>0.99639122063236407</v>
      </c>
      <c r="BJ737" s="34">
        <v>0.99632911463910701</v>
      </c>
      <c r="BK737" s="34">
        <v>0.99626701251697447</v>
      </c>
      <c r="BL737" s="34">
        <v>0.99620491426572511</v>
      </c>
      <c r="BM737" s="34">
        <v>0.99614281988511755</v>
      </c>
      <c r="BN737" s="34">
        <v>0.99608072937491055</v>
      </c>
      <c r="BO737" s="34">
        <v>0.99601864273486307</v>
      </c>
      <c r="BP737" s="34">
        <v>0.99595655996473353</v>
      </c>
      <c r="BQ737" s="34">
        <v>0.99589448106428102</v>
      </c>
      <c r="BR737" s="34">
        <v>0.99583240603326406</v>
      </c>
      <c r="BS737" s="34">
        <v>0.99577033487144184</v>
      </c>
      <c r="BT737" s="34">
        <v>0.99570826757857278</v>
      </c>
      <c r="BU737" s="34">
        <v>0.99564620415441618</v>
      </c>
      <c r="BV737" s="34">
        <v>0.99558414459873046</v>
      </c>
      <c r="BW737" s="34">
        <v>0.99552208891127458</v>
      </c>
      <c r="BX737" s="34">
        <v>0.99546003709180764</v>
      </c>
      <c r="BY737" s="34">
        <v>0.99539798914008859</v>
      </c>
      <c r="BZ737" s="34">
        <v>0.99533594505587586</v>
      </c>
      <c r="CA737" s="34">
        <v>0.99527390483892897</v>
      </c>
      <c r="CB737" s="34">
        <v>0.99521186848900656</v>
      </c>
      <c r="CC737" s="34">
        <v>0.99514983600586759</v>
      </c>
      <c r="CD737" s="34">
        <v>0.99508780738927105</v>
      </c>
      <c r="CE737" s="34">
        <v>0.99502578263897612</v>
      </c>
      <c r="CF737" s="34">
        <v>0.99496376175474166</v>
      </c>
      <c r="CG737" s="34">
        <v>0.99490174473632664</v>
      </c>
      <c r="CH737" s="34">
        <v>0.99483973158349004</v>
      </c>
      <c r="CI737" s="34">
        <v>0.99477772229599115</v>
      </c>
      <c r="CJ737" s="34">
        <v>0.99471571687358906</v>
      </c>
      <c r="CK737" s="34">
        <v>0.99465371531604274</v>
      </c>
      <c r="CL737" s="34">
        <v>0.99459171762311116</v>
      </c>
      <c r="CM737" s="34">
        <v>0.9945297237945534</v>
      </c>
      <c r="CN737" s="34">
        <v>0.99446773383012899</v>
      </c>
      <c r="CO737" s="34">
        <v>0.99440574772959678</v>
      </c>
      <c r="CP737" s="34">
        <v>0.99434376549271597</v>
      </c>
      <c r="CQ737" s="34">
        <v>0.99428178711924564</v>
      </c>
      <c r="CR737" s="34">
        <v>0.99418882289425126</v>
      </c>
      <c r="CS737" s="34">
        <v>0.99409586736130684</v>
      </c>
      <c r="CT737" s="34">
        <v>0.99400292051959993</v>
      </c>
      <c r="CU737" s="34">
        <v>0.99390998236831796</v>
      </c>
      <c r="CV737" s="34">
        <v>0.99381705290664812</v>
      </c>
      <c r="CW737" s="34">
        <v>0.99372413213377797</v>
      </c>
      <c r="CX737" s="34">
        <v>0.99363122004889526</v>
      </c>
      <c r="CY737" s="34">
        <v>0.99353831665118764</v>
      </c>
      <c r="CZ737" s="34">
        <v>0.99344542193984309</v>
      </c>
      <c r="DA737" s="34">
        <v>0.99335253591404893</v>
      </c>
      <c r="DB737" s="34">
        <v>0.99325965857299336</v>
      </c>
    </row>
    <row r="738" spans="1:106" x14ac:dyDescent="0.2">
      <c r="A738" s="13">
        <f t="shared" ca="1" si="11"/>
        <v>45302</v>
      </c>
      <c r="B738" s="34">
        <v>1.0000623348172251</v>
      </c>
      <c r="C738" s="34">
        <v>1</v>
      </c>
      <c r="D738" s="34">
        <v>0.99993766906816206</v>
      </c>
      <c r="E738" s="34">
        <v>0.99987534202146944</v>
      </c>
      <c r="F738" s="34">
        <v>0.99981301885967966</v>
      </c>
      <c r="G738" s="34">
        <v>0.99975069958255058</v>
      </c>
      <c r="H738" s="34">
        <v>0.99968838418983996</v>
      </c>
      <c r="I738" s="34">
        <v>0.9996260726813061</v>
      </c>
      <c r="J738" s="34">
        <v>0.99956376505670663</v>
      </c>
      <c r="K738" s="34">
        <v>0.99950146131579942</v>
      </c>
      <c r="L738" s="34">
        <v>0.99943916145834222</v>
      </c>
      <c r="M738" s="34">
        <v>0.99937686548409332</v>
      </c>
      <c r="N738" s="34">
        <v>0.99931457339281049</v>
      </c>
      <c r="O738" s="34">
        <v>0.9992522851842518</v>
      </c>
      <c r="P738" s="34">
        <v>0.99919000085817533</v>
      </c>
      <c r="Q738" s="34">
        <v>0.99912772041433895</v>
      </c>
      <c r="R738" s="34">
        <v>0.99906544385250051</v>
      </c>
      <c r="S738" s="34">
        <v>0.99900317117241821</v>
      </c>
      <c r="T738" s="34">
        <v>0.99894090237385014</v>
      </c>
      <c r="U738" s="34">
        <v>0.99887863745655447</v>
      </c>
      <c r="V738" s="34">
        <v>0.99881637642028875</v>
      </c>
      <c r="W738" s="34">
        <v>0.99875411926481172</v>
      </c>
      <c r="X738" s="34">
        <v>0.99869186598988102</v>
      </c>
      <c r="Y738" s="34">
        <v>0.99862961659525507</v>
      </c>
      <c r="Z738" s="34">
        <v>0.99856737108069182</v>
      </c>
      <c r="AA738" s="34">
        <v>0.99850512944594971</v>
      </c>
      <c r="AB738" s="34">
        <v>0.99844289169078648</v>
      </c>
      <c r="AC738" s="34">
        <v>0.99838065781496055</v>
      </c>
      <c r="AD738" s="34">
        <v>0.9983184278182301</v>
      </c>
      <c r="AE738" s="34">
        <v>0.99825620170035334</v>
      </c>
      <c r="AF738" s="34">
        <v>0.99819397946108868</v>
      </c>
      <c r="AG738" s="34">
        <v>0.99813176110019375</v>
      </c>
      <c r="AH738" s="34">
        <v>0.99806954661742753</v>
      </c>
      <c r="AI738" s="34">
        <v>0.99800733601254787</v>
      </c>
      <c r="AJ738" s="34">
        <v>0.99794512928531343</v>
      </c>
      <c r="AK738" s="34">
        <v>0.99788292643548193</v>
      </c>
      <c r="AL738" s="34">
        <v>0.99782072746281236</v>
      </c>
      <c r="AM738" s="34">
        <v>0.99775853236706247</v>
      </c>
      <c r="AN738" s="34">
        <v>0.99769634114799088</v>
      </c>
      <c r="AO738" s="34">
        <v>0.99763415380535614</v>
      </c>
      <c r="AP738" s="34">
        <v>0.99757197033891631</v>
      </c>
      <c r="AQ738" s="34">
        <v>0.99750979074842983</v>
      </c>
      <c r="AR738" s="34">
        <v>0.99744761503365498</v>
      </c>
      <c r="AS738" s="34">
        <v>0.99738544319435074</v>
      </c>
      <c r="AT738" s="34">
        <v>0.99732327523027486</v>
      </c>
      <c r="AU738" s="34">
        <v>0.99726111114118621</v>
      </c>
      <c r="AV738" s="34">
        <v>0.9971989509268433</v>
      </c>
      <c r="AW738" s="34">
        <v>0.99713679458700422</v>
      </c>
      <c r="AX738" s="34">
        <v>0.99707464212142793</v>
      </c>
      <c r="AY738" s="34">
        <v>0.99701249352987276</v>
      </c>
      <c r="AZ738" s="34">
        <v>0.99695034881209699</v>
      </c>
      <c r="BA738" s="34">
        <v>0.99688820796785971</v>
      </c>
      <c r="BB738" s="34">
        <v>0.99682607099691889</v>
      </c>
      <c r="BC738" s="34">
        <v>0.9967639378990335</v>
      </c>
      <c r="BD738" s="34">
        <v>0.99670180867396196</v>
      </c>
      <c r="BE738" s="34">
        <v>0.99663968332146291</v>
      </c>
      <c r="BF738" s="34">
        <v>0.99657756184129487</v>
      </c>
      <c r="BG738" s="34">
        <v>0.99651544423321681</v>
      </c>
      <c r="BH738" s="34">
        <v>0.99645333049698681</v>
      </c>
      <c r="BI738" s="34">
        <v>0.99639122063236407</v>
      </c>
      <c r="BJ738" s="34">
        <v>0.99632911463910701</v>
      </c>
      <c r="BK738" s="34">
        <v>0.99626701251697447</v>
      </c>
      <c r="BL738" s="34">
        <v>0.99620491426572511</v>
      </c>
      <c r="BM738" s="34">
        <v>0.99614281988511755</v>
      </c>
      <c r="BN738" s="34">
        <v>0.99608072937491055</v>
      </c>
      <c r="BO738" s="34">
        <v>0.99601864273486307</v>
      </c>
      <c r="BP738" s="34">
        <v>0.99595655996473353</v>
      </c>
      <c r="BQ738" s="34">
        <v>0.99589448106428102</v>
      </c>
      <c r="BR738" s="34">
        <v>0.99583240603326406</v>
      </c>
      <c r="BS738" s="34">
        <v>0.99577033487144184</v>
      </c>
      <c r="BT738" s="34">
        <v>0.99570826757857278</v>
      </c>
      <c r="BU738" s="34">
        <v>0.99564620415441618</v>
      </c>
      <c r="BV738" s="34">
        <v>0.99558414459873046</v>
      </c>
      <c r="BW738" s="34">
        <v>0.99552208891127458</v>
      </c>
      <c r="BX738" s="34">
        <v>0.99546003709180764</v>
      </c>
      <c r="BY738" s="34">
        <v>0.99539798914008859</v>
      </c>
      <c r="BZ738" s="34">
        <v>0.99533594505587586</v>
      </c>
      <c r="CA738" s="34">
        <v>0.99527390483892897</v>
      </c>
      <c r="CB738" s="34">
        <v>0.99521186848900656</v>
      </c>
      <c r="CC738" s="34">
        <v>0.99514983600586759</v>
      </c>
      <c r="CD738" s="34">
        <v>0.99508780738927105</v>
      </c>
      <c r="CE738" s="34">
        <v>0.99502578263897612</v>
      </c>
      <c r="CF738" s="34">
        <v>0.99496376175474166</v>
      </c>
      <c r="CG738" s="34">
        <v>0.99490174473632664</v>
      </c>
      <c r="CH738" s="34">
        <v>0.99483973158349004</v>
      </c>
      <c r="CI738" s="34">
        <v>0.99477772229599115</v>
      </c>
      <c r="CJ738" s="34">
        <v>0.99471571687358906</v>
      </c>
      <c r="CK738" s="34">
        <v>0.99465371531604274</v>
      </c>
      <c r="CL738" s="34">
        <v>0.99459171762311116</v>
      </c>
      <c r="CM738" s="34">
        <v>0.9945297237945534</v>
      </c>
      <c r="CN738" s="34">
        <v>0.99446773383012899</v>
      </c>
      <c r="CO738" s="34">
        <v>0.99440574772959678</v>
      </c>
      <c r="CP738" s="34">
        <v>0.99434376549271597</v>
      </c>
      <c r="CQ738" s="34">
        <v>0.99428178711924564</v>
      </c>
      <c r="CR738" s="34">
        <v>0.99418882289425126</v>
      </c>
      <c r="CS738" s="34">
        <v>0.99409586736130684</v>
      </c>
      <c r="CT738" s="34">
        <v>0.99400292051959993</v>
      </c>
      <c r="CU738" s="34">
        <v>0.99390998236831796</v>
      </c>
      <c r="CV738" s="34">
        <v>0.99381705290664812</v>
      </c>
      <c r="CW738" s="34">
        <v>0.99372413213377797</v>
      </c>
      <c r="CX738" s="34">
        <v>0.99363122004889526</v>
      </c>
      <c r="CY738" s="34">
        <v>0.99353831665118764</v>
      </c>
      <c r="CZ738" s="34">
        <v>0.99344542193984309</v>
      </c>
      <c r="DA738" s="34">
        <v>0.99335253591404893</v>
      </c>
      <c r="DB738" s="34">
        <v>0.99325965857299336</v>
      </c>
    </row>
    <row r="739" spans="1:106" x14ac:dyDescent="0.2">
      <c r="A739" s="13">
        <f t="shared" ca="1" si="11"/>
        <v>45303</v>
      </c>
      <c r="B739" s="34">
        <v>1.0000623348172251</v>
      </c>
      <c r="C739" s="34">
        <v>1</v>
      </c>
      <c r="D739" s="34">
        <v>0.99993766906816206</v>
      </c>
      <c r="E739" s="34">
        <v>0.99987534202146944</v>
      </c>
      <c r="F739" s="34">
        <v>0.99981301885967966</v>
      </c>
      <c r="G739" s="34">
        <v>0.99975069958255058</v>
      </c>
      <c r="H739" s="34">
        <v>0.99968838418983996</v>
      </c>
      <c r="I739" s="34">
        <v>0.9996260726813061</v>
      </c>
      <c r="J739" s="34">
        <v>0.99956376505670663</v>
      </c>
      <c r="K739" s="34">
        <v>0.99950146131579942</v>
      </c>
      <c r="L739" s="34">
        <v>0.99943916145834222</v>
      </c>
      <c r="M739" s="34">
        <v>0.99937686548409332</v>
      </c>
      <c r="N739" s="34">
        <v>0.99931457339281049</v>
      </c>
      <c r="O739" s="34">
        <v>0.9992522851842518</v>
      </c>
      <c r="P739" s="34">
        <v>0.99919000085817533</v>
      </c>
      <c r="Q739" s="34">
        <v>0.99912772041433895</v>
      </c>
      <c r="R739" s="34">
        <v>0.99906544385250051</v>
      </c>
      <c r="S739" s="34">
        <v>0.99900317117241821</v>
      </c>
      <c r="T739" s="34">
        <v>0.99894090237385014</v>
      </c>
      <c r="U739" s="34">
        <v>0.99887863745655447</v>
      </c>
      <c r="V739" s="34">
        <v>0.99881637642028875</v>
      </c>
      <c r="W739" s="34">
        <v>0.99875411926481172</v>
      </c>
      <c r="X739" s="34">
        <v>0.99869186598988102</v>
      </c>
      <c r="Y739" s="34">
        <v>0.99862961659525507</v>
      </c>
      <c r="Z739" s="34">
        <v>0.99856737108069182</v>
      </c>
      <c r="AA739" s="34">
        <v>0.99850512944594971</v>
      </c>
      <c r="AB739" s="34">
        <v>0.99844289169078648</v>
      </c>
      <c r="AC739" s="34">
        <v>0.99838065781496055</v>
      </c>
      <c r="AD739" s="34">
        <v>0.9983184278182301</v>
      </c>
      <c r="AE739" s="34">
        <v>0.99825620170035334</v>
      </c>
      <c r="AF739" s="34">
        <v>0.99819397946108868</v>
      </c>
      <c r="AG739" s="34">
        <v>0.99813176110019375</v>
      </c>
      <c r="AH739" s="34">
        <v>0.99806954661742753</v>
      </c>
      <c r="AI739" s="34">
        <v>0.99800733601254787</v>
      </c>
      <c r="AJ739" s="34">
        <v>0.99794512928531343</v>
      </c>
      <c r="AK739" s="34">
        <v>0.99788292643548193</v>
      </c>
      <c r="AL739" s="34">
        <v>0.99782072746281236</v>
      </c>
      <c r="AM739" s="34">
        <v>0.99775853236706247</v>
      </c>
      <c r="AN739" s="34">
        <v>0.99769634114799088</v>
      </c>
      <c r="AO739" s="34">
        <v>0.99763415380535614</v>
      </c>
      <c r="AP739" s="34">
        <v>0.99757197033891631</v>
      </c>
      <c r="AQ739" s="34">
        <v>0.99750979074842983</v>
      </c>
      <c r="AR739" s="34">
        <v>0.99744761503365498</v>
      </c>
      <c r="AS739" s="34">
        <v>0.99738544319435074</v>
      </c>
      <c r="AT739" s="34">
        <v>0.99732327523027486</v>
      </c>
      <c r="AU739" s="34">
        <v>0.99726111114118621</v>
      </c>
      <c r="AV739" s="34">
        <v>0.9971989509268433</v>
      </c>
      <c r="AW739" s="34">
        <v>0.99713679458700422</v>
      </c>
      <c r="AX739" s="34">
        <v>0.99707464212142793</v>
      </c>
      <c r="AY739" s="34">
        <v>0.99701249352987276</v>
      </c>
      <c r="AZ739" s="34">
        <v>0.99695034881209699</v>
      </c>
      <c r="BA739" s="34">
        <v>0.99688820796785971</v>
      </c>
      <c r="BB739" s="34">
        <v>0.99682607099691889</v>
      </c>
      <c r="BC739" s="34">
        <v>0.9967639378990335</v>
      </c>
      <c r="BD739" s="34">
        <v>0.99670180867396196</v>
      </c>
      <c r="BE739" s="34">
        <v>0.99663968332146291</v>
      </c>
      <c r="BF739" s="34">
        <v>0.99657756184129487</v>
      </c>
      <c r="BG739" s="34">
        <v>0.99651544423321681</v>
      </c>
      <c r="BH739" s="34">
        <v>0.99645333049698681</v>
      </c>
      <c r="BI739" s="34">
        <v>0.99639122063236407</v>
      </c>
      <c r="BJ739" s="34">
        <v>0.99632911463910701</v>
      </c>
      <c r="BK739" s="34">
        <v>0.99626701251697447</v>
      </c>
      <c r="BL739" s="34">
        <v>0.99620491426572511</v>
      </c>
      <c r="BM739" s="34">
        <v>0.99614281988511755</v>
      </c>
      <c r="BN739" s="34">
        <v>0.99608072937491055</v>
      </c>
      <c r="BO739" s="34">
        <v>0.99601864273486307</v>
      </c>
      <c r="BP739" s="34">
        <v>0.99595655996473353</v>
      </c>
      <c r="BQ739" s="34">
        <v>0.99589448106428102</v>
      </c>
      <c r="BR739" s="34">
        <v>0.99583240603326406</v>
      </c>
      <c r="BS739" s="34">
        <v>0.99577033487144184</v>
      </c>
      <c r="BT739" s="34">
        <v>0.99570826757857278</v>
      </c>
      <c r="BU739" s="34">
        <v>0.99564620415441618</v>
      </c>
      <c r="BV739" s="34">
        <v>0.99558414459873046</v>
      </c>
      <c r="BW739" s="34">
        <v>0.99552208891127458</v>
      </c>
      <c r="BX739" s="34">
        <v>0.99546003709180764</v>
      </c>
      <c r="BY739" s="34">
        <v>0.99539798914008859</v>
      </c>
      <c r="BZ739" s="34">
        <v>0.99533594505587586</v>
      </c>
      <c r="CA739" s="34">
        <v>0.99527390483892897</v>
      </c>
      <c r="CB739" s="34">
        <v>0.99521186848900656</v>
      </c>
      <c r="CC739" s="34">
        <v>0.99514983600586759</v>
      </c>
      <c r="CD739" s="34">
        <v>0.99508780738927105</v>
      </c>
      <c r="CE739" s="34">
        <v>0.99502578263897612</v>
      </c>
      <c r="CF739" s="34">
        <v>0.99496376175474166</v>
      </c>
      <c r="CG739" s="34">
        <v>0.99490174473632664</v>
      </c>
      <c r="CH739" s="34">
        <v>0.99483973158349004</v>
      </c>
      <c r="CI739" s="34">
        <v>0.99477772229599115</v>
      </c>
      <c r="CJ739" s="34">
        <v>0.99471571687358906</v>
      </c>
      <c r="CK739" s="34">
        <v>0.99465371531604274</v>
      </c>
      <c r="CL739" s="34">
        <v>0.99459171762311116</v>
      </c>
      <c r="CM739" s="34">
        <v>0.9945297237945534</v>
      </c>
      <c r="CN739" s="34">
        <v>0.99446773383012899</v>
      </c>
      <c r="CO739" s="34">
        <v>0.99440574772959678</v>
      </c>
      <c r="CP739" s="34">
        <v>0.99434376549271597</v>
      </c>
      <c r="CQ739" s="34">
        <v>0.99428178711924564</v>
      </c>
      <c r="CR739" s="34">
        <v>0.99418882289425126</v>
      </c>
      <c r="CS739" s="34">
        <v>0.99409586736130684</v>
      </c>
      <c r="CT739" s="34">
        <v>0.99400292051959993</v>
      </c>
      <c r="CU739" s="34">
        <v>0.99390998236831796</v>
      </c>
      <c r="CV739" s="34">
        <v>0.99381705290664812</v>
      </c>
      <c r="CW739" s="34">
        <v>0.99372413213377797</v>
      </c>
      <c r="CX739" s="34">
        <v>0.99363122004889526</v>
      </c>
      <c r="CY739" s="34">
        <v>0.99353831665118764</v>
      </c>
      <c r="CZ739" s="34">
        <v>0.99344542193984309</v>
      </c>
      <c r="DA739" s="34">
        <v>0.99335253591404893</v>
      </c>
      <c r="DB739" s="34">
        <v>0.99325965857299336</v>
      </c>
    </row>
    <row r="740" spans="1:106" x14ac:dyDescent="0.2">
      <c r="A740" s="13">
        <f t="shared" ca="1" si="11"/>
        <v>45306</v>
      </c>
      <c r="B740" s="34">
        <v>1.0000623348172251</v>
      </c>
      <c r="C740" s="34">
        <v>1</v>
      </c>
      <c r="D740" s="34">
        <v>0.99993766906816206</v>
      </c>
      <c r="E740" s="34">
        <v>0.99987534202146944</v>
      </c>
      <c r="F740" s="34">
        <v>0.99981301885967966</v>
      </c>
      <c r="G740" s="34">
        <v>0.99975069958255058</v>
      </c>
      <c r="H740" s="34">
        <v>0.99968838418983996</v>
      </c>
      <c r="I740" s="34">
        <v>0.9996260726813061</v>
      </c>
      <c r="J740" s="34">
        <v>0.99956376505670663</v>
      </c>
      <c r="K740" s="34">
        <v>0.99950146131579942</v>
      </c>
      <c r="L740" s="34">
        <v>0.99943916145834222</v>
      </c>
      <c r="M740" s="34">
        <v>0.99937686548409332</v>
      </c>
      <c r="N740" s="34">
        <v>0.99931457339281049</v>
      </c>
      <c r="O740" s="34">
        <v>0.9992522851842518</v>
      </c>
      <c r="P740" s="34">
        <v>0.99919000085817533</v>
      </c>
      <c r="Q740" s="34">
        <v>0.99912772041433895</v>
      </c>
      <c r="R740" s="34">
        <v>0.99906544385250051</v>
      </c>
      <c r="S740" s="34">
        <v>0.99900317117241821</v>
      </c>
      <c r="T740" s="34">
        <v>0.99894090237385014</v>
      </c>
      <c r="U740" s="34">
        <v>0.99887863745655447</v>
      </c>
      <c r="V740" s="34">
        <v>0.99881637642028875</v>
      </c>
      <c r="W740" s="34">
        <v>0.99875411926481172</v>
      </c>
      <c r="X740" s="34">
        <v>0.99869186598988102</v>
      </c>
      <c r="Y740" s="34">
        <v>0.99862961659525507</v>
      </c>
      <c r="Z740" s="34">
        <v>0.99856737108069182</v>
      </c>
      <c r="AA740" s="34">
        <v>0.99850512944594971</v>
      </c>
      <c r="AB740" s="34">
        <v>0.99844289169078648</v>
      </c>
      <c r="AC740" s="34">
        <v>0.99838065781496055</v>
      </c>
      <c r="AD740" s="34">
        <v>0.9983184278182301</v>
      </c>
      <c r="AE740" s="34">
        <v>0.99825620170035334</v>
      </c>
      <c r="AF740" s="34">
        <v>0.99819397946108868</v>
      </c>
      <c r="AG740" s="34">
        <v>0.99813176110019375</v>
      </c>
      <c r="AH740" s="34">
        <v>0.99806954661742753</v>
      </c>
      <c r="AI740" s="34">
        <v>0.99800733601254787</v>
      </c>
      <c r="AJ740" s="34">
        <v>0.99794512928531343</v>
      </c>
      <c r="AK740" s="34">
        <v>0.99788292643548193</v>
      </c>
      <c r="AL740" s="34">
        <v>0.99782072746281236</v>
      </c>
      <c r="AM740" s="34">
        <v>0.99775853236706247</v>
      </c>
      <c r="AN740" s="34">
        <v>0.99769634114799088</v>
      </c>
      <c r="AO740" s="34">
        <v>0.99763415380535614</v>
      </c>
      <c r="AP740" s="34">
        <v>0.99757197033891631</v>
      </c>
      <c r="AQ740" s="34">
        <v>0.99750979074842983</v>
      </c>
      <c r="AR740" s="34">
        <v>0.99744761503365498</v>
      </c>
      <c r="AS740" s="34">
        <v>0.99738544319435074</v>
      </c>
      <c r="AT740" s="34">
        <v>0.99732327523027486</v>
      </c>
      <c r="AU740" s="34">
        <v>0.99726111114118621</v>
      </c>
      <c r="AV740" s="34">
        <v>0.9971989509268433</v>
      </c>
      <c r="AW740" s="34">
        <v>0.99713679458700422</v>
      </c>
      <c r="AX740" s="34">
        <v>0.99707464212142793</v>
      </c>
      <c r="AY740" s="34">
        <v>0.99701249352987276</v>
      </c>
      <c r="AZ740" s="34">
        <v>0.99695034881209699</v>
      </c>
      <c r="BA740" s="34">
        <v>0.99688820796785971</v>
      </c>
      <c r="BB740" s="34">
        <v>0.99682607099691889</v>
      </c>
      <c r="BC740" s="34">
        <v>0.9967639378990335</v>
      </c>
      <c r="BD740" s="34">
        <v>0.99670180867396196</v>
      </c>
      <c r="BE740" s="34">
        <v>0.99663968332146291</v>
      </c>
      <c r="BF740" s="34">
        <v>0.99657756184129487</v>
      </c>
      <c r="BG740" s="34">
        <v>0.99651544423321681</v>
      </c>
      <c r="BH740" s="34">
        <v>0.99645333049698681</v>
      </c>
      <c r="BI740" s="34">
        <v>0.99639122063236407</v>
      </c>
      <c r="BJ740" s="34">
        <v>0.99632911463910701</v>
      </c>
      <c r="BK740" s="34">
        <v>0.99626701251697447</v>
      </c>
      <c r="BL740" s="34">
        <v>0.99620491426572511</v>
      </c>
      <c r="BM740" s="34">
        <v>0.99614281988511755</v>
      </c>
      <c r="BN740" s="34">
        <v>0.99608072937491055</v>
      </c>
      <c r="BO740" s="34">
        <v>0.99601864273486307</v>
      </c>
      <c r="BP740" s="34">
        <v>0.99595655996473353</v>
      </c>
      <c r="BQ740" s="34">
        <v>0.99589448106428102</v>
      </c>
      <c r="BR740" s="34">
        <v>0.99583240603326406</v>
      </c>
      <c r="BS740" s="34">
        <v>0.99577033487144184</v>
      </c>
      <c r="BT740" s="34">
        <v>0.99570826757857278</v>
      </c>
      <c r="BU740" s="34">
        <v>0.99564620415441618</v>
      </c>
      <c r="BV740" s="34">
        <v>0.99558414459873046</v>
      </c>
      <c r="BW740" s="34">
        <v>0.99552208891127458</v>
      </c>
      <c r="BX740" s="34">
        <v>0.99546003709180764</v>
      </c>
      <c r="BY740" s="34">
        <v>0.99539798914008859</v>
      </c>
      <c r="BZ740" s="34">
        <v>0.99533594505587586</v>
      </c>
      <c r="CA740" s="34">
        <v>0.99527390483892897</v>
      </c>
      <c r="CB740" s="34">
        <v>0.99521186848900656</v>
      </c>
      <c r="CC740" s="34">
        <v>0.99514983600586759</v>
      </c>
      <c r="CD740" s="34">
        <v>0.99508780738927105</v>
      </c>
      <c r="CE740" s="34">
        <v>0.99502578263897612</v>
      </c>
      <c r="CF740" s="34">
        <v>0.99496376175474166</v>
      </c>
      <c r="CG740" s="34">
        <v>0.99490174473632664</v>
      </c>
      <c r="CH740" s="34">
        <v>0.99483973158349004</v>
      </c>
      <c r="CI740" s="34">
        <v>0.99477772229599115</v>
      </c>
      <c r="CJ740" s="34">
        <v>0.99471571687358906</v>
      </c>
      <c r="CK740" s="34">
        <v>0.99465371531604274</v>
      </c>
      <c r="CL740" s="34">
        <v>0.99459171762311116</v>
      </c>
      <c r="CM740" s="34">
        <v>0.9945297237945534</v>
      </c>
      <c r="CN740" s="34">
        <v>0.99446773383012899</v>
      </c>
      <c r="CO740" s="34">
        <v>0.99440574772959678</v>
      </c>
      <c r="CP740" s="34">
        <v>0.99434376549271597</v>
      </c>
      <c r="CQ740" s="34">
        <v>0.99428178711924564</v>
      </c>
      <c r="CR740" s="34">
        <v>0.99418882289425126</v>
      </c>
      <c r="CS740" s="34">
        <v>0.99409586736130684</v>
      </c>
      <c r="CT740" s="34">
        <v>0.99400292051959993</v>
      </c>
      <c r="CU740" s="34">
        <v>0.99390998236831796</v>
      </c>
      <c r="CV740" s="34">
        <v>0.99381705290664812</v>
      </c>
      <c r="CW740" s="34">
        <v>0.99372413213377797</v>
      </c>
      <c r="CX740" s="34">
        <v>0.99363122004889526</v>
      </c>
      <c r="CY740" s="34">
        <v>0.99353831665118764</v>
      </c>
      <c r="CZ740" s="34">
        <v>0.99344542193984309</v>
      </c>
      <c r="DA740" s="34">
        <v>0.99335253591404893</v>
      </c>
      <c r="DB740" s="34">
        <v>0.99325965857299336</v>
      </c>
    </row>
    <row r="741" spans="1:106" x14ac:dyDescent="0.2">
      <c r="A741" s="13">
        <f t="shared" ca="1" si="11"/>
        <v>45307</v>
      </c>
      <c r="B741" s="34">
        <v>1.0000623348172251</v>
      </c>
      <c r="C741" s="34">
        <v>1</v>
      </c>
      <c r="D741" s="34">
        <v>0.99993766906816206</v>
      </c>
      <c r="E741" s="34">
        <v>0.99987534202146944</v>
      </c>
      <c r="F741" s="34">
        <v>0.99981301885967966</v>
      </c>
      <c r="G741" s="34">
        <v>0.99975069958255058</v>
      </c>
      <c r="H741" s="34">
        <v>0.99968838418983996</v>
      </c>
      <c r="I741" s="34">
        <v>0.9996260726813061</v>
      </c>
      <c r="J741" s="34">
        <v>0.99956376505670663</v>
      </c>
      <c r="K741" s="34">
        <v>0.99950146131579942</v>
      </c>
      <c r="L741" s="34">
        <v>0.99943916145834222</v>
      </c>
      <c r="M741" s="34">
        <v>0.99937686548409332</v>
      </c>
      <c r="N741" s="34">
        <v>0.99931457339281049</v>
      </c>
      <c r="O741" s="34">
        <v>0.9992522851842518</v>
      </c>
      <c r="P741" s="34">
        <v>0.99919000085817533</v>
      </c>
      <c r="Q741" s="34">
        <v>0.99912772041433895</v>
      </c>
      <c r="R741" s="34">
        <v>0.99906544385250051</v>
      </c>
      <c r="S741" s="34">
        <v>0.99900317117241821</v>
      </c>
      <c r="T741" s="34">
        <v>0.99894090237385014</v>
      </c>
      <c r="U741" s="34">
        <v>0.99887863745655447</v>
      </c>
      <c r="V741" s="34">
        <v>0.99881637642028875</v>
      </c>
      <c r="W741" s="34">
        <v>0.99875411926481172</v>
      </c>
      <c r="X741" s="34">
        <v>0.99869186598988102</v>
      </c>
      <c r="Y741" s="34">
        <v>0.99862961659525507</v>
      </c>
      <c r="Z741" s="34">
        <v>0.99856737108069182</v>
      </c>
      <c r="AA741" s="34">
        <v>0.99850512944594971</v>
      </c>
      <c r="AB741" s="34">
        <v>0.99844289169078648</v>
      </c>
      <c r="AC741" s="34">
        <v>0.99838065781496055</v>
      </c>
      <c r="AD741" s="34">
        <v>0.9983184278182301</v>
      </c>
      <c r="AE741" s="34">
        <v>0.99825620170035334</v>
      </c>
      <c r="AF741" s="34">
        <v>0.99819397946108868</v>
      </c>
      <c r="AG741" s="34">
        <v>0.99813176110019375</v>
      </c>
      <c r="AH741" s="34">
        <v>0.99806954661742753</v>
      </c>
      <c r="AI741" s="34">
        <v>0.99800733601254787</v>
      </c>
      <c r="AJ741" s="34">
        <v>0.99794512928531343</v>
      </c>
      <c r="AK741" s="34">
        <v>0.99788292643548193</v>
      </c>
      <c r="AL741" s="34">
        <v>0.99782072746281236</v>
      </c>
      <c r="AM741" s="34">
        <v>0.99775853236706247</v>
      </c>
      <c r="AN741" s="34">
        <v>0.99769634114799088</v>
      </c>
      <c r="AO741" s="34">
        <v>0.99763415380535614</v>
      </c>
      <c r="AP741" s="34">
        <v>0.99757197033891631</v>
      </c>
      <c r="AQ741" s="34">
        <v>0.99750979074842983</v>
      </c>
      <c r="AR741" s="34">
        <v>0.99744761503365498</v>
      </c>
      <c r="AS741" s="34">
        <v>0.99738544319435074</v>
      </c>
      <c r="AT741" s="34">
        <v>0.99732327523027486</v>
      </c>
      <c r="AU741" s="34">
        <v>0.99726111114118621</v>
      </c>
      <c r="AV741" s="34">
        <v>0.9971989509268433</v>
      </c>
      <c r="AW741" s="34">
        <v>0.99713679458700422</v>
      </c>
      <c r="AX741" s="34">
        <v>0.99707464212142793</v>
      </c>
      <c r="AY741" s="34">
        <v>0.99701249352987276</v>
      </c>
      <c r="AZ741" s="34">
        <v>0.99695034881209699</v>
      </c>
      <c r="BA741" s="34">
        <v>0.99688820796785971</v>
      </c>
      <c r="BB741" s="34">
        <v>0.99682607099691889</v>
      </c>
      <c r="BC741" s="34">
        <v>0.9967639378990335</v>
      </c>
      <c r="BD741" s="34">
        <v>0.99670180867396196</v>
      </c>
      <c r="BE741" s="34">
        <v>0.99663968332146291</v>
      </c>
      <c r="BF741" s="34">
        <v>0.99657756184129487</v>
      </c>
      <c r="BG741" s="34">
        <v>0.99651544423321681</v>
      </c>
      <c r="BH741" s="34">
        <v>0.99645333049698681</v>
      </c>
      <c r="BI741" s="34">
        <v>0.99639122063236407</v>
      </c>
      <c r="BJ741" s="34">
        <v>0.99632911463910701</v>
      </c>
      <c r="BK741" s="34">
        <v>0.99626701251697447</v>
      </c>
      <c r="BL741" s="34">
        <v>0.99620491426572511</v>
      </c>
      <c r="BM741" s="34">
        <v>0.99614281988511755</v>
      </c>
      <c r="BN741" s="34">
        <v>0.99608072937491055</v>
      </c>
      <c r="BO741" s="34">
        <v>0.99601864273486307</v>
      </c>
      <c r="BP741" s="34">
        <v>0.99595655996473353</v>
      </c>
      <c r="BQ741" s="34">
        <v>0.99589448106428102</v>
      </c>
      <c r="BR741" s="34">
        <v>0.99583240603326406</v>
      </c>
      <c r="BS741" s="34">
        <v>0.99577033487144184</v>
      </c>
      <c r="BT741" s="34">
        <v>0.99570826757857278</v>
      </c>
      <c r="BU741" s="34">
        <v>0.99564620415441618</v>
      </c>
      <c r="BV741" s="34">
        <v>0.99558414459873046</v>
      </c>
      <c r="BW741" s="34">
        <v>0.99552208891127458</v>
      </c>
      <c r="BX741" s="34">
        <v>0.99546003709180764</v>
      </c>
      <c r="BY741" s="34">
        <v>0.99539798914008859</v>
      </c>
      <c r="BZ741" s="34">
        <v>0.99533594505587586</v>
      </c>
      <c r="CA741" s="34">
        <v>0.99527390483892897</v>
      </c>
      <c r="CB741" s="34">
        <v>0.99521186848900656</v>
      </c>
      <c r="CC741" s="34">
        <v>0.99514983600586759</v>
      </c>
      <c r="CD741" s="34">
        <v>0.99508780738927105</v>
      </c>
      <c r="CE741" s="34">
        <v>0.99502578263897612</v>
      </c>
      <c r="CF741" s="34">
        <v>0.99496376175474166</v>
      </c>
      <c r="CG741" s="34">
        <v>0.99490174473632664</v>
      </c>
      <c r="CH741" s="34">
        <v>0.99483973158349004</v>
      </c>
      <c r="CI741" s="34">
        <v>0.99477772229599115</v>
      </c>
      <c r="CJ741" s="34">
        <v>0.99471571687358906</v>
      </c>
      <c r="CK741" s="34">
        <v>0.99465371531604274</v>
      </c>
      <c r="CL741" s="34">
        <v>0.99459171762311116</v>
      </c>
      <c r="CM741" s="34">
        <v>0.9945297237945534</v>
      </c>
      <c r="CN741" s="34">
        <v>0.99446773383012899</v>
      </c>
      <c r="CO741" s="34">
        <v>0.99440574772959678</v>
      </c>
      <c r="CP741" s="34">
        <v>0.99434376549271597</v>
      </c>
      <c r="CQ741" s="34">
        <v>0.99428178711924564</v>
      </c>
      <c r="CR741" s="34">
        <v>0.99418882289425126</v>
      </c>
      <c r="CS741" s="34">
        <v>0.99409586736130684</v>
      </c>
      <c r="CT741" s="34">
        <v>0.99400292051959993</v>
      </c>
      <c r="CU741" s="34">
        <v>0.99390998236831796</v>
      </c>
      <c r="CV741" s="34">
        <v>0.99381705290664812</v>
      </c>
      <c r="CW741" s="34">
        <v>0.99372413213377797</v>
      </c>
      <c r="CX741" s="34">
        <v>0.99363122004889526</v>
      </c>
      <c r="CY741" s="34">
        <v>0.99353831665118764</v>
      </c>
      <c r="CZ741" s="34">
        <v>0.99344542193984309</v>
      </c>
      <c r="DA741" s="34">
        <v>0.99335253591404893</v>
      </c>
      <c r="DB741" s="34">
        <v>0.99325965857299336</v>
      </c>
    </row>
    <row r="742" spans="1:106" x14ac:dyDescent="0.2">
      <c r="A742" s="13">
        <f t="shared" ca="1" si="11"/>
        <v>45308</v>
      </c>
      <c r="B742" s="34">
        <v>1.0000623348172251</v>
      </c>
      <c r="C742" s="34">
        <v>1</v>
      </c>
      <c r="D742" s="34">
        <v>0.99993766906816206</v>
      </c>
      <c r="E742" s="34">
        <v>0.99987534202146944</v>
      </c>
      <c r="F742" s="34">
        <v>0.99981301885967966</v>
      </c>
      <c r="G742" s="34">
        <v>0.99975069958255058</v>
      </c>
      <c r="H742" s="34">
        <v>0.99968838418983996</v>
      </c>
      <c r="I742" s="34">
        <v>0.9996260726813061</v>
      </c>
      <c r="J742" s="34">
        <v>0.99956376505670663</v>
      </c>
      <c r="K742" s="34">
        <v>0.99950146131579942</v>
      </c>
      <c r="L742" s="34">
        <v>0.99943916145834222</v>
      </c>
      <c r="M742" s="34">
        <v>0.99937686548409332</v>
      </c>
      <c r="N742" s="34">
        <v>0.99931457339281049</v>
      </c>
      <c r="O742" s="34">
        <v>0.9992522851842518</v>
      </c>
      <c r="P742" s="34">
        <v>0.99919000085817533</v>
      </c>
      <c r="Q742" s="34">
        <v>0.99912772041433895</v>
      </c>
      <c r="R742" s="34">
        <v>0.99906544385250051</v>
      </c>
      <c r="S742" s="34">
        <v>0.99900317117241821</v>
      </c>
      <c r="T742" s="34">
        <v>0.99894090237385014</v>
      </c>
      <c r="U742" s="34">
        <v>0.99887863745655447</v>
      </c>
      <c r="V742" s="34">
        <v>0.99881637642028875</v>
      </c>
      <c r="W742" s="34">
        <v>0.99875411926481172</v>
      </c>
      <c r="X742" s="34">
        <v>0.99869186598988102</v>
      </c>
      <c r="Y742" s="34">
        <v>0.99862961659525507</v>
      </c>
      <c r="Z742" s="34">
        <v>0.99856737108069182</v>
      </c>
      <c r="AA742" s="34">
        <v>0.99850512944594971</v>
      </c>
      <c r="AB742" s="34">
        <v>0.99844289169078648</v>
      </c>
      <c r="AC742" s="34">
        <v>0.99838065781496055</v>
      </c>
      <c r="AD742" s="34">
        <v>0.9983184278182301</v>
      </c>
      <c r="AE742" s="34">
        <v>0.99825620170035334</v>
      </c>
      <c r="AF742" s="34">
        <v>0.99819397946108868</v>
      </c>
      <c r="AG742" s="34">
        <v>0.99813176110019375</v>
      </c>
      <c r="AH742" s="34">
        <v>0.99806954661742753</v>
      </c>
      <c r="AI742" s="34">
        <v>0.99800733601254787</v>
      </c>
      <c r="AJ742" s="34">
        <v>0.99794512928531343</v>
      </c>
      <c r="AK742" s="34">
        <v>0.99788292643548193</v>
      </c>
      <c r="AL742" s="34">
        <v>0.99782072746281236</v>
      </c>
      <c r="AM742" s="34">
        <v>0.99775853236706247</v>
      </c>
      <c r="AN742" s="34">
        <v>0.99769634114799088</v>
      </c>
      <c r="AO742" s="34">
        <v>0.99763415380535614</v>
      </c>
      <c r="AP742" s="34">
        <v>0.99757197033891631</v>
      </c>
      <c r="AQ742" s="34">
        <v>0.99750979074842983</v>
      </c>
      <c r="AR742" s="34">
        <v>0.99744761503365498</v>
      </c>
      <c r="AS742" s="34">
        <v>0.99738544319435074</v>
      </c>
      <c r="AT742" s="34">
        <v>0.99732327523027486</v>
      </c>
      <c r="AU742" s="34">
        <v>0.99726111114118621</v>
      </c>
      <c r="AV742" s="34">
        <v>0.9971989509268433</v>
      </c>
      <c r="AW742" s="34">
        <v>0.99713679458700422</v>
      </c>
      <c r="AX742" s="34">
        <v>0.99707464212142793</v>
      </c>
      <c r="AY742" s="34">
        <v>0.99701249352987276</v>
      </c>
      <c r="AZ742" s="34">
        <v>0.99695034881209699</v>
      </c>
      <c r="BA742" s="34">
        <v>0.99688820796785971</v>
      </c>
      <c r="BB742" s="34">
        <v>0.99682607099691889</v>
      </c>
      <c r="BC742" s="34">
        <v>0.9967639378990335</v>
      </c>
      <c r="BD742" s="34">
        <v>0.99670180867396196</v>
      </c>
      <c r="BE742" s="34">
        <v>0.99663968332146291</v>
      </c>
      <c r="BF742" s="34">
        <v>0.99657756184129487</v>
      </c>
      <c r="BG742" s="34">
        <v>0.99651544423321681</v>
      </c>
      <c r="BH742" s="34">
        <v>0.99645333049698681</v>
      </c>
      <c r="BI742" s="34">
        <v>0.99639122063236407</v>
      </c>
      <c r="BJ742" s="34">
        <v>0.99632911463910701</v>
      </c>
      <c r="BK742" s="34">
        <v>0.99626701251697447</v>
      </c>
      <c r="BL742" s="34">
        <v>0.99620491426572511</v>
      </c>
      <c r="BM742" s="34">
        <v>0.99614281988511755</v>
      </c>
      <c r="BN742" s="34">
        <v>0.99608072937491055</v>
      </c>
      <c r="BO742" s="34">
        <v>0.99601864273486307</v>
      </c>
      <c r="BP742" s="34">
        <v>0.99595655996473353</v>
      </c>
      <c r="BQ742" s="34">
        <v>0.99589448106428102</v>
      </c>
      <c r="BR742" s="34">
        <v>0.99583240603326406</v>
      </c>
      <c r="BS742" s="34">
        <v>0.99577033487144184</v>
      </c>
      <c r="BT742" s="34">
        <v>0.99570826757857278</v>
      </c>
      <c r="BU742" s="34">
        <v>0.99564620415441618</v>
      </c>
      <c r="BV742" s="34">
        <v>0.99558414459873046</v>
      </c>
      <c r="BW742" s="34">
        <v>0.99552208891127458</v>
      </c>
      <c r="BX742" s="34">
        <v>0.99546003709180764</v>
      </c>
      <c r="BY742" s="34">
        <v>0.99539798914008859</v>
      </c>
      <c r="BZ742" s="34">
        <v>0.99533594505587586</v>
      </c>
      <c r="CA742" s="34">
        <v>0.99527390483892897</v>
      </c>
      <c r="CB742" s="34">
        <v>0.99521186848900656</v>
      </c>
      <c r="CC742" s="34">
        <v>0.99514983600586759</v>
      </c>
      <c r="CD742" s="34">
        <v>0.99508780738927105</v>
      </c>
      <c r="CE742" s="34">
        <v>0.99502578263897612</v>
      </c>
      <c r="CF742" s="34">
        <v>0.99496376175474166</v>
      </c>
      <c r="CG742" s="34">
        <v>0.99490174473632664</v>
      </c>
      <c r="CH742" s="34">
        <v>0.99483973158349004</v>
      </c>
      <c r="CI742" s="34">
        <v>0.99477772229599115</v>
      </c>
      <c r="CJ742" s="34">
        <v>0.99471571687358906</v>
      </c>
      <c r="CK742" s="34">
        <v>0.99465371531604274</v>
      </c>
      <c r="CL742" s="34">
        <v>0.99459171762311116</v>
      </c>
      <c r="CM742" s="34">
        <v>0.9945297237945534</v>
      </c>
      <c r="CN742" s="34">
        <v>0.99446773383012899</v>
      </c>
      <c r="CO742" s="34">
        <v>0.99440574772959678</v>
      </c>
      <c r="CP742" s="34">
        <v>0.99434376549271597</v>
      </c>
      <c r="CQ742" s="34">
        <v>0.99428178711924564</v>
      </c>
      <c r="CR742" s="34">
        <v>0.99418882289425126</v>
      </c>
      <c r="CS742" s="34">
        <v>0.99409586736130684</v>
      </c>
      <c r="CT742" s="34">
        <v>0.99400292051959993</v>
      </c>
      <c r="CU742" s="34">
        <v>0.99390998236831796</v>
      </c>
      <c r="CV742" s="34">
        <v>0.99381705290664812</v>
      </c>
      <c r="CW742" s="34">
        <v>0.99372413213377797</v>
      </c>
      <c r="CX742" s="34">
        <v>0.99363122004889526</v>
      </c>
      <c r="CY742" s="34">
        <v>0.99353831665118764</v>
      </c>
      <c r="CZ742" s="34">
        <v>0.99344542193984309</v>
      </c>
      <c r="DA742" s="34">
        <v>0.99335253591404893</v>
      </c>
      <c r="DB742" s="34">
        <v>0.99325965857299336</v>
      </c>
    </row>
    <row r="743" spans="1:106" x14ac:dyDescent="0.2">
      <c r="A743" s="13">
        <f t="shared" ca="1" si="11"/>
        <v>45309</v>
      </c>
      <c r="B743" s="34">
        <v>1.0000623348172251</v>
      </c>
      <c r="C743" s="34">
        <v>1</v>
      </c>
      <c r="D743" s="34">
        <v>0.99993766906816206</v>
      </c>
      <c r="E743" s="34">
        <v>0.99987534202146944</v>
      </c>
      <c r="F743" s="34">
        <v>0.99981301885967966</v>
      </c>
      <c r="G743" s="34">
        <v>0.99975069958255058</v>
      </c>
      <c r="H743" s="34">
        <v>0.99968838418983996</v>
      </c>
      <c r="I743" s="34">
        <v>0.9996260726813061</v>
      </c>
      <c r="J743" s="34">
        <v>0.99956376505670663</v>
      </c>
      <c r="K743" s="34">
        <v>0.99950146131579942</v>
      </c>
      <c r="L743" s="34">
        <v>0.99943916145834222</v>
      </c>
      <c r="M743" s="34">
        <v>0.99937686548409332</v>
      </c>
      <c r="N743" s="34">
        <v>0.99931457339281049</v>
      </c>
      <c r="O743" s="34">
        <v>0.9992522851842518</v>
      </c>
      <c r="P743" s="34">
        <v>0.99919000085817533</v>
      </c>
      <c r="Q743" s="34">
        <v>0.99912772041433895</v>
      </c>
      <c r="R743" s="34">
        <v>0.99906544385250051</v>
      </c>
      <c r="S743" s="34">
        <v>0.99900317117241821</v>
      </c>
      <c r="T743" s="34">
        <v>0.99894090237385014</v>
      </c>
      <c r="U743" s="34">
        <v>0.99887863745655447</v>
      </c>
      <c r="V743" s="34">
        <v>0.99881637642028875</v>
      </c>
      <c r="W743" s="34">
        <v>0.99875411926481172</v>
      </c>
      <c r="X743" s="34">
        <v>0.99869186598988102</v>
      </c>
      <c r="Y743" s="34">
        <v>0.99862961659525507</v>
      </c>
      <c r="Z743" s="34">
        <v>0.99856737108069182</v>
      </c>
      <c r="AA743" s="34">
        <v>0.99850512944594971</v>
      </c>
      <c r="AB743" s="34">
        <v>0.99844289169078648</v>
      </c>
      <c r="AC743" s="34">
        <v>0.99838065781496055</v>
      </c>
      <c r="AD743" s="34">
        <v>0.9983184278182301</v>
      </c>
      <c r="AE743" s="34">
        <v>0.99825620170035334</v>
      </c>
      <c r="AF743" s="34">
        <v>0.99819397946108868</v>
      </c>
      <c r="AG743" s="34">
        <v>0.99813176110019375</v>
      </c>
      <c r="AH743" s="34">
        <v>0.99806954661742753</v>
      </c>
      <c r="AI743" s="34">
        <v>0.99800733601254787</v>
      </c>
      <c r="AJ743" s="34">
        <v>0.99794512928531343</v>
      </c>
      <c r="AK743" s="34">
        <v>0.99788292643548193</v>
      </c>
      <c r="AL743" s="34">
        <v>0.99782072746281236</v>
      </c>
      <c r="AM743" s="34">
        <v>0.99775853236706247</v>
      </c>
      <c r="AN743" s="34">
        <v>0.99769634114799088</v>
      </c>
      <c r="AO743" s="34">
        <v>0.99763415380535614</v>
      </c>
      <c r="AP743" s="34">
        <v>0.99757197033891631</v>
      </c>
      <c r="AQ743" s="34">
        <v>0.99750979074842983</v>
      </c>
      <c r="AR743" s="34">
        <v>0.99744761503365498</v>
      </c>
      <c r="AS743" s="34">
        <v>0.99738544319435074</v>
      </c>
      <c r="AT743" s="34">
        <v>0.99732327523027486</v>
      </c>
      <c r="AU743" s="34">
        <v>0.99726111114118621</v>
      </c>
      <c r="AV743" s="34">
        <v>0.9971989509268433</v>
      </c>
      <c r="AW743" s="34">
        <v>0.99713679458700422</v>
      </c>
      <c r="AX743" s="34">
        <v>0.99707464212142793</v>
      </c>
      <c r="AY743" s="34">
        <v>0.99701249352987276</v>
      </c>
      <c r="AZ743" s="34">
        <v>0.99695034881209699</v>
      </c>
      <c r="BA743" s="34">
        <v>0.99688820796785971</v>
      </c>
      <c r="BB743" s="34">
        <v>0.99682607099691889</v>
      </c>
      <c r="BC743" s="34">
        <v>0.9967639378990335</v>
      </c>
      <c r="BD743" s="34">
        <v>0.99670180867396196</v>
      </c>
      <c r="BE743" s="34">
        <v>0.99663968332146291</v>
      </c>
      <c r="BF743" s="34">
        <v>0.99657756184129487</v>
      </c>
      <c r="BG743" s="34">
        <v>0.99651544423321681</v>
      </c>
      <c r="BH743" s="34">
        <v>0.99645333049698681</v>
      </c>
      <c r="BI743" s="34">
        <v>0.99639122063236407</v>
      </c>
      <c r="BJ743" s="34">
        <v>0.99632911463910701</v>
      </c>
      <c r="BK743" s="34">
        <v>0.99626701251697447</v>
      </c>
      <c r="BL743" s="34">
        <v>0.99620491426572511</v>
      </c>
      <c r="BM743" s="34">
        <v>0.99614281988511755</v>
      </c>
      <c r="BN743" s="34">
        <v>0.99608072937491055</v>
      </c>
      <c r="BO743" s="34">
        <v>0.99601864273486307</v>
      </c>
      <c r="BP743" s="34">
        <v>0.99595655996473353</v>
      </c>
      <c r="BQ743" s="34">
        <v>0.99589448106428102</v>
      </c>
      <c r="BR743" s="34">
        <v>0.99583240603326406</v>
      </c>
      <c r="BS743" s="34">
        <v>0.99577033487144184</v>
      </c>
      <c r="BT743" s="34">
        <v>0.99570826757857278</v>
      </c>
      <c r="BU743" s="34">
        <v>0.99564620415441618</v>
      </c>
      <c r="BV743" s="34">
        <v>0.99558414459873046</v>
      </c>
      <c r="BW743" s="34">
        <v>0.99552208891127458</v>
      </c>
      <c r="BX743" s="34">
        <v>0.99546003709180764</v>
      </c>
      <c r="BY743" s="34">
        <v>0.99539798914008859</v>
      </c>
      <c r="BZ743" s="34">
        <v>0.99533594505587586</v>
      </c>
      <c r="CA743" s="34">
        <v>0.99527390483892897</v>
      </c>
      <c r="CB743" s="34">
        <v>0.99521186848900656</v>
      </c>
      <c r="CC743" s="34">
        <v>0.99514983600586759</v>
      </c>
      <c r="CD743" s="34">
        <v>0.99508780738927105</v>
      </c>
      <c r="CE743" s="34">
        <v>0.99502578263897612</v>
      </c>
      <c r="CF743" s="34">
        <v>0.99496376175474166</v>
      </c>
      <c r="CG743" s="34">
        <v>0.99490174473632664</v>
      </c>
      <c r="CH743" s="34">
        <v>0.99483973158349004</v>
      </c>
      <c r="CI743" s="34">
        <v>0.99477772229599115</v>
      </c>
      <c r="CJ743" s="34">
        <v>0.99471571687358906</v>
      </c>
      <c r="CK743" s="34">
        <v>0.99465371531604274</v>
      </c>
      <c r="CL743" s="34">
        <v>0.99459171762311116</v>
      </c>
      <c r="CM743" s="34">
        <v>0.9945297237945534</v>
      </c>
      <c r="CN743" s="34">
        <v>0.99446773383012899</v>
      </c>
      <c r="CO743" s="34">
        <v>0.99440574772959678</v>
      </c>
      <c r="CP743" s="34">
        <v>0.99434376549271597</v>
      </c>
      <c r="CQ743" s="34">
        <v>0.99428178711924564</v>
      </c>
      <c r="CR743" s="34">
        <v>0.99418882289425126</v>
      </c>
      <c r="CS743" s="34">
        <v>0.99409586736130684</v>
      </c>
      <c r="CT743" s="34">
        <v>0.99400292051959993</v>
      </c>
      <c r="CU743" s="34">
        <v>0.99390998236831796</v>
      </c>
      <c r="CV743" s="34">
        <v>0.99381705290664812</v>
      </c>
      <c r="CW743" s="34">
        <v>0.99372413213377797</v>
      </c>
      <c r="CX743" s="34">
        <v>0.99363122004889526</v>
      </c>
      <c r="CY743" s="34">
        <v>0.99353831665118764</v>
      </c>
      <c r="CZ743" s="34">
        <v>0.99344542193984309</v>
      </c>
      <c r="DA743" s="34">
        <v>0.99335253591404893</v>
      </c>
      <c r="DB743" s="34">
        <v>0.99325965857299336</v>
      </c>
    </row>
    <row r="744" spans="1:106" x14ac:dyDescent="0.2">
      <c r="A744" s="13">
        <f t="shared" ca="1" si="11"/>
        <v>45310</v>
      </c>
      <c r="B744" s="34">
        <v>1.0000623348172251</v>
      </c>
      <c r="C744" s="34">
        <v>1</v>
      </c>
      <c r="D744" s="34">
        <v>0.99993766906816206</v>
      </c>
      <c r="E744" s="34">
        <v>0.99987534202146944</v>
      </c>
      <c r="F744" s="34">
        <v>0.99981301885967966</v>
      </c>
      <c r="G744" s="34">
        <v>0.99975069958255058</v>
      </c>
      <c r="H744" s="34">
        <v>0.99968838418983996</v>
      </c>
      <c r="I744" s="34">
        <v>0.9996260726813061</v>
      </c>
      <c r="J744" s="34">
        <v>0.99956376505670663</v>
      </c>
      <c r="K744" s="34">
        <v>0.99950146131579942</v>
      </c>
      <c r="L744" s="34">
        <v>0.99943916145834222</v>
      </c>
      <c r="M744" s="34">
        <v>0.99937686548409332</v>
      </c>
      <c r="N744" s="34">
        <v>0.99931457339281049</v>
      </c>
      <c r="O744" s="34">
        <v>0.9992522851842518</v>
      </c>
      <c r="P744" s="34">
        <v>0.99919000085817533</v>
      </c>
      <c r="Q744" s="34">
        <v>0.99912772041433895</v>
      </c>
      <c r="R744" s="34">
        <v>0.99906544385250051</v>
      </c>
      <c r="S744" s="34">
        <v>0.99900317117241821</v>
      </c>
      <c r="T744" s="34">
        <v>0.99894090237385014</v>
      </c>
      <c r="U744" s="34">
        <v>0.99887863745655447</v>
      </c>
      <c r="V744" s="34">
        <v>0.99881637642028875</v>
      </c>
      <c r="W744" s="34">
        <v>0.99875411926481172</v>
      </c>
      <c r="X744" s="34">
        <v>0.99869186598988102</v>
      </c>
      <c r="Y744" s="34">
        <v>0.99862961659525507</v>
      </c>
      <c r="Z744" s="34">
        <v>0.99856737108069182</v>
      </c>
      <c r="AA744" s="34">
        <v>0.99850512944594971</v>
      </c>
      <c r="AB744" s="34">
        <v>0.99844289169078648</v>
      </c>
      <c r="AC744" s="34">
        <v>0.99838065781496055</v>
      </c>
      <c r="AD744" s="34">
        <v>0.9983184278182301</v>
      </c>
      <c r="AE744" s="34">
        <v>0.99825620170035334</v>
      </c>
      <c r="AF744" s="34">
        <v>0.99819397946108868</v>
      </c>
      <c r="AG744" s="34">
        <v>0.99813176110019375</v>
      </c>
      <c r="AH744" s="34">
        <v>0.99806954661742753</v>
      </c>
      <c r="AI744" s="34">
        <v>0.99800733601254787</v>
      </c>
      <c r="AJ744" s="34">
        <v>0.99794512928531343</v>
      </c>
      <c r="AK744" s="34">
        <v>0.99788292643548193</v>
      </c>
      <c r="AL744" s="34">
        <v>0.99782072746281236</v>
      </c>
      <c r="AM744" s="34">
        <v>0.99775853236706247</v>
      </c>
      <c r="AN744" s="34">
        <v>0.99769634114799088</v>
      </c>
      <c r="AO744" s="34">
        <v>0.99763415380535614</v>
      </c>
      <c r="AP744" s="34">
        <v>0.99757197033891631</v>
      </c>
      <c r="AQ744" s="34">
        <v>0.99750979074842983</v>
      </c>
      <c r="AR744" s="34">
        <v>0.99744761503365498</v>
      </c>
      <c r="AS744" s="34">
        <v>0.99738544319435074</v>
      </c>
      <c r="AT744" s="34">
        <v>0.99732327523027486</v>
      </c>
      <c r="AU744" s="34">
        <v>0.99726111114118621</v>
      </c>
      <c r="AV744" s="34">
        <v>0.9971989509268433</v>
      </c>
      <c r="AW744" s="34">
        <v>0.99713679458700422</v>
      </c>
      <c r="AX744" s="34">
        <v>0.99707464212142793</v>
      </c>
      <c r="AY744" s="34">
        <v>0.99701249352987276</v>
      </c>
      <c r="AZ744" s="34">
        <v>0.99695034881209699</v>
      </c>
      <c r="BA744" s="34">
        <v>0.99688820796785971</v>
      </c>
      <c r="BB744" s="34">
        <v>0.99682607099691889</v>
      </c>
      <c r="BC744" s="34">
        <v>0.9967639378990335</v>
      </c>
      <c r="BD744" s="34">
        <v>0.99670180867396196</v>
      </c>
      <c r="BE744" s="34">
        <v>0.99663968332146291</v>
      </c>
      <c r="BF744" s="34">
        <v>0.99657756184129487</v>
      </c>
      <c r="BG744" s="34">
        <v>0.99651544423321681</v>
      </c>
      <c r="BH744" s="34">
        <v>0.99645333049698681</v>
      </c>
      <c r="BI744" s="34">
        <v>0.99639122063236407</v>
      </c>
      <c r="BJ744" s="34">
        <v>0.99632911463910701</v>
      </c>
      <c r="BK744" s="34">
        <v>0.99626701251697447</v>
      </c>
      <c r="BL744" s="34">
        <v>0.99620491426572511</v>
      </c>
      <c r="BM744" s="34">
        <v>0.99614281988511755</v>
      </c>
      <c r="BN744" s="34">
        <v>0.99608072937491055</v>
      </c>
      <c r="BO744" s="34">
        <v>0.99601864273486307</v>
      </c>
      <c r="BP744" s="34">
        <v>0.99595655996473353</v>
      </c>
      <c r="BQ744" s="34">
        <v>0.99589448106428102</v>
      </c>
      <c r="BR744" s="34">
        <v>0.99583240603326406</v>
      </c>
      <c r="BS744" s="34">
        <v>0.99577033487144184</v>
      </c>
      <c r="BT744" s="34">
        <v>0.99570826757857278</v>
      </c>
      <c r="BU744" s="34">
        <v>0.99564620415441618</v>
      </c>
      <c r="BV744" s="34">
        <v>0.99558414459873046</v>
      </c>
      <c r="BW744" s="34">
        <v>0.99552208891127458</v>
      </c>
      <c r="BX744" s="34">
        <v>0.99546003709180764</v>
      </c>
      <c r="BY744" s="34">
        <v>0.99539798914008859</v>
      </c>
      <c r="BZ744" s="34">
        <v>0.99533594505587586</v>
      </c>
      <c r="CA744" s="34">
        <v>0.99527390483892897</v>
      </c>
      <c r="CB744" s="34">
        <v>0.99521186848900656</v>
      </c>
      <c r="CC744" s="34">
        <v>0.99514983600586759</v>
      </c>
      <c r="CD744" s="34">
        <v>0.99508780738927105</v>
      </c>
      <c r="CE744" s="34">
        <v>0.99502578263897612</v>
      </c>
      <c r="CF744" s="34">
        <v>0.99496376175474166</v>
      </c>
      <c r="CG744" s="34">
        <v>0.99490174473632664</v>
      </c>
      <c r="CH744" s="34">
        <v>0.99483973158349004</v>
      </c>
      <c r="CI744" s="34">
        <v>0.99477772229599115</v>
      </c>
      <c r="CJ744" s="34">
        <v>0.99471571687358906</v>
      </c>
      <c r="CK744" s="34">
        <v>0.99465371531604274</v>
      </c>
      <c r="CL744" s="34">
        <v>0.99459171762311116</v>
      </c>
      <c r="CM744" s="34">
        <v>0.9945297237945534</v>
      </c>
      <c r="CN744" s="34">
        <v>0.99446773383012899</v>
      </c>
      <c r="CO744" s="34">
        <v>0.99440574772959678</v>
      </c>
      <c r="CP744" s="34">
        <v>0.99434376549271597</v>
      </c>
      <c r="CQ744" s="34">
        <v>0.99428178711924564</v>
      </c>
      <c r="CR744" s="34">
        <v>0.99418882289425126</v>
      </c>
      <c r="CS744" s="34">
        <v>0.99409586736130684</v>
      </c>
      <c r="CT744" s="34">
        <v>0.99400292051959993</v>
      </c>
      <c r="CU744" s="34">
        <v>0.99390998236831796</v>
      </c>
      <c r="CV744" s="34">
        <v>0.99381705290664812</v>
      </c>
      <c r="CW744" s="34">
        <v>0.99372413213377797</v>
      </c>
      <c r="CX744" s="34">
        <v>0.99363122004889526</v>
      </c>
      <c r="CY744" s="34">
        <v>0.99353831665118764</v>
      </c>
      <c r="CZ744" s="34">
        <v>0.99344542193984309</v>
      </c>
      <c r="DA744" s="34">
        <v>0.99335253591404893</v>
      </c>
      <c r="DB744" s="34">
        <v>0.99325965857299336</v>
      </c>
    </row>
    <row r="745" spans="1:106" x14ac:dyDescent="0.2">
      <c r="A745" s="13">
        <f t="shared" ca="1" si="11"/>
        <v>45313</v>
      </c>
      <c r="B745" s="34">
        <v>1.0000623348172251</v>
      </c>
      <c r="C745" s="34">
        <v>1</v>
      </c>
      <c r="D745" s="34">
        <v>0.99993766906816206</v>
      </c>
      <c r="E745" s="34">
        <v>0.99987534202146944</v>
      </c>
      <c r="F745" s="34">
        <v>0.99981301885967966</v>
      </c>
      <c r="G745" s="34">
        <v>0.99975069958255058</v>
      </c>
      <c r="H745" s="34">
        <v>0.99968838418983996</v>
      </c>
      <c r="I745" s="34">
        <v>0.9996260726813061</v>
      </c>
      <c r="J745" s="34">
        <v>0.99956376505670663</v>
      </c>
      <c r="K745" s="34">
        <v>0.99950146131579942</v>
      </c>
      <c r="L745" s="34">
        <v>0.99943916145834222</v>
      </c>
      <c r="M745" s="34">
        <v>0.99937686548409332</v>
      </c>
      <c r="N745" s="34">
        <v>0.99931457339281049</v>
      </c>
      <c r="O745" s="34">
        <v>0.9992522851842518</v>
      </c>
      <c r="P745" s="34">
        <v>0.99919000085817533</v>
      </c>
      <c r="Q745" s="34">
        <v>0.99912772041433895</v>
      </c>
      <c r="R745" s="34">
        <v>0.99906544385250051</v>
      </c>
      <c r="S745" s="34">
        <v>0.99900317117241821</v>
      </c>
      <c r="T745" s="34">
        <v>0.99894090237385014</v>
      </c>
      <c r="U745" s="34">
        <v>0.99887863745655447</v>
      </c>
      <c r="V745" s="34">
        <v>0.99881637642028875</v>
      </c>
      <c r="W745" s="34">
        <v>0.99875411926481172</v>
      </c>
      <c r="X745" s="34">
        <v>0.99869186598988102</v>
      </c>
      <c r="Y745" s="34">
        <v>0.99862961659525507</v>
      </c>
      <c r="Z745" s="34">
        <v>0.99856737108069182</v>
      </c>
      <c r="AA745" s="34">
        <v>0.99850512944594971</v>
      </c>
      <c r="AB745" s="34">
        <v>0.99844289169078648</v>
      </c>
      <c r="AC745" s="34">
        <v>0.99838065781496055</v>
      </c>
      <c r="AD745" s="34">
        <v>0.9983184278182301</v>
      </c>
      <c r="AE745" s="34">
        <v>0.99825620170035334</v>
      </c>
      <c r="AF745" s="34">
        <v>0.99819397946108868</v>
      </c>
      <c r="AG745" s="34">
        <v>0.99813176110019375</v>
      </c>
      <c r="AH745" s="34">
        <v>0.99806954661742753</v>
      </c>
      <c r="AI745" s="34">
        <v>0.99800733601254787</v>
      </c>
      <c r="AJ745" s="34">
        <v>0.99794512928531343</v>
      </c>
      <c r="AK745" s="34">
        <v>0.99788292643548193</v>
      </c>
      <c r="AL745" s="34">
        <v>0.99782072746281236</v>
      </c>
      <c r="AM745" s="34">
        <v>0.99775853236706247</v>
      </c>
      <c r="AN745" s="34">
        <v>0.99769634114799088</v>
      </c>
      <c r="AO745" s="34">
        <v>0.99763415380535614</v>
      </c>
      <c r="AP745" s="34">
        <v>0.99757197033891631</v>
      </c>
      <c r="AQ745" s="34">
        <v>0.99750979074842983</v>
      </c>
      <c r="AR745" s="34">
        <v>0.99744761503365498</v>
      </c>
      <c r="AS745" s="34">
        <v>0.99738544319435074</v>
      </c>
      <c r="AT745" s="34">
        <v>0.99732327523027486</v>
      </c>
      <c r="AU745" s="34">
        <v>0.99726111114118621</v>
      </c>
      <c r="AV745" s="34">
        <v>0.9971989509268433</v>
      </c>
      <c r="AW745" s="34">
        <v>0.99713679458700422</v>
      </c>
      <c r="AX745" s="34">
        <v>0.99707464212142793</v>
      </c>
      <c r="AY745" s="34">
        <v>0.99701249352987276</v>
      </c>
      <c r="AZ745" s="34">
        <v>0.99695034881209699</v>
      </c>
      <c r="BA745" s="34">
        <v>0.99688820796785971</v>
      </c>
      <c r="BB745" s="34">
        <v>0.99682607099691889</v>
      </c>
      <c r="BC745" s="34">
        <v>0.9967639378990335</v>
      </c>
      <c r="BD745" s="34">
        <v>0.99670180867396196</v>
      </c>
      <c r="BE745" s="34">
        <v>0.99663968332146291</v>
      </c>
      <c r="BF745" s="34">
        <v>0.99657756184129487</v>
      </c>
      <c r="BG745" s="34">
        <v>0.99651544423321681</v>
      </c>
      <c r="BH745" s="34">
        <v>0.99645333049698681</v>
      </c>
      <c r="BI745" s="34">
        <v>0.99639122063236407</v>
      </c>
      <c r="BJ745" s="34">
        <v>0.99632911463910701</v>
      </c>
      <c r="BK745" s="34">
        <v>0.99626701251697447</v>
      </c>
      <c r="BL745" s="34">
        <v>0.99620491426572511</v>
      </c>
      <c r="BM745" s="34">
        <v>0.99614281988511755</v>
      </c>
      <c r="BN745" s="34">
        <v>0.99608072937491055</v>
      </c>
      <c r="BO745" s="34">
        <v>0.99601864273486307</v>
      </c>
      <c r="BP745" s="34">
        <v>0.99595655996473353</v>
      </c>
      <c r="BQ745" s="34">
        <v>0.99589448106428102</v>
      </c>
      <c r="BR745" s="34">
        <v>0.99583240603326406</v>
      </c>
      <c r="BS745" s="34">
        <v>0.99577033487144184</v>
      </c>
      <c r="BT745" s="34">
        <v>0.99570826757857278</v>
      </c>
      <c r="BU745" s="34">
        <v>0.99564620415441618</v>
      </c>
      <c r="BV745" s="34">
        <v>0.99558414459873046</v>
      </c>
      <c r="BW745" s="34">
        <v>0.99552208891127458</v>
      </c>
      <c r="BX745" s="34">
        <v>0.99546003709180764</v>
      </c>
      <c r="BY745" s="34">
        <v>0.99539798914008859</v>
      </c>
      <c r="BZ745" s="34">
        <v>0.99533594505587586</v>
      </c>
      <c r="CA745" s="34">
        <v>0.99527390483892897</v>
      </c>
      <c r="CB745" s="34">
        <v>0.99521186848900656</v>
      </c>
      <c r="CC745" s="34">
        <v>0.99514983600586759</v>
      </c>
      <c r="CD745" s="34">
        <v>0.99508780738927105</v>
      </c>
      <c r="CE745" s="34">
        <v>0.99502578263897612</v>
      </c>
      <c r="CF745" s="34">
        <v>0.99496376175474166</v>
      </c>
      <c r="CG745" s="34">
        <v>0.99490174473632664</v>
      </c>
      <c r="CH745" s="34">
        <v>0.99483973158349004</v>
      </c>
      <c r="CI745" s="34">
        <v>0.99477772229599115</v>
      </c>
      <c r="CJ745" s="34">
        <v>0.99471571687358906</v>
      </c>
      <c r="CK745" s="34">
        <v>0.99465371531604274</v>
      </c>
      <c r="CL745" s="34">
        <v>0.99459171762311116</v>
      </c>
      <c r="CM745" s="34">
        <v>0.9945297237945534</v>
      </c>
      <c r="CN745" s="34">
        <v>0.99446773383012899</v>
      </c>
      <c r="CO745" s="34">
        <v>0.99440574772959678</v>
      </c>
      <c r="CP745" s="34">
        <v>0.99434376549271597</v>
      </c>
      <c r="CQ745" s="34">
        <v>0.99428178711924564</v>
      </c>
      <c r="CR745" s="34">
        <v>0.99418882289425126</v>
      </c>
      <c r="CS745" s="34">
        <v>0.99409586736130684</v>
      </c>
      <c r="CT745" s="34">
        <v>0.99400292051959993</v>
      </c>
      <c r="CU745" s="34">
        <v>0.99390998236831796</v>
      </c>
      <c r="CV745" s="34">
        <v>0.99381705290664812</v>
      </c>
      <c r="CW745" s="34">
        <v>0.99372413213377797</v>
      </c>
      <c r="CX745" s="34">
        <v>0.99363122004889526</v>
      </c>
      <c r="CY745" s="34">
        <v>0.99353831665118764</v>
      </c>
      <c r="CZ745" s="34">
        <v>0.99344542193984309</v>
      </c>
      <c r="DA745" s="34">
        <v>0.99335253591404893</v>
      </c>
      <c r="DB745" s="34">
        <v>0.99325965857299336</v>
      </c>
    </row>
    <row r="746" spans="1:106" x14ac:dyDescent="0.2">
      <c r="A746" s="13">
        <f t="shared" ca="1" si="11"/>
        <v>45314</v>
      </c>
      <c r="B746" s="34">
        <v>1.0000623348172251</v>
      </c>
      <c r="C746" s="34">
        <v>1</v>
      </c>
      <c r="D746" s="34">
        <v>0.99993766906816206</v>
      </c>
      <c r="E746" s="34">
        <v>0.99987534202146944</v>
      </c>
      <c r="F746" s="34">
        <v>0.99981301885967966</v>
      </c>
      <c r="G746" s="34">
        <v>0.99975069958255058</v>
      </c>
      <c r="H746" s="34">
        <v>0.99968838418983996</v>
      </c>
      <c r="I746" s="34">
        <v>0.9996260726813061</v>
      </c>
      <c r="J746" s="34">
        <v>0.99956376505670663</v>
      </c>
      <c r="K746" s="34">
        <v>0.99950146131579942</v>
      </c>
      <c r="L746" s="34">
        <v>0.99943916145834222</v>
      </c>
      <c r="M746" s="34">
        <v>0.99937686548409332</v>
      </c>
      <c r="N746" s="34">
        <v>0.99931457339281049</v>
      </c>
      <c r="O746" s="34">
        <v>0.9992522851842518</v>
      </c>
      <c r="P746" s="34">
        <v>0.99919000085817533</v>
      </c>
      <c r="Q746" s="34">
        <v>0.99912772041433895</v>
      </c>
      <c r="R746" s="34">
        <v>0.99906544385250051</v>
      </c>
      <c r="S746" s="34">
        <v>0.99900317117241821</v>
      </c>
      <c r="T746" s="34">
        <v>0.99894090237385014</v>
      </c>
      <c r="U746" s="34">
        <v>0.99887863745655447</v>
      </c>
      <c r="V746" s="34">
        <v>0.99881637642028875</v>
      </c>
      <c r="W746" s="34">
        <v>0.99875411926481172</v>
      </c>
      <c r="X746" s="34">
        <v>0.99869186598988102</v>
      </c>
      <c r="Y746" s="34">
        <v>0.99862961659525507</v>
      </c>
      <c r="Z746" s="34">
        <v>0.99856737108069182</v>
      </c>
      <c r="AA746" s="34">
        <v>0.99850512944594971</v>
      </c>
      <c r="AB746" s="34">
        <v>0.99844289169078648</v>
      </c>
      <c r="AC746" s="34">
        <v>0.99838065781496055</v>
      </c>
      <c r="AD746" s="34">
        <v>0.9983184278182301</v>
      </c>
      <c r="AE746" s="34">
        <v>0.99825620170035334</v>
      </c>
      <c r="AF746" s="34">
        <v>0.99819397946108868</v>
      </c>
      <c r="AG746" s="34">
        <v>0.99813176110019375</v>
      </c>
      <c r="AH746" s="34">
        <v>0.99806954661742753</v>
      </c>
      <c r="AI746" s="34">
        <v>0.99800733601254787</v>
      </c>
      <c r="AJ746" s="34">
        <v>0.99794512928531343</v>
      </c>
      <c r="AK746" s="34">
        <v>0.99788292643548193</v>
      </c>
      <c r="AL746" s="34">
        <v>0.99782072746281236</v>
      </c>
      <c r="AM746" s="34">
        <v>0.99775853236706247</v>
      </c>
      <c r="AN746" s="34">
        <v>0.99769634114799088</v>
      </c>
      <c r="AO746" s="34">
        <v>0.99763415380535614</v>
      </c>
      <c r="AP746" s="34">
        <v>0.99757197033891631</v>
      </c>
      <c r="AQ746" s="34">
        <v>0.99750979074842983</v>
      </c>
      <c r="AR746" s="34">
        <v>0.99744761503365498</v>
      </c>
      <c r="AS746" s="34">
        <v>0.99738544319435074</v>
      </c>
      <c r="AT746" s="34">
        <v>0.99732327523027486</v>
      </c>
      <c r="AU746" s="34">
        <v>0.99726111114118621</v>
      </c>
      <c r="AV746" s="34">
        <v>0.9971989509268433</v>
      </c>
      <c r="AW746" s="34">
        <v>0.99713679458700422</v>
      </c>
      <c r="AX746" s="34">
        <v>0.99707464212142793</v>
      </c>
      <c r="AY746" s="34">
        <v>0.99701249352987276</v>
      </c>
      <c r="AZ746" s="34">
        <v>0.99695034881209699</v>
      </c>
      <c r="BA746" s="34">
        <v>0.99688820796785971</v>
      </c>
      <c r="BB746" s="34">
        <v>0.99682607099691889</v>
      </c>
      <c r="BC746" s="34">
        <v>0.9967639378990335</v>
      </c>
      <c r="BD746" s="34">
        <v>0.99670180867396196</v>
      </c>
      <c r="BE746" s="34">
        <v>0.99663968332146291</v>
      </c>
      <c r="BF746" s="34">
        <v>0.99657756184129487</v>
      </c>
      <c r="BG746" s="34">
        <v>0.99651544423321681</v>
      </c>
      <c r="BH746" s="34">
        <v>0.99645333049698681</v>
      </c>
      <c r="BI746" s="34">
        <v>0.99639122063236407</v>
      </c>
      <c r="BJ746" s="34">
        <v>0.99632911463910701</v>
      </c>
      <c r="BK746" s="34">
        <v>0.99626701251697447</v>
      </c>
      <c r="BL746" s="34">
        <v>0.99620491426572511</v>
      </c>
      <c r="BM746" s="34">
        <v>0.99614281988511755</v>
      </c>
      <c r="BN746" s="34">
        <v>0.99608072937491055</v>
      </c>
      <c r="BO746" s="34">
        <v>0.99601864273486307</v>
      </c>
      <c r="BP746" s="34">
        <v>0.99595655996473353</v>
      </c>
      <c r="BQ746" s="34">
        <v>0.99589448106428102</v>
      </c>
      <c r="BR746" s="34">
        <v>0.99583240603326406</v>
      </c>
      <c r="BS746" s="34">
        <v>0.99577033487144184</v>
      </c>
      <c r="BT746" s="34">
        <v>0.99570826757857278</v>
      </c>
      <c r="BU746" s="34">
        <v>0.99564620415441618</v>
      </c>
      <c r="BV746" s="34">
        <v>0.99558414459873046</v>
      </c>
      <c r="BW746" s="34">
        <v>0.99552208891127458</v>
      </c>
      <c r="BX746" s="34">
        <v>0.99546003709180764</v>
      </c>
      <c r="BY746" s="34">
        <v>0.99539798914008859</v>
      </c>
      <c r="BZ746" s="34">
        <v>0.99533594505587586</v>
      </c>
      <c r="CA746" s="34">
        <v>0.99527390483892897</v>
      </c>
      <c r="CB746" s="34">
        <v>0.99521186848900656</v>
      </c>
      <c r="CC746" s="34">
        <v>0.99514983600586759</v>
      </c>
      <c r="CD746" s="34">
        <v>0.99508780738927105</v>
      </c>
      <c r="CE746" s="34">
        <v>0.99502578263897612</v>
      </c>
      <c r="CF746" s="34">
        <v>0.99496376175474166</v>
      </c>
      <c r="CG746" s="34">
        <v>0.99490174473632664</v>
      </c>
      <c r="CH746" s="34">
        <v>0.99483973158349004</v>
      </c>
      <c r="CI746" s="34">
        <v>0.99477772229599115</v>
      </c>
      <c r="CJ746" s="34">
        <v>0.99471571687358906</v>
      </c>
      <c r="CK746" s="34">
        <v>0.99465371531604274</v>
      </c>
      <c r="CL746" s="34">
        <v>0.99459171762311116</v>
      </c>
      <c r="CM746" s="34">
        <v>0.9945297237945534</v>
      </c>
      <c r="CN746" s="34">
        <v>0.99446773383012899</v>
      </c>
      <c r="CO746" s="34">
        <v>0.99440574772959678</v>
      </c>
      <c r="CP746" s="34">
        <v>0.99434376549271597</v>
      </c>
      <c r="CQ746" s="34">
        <v>0.99428178711924564</v>
      </c>
      <c r="CR746" s="34">
        <v>0.99418882289425126</v>
      </c>
      <c r="CS746" s="34">
        <v>0.99409586736130684</v>
      </c>
      <c r="CT746" s="34">
        <v>0.99400292051959993</v>
      </c>
      <c r="CU746" s="34">
        <v>0.99390998236831796</v>
      </c>
      <c r="CV746" s="34">
        <v>0.99381705290664812</v>
      </c>
      <c r="CW746" s="34">
        <v>0.99372413213377797</v>
      </c>
      <c r="CX746" s="34">
        <v>0.99363122004889526</v>
      </c>
      <c r="CY746" s="34">
        <v>0.99353831665118764</v>
      </c>
      <c r="CZ746" s="34">
        <v>0.99344542193984309</v>
      </c>
      <c r="DA746" s="34">
        <v>0.99335253591404893</v>
      </c>
      <c r="DB746" s="34">
        <v>0.99325965857299336</v>
      </c>
    </row>
    <row r="747" spans="1:106" x14ac:dyDescent="0.2">
      <c r="A747" s="13">
        <f t="shared" ca="1" si="11"/>
        <v>45315</v>
      </c>
      <c r="B747" s="34">
        <v>1.0000623348172251</v>
      </c>
      <c r="C747" s="34">
        <v>1</v>
      </c>
      <c r="D747" s="34">
        <v>0.99993766906816206</v>
      </c>
      <c r="E747" s="34">
        <v>0.99987534202146944</v>
      </c>
      <c r="F747" s="34">
        <v>0.99981301885967966</v>
      </c>
      <c r="G747" s="34">
        <v>0.99975069958255058</v>
      </c>
      <c r="H747" s="34">
        <v>0.99968838418983996</v>
      </c>
      <c r="I747" s="34">
        <v>0.9996260726813061</v>
      </c>
      <c r="J747" s="34">
        <v>0.99956376505670663</v>
      </c>
      <c r="K747" s="34">
        <v>0.99950146131579942</v>
      </c>
      <c r="L747" s="34">
        <v>0.99943916145834222</v>
      </c>
      <c r="M747" s="34">
        <v>0.99937686548409332</v>
      </c>
      <c r="N747" s="34">
        <v>0.99931457339281049</v>
      </c>
      <c r="O747" s="34">
        <v>0.9992522851842518</v>
      </c>
      <c r="P747" s="34">
        <v>0.99919000085817533</v>
      </c>
      <c r="Q747" s="34">
        <v>0.99912772041433895</v>
      </c>
      <c r="R747" s="34">
        <v>0.99906544385250051</v>
      </c>
      <c r="S747" s="34">
        <v>0.99900317117241821</v>
      </c>
      <c r="T747" s="34">
        <v>0.99894090237385014</v>
      </c>
      <c r="U747" s="34">
        <v>0.99887863745655447</v>
      </c>
      <c r="V747" s="34">
        <v>0.99881637642028875</v>
      </c>
      <c r="W747" s="34">
        <v>0.99875411926481172</v>
      </c>
      <c r="X747" s="34">
        <v>0.99869186598988102</v>
      </c>
      <c r="Y747" s="34">
        <v>0.99862961659525507</v>
      </c>
      <c r="Z747" s="34">
        <v>0.99856737108069182</v>
      </c>
      <c r="AA747" s="34">
        <v>0.99850512944594971</v>
      </c>
      <c r="AB747" s="34">
        <v>0.99844289169078648</v>
      </c>
      <c r="AC747" s="34">
        <v>0.99838065781496055</v>
      </c>
      <c r="AD747" s="34">
        <v>0.9983184278182301</v>
      </c>
      <c r="AE747" s="34">
        <v>0.99825620170035334</v>
      </c>
      <c r="AF747" s="34">
        <v>0.99819397946108868</v>
      </c>
      <c r="AG747" s="34">
        <v>0.99813176110019375</v>
      </c>
      <c r="AH747" s="34">
        <v>0.99806954661742753</v>
      </c>
      <c r="AI747" s="34">
        <v>0.99800733601254787</v>
      </c>
      <c r="AJ747" s="34">
        <v>0.99794512928531343</v>
      </c>
      <c r="AK747" s="34">
        <v>0.99788292643548193</v>
      </c>
      <c r="AL747" s="34">
        <v>0.99782072746281236</v>
      </c>
      <c r="AM747" s="34">
        <v>0.99775853236706247</v>
      </c>
      <c r="AN747" s="34">
        <v>0.99769634114799088</v>
      </c>
      <c r="AO747" s="34">
        <v>0.99763415380535614</v>
      </c>
      <c r="AP747" s="34">
        <v>0.99757197033891631</v>
      </c>
      <c r="AQ747" s="34">
        <v>0.99750979074842983</v>
      </c>
      <c r="AR747" s="34">
        <v>0.99744761503365498</v>
      </c>
      <c r="AS747" s="34">
        <v>0.99738544319435074</v>
      </c>
      <c r="AT747" s="34">
        <v>0.99732327523027486</v>
      </c>
      <c r="AU747" s="34">
        <v>0.99726111114118621</v>
      </c>
      <c r="AV747" s="34">
        <v>0.9971989509268433</v>
      </c>
      <c r="AW747" s="34">
        <v>0.99713679458700422</v>
      </c>
      <c r="AX747" s="34">
        <v>0.99707464212142793</v>
      </c>
      <c r="AY747" s="34">
        <v>0.99701249352987276</v>
      </c>
      <c r="AZ747" s="34">
        <v>0.99695034881209699</v>
      </c>
      <c r="BA747" s="34">
        <v>0.99688820796785971</v>
      </c>
      <c r="BB747" s="34">
        <v>0.99682607099691889</v>
      </c>
      <c r="BC747" s="34">
        <v>0.9967639378990335</v>
      </c>
      <c r="BD747" s="34">
        <v>0.99670180867396196</v>
      </c>
      <c r="BE747" s="34">
        <v>0.99663968332146291</v>
      </c>
      <c r="BF747" s="34">
        <v>0.99657756184129487</v>
      </c>
      <c r="BG747" s="34">
        <v>0.99651544423321681</v>
      </c>
      <c r="BH747" s="34">
        <v>0.99645333049698681</v>
      </c>
      <c r="BI747" s="34">
        <v>0.99639122063236407</v>
      </c>
      <c r="BJ747" s="34">
        <v>0.99632911463910701</v>
      </c>
      <c r="BK747" s="34">
        <v>0.99626701251697447</v>
      </c>
      <c r="BL747" s="34">
        <v>0.99620491426572511</v>
      </c>
      <c r="BM747" s="34">
        <v>0.99614281988511755</v>
      </c>
      <c r="BN747" s="34">
        <v>0.99608072937491055</v>
      </c>
      <c r="BO747" s="34">
        <v>0.99601864273486307</v>
      </c>
      <c r="BP747" s="34">
        <v>0.99595655996473353</v>
      </c>
      <c r="BQ747" s="34">
        <v>0.99589448106428102</v>
      </c>
      <c r="BR747" s="34">
        <v>0.99583240603326406</v>
      </c>
      <c r="BS747" s="34">
        <v>0.99577033487144184</v>
      </c>
      <c r="BT747" s="34">
        <v>0.99570826757857278</v>
      </c>
      <c r="BU747" s="34">
        <v>0.99564620415441618</v>
      </c>
      <c r="BV747" s="34">
        <v>0.99558414459873046</v>
      </c>
      <c r="BW747" s="34">
        <v>0.99552208891127458</v>
      </c>
      <c r="BX747" s="34">
        <v>0.99546003709180764</v>
      </c>
      <c r="BY747" s="34">
        <v>0.99539798914008859</v>
      </c>
      <c r="BZ747" s="34">
        <v>0.99533594505587586</v>
      </c>
      <c r="CA747" s="34">
        <v>0.99527390483892897</v>
      </c>
      <c r="CB747" s="34">
        <v>0.99521186848900656</v>
      </c>
      <c r="CC747" s="34">
        <v>0.99514983600586759</v>
      </c>
      <c r="CD747" s="34">
        <v>0.99508780738927105</v>
      </c>
      <c r="CE747" s="34">
        <v>0.99502578263897612</v>
      </c>
      <c r="CF747" s="34">
        <v>0.99496376175474166</v>
      </c>
      <c r="CG747" s="34">
        <v>0.99490174473632664</v>
      </c>
      <c r="CH747" s="34">
        <v>0.99483973158349004</v>
      </c>
      <c r="CI747" s="34">
        <v>0.99477772229599115</v>
      </c>
      <c r="CJ747" s="34">
        <v>0.99471571687358906</v>
      </c>
      <c r="CK747" s="34">
        <v>0.99465371531604274</v>
      </c>
      <c r="CL747" s="34">
        <v>0.99459171762311116</v>
      </c>
      <c r="CM747" s="34">
        <v>0.9945297237945534</v>
      </c>
      <c r="CN747" s="34">
        <v>0.99446773383012899</v>
      </c>
      <c r="CO747" s="34">
        <v>0.99440574772959678</v>
      </c>
      <c r="CP747" s="34">
        <v>0.99434376549271597</v>
      </c>
      <c r="CQ747" s="34">
        <v>0.99428178711924564</v>
      </c>
      <c r="CR747" s="34">
        <v>0.99418882289425126</v>
      </c>
      <c r="CS747" s="34">
        <v>0.99409586736130684</v>
      </c>
      <c r="CT747" s="34">
        <v>0.99400292051959993</v>
      </c>
      <c r="CU747" s="34">
        <v>0.99390998236831796</v>
      </c>
      <c r="CV747" s="34">
        <v>0.99381705290664812</v>
      </c>
      <c r="CW747" s="34">
        <v>0.99372413213377797</v>
      </c>
      <c r="CX747" s="34">
        <v>0.99363122004889526</v>
      </c>
      <c r="CY747" s="34">
        <v>0.99353831665118764</v>
      </c>
      <c r="CZ747" s="34">
        <v>0.99344542193984309</v>
      </c>
      <c r="DA747" s="34">
        <v>0.99335253591404893</v>
      </c>
      <c r="DB747" s="34">
        <v>0.99325965857299336</v>
      </c>
    </row>
    <row r="748" spans="1:106" x14ac:dyDescent="0.2">
      <c r="A748" s="13">
        <f t="shared" ca="1" si="11"/>
        <v>45316</v>
      </c>
      <c r="B748" s="34">
        <v>1.0000623348172251</v>
      </c>
      <c r="C748" s="34">
        <v>1</v>
      </c>
      <c r="D748" s="34">
        <v>0.99993766906816206</v>
      </c>
      <c r="E748" s="34">
        <v>0.99987534202146944</v>
      </c>
      <c r="F748" s="34">
        <v>0.99981301885967966</v>
      </c>
      <c r="G748" s="34">
        <v>0.99975069958255058</v>
      </c>
      <c r="H748" s="34">
        <v>0.99968838418983996</v>
      </c>
      <c r="I748" s="34">
        <v>0.9996260726813061</v>
      </c>
      <c r="J748" s="34">
        <v>0.99956376505670663</v>
      </c>
      <c r="K748" s="34">
        <v>0.99950146131579942</v>
      </c>
      <c r="L748" s="34">
        <v>0.99943916145834222</v>
      </c>
      <c r="M748" s="34">
        <v>0.99937686548409332</v>
      </c>
      <c r="N748" s="34">
        <v>0.99931457339281049</v>
      </c>
      <c r="O748" s="34">
        <v>0.9992522851842518</v>
      </c>
      <c r="P748" s="34">
        <v>0.99919000085817533</v>
      </c>
      <c r="Q748" s="34">
        <v>0.99912772041433895</v>
      </c>
      <c r="R748" s="34">
        <v>0.99906544385250051</v>
      </c>
      <c r="S748" s="34">
        <v>0.99900317117241821</v>
      </c>
      <c r="T748" s="34">
        <v>0.99894090237385014</v>
      </c>
      <c r="U748" s="34">
        <v>0.99887863745655447</v>
      </c>
      <c r="V748" s="34">
        <v>0.99881637642028875</v>
      </c>
      <c r="W748" s="34">
        <v>0.99875411926481172</v>
      </c>
      <c r="X748" s="34">
        <v>0.99869186598988102</v>
      </c>
      <c r="Y748" s="34">
        <v>0.99862961659525507</v>
      </c>
      <c r="Z748" s="34">
        <v>0.99856737108069182</v>
      </c>
      <c r="AA748" s="34">
        <v>0.99850512944594971</v>
      </c>
      <c r="AB748" s="34">
        <v>0.99844289169078648</v>
      </c>
      <c r="AC748" s="34">
        <v>0.99838065781496055</v>
      </c>
      <c r="AD748" s="34">
        <v>0.9983184278182301</v>
      </c>
      <c r="AE748" s="34">
        <v>0.99825620170035334</v>
      </c>
      <c r="AF748" s="34">
        <v>0.99819397946108868</v>
      </c>
      <c r="AG748" s="34">
        <v>0.99813176110019375</v>
      </c>
      <c r="AH748" s="34">
        <v>0.99806954661742753</v>
      </c>
      <c r="AI748" s="34">
        <v>0.99800733601254787</v>
      </c>
      <c r="AJ748" s="34">
        <v>0.99794512928531343</v>
      </c>
      <c r="AK748" s="34">
        <v>0.99788292643548193</v>
      </c>
      <c r="AL748" s="34">
        <v>0.99782072746281236</v>
      </c>
      <c r="AM748" s="34">
        <v>0.99775853236706247</v>
      </c>
      <c r="AN748" s="34">
        <v>0.99769634114799088</v>
      </c>
      <c r="AO748" s="34">
        <v>0.99763415380535614</v>
      </c>
      <c r="AP748" s="34">
        <v>0.99757197033891631</v>
      </c>
      <c r="AQ748" s="34">
        <v>0.99750979074842983</v>
      </c>
      <c r="AR748" s="34">
        <v>0.99744761503365498</v>
      </c>
      <c r="AS748" s="34">
        <v>0.99738544319435074</v>
      </c>
      <c r="AT748" s="34">
        <v>0.99732327523027486</v>
      </c>
      <c r="AU748" s="34">
        <v>0.99726111114118621</v>
      </c>
      <c r="AV748" s="34">
        <v>0.9971989509268433</v>
      </c>
      <c r="AW748" s="34">
        <v>0.99713679458700422</v>
      </c>
      <c r="AX748" s="34">
        <v>0.99707464212142793</v>
      </c>
      <c r="AY748" s="34">
        <v>0.99701249352987276</v>
      </c>
      <c r="AZ748" s="34">
        <v>0.99695034881209699</v>
      </c>
      <c r="BA748" s="34">
        <v>0.99688820796785971</v>
      </c>
      <c r="BB748" s="34">
        <v>0.99682607099691889</v>
      </c>
      <c r="BC748" s="34">
        <v>0.9967639378990335</v>
      </c>
      <c r="BD748" s="34">
        <v>0.99670180867396196</v>
      </c>
      <c r="BE748" s="34">
        <v>0.99663968332146291</v>
      </c>
      <c r="BF748" s="34">
        <v>0.99657756184129487</v>
      </c>
      <c r="BG748" s="34">
        <v>0.99651544423321681</v>
      </c>
      <c r="BH748" s="34">
        <v>0.99645333049698681</v>
      </c>
      <c r="BI748" s="34">
        <v>0.99639122063236407</v>
      </c>
      <c r="BJ748" s="34">
        <v>0.99632911463910701</v>
      </c>
      <c r="BK748" s="34">
        <v>0.99626701251697447</v>
      </c>
      <c r="BL748" s="34">
        <v>0.99620491426572511</v>
      </c>
      <c r="BM748" s="34">
        <v>0.99614281988511755</v>
      </c>
      <c r="BN748" s="34">
        <v>0.99608072937491055</v>
      </c>
      <c r="BO748" s="34">
        <v>0.99601864273486307</v>
      </c>
      <c r="BP748" s="34">
        <v>0.99595655996473353</v>
      </c>
      <c r="BQ748" s="34">
        <v>0.99589448106428102</v>
      </c>
      <c r="BR748" s="34">
        <v>0.99583240603326406</v>
      </c>
      <c r="BS748" s="34">
        <v>0.99577033487144184</v>
      </c>
      <c r="BT748" s="34">
        <v>0.99570826757857278</v>
      </c>
      <c r="BU748" s="34">
        <v>0.99564620415441618</v>
      </c>
      <c r="BV748" s="34">
        <v>0.99558414459873046</v>
      </c>
      <c r="BW748" s="34">
        <v>0.99552208891127458</v>
      </c>
      <c r="BX748" s="34">
        <v>0.99546003709180764</v>
      </c>
      <c r="BY748" s="34">
        <v>0.99539798914008859</v>
      </c>
      <c r="BZ748" s="34">
        <v>0.99533594505587586</v>
      </c>
      <c r="CA748" s="34">
        <v>0.99527390483892897</v>
      </c>
      <c r="CB748" s="34">
        <v>0.99521186848900656</v>
      </c>
      <c r="CC748" s="34">
        <v>0.99514983600586759</v>
      </c>
      <c r="CD748" s="34">
        <v>0.99508780738927105</v>
      </c>
      <c r="CE748" s="34">
        <v>0.99502578263897612</v>
      </c>
      <c r="CF748" s="34">
        <v>0.99496376175474166</v>
      </c>
      <c r="CG748" s="34">
        <v>0.99490174473632664</v>
      </c>
      <c r="CH748" s="34">
        <v>0.99483973158349004</v>
      </c>
      <c r="CI748" s="34">
        <v>0.99477772229599115</v>
      </c>
      <c r="CJ748" s="34">
        <v>0.99471571687358906</v>
      </c>
      <c r="CK748" s="34">
        <v>0.99465371531604274</v>
      </c>
      <c r="CL748" s="34">
        <v>0.99459171762311116</v>
      </c>
      <c r="CM748" s="34">
        <v>0.9945297237945534</v>
      </c>
      <c r="CN748" s="34">
        <v>0.99446773383012899</v>
      </c>
      <c r="CO748" s="34">
        <v>0.99440574772959678</v>
      </c>
      <c r="CP748" s="34">
        <v>0.99434376549271597</v>
      </c>
      <c r="CQ748" s="34">
        <v>0.99428178711924564</v>
      </c>
      <c r="CR748" s="34">
        <v>0.99418882289425126</v>
      </c>
      <c r="CS748" s="34">
        <v>0.99409586736130684</v>
      </c>
      <c r="CT748" s="34">
        <v>0.99400292051959993</v>
      </c>
      <c r="CU748" s="34">
        <v>0.99390998236831796</v>
      </c>
      <c r="CV748" s="34">
        <v>0.99381705290664812</v>
      </c>
      <c r="CW748" s="34">
        <v>0.99372413213377797</v>
      </c>
      <c r="CX748" s="34">
        <v>0.99363122004889526</v>
      </c>
      <c r="CY748" s="34">
        <v>0.99353831665118764</v>
      </c>
      <c r="CZ748" s="34">
        <v>0.99344542193984309</v>
      </c>
      <c r="DA748" s="34">
        <v>0.99335253591404893</v>
      </c>
      <c r="DB748" s="34">
        <v>0.99325965857299336</v>
      </c>
    </row>
    <row r="749" spans="1:106" x14ac:dyDescent="0.2">
      <c r="A749" s="13">
        <f t="shared" ca="1" si="11"/>
        <v>45317</v>
      </c>
      <c r="B749" s="34">
        <v>1.0000623348172251</v>
      </c>
      <c r="C749" s="34">
        <v>1</v>
      </c>
      <c r="D749" s="34">
        <v>0.99993766906816206</v>
      </c>
      <c r="E749" s="34">
        <v>0.99987534202146944</v>
      </c>
      <c r="F749" s="34">
        <v>0.99981301885967966</v>
      </c>
      <c r="G749" s="34">
        <v>0.99975069958255058</v>
      </c>
      <c r="H749" s="34">
        <v>0.99968838418983996</v>
      </c>
      <c r="I749" s="34">
        <v>0.9996260726813061</v>
      </c>
      <c r="J749" s="34">
        <v>0.99956376505670663</v>
      </c>
      <c r="K749" s="34">
        <v>0.99950146131579942</v>
      </c>
      <c r="L749" s="34">
        <v>0.99943916145834222</v>
      </c>
      <c r="M749" s="34">
        <v>0.99937686548409332</v>
      </c>
      <c r="N749" s="34">
        <v>0.99931457339281049</v>
      </c>
      <c r="O749" s="34">
        <v>0.9992522851842518</v>
      </c>
      <c r="P749" s="34">
        <v>0.99919000085817533</v>
      </c>
      <c r="Q749" s="34">
        <v>0.99912772041433895</v>
      </c>
      <c r="R749" s="34">
        <v>0.99906544385250051</v>
      </c>
      <c r="S749" s="34">
        <v>0.99900317117241821</v>
      </c>
      <c r="T749" s="34">
        <v>0.99894090237385014</v>
      </c>
      <c r="U749" s="34">
        <v>0.99887863745655447</v>
      </c>
      <c r="V749" s="34">
        <v>0.99881637642028875</v>
      </c>
      <c r="W749" s="34">
        <v>0.99875411926481172</v>
      </c>
      <c r="X749" s="34">
        <v>0.99869186598988102</v>
      </c>
      <c r="Y749" s="34">
        <v>0.99862961659525507</v>
      </c>
      <c r="Z749" s="34">
        <v>0.99856737108069182</v>
      </c>
      <c r="AA749" s="34">
        <v>0.99850512944594971</v>
      </c>
      <c r="AB749" s="34">
        <v>0.99844289169078648</v>
      </c>
      <c r="AC749" s="34">
        <v>0.99838065781496055</v>
      </c>
      <c r="AD749" s="34">
        <v>0.9983184278182301</v>
      </c>
      <c r="AE749" s="34">
        <v>0.99825620170035334</v>
      </c>
      <c r="AF749" s="34">
        <v>0.99819397946108868</v>
      </c>
      <c r="AG749" s="34">
        <v>0.99813176110019375</v>
      </c>
      <c r="AH749" s="34">
        <v>0.99806954661742753</v>
      </c>
      <c r="AI749" s="34">
        <v>0.99800733601254787</v>
      </c>
      <c r="AJ749" s="34">
        <v>0.99794512928531343</v>
      </c>
      <c r="AK749" s="34">
        <v>0.99788292643548193</v>
      </c>
      <c r="AL749" s="34">
        <v>0.99782072746281236</v>
      </c>
      <c r="AM749" s="34">
        <v>0.99775853236706247</v>
      </c>
      <c r="AN749" s="34">
        <v>0.99769634114799088</v>
      </c>
      <c r="AO749" s="34">
        <v>0.99763415380535614</v>
      </c>
      <c r="AP749" s="34">
        <v>0.99757197033891631</v>
      </c>
      <c r="AQ749" s="34">
        <v>0.99750979074842983</v>
      </c>
      <c r="AR749" s="34">
        <v>0.99744761503365498</v>
      </c>
      <c r="AS749" s="34">
        <v>0.99738544319435074</v>
      </c>
      <c r="AT749" s="34">
        <v>0.99732327523027486</v>
      </c>
      <c r="AU749" s="34">
        <v>0.99726111114118621</v>
      </c>
      <c r="AV749" s="34">
        <v>0.9971989509268433</v>
      </c>
      <c r="AW749" s="34">
        <v>0.99713679458700422</v>
      </c>
      <c r="AX749" s="34">
        <v>0.99707464212142793</v>
      </c>
      <c r="AY749" s="34">
        <v>0.99701249352987276</v>
      </c>
      <c r="AZ749" s="34">
        <v>0.99695034881209699</v>
      </c>
      <c r="BA749" s="34">
        <v>0.99688820796785971</v>
      </c>
      <c r="BB749" s="34">
        <v>0.99682607099691889</v>
      </c>
      <c r="BC749" s="34">
        <v>0.9967639378990335</v>
      </c>
      <c r="BD749" s="34">
        <v>0.99670180867396196</v>
      </c>
      <c r="BE749" s="34">
        <v>0.99663968332146291</v>
      </c>
      <c r="BF749" s="34">
        <v>0.99657756184129487</v>
      </c>
      <c r="BG749" s="34">
        <v>0.99651544423321681</v>
      </c>
      <c r="BH749" s="34">
        <v>0.99645333049698681</v>
      </c>
      <c r="BI749" s="34">
        <v>0.99639122063236407</v>
      </c>
      <c r="BJ749" s="34">
        <v>0.99632911463910701</v>
      </c>
      <c r="BK749" s="34">
        <v>0.99626701251697447</v>
      </c>
      <c r="BL749" s="34">
        <v>0.99620491426572511</v>
      </c>
      <c r="BM749" s="34">
        <v>0.99614281988511755</v>
      </c>
      <c r="BN749" s="34">
        <v>0.99608072937491055</v>
      </c>
      <c r="BO749" s="34">
        <v>0.99601864273486307</v>
      </c>
      <c r="BP749" s="34">
        <v>0.99595655996473353</v>
      </c>
      <c r="BQ749" s="34">
        <v>0.99589448106428102</v>
      </c>
      <c r="BR749" s="34">
        <v>0.99583240603326406</v>
      </c>
      <c r="BS749" s="34">
        <v>0.99577033487144184</v>
      </c>
      <c r="BT749" s="34">
        <v>0.99570826757857278</v>
      </c>
      <c r="BU749" s="34">
        <v>0.99564620415441618</v>
      </c>
      <c r="BV749" s="34">
        <v>0.99558414459873046</v>
      </c>
      <c r="BW749" s="34">
        <v>0.99552208891127458</v>
      </c>
      <c r="BX749" s="34">
        <v>0.99546003709180764</v>
      </c>
      <c r="BY749" s="34">
        <v>0.99539798914008859</v>
      </c>
      <c r="BZ749" s="34">
        <v>0.99533594505587586</v>
      </c>
      <c r="CA749" s="34">
        <v>0.99527390483892897</v>
      </c>
      <c r="CB749" s="34">
        <v>0.99521186848900656</v>
      </c>
      <c r="CC749" s="34">
        <v>0.99514983600586759</v>
      </c>
      <c r="CD749" s="34">
        <v>0.99508780738927105</v>
      </c>
      <c r="CE749" s="34">
        <v>0.99502578263897612</v>
      </c>
      <c r="CF749" s="34">
        <v>0.99496376175474166</v>
      </c>
      <c r="CG749" s="34">
        <v>0.99490174473632664</v>
      </c>
      <c r="CH749" s="34">
        <v>0.99483973158349004</v>
      </c>
      <c r="CI749" s="34">
        <v>0.99477772229599115</v>
      </c>
      <c r="CJ749" s="34">
        <v>0.99471571687358906</v>
      </c>
      <c r="CK749" s="34">
        <v>0.99465371531604274</v>
      </c>
      <c r="CL749" s="34">
        <v>0.99459171762311116</v>
      </c>
      <c r="CM749" s="34">
        <v>0.9945297237945534</v>
      </c>
      <c r="CN749" s="34">
        <v>0.99446773383012899</v>
      </c>
      <c r="CO749" s="34">
        <v>0.99440574772959678</v>
      </c>
      <c r="CP749" s="34">
        <v>0.99434376549271597</v>
      </c>
      <c r="CQ749" s="34">
        <v>0.99428178711924564</v>
      </c>
      <c r="CR749" s="34">
        <v>0.99418882289425126</v>
      </c>
      <c r="CS749" s="34">
        <v>0.99409586736130684</v>
      </c>
      <c r="CT749" s="34">
        <v>0.99400292051959993</v>
      </c>
      <c r="CU749" s="34">
        <v>0.99390998236831796</v>
      </c>
      <c r="CV749" s="34">
        <v>0.99381705290664812</v>
      </c>
      <c r="CW749" s="34">
        <v>0.99372413213377797</v>
      </c>
      <c r="CX749" s="34">
        <v>0.99363122004889526</v>
      </c>
      <c r="CY749" s="34">
        <v>0.99353831665118764</v>
      </c>
      <c r="CZ749" s="34">
        <v>0.99344542193984309</v>
      </c>
      <c r="DA749" s="34">
        <v>0.99335253591404893</v>
      </c>
      <c r="DB749" s="34">
        <v>0.99325965857299336</v>
      </c>
    </row>
    <row r="750" spans="1:106" x14ac:dyDescent="0.2">
      <c r="A750" s="13">
        <f t="shared" ca="1" si="11"/>
        <v>45320</v>
      </c>
      <c r="B750" s="34">
        <v>1.0000623348172251</v>
      </c>
      <c r="C750" s="34">
        <v>1</v>
      </c>
      <c r="D750" s="34">
        <v>0.99993766906816206</v>
      </c>
      <c r="E750" s="34">
        <v>0.99987534202146944</v>
      </c>
      <c r="F750" s="34">
        <v>0.99981301885967966</v>
      </c>
      <c r="G750" s="34">
        <v>0.99975069958255058</v>
      </c>
      <c r="H750" s="34">
        <v>0.99968838418983996</v>
      </c>
      <c r="I750" s="34">
        <v>0.9996260726813061</v>
      </c>
      <c r="J750" s="34">
        <v>0.99956376505670663</v>
      </c>
      <c r="K750" s="34">
        <v>0.99950146131579942</v>
      </c>
      <c r="L750" s="34">
        <v>0.99943916145834222</v>
      </c>
      <c r="M750" s="34">
        <v>0.99937686548409332</v>
      </c>
      <c r="N750" s="34">
        <v>0.99931457339281049</v>
      </c>
      <c r="O750" s="34">
        <v>0.9992522851842518</v>
      </c>
      <c r="P750" s="34">
        <v>0.99919000085817533</v>
      </c>
      <c r="Q750" s="34">
        <v>0.99912772041433895</v>
      </c>
      <c r="R750" s="34">
        <v>0.99906544385250051</v>
      </c>
      <c r="S750" s="34">
        <v>0.99900317117241821</v>
      </c>
      <c r="T750" s="34">
        <v>0.99894090237385014</v>
      </c>
      <c r="U750" s="34">
        <v>0.99887863745655447</v>
      </c>
      <c r="V750" s="34">
        <v>0.99881637642028875</v>
      </c>
      <c r="W750" s="34">
        <v>0.99875411926481172</v>
      </c>
      <c r="X750" s="34">
        <v>0.99869186598988102</v>
      </c>
      <c r="Y750" s="34">
        <v>0.99862961659525507</v>
      </c>
      <c r="Z750" s="34">
        <v>0.99856737108069182</v>
      </c>
      <c r="AA750" s="34">
        <v>0.99850512944594971</v>
      </c>
      <c r="AB750" s="34">
        <v>0.99844289169078648</v>
      </c>
      <c r="AC750" s="34">
        <v>0.99838065781496055</v>
      </c>
      <c r="AD750" s="34">
        <v>0.9983184278182301</v>
      </c>
      <c r="AE750" s="34">
        <v>0.99825620170035334</v>
      </c>
      <c r="AF750" s="34">
        <v>0.99819397946108868</v>
      </c>
      <c r="AG750" s="34">
        <v>0.99813176110019375</v>
      </c>
      <c r="AH750" s="34">
        <v>0.99806954661742753</v>
      </c>
      <c r="AI750" s="34">
        <v>0.99800733601254787</v>
      </c>
      <c r="AJ750" s="34">
        <v>0.99794512928531343</v>
      </c>
      <c r="AK750" s="34">
        <v>0.99788292643548193</v>
      </c>
      <c r="AL750" s="34">
        <v>0.99782072746281236</v>
      </c>
      <c r="AM750" s="34">
        <v>0.99775853236706247</v>
      </c>
      <c r="AN750" s="34">
        <v>0.99769634114799088</v>
      </c>
      <c r="AO750" s="34">
        <v>0.99763415380535614</v>
      </c>
      <c r="AP750" s="34">
        <v>0.99757197033891631</v>
      </c>
      <c r="AQ750" s="34">
        <v>0.99750979074842983</v>
      </c>
      <c r="AR750" s="34">
        <v>0.99744761503365498</v>
      </c>
      <c r="AS750" s="34">
        <v>0.99738544319435074</v>
      </c>
      <c r="AT750" s="34">
        <v>0.99732327523027486</v>
      </c>
      <c r="AU750" s="34">
        <v>0.99726111114118621</v>
      </c>
      <c r="AV750" s="34">
        <v>0.9971989509268433</v>
      </c>
      <c r="AW750" s="34">
        <v>0.99713679458700422</v>
      </c>
      <c r="AX750" s="34">
        <v>0.99707464212142793</v>
      </c>
      <c r="AY750" s="34">
        <v>0.99701249352987276</v>
      </c>
      <c r="AZ750" s="34">
        <v>0.99695034881209699</v>
      </c>
      <c r="BA750" s="34">
        <v>0.99688820796785971</v>
      </c>
      <c r="BB750" s="34">
        <v>0.99682607099691889</v>
      </c>
      <c r="BC750" s="34">
        <v>0.9967639378990335</v>
      </c>
      <c r="BD750" s="34">
        <v>0.99670180867396196</v>
      </c>
      <c r="BE750" s="34">
        <v>0.99663968332146291</v>
      </c>
      <c r="BF750" s="34">
        <v>0.99657756184129487</v>
      </c>
      <c r="BG750" s="34">
        <v>0.99651544423321681</v>
      </c>
      <c r="BH750" s="34">
        <v>0.99645333049698681</v>
      </c>
      <c r="BI750" s="34">
        <v>0.99639122063236407</v>
      </c>
      <c r="BJ750" s="34">
        <v>0.99632911463910701</v>
      </c>
      <c r="BK750" s="34">
        <v>0.99626701251697447</v>
      </c>
      <c r="BL750" s="34">
        <v>0.99620491426572511</v>
      </c>
      <c r="BM750" s="34">
        <v>0.99614281988511755</v>
      </c>
      <c r="BN750" s="34">
        <v>0.99608072937491055</v>
      </c>
      <c r="BO750" s="34">
        <v>0.99601864273486307</v>
      </c>
      <c r="BP750" s="34">
        <v>0.99595655996473353</v>
      </c>
      <c r="BQ750" s="34">
        <v>0.99589448106428102</v>
      </c>
      <c r="BR750" s="34">
        <v>0.99583240603326406</v>
      </c>
      <c r="BS750" s="34">
        <v>0.99577033487144184</v>
      </c>
      <c r="BT750" s="34">
        <v>0.99570826757857278</v>
      </c>
      <c r="BU750" s="34">
        <v>0.99564620415441618</v>
      </c>
      <c r="BV750" s="34">
        <v>0.99558414459873046</v>
      </c>
      <c r="BW750" s="34">
        <v>0.99552208891127458</v>
      </c>
      <c r="BX750" s="34">
        <v>0.99546003709180764</v>
      </c>
      <c r="BY750" s="34">
        <v>0.99539798914008859</v>
      </c>
      <c r="BZ750" s="34">
        <v>0.99533594505587586</v>
      </c>
      <c r="CA750" s="34">
        <v>0.99527390483892897</v>
      </c>
      <c r="CB750" s="34">
        <v>0.99521186848900656</v>
      </c>
      <c r="CC750" s="34">
        <v>0.99514983600586759</v>
      </c>
      <c r="CD750" s="34">
        <v>0.99508780738927105</v>
      </c>
      <c r="CE750" s="34">
        <v>0.99502578263897612</v>
      </c>
      <c r="CF750" s="34">
        <v>0.99496376175474166</v>
      </c>
      <c r="CG750" s="34">
        <v>0.99490174473632664</v>
      </c>
      <c r="CH750" s="34">
        <v>0.99483973158349004</v>
      </c>
      <c r="CI750" s="34">
        <v>0.99477772229599115</v>
      </c>
      <c r="CJ750" s="34">
        <v>0.99471571687358906</v>
      </c>
      <c r="CK750" s="34">
        <v>0.99465371531604274</v>
      </c>
      <c r="CL750" s="34">
        <v>0.99459171762311116</v>
      </c>
      <c r="CM750" s="34">
        <v>0.9945297237945534</v>
      </c>
      <c r="CN750" s="34">
        <v>0.99446773383012899</v>
      </c>
      <c r="CO750" s="34">
        <v>0.99440574772959678</v>
      </c>
      <c r="CP750" s="34">
        <v>0.99434376549271597</v>
      </c>
      <c r="CQ750" s="34">
        <v>0.99428178711924564</v>
      </c>
      <c r="CR750" s="34">
        <v>0.99418882289425126</v>
      </c>
      <c r="CS750" s="34">
        <v>0.99409586736130684</v>
      </c>
      <c r="CT750" s="34">
        <v>0.99400292051959993</v>
      </c>
      <c r="CU750" s="34">
        <v>0.99390998236831796</v>
      </c>
      <c r="CV750" s="34">
        <v>0.99381705290664812</v>
      </c>
      <c r="CW750" s="34">
        <v>0.99372413213377797</v>
      </c>
      <c r="CX750" s="34">
        <v>0.99363122004889526</v>
      </c>
      <c r="CY750" s="34">
        <v>0.99353831665118764</v>
      </c>
      <c r="CZ750" s="34">
        <v>0.99344542193984309</v>
      </c>
      <c r="DA750" s="34">
        <v>0.99335253591404893</v>
      </c>
      <c r="DB750" s="34">
        <v>0.99325965857299336</v>
      </c>
    </row>
    <row r="751" spans="1:106" x14ac:dyDescent="0.2">
      <c r="A751" s="13">
        <f t="shared" ca="1" si="11"/>
        <v>45321</v>
      </c>
      <c r="B751" s="34">
        <v>1.0000623348172251</v>
      </c>
      <c r="C751" s="34">
        <v>1</v>
      </c>
      <c r="D751" s="34">
        <v>0.99993766906816206</v>
      </c>
      <c r="E751" s="34">
        <v>0.99987534202146944</v>
      </c>
      <c r="F751" s="34">
        <v>0.99981301885967966</v>
      </c>
      <c r="G751" s="34">
        <v>0.99975069958255058</v>
      </c>
      <c r="H751" s="34">
        <v>0.99968838418983996</v>
      </c>
      <c r="I751" s="34">
        <v>0.9996260726813061</v>
      </c>
      <c r="J751" s="34">
        <v>0.99956376505670663</v>
      </c>
      <c r="K751" s="34">
        <v>0.99950146131579942</v>
      </c>
      <c r="L751" s="34">
        <v>0.99943916145834222</v>
      </c>
      <c r="M751" s="34">
        <v>0.99937686548409332</v>
      </c>
      <c r="N751" s="34">
        <v>0.99931457339281049</v>
      </c>
      <c r="O751" s="34">
        <v>0.9992522851842518</v>
      </c>
      <c r="P751" s="34">
        <v>0.99919000085817533</v>
      </c>
      <c r="Q751" s="34">
        <v>0.99912772041433895</v>
      </c>
      <c r="R751" s="34">
        <v>0.99906544385250051</v>
      </c>
      <c r="S751" s="34">
        <v>0.99900317117241821</v>
      </c>
      <c r="T751" s="34">
        <v>0.99894090237385014</v>
      </c>
      <c r="U751" s="34">
        <v>0.99887863745655447</v>
      </c>
      <c r="V751" s="34">
        <v>0.99881637642028875</v>
      </c>
      <c r="W751" s="34">
        <v>0.99875411926481172</v>
      </c>
      <c r="X751" s="34">
        <v>0.99869186598988102</v>
      </c>
      <c r="Y751" s="34">
        <v>0.99862961659525507</v>
      </c>
      <c r="Z751" s="34">
        <v>0.99856737108069182</v>
      </c>
      <c r="AA751" s="34">
        <v>0.99850512944594971</v>
      </c>
      <c r="AB751" s="34">
        <v>0.99844289169078648</v>
      </c>
      <c r="AC751" s="34">
        <v>0.99838065781496055</v>
      </c>
      <c r="AD751" s="34">
        <v>0.9983184278182301</v>
      </c>
      <c r="AE751" s="34">
        <v>0.99825620170035334</v>
      </c>
      <c r="AF751" s="34">
        <v>0.99819397946108868</v>
      </c>
      <c r="AG751" s="34">
        <v>0.99813176110019375</v>
      </c>
      <c r="AH751" s="34">
        <v>0.99806954661742753</v>
      </c>
      <c r="AI751" s="34">
        <v>0.99800733601254787</v>
      </c>
      <c r="AJ751" s="34">
        <v>0.99794512928531343</v>
      </c>
      <c r="AK751" s="34">
        <v>0.99788292643548193</v>
      </c>
      <c r="AL751" s="34">
        <v>0.99782072746281236</v>
      </c>
      <c r="AM751" s="34">
        <v>0.99775853236706247</v>
      </c>
      <c r="AN751" s="34">
        <v>0.99769634114799088</v>
      </c>
      <c r="AO751" s="34">
        <v>0.99763415380535614</v>
      </c>
      <c r="AP751" s="34">
        <v>0.99757197033891631</v>
      </c>
      <c r="AQ751" s="34">
        <v>0.99750979074842983</v>
      </c>
      <c r="AR751" s="34">
        <v>0.99744761503365498</v>
      </c>
      <c r="AS751" s="34">
        <v>0.99738544319435074</v>
      </c>
      <c r="AT751" s="34">
        <v>0.99732327523027486</v>
      </c>
      <c r="AU751" s="34">
        <v>0.99726111114118621</v>
      </c>
      <c r="AV751" s="34">
        <v>0.9971989509268433</v>
      </c>
      <c r="AW751" s="34">
        <v>0.99713679458700422</v>
      </c>
      <c r="AX751" s="34">
        <v>0.99707464212142793</v>
      </c>
      <c r="AY751" s="34">
        <v>0.99701249352987276</v>
      </c>
      <c r="AZ751" s="34">
        <v>0.99695034881209699</v>
      </c>
      <c r="BA751" s="34">
        <v>0.99688820796785971</v>
      </c>
      <c r="BB751" s="34">
        <v>0.99682607099691889</v>
      </c>
      <c r="BC751" s="34">
        <v>0.9967639378990335</v>
      </c>
      <c r="BD751" s="34">
        <v>0.99670180867396196</v>
      </c>
      <c r="BE751" s="34">
        <v>0.99663968332146291</v>
      </c>
      <c r="BF751" s="34">
        <v>0.99657756184129487</v>
      </c>
      <c r="BG751" s="34">
        <v>0.99651544423321681</v>
      </c>
      <c r="BH751" s="34">
        <v>0.99645333049698681</v>
      </c>
      <c r="BI751" s="34">
        <v>0.99639122063236407</v>
      </c>
      <c r="BJ751" s="34">
        <v>0.99632911463910701</v>
      </c>
      <c r="BK751" s="34">
        <v>0.99626701251697447</v>
      </c>
      <c r="BL751" s="34">
        <v>0.99620491426572511</v>
      </c>
      <c r="BM751" s="34">
        <v>0.99614281988511755</v>
      </c>
      <c r="BN751" s="34">
        <v>0.99608072937491055</v>
      </c>
      <c r="BO751" s="34">
        <v>0.99601864273486307</v>
      </c>
      <c r="BP751" s="34">
        <v>0.99595655996473353</v>
      </c>
      <c r="BQ751" s="34">
        <v>0.99589448106428102</v>
      </c>
      <c r="BR751" s="34">
        <v>0.99583240603326406</v>
      </c>
      <c r="BS751" s="34">
        <v>0.99577033487144184</v>
      </c>
      <c r="BT751" s="34">
        <v>0.99570826757857278</v>
      </c>
      <c r="BU751" s="34">
        <v>0.99564620415441618</v>
      </c>
      <c r="BV751" s="34">
        <v>0.99558414459873046</v>
      </c>
      <c r="BW751" s="34">
        <v>0.99552208891127458</v>
      </c>
      <c r="BX751" s="34">
        <v>0.99546003709180764</v>
      </c>
      <c r="BY751" s="34">
        <v>0.99539798914008859</v>
      </c>
      <c r="BZ751" s="34">
        <v>0.99533594505587586</v>
      </c>
      <c r="CA751" s="34">
        <v>0.99527390483892897</v>
      </c>
      <c r="CB751" s="34">
        <v>0.99521186848900656</v>
      </c>
      <c r="CC751" s="34">
        <v>0.99514983600586759</v>
      </c>
      <c r="CD751" s="34">
        <v>0.99508780738927105</v>
      </c>
      <c r="CE751" s="34">
        <v>0.99502578263897612</v>
      </c>
      <c r="CF751" s="34">
        <v>0.99496376175474166</v>
      </c>
      <c r="CG751" s="34">
        <v>0.99490174473632664</v>
      </c>
      <c r="CH751" s="34">
        <v>0.99483973158349004</v>
      </c>
      <c r="CI751" s="34">
        <v>0.99477772229599115</v>
      </c>
      <c r="CJ751" s="34">
        <v>0.99471571687358906</v>
      </c>
      <c r="CK751" s="34">
        <v>0.99465371531604274</v>
      </c>
      <c r="CL751" s="34">
        <v>0.99459171762311116</v>
      </c>
      <c r="CM751" s="34">
        <v>0.9945297237945534</v>
      </c>
      <c r="CN751" s="34">
        <v>0.99446773383012899</v>
      </c>
      <c r="CO751" s="34">
        <v>0.99440574772959678</v>
      </c>
      <c r="CP751" s="34">
        <v>0.99434376549271597</v>
      </c>
      <c r="CQ751" s="34">
        <v>0.99428178711924564</v>
      </c>
      <c r="CR751" s="34">
        <v>0.99418882289425126</v>
      </c>
      <c r="CS751" s="34">
        <v>0.99409586736130684</v>
      </c>
      <c r="CT751" s="34">
        <v>0.99400292051959993</v>
      </c>
      <c r="CU751" s="34">
        <v>0.99390998236831796</v>
      </c>
      <c r="CV751" s="34">
        <v>0.99381705290664812</v>
      </c>
      <c r="CW751" s="34">
        <v>0.99372413213377797</v>
      </c>
      <c r="CX751" s="34">
        <v>0.99363122004889526</v>
      </c>
      <c r="CY751" s="34">
        <v>0.99353831665118764</v>
      </c>
      <c r="CZ751" s="34">
        <v>0.99344542193984309</v>
      </c>
      <c r="DA751" s="34">
        <v>0.99335253591404893</v>
      </c>
      <c r="DB751" s="34">
        <v>0.99325965857299336</v>
      </c>
    </row>
    <row r="752" spans="1:106" x14ac:dyDescent="0.2">
      <c r="A752" s="13">
        <f t="shared" ca="1" si="11"/>
        <v>45322</v>
      </c>
      <c r="B752" s="34">
        <v>1.0000623348172251</v>
      </c>
      <c r="C752" s="34">
        <v>1</v>
      </c>
      <c r="D752" s="34">
        <v>0.99993766906816206</v>
      </c>
      <c r="E752" s="34">
        <v>0.99987534202146944</v>
      </c>
      <c r="F752" s="34">
        <v>0.99981301885967966</v>
      </c>
      <c r="G752" s="34">
        <v>0.99975069958255058</v>
      </c>
      <c r="H752" s="34">
        <v>0.99968838418983996</v>
      </c>
      <c r="I752" s="34">
        <v>0.9996260726813061</v>
      </c>
      <c r="J752" s="34">
        <v>0.99956376505670663</v>
      </c>
      <c r="K752" s="34">
        <v>0.99950146131579942</v>
      </c>
      <c r="L752" s="34">
        <v>0.99943916145834222</v>
      </c>
      <c r="M752" s="34">
        <v>0.99937686548409332</v>
      </c>
      <c r="N752" s="34">
        <v>0.99931457339281049</v>
      </c>
      <c r="O752" s="34">
        <v>0.9992522851842518</v>
      </c>
      <c r="P752" s="34">
        <v>0.99919000085817533</v>
      </c>
      <c r="Q752" s="34">
        <v>0.99912772041433895</v>
      </c>
      <c r="R752" s="34">
        <v>0.99906544385250051</v>
      </c>
      <c r="S752" s="34">
        <v>0.99900317117241821</v>
      </c>
      <c r="T752" s="34">
        <v>0.99894090237385014</v>
      </c>
      <c r="U752" s="34">
        <v>0.99887863745655447</v>
      </c>
      <c r="V752" s="34">
        <v>0.99881637642028875</v>
      </c>
      <c r="W752" s="34">
        <v>0.99875411926481172</v>
      </c>
      <c r="X752" s="34">
        <v>0.99869186598988102</v>
      </c>
      <c r="Y752" s="34">
        <v>0.99862961659525507</v>
      </c>
      <c r="Z752" s="34">
        <v>0.99856737108069182</v>
      </c>
      <c r="AA752" s="34">
        <v>0.99850512944594971</v>
      </c>
      <c r="AB752" s="34">
        <v>0.99844289169078648</v>
      </c>
      <c r="AC752" s="34">
        <v>0.99838065781496055</v>
      </c>
      <c r="AD752" s="34">
        <v>0.9983184278182301</v>
      </c>
      <c r="AE752" s="34">
        <v>0.99825620170035334</v>
      </c>
      <c r="AF752" s="34">
        <v>0.99819397946108868</v>
      </c>
      <c r="AG752" s="34">
        <v>0.99813176110019375</v>
      </c>
      <c r="AH752" s="34">
        <v>0.99806954661742753</v>
      </c>
      <c r="AI752" s="34">
        <v>0.99800733601254787</v>
      </c>
      <c r="AJ752" s="34">
        <v>0.99794512928531343</v>
      </c>
      <c r="AK752" s="34">
        <v>0.99788292643548193</v>
      </c>
      <c r="AL752" s="34">
        <v>0.99782072746281236</v>
      </c>
      <c r="AM752" s="34">
        <v>0.99775853236706247</v>
      </c>
      <c r="AN752" s="34">
        <v>0.99769634114799088</v>
      </c>
      <c r="AO752" s="34">
        <v>0.99763415380535614</v>
      </c>
      <c r="AP752" s="34">
        <v>0.99757197033891631</v>
      </c>
      <c r="AQ752" s="34">
        <v>0.99750979074842983</v>
      </c>
      <c r="AR752" s="34">
        <v>0.99744761503365498</v>
      </c>
      <c r="AS752" s="34">
        <v>0.99738544319435074</v>
      </c>
      <c r="AT752" s="34">
        <v>0.99732327523027486</v>
      </c>
      <c r="AU752" s="34">
        <v>0.99726111114118621</v>
      </c>
      <c r="AV752" s="34">
        <v>0.9971989509268433</v>
      </c>
      <c r="AW752" s="34">
        <v>0.99713679458700422</v>
      </c>
      <c r="AX752" s="34">
        <v>0.99707464212142793</v>
      </c>
      <c r="AY752" s="34">
        <v>0.99701249352987276</v>
      </c>
      <c r="AZ752" s="34">
        <v>0.99695034881209699</v>
      </c>
      <c r="BA752" s="34">
        <v>0.99688820796785971</v>
      </c>
      <c r="BB752" s="34">
        <v>0.99682607099691889</v>
      </c>
      <c r="BC752" s="34">
        <v>0.9967639378990335</v>
      </c>
      <c r="BD752" s="34">
        <v>0.99670180867396196</v>
      </c>
      <c r="BE752" s="34">
        <v>0.99663968332146291</v>
      </c>
      <c r="BF752" s="34">
        <v>0.99657756184129487</v>
      </c>
      <c r="BG752" s="34">
        <v>0.99651544423321681</v>
      </c>
      <c r="BH752" s="34">
        <v>0.99645333049698681</v>
      </c>
      <c r="BI752" s="34">
        <v>0.99639122063236407</v>
      </c>
      <c r="BJ752" s="34">
        <v>0.99632911463910701</v>
      </c>
      <c r="BK752" s="34">
        <v>0.99626701251697447</v>
      </c>
      <c r="BL752" s="34">
        <v>0.99620491426572511</v>
      </c>
      <c r="BM752" s="34">
        <v>0.99614281988511755</v>
      </c>
      <c r="BN752" s="34">
        <v>0.99608072937491055</v>
      </c>
      <c r="BO752" s="34">
        <v>0.99601864273486307</v>
      </c>
      <c r="BP752" s="34">
        <v>0.99595655996473353</v>
      </c>
      <c r="BQ752" s="34">
        <v>0.99589448106428102</v>
      </c>
      <c r="BR752" s="34">
        <v>0.99583240603326406</v>
      </c>
      <c r="BS752" s="34">
        <v>0.99577033487144184</v>
      </c>
      <c r="BT752" s="34">
        <v>0.99570826757857278</v>
      </c>
      <c r="BU752" s="34">
        <v>0.99564620415441618</v>
      </c>
      <c r="BV752" s="34">
        <v>0.99558414459873046</v>
      </c>
      <c r="BW752" s="34">
        <v>0.99552208891127458</v>
      </c>
      <c r="BX752" s="34">
        <v>0.99546003709180764</v>
      </c>
      <c r="BY752" s="34">
        <v>0.99539798914008859</v>
      </c>
      <c r="BZ752" s="34">
        <v>0.99533594505587586</v>
      </c>
      <c r="CA752" s="34">
        <v>0.99527390483892897</v>
      </c>
      <c r="CB752" s="34">
        <v>0.99521186848900656</v>
      </c>
      <c r="CC752" s="34">
        <v>0.99514983600586759</v>
      </c>
      <c r="CD752" s="34">
        <v>0.99508780738927105</v>
      </c>
      <c r="CE752" s="34">
        <v>0.99502578263897612</v>
      </c>
      <c r="CF752" s="34">
        <v>0.99496376175474166</v>
      </c>
      <c r="CG752" s="34">
        <v>0.99490174473632664</v>
      </c>
      <c r="CH752" s="34">
        <v>0.99483973158349004</v>
      </c>
      <c r="CI752" s="34">
        <v>0.99477772229599115</v>
      </c>
      <c r="CJ752" s="34">
        <v>0.99471571687358906</v>
      </c>
      <c r="CK752" s="34">
        <v>0.99465371531604274</v>
      </c>
      <c r="CL752" s="34">
        <v>0.99459171762311116</v>
      </c>
      <c r="CM752" s="34">
        <v>0.9945297237945534</v>
      </c>
      <c r="CN752" s="34">
        <v>0.99446773383012899</v>
      </c>
      <c r="CO752" s="34">
        <v>0.99440574772959678</v>
      </c>
      <c r="CP752" s="34">
        <v>0.99434376549271597</v>
      </c>
      <c r="CQ752" s="34">
        <v>0.99428178711924564</v>
      </c>
      <c r="CR752" s="34">
        <v>0.99418882289425126</v>
      </c>
      <c r="CS752" s="34">
        <v>0.99409586736130684</v>
      </c>
      <c r="CT752" s="34">
        <v>0.99400292051959993</v>
      </c>
      <c r="CU752" s="34">
        <v>0.99390998236831796</v>
      </c>
      <c r="CV752" s="34">
        <v>0.99381705290664812</v>
      </c>
      <c r="CW752" s="34">
        <v>0.99372413213377797</v>
      </c>
      <c r="CX752" s="34">
        <v>0.99363122004889526</v>
      </c>
      <c r="CY752" s="34">
        <v>0.99353831665118764</v>
      </c>
      <c r="CZ752" s="34">
        <v>0.99344542193984309</v>
      </c>
      <c r="DA752" s="34">
        <v>0.99335253591404893</v>
      </c>
      <c r="DB752" s="34">
        <v>0.99325965857299336</v>
      </c>
    </row>
    <row r="753" spans="1:106" x14ac:dyDescent="0.2">
      <c r="A753" s="13">
        <f t="shared" ca="1" si="11"/>
        <v>45323</v>
      </c>
      <c r="B753" s="34">
        <v>1.0000623348172251</v>
      </c>
      <c r="C753" s="34">
        <v>1</v>
      </c>
      <c r="D753" s="34">
        <v>0.99993766906816206</v>
      </c>
      <c r="E753" s="34">
        <v>0.99987534202146944</v>
      </c>
      <c r="F753" s="34">
        <v>0.99981301885967966</v>
      </c>
      <c r="G753" s="34">
        <v>0.99975069958255058</v>
      </c>
      <c r="H753" s="34">
        <v>0.99968838418983996</v>
      </c>
      <c r="I753" s="34">
        <v>0.9996260726813061</v>
      </c>
      <c r="J753" s="34">
        <v>0.99956376505670663</v>
      </c>
      <c r="K753" s="34">
        <v>0.99950146131579942</v>
      </c>
      <c r="L753" s="34">
        <v>0.99943916145834222</v>
      </c>
      <c r="M753" s="34">
        <v>0.99937686548409332</v>
      </c>
      <c r="N753" s="34">
        <v>0.99931457339281049</v>
      </c>
      <c r="O753" s="34">
        <v>0.9992522851842518</v>
      </c>
      <c r="P753" s="34">
        <v>0.99919000085817533</v>
      </c>
      <c r="Q753" s="34">
        <v>0.99912772041433895</v>
      </c>
      <c r="R753" s="34">
        <v>0.99906544385250051</v>
      </c>
      <c r="S753" s="34">
        <v>0.99900317117241821</v>
      </c>
      <c r="T753" s="34">
        <v>0.99894090237385014</v>
      </c>
      <c r="U753" s="34">
        <v>0.99887863745655447</v>
      </c>
      <c r="V753" s="34">
        <v>0.99881637642028875</v>
      </c>
      <c r="W753" s="34">
        <v>0.99875411926481172</v>
      </c>
      <c r="X753" s="34">
        <v>0.99869186598988102</v>
      </c>
      <c r="Y753" s="34">
        <v>0.99862961659525507</v>
      </c>
      <c r="Z753" s="34">
        <v>0.99856737108069182</v>
      </c>
      <c r="AA753" s="34">
        <v>0.99850512944594971</v>
      </c>
      <c r="AB753" s="34">
        <v>0.99844289169078648</v>
      </c>
      <c r="AC753" s="34">
        <v>0.99838065781496055</v>
      </c>
      <c r="AD753" s="34">
        <v>0.9983184278182301</v>
      </c>
      <c r="AE753" s="34">
        <v>0.99825620170035334</v>
      </c>
      <c r="AF753" s="34">
        <v>0.99819397946108868</v>
      </c>
      <c r="AG753" s="34">
        <v>0.99813176110019375</v>
      </c>
      <c r="AH753" s="34">
        <v>0.99806954661742753</v>
      </c>
      <c r="AI753" s="34">
        <v>0.99800733601254787</v>
      </c>
      <c r="AJ753" s="34">
        <v>0.99794512928531343</v>
      </c>
      <c r="AK753" s="34">
        <v>0.99788292643548193</v>
      </c>
      <c r="AL753" s="34">
        <v>0.99782072746281236</v>
      </c>
      <c r="AM753" s="34">
        <v>0.99775853236706247</v>
      </c>
      <c r="AN753" s="34">
        <v>0.99769634114799088</v>
      </c>
      <c r="AO753" s="34">
        <v>0.99763415380535614</v>
      </c>
      <c r="AP753" s="34">
        <v>0.99757197033891631</v>
      </c>
      <c r="AQ753" s="34">
        <v>0.99750979074842983</v>
      </c>
      <c r="AR753" s="34">
        <v>0.99744761503365498</v>
      </c>
      <c r="AS753" s="34">
        <v>0.99738544319435074</v>
      </c>
      <c r="AT753" s="34">
        <v>0.99732327523027486</v>
      </c>
      <c r="AU753" s="34">
        <v>0.99726111114118621</v>
      </c>
      <c r="AV753" s="34">
        <v>0.9971989509268433</v>
      </c>
      <c r="AW753" s="34">
        <v>0.99713679458700422</v>
      </c>
      <c r="AX753" s="34">
        <v>0.99707464212142793</v>
      </c>
      <c r="AY753" s="34">
        <v>0.99701249352987276</v>
      </c>
      <c r="AZ753" s="34">
        <v>0.99695034881209699</v>
      </c>
      <c r="BA753" s="34">
        <v>0.99688820796785971</v>
      </c>
      <c r="BB753" s="34">
        <v>0.99682607099691889</v>
      </c>
      <c r="BC753" s="34">
        <v>0.9967639378990335</v>
      </c>
      <c r="BD753" s="34">
        <v>0.99670180867396196</v>
      </c>
      <c r="BE753" s="34">
        <v>0.99663968332146291</v>
      </c>
      <c r="BF753" s="34">
        <v>0.99657756184129487</v>
      </c>
      <c r="BG753" s="34">
        <v>0.99651544423321681</v>
      </c>
      <c r="BH753" s="34">
        <v>0.99645333049698681</v>
      </c>
      <c r="BI753" s="34">
        <v>0.99639122063236407</v>
      </c>
      <c r="BJ753" s="34">
        <v>0.99632911463910701</v>
      </c>
      <c r="BK753" s="34">
        <v>0.99626701251697447</v>
      </c>
      <c r="BL753" s="34">
        <v>0.99620491426572511</v>
      </c>
      <c r="BM753" s="34">
        <v>0.99614281988511755</v>
      </c>
      <c r="BN753" s="34">
        <v>0.99608072937491055</v>
      </c>
      <c r="BO753" s="34">
        <v>0.99601864273486307</v>
      </c>
      <c r="BP753" s="34">
        <v>0.99595655996473353</v>
      </c>
      <c r="BQ753" s="34">
        <v>0.99589448106428102</v>
      </c>
      <c r="BR753" s="34">
        <v>0.99583240603326406</v>
      </c>
      <c r="BS753" s="34">
        <v>0.99577033487144184</v>
      </c>
      <c r="BT753" s="34">
        <v>0.99570826757857278</v>
      </c>
      <c r="BU753" s="34">
        <v>0.99564620415441618</v>
      </c>
      <c r="BV753" s="34">
        <v>0.99558414459873046</v>
      </c>
      <c r="BW753" s="34">
        <v>0.99552208891127458</v>
      </c>
      <c r="BX753" s="34">
        <v>0.99546003709180764</v>
      </c>
      <c r="BY753" s="34">
        <v>0.99539798914008859</v>
      </c>
      <c r="BZ753" s="34">
        <v>0.99533594505587586</v>
      </c>
      <c r="CA753" s="34">
        <v>0.99527390483892897</v>
      </c>
      <c r="CB753" s="34">
        <v>0.99521186848900656</v>
      </c>
      <c r="CC753" s="34">
        <v>0.99514983600586759</v>
      </c>
      <c r="CD753" s="34">
        <v>0.99508780738927105</v>
      </c>
      <c r="CE753" s="34">
        <v>0.99502578263897612</v>
      </c>
      <c r="CF753" s="34">
        <v>0.99496376175474166</v>
      </c>
      <c r="CG753" s="34">
        <v>0.99490174473632664</v>
      </c>
      <c r="CH753" s="34">
        <v>0.99483973158349004</v>
      </c>
      <c r="CI753" s="34">
        <v>0.99477772229599115</v>
      </c>
      <c r="CJ753" s="34">
        <v>0.99471571687358906</v>
      </c>
      <c r="CK753" s="34">
        <v>0.99465371531604274</v>
      </c>
      <c r="CL753" s="34">
        <v>0.99459171762311116</v>
      </c>
      <c r="CM753" s="34">
        <v>0.9945297237945534</v>
      </c>
      <c r="CN753" s="34">
        <v>0.99446773383012899</v>
      </c>
      <c r="CO753" s="34">
        <v>0.99440574772959678</v>
      </c>
      <c r="CP753" s="34">
        <v>0.99434376549271597</v>
      </c>
      <c r="CQ753" s="34">
        <v>0.99428178711924564</v>
      </c>
      <c r="CR753" s="34">
        <v>0.99418882289425126</v>
      </c>
      <c r="CS753" s="34">
        <v>0.99409586736130684</v>
      </c>
      <c r="CT753" s="34">
        <v>0.99400292051959993</v>
      </c>
      <c r="CU753" s="34">
        <v>0.99390998236831796</v>
      </c>
      <c r="CV753" s="34">
        <v>0.99381705290664812</v>
      </c>
      <c r="CW753" s="34">
        <v>0.99372413213377797</v>
      </c>
      <c r="CX753" s="34">
        <v>0.99363122004889526</v>
      </c>
      <c r="CY753" s="34">
        <v>0.99353831665118764</v>
      </c>
      <c r="CZ753" s="34">
        <v>0.99344542193984309</v>
      </c>
      <c r="DA753" s="34">
        <v>0.99335253591404893</v>
      </c>
      <c r="DB753" s="34">
        <v>0.99325965857299336</v>
      </c>
    </row>
    <row r="754" spans="1:106" x14ac:dyDescent="0.2">
      <c r="A754" s="13">
        <f t="shared" ca="1" si="11"/>
        <v>45324</v>
      </c>
      <c r="B754" s="34">
        <v>1.0000623348172251</v>
      </c>
      <c r="C754" s="34">
        <v>1</v>
      </c>
      <c r="D754" s="34">
        <v>0.99993766906816206</v>
      </c>
      <c r="E754" s="34">
        <v>0.99987534202146944</v>
      </c>
      <c r="F754" s="34">
        <v>0.99981301885967966</v>
      </c>
      <c r="G754" s="34">
        <v>0.99975069958255058</v>
      </c>
      <c r="H754" s="34">
        <v>0.99968838418983996</v>
      </c>
      <c r="I754" s="34">
        <v>0.9996260726813061</v>
      </c>
      <c r="J754" s="34">
        <v>0.99956376505670663</v>
      </c>
      <c r="K754" s="34">
        <v>0.99950146131579942</v>
      </c>
      <c r="L754" s="34">
        <v>0.99943916145834222</v>
      </c>
      <c r="M754" s="34">
        <v>0.99937686548409332</v>
      </c>
      <c r="N754" s="34">
        <v>0.99931457339281049</v>
      </c>
      <c r="O754" s="34">
        <v>0.9992522851842518</v>
      </c>
      <c r="P754" s="34">
        <v>0.99919000085817533</v>
      </c>
      <c r="Q754" s="34">
        <v>0.99912772041433895</v>
      </c>
      <c r="R754" s="34">
        <v>0.99906544385250051</v>
      </c>
      <c r="S754" s="34">
        <v>0.99900317117241821</v>
      </c>
      <c r="T754" s="34">
        <v>0.99894090237385014</v>
      </c>
      <c r="U754" s="34">
        <v>0.99887863745655447</v>
      </c>
      <c r="V754" s="34">
        <v>0.99881637642028875</v>
      </c>
      <c r="W754" s="34">
        <v>0.99875411926481172</v>
      </c>
      <c r="X754" s="34">
        <v>0.99869186598988102</v>
      </c>
      <c r="Y754" s="34">
        <v>0.99862961659525507</v>
      </c>
      <c r="Z754" s="34">
        <v>0.99856737108069182</v>
      </c>
      <c r="AA754" s="34">
        <v>0.99850512944594971</v>
      </c>
      <c r="AB754" s="34">
        <v>0.99844289169078648</v>
      </c>
      <c r="AC754" s="34">
        <v>0.99838065781496055</v>
      </c>
      <c r="AD754" s="34">
        <v>0.9983184278182301</v>
      </c>
      <c r="AE754" s="34">
        <v>0.99825620170035334</v>
      </c>
      <c r="AF754" s="34">
        <v>0.99819397946108868</v>
      </c>
      <c r="AG754" s="34">
        <v>0.99813176110019375</v>
      </c>
      <c r="AH754" s="34">
        <v>0.99806954661742753</v>
      </c>
      <c r="AI754" s="34">
        <v>0.99800733601254787</v>
      </c>
      <c r="AJ754" s="34">
        <v>0.99794512928531343</v>
      </c>
      <c r="AK754" s="34">
        <v>0.99788292643548193</v>
      </c>
      <c r="AL754" s="34">
        <v>0.99782072746281236</v>
      </c>
      <c r="AM754" s="34">
        <v>0.99775853236706247</v>
      </c>
      <c r="AN754" s="34">
        <v>0.99769634114799088</v>
      </c>
      <c r="AO754" s="34">
        <v>0.99763415380535614</v>
      </c>
      <c r="AP754" s="34">
        <v>0.99757197033891631</v>
      </c>
      <c r="AQ754" s="34">
        <v>0.99750979074842983</v>
      </c>
      <c r="AR754" s="34">
        <v>0.99744761503365498</v>
      </c>
      <c r="AS754" s="34">
        <v>0.99738544319435074</v>
      </c>
      <c r="AT754" s="34">
        <v>0.99732327523027486</v>
      </c>
      <c r="AU754" s="34">
        <v>0.99726111114118621</v>
      </c>
      <c r="AV754" s="34">
        <v>0.9971989509268433</v>
      </c>
      <c r="AW754" s="34">
        <v>0.99713679458700422</v>
      </c>
      <c r="AX754" s="34">
        <v>0.99707464212142793</v>
      </c>
      <c r="AY754" s="34">
        <v>0.99701249352987276</v>
      </c>
      <c r="AZ754" s="34">
        <v>0.99695034881209699</v>
      </c>
      <c r="BA754" s="34">
        <v>0.99688820796785971</v>
      </c>
      <c r="BB754" s="34">
        <v>0.99682607099691889</v>
      </c>
      <c r="BC754" s="34">
        <v>0.9967639378990335</v>
      </c>
      <c r="BD754" s="34">
        <v>0.99670180867396196</v>
      </c>
      <c r="BE754" s="34">
        <v>0.99663968332146291</v>
      </c>
      <c r="BF754" s="34">
        <v>0.99657756184129487</v>
      </c>
      <c r="BG754" s="34">
        <v>0.99651544423321681</v>
      </c>
      <c r="BH754" s="34">
        <v>0.99645333049698681</v>
      </c>
      <c r="BI754" s="34">
        <v>0.99639122063236407</v>
      </c>
      <c r="BJ754" s="34">
        <v>0.99632911463910701</v>
      </c>
      <c r="BK754" s="34">
        <v>0.99626701251697447</v>
      </c>
      <c r="BL754" s="34">
        <v>0.99620491426572511</v>
      </c>
      <c r="BM754" s="34">
        <v>0.99614281988511755</v>
      </c>
      <c r="BN754" s="34">
        <v>0.99608072937491055</v>
      </c>
      <c r="BO754" s="34">
        <v>0.99601864273486307</v>
      </c>
      <c r="BP754" s="34">
        <v>0.99595655996473353</v>
      </c>
      <c r="BQ754" s="34">
        <v>0.99589448106428102</v>
      </c>
      <c r="BR754" s="34">
        <v>0.99583240603326406</v>
      </c>
      <c r="BS754" s="34">
        <v>0.99577033487144184</v>
      </c>
      <c r="BT754" s="34">
        <v>0.99570826757857278</v>
      </c>
      <c r="BU754" s="34">
        <v>0.99564620415441618</v>
      </c>
      <c r="BV754" s="34">
        <v>0.99558414459873046</v>
      </c>
      <c r="BW754" s="34">
        <v>0.99552208891127458</v>
      </c>
      <c r="BX754" s="34">
        <v>0.99546003709180764</v>
      </c>
      <c r="BY754" s="34">
        <v>0.99539798914008859</v>
      </c>
      <c r="BZ754" s="34">
        <v>0.99533594505587586</v>
      </c>
      <c r="CA754" s="34">
        <v>0.99527390483892897</v>
      </c>
      <c r="CB754" s="34">
        <v>0.99521186848900656</v>
      </c>
      <c r="CC754" s="34">
        <v>0.99514983600586759</v>
      </c>
      <c r="CD754" s="34">
        <v>0.99508780738927105</v>
      </c>
      <c r="CE754" s="34">
        <v>0.99502578263897612</v>
      </c>
      <c r="CF754" s="34">
        <v>0.99496376175474166</v>
      </c>
      <c r="CG754" s="34">
        <v>0.99490174473632664</v>
      </c>
      <c r="CH754" s="34">
        <v>0.99483973158349004</v>
      </c>
      <c r="CI754" s="34">
        <v>0.99477772229599115</v>
      </c>
      <c r="CJ754" s="34">
        <v>0.99471571687358906</v>
      </c>
      <c r="CK754" s="34">
        <v>0.99465371531604274</v>
      </c>
      <c r="CL754" s="34">
        <v>0.99459171762311116</v>
      </c>
      <c r="CM754" s="34">
        <v>0.9945297237945534</v>
      </c>
      <c r="CN754" s="34">
        <v>0.99446773383012899</v>
      </c>
      <c r="CO754" s="34">
        <v>0.99440574772959678</v>
      </c>
      <c r="CP754" s="34">
        <v>0.99434376549271597</v>
      </c>
      <c r="CQ754" s="34">
        <v>0.99428178711924564</v>
      </c>
      <c r="CR754" s="34">
        <v>0.99418882289425126</v>
      </c>
      <c r="CS754" s="34">
        <v>0.99409586736130684</v>
      </c>
      <c r="CT754" s="34">
        <v>0.99400292051959993</v>
      </c>
      <c r="CU754" s="34">
        <v>0.99390998236831796</v>
      </c>
      <c r="CV754" s="34">
        <v>0.99381705290664812</v>
      </c>
      <c r="CW754" s="34">
        <v>0.99372413213377797</v>
      </c>
      <c r="CX754" s="34">
        <v>0.99363122004889526</v>
      </c>
      <c r="CY754" s="34">
        <v>0.99353831665118764</v>
      </c>
      <c r="CZ754" s="34">
        <v>0.99344542193984309</v>
      </c>
      <c r="DA754" s="34">
        <v>0.99335253591404893</v>
      </c>
      <c r="DB754" s="34">
        <v>0.99325965857299336</v>
      </c>
    </row>
    <row r="755" spans="1:106" x14ac:dyDescent="0.2">
      <c r="A755" s="13">
        <f t="shared" ca="1" si="11"/>
        <v>45327</v>
      </c>
      <c r="B755" s="34">
        <v>1.0000623348172251</v>
      </c>
      <c r="C755" s="34">
        <v>1</v>
      </c>
      <c r="D755" s="34">
        <v>0.99993766906816206</v>
      </c>
      <c r="E755" s="34">
        <v>0.99987534202146944</v>
      </c>
      <c r="F755" s="34">
        <v>0.99981301885967966</v>
      </c>
      <c r="G755" s="34">
        <v>0.99975069958255058</v>
      </c>
      <c r="H755" s="34">
        <v>0.99968838418983996</v>
      </c>
      <c r="I755" s="34">
        <v>0.9996260726813061</v>
      </c>
      <c r="J755" s="34">
        <v>0.99956376505670663</v>
      </c>
      <c r="K755" s="34">
        <v>0.99950146131579942</v>
      </c>
      <c r="L755" s="34">
        <v>0.99943916145834222</v>
      </c>
      <c r="M755" s="34">
        <v>0.99937686548409332</v>
      </c>
      <c r="N755" s="34">
        <v>0.99931457339281049</v>
      </c>
      <c r="O755" s="34">
        <v>0.9992522851842518</v>
      </c>
      <c r="P755" s="34">
        <v>0.99919000085817533</v>
      </c>
      <c r="Q755" s="34">
        <v>0.99912772041433895</v>
      </c>
      <c r="R755" s="34">
        <v>0.99906544385250051</v>
      </c>
      <c r="S755" s="34">
        <v>0.99900317117241821</v>
      </c>
      <c r="T755" s="34">
        <v>0.99894090237385014</v>
      </c>
      <c r="U755" s="34">
        <v>0.99887863745655447</v>
      </c>
      <c r="V755" s="34">
        <v>0.99881637642028875</v>
      </c>
      <c r="W755" s="34">
        <v>0.99875411926481172</v>
      </c>
      <c r="X755" s="34">
        <v>0.99869186598988102</v>
      </c>
      <c r="Y755" s="34">
        <v>0.99862961659525507</v>
      </c>
      <c r="Z755" s="34">
        <v>0.99856737108069182</v>
      </c>
      <c r="AA755" s="34">
        <v>0.99850512944594971</v>
      </c>
      <c r="AB755" s="34">
        <v>0.99844289169078648</v>
      </c>
      <c r="AC755" s="34">
        <v>0.99838065781496055</v>
      </c>
      <c r="AD755" s="34">
        <v>0.9983184278182301</v>
      </c>
      <c r="AE755" s="34">
        <v>0.99825620170035334</v>
      </c>
      <c r="AF755" s="34">
        <v>0.99819397946108868</v>
      </c>
      <c r="AG755" s="34">
        <v>0.99813176110019375</v>
      </c>
      <c r="AH755" s="34">
        <v>0.99806954661742753</v>
      </c>
      <c r="AI755" s="34">
        <v>0.99800733601254787</v>
      </c>
      <c r="AJ755" s="34">
        <v>0.99794512928531343</v>
      </c>
      <c r="AK755" s="34">
        <v>0.99788292643548193</v>
      </c>
      <c r="AL755" s="34">
        <v>0.99782072746281236</v>
      </c>
      <c r="AM755" s="34">
        <v>0.99775853236706247</v>
      </c>
      <c r="AN755" s="34">
        <v>0.99769634114799088</v>
      </c>
      <c r="AO755" s="34">
        <v>0.99763415380535614</v>
      </c>
      <c r="AP755" s="34">
        <v>0.99757197033891631</v>
      </c>
      <c r="AQ755" s="34">
        <v>0.99750979074842983</v>
      </c>
      <c r="AR755" s="34">
        <v>0.99744761503365498</v>
      </c>
      <c r="AS755" s="34">
        <v>0.99738544319435074</v>
      </c>
      <c r="AT755" s="34">
        <v>0.99732327523027486</v>
      </c>
      <c r="AU755" s="34">
        <v>0.99726111114118621</v>
      </c>
      <c r="AV755" s="34">
        <v>0.9971989509268433</v>
      </c>
      <c r="AW755" s="34">
        <v>0.99713679458700422</v>
      </c>
      <c r="AX755" s="34">
        <v>0.99707464212142793</v>
      </c>
      <c r="AY755" s="34">
        <v>0.99701249352987276</v>
      </c>
      <c r="AZ755" s="34">
        <v>0.99695034881209699</v>
      </c>
      <c r="BA755" s="34">
        <v>0.99688820796785971</v>
      </c>
      <c r="BB755" s="34">
        <v>0.99682607099691889</v>
      </c>
      <c r="BC755" s="34">
        <v>0.9967639378990335</v>
      </c>
      <c r="BD755" s="34">
        <v>0.99670180867396196</v>
      </c>
      <c r="BE755" s="34">
        <v>0.99663968332146291</v>
      </c>
      <c r="BF755" s="34">
        <v>0.99657756184129487</v>
      </c>
      <c r="BG755" s="34">
        <v>0.99651544423321681</v>
      </c>
      <c r="BH755" s="34">
        <v>0.99645333049698681</v>
      </c>
      <c r="BI755" s="34">
        <v>0.99639122063236407</v>
      </c>
      <c r="BJ755" s="34">
        <v>0.99632911463910701</v>
      </c>
      <c r="BK755" s="34">
        <v>0.99626701251697447</v>
      </c>
      <c r="BL755" s="34">
        <v>0.99620491426572511</v>
      </c>
      <c r="BM755" s="34">
        <v>0.99614281988511755</v>
      </c>
      <c r="BN755" s="34">
        <v>0.99608072937491055</v>
      </c>
      <c r="BO755" s="34">
        <v>0.99601864273486307</v>
      </c>
      <c r="BP755" s="34">
        <v>0.99595655996473353</v>
      </c>
      <c r="BQ755" s="34">
        <v>0.99589448106428102</v>
      </c>
      <c r="BR755" s="34">
        <v>0.99583240603326406</v>
      </c>
      <c r="BS755" s="34">
        <v>0.99577033487144184</v>
      </c>
      <c r="BT755" s="34">
        <v>0.99570826757857278</v>
      </c>
      <c r="BU755" s="34">
        <v>0.99564620415441618</v>
      </c>
      <c r="BV755" s="34">
        <v>0.99558414459873046</v>
      </c>
      <c r="BW755" s="34">
        <v>0.99552208891127458</v>
      </c>
      <c r="BX755" s="34">
        <v>0.99546003709180764</v>
      </c>
      <c r="BY755" s="34">
        <v>0.99539798914008859</v>
      </c>
      <c r="BZ755" s="34">
        <v>0.99533594505587586</v>
      </c>
      <c r="CA755" s="34">
        <v>0.99527390483892897</v>
      </c>
      <c r="CB755" s="34">
        <v>0.99521186848900656</v>
      </c>
      <c r="CC755" s="34">
        <v>0.99514983600586759</v>
      </c>
      <c r="CD755" s="34">
        <v>0.99508780738927105</v>
      </c>
      <c r="CE755" s="34">
        <v>0.99502578263897612</v>
      </c>
      <c r="CF755" s="34">
        <v>0.99496376175474166</v>
      </c>
      <c r="CG755" s="34">
        <v>0.99490174473632664</v>
      </c>
      <c r="CH755" s="34">
        <v>0.99483973158349004</v>
      </c>
      <c r="CI755" s="34">
        <v>0.99477772229599115</v>
      </c>
      <c r="CJ755" s="34">
        <v>0.99471571687358906</v>
      </c>
      <c r="CK755" s="34">
        <v>0.99465371531604274</v>
      </c>
      <c r="CL755" s="34">
        <v>0.99459171762311116</v>
      </c>
      <c r="CM755" s="34">
        <v>0.9945297237945534</v>
      </c>
      <c r="CN755" s="34">
        <v>0.99446773383012899</v>
      </c>
      <c r="CO755" s="34">
        <v>0.99440574772959678</v>
      </c>
      <c r="CP755" s="34">
        <v>0.99434376549271597</v>
      </c>
      <c r="CQ755" s="34">
        <v>0.99428178711924564</v>
      </c>
      <c r="CR755" s="34">
        <v>0.99418882289425126</v>
      </c>
      <c r="CS755" s="34">
        <v>0.99409586736130684</v>
      </c>
      <c r="CT755" s="34">
        <v>0.99400292051959993</v>
      </c>
      <c r="CU755" s="34">
        <v>0.99390998236831796</v>
      </c>
      <c r="CV755" s="34">
        <v>0.99381705290664812</v>
      </c>
      <c r="CW755" s="34">
        <v>0.99372413213377797</v>
      </c>
      <c r="CX755" s="34">
        <v>0.99363122004889526</v>
      </c>
      <c r="CY755" s="34">
        <v>0.99353831665118764</v>
      </c>
      <c r="CZ755" s="34">
        <v>0.99344542193984309</v>
      </c>
      <c r="DA755" s="34">
        <v>0.99335253591404893</v>
      </c>
      <c r="DB755" s="34">
        <v>0.99325965857299336</v>
      </c>
    </row>
    <row r="756" spans="1:106" x14ac:dyDescent="0.2">
      <c r="A756" s="13">
        <f t="shared" ca="1" si="11"/>
        <v>45328</v>
      </c>
      <c r="B756" s="34">
        <v>1.0000623348172251</v>
      </c>
      <c r="C756" s="34">
        <v>1</v>
      </c>
      <c r="D756" s="34">
        <v>0.99993766906816206</v>
      </c>
      <c r="E756" s="34">
        <v>0.99987534202146944</v>
      </c>
      <c r="F756" s="34">
        <v>0.99981301885967966</v>
      </c>
      <c r="G756" s="34">
        <v>0.99975069958255058</v>
      </c>
      <c r="H756" s="34">
        <v>0.99968838418983996</v>
      </c>
      <c r="I756" s="34">
        <v>0.9996260726813061</v>
      </c>
      <c r="J756" s="34">
        <v>0.99956376505670663</v>
      </c>
      <c r="K756" s="34">
        <v>0.99950146131579942</v>
      </c>
      <c r="L756" s="34">
        <v>0.99943916145834222</v>
      </c>
      <c r="M756" s="34">
        <v>0.99937686548409332</v>
      </c>
      <c r="N756" s="34">
        <v>0.99931457339281049</v>
      </c>
      <c r="O756" s="34">
        <v>0.9992522851842518</v>
      </c>
      <c r="P756" s="34">
        <v>0.99919000085817533</v>
      </c>
      <c r="Q756" s="34">
        <v>0.99912772041433895</v>
      </c>
      <c r="R756" s="34">
        <v>0.99906544385250051</v>
      </c>
      <c r="S756" s="34">
        <v>0.99900317117241821</v>
      </c>
      <c r="T756" s="34">
        <v>0.99894090237385014</v>
      </c>
      <c r="U756" s="34">
        <v>0.99887863745655447</v>
      </c>
      <c r="V756" s="34">
        <v>0.99881637642028875</v>
      </c>
      <c r="W756" s="34">
        <v>0.99875411926481172</v>
      </c>
      <c r="X756" s="34">
        <v>0.99869186598988102</v>
      </c>
      <c r="Y756" s="34">
        <v>0.99862961659525507</v>
      </c>
      <c r="Z756" s="34">
        <v>0.99856737108069182</v>
      </c>
      <c r="AA756" s="34">
        <v>0.99850512944594971</v>
      </c>
      <c r="AB756" s="34">
        <v>0.99844289169078648</v>
      </c>
      <c r="AC756" s="34">
        <v>0.99838065781496055</v>
      </c>
      <c r="AD756" s="34">
        <v>0.9983184278182301</v>
      </c>
      <c r="AE756" s="34">
        <v>0.99825620170035334</v>
      </c>
      <c r="AF756" s="34">
        <v>0.99819397946108868</v>
      </c>
      <c r="AG756" s="34">
        <v>0.99813176110019375</v>
      </c>
      <c r="AH756" s="34">
        <v>0.99806954661742753</v>
      </c>
      <c r="AI756" s="34">
        <v>0.99800733601254787</v>
      </c>
      <c r="AJ756" s="34">
        <v>0.99794512928531343</v>
      </c>
      <c r="AK756" s="34">
        <v>0.99788292643548193</v>
      </c>
      <c r="AL756" s="34">
        <v>0.99782072746281236</v>
      </c>
      <c r="AM756" s="34">
        <v>0.99775853236706247</v>
      </c>
      <c r="AN756" s="34">
        <v>0.99769634114799088</v>
      </c>
      <c r="AO756" s="34">
        <v>0.99763415380535614</v>
      </c>
      <c r="AP756" s="34">
        <v>0.99757197033891631</v>
      </c>
      <c r="AQ756" s="34">
        <v>0.99750979074842983</v>
      </c>
      <c r="AR756" s="34">
        <v>0.99744761503365498</v>
      </c>
      <c r="AS756" s="34">
        <v>0.99738544319435074</v>
      </c>
      <c r="AT756" s="34">
        <v>0.99732327523027486</v>
      </c>
      <c r="AU756" s="34">
        <v>0.99726111114118621</v>
      </c>
      <c r="AV756" s="34">
        <v>0.9971989509268433</v>
      </c>
      <c r="AW756" s="34">
        <v>0.99713679458700422</v>
      </c>
      <c r="AX756" s="34">
        <v>0.99707464212142793</v>
      </c>
      <c r="AY756" s="34">
        <v>0.99701249352987276</v>
      </c>
      <c r="AZ756" s="34">
        <v>0.99695034881209699</v>
      </c>
      <c r="BA756" s="34">
        <v>0.99688820796785971</v>
      </c>
      <c r="BB756" s="34">
        <v>0.99682607099691889</v>
      </c>
      <c r="BC756" s="34">
        <v>0.9967639378990335</v>
      </c>
      <c r="BD756" s="34">
        <v>0.99670180867396196</v>
      </c>
      <c r="BE756" s="34">
        <v>0.99663968332146291</v>
      </c>
      <c r="BF756" s="34">
        <v>0.99657756184129487</v>
      </c>
      <c r="BG756" s="34">
        <v>0.99651544423321681</v>
      </c>
      <c r="BH756" s="34">
        <v>0.99645333049698681</v>
      </c>
      <c r="BI756" s="34">
        <v>0.99639122063236407</v>
      </c>
      <c r="BJ756" s="34">
        <v>0.99632911463910701</v>
      </c>
      <c r="BK756" s="34">
        <v>0.99626701251697447</v>
      </c>
      <c r="BL756" s="34">
        <v>0.99620491426572511</v>
      </c>
      <c r="BM756" s="34">
        <v>0.99614281988511755</v>
      </c>
      <c r="BN756" s="34">
        <v>0.99608072937491055</v>
      </c>
      <c r="BO756" s="34">
        <v>0.99601864273486307</v>
      </c>
      <c r="BP756" s="34">
        <v>0.99595655996473353</v>
      </c>
      <c r="BQ756" s="34">
        <v>0.99589448106428102</v>
      </c>
      <c r="BR756" s="34">
        <v>0.99583240603326406</v>
      </c>
      <c r="BS756" s="34">
        <v>0.99577033487144184</v>
      </c>
      <c r="BT756" s="34">
        <v>0.99570826757857278</v>
      </c>
      <c r="BU756" s="34">
        <v>0.99564620415441618</v>
      </c>
      <c r="BV756" s="34">
        <v>0.99558414459873046</v>
      </c>
      <c r="BW756" s="34">
        <v>0.99552208891127458</v>
      </c>
      <c r="BX756" s="34">
        <v>0.99546003709180764</v>
      </c>
      <c r="BY756" s="34">
        <v>0.99539798914008859</v>
      </c>
      <c r="BZ756" s="34">
        <v>0.99533594505587586</v>
      </c>
      <c r="CA756" s="34">
        <v>0.99527390483892897</v>
      </c>
      <c r="CB756" s="34">
        <v>0.99521186848900656</v>
      </c>
      <c r="CC756" s="34">
        <v>0.99514983600586759</v>
      </c>
      <c r="CD756" s="34">
        <v>0.99508780738927105</v>
      </c>
      <c r="CE756" s="34">
        <v>0.99502578263897612</v>
      </c>
      <c r="CF756" s="34">
        <v>0.99496376175474166</v>
      </c>
      <c r="CG756" s="34">
        <v>0.99490174473632664</v>
      </c>
      <c r="CH756" s="34">
        <v>0.99483973158349004</v>
      </c>
      <c r="CI756" s="34">
        <v>0.99477772229599115</v>
      </c>
      <c r="CJ756" s="34">
        <v>0.99471571687358906</v>
      </c>
      <c r="CK756" s="34">
        <v>0.99465371531604274</v>
      </c>
      <c r="CL756" s="34">
        <v>0.99459171762311116</v>
      </c>
      <c r="CM756" s="34">
        <v>0.9945297237945534</v>
      </c>
      <c r="CN756" s="34">
        <v>0.99446773383012899</v>
      </c>
      <c r="CO756" s="34">
        <v>0.99440574772959678</v>
      </c>
      <c r="CP756" s="34">
        <v>0.99434376549271597</v>
      </c>
      <c r="CQ756" s="34">
        <v>0.99428178711924564</v>
      </c>
      <c r="CR756" s="34">
        <v>0.99418882289425126</v>
      </c>
      <c r="CS756" s="34">
        <v>0.99409586736130684</v>
      </c>
      <c r="CT756" s="34">
        <v>0.99400292051959993</v>
      </c>
      <c r="CU756" s="34">
        <v>0.99390998236831796</v>
      </c>
      <c r="CV756" s="34">
        <v>0.99381705290664812</v>
      </c>
      <c r="CW756" s="34">
        <v>0.99372413213377797</v>
      </c>
      <c r="CX756" s="34">
        <v>0.99363122004889526</v>
      </c>
      <c r="CY756" s="34">
        <v>0.99353831665118764</v>
      </c>
      <c r="CZ756" s="34">
        <v>0.99344542193984309</v>
      </c>
      <c r="DA756" s="34">
        <v>0.99335253591404893</v>
      </c>
      <c r="DB756" s="34">
        <v>0.99325965857299336</v>
      </c>
    </row>
    <row r="757" spans="1:106" x14ac:dyDescent="0.2">
      <c r="A757" s="13">
        <f t="shared" ca="1" si="11"/>
        <v>45329</v>
      </c>
      <c r="B757" s="34">
        <v>1.0000623348172251</v>
      </c>
      <c r="C757" s="34">
        <v>1</v>
      </c>
      <c r="D757" s="34">
        <v>0.99993766906816206</v>
      </c>
      <c r="E757" s="34">
        <v>0.99987534202146944</v>
      </c>
      <c r="F757" s="34">
        <v>0.99981301885967966</v>
      </c>
      <c r="G757" s="34">
        <v>0.99975069958255058</v>
      </c>
      <c r="H757" s="34">
        <v>0.99968838418983996</v>
      </c>
      <c r="I757" s="34">
        <v>0.9996260726813061</v>
      </c>
      <c r="J757" s="34">
        <v>0.99956376505670663</v>
      </c>
      <c r="K757" s="34">
        <v>0.99950146131579942</v>
      </c>
      <c r="L757" s="34">
        <v>0.99943916145834222</v>
      </c>
      <c r="M757" s="34">
        <v>0.99937686548409332</v>
      </c>
      <c r="N757" s="34">
        <v>0.99931457339281049</v>
      </c>
      <c r="O757" s="34">
        <v>0.9992522851842518</v>
      </c>
      <c r="P757" s="34">
        <v>0.99919000085817533</v>
      </c>
      <c r="Q757" s="34">
        <v>0.99912772041433895</v>
      </c>
      <c r="R757" s="34">
        <v>0.99906544385250051</v>
      </c>
      <c r="S757" s="34">
        <v>0.99900317117241821</v>
      </c>
      <c r="T757" s="34">
        <v>0.99894090237385014</v>
      </c>
      <c r="U757" s="34">
        <v>0.99887863745655447</v>
      </c>
      <c r="V757" s="34">
        <v>0.99881637642028875</v>
      </c>
      <c r="W757" s="34">
        <v>0.99875411926481172</v>
      </c>
      <c r="X757" s="34">
        <v>0.99869186598988102</v>
      </c>
      <c r="Y757" s="34">
        <v>0.99862961659525507</v>
      </c>
      <c r="Z757" s="34">
        <v>0.99856737108069182</v>
      </c>
      <c r="AA757" s="34">
        <v>0.99850512944594971</v>
      </c>
      <c r="AB757" s="34">
        <v>0.99844289169078648</v>
      </c>
      <c r="AC757" s="34">
        <v>0.99838065781496055</v>
      </c>
      <c r="AD757" s="34">
        <v>0.9983184278182301</v>
      </c>
      <c r="AE757" s="34">
        <v>0.99825620170035334</v>
      </c>
      <c r="AF757" s="34">
        <v>0.99819397946108868</v>
      </c>
      <c r="AG757" s="34">
        <v>0.99813176110019375</v>
      </c>
      <c r="AH757" s="34">
        <v>0.99806954661742753</v>
      </c>
      <c r="AI757" s="34">
        <v>0.99800733601254787</v>
      </c>
      <c r="AJ757" s="34">
        <v>0.99794512928531343</v>
      </c>
      <c r="AK757" s="34">
        <v>0.99788292643548193</v>
      </c>
      <c r="AL757" s="34">
        <v>0.99782072746281236</v>
      </c>
      <c r="AM757" s="34">
        <v>0.99775853236706247</v>
      </c>
      <c r="AN757" s="34">
        <v>0.99769634114799088</v>
      </c>
      <c r="AO757" s="34">
        <v>0.99763415380535614</v>
      </c>
      <c r="AP757" s="34">
        <v>0.99757197033891631</v>
      </c>
      <c r="AQ757" s="34">
        <v>0.99750979074842983</v>
      </c>
      <c r="AR757" s="34">
        <v>0.99744761503365498</v>
      </c>
      <c r="AS757" s="34">
        <v>0.99738544319435074</v>
      </c>
      <c r="AT757" s="34">
        <v>0.99732327523027486</v>
      </c>
      <c r="AU757" s="34">
        <v>0.99726111114118621</v>
      </c>
      <c r="AV757" s="34">
        <v>0.9971989509268433</v>
      </c>
      <c r="AW757" s="34">
        <v>0.99713679458700422</v>
      </c>
      <c r="AX757" s="34">
        <v>0.99707464212142793</v>
      </c>
      <c r="AY757" s="34">
        <v>0.99701249352987276</v>
      </c>
      <c r="AZ757" s="34">
        <v>0.99695034881209699</v>
      </c>
      <c r="BA757" s="34">
        <v>0.99688820796785971</v>
      </c>
      <c r="BB757" s="34">
        <v>0.99682607099691889</v>
      </c>
      <c r="BC757" s="34">
        <v>0.9967639378990335</v>
      </c>
      <c r="BD757" s="34">
        <v>0.99670180867396196</v>
      </c>
      <c r="BE757" s="34">
        <v>0.99663968332146291</v>
      </c>
      <c r="BF757" s="34">
        <v>0.99657756184129487</v>
      </c>
      <c r="BG757" s="34">
        <v>0.99651544423321681</v>
      </c>
      <c r="BH757" s="34">
        <v>0.99645333049698681</v>
      </c>
      <c r="BI757" s="34">
        <v>0.99639122063236407</v>
      </c>
      <c r="BJ757" s="34">
        <v>0.99632911463910701</v>
      </c>
      <c r="BK757" s="34">
        <v>0.99626701251697447</v>
      </c>
      <c r="BL757" s="34">
        <v>0.99620491426572511</v>
      </c>
      <c r="BM757" s="34">
        <v>0.99614281988511755</v>
      </c>
      <c r="BN757" s="34">
        <v>0.99608072937491055</v>
      </c>
      <c r="BO757" s="34">
        <v>0.99601864273486307</v>
      </c>
      <c r="BP757" s="34">
        <v>0.99595655996473353</v>
      </c>
      <c r="BQ757" s="34">
        <v>0.99589448106428102</v>
      </c>
      <c r="BR757" s="34">
        <v>0.99583240603326406</v>
      </c>
      <c r="BS757" s="34">
        <v>0.99577033487144184</v>
      </c>
      <c r="BT757" s="34">
        <v>0.99570826757857278</v>
      </c>
      <c r="BU757" s="34">
        <v>0.99564620415441618</v>
      </c>
      <c r="BV757" s="34">
        <v>0.99558414459873046</v>
      </c>
      <c r="BW757" s="34">
        <v>0.99552208891127458</v>
      </c>
      <c r="BX757" s="34">
        <v>0.99546003709180764</v>
      </c>
      <c r="BY757" s="34">
        <v>0.99539798914008859</v>
      </c>
      <c r="BZ757" s="34">
        <v>0.99533594505587586</v>
      </c>
      <c r="CA757" s="34">
        <v>0.99527390483892897</v>
      </c>
      <c r="CB757" s="34">
        <v>0.99521186848900656</v>
      </c>
      <c r="CC757" s="34">
        <v>0.99514983600586759</v>
      </c>
      <c r="CD757" s="34">
        <v>0.99508780738927105</v>
      </c>
      <c r="CE757" s="34">
        <v>0.99502578263897612</v>
      </c>
      <c r="CF757" s="34">
        <v>0.99496376175474166</v>
      </c>
      <c r="CG757" s="34">
        <v>0.99490174473632664</v>
      </c>
      <c r="CH757" s="34">
        <v>0.99483973158349004</v>
      </c>
      <c r="CI757" s="34">
        <v>0.99477772229599115</v>
      </c>
      <c r="CJ757" s="34">
        <v>0.99471571687358906</v>
      </c>
      <c r="CK757" s="34">
        <v>0.99465371531604274</v>
      </c>
      <c r="CL757" s="34">
        <v>0.99459171762311116</v>
      </c>
      <c r="CM757" s="34">
        <v>0.9945297237945534</v>
      </c>
      <c r="CN757" s="34">
        <v>0.99446773383012899</v>
      </c>
      <c r="CO757" s="34">
        <v>0.99440574772959678</v>
      </c>
      <c r="CP757" s="34">
        <v>0.99434376549271597</v>
      </c>
      <c r="CQ757" s="34">
        <v>0.99428178711924564</v>
      </c>
      <c r="CR757" s="34">
        <v>0.99418882289425126</v>
      </c>
      <c r="CS757" s="34">
        <v>0.99409586736130684</v>
      </c>
      <c r="CT757" s="34">
        <v>0.99400292051959993</v>
      </c>
      <c r="CU757" s="34">
        <v>0.99390998236831796</v>
      </c>
      <c r="CV757" s="34">
        <v>0.99381705290664812</v>
      </c>
      <c r="CW757" s="34">
        <v>0.99372413213377797</v>
      </c>
      <c r="CX757" s="34">
        <v>0.99363122004889526</v>
      </c>
      <c r="CY757" s="34">
        <v>0.99353831665118764</v>
      </c>
      <c r="CZ757" s="34">
        <v>0.99344542193984309</v>
      </c>
      <c r="DA757" s="34">
        <v>0.99335253591404893</v>
      </c>
      <c r="DB757" s="34">
        <v>0.99325965857299336</v>
      </c>
    </row>
    <row r="758" spans="1:106" x14ac:dyDescent="0.2">
      <c r="A758" s="13">
        <f t="shared" ca="1" si="11"/>
        <v>45330</v>
      </c>
      <c r="B758" s="34">
        <v>1.0000623348172251</v>
      </c>
      <c r="C758" s="34">
        <v>1</v>
      </c>
      <c r="D758" s="34">
        <v>0.99993766906816206</v>
      </c>
      <c r="E758" s="34">
        <v>0.99987534202146944</v>
      </c>
      <c r="F758" s="34">
        <v>0.99981301885967966</v>
      </c>
      <c r="G758" s="34">
        <v>0.99975069958255058</v>
      </c>
      <c r="H758" s="34">
        <v>0.99968838418983996</v>
      </c>
      <c r="I758" s="34">
        <v>0.9996260726813061</v>
      </c>
      <c r="J758" s="34">
        <v>0.99956376505670663</v>
      </c>
      <c r="K758" s="34">
        <v>0.99950146131579942</v>
      </c>
      <c r="L758" s="34">
        <v>0.99943916145834222</v>
      </c>
      <c r="M758" s="34">
        <v>0.99937686548409332</v>
      </c>
      <c r="N758" s="34">
        <v>0.99931457339281049</v>
      </c>
      <c r="O758" s="34">
        <v>0.9992522851842518</v>
      </c>
      <c r="P758" s="34">
        <v>0.99919000085817533</v>
      </c>
      <c r="Q758" s="34">
        <v>0.99912772041433895</v>
      </c>
      <c r="R758" s="34">
        <v>0.99906544385250051</v>
      </c>
      <c r="S758" s="34">
        <v>0.99900317117241821</v>
      </c>
      <c r="T758" s="34">
        <v>0.99894090237385014</v>
      </c>
      <c r="U758" s="34">
        <v>0.99887863745655447</v>
      </c>
      <c r="V758" s="34">
        <v>0.99881637642028875</v>
      </c>
      <c r="W758" s="34">
        <v>0.99875411926481172</v>
      </c>
      <c r="X758" s="34">
        <v>0.99869186598988102</v>
      </c>
      <c r="Y758" s="34">
        <v>0.99862961659525507</v>
      </c>
      <c r="Z758" s="34">
        <v>0.99856737108069182</v>
      </c>
      <c r="AA758" s="34">
        <v>0.99850512944594971</v>
      </c>
      <c r="AB758" s="34">
        <v>0.99844289169078648</v>
      </c>
      <c r="AC758" s="34">
        <v>0.99838065781496055</v>
      </c>
      <c r="AD758" s="34">
        <v>0.9983184278182301</v>
      </c>
      <c r="AE758" s="34">
        <v>0.99825620170035334</v>
      </c>
      <c r="AF758" s="34">
        <v>0.99819397946108868</v>
      </c>
      <c r="AG758" s="34">
        <v>0.99813176110019375</v>
      </c>
      <c r="AH758" s="34">
        <v>0.99806954661742753</v>
      </c>
      <c r="AI758" s="34">
        <v>0.99800733601254787</v>
      </c>
      <c r="AJ758" s="34">
        <v>0.99794512928531343</v>
      </c>
      <c r="AK758" s="34">
        <v>0.99788292643548193</v>
      </c>
      <c r="AL758" s="34">
        <v>0.99782072746281236</v>
      </c>
      <c r="AM758" s="34">
        <v>0.99775853236706247</v>
      </c>
      <c r="AN758" s="34">
        <v>0.99769634114799088</v>
      </c>
      <c r="AO758" s="34">
        <v>0.99763415380535614</v>
      </c>
      <c r="AP758" s="34">
        <v>0.99757197033891631</v>
      </c>
      <c r="AQ758" s="34">
        <v>0.99750979074842983</v>
      </c>
      <c r="AR758" s="34">
        <v>0.99744761503365498</v>
      </c>
      <c r="AS758" s="34">
        <v>0.99738544319435074</v>
      </c>
      <c r="AT758" s="34">
        <v>0.99732327523027486</v>
      </c>
      <c r="AU758" s="34">
        <v>0.99726111114118621</v>
      </c>
      <c r="AV758" s="34">
        <v>0.9971989509268433</v>
      </c>
      <c r="AW758" s="34">
        <v>0.99713679458700422</v>
      </c>
      <c r="AX758" s="34">
        <v>0.99707464212142793</v>
      </c>
      <c r="AY758" s="34">
        <v>0.99701249352987276</v>
      </c>
      <c r="AZ758" s="34">
        <v>0.99695034881209699</v>
      </c>
      <c r="BA758" s="34">
        <v>0.99688820796785971</v>
      </c>
      <c r="BB758" s="34">
        <v>0.99682607099691889</v>
      </c>
      <c r="BC758" s="34">
        <v>0.9967639378990335</v>
      </c>
      <c r="BD758" s="34">
        <v>0.99670180867396196</v>
      </c>
      <c r="BE758" s="34">
        <v>0.99663968332146291</v>
      </c>
      <c r="BF758" s="34">
        <v>0.99657756184129487</v>
      </c>
      <c r="BG758" s="34">
        <v>0.99651544423321681</v>
      </c>
      <c r="BH758" s="34">
        <v>0.99645333049698681</v>
      </c>
      <c r="BI758" s="34">
        <v>0.99639122063236407</v>
      </c>
      <c r="BJ758" s="34">
        <v>0.99632911463910701</v>
      </c>
      <c r="BK758" s="34">
        <v>0.99626701251697447</v>
      </c>
      <c r="BL758" s="34">
        <v>0.99620491426572511</v>
      </c>
      <c r="BM758" s="34">
        <v>0.99614281988511755</v>
      </c>
      <c r="BN758" s="34">
        <v>0.99608072937491055</v>
      </c>
      <c r="BO758" s="34">
        <v>0.99601864273486307</v>
      </c>
      <c r="BP758" s="34">
        <v>0.99595655996473353</v>
      </c>
      <c r="BQ758" s="34">
        <v>0.99589448106428102</v>
      </c>
      <c r="BR758" s="34">
        <v>0.99583240603326406</v>
      </c>
      <c r="BS758" s="34">
        <v>0.99577033487144184</v>
      </c>
      <c r="BT758" s="34">
        <v>0.99570826757857278</v>
      </c>
      <c r="BU758" s="34">
        <v>0.99564620415441618</v>
      </c>
      <c r="BV758" s="34">
        <v>0.99558414459873046</v>
      </c>
      <c r="BW758" s="34">
        <v>0.99552208891127458</v>
      </c>
      <c r="BX758" s="34">
        <v>0.99546003709180764</v>
      </c>
      <c r="BY758" s="34">
        <v>0.99539798914008859</v>
      </c>
      <c r="BZ758" s="34">
        <v>0.99533594505587586</v>
      </c>
      <c r="CA758" s="34">
        <v>0.99527390483892897</v>
      </c>
      <c r="CB758" s="34">
        <v>0.99521186848900656</v>
      </c>
      <c r="CC758" s="34">
        <v>0.99514983600586759</v>
      </c>
      <c r="CD758" s="34">
        <v>0.99508780738927105</v>
      </c>
      <c r="CE758" s="34">
        <v>0.99502578263897612</v>
      </c>
      <c r="CF758" s="34">
        <v>0.99496376175474166</v>
      </c>
      <c r="CG758" s="34">
        <v>0.99490174473632664</v>
      </c>
      <c r="CH758" s="34">
        <v>0.99483973158349004</v>
      </c>
      <c r="CI758" s="34">
        <v>0.99477772229599115</v>
      </c>
      <c r="CJ758" s="34">
        <v>0.99471571687358906</v>
      </c>
      <c r="CK758" s="34">
        <v>0.99465371531604274</v>
      </c>
      <c r="CL758" s="34">
        <v>0.99459171762311116</v>
      </c>
      <c r="CM758" s="34">
        <v>0.9945297237945534</v>
      </c>
      <c r="CN758" s="34">
        <v>0.99446773383012899</v>
      </c>
      <c r="CO758" s="34">
        <v>0.99440574772959678</v>
      </c>
      <c r="CP758" s="34">
        <v>0.99434376549271597</v>
      </c>
      <c r="CQ758" s="34">
        <v>0.99428178711924564</v>
      </c>
      <c r="CR758" s="34">
        <v>0.99418882289425126</v>
      </c>
      <c r="CS758" s="34">
        <v>0.99409586736130684</v>
      </c>
      <c r="CT758" s="34">
        <v>0.99400292051959993</v>
      </c>
      <c r="CU758" s="34">
        <v>0.99390998236831796</v>
      </c>
      <c r="CV758" s="34">
        <v>0.99381705290664812</v>
      </c>
      <c r="CW758" s="34">
        <v>0.99372413213377797</v>
      </c>
      <c r="CX758" s="34">
        <v>0.99363122004889526</v>
      </c>
      <c r="CY758" s="34">
        <v>0.99353831665118764</v>
      </c>
      <c r="CZ758" s="34">
        <v>0.99344542193984309</v>
      </c>
      <c r="DA758" s="34">
        <v>0.99335253591404893</v>
      </c>
      <c r="DB758" s="34">
        <v>0.99325965857299336</v>
      </c>
    </row>
    <row r="759" spans="1:106" x14ac:dyDescent="0.2">
      <c r="A759" s="13">
        <f t="shared" ca="1" si="11"/>
        <v>45331</v>
      </c>
      <c r="B759" s="34">
        <v>1.0000623348172251</v>
      </c>
      <c r="C759" s="34">
        <v>1</v>
      </c>
      <c r="D759" s="34">
        <v>0.99993766906816206</v>
      </c>
      <c r="E759" s="34">
        <v>0.99987534202146944</v>
      </c>
      <c r="F759" s="34">
        <v>0.99981301885967966</v>
      </c>
      <c r="G759" s="34">
        <v>0.99975069958255058</v>
      </c>
      <c r="H759" s="34">
        <v>0.99968838418983996</v>
      </c>
      <c r="I759" s="34">
        <v>0.9996260726813061</v>
      </c>
      <c r="J759" s="34">
        <v>0.99956376505670663</v>
      </c>
      <c r="K759" s="34">
        <v>0.99950146131579942</v>
      </c>
      <c r="L759" s="34">
        <v>0.99943916145834222</v>
      </c>
      <c r="M759" s="34">
        <v>0.99937686548409332</v>
      </c>
      <c r="N759" s="34">
        <v>0.99931457339281049</v>
      </c>
      <c r="O759" s="34">
        <v>0.9992522851842518</v>
      </c>
      <c r="P759" s="34">
        <v>0.99919000085817533</v>
      </c>
      <c r="Q759" s="34">
        <v>0.99912772041433895</v>
      </c>
      <c r="R759" s="34">
        <v>0.99906544385250051</v>
      </c>
      <c r="S759" s="34">
        <v>0.99900317117241821</v>
      </c>
      <c r="T759" s="34">
        <v>0.99894090237385014</v>
      </c>
      <c r="U759" s="34">
        <v>0.99887863745655447</v>
      </c>
      <c r="V759" s="34">
        <v>0.99881637642028875</v>
      </c>
      <c r="W759" s="34">
        <v>0.99875411926481172</v>
      </c>
      <c r="X759" s="34">
        <v>0.99869186598988102</v>
      </c>
      <c r="Y759" s="34">
        <v>0.99862961659525507</v>
      </c>
      <c r="Z759" s="34">
        <v>0.99856737108069182</v>
      </c>
      <c r="AA759" s="34">
        <v>0.99850512944594971</v>
      </c>
      <c r="AB759" s="34">
        <v>0.99844289169078648</v>
      </c>
      <c r="AC759" s="34">
        <v>0.99838065781496055</v>
      </c>
      <c r="AD759" s="34">
        <v>0.9983184278182301</v>
      </c>
      <c r="AE759" s="34">
        <v>0.99825620170035334</v>
      </c>
      <c r="AF759" s="34">
        <v>0.99819397946108868</v>
      </c>
      <c r="AG759" s="34">
        <v>0.99813176110019375</v>
      </c>
      <c r="AH759" s="34">
        <v>0.99806954661742753</v>
      </c>
      <c r="AI759" s="34">
        <v>0.99800733601254787</v>
      </c>
      <c r="AJ759" s="34">
        <v>0.99794512928531343</v>
      </c>
      <c r="AK759" s="34">
        <v>0.99788292643548193</v>
      </c>
      <c r="AL759" s="34">
        <v>0.99782072746281236</v>
      </c>
      <c r="AM759" s="34">
        <v>0.99775853236706247</v>
      </c>
      <c r="AN759" s="34">
        <v>0.99769634114799088</v>
      </c>
      <c r="AO759" s="34">
        <v>0.99763415380535614</v>
      </c>
      <c r="AP759" s="34">
        <v>0.99757197033891631</v>
      </c>
      <c r="AQ759" s="34">
        <v>0.99750979074842983</v>
      </c>
      <c r="AR759" s="34">
        <v>0.99744761503365498</v>
      </c>
      <c r="AS759" s="34">
        <v>0.99738544319435074</v>
      </c>
      <c r="AT759" s="34">
        <v>0.99732327523027486</v>
      </c>
      <c r="AU759" s="34">
        <v>0.99726111114118621</v>
      </c>
      <c r="AV759" s="34">
        <v>0.9971989509268433</v>
      </c>
      <c r="AW759" s="34">
        <v>0.99713679458700422</v>
      </c>
      <c r="AX759" s="34">
        <v>0.99707464212142793</v>
      </c>
      <c r="AY759" s="34">
        <v>0.99701249352987276</v>
      </c>
      <c r="AZ759" s="34">
        <v>0.99695034881209699</v>
      </c>
      <c r="BA759" s="34">
        <v>0.99688820796785971</v>
      </c>
      <c r="BB759" s="34">
        <v>0.99682607099691889</v>
      </c>
      <c r="BC759" s="34">
        <v>0.9967639378990335</v>
      </c>
      <c r="BD759" s="34">
        <v>0.99670180867396196</v>
      </c>
      <c r="BE759" s="34">
        <v>0.99663968332146291</v>
      </c>
      <c r="BF759" s="34">
        <v>0.99657756184129487</v>
      </c>
      <c r="BG759" s="34">
        <v>0.99651544423321681</v>
      </c>
      <c r="BH759" s="34">
        <v>0.99645333049698681</v>
      </c>
      <c r="BI759" s="34">
        <v>0.99639122063236407</v>
      </c>
      <c r="BJ759" s="34">
        <v>0.99632911463910701</v>
      </c>
      <c r="BK759" s="34">
        <v>0.99626701251697447</v>
      </c>
      <c r="BL759" s="34">
        <v>0.99620491426572511</v>
      </c>
      <c r="BM759" s="34">
        <v>0.99614281988511755</v>
      </c>
      <c r="BN759" s="34">
        <v>0.99608072937491055</v>
      </c>
      <c r="BO759" s="34">
        <v>0.99601864273486307</v>
      </c>
      <c r="BP759" s="34">
        <v>0.99595655996473353</v>
      </c>
      <c r="BQ759" s="34">
        <v>0.99589448106428102</v>
      </c>
      <c r="BR759" s="34">
        <v>0.99583240603326406</v>
      </c>
      <c r="BS759" s="34">
        <v>0.99577033487144184</v>
      </c>
      <c r="BT759" s="34">
        <v>0.99570826757857278</v>
      </c>
      <c r="BU759" s="34">
        <v>0.99564620415441618</v>
      </c>
      <c r="BV759" s="34">
        <v>0.99558414459873046</v>
      </c>
      <c r="BW759" s="34">
        <v>0.99552208891127458</v>
      </c>
      <c r="BX759" s="34">
        <v>0.99546003709180764</v>
      </c>
      <c r="BY759" s="34">
        <v>0.99539798914008859</v>
      </c>
      <c r="BZ759" s="34">
        <v>0.99533594505587586</v>
      </c>
      <c r="CA759" s="34">
        <v>0.99527390483892897</v>
      </c>
      <c r="CB759" s="34">
        <v>0.99521186848900656</v>
      </c>
      <c r="CC759" s="34">
        <v>0.99514983600586759</v>
      </c>
      <c r="CD759" s="34">
        <v>0.99508780738927105</v>
      </c>
      <c r="CE759" s="34">
        <v>0.99502578263897612</v>
      </c>
      <c r="CF759" s="34">
        <v>0.99496376175474166</v>
      </c>
      <c r="CG759" s="34">
        <v>0.99490174473632664</v>
      </c>
      <c r="CH759" s="34">
        <v>0.99483973158349004</v>
      </c>
      <c r="CI759" s="34">
        <v>0.99477772229599115</v>
      </c>
      <c r="CJ759" s="34">
        <v>0.99471571687358906</v>
      </c>
      <c r="CK759" s="34">
        <v>0.99465371531604274</v>
      </c>
      <c r="CL759" s="34">
        <v>0.99459171762311116</v>
      </c>
      <c r="CM759" s="34">
        <v>0.9945297237945534</v>
      </c>
      <c r="CN759" s="34">
        <v>0.99446773383012899</v>
      </c>
      <c r="CO759" s="34">
        <v>0.99440574772959678</v>
      </c>
      <c r="CP759" s="34">
        <v>0.99434376549271597</v>
      </c>
      <c r="CQ759" s="34">
        <v>0.99428178711924564</v>
      </c>
      <c r="CR759" s="34">
        <v>0.99418882289425126</v>
      </c>
      <c r="CS759" s="34">
        <v>0.99409586736130684</v>
      </c>
      <c r="CT759" s="34">
        <v>0.99400292051959993</v>
      </c>
      <c r="CU759" s="34">
        <v>0.99390998236831796</v>
      </c>
      <c r="CV759" s="34">
        <v>0.99381705290664812</v>
      </c>
      <c r="CW759" s="34">
        <v>0.99372413213377797</v>
      </c>
      <c r="CX759" s="34">
        <v>0.99363122004889526</v>
      </c>
      <c r="CY759" s="34">
        <v>0.99353831665118764</v>
      </c>
      <c r="CZ759" s="34">
        <v>0.99344542193984309</v>
      </c>
      <c r="DA759" s="34">
        <v>0.99335253591404893</v>
      </c>
      <c r="DB759" s="34">
        <v>0.99325965857299336</v>
      </c>
    </row>
    <row r="760" spans="1:106" x14ac:dyDescent="0.2">
      <c r="A760" s="13">
        <f t="shared" ca="1" si="11"/>
        <v>45334</v>
      </c>
      <c r="B760" s="34">
        <v>1.0000623348172251</v>
      </c>
      <c r="C760" s="34">
        <v>1</v>
      </c>
      <c r="D760" s="34">
        <v>0.99993766906816206</v>
      </c>
      <c r="E760" s="34">
        <v>0.99987534202146944</v>
      </c>
      <c r="F760" s="34">
        <v>0.99981301885967966</v>
      </c>
      <c r="G760" s="34">
        <v>0.99975069958255058</v>
      </c>
      <c r="H760" s="34">
        <v>0.99968838418983996</v>
      </c>
      <c r="I760" s="34">
        <v>0.9996260726813061</v>
      </c>
      <c r="J760" s="34">
        <v>0.99956376505670663</v>
      </c>
      <c r="K760" s="34">
        <v>0.99950146131579942</v>
      </c>
      <c r="L760" s="34">
        <v>0.99943916145834222</v>
      </c>
      <c r="M760" s="34">
        <v>0.99937686548409332</v>
      </c>
      <c r="N760" s="34">
        <v>0.99931457339281049</v>
      </c>
      <c r="O760" s="34">
        <v>0.9992522851842518</v>
      </c>
      <c r="P760" s="34">
        <v>0.99919000085817533</v>
      </c>
      <c r="Q760" s="34">
        <v>0.99912772041433895</v>
      </c>
      <c r="R760" s="34">
        <v>0.99906544385250051</v>
      </c>
      <c r="S760" s="34">
        <v>0.99900317117241821</v>
      </c>
      <c r="T760" s="34">
        <v>0.99894090237385014</v>
      </c>
      <c r="U760" s="34">
        <v>0.99887863745655447</v>
      </c>
      <c r="V760" s="34">
        <v>0.99881637642028875</v>
      </c>
      <c r="W760" s="34">
        <v>0.99875411926481172</v>
      </c>
      <c r="X760" s="34">
        <v>0.99869186598988102</v>
      </c>
      <c r="Y760" s="34">
        <v>0.99862961659525507</v>
      </c>
      <c r="Z760" s="34">
        <v>0.99856737108069182</v>
      </c>
      <c r="AA760" s="34">
        <v>0.99850512944594971</v>
      </c>
      <c r="AB760" s="34">
        <v>0.99844289169078648</v>
      </c>
      <c r="AC760" s="34">
        <v>0.99838065781496055</v>
      </c>
      <c r="AD760" s="34">
        <v>0.9983184278182301</v>
      </c>
      <c r="AE760" s="34">
        <v>0.99825620170035334</v>
      </c>
      <c r="AF760" s="34">
        <v>0.99819397946108868</v>
      </c>
      <c r="AG760" s="34">
        <v>0.99813176110019375</v>
      </c>
      <c r="AH760" s="34">
        <v>0.99806954661742753</v>
      </c>
      <c r="AI760" s="34">
        <v>0.99800733601254787</v>
      </c>
      <c r="AJ760" s="34">
        <v>0.99794512928531343</v>
      </c>
      <c r="AK760" s="34">
        <v>0.99788292643548193</v>
      </c>
      <c r="AL760" s="34">
        <v>0.99782072746281236</v>
      </c>
      <c r="AM760" s="34">
        <v>0.99775853236706247</v>
      </c>
      <c r="AN760" s="34">
        <v>0.99769634114799088</v>
      </c>
      <c r="AO760" s="34">
        <v>0.99763415380535614</v>
      </c>
      <c r="AP760" s="34">
        <v>0.99757197033891631</v>
      </c>
      <c r="AQ760" s="34">
        <v>0.99750979074842983</v>
      </c>
      <c r="AR760" s="34">
        <v>0.99744761503365498</v>
      </c>
      <c r="AS760" s="34">
        <v>0.99738544319435074</v>
      </c>
      <c r="AT760" s="34">
        <v>0.99732327523027486</v>
      </c>
      <c r="AU760" s="34">
        <v>0.99726111114118621</v>
      </c>
      <c r="AV760" s="34">
        <v>0.9971989509268433</v>
      </c>
      <c r="AW760" s="34">
        <v>0.99713679458700422</v>
      </c>
      <c r="AX760" s="34">
        <v>0.99707464212142793</v>
      </c>
      <c r="AY760" s="34">
        <v>0.99701249352987276</v>
      </c>
      <c r="AZ760" s="34">
        <v>0.99695034881209699</v>
      </c>
      <c r="BA760" s="34">
        <v>0.99688820796785971</v>
      </c>
      <c r="BB760" s="34">
        <v>0.99682607099691889</v>
      </c>
      <c r="BC760" s="34">
        <v>0.9967639378990335</v>
      </c>
      <c r="BD760" s="34">
        <v>0.99670180867396196</v>
      </c>
      <c r="BE760" s="34">
        <v>0.99663968332146291</v>
      </c>
      <c r="BF760" s="34">
        <v>0.99657756184129487</v>
      </c>
      <c r="BG760" s="34">
        <v>0.99651544423321681</v>
      </c>
      <c r="BH760" s="34">
        <v>0.99645333049698681</v>
      </c>
      <c r="BI760" s="34">
        <v>0.99639122063236407</v>
      </c>
      <c r="BJ760" s="34">
        <v>0.99632911463910701</v>
      </c>
      <c r="BK760" s="34">
        <v>0.99626701251697447</v>
      </c>
      <c r="BL760" s="34">
        <v>0.99620491426572511</v>
      </c>
      <c r="BM760" s="34">
        <v>0.99614281988511755</v>
      </c>
      <c r="BN760" s="34">
        <v>0.99608072937491055</v>
      </c>
      <c r="BO760" s="34">
        <v>0.99601864273486307</v>
      </c>
      <c r="BP760" s="34">
        <v>0.99595655996473353</v>
      </c>
      <c r="BQ760" s="34">
        <v>0.99589448106428102</v>
      </c>
      <c r="BR760" s="34">
        <v>0.99583240603326406</v>
      </c>
      <c r="BS760" s="34">
        <v>0.99577033487144184</v>
      </c>
      <c r="BT760" s="34">
        <v>0.99570826757857278</v>
      </c>
      <c r="BU760" s="34">
        <v>0.99564620415441618</v>
      </c>
      <c r="BV760" s="34">
        <v>0.99558414459873046</v>
      </c>
      <c r="BW760" s="34">
        <v>0.99552208891127458</v>
      </c>
      <c r="BX760" s="34">
        <v>0.99546003709180764</v>
      </c>
      <c r="BY760" s="34">
        <v>0.99539798914008859</v>
      </c>
      <c r="BZ760" s="34">
        <v>0.99533594505587586</v>
      </c>
      <c r="CA760" s="34">
        <v>0.99527390483892897</v>
      </c>
      <c r="CB760" s="34">
        <v>0.99521186848900656</v>
      </c>
      <c r="CC760" s="34">
        <v>0.99514983600586759</v>
      </c>
      <c r="CD760" s="34">
        <v>0.99508780738927105</v>
      </c>
      <c r="CE760" s="34">
        <v>0.99502578263897612</v>
      </c>
      <c r="CF760" s="34">
        <v>0.99496376175474166</v>
      </c>
      <c r="CG760" s="34">
        <v>0.99490174473632664</v>
      </c>
      <c r="CH760" s="34">
        <v>0.99483973158349004</v>
      </c>
      <c r="CI760" s="34">
        <v>0.99477772229599115</v>
      </c>
      <c r="CJ760" s="34">
        <v>0.99471571687358906</v>
      </c>
      <c r="CK760" s="34">
        <v>0.99465371531604274</v>
      </c>
      <c r="CL760" s="34">
        <v>0.99459171762311116</v>
      </c>
      <c r="CM760" s="34">
        <v>0.9945297237945534</v>
      </c>
      <c r="CN760" s="34">
        <v>0.99446773383012899</v>
      </c>
      <c r="CO760" s="34">
        <v>0.99440574772959678</v>
      </c>
      <c r="CP760" s="34">
        <v>0.99434376549271597</v>
      </c>
      <c r="CQ760" s="34">
        <v>0.99428178711924564</v>
      </c>
      <c r="CR760" s="34">
        <v>0.99418882289425126</v>
      </c>
      <c r="CS760" s="34">
        <v>0.99409586736130684</v>
      </c>
      <c r="CT760" s="34">
        <v>0.99400292051959993</v>
      </c>
      <c r="CU760" s="34">
        <v>0.99390998236831796</v>
      </c>
      <c r="CV760" s="34">
        <v>0.99381705290664812</v>
      </c>
      <c r="CW760" s="34">
        <v>0.99372413213377797</v>
      </c>
      <c r="CX760" s="34">
        <v>0.99363122004889526</v>
      </c>
      <c r="CY760" s="34">
        <v>0.99353831665118764</v>
      </c>
      <c r="CZ760" s="34">
        <v>0.99344542193984309</v>
      </c>
      <c r="DA760" s="34">
        <v>0.99335253591404893</v>
      </c>
      <c r="DB760" s="34">
        <v>0.99325965857299336</v>
      </c>
    </row>
    <row r="761" spans="1:106" x14ac:dyDescent="0.2">
      <c r="A761" s="13">
        <f t="shared" ca="1" si="11"/>
        <v>45335</v>
      </c>
      <c r="B761" s="34">
        <v>1.0000623348172251</v>
      </c>
      <c r="C761" s="34">
        <v>1</v>
      </c>
      <c r="D761" s="34">
        <v>0.99993766906816206</v>
      </c>
      <c r="E761" s="34">
        <v>0.99987534202146944</v>
      </c>
      <c r="F761" s="34">
        <v>0.99981301885967966</v>
      </c>
      <c r="G761" s="34">
        <v>0.99975069958255058</v>
      </c>
      <c r="H761" s="34">
        <v>0.99968838418983996</v>
      </c>
      <c r="I761" s="34">
        <v>0.9996260726813061</v>
      </c>
      <c r="J761" s="34">
        <v>0.99956376505670663</v>
      </c>
      <c r="K761" s="34">
        <v>0.99950146131579942</v>
      </c>
      <c r="L761" s="34">
        <v>0.99943916145834222</v>
      </c>
      <c r="M761" s="34">
        <v>0.99937686548409332</v>
      </c>
      <c r="N761" s="34">
        <v>0.99931457339281049</v>
      </c>
      <c r="O761" s="34">
        <v>0.9992522851842518</v>
      </c>
      <c r="P761" s="34">
        <v>0.99919000085817533</v>
      </c>
      <c r="Q761" s="34">
        <v>0.99912772041433895</v>
      </c>
      <c r="R761" s="34">
        <v>0.99906544385250051</v>
      </c>
      <c r="S761" s="34">
        <v>0.99900317117241821</v>
      </c>
      <c r="T761" s="34">
        <v>0.99894090237385014</v>
      </c>
      <c r="U761" s="34">
        <v>0.99887863745655447</v>
      </c>
      <c r="V761" s="34">
        <v>0.99881637642028875</v>
      </c>
      <c r="W761" s="34">
        <v>0.99875411926481172</v>
      </c>
      <c r="X761" s="34">
        <v>0.99869186598988102</v>
      </c>
      <c r="Y761" s="34">
        <v>0.99862961659525507</v>
      </c>
      <c r="Z761" s="34">
        <v>0.99856737108069182</v>
      </c>
      <c r="AA761" s="34">
        <v>0.99850512944594971</v>
      </c>
      <c r="AB761" s="34">
        <v>0.99844289169078648</v>
      </c>
      <c r="AC761" s="34">
        <v>0.99838065781496055</v>
      </c>
      <c r="AD761" s="34">
        <v>0.9983184278182301</v>
      </c>
      <c r="AE761" s="34">
        <v>0.99825620170035334</v>
      </c>
      <c r="AF761" s="34">
        <v>0.99819397946108868</v>
      </c>
      <c r="AG761" s="34">
        <v>0.99813176110019375</v>
      </c>
      <c r="AH761" s="34">
        <v>0.99806954661742753</v>
      </c>
      <c r="AI761" s="34">
        <v>0.99800733601254787</v>
      </c>
      <c r="AJ761" s="34">
        <v>0.99794512928531343</v>
      </c>
      <c r="AK761" s="34">
        <v>0.99788292643548193</v>
      </c>
      <c r="AL761" s="34">
        <v>0.99782072746281236</v>
      </c>
      <c r="AM761" s="34">
        <v>0.99775853236706247</v>
      </c>
      <c r="AN761" s="34">
        <v>0.99769634114799088</v>
      </c>
      <c r="AO761" s="34">
        <v>0.99763415380535614</v>
      </c>
      <c r="AP761" s="34">
        <v>0.99757197033891631</v>
      </c>
      <c r="AQ761" s="34">
        <v>0.99750979074842983</v>
      </c>
      <c r="AR761" s="34">
        <v>0.99744761503365498</v>
      </c>
      <c r="AS761" s="34">
        <v>0.99738544319435074</v>
      </c>
      <c r="AT761" s="34">
        <v>0.99732327523027486</v>
      </c>
      <c r="AU761" s="34">
        <v>0.99726111114118621</v>
      </c>
      <c r="AV761" s="34">
        <v>0.9971989509268433</v>
      </c>
      <c r="AW761" s="34">
        <v>0.99713679458700422</v>
      </c>
      <c r="AX761" s="34">
        <v>0.99707464212142793</v>
      </c>
      <c r="AY761" s="34">
        <v>0.99701249352987276</v>
      </c>
      <c r="AZ761" s="34">
        <v>0.99695034881209699</v>
      </c>
      <c r="BA761" s="34">
        <v>0.99688820796785971</v>
      </c>
      <c r="BB761" s="34">
        <v>0.99682607099691889</v>
      </c>
      <c r="BC761" s="34">
        <v>0.9967639378990335</v>
      </c>
      <c r="BD761" s="34">
        <v>0.99670180867396196</v>
      </c>
      <c r="BE761" s="34">
        <v>0.99663968332146291</v>
      </c>
      <c r="BF761" s="34">
        <v>0.99657756184129487</v>
      </c>
      <c r="BG761" s="34">
        <v>0.99651544423321681</v>
      </c>
      <c r="BH761" s="34">
        <v>0.99645333049698681</v>
      </c>
      <c r="BI761" s="34">
        <v>0.99639122063236407</v>
      </c>
      <c r="BJ761" s="34">
        <v>0.99632911463910701</v>
      </c>
      <c r="BK761" s="34">
        <v>0.99626701251697447</v>
      </c>
      <c r="BL761" s="34">
        <v>0.99620491426572511</v>
      </c>
      <c r="BM761" s="34">
        <v>0.99614281988511755</v>
      </c>
      <c r="BN761" s="34">
        <v>0.99608072937491055</v>
      </c>
      <c r="BO761" s="34">
        <v>0.99601864273486307</v>
      </c>
      <c r="BP761" s="34">
        <v>0.99595655996473353</v>
      </c>
      <c r="BQ761" s="34">
        <v>0.99589448106428102</v>
      </c>
      <c r="BR761" s="34">
        <v>0.99583240603326406</v>
      </c>
      <c r="BS761" s="34">
        <v>0.99577033487144184</v>
      </c>
      <c r="BT761" s="34">
        <v>0.99570826757857278</v>
      </c>
      <c r="BU761" s="34">
        <v>0.99564620415441618</v>
      </c>
      <c r="BV761" s="34">
        <v>0.99558414459873046</v>
      </c>
      <c r="BW761" s="34">
        <v>0.99552208891127458</v>
      </c>
      <c r="BX761" s="34">
        <v>0.99546003709180764</v>
      </c>
      <c r="BY761" s="34">
        <v>0.99539798914008859</v>
      </c>
      <c r="BZ761" s="34">
        <v>0.99533594505587586</v>
      </c>
      <c r="CA761" s="34">
        <v>0.99527390483892897</v>
      </c>
      <c r="CB761" s="34">
        <v>0.99521186848900656</v>
      </c>
      <c r="CC761" s="34">
        <v>0.99514983600586759</v>
      </c>
      <c r="CD761" s="34">
        <v>0.99508780738927105</v>
      </c>
      <c r="CE761" s="34">
        <v>0.99502578263897612</v>
      </c>
      <c r="CF761" s="34">
        <v>0.99496376175474166</v>
      </c>
      <c r="CG761" s="34">
        <v>0.99490174473632664</v>
      </c>
      <c r="CH761" s="34">
        <v>0.99483973158349004</v>
      </c>
      <c r="CI761" s="34">
        <v>0.99477772229599115</v>
      </c>
      <c r="CJ761" s="34">
        <v>0.99471571687358906</v>
      </c>
      <c r="CK761" s="34">
        <v>0.99465371531604274</v>
      </c>
      <c r="CL761" s="34">
        <v>0.99459171762311116</v>
      </c>
      <c r="CM761" s="34">
        <v>0.9945297237945534</v>
      </c>
      <c r="CN761" s="34">
        <v>0.99446773383012899</v>
      </c>
      <c r="CO761" s="34">
        <v>0.99440574772959678</v>
      </c>
      <c r="CP761" s="34">
        <v>0.99434376549271597</v>
      </c>
      <c r="CQ761" s="34">
        <v>0.99428178711924564</v>
      </c>
      <c r="CR761" s="34">
        <v>0.99418882289425126</v>
      </c>
      <c r="CS761" s="34">
        <v>0.99409586736130684</v>
      </c>
      <c r="CT761" s="34">
        <v>0.99400292051959993</v>
      </c>
      <c r="CU761" s="34">
        <v>0.99390998236831796</v>
      </c>
      <c r="CV761" s="34">
        <v>0.99381705290664812</v>
      </c>
      <c r="CW761" s="34">
        <v>0.99372413213377797</v>
      </c>
      <c r="CX761" s="34">
        <v>0.99363122004889526</v>
      </c>
      <c r="CY761" s="34">
        <v>0.99353831665118764</v>
      </c>
      <c r="CZ761" s="34">
        <v>0.99344542193984309</v>
      </c>
      <c r="DA761" s="34">
        <v>0.99335253591404893</v>
      </c>
      <c r="DB761" s="34">
        <v>0.99325965857299336</v>
      </c>
    </row>
    <row r="762" spans="1:106" x14ac:dyDescent="0.2">
      <c r="A762" s="13">
        <f t="shared" ca="1" si="11"/>
        <v>45336</v>
      </c>
      <c r="B762" s="34">
        <v>1.0000623348172251</v>
      </c>
      <c r="C762" s="34">
        <v>1</v>
      </c>
      <c r="D762" s="34">
        <v>0.99993766906816206</v>
      </c>
      <c r="E762" s="34">
        <v>0.99987534202146944</v>
      </c>
      <c r="F762" s="34">
        <v>0.99981301885967966</v>
      </c>
      <c r="G762" s="34">
        <v>0.99975069958255058</v>
      </c>
      <c r="H762" s="34">
        <v>0.99968838418983996</v>
      </c>
      <c r="I762" s="34">
        <v>0.9996260726813061</v>
      </c>
      <c r="J762" s="34">
        <v>0.99956376505670663</v>
      </c>
      <c r="K762" s="34">
        <v>0.99950146131579942</v>
      </c>
      <c r="L762" s="34">
        <v>0.99943916145834222</v>
      </c>
      <c r="M762" s="34">
        <v>0.99937686548409332</v>
      </c>
      <c r="N762" s="34">
        <v>0.99931457339281049</v>
      </c>
      <c r="O762" s="34">
        <v>0.9992522851842518</v>
      </c>
      <c r="P762" s="34">
        <v>0.99919000085817533</v>
      </c>
      <c r="Q762" s="34">
        <v>0.99912772041433895</v>
      </c>
      <c r="R762" s="34">
        <v>0.99906544385250051</v>
      </c>
      <c r="S762" s="34">
        <v>0.99900317117241821</v>
      </c>
      <c r="T762" s="34">
        <v>0.99894090237385014</v>
      </c>
      <c r="U762" s="34">
        <v>0.99887863745655447</v>
      </c>
      <c r="V762" s="34">
        <v>0.99881637642028875</v>
      </c>
      <c r="W762" s="34">
        <v>0.99875411926481172</v>
      </c>
      <c r="X762" s="34">
        <v>0.99869186598988102</v>
      </c>
      <c r="Y762" s="34">
        <v>0.99862961659525507</v>
      </c>
      <c r="Z762" s="34">
        <v>0.99856737108069182</v>
      </c>
      <c r="AA762" s="34">
        <v>0.99850512944594971</v>
      </c>
      <c r="AB762" s="34">
        <v>0.99844289169078648</v>
      </c>
      <c r="AC762" s="34">
        <v>0.99838065781496055</v>
      </c>
      <c r="AD762" s="34">
        <v>0.9983184278182301</v>
      </c>
      <c r="AE762" s="34">
        <v>0.99825620170035334</v>
      </c>
      <c r="AF762" s="34">
        <v>0.99819397946108868</v>
      </c>
      <c r="AG762" s="34">
        <v>0.99813176110019375</v>
      </c>
      <c r="AH762" s="34">
        <v>0.99806954661742753</v>
      </c>
      <c r="AI762" s="34">
        <v>0.99800733601254787</v>
      </c>
      <c r="AJ762" s="34">
        <v>0.99794512928531343</v>
      </c>
      <c r="AK762" s="34">
        <v>0.99788292643548193</v>
      </c>
      <c r="AL762" s="34">
        <v>0.99782072746281236</v>
      </c>
      <c r="AM762" s="34">
        <v>0.99775853236706247</v>
      </c>
      <c r="AN762" s="34">
        <v>0.99769634114799088</v>
      </c>
      <c r="AO762" s="34">
        <v>0.99763415380535614</v>
      </c>
      <c r="AP762" s="34">
        <v>0.99757197033891631</v>
      </c>
      <c r="AQ762" s="34">
        <v>0.99750979074842983</v>
      </c>
      <c r="AR762" s="34">
        <v>0.99744761503365498</v>
      </c>
      <c r="AS762" s="34">
        <v>0.99738544319435074</v>
      </c>
      <c r="AT762" s="34">
        <v>0.99732327523027486</v>
      </c>
      <c r="AU762" s="34">
        <v>0.99726111114118621</v>
      </c>
      <c r="AV762" s="34">
        <v>0.9971989509268433</v>
      </c>
      <c r="AW762" s="34">
        <v>0.99713679458700422</v>
      </c>
      <c r="AX762" s="34">
        <v>0.99707464212142793</v>
      </c>
      <c r="AY762" s="34">
        <v>0.99701249352987276</v>
      </c>
      <c r="AZ762" s="34">
        <v>0.99695034881209699</v>
      </c>
      <c r="BA762" s="34">
        <v>0.99688820796785971</v>
      </c>
      <c r="BB762" s="34">
        <v>0.99682607099691889</v>
      </c>
      <c r="BC762" s="34">
        <v>0.9967639378990335</v>
      </c>
      <c r="BD762" s="34">
        <v>0.99670180867396196</v>
      </c>
      <c r="BE762" s="34">
        <v>0.99663968332146291</v>
      </c>
      <c r="BF762" s="34">
        <v>0.99657756184129487</v>
      </c>
      <c r="BG762" s="34">
        <v>0.99651544423321681</v>
      </c>
      <c r="BH762" s="34">
        <v>0.99645333049698681</v>
      </c>
      <c r="BI762" s="34">
        <v>0.99639122063236407</v>
      </c>
      <c r="BJ762" s="34">
        <v>0.99632911463910701</v>
      </c>
      <c r="BK762" s="34">
        <v>0.99626701251697447</v>
      </c>
      <c r="BL762" s="34">
        <v>0.99620491426572511</v>
      </c>
      <c r="BM762" s="34">
        <v>0.99614281988511755</v>
      </c>
      <c r="BN762" s="34">
        <v>0.99608072937491055</v>
      </c>
      <c r="BO762" s="34">
        <v>0.99601864273486307</v>
      </c>
      <c r="BP762" s="34">
        <v>0.99595655996473353</v>
      </c>
      <c r="BQ762" s="34">
        <v>0.99589448106428102</v>
      </c>
      <c r="BR762" s="34">
        <v>0.99583240603326406</v>
      </c>
      <c r="BS762" s="34">
        <v>0.99577033487144184</v>
      </c>
      <c r="BT762" s="34">
        <v>0.99570826757857278</v>
      </c>
      <c r="BU762" s="34">
        <v>0.99564620415441618</v>
      </c>
      <c r="BV762" s="34">
        <v>0.99558414459873046</v>
      </c>
      <c r="BW762" s="34">
        <v>0.99552208891127458</v>
      </c>
      <c r="BX762" s="34">
        <v>0.99546003709180764</v>
      </c>
      <c r="BY762" s="34">
        <v>0.99539798914008859</v>
      </c>
      <c r="BZ762" s="34">
        <v>0.99533594505587586</v>
      </c>
      <c r="CA762" s="34">
        <v>0.99527390483892897</v>
      </c>
      <c r="CB762" s="34">
        <v>0.99521186848900656</v>
      </c>
      <c r="CC762" s="34">
        <v>0.99514983600586759</v>
      </c>
      <c r="CD762" s="34">
        <v>0.99508780738927105</v>
      </c>
      <c r="CE762" s="34">
        <v>0.99502578263897612</v>
      </c>
      <c r="CF762" s="34">
        <v>0.99496376175474166</v>
      </c>
      <c r="CG762" s="34">
        <v>0.99490174473632664</v>
      </c>
      <c r="CH762" s="34">
        <v>0.99483973158349004</v>
      </c>
      <c r="CI762" s="34">
        <v>0.99477772229599115</v>
      </c>
      <c r="CJ762" s="34">
        <v>0.99471571687358906</v>
      </c>
      <c r="CK762" s="34">
        <v>0.99465371531604274</v>
      </c>
      <c r="CL762" s="34">
        <v>0.99459171762311116</v>
      </c>
      <c r="CM762" s="34">
        <v>0.9945297237945534</v>
      </c>
      <c r="CN762" s="34">
        <v>0.99446773383012899</v>
      </c>
      <c r="CO762" s="34">
        <v>0.99440574772959678</v>
      </c>
      <c r="CP762" s="34">
        <v>0.99434376549271597</v>
      </c>
      <c r="CQ762" s="34">
        <v>0.99428178711924564</v>
      </c>
      <c r="CR762" s="34">
        <v>0.99418882289425126</v>
      </c>
      <c r="CS762" s="34">
        <v>0.99409586736130684</v>
      </c>
      <c r="CT762" s="34">
        <v>0.99400292051959993</v>
      </c>
      <c r="CU762" s="34">
        <v>0.99390998236831796</v>
      </c>
      <c r="CV762" s="34">
        <v>0.99381705290664812</v>
      </c>
      <c r="CW762" s="34">
        <v>0.99372413213377797</v>
      </c>
      <c r="CX762" s="34">
        <v>0.99363122004889526</v>
      </c>
      <c r="CY762" s="34">
        <v>0.99353831665118764</v>
      </c>
      <c r="CZ762" s="34">
        <v>0.99344542193984309</v>
      </c>
      <c r="DA762" s="34">
        <v>0.99335253591404893</v>
      </c>
      <c r="DB762" s="34">
        <v>0.99325965857299336</v>
      </c>
    </row>
    <row r="763" spans="1:106" x14ac:dyDescent="0.2">
      <c r="A763" s="13">
        <f t="shared" ca="1" si="11"/>
        <v>45337</v>
      </c>
      <c r="B763" s="34">
        <v>1.0000623348172251</v>
      </c>
      <c r="C763" s="34">
        <v>1</v>
      </c>
      <c r="D763" s="34">
        <v>0.99993766906816206</v>
      </c>
      <c r="E763" s="34">
        <v>0.99987534202146944</v>
      </c>
      <c r="F763" s="34">
        <v>0.99981301885967966</v>
      </c>
      <c r="G763" s="34">
        <v>0.99975069958255058</v>
      </c>
      <c r="H763" s="34">
        <v>0.99968838418983996</v>
      </c>
      <c r="I763" s="34">
        <v>0.9996260726813061</v>
      </c>
      <c r="J763" s="34">
        <v>0.99956376505670663</v>
      </c>
      <c r="K763" s="34">
        <v>0.99950146131579942</v>
      </c>
      <c r="L763" s="34">
        <v>0.99943916145834222</v>
      </c>
      <c r="M763" s="34">
        <v>0.99937686548409332</v>
      </c>
      <c r="N763" s="34">
        <v>0.99931457339281049</v>
      </c>
      <c r="O763" s="34">
        <v>0.9992522851842518</v>
      </c>
      <c r="P763" s="34">
        <v>0.99919000085817533</v>
      </c>
      <c r="Q763" s="34">
        <v>0.99912772041433895</v>
      </c>
      <c r="R763" s="34">
        <v>0.99906544385250051</v>
      </c>
      <c r="S763" s="34">
        <v>0.99900317117241821</v>
      </c>
      <c r="T763" s="34">
        <v>0.99894090237385014</v>
      </c>
      <c r="U763" s="34">
        <v>0.99887863745655447</v>
      </c>
      <c r="V763" s="34">
        <v>0.99881637642028875</v>
      </c>
      <c r="W763" s="34">
        <v>0.99875411926481172</v>
      </c>
      <c r="X763" s="34">
        <v>0.99869186598988102</v>
      </c>
      <c r="Y763" s="34">
        <v>0.99862961659525507</v>
      </c>
      <c r="Z763" s="34">
        <v>0.99856737108069182</v>
      </c>
      <c r="AA763" s="34">
        <v>0.99850512944594971</v>
      </c>
      <c r="AB763" s="34">
        <v>0.99844289169078648</v>
      </c>
      <c r="AC763" s="34">
        <v>0.99838065781496055</v>
      </c>
      <c r="AD763" s="34">
        <v>0.9983184278182301</v>
      </c>
      <c r="AE763" s="34">
        <v>0.99825620170035334</v>
      </c>
      <c r="AF763" s="34">
        <v>0.99819397946108868</v>
      </c>
      <c r="AG763" s="34">
        <v>0.99813176110019375</v>
      </c>
      <c r="AH763" s="34">
        <v>0.99806954661742753</v>
      </c>
      <c r="AI763" s="34">
        <v>0.99800733601254787</v>
      </c>
      <c r="AJ763" s="34">
        <v>0.99794512928531343</v>
      </c>
      <c r="AK763" s="34">
        <v>0.99788292643548193</v>
      </c>
      <c r="AL763" s="34">
        <v>0.99782072746281236</v>
      </c>
      <c r="AM763" s="34">
        <v>0.99775853236706247</v>
      </c>
      <c r="AN763" s="34">
        <v>0.99769634114799088</v>
      </c>
      <c r="AO763" s="34">
        <v>0.99763415380535614</v>
      </c>
      <c r="AP763" s="34">
        <v>0.99757197033891631</v>
      </c>
      <c r="AQ763" s="34">
        <v>0.99750979074842983</v>
      </c>
      <c r="AR763" s="34">
        <v>0.99744761503365498</v>
      </c>
      <c r="AS763" s="34">
        <v>0.99738544319435074</v>
      </c>
      <c r="AT763" s="34">
        <v>0.99732327523027486</v>
      </c>
      <c r="AU763" s="34">
        <v>0.99726111114118621</v>
      </c>
      <c r="AV763" s="34">
        <v>0.9971989509268433</v>
      </c>
      <c r="AW763" s="34">
        <v>0.99713679458700422</v>
      </c>
      <c r="AX763" s="34">
        <v>0.99707464212142793</v>
      </c>
      <c r="AY763" s="34">
        <v>0.99701249352987276</v>
      </c>
      <c r="AZ763" s="34">
        <v>0.99695034881209699</v>
      </c>
      <c r="BA763" s="34">
        <v>0.99688820796785971</v>
      </c>
      <c r="BB763" s="34">
        <v>0.99682607099691889</v>
      </c>
      <c r="BC763" s="34">
        <v>0.9967639378990335</v>
      </c>
      <c r="BD763" s="34">
        <v>0.99670180867396196</v>
      </c>
      <c r="BE763" s="34">
        <v>0.99663968332146291</v>
      </c>
      <c r="BF763" s="34">
        <v>0.99657756184129487</v>
      </c>
      <c r="BG763" s="34">
        <v>0.99651544423321681</v>
      </c>
      <c r="BH763" s="34">
        <v>0.99645333049698681</v>
      </c>
      <c r="BI763" s="34">
        <v>0.99639122063236407</v>
      </c>
      <c r="BJ763" s="34">
        <v>0.99632911463910701</v>
      </c>
      <c r="BK763" s="34">
        <v>0.99626701251697447</v>
      </c>
      <c r="BL763" s="34">
        <v>0.99620491426572511</v>
      </c>
      <c r="BM763" s="34">
        <v>0.99614281988511755</v>
      </c>
      <c r="BN763" s="34">
        <v>0.99608072937491055</v>
      </c>
      <c r="BO763" s="34">
        <v>0.99601864273486307</v>
      </c>
      <c r="BP763" s="34">
        <v>0.99595655996473353</v>
      </c>
      <c r="BQ763" s="34">
        <v>0.99589448106428102</v>
      </c>
      <c r="BR763" s="34">
        <v>0.99583240603326406</v>
      </c>
      <c r="BS763" s="34">
        <v>0.99577033487144184</v>
      </c>
      <c r="BT763" s="34">
        <v>0.99570826757857278</v>
      </c>
      <c r="BU763" s="34">
        <v>0.99564620415441618</v>
      </c>
      <c r="BV763" s="34">
        <v>0.99558414459873046</v>
      </c>
      <c r="BW763" s="34">
        <v>0.99552208891127458</v>
      </c>
      <c r="BX763" s="34">
        <v>0.99546003709180764</v>
      </c>
      <c r="BY763" s="34">
        <v>0.99539798914008859</v>
      </c>
      <c r="BZ763" s="34">
        <v>0.99533594505587586</v>
      </c>
      <c r="CA763" s="34">
        <v>0.99527390483892897</v>
      </c>
      <c r="CB763" s="34">
        <v>0.99521186848900656</v>
      </c>
      <c r="CC763" s="34">
        <v>0.99514983600586759</v>
      </c>
      <c r="CD763" s="34">
        <v>0.99508780738927105</v>
      </c>
      <c r="CE763" s="34">
        <v>0.99502578263897612</v>
      </c>
      <c r="CF763" s="34">
        <v>0.99496376175474166</v>
      </c>
      <c r="CG763" s="34">
        <v>0.99490174473632664</v>
      </c>
      <c r="CH763" s="34">
        <v>0.99483973158349004</v>
      </c>
      <c r="CI763" s="34">
        <v>0.99477772229599115</v>
      </c>
      <c r="CJ763" s="34">
        <v>0.99471571687358906</v>
      </c>
      <c r="CK763" s="34">
        <v>0.99465371531604274</v>
      </c>
      <c r="CL763" s="34">
        <v>0.99459171762311116</v>
      </c>
      <c r="CM763" s="34">
        <v>0.9945297237945534</v>
      </c>
      <c r="CN763" s="34">
        <v>0.99446773383012899</v>
      </c>
      <c r="CO763" s="34">
        <v>0.99440574772959678</v>
      </c>
      <c r="CP763" s="34">
        <v>0.99434376549271597</v>
      </c>
      <c r="CQ763" s="34">
        <v>0.99428178711924564</v>
      </c>
      <c r="CR763" s="34">
        <v>0.99418882289425126</v>
      </c>
      <c r="CS763" s="34">
        <v>0.99409586736130684</v>
      </c>
      <c r="CT763" s="34">
        <v>0.99400292051959993</v>
      </c>
      <c r="CU763" s="34">
        <v>0.99390998236831796</v>
      </c>
      <c r="CV763" s="34">
        <v>0.99381705290664812</v>
      </c>
      <c r="CW763" s="34">
        <v>0.99372413213377797</v>
      </c>
      <c r="CX763" s="34">
        <v>0.99363122004889526</v>
      </c>
      <c r="CY763" s="34">
        <v>0.99353831665118764</v>
      </c>
      <c r="CZ763" s="34">
        <v>0.99344542193984309</v>
      </c>
      <c r="DA763" s="34">
        <v>0.99335253591404893</v>
      </c>
      <c r="DB763" s="34">
        <v>0.99325965857299336</v>
      </c>
    </row>
    <row r="764" spans="1:106" x14ac:dyDescent="0.2">
      <c r="A764" s="13">
        <f t="shared" ca="1" si="11"/>
        <v>45338</v>
      </c>
      <c r="B764" s="34">
        <v>1.0000623348172251</v>
      </c>
      <c r="C764" s="34">
        <v>1</v>
      </c>
      <c r="D764" s="34">
        <v>0.99993766906816206</v>
      </c>
      <c r="E764" s="34">
        <v>0.99987534202146944</v>
      </c>
      <c r="F764" s="34">
        <v>0.99981301885967966</v>
      </c>
      <c r="G764" s="34">
        <v>0.99975069958255058</v>
      </c>
      <c r="H764" s="34">
        <v>0.99968838418983996</v>
      </c>
      <c r="I764" s="34">
        <v>0.9996260726813061</v>
      </c>
      <c r="J764" s="34">
        <v>0.99956376505670663</v>
      </c>
      <c r="K764" s="34">
        <v>0.99950146131579942</v>
      </c>
      <c r="L764" s="34">
        <v>0.99943916145834222</v>
      </c>
      <c r="M764" s="34">
        <v>0.99937686548409332</v>
      </c>
      <c r="N764" s="34">
        <v>0.99931457339281049</v>
      </c>
      <c r="O764" s="34">
        <v>0.9992522851842518</v>
      </c>
      <c r="P764" s="34">
        <v>0.99919000085817533</v>
      </c>
      <c r="Q764" s="34">
        <v>0.99912772041433895</v>
      </c>
      <c r="R764" s="34">
        <v>0.99906544385250051</v>
      </c>
      <c r="S764" s="34">
        <v>0.99900317117241821</v>
      </c>
      <c r="T764" s="34">
        <v>0.99894090237385014</v>
      </c>
      <c r="U764" s="34">
        <v>0.99887863745655447</v>
      </c>
      <c r="V764" s="34">
        <v>0.99881637642028875</v>
      </c>
      <c r="W764" s="34">
        <v>0.99875411926481172</v>
      </c>
      <c r="X764" s="34">
        <v>0.99869186598988102</v>
      </c>
      <c r="Y764" s="34">
        <v>0.99862961659525507</v>
      </c>
      <c r="Z764" s="34">
        <v>0.99856737108069182</v>
      </c>
      <c r="AA764" s="34">
        <v>0.99850512944594971</v>
      </c>
      <c r="AB764" s="34">
        <v>0.99844289169078648</v>
      </c>
      <c r="AC764" s="34">
        <v>0.99838065781496055</v>
      </c>
      <c r="AD764" s="34">
        <v>0.9983184278182301</v>
      </c>
      <c r="AE764" s="34">
        <v>0.99825620170035334</v>
      </c>
      <c r="AF764" s="34">
        <v>0.99819397946108868</v>
      </c>
      <c r="AG764" s="34">
        <v>0.99813176110019375</v>
      </c>
      <c r="AH764" s="34">
        <v>0.99806954661742753</v>
      </c>
      <c r="AI764" s="34">
        <v>0.99800733601254787</v>
      </c>
      <c r="AJ764" s="34">
        <v>0.99794512928531343</v>
      </c>
      <c r="AK764" s="34">
        <v>0.99788292643548193</v>
      </c>
      <c r="AL764" s="34">
        <v>0.99782072746281236</v>
      </c>
      <c r="AM764" s="34">
        <v>0.99775853236706247</v>
      </c>
      <c r="AN764" s="34">
        <v>0.99769634114799088</v>
      </c>
      <c r="AO764" s="34">
        <v>0.99763415380535614</v>
      </c>
      <c r="AP764" s="34">
        <v>0.99757197033891631</v>
      </c>
      <c r="AQ764" s="34">
        <v>0.99750979074842983</v>
      </c>
      <c r="AR764" s="34">
        <v>0.99744761503365498</v>
      </c>
      <c r="AS764" s="34">
        <v>0.99738544319435074</v>
      </c>
      <c r="AT764" s="34">
        <v>0.99732327523027486</v>
      </c>
      <c r="AU764" s="34">
        <v>0.99726111114118621</v>
      </c>
      <c r="AV764" s="34">
        <v>0.9971989509268433</v>
      </c>
      <c r="AW764" s="34">
        <v>0.99713679458700422</v>
      </c>
      <c r="AX764" s="34">
        <v>0.99707464212142793</v>
      </c>
      <c r="AY764" s="34">
        <v>0.99701249352987276</v>
      </c>
      <c r="AZ764" s="34">
        <v>0.99695034881209699</v>
      </c>
      <c r="BA764" s="34">
        <v>0.99688820796785971</v>
      </c>
      <c r="BB764" s="34">
        <v>0.99682607099691889</v>
      </c>
      <c r="BC764" s="34">
        <v>0.9967639378990335</v>
      </c>
      <c r="BD764" s="34">
        <v>0.99670180867396196</v>
      </c>
      <c r="BE764" s="34">
        <v>0.99663968332146291</v>
      </c>
      <c r="BF764" s="34">
        <v>0.99657756184129487</v>
      </c>
      <c r="BG764" s="34">
        <v>0.99651544423321681</v>
      </c>
      <c r="BH764" s="34">
        <v>0.99645333049698681</v>
      </c>
      <c r="BI764" s="34">
        <v>0.99639122063236407</v>
      </c>
      <c r="BJ764" s="34">
        <v>0.99632911463910701</v>
      </c>
      <c r="BK764" s="34">
        <v>0.99626701251697447</v>
      </c>
      <c r="BL764" s="34">
        <v>0.99620491426572511</v>
      </c>
      <c r="BM764" s="34">
        <v>0.99614281988511755</v>
      </c>
      <c r="BN764" s="34">
        <v>0.99608072937491055</v>
      </c>
      <c r="BO764" s="34">
        <v>0.99601864273486307</v>
      </c>
      <c r="BP764" s="34">
        <v>0.99595655996473353</v>
      </c>
      <c r="BQ764" s="34">
        <v>0.99589448106428102</v>
      </c>
      <c r="BR764" s="34">
        <v>0.99583240603326406</v>
      </c>
      <c r="BS764" s="34">
        <v>0.99577033487144184</v>
      </c>
      <c r="BT764" s="34">
        <v>0.99570826757857278</v>
      </c>
      <c r="BU764" s="34">
        <v>0.99564620415441618</v>
      </c>
      <c r="BV764" s="34">
        <v>0.99558414459873046</v>
      </c>
      <c r="BW764" s="34">
        <v>0.99552208891127458</v>
      </c>
      <c r="BX764" s="34">
        <v>0.99546003709180764</v>
      </c>
      <c r="BY764" s="34">
        <v>0.99539798914008859</v>
      </c>
      <c r="BZ764" s="34">
        <v>0.99533594505587586</v>
      </c>
      <c r="CA764" s="34">
        <v>0.99527390483892897</v>
      </c>
      <c r="CB764" s="34">
        <v>0.99521186848900656</v>
      </c>
      <c r="CC764" s="34">
        <v>0.99514983600586759</v>
      </c>
      <c r="CD764" s="34">
        <v>0.99508780738927105</v>
      </c>
      <c r="CE764" s="34">
        <v>0.99502578263897612</v>
      </c>
      <c r="CF764" s="34">
        <v>0.99496376175474166</v>
      </c>
      <c r="CG764" s="34">
        <v>0.99490174473632664</v>
      </c>
      <c r="CH764" s="34">
        <v>0.99483973158349004</v>
      </c>
      <c r="CI764" s="34">
        <v>0.99477772229599115</v>
      </c>
      <c r="CJ764" s="34">
        <v>0.99471571687358906</v>
      </c>
      <c r="CK764" s="34">
        <v>0.99465371531604274</v>
      </c>
      <c r="CL764" s="34">
        <v>0.99459171762311116</v>
      </c>
      <c r="CM764" s="34">
        <v>0.9945297237945534</v>
      </c>
      <c r="CN764" s="34">
        <v>0.99446773383012899</v>
      </c>
      <c r="CO764" s="34">
        <v>0.99440574772959678</v>
      </c>
      <c r="CP764" s="34">
        <v>0.99434376549271597</v>
      </c>
      <c r="CQ764" s="34">
        <v>0.99428178711924564</v>
      </c>
      <c r="CR764" s="34">
        <v>0.99418882289425126</v>
      </c>
      <c r="CS764" s="34">
        <v>0.99409586736130684</v>
      </c>
      <c r="CT764" s="34">
        <v>0.99400292051959993</v>
      </c>
      <c r="CU764" s="34">
        <v>0.99390998236831796</v>
      </c>
      <c r="CV764" s="34">
        <v>0.99381705290664812</v>
      </c>
      <c r="CW764" s="34">
        <v>0.99372413213377797</v>
      </c>
      <c r="CX764" s="34">
        <v>0.99363122004889526</v>
      </c>
      <c r="CY764" s="34">
        <v>0.99353831665118764</v>
      </c>
      <c r="CZ764" s="34">
        <v>0.99344542193984309</v>
      </c>
      <c r="DA764" s="34">
        <v>0.99335253591404893</v>
      </c>
      <c r="DB764" s="34">
        <v>0.99325965857299336</v>
      </c>
    </row>
    <row r="765" spans="1:106" x14ac:dyDescent="0.2">
      <c r="A765" s="13">
        <f t="shared" ca="1" si="11"/>
        <v>45341</v>
      </c>
      <c r="B765" s="34">
        <v>1.0000623348172251</v>
      </c>
      <c r="C765" s="34">
        <v>1</v>
      </c>
      <c r="D765" s="34">
        <v>0.99993766906816206</v>
      </c>
      <c r="E765" s="34">
        <v>0.99987534202146944</v>
      </c>
      <c r="F765" s="34">
        <v>0.99981301885967966</v>
      </c>
      <c r="G765" s="34">
        <v>0.99975069958255058</v>
      </c>
      <c r="H765" s="34">
        <v>0.99968838418983996</v>
      </c>
      <c r="I765" s="34">
        <v>0.9996260726813061</v>
      </c>
      <c r="J765" s="34">
        <v>0.99956376505670663</v>
      </c>
      <c r="K765" s="34">
        <v>0.99950146131579942</v>
      </c>
      <c r="L765" s="34">
        <v>0.99943916145834222</v>
      </c>
      <c r="M765" s="34">
        <v>0.99937686548409332</v>
      </c>
      <c r="N765" s="34">
        <v>0.99931457339281049</v>
      </c>
      <c r="O765" s="34">
        <v>0.9992522851842518</v>
      </c>
      <c r="P765" s="34">
        <v>0.99919000085817533</v>
      </c>
      <c r="Q765" s="34">
        <v>0.99912772041433895</v>
      </c>
      <c r="R765" s="34">
        <v>0.99906544385250051</v>
      </c>
      <c r="S765" s="34">
        <v>0.99900317117241821</v>
      </c>
      <c r="T765" s="34">
        <v>0.99894090237385014</v>
      </c>
      <c r="U765" s="34">
        <v>0.99887863745655447</v>
      </c>
      <c r="V765" s="34">
        <v>0.99881637642028875</v>
      </c>
      <c r="W765" s="34">
        <v>0.99875411926481172</v>
      </c>
      <c r="X765" s="34">
        <v>0.99869186598988102</v>
      </c>
      <c r="Y765" s="34">
        <v>0.99862961659525507</v>
      </c>
      <c r="Z765" s="34">
        <v>0.99856737108069182</v>
      </c>
      <c r="AA765" s="34">
        <v>0.99850512944594971</v>
      </c>
      <c r="AB765" s="34">
        <v>0.99844289169078648</v>
      </c>
      <c r="AC765" s="34">
        <v>0.99838065781496055</v>
      </c>
      <c r="AD765" s="34">
        <v>0.9983184278182301</v>
      </c>
      <c r="AE765" s="34">
        <v>0.99825620170035334</v>
      </c>
      <c r="AF765" s="34">
        <v>0.99819397946108868</v>
      </c>
      <c r="AG765" s="34">
        <v>0.99813176110019375</v>
      </c>
      <c r="AH765" s="34">
        <v>0.99806954661742753</v>
      </c>
      <c r="AI765" s="34">
        <v>0.99800733601254787</v>
      </c>
      <c r="AJ765" s="34">
        <v>0.99794512928531343</v>
      </c>
      <c r="AK765" s="34">
        <v>0.99788292643548193</v>
      </c>
      <c r="AL765" s="34">
        <v>0.99782072746281236</v>
      </c>
      <c r="AM765" s="34">
        <v>0.99775853236706247</v>
      </c>
      <c r="AN765" s="34">
        <v>0.99769634114799088</v>
      </c>
      <c r="AO765" s="34">
        <v>0.99763415380535614</v>
      </c>
      <c r="AP765" s="34">
        <v>0.99757197033891631</v>
      </c>
      <c r="AQ765" s="34">
        <v>0.99750979074842983</v>
      </c>
      <c r="AR765" s="34">
        <v>0.99744761503365498</v>
      </c>
      <c r="AS765" s="34">
        <v>0.99738544319435074</v>
      </c>
      <c r="AT765" s="34">
        <v>0.99732327523027486</v>
      </c>
      <c r="AU765" s="34">
        <v>0.99726111114118621</v>
      </c>
      <c r="AV765" s="34">
        <v>0.9971989509268433</v>
      </c>
      <c r="AW765" s="34">
        <v>0.99713679458700422</v>
      </c>
      <c r="AX765" s="34">
        <v>0.99707464212142793</v>
      </c>
      <c r="AY765" s="34">
        <v>0.99701249352987276</v>
      </c>
      <c r="AZ765" s="34">
        <v>0.99695034881209699</v>
      </c>
      <c r="BA765" s="34">
        <v>0.99688820796785971</v>
      </c>
      <c r="BB765" s="34">
        <v>0.99682607099691889</v>
      </c>
      <c r="BC765" s="34">
        <v>0.9967639378990335</v>
      </c>
      <c r="BD765" s="34">
        <v>0.99670180867396196</v>
      </c>
      <c r="BE765" s="34">
        <v>0.99663968332146291</v>
      </c>
      <c r="BF765" s="34">
        <v>0.99657756184129487</v>
      </c>
      <c r="BG765" s="34">
        <v>0.99651544423321681</v>
      </c>
      <c r="BH765" s="34">
        <v>0.99645333049698681</v>
      </c>
      <c r="BI765" s="34">
        <v>0.99639122063236407</v>
      </c>
      <c r="BJ765" s="34">
        <v>0.99632911463910701</v>
      </c>
      <c r="BK765" s="34">
        <v>0.99626701251697447</v>
      </c>
      <c r="BL765" s="34">
        <v>0.99620491426572511</v>
      </c>
      <c r="BM765" s="34">
        <v>0.99614281988511755</v>
      </c>
      <c r="BN765" s="34">
        <v>0.99608072937491055</v>
      </c>
      <c r="BO765" s="34">
        <v>0.99601864273486307</v>
      </c>
      <c r="BP765" s="34">
        <v>0.99595655996473353</v>
      </c>
      <c r="BQ765" s="34">
        <v>0.99589448106428102</v>
      </c>
      <c r="BR765" s="34">
        <v>0.99583240603326406</v>
      </c>
      <c r="BS765" s="34">
        <v>0.99577033487144184</v>
      </c>
      <c r="BT765" s="34">
        <v>0.99570826757857278</v>
      </c>
      <c r="BU765" s="34">
        <v>0.99564620415441618</v>
      </c>
      <c r="BV765" s="34">
        <v>0.99558414459873046</v>
      </c>
      <c r="BW765" s="34">
        <v>0.99552208891127458</v>
      </c>
      <c r="BX765" s="34">
        <v>0.99546003709180764</v>
      </c>
      <c r="BY765" s="34">
        <v>0.99539798914008859</v>
      </c>
      <c r="BZ765" s="34">
        <v>0.99533594505587586</v>
      </c>
      <c r="CA765" s="34">
        <v>0.99527390483892897</v>
      </c>
      <c r="CB765" s="34">
        <v>0.99521186848900656</v>
      </c>
      <c r="CC765" s="34">
        <v>0.99514983600586759</v>
      </c>
      <c r="CD765" s="34">
        <v>0.99508780738927105</v>
      </c>
      <c r="CE765" s="34">
        <v>0.99502578263897612</v>
      </c>
      <c r="CF765" s="34">
        <v>0.99496376175474166</v>
      </c>
      <c r="CG765" s="34">
        <v>0.99490174473632664</v>
      </c>
      <c r="CH765" s="34">
        <v>0.99483973158349004</v>
      </c>
      <c r="CI765" s="34">
        <v>0.99477772229599115</v>
      </c>
      <c r="CJ765" s="34">
        <v>0.99471571687358906</v>
      </c>
      <c r="CK765" s="34">
        <v>0.99465371531604274</v>
      </c>
      <c r="CL765" s="34">
        <v>0.99459171762311116</v>
      </c>
      <c r="CM765" s="34">
        <v>0.9945297237945534</v>
      </c>
      <c r="CN765" s="34">
        <v>0.99446773383012899</v>
      </c>
      <c r="CO765" s="34">
        <v>0.99440574772959678</v>
      </c>
      <c r="CP765" s="34">
        <v>0.99434376549271597</v>
      </c>
      <c r="CQ765" s="34">
        <v>0.99428178711924564</v>
      </c>
      <c r="CR765" s="34">
        <v>0.99418882289425126</v>
      </c>
      <c r="CS765" s="34">
        <v>0.99409586736130684</v>
      </c>
      <c r="CT765" s="34">
        <v>0.99400292051959993</v>
      </c>
      <c r="CU765" s="34">
        <v>0.99390998236831796</v>
      </c>
      <c r="CV765" s="34">
        <v>0.99381705290664812</v>
      </c>
      <c r="CW765" s="34">
        <v>0.99372413213377797</v>
      </c>
      <c r="CX765" s="34">
        <v>0.99363122004889526</v>
      </c>
      <c r="CY765" s="34">
        <v>0.99353831665118764</v>
      </c>
      <c r="CZ765" s="34">
        <v>0.99344542193984309</v>
      </c>
      <c r="DA765" s="34">
        <v>0.99335253591404893</v>
      </c>
      <c r="DB765" s="34">
        <v>0.99325965857299336</v>
      </c>
    </row>
    <row r="766" spans="1:106" x14ac:dyDescent="0.2">
      <c r="A766" s="13">
        <f t="shared" ca="1" si="11"/>
        <v>45342</v>
      </c>
      <c r="B766" s="34">
        <v>1.0000623348172251</v>
      </c>
      <c r="C766" s="34">
        <v>1</v>
      </c>
      <c r="D766" s="34">
        <v>0.99993766906816206</v>
      </c>
      <c r="E766" s="34">
        <v>0.99987534202146944</v>
      </c>
      <c r="F766" s="34">
        <v>0.99981301885967966</v>
      </c>
      <c r="G766" s="34">
        <v>0.99975069958255058</v>
      </c>
      <c r="H766" s="34">
        <v>0.99968838418983996</v>
      </c>
      <c r="I766" s="34">
        <v>0.9996260726813061</v>
      </c>
      <c r="J766" s="34">
        <v>0.99956376505670663</v>
      </c>
      <c r="K766" s="34">
        <v>0.99950146131579942</v>
      </c>
      <c r="L766" s="34">
        <v>0.99943916145834222</v>
      </c>
      <c r="M766" s="34">
        <v>0.99937686548409332</v>
      </c>
      <c r="N766" s="34">
        <v>0.99931457339281049</v>
      </c>
      <c r="O766" s="34">
        <v>0.9992522851842518</v>
      </c>
      <c r="P766" s="34">
        <v>0.99919000085817533</v>
      </c>
      <c r="Q766" s="34">
        <v>0.99912772041433895</v>
      </c>
      <c r="R766" s="34">
        <v>0.99906544385250051</v>
      </c>
      <c r="S766" s="34">
        <v>0.99900317117241821</v>
      </c>
      <c r="T766" s="34">
        <v>0.99894090237385014</v>
      </c>
      <c r="U766" s="34">
        <v>0.99887863745655447</v>
      </c>
      <c r="V766" s="34">
        <v>0.99881637642028875</v>
      </c>
      <c r="W766" s="34">
        <v>0.99875411926481172</v>
      </c>
      <c r="X766" s="34">
        <v>0.99869186598988102</v>
      </c>
      <c r="Y766" s="34">
        <v>0.99862961659525507</v>
      </c>
      <c r="Z766" s="34">
        <v>0.99856737108069182</v>
      </c>
      <c r="AA766" s="34">
        <v>0.99850512944594971</v>
      </c>
      <c r="AB766" s="34">
        <v>0.99844289169078648</v>
      </c>
      <c r="AC766" s="34">
        <v>0.99838065781496055</v>
      </c>
      <c r="AD766" s="34">
        <v>0.9983184278182301</v>
      </c>
      <c r="AE766" s="34">
        <v>0.99825620170035334</v>
      </c>
      <c r="AF766" s="34">
        <v>0.99819397946108868</v>
      </c>
      <c r="AG766" s="34">
        <v>0.99813176110019375</v>
      </c>
      <c r="AH766" s="34">
        <v>0.99806954661742753</v>
      </c>
      <c r="AI766" s="34">
        <v>0.99800733601254787</v>
      </c>
      <c r="AJ766" s="34">
        <v>0.99794512928531343</v>
      </c>
      <c r="AK766" s="34">
        <v>0.99788292643548193</v>
      </c>
      <c r="AL766" s="34">
        <v>0.99782072746281236</v>
      </c>
      <c r="AM766" s="34">
        <v>0.99775853236706247</v>
      </c>
      <c r="AN766" s="34">
        <v>0.99769634114799088</v>
      </c>
      <c r="AO766" s="34">
        <v>0.99763415380535614</v>
      </c>
      <c r="AP766" s="34">
        <v>0.99757197033891631</v>
      </c>
      <c r="AQ766" s="34">
        <v>0.99750979074842983</v>
      </c>
      <c r="AR766" s="34">
        <v>0.99744761503365498</v>
      </c>
      <c r="AS766" s="34">
        <v>0.99738544319435074</v>
      </c>
      <c r="AT766" s="34">
        <v>0.99732327523027486</v>
      </c>
      <c r="AU766" s="34">
        <v>0.99726111114118621</v>
      </c>
      <c r="AV766" s="34">
        <v>0.9971989509268433</v>
      </c>
      <c r="AW766" s="34">
        <v>0.99713679458700422</v>
      </c>
      <c r="AX766" s="34">
        <v>0.99707464212142793</v>
      </c>
      <c r="AY766" s="34">
        <v>0.99701249352987276</v>
      </c>
      <c r="AZ766" s="34">
        <v>0.99695034881209699</v>
      </c>
      <c r="BA766" s="34">
        <v>0.99688820796785971</v>
      </c>
      <c r="BB766" s="34">
        <v>0.99682607099691889</v>
      </c>
      <c r="BC766" s="34">
        <v>0.9967639378990335</v>
      </c>
      <c r="BD766" s="34">
        <v>0.99670180867396196</v>
      </c>
      <c r="BE766" s="34">
        <v>0.99663968332146291</v>
      </c>
      <c r="BF766" s="34">
        <v>0.99657756184129487</v>
      </c>
      <c r="BG766" s="34">
        <v>0.99651544423321681</v>
      </c>
      <c r="BH766" s="34">
        <v>0.99645333049698681</v>
      </c>
      <c r="BI766" s="34">
        <v>0.99639122063236407</v>
      </c>
      <c r="BJ766" s="34">
        <v>0.99632911463910701</v>
      </c>
      <c r="BK766" s="34">
        <v>0.99626701251697447</v>
      </c>
      <c r="BL766" s="34">
        <v>0.99620491426572511</v>
      </c>
      <c r="BM766" s="34">
        <v>0.99614281988511755</v>
      </c>
      <c r="BN766" s="34">
        <v>0.99608072937491055</v>
      </c>
      <c r="BO766" s="34">
        <v>0.99601864273486307</v>
      </c>
      <c r="BP766" s="34">
        <v>0.99595655996473353</v>
      </c>
      <c r="BQ766" s="34">
        <v>0.99589448106428102</v>
      </c>
      <c r="BR766" s="34">
        <v>0.99583240603326406</v>
      </c>
      <c r="BS766" s="34">
        <v>0.99577033487144184</v>
      </c>
      <c r="BT766" s="34">
        <v>0.99570826757857278</v>
      </c>
      <c r="BU766" s="34">
        <v>0.99564620415441618</v>
      </c>
      <c r="BV766" s="34">
        <v>0.99558414459873046</v>
      </c>
      <c r="BW766" s="34">
        <v>0.99552208891127458</v>
      </c>
      <c r="BX766" s="34">
        <v>0.99546003709180764</v>
      </c>
      <c r="BY766" s="34">
        <v>0.99539798914008859</v>
      </c>
      <c r="BZ766" s="34">
        <v>0.99533594505587586</v>
      </c>
      <c r="CA766" s="34">
        <v>0.99527390483892897</v>
      </c>
      <c r="CB766" s="34">
        <v>0.99521186848900656</v>
      </c>
      <c r="CC766" s="34">
        <v>0.99514983600586759</v>
      </c>
      <c r="CD766" s="34">
        <v>0.99508780738927105</v>
      </c>
      <c r="CE766" s="34">
        <v>0.99502578263897612</v>
      </c>
      <c r="CF766" s="34">
        <v>0.99496376175474166</v>
      </c>
      <c r="CG766" s="34">
        <v>0.99490174473632664</v>
      </c>
      <c r="CH766" s="34">
        <v>0.99483973158349004</v>
      </c>
      <c r="CI766" s="34">
        <v>0.99477772229599115</v>
      </c>
      <c r="CJ766" s="34">
        <v>0.99471571687358906</v>
      </c>
      <c r="CK766" s="34">
        <v>0.99465371531604274</v>
      </c>
      <c r="CL766" s="34">
        <v>0.99459171762311116</v>
      </c>
      <c r="CM766" s="34">
        <v>0.9945297237945534</v>
      </c>
      <c r="CN766" s="34">
        <v>0.99446773383012899</v>
      </c>
      <c r="CO766" s="34">
        <v>0.99440574772959678</v>
      </c>
      <c r="CP766" s="34">
        <v>0.99434376549271597</v>
      </c>
      <c r="CQ766" s="34">
        <v>0.99428178711924564</v>
      </c>
      <c r="CR766" s="34">
        <v>0.99418882289425126</v>
      </c>
      <c r="CS766" s="34">
        <v>0.99409586736130684</v>
      </c>
      <c r="CT766" s="34">
        <v>0.99400292051959993</v>
      </c>
      <c r="CU766" s="34">
        <v>0.99390998236831796</v>
      </c>
      <c r="CV766" s="34">
        <v>0.99381705290664812</v>
      </c>
      <c r="CW766" s="34">
        <v>0.99372413213377797</v>
      </c>
      <c r="CX766" s="34">
        <v>0.99363122004889526</v>
      </c>
      <c r="CY766" s="34">
        <v>0.99353831665118764</v>
      </c>
      <c r="CZ766" s="34">
        <v>0.99344542193984309</v>
      </c>
      <c r="DA766" s="34">
        <v>0.99335253591404893</v>
      </c>
      <c r="DB766" s="34">
        <v>0.99325965857299336</v>
      </c>
    </row>
    <row r="767" spans="1:106" x14ac:dyDescent="0.2">
      <c r="A767" s="13">
        <f t="shared" ca="1" si="11"/>
        <v>45343</v>
      </c>
      <c r="B767" s="34">
        <v>1.0000623348172251</v>
      </c>
      <c r="C767" s="34">
        <v>1</v>
      </c>
      <c r="D767" s="34">
        <v>0.99993766906816206</v>
      </c>
      <c r="E767" s="34">
        <v>0.99987534202146944</v>
      </c>
      <c r="F767" s="34">
        <v>0.99981301885967966</v>
      </c>
      <c r="G767" s="34">
        <v>0.99975069958255058</v>
      </c>
      <c r="H767" s="34">
        <v>0.99968838418983996</v>
      </c>
      <c r="I767" s="34">
        <v>0.9996260726813061</v>
      </c>
      <c r="J767" s="34">
        <v>0.99956376505670663</v>
      </c>
      <c r="K767" s="34">
        <v>0.99950146131579942</v>
      </c>
      <c r="L767" s="34">
        <v>0.99943916145834222</v>
      </c>
      <c r="M767" s="34">
        <v>0.99937686548409332</v>
      </c>
      <c r="N767" s="34">
        <v>0.99931457339281049</v>
      </c>
      <c r="O767" s="34">
        <v>0.9992522851842518</v>
      </c>
      <c r="P767" s="34">
        <v>0.99919000085817533</v>
      </c>
      <c r="Q767" s="34">
        <v>0.99912772041433895</v>
      </c>
      <c r="R767" s="34">
        <v>0.99906544385250051</v>
      </c>
      <c r="S767" s="34">
        <v>0.99900317117241821</v>
      </c>
      <c r="T767" s="34">
        <v>0.99894090237385014</v>
      </c>
      <c r="U767" s="34">
        <v>0.99887863745655447</v>
      </c>
      <c r="V767" s="34">
        <v>0.99881637642028875</v>
      </c>
      <c r="W767" s="34">
        <v>0.99875411926481172</v>
      </c>
      <c r="X767" s="34">
        <v>0.99869186598988102</v>
      </c>
      <c r="Y767" s="34">
        <v>0.99862961659525507</v>
      </c>
      <c r="Z767" s="34">
        <v>0.99856737108069182</v>
      </c>
      <c r="AA767" s="34">
        <v>0.99850512944594971</v>
      </c>
      <c r="AB767" s="34">
        <v>0.99844289169078648</v>
      </c>
      <c r="AC767" s="34">
        <v>0.99838065781496055</v>
      </c>
      <c r="AD767" s="34">
        <v>0.9983184278182301</v>
      </c>
      <c r="AE767" s="34">
        <v>0.99825620170035334</v>
      </c>
      <c r="AF767" s="34">
        <v>0.99819397946108868</v>
      </c>
      <c r="AG767" s="34">
        <v>0.99813176110019375</v>
      </c>
      <c r="AH767" s="34">
        <v>0.99806954661742753</v>
      </c>
      <c r="AI767" s="34">
        <v>0.99800733601254787</v>
      </c>
      <c r="AJ767" s="34">
        <v>0.99794512928531343</v>
      </c>
      <c r="AK767" s="34">
        <v>0.99788292643548193</v>
      </c>
      <c r="AL767" s="34">
        <v>0.99782072746281236</v>
      </c>
      <c r="AM767" s="34">
        <v>0.99775853236706247</v>
      </c>
      <c r="AN767" s="34">
        <v>0.99769634114799088</v>
      </c>
      <c r="AO767" s="34">
        <v>0.99763415380535614</v>
      </c>
      <c r="AP767" s="34">
        <v>0.99757197033891631</v>
      </c>
      <c r="AQ767" s="34">
        <v>0.99750979074842983</v>
      </c>
      <c r="AR767" s="34">
        <v>0.99744761503365498</v>
      </c>
      <c r="AS767" s="34">
        <v>0.99738544319435074</v>
      </c>
      <c r="AT767" s="34">
        <v>0.99732327523027486</v>
      </c>
      <c r="AU767" s="34">
        <v>0.99726111114118621</v>
      </c>
      <c r="AV767" s="34">
        <v>0.9971989509268433</v>
      </c>
      <c r="AW767" s="34">
        <v>0.99713679458700422</v>
      </c>
      <c r="AX767" s="34">
        <v>0.99707464212142793</v>
      </c>
      <c r="AY767" s="34">
        <v>0.99701249352987276</v>
      </c>
      <c r="AZ767" s="34">
        <v>0.99695034881209699</v>
      </c>
      <c r="BA767" s="34">
        <v>0.99688820796785971</v>
      </c>
      <c r="BB767" s="34">
        <v>0.99682607099691889</v>
      </c>
      <c r="BC767" s="34">
        <v>0.9967639378990335</v>
      </c>
      <c r="BD767" s="34">
        <v>0.99670180867396196</v>
      </c>
      <c r="BE767" s="34">
        <v>0.99663968332146291</v>
      </c>
      <c r="BF767" s="34">
        <v>0.99657756184129487</v>
      </c>
      <c r="BG767" s="34">
        <v>0.99651544423321681</v>
      </c>
      <c r="BH767" s="34">
        <v>0.99645333049698681</v>
      </c>
      <c r="BI767" s="34">
        <v>0.99639122063236407</v>
      </c>
      <c r="BJ767" s="34">
        <v>0.99632911463910701</v>
      </c>
      <c r="BK767" s="34">
        <v>0.99626701251697447</v>
      </c>
      <c r="BL767" s="34">
        <v>0.99620491426572511</v>
      </c>
      <c r="BM767" s="34">
        <v>0.99614281988511755</v>
      </c>
      <c r="BN767" s="34">
        <v>0.99608072937491055</v>
      </c>
      <c r="BO767" s="34">
        <v>0.99601864273486307</v>
      </c>
      <c r="BP767" s="34">
        <v>0.99595655996473353</v>
      </c>
      <c r="BQ767" s="34">
        <v>0.99589448106428102</v>
      </c>
      <c r="BR767" s="34">
        <v>0.99583240603326406</v>
      </c>
      <c r="BS767" s="34">
        <v>0.99577033487144184</v>
      </c>
      <c r="BT767" s="34">
        <v>0.99570826757857278</v>
      </c>
      <c r="BU767" s="34">
        <v>0.99564620415441618</v>
      </c>
      <c r="BV767" s="34">
        <v>0.99558414459873046</v>
      </c>
      <c r="BW767" s="34">
        <v>0.99552208891127458</v>
      </c>
      <c r="BX767" s="34">
        <v>0.99546003709180764</v>
      </c>
      <c r="BY767" s="34">
        <v>0.99539798914008859</v>
      </c>
      <c r="BZ767" s="34">
        <v>0.99533594505587586</v>
      </c>
      <c r="CA767" s="34">
        <v>0.99527390483892897</v>
      </c>
      <c r="CB767" s="34">
        <v>0.99521186848900656</v>
      </c>
      <c r="CC767" s="34">
        <v>0.99514983600586759</v>
      </c>
      <c r="CD767" s="34">
        <v>0.99508780738927105</v>
      </c>
      <c r="CE767" s="34">
        <v>0.99502578263897612</v>
      </c>
      <c r="CF767" s="34">
        <v>0.99496376175474166</v>
      </c>
      <c r="CG767" s="34">
        <v>0.99490174473632664</v>
      </c>
      <c r="CH767" s="34">
        <v>0.99483973158349004</v>
      </c>
      <c r="CI767" s="34">
        <v>0.99477772229599115</v>
      </c>
      <c r="CJ767" s="34">
        <v>0.99471571687358906</v>
      </c>
      <c r="CK767" s="34">
        <v>0.99465371531604274</v>
      </c>
      <c r="CL767" s="34">
        <v>0.99459171762311116</v>
      </c>
      <c r="CM767" s="34">
        <v>0.9945297237945534</v>
      </c>
      <c r="CN767" s="34">
        <v>0.99446773383012899</v>
      </c>
      <c r="CO767" s="34">
        <v>0.99440574772959678</v>
      </c>
      <c r="CP767" s="34">
        <v>0.99434376549271597</v>
      </c>
      <c r="CQ767" s="34">
        <v>0.99428178711924564</v>
      </c>
      <c r="CR767" s="34">
        <v>0.99418882289425126</v>
      </c>
      <c r="CS767" s="34">
        <v>0.99409586736130684</v>
      </c>
      <c r="CT767" s="34">
        <v>0.99400292051959993</v>
      </c>
      <c r="CU767" s="34">
        <v>0.99390998236831796</v>
      </c>
      <c r="CV767" s="34">
        <v>0.99381705290664812</v>
      </c>
      <c r="CW767" s="34">
        <v>0.99372413213377797</v>
      </c>
      <c r="CX767" s="34">
        <v>0.99363122004889526</v>
      </c>
      <c r="CY767" s="34">
        <v>0.99353831665118764</v>
      </c>
      <c r="CZ767" s="34">
        <v>0.99344542193984309</v>
      </c>
      <c r="DA767" s="34">
        <v>0.99335253591404893</v>
      </c>
      <c r="DB767" s="34">
        <v>0.99325965857299336</v>
      </c>
    </row>
    <row r="768" spans="1:106" x14ac:dyDescent="0.2">
      <c r="A768" s="13">
        <f t="shared" ca="1" si="11"/>
        <v>45344</v>
      </c>
      <c r="B768" s="34">
        <v>1.0000623348172251</v>
      </c>
      <c r="C768" s="34">
        <v>1</v>
      </c>
      <c r="D768" s="34">
        <v>0.99993766906816206</v>
      </c>
      <c r="E768" s="34">
        <v>0.99987534202146944</v>
      </c>
      <c r="F768" s="34">
        <v>0.99981301885967966</v>
      </c>
      <c r="G768" s="34">
        <v>0.99975069958255058</v>
      </c>
      <c r="H768" s="34">
        <v>0.99968838418983996</v>
      </c>
      <c r="I768" s="34">
        <v>0.9996260726813061</v>
      </c>
      <c r="J768" s="34">
        <v>0.99956376505670663</v>
      </c>
      <c r="K768" s="34">
        <v>0.99950146131579942</v>
      </c>
      <c r="L768" s="34">
        <v>0.99943916145834222</v>
      </c>
      <c r="M768" s="34">
        <v>0.99937686548409332</v>
      </c>
      <c r="N768" s="34">
        <v>0.99931457339281049</v>
      </c>
      <c r="O768" s="34">
        <v>0.9992522851842518</v>
      </c>
      <c r="P768" s="34">
        <v>0.99919000085817533</v>
      </c>
      <c r="Q768" s="34">
        <v>0.99912772041433895</v>
      </c>
      <c r="R768" s="34">
        <v>0.99906544385250051</v>
      </c>
      <c r="S768" s="34">
        <v>0.99900317117241821</v>
      </c>
      <c r="T768" s="34">
        <v>0.99894090237385014</v>
      </c>
      <c r="U768" s="34">
        <v>0.99887863745655447</v>
      </c>
      <c r="V768" s="34">
        <v>0.99881637642028875</v>
      </c>
      <c r="W768" s="34">
        <v>0.99875411926481172</v>
      </c>
      <c r="X768" s="34">
        <v>0.99869186598988102</v>
      </c>
      <c r="Y768" s="34">
        <v>0.99862961659525507</v>
      </c>
      <c r="Z768" s="34">
        <v>0.99856737108069182</v>
      </c>
      <c r="AA768" s="34">
        <v>0.99850512944594971</v>
      </c>
      <c r="AB768" s="34">
        <v>0.99844289169078648</v>
      </c>
      <c r="AC768" s="34">
        <v>0.99838065781496055</v>
      </c>
      <c r="AD768" s="34">
        <v>0.9983184278182301</v>
      </c>
      <c r="AE768" s="34">
        <v>0.99825620170035334</v>
      </c>
      <c r="AF768" s="34">
        <v>0.99819397946108868</v>
      </c>
      <c r="AG768" s="34">
        <v>0.99813176110019375</v>
      </c>
      <c r="AH768" s="34">
        <v>0.99806954661742753</v>
      </c>
      <c r="AI768" s="34">
        <v>0.99800733601254787</v>
      </c>
      <c r="AJ768" s="34">
        <v>0.99794512928531343</v>
      </c>
      <c r="AK768" s="34">
        <v>0.99788292643548193</v>
      </c>
      <c r="AL768" s="34">
        <v>0.99782072746281236</v>
      </c>
      <c r="AM768" s="34">
        <v>0.99775853236706247</v>
      </c>
      <c r="AN768" s="34">
        <v>0.99769634114799088</v>
      </c>
      <c r="AO768" s="34">
        <v>0.99763415380535614</v>
      </c>
      <c r="AP768" s="34">
        <v>0.99757197033891631</v>
      </c>
      <c r="AQ768" s="34">
        <v>0.99750979074842983</v>
      </c>
      <c r="AR768" s="34">
        <v>0.99744761503365498</v>
      </c>
      <c r="AS768" s="34">
        <v>0.99738544319435074</v>
      </c>
      <c r="AT768" s="34">
        <v>0.99732327523027486</v>
      </c>
      <c r="AU768" s="34">
        <v>0.99726111114118621</v>
      </c>
      <c r="AV768" s="34">
        <v>0.9971989509268433</v>
      </c>
      <c r="AW768" s="34">
        <v>0.99713679458700422</v>
      </c>
      <c r="AX768" s="34">
        <v>0.99707464212142793</v>
      </c>
      <c r="AY768" s="34">
        <v>0.99701249352987276</v>
      </c>
      <c r="AZ768" s="34">
        <v>0.99695034881209699</v>
      </c>
      <c r="BA768" s="34">
        <v>0.99688820796785971</v>
      </c>
      <c r="BB768" s="34">
        <v>0.99682607099691889</v>
      </c>
      <c r="BC768" s="34">
        <v>0.9967639378990335</v>
      </c>
      <c r="BD768" s="34">
        <v>0.99670180867396196</v>
      </c>
      <c r="BE768" s="34">
        <v>0.99663968332146291</v>
      </c>
      <c r="BF768" s="34">
        <v>0.99657756184129487</v>
      </c>
      <c r="BG768" s="34">
        <v>0.99651544423321681</v>
      </c>
      <c r="BH768" s="34">
        <v>0.99645333049698681</v>
      </c>
      <c r="BI768" s="34">
        <v>0.99639122063236407</v>
      </c>
      <c r="BJ768" s="34">
        <v>0.99632911463910701</v>
      </c>
      <c r="BK768" s="34">
        <v>0.99626701251697447</v>
      </c>
      <c r="BL768" s="34">
        <v>0.99620491426572511</v>
      </c>
      <c r="BM768" s="34">
        <v>0.99614281988511755</v>
      </c>
      <c r="BN768" s="34">
        <v>0.99608072937491055</v>
      </c>
      <c r="BO768" s="34">
        <v>0.99601864273486307</v>
      </c>
      <c r="BP768" s="34">
        <v>0.99595655996473353</v>
      </c>
      <c r="BQ768" s="34">
        <v>0.99589448106428102</v>
      </c>
      <c r="BR768" s="34">
        <v>0.99583240603326406</v>
      </c>
      <c r="BS768" s="34">
        <v>0.99577033487144184</v>
      </c>
      <c r="BT768" s="34">
        <v>0.99570826757857278</v>
      </c>
      <c r="BU768" s="34">
        <v>0.99564620415441618</v>
      </c>
      <c r="BV768" s="34">
        <v>0.99558414459873046</v>
      </c>
      <c r="BW768" s="34">
        <v>0.99552208891127458</v>
      </c>
      <c r="BX768" s="34">
        <v>0.99546003709180764</v>
      </c>
      <c r="BY768" s="34">
        <v>0.99539798914008859</v>
      </c>
      <c r="BZ768" s="34">
        <v>0.99533594505587586</v>
      </c>
      <c r="CA768" s="34">
        <v>0.99527390483892897</v>
      </c>
      <c r="CB768" s="34">
        <v>0.99521186848900656</v>
      </c>
      <c r="CC768" s="34">
        <v>0.99514983600586759</v>
      </c>
      <c r="CD768" s="34">
        <v>0.99508780738927105</v>
      </c>
      <c r="CE768" s="34">
        <v>0.99502578263897612</v>
      </c>
      <c r="CF768" s="34">
        <v>0.99496376175474166</v>
      </c>
      <c r="CG768" s="34">
        <v>0.99490174473632664</v>
      </c>
      <c r="CH768" s="34">
        <v>0.99483973158349004</v>
      </c>
      <c r="CI768" s="34">
        <v>0.99477772229599115</v>
      </c>
      <c r="CJ768" s="34">
        <v>0.99471571687358906</v>
      </c>
      <c r="CK768" s="34">
        <v>0.99465371531604274</v>
      </c>
      <c r="CL768" s="34">
        <v>0.99459171762311116</v>
      </c>
      <c r="CM768" s="34">
        <v>0.9945297237945534</v>
      </c>
      <c r="CN768" s="34">
        <v>0.99446773383012899</v>
      </c>
      <c r="CO768" s="34">
        <v>0.99440574772959678</v>
      </c>
      <c r="CP768" s="34">
        <v>0.99434376549271597</v>
      </c>
      <c r="CQ768" s="34">
        <v>0.99428178711924564</v>
      </c>
      <c r="CR768" s="34">
        <v>0.99418882289425126</v>
      </c>
      <c r="CS768" s="34">
        <v>0.99409586736130684</v>
      </c>
      <c r="CT768" s="34">
        <v>0.99400292051959993</v>
      </c>
      <c r="CU768" s="34">
        <v>0.99390998236831796</v>
      </c>
      <c r="CV768" s="34">
        <v>0.99381705290664812</v>
      </c>
      <c r="CW768" s="34">
        <v>0.99372413213377797</v>
      </c>
      <c r="CX768" s="34">
        <v>0.99363122004889526</v>
      </c>
      <c r="CY768" s="34">
        <v>0.99353831665118764</v>
      </c>
      <c r="CZ768" s="34">
        <v>0.99344542193984309</v>
      </c>
      <c r="DA768" s="34">
        <v>0.99335253591404893</v>
      </c>
      <c r="DB768" s="34">
        <v>0.99325965857299336</v>
      </c>
    </row>
    <row r="769" spans="1:106" x14ac:dyDescent="0.2">
      <c r="A769" s="13">
        <f t="shared" ca="1" si="11"/>
        <v>45345</v>
      </c>
      <c r="B769" s="34">
        <v>1.0000623348172251</v>
      </c>
      <c r="C769" s="34">
        <v>1</v>
      </c>
      <c r="D769" s="34">
        <v>0.99993766906816206</v>
      </c>
      <c r="E769" s="34">
        <v>0.99987534202146944</v>
      </c>
      <c r="F769" s="34">
        <v>0.99981301885967966</v>
      </c>
      <c r="G769" s="34">
        <v>0.99975069958255058</v>
      </c>
      <c r="H769" s="34">
        <v>0.99968838418983996</v>
      </c>
      <c r="I769" s="34">
        <v>0.9996260726813061</v>
      </c>
      <c r="J769" s="34">
        <v>0.99956376505670663</v>
      </c>
      <c r="K769" s="34">
        <v>0.99950146131579942</v>
      </c>
      <c r="L769" s="34">
        <v>0.99943916145834222</v>
      </c>
      <c r="M769" s="34">
        <v>0.99937686548409332</v>
      </c>
      <c r="N769" s="34">
        <v>0.99931457339281049</v>
      </c>
      <c r="O769" s="34">
        <v>0.9992522851842518</v>
      </c>
      <c r="P769" s="34">
        <v>0.99919000085817533</v>
      </c>
      <c r="Q769" s="34">
        <v>0.99912772041433895</v>
      </c>
      <c r="R769" s="34">
        <v>0.99906544385250051</v>
      </c>
      <c r="S769" s="34">
        <v>0.99900317117241821</v>
      </c>
      <c r="T769" s="34">
        <v>0.99894090237385014</v>
      </c>
      <c r="U769" s="34">
        <v>0.99887863745655447</v>
      </c>
      <c r="V769" s="34">
        <v>0.99881637642028875</v>
      </c>
      <c r="W769" s="34">
        <v>0.99875411926481172</v>
      </c>
      <c r="X769" s="34">
        <v>0.99869186598988102</v>
      </c>
      <c r="Y769" s="34">
        <v>0.99862961659525507</v>
      </c>
      <c r="Z769" s="34">
        <v>0.99856737108069182</v>
      </c>
      <c r="AA769" s="34">
        <v>0.99850512944594971</v>
      </c>
      <c r="AB769" s="34">
        <v>0.99844289169078648</v>
      </c>
      <c r="AC769" s="34">
        <v>0.99838065781496055</v>
      </c>
      <c r="AD769" s="34">
        <v>0.9983184278182301</v>
      </c>
      <c r="AE769" s="34">
        <v>0.99825620170035334</v>
      </c>
      <c r="AF769" s="34">
        <v>0.99819397946108868</v>
      </c>
      <c r="AG769" s="34">
        <v>0.99813176110019375</v>
      </c>
      <c r="AH769" s="34">
        <v>0.99806954661742753</v>
      </c>
      <c r="AI769" s="34">
        <v>0.99800733601254787</v>
      </c>
      <c r="AJ769" s="34">
        <v>0.99794512928531343</v>
      </c>
      <c r="AK769" s="34">
        <v>0.99788292643548193</v>
      </c>
      <c r="AL769" s="34">
        <v>0.99782072746281236</v>
      </c>
      <c r="AM769" s="34">
        <v>0.99775853236706247</v>
      </c>
      <c r="AN769" s="34">
        <v>0.99769634114799088</v>
      </c>
      <c r="AO769" s="34">
        <v>0.99763415380535614</v>
      </c>
      <c r="AP769" s="34">
        <v>0.99757197033891631</v>
      </c>
      <c r="AQ769" s="34">
        <v>0.99750979074842983</v>
      </c>
      <c r="AR769" s="34">
        <v>0.99744761503365498</v>
      </c>
      <c r="AS769" s="34">
        <v>0.99738544319435074</v>
      </c>
      <c r="AT769" s="34">
        <v>0.99732327523027486</v>
      </c>
      <c r="AU769" s="34">
        <v>0.99726111114118621</v>
      </c>
      <c r="AV769" s="34">
        <v>0.9971989509268433</v>
      </c>
      <c r="AW769" s="34">
        <v>0.99713679458700422</v>
      </c>
      <c r="AX769" s="34">
        <v>0.99707464212142793</v>
      </c>
      <c r="AY769" s="34">
        <v>0.99701249352987276</v>
      </c>
      <c r="AZ769" s="34">
        <v>0.99695034881209699</v>
      </c>
      <c r="BA769" s="34">
        <v>0.99688820796785971</v>
      </c>
      <c r="BB769" s="34">
        <v>0.99682607099691889</v>
      </c>
      <c r="BC769" s="34">
        <v>0.9967639378990335</v>
      </c>
      <c r="BD769" s="34">
        <v>0.99670180867396196</v>
      </c>
      <c r="BE769" s="34">
        <v>0.99663968332146291</v>
      </c>
      <c r="BF769" s="34">
        <v>0.99657756184129487</v>
      </c>
      <c r="BG769" s="34">
        <v>0.99651544423321681</v>
      </c>
      <c r="BH769" s="34">
        <v>0.99645333049698681</v>
      </c>
      <c r="BI769" s="34">
        <v>0.99639122063236407</v>
      </c>
      <c r="BJ769" s="34">
        <v>0.99632911463910701</v>
      </c>
      <c r="BK769" s="34">
        <v>0.99626701251697447</v>
      </c>
      <c r="BL769" s="34">
        <v>0.99620491426572511</v>
      </c>
      <c r="BM769" s="34">
        <v>0.99614281988511755</v>
      </c>
      <c r="BN769" s="34">
        <v>0.99608072937491055</v>
      </c>
      <c r="BO769" s="34">
        <v>0.99601864273486307</v>
      </c>
      <c r="BP769" s="34">
        <v>0.99595655996473353</v>
      </c>
      <c r="BQ769" s="34">
        <v>0.99589448106428102</v>
      </c>
      <c r="BR769" s="34">
        <v>0.99583240603326406</v>
      </c>
      <c r="BS769" s="34">
        <v>0.99577033487144184</v>
      </c>
      <c r="BT769" s="34">
        <v>0.99570826757857278</v>
      </c>
      <c r="BU769" s="34">
        <v>0.99564620415441618</v>
      </c>
      <c r="BV769" s="34">
        <v>0.99558414459873046</v>
      </c>
      <c r="BW769" s="34">
        <v>0.99552208891127458</v>
      </c>
      <c r="BX769" s="34">
        <v>0.99546003709180764</v>
      </c>
      <c r="BY769" s="34">
        <v>0.99539798914008859</v>
      </c>
      <c r="BZ769" s="34">
        <v>0.99533594505587586</v>
      </c>
      <c r="CA769" s="34">
        <v>0.99527390483892897</v>
      </c>
      <c r="CB769" s="34">
        <v>0.99521186848900656</v>
      </c>
      <c r="CC769" s="34">
        <v>0.99514983600586759</v>
      </c>
      <c r="CD769" s="34">
        <v>0.99508780738927105</v>
      </c>
      <c r="CE769" s="34">
        <v>0.99502578263897612</v>
      </c>
      <c r="CF769" s="34">
        <v>0.99496376175474166</v>
      </c>
      <c r="CG769" s="34">
        <v>0.99490174473632664</v>
      </c>
      <c r="CH769" s="34">
        <v>0.99483973158349004</v>
      </c>
      <c r="CI769" s="34">
        <v>0.99477772229599115</v>
      </c>
      <c r="CJ769" s="34">
        <v>0.99471571687358906</v>
      </c>
      <c r="CK769" s="34">
        <v>0.99465371531604274</v>
      </c>
      <c r="CL769" s="34">
        <v>0.99459171762311116</v>
      </c>
      <c r="CM769" s="34">
        <v>0.9945297237945534</v>
      </c>
      <c r="CN769" s="34">
        <v>0.99446773383012899</v>
      </c>
      <c r="CO769" s="34">
        <v>0.99440574772959678</v>
      </c>
      <c r="CP769" s="34">
        <v>0.99434376549271597</v>
      </c>
      <c r="CQ769" s="34">
        <v>0.99428178711924564</v>
      </c>
      <c r="CR769" s="34">
        <v>0.99418882289425126</v>
      </c>
      <c r="CS769" s="34">
        <v>0.99409586736130684</v>
      </c>
      <c r="CT769" s="34">
        <v>0.99400292051959993</v>
      </c>
      <c r="CU769" s="34">
        <v>0.99390998236831796</v>
      </c>
      <c r="CV769" s="34">
        <v>0.99381705290664812</v>
      </c>
      <c r="CW769" s="34">
        <v>0.99372413213377797</v>
      </c>
      <c r="CX769" s="34">
        <v>0.99363122004889526</v>
      </c>
      <c r="CY769" s="34">
        <v>0.99353831665118764</v>
      </c>
      <c r="CZ769" s="34">
        <v>0.99344542193984309</v>
      </c>
      <c r="DA769" s="34">
        <v>0.99335253591404893</v>
      </c>
      <c r="DB769" s="34">
        <v>0.99325965857299336</v>
      </c>
    </row>
    <row r="770" spans="1:106" x14ac:dyDescent="0.2">
      <c r="A770" s="13">
        <f t="shared" ca="1" si="11"/>
        <v>45348</v>
      </c>
      <c r="B770" s="34">
        <v>1.0000623348172251</v>
      </c>
      <c r="C770" s="34">
        <v>1</v>
      </c>
      <c r="D770" s="34">
        <v>0.99993766906816206</v>
      </c>
      <c r="E770" s="34">
        <v>0.99987534202146944</v>
      </c>
      <c r="F770" s="34">
        <v>0.99981301885967966</v>
      </c>
      <c r="G770" s="34">
        <v>0.99975069958255058</v>
      </c>
      <c r="H770" s="34">
        <v>0.99968838418983996</v>
      </c>
      <c r="I770" s="34">
        <v>0.9996260726813061</v>
      </c>
      <c r="J770" s="34">
        <v>0.99956376505670663</v>
      </c>
      <c r="K770" s="34">
        <v>0.99950146131579942</v>
      </c>
      <c r="L770" s="34">
        <v>0.99943916145834222</v>
      </c>
      <c r="M770" s="34">
        <v>0.99937686548409332</v>
      </c>
      <c r="N770" s="34">
        <v>0.99931457339281049</v>
      </c>
      <c r="O770" s="34">
        <v>0.9992522851842518</v>
      </c>
      <c r="P770" s="34">
        <v>0.99919000085817533</v>
      </c>
      <c r="Q770" s="34">
        <v>0.99912772041433895</v>
      </c>
      <c r="R770" s="34">
        <v>0.99906544385250051</v>
      </c>
      <c r="S770" s="34">
        <v>0.99900317117241821</v>
      </c>
      <c r="T770" s="34">
        <v>0.99894090237385014</v>
      </c>
      <c r="U770" s="34">
        <v>0.99887863745655447</v>
      </c>
      <c r="V770" s="34">
        <v>0.99881637642028875</v>
      </c>
      <c r="W770" s="34">
        <v>0.99875411926481172</v>
      </c>
      <c r="X770" s="34">
        <v>0.99869186598988102</v>
      </c>
      <c r="Y770" s="34">
        <v>0.99862961659525507</v>
      </c>
      <c r="Z770" s="34">
        <v>0.99856737108069182</v>
      </c>
      <c r="AA770" s="34">
        <v>0.99850512944594971</v>
      </c>
      <c r="AB770" s="34">
        <v>0.99844289169078648</v>
      </c>
      <c r="AC770" s="34">
        <v>0.99838065781496055</v>
      </c>
      <c r="AD770" s="34">
        <v>0.9983184278182301</v>
      </c>
      <c r="AE770" s="34">
        <v>0.99825620170035334</v>
      </c>
      <c r="AF770" s="34">
        <v>0.99819397946108868</v>
      </c>
      <c r="AG770" s="34">
        <v>0.99813176110019375</v>
      </c>
      <c r="AH770" s="34">
        <v>0.99806954661742753</v>
      </c>
      <c r="AI770" s="34">
        <v>0.99800733601254787</v>
      </c>
      <c r="AJ770" s="34">
        <v>0.99794512928531343</v>
      </c>
      <c r="AK770" s="34">
        <v>0.99788292643548193</v>
      </c>
      <c r="AL770" s="34">
        <v>0.99782072746281236</v>
      </c>
      <c r="AM770" s="34">
        <v>0.99775853236706247</v>
      </c>
      <c r="AN770" s="34">
        <v>0.99769634114799088</v>
      </c>
      <c r="AO770" s="34">
        <v>0.99763415380535614</v>
      </c>
      <c r="AP770" s="34">
        <v>0.99757197033891631</v>
      </c>
      <c r="AQ770" s="34">
        <v>0.99750979074842983</v>
      </c>
      <c r="AR770" s="34">
        <v>0.99744761503365498</v>
      </c>
      <c r="AS770" s="34">
        <v>0.99738544319435074</v>
      </c>
      <c r="AT770" s="34">
        <v>0.99732327523027486</v>
      </c>
      <c r="AU770" s="34">
        <v>0.99726111114118621</v>
      </c>
      <c r="AV770" s="34">
        <v>0.9971989509268433</v>
      </c>
      <c r="AW770" s="34">
        <v>0.99713679458700422</v>
      </c>
      <c r="AX770" s="34">
        <v>0.99707464212142793</v>
      </c>
      <c r="AY770" s="34">
        <v>0.99701249352987276</v>
      </c>
      <c r="AZ770" s="34">
        <v>0.99695034881209699</v>
      </c>
      <c r="BA770" s="34">
        <v>0.99688820796785971</v>
      </c>
      <c r="BB770" s="34">
        <v>0.99682607099691889</v>
      </c>
      <c r="BC770" s="34">
        <v>0.9967639378990335</v>
      </c>
      <c r="BD770" s="34">
        <v>0.99670180867396196</v>
      </c>
      <c r="BE770" s="34">
        <v>0.99663968332146291</v>
      </c>
      <c r="BF770" s="34">
        <v>0.99657756184129487</v>
      </c>
      <c r="BG770" s="34">
        <v>0.99651544423321681</v>
      </c>
      <c r="BH770" s="34">
        <v>0.99645333049698681</v>
      </c>
      <c r="BI770" s="34">
        <v>0.99639122063236407</v>
      </c>
      <c r="BJ770" s="34">
        <v>0.99632911463910701</v>
      </c>
      <c r="BK770" s="34">
        <v>0.99626701251697447</v>
      </c>
      <c r="BL770" s="34">
        <v>0.99620491426572511</v>
      </c>
      <c r="BM770" s="34">
        <v>0.99614281988511755</v>
      </c>
      <c r="BN770" s="34">
        <v>0.99608072937491055</v>
      </c>
      <c r="BO770" s="34">
        <v>0.99601864273486307</v>
      </c>
      <c r="BP770" s="34">
        <v>0.99595655996473353</v>
      </c>
      <c r="BQ770" s="34">
        <v>0.99589448106428102</v>
      </c>
      <c r="BR770" s="34">
        <v>0.99583240603326406</v>
      </c>
      <c r="BS770" s="34">
        <v>0.99577033487144184</v>
      </c>
      <c r="BT770" s="34">
        <v>0.99570826757857278</v>
      </c>
      <c r="BU770" s="34">
        <v>0.99564620415441618</v>
      </c>
      <c r="BV770" s="34">
        <v>0.99558414459873046</v>
      </c>
      <c r="BW770" s="34">
        <v>0.99552208891127458</v>
      </c>
      <c r="BX770" s="34">
        <v>0.99546003709180764</v>
      </c>
      <c r="BY770" s="34">
        <v>0.99539798914008859</v>
      </c>
      <c r="BZ770" s="34">
        <v>0.99533594505587586</v>
      </c>
      <c r="CA770" s="34">
        <v>0.99527390483892897</v>
      </c>
      <c r="CB770" s="34">
        <v>0.99521186848900656</v>
      </c>
      <c r="CC770" s="34">
        <v>0.99514983600586759</v>
      </c>
      <c r="CD770" s="34">
        <v>0.99508780738927105</v>
      </c>
      <c r="CE770" s="34">
        <v>0.99502578263897612</v>
      </c>
      <c r="CF770" s="34">
        <v>0.99496376175474166</v>
      </c>
      <c r="CG770" s="34">
        <v>0.99490174473632664</v>
      </c>
      <c r="CH770" s="34">
        <v>0.99483973158349004</v>
      </c>
      <c r="CI770" s="34">
        <v>0.99477772229599115</v>
      </c>
      <c r="CJ770" s="34">
        <v>0.99471571687358906</v>
      </c>
      <c r="CK770" s="34">
        <v>0.99465371531604274</v>
      </c>
      <c r="CL770" s="34">
        <v>0.99459171762311116</v>
      </c>
      <c r="CM770" s="34">
        <v>0.9945297237945534</v>
      </c>
      <c r="CN770" s="34">
        <v>0.99446773383012899</v>
      </c>
      <c r="CO770" s="34">
        <v>0.99440574772959678</v>
      </c>
      <c r="CP770" s="34">
        <v>0.99434376549271597</v>
      </c>
      <c r="CQ770" s="34">
        <v>0.99428178711924564</v>
      </c>
      <c r="CR770" s="34">
        <v>0.99418882289425126</v>
      </c>
      <c r="CS770" s="34">
        <v>0.99409586736130684</v>
      </c>
      <c r="CT770" s="34">
        <v>0.99400292051959993</v>
      </c>
      <c r="CU770" s="34">
        <v>0.99390998236831796</v>
      </c>
      <c r="CV770" s="34">
        <v>0.99381705290664812</v>
      </c>
      <c r="CW770" s="34">
        <v>0.99372413213377797</v>
      </c>
      <c r="CX770" s="34">
        <v>0.99363122004889526</v>
      </c>
      <c r="CY770" s="34">
        <v>0.99353831665118764</v>
      </c>
      <c r="CZ770" s="34">
        <v>0.99344542193984309</v>
      </c>
      <c r="DA770" s="34">
        <v>0.99335253591404893</v>
      </c>
      <c r="DB770" s="34">
        <v>0.99325965857299336</v>
      </c>
    </row>
    <row r="771" spans="1:106" x14ac:dyDescent="0.2">
      <c r="A771" s="13">
        <f t="shared" ca="1" si="11"/>
        <v>45349</v>
      </c>
      <c r="B771" s="34">
        <v>1.0000623348172251</v>
      </c>
      <c r="C771" s="34">
        <v>1</v>
      </c>
      <c r="D771" s="34">
        <v>0.99993766906816206</v>
      </c>
      <c r="E771" s="34">
        <v>0.99987534202146944</v>
      </c>
      <c r="F771" s="34">
        <v>0.99981301885967966</v>
      </c>
      <c r="G771" s="34">
        <v>0.99975069958255058</v>
      </c>
      <c r="H771" s="34">
        <v>0.99968838418983996</v>
      </c>
      <c r="I771" s="34">
        <v>0.9996260726813061</v>
      </c>
      <c r="J771" s="34">
        <v>0.99956376505670663</v>
      </c>
      <c r="K771" s="34">
        <v>0.99950146131579942</v>
      </c>
      <c r="L771" s="34">
        <v>0.99943916145834222</v>
      </c>
      <c r="M771" s="34">
        <v>0.99937686548409332</v>
      </c>
      <c r="N771" s="34">
        <v>0.99931457339281049</v>
      </c>
      <c r="O771" s="34">
        <v>0.9992522851842518</v>
      </c>
      <c r="P771" s="34">
        <v>0.99919000085817533</v>
      </c>
      <c r="Q771" s="34">
        <v>0.99912772041433895</v>
      </c>
      <c r="R771" s="34">
        <v>0.99906544385250051</v>
      </c>
      <c r="S771" s="34">
        <v>0.99900317117241821</v>
      </c>
      <c r="T771" s="34">
        <v>0.99894090237385014</v>
      </c>
      <c r="U771" s="34">
        <v>0.99887863745655447</v>
      </c>
      <c r="V771" s="34">
        <v>0.99881637642028875</v>
      </c>
      <c r="W771" s="34">
        <v>0.99875411926481172</v>
      </c>
      <c r="X771" s="34">
        <v>0.99869186598988102</v>
      </c>
      <c r="Y771" s="34">
        <v>0.99862961659525507</v>
      </c>
      <c r="Z771" s="34">
        <v>0.99856737108069182</v>
      </c>
      <c r="AA771" s="34">
        <v>0.99850512944594971</v>
      </c>
      <c r="AB771" s="34">
        <v>0.99844289169078648</v>
      </c>
      <c r="AC771" s="34">
        <v>0.99838065781496055</v>
      </c>
      <c r="AD771" s="34">
        <v>0.9983184278182301</v>
      </c>
      <c r="AE771" s="34">
        <v>0.99825620170035334</v>
      </c>
      <c r="AF771" s="34">
        <v>0.99819397946108868</v>
      </c>
      <c r="AG771" s="34">
        <v>0.99813176110019375</v>
      </c>
      <c r="AH771" s="34">
        <v>0.99806954661742753</v>
      </c>
      <c r="AI771" s="34">
        <v>0.99800733601254787</v>
      </c>
      <c r="AJ771" s="34">
        <v>0.99794512928531343</v>
      </c>
      <c r="AK771" s="34">
        <v>0.99788292643548193</v>
      </c>
      <c r="AL771" s="34">
        <v>0.99782072746281236</v>
      </c>
      <c r="AM771" s="34">
        <v>0.99775853236706247</v>
      </c>
      <c r="AN771" s="34">
        <v>0.99769634114799088</v>
      </c>
      <c r="AO771" s="34">
        <v>0.99763415380535614</v>
      </c>
      <c r="AP771" s="34">
        <v>0.99757197033891631</v>
      </c>
      <c r="AQ771" s="34">
        <v>0.99750979074842983</v>
      </c>
      <c r="AR771" s="34">
        <v>0.99744761503365498</v>
      </c>
      <c r="AS771" s="34">
        <v>0.99738544319435074</v>
      </c>
      <c r="AT771" s="34">
        <v>0.99732327523027486</v>
      </c>
      <c r="AU771" s="34">
        <v>0.99726111114118621</v>
      </c>
      <c r="AV771" s="34">
        <v>0.9971989509268433</v>
      </c>
      <c r="AW771" s="34">
        <v>0.99713679458700422</v>
      </c>
      <c r="AX771" s="34">
        <v>0.99707464212142793</v>
      </c>
      <c r="AY771" s="34">
        <v>0.99701249352987276</v>
      </c>
      <c r="AZ771" s="34">
        <v>0.99695034881209699</v>
      </c>
      <c r="BA771" s="34">
        <v>0.99688820796785971</v>
      </c>
      <c r="BB771" s="34">
        <v>0.99682607099691889</v>
      </c>
      <c r="BC771" s="34">
        <v>0.9967639378990335</v>
      </c>
      <c r="BD771" s="34">
        <v>0.99670180867396196</v>
      </c>
      <c r="BE771" s="34">
        <v>0.99663968332146291</v>
      </c>
      <c r="BF771" s="34">
        <v>0.99657756184129487</v>
      </c>
      <c r="BG771" s="34">
        <v>0.99651544423321681</v>
      </c>
      <c r="BH771" s="34">
        <v>0.99645333049698681</v>
      </c>
      <c r="BI771" s="34">
        <v>0.99639122063236407</v>
      </c>
      <c r="BJ771" s="34">
        <v>0.99632911463910701</v>
      </c>
      <c r="BK771" s="34">
        <v>0.99626701251697447</v>
      </c>
      <c r="BL771" s="34">
        <v>0.99620491426572511</v>
      </c>
      <c r="BM771" s="34">
        <v>0.99614281988511755</v>
      </c>
      <c r="BN771" s="34">
        <v>0.99608072937491055</v>
      </c>
      <c r="BO771" s="34">
        <v>0.99601864273486307</v>
      </c>
      <c r="BP771" s="34">
        <v>0.99595655996473353</v>
      </c>
      <c r="BQ771" s="34">
        <v>0.99589448106428102</v>
      </c>
      <c r="BR771" s="34">
        <v>0.99583240603326406</v>
      </c>
      <c r="BS771" s="34">
        <v>0.99577033487144184</v>
      </c>
      <c r="BT771" s="34">
        <v>0.99570826757857278</v>
      </c>
      <c r="BU771" s="34">
        <v>0.99564620415441618</v>
      </c>
      <c r="BV771" s="34">
        <v>0.99558414459873046</v>
      </c>
      <c r="BW771" s="34">
        <v>0.99552208891127458</v>
      </c>
      <c r="BX771" s="34">
        <v>0.99546003709180764</v>
      </c>
      <c r="BY771" s="34">
        <v>0.99539798914008859</v>
      </c>
      <c r="BZ771" s="34">
        <v>0.99533594505587586</v>
      </c>
      <c r="CA771" s="34">
        <v>0.99527390483892897</v>
      </c>
      <c r="CB771" s="34">
        <v>0.99521186848900656</v>
      </c>
      <c r="CC771" s="34">
        <v>0.99514983600586759</v>
      </c>
      <c r="CD771" s="34">
        <v>0.99508780738927105</v>
      </c>
      <c r="CE771" s="34">
        <v>0.99502578263897612</v>
      </c>
      <c r="CF771" s="34">
        <v>0.99496376175474166</v>
      </c>
      <c r="CG771" s="34">
        <v>0.99490174473632664</v>
      </c>
      <c r="CH771" s="34">
        <v>0.99483973158349004</v>
      </c>
      <c r="CI771" s="34">
        <v>0.99477772229599115</v>
      </c>
      <c r="CJ771" s="34">
        <v>0.99471571687358906</v>
      </c>
      <c r="CK771" s="34">
        <v>0.99465371531604274</v>
      </c>
      <c r="CL771" s="34">
        <v>0.99459171762311116</v>
      </c>
      <c r="CM771" s="34">
        <v>0.9945297237945534</v>
      </c>
      <c r="CN771" s="34">
        <v>0.99446773383012899</v>
      </c>
      <c r="CO771" s="34">
        <v>0.99440574772959678</v>
      </c>
      <c r="CP771" s="34">
        <v>0.99434376549271597</v>
      </c>
      <c r="CQ771" s="34">
        <v>0.99428178711924564</v>
      </c>
      <c r="CR771" s="34">
        <v>0.99418882289425126</v>
      </c>
      <c r="CS771" s="34">
        <v>0.99409586736130684</v>
      </c>
      <c r="CT771" s="34">
        <v>0.99400292051959993</v>
      </c>
      <c r="CU771" s="34">
        <v>0.99390998236831796</v>
      </c>
      <c r="CV771" s="34">
        <v>0.99381705290664812</v>
      </c>
      <c r="CW771" s="34">
        <v>0.99372413213377797</v>
      </c>
      <c r="CX771" s="34">
        <v>0.99363122004889526</v>
      </c>
      <c r="CY771" s="34">
        <v>0.99353831665118764</v>
      </c>
      <c r="CZ771" s="34">
        <v>0.99344542193984309</v>
      </c>
      <c r="DA771" s="34">
        <v>0.99335253591404893</v>
      </c>
      <c r="DB771" s="34">
        <v>0.99325965857299336</v>
      </c>
    </row>
    <row r="772" spans="1:106" x14ac:dyDescent="0.2">
      <c r="A772" s="13">
        <f t="shared" ref="A772:A835" ca="1" si="12">IF(WORKDAY(A$2,ROW()-2)&gt;TODAY(),"",WORKDAY(A$2,ROW()-2))</f>
        <v>45350</v>
      </c>
      <c r="B772" s="34">
        <v>1.0000623348172251</v>
      </c>
      <c r="C772" s="34">
        <v>1</v>
      </c>
      <c r="D772" s="34">
        <v>0.99993766906816206</v>
      </c>
      <c r="E772" s="34">
        <v>0.99987534202146944</v>
      </c>
      <c r="F772" s="34">
        <v>0.99981301885967966</v>
      </c>
      <c r="G772" s="34">
        <v>0.99975069958255058</v>
      </c>
      <c r="H772" s="34">
        <v>0.99968838418983996</v>
      </c>
      <c r="I772" s="34">
        <v>0.9996260726813061</v>
      </c>
      <c r="J772" s="34">
        <v>0.99956376505670663</v>
      </c>
      <c r="K772" s="34">
        <v>0.99950146131579942</v>
      </c>
      <c r="L772" s="34">
        <v>0.99943916145834222</v>
      </c>
      <c r="M772" s="34">
        <v>0.99937686548409332</v>
      </c>
      <c r="N772" s="34">
        <v>0.99931457339281049</v>
      </c>
      <c r="O772" s="34">
        <v>0.9992522851842518</v>
      </c>
      <c r="P772" s="34">
        <v>0.99919000085817533</v>
      </c>
      <c r="Q772" s="34">
        <v>0.99912772041433895</v>
      </c>
      <c r="R772" s="34">
        <v>0.99906544385250051</v>
      </c>
      <c r="S772" s="34">
        <v>0.99900317117241821</v>
      </c>
      <c r="T772" s="34">
        <v>0.99894090237385014</v>
      </c>
      <c r="U772" s="34">
        <v>0.99887863745655447</v>
      </c>
      <c r="V772" s="34">
        <v>0.99881637642028875</v>
      </c>
      <c r="W772" s="34">
        <v>0.99875411926481172</v>
      </c>
      <c r="X772" s="34">
        <v>0.99869186598988102</v>
      </c>
      <c r="Y772" s="34">
        <v>0.99862961659525507</v>
      </c>
      <c r="Z772" s="34">
        <v>0.99856737108069182</v>
      </c>
      <c r="AA772" s="34">
        <v>0.99850512944594971</v>
      </c>
      <c r="AB772" s="34">
        <v>0.99844289169078648</v>
      </c>
      <c r="AC772" s="34">
        <v>0.99838065781496055</v>
      </c>
      <c r="AD772" s="34">
        <v>0.9983184278182301</v>
      </c>
      <c r="AE772" s="34">
        <v>0.99825620170035334</v>
      </c>
      <c r="AF772" s="34">
        <v>0.99819397946108868</v>
      </c>
      <c r="AG772" s="34">
        <v>0.99813176110019375</v>
      </c>
      <c r="AH772" s="34">
        <v>0.99806954661742753</v>
      </c>
      <c r="AI772" s="34">
        <v>0.99800733601254787</v>
      </c>
      <c r="AJ772" s="34">
        <v>0.99794512928531343</v>
      </c>
      <c r="AK772" s="34">
        <v>0.99788292643548193</v>
      </c>
      <c r="AL772" s="34">
        <v>0.99782072746281236</v>
      </c>
      <c r="AM772" s="34">
        <v>0.99775853236706247</v>
      </c>
      <c r="AN772" s="34">
        <v>0.99769634114799088</v>
      </c>
      <c r="AO772" s="34">
        <v>0.99763415380535614</v>
      </c>
      <c r="AP772" s="34">
        <v>0.99757197033891631</v>
      </c>
      <c r="AQ772" s="34">
        <v>0.99750979074842983</v>
      </c>
      <c r="AR772" s="34">
        <v>0.99744761503365498</v>
      </c>
      <c r="AS772" s="34">
        <v>0.99738544319435074</v>
      </c>
      <c r="AT772" s="34">
        <v>0.99732327523027486</v>
      </c>
      <c r="AU772" s="34">
        <v>0.99726111114118621</v>
      </c>
      <c r="AV772" s="34">
        <v>0.9971989509268433</v>
      </c>
      <c r="AW772" s="34">
        <v>0.99713679458700422</v>
      </c>
      <c r="AX772" s="34">
        <v>0.99707464212142793</v>
      </c>
      <c r="AY772" s="34">
        <v>0.99701249352987276</v>
      </c>
      <c r="AZ772" s="34">
        <v>0.99695034881209699</v>
      </c>
      <c r="BA772" s="34">
        <v>0.99688820796785971</v>
      </c>
      <c r="BB772" s="34">
        <v>0.99682607099691889</v>
      </c>
      <c r="BC772" s="34">
        <v>0.9967639378990335</v>
      </c>
      <c r="BD772" s="34">
        <v>0.99670180867396196</v>
      </c>
      <c r="BE772" s="34">
        <v>0.99663968332146291</v>
      </c>
      <c r="BF772" s="34">
        <v>0.99657756184129487</v>
      </c>
      <c r="BG772" s="34">
        <v>0.99651544423321681</v>
      </c>
      <c r="BH772" s="34">
        <v>0.99645333049698681</v>
      </c>
      <c r="BI772" s="34">
        <v>0.99639122063236407</v>
      </c>
      <c r="BJ772" s="34">
        <v>0.99632911463910701</v>
      </c>
      <c r="BK772" s="34">
        <v>0.99626701251697447</v>
      </c>
      <c r="BL772" s="34">
        <v>0.99620491426572511</v>
      </c>
      <c r="BM772" s="34">
        <v>0.99614281988511755</v>
      </c>
      <c r="BN772" s="34">
        <v>0.99608072937491055</v>
      </c>
      <c r="BO772" s="34">
        <v>0.99601864273486307</v>
      </c>
      <c r="BP772" s="34">
        <v>0.99595655996473353</v>
      </c>
      <c r="BQ772" s="34">
        <v>0.99589448106428102</v>
      </c>
      <c r="BR772" s="34">
        <v>0.99583240603326406</v>
      </c>
      <c r="BS772" s="34">
        <v>0.99577033487144184</v>
      </c>
      <c r="BT772" s="34">
        <v>0.99570826757857278</v>
      </c>
      <c r="BU772" s="34">
        <v>0.99564620415441618</v>
      </c>
      <c r="BV772" s="34">
        <v>0.99558414459873046</v>
      </c>
      <c r="BW772" s="34">
        <v>0.99552208891127458</v>
      </c>
      <c r="BX772" s="34">
        <v>0.99546003709180764</v>
      </c>
      <c r="BY772" s="34">
        <v>0.99539798914008859</v>
      </c>
      <c r="BZ772" s="34">
        <v>0.99533594505587586</v>
      </c>
      <c r="CA772" s="34">
        <v>0.99527390483892897</v>
      </c>
      <c r="CB772" s="34">
        <v>0.99521186848900656</v>
      </c>
      <c r="CC772" s="34">
        <v>0.99514983600586759</v>
      </c>
      <c r="CD772" s="34">
        <v>0.99508780738927105</v>
      </c>
      <c r="CE772" s="34">
        <v>0.99502578263897612</v>
      </c>
      <c r="CF772" s="34">
        <v>0.99496376175474166</v>
      </c>
      <c r="CG772" s="34">
        <v>0.99490174473632664</v>
      </c>
      <c r="CH772" s="34">
        <v>0.99483973158349004</v>
      </c>
      <c r="CI772" s="34">
        <v>0.99477772229599115</v>
      </c>
      <c r="CJ772" s="34">
        <v>0.99471571687358906</v>
      </c>
      <c r="CK772" s="34">
        <v>0.99465371531604274</v>
      </c>
      <c r="CL772" s="34">
        <v>0.99459171762311116</v>
      </c>
      <c r="CM772" s="34">
        <v>0.9945297237945534</v>
      </c>
      <c r="CN772" s="34">
        <v>0.99446773383012899</v>
      </c>
      <c r="CO772" s="34">
        <v>0.99440574772959678</v>
      </c>
      <c r="CP772" s="34">
        <v>0.99434376549271597</v>
      </c>
      <c r="CQ772" s="34">
        <v>0.99428178711924564</v>
      </c>
      <c r="CR772" s="34">
        <v>0.99418882289425126</v>
      </c>
      <c r="CS772" s="34">
        <v>0.99409586736130684</v>
      </c>
      <c r="CT772" s="34">
        <v>0.99400292051959993</v>
      </c>
      <c r="CU772" s="34">
        <v>0.99390998236831796</v>
      </c>
      <c r="CV772" s="34">
        <v>0.99381705290664812</v>
      </c>
      <c r="CW772" s="34">
        <v>0.99372413213377797</v>
      </c>
      <c r="CX772" s="34">
        <v>0.99363122004889526</v>
      </c>
      <c r="CY772" s="34">
        <v>0.99353831665118764</v>
      </c>
      <c r="CZ772" s="34">
        <v>0.99344542193984309</v>
      </c>
      <c r="DA772" s="34">
        <v>0.99335253591404893</v>
      </c>
      <c r="DB772" s="34">
        <v>0.99325965857299336</v>
      </c>
    </row>
    <row r="773" spans="1:106" x14ac:dyDescent="0.2">
      <c r="A773" s="13">
        <f t="shared" ca="1" si="12"/>
        <v>45351</v>
      </c>
      <c r="B773" s="34">
        <v>1.0000623348172251</v>
      </c>
      <c r="C773" s="34">
        <v>1</v>
      </c>
      <c r="D773" s="34">
        <v>0.99993766906816206</v>
      </c>
      <c r="E773" s="34">
        <v>0.99987534202146944</v>
      </c>
      <c r="F773" s="34">
        <v>0.99981301885967966</v>
      </c>
      <c r="G773" s="34">
        <v>0.99975069958255058</v>
      </c>
      <c r="H773" s="34">
        <v>0.99968838418983996</v>
      </c>
      <c r="I773" s="34">
        <v>0.9996260726813061</v>
      </c>
      <c r="J773" s="34">
        <v>0.99956376505670663</v>
      </c>
      <c r="K773" s="34">
        <v>0.99950146131579942</v>
      </c>
      <c r="L773" s="34">
        <v>0.99943916145834222</v>
      </c>
      <c r="M773" s="34">
        <v>0.99937686548409332</v>
      </c>
      <c r="N773" s="34">
        <v>0.99931457339281049</v>
      </c>
      <c r="O773" s="34">
        <v>0.9992522851842518</v>
      </c>
      <c r="P773" s="34">
        <v>0.99919000085817533</v>
      </c>
      <c r="Q773" s="34">
        <v>0.99912772041433895</v>
      </c>
      <c r="R773" s="34">
        <v>0.99906544385250051</v>
      </c>
      <c r="S773" s="34">
        <v>0.99900317117241821</v>
      </c>
      <c r="T773" s="34">
        <v>0.99894090237385014</v>
      </c>
      <c r="U773" s="34">
        <v>0.99887863745655447</v>
      </c>
      <c r="V773" s="34">
        <v>0.99881637642028875</v>
      </c>
      <c r="W773" s="34">
        <v>0.99875411926481172</v>
      </c>
      <c r="X773" s="34">
        <v>0.99869186598988102</v>
      </c>
      <c r="Y773" s="34">
        <v>0.99862961659525507</v>
      </c>
      <c r="Z773" s="34">
        <v>0.99856737108069182</v>
      </c>
      <c r="AA773" s="34">
        <v>0.99850512944594971</v>
      </c>
      <c r="AB773" s="34">
        <v>0.99844289169078648</v>
      </c>
      <c r="AC773" s="34">
        <v>0.99838065781496055</v>
      </c>
      <c r="AD773" s="34">
        <v>0.9983184278182301</v>
      </c>
      <c r="AE773" s="34">
        <v>0.99825620170035334</v>
      </c>
      <c r="AF773" s="34">
        <v>0.99819397946108868</v>
      </c>
      <c r="AG773" s="34">
        <v>0.99813176110019375</v>
      </c>
      <c r="AH773" s="34">
        <v>0.99806954661742753</v>
      </c>
      <c r="AI773" s="34">
        <v>0.99800733601254787</v>
      </c>
      <c r="AJ773" s="34">
        <v>0.99794512928531343</v>
      </c>
      <c r="AK773" s="34">
        <v>0.99788292643548193</v>
      </c>
      <c r="AL773" s="34">
        <v>0.99782072746281236</v>
      </c>
      <c r="AM773" s="34">
        <v>0.99775853236706247</v>
      </c>
      <c r="AN773" s="34">
        <v>0.99769634114799088</v>
      </c>
      <c r="AO773" s="34">
        <v>0.99763415380535614</v>
      </c>
      <c r="AP773" s="34">
        <v>0.99757197033891631</v>
      </c>
      <c r="AQ773" s="34">
        <v>0.99750979074842983</v>
      </c>
      <c r="AR773" s="34">
        <v>0.99744761503365498</v>
      </c>
      <c r="AS773" s="34">
        <v>0.99738544319435074</v>
      </c>
      <c r="AT773" s="34">
        <v>0.99732327523027486</v>
      </c>
      <c r="AU773" s="34">
        <v>0.99726111114118621</v>
      </c>
      <c r="AV773" s="34">
        <v>0.9971989509268433</v>
      </c>
      <c r="AW773" s="34">
        <v>0.99713679458700422</v>
      </c>
      <c r="AX773" s="34">
        <v>0.99707464212142793</v>
      </c>
      <c r="AY773" s="34">
        <v>0.99701249352987276</v>
      </c>
      <c r="AZ773" s="34">
        <v>0.99695034881209699</v>
      </c>
      <c r="BA773" s="34">
        <v>0.99688820796785971</v>
      </c>
      <c r="BB773" s="34">
        <v>0.99682607099691889</v>
      </c>
      <c r="BC773" s="34">
        <v>0.9967639378990335</v>
      </c>
      <c r="BD773" s="34">
        <v>0.99670180867396196</v>
      </c>
      <c r="BE773" s="34">
        <v>0.99663968332146291</v>
      </c>
      <c r="BF773" s="34">
        <v>0.99657756184129487</v>
      </c>
      <c r="BG773" s="34">
        <v>0.99651544423321681</v>
      </c>
      <c r="BH773" s="34">
        <v>0.99645333049698681</v>
      </c>
      <c r="BI773" s="34">
        <v>0.99639122063236407</v>
      </c>
      <c r="BJ773" s="34">
        <v>0.99632911463910701</v>
      </c>
      <c r="BK773" s="34">
        <v>0.99626701251697447</v>
      </c>
      <c r="BL773" s="34">
        <v>0.99620491426572511</v>
      </c>
      <c r="BM773" s="34">
        <v>0.99614281988511755</v>
      </c>
      <c r="BN773" s="34">
        <v>0.99608072937491055</v>
      </c>
      <c r="BO773" s="34">
        <v>0.99601864273486307</v>
      </c>
      <c r="BP773" s="34">
        <v>0.99595655996473353</v>
      </c>
      <c r="BQ773" s="34">
        <v>0.99589448106428102</v>
      </c>
      <c r="BR773" s="34">
        <v>0.99583240603326406</v>
      </c>
      <c r="BS773" s="34">
        <v>0.99577033487144184</v>
      </c>
      <c r="BT773" s="34">
        <v>0.99570826757857278</v>
      </c>
      <c r="BU773" s="34">
        <v>0.99564620415441618</v>
      </c>
      <c r="BV773" s="34">
        <v>0.99558414459873046</v>
      </c>
      <c r="BW773" s="34">
        <v>0.99552208891127458</v>
      </c>
      <c r="BX773" s="34">
        <v>0.99546003709180764</v>
      </c>
      <c r="BY773" s="34">
        <v>0.99539798914008859</v>
      </c>
      <c r="BZ773" s="34">
        <v>0.99533594505587586</v>
      </c>
      <c r="CA773" s="34">
        <v>0.99527390483892897</v>
      </c>
      <c r="CB773" s="34">
        <v>0.99521186848900656</v>
      </c>
      <c r="CC773" s="34">
        <v>0.99514983600586759</v>
      </c>
      <c r="CD773" s="34">
        <v>0.99508780738927105</v>
      </c>
      <c r="CE773" s="34">
        <v>0.99502578263897612</v>
      </c>
      <c r="CF773" s="34">
        <v>0.99496376175474166</v>
      </c>
      <c r="CG773" s="34">
        <v>0.99490174473632664</v>
      </c>
      <c r="CH773" s="34">
        <v>0.99483973158349004</v>
      </c>
      <c r="CI773" s="34">
        <v>0.99477772229599115</v>
      </c>
      <c r="CJ773" s="34">
        <v>0.99471571687358906</v>
      </c>
      <c r="CK773" s="34">
        <v>0.99465371531604274</v>
      </c>
      <c r="CL773" s="34">
        <v>0.99459171762311116</v>
      </c>
      <c r="CM773" s="34">
        <v>0.9945297237945534</v>
      </c>
      <c r="CN773" s="34">
        <v>0.99446773383012899</v>
      </c>
      <c r="CO773" s="34">
        <v>0.99440574772959678</v>
      </c>
      <c r="CP773" s="34">
        <v>0.99434376549271597</v>
      </c>
      <c r="CQ773" s="34">
        <v>0.99428178711924564</v>
      </c>
      <c r="CR773" s="34">
        <v>0.99418882289425126</v>
      </c>
      <c r="CS773" s="34">
        <v>0.99409586736130684</v>
      </c>
      <c r="CT773" s="34">
        <v>0.99400292051959993</v>
      </c>
      <c r="CU773" s="34">
        <v>0.99390998236831796</v>
      </c>
      <c r="CV773" s="34">
        <v>0.99381705290664812</v>
      </c>
      <c r="CW773" s="34">
        <v>0.99372413213377797</v>
      </c>
      <c r="CX773" s="34">
        <v>0.99363122004889526</v>
      </c>
      <c r="CY773" s="34">
        <v>0.99353831665118764</v>
      </c>
      <c r="CZ773" s="34">
        <v>0.99344542193984309</v>
      </c>
      <c r="DA773" s="34">
        <v>0.99335253591404893</v>
      </c>
      <c r="DB773" s="34">
        <v>0.99325965857299336</v>
      </c>
    </row>
    <row r="774" spans="1:106" x14ac:dyDescent="0.2">
      <c r="A774" s="13">
        <f t="shared" ca="1" si="12"/>
        <v>45352</v>
      </c>
      <c r="B774" s="34">
        <v>1.0000623348172251</v>
      </c>
      <c r="C774" s="34">
        <v>1</v>
      </c>
      <c r="D774" s="34">
        <v>0.99993766906816206</v>
      </c>
      <c r="E774" s="34">
        <v>0.99987534202146944</v>
      </c>
      <c r="F774" s="34">
        <v>0.99981301885967966</v>
      </c>
      <c r="G774" s="34">
        <v>0.99975069958255058</v>
      </c>
      <c r="H774" s="34">
        <v>0.99968838418983996</v>
      </c>
      <c r="I774" s="34">
        <v>0.9996260726813061</v>
      </c>
      <c r="J774" s="34">
        <v>0.99956376505670663</v>
      </c>
      <c r="K774" s="34">
        <v>0.99950146131579942</v>
      </c>
      <c r="L774" s="34">
        <v>0.99943916145834222</v>
      </c>
      <c r="M774" s="34">
        <v>0.99937686548409332</v>
      </c>
      <c r="N774" s="34">
        <v>0.99931457339281049</v>
      </c>
      <c r="O774" s="34">
        <v>0.9992522851842518</v>
      </c>
      <c r="P774" s="34">
        <v>0.99919000085817533</v>
      </c>
      <c r="Q774" s="34">
        <v>0.99912772041433895</v>
      </c>
      <c r="R774" s="34">
        <v>0.99906544385250051</v>
      </c>
      <c r="S774" s="34">
        <v>0.99900317117241821</v>
      </c>
      <c r="T774" s="34">
        <v>0.99894090237385014</v>
      </c>
      <c r="U774" s="34">
        <v>0.99887863745655447</v>
      </c>
      <c r="V774" s="34">
        <v>0.99881637642028875</v>
      </c>
      <c r="W774" s="34">
        <v>0.99875411926481172</v>
      </c>
      <c r="X774" s="34">
        <v>0.99869186598988102</v>
      </c>
      <c r="Y774" s="34">
        <v>0.99862961659525507</v>
      </c>
      <c r="Z774" s="34">
        <v>0.99856737108069182</v>
      </c>
      <c r="AA774" s="34">
        <v>0.99850512944594971</v>
      </c>
      <c r="AB774" s="34">
        <v>0.99844289169078648</v>
      </c>
      <c r="AC774" s="34">
        <v>0.99838065781496055</v>
      </c>
      <c r="AD774" s="34">
        <v>0.9983184278182301</v>
      </c>
      <c r="AE774" s="34">
        <v>0.99825620170035334</v>
      </c>
      <c r="AF774" s="34">
        <v>0.99819397946108868</v>
      </c>
      <c r="AG774" s="34">
        <v>0.99813176110019375</v>
      </c>
      <c r="AH774" s="34">
        <v>0.99806954661742753</v>
      </c>
      <c r="AI774" s="34">
        <v>0.99800733601254787</v>
      </c>
      <c r="AJ774" s="34">
        <v>0.99794512928531343</v>
      </c>
      <c r="AK774" s="34">
        <v>0.99788292643548193</v>
      </c>
      <c r="AL774" s="34">
        <v>0.99782072746281236</v>
      </c>
      <c r="AM774" s="34">
        <v>0.99775853236706247</v>
      </c>
      <c r="AN774" s="34">
        <v>0.99769634114799088</v>
      </c>
      <c r="AO774" s="34">
        <v>0.99763415380535614</v>
      </c>
      <c r="AP774" s="34">
        <v>0.99757197033891631</v>
      </c>
      <c r="AQ774" s="34">
        <v>0.99750979074842983</v>
      </c>
      <c r="AR774" s="34">
        <v>0.99744761503365498</v>
      </c>
      <c r="AS774" s="34">
        <v>0.99738544319435074</v>
      </c>
      <c r="AT774" s="34">
        <v>0.99732327523027486</v>
      </c>
      <c r="AU774" s="34">
        <v>0.99726111114118621</v>
      </c>
      <c r="AV774" s="34">
        <v>0.9971989509268433</v>
      </c>
      <c r="AW774" s="34">
        <v>0.99713679458700422</v>
      </c>
      <c r="AX774" s="34">
        <v>0.99707464212142793</v>
      </c>
      <c r="AY774" s="34">
        <v>0.99701249352987276</v>
      </c>
      <c r="AZ774" s="34">
        <v>0.99695034881209699</v>
      </c>
      <c r="BA774" s="34">
        <v>0.99688820796785971</v>
      </c>
      <c r="BB774" s="34">
        <v>0.99682607099691889</v>
      </c>
      <c r="BC774" s="34">
        <v>0.9967639378990335</v>
      </c>
      <c r="BD774" s="34">
        <v>0.99670180867396196</v>
      </c>
      <c r="BE774" s="34">
        <v>0.99663968332146291</v>
      </c>
      <c r="BF774" s="34">
        <v>0.99657756184129487</v>
      </c>
      <c r="BG774" s="34">
        <v>0.99651544423321681</v>
      </c>
      <c r="BH774" s="34">
        <v>0.99645333049698681</v>
      </c>
      <c r="BI774" s="34">
        <v>0.99639122063236407</v>
      </c>
      <c r="BJ774" s="34">
        <v>0.99632911463910701</v>
      </c>
      <c r="BK774" s="34">
        <v>0.99626701251697447</v>
      </c>
      <c r="BL774" s="34">
        <v>0.99620491426572511</v>
      </c>
      <c r="BM774" s="34">
        <v>0.99614281988511755</v>
      </c>
      <c r="BN774" s="34">
        <v>0.99608072937491055</v>
      </c>
      <c r="BO774" s="34">
        <v>0.99601864273486307</v>
      </c>
      <c r="BP774" s="34">
        <v>0.99595655996473353</v>
      </c>
      <c r="BQ774" s="34">
        <v>0.99589448106428102</v>
      </c>
      <c r="BR774" s="34">
        <v>0.99583240603326406</v>
      </c>
      <c r="BS774" s="34">
        <v>0.99577033487144184</v>
      </c>
      <c r="BT774" s="34">
        <v>0.99570826757857278</v>
      </c>
      <c r="BU774" s="34">
        <v>0.99564620415441618</v>
      </c>
      <c r="BV774" s="34">
        <v>0.99558414459873046</v>
      </c>
      <c r="BW774" s="34">
        <v>0.99552208891127458</v>
      </c>
      <c r="BX774" s="34">
        <v>0.99546003709180764</v>
      </c>
      <c r="BY774" s="34">
        <v>0.99539798914008859</v>
      </c>
      <c r="BZ774" s="34">
        <v>0.99533594505587586</v>
      </c>
      <c r="CA774" s="34">
        <v>0.99527390483892897</v>
      </c>
      <c r="CB774" s="34">
        <v>0.99521186848900656</v>
      </c>
      <c r="CC774" s="34">
        <v>0.99514983600586759</v>
      </c>
      <c r="CD774" s="34">
        <v>0.99508780738927105</v>
      </c>
      <c r="CE774" s="34">
        <v>0.99502578263897612</v>
      </c>
      <c r="CF774" s="34">
        <v>0.99496376175474166</v>
      </c>
      <c r="CG774" s="34">
        <v>0.99490174473632664</v>
      </c>
      <c r="CH774" s="34">
        <v>0.99483973158349004</v>
      </c>
      <c r="CI774" s="34">
        <v>0.99477772229599115</v>
      </c>
      <c r="CJ774" s="34">
        <v>0.99471571687358906</v>
      </c>
      <c r="CK774" s="34">
        <v>0.99465371531604274</v>
      </c>
      <c r="CL774" s="34">
        <v>0.99459171762311116</v>
      </c>
      <c r="CM774" s="34">
        <v>0.9945297237945534</v>
      </c>
      <c r="CN774" s="34">
        <v>0.99446773383012899</v>
      </c>
      <c r="CO774" s="34">
        <v>0.99440574772959678</v>
      </c>
      <c r="CP774" s="34">
        <v>0.99434376549271597</v>
      </c>
      <c r="CQ774" s="34">
        <v>0.99428178711924564</v>
      </c>
      <c r="CR774" s="34">
        <v>0.99418882289425126</v>
      </c>
      <c r="CS774" s="34">
        <v>0.99409586736130684</v>
      </c>
      <c r="CT774" s="34">
        <v>0.99400292051959993</v>
      </c>
      <c r="CU774" s="34">
        <v>0.99390998236831796</v>
      </c>
      <c r="CV774" s="34">
        <v>0.99381705290664812</v>
      </c>
      <c r="CW774" s="34">
        <v>0.99372413213377797</v>
      </c>
      <c r="CX774" s="34">
        <v>0.99363122004889526</v>
      </c>
      <c r="CY774" s="34">
        <v>0.99353831665118764</v>
      </c>
      <c r="CZ774" s="34">
        <v>0.99344542193984309</v>
      </c>
      <c r="DA774" s="34">
        <v>0.99335253591404893</v>
      </c>
      <c r="DB774" s="34">
        <v>0.99325965857299336</v>
      </c>
    </row>
    <row r="775" spans="1:106" x14ac:dyDescent="0.2">
      <c r="A775" s="13">
        <f t="shared" ca="1" si="12"/>
        <v>45355</v>
      </c>
      <c r="B775" s="34">
        <v>1.0000623348172251</v>
      </c>
      <c r="C775" s="34">
        <v>1</v>
      </c>
      <c r="D775" s="34">
        <v>0.99993766906816206</v>
      </c>
      <c r="E775" s="34">
        <v>0.99987534202146944</v>
      </c>
      <c r="F775" s="34">
        <v>0.99981301885967966</v>
      </c>
      <c r="G775" s="34">
        <v>0.99975069958255058</v>
      </c>
      <c r="H775" s="34">
        <v>0.99968838418983996</v>
      </c>
      <c r="I775" s="34">
        <v>0.9996260726813061</v>
      </c>
      <c r="J775" s="34">
        <v>0.99956376505670663</v>
      </c>
      <c r="K775" s="34">
        <v>0.99950146131579942</v>
      </c>
      <c r="L775" s="34">
        <v>0.99943916145834222</v>
      </c>
      <c r="M775" s="34">
        <v>0.99937686548409332</v>
      </c>
      <c r="N775" s="34">
        <v>0.99931457339281049</v>
      </c>
      <c r="O775" s="34">
        <v>0.9992522851842518</v>
      </c>
      <c r="P775" s="34">
        <v>0.99919000085817533</v>
      </c>
      <c r="Q775" s="34">
        <v>0.99912772041433895</v>
      </c>
      <c r="R775" s="34">
        <v>0.99906544385250051</v>
      </c>
      <c r="S775" s="34">
        <v>0.99900317117241821</v>
      </c>
      <c r="T775" s="34">
        <v>0.99894090237385014</v>
      </c>
      <c r="U775" s="34">
        <v>0.99887863745655447</v>
      </c>
      <c r="V775" s="34">
        <v>0.99881637642028875</v>
      </c>
      <c r="W775" s="34">
        <v>0.99875411926481172</v>
      </c>
      <c r="X775" s="34">
        <v>0.99869186598988102</v>
      </c>
      <c r="Y775" s="34">
        <v>0.99862961659525507</v>
      </c>
      <c r="Z775" s="34">
        <v>0.99856737108069182</v>
      </c>
      <c r="AA775" s="34">
        <v>0.99850512944594971</v>
      </c>
      <c r="AB775" s="34">
        <v>0.99844289169078648</v>
      </c>
      <c r="AC775" s="34">
        <v>0.99838065781496055</v>
      </c>
      <c r="AD775" s="34">
        <v>0.9983184278182301</v>
      </c>
      <c r="AE775" s="34">
        <v>0.99825620170035334</v>
      </c>
      <c r="AF775" s="34">
        <v>0.99819397946108868</v>
      </c>
      <c r="AG775" s="34">
        <v>0.99813176110019375</v>
      </c>
      <c r="AH775" s="34">
        <v>0.99806954661742753</v>
      </c>
      <c r="AI775" s="34">
        <v>0.99800733601254787</v>
      </c>
      <c r="AJ775" s="34">
        <v>0.99794512928531343</v>
      </c>
      <c r="AK775" s="34">
        <v>0.99788292643548193</v>
      </c>
      <c r="AL775" s="34">
        <v>0.99782072746281236</v>
      </c>
      <c r="AM775" s="34">
        <v>0.99775853236706247</v>
      </c>
      <c r="AN775" s="34">
        <v>0.99769634114799088</v>
      </c>
      <c r="AO775" s="34">
        <v>0.99763415380535614</v>
      </c>
      <c r="AP775" s="34">
        <v>0.99757197033891631</v>
      </c>
      <c r="AQ775" s="34">
        <v>0.99750979074842983</v>
      </c>
      <c r="AR775" s="34">
        <v>0.99744761503365498</v>
      </c>
      <c r="AS775" s="34">
        <v>0.99738544319435074</v>
      </c>
      <c r="AT775" s="34">
        <v>0.99732327523027486</v>
      </c>
      <c r="AU775" s="34">
        <v>0.99726111114118621</v>
      </c>
      <c r="AV775" s="34">
        <v>0.9971989509268433</v>
      </c>
      <c r="AW775" s="34">
        <v>0.99713679458700422</v>
      </c>
      <c r="AX775" s="34">
        <v>0.99707464212142793</v>
      </c>
      <c r="AY775" s="34">
        <v>0.99701249352987276</v>
      </c>
      <c r="AZ775" s="34">
        <v>0.99695034881209699</v>
      </c>
      <c r="BA775" s="34">
        <v>0.99688820796785971</v>
      </c>
      <c r="BB775" s="34">
        <v>0.99682607099691889</v>
      </c>
      <c r="BC775" s="34">
        <v>0.9967639378990335</v>
      </c>
      <c r="BD775" s="34">
        <v>0.99670180867396196</v>
      </c>
      <c r="BE775" s="34">
        <v>0.99663968332146291</v>
      </c>
      <c r="BF775" s="34">
        <v>0.99657756184129487</v>
      </c>
      <c r="BG775" s="34">
        <v>0.99651544423321681</v>
      </c>
      <c r="BH775" s="34">
        <v>0.99645333049698681</v>
      </c>
      <c r="BI775" s="34">
        <v>0.99639122063236407</v>
      </c>
      <c r="BJ775" s="34">
        <v>0.99632911463910701</v>
      </c>
      <c r="BK775" s="34">
        <v>0.99626701251697447</v>
      </c>
      <c r="BL775" s="34">
        <v>0.99620491426572511</v>
      </c>
      <c r="BM775" s="34">
        <v>0.99614281988511755</v>
      </c>
      <c r="BN775" s="34">
        <v>0.99608072937491055</v>
      </c>
      <c r="BO775" s="34">
        <v>0.99601864273486307</v>
      </c>
      <c r="BP775" s="34">
        <v>0.99595655996473353</v>
      </c>
      <c r="BQ775" s="34">
        <v>0.99589448106428102</v>
      </c>
      <c r="BR775" s="34">
        <v>0.99583240603326406</v>
      </c>
      <c r="BS775" s="34">
        <v>0.99577033487144184</v>
      </c>
      <c r="BT775" s="34">
        <v>0.99570826757857278</v>
      </c>
      <c r="BU775" s="34">
        <v>0.99564620415441618</v>
      </c>
      <c r="BV775" s="34">
        <v>0.99558414459873046</v>
      </c>
      <c r="BW775" s="34">
        <v>0.99552208891127458</v>
      </c>
      <c r="BX775" s="34">
        <v>0.99546003709180764</v>
      </c>
      <c r="BY775" s="34">
        <v>0.99539798914008859</v>
      </c>
      <c r="BZ775" s="34">
        <v>0.99533594505587586</v>
      </c>
      <c r="CA775" s="34">
        <v>0.99527390483892897</v>
      </c>
      <c r="CB775" s="34">
        <v>0.99521186848900656</v>
      </c>
      <c r="CC775" s="34">
        <v>0.99514983600586759</v>
      </c>
      <c r="CD775" s="34">
        <v>0.99508780738927105</v>
      </c>
      <c r="CE775" s="34">
        <v>0.99502578263897612</v>
      </c>
      <c r="CF775" s="34">
        <v>0.99496376175474166</v>
      </c>
      <c r="CG775" s="34">
        <v>0.99490174473632664</v>
      </c>
      <c r="CH775" s="34">
        <v>0.99483973158349004</v>
      </c>
      <c r="CI775" s="34">
        <v>0.99477772229599115</v>
      </c>
      <c r="CJ775" s="34">
        <v>0.99471571687358906</v>
      </c>
      <c r="CK775" s="34">
        <v>0.99465371531604274</v>
      </c>
      <c r="CL775" s="34">
        <v>0.99459171762311116</v>
      </c>
      <c r="CM775" s="34">
        <v>0.9945297237945534</v>
      </c>
      <c r="CN775" s="34">
        <v>0.99446773383012899</v>
      </c>
      <c r="CO775" s="34">
        <v>0.99440574772959678</v>
      </c>
      <c r="CP775" s="34">
        <v>0.99434376549271597</v>
      </c>
      <c r="CQ775" s="34">
        <v>0.99428178711924564</v>
      </c>
      <c r="CR775" s="34">
        <v>0.99418882289425126</v>
      </c>
      <c r="CS775" s="34">
        <v>0.99409586736130684</v>
      </c>
      <c r="CT775" s="34">
        <v>0.99400292051959993</v>
      </c>
      <c r="CU775" s="34">
        <v>0.99390998236831796</v>
      </c>
      <c r="CV775" s="34">
        <v>0.99381705290664812</v>
      </c>
      <c r="CW775" s="34">
        <v>0.99372413213377797</v>
      </c>
      <c r="CX775" s="34">
        <v>0.99363122004889526</v>
      </c>
      <c r="CY775" s="34">
        <v>0.99353831665118764</v>
      </c>
      <c r="CZ775" s="34">
        <v>0.99344542193984309</v>
      </c>
      <c r="DA775" s="34">
        <v>0.99335253591404893</v>
      </c>
      <c r="DB775" s="34">
        <v>0.99325965857299336</v>
      </c>
    </row>
    <row r="776" spans="1:106" x14ac:dyDescent="0.2">
      <c r="A776" s="13">
        <f t="shared" ca="1" si="12"/>
        <v>45356</v>
      </c>
      <c r="B776" s="34">
        <v>1.0000623348172251</v>
      </c>
      <c r="C776" s="34">
        <v>1</v>
      </c>
      <c r="D776" s="34">
        <v>0.99993766906816206</v>
      </c>
      <c r="E776" s="34">
        <v>0.99987534202146944</v>
      </c>
      <c r="F776" s="34">
        <v>0.99981301885967966</v>
      </c>
      <c r="G776" s="34">
        <v>0.99975069958255058</v>
      </c>
      <c r="H776" s="34">
        <v>0.99968838418983996</v>
      </c>
      <c r="I776" s="34">
        <v>0.9996260726813061</v>
      </c>
      <c r="J776" s="34">
        <v>0.99956376505670663</v>
      </c>
      <c r="K776" s="34">
        <v>0.99950146131579942</v>
      </c>
      <c r="L776" s="34">
        <v>0.99943916145834222</v>
      </c>
      <c r="M776" s="34">
        <v>0.99937686548409332</v>
      </c>
      <c r="N776" s="34">
        <v>0.99931457339281049</v>
      </c>
      <c r="O776" s="34">
        <v>0.9992522851842518</v>
      </c>
      <c r="P776" s="34">
        <v>0.99919000085817533</v>
      </c>
      <c r="Q776" s="34">
        <v>0.99912772041433895</v>
      </c>
      <c r="R776" s="34">
        <v>0.99906544385250051</v>
      </c>
      <c r="S776" s="34">
        <v>0.99900317117241821</v>
      </c>
      <c r="T776" s="34">
        <v>0.99894090237385014</v>
      </c>
      <c r="U776" s="34">
        <v>0.99887863745655447</v>
      </c>
      <c r="V776" s="34">
        <v>0.99881637642028875</v>
      </c>
      <c r="W776" s="34">
        <v>0.99875411926481172</v>
      </c>
      <c r="X776" s="34">
        <v>0.99869186598988102</v>
      </c>
      <c r="Y776" s="34">
        <v>0.99862961659525507</v>
      </c>
      <c r="Z776" s="34">
        <v>0.99856737108069182</v>
      </c>
      <c r="AA776" s="34">
        <v>0.99850512944594971</v>
      </c>
      <c r="AB776" s="34">
        <v>0.99844289169078648</v>
      </c>
      <c r="AC776" s="34">
        <v>0.99838065781496055</v>
      </c>
      <c r="AD776" s="34">
        <v>0.9983184278182301</v>
      </c>
      <c r="AE776" s="34">
        <v>0.99825620170035334</v>
      </c>
      <c r="AF776" s="34">
        <v>0.99819397946108868</v>
      </c>
      <c r="AG776" s="34">
        <v>0.99813176110019375</v>
      </c>
      <c r="AH776" s="34">
        <v>0.99806954661742753</v>
      </c>
      <c r="AI776" s="34">
        <v>0.99800733601254787</v>
      </c>
      <c r="AJ776" s="34">
        <v>0.99794512928531343</v>
      </c>
      <c r="AK776" s="34">
        <v>0.99788292643548193</v>
      </c>
      <c r="AL776" s="34">
        <v>0.99782072746281236</v>
      </c>
      <c r="AM776" s="34">
        <v>0.99775853236706247</v>
      </c>
      <c r="AN776" s="34">
        <v>0.99769634114799088</v>
      </c>
      <c r="AO776" s="34">
        <v>0.99763415380535614</v>
      </c>
      <c r="AP776" s="34">
        <v>0.99757197033891631</v>
      </c>
      <c r="AQ776" s="34">
        <v>0.99750979074842983</v>
      </c>
      <c r="AR776" s="34">
        <v>0.99744761503365498</v>
      </c>
      <c r="AS776" s="34">
        <v>0.99738544319435074</v>
      </c>
      <c r="AT776" s="34">
        <v>0.99732327523027486</v>
      </c>
      <c r="AU776" s="34">
        <v>0.99726111114118621</v>
      </c>
      <c r="AV776" s="34">
        <v>0.9971989509268433</v>
      </c>
      <c r="AW776" s="34">
        <v>0.99713679458700422</v>
      </c>
      <c r="AX776" s="34">
        <v>0.99707464212142793</v>
      </c>
      <c r="AY776" s="34">
        <v>0.99701249352987276</v>
      </c>
      <c r="AZ776" s="34">
        <v>0.99695034881209699</v>
      </c>
      <c r="BA776" s="34">
        <v>0.99688820796785971</v>
      </c>
      <c r="BB776" s="34">
        <v>0.99682607099691889</v>
      </c>
      <c r="BC776" s="34">
        <v>0.9967639378990335</v>
      </c>
      <c r="BD776" s="34">
        <v>0.99670180867396196</v>
      </c>
      <c r="BE776" s="34">
        <v>0.99663968332146291</v>
      </c>
      <c r="BF776" s="34">
        <v>0.99657756184129487</v>
      </c>
      <c r="BG776" s="34">
        <v>0.99651544423321681</v>
      </c>
      <c r="BH776" s="34">
        <v>0.99645333049698681</v>
      </c>
      <c r="BI776" s="34">
        <v>0.99639122063236407</v>
      </c>
      <c r="BJ776" s="34">
        <v>0.99632911463910701</v>
      </c>
      <c r="BK776" s="34">
        <v>0.99626701251697447</v>
      </c>
      <c r="BL776" s="34">
        <v>0.99620491426572511</v>
      </c>
      <c r="BM776" s="34">
        <v>0.99614281988511755</v>
      </c>
      <c r="BN776" s="34">
        <v>0.99608072937491055</v>
      </c>
      <c r="BO776" s="34">
        <v>0.99601864273486307</v>
      </c>
      <c r="BP776" s="34">
        <v>0.99595655996473353</v>
      </c>
      <c r="BQ776" s="34">
        <v>0.99589448106428102</v>
      </c>
      <c r="BR776" s="34">
        <v>0.99583240603326406</v>
      </c>
      <c r="BS776" s="34">
        <v>0.99577033487144184</v>
      </c>
      <c r="BT776" s="34">
        <v>0.99570826757857278</v>
      </c>
      <c r="BU776" s="34">
        <v>0.99564620415441618</v>
      </c>
      <c r="BV776" s="34">
        <v>0.99558414459873046</v>
      </c>
      <c r="BW776" s="34">
        <v>0.99552208891127458</v>
      </c>
      <c r="BX776" s="34">
        <v>0.99546003709180764</v>
      </c>
      <c r="BY776" s="34">
        <v>0.99539798914008859</v>
      </c>
      <c r="BZ776" s="34">
        <v>0.99533594505587586</v>
      </c>
      <c r="CA776" s="34">
        <v>0.99527390483892897</v>
      </c>
      <c r="CB776" s="34">
        <v>0.99521186848900656</v>
      </c>
      <c r="CC776" s="34">
        <v>0.99514983600586759</v>
      </c>
      <c r="CD776" s="34">
        <v>0.99508780738927105</v>
      </c>
      <c r="CE776" s="34">
        <v>0.99502578263897612</v>
      </c>
      <c r="CF776" s="34">
        <v>0.99496376175474166</v>
      </c>
      <c r="CG776" s="34">
        <v>0.99490174473632664</v>
      </c>
      <c r="CH776" s="34">
        <v>0.99483973158349004</v>
      </c>
      <c r="CI776" s="34">
        <v>0.99477772229599115</v>
      </c>
      <c r="CJ776" s="34">
        <v>0.99471571687358906</v>
      </c>
      <c r="CK776" s="34">
        <v>0.99465371531604274</v>
      </c>
      <c r="CL776" s="34">
        <v>0.99459171762311116</v>
      </c>
      <c r="CM776" s="34">
        <v>0.9945297237945534</v>
      </c>
      <c r="CN776" s="34">
        <v>0.99446773383012899</v>
      </c>
      <c r="CO776" s="34">
        <v>0.99440574772959678</v>
      </c>
      <c r="CP776" s="34">
        <v>0.99434376549271597</v>
      </c>
      <c r="CQ776" s="34">
        <v>0.99428178711924564</v>
      </c>
      <c r="CR776" s="34">
        <v>0.99418882289425126</v>
      </c>
      <c r="CS776" s="34">
        <v>0.99409586736130684</v>
      </c>
      <c r="CT776" s="34">
        <v>0.99400292051959993</v>
      </c>
      <c r="CU776" s="34">
        <v>0.99390998236831796</v>
      </c>
      <c r="CV776" s="34">
        <v>0.99381705290664812</v>
      </c>
      <c r="CW776" s="34">
        <v>0.99372413213377797</v>
      </c>
      <c r="CX776" s="34">
        <v>0.99363122004889526</v>
      </c>
      <c r="CY776" s="34">
        <v>0.99353831665118764</v>
      </c>
      <c r="CZ776" s="34">
        <v>0.99344542193984309</v>
      </c>
      <c r="DA776" s="34">
        <v>0.99335253591404893</v>
      </c>
      <c r="DB776" s="34">
        <v>0.99325965857299336</v>
      </c>
    </row>
    <row r="777" spans="1:106" x14ac:dyDescent="0.2">
      <c r="A777" s="13">
        <f t="shared" ca="1" si="12"/>
        <v>45357</v>
      </c>
      <c r="B777" s="34">
        <v>1.0000623348172251</v>
      </c>
      <c r="C777" s="34">
        <v>1</v>
      </c>
      <c r="D777" s="34">
        <v>0.99993766906816206</v>
      </c>
      <c r="E777" s="34">
        <v>0.99987534202146944</v>
      </c>
      <c r="F777" s="34">
        <v>0.99981301885967966</v>
      </c>
      <c r="G777" s="34">
        <v>0.99975069958255058</v>
      </c>
      <c r="H777" s="34">
        <v>0.99968838418983996</v>
      </c>
      <c r="I777" s="34">
        <v>0.9996260726813061</v>
      </c>
      <c r="J777" s="34">
        <v>0.99956376505670663</v>
      </c>
      <c r="K777" s="34">
        <v>0.99950146131579942</v>
      </c>
      <c r="L777" s="34">
        <v>0.99943916145834222</v>
      </c>
      <c r="M777" s="34">
        <v>0.99937686548409332</v>
      </c>
      <c r="N777" s="34">
        <v>0.99931457339281049</v>
      </c>
      <c r="O777" s="34">
        <v>0.9992522851842518</v>
      </c>
      <c r="P777" s="34">
        <v>0.99919000085817533</v>
      </c>
      <c r="Q777" s="34">
        <v>0.99912772041433895</v>
      </c>
      <c r="R777" s="34">
        <v>0.99906544385250051</v>
      </c>
      <c r="S777" s="34">
        <v>0.99900317117241821</v>
      </c>
      <c r="T777" s="34">
        <v>0.99894090237385014</v>
      </c>
      <c r="U777" s="34">
        <v>0.99887863745655447</v>
      </c>
      <c r="V777" s="34">
        <v>0.99881637642028875</v>
      </c>
      <c r="W777" s="34">
        <v>0.99875411926481172</v>
      </c>
      <c r="X777" s="34">
        <v>0.99869186598988102</v>
      </c>
      <c r="Y777" s="34">
        <v>0.99862961659525507</v>
      </c>
      <c r="Z777" s="34">
        <v>0.99856737108069182</v>
      </c>
      <c r="AA777" s="34">
        <v>0.99850512944594971</v>
      </c>
      <c r="AB777" s="34">
        <v>0.99844289169078648</v>
      </c>
      <c r="AC777" s="34">
        <v>0.99838065781496055</v>
      </c>
      <c r="AD777" s="34">
        <v>0.9983184278182301</v>
      </c>
      <c r="AE777" s="34">
        <v>0.99825620170035334</v>
      </c>
      <c r="AF777" s="34">
        <v>0.99819397946108868</v>
      </c>
      <c r="AG777" s="34">
        <v>0.99813176110019375</v>
      </c>
      <c r="AH777" s="34">
        <v>0.99806954661742753</v>
      </c>
      <c r="AI777" s="34">
        <v>0.99800733601254787</v>
      </c>
      <c r="AJ777" s="34">
        <v>0.99794512928531343</v>
      </c>
      <c r="AK777" s="34">
        <v>0.99788292643548193</v>
      </c>
      <c r="AL777" s="34">
        <v>0.99782072746281236</v>
      </c>
      <c r="AM777" s="34">
        <v>0.99775853236706247</v>
      </c>
      <c r="AN777" s="34">
        <v>0.99769634114799088</v>
      </c>
      <c r="AO777" s="34">
        <v>0.99763415380535614</v>
      </c>
      <c r="AP777" s="34">
        <v>0.99757197033891631</v>
      </c>
      <c r="AQ777" s="34">
        <v>0.99750979074842983</v>
      </c>
      <c r="AR777" s="34">
        <v>0.99744761503365498</v>
      </c>
      <c r="AS777" s="34">
        <v>0.99738544319435074</v>
      </c>
      <c r="AT777" s="34">
        <v>0.99732327523027486</v>
      </c>
      <c r="AU777" s="34">
        <v>0.99726111114118621</v>
      </c>
      <c r="AV777" s="34">
        <v>0.9971989509268433</v>
      </c>
      <c r="AW777" s="34">
        <v>0.99713679458700422</v>
      </c>
      <c r="AX777" s="34">
        <v>0.99707464212142793</v>
      </c>
      <c r="AY777" s="34">
        <v>0.99701249352987276</v>
      </c>
      <c r="AZ777" s="34">
        <v>0.99695034881209699</v>
      </c>
      <c r="BA777" s="34">
        <v>0.99688820796785971</v>
      </c>
      <c r="BB777" s="34">
        <v>0.99682607099691889</v>
      </c>
      <c r="BC777" s="34">
        <v>0.9967639378990335</v>
      </c>
      <c r="BD777" s="34">
        <v>0.99670180867396196</v>
      </c>
      <c r="BE777" s="34">
        <v>0.99663968332146291</v>
      </c>
      <c r="BF777" s="34">
        <v>0.99657756184129487</v>
      </c>
      <c r="BG777" s="34">
        <v>0.99651544423321681</v>
      </c>
      <c r="BH777" s="34">
        <v>0.99645333049698681</v>
      </c>
      <c r="BI777" s="34">
        <v>0.99639122063236407</v>
      </c>
      <c r="BJ777" s="34">
        <v>0.99632911463910701</v>
      </c>
      <c r="BK777" s="34">
        <v>0.99626701251697447</v>
      </c>
      <c r="BL777" s="34">
        <v>0.99620491426572511</v>
      </c>
      <c r="BM777" s="34">
        <v>0.99614281988511755</v>
      </c>
      <c r="BN777" s="34">
        <v>0.99608072937491055</v>
      </c>
      <c r="BO777" s="34">
        <v>0.99601864273486307</v>
      </c>
      <c r="BP777" s="34">
        <v>0.99595655996473353</v>
      </c>
      <c r="BQ777" s="34">
        <v>0.99589448106428102</v>
      </c>
      <c r="BR777" s="34">
        <v>0.99583240603326406</v>
      </c>
      <c r="BS777" s="34">
        <v>0.99577033487144184</v>
      </c>
      <c r="BT777" s="34">
        <v>0.99570826757857278</v>
      </c>
      <c r="BU777" s="34">
        <v>0.99564620415441618</v>
      </c>
      <c r="BV777" s="34">
        <v>0.99558414459873046</v>
      </c>
      <c r="BW777" s="34">
        <v>0.99552208891127458</v>
      </c>
      <c r="BX777" s="34">
        <v>0.99546003709180764</v>
      </c>
      <c r="BY777" s="34">
        <v>0.99539798914008859</v>
      </c>
      <c r="BZ777" s="34">
        <v>0.99533594505587586</v>
      </c>
      <c r="CA777" s="34">
        <v>0.99527390483892897</v>
      </c>
      <c r="CB777" s="34">
        <v>0.99521186848900656</v>
      </c>
      <c r="CC777" s="34">
        <v>0.99514983600586759</v>
      </c>
      <c r="CD777" s="34">
        <v>0.99508780738927105</v>
      </c>
      <c r="CE777" s="34">
        <v>0.99502578263897612</v>
      </c>
      <c r="CF777" s="34">
        <v>0.99496376175474166</v>
      </c>
      <c r="CG777" s="34">
        <v>0.99490174473632664</v>
      </c>
      <c r="CH777" s="34">
        <v>0.99483973158349004</v>
      </c>
      <c r="CI777" s="34">
        <v>0.99477772229599115</v>
      </c>
      <c r="CJ777" s="34">
        <v>0.99471571687358906</v>
      </c>
      <c r="CK777" s="34">
        <v>0.99465371531604274</v>
      </c>
      <c r="CL777" s="34">
        <v>0.99459171762311116</v>
      </c>
      <c r="CM777" s="34">
        <v>0.9945297237945534</v>
      </c>
      <c r="CN777" s="34">
        <v>0.99446773383012899</v>
      </c>
      <c r="CO777" s="34">
        <v>0.99440574772959678</v>
      </c>
      <c r="CP777" s="34">
        <v>0.99434376549271597</v>
      </c>
      <c r="CQ777" s="34">
        <v>0.99428178711924564</v>
      </c>
      <c r="CR777" s="34">
        <v>0.99418882289425126</v>
      </c>
      <c r="CS777" s="34">
        <v>0.99409586736130684</v>
      </c>
      <c r="CT777" s="34">
        <v>0.99400292051959993</v>
      </c>
      <c r="CU777" s="34">
        <v>0.99390998236831796</v>
      </c>
      <c r="CV777" s="34">
        <v>0.99381705290664812</v>
      </c>
      <c r="CW777" s="34">
        <v>0.99372413213377797</v>
      </c>
      <c r="CX777" s="34">
        <v>0.99363122004889526</v>
      </c>
      <c r="CY777" s="34">
        <v>0.99353831665118764</v>
      </c>
      <c r="CZ777" s="34">
        <v>0.99344542193984309</v>
      </c>
      <c r="DA777" s="34">
        <v>0.99335253591404893</v>
      </c>
      <c r="DB777" s="34">
        <v>0.99325965857299336</v>
      </c>
    </row>
    <row r="778" spans="1:106" x14ac:dyDescent="0.2">
      <c r="A778" s="13">
        <f t="shared" ca="1" si="12"/>
        <v>45358</v>
      </c>
      <c r="B778" s="34">
        <v>1.0000623348172251</v>
      </c>
      <c r="C778" s="34">
        <v>1</v>
      </c>
      <c r="D778" s="34">
        <v>0.99993766906816206</v>
      </c>
      <c r="E778" s="34">
        <v>0.99987534202146944</v>
      </c>
      <c r="F778" s="34">
        <v>0.99981301885967966</v>
      </c>
      <c r="G778" s="34">
        <v>0.99975069958255058</v>
      </c>
      <c r="H778" s="34">
        <v>0.99968838418983996</v>
      </c>
      <c r="I778" s="34">
        <v>0.9996260726813061</v>
      </c>
      <c r="J778" s="34">
        <v>0.99956376505670663</v>
      </c>
      <c r="K778" s="34">
        <v>0.99950146131579942</v>
      </c>
      <c r="L778" s="34">
        <v>0.99943916145834222</v>
      </c>
      <c r="M778" s="34">
        <v>0.99937686548409332</v>
      </c>
      <c r="N778" s="34">
        <v>0.99931457339281049</v>
      </c>
      <c r="O778" s="34">
        <v>0.9992522851842518</v>
      </c>
      <c r="P778" s="34">
        <v>0.99919000085817533</v>
      </c>
      <c r="Q778" s="34">
        <v>0.99912772041433895</v>
      </c>
      <c r="R778" s="34">
        <v>0.99906544385250051</v>
      </c>
      <c r="S778" s="34">
        <v>0.99900317117241821</v>
      </c>
      <c r="T778" s="34">
        <v>0.99894090237385014</v>
      </c>
      <c r="U778" s="34">
        <v>0.99887863745655447</v>
      </c>
      <c r="V778" s="34">
        <v>0.99881637642028875</v>
      </c>
      <c r="W778" s="34">
        <v>0.99875411926481172</v>
      </c>
      <c r="X778" s="34">
        <v>0.99869186598988102</v>
      </c>
      <c r="Y778" s="34">
        <v>0.99862961659525507</v>
      </c>
      <c r="Z778" s="34">
        <v>0.99856737108069182</v>
      </c>
      <c r="AA778" s="34">
        <v>0.99850512944594971</v>
      </c>
      <c r="AB778" s="34">
        <v>0.99844289169078648</v>
      </c>
      <c r="AC778" s="34">
        <v>0.99838065781496055</v>
      </c>
      <c r="AD778" s="34">
        <v>0.9983184278182301</v>
      </c>
      <c r="AE778" s="34">
        <v>0.99825620170035334</v>
      </c>
      <c r="AF778" s="34">
        <v>0.99819397946108868</v>
      </c>
      <c r="AG778" s="34">
        <v>0.99813176110019375</v>
      </c>
      <c r="AH778" s="34">
        <v>0.99806954661742753</v>
      </c>
      <c r="AI778" s="34">
        <v>0.99800733601254787</v>
      </c>
      <c r="AJ778" s="34">
        <v>0.99794512928531343</v>
      </c>
      <c r="AK778" s="34">
        <v>0.99788292643548193</v>
      </c>
      <c r="AL778" s="34">
        <v>0.99782072746281236</v>
      </c>
      <c r="AM778" s="34">
        <v>0.99775853236706247</v>
      </c>
      <c r="AN778" s="34">
        <v>0.99769634114799088</v>
      </c>
      <c r="AO778" s="34">
        <v>0.99763415380535614</v>
      </c>
      <c r="AP778" s="34">
        <v>0.99757197033891631</v>
      </c>
      <c r="AQ778" s="34">
        <v>0.99750979074842983</v>
      </c>
      <c r="AR778" s="34">
        <v>0.99744761503365498</v>
      </c>
      <c r="AS778" s="34">
        <v>0.99738544319435074</v>
      </c>
      <c r="AT778" s="34">
        <v>0.99732327523027486</v>
      </c>
      <c r="AU778" s="34">
        <v>0.99726111114118621</v>
      </c>
      <c r="AV778" s="34">
        <v>0.9971989509268433</v>
      </c>
      <c r="AW778" s="34">
        <v>0.99713679458700422</v>
      </c>
      <c r="AX778" s="34">
        <v>0.99707464212142793</v>
      </c>
      <c r="AY778" s="34">
        <v>0.99701249352987276</v>
      </c>
      <c r="AZ778" s="34">
        <v>0.99695034881209699</v>
      </c>
      <c r="BA778" s="34">
        <v>0.99688820796785971</v>
      </c>
      <c r="BB778" s="34">
        <v>0.99682607099691889</v>
      </c>
      <c r="BC778" s="34">
        <v>0.9967639378990335</v>
      </c>
      <c r="BD778" s="34">
        <v>0.99670180867396196</v>
      </c>
      <c r="BE778" s="34">
        <v>0.99663968332146291</v>
      </c>
      <c r="BF778" s="34">
        <v>0.99657756184129487</v>
      </c>
      <c r="BG778" s="34">
        <v>0.99651544423321681</v>
      </c>
      <c r="BH778" s="34">
        <v>0.99645333049698681</v>
      </c>
      <c r="BI778" s="34">
        <v>0.99639122063236407</v>
      </c>
      <c r="BJ778" s="34">
        <v>0.99632911463910701</v>
      </c>
      <c r="BK778" s="34">
        <v>0.99626701251697447</v>
      </c>
      <c r="BL778" s="34">
        <v>0.99620491426572511</v>
      </c>
      <c r="BM778" s="34">
        <v>0.99614281988511755</v>
      </c>
      <c r="BN778" s="34">
        <v>0.99608072937491055</v>
      </c>
      <c r="BO778" s="34">
        <v>0.99601864273486307</v>
      </c>
      <c r="BP778" s="34">
        <v>0.99595655996473353</v>
      </c>
      <c r="BQ778" s="34">
        <v>0.99589448106428102</v>
      </c>
      <c r="BR778" s="34">
        <v>0.99583240603326406</v>
      </c>
      <c r="BS778" s="34">
        <v>0.99577033487144184</v>
      </c>
      <c r="BT778" s="34">
        <v>0.99570826757857278</v>
      </c>
      <c r="BU778" s="34">
        <v>0.99564620415441618</v>
      </c>
      <c r="BV778" s="34">
        <v>0.99558414459873046</v>
      </c>
      <c r="BW778" s="34">
        <v>0.99552208891127458</v>
      </c>
      <c r="BX778" s="34">
        <v>0.99546003709180764</v>
      </c>
      <c r="BY778" s="34">
        <v>0.99539798914008859</v>
      </c>
      <c r="BZ778" s="34">
        <v>0.99533594505587586</v>
      </c>
      <c r="CA778" s="34">
        <v>0.99527390483892897</v>
      </c>
      <c r="CB778" s="34">
        <v>0.99521186848900656</v>
      </c>
      <c r="CC778" s="34">
        <v>0.99514983600586759</v>
      </c>
      <c r="CD778" s="34">
        <v>0.99508780738927105</v>
      </c>
      <c r="CE778" s="34">
        <v>0.99502578263897612</v>
      </c>
      <c r="CF778" s="34">
        <v>0.99496376175474166</v>
      </c>
      <c r="CG778" s="34">
        <v>0.99490174473632664</v>
      </c>
      <c r="CH778" s="34">
        <v>0.99483973158349004</v>
      </c>
      <c r="CI778" s="34">
        <v>0.99477772229599115</v>
      </c>
      <c r="CJ778" s="34">
        <v>0.99471571687358906</v>
      </c>
      <c r="CK778" s="34">
        <v>0.99465371531604274</v>
      </c>
      <c r="CL778" s="34">
        <v>0.99459171762311116</v>
      </c>
      <c r="CM778" s="34">
        <v>0.9945297237945534</v>
      </c>
      <c r="CN778" s="34">
        <v>0.99446773383012899</v>
      </c>
      <c r="CO778" s="34">
        <v>0.99440574772959678</v>
      </c>
      <c r="CP778" s="34">
        <v>0.99434376549271597</v>
      </c>
      <c r="CQ778" s="34">
        <v>0.99428178711924564</v>
      </c>
      <c r="CR778" s="34">
        <v>0.99418882289425126</v>
      </c>
      <c r="CS778" s="34">
        <v>0.99409586736130684</v>
      </c>
      <c r="CT778" s="34">
        <v>0.99400292051959993</v>
      </c>
      <c r="CU778" s="34">
        <v>0.99390998236831796</v>
      </c>
      <c r="CV778" s="34">
        <v>0.99381705290664812</v>
      </c>
      <c r="CW778" s="34">
        <v>0.99372413213377797</v>
      </c>
      <c r="CX778" s="34">
        <v>0.99363122004889526</v>
      </c>
      <c r="CY778" s="34">
        <v>0.99353831665118764</v>
      </c>
      <c r="CZ778" s="34">
        <v>0.99344542193984309</v>
      </c>
      <c r="DA778" s="34">
        <v>0.99335253591404893</v>
      </c>
      <c r="DB778" s="34">
        <v>0.99325965857299336</v>
      </c>
    </row>
    <row r="779" spans="1:106" x14ac:dyDescent="0.2">
      <c r="A779" s="13">
        <f t="shared" ca="1" si="12"/>
        <v>45359</v>
      </c>
      <c r="B779" s="34">
        <v>1.0000623348172251</v>
      </c>
      <c r="C779" s="34">
        <v>1</v>
      </c>
      <c r="D779" s="34">
        <v>0.99993766906816206</v>
      </c>
      <c r="E779" s="34">
        <v>0.99987534202146944</v>
      </c>
      <c r="F779" s="34">
        <v>0.99981301885967966</v>
      </c>
      <c r="G779" s="34">
        <v>0.99975069958255058</v>
      </c>
      <c r="H779" s="34">
        <v>0.99968838418983996</v>
      </c>
      <c r="I779" s="34">
        <v>0.9996260726813061</v>
      </c>
      <c r="J779" s="34">
        <v>0.99956376505670663</v>
      </c>
      <c r="K779" s="34">
        <v>0.99950146131579942</v>
      </c>
      <c r="L779" s="34">
        <v>0.99943916145834222</v>
      </c>
      <c r="M779" s="34">
        <v>0.99937686548409332</v>
      </c>
      <c r="N779" s="34">
        <v>0.99931457339281049</v>
      </c>
      <c r="O779" s="34">
        <v>0.9992522851842518</v>
      </c>
      <c r="P779" s="34">
        <v>0.99919000085817533</v>
      </c>
      <c r="Q779" s="34">
        <v>0.99912772041433895</v>
      </c>
      <c r="R779" s="34">
        <v>0.99906544385250051</v>
      </c>
      <c r="S779" s="34">
        <v>0.99900317117241821</v>
      </c>
      <c r="T779" s="34">
        <v>0.99894090237385014</v>
      </c>
      <c r="U779" s="34">
        <v>0.99887863745655447</v>
      </c>
      <c r="V779" s="34">
        <v>0.99881637642028875</v>
      </c>
      <c r="W779" s="34">
        <v>0.99875411926481172</v>
      </c>
      <c r="X779" s="34">
        <v>0.99869186598988102</v>
      </c>
      <c r="Y779" s="34">
        <v>0.99862961659525507</v>
      </c>
      <c r="Z779" s="34">
        <v>0.99856737108069182</v>
      </c>
      <c r="AA779" s="34">
        <v>0.99850512944594971</v>
      </c>
      <c r="AB779" s="34">
        <v>0.99844289169078648</v>
      </c>
      <c r="AC779" s="34">
        <v>0.99838065781496055</v>
      </c>
      <c r="AD779" s="34">
        <v>0.9983184278182301</v>
      </c>
      <c r="AE779" s="34">
        <v>0.99825620170035334</v>
      </c>
      <c r="AF779" s="34">
        <v>0.99819397946108868</v>
      </c>
      <c r="AG779" s="34">
        <v>0.99813176110019375</v>
      </c>
      <c r="AH779" s="34">
        <v>0.99806954661742753</v>
      </c>
      <c r="AI779" s="34">
        <v>0.99800733601254787</v>
      </c>
      <c r="AJ779" s="34">
        <v>0.99794512928531343</v>
      </c>
      <c r="AK779" s="34">
        <v>0.99788292643548193</v>
      </c>
      <c r="AL779" s="34">
        <v>0.99782072746281236</v>
      </c>
      <c r="AM779" s="34">
        <v>0.99775853236706247</v>
      </c>
      <c r="AN779" s="34">
        <v>0.99769634114799088</v>
      </c>
      <c r="AO779" s="34">
        <v>0.99763415380535614</v>
      </c>
      <c r="AP779" s="34">
        <v>0.99757197033891631</v>
      </c>
      <c r="AQ779" s="34">
        <v>0.99750979074842983</v>
      </c>
      <c r="AR779" s="34">
        <v>0.99744761503365498</v>
      </c>
      <c r="AS779" s="34">
        <v>0.99738544319435074</v>
      </c>
      <c r="AT779" s="34">
        <v>0.99732327523027486</v>
      </c>
      <c r="AU779" s="34">
        <v>0.99726111114118621</v>
      </c>
      <c r="AV779" s="34">
        <v>0.9971989509268433</v>
      </c>
      <c r="AW779" s="34">
        <v>0.99713679458700422</v>
      </c>
      <c r="AX779" s="34">
        <v>0.99707464212142793</v>
      </c>
      <c r="AY779" s="34">
        <v>0.99701249352987276</v>
      </c>
      <c r="AZ779" s="34">
        <v>0.99695034881209699</v>
      </c>
      <c r="BA779" s="34">
        <v>0.99688820796785971</v>
      </c>
      <c r="BB779" s="34">
        <v>0.99682607099691889</v>
      </c>
      <c r="BC779" s="34">
        <v>0.9967639378990335</v>
      </c>
      <c r="BD779" s="34">
        <v>0.99670180867396196</v>
      </c>
      <c r="BE779" s="34">
        <v>0.99663968332146291</v>
      </c>
      <c r="BF779" s="34">
        <v>0.99657756184129487</v>
      </c>
      <c r="BG779" s="34">
        <v>0.99651544423321681</v>
      </c>
      <c r="BH779" s="34">
        <v>0.99645333049698681</v>
      </c>
      <c r="BI779" s="34">
        <v>0.99639122063236407</v>
      </c>
      <c r="BJ779" s="34">
        <v>0.99632911463910701</v>
      </c>
      <c r="BK779" s="34">
        <v>0.99626701251697447</v>
      </c>
      <c r="BL779" s="34">
        <v>0.99620491426572511</v>
      </c>
      <c r="BM779" s="34">
        <v>0.99614281988511755</v>
      </c>
      <c r="BN779" s="34">
        <v>0.99608072937491055</v>
      </c>
      <c r="BO779" s="34">
        <v>0.99601864273486307</v>
      </c>
      <c r="BP779" s="34">
        <v>0.99595655996473353</v>
      </c>
      <c r="BQ779" s="34">
        <v>0.99589448106428102</v>
      </c>
      <c r="BR779" s="34">
        <v>0.99583240603326406</v>
      </c>
      <c r="BS779" s="34">
        <v>0.99577033487144184</v>
      </c>
      <c r="BT779" s="34">
        <v>0.99570826757857278</v>
      </c>
      <c r="BU779" s="34">
        <v>0.99564620415441618</v>
      </c>
      <c r="BV779" s="34">
        <v>0.99558414459873046</v>
      </c>
      <c r="BW779" s="34">
        <v>0.99552208891127458</v>
      </c>
      <c r="BX779" s="34">
        <v>0.99546003709180764</v>
      </c>
      <c r="BY779" s="34">
        <v>0.99539798914008859</v>
      </c>
      <c r="BZ779" s="34">
        <v>0.99533594505587586</v>
      </c>
      <c r="CA779" s="34">
        <v>0.99527390483892897</v>
      </c>
      <c r="CB779" s="34">
        <v>0.99521186848900656</v>
      </c>
      <c r="CC779" s="34">
        <v>0.99514983600586759</v>
      </c>
      <c r="CD779" s="34">
        <v>0.99508780738927105</v>
      </c>
      <c r="CE779" s="34">
        <v>0.99502578263897612</v>
      </c>
      <c r="CF779" s="34">
        <v>0.99496376175474166</v>
      </c>
      <c r="CG779" s="34">
        <v>0.99490174473632664</v>
      </c>
      <c r="CH779" s="34">
        <v>0.99483973158349004</v>
      </c>
      <c r="CI779" s="34">
        <v>0.99477772229599115</v>
      </c>
      <c r="CJ779" s="34">
        <v>0.99471571687358906</v>
      </c>
      <c r="CK779" s="34">
        <v>0.99465371531604274</v>
      </c>
      <c r="CL779" s="34">
        <v>0.99459171762311116</v>
      </c>
      <c r="CM779" s="34">
        <v>0.9945297237945534</v>
      </c>
      <c r="CN779" s="34">
        <v>0.99446773383012899</v>
      </c>
      <c r="CO779" s="34">
        <v>0.99440574772959678</v>
      </c>
      <c r="CP779" s="34">
        <v>0.99434376549271597</v>
      </c>
      <c r="CQ779" s="34">
        <v>0.99428178711924564</v>
      </c>
      <c r="CR779" s="34">
        <v>0.99418882289425126</v>
      </c>
      <c r="CS779" s="34">
        <v>0.99409586736130684</v>
      </c>
      <c r="CT779" s="34">
        <v>0.99400292051959993</v>
      </c>
      <c r="CU779" s="34">
        <v>0.99390998236831796</v>
      </c>
      <c r="CV779" s="34">
        <v>0.99381705290664812</v>
      </c>
      <c r="CW779" s="34">
        <v>0.99372413213377797</v>
      </c>
      <c r="CX779" s="34">
        <v>0.99363122004889526</v>
      </c>
      <c r="CY779" s="34">
        <v>0.99353831665118764</v>
      </c>
      <c r="CZ779" s="34">
        <v>0.99344542193984309</v>
      </c>
      <c r="DA779" s="34">
        <v>0.99335253591404893</v>
      </c>
      <c r="DB779" s="34">
        <v>0.99325965857299336</v>
      </c>
    </row>
    <row r="780" spans="1:106" x14ac:dyDescent="0.2">
      <c r="A780" s="13">
        <f t="shared" ca="1" si="12"/>
        <v>45362</v>
      </c>
      <c r="B780" s="34">
        <v>1.0000623348172251</v>
      </c>
      <c r="C780" s="34">
        <v>1</v>
      </c>
      <c r="D780" s="34">
        <v>0.99993766906816206</v>
      </c>
      <c r="E780" s="34">
        <v>0.99987534202146944</v>
      </c>
      <c r="F780" s="34">
        <v>0.99981301885967966</v>
      </c>
      <c r="G780" s="34">
        <v>0.99975069958255058</v>
      </c>
      <c r="H780" s="34">
        <v>0.99968838418983996</v>
      </c>
      <c r="I780" s="34">
        <v>0.9996260726813061</v>
      </c>
      <c r="J780" s="34">
        <v>0.99956376505670663</v>
      </c>
      <c r="K780" s="34">
        <v>0.99950146131579942</v>
      </c>
      <c r="L780" s="34">
        <v>0.99943916145834222</v>
      </c>
      <c r="M780" s="34">
        <v>0.99937686548409332</v>
      </c>
      <c r="N780" s="34">
        <v>0.99931457339281049</v>
      </c>
      <c r="O780" s="34">
        <v>0.9992522851842518</v>
      </c>
      <c r="P780" s="34">
        <v>0.99919000085817533</v>
      </c>
      <c r="Q780" s="34">
        <v>0.99912772041433895</v>
      </c>
      <c r="R780" s="34">
        <v>0.99906544385250051</v>
      </c>
      <c r="S780" s="34">
        <v>0.99900317117241821</v>
      </c>
      <c r="T780" s="34">
        <v>0.99894090237385014</v>
      </c>
      <c r="U780" s="34">
        <v>0.99887863745655447</v>
      </c>
      <c r="V780" s="34">
        <v>0.99881637642028875</v>
      </c>
      <c r="W780" s="34">
        <v>0.99875411926481172</v>
      </c>
      <c r="X780" s="34">
        <v>0.99869186598988102</v>
      </c>
      <c r="Y780" s="34">
        <v>0.99862961659525507</v>
      </c>
      <c r="Z780" s="34">
        <v>0.99856737108069182</v>
      </c>
      <c r="AA780" s="34">
        <v>0.99850512944594971</v>
      </c>
      <c r="AB780" s="34">
        <v>0.99844289169078648</v>
      </c>
      <c r="AC780" s="34">
        <v>0.99838065781496055</v>
      </c>
      <c r="AD780" s="34">
        <v>0.9983184278182301</v>
      </c>
      <c r="AE780" s="34">
        <v>0.99825620170035334</v>
      </c>
      <c r="AF780" s="34">
        <v>0.99819397946108868</v>
      </c>
      <c r="AG780" s="34">
        <v>0.99813176110019375</v>
      </c>
      <c r="AH780" s="34">
        <v>0.99806954661742753</v>
      </c>
      <c r="AI780" s="34">
        <v>0.99800733601254787</v>
      </c>
      <c r="AJ780" s="34">
        <v>0.99794512928531343</v>
      </c>
      <c r="AK780" s="34">
        <v>0.99788292643548193</v>
      </c>
      <c r="AL780" s="34">
        <v>0.99782072746281236</v>
      </c>
      <c r="AM780" s="34">
        <v>0.99775853236706247</v>
      </c>
      <c r="AN780" s="34">
        <v>0.99769634114799088</v>
      </c>
      <c r="AO780" s="34">
        <v>0.99763415380535614</v>
      </c>
      <c r="AP780" s="34">
        <v>0.99757197033891631</v>
      </c>
      <c r="AQ780" s="34">
        <v>0.99750979074842983</v>
      </c>
      <c r="AR780" s="34">
        <v>0.99744761503365498</v>
      </c>
      <c r="AS780" s="34">
        <v>0.99738544319435074</v>
      </c>
      <c r="AT780" s="34">
        <v>0.99732327523027486</v>
      </c>
      <c r="AU780" s="34">
        <v>0.99726111114118621</v>
      </c>
      <c r="AV780" s="34">
        <v>0.9971989509268433</v>
      </c>
      <c r="AW780" s="34">
        <v>0.99713679458700422</v>
      </c>
      <c r="AX780" s="34">
        <v>0.99707464212142793</v>
      </c>
      <c r="AY780" s="34">
        <v>0.99701249352987276</v>
      </c>
      <c r="AZ780" s="34">
        <v>0.99695034881209699</v>
      </c>
      <c r="BA780" s="34">
        <v>0.99688820796785971</v>
      </c>
      <c r="BB780" s="34">
        <v>0.99682607099691889</v>
      </c>
      <c r="BC780" s="34">
        <v>0.9967639378990335</v>
      </c>
      <c r="BD780" s="34">
        <v>0.99670180867396196</v>
      </c>
      <c r="BE780" s="34">
        <v>0.99663968332146291</v>
      </c>
      <c r="BF780" s="34">
        <v>0.99657756184129487</v>
      </c>
      <c r="BG780" s="34">
        <v>0.99651544423321681</v>
      </c>
      <c r="BH780" s="34">
        <v>0.99645333049698681</v>
      </c>
      <c r="BI780" s="34">
        <v>0.99639122063236407</v>
      </c>
      <c r="BJ780" s="34">
        <v>0.99632911463910701</v>
      </c>
      <c r="BK780" s="34">
        <v>0.99626701251697447</v>
      </c>
      <c r="BL780" s="34">
        <v>0.99620491426572511</v>
      </c>
      <c r="BM780" s="34">
        <v>0.99614281988511755</v>
      </c>
      <c r="BN780" s="34">
        <v>0.99608072937491055</v>
      </c>
      <c r="BO780" s="34">
        <v>0.99601864273486307</v>
      </c>
      <c r="BP780" s="34">
        <v>0.99595655996473353</v>
      </c>
      <c r="BQ780" s="34">
        <v>0.99589448106428102</v>
      </c>
      <c r="BR780" s="34">
        <v>0.99583240603326406</v>
      </c>
      <c r="BS780" s="34">
        <v>0.99577033487144184</v>
      </c>
      <c r="BT780" s="34">
        <v>0.99570826757857278</v>
      </c>
      <c r="BU780" s="34">
        <v>0.99564620415441618</v>
      </c>
      <c r="BV780" s="34">
        <v>0.99558414459873046</v>
      </c>
      <c r="BW780" s="34">
        <v>0.99552208891127458</v>
      </c>
      <c r="BX780" s="34">
        <v>0.99546003709180764</v>
      </c>
      <c r="BY780" s="34">
        <v>0.99539798914008859</v>
      </c>
      <c r="BZ780" s="34">
        <v>0.99533594505587586</v>
      </c>
      <c r="CA780" s="34">
        <v>0.99527390483892897</v>
      </c>
      <c r="CB780" s="34">
        <v>0.99521186848900656</v>
      </c>
      <c r="CC780" s="34">
        <v>0.99514983600586759</v>
      </c>
      <c r="CD780" s="34">
        <v>0.99508780738927105</v>
      </c>
      <c r="CE780" s="34">
        <v>0.99502578263897612</v>
      </c>
      <c r="CF780" s="34">
        <v>0.99496376175474166</v>
      </c>
      <c r="CG780" s="34">
        <v>0.99490174473632664</v>
      </c>
      <c r="CH780" s="34">
        <v>0.99483973158349004</v>
      </c>
      <c r="CI780" s="34">
        <v>0.99477772229599115</v>
      </c>
      <c r="CJ780" s="34">
        <v>0.99471571687358906</v>
      </c>
      <c r="CK780" s="34">
        <v>0.99465371531604274</v>
      </c>
      <c r="CL780" s="34">
        <v>0.99459171762311116</v>
      </c>
      <c r="CM780" s="34">
        <v>0.9945297237945534</v>
      </c>
      <c r="CN780" s="34">
        <v>0.99446773383012899</v>
      </c>
      <c r="CO780" s="34">
        <v>0.99440574772959678</v>
      </c>
      <c r="CP780" s="34">
        <v>0.99434376549271597</v>
      </c>
      <c r="CQ780" s="34">
        <v>0.99428178711924564</v>
      </c>
      <c r="CR780" s="34">
        <v>0.99418882289425126</v>
      </c>
      <c r="CS780" s="34">
        <v>0.99409586736130684</v>
      </c>
      <c r="CT780" s="34">
        <v>0.99400292051959993</v>
      </c>
      <c r="CU780" s="34">
        <v>0.99390998236831796</v>
      </c>
      <c r="CV780" s="34">
        <v>0.99381705290664812</v>
      </c>
      <c r="CW780" s="34">
        <v>0.99372413213377797</v>
      </c>
      <c r="CX780" s="34">
        <v>0.99363122004889526</v>
      </c>
      <c r="CY780" s="34">
        <v>0.99353831665118764</v>
      </c>
      <c r="CZ780" s="34">
        <v>0.99344542193984309</v>
      </c>
      <c r="DA780" s="34">
        <v>0.99335253591404893</v>
      </c>
      <c r="DB780" s="34">
        <v>0.99325965857299336</v>
      </c>
    </row>
    <row r="781" spans="1:106" x14ac:dyDescent="0.2">
      <c r="A781" s="13">
        <f t="shared" ca="1" si="12"/>
        <v>45363</v>
      </c>
      <c r="B781" s="34">
        <v>1.0000623348172251</v>
      </c>
      <c r="C781" s="34">
        <v>1</v>
      </c>
      <c r="D781" s="34">
        <v>0.99993766906816206</v>
      </c>
      <c r="E781" s="34">
        <v>0.99987534202146944</v>
      </c>
      <c r="F781" s="34">
        <v>0.99981301885967966</v>
      </c>
      <c r="G781" s="34">
        <v>0.99975069958255058</v>
      </c>
      <c r="H781" s="34">
        <v>0.99968838418983996</v>
      </c>
      <c r="I781" s="34">
        <v>0.9996260726813061</v>
      </c>
      <c r="J781" s="34">
        <v>0.99956376505670663</v>
      </c>
      <c r="K781" s="34">
        <v>0.99950146131579942</v>
      </c>
      <c r="L781" s="34">
        <v>0.99943916145834222</v>
      </c>
      <c r="M781" s="34">
        <v>0.99937686548409332</v>
      </c>
      <c r="N781" s="34">
        <v>0.99931457339281049</v>
      </c>
      <c r="O781" s="34">
        <v>0.9992522851842518</v>
      </c>
      <c r="P781" s="34">
        <v>0.99919000085817533</v>
      </c>
      <c r="Q781" s="34">
        <v>0.99912772041433895</v>
      </c>
      <c r="R781" s="34">
        <v>0.99906544385250051</v>
      </c>
      <c r="S781" s="34">
        <v>0.99900317117241821</v>
      </c>
      <c r="T781" s="34">
        <v>0.99894090237385014</v>
      </c>
      <c r="U781" s="34">
        <v>0.99887863745655447</v>
      </c>
      <c r="V781" s="34">
        <v>0.99881637642028875</v>
      </c>
      <c r="W781" s="34">
        <v>0.99875411926481172</v>
      </c>
      <c r="X781" s="34">
        <v>0.99869186598988102</v>
      </c>
      <c r="Y781" s="34">
        <v>0.99862961659525507</v>
      </c>
      <c r="Z781" s="34">
        <v>0.99856737108069182</v>
      </c>
      <c r="AA781" s="34">
        <v>0.99850512944594971</v>
      </c>
      <c r="AB781" s="34">
        <v>0.99844289169078648</v>
      </c>
      <c r="AC781" s="34">
        <v>0.99838065781496055</v>
      </c>
      <c r="AD781" s="34">
        <v>0.9983184278182301</v>
      </c>
      <c r="AE781" s="34">
        <v>0.99825620170035334</v>
      </c>
      <c r="AF781" s="34">
        <v>0.99819397946108868</v>
      </c>
      <c r="AG781" s="34">
        <v>0.99813176110019375</v>
      </c>
      <c r="AH781" s="34">
        <v>0.99806954661742753</v>
      </c>
      <c r="AI781" s="34">
        <v>0.99800733601254787</v>
      </c>
      <c r="AJ781" s="34">
        <v>0.99794512928531343</v>
      </c>
      <c r="AK781" s="34">
        <v>0.99788292643548193</v>
      </c>
      <c r="AL781" s="34">
        <v>0.99782072746281236</v>
      </c>
      <c r="AM781" s="34">
        <v>0.99775853236706247</v>
      </c>
      <c r="AN781" s="34">
        <v>0.99769634114799088</v>
      </c>
      <c r="AO781" s="34">
        <v>0.99763415380535614</v>
      </c>
      <c r="AP781" s="34">
        <v>0.99757197033891631</v>
      </c>
      <c r="AQ781" s="34">
        <v>0.99750979074842983</v>
      </c>
      <c r="AR781" s="34">
        <v>0.99744761503365498</v>
      </c>
      <c r="AS781" s="34">
        <v>0.99738544319435074</v>
      </c>
      <c r="AT781" s="34">
        <v>0.99732327523027486</v>
      </c>
      <c r="AU781" s="34">
        <v>0.99726111114118621</v>
      </c>
      <c r="AV781" s="34">
        <v>0.9971989509268433</v>
      </c>
      <c r="AW781" s="34">
        <v>0.99713679458700422</v>
      </c>
      <c r="AX781" s="34">
        <v>0.99707464212142793</v>
      </c>
      <c r="AY781" s="34">
        <v>0.99701249352987276</v>
      </c>
      <c r="AZ781" s="34">
        <v>0.99695034881209699</v>
      </c>
      <c r="BA781" s="34">
        <v>0.99688820796785971</v>
      </c>
      <c r="BB781" s="34">
        <v>0.99682607099691889</v>
      </c>
      <c r="BC781" s="34">
        <v>0.9967639378990335</v>
      </c>
      <c r="BD781" s="34">
        <v>0.99670180867396196</v>
      </c>
      <c r="BE781" s="34">
        <v>0.99663968332146291</v>
      </c>
      <c r="BF781" s="34">
        <v>0.99657756184129487</v>
      </c>
      <c r="BG781" s="34">
        <v>0.99651544423321681</v>
      </c>
      <c r="BH781" s="34">
        <v>0.99645333049698681</v>
      </c>
      <c r="BI781" s="34">
        <v>0.99639122063236407</v>
      </c>
      <c r="BJ781" s="34">
        <v>0.99632911463910701</v>
      </c>
      <c r="BK781" s="34">
        <v>0.99626701251697447</v>
      </c>
      <c r="BL781" s="34">
        <v>0.99620491426572511</v>
      </c>
      <c r="BM781" s="34">
        <v>0.99614281988511755</v>
      </c>
      <c r="BN781" s="34">
        <v>0.99608072937491055</v>
      </c>
      <c r="BO781" s="34">
        <v>0.99601864273486307</v>
      </c>
      <c r="BP781" s="34">
        <v>0.99595655996473353</v>
      </c>
      <c r="BQ781" s="34">
        <v>0.99589448106428102</v>
      </c>
      <c r="BR781" s="34">
        <v>0.99583240603326406</v>
      </c>
      <c r="BS781" s="34">
        <v>0.99577033487144184</v>
      </c>
      <c r="BT781" s="34">
        <v>0.99570826757857278</v>
      </c>
      <c r="BU781" s="34">
        <v>0.99564620415441618</v>
      </c>
      <c r="BV781" s="34">
        <v>0.99558414459873046</v>
      </c>
      <c r="BW781" s="34">
        <v>0.99552208891127458</v>
      </c>
      <c r="BX781" s="34">
        <v>0.99546003709180764</v>
      </c>
      <c r="BY781" s="34">
        <v>0.99539798914008859</v>
      </c>
      <c r="BZ781" s="34">
        <v>0.99533594505587586</v>
      </c>
      <c r="CA781" s="34">
        <v>0.99527390483892897</v>
      </c>
      <c r="CB781" s="34">
        <v>0.99521186848900656</v>
      </c>
      <c r="CC781" s="34">
        <v>0.99514983600586759</v>
      </c>
      <c r="CD781" s="34">
        <v>0.99508780738927105</v>
      </c>
      <c r="CE781" s="34">
        <v>0.99502578263897612</v>
      </c>
      <c r="CF781" s="34">
        <v>0.99496376175474166</v>
      </c>
      <c r="CG781" s="34">
        <v>0.99490174473632664</v>
      </c>
      <c r="CH781" s="34">
        <v>0.99483973158349004</v>
      </c>
      <c r="CI781" s="34">
        <v>0.99477772229599115</v>
      </c>
      <c r="CJ781" s="34">
        <v>0.99471571687358906</v>
      </c>
      <c r="CK781" s="34">
        <v>0.99465371531604274</v>
      </c>
      <c r="CL781" s="34">
        <v>0.99459171762311116</v>
      </c>
      <c r="CM781" s="34">
        <v>0.9945297237945534</v>
      </c>
      <c r="CN781" s="34">
        <v>0.99446773383012899</v>
      </c>
      <c r="CO781" s="34">
        <v>0.99440574772959678</v>
      </c>
      <c r="CP781" s="34">
        <v>0.99434376549271597</v>
      </c>
      <c r="CQ781" s="34">
        <v>0.99428178711924564</v>
      </c>
      <c r="CR781" s="34">
        <v>0.99418882289425126</v>
      </c>
      <c r="CS781" s="34">
        <v>0.99409586736130684</v>
      </c>
      <c r="CT781" s="34">
        <v>0.99400292051959993</v>
      </c>
      <c r="CU781" s="34">
        <v>0.99390998236831796</v>
      </c>
      <c r="CV781" s="34">
        <v>0.99381705290664812</v>
      </c>
      <c r="CW781" s="34">
        <v>0.99372413213377797</v>
      </c>
      <c r="CX781" s="34">
        <v>0.99363122004889526</v>
      </c>
      <c r="CY781" s="34">
        <v>0.99353831665118764</v>
      </c>
      <c r="CZ781" s="34">
        <v>0.99344542193984309</v>
      </c>
      <c r="DA781" s="34">
        <v>0.99335253591404893</v>
      </c>
      <c r="DB781" s="34">
        <v>0.99325965857299336</v>
      </c>
    </row>
    <row r="782" spans="1:106" x14ac:dyDescent="0.2">
      <c r="A782" s="13">
        <f t="shared" ca="1" si="12"/>
        <v>45364</v>
      </c>
      <c r="B782" s="34">
        <v>1.0000623348172251</v>
      </c>
      <c r="C782" s="34">
        <v>1</v>
      </c>
      <c r="D782" s="34">
        <v>0.99993766906816206</v>
      </c>
      <c r="E782" s="34">
        <v>0.99987534202146944</v>
      </c>
      <c r="F782" s="34">
        <v>0.99981301885967966</v>
      </c>
      <c r="G782" s="34">
        <v>0.99975069958255058</v>
      </c>
      <c r="H782" s="34">
        <v>0.99968838418983996</v>
      </c>
      <c r="I782" s="34">
        <v>0.9996260726813061</v>
      </c>
      <c r="J782" s="34">
        <v>0.99956376505670663</v>
      </c>
      <c r="K782" s="34">
        <v>0.99950146131579942</v>
      </c>
      <c r="L782" s="34">
        <v>0.99943916145834222</v>
      </c>
      <c r="M782" s="34">
        <v>0.99937686548409332</v>
      </c>
      <c r="N782" s="34">
        <v>0.99931457339281049</v>
      </c>
      <c r="O782" s="34">
        <v>0.9992522851842518</v>
      </c>
      <c r="P782" s="34">
        <v>0.99919000085817533</v>
      </c>
      <c r="Q782" s="34">
        <v>0.99912772041433895</v>
      </c>
      <c r="R782" s="34">
        <v>0.99906544385250051</v>
      </c>
      <c r="S782" s="34">
        <v>0.99900317117241821</v>
      </c>
      <c r="T782" s="34">
        <v>0.99894090237385014</v>
      </c>
      <c r="U782" s="34">
        <v>0.99887863745655447</v>
      </c>
      <c r="V782" s="34">
        <v>0.99881637642028875</v>
      </c>
      <c r="W782" s="34">
        <v>0.99875411926481172</v>
      </c>
      <c r="X782" s="34">
        <v>0.99869186598988102</v>
      </c>
      <c r="Y782" s="34">
        <v>0.99862961659525507</v>
      </c>
      <c r="Z782" s="34">
        <v>0.99856737108069182</v>
      </c>
      <c r="AA782" s="34">
        <v>0.99850512944594971</v>
      </c>
      <c r="AB782" s="34">
        <v>0.99844289169078648</v>
      </c>
      <c r="AC782" s="34">
        <v>0.99838065781496055</v>
      </c>
      <c r="AD782" s="34">
        <v>0.9983184278182301</v>
      </c>
      <c r="AE782" s="34">
        <v>0.99825620170035334</v>
      </c>
      <c r="AF782" s="34">
        <v>0.99819397946108868</v>
      </c>
      <c r="AG782" s="34">
        <v>0.99813176110019375</v>
      </c>
      <c r="AH782" s="34">
        <v>0.99806954661742753</v>
      </c>
      <c r="AI782" s="34">
        <v>0.99800733601254787</v>
      </c>
      <c r="AJ782" s="34">
        <v>0.99794512928531343</v>
      </c>
      <c r="AK782" s="34">
        <v>0.99788292643548193</v>
      </c>
      <c r="AL782" s="34">
        <v>0.99782072746281236</v>
      </c>
      <c r="AM782" s="34">
        <v>0.99775853236706247</v>
      </c>
      <c r="AN782" s="34">
        <v>0.99769634114799088</v>
      </c>
      <c r="AO782" s="34">
        <v>0.99763415380535614</v>
      </c>
      <c r="AP782" s="34">
        <v>0.99757197033891631</v>
      </c>
      <c r="AQ782" s="34">
        <v>0.99750979074842983</v>
      </c>
      <c r="AR782" s="34">
        <v>0.99744761503365498</v>
      </c>
      <c r="AS782" s="34">
        <v>0.99738544319435074</v>
      </c>
      <c r="AT782" s="34">
        <v>0.99732327523027486</v>
      </c>
      <c r="AU782" s="34">
        <v>0.99726111114118621</v>
      </c>
      <c r="AV782" s="34">
        <v>0.9971989509268433</v>
      </c>
      <c r="AW782" s="34">
        <v>0.99713679458700422</v>
      </c>
      <c r="AX782" s="34">
        <v>0.99707464212142793</v>
      </c>
      <c r="AY782" s="34">
        <v>0.99701249352987276</v>
      </c>
      <c r="AZ782" s="34">
        <v>0.99695034881209699</v>
      </c>
      <c r="BA782" s="34">
        <v>0.99688820796785971</v>
      </c>
      <c r="BB782" s="34">
        <v>0.99682607099691889</v>
      </c>
      <c r="BC782" s="34">
        <v>0.9967639378990335</v>
      </c>
      <c r="BD782" s="34">
        <v>0.99670180867396196</v>
      </c>
      <c r="BE782" s="34">
        <v>0.99663968332146291</v>
      </c>
      <c r="BF782" s="34">
        <v>0.99657756184129487</v>
      </c>
      <c r="BG782" s="34">
        <v>0.99651544423321681</v>
      </c>
      <c r="BH782" s="34">
        <v>0.99645333049698681</v>
      </c>
      <c r="BI782" s="34">
        <v>0.99639122063236407</v>
      </c>
      <c r="BJ782" s="34">
        <v>0.99632911463910701</v>
      </c>
      <c r="BK782" s="34">
        <v>0.99626701251697447</v>
      </c>
      <c r="BL782" s="34">
        <v>0.99620491426572511</v>
      </c>
      <c r="BM782" s="34">
        <v>0.99614281988511755</v>
      </c>
      <c r="BN782" s="34">
        <v>0.99608072937491055</v>
      </c>
      <c r="BO782" s="34">
        <v>0.99601864273486307</v>
      </c>
      <c r="BP782" s="34">
        <v>0.99595655996473353</v>
      </c>
      <c r="BQ782" s="34">
        <v>0.99589448106428102</v>
      </c>
      <c r="BR782" s="34">
        <v>0.99583240603326406</v>
      </c>
      <c r="BS782" s="34">
        <v>0.99577033487144184</v>
      </c>
      <c r="BT782" s="34">
        <v>0.99570826757857278</v>
      </c>
      <c r="BU782" s="34">
        <v>0.99564620415441618</v>
      </c>
      <c r="BV782" s="34">
        <v>0.99558414459873046</v>
      </c>
      <c r="BW782" s="34">
        <v>0.99552208891127458</v>
      </c>
      <c r="BX782" s="34">
        <v>0.99546003709180764</v>
      </c>
      <c r="BY782" s="34">
        <v>0.99539798914008859</v>
      </c>
      <c r="BZ782" s="34">
        <v>0.99533594505587586</v>
      </c>
      <c r="CA782" s="34">
        <v>0.99527390483892897</v>
      </c>
      <c r="CB782" s="34">
        <v>0.99521186848900656</v>
      </c>
      <c r="CC782" s="34">
        <v>0.99514983600586759</v>
      </c>
      <c r="CD782" s="34">
        <v>0.99508780738927105</v>
      </c>
      <c r="CE782" s="34">
        <v>0.99502578263897612</v>
      </c>
      <c r="CF782" s="34">
        <v>0.99496376175474166</v>
      </c>
      <c r="CG782" s="34">
        <v>0.99490174473632664</v>
      </c>
      <c r="CH782" s="34">
        <v>0.99483973158349004</v>
      </c>
      <c r="CI782" s="34">
        <v>0.99477772229599115</v>
      </c>
      <c r="CJ782" s="34">
        <v>0.99471571687358906</v>
      </c>
      <c r="CK782" s="34">
        <v>0.99465371531604274</v>
      </c>
      <c r="CL782" s="34">
        <v>0.99459171762311116</v>
      </c>
      <c r="CM782" s="34">
        <v>0.9945297237945534</v>
      </c>
      <c r="CN782" s="34">
        <v>0.99446773383012899</v>
      </c>
      <c r="CO782" s="34">
        <v>0.99440574772959678</v>
      </c>
      <c r="CP782" s="34">
        <v>0.99434376549271597</v>
      </c>
      <c r="CQ782" s="34">
        <v>0.99428178711924564</v>
      </c>
      <c r="CR782" s="34">
        <v>0.99418882289425126</v>
      </c>
      <c r="CS782" s="34">
        <v>0.99409586736130684</v>
      </c>
      <c r="CT782" s="34">
        <v>0.99400292051959993</v>
      </c>
      <c r="CU782" s="34">
        <v>0.99390998236831796</v>
      </c>
      <c r="CV782" s="34">
        <v>0.99381705290664812</v>
      </c>
      <c r="CW782" s="34">
        <v>0.99372413213377797</v>
      </c>
      <c r="CX782" s="34">
        <v>0.99363122004889526</v>
      </c>
      <c r="CY782" s="34">
        <v>0.99353831665118764</v>
      </c>
      <c r="CZ782" s="34">
        <v>0.99344542193984309</v>
      </c>
      <c r="DA782" s="34">
        <v>0.99335253591404893</v>
      </c>
      <c r="DB782" s="34">
        <v>0.99325965857299336</v>
      </c>
    </row>
    <row r="783" spans="1:106" x14ac:dyDescent="0.2">
      <c r="A783" s="13">
        <f t="shared" ca="1" si="12"/>
        <v>45365</v>
      </c>
      <c r="B783" s="34">
        <v>1.0000623348172251</v>
      </c>
      <c r="C783" s="34">
        <v>1</v>
      </c>
      <c r="D783" s="34">
        <v>0.99993766906816206</v>
      </c>
      <c r="E783" s="34">
        <v>0.99987534202146944</v>
      </c>
      <c r="F783" s="34">
        <v>0.99981301885967966</v>
      </c>
      <c r="G783" s="34">
        <v>0.99975069958255058</v>
      </c>
      <c r="H783" s="34">
        <v>0.99968838418983996</v>
      </c>
      <c r="I783" s="34">
        <v>0.9996260726813061</v>
      </c>
      <c r="J783" s="34">
        <v>0.99956376505670663</v>
      </c>
      <c r="K783" s="34">
        <v>0.99950146131579942</v>
      </c>
      <c r="L783" s="34">
        <v>0.99943916145834222</v>
      </c>
      <c r="M783" s="34">
        <v>0.99937686548409332</v>
      </c>
      <c r="N783" s="34">
        <v>0.99931457339281049</v>
      </c>
      <c r="O783" s="34">
        <v>0.9992522851842518</v>
      </c>
      <c r="P783" s="34">
        <v>0.99919000085817533</v>
      </c>
      <c r="Q783" s="34">
        <v>0.99912772041433895</v>
      </c>
      <c r="R783" s="34">
        <v>0.99906544385250051</v>
      </c>
      <c r="S783" s="34">
        <v>0.99900317117241821</v>
      </c>
      <c r="T783" s="34">
        <v>0.99894090237385014</v>
      </c>
      <c r="U783" s="34">
        <v>0.99887863745655447</v>
      </c>
      <c r="V783" s="34">
        <v>0.99881637642028875</v>
      </c>
      <c r="W783" s="34">
        <v>0.99875411926481172</v>
      </c>
      <c r="X783" s="34">
        <v>0.99869186598988102</v>
      </c>
      <c r="Y783" s="34">
        <v>0.99862961659525507</v>
      </c>
      <c r="Z783" s="34">
        <v>0.99856737108069182</v>
      </c>
      <c r="AA783" s="34">
        <v>0.99850512944594971</v>
      </c>
      <c r="AB783" s="34">
        <v>0.99844289169078648</v>
      </c>
      <c r="AC783" s="34">
        <v>0.99838065781496055</v>
      </c>
      <c r="AD783" s="34">
        <v>0.9983184278182301</v>
      </c>
      <c r="AE783" s="34">
        <v>0.99825620170035334</v>
      </c>
      <c r="AF783" s="34">
        <v>0.99819397946108868</v>
      </c>
      <c r="AG783" s="34">
        <v>0.99813176110019375</v>
      </c>
      <c r="AH783" s="34">
        <v>0.99806954661742753</v>
      </c>
      <c r="AI783" s="34">
        <v>0.99800733601254787</v>
      </c>
      <c r="AJ783" s="34">
        <v>0.99794512928531343</v>
      </c>
      <c r="AK783" s="34">
        <v>0.99788292643548193</v>
      </c>
      <c r="AL783" s="34">
        <v>0.99782072746281236</v>
      </c>
      <c r="AM783" s="34">
        <v>0.99775853236706247</v>
      </c>
      <c r="AN783" s="34">
        <v>0.99769634114799088</v>
      </c>
      <c r="AO783" s="34">
        <v>0.99763415380535614</v>
      </c>
      <c r="AP783" s="34">
        <v>0.99757197033891631</v>
      </c>
      <c r="AQ783" s="34">
        <v>0.99750979074842983</v>
      </c>
      <c r="AR783" s="34">
        <v>0.99744761503365498</v>
      </c>
      <c r="AS783" s="34">
        <v>0.99738544319435074</v>
      </c>
      <c r="AT783" s="34">
        <v>0.99732327523027486</v>
      </c>
      <c r="AU783" s="34">
        <v>0.99726111114118621</v>
      </c>
      <c r="AV783" s="34">
        <v>0.9971989509268433</v>
      </c>
      <c r="AW783" s="34">
        <v>0.99713679458700422</v>
      </c>
      <c r="AX783" s="34">
        <v>0.99707464212142793</v>
      </c>
      <c r="AY783" s="34">
        <v>0.99701249352987276</v>
      </c>
      <c r="AZ783" s="34">
        <v>0.99695034881209699</v>
      </c>
      <c r="BA783" s="34">
        <v>0.99688820796785971</v>
      </c>
      <c r="BB783" s="34">
        <v>0.99682607099691889</v>
      </c>
      <c r="BC783" s="34">
        <v>0.9967639378990335</v>
      </c>
      <c r="BD783" s="34">
        <v>0.99670180867396196</v>
      </c>
      <c r="BE783" s="34">
        <v>0.99663968332146291</v>
      </c>
      <c r="BF783" s="34">
        <v>0.99657756184129487</v>
      </c>
      <c r="BG783" s="34">
        <v>0.99651544423321681</v>
      </c>
      <c r="BH783" s="34">
        <v>0.99645333049698681</v>
      </c>
      <c r="BI783" s="34">
        <v>0.99639122063236407</v>
      </c>
      <c r="BJ783" s="34">
        <v>0.99632911463910701</v>
      </c>
      <c r="BK783" s="34">
        <v>0.99626701251697447</v>
      </c>
      <c r="BL783" s="34">
        <v>0.99620491426572511</v>
      </c>
      <c r="BM783" s="34">
        <v>0.99614281988511755</v>
      </c>
      <c r="BN783" s="34">
        <v>0.99608072937491055</v>
      </c>
      <c r="BO783" s="34">
        <v>0.99601864273486307</v>
      </c>
      <c r="BP783" s="34">
        <v>0.99595655996473353</v>
      </c>
      <c r="BQ783" s="34">
        <v>0.99589448106428102</v>
      </c>
      <c r="BR783" s="34">
        <v>0.99583240603326406</v>
      </c>
      <c r="BS783" s="34">
        <v>0.99577033487144184</v>
      </c>
      <c r="BT783" s="34">
        <v>0.99570826757857278</v>
      </c>
      <c r="BU783" s="34">
        <v>0.99564620415441618</v>
      </c>
      <c r="BV783" s="34">
        <v>0.99558414459873046</v>
      </c>
      <c r="BW783" s="34">
        <v>0.99552208891127458</v>
      </c>
      <c r="BX783" s="34">
        <v>0.99546003709180764</v>
      </c>
      <c r="BY783" s="34">
        <v>0.99539798914008859</v>
      </c>
      <c r="BZ783" s="34">
        <v>0.99533594505587586</v>
      </c>
      <c r="CA783" s="34">
        <v>0.99527390483892897</v>
      </c>
      <c r="CB783" s="34">
        <v>0.99521186848900656</v>
      </c>
      <c r="CC783" s="34">
        <v>0.99514983600586759</v>
      </c>
      <c r="CD783" s="34">
        <v>0.99508780738927105</v>
      </c>
      <c r="CE783" s="34">
        <v>0.99502578263897612</v>
      </c>
      <c r="CF783" s="34">
        <v>0.99496376175474166</v>
      </c>
      <c r="CG783" s="34">
        <v>0.99490174473632664</v>
      </c>
      <c r="CH783" s="34">
        <v>0.99483973158349004</v>
      </c>
      <c r="CI783" s="34">
        <v>0.99477772229599115</v>
      </c>
      <c r="CJ783" s="34">
        <v>0.99471571687358906</v>
      </c>
      <c r="CK783" s="34">
        <v>0.99465371531604274</v>
      </c>
      <c r="CL783" s="34">
        <v>0.99459171762311116</v>
      </c>
      <c r="CM783" s="34">
        <v>0.9945297237945534</v>
      </c>
      <c r="CN783" s="34">
        <v>0.99446773383012899</v>
      </c>
      <c r="CO783" s="34">
        <v>0.99440574772959678</v>
      </c>
      <c r="CP783" s="34">
        <v>0.99434376549271597</v>
      </c>
      <c r="CQ783" s="34">
        <v>0.99428178711924564</v>
      </c>
      <c r="CR783" s="34">
        <v>0.99418882289425126</v>
      </c>
      <c r="CS783" s="34">
        <v>0.99409586736130684</v>
      </c>
      <c r="CT783" s="34">
        <v>0.99400292051959993</v>
      </c>
      <c r="CU783" s="34">
        <v>0.99390998236831796</v>
      </c>
      <c r="CV783" s="34">
        <v>0.99381705290664812</v>
      </c>
      <c r="CW783" s="34">
        <v>0.99372413213377797</v>
      </c>
      <c r="CX783" s="34">
        <v>0.99363122004889526</v>
      </c>
      <c r="CY783" s="34">
        <v>0.99353831665118764</v>
      </c>
      <c r="CZ783" s="34">
        <v>0.99344542193984309</v>
      </c>
      <c r="DA783" s="34">
        <v>0.99335253591404893</v>
      </c>
      <c r="DB783" s="34">
        <v>0.99325965857299336</v>
      </c>
    </row>
    <row r="784" spans="1:106" x14ac:dyDescent="0.2">
      <c r="A784" s="13">
        <f t="shared" ca="1" si="12"/>
        <v>45366</v>
      </c>
      <c r="B784" s="34">
        <v>1.0000623348172251</v>
      </c>
      <c r="C784" s="34">
        <v>1</v>
      </c>
      <c r="D784" s="34">
        <v>0.99993766906816206</v>
      </c>
      <c r="E784" s="34">
        <v>0.99987534202146944</v>
      </c>
      <c r="F784" s="34">
        <v>0.99981301885967966</v>
      </c>
      <c r="G784" s="34">
        <v>0.99975069958255058</v>
      </c>
      <c r="H784" s="34">
        <v>0.99968838418983996</v>
      </c>
      <c r="I784" s="34">
        <v>0.9996260726813061</v>
      </c>
      <c r="J784" s="34">
        <v>0.99956376505670663</v>
      </c>
      <c r="K784" s="34">
        <v>0.99950146131579942</v>
      </c>
      <c r="L784" s="34">
        <v>0.99943916145834222</v>
      </c>
      <c r="M784" s="34">
        <v>0.99937686548409332</v>
      </c>
      <c r="N784" s="34">
        <v>0.99931457339281049</v>
      </c>
      <c r="O784" s="34">
        <v>0.9992522851842518</v>
      </c>
      <c r="P784" s="34">
        <v>0.99919000085817533</v>
      </c>
      <c r="Q784" s="34">
        <v>0.99912772041433895</v>
      </c>
      <c r="R784" s="34">
        <v>0.99906544385250051</v>
      </c>
      <c r="S784" s="34">
        <v>0.99900317117241821</v>
      </c>
      <c r="T784" s="34">
        <v>0.99894090237385014</v>
      </c>
      <c r="U784" s="34">
        <v>0.99887863745655447</v>
      </c>
      <c r="V784" s="34">
        <v>0.99881637642028875</v>
      </c>
      <c r="W784" s="34">
        <v>0.99875411926481172</v>
      </c>
      <c r="X784" s="34">
        <v>0.99869186598988102</v>
      </c>
      <c r="Y784" s="34">
        <v>0.99862961659525507</v>
      </c>
      <c r="Z784" s="34">
        <v>0.99856737108069182</v>
      </c>
      <c r="AA784" s="34">
        <v>0.99850512944594971</v>
      </c>
      <c r="AB784" s="34">
        <v>0.99844289169078648</v>
      </c>
      <c r="AC784" s="34">
        <v>0.99838065781496055</v>
      </c>
      <c r="AD784" s="34">
        <v>0.9983184278182301</v>
      </c>
      <c r="AE784" s="34">
        <v>0.99825620170035334</v>
      </c>
      <c r="AF784" s="34">
        <v>0.99819397946108868</v>
      </c>
      <c r="AG784" s="34">
        <v>0.99813176110019375</v>
      </c>
      <c r="AH784" s="34">
        <v>0.99806954661742753</v>
      </c>
      <c r="AI784" s="34">
        <v>0.99800733601254787</v>
      </c>
      <c r="AJ784" s="34">
        <v>0.99794512928531343</v>
      </c>
      <c r="AK784" s="34">
        <v>0.99788292643548193</v>
      </c>
      <c r="AL784" s="34">
        <v>0.99782072746281236</v>
      </c>
      <c r="AM784" s="34">
        <v>0.99775853236706247</v>
      </c>
      <c r="AN784" s="34">
        <v>0.99769634114799088</v>
      </c>
      <c r="AO784" s="34">
        <v>0.99763415380535614</v>
      </c>
      <c r="AP784" s="34">
        <v>0.99757197033891631</v>
      </c>
      <c r="AQ784" s="34">
        <v>0.99750979074842983</v>
      </c>
      <c r="AR784" s="34">
        <v>0.99744761503365498</v>
      </c>
      <c r="AS784" s="34">
        <v>0.99738544319435074</v>
      </c>
      <c r="AT784" s="34">
        <v>0.99732327523027486</v>
      </c>
      <c r="AU784" s="34">
        <v>0.99726111114118621</v>
      </c>
      <c r="AV784" s="34">
        <v>0.9971989509268433</v>
      </c>
      <c r="AW784" s="34">
        <v>0.99713679458700422</v>
      </c>
      <c r="AX784" s="34">
        <v>0.99707464212142793</v>
      </c>
      <c r="AY784" s="34">
        <v>0.99701249352987276</v>
      </c>
      <c r="AZ784" s="34">
        <v>0.99695034881209699</v>
      </c>
      <c r="BA784" s="34">
        <v>0.99688820796785971</v>
      </c>
      <c r="BB784" s="34">
        <v>0.99682607099691889</v>
      </c>
      <c r="BC784" s="34">
        <v>0.9967639378990335</v>
      </c>
      <c r="BD784" s="34">
        <v>0.99670180867396196</v>
      </c>
      <c r="BE784" s="34">
        <v>0.99663968332146291</v>
      </c>
      <c r="BF784" s="34">
        <v>0.99657756184129487</v>
      </c>
      <c r="BG784" s="34">
        <v>0.99651544423321681</v>
      </c>
      <c r="BH784" s="34">
        <v>0.99645333049698681</v>
      </c>
      <c r="BI784" s="34">
        <v>0.99639122063236407</v>
      </c>
      <c r="BJ784" s="34">
        <v>0.99632911463910701</v>
      </c>
      <c r="BK784" s="34">
        <v>0.99626701251697447</v>
      </c>
      <c r="BL784" s="34">
        <v>0.99620491426572511</v>
      </c>
      <c r="BM784" s="34">
        <v>0.99614281988511755</v>
      </c>
      <c r="BN784" s="34">
        <v>0.99608072937491055</v>
      </c>
      <c r="BO784" s="34">
        <v>0.99601864273486307</v>
      </c>
      <c r="BP784" s="34">
        <v>0.99595655996473353</v>
      </c>
      <c r="BQ784" s="34">
        <v>0.99589448106428102</v>
      </c>
      <c r="BR784" s="34">
        <v>0.99583240603326406</v>
      </c>
      <c r="BS784" s="34">
        <v>0.99577033487144184</v>
      </c>
      <c r="BT784" s="34">
        <v>0.99570826757857278</v>
      </c>
      <c r="BU784" s="34">
        <v>0.99564620415441618</v>
      </c>
      <c r="BV784" s="34">
        <v>0.99558414459873046</v>
      </c>
      <c r="BW784" s="34">
        <v>0.99552208891127458</v>
      </c>
      <c r="BX784" s="34">
        <v>0.99546003709180764</v>
      </c>
      <c r="BY784" s="34">
        <v>0.99539798914008859</v>
      </c>
      <c r="BZ784" s="34">
        <v>0.99533594505587586</v>
      </c>
      <c r="CA784" s="34">
        <v>0.99527390483892897</v>
      </c>
      <c r="CB784" s="34">
        <v>0.99521186848900656</v>
      </c>
      <c r="CC784" s="34">
        <v>0.99514983600586759</v>
      </c>
      <c r="CD784" s="34">
        <v>0.99508780738927105</v>
      </c>
      <c r="CE784" s="34">
        <v>0.99502578263897612</v>
      </c>
      <c r="CF784" s="34">
        <v>0.99496376175474166</v>
      </c>
      <c r="CG784" s="34">
        <v>0.99490174473632664</v>
      </c>
      <c r="CH784" s="34">
        <v>0.99483973158349004</v>
      </c>
      <c r="CI784" s="34">
        <v>0.99477772229599115</v>
      </c>
      <c r="CJ784" s="34">
        <v>0.99471571687358906</v>
      </c>
      <c r="CK784" s="34">
        <v>0.99465371531604274</v>
      </c>
      <c r="CL784" s="34">
        <v>0.99459171762311116</v>
      </c>
      <c r="CM784" s="34">
        <v>0.9945297237945534</v>
      </c>
      <c r="CN784" s="34">
        <v>0.99446773383012899</v>
      </c>
      <c r="CO784" s="34">
        <v>0.99440574772959678</v>
      </c>
      <c r="CP784" s="34">
        <v>0.99434376549271597</v>
      </c>
      <c r="CQ784" s="34">
        <v>0.99428178711924564</v>
      </c>
      <c r="CR784" s="34">
        <v>0.99418882289425126</v>
      </c>
      <c r="CS784" s="34">
        <v>0.99409586736130684</v>
      </c>
      <c r="CT784" s="34">
        <v>0.99400292051959993</v>
      </c>
      <c r="CU784" s="34">
        <v>0.99390998236831796</v>
      </c>
      <c r="CV784" s="34">
        <v>0.99381705290664812</v>
      </c>
      <c r="CW784" s="34">
        <v>0.99372413213377797</v>
      </c>
      <c r="CX784" s="34">
        <v>0.99363122004889526</v>
      </c>
      <c r="CY784" s="34">
        <v>0.99353831665118764</v>
      </c>
      <c r="CZ784" s="34">
        <v>0.99344542193984309</v>
      </c>
      <c r="DA784" s="34">
        <v>0.99335253591404893</v>
      </c>
      <c r="DB784" s="34">
        <v>0.99325965857299336</v>
      </c>
    </row>
    <row r="785" spans="1:106" x14ac:dyDescent="0.2">
      <c r="A785" s="13">
        <f t="shared" ca="1" si="12"/>
        <v>45369</v>
      </c>
      <c r="B785" s="34">
        <v>1.0000623348172251</v>
      </c>
      <c r="C785" s="34">
        <v>1</v>
      </c>
      <c r="D785" s="34">
        <v>0.99993766906816206</v>
      </c>
      <c r="E785" s="34">
        <v>0.99987534202146944</v>
      </c>
      <c r="F785" s="34">
        <v>0.99981301885967966</v>
      </c>
      <c r="G785" s="34">
        <v>0.99975069958255058</v>
      </c>
      <c r="H785" s="34">
        <v>0.99968838418983996</v>
      </c>
      <c r="I785" s="34">
        <v>0.9996260726813061</v>
      </c>
      <c r="J785" s="34">
        <v>0.99956376505670663</v>
      </c>
      <c r="K785" s="34">
        <v>0.99950146131579942</v>
      </c>
      <c r="L785" s="34">
        <v>0.99943916145834222</v>
      </c>
      <c r="M785" s="34">
        <v>0.99937686548409332</v>
      </c>
      <c r="N785" s="34">
        <v>0.99931457339281049</v>
      </c>
      <c r="O785" s="34">
        <v>0.9992522851842518</v>
      </c>
      <c r="P785" s="34">
        <v>0.99919000085817533</v>
      </c>
      <c r="Q785" s="34">
        <v>0.99912772041433895</v>
      </c>
      <c r="R785" s="34">
        <v>0.99906544385250051</v>
      </c>
      <c r="S785" s="34">
        <v>0.99900317117241821</v>
      </c>
      <c r="T785" s="34">
        <v>0.99894090237385014</v>
      </c>
      <c r="U785" s="34">
        <v>0.99887863745655447</v>
      </c>
      <c r="V785" s="34">
        <v>0.99881637642028875</v>
      </c>
      <c r="W785" s="34">
        <v>0.99875411926481172</v>
      </c>
      <c r="X785" s="34">
        <v>0.99869186598988102</v>
      </c>
      <c r="Y785" s="34">
        <v>0.99862961659525507</v>
      </c>
      <c r="Z785" s="34">
        <v>0.99856737108069182</v>
      </c>
      <c r="AA785" s="34">
        <v>0.99850512944594971</v>
      </c>
      <c r="AB785" s="34">
        <v>0.99844289169078648</v>
      </c>
      <c r="AC785" s="34">
        <v>0.99838065781496055</v>
      </c>
      <c r="AD785" s="34">
        <v>0.9983184278182301</v>
      </c>
      <c r="AE785" s="34">
        <v>0.99825620170035334</v>
      </c>
      <c r="AF785" s="34">
        <v>0.99819397946108868</v>
      </c>
      <c r="AG785" s="34">
        <v>0.99813176110019375</v>
      </c>
      <c r="AH785" s="34">
        <v>0.99806954661742753</v>
      </c>
      <c r="AI785" s="34">
        <v>0.99800733601254787</v>
      </c>
      <c r="AJ785" s="34">
        <v>0.99794512928531343</v>
      </c>
      <c r="AK785" s="34">
        <v>0.99788292643548193</v>
      </c>
      <c r="AL785" s="34">
        <v>0.99782072746281236</v>
      </c>
      <c r="AM785" s="34">
        <v>0.99775853236706247</v>
      </c>
      <c r="AN785" s="34">
        <v>0.99769634114799088</v>
      </c>
      <c r="AO785" s="34">
        <v>0.99763415380535614</v>
      </c>
      <c r="AP785" s="34">
        <v>0.99757197033891631</v>
      </c>
      <c r="AQ785" s="34">
        <v>0.99750979074842983</v>
      </c>
      <c r="AR785" s="34">
        <v>0.99744761503365498</v>
      </c>
      <c r="AS785" s="34">
        <v>0.99738544319435074</v>
      </c>
      <c r="AT785" s="34">
        <v>0.99732327523027486</v>
      </c>
      <c r="AU785" s="34">
        <v>0.99726111114118621</v>
      </c>
      <c r="AV785" s="34">
        <v>0.9971989509268433</v>
      </c>
      <c r="AW785" s="34">
        <v>0.99713679458700422</v>
      </c>
      <c r="AX785" s="34">
        <v>0.99707464212142793</v>
      </c>
      <c r="AY785" s="34">
        <v>0.99701249352987276</v>
      </c>
      <c r="AZ785" s="34">
        <v>0.99695034881209699</v>
      </c>
      <c r="BA785" s="34">
        <v>0.99688820796785971</v>
      </c>
      <c r="BB785" s="34">
        <v>0.99682607099691889</v>
      </c>
      <c r="BC785" s="34">
        <v>0.9967639378990335</v>
      </c>
      <c r="BD785" s="34">
        <v>0.99670180867396196</v>
      </c>
      <c r="BE785" s="34">
        <v>0.99663968332146291</v>
      </c>
      <c r="BF785" s="34">
        <v>0.99657756184129487</v>
      </c>
      <c r="BG785" s="34">
        <v>0.99651544423321681</v>
      </c>
      <c r="BH785" s="34">
        <v>0.99645333049698681</v>
      </c>
      <c r="BI785" s="34">
        <v>0.99639122063236407</v>
      </c>
      <c r="BJ785" s="34">
        <v>0.99632911463910701</v>
      </c>
      <c r="BK785" s="34">
        <v>0.99626701251697447</v>
      </c>
      <c r="BL785" s="34">
        <v>0.99620491426572511</v>
      </c>
      <c r="BM785" s="34">
        <v>0.99614281988511755</v>
      </c>
      <c r="BN785" s="34">
        <v>0.99608072937491055</v>
      </c>
      <c r="BO785" s="34">
        <v>0.99601864273486307</v>
      </c>
      <c r="BP785" s="34">
        <v>0.99595655996473353</v>
      </c>
      <c r="BQ785" s="34">
        <v>0.99589448106428102</v>
      </c>
      <c r="BR785" s="34">
        <v>0.99583240603326406</v>
      </c>
      <c r="BS785" s="34">
        <v>0.99577033487144184</v>
      </c>
      <c r="BT785" s="34">
        <v>0.99570826757857278</v>
      </c>
      <c r="BU785" s="34">
        <v>0.99564620415441618</v>
      </c>
      <c r="BV785" s="34">
        <v>0.99558414459873046</v>
      </c>
      <c r="BW785" s="34">
        <v>0.99552208891127458</v>
      </c>
      <c r="BX785" s="34">
        <v>0.99546003709180764</v>
      </c>
      <c r="BY785" s="34">
        <v>0.99539798914008859</v>
      </c>
      <c r="BZ785" s="34">
        <v>0.99533594505587586</v>
      </c>
      <c r="CA785" s="34">
        <v>0.99527390483892897</v>
      </c>
      <c r="CB785" s="34">
        <v>0.99521186848900656</v>
      </c>
      <c r="CC785" s="34">
        <v>0.99514983600586759</v>
      </c>
      <c r="CD785" s="34">
        <v>0.99508780738927105</v>
      </c>
      <c r="CE785" s="34">
        <v>0.99502578263897612</v>
      </c>
      <c r="CF785" s="34">
        <v>0.99496376175474166</v>
      </c>
      <c r="CG785" s="34">
        <v>0.99490174473632664</v>
      </c>
      <c r="CH785" s="34">
        <v>0.99483973158349004</v>
      </c>
      <c r="CI785" s="34">
        <v>0.99477772229599115</v>
      </c>
      <c r="CJ785" s="34">
        <v>0.99471571687358906</v>
      </c>
      <c r="CK785" s="34">
        <v>0.99465371531604274</v>
      </c>
      <c r="CL785" s="34">
        <v>0.99459171762311116</v>
      </c>
      <c r="CM785" s="34">
        <v>0.9945297237945534</v>
      </c>
      <c r="CN785" s="34">
        <v>0.99446773383012899</v>
      </c>
      <c r="CO785" s="34">
        <v>0.99440574772959678</v>
      </c>
      <c r="CP785" s="34">
        <v>0.99434376549271597</v>
      </c>
      <c r="CQ785" s="34">
        <v>0.99428178711924564</v>
      </c>
      <c r="CR785" s="34">
        <v>0.99418882289425126</v>
      </c>
      <c r="CS785" s="34">
        <v>0.99409586736130684</v>
      </c>
      <c r="CT785" s="34">
        <v>0.99400292051959993</v>
      </c>
      <c r="CU785" s="34">
        <v>0.99390998236831796</v>
      </c>
      <c r="CV785" s="34">
        <v>0.99381705290664812</v>
      </c>
      <c r="CW785" s="34">
        <v>0.99372413213377797</v>
      </c>
      <c r="CX785" s="34">
        <v>0.99363122004889526</v>
      </c>
      <c r="CY785" s="34">
        <v>0.99353831665118764</v>
      </c>
      <c r="CZ785" s="34">
        <v>0.99344542193984309</v>
      </c>
      <c r="DA785" s="34">
        <v>0.99335253591404893</v>
      </c>
      <c r="DB785" s="34">
        <v>0.99325965857299336</v>
      </c>
    </row>
    <row r="786" spans="1:106" x14ac:dyDescent="0.2">
      <c r="A786" s="13">
        <f t="shared" ca="1" si="12"/>
        <v>45370</v>
      </c>
      <c r="B786" s="34">
        <v>1.0000623348172251</v>
      </c>
      <c r="C786" s="34">
        <v>1</v>
      </c>
      <c r="D786" s="34">
        <v>0.99993766906816206</v>
      </c>
      <c r="E786" s="34">
        <v>0.99987534202146944</v>
      </c>
      <c r="F786" s="34">
        <v>0.99981301885967966</v>
      </c>
      <c r="G786" s="34">
        <v>0.99975069958255058</v>
      </c>
      <c r="H786" s="34">
        <v>0.99968838418983996</v>
      </c>
      <c r="I786" s="34">
        <v>0.9996260726813061</v>
      </c>
      <c r="J786" s="34">
        <v>0.99956376505670663</v>
      </c>
      <c r="K786" s="34">
        <v>0.99950146131579942</v>
      </c>
      <c r="L786" s="34">
        <v>0.99943916145834222</v>
      </c>
      <c r="M786" s="34">
        <v>0.99937686548409332</v>
      </c>
      <c r="N786" s="34">
        <v>0.99931457339281049</v>
      </c>
      <c r="O786" s="34">
        <v>0.9992522851842518</v>
      </c>
      <c r="P786" s="34">
        <v>0.99919000085817533</v>
      </c>
      <c r="Q786" s="34">
        <v>0.99912772041433895</v>
      </c>
      <c r="R786" s="34">
        <v>0.99906544385250051</v>
      </c>
      <c r="S786" s="34">
        <v>0.99900317117241821</v>
      </c>
      <c r="T786" s="34">
        <v>0.99894090237385014</v>
      </c>
      <c r="U786" s="34">
        <v>0.99887863745655447</v>
      </c>
      <c r="V786" s="34">
        <v>0.99881637642028875</v>
      </c>
      <c r="W786" s="34">
        <v>0.99875411926481172</v>
      </c>
      <c r="X786" s="34">
        <v>0.99869186598988102</v>
      </c>
      <c r="Y786" s="34">
        <v>0.99862961659525507</v>
      </c>
      <c r="Z786" s="34">
        <v>0.99856737108069182</v>
      </c>
      <c r="AA786" s="34">
        <v>0.99850512944594971</v>
      </c>
      <c r="AB786" s="34">
        <v>0.99844289169078648</v>
      </c>
      <c r="AC786" s="34">
        <v>0.99838065781496055</v>
      </c>
      <c r="AD786" s="34">
        <v>0.9983184278182301</v>
      </c>
      <c r="AE786" s="34">
        <v>0.99825620170035334</v>
      </c>
      <c r="AF786" s="34">
        <v>0.99819397946108868</v>
      </c>
      <c r="AG786" s="34">
        <v>0.99813176110019375</v>
      </c>
      <c r="AH786" s="34">
        <v>0.99806954661742753</v>
      </c>
      <c r="AI786" s="34">
        <v>0.99800733601254787</v>
      </c>
      <c r="AJ786" s="34">
        <v>0.99794512928531343</v>
      </c>
      <c r="AK786" s="34">
        <v>0.99788292643548193</v>
      </c>
      <c r="AL786" s="34">
        <v>0.99782072746281236</v>
      </c>
      <c r="AM786" s="34">
        <v>0.99775853236706247</v>
      </c>
      <c r="AN786" s="34">
        <v>0.99769634114799088</v>
      </c>
      <c r="AO786" s="34">
        <v>0.99763415380535614</v>
      </c>
      <c r="AP786" s="34">
        <v>0.99757197033891631</v>
      </c>
      <c r="AQ786" s="34">
        <v>0.99750979074842983</v>
      </c>
      <c r="AR786" s="34">
        <v>0.99744761503365498</v>
      </c>
      <c r="AS786" s="34">
        <v>0.99738544319435074</v>
      </c>
      <c r="AT786" s="34">
        <v>0.99732327523027486</v>
      </c>
      <c r="AU786" s="34">
        <v>0.99726111114118621</v>
      </c>
      <c r="AV786" s="34">
        <v>0.9971989509268433</v>
      </c>
      <c r="AW786" s="34">
        <v>0.99713679458700422</v>
      </c>
      <c r="AX786" s="34">
        <v>0.99707464212142793</v>
      </c>
      <c r="AY786" s="34">
        <v>0.99701249352987276</v>
      </c>
      <c r="AZ786" s="34">
        <v>0.99695034881209699</v>
      </c>
      <c r="BA786" s="34">
        <v>0.99688820796785971</v>
      </c>
      <c r="BB786" s="34">
        <v>0.99682607099691889</v>
      </c>
      <c r="BC786" s="34">
        <v>0.9967639378990335</v>
      </c>
      <c r="BD786" s="34">
        <v>0.99670180867396196</v>
      </c>
      <c r="BE786" s="34">
        <v>0.99663968332146291</v>
      </c>
      <c r="BF786" s="34">
        <v>0.99657756184129487</v>
      </c>
      <c r="BG786" s="34">
        <v>0.99651544423321681</v>
      </c>
      <c r="BH786" s="34">
        <v>0.99645333049698681</v>
      </c>
      <c r="BI786" s="34">
        <v>0.99639122063236407</v>
      </c>
      <c r="BJ786" s="34">
        <v>0.99632911463910701</v>
      </c>
      <c r="BK786" s="34">
        <v>0.99626701251697447</v>
      </c>
      <c r="BL786" s="34">
        <v>0.99620491426572511</v>
      </c>
      <c r="BM786" s="34">
        <v>0.99614281988511755</v>
      </c>
      <c r="BN786" s="34">
        <v>0.99608072937491055</v>
      </c>
      <c r="BO786" s="34">
        <v>0.99601864273486307</v>
      </c>
      <c r="BP786" s="34">
        <v>0.99595655996473353</v>
      </c>
      <c r="BQ786" s="34">
        <v>0.99589448106428102</v>
      </c>
      <c r="BR786" s="34">
        <v>0.99583240603326406</v>
      </c>
      <c r="BS786" s="34">
        <v>0.99577033487144184</v>
      </c>
      <c r="BT786" s="34">
        <v>0.99570826757857278</v>
      </c>
      <c r="BU786" s="34">
        <v>0.99564620415441618</v>
      </c>
      <c r="BV786" s="34">
        <v>0.99558414459873046</v>
      </c>
      <c r="BW786" s="34">
        <v>0.99552208891127458</v>
      </c>
      <c r="BX786" s="34">
        <v>0.99546003709180764</v>
      </c>
      <c r="BY786" s="34">
        <v>0.99539798914008859</v>
      </c>
      <c r="BZ786" s="34">
        <v>0.99533594505587586</v>
      </c>
      <c r="CA786" s="34">
        <v>0.99527390483892897</v>
      </c>
      <c r="CB786" s="34">
        <v>0.99521186848900656</v>
      </c>
      <c r="CC786" s="34">
        <v>0.99514983600586759</v>
      </c>
      <c r="CD786" s="34">
        <v>0.99508780738927105</v>
      </c>
      <c r="CE786" s="34">
        <v>0.99502578263897612</v>
      </c>
      <c r="CF786" s="34">
        <v>0.99496376175474166</v>
      </c>
      <c r="CG786" s="34">
        <v>0.99490174473632664</v>
      </c>
      <c r="CH786" s="34">
        <v>0.99483973158349004</v>
      </c>
      <c r="CI786" s="34">
        <v>0.99477772229599115</v>
      </c>
      <c r="CJ786" s="34">
        <v>0.99471571687358906</v>
      </c>
      <c r="CK786" s="34">
        <v>0.99465371531604274</v>
      </c>
      <c r="CL786" s="34">
        <v>0.99459171762311116</v>
      </c>
      <c r="CM786" s="34">
        <v>0.9945297237945534</v>
      </c>
      <c r="CN786" s="34">
        <v>0.99446773383012899</v>
      </c>
      <c r="CO786" s="34">
        <v>0.99440574772959678</v>
      </c>
      <c r="CP786" s="34">
        <v>0.99434376549271597</v>
      </c>
      <c r="CQ786" s="34">
        <v>0.99428178711924564</v>
      </c>
      <c r="CR786" s="34">
        <v>0.99418882289425126</v>
      </c>
      <c r="CS786" s="34">
        <v>0.99409586736130684</v>
      </c>
      <c r="CT786" s="34">
        <v>0.99400292051959993</v>
      </c>
      <c r="CU786" s="34">
        <v>0.99390998236831796</v>
      </c>
      <c r="CV786" s="34">
        <v>0.99381705290664812</v>
      </c>
      <c r="CW786" s="34">
        <v>0.99372413213377797</v>
      </c>
      <c r="CX786" s="34">
        <v>0.99363122004889526</v>
      </c>
      <c r="CY786" s="34">
        <v>0.99353831665118764</v>
      </c>
      <c r="CZ786" s="34">
        <v>0.99344542193984309</v>
      </c>
      <c r="DA786" s="34">
        <v>0.99335253591404893</v>
      </c>
      <c r="DB786" s="34">
        <v>0.99325965857299336</v>
      </c>
    </row>
    <row r="787" spans="1:106" x14ac:dyDescent="0.2">
      <c r="A787" s="13">
        <f t="shared" ca="1" si="12"/>
        <v>45371</v>
      </c>
      <c r="B787" s="34">
        <v>1.0000623348172251</v>
      </c>
      <c r="C787" s="34">
        <v>1</v>
      </c>
      <c r="D787" s="34">
        <v>0.99993766906816206</v>
      </c>
      <c r="E787" s="34">
        <v>0.99987534202146944</v>
      </c>
      <c r="F787" s="34">
        <v>0.99981301885967966</v>
      </c>
      <c r="G787" s="34">
        <v>0.99975069958255058</v>
      </c>
      <c r="H787" s="34">
        <v>0.99968838418983996</v>
      </c>
      <c r="I787" s="34">
        <v>0.9996260726813061</v>
      </c>
      <c r="J787" s="34">
        <v>0.99956376505670663</v>
      </c>
      <c r="K787" s="34">
        <v>0.99950146131579942</v>
      </c>
      <c r="L787" s="34">
        <v>0.99943916145834222</v>
      </c>
      <c r="M787" s="34">
        <v>0.99937686548409332</v>
      </c>
      <c r="N787" s="34">
        <v>0.99931457339281049</v>
      </c>
      <c r="O787" s="34">
        <v>0.9992522851842518</v>
      </c>
      <c r="P787" s="34">
        <v>0.99919000085817533</v>
      </c>
      <c r="Q787" s="34">
        <v>0.99912772041433895</v>
      </c>
      <c r="R787" s="34">
        <v>0.99906544385250051</v>
      </c>
      <c r="S787" s="34">
        <v>0.99900317117241821</v>
      </c>
      <c r="T787" s="34">
        <v>0.99894090237385014</v>
      </c>
      <c r="U787" s="34">
        <v>0.99887863745655447</v>
      </c>
      <c r="V787" s="34">
        <v>0.99881637642028875</v>
      </c>
      <c r="W787" s="34">
        <v>0.99875411926481172</v>
      </c>
      <c r="X787" s="34">
        <v>0.99869186598988102</v>
      </c>
      <c r="Y787" s="34">
        <v>0.99862961659525507</v>
      </c>
      <c r="Z787" s="34">
        <v>0.99856737108069182</v>
      </c>
      <c r="AA787" s="34">
        <v>0.99850512944594971</v>
      </c>
      <c r="AB787" s="34">
        <v>0.99844289169078648</v>
      </c>
      <c r="AC787" s="34">
        <v>0.99838065781496055</v>
      </c>
      <c r="AD787" s="34">
        <v>0.9983184278182301</v>
      </c>
      <c r="AE787" s="34">
        <v>0.99825620170035334</v>
      </c>
      <c r="AF787" s="34">
        <v>0.99819397946108868</v>
      </c>
      <c r="AG787" s="34">
        <v>0.99813176110019375</v>
      </c>
      <c r="AH787" s="34">
        <v>0.99806954661742753</v>
      </c>
      <c r="AI787" s="34">
        <v>0.99800733601254787</v>
      </c>
      <c r="AJ787" s="34">
        <v>0.99794512928531343</v>
      </c>
      <c r="AK787" s="34">
        <v>0.99788292643548193</v>
      </c>
      <c r="AL787" s="34">
        <v>0.99782072746281236</v>
      </c>
      <c r="AM787" s="34">
        <v>0.99775853236706247</v>
      </c>
      <c r="AN787" s="34">
        <v>0.99769634114799088</v>
      </c>
      <c r="AO787" s="34">
        <v>0.99763415380535614</v>
      </c>
      <c r="AP787" s="34">
        <v>0.99757197033891631</v>
      </c>
      <c r="AQ787" s="34">
        <v>0.99750979074842983</v>
      </c>
      <c r="AR787" s="34">
        <v>0.99744761503365498</v>
      </c>
      <c r="AS787" s="34">
        <v>0.99738544319435074</v>
      </c>
      <c r="AT787" s="34">
        <v>0.99732327523027486</v>
      </c>
      <c r="AU787" s="34">
        <v>0.99726111114118621</v>
      </c>
      <c r="AV787" s="34">
        <v>0.9971989509268433</v>
      </c>
      <c r="AW787" s="34">
        <v>0.99713679458700422</v>
      </c>
      <c r="AX787" s="34">
        <v>0.99707464212142793</v>
      </c>
      <c r="AY787" s="34">
        <v>0.99701249352987276</v>
      </c>
      <c r="AZ787" s="34">
        <v>0.99695034881209699</v>
      </c>
      <c r="BA787" s="34">
        <v>0.99688820796785971</v>
      </c>
      <c r="BB787" s="34">
        <v>0.99682607099691889</v>
      </c>
      <c r="BC787" s="34">
        <v>0.9967639378990335</v>
      </c>
      <c r="BD787" s="34">
        <v>0.99670180867396196</v>
      </c>
      <c r="BE787" s="34">
        <v>0.99663968332146291</v>
      </c>
      <c r="BF787" s="34">
        <v>0.99657756184129487</v>
      </c>
      <c r="BG787" s="34">
        <v>0.99651544423321681</v>
      </c>
      <c r="BH787" s="34">
        <v>0.99645333049698681</v>
      </c>
      <c r="BI787" s="34">
        <v>0.99639122063236407</v>
      </c>
      <c r="BJ787" s="34">
        <v>0.99632911463910701</v>
      </c>
      <c r="BK787" s="34">
        <v>0.99626701251697447</v>
      </c>
      <c r="BL787" s="34">
        <v>0.99620491426572511</v>
      </c>
      <c r="BM787" s="34">
        <v>0.99614281988511755</v>
      </c>
      <c r="BN787" s="34">
        <v>0.99608072937491055</v>
      </c>
      <c r="BO787" s="34">
        <v>0.99601864273486307</v>
      </c>
      <c r="BP787" s="34">
        <v>0.99595655996473353</v>
      </c>
      <c r="BQ787" s="34">
        <v>0.99589448106428102</v>
      </c>
      <c r="BR787" s="34">
        <v>0.99583240603326406</v>
      </c>
      <c r="BS787" s="34">
        <v>0.99577033487144184</v>
      </c>
      <c r="BT787" s="34">
        <v>0.99570826757857278</v>
      </c>
      <c r="BU787" s="34">
        <v>0.99564620415441618</v>
      </c>
      <c r="BV787" s="34">
        <v>0.99558414459873046</v>
      </c>
      <c r="BW787" s="34">
        <v>0.99552208891127458</v>
      </c>
      <c r="BX787" s="34">
        <v>0.99546003709180764</v>
      </c>
      <c r="BY787" s="34">
        <v>0.99539798914008859</v>
      </c>
      <c r="BZ787" s="34">
        <v>0.99533594505587586</v>
      </c>
      <c r="CA787" s="34">
        <v>0.99527390483892897</v>
      </c>
      <c r="CB787" s="34">
        <v>0.99521186848900656</v>
      </c>
      <c r="CC787" s="34">
        <v>0.99514983600586759</v>
      </c>
      <c r="CD787" s="34">
        <v>0.99508780738927105</v>
      </c>
      <c r="CE787" s="34">
        <v>0.99502578263897612</v>
      </c>
      <c r="CF787" s="34">
        <v>0.99496376175474166</v>
      </c>
      <c r="CG787" s="34">
        <v>0.99490174473632664</v>
      </c>
      <c r="CH787" s="34">
        <v>0.99483973158349004</v>
      </c>
      <c r="CI787" s="34">
        <v>0.99477772229599115</v>
      </c>
      <c r="CJ787" s="34">
        <v>0.99471571687358906</v>
      </c>
      <c r="CK787" s="34">
        <v>0.99465371531604274</v>
      </c>
      <c r="CL787" s="34">
        <v>0.99459171762311116</v>
      </c>
      <c r="CM787" s="34">
        <v>0.9945297237945534</v>
      </c>
      <c r="CN787" s="34">
        <v>0.99446773383012899</v>
      </c>
      <c r="CO787" s="34">
        <v>0.99440574772959678</v>
      </c>
      <c r="CP787" s="34">
        <v>0.99434376549271597</v>
      </c>
      <c r="CQ787" s="34">
        <v>0.99428178711924564</v>
      </c>
      <c r="CR787" s="34">
        <v>0.99418882289425126</v>
      </c>
      <c r="CS787" s="34">
        <v>0.99409586736130684</v>
      </c>
      <c r="CT787" s="34">
        <v>0.99400292051959993</v>
      </c>
      <c r="CU787" s="34">
        <v>0.99390998236831796</v>
      </c>
      <c r="CV787" s="34">
        <v>0.99381705290664812</v>
      </c>
      <c r="CW787" s="34">
        <v>0.99372413213377797</v>
      </c>
      <c r="CX787" s="34">
        <v>0.99363122004889526</v>
      </c>
      <c r="CY787" s="34">
        <v>0.99353831665118764</v>
      </c>
      <c r="CZ787" s="34">
        <v>0.99344542193984309</v>
      </c>
      <c r="DA787" s="34">
        <v>0.99335253591404893</v>
      </c>
      <c r="DB787" s="34">
        <v>0.99325965857299336</v>
      </c>
    </row>
    <row r="788" spans="1:106" x14ac:dyDescent="0.2">
      <c r="A788" s="13">
        <f t="shared" ca="1" si="12"/>
        <v>45372</v>
      </c>
      <c r="B788" s="34">
        <v>1.0000623348172251</v>
      </c>
      <c r="C788" s="34">
        <v>1</v>
      </c>
      <c r="D788" s="34">
        <v>0.99993766906816206</v>
      </c>
      <c r="E788" s="34">
        <v>0.99987534202146944</v>
      </c>
      <c r="F788" s="34">
        <v>0.99981301885967966</v>
      </c>
      <c r="G788" s="34">
        <v>0.99975069958255058</v>
      </c>
      <c r="H788" s="34">
        <v>0.99968838418983996</v>
      </c>
      <c r="I788" s="34">
        <v>0.9996260726813061</v>
      </c>
      <c r="J788" s="34">
        <v>0.99956376505670663</v>
      </c>
      <c r="K788" s="34">
        <v>0.99950146131579942</v>
      </c>
      <c r="L788" s="34">
        <v>0.99943916145834222</v>
      </c>
      <c r="M788" s="34">
        <v>0.99937686548409332</v>
      </c>
      <c r="N788" s="34">
        <v>0.99931457339281049</v>
      </c>
      <c r="O788" s="34">
        <v>0.9992522851842518</v>
      </c>
      <c r="P788" s="34">
        <v>0.99919000085817533</v>
      </c>
      <c r="Q788" s="34">
        <v>0.99912772041433895</v>
      </c>
      <c r="R788" s="34">
        <v>0.99906544385250051</v>
      </c>
      <c r="S788" s="34">
        <v>0.99900317117241821</v>
      </c>
      <c r="T788" s="34">
        <v>0.99894090237385014</v>
      </c>
      <c r="U788" s="34">
        <v>0.99887863745655447</v>
      </c>
      <c r="V788" s="34">
        <v>0.99881637642028875</v>
      </c>
      <c r="W788" s="34">
        <v>0.99875411926481172</v>
      </c>
      <c r="X788" s="34">
        <v>0.99869186598988102</v>
      </c>
      <c r="Y788" s="34">
        <v>0.99862961659525507</v>
      </c>
      <c r="Z788" s="34">
        <v>0.99856737108069182</v>
      </c>
      <c r="AA788" s="34">
        <v>0.99850512944594971</v>
      </c>
      <c r="AB788" s="34">
        <v>0.99844289169078648</v>
      </c>
      <c r="AC788" s="34">
        <v>0.99838065781496055</v>
      </c>
      <c r="AD788" s="34">
        <v>0.9983184278182301</v>
      </c>
      <c r="AE788" s="34">
        <v>0.99825620170035334</v>
      </c>
      <c r="AF788" s="34">
        <v>0.99819397946108868</v>
      </c>
      <c r="AG788" s="34">
        <v>0.99813176110019375</v>
      </c>
      <c r="AH788" s="34">
        <v>0.99806954661742753</v>
      </c>
      <c r="AI788" s="34">
        <v>0.99800733601254787</v>
      </c>
      <c r="AJ788" s="34">
        <v>0.99794512928531343</v>
      </c>
      <c r="AK788" s="34">
        <v>0.99788292643548193</v>
      </c>
      <c r="AL788" s="34">
        <v>0.99782072746281236</v>
      </c>
      <c r="AM788" s="34">
        <v>0.99775853236706247</v>
      </c>
      <c r="AN788" s="34">
        <v>0.99769634114799088</v>
      </c>
      <c r="AO788" s="34">
        <v>0.99763415380535614</v>
      </c>
      <c r="AP788" s="34">
        <v>0.99757197033891631</v>
      </c>
      <c r="AQ788" s="34">
        <v>0.99750979074842983</v>
      </c>
      <c r="AR788" s="34">
        <v>0.99744761503365498</v>
      </c>
      <c r="AS788" s="34">
        <v>0.99738544319435074</v>
      </c>
      <c r="AT788" s="34">
        <v>0.99732327523027486</v>
      </c>
      <c r="AU788" s="34">
        <v>0.99726111114118621</v>
      </c>
      <c r="AV788" s="34">
        <v>0.9971989509268433</v>
      </c>
      <c r="AW788" s="34">
        <v>0.99713679458700422</v>
      </c>
      <c r="AX788" s="34">
        <v>0.99707464212142793</v>
      </c>
      <c r="AY788" s="34">
        <v>0.99701249352987276</v>
      </c>
      <c r="AZ788" s="34">
        <v>0.99695034881209699</v>
      </c>
      <c r="BA788" s="34">
        <v>0.99688820796785971</v>
      </c>
      <c r="BB788" s="34">
        <v>0.99682607099691889</v>
      </c>
      <c r="BC788" s="34">
        <v>0.9967639378990335</v>
      </c>
      <c r="BD788" s="34">
        <v>0.99670180867396196</v>
      </c>
      <c r="BE788" s="34">
        <v>0.99663968332146291</v>
      </c>
      <c r="BF788" s="34">
        <v>0.99657756184129487</v>
      </c>
      <c r="BG788" s="34">
        <v>0.99651544423321681</v>
      </c>
      <c r="BH788" s="34">
        <v>0.99645333049698681</v>
      </c>
      <c r="BI788" s="34">
        <v>0.99639122063236407</v>
      </c>
      <c r="BJ788" s="34">
        <v>0.99632911463910701</v>
      </c>
      <c r="BK788" s="34">
        <v>0.99626701251697447</v>
      </c>
      <c r="BL788" s="34">
        <v>0.99620491426572511</v>
      </c>
      <c r="BM788" s="34">
        <v>0.99614281988511755</v>
      </c>
      <c r="BN788" s="34">
        <v>0.99608072937491055</v>
      </c>
      <c r="BO788" s="34">
        <v>0.99601864273486307</v>
      </c>
      <c r="BP788" s="34">
        <v>0.99595655996473353</v>
      </c>
      <c r="BQ788" s="34">
        <v>0.99589448106428102</v>
      </c>
      <c r="BR788" s="34">
        <v>0.99583240603326406</v>
      </c>
      <c r="BS788" s="34">
        <v>0.99577033487144184</v>
      </c>
      <c r="BT788" s="34">
        <v>0.99570826757857278</v>
      </c>
      <c r="BU788" s="34">
        <v>0.99564620415441618</v>
      </c>
      <c r="BV788" s="34">
        <v>0.99558414459873046</v>
      </c>
      <c r="BW788" s="34">
        <v>0.99552208891127458</v>
      </c>
      <c r="BX788" s="34">
        <v>0.99546003709180764</v>
      </c>
      <c r="BY788" s="34">
        <v>0.99539798914008859</v>
      </c>
      <c r="BZ788" s="34">
        <v>0.99533594505587586</v>
      </c>
      <c r="CA788" s="34">
        <v>0.99527390483892897</v>
      </c>
      <c r="CB788" s="34">
        <v>0.99521186848900656</v>
      </c>
      <c r="CC788" s="34">
        <v>0.99514983600586759</v>
      </c>
      <c r="CD788" s="34">
        <v>0.99508780738927105</v>
      </c>
      <c r="CE788" s="34">
        <v>0.99502578263897612</v>
      </c>
      <c r="CF788" s="34">
        <v>0.99496376175474166</v>
      </c>
      <c r="CG788" s="34">
        <v>0.99490174473632664</v>
      </c>
      <c r="CH788" s="34">
        <v>0.99483973158349004</v>
      </c>
      <c r="CI788" s="34">
        <v>0.99477772229599115</v>
      </c>
      <c r="CJ788" s="34">
        <v>0.99471571687358906</v>
      </c>
      <c r="CK788" s="34">
        <v>0.99465371531604274</v>
      </c>
      <c r="CL788" s="34">
        <v>0.99459171762311116</v>
      </c>
      <c r="CM788" s="34">
        <v>0.9945297237945534</v>
      </c>
      <c r="CN788" s="34">
        <v>0.99446773383012899</v>
      </c>
      <c r="CO788" s="34">
        <v>0.99440574772959678</v>
      </c>
      <c r="CP788" s="34">
        <v>0.99434376549271597</v>
      </c>
      <c r="CQ788" s="34">
        <v>0.99428178711924564</v>
      </c>
      <c r="CR788" s="34">
        <v>0.99418882289425126</v>
      </c>
      <c r="CS788" s="34">
        <v>0.99409586736130684</v>
      </c>
      <c r="CT788" s="34">
        <v>0.99400292051959993</v>
      </c>
      <c r="CU788" s="34">
        <v>0.99390998236831796</v>
      </c>
      <c r="CV788" s="34">
        <v>0.99381705290664812</v>
      </c>
      <c r="CW788" s="34">
        <v>0.99372413213377797</v>
      </c>
      <c r="CX788" s="34">
        <v>0.99363122004889526</v>
      </c>
      <c r="CY788" s="34">
        <v>0.99353831665118764</v>
      </c>
      <c r="CZ788" s="34">
        <v>0.99344542193984309</v>
      </c>
      <c r="DA788" s="34">
        <v>0.99335253591404893</v>
      </c>
      <c r="DB788" s="34">
        <v>0.99325965857299336</v>
      </c>
    </row>
    <row r="789" spans="1:106" x14ac:dyDescent="0.2">
      <c r="A789" s="13">
        <f t="shared" ca="1" si="12"/>
        <v>45373</v>
      </c>
      <c r="B789" s="34">
        <v>1.0000623348172251</v>
      </c>
      <c r="C789" s="34">
        <v>1</v>
      </c>
      <c r="D789" s="34">
        <v>0.99993766906816206</v>
      </c>
      <c r="E789" s="34">
        <v>0.99987534202146944</v>
      </c>
      <c r="F789" s="34">
        <v>0.99981301885967966</v>
      </c>
      <c r="G789" s="34">
        <v>0.99975069958255058</v>
      </c>
      <c r="H789" s="34">
        <v>0.99968838418983996</v>
      </c>
      <c r="I789" s="34">
        <v>0.9996260726813061</v>
      </c>
      <c r="J789" s="34">
        <v>0.99956376505670663</v>
      </c>
      <c r="K789" s="34">
        <v>0.99950146131579942</v>
      </c>
      <c r="L789" s="34">
        <v>0.99943916145834222</v>
      </c>
      <c r="M789" s="34">
        <v>0.99937686548409332</v>
      </c>
      <c r="N789" s="34">
        <v>0.99931457339281049</v>
      </c>
      <c r="O789" s="34">
        <v>0.9992522851842518</v>
      </c>
      <c r="P789" s="34">
        <v>0.99919000085817533</v>
      </c>
      <c r="Q789" s="34">
        <v>0.99912772041433895</v>
      </c>
      <c r="R789" s="34">
        <v>0.99906544385250051</v>
      </c>
      <c r="S789" s="34">
        <v>0.99900317117241821</v>
      </c>
      <c r="T789" s="34">
        <v>0.99894090237385014</v>
      </c>
      <c r="U789" s="34">
        <v>0.99887863745655447</v>
      </c>
      <c r="V789" s="34">
        <v>0.99881637642028875</v>
      </c>
      <c r="W789" s="34">
        <v>0.99875411926481172</v>
      </c>
      <c r="X789" s="34">
        <v>0.99869186598988102</v>
      </c>
      <c r="Y789" s="34">
        <v>0.99862961659525507</v>
      </c>
      <c r="Z789" s="34">
        <v>0.99856737108069182</v>
      </c>
      <c r="AA789" s="34">
        <v>0.99850512944594971</v>
      </c>
      <c r="AB789" s="34">
        <v>0.99844289169078648</v>
      </c>
      <c r="AC789" s="34">
        <v>0.99838065781496055</v>
      </c>
      <c r="AD789" s="34">
        <v>0.9983184278182301</v>
      </c>
      <c r="AE789" s="34">
        <v>0.99825620170035334</v>
      </c>
      <c r="AF789" s="34">
        <v>0.99819397946108868</v>
      </c>
      <c r="AG789" s="34">
        <v>0.99813176110019375</v>
      </c>
      <c r="AH789" s="34">
        <v>0.99806954661742753</v>
      </c>
      <c r="AI789" s="34">
        <v>0.99800733601254787</v>
      </c>
      <c r="AJ789" s="34">
        <v>0.99794512928531343</v>
      </c>
      <c r="AK789" s="34">
        <v>0.99788292643548193</v>
      </c>
      <c r="AL789" s="34">
        <v>0.99782072746281236</v>
      </c>
      <c r="AM789" s="34">
        <v>0.99775853236706247</v>
      </c>
      <c r="AN789" s="34">
        <v>0.99769634114799088</v>
      </c>
      <c r="AO789" s="34">
        <v>0.99763415380535614</v>
      </c>
      <c r="AP789" s="34">
        <v>0.99757197033891631</v>
      </c>
      <c r="AQ789" s="34">
        <v>0.99750979074842983</v>
      </c>
      <c r="AR789" s="34">
        <v>0.99744761503365498</v>
      </c>
      <c r="AS789" s="34">
        <v>0.99738544319435074</v>
      </c>
      <c r="AT789" s="34">
        <v>0.99732327523027486</v>
      </c>
      <c r="AU789" s="34">
        <v>0.99726111114118621</v>
      </c>
      <c r="AV789" s="34">
        <v>0.9971989509268433</v>
      </c>
      <c r="AW789" s="34">
        <v>0.99713679458700422</v>
      </c>
      <c r="AX789" s="34">
        <v>0.99707464212142793</v>
      </c>
      <c r="AY789" s="34">
        <v>0.99701249352987276</v>
      </c>
      <c r="AZ789" s="34">
        <v>0.99695034881209699</v>
      </c>
      <c r="BA789" s="34">
        <v>0.99688820796785971</v>
      </c>
      <c r="BB789" s="34">
        <v>0.99682607099691889</v>
      </c>
      <c r="BC789" s="34">
        <v>0.9967639378990335</v>
      </c>
      <c r="BD789" s="34">
        <v>0.99670180867396196</v>
      </c>
      <c r="BE789" s="34">
        <v>0.99663968332146291</v>
      </c>
      <c r="BF789" s="34">
        <v>0.99657756184129487</v>
      </c>
      <c r="BG789" s="34">
        <v>0.99651544423321681</v>
      </c>
      <c r="BH789" s="34">
        <v>0.99645333049698681</v>
      </c>
      <c r="BI789" s="34">
        <v>0.99639122063236407</v>
      </c>
      <c r="BJ789" s="34">
        <v>0.99632911463910701</v>
      </c>
      <c r="BK789" s="34">
        <v>0.99626701251697447</v>
      </c>
      <c r="BL789" s="34">
        <v>0.99620491426572511</v>
      </c>
      <c r="BM789" s="34">
        <v>0.99614281988511755</v>
      </c>
      <c r="BN789" s="34">
        <v>0.99608072937491055</v>
      </c>
      <c r="BO789" s="34">
        <v>0.99601864273486307</v>
      </c>
      <c r="BP789" s="34">
        <v>0.99595655996473353</v>
      </c>
      <c r="BQ789" s="34">
        <v>0.99589448106428102</v>
      </c>
      <c r="BR789" s="34">
        <v>0.99583240603326406</v>
      </c>
      <c r="BS789" s="34">
        <v>0.99577033487144184</v>
      </c>
      <c r="BT789" s="34">
        <v>0.99570826757857278</v>
      </c>
      <c r="BU789" s="34">
        <v>0.99564620415441618</v>
      </c>
      <c r="BV789" s="34">
        <v>0.99558414459873046</v>
      </c>
      <c r="BW789" s="34">
        <v>0.99552208891127458</v>
      </c>
      <c r="BX789" s="34">
        <v>0.99546003709180764</v>
      </c>
      <c r="BY789" s="34">
        <v>0.99539798914008859</v>
      </c>
      <c r="BZ789" s="34">
        <v>0.99533594505587586</v>
      </c>
      <c r="CA789" s="34">
        <v>0.99527390483892897</v>
      </c>
      <c r="CB789" s="34">
        <v>0.99521186848900656</v>
      </c>
      <c r="CC789" s="34">
        <v>0.99514983600586759</v>
      </c>
      <c r="CD789" s="34">
        <v>0.99508780738927105</v>
      </c>
      <c r="CE789" s="34">
        <v>0.99502578263897612</v>
      </c>
      <c r="CF789" s="34">
        <v>0.99496376175474166</v>
      </c>
      <c r="CG789" s="34">
        <v>0.99490174473632664</v>
      </c>
      <c r="CH789" s="34">
        <v>0.99483973158349004</v>
      </c>
      <c r="CI789" s="34">
        <v>0.99477772229599115</v>
      </c>
      <c r="CJ789" s="34">
        <v>0.99471571687358906</v>
      </c>
      <c r="CK789" s="34">
        <v>0.99465371531604274</v>
      </c>
      <c r="CL789" s="34">
        <v>0.99459171762311116</v>
      </c>
      <c r="CM789" s="34">
        <v>0.9945297237945534</v>
      </c>
      <c r="CN789" s="34">
        <v>0.99446773383012899</v>
      </c>
      <c r="CO789" s="34">
        <v>0.99440574772959678</v>
      </c>
      <c r="CP789" s="34">
        <v>0.99434376549271597</v>
      </c>
      <c r="CQ789" s="34">
        <v>0.99428178711924564</v>
      </c>
      <c r="CR789" s="34">
        <v>0.99418882289425126</v>
      </c>
      <c r="CS789" s="34">
        <v>0.99409586736130684</v>
      </c>
      <c r="CT789" s="34">
        <v>0.99400292051959993</v>
      </c>
      <c r="CU789" s="34">
        <v>0.99390998236831796</v>
      </c>
      <c r="CV789" s="34">
        <v>0.99381705290664812</v>
      </c>
      <c r="CW789" s="34">
        <v>0.99372413213377797</v>
      </c>
      <c r="CX789" s="34">
        <v>0.99363122004889526</v>
      </c>
      <c r="CY789" s="34">
        <v>0.99353831665118764</v>
      </c>
      <c r="CZ789" s="34">
        <v>0.99344542193984309</v>
      </c>
      <c r="DA789" s="34">
        <v>0.99335253591404893</v>
      </c>
      <c r="DB789" s="34">
        <v>0.99325965857299336</v>
      </c>
    </row>
    <row r="790" spans="1:106" x14ac:dyDescent="0.2">
      <c r="A790" s="13">
        <f t="shared" ca="1" si="12"/>
        <v>45376</v>
      </c>
      <c r="B790" s="34">
        <v>1.0000623348172251</v>
      </c>
      <c r="C790" s="34">
        <v>1</v>
      </c>
      <c r="D790" s="34">
        <v>0.99993766906816206</v>
      </c>
      <c r="E790" s="34">
        <v>0.99987534202146944</v>
      </c>
      <c r="F790" s="34">
        <v>0.99981301885967966</v>
      </c>
      <c r="G790" s="34">
        <v>0.99975069958255058</v>
      </c>
      <c r="H790" s="34">
        <v>0.99968838418983996</v>
      </c>
      <c r="I790" s="34">
        <v>0.9996260726813061</v>
      </c>
      <c r="J790" s="34">
        <v>0.99956376505670663</v>
      </c>
      <c r="K790" s="34">
        <v>0.99950146131579942</v>
      </c>
      <c r="L790" s="34">
        <v>0.99943916145834222</v>
      </c>
      <c r="M790" s="34">
        <v>0.99937686548409332</v>
      </c>
      <c r="N790" s="34">
        <v>0.99931457339281049</v>
      </c>
      <c r="O790" s="34">
        <v>0.9992522851842518</v>
      </c>
      <c r="P790" s="34">
        <v>0.99919000085817533</v>
      </c>
      <c r="Q790" s="34">
        <v>0.99912772041433895</v>
      </c>
      <c r="R790" s="34">
        <v>0.99906544385250051</v>
      </c>
      <c r="S790" s="34">
        <v>0.99900317117241821</v>
      </c>
      <c r="T790" s="34">
        <v>0.99894090237385014</v>
      </c>
      <c r="U790" s="34">
        <v>0.99887863745655447</v>
      </c>
      <c r="V790" s="34">
        <v>0.99881637642028875</v>
      </c>
      <c r="W790" s="34">
        <v>0.99875411926481172</v>
      </c>
      <c r="X790" s="34">
        <v>0.99869186598988102</v>
      </c>
      <c r="Y790" s="34">
        <v>0.99862961659525507</v>
      </c>
      <c r="Z790" s="34">
        <v>0.99856737108069182</v>
      </c>
      <c r="AA790" s="34">
        <v>0.99850512944594971</v>
      </c>
      <c r="AB790" s="34">
        <v>0.99844289169078648</v>
      </c>
      <c r="AC790" s="34">
        <v>0.99838065781496055</v>
      </c>
      <c r="AD790" s="34">
        <v>0.9983184278182301</v>
      </c>
      <c r="AE790" s="34">
        <v>0.99825620170035334</v>
      </c>
      <c r="AF790" s="34">
        <v>0.99819397946108868</v>
      </c>
      <c r="AG790" s="34">
        <v>0.99813176110019375</v>
      </c>
      <c r="AH790" s="34">
        <v>0.99806954661742753</v>
      </c>
      <c r="AI790" s="34">
        <v>0.99800733601254787</v>
      </c>
      <c r="AJ790" s="34">
        <v>0.99794512928531343</v>
      </c>
      <c r="AK790" s="34">
        <v>0.99788292643548193</v>
      </c>
      <c r="AL790" s="34">
        <v>0.99782072746281236</v>
      </c>
      <c r="AM790" s="34">
        <v>0.99775853236706247</v>
      </c>
      <c r="AN790" s="34">
        <v>0.99769634114799088</v>
      </c>
      <c r="AO790" s="34">
        <v>0.99763415380535614</v>
      </c>
      <c r="AP790" s="34">
        <v>0.99757197033891631</v>
      </c>
      <c r="AQ790" s="34">
        <v>0.99750979074842983</v>
      </c>
      <c r="AR790" s="34">
        <v>0.99744761503365498</v>
      </c>
      <c r="AS790" s="34">
        <v>0.99738544319435074</v>
      </c>
      <c r="AT790" s="34">
        <v>0.99732327523027486</v>
      </c>
      <c r="AU790" s="34">
        <v>0.99726111114118621</v>
      </c>
      <c r="AV790" s="34">
        <v>0.9971989509268433</v>
      </c>
      <c r="AW790" s="34">
        <v>0.99713679458700422</v>
      </c>
      <c r="AX790" s="34">
        <v>0.99707464212142793</v>
      </c>
      <c r="AY790" s="34">
        <v>0.99701249352987276</v>
      </c>
      <c r="AZ790" s="34">
        <v>0.99695034881209699</v>
      </c>
      <c r="BA790" s="34">
        <v>0.99688820796785971</v>
      </c>
      <c r="BB790" s="34">
        <v>0.99682607099691889</v>
      </c>
      <c r="BC790" s="34">
        <v>0.9967639378990335</v>
      </c>
      <c r="BD790" s="34">
        <v>0.99670180867396196</v>
      </c>
      <c r="BE790" s="34">
        <v>0.99663968332146291</v>
      </c>
      <c r="BF790" s="34">
        <v>0.99657756184129487</v>
      </c>
      <c r="BG790" s="34">
        <v>0.99651544423321681</v>
      </c>
      <c r="BH790" s="34">
        <v>0.99645333049698681</v>
      </c>
      <c r="BI790" s="34">
        <v>0.99639122063236407</v>
      </c>
      <c r="BJ790" s="34">
        <v>0.99632911463910701</v>
      </c>
      <c r="BK790" s="34">
        <v>0.99626701251697447</v>
      </c>
      <c r="BL790" s="34">
        <v>0.99620491426572511</v>
      </c>
      <c r="BM790" s="34">
        <v>0.99614281988511755</v>
      </c>
      <c r="BN790" s="34">
        <v>0.99608072937491055</v>
      </c>
      <c r="BO790" s="34">
        <v>0.99601864273486307</v>
      </c>
      <c r="BP790" s="34">
        <v>0.99595655996473353</v>
      </c>
      <c r="BQ790" s="34">
        <v>0.99589448106428102</v>
      </c>
      <c r="BR790" s="34">
        <v>0.99583240603326406</v>
      </c>
      <c r="BS790" s="34">
        <v>0.99577033487144184</v>
      </c>
      <c r="BT790" s="34">
        <v>0.99570826757857278</v>
      </c>
      <c r="BU790" s="34">
        <v>0.99564620415441618</v>
      </c>
      <c r="BV790" s="34">
        <v>0.99558414459873046</v>
      </c>
      <c r="BW790" s="34">
        <v>0.99552208891127458</v>
      </c>
      <c r="BX790" s="34">
        <v>0.99546003709180764</v>
      </c>
      <c r="BY790" s="34">
        <v>0.99539798914008859</v>
      </c>
      <c r="BZ790" s="34">
        <v>0.99533594505587586</v>
      </c>
      <c r="CA790" s="34">
        <v>0.99527390483892897</v>
      </c>
      <c r="CB790" s="34">
        <v>0.99521186848900656</v>
      </c>
      <c r="CC790" s="34">
        <v>0.99514983600586759</v>
      </c>
      <c r="CD790" s="34">
        <v>0.99508780738927105</v>
      </c>
      <c r="CE790" s="34">
        <v>0.99502578263897612</v>
      </c>
      <c r="CF790" s="34">
        <v>0.99496376175474166</v>
      </c>
      <c r="CG790" s="34">
        <v>0.99490174473632664</v>
      </c>
      <c r="CH790" s="34">
        <v>0.99483973158349004</v>
      </c>
      <c r="CI790" s="34">
        <v>0.99477772229599115</v>
      </c>
      <c r="CJ790" s="34">
        <v>0.99471571687358906</v>
      </c>
      <c r="CK790" s="34">
        <v>0.99465371531604274</v>
      </c>
      <c r="CL790" s="34">
        <v>0.99459171762311116</v>
      </c>
      <c r="CM790" s="34">
        <v>0.9945297237945534</v>
      </c>
      <c r="CN790" s="34">
        <v>0.99446773383012899</v>
      </c>
      <c r="CO790" s="34">
        <v>0.99440574772959678</v>
      </c>
      <c r="CP790" s="34">
        <v>0.99434376549271597</v>
      </c>
      <c r="CQ790" s="34">
        <v>0.99428178711924564</v>
      </c>
      <c r="CR790" s="34">
        <v>0.99418882289425126</v>
      </c>
      <c r="CS790" s="34">
        <v>0.99409586736130684</v>
      </c>
      <c r="CT790" s="34">
        <v>0.99400292051959993</v>
      </c>
      <c r="CU790" s="34">
        <v>0.99390998236831796</v>
      </c>
      <c r="CV790" s="34">
        <v>0.99381705290664812</v>
      </c>
      <c r="CW790" s="34">
        <v>0.99372413213377797</v>
      </c>
      <c r="CX790" s="34">
        <v>0.99363122004889526</v>
      </c>
      <c r="CY790" s="34">
        <v>0.99353831665118764</v>
      </c>
      <c r="CZ790" s="34">
        <v>0.99344542193984309</v>
      </c>
      <c r="DA790" s="34">
        <v>0.99335253591404893</v>
      </c>
      <c r="DB790" s="34">
        <v>0.99325965857299336</v>
      </c>
    </row>
    <row r="791" spans="1:106" x14ac:dyDescent="0.2">
      <c r="A791" s="13">
        <f t="shared" ca="1" si="12"/>
        <v>45377</v>
      </c>
      <c r="B791" s="34">
        <v>1.0000623348172251</v>
      </c>
      <c r="C791" s="34">
        <v>1</v>
      </c>
      <c r="D791" s="34">
        <v>0.99993766906816206</v>
      </c>
      <c r="E791" s="34">
        <v>0.99987534202146944</v>
      </c>
      <c r="F791" s="34">
        <v>0.99981301885967966</v>
      </c>
      <c r="G791" s="34">
        <v>0.99975069958255058</v>
      </c>
      <c r="H791" s="34">
        <v>0.99968838418983996</v>
      </c>
      <c r="I791" s="34">
        <v>0.9996260726813061</v>
      </c>
      <c r="J791" s="34">
        <v>0.99956376505670663</v>
      </c>
      <c r="K791" s="34">
        <v>0.99950146131579942</v>
      </c>
      <c r="L791" s="34">
        <v>0.99943916145834222</v>
      </c>
      <c r="M791" s="34">
        <v>0.99937686548409332</v>
      </c>
      <c r="N791" s="34">
        <v>0.99931457339281049</v>
      </c>
      <c r="O791" s="34">
        <v>0.9992522851842518</v>
      </c>
      <c r="P791" s="34">
        <v>0.99919000085817533</v>
      </c>
      <c r="Q791" s="34">
        <v>0.99912772041433895</v>
      </c>
      <c r="R791" s="34">
        <v>0.99906544385250051</v>
      </c>
      <c r="S791" s="34">
        <v>0.99900317117241821</v>
      </c>
      <c r="T791" s="34">
        <v>0.99894090237385014</v>
      </c>
      <c r="U791" s="34">
        <v>0.99887863745655447</v>
      </c>
      <c r="V791" s="34">
        <v>0.99881637642028875</v>
      </c>
      <c r="W791" s="34">
        <v>0.99875411926481172</v>
      </c>
      <c r="X791" s="34">
        <v>0.99869186598988102</v>
      </c>
      <c r="Y791" s="34">
        <v>0.99862961659525507</v>
      </c>
      <c r="Z791" s="34">
        <v>0.99856737108069182</v>
      </c>
      <c r="AA791" s="34">
        <v>0.99850512944594971</v>
      </c>
      <c r="AB791" s="34">
        <v>0.99844289169078648</v>
      </c>
      <c r="AC791" s="34">
        <v>0.99838065781496055</v>
      </c>
      <c r="AD791" s="34">
        <v>0.9983184278182301</v>
      </c>
      <c r="AE791" s="34">
        <v>0.99825620170035334</v>
      </c>
      <c r="AF791" s="34">
        <v>0.99819397946108868</v>
      </c>
      <c r="AG791" s="34">
        <v>0.99813176110019375</v>
      </c>
      <c r="AH791" s="34">
        <v>0.99806954661742753</v>
      </c>
      <c r="AI791" s="34">
        <v>0.99800733601254787</v>
      </c>
      <c r="AJ791" s="34">
        <v>0.99794512928531343</v>
      </c>
      <c r="AK791" s="34">
        <v>0.99788292643548193</v>
      </c>
      <c r="AL791" s="34">
        <v>0.99782072746281236</v>
      </c>
      <c r="AM791" s="34">
        <v>0.99775853236706247</v>
      </c>
      <c r="AN791" s="34">
        <v>0.99769634114799088</v>
      </c>
      <c r="AO791" s="34">
        <v>0.99763415380535614</v>
      </c>
      <c r="AP791" s="34">
        <v>0.99757197033891631</v>
      </c>
      <c r="AQ791" s="34">
        <v>0.99750979074842983</v>
      </c>
      <c r="AR791" s="34">
        <v>0.99744761503365498</v>
      </c>
      <c r="AS791" s="34">
        <v>0.99738544319435074</v>
      </c>
      <c r="AT791" s="34">
        <v>0.99732327523027486</v>
      </c>
      <c r="AU791" s="34">
        <v>0.99726111114118621</v>
      </c>
      <c r="AV791" s="34">
        <v>0.9971989509268433</v>
      </c>
      <c r="AW791" s="34">
        <v>0.99713679458700422</v>
      </c>
      <c r="AX791" s="34">
        <v>0.99707464212142793</v>
      </c>
      <c r="AY791" s="34">
        <v>0.99701249352987276</v>
      </c>
      <c r="AZ791" s="34">
        <v>0.99695034881209699</v>
      </c>
      <c r="BA791" s="34">
        <v>0.99688820796785971</v>
      </c>
      <c r="BB791" s="34">
        <v>0.99682607099691889</v>
      </c>
      <c r="BC791" s="34">
        <v>0.9967639378990335</v>
      </c>
      <c r="BD791" s="34">
        <v>0.99670180867396196</v>
      </c>
      <c r="BE791" s="34">
        <v>0.99663968332146291</v>
      </c>
      <c r="BF791" s="34">
        <v>0.99657756184129487</v>
      </c>
      <c r="BG791" s="34">
        <v>0.99651544423321681</v>
      </c>
      <c r="BH791" s="34">
        <v>0.99645333049698681</v>
      </c>
      <c r="BI791" s="34">
        <v>0.99639122063236407</v>
      </c>
      <c r="BJ791" s="34">
        <v>0.99632911463910701</v>
      </c>
      <c r="BK791" s="34">
        <v>0.99626701251697447</v>
      </c>
      <c r="BL791" s="34">
        <v>0.99620491426572511</v>
      </c>
      <c r="BM791" s="34">
        <v>0.99614281988511755</v>
      </c>
      <c r="BN791" s="34">
        <v>0.99608072937491055</v>
      </c>
      <c r="BO791" s="34">
        <v>0.99601864273486307</v>
      </c>
      <c r="BP791" s="34">
        <v>0.99595655996473353</v>
      </c>
      <c r="BQ791" s="34">
        <v>0.99589448106428102</v>
      </c>
      <c r="BR791" s="34">
        <v>0.99583240603326406</v>
      </c>
      <c r="BS791" s="34">
        <v>0.99577033487144184</v>
      </c>
      <c r="BT791" s="34">
        <v>0.99570826757857278</v>
      </c>
      <c r="BU791" s="34">
        <v>0.99564620415441618</v>
      </c>
      <c r="BV791" s="34">
        <v>0.99558414459873046</v>
      </c>
      <c r="BW791" s="34">
        <v>0.99552208891127458</v>
      </c>
      <c r="BX791" s="34">
        <v>0.99546003709180764</v>
      </c>
      <c r="BY791" s="34">
        <v>0.99539798914008859</v>
      </c>
      <c r="BZ791" s="34">
        <v>0.99533594505587586</v>
      </c>
      <c r="CA791" s="34">
        <v>0.99527390483892897</v>
      </c>
      <c r="CB791" s="34">
        <v>0.99521186848900656</v>
      </c>
      <c r="CC791" s="34">
        <v>0.99514983600586759</v>
      </c>
      <c r="CD791" s="34">
        <v>0.99508780738927105</v>
      </c>
      <c r="CE791" s="34">
        <v>0.99502578263897612</v>
      </c>
      <c r="CF791" s="34">
        <v>0.99496376175474166</v>
      </c>
      <c r="CG791" s="34">
        <v>0.99490174473632664</v>
      </c>
      <c r="CH791" s="34">
        <v>0.99483973158349004</v>
      </c>
      <c r="CI791" s="34">
        <v>0.99477772229599115</v>
      </c>
      <c r="CJ791" s="34">
        <v>0.99471571687358906</v>
      </c>
      <c r="CK791" s="34">
        <v>0.99465371531604274</v>
      </c>
      <c r="CL791" s="34">
        <v>0.99459171762311116</v>
      </c>
      <c r="CM791" s="34">
        <v>0.9945297237945534</v>
      </c>
      <c r="CN791" s="34">
        <v>0.99446773383012899</v>
      </c>
      <c r="CO791" s="34">
        <v>0.99440574772959678</v>
      </c>
      <c r="CP791" s="34">
        <v>0.99434376549271597</v>
      </c>
      <c r="CQ791" s="34">
        <v>0.99428178711924564</v>
      </c>
      <c r="CR791" s="34">
        <v>0.99418882289425126</v>
      </c>
      <c r="CS791" s="34">
        <v>0.99409586736130684</v>
      </c>
      <c r="CT791" s="34">
        <v>0.99400292051959993</v>
      </c>
      <c r="CU791" s="34">
        <v>0.99390998236831796</v>
      </c>
      <c r="CV791" s="34">
        <v>0.99381705290664812</v>
      </c>
      <c r="CW791" s="34">
        <v>0.99372413213377797</v>
      </c>
      <c r="CX791" s="34">
        <v>0.99363122004889526</v>
      </c>
      <c r="CY791" s="34">
        <v>0.99353831665118764</v>
      </c>
      <c r="CZ791" s="34">
        <v>0.99344542193984309</v>
      </c>
      <c r="DA791" s="34">
        <v>0.99335253591404893</v>
      </c>
      <c r="DB791" s="34">
        <v>0.99325965857299336</v>
      </c>
    </row>
    <row r="792" spans="1:106" x14ac:dyDescent="0.2">
      <c r="A792" s="13">
        <f t="shared" ca="1" si="12"/>
        <v>45378</v>
      </c>
      <c r="B792" s="34">
        <v>1.0000623348172251</v>
      </c>
      <c r="C792" s="34">
        <v>1</v>
      </c>
      <c r="D792" s="34">
        <v>0.99993766906816206</v>
      </c>
      <c r="E792" s="34">
        <v>0.99987534202146944</v>
      </c>
      <c r="F792" s="34">
        <v>0.99981301885967966</v>
      </c>
      <c r="G792" s="34">
        <v>0.99975069958255058</v>
      </c>
      <c r="H792" s="34">
        <v>0.99968838418983996</v>
      </c>
      <c r="I792" s="34">
        <v>0.9996260726813061</v>
      </c>
      <c r="J792" s="34">
        <v>0.99956376505670663</v>
      </c>
      <c r="K792" s="34">
        <v>0.99950146131579942</v>
      </c>
      <c r="L792" s="34">
        <v>0.99943916145834222</v>
      </c>
      <c r="M792" s="34">
        <v>0.99937686548409332</v>
      </c>
      <c r="N792" s="34">
        <v>0.99931457339281049</v>
      </c>
      <c r="O792" s="34">
        <v>0.9992522851842518</v>
      </c>
      <c r="P792" s="34">
        <v>0.99919000085817533</v>
      </c>
      <c r="Q792" s="34">
        <v>0.99912772041433895</v>
      </c>
      <c r="R792" s="34">
        <v>0.99906544385250051</v>
      </c>
      <c r="S792" s="34">
        <v>0.99900317117241821</v>
      </c>
      <c r="T792" s="34">
        <v>0.99894090237385014</v>
      </c>
      <c r="U792" s="34">
        <v>0.99887863745655447</v>
      </c>
      <c r="V792" s="34">
        <v>0.99881637642028875</v>
      </c>
      <c r="W792" s="34">
        <v>0.99875411926481172</v>
      </c>
      <c r="X792" s="34">
        <v>0.99869186598988102</v>
      </c>
      <c r="Y792" s="34">
        <v>0.99862961659525507</v>
      </c>
      <c r="Z792" s="34">
        <v>0.99856737108069182</v>
      </c>
      <c r="AA792" s="34">
        <v>0.99850512944594971</v>
      </c>
      <c r="AB792" s="34">
        <v>0.99844289169078648</v>
      </c>
      <c r="AC792" s="34">
        <v>0.99838065781496055</v>
      </c>
      <c r="AD792" s="34">
        <v>0.9983184278182301</v>
      </c>
      <c r="AE792" s="34">
        <v>0.99825620170035334</v>
      </c>
      <c r="AF792" s="34">
        <v>0.99819397946108868</v>
      </c>
      <c r="AG792" s="34">
        <v>0.99813176110019375</v>
      </c>
      <c r="AH792" s="34">
        <v>0.99806954661742753</v>
      </c>
      <c r="AI792" s="34">
        <v>0.99800733601254787</v>
      </c>
      <c r="AJ792" s="34">
        <v>0.99794512928531343</v>
      </c>
      <c r="AK792" s="34">
        <v>0.99788292643548193</v>
      </c>
      <c r="AL792" s="34">
        <v>0.99782072746281236</v>
      </c>
      <c r="AM792" s="34">
        <v>0.99775853236706247</v>
      </c>
      <c r="AN792" s="34">
        <v>0.99769634114799088</v>
      </c>
      <c r="AO792" s="34">
        <v>0.99763415380535614</v>
      </c>
      <c r="AP792" s="34">
        <v>0.99757197033891631</v>
      </c>
      <c r="AQ792" s="34">
        <v>0.99750979074842983</v>
      </c>
      <c r="AR792" s="34">
        <v>0.99744761503365498</v>
      </c>
      <c r="AS792" s="34">
        <v>0.99738544319435074</v>
      </c>
      <c r="AT792" s="34">
        <v>0.99732327523027486</v>
      </c>
      <c r="AU792" s="34">
        <v>0.99726111114118621</v>
      </c>
      <c r="AV792" s="34">
        <v>0.9971989509268433</v>
      </c>
      <c r="AW792" s="34">
        <v>0.99713679458700422</v>
      </c>
      <c r="AX792" s="34">
        <v>0.99707464212142793</v>
      </c>
      <c r="AY792" s="34">
        <v>0.99701249352987276</v>
      </c>
      <c r="AZ792" s="34">
        <v>0.99695034881209699</v>
      </c>
      <c r="BA792" s="34">
        <v>0.99688820796785971</v>
      </c>
      <c r="BB792" s="34">
        <v>0.99682607099691889</v>
      </c>
      <c r="BC792" s="34">
        <v>0.9967639378990335</v>
      </c>
      <c r="BD792" s="34">
        <v>0.99670180867396196</v>
      </c>
      <c r="BE792" s="34">
        <v>0.99663968332146291</v>
      </c>
      <c r="BF792" s="34">
        <v>0.99657756184129487</v>
      </c>
      <c r="BG792" s="34">
        <v>0.99651544423321681</v>
      </c>
      <c r="BH792" s="34">
        <v>0.99645333049698681</v>
      </c>
      <c r="BI792" s="34">
        <v>0.99639122063236407</v>
      </c>
      <c r="BJ792" s="34">
        <v>0.99632911463910701</v>
      </c>
      <c r="BK792" s="34">
        <v>0.99626701251697447</v>
      </c>
      <c r="BL792" s="34">
        <v>0.99620491426572511</v>
      </c>
      <c r="BM792" s="34">
        <v>0.99614281988511755</v>
      </c>
      <c r="BN792" s="34">
        <v>0.99608072937491055</v>
      </c>
      <c r="BO792" s="34">
        <v>0.99601864273486307</v>
      </c>
      <c r="BP792" s="34">
        <v>0.99595655996473353</v>
      </c>
      <c r="BQ792" s="34">
        <v>0.99589448106428102</v>
      </c>
      <c r="BR792" s="34">
        <v>0.99583240603326406</v>
      </c>
      <c r="BS792" s="34">
        <v>0.99577033487144184</v>
      </c>
      <c r="BT792" s="34">
        <v>0.99570826757857278</v>
      </c>
      <c r="BU792" s="34">
        <v>0.99564620415441618</v>
      </c>
      <c r="BV792" s="34">
        <v>0.99558414459873046</v>
      </c>
      <c r="BW792" s="34">
        <v>0.99552208891127458</v>
      </c>
      <c r="BX792" s="34">
        <v>0.99546003709180764</v>
      </c>
      <c r="BY792" s="34">
        <v>0.99539798914008859</v>
      </c>
      <c r="BZ792" s="34">
        <v>0.99533594505587586</v>
      </c>
      <c r="CA792" s="34">
        <v>0.99527390483892897</v>
      </c>
      <c r="CB792" s="34">
        <v>0.99521186848900656</v>
      </c>
      <c r="CC792" s="34">
        <v>0.99514983600586759</v>
      </c>
      <c r="CD792" s="34">
        <v>0.99508780738927105</v>
      </c>
      <c r="CE792" s="34">
        <v>0.99502578263897612</v>
      </c>
      <c r="CF792" s="34">
        <v>0.99496376175474166</v>
      </c>
      <c r="CG792" s="34">
        <v>0.99490174473632664</v>
      </c>
      <c r="CH792" s="34">
        <v>0.99483973158349004</v>
      </c>
      <c r="CI792" s="34">
        <v>0.99477772229599115</v>
      </c>
      <c r="CJ792" s="34">
        <v>0.99471571687358906</v>
      </c>
      <c r="CK792" s="34">
        <v>0.99465371531604274</v>
      </c>
      <c r="CL792" s="34">
        <v>0.99459171762311116</v>
      </c>
      <c r="CM792" s="34">
        <v>0.9945297237945534</v>
      </c>
      <c r="CN792" s="34">
        <v>0.99446773383012899</v>
      </c>
      <c r="CO792" s="34">
        <v>0.99440574772959678</v>
      </c>
      <c r="CP792" s="34">
        <v>0.99434376549271597</v>
      </c>
      <c r="CQ792" s="34">
        <v>0.99428178711924564</v>
      </c>
      <c r="CR792" s="34">
        <v>0.99418882289425126</v>
      </c>
      <c r="CS792" s="34">
        <v>0.99409586736130684</v>
      </c>
      <c r="CT792" s="34">
        <v>0.99400292051959993</v>
      </c>
      <c r="CU792" s="34">
        <v>0.99390998236831796</v>
      </c>
      <c r="CV792" s="34">
        <v>0.99381705290664812</v>
      </c>
      <c r="CW792" s="34">
        <v>0.99372413213377797</v>
      </c>
      <c r="CX792" s="34">
        <v>0.99363122004889526</v>
      </c>
      <c r="CY792" s="34">
        <v>0.99353831665118764</v>
      </c>
      <c r="CZ792" s="34">
        <v>0.99344542193984309</v>
      </c>
      <c r="DA792" s="34">
        <v>0.99335253591404893</v>
      </c>
      <c r="DB792" s="34">
        <v>0.99325965857299336</v>
      </c>
    </row>
    <row r="793" spans="1:106" x14ac:dyDescent="0.2">
      <c r="A793" s="13">
        <f t="shared" ca="1" si="12"/>
        <v>45379</v>
      </c>
      <c r="B793" s="34">
        <v>1.0000623348172251</v>
      </c>
      <c r="C793" s="34">
        <v>1</v>
      </c>
      <c r="D793" s="34">
        <v>0.99993766906816206</v>
      </c>
      <c r="E793" s="34">
        <v>0.99987534202146944</v>
      </c>
      <c r="F793" s="34">
        <v>0.99981301885967966</v>
      </c>
      <c r="G793" s="34">
        <v>0.99975069958255058</v>
      </c>
      <c r="H793" s="34">
        <v>0.99968838418983996</v>
      </c>
      <c r="I793" s="34">
        <v>0.9996260726813061</v>
      </c>
      <c r="J793" s="34">
        <v>0.99956376505670663</v>
      </c>
      <c r="K793" s="34">
        <v>0.99950146131579942</v>
      </c>
      <c r="L793" s="34">
        <v>0.99943916145834222</v>
      </c>
      <c r="M793" s="34">
        <v>0.99937686548409332</v>
      </c>
      <c r="N793" s="34">
        <v>0.99931457339281049</v>
      </c>
      <c r="O793" s="34">
        <v>0.9992522851842518</v>
      </c>
      <c r="P793" s="34">
        <v>0.99919000085817533</v>
      </c>
      <c r="Q793" s="34">
        <v>0.99912772041433895</v>
      </c>
      <c r="R793" s="34">
        <v>0.99906544385250051</v>
      </c>
      <c r="S793" s="34">
        <v>0.99900317117241821</v>
      </c>
      <c r="T793" s="34">
        <v>0.99894090237385014</v>
      </c>
      <c r="U793" s="34">
        <v>0.99887863745655447</v>
      </c>
      <c r="V793" s="34">
        <v>0.99881637642028875</v>
      </c>
      <c r="W793" s="34">
        <v>0.99875411926481172</v>
      </c>
      <c r="X793" s="34">
        <v>0.99869186598988102</v>
      </c>
      <c r="Y793" s="34">
        <v>0.99862961659525507</v>
      </c>
      <c r="Z793" s="34">
        <v>0.99856737108069182</v>
      </c>
      <c r="AA793" s="34">
        <v>0.99850512944594971</v>
      </c>
      <c r="AB793" s="34">
        <v>0.99844289169078648</v>
      </c>
      <c r="AC793" s="34">
        <v>0.99838065781496055</v>
      </c>
      <c r="AD793" s="34">
        <v>0.9983184278182301</v>
      </c>
      <c r="AE793" s="34">
        <v>0.99825620170035334</v>
      </c>
      <c r="AF793" s="34">
        <v>0.99819397946108868</v>
      </c>
      <c r="AG793" s="34">
        <v>0.99813176110019375</v>
      </c>
      <c r="AH793" s="34">
        <v>0.99806954661742753</v>
      </c>
      <c r="AI793" s="34">
        <v>0.99800733601254787</v>
      </c>
      <c r="AJ793" s="34">
        <v>0.99794512928531343</v>
      </c>
      <c r="AK793" s="34">
        <v>0.99788292643548193</v>
      </c>
      <c r="AL793" s="34">
        <v>0.99782072746281236</v>
      </c>
      <c r="AM793" s="34">
        <v>0.99775853236706247</v>
      </c>
      <c r="AN793" s="34">
        <v>0.99769634114799088</v>
      </c>
      <c r="AO793" s="34">
        <v>0.99763415380535614</v>
      </c>
      <c r="AP793" s="34">
        <v>0.99757197033891631</v>
      </c>
      <c r="AQ793" s="34">
        <v>0.99750979074842983</v>
      </c>
      <c r="AR793" s="34">
        <v>0.99744761503365498</v>
      </c>
      <c r="AS793" s="34">
        <v>0.99738544319435074</v>
      </c>
      <c r="AT793" s="34">
        <v>0.99732327523027486</v>
      </c>
      <c r="AU793" s="34">
        <v>0.99726111114118621</v>
      </c>
      <c r="AV793" s="34">
        <v>0.9971989509268433</v>
      </c>
      <c r="AW793" s="34">
        <v>0.99713679458700422</v>
      </c>
      <c r="AX793" s="34">
        <v>0.99707464212142793</v>
      </c>
      <c r="AY793" s="34">
        <v>0.99701249352987276</v>
      </c>
      <c r="AZ793" s="34">
        <v>0.99695034881209699</v>
      </c>
      <c r="BA793" s="34">
        <v>0.99688820796785971</v>
      </c>
      <c r="BB793" s="34">
        <v>0.99682607099691889</v>
      </c>
      <c r="BC793" s="34">
        <v>0.9967639378990335</v>
      </c>
      <c r="BD793" s="34">
        <v>0.99670180867396196</v>
      </c>
      <c r="BE793" s="34">
        <v>0.99663968332146291</v>
      </c>
      <c r="BF793" s="34">
        <v>0.99657756184129487</v>
      </c>
      <c r="BG793" s="34">
        <v>0.99651544423321681</v>
      </c>
      <c r="BH793" s="34">
        <v>0.99645333049698681</v>
      </c>
      <c r="BI793" s="34">
        <v>0.99639122063236407</v>
      </c>
      <c r="BJ793" s="34">
        <v>0.99632911463910701</v>
      </c>
      <c r="BK793" s="34">
        <v>0.99626701251697447</v>
      </c>
      <c r="BL793" s="34">
        <v>0.99620491426572511</v>
      </c>
      <c r="BM793" s="34">
        <v>0.99614281988511755</v>
      </c>
      <c r="BN793" s="34">
        <v>0.99608072937491055</v>
      </c>
      <c r="BO793" s="34">
        <v>0.99601864273486307</v>
      </c>
      <c r="BP793" s="34">
        <v>0.99595655996473353</v>
      </c>
      <c r="BQ793" s="34">
        <v>0.99589448106428102</v>
      </c>
      <c r="BR793" s="34">
        <v>0.99583240603326406</v>
      </c>
      <c r="BS793" s="34">
        <v>0.99577033487144184</v>
      </c>
      <c r="BT793" s="34">
        <v>0.99570826757857278</v>
      </c>
      <c r="BU793" s="34">
        <v>0.99564620415441618</v>
      </c>
      <c r="BV793" s="34">
        <v>0.99558414459873046</v>
      </c>
      <c r="BW793" s="34">
        <v>0.99552208891127458</v>
      </c>
      <c r="BX793" s="34">
        <v>0.99546003709180764</v>
      </c>
      <c r="BY793" s="34">
        <v>0.99539798914008859</v>
      </c>
      <c r="BZ793" s="34">
        <v>0.99533594505587586</v>
      </c>
      <c r="CA793" s="34">
        <v>0.99527390483892897</v>
      </c>
      <c r="CB793" s="34">
        <v>0.99521186848900656</v>
      </c>
      <c r="CC793" s="34">
        <v>0.99514983600586759</v>
      </c>
      <c r="CD793" s="34">
        <v>0.99508780738927105</v>
      </c>
      <c r="CE793" s="34">
        <v>0.99502578263897612</v>
      </c>
      <c r="CF793" s="34">
        <v>0.99496376175474166</v>
      </c>
      <c r="CG793" s="34">
        <v>0.99490174473632664</v>
      </c>
      <c r="CH793" s="34">
        <v>0.99483973158349004</v>
      </c>
      <c r="CI793" s="34">
        <v>0.99477772229599115</v>
      </c>
      <c r="CJ793" s="34">
        <v>0.99471571687358906</v>
      </c>
      <c r="CK793" s="34">
        <v>0.99465371531604274</v>
      </c>
      <c r="CL793" s="34">
        <v>0.99459171762311116</v>
      </c>
      <c r="CM793" s="34">
        <v>0.9945297237945534</v>
      </c>
      <c r="CN793" s="34">
        <v>0.99446773383012899</v>
      </c>
      <c r="CO793" s="34">
        <v>0.99440574772959678</v>
      </c>
      <c r="CP793" s="34">
        <v>0.99434376549271597</v>
      </c>
      <c r="CQ793" s="34">
        <v>0.99428178711924564</v>
      </c>
      <c r="CR793" s="34">
        <v>0.99418882289425126</v>
      </c>
      <c r="CS793" s="34">
        <v>0.99409586736130684</v>
      </c>
      <c r="CT793" s="34">
        <v>0.99400292051959993</v>
      </c>
      <c r="CU793" s="34">
        <v>0.99390998236831796</v>
      </c>
      <c r="CV793" s="34">
        <v>0.99381705290664812</v>
      </c>
      <c r="CW793" s="34">
        <v>0.99372413213377797</v>
      </c>
      <c r="CX793" s="34">
        <v>0.99363122004889526</v>
      </c>
      <c r="CY793" s="34">
        <v>0.99353831665118764</v>
      </c>
      <c r="CZ793" s="34">
        <v>0.99344542193984309</v>
      </c>
      <c r="DA793" s="34">
        <v>0.99335253591404893</v>
      </c>
      <c r="DB793" s="34">
        <v>0.99325965857299336</v>
      </c>
    </row>
    <row r="794" spans="1:106" x14ac:dyDescent="0.2">
      <c r="A794" s="13">
        <f t="shared" ca="1" si="12"/>
        <v>45380</v>
      </c>
      <c r="B794" s="34">
        <v>1.0000623348172251</v>
      </c>
      <c r="C794" s="34">
        <v>1</v>
      </c>
      <c r="D794" s="34">
        <v>0.99993766906816206</v>
      </c>
      <c r="E794" s="34">
        <v>0.99987534202146944</v>
      </c>
      <c r="F794" s="34">
        <v>0.99981301885967966</v>
      </c>
      <c r="G794" s="34">
        <v>0.99975069958255058</v>
      </c>
      <c r="H794" s="34">
        <v>0.99968838418983996</v>
      </c>
      <c r="I794" s="34">
        <v>0.9996260726813061</v>
      </c>
      <c r="J794" s="34">
        <v>0.99956376505670663</v>
      </c>
      <c r="K794" s="34">
        <v>0.99950146131579942</v>
      </c>
      <c r="L794" s="34">
        <v>0.99943916145834222</v>
      </c>
      <c r="M794" s="34">
        <v>0.99937686548409332</v>
      </c>
      <c r="N794" s="34">
        <v>0.99931457339281049</v>
      </c>
      <c r="O794" s="34">
        <v>0.9992522851842518</v>
      </c>
      <c r="P794" s="34">
        <v>0.99919000085817533</v>
      </c>
      <c r="Q794" s="34">
        <v>0.99912772041433895</v>
      </c>
      <c r="R794" s="34">
        <v>0.99906544385250051</v>
      </c>
      <c r="S794" s="34">
        <v>0.99900317117241821</v>
      </c>
      <c r="T794" s="34">
        <v>0.99894090237385014</v>
      </c>
      <c r="U794" s="34">
        <v>0.99887863745655447</v>
      </c>
      <c r="V794" s="34">
        <v>0.99881637642028875</v>
      </c>
      <c r="W794" s="34">
        <v>0.99875411926481172</v>
      </c>
      <c r="X794" s="34">
        <v>0.99869186598988102</v>
      </c>
      <c r="Y794" s="34">
        <v>0.99862961659525507</v>
      </c>
      <c r="Z794" s="34">
        <v>0.99856737108069182</v>
      </c>
      <c r="AA794" s="34">
        <v>0.99850512944594971</v>
      </c>
      <c r="AB794" s="34">
        <v>0.99844289169078648</v>
      </c>
      <c r="AC794" s="34">
        <v>0.99838065781496055</v>
      </c>
      <c r="AD794" s="34">
        <v>0.9983184278182301</v>
      </c>
      <c r="AE794" s="34">
        <v>0.99825620170035334</v>
      </c>
      <c r="AF794" s="34">
        <v>0.99819397946108868</v>
      </c>
      <c r="AG794" s="34">
        <v>0.99813176110019375</v>
      </c>
      <c r="AH794" s="34">
        <v>0.99806954661742753</v>
      </c>
      <c r="AI794" s="34">
        <v>0.99800733601254787</v>
      </c>
      <c r="AJ794" s="34">
        <v>0.99794512928531343</v>
      </c>
      <c r="AK794" s="34">
        <v>0.99788292643548193</v>
      </c>
      <c r="AL794" s="34">
        <v>0.99782072746281236</v>
      </c>
      <c r="AM794" s="34">
        <v>0.99775853236706247</v>
      </c>
      <c r="AN794" s="34">
        <v>0.99769634114799088</v>
      </c>
      <c r="AO794" s="34">
        <v>0.99763415380535614</v>
      </c>
      <c r="AP794" s="34">
        <v>0.99757197033891631</v>
      </c>
      <c r="AQ794" s="34">
        <v>0.99750979074842983</v>
      </c>
      <c r="AR794" s="34">
        <v>0.99744761503365498</v>
      </c>
      <c r="AS794" s="34">
        <v>0.99738544319435074</v>
      </c>
      <c r="AT794" s="34">
        <v>0.99732327523027486</v>
      </c>
      <c r="AU794" s="34">
        <v>0.99726111114118621</v>
      </c>
      <c r="AV794" s="34">
        <v>0.9971989509268433</v>
      </c>
      <c r="AW794" s="34">
        <v>0.99713679458700422</v>
      </c>
      <c r="AX794" s="34">
        <v>0.99707464212142793</v>
      </c>
      <c r="AY794" s="34">
        <v>0.99701249352987276</v>
      </c>
      <c r="AZ794" s="34">
        <v>0.99695034881209699</v>
      </c>
      <c r="BA794" s="34">
        <v>0.99688820796785971</v>
      </c>
      <c r="BB794" s="34">
        <v>0.99682607099691889</v>
      </c>
      <c r="BC794" s="34">
        <v>0.9967639378990335</v>
      </c>
      <c r="BD794" s="34">
        <v>0.99670180867396196</v>
      </c>
      <c r="BE794" s="34">
        <v>0.99663968332146291</v>
      </c>
      <c r="BF794" s="34">
        <v>0.99657756184129487</v>
      </c>
      <c r="BG794" s="34">
        <v>0.99651544423321681</v>
      </c>
      <c r="BH794" s="34">
        <v>0.99645333049698681</v>
      </c>
      <c r="BI794" s="34">
        <v>0.99639122063236407</v>
      </c>
      <c r="BJ794" s="34">
        <v>0.99632911463910701</v>
      </c>
      <c r="BK794" s="34">
        <v>0.99626701251697447</v>
      </c>
      <c r="BL794" s="34">
        <v>0.99620491426572511</v>
      </c>
      <c r="BM794" s="34">
        <v>0.99614281988511755</v>
      </c>
      <c r="BN794" s="34">
        <v>0.99608072937491055</v>
      </c>
      <c r="BO794" s="34">
        <v>0.99601864273486307</v>
      </c>
      <c r="BP794" s="34">
        <v>0.99595655996473353</v>
      </c>
      <c r="BQ794" s="34">
        <v>0.99589448106428102</v>
      </c>
      <c r="BR794" s="34">
        <v>0.99583240603326406</v>
      </c>
      <c r="BS794" s="34">
        <v>0.99577033487144184</v>
      </c>
      <c r="BT794" s="34">
        <v>0.99570826757857278</v>
      </c>
      <c r="BU794" s="34">
        <v>0.99564620415441618</v>
      </c>
      <c r="BV794" s="34">
        <v>0.99558414459873046</v>
      </c>
      <c r="BW794" s="34">
        <v>0.99552208891127458</v>
      </c>
      <c r="BX794" s="34">
        <v>0.99546003709180764</v>
      </c>
      <c r="BY794" s="34">
        <v>0.99539798914008859</v>
      </c>
      <c r="BZ794" s="34">
        <v>0.99533594505587586</v>
      </c>
      <c r="CA794" s="34">
        <v>0.99527390483892897</v>
      </c>
      <c r="CB794" s="34">
        <v>0.99521186848900656</v>
      </c>
      <c r="CC794" s="34">
        <v>0.99514983600586759</v>
      </c>
      <c r="CD794" s="34">
        <v>0.99508780738927105</v>
      </c>
      <c r="CE794" s="34">
        <v>0.99502578263897612</v>
      </c>
      <c r="CF794" s="34">
        <v>0.99496376175474166</v>
      </c>
      <c r="CG794" s="34">
        <v>0.99490174473632664</v>
      </c>
      <c r="CH794" s="34">
        <v>0.99483973158349004</v>
      </c>
      <c r="CI794" s="34">
        <v>0.99477772229599115</v>
      </c>
      <c r="CJ794" s="34">
        <v>0.99471571687358906</v>
      </c>
      <c r="CK794" s="34">
        <v>0.99465371531604274</v>
      </c>
      <c r="CL794" s="34">
        <v>0.99459171762311116</v>
      </c>
      <c r="CM794" s="34">
        <v>0.9945297237945534</v>
      </c>
      <c r="CN794" s="34">
        <v>0.99446773383012899</v>
      </c>
      <c r="CO794" s="34">
        <v>0.99440574772959678</v>
      </c>
      <c r="CP794" s="34">
        <v>0.99434376549271597</v>
      </c>
      <c r="CQ794" s="34">
        <v>0.99428178711924564</v>
      </c>
      <c r="CR794" s="34">
        <v>0.99418882289425126</v>
      </c>
      <c r="CS794" s="34">
        <v>0.99409586736130684</v>
      </c>
      <c r="CT794" s="34">
        <v>0.99400292051959993</v>
      </c>
      <c r="CU794" s="34">
        <v>0.99390998236831796</v>
      </c>
      <c r="CV794" s="34">
        <v>0.99381705290664812</v>
      </c>
      <c r="CW794" s="34">
        <v>0.99372413213377797</v>
      </c>
      <c r="CX794" s="34">
        <v>0.99363122004889526</v>
      </c>
      <c r="CY794" s="34">
        <v>0.99353831665118764</v>
      </c>
      <c r="CZ794" s="34">
        <v>0.99344542193984309</v>
      </c>
      <c r="DA794" s="34">
        <v>0.99335253591404893</v>
      </c>
      <c r="DB794" s="34">
        <v>0.99325965857299336</v>
      </c>
    </row>
    <row r="795" spans="1:106" x14ac:dyDescent="0.2">
      <c r="A795" s="13">
        <f t="shared" ca="1" si="12"/>
        <v>45383</v>
      </c>
      <c r="B795" s="34">
        <v>1.0000623348172251</v>
      </c>
      <c r="C795" s="34">
        <v>1</v>
      </c>
      <c r="D795" s="34">
        <v>0.99993766906816206</v>
      </c>
      <c r="E795" s="34">
        <v>0.99987534202146944</v>
      </c>
      <c r="F795" s="34">
        <v>0.99981301885967966</v>
      </c>
      <c r="G795" s="34">
        <v>0.99975069958255058</v>
      </c>
      <c r="H795" s="34">
        <v>0.99968838418983996</v>
      </c>
      <c r="I795" s="34">
        <v>0.9996260726813061</v>
      </c>
      <c r="J795" s="34">
        <v>0.99956376505670663</v>
      </c>
      <c r="K795" s="34">
        <v>0.99950146131579942</v>
      </c>
      <c r="L795" s="34">
        <v>0.99943916145834222</v>
      </c>
      <c r="M795" s="34">
        <v>0.99937686548409332</v>
      </c>
      <c r="N795" s="34">
        <v>0.99931457339281049</v>
      </c>
      <c r="O795" s="34">
        <v>0.9992522851842518</v>
      </c>
      <c r="P795" s="34">
        <v>0.99919000085817533</v>
      </c>
      <c r="Q795" s="34">
        <v>0.99912772041433895</v>
      </c>
      <c r="R795" s="34">
        <v>0.99906544385250051</v>
      </c>
      <c r="S795" s="34">
        <v>0.99900317117241821</v>
      </c>
      <c r="T795" s="34">
        <v>0.99894090237385014</v>
      </c>
      <c r="U795" s="34">
        <v>0.99887863745655447</v>
      </c>
      <c r="V795" s="34">
        <v>0.99881637642028875</v>
      </c>
      <c r="W795" s="34">
        <v>0.99875411926481172</v>
      </c>
      <c r="X795" s="34">
        <v>0.99869186598988102</v>
      </c>
      <c r="Y795" s="34">
        <v>0.99862961659525507</v>
      </c>
      <c r="Z795" s="34">
        <v>0.99856737108069182</v>
      </c>
      <c r="AA795" s="34">
        <v>0.99850512944594971</v>
      </c>
      <c r="AB795" s="34">
        <v>0.99844289169078648</v>
      </c>
      <c r="AC795" s="34">
        <v>0.99838065781496055</v>
      </c>
      <c r="AD795" s="34">
        <v>0.9983184278182301</v>
      </c>
      <c r="AE795" s="34">
        <v>0.99825620170035334</v>
      </c>
      <c r="AF795" s="34">
        <v>0.99819397946108868</v>
      </c>
      <c r="AG795" s="34">
        <v>0.99813176110019375</v>
      </c>
      <c r="AH795" s="34">
        <v>0.99806954661742753</v>
      </c>
      <c r="AI795" s="34">
        <v>0.99800733601254787</v>
      </c>
      <c r="AJ795" s="34">
        <v>0.99794512928531343</v>
      </c>
      <c r="AK795" s="34">
        <v>0.99788292643548193</v>
      </c>
      <c r="AL795" s="34">
        <v>0.99782072746281236</v>
      </c>
      <c r="AM795" s="34">
        <v>0.99775853236706247</v>
      </c>
      <c r="AN795" s="34">
        <v>0.99769634114799088</v>
      </c>
      <c r="AO795" s="34">
        <v>0.99763415380535614</v>
      </c>
      <c r="AP795" s="34">
        <v>0.99757197033891631</v>
      </c>
      <c r="AQ795" s="34">
        <v>0.99750979074842983</v>
      </c>
      <c r="AR795" s="34">
        <v>0.99744761503365498</v>
      </c>
      <c r="AS795" s="34">
        <v>0.99738544319435074</v>
      </c>
      <c r="AT795" s="34">
        <v>0.99732327523027486</v>
      </c>
      <c r="AU795" s="34">
        <v>0.99726111114118621</v>
      </c>
      <c r="AV795" s="34">
        <v>0.9971989509268433</v>
      </c>
      <c r="AW795" s="34">
        <v>0.99713679458700422</v>
      </c>
      <c r="AX795" s="34">
        <v>0.99707464212142793</v>
      </c>
      <c r="AY795" s="34">
        <v>0.99701249352987276</v>
      </c>
      <c r="AZ795" s="34">
        <v>0.99695034881209699</v>
      </c>
      <c r="BA795" s="34">
        <v>0.99688820796785971</v>
      </c>
      <c r="BB795" s="34">
        <v>0.99682607099691889</v>
      </c>
      <c r="BC795" s="34">
        <v>0.9967639378990335</v>
      </c>
      <c r="BD795" s="34">
        <v>0.99670180867396196</v>
      </c>
      <c r="BE795" s="34">
        <v>0.99663968332146291</v>
      </c>
      <c r="BF795" s="34">
        <v>0.99657756184129487</v>
      </c>
      <c r="BG795" s="34">
        <v>0.99651544423321681</v>
      </c>
      <c r="BH795" s="34">
        <v>0.99645333049698681</v>
      </c>
      <c r="BI795" s="34">
        <v>0.99639122063236407</v>
      </c>
      <c r="BJ795" s="34">
        <v>0.99632911463910701</v>
      </c>
      <c r="BK795" s="34">
        <v>0.99626701251697447</v>
      </c>
      <c r="BL795" s="34">
        <v>0.99620491426572511</v>
      </c>
      <c r="BM795" s="34">
        <v>0.99614281988511755</v>
      </c>
      <c r="BN795" s="34">
        <v>0.99608072937491055</v>
      </c>
      <c r="BO795" s="34">
        <v>0.99601864273486307</v>
      </c>
      <c r="BP795" s="34">
        <v>0.99595655996473353</v>
      </c>
      <c r="BQ795" s="34">
        <v>0.99589448106428102</v>
      </c>
      <c r="BR795" s="34">
        <v>0.99583240603326406</v>
      </c>
      <c r="BS795" s="34">
        <v>0.99577033487144184</v>
      </c>
      <c r="BT795" s="34">
        <v>0.99570826757857278</v>
      </c>
      <c r="BU795" s="34">
        <v>0.99564620415441618</v>
      </c>
      <c r="BV795" s="34">
        <v>0.99558414459873046</v>
      </c>
      <c r="BW795" s="34">
        <v>0.99552208891127458</v>
      </c>
      <c r="BX795" s="34">
        <v>0.99546003709180764</v>
      </c>
      <c r="BY795" s="34">
        <v>0.99539798914008859</v>
      </c>
      <c r="BZ795" s="34">
        <v>0.99533594505587586</v>
      </c>
      <c r="CA795" s="34">
        <v>0.99527390483892897</v>
      </c>
      <c r="CB795" s="34">
        <v>0.99521186848900656</v>
      </c>
      <c r="CC795" s="34">
        <v>0.99514983600586759</v>
      </c>
      <c r="CD795" s="34">
        <v>0.99508780738927105</v>
      </c>
      <c r="CE795" s="34">
        <v>0.99502578263897612</v>
      </c>
      <c r="CF795" s="34">
        <v>0.99496376175474166</v>
      </c>
      <c r="CG795" s="34">
        <v>0.99490174473632664</v>
      </c>
      <c r="CH795" s="34">
        <v>0.99483973158349004</v>
      </c>
      <c r="CI795" s="34">
        <v>0.99477772229599115</v>
      </c>
      <c r="CJ795" s="34">
        <v>0.99471571687358906</v>
      </c>
      <c r="CK795" s="34">
        <v>0.99465371531604274</v>
      </c>
      <c r="CL795" s="34">
        <v>0.99459171762311116</v>
      </c>
      <c r="CM795" s="34">
        <v>0.9945297237945534</v>
      </c>
      <c r="CN795" s="34">
        <v>0.99446773383012899</v>
      </c>
      <c r="CO795" s="34">
        <v>0.99440574772959678</v>
      </c>
      <c r="CP795" s="34">
        <v>0.99434376549271597</v>
      </c>
      <c r="CQ795" s="34">
        <v>0.99428178711924564</v>
      </c>
      <c r="CR795" s="34">
        <v>0.99418882289425126</v>
      </c>
      <c r="CS795" s="34">
        <v>0.99409586736130684</v>
      </c>
      <c r="CT795" s="34">
        <v>0.99400292051959993</v>
      </c>
      <c r="CU795" s="34">
        <v>0.99390998236831796</v>
      </c>
      <c r="CV795" s="34">
        <v>0.99381705290664812</v>
      </c>
      <c r="CW795" s="34">
        <v>0.99372413213377797</v>
      </c>
      <c r="CX795" s="34">
        <v>0.99363122004889526</v>
      </c>
      <c r="CY795" s="34">
        <v>0.99353831665118764</v>
      </c>
      <c r="CZ795" s="34">
        <v>0.99344542193984309</v>
      </c>
      <c r="DA795" s="34">
        <v>0.99335253591404893</v>
      </c>
      <c r="DB795" s="34">
        <v>0.99325965857299336</v>
      </c>
    </row>
    <row r="796" spans="1:106" x14ac:dyDescent="0.2">
      <c r="A796" s="13">
        <f t="shared" ca="1" si="12"/>
        <v>45384</v>
      </c>
      <c r="B796" s="34">
        <v>1.0000623348172251</v>
      </c>
      <c r="C796" s="34">
        <v>1</v>
      </c>
      <c r="D796" s="34">
        <v>0.99993766906816206</v>
      </c>
      <c r="E796" s="34">
        <v>0.99987534202146944</v>
      </c>
      <c r="F796" s="34">
        <v>0.99981301885967966</v>
      </c>
      <c r="G796" s="34">
        <v>0.99975069958255058</v>
      </c>
      <c r="H796" s="34">
        <v>0.99968838418983996</v>
      </c>
      <c r="I796" s="34">
        <v>0.9996260726813061</v>
      </c>
      <c r="J796" s="34">
        <v>0.99956376505670663</v>
      </c>
      <c r="K796" s="34">
        <v>0.99950146131579942</v>
      </c>
      <c r="L796" s="34">
        <v>0.99943916145834222</v>
      </c>
      <c r="M796" s="34">
        <v>0.99937686548409332</v>
      </c>
      <c r="N796" s="34">
        <v>0.99931457339281049</v>
      </c>
      <c r="O796" s="34">
        <v>0.9992522851842518</v>
      </c>
      <c r="P796" s="34">
        <v>0.99919000085817533</v>
      </c>
      <c r="Q796" s="34">
        <v>0.99912772041433895</v>
      </c>
      <c r="R796" s="34">
        <v>0.99906544385250051</v>
      </c>
      <c r="S796" s="34">
        <v>0.99900317117241821</v>
      </c>
      <c r="T796" s="34">
        <v>0.99894090237385014</v>
      </c>
      <c r="U796" s="34">
        <v>0.99887863745655447</v>
      </c>
      <c r="V796" s="34">
        <v>0.99881637642028875</v>
      </c>
      <c r="W796" s="34">
        <v>0.99875411926481172</v>
      </c>
      <c r="X796" s="34">
        <v>0.99869186598988102</v>
      </c>
      <c r="Y796" s="34">
        <v>0.99862961659525507</v>
      </c>
      <c r="Z796" s="34">
        <v>0.99856737108069182</v>
      </c>
      <c r="AA796" s="34">
        <v>0.99850512944594971</v>
      </c>
      <c r="AB796" s="34">
        <v>0.99844289169078648</v>
      </c>
      <c r="AC796" s="34">
        <v>0.99838065781496055</v>
      </c>
      <c r="AD796" s="34">
        <v>0.9983184278182301</v>
      </c>
      <c r="AE796" s="34">
        <v>0.99825620170035334</v>
      </c>
      <c r="AF796" s="34">
        <v>0.99819397946108868</v>
      </c>
      <c r="AG796" s="34">
        <v>0.99813176110019375</v>
      </c>
      <c r="AH796" s="34">
        <v>0.99806954661742753</v>
      </c>
      <c r="AI796" s="34">
        <v>0.99800733601254787</v>
      </c>
      <c r="AJ796" s="34">
        <v>0.99794512928531343</v>
      </c>
      <c r="AK796" s="34">
        <v>0.99788292643548193</v>
      </c>
      <c r="AL796" s="34">
        <v>0.99782072746281236</v>
      </c>
      <c r="AM796" s="34">
        <v>0.99775853236706247</v>
      </c>
      <c r="AN796" s="34">
        <v>0.99769634114799088</v>
      </c>
      <c r="AO796" s="34">
        <v>0.99763415380535614</v>
      </c>
      <c r="AP796" s="34">
        <v>0.99757197033891631</v>
      </c>
      <c r="AQ796" s="34">
        <v>0.99750979074842983</v>
      </c>
      <c r="AR796" s="34">
        <v>0.99744761503365498</v>
      </c>
      <c r="AS796" s="34">
        <v>0.99738544319435074</v>
      </c>
      <c r="AT796" s="34">
        <v>0.99732327523027486</v>
      </c>
      <c r="AU796" s="34">
        <v>0.99726111114118621</v>
      </c>
      <c r="AV796" s="34">
        <v>0.9971989509268433</v>
      </c>
      <c r="AW796" s="34">
        <v>0.99713679458700422</v>
      </c>
      <c r="AX796" s="34">
        <v>0.99707464212142793</v>
      </c>
      <c r="AY796" s="34">
        <v>0.99701249352987276</v>
      </c>
      <c r="AZ796" s="34">
        <v>0.99695034881209699</v>
      </c>
      <c r="BA796" s="34">
        <v>0.99688820796785971</v>
      </c>
      <c r="BB796" s="34">
        <v>0.99682607099691889</v>
      </c>
      <c r="BC796" s="34">
        <v>0.9967639378990335</v>
      </c>
      <c r="BD796" s="34">
        <v>0.99670180867396196</v>
      </c>
      <c r="BE796" s="34">
        <v>0.99663968332146291</v>
      </c>
      <c r="BF796" s="34">
        <v>0.99657756184129487</v>
      </c>
      <c r="BG796" s="34">
        <v>0.99651544423321681</v>
      </c>
      <c r="BH796" s="34">
        <v>0.99645333049698681</v>
      </c>
      <c r="BI796" s="34">
        <v>0.99639122063236407</v>
      </c>
      <c r="BJ796" s="34">
        <v>0.99632911463910701</v>
      </c>
      <c r="BK796" s="34">
        <v>0.99626701251697447</v>
      </c>
      <c r="BL796" s="34">
        <v>0.99620491426572511</v>
      </c>
      <c r="BM796" s="34">
        <v>0.99614281988511755</v>
      </c>
      <c r="BN796" s="34">
        <v>0.99608072937491055</v>
      </c>
      <c r="BO796" s="34">
        <v>0.99601864273486307</v>
      </c>
      <c r="BP796" s="34">
        <v>0.99595655996473353</v>
      </c>
      <c r="BQ796" s="34">
        <v>0.99589448106428102</v>
      </c>
      <c r="BR796" s="34">
        <v>0.99583240603326406</v>
      </c>
      <c r="BS796" s="34">
        <v>0.99577033487144184</v>
      </c>
      <c r="BT796" s="34">
        <v>0.99570826757857278</v>
      </c>
      <c r="BU796" s="34">
        <v>0.99564620415441618</v>
      </c>
      <c r="BV796" s="34">
        <v>0.99558414459873046</v>
      </c>
      <c r="BW796" s="34">
        <v>0.99552208891127458</v>
      </c>
      <c r="BX796" s="34">
        <v>0.99546003709180764</v>
      </c>
      <c r="BY796" s="34">
        <v>0.99539798914008859</v>
      </c>
      <c r="BZ796" s="34">
        <v>0.99533594505587586</v>
      </c>
      <c r="CA796" s="34">
        <v>0.99527390483892897</v>
      </c>
      <c r="CB796" s="34">
        <v>0.99521186848900656</v>
      </c>
      <c r="CC796" s="34">
        <v>0.99514983600586759</v>
      </c>
      <c r="CD796" s="34">
        <v>0.99508780738927105</v>
      </c>
      <c r="CE796" s="34">
        <v>0.99502578263897612</v>
      </c>
      <c r="CF796" s="34">
        <v>0.99496376175474166</v>
      </c>
      <c r="CG796" s="34">
        <v>0.99490174473632664</v>
      </c>
      <c r="CH796" s="34">
        <v>0.99483973158349004</v>
      </c>
      <c r="CI796" s="34">
        <v>0.99477772229599115</v>
      </c>
      <c r="CJ796" s="34">
        <v>0.99471571687358906</v>
      </c>
      <c r="CK796" s="34">
        <v>0.99465371531604274</v>
      </c>
      <c r="CL796" s="34">
        <v>0.99459171762311116</v>
      </c>
      <c r="CM796" s="34">
        <v>0.9945297237945534</v>
      </c>
      <c r="CN796" s="34">
        <v>0.99446773383012899</v>
      </c>
      <c r="CO796" s="34">
        <v>0.99440574772959678</v>
      </c>
      <c r="CP796" s="34">
        <v>0.99434376549271597</v>
      </c>
      <c r="CQ796" s="34">
        <v>0.99428178711924564</v>
      </c>
      <c r="CR796" s="34">
        <v>0.99418882289425126</v>
      </c>
      <c r="CS796" s="34">
        <v>0.99409586736130684</v>
      </c>
      <c r="CT796" s="34">
        <v>0.99400292051959993</v>
      </c>
      <c r="CU796" s="34">
        <v>0.99390998236831796</v>
      </c>
      <c r="CV796" s="34">
        <v>0.99381705290664812</v>
      </c>
      <c r="CW796" s="34">
        <v>0.99372413213377797</v>
      </c>
      <c r="CX796" s="34">
        <v>0.99363122004889526</v>
      </c>
      <c r="CY796" s="34">
        <v>0.99353831665118764</v>
      </c>
      <c r="CZ796" s="34">
        <v>0.99344542193984309</v>
      </c>
      <c r="DA796" s="34">
        <v>0.99335253591404893</v>
      </c>
      <c r="DB796" s="34">
        <v>0.99325965857299336</v>
      </c>
    </row>
    <row r="797" spans="1:106" x14ac:dyDescent="0.2">
      <c r="A797" s="13">
        <f t="shared" ca="1" si="12"/>
        <v>45385</v>
      </c>
      <c r="B797" s="34">
        <v>1.0000623348172251</v>
      </c>
      <c r="C797" s="34">
        <v>1</v>
      </c>
      <c r="D797" s="34">
        <v>0.99993766906816206</v>
      </c>
      <c r="E797" s="34">
        <v>0.99987534202146944</v>
      </c>
      <c r="F797" s="34">
        <v>0.99981301885967966</v>
      </c>
      <c r="G797" s="34">
        <v>0.99975069958255058</v>
      </c>
      <c r="H797" s="34">
        <v>0.99968838418983996</v>
      </c>
      <c r="I797" s="34">
        <v>0.9996260726813061</v>
      </c>
      <c r="J797" s="34">
        <v>0.99956376505670663</v>
      </c>
      <c r="K797" s="34">
        <v>0.99950146131579942</v>
      </c>
      <c r="L797" s="34">
        <v>0.99943916145834222</v>
      </c>
      <c r="M797" s="34">
        <v>0.99937686548409332</v>
      </c>
      <c r="N797" s="34">
        <v>0.99931457339281049</v>
      </c>
      <c r="O797" s="34">
        <v>0.9992522851842518</v>
      </c>
      <c r="P797" s="34">
        <v>0.99919000085817533</v>
      </c>
      <c r="Q797" s="34">
        <v>0.99912772041433895</v>
      </c>
      <c r="R797" s="34">
        <v>0.99906544385250051</v>
      </c>
      <c r="S797" s="34">
        <v>0.99900317117241821</v>
      </c>
      <c r="T797" s="34">
        <v>0.99894090237385014</v>
      </c>
      <c r="U797" s="34">
        <v>0.99887863745655447</v>
      </c>
      <c r="V797" s="34">
        <v>0.99881637642028875</v>
      </c>
      <c r="W797" s="34">
        <v>0.99875411926481172</v>
      </c>
      <c r="X797" s="34">
        <v>0.99869186598988102</v>
      </c>
      <c r="Y797" s="34">
        <v>0.99862961659525507</v>
      </c>
      <c r="Z797" s="34">
        <v>0.99856737108069182</v>
      </c>
      <c r="AA797" s="34">
        <v>0.99850512944594971</v>
      </c>
      <c r="AB797" s="34">
        <v>0.99844289169078648</v>
      </c>
      <c r="AC797" s="34">
        <v>0.99838065781496055</v>
      </c>
      <c r="AD797" s="34">
        <v>0.9983184278182301</v>
      </c>
      <c r="AE797" s="34">
        <v>0.99825620170035334</v>
      </c>
      <c r="AF797" s="34">
        <v>0.99819397946108868</v>
      </c>
      <c r="AG797" s="34">
        <v>0.99813176110019375</v>
      </c>
      <c r="AH797" s="34">
        <v>0.99806954661742753</v>
      </c>
      <c r="AI797" s="34">
        <v>0.99800733601254787</v>
      </c>
      <c r="AJ797" s="34">
        <v>0.99794512928531343</v>
      </c>
      <c r="AK797" s="34">
        <v>0.99788292643548193</v>
      </c>
      <c r="AL797" s="34">
        <v>0.99782072746281236</v>
      </c>
      <c r="AM797" s="34">
        <v>0.99775853236706247</v>
      </c>
      <c r="AN797" s="34">
        <v>0.99769634114799088</v>
      </c>
      <c r="AO797" s="34">
        <v>0.99763415380535614</v>
      </c>
      <c r="AP797" s="34">
        <v>0.99757197033891631</v>
      </c>
      <c r="AQ797" s="34">
        <v>0.99750979074842983</v>
      </c>
      <c r="AR797" s="34">
        <v>0.99744761503365498</v>
      </c>
      <c r="AS797" s="34">
        <v>0.99738544319435074</v>
      </c>
      <c r="AT797" s="34">
        <v>0.99732327523027486</v>
      </c>
      <c r="AU797" s="34">
        <v>0.99726111114118621</v>
      </c>
      <c r="AV797" s="34">
        <v>0.9971989509268433</v>
      </c>
      <c r="AW797" s="34">
        <v>0.99713679458700422</v>
      </c>
      <c r="AX797" s="34">
        <v>0.99707464212142793</v>
      </c>
      <c r="AY797" s="34">
        <v>0.99701249352987276</v>
      </c>
      <c r="AZ797" s="34">
        <v>0.99695034881209699</v>
      </c>
      <c r="BA797" s="34">
        <v>0.99688820796785971</v>
      </c>
      <c r="BB797" s="34">
        <v>0.99682607099691889</v>
      </c>
      <c r="BC797" s="34">
        <v>0.9967639378990335</v>
      </c>
      <c r="BD797" s="34">
        <v>0.99670180867396196</v>
      </c>
      <c r="BE797" s="34">
        <v>0.99663968332146291</v>
      </c>
      <c r="BF797" s="34">
        <v>0.99657756184129487</v>
      </c>
      <c r="BG797" s="34">
        <v>0.99651544423321681</v>
      </c>
      <c r="BH797" s="34">
        <v>0.99645333049698681</v>
      </c>
      <c r="BI797" s="34">
        <v>0.99639122063236407</v>
      </c>
      <c r="BJ797" s="34">
        <v>0.99632911463910701</v>
      </c>
      <c r="BK797" s="34">
        <v>0.99626701251697447</v>
      </c>
      <c r="BL797" s="34">
        <v>0.99620491426572511</v>
      </c>
      <c r="BM797" s="34">
        <v>0.99614281988511755</v>
      </c>
      <c r="BN797" s="34">
        <v>0.99608072937491055</v>
      </c>
      <c r="BO797" s="34">
        <v>0.99601864273486307</v>
      </c>
      <c r="BP797" s="34">
        <v>0.99595655996473353</v>
      </c>
      <c r="BQ797" s="34">
        <v>0.99589448106428102</v>
      </c>
      <c r="BR797" s="34">
        <v>0.99583240603326406</v>
      </c>
      <c r="BS797" s="34">
        <v>0.99577033487144184</v>
      </c>
      <c r="BT797" s="34">
        <v>0.99570826757857278</v>
      </c>
      <c r="BU797" s="34">
        <v>0.99564620415441618</v>
      </c>
      <c r="BV797" s="34">
        <v>0.99558414459873046</v>
      </c>
      <c r="BW797" s="34">
        <v>0.99552208891127458</v>
      </c>
      <c r="BX797" s="34">
        <v>0.99546003709180764</v>
      </c>
      <c r="BY797" s="34">
        <v>0.99539798914008859</v>
      </c>
      <c r="BZ797" s="34">
        <v>0.99533594505587586</v>
      </c>
      <c r="CA797" s="34">
        <v>0.99527390483892897</v>
      </c>
      <c r="CB797" s="34">
        <v>0.99521186848900656</v>
      </c>
      <c r="CC797" s="34">
        <v>0.99514983600586759</v>
      </c>
      <c r="CD797" s="34">
        <v>0.99508780738927105</v>
      </c>
      <c r="CE797" s="34">
        <v>0.99502578263897612</v>
      </c>
      <c r="CF797" s="34">
        <v>0.99496376175474166</v>
      </c>
      <c r="CG797" s="34">
        <v>0.99490174473632664</v>
      </c>
      <c r="CH797" s="34">
        <v>0.99483973158349004</v>
      </c>
      <c r="CI797" s="34">
        <v>0.99477772229599115</v>
      </c>
      <c r="CJ797" s="34">
        <v>0.99471571687358906</v>
      </c>
      <c r="CK797" s="34">
        <v>0.99465371531604274</v>
      </c>
      <c r="CL797" s="34">
        <v>0.99459171762311116</v>
      </c>
      <c r="CM797" s="34">
        <v>0.9945297237945534</v>
      </c>
      <c r="CN797" s="34">
        <v>0.99446773383012899</v>
      </c>
      <c r="CO797" s="34">
        <v>0.99440574772959678</v>
      </c>
      <c r="CP797" s="34">
        <v>0.99434376549271597</v>
      </c>
      <c r="CQ797" s="34">
        <v>0.99428178711924564</v>
      </c>
      <c r="CR797" s="34">
        <v>0.99418882289425126</v>
      </c>
      <c r="CS797" s="34">
        <v>0.99409586736130684</v>
      </c>
      <c r="CT797" s="34">
        <v>0.99400292051959993</v>
      </c>
      <c r="CU797" s="34">
        <v>0.99390998236831796</v>
      </c>
      <c r="CV797" s="34">
        <v>0.99381705290664812</v>
      </c>
      <c r="CW797" s="34">
        <v>0.99372413213377797</v>
      </c>
      <c r="CX797" s="34">
        <v>0.99363122004889526</v>
      </c>
      <c r="CY797" s="34">
        <v>0.99353831665118764</v>
      </c>
      <c r="CZ797" s="34">
        <v>0.99344542193984309</v>
      </c>
      <c r="DA797" s="34">
        <v>0.99335253591404893</v>
      </c>
      <c r="DB797" s="34">
        <v>0.99325965857299336</v>
      </c>
    </row>
    <row r="798" spans="1:106" x14ac:dyDescent="0.2">
      <c r="A798" s="13">
        <f t="shared" ca="1" si="12"/>
        <v>45386</v>
      </c>
      <c r="B798" s="34">
        <v>1.0000623348172251</v>
      </c>
      <c r="C798" s="34">
        <v>1</v>
      </c>
      <c r="D798" s="34">
        <v>0.99993766906816206</v>
      </c>
      <c r="E798" s="34">
        <v>0.99987534202146944</v>
      </c>
      <c r="F798" s="34">
        <v>0.99981301885967966</v>
      </c>
      <c r="G798" s="34">
        <v>0.99975069958255058</v>
      </c>
      <c r="H798" s="34">
        <v>0.99968838418983996</v>
      </c>
      <c r="I798" s="34">
        <v>0.9996260726813061</v>
      </c>
      <c r="J798" s="34">
        <v>0.99956376505670663</v>
      </c>
      <c r="K798" s="34">
        <v>0.99950146131579942</v>
      </c>
      <c r="L798" s="34">
        <v>0.99943916145834222</v>
      </c>
      <c r="M798" s="34">
        <v>0.99937686548409332</v>
      </c>
      <c r="N798" s="34">
        <v>0.99931457339281049</v>
      </c>
      <c r="O798" s="34">
        <v>0.9992522851842518</v>
      </c>
      <c r="P798" s="34">
        <v>0.99919000085817533</v>
      </c>
      <c r="Q798" s="34">
        <v>0.99912772041433895</v>
      </c>
      <c r="R798" s="34">
        <v>0.99906544385250051</v>
      </c>
      <c r="S798" s="34">
        <v>0.99900317117241821</v>
      </c>
      <c r="T798" s="34">
        <v>0.99894090237385014</v>
      </c>
      <c r="U798" s="34">
        <v>0.99887863745655447</v>
      </c>
      <c r="V798" s="34">
        <v>0.99881637642028875</v>
      </c>
      <c r="W798" s="34">
        <v>0.99875411926481172</v>
      </c>
      <c r="X798" s="34">
        <v>0.99869186598988102</v>
      </c>
      <c r="Y798" s="34">
        <v>0.99862961659525507</v>
      </c>
      <c r="Z798" s="34">
        <v>0.99856737108069182</v>
      </c>
      <c r="AA798" s="34">
        <v>0.99850512944594971</v>
      </c>
      <c r="AB798" s="34">
        <v>0.99844289169078648</v>
      </c>
      <c r="AC798" s="34">
        <v>0.99838065781496055</v>
      </c>
      <c r="AD798" s="34">
        <v>0.9983184278182301</v>
      </c>
      <c r="AE798" s="34">
        <v>0.99825620170035334</v>
      </c>
      <c r="AF798" s="34">
        <v>0.99819397946108868</v>
      </c>
      <c r="AG798" s="34">
        <v>0.99813176110019375</v>
      </c>
      <c r="AH798" s="34">
        <v>0.99806954661742753</v>
      </c>
      <c r="AI798" s="34">
        <v>0.99800733601254787</v>
      </c>
      <c r="AJ798" s="34">
        <v>0.99794512928531343</v>
      </c>
      <c r="AK798" s="34">
        <v>0.99788292643548193</v>
      </c>
      <c r="AL798" s="34">
        <v>0.99782072746281236</v>
      </c>
      <c r="AM798" s="34">
        <v>0.99775853236706247</v>
      </c>
      <c r="AN798" s="34">
        <v>0.99769634114799088</v>
      </c>
      <c r="AO798" s="34">
        <v>0.99763415380535614</v>
      </c>
      <c r="AP798" s="34">
        <v>0.99757197033891631</v>
      </c>
      <c r="AQ798" s="34">
        <v>0.99750979074842983</v>
      </c>
      <c r="AR798" s="34">
        <v>0.99744761503365498</v>
      </c>
      <c r="AS798" s="34">
        <v>0.99738544319435074</v>
      </c>
      <c r="AT798" s="34">
        <v>0.99732327523027486</v>
      </c>
      <c r="AU798" s="34">
        <v>0.99726111114118621</v>
      </c>
      <c r="AV798" s="34">
        <v>0.9971989509268433</v>
      </c>
      <c r="AW798" s="34">
        <v>0.99713679458700422</v>
      </c>
      <c r="AX798" s="34">
        <v>0.99707464212142793</v>
      </c>
      <c r="AY798" s="34">
        <v>0.99701249352987276</v>
      </c>
      <c r="AZ798" s="34">
        <v>0.99695034881209699</v>
      </c>
      <c r="BA798" s="34">
        <v>0.99688820796785971</v>
      </c>
      <c r="BB798" s="34">
        <v>0.99682607099691889</v>
      </c>
      <c r="BC798" s="34">
        <v>0.9967639378990335</v>
      </c>
      <c r="BD798" s="34">
        <v>0.99670180867396196</v>
      </c>
      <c r="BE798" s="34">
        <v>0.99663968332146291</v>
      </c>
      <c r="BF798" s="34">
        <v>0.99657756184129487</v>
      </c>
      <c r="BG798" s="34">
        <v>0.99651544423321681</v>
      </c>
      <c r="BH798" s="34">
        <v>0.99645333049698681</v>
      </c>
      <c r="BI798" s="34">
        <v>0.99639122063236407</v>
      </c>
      <c r="BJ798" s="34">
        <v>0.99632911463910701</v>
      </c>
      <c r="BK798" s="34">
        <v>0.99626701251697447</v>
      </c>
      <c r="BL798" s="34">
        <v>0.99620491426572511</v>
      </c>
      <c r="BM798" s="34">
        <v>0.99614281988511755</v>
      </c>
      <c r="BN798" s="34">
        <v>0.99608072937491055</v>
      </c>
      <c r="BO798" s="34">
        <v>0.99601864273486307</v>
      </c>
      <c r="BP798" s="34">
        <v>0.99595655996473353</v>
      </c>
      <c r="BQ798" s="34">
        <v>0.99589448106428102</v>
      </c>
      <c r="BR798" s="34">
        <v>0.99583240603326406</v>
      </c>
      <c r="BS798" s="34">
        <v>0.99577033487144184</v>
      </c>
      <c r="BT798" s="34">
        <v>0.99570826757857278</v>
      </c>
      <c r="BU798" s="34">
        <v>0.99564620415441618</v>
      </c>
      <c r="BV798" s="34">
        <v>0.99558414459873046</v>
      </c>
      <c r="BW798" s="34">
        <v>0.99552208891127458</v>
      </c>
      <c r="BX798" s="34">
        <v>0.99546003709180764</v>
      </c>
      <c r="BY798" s="34">
        <v>0.99539798914008859</v>
      </c>
      <c r="BZ798" s="34">
        <v>0.99533594505587586</v>
      </c>
      <c r="CA798" s="34">
        <v>0.99527390483892897</v>
      </c>
      <c r="CB798" s="34">
        <v>0.99521186848900656</v>
      </c>
      <c r="CC798" s="34">
        <v>0.99514983600586759</v>
      </c>
      <c r="CD798" s="34">
        <v>0.99508780738927105</v>
      </c>
      <c r="CE798" s="34">
        <v>0.99502578263897612</v>
      </c>
      <c r="CF798" s="34">
        <v>0.99496376175474166</v>
      </c>
      <c r="CG798" s="34">
        <v>0.99490174473632664</v>
      </c>
      <c r="CH798" s="34">
        <v>0.99483973158349004</v>
      </c>
      <c r="CI798" s="34">
        <v>0.99477772229599115</v>
      </c>
      <c r="CJ798" s="34">
        <v>0.99471571687358906</v>
      </c>
      <c r="CK798" s="34">
        <v>0.99465371531604274</v>
      </c>
      <c r="CL798" s="34">
        <v>0.99459171762311116</v>
      </c>
      <c r="CM798" s="34">
        <v>0.9945297237945534</v>
      </c>
      <c r="CN798" s="34">
        <v>0.99446773383012899</v>
      </c>
      <c r="CO798" s="34">
        <v>0.99440574772959678</v>
      </c>
      <c r="CP798" s="34">
        <v>0.99434376549271597</v>
      </c>
      <c r="CQ798" s="34">
        <v>0.99428178711924564</v>
      </c>
      <c r="CR798" s="34">
        <v>0.99418882289425126</v>
      </c>
      <c r="CS798" s="34">
        <v>0.99409586736130684</v>
      </c>
      <c r="CT798" s="34">
        <v>0.99400292051959993</v>
      </c>
      <c r="CU798" s="34">
        <v>0.99390998236831796</v>
      </c>
      <c r="CV798" s="34">
        <v>0.99381705290664812</v>
      </c>
      <c r="CW798" s="34">
        <v>0.99372413213377797</v>
      </c>
      <c r="CX798" s="34">
        <v>0.99363122004889526</v>
      </c>
      <c r="CY798" s="34">
        <v>0.99353831665118764</v>
      </c>
      <c r="CZ798" s="34">
        <v>0.99344542193984309</v>
      </c>
      <c r="DA798" s="34">
        <v>0.99335253591404893</v>
      </c>
      <c r="DB798" s="34">
        <v>0.99325965857299336</v>
      </c>
    </row>
    <row r="799" spans="1:106" x14ac:dyDescent="0.2">
      <c r="A799" s="13">
        <f t="shared" ca="1" si="12"/>
        <v>45387</v>
      </c>
      <c r="B799" s="34">
        <v>1.0000623348172251</v>
      </c>
      <c r="C799" s="34">
        <v>1</v>
      </c>
      <c r="D799" s="34">
        <v>0.99993766906816206</v>
      </c>
      <c r="E799" s="34">
        <v>0.99987534202146944</v>
      </c>
      <c r="F799" s="34">
        <v>0.99981301885967966</v>
      </c>
      <c r="G799" s="34">
        <v>0.99975069958255058</v>
      </c>
      <c r="H799" s="34">
        <v>0.99968838418983996</v>
      </c>
      <c r="I799" s="34">
        <v>0.9996260726813061</v>
      </c>
      <c r="J799" s="34">
        <v>0.99956376505670663</v>
      </c>
      <c r="K799" s="34">
        <v>0.99950146131579942</v>
      </c>
      <c r="L799" s="34">
        <v>0.99943916145834222</v>
      </c>
      <c r="M799" s="34">
        <v>0.99937686548409332</v>
      </c>
      <c r="N799" s="34">
        <v>0.99931457339281049</v>
      </c>
      <c r="O799" s="34">
        <v>0.9992522851842518</v>
      </c>
      <c r="P799" s="34">
        <v>0.99919000085817533</v>
      </c>
      <c r="Q799" s="34">
        <v>0.99912772041433895</v>
      </c>
      <c r="R799" s="34">
        <v>0.99906544385250051</v>
      </c>
      <c r="S799" s="34">
        <v>0.99900317117241821</v>
      </c>
      <c r="T799" s="34">
        <v>0.99894090237385014</v>
      </c>
      <c r="U799" s="34">
        <v>0.99887863745655447</v>
      </c>
      <c r="V799" s="34">
        <v>0.99881637642028875</v>
      </c>
      <c r="W799" s="34">
        <v>0.99875411926481172</v>
      </c>
      <c r="X799" s="34">
        <v>0.99869186598988102</v>
      </c>
      <c r="Y799" s="34">
        <v>0.99862961659525507</v>
      </c>
      <c r="Z799" s="34">
        <v>0.99856737108069182</v>
      </c>
      <c r="AA799" s="34">
        <v>0.99850512944594971</v>
      </c>
      <c r="AB799" s="34">
        <v>0.99844289169078648</v>
      </c>
      <c r="AC799" s="34">
        <v>0.99838065781496055</v>
      </c>
      <c r="AD799" s="34">
        <v>0.9983184278182301</v>
      </c>
      <c r="AE799" s="34">
        <v>0.99825620170035334</v>
      </c>
      <c r="AF799" s="34">
        <v>0.99819397946108868</v>
      </c>
      <c r="AG799" s="34">
        <v>0.99813176110019375</v>
      </c>
      <c r="AH799" s="34">
        <v>0.99806954661742753</v>
      </c>
      <c r="AI799" s="34">
        <v>0.99800733601254787</v>
      </c>
      <c r="AJ799" s="34">
        <v>0.99794512928531343</v>
      </c>
      <c r="AK799" s="34">
        <v>0.99788292643548193</v>
      </c>
      <c r="AL799" s="34">
        <v>0.99782072746281236</v>
      </c>
      <c r="AM799" s="34">
        <v>0.99775853236706247</v>
      </c>
      <c r="AN799" s="34">
        <v>0.99769634114799088</v>
      </c>
      <c r="AO799" s="34">
        <v>0.99763415380535614</v>
      </c>
      <c r="AP799" s="34">
        <v>0.99757197033891631</v>
      </c>
      <c r="AQ799" s="34">
        <v>0.99750979074842983</v>
      </c>
      <c r="AR799" s="34">
        <v>0.99744761503365498</v>
      </c>
      <c r="AS799" s="34">
        <v>0.99738544319435074</v>
      </c>
      <c r="AT799" s="34">
        <v>0.99732327523027486</v>
      </c>
      <c r="AU799" s="34">
        <v>0.99726111114118621</v>
      </c>
      <c r="AV799" s="34">
        <v>0.9971989509268433</v>
      </c>
      <c r="AW799" s="34">
        <v>0.99713679458700422</v>
      </c>
      <c r="AX799" s="34">
        <v>0.99707464212142793</v>
      </c>
      <c r="AY799" s="34">
        <v>0.99701249352987276</v>
      </c>
      <c r="AZ799" s="34">
        <v>0.99695034881209699</v>
      </c>
      <c r="BA799" s="34">
        <v>0.99688820796785971</v>
      </c>
      <c r="BB799" s="34">
        <v>0.99682607099691889</v>
      </c>
      <c r="BC799" s="34">
        <v>0.9967639378990335</v>
      </c>
      <c r="BD799" s="34">
        <v>0.99670180867396196</v>
      </c>
      <c r="BE799" s="34">
        <v>0.99663968332146291</v>
      </c>
      <c r="BF799" s="34">
        <v>0.99657756184129487</v>
      </c>
      <c r="BG799" s="34">
        <v>0.99651544423321681</v>
      </c>
      <c r="BH799" s="34">
        <v>0.99645333049698681</v>
      </c>
      <c r="BI799" s="34">
        <v>0.99639122063236407</v>
      </c>
      <c r="BJ799" s="34">
        <v>0.99632911463910701</v>
      </c>
      <c r="BK799" s="34">
        <v>0.99626701251697447</v>
      </c>
      <c r="BL799" s="34">
        <v>0.99620491426572511</v>
      </c>
      <c r="BM799" s="34">
        <v>0.99614281988511755</v>
      </c>
      <c r="BN799" s="34">
        <v>0.99608072937491055</v>
      </c>
      <c r="BO799" s="34">
        <v>0.99601864273486307</v>
      </c>
      <c r="BP799" s="34">
        <v>0.99595655996473353</v>
      </c>
      <c r="BQ799" s="34">
        <v>0.99589448106428102</v>
      </c>
      <c r="BR799" s="34">
        <v>0.99583240603326406</v>
      </c>
      <c r="BS799" s="34">
        <v>0.99577033487144184</v>
      </c>
      <c r="BT799" s="34">
        <v>0.99570826757857278</v>
      </c>
      <c r="BU799" s="34">
        <v>0.99564620415441618</v>
      </c>
      <c r="BV799" s="34">
        <v>0.99558414459873046</v>
      </c>
      <c r="BW799" s="34">
        <v>0.99552208891127458</v>
      </c>
      <c r="BX799" s="34">
        <v>0.99546003709180764</v>
      </c>
      <c r="BY799" s="34">
        <v>0.99539798914008859</v>
      </c>
      <c r="BZ799" s="34">
        <v>0.99533594505587586</v>
      </c>
      <c r="CA799" s="34">
        <v>0.99527390483892897</v>
      </c>
      <c r="CB799" s="34">
        <v>0.99521186848900656</v>
      </c>
      <c r="CC799" s="34">
        <v>0.99514983600586759</v>
      </c>
      <c r="CD799" s="34">
        <v>0.99508780738927105</v>
      </c>
      <c r="CE799" s="34">
        <v>0.99502578263897612</v>
      </c>
      <c r="CF799" s="34">
        <v>0.99496376175474166</v>
      </c>
      <c r="CG799" s="34">
        <v>0.99490174473632664</v>
      </c>
      <c r="CH799" s="34">
        <v>0.99483973158349004</v>
      </c>
      <c r="CI799" s="34">
        <v>0.99477772229599115</v>
      </c>
      <c r="CJ799" s="34">
        <v>0.99471571687358906</v>
      </c>
      <c r="CK799" s="34">
        <v>0.99465371531604274</v>
      </c>
      <c r="CL799" s="34">
        <v>0.99459171762311116</v>
      </c>
      <c r="CM799" s="34">
        <v>0.9945297237945534</v>
      </c>
      <c r="CN799" s="34">
        <v>0.99446773383012899</v>
      </c>
      <c r="CO799" s="34">
        <v>0.99440574772959678</v>
      </c>
      <c r="CP799" s="34">
        <v>0.99434376549271597</v>
      </c>
      <c r="CQ799" s="34">
        <v>0.99428178711924564</v>
      </c>
      <c r="CR799" s="34">
        <v>0.99418882289425126</v>
      </c>
      <c r="CS799" s="34">
        <v>0.99409586736130684</v>
      </c>
      <c r="CT799" s="34">
        <v>0.99400292051959993</v>
      </c>
      <c r="CU799" s="34">
        <v>0.99390998236831796</v>
      </c>
      <c r="CV799" s="34">
        <v>0.99381705290664812</v>
      </c>
      <c r="CW799" s="34">
        <v>0.99372413213377797</v>
      </c>
      <c r="CX799" s="34">
        <v>0.99363122004889526</v>
      </c>
      <c r="CY799" s="34">
        <v>0.99353831665118764</v>
      </c>
      <c r="CZ799" s="34">
        <v>0.99344542193984309</v>
      </c>
      <c r="DA799" s="34">
        <v>0.99335253591404893</v>
      </c>
      <c r="DB799" s="34">
        <v>0.99325965857299336</v>
      </c>
    </row>
    <row r="800" spans="1:106" x14ac:dyDescent="0.2">
      <c r="A800" s="13">
        <f t="shared" ca="1" si="12"/>
        <v>45390</v>
      </c>
      <c r="B800" s="34">
        <v>1.0000623348172251</v>
      </c>
      <c r="C800" s="34">
        <v>1</v>
      </c>
      <c r="D800" s="34">
        <v>0.99993766906816206</v>
      </c>
      <c r="E800" s="34">
        <v>0.99987534202146944</v>
      </c>
      <c r="F800" s="34">
        <v>0.99981301885967966</v>
      </c>
      <c r="G800" s="34">
        <v>0.99975069958255058</v>
      </c>
      <c r="H800" s="34">
        <v>0.99968838418983996</v>
      </c>
      <c r="I800" s="34">
        <v>0.9996260726813061</v>
      </c>
      <c r="J800" s="34">
        <v>0.99956376505670663</v>
      </c>
      <c r="K800" s="34">
        <v>0.99950146131579942</v>
      </c>
      <c r="L800" s="34">
        <v>0.99943916145834222</v>
      </c>
      <c r="M800" s="34">
        <v>0.99937686548409332</v>
      </c>
      <c r="N800" s="34">
        <v>0.99931457339281049</v>
      </c>
      <c r="O800" s="34">
        <v>0.9992522851842518</v>
      </c>
      <c r="P800" s="34">
        <v>0.99919000085817533</v>
      </c>
      <c r="Q800" s="34">
        <v>0.99912772041433895</v>
      </c>
      <c r="R800" s="34">
        <v>0.99906544385250051</v>
      </c>
      <c r="S800" s="34">
        <v>0.99900317117241821</v>
      </c>
      <c r="T800" s="34">
        <v>0.99894090237385014</v>
      </c>
      <c r="U800" s="34">
        <v>0.99887863745655447</v>
      </c>
      <c r="V800" s="34">
        <v>0.99881637642028875</v>
      </c>
      <c r="W800" s="34">
        <v>0.99875411926481172</v>
      </c>
      <c r="X800" s="34">
        <v>0.99869186598988102</v>
      </c>
      <c r="Y800" s="34">
        <v>0.99862961659525507</v>
      </c>
      <c r="Z800" s="34">
        <v>0.99856737108069182</v>
      </c>
      <c r="AA800" s="34">
        <v>0.99850512944594971</v>
      </c>
      <c r="AB800" s="34">
        <v>0.99844289169078648</v>
      </c>
      <c r="AC800" s="34">
        <v>0.99838065781496055</v>
      </c>
      <c r="AD800" s="34">
        <v>0.9983184278182301</v>
      </c>
      <c r="AE800" s="34">
        <v>0.99825620170035334</v>
      </c>
      <c r="AF800" s="34">
        <v>0.99819397946108868</v>
      </c>
      <c r="AG800" s="34">
        <v>0.99813176110019375</v>
      </c>
      <c r="AH800" s="34">
        <v>0.99806954661742753</v>
      </c>
      <c r="AI800" s="34">
        <v>0.99800733601254787</v>
      </c>
      <c r="AJ800" s="34">
        <v>0.99794512928531343</v>
      </c>
      <c r="AK800" s="34">
        <v>0.99788292643548193</v>
      </c>
      <c r="AL800" s="34">
        <v>0.99782072746281236</v>
      </c>
      <c r="AM800" s="34">
        <v>0.99775853236706247</v>
      </c>
      <c r="AN800" s="34">
        <v>0.99769634114799088</v>
      </c>
      <c r="AO800" s="34">
        <v>0.99763415380535614</v>
      </c>
      <c r="AP800" s="34">
        <v>0.99757197033891631</v>
      </c>
      <c r="AQ800" s="34">
        <v>0.99750979074842983</v>
      </c>
      <c r="AR800" s="34">
        <v>0.99744761503365498</v>
      </c>
      <c r="AS800" s="34">
        <v>0.99738544319435074</v>
      </c>
      <c r="AT800" s="34">
        <v>0.99732327523027486</v>
      </c>
      <c r="AU800" s="34">
        <v>0.99726111114118621</v>
      </c>
      <c r="AV800" s="34">
        <v>0.9971989509268433</v>
      </c>
      <c r="AW800" s="34">
        <v>0.99713679458700422</v>
      </c>
      <c r="AX800" s="34">
        <v>0.99707464212142793</v>
      </c>
      <c r="AY800" s="34">
        <v>0.99701249352987276</v>
      </c>
      <c r="AZ800" s="34">
        <v>0.99695034881209699</v>
      </c>
      <c r="BA800" s="34">
        <v>0.99688820796785971</v>
      </c>
      <c r="BB800" s="34">
        <v>0.99682607099691889</v>
      </c>
      <c r="BC800" s="34">
        <v>0.9967639378990335</v>
      </c>
      <c r="BD800" s="34">
        <v>0.99670180867396196</v>
      </c>
      <c r="BE800" s="34">
        <v>0.99663968332146291</v>
      </c>
      <c r="BF800" s="34">
        <v>0.99657756184129487</v>
      </c>
      <c r="BG800" s="34">
        <v>0.99651544423321681</v>
      </c>
      <c r="BH800" s="34">
        <v>0.99645333049698681</v>
      </c>
      <c r="BI800" s="34">
        <v>0.99639122063236407</v>
      </c>
      <c r="BJ800" s="34">
        <v>0.99632911463910701</v>
      </c>
      <c r="BK800" s="34">
        <v>0.99626701251697447</v>
      </c>
      <c r="BL800" s="34">
        <v>0.99620491426572511</v>
      </c>
      <c r="BM800" s="34">
        <v>0.99614281988511755</v>
      </c>
      <c r="BN800" s="34">
        <v>0.99608072937491055</v>
      </c>
      <c r="BO800" s="34">
        <v>0.99601864273486307</v>
      </c>
      <c r="BP800" s="34">
        <v>0.99595655996473353</v>
      </c>
      <c r="BQ800" s="34">
        <v>0.99589448106428102</v>
      </c>
      <c r="BR800" s="34">
        <v>0.99583240603326406</v>
      </c>
      <c r="BS800" s="34">
        <v>0.99577033487144184</v>
      </c>
      <c r="BT800" s="34">
        <v>0.99570826757857278</v>
      </c>
      <c r="BU800" s="34">
        <v>0.99564620415441618</v>
      </c>
      <c r="BV800" s="34">
        <v>0.99558414459873046</v>
      </c>
      <c r="BW800" s="34">
        <v>0.99552208891127458</v>
      </c>
      <c r="BX800" s="34">
        <v>0.99546003709180764</v>
      </c>
      <c r="BY800" s="34">
        <v>0.99539798914008859</v>
      </c>
      <c r="BZ800" s="34">
        <v>0.99533594505587586</v>
      </c>
      <c r="CA800" s="34">
        <v>0.99527390483892897</v>
      </c>
      <c r="CB800" s="34">
        <v>0.99521186848900656</v>
      </c>
      <c r="CC800" s="34">
        <v>0.99514983600586759</v>
      </c>
      <c r="CD800" s="34">
        <v>0.99508780738927105</v>
      </c>
      <c r="CE800" s="34">
        <v>0.99502578263897612</v>
      </c>
      <c r="CF800" s="34">
        <v>0.99496376175474166</v>
      </c>
      <c r="CG800" s="34">
        <v>0.99490174473632664</v>
      </c>
      <c r="CH800" s="34">
        <v>0.99483973158349004</v>
      </c>
      <c r="CI800" s="34">
        <v>0.99477772229599115</v>
      </c>
      <c r="CJ800" s="34">
        <v>0.99471571687358906</v>
      </c>
      <c r="CK800" s="34">
        <v>0.99465371531604274</v>
      </c>
      <c r="CL800" s="34">
        <v>0.99459171762311116</v>
      </c>
      <c r="CM800" s="34">
        <v>0.9945297237945534</v>
      </c>
      <c r="CN800" s="34">
        <v>0.99446773383012899</v>
      </c>
      <c r="CO800" s="34">
        <v>0.99440574772959678</v>
      </c>
      <c r="CP800" s="34">
        <v>0.99434376549271597</v>
      </c>
      <c r="CQ800" s="34">
        <v>0.99428178711924564</v>
      </c>
      <c r="CR800" s="34">
        <v>0.99418882289425126</v>
      </c>
      <c r="CS800" s="34">
        <v>0.99409586736130684</v>
      </c>
      <c r="CT800" s="34">
        <v>0.99400292051959993</v>
      </c>
      <c r="CU800" s="34">
        <v>0.99390998236831796</v>
      </c>
      <c r="CV800" s="34">
        <v>0.99381705290664812</v>
      </c>
      <c r="CW800" s="34">
        <v>0.99372413213377797</v>
      </c>
      <c r="CX800" s="34">
        <v>0.99363122004889526</v>
      </c>
      <c r="CY800" s="34">
        <v>0.99353831665118764</v>
      </c>
      <c r="CZ800" s="34">
        <v>0.99344542193984309</v>
      </c>
      <c r="DA800" s="34">
        <v>0.99335253591404893</v>
      </c>
      <c r="DB800" s="34">
        <v>0.99325965857299336</v>
      </c>
    </row>
    <row r="801" spans="1:106" x14ac:dyDescent="0.2">
      <c r="A801" s="13">
        <f t="shared" ca="1" si="12"/>
        <v>45391</v>
      </c>
      <c r="B801" s="34">
        <v>1.0000623348172251</v>
      </c>
      <c r="C801" s="34">
        <v>1</v>
      </c>
      <c r="D801" s="34">
        <v>0.99993766906816206</v>
      </c>
      <c r="E801" s="34">
        <v>0.99987534202146944</v>
      </c>
      <c r="F801" s="34">
        <v>0.99981301885967966</v>
      </c>
      <c r="G801" s="34">
        <v>0.99975069958255058</v>
      </c>
      <c r="H801" s="34">
        <v>0.99968838418983996</v>
      </c>
      <c r="I801" s="34">
        <v>0.9996260726813061</v>
      </c>
      <c r="J801" s="34">
        <v>0.99956376505670663</v>
      </c>
      <c r="K801" s="34">
        <v>0.99950146131579942</v>
      </c>
      <c r="L801" s="34">
        <v>0.99943916145834222</v>
      </c>
      <c r="M801" s="34">
        <v>0.99937686548409332</v>
      </c>
      <c r="N801" s="34">
        <v>0.99931457339281049</v>
      </c>
      <c r="O801" s="34">
        <v>0.9992522851842518</v>
      </c>
      <c r="P801" s="34">
        <v>0.99919000085817533</v>
      </c>
      <c r="Q801" s="34">
        <v>0.99912772041433895</v>
      </c>
      <c r="R801" s="34">
        <v>0.99906544385250051</v>
      </c>
      <c r="S801" s="34">
        <v>0.99900317117241821</v>
      </c>
      <c r="T801" s="34">
        <v>0.99894090237385014</v>
      </c>
      <c r="U801" s="34">
        <v>0.99887863745655447</v>
      </c>
      <c r="V801" s="34">
        <v>0.99881637642028875</v>
      </c>
      <c r="W801" s="34">
        <v>0.99875411926481172</v>
      </c>
      <c r="X801" s="34">
        <v>0.99869186598988102</v>
      </c>
      <c r="Y801" s="34">
        <v>0.99862961659525507</v>
      </c>
      <c r="Z801" s="34">
        <v>0.99856737108069182</v>
      </c>
      <c r="AA801" s="34">
        <v>0.99850512944594971</v>
      </c>
      <c r="AB801" s="34">
        <v>0.99844289169078648</v>
      </c>
      <c r="AC801" s="34">
        <v>0.99838065781496055</v>
      </c>
      <c r="AD801" s="34">
        <v>0.9983184278182301</v>
      </c>
      <c r="AE801" s="34">
        <v>0.99825620170035334</v>
      </c>
      <c r="AF801" s="34">
        <v>0.99819397946108868</v>
      </c>
      <c r="AG801" s="34">
        <v>0.99813176110019375</v>
      </c>
      <c r="AH801" s="34">
        <v>0.99806954661742753</v>
      </c>
      <c r="AI801" s="34">
        <v>0.99800733601254787</v>
      </c>
      <c r="AJ801" s="34">
        <v>0.99794512928531343</v>
      </c>
      <c r="AK801" s="34">
        <v>0.99788292643548193</v>
      </c>
      <c r="AL801" s="34">
        <v>0.99782072746281236</v>
      </c>
      <c r="AM801" s="34">
        <v>0.99775853236706247</v>
      </c>
      <c r="AN801" s="34">
        <v>0.99769634114799088</v>
      </c>
      <c r="AO801" s="34">
        <v>0.99763415380535614</v>
      </c>
      <c r="AP801" s="34">
        <v>0.99757197033891631</v>
      </c>
      <c r="AQ801" s="34">
        <v>0.99750979074842983</v>
      </c>
      <c r="AR801" s="34">
        <v>0.99744761503365498</v>
      </c>
      <c r="AS801" s="34">
        <v>0.99738544319435074</v>
      </c>
      <c r="AT801" s="34">
        <v>0.99732327523027486</v>
      </c>
      <c r="AU801" s="34">
        <v>0.99726111114118621</v>
      </c>
      <c r="AV801" s="34">
        <v>0.9971989509268433</v>
      </c>
      <c r="AW801" s="34">
        <v>0.99713679458700422</v>
      </c>
      <c r="AX801" s="34">
        <v>0.99707464212142793</v>
      </c>
      <c r="AY801" s="34">
        <v>0.99701249352987276</v>
      </c>
      <c r="AZ801" s="34">
        <v>0.99695034881209699</v>
      </c>
      <c r="BA801" s="34">
        <v>0.99688820796785971</v>
      </c>
      <c r="BB801" s="34">
        <v>0.99682607099691889</v>
      </c>
      <c r="BC801" s="34">
        <v>0.9967639378990335</v>
      </c>
      <c r="BD801" s="34">
        <v>0.99670180867396196</v>
      </c>
      <c r="BE801" s="34">
        <v>0.99663968332146291</v>
      </c>
      <c r="BF801" s="34">
        <v>0.99657756184129487</v>
      </c>
      <c r="BG801" s="34">
        <v>0.99651544423321681</v>
      </c>
      <c r="BH801" s="34">
        <v>0.99645333049698681</v>
      </c>
      <c r="BI801" s="34">
        <v>0.99639122063236407</v>
      </c>
      <c r="BJ801" s="34">
        <v>0.99632911463910701</v>
      </c>
      <c r="BK801" s="34">
        <v>0.99626701251697447</v>
      </c>
      <c r="BL801" s="34">
        <v>0.99620491426572511</v>
      </c>
      <c r="BM801" s="34">
        <v>0.99614281988511755</v>
      </c>
      <c r="BN801" s="34">
        <v>0.99608072937491055</v>
      </c>
      <c r="BO801" s="34">
        <v>0.99601864273486307</v>
      </c>
      <c r="BP801" s="34">
        <v>0.99595655996473353</v>
      </c>
      <c r="BQ801" s="34">
        <v>0.99589448106428102</v>
      </c>
      <c r="BR801" s="34">
        <v>0.99583240603326406</v>
      </c>
      <c r="BS801" s="34">
        <v>0.99577033487144184</v>
      </c>
      <c r="BT801" s="34">
        <v>0.99570826757857278</v>
      </c>
      <c r="BU801" s="34">
        <v>0.99564620415441618</v>
      </c>
      <c r="BV801" s="34">
        <v>0.99558414459873046</v>
      </c>
      <c r="BW801" s="34">
        <v>0.99552208891127458</v>
      </c>
      <c r="BX801" s="34">
        <v>0.99546003709180764</v>
      </c>
      <c r="BY801" s="34">
        <v>0.99539798914008859</v>
      </c>
      <c r="BZ801" s="34">
        <v>0.99533594505587586</v>
      </c>
      <c r="CA801" s="34">
        <v>0.99527390483892897</v>
      </c>
      <c r="CB801" s="34">
        <v>0.99521186848900656</v>
      </c>
      <c r="CC801" s="34">
        <v>0.99514983600586759</v>
      </c>
      <c r="CD801" s="34">
        <v>0.99508780738927105</v>
      </c>
      <c r="CE801" s="34">
        <v>0.99502578263897612</v>
      </c>
      <c r="CF801" s="34">
        <v>0.99496376175474166</v>
      </c>
      <c r="CG801" s="34">
        <v>0.99490174473632664</v>
      </c>
      <c r="CH801" s="34">
        <v>0.99483973158349004</v>
      </c>
      <c r="CI801" s="34">
        <v>0.99477772229599115</v>
      </c>
      <c r="CJ801" s="34">
        <v>0.99471571687358906</v>
      </c>
      <c r="CK801" s="34">
        <v>0.99465371531604274</v>
      </c>
      <c r="CL801" s="34">
        <v>0.99459171762311116</v>
      </c>
      <c r="CM801" s="34">
        <v>0.9945297237945534</v>
      </c>
      <c r="CN801" s="34">
        <v>0.99446773383012899</v>
      </c>
      <c r="CO801" s="34">
        <v>0.99440574772959678</v>
      </c>
      <c r="CP801" s="34">
        <v>0.99434376549271597</v>
      </c>
      <c r="CQ801" s="34">
        <v>0.99428178711924564</v>
      </c>
      <c r="CR801" s="34">
        <v>0.99418882289425126</v>
      </c>
      <c r="CS801" s="34">
        <v>0.99409586736130684</v>
      </c>
      <c r="CT801" s="34">
        <v>0.99400292051959993</v>
      </c>
      <c r="CU801" s="34">
        <v>0.99390998236831796</v>
      </c>
      <c r="CV801" s="34">
        <v>0.99381705290664812</v>
      </c>
      <c r="CW801" s="34">
        <v>0.99372413213377797</v>
      </c>
      <c r="CX801" s="34">
        <v>0.99363122004889526</v>
      </c>
      <c r="CY801" s="34">
        <v>0.99353831665118764</v>
      </c>
      <c r="CZ801" s="34">
        <v>0.99344542193984309</v>
      </c>
      <c r="DA801" s="34">
        <v>0.99335253591404893</v>
      </c>
      <c r="DB801" s="34">
        <v>0.99325965857299336</v>
      </c>
    </row>
    <row r="802" spans="1:106" x14ac:dyDescent="0.2">
      <c r="A802" s="13">
        <f t="shared" ca="1" si="12"/>
        <v>45392</v>
      </c>
      <c r="B802" s="34">
        <v>1.0000623348172251</v>
      </c>
      <c r="C802" s="34">
        <v>1</v>
      </c>
      <c r="D802" s="34">
        <v>0.99993766906816206</v>
      </c>
      <c r="E802" s="34">
        <v>0.99987534202146944</v>
      </c>
      <c r="F802" s="34">
        <v>0.99981301885967966</v>
      </c>
      <c r="G802" s="34">
        <v>0.99975069958255058</v>
      </c>
      <c r="H802" s="34">
        <v>0.99968838418983996</v>
      </c>
      <c r="I802" s="34">
        <v>0.9996260726813061</v>
      </c>
      <c r="J802" s="34">
        <v>0.99956376505670663</v>
      </c>
      <c r="K802" s="34">
        <v>0.99950146131579942</v>
      </c>
      <c r="L802" s="34">
        <v>0.99943916145834222</v>
      </c>
      <c r="M802" s="34">
        <v>0.99937686548409332</v>
      </c>
      <c r="N802" s="34">
        <v>0.99931457339281049</v>
      </c>
      <c r="O802" s="34">
        <v>0.9992522851842518</v>
      </c>
      <c r="P802" s="34">
        <v>0.99919000085817533</v>
      </c>
      <c r="Q802" s="34">
        <v>0.99912772041433895</v>
      </c>
      <c r="R802" s="34">
        <v>0.99906544385250051</v>
      </c>
      <c r="S802" s="34">
        <v>0.99900317117241821</v>
      </c>
      <c r="T802" s="34">
        <v>0.99894090237385014</v>
      </c>
      <c r="U802" s="34">
        <v>0.99887863745655447</v>
      </c>
      <c r="V802" s="34">
        <v>0.99881637642028875</v>
      </c>
      <c r="W802" s="34">
        <v>0.99875411926481172</v>
      </c>
      <c r="X802" s="34">
        <v>0.99869186598988102</v>
      </c>
      <c r="Y802" s="34">
        <v>0.99862961659525507</v>
      </c>
      <c r="Z802" s="34">
        <v>0.99856737108069182</v>
      </c>
      <c r="AA802" s="34">
        <v>0.99850512944594971</v>
      </c>
      <c r="AB802" s="34">
        <v>0.99844289169078648</v>
      </c>
      <c r="AC802" s="34">
        <v>0.99838065781496055</v>
      </c>
      <c r="AD802" s="34">
        <v>0.9983184278182301</v>
      </c>
      <c r="AE802" s="34">
        <v>0.99825620170035334</v>
      </c>
      <c r="AF802" s="34">
        <v>0.99819397946108868</v>
      </c>
      <c r="AG802" s="34">
        <v>0.99813176110019375</v>
      </c>
      <c r="AH802" s="34">
        <v>0.99806954661742753</v>
      </c>
      <c r="AI802" s="34">
        <v>0.99800733601254787</v>
      </c>
      <c r="AJ802" s="34">
        <v>0.99794512928531343</v>
      </c>
      <c r="AK802" s="34">
        <v>0.99788292643548193</v>
      </c>
      <c r="AL802" s="34">
        <v>0.99782072746281236</v>
      </c>
      <c r="AM802" s="34">
        <v>0.99775853236706247</v>
      </c>
      <c r="AN802" s="34">
        <v>0.99769634114799088</v>
      </c>
      <c r="AO802" s="34">
        <v>0.99763415380535614</v>
      </c>
      <c r="AP802" s="34">
        <v>0.99757197033891631</v>
      </c>
      <c r="AQ802" s="34">
        <v>0.99750979074842983</v>
      </c>
      <c r="AR802" s="34">
        <v>0.99744761503365498</v>
      </c>
      <c r="AS802" s="34">
        <v>0.99738544319435074</v>
      </c>
      <c r="AT802" s="34">
        <v>0.99732327523027486</v>
      </c>
      <c r="AU802" s="34">
        <v>0.99726111114118621</v>
      </c>
      <c r="AV802" s="34">
        <v>0.9971989509268433</v>
      </c>
      <c r="AW802" s="34">
        <v>0.99713679458700422</v>
      </c>
      <c r="AX802" s="34">
        <v>0.99707464212142793</v>
      </c>
      <c r="AY802" s="34">
        <v>0.99701249352987276</v>
      </c>
      <c r="AZ802" s="34">
        <v>0.99695034881209699</v>
      </c>
      <c r="BA802" s="34">
        <v>0.99688820796785971</v>
      </c>
      <c r="BB802" s="34">
        <v>0.99682607099691889</v>
      </c>
      <c r="BC802" s="34">
        <v>0.9967639378990335</v>
      </c>
      <c r="BD802" s="34">
        <v>0.99670180867396196</v>
      </c>
      <c r="BE802" s="34">
        <v>0.99663968332146291</v>
      </c>
      <c r="BF802" s="34">
        <v>0.99657756184129487</v>
      </c>
      <c r="BG802" s="34">
        <v>0.99651544423321681</v>
      </c>
      <c r="BH802" s="34">
        <v>0.99645333049698681</v>
      </c>
      <c r="BI802" s="34">
        <v>0.99639122063236407</v>
      </c>
      <c r="BJ802" s="34">
        <v>0.99632911463910701</v>
      </c>
      <c r="BK802" s="34">
        <v>0.99626701251697447</v>
      </c>
      <c r="BL802" s="34">
        <v>0.99620491426572511</v>
      </c>
      <c r="BM802" s="34">
        <v>0.99614281988511755</v>
      </c>
      <c r="BN802" s="34">
        <v>0.99608072937491055</v>
      </c>
      <c r="BO802" s="34">
        <v>0.99601864273486307</v>
      </c>
      <c r="BP802" s="34">
        <v>0.99595655996473353</v>
      </c>
      <c r="BQ802" s="34">
        <v>0.99589448106428102</v>
      </c>
      <c r="BR802" s="34">
        <v>0.99583240603326406</v>
      </c>
      <c r="BS802" s="34">
        <v>0.99577033487144184</v>
      </c>
      <c r="BT802" s="34">
        <v>0.99570826757857278</v>
      </c>
      <c r="BU802" s="34">
        <v>0.99564620415441618</v>
      </c>
      <c r="BV802" s="34">
        <v>0.99558414459873046</v>
      </c>
      <c r="BW802" s="34">
        <v>0.99552208891127458</v>
      </c>
      <c r="BX802" s="34">
        <v>0.99546003709180764</v>
      </c>
      <c r="BY802" s="34">
        <v>0.99539798914008859</v>
      </c>
      <c r="BZ802" s="34">
        <v>0.99533594505587586</v>
      </c>
      <c r="CA802" s="34">
        <v>0.99527390483892897</v>
      </c>
      <c r="CB802" s="34">
        <v>0.99521186848900656</v>
      </c>
      <c r="CC802" s="34">
        <v>0.99514983600586759</v>
      </c>
      <c r="CD802" s="34">
        <v>0.99508780738927105</v>
      </c>
      <c r="CE802" s="34">
        <v>0.99502578263897612</v>
      </c>
      <c r="CF802" s="34">
        <v>0.99496376175474166</v>
      </c>
      <c r="CG802" s="34">
        <v>0.99490174473632664</v>
      </c>
      <c r="CH802" s="34">
        <v>0.99483973158349004</v>
      </c>
      <c r="CI802" s="34">
        <v>0.99477772229599115</v>
      </c>
      <c r="CJ802" s="34">
        <v>0.99471571687358906</v>
      </c>
      <c r="CK802" s="34">
        <v>0.99465371531604274</v>
      </c>
      <c r="CL802" s="34">
        <v>0.99459171762311116</v>
      </c>
      <c r="CM802" s="34">
        <v>0.9945297237945534</v>
      </c>
      <c r="CN802" s="34">
        <v>0.99446773383012899</v>
      </c>
      <c r="CO802" s="34">
        <v>0.99440574772959678</v>
      </c>
      <c r="CP802" s="34">
        <v>0.99434376549271597</v>
      </c>
      <c r="CQ802" s="34">
        <v>0.99428178711924564</v>
      </c>
      <c r="CR802" s="34">
        <v>0.99418882289425126</v>
      </c>
      <c r="CS802" s="34">
        <v>0.99409586736130684</v>
      </c>
      <c r="CT802" s="34">
        <v>0.99400292051959993</v>
      </c>
      <c r="CU802" s="34">
        <v>0.99390998236831796</v>
      </c>
      <c r="CV802" s="34">
        <v>0.99381705290664812</v>
      </c>
      <c r="CW802" s="34">
        <v>0.99372413213377797</v>
      </c>
      <c r="CX802" s="34">
        <v>0.99363122004889526</v>
      </c>
      <c r="CY802" s="34">
        <v>0.99353831665118764</v>
      </c>
      <c r="CZ802" s="34">
        <v>0.99344542193984309</v>
      </c>
      <c r="DA802" s="34">
        <v>0.99335253591404893</v>
      </c>
      <c r="DB802" s="34">
        <v>0.99325965857299336</v>
      </c>
    </row>
    <row r="803" spans="1:106" x14ac:dyDescent="0.2">
      <c r="A803" s="13">
        <f t="shared" ca="1" si="12"/>
        <v>45393</v>
      </c>
      <c r="B803" s="34">
        <v>1.0000623348172251</v>
      </c>
      <c r="C803" s="34">
        <v>1</v>
      </c>
      <c r="D803" s="34">
        <v>0.99993766906816206</v>
      </c>
      <c r="E803" s="34">
        <v>0.99987534202146944</v>
      </c>
      <c r="F803" s="34">
        <v>0.99981301885967966</v>
      </c>
      <c r="G803" s="34">
        <v>0.99975069958255058</v>
      </c>
      <c r="H803" s="34">
        <v>0.99968838418983996</v>
      </c>
      <c r="I803" s="34">
        <v>0.9996260726813061</v>
      </c>
      <c r="J803" s="34">
        <v>0.99956376505670663</v>
      </c>
      <c r="K803" s="34">
        <v>0.99950146131579942</v>
      </c>
      <c r="L803" s="34">
        <v>0.99943916145834222</v>
      </c>
      <c r="M803" s="34">
        <v>0.99937686548409332</v>
      </c>
      <c r="N803" s="34">
        <v>0.99931457339281049</v>
      </c>
      <c r="O803" s="34">
        <v>0.9992522851842518</v>
      </c>
      <c r="P803" s="34">
        <v>0.99919000085817533</v>
      </c>
      <c r="Q803" s="34">
        <v>0.99912772041433895</v>
      </c>
      <c r="R803" s="34">
        <v>0.99906544385250051</v>
      </c>
      <c r="S803" s="34">
        <v>0.99900317117241821</v>
      </c>
      <c r="T803" s="34">
        <v>0.99894090237385014</v>
      </c>
      <c r="U803" s="34">
        <v>0.99887863745655447</v>
      </c>
      <c r="V803" s="34">
        <v>0.99881637642028875</v>
      </c>
      <c r="W803" s="34">
        <v>0.99875411926481172</v>
      </c>
      <c r="X803" s="34">
        <v>0.99869186598988102</v>
      </c>
      <c r="Y803" s="34">
        <v>0.99862961659525507</v>
      </c>
      <c r="Z803" s="34">
        <v>0.99856737108069182</v>
      </c>
      <c r="AA803" s="34">
        <v>0.99850512944594971</v>
      </c>
      <c r="AB803" s="34">
        <v>0.99844289169078648</v>
      </c>
      <c r="AC803" s="34">
        <v>0.99838065781496055</v>
      </c>
      <c r="AD803" s="34">
        <v>0.9983184278182301</v>
      </c>
      <c r="AE803" s="34">
        <v>0.99825620170035334</v>
      </c>
      <c r="AF803" s="34">
        <v>0.99819397946108868</v>
      </c>
      <c r="AG803" s="34">
        <v>0.99813176110019375</v>
      </c>
      <c r="AH803" s="34">
        <v>0.99806954661742753</v>
      </c>
      <c r="AI803" s="34">
        <v>0.99800733601254787</v>
      </c>
      <c r="AJ803" s="34">
        <v>0.99794512928531343</v>
      </c>
      <c r="AK803" s="34">
        <v>0.99788292643548193</v>
      </c>
      <c r="AL803" s="34">
        <v>0.99782072746281236</v>
      </c>
      <c r="AM803" s="34">
        <v>0.99775853236706247</v>
      </c>
      <c r="AN803" s="34">
        <v>0.99769634114799088</v>
      </c>
      <c r="AO803" s="34">
        <v>0.99763415380535614</v>
      </c>
      <c r="AP803" s="34">
        <v>0.99757197033891631</v>
      </c>
      <c r="AQ803" s="34">
        <v>0.99750979074842983</v>
      </c>
      <c r="AR803" s="34">
        <v>0.99744761503365498</v>
      </c>
      <c r="AS803" s="34">
        <v>0.99738544319435074</v>
      </c>
      <c r="AT803" s="34">
        <v>0.99732327523027486</v>
      </c>
      <c r="AU803" s="34">
        <v>0.99726111114118621</v>
      </c>
      <c r="AV803" s="34">
        <v>0.9971989509268433</v>
      </c>
      <c r="AW803" s="34">
        <v>0.99713679458700422</v>
      </c>
      <c r="AX803" s="34">
        <v>0.99707464212142793</v>
      </c>
      <c r="AY803" s="34">
        <v>0.99701249352987276</v>
      </c>
      <c r="AZ803" s="34">
        <v>0.99695034881209699</v>
      </c>
      <c r="BA803" s="34">
        <v>0.99688820796785971</v>
      </c>
      <c r="BB803" s="34">
        <v>0.99682607099691889</v>
      </c>
      <c r="BC803" s="34">
        <v>0.9967639378990335</v>
      </c>
      <c r="BD803" s="34">
        <v>0.99670180867396196</v>
      </c>
      <c r="BE803" s="34">
        <v>0.99663968332146291</v>
      </c>
      <c r="BF803" s="34">
        <v>0.99657756184129487</v>
      </c>
      <c r="BG803" s="34">
        <v>0.99651544423321681</v>
      </c>
      <c r="BH803" s="34">
        <v>0.99645333049698681</v>
      </c>
      <c r="BI803" s="34">
        <v>0.99639122063236407</v>
      </c>
      <c r="BJ803" s="34">
        <v>0.99632911463910701</v>
      </c>
      <c r="BK803" s="34">
        <v>0.99626701251697447</v>
      </c>
      <c r="BL803" s="34">
        <v>0.99620491426572511</v>
      </c>
      <c r="BM803" s="34">
        <v>0.99614281988511755</v>
      </c>
      <c r="BN803" s="34">
        <v>0.99608072937491055</v>
      </c>
      <c r="BO803" s="34">
        <v>0.99601864273486307</v>
      </c>
      <c r="BP803" s="34">
        <v>0.99595655996473353</v>
      </c>
      <c r="BQ803" s="34">
        <v>0.99589448106428102</v>
      </c>
      <c r="BR803" s="34">
        <v>0.99583240603326406</v>
      </c>
      <c r="BS803" s="34">
        <v>0.99577033487144184</v>
      </c>
      <c r="BT803" s="34">
        <v>0.99570826757857278</v>
      </c>
      <c r="BU803" s="34">
        <v>0.99564620415441618</v>
      </c>
      <c r="BV803" s="34">
        <v>0.99558414459873046</v>
      </c>
      <c r="BW803" s="34">
        <v>0.99552208891127458</v>
      </c>
      <c r="BX803" s="34">
        <v>0.99546003709180764</v>
      </c>
      <c r="BY803" s="34">
        <v>0.99539798914008859</v>
      </c>
      <c r="BZ803" s="34">
        <v>0.99533594505587586</v>
      </c>
      <c r="CA803" s="34">
        <v>0.99527390483892897</v>
      </c>
      <c r="CB803" s="34">
        <v>0.99521186848900656</v>
      </c>
      <c r="CC803" s="34">
        <v>0.99514983600586759</v>
      </c>
      <c r="CD803" s="34">
        <v>0.99508780738927105</v>
      </c>
      <c r="CE803" s="34">
        <v>0.99502578263897612</v>
      </c>
      <c r="CF803" s="34">
        <v>0.99496376175474166</v>
      </c>
      <c r="CG803" s="34">
        <v>0.99490174473632664</v>
      </c>
      <c r="CH803" s="34">
        <v>0.99483973158349004</v>
      </c>
      <c r="CI803" s="34">
        <v>0.99477772229599115</v>
      </c>
      <c r="CJ803" s="34">
        <v>0.99471571687358906</v>
      </c>
      <c r="CK803" s="34">
        <v>0.99465371531604274</v>
      </c>
      <c r="CL803" s="34">
        <v>0.99459171762311116</v>
      </c>
      <c r="CM803" s="34">
        <v>0.9945297237945534</v>
      </c>
      <c r="CN803" s="34">
        <v>0.99446773383012899</v>
      </c>
      <c r="CO803" s="34">
        <v>0.99440574772959678</v>
      </c>
      <c r="CP803" s="34">
        <v>0.99434376549271597</v>
      </c>
      <c r="CQ803" s="34">
        <v>0.99428178711924564</v>
      </c>
      <c r="CR803" s="34">
        <v>0.99418882289425126</v>
      </c>
      <c r="CS803" s="34">
        <v>0.99409586736130684</v>
      </c>
      <c r="CT803" s="34">
        <v>0.99400292051959993</v>
      </c>
      <c r="CU803" s="34">
        <v>0.99390998236831796</v>
      </c>
      <c r="CV803" s="34">
        <v>0.99381705290664812</v>
      </c>
      <c r="CW803" s="34">
        <v>0.99372413213377797</v>
      </c>
      <c r="CX803" s="34">
        <v>0.99363122004889526</v>
      </c>
      <c r="CY803" s="34">
        <v>0.99353831665118764</v>
      </c>
      <c r="CZ803" s="34">
        <v>0.99344542193984309</v>
      </c>
      <c r="DA803" s="34">
        <v>0.99335253591404893</v>
      </c>
      <c r="DB803" s="34">
        <v>0.99325965857299336</v>
      </c>
    </row>
    <row r="804" spans="1:106" x14ac:dyDescent="0.2">
      <c r="A804" s="13">
        <f t="shared" ca="1" si="12"/>
        <v>45394</v>
      </c>
      <c r="B804" s="34">
        <v>1.0000623348172251</v>
      </c>
      <c r="C804" s="34">
        <v>1</v>
      </c>
      <c r="D804" s="34">
        <v>0.99993766906816206</v>
      </c>
      <c r="E804" s="34">
        <v>0.99987534202146944</v>
      </c>
      <c r="F804" s="34">
        <v>0.99981301885967966</v>
      </c>
      <c r="G804" s="34">
        <v>0.99975069958255058</v>
      </c>
      <c r="H804" s="34">
        <v>0.99968838418983996</v>
      </c>
      <c r="I804" s="34">
        <v>0.9996260726813061</v>
      </c>
      <c r="J804" s="34">
        <v>0.99956376505670663</v>
      </c>
      <c r="K804" s="34">
        <v>0.99950146131579942</v>
      </c>
      <c r="L804" s="34">
        <v>0.99943916145834222</v>
      </c>
      <c r="M804" s="34">
        <v>0.99937686548409332</v>
      </c>
      <c r="N804" s="34">
        <v>0.99931457339281049</v>
      </c>
      <c r="O804" s="34">
        <v>0.9992522851842518</v>
      </c>
      <c r="P804" s="34">
        <v>0.99919000085817533</v>
      </c>
      <c r="Q804" s="34">
        <v>0.99912772041433895</v>
      </c>
      <c r="R804" s="34">
        <v>0.99906544385250051</v>
      </c>
      <c r="S804" s="34">
        <v>0.99900317117241821</v>
      </c>
      <c r="T804" s="34">
        <v>0.99894090237385014</v>
      </c>
      <c r="U804" s="34">
        <v>0.99887863745655447</v>
      </c>
      <c r="V804" s="34">
        <v>0.99881637642028875</v>
      </c>
      <c r="W804" s="34">
        <v>0.99875411926481172</v>
      </c>
      <c r="X804" s="34">
        <v>0.99869186598988102</v>
      </c>
      <c r="Y804" s="34">
        <v>0.99862961659525507</v>
      </c>
      <c r="Z804" s="34">
        <v>0.99856737108069182</v>
      </c>
      <c r="AA804" s="34">
        <v>0.99850512944594971</v>
      </c>
      <c r="AB804" s="34">
        <v>0.99844289169078648</v>
      </c>
      <c r="AC804" s="34">
        <v>0.99838065781496055</v>
      </c>
      <c r="AD804" s="34">
        <v>0.9983184278182301</v>
      </c>
      <c r="AE804" s="34">
        <v>0.99825620170035334</v>
      </c>
      <c r="AF804" s="34">
        <v>0.99819397946108868</v>
      </c>
      <c r="AG804" s="34">
        <v>0.99813176110019375</v>
      </c>
      <c r="AH804" s="34">
        <v>0.99806954661742753</v>
      </c>
      <c r="AI804" s="34">
        <v>0.99800733601254787</v>
      </c>
      <c r="AJ804" s="34">
        <v>0.99794512928531343</v>
      </c>
      <c r="AK804" s="34">
        <v>0.99788292643548193</v>
      </c>
      <c r="AL804" s="34">
        <v>0.99782072746281236</v>
      </c>
      <c r="AM804" s="34">
        <v>0.99775853236706247</v>
      </c>
      <c r="AN804" s="34">
        <v>0.99769634114799088</v>
      </c>
      <c r="AO804" s="34">
        <v>0.99763415380535614</v>
      </c>
      <c r="AP804" s="34">
        <v>0.99757197033891631</v>
      </c>
      <c r="AQ804" s="34">
        <v>0.99750979074842983</v>
      </c>
      <c r="AR804" s="34">
        <v>0.99744761503365498</v>
      </c>
      <c r="AS804" s="34">
        <v>0.99738544319435074</v>
      </c>
      <c r="AT804" s="34">
        <v>0.99732327523027486</v>
      </c>
      <c r="AU804" s="34">
        <v>0.99726111114118621</v>
      </c>
      <c r="AV804" s="34">
        <v>0.9971989509268433</v>
      </c>
      <c r="AW804" s="34">
        <v>0.99713679458700422</v>
      </c>
      <c r="AX804" s="34">
        <v>0.99707464212142793</v>
      </c>
      <c r="AY804" s="34">
        <v>0.99701249352987276</v>
      </c>
      <c r="AZ804" s="34">
        <v>0.99695034881209699</v>
      </c>
      <c r="BA804" s="34">
        <v>0.99688820796785971</v>
      </c>
      <c r="BB804" s="34">
        <v>0.99682607099691889</v>
      </c>
      <c r="BC804" s="34">
        <v>0.9967639378990335</v>
      </c>
      <c r="BD804" s="34">
        <v>0.99670180867396196</v>
      </c>
      <c r="BE804" s="34">
        <v>0.99663968332146291</v>
      </c>
      <c r="BF804" s="34">
        <v>0.99657756184129487</v>
      </c>
      <c r="BG804" s="34">
        <v>0.99651544423321681</v>
      </c>
      <c r="BH804" s="34">
        <v>0.99645333049698681</v>
      </c>
      <c r="BI804" s="34">
        <v>0.99639122063236407</v>
      </c>
      <c r="BJ804" s="34">
        <v>0.99632911463910701</v>
      </c>
      <c r="BK804" s="34">
        <v>0.99626701251697447</v>
      </c>
      <c r="BL804" s="34">
        <v>0.99620491426572511</v>
      </c>
      <c r="BM804" s="34">
        <v>0.99614281988511755</v>
      </c>
      <c r="BN804" s="34">
        <v>0.99608072937491055</v>
      </c>
      <c r="BO804" s="34">
        <v>0.99601864273486307</v>
      </c>
      <c r="BP804" s="34">
        <v>0.99595655996473353</v>
      </c>
      <c r="BQ804" s="34">
        <v>0.99589448106428102</v>
      </c>
      <c r="BR804" s="34">
        <v>0.99583240603326406</v>
      </c>
      <c r="BS804" s="34">
        <v>0.99577033487144184</v>
      </c>
      <c r="BT804" s="34">
        <v>0.99570826757857278</v>
      </c>
      <c r="BU804" s="34">
        <v>0.99564620415441618</v>
      </c>
      <c r="BV804" s="34">
        <v>0.99558414459873046</v>
      </c>
      <c r="BW804" s="34">
        <v>0.99552208891127458</v>
      </c>
      <c r="BX804" s="34">
        <v>0.99546003709180764</v>
      </c>
      <c r="BY804" s="34">
        <v>0.99539798914008859</v>
      </c>
      <c r="BZ804" s="34">
        <v>0.99533594505587586</v>
      </c>
      <c r="CA804" s="34">
        <v>0.99527390483892897</v>
      </c>
      <c r="CB804" s="34">
        <v>0.99521186848900656</v>
      </c>
      <c r="CC804" s="34">
        <v>0.99514983600586759</v>
      </c>
      <c r="CD804" s="34">
        <v>0.99508780738927105</v>
      </c>
      <c r="CE804" s="34">
        <v>0.99502578263897612</v>
      </c>
      <c r="CF804" s="34">
        <v>0.99496376175474166</v>
      </c>
      <c r="CG804" s="34">
        <v>0.99490174473632664</v>
      </c>
      <c r="CH804" s="34">
        <v>0.99483973158349004</v>
      </c>
      <c r="CI804" s="34">
        <v>0.99477772229599115</v>
      </c>
      <c r="CJ804" s="34">
        <v>0.99471571687358906</v>
      </c>
      <c r="CK804" s="34">
        <v>0.99465371531604274</v>
      </c>
      <c r="CL804" s="34">
        <v>0.99459171762311116</v>
      </c>
      <c r="CM804" s="34">
        <v>0.9945297237945534</v>
      </c>
      <c r="CN804" s="34">
        <v>0.99446773383012899</v>
      </c>
      <c r="CO804" s="34">
        <v>0.99440574772959678</v>
      </c>
      <c r="CP804" s="34">
        <v>0.99434376549271597</v>
      </c>
      <c r="CQ804" s="34">
        <v>0.99428178711924564</v>
      </c>
      <c r="CR804" s="34">
        <v>0.99418882289425126</v>
      </c>
      <c r="CS804" s="34">
        <v>0.99409586736130684</v>
      </c>
      <c r="CT804" s="34">
        <v>0.99400292051959993</v>
      </c>
      <c r="CU804" s="34">
        <v>0.99390998236831796</v>
      </c>
      <c r="CV804" s="34">
        <v>0.99381705290664812</v>
      </c>
      <c r="CW804" s="34">
        <v>0.99372413213377797</v>
      </c>
      <c r="CX804" s="34">
        <v>0.99363122004889526</v>
      </c>
      <c r="CY804" s="34">
        <v>0.99353831665118764</v>
      </c>
      <c r="CZ804" s="34">
        <v>0.99344542193984309</v>
      </c>
      <c r="DA804" s="34">
        <v>0.99335253591404893</v>
      </c>
      <c r="DB804" s="34">
        <v>0.99325965857299336</v>
      </c>
    </row>
    <row r="805" spans="1:106" x14ac:dyDescent="0.2">
      <c r="A805" s="13">
        <f t="shared" ca="1" si="12"/>
        <v>45397</v>
      </c>
      <c r="B805" s="34">
        <v>1.0000623348172251</v>
      </c>
      <c r="C805" s="34">
        <v>1</v>
      </c>
      <c r="D805" s="34">
        <v>0.99993766906816206</v>
      </c>
      <c r="E805" s="34">
        <v>0.99987534202146944</v>
      </c>
      <c r="F805" s="34">
        <v>0.99981301885967966</v>
      </c>
      <c r="G805" s="34">
        <v>0.99975069958255058</v>
      </c>
      <c r="H805" s="34">
        <v>0.99968838418983996</v>
      </c>
      <c r="I805" s="34">
        <v>0.9996260726813061</v>
      </c>
      <c r="J805" s="34">
        <v>0.99956376505670663</v>
      </c>
      <c r="K805" s="34">
        <v>0.99950146131579942</v>
      </c>
      <c r="L805" s="34">
        <v>0.99943916145834222</v>
      </c>
      <c r="M805" s="34">
        <v>0.99937686548409332</v>
      </c>
      <c r="N805" s="34">
        <v>0.99931457339281049</v>
      </c>
      <c r="O805" s="34">
        <v>0.9992522851842518</v>
      </c>
      <c r="P805" s="34">
        <v>0.99919000085817533</v>
      </c>
      <c r="Q805" s="34">
        <v>0.99912772041433895</v>
      </c>
      <c r="R805" s="34">
        <v>0.99906544385250051</v>
      </c>
      <c r="S805" s="34">
        <v>0.99900317117241821</v>
      </c>
      <c r="T805" s="34">
        <v>0.99894090237385014</v>
      </c>
      <c r="U805" s="34">
        <v>0.99887863745655447</v>
      </c>
      <c r="V805" s="34">
        <v>0.99881637642028875</v>
      </c>
      <c r="W805" s="34">
        <v>0.99875411926481172</v>
      </c>
      <c r="X805" s="34">
        <v>0.99869186598988102</v>
      </c>
      <c r="Y805" s="34">
        <v>0.99862961659525507</v>
      </c>
      <c r="Z805" s="34">
        <v>0.99856737108069182</v>
      </c>
      <c r="AA805" s="34">
        <v>0.99850512944594971</v>
      </c>
      <c r="AB805" s="34">
        <v>0.99844289169078648</v>
      </c>
      <c r="AC805" s="34">
        <v>0.99838065781496055</v>
      </c>
      <c r="AD805" s="34">
        <v>0.9983184278182301</v>
      </c>
      <c r="AE805" s="34">
        <v>0.99825620170035334</v>
      </c>
      <c r="AF805" s="34">
        <v>0.99819397946108868</v>
      </c>
      <c r="AG805" s="34">
        <v>0.99813176110019375</v>
      </c>
      <c r="AH805" s="34">
        <v>0.99806954661742753</v>
      </c>
      <c r="AI805" s="34">
        <v>0.99800733601254787</v>
      </c>
      <c r="AJ805" s="34">
        <v>0.99794512928531343</v>
      </c>
      <c r="AK805" s="34">
        <v>0.99788292643548193</v>
      </c>
      <c r="AL805" s="34">
        <v>0.99782072746281236</v>
      </c>
      <c r="AM805" s="34">
        <v>0.99775853236706247</v>
      </c>
      <c r="AN805" s="34">
        <v>0.99769634114799088</v>
      </c>
      <c r="AO805" s="34">
        <v>0.99763415380535614</v>
      </c>
      <c r="AP805" s="34">
        <v>0.99757197033891631</v>
      </c>
      <c r="AQ805" s="34">
        <v>0.99750979074842983</v>
      </c>
      <c r="AR805" s="34">
        <v>0.99744761503365498</v>
      </c>
      <c r="AS805" s="34">
        <v>0.99738544319435074</v>
      </c>
      <c r="AT805" s="34">
        <v>0.99732327523027486</v>
      </c>
      <c r="AU805" s="34">
        <v>0.99726111114118621</v>
      </c>
      <c r="AV805" s="34">
        <v>0.9971989509268433</v>
      </c>
      <c r="AW805" s="34">
        <v>0.99713679458700422</v>
      </c>
      <c r="AX805" s="34">
        <v>0.99707464212142793</v>
      </c>
      <c r="AY805" s="34">
        <v>0.99701249352987276</v>
      </c>
      <c r="AZ805" s="34">
        <v>0.99695034881209699</v>
      </c>
      <c r="BA805" s="34">
        <v>0.99688820796785971</v>
      </c>
      <c r="BB805" s="34">
        <v>0.99682607099691889</v>
      </c>
      <c r="BC805" s="34">
        <v>0.9967639378990335</v>
      </c>
      <c r="BD805" s="34">
        <v>0.99670180867396196</v>
      </c>
      <c r="BE805" s="34">
        <v>0.99663968332146291</v>
      </c>
      <c r="BF805" s="34">
        <v>0.99657756184129487</v>
      </c>
      <c r="BG805" s="34">
        <v>0.99651544423321681</v>
      </c>
      <c r="BH805" s="34">
        <v>0.99645333049698681</v>
      </c>
      <c r="BI805" s="34">
        <v>0.99639122063236407</v>
      </c>
      <c r="BJ805" s="34">
        <v>0.99632911463910701</v>
      </c>
      <c r="BK805" s="34">
        <v>0.99626701251697447</v>
      </c>
      <c r="BL805" s="34">
        <v>0.99620491426572511</v>
      </c>
      <c r="BM805" s="34">
        <v>0.99614281988511755</v>
      </c>
      <c r="BN805" s="34">
        <v>0.99608072937491055</v>
      </c>
      <c r="BO805" s="34">
        <v>0.99601864273486307</v>
      </c>
      <c r="BP805" s="34">
        <v>0.99595655996473353</v>
      </c>
      <c r="BQ805" s="34">
        <v>0.99589448106428102</v>
      </c>
      <c r="BR805" s="34">
        <v>0.99583240603326406</v>
      </c>
      <c r="BS805" s="34">
        <v>0.99577033487144184</v>
      </c>
      <c r="BT805" s="34">
        <v>0.99570826757857278</v>
      </c>
      <c r="BU805" s="34">
        <v>0.99564620415441618</v>
      </c>
      <c r="BV805" s="34">
        <v>0.99558414459873046</v>
      </c>
      <c r="BW805" s="34">
        <v>0.99552208891127458</v>
      </c>
      <c r="BX805" s="34">
        <v>0.99546003709180764</v>
      </c>
      <c r="BY805" s="34">
        <v>0.99539798914008859</v>
      </c>
      <c r="BZ805" s="34">
        <v>0.99533594505587586</v>
      </c>
      <c r="CA805" s="34">
        <v>0.99527390483892897</v>
      </c>
      <c r="CB805" s="34">
        <v>0.99521186848900656</v>
      </c>
      <c r="CC805" s="34">
        <v>0.99514983600586759</v>
      </c>
      <c r="CD805" s="34">
        <v>0.99508780738927105</v>
      </c>
      <c r="CE805" s="34">
        <v>0.99502578263897612</v>
      </c>
      <c r="CF805" s="34">
        <v>0.99496376175474166</v>
      </c>
      <c r="CG805" s="34">
        <v>0.99490174473632664</v>
      </c>
      <c r="CH805" s="34">
        <v>0.99483973158349004</v>
      </c>
      <c r="CI805" s="34">
        <v>0.99477772229599115</v>
      </c>
      <c r="CJ805" s="34">
        <v>0.99471571687358906</v>
      </c>
      <c r="CK805" s="34">
        <v>0.99465371531604274</v>
      </c>
      <c r="CL805" s="34">
        <v>0.99459171762311116</v>
      </c>
      <c r="CM805" s="34">
        <v>0.9945297237945534</v>
      </c>
      <c r="CN805" s="34">
        <v>0.99446773383012899</v>
      </c>
      <c r="CO805" s="34">
        <v>0.99440574772959678</v>
      </c>
      <c r="CP805" s="34">
        <v>0.99434376549271597</v>
      </c>
      <c r="CQ805" s="34">
        <v>0.99428178711924564</v>
      </c>
      <c r="CR805" s="34">
        <v>0.99418882289425126</v>
      </c>
      <c r="CS805" s="34">
        <v>0.99409586736130684</v>
      </c>
      <c r="CT805" s="34">
        <v>0.99400292051959993</v>
      </c>
      <c r="CU805" s="34">
        <v>0.99390998236831796</v>
      </c>
      <c r="CV805" s="34">
        <v>0.99381705290664812</v>
      </c>
      <c r="CW805" s="34">
        <v>0.99372413213377797</v>
      </c>
      <c r="CX805" s="34">
        <v>0.99363122004889526</v>
      </c>
      <c r="CY805" s="34">
        <v>0.99353831665118764</v>
      </c>
      <c r="CZ805" s="34">
        <v>0.99344542193984309</v>
      </c>
      <c r="DA805" s="34">
        <v>0.99335253591404893</v>
      </c>
      <c r="DB805" s="34">
        <v>0.99325965857299336</v>
      </c>
    </row>
    <row r="806" spans="1:106" x14ac:dyDescent="0.2">
      <c r="A806" s="13">
        <f t="shared" ca="1" si="12"/>
        <v>45398</v>
      </c>
      <c r="B806" s="34">
        <v>1.0000623348172251</v>
      </c>
      <c r="C806" s="34">
        <v>1</v>
      </c>
      <c r="D806" s="34">
        <v>0.99993766906816206</v>
      </c>
      <c r="E806" s="34">
        <v>0.99987534202146944</v>
      </c>
      <c r="F806" s="34">
        <v>0.99981301885967966</v>
      </c>
      <c r="G806" s="34">
        <v>0.99975069958255058</v>
      </c>
      <c r="H806" s="34">
        <v>0.99968838418983996</v>
      </c>
      <c r="I806" s="34">
        <v>0.9996260726813061</v>
      </c>
      <c r="J806" s="34">
        <v>0.99956376505670663</v>
      </c>
      <c r="K806" s="34">
        <v>0.99950146131579942</v>
      </c>
      <c r="L806" s="34">
        <v>0.99943916145834222</v>
      </c>
      <c r="M806" s="34">
        <v>0.99937686548409332</v>
      </c>
      <c r="N806" s="34">
        <v>0.99931457339281049</v>
      </c>
      <c r="O806" s="34">
        <v>0.9992522851842518</v>
      </c>
      <c r="P806" s="34">
        <v>0.99919000085817533</v>
      </c>
      <c r="Q806" s="34">
        <v>0.99912772041433895</v>
      </c>
      <c r="R806" s="34">
        <v>0.99906544385250051</v>
      </c>
      <c r="S806" s="34">
        <v>0.99900317117241821</v>
      </c>
      <c r="T806" s="34">
        <v>0.99894090237385014</v>
      </c>
      <c r="U806" s="34">
        <v>0.99887863745655447</v>
      </c>
      <c r="V806" s="34">
        <v>0.99881637642028875</v>
      </c>
      <c r="W806" s="34">
        <v>0.99875411926481172</v>
      </c>
      <c r="X806" s="34">
        <v>0.99869186598988102</v>
      </c>
      <c r="Y806" s="34">
        <v>0.99862961659525507</v>
      </c>
      <c r="Z806" s="34">
        <v>0.99856737108069182</v>
      </c>
      <c r="AA806" s="34">
        <v>0.99850512944594971</v>
      </c>
      <c r="AB806" s="34">
        <v>0.99844289169078648</v>
      </c>
      <c r="AC806" s="34">
        <v>0.99838065781496055</v>
      </c>
      <c r="AD806" s="34">
        <v>0.9983184278182301</v>
      </c>
      <c r="AE806" s="34">
        <v>0.99825620170035334</v>
      </c>
      <c r="AF806" s="34">
        <v>0.99819397946108868</v>
      </c>
      <c r="AG806" s="34">
        <v>0.99813176110019375</v>
      </c>
      <c r="AH806" s="34">
        <v>0.99806954661742753</v>
      </c>
      <c r="AI806" s="34">
        <v>0.99800733601254787</v>
      </c>
      <c r="AJ806" s="34">
        <v>0.99794512928531343</v>
      </c>
      <c r="AK806" s="34">
        <v>0.99788292643548193</v>
      </c>
      <c r="AL806" s="34">
        <v>0.99782072746281236</v>
      </c>
      <c r="AM806" s="34">
        <v>0.99775853236706247</v>
      </c>
      <c r="AN806" s="34">
        <v>0.99769634114799088</v>
      </c>
      <c r="AO806" s="34">
        <v>0.99763415380535614</v>
      </c>
      <c r="AP806" s="34">
        <v>0.99757197033891631</v>
      </c>
      <c r="AQ806" s="34">
        <v>0.99750979074842983</v>
      </c>
      <c r="AR806" s="34">
        <v>0.99744761503365498</v>
      </c>
      <c r="AS806" s="34">
        <v>0.99738544319435074</v>
      </c>
      <c r="AT806" s="34">
        <v>0.99732327523027486</v>
      </c>
      <c r="AU806" s="34">
        <v>0.99726111114118621</v>
      </c>
      <c r="AV806" s="34">
        <v>0.9971989509268433</v>
      </c>
      <c r="AW806" s="34">
        <v>0.99713679458700422</v>
      </c>
      <c r="AX806" s="34">
        <v>0.99707464212142793</v>
      </c>
      <c r="AY806" s="34">
        <v>0.99701249352987276</v>
      </c>
      <c r="AZ806" s="34">
        <v>0.99695034881209699</v>
      </c>
      <c r="BA806" s="34">
        <v>0.99688820796785971</v>
      </c>
      <c r="BB806" s="34">
        <v>0.99682607099691889</v>
      </c>
      <c r="BC806" s="34">
        <v>0.9967639378990335</v>
      </c>
      <c r="BD806" s="34">
        <v>0.99670180867396196</v>
      </c>
      <c r="BE806" s="34">
        <v>0.99663968332146291</v>
      </c>
      <c r="BF806" s="34">
        <v>0.99657756184129487</v>
      </c>
      <c r="BG806" s="34">
        <v>0.99651544423321681</v>
      </c>
      <c r="BH806" s="34">
        <v>0.99645333049698681</v>
      </c>
      <c r="BI806" s="34">
        <v>0.99639122063236407</v>
      </c>
      <c r="BJ806" s="34">
        <v>0.99632911463910701</v>
      </c>
      <c r="BK806" s="34">
        <v>0.99626701251697447</v>
      </c>
      <c r="BL806" s="34">
        <v>0.99620491426572511</v>
      </c>
      <c r="BM806" s="34">
        <v>0.99614281988511755</v>
      </c>
      <c r="BN806" s="34">
        <v>0.99608072937491055</v>
      </c>
      <c r="BO806" s="34">
        <v>0.99601864273486307</v>
      </c>
      <c r="BP806" s="34">
        <v>0.99595655996473353</v>
      </c>
      <c r="BQ806" s="34">
        <v>0.99589448106428102</v>
      </c>
      <c r="BR806" s="34">
        <v>0.99583240603326406</v>
      </c>
      <c r="BS806" s="34">
        <v>0.99577033487144184</v>
      </c>
      <c r="BT806" s="34">
        <v>0.99570826757857278</v>
      </c>
      <c r="BU806" s="34">
        <v>0.99564620415441618</v>
      </c>
      <c r="BV806" s="34">
        <v>0.99558414459873046</v>
      </c>
      <c r="BW806" s="34">
        <v>0.99552208891127458</v>
      </c>
      <c r="BX806" s="34">
        <v>0.99546003709180764</v>
      </c>
      <c r="BY806" s="34">
        <v>0.99539798914008859</v>
      </c>
      <c r="BZ806" s="34">
        <v>0.99533594505587586</v>
      </c>
      <c r="CA806" s="34">
        <v>0.99527390483892897</v>
      </c>
      <c r="CB806" s="34">
        <v>0.99521186848900656</v>
      </c>
      <c r="CC806" s="34">
        <v>0.99514983600586759</v>
      </c>
      <c r="CD806" s="34">
        <v>0.99508780738927105</v>
      </c>
      <c r="CE806" s="34">
        <v>0.99502578263897612</v>
      </c>
      <c r="CF806" s="34">
        <v>0.99496376175474166</v>
      </c>
      <c r="CG806" s="34">
        <v>0.99490174473632664</v>
      </c>
      <c r="CH806" s="34">
        <v>0.99483973158349004</v>
      </c>
      <c r="CI806" s="34">
        <v>0.99477772229599115</v>
      </c>
      <c r="CJ806" s="34">
        <v>0.99471571687358906</v>
      </c>
      <c r="CK806" s="34">
        <v>0.99465371531604274</v>
      </c>
      <c r="CL806" s="34">
        <v>0.99459171762311116</v>
      </c>
      <c r="CM806" s="34">
        <v>0.9945297237945534</v>
      </c>
      <c r="CN806" s="34">
        <v>0.99446773383012899</v>
      </c>
      <c r="CO806" s="34">
        <v>0.99440574772959678</v>
      </c>
      <c r="CP806" s="34">
        <v>0.99434376549271597</v>
      </c>
      <c r="CQ806" s="34">
        <v>0.99428178711924564</v>
      </c>
      <c r="CR806" s="34">
        <v>0.99418882289425126</v>
      </c>
      <c r="CS806" s="34">
        <v>0.99409586736130684</v>
      </c>
      <c r="CT806" s="34">
        <v>0.99400292051959993</v>
      </c>
      <c r="CU806" s="34">
        <v>0.99390998236831796</v>
      </c>
      <c r="CV806" s="34">
        <v>0.99381705290664812</v>
      </c>
      <c r="CW806" s="34">
        <v>0.99372413213377797</v>
      </c>
      <c r="CX806" s="34">
        <v>0.99363122004889526</v>
      </c>
      <c r="CY806" s="34">
        <v>0.99353831665118764</v>
      </c>
      <c r="CZ806" s="34">
        <v>0.99344542193984309</v>
      </c>
      <c r="DA806" s="34">
        <v>0.99335253591404893</v>
      </c>
      <c r="DB806" s="34">
        <v>0.99325965857299336</v>
      </c>
    </row>
    <row r="807" spans="1:106" x14ac:dyDescent="0.2">
      <c r="A807" s="13">
        <f t="shared" ca="1" si="12"/>
        <v>45399</v>
      </c>
      <c r="B807" s="34">
        <v>1.0000623348172251</v>
      </c>
      <c r="C807" s="34">
        <v>1</v>
      </c>
      <c r="D807" s="34">
        <v>0.99993766906816206</v>
      </c>
      <c r="E807" s="34">
        <v>0.99987534202146944</v>
      </c>
      <c r="F807" s="34">
        <v>0.99981301885967966</v>
      </c>
      <c r="G807" s="34">
        <v>0.99975069958255058</v>
      </c>
      <c r="H807" s="34">
        <v>0.99968838418983996</v>
      </c>
      <c r="I807" s="34">
        <v>0.9996260726813061</v>
      </c>
      <c r="J807" s="34">
        <v>0.99956376505670663</v>
      </c>
      <c r="K807" s="34">
        <v>0.99950146131579942</v>
      </c>
      <c r="L807" s="34">
        <v>0.99943916145834222</v>
      </c>
      <c r="M807" s="34">
        <v>0.99937686548409332</v>
      </c>
      <c r="N807" s="34">
        <v>0.99931457339281049</v>
      </c>
      <c r="O807" s="34">
        <v>0.9992522851842518</v>
      </c>
      <c r="P807" s="34">
        <v>0.99919000085817533</v>
      </c>
      <c r="Q807" s="34">
        <v>0.99912772041433895</v>
      </c>
      <c r="R807" s="34">
        <v>0.99906544385250051</v>
      </c>
      <c r="S807" s="34">
        <v>0.99900317117241821</v>
      </c>
      <c r="T807" s="34">
        <v>0.99894090237385014</v>
      </c>
      <c r="U807" s="34">
        <v>0.99887863745655447</v>
      </c>
      <c r="V807" s="34">
        <v>0.99881637642028875</v>
      </c>
      <c r="W807" s="34">
        <v>0.99875411926481172</v>
      </c>
      <c r="X807" s="34">
        <v>0.99869186598988102</v>
      </c>
      <c r="Y807" s="34">
        <v>0.99862961659525507</v>
      </c>
      <c r="Z807" s="34">
        <v>0.99856737108069182</v>
      </c>
      <c r="AA807" s="34">
        <v>0.99850512944594971</v>
      </c>
      <c r="AB807" s="34">
        <v>0.99844289169078648</v>
      </c>
      <c r="AC807" s="34">
        <v>0.99838065781496055</v>
      </c>
      <c r="AD807" s="34">
        <v>0.9983184278182301</v>
      </c>
      <c r="AE807" s="34">
        <v>0.99825620170035334</v>
      </c>
      <c r="AF807" s="34">
        <v>0.99819397946108868</v>
      </c>
      <c r="AG807" s="34">
        <v>0.99813176110019375</v>
      </c>
      <c r="AH807" s="34">
        <v>0.99806954661742753</v>
      </c>
      <c r="AI807" s="34">
        <v>0.99800733601254787</v>
      </c>
      <c r="AJ807" s="34">
        <v>0.99794512928531343</v>
      </c>
      <c r="AK807" s="34">
        <v>0.99788292643548193</v>
      </c>
      <c r="AL807" s="34">
        <v>0.99782072746281236</v>
      </c>
      <c r="AM807" s="34">
        <v>0.99775853236706247</v>
      </c>
      <c r="AN807" s="34">
        <v>0.99769634114799088</v>
      </c>
      <c r="AO807" s="34">
        <v>0.99763415380535614</v>
      </c>
      <c r="AP807" s="34">
        <v>0.99757197033891631</v>
      </c>
      <c r="AQ807" s="34">
        <v>0.99750979074842983</v>
      </c>
      <c r="AR807" s="34">
        <v>0.99744761503365498</v>
      </c>
      <c r="AS807" s="34">
        <v>0.99738544319435074</v>
      </c>
      <c r="AT807" s="34">
        <v>0.99732327523027486</v>
      </c>
      <c r="AU807" s="34">
        <v>0.99726111114118621</v>
      </c>
      <c r="AV807" s="34">
        <v>0.9971989509268433</v>
      </c>
      <c r="AW807" s="34">
        <v>0.99713679458700422</v>
      </c>
      <c r="AX807" s="34">
        <v>0.99707464212142793</v>
      </c>
      <c r="AY807" s="34">
        <v>0.99701249352987276</v>
      </c>
      <c r="AZ807" s="34">
        <v>0.99695034881209699</v>
      </c>
      <c r="BA807" s="34">
        <v>0.99688820796785971</v>
      </c>
      <c r="BB807" s="34">
        <v>0.99682607099691889</v>
      </c>
      <c r="BC807" s="34">
        <v>0.9967639378990335</v>
      </c>
      <c r="BD807" s="34">
        <v>0.99670180867396196</v>
      </c>
      <c r="BE807" s="34">
        <v>0.99663968332146291</v>
      </c>
      <c r="BF807" s="34">
        <v>0.99657756184129487</v>
      </c>
      <c r="BG807" s="34">
        <v>0.99651544423321681</v>
      </c>
      <c r="BH807" s="34">
        <v>0.99645333049698681</v>
      </c>
      <c r="BI807" s="34">
        <v>0.99639122063236407</v>
      </c>
      <c r="BJ807" s="34">
        <v>0.99632911463910701</v>
      </c>
      <c r="BK807" s="34">
        <v>0.99626701251697447</v>
      </c>
      <c r="BL807" s="34">
        <v>0.99620491426572511</v>
      </c>
      <c r="BM807" s="34">
        <v>0.99614281988511755</v>
      </c>
      <c r="BN807" s="34">
        <v>0.99608072937491055</v>
      </c>
      <c r="BO807" s="34">
        <v>0.99601864273486307</v>
      </c>
      <c r="BP807" s="34">
        <v>0.99595655996473353</v>
      </c>
      <c r="BQ807" s="34">
        <v>0.99589448106428102</v>
      </c>
      <c r="BR807" s="34">
        <v>0.99583240603326406</v>
      </c>
      <c r="BS807" s="34">
        <v>0.99577033487144184</v>
      </c>
      <c r="BT807" s="34">
        <v>0.99570826757857278</v>
      </c>
      <c r="BU807" s="34">
        <v>0.99564620415441618</v>
      </c>
      <c r="BV807" s="34">
        <v>0.99558414459873046</v>
      </c>
      <c r="BW807" s="34">
        <v>0.99552208891127458</v>
      </c>
      <c r="BX807" s="34">
        <v>0.99546003709180764</v>
      </c>
      <c r="BY807" s="34">
        <v>0.99539798914008859</v>
      </c>
      <c r="BZ807" s="34">
        <v>0.99533594505587586</v>
      </c>
      <c r="CA807" s="34">
        <v>0.99527390483892897</v>
      </c>
      <c r="CB807" s="34">
        <v>0.99521186848900656</v>
      </c>
      <c r="CC807" s="34">
        <v>0.99514983600586759</v>
      </c>
      <c r="CD807" s="34">
        <v>0.99508780738927105</v>
      </c>
      <c r="CE807" s="34">
        <v>0.99502578263897612</v>
      </c>
      <c r="CF807" s="34">
        <v>0.99496376175474166</v>
      </c>
      <c r="CG807" s="34">
        <v>0.99490174473632664</v>
      </c>
      <c r="CH807" s="34">
        <v>0.99483973158349004</v>
      </c>
      <c r="CI807" s="34">
        <v>0.99477772229599115</v>
      </c>
      <c r="CJ807" s="34">
        <v>0.99471571687358906</v>
      </c>
      <c r="CK807" s="34">
        <v>0.99465371531604274</v>
      </c>
      <c r="CL807" s="34">
        <v>0.99459171762311116</v>
      </c>
      <c r="CM807" s="34">
        <v>0.9945297237945534</v>
      </c>
      <c r="CN807" s="34">
        <v>0.99446773383012899</v>
      </c>
      <c r="CO807" s="34">
        <v>0.99440574772959678</v>
      </c>
      <c r="CP807" s="34">
        <v>0.99434376549271597</v>
      </c>
      <c r="CQ807" s="34">
        <v>0.99428178711924564</v>
      </c>
      <c r="CR807" s="34">
        <v>0.99418882289425126</v>
      </c>
      <c r="CS807" s="34">
        <v>0.99409586736130684</v>
      </c>
      <c r="CT807" s="34">
        <v>0.99400292051959993</v>
      </c>
      <c r="CU807" s="34">
        <v>0.99390998236831796</v>
      </c>
      <c r="CV807" s="34">
        <v>0.99381705290664812</v>
      </c>
      <c r="CW807" s="34">
        <v>0.99372413213377797</v>
      </c>
      <c r="CX807" s="34">
        <v>0.99363122004889526</v>
      </c>
      <c r="CY807" s="34">
        <v>0.99353831665118764</v>
      </c>
      <c r="CZ807" s="34">
        <v>0.99344542193984309</v>
      </c>
      <c r="DA807" s="34">
        <v>0.99335253591404893</v>
      </c>
      <c r="DB807" s="34">
        <v>0.99325965857299336</v>
      </c>
    </row>
    <row r="808" spans="1:106" x14ac:dyDescent="0.2">
      <c r="A808" s="13">
        <f t="shared" ca="1" si="12"/>
        <v>45400</v>
      </c>
      <c r="B808" s="34">
        <v>1.0000623348172251</v>
      </c>
      <c r="C808" s="34">
        <v>1</v>
      </c>
      <c r="D808" s="34">
        <v>0.99993766906816206</v>
      </c>
      <c r="E808" s="34">
        <v>0.99987534202146944</v>
      </c>
      <c r="F808" s="34">
        <v>0.99981301885967966</v>
      </c>
      <c r="G808" s="34">
        <v>0.99975069958255058</v>
      </c>
      <c r="H808" s="34">
        <v>0.99968838418983996</v>
      </c>
      <c r="I808" s="34">
        <v>0.9996260726813061</v>
      </c>
      <c r="J808" s="34">
        <v>0.99956376505670663</v>
      </c>
      <c r="K808" s="34">
        <v>0.99950146131579942</v>
      </c>
      <c r="L808" s="34">
        <v>0.99943916145834222</v>
      </c>
      <c r="M808" s="34">
        <v>0.99937686548409332</v>
      </c>
      <c r="N808" s="34">
        <v>0.99931457339281049</v>
      </c>
      <c r="O808" s="34">
        <v>0.9992522851842518</v>
      </c>
      <c r="P808" s="34">
        <v>0.99919000085817533</v>
      </c>
      <c r="Q808" s="34">
        <v>0.99912772041433895</v>
      </c>
      <c r="R808" s="34">
        <v>0.99906544385250051</v>
      </c>
      <c r="S808" s="34">
        <v>0.99900317117241821</v>
      </c>
      <c r="T808" s="34">
        <v>0.99894090237385014</v>
      </c>
      <c r="U808" s="34">
        <v>0.99887863745655447</v>
      </c>
      <c r="V808" s="34">
        <v>0.99881637642028875</v>
      </c>
      <c r="W808" s="34">
        <v>0.99875411926481172</v>
      </c>
      <c r="X808" s="34">
        <v>0.99869186598988102</v>
      </c>
      <c r="Y808" s="34">
        <v>0.99862961659525507</v>
      </c>
      <c r="Z808" s="34">
        <v>0.99856737108069182</v>
      </c>
      <c r="AA808" s="34">
        <v>0.99850512944594971</v>
      </c>
      <c r="AB808" s="34">
        <v>0.99844289169078648</v>
      </c>
      <c r="AC808" s="34">
        <v>0.99838065781496055</v>
      </c>
      <c r="AD808" s="34">
        <v>0.9983184278182301</v>
      </c>
      <c r="AE808" s="34">
        <v>0.99825620170035334</v>
      </c>
      <c r="AF808" s="34">
        <v>0.99819397946108868</v>
      </c>
      <c r="AG808" s="34">
        <v>0.99813176110019375</v>
      </c>
      <c r="AH808" s="34">
        <v>0.99806954661742753</v>
      </c>
      <c r="AI808" s="34">
        <v>0.99800733601254787</v>
      </c>
      <c r="AJ808" s="34">
        <v>0.99794512928531343</v>
      </c>
      <c r="AK808" s="34">
        <v>0.99788292643548193</v>
      </c>
      <c r="AL808" s="34">
        <v>0.99782072746281236</v>
      </c>
      <c r="AM808" s="34">
        <v>0.99775853236706247</v>
      </c>
      <c r="AN808" s="34">
        <v>0.99769634114799088</v>
      </c>
      <c r="AO808" s="34">
        <v>0.99763415380535614</v>
      </c>
      <c r="AP808" s="34">
        <v>0.99757197033891631</v>
      </c>
      <c r="AQ808" s="34">
        <v>0.99750979074842983</v>
      </c>
      <c r="AR808" s="34">
        <v>0.99744761503365498</v>
      </c>
      <c r="AS808" s="34">
        <v>0.99738544319435074</v>
      </c>
      <c r="AT808" s="34">
        <v>0.99732327523027486</v>
      </c>
      <c r="AU808" s="34">
        <v>0.99726111114118621</v>
      </c>
      <c r="AV808" s="34">
        <v>0.9971989509268433</v>
      </c>
      <c r="AW808" s="34">
        <v>0.99713679458700422</v>
      </c>
      <c r="AX808" s="34">
        <v>0.99707464212142793</v>
      </c>
      <c r="AY808" s="34">
        <v>0.99701249352987276</v>
      </c>
      <c r="AZ808" s="34">
        <v>0.99695034881209699</v>
      </c>
      <c r="BA808" s="34">
        <v>0.99688820796785971</v>
      </c>
      <c r="BB808" s="34">
        <v>0.99682607099691889</v>
      </c>
      <c r="BC808" s="34">
        <v>0.9967639378990335</v>
      </c>
      <c r="BD808" s="34">
        <v>0.99670180867396196</v>
      </c>
      <c r="BE808" s="34">
        <v>0.99663968332146291</v>
      </c>
      <c r="BF808" s="34">
        <v>0.99657756184129487</v>
      </c>
      <c r="BG808" s="34">
        <v>0.99651544423321681</v>
      </c>
      <c r="BH808" s="34">
        <v>0.99645333049698681</v>
      </c>
      <c r="BI808" s="34">
        <v>0.99639122063236407</v>
      </c>
      <c r="BJ808" s="34">
        <v>0.99632911463910701</v>
      </c>
      <c r="BK808" s="34">
        <v>0.99626701251697447</v>
      </c>
      <c r="BL808" s="34">
        <v>0.99620491426572511</v>
      </c>
      <c r="BM808" s="34">
        <v>0.99614281988511755</v>
      </c>
      <c r="BN808" s="34">
        <v>0.99608072937491055</v>
      </c>
      <c r="BO808" s="34">
        <v>0.99601864273486307</v>
      </c>
      <c r="BP808" s="34">
        <v>0.99595655996473353</v>
      </c>
      <c r="BQ808" s="34">
        <v>0.99589448106428102</v>
      </c>
      <c r="BR808" s="34">
        <v>0.99583240603326406</v>
      </c>
      <c r="BS808" s="34">
        <v>0.99577033487144184</v>
      </c>
      <c r="BT808" s="34">
        <v>0.99570826757857278</v>
      </c>
      <c r="BU808" s="34">
        <v>0.99564620415441618</v>
      </c>
      <c r="BV808" s="34">
        <v>0.99558414459873046</v>
      </c>
      <c r="BW808" s="34">
        <v>0.99552208891127458</v>
      </c>
      <c r="BX808" s="34">
        <v>0.99546003709180764</v>
      </c>
      <c r="BY808" s="34">
        <v>0.99539798914008859</v>
      </c>
      <c r="BZ808" s="34">
        <v>0.99533594505587586</v>
      </c>
      <c r="CA808" s="34">
        <v>0.99527390483892897</v>
      </c>
      <c r="CB808" s="34">
        <v>0.99521186848900656</v>
      </c>
      <c r="CC808" s="34">
        <v>0.99514983600586759</v>
      </c>
      <c r="CD808" s="34">
        <v>0.99508780738927105</v>
      </c>
      <c r="CE808" s="34">
        <v>0.99502578263897612</v>
      </c>
      <c r="CF808" s="34">
        <v>0.99496376175474166</v>
      </c>
      <c r="CG808" s="34">
        <v>0.99490174473632664</v>
      </c>
      <c r="CH808" s="34">
        <v>0.99483973158349004</v>
      </c>
      <c r="CI808" s="34">
        <v>0.99477772229599115</v>
      </c>
      <c r="CJ808" s="34">
        <v>0.99471571687358906</v>
      </c>
      <c r="CK808" s="34">
        <v>0.99465371531604274</v>
      </c>
      <c r="CL808" s="34">
        <v>0.99459171762311116</v>
      </c>
      <c r="CM808" s="34">
        <v>0.9945297237945534</v>
      </c>
      <c r="CN808" s="34">
        <v>0.99446773383012899</v>
      </c>
      <c r="CO808" s="34">
        <v>0.99440574772959678</v>
      </c>
      <c r="CP808" s="34">
        <v>0.99434376549271597</v>
      </c>
      <c r="CQ808" s="34">
        <v>0.99428178711924564</v>
      </c>
      <c r="CR808" s="34">
        <v>0.99418882289425126</v>
      </c>
      <c r="CS808" s="34">
        <v>0.99409586736130684</v>
      </c>
      <c r="CT808" s="34">
        <v>0.99400292051959993</v>
      </c>
      <c r="CU808" s="34">
        <v>0.99390998236831796</v>
      </c>
      <c r="CV808" s="34">
        <v>0.99381705290664812</v>
      </c>
      <c r="CW808" s="34">
        <v>0.99372413213377797</v>
      </c>
      <c r="CX808" s="34">
        <v>0.99363122004889526</v>
      </c>
      <c r="CY808" s="34">
        <v>0.99353831665118764</v>
      </c>
      <c r="CZ808" s="34">
        <v>0.99344542193984309</v>
      </c>
      <c r="DA808" s="34">
        <v>0.99335253591404893</v>
      </c>
      <c r="DB808" s="34">
        <v>0.99325965857299336</v>
      </c>
    </row>
    <row r="809" spans="1:106" x14ac:dyDescent="0.2">
      <c r="A809" s="13">
        <f t="shared" ca="1" si="12"/>
        <v>45401</v>
      </c>
      <c r="B809" s="34">
        <v>1.0000623348172251</v>
      </c>
      <c r="C809" s="34">
        <v>1</v>
      </c>
      <c r="D809" s="34">
        <v>0.99993766906816206</v>
      </c>
      <c r="E809" s="34">
        <v>0.99987534202146944</v>
      </c>
      <c r="F809" s="34">
        <v>0.99981301885967966</v>
      </c>
      <c r="G809" s="34">
        <v>0.99975069958255058</v>
      </c>
      <c r="H809" s="34">
        <v>0.99968838418983996</v>
      </c>
      <c r="I809" s="34">
        <v>0.9996260726813061</v>
      </c>
      <c r="J809" s="34">
        <v>0.99956376505670663</v>
      </c>
      <c r="K809" s="34">
        <v>0.99950146131579942</v>
      </c>
      <c r="L809" s="34">
        <v>0.99943916145834222</v>
      </c>
      <c r="M809" s="34">
        <v>0.99937686548409332</v>
      </c>
      <c r="N809" s="34">
        <v>0.99931457339281049</v>
      </c>
      <c r="O809" s="34">
        <v>0.9992522851842518</v>
      </c>
      <c r="P809" s="34">
        <v>0.99919000085817533</v>
      </c>
      <c r="Q809" s="34">
        <v>0.99912772041433895</v>
      </c>
      <c r="R809" s="34">
        <v>0.99906544385250051</v>
      </c>
      <c r="S809" s="34">
        <v>0.99900317117241821</v>
      </c>
      <c r="T809" s="34">
        <v>0.99894090237385014</v>
      </c>
      <c r="U809" s="34">
        <v>0.99887863745655447</v>
      </c>
      <c r="V809" s="34">
        <v>0.99881637642028875</v>
      </c>
      <c r="W809" s="34">
        <v>0.99875411926481172</v>
      </c>
      <c r="X809" s="34">
        <v>0.99869186598988102</v>
      </c>
      <c r="Y809" s="34">
        <v>0.99862961659525507</v>
      </c>
      <c r="Z809" s="34">
        <v>0.99856737108069182</v>
      </c>
      <c r="AA809" s="34">
        <v>0.99850512944594971</v>
      </c>
      <c r="AB809" s="34">
        <v>0.99844289169078648</v>
      </c>
      <c r="AC809" s="34">
        <v>0.99838065781496055</v>
      </c>
      <c r="AD809" s="34">
        <v>0.9983184278182301</v>
      </c>
      <c r="AE809" s="34">
        <v>0.99825620170035334</v>
      </c>
      <c r="AF809" s="34">
        <v>0.99819397946108868</v>
      </c>
      <c r="AG809" s="34">
        <v>0.99813176110019375</v>
      </c>
      <c r="AH809" s="34">
        <v>0.99806954661742753</v>
      </c>
      <c r="AI809" s="34">
        <v>0.99800733601254787</v>
      </c>
      <c r="AJ809" s="34">
        <v>0.99794512928531343</v>
      </c>
      <c r="AK809" s="34">
        <v>0.99788292643548193</v>
      </c>
      <c r="AL809" s="34">
        <v>0.99782072746281236</v>
      </c>
      <c r="AM809" s="34">
        <v>0.99775853236706247</v>
      </c>
      <c r="AN809" s="34">
        <v>0.99769634114799088</v>
      </c>
      <c r="AO809" s="34">
        <v>0.99763415380535614</v>
      </c>
      <c r="AP809" s="34">
        <v>0.99757197033891631</v>
      </c>
      <c r="AQ809" s="34">
        <v>0.99750979074842983</v>
      </c>
      <c r="AR809" s="34">
        <v>0.99744761503365498</v>
      </c>
      <c r="AS809" s="34">
        <v>0.99738544319435074</v>
      </c>
      <c r="AT809" s="34">
        <v>0.99732327523027486</v>
      </c>
      <c r="AU809" s="34">
        <v>0.99726111114118621</v>
      </c>
      <c r="AV809" s="34">
        <v>0.9971989509268433</v>
      </c>
      <c r="AW809" s="34">
        <v>0.99713679458700422</v>
      </c>
      <c r="AX809" s="34">
        <v>0.99707464212142793</v>
      </c>
      <c r="AY809" s="34">
        <v>0.99701249352987276</v>
      </c>
      <c r="AZ809" s="34">
        <v>0.99695034881209699</v>
      </c>
      <c r="BA809" s="34">
        <v>0.99688820796785971</v>
      </c>
      <c r="BB809" s="34">
        <v>0.99682607099691889</v>
      </c>
      <c r="BC809" s="34">
        <v>0.9967639378990335</v>
      </c>
      <c r="BD809" s="34">
        <v>0.99670180867396196</v>
      </c>
      <c r="BE809" s="34">
        <v>0.99663968332146291</v>
      </c>
      <c r="BF809" s="34">
        <v>0.99657756184129487</v>
      </c>
      <c r="BG809" s="34">
        <v>0.99651544423321681</v>
      </c>
      <c r="BH809" s="34">
        <v>0.99645333049698681</v>
      </c>
      <c r="BI809" s="34">
        <v>0.99639122063236407</v>
      </c>
      <c r="BJ809" s="34">
        <v>0.99632911463910701</v>
      </c>
      <c r="BK809" s="34">
        <v>0.99626701251697447</v>
      </c>
      <c r="BL809" s="34">
        <v>0.99620491426572511</v>
      </c>
      <c r="BM809" s="34">
        <v>0.99614281988511755</v>
      </c>
      <c r="BN809" s="34">
        <v>0.99608072937491055</v>
      </c>
      <c r="BO809" s="34">
        <v>0.99601864273486307</v>
      </c>
      <c r="BP809" s="34">
        <v>0.99595655996473353</v>
      </c>
      <c r="BQ809" s="34">
        <v>0.99589448106428102</v>
      </c>
      <c r="BR809" s="34">
        <v>0.99583240603326406</v>
      </c>
      <c r="BS809" s="34">
        <v>0.99577033487144184</v>
      </c>
      <c r="BT809" s="34">
        <v>0.99570826757857278</v>
      </c>
      <c r="BU809" s="34">
        <v>0.99564620415441618</v>
      </c>
      <c r="BV809" s="34">
        <v>0.99558414459873046</v>
      </c>
      <c r="BW809" s="34">
        <v>0.99552208891127458</v>
      </c>
      <c r="BX809" s="34">
        <v>0.99546003709180764</v>
      </c>
      <c r="BY809" s="34">
        <v>0.99539798914008859</v>
      </c>
      <c r="BZ809" s="34">
        <v>0.99533594505587586</v>
      </c>
      <c r="CA809" s="34">
        <v>0.99527390483892897</v>
      </c>
      <c r="CB809" s="34">
        <v>0.99521186848900656</v>
      </c>
      <c r="CC809" s="34">
        <v>0.99514983600586759</v>
      </c>
      <c r="CD809" s="34">
        <v>0.99508780738927105</v>
      </c>
      <c r="CE809" s="34">
        <v>0.99502578263897612</v>
      </c>
      <c r="CF809" s="34">
        <v>0.99496376175474166</v>
      </c>
      <c r="CG809" s="34">
        <v>0.99490174473632664</v>
      </c>
      <c r="CH809" s="34">
        <v>0.99483973158349004</v>
      </c>
      <c r="CI809" s="34">
        <v>0.99477772229599115</v>
      </c>
      <c r="CJ809" s="34">
        <v>0.99471571687358906</v>
      </c>
      <c r="CK809" s="34">
        <v>0.99465371531604274</v>
      </c>
      <c r="CL809" s="34">
        <v>0.99459171762311116</v>
      </c>
      <c r="CM809" s="34">
        <v>0.9945297237945534</v>
      </c>
      <c r="CN809" s="34">
        <v>0.99446773383012899</v>
      </c>
      <c r="CO809" s="34">
        <v>0.99440574772959678</v>
      </c>
      <c r="CP809" s="34">
        <v>0.99434376549271597</v>
      </c>
      <c r="CQ809" s="34">
        <v>0.99428178711924564</v>
      </c>
      <c r="CR809" s="34">
        <v>0.99418882289425126</v>
      </c>
      <c r="CS809" s="34">
        <v>0.99409586736130684</v>
      </c>
      <c r="CT809" s="34">
        <v>0.99400292051959993</v>
      </c>
      <c r="CU809" s="34">
        <v>0.99390998236831796</v>
      </c>
      <c r="CV809" s="34">
        <v>0.99381705290664812</v>
      </c>
      <c r="CW809" s="34">
        <v>0.99372413213377797</v>
      </c>
      <c r="CX809" s="34">
        <v>0.99363122004889526</v>
      </c>
      <c r="CY809" s="34">
        <v>0.99353831665118764</v>
      </c>
      <c r="CZ809" s="34">
        <v>0.99344542193984309</v>
      </c>
      <c r="DA809" s="34">
        <v>0.99335253591404893</v>
      </c>
      <c r="DB809" s="34">
        <v>0.99325965857299336</v>
      </c>
    </row>
    <row r="810" spans="1:106" x14ac:dyDescent="0.2">
      <c r="A810" s="13">
        <f t="shared" ca="1" si="12"/>
        <v>45404</v>
      </c>
      <c r="B810" s="34">
        <v>1.0000623348172251</v>
      </c>
      <c r="C810" s="34">
        <v>1</v>
      </c>
      <c r="D810" s="34">
        <v>0.99993766906816206</v>
      </c>
      <c r="E810" s="34">
        <v>0.99987534202146944</v>
      </c>
      <c r="F810" s="34">
        <v>0.99981301885967966</v>
      </c>
      <c r="G810" s="34">
        <v>0.99975069958255058</v>
      </c>
      <c r="H810" s="34">
        <v>0.99968838418983996</v>
      </c>
      <c r="I810" s="34">
        <v>0.9996260726813061</v>
      </c>
      <c r="J810" s="34">
        <v>0.99956376505670663</v>
      </c>
      <c r="K810" s="34">
        <v>0.99950146131579942</v>
      </c>
      <c r="L810" s="34">
        <v>0.99943916145834222</v>
      </c>
      <c r="M810" s="34">
        <v>0.99937686548409332</v>
      </c>
      <c r="N810" s="34">
        <v>0.99931457339281049</v>
      </c>
      <c r="O810" s="34">
        <v>0.9992522851842518</v>
      </c>
      <c r="P810" s="34">
        <v>0.99919000085817533</v>
      </c>
      <c r="Q810" s="34">
        <v>0.99912772041433895</v>
      </c>
      <c r="R810" s="34">
        <v>0.99906544385250051</v>
      </c>
      <c r="S810" s="34">
        <v>0.99900317117241821</v>
      </c>
      <c r="T810" s="34">
        <v>0.99894090237385014</v>
      </c>
      <c r="U810" s="34">
        <v>0.99887863745655447</v>
      </c>
      <c r="V810" s="34">
        <v>0.99881637642028875</v>
      </c>
      <c r="W810" s="34">
        <v>0.99875411926481172</v>
      </c>
      <c r="X810" s="34">
        <v>0.99869186598988102</v>
      </c>
      <c r="Y810" s="34">
        <v>0.99862961659525507</v>
      </c>
      <c r="Z810" s="34">
        <v>0.99856737108069182</v>
      </c>
      <c r="AA810" s="34">
        <v>0.99850512944594971</v>
      </c>
      <c r="AB810" s="34">
        <v>0.99844289169078648</v>
      </c>
      <c r="AC810" s="34">
        <v>0.99838065781496055</v>
      </c>
      <c r="AD810" s="34">
        <v>0.9983184278182301</v>
      </c>
      <c r="AE810" s="34">
        <v>0.99825620170035334</v>
      </c>
      <c r="AF810" s="34">
        <v>0.99819397946108868</v>
      </c>
      <c r="AG810" s="34">
        <v>0.99813176110019375</v>
      </c>
      <c r="AH810" s="34">
        <v>0.99806954661742753</v>
      </c>
      <c r="AI810" s="34">
        <v>0.99800733601254787</v>
      </c>
      <c r="AJ810" s="34">
        <v>0.99794512928531343</v>
      </c>
      <c r="AK810" s="34">
        <v>0.99788292643548193</v>
      </c>
      <c r="AL810" s="34">
        <v>0.99782072746281236</v>
      </c>
      <c r="AM810" s="34">
        <v>0.99775853236706247</v>
      </c>
      <c r="AN810" s="34">
        <v>0.99769634114799088</v>
      </c>
      <c r="AO810" s="34">
        <v>0.99763415380535614</v>
      </c>
      <c r="AP810" s="34">
        <v>0.99757197033891631</v>
      </c>
      <c r="AQ810" s="34">
        <v>0.99750979074842983</v>
      </c>
      <c r="AR810" s="34">
        <v>0.99744761503365498</v>
      </c>
      <c r="AS810" s="34">
        <v>0.99738544319435074</v>
      </c>
      <c r="AT810" s="34">
        <v>0.99732327523027486</v>
      </c>
      <c r="AU810" s="34">
        <v>0.99726111114118621</v>
      </c>
      <c r="AV810" s="34">
        <v>0.9971989509268433</v>
      </c>
      <c r="AW810" s="34">
        <v>0.99713679458700422</v>
      </c>
      <c r="AX810" s="34">
        <v>0.99707464212142793</v>
      </c>
      <c r="AY810" s="34">
        <v>0.99701249352987276</v>
      </c>
      <c r="AZ810" s="34">
        <v>0.99695034881209699</v>
      </c>
      <c r="BA810" s="34">
        <v>0.99688820796785971</v>
      </c>
      <c r="BB810" s="34">
        <v>0.99682607099691889</v>
      </c>
      <c r="BC810" s="34">
        <v>0.9967639378990335</v>
      </c>
      <c r="BD810" s="34">
        <v>0.99670180867396196</v>
      </c>
      <c r="BE810" s="34">
        <v>0.99663968332146291</v>
      </c>
      <c r="BF810" s="34">
        <v>0.99657756184129487</v>
      </c>
      <c r="BG810" s="34">
        <v>0.99651544423321681</v>
      </c>
      <c r="BH810" s="34">
        <v>0.99645333049698681</v>
      </c>
      <c r="BI810" s="34">
        <v>0.99639122063236407</v>
      </c>
      <c r="BJ810" s="34">
        <v>0.99632911463910701</v>
      </c>
      <c r="BK810" s="34">
        <v>0.99626701251697447</v>
      </c>
      <c r="BL810" s="34">
        <v>0.99620491426572511</v>
      </c>
      <c r="BM810" s="34">
        <v>0.99614281988511755</v>
      </c>
      <c r="BN810" s="34">
        <v>0.99608072937491055</v>
      </c>
      <c r="BO810" s="34">
        <v>0.99601864273486307</v>
      </c>
      <c r="BP810" s="34">
        <v>0.99595655996473353</v>
      </c>
      <c r="BQ810" s="34">
        <v>0.99589448106428102</v>
      </c>
      <c r="BR810" s="34">
        <v>0.99583240603326406</v>
      </c>
      <c r="BS810" s="34">
        <v>0.99577033487144184</v>
      </c>
      <c r="BT810" s="34">
        <v>0.99570826757857278</v>
      </c>
      <c r="BU810" s="34">
        <v>0.99564620415441618</v>
      </c>
      <c r="BV810" s="34">
        <v>0.99558414459873046</v>
      </c>
      <c r="BW810" s="34">
        <v>0.99552208891127458</v>
      </c>
      <c r="BX810" s="34">
        <v>0.99546003709180764</v>
      </c>
      <c r="BY810" s="34">
        <v>0.99539798914008859</v>
      </c>
      <c r="BZ810" s="34">
        <v>0.99533594505587586</v>
      </c>
      <c r="CA810" s="34">
        <v>0.99527390483892897</v>
      </c>
      <c r="CB810" s="34">
        <v>0.99521186848900656</v>
      </c>
      <c r="CC810" s="34">
        <v>0.99514983600586759</v>
      </c>
      <c r="CD810" s="34">
        <v>0.99508780738927105</v>
      </c>
      <c r="CE810" s="34">
        <v>0.99502578263897612</v>
      </c>
      <c r="CF810" s="34">
        <v>0.99496376175474166</v>
      </c>
      <c r="CG810" s="34">
        <v>0.99490174473632664</v>
      </c>
      <c r="CH810" s="34">
        <v>0.99483973158349004</v>
      </c>
      <c r="CI810" s="34">
        <v>0.99477772229599115</v>
      </c>
      <c r="CJ810" s="34">
        <v>0.99471571687358906</v>
      </c>
      <c r="CK810" s="34">
        <v>0.99465371531604274</v>
      </c>
      <c r="CL810" s="34">
        <v>0.99459171762311116</v>
      </c>
      <c r="CM810" s="34">
        <v>0.9945297237945534</v>
      </c>
      <c r="CN810" s="34">
        <v>0.99446773383012899</v>
      </c>
      <c r="CO810" s="34">
        <v>0.99440574772959678</v>
      </c>
      <c r="CP810" s="34">
        <v>0.99434376549271597</v>
      </c>
      <c r="CQ810" s="34">
        <v>0.99428178711924564</v>
      </c>
      <c r="CR810" s="34">
        <v>0.99418882289425126</v>
      </c>
      <c r="CS810" s="34">
        <v>0.99409586736130684</v>
      </c>
      <c r="CT810" s="34">
        <v>0.99400292051959993</v>
      </c>
      <c r="CU810" s="34">
        <v>0.99390998236831796</v>
      </c>
      <c r="CV810" s="34">
        <v>0.99381705290664812</v>
      </c>
      <c r="CW810" s="34">
        <v>0.99372413213377797</v>
      </c>
      <c r="CX810" s="34">
        <v>0.99363122004889526</v>
      </c>
      <c r="CY810" s="34">
        <v>0.99353831665118764</v>
      </c>
      <c r="CZ810" s="34">
        <v>0.99344542193984309</v>
      </c>
      <c r="DA810" s="34">
        <v>0.99335253591404893</v>
      </c>
      <c r="DB810" s="34">
        <v>0.99325965857299336</v>
      </c>
    </row>
    <row r="811" spans="1:106" x14ac:dyDescent="0.2">
      <c r="A811" s="13">
        <f t="shared" ca="1" si="12"/>
        <v>45405</v>
      </c>
      <c r="B811" s="34">
        <v>1.0000623348172251</v>
      </c>
      <c r="C811" s="34">
        <v>1</v>
      </c>
      <c r="D811" s="34">
        <v>0.99993766906816206</v>
      </c>
      <c r="E811" s="34">
        <v>0.99987534202146944</v>
      </c>
      <c r="F811" s="34">
        <v>0.99981301885967966</v>
      </c>
      <c r="G811" s="34">
        <v>0.99975069958255058</v>
      </c>
      <c r="H811" s="34">
        <v>0.99968838418983996</v>
      </c>
      <c r="I811" s="34">
        <v>0.9996260726813061</v>
      </c>
      <c r="J811" s="34">
        <v>0.99956376505670663</v>
      </c>
      <c r="K811" s="34">
        <v>0.99950146131579942</v>
      </c>
      <c r="L811" s="34">
        <v>0.99943916145834222</v>
      </c>
      <c r="M811" s="34">
        <v>0.99937686548409332</v>
      </c>
      <c r="N811" s="34">
        <v>0.99931457339281049</v>
      </c>
      <c r="O811" s="34">
        <v>0.9992522851842518</v>
      </c>
      <c r="P811" s="34">
        <v>0.99919000085817533</v>
      </c>
      <c r="Q811" s="34">
        <v>0.99912772041433895</v>
      </c>
      <c r="R811" s="34">
        <v>0.99906544385250051</v>
      </c>
      <c r="S811" s="34">
        <v>0.99900317117241821</v>
      </c>
      <c r="T811" s="34">
        <v>0.99894090237385014</v>
      </c>
      <c r="U811" s="34">
        <v>0.99887863745655447</v>
      </c>
      <c r="V811" s="34">
        <v>0.99881637642028875</v>
      </c>
      <c r="W811" s="34">
        <v>0.99875411926481172</v>
      </c>
      <c r="X811" s="34">
        <v>0.99869186598988102</v>
      </c>
      <c r="Y811" s="34">
        <v>0.99862961659525507</v>
      </c>
      <c r="Z811" s="34">
        <v>0.99856737108069182</v>
      </c>
      <c r="AA811" s="34">
        <v>0.99850512944594971</v>
      </c>
      <c r="AB811" s="34">
        <v>0.99844289169078648</v>
      </c>
      <c r="AC811" s="34">
        <v>0.99838065781496055</v>
      </c>
      <c r="AD811" s="34">
        <v>0.9983184278182301</v>
      </c>
      <c r="AE811" s="34">
        <v>0.99825620170035334</v>
      </c>
      <c r="AF811" s="34">
        <v>0.99819397946108868</v>
      </c>
      <c r="AG811" s="34">
        <v>0.99813176110019375</v>
      </c>
      <c r="AH811" s="34">
        <v>0.99806954661742753</v>
      </c>
      <c r="AI811" s="34">
        <v>0.99800733601254787</v>
      </c>
      <c r="AJ811" s="34">
        <v>0.99794512928531343</v>
      </c>
      <c r="AK811" s="34">
        <v>0.99788292643548193</v>
      </c>
      <c r="AL811" s="34">
        <v>0.99782072746281236</v>
      </c>
      <c r="AM811" s="34">
        <v>0.99775853236706247</v>
      </c>
      <c r="AN811" s="34">
        <v>0.99769634114799088</v>
      </c>
      <c r="AO811" s="34">
        <v>0.99763415380535614</v>
      </c>
      <c r="AP811" s="34">
        <v>0.99757197033891631</v>
      </c>
      <c r="AQ811" s="34">
        <v>0.99750979074842983</v>
      </c>
      <c r="AR811" s="34">
        <v>0.99744761503365498</v>
      </c>
      <c r="AS811" s="34">
        <v>0.99738544319435074</v>
      </c>
      <c r="AT811" s="34">
        <v>0.99732327523027486</v>
      </c>
      <c r="AU811" s="34">
        <v>0.99726111114118621</v>
      </c>
      <c r="AV811" s="34">
        <v>0.9971989509268433</v>
      </c>
      <c r="AW811" s="34">
        <v>0.99713679458700422</v>
      </c>
      <c r="AX811" s="34">
        <v>0.99707464212142793</v>
      </c>
      <c r="AY811" s="34">
        <v>0.99701249352987276</v>
      </c>
      <c r="AZ811" s="34">
        <v>0.99695034881209699</v>
      </c>
      <c r="BA811" s="34">
        <v>0.99688820796785971</v>
      </c>
      <c r="BB811" s="34">
        <v>0.99682607099691889</v>
      </c>
      <c r="BC811" s="34">
        <v>0.9967639378990335</v>
      </c>
      <c r="BD811" s="34">
        <v>0.99670180867396196</v>
      </c>
      <c r="BE811" s="34">
        <v>0.99663968332146291</v>
      </c>
      <c r="BF811" s="34">
        <v>0.99657756184129487</v>
      </c>
      <c r="BG811" s="34">
        <v>0.99651544423321681</v>
      </c>
      <c r="BH811" s="34">
        <v>0.99645333049698681</v>
      </c>
      <c r="BI811" s="34">
        <v>0.99639122063236407</v>
      </c>
      <c r="BJ811" s="34">
        <v>0.99632911463910701</v>
      </c>
      <c r="BK811" s="34">
        <v>0.99626701251697447</v>
      </c>
      <c r="BL811" s="34">
        <v>0.99620491426572511</v>
      </c>
      <c r="BM811" s="34">
        <v>0.99614281988511755</v>
      </c>
      <c r="BN811" s="34">
        <v>0.99608072937491055</v>
      </c>
      <c r="BO811" s="34">
        <v>0.99601864273486307</v>
      </c>
      <c r="BP811" s="34">
        <v>0.99595655996473353</v>
      </c>
      <c r="BQ811" s="34">
        <v>0.99589448106428102</v>
      </c>
      <c r="BR811" s="34">
        <v>0.99583240603326406</v>
      </c>
      <c r="BS811" s="34">
        <v>0.99577033487144184</v>
      </c>
      <c r="BT811" s="34">
        <v>0.99570826757857278</v>
      </c>
      <c r="BU811" s="34">
        <v>0.99564620415441618</v>
      </c>
      <c r="BV811" s="34">
        <v>0.99558414459873046</v>
      </c>
      <c r="BW811" s="34">
        <v>0.99552208891127458</v>
      </c>
      <c r="BX811" s="34">
        <v>0.99546003709180764</v>
      </c>
      <c r="BY811" s="34">
        <v>0.99539798914008859</v>
      </c>
      <c r="BZ811" s="34">
        <v>0.99533594505587586</v>
      </c>
      <c r="CA811" s="34">
        <v>0.99527390483892897</v>
      </c>
      <c r="CB811" s="34">
        <v>0.99521186848900656</v>
      </c>
      <c r="CC811" s="34">
        <v>0.99514983600586759</v>
      </c>
      <c r="CD811" s="34">
        <v>0.99508780738927105</v>
      </c>
      <c r="CE811" s="34">
        <v>0.99502578263897612</v>
      </c>
      <c r="CF811" s="34">
        <v>0.99496376175474166</v>
      </c>
      <c r="CG811" s="34">
        <v>0.99490174473632664</v>
      </c>
      <c r="CH811" s="34">
        <v>0.99483973158349004</v>
      </c>
      <c r="CI811" s="34">
        <v>0.99477772229599115</v>
      </c>
      <c r="CJ811" s="34">
        <v>0.99471571687358906</v>
      </c>
      <c r="CK811" s="34">
        <v>0.99465371531604274</v>
      </c>
      <c r="CL811" s="34">
        <v>0.99459171762311116</v>
      </c>
      <c r="CM811" s="34">
        <v>0.9945297237945534</v>
      </c>
      <c r="CN811" s="34">
        <v>0.99446773383012899</v>
      </c>
      <c r="CO811" s="34">
        <v>0.99440574772959678</v>
      </c>
      <c r="CP811" s="34">
        <v>0.99434376549271597</v>
      </c>
      <c r="CQ811" s="34">
        <v>0.99428178711924564</v>
      </c>
      <c r="CR811" s="34">
        <v>0.99418882289425126</v>
      </c>
      <c r="CS811" s="34">
        <v>0.99409586736130684</v>
      </c>
      <c r="CT811" s="34">
        <v>0.99400292051959993</v>
      </c>
      <c r="CU811" s="34">
        <v>0.99390998236831796</v>
      </c>
      <c r="CV811" s="34">
        <v>0.99381705290664812</v>
      </c>
      <c r="CW811" s="34">
        <v>0.99372413213377797</v>
      </c>
      <c r="CX811" s="34">
        <v>0.99363122004889526</v>
      </c>
      <c r="CY811" s="34">
        <v>0.99353831665118764</v>
      </c>
      <c r="CZ811" s="34">
        <v>0.99344542193984309</v>
      </c>
      <c r="DA811" s="34">
        <v>0.99335253591404893</v>
      </c>
      <c r="DB811" s="34">
        <v>0.99325965857299336</v>
      </c>
    </row>
    <row r="812" spans="1:106" x14ac:dyDescent="0.2">
      <c r="A812" s="13">
        <f t="shared" ca="1" si="12"/>
        <v>45406</v>
      </c>
      <c r="B812" s="34">
        <v>1.0000623348172251</v>
      </c>
      <c r="C812" s="34">
        <v>1</v>
      </c>
      <c r="D812" s="34">
        <v>0.99993766906816206</v>
      </c>
      <c r="E812" s="34">
        <v>0.99987534202146944</v>
      </c>
      <c r="F812" s="34">
        <v>0.99981301885967966</v>
      </c>
      <c r="G812" s="34">
        <v>0.99975069958255058</v>
      </c>
      <c r="H812" s="34">
        <v>0.99968838418983996</v>
      </c>
      <c r="I812" s="34">
        <v>0.9996260726813061</v>
      </c>
      <c r="J812" s="34">
        <v>0.99956376505670663</v>
      </c>
      <c r="K812" s="34">
        <v>0.99950146131579942</v>
      </c>
      <c r="L812" s="34">
        <v>0.99943916145834222</v>
      </c>
      <c r="M812" s="34">
        <v>0.99937686548409332</v>
      </c>
      <c r="N812" s="34">
        <v>0.99931457339281049</v>
      </c>
      <c r="O812" s="34">
        <v>0.9992522851842518</v>
      </c>
      <c r="P812" s="34">
        <v>0.99919000085817533</v>
      </c>
      <c r="Q812" s="34">
        <v>0.99912772041433895</v>
      </c>
      <c r="R812" s="34">
        <v>0.99906544385250051</v>
      </c>
      <c r="S812" s="34">
        <v>0.99900317117241821</v>
      </c>
      <c r="T812" s="34">
        <v>0.99894090237385014</v>
      </c>
      <c r="U812" s="34">
        <v>0.99887863745655447</v>
      </c>
      <c r="V812" s="34">
        <v>0.99881637642028875</v>
      </c>
      <c r="W812" s="34">
        <v>0.99875411926481172</v>
      </c>
      <c r="X812" s="34">
        <v>0.99869186598988102</v>
      </c>
      <c r="Y812" s="34">
        <v>0.99862961659525507</v>
      </c>
      <c r="Z812" s="34">
        <v>0.99856737108069182</v>
      </c>
      <c r="AA812" s="34">
        <v>0.99850512944594971</v>
      </c>
      <c r="AB812" s="34">
        <v>0.99844289169078648</v>
      </c>
      <c r="AC812" s="34">
        <v>0.99838065781496055</v>
      </c>
      <c r="AD812" s="34">
        <v>0.9983184278182301</v>
      </c>
      <c r="AE812" s="34">
        <v>0.99825620170035334</v>
      </c>
      <c r="AF812" s="34">
        <v>0.99819397946108868</v>
      </c>
      <c r="AG812" s="34">
        <v>0.99813176110019375</v>
      </c>
      <c r="AH812" s="34">
        <v>0.99806954661742753</v>
      </c>
      <c r="AI812" s="34">
        <v>0.99800733601254787</v>
      </c>
      <c r="AJ812" s="34">
        <v>0.99794512928531343</v>
      </c>
      <c r="AK812" s="34">
        <v>0.99788292643548193</v>
      </c>
      <c r="AL812" s="34">
        <v>0.99782072746281236</v>
      </c>
      <c r="AM812" s="34">
        <v>0.99775853236706247</v>
      </c>
      <c r="AN812" s="34">
        <v>0.99769634114799088</v>
      </c>
      <c r="AO812" s="34">
        <v>0.99763415380535614</v>
      </c>
      <c r="AP812" s="34">
        <v>0.99757197033891631</v>
      </c>
      <c r="AQ812" s="34">
        <v>0.99750979074842983</v>
      </c>
      <c r="AR812" s="34">
        <v>0.99744761503365498</v>
      </c>
      <c r="AS812" s="34">
        <v>0.99738544319435074</v>
      </c>
      <c r="AT812" s="34">
        <v>0.99732327523027486</v>
      </c>
      <c r="AU812" s="34">
        <v>0.99726111114118621</v>
      </c>
      <c r="AV812" s="34">
        <v>0.9971989509268433</v>
      </c>
      <c r="AW812" s="34">
        <v>0.99713679458700422</v>
      </c>
      <c r="AX812" s="34">
        <v>0.99707464212142793</v>
      </c>
      <c r="AY812" s="34">
        <v>0.99701249352987276</v>
      </c>
      <c r="AZ812" s="34">
        <v>0.99695034881209699</v>
      </c>
      <c r="BA812" s="34">
        <v>0.99688820796785971</v>
      </c>
      <c r="BB812" s="34">
        <v>0.99682607099691889</v>
      </c>
      <c r="BC812" s="34">
        <v>0.9967639378990335</v>
      </c>
      <c r="BD812" s="34">
        <v>0.99670180867396196</v>
      </c>
      <c r="BE812" s="34">
        <v>0.99663968332146291</v>
      </c>
      <c r="BF812" s="34">
        <v>0.99657756184129487</v>
      </c>
      <c r="BG812" s="34">
        <v>0.99651544423321681</v>
      </c>
      <c r="BH812" s="34">
        <v>0.99645333049698681</v>
      </c>
      <c r="BI812" s="34">
        <v>0.99639122063236407</v>
      </c>
      <c r="BJ812" s="34">
        <v>0.99632911463910701</v>
      </c>
      <c r="BK812" s="34">
        <v>0.99626701251697447</v>
      </c>
      <c r="BL812" s="34">
        <v>0.99620491426572511</v>
      </c>
      <c r="BM812" s="34">
        <v>0.99614281988511755</v>
      </c>
      <c r="BN812" s="34">
        <v>0.99608072937491055</v>
      </c>
      <c r="BO812" s="34">
        <v>0.99601864273486307</v>
      </c>
      <c r="BP812" s="34">
        <v>0.99595655996473353</v>
      </c>
      <c r="BQ812" s="34">
        <v>0.99589448106428102</v>
      </c>
      <c r="BR812" s="34">
        <v>0.99583240603326406</v>
      </c>
      <c r="BS812" s="34">
        <v>0.99577033487144184</v>
      </c>
      <c r="BT812" s="34">
        <v>0.99570826757857278</v>
      </c>
      <c r="BU812" s="34">
        <v>0.99564620415441618</v>
      </c>
      <c r="BV812" s="34">
        <v>0.99558414459873046</v>
      </c>
      <c r="BW812" s="34">
        <v>0.99552208891127458</v>
      </c>
      <c r="BX812" s="34">
        <v>0.99546003709180764</v>
      </c>
      <c r="BY812" s="34">
        <v>0.99539798914008859</v>
      </c>
      <c r="BZ812" s="34">
        <v>0.99533594505587586</v>
      </c>
      <c r="CA812" s="34">
        <v>0.99527390483892897</v>
      </c>
      <c r="CB812" s="34">
        <v>0.99521186848900656</v>
      </c>
      <c r="CC812" s="34">
        <v>0.99514983600586759</v>
      </c>
      <c r="CD812" s="34">
        <v>0.99508780738927105</v>
      </c>
      <c r="CE812" s="34">
        <v>0.99502578263897612</v>
      </c>
      <c r="CF812" s="34">
        <v>0.99496376175474166</v>
      </c>
      <c r="CG812" s="34">
        <v>0.99490174473632664</v>
      </c>
      <c r="CH812" s="34">
        <v>0.99483973158349004</v>
      </c>
      <c r="CI812" s="34">
        <v>0.99477772229599115</v>
      </c>
      <c r="CJ812" s="34">
        <v>0.99471571687358906</v>
      </c>
      <c r="CK812" s="34">
        <v>0.99465371531604274</v>
      </c>
      <c r="CL812" s="34">
        <v>0.99459171762311116</v>
      </c>
      <c r="CM812" s="34">
        <v>0.9945297237945534</v>
      </c>
      <c r="CN812" s="34">
        <v>0.99446773383012899</v>
      </c>
      <c r="CO812" s="34">
        <v>0.99440574772959678</v>
      </c>
      <c r="CP812" s="34">
        <v>0.99434376549271597</v>
      </c>
      <c r="CQ812" s="34">
        <v>0.99428178711924564</v>
      </c>
      <c r="CR812" s="34">
        <v>0.99418882289425126</v>
      </c>
      <c r="CS812" s="34">
        <v>0.99409586736130684</v>
      </c>
      <c r="CT812" s="34">
        <v>0.99400292051959993</v>
      </c>
      <c r="CU812" s="34">
        <v>0.99390998236831796</v>
      </c>
      <c r="CV812" s="34">
        <v>0.99381705290664812</v>
      </c>
      <c r="CW812" s="34">
        <v>0.99372413213377797</v>
      </c>
      <c r="CX812" s="34">
        <v>0.99363122004889526</v>
      </c>
      <c r="CY812" s="34">
        <v>0.99353831665118764</v>
      </c>
      <c r="CZ812" s="34">
        <v>0.99344542193984309</v>
      </c>
      <c r="DA812" s="34">
        <v>0.99335253591404893</v>
      </c>
      <c r="DB812" s="34">
        <v>0.99325965857299336</v>
      </c>
    </row>
    <row r="813" spans="1:106" x14ac:dyDescent="0.2">
      <c r="A813" s="13">
        <f t="shared" ca="1" si="12"/>
        <v>45407</v>
      </c>
      <c r="B813" s="34">
        <v>1.0000623348172251</v>
      </c>
      <c r="C813" s="34">
        <v>1</v>
      </c>
      <c r="D813" s="34">
        <v>0.99993766906816206</v>
      </c>
      <c r="E813" s="34">
        <v>0.99987534202146944</v>
      </c>
      <c r="F813" s="34">
        <v>0.99981301885967966</v>
      </c>
      <c r="G813" s="34">
        <v>0.99975069958255058</v>
      </c>
      <c r="H813" s="34">
        <v>0.99968838418983996</v>
      </c>
      <c r="I813" s="34">
        <v>0.9996260726813061</v>
      </c>
      <c r="J813" s="34">
        <v>0.99956376505670663</v>
      </c>
      <c r="K813" s="34">
        <v>0.99950146131579942</v>
      </c>
      <c r="L813" s="34">
        <v>0.99943916145834222</v>
      </c>
      <c r="M813" s="34">
        <v>0.99937686548409332</v>
      </c>
      <c r="N813" s="34">
        <v>0.99931457339281049</v>
      </c>
      <c r="O813" s="34">
        <v>0.9992522851842518</v>
      </c>
      <c r="P813" s="34">
        <v>0.99919000085817533</v>
      </c>
      <c r="Q813" s="34">
        <v>0.99912772041433895</v>
      </c>
      <c r="R813" s="34">
        <v>0.99906544385250051</v>
      </c>
      <c r="S813" s="34">
        <v>0.99900317117241821</v>
      </c>
      <c r="T813" s="34">
        <v>0.99894090237385014</v>
      </c>
      <c r="U813" s="34">
        <v>0.99887863745655447</v>
      </c>
      <c r="V813" s="34">
        <v>0.99881637642028875</v>
      </c>
      <c r="W813" s="34">
        <v>0.99875411926481172</v>
      </c>
      <c r="X813" s="34">
        <v>0.99869186598988102</v>
      </c>
      <c r="Y813" s="34">
        <v>0.99862961659525507</v>
      </c>
      <c r="Z813" s="34">
        <v>0.99856737108069182</v>
      </c>
      <c r="AA813" s="34">
        <v>0.99850512944594971</v>
      </c>
      <c r="AB813" s="34">
        <v>0.99844289169078648</v>
      </c>
      <c r="AC813" s="34">
        <v>0.99838065781496055</v>
      </c>
      <c r="AD813" s="34">
        <v>0.9983184278182301</v>
      </c>
      <c r="AE813" s="34">
        <v>0.99825620170035334</v>
      </c>
      <c r="AF813" s="34">
        <v>0.99819397946108868</v>
      </c>
      <c r="AG813" s="34">
        <v>0.99813176110019375</v>
      </c>
      <c r="AH813" s="34">
        <v>0.99806954661742753</v>
      </c>
      <c r="AI813" s="34">
        <v>0.99800733601254787</v>
      </c>
      <c r="AJ813" s="34">
        <v>0.99794512928531343</v>
      </c>
      <c r="AK813" s="34">
        <v>0.99788292643548193</v>
      </c>
      <c r="AL813" s="34">
        <v>0.99782072746281236</v>
      </c>
      <c r="AM813" s="34">
        <v>0.99775853236706247</v>
      </c>
      <c r="AN813" s="34">
        <v>0.99769634114799088</v>
      </c>
      <c r="AO813" s="34">
        <v>0.99763415380535614</v>
      </c>
      <c r="AP813" s="34">
        <v>0.99757197033891631</v>
      </c>
      <c r="AQ813" s="34">
        <v>0.99750979074842983</v>
      </c>
      <c r="AR813" s="34">
        <v>0.99744761503365498</v>
      </c>
      <c r="AS813" s="34">
        <v>0.99738544319435074</v>
      </c>
      <c r="AT813" s="34">
        <v>0.99732327523027486</v>
      </c>
      <c r="AU813" s="34">
        <v>0.99726111114118621</v>
      </c>
      <c r="AV813" s="34">
        <v>0.9971989509268433</v>
      </c>
      <c r="AW813" s="34">
        <v>0.99713679458700422</v>
      </c>
      <c r="AX813" s="34">
        <v>0.99707464212142793</v>
      </c>
      <c r="AY813" s="34">
        <v>0.99701249352987276</v>
      </c>
      <c r="AZ813" s="34">
        <v>0.99695034881209699</v>
      </c>
      <c r="BA813" s="34">
        <v>0.99688820796785971</v>
      </c>
      <c r="BB813" s="34">
        <v>0.99682607099691889</v>
      </c>
      <c r="BC813" s="34">
        <v>0.9967639378990335</v>
      </c>
      <c r="BD813" s="34">
        <v>0.99670180867396196</v>
      </c>
      <c r="BE813" s="34">
        <v>0.99663968332146291</v>
      </c>
      <c r="BF813" s="34">
        <v>0.99657756184129487</v>
      </c>
      <c r="BG813" s="34">
        <v>0.99651544423321681</v>
      </c>
      <c r="BH813" s="34">
        <v>0.99645333049698681</v>
      </c>
      <c r="BI813" s="34">
        <v>0.99639122063236407</v>
      </c>
      <c r="BJ813" s="34">
        <v>0.99632911463910701</v>
      </c>
      <c r="BK813" s="34">
        <v>0.99626701251697447</v>
      </c>
      <c r="BL813" s="34">
        <v>0.99620491426572511</v>
      </c>
      <c r="BM813" s="34">
        <v>0.99614281988511755</v>
      </c>
      <c r="BN813" s="34">
        <v>0.99608072937491055</v>
      </c>
      <c r="BO813" s="34">
        <v>0.99601864273486307</v>
      </c>
      <c r="BP813" s="34">
        <v>0.99595655996473353</v>
      </c>
      <c r="BQ813" s="34">
        <v>0.99589448106428102</v>
      </c>
      <c r="BR813" s="34">
        <v>0.99583240603326406</v>
      </c>
      <c r="BS813" s="34">
        <v>0.99577033487144184</v>
      </c>
      <c r="BT813" s="34">
        <v>0.99570826757857278</v>
      </c>
      <c r="BU813" s="34">
        <v>0.99564620415441618</v>
      </c>
      <c r="BV813" s="34">
        <v>0.99558414459873046</v>
      </c>
      <c r="BW813" s="34">
        <v>0.99552208891127458</v>
      </c>
      <c r="BX813" s="34">
        <v>0.99546003709180764</v>
      </c>
      <c r="BY813" s="34">
        <v>0.99539798914008859</v>
      </c>
      <c r="BZ813" s="34">
        <v>0.99533594505587586</v>
      </c>
      <c r="CA813" s="34">
        <v>0.99527390483892897</v>
      </c>
      <c r="CB813" s="34">
        <v>0.99521186848900656</v>
      </c>
      <c r="CC813" s="34">
        <v>0.99514983600586759</v>
      </c>
      <c r="CD813" s="34">
        <v>0.99508780738927105</v>
      </c>
      <c r="CE813" s="34">
        <v>0.99502578263897612</v>
      </c>
      <c r="CF813" s="34">
        <v>0.99496376175474166</v>
      </c>
      <c r="CG813" s="34">
        <v>0.99490174473632664</v>
      </c>
      <c r="CH813" s="34">
        <v>0.99483973158349004</v>
      </c>
      <c r="CI813" s="34">
        <v>0.99477772229599115</v>
      </c>
      <c r="CJ813" s="34">
        <v>0.99471571687358906</v>
      </c>
      <c r="CK813" s="34">
        <v>0.99465371531604274</v>
      </c>
      <c r="CL813" s="34">
        <v>0.99459171762311116</v>
      </c>
      <c r="CM813" s="34">
        <v>0.9945297237945534</v>
      </c>
      <c r="CN813" s="34">
        <v>0.99446773383012899</v>
      </c>
      <c r="CO813" s="34">
        <v>0.99440574772959678</v>
      </c>
      <c r="CP813" s="34">
        <v>0.99434376549271597</v>
      </c>
      <c r="CQ813" s="34">
        <v>0.99428178711924564</v>
      </c>
      <c r="CR813" s="34">
        <v>0.99418882289425126</v>
      </c>
      <c r="CS813" s="34">
        <v>0.99409586736130684</v>
      </c>
      <c r="CT813" s="34">
        <v>0.99400292051959993</v>
      </c>
      <c r="CU813" s="34">
        <v>0.99390998236831796</v>
      </c>
      <c r="CV813" s="34">
        <v>0.99381705290664812</v>
      </c>
      <c r="CW813" s="34">
        <v>0.99372413213377797</v>
      </c>
      <c r="CX813" s="34">
        <v>0.99363122004889526</v>
      </c>
      <c r="CY813" s="34">
        <v>0.99353831665118764</v>
      </c>
      <c r="CZ813" s="34">
        <v>0.99344542193984309</v>
      </c>
      <c r="DA813" s="34">
        <v>0.99335253591404893</v>
      </c>
      <c r="DB813" s="34">
        <v>0.99325965857299336</v>
      </c>
    </row>
    <row r="814" spans="1:106" x14ac:dyDescent="0.2">
      <c r="A814" s="13">
        <f t="shared" ca="1" si="12"/>
        <v>45408</v>
      </c>
      <c r="B814" s="34">
        <v>1.0000623348172251</v>
      </c>
      <c r="C814" s="34">
        <v>1</v>
      </c>
      <c r="D814" s="34">
        <v>0.99993766906816206</v>
      </c>
      <c r="E814" s="34">
        <v>0.99987534202146944</v>
      </c>
      <c r="F814" s="34">
        <v>0.99981301885967966</v>
      </c>
      <c r="G814" s="34">
        <v>0.99975069958255058</v>
      </c>
      <c r="H814" s="34">
        <v>0.99968838418983996</v>
      </c>
      <c r="I814" s="34">
        <v>0.9996260726813061</v>
      </c>
      <c r="J814" s="34">
        <v>0.99956376505670663</v>
      </c>
      <c r="K814" s="34">
        <v>0.99950146131579942</v>
      </c>
      <c r="L814" s="34">
        <v>0.99943916145834222</v>
      </c>
      <c r="M814" s="34">
        <v>0.99937686548409332</v>
      </c>
      <c r="N814" s="34">
        <v>0.99931457339281049</v>
      </c>
      <c r="O814" s="34">
        <v>0.9992522851842518</v>
      </c>
      <c r="P814" s="34">
        <v>0.99919000085817533</v>
      </c>
      <c r="Q814" s="34">
        <v>0.99912772041433895</v>
      </c>
      <c r="R814" s="34">
        <v>0.99906544385250051</v>
      </c>
      <c r="S814" s="34">
        <v>0.99900317117241821</v>
      </c>
      <c r="T814" s="34">
        <v>0.99894090237385014</v>
      </c>
      <c r="U814" s="34">
        <v>0.99887863745655447</v>
      </c>
      <c r="V814" s="34">
        <v>0.99881637642028875</v>
      </c>
      <c r="W814" s="34">
        <v>0.99875411926481172</v>
      </c>
      <c r="X814" s="34">
        <v>0.99869186598988102</v>
      </c>
      <c r="Y814" s="34">
        <v>0.99862961659525507</v>
      </c>
      <c r="Z814" s="34">
        <v>0.99856737108069182</v>
      </c>
      <c r="AA814" s="34">
        <v>0.99850512944594971</v>
      </c>
      <c r="AB814" s="34">
        <v>0.99844289169078648</v>
      </c>
      <c r="AC814" s="34">
        <v>0.99838065781496055</v>
      </c>
      <c r="AD814" s="34">
        <v>0.9983184278182301</v>
      </c>
      <c r="AE814" s="34">
        <v>0.99825620170035334</v>
      </c>
      <c r="AF814" s="34">
        <v>0.99819397946108868</v>
      </c>
      <c r="AG814" s="34">
        <v>0.99813176110019375</v>
      </c>
      <c r="AH814" s="34">
        <v>0.99806954661742753</v>
      </c>
      <c r="AI814" s="34">
        <v>0.99800733601254787</v>
      </c>
      <c r="AJ814" s="34">
        <v>0.99794512928531343</v>
      </c>
      <c r="AK814" s="34">
        <v>0.99788292643548193</v>
      </c>
      <c r="AL814" s="34">
        <v>0.99782072746281236</v>
      </c>
      <c r="AM814" s="34">
        <v>0.99775853236706247</v>
      </c>
      <c r="AN814" s="34">
        <v>0.99769634114799088</v>
      </c>
      <c r="AO814" s="34">
        <v>0.99763415380535614</v>
      </c>
      <c r="AP814" s="34">
        <v>0.99757197033891631</v>
      </c>
      <c r="AQ814" s="34">
        <v>0.99750979074842983</v>
      </c>
      <c r="AR814" s="34">
        <v>0.99744761503365498</v>
      </c>
      <c r="AS814" s="34">
        <v>0.99738544319435074</v>
      </c>
      <c r="AT814" s="34">
        <v>0.99732327523027486</v>
      </c>
      <c r="AU814" s="34">
        <v>0.99726111114118621</v>
      </c>
      <c r="AV814" s="34">
        <v>0.9971989509268433</v>
      </c>
      <c r="AW814" s="34">
        <v>0.99713679458700422</v>
      </c>
      <c r="AX814" s="34">
        <v>0.99707464212142793</v>
      </c>
      <c r="AY814" s="34">
        <v>0.99701249352987276</v>
      </c>
      <c r="AZ814" s="34">
        <v>0.99695034881209699</v>
      </c>
      <c r="BA814" s="34">
        <v>0.99688820796785971</v>
      </c>
      <c r="BB814" s="34">
        <v>0.99682607099691889</v>
      </c>
      <c r="BC814" s="34">
        <v>0.9967639378990335</v>
      </c>
      <c r="BD814" s="34">
        <v>0.99670180867396196</v>
      </c>
      <c r="BE814" s="34">
        <v>0.99663968332146291</v>
      </c>
      <c r="BF814" s="34">
        <v>0.99657756184129487</v>
      </c>
      <c r="BG814" s="34">
        <v>0.99651544423321681</v>
      </c>
      <c r="BH814" s="34">
        <v>0.99645333049698681</v>
      </c>
      <c r="BI814" s="34">
        <v>0.99639122063236407</v>
      </c>
      <c r="BJ814" s="34">
        <v>0.99632911463910701</v>
      </c>
      <c r="BK814" s="34">
        <v>0.99626701251697447</v>
      </c>
      <c r="BL814" s="34">
        <v>0.99620491426572511</v>
      </c>
      <c r="BM814" s="34">
        <v>0.99614281988511755</v>
      </c>
      <c r="BN814" s="34">
        <v>0.99608072937491055</v>
      </c>
      <c r="BO814" s="34">
        <v>0.99601864273486307</v>
      </c>
      <c r="BP814" s="34">
        <v>0.99595655996473353</v>
      </c>
      <c r="BQ814" s="34">
        <v>0.99589448106428102</v>
      </c>
      <c r="BR814" s="34">
        <v>0.99583240603326406</v>
      </c>
      <c r="BS814" s="34">
        <v>0.99577033487144184</v>
      </c>
      <c r="BT814" s="34">
        <v>0.99570826757857278</v>
      </c>
      <c r="BU814" s="34">
        <v>0.99564620415441618</v>
      </c>
      <c r="BV814" s="34">
        <v>0.99558414459873046</v>
      </c>
      <c r="BW814" s="34">
        <v>0.99552208891127458</v>
      </c>
      <c r="BX814" s="34">
        <v>0.99546003709180764</v>
      </c>
      <c r="BY814" s="34">
        <v>0.99539798914008859</v>
      </c>
      <c r="BZ814" s="34">
        <v>0.99533594505587586</v>
      </c>
      <c r="CA814" s="34">
        <v>0.99527390483892897</v>
      </c>
      <c r="CB814" s="34">
        <v>0.99521186848900656</v>
      </c>
      <c r="CC814" s="34">
        <v>0.99514983600586759</v>
      </c>
      <c r="CD814" s="34">
        <v>0.99508780738927105</v>
      </c>
      <c r="CE814" s="34">
        <v>0.99502578263897612</v>
      </c>
      <c r="CF814" s="34">
        <v>0.99496376175474166</v>
      </c>
      <c r="CG814" s="34">
        <v>0.99490174473632664</v>
      </c>
      <c r="CH814" s="34">
        <v>0.99483973158349004</v>
      </c>
      <c r="CI814" s="34">
        <v>0.99477772229599115</v>
      </c>
      <c r="CJ814" s="34">
        <v>0.99471571687358906</v>
      </c>
      <c r="CK814" s="34">
        <v>0.99465371531604274</v>
      </c>
      <c r="CL814" s="34">
        <v>0.99459171762311116</v>
      </c>
      <c r="CM814" s="34">
        <v>0.9945297237945534</v>
      </c>
      <c r="CN814" s="34">
        <v>0.99446773383012899</v>
      </c>
      <c r="CO814" s="34">
        <v>0.99440574772959678</v>
      </c>
      <c r="CP814" s="34">
        <v>0.99434376549271597</v>
      </c>
      <c r="CQ814" s="34">
        <v>0.99428178711924564</v>
      </c>
      <c r="CR814" s="34">
        <v>0.99418882289425126</v>
      </c>
      <c r="CS814" s="34">
        <v>0.99409586736130684</v>
      </c>
      <c r="CT814" s="34">
        <v>0.99400292051959993</v>
      </c>
      <c r="CU814" s="34">
        <v>0.99390998236831796</v>
      </c>
      <c r="CV814" s="34">
        <v>0.99381705290664812</v>
      </c>
      <c r="CW814" s="34">
        <v>0.99372413213377797</v>
      </c>
      <c r="CX814" s="34">
        <v>0.99363122004889526</v>
      </c>
      <c r="CY814" s="34">
        <v>0.99353831665118764</v>
      </c>
      <c r="CZ814" s="34">
        <v>0.99344542193984309</v>
      </c>
      <c r="DA814" s="34">
        <v>0.99335253591404893</v>
      </c>
      <c r="DB814" s="34">
        <v>0.99325965857299336</v>
      </c>
    </row>
    <row r="815" spans="1:106" x14ac:dyDescent="0.2">
      <c r="A815" s="13">
        <f t="shared" ca="1" si="12"/>
        <v>45411</v>
      </c>
      <c r="B815" s="34">
        <v>1.0000623348172251</v>
      </c>
      <c r="C815" s="34">
        <v>1</v>
      </c>
      <c r="D815" s="34">
        <v>0.99993766906816206</v>
      </c>
      <c r="E815" s="34">
        <v>0.99987534202146944</v>
      </c>
      <c r="F815" s="34">
        <v>0.99981301885967966</v>
      </c>
      <c r="G815" s="34">
        <v>0.99975069958255058</v>
      </c>
      <c r="H815" s="34">
        <v>0.99968838418983996</v>
      </c>
      <c r="I815" s="34">
        <v>0.9996260726813061</v>
      </c>
      <c r="J815" s="34">
        <v>0.99956376505670663</v>
      </c>
      <c r="K815" s="34">
        <v>0.99950146131579942</v>
      </c>
      <c r="L815" s="34">
        <v>0.99943916145834222</v>
      </c>
      <c r="M815" s="34">
        <v>0.99937686548409332</v>
      </c>
      <c r="N815" s="34">
        <v>0.99931457339281049</v>
      </c>
      <c r="O815" s="34">
        <v>0.9992522851842518</v>
      </c>
      <c r="P815" s="34">
        <v>0.99919000085817533</v>
      </c>
      <c r="Q815" s="34">
        <v>0.99912772041433895</v>
      </c>
      <c r="R815" s="34">
        <v>0.99906544385250051</v>
      </c>
      <c r="S815" s="34">
        <v>0.99900317117241821</v>
      </c>
      <c r="T815" s="34">
        <v>0.99894090237385014</v>
      </c>
      <c r="U815" s="34">
        <v>0.99887863745655447</v>
      </c>
      <c r="V815" s="34">
        <v>0.99881637642028875</v>
      </c>
      <c r="W815" s="34">
        <v>0.99875411926481172</v>
      </c>
      <c r="X815" s="34">
        <v>0.99869186598988102</v>
      </c>
      <c r="Y815" s="34">
        <v>0.99862961659525507</v>
      </c>
      <c r="Z815" s="34">
        <v>0.99856737108069182</v>
      </c>
      <c r="AA815" s="34">
        <v>0.99850512944594971</v>
      </c>
      <c r="AB815" s="34">
        <v>0.99844289169078648</v>
      </c>
      <c r="AC815" s="34">
        <v>0.99838065781496055</v>
      </c>
      <c r="AD815" s="34">
        <v>0.9983184278182301</v>
      </c>
      <c r="AE815" s="34">
        <v>0.99825620170035334</v>
      </c>
      <c r="AF815" s="34">
        <v>0.99819397946108868</v>
      </c>
      <c r="AG815" s="34">
        <v>0.99813176110019375</v>
      </c>
      <c r="AH815" s="34">
        <v>0.99806954661742753</v>
      </c>
      <c r="AI815" s="34">
        <v>0.99800733601254787</v>
      </c>
      <c r="AJ815" s="34">
        <v>0.99794512928531343</v>
      </c>
      <c r="AK815" s="34">
        <v>0.99788292643548193</v>
      </c>
      <c r="AL815" s="34">
        <v>0.99782072746281236</v>
      </c>
      <c r="AM815" s="34">
        <v>0.99775853236706247</v>
      </c>
      <c r="AN815" s="34">
        <v>0.99769634114799088</v>
      </c>
      <c r="AO815" s="34">
        <v>0.99763415380535614</v>
      </c>
      <c r="AP815" s="34">
        <v>0.99757197033891631</v>
      </c>
      <c r="AQ815" s="34">
        <v>0.99750979074842983</v>
      </c>
      <c r="AR815" s="34">
        <v>0.99744761503365498</v>
      </c>
      <c r="AS815" s="34">
        <v>0.99738544319435074</v>
      </c>
      <c r="AT815" s="34">
        <v>0.99732327523027486</v>
      </c>
      <c r="AU815" s="34">
        <v>0.99726111114118621</v>
      </c>
      <c r="AV815" s="34">
        <v>0.9971989509268433</v>
      </c>
      <c r="AW815" s="34">
        <v>0.99713679458700422</v>
      </c>
      <c r="AX815" s="34">
        <v>0.99707464212142793</v>
      </c>
      <c r="AY815" s="34">
        <v>0.99701249352987276</v>
      </c>
      <c r="AZ815" s="34">
        <v>0.99695034881209699</v>
      </c>
      <c r="BA815" s="34">
        <v>0.99688820796785971</v>
      </c>
      <c r="BB815" s="34">
        <v>0.99682607099691889</v>
      </c>
      <c r="BC815" s="34">
        <v>0.9967639378990335</v>
      </c>
      <c r="BD815" s="34">
        <v>0.99670180867396196</v>
      </c>
      <c r="BE815" s="34">
        <v>0.99663968332146291</v>
      </c>
      <c r="BF815" s="34">
        <v>0.99657756184129487</v>
      </c>
      <c r="BG815" s="34">
        <v>0.99651544423321681</v>
      </c>
      <c r="BH815" s="34">
        <v>0.99645333049698681</v>
      </c>
      <c r="BI815" s="34">
        <v>0.99639122063236407</v>
      </c>
      <c r="BJ815" s="34">
        <v>0.99632911463910701</v>
      </c>
      <c r="BK815" s="34">
        <v>0.99626701251697447</v>
      </c>
      <c r="BL815" s="34">
        <v>0.99620491426572511</v>
      </c>
      <c r="BM815" s="34">
        <v>0.99614281988511755</v>
      </c>
      <c r="BN815" s="34">
        <v>0.99608072937491055</v>
      </c>
      <c r="BO815" s="34">
        <v>0.99601864273486307</v>
      </c>
      <c r="BP815" s="34">
        <v>0.99595655996473353</v>
      </c>
      <c r="BQ815" s="34">
        <v>0.99589448106428102</v>
      </c>
      <c r="BR815" s="34">
        <v>0.99583240603326406</v>
      </c>
      <c r="BS815" s="34">
        <v>0.99577033487144184</v>
      </c>
      <c r="BT815" s="34">
        <v>0.99570826757857278</v>
      </c>
      <c r="BU815" s="34">
        <v>0.99564620415441618</v>
      </c>
      <c r="BV815" s="34">
        <v>0.99558414459873046</v>
      </c>
      <c r="BW815" s="34">
        <v>0.99552208891127458</v>
      </c>
      <c r="BX815" s="34">
        <v>0.99546003709180764</v>
      </c>
      <c r="BY815" s="34">
        <v>0.99539798914008859</v>
      </c>
      <c r="BZ815" s="34">
        <v>0.99533594505587586</v>
      </c>
      <c r="CA815" s="34">
        <v>0.99527390483892897</v>
      </c>
      <c r="CB815" s="34">
        <v>0.99521186848900656</v>
      </c>
      <c r="CC815" s="34">
        <v>0.99514983600586759</v>
      </c>
      <c r="CD815" s="34">
        <v>0.99508780738927105</v>
      </c>
      <c r="CE815" s="34">
        <v>0.99502578263897612</v>
      </c>
      <c r="CF815" s="34">
        <v>0.99496376175474166</v>
      </c>
      <c r="CG815" s="34">
        <v>0.99490174473632664</v>
      </c>
      <c r="CH815" s="34">
        <v>0.99483973158349004</v>
      </c>
      <c r="CI815" s="34">
        <v>0.99477772229599115</v>
      </c>
      <c r="CJ815" s="34">
        <v>0.99471571687358906</v>
      </c>
      <c r="CK815" s="34">
        <v>0.99465371531604274</v>
      </c>
      <c r="CL815" s="34">
        <v>0.99459171762311116</v>
      </c>
      <c r="CM815" s="34">
        <v>0.9945297237945534</v>
      </c>
      <c r="CN815" s="34">
        <v>0.99446773383012899</v>
      </c>
      <c r="CO815" s="34">
        <v>0.99440574772959678</v>
      </c>
      <c r="CP815" s="34">
        <v>0.99434376549271597</v>
      </c>
      <c r="CQ815" s="34">
        <v>0.99428178711924564</v>
      </c>
      <c r="CR815" s="34">
        <v>0.99418882289425126</v>
      </c>
      <c r="CS815" s="34">
        <v>0.99409586736130684</v>
      </c>
      <c r="CT815" s="34">
        <v>0.99400292051959993</v>
      </c>
      <c r="CU815" s="34">
        <v>0.99390998236831796</v>
      </c>
      <c r="CV815" s="34">
        <v>0.99381705290664812</v>
      </c>
      <c r="CW815" s="34">
        <v>0.99372413213377797</v>
      </c>
      <c r="CX815" s="34">
        <v>0.99363122004889526</v>
      </c>
      <c r="CY815" s="34">
        <v>0.99353831665118764</v>
      </c>
      <c r="CZ815" s="34">
        <v>0.99344542193984309</v>
      </c>
      <c r="DA815" s="34">
        <v>0.99335253591404893</v>
      </c>
      <c r="DB815" s="34">
        <v>0.99325965857299336</v>
      </c>
    </row>
    <row r="816" spans="1:106" x14ac:dyDescent="0.2">
      <c r="A816" s="13">
        <f t="shared" ca="1" si="12"/>
        <v>45412</v>
      </c>
      <c r="B816" s="34">
        <v>1.0000623348172251</v>
      </c>
      <c r="C816" s="34">
        <v>1</v>
      </c>
      <c r="D816" s="34">
        <v>0.99993766906816206</v>
      </c>
      <c r="E816" s="34">
        <v>0.99987534202146944</v>
      </c>
      <c r="F816" s="34">
        <v>0.99981301885967966</v>
      </c>
      <c r="G816" s="34">
        <v>0.99975069958255058</v>
      </c>
      <c r="H816" s="34">
        <v>0.99968838418983996</v>
      </c>
      <c r="I816" s="34">
        <v>0.9996260726813061</v>
      </c>
      <c r="J816" s="34">
        <v>0.99956376505670663</v>
      </c>
      <c r="K816" s="34">
        <v>0.99950146131579942</v>
      </c>
      <c r="L816" s="34">
        <v>0.99943916145834222</v>
      </c>
      <c r="M816" s="34">
        <v>0.99937686548409332</v>
      </c>
      <c r="N816" s="34">
        <v>0.99931457339281049</v>
      </c>
      <c r="O816" s="34">
        <v>0.9992522851842518</v>
      </c>
      <c r="P816" s="34">
        <v>0.99919000085817533</v>
      </c>
      <c r="Q816" s="34">
        <v>0.99912772041433895</v>
      </c>
      <c r="R816" s="34">
        <v>0.99906544385250051</v>
      </c>
      <c r="S816" s="34">
        <v>0.99900317117241821</v>
      </c>
      <c r="T816" s="34">
        <v>0.99894090237385014</v>
      </c>
      <c r="U816" s="34">
        <v>0.99887863745655447</v>
      </c>
      <c r="V816" s="34">
        <v>0.99881637642028875</v>
      </c>
      <c r="W816" s="34">
        <v>0.99875411926481172</v>
      </c>
      <c r="X816" s="34">
        <v>0.99869186598988102</v>
      </c>
      <c r="Y816" s="34">
        <v>0.99862961659525507</v>
      </c>
      <c r="Z816" s="34">
        <v>0.99856737108069182</v>
      </c>
      <c r="AA816" s="34">
        <v>0.99850512944594971</v>
      </c>
      <c r="AB816" s="34">
        <v>0.99844289169078648</v>
      </c>
      <c r="AC816" s="34">
        <v>0.99838065781496055</v>
      </c>
      <c r="AD816" s="34">
        <v>0.9983184278182301</v>
      </c>
      <c r="AE816" s="34">
        <v>0.99825620170035334</v>
      </c>
      <c r="AF816" s="34">
        <v>0.99819397946108868</v>
      </c>
      <c r="AG816" s="34">
        <v>0.99813176110019375</v>
      </c>
      <c r="AH816" s="34">
        <v>0.99806954661742753</v>
      </c>
      <c r="AI816" s="34">
        <v>0.99800733601254787</v>
      </c>
      <c r="AJ816" s="34">
        <v>0.99794512928531343</v>
      </c>
      <c r="AK816" s="34">
        <v>0.99788292643548193</v>
      </c>
      <c r="AL816" s="34">
        <v>0.99782072746281236</v>
      </c>
      <c r="AM816" s="34">
        <v>0.99775853236706247</v>
      </c>
      <c r="AN816" s="34">
        <v>0.99769634114799088</v>
      </c>
      <c r="AO816" s="34">
        <v>0.99763415380535614</v>
      </c>
      <c r="AP816" s="34">
        <v>0.99757197033891631</v>
      </c>
      <c r="AQ816" s="34">
        <v>0.99750979074842983</v>
      </c>
      <c r="AR816" s="34">
        <v>0.99744761503365498</v>
      </c>
      <c r="AS816" s="34">
        <v>0.99738544319435074</v>
      </c>
      <c r="AT816" s="34">
        <v>0.99732327523027486</v>
      </c>
      <c r="AU816" s="34">
        <v>0.99726111114118621</v>
      </c>
      <c r="AV816" s="34">
        <v>0.9971989509268433</v>
      </c>
      <c r="AW816" s="34">
        <v>0.99713679458700422</v>
      </c>
      <c r="AX816" s="34">
        <v>0.99707464212142793</v>
      </c>
      <c r="AY816" s="34">
        <v>0.99701249352987276</v>
      </c>
      <c r="AZ816" s="34">
        <v>0.99695034881209699</v>
      </c>
      <c r="BA816" s="34">
        <v>0.99688820796785971</v>
      </c>
      <c r="BB816" s="34">
        <v>0.99682607099691889</v>
      </c>
      <c r="BC816" s="34">
        <v>0.9967639378990335</v>
      </c>
      <c r="BD816" s="34">
        <v>0.99670180867396196</v>
      </c>
      <c r="BE816" s="34">
        <v>0.99663968332146291</v>
      </c>
      <c r="BF816" s="34">
        <v>0.99657756184129487</v>
      </c>
      <c r="BG816" s="34">
        <v>0.99651544423321681</v>
      </c>
      <c r="BH816" s="34">
        <v>0.99645333049698681</v>
      </c>
      <c r="BI816" s="34">
        <v>0.99639122063236407</v>
      </c>
      <c r="BJ816" s="34">
        <v>0.99632911463910701</v>
      </c>
      <c r="BK816" s="34">
        <v>0.99626701251697447</v>
      </c>
      <c r="BL816" s="34">
        <v>0.99620491426572511</v>
      </c>
      <c r="BM816" s="34">
        <v>0.99614281988511755</v>
      </c>
      <c r="BN816" s="34">
        <v>0.99608072937491055</v>
      </c>
      <c r="BO816" s="34">
        <v>0.99601864273486307</v>
      </c>
      <c r="BP816" s="34">
        <v>0.99595655996473353</v>
      </c>
      <c r="BQ816" s="34">
        <v>0.99589448106428102</v>
      </c>
      <c r="BR816" s="34">
        <v>0.99583240603326406</v>
      </c>
      <c r="BS816" s="34">
        <v>0.99577033487144184</v>
      </c>
      <c r="BT816" s="34">
        <v>0.99570826757857278</v>
      </c>
      <c r="BU816" s="34">
        <v>0.99564620415441618</v>
      </c>
      <c r="BV816" s="34">
        <v>0.99558414459873046</v>
      </c>
      <c r="BW816" s="34">
        <v>0.99552208891127458</v>
      </c>
      <c r="BX816" s="34">
        <v>0.99546003709180764</v>
      </c>
      <c r="BY816" s="34">
        <v>0.99539798914008859</v>
      </c>
      <c r="BZ816" s="34">
        <v>0.99533594505587586</v>
      </c>
      <c r="CA816" s="34">
        <v>0.99527390483892897</v>
      </c>
      <c r="CB816" s="34">
        <v>0.99521186848900656</v>
      </c>
      <c r="CC816" s="34">
        <v>0.99514983600586759</v>
      </c>
      <c r="CD816" s="34">
        <v>0.99508780738927105</v>
      </c>
      <c r="CE816" s="34">
        <v>0.99502578263897612</v>
      </c>
      <c r="CF816" s="34">
        <v>0.99496376175474166</v>
      </c>
      <c r="CG816" s="34">
        <v>0.99490174473632664</v>
      </c>
      <c r="CH816" s="34">
        <v>0.99483973158349004</v>
      </c>
      <c r="CI816" s="34">
        <v>0.99477772229599115</v>
      </c>
      <c r="CJ816" s="34">
        <v>0.99471571687358906</v>
      </c>
      <c r="CK816" s="34">
        <v>0.99465371531604274</v>
      </c>
      <c r="CL816" s="34">
        <v>0.99459171762311116</v>
      </c>
      <c r="CM816" s="34">
        <v>0.9945297237945534</v>
      </c>
      <c r="CN816" s="34">
        <v>0.99446773383012899</v>
      </c>
      <c r="CO816" s="34">
        <v>0.99440574772959678</v>
      </c>
      <c r="CP816" s="34">
        <v>0.99434376549271597</v>
      </c>
      <c r="CQ816" s="34">
        <v>0.99428178711924564</v>
      </c>
      <c r="CR816" s="34">
        <v>0.99418882289425126</v>
      </c>
      <c r="CS816" s="34">
        <v>0.99409586736130684</v>
      </c>
      <c r="CT816" s="34">
        <v>0.99400292051959993</v>
      </c>
      <c r="CU816" s="34">
        <v>0.99390998236831796</v>
      </c>
      <c r="CV816" s="34">
        <v>0.99381705290664812</v>
      </c>
      <c r="CW816" s="34">
        <v>0.99372413213377797</v>
      </c>
      <c r="CX816" s="34">
        <v>0.99363122004889526</v>
      </c>
      <c r="CY816" s="34">
        <v>0.99353831665118764</v>
      </c>
      <c r="CZ816" s="34">
        <v>0.99344542193984309</v>
      </c>
      <c r="DA816" s="34">
        <v>0.99335253591404893</v>
      </c>
      <c r="DB816" s="34">
        <v>0.99325965857299336</v>
      </c>
    </row>
    <row r="817" spans="1:106" x14ac:dyDescent="0.2">
      <c r="A817" s="13">
        <f t="shared" ca="1" si="12"/>
        <v>45413</v>
      </c>
      <c r="B817" s="34">
        <v>1.0000623348172251</v>
      </c>
      <c r="C817" s="34">
        <v>1</v>
      </c>
      <c r="D817" s="34">
        <v>0.99993766906816206</v>
      </c>
      <c r="E817" s="34">
        <v>0.99987534202146944</v>
      </c>
      <c r="F817" s="34">
        <v>0.99981301885967966</v>
      </c>
      <c r="G817" s="34">
        <v>0.99975069958255058</v>
      </c>
      <c r="H817" s="34">
        <v>0.99968838418983996</v>
      </c>
      <c r="I817" s="34">
        <v>0.9996260726813061</v>
      </c>
      <c r="J817" s="34">
        <v>0.99956376505670663</v>
      </c>
      <c r="K817" s="34">
        <v>0.99950146131579942</v>
      </c>
      <c r="L817" s="34">
        <v>0.99943916145834222</v>
      </c>
      <c r="M817" s="34">
        <v>0.99937686548409332</v>
      </c>
      <c r="N817" s="34">
        <v>0.99931457339281049</v>
      </c>
      <c r="O817" s="34">
        <v>0.9992522851842518</v>
      </c>
      <c r="P817" s="34">
        <v>0.99919000085817533</v>
      </c>
      <c r="Q817" s="34">
        <v>0.99912772041433895</v>
      </c>
      <c r="R817" s="34">
        <v>0.99906544385250051</v>
      </c>
      <c r="S817" s="34">
        <v>0.99900317117241821</v>
      </c>
      <c r="T817" s="34">
        <v>0.99894090237385014</v>
      </c>
      <c r="U817" s="34">
        <v>0.99887863745655447</v>
      </c>
      <c r="V817" s="34">
        <v>0.99881637642028875</v>
      </c>
      <c r="W817" s="34">
        <v>0.99875411926481172</v>
      </c>
      <c r="X817" s="34">
        <v>0.99869186598988102</v>
      </c>
      <c r="Y817" s="34">
        <v>0.99862961659525507</v>
      </c>
      <c r="Z817" s="34">
        <v>0.99856737108069182</v>
      </c>
      <c r="AA817" s="34">
        <v>0.99850512944594971</v>
      </c>
      <c r="AB817" s="34">
        <v>0.99844289169078648</v>
      </c>
      <c r="AC817" s="34">
        <v>0.99838065781496055</v>
      </c>
      <c r="AD817" s="34">
        <v>0.9983184278182301</v>
      </c>
      <c r="AE817" s="34">
        <v>0.99825620170035334</v>
      </c>
      <c r="AF817" s="34">
        <v>0.99819397946108868</v>
      </c>
      <c r="AG817" s="34">
        <v>0.99813176110019375</v>
      </c>
      <c r="AH817" s="34">
        <v>0.99806954661742753</v>
      </c>
      <c r="AI817" s="34">
        <v>0.99800733601254787</v>
      </c>
      <c r="AJ817" s="34">
        <v>0.99794512928531343</v>
      </c>
      <c r="AK817" s="34">
        <v>0.99788292643548193</v>
      </c>
      <c r="AL817" s="34">
        <v>0.99782072746281236</v>
      </c>
      <c r="AM817" s="34">
        <v>0.99775853236706247</v>
      </c>
      <c r="AN817" s="34">
        <v>0.99769634114799088</v>
      </c>
      <c r="AO817" s="34">
        <v>0.99763415380535614</v>
      </c>
      <c r="AP817" s="34">
        <v>0.99757197033891631</v>
      </c>
      <c r="AQ817" s="34">
        <v>0.99750979074842983</v>
      </c>
      <c r="AR817" s="34">
        <v>0.99744761503365498</v>
      </c>
      <c r="AS817" s="34">
        <v>0.99738544319435074</v>
      </c>
      <c r="AT817" s="34">
        <v>0.99732327523027486</v>
      </c>
      <c r="AU817" s="34">
        <v>0.99726111114118621</v>
      </c>
      <c r="AV817" s="34">
        <v>0.9971989509268433</v>
      </c>
      <c r="AW817" s="34">
        <v>0.99713679458700422</v>
      </c>
      <c r="AX817" s="34">
        <v>0.99707464212142793</v>
      </c>
      <c r="AY817" s="34">
        <v>0.99701249352987276</v>
      </c>
      <c r="AZ817" s="34">
        <v>0.99695034881209699</v>
      </c>
      <c r="BA817" s="34">
        <v>0.99688820796785971</v>
      </c>
      <c r="BB817" s="34">
        <v>0.99682607099691889</v>
      </c>
      <c r="BC817" s="34">
        <v>0.9967639378990335</v>
      </c>
      <c r="BD817" s="34">
        <v>0.99670180867396196</v>
      </c>
      <c r="BE817" s="34">
        <v>0.99663968332146291</v>
      </c>
      <c r="BF817" s="34">
        <v>0.99657756184129487</v>
      </c>
      <c r="BG817" s="34">
        <v>0.99651544423321681</v>
      </c>
      <c r="BH817" s="34">
        <v>0.99645333049698681</v>
      </c>
      <c r="BI817" s="34">
        <v>0.99639122063236407</v>
      </c>
      <c r="BJ817" s="34">
        <v>0.99632911463910701</v>
      </c>
      <c r="BK817" s="34">
        <v>0.99626701251697447</v>
      </c>
      <c r="BL817" s="34">
        <v>0.99620491426572511</v>
      </c>
      <c r="BM817" s="34">
        <v>0.99614281988511755</v>
      </c>
      <c r="BN817" s="34">
        <v>0.99608072937491055</v>
      </c>
      <c r="BO817" s="34">
        <v>0.99601864273486307</v>
      </c>
      <c r="BP817" s="34">
        <v>0.99595655996473353</v>
      </c>
      <c r="BQ817" s="34">
        <v>0.99589448106428102</v>
      </c>
      <c r="BR817" s="34">
        <v>0.99583240603326406</v>
      </c>
      <c r="BS817" s="34">
        <v>0.99577033487144184</v>
      </c>
      <c r="BT817" s="34">
        <v>0.99570826757857278</v>
      </c>
      <c r="BU817" s="34">
        <v>0.99564620415441618</v>
      </c>
      <c r="BV817" s="34">
        <v>0.99558414459873046</v>
      </c>
      <c r="BW817" s="34">
        <v>0.99552208891127458</v>
      </c>
      <c r="BX817" s="34">
        <v>0.99546003709180764</v>
      </c>
      <c r="BY817" s="34">
        <v>0.99539798914008859</v>
      </c>
      <c r="BZ817" s="34">
        <v>0.99533594505587586</v>
      </c>
      <c r="CA817" s="34">
        <v>0.99527390483892897</v>
      </c>
      <c r="CB817" s="34">
        <v>0.99521186848900656</v>
      </c>
      <c r="CC817" s="34">
        <v>0.99514983600586759</v>
      </c>
      <c r="CD817" s="34">
        <v>0.99508780738927105</v>
      </c>
      <c r="CE817" s="34">
        <v>0.99502578263897612</v>
      </c>
      <c r="CF817" s="34">
        <v>0.99496376175474166</v>
      </c>
      <c r="CG817" s="34">
        <v>0.99490174473632664</v>
      </c>
      <c r="CH817" s="34">
        <v>0.99483973158349004</v>
      </c>
      <c r="CI817" s="34">
        <v>0.99477772229599115</v>
      </c>
      <c r="CJ817" s="34">
        <v>0.99471571687358906</v>
      </c>
      <c r="CK817" s="34">
        <v>0.99465371531604274</v>
      </c>
      <c r="CL817" s="34">
        <v>0.99459171762311116</v>
      </c>
      <c r="CM817" s="34">
        <v>0.9945297237945534</v>
      </c>
      <c r="CN817" s="34">
        <v>0.99446773383012899</v>
      </c>
      <c r="CO817" s="34">
        <v>0.99440574772959678</v>
      </c>
      <c r="CP817" s="34">
        <v>0.99434376549271597</v>
      </c>
      <c r="CQ817" s="34">
        <v>0.99428178711924564</v>
      </c>
      <c r="CR817" s="34">
        <v>0.99418882289425126</v>
      </c>
      <c r="CS817" s="34">
        <v>0.99409586736130684</v>
      </c>
      <c r="CT817" s="34">
        <v>0.99400292051959993</v>
      </c>
      <c r="CU817" s="34">
        <v>0.99390998236831796</v>
      </c>
      <c r="CV817" s="34">
        <v>0.99381705290664812</v>
      </c>
      <c r="CW817" s="34">
        <v>0.99372413213377797</v>
      </c>
      <c r="CX817" s="34">
        <v>0.99363122004889526</v>
      </c>
      <c r="CY817" s="34">
        <v>0.99353831665118764</v>
      </c>
      <c r="CZ817" s="34">
        <v>0.99344542193984309</v>
      </c>
      <c r="DA817" s="34">
        <v>0.99335253591404893</v>
      </c>
      <c r="DB817" s="34">
        <v>0.99325965857299336</v>
      </c>
    </row>
    <row r="818" spans="1:106" x14ac:dyDescent="0.2">
      <c r="A818" s="13">
        <f t="shared" ca="1" si="12"/>
        <v>45414</v>
      </c>
      <c r="B818" s="34">
        <v>1.0000623348172251</v>
      </c>
      <c r="C818" s="34">
        <v>1</v>
      </c>
      <c r="D818" s="34">
        <v>0.99993766906816206</v>
      </c>
      <c r="E818" s="34">
        <v>0.99987534202146944</v>
      </c>
      <c r="F818" s="34">
        <v>0.99981301885967966</v>
      </c>
      <c r="G818" s="34">
        <v>0.99975069958255058</v>
      </c>
      <c r="H818" s="34">
        <v>0.99968838418983996</v>
      </c>
      <c r="I818" s="34">
        <v>0.9996260726813061</v>
      </c>
      <c r="J818" s="34">
        <v>0.99956376505670663</v>
      </c>
      <c r="K818" s="34">
        <v>0.99950146131579942</v>
      </c>
      <c r="L818" s="34">
        <v>0.99943916145834222</v>
      </c>
      <c r="M818" s="34">
        <v>0.99937686548409332</v>
      </c>
      <c r="N818" s="34">
        <v>0.99931457339281049</v>
      </c>
      <c r="O818" s="34">
        <v>0.9992522851842518</v>
      </c>
      <c r="P818" s="34">
        <v>0.99919000085817533</v>
      </c>
      <c r="Q818" s="34">
        <v>0.99912772041433895</v>
      </c>
      <c r="R818" s="34">
        <v>0.99906544385250051</v>
      </c>
      <c r="S818" s="34">
        <v>0.99900317117241821</v>
      </c>
      <c r="T818" s="34">
        <v>0.99894090237385014</v>
      </c>
      <c r="U818" s="34">
        <v>0.99887863745655447</v>
      </c>
      <c r="V818" s="34">
        <v>0.99881637642028875</v>
      </c>
      <c r="W818" s="34">
        <v>0.99875411926481172</v>
      </c>
      <c r="X818" s="34">
        <v>0.99869186598988102</v>
      </c>
      <c r="Y818" s="34">
        <v>0.99862961659525507</v>
      </c>
      <c r="Z818" s="34">
        <v>0.99856737108069182</v>
      </c>
      <c r="AA818" s="34">
        <v>0.99850512944594971</v>
      </c>
      <c r="AB818" s="34">
        <v>0.99844289169078648</v>
      </c>
      <c r="AC818" s="34">
        <v>0.99838065781496055</v>
      </c>
      <c r="AD818" s="34">
        <v>0.9983184278182301</v>
      </c>
      <c r="AE818" s="34">
        <v>0.99825620170035334</v>
      </c>
      <c r="AF818" s="34">
        <v>0.99819397946108868</v>
      </c>
      <c r="AG818" s="34">
        <v>0.99813176110019375</v>
      </c>
      <c r="AH818" s="34">
        <v>0.99806954661742753</v>
      </c>
      <c r="AI818" s="34">
        <v>0.99800733601254787</v>
      </c>
      <c r="AJ818" s="34">
        <v>0.99794512928531343</v>
      </c>
      <c r="AK818" s="34">
        <v>0.99788292643548193</v>
      </c>
      <c r="AL818" s="34">
        <v>0.99782072746281236</v>
      </c>
      <c r="AM818" s="34">
        <v>0.99775853236706247</v>
      </c>
      <c r="AN818" s="34">
        <v>0.99769634114799088</v>
      </c>
      <c r="AO818" s="34">
        <v>0.99763415380535614</v>
      </c>
      <c r="AP818" s="34">
        <v>0.99757197033891631</v>
      </c>
      <c r="AQ818" s="34">
        <v>0.99750979074842983</v>
      </c>
      <c r="AR818" s="34">
        <v>0.99744761503365498</v>
      </c>
      <c r="AS818" s="34">
        <v>0.99738544319435074</v>
      </c>
      <c r="AT818" s="34">
        <v>0.99732327523027486</v>
      </c>
      <c r="AU818" s="34">
        <v>0.99726111114118621</v>
      </c>
      <c r="AV818" s="34">
        <v>0.9971989509268433</v>
      </c>
      <c r="AW818" s="34">
        <v>0.99713679458700422</v>
      </c>
      <c r="AX818" s="34">
        <v>0.99707464212142793</v>
      </c>
      <c r="AY818" s="34">
        <v>0.99701249352987276</v>
      </c>
      <c r="AZ818" s="34">
        <v>0.99695034881209699</v>
      </c>
      <c r="BA818" s="34">
        <v>0.99688820796785971</v>
      </c>
      <c r="BB818" s="34">
        <v>0.99682607099691889</v>
      </c>
      <c r="BC818" s="34">
        <v>0.9967639378990335</v>
      </c>
      <c r="BD818" s="34">
        <v>0.99670180867396196</v>
      </c>
      <c r="BE818" s="34">
        <v>0.99663968332146291</v>
      </c>
      <c r="BF818" s="34">
        <v>0.99657756184129487</v>
      </c>
      <c r="BG818" s="34">
        <v>0.99651544423321681</v>
      </c>
      <c r="BH818" s="34">
        <v>0.99645333049698681</v>
      </c>
      <c r="BI818" s="34">
        <v>0.99639122063236407</v>
      </c>
      <c r="BJ818" s="34">
        <v>0.99632911463910701</v>
      </c>
      <c r="BK818" s="34">
        <v>0.99626701251697447</v>
      </c>
      <c r="BL818" s="34">
        <v>0.99620491426572511</v>
      </c>
      <c r="BM818" s="34">
        <v>0.99614281988511755</v>
      </c>
      <c r="BN818" s="34">
        <v>0.99608072937491055</v>
      </c>
      <c r="BO818" s="34">
        <v>0.99601864273486307</v>
      </c>
      <c r="BP818" s="34">
        <v>0.99595655996473353</v>
      </c>
      <c r="BQ818" s="34">
        <v>0.99589448106428102</v>
      </c>
      <c r="BR818" s="34">
        <v>0.99583240603326406</v>
      </c>
      <c r="BS818" s="34">
        <v>0.99577033487144184</v>
      </c>
      <c r="BT818" s="34">
        <v>0.99570826757857278</v>
      </c>
      <c r="BU818" s="34">
        <v>0.99564620415441618</v>
      </c>
      <c r="BV818" s="34">
        <v>0.99558414459873046</v>
      </c>
      <c r="BW818" s="34">
        <v>0.99552208891127458</v>
      </c>
      <c r="BX818" s="34">
        <v>0.99546003709180764</v>
      </c>
      <c r="BY818" s="34">
        <v>0.99539798914008859</v>
      </c>
      <c r="BZ818" s="34">
        <v>0.99533594505587586</v>
      </c>
      <c r="CA818" s="34">
        <v>0.99527390483892897</v>
      </c>
      <c r="CB818" s="34">
        <v>0.99521186848900656</v>
      </c>
      <c r="CC818" s="34">
        <v>0.99514983600586759</v>
      </c>
      <c r="CD818" s="34">
        <v>0.99508780738927105</v>
      </c>
      <c r="CE818" s="34">
        <v>0.99502578263897612</v>
      </c>
      <c r="CF818" s="34">
        <v>0.99496376175474166</v>
      </c>
      <c r="CG818" s="34">
        <v>0.99490174473632664</v>
      </c>
      <c r="CH818" s="34">
        <v>0.99483973158349004</v>
      </c>
      <c r="CI818" s="34">
        <v>0.99477772229599115</v>
      </c>
      <c r="CJ818" s="34">
        <v>0.99471571687358906</v>
      </c>
      <c r="CK818" s="34">
        <v>0.99465371531604274</v>
      </c>
      <c r="CL818" s="34">
        <v>0.99459171762311116</v>
      </c>
      <c r="CM818" s="34">
        <v>0.9945297237945534</v>
      </c>
      <c r="CN818" s="34">
        <v>0.99446773383012899</v>
      </c>
      <c r="CO818" s="34">
        <v>0.99440574772959678</v>
      </c>
      <c r="CP818" s="34">
        <v>0.99434376549271597</v>
      </c>
      <c r="CQ818" s="34">
        <v>0.99428178711924564</v>
      </c>
      <c r="CR818" s="34">
        <v>0.99418882289425126</v>
      </c>
      <c r="CS818" s="34">
        <v>0.99409586736130684</v>
      </c>
      <c r="CT818" s="34">
        <v>0.99400292051959993</v>
      </c>
      <c r="CU818" s="34">
        <v>0.99390998236831796</v>
      </c>
      <c r="CV818" s="34">
        <v>0.99381705290664812</v>
      </c>
      <c r="CW818" s="34">
        <v>0.99372413213377797</v>
      </c>
      <c r="CX818" s="34">
        <v>0.99363122004889526</v>
      </c>
      <c r="CY818" s="34">
        <v>0.99353831665118764</v>
      </c>
      <c r="CZ818" s="34">
        <v>0.99344542193984309</v>
      </c>
      <c r="DA818" s="34">
        <v>0.99335253591404893</v>
      </c>
      <c r="DB818" s="34">
        <v>0.99325965857299336</v>
      </c>
    </row>
    <row r="819" spans="1:106" x14ac:dyDescent="0.2">
      <c r="A819" s="13">
        <f t="shared" ca="1" si="12"/>
        <v>45415</v>
      </c>
      <c r="B819" s="34">
        <v>1.0000623348172251</v>
      </c>
      <c r="C819" s="34">
        <v>1</v>
      </c>
      <c r="D819" s="34">
        <v>0.99993766906816206</v>
      </c>
      <c r="E819" s="34">
        <v>0.99987534202146944</v>
      </c>
      <c r="F819" s="34">
        <v>0.99981301885967966</v>
      </c>
      <c r="G819" s="34">
        <v>0.99975069958255058</v>
      </c>
      <c r="H819" s="34">
        <v>0.99968838418983996</v>
      </c>
      <c r="I819" s="34">
        <v>0.9996260726813061</v>
      </c>
      <c r="J819" s="34">
        <v>0.99956376505670663</v>
      </c>
      <c r="K819" s="34">
        <v>0.99950146131579942</v>
      </c>
      <c r="L819" s="34">
        <v>0.99943916145834222</v>
      </c>
      <c r="M819" s="34">
        <v>0.99937686548409332</v>
      </c>
      <c r="N819" s="34">
        <v>0.99931457339281049</v>
      </c>
      <c r="O819" s="34">
        <v>0.9992522851842518</v>
      </c>
      <c r="P819" s="34">
        <v>0.99919000085817533</v>
      </c>
      <c r="Q819" s="34">
        <v>0.99912772041433895</v>
      </c>
      <c r="R819" s="34">
        <v>0.99906544385250051</v>
      </c>
      <c r="S819" s="34">
        <v>0.99900317117241821</v>
      </c>
      <c r="T819" s="34">
        <v>0.99894090237385014</v>
      </c>
      <c r="U819" s="34">
        <v>0.99887863745655447</v>
      </c>
      <c r="V819" s="34">
        <v>0.99881637642028875</v>
      </c>
      <c r="W819" s="34">
        <v>0.99875411926481172</v>
      </c>
      <c r="X819" s="34">
        <v>0.99869186598988102</v>
      </c>
      <c r="Y819" s="34">
        <v>0.99862961659525507</v>
      </c>
      <c r="Z819" s="34">
        <v>0.99856737108069182</v>
      </c>
      <c r="AA819" s="34">
        <v>0.99850512944594971</v>
      </c>
      <c r="AB819" s="34">
        <v>0.99844289169078648</v>
      </c>
      <c r="AC819" s="34">
        <v>0.99838065781496055</v>
      </c>
      <c r="AD819" s="34">
        <v>0.9983184278182301</v>
      </c>
      <c r="AE819" s="34">
        <v>0.99825620170035334</v>
      </c>
      <c r="AF819" s="34">
        <v>0.99819397946108868</v>
      </c>
      <c r="AG819" s="34">
        <v>0.99813176110019375</v>
      </c>
      <c r="AH819" s="34">
        <v>0.99806954661742753</v>
      </c>
      <c r="AI819" s="34">
        <v>0.99800733601254787</v>
      </c>
      <c r="AJ819" s="34">
        <v>0.99794512928531343</v>
      </c>
      <c r="AK819" s="34">
        <v>0.99788292643548193</v>
      </c>
      <c r="AL819" s="34">
        <v>0.99782072746281236</v>
      </c>
      <c r="AM819" s="34">
        <v>0.99775853236706247</v>
      </c>
      <c r="AN819" s="34">
        <v>0.99769634114799088</v>
      </c>
      <c r="AO819" s="34">
        <v>0.99763415380535614</v>
      </c>
      <c r="AP819" s="34">
        <v>0.99757197033891631</v>
      </c>
      <c r="AQ819" s="34">
        <v>0.99750979074842983</v>
      </c>
      <c r="AR819" s="34">
        <v>0.99744761503365498</v>
      </c>
      <c r="AS819" s="34">
        <v>0.99738544319435074</v>
      </c>
      <c r="AT819" s="34">
        <v>0.99732327523027486</v>
      </c>
      <c r="AU819" s="34">
        <v>0.99726111114118621</v>
      </c>
      <c r="AV819" s="34">
        <v>0.9971989509268433</v>
      </c>
      <c r="AW819" s="34">
        <v>0.99713679458700422</v>
      </c>
      <c r="AX819" s="34">
        <v>0.99707464212142793</v>
      </c>
      <c r="AY819" s="34">
        <v>0.99701249352987276</v>
      </c>
      <c r="AZ819" s="34">
        <v>0.99695034881209699</v>
      </c>
      <c r="BA819" s="34">
        <v>0.99688820796785971</v>
      </c>
      <c r="BB819" s="34">
        <v>0.99682607099691889</v>
      </c>
      <c r="BC819" s="34">
        <v>0.9967639378990335</v>
      </c>
      <c r="BD819" s="34">
        <v>0.99670180867396196</v>
      </c>
      <c r="BE819" s="34">
        <v>0.99663968332146291</v>
      </c>
      <c r="BF819" s="34">
        <v>0.99657756184129487</v>
      </c>
      <c r="BG819" s="34">
        <v>0.99651544423321681</v>
      </c>
      <c r="BH819" s="34">
        <v>0.99645333049698681</v>
      </c>
      <c r="BI819" s="34">
        <v>0.99639122063236407</v>
      </c>
      <c r="BJ819" s="34">
        <v>0.99632911463910701</v>
      </c>
      <c r="BK819" s="34">
        <v>0.99626701251697447</v>
      </c>
      <c r="BL819" s="34">
        <v>0.99620491426572511</v>
      </c>
      <c r="BM819" s="34">
        <v>0.99614281988511755</v>
      </c>
      <c r="BN819" s="34">
        <v>0.99608072937491055</v>
      </c>
      <c r="BO819" s="34">
        <v>0.99601864273486307</v>
      </c>
      <c r="BP819" s="34">
        <v>0.99595655996473353</v>
      </c>
      <c r="BQ819" s="34">
        <v>0.99589448106428102</v>
      </c>
      <c r="BR819" s="34">
        <v>0.99583240603326406</v>
      </c>
      <c r="BS819" s="34">
        <v>0.99577033487144184</v>
      </c>
      <c r="BT819" s="34">
        <v>0.99570826757857278</v>
      </c>
      <c r="BU819" s="34">
        <v>0.99564620415441618</v>
      </c>
      <c r="BV819" s="34">
        <v>0.99558414459873046</v>
      </c>
      <c r="BW819" s="34">
        <v>0.99552208891127458</v>
      </c>
      <c r="BX819" s="34">
        <v>0.99546003709180764</v>
      </c>
      <c r="BY819" s="34">
        <v>0.99539798914008859</v>
      </c>
      <c r="BZ819" s="34">
        <v>0.99533594505587586</v>
      </c>
      <c r="CA819" s="34">
        <v>0.99527390483892897</v>
      </c>
      <c r="CB819" s="34">
        <v>0.99521186848900656</v>
      </c>
      <c r="CC819" s="34">
        <v>0.99514983600586759</v>
      </c>
      <c r="CD819" s="34">
        <v>0.99508780738927105</v>
      </c>
      <c r="CE819" s="34">
        <v>0.99502578263897612</v>
      </c>
      <c r="CF819" s="34">
        <v>0.99496376175474166</v>
      </c>
      <c r="CG819" s="34">
        <v>0.99490174473632664</v>
      </c>
      <c r="CH819" s="34">
        <v>0.99483973158349004</v>
      </c>
      <c r="CI819" s="34">
        <v>0.99477772229599115</v>
      </c>
      <c r="CJ819" s="34">
        <v>0.99471571687358906</v>
      </c>
      <c r="CK819" s="34">
        <v>0.99465371531604274</v>
      </c>
      <c r="CL819" s="34">
        <v>0.99459171762311116</v>
      </c>
      <c r="CM819" s="34">
        <v>0.9945297237945534</v>
      </c>
      <c r="CN819" s="34">
        <v>0.99446773383012899</v>
      </c>
      <c r="CO819" s="34">
        <v>0.99440574772959678</v>
      </c>
      <c r="CP819" s="34">
        <v>0.99434376549271597</v>
      </c>
      <c r="CQ819" s="34">
        <v>0.99428178711924564</v>
      </c>
      <c r="CR819" s="34">
        <v>0.99418882289425126</v>
      </c>
      <c r="CS819" s="34">
        <v>0.99409586736130684</v>
      </c>
      <c r="CT819" s="34">
        <v>0.99400292051959993</v>
      </c>
      <c r="CU819" s="34">
        <v>0.99390998236831796</v>
      </c>
      <c r="CV819" s="34">
        <v>0.99381705290664812</v>
      </c>
      <c r="CW819" s="34">
        <v>0.99372413213377797</v>
      </c>
      <c r="CX819" s="34">
        <v>0.99363122004889526</v>
      </c>
      <c r="CY819" s="34">
        <v>0.99353831665118764</v>
      </c>
      <c r="CZ819" s="34">
        <v>0.99344542193984309</v>
      </c>
      <c r="DA819" s="34">
        <v>0.99335253591404893</v>
      </c>
      <c r="DB819" s="34">
        <v>0.99325965857299336</v>
      </c>
    </row>
    <row r="820" spans="1:106" x14ac:dyDescent="0.2">
      <c r="A820" s="13">
        <f t="shared" ca="1" si="12"/>
        <v>45418</v>
      </c>
      <c r="B820" s="34">
        <v>1.0000623348172251</v>
      </c>
      <c r="C820" s="34">
        <v>1</v>
      </c>
      <c r="D820" s="34">
        <v>0.99993766906816206</v>
      </c>
      <c r="E820" s="34">
        <v>0.99987534202146944</v>
      </c>
      <c r="F820" s="34">
        <v>0.99981301885967966</v>
      </c>
      <c r="G820" s="34">
        <v>0.99975069958255058</v>
      </c>
      <c r="H820" s="34">
        <v>0.99968838418983996</v>
      </c>
      <c r="I820" s="34">
        <v>0.9996260726813061</v>
      </c>
      <c r="J820" s="34">
        <v>0.99956376505670663</v>
      </c>
      <c r="K820" s="34">
        <v>0.99950146131579942</v>
      </c>
      <c r="L820" s="34">
        <v>0.99943916145834222</v>
      </c>
      <c r="M820" s="34">
        <v>0.99937686548409332</v>
      </c>
      <c r="N820" s="34">
        <v>0.99931457339281049</v>
      </c>
      <c r="O820" s="34">
        <v>0.9992522851842518</v>
      </c>
      <c r="P820" s="34">
        <v>0.99919000085817533</v>
      </c>
      <c r="Q820" s="34">
        <v>0.99912772041433895</v>
      </c>
      <c r="R820" s="34">
        <v>0.99906544385250051</v>
      </c>
      <c r="S820" s="34">
        <v>0.99900317117241821</v>
      </c>
      <c r="T820" s="34">
        <v>0.99894090237385014</v>
      </c>
      <c r="U820" s="34">
        <v>0.99887863745655447</v>
      </c>
      <c r="V820" s="34">
        <v>0.99881637642028875</v>
      </c>
      <c r="W820" s="34">
        <v>0.99875411926481172</v>
      </c>
      <c r="X820" s="34">
        <v>0.99869186598988102</v>
      </c>
      <c r="Y820" s="34">
        <v>0.99862961659525507</v>
      </c>
      <c r="Z820" s="34">
        <v>0.99856737108069182</v>
      </c>
      <c r="AA820" s="34">
        <v>0.99850512944594971</v>
      </c>
      <c r="AB820" s="34">
        <v>0.99844289169078648</v>
      </c>
      <c r="AC820" s="34">
        <v>0.99838065781496055</v>
      </c>
      <c r="AD820" s="34">
        <v>0.9983184278182301</v>
      </c>
      <c r="AE820" s="34">
        <v>0.99825620170035334</v>
      </c>
      <c r="AF820" s="34">
        <v>0.99819397946108868</v>
      </c>
      <c r="AG820" s="34">
        <v>0.99813176110019375</v>
      </c>
      <c r="AH820" s="34">
        <v>0.99806954661742753</v>
      </c>
      <c r="AI820" s="34">
        <v>0.99800733601254787</v>
      </c>
      <c r="AJ820" s="34">
        <v>0.99794512928531343</v>
      </c>
      <c r="AK820" s="34">
        <v>0.99788292643548193</v>
      </c>
      <c r="AL820" s="34">
        <v>0.99782072746281236</v>
      </c>
      <c r="AM820" s="34">
        <v>0.99775853236706247</v>
      </c>
      <c r="AN820" s="34">
        <v>0.99769634114799088</v>
      </c>
      <c r="AO820" s="34">
        <v>0.99763415380535614</v>
      </c>
      <c r="AP820" s="34">
        <v>0.99757197033891631</v>
      </c>
      <c r="AQ820" s="34">
        <v>0.99750979074842983</v>
      </c>
      <c r="AR820" s="34">
        <v>0.99744761503365498</v>
      </c>
      <c r="AS820" s="34">
        <v>0.99738544319435074</v>
      </c>
      <c r="AT820" s="34">
        <v>0.99732327523027486</v>
      </c>
      <c r="AU820" s="34">
        <v>0.99726111114118621</v>
      </c>
      <c r="AV820" s="34">
        <v>0.9971989509268433</v>
      </c>
      <c r="AW820" s="34">
        <v>0.99713679458700422</v>
      </c>
      <c r="AX820" s="34">
        <v>0.99707464212142793</v>
      </c>
      <c r="AY820" s="34">
        <v>0.99701249352987276</v>
      </c>
      <c r="AZ820" s="34">
        <v>0.99695034881209699</v>
      </c>
      <c r="BA820" s="34">
        <v>0.99688820796785971</v>
      </c>
      <c r="BB820" s="34">
        <v>0.99682607099691889</v>
      </c>
      <c r="BC820" s="34">
        <v>0.9967639378990335</v>
      </c>
      <c r="BD820" s="34">
        <v>0.99670180867396196</v>
      </c>
      <c r="BE820" s="34">
        <v>0.99663968332146291</v>
      </c>
      <c r="BF820" s="34">
        <v>0.99657756184129487</v>
      </c>
      <c r="BG820" s="34">
        <v>0.99651544423321681</v>
      </c>
      <c r="BH820" s="34">
        <v>0.99645333049698681</v>
      </c>
      <c r="BI820" s="34">
        <v>0.99639122063236407</v>
      </c>
      <c r="BJ820" s="34">
        <v>0.99632911463910701</v>
      </c>
      <c r="BK820" s="34">
        <v>0.99626701251697447</v>
      </c>
      <c r="BL820" s="34">
        <v>0.99620491426572511</v>
      </c>
      <c r="BM820" s="34">
        <v>0.99614281988511755</v>
      </c>
      <c r="BN820" s="34">
        <v>0.99608072937491055</v>
      </c>
      <c r="BO820" s="34">
        <v>0.99601864273486307</v>
      </c>
      <c r="BP820" s="34">
        <v>0.99595655996473353</v>
      </c>
      <c r="BQ820" s="34">
        <v>0.99589448106428102</v>
      </c>
      <c r="BR820" s="34">
        <v>0.99583240603326406</v>
      </c>
      <c r="BS820" s="34">
        <v>0.99577033487144184</v>
      </c>
      <c r="BT820" s="34">
        <v>0.99570826757857278</v>
      </c>
      <c r="BU820" s="34">
        <v>0.99564620415441618</v>
      </c>
      <c r="BV820" s="34">
        <v>0.99558414459873046</v>
      </c>
      <c r="BW820" s="34">
        <v>0.99552208891127458</v>
      </c>
      <c r="BX820" s="34">
        <v>0.99546003709180764</v>
      </c>
      <c r="BY820" s="34">
        <v>0.99539798914008859</v>
      </c>
      <c r="BZ820" s="34">
        <v>0.99533594505587586</v>
      </c>
      <c r="CA820" s="34">
        <v>0.99527390483892897</v>
      </c>
      <c r="CB820" s="34">
        <v>0.99521186848900656</v>
      </c>
      <c r="CC820" s="34">
        <v>0.99514983600586759</v>
      </c>
      <c r="CD820" s="34">
        <v>0.99508780738927105</v>
      </c>
      <c r="CE820" s="34">
        <v>0.99502578263897612</v>
      </c>
      <c r="CF820" s="34">
        <v>0.99496376175474166</v>
      </c>
      <c r="CG820" s="34">
        <v>0.99490174473632664</v>
      </c>
      <c r="CH820" s="34">
        <v>0.99483973158349004</v>
      </c>
      <c r="CI820" s="34">
        <v>0.99477772229599115</v>
      </c>
      <c r="CJ820" s="34">
        <v>0.99471571687358906</v>
      </c>
      <c r="CK820" s="34">
        <v>0.99465371531604274</v>
      </c>
      <c r="CL820" s="34">
        <v>0.99459171762311116</v>
      </c>
      <c r="CM820" s="34">
        <v>0.9945297237945534</v>
      </c>
      <c r="CN820" s="34">
        <v>0.99446773383012899</v>
      </c>
      <c r="CO820" s="34">
        <v>0.99440574772959678</v>
      </c>
      <c r="CP820" s="34">
        <v>0.99434376549271597</v>
      </c>
      <c r="CQ820" s="34">
        <v>0.99428178711924564</v>
      </c>
      <c r="CR820" s="34">
        <v>0.99418882289425126</v>
      </c>
      <c r="CS820" s="34">
        <v>0.99409586736130684</v>
      </c>
      <c r="CT820" s="34">
        <v>0.99400292051959993</v>
      </c>
      <c r="CU820" s="34">
        <v>0.99390998236831796</v>
      </c>
      <c r="CV820" s="34">
        <v>0.99381705290664812</v>
      </c>
      <c r="CW820" s="34">
        <v>0.99372413213377797</v>
      </c>
      <c r="CX820" s="34">
        <v>0.99363122004889526</v>
      </c>
      <c r="CY820" s="34">
        <v>0.99353831665118764</v>
      </c>
      <c r="CZ820" s="34">
        <v>0.99344542193984309</v>
      </c>
      <c r="DA820" s="34">
        <v>0.99335253591404893</v>
      </c>
      <c r="DB820" s="34">
        <v>0.99325965857299336</v>
      </c>
    </row>
    <row r="821" spans="1:106" x14ac:dyDescent="0.2">
      <c r="A821" s="13">
        <f t="shared" ca="1" si="12"/>
        <v>45419</v>
      </c>
      <c r="B821" s="34">
        <v>1.0000623348172251</v>
      </c>
      <c r="C821" s="34">
        <v>1</v>
      </c>
      <c r="D821" s="34">
        <v>0.99993766906816206</v>
      </c>
      <c r="E821" s="34">
        <v>0.99987534202146944</v>
      </c>
      <c r="F821" s="34">
        <v>0.99981301885967966</v>
      </c>
      <c r="G821" s="34">
        <v>0.99975069958255058</v>
      </c>
      <c r="H821" s="34">
        <v>0.99968838418983996</v>
      </c>
      <c r="I821" s="34">
        <v>0.9996260726813061</v>
      </c>
      <c r="J821" s="34">
        <v>0.99956376505670663</v>
      </c>
      <c r="K821" s="34">
        <v>0.99950146131579942</v>
      </c>
      <c r="L821" s="34">
        <v>0.99943916145834222</v>
      </c>
      <c r="M821" s="34">
        <v>0.99937686548409332</v>
      </c>
      <c r="N821" s="34">
        <v>0.99931457339281049</v>
      </c>
      <c r="O821" s="34">
        <v>0.9992522851842518</v>
      </c>
      <c r="P821" s="34">
        <v>0.99919000085817533</v>
      </c>
      <c r="Q821" s="34">
        <v>0.99912772041433895</v>
      </c>
      <c r="R821" s="34">
        <v>0.99906544385250051</v>
      </c>
      <c r="S821" s="34">
        <v>0.99900317117241821</v>
      </c>
      <c r="T821" s="34">
        <v>0.99894090237385014</v>
      </c>
      <c r="U821" s="34">
        <v>0.99887863745655447</v>
      </c>
      <c r="V821" s="34">
        <v>0.99881637642028875</v>
      </c>
      <c r="W821" s="34">
        <v>0.99875411926481172</v>
      </c>
      <c r="X821" s="34">
        <v>0.99869186598988102</v>
      </c>
      <c r="Y821" s="34">
        <v>0.99862961659525507</v>
      </c>
      <c r="Z821" s="34">
        <v>0.99856737108069182</v>
      </c>
      <c r="AA821" s="34">
        <v>0.99850512944594971</v>
      </c>
      <c r="AB821" s="34">
        <v>0.99844289169078648</v>
      </c>
      <c r="AC821" s="34">
        <v>0.99838065781496055</v>
      </c>
      <c r="AD821" s="34">
        <v>0.9983184278182301</v>
      </c>
      <c r="AE821" s="34">
        <v>0.99825620170035334</v>
      </c>
      <c r="AF821" s="34">
        <v>0.99819397946108868</v>
      </c>
      <c r="AG821" s="34">
        <v>0.99813176110019375</v>
      </c>
      <c r="AH821" s="34">
        <v>0.99806954661742753</v>
      </c>
      <c r="AI821" s="34">
        <v>0.99800733601254787</v>
      </c>
      <c r="AJ821" s="34">
        <v>0.99794512928531343</v>
      </c>
      <c r="AK821" s="34">
        <v>0.99788292643548193</v>
      </c>
      <c r="AL821" s="34">
        <v>0.99782072746281236</v>
      </c>
      <c r="AM821" s="34">
        <v>0.99775853236706247</v>
      </c>
      <c r="AN821" s="34">
        <v>0.99769634114799088</v>
      </c>
      <c r="AO821" s="34">
        <v>0.99763415380535614</v>
      </c>
      <c r="AP821" s="34">
        <v>0.99757197033891631</v>
      </c>
      <c r="AQ821" s="34">
        <v>0.99750979074842983</v>
      </c>
      <c r="AR821" s="34">
        <v>0.99744761503365498</v>
      </c>
      <c r="AS821" s="34">
        <v>0.99738544319435074</v>
      </c>
      <c r="AT821" s="34">
        <v>0.99732327523027486</v>
      </c>
      <c r="AU821" s="34">
        <v>0.99726111114118621</v>
      </c>
      <c r="AV821" s="34">
        <v>0.9971989509268433</v>
      </c>
      <c r="AW821" s="34">
        <v>0.99713679458700422</v>
      </c>
      <c r="AX821" s="34">
        <v>0.99707464212142793</v>
      </c>
      <c r="AY821" s="34">
        <v>0.99701249352987276</v>
      </c>
      <c r="AZ821" s="34">
        <v>0.99695034881209699</v>
      </c>
      <c r="BA821" s="34">
        <v>0.99688820796785971</v>
      </c>
      <c r="BB821" s="34">
        <v>0.99682607099691889</v>
      </c>
      <c r="BC821" s="34">
        <v>0.9967639378990335</v>
      </c>
      <c r="BD821" s="34">
        <v>0.99670180867396196</v>
      </c>
      <c r="BE821" s="34">
        <v>0.99663968332146291</v>
      </c>
      <c r="BF821" s="34">
        <v>0.99657756184129487</v>
      </c>
      <c r="BG821" s="34">
        <v>0.99651544423321681</v>
      </c>
      <c r="BH821" s="34">
        <v>0.99645333049698681</v>
      </c>
      <c r="BI821" s="34">
        <v>0.99639122063236407</v>
      </c>
      <c r="BJ821" s="34">
        <v>0.99632911463910701</v>
      </c>
      <c r="BK821" s="34">
        <v>0.99626701251697447</v>
      </c>
      <c r="BL821" s="34">
        <v>0.99620491426572511</v>
      </c>
      <c r="BM821" s="34">
        <v>0.99614281988511755</v>
      </c>
      <c r="BN821" s="34">
        <v>0.99608072937491055</v>
      </c>
      <c r="BO821" s="34">
        <v>0.99601864273486307</v>
      </c>
      <c r="BP821" s="34">
        <v>0.99595655996473353</v>
      </c>
      <c r="BQ821" s="34">
        <v>0.99589448106428102</v>
      </c>
      <c r="BR821" s="34">
        <v>0.99583240603326406</v>
      </c>
      <c r="BS821" s="34">
        <v>0.99577033487144184</v>
      </c>
      <c r="BT821" s="34">
        <v>0.99570826757857278</v>
      </c>
      <c r="BU821" s="34">
        <v>0.99564620415441618</v>
      </c>
      <c r="BV821" s="34">
        <v>0.99558414459873046</v>
      </c>
      <c r="BW821" s="34">
        <v>0.99552208891127458</v>
      </c>
      <c r="BX821" s="34">
        <v>0.99546003709180764</v>
      </c>
      <c r="BY821" s="34">
        <v>0.99539798914008859</v>
      </c>
      <c r="BZ821" s="34">
        <v>0.99533594505587586</v>
      </c>
      <c r="CA821" s="34">
        <v>0.99527390483892897</v>
      </c>
      <c r="CB821" s="34">
        <v>0.99521186848900656</v>
      </c>
      <c r="CC821" s="34">
        <v>0.99514983600586759</v>
      </c>
      <c r="CD821" s="34">
        <v>0.99508780738927105</v>
      </c>
      <c r="CE821" s="34">
        <v>0.99502578263897612</v>
      </c>
      <c r="CF821" s="34">
        <v>0.99496376175474166</v>
      </c>
      <c r="CG821" s="34">
        <v>0.99490174473632664</v>
      </c>
      <c r="CH821" s="34">
        <v>0.99483973158349004</v>
      </c>
      <c r="CI821" s="34">
        <v>0.99477772229599115</v>
      </c>
      <c r="CJ821" s="34">
        <v>0.99471571687358906</v>
      </c>
      <c r="CK821" s="34">
        <v>0.99465371531604274</v>
      </c>
      <c r="CL821" s="34">
        <v>0.99459171762311116</v>
      </c>
      <c r="CM821" s="34">
        <v>0.9945297237945534</v>
      </c>
      <c r="CN821" s="34">
        <v>0.99446773383012899</v>
      </c>
      <c r="CO821" s="34">
        <v>0.99440574772959678</v>
      </c>
      <c r="CP821" s="34">
        <v>0.99434376549271597</v>
      </c>
      <c r="CQ821" s="34">
        <v>0.99428178711924564</v>
      </c>
      <c r="CR821" s="34">
        <v>0.99418882289425126</v>
      </c>
      <c r="CS821" s="34">
        <v>0.99409586736130684</v>
      </c>
      <c r="CT821" s="34">
        <v>0.99400292051959993</v>
      </c>
      <c r="CU821" s="34">
        <v>0.99390998236831796</v>
      </c>
      <c r="CV821" s="34">
        <v>0.99381705290664812</v>
      </c>
      <c r="CW821" s="34">
        <v>0.99372413213377797</v>
      </c>
      <c r="CX821" s="34">
        <v>0.99363122004889526</v>
      </c>
      <c r="CY821" s="34">
        <v>0.99353831665118764</v>
      </c>
      <c r="CZ821" s="34">
        <v>0.99344542193984309</v>
      </c>
      <c r="DA821" s="34">
        <v>0.99335253591404893</v>
      </c>
      <c r="DB821" s="34">
        <v>0.99325965857299336</v>
      </c>
    </row>
    <row r="822" spans="1:106" x14ac:dyDescent="0.2">
      <c r="A822" s="13">
        <f t="shared" ca="1" si="12"/>
        <v>45420</v>
      </c>
      <c r="B822" s="34">
        <v>1.0000623348172251</v>
      </c>
      <c r="C822" s="34">
        <v>1</v>
      </c>
      <c r="D822" s="34">
        <v>0.99993766906816206</v>
      </c>
      <c r="E822" s="34">
        <v>0.99987534202146944</v>
      </c>
      <c r="F822" s="34">
        <v>0.99981301885967966</v>
      </c>
      <c r="G822" s="34">
        <v>0.99975069958255058</v>
      </c>
      <c r="H822" s="34">
        <v>0.99968838418983996</v>
      </c>
      <c r="I822" s="34">
        <v>0.9996260726813061</v>
      </c>
      <c r="J822" s="34">
        <v>0.99956376505670663</v>
      </c>
      <c r="K822" s="34">
        <v>0.99950146131579942</v>
      </c>
      <c r="L822" s="34">
        <v>0.99943916145834222</v>
      </c>
      <c r="M822" s="34">
        <v>0.99937686548409332</v>
      </c>
      <c r="N822" s="34">
        <v>0.99931457339281049</v>
      </c>
      <c r="O822" s="34">
        <v>0.9992522851842518</v>
      </c>
      <c r="P822" s="34">
        <v>0.99919000085817533</v>
      </c>
      <c r="Q822" s="34">
        <v>0.99912772041433895</v>
      </c>
      <c r="R822" s="34">
        <v>0.99906544385250051</v>
      </c>
      <c r="S822" s="34">
        <v>0.99900317117241821</v>
      </c>
      <c r="T822" s="34">
        <v>0.99894090237385014</v>
      </c>
      <c r="U822" s="34">
        <v>0.99887863745655447</v>
      </c>
      <c r="V822" s="34">
        <v>0.99881637642028875</v>
      </c>
      <c r="W822" s="34">
        <v>0.99875411926481172</v>
      </c>
      <c r="X822" s="34">
        <v>0.99869186598988102</v>
      </c>
      <c r="Y822" s="34">
        <v>0.99862961659525507</v>
      </c>
      <c r="Z822" s="34">
        <v>0.99856737108069182</v>
      </c>
      <c r="AA822" s="34">
        <v>0.99850512944594971</v>
      </c>
      <c r="AB822" s="34">
        <v>0.99844289169078648</v>
      </c>
      <c r="AC822" s="34">
        <v>0.99838065781496055</v>
      </c>
      <c r="AD822" s="34">
        <v>0.9983184278182301</v>
      </c>
      <c r="AE822" s="34">
        <v>0.99825620170035334</v>
      </c>
      <c r="AF822" s="34">
        <v>0.99819397946108868</v>
      </c>
      <c r="AG822" s="34">
        <v>0.99813176110019375</v>
      </c>
      <c r="AH822" s="34">
        <v>0.99806954661742753</v>
      </c>
      <c r="AI822" s="34">
        <v>0.99800733601254787</v>
      </c>
      <c r="AJ822" s="34">
        <v>0.99794512928531343</v>
      </c>
      <c r="AK822" s="34">
        <v>0.99788292643548193</v>
      </c>
      <c r="AL822" s="34">
        <v>0.99782072746281236</v>
      </c>
      <c r="AM822" s="34">
        <v>0.99775853236706247</v>
      </c>
      <c r="AN822" s="34">
        <v>0.99769634114799088</v>
      </c>
      <c r="AO822" s="34">
        <v>0.99763415380535614</v>
      </c>
      <c r="AP822" s="34">
        <v>0.99757197033891631</v>
      </c>
      <c r="AQ822" s="34">
        <v>0.99750979074842983</v>
      </c>
      <c r="AR822" s="34">
        <v>0.99744761503365498</v>
      </c>
      <c r="AS822" s="34">
        <v>0.99738544319435074</v>
      </c>
      <c r="AT822" s="34">
        <v>0.99732327523027486</v>
      </c>
      <c r="AU822" s="34">
        <v>0.99726111114118621</v>
      </c>
      <c r="AV822" s="34">
        <v>0.9971989509268433</v>
      </c>
      <c r="AW822" s="34">
        <v>0.99713679458700422</v>
      </c>
      <c r="AX822" s="34">
        <v>0.99707464212142793</v>
      </c>
      <c r="AY822" s="34">
        <v>0.99701249352987276</v>
      </c>
      <c r="AZ822" s="34">
        <v>0.99695034881209699</v>
      </c>
      <c r="BA822" s="34">
        <v>0.99688820796785971</v>
      </c>
      <c r="BB822" s="34">
        <v>0.99682607099691889</v>
      </c>
      <c r="BC822" s="34">
        <v>0.9967639378990335</v>
      </c>
      <c r="BD822" s="34">
        <v>0.99670180867396196</v>
      </c>
      <c r="BE822" s="34">
        <v>0.99663968332146291</v>
      </c>
      <c r="BF822" s="34">
        <v>0.99657756184129487</v>
      </c>
      <c r="BG822" s="34">
        <v>0.99651544423321681</v>
      </c>
      <c r="BH822" s="34">
        <v>0.99645333049698681</v>
      </c>
      <c r="BI822" s="34">
        <v>0.99639122063236407</v>
      </c>
      <c r="BJ822" s="34">
        <v>0.99632911463910701</v>
      </c>
      <c r="BK822" s="34">
        <v>0.99626701251697447</v>
      </c>
      <c r="BL822" s="34">
        <v>0.99620491426572511</v>
      </c>
      <c r="BM822" s="34">
        <v>0.99614281988511755</v>
      </c>
      <c r="BN822" s="34">
        <v>0.99608072937491055</v>
      </c>
      <c r="BO822" s="34">
        <v>0.99601864273486307</v>
      </c>
      <c r="BP822" s="34">
        <v>0.99595655996473353</v>
      </c>
      <c r="BQ822" s="34">
        <v>0.99589448106428102</v>
      </c>
      <c r="BR822" s="34">
        <v>0.99583240603326406</v>
      </c>
      <c r="BS822" s="34">
        <v>0.99577033487144184</v>
      </c>
      <c r="BT822" s="34">
        <v>0.99570826757857278</v>
      </c>
      <c r="BU822" s="34">
        <v>0.99564620415441618</v>
      </c>
      <c r="BV822" s="34">
        <v>0.99558414459873046</v>
      </c>
      <c r="BW822" s="34">
        <v>0.99552208891127458</v>
      </c>
      <c r="BX822" s="34">
        <v>0.99546003709180764</v>
      </c>
      <c r="BY822" s="34">
        <v>0.99539798914008859</v>
      </c>
      <c r="BZ822" s="34">
        <v>0.99533594505587586</v>
      </c>
      <c r="CA822" s="34">
        <v>0.99527390483892897</v>
      </c>
      <c r="CB822" s="34">
        <v>0.99521186848900656</v>
      </c>
      <c r="CC822" s="34">
        <v>0.99514983600586759</v>
      </c>
      <c r="CD822" s="34">
        <v>0.99508780738927105</v>
      </c>
      <c r="CE822" s="34">
        <v>0.99502578263897612</v>
      </c>
      <c r="CF822" s="34">
        <v>0.99496376175474166</v>
      </c>
      <c r="CG822" s="34">
        <v>0.99490174473632664</v>
      </c>
      <c r="CH822" s="34">
        <v>0.99483973158349004</v>
      </c>
      <c r="CI822" s="34">
        <v>0.99477772229599115</v>
      </c>
      <c r="CJ822" s="34">
        <v>0.99471571687358906</v>
      </c>
      <c r="CK822" s="34">
        <v>0.99465371531604274</v>
      </c>
      <c r="CL822" s="34">
        <v>0.99459171762311116</v>
      </c>
      <c r="CM822" s="34">
        <v>0.9945297237945534</v>
      </c>
      <c r="CN822" s="34">
        <v>0.99446773383012899</v>
      </c>
      <c r="CO822" s="34">
        <v>0.99440574772959678</v>
      </c>
      <c r="CP822" s="34">
        <v>0.99434376549271597</v>
      </c>
      <c r="CQ822" s="34">
        <v>0.99428178711924564</v>
      </c>
      <c r="CR822" s="34">
        <v>0.99418882289425126</v>
      </c>
      <c r="CS822" s="34">
        <v>0.99409586736130684</v>
      </c>
      <c r="CT822" s="34">
        <v>0.99400292051959993</v>
      </c>
      <c r="CU822" s="34">
        <v>0.99390998236831796</v>
      </c>
      <c r="CV822" s="34">
        <v>0.99381705290664812</v>
      </c>
      <c r="CW822" s="34">
        <v>0.99372413213377797</v>
      </c>
      <c r="CX822" s="34">
        <v>0.99363122004889526</v>
      </c>
      <c r="CY822" s="34">
        <v>0.99353831665118764</v>
      </c>
      <c r="CZ822" s="34">
        <v>0.99344542193984309</v>
      </c>
      <c r="DA822" s="34">
        <v>0.99335253591404893</v>
      </c>
      <c r="DB822" s="34">
        <v>0.99325965857299336</v>
      </c>
    </row>
    <row r="823" spans="1:106" x14ac:dyDescent="0.2">
      <c r="A823" s="13">
        <f t="shared" ca="1" si="12"/>
        <v>45421</v>
      </c>
      <c r="B823" s="34">
        <v>1.0000623348172251</v>
      </c>
      <c r="C823" s="34">
        <v>1</v>
      </c>
      <c r="D823" s="34">
        <v>0.99993766906816206</v>
      </c>
      <c r="E823" s="34">
        <v>0.99987534202146944</v>
      </c>
      <c r="F823" s="34">
        <v>0.99981301885967966</v>
      </c>
      <c r="G823" s="34">
        <v>0.99975069958255058</v>
      </c>
      <c r="H823" s="34">
        <v>0.99968838418983996</v>
      </c>
      <c r="I823" s="34">
        <v>0.9996260726813061</v>
      </c>
      <c r="J823" s="34">
        <v>0.99956376505670663</v>
      </c>
      <c r="K823" s="34">
        <v>0.99950146131579942</v>
      </c>
      <c r="L823" s="34">
        <v>0.99943916145834222</v>
      </c>
      <c r="M823" s="34">
        <v>0.99937686548409332</v>
      </c>
      <c r="N823" s="34">
        <v>0.99931457339281049</v>
      </c>
      <c r="O823" s="34">
        <v>0.9992522851842518</v>
      </c>
      <c r="P823" s="34">
        <v>0.99919000085817533</v>
      </c>
      <c r="Q823" s="34">
        <v>0.99912772041433895</v>
      </c>
      <c r="R823" s="34">
        <v>0.99906544385250051</v>
      </c>
      <c r="S823" s="34">
        <v>0.99900317117241821</v>
      </c>
      <c r="T823" s="34">
        <v>0.99894090237385014</v>
      </c>
      <c r="U823" s="34">
        <v>0.99887863745655447</v>
      </c>
      <c r="V823" s="34">
        <v>0.99881637642028875</v>
      </c>
      <c r="W823" s="34">
        <v>0.99875411926481172</v>
      </c>
      <c r="X823" s="34">
        <v>0.99869186598988102</v>
      </c>
      <c r="Y823" s="34">
        <v>0.99862961659525507</v>
      </c>
      <c r="Z823" s="34">
        <v>0.99856737108069182</v>
      </c>
      <c r="AA823" s="34">
        <v>0.99850512944594971</v>
      </c>
      <c r="AB823" s="34">
        <v>0.99844289169078648</v>
      </c>
      <c r="AC823" s="34">
        <v>0.99838065781496055</v>
      </c>
      <c r="AD823" s="34">
        <v>0.9983184278182301</v>
      </c>
      <c r="AE823" s="34">
        <v>0.99825620170035334</v>
      </c>
      <c r="AF823" s="34">
        <v>0.99819397946108868</v>
      </c>
      <c r="AG823" s="34">
        <v>0.99813176110019375</v>
      </c>
      <c r="AH823" s="34">
        <v>0.99806954661742753</v>
      </c>
      <c r="AI823" s="34">
        <v>0.99800733601254787</v>
      </c>
      <c r="AJ823" s="34">
        <v>0.99794512928531343</v>
      </c>
      <c r="AK823" s="34">
        <v>0.99788292643548193</v>
      </c>
      <c r="AL823" s="34">
        <v>0.99782072746281236</v>
      </c>
      <c r="AM823" s="34">
        <v>0.99775853236706247</v>
      </c>
      <c r="AN823" s="34">
        <v>0.99769634114799088</v>
      </c>
      <c r="AO823" s="34">
        <v>0.99763415380535614</v>
      </c>
      <c r="AP823" s="34">
        <v>0.99757197033891631</v>
      </c>
      <c r="AQ823" s="34">
        <v>0.99750979074842983</v>
      </c>
      <c r="AR823" s="34">
        <v>0.99744761503365498</v>
      </c>
      <c r="AS823" s="34">
        <v>0.99738544319435074</v>
      </c>
      <c r="AT823" s="34">
        <v>0.99732327523027486</v>
      </c>
      <c r="AU823" s="34">
        <v>0.99726111114118621</v>
      </c>
      <c r="AV823" s="34">
        <v>0.9971989509268433</v>
      </c>
      <c r="AW823" s="34">
        <v>0.99713679458700422</v>
      </c>
      <c r="AX823" s="34">
        <v>0.99707464212142793</v>
      </c>
      <c r="AY823" s="34">
        <v>0.99701249352987276</v>
      </c>
      <c r="AZ823" s="34">
        <v>0.99695034881209699</v>
      </c>
      <c r="BA823" s="34">
        <v>0.99688820796785971</v>
      </c>
      <c r="BB823" s="34">
        <v>0.99682607099691889</v>
      </c>
      <c r="BC823" s="34">
        <v>0.9967639378990335</v>
      </c>
      <c r="BD823" s="34">
        <v>0.99670180867396196</v>
      </c>
      <c r="BE823" s="34">
        <v>0.99663968332146291</v>
      </c>
      <c r="BF823" s="34">
        <v>0.99657756184129487</v>
      </c>
      <c r="BG823" s="34">
        <v>0.99651544423321681</v>
      </c>
      <c r="BH823" s="34">
        <v>0.99645333049698681</v>
      </c>
      <c r="BI823" s="34">
        <v>0.99639122063236407</v>
      </c>
      <c r="BJ823" s="34">
        <v>0.99632911463910701</v>
      </c>
      <c r="BK823" s="34">
        <v>0.99626701251697447</v>
      </c>
      <c r="BL823" s="34">
        <v>0.99620491426572511</v>
      </c>
      <c r="BM823" s="34">
        <v>0.99614281988511755</v>
      </c>
      <c r="BN823" s="34">
        <v>0.99608072937491055</v>
      </c>
      <c r="BO823" s="34">
        <v>0.99601864273486307</v>
      </c>
      <c r="BP823" s="34">
        <v>0.99595655996473353</v>
      </c>
      <c r="BQ823" s="34">
        <v>0.99589448106428102</v>
      </c>
      <c r="BR823" s="34">
        <v>0.99583240603326406</v>
      </c>
      <c r="BS823" s="34">
        <v>0.99577033487144184</v>
      </c>
      <c r="BT823" s="34">
        <v>0.99570826757857278</v>
      </c>
      <c r="BU823" s="34">
        <v>0.99564620415441618</v>
      </c>
      <c r="BV823" s="34">
        <v>0.99558414459873046</v>
      </c>
      <c r="BW823" s="34">
        <v>0.99552208891127458</v>
      </c>
      <c r="BX823" s="34">
        <v>0.99546003709180764</v>
      </c>
      <c r="BY823" s="34">
        <v>0.99539798914008859</v>
      </c>
      <c r="BZ823" s="34">
        <v>0.99533594505587586</v>
      </c>
      <c r="CA823" s="34">
        <v>0.99527390483892897</v>
      </c>
      <c r="CB823" s="34">
        <v>0.99521186848900656</v>
      </c>
      <c r="CC823" s="34">
        <v>0.99514983600586759</v>
      </c>
      <c r="CD823" s="34">
        <v>0.99508780738927105</v>
      </c>
      <c r="CE823" s="34">
        <v>0.99502578263897612</v>
      </c>
      <c r="CF823" s="34">
        <v>0.99496376175474166</v>
      </c>
      <c r="CG823" s="34">
        <v>0.99490174473632664</v>
      </c>
      <c r="CH823" s="34">
        <v>0.99483973158349004</v>
      </c>
      <c r="CI823" s="34">
        <v>0.99477772229599115</v>
      </c>
      <c r="CJ823" s="34">
        <v>0.99471571687358906</v>
      </c>
      <c r="CK823" s="34">
        <v>0.99465371531604274</v>
      </c>
      <c r="CL823" s="34">
        <v>0.99459171762311116</v>
      </c>
      <c r="CM823" s="34">
        <v>0.9945297237945534</v>
      </c>
      <c r="CN823" s="34">
        <v>0.99446773383012899</v>
      </c>
      <c r="CO823" s="34">
        <v>0.99440574772959678</v>
      </c>
      <c r="CP823" s="34">
        <v>0.99434376549271597</v>
      </c>
      <c r="CQ823" s="34">
        <v>0.99428178711924564</v>
      </c>
      <c r="CR823" s="34">
        <v>0.99418882289425126</v>
      </c>
      <c r="CS823" s="34">
        <v>0.99409586736130684</v>
      </c>
      <c r="CT823" s="34">
        <v>0.99400292051959993</v>
      </c>
      <c r="CU823" s="34">
        <v>0.99390998236831796</v>
      </c>
      <c r="CV823" s="34">
        <v>0.99381705290664812</v>
      </c>
      <c r="CW823" s="34">
        <v>0.99372413213377797</v>
      </c>
      <c r="CX823" s="34">
        <v>0.99363122004889526</v>
      </c>
      <c r="CY823" s="34">
        <v>0.99353831665118764</v>
      </c>
      <c r="CZ823" s="34">
        <v>0.99344542193984309</v>
      </c>
      <c r="DA823" s="34">
        <v>0.99335253591404893</v>
      </c>
      <c r="DB823" s="34">
        <v>0.99325965857299336</v>
      </c>
    </row>
    <row r="824" spans="1:106" x14ac:dyDescent="0.2">
      <c r="A824" s="13">
        <f t="shared" ca="1" si="12"/>
        <v>45422</v>
      </c>
      <c r="B824" s="34">
        <v>1.0000623348172251</v>
      </c>
      <c r="C824" s="34">
        <v>1</v>
      </c>
      <c r="D824" s="34">
        <v>0.99993766906816206</v>
      </c>
      <c r="E824" s="34">
        <v>0.99987534202146944</v>
      </c>
      <c r="F824" s="34">
        <v>0.99981301885967966</v>
      </c>
      <c r="G824" s="34">
        <v>0.99975069958255058</v>
      </c>
      <c r="H824" s="34">
        <v>0.99968838418983996</v>
      </c>
      <c r="I824" s="34">
        <v>0.9996260726813061</v>
      </c>
      <c r="J824" s="34">
        <v>0.99956376505670663</v>
      </c>
      <c r="K824" s="34">
        <v>0.99950146131579942</v>
      </c>
      <c r="L824" s="34">
        <v>0.99943916145834222</v>
      </c>
      <c r="M824" s="34">
        <v>0.99937686548409332</v>
      </c>
      <c r="N824" s="34">
        <v>0.99931457339281049</v>
      </c>
      <c r="O824" s="34">
        <v>0.9992522851842518</v>
      </c>
      <c r="P824" s="34">
        <v>0.99919000085817533</v>
      </c>
      <c r="Q824" s="34">
        <v>0.99912772041433895</v>
      </c>
      <c r="R824" s="34">
        <v>0.99906544385250051</v>
      </c>
      <c r="S824" s="34">
        <v>0.99900317117241821</v>
      </c>
      <c r="T824" s="34">
        <v>0.99894090237385014</v>
      </c>
      <c r="U824" s="34">
        <v>0.99887863745655447</v>
      </c>
      <c r="V824" s="34">
        <v>0.99881637642028875</v>
      </c>
      <c r="W824" s="34">
        <v>0.99875411926481172</v>
      </c>
      <c r="X824" s="34">
        <v>0.99869186598988102</v>
      </c>
      <c r="Y824" s="34">
        <v>0.99862961659525507</v>
      </c>
      <c r="Z824" s="34">
        <v>0.99856737108069182</v>
      </c>
      <c r="AA824" s="34">
        <v>0.99850512944594971</v>
      </c>
      <c r="AB824" s="34">
        <v>0.99844289169078648</v>
      </c>
      <c r="AC824" s="34">
        <v>0.99838065781496055</v>
      </c>
      <c r="AD824" s="34">
        <v>0.9983184278182301</v>
      </c>
      <c r="AE824" s="34">
        <v>0.99825620170035334</v>
      </c>
      <c r="AF824" s="34">
        <v>0.99819397946108868</v>
      </c>
      <c r="AG824" s="34">
        <v>0.99813176110019375</v>
      </c>
      <c r="AH824" s="34">
        <v>0.99806954661742753</v>
      </c>
      <c r="AI824" s="34">
        <v>0.99800733601254787</v>
      </c>
      <c r="AJ824" s="34">
        <v>0.99794512928531343</v>
      </c>
      <c r="AK824" s="34">
        <v>0.99788292643548193</v>
      </c>
      <c r="AL824" s="34">
        <v>0.99782072746281236</v>
      </c>
      <c r="AM824" s="34">
        <v>0.99775853236706247</v>
      </c>
      <c r="AN824" s="34">
        <v>0.99769634114799088</v>
      </c>
      <c r="AO824" s="34">
        <v>0.99763415380535614</v>
      </c>
      <c r="AP824" s="34">
        <v>0.99757197033891631</v>
      </c>
      <c r="AQ824" s="34">
        <v>0.99750979074842983</v>
      </c>
      <c r="AR824" s="34">
        <v>0.99744761503365498</v>
      </c>
      <c r="AS824" s="34">
        <v>0.99738544319435074</v>
      </c>
      <c r="AT824" s="34">
        <v>0.99732327523027486</v>
      </c>
      <c r="AU824" s="34">
        <v>0.99726111114118621</v>
      </c>
      <c r="AV824" s="34">
        <v>0.9971989509268433</v>
      </c>
      <c r="AW824" s="34">
        <v>0.99713679458700422</v>
      </c>
      <c r="AX824" s="34">
        <v>0.99707464212142793</v>
      </c>
      <c r="AY824" s="34">
        <v>0.99701249352987276</v>
      </c>
      <c r="AZ824" s="34">
        <v>0.99695034881209699</v>
      </c>
      <c r="BA824" s="34">
        <v>0.99688820796785971</v>
      </c>
      <c r="BB824" s="34">
        <v>0.99682607099691889</v>
      </c>
      <c r="BC824" s="34">
        <v>0.9967639378990335</v>
      </c>
      <c r="BD824" s="34">
        <v>0.99670180867396196</v>
      </c>
      <c r="BE824" s="34">
        <v>0.99663968332146291</v>
      </c>
      <c r="BF824" s="34">
        <v>0.99657756184129487</v>
      </c>
      <c r="BG824" s="34">
        <v>0.99651544423321681</v>
      </c>
      <c r="BH824" s="34">
        <v>0.99645333049698681</v>
      </c>
      <c r="BI824" s="34">
        <v>0.99639122063236407</v>
      </c>
      <c r="BJ824" s="34">
        <v>0.99632911463910701</v>
      </c>
      <c r="BK824" s="34">
        <v>0.99626701251697447</v>
      </c>
      <c r="BL824" s="34">
        <v>0.99620491426572511</v>
      </c>
      <c r="BM824" s="34">
        <v>0.99614281988511755</v>
      </c>
      <c r="BN824" s="34">
        <v>0.99608072937491055</v>
      </c>
      <c r="BO824" s="34">
        <v>0.99601864273486307</v>
      </c>
      <c r="BP824" s="34">
        <v>0.99595655996473353</v>
      </c>
      <c r="BQ824" s="34">
        <v>0.99589448106428102</v>
      </c>
      <c r="BR824" s="34">
        <v>0.99583240603326406</v>
      </c>
      <c r="BS824" s="34">
        <v>0.99577033487144184</v>
      </c>
      <c r="BT824" s="34">
        <v>0.99570826757857278</v>
      </c>
      <c r="BU824" s="34">
        <v>0.99564620415441618</v>
      </c>
      <c r="BV824" s="34">
        <v>0.99558414459873046</v>
      </c>
      <c r="BW824" s="34">
        <v>0.99552208891127458</v>
      </c>
      <c r="BX824" s="34">
        <v>0.99546003709180764</v>
      </c>
      <c r="BY824" s="34">
        <v>0.99539798914008859</v>
      </c>
      <c r="BZ824" s="34">
        <v>0.99533594505587586</v>
      </c>
      <c r="CA824" s="34">
        <v>0.99527390483892897</v>
      </c>
      <c r="CB824" s="34">
        <v>0.99521186848900656</v>
      </c>
      <c r="CC824" s="34">
        <v>0.99514983600586759</v>
      </c>
      <c r="CD824" s="34">
        <v>0.99508780738927105</v>
      </c>
      <c r="CE824" s="34">
        <v>0.99502578263897612</v>
      </c>
      <c r="CF824" s="34">
        <v>0.99496376175474166</v>
      </c>
      <c r="CG824" s="34">
        <v>0.99490174473632664</v>
      </c>
      <c r="CH824" s="34">
        <v>0.99483973158349004</v>
      </c>
      <c r="CI824" s="34">
        <v>0.99477772229599115</v>
      </c>
      <c r="CJ824" s="34">
        <v>0.99471571687358906</v>
      </c>
      <c r="CK824" s="34">
        <v>0.99465371531604274</v>
      </c>
      <c r="CL824" s="34">
        <v>0.99459171762311116</v>
      </c>
      <c r="CM824" s="34">
        <v>0.9945297237945534</v>
      </c>
      <c r="CN824" s="34">
        <v>0.99446773383012899</v>
      </c>
      <c r="CO824" s="34">
        <v>0.99440574772959678</v>
      </c>
      <c r="CP824" s="34">
        <v>0.99434376549271597</v>
      </c>
      <c r="CQ824" s="34">
        <v>0.99428178711924564</v>
      </c>
      <c r="CR824" s="34">
        <v>0.99418882289425126</v>
      </c>
      <c r="CS824" s="34">
        <v>0.99409586736130684</v>
      </c>
      <c r="CT824" s="34">
        <v>0.99400292051959993</v>
      </c>
      <c r="CU824" s="34">
        <v>0.99390998236831796</v>
      </c>
      <c r="CV824" s="34">
        <v>0.99381705290664812</v>
      </c>
      <c r="CW824" s="34">
        <v>0.99372413213377797</v>
      </c>
      <c r="CX824" s="34">
        <v>0.99363122004889526</v>
      </c>
      <c r="CY824" s="34">
        <v>0.99353831665118764</v>
      </c>
      <c r="CZ824" s="34">
        <v>0.99344542193984309</v>
      </c>
      <c r="DA824" s="34">
        <v>0.99335253591404893</v>
      </c>
      <c r="DB824" s="34">
        <v>0.99325965857299336</v>
      </c>
    </row>
    <row r="825" spans="1:106" x14ac:dyDescent="0.2">
      <c r="A825" s="13">
        <f t="shared" ca="1" si="12"/>
        <v>45425</v>
      </c>
      <c r="B825" s="34">
        <v>1.0000623348172251</v>
      </c>
      <c r="C825" s="34">
        <v>1</v>
      </c>
      <c r="D825" s="34">
        <v>0.99993766906816206</v>
      </c>
      <c r="E825" s="34">
        <v>0.99987534202146944</v>
      </c>
      <c r="F825" s="34">
        <v>0.99981301885967966</v>
      </c>
      <c r="G825" s="34">
        <v>0.99975069958255058</v>
      </c>
      <c r="H825" s="34">
        <v>0.99968838418983996</v>
      </c>
      <c r="I825" s="34">
        <v>0.9996260726813061</v>
      </c>
      <c r="J825" s="34">
        <v>0.99956376505670663</v>
      </c>
      <c r="K825" s="34">
        <v>0.99950146131579942</v>
      </c>
      <c r="L825" s="34">
        <v>0.99943916145834222</v>
      </c>
      <c r="M825" s="34">
        <v>0.99937686548409332</v>
      </c>
      <c r="N825" s="34">
        <v>0.99931457339281049</v>
      </c>
      <c r="O825" s="34">
        <v>0.9992522851842518</v>
      </c>
      <c r="P825" s="34">
        <v>0.99919000085817533</v>
      </c>
      <c r="Q825" s="34">
        <v>0.99912772041433895</v>
      </c>
      <c r="R825" s="34">
        <v>0.99906544385250051</v>
      </c>
      <c r="S825" s="34">
        <v>0.99900317117241821</v>
      </c>
      <c r="T825" s="34">
        <v>0.99894090237385014</v>
      </c>
      <c r="U825" s="34">
        <v>0.99887863745655447</v>
      </c>
      <c r="V825" s="34">
        <v>0.99881637642028875</v>
      </c>
      <c r="W825" s="34">
        <v>0.99875411926481172</v>
      </c>
      <c r="X825" s="34">
        <v>0.99869186598988102</v>
      </c>
      <c r="Y825" s="34">
        <v>0.99862961659525507</v>
      </c>
      <c r="Z825" s="34">
        <v>0.99856737108069182</v>
      </c>
      <c r="AA825" s="34">
        <v>0.99850512944594971</v>
      </c>
      <c r="AB825" s="34">
        <v>0.99844289169078648</v>
      </c>
      <c r="AC825" s="34">
        <v>0.99838065781496055</v>
      </c>
      <c r="AD825" s="34">
        <v>0.9983184278182301</v>
      </c>
      <c r="AE825" s="34">
        <v>0.99825620170035334</v>
      </c>
      <c r="AF825" s="34">
        <v>0.99819397946108868</v>
      </c>
      <c r="AG825" s="34">
        <v>0.99813176110019375</v>
      </c>
      <c r="AH825" s="34">
        <v>0.99806954661742753</v>
      </c>
      <c r="AI825" s="34">
        <v>0.99800733601254787</v>
      </c>
      <c r="AJ825" s="34">
        <v>0.99794512928531343</v>
      </c>
      <c r="AK825" s="34">
        <v>0.99788292643548193</v>
      </c>
      <c r="AL825" s="34">
        <v>0.99782072746281236</v>
      </c>
      <c r="AM825" s="34">
        <v>0.99775853236706247</v>
      </c>
      <c r="AN825" s="34">
        <v>0.99769634114799088</v>
      </c>
      <c r="AO825" s="34">
        <v>0.99763415380535614</v>
      </c>
      <c r="AP825" s="34">
        <v>0.99757197033891631</v>
      </c>
      <c r="AQ825" s="34">
        <v>0.99750979074842983</v>
      </c>
      <c r="AR825" s="34">
        <v>0.99744761503365498</v>
      </c>
      <c r="AS825" s="34">
        <v>0.99738544319435074</v>
      </c>
      <c r="AT825" s="34">
        <v>0.99732327523027486</v>
      </c>
      <c r="AU825" s="34">
        <v>0.99726111114118621</v>
      </c>
      <c r="AV825" s="34">
        <v>0.9971989509268433</v>
      </c>
      <c r="AW825" s="34">
        <v>0.99713679458700422</v>
      </c>
      <c r="AX825" s="34">
        <v>0.99707464212142793</v>
      </c>
      <c r="AY825" s="34">
        <v>0.99701249352987276</v>
      </c>
      <c r="AZ825" s="34">
        <v>0.99695034881209699</v>
      </c>
      <c r="BA825" s="34">
        <v>0.99688820796785971</v>
      </c>
      <c r="BB825" s="34">
        <v>0.99682607099691889</v>
      </c>
      <c r="BC825" s="34">
        <v>0.9967639378990335</v>
      </c>
      <c r="BD825" s="34">
        <v>0.99670180867396196</v>
      </c>
      <c r="BE825" s="34">
        <v>0.99663968332146291</v>
      </c>
      <c r="BF825" s="34">
        <v>0.99657756184129487</v>
      </c>
      <c r="BG825" s="34">
        <v>0.99651544423321681</v>
      </c>
      <c r="BH825" s="34">
        <v>0.99645333049698681</v>
      </c>
      <c r="BI825" s="34">
        <v>0.99639122063236407</v>
      </c>
      <c r="BJ825" s="34">
        <v>0.99632911463910701</v>
      </c>
      <c r="BK825" s="34">
        <v>0.99626701251697447</v>
      </c>
      <c r="BL825" s="34">
        <v>0.99620491426572511</v>
      </c>
      <c r="BM825" s="34">
        <v>0.99614281988511755</v>
      </c>
      <c r="BN825" s="34">
        <v>0.99608072937491055</v>
      </c>
      <c r="BO825" s="34">
        <v>0.99601864273486307</v>
      </c>
      <c r="BP825" s="34">
        <v>0.99595655996473353</v>
      </c>
      <c r="BQ825" s="34">
        <v>0.99589448106428102</v>
      </c>
      <c r="BR825" s="34">
        <v>0.99583240603326406</v>
      </c>
      <c r="BS825" s="34">
        <v>0.99577033487144184</v>
      </c>
      <c r="BT825" s="34">
        <v>0.99570826757857278</v>
      </c>
      <c r="BU825" s="34">
        <v>0.99564620415441618</v>
      </c>
      <c r="BV825" s="34">
        <v>0.99558414459873046</v>
      </c>
      <c r="BW825" s="34">
        <v>0.99552208891127458</v>
      </c>
      <c r="BX825" s="34">
        <v>0.99546003709180764</v>
      </c>
      <c r="BY825" s="34">
        <v>0.99539798914008859</v>
      </c>
      <c r="BZ825" s="34">
        <v>0.99533594505587586</v>
      </c>
      <c r="CA825" s="34">
        <v>0.99527390483892897</v>
      </c>
      <c r="CB825" s="34">
        <v>0.99521186848900656</v>
      </c>
      <c r="CC825" s="34">
        <v>0.99514983600586759</v>
      </c>
      <c r="CD825" s="34">
        <v>0.99508780738927105</v>
      </c>
      <c r="CE825" s="34">
        <v>0.99502578263897612</v>
      </c>
      <c r="CF825" s="34">
        <v>0.99496376175474166</v>
      </c>
      <c r="CG825" s="34">
        <v>0.99490174473632664</v>
      </c>
      <c r="CH825" s="34">
        <v>0.99483973158349004</v>
      </c>
      <c r="CI825" s="34">
        <v>0.99477772229599115</v>
      </c>
      <c r="CJ825" s="34">
        <v>0.99471571687358906</v>
      </c>
      <c r="CK825" s="34">
        <v>0.99465371531604274</v>
      </c>
      <c r="CL825" s="34">
        <v>0.99459171762311116</v>
      </c>
      <c r="CM825" s="34">
        <v>0.9945297237945534</v>
      </c>
      <c r="CN825" s="34">
        <v>0.99446773383012899</v>
      </c>
      <c r="CO825" s="34">
        <v>0.99440574772959678</v>
      </c>
      <c r="CP825" s="34">
        <v>0.99434376549271597</v>
      </c>
      <c r="CQ825" s="34">
        <v>0.99428178711924564</v>
      </c>
      <c r="CR825" s="34">
        <v>0.99418882289425126</v>
      </c>
      <c r="CS825" s="34">
        <v>0.99409586736130684</v>
      </c>
      <c r="CT825" s="34">
        <v>0.99400292051959993</v>
      </c>
      <c r="CU825" s="34">
        <v>0.99390998236831796</v>
      </c>
      <c r="CV825" s="34">
        <v>0.99381705290664812</v>
      </c>
      <c r="CW825" s="34">
        <v>0.99372413213377797</v>
      </c>
      <c r="CX825" s="34">
        <v>0.99363122004889526</v>
      </c>
      <c r="CY825" s="34">
        <v>0.99353831665118764</v>
      </c>
      <c r="CZ825" s="34">
        <v>0.99344542193984309</v>
      </c>
      <c r="DA825" s="34">
        <v>0.99335253591404893</v>
      </c>
      <c r="DB825" s="34">
        <v>0.99325965857299336</v>
      </c>
    </row>
    <row r="826" spans="1:106" x14ac:dyDescent="0.2">
      <c r="A826" s="13">
        <f t="shared" ca="1" si="12"/>
        <v>45426</v>
      </c>
      <c r="B826" s="34">
        <v>1.0000623348172251</v>
      </c>
      <c r="C826" s="34">
        <v>1</v>
      </c>
      <c r="D826" s="34">
        <v>0.99993766906816206</v>
      </c>
      <c r="E826" s="34">
        <v>0.99987534202146944</v>
      </c>
      <c r="F826" s="34">
        <v>0.99981301885967966</v>
      </c>
      <c r="G826" s="34">
        <v>0.99975069958255058</v>
      </c>
      <c r="H826" s="34">
        <v>0.99968838418983996</v>
      </c>
      <c r="I826" s="34">
        <v>0.9996260726813061</v>
      </c>
      <c r="J826" s="34">
        <v>0.99956376505670663</v>
      </c>
      <c r="K826" s="34">
        <v>0.99950146131579942</v>
      </c>
      <c r="L826" s="34">
        <v>0.99943916145834222</v>
      </c>
      <c r="M826" s="34">
        <v>0.99937686548409332</v>
      </c>
      <c r="N826" s="34">
        <v>0.99931457339281049</v>
      </c>
      <c r="O826" s="34">
        <v>0.9992522851842518</v>
      </c>
      <c r="P826" s="34">
        <v>0.99919000085817533</v>
      </c>
      <c r="Q826" s="34">
        <v>0.99912772041433895</v>
      </c>
      <c r="R826" s="34">
        <v>0.99906544385250051</v>
      </c>
      <c r="S826" s="34">
        <v>0.99900317117241821</v>
      </c>
      <c r="T826" s="34">
        <v>0.99894090237385014</v>
      </c>
      <c r="U826" s="34">
        <v>0.99887863745655447</v>
      </c>
      <c r="V826" s="34">
        <v>0.99881637642028875</v>
      </c>
      <c r="W826" s="34">
        <v>0.99875411926481172</v>
      </c>
      <c r="X826" s="34">
        <v>0.99869186598988102</v>
      </c>
      <c r="Y826" s="34">
        <v>0.99862961659525507</v>
      </c>
      <c r="Z826" s="34">
        <v>0.99856737108069182</v>
      </c>
      <c r="AA826" s="34">
        <v>0.99850512944594971</v>
      </c>
      <c r="AB826" s="34">
        <v>0.99844289169078648</v>
      </c>
      <c r="AC826" s="34">
        <v>0.99838065781496055</v>
      </c>
      <c r="AD826" s="34">
        <v>0.9983184278182301</v>
      </c>
      <c r="AE826" s="34">
        <v>0.99825620170035334</v>
      </c>
      <c r="AF826" s="34">
        <v>0.99819397946108868</v>
      </c>
      <c r="AG826" s="34">
        <v>0.99813176110019375</v>
      </c>
      <c r="AH826" s="34">
        <v>0.99806954661742753</v>
      </c>
      <c r="AI826" s="34">
        <v>0.99800733601254787</v>
      </c>
      <c r="AJ826" s="34">
        <v>0.99794512928531343</v>
      </c>
      <c r="AK826" s="34">
        <v>0.99788292643548193</v>
      </c>
      <c r="AL826" s="34">
        <v>0.99782072746281236</v>
      </c>
      <c r="AM826" s="34">
        <v>0.99775853236706247</v>
      </c>
      <c r="AN826" s="34">
        <v>0.99769634114799088</v>
      </c>
      <c r="AO826" s="34">
        <v>0.99763415380535614</v>
      </c>
      <c r="AP826" s="34">
        <v>0.99757197033891631</v>
      </c>
      <c r="AQ826" s="34">
        <v>0.99750979074842983</v>
      </c>
      <c r="AR826" s="34">
        <v>0.99744761503365498</v>
      </c>
      <c r="AS826" s="34">
        <v>0.99738544319435074</v>
      </c>
      <c r="AT826" s="34">
        <v>0.99732327523027486</v>
      </c>
      <c r="AU826" s="34">
        <v>0.99726111114118621</v>
      </c>
      <c r="AV826" s="34">
        <v>0.9971989509268433</v>
      </c>
      <c r="AW826" s="34">
        <v>0.99713679458700422</v>
      </c>
      <c r="AX826" s="34">
        <v>0.99707464212142793</v>
      </c>
      <c r="AY826" s="34">
        <v>0.99701249352987276</v>
      </c>
      <c r="AZ826" s="34">
        <v>0.99695034881209699</v>
      </c>
      <c r="BA826" s="34">
        <v>0.99688820796785971</v>
      </c>
      <c r="BB826" s="34">
        <v>0.99682607099691889</v>
      </c>
      <c r="BC826" s="34">
        <v>0.9967639378990335</v>
      </c>
      <c r="BD826" s="34">
        <v>0.99670180867396196</v>
      </c>
      <c r="BE826" s="34">
        <v>0.99663968332146291</v>
      </c>
      <c r="BF826" s="34">
        <v>0.99657756184129487</v>
      </c>
      <c r="BG826" s="34">
        <v>0.99651544423321681</v>
      </c>
      <c r="BH826" s="34">
        <v>0.99645333049698681</v>
      </c>
      <c r="BI826" s="34">
        <v>0.99639122063236407</v>
      </c>
      <c r="BJ826" s="34">
        <v>0.99632911463910701</v>
      </c>
      <c r="BK826" s="34">
        <v>0.99626701251697447</v>
      </c>
      <c r="BL826" s="34">
        <v>0.99620491426572511</v>
      </c>
      <c r="BM826" s="34">
        <v>0.99614281988511755</v>
      </c>
      <c r="BN826" s="34">
        <v>0.99608072937491055</v>
      </c>
      <c r="BO826" s="34">
        <v>0.99601864273486307</v>
      </c>
      <c r="BP826" s="34">
        <v>0.99595655996473353</v>
      </c>
      <c r="BQ826" s="34">
        <v>0.99589448106428102</v>
      </c>
      <c r="BR826" s="34">
        <v>0.99583240603326406</v>
      </c>
      <c r="BS826" s="34">
        <v>0.99577033487144184</v>
      </c>
      <c r="BT826" s="34">
        <v>0.99570826757857278</v>
      </c>
      <c r="BU826" s="34">
        <v>0.99564620415441618</v>
      </c>
      <c r="BV826" s="34">
        <v>0.99558414459873046</v>
      </c>
      <c r="BW826" s="34">
        <v>0.99552208891127458</v>
      </c>
      <c r="BX826" s="34">
        <v>0.99546003709180764</v>
      </c>
      <c r="BY826" s="34">
        <v>0.99539798914008859</v>
      </c>
      <c r="BZ826" s="34">
        <v>0.99533594505587586</v>
      </c>
      <c r="CA826" s="34">
        <v>0.99527390483892897</v>
      </c>
      <c r="CB826" s="34">
        <v>0.99521186848900656</v>
      </c>
      <c r="CC826" s="34">
        <v>0.99514983600586759</v>
      </c>
      <c r="CD826" s="34">
        <v>0.99508780738927105</v>
      </c>
      <c r="CE826" s="34">
        <v>0.99502578263897612</v>
      </c>
      <c r="CF826" s="34">
        <v>0.99496376175474166</v>
      </c>
      <c r="CG826" s="34">
        <v>0.99490174473632664</v>
      </c>
      <c r="CH826" s="34">
        <v>0.99483973158349004</v>
      </c>
      <c r="CI826" s="34">
        <v>0.99477772229599115</v>
      </c>
      <c r="CJ826" s="34">
        <v>0.99471571687358906</v>
      </c>
      <c r="CK826" s="34">
        <v>0.99465371531604274</v>
      </c>
      <c r="CL826" s="34">
        <v>0.99459171762311116</v>
      </c>
      <c r="CM826" s="34">
        <v>0.9945297237945534</v>
      </c>
      <c r="CN826" s="34">
        <v>0.99446773383012899</v>
      </c>
      <c r="CO826" s="34">
        <v>0.99440574772959678</v>
      </c>
      <c r="CP826" s="34">
        <v>0.99434376549271597</v>
      </c>
      <c r="CQ826" s="34">
        <v>0.99428178711924564</v>
      </c>
      <c r="CR826" s="34">
        <v>0.99418882289425126</v>
      </c>
      <c r="CS826" s="34">
        <v>0.99409586736130684</v>
      </c>
      <c r="CT826" s="34">
        <v>0.99400292051959993</v>
      </c>
      <c r="CU826" s="34">
        <v>0.99390998236831796</v>
      </c>
      <c r="CV826" s="34">
        <v>0.99381705290664812</v>
      </c>
      <c r="CW826" s="34">
        <v>0.99372413213377797</v>
      </c>
      <c r="CX826" s="34">
        <v>0.99363122004889526</v>
      </c>
      <c r="CY826" s="34">
        <v>0.99353831665118764</v>
      </c>
      <c r="CZ826" s="34">
        <v>0.99344542193984309</v>
      </c>
      <c r="DA826" s="34">
        <v>0.99335253591404893</v>
      </c>
      <c r="DB826" s="34">
        <v>0.99325965857299336</v>
      </c>
    </row>
    <row r="827" spans="1:106" x14ac:dyDescent="0.2">
      <c r="A827" s="13">
        <f t="shared" ca="1" si="12"/>
        <v>45427</v>
      </c>
      <c r="B827" s="34">
        <v>1.0000623348172251</v>
      </c>
      <c r="C827" s="34">
        <v>1</v>
      </c>
      <c r="D827" s="34">
        <v>0.99993766906816206</v>
      </c>
      <c r="E827" s="34">
        <v>0.99987534202146944</v>
      </c>
      <c r="F827" s="34">
        <v>0.99981301885967966</v>
      </c>
      <c r="G827" s="34">
        <v>0.99975069958255058</v>
      </c>
      <c r="H827" s="34">
        <v>0.99968838418983996</v>
      </c>
      <c r="I827" s="34">
        <v>0.9996260726813061</v>
      </c>
      <c r="J827" s="34">
        <v>0.99956376505670663</v>
      </c>
      <c r="K827" s="34">
        <v>0.99950146131579942</v>
      </c>
      <c r="L827" s="34">
        <v>0.99943916145834222</v>
      </c>
      <c r="M827" s="34">
        <v>0.99937686548409332</v>
      </c>
      <c r="N827" s="34">
        <v>0.99931457339281049</v>
      </c>
      <c r="O827" s="34">
        <v>0.9992522851842518</v>
      </c>
      <c r="P827" s="34">
        <v>0.99919000085817533</v>
      </c>
      <c r="Q827" s="34">
        <v>0.99912772041433895</v>
      </c>
      <c r="R827" s="34">
        <v>0.99906544385250051</v>
      </c>
      <c r="S827" s="34">
        <v>0.99900317117241821</v>
      </c>
      <c r="T827" s="34">
        <v>0.99894090237385014</v>
      </c>
      <c r="U827" s="34">
        <v>0.99887863745655447</v>
      </c>
      <c r="V827" s="34">
        <v>0.99881637642028875</v>
      </c>
      <c r="W827" s="34">
        <v>0.99875411926481172</v>
      </c>
      <c r="X827" s="34">
        <v>0.99869186598988102</v>
      </c>
      <c r="Y827" s="34">
        <v>0.99862961659525507</v>
      </c>
      <c r="Z827" s="34">
        <v>0.99856737108069182</v>
      </c>
      <c r="AA827" s="34">
        <v>0.99850512944594971</v>
      </c>
      <c r="AB827" s="34">
        <v>0.99844289169078648</v>
      </c>
      <c r="AC827" s="34">
        <v>0.99838065781496055</v>
      </c>
      <c r="AD827" s="34">
        <v>0.9983184278182301</v>
      </c>
      <c r="AE827" s="34">
        <v>0.99825620170035334</v>
      </c>
      <c r="AF827" s="34">
        <v>0.99819397946108868</v>
      </c>
      <c r="AG827" s="34">
        <v>0.99813176110019375</v>
      </c>
      <c r="AH827" s="34">
        <v>0.99806954661742753</v>
      </c>
      <c r="AI827" s="34">
        <v>0.99800733601254787</v>
      </c>
      <c r="AJ827" s="34">
        <v>0.99794512928531343</v>
      </c>
      <c r="AK827" s="34">
        <v>0.99788292643548193</v>
      </c>
      <c r="AL827" s="34">
        <v>0.99782072746281236</v>
      </c>
      <c r="AM827" s="34">
        <v>0.99775853236706247</v>
      </c>
      <c r="AN827" s="34">
        <v>0.99769634114799088</v>
      </c>
      <c r="AO827" s="34">
        <v>0.99763415380535614</v>
      </c>
      <c r="AP827" s="34">
        <v>0.99757197033891631</v>
      </c>
      <c r="AQ827" s="34">
        <v>0.99750979074842983</v>
      </c>
      <c r="AR827" s="34">
        <v>0.99744761503365498</v>
      </c>
      <c r="AS827" s="34">
        <v>0.99738544319435074</v>
      </c>
      <c r="AT827" s="34">
        <v>0.99732327523027486</v>
      </c>
      <c r="AU827" s="34">
        <v>0.99726111114118621</v>
      </c>
      <c r="AV827" s="34">
        <v>0.9971989509268433</v>
      </c>
      <c r="AW827" s="34">
        <v>0.99713679458700422</v>
      </c>
      <c r="AX827" s="34">
        <v>0.99707464212142793</v>
      </c>
      <c r="AY827" s="34">
        <v>0.99701249352987276</v>
      </c>
      <c r="AZ827" s="34">
        <v>0.99695034881209699</v>
      </c>
      <c r="BA827" s="34">
        <v>0.99688820796785971</v>
      </c>
      <c r="BB827" s="34">
        <v>0.99682607099691889</v>
      </c>
      <c r="BC827" s="34">
        <v>0.9967639378990335</v>
      </c>
      <c r="BD827" s="34">
        <v>0.99670180867396196</v>
      </c>
      <c r="BE827" s="34">
        <v>0.99663968332146291</v>
      </c>
      <c r="BF827" s="34">
        <v>0.99657756184129487</v>
      </c>
      <c r="BG827" s="34">
        <v>0.99651544423321681</v>
      </c>
      <c r="BH827" s="34">
        <v>0.99645333049698681</v>
      </c>
      <c r="BI827" s="34">
        <v>0.99639122063236407</v>
      </c>
      <c r="BJ827" s="34">
        <v>0.99632911463910701</v>
      </c>
      <c r="BK827" s="34">
        <v>0.99626701251697447</v>
      </c>
      <c r="BL827" s="34">
        <v>0.99620491426572511</v>
      </c>
      <c r="BM827" s="34">
        <v>0.99614281988511755</v>
      </c>
      <c r="BN827" s="34">
        <v>0.99608072937491055</v>
      </c>
      <c r="BO827" s="34">
        <v>0.99601864273486307</v>
      </c>
      <c r="BP827" s="34">
        <v>0.99595655996473353</v>
      </c>
      <c r="BQ827" s="34">
        <v>0.99589448106428102</v>
      </c>
      <c r="BR827" s="34">
        <v>0.99583240603326406</v>
      </c>
      <c r="BS827" s="34">
        <v>0.99577033487144184</v>
      </c>
      <c r="BT827" s="34">
        <v>0.99570826757857278</v>
      </c>
      <c r="BU827" s="34">
        <v>0.99564620415441618</v>
      </c>
      <c r="BV827" s="34">
        <v>0.99558414459873046</v>
      </c>
      <c r="BW827" s="34">
        <v>0.99552208891127458</v>
      </c>
      <c r="BX827" s="34">
        <v>0.99546003709180764</v>
      </c>
      <c r="BY827" s="34">
        <v>0.99539798914008859</v>
      </c>
      <c r="BZ827" s="34">
        <v>0.99533594505587586</v>
      </c>
      <c r="CA827" s="34">
        <v>0.99527390483892897</v>
      </c>
      <c r="CB827" s="34">
        <v>0.99521186848900656</v>
      </c>
      <c r="CC827" s="34">
        <v>0.99514983600586759</v>
      </c>
      <c r="CD827" s="34">
        <v>0.99508780738927105</v>
      </c>
      <c r="CE827" s="34">
        <v>0.99502578263897612</v>
      </c>
      <c r="CF827" s="34">
        <v>0.99496376175474166</v>
      </c>
      <c r="CG827" s="34">
        <v>0.99490174473632664</v>
      </c>
      <c r="CH827" s="34">
        <v>0.99483973158349004</v>
      </c>
      <c r="CI827" s="34">
        <v>0.99477772229599115</v>
      </c>
      <c r="CJ827" s="34">
        <v>0.99471571687358906</v>
      </c>
      <c r="CK827" s="34">
        <v>0.99465371531604274</v>
      </c>
      <c r="CL827" s="34">
        <v>0.99459171762311116</v>
      </c>
      <c r="CM827" s="34">
        <v>0.9945297237945534</v>
      </c>
      <c r="CN827" s="34">
        <v>0.99446773383012899</v>
      </c>
      <c r="CO827" s="34">
        <v>0.99440574772959678</v>
      </c>
      <c r="CP827" s="34">
        <v>0.99434376549271597</v>
      </c>
      <c r="CQ827" s="34">
        <v>0.99428178711924564</v>
      </c>
      <c r="CR827" s="34">
        <v>0.99418882289425126</v>
      </c>
      <c r="CS827" s="34">
        <v>0.99409586736130684</v>
      </c>
      <c r="CT827" s="34">
        <v>0.99400292051959993</v>
      </c>
      <c r="CU827" s="34">
        <v>0.99390998236831796</v>
      </c>
      <c r="CV827" s="34">
        <v>0.99381705290664812</v>
      </c>
      <c r="CW827" s="34">
        <v>0.99372413213377797</v>
      </c>
      <c r="CX827" s="34">
        <v>0.99363122004889526</v>
      </c>
      <c r="CY827" s="34">
        <v>0.99353831665118764</v>
      </c>
      <c r="CZ827" s="34">
        <v>0.99344542193984309</v>
      </c>
      <c r="DA827" s="34">
        <v>0.99335253591404893</v>
      </c>
      <c r="DB827" s="34">
        <v>0.99325965857299336</v>
      </c>
    </row>
    <row r="828" spans="1:106" x14ac:dyDescent="0.2">
      <c r="A828" s="13">
        <f t="shared" ca="1" si="12"/>
        <v>45428</v>
      </c>
      <c r="B828" s="34">
        <v>1.0000623348172251</v>
      </c>
      <c r="C828" s="34">
        <v>1</v>
      </c>
      <c r="D828" s="34">
        <v>0.99993766906816206</v>
      </c>
      <c r="E828" s="34">
        <v>0.99987534202146944</v>
      </c>
      <c r="F828" s="34">
        <v>0.99981301885967966</v>
      </c>
      <c r="G828" s="34">
        <v>0.99975069958255058</v>
      </c>
      <c r="H828" s="34">
        <v>0.99968838418983996</v>
      </c>
      <c r="I828" s="34">
        <v>0.9996260726813061</v>
      </c>
      <c r="J828" s="34">
        <v>0.99956376505670663</v>
      </c>
      <c r="K828" s="34">
        <v>0.99950146131579942</v>
      </c>
      <c r="L828" s="34">
        <v>0.99943916145834222</v>
      </c>
      <c r="M828" s="34">
        <v>0.99937686548409332</v>
      </c>
      <c r="N828" s="34">
        <v>0.99931457339281049</v>
      </c>
      <c r="O828" s="34">
        <v>0.9992522851842518</v>
      </c>
      <c r="P828" s="34">
        <v>0.99919000085817533</v>
      </c>
      <c r="Q828" s="34">
        <v>0.99912772041433895</v>
      </c>
      <c r="R828" s="34">
        <v>0.99906544385250051</v>
      </c>
      <c r="S828" s="34">
        <v>0.99900317117241821</v>
      </c>
      <c r="T828" s="34">
        <v>0.99894090237385014</v>
      </c>
      <c r="U828" s="34">
        <v>0.99887863745655447</v>
      </c>
      <c r="V828" s="34">
        <v>0.99881637642028875</v>
      </c>
      <c r="W828" s="34">
        <v>0.99875411926481172</v>
      </c>
      <c r="X828" s="34">
        <v>0.99869186598988102</v>
      </c>
      <c r="Y828" s="34">
        <v>0.99862961659525507</v>
      </c>
      <c r="Z828" s="34">
        <v>0.99856737108069182</v>
      </c>
      <c r="AA828" s="34">
        <v>0.99850512944594971</v>
      </c>
      <c r="AB828" s="34">
        <v>0.99844289169078648</v>
      </c>
      <c r="AC828" s="34">
        <v>0.99838065781496055</v>
      </c>
      <c r="AD828" s="34">
        <v>0.9983184278182301</v>
      </c>
      <c r="AE828" s="34">
        <v>0.99825620170035334</v>
      </c>
      <c r="AF828" s="34">
        <v>0.99819397946108868</v>
      </c>
      <c r="AG828" s="34">
        <v>0.99813176110019375</v>
      </c>
      <c r="AH828" s="34">
        <v>0.99806954661742753</v>
      </c>
      <c r="AI828" s="34">
        <v>0.99800733601254787</v>
      </c>
      <c r="AJ828" s="34">
        <v>0.99794512928531343</v>
      </c>
      <c r="AK828" s="34">
        <v>0.99788292643548193</v>
      </c>
      <c r="AL828" s="34">
        <v>0.99782072746281236</v>
      </c>
      <c r="AM828" s="34">
        <v>0.99775853236706247</v>
      </c>
      <c r="AN828" s="34">
        <v>0.99769634114799088</v>
      </c>
      <c r="AO828" s="34">
        <v>0.99763415380535614</v>
      </c>
      <c r="AP828" s="34">
        <v>0.99757197033891631</v>
      </c>
      <c r="AQ828" s="34">
        <v>0.99750979074842983</v>
      </c>
      <c r="AR828" s="34">
        <v>0.99744761503365498</v>
      </c>
      <c r="AS828" s="34">
        <v>0.99738544319435074</v>
      </c>
      <c r="AT828" s="34">
        <v>0.99732327523027486</v>
      </c>
      <c r="AU828" s="34">
        <v>0.99726111114118621</v>
      </c>
      <c r="AV828" s="34">
        <v>0.9971989509268433</v>
      </c>
      <c r="AW828" s="34">
        <v>0.99713679458700422</v>
      </c>
      <c r="AX828" s="34">
        <v>0.99707464212142793</v>
      </c>
      <c r="AY828" s="34">
        <v>0.99701249352987276</v>
      </c>
      <c r="AZ828" s="34">
        <v>0.99695034881209699</v>
      </c>
      <c r="BA828" s="34">
        <v>0.99688820796785971</v>
      </c>
      <c r="BB828" s="34">
        <v>0.99682607099691889</v>
      </c>
      <c r="BC828" s="34">
        <v>0.9967639378990335</v>
      </c>
      <c r="BD828" s="34">
        <v>0.99670180867396196</v>
      </c>
      <c r="BE828" s="34">
        <v>0.99663968332146291</v>
      </c>
      <c r="BF828" s="34">
        <v>0.99657756184129487</v>
      </c>
      <c r="BG828" s="34">
        <v>0.99651544423321681</v>
      </c>
      <c r="BH828" s="34">
        <v>0.99645333049698681</v>
      </c>
      <c r="BI828" s="34">
        <v>0.99639122063236407</v>
      </c>
      <c r="BJ828" s="34">
        <v>0.99632911463910701</v>
      </c>
      <c r="BK828" s="34">
        <v>0.99626701251697447</v>
      </c>
      <c r="BL828" s="34">
        <v>0.99620491426572511</v>
      </c>
      <c r="BM828" s="34">
        <v>0.99614281988511755</v>
      </c>
      <c r="BN828" s="34">
        <v>0.99608072937491055</v>
      </c>
      <c r="BO828" s="34">
        <v>0.99601864273486307</v>
      </c>
      <c r="BP828" s="34">
        <v>0.99595655996473353</v>
      </c>
      <c r="BQ828" s="34">
        <v>0.99589448106428102</v>
      </c>
      <c r="BR828" s="34">
        <v>0.99583240603326406</v>
      </c>
      <c r="BS828" s="34">
        <v>0.99577033487144184</v>
      </c>
      <c r="BT828" s="34">
        <v>0.99570826757857278</v>
      </c>
      <c r="BU828" s="34">
        <v>0.99564620415441618</v>
      </c>
      <c r="BV828" s="34">
        <v>0.99558414459873046</v>
      </c>
      <c r="BW828" s="34">
        <v>0.99552208891127458</v>
      </c>
      <c r="BX828" s="34">
        <v>0.99546003709180764</v>
      </c>
      <c r="BY828" s="34">
        <v>0.99539798914008859</v>
      </c>
      <c r="BZ828" s="34">
        <v>0.99533594505587586</v>
      </c>
      <c r="CA828" s="34">
        <v>0.99527390483892897</v>
      </c>
      <c r="CB828" s="34">
        <v>0.99521186848900656</v>
      </c>
      <c r="CC828" s="34">
        <v>0.99514983600586759</v>
      </c>
      <c r="CD828" s="34">
        <v>0.99508780738927105</v>
      </c>
      <c r="CE828" s="34">
        <v>0.99502578263897612</v>
      </c>
      <c r="CF828" s="34">
        <v>0.99496376175474166</v>
      </c>
      <c r="CG828" s="34">
        <v>0.99490174473632664</v>
      </c>
      <c r="CH828" s="34">
        <v>0.99483973158349004</v>
      </c>
      <c r="CI828" s="34">
        <v>0.99477772229599115</v>
      </c>
      <c r="CJ828" s="34">
        <v>0.99471571687358906</v>
      </c>
      <c r="CK828" s="34">
        <v>0.99465371531604274</v>
      </c>
      <c r="CL828" s="34">
        <v>0.99459171762311116</v>
      </c>
      <c r="CM828" s="34">
        <v>0.9945297237945534</v>
      </c>
      <c r="CN828" s="34">
        <v>0.99446773383012899</v>
      </c>
      <c r="CO828" s="34">
        <v>0.99440574772959678</v>
      </c>
      <c r="CP828" s="34">
        <v>0.99434376549271597</v>
      </c>
      <c r="CQ828" s="34">
        <v>0.99428178711924564</v>
      </c>
      <c r="CR828" s="34">
        <v>0.99418882289425126</v>
      </c>
      <c r="CS828" s="34">
        <v>0.99409586736130684</v>
      </c>
      <c r="CT828" s="34">
        <v>0.99400292051959993</v>
      </c>
      <c r="CU828" s="34">
        <v>0.99390998236831796</v>
      </c>
      <c r="CV828" s="34">
        <v>0.99381705290664812</v>
      </c>
      <c r="CW828" s="34">
        <v>0.99372413213377797</v>
      </c>
      <c r="CX828" s="34">
        <v>0.99363122004889526</v>
      </c>
      <c r="CY828" s="34">
        <v>0.99353831665118764</v>
      </c>
      <c r="CZ828" s="34">
        <v>0.99344542193984309</v>
      </c>
      <c r="DA828" s="34">
        <v>0.99335253591404893</v>
      </c>
      <c r="DB828" s="34">
        <v>0.99325965857299336</v>
      </c>
    </row>
    <row r="829" spans="1:106" x14ac:dyDescent="0.2">
      <c r="A829" s="13">
        <f t="shared" ca="1" si="12"/>
        <v>45429</v>
      </c>
      <c r="B829" s="34">
        <v>1.0000623348172251</v>
      </c>
      <c r="C829" s="34">
        <v>1</v>
      </c>
      <c r="D829" s="34">
        <v>0.99993766906816206</v>
      </c>
      <c r="E829" s="34">
        <v>0.99987534202146944</v>
      </c>
      <c r="F829" s="34">
        <v>0.99981301885967966</v>
      </c>
      <c r="G829" s="34">
        <v>0.99975069958255058</v>
      </c>
      <c r="H829" s="34">
        <v>0.99968838418983996</v>
      </c>
      <c r="I829" s="34">
        <v>0.9996260726813061</v>
      </c>
      <c r="J829" s="34">
        <v>0.99956376505670663</v>
      </c>
      <c r="K829" s="34">
        <v>0.99950146131579942</v>
      </c>
      <c r="L829" s="34">
        <v>0.99943916145834222</v>
      </c>
      <c r="M829" s="34">
        <v>0.99937686548409332</v>
      </c>
      <c r="N829" s="34">
        <v>0.99931457339281049</v>
      </c>
      <c r="O829" s="34">
        <v>0.9992522851842518</v>
      </c>
      <c r="P829" s="34">
        <v>0.99919000085817533</v>
      </c>
      <c r="Q829" s="34">
        <v>0.99912772041433895</v>
      </c>
      <c r="R829" s="34">
        <v>0.99906544385250051</v>
      </c>
      <c r="S829" s="34">
        <v>0.99900317117241821</v>
      </c>
      <c r="T829" s="34">
        <v>0.99894090237385014</v>
      </c>
      <c r="U829" s="34">
        <v>0.99887863745655447</v>
      </c>
      <c r="V829" s="34">
        <v>0.99881637642028875</v>
      </c>
      <c r="W829" s="34">
        <v>0.99875411926481172</v>
      </c>
      <c r="X829" s="34">
        <v>0.99869186598988102</v>
      </c>
      <c r="Y829" s="34">
        <v>0.99862961659525507</v>
      </c>
      <c r="Z829" s="34">
        <v>0.99856737108069182</v>
      </c>
      <c r="AA829" s="34">
        <v>0.99850512944594971</v>
      </c>
      <c r="AB829" s="34">
        <v>0.99844289169078648</v>
      </c>
      <c r="AC829" s="34">
        <v>0.99838065781496055</v>
      </c>
      <c r="AD829" s="34">
        <v>0.9983184278182301</v>
      </c>
      <c r="AE829" s="34">
        <v>0.99825620170035334</v>
      </c>
      <c r="AF829" s="34">
        <v>0.99819397946108868</v>
      </c>
      <c r="AG829" s="34">
        <v>0.99813176110019375</v>
      </c>
      <c r="AH829" s="34">
        <v>0.99806954661742753</v>
      </c>
      <c r="AI829" s="34">
        <v>0.99800733601254787</v>
      </c>
      <c r="AJ829" s="34">
        <v>0.99794512928531343</v>
      </c>
      <c r="AK829" s="34">
        <v>0.99788292643548193</v>
      </c>
      <c r="AL829" s="34">
        <v>0.99782072746281236</v>
      </c>
      <c r="AM829" s="34">
        <v>0.99775853236706247</v>
      </c>
      <c r="AN829" s="34">
        <v>0.99769634114799088</v>
      </c>
      <c r="AO829" s="34">
        <v>0.99763415380535614</v>
      </c>
      <c r="AP829" s="34">
        <v>0.99757197033891631</v>
      </c>
      <c r="AQ829" s="34">
        <v>0.99750979074842983</v>
      </c>
      <c r="AR829" s="34">
        <v>0.99744761503365498</v>
      </c>
      <c r="AS829" s="34">
        <v>0.99738544319435074</v>
      </c>
      <c r="AT829" s="34">
        <v>0.99732327523027486</v>
      </c>
      <c r="AU829" s="34">
        <v>0.99726111114118621</v>
      </c>
      <c r="AV829" s="34">
        <v>0.9971989509268433</v>
      </c>
      <c r="AW829" s="34">
        <v>0.99713679458700422</v>
      </c>
      <c r="AX829" s="34">
        <v>0.99707464212142793</v>
      </c>
      <c r="AY829" s="34">
        <v>0.99701249352987276</v>
      </c>
      <c r="AZ829" s="34">
        <v>0.99695034881209699</v>
      </c>
      <c r="BA829" s="34">
        <v>0.99688820796785971</v>
      </c>
      <c r="BB829" s="34">
        <v>0.99682607099691889</v>
      </c>
      <c r="BC829" s="34">
        <v>0.9967639378990335</v>
      </c>
      <c r="BD829" s="34">
        <v>0.99670180867396196</v>
      </c>
      <c r="BE829" s="34">
        <v>0.99663968332146291</v>
      </c>
      <c r="BF829" s="34">
        <v>0.99657756184129487</v>
      </c>
      <c r="BG829" s="34">
        <v>0.99651544423321681</v>
      </c>
      <c r="BH829" s="34">
        <v>0.99645333049698681</v>
      </c>
      <c r="BI829" s="34">
        <v>0.99639122063236407</v>
      </c>
      <c r="BJ829" s="34">
        <v>0.99632911463910701</v>
      </c>
      <c r="BK829" s="34">
        <v>0.99626701251697447</v>
      </c>
      <c r="BL829" s="34">
        <v>0.99620491426572511</v>
      </c>
      <c r="BM829" s="34">
        <v>0.99614281988511755</v>
      </c>
      <c r="BN829" s="34">
        <v>0.99608072937491055</v>
      </c>
      <c r="BO829" s="34">
        <v>0.99601864273486307</v>
      </c>
      <c r="BP829" s="34">
        <v>0.99595655996473353</v>
      </c>
      <c r="BQ829" s="34">
        <v>0.99589448106428102</v>
      </c>
      <c r="BR829" s="34">
        <v>0.99583240603326406</v>
      </c>
      <c r="BS829" s="34">
        <v>0.99577033487144184</v>
      </c>
      <c r="BT829" s="34">
        <v>0.99570826757857278</v>
      </c>
      <c r="BU829" s="34">
        <v>0.99564620415441618</v>
      </c>
      <c r="BV829" s="34">
        <v>0.99558414459873046</v>
      </c>
      <c r="BW829" s="34">
        <v>0.99552208891127458</v>
      </c>
      <c r="BX829" s="34">
        <v>0.99546003709180764</v>
      </c>
      <c r="BY829" s="34">
        <v>0.99539798914008859</v>
      </c>
      <c r="BZ829" s="34">
        <v>0.99533594505587586</v>
      </c>
      <c r="CA829" s="34">
        <v>0.99527390483892897</v>
      </c>
      <c r="CB829" s="34">
        <v>0.99521186848900656</v>
      </c>
      <c r="CC829" s="34">
        <v>0.99514983600586759</v>
      </c>
      <c r="CD829" s="34">
        <v>0.99508780738927105</v>
      </c>
      <c r="CE829" s="34">
        <v>0.99502578263897612</v>
      </c>
      <c r="CF829" s="34">
        <v>0.99496376175474166</v>
      </c>
      <c r="CG829" s="34">
        <v>0.99490174473632664</v>
      </c>
      <c r="CH829" s="34">
        <v>0.99483973158349004</v>
      </c>
      <c r="CI829" s="34">
        <v>0.99477772229599115</v>
      </c>
      <c r="CJ829" s="34">
        <v>0.99471571687358906</v>
      </c>
      <c r="CK829" s="34">
        <v>0.99465371531604274</v>
      </c>
      <c r="CL829" s="34">
        <v>0.99459171762311116</v>
      </c>
      <c r="CM829" s="34">
        <v>0.9945297237945534</v>
      </c>
      <c r="CN829" s="34">
        <v>0.99446773383012899</v>
      </c>
      <c r="CO829" s="34">
        <v>0.99440574772959678</v>
      </c>
      <c r="CP829" s="34">
        <v>0.99434376549271597</v>
      </c>
      <c r="CQ829" s="34">
        <v>0.99428178711924564</v>
      </c>
      <c r="CR829" s="34">
        <v>0.99418882289425126</v>
      </c>
      <c r="CS829" s="34">
        <v>0.99409586736130684</v>
      </c>
      <c r="CT829" s="34">
        <v>0.99400292051959993</v>
      </c>
      <c r="CU829" s="34">
        <v>0.99390998236831796</v>
      </c>
      <c r="CV829" s="34">
        <v>0.99381705290664812</v>
      </c>
      <c r="CW829" s="34">
        <v>0.99372413213377797</v>
      </c>
      <c r="CX829" s="34">
        <v>0.99363122004889526</v>
      </c>
      <c r="CY829" s="34">
        <v>0.99353831665118764</v>
      </c>
      <c r="CZ829" s="34">
        <v>0.99344542193984309</v>
      </c>
      <c r="DA829" s="34">
        <v>0.99335253591404893</v>
      </c>
      <c r="DB829" s="34">
        <v>0.99325965857299336</v>
      </c>
    </row>
    <row r="830" spans="1:106" x14ac:dyDescent="0.2">
      <c r="A830" s="13">
        <f t="shared" ca="1" si="12"/>
        <v>45432</v>
      </c>
      <c r="B830" s="34">
        <v>1.0000623348172251</v>
      </c>
      <c r="C830" s="34">
        <v>1</v>
      </c>
      <c r="D830" s="34">
        <v>0.99993766906816206</v>
      </c>
      <c r="E830" s="34">
        <v>0.99987534202146944</v>
      </c>
      <c r="F830" s="34">
        <v>0.99981301885967966</v>
      </c>
      <c r="G830" s="34">
        <v>0.99975069958255058</v>
      </c>
      <c r="H830" s="34">
        <v>0.99968838418983996</v>
      </c>
      <c r="I830" s="34">
        <v>0.9996260726813061</v>
      </c>
      <c r="J830" s="34">
        <v>0.99956376505670663</v>
      </c>
      <c r="K830" s="34">
        <v>0.99950146131579942</v>
      </c>
      <c r="L830" s="34">
        <v>0.99943916145834222</v>
      </c>
      <c r="M830" s="34">
        <v>0.99937686548409332</v>
      </c>
      <c r="N830" s="34">
        <v>0.99931457339281049</v>
      </c>
      <c r="O830" s="34">
        <v>0.9992522851842518</v>
      </c>
      <c r="P830" s="34">
        <v>0.99919000085817533</v>
      </c>
      <c r="Q830" s="34">
        <v>0.99912772041433895</v>
      </c>
      <c r="R830" s="34">
        <v>0.99906544385250051</v>
      </c>
      <c r="S830" s="34">
        <v>0.99900317117241821</v>
      </c>
      <c r="T830" s="34">
        <v>0.99894090237385014</v>
      </c>
      <c r="U830" s="34">
        <v>0.99887863745655447</v>
      </c>
      <c r="V830" s="34">
        <v>0.99881637642028875</v>
      </c>
      <c r="W830" s="34">
        <v>0.99875411926481172</v>
      </c>
      <c r="X830" s="34">
        <v>0.99869186598988102</v>
      </c>
      <c r="Y830" s="34">
        <v>0.99862961659525507</v>
      </c>
      <c r="Z830" s="34">
        <v>0.99856737108069182</v>
      </c>
      <c r="AA830" s="34">
        <v>0.99850512944594971</v>
      </c>
      <c r="AB830" s="34">
        <v>0.99844289169078648</v>
      </c>
      <c r="AC830" s="34">
        <v>0.99838065781496055</v>
      </c>
      <c r="AD830" s="34">
        <v>0.9983184278182301</v>
      </c>
      <c r="AE830" s="34">
        <v>0.99825620170035334</v>
      </c>
      <c r="AF830" s="34">
        <v>0.99819397946108868</v>
      </c>
      <c r="AG830" s="34">
        <v>0.99813176110019375</v>
      </c>
      <c r="AH830" s="34">
        <v>0.99806954661742753</v>
      </c>
      <c r="AI830" s="34">
        <v>0.99800733601254787</v>
      </c>
      <c r="AJ830" s="34">
        <v>0.99794512928531343</v>
      </c>
      <c r="AK830" s="34">
        <v>0.99788292643548193</v>
      </c>
      <c r="AL830" s="34">
        <v>0.99782072746281236</v>
      </c>
      <c r="AM830" s="34">
        <v>0.99775853236706247</v>
      </c>
      <c r="AN830" s="34">
        <v>0.99769634114799088</v>
      </c>
      <c r="AO830" s="34">
        <v>0.99763415380535614</v>
      </c>
      <c r="AP830" s="34">
        <v>0.99757197033891631</v>
      </c>
      <c r="AQ830" s="34">
        <v>0.99750979074842983</v>
      </c>
      <c r="AR830" s="34">
        <v>0.99744761503365498</v>
      </c>
      <c r="AS830" s="34">
        <v>0.99738544319435074</v>
      </c>
      <c r="AT830" s="34">
        <v>0.99732327523027486</v>
      </c>
      <c r="AU830" s="34">
        <v>0.99726111114118621</v>
      </c>
      <c r="AV830" s="34">
        <v>0.9971989509268433</v>
      </c>
      <c r="AW830" s="34">
        <v>0.99713679458700422</v>
      </c>
      <c r="AX830" s="34">
        <v>0.99707464212142793</v>
      </c>
      <c r="AY830" s="34">
        <v>0.99701249352987276</v>
      </c>
      <c r="AZ830" s="34">
        <v>0.99695034881209699</v>
      </c>
      <c r="BA830" s="34">
        <v>0.99688820796785971</v>
      </c>
      <c r="BB830" s="34">
        <v>0.99682607099691889</v>
      </c>
      <c r="BC830" s="34">
        <v>0.9967639378990335</v>
      </c>
      <c r="BD830" s="34">
        <v>0.99670180867396196</v>
      </c>
      <c r="BE830" s="34">
        <v>0.99663968332146291</v>
      </c>
      <c r="BF830" s="34">
        <v>0.99657756184129487</v>
      </c>
      <c r="BG830" s="34">
        <v>0.99651544423321681</v>
      </c>
      <c r="BH830" s="34">
        <v>0.99645333049698681</v>
      </c>
      <c r="BI830" s="34">
        <v>0.99639122063236407</v>
      </c>
      <c r="BJ830" s="34">
        <v>0.99632911463910701</v>
      </c>
      <c r="BK830" s="34">
        <v>0.99626701251697447</v>
      </c>
      <c r="BL830" s="34">
        <v>0.99620491426572511</v>
      </c>
      <c r="BM830" s="34">
        <v>0.99614281988511755</v>
      </c>
      <c r="BN830" s="34">
        <v>0.99608072937491055</v>
      </c>
      <c r="BO830" s="34">
        <v>0.99601864273486307</v>
      </c>
      <c r="BP830" s="34">
        <v>0.99595655996473353</v>
      </c>
      <c r="BQ830" s="34">
        <v>0.99589448106428102</v>
      </c>
      <c r="BR830" s="34">
        <v>0.99583240603326406</v>
      </c>
      <c r="BS830" s="34">
        <v>0.99577033487144184</v>
      </c>
      <c r="BT830" s="34">
        <v>0.99570826757857278</v>
      </c>
      <c r="BU830" s="34">
        <v>0.99564620415441618</v>
      </c>
      <c r="BV830" s="34">
        <v>0.99558414459873046</v>
      </c>
      <c r="BW830" s="34">
        <v>0.99552208891127458</v>
      </c>
      <c r="BX830" s="34">
        <v>0.99546003709180764</v>
      </c>
      <c r="BY830" s="34">
        <v>0.99539798914008859</v>
      </c>
      <c r="BZ830" s="34">
        <v>0.99533594505587586</v>
      </c>
      <c r="CA830" s="34">
        <v>0.99527390483892897</v>
      </c>
      <c r="CB830" s="34">
        <v>0.99521186848900656</v>
      </c>
      <c r="CC830" s="34">
        <v>0.99514983600586759</v>
      </c>
      <c r="CD830" s="34">
        <v>0.99508780738927105</v>
      </c>
      <c r="CE830" s="34">
        <v>0.99502578263897612</v>
      </c>
      <c r="CF830" s="34">
        <v>0.99496376175474166</v>
      </c>
      <c r="CG830" s="34">
        <v>0.99490174473632664</v>
      </c>
      <c r="CH830" s="34">
        <v>0.99483973158349004</v>
      </c>
      <c r="CI830" s="34">
        <v>0.99477772229599115</v>
      </c>
      <c r="CJ830" s="34">
        <v>0.99471571687358906</v>
      </c>
      <c r="CK830" s="34">
        <v>0.99465371531604274</v>
      </c>
      <c r="CL830" s="34">
        <v>0.99459171762311116</v>
      </c>
      <c r="CM830" s="34">
        <v>0.9945297237945534</v>
      </c>
      <c r="CN830" s="34">
        <v>0.99446773383012899</v>
      </c>
      <c r="CO830" s="34">
        <v>0.99440574772959678</v>
      </c>
      <c r="CP830" s="34">
        <v>0.99434376549271597</v>
      </c>
      <c r="CQ830" s="34">
        <v>0.99428178711924564</v>
      </c>
      <c r="CR830" s="34">
        <v>0.99418882289425126</v>
      </c>
      <c r="CS830" s="34">
        <v>0.99409586736130684</v>
      </c>
      <c r="CT830" s="34">
        <v>0.99400292051959993</v>
      </c>
      <c r="CU830" s="34">
        <v>0.99390998236831796</v>
      </c>
      <c r="CV830" s="34">
        <v>0.99381705290664812</v>
      </c>
      <c r="CW830" s="34">
        <v>0.99372413213377797</v>
      </c>
      <c r="CX830" s="34">
        <v>0.99363122004889526</v>
      </c>
      <c r="CY830" s="34">
        <v>0.99353831665118764</v>
      </c>
      <c r="CZ830" s="34">
        <v>0.99344542193984309</v>
      </c>
      <c r="DA830" s="34">
        <v>0.99335253591404893</v>
      </c>
      <c r="DB830" s="34">
        <v>0.99325965857299336</v>
      </c>
    </row>
    <row r="831" spans="1:106" x14ac:dyDescent="0.2">
      <c r="A831" s="13">
        <f t="shared" ca="1" si="12"/>
        <v>45433</v>
      </c>
      <c r="B831" s="34">
        <v>1.0000623348172251</v>
      </c>
      <c r="C831" s="34">
        <v>1</v>
      </c>
      <c r="D831" s="34">
        <v>0.99993766906816206</v>
      </c>
      <c r="E831" s="34">
        <v>0.99987534202146944</v>
      </c>
      <c r="F831" s="34">
        <v>0.99981301885967966</v>
      </c>
      <c r="G831" s="34">
        <v>0.99975069958255058</v>
      </c>
      <c r="H831" s="34">
        <v>0.99968838418983996</v>
      </c>
      <c r="I831" s="34">
        <v>0.9996260726813061</v>
      </c>
      <c r="J831" s="34">
        <v>0.99956376505670663</v>
      </c>
      <c r="K831" s="34">
        <v>0.99950146131579942</v>
      </c>
      <c r="L831" s="34">
        <v>0.99943916145834222</v>
      </c>
      <c r="M831" s="34">
        <v>0.99937686548409332</v>
      </c>
      <c r="N831" s="34">
        <v>0.99931457339281049</v>
      </c>
      <c r="O831" s="34">
        <v>0.9992522851842518</v>
      </c>
      <c r="P831" s="34">
        <v>0.99919000085817533</v>
      </c>
      <c r="Q831" s="34">
        <v>0.99912772041433895</v>
      </c>
      <c r="R831" s="34">
        <v>0.99906544385250051</v>
      </c>
      <c r="S831" s="34">
        <v>0.99900317117241821</v>
      </c>
      <c r="T831" s="34">
        <v>0.99894090237385014</v>
      </c>
      <c r="U831" s="34">
        <v>0.99887863745655447</v>
      </c>
      <c r="V831" s="34">
        <v>0.99881637642028875</v>
      </c>
      <c r="W831" s="34">
        <v>0.99875411926481172</v>
      </c>
      <c r="X831" s="34">
        <v>0.99869186598988102</v>
      </c>
      <c r="Y831" s="34">
        <v>0.99862961659525507</v>
      </c>
      <c r="Z831" s="34">
        <v>0.99856737108069182</v>
      </c>
      <c r="AA831" s="34">
        <v>0.99850512944594971</v>
      </c>
      <c r="AB831" s="34">
        <v>0.99844289169078648</v>
      </c>
      <c r="AC831" s="34">
        <v>0.99838065781496055</v>
      </c>
      <c r="AD831" s="34">
        <v>0.9983184278182301</v>
      </c>
      <c r="AE831" s="34">
        <v>0.99825620170035334</v>
      </c>
      <c r="AF831" s="34">
        <v>0.99819397946108868</v>
      </c>
      <c r="AG831" s="34">
        <v>0.99813176110019375</v>
      </c>
      <c r="AH831" s="34">
        <v>0.99806954661742753</v>
      </c>
      <c r="AI831" s="34">
        <v>0.99800733601254787</v>
      </c>
      <c r="AJ831" s="34">
        <v>0.99794512928531343</v>
      </c>
      <c r="AK831" s="34">
        <v>0.99788292643548193</v>
      </c>
      <c r="AL831" s="34">
        <v>0.99782072746281236</v>
      </c>
      <c r="AM831" s="34">
        <v>0.99775853236706247</v>
      </c>
      <c r="AN831" s="34">
        <v>0.99769634114799088</v>
      </c>
      <c r="AO831" s="34">
        <v>0.99763415380535614</v>
      </c>
      <c r="AP831" s="34">
        <v>0.99757197033891631</v>
      </c>
      <c r="AQ831" s="34">
        <v>0.99750979074842983</v>
      </c>
      <c r="AR831" s="34">
        <v>0.99744761503365498</v>
      </c>
      <c r="AS831" s="34">
        <v>0.99738544319435074</v>
      </c>
      <c r="AT831" s="34">
        <v>0.99732327523027486</v>
      </c>
      <c r="AU831" s="34">
        <v>0.99726111114118621</v>
      </c>
      <c r="AV831" s="34">
        <v>0.9971989509268433</v>
      </c>
      <c r="AW831" s="34">
        <v>0.99713679458700422</v>
      </c>
      <c r="AX831" s="34">
        <v>0.99707464212142793</v>
      </c>
      <c r="AY831" s="34">
        <v>0.99701249352987276</v>
      </c>
      <c r="AZ831" s="34">
        <v>0.99695034881209699</v>
      </c>
      <c r="BA831" s="34">
        <v>0.99688820796785971</v>
      </c>
      <c r="BB831" s="34">
        <v>0.99682607099691889</v>
      </c>
      <c r="BC831" s="34">
        <v>0.9967639378990335</v>
      </c>
      <c r="BD831" s="34">
        <v>0.99670180867396196</v>
      </c>
      <c r="BE831" s="34">
        <v>0.99663968332146291</v>
      </c>
      <c r="BF831" s="34">
        <v>0.99657756184129487</v>
      </c>
      <c r="BG831" s="34">
        <v>0.99651544423321681</v>
      </c>
      <c r="BH831" s="34">
        <v>0.99645333049698681</v>
      </c>
      <c r="BI831" s="34">
        <v>0.99639122063236407</v>
      </c>
      <c r="BJ831" s="34">
        <v>0.99632911463910701</v>
      </c>
      <c r="BK831" s="34">
        <v>0.99626701251697447</v>
      </c>
      <c r="BL831" s="34">
        <v>0.99620491426572511</v>
      </c>
      <c r="BM831" s="34">
        <v>0.99614281988511755</v>
      </c>
      <c r="BN831" s="34">
        <v>0.99608072937491055</v>
      </c>
      <c r="BO831" s="34">
        <v>0.99601864273486307</v>
      </c>
      <c r="BP831" s="34">
        <v>0.99595655996473353</v>
      </c>
      <c r="BQ831" s="34">
        <v>0.99589448106428102</v>
      </c>
      <c r="BR831" s="34">
        <v>0.99583240603326406</v>
      </c>
      <c r="BS831" s="34">
        <v>0.99577033487144184</v>
      </c>
      <c r="BT831" s="34">
        <v>0.99570826757857278</v>
      </c>
      <c r="BU831" s="34">
        <v>0.99564620415441618</v>
      </c>
      <c r="BV831" s="34">
        <v>0.99558414459873046</v>
      </c>
      <c r="BW831" s="34">
        <v>0.99552208891127458</v>
      </c>
      <c r="BX831" s="34">
        <v>0.99546003709180764</v>
      </c>
      <c r="BY831" s="34">
        <v>0.99539798914008859</v>
      </c>
      <c r="BZ831" s="34">
        <v>0.99533594505587586</v>
      </c>
      <c r="CA831" s="34">
        <v>0.99527390483892897</v>
      </c>
      <c r="CB831" s="34">
        <v>0.99521186848900656</v>
      </c>
      <c r="CC831" s="34">
        <v>0.99514983600586759</v>
      </c>
      <c r="CD831" s="34">
        <v>0.99508780738927105</v>
      </c>
      <c r="CE831" s="34">
        <v>0.99502578263897612</v>
      </c>
      <c r="CF831" s="34">
        <v>0.99496376175474166</v>
      </c>
      <c r="CG831" s="34">
        <v>0.99490174473632664</v>
      </c>
      <c r="CH831" s="34">
        <v>0.99483973158349004</v>
      </c>
      <c r="CI831" s="34">
        <v>0.99477772229599115</v>
      </c>
      <c r="CJ831" s="34">
        <v>0.99471571687358906</v>
      </c>
      <c r="CK831" s="34">
        <v>0.99465371531604274</v>
      </c>
      <c r="CL831" s="34">
        <v>0.99459171762311116</v>
      </c>
      <c r="CM831" s="34">
        <v>0.9945297237945534</v>
      </c>
      <c r="CN831" s="34">
        <v>0.99446773383012899</v>
      </c>
      <c r="CO831" s="34">
        <v>0.99440574772959678</v>
      </c>
      <c r="CP831" s="34">
        <v>0.99434376549271597</v>
      </c>
      <c r="CQ831" s="34">
        <v>0.99428178711924564</v>
      </c>
      <c r="CR831" s="34">
        <v>0.99418882289425126</v>
      </c>
      <c r="CS831" s="34">
        <v>0.99409586736130684</v>
      </c>
      <c r="CT831" s="34">
        <v>0.99400292051959993</v>
      </c>
      <c r="CU831" s="34">
        <v>0.99390998236831796</v>
      </c>
      <c r="CV831" s="34">
        <v>0.99381705290664812</v>
      </c>
      <c r="CW831" s="34">
        <v>0.99372413213377797</v>
      </c>
      <c r="CX831" s="34">
        <v>0.99363122004889526</v>
      </c>
      <c r="CY831" s="34">
        <v>0.99353831665118764</v>
      </c>
      <c r="CZ831" s="34">
        <v>0.99344542193984309</v>
      </c>
      <c r="DA831" s="34">
        <v>0.99335253591404893</v>
      </c>
      <c r="DB831" s="34">
        <v>0.99325965857299336</v>
      </c>
    </row>
    <row r="832" spans="1:106" x14ac:dyDescent="0.2">
      <c r="A832" s="13">
        <f t="shared" ca="1" si="12"/>
        <v>45434</v>
      </c>
      <c r="B832" s="34">
        <v>1.0000623348172251</v>
      </c>
      <c r="C832" s="34">
        <v>1</v>
      </c>
      <c r="D832" s="34">
        <v>0.99993766906816206</v>
      </c>
      <c r="E832" s="34">
        <v>0.99987534202146944</v>
      </c>
      <c r="F832" s="34">
        <v>0.99981301885967966</v>
      </c>
      <c r="G832" s="34">
        <v>0.99975069958255058</v>
      </c>
      <c r="H832" s="34">
        <v>0.99968838418983996</v>
      </c>
      <c r="I832" s="34">
        <v>0.9996260726813061</v>
      </c>
      <c r="J832" s="34">
        <v>0.99956376505670663</v>
      </c>
      <c r="K832" s="34">
        <v>0.99950146131579942</v>
      </c>
      <c r="L832" s="34">
        <v>0.99943916145834222</v>
      </c>
      <c r="M832" s="34">
        <v>0.99937686548409332</v>
      </c>
      <c r="N832" s="34">
        <v>0.99931457339281049</v>
      </c>
      <c r="O832" s="34">
        <v>0.9992522851842518</v>
      </c>
      <c r="P832" s="34">
        <v>0.99919000085817533</v>
      </c>
      <c r="Q832" s="34">
        <v>0.99912772041433895</v>
      </c>
      <c r="R832" s="34">
        <v>0.99906544385250051</v>
      </c>
      <c r="S832" s="34">
        <v>0.99900317117241821</v>
      </c>
      <c r="T832" s="34">
        <v>0.99894090237385014</v>
      </c>
      <c r="U832" s="34">
        <v>0.99887863745655447</v>
      </c>
      <c r="V832" s="34">
        <v>0.99881637642028875</v>
      </c>
      <c r="W832" s="34">
        <v>0.99875411926481172</v>
      </c>
      <c r="X832" s="34">
        <v>0.99869186598988102</v>
      </c>
      <c r="Y832" s="34">
        <v>0.99862961659525507</v>
      </c>
      <c r="Z832" s="34">
        <v>0.99856737108069182</v>
      </c>
      <c r="AA832" s="34">
        <v>0.99850512944594971</v>
      </c>
      <c r="AB832" s="34">
        <v>0.99844289169078648</v>
      </c>
      <c r="AC832" s="34">
        <v>0.99838065781496055</v>
      </c>
      <c r="AD832" s="34">
        <v>0.9983184278182301</v>
      </c>
      <c r="AE832" s="34">
        <v>0.99825620170035334</v>
      </c>
      <c r="AF832" s="34">
        <v>0.99819397946108868</v>
      </c>
      <c r="AG832" s="34">
        <v>0.99813176110019375</v>
      </c>
      <c r="AH832" s="34">
        <v>0.99806954661742753</v>
      </c>
      <c r="AI832" s="34">
        <v>0.99800733601254787</v>
      </c>
      <c r="AJ832" s="34">
        <v>0.99794512928531343</v>
      </c>
      <c r="AK832" s="34">
        <v>0.99788292643548193</v>
      </c>
      <c r="AL832" s="34">
        <v>0.99782072746281236</v>
      </c>
      <c r="AM832" s="34">
        <v>0.99775853236706247</v>
      </c>
      <c r="AN832" s="34">
        <v>0.99769634114799088</v>
      </c>
      <c r="AO832" s="34">
        <v>0.99763415380535614</v>
      </c>
      <c r="AP832" s="34">
        <v>0.99757197033891631</v>
      </c>
      <c r="AQ832" s="34">
        <v>0.99750979074842983</v>
      </c>
      <c r="AR832" s="34">
        <v>0.99744761503365498</v>
      </c>
      <c r="AS832" s="34">
        <v>0.99738544319435074</v>
      </c>
      <c r="AT832" s="34">
        <v>0.99732327523027486</v>
      </c>
      <c r="AU832" s="34">
        <v>0.99726111114118621</v>
      </c>
      <c r="AV832" s="34">
        <v>0.9971989509268433</v>
      </c>
      <c r="AW832" s="34">
        <v>0.99713679458700422</v>
      </c>
      <c r="AX832" s="34">
        <v>0.99707464212142793</v>
      </c>
      <c r="AY832" s="34">
        <v>0.99701249352987276</v>
      </c>
      <c r="AZ832" s="34">
        <v>0.99695034881209699</v>
      </c>
      <c r="BA832" s="34">
        <v>0.99688820796785971</v>
      </c>
      <c r="BB832" s="34">
        <v>0.99682607099691889</v>
      </c>
      <c r="BC832" s="34">
        <v>0.9967639378990335</v>
      </c>
      <c r="BD832" s="34">
        <v>0.99670180867396196</v>
      </c>
      <c r="BE832" s="34">
        <v>0.99663968332146291</v>
      </c>
      <c r="BF832" s="34">
        <v>0.99657756184129487</v>
      </c>
      <c r="BG832" s="34">
        <v>0.99651544423321681</v>
      </c>
      <c r="BH832" s="34">
        <v>0.99645333049698681</v>
      </c>
      <c r="BI832" s="34">
        <v>0.99639122063236407</v>
      </c>
      <c r="BJ832" s="34">
        <v>0.99632911463910701</v>
      </c>
      <c r="BK832" s="34">
        <v>0.99626701251697447</v>
      </c>
      <c r="BL832" s="34">
        <v>0.99620491426572511</v>
      </c>
      <c r="BM832" s="34">
        <v>0.99614281988511755</v>
      </c>
      <c r="BN832" s="34">
        <v>0.99608072937491055</v>
      </c>
      <c r="BO832" s="34">
        <v>0.99601864273486307</v>
      </c>
      <c r="BP832" s="34">
        <v>0.99595655996473353</v>
      </c>
      <c r="BQ832" s="34">
        <v>0.99589448106428102</v>
      </c>
      <c r="BR832" s="34">
        <v>0.99583240603326406</v>
      </c>
      <c r="BS832" s="34">
        <v>0.99577033487144184</v>
      </c>
      <c r="BT832" s="34">
        <v>0.99570826757857278</v>
      </c>
      <c r="BU832" s="34">
        <v>0.99564620415441618</v>
      </c>
      <c r="BV832" s="34">
        <v>0.99558414459873046</v>
      </c>
      <c r="BW832" s="34">
        <v>0.99552208891127458</v>
      </c>
      <c r="BX832" s="34">
        <v>0.99546003709180764</v>
      </c>
      <c r="BY832" s="34">
        <v>0.99539798914008859</v>
      </c>
      <c r="BZ832" s="34">
        <v>0.99533594505587586</v>
      </c>
      <c r="CA832" s="34">
        <v>0.99527390483892897</v>
      </c>
      <c r="CB832" s="34">
        <v>0.99521186848900656</v>
      </c>
      <c r="CC832" s="34">
        <v>0.99514983600586759</v>
      </c>
      <c r="CD832" s="34">
        <v>0.99508780738927105</v>
      </c>
      <c r="CE832" s="34">
        <v>0.99502578263897612</v>
      </c>
      <c r="CF832" s="34">
        <v>0.99496376175474166</v>
      </c>
      <c r="CG832" s="34">
        <v>0.99490174473632664</v>
      </c>
      <c r="CH832" s="34">
        <v>0.99483973158349004</v>
      </c>
      <c r="CI832" s="34">
        <v>0.99477772229599115</v>
      </c>
      <c r="CJ832" s="34">
        <v>0.99471571687358906</v>
      </c>
      <c r="CK832" s="34">
        <v>0.99465371531604274</v>
      </c>
      <c r="CL832" s="34">
        <v>0.99459171762311116</v>
      </c>
      <c r="CM832" s="34">
        <v>0.9945297237945534</v>
      </c>
      <c r="CN832" s="34">
        <v>0.99446773383012899</v>
      </c>
      <c r="CO832" s="34">
        <v>0.99440574772959678</v>
      </c>
      <c r="CP832" s="34">
        <v>0.99434376549271597</v>
      </c>
      <c r="CQ832" s="34">
        <v>0.99428178711924564</v>
      </c>
      <c r="CR832" s="34">
        <v>0.99418882289425126</v>
      </c>
      <c r="CS832" s="34">
        <v>0.99409586736130684</v>
      </c>
      <c r="CT832" s="34">
        <v>0.99400292051959993</v>
      </c>
      <c r="CU832" s="34">
        <v>0.99390998236831796</v>
      </c>
      <c r="CV832" s="34">
        <v>0.99381705290664812</v>
      </c>
      <c r="CW832" s="34">
        <v>0.99372413213377797</v>
      </c>
      <c r="CX832" s="34">
        <v>0.99363122004889526</v>
      </c>
      <c r="CY832" s="34">
        <v>0.99353831665118764</v>
      </c>
      <c r="CZ832" s="34">
        <v>0.99344542193984309</v>
      </c>
      <c r="DA832" s="34">
        <v>0.99335253591404893</v>
      </c>
      <c r="DB832" s="34">
        <v>0.99325965857299336</v>
      </c>
    </row>
    <row r="833" spans="1:106" x14ac:dyDescent="0.2">
      <c r="A833" s="13">
        <f t="shared" ca="1" si="12"/>
        <v>45435</v>
      </c>
      <c r="B833" s="34">
        <v>1.0000623348172251</v>
      </c>
      <c r="C833" s="34">
        <v>1</v>
      </c>
      <c r="D833" s="34">
        <v>0.99993766906816206</v>
      </c>
      <c r="E833" s="34">
        <v>0.99987534202146944</v>
      </c>
      <c r="F833" s="34">
        <v>0.99981301885967966</v>
      </c>
      <c r="G833" s="34">
        <v>0.99975069958255058</v>
      </c>
      <c r="H833" s="34">
        <v>0.99968838418983996</v>
      </c>
      <c r="I833" s="34">
        <v>0.9996260726813061</v>
      </c>
      <c r="J833" s="34">
        <v>0.99956376505670663</v>
      </c>
      <c r="K833" s="34">
        <v>0.99950146131579942</v>
      </c>
      <c r="L833" s="34">
        <v>0.99943916145834222</v>
      </c>
      <c r="M833" s="34">
        <v>0.99937686548409332</v>
      </c>
      <c r="N833" s="34">
        <v>0.99931457339281049</v>
      </c>
      <c r="O833" s="34">
        <v>0.9992522851842518</v>
      </c>
      <c r="P833" s="34">
        <v>0.99919000085817533</v>
      </c>
      <c r="Q833" s="34">
        <v>0.99912772041433895</v>
      </c>
      <c r="R833" s="34">
        <v>0.99906544385250051</v>
      </c>
      <c r="S833" s="34">
        <v>0.99900317117241821</v>
      </c>
      <c r="T833" s="34">
        <v>0.99894090237385014</v>
      </c>
      <c r="U833" s="34">
        <v>0.99887863745655447</v>
      </c>
      <c r="V833" s="34">
        <v>0.99881637642028875</v>
      </c>
      <c r="W833" s="34">
        <v>0.99875411926481172</v>
      </c>
      <c r="X833" s="34">
        <v>0.99869186598988102</v>
      </c>
      <c r="Y833" s="34">
        <v>0.99862961659525507</v>
      </c>
      <c r="Z833" s="34">
        <v>0.99856737108069182</v>
      </c>
      <c r="AA833" s="34">
        <v>0.99850512944594971</v>
      </c>
      <c r="AB833" s="34">
        <v>0.99844289169078648</v>
      </c>
      <c r="AC833" s="34">
        <v>0.99838065781496055</v>
      </c>
      <c r="AD833" s="34">
        <v>0.9983184278182301</v>
      </c>
      <c r="AE833" s="34">
        <v>0.99825620170035334</v>
      </c>
      <c r="AF833" s="34">
        <v>0.99819397946108868</v>
      </c>
      <c r="AG833" s="34">
        <v>0.99813176110019375</v>
      </c>
      <c r="AH833" s="34">
        <v>0.99806954661742753</v>
      </c>
      <c r="AI833" s="34">
        <v>0.99800733601254787</v>
      </c>
      <c r="AJ833" s="34">
        <v>0.99794512928531343</v>
      </c>
      <c r="AK833" s="34">
        <v>0.99788292643548193</v>
      </c>
      <c r="AL833" s="34">
        <v>0.99782072746281236</v>
      </c>
      <c r="AM833" s="34">
        <v>0.99775853236706247</v>
      </c>
      <c r="AN833" s="34">
        <v>0.99769634114799088</v>
      </c>
      <c r="AO833" s="34">
        <v>0.99763415380535614</v>
      </c>
      <c r="AP833" s="34">
        <v>0.99757197033891631</v>
      </c>
      <c r="AQ833" s="34">
        <v>0.99750979074842983</v>
      </c>
      <c r="AR833" s="34">
        <v>0.99744761503365498</v>
      </c>
      <c r="AS833" s="34">
        <v>0.99738544319435074</v>
      </c>
      <c r="AT833" s="34">
        <v>0.99732327523027486</v>
      </c>
      <c r="AU833" s="34">
        <v>0.99726111114118621</v>
      </c>
      <c r="AV833" s="34">
        <v>0.9971989509268433</v>
      </c>
      <c r="AW833" s="34">
        <v>0.99713679458700422</v>
      </c>
      <c r="AX833" s="34">
        <v>0.99707464212142793</v>
      </c>
      <c r="AY833" s="34">
        <v>0.99701249352987276</v>
      </c>
      <c r="AZ833" s="34">
        <v>0.99695034881209699</v>
      </c>
      <c r="BA833" s="34">
        <v>0.99688820796785971</v>
      </c>
      <c r="BB833" s="34">
        <v>0.99682607099691889</v>
      </c>
      <c r="BC833" s="34">
        <v>0.9967639378990335</v>
      </c>
      <c r="BD833" s="34">
        <v>0.99670180867396196</v>
      </c>
      <c r="BE833" s="34">
        <v>0.99663968332146291</v>
      </c>
      <c r="BF833" s="34">
        <v>0.99657756184129487</v>
      </c>
      <c r="BG833" s="34">
        <v>0.99651544423321681</v>
      </c>
      <c r="BH833" s="34">
        <v>0.99645333049698681</v>
      </c>
      <c r="BI833" s="34">
        <v>0.99639122063236407</v>
      </c>
      <c r="BJ833" s="34">
        <v>0.99632911463910701</v>
      </c>
      <c r="BK833" s="34">
        <v>0.99626701251697447</v>
      </c>
      <c r="BL833" s="34">
        <v>0.99620491426572511</v>
      </c>
      <c r="BM833" s="34">
        <v>0.99614281988511755</v>
      </c>
      <c r="BN833" s="34">
        <v>0.99608072937491055</v>
      </c>
      <c r="BO833" s="34">
        <v>0.99601864273486307</v>
      </c>
      <c r="BP833" s="34">
        <v>0.99595655996473353</v>
      </c>
      <c r="BQ833" s="34">
        <v>0.99589448106428102</v>
      </c>
      <c r="BR833" s="34">
        <v>0.99583240603326406</v>
      </c>
      <c r="BS833" s="34">
        <v>0.99577033487144184</v>
      </c>
      <c r="BT833" s="34">
        <v>0.99570826757857278</v>
      </c>
      <c r="BU833" s="34">
        <v>0.99564620415441618</v>
      </c>
      <c r="BV833" s="34">
        <v>0.99558414459873046</v>
      </c>
      <c r="BW833" s="34">
        <v>0.99552208891127458</v>
      </c>
      <c r="BX833" s="34">
        <v>0.99546003709180764</v>
      </c>
      <c r="BY833" s="34">
        <v>0.99539798914008859</v>
      </c>
      <c r="BZ833" s="34">
        <v>0.99533594505587586</v>
      </c>
      <c r="CA833" s="34">
        <v>0.99527390483892897</v>
      </c>
      <c r="CB833" s="34">
        <v>0.99521186848900656</v>
      </c>
      <c r="CC833" s="34">
        <v>0.99514983600586759</v>
      </c>
      <c r="CD833" s="34">
        <v>0.99508780738927105</v>
      </c>
      <c r="CE833" s="34">
        <v>0.99502578263897612</v>
      </c>
      <c r="CF833" s="34">
        <v>0.99496376175474166</v>
      </c>
      <c r="CG833" s="34">
        <v>0.99490174473632664</v>
      </c>
      <c r="CH833" s="34">
        <v>0.99483973158349004</v>
      </c>
      <c r="CI833" s="34">
        <v>0.99477772229599115</v>
      </c>
      <c r="CJ833" s="34">
        <v>0.99471571687358906</v>
      </c>
      <c r="CK833" s="34">
        <v>0.99465371531604274</v>
      </c>
      <c r="CL833" s="34">
        <v>0.99459171762311116</v>
      </c>
      <c r="CM833" s="34">
        <v>0.9945297237945534</v>
      </c>
      <c r="CN833" s="34">
        <v>0.99446773383012899</v>
      </c>
      <c r="CO833" s="34">
        <v>0.99440574772959678</v>
      </c>
      <c r="CP833" s="34">
        <v>0.99434376549271597</v>
      </c>
      <c r="CQ833" s="34">
        <v>0.99428178711924564</v>
      </c>
      <c r="CR833" s="34">
        <v>0.99418882289425126</v>
      </c>
      <c r="CS833" s="34">
        <v>0.99409586736130684</v>
      </c>
      <c r="CT833" s="34">
        <v>0.99400292051959993</v>
      </c>
      <c r="CU833" s="34">
        <v>0.99390998236831796</v>
      </c>
      <c r="CV833" s="34">
        <v>0.99381705290664812</v>
      </c>
      <c r="CW833" s="34">
        <v>0.99372413213377797</v>
      </c>
      <c r="CX833" s="34">
        <v>0.99363122004889526</v>
      </c>
      <c r="CY833" s="34">
        <v>0.99353831665118764</v>
      </c>
      <c r="CZ833" s="34">
        <v>0.99344542193984309</v>
      </c>
      <c r="DA833" s="34">
        <v>0.99335253591404893</v>
      </c>
      <c r="DB833" s="34">
        <v>0.99325965857299336</v>
      </c>
    </row>
    <row r="834" spans="1:106" x14ac:dyDescent="0.2">
      <c r="A834" s="13">
        <f t="shared" ca="1" si="12"/>
        <v>45436</v>
      </c>
      <c r="B834" s="34">
        <v>1.0000623348172251</v>
      </c>
      <c r="C834" s="34">
        <v>1</v>
      </c>
      <c r="D834" s="34">
        <v>0.99993766906816206</v>
      </c>
      <c r="E834" s="34">
        <v>0.99987534202146944</v>
      </c>
      <c r="F834" s="34">
        <v>0.99981301885967966</v>
      </c>
      <c r="G834" s="34">
        <v>0.99975069958255058</v>
      </c>
      <c r="H834" s="34">
        <v>0.99968838418983996</v>
      </c>
      <c r="I834" s="34">
        <v>0.9996260726813061</v>
      </c>
      <c r="J834" s="34">
        <v>0.99956376505670663</v>
      </c>
      <c r="K834" s="34">
        <v>0.99950146131579942</v>
      </c>
      <c r="L834" s="34">
        <v>0.99943916145834222</v>
      </c>
      <c r="M834" s="34">
        <v>0.99937686548409332</v>
      </c>
      <c r="N834" s="34">
        <v>0.99931457339281049</v>
      </c>
      <c r="O834" s="34">
        <v>0.9992522851842518</v>
      </c>
      <c r="P834" s="34">
        <v>0.99919000085817533</v>
      </c>
      <c r="Q834" s="34">
        <v>0.99912772041433895</v>
      </c>
      <c r="R834" s="34">
        <v>0.99906544385250051</v>
      </c>
      <c r="S834" s="34">
        <v>0.99900317117241821</v>
      </c>
      <c r="T834" s="34">
        <v>0.99894090237385014</v>
      </c>
      <c r="U834" s="34">
        <v>0.99887863745655447</v>
      </c>
      <c r="V834" s="34">
        <v>0.99881637642028875</v>
      </c>
      <c r="W834" s="34">
        <v>0.99875411926481172</v>
      </c>
      <c r="X834" s="34">
        <v>0.99869186598988102</v>
      </c>
      <c r="Y834" s="34">
        <v>0.99862961659525507</v>
      </c>
      <c r="Z834" s="34">
        <v>0.99856737108069182</v>
      </c>
      <c r="AA834" s="34">
        <v>0.99850512944594971</v>
      </c>
      <c r="AB834" s="34">
        <v>0.99844289169078648</v>
      </c>
      <c r="AC834" s="34">
        <v>0.99838065781496055</v>
      </c>
      <c r="AD834" s="34">
        <v>0.9983184278182301</v>
      </c>
      <c r="AE834" s="34">
        <v>0.99825620170035334</v>
      </c>
      <c r="AF834" s="34">
        <v>0.99819397946108868</v>
      </c>
      <c r="AG834" s="34">
        <v>0.99813176110019375</v>
      </c>
      <c r="AH834" s="34">
        <v>0.99806954661742753</v>
      </c>
      <c r="AI834" s="34">
        <v>0.99800733601254787</v>
      </c>
      <c r="AJ834" s="34">
        <v>0.99794512928531343</v>
      </c>
      <c r="AK834" s="34">
        <v>0.99788292643548193</v>
      </c>
      <c r="AL834" s="34">
        <v>0.99782072746281236</v>
      </c>
      <c r="AM834" s="34">
        <v>0.99775853236706247</v>
      </c>
      <c r="AN834" s="34">
        <v>0.99769634114799088</v>
      </c>
      <c r="AO834" s="34">
        <v>0.99763415380535614</v>
      </c>
      <c r="AP834" s="34">
        <v>0.99757197033891631</v>
      </c>
      <c r="AQ834" s="34">
        <v>0.99750979074842983</v>
      </c>
      <c r="AR834" s="34">
        <v>0.99744761503365498</v>
      </c>
      <c r="AS834" s="34">
        <v>0.99738544319435074</v>
      </c>
      <c r="AT834" s="34">
        <v>0.99732327523027486</v>
      </c>
      <c r="AU834" s="34">
        <v>0.99726111114118621</v>
      </c>
      <c r="AV834" s="34">
        <v>0.9971989509268433</v>
      </c>
      <c r="AW834" s="34">
        <v>0.99713679458700422</v>
      </c>
      <c r="AX834" s="34">
        <v>0.99707464212142793</v>
      </c>
      <c r="AY834" s="34">
        <v>0.99701249352987276</v>
      </c>
      <c r="AZ834" s="34">
        <v>0.99695034881209699</v>
      </c>
      <c r="BA834" s="34">
        <v>0.99688820796785971</v>
      </c>
      <c r="BB834" s="34">
        <v>0.99682607099691889</v>
      </c>
      <c r="BC834" s="34">
        <v>0.9967639378990335</v>
      </c>
      <c r="BD834" s="34">
        <v>0.99670180867396196</v>
      </c>
      <c r="BE834" s="34">
        <v>0.99663968332146291</v>
      </c>
      <c r="BF834" s="34">
        <v>0.99657756184129487</v>
      </c>
      <c r="BG834" s="34">
        <v>0.99651544423321681</v>
      </c>
      <c r="BH834" s="34">
        <v>0.99645333049698681</v>
      </c>
      <c r="BI834" s="34">
        <v>0.99639122063236407</v>
      </c>
      <c r="BJ834" s="34">
        <v>0.99632911463910701</v>
      </c>
      <c r="BK834" s="34">
        <v>0.99626701251697447</v>
      </c>
      <c r="BL834" s="34">
        <v>0.99620491426572511</v>
      </c>
      <c r="BM834" s="34">
        <v>0.99614281988511755</v>
      </c>
      <c r="BN834" s="34">
        <v>0.99608072937491055</v>
      </c>
      <c r="BO834" s="34">
        <v>0.99601864273486307</v>
      </c>
      <c r="BP834" s="34">
        <v>0.99595655996473353</v>
      </c>
      <c r="BQ834" s="34">
        <v>0.99589448106428102</v>
      </c>
      <c r="BR834" s="34">
        <v>0.99583240603326406</v>
      </c>
      <c r="BS834" s="34">
        <v>0.99577033487144184</v>
      </c>
      <c r="BT834" s="34">
        <v>0.99570826757857278</v>
      </c>
      <c r="BU834" s="34">
        <v>0.99564620415441618</v>
      </c>
      <c r="BV834" s="34">
        <v>0.99558414459873046</v>
      </c>
      <c r="BW834" s="34">
        <v>0.99552208891127458</v>
      </c>
      <c r="BX834" s="34">
        <v>0.99546003709180764</v>
      </c>
      <c r="BY834" s="34">
        <v>0.99539798914008859</v>
      </c>
      <c r="BZ834" s="34">
        <v>0.99533594505587586</v>
      </c>
      <c r="CA834" s="34">
        <v>0.99527390483892897</v>
      </c>
      <c r="CB834" s="34">
        <v>0.99521186848900656</v>
      </c>
      <c r="CC834" s="34">
        <v>0.99514983600586759</v>
      </c>
      <c r="CD834" s="34">
        <v>0.99508780738927105</v>
      </c>
      <c r="CE834" s="34">
        <v>0.99502578263897612</v>
      </c>
      <c r="CF834" s="34">
        <v>0.99496376175474166</v>
      </c>
      <c r="CG834" s="34">
        <v>0.99490174473632664</v>
      </c>
      <c r="CH834" s="34">
        <v>0.99483973158349004</v>
      </c>
      <c r="CI834" s="34">
        <v>0.99477772229599115</v>
      </c>
      <c r="CJ834" s="34">
        <v>0.99471571687358906</v>
      </c>
      <c r="CK834" s="34">
        <v>0.99465371531604274</v>
      </c>
      <c r="CL834" s="34">
        <v>0.99459171762311116</v>
      </c>
      <c r="CM834" s="34">
        <v>0.9945297237945534</v>
      </c>
      <c r="CN834" s="34">
        <v>0.99446773383012899</v>
      </c>
      <c r="CO834" s="34">
        <v>0.99440574772959678</v>
      </c>
      <c r="CP834" s="34">
        <v>0.99434376549271597</v>
      </c>
      <c r="CQ834" s="34">
        <v>0.99428178711924564</v>
      </c>
      <c r="CR834" s="34">
        <v>0.99418882289425126</v>
      </c>
      <c r="CS834" s="34">
        <v>0.99409586736130684</v>
      </c>
      <c r="CT834" s="34">
        <v>0.99400292051959993</v>
      </c>
      <c r="CU834" s="34">
        <v>0.99390998236831796</v>
      </c>
      <c r="CV834" s="34">
        <v>0.99381705290664812</v>
      </c>
      <c r="CW834" s="34">
        <v>0.99372413213377797</v>
      </c>
      <c r="CX834" s="34">
        <v>0.99363122004889526</v>
      </c>
      <c r="CY834" s="34">
        <v>0.99353831665118764</v>
      </c>
      <c r="CZ834" s="34">
        <v>0.99344542193984309</v>
      </c>
      <c r="DA834" s="34">
        <v>0.99335253591404893</v>
      </c>
      <c r="DB834" s="34">
        <v>0.99325965857299336</v>
      </c>
    </row>
    <row r="835" spans="1:106" x14ac:dyDescent="0.2">
      <c r="A835" s="13">
        <f t="shared" ca="1" si="12"/>
        <v>45439</v>
      </c>
      <c r="B835" s="34">
        <v>1.0000623348172251</v>
      </c>
      <c r="C835" s="34">
        <v>1</v>
      </c>
      <c r="D835" s="34">
        <v>0.99993766906816206</v>
      </c>
      <c r="E835" s="34">
        <v>0.99987534202146944</v>
      </c>
      <c r="F835" s="34">
        <v>0.99981301885967966</v>
      </c>
      <c r="G835" s="34">
        <v>0.99975069958255058</v>
      </c>
      <c r="H835" s="34">
        <v>0.99968838418983996</v>
      </c>
      <c r="I835" s="34">
        <v>0.9996260726813061</v>
      </c>
      <c r="J835" s="34">
        <v>0.99956376505670663</v>
      </c>
      <c r="K835" s="34">
        <v>0.99950146131579942</v>
      </c>
      <c r="L835" s="34">
        <v>0.99943916145834222</v>
      </c>
      <c r="M835" s="34">
        <v>0.99937686548409332</v>
      </c>
      <c r="N835" s="34">
        <v>0.99931457339281049</v>
      </c>
      <c r="O835" s="34">
        <v>0.9992522851842518</v>
      </c>
      <c r="P835" s="34">
        <v>0.99919000085817533</v>
      </c>
      <c r="Q835" s="34">
        <v>0.99912772041433895</v>
      </c>
      <c r="R835" s="34">
        <v>0.99906544385250051</v>
      </c>
      <c r="S835" s="34">
        <v>0.99900317117241821</v>
      </c>
      <c r="T835" s="34">
        <v>0.99894090237385014</v>
      </c>
      <c r="U835" s="34">
        <v>0.99887863745655447</v>
      </c>
      <c r="V835" s="34">
        <v>0.99881637642028875</v>
      </c>
      <c r="W835" s="34">
        <v>0.99875411926481172</v>
      </c>
      <c r="X835" s="34">
        <v>0.99869186598988102</v>
      </c>
      <c r="Y835" s="34">
        <v>0.99862961659525507</v>
      </c>
      <c r="Z835" s="34">
        <v>0.99856737108069182</v>
      </c>
      <c r="AA835" s="34">
        <v>0.99850512944594971</v>
      </c>
      <c r="AB835" s="34">
        <v>0.99844289169078648</v>
      </c>
      <c r="AC835" s="34">
        <v>0.99838065781496055</v>
      </c>
      <c r="AD835" s="34">
        <v>0.9983184278182301</v>
      </c>
      <c r="AE835" s="34">
        <v>0.99825620170035334</v>
      </c>
      <c r="AF835" s="34">
        <v>0.99819397946108868</v>
      </c>
      <c r="AG835" s="34">
        <v>0.99813176110019375</v>
      </c>
      <c r="AH835" s="34">
        <v>0.99806954661742753</v>
      </c>
      <c r="AI835" s="34">
        <v>0.99800733601254787</v>
      </c>
      <c r="AJ835" s="34">
        <v>0.99794512928531343</v>
      </c>
      <c r="AK835" s="34">
        <v>0.99788292643548193</v>
      </c>
      <c r="AL835" s="34">
        <v>0.99782072746281236</v>
      </c>
      <c r="AM835" s="34">
        <v>0.99775853236706247</v>
      </c>
      <c r="AN835" s="34">
        <v>0.99769634114799088</v>
      </c>
      <c r="AO835" s="34">
        <v>0.99763415380535614</v>
      </c>
      <c r="AP835" s="34">
        <v>0.99757197033891631</v>
      </c>
      <c r="AQ835" s="34">
        <v>0.99750979074842983</v>
      </c>
      <c r="AR835" s="34">
        <v>0.99744761503365498</v>
      </c>
      <c r="AS835" s="34">
        <v>0.99738544319435074</v>
      </c>
      <c r="AT835" s="34">
        <v>0.99732327523027486</v>
      </c>
      <c r="AU835" s="34">
        <v>0.99726111114118621</v>
      </c>
      <c r="AV835" s="34">
        <v>0.9971989509268433</v>
      </c>
      <c r="AW835" s="34">
        <v>0.99713679458700422</v>
      </c>
      <c r="AX835" s="34">
        <v>0.99707464212142793</v>
      </c>
      <c r="AY835" s="34">
        <v>0.99701249352987276</v>
      </c>
      <c r="AZ835" s="34">
        <v>0.99695034881209699</v>
      </c>
      <c r="BA835" s="34">
        <v>0.99688820796785971</v>
      </c>
      <c r="BB835" s="34">
        <v>0.99682607099691889</v>
      </c>
      <c r="BC835" s="34">
        <v>0.9967639378990335</v>
      </c>
      <c r="BD835" s="34">
        <v>0.99670180867396196</v>
      </c>
      <c r="BE835" s="34">
        <v>0.99663968332146291</v>
      </c>
      <c r="BF835" s="34">
        <v>0.99657756184129487</v>
      </c>
      <c r="BG835" s="34">
        <v>0.99651544423321681</v>
      </c>
      <c r="BH835" s="34">
        <v>0.99645333049698681</v>
      </c>
      <c r="BI835" s="34">
        <v>0.99639122063236407</v>
      </c>
      <c r="BJ835" s="34">
        <v>0.99632911463910701</v>
      </c>
      <c r="BK835" s="34">
        <v>0.99626701251697447</v>
      </c>
      <c r="BL835" s="34">
        <v>0.99620491426572511</v>
      </c>
      <c r="BM835" s="34">
        <v>0.99614281988511755</v>
      </c>
      <c r="BN835" s="34">
        <v>0.99608072937491055</v>
      </c>
      <c r="BO835" s="34">
        <v>0.99601864273486307</v>
      </c>
      <c r="BP835" s="34">
        <v>0.99595655996473353</v>
      </c>
      <c r="BQ835" s="34">
        <v>0.99589448106428102</v>
      </c>
      <c r="BR835" s="34">
        <v>0.99583240603326406</v>
      </c>
      <c r="BS835" s="34">
        <v>0.99577033487144184</v>
      </c>
      <c r="BT835" s="34">
        <v>0.99570826757857278</v>
      </c>
      <c r="BU835" s="34">
        <v>0.99564620415441618</v>
      </c>
      <c r="BV835" s="34">
        <v>0.99558414459873046</v>
      </c>
      <c r="BW835" s="34">
        <v>0.99552208891127458</v>
      </c>
      <c r="BX835" s="34">
        <v>0.99546003709180764</v>
      </c>
      <c r="BY835" s="34">
        <v>0.99539798914008859</v>
      </c>
      <c r="BZ835" s="34">
        <v>0.99533594505587586</v>
      </c>
      <c r="CA835" s="34">
        <v>0.99527390483892897</v>
      </c>
      <c r="CB835" s="34">
        <v>0.99521186848900656</v>
      </c>
      <c r="CC835" s="34">
        <v>0.99514983600586759</v>
      </c>
      <c r="CD835" s="34">
        <v>0.99508780738927105</v>
      </c>
      <c r="CE835" s="34">
        <v>0.99502578263897612</v>
      </c>
      <c r="CF835" s="34">
        <v>0.99496376175474166</v>
      </c>
      <c r="CG835" s="34">
        <v>0.99490174473632664</v>
      </c>
      <c r="CH835" s="34">
        <v>0.99483973158349004</v>
      </c>
      <c r="CI835" s="34">
        <v>0.99477772229599115</v>
      </c>
      <c r="CJ835" s="34">
        <v>0.99471571687358906</v>
      </c>
      <c r="CK835" s="34">
        <v>0.99465371531604274</v>
      </c>
      <c r="CL835" s="34">
        <v>0.99459171762311116</v>
      </c>
      <c r="CM835" s="34">
        <v>0.9945297237945534</v>
      </c>
      <c r="CN835" s="34">
        <v>0.99446773383012899</v>
      </c>
      <c r="CO835" s="34">
        <v>0.99440574772959678</v>
      </c>
      <c r="CP835" s="34">
        <v>0.99434376549271597</v>
      </c>
      <c r="CQ835" s="34">
        <v>0.99428178711924564</v>
      </c>
      <c r="CR835" s="34">
        <v>0.99418882289425126</v>
      </c>
      <c r="CS835" s="34">
        <v>0.99409586736130684</v>
      </c>
      <c r="CT835" s="34">
        <v>0.99400292051959993</v>
      </c>
      <c r="CU835" s="34">
        <v>0.99390998236831796</v>
      </c>
      <c r="CV835" s="34">
        <v>0.99381705290664812</v>
      </c>
      <c r="CW835" s="34">
        <v>0.99372413213377797</v>
      </c>
      <c r="CX835" s="34">
        <v>0.99363122004889526</v>
      </c>
      <c r="CY835" s="34">
        <v>0.99353831665118764</v>
      </c>
      <c r="CZ835" s="34">
        <v>0.99344542193984309</v>
      </c>
      <c r="DA835" s="34">
        <v>0.99335253591404893</v>
      </c>
      <c r="DB835" s="34">
        <v>0.99325965857299336</v>
      </c>
    </row>
    <row r="836" spans="1:106" x14ac:dyDescent="0.2">
      <c r="A836" s="13">
        <f t="shared" ref="A836:A899" ca="1" si="13">IF(WORKDAY(A$2,ROW()-2)&gt;TODAY(),"",WORKDAY(A$2,ROW()-2))</f>
        <v>45440</v>
      </c>
      <c r="B836" s="34">
        <v>1.0000623348172251</v>
      </c>
      <c r="C836" s="34">
        <v>1</v>
      </c>
      <c r="D836" s="34">
        <v>0.99993766906816206</v>
      </c>
      <c r="E836" s="34">
        <v>0.99987534202146944</v>
      </c>
      <c r="F836" s="34">
        <v>0.99981301885967966</v>
      </c>
      <c r="G836" s="34">
        <v>0.99975069958255058</v>
      </c>
      <c r="H836" s="34">
        <v>0.99968838418983996</v>
      </c>
      <c r="I836" s="34">
        <v>0.9996260726813061</v>
      </c>
      <c r="J836" s="34">
        <v>0.99956376505670663</v>
      </c>
      <c r="K836" s="34">
        <v>0.99950146131579942</v>
      </c>
      <c r="L836" s="34">
        <v>0.99943916145834222</v>
      </c>
      <c r="M836" s="34">
        <v>0.99937686548409332</v>
      </c>
      <c r="N836" s="34">
        <v>0.99931457339281049</v>
      </c>
      <c r="O836" s="34">
        <v>0.9992522851842518</v>
      </c>
      <c r="P836" s="34">
        <v>0.99919000085817533</v>
      </c>
      <c r="Q836" s="34">
        <v>0.99912772041433895</v>
      </c>
      <c r="R836" s="34">
        <v>0.99906544385250051</v>
      </c>
      <c r="S836" s="34">
        <v>0.99900317117241821</v>
      </c>
      <c r="T836" s="34">
        <v>0.99894090237385014</v>
      </c>
      <c r="U836" s="34">
        <v>0.99887863745655447</v>
      </c>
      <c r="V836" s="34">
        <v>0.99881637642028875</v>
      </c>
      <c r="W836" s="34">
        <v>0.99875411926481172</v>
      </c>
      <c r="X836" s="34">
        <v>0.99869186598988102</v>
      </c>
      <c r="Y836" s="34">
        <v>0.99862961659525507</v>
      </c>
      <c r="Z836" s="34">
        <v>0.99856737108069182</v>
      </c>
      <c r="AA836" s="34">
        <v>0.99850512944594971</v>
      </c>
      <c r="AB836" s="34">
        <v>0.99844289169078648</v>
      </c>
      <c r="AC836" s="34">
        <v>0.99838065781496055</v>
      </c>
      <c r="AD836" s="34">
        <v>0.9983184278182301</v>
      </c>
      <c r="AE836" s="34">
        <v>0.99825620170035334</v>
      </c>
      <c r="AF836" s="34">
        <v>0.99819397946108868</v>
      </c>
      <c r="AG836" s="34">
        <v>0.99813176110019375</v>
      </c>
      <c r="AH836" s="34">
        <v>0.99806954661742753</v>
      </c>
      <c r="AI836" s="34">
        <v>0.99800733601254787</v>
      </c>
      <c r="AJ836" s="34">
        <v>0.99794512928531343</v>
      </c>
      <c r="AK836" s="34">
        <v>0.99788292643548193</v>
      </c>
      <c r="AL836" s="34">
        <v>0.99782072746281236</v>
      </c>
      <c r="AM836" s="34">
        <v>0.99775853236706247</v>
      </c>
      <c r="AN836" s="34">
        <v>0.99769634114799088</v>
      </c>
      <c r="AO836" s="34">
        <v>0.99763415380535614</v>
      </c>
      <c r="AP836" s="34">
        <v>0.99757197033891631</v>
      </c>
      <c r="AQ836" s="34">
        <v>0.99750979074842983</v>
      </c>
      <c r="AR836" s="34">
        <v>0.99744761503365498</v>
      </c>
      <c r="AS836" s="34">
        <v>0.99738544319435074</v>
      </c>
      <c r="AT836" s="34">
        <v>0.99732327523027486</v>
      </c>
      <c r="AU836" s="34">
        <v>0.99726111114118621</v>
      </c>
      <c r="AV836" s="34">
        <v>0.9971989509268433</v>
      </c>
      <c r="AW836" s="34">
        <v>0.99713679458700422</v>
      </c>
      <c r="AX836" s="34">
        <v>0.99707464212142793</v>
      </c>
      <c r="AY836" s="34">
        <v>0.99701249352987276</v>
      </c>
      <c r="AZ836" s="34">
        <v>0.99695034881209699</v>
      </c>
      <c r="BA836" s="34">
        <v>0.99688820796785971</v>
      </c>
      <c r="BB836" s="34">
        <v>0.99682607099691889</v>
      </c>
      <c r="BC836" s="34">
        <v>0.9967639378990335</v>
      </c>
      <c r="BD836" s="34">
        <v>0.99670180867396196</v>
      </c>
      <c r="BE836" s="34">
        <v>0.99663968332146291</v>
      </c>
      <c r="BF836" s="34">
        <v>0.99657756184129487</v>
      </c>
      <c r="BG836" s="34">
        <v>0.99651544423321681</v>
      </c>
      <c r="BH836" s="34">
        <v>0.99645333049698681</v>
      </c>
      <c r="BI836" s="34">
        <v>0.99639122063236407</v>
      </c>
      <c r="BJ836" s="34">
        <v>0.99632911463910701</v>
      </c>
      <c r="BK836" s="34">
        <v>0.99626701251697447</v>
      </c>
      <c r="BL836" s="34">
        <v>0.99620491426572511</v>
      </c>
      <c r="BM836" s="34">
        <v>0.99614281988511755</v>
      </c>
      <c r="BN836" s="34">
        <v>0.99608072937491055</v>
      </c>
      <c r="BO836" s="34">
        <v>0.99601864273486307</v>
      </c>
      <c r="BP836" s="34">
        <v>0.99595655996473353</v>
      </c>
      <c r="BQ836" s="34">
        <v>0.99589448106428102</v>
      </c>
      <c r="BR836" s="34">
        <v>0.99583240603326406</v>
      </c>
      <c r="BS836" s="34">
        <v>0.99577033487144184</v>
      </c>
      <c r="BT836" s="34">
        <v>0.99570826757857278</v>
      </c>
      <c r="BU836" s="34">
        <v>0.99564620415441618</v>
      </c>
      <c r="BV836" s="34">
        <v>0.99558414459873046</v>
      </c>
      <c r="BW836" s="34">
        <v>0.99552208891127458</v>
      </c>
      <c r="BX836" s="34">
        <v>0.99546003709180764</v>
      </c>
      <c r="BY836" s="34">
        <v>0.99539798914008859</v>
      </c>
      <c r="BZ836" s="34">
        <v>0.99533594505587586</v>
      </c>
      <c r="CA836" s="34">
        <v>0.99527390483892897</v>
      </c>
      <c r="CB836" s="34">
        <v>0.99521186848900656</v>
      </c>
      <c r="CC836" s="34">
        <v>0.99514983600586759</v>
      </c>
      <c r="CD836" s="34">
        <v>0.99508780738927105</v>
      </c>
      <c r="CE836" s="34">
        <v>0.99502578263897612</v>
      </c>
      <c r="CF836" s="34">
        <v>0.99496376175474166</v>
      </c>
      <c r="CG836" s="34">
        <v>0.99490174473632664</v>
      </c>
      <c r="CH836" s="34">
        <v>0.99483973158349004</v>
      </c>
      <c r="CI836" s="34">
        <v>0.99477772229599115</v>
      </c>
      <c r="CJ836" s="34">
        <v>0.99471571687358906</v>
      </c>
      <c r="CK836" s="34">
        <v>0.99465371531604274</v>
      </c>
      <c r="CL836" s="34">
        <v>0.99459171762311116</v>
      </c>
      <c r="CM836" s="34">
        <v>0.9945297237945534</v>
      </c>
      <c r="CN836" s="34">
        <v>0.99446773383012899</v>
      </c>
      <c r="CO836" s="34">
        <v>0.99440574772959678</v>
      </c>
      <c r="CP836" s="34">
        <v>0.99434376549271597</v>
      </c>
      <c r="CQ836" s="34">
        <v>0.99428178711924564</v>
      </c>
      <c r="CR836" s="34">
        <v>0.99418882289425126</v>
      </c>
      <c r="CS836" s="34">
        <v>0.99409586736130684</v>
      </c>
      <c r="CT836" s="34">
        <v>0.99400292051959993</v>
      </c>
      <c r="CU836" s="34">
        <v>0.99390998236831796</v>
      </c>
      <c r="CV836" s="34">
        <v>0.99381705290664812</v>
      </c>
      <c r="CW836" s="34">
        <v>0.99372413213377797</v>
      </c>
      <c r="CX836" s="34">
        <v>0.99363122004889526</v>
      </c>
      <c r="CY836" s="34">
        <v>0.99353831665118764</v>
      </c>
      <c r="CZ836" s="34">
        <v>0.99344542193984309</v>
      </c>
      <c r="DA836" s="34">
        <v>0.99335253591404893</v>
      </c>
      <c r="DB836" s="34">
        <v>0.99325965857299336</v>
      </c>
    </row>
    <row r="837" spans="1:106" x14ac:dyDescent="0.2">
      <c r="A837" s="13">
        <f t="shared" ca="1" si="13"/>
        <v>45441</v>
      </c>
      <c r="B837" s="34">
        <v>1.0000623348172251</v>
      </c>
      <c r="C837" s="34">
        <v>1</v>
      </c>
      <c r="D837" s="34">
        <v>0.99993766906816206</v>
      </c>
      <c r="E837" s="34">
        <v>0.99987534202146944</v>
      </c>
      <c r="F837" s="34">
        <v>0.99981301885967966</v>
      </c>
      <c r="G837" s="34">
        <v>0.99975069958255058</v>
      </c>
      <c r="H837" s="34">
        <v>0.99968838418983996</v>
      </c>
      <c r="I837" s="34">
        <v>0.9996260726813061</v>
      </c>
      <c r="J837" s="34">
        <v>0.99956376505670663</v>
      </c>
      <c r="K837" s="34">
        <v>0.99950146131579942</v>
      </c>
      <c r="L837" s="34">
        <v>0.99943916145834222</v>
      </c>
      <c r="M837" s="34">
        <v>0.99937686548409332</v>
      </c>
      <c r="N837" s="34">
        <v>0.99931457339281049</v>
      </c>
      <c r="O837" s="34">
        <v>0.9992522851842518</v>
      </c>
      <c r="P837" s="34">
        <v>0.99919000085817533</v>
      </c>
      <c r="Q837" s="34">
        <v>0.99912772041433895</v>
      </c>
      <c r="R837" s="34">
        <v>0.99906544385250051</v>
      </c>
      <c r="S837" s="34">
        <v>0.99900317117241821</v>
      </c>
      <c r="T837" s="34">
        <v>0.99894090237385014</v>
      </c>
      <c r="U837" s="34">
        <v>0.99887863745655447</v>
      </c>
      <c r="V837" s="34">
        <v>0.99881637642028875</v>
      </c>
      <c r="W837" s="34">
        <v>0.99875411926481172</v>
      </c>
      <c r="X837" s="34">
        <v>0.99869186598988102</v>
      </c>
      <c r="Y837" s="34">
        <v>0.99862961659525507</v>
      </c>
      <c r="Z837" s="34">
        <v>0.99856737108069182</v>
      </c>
      <c r="AA837" s="34">
        <v>0.99850512944594971</v>
      </c>
      <c r="AB837" s="34">
        <v>0.99844289169078648</v>
      </c>
      <c r="AC837" s="34">
        <v>0.99838065781496055</v>
      </c>
      <c r="AD837" s="34">
        <v>0.9983184278182301</v>
      </c>
      <c r="AE837" s="34">
        <v>0.99825620170035334</v>
      </c>
      <c r="AF837" s="34">
        <v>0.99819397946108868</v>
      </c>
      <c r="AG837" s="34">
        <v>0.99813176110019375</v>
      </c>
      <c r="AH837" s="34">
        <v>0.99806954661742753</v>
      </c>
      <c r="AI837" s="34">
        <v>0.99800733601254787</v>
      </c>
      <c r="AJ837" s="34">
        <v>0.99794512928531343</v>
      </c>
      <c r="AK837" s="34">
        <v>0.99788292643548193</v>
      </c>
      <c r="AL837" s="34">
        <v>0.99782072746281236</v>
      </c>
      <c r="AM837" s="34">
        <v>0.99775853236706247</v>
      </c>
      <c r="AN837" s="34">
        <v>0.99769634114799088</v>
      </c>
      <c r="AO837" s="34">
        <v>0.99763415380535614</v>
      </c>
      <c r="AP837" s="34">
        <v>0.99757197033891631</v>
      </c>
      <c r="AQ837" s="34">
        <v>0.99750979074842983</v>
      </c>
      <c r="AR837" s="34">
        <v>0.99744761503365498</v>
      </c>
      <c r="AS837" s="34">
        <v>0.99738544319435074</v>
      </c>
      <c r="AT837" s="34">
        <v>0.99732327523027486</v>
      </c>
      <c r="AU837" s="34">
        <v>0.99726111114118621</v>
      </c>
      <c r="AV837" s="34">
        <v>0.9971989509268433</v>
      </c>
      <c r="AW837" s="34">
        <v>0.99713679458700422</v>
      </c>
      <c r="AX837" s="34">
        <v>0.99707464212142793</v>
      </c>
      <c r="AY837" s="34">
        <v>0.99701249352987276</v>
      </c>
      <c r="AZ837" s="34">
        <v>0.99695034881209699</v>
      </c>
      <c r="BA837" s="34">
        <v>0.99688820796785971</v>
      </c>
      <c r="BB837" s="34">
        <v>0.99682607099691889</v>
      </c>
      <c r="BC837" s="34">
        <v>0.9967639378990335</v>
      </c>
      <c r="BD837" s="34">
        <v>0.99670180867396196</v>
      </c>
      <c r="BE837" s="34">
        <v>0.99663968332146291</v>
      </c>
      <c r="BF837" s="34">
        <v>0.99657756184129487</v>
      </c>
      <c r="BG837" s="34">
        <v>0.99651544423321681</v>
      </c>
      <c r="BH837" s="34">
        <v>0.99645333049698681</v>
      </c>
      <c r="BI837" s="34">
        <v>0.99639122063236407</v>
      </c>
      <c r="BJ837" s="34">
        <v>0.99632911463910701</v>
      </c>
      <c r="BK837" s="34">
        <v>0.99626701251697447</v>
      </c>
      <c r="BL837" s="34">
        <v>0.99620491426572511</v>
      </c>
      <c r="BM837" s="34">
        <v>0.99614281988511755</v>
      </c>
      <c r="BN837" s="34">
        <v>0.99608072937491055</v>
      </c>
      <c r="BO837" s="34">
        <v>0.99601864273486307</v>
      </c>
      <c r="BP837" s="34">
        <v>0.99595655996473353</v>
      </c>
      <c r="BQ837" s="34">
        <v>0.99589448106428102</v>
      </c>
      <c r="BR837" s="34">
        <v>0.99583240603326406</v>
      </c>
      <c r="BS837" s="34">
        <v>0.99577033487144184</v>
      </c>
      <c r="BT837" s="34">
        <v>0.99570826757857278</v>
      </c>
      <c r="BU837" s="34">
        <v>0.99564620415441618</v>
      </c>
      <c r="BV837" s="34">
        <v>0.99558414459873046</v>
      </c>
      <c r="BW837" s="34">
        <v>0.99552208891127458</v>
      </c>
      <c r="BX837" s="34">
        <v>0.99546003709180764</v>
      </c>
      <c r="BY837" s="34">
        <v>0.99539798914008859</v>
      </c>
      <c r="BZ837" s="34">
        <v>0.99533594505587586</v>
      </c>
      <c r="CA837" s="34">
        <v>0.99527390483892897</v>
      </c>
      <c r="CB837" s="34">
        <v>0.99521186848900656</v>
      </c>
      <c r="CC837" s="34">
        <v>0.99514983600586759</v>
      </c>
      <c r="CD837" s="34">
        <v>0.99508780738927105</v>
      </c>
      <c r="CE837" s="34">
        <v>0.99502578263897612</v>
      </c>
      <c r="CF837" s="34">
        <v>0.99496376175474166</v>
      </c>
      <c r="CG837" s="34">
        <v>0.99490174473632664</v>
      </c>
      <c r="CH837" s="34">
        <v>0.99483973158349004</v>
      </c>
      <c r="CI837" s="34">
        <v>0.99477772229599115</v>
      </c>
      <c r="CJ837" s="34">
        <v>0.99471571687358906</v>
      </c>
      <c r="CK837" s="34">
        <v>0.99465371531604274</v>
      </c>
      <c r="CL837" s="34">
        <v>0.99459171762311116</v>
      </c>
      <c r="CM837" s="34">
        <v>0.9945297237945534</v>
      </c>
      <c r="CN837" s="34">
        <v>0.99446773383012899</v>
      </c>
      <c r="CO837" s="34">
        <v>0.99440574772959678</v>
      </c>
      <c r="CP837" s="34">
        <v>0.99434376549271597</v>
      </c>
      <c r="CQ837" s="34">
        <v>0.99428178711924564</v>
      </c>
      <c r="CR837" s="34">
        <v>0.99418882289425126</v>
      </c>
      <c r="CS837" s="34">
        <v>0.99409586736130684</v>
      </c>
      <c r="CT837" s="34">
        <v>0.99400292051959993</v>
      </c>
      <c r="CU837" s="34">
        <v>0.99390998236831796</v>
      </c>
      <c r="CV837" s="34">
        <v>0.99381705290664812</v>
      </c>
      <c r="CW837" s="34">
        <v>0.99372413213377797</v>
      </c>
      <c r="CX837" s="34">
        <v>0.99363122004889526</v>
      </c>
      <c r="CY837" s="34">
        <v>0.99353831665118764</v>
      </c>
      <c r="CZ837" s="34">
        <v>0.99344542193984309</v>
      </c>
      <c r="DA837" s="34">
        <v>0.99335253591404893</v>
      </c>
      <c r="DB837" s="34">
        <v>0.99325965857299336</v>
      </c>
    </row>
    <row r="838" spans="1:106" x14ac:dyDescent="0.2">
      <c r="A838" s="13">
        <f t="shared" ca="1" si="13"/>
        <v>45442</v>
      </c>
      <c r="B838" s="34">
        <v>1.0000623348172251</v>
      </c>
      <c r="C838" s="34">
        <v>1</v>
      </c>
      <c r="D838" s="34">
        <v>0.99993766906816206</v>
      </c>
      <c r="E838" s="34">
        <v>0.99987534202146944</v>
      </c>
      <c r="F838" s="34">
        <v>0.99981301885967966</v>
      </c>
      <c r="G838" s="34">
        <v>0.99975069958255058</v>
      </c>
      <c r="H838" s="34">
        <v>0.99968838418983996</v>
      </c>
      <c r="I838" s="34">
        <v>0.9996260726813061</v>
      </c>
      <c r="J838" s="34">
        <v>0.99956376505670663</v>
      </c>
      <c r="K838" s="34">
        <v>0.99950146131579942</v>
      </c>
      <c r="L838" s="34">
        <v>0.99943916145834222</v>
      </c>
      <c r="M838" s="34">
        <v>0.99937686548409332</v>
      </c>
      <c r="N838" s="34">
        <v>0.99931457339281049</v>
      </c>
      <c r="O838" s="34">
        <v>0.9992522851842518</v>
      </c>
      <c r="P838" s="34">
        <v>0.99919000085817533</v>
      </c>
      <c r="Q838" s="34">
        <v>0.99912772041433895</v>
      </c>
      <c r="R838" s="34">
        <v>0.99906544385250051</v>
      </c>
      <c r="S838" s="34">
        <v>0.99900317117241821</v>
      </c>
      <c r="T838" s="34">
        <v>0.99894090237385014</v>
      </c>
      <c r="U838" s="34">
        <v>0.99887863745655447</v>
      </c>
      <c r="V838" s="34">
        <v>0.99881637642028875</v>
      </c>
      <c r="W838" s="34">
        <v>0.99875411926481172</v>
      </c>
      <c r="X838" s="34">
        <v>0.99869186598988102</v>
      </c>
      <c r="Y838" s="34">
        <v>0.99862961659525507</v>
      </c>
      <c r="Z838" s="34">
        <v>0.99856737108069182</v>
      </c>
      <c r="AA838" s="34">
        <v>0.99850512944594971</v>
      </c>
      <c r="AB838" s="34">
        <v>0.99844289169078648</v>
      </c>
      <c r="AC838" s="34">
        <v>0.99838065781496055</v>
      </c>
      <c r="AD838" s="34">
        <v>0.9983184278182301</v>
      </c>
      <c r="AE838" s="34">
        <v>0.99825620170035334</v>
      </c>
      <c r="AF838" s="34">
        <v>0.99819397946108868</v>
      </c>
      <c r="AG838" s="34">
        <v>0.99813176110019375</v>
      </c>
      <c r="AH838" s="34">
        <v>0.99806954661742753</v>
      </c>
      <c r="AI838" s="34">
        <v>0.99800733601254787</v>
      </c>
      <c r="AJ838" s="34">
        <v>0.99794512928531343</v>
      </c>
      <c r="AK838" s="34">
        <v>0.99788292643548193</v>
      </c>
      <c r="AL838" s="34">
        <v>0.99782072746281236</v>
      </c>
      <c r="AM838" s="34">
        <v>0.99775853236706247</v>
      </c>
      <c r="AN838" s="34">
        <v>0.99769634114799088</v>
      </c>
      <c r="AO838" s="34">
        <v>0.99763415380535614</v>
      </c>
      <c r="AP838" s="34">
        <v>0.99757197033891631</v>
      </c>
      <c r="AQ838" s="34">
        <v>0.99750979074842983</v>
      </c>
      <c r="AR838" s="34">
        <v>0.99744761503365498</v>
      </c>
      <c r="AS838" s="34">
        <v>0.99738544319435074</v>
      </c>
      <c r="AT838" s="34">
        <v>0.99732327523027486</v>
      </c>
      <c r="AU838" s="34">
        <v>0.99726111114118621</v>
      </c>
      <c r="AV838" s="34">
        <v>0.9971989509268433</v>
      </c>
      <c r="AW838" s="34">
        <v>0.99713679458700422</v>
      </c>
      <c r="AX838" s="34">
        <v>0.99707464212142793</v>
      </c>
      <c r="AY838" s="34">
        <v>0.99701249352987276</v>
      </c>
      <c r="AZ838" s="34">
        <v>0.99695034881209699</v>
      </c>
      <c r="BA838" s="34">
        <v>0.99688820796785971</v>
      </c>
      <c r="BB838" s="34">
        <v>0.99682607099691889</v>
      </c>
      <c r="BC838" s="34">
        <v>0.9967639378990335</v>
      </c>
      <c r="BD838" s="34">
        <v>0.99670180867396196</v>
      </c>
      <c r="BE838" s="34">
        <v>0.99663968332146291</v>
      </c>
      <c r="BF838" s="34">
        <v>0.99657756184129487</v>
      </c>
      <c r="BG838" s="34">
        <v>0.99651544423321681</v>
      </c>
      <c r="BH838" s="34">
        <v>0.99645333049698681</v>
      </c>
      <c r="BI838" s="34">
        <v>0.99639122063236407</v>
      </c>
      <c r="BJ838" s="34">
        <v>0.99632911463910701</v>
      </c>
      <c r="BK838" s="34">
        <v>0.99626701251697447</v>
      </c>
      <c r="BL838" s="34">
        <v>0.99620491426572511</v>
      </c>
      <c r="BM838" s="34">
        <v>0.99614281988511755</v>
      </c>
      <c r="BN838" s="34">
        <v>0.99608072937491055</v>
      </c>
      <c r="BO838" s="34">
        <v>0.99601864273486307</v>
      </c>
      <c r="BP838" s="34">
        <v>0.99595655996473353</v>
      </c>
      <c r="BQ838" s="34">
        <v>0.99589448106428102</v>
      </c>
      <c r="BR838" s="34">
        <v>0.99583240603326406</v>
      </c>
      <c r="BS838" s="34">
        <v>0.99577033487144184</v>
      </c>
      <c r="BT838" s="34">
        <v>0.99570826757857278</v>
      </c>
      <c r="BU838" s="34">
        <v>0.99564620415441618</v>
      </c>
      <c r="BV838" s="34">
        <v>0.99558414459873046</v>
      </c>
      <c r="BW838" s="34">
        <v>0.99552208891127458</v>
      </c>
      <c r="BX838" s="34">
        <v>0.99546003709180764</v>
      </c>
      <c r="BY838" s="34">
        <v>0.99539798914008859</v>
      </c>
      <c r="BZ838" s="34">
        <v>0.99533594505587586</v>
      </c>
      <c r="CA838" s="34">
        <v>0.99527390483892897</v>
      </c>
      <c r="CB838" s="34">
        <v>0.99521186848900656</v>
      </c>
      <c r="CC838" s="34">
        <v>0.99514983600586759</v>
      </c>
      <c r="CD838" s="34">
        <v>0.99508780738927105</v>
      </c>
      <c r="CE838" s="34">
        <v>0.99502578263897612</v>
      </c>
      <c r="CF838" s="34">
        <v>0.99496376175474166</v>
      </c>
      <c r="CG838" s="34">
        <v>0.99490174473632664</v>
      </c>
      <c r="CH838" s="34">
        <v>0.99483973158349004</v>
      </c>
      <c r="CI838" s="34">
        <v>0.99477772229599115</v>
      </c>
      <c r="CJ838" s="34">
        <v>0.99471571687358906</v>
      </c>
      <c r="CK838" s="34">
        <v>0.99465371531604274</v>
      </c>
      <c r="CL838" s="34">
        <v>0.99459171762311116</v>
      </c>
      <c r="CM838" s="34">
        <v>0.9945297237945534</v>
      </c>
      <c r="CN838" s="34">
        <v>0.99446773383012899</v>
      </c>
      <c r="CO838" s="34">
        <v>0.99440574772959678</v>
      </c>
      <c r="CP838" s="34">
        <v>0.99434376549271597</v>
      </c>
      <c r="CQ838" s="34">
        <v>0.99428178711924564</v>
      </c>
      <c r="CR838" s="34">
        <v>0.99418882289425126</v>
      </c>
      <c r="CS838" s="34">
        <v>0.99409586736130684</v>
      </c>
      <c r="CT838" s="34">
        <v>0.99400292051959993</v>
      </c>
      <c r="CU838" s="34">
        <v>0.99390998236831796</v>
      </c>
      <c r="CV838" s="34">
        <v>0.99381705290664812</v>
      </c>
      <c r="CW838" s="34">
        <v>0.99372413213377797</v>
      </c>
      <c r="CX838" s="34">
        <v>0.99363122004889526</v>
      </c>
      <c r="CY838" s="34">
        <v>0.99353831665118764</v>
      </c>
      <c r="CZ838" s="34">
        <v>0.99344542193984309</v>
      </c>
      <c r="DA838" s="34">
        <v>0.99335253591404893</v>
      </c>
      <c r="DB838" s="34">
        <v>0.99325965857299336</v>
      </c>
    </row>
    <row r="839" spans="1:106" x14ac:dyDescent="0.2">
      <c r="A839" s="13">
        <f t="shared" ca="1" si="13"/>
        <v>45443</v>
      </c>
      <c r="B839" s="34">
        <v>1.0000623348172251</v>
      </c>
      <c r="C839" s="34">
        <v>1</v>
      </c>
      <c r="D839" s="34">
        <v>0.99993766906816206</v>
      </c>
      <c r="E839" s="34">
        <v>0.99987534202146944</v>
      </c>
      <c r="F839" s="34">
        <v>0.99981301885967966</v>
      </c>
      <c r="G839" s="34">
        <v>0.99975069958255058</v>
      </c>
      <c r="H839" s="34">
        <v>0.99968838418983996</v>
      </c>
      <c r="I839" s="34">
        <v>0.9996260726813061</v>
      </c>
      <c r="J839" s="34">
        <v>0.99956376505670663</v>
      </c>
      <c r="K839" s="34">
        <v>0.99950146131579942</v>
      </c>
      <c r="L839" s="34">
        <v>0.99943916145834222</v>
      </c>
      <c r="M839" s="34">
        <v>0.99937686548409332</v>
      </c>
      <c r="N839" s="34">
        <v>0.99931457339281049</v>
      </c>
      <c r="O839" s="34">
        <v>0.9992522851842518</v>
      </c>
      <c r="P839" s="34">
        <v>0.99919000085817533</v>
      </c>
      <c r="Q839" s="34">
        <v>0.99912772041433895</v>
      </c>
      <c r="R839" s="34">
        <v>0.99906544385250051</v>
      </c>
      <c r="S839" s="34">
        <v>0.99900317117241821</v>
      </c>
      <c r="T839" s="34">
        <v>0.99894090237385014</v>
      </c>
      <c r="U839" s="34">
        <v>0.99887863745655447</v>
      </c>
      <c r="V839" s="34">
        <v>0.99881637642028875</v>
      </c>
      <c r="W839" s="34">
        <v>0.99875411926481172</v>
      </c>
      <c r="X839" s="34">
        <v>0.99869186598988102</v>
      </c>
      <c r="Y839" s="34">
        <v>0.99862961659525507</v>
      </c>
      <c r="Z839" s="34">
        <v>0.99856737108069182</v>
      </c>
      <c r="AA839" s="34">
        <v>0.99850512944594971</v>
      </c>
      <c r="AB839" s="34">
        <v>0.99844289169078648</v>
      </c>
      <c r="AC839" s="34">
        <v>0.99838065781496055</v>
      </c>
      <c r="AD839" s="34">
        <v>0.9983184278182301</v>
      </c>
      <c r="AE839" s="34">
        <v>0.99825620170035334</v>
      </c>
      <c r="AF839" s="34">
        <v>0.99819397946108868</v>
      </c>
      <c r="AG839" s="34">
        <v>0.99813176110019375</v>
      </c>
      <c r="AH839" s="34">
        <v>0.99806954661742753</v>
      </c>
      <c r="AI839" s="34">
        <v>0.99800733601254787</v>
      </c>
      <c r="AJ839" s="34">
        <v>0.99794512928531343</v>
      </c>
      <c r="AK839" s="34">
        <v>0.99788292643548193</v>
      </c>
      <c r="AL839" s="34">
        <v>0.99782072746281236</v>
      </c>
      <c r="AM839" s="34">
        <v>0.99775853236706247</v>
      </c>
      <c r="AN839" s="34">
        <v>0.99769634114799088</v>
      </c>
      <c r="AO839" s="34">
        <v>0.99763415380535614</v>
      </c>
      <c r="AP839" s="34">
        <v>0.99757197033891631</v>
      </c>
      <c r="AQ839" s="34">
        <v>0.99750979074842983</v>
      </c>
      <c r="AR839" s="34">
        <v>0.99744761503365498</v>
      </c>
      <c r="AS839" s="34">
        <v>0.99738544319435074</v>
      </c>
      <c r="AT839" s="34">
        <v>0.99732327523027486</v>
      </c>
      <c r="AU839" s="34">
        <v>0.99726111114118621</v>
      </c>
      <c r="AV839" s="34">
        <v>0.9971989509268433</v>
      </c>
      <c r="AW839" s="34">
        <v>0.99713679458700422</v>
      </c>
      <c r="AX839" s="34">
        <v>0.99707464212142793</v>
      </c>
      <c r="AY839" s="34">
        <v>0.99701249352987276</v>
      </c>
      <c r="AZ839" s="34">
        <v>0.99695034881209699</v>
      </c>
      <c r="BA839" s="34">
        <v>0.99688820796785971</v>
      </c>
      <c r="BB839" s="34">
        <v>0.99682607099691889</v>
      </c>
      <c r="BC839" s="34">
        <v>0.9967639378990335</v>
      </c>
      <c r="BD839" s="34">
        <v>0.99670180867396196</v>
      </c>
      <c r="BE839" s="34">
        <v>0.99663968332146291</v>
      </c>
      <c r="BF839" s="34">
        <v>0.99657756184129487</v>
      </c>
      <c r="BG839" s="34">
        <v>0.99651544423321681</v>
      </c>
      <c r="BH839" s="34">
        <v>0.99645333049698681</v>
      </c>
      <c r="BI839" s="34">
        <v>0.99639122063236407</v>
      </c>
      <c r="BJ839" s="34">
        <v>0.99632911463910701</v>
      </c>
      <c r="BK839" s="34">
        <v>0.99626701251697447</v>
      </c>
      <c r="BL839" s="34">
        <v>0.99620491426572511</v>
      </c>
      <c r="BM839" s="34">
        <v>0.99614281988511755</v>
      </c>
      <c r="BN839" s="34">
        <v>0.99608072937491055</v>
      </c>
      <c r="BO839" s="34">
        <v>0.99601864273486307</v>
      </c>
      <c r="BP839" s="34">
        <v>0.99595655996473353</v>
      </c>
      <c r="BQ839" s="34">
        <v>0.99589448106428102</v>
      </c>
      <c r="BR839" s="34">
        <v>0.99583240603326406</v>
      </c>
      <c r="BS839" s="34">
        <v>0.99577033487144184</v>
      </c>
      <c r="BT839" s="34">
        <v>0.99570826757857278</v>
      </c>
      <c r="BU839" s="34">
        <v>0.99564620415441618</v>
      </c>
      <c r="BV839" s="34">
        <v>0.99558414459873046</v>
      </c>
      <c r="BW839" s="34">
        <v>0.99552208891127458</v>
      </c>
      <c r="BX839" s="34">
        <v>0.99546003709180764</v>
      </c>
      <c r="BY839" s="34">
        <v>0.99539798914008859</v>
      </c>
      <c r="BZ839" s="34">
        <v>0.99533594505587586</v>
      </c>
      <c r="CA839" s="34">
        <v>0.99527390483892897</v>
      </c>
      <c r="CB839" s="34">
        <v>0.99521186848900656</v>
      </c>
      <c r="CC839" s="34">
        <v>0.99514983600586759</v>
      </c>
      <c r="CD839" s="34">
        <v>0.99508780738927105</v>
      </c>
      <c r="CE839" s="34">
        <v>0.99502578263897612</v>
      </c>
      <c r="CF839" s="34">
        <v>0.99496376175474166</v>
      </c>
      <c r="CG839" s="34">
        <v>0.99490174473632664</v>
      </c>
      <c r="CH839" s="34">
        <v>0.99483973158349004</v>
      </c>
      <c r="CI839" s="34">
        <v>0.99477772229599115</v>
      </c>
      <c r="CJ839" s="34">
        <v>0.99471571687358906</v>
      </c>
      <c r="CK839" s="34">
        <v>0.99465371531604274</v>
      </c>
      <c r="CL839" s="34">
        <v>0.99459171762311116</v>
      </c>
      <c r="CM839" s="34">
        <v>0.9945297237945534</v>
      </c>
      <c r="CN839" s="34">
        <v>0.99446773383012899</v>
      </c>
      <c r="CO839" s="34">
        <v>0.99440574772959678</v>
      </c>
      <c r="CP839" s="34">
        <v>0.99434376549271597</v>
      </c>
      <c r="CQ839" s="34">
        <v>0.99428178711924564</v>
      </c>
      <c r="CR839" s="34">
        <v>0.99418882289425126</v>
      </c>
      <c r="CS839" s="34">
        <v>0.99409586736130684</v>
      </c>
      <c r="CT839" s="34">
        <v>0.99400292051959993</v>
      </c>
      <c r="CU839" s="34">
        <v>0.99390998236831796</v>
      </c>
      <c r="CV839" s="34">
        <v>0.99381705290664812</v>
      </c>
      <c r="CW839" s="34">
        <v>0.99372413213377797</v>
      </c>
      <c r="CX839" s="34">
        <v>0.99363122004889526</v>
      </c>
      <c r="CY839" s="34">
        <v>0.99353831665118764</v>
      </c>
      <c r="CZ839" s="34">
        <v>0.99344542193984309</v>
      </c>
      <c r="DA839" s="34">
        <v>0.99335253591404893</v>
      </c>
      <c r="DB839" s="34">
        <v>0.99325965857299336</v>
      </c>
    </row>
    <row r="840" spans="1:106" x14ac:dyDescent="0.2">
      <c r="A840" s="13">
        <f t="shared" ca="1" si="13"/>
        <v>45446</v>
      </c>
      <c r="B840" s="34">
        <v>1.0000623348172251</v>
      </c>
      <c r="C840" s="34">
        <v>1</v>
      </c>
      <c r="D840" s="34">
        <v>0.99993766906816206</v>
      </c>
      <c r="E840" s="34">
        <v>0.99987534202146944</v>
      </c>
      <c r="F840" s="34">
        <v>0.99981301885967966</v>
      </c>
      <c r="G840" s="34">
        <v>0.99975069958255058</v>
      </c>
      <c r="H840" s="34">
        <v>0.99968838418983996</v>
      </c>
      <c r="I840" s="34">
        <v>0.9996260726813061</v>
      </c>
      <c r="J840" s="34">
        <v>0.99956376505670663</v>
      </c>
      <c r="K840" s="34">
        <v>0.99950146131579942</v>
      </c>
      <c r="L840" s="34">
        <v>0.99943916145834222</v>
      </c>
      <c r="M840" s="34">
        <v>0.99937686548409332</v>
      </c>
      <c r="N840" s="34">
        <v>0.99931457339281049</v>
      </c>
      <c r="O840" s="34">
        <v>0.9992522851842518</v>
      </c>
      <c r="P840" s="34">
        <v>0.99919000085817533</v>
      </c>
      <c r="Q840" s="34">
        <v>0.99912772041433895</v>
      </c>
      <c r="R840" s="34">
        <v>0.99906544385250051</v>
      </c>
      <c r="S840" s="34">
        <v>0.99900317117241821</v>
      </c>
      <c r="T840" s="34">
        <v>0.99894090237385014</v>
      </c>
      <c r="U840" s="34">
        <v>0.99887863745655447</v>
      </c>
      <c r="V840" s="34">
        <v>0.99881637642028875</v>
      </c>
      <c r="W840" s="34">
        <v>0.99875411926481172</v>
      </c>
      <c r="X840" s="34">
        <v>0.99869186598988102</v>
      </c>
      <c r="Y840" s="34">
        <v>0.99862961659525507</v>
      </c>
      <c r="Z840" s="34">
        <v>0.99856737108069182</v>
      </c>
      <c r="AA840" s="34">
        <v>0.99850512944594971</v>
      </c>
      <c r="AB840" s="34">
        <v>0.99844289169078648</v>
      </c>
      <c r="AC840" s="34">
        <v>0.99838065781496055</v>
      </c>
      <c r="AD840" s="34">
        <v>0.9983184278182301</v>
      </c>
      <c r="AE840" s="34">
        <v>0.99825620170035334</v>
      </c>
      <c r="AF840" s="34">
        <v>0.99819397946108868</v>
      </c>
      <c r="AG840" s="34">
        <v>0.99813176110019375</v>
      </c>
      <c r="AH840" s="34">
        <v>0.99806954661742753</v>
      </c>
      <c r="AI840" s="34">
        <v>0.99800733601254787</v>
      </c>
      <c r="AJ840" s="34">
        <v>0.99794512928531343</v>
      </c>
      <c r="AK840" s="34">
        <v>0.99788292643548193</v>
      </c>
      <c r="AL840" s="34">
        <v>0.99782072746281236</v>
      </c>
      <c r="AM840" s="34">
        <v>0.99775853236706247</v>
      </c>
      <c r="AN840" s="34">
        <v>0.99769634114799088</v>
      </c>
      <c r="AO840" s="34">
        <v>0.99763415380535614</v>
      </c>
      <c r="AP840" s="34">
        <v>0.99757197033891631</v>
      </c>
      <c r="AQ840" s="34">
        <v>0.99750979074842983</v>
      </c>
      <c r="AR840" s="34">
        <v>0.99744761503365498</v>
      </c>
      <c r="AS840" s="34">
        <v>0.99738544319435074</v>
      </c>
      <c r="AT840" s="34">
        <v>0.99732327523027486</v>
      </c>
      <c r="AU840" s="34">
        <v>0.99726111114118621</v>
      </c>
      <c r="AV840" s="34">
        <v>0.9971989509268433</v>
      </c>
      <c r="AW840" s="34">
        <v>0.99713679458700422</v>
      </c>
      <c r="AX840" s="34">
        <v>0.99707464212142793</v>
      </c>
      <c r="AY840" s="34">
        <v>0.99701249352987276</v>
      </c>
      <c r="AZ840" s="34">
        <v>0.99695034881209699</v>
      </c>
      <c r="BA840" s="34">
        <v>0.99688820796785971</v>
      </c>
      <c r="BB840" s="34">
        <v>0.99682607099691889</v>
      </c>
      <c r="BC840" s="34">
        <v>0.9967639378990335</v>
      </c>
      <c r="BD840" s="34">
        <v>0.99670180867396196</v>
      </c>
      <c r="BE840" s="34">
        <v>0.99663968332146291</v>
      </c>
      <c r="BF840" s="34">
        <v>0.99657756184129487</v>
      </c>
      <c r="BG840" s="34">
        <v>0.99651544423321681</v>
      </c>
      <c r="BH840" s="34">
        <v>0.99645333049698681</v>
      </c>
      <c r="BI840" s="34">
        <v>0.99639122063236407</v>
      </c>
      <c r="BJ840" s="34">
        <v>0.99632911463910701</v>
      </c>
      <c r="BK840" s="34">
        <v>0.99626701251697447</v>
      </c>
      <c r="BL840" s="34">
        <v>0.99620491426572511</v>
      </c>
      <c r="BM840" s="34">
        <v>0.99614281988511755</v>
      </c>
      <c r="BN840" s="34">
        <v>0.99608072937491055</v>
      </c>
      <c r="BO840" s="34">
        <v>0.99601864273486307</v>
      </c>
      <c r="BP840" s="34">
        <v>0.99595655996473353</v>
      </c>
      <c r="BQ840" s="34">
        <v>0.99589448106428102</v>
      </c>
      <c r="BR840" s="34">
        <v>0.99583240603326406</v>
      </c>
      <c r="BS840" s="34">
        <v>0.99577033487144184</v>
      </c>
      <c r="BT840" s="34">
        <v>0.99570826757857278</v>
      </c>
      <c r="BU840" s="34">
        <v>0.99564620415441618</v>
      </c>
      <c r="BV840" s="34">
        <v>0.99558414459873046</v>
      </c>
      <c r="BW840" s="34">
        <v>0.99552208891127458</v>
      </c>
      <c r="BX840" s="34">
        <v>0.99546003709180764</v>
      </c>
      <c r="BY840" s="34">
        <v>0.99539798914008859</v>
      </c>
      <c r="BZ840" s="34">
        <v>0.99533594505587586</v>
      </c>
      <c r="CA840" s="34">
        <v>0.99527390483892897</v>
      </c>
      <c r="CB840" s="34">
        <v>0.99521186848900656</v>
      </c>
      <c r="CC840" s="34">
        <v>0.99514983600586759</v>
      </c>
      <c r="CD840" s="34">
        <v>0.99508780738927105</v>
      </c>
      <c r="CE840" s="34">
        <v>0.99502578263897612</v>
      </c>
      <c r="CF840" s="34">
        <v>0.99496376175474166</v>
      </c>
      <c r="CG840" s="34">
        <v>0.99490174473632664</v>
      </c>
      <c r="CH840" s="34">
        <v>0.99483973158349004</v>
      </c>
      <c r="CI840" s="34">
        <v>0.99477772229599115</v>
      </c>
      <c r="CJ840" s="34">
        <v>0.99471571687358906</v>
      </c>
      <c r="CK840" s="34">
        <v>0.99465371531604274</v>
      </c>
      <c r="CL840" s="34">
        <v>0.99459171762311116</v>
      </c>
      <c r="CM840" s="34">
        <v>0.9945297237945534</v>
      </c>
      <c r="CN840" s="34">
        <v>0.99446773383012899</v>
      </c>
      <c r="CO840" s="34">
        <v>0.99440574772959678</v>
      </c>
      <c r="CP840" s="34">
        <v>0.99434376549271597</v>
      </c>
      <c r="CQ840" s="34">
        <v>0.99428178711924564</v>
      </c>
      <c r="CR840" s="34">
        <v>0.99418882289425126</v>
      </c>
      <c r="CS840" s="34">
        <v>0.99409586736130684</v>
      </c>
      <c r="CT840" s="34">
        <v>0.99400292051959993</v>
      </c>
      <c r="CU840" s="34">
        <v>0.99390998236831796</v>
      </c>
      <c r="CV840" s="34">
        <v>0.99381705290664812</v>
      </c>
      <c r="CW840" s="34">
        <v>0.99372413213377797</v>
      </c>
      <c r="CX840" s="34">
        <v>0.99363122004889526</v>
      </c>
      <c r="CY840" s="34">
        <v>0.99353831665118764</v>
      </c>
      <c r="CZ840" s="34">
        <v>0.99344542193984309</v>
      </c>
      <c r="DA840" s="34">
        <v>0.99335253591404893</v>
      </c>
      <c r="DB840" s="34">
        <v>0.99325965857299336</v>
      </c>
    </row>
    <row r="841" spans="1:106" x14ac:dyDescent="0.2">
      <c r="A841" s="13">
        <f t="shared" ca="1" si="13"/>
        <v>45447</v>
      </c>
      <c r="B841" s="34">
        <v>1.0000623348172251</v>
      </c>
      <c r="C841" s="34">
        <v>1</v>
      </c>
      <c r="D841" s="34">
        <v>0.99993766906816206</v>
      </c>
      <c r="E841" s="34">
        <v>0.99987534202146944</v>
      </c>
      <c r="F841" s="34">
        <v>0.99981301885967966</v>
      </c>
      <c r="G841" s="34">
        <v>0.99975069958255058</v>
      </c>
      <c r="H841" s="34">
        <v>0.99968838418983996</v>
      </c>
      <c r="I841" s="34">
        <v>0.9996260726813061</v>
      </c>
      <c r="J841" s="34">
        <v>0.99956376505670663</v>
      </c>
      <c r="K841" s="34">
        <v>0.99950146131579942</v>
      </c>
      <c r="L841" s="34">
        <v>0.99943916145834222</v>
      </c>
      <c r="M841" s="34">
        <v>0.99937686548409332</v>
      </c>
      <c r="N841" s="34">
        <v>0.99931457339281049</v>
      </c>
      <c r="O841" s="34">
        <v>0.9992522851842518</v>
      </c>
      <c r="P841" s="34">
        <v>0.99919000085817533</v>
      </c>
      <c r="Q841" s="34">
        <v>0.99912772041433895</v>
      </c>
      <c r="R841" s="34">
        <v>0.99906544385250051</v>
      </c>
      <c r="S841" s="34">
        <v>0.99900317117241821</v>
      </c>
      <c r="T841" s="34">
        <v>0.99894090237385014</v>
      </c>
      <c r="U841" s="34">
        <v>0.99887863745655447</v>
      </c>
      <c r="V841" s="34">
        <v>0.99881637642028875</v>
      </c>
      <c r="W841" s="34">
        <v>0.99875411926481172</v>
      </c>
      <c r="X841" s="34">
        <v>0.99869186598988102</v>
      </c>
      <c r="Y841" s="34">
        <v>0.99862961659525507</v>
      </c>
      <c r="Z841" s="34">
        <v>0.99856737108069182</v>
      </c>
      <c r="AA841" s="34">
        <v>0.99850512944594971</v>
      </c>
      <c r="AB841" s="34">
        <v>0.99844289169078648</v>
      </c>
      <c r="AC841" s="34">
        <v>0.99838065781496055</v>
      </c>
      <c r="AD841" s="34">
        <v>0.9983184278182301</v>
      </c>
      <c r="AE841" s="34">
        <v>0.99825620170035334</v>
      </c>
      <c r="AF841" s="34">
        <v>0.99819397946108868</v>
      </c>
      <c r="AG841" s="34">
        <v>0.99813176110019375</v>
      </c>
      <c r="AH841" s="34">
        <v>0.99806954661742753</v>
      </c>
      <c r="AI841" s="34">
        <v>0.99800733601254787</v>
      </c>
      <c r="AJ841" s="34">
        <v>0.99794512928531343</v>
      </c>
      <c r="AK841" s="34">
        <v>0.99788292643548193</v>
      </c>
      <c r="AL841" s="34">
        <v>0.99782072746281236</v>
      </c>
      <c r="AM841" s="34">
        <v>0.99775853236706247</v>
      </c>
      <c r="AN841" s="34">
        <v>0.99769634114799088</v>
      </c>
      <c r="AO841" s="34">
        <v>0.99763415380535614</v>
      </c>
      <c r="AP841" s="34">
        <v>0.99757197033891631</v>
      </c>
      <c r="AQ841" s="34">
        <v>0.99750979074842983</v>
      </c>
      <c r="AR841" s="34">
        <v>0.99744761503365498</v>
      </c>
      <c r="AS841" s="34">
        <v>0.99738544319435074</v>
      </c>
      <c r="AT841" s="34">
        <v>0.99732327523027486</v>
      </c>
      <c r="AU841" s="34">
        <v>0.99726111114118621</v>
      </c>
      <c r="AV841" s="34">
        <v>0.9971989509268433</v>
      </c>
      <c r="AW841" s="34">
        <v>0.99713679458700422</v>
      </c>
      <c r="AX841" s="34">
        <v>0.99707464212142793</v>
      </c>
      <c r="AY841" s="34">
        <v>0.99701249352987276</v>
      </c>
      <c r="AZ841" s="34">
        <v>0.99695034881209699</v>
      </c>
      <c r="BA841" s="34">
        <v>0.99688820796785971</v>
      </c>
      <c r="BB841" s="34">
        <v>0.99682607099691889</v>
      </c>
      <c r="BC841" s="34">
        <v>0.9967639378990335</v>
      </c>
      <c r="BD841" s="34">
        <v>0.99670180867396196</v>
      </c>
      <c r="BE841" s="34">
        <v>0.99663968332146291</v>
      </c>
      <c r="BF841" s="34">
        <v>0.99657756184129487</v>
      </c>
      <c r="BG841" s="34">
        <v>0.99651544423321681</v>
      </c>
      <c r="BH841" s="34">
        <v>0.99645333049698681</v>
      </c>
      <c r="BI841" s="34">
        <v>0.99639122063236407</v>
      </c>
      <c r="BJ841" s="34">
        <v>0.99632911463910701</v>
      </c>
      <c r="BK841" s="34">
        <v>0.99626701251697447</v>
      </c>
      <c r="BL841" s="34">
        <v>0.99620491426572511</v>
      </c>
      <c r="BM841" s="34">
        <v>0.99614281988511755</v>
      </c>
      <c r="BN841" s="34">
        <v>0.99608072937491055</v>
      </c>
      <c r="BO841" s="34">
        <v>0.99601864273486307</v>
      </c>
      <c r="BP841" s="34">
        <v>0.99595655996473353</v>
      </c>
      <c r="BQ841" s="34">
        <v>0.99589448106428102</v>
      </c>
      <c r="BR841" s="34">
        <v>0.99583240603326406</v>
      </c>
      <c r="BS841" s="34">
        <v>0.99577033487144184</v>
      </c>
      <c r="BT841" s="34">
        <v>0.99570826757857278</v>
      </c>
      <c r="BU841" s="34">
        <v>0.99564620415441618</v>
      </c>
      <c r="BV841" s="34">
        <v>0.99558414459873046</v>
      </c>
      <c r="BW841" s="34">
        <v>0.99552208891127458</v>
      </c>
      <c r="BX841" s="34">
        <v>0.99546003709180764</v>
      </c>
      <c r="BY841" s="34">
        <v>0.99539798914008859</v>
      </c>
      <c r="BZ841" s="34">
        <v>0.99533594505587586</v>
      </c>
      <c r="CA841" s="34">
        <v>0.99527390483892897</v>
      </c>
      <c r="CB841" s="34">
        <v>0.99521186848900656</v>
      </c>
      <c r="CC841" s="34">
        <v>0.99514983600586759</v>
      </c>
      <c r="CD841" s="34">
        <v>0.99508780738927105</v>
      </c>
      <c r="CE841" s="34">
        <v>0.99502578263897612</v>
      </c>
      <c r="CF841" s="34">
        <v>0.99496376175474166</v>
      </c>
      <c r="CG841" s="34">
        <v>0.99490174473632664</v>
      </c>
      <c r="CH841" s="34">
        <v>0.99483973158349004</v>
      </c>
      <c r="CI841" s="34">
        <v>0.99477772229599115</v>
      </c>
      <c r="CJ841" s="34">
        <v>0.99471571687358906</v>
      </c>
      <c r="CK841" s="34">
        <v>0.99465371531604274</v>
      </c>
      <c r="CL841" s="34">
        <v>0.99459171762311116</v>
      </c>
      <c r="CM841" s="34">
        <v>0.9945297237945534</v>
      </c>
      <c r="CN841" s="34">
        <v>0.99446773383012899</v>
      </c>
      <c r="CO841" s="34">
        <v>0.99440574772959678</v>
      </c>
      <c r="CP841" s="34">
        <v>0.99434376549271597</v>
      </c>
      <c r="CQ841" s="34">
        <v>0.99428178711924564</v>
      </c>
      <c r="CR841" s="34">
        <v>0.99418882289425126</v>
      </c>
      <c r="CS841" s="34">
        <v>0.99409586736130684</v>
      </c>
      <c r="CT841" s="34">
        <v>0.99400292051959993</v>
      </c>
      <c r="CU841" s="34">
        <v>0.99390998236831796</v>
      </c>
      <c r="CV841" s="34">
        <v>0.99381705290664812</v>
      </c>
      <c r="CW841" s="34">
        <v>0.99372413213377797</v>
      </c>
      <c r="CX841" s="34">
        <v>0.99363122004889526</v>
      </c>
      <c r="CY841" s="34">
        <v>0.99353831665118764</v>
      </c>
      <c r="CZ841" s="34">
        <v>0.99344542193984309</v>
      </c>
      <c r="DA841" s="34">
        <v>0.99335253591404893</v>
      </c>
      <c r="DB841" s="34">
        <v>0.99325965857299336</v>
      </c>
    </row>
    <row r="842" spans="1:106" x14ac:dyDescent="0.2">
      <c r="A842" s="13">
        <f t="shared" ca="1" si="13"/>
        <v>45448</v>
      </c>
      <c r="B842" s="34">
        <v>1.0000623348172251</v>
      </c>
      <c r="C842" s="34">
        <v>1</v>
      </c>
      <c r="D842" s="34">
        <v>0.99993766906816206</v>
      </c>
      <c r="E842" s="34">
        <v>0.99987534202146944</v>
      </c>
      <c r="F842" s="34">
        <v>0.99981301885967966</v>
      </c>
      <c r="G842" s="34">
        <v>0.99975069958255058</v>
      </c>
      <c r="H842" s="34">
        <v>0.99968838418983996</v>
      </c>
      <c r="I842" s="34">
        <v>0.9996260726813061</v>
      </c>
      <c r="J842" s="34">
        <v>0.99956376505670663</v>
      </c>
      <c r="K842" s="34">
        <v>0.99950146131579942</v>
      </c>
      <c r="L842" s="34">
        <v>0.99943916145834222</v>
      </c>
      <c r="M842" s="34">
        <v>0.99937686548409332</v>
      </c>
      <c r="N842" s="34">
        <v>0.99931457339281049</v>
      </c>
      <c r="O842" s="34">
        <v>0.9992522851842518</v>
      </c>
      <c r="P842" s="34">
        <v>0.99919000085817533</v>
      </c>
      <c r="Q842" s="34">
        <v>0.99912772041433895</v>
      </c>
      <c r="R842" s="34">
        <v>0.99906544385250051</v>
      </c>
      <c r="S842" s="34">
        <v>0.99900317117241821</v>
      </c>
      <c r="T842" s="34">
        <v>0.99894090237385014</v>
      </c>
      <c r="U842" s="34">
        <v>0.99887863745655447</v>
      </c>
      <c r="V842" s="34">
        <v>0.99881637642028875</v>
      </c>
      <c r="W842" s="34">
        <v>0.99875411926481172</v>
      </c>
      <c r="X842" s="34">
        <v>0.99869186598988102</v>
      </c>
      <c r="Y842" s="34">
        <v>0.99862961659525507</v>
      </c>
      <c r="Z842" s="34">
        <v>0.99856737108069182</v>
      </c>
      <c r="AA842" s="34">
        <v>0.99850512944594971</v>
      </c>
      <c r="AB842" s="34">
        <v>0.99844289169078648</v>
      </c>
      <c r="AC842" s="34">
        <v>0.99838065781496055</v>
      </c>
      <c r="AD842" s="34">
        <v>0.9983184278182301</v>
      </c>
      <c r="AE842" s="34">
        <v>0.99825620170035334</v>
      </c>
      <c r="AF842" s="34">
        <v>0.99819397946108868</v>
      </c>
      <c r="AG842" s="34">
        <v>0.99813176110019375</v>
      </c>
      <c r="AH842" s="34">
        <v>0.99806954661742753</v>
      </c>
      <c r="AI842" s="34">
        <v>0.99800733601254787</v>
      </c>
      <c r="AJ842" s="34">
        <v>0.99794512928531343</v>
      </c>
      <c r="AK842" s="34">
        <v>0.99788292643548193</v>
      </c>
      <c r="AL842" s="34">
        <v>0.99782072746281236</v>
      </c>
      <c r="AM842" s="34">
        <v>0.99775853236706247</v>
      </c>
      <c r="AN842" s="34">
        <v>0.99769634114799088</v>
      </c>
      <c r="AO842" s="34">
        <v>0.99763415380535614</v>
      </c>
      <c r="AP842" s="34">
        <v>0.99757197033891631</v>
      </c>
      <c r="AQ842" s="34">
        <v>0.99750979074842983</v>
      </c>
      <c r="AR842" s="34">
        <v>0.99744761503365498</v>
      </c>
      <c r="AS842" s="34">
        <v>0.99738544319435074</v>
      </c>
      <c r="AT842" s="34">
        <v>0.99732327523027486</v>
      </c>
      <c r="AU842" s="34">
        <v>0.99726111114118621</v>
      </c>
      <c r="AV842" s="34">
        <v>0.9971989509268433</v>
      </c>
      <c r="AW842" s="34">
        <v>0.99713679458700422</v>
      </c>
      <c r="AX842" s="34">
        <v>0.99707464212142793</v>
      </c>
      <c r="AY842" s="34">
        <v>0.99701249352987276</v>
      </c>
      <c r="AZ842" s="34">
        <v>0.99695034881209699</v>
      </c>
      <c r="BA842" s="34">
        <v>0.99688820796785971</v>
      </c>
      <c r="BB842" s="34">
        <v>0.99682607099691889</v>
      </c>
      <c r="BC842" s="34">
        <v>0.9967639378990335</v>
      </c>
      <c r="BD842" s="34">
        <v>0.99670180867396196</v>
      </c>
      <c r="BE842" s="34">
        <v>0.99663968332146291</v>
      </c>
      <c r="BF842" s="34">
        <v>0.99657756184129487</v>
      </c>
      <c r="BG842" s="34">
        <v>0.99651544423321681</v>
      </c>
      <c r="BH842" s="34">
        <v>0.99645333049698681</v>
      </c>
      <c r="BI842" s="34">
        <v>0.99639122063236407</v>
      </c>
      <c r="BJ842" s="34">
        <v>0.99632911463910701</v>
      </c>
      <c r="BK842" s="34">
        <v>0.99626701251697447</v>
      </c>
      <c r="BL842" s="34">
        <v>0.99620491426572511</v>
      </c>
      <c r="BM842" s="34">
        <v>0.99614281988511755</v>
      </c>
      <c r="BN842" s="34">
        <v>0.99608072937491055</v>
      </c>
      <c r="BO842" s="34">
        <v>0.99601864273486307</v>
      </c>
      <c r="BP842" s="34">
        <v>0.99595655996473353</v>
      </c>
      <c r="BQ842" s="34">
        <v>0.99589448106428102</v>
      </c>
      <c r="BR842" s="34">
        <v>0.99583240603326406</v>
      </c>
      <c r="BS842" s="34">
        <v>0.99577033487144184</v>
      </c>
      <c r="BT842" s="34">
        <v>0.99570826757857278</v>
      </c>
      <c r="BU842" s="34">
        <v>0.99564620415441618</v>
      </c>
      <c r="BV842" s="34">
        <v>0.99558414459873046</v>
      </c>
      <c r="BW842" s="34">
        <v>0.99552208891127458</v>
      </c>
      <c r="BX842" s="34">
        <v>0.99546003709180764</v>
      </c>
      <c r="BY842" s="34">
        <v>0.99539798914008859</v>
      </c>
      <c r="BZ842" s="34">
        <v>0.99533594505587586</v>
      </c>
      <c r="CA842" s="34">
        <v>0.99527390483892897</v>
      </c>
      <c r="CB842" s="34">
        <v>0.99521186848900656</v>
      </c>
      <c r="CC842" s="34">
        <v>0.99514983600586759</v>
      </c>
      <c r="CD842" s="34">
        <v>0.99508780738927105</v>
      </c>
      <c r="CE842" s="34">
        <v>0.99502578263897612</v>
      </c>
      <c r="CF842" s="34">
        <v>0.99496376175474166</v>
      </c>
      <c r="CG842" s="34">
        <v>0.99490174473632664</v>
      </c>
      <c r="CH842" s="34">
        <v>0.99483973158349004</v>
      </c>
      <c r="CI842" s="34">
        <v>0.99477772229599115</v>
      </c>
      <c r="CJ842" s="34">
        <v>0.99471571687358906</v>
      </c>
      <c r="CK842" s="34">
        <v>0.99465371531604274</v>
      </c>
      <c r="CL842" s="34">
        <v>0.99459171762311116</v>
      </c>
      <c r="CM842" s="34">
        <v>0.9945297237945534</v>
      </c>
      <c r="CN842" s="34">
        <v>0.99446773383012899</v>
      </c>
      <c r="CO842" s="34">
        <v>0.99440574772959678</v>
      </c>
      <c r="CP842" s="34">
        <v>0.99434376549271597</v>
      </c>
      <c r="CQ842" s="34">
        <v>0.99428178711924564</v>
      </c>
      <c r="CR842" s="34">
        <v>0.99418882289425126</v>
      </c>
      <c r="CS842" s="34">
        <v>0.99409586736130684</v>
      </c>
      <c r="CT842" s="34">
        <v>0.99400292051959993</v>
      </c>
      <c r="CU842" s="34">
        <v>0.99390998236831796</v>
      </c>
      <c r="CV842" s="34">
        <v>0.99381705290664812</v>
      </c>
      <c r="CW842" s="34">
        <v>0.99372413213377797</v>
      </c>
      <c r="CX842" s="34">
        <v>0.99363122004889526</v>
      </c>
      <c r="CY842" s="34">
        <v>0.99353831665118764</v>
      </c>
      <c r="CZ842" s="34">
        <v>0.99344542193984309</v>
      </c>
      <c r="DA842" s="34">
        <v>0.99335253591404893</v>
      </c>
      <c r="DB842" s="34">
        <v>0.99325965857299336</v>
      </c>
    </row>
    <row r="843" spans="1:106" x14ac:dyDescent="0.2">
      <c r="A843" s="13">
        <f t="shared" ca="1" si="13"/>
        <v>45449</v>
      </c>
      <c r="B843" s="34">
        <v>1.0000623348172251</v>
      </c>
      <c r="C843" s="34">
        <v>1</v>
      </c>
      <c r="D843" s="34">
        <v>0.99993766906816206</v>
      </c>
      <c r="E843" s="34">
        <v>0.99987534202146944</v>
      </c>
      <c r="F843" s="34">
        <v>0.99981301885967966</v>
      </c>
      <c r="G843" s="34">
        <v>0.99975069958255058</v>
      </c>
      <c r="H843" s="34">
        <v>0.99968838418983996</v>
      </c>
      <c r="I843" s="34">
        <v>0.9996260726813061</v>
      </c>
      <c r="J843" s="34">
        <v>0.99956376505670663</v>
      </c>
      <c r="K843" s="34">
        <v>0.99950146131579942</v>
      </c>
      <c r="L843" s="34">
        <v>0.99943916145834222</v>
      </c>
      <c r="M843" s="34">
        <v>0.99937686548409332</v>
      </c>
      <c r="N843" s="34">
        <v>0.99931457339281049</v>
      </c>
      <c r="O843" s="34">
        <v>0.9992522851842518</v>
      </c>
      <c r="P843" s="34">
        <v>0.99919000085817533</v>
      </c>
      <c r="Q843" s="34">
        <v>0.99912772041433895</v>
      </c>
      <c r="R843" s="34">
        <v>0.99906544385250051</v>
      </c>
      <c r="S843" s="34">
        <v>0.99900317117241821</v>
      </c>
      <c r="T843" s="34">
        <v>0.99894090237385014</v>
      </c>
      <c r="U843" s="34">
        <v>0.99887863745655447</v>
      </c>
      <c r="V843" s="34">
        <v>0.99881637642028875</v>
      </c>
      <c r="W843" s="34">
        <v>0.99875411926481172</v>
      </c>
      <c r="X843" s="34">
        <v>0.99869186598988102</v>
      </c>
      <c r="Y843" s="34">
        <v>0.99862961659525507</v>
      </c>
      <c r="Z843" s="34">
        <v>0.99856737108069182</v>
      </c>
      <c r="AA843" s="34">
        <v>0.99850512944594971</v>
      </c>
      <c r="AB843" s="34">
        <v>0.99844289169078648</v>
      </c>
      <c r="AC843" s="34">
        <v>0.99838065781496055</v>
      </c>
      <c r="AD843" s="34">
        <v>0.9983184278182301</v>
      </c>
      <c r="AE843" s="34">
        <v>0.99825620170035334</v>
      </c>
      <c r="AF843" s="34">
        <v>0.99819397946108868</v>
      </c>
      <c r="AG843" s="34">
        <v>0.99813176110019375</v>
      </c>
      <c r="AH843" s="34">
        <v>0.99806954661742753</v>
      </c>
      <c r="AI843" s="34">
        <v>0.99800733601254787</v>
      </c>
      <c r="AJ843" s="34">
        <v>0.99794512928531343</v>
      </c>
      <c r="AK843" s="34">
        <v>0.99788292643548193</v>
      </c>
      <c r="AL843" s="34">
        <v>0.99782072746281236</v>
      </c>
      <c r="AM843" s="34">
        <v>0.99775853236706247</v>
      </c>
      <c r="AN843" s="34">
        <v>0.99769634114799088</v>
      </c>
      <c r="AO843" s="34">
        <v>0.99763415380535614</v>
      </c>
      <c r="AP843" s="34">
        <v>0.99757197033891631</v>
      </c>
      <c r="AQ843" s="34">
        <v>0.99750979074842983</v>
      </c>
      <c r="AR843" s="34">
        <v>0.99744761503365498</v>
      </c>
      <c r="AS843" s="34">
        <v>0.99738544319435074</v>
      </c>
      <c r="AT843" s="34">
        <v>0.99732327523027486</v>
      </c>
      <c r="AU843" s="34">
        <v>0.99726111114118621</v>
      </c>
      <c r="AV843" s="34">
        <v>0.9971989509268433</v>
      </c>
      <c r="AW843" s="34">
        <v>0.99713679458700422</v>
      </c>
      <c r="AX843" s="34">
        <v>0.99707464212142793</v>
      </c>
      <c r="AY843" s="34">
        <v>0.99701249352987276</v>
      </c>
      <c r="AZ843" s="34">
        <v>0.99695034881209699</v>
      </c>
      <c r="BA843" s="34">
        <v>0.99688820796785971</v>
      </c>
      <c r="BB843" s="34">
        <v>0.99682607099691889</v>
      </c>
      <c r="BC843" s="34">
        <v>0.9967639378990335</v>
      </c>
      <c r="BD843" s="34">
        <v>0.99670180867396196</v>
      </c>
      <c r="BE843" s="34">
        <v>0.99663968332146291</v>
      </c>
      <c r="BF843" s="34">
        <v>0.99657756184129487</v>
      </c>
      <c r="BG843" s="34">
        <v>0.99651544423321681</v>
      </c>
      <c r="BH843" s="34">
        <v>0.99645333049698681</v>
      </c>
      <c r="BI843" s="34">
        <v>0.99639122063236407</v>
      </c>
      <c r="BJ843" s="34">
        <v>0.99632911463910701</v>
      </c>
      <c r="BK843" s="34">
        <v>0.99626701251697447</v>
      </c>
      <c r="BL843" s="34">
        <v>0.99620491426572511</v>
      </c>
      <c r="BM843" s="34">
        <v>0.99614281988511755</v>
      </c>
      <c r="BN843" s="34">
        <v>0.99608072937491055</v>
      </c>
      <c r="BO843" s="34">
        <v>0.99601864273486307</v>
      </c>
      <c r="BP843" s="34">
        <v>0.99595655996473353</v>
      </c>
      <c r="BQ843" s="34">
        <v>0.99589448106428102</v>
      </c>
      <c r="BR843" s="34">
        <v>0.99583240603326406</v>
      </c>
      <c r="BS843" s="34">
        <v>0.99577033487144184</v>
      </c>
      <c r="BT843" s="34">
        <v>0.99570826757857278</v>
      </c>
      <c r="BU843" s="34">
        <v>0.99564620415441618</v>
      </c>
      <c r="BV843" s="34">
        <v>0.99558414459873046</v>
      </c>
      <c r="BW843" s="34">
        <v>0.99552208891127458</v>
      </c>
      <c r="BX843" s="34">
        <v>0.99546003709180764</v>
      </c>
      <c r="BY843" s="34">
        <v>0.99539798914008859</v>
      </c>
      <c r="BZ843" s="34">
        <v>0.99533594505587586</v>
      </c>
      <c r="CA843" s="34">
        <v>0.99527390483892897</v>
      </c>
      <c r="CB843" s="34">
        <v>0.99521186848900656</v>
      </c>
      <c r="CC843" s="34">
        <v>0.99514983600586759</v>
      </c>
      <c r="CD843" s="34">
        <v>0.99508780738927105</v>
      </c>
      <c r="CE843" s="34">
        <v>0.99502578263897612</v>
      </c>
      <c r="CF843" s="34">
        <v>0.99496376175474166</v>
      </c>
      <c r="CG843" s="34">
        <v>0.99490174473632664</v>
      </c>
      <c r="CH843" s="34">
        <v>0.99483973158349004</v>
      </c>
      <c r="CI843" s="34">
        <v>0.99477772229599115</v>
      </c>
      <c r="CJ843" s="34">
        <v>0.99471571687358906</v>
      </c>
      <c r="CK843" s="34">
        <v>0.99465371531604274</v>
      </c>
      <c r="CL843" s="34">
        <v>0.99459171762311116</v>
      </c>
      <c r="CM843" s="34">
        <v>0.9945297237945534</v>
      </c>
      <c r="CN843" s="34">
        <v>0.99446773383012899</v>
      </c>
      <c r="CO843" s="34">
        <v>0.99440574772959678</v>
      </c>
      <c r="CP843" s="34">
        <v>0.99434376549271597</v>
      </c>
      <c r="CQ843" s="34">
        <v>0.99428178711924564</v>
      </c>
      <c r="CR843" s="34">
        <v>0.99418882289425126</v>
      </c>
      <c r="CS843" s="34">
        <v>0.99409586736130684</v>
      </c>
      <c r="CT843" s="34">
        <v>0.99400292051959993</v>
      </c>
      <c r="CU843" s="34">
        <v>0.99390998236831796</v>
      </c>
      <c r="CV843" s="34">
        <v>0.99381705290664812</v>
      </c>
      <c r="CW843" s="34">
        <v>0.99372413213377797</v>
      </c>
      <c r="CX843" s="34">
        <v>0.99363122004889526</v>
      </c>
      <c r="CY843" s="34">
        <v>0.99353831665118764</v>
      </c>
      <c r="CZ843" s="34">
        <v>0.99344542193984309</v>
      </c>
      <c r="DA843" s="34">
        <v>0.99335253591404893</v>
      </c>
      <c r="DB843" s="34">
        <v>0.99325965857299336</v>
      </c>
    </row>
    <row r="844" spans="1:106" x14ac:dyDescent="0.2">
      <c r="A844" s="13">
        <f t="shared" ca="1" si="13"/>
        <v>45450</v>
      </c>
      <c r="B844" s="34">
        <v>1.0000623348172251</v>
      </c>
      <c r="C844" s="34">
        <v>1</v>
      </c>
      <c r="D844" s="34">
        <v>0.99993766906816206</v>
      </c>
      <c r="E844" s="34">
        <v>0.99987534202146944</v>
      </c>
      <c r="F844" s="34">
        <v>0.99981301885967966</v>
      </c>
      <c r="G844" s="34">
        <v>0.99975069958255058</v>
      </c>
      <c r="H844" s="34">
        <v>0.99968838418983996</v>
      </c>
      <c r="I844" s="34">
        <v>0.9996260726813061</v>
      </c>
      <c r="J844" s="34">
        <v>0.99956376505670663</v>
      </c>
      <c r="K844" s="34">
        <v>0.99950146131579942</v>
      </c>
      <c r="L844" s="34">
        <v>0.99943916145834222</v>
      </c>
      <c r="M844" s="34">
        <v>0.99937686548409332</v>
      </c>
      <c r="N844" s="34">
        <v>0.99931457339281049</v>
      </c>
      <c r="O844" s="34">
        <v>0.9992522851842518</v>
      </c>
      <c r="P844" s="34">
        <v>0.99919000085817533</v>
      </c>
      <c r="Q844" s="34">
        <v>0.99912772041433895</v>
      </c>
      <c r="R844" s="34">
        <v>0.99906544385250051</v>
      </c>
      <c r="S844" s="34">
        <v>0.99900317117241821</v>
      </c>
      <c r="T844" s="34">
        <v>0.99894090237385014</v>
      </c>
      <c r="U844" s="34">
        <v>0.99887863745655447</v>
      </c>
      <c r="V844" s="34">
        <v>0.99881637642028875</v>
      </c>
      <c r="W844" s="34">
        <v>0.99875411926481172</v>
      </c>
      <c r="X844" s="34">
        <v>0.99869186598988102</v>
      </c>
      <c r="Y844" s="34">
        <v>0.99862961659525507</v>
      </c>
      <c r="Z844" s="34">
        <v>0.99856737108069182</v>
      </c>
      <c r="AA844" s="34">
        <v>0.99850512944594971</v>
      </c>
      <c r="AB844" s="34">
        <v>0.99844289169078648</v>
      </c>
      <c r="AC844" s="34">
        <v>0.99838065781496055</v>
      </c>
      <c r="AD844" s="34">
        <v>0.9983184278182301</v>
      </c>
      <c r="AE844" s="34">
        <v>0.99825620170035334</v>
      </c>
      <c r="AF844" s="34">
        <v>0.99819397946108868</v>
      </c>
      <c r="AG844" s="34">
        <v>0.99813176110019375</v>
      </c>
      <c r="AH844" s="34">
        <v>0.99806954661742753</v>
      </c>
      <c r="AI844" s="34">
        <v>0.99800733601254787</v>
      </c>
      <c r="AJ844" s="34">
        <v>0.99794512928531343</v>
      </c>
      <c r="AK844" s="34">
        <v>0.99788292643548193</v>
      </c>
      <c r="AL844" s="34">
        <v>0.99782072746281236</v>
      </c>
      <c r="AM844" s="34">
        <v>0.99775853236706247</v>
      </c>
      <c r="AN844" s="34">
        <v>0.99769634114799088</v>
      </c>
      <c r="AO844" s="34">
        <v>0.99763415380535614</v>
      </c>
      <c r="AP844" s="34">
        <v>0.99757197033891631</v>
      </c>
      <c r="AQ844" s="34">
        <v>0.99750979074842983</v>
      </c>
      <c r="AR844" s="34">
        <v>0.99744761503365498</v>
      </c>
      <c r="AS844" s="34">
        <v>0.99738544319435074</v>
      </c>
      <c r="AT844" s="34">
        <v>0.99732327523027486</v>
      </c>
      <c r="AU844" s="34">
        <v>0.99726111114118621</v>
      </c>
      <c r="AV844" s="34">
        <v>0.9971989509268433</v>
      </c>
      <c r="AW844" s="34">
        <v>0.99713679458700422</v>
      </c>
      <c r="AX844" s="34">
        <v>0.99707464212142793</v>
      </c>
      <c r="AY844" s="34">
        <v>0.99701249352987276</v>
      </c>
      <c r="AZ844" s="34">
        <v>0.99695034881209699</v>
      </c>
      <c r="BA844" s="34">
        <v>0.99688820796785971</v>
      </c>
      <c r="BB844" s="34">
        <v>0.99682607099691889</v>
      </c>
      <c r="BC844" s="34">
        <v>0.9967639378990335</v>
      </c>
      <c r="BD844" s="34">
        <v>0.99670180867396196</v>
      </c>
      <c r="BE844" s="34">
        <v>0.99663968332146291</v>
      </c>
      <c r="BF844" s="34">
        <v>0.99657756184129487</v>
      </c>
      <c r="BG844" s="34">
        <v>0.99651544423321681</v>
      </c>
      <c r="BH844" s="34">
        <v>0.99645333049698681</v>
      </c>
      <c r="BI844" s="34">
        <v>0.99639122063236407</v>
      </c>
      <c r="BJ844" s="34">
        <v>0.99632911463910701</v>
      </c>
      <c r="BK844" s="34">
        <v>0.99626701251697447</v>
      </c>
      <c r="BL844" s="34">
        <v>0.99620491426572511</v>
      </c>
      <c r="BM844" s="34">
        <v>0.99614281988511755</v>
      </c>
      <c r="BN844" s="34">
        <v>0.99608072937491055</v>
      </c>
      <c r="BO844" s="34">
        <v>0.99601864273486307</v>
      </c>
      <c r="BP844" s="34">
        <v>0.99595655996473353</v>
      </c>
      <c r="BQ844" s="34">
        <v>0.99589448106428102</v>
      </c>
      <c r="BR844" s="34">
        <v>0.99583240603326406</v>
      </c>
      <c r="BS844" s="34">
        <v>0.99577033487144184</v>
      </c>
      <c r="BT844" s="34">
        <v>0.99570826757857278</v>
      </c>
      <c r="BU844" s="34">
        <v>0.99564620415441618</v>
      </c>
      <c r="BV844" s="34">
        <v>0.99558414459873046</v>
      </c>
      <c r="BW844" s="34">
        <v>0.99552208891127458</v>
      </c>
      <c r="BX844" s="34">
        <v>0.99546003709180764</v>
      </c>
      <c r="BY844" s="34">
        <v>0.99539798914008859</v>
      </c>
      <c r="BZ844" s="34">
        <v>0.99533594505587586</v>
      </c>
      <c r="CA844" s="34">
        <v>0.99527390483892897</v>
      </c>
      <c r="CB844" s="34">
        <v>0.99521186848900656</v>
      </c>
      <c r="CC844" s="34">
        <v>0.99514983600586759</v>
      </c>
      <c r="CD844" s="34">
        <v>0.99508780738927105</v>
      </c>
      <c r="CE844" s="34">
        <v>0.99502578263897612</v>
      </c>
      <c r="CF844" s="34">
        <v>0.99496376175474166</v>
      </c>
      <c r="CG844" s="34">
        <v>0.99490174473632664</v>
      </c>
      <c r="CH844" s="34">
        <v>0.99483973158349004</v>
      </c>
      <c r="CI844" s="34">
        <v>0.99477772229599115</v>
      </c>
      <c r="CJ844" s="34">
        <v>0.99471571687358906</v>
      </c>
      <c r="CK844" s="34">
        <v>0.99465371531604274</v>
      </c>
      <c r="CL844" s="34">
        <v>0.99459171762311116</v>
      </c>
      <c r="CM844" s="34">
        <v>0.9945297237945534</v>
      </c>
      <c r="CN844" s="34">
        <v>0.99446773383012899</v>
      </c>
      <c r="CO844" s="34">
        <v>0.99440574772959678</v>
      </c>
      <c r="CP844" s="34">
        <v>0.99434376549271597</v>
      </c>
      <c r="CQ844" s="34">
        <v>0.99428178711924564</v>
      </c>
      <c r="CR844" s="34">
        <v>0.99418882289425126</v>
      </c>
      <c r="CS844" s="34">
        <v>0.99409586736130684</v>
      </c>
      <c r="CT844" s="34">
        <v>0.99400292051959993</v>
      </c>
      <c r="CU844" s="34">
        <v>0.99390998236831796</v>
      </c>
      <c r="CV844" s="34">
        <v>0.99381705290664812</v>
      </c>
      <c r="CW844" s="34">
        <v>0.99372413213377797</v>
      </c>
      <c r="CX844" s="34">
        <v>0.99363122004889526</v>
      </c>
      <c r="CY844" s="34">
        <v>0.99353831665118764</v>
      </c>
      <c r="CZ844" s="34">
        <v>0.99344542193984309</v>
      </c>
      <c r="DA844" s="34">
        <v>0.99335253591404893</v>
      </c>
      <c r="DB844" s="34">
        <v>0.99325965857299336</v>
      </c>
    </row>
    <row r="845" spans="1:106" x14ac:dyDescent="0.2">
      <c r="A845" s="13">
        <f t="shared" ca="1" si="13"/>
        <v>45453</v>
      </c>
      <c r="B845" s="34">
        <v>1.0000623348172251</v>
      </c>
      <c r="C845" s="34">
        <v>1</v>
      </c>
      <c r="D845" s="34">
        <v>0.99993766906816206</v>
      </c>
      <c r="E845" s="34">
        <v>0.99987534202146944</v>
      </c>
      <c r="F845" s="34">
        <v>0.99981301885967966</v>
      </c>
      <c r="G845" s="34">
        <v>0.99975069958255058</v>
      </c>
      <c r="H845" s="34">
        <v>0.99968838418983996</v>
      </c>
      <c r="I845" s="34">
        <v>0.9996260726813061</v>
      </c>
      <c r="J845" s="34">
        <v>0.99956376505670663</v>
      </c>
      <c r="K845" s="34">
        <v>0.99950146131579942</v>
      </c>
      <c r="L845" s="34">
        <v>0.99943916145834222</v>
      </c>
      <c r="M845" s="34">
        <v>0.99937686548409332</v>
      </c>
      <c r="N845" s="34">
        <v>0.99931457339281049</v>
      </c>
      <c r="O845" s="34">
        <v>0.9992522851842518</v>
      </c>
      <c r="P845" s="34">
        <v>0.99919000085817533</v>
      </c>
      <c r="Q845" s="34">
        <v>0.99912772041433895</v>
      </c>
      <c r="R845" s="34">
        <v>0.99906544385250051</v>
      </c>
      <c r="S845" s="34">
        <v>0.99900317117241821</v>
      </c>
      <c r="T845" s="34">
        <v>0.99894090237385014</v>
      </c>
      <c r="U845" s="34">
        <v>0.99887863745655447</v>
      </c>
      <c r="V845" s="34">
        <v>0.99881637642028875</v>
      </c>
      <c r="W845" s="34">
        <v>0.99875411926481172</v>
      </c>
      <c r="X845" s="34">
        <v>0.99869186598988102</v>
      </c>
      <c r="Y845" s="34">
        <v>0.99862961659525507</v>
      </c>
      <c r="Z845" s="34">
        <v>0.99856737108069182</v>
      </c>
      <c r="AA845" s="34">
        <v>0.99850512944594971</v>
      </c>
      <c r="AB845" s="34">
        <v>0.99844289169078648</v>
      </c>
      <c r="AC845" s="34">
        <v>0.99838065781496055</v>
      </c>
      <c r="AD845" s="34">
        <v>0.9983184278182301</v>
      </c>
      <c r="AE845" s="34">
        <v>0.99825620170035334</v>
      </c>
      <c r="AF845" s="34">
        <v>0.99819397946108868</v>
      </c>
      <c r="AG845" s="34">
        <v>0.99813176110019375</v>
      </c>
      <c r="AH845" s="34">
        <v>0.99806954661742753</v>
      </c>
      <c r="AI845" s="34">
        <v>0.99800733601254787</v>
      </c>
      <c r="AJ845" s="34">
        <v>0.99794512928531343</v>
      </c>
      <c r="AK845" s="34">
        <v>0.99788292643548193</v>
      </c>
      <c r="AL845" s="34">
        <v>0.99782072746281236</v>
      </c>
      <c r="AM845" s="34">
        <v>0.99775853236706247</v>
      </c>
      <c r="AN845" s="34">
        <v>0.99769634114799088</v>
      </c>
      <c r="AO845" s="34">
        <v>0.99763415380535614</v>
      </c>
      <c r="AP845" s="34">
        <v>0.99757197033891631</v>
      </c>
      <c r="AQ845" s="34">
        <v>0.99750979074842983</v>
      </c>
      <c r="AR845" s="34">
        <v>0.99744761503365498</v>
      </c>
      <c r="AS845" s="34">
        <v>0.99738544319435074</v>
      </c>
      <c r="AT845" s="34">
        <v>0.99732327523027486</v>
      </c>
      <c r="AU845" s="34">
        <v>0.99726111114118621</v>
      </c>
      <c r="AV845" s="34">
        <v>0.9971989509268433</v>
      </c>
      <c r="AW845" s="34">
        <v>0.99713679458700422</v>
      </c>
      <c r="AX845" s="34">
        <v>0.99707464212142793</v>
      </c>
      <c r="AY845" s="34">
        <v>0.99701249352987276</v>
      </c>
      <c r="AZ845" s="34">
        <v>0.99695034881209699</v>
      </c>
      <c r="BA845" s="34">
        <v>0.99688820796785971</v>
      </c>
      <c r="BB845" s="34">
        <v>0.99682607099691889</v>
      </c>
      <c r="BC845" s="34">
        <v>0.9967639378990335</v>
      </c>
      <c r="BD845" s="34">
        <v>0.99670180867396196</v>
      </c>
      <c r="BE845" s="34">
        <v>0.99663968332146291</v>
      </c>
      <c r="BF845" s="34">
        <v>0.99657756184129487</v>
      </c>
      <c r="BG845" s="34">
        <v>0.99651544423321681</v>
      </c>
      <c r="BH845" s="34">
        <v>0.99645333049698681</v>
      </c>
      <c r="BI845" s="34">
        <v>0.99639122063236407</v>
      </c>
      <c r="BJ845" s="34">
        <v>0.99632911463910701</v>
      </c>
      <c r="BK845" s="34">
        <v>0.99626701251697447</v>
      </c>
      <c r="BL845" s="34">
        <v>0.99620491426572511</v>
      </c>
      <c r="BM845" s="34">
        <v>0.99614281988511755</v>
      </c>
      <c r="BN845" s="34">
        <v>0.99608072937491055</v>
      </c>
      <c r="BO845" s="34">
        <v>0.99601864273486307</v>
      </c>
      <c r="BP845" s="34">
        <v>0.99595655996473353</v>
      </c>
      <c r="BQ845" s="34">
        <v>0.99589448106428102</v>
      </c>
      <c r="BR845" s="34">
        <v>0.99583240603326406</v>
      </c>
      <c r="BS845" s="34">
        <v>0.99577033487144184</v>
      </c>
      <c r="BT845" s="34">
        <v>0.99570826757857278</v>
      </c>
      <c r="BU845" s="34">
        <v>0.99564620415441618</v>
      </c>
      <c r="BV845" s="34">
        <v>0.99558414459873046</v>
      </c>
      <c r="BW845" s="34">
        <v>0.99552208891127458</v>
      </c>
      <c r="BX845" s="34">
        <v>0.99546003709180764</v>
      </c>
      <c r="BY845" s="34">
        <v>0.99539798914008859</v>
      </c>
      <c r="BZ845" s="34">
        <v>0.99533594505587586</v>
      </c>
      <c r="CA845" s="34">
        <v>0.99527390483892897</v>
      </c>
      <c r="CB845" s="34">
        <v>0.99521186848900656</v>
      </c>
      <c r="CC845" s="34">
        <v>0.99514983600586759</v>
      </c>
      <c r="CD845" s="34">
        <v>0.99508780738927105</v>
      </c>
      <c r="CE845" s="34">
        <v>0.99502578263897612</v>
      </c>
      <c r="CF845" s="34">
        <v>0.99496376175474166</v>
      </c>
      <c r="CG845" s="34">
        <v>0.99490174473632664</v>
      </c>
      <c r="CH845" s="34">
        <v>0.99483973158349004</v>
      </c>
      <c r="CI845" s="34">
        <v>0.99477772229599115</v>
      </c>
      <c r="CJ845" s="34">
        <v>0.99471571687358906</v>
      </c>
      <c r="CK845" s="34">
        <v>0.99465371531604274</v>
      </c>
      <c r="CL845" s="34">
        <v>0.99459171762311116</v>
      </c>
      <c r="CM845" s="34">
        <v>0.9945297237945534</v>
      </c>
      <c r="CN845" s="34">
        <v>0.99446773383012899</v>
      </c>
      <c r="CO845" s="34">
        <v>0.99440574772959678</v>
      </c>
      <c r="CP845" s="34">
        <v>0.99434376549271597</v>
      </c>
      <c r="CQ845" s="34">
        <v>0.99428178711924564</v>
      </c>
      <c r="CR845" s="34">
        <v>0.99418882289425126</v>
      </c>
      <c r="CS845" s="34">
        <v>0.99409586736130684</v>
      </c>
      <c r="CT845" s="34">
        <v>0.99400292051959993</v>
      </c>
      <c r="CU845" s="34">
        <v>0.99390998236831796</v>
      </c>
      <c r="CV845" s="34">
        <v>0.99381705290664812</v>
      </c>
      <c r="CW845" s="34">
        <v>0.99372413213377797</v>
      </c>
      <c r="CX845" s="34">
        <v>0.99363122004889526</v>
      </c>
      <c r="CY845" s="34">
        <v>0.99353831665118764</v>
      </c>
      <c r="CZ845" s="34">
        <v>0.99344542193984309</v>
      </c>
      <c r="DA845" s="34">
        <v>0.99335253591404893</v>
      </c>
      <c r="DB845" s="34">
        <v>0.99325965857299336</v>
      </c>
    </row>
    <row r="846" spans="1:106" x14ac:dyDescent="0.2">
      <c r="A846" s="13">
        <f t="shared" ca="1" si="13"/>
        <v>45454</v>
      </c>
      <c r="B846" s="34">
        <v>1.0000623348172251</v>
      </c>
      <c r="C846" s="34">
        <v>1</v>
      </c>
      <c r="D846" s="34">
        <v>0.99993766906816206</v>
      </c>
      <c r="E846" s="34">
        <v>0.99987534202146944</v>
      </c>
      <c r="F846" s="34">
        <v>0.99981301885967966</v>
      </c>
      <c r="G846" s="34">
        <v>0.99975069958255058</v>
      </c>
      <c r="H846" s="34">
        <v>0.99968838418983996</v>
      </c>
      <c r="I846" s="34">
        <v>0.9996260726813061</v>
      </c>
      <c r="J846" s="34">
        <v>0.99956376505670663</v>
      </c>
      <c r="K846" s="34">
        <v>0.99950146131579942</v>
      </c>
      <c r="L846" s="34">
        <v>0.99943916145834222</v>
      </c>
      <c r="M846" s="34">
        <v>0.99937686548409332</v>
      </c>
      <c r="N846" s="34">
        <v>0.99931457339281049</v>
      </c>
      <c r="O846" s="34">
        <v>0.9992522851842518</v>
      </c>
      <c r="P846" s="34">
        <v>0.99919000085817533</v>
      </c>
      <c r="Q846" s="34">
        <v>0.99912772041433895</v>
      </c>
      <c r="R846" s="34">
        <v>0.99906544385250051</v>
      </c>
      <c r="S846" s="34">
        <v>0.99900317117241821</v>
      </c>
      <c r="T846" s="34">
        <v>0.99894090237385014</v>
      </c>
      <c r="U846" s="34">
        <v>0.99887863745655447</v>
      </c>
      <c r="V846" s="34">
        <v>0.99881637642028875</v>
      </c>
      <c r="W846" s="34">
        <v>0.99875411926481172</v>
      </c>
      <c r="X846" s="34">
        <v>0.99869186598988102</v>
      </c>
      <c r="Y846" s="34">
        <v>0.99862961659525507</v>
      </c>
      <c r="Z846" s="34">
        <v>0.99856737108069182</v>
      </c>
      <c r="AA846" s="34">
        <v>0.99850512944594971</v>
      </c>
      <c r="AB846" s="34">
        <v>0.99844289169078648</v>
      </c>
      <c r="AC846" s="34">
        <v>0.99838065781496055</v>
      </c>
      <c r="AD846" s="34">
        <v>0.9983184278182301</v>
      </c>
      <c r="AE846" s="34">
        <v>0.99825620170035334</v>
      </c>
      <c r="AF846" s="34">
        <v>0.99819397946108868</v>
      </c>
      <c r="AG846" s="34">
        <v>0.99813176110019375</v>
      </c>
      <c r="AH846" s="34">
        <v>0.99806954661742753</v>
      </c>
      <c r="AI846" s="34">
        <v>0.99800733601254787</v>
      </c>
      <c r="AJ846" s="34">
        <v>0.99794512928531343</v>
      </c>
      <c r="AK846" s="34">
        <v>0.99788292643548193</v>
      </c>
      <c r="AL846" s="34">
        <v>0.99782072746281236</v>
      </c>
      <c r="AM846" s="34">
        <v>0.99775853236706247</v>
      </c>
      <c r="AN846" s="34">
        <v>0.99769634114799088</v>
      </c>
      <c r="AO846" s="34">
        <v>0.99763415380535614</v>
      </c>
      <c r="AP846" s="34">
        <v>0.99757197033891631</v>
      </c>
      <c r="AQ846" s="34">
        <v>0.99750979074842983</v>
      </c>
      <c r="AR846" s="34">
        <v>0.99744761503365498</v>
      </c>
      <c r="AS846" s="34">
        <v>0.99738544319435074</v>
      </c>
      <c r="AT846" s="34">
        <v>0.99732327523027486</v>
      </c>
      <c r="AU846" s="34">
        <v>0.99726111114118621</v>
      </c>
      <c r="AV846" s="34">
        <v>0.9971989509268433</v>
      </c>
      <c r="AW846" s="34">
        <v>0.99713679458700422</v>
      </c>
      <c r="AX846" s="34">
        <v>0.99707464212142793</v>
      </c>
      <c r="AY846" s="34">
        <v>0.99701249352987276</v>
      </c>
      <c r="AZ846" s="34">
        <v>0.99695034881209699</v>
      </c>
      <c r="BA846" s="34">
        <v>0.99688820796785971</v>
      </c>
      <c r="BB846" s="34">
        <v>0.99682607099691889</v>
      </c>
      <c r="BC846" s="34">
        <v>0.9967639378990335</v>
      </c>
      <c r="BD846" s="34">
        <v>0.99670180867396196</v>
      </c>
      <c r="BE846" s="34">
        <v>0.99663968332146291</v>
      </c>
      <c r="BF846" s="34">
        <v>0.99657756184129487</v>
      </c>
      <c r="BG846" s="34">
        <v>0.99651544423321681</v>
      </c>
      <c r="BH846" s="34">
        <v>0.99645333049698681</v>
      </c>
      <c r="BI846" s="34">
        <v>0.99639122063236407</v>
      </c>
      <c r="BJ846" s="34">
        <v>0.99632911463910701</v>
      </c>
      <c r="BK846" s="34">
        <v>0.99626701251697447</v>
      </c>
      <c r="BL846" s="34">
        <v>0.99620491426572511</v>
      </c>
      <c r="BM846" s="34">
        <v>0.99614281988511755</v>
      </c>
      <c r="BN846" s="34">
        <v>0.99608072937491055</v>
      </c>
      <c r="BO846" s="34">
        <v>0.99601864273486307</v>
      </c>
      <c r="BP846" s="34">
        <v>0.99595655996473353</v>
      </c>
      <c r="BQ846" s="34">
        <v>0.99589448106428102</v>
      </c>
      <c r="BR846" s="34">
        <v>0.99583240603326406</v>
      </c>
      <c r="BS846" s="34">
        <v>0.99577033487144184</v>
      </c>
      <c r="BT846" s="34">
        <v>0.99570826757857278</v>
      </c>
      <c r="BU846" s="34">
        <v>0.99564620415441618</v>
      </c>
      <c r="BV846" s="34">
        <v>0.99558414459873046</v>
      </c>
      <c r="BW846" s="34">
        <v>0.99552208891127458</v>
      </c>
      <c r="BX846" s="34">
        <v>0.99546003709180764</v>
      </c>
      <c r="BY846" s="34">
        <v>0.99539798914008859</v>
      </c>
      <c r="BZ846" s="34">
        <v>0.99533594505587586</v>
      </c>
      <c r="CA846" s="34">
        <v>0.99527390483892897</v>
      </c>
      <c r="CB846" s="34">
        <v>0.99521186848900656</v>
      </c>
      <c r="CC846" s="34">
        <v>0.99514983600586759</v>
      </c>
      <c r="CD846" s="34">
        <v>0.99508780738927105</v>
      </c>
      <c r="CE846" s="34">
        <v>0.99502578263897612</v>
      </c>
      <c r="CF846" s="34">
        <v>0.99496376175474166</v>
      </c>
      <c r="CG846" s="34">
        <v>0.99490174473632664</v>
      </c>
      <c r="CH846" s="34">
        <v>0.99483973158349004</v>
      </c>
      <c r="CI846" s="34">
        <v>0.99477772229599115</v>
      </c>
      <c r="CJ846" s="34">
        <v>0.99471571687358906</v>
      </c>
      <c r="CK846" s="34">
        <v>0.99465371531604274</v>
      </c>
      <c r="CL846" s="34">
        <v>0.99459171762311116</v>
      </c>
      <c r="CM846" s="34">
        <v>0.9945297237945534</v>
      </c>
      <c r="CN846" s="34">
        <v>0.99446773383012899</v>
      </c>
      <c r="CO846" s="34">
        <v>0.99440574772959678</v>
      </c>
      <c r="CP846" s="34">
        <v>0.99434376549271597</v>
      </c>
      <c r="CQ846" s="34">
        <v>0.99428178711924564</v>
      </c>
      <c r="CR846" s="34">
        <v>0.99418882289425126</v>
      </c>
      <c r="CS846" s="34">
        <v>0.99409586736130684</v>
      </c>
      <c r="CT846" s="34">
        <v>0.99400292051959993</v>
      </c>
      <c r="CU846" s="34">
        <v>0.99390998236831796</v>
      </c>
      <c r="CV846" s="34">
        <v>0.99381705290664812</v>
      </c>
      <c r="CW846" s="34">
        <v>0.99372413213377797</v>
      </c>
      <c r="CX846" s="34">
        <v>0.99363122004889526</v>
      </c>
      <c r="CY846" s="34">
        <v>0.99353831665118764</v>
      </c>
      <c r="CZ846" s="34">
        <v>0.99344542193984309</v>
      </c>
      <c r="DA846" s="34">
        <v>0.99335253591404893</v>
      </c>
      <c r="DB846" s="34">
        <v>0.99325965857299336</v>
      </c>
    </row>
    <row r="847" spans="1:106" x14ac:dyDescent="0.2">
      <c r="A847" s="13">
        <f t="shared" ca="1" si="13"/>
        <v>45455</v>
      </c>
      <c r="B847" s="34">
        <v>1.0000623348172251</v>
      </c>
      <c r="C847" s="34">
        <v>1</v>
      </c>
      <c r="D847" s="34">
        <v>0.99993766906816206</v>
      </c>
      <c r="E847" s="34">
        <v>0.99987534202146944</v>
      </c>
      <c r="F847" s="34">
        <v>0.99981301885967966</v>
      </c>
      <c r="G847" s="34">
        <v>0.99975069958255058</v>
      </c>
      <c r="H847" s="34">
        <v>0.99968838418983996</v>
      </c>
      <c r="I847" s="34">
        <v>0.9996260726813061</v>
      </c>
      <c r="J847" s="34">
        <v>0.99956376505670663</v>
      </c>
      <c r="K847" s="34">
        <v>0.99950146131579942</v>
      </c>
      <c r="L847" s="34">
        <v>0.99943916145834222</v>
      </c>
      <c r="M847" s="34">
        <v>0.99937686548409332</v>
      </c>
      <c r="N847" s="34">
        <v>0.99931457339281049</v>
      </c>
      <c r="O847" s="34">
        <v>0.9992522851842518</v>
      </c>
      <c r="P847" s="34">
        <v>0.99919000085817533</v>
      </c>
      <c r="Q847" s="34">
        <v>0.99912772041433895</v>
      </c>
      <c r="R847" s="34">
        <v>0.99906544385250051</v>
      </c>
      <c r="S847" s="34">
        <v>0.99900317117241821</v>
      </c>
      <c r="T847" s="34">
        <v>0.99894090237385014</v>
      </c>
      <c r="U847" s="34">
        <v>0.99887863745655447</v>
      </c>
      <c r="V847" s="34">
        <v>0.99881637642028875</v>
      </c>
      <c r="W847" s="34">
        <v>0.99875411926481172</v>
      </c>
      <c r="X847" s="34">
        <v>0.99869186598988102</v>
      </c>
      <c r="Y847" s="34">
        <v>0.99862961659525507</v>
      </c>
      <c r="Z847" s="34">
        <v>0.99856737108069182</v>
      </c>
      <c r="AA847" s="34">
        <v>0.99850512944594971</v>
      </c>
      <c r="AB847" s="34">
        <v>0.99844289169078648</v>
      </c>
      <c r="AC847" s="34">
        <v>0.99838065781496055</v>
      </c>
      <c r="AD847" s="34">
        <v>0.9983184278182301</v>
      </c>
      <c r="AE847" s="34">
        <v>0.99825620170035334</v>
      </c>
      <c r="AF847" s="34">
        <v>0.99819397946108868</v>
      </c>
      <c r="AG847" s="34">
        <v>0.99813176110019375</v>
      </c>
      <c r="AH847" s="34">
        <v>0.99806954661742753</v>
      </c>
      <c r="AI847" s="34">
        <v>0.99800733601254787</v>
      </c>
      <c r="AJ847" s="34">
        <v>0.99794512928531343</v>
      </c>
      <c r="AK847" s="34">
        <v>0.99788292643548193</v>
      </c>
      <c r="AL847" s="34">
        <v>0.99782072746281236</v>
      </c>
      <c r="AM847" s="34">
        <v>0.99775853236706247</v>
      </c>
      <c r="AN847" s="34">
        <v>0.99769634114799088</v>
      </c>
      <c r="AO847" s="34">
        <v>0.99763415380535614</v>
      </c>
      <c r="AP847" s="34">
        <v>0.99757197033891631</v>
      </c>
      <c r="AQ847" s="34">
        <v>0.99750979074842983</v>
      </c>
      <c r="AR847" s="34">
        <v>0.99744761503365498</v>
      </c>
      <c r="AS847" s="34">
        <v>0.99738544319435074</v>
      </c>
      <c r="AT847" s="34">
        <v>0.99732327523027486</v>
      </c>
      <c r="AU847" s="34">
        <v>0.99726111114118621</v>
      </c>
      <c r="AV847" s="34">
        <v>0.9971989509268433</v>
      </c>
      <c r="AW847" s="34">
        <v>0.99713679458700422</v>
      </c>
      <c r="AX847" s="34">
        <v>0.99707464212142793</v>
      </c>
      <c r="AY847" s="34">
        <v>0.99701249352987276</v>
      </c>
      <c r="AZ847" s="34">
        <v>0.99695034881209699</v>
      </c>
      <c r="BA847" s="34">
        <v>0.99688820796785971</v>
      </c>
      <c r="BB847" s="34">
        <v>0.99682607099691889</v>
      </c>
      <c r="BC847" s="34">
        <v>0.9967639378990335</v>
      </c>
      <c r="BD847" s="34">
        <v>0.99670180867396196</v>
      </c>
      <c r="BE847" s="34">
        <v>0.99663968332146291</v>
      </c>
      <c r="BF847" s="34">
        <v>0.99657756184129487</v>
      </c>
      <c r="BG847" s="34">
        <v>0.99651544423321681</v>
      </c>
      <c r="BH847" s="34">
        <v>0.99645333049698681</v>
      </c>
      <c r="BI847" s="34">
        <v>0.99639122063236407</v>
      </c>
      <c r="BJ847" s="34">
        <v>0.99632911463910701</v>
      </c>
      <c r="BK847" s="34">
        <v>0.99626701251697447</v>
      </c>
      <c r="BL847" s="34">
        <v>0.99620491426572511</v>
      </c>
      <c r="BM847" s="34">
        <v>0.99614281988511755</v>
      </c>
      <c r="BN847" s="34">
        <v>0.99608072937491055</v>
      </c>
      <c r="BO847" s="34">
        <v>0.99601864273486307</v>
      </c>
      <c r="BP847" s="34">
        <v>0.99595655996473353</v>
      </c>
      <c r="BQ847" s="34">
        <v>0.99589448106428102</v>
      </c>
      <c r="BR847" s="34">
        <v>0.99583240603326406</v>
      </c>
      <c r="BS847" s="34">
        <v>0.99577033487144184</v>
      </c>
      <c r="BT847" s="34">
        <v>0.99570826757857278</v>
      </c>
      <c r="BU847" s="34">
        <v>0.99564620415441618</v>
      </c>
      <c r="BV847" s="34">
        <v>0.99558414459873046</v>
      </c>
      <c r="BW847" s="34">
        <v>0.99552208891127458</v>
      </c>
      <c r="BX847" s="34">
        <v>0.99546003709180764</v>
      </c>
      <c r="BY847" s="34">
        <v>0.99539798914008859</v>
      </c>
      <c r="BZ847" s="34">
        <v>0.99533594505587586</v>
      </c>
      <c r="CA847" s="34">
        <v>0.99527390483892897</v>
      </c>
      <c r="CB847" s="34">
        <v>0.99521186848900656</v>
      </c>
      <c r="CC847" s="34">
        <v>0.99514983600586759</v>
      </c>
      <c r="CD847" s="34">
        <v>0.99508780738927105</v>
      </c>
      <c r="CE847" s="34">
        <v>0.99502578263897612</v>
      </c>
      <c r="CF847" s="34">
        <v>0.99496376175474166</v>
      </c>
      <c r="CG847" s="34">
        <v>0.99490174473632664</v>
      </c>
      <c r="CH847" s="34">
        <v>0.99483973158349004</v>
      </c>
      <c r="CI847" s="34">
        <v>0.99477772229599115</v>
      </c>
      <c r="CJ847" s="34">
        <v>0.99471571687358906</v>
      </c>
      <c r="CK847" s="34">
        <v>0.99465371531604274</v>
      </c>
      <c r="CL847" s="34">
        <v>0.99459171762311116</v>
      </c>
      <c r="CM847" s="34">
        <v>0.9945297237945534</v>
      </c>
      <c r="CN847" s="34">
        <v>0.99446773383012899</v>
      </c>
      <c r="CO847" s="34">
        <v>0.99440574772959678</v>
      </c>
      <c r="CP847" s="34">
        <v>0.99434376549271597</v>
      </c>
      <c r="CQ847" s="34">
        <v>0.99428178711924564</v>
      </c>
      <c r="CR847" s="34">
        <v>0.99418882289425126</v>
      </c>
      <c r="CS847" s="34">
        <v>0.99409586736130684</v>
      </c>
      <c r="CT847" s="34">
        <v>0.99400292051959993</v>
      </c>
      <c r="CU847" s="34">
        <v>0.99390998236831796</v>
      </c>
      <c r="CV847" s="34">
        <v>0.99381705290664812</v>
      </c>
      <c r="CW847" s="34">
        <v>0.99372413213377797</v>
      </c>
      <c r="CX847" s="34">
        <v>0.99363122004889526</v>
      </c>
      <c r="CY847" s="34">
        <v>0.99353831665118764</v>
      </c>
      <c r="CZ847" s="34">
        <v>0.99344542193984309</v>
      </c>
      <c r="DA847" s="34">
        <v>0.99335253591404893</v>
      </c>
      <c r="DB847" s="34">
        <v>0.99325965857299336</v>
      </c>
    </row>
    <row r="848" spans="1:106" x14ac:dyDescent="0.2">
      <c r="A848" s="13">
        <f t="shared" ca="1" si="13"/>
        <v>45456</v>
      </c>
      <c r="B848" s="34">
        <v>1.0000623348172251</v>
      </c>
      <c r="C848" s="34">
        <v>1</v>
      </c>
      <c r="D848" s="34">
        <v>0.99993766906816206</v>
      </c>
      <c r="E848" s="34">
        <v>0.99987534202146944</v>
      </c>
      <c r="F848" s="34">
        <v>0.99981301885967966</v>
      </c>
      <c r="G848" s="34">
        <v>0.99975069958255058</v>
      </c>
      <c r="H848" s="34">
        <v>0.99968838418983996</v>
      </c>
      <c r="I848" s="34">
        <v>0.9996260726813061</v>
      </c>
      <c r="J848" s="34">
        <v>0.99956376505670663</v>
      </c>
      <c r="K848" s="34">
        <v>0.99950146131579942</v>
      </c>
      <c r="L848" s="34">
        <v>0.99943916145834222</v>
      </c>
      <c r="M848" s="34">
        <v>0.99937686548409332</v>
      </c>
      <c r="N848" s="34">
        <v>0.99931457339281049</v>
      </c>
      <c r="O848" s="34">
        <v>0.9992522851842518</v>
      </c>
      <c r="P848" s="34">
        <v>0.99919000085817533</v>
      </c>
      <c r="Q848" s="34">
        <v>0.99912772041433895</v>
      </c>
      <c r="R848" s="34">
        <v>0.99906544385250051</v>
      </c>
      <c r="S848" s="34">
        <v>0.99900317117241821</v>
      </c>
      <c r="T848" s="34">
        <v>0.99894090237385014</v>
      </c>
      <c r="U848" s="34">
        <v>0.99887863745655447</v>
      </c>
      <c r="V848" s="34">
        <v>0.99881637642028875</v>
      </c>
      <c r="W848" s="34">
        <v>0.99875411926481172</v>
      </c>
      <c r="X848" s="34">
        <v>0.99869186598988102</v>
      </c>
      <c r="Y848" s="34">
        <v>0.99862961659525507</v>
      </c>
      <c r="Z848" s="34">
        <v>0.99856737108069182</v>
      </c>
      <c r="AA848" s="34">
        <v>0.99850512944594971</v>
      </c>
      <c r="AB848" s="34">
        <v>0.99844289169078648</v>
      </c>
      <c r="AC848" s="34">
        <v>0.99838065781496055</v>
      </c>
      <c r="AD848" s="34">
        <v>0.9983184278182301</v>
      </c>
      <c r="AE848" s="34">
        <v>0.99825620170035334</v>
      </c>
      <c r="AF848" s="34">
        <v>0.99819397946108868</v>
      </c>
      <c r="AG848" s="34">
        <v>0.99813176110019375</v>
      </c>
      <c r="AH848" s="34">
        <v>0.99806954661742753</v>
      </c>
      <c r="AI848" s="34">
        <v>0.99800733601254787</v>
      </c>
      <c r="AJ848" s="34">
        <v>0.99794512928531343</v>
      </c>
      <c r="AK848" s="34">
        <v>0.99788292643548193</v>
      </c>
      <c r="AL848" s="34">
        <v>0.99782072746281236</v>
      </c>
      <c r="AM848" s="34">
        <v>0.99775853236706247</v>
      </c>
      <c r="AN848" s="34">
        <v>0.99769634114799088</v>
      </c>
      <c r="AO848" s="34">
        <v>0.99763415380535614</v>
      </c>
      <c r="AP848" s="34">
        <v>0.99757197033891631</v>
      </c>
      <c r="AQ848" s="34">
        <v>0.99750979074842983</v>
      </c>
      <c r="AR848" s="34">
        <v>0.99744761503365498</v>
      </c>
      <c r="AS848" s="34">
        <v>0.99738544319435074</v>
      </c>
      <c r="AT848" s="34">
        <v>0.99732327523027486</v>
      </c>
      <c r="AU848" s="34">
        <v>0.99726111114118621</v>
      </c>
      <c r="AV848" s="34">
        <v>0.9971989509268433</v>
      </c>
      <c r="AW848" s="34">
        <v>0.99713679458700422</v>
      </c>
      <c r="AX848" s="34">
        <v>0.99707464212142793</v>
      </c>
      <c r="AY848" s="34">
        <v>0.99701249352987276</v>
      </c>
      <c r="AZ848" s="34">
        <v>0.99695034881209699</v>
      </c>
      <c r="BA848" s="34">
        <v>0.99688820796785971</v>
      </c>
      <c r="BB848" s="34">
        <v>0.99682607099691889</v>
      </c>
      <c r="BC848" s="34">
        <v>0.9967639378990335</v>
      </c>
      <c r="BD848" s="34">
        <v>0.99670180867396196</v>
      </c>
      <c r="BE848" s="34">
        <v>0.99663968332146291</v>
      </c>
      <c r="BF848" s="34">
        <v>0.99657756184129487</v>
      </c>
      <c r="BG848" s="34">
        <v>0.99651544423321681</v>
      </c>
      <c r="BH848" s="34">
        <v>0.99645333049698681</v>
      </c>
      <c r="BI848" s="34">
        <v>0.99639122063236407</v>
      </c>
      <c r="BJ848" s="34">
        <v>0.99632911463910701</v>
      </c>
      <c r="BK848" s="34">
        <v>0.99626701251697447</v>
      </c>
      <c r="BL848" s="34">
        <v>0.99620491426572511</v>
      </c>
      <c r="BM848" s="34">
        <v>0.99614281988511755</v>
      </c>
      <c r="BN848" s="34">
        <v>0.99608072937491055</v>
      </c>
      <c r="BO848" s="34">
        <v>0.99601864273486307</v>
      </c>
      <c r="BP848" s="34">
        <v>0.99595655996473353</v>
      </c>
      <c r="BQ848" s="34">
        <v>0.99589448106428102</v>
      </c>
      <c r="BR848" s="34">
        <v>0.99583240603326406</v>
      </c>
      <c r="BS848" s="34">
        <v>0.99577033487144184</v>
      </c>
      <c r="BT848" s="34">
        <v>0.99570826757857278</v>
      </c>
      <c r="BU848" s="34">
        <v>0.99564620415441618</v>
      </c>
      <c r="BV848" s="34">
        <v>0.99558414459873046</v>
      </c>
      <c r="BW848" s="34">
        <v>0.99552208891127458</v>
      </c>
      <c r="BX848" s="34">
        <v>0.99546003709180764</v>
      </c>
      <c r="BY848" s="34">
        <v>0.99539798914008859</v>
      </c>
      <c r="BZ848" s="34">
        <v>0.99533594505587586</v>
      </c>
      <c r="CA848" s="34">
        <v>0.99527390483892897</v>
      </c>
      <c r="CB848" s="34">
        <v>0.99521186848900656</v>
      </c>
      <c r="CC848" s="34">
        <v>0.99514983600586759</v>
      </c>
      <c r="CD848" s="34">
        <v>0.99508780738927105</v>
      </c>
      <c r="CE848" s="34">
        <v>0.99502578263897612</v>
      </c>
      <c r="CF848" s="34">
        <v>0.99496376175474166</v>
      </c>
      <c r="CG848" s="34">
        <v>0.99490174473632664</v>
      </c>
      <c r="CH848" s="34">
        <v>0.99483973158349004</v>
      </c>
      <c r="CI848" s="34">
        <v>0.99477772229599115</v>
      </c>
      <c r="CJ848" s="34">
        <v>0.99471571687358906</v>
      </c>
      <c r="CK848" s="34">
        <v>0.99465371531604274</v>
      </c>
      <c r="CL848" s="34">
        <v>0.99459171762311116</v>
      </c>
      <c r="CM848" s="34">
        <v>0.9945297237945534</v>
      </c>
      <c r="CN848" s="34">
        <v>0.99446773383012899</v>
      </c>
      <c r="CO848" s="34">
        <v>0.99440574772959678</v>
      </c>
      <c r="CP848" s="34">
        <v>0.99434376549271597</v>
      </c>
      <c r="CQ848" s="34">
        <v>0.99428178711924564</v>
      </c>
      <c r="CR848" s="34">
        <v>0.99418882289425126</v>
      </c>
      <c r="CS848" s="34">
        <v>0.99409586736130684</v>
      </c>
      <c r="CT848" s="34">
        <v>0.99400292051959993</v>
      </c>
      <c r="CU848" s="34">
        <v>0.99390998236831796</v>
      </c>
      <c r="CV848" s="34">
        <v>0.99381705290664812</v>
      </c>
      <c r="CW848" s="34">
        <v>0.99372413213377797</v>
      </c>
      <c r="CX848" s="34">
        <v>0.99363122004889526</v>
      </c>
      <c r="CY848" s="34">
        <v>0.99353831665118764</v>
      </c>
      <c r="CZ848" s="34">
        <v>0.99344542193984309</v>
      </c>
      <c r="DA848" s="34">
        <v>0.99335253591404893</v>
      </c>
      <c r="DB848" s="34">
        <v>0.99325965857299336</v>
      </c>
    </row>
    <row r="849" spans="1:106" x14ac:dyDescent="0.2">
      <c r="A849" s="13">
        <f t="shared" ca="1" si="13"/>
        <v>45457</v>
      </c>
      <c r="B849" s="34">
        <v>1.0000623348172251</v>
      </c>
      <c r="C849" s="34">
        <v>1</v>
      </c>
      <c r="D849" s="34">
        <v>0.99993766906816206</v>
      </c>
      <c r="E849" s="34">
        <v>0.99987534202146944</v>
      </c>
      <c r="F849" s="34">
        <v>0.99981301885967966</v>
      </c>
      <c r="G849" s="34">
        <v>0.99975069958255058</v>
      </c>
      <c r="H849" s="34">
        <v>0.99968838418983996</v>
      </c>
      <c r="I849" s="34">
        <v>0.9996260726813061</v>
      </c>
      <c r="J849" s="34">
        <v>0.99956376505670663</v>
      </c>
      <c r="K849" s="34">
        <v>0.99950146131579942</v>
      </c>
      <c r="L849" s="34">
        <v>0.99943916145834222</v>
      </c>
      <c r="M849" s="34">
        <v>0.99937686548409332</v>
      </c>
      <c r="N849" s="34">
        <v>0.99931457339281049</v>
      </c>
      <c r="O849" s="34">
        <v>0.9992522851842518</v>
      </c>
      <c r="P849" s="34">
        <v>0.99919000085817533</v>
      </c>
      <c r="Q849" s="34">
        <v>0.99912772041433895</v>
      </c>
      <c r="R849" s="34">
        <v>0.99906544385250051</v>
      </c>
      <c r="S849" s="34">
        <v>0.99900317117241821</v>
      </c>
      <c r="T849" s="34">
        <v>0.99894090237385014</v>
      </c>
      <c r="U849" s="34">
        <v>0.99887863745655447</v>
      </c>
      <c r="V849" s="34">
        <v>0.99881637642028875</v>
      </c>
      <c r="W849" s="34">
        <v>0.99875411926481172</v>
      </c>
      <c r="X849" s="34">
        <v>0.99869186598988102</v>
      </c>
      <c r="Y849" s="34">
        <v>0.99862961659525507</v>
      </c>
      <c r="Z849" s="34">
        <v>0.99856737108069182</v>
      </c>
      <c r="AA849" s="34">
        <v>0.99850512944594971</v>
      </c>
      <c r="AB849" s="34">
        <v>0.99844289169078648</v>
      </c>
      <c r="AC849" s="34">
        <v>0.99838065781496055</v>
      </c>
      <c r="AD849" s="34">
        <v>0.9983184278182301</v>
      </c>
      <c r="AE849" s="34">
        <v>0.99825620170035334</v>
      </c>
      <c r="AF849" s="34">
        <v>0.99819397946108868</v>
      </c>
      <c r="AG849" s="34">
        <v>0.99813176110019375</v>
      </c>
      <c r="AH849" s="34">
        <v>0.99806954661742753</v>
      </c>
      <c r="AI849" s="34">
        <v>0.99800733601254787</v>
      </c>
      <c r="AJ849" s="34">
        <v>0.99794512928531343</v>
      </c>
      <c r="AK849" s="34">
        <v>0.99788292643548193</v>
      </c>
      <c r="AL849" s="34">
        <v>0.99782072746281236</v>
      </c>
      <c r="AM849" s="34">
        <v>0.99775853236706247</v>
      </c>
      <c r="AN849" s="34">
        <v>0.99769634114799088</v>
      </c>
      <c r="AO849" s="34">
        <v>0.99763415380535614</v>
      </c>
      <c r="AP849" s="34">
        <v>0.99757197033891631</v>
      </c>
      <c r="AQ849" s="34">
        <v>0.99750979074842983</v>
      </c>
      <c r="AR849" s="34">
        <v>0.99744761503365498</v>
      </c>
      <c r="AS849" s="34">
        <v>0.99738544319435074</v>
      </c>
      <c r="AT849" s="34">
        <v>0.99732327523027486</v>
      </c>
      <c r="AU849" s="34">
        <v>0.99726111114118621</v>
      </c>
      <c r="AV849" s="34">
        <v>0.9971989509268433</v>
      </c>
      <c r="AW849" s="34">
        <v>0.99713679458700422</v>
      </c>
      <c r="AX849" s="34">
        <v>0.99707464212142793</v>
      </c>
      <c r="AY849" s="34">
        <v>0.99701249352987276</v>
      </c>
      <c r="AZ849" s="34">
        <v>0.99695034881209699</v>
      </c>
      <c r="BA849" s="34">
        <v>0.99688820796785971</v>
      </c>
      <c r="BB849" s="34">
        <v>0.99682607099691889</v>
      </c>
      <c r="BC849" s="34">
        <v>0.9967639378990335</v>
      </c>
      <c r="BD849" s="34">
        <v>0.99670180867396196</v>
      </c>
      <c r="BE849" s="34">
        <v>0.99663968332146291</v>
      </c>
      <c r="BF849" s="34">
        <v>0.99657756184129487</v>
      </c>
      <c r="BG849" s="34">
        <v>0.99651544423321681</v>
      </c>
      <c r="BH849" s="34">
        <v>0.99645333049698681</v>
      </c>
      <c r="BI849" s="34">
        <v>0.99639122063236407</v>
      </c>
      <c r="BJ849" s="34">
        <v>0.99632911463910701</v>
      </c>
      <c r="BK849" s="34">
        <v>0.99626701251697447</v>
      </c>
      <c r="BL849" s="34">
        <v>0.99620491426572511</v>
      </c>
      <c r="BM849" s="34">
        <v>0.99614281988511755</v>
      </c>
      <c r="BN849" s="34">
        <v>0.99608072937491055</v>
      </c>
      <c r="BO849" s="34">
        <v>0.99601864273486307</v>
      </c>
      <c r="BP849" s="34">
        <v>0.99595655996473353</v>
      </c>
      <c r="BQ849" s="34">
        <v>0.99589448106428102</v>
      </c>
      <c r="BR849" s="34">
        <v>0.99583240603326406</v>
      </c>
      <c r="BS849" s="34">
        <v>0.99577033487144184</v>
      </c>
      <c r="BT849" s="34">
        <v>0.99570826757857278</v>
      </c>
      <c r="BU849" s="34">
        <v>0.99564620415441618</v>
      </c>
      <c r="BV849" s="34">
        <v>0.99558414459873046</v>
      </c>
      <c r="BW849" s="34">
        <v>0.99552208891127458</v>
      </c>
      <c r="BX849" s="34">
        <v>0.99546003709180764</v>
      </c>
      <c r="BY849" s="34">
        <v>0.99539798914008859</v>
      </c>
      <c r="BZ849" s="34">
        <v>0.99533594505587586</v>
      </c>
      <c r="CA849" s="34">
        <v>0.99527390483892897</v>
      </c>
      <c r="CB849" s="34">
        <v>0.99521186848900656</v>
      </c>
      <c r="CC849" s="34">
        <v>0.99514983600586759</v>
      </c>
      <c r="CD849" s="34">
        <v>0.99508780738927105</v>
      </c>
      <c r="CE849" s="34">
        <v>0.99502578263897612</v>
      </c>
      <c r="CF849" s="34">
        <v>0.99496376175474166</v>
      </c>
      <c r="CG849" s="34">
        <v>0.99490174473632664</v>
      </c>
      <c r="CH849" s="34">
        <v>0.99483973158349004</v>
      </c>
      <c r="CI849" s="34">
        <v>0.99477772229599115</v>
      </c>
      <c r="CJ849" s="34">
        <v>0.99471571687358906</v>
      </c>
      <c r="CK849" s="34">
        <v>0.99465371531604274</v>
      </c>
      <c r="CL849" s="34">
        <v>0.99459171762311116</v>
      </c>
      <c r="CM849" s="34">
        <v>0.9945297237945534</v>
      </c>
      <c r="CN849" s="34">
        <v>0.99446773383012899</v>
      </c>
      <c r="CO849" s="34">
        <v>0.99440574772959678</v>
      </c>
      <c r="CP849" s="34">
        <v>0.99434376549271597</v>
      </c>
      <c r="CQ849" s="34">
        <v>0.99428178711924564</v>
      </c>
      <c r="CR849" s="34">
        <v>0.99418882289425126</v>
      </c>
      <c r="CS849" s="34">
        <v>0.99409586736130684</v>
      </c>
      <c r="CT849" s="34">
        <v>0.99400292051959993</v>
      </c>
      <c r="CU849" s="34">
        <v>0.99390998236831796</v>
      </c>
      <c r="CV849" s="34">
        <v>0.99381705290664812</v>
      </c>
      <c r="CW849" s="34">
        <v>0.99372413213377797</v>
      </c>
      <c r="CX849" s="34">
        <v>0.99363122004889526</v>
      </c>
      <c r="CY849" s="34">
        <v>0.99353831665118764</v>
      </c>
      <c r="CZ849" s="34">
        <v>0.99344542193984309</v>
      </c>
      <c r="DA849" s="34">
        <v>0.99335253591404893</v>
      </c>
      <c r="DB849" s="34">
        <v>0.99325965857299336</v>
      </c>
    </row>
    <row r="850" spans="1:106" x14ac:dyDescent="0.2">
      <c r="A850" s="13">
        <f t="shared" ca="1" si="13"/>
        <v>45460</v>
      </c>
      <c r="B850" s="34">
        <v>1.0000623348172251</v>
      </c>
      <c r="C850" s="34">
        <v>1</v>
      </c>
      <c r="D850" s="34">
        <v>0.99993766906816206</v>
      </c>
      <c r="E850" s="34">
        <v>0.99987534202146944</v>
      </c>
      <c r="F850" s="34">
        <v>0.99981301885967966</v>
      </c>
      <c r="G850" s="34">
        <v>0.99975069958255058</v>
      </c>
      <c r="H850" s="34">
        <v>0.99968838418983996</v>
      </c>
      <c r="I850" s="34">
        <v>0.9996260726813061</v>
      </c>
      <c r="J850" s="34">
        <v>0.99956376505670663</v>
      </c>
      <c r="K850" s="34">
        <v>0.99950146131579942</v>
      </c>
      <c r="L850" s="34">
        <v>0.99943916145834222</v>
      </c>
      <c r="M850" s="34">
        <v>0.99937686548409332</v>
      </c>
      <c r="N850" s="34">
        <v>0.99931457339281049</v>
      </c>
      <c r="O850" s="34">
        <v>0.9992522851842518</v>
      </c>
      <c r="P850" s="34">
        <v>0.99919000085817533</v>
      </c>
      <c r="Q850" s="34">
        <v>0.99912772041433895</v>
      </c>
      <c r="R850" s="34">
        <v>0.99906544385250051</v>
      </c>
      <c r="S850" s="34">
        <v>0.99900317117241821</v>
      </c>
      <c r="T850" s="34">
        <v>0.99894090237385014</v>
      </c>
      <c r="U850" s="34">
        <v>0.99887863745655447</v>
      </c>
      <c r="V850" s="34">
        <v>0.99881637642028875</v>
      </c>
      <c r="W850" s="34">
        <v>0.99875411926481172</v>
      </c>
      <c r="X850" s="34">
        <v>0.99869186598988102</v>
      </c>
      <c r="Y850" s="34">
        <v>0.99862961659525507</v>
      </c>
      <c r="Z850" s="34">
        <v>0.99856737108069182</v>
      </c>
      <c r="AA850" s="34">
        <v>0.99850512944594971</v>
      </c>
      <c r="AB850" s="34">
        <v>0.99844289169078648</v>
      </c>
      <c r="AC850" s="34">
        <v>0.99838065781496055</v>
      </c>
      <c r="AD850" s="34">
        <v>0.9983184278182301</v>
      </c>
      <c r="AE850" s="34">
        <v>0.99825620170035334</v>
      </c>
      <c r="AF850" s="34">
        <v>0.99819397946108868</v>
      </c>
      <c r="AG850" s="34">
        <v>0.99813176110019375</v>
      </c>
      <c r="AH850" s="34">
        <v>0.99806954661742753</v>
      </c>
      <c r="AI850" s="34">
        <v>0.99800733601254787</v>
      </c>
      <c r="AJ850" s="34">
        <v>0.99794512928531343</v>
      </c>
      <c r="AK850" s="34">
        <v>0.99788292643548193</v>
      </c>
      <c r="AL850" s="34">
        <v>0.99782072746281236</v>
      </c>
      <c r="AM850" s="34">
        <v>0.99775853236706247</v>
      </c>
      <c r="AN850" s="34">
        <v>0.99769634114799088</v>
      </c>
      <c r="AO850" s="34">
        <v>0.99763415380535614</v>
      </c>
      <c r="AP850" s="34">
        <v>0.99757197033891631</v>
      </c>
      <c r="AQ850" s="34">
        <v>0.99750979074842983</v>
      </c>
      <c r="AR850" s="34">
        <v>0.99744761503365498</v>
      </c>
      <c r="AS850" s="34">
        <v>0.99738544319435074</v>
      </c>
      <c r="AT850" s="34">
        <v>0.99732327523027486</v>
      </c>
      <c r="AU850" s="34">
        <v>0.99726111114118621</v>
      </c>
      <c r="AV850" s="34">
        <v>0.9971989509268433</v>
      </c>
      <c r="AW850" s="34">
        <v>0.99713679458700422</v>
      </c>
      <c r="AX850" s="34">
        <v>0.99707464212142793</v>
      </c>
      <c r="AY850" s="34">
        <v>0.99701249352987276</v>
      </c>
      <c r="AZ850" s="34">
        <v>0.99695034881209699</v>
      </c>
      <c r="BA850" s="34">
        <v>0.99688820796785971</v>
      </c>
      <c r="BB850" s="34">
        <v>0.99682607099691889</v>
      </c>
      <c r="BC850" s="34">
        <v>0.9967639378990335</v>
      </c>
      <c r="BD850" s="34">
        <v>0.99670180867396196</v>
      </c>
      <c r="BE850" s="34">
        <v>0.99663968332146291</v>
      </c>
      <c r="BF850" s="34">
        <v>0.99657756184129487</v>
      </c>
      <c r="BG850" s="34">
        <v>0.99651544423321681</v>
      </c>
      <c r="BH850" s="34">
        <v>0.99645333049698681</v>
      </c>
      <c r="BI850" s="34">
        <v>0.99639122063236407</v>
      </c>
      <c r="BJ850" s="34">
        <v>0.99632911463910701</v>
      </c>
      <c r="BK850" s="34">
        <v>0.99626701251697447</v>
      </c>
      <c r="BL850" s="34">
        <v>0.99620491426572511</v>
      </c>
      <c r="BM850" s="34">
        <v>0.99614281988511755</v>
      </c>
      <c r="BN850" s="34">
        <v>0.99608072937491055</v>
      </c>
      <c r="BO850" s="34">
        <v>0.99601864273486307</v>
      </c>
      <c r="BP850" s="34">
        <v>0.99595655996473353</v>
      </c>
      <c r="BQ850" s="34">
        <v>0.99589448106428102</v>
      </c>
      <c r="BR850" s="34">
        <v>0.99583240603326406</v>
      </c>
      <c r="BS850" s="34">
        <v>0.99577033487144184</v>
      </c>
      <c r="BT850" s="34">
        <v>0.99570826757857278</v>
      </c>
      <c r="BU850" s="34">
        <v>0.99564620415441618</v>
      </c>
      <c r="BV850" s="34">
        <v>0.99558414459873046</v>
      </c>
      <c r="BW850" s="34">
        <v>0.99552208891127458</v>
      </c>
      <c r="BX850" s="34">
        <v>0.99546003709180764</v>
      </c>
      <c r="BY850" s="34">
        <v>0.99539798914008859</v>
      </c>
      <c r="BZ850" s="34">
        <v>0.99533594505587586</v>
      </c>
      <c r="CA850" s="34">
        <v>0.99527390483892897</v>
      </c>
      <c r="CB850" s="34">
        <v>0.99521186848900656</v>
      </c>
      <c r="CC850" s="34">
        <v>0.99514983600586759</v>
      </c>
      <c r="CD850" s="34">
        <v>0.99508780738927105</v>
      </c>
      <c r="CE850" s="34">
        <v>0.99502578263897612</v>
      </c>
      <c r="CF850" s="34">
        <v>0.99496376175474166</v>
      </c>
      <c r="CG850" s="34">
        <v>0.99490174473632664</v>
      </c>
      <c r="CH850" s="34">
        <v>0.99483973158349004</v>
      </c>
      <c r="CI850" s="34">
        <v>0.99477772229599115</v>
      </c>
      <c r="CJ850" s="34">
        <v>0.99471571687358906</v>
      </c>
      <c r="CK850" s="34">
        <v>0.99465371531604274</v>
      </c>
      <c r="CL850" s="34">
        <v>0.99459171762311116</v>
      </c>
      <c r="CM850" s="34">
        <v>0.9945297237945534</v>
      </c>
      <c r="CN850" s="34">
        <v>0.99446773383012899</v>
      </c>
      <c r="CO850" s="34">
        <v>0.99440574772959678</v>
      </c>
      <c r="CP850" s="34">
        <v>0.99434376549271597</v>
      </c>
      <c r="CQ850" s="34">
        <v>0.99428178711924564</v>
      </c>
      <c r="CR850" s="34">
        <v>0.99418882289425126</v>
      </c>
      <c r="CS850" s="34">
        <v>0.99409586736130684</v>
      </c>
      <c r="CT850" s="34">
        <v>0.99400292051959993</v>
      </c>
      <c r="CU850" s="34">
        <v>0.99390998236831796</v>
      </c>
      <c r="CV850" s="34">
        <v>0.99381705290664812</v>
      </c>
      <c r="CW850" s="34">
        <v>0.99372413213377797</v>
      </c>
      <c r="CX850" s="34">
        <v>0.99363122004889526</v>
      </c>
      <c r="CY850" s="34">
        <v>0.99353831665118764</v>
      </c>
      <c r="CZ850" s="34">
        <v>0.99344542193984309</v>
      </c>
      <c r="DA850" s="34">
        <v>0.99335253591404893</v>
      </c>
      <c r="DB850" s="34">
        <v>0.99325965857299336</v>
      </c>
    </row>
    <row r="851" spans="1:106" x14ac:dyDescent="0.2">
      <c r="A851" s="13">
        <f t="shared" ca="1" si="13"/>
        <v>45461</v>
      </c>
      <c r="B851" s="34">
        <v>1.0000623348172251</v>
      </c>
      <c r="C851" s="34">
        <v>1</v>
      </c>
      <c r="D851" s="34">
        <v>0.99993766906816206</v>
      </c>
      <c r="E851" s="34">
        <v>0.99987534202146944</v>
      </c>
      <c r="F851" s="34">
        <v>0.99981301885967966</v>
      </c>
      <c r="G851" s="34">
        <v>0.99975069958255058</v>
      </c>
      <c r="H851" s="34">
        <v>0.99968838418983996</v>
      </c>
      <c r="I851" s="34">
        <v>0.9996260726813061</v>
      </c>
      <c r="J851" s="34">
        <v>0.99956376505670663</v>
      </c>
      <c r="K851" s="34">
        <v>0.99950146131579942</v>
      </c>
      <c r="L851" s="34">
        <v>0.99943916145834222</v>
      </c>
      <c r="M851" s="34">
        <v>0.99937686548409332</v>
      </c>
      <c r="N851" s="34">
        <v>0.99931457339281049</v>
      </c>
      <c r="O851" s="34">
        <v>0.9992522851842518</v>
      </c>
      <c r="P851" s="34">
        <v>0.99919000085817533</v>
      </c>
      <c r="Q851" s="34">
        <v>0.99912772041433895</v>
      </c>
      <c r="R851" s="34">
        <v>0.99906544385250051</v>
      </c>
      <c r="S851" s="34">
        <v>0.99900317117241821</v>
      </c>
      <c r="T851" s="34">
        <v>0.99894090237385014</v>
      </c>
      <c r="U851" s="34">
        <v>0.99887863745655447</v>
      </c>
      <c r="V851" s="34">
        <v>0.99881637642028875</v>
      </c>
      <c r="W851" s="34">
        <v>0.99875411926481172</v>
      </c>
      <c r="X851" s="34">
        <v>0.99869186598988102</v>
      </c>
      <c r="Y851" s="34">
        <v>0.99862961659525507</v>
      </c>
      <c r="Z851" s="34">
        <v>0.99856737108069182</v>
      </c>
      <c r="AA851" s="34">
        <v>0.99850512944594971</v>
      </c>
      <c r="AB851" s="34">
        <v>0.99844289169078648</v>
      </c>
      <c r="AC851" s="34">
        <v>0.99838065781496055</v>
      </c>
      <c r="AD851" s="34">
        <v>0.9983184278182301</v>
      </c>
      <c r="AE851" s="34">
        <v>0.99825620170035334</v>
      </c>
      <c r="AF851" s="34">
        <v>0.99819397946108868</v>
      </c>
      <c r="AG851" s="34">
        <v>0.99813176110019375</v>
      </c>
      <c r="AH851" s="34">
        <v>0.99806954661742753</v>
      </c>
      <c r="AI851" s="34">
        <v>0.99800733601254787</v>
      </c>
      <c r="AJ851" s="34">
        <v>0.99794512928531343</v>
      </c>
      <c r="AK851" s="34">
        <v>0.99788292643548193</v>
      </c>
      <c r="AL851" s="34">
        <v>0.99782072746281236</v>
      </c>
      <c r="AM851" s="34">
        <v>0.99775853236706247</v>
      </c>
      <c r="AN851" s="34">
        <v>0.99769634114799088</v>
      </c>
      <c r="AO851" s="34">
        <v>0.99763415380535614</v>
      </c>
      <c r="AP851" s="34">
        <v>0.99757197033891631</v>
      </c>
      <c r="AQ851" s="34">
        <v>0.99750979074842983</v>
      </c>
      <c r="AR851" s="34">
        <v>0.99744761503365498</v>
      </c>
      <c r="AS851" s="34">
        <v>0.99738544319435074</v>
      </c>
      <c r="AT851" s="34">
        <v>0.99732327523027486</v>
      </c>
      <c r="AU851" s="34">
        <v>0.99726111114118621</v>
      </c>
      <c r="AV851" s="34">
        <v>0.9971989509268433</v>
      </c>
      <c r="AW851" s="34">
        <v>0.99713679458700422</v>
      </c>
      <c r="AX851" s="34">
        <v>0.99707464212142793</v>
      </c>
      <c r="AY851" s="34">
        <v>0.99701249352987276</v>
      </c>
      <c r="AZ851" s="34">
        <v>0.99695034881209699</v>
      </c>
      <c r="BA851" s="34">
        <v>0.99688820796785971</v>
      </c>
      <c r="BB851" s="34">
        <v>0.99682607099691889</v>
      </c>
      <c r="BC851" s="34">
        <v>0.9967639378990335</v>
      </c>
      <c r="BD851" s="34">
        <v>0.99670180867396196</v>
      </c>
      <c r="BE851" s="34">
        <v>0.99663968332146291</v>
      </c>
      <c r="BF851" s="34">
        <v>0.99657756184129487</v>
      </c>
      <c r="BG851" s="34">
        <v>0.99651544423321681</v>
      </c>
      <c r="BH851" s="34">
        <v>0.99645333049698681</v>
      </c>
      <c r="BI851" s="34">
        <v>0.99639122063236407</v>
      </c>
      <c r="BJ851" s="34">
        <v>0.99632911463910701</v>
      </c>
      <c r="BK851" s="34">
        <v>0.99626701251697447</v>
      </c>
      <c r="BL851" s="34">
        <v>0.99620491426572511</v>
      </c>
      <c r="BM851" s="34">
        <v>0.99614281988511755</v>
      </c>
      <c r="BN851" s="34">
        <v>0.99608072937491055</v>
      </c>
      <c r="BO851" s="34">
        <v>0.99601864273486307</v>
      </c>
      <c r="BP851" s="34">
        <v>0.99595655996473353</v>
      </c>
      <c r="BQ851" s="34">
        <v>0.99589448106428102</v>
      </c>
      <c r="BR851" s="34">
        <v>0.99583240603326406</v>
      </c>
      <c r="BS851" s="34">
        <v>0.99577033487144184</v>
      </c>
      <c r="BT851" s="34">
        <v>0.99570826757857278</v>
      </c>
      <c r="BU851" s="34">
        <v>0.99564620415441618</v>
      </c>
      <c r="BV851" s="34">
        <v>0.99558414459873046</v>
      </c>
      <c r="BW851" s="34">
        <v>0.99552208891127458</v>
      </c>
      <c r="BX851" s="34">
        <v>0.99546003709180764</v>
      </c>
      <c r="BY851" s="34">
        <v>0.99539798914008859</v>
      </c>
      <c r="BZ851" s="34">
        <v>0.99533594505587586</v>
      </c>
      <c r="CA851" s="34">
        <v>0.99527390483892897</v>
      </c>
      <c r="CB851" s="34">
        <v>0.99521186848900656</v>
      </c>
      <c r="CC851" s="34">
        <v>0.99514983600586759</v>
      </c>
      <c r="CD851" s="34">
        <v>0.99508780738927105</v>
      </c>
      <c r="CE851" s="34">
        <v>0.99502578263897612</v>
      </c>
      <c r="CF851" s="34">
        <v>0.99496376175474166</v>
      </c>
      <c r="CG851" s="34">
        <v>0.99490174473632664</v>
      </c>
      <c r="CH851" s="34">
        <v>0.99483973158349004</v>
      </c>
      <c r="CI851" s="34">
        <v>0.99477772229599115</v>
      </c>
      <c r="CJ851" s="34">
        <v>0.99471571687358906</v>
      </c>
      <c r="CK851" s="34">
        <v>0.99465371531604274</v>
      </c>
      <c r="CL851" s="34">
        <v>0.99459171762311116</v>
      </c>
      <c r="CM851" s="34">
        <v>0.9945297237945534</v>
      </c>
      <c r="CN851" s="34">
        <v>0.99446773383012899</v>
      </c>
      <c r="CO851" s="34">
        <v>0.99440574772959678</v>
      </c>
      <c r="CP851" s="34">
        <v>0.99434376549271597</v>
      </c>
      <c r="CQ851" s="34">
        <v>0.99428178711924564</v>
      </c>
      <c r="CR851" s="34">
        <v>0.99418882289425126</v>
      </c>
      <c r="CS851" s="34">
        <v>0.99409586736130684</v>
      </c>
      <c r="CT851" s="34">
        <v>0.99400292051959993</v>
      </c>
      <c r="CU851" s="34">
        <v>0.99390998236831796</v>
      </c>
      <c r="CV851" s="34">
        <v>0.99381705290664812</v>
      </c>
      <c r="CW851" s="34">
        <v>0.99372413213377797</v>
      </c>
      <c r="CX851" s="34">
        <v>0.99363122004889526</v>
      </c>
      <c r="CY851" s="34">
        <v>0.99353831665118764</v>
      </c>
      <c r="CZ851" s="34">
        <v>0.99344542193984309</v>
      </c>
      <c r="DA851" s="34">
        <v>0.99335253591404893</v>
      </c>
      <c r="DB851" s="34">
        <v>0.99325965857299336</v>
      </c>
    </row>
    <row r="852" spans="1:106" x14ac:dyDescent="0.2">
      <c r="A852" s="13">
        <f t="shared" ca="1" si="13"/>
        <v>45462</v>
      </c>
      <c r="B852" s="34">
        <v>1.0000623348172251</v>
      </c>
      <c r="C852" s="34">
        <v>1</v>
      </c>
      <c r="D852" s="34">
        <v>0.99993766906816206</v>
      </c>
      <c r="E852" s="34">
        <v>0.99987534202146944</v>
      </c>
      <c r="F852" s="34">
        <v>0.99981301885967966</v>
      </c>
      <c r="G852" s="34">
        <v>0.99975069958255058</v>
      </c>
      <c r="H852" s="34">
        <v>0.99968838418983996</v>
      </c>
      <c r="I852" s="34">
        <v>0.9996260726813061</v>
      </c>
      <c r="J852" s="34">
        <v>0.99956376505670663</v>
      </c>
      <c r="K852" s="34">
        <v>0.99950146131579942</v>
      </c>
      <c r="L852" s="34">
        <v>0.99943916145834222</v>
      </c>
      <c r="M852" s="34">
        <v>0.99937686548409332</v>
      </c>
      <c r="N852" s="34">
        <v>0.99931457339281049</v>
      </c>
      <c r="O852" s="34">
        <v>0.9992522851842518</v>
      </c>
      <c r="P852" s="34">
        <v>0.99919000085817533</v>
      </c>
      <c r="Q852" s="34">
        <v>0.99912772041433895</v>
      </c>
      <c r="R852" s="34">
        <v>0.99906544385250051</v>
      </c>
      <c r="S852" s="34">
        <v>0.99900317117241821</v>
      </c>
      <c r="T852" s="34">
        <v>0.99894090237385014</v>
      </c>
      <c r="U852" s="34">
        <v>0.99887863745655447</v>
      </c>
      <c r="V852" s="34">
        <v>0.99881637642028875</v>
      </c>
      <c r="W852" s="34">
        <v>0.99875411926481172</v>
      </c>
      <c r="X852" s="34">
        <v>0.99869186598988102</v>
      </c>
      <c r="Y852" s="34">
        <v>0.99862961659525507</v>
      </c>
      <c r="Z852" s="34">
        <v>0.99856737108069182</v>
      </c>
      <c r="AA852" s="34">
        <v>0.99850512944594971</v>
      </c>
      <c r="AB852" s="34">
        <v>0.99844289169078648</v>
      </c>
      <c r="AC852" s="34">
        <v>0.99838065781496055</v>
      </c>
      <c r="AD852" s="34">
        <v>0.9983184278182301</v>
      </c>
      <c r="AE852" s="34">
        <v>0.99825620170035334</v>
      </c>
      <c r="AF852" s="34">
        <v>0.99819397946108868</v>
      </c>
      <c r="AG852" s="34">
        <v>0.99813176110019375</v>
      </c>
      <c r="AH852" s="34">
        <v>0.99806954661742753</v>
      </c>
      <c r="AI852" s="34">
        <v>0.99800733601254787</v>
      </c>
      <c r="AJ852" s="34">
        <v>0.99794512928531343</v>
      </c>
      <c r="AK852" s="34">
        <v>0.99788292643548193</v>
      </c>
      <c r="AL852" s="34">
        <v>0.99782072746281236</v>
      </c>
      <c r="AM852" s="34">
        <v>0.99775853236706247</v>
      </c>
      <c r="AN852" s="34">
        <v>0.99769634114799088</v>
      </c>
      <c r="AO852" s="34">
        <v>0.99763415380535614</v>
      </c>
      <c r="AP852" s="34">
        <v>0.99757197033891631</v>
      </c>
      <c r="AQ852" s="34">
        <v>0.99750979074842983</v>
      </c>
      <c r="AR852" s="34">
        <v>0.99744761503365498</v>
      </c>
      <c r="AS852" s="34">
        <v>0.99738544319435074</v>
      </c>
      <c r="AT852" s="34">
        <v>0.99732327523027486</v>
      </c>
      <c r="AU852" s="34">
        <v>0.99726111114118621</v>
      </c>
      <c r="AV852" s="34">
        <v>0.9971989509268433</v>
      </c>
      <c r="AW852" s="34">
        <v>0.99713679458700422</v>
      </c>
      <c r="AX852" s="34">
        <v>0.99707464212142793</v>
      </c>
      <c r="AY852" s="34">
        <v>0.99701249352987276</v>
      </c>
      <c r="AZ852" s="34">
        <v>0.99695034881209699</v>
      </c>
      <c r="BA852" s="34">
        <v>0.99688820796785971</v>
      </c>
      <c r="BB852" s="34">
        <v>0.99682607099691889</v>
      </c>
      <c r="BC852" s="34">
        <v>0.9967639378990335</v>
      </c>
      <c r="BD852" s="34">
        <v>0.99670180867396196</v>
      </c>
      <c r="BE852" s="34">
        <v>0.99663968332146291</v>
      </c>
      <c r="BF852" s="34">
        <v>0.99657756184129487</v>
      </c>
      <c r="BG852" s="34">
        <v>0.99651544423321681</v>
      </c>
      <c r="BH852" s="34">
        <v>0.99645333049698681</v>
      </c>
      <c r="BI852" s="34">
        <v>0.99639122063236407</v>
      </c>
      <c r="BJ852" s="34">
        <v>0.99632911463910701</v>
      </c>
      <c r="BK852" s="34">
        <v>0.99626701251697447</v>
      </c>
      <c r="BL852" s="34">
        <v>0.99620491426572511</v>
      </c>
      <c r="BM852" s="34">
        <v>0.99614281988511755</v>
      </c>
      <c r="BN852" s="34">
        <v>0.99608072937491055</v>
      </c>
      <c r="BO852" s="34">
        <v>0.99601864273486307</v>
      </c>
      <c r="BP852" s="34">
        <v>0.99595655996473353</v>
      </c>
      <c r="BQ852" s="34">
        <v>0.99589448106428102</v>
      </c>
      <c r="BR852" s="34">
        <v>0.99583240603326406</v>
      </c>
      <c r="BS852" s="34">
        <v>0.99577033487144184</v>
      </c>
      <c r="BT852" s="34">
        <v>0.99570826757857278</v>
      </c>
      <c r="BU852" s="34">
        <v>0.99564620415441618</v>
      </c>
      <c r="BV852" s="34">
        <v>0.99558414459873046</v>
      </c>
      <c r="BW852" s="34">
        <v>0.99552208891127458</v>
      </c>
      <c r="BX852" s="34">
        <v>0.99546003709180764</v>
      </c>
      <c r="BY852" s="34">
        <v>0.99539798914008859</v>
      </c>
      <c r="BZ852" s="34">
        <v>0.99533594505587586</v>
      </c>
      <c r="CA852" s="34">
        <v>0.99527390483892897</v>
      </c>
      <c r="CB852" s="34">
        <v>0.99521186848900656</v>
      </c>
      <c r="CC852" s="34">
        <v>0.99514983600586759</v>
      </c>
      <c r="CD852" s="34">
        <v>0.99508780738927105</v>
      </c>
      <c r="CE852" s="34">
        <v>0.99502578263897612</v>
      </c>
      <c r="CF852" s="34">
        <v>0.99496376175474166</v>
      </c>
      <c r="CG852" s="34">
        <v>0.99490174473632664</v>
      </c>
      <c r="CH852" s="34">
        <v>0.99483973158349004</v>
      </c>
      <c r="CI852" s="34">
        <v>0.99477772229599115</v>
      </c>
      <c r="CJ852" s="34">
        <v>0.99471571687358906</v>
      </c>
      <c r="CK852" s="34">
        <v>0.99465371531604274</v>
      </c>
      <c r="CL852" s="34">
        <v>0.99459171762311116</v>
      </c>
      <c r="CM852" s="34">
        <v>0.9945297237945534</v>
      </c>
      <c r="CN852" s="34">
        <v>0.99446773383012899</v>
      </c>
      <c r="CO852" s="34">
        <v>0.99440574772959678</v>
      </c>
      <c r="CP852" s="34">
        <v>0.99434376549271597</v>
      </c>
      <c r="CQ852" s="34">
        <v>0.99428178711924564</v>
      </c>
      <c r="CR852" s="34">
        <v>0.99418882289425126</v>
      </c>
      <c r="CS852" s="34">
        <v>0.99409586736130684</v>
      </c>
      <c r="CT852" s="34">
        <v>0.99400292051959993</v>
      </c>
      <c r="CU852" s="34">
        <v>0.99390998236831796</v>
      </c>
      <c r="CV852" s="34">
        <v>0.99381705290664812</v>
      </c>
      <c r="CW852" s="34">
        <v>0.99372413213377797</v>
      </c>
      <c r="CX852" s="34">
        <v>0.99363122004889526</v>
      </c>
      <c r="CY852" s="34">
        <v>0.99353831665118764</v>
      </c>
      <c r="CZ852" s="34">
        <v>0.99344542193984309</v>
      </c>
      <c r="DA852" s="34">
        <v>0.99335253591404893</v>
      </c>
      <c r="DB852" s="34">
        <v>0.99325965857299336</v>
      </c>
    </row>
    <row r="853" spans="1:106" x14ac:dyDescent="0.2">
      <c r="A853" s="13">
        <f t="shared" ca="1" si="13"/>
        <v>45463</v>
      </c>
      <c r="B853" s="34">
        <v>1.0000623348172251</v>
      </c>
      <c r="C853" s="34">
        <v>1</v>
      </c>
      <c r="D853" s="34">
        <v>0.99993766906816206</v>
      </c>
      <c r="E853" s="34">
        <v>0.99987534202146944</v>
      </c>
      <c r="F853" s="34">
        <v>0.99981301885967966</v>
      </c>
      <c r="G853" s="34">
        <v>0.99975069958255058</v>
      </c>
      <c r="H853" s="34">
        <v>0.99968838418983996</v>
      </c>
      <c r="I853" s="34">
        <v>0.9996260726813061</v>
      </c>
      <c r="J853" s="34">
        <v>0.99956376505670663</v>
      </c>
      <c r="K853" s="34">
        <v>0.99950146131579942</v>
      </c>
      <c r="L853" s="34">
        <v>0.99943916145834222</v>
      </c>
      <c r="M853" s="34">
        <v>0.99937686548409332</v>
      </c>
      <c r="N853" s="34">
        <v>0.99931457339281049</v>
      </c>
      <c r="O853" s="34">
        <v>0.9992522851842518</v>
      </c>
      <c r="P853" s="34">
        <v>0.99919000085817533</v>
      </c>
      <c r="Q853" s="34">
        <v>0.99912772041433895</v>
      </c>
      <c r="R853" s="34">
        <v>0.99906544385250051</v>
      </c>
      <c r="S853" s="34">
        <v>0.99900317117241821</v>
      </c>
      <c r="T853" s="34">
        <v>0.99894090237385014</v>
      </c>
      <c r="U853" s="34">
        <v>0.99887863745655447</v>
      </c>
      <c r="V853" s="34">
        <v>0.99881637642028875</v>
      </c>
      <c r="W853" s="34">
        <v>0.99875411926481172</v>
      </c>
      <c r="X853" s="34">
        <v>0.99869186598988102</v>
      </c>
      <c r="Y853" s="34">
        <v>0.99862961659525507</v>
      </c>
      <c r="Z853" s="34">
        <v>0.99856737108069182</v>
      </c>
      <c r="AA853" s="34">
        <v>0.99850512944594971</v>
      </c>
      <c r="AB853" s="34">
        <v>0.99844289169078648</v>
      </c>
      <c r="AC853" s="34">
        <v>0.99838065781496055</v>
      </c>
      <c r="AD853" s="34">
        <v>0.9983184278182301</v>
      </c>
      <c r="AE853" s="34">
        <v>0.99825620170035334</v>
      </c>
      <c r="AF853" s="34">
        <v>0.99819397946108868</v>
      </c>
      <c r="AG853" s="34">
        <v>0.99813176110019375</v>
      </c>
      <c r="AH853" s="34">
        <v>0.99806954661742753</v>
      </c>
      <c r="AI853" s="34">
        <v>0.99800733601254787</v>
      </c>
      <c r="AJ853" s="34">
        <v>0.99794512928531343</v>
      </c>
      <c r="AK853" s="34">
        <v>0.99788292643548193</v>
      </c>
      <c r="AL853" s="34">
        <v>0.99782072746281236</v>
      </c>
      <c r="AM853" s="34">
        <v>0.99775853236706247</v>
      </c>
      <c r="AN853" s="34">
        <v>0.99769634114799088</v>
      </c>
      <c r="AO853" s="34">
        <v>0.99763415380535614</v>
      </c>
      <c r="AP853" s="34">
        <v>0.99757197033891631</v>
      </c>
      <c r="AQ853" s="34">
        <v>0.99750979074842983</v>
      </c>
      <c r="AR853" s="34">
        <v>0.99744761503365498</v>
      </c>
      <c r="AS853" s="34">
        <v>0.99738544319435074</v>
      </c>
      <c r="AT853" s="34">
        <v>0.99732327523027486</v>
      </c>
      <c r="AU853" s="34">
        <v>0.99726111114118621</v>
      </c>
      <c r="AV853" s="34">
        <v>0.9971989509268433</v>
      </c>
      <c r="AW853" s="34">
        <v>0.99713679458700422</v>
      </c>
      <c r="AX853" s="34">
        <v>0.99707464212142793</v>
      </c>
      <c r="AY853" s="34">
        <v>0.99701249352987276</v>
      </c>
      <c r="AZ853" s="34">
        <v>0.99695034881209699</v>
      </c>
      <c r="BA853" s="34">
        <v>0.99688820796785971</v>
      </c>
      <c r="BB853" s="34">
        <v>0.99682607099691889</v>
      </c>
      <c r="BC853" s="34">
        <v>0.9967639378990335</v>
      </c>
      <c r="BD853" s="34">
        <v>0.99670180867396196</v>
      </c>
      <c r="BE853" s="34">
        <v>0.99663968332146291</v>
      </c>
      <c r="BF853" s="34">
        <v>0.99657756184129487</v>
      </c>
      <c r="BG853" s="34">
        <v>0.99651544423321681</v>
      </c>
      <c r="BH853" s="34">
        <v>0.99645333049698681</v>
      </c>
      <c r="BI853" s="34">
        <v>0.99639122063236407</v>
      </c>
      <c r="BJ853" s="34">
        <v>0.99632911463910701</v>
      </c>
      <c r="BK853" s="34">
        <v>0.99626701251697447</v>
      </c>
      <c r="BL853" s="34">
        <v>0.99620491426572511</v>
      </c>
      <c r="BM853" s="34">
        <v>0.99614281988511755</v>
      </c>
      <c r="BN853" s="34">
        <v>0.99608072937491055</v>
      </c>
      <c r="BO853" s="34">
        <v>0.99601864273486307</v>
      </c>
      <c r="BP853" s="34">
        <v>0.99595655996473353</v>
      </c>
      <c r="BQ853" s="34">
        <v>0.99589448106428102</v>
      </c>
      <c r="BR853" s="34">
        <v>0.99583240603326406</v>
      </c>
      <c r="BS853" s="34">
        <v>0.99577033487144184</v>
      </c>
      <c r="BT853" s="34">
        <v>0.99570826757857278</v>
      </c>
      <c r="BU853" s="34">
        <v>0.99564620415441618</v>
      </c>
      <c r="BV853" s="34">
        <v>0.99558414459873046</v>
      </c>
      <c r="BW853" s="34">
        <v>0.99552208891127458</v>
      </c>
      <c r="BX853" s="34">
        <v>0.99546003709180764</v>
      </c>
      <c r="BY853" s="34">
        <v>0.99539798914008859</v>
      </c>
      <c r="BZ853" s="34">
        <v>0.99533594505587586</v>
      </c>
      <c r="CA853" s="34">
        <v>0.99527390483892897</v>
      </c>
      <c r="CB853" s="34">
        <v>0.99521186848900656</v>
      </c>
      <c r="CC853" s="34">
        <v>0.99514983600586759</v>
      </c>
      <c r="CD853" s="34">
        <v>0.99508780738927105</v>
      </c>
      <c r="CE853" s="34">
        <v>0.99502578263897612</v>
      </c>
      <c r="CF853" s="34">
        <v>0.99496376175474166</v>
      </c>
      <c r="CG853" s="34">
        <v>0.99490174473632664</v>
      </c>
      <c r="CH853" s="34">
        <v>0.99483973158349004</v>
      </c>
      <c r="CI853" s="34">
        <v>0.99477772229599115</v>
      </c>
      <c r="CJ853" s="34">
        <v>0.99471571687358906</v>
      </c>
      <c r="CK853" s="34">
        <v>0.99465371531604274</v>
      </c>
      <c r="CL853" s="34">
        <v>0.99459171762311116</v>
      </c>
      <c r="CM853" s="34">
        <v>0.9945297237945534</v>
      </c>
      <c r="CN853" s="34">
        <v>0.99446773383012899</v>
      </c>
      <c r="CO853" s="34">
        <v>0.99440574772959678</v>
      </c>
      <c r="CP853" s="34">
        <v>0.99434376549271597</v>
      </c>
      <c r="CQ853" s="34">
        <v>0.99428178711924564</v>
      </c>
      <c r="CR853" s="34">
        <v>0.99418882289425126</v>
      </c>
      <c r="CS853" s="34">
        <v>0.99409586736130684</v>
      </c>
      <c r="CT853" s="34">
        <v>0.99400292051959993</v>
      </c>
      <c r="CU853" s="34">
        <v>0.99390998236831796</v>
      </c>
      <c r="CV853" s="34">
        <v>0.99381705290664812</v>
      </c>
      <c r="CW853" s="34">
        <v>0.99372413213377797</v>
      </c>
      <c r="CX853" s="34">
        <v>0.99363122004889526</v>
      </c>
      <c r="CY853" s="34">
        <v>0.99353831665118764</v>
      </c>
      <c r="CZ853" s="34">
        <v>0.99344542193984309</v>
      </c>
      <c r="DA853" s="34">
        <v>0.99335253591404893</v>
      </c>
      <c r="DB853" s="34">
        <v>0.99325965857299336</v>
      </c>
    </row>
    <row r="854" spans="1:106" x14ac:dyDescent="0.2">
      <c r="A854" s="13">
        <f t="shared" ca="1" si="13"/>
        <v>45464</v>
      </c>
      <c r="B854" s="34">
        <v>1.0000623348172251</v>
      </c>
      <c r="C854" s="34">
        <v>1</v>
      </c>
      <c r="D854" s="34">
        <v>0.99993766906816206</v>
      </c>
      <c r="E854" s="34">
        <v>0.99987534202146944</v>
      </c>
      <c r="F854" s="34">
        <v>0.99981301885967966</v>
      </c>
      <c r="G854" s="34">
        <v>0.99975069958255058</v>
      </c>
      <c r="H854" s="34">
        <v>0.99968838418983996</v>
      </c>
      <c r="I854" s="34">
        <v>0.9996260726813061</v>
      </c>
      <c r="J854" s="34">
        <v>0.99956376505670663</v>
      </c>
      <c r="K854" s="34">
        <v>0.99950146131579942</v>
      </c>
      <c r="L854" s="34">
        <v>0.99943916145834222</v>
      </c>
      <c r="M854" s="34">
        <v>0.99937686548409332</v>
      </c>
      <c r="N854" s="34">
        <v>0.99931457339281049</v>
      </c>
      <c r="O854" s="34">
        <v>0.9992522851842518</v>
      </c>
      <c r="P854" s="34">
        <v>0.99919000085817533</v>
      </c>
      <c r="Q854" s="34">
        <v>0.99912772041433895</v>
      </c>
      <c r="R854" s="34">
        <v>0.99906544385250051</v>
      </c>
      <c r="S854" s="34">
        <v>0.99900317117241821</v>
      </c>
      <c r="T854" s="34">
        <v>0.99894090237385014</v>
      </c>
      <c r="U854" s="34">
        <v>0.99887863745655447</v>
      </c>
      <c r="V854" s="34">
        <v>0.99881637642028875</v>
      </c>
      <c r="W854" s="34">
        <v>0.99875411926481172</v>
      </c>
      <c r="X854" s="34">
        <v>0.99869186598988102</v>
      </c>
      <c r="Y854" s="34">
        <v>0.99862961659525507</v>
      </c>
      <c r="Z854" s="34">
        <v>0.99856737108069182</v>
      </c>
      <c r="AA854" s="34">
        <v>0.99850512944594971</v>
      </c>
      <c r="AB854" s="34">
        <v>0.99844289169078648</v>
      </c>
      <c r="AC854" s="34">
        <v>0.99838065781496055</v>
      </c>
      <c r="AD854" s="34">
        <v>0.9983184278182301</v>
      </c>
      <c r="AE854" s="34">
        <v>0.99825620170035334</v>
      </c>
      <c r="AF854" s="34">
        <v>0.99819397946108868</v>
      </c>
      <c r="AG854" s="34">
        <v>0.99813176110019375</v>
      </c>
      <c r="AH854" s="34">
        <v>0.99806954661742753</v>
      </c>
      <c r="AI854" s="34">
        <v>0.99800733601254787</v>
      </c>
      <c r="AJ854" s="34">
        <v>0.99794512928531343</v>
      </c>
      <c r="AK854" s="34">
        <v>0.99788292643548193</v>
      </c>
      <c r="AL854" s="34">
        <v>0.99782072746281236</v>
      </c>
      <c r="AM854" s="34">
        <v>0.99775853236706247</v>
      </c>
      <c r="AN854" s="34">
        <v>0.99769634114799088</v>
      </c>
      <c r="AO854" s="34">
        <v>0.99763415380535614</v>
      </c>
      <c r="AP854" s="34">
        <v>0.99757197033891631</v>
      </c>
      <c r="AQ854" s="34">
        <v>0.99750979074842983</v>
      </c>
      <c r="AR854" s="34">
        <v>0.99744761503365498</v>
      </c>
      <c r="AS854" s="34">
        <v>0.99738544319435074</v>
      </c>
      <c r="AT854" s="34">
        <v>0.99732327523027486</v>
      </c>
      <c r="AU854" s="34">
        <v>0.99726111114118621</v>
      </c>
      <c r="AV854" s="34">
        <v>0.9971989509268433</v>
      </c>
      <c r="AW854" s="34">
        <v>0.99713679458700422</v>
      </c>
      <c r="AX854" s="34">
        <v>0.99707464212142793</v>
      </c>
      <c r="AY854" s="34">
        <v>0.99701249352987276</v>
      </c>
      <c r="AZ854" s="34">
        <v>0.99695034881209699</v>
      </c>
      <c r="BA854" s="34">
        <v>0.99688820796785971</v>
      </c>
      <c r="BB854" s="34">
        <v>0.99682607099691889</v>
      </c>
      <c r="BC854" s="34">
        <v>0.9967639378990335</v>
      </c>
      <c r="BD854" s="34">
        <v>0.99670180867396196</v>
      </c>
      <c r="BE854" s="34">
        <v>0.99663968332146291</v>
      </c>
      <c r="BF854" s="34">
        <v>0.99657756184129487</v>
      </c>
      <c r="BG854" s="34">
        <v>0.99651544423321681</v>
      </c>
      <c r="BH854" s="34">
        <v>0.99645333049698681</v>
      </c>
      <c r="BI854" s="34">
        <v>0.99639122063236407</v>
      </c>
      <c r="BJ854" s="34">
        <v>0.99632911463910701</v>
      </c>
      <c r="BK854" s="34">
        <v>0.99626701251697447</v>
      </c>
      <c r="BL854" s="34">
        <v>0.99620491426572511</v>
      </c>
      <c r="BM854" s="34">
        <v>0.99614281988511755</v>
      </c>
      <c r="BN854" s="34">
        <v>0.99608072937491055</v>
      </c>
      <c r="BO854" s="34">
        <v>0.99601864273486307</v>
      </c>
      <c r="BP854" s="34">
        <v>0.99595655996473353</v>
      </c>
      <c r="BQ854" s="34">
        <v>0.99589448106428102</v>
      </c>
      <c r="BR854" s="34">
        <v>0.99583240603326406</v>
      </c>
      <c r="BS854" s="34">
        <v>0.99577033487144184</v>
      </c>
      <c r="BT854" s="34">
        <v>0.99570826757857278</v>
      </c>
      <c r="BU854" s="34">
        <v>0.99564620415441618</v>
      </c>
      <c r="BV854" s="34">
        <v>0.99558414459873046</v>
      </c>
      <c r="BW854" s="34">
        <v>0.99552208891127458</v>
      </c>
      <c r="BX854" s="34">
        <v>0.99546003709180764</v>
      </c>
      <c r="BY854" s="34">
        <v>0.99539798914008859</v>
      </c>
      <c r="BZ854" s="34">
        <v>0.99533594505587586</v>
      </c>
      <c r="CA854" s="34">
        <v>0.99527390483892897</v>
      </c>
      <c r="CB854" s="34">
        <v>0.99521186848900656</v>
      </c>
      <c r="CC854" s="34">
        <v>0.99514983600586759</v>
      </c>
      <c r="CD854" s="34">
        <v>0.99508780738927105</v>
      </c>
      <c r="CE854" s="34">
        <v>0.99502578263897612</v>
      </c>
      <c r="CF854" s="34">
        <v>0.99496376175474166</v>
      </c>
      <c r="CG854" s="34">
        <v>0.99490174473632664</v>
      </c>
      <c r="CH854" s="34">
        <v>0.99483973158349004</v>
      </c>
      <c r="CI854" s="34">
        <v>0.99477772229599115</v>
      </c>
      <c r="CJ854" s="34">
        <v>0.99471571687358906</v>
      </c>
      <c r="CK854" s="34">
        <v>0.99465371531604274</v>
      </c>
      <c r="CL854" s="34">
        <v>0.99459171762311116</v>
      </c>
      <c r="CM854" s="34">
        <v>0.9945297237945534</v>
      </c>
      <c r="CN854" s="34">
        <v>0.99446773383012899</v>
      </c>
      <c r="CO854" s="34">
        <v>0.99440574772959678</v>
      </c>
      <c r="CP854" s="34">
        <v>0.99434376549271597</v>
      </c>
      <c r="CQ854" s="34">
        <v>0.99428178711924564</v>
      </c>
      <c r="CR854" s="34">
        <v>0.99418882289425126</v>
      </c>
      <c r="CS854" s="34">
        <v>0.99409586736130684</v>
      </c>
      <c r="CT854" s="34">
        <v>0.99400292051959993</v>
      </c>
      <c r="CU854" s="34">
        <v>0.99390998236831796</v>
      </c>
      <c r="CV854" s="34">
        <v>0.99381705290664812</v>
      </c>
      <c r="CW854" s="34">
        <v>0.99372413213377797</v>
      </c>
      <c r="CX854" s="34">
        <v>0.99363122004889526</v>
      </c>
      <c r="CY854" s="34">
        <v>0.99353831665118764</v>
      </c>
      <c r="CZ854" s="34">
        <v>0.99344542193984309</v>
      </c>
      <c r="DA854" s="34">
        <v>0.99335253591404893</v>
      </c>
      <c r="DB854" s="34">
        <v>0.99325965857299336</v>
      </c>
    </row>
    <row r="855" spans="1:106" x14ac:dyDescent="0.2">
      <c r="A855" s="13">
        <f t="shared" ca="1" si="13"/>
        <v>45467</v>
      </c>
      <c r="B855" s="34">
        <v>1.0000623348172251</v>
      </c>
      <c r="C855" s="34">
        <v>1</v>
      </c>
      <c r="D855" s="34">
        <v>0.99993766906816206</v>
      </c>
      <c r="E855" s="34">
        <v>0.99987534202146944</v>
      </c>
      <c r="F855" s="34">
        <v>0.99981301885967966</v>
      </c>
      <c r="G855" s="34">
        <v>0.99975069958255058</v>
      </c>
      <c r="H855" s="34">
        <v>0.99968838418983996</v>
      </c>
      <c r="I855" s="34">
        <v>0.9996260726813061</v>
      </c>
      <c r="J855" s="34">
        <v>0.99956376505670663</v>
      </c>
      <c r="K855" s="34">
        <v>0.99950146131579942</v>
      </c>
      <c r="L855" s="34">
        <v>0.99943916145834222</v>
      </c>
      <c r="M855" s="34">
        <v>0.99937686548409332</v>
      </c>
      <c r="N855" s="34">
        <v>0.99931457339281049</v>
      </c>
      <c r="O855" s="34">
        <v>0.9992522851842518</v>
      </c>
      <c r="P855" s="34">
        <v>0.99919000085817533</v>
      </c>
      <c r="Q855" s="34">
        <v>0.99912772041433895</v>
      </c>
      <c r="R855" s="34">
        <v>0.99906544385250051</v>
      </c>
      <c r="S855" s="34">
        <v>0.99900317117241821</v>
      </c>
      <c r="T855" s="34">
        <v>0.99894090237385014</v>
      </c>
      <c r="U855" s="34">
        <v>0.99887863745655447</v>
      </c>
      <c r="V855" s="34">
        <v>0.99881637642028875</v>
      </c>
      <c r="W855" s="34">
        <v>0.99875411926481172</v>
      </c>
      <c r="X855" s="34">
        <v>0.99869186598988102</v>
      </c>
      <c r="Y855" s="34">
        <v>0.99862961659525507</v>
      </c>
      <c r="Z855" s="34">
        <v>0.99856737108069182</v>
      </c>
      <c r="AA855" s="34">
        <v>0.99850512944594971</v>
      </c>
      <c r="AB855" s="34">
        <v>0.99844289169078648</v>
      </c>
      <c r="AC855" s="34">
        <v>0.99838065781496055</v>
      </c>
      <c r="AD855" s="34">
        <v>0.9983184278182301</v>
      </c>
      <c r="AE855" s="34">
        <v>0.99825620170035334</v>
      </c>
      <c r="AF855" s="34">
        <v>0.99819397946108868</v>
      </c>
      <c r="AG855" s="34">
        <v>0.99813176110019375</v>
      </c>
      <c r="AH855" s="34">
        <v>0.99806954661742753</v>
      </c>
      <c r="AI855" s="34">
        <v>0.99800733601254787</v>
      </c>
      <c r="AJ855" s="34">
        <v>0.99794512928531343</v>
      </c>
      <c r="AK855" s="34">
        <v>0.99788292643548193</v>
      </c>
      <c r="AL855" s="34">
        <v>0.99782072746281236</v>
      </c>
      <c r="AM855" s="34">
        <v>0.99775853236706247</v>
      </c>
      <c r="AN855" s="34">
        <v>0.99769634114799088</v>
      </c>
      <c r="AO855" s="34">
        <v>0.99763415380535614</v>
      </c>
      <c r="AP855" s="34">
        <v>0.99757197033891631</v>
      </c>
      <c r="AQ855" s="34">
        <v>0.99750979074842983</v>
      </c>
      <c r="AR855" s="34">
        <v>0.99744761503365498</v>
      </c>
      <c r="AS855" s="34">
        <v>0.99738544319435074</v>
      </c>
      <c r="AT855" s="34">
        <v>0.99732327523027486</v>
      </c>
      <c r="AU855" s="34">
        <v>0.99726111114118621</v>
      </c>
      <c r="AV855" s="34">
        <v>0.9971989509268433</v>
      </c>
      <c r="AW855" s="34">
        <v>0.99713679458700422</v>
      </c>
      <c r="AX855" s="34">
        <v>0.99707464212142793</v>
      </c>
      <c r="AY855" s="34">
        <v>0.99701249352987276</v>
      </c>
      <c r="AZ855" s="34">
        <v>0.99695034881209699</v>
      </c>
      <c r="BA855" s="34">
        <v>0.99688820796785971</v>
      </c>
      <c r="BB855" s="34">
        <v>0.99682607099691889</v>
      </c>
      <c r="BC855" s="34">
        <v>0.9967639378990335</v>
      </c>
      <c r="BD855" s="34">
        <v>0.99670180867396196</v>
      </c>
      <c r="BE855" s="34">
        <v>0.99663968332146291</v>
      </c>
      <c r="BF855" s="34">
        <v>0.99657756184129487</v>
      </c>
      <c r="BG855" s="34">
        <v>0.99651544423321681</v>
      </c>
      <c r="BH855" s="34">
        <v>0.99645333049698681</v>
      </c>
      <c r="BI855" s="34">
        <v>0.99639122063236407</v>
      </c>
      <c r="BJ855" s="34">
        <v>0.99632911463910701</v>
      </c>
      <c r="BK855" s="34">
        <v>0.99626701251697447</v>
      </c>
      <c r="BL855" s="34">
        <v>0.99620491426572511</v>
      </c>
      <c r="BM855" s="34">
        <v>0.99614281988511755</v>
      </c>
      <c r="BN855" s="34">
        <v>0.99608072937491055</v>
      </c>
      <c r="BO855" s="34">
        <v>0.99601864273486307</v>
      </c>
      <c r="BP855" s="34">
        <v>0.99595655996473353</v>
      </c>
      <c r="BQ855" s="34">
        <v>0.99589448106428102</v>
      </c>
      <c r="BR855" s="34">
        <v>0.99583240603326406</v>
      </c>
      <c r="BS855" s="34">
        <v>0.99577033487144184</v>
      </c>
      <c r="BT855" s="34">
        <v>0.99570826757857278</v>
      </c>
      <c r="BU855" s="34">
        <v>0.99564620415441618</v>
      </c>
      <c r="BV855" s="34">
        <v>0.99558414459873046</v>
      </c>
      <c r="BW855" s="34">
        <v>0.99552208891127458</v>
      </c>
      <c r="BX855" s="34">
        <v>0.99546003709180764</v>
      </c>
      <c r="BY855" s="34">
        <v>0.99539798914008859</v>
      </c>
      <c r="BZ855" s="34">
        <v>0.99533594505587586</v>
      </c>
      <c r="CA855" s="34">
        <v>0.99527390483892897</v>
      </c>
      <c r="CB855" s="34">
        <v>0.99521186848900656</v>
      </c>
      <c r="CC855" s="34">
        <v>0.99514983600586759</v>
      </c>
      <c r="CD855" s="34">
        <v>0.99508780738927105</v>
      </c>
      <c r="CE855" s="34">
        <v>0.99502578263897612</v>
      </c>
      <c r="CF855" s="34">
        <v>0.99496376175474166</v>
      </c>
      <c r="CG855" s="34">
        <v>0.99490174473632664</v>
      </c>
      <c r="CH855" s="34">
        <v>0.99483973158349004</v>
      </c>
      <c r="CI855" s="34">
        <v>0.99477772229599115</v>
      </c>
      <c r="CJ855" s="34">
        <v>0.99471571687358906</v>
      </c>
      <c r="CK855" s="34">
        <v>0.99465371531604274</v>
      </c>
      <c r="CL855" s="34">
        <v>0.99459171762311116</v>
      </c>
      <c r="CM855" s="34">
        <v>0.9945297237945534</v>
      </c>
      <c r="CN855" s="34">
        <v>0.99446773383012899</v>
      </c>
      <c r="CO855" s="34">
        <v>0.99440574772959678</v>
      </c>
      <c r="CP855" s="34">
        <v>0.99434376549271597</v>
      </c>
      <c r="CQ855" s="34">
        <v>0.99428178711924564</v>
      </c>
      <c r="CR855" s="34">
        <v>0.99418882289425126</v>
      </c>
      <c r="CS855" s="34">
        <v>0.99409586736130684</v>
      </c>
      <c r="CT855" s="34">
        <v>0.99400292051959993</v>
      </c>
      <c r="CU855" s="34">
        <v>0.99390998236831796</v>
      </c>
      <c r="CV855" s="34">
        <v>0.99381705290664812</v>
      </c>
      <c r="CW855" s="34">
        <v>0.99372413213377797</v>
      </c>
      <c r="CX855" s="34">
        <v>0.99363122004889526</v>
      </c>
      <c r="CY855" s="34">
        <v>0.99353831665118764</v>
      </c>
      <c r="CZ855" s="34">
        <v>0.99344542193984309</v>
      </c>
      <c r="DA855" s="34">
        <v>0.99335253591404893</v>
      </c>
      <c r="DB855" s="34">
        <v>0.99325965857299336</v>
      </c>
    </row>
    <row r="856" spans="1:106" x14ac:dyDescent="0.2">
      <c r="A856" s="13">
        <f t="shared" ca="1" si="13"/>
        <v>45468</v>
      </c>
      <c r="B856" s="34">
        <v>1.0000623348172251</v>
      </c>
      <c r="C856" s="34">
        <v>1</v>
      </c>
      <c r="D856" s="34">
        <v>0.99993766906816206</v>
      </c>
      <c r="E856" s="34">
        <v>0.99987534202146944</v>
      </c>
      <c r="F856" s="34">
        <v>0.99981301885967966</v>
      </c>
      <c r="G856" s="34">
        <v>0.99975069958255058</v>
      </c>
      <c r="H856" s="34">
        <v>0.99968838418983996</v>
      </c>
      <c r="I856" s="34">
        <v>0.9996260726813061</v>
      </c>
      <c r="J856" s="34">
        <v>0.99956376505670663</v>
      </c>
      <c r="K856" s="34">
        <v>0.99950146131579942</v>
      </c>
      <c r="L856" s="34">
        <v>0.99943916145834222</v>
      </c>
      <c r="M856" s="34">
        <v>0.99937686548409332</v>
      </c>
      <c r="N856" s="34">
        <v>0.99931457339281049</v>
      </c>
      <c r="O856" s="34">
        <v>0.9992522851842518</v>
      </c>
      <c r="P856" s="34">
        <v>0.99919000085817533</v>
      </c>
      <c r="Q856" s="34">
        <v>0.99912772041433895</v>
      </c>
      <c r="R856" s="34">
        <v>0.99906544385250051</v>
      </c>
      <c r="S856" s="34">
        <v>0.99900317117241821</v>
      </c>
      <c r="T856" s="34">
        <v>0.99894090237385014</v>
      </c>
      <c r="U856" s="34">
        <v>0.99887863745655447</v>
      </c>
      <c r="V856" s="34">
        <v>0.99881637642028875</v>
      </c>
      <c r="W856" s="34">
        <v>0.99875411926481172</v>
      </c>
      <c r="X856" s="34">
        <v>0.99869186598988102</v>
      </c>
      <c r="Y856" s="34">
        <v>0.99862961659525507</v>
      </c>
      <c r="Z856" s="34">
        <v>0.99856737108069182</v>
      </c>
      <c r="AA856" s="34">
        <v>0.99850512944594971</v>
      </c>
      <c r="AB856" s="34">
        <v>0.99844289169078648</v>
      </c>
      <c r="AC856" s="34">
        <v>0.99838065781496055</v>
      </c>
      <c r="AD856" s="34">
        <v>0.9983184278182301</v>
      </c>
      <c r="AE856" s="34">
        <v>0.99825620170035334</v>
      </c>
      <c r="AF856" s="34">
        <v>0.99819397946108868</v>
      </c>
      <c r="AG856" s="34">
        <v>0.99813176110019375</v>
      </c>
      <c r="AH856" s="34">
        <v>0.99806954661742753</v>
      </c>
      <c r="AI856" s="34">
        <v>0.99800733601254787</v>
      </c>
      <c r="AJ856" s="34">
        <v>0.99794512928531343</v>
      </c>
      <c r="AK856" s="34">
        <v>0.99788292643548193</v>
      </c>
      <c r="AL856" s="34">
        <v>0.99782072746281236</v>
      </c>
      <c r="AM856" s="34">
        <v>0.99775853236706247</v>
      </c>
      <c r="AN856" s="34">
        <v>0.99769634114799088</v>
      </c>
      <c r="AO856" s="34">
        <v>0.99763415380535614</v>
      </c>
      <c r="AP856" s="34">
        <v>0.99757197033891631</v>
      </c>
      <c r="AQ856" s="34">
        <v>0.99750979074842983</v>
      </c>
      <c r="AR856" s="34">
        <v>0.99744761503365498</v>
      </c>
      <c r="AS856" s="34">
        <v>0.99738544319435074</v>
      </c>
      <c r="AT856" s="34">
        <v>0.99732327523027486</v>
      </c>
      <c r="AU856" s="34">
        <v>0.99726111114118621</v>
      </c>
      <c r="AV856" s="34">
        <v>0.9971989509268433</v>
      </c>
      <c r="AW856" s="34">
        <v>0.99713679458700422</v>
      </c>
      <c r="AX856" s="34">
        <v>0.99707464212142793</v>
      </c>
      <c r="AY856" s="34">
        <v>0.99701249352987276</v>
      </c>
      <c r="AZ856" s="34">
        <v>0.99695034881209699</v>
      </c>
      <c r="BA856" s="34">
        <v>0.99688820796785971</v>
      </c>
      <c r="BB856" s="34">
        <v>0.99682607099691889</v>
      </c>
      <c r="BC856" s="34">
        <v>0.9967639378990335</v>
      </c>
      <c r="BD856" s="34">
        <v>0.99670180867396196</v>
      </c>
      <c r="BE856" s="34">
        <v>0.99663968332146291</v>
      </c>
      <c r="BF856" s="34">
        <v>0.99657756184129487</v>
      </c>
      <c r="BG856" s="34">
        <v>0.99651544423321681</v>
      </c>
      <c r="BH856" s="34">
        <v>0.99645333049698681</v>
      </c>
      <c r="BI856" s="34">
        <v>0.99639122063236407</v>
      </c>
      <c r="BJ856" s="34">
        <v>0.99632911463910701</v>
      </c>
      <c r="BK856" s="34">
        <v>0.99626701251697447</v>
      </c>
      <c r="BL856" s="34">
        <v>0.99620491426572511</v>
      </c>
      <c r="BM856" s="34">
        <v>0.99614281988511755</v>
      </c>
      <c r="BN856" s="34">
        <v>0.99608072937491055</v>
      </c>
      <c r="BO856" s="34">
        <v>0.99601864273486307</v>
      </c>
      <c r="BP856" s="34">
        <v>0.99595655996473353</v>
      </c>
      <c r="BQ856" s="34">
        <v>0.99589448106428102</v>
      </c>
      <c r="BR856" s="34">
        <v>0.99583240603326406</v>
      </c>
      <c r="BS856" s="34">
        <v>0.99577033487144184</v>
      </c>
      <c r="BT856" s="34">
        <v>0.99570826757857278</v>
      </c>
      <c r="BU856" s="34">
        <v>0.99564620415441618</v>
      </c>
      <c r="BV856" s="34">
        <v>0.99558414459873046</v>
      </c>
      <c r="BW856" s="34">
        <v>0.99552208891127458</v>
      </c>
      <c r="BX856" s="34">
        <v>0.99546003709180764</v>
      </c>
      <c r="BY856" s="34">
        <v>0.99539798914008859</v>
      </c>
      <c r="BZ856" s="34">
        <v>0.99533594505587586</v>
      </c>
      <c r="CA856" s="34">
        <v>0.99527390483892897</v>
      </c>
      <c r="CB856" s="34">
        <v>0.99521186848900656</v>
      </c>
      <c r="CC856" s="34">
        <v>0.99514983600586759</v>
      </c>
      <c r="CD856" s="34">
        <v>0.99508780738927105</v>
      </c>
      <c r="CE856" s="34">
        <v>0.99502578263897612</v>
      </c>
      <c r="CF856" s="34">
        <v>0.99496376175474166</v>
      </c>
      <c r="CG856" s="34">
        <v>0.99490174473632664</v>
      </c>
      <c r="CH856" s="34">
        <v>0.99483973158349004</v>
      </c>
      <c r="CI856" s="34">
        <v>0.99477772229599115</v>
      </c>
      <c r="CJ856" s="34">
        <v>0.99471571687358906</v>
      </c>
      <c r="CK856" s="34">
        <v>0.99465371531604274</v>
      </c>
      <c r="CL856" s="34">
        <v>0.99459171762311116</v>
      </c>
      <c r="CM856" s="34">
        <v>0.9945297237945534</v>
      </c>
      <c r="CN856" s="34">
        <v>0.99446773383012899</v>
      </c>
      <c r="CO856" s="34">
        <v>0.99440574772959678</v>
      </c>
      <c r="CP856" s="34">
        <v>0.99434376549271597</v>
      </c>
      <c r="CQ856" s="34">
        <v>0.99428178711924564</v>
      </c>
      <c r="CR856" s="34">
        <v>0.99418882289425126</v>
      </c>
      <c r="CS856" s="34">
        <v>0.99409586736130684</v>
      </c>
      <c r="CT856" s="34">
        <v>0.99400292051959993</v>
      </c>
      <c r="CU856" s="34">
        <v>0.99390998236831796</v>
      </c>
      <c r="CV856" s="34">
        <v>0.99381705290664812</v>
      </c>
      <c r="CW856" s="34">
        <v>0.99372413213377797</v>
      </c>
      <c r="CX856" s="34">
        <v>0.99363122004889526</v>
      </c>
      <c r="CY856" s="34">
        <v>0.99353831665118764</v>
      </c>
      <c r="CZ856" s="34">
        <v>0.99344542193984309</v>
      </c>
      <c r="DA856" s="34">
        <v>0.99335253591404893</v>
      </c>
      <c r="DB856" s="34">
        <v>0.99325965857299336</v>
      </c>
    </row>
    <row r="857" spans="1:106" x14ac:dyDescent="0.2">
      <c r="A857" s="13">
        <f t="shared" ca="1" si="13"/>
        <v>45469</v>
      </c>
      <c r="B857" s="34">
        <v>1.0000623348172251</v>
      </c>
      <c r="C857" s="34">
        <v>1</v>
      </c>
      <c r="D857" s="34">
        <v>0.99993766906816206</v>
      </c>
      <c r="E857" s="34">
        <v>0.99987534202146944</v>
      </c>
      <c r="F857" s="34">
        <v>0.99981301885967966</v>
      </c>
      <c r="G857" s="34">
        <v>0.99975069958255058</v>
      </c>
      <c r="H857" s="34">
        <v>0.99968838418983996</v>
      </c>
      <c r="I857" s="34">
        <v>0.9996260726813061</v>
      </c>
      <c r="J857" s="34">
        <v>0.99956376505670663</v>
      </c>
      <c r="K857" s="34">
        <v>0.99950146131579942</v>
      </c>
      <c r="L857" s="34">
        <v>0.99943916145834222</v>
      </c>
      <c r="M857" s="34">
        <v>0.99937686548409332</v>
      </c>
      <c r="N857" s="34">
        <v>0.99931457339281049</v>
      </c>
      <c r="O857" s="34">
        <v>0.9992522851842518</v>
      </c>
      <c r="P857" s="34">
        <v>0.99919000085817533</v>
      </c>
      <c r="Q857" s="34">
        <v>0.99912772041433895</v>
      </c>
      <c r="R857" s="34">
        <v>0.99906544385250051</v>
      </c>
      <c r="S857" s="34">
        <v>0.99900317117241821</v>
      </c>
      <c r="T857" s="34">
        <v>0.99894090237385014</v>
      </c>
      <c r="U857" s="34">
        <v>0.99887863745655447</v>
      </c>
      <c r="V857" s="34">
        <v>0.99881637642028875</v>
      </c>
      <c r="W857" s="34">
        <v>0.99875411926481172</v>
      </c>
      <c r="X857" s="34">
        <v>0.99869186598988102</v>
      </c>
      <c r="Y857" s="34">
        <v>0.99862961659525507</v>
      </c>
      <c r="Z857" s="34">
        <v>0.99856737108069182</v>
      </c>
      <c r="AA857" s="34">
        <v>0.99850512944594971</v>
      </c>
      <c r="AB857" s="34">
        <v>0.99844289169078648</v>
      </c>
      <c r="AC857" s="34">
        <v>0.99838065781496055</v>
      </c>
      <c r="AD857" s="34">
        <v>0.9983184278182301</v>
      </c>
      <c r="AE857" s="34">
        <v>0.99825620170035334</v>
      </c>
      <c r="AF857" s="34">
        <v>0.99819397946108868</v>
      </c>
      <c r="AG857" s="34">
        <v>0.99813176110019375</v>
      </c>
      <c r="AH857" s="34">
        <v>0.99806954661742753</v>
      </c>
      <c r="AI857" s="34">
        <v>0.99800733601254787</v>
      </c>
      <c r="AJ857" s="34">
        <v>0.99794512928531343</v>
      </c>
      <c r="AK857" s="34">
        <v>0.99788292643548193</v>
      </c>
      <c r="AL857" s="34">
        <v>0.99782072746281236</v>
      </c>
      <c r="AM857" s="34">
        <v>0.99775853236706247</v>
      </c>
      <c r="AN857" s="34">
        <v>0.99769634114799088</v>
      </c>
      <c r="AO857" s="34">
        <v>0.99763415380535614</v>
      </c>
      <c r="AP857" s="34">
        <v>0.99757197033891631</v>
      </c>
      <c r="AQ857" s="34">
        <v>0.99750979074842983</v>
      </c>
      <c r="AR857" s="34">
        <v>0.99744761503365498</v>
      </c>
      <c r="AS857" s="34">
        <v>0.99738544319435074</v>
      </c>
      <c r="AT857" s="34">
        <v>0.99732327523027486</v>
      </c>
      <c r="AU857" s="34">
        <v>0.99726111114118621</v>
      </c>
      <c r="AV857" s="34">
        <v>0.9971989509268433</v>
      </c>
      <c r="AW857" s="34">
        <v>0.99713679458700422</v>
      </c>
      <c r="AX857" s="34">
        <v>0.99707464212142793</v>
      </c>
      <c r="AY857" s="34">
        <v>0.99701249352987276</v>
      </c>
      <c r="AZ857" s="34">
        <v>0.99695034881209699</v>
      </c>
      <c r="BA857" s="34">
        <v>0.99688820796785971</v>
      </c>
      <c r="BB857" s="34">
        <v>0.99682607099691889</v>
      </c>
      <c r="BC857" s="34">
        <v>0.9967639378990335</v>
      </c>
      <c r="BD857" s="34">
        <v>0.99670180867396196</v>
      </c>
      <c r="BE857" s="34">
        <v>0.99663968332146291</v>
      </c>
      <c r="BF857" s="34">
        <v>0.99657756184129487</v>
      </c>
      <c r="BG857" s="34">
        <v>0.99651544423321681</v>
      </c>
      <c r="BH857" s="34">
        <v>0.99645333049698681</v>
      </c>
      <c r="BI857" s="34">
        <v>0.99639122063236407</v>
      </c>
      <c r="BJ857" s="34">
        <v>0.99632911463910701</v>
      </c>
      <c r="BK857" s="34">
        <v>0.99626701251697447</v>
      </c>
      <c r="BL857" s="34">
        <v>0.99620491426572511</v>
      </c>
      <c r="BM857" s="34">
        <v>0.99614281988511755</v>
      </c>
      <c r="BN857" s="34">
        <v>0.99608072937491055</v>
      </c>
      <c r="BO857" s="34">
        <v>0.99601864273486307</v>
      </c>
      <c r="BP857" s="34">
        <v>0.99595655996473353</v>
      </c>
      <c r="BQ857" s="34">
        <v>0.99589448106428102</v>
      </c>
      <c r="BR857" s="34">
        <v>0.99583240603326406</v>
      </c>
      <c r="BS857" s="34">
        <v>0.99577033487144184</v>
      </c>
      <c r="BT857" s="34">
        <v>0.99570826757857278</v>
      </c>
      <c r="BU857" s="34">
        <v>0.99564620415441618</v>
      </c>
      <c r="BV857" s="34">
        <v>0.99558414459873046</v>
      </c>
      <c r="BW857" s="34">
        <v>0.99552208891127458</v>
      </c>
      <c r="BX857" s="34">
        <v>0.99546003709180764</v>
      </c>
      <c r="BY857" s="34">
        <v>0.99539798914008859</v>
      </c>
      <c r="BZ857" s="34">
        <v>0.99533594505587586</v>
      </c>
      <c r="CA857" s="34">
        <v>0.99527390483892897</v>
      </c>
      <c r="CB857" s="34">
        <v>0.99521186848900656</v>
      </c>
      <c r="CC857" s="34">
        <v>0.99514983600586759</v>
      </c>
      <c r="CD857" s="34">
        <v>0.99508780738927105</v>
      </c>
      <c r="CE857" s="34">
        <v>0.99502578263897612</v>
      </c>
      <c r="CF857" s="34">
        <v>0.99496376175474166</v>
      </c>
      <c r="CG857" s="34">
        <v>0.99490174473632664</v>
      </c>
      <c r="CH857" s="34">
        <v>0.99483973158349004</v>
      </c>
      <c r="CI857" s="34">
        <v>0.99477772229599115</v>
      </c>
      <c r="CJ857" s="34">
        <v>0.99471571687358906</v>
      </c>
      <c r="CK857" s="34">
        <v>0.99465371531604274</v>
      </c>
      <c r="CL857" s="34">
        <v>0.99459171762311116</v>
      </c>
      <c r="CM857" s="34">
        <v>0.9945297237945534</v>
      </c>
      <c r="CN857" s="34">
        <v>0.99446773383012899</v>
      </c>
      <c r="CO857" s="34">
        <v>0.99440574772959678</v>
      </c>
      <c r="CP857" s="34">
        <v>0.99434376549271597</v>
      </c>
      <c r="CQ857" s="34">
        <v>0.99428178711924564</v>
      </c>
      <c r="CR857" s="34">
        <v>0.99418882289425126</v>
      </c>
      <c r="CS857" s="34">
        <v>0.99409586736130684</v>
      </c>
      <c r="CT857" s="34">
        <v>0.99400292051959993</v>
      </c>
      <c r="CU857" s="34">
        <v>0.99390998236831796</v>
      </c>
      <c r="CV857" s="34">
        <v>0.99381705290664812</v>
      </c>
      <c r="CW857" s="34">
        <v>0.99372413213377797</v>
      </c>
      <c r="CX857" s="34">
        <v>0.99363122004889526</v>
      </c>
      <c r="CY857" s="34">
        <v>0.99353831665118764</v>
      </c>
      <c r="CZ857" s="34">
        <v>0.99344542193984309</v>
      </c>
      <c r="DA857" s="34">
        <v>0.99335253591404893</v>
      </c>
      <c r="DB857" s="34">
        <v>0.99325965857299336</v>
      </c>
    </row>
    <row r="858" spans="1:106" x14ac:dyDescent="0.2">
      <c r="A858" s="13">
        <f t="shared" ca="1" si="13"/>
        <v>45470</v>
      </c>
      <c r="B858" s="34">
        <v>1.0000623348172251</v>
      </c>
      <c r="C858" s="34">
        <v>1</v>
      </c>
      <c r="D858" s="34">
        <v>0.99993766906816206</v>
      </c>
      <c r="E858" s="34">
        <v>0.99987534202146944</v>
      </c>
      <c r="F858" s="34">
        <v>0.99981301885967966</v>
      </c>
      <c r="G858" s="34">
        <v>0.99975069958255058</v>
      </c>
      <c r="H858" s="34">
        <v>0.99968838418983996</v>
      </c>
      <c r="I858" s="34">
        <v>0.9996260726813061</v>
      </c>
      <c r="J858" s="34">
        <v>0.99956376505670663</v>
      </c>
      <c r="K858" s="34">
        <v>0.99950146131579942</v>
      </c>
      <c r="L858" s="34">
        <v>0.99943916145834222</v>
      </c>
      <c r="M858" s="34">
        <v>0.99937686548409332</v>
      </c>
      <c r="N858" s="34">
        <v>0.99931457339281049</v>
      </c>
      <c r="O858" s="34">
        <v>0.9992522851842518</v>
      </c>
      <c r="P858" s="34">
        <v>0.99919000085817533</v>
      </c>
      <c r="Q858" s="34">
        <v>0.99912772041433895</v>
      </c>
      <c r="R858" s="34">
        <v>0.99906544385250051</v>
      </c>
      <c r="S858" s="34">
        <v>0.99900317117241821</v>
      </c>
      <c r="T858" s="34">
        <v>0.99894090237385014</v>
      </c>
      <c r="U858" s="34">
        <v>0.99887863745655447</v>
      </c>
      <c r="V858" s="34">
        <v>0.99881637642028875</v>
      </c>
      <c r="W858" s="34">
        <v>0.99875411926481172</v>
      </c>
      <c r="X858" s="34">
        <v>0.99869186598988102</v>
      </c>
      <c r="Y858" s="34">
        <v>0.99862961659525507</v>
      </c>
      <c r="Z858" s="34">
        <v>0.99856737108069182</v>
      </c>
      <c r="AA858" s="34">
        <v>0.99850512944594971</v>
      </c>
      <c r="AB858" s="34">
        <v>0.99844289169078648</v>
      </c>
      <c r="AC858" s="34">
        <v>0.99838065781496055</v>
      </c>
      <c r="AD858" s="34">
        <v>0.9983184278182301</v>
      </c>
      <c r="AE858" s="34">
        <v>0.99825620170035334</v>
      </c>
      <c r="AF858" s="34">
        <v>0.99819397946108868</v>
      </c>
      <c r="AG858" s="34">
        <v>0.99813176110019375</v>
      </c>
      <c r="AH858" s="34">
        <v>0.99806954661742753</v>
      </c>
      <c r="AI858" s="34">
        <v>0.99800733601254787</v>
      </c>
      <c r="AJ858" s="34">
        <v>0.99794512928531343</v>
      </c>
      <c r="AK858" s="34">
        <v>0.99788292643548193</v>
      </c>
      <c r="AL858" s="34">
        <v>0.99782072746281236</v>
      </c>
      <c r="AM858" s="34">
        <v>0.99775853236706247</v>
      </c>
      <c r="AN858" s="34">
        <v>0.99769634114799088</v>
      </c>
      <c r="AO858" s="34">
        <v>0.99763415380535614</v>
      </c>
      <c r="AP858" s="34">
        <v>0.99757197033891631</v>
      </c>
      <c r="AQ858" s="34">
        <v>0.99750979074842983</v>
      </c>
      <c r="AR858" s="34">
        <v>0.99744761503365498</v>
      </c>
      <c r="AS858" s="34">
        <v>0.99738544319435074</v>
      </c>
      <c r="AT858" s="34">
        <v>0.99732327523027486</v>
      </c>
      <c r="AU858" s="34">
        <v>0.99726111114118621</v>
      </c>
      <c r="AV858" s="34">
        <v>0.9971989509268433</v>
      </c>
      <c r="AW858" s="34">
        <v>0.99713679458700422</v>
      </c>
      <c r="AX858" s="34">
        <v>0.99707464212142793</v>
      </c>
      <c r="AY858" s="34">
        <v>0.99701249352987276</v>
      </c>
      <c r="AZ858" s="34">
        <v>0.99695034881209699</v>
      </c>
      <c r="BA858" s="34">
        <v>0.99688820796785971</v>
      </c>
      <c r="BB858" s="34">
        <v>0.99682607099691889</v>
      </c>
      <c r="BC858" s="34">
        <v>0.9967639378990335</v>
      </c>
      <c r="BD858" s="34">
        <v>0.99670180867396196</v>
      </c>
      <c r="BE858" s="34">
        <v>0.99663968332146291</v>
      </c>
      <c r="BF858" s="34">
        <v>0.99657756184129487</v>
      </c>
      <c r="BG858" s="34">
        <v>0.99651544423321681</v>
      </c>
      <c r="BH858" s="34">
        <v>0.99645333049698681</v>
      </c>
      <c r="BI858" s="34">
        <v>0.99639122063236407</v>
      </c>
      <c r="BJ858" s="34">
        <v>0.99632911463910701</v>
      </c>
      <c r="BK858" s="34">
        <v>0.99626701251697447</v>
      </c>
      <c r="BL858" s="34">
        <v>0.99620491426572511</v>
      </c>
      <c r="BM858" s="34">
        <v>0.99614281988511755</v>
      </c>
      <c r="BN858" s="34">
        <v>0.99608072937491055</v>
      </c>
      <c r="BO858" s="34">
        <v>0.99601864273486307</v>
      </c>
      <c r="BP858" s="34">
        <v>0.99595655996473353</v>
      </c>
      <c r="BQ858" s="34">
        <v>0.99589448106428102</v>
      </c>
      <c r="BR858" s="34">
        <v>0.99583240603326406</v>
      </c>
      <c r="BS858" s="34">
        <v>0.99577033487144184</v>
      </c>
      <c r="BT858" s="34">
        <v>0.99570826757857278</v>
      </c>
      <c r="BU858" s="34">
        <v>0.99564620415441618</v>
      </c>
      <c r="BV858" s="34">
        <v>0.99558414459873046</v>
      </c>
      <c r="BW858" s="34">
        <v>0.99552208891127458</v>
      </c>
      <c r="BX858" s="34">
        <v>0.99546003709180764</v>
      </c>
      <c r="BY858" s="34">
        <v>0.99539798914008859</v>
      </c>
      <c r="BZ858" s="34">
        <v>0.99533594505587586</v>
      </c>
      <c r="CA858" s="34">
        <v>0.99527390483892897</v>
      </c>
      <c r="CB858" s="34">
        <v>0.99521186848900656</v>
      </c>
      <c r="CC858" s="34">
        <v>0.99514983600586759</v>
      </c>
      <c r="CD858" s="34">
        <v>0.99508780738927105</v>
      </c>
      <c r="CE858" s="34">
        <v>0.99502578263897612</v>
      </c>
      <c r="CF858" s="34">
        <v>0.99496376175474166</v>
      </c>
      <c r="CG858" s="34">
        <v>0.99490174473632664</v>
      </c>
      <c r="CH858" s="34">
        <v>0.99483973158349004</v>
      </c>
      <c r="CI858" s="34">
        <v>0.99477772229599115</v>
      </c>
      <c r="CJ858" s="34">
        <v>0.99471571687358906</v>
      </c>
      <c r="CK858" s="34">
        <v>0.99465371531604274</v>
      </c>
      <c r="CL858" s="34">
        <v>0.99459171762311116</v>
      </c>
      <c r="CM858" s="34">
        <v>0.9945297237945534</v>
      </c>
      <c r="CN858" s="34">
        <v>0.99446773383012899</v>
      </c>
      <c r="CO858" s="34">
        <v>0.99440574772959678</v>
      </c>
      <c r="CP858" s="34">
        <v>0.99434376549271597</v>
      </c>
      <c r="CQ858" s="34">
        <v>0.99428178711924564</v>
      </c>
      <c r="CR858" s="34">
        <v>0.99418882289425126</v>
      </c>
      <c r="CS858" s="34">
        <v>0.99409586736130684</v>
      </c>
      <c r="CT858" s="34">
        <v>0.99400292051959993</v>
      </c>
      <c r="CU858" s="34">
        <v>0.99390998236831796</v>
      </c>
      <c r="CV858" s="34">
        <v>0.99381705290664812</v>
      </c>
      <c r="CW858" s="34">
        <v>0.99372413213377797</v>
      </c>
      <c r="CX858" s="34">
        <v>0.99363122004889526</v>
      </c>
      <c r="CY858" s="34">
        <v>0.99353831665118764</v>
      </c>
      <c r="CZ858" s="34">
        <v>0.99344542193984309</v>
      </c>
      <c r="DA858" s="34">
        <v>0.99335253591404893</v>
      </c>
      <c r="DB858" s="34">
        <v>0.99325965857299336</v>
      </c>
    </row>
    <row r="859" spans="1:106" x14ac:dyDescent="0.2">
      <c r="A859" s="13">
        <f t="shared" ca="1" si="13"/>
        <v>45471</v>
      </c>
      <c r="B859" s="34">
        <v>1.0000623348172251</v>
      </c>
      <c r="C859" s="34">
        <v>1</v>
      </c>
      <c r="D859" s="34">
        <v>0.99993766906816206</v>
      </c>
      <c r="E859" s="34">
        <v>0.99987534202146944</v>
      </c>
      <c r="F859" s="34">
        <v>0.99981301885967966</v>
      </c>
      <c r="G859" s="34">
        <v>0.99975069958255058</v>
      </c>
      <c r="H859" s="34">
        <v>0.99968838418983996</v>
      </c>
      <c r="I859" s="34">
        <v>0.9996260726813061</v>
      </c>
      <c r="J859" s="34">
        <v>0.99956376505670663</v>
      </c>
      <c r="K859" s="34">
        <v>0.99950146131579942</v>
      </c>
      <c r="L859" s="34">
        <v>0.99943916145834222</v>
      </c>
      <c r="M859" s="34">
        <v>0.99937686548409332</v>
      </c>
      <c r="N859" s="34">
        <v>0.99931457339281049</v>
      </c>
      <c r="O859" s="34">
        <v>0.9992522851842518</v>
      </c>
      <c r="P859" s="34">
        <v>0.99919000085817533</v>
      </c>
      <c r="Q859" s="34">
        <v>0.99912772041433895</v>
      </c>
      <c r="R859" s="34">
        <v>0.99906544385250051</v>
      </c>
      <c r="S859" s="34">
        <v>0.99900317117241821</v>
      </c>
      <c r="T859" s="34">
        <v>0.99894090237385014</v>
      </c>
      <c r="U859" s="34">
        <v>0.99887863745655447</v>
      </c>
      <c r="V859" s="34">
        <v>0.99881637642028875</v>
      </c>
      <c r="W859" s="34">
        <v>0.99875411926481172</v>
      </c>
      <c r="X859" s="34">
        <v>0.99869186598988102</v>
      </c>
      <c r="Y859" s="34">
        <v>0.99862961659525507</v>
      </c>
      <c r="Z859" s="34">
        <v>0.99856737108069182</v>
      </c>
      <c r="AA859" s="34">
        <v>0.99850512944594971</v>
      </c>
      <c r="AB859" s="34">
        <v>0.99844289169078648</v>
      </c>
      <c r="AC859" s="34">
        <v>0.99838065781496055</v>
      </c>
      <c r="AD859" s="34">
        <v>0.9983184278182301</v>
      </c>
      <c r="AE859" s="34">
        <v>0.99825620170035334</v>
      </c>
      <c r="AF859" s="34">
        <v>0.99819397946108868</v>
      </c>
      <c r="AG859" s="34">
        <v>0.99813176110019375</v>
      </c>
      <c r="AH859" s="34">
        <v>0.99806954661742753</v>
      </c>
      <c r="AI859" s="34">
        <v>0.99800733601254787</v>
      </c>
      <c r="AJ859" s="34">
        <v>0.99794512928531343</v>
      </c>
      <c r="AK859" s="34">
        <v>0.99788292643548193</v>
      </c>
      <c r="AL859" s="34">
        <v>0.99782072746281236</v>
      </c>
      <c r="AM859" s="34">
        <v>0.99775853236706247</v>
      </c>
      <c r="AN859" s="34">
        <v>0.99769634114799088</v>
      </c>
      <c r="AO859" s="34">
        <v>0.99763415380535614</v>
      </c>
      <c r="AP859" s="34">
        <v>0.99757197033891631</v>
      </c>
      <c r="AQ859" s="34">
        <v>0.99750979074842983</v>
      </c>
      <c r="AR859" s="34">
        <v>0.99744761503365498</v>
      </c>
      <c r="AS859" s="34">
        <v>0.99738544319435074</v>
      </c>
      <c r="AT859" s="34">
        <v>0.99732327523027486</v>
      </c>
      <c r="AU859" s="34">
        <v>0.99726111114118621</v>
      </c>
      <c r="AV859" s="34">
        <v>0.9971989509268433</v>
      </c>
      <c r="AW859" s="34">
        <v>0.99713679458700422</v>
      </c>
      <c r="AX859" s="34">
        <v>0.99707464212142793</v>
      </c>
      <c r="AY859" s="34">
        <v>0.99701249352987276</v>
      </c>
      <c r="AZ859" s="34">
        <v>0.99695034881209699</v>
      </c>
      <c r="BA859" s="34">
        <v>0.99688820796785971</v>
      </c>
      <c r="BB859" s="34">
        <v>0.99682607099691889</v>
      </c>
      <c r="BC859" s="34">
        <v>0.9967639378990335</v>
      </c>
      <c r="BD859" s="34">
        <v>0.99670180867396196</v>
      </c>
      <c r="BE859" s="34">
        <v>0.99663968332146291</v>
      </c>
      <c r="BF859" s="34">
        <v>0.99657756184129487</v>
      </c>
      <c r="BG859" s="34">
        <v>0.99651544423321681</v>
      </c>
      <c r="BH859" s="34">
        <v>0.99645333049698681</v>
      </c>
      <c r="BI859" s="34">
        <v>0.99639122063236407</v>
      </c>
      <c r="BJ859" s="34">
        <v>0.99632911463910701</v>
      </c>
      <c r="BK859" s="34">
        <v>0.99626701251697447</v>
      </c>
      <c r="BL859" s="34">
        <v>0.99620491426572511</v>
      </c>
      <c r="BM859" s="34">
        <v>0.99614281988511755</v>
      </c>
      <c r="BN859" s="34">
        <v>0.99608072937491055</v>
      </c>
      <c r="BO859" s="34">
        <v>0.99601864273486307</v>
      </c>
      <c r="BP859" s="34">
        <v>0.99595655996473353</v>
      </c>
      <c r="BQ859" s="34">
        <v>0.99589448106428102</v>
      </c>
      <c r="BR859" s="34">
        <v>0.99583240603326406</v>
      </c>
      <c r="BS859" s="34">
        <v>0.99577033487144184</v>
      </c>
      <c r="BT859" s="34">
        <v>0.99570826757857278</v>
      </c>
      <c r="BU859" s="34">
        <v>0.99564620415441618</v>
      </c>
      <c r="BV859" s="34">
        <v>0.99558414459873046</v>
      </c>
      <c r="BW859" s="34">
        <v>0.99552208891127458</v>
      </c>
      <c r="BX859" s="34">
        <v>0.99546003709180764</v>
      </c>
      <c r="BY859" s="34">
        <v>0.99539798914008859</v>
      </c>
      <c r="BZ859" s="34">
        <v>0.99533594505587586</v>
      </c>
      <c r="CA859" s="34">
        <v>0.99527390483892897</v>
      </c>
      <c r="CB859" s="34">
        <v>0.99521186848900656</v>
      </c>
      <c r="CC859" s="34">
        <v>0.99514983600586759</v>
      </c>
      <c r="CD859" s="34">
        <v>0.99508780738927105</v>
      </c>
      <c r="CE859" s="34">
        <v>0.99502578263897612</v>
      </c>
      <c r="CF859" s="34">
        <v>0.99496376175474166</v>
      </c>
      <c r="CG859" s="34">
        <v>0.99490174473632664</v>
      </c>
      <c r="CH859" s="34">
        <v>0.99483973158349004</v>
      </c>
      <c r="CI859" s="34">
        <v>0.99477772229599115</v>
      </c>
      <c r="CJ859" s="34">
        <v>0.99471571687358906</v>
      </c>
      <c r="CK859" s="34">
        <v>0.99465371531604274</v>
      </c>
      <c r="CL859" s="34">
        <v>0.99459171762311116</v>
      </c>
      <c r="CM859" s="34">
        <v>0.9945297237945534</v>
      </c>
      <c r="CN859" s="34">
        <v>0.99446773383012899</v>
      </c>
      <c r="CO859" s="34">
        <v>0.99440574772959678</v>
      </c>
      <c r="CP859" s="34">
        <v>0.99434376549271597</v>
      </c>
      <c r="CQ859" s="34">
        <v>0.99428178711924564</v>
      </c>
      <c r="CR859" s="34">
        <v>0.99418882289425126</v>
      </c>
      <c r="CS859" s="34">
        <v>0.99409586736130684</v>
      </c>
      <c r="CT859" s="34">
        <v>0.99400292051959993</v>
      </c>
      <c r="CU859" s="34">
        <v>0.99390998236831796</v>
      </c>
      <c r="CV859" s="34">
        <v>0.99381705290664812</v>
      </c>
      <c r="CW859" s="34">
        <v>0.99372413213377797</v>
      </c>
      <c r="CX859" s="34">
        <v>0.99363122004889526</v>
      </c>
      <c r="CY859" s="34">
        <v>0.99353831665118764</v>
      </c>
      <c r="CZ859" s="34">
        <v>0.99344542193984309</v>
      </c>
      <c r="DA859" s="34">
        <v>0.99335253591404893</v>
      </c>
      <c r="DB859" s="34">
        <v>0.99325965857299336</v>
      </c>
    </row>
    <row r="860" spans="1:106" x14ac:dyDescent="0.2">
      <c r="A860" s="13">
        <f t="shared" ca="1" si="13"/>
        <v>45474</v>
      </c>
      <c r="B860" s="34">
        <v>1.0000623348172251</v>
      </c>
      <c r="C860" s="34">
        <v>1</v>
      </c>
      <c r="D860" s="34">
        <v>0.99993766906816206</v>
      </c>
      <c r="E860" s="34">
        <v>0.99987534202146944</v>
      </c>
      <c r="F860" s="34">
        <v>0.99981301885967966</v>
      </c>
      <c r="G860" s="34">
        <v>0.99975069958255058</v>
      </c>
      <c r="H860" s="34">
        <v>0.99968838418983996</v>
      </c>
      <c r="I860" s="34">
        <v>0.9996260726813061</v>
      </c>
      <c r="J860" s="34">
        <v>0.99956376505670663</v>
      </c>
      <c r="K860" s="34">
        <v>0.99950146131579942</v>
      </c>
      <c r="L860" s="34">
        <v>0.99943916145834222</v>
      </c>
      <c r="M860" s="34">
        <v>0.99937686548409332</v>
      </c>
      <c r="N860" s="34">
        <v>0.99931457339281049</v>
      </c>
      <c r="O860" s="34">
        <v>0.9992522851842518</v>
      </c>
      <c r="P860" s="34">
        <v>0.99919000085817533</v>
      </c>
      <c r="Q860" s="34">
        <v>0.99912772041433895</v>
      </c>
      <c r="R860" s="34">
        <v>0.99906544385250051</v>
      </c>
      <c r="S860" s="34">
        <v>0.99900317117241821</v>
      </c>
      <c r="T860" s="34">
        <v>0.99894090237385014</v>
      </c>
      <c r="U860" s="34">
        <v>0.99887863745655447</v>
      </c>
      <c r="V860" s="34">
        <v>0.99881637642028875</v>
      </c>
      <c r="W860" s="34">
        <v>0.99875411926481172</v>
      </c>
      <c r="X860" s="34">
        <v>0.99869186598988102</v>
      </c>
      <c r="Y860" s="34">
        <v>0.99862961659525507</v>
      </c>
      <c r="Z860" s="34">
        <v>0.99856737108069182</v>
      </c>
      <c r="AA860" s="34">
        <v>0.99850512944594971</v>
      </c>
      <c r="AB860" s="34">
        <v>0.99844289169078648</v>
      </c>
      <c r="AC860" s="34">
        <v>0.99838065781496055</v>
      </c>
      <c r="AD860" s="34">
        <v>0.9983184278182301</v>
      </c>
      <c r="AE860" s="34">
        <v>0.99825620170035334</v>
      </c>
      <c r="AF860" s="34">
        <v>0.99819397946108868</v>
      </c>
      <c r="AG860" s="34">
        <v>0.99813176110019375</v>
      </c>
      <c r="AH860" s="34">
        <v>0.99806954661742753</v>
      </c>
      <c r="AI860" s="34">
        <v>0.99800733601254787</v>
      </c>
      <c r="AJ860" s="34">
        <v>0.99794512928531343</v>
      </c>
      <c r="AK860" s="34">
        <v>0.99788292643548193</v>
      </c>
      <c r="AL860" s="34">
        <v>0.99782072746281236</v>
      </c>
      <c r="AM860" s="34">
        <v>0.99775853236706247</v>
      </c>
      <c r="AN860" s="34">
        <v>0.99769634114799088</v>
      </c>
      <c r="AO860" s="34">
        <v>0.99763415380535614</v>
      </c>
      <c r="AP860" s="34">
        <v>0.99757197033891631</v>
      </c>
      <c r="AQ860" s="34">
        <v>0.99750979074842983</v>
      </c>
      <c r="AR860" s="34">
        <v>0.99744761503365498</v>
      </c>
      <c r="AS860" s="34">
        <v>0.99738544319435074</v>
      </c>
      <c r="AT860" s="34">
        <v>0.99732327523027486</v>
      </c>
      <c r="AU860" s="34">
        <v>0.99726111114118621</v>
      </c>
      <c r="AV860" s="34">
        <v>0.9971989509268433</v>
      </c>
      <c r="AW860" s="34">
        <v>0.99713679458700422</v>
      </c>
      <c r="AX860" s="34">
        <v>0.99707464212142793</v>
      </c>
      <c r="AY860" s="34">
        <v>0.99701249352987276</v>
      </c>
      <c r="AZ860" s="34">
        <v>0.99695034881209699</v>
      </c>
      <c r="BA860" s="34">
        <v>0.99688820796785971</v>
      </c>
      <c r="BB860" s="34">
        <v>0.99682607099691889</v>
      </c>
      <c r="BC860" s="34">
        <v>0.9967639378990335</v>
      </c>
      <c r="BD860" s="34">
        <v>0.99670180867396196</v>
      </c>
      <c r="BE860" s="34">
        <v>0.99663968332146291</v>
      </c>
      <c r="BF860" s="34">
        <v>0.99657756184129487</v>
      </c>
      <c r="BG860" s="34">
        <v>0.99651544423321681</v>
      </c>
      <c r="BH860" s="34">
        <v>0.99645333049698681</v>
      </c>
      <c r="BI860" s="34">
        <v>0.99639122063236407</v>
      </c>
      <c r="BJ860" s="34">
        <v>0.99632911463910701</v>
      </c>
      <c r="BK860" s="34">
        <v>0.99626701251697447</v>
      </c>
      <c r="BL860" s="34">
        <v>0.99620491426572511</v>
      </c>
      <c r="BM860" s="34">
        <v>0.99614281988511755</v>
      </c>
      <c r="BN860" s="34">
        <v>0.99608072937491055</v>
      </c>
      <c r="BO860" s="34">
        <v>0.99601864273486307</v>
      </c>
      <c r="BP860" s="34">
        <v>0.99595655996473353</v>
      </c>
      <c r="BQ860" s="34">
        <v>0.99589448106428102</v>
      </c>
      <c r="BR860" s="34">
        <v>0.99583240603326406</v>
      </c>
      <c r="BS860" s="34">
        <v>0.99577033487144184</v>
      </c>
      <c r="BT860" s="34">
        <v>0.99570826757857278</v>
      </c>
      <c r="BU860" s="34">
        <v>0.99564620415441618</v>
      </c>
      <c r="BV860" s="34">
        <v>0.99558414459873046</v>
      </c>
      <c r="BW860" s="34">
        <v>0.99552208891127458</v>
      </c>
      <c r="BX860" s="34">
        <v>0.99546003709180764</v>
      </c>
      <c r="BY860" s="34">
        <v>0.99539798914008859</v>
      </c>
      <c r="BZ860" s="34">
        <v>0.99533594505587586</v>
      </c>
      <c r="CA860" s="34">
        <v>0.99527390483892897</v>
      </c>
      <c r="CB860" s="34">
        <v>0.99521186848900656</v>
      </c>
      <c r="CC860" s="34">
        <v>0.99514983600586759</v>
      </c>
      <c r="CD860" s="34">
        <v>0.99508780738927105</v>
      </c>
      <c r="CE860" s="34">
        <v>0.99502578263897612</v>
      </c>
      <c r="CF860" s="34">
        <v>0.99496376175474166</v>
      </c>
      <c r="CG860" s="34">
        <v>0.99490174473632664</v>
      </c>
      <c r="CH860" s="34">
        <v>0.99483973158349004</v>
      </c>
      <c r="CI860" s="34">
        <v>0.99477772229599115</v>
      </c>
      <c r="CJ860" s="34">
        <v>0.99471571687358906</v>
      </c>
      <c r="CK860" s="34">
        <v>0.99465371531604274</v>
      </c>
      <c r="CL860" s="34">
        <v>0.99459171762311116</v>
      </c>
      <c r="CM860" s="34">
        <v>0.9945297237945534</v>
      </c>
      <c r="CN860" s="34">
        <v>0.99446773383012899</v>
      </c>
      <c r="CO860" s="34">
        <v>0.99440574772959678</v>
      </c>
      <c r="CP860" s="34">
        <v>0.99434376549271597</v>
      </c>
      <c r="CQ860" s="34">
        <v>0.99428178711924564</v>
      </c>
      <c r="CR860" s="34">
        <v>0.99418882289425126</v>
      </c>
      <c r="CS860" s="34">
        <v>0.99409586736130684</v>
      </c>
      <c r="CT860" s="34">
        <v>0.99400292051959993</v>
      </c>
      <c r="CU860" s="34">
        <v>0.99390998236831796</v>
      </c>
      <c r="CV860" s="34">
        <v>0.99381705290664812</v>
      </c>
      <c r="CW860" s="34">
        <v>0.99372413213377797</v>
      </c>
      <c r="CX860" s="34">
        <v>0.99363122004889526</v>
      </c>
      <c r="CY860" s="34">
        <v>0.99353831665118764</v>
      </c>
      <c r="CZ860" s="34">
        <v>0.99344542193984309</v>
      </c>
      <c r="DA860" s="34">
        <v>0.99335253591404893</v>
      </c>
      <c r="DB860" s="34">
        <v>0.99325965857299336</v>
      </c>
    </row>
    <row r="861" spans="1:106" x14ac:dyDescent="0.2">
      <c r="A861" s="13">
        <f t="shared" ca="1" si="13"/>
        <v>45475</v>
      </c>
      <c r="B861" s="34">
        <v>1.0000623348172251</v>
      </c>
      <c r="C861" s="34">
        <v>1</v>
      </c>
      <c r="D861" s="34">
        <v>0.99993766906816206</v>
      </c>
      <c r="E861" s="34">
        <v>0.99987534202146944</v>
      </c>
      <c r="F861" s="34">
        <v>0.99981301885967966</v>
      </c>
      <c r="G861" s="34">
        <v>0.99975069958255058</v>
      </c>
      <c r="H861" s="34">
        <v>0.99968838418983996</v>
      </c>
      <c r="I861" s="34">
        <v>0.9996260726813061</v>
      </c>
      <c r="J861" s="34">
        <v>0.99956376505670663</v>
      </c>
      <c r="K861" s="34">
        <v>0.99950146131579942</v>
      </c>
      <c r="L861" s="34">
        <v>0.99943916145834222</v>
      </c>
      <c r="M861" s="34">
        <v>0.99937686548409332</v>
      </c>
      <c r="N861" s="34">
        <v>0.99931457339281049</v>
      </c>
      <c r="O861" s="34">
        <v>0.9992522851842518</v>
      </c>
      <c r="P861" s="34">
        <v>0.99919000085817533</v>
      </c>
      <c r="Q861" s="34">
        <v>0.99912772041433895</v>
      </c>
      <c r="R861" s="34">
        <v>0.99906544385250051</v>
      </c>
      <c r="S861" s="34">
        <v>0.99900317117241821</v>
      </c>
      <c r="T861" s="34">
        <v>0.99894090237385014</v>
      </c>
      <c r="U861" s="34">
        <v>0.99887863745655447</v>
      </c>
      <c r="V861" s="34">
        <v>0.99881637642028875</v>
      </c>
      <c r="W861" s="34">
        <v>0.99875411926481172</v>
      </c>
      <c r="X861" s="34">
        <v>0.99869186598988102</v>
      </c>
      <c r="Y861" s="34">
        <v>0.99862961659525507</v>
      </c>
      <c r="Z861" s="34">
        <v>0.99856737108069182</v>
      </c>
      <c r="AA861" s="34">
        <v>0.99850512944594971</v>
      </c>
      <c r="AB861" s="34">
        <v>0.99844289169078648</v>
      </c>
      <c r="AC861" s="34">
        <v>0.99838065781496055</v>
      </c>
      <c r="AD861" s="34">
        <v>0.9983184278182301</v>
      </c>
      <c r="AE861" s="34">
        <v>0.99825620170035334</v>
      </c>
      <c r="AF861" s="34">
        <v>0.99819397946108868</v>
      </c>
      <c r="AG861" s="34">
        <v>0.99813176110019375</v>
      </c>
      <c r="AH861" s="34">
        <v>0.99806954661742753</v>
      </c>
      <c r="AI861" s="34">
        <v>0.99800733601254787</v>
      </c>
      <c r="AJ861" s="34">
        <v>0.99794512928531343</v>
      </c>
      <c r="AK861" s="34">
        <v>0.99788292643548193</v>
      </c>
      <c r="AL861" s="34">
        <v>0.99782072746281236</v>
      </c>
      <c r="AM861" s="34">
        <v>0.99775853236706247</v>
      </c>
      <c r="AN861" s="34">
        <v>0.99769634114799088</v>
      </c>
      <c r="AO861" s="34">
        <v>0.99763415380535614</v>
      </c>
      <c r="AP861" s="34">
        <v>0.99757197033891631</v>
      </c>
      <c r="AQ861" s="34">
        <v>0.99750979074842983</v>
      </c>
      <c r="AR861" s="34">
        <v>0.99744761503365498</v>
      </c>
      <c r="AS861" s="34">
        <v>0.99738544319435074</v>
      </c>
      <c r="AT861" s="34">
        <v>0.99732327523027486</v>
      </c>
      <c r="AU861" s="34">
        <v>0.99726111114118621</v>
      </c>
      <c r="AV861" s="34">
        <v>0.9971989509268433</v>
      </c>
      <c r="AW861" s="34">
        <v>0.99713679458700422</v>
      </c>
      <c r="AX861" s="34">
        <v>0.99707464212142793</v>
      </c>
      <c r="AY861" s="34">
        <v>0.99701249352987276</v>
      </c>
      <c r="AZ861" s="34">
        <v>0.99695034881209699</v>
      </c>
      <c r="BA861" s="34">
        <v>0.99688820796785971</v>
      </c>
      <c r="BB861" s="34">
        <v>0.99682607099691889</v>
      </c>
      <c r="BC861" s="34">
        <v>0.9967639378990335</v>
      </c>
      <c r="BD861" s="34">
        <v>0.99670180867396196</v>
      </c>
      <c r="BE861" s="34">
        <v>0.99663968332146291</v>
      </c>
      <c r="BF861" s="34">
        <v>0.99657756184129487</v>
      </c>
      <c r="BG861" s="34">
        <v>0.99651544423321681</v>
      </c>
      <c r="BH861" s="34">
        <v>0.99645333049698681</v>
      </c>
      <c r="BI861" s="34">
        <v>0.99639122063236407</v>
      </c>
      <c r="BJ861" s="34">
        <v>0.99632911463910701</v>
      </c>
      <c r="BK861" s="34">
        <v>0.99626701251697447</v>
      </c>
      <c r="BL861" s="34">
        <v>0.99620491426572511</v>
      </c>
      <c r="BM861" s="34">
        <v>0.99614281988511755</v>
      </c>
      <c r="BN861" s="34">
        <v>0.99608072937491055</v>
      </c>
      <c r="BO861" s="34">
        <v>0.99601864273486307</v>
      </c>
      <c r="BP861" s="34">
        <v>0.99595655996473353</v>
      </c>
      <c r="BQ861" s="34">
        <v>0.99589448106428102</v>
      </c>
      <c r="BR861" s="34">
        <v>0.99583240603326406</v>
      </c>
      <c r="BS861" s="34">
        <v>0.99577033487144184</v>
      </c>
      <c r="BT861" s="34">
        <v>0.99570826757857278</v>
      </c>
      <c r="BU861" s="34">
        <v>0.99564620415441618</v>
      </c>
      <c r="BV861" s="34">
        <v>0.99558414459873046</v>
      </c>
      <c r="BW861" s="34">
        <v>0.99552208891127458</v>
      </c>
      <c r="BX861" s="34">
        <v>0.99546003709180764</v>
      </c>
      <c r="BY861" s="34">
        <v>0.99539798914008859</v>
      </c>
      <c r="BZ861" s="34">
        <v>0.99533594505587586</v>
      </c>
      <c r="CA861" s="34">
        <v>0.99527390483892897</v>
      </c>
      <c r="CB861" s="34">
        <v>0.99521186848900656</v>
      </c>
      <c r="CC861" s="34">
        <v>0.99514983600586759</v>
      </c>
      <c r="CD861" s="34">
        <v>0.99508780738927105</v>
      </c>
      <c r="CE861" s="34">
        <v>0.99502578263897612</v>
      </c>
      <c r="CF861" s="34">
        <v>0.99496376175474166</v>
      </c>
      <c r="CG861" s="34">
        <v>0.99490174473632664</v>
      </c>
      <c r="CH861" s="34">
        <v>0.99483973158349004</v>
      </c>
      <c r="CI861" s="34">
        <v>0.99477772229599115</v>
      </c>
      <c r="CJ861" s="34">
        <v>0.99471571687358906</v>
      </c>
      <c r="CK861" s="34">
        <v>0.99465371531604274</v>
      </c>
      <c r="CL861" s="34">
        <v>0.99459171762311116</v>
      </c>
      <c r="CM861" s="34">
        <v>0.9945297237945534</v>
      </c>
      <c r="CN861" s="34">
        <v>0.99446773383012899</v>
      </c>
      <c r="CO861" s="34">
        <v>0.99440574772959678</v>
      </c>
      <c r="CP861" s="34">
        <v>0.99434376549271597</v>
      </c>
      <c r="CQ861" s="34">
        <v>0.99428178711924564</v>
      </c>
      <c r="CR861" s="34">
        <v>0.99418882289425126</v>
      </c>
      <c r="CS861" s="34">
        <v>0.99409586736130684</v>
      </c>
      <c r="CT861" s="34">
        <v>0.99400292051959993</v>
      </c>
      <c r="CU861" s="34">
        <v>0.99390998236831796</v>
      </c>
      <c r="CV861" s="34">
        <v>0.99381705290664812</v>
      </c>
      <c r="CW861" s="34">
        <v>0.99372413213377797</v>
      </c>
      <c r="CX861" s="34">
        <v>0.99363122004889526</v>
      </c>
      <c r="CY861" s="34">
        <v>0.99353831665118764</v>
      </c>
      <c r="CZ861" s="34">
        <v>0.99344542193984309</v>
      </c>
      <c r="DA861" s="34">
        <v>0.99335253591404893</v>
      </c>
      <c r="DB861" s="34">
        <v>0.99325965857299336</v>
      </c>
    </row>
    <row r="862" spans="1:106" x14ac:dyDescent="0.2">
      <c r="A862" s="13">
        <f t="shared" ca="1" si="13"/>
        <v>45476</v>
      </c>
      <c r="B862" s="34">
        <v>1.0000623348172251</v>
      </c>
      <c r="C862" s="34">
        <v>1</v>
      </c>
      <c r="D862" s="34">
        <v>0.99993766906816206</v>
      </c>
      <c r="E862" s="34">
        <v>0.99987534202146944</v>
      </c>
      <c r="F862" s="34">
        <v>0.99981301885967966</v>
      </c>
      <c r="G862" s="34">
        <v>0.99975069958255058</v>
      </c>
      <c r="H862" s="34">
        <v>0.99968838418983996</v>
      </c>
      <c r="I862" s="34">
        <v>0.9996260726813061</v>
      </c>
      <c r="J862" s="34">
        <v>0.99956376505670663</v>
      </c>
      <c r="K862" s="34">
        <v>0.99950146131579942</v>
      </c>
      <c r="L862" s="34">
        <v>0.99943916145834222</v>
      </c>
      <c r="M862" s="34">
        <v>0.99937686548409332</v>
      </c>
      <c r="N862" s="34">
        <v>0.99931457339281049</v>
      </c>
      <c r="O862" s="34">
        <v>0.9992522851842518</v>
      </c>
      <c r="P862" s="34">
        <v>0.99919000085817533</v>
      </c>
      <c r="Q862" s="34">
        <v>0.99912772041433895</v>
      </c>
      <c r="R862" s="34">
        <v>0.99906544385250051</v>
      </c>
      <c r="S862" s="34">
        <v>0.99900317117241821</v>
      </c>
      <c r="T862" s="34">
        <v>0.99894090237385014</v>
      </c>
      <c r="U862" s="34">
        <v>0.99887863745655447</v>
      </c>
      <c r="V862" s="34">
        <v>0.99881637642028875</v>
      </c>
      <c r="W862" s="34">
        <v>0.99875411926481172</v>
      </c>
      <c r="X862" s="34">
        <v>0.99869186598988102</v>
      </c>
      <c r="Y862" s="34">
        <v>0.99862961659525507</v>
      </c>
      <c r="Z862" s="34">
        <v>0.99856737108069182</v>
      </c>
      <c r="AA862" s="34">
        <v>0.99850512944594971</v>
      </c>
      <c r="AB862" s="34">
        <v>0.99844289169078648</v>
      </c>
      <c r="AC862" s="34">
        <v>0.99838065781496055</v>
      </c>
      <c r="AD862" s="34">
        <v>0.9983184278182301</v>
      </c>
      <c r="AE862" s="34">
        <v>0.99825620170035334</v>
      </c>
      <c r="AF862" s="34">
        <v>0.99819397946108868</v>
      </c>
      <c r="AG862" s="34">
        <v>0.99813176110019375</v>
      </c>
      <c r="AH862" s="34">
        <v>0.99806954661742753</v>
      </c>
      <c r="AI862" s="34">
        <v>0.99800733601254787</v>
      </c>
      <c r="AJ862" s="34">
        <v>0.99794512928531343</v>
      </c>
      <c r="AK862" s="34">
        <v>0.99788292643548193</v>
      </c>
      <c r="AL862" s="34">
        <v>0.99782072746281236</v>
      </c>
      <c r="AM862" s="34">
        <v>0.99775853236706247</v>
      </c>
      <c r="AN862" s="34">
        <v>0.99769634114799088</v>
      </c>
      <c r="AO862" s="34">
        <v>0.99763415380535614</v>
      </c>
      <c r="AP862" s="34">
        <v>0.99757197033891631</v>
      </c>
      <c r="AQ862" s="34">
        <v>0.99750979074842983</v>
      </c>
      <c r="AR862" s="34">
        <v>0.99744761503365498</v>
      </c>
      <c r="AS862" s="34">
        <v>0.99738544319435074</v>
      </c>
      <c r="AT862" s="34">
        <v>0.99732327523027486</v>
      </c>
      <c r="AU862" s="34">
        <v>0.99726111114118621</v>
      </c>
      <c r="AV862" s="34">
        <v>0.9971989509268433</v>
      </c>
      <c r="AW862" s="34">
        <v>0.99713679458700422</v>
      </c>
      <c r="AX862" s="34">
        <v>0.99707464212142793</v>
      </c>
      <c r="AY862" s="34">
        <v>0.99701249352987276</v>
      </c>
      <c r="AZ862" s="34">
        <v>0.99695034881209699</v>
      </c>
      <c r="BA862" s="34">
        <v>0.99688820796785971</v>
      </c>
      <c r="BB862" s="34">
        <v>0.99682607099691889</v>
      </c>
      <c r="BC862" s="34">
        <v>0.9967639378990335</v>
      </c>
      <c r="BD862" s="34">
        <v>0.99670180867396196</v>
      </c>
      <c r="BE862" s="34">
        <v>0.99663968332146291</v>
      </c>
      <c r="BF862" s="34">
        <v>0.99657756184129487</v>
      </c>
      <c r="BG862" s="34">
        <v>0.99651544423321681</v>
      </c>
      <c r="BH862" s="34">
        <v>0.99645333049698681</v>
      </c>
      <c r="BI862" s="34">
        <v>0.99639122063236407</v>
      </c>
      <c r="BJ862" s="34">
        <v>0.99632911463910701</v>
      </c>
      <c r="BK862" s="34">
        <v>0.99626701251697447</v>
      </c>
      <c r="BL862" s="34">
        <v>0.99620491426572511</v>
      </c>
      <c r="BM862" s="34">
        <v>0.99614281988511755</v>
      </c>
      <c r="BN862" s="34">
        <v>0.99608072937491055</v>
      </c>
      <c r="BO862" s="34">
        <v>0.99601864273486307</v>
      </c>
      <c r="BP862" s="34">
        <v>0.99595655996473353</v>
      </c>
      <c r="BQ862" s="34">
        <v>0.99589448106428102</v>
      </c>
      <c r="BR862" s="34">
        <v>0.99583240603326406</v>
      </c>
      <c r="BS862" s="34">
        <v>0.99577033487144184</v>
      </c>
      <c r="BT862" s="34">
        <v>0.99570826757857278</v>
      </c>
      <c r="BU862" s="34">
        <v>0.99564620415441618</v>
      </c>
      <c r="BV862" s="34">
        <v>0.99558414459873046</v>
      </c>
      <c r="BW862" s="34">
        <v>0.99552208891127458</v>
      </c>
      <c r="BX862" s="34">
        <v>0.99546003709180764</v>
      </c>
      <c r="BY862" s="34">
        <v>0.99539798914008859</v>
      </c>
      <c r="BZ862" s="34">
        <v>0.99533594505587586</v>
      </c>
      <c r="CA862" s="34">
        <v>0.99527390483892897</v>
      </c>
      <c r="CB862" s="34">
        <v>0.99521186848900656</v>
      </c>
      <c r="CC862" s="34">
        <v>0.99514983600586759</v>
      </c>
      <c r="CD862" s="34">
        <v>0.99508780738927105</v>
      </c>
      <c r="CE862" s="34">
        <v>0.99502578263897612</v>
      </c>
      <c r="CF862" s="34">
        <v>0.99496376175474166</v>
      </c>
      <c r="CG862" s="34">
        <v>0.99490174473632664</v>
      </c>
      <c r="CH862" s="34">
        <v>0.99483973158349004</v>
      </c>
      <c r="CI862" s="34">
        <v>0.99477772229599115</v>
      </c>
      <c r="CJ862" s="34">
        <v>0.99471571687358906</v>
      </c>
      <c r="CK862" s="34">
        <v>0.99465371531604274</v>
      </c>
      <c r="CL862" s="34">
        <v>0.99459171762311116</v>
      </c>
      <c r="CM862" s="34">
        <v>0.9945297237945534</v>
      </c>
      <c r="CN862" s="34">
        <v>0.99446773383012899</v>
      </c>
      <c r="CO862" s="34">
        <v>0.99440574772959678</v>
      </c>
      <c r="CP862" s="34">
        <v>0.99434376549271597</v>
      </c>
      <c r="CQ862" s="34">
        <v>0.99428178711924564</v>
      </c>
      <c r="CR862" s="34">
        <v>0.99418882289425126</v>
      </c>
      <c r="CS862" s="34">
        <v>0.99409586736130684</v>
      </c>
      <c r="CT862" s="34">
        <v>0.99400292051959993</v>
      </c>
      <c r="CU862" s="34">
        <v>0.99390998236831796</v>
      </c>
      <c r="CV862" s="34">
        <v>0.99381705290664812</v>
      </c>
      <c r="CW862" s="34">
        <v>0.99372413213377797</v>
      </c>
      <c r="CX862" s="34">
        <v>0.99363122004889526</v>
      </c>
      <c r="CY862" s="34">
        <v>0.99353831665118764</v>
      </c>
      <c r="CZ862" s="34">
        <v>0.99344542193984309</v>
      </c>
      <c r="DA862" s="34">
        <v>0.99335253591404893</v>
      </c>
      <c r="DB862" s="34">
        <v>0.99325965857299336</v>
      </c>
    </row>
    <row r="863" spans="1:106" x14ac:dyDescent="0.2">
      <c r="A863" s="13">
        <f t="shared" ca="1" si="13"/>
        <v>45477</v>
      </c>
      <c r="B863" s="34">
        <v>1.0000623348172251</v>
      </c>
      <c r="C863" s="34">
        <v>1</v>
      </c>
      <c r="D863" s="34">
        <v>0.99993766906816206</v>
      </c>
      <c r="E863" s="34">
        <v>0.99987534202146944</v>
      </c>
      <c r="F863" s="34">
        <v>0.99981301885967966</v>
      </c>
      <c r="G863" s="34">
        <v>0.99975069958255058</v>
      </c>
      <c r="H863" s="34">
        <v>0.99968838418983996</v>
      </c>
      <c r="I863" s="34">
        <v>0.9996260726813061</v>
      </c>
      <c r="J863" s="34">
        <v>0.99956376505670663</v>
      </c>
      <c r="K863" s="34">
        <v>0.99950146131579942</v>
      </c>
      <c r="L863" s="34">
        <v>0.99943916145834222</v>
      </c>
      <c r="M863" s="34">
        <v>0.99937686548409332</v>
      </c>
      <c r="N863" s="34">
        <v>0.99931457339281049</v>
      </c>
      <c r="O863" s="34">
        <v>0.9992522851842518</v>
      </c>
      <c r="P863" s="34">
        <v>0.99919000085817533</v>
      </c>
      <c r="Q863" s="34">
        <v>0.99912772041433895</v>
      </c>
      <c r="R863" s="34">
        <v>0.99906544385250051</v>
      </c>
      <c r="S863" s="34">
        <v>0.99900317117241821</v>
      </c>
      <c r="T863" s="34">
        <v>0.99894090237385014</v>
      </c>
      <c r="U863" s="34">
        <v>0.99887863745655447</v>
      </c>
      <c r="V863" s="34">
        <v>0.99881637642028875</v>
      </c>
      <c r="W863" s="34">
        <v>0.99875411926481172</v>
      </c>
      <c r="X863" s="34">
        <v>0.99869186598988102</v>
      </c>
      <c r="Y863" s="34">
        <v>0.99862961659525507</v>
      </c>
      <c r="Z863" s="34">
        <v>0.99856737108069182</v>
      </c>
      <c r="AA863" s="34">
        <v>0.99850512944594971</v>
      </c>
      <c r="AB863" s="34">
        <v>0.99844289169078648</v>
      </c>
      <c r="AC863" s="34">
        <v>0.99838065781496055</v>
      </c>
      <c r="AD863" s="34">
        <v>0.9983184278182301</v>
      </c>
      <c r="AE863" s="34">
        <v>0.99825620170035334</v>
      </c>
      <c r="AF863" s="34">
        <v>0.99819397946108868</v>
      </c>
      <c r="AG863" s="34">
        <v>0.99813176110019375</v>
      </c>
      <c r="AH863" s="34">
        <v>0.99806954661742753</v>
      </c>
      <c r="AI863" s="34">
        <v>0.99800733601254787</v>
      </c>
      <c r="AJ863" s="34">
        <v>0.99794512928531343</v>
      </c>
      <c r="AK863" s="34">
        <v>0.99788292643548193</v>
      </c>
      <c r="AL863" s="34">
        <v>0.99782072746281236</v>
      </c>
      <c r="AM863" s="34">
        <v>0.99775853236706247</v>
      </c>
      <c r="AN863" s="34">
        <v>0.99769634114799088</v>
      </c>
      <c r="AO863" s="34">
        <v>0.99763415380535614</v>
      </c>
      <c r="AP863" s="34">
        <v>0.99757197033891631</v>
      </c>
      <c r="AQ863" s="34">
        <v>0.99750979074842983</v>
      </c>
      <c r="AR863" s="34">
        <v>0.99744761503365498</v>
      </c>
      <c r="AS863" s="34">
        <v>0.99738544319435074</v>
      </c>
      <c r="AT863" s="34">
        <v>0.99732327523027486</v>
      </c>
      <c r="AU863" s="34">
        <v>0.99726111114118621</v>
      </c>
      <c r="AV863" s="34">
        <v>0.9971989509268433</v>
      </c>
      <c r="AW863" s="34">
        <v>0.99713679458700422</v>
      </c>
      <c r="AX863" s="34">
        <v>0.99707464212142793</v>
      </c>
      <c r="AY863" s="34">
        <v>0.99701249352987276</v>
      </c>
      <c r="AZ863" s="34">
        <v>0.99695034881209699</v>
      </c>
      <c r="BA863" s="34">
        <v>0.99688820796785971</v>
      </c>
      <c r="BB863" s="34">
        <v>0.99682607099691889</v>
      </c>
      <c r="BC863" s="34">
        <v>0.9967639378990335</v>
      </c>
      <c r="BD863" s="34">
        <v>0.99670180867396196</v>
      </c>
      <c r="BE863" s="34">
        <v>0.99663968332146291</v>
      </c>
      <c r="BF863" s="34">
        <v>0.99657756184129487</v>
      </c>
      <c r="BG863" s="34">
        <v>0.99651544423321681</v>
      </c>
      <c r="BH863" s="34">
        <v>0.99645333049698681</v>
      </c>
      <c r="BI863" s="34">
        <v>0.99639122063236407</v>
      </c>
      <c r="BJ863" s="34">
        <v>0.99632911463910701</v>
      </c>
      <c r="BK863" s="34">
        <v>0.99626701251697447</v>
      </c>
      <c r="BL863" s="34">
        <v>0.99620491426572511</v>
      </c>
      <c r="BM863" s="34">
        <v>0.99614281988511755</v>
      </c>
      <c r="BN863" s="34">
        <v>0.99608072937491055</v>
      </c>
      <c r="BO863" s="34">
        <v>0.99601864273486307</v>
      </c>
      <c r="BP863" s="34">
        <v>0.99595655996473353</v>
      </c>
      <c r="BQ863" s="34">
        <v>0.99589448106428102</v>
      </c>
      <c r="BR863" s="34">
        <v>0.99583240603326406</v>
      </c>
      <c r="BS863" s="34">
        <v>0.99577033487144184</v>
      </c>
      <c r="BT863" s="34">
        <v>0.99570826757857278</v>
      </c>
      <c r="BU863" s="34">
        <v>0.99564620415441618</v>
      </c>
      <c r="BV863" s="34">
        <v>0.99558414459873046</v>
      </c>
      <c r="BW863" s="34">
        <v>0.99552208891127458</v>
      </c>
      <c r="BX863" s="34">
        <v>0.99546003709180764</v>
      </c>
      <c r="BY863" s="34">
        <v>0.99539798914008859</v>
      </c>
      <c r="BZ863" s="34">
        <v>0.99533594505587586</v>
      </c>
      <c r="CA863" s="34">
        <v>0.99527390483892897</v>
      </c>
      <c r="CB863" s="34">
        <v>0.99521186848900656</v>
      </c>
      <c r="CC863" s="34">
        <v>0.99514983600586759</v>
      </c>
      <c r="CD863" s="34">
        <v>0.99508780738927105</v>
      </c>
      <c r="CE863" s="34">
        <v>0.99502578263897612</v>
      </c>
      <c r="CF863" s="34">
        <v>0.99496376175474166</v>
      </c>
      <c r="CG863" s="34">
        <v>0.99490174473632664</v>
      </c>
      <c r="CH863" s="34">
        <v>0.99483973158349004</v>
      </c>
      <c r="CI863" s="34">
        <v>0.99477772229599115</v>
      </c>
      <c r="CJ863" s="34">
        <v>0.99471571687358906</v>
      </c>
      <c r="CK863" s="34">
        <v>0.99465371531604274</v>
      </c>
      <c r="CL863" s="34">
        <v>0.99459171762311116</v>
      </c>
      <c r="CM863" s="34">
        <v>0.9945297237945534</v>
      </c>
      <c r="CN863" s="34">
        <v>0.99446773383012899</v>
      </c>
      <c r="CO863" s="34">
        <v>0.99440574772959678</v>
      </c>
      <c r="CP863" s="34">
        <v>0.99434376549271597</v>
      </c>
      <c r="CQ863" s="34">
        <v>0.99428178711924564</v>
      </c>
      <c r="CR863" s="34">
        <v>0.99418882289425126</v>
      </c>
      <c r="CS863" s="34">
        <v>0.99409586736130684</v>
      </c>
      <c r="CT863" s="34">
        <v>0.99400292051959993</v>
      </c>
      <c r="CU863" s="34">
        <v>0.99390998236831796</v>
      </c>
      <c r="CV863" s="34">
        <v>0.99381705290664812</v>
      </c>
      <c r="CW863" s="34">
        <v>0.99372413213377797</v>
      </c>
      <c r="CX863" s="34">
        <v>0.99363122004889526</v>
      </c>
      <c r="CY863" s="34">
        <v>0.99353831665118764</v>
      </c>
      <c r="CZ863" s="34">
        <v>0.99344542193984309</v>
      </c>
      <c r="DA863" s="34">
        <v>0.99335253591404893</v>
      </c>
      <c r="DB863" s="34">
        <v>0.99325965857299336</v>
      </c>
    </row>
    <row r="864" spans="1:106" x14ac:dyDescent="0.2">
      <c r="A864" s="13">
        <f t="shared" ca="1" si="13"/>
        <v>45478</v>
      </c>
      <c r="B864" s="34">
        <v>1.0000623348172251</v>
      </c>
      <c r="C864" s="34">
        <v>1</v>
      </c>
      <c r="D864" s="34">
        <v>0.99993766906816206</v>
      </c>
      <c r="E864" s="34">
        <v>0.99987534202146944</v>
      </c>
      <c r="F864" s="34">
        <v>0.99981301885967966</v>
      </c>
      <c r="G864" s="34">
        <v>0.99975069958255058</v>
      </c>
      <c r="H864" s="34">
        <v>0.99968838418983996</v>
      </c>
      <c r="I864" s="34">
        <v>0.9996260726813061</v>
      </c>
      <c r="J864" s="34">
        <v>0.99956376505670663</v>
      </c>
      <c r="K864" s="34">
        <v>0.99950146131579942</v>
      </c>
      <c r="L864" s="34">
        <v>0.99943916145834222</v>
      </c>
      <c r="M864" s="34">
        <v>0.99937686548409332</v>
      </c>
      <c r="N864" s="34">
        <v>0.99931457339281049</v>
      </c>
      <c r="O864" s="34">
        <v>0.9992522851842518</v>
      </c>
      <c r="P864" s="34">
        <v>0.99919000085817533</v>
      </c>
      <c r="Q864" s="34">
        <v>0.99912772041433895</v>
      </c>
      <c r="R864" s="34">
        <v>0.99906544385250051</v>
      </c>
      <c r="S864" s="34">
        <v>0.99900317117241821</v>
      </c>
      <c r="T864" s="34">
        <v>0.99894090237385014</v>
      </c>
      <c r="U864" s="34">
        <v>0.99887863745655447</v>
      </c>
      <c r="V864" s="34">
        <v>0.99881637642028875</v>
      </c>
      <c r="W864" s="34">
        <v>0.99875411926481172</v>
      </c>
      <c r="X864" s="34">
        <v>0.99869186598988102</v>
      </c>
      <c r="Y864" s="34">
        <v>0.99862961659525507</v>
      </c>
      <c r="Z864" s="34">
        <v>0.99856737108069182</v>
      </c>
      <c r="AA864" s="34">
        <v>0.99850512944594971</v>
      </c>
      <c r="AB864" s="34">
        <v>0.99844289169078648</v>
      </c>
      <c r="AC864" s="34">
        <v>0.99838065781496055</v>
      </c>
      <c r="AD864" s="34">
        <v>0.9983184278182301</v>
      </c>
      <c r="AE864" s="34">
        <v>0.99825620170035334</v>
      </c>
      <c r="AF864" s="34">
        <v>0.99819397946108868</v>
      </c>
      <c r="AG864" s="34">
        <v>0.99813176110019375</v>
      </c>
      <c r="AH864" s="34">
        <v>0.99806954661742753</v>
      </c>
      <c r="AI864" s="34">
        <v>0.99800733601254787</v>
      </c>
      <c r="AJ864" s="34">
        <v>0.99794512928531343</v>
      </c>
      <c r="AK864" s="34">
        <v>0.99788292643548193</v>
      </c>
      <c r="AL864" s="34">
        <v>0.99782072746281236</v>
      </c>
      <c r="AM864" s="34">
        <v>0.99775853236706247</v>
      </c>
      <c r="AN864" s="34">
        <v>0.99769634114799088</v>
      </c>
      <c r="AO864" s="34">
        <v>0.99763415380535614</v>
      </c>
      <c r="AP864" s="34">
        <v>0.99757197033891631</v>
      </c>
      <c r="AQ864" s="34">
        <v>0.99750979074842983</v>
      </c>
      <c r="AR864" s="34">
        <v>0.99744761503365498</v>
      </c>
      <c r="AS864" s="34">
        <v>0.99738544319435074</v>
      </c>
      <c r="AT864" s="34">
        <v>0.99732327523027486</v>
      </c>
      <c r="AU864" s="34">
        <v>0.99726111114118621</v>
      </c>
      <c r="AV864" s="34">
        <v>0.9971989509268433</v>
      </c>
      <c r="AW864" s="34">
        <v>0.99713679458700422</v>
      </c>
      <c r="AX864" s="34">
        <v>0.99707464212142793</v>
      </c>
      <c r="AY864" s="34">
        <v>0.99701249352987276</v>
      </c>
      <c r="AZ864" s="34">
        <v>0.99695034881209699</v>
      </c>
      <c r="BA864" s="34">
        <v>0.99688820796785971</v>
      </c>
      <c r="BB864" s="34">
        <v>0.99682607099691889</v>
      </c>
      <c r="BC864" s="34">
        <v>0.9967639378990335</v>
      </c>
      <c r="BD864" s="34">
        <v>0.99670180867396196</v>
      </c>
      <c r="BE864" s="34">
        <v>0.99663968332146291</v>
      </c>
      <c r="BF864" s="34">
        <v>0.99657756184129487</v>
      </c>
      <c r="BG864" s="34">
        <v>0.99651544423321681</v>
      </c>
      <c r="BH864" s="34">
        <v>0.99645333049698681</v>
      </c>
      <c r="BI864" s="34">
        <v>0.99639122063236407</v>
      </c>
      <c r="BJ864" s="34">
        <v>0.99632911463910701</v>
      </c>
      <c r="BK864" s="34">
        <v>0.99626701251697447</v>
      </c>
      <c r="BL864" s="34">
        <v>0.99620491426572511</v>
      </c>
      <c r="BM864" s="34">
        <v>0.99614281988511755</v>
      </c>
      <c r="BN864" s="34">
        <v>0.99608072937491055</v>
      </c>
      <c r="BO864" s="34">
        <v>0.99601864273486307</v>
      </c>
      <c r="BP864" s="34">
        <v>0.99595655996473353</v>
      </c>
      <c r="BQ864" s="34">
        <v>0.99589448106428102</v>
      </c>
      <c r="BR864" s="34">
        <v>0.99583240603326406</v>
      </c>
      <c r="BS864" s="34">
        <v>0.99577033487144184</v>
      </c>
      <c r="BT864" s="34">
        <v>0.99570826757857278</v>
      </c>
      <c r="BU864" s="34">
        <v>0.99564620415441618</v>
      </c>
      <c r="BV864" s="34">
        <v>0.99558414459873046</v>
      </c>
      <c r="BW864" s="34">
        <v>0.99552208891127458</v>
      </c>
      <c r="BX864" s="34">
        <v>0.99546003709180764</v>
      </c>
      <c r="BY864" s="34">
        <v>0.99539798914008859</v>
      </c>
      <c r="BZ864" s="34">
        <v>0.99533594505587586</v>
      </c>
      <c r="CA864" s="34">
        <v>0.99527390483892897</v>
      </c>
      <c r="CB864" s="34">
        <v>0.99521186848900656</v>
      </c>
      <c r="CC864" s="34">
        <v>0.99514983600586759</v>
      </c>
      <c r="CD864" s="34">
        <v>0.99508780738927105</v>
      </c>
      <c r="CE864" s="34">
        <v>0.99502578263897612</v>
      </c>
      <c r="CF864" s="34">
        <v>0.99496376175474166</v>
      </c>
      <c r="CG864" s="34">
        <v>0.99490174473632664</v>
      </c>
      <c r="CH864" s="34">
        <v>0.99483973158349004</v>
      </c>
      <c r="CI864" s="34">
        <v>0.99477772229599115</v>
      </c>
      <c r="CJ864" s="34">
        <v>0.99471571687358906</v>
      </c>
      <c r="CK864" s="34">
        <v>0.99465371531604274</v>
      </c>
      <c r="CL864" s="34">
        <v>0.99459171762311116</v>
      </c>
      <c r="CM864" s="34">
        <v>0.9945297237945534</v>
      </c>
      <c r="CN864" s="34">
        <v>0.99446773383012899</v>
      </c>
      <c r="CO864" s="34">
        <v>0.99440574772959678</v>
      </c>
      <c r="CP864" s="34">
        <v>0.99434376549271597</v>
      </c>
      <c r="CQ864" s="34">
        <v>0.99428178711924564</v>
      </c>
      <c r="CR864" s="34">
        <v>0.99418882289425126</v>
      </c>
      <c r="CS864" s="34">
        <v>0.99409586736130684</v>
      </c>
      <c r="CT864" s="34">
        <v>0.99400292051959993</v>
      </c>
      <c r="CU864" s="34">
        <v>0.99390998236831796</v>
      </c>
      <c r="CV864" s="34">
        <v>0.99381705290664812</v>
      </c>
      <c r="CW864" s="34">
        <v>0.99372413213377797</v>
      </c>
      <c r="CX864" s="34">
        <v>0.99363122004889526</v>
      </c>
      <c r="CY864" s="34">
        <v>0.99353831665118764</v>
      </c>
      <c r="CZ864" s="34">
        <v>0.99344542193984309</v>
      </c>
      <c r="DA864" s="34">
        <v>0.99335253591404893</v>
      </c>
      <c r="DB864" s="34">
        <v>0.99325965857299336</v>
      </c>
    </row>
    <row r="865" spans="1:106" x14ac:dyDescent="0.2">
      <c r="A865" s="13">
        <f t="shared" ca="1" si="13"/>
        <v>45481</v>
      </c>
      <c r="B865" s="34">
        <v>1.0000623348172251</v>
      </c>
      <c r="C865" s="34">
        <v>1</v>
      </c>
      <c r="D865" s="34">
        <v>0.99993766906816206</v>
      </c>
      <c r="E865" s="34">
        <v>0.99987534202146944</v>
      </c>
      <c r="F865" s="34">
        <v>0.99981301885967966</v>
      </c>
      <c r="G865" s="34">
        <v>0.99975069958255058</v>
      </c>
      <c r="H865" s="34">
        <v>0.99968838418983996</v>
      </c>
      <c r="I865" s="34">
        <v>0.9996260726813061</v>
      </c>
      <c r="J865" s="34">
        <v>0.99956376505670663</v>
      </c>
      <c r="K865" s="34">
        <v>0.99950146131579942</v>
      </c>
      <c r="L865" s="34">
        <v>0.99943916145834222</v>
      </c>
      <c r="M865" s="34">
        <v>0.99937686548409332</v>
      </c>
      <c r="N865" s="34">
        <v>0.99931457339281049</v>
      </c>
      <c r="O865" s="34">
        <v>0.9992522851842518</v>
      </c>
      <c r="P865" s="34">
        <v>0.99919000085817533</v>
      </c>
      <c r="Q865" s="34">
        <v>0.99912772041433895</v>
      </c>
      <c r="R865" s="34">
        <v>0.99906544385250051</v>
      </c>
      <c r="S865" s="34">
        <v>0.99900317117241821</v>
      </c>
      <c r="T865" s="34">
        <v>0.99894090237385014</v>
      </c>
      <c r="U865" s="34">
        <v>0.99887863745655447</v>
      </c>
      <c r="V865" s="34">
        <v>0.99881637642028875</v>
      </c>
      <c r="W865" s="34">
        <v>0.99875411926481172</v>
      </c>
      <c r="X865" s="34">
        <v>0.99869186598988102</v>
      </c>
      <c r="Y865" s="34">
        <v>0.99862961659525507</v>
      </c>
      <c r="Z865" s="34">
        <v>0.99856737108069182</v>
      </c>
      <c r="AA865" s="34">
        <v>0.99850512944594971</v>
      </c>
      <c r="AB865" s="34">
        <v>0.99844289169078648</v>
      </c>
      <c r="AC865" s="34">
        <v>0.99838065781496055</v>
      </c>
      <c r="AD865" s="34">
        <v>0.9983184278182301</v>
      </c>
      <c r="AE865" s="34">
        <v>0.99825620170035334</v>
      </c>
      <c r="AF865" s="34">
        <v>0.99819397946108868</v>
      </c>
      <c r="AG865" s="34">
        <v>0.99813176110019375</v>
      </c>
      <c r="AH865" s="34">
        <v>0.99806954661742753</v>
      </c>
      <c r="AI865" s="34">
        <v>0.99800733601254787</v>
      </c>
      <c r="AJ865" s="34">
        <v>0.99794512928531343</v>
      </c>
      <c r="AK865" s="34">
        <v>0.99788292643548193</v>
      </c>
      <c r="AL865" s="34">
        <v>0.99782072746281236</v>
      </c>
      <c r="AM865" s="34">
        <v>0.99775853236706247</v>
      </c>
      <c r="AN865" s="34">
        <v>0.99769634114799088</v>
      </c>
      <c r="AO865" s="34">
        <v>0.99763415380535614</v>
      </c>
      <c r="AP865" s="34">
        <v>0.99757197033891631</v>
      </c>
      <c r="AQ865" s="34">
        <v>0.99750979074842983</v>
      </c>
      <c r="AR865" s="34">
        <v>0.99744761503365498</v>
      </c>
      <c r="AS865" s="34">
        <v>0.99738544319435074</v>
      </c>
      <c r="AT865" s="34">
        <v>0.99732327523027486</v>
      </c>
      <c r="AU865" s="34">
        <v>0.99726111114118621</v>
      </c>
      <c r="AV865" s="34">
        <v>0.9971989509268433</v>
      </c>
      <c r="AW865" s="34">
        <v>0.99713679458700422</v>
      </c>
      <c r="AX865" s="34">
        <v>0.99707464212142793</v>
      </c>
      <c r="AY865" s="34">
        <v>0.99701249352987276</v>
      </c>
      <c r="AZ865" s="34">
        <v>0.99695034881209699</v>
      </c>
      <c r="BA865" s="34">
        <v>0.99688820796785971</v>
      </c>
      <c r="BB865" s="34">
        <v>0.99682607099691889</v>
      </c>
      <c r="BC865" s="34">
        <v>0.9967639378990335</v>
      </c>
      <c r="BD865" s="34">
        <v>0.99670180867396196</v>
      </c>
      <c r="BE865" s="34">
        <v>0.99663968332146291</v>
      </c>
      <c r="BF865" s="34">
        <v>0.99657756184129487</v>
      </c>
      <c r="BG865" s="34">
        <v>0.99651544423321681</v>
      </c>
      <c r="BH865" s="34">
        <v>0.99645333049698681</v>
      </c>
      <c r="BI865" s="34">
        <v>0.99639122063236407</v>
      </c>
      <c r="BJ865" s="34">
        <v>0.99632911463910701</v>
      </c>
      <c r="BK865" s="34">
        <v>0.99626701251697447</v>
      </c>
      <c r="BL865" s="34">
        <v>0.99620491426572511</v>
      </c>
      <c r="BM865" s="34">
        <v>0.99614281988511755</v>
      </c>
      <c r="BN865" s="34">
        <v>0.99608072937491055</v>
      </c>
      <c r="BO865" s="34">
        <v>0.99601864273486307</v>
      </c>
      <c r="BP865" s="34">
        <v>0.99595655996473353</v>
      </c>
      <c r="BQ865" s="34">
        <v>0.99589448106428102</v>
      </c>
      <c r="BR865" s="34">
        <v>0.99583240603326406</v>
      </c>
      <c r="BS865" s="34">
        <v>0.99577033487144184</v>
      </c>
      <c r="BT865" s="34">
        <v>0.99570826757857278</v>
      </c>
      <c r="BU865" s="34">
        <v>0.99564620415441618</v>
      </c>
      <c r="BV865" s="34">
        <v>0.99558414459873046</v>
      </c>
      <c r="BW865" s="34">
        <v>0.99552208891127458</v>
      </c>
      <c r="BX865" s="34">
        <v>0.99546003709180764</v>
      </c>
      <c r="BY865" s="34">
        <v>0.99539798914008859</v>
      </c>
      <c r="BZ865" s="34">
        <v>0.99533594505587586</v>
      </c>
      <c r="CA865" s="34">
        <v>0.99527390483892897</v>
      </c>
      <c r="CB865" s="34">
        <v>0.99521186848900656</v>
      </c>
      <c r="CC865" s="34">
        <v>0.99514983600586759</v>
      </c>
      <c r="CD865" s="34">
        <v>0.99508780738927105</v>
      </c>
      <c r="CE865" s="34">
        <v>0.99502578263897612</v>
      </c>
      <c r="CF865" s="34">
        <v>0.99496376175474166</v>
      </c>
      <c r="CG865" s="34">
        <v>0.99490174473632664</v>
      </c>
      <c r="CH865" s="34">
        <v>0.99483973158349004</v>
      </c>
      <c r="CI865" s="34">
        <v>0.99477772229599115</v>
      </c>
      <c r="CJ865" s="34">
        <v>0.99471571687358906</v>
      </c>
      <c r="CK865" s="34">
        <v>0.99465371531604274</v>
      </c>
      <c r="CL865" s="34">
        <v>0.99459171762311116</v>
      </c>
      <c r="CM865" s="34">
        <v>0.9945297237945534</v>
      </c>
      <c r="CN865" s="34">
        <v>0.99446773383012899</v>
      </c>
      <c r="CO865" s="34">
        <v>0.99440574772959678</v>
      </c>
      <c r="CP865" s="34">
        <v>0.99434376549271597</v>
      </c>
      <c r="CQ865" s="34">
        <v>0.99428178711924564</v>
      </c>
      <c r="CR865" s="34">
        <v>0.99418882289425126</v>
      </c>
      <c r="CS865" s="34">
        <v>0.99409586736130684</v>
      </c>
      <c r="CT865" s="34">
        <v>0.99400292051959993</v>
      </c>
      <c r="CU865" s="34">
        <v>0.99390998236831796</v>
      </c>
      <c r="CV865" s="34">
        <v>0.99381705290664812</v>
      </c>
      <c r="CW865" s="34">
        <v>0.99372413213377797</v>
      </c>
      <c r="CX865" s="34">
        <v>0.99363122004889526</v>
      </c>
      <c r="CY865" s="34">
        <v>0.99353831665118764</v>
      </c>
      <c r="CZ865" s="34">
        <v>0.99344542193984309</v>
      </c>
      <c r="DA865" s="34">
        <v>0.99335253591404893</v>
      </c>
      <c r="DB865" s="34">
        <v>0.99325965857299336</v>
      </c>
    </row>
    <row r="866" spans="1:106" x14ac:dyDescent="0.2">
      <c r="A866" s="13">
        <f t="shared" ca="1" si="13"/>
        <v>45482</v>
      </c>
      <c r="B866" s="34">
        <v>1.0000623348172251</v>
      </c>
      <c r="C866" s="34">
        <v>1</v>
      </c>
      <c r="D866" s="34">
        <v>0.99993766906816206</v>
      </c>
      <c r="E866" s="34">
        <v>0.99987534202146944</v>
      </c>
      <c r="F866" s="34">
        <v>0.99981301885967966</v>
      </c>
      <c r="G866" s="34">
        <v>0.99975069958255058</v>
      </c>
      <c r="H866" s="34">
        <v>0.99968838418983996</v>
      </c>
      <c r="I866" s="34">
        <v>0.9996260726813061</v>
      </c>
      <c r="J866" s="34">
        <v>0.99956376505670663</v>
      </c>
      <c r="K866" s="34">
        <v>0.99950146131579942</v>
      </c>
      <c r="L866" s="34">
        <v>0.99943916145834222</v>
      </c>
      <c r="M866" s="34">
        <v>0.99937686548409332</v>
      </c>
      <c r="N866" s="34">
        <v>0.99931457339281049</v>
      </c>
      <c r="O866" s="34">
        <v>0.9992522851842518</v>
      </c>
      <c r="P866" s="34">
        <v>0.99919000085817533</v>
      </c>
      <c r="Q866" s="34">
        <v>0.99912772041433895</v>
      </c>
      <c r="R866" s="34">
        <v>0.99906544385250051</v>
      </c>
      <c r="S866" s="34">
        <v>0.99900317117241821</v>
      </c>
      <c r="T866" s="34">
        <v>0.99894090237385014</v>
      </c>
      <c r="U866" s="34">
        <v>0.99887863745655447</v>
      </c>
      <c r="V866" s="34">
        <v>0.99881637642028875</v>
      </c>
      <c r="W866" s="34">
        <v>0.99875411926481172</v>
      </c>
      <c r="X866" s="34">
        <v>0.99869186598988102</v>
      </c>
      <c r="Y866" s="34">
        <v>0.99862961659525507</v>
      </c>
      <c r="Z866" s="34">
        <v>0.99856737108069182</v>
      </c>
      <c r="AA866" s="34">
        <v>0.99850512944594971</v>
      </c>
      <c r="AB866" s="34">
        <v>0.99844289169078648</v>
      </c>
      <c r="AC866" s="34">
        <v>0.99838065781496055</v>
      </c>
      <c r="AD866" s="34">
        <v>0.9983184278182301</v>
      </c>
      <c r="AE866" s="34">
        <v>0.99825620170035334</v>
      </c>
      <c r="AF866" s="34">
        <v>0.99819397946108868</v>
      </c>
      <c r="AG866" s="34">
        <v>0.99813176110019375</v>
      </c>
      <c r="AH866" s="34">
        <v>0.99806954661742753</v>
      </c>
      <c r="AI866" s="34">
        <v>0.99800733601254787</v>
      </c>
      <c r="AJ866" s="34">
        <v>0.99794512928531343</v>
      </c>
      <c r="AK866" s="34">
        <v>0.99788292643548193</v>
      </c>
      <c r="AL866" s="34">
        <v>0.99782072746281236</v>
      </c>
      <c r="AM866" s="34">
        <v>0.99775853236706247</v>
      </c>
      <c r="AN866" s="34">
        <v>0.99769634114799088</v>
      </c>
      <c r="AO866" s="34">
        <v>0.99763415380535614</v>
      </c>
      <c r="AP866" s="34">
        <v>0.99757197033891631</v>
      </c>
      <c r="AQ866" s="34">
        <v>0.99750979074842983</v>
      </c>
      <c r="AR866" s="34">
        <v>0.99744761503365498</v>
      </c>
      <c r="AS866" s="34">
        <v>0.99738544319435074</v>
      </c>
      <c r="AT866" s="34">
        <v>0.99732327523027486</v>
      </c>
      <c r="AU866" s="34">
        <v>0.99726111114118621</v>
      </c>
      <c r="AV866" s="34">
        <v>0.9971989509268433</v>
      </c>
      <c r="AW866" s="34">
        <v>0.99713679458700422</v>
      </c>
      <c r="AX866" s="34">
        <v>0.99707464212142793</v>
      </c>
      <c r="AY866" s="34">
        <v>0.99701249352987276</v>
      </c>
      <c r="AZ866" s="34">
        <v>0.99695034881209699</v>
      </c>
      <c r="BA866" s="34">
        <v>0.99688820796785971</v>
      </c>
      <c r="BB866" s="34">
        <v>0.99682607099691889</v>
      </c>
      <c r="BC866" s="34">
        <v>0.9967639378990335</v>
      </c>
      <c r="BD866" s="34">
        <v>0.99670180867396196</v>
      </c>
      <c r="BE866" s="34">
        <v>0.99663968332146291</v>
      </c>
      <c r="BF866" s="34">
        <v>0.99657756184129487</v>
      </c>
      <c r="BG866" s="34">
        <v>0.99651544423321681</v>
      </c>
      <c r="BH866" s="34">
        <v>0.99645333049698681</v>
      </c>
      <c r="BI866" s="34">
        <v>0.99639122063236407</v>
      </c>
      <c r="BJ866" s="34">
        <v>0.99632911463910701</v>
      </c>
      <c r="BK866" s="34">
        <v>0.99626701251697447</v>
      </c>
      <c r="BL866" s="34">
        <v>0.99620491426572511</v>
      </c>
      <c r="BM866" s="34">
        <v>0.99614281988511755</v>
      </c>
      <c r="BN866" s="34">
        <v>0.99608072937491055</v>
      </c>
      <c r="BO866" s="34">
        <v>0.99601864273486307</v>
      </c>
      <c r="BP866" s="34">
        <v>0.99595655996473353</v>
      </c>
      <c r="BQ866" s="34">
        <v>0.99589448106428102</v>
      </c>
      <c r="BR866" s="34">
        <v>0.99583240603326406</v>
      </c>
      <c r="BS866" s="34">
        <v>0.99577033487144184</v>
      </c>
      <c r="BT866" s="34">
        <v>0.99570826757857278</v>
      </c>
      <c r="BU866" s="34">
        <v>0.99564620415441618</v>
      </c>
      <c r="BV866" s="34">
        <v>0.99558414459873046</v>
      </c>
      <c r="BW866" s="34">
        <v>0.99552208891127458</v>
      </c>
      <c r="BX866" s="34">
        <v>0.99546003709180764</v>
      </c>
      <c r="BY866" s="34">
        <v>0.99539798914008859</v>
      </c>
      <c r="BZ866" s="34">
        <v>0.99533594505587586</v>
      </c>
      <c r="CA866" s="34">
        <v>0.99527390483892897</v>
      </c>
      <c r="CB866" s="34">
        <v>0.99521186848900656</v>
      </c>
      <c r="CC866" s="34">
        <v>0.99514983600586759</v>
      </c>
      <c r="CD866" s="34">
        <v>0.99508780738927105</v>
      </c>
      <c r="CE866" s="34">
        <v>0.99502578263897612</v>
      </c>
      <c r="CF866" s="34">
        <v>0.99496376175474166</v>
      </c>
      <c r="CG866" s="34">
        <v>0.99490174473632664</v>
      </c>
      <c r="CH866" s="34">
        <v>0.99483973158349004</v>
      </c>
      <c r="CI866" s="34">
        <v>0.99477772229599115</v>
      </c>
      <c r="CJ866" s="34">
        <v>0.99471571687358906</v>
      </c>
      <c r="CK866" s="34">
        <v>0.99465371531604274</v>
      </c>
      <c r="CL866" s="34">
        <v>0.99459171762311116</v>
      </c>
      <c r="CM866" s="34">
        <v>0.9945297237945534</v>
      </c>
      <c r="CN866" s="34">
        <v>0.99446773383012899</v>
      </c>
      <c r="CO866" s="34">
        <v>0.99440574772959678</v>
      </c>
      <c r="CP866" s="34">
        <v>0.99434376549271597</v>
      </c>
      <c r="CQ866" s="34">
        <v>0.99428178711924564</v>
      </c>
      <c r="CR866" s="34">
        <v>0.99418882289425126</v>
      </c>
      <c r="CS866" s="34">
        <v>0.99409586736130684</v>
      </c>
      <c r="CT866" s="34">
        <v>0.99400292051959993</v>
      </c>
      <c r="CU866" s="34">
        <v>0.99390998236831796</v>
      </c>
      <c r="CV866" s="34">
        <v>0.99381705290664812</v>
      </c>
      <c r="CW866" s="34">
        <v>0.99372413213377797</v>
      </c>
      <c r="CX866" s="34">
        <v>0.99363122004889526</v>
      </c>
      <c r="CY866" s="34">
        <v>0.99353831665118764</v>
      </c>
      <c r="CZ866" s="34">
        <v>0.99344542193984309</v>
      </c>
      <c r="DA866" s="34">
        <v>0.99335253591404893</v>
      </c>
      <c r="DB866" s="34">
        <v>0.99325965857299336</v>
      </c>
    </row>
    <row r="867" spans="1:106" x14ac:dyDescent="0.2">
      <c r="A867" s="13">
        <f t="shared" ca="1" si="13"/>
        <v>45483</v>
      </c>
      <c r="B867" s="34">
        <v>1.0000623348172251</v>
      </c>
      <c r="C867" s="34">
        <v>1</v>
      </c>
      <c r="D867" s="34">
        <v>0.99993766906816206</v>
      </c>
      <c r="E867" s="34">
        <v>0.99987534202146944</v>
      </c>
      <c r="F867" s="34">
        <v>0.99981301885967966</v>
      </c>
      <c r="G867" s="34">
        <v>0.99975069958255058</v>
      </c>
      <c r="H867" s="34">
        <v>0.99968838418983996</v>
      </c>
      <c r="I867" s="34">
        <v>0.9996260726813061</v>
      </c>
      <c r="J867" s="34">
        <v>0.99956376505670663</v>
      </c>
      <c r="K867" s="34">
        <v>0.99950146131579942</v>
      </c>
      <c r="L867" s="34">
        <v>0.99943916145834222</v>
      </c>
      <c r="M867" s="34">
        <v>0.99937686548409332</v>
      </c>
      <c r="N867" s="34">
        <v>0.99931457339281049</v>
      </c>
      <c r="O867" s="34">
        <v>0.9992522851842518</v>
      </c>
      <c r="P867" s="34">
        <v>0.99919000085817533</v>
      </c>
      <c r="Q867" s="34">
        <v>0.99912772041433895</v>
      </c>
      <c r="R867" s="34">
        <v>0.99906544385250051</v>
      </c>
      <c r="S867" s="34">
        <v>0.99900317117241821</v>
      </c>
      <c r="T867" s="34">
        <v>0.99894090237385014</v>
      </c>
      <c r="U867" s="34">
        <v>0.99887863745655447</v>
      </c>
      <c r="V867" s="34">
        <v>0.99881637642028875</v>
      </c>
      <c r="W867" s="34">
        <v>0.99875411926481172</v>
      </c>
      <c r="X867" s="34">
        <v>0.99869186598988102</v>
      </c>
      <c r="Y867" s="34">
        <v>0.99862961659525507</v>
      </c>
      <c r="Z867" s="34">
        <v>0.99856737108069182</v>
      </c>
      <c r="AA867" s="34">
        <v>0.99850512944594971</v>
      </c>
      <c r="AB867" s="34">
        <v>0.99844289169078648</v>
      </c>
      <c r="AC867" s="34">
        <v>0.99838065781496055</v>
      </c>
      <c r="AD867" s="34">
        <v>0.9983184278182301</v>
      </c>
      <c r="AE867" s="34">
        <v>0.99825620170035334</v>
      </c>
      <c r="AF867" s="34">
        <v>0.99819397946108868</v>
      </c>
      <c r="AG867" s="34">
        <v>0.99813176110019375</v>
      </c>
      <c r="AH867" s="34">
        <v>0.99806954661742753</v>
      </c>
      <c r="AI867" s="34">
        <v>0.99800733601254787</v>
      </c>
      <c r="AJ867" s="34">
        <v>0.99794512928531343</v>
      </c>
      <c r="AK867" s="34">
        <v>0.99788292643548193</v>
      </c>
      <c r="AL867" s="34">
        <v>0.99782072746281236</v>
      </c>
      <c r="AM867" s="34">
        <v>0.99775853236706247</v>
      </c>
      <c r="AN867" s="34">
        <v>0.99769634114799088</v>
      </c>
      <c r="AO867" s="34">
        <v>0.99763415380535614</v>
      </c>
      <c r="AP867" s="34">
        <v>0.99757197033891631</v>
      </c>
      <c r="AQ867" s="34">
        <v>0.99750979074842983</v>
      </c>
      <c r="AR867" s="34">
        <v>0.99744761503365498</v>
      </c>
      <c r="AS867" s="34">
        <v>0.99738544319435074</v>
      </c>
      <c r="AT867" s="34">
        <v>0.99732327523027486</v>
      </c>
      <c r="AU867" s="34">
        <v>0.99726111114118621</v>
      </c>
      <c r="AV867" s="34">
        <v>0.9971989509268433</v>
      </c>
      <c r="AW867" s="34">
        <v>0.99713679458700422</v>
      </c>
      <c r="AX867" s="34">
        <v>0.99707464212142793</v>
      </c>
      <c r="AY867" s="34">
        <v>0.99701249352987276</v>
      </c>
      <c r="AZ867" s="34">
        <v>0.99695034881209699</v>
      </c>
      <c r="BA867" s="34">
        <v>0.99688820796785971</v>
      </c>
      <c r="BB867" s="34">
        <v>0.99682607099691889</v>
      </c>
      <c r="BC867" s="34">
        <v>0.9967639378990335</v>
      </c>
      <c r="BD867" s="34">
        <v>0.99670180867396196</v>
      </c>
      <c r="BE867" s="34">
        <v>0.99663968332146291</v>
      </c>
      <c r="BF867" s="34">
        <v>0.99657756184129487</v>
      </c>
      <c r="BG867" s="34">
        <v>0.99651544423321681</v>
      </c>
      <c r="BH867" s="34">
        <v>0.99645333049698681</v>
      </c>
      <c r="BI867" s="34">
        <v>0.99639122063236407</v>
      </c>
      <c r="BJ867" s="34">
        <v>0.99632911463910701</v>
      </c>
      <c r="BK867" s="34">
        <v>0.99626701251697447</v>
      </c>
      <c r="BL867" s="34">
        <v>0.99620491426572511</v>
      </c>
      <c r="BM867" s="34">
        <v>0.99614281988511755</v>
      </c>
      <c r="BN867" s="34">
        <v>0.99608072937491055</v>
      </c>
      <c r="BO867" s="34">
        <v>0.99601864273486307</v>
      </c>
      <c r="BP867" s="34">
        <v>0.99595655996473353</v>
      </c>
      <c r="BQ867" s="34">
        <v>0.99589448106428102</v>
      </c>
      <c r="BR867" s="34">
        <v>0.99583240603326406</v>
      </c>
      <c r="BS867" s="34">
        <v>0.99577033487144184</v>
      </c>
      <c r="BT867" s="34">
        <v>0.99570826757857278</v>
      </c>
      <c r="BU867" s="34">
        <v>0.99564620415441618</v>
      </c>
      <c r="BV867" s="34">
        <v>0.99558414459873046</v>
      </c>
      <c r="BW867" s="34">
        <v>0.99552208891127458</v>
      </c>
      <c r="BX867" s="34">
        <v>0.99546003709180764</v>
      </c>
      <c r="BY867" s="34">
        <v>0.99539798914008859</v>
      </c>
      <c r="BZ867" s="34">
        <v>0.99533594505587586</v>
      </c>
      <c r="CA867" s="34">
        <v>0.99527390483892897</v>
      </c>
      <c r="CB867" s="34">
        <v>0.99521186848900656</v>
      </c>
      <c r="CC867" s="34">
        <v>0.99514983600586759</v>
      </c>
      <c r="CD867" s="34">
        <v>0.99508780738927105</v>
      </c>
      <c r="CE867" s="34">
        <v>0.99502578263897612</v>
      </c>
      <c r="CF867" s="34">
        <v>0.99496376175474166</v>
      </c>
      <c r="CG867" s="34">
        <v>0.99490174473632664</v>
      </c>
      <c r="CH867" s="34">
        <v>0.99483973158349004</v>
      </c>
      <c r="CI867" s="34">
        <v>0.99477772229599115</v>
      </c>
      <c r="CJ867" s="34">
        <v>0.99471571687358906</v>
      </c>
      <c r="CK867" s="34">
        <v>0.99465371531604274</v>
      </c>
      <c r="CL867" s="34">
        <v>0.99459171762311116</v>
      </c>
      <c r="CM867" s="34">
        <v>0.9945297237945534</v>
      </c>
      <c r="CN867" s="34">
        <v>0.99446773383012899</v>
      </c>
      <c r="CO867" s="34">
        <v>0.99440574772959678</v>
      </c>
      <c r="CP867" s="34">
        <v>0.99434376549271597</v>
      </c>
      <c r="CQ867" s="34">
        <v>0.99428178711924564</v>
      </c>
      <c r="CR867" s="34">
        <v>0.99418882289425126</v>
      </c>
      <c r="CS867" s="34">
        <v>0.99409586736130684</v>
      </c>
      <c r="CT867" s="34">
        <v>0.99400292051959993</v>
      </c>
      <c r="CU867" s="34">
        <v>0.99390998236831796</v>
      </c>
      <c r="CV867" s="34">
        <v>0.99381705290664812</v>
      </c>
      <c r="CW867" s="34">
        <v>0.99372413213377797</v>
      </c>
      <c r="CX867" s="34">
        <v>0.99363122004889526</v>
      </c>
      <c r="CY867" s="34">
        <v>0.99353831665118764</v>
      </c>
      <c r="CZ867" s="34">
        <v>0.99344542193984309</v>
      </c>
      <c r="DA867" s="34">
        <v>0.99335253591404893</v>
      </c>
      <c r="DB867" s="34">
        <v>0.99325965857299336</v>
      </c>
    </row>
    <row r="868" spans="1:106" x14ac:dyDescent="0.2">
      <c r="A868" s="13">
        <f t="shared" ca="1" si="13"/>
        <v>45484</v>
      </c>
      <c r="B868" s="34">
        <v>1.0000623348172251</v>
      </c>
      <c r="C868" s="34">
        <v>1</v>
      </c>
      <c r="D868" s="34">
        <v>0.99993766906816206</v>
      </c>
      <c r="E868" s="34">
        <v>0.99987534202146944</v>
      </c>
      <c r="F868" s="34">
        <v>0.99981301885967966</v>
      </c>
      <c r="G868" s="34">
        <v>0.99975069958255058</v>
      </c>
      <c r="H868" s="34">
        <v>0.99968838418983996</v>
      </c>
      <c r="I868" s="34">
        <v>0.9996260726813061</v>
      </c>
      <c r="J868" s="34">
        <v>0.99956376505670663</v>
      </c>
      <c r="K868" s="34">
        <v>0.99950146131579942</v>
      </c>
      <c r="L868" s="34">
        <v>0.99943916145834222</v>
      </c>
      <c r="M868" s="34">
        <v>0.99937686548409332</v>
      </c>
      <c r="N868" s="34">
        <v>0.99931457339281049</v>
      </c>
      <c r="O868" s="34">
        <v>0.9992522851842518</v>
      </c>
      <c r="P868" s="34">
        <v>0.99919000085817533</v>
      </c>
      <c r="Q868" s="34">
        <v>0.99912772041433895</v>
      </c>
      <c r="R868" s="34">
        <v>0.99906544385250051</v>
      </c>
      <c r="S868" s="34">
        <v>0.99900317117241821</v>
      </c>
      <c r="T868" s="34">
        <v>0.99894090237385014</v>
      </c>
      <c r="U868" s="34">
        <v>0.99887863745655447</v>
      </c>
      <c r="V868" s="34">
        <v>0.99881637642028875</v>
      </c>
      <c r="W868" s="34">
        <v>0.99875411926481172</v>
      </c>
      <c r="X868" s="34">
        <v>0.99869186598988102</v>
      </c>
      <c r="Y868" s="34">
        <v>0.99862961659525507</v>
      </c>
      <c r="Z868" s="34">
        <v>0.99856737108069182</v>
      </c>
      <c r="AA868" s="34">
        <v>0.99850512944594971</v>
      </c>
      <c r="AB868" s="34">
        <v>0.99844289169078648</v>
      </c>
      <c r="AC868" s="34">
        <v>0.99838065781496055</v>
      </c>
      <c r="AD868" s="34">
        <v>0.9983184278182301</v>
      </c>
      <c r="AE868" s="34">
        <v>0.99825620170035334</v>
      </c>
      <c r="AF868" s="34">
        <v>0.99819397946108868</v>
      </c>
      <c r="AG868" s="34">
        <v>0.99813176110019375</v>
      </c>
      <c r="AH868" s="34">
        <v>0.99806954661742753</v>
      </c>
      <c r="AI868" s="34">
        <v>0.99800733601254787</v>
      </c>
      <c r="AJ868" s="34">
        <v>0.99794512928531343</v>
      </c>
      <c r="AK868" s="34">
        <v>0.99788292643548193</v>
      </c>
      <c r="AL868" s="34">
        <v>0.99782072746281236</v>
      </c>
      <c r="AM868" s="34">
        <v>0.99775853236706247</v>
      </c>
      <c r="AN868" s="34">
        <v>0.99769634114799088</v>
      </c>
      <c r="AO868" s="34">
        <v>0.99763415380535614</v>
      </c>
      <c r="AP868" s="34">
        <v>0.99757197033891631</v>
      </c>
      <c r="AQ868" s="34">
        <v>0.99750979074842983</v>
      </c>
      <c r="AR868" s="34">
        <v>0.99744761503365498</v>
      </c>
      <c r="AS868" s="34">
        <v>0.99738544319435074</v>
      </c>
      <c r="AT868" s="34">
        <v>0.99732327523027486</v>
      </c>
      <c r="AU868" s="34">
        <v>0.99726111114118621</v>
      </c>
      <c r="AV868" s="34">
        <v>0.9971989509268433</v>
      </c>
      <c r="AW868" s="34">
        <v>0.99713679458700422</v>
      </c>
      <c r="AX868" s="34">
        <v>0.99707464212142793</v>
      </c>
      <c r="AY868" s="34">
        <v>0.99701249352987276</v>
      </c>
      <c r="AZ868" s="34">
        <v>0.99695034881209699</v>
      </c>
      <c r="BA868" s="34">
        <v>0.99688820796785971</v>
      </c>
      <c r="BB868" s="34">
        <v>0.99682607099691889</v>
      </c>
      <c r="BC868" s="34">
        <v>0.9967639378990335</v>
      </c>
      <c r="BD868" s="34">
        <v>0.99670180867396196</v>
      </c>
      <c r="BE868" s="34">
        <v>0.99663968332146291</v>
      </c>
      <c r="BF868" s="34">
        <v>0.99657756184129487</v>
      </c>
      <c r="BG868" s="34">
        <v>0.99651544423321681</v>
      </c>
      <c r="BH868" s="34">
        <v>0.99645333049698681</v>
      </c>
      <c r="BI868" s="34">
        <v>0.99639122063236407</v>
      </c>
      <c r="BJ868" s="34">
        <v>0.99632911463910701</v>
      </c>
      <c r="BK868" s="34">
        <v>0.99626701251697447</v>
      </c>
      <c r="BL868" s="34">
        <v>0.99620491426572511</v>
      </c>
      <c r="BM868" s="34">
        <v>0.99614281988511755</v>
      </c>
      <c r="BN868" s="34">
        <v>0.99608072937491055</v>
      </c>
      <c r="BO868" s="34">
        <v>0.99601864273486307</v>
      </c>
      <c r="BP868" s="34">
        <v>0.99595655996473353</v>
      </c>
      <c r="BQ868" s="34">
        <v>0.99589448106428102</v>
      </c>
      <c r="BR868" s="34">
        <v>0.99583240603326406</v>
      </c>
      <c r="BS868" s="34">
        <v>0.99577033487144184</v>
      </c>
      <c r="BT868" s="34">
        <v>0.99570826757857278</v>
      </c>
      <c r="BU868" s="34">
        <v>0.99564620415441618</v>
      </c>
      <c r="BV868" s="34">
        <v>0.99558414459873046</v>
      </c>
      <c r="BW868" s="34">
        <v>0.99552208891127458</v>
      </c>
      <c r="BX868" s="34">
        <v>0.99546003709180764</v>
      </c>
      <c r="BY868" s="34">
        <v>0.99539798914008859</v>
      </c>
      <c r="BZ868" s="34">
        <v>0.99533594505587586</v>
      </c>
      <c r="CA868" s="34">
        <v>0.99527390483892897</v>
      </c>
      <c r="CB868" s="34">
        <v>0.99521186848900656</v>
      </c>
      <c r="CC868" s="34">
        <v>0.99514983600586759</v>
      </c>
      <c r="CD868" s="34">
        <v>0.99508780738927105</v>
      </c>
      <c r="CE868" s="34">
        <v>0.99502578263897612</v>
      </c>
      <c r="CF868" s="34">
        <v>0.99496376175474166</v>
      </c>
      <c r="CG868" s="34">
        <v>0.99490174473632664</v>
      </c>
      <c r="CH868" s="34">
        <v>0.99483973158349004</v>
      </c>
      <c r="CI868" s="34">
        <v>0.99477772229599115</v>
      </c>
      <c r="CJ868" s="34">
        <v>0.99471571687358906</v>
      </c>
      <c r="CK868" s="34">
        <v>0.99465371531604274</v>
      </c>
      <c r="CL868" s="34">
        <v>0.99459171762311116</v>
      </c>
      <c r="CM868" s="34">
        <v>0.9945297237945534</v>
      </c>
      <c r="CN868" s="34">
        <v>0.99446773383012899</v>
      </c>
      <c r="CO868" s="34">
        <v>0.99440574772959678</v>
      </c>
      <c r="CP868" s="34">
        <v>0.99434376549271597</v>
      </c>
      <c r="CQ868" s="34">
        <v>0.99428178711924564</v>
      </c>
      <c r="CR868" s="34">
        <v>0.99418882289425126</v>
      </c>
      <c r="CS868" s="34">
        <v>0.99409586736130684</v>
      </c>
      <c r="CT868" s="34">
        <v>0.99400292051959993</v>
      </c>
      <c r="CU868" s="34">
        <v>0.99390998236831796</v>
      </c>
      <c r="CV868" s="34">
        <v>0.99381705290664812</v>
      </c>
      <c r="CW868" s="34">
        <v>0.99372413213377797</v>
      </c>
      <c r="CX868" s="34">
        <v>0.99363122004889526</v>
      </c>
      <c r="CY868" s="34">
        <v>0.99353831665118764</v>
      </c>
      <c r="CZ868" s="34">
        <v>0.99344542193984309</v>
      </c>
      <c r="DA868" s="34">
        <v>0.99335253591404893</v>
      </c>
      <c r="DB868" s="34">
        <v>0.99325965857299336</v>
      </c>
    </row>
    <row r="869" spans="1:106" x14ac:dyDescent="0.2">
      <c r="A869" s="13">
        <f t="shared" ca="1" si="13"/>
        <v>45485</v>
      </c>
      <c r="B869" s="34">
        <v>1.0000623348172251</v>
      </c>
      <c r="C869" s="34">
        <v>1</v>
      </c>
      <c r="D869" s="34">
        <v>0.99993766906816206</v>
      </c>
      <c r="E869" s="34">
        <v>0.99987534202146944</v>
      </c>
      <c r="F869" s="34">
        <v>0.99981301885967966</v>
      </c>
      <c r="G869" s="34">
        <v>0.99975069958255058</v>
      </c>
      <c r="H869" s="34">
        <v>0.99968838418983996</v>
      </c>
      <c r="I869" s="34">
        <v>0.9996260726813061</v>
      </c>
      <c r="J869" s="34">
        <v>0.99956376505670663</v>
      </c>
      <c r="K869" s="34">
        <v>0.99950146131579942</v>
      </c>
      <c r="L869" s="34">
        <v>0.99943916145834222</v>
      </c>
      <c r="M869" s="34">
        <v>0.99937686548409332</v>
      </c>
      <c r="N869" s="34">
        <v>0.99931457339281049</v>
      </c>
      <c r="O869" s="34">
        <v>0.9992522851842518</v>
      </c>
      <c r="P869" s="34">
        <v>0.99919000085817533</v>
      </c>
      <c r="Q869" s="34">
        <v>0.99912772041433895</v>
      </c>
      <c r="R869" s="34">
        <v>0.99906544385250051</v>
      </c>
      <c r="S869" s="34">
        <v>0.99900317117241821</v>
      </c>
      <c r="T869" s="34">
        <v>0.99894090237385014</v>
      </c>
      <c r="U869" s="34">
        <v>0.99887863745655447</v>
      </c>
      <c r="V869" s="34">
        <v>0.99881637642028875</v>
      </c>
      <c r="W869" s="34">
        <v>0.99875411926481172</v>
      </c>
      <c r="X869" s="34">
        <v>0.99869186598988102</v>
      </c>
      <c r="Y869" s="34">
        <v>0.99862961659525507</v>
      </c>
      <c r="Z869" s="34">
        <v>0.99856737108069182</v>
      </c>
      <c r="AA869" s="34">
        <v>0.99850512944594971</v>
      </c>
      <c r="AB869" s="34">
        <v>0.99844289169078648</v>
      </c>
      <c r="AC869" s="34">
        <v>0.99838065781496055</v>
      </c>
      <c r="AD869" s="34">
        <v>0.9983184278182301</v>
      </c>
      <c r="AE869" s="34">
        <v>0.99825620170035334</v>
      </c>
      <c r="AF869" s="34">
        <v>0.99819397946108868</v>
      </c>
      <c r="AG869" s="34">
        <v>0.99813176110019375</v>
      </c>
      <c r="AH869" s="34">
        <v>0.99806954661742753</v>
      </c>
      <c r="AI869" s="34">
        <v>0.99800733601254787</v>
      </c>
      <c r="AJ869" s="34">
        <v>0.99794512928531343</v>
      </c>
      <c r="AK869" s="34">
        <v>0.99788292643548193</v>
      </c>
      <c r="AL869" s="34">
        <v>0.99782072746281236</v>
      </c>
      <c r="AM869" s="34">
        <v>0.99775853236706247</v>
      </c>
      <c r="AN869" s="34">
        <v>0.99769634114799088</v>
      </c>
      <c r="AO869" s="34">
        <v>0.99763415380535614</v>
      </c>
      <c r="AP869" s="34">
        <v>0.99757197033891631</v>
      </c>
      <c r="AQ869" s="34">
        <v>0.99750979074842983</v>
      </c>
      <c r="AR869" s="34">
        <v>0.99744761503365498</v>
      </c>
      <c r="AS869" s="34">
        <v>0.99738544319435074</v>
      </c>
      <c r="AT869" s="34">
        <v>0.99732327523027486</v>
      </c>
      <c r="AU869" s="34">
        <v>0.99726111114118621</v>
      </c>
      <c r="AV869" s="34">
        <v>0.9971989509268433</v>
      </c>
      <c r="AW869" s="34">
        <v>0.99713679458700422</v>
      </c>
      <c r="AX869" s="34">
        <v>0.99707464212142793</v>
      </c>
      <c r="AY869" s="34">
        <v>0.99701249352987276</v>
      </c>
      <c r="AZ869" s="34">
        <v>0.99695034881209699</v>
      </c>
      <c r="BA869" s="34">
        <v>0.99688820796785971</v>
      </c>
      <c r="BB869" s="34">
        <v>0.99682607099691889</v>
      </c>
      <c r="BC869" s="34">
        <v>0.9967639378990335</v>
      </c>
      <c r="BD869" s="34">
        <v>0.99670180867396196</v>
      </c>
      <c r="BE869" s="34">
        <v>0.99663968332146291</v>
      </c>
      <c r="BF869" s="34">
        <v>0.99657756184129487</v>
      </c>
      <c r="BG869" s="34">
        <v>0.99651544423321681</v>
      </c>
      <c r="BH869" s="34">
        <v>0.99645333049698681</v>
      </c>
      <c r="BI869" s="34">
        <v>0.99639122063236407</v>
      </c>
      <c r="BJ869" s="34">
        <v>0.99632911463910701</v>
      </c>
      <c r="BK869" s="34">
        <v>0.99626701251697447</v>
      </c>
      <c r="BL869" s="34">
        <v>0.99620491426572511</v>
      </c>
      <c r="BM869" s="34">
        <v>0.99614281988511755</v>
      </c>
      <c r="BN869" s="34">
        <v>0.99608072937491055</v>
      </c>
      <c r="BO869" s="34">
        <v>0.99601864273486307</v>
      </c>
      <c r="BP869" s="34">
        <v>0.99595655996473353</v>
      </c>
      <c r="BQ869" s="34">
        <v>0.99589448106428102</v>
      </c>
      <c r="BR869" s="34">
        <v>0.99583240603326406</v>
      </c>
      <c r="BS869" s="34">
        <v>0.99577033487144184</v>
      </c>
      <c r="BT869" s="34">
        <v>0.99570826757857278</v>
      </c>
      <c r="BU869" s="34">
        <v>0.99564620415441618</v>
      </c>
      <c r="BV869" s="34">
        <v>0.99558414459873046</v>
      </c>
      <c r="BW869" s="34">
        <v>0.99552208891127458</v>
      </c>
      <c r="BX869" s="34">
        <v>0.99546003709180764</v>
      </c>
      <c r="BY869" s="34">
        <v>0.99539798914008859</v>
      </c>
      <c r="BZ869" s="34">
        <v>0.99533594505587586</v>
      </c>
      <c r="CA869" s="34">
        <v>0.99527390483892897</v>
      </c>
      <c r="CB869" s="34">
        <v>0.99521186848900656</v>
      </c>
      <c r="CC869" s="34">
        <v>0.99514983600586759</v>
      </c>
      <c r="CD869" s="34">
        <v>0.99508780738927105</v>
      </c>
      <c r="CE869" s="34">
        <v>0.99502578263897612</v>
      </c>
      <c r="CF869" s="34">
        <v>0.99496376175474166</v>
      </c>
      <c r="CG869" s="34">
        <v>0.99490174473632664</v>
      </c>
      <c r="CH869" s="34">
        <v>0.99483973158349004</v>
      </c>
      <c r="CI869" s="34">
        <v>0.99477772229599115</v>
      </c>
      <c r="CJ869" s="34">
        <v>0.99471571687358906</v>
      </c>
      <c r="CK869" s="34">
        <v>0.99465371531604274</v>
      </c>
      <c r="CL869" s="34">
        <v>0.99459171762311116</v>
      </c>
      <c r="CM869" s="34">
        <v>0.9945297237945534</v>
      </c>
      <c r="CN869" s="34">
        <v>0.99446773383012899</v>
      </c>
      <c r="CO869" s="34">
        <v>0.99440574772959678</v>
      </c>
      <c r="CP869" s="34">
        <v>0.99434376549271597</v>
      </c>
      <c r="CQ869" s="34">
        <v>0.99428178711924564</v>
      </c>
      <c r="CR869" s="34">
        <v>0.99418882289425126</v>
      </c>
      <c r="CS869" s="34">
        <v>0.99409586736130684</v>
      </c>
      <c r="CT869" s="34">
        <v>0.99400292051959993</v>
      </c>
      <c r="CU869" s="34">
        <v>0.99390998236831796</v>
      </c>
      <c r="CV869" s="34">
        <v>0.99381705290664812</v>
      </c>
      <c r="CW869" s="34">
        <v>0.99372413213377797</v>
      </c>
      <c r="CX869" s="34">
        <v>0.99363122004889526</v>
      </c>
      <c r="CY869" s="34">
        <v>0.99353831665118764</v>
      </c>
      <c r="CZ869" s="34">
        <v>0.99344542193984309</v>
      </c>
      <c r="DA869" s="34">
        <v>0.99335253591404893</v>
      </c>
      <c r="DB869" s="34">
        <v>0.99325965857299336</v>
      </c>
    </row>
    <row r="870" spans="1:106" x14ac:dyDescent="0.2">
      <c r="A870" s="13">
        <f t="shared" ca="1" si="13"/>
        <v>45488</v>
      </c>
      <c r="B870" s="34">
        <v>1.0000623348172251</v>
      </c>
      <c r="C870" s="34">
        <v>1</v>
      </c>
      <c r="D870" s="34">
        <v>0.99993766906816206</v>
      </c>
      <c r="E870" s="34">
        <v>0.99987534202146944</v>
      </c>
      <c r="F870" s="34">
        <v>0.99981301885967966</v>
      </c>
      <c r="G870" s="34">
        <v>0.99975069958255058</v>
      </c>
      <c r="H870" s="34">
        <v>0.99968838418983996</v>
      </c>
      <c r="I870" s="34">
        <v>0.9996260726813061</v>
      </c>
      <c r="J870" s="34">
        <v>0.99956376505670663</v>
      </c>
      <c r="K870" s="34">
        <v>0.99950146131579942</v>
      </c>
      <c r="L870" s="34">
        <v>0.99943916145834222</v>
      </c>
      <c r="M870" s="34">
        <v>0.99937686548409332</v>
      </c>
      <c r="N870" s="34">
        <v>0.99931457339281049</v>
      </c>
      <c r="O870" s="34">
        <v>0.9992522851842518</v>
      </c>
      <c r="P870" s="34">
        <v>0.99919000085817533</v>
      </c>
      <c r="Q870" s="34">
        <v>0.99912772041433895</v>
      </c>
      <c r="R870" s="34">
        <v>0.99906544385250051</v>
      </c>
      <c r="S870" s="34">
        <v>0.99900317117241821</v>
      </c>
      <c r="T870" s="34">
        <v>0.99894090237385014</v>
      </c>
      <c r="U870" s="34">
        <v>0.99887863745655447</v>
      </c>
      <c r="V870" s="34">
        <v>0.99881637642028875</v>
      </c>
      <c r="W870" s="34">
        <v>0.99875411926481172</v>
      </c>
      <c r="X870" s="34">
        <v>0.99869186598988102</v>
      </c>
      <c r="Y870" s="34">
        <v>0.99862961659525507</v>
      </c>
      <c r="Z870" s="34">
        <v>0.99856737108069182</v>
      </c>
      <c r="AA870" s="34">
        <v>0.99850512944594971</v>
      </c>
      <c r="AB870" s="34">
        <v>0.99844289169078648</v>
      </c>
      <c r="AC870" s="34">
        <v>0.99838065781496055</v>
      </c>
      <c r="AD870" s="34">
        <v>0.9983184278182301</v>
      </c>
      <c r="AE870" s="34">
        <v>0.99825620170035334</v>
      </c>
      <c r="AF870" s="34">
        <v>0.99819397946108868</v>
      </c>
      <c r="AG870" s="34">
        <v>0.99813176110019375</v>
      </c>
      <c r="AH870" s="34">
        <v>0.99806954661742753</v>
      </c>
      <c r="AI870" s="34">
        <v>0.99800733601254787</v>
      </c>
      <c r="AJ870" s="34">
        <v>0.99794512928531343</v>
      </c>
      <c r="AK870" s="34">
        <v>0.99788292643548193</v>
      </c>
      <c r="AL870" s="34">
        <v>0.99782072746281236</v>
      </c>
      <c r="AM870" s="34">
        <v>0.99775853236706247</v>
      </c>
      <c r="AN870" s="34">
        <v>0.99769634114799088</v>
      </c>
      <c r="AO870" s="34">
        <v>0.99763415380535614</v>
      </c>
      <c r="AP870" s="34">
        <v>0.99757197033891631</v>
      </c>
      <c r="AQ870" s="34">
        <v>0.99750979074842983</v>
      </c>
      <c r="AR870" s="34">
        <v>0.99744761503365498</v>
      </c>
      <c r="AS870" s="34">
        <v>0.99738544319435074</v>
      </c>
      <c r="AT870" s="34">
        <v>0.99732327523027486</v>
      </c>
      <c r="AU870" s="34">
        <v>0.99726111114118621</v>
      </c>
      <c r="AV870" s="34">
        <v>0.9971989509268433</v>
      </c>
      <c r="AW870" s="34">
        <v>0.99713679458700422</v>
      </c>
      <c r="AX870" s="34">
        <v>0.99707464212142793</v>
      </c>
      <c r="AY870" s="34">
        <v>0.99701249352987276</v>
      </c>
      <c r="AZ870" s="34">
        <v>0.99695034881209699</v>
      </c>
      <c r="BA870" s="34">
        <v>0.99688820796785971</v>
      </c>
      <c r="BB870" s="34">
        <v>0.99682607099691889</v>
      </c>
      <c r="BC870" s="34">
        <v>0.9967639378990335</v>
      </c>
      <c r="BD870" s="34">
        <v>0.99670180867396196</v>
      </c>
      <c r="BE870" s="34">
        <v>0.99663968332146291</v>
      </c>
      <c r="BF870" s="34">
        <v>0.99657756184129487</v>
      </c>
      <c r="BG870" s="34">
        <v>0.99651544423321681</v>
      </c>
      <c r="BH870" s="34">
        <v>0.99645333049698681</v>
      </c>
      <c r="BI870" s="34">
        <v>0.99639122063236407</v>
      </c>
      <c r="BJ870" s="34">
        <v>0.99632911463910701</v>
      </c>
      <c r="BK870" s="34">
        <v>0.99626701251697447</v>
      </c>
      <c r="BL870" s="34">
        <v>0.99620491426572511</v>
      </c>
      <c r="BM870" s="34">
        <v>0.99614281988511755</v>
      </c>
      <c r="BN870" s="34">
        <v>0.99608072937491055</v>
      </c>
      <c r="BO870" s="34">
        <v>0.99601864273486307</v>
      </c>
      <c r="BP870" s="34">
        <v>0.99595655996473353</v>
      </c>
      <c r="BQ870" s="34">
        <v>0.99589448106428102</v>
      </c>
      <c r="BR870" s="34">
        <v>0.99583240603326406</v>
      </c>
      <c r="BS870" s="34">
        <v>0.99577033487144184</v>
      </c>
      <c r="BT870" s="34">
        <v>0.99570826757857278</v>
      </c>
      <c r="BU870" s="34">
        <v>0.99564620415441618</v>
      </c>
      <c r="BV870" s="34">
        <v>0.99558414459873046</v>
      </c>
      <c r="BW870" s="34">
        <v>0.99552208891127458</v>
      </c>
      <c r="BX870" s="34">
        <v>0.99546003709180764</v>
      </c>
      <c r="BY870" s="34">
        <v>0.99539798914008859</v>
      </c>
      <c r="BZ870" s="34">
        <v>0.99533594505587586</v>
      </c>
      <c r="CA870" s="34">
        <v>0.99527390483892897</v>
      </c>
      <c r="CB870" s="34">
        <v>0.99521186848900656</v>
      </c>
      <c r="CC870" s="34">
        <v>0.99514983600586759</v>
      </c>
      <c r="CD870" s="34">
        <v>0.99508780738927105</v>
      </c>
      <c r="CE870" s="34">
        <v>0.99502578263897612</v>
      </c>
      <c r="CF870" s="34">
        <v>0.99496376175474166</v>
      </c>
      <c r="CG870" s="34">
        <v>0.99490174473632664</v>
      </c>
      <c r="CH870" s="34">
        <v>0.99483973158349004</v>
      </c>
      <c r="CI870" s="34">
        <v>0.99477772229599115</v>
      </c>
      <c r="CJ870" s="34">
        <v>0.99471571687358906</v>
      </c>
      <c r="CK870" s="34">
        <v>0.99465371531604274</v>
      </c>
      <c r="CL870" s="34">
        <v>0.99459171762311116</v>
      </c>
      <c r="CM870" s="34">
        <v>0.9945297237945534</v>
      </c>
      <c r="CN870" s="34">
        <v>0.99446773383012899</v>
      </c>
      <c r="CO870" s="34">
        <v>0.99440574772959678</v>
      </c>
      <c r="CP870" s="34">
        <v>0.99434376549271597</v>
      </c>
      <c r="CQ870" s="34">
        <v>0.99428178711924564</v>
      </c>
      <c r="CR870" s="34">
        <v>0.99418882289425126</v>
      </c>
      <c r="CS870" s="34">
        <v>0.99409586736130684</v>
      </c>
      <c r="CT870" s="34">
        <v>0.99400292051959993</v>
      </c>
      <c r="CU870" s="34">
        <v>0.99390998236831796</v>
      </c>
      <c r="CV870" s="34">
        <v>0.99381705290664812</v>
      </c>
      <c r="CW870" s="34">
        <v>0.99372413213377797</v>
      </c>
      <c r="CX870" s="34">
        <v>0.99363122004889526</v>
      </c>
      <c r="CY870" s="34">
        <v>0.99353831665118764</v>
      </c>
      <c r="CZ870" s="34">
        <v>0.99344542193984309</v>
      </c>
      <c r="DA870" s="34">
        <v>0.99335253591404893</v>
      </c>
      <c r="DB870" s="34">
        <v>0.99325965857299336</v>
      </c>
    </row>
    <row r="871" spans="1:106" x14ac:dyDescent="0.2">
      <c r="A871" s="13">
        <f t="shared" ca="1" si="13"/>
        <v>45489</v>
      </c>
      <c r="B871" s="34">
        <v>1.0000623348172251</v>
      </c>
      <c r="C871" s="34">
        <v>1</v>
      </c>
      <c r="D871" s="34">
        <v>0.99993766906816206</v>
      </c>
      <c r="E871" s="34">
        <v>0.99987534202146944</v>
      </c>
      <c r="F871" s="34">
        <v>0.99981301885967966</v>
      </c>
      <c r="G871" s="34">
        <v>0.99975069958255058</v>
      </c>
      <c r="H871" s="34">
        <v>0.99968838418983996</v>
      </c>
      <c r="I871" s="34">
        <v>0.9996260726813061</v>
      </c>
      <c r="J871" s="34">
        <v>0.99956376505670663</v>
      </c>
      <c r="K871" s="34">
        <v>0.99950146131579942</v>
      </c>
      <c r="L871" s="34">
        <v>0.99943916145834222</v>
      </c>
      <c r="M871" s="34">
        <v>0.99937686548409332</v>
      </c>
      <c r="N871" s="34">
        <v>0.99931457339281049</v>
      </c>
      <c r="O871" s="34">
        <v>0.9992522851842518</v>
      </c>
      <c r="P871" s="34">
        <v>0.99919000085817533</v>
      </c>
      <c r="Q871" s="34">
        <v>0.99912772041433895</v>
      </c>
      <c r="R871" s="34">
        <v>0.99906544385250051</v>
      </c>
      <c r="S871" s="34">
        <v>0.99900317117241821</v>
      </c>
      <c r="T871" s="34">
        <v>0.99894090237385014</v>
      </c>
      <c r="U871" s="34">
        <v>0.99887863745655447</v>
      </c>
      <c r="V871" s="34">
        <v>0.99881637642028875</v>
      </c>
      <c r="W871" s="34">
        <v>0.99875411926481172</v>
      </c>
      <c r="X871" s="34">
        <v>0.99869186598988102</v>
      </c>
      <c r="Y871" s="34">
        <v>0.99862961659525507</v>
      </c>
      <c r="Z871" s="34">
        <v>0.99856737108069182</v>
      </c>
      <c r="AA871" s="34">
        <v>0.99850512944594971</v>
      </c>
      <c r="AB871" s="34">
        <v>0.99844289169078648</v>
      </c>
      <c r="AC871" s="34">
        <v>0.99838065781496055</v>
      </c>
      <c r="AD871" s="34">
        <v>0.9983184278182301</v>
      </c>
      <c r="AE871" s="34">
        <v>0.99825620170035334</v>
      </c>
      <c r="AF871" s="34">
        <v>0.99819397946108868</v>
      </c>
      <c r="AG871" s="34">
        <v>0.99813176110019375</v>
      </c>
      <c r="AH871" s="34">
        <v>0.99806954661742753</v>
      </c>
      <c r="AI871" s="34">
        <v>0.99800733601254787</v>
      </c>
      <c r="AJ871" s="34">
        <v>0.99794512928531343</v>
      </c>
      <c r="AK871" s="34">
        <v>0.99788292643548193</v>
      </c>
      <c r="AL871" s="34">
        <v>0.99782072746281236</v>
      </c>
      <c r="AM871" s="34">
        <v>0.99775853236706247</v>
      </c>
      <c r="AN871" s="34">
        <v>0.99769634114799088</v>
      </c>
      <c r="AO871" s="34">
        <v>0.99763415380535614</v>
      </c>
      <c r="AP871" s="34">
        <v>0.99757197033891631</v>
      </c>
      <c r="AQ871" s="34">
        <v>0.99750979074842983</v>
      </c>
      <c r="AR871" s="34">
        <v>0.99744761503365498</v>
      </c>
      <c r="AS871" s="34">
        <v>0.99738544319435074</v>
      </c>
      <c r="AT871" s="34">
        <v>0.99732327523027486</v>
      </c>
      <c r="AU871" s="34">
        <v>0.99726111114118621</v>
      </c>
      <c r="AV871" s="34">
        <v>0.9971989509268433</v>
      </c>
      <c r="AW871" s="34">
        <v>0.99713679458700422</v>
      </c>
      <c r="AX871" s="34">
        <v>0.99707464212142793</v>
      </c>
      <c r="AY871" s="34">
        <v>0.99701249352987276</v>
      </c>
      <c r="AZ871" s="34">
        <v>0.99695034881209699</v>
      </c>
      <c r="BA871" s="34">
        <v>0.99688820796785971</v>
      </c>
      <c r="BB871" s="34">
        <v>0.99682607099691889</v>
      </c>
      <c r="BC871" s="34">
        <v>0.9967639378990335</v>
      </c>
      <c r="BD871" s="34">
        <v>0.99670180867396196</v>
      </c>
      <c r="BE871" s="34">
        <v>0.99663968332146291</v>
      </c>
      <c r="BF871" s="34">
        <v>0.99657756184129487</v>
      </c>
      <c r="BG871" s="34">
        <v>0.99651544423321681</v>
      </c>
      <c r="BH871" s="34">
        <v>0.99645333049698681</v>
      </c>
      <c r="BI871" s="34">
        <v>0.99639122063236407</v>
      </c>
      <c r="BJ871" s="34">
        <v>0.99632911463910701</v>
      </c>
      <c r="BK871" s="34">
        <v>0.99626701251697447</v>
      </c>
      <c r="BL871" s="34">
        <v>0.99620491426572511</v>
      </c>
      <c r="BM871" s="34">
        <v>0.99614281988511755</v>
      </c>
      <c r="BN871" s="34">
        <v>0.99608072937491055</v>
      </c>
      <c r="BO871" s="34">
        <v>0.99601864273486307</v>
      </c>
      <c r="BP871" s="34">
        <v>0.99595655996473353</v>
      </c>
      <c r="BQ871" s="34">
        <v>0.99589448106428102</v>
      </c>
      <c r="BR871" s="34">
        <v>0.99583240603326406</v>
      </c>
      <c r="BS871" s="34">
        <v>0.99577033487144184</v>
      </c>
      <c r="BT871" s="34">
        <v>0.99570826757857278</v>
      </c>
      <c r="BU871" s="34">
        <v>0.99564620415441618</v>
      </c>
      <c r="BV871" s="34">
        <v>0.99558414459873046</v>
      </c>
      <c r="BW871" s="34">
        <v>0.99552208891127458</v>
      </c>
      <c r="BX871" s="34">
        <v>0.99546003709180764</v>
      </c>
      <c r="BY871" s="34">
        <v>0.99539798914008859</v>
      </c>
      <c r="BZ871" s="34">
        <v>0.99533594505587586</v>
      </c>
      <c r="CA871" s="34">
        <v>0.99527390483892897</v>
      </c>
      <c r="CB871" s="34">
        <v>0.99521186848900656</v>
      </c>
      <c r="CC871" s="34">
        <v>0.99514983600586759</v>
      </c>
      <c r="CD871" s="34">
        <v>0.99508780738927105</v>
      </c>
      <c r="CE871" s="34">
        <v>0.99502578263897612</v>
      </c>
      <c r="CF871" s="34">
        <v>0.99496376175474166</v>
      </c>
      <c r="CG871" s="34">
        <v>0.99490174473632664</v>
      </c>
      <c r="CH871" s="34">
        <v>0.99483973158349004</v>
      </c>
      <c r="CI871" s="34">
        <v>0.99477772229599115</v>
      </c>
      <c r="CJ871" s="34">
        <v>0.99471571687358906</v>
      </c>
      <c r="CK871" s="34">
        <v>0.99465371531604274</v>
      </c>
      <c r="CL871" s="34">
        <v>0.99459171762311116</v>
      </c>
      <c r="CM871" s="34">
        <v>0.9945297237945534</v>
      </c>
      <c r="CN871" s="34">
        <v>0.99446773383012899</v>
      </c>
      <c r="CO871" s="34">
        <v>0.99440574772959678</v>
      </c>
      <c r="CP871" s="34">
        <v>0.99434376549271597</v>
      </c>
      <c r="CQ871" s="34">
        <v>0.99428178711924564</v>
      </c>
      <c r="CR871" s="34">
        <v>0.99418882289425126</v>
      </c>
      <c r="CS871" s="34">
        <v>0.99409586736130684</v>
      </c>
      <c r="CT871" s="34">
        <v>0.99400292051959993</v>
      </c>
      <c r="CU871" s="34">
        <v>0.99390998236831796</v>
      </c>
      <c r="CV871" s="34">
        <v>0.99381705290664812</v>
      </c>
      <c r="CW871" s="34">
        <v>0.99372413213377797</v>
      </c>
      <c r="CX871" s="34">
        <v>0.99363122004889526</v>
      </c>
      <c r="CY871" s="34">
        <v>0.99353831665118764</v>
      </c>
      <c r="CZ871" s="34">
        <v>0.99344542193984309</v>
      </c>
      <c r="DA871" s="34">
        <v>0.99335253591404893</v>
      </c>
      <c r="DB871" s="34">
        <v>0.99325965857299336</v>
      </c>
    </row>
    <row r="872" spans="1:106" x14ac:dyDescent="0.2">
      <c r="A872" s="13">
        <f t="shared" ca="1" si="13"/>
        <v>45490</v>
      </c>
      <c r="B872" s="34">
        <v>1.0000623348172251</v>
      </c>
      <c r="C872" s="34">
        <v>1</v>
      </c>
      <c r="D872" s="34">
        <v>0.99993766906816206</v>
      </c>
      <c r="E872" s="34">
        <v>0.99987534202146944</v>
      </c>
      <c r="F872" s="34">
        <v>0.99981301885967966</v>
      </c>
      <c r="G872" s="34">
        <v>0.99975069958255058</v>
      </c>
      <c r="H872" s="34">
        <v>0.99968838418983996</v>
      </c>
      <c r="I872" s="34">
        <v>0.9996260726813061</v>
      </c>
      <c r="J872" s="34">
        <v>0.99956376505670663</v>
      </c>
      <c r="K872" s="34">
        <v>0.99950146131579942</v>
      </c>
      <c r="L872" s="34">
        <v>0.99943916145834222</v>
      </c>
      <c r="M872" s="34">
        <v>0.99937686548409332</v>
      </c>
      <c r="N872" s="34">
        <v>0.99931457339281049</v>
      </c>
      <c r="O872" s="34">
        <v>0.9992522851842518</v>
      </c>
      <c r="P872" s="34">
        <v>0.99919000085817533</v>
      </c>
      <c r="Q872" s="34">
        <v>0.99912772041433895</v>
      </c>
      <c r="R872" s="34">
        <v>0.99906544385250051</v>
      </c>
      <c r="S872" s="34">
        <v>0.99900317117241821</v>
      </c>
      <c r="T872" s="34">
        <v>0.99894090237385014</v>
      </c>
      <c r="U872" s="34">
        <v>0.99887863745655447</v>
      </c>
      <c r="V872" s="34">
        <v>0.99881637642028875</v>
      </c>
      <c r="W872" s="34">
        <v>0.99875411926481172</v>
      </c>
      <c r="X872" s="34">
        <v>0.99869186598988102</v>
      </c>
      <c r="Y872" s="34">
        <v>0.99862961659525507</v>
      </c>
      <c r="Z872" s="34">
        <v>0.99856737108069182</v>
      </c>
      <c r="AA872" s="34">
        <v>0.99850512944594971</v>
      </c>
      <c r="AB872" s="34">
        <v>0.99844289169078648</v>
      </c>
      <c r="AC872" s="34">
        <v>0.99838065781496055</v>
      </c>
      <c r="AD872" s="34">
        <v>0.9983184278182301</v>
      </c>
      <c r="AE872" s="34">
        <v>0.99825620170035334</v>
      </c>
      <c r="AF872" s="34">
        <v>0.99819397946108868</v>
      </c>
      <c r="AG872" s="34">
        <v>0.99813176110019375</v>
      </c>
      <c r="AH872" s="34">
        <v>0.99806954661742753</v>
      </c>
      <c r="AI872" s="34">
        <v>0.99800733601254787</v>
      </c>
      <c r="AJ872" s="34">
        <v>0.99794512928531343</v>
      </c>
      <c r="AK872" s="34">
        <v>0.99788292643548193</v>
      </c>
      <c r="AL872" s="34">
        <v>0.99782072746281236</v>
      </c>
      <c r="AM872" s="34">
        <v>0.99775853236706247</v>
      </c>
      <c r="AN872" s="34">
        <v>0.99769634114799088</v>
      </c>
      <c r="AO872" s="34">
        <v>0.99763415380535614</v>
      </c>
      <c r="AP872" s="34">
        <v>0.99757197033891631</v>
      </c>
      <c r="AQ872" s="34">
        <v>0.99750979074842983</v>
      </c>
      <c r="AR872" s="34">
        <v>0.99744761503365498</v>
      </c>
      <c r="AS872" s="34">
        <v>0.99738544319435074</v>
      </c>
      <c r="AT872" s="34">
        <v>0.99732327523027486</v>
      </c>
      <c r="AU872" s="34">
        <v>0.99726111114118621</v>
      </c>
      <c r="AV872" s="34">
        <v>0.9971989509268433</v>
      </c>
      <c r="AW872" s="34">
        <v>0.99713679458700422</v>
      </c>
      <c r="AX872" s="34">
        <v>0.99707464212142793</v>
      </c>
      <c r="AY872" s="34">
        <v>0.99701249352987276</v>
      </c>
      <c r="AZ872" s="34">
        <v>0.99695034881209699</v>
      </c>
      <c r="BA872" s="34">
        <v>0.99688820796785971</v>
      </c>
      <c r="BB872" s="34">
        <v>0.99682607099691889</v>
      </c>
      <c r="BC872" s="34">
        <v>0.9967639378990335</v>
      </c>
      <c r="BD872" s="34">
        <v>0.99670180867396196</v>
      </c>
      <c r="BE872" s="34">
        <v>0.99663968332146291</v>
      </c>
      <c r="BF872" s="34">
        <v>0.99657756184129487</v>
      </c>
      <c r="BG872" s="34">
        <v>0.99651544423321681</v>
      </c>
      <c r="BH872" s="34">
        <v>0.99645333049698681</v>
      </c>
      <c r="BI872" s="34">
        <v>0.99639122063236407</v>
      </c>
      <c r="BJ872" s="34">
        <v>0.99632911463910701</v>
      </c>
      <c r="BK872" s="34">
        <v>0.99626701251697447</v>
      </c>
      <c r="BL872" s="34">
        <v>0.99620491426572511</v>
      </c>
      <c r="BM872" s="34">
        <v>0.99614281988511755</v>
      </c>
      <c r="BN872" s="34">
        <v>0.99608072937491055</v>
      </c>
      <c r="BO872" s="34">
        <v>0.99601864273486307</v>
      </c>
      <c r="BP872" s="34">
        <v>0.99595655996473353</v>
      </c>
      <c r="BQ872" s="34">
        <v>0.99589448106428102</v>
      </c>
      <c r="BR872" s="34">
        <v>0.99583240603326406</v>
      </c>
      <c r="BS872" s="34">
        <v>0.99577033487144184</v>
      </c>
      <c r="BT872" s="34">
        <v>0.99570826757857278</v>
      </c>
      <c r="BU872" s="34">
        <v>0.99564620415441618</v>
      </c>
      <c r="BV872" s="34">
        <v>0.99558414459873046</v>
      </c>
      <c r="BW872" s="34">
        <v>0.99552208891127458</v>
      </c>
      <c r="BX872" s="34">
        <v>0.99546003709180764</v>
      </c>
      <c r="BY872" s="34">
        <v>0.99539798914008859</v>
      </c>
      <c r="BZ872" s="34">
        <v>0.99533594505587586</v>
      </c>
      <c r="CA872" s="34">
        <v>0.99527390483892897</v>
      </c>
      <c r="CB872" s="34">
        <v>0.99521186848900656</v>
      </c>
      <c r="CC872" s="34">
        <v>0.99514983600586759</v>
      </c>
      <c r="CD872" s="34">
        <v>0.99508780738927105</v>
      </c>
      <c r="CE872" s="34">
        <v>0.99502578263897612</v>
      </c>
      <c r="CF872" s="34">
        <v>0.99496376175474166</v>
      </c>
      <c r="CG872" s="34">
        <v>0.99490174473632664</v>
      </c>
      <c r="CH872" s="34">
        <v>0.99483973158349004</v>
      </c>
      <c r="CI872" s="34">
        <v>0.99477772229599115</v>
      </c>
      <c r="CJ872" s="34">
        <v>0.99471571687358906</v>
      </c>
      <c r="CK872" s="34">
        <v>0.99465371531604274</v>
      </c>
      <c r="CL872" s="34">
        <v>0.99459171762311116</v>
      </c>
      <c r="CM872" s="34">
        <v>0.9945297237945534</v>
      </c>
      <c r="CN872" s="34">
        <v>0.99446773383012899</v>
      </c>
      <c r="CO872" s="34">
        <v>0.99440574772959678</v>
      </c>
      <c r="CP872" s="34">
        <v>0.99434376549271597</v>
      </c>
      <c r="CQ872" s="34">
        <v>0.99428178711924564</v>
      </c>
      <c r="CR872" s="34">
        <v>0.99418882289425126</v>
      </c>
      <c r="CS872" s="34">
        <v>0.99409586736130684</v>
      </c>
      <c r="CT872" s="34">
        <v>0.99400292051959993</v>
      </c>
      <c r="CU872" s="34">
        <v>0.99390998236831796</v>
      </c>
      <c r="CV872" s="34">
        <v>0.99381705290664812</v>
      </c>
      <c r="CW872" s="34">
        <v>0.99372413213377797</v>
      </c>
      <c r="CX872" s="34">
        <v>0.99363122004889526</v>
      </c>
      <c r="CY872" s="34">
        <v>0.99353831665118764</v>
      </c>
      <c r="CZ872" s="34">
        <v>0.99344542193984309</v>
      </c>
      <c r="DA872" s="34">
        <v>0.99335253591404893</v>
      </c>
      <c r="DB872" s="34">
        <v>0.99325965857299336</v>
      </c>
    </row>
    <row r="873" spans="1:106" x14ac:dyDescent="0.2">
      <c r="A873" s="13">
        <f t="shared" ca="1" si="13"/>
        <v>45491</v>
      </c>
      <c r="B873" s="34">
        <v>1.0000623348172251</v>
      </c>
      <c r="C873" s="34">
        <v>1</v>
      </c>
      <c r="D873" s="34">
        <v>0.99993766906816206</v>
      </c>
      <c r="E873" s="34">
        <v>0.99987534202146944</v>
      </c>
      <c r="F873" s="34">
        <v>0.99981301885967966</v>
      </c>
      <c r="G873" s="34">
        <v>0.99975069958255058</v>
      </c>
      <c r="H873" s="34">
        <v>0.99968838418983996</v>
      </c>
      <c r="I873" s="34">
        <v>0.9996260726813061</v>
      </c>
      <c r="J873" s="34">
        <v>0.99956376505670663</v>
      </c>
      <c r="K873" s="34">
        <v>0.99950146131579942</v>
      </c>
      <c r="L873" s="34">
        <v>0.99943916145834222</v>
      </c>
      <c r="M873" s="34">
        <v>0.99937686548409332</v>
      </c>
      <c r="N873" s="34">
        <v>0.99931457339281049</v>
      </c>
      <c r="O873" s="34">
        <v>0.9992522851842518</v>
      </c>
      <c r="P873" s="34">
        <v>0.99919000085817533</v>
      </c>
      <c r="Q873" s="34">
        <v>0.99912772041433895</v>
      </c>
      <c r="R873" s="34">
        <v>0.99906544385250051</v>
      </c>
      <c r="S873" s="34">
        <v>0.99900317117241821</v>
      </c>
      <c r="T873" s="34">
        <v>0.99894090237385014</v>
      </c>
      <c r="U873" s="34">
        <v>0.99887863745655447</v>
      </c>
      <c r="V873" s="34">
        <v>0.99881637642028875</v>
      </c>
      <c r="W873" s="34">
        <v>0.99875411926481172</v>
      </c>
      <c r="X873" s="34">
        <v>0.99869186598988102</v>
      </c>
      <c r="Y873" s="34">
        <v>0.99862961659525507</v>
      </c>
      <c r="Z873" s="34">
        <v>0.99856737108069182</v>
      </c>
      <c r="AA873" s="34">
        <v>0.99850512944594971</v>
      </c>
      <c r="AB873" s="34">
        <v>0.99844289169078648</v>
      </c>
      <c r="AC873" s="34">
        <v>0.99838065781496055</v>
      </c>
      <c r="AD873" s="34">
        <v>0.9983184278182301</v>
      </c>
      <c r="AE873" s="34">
        <v>0.99825620170035334</v>
      </c>
      <c r="AF873" s="34">
        <v>0.99819397946108868</v>
      </c>
      <c r="AG873" s="34">
        <v>0.99813176110019375</v>
      </c>
      <c r="AH873" s="34">
        <v>0.99806954661742753</v>
      </c>
      <c r="AI873" s="34">
        <v>0.99800733601254787</v>
      </c>
      <c r="AJ873" s="34">
        <v>0.99794512928531343</v>
      </c>
      <c r="AK873" s="34">
        <v>0.99788292643548193</v>
      </c>
      <c r="AL873" s="34">
        <v>0.99782072746281236</v>
      </c>
      <c r="AM873" s="34">
        <v>0.99775853236706247</v>
      </c>
      <c r="AN873" s="34">
        <v>0.99769634114799088</v>
      </c>
      <c r="AO873" s="34">
        <v>0.99763415380535614</v>
      </c>
      <c r="AP873" s="34">
        <v>0.99757197033891631</v>
      </c>
      <c r="AQ873" s="34">
        <v>0.99750979074842983</v>
      </c>
      <c r="AR873" s="34">
        <v>0.99744761503365498</v>
      </c>
      <c r="AS873" s="34">
        <v>0.99738544319435074</v>
      </c>
      <c r="AT873" s="34">
        <v>0.99732327523027486</v>
      </c>
      <c r="AU873" s="34">
        <v>0.99726111114118621</v>
      </c>
      <c r="AV873" s="34">
        <v>0.9971989509268433</v>
      </c>
      <c r="AW873" s="34">
        <v>0.99713679458700422</v>
      </c>
      <c r="AX873" s="34">
        <v>0.99707464212142793</v>
      </c>
      <c r="AY873" s="34">
        <v>0.99701249352987276</v>
      </c>
      <c r="AZ873" s="34">
        <v>0.99695034881209699</v>
      </c>
      <c r="BA873" s="34">
        <v>0.99688820796785971</v>
      </c>
      <c r="BB873" s="34">
        <v>0.99682607099691889</v>
      </c>
      <c r="BC873" s="34">
        <v>0.9967639378990335</v>
      </c>
      <c r="BD873" s="34">
        <v>0.99670180867396196</v>
      </c>
      <c r="BE873" s="34">
        <v>0.99663968332146291</v>
      </c>
      <c r="BF873" s="34">
        <v>0.99657756184129487</v>
      </c>
      <c r="BG873" s="34">
        <v>0.99651544423321681</v>
      </c>
      <c r="BH873" s="34">
        <v>0.99645333049698681</v>
      </c>
      <c r="BI873" s="34">
        <v>0.99639122063236407</v>
      </c>
      <c r="BJ873" s="34">
        <v>0.99632911463910701</v>
      </c>
      <c r="BK873" s="34">
        <v>0.99626701251697447</v>
      </c>
      <c r="BL873" s="34">
        <v>0.99620491426572511</v>
      </c>
      <c r="BM873" s="34">
        <v>0.99614281988511755</v>
      </c>
      <c r="BN873" s="34">
        <v>0.99608072937491055</v>
      </c>
      <c r="BO873" s="34">
        <v>0.99601864273486307</v>
      </c>
      <c r="BP873" s="34">
        <v>0.99595655996473353</v>
      </c>
      <c r="BQ873" s="34">
        <v>0.99589448106428102</v>
      </c>
      <c r="BR873" s="34">
        <v>0.99583240603326406</v>
      </c>
      <c r="BS873" s="34">
        <v>0.99577033487144184</v>
      </c>
      <c r="BT873" s="34">
        <v>0.99570826757857278</v>
      </c>
      <c r="BU873" s="34">
        <v>0.99564620415441618</v>
      </c>
      <c r="BV873" s="34">
        <v>0.99558414459873046</v>
      </c>
      <c r="BW873" s="34">
        <v>0.99552208891127458</v>
      </c>
      <c r="BX873" s="34">
        <v>0.99546003709180764</v>
      </c>
      <c r="BY873" s="34">
        <v>0.99539798914008859</v>
      </c>
      <c r="BZ873" s="34">
        <v>0.99533594505587586</v>
      </c>
      <c r="CA873" s="34">
        <v>0.99527390483892897</v>
      </c>
      <c r="CB873" s="34">
        <v>0.99521186848900656</v>
      </c>
      <c r="CC873" s="34">
        <v>0.99514983600586759</v>
      </c>
      <c r="CD873" s="34">
        <v>0.99508780738927105</v>
      </c>
      <c r="CE873" s="34">
        <v>0.99502578263897612</v>
      </c>
      <c r="CF873" s="34">
        <v>0.99496376175474166</v>
      </c>
      <c r="CG873" s="34">
        <v>0.99490174473632664</v>
      </c>
      <c r="CH873" s="34">
        <v>0.99483973158349004</v>
      </c>
      <c r="CI873" s="34">
        <v>0.99477772229599115</v>
      </c>
      <c r="CJ873" s="34">
        <v>0.99471571687358906</v>
      </c>
      <c r="CK873" s="34">
        <v>0.99465371531604274</v>
      </c>
      <c r="CL873" s="34">
        <v>0.99459171762311116</v>
      </c>
      <c r="CM873" s="34">
        <v>0.9945297237945534</v>
      </c>
      <c r="CN873" s="34">
        <v>0.99446773383012899</v>
      </c>
      <c r="CO873" s="34">
        <v>0.99440574772959678</v>
      </c>
      <c r="CP873" s="34">
        <v>0.99434376549271597</v>
      </c>
      <c r="CQ873" s="34">
        <v>0.99428178711924564</v>
      </c>
      <c r="CR873" s="34">
        <v>0.99418882289425126</v>
      </c>
      <c r="CS873" s="34">
        <v>0.99409586736130684</v>
      </c>
      <c r="CT873" s="34">
        <v>0.99400292051959993</v>
      </c>
      <c r="CU873" s="34">
        <v>0.99390998236831796</v>
      </c>
      <c r="CV873" s="34">
        <v>0.99381705290664812</v>
      </c>
      <c r="CW873" s="34">
        <v>0.99372413213377797</v>
      </c>
      <c r="CX873" s="34">
        <v>0.99363122004889526</v>
      </c>
      <c r="CY873" s="34">
        <v>0.99353831665118764</v>
      </c>
      <c r="CZ873" s="34">
        <v>0.99344542193984309</v>
      </c>
      <c r="DA873" s="34">
        <v>0.99335253591404893</v>
      </c>
      <c r="DB873" s="34">
        <v>0.99325965857299336</v>
      </c>
    </row>
    <row r="874" spans="1:106" x14ac:dyDescent="0.2">
      <c r="A874" s="13">
        <f t="shared" ca="1" si="13"/>
        <v>45492</v>
      </c>
      <c r="B874" s="34">
        <v>1.0000623348172251</v>
      </c>
      <c r="C874" s="34">
        <v>1</v>
      </c>
      <c r="D874" s="34">
        <v>0.99993766906816206</v>
      </c>
      <c r="E874" s="34">
        <v>0.99987534202146944</v>
      </c>
      <c r="F874" s="34">
        <v>0.99981301885967966</v>
      </c>
      <c r="G874" s="34">
        <v>0.99975069958255058</v>
      </c>
      <c r="H874" s="34">
        <v>0.99968838418983996</v>
      </c>
      <c r="I874" s="34">
        <v>0.9996260726813061</v>
      </c>
      <c r="J874" s="34">
        <v>0.99956376505670663</v>
      </c>
      <c r="K874" s="34">
        <v>0.99950146131579942</v>
      </c>
      <c r="L874" s="34">
        <v>0.99943916145834222</v>
      </c>
      <c r="M874" s="34">
        <v>0.99937686548409332</v>
      </c>
      <c r="N874" s="34">
        <v>0.99931457339281049</v>
      </c>
      <c r="O874" s="34">
        <v>0.9992522851842518</v>
      </c>
      <c r="P874" s="34">
        <v>0.99919000085817533</v>
      </c>
      <c r="Q874" s="34">
        <v>0.99912772041433895</v>
      </c>
      <c r="R874" s="34">
        <v>0.99906544385250051</v>
      </c>
      <c r="S874" s="34">
        <v>0.99900317117241821</v>
      </c>
      <c r="T874" s="34">
        <v>0.99894090237385014</v>
      </c>
      <c r="U874" s="34">
        <v>0.99887863745655447</v>
      </c>
      <c r="V874" s="34">
        <v>0.99881637642028875</v>
      </c>
      <c r="W874" s="34">
        <v>0.99875411926481172</v>
      </c>
      <c r="X874" s="34">
        <v>0.99869186598988102</v>
      </c>
      <c r="Y874" s="34">
        <v>0.99862961659525507</v>
      </c>
      <c r="Z874" s="34">
        <v>0.99856737108069182</v>
      </c>
      <c r="AA874" s="34">
        <v>0.99850512944594971</v>
      </c>
      <c r="AB874" s="34">
        <v>0.99844289169078648</v>
      </c>
      <c r="AC874" s="34">
        <v>0.99838065781496055</v>
      </c>
      <c r="AD874" s="34">
        <v>0.9983184278182301</v>
      </c>
      <c r="AE874" s="34">
        <v>0.99825620170035334</v>
      </c>
      <c r="AF874" s="34">
        <v>0.99819397946108868</v>
      </c>
      <c r="AG874" s="34">
        <v>0.99813176110019375</v>
      </c>
      <c r="AH874" s="34">
        <v>0.99806954661742753</v>
      </c>
      <c r="AI874" s="34">
        <v>0.99800733601254787</v>
      </c>
      <c r="AJ874" s="34">
        <v>0.99794512928531343</v>
      </c>
      <c r="AK874" s="34">
        <v>0.99788292643548193</v>
      </c>
      <c r="AL874" s="34">
        <v>0.99782072746281236</v>
      </c>
      <c r="AM874" s="34">
        <v>0.99775853236706247</v>
      </c>
      <c r="AN874" s="34">
        <v>0.99769634114799088</v>
      </c>
      <c r="AO874" s="34">
        <v>0.99763415380535614</v>
      </c>
      <c r="AP874" s="34">
        <v>0.99757197033891631</v>
      </c>
      <c r="AQ874" s="34">
        <v>0.99750979074842983</v>
      </c>
      <c r="AR874" s="34">
        <v>0.99744761503365498</v>
      </c>
      <c r="AS874" s="34">
        <v>0.99738544319435074</v>
      </c>
      <c r="AT874" s="34">
        <v>0.99732327523027486</v>
      </c>
      <c r="AU874" s="34">
        <v>0.99726111114118621</v>
      </c>
      <c r="AV874" s="34">
        <v>0.9971989509268433</v>
      </c>
      <c r="AW874" s="34">
        <v>0.99713679458700422</v>
      </c>
      <c r="AX874" s="34">
        <v>0.99707464212142793</v>
      </c>
      <c r="AY874" s="34">
        <v>0.99701249352987276</v>
      </c>
      <c r="AZ874" s="34">
        <v>0.99695034881209699</v>
      </c>
      <c r="BA874" s="34">
        <v>0.99688820796785971</v>
      </c>
      <c r="BB874" s="34">
        <v>0.99682607099691889</v>
      </c>
      <c r="BC874" s="34">
        <v>0.9967639378990335</v>
      </c>
      <c r="BD874" s="34">
        <v>0.99670180867396196</v>
      </c>
      <c r="BE874" s="34">
        <v>0.99663968332146291</v>
      </c>
      <c r="BF874" s="34">
        <v>0.99657756184129487</v>
      </c>
      <c r="BG874" s="34">
        <v>0.99651544423321681</v>
      </c>
      <c r="BH874" s="34">
        <v>0.99645333049698681</v>
      </c>
      <c r="BI874" s="34">
        <v>0.99639122063236407</v>
      </c>
      <c r="BJ874" s="34">
        <v>0.99632911463910701</v>
      </c>
      <c r="BK874" s="34">
        <v>0.99626701251697447</v>
      </c>
      <c r="BL874" s="34">
        <v>0.99620491426572511</v>
      </c>
      <c r="BM874" s="34">
        <v>0.99614281988511755</v>
      </c>
      <c r="BN874" s="34">
        <v>0.99608072937491055</v>
      </c>
      <c r="BO874" s="34">
        <v>0.99601864273486307</v>
      </c>
      <c r="BP874" s="34">
        <v>0.99595655996473353</v>
      </c>
      <c r="BQ874" s="34">
        <v>0.99589448106428102</v>
      </c>
      <c r="BR874" s="34">
        <v>0.99583240603326406</v>
      </c>
      <c r="BS874" s="34">
        <v>0.99577033487144184</v>
      </c>
      <c r="BT874" s="34">
        <v>0.99570826757857278</v>
      </c>
      <c r="BU874" s="34">
        <v>0.99564620415441618</v>
      </c>
      <c r="BV874" s="34">
        <v>0.99558414459873046</v>
      </c>
      <c r="BW874" s="34">
        <v>0.99552208891127458</v>
      </c>
      <c r="BX874" s="34">
        <v>0.99546003709180764</v>
      </c>
      <c r="BY874" s="34">
        <v>0.99539798914008859</v>
      </c>
      <c r="BZ874" s="34">
        <v>0.99533594505587586</v>
      </c>
      <c r="CA874" s="34">
        <v>0.99527390483892897</v>
      </c>
      <c r="CB874" s="34">
        <v>0.99521186848900656</v>
      </c>
      <c r="CC874" s="34">
        <v>0.99514983600586759</v>
      </c>
      <c r="CD874" s="34">
        <v>0.99508780738927105</v>
      </c>
      <c r="CE874" s="34">
        <v>0.99502578263897612</v>
      </c>
      <c r="CF874" s="34">
        <v>0.99496376175474166</v>
      </c>
      <c r="CG874" s="34">
        <v>0.99490174473632664</v>
      </c>
      <c r="CH874" s="34">
        <v>0.99483973158349004</v>
      </c>
      <c r="CI874" s="34">
        <v>0.99477772229599115</v>
      </c>
      <c r="CJ874" s="34">
        <v>0.99471571687358906</v>
      </c>
      <c r="CK874" s="34">
        <v>0.99465371531604274</v>
      </c>
      <c r="CL874" s="34">
        <v>0.99459171762311116</v>
      </c>
      <c r="CM874" s="34">
        <v>0.9945297237945534</v>
      </c>
      <c r="CN874" s="34">
        <v>0.99446773383012899</v>
      </c>
      <c r="CO874" s="34">
        <v>0.99440574772959678</v>
      </c>
      <c r="CP874" s="34">
        <v>0.99434376549271597</v>
      </c>
      <c r="CQ874" s="34">
        <v>0.99428178711924564</v>
      </c>
      <c r="CR874" s="34">
        <v>0.99418882289425126</v>
      </c>
      <c r="CS874" s="34">
        <v>0.99409586736130684</v>
      </c>
      <c r="CT874" s="34">
        <v>0.99400292051959993</v>
      </c>
      <c r="CU874" s="34">
        <v>0.99390998236831796</v>
      </c>
      <c r="CV874" s="34">
        <v>0.99381705290664812</v>
      </c>
      <c r="CW874" s="34">
        <v>0.99372413213377797</v>
      </c>
      <c r="CX874" s="34">
        <v>0.99363122004889526</v>
      </c>
      <c r="CY874" s="34">
        <v>0.99353831665118764</v>
      </c>
      <c r="CZ874" s="34">
        <v>0.99344542193984309</v>
      </c>
      <c r="DA874" s="34">
        <v>0.99335253591404893</v>
      </c>
      <c r="DB874" s="34">
        <v>0.99325965857299336</v>
      </c>
    </row>
    <row r="875" spans="1:106" x14ac:dyDescent="0.2">
      <c r="A875" s="13">
        <f t="shared" ca="1" si="13"/>
        <v>45495</v>
      </c>
      <c r="B875" s="34">
        <v>1.0000623348172251</v>
      </c>
      <c r="C875" s="34">
        <v>1</v>
      </c>
      <c r="D875" s="34">
        <v>0.99993766906816206</v>
      </c>
      <c r="E875" s="34">
        <v>0.99987534202146944</v>
      </c>
      <c r="F875" s="34">
        <v>0.99981301885967966</v>
      </c>
      <c r="G875" s="34">
        <v>0.99975069958255058</v>
      </c>
      <c r="H875" s="34">
        <v>0.99968838418983996</v>
      </c>
      <c r="I875" s="34">
        <v>0.9996260726813061</v>
      </c>
      <c r="J875" s="34">
        <v>0.99956376505670663</v>
      </c>
      <c r="K875" s="34">
        <v>0.99950146131579942</v>
      </c>
      <c r="L875" s="34">
        <v>0.99943916145834222</v>
      </c>
      <c r="M875" s="34">
        <v>0.99937686548409332</v>
      </c>
      <c r="N875" s="34">
        <v>0.99931457339281049</v>
      </c>
      <c r="O875" s="34">
        <v>0.9992522851842518</v>
      </c>
      <c r="P875" s="34">
        <v>0.99919000085817533</v>
      </c>
      <c r="Q875" s="34">
        <v>0.99912772041433895</v>
      </c>
      <c r="R875" s="34">
        <v>0.99906544385250051</v>
      </c>
      <c r="S875" s="34">
        <v>0.99900317117241821</v>
      </c>
      <c r="T875" s="34">
        <v>0.99894090237385014</v>
      </c>
      <c r="U875" s="34">
        <v>0.99887863745655447</v>
      </c>
      <c r="V875" s="34">
        <v>0.99881637642028875</v>
      </c>
      <c r="W875" s="34">
        <v>0.99875411926481172</v>
      </c>
      <c r="X875" s="34">
        <v>0.99869186598988102</v>
      </c>
      <c r="Y875" s="34">
        <v>0.99862961659525507</v>
      </c>
      <c r="Z875" s="34">
        <v>0.99856737108069182</v>
      </c>
      <c r="AA875" s="34">
        <v>0.99850512944594971</v>
      </c>
      <c r="AB875" s="34">
        <v>0.99844289169078648</v>
      </c>
      <c r="AC875" s="34">
        <v>0.99838065781496055</v>
      </c>
      <c r="AD875" s="34">
        <v>0.9983184278182301</v>
      </c>
      <c r="AE875" s="34">
        <v>0.99825620170035334</v>
      </c>
      <c r="AF875" s="34">
        <v>0.99819397946108868</v>
      </c>
      <c r="AG875" s="34">
        <v>0.99813176110019375</v>
      </c>
      <c r="AH875" s="34">
        <v>0.99806954661742753</v>
      </c>
      <c r="AI875" s="34">
        <v>0.99800733601254787</v>
      </c>
      <c r="AJ875" s="34">
        <v>0.99794512928531343</v>
      </c>
      <c r="AK875" s="34">
        <v>0.99788292643548193</v>
      </c>
      <c r="AL875" s="34">
        <v>0.99782072746281236</v>
      </c>
      <c r="AM875" s="34">
        <v>0.99775853236706247</v>
      </c>
      <c r="AN875" s="34">
        <v>0.99769634114799088</v>
      </c>
      <c r="AO875" s="34">
        <v>0.99763415380535614</v>
      </c>
      <c r="AP875" s="34">
        <v>0.99757197033891631</v>
      </c>
      <c r="AQ875" s="34">
        <v>0.99750979074842983</v>
      </c>
      <c r="AR875" s="34">
        <v>0.99744761503365498</v>
      </c>
      <c r="AS875" s="34">
        <v>0.99738544319435074</v>
      </c>
      <c r="AT875" s="34">
        <v>0.99732327523027486</v>
      </c>
      <c r="AU875" s="34">
        <v>0.99726111114118621</v>
      </c>
      <c r="AV875" s="34">
        <v>0.9971989509268433</v>
      </c>
      <c r="AW875" s="34">
        <v>0.99713679458700422</v>
      </c>
      <c r="AX875" s="34">
        <v>0.99707464212142793</v>
      </c>
      <c r="AY875" s="34">
        <v>0.99701249352987276</v>
      </c>
      <c r="AZ875" s="34">
        <v>0.99695034881209699</v>
      </c>
      <c r="BA875" s="34">
        <v>0.99688820796785971</v>
      </c>
      <c r="BB875" s="34">
        <v>0.99682607099691889</v>
      </c>
      <c r="BC875" s="34">
        <v>0.9967639378990335</v>
      </c>
      <c r="BD875" s="34">
        <v>0.99670180867396196</v>
      </c>
      <c r="BE875" s="34">
        <v>0.99663968332146291</v>
      </c>
      <c r="BF875" s="34">
        <v>0.99657756184129487</v>
      </c>
      <c r="BG875" s="34">
        <v>0.99651544423321681</v>
      </c>
      <c r="BH875" s="34">
        <v>0.99645333049698681</v>
      </c>
      <c r="BI875" s="34">
        <v>0.99639122063236407</v>
      </c>
      <c r="BJ875" s="34">
        <v>0.99632911463910701</v>
      </c>
      <c r="BK875" s="34">
        <v>0.99626701251697447</v>
      </c>
      <c r="BL875" s="34">
        <v>0.99620491426572511</v>
      </c>
      <c r="BM875" s="34">
        <v>0.99614281988511755</v>
      </c>
      <c r="BN875" s="34">
        <v>0.99608072937491055</v>
      </c>
      <c r="BO875" s="34">
        <v>0.99601864273486307</v>
      </c>
      <c r="BP875" s="34">
        <v>0.99595655996473353</v>
      </c>
      <c r="BQ875" s="34">
        <v>0.99589448106428102</v>
      </c>
      <c r="BR875" s="34">
        <v>0.99583240603326406</v>
      </c>
      <c r="BS875" s="34">
        <v>0.99577033487144184</v>
      </c>
      <c r="BT875" s="34">
        <v>0.99570826757857278</v>
      </c>
      <c r="BU875" s="34">
        <v>0.99564620415441618</v>
      </c>
      <c r="BV875" s="34">
        <v>0.99558414459873046</v>
      </c>
      <c r="BW875" s="34">
        <v>0.99552208891127458</v>
      </c>
      <c r="BX875" s="34">
        <v>0.99546003709180764</v>
      </c>
      <c r="BY875" s="34">
        <v>0.99539798914008859</v>
      </c>
      <c r="BZ875" s="34">
        <v>0.99533594505587586</v>
      </c>
      <c r="CA875" s="34">
        <v>0.99527390483892897</v>
      </c>
      <c r="CB875" s="34">
        <v>0.99521186848900656</v>
      </c>
      <c r="CC875" s="34">
        <v>0.99514983600586759</v>
      </c>
      <c r="CD875" s="34">
        <v>0.99508780738927105</v>
      </c>
      <c r="CE875" s="34">
        <v>0.99502578263897612</v>
      </c>
      <c r="CF875" s="34">
        <v>0.99496376175474166</v>
      </c>
      <c r="CG875" s="34">
        <v>0.99490174473632664</v>
      </c>
      <c r="CH875" s="34">
        <v>0.99483973158349004</v>
      </c>
      <c r="CI875" s="34">
        <v>0.99477772229599115</v>
      </c>
      <c r="CJ875" s="34">
        <v>0.99471571687358906</v>
      </c>
      <c r="CK875" s="34">
        <v>0.99465371531604274</v>
      </c>
      <c r="CL875" s="34">
        <v>0.99459171762311116</v>
      </c>
      <c r="CM875" s="34">
        <v>0.9945297237945534</v>
      </c>
      <c r="CN875" s="34">
        <v>0.99446773383012899</v>
      </c>
      <c r="CO875" s="34">
        <v>0.99440574772959678</v>
      </c>
      <c r="CP875" s="34">
        <v>0.99434376549271597</v>
      </c>
      <c r="CQ875" s="34">
        <v>0.99428178711924564</v>
      </c>
      <c r="CR875" s="34">
        <v>0.99418882289425126</v>
      </c>
      <c r="CS875" s="34">
        <v>0.99409586736130684</v>
      </c>
      <c r="CT875" s="34">
        <v>0.99400292051959993</v>
      </c>
      <c r="CU875" s="34">
        <v>0.99390998236831796</v>
      </c>
      <c r="CV875" s="34">
        <v>0.99381705290664812</v>
      </c>
      <c r="CW875" s="34">
        <v>0.99372413213377797</v>
      </c>
      <c r="CX875" s="34">
        <v>0.99363122004889526</v>
      </c>
      <c r="CY875" s="34">
        <v>0.99353831665118764</v>
      </c>
      <c r="CZ875" s="34">
        <v>0.99344542193984309</v>
      </c>
      <c r="DA875" s="34">
        <v>0.99335253591404893</v>
      </c>
      <c r="DB875" s="34">
        <v>0.99325965857299336</v>
      </c>
    </row>
    <row r="876" spans="1:106" x14ac:dyDescent="0.2">
      <c r="A876" s="13">
        <f t="shared" ca="1" si="13"/>
        <v>45496</v>
      </c>
      <c r="B876" s="34">
        <v>1.0000623348172251</v>
      </c>
      <c r="C876" s="34">
        <v>1</v>
      </c>
      <c r="D876" s="34">
        <v>0.99993766906816206</v>
      </c>
      <c r="E876" s="34">
        <v>0.99987534202146944</v>
      </c>
      <c r="F876" s="34">
        <v>0.99981301885967966</v>
      </c>
      <c r="G876" s="34">
        <v>0.99975069958255058</v>
      </c>
      <c r="H876" s="34">
        <v>0.99968838418983996</v>
      </c>
      <c r="I876" s="34">
        <v>0.9996260726813061</v>
      </c>
      <c r="J876" s="34">
        <v>0.99956376505670663</v>
      </c>
      <c r="K876" s="34">
        <v>0.99950146131579942</v>
      </c>
      <c r="L876" s="34">
        <v>0.99943916145834222</v>
      </c>
      <c r="M876" s="34">
        <v>0.99937686548409332</v>
      </c>
      <c r="N876" s="34">
        <v>0.99931457339281049</v>
      </c>
      <c r="O876" s="34">
        <v>0.9992522851842518</v>
      </c>
      <c r="P876" s="34">
        <v>0.99919000085817533</v>
      </c>
      <c r="Q876" s="34">
        <v>0.99912772041433895</v>
      </c>
      <c r="R876" s="34">
        <v>0.99906544385250051</v>
      </c>
      <c r="S876" s="34">
        <v>0.99900317117241821</v>
      </c>
      <c r="T876" s="34">
        <v>0.99894090237385014</v>
      </c>
      <c r="U876" s="34">
        <v>0.99887863745655447</v>
      </c>
      <c r="V876" s="34">
        <v>0.99881637642028875</v>
      </c>
      <c r="W876" s="34">
        <v>0.99875411926481172</v>
      </c>
      <c r="X876" s="34">
        <v>0.99869186598988102</v>
      </c>
      <c r="Y876" s="34">
        <v>0.99862961659525507</v>
      </c>
      <c r="Z876" s="34">
        <v>0.99856737108069182</v>
      </c>
      <c r="AA876" s="34">
        <v>0.99850512944594971</v>
      </c>
      <c r="AB876" s="34">
        <v>0.99844289169078648</v>
      </c>
      <c r="AC876" s="34">
        <v>0.99838065781496055</v>
      </c>
      <c r="AD876" s="34">
        <v>0.9983184278182301</v>
      </c>
      <c r="AE876" s="34">
        <v>0.99825620170035334</v>
      </c>
      <c r="AF876" s="34">
        <v>0.99819397946108868</v>
      </c>
      <c r="AG876" s="34">
        <v>0.99813176110019375</v>
      </c>
      <c r="AH876" s="34">
        <v>0.99806954661742753</v>
      </c>
      <c r="AI876" s="34">
        <v>0.99800733601254787</v>
      </c>
      <c r="AJ876" s="34">
        <v>0.99794512928531343</v>
      </c>
      <c r="AK876" s="34">
        <v>0.99788292643548193</v>
      </c>
      <c r="AL876" s="34">
        <v>0.99782072746281236</v>
      </c>
      <c r="AM876" s="34">
        <v>0.99775853236706247</v>
      </c>
      <c r="AN876" s="34">
        <v>0.99769634114799088</v>
      </c>
      <c r="AO876" s="34">
        <v>0.99763415380535614</v>
      </c>
      <c r="AP876" s="34">
        <v>0.99757197033891631</v>
      </c>
      <c r="AQ876" s="34">
        <v>0.99750979074842983</v>
      </c>
      <c r="AR876" s="34">
        <v>0.99744761503365498</v>
      </c>
      <c r="AS876" s="34">
        <v>0.99738544319435074</v>
      </c>
      <c r="AT876" s="34">
        <v>0.99732327523027486</v>
      </c>
      <c r="AU876" s="34">
        <v>0.99726111114118621</v>
      </c>
      <c r="AV876" s="34">
        <v>0.9971989509268433</v>
      </c>
      <c r="AW876" s="34">
        <v>0.99713679458700422</v>
      </c>
      <c r="AX876" s="34">
        <v>0.99707464212142793</v>
      </c>
      <c r="AY876" s="34">
        <v>0.99701249352987276</v>
      </c>
      <c r="AZ876" s="34">
        <v>0.99695034881209699</v>
      </c>
      <c r="BA876" s="34">
        <v>0.99688820796785971</v>
      </c>
      <c r="BB876" s="34">
        <v>0.99682607099691889</v>
      </c>
      <c r="BC876" s="34">
        <v>0.9967639378990335</v>
      </c>
      <c r="BD876" s="34">
        <v>0.99670180867396196</v>
      </c>
      <c r="BE876" s="34">
        <v>0.99663968332146291</v>
      </c>
      <c r="BF876" s="34">
        <v>0.99657756184129487</v>
      </c>
      <c r="BG876" s="34">
        <v>0.99651544423321681</v>
      </c>
      <c r="BH876" s="34">
        <v>0.99645333049698681</v>
      </c>
      <c r="BI876" s="34">
        <v>0.99639122063236407</v>
      </c>
      <c r="BJ876" s="34">
        <v>0.99632911463910701</v>
      </c>
      <c r="BK876" s="34">
        <v>0.99626701251697447</v>
      </c>
      <c r="BL876" s="34">
        <v>0.99620491426572511</v>
      </c>
      <c r="BM876" s="34">
        <v>0.99614281988511755</v>
      </c>
      <c r="BN876" s="34">
        <v>0.99608072937491055</v>
      </c>
      <c r="BO876" s="34">
        <v>0.99601864273486307</v>
      </c>
      <c r="BP876" s="34">
        <v>0.99595655996473353</v>
      </c>
      <c r="BQ876" s="34">
        <v>0.99589448106428102</v>
      </c>
      <c r="BR876" s="34">
        <v>0.99583240603326406</v>
      </c>
      <c r="BS876" s="34">
        <v>0.99577033487144184</v>
      </c>
      <c r="BT876" s="34">
        <v>0.99570826757857278</v>
      </c>
      <c r="BU876" s="34">
        <v>0.99564620415441618</v>
      </c>
      <c r="BV876" s="34">
        <v>0.99558414459873046</v>
      </c>
      <c r="BW876" s="34">
        <v>0.99552208891127458</v>
      </c>
      <c r="BX876" s="34">
        <v>0.99546003709180764</v>
      </c>
      <c r="BY876" s="34">
        <v>0.99539798914008859</v>
      </c>
      <c r="BZ876" s="34">
        <v>0.99533594505587586</v>
      </c>
      <c r="CA876" s="34">
        <v>0.99527390483892897</v>
      </c>
      <c r="CB876" s="34">
        <v>0.99521186848900656</v>
      </c>
      <c r="CC876" s="34">
        <v>0.99514983600586759</v>
      </c>
      <c r="CD876" s="34">
        <v>0.99508780738927105</v>
      </c>
      <c r="CE876" s="34">
        <v>0.99502578263897612</v>
      </c>
      <c r="CF876" s="34">
        <v>0.99496376175474166</v>
      </c>
      <c r="CG876" s="34">
        <v>0.99490174473632664</v>
      </c>
      <c r="CH876" s="34">
        <v>0.99483973158349004</v>
      </c>
      <c r="CI876" s="34">
        <v>0.99477772229599115</v>
      </c>
      <c r="CJ876" s="34">
        <v>0.99471571687358906</v>
      </c>
      <c r="CK876" s="34">
        <v>0.99465371531604274</v>
      </c>
      <c r="CL876" s="34">
        <v>0.99459171762311116</v>
      </c>
      <c r="CM876" s="34">
        <v>0.9945297237945534</v>
      </c>
      <c r="CN876" s="34">
        <v>0.99446773383012899</v>
      </c>
      <c r="CO876" s="34">
        <v>0.99440574772959678</v>
      </c>
      <c r="CP876" s="34">
        <v>0.99434376549271597</v>
      </c>
      <c r="CQ876" s="34">
        <v>0.99428178711924564</v>
      </c>
      <c r="CR876" s="34">
        <v>0.99418882289425126</v>
      </c>
      <c r="CS876" s="34">
        <v>0.99409586736130684</v>
      </c>
      <c r="CT876" s="34">
        <v>0.99400292051959993</v>
      </c>
      <c r="CU876" s="34">
        <v>0.99390998236831796</v>
      </c>
      <c r="CV876" s="34">
        <v>0.99381705290664812</v>
      </c>
      <c r="CW876" s="34">
        <v>0.99372413213377797</v>
      </c>
      <c r="CX876" s="34">
        <v>0.99363122004889526</v>
      </c>
      <c r="CY876" s="34">
        <v>0.99353831665118764</v>
      </c>
      <c r="CZ876" s="34">
        <v>0.99344542193984309</v>
      </c>
      <c r="DA876" s="34">
        <v>0.99335253591404893</v>
      </c>
      <c r="DB876" s="34">
        <v>0.99325965857299336</v>
      </c>
    </row>
    <row r="877" spans="1:106" x14ac:dyDescent="0.2">
      <c r="A877" s="13">
        <f t="shared" ca="1" si="13"/>
        <v>45497</v>
      </c>
      <c r="B877" s="34">
        <v>1.0000623348172251</v>
      </c>
      <c r="C877" s="34">
        <v>1</v>
      </c>
      <c r="D877" s="34">
        <v>0.99993766906816206</v>
      </c>
      <c r="E877" s="34">
        <v>0.99987534202146944</v>
      </c>
      <c r="F877" s="34">
        <v>0.99981301885967966</v>
      </c>
      <c r="G877" s="34">
        <v>0.99975069958255058</v>
      </c>
      <c r="H877" s="34">
        <v>0.99968838418983996</v>
      </c>
      <c r="I877" s="34">
        <v>0.9996260726813061</v>
      </c>
      <c r="J877" s="34">
        <v>0.99956376505670663</v>
      </c>
      <c r="K877" s="34">
        <v>0.99950146131579942</v>
      </c>
      <c r="L877" s="34">
        <v>0.99943916145834222</v>
      </c>
      <c r="M877" s="34">
        <v>0.99937686548409332</v>
      </c>
      <c r="N877" s="34">
        <v>0.99931457339281049</v>
      </c>
      <c r="O877" s="34">
        <v>0.9992522851842518</v>
      </c>
      <c r="P877" s="34">
        <v>0.99919000085817533</v>
      </c>
      <c r="Q877" s="34">
        <v>0.99912772041433895</v>
      </c>
      <c r="R877" s="34">
        <v>0.99906544385250051</v>
      </c>
      <c r="S877" s="34">
        <v>0.99900317117241821</v>
      </c>
      <c r="T877" s="34">
        <v>0.99894090237385014</v>
      </c>
      <c r="U877" s="34">
        <v>0.99887863745655447</v>
      </c>
      <c r="V877" s="34">
        <v>0.99881637642028875</v>
      </c>
      <c r="W877" s="34">
        <v>0.99875411926481172</v>
      </c>
      <c r="X877" s="34">
        <v>0.99869186598988102</v>
      </c>
      <c r="Y877" s="34">
        <v>0.99862961659525507</v>
      </c>
      <c r="Z877" s="34">
        <v>0.99856737108069182</v>
      </c>
      <c r="AA877" s="34">
        <v>0.99850512944594971</v>
      </c>
      <c r="AB877" s="34">
        <v>0.99844289169078648</v>
      </c>
      <c r="AC877" s="34">
        <v>0.99838065781496055</v>
      </c>
      <c r="AD877" s="34">
        <v>0.9983184278182301</v>
      </c>
      <c r="AE877" s="34">
        <v>0.99825620170035334</v>
      </c>
      <c r="AF877" s="34">
        <v>0.99819397946108868</v>
      </c>
      <c r="AG877" s="34">
        <v>0.99813176110019375</v>
      </c>
      <c r="AH877" s="34">
        <v>0.99806954661742753</v>
      </c>
      <c r="AI877" s="34">
        <v>0.99800733601254787</v>
      </c>
      <c r="AJ877" s="34">
        <v>0.99794512928531343</v>
      </c>
      <c r="AK877" s="34">
        <v>0.99788292643548193</v>
      </c>
      <c r="AL877" s="34">
        <v>0.99782072746281236</v>
      </c>
      <c r="AM877" s="34">
        <v>0.99775853236706247</v>
      </c>
      <c r="AN877" s="34">
        <v>0.99769634114799088</v>
      </c>
      <c r="AO877" s="34">
        <v>0.99763415380535614</v>
      </c>
      <c r="AP877" s="34">
        <v>0.99757197033891631</v>
      </c>
      <c r="AQ877" s="34">
        <v>0.99750979074842983</v>
      </c>
      <c r="AR877" s="34">
        <v>0.99744761503365498</v>
      </c>
      <c r="AS877" s="34">
        <v>0.99738544319435074</v>
      </c>
      <c r="AT877" s="34">
        <v>0.99732327523027486</v>
      </c>
      <c r="AU877" s="34">
        <v>0.99726111114118621</v>
      </c>
      <c r="AV877" s="34">
        <v>0.9971989509268433</v>
      </c>
      <c r="AW877" s="34">
        <v>0.99713679458700422</v>
      </c>
      <c r="AX877" s="34">
        <v>0.99707464212142793</v>
      </c>
      <c r="AY877" s="34">
        <v>0.99701249352987276</v>
      </c>
      <c r="AZ877" s="34">
        <v>0.99695034881209699</v>
      </c>
      <c r="BA877" s="34">
        <v>0.99688820796785971</v>
      </c>
      <c r="BB877" s="34">
        <v>0.99682607099691889</v>
      </c>
      <c r="BC877" s="34">
        <v>0.9967639378990335</v>
      </c>
      <c r="BD877" s="34">
        <v>0.99670180867396196</v>
      </c>
      <c r="BE877" s="34">
        <v>0.99663968332146291</v>
      </c>
      <c r="BF877" s="34">
        <v>0.99657756184129487</v>
      </c>
      <c r="BG877" s="34">
        <v>0.99651544423321681</v>
      </c>
      <c r="BH877" s="34">
        <v>0.99645333049698681</v>
      </c>
      <c r="BI877" s="34">
        <v>0.99639122063236407</v>
      </c>
      <c r="BJ877" s="34">
        <v>0.99632911463910701</v>
      </c>
      <c r="BK877" s="34">
        <v>0.99626701251697447</v>
      </c>
      <c r="BL877" s="34">
        <v>0.99620491426572511</v>
      </c>
      <c r="BM877" s="34">
        <v>0.99614281988511755</v>
      </c>
      <c r="BN877" s="34">
        <v>0.99608072937491055</v>
      </c>
      <c r="BO877" s="34">
        <v>0.99601864273486307</v>
      </c>
      <c r="BP877" s="34">
        <v>0.99595655996473353</v>
      </c>
      <c r="BQ877" s="34">
        <v>0.99589448106428102</v>
      </c>
      <c r="BR877" s="34">
        <v>0.99583240603326406</v>
      </c>
      <c r="BS877" s="34">
        <v>0.99577033487144184</v>
      </c>
      <c r="BT877" s="34">
        <v>0.99570826757857278</v>
      </c>
      <c r="BU877" s="34">
        <v>0.99564620415441618</v>
      </c>
      <c r="BV877" s="34">
        <v>0.99558414459873046</v>
      </c>
      <c r="BW877" s="34">
        <v>0.99552208891127458</v>
      </c>
      <c r="BX877" s="34">
        <v>0.99546003709180764</v>
      </c>
      <c r="BY877" s="34">
        <v>0.99539798914008859</v>
      </c>
      <c r="BZ877" s="34">
        <v>0.99533594505587586</v>
      </c>
      <c r="CA877" s="34">
        <v>0.99527390483892897</v>
      </c>
      <c r="CB877" s="34">
        <v>0.99521186848900656</v>
      </c>
      <c r="CC877" s="34">
        <v>0.99514983600586759</v>
      </c>
      <c r="CD877" s="34">
        <v>0.99508780738927105</v>
      </c>
      <c r="CE877" s="34">
        <v>0.99502578263897612</v>
      </c>
      <c r="CF877" s="34">
        <v>0.99496376175474166</v>
      </c>
      <c r="CG877" s="34">
        <v>0.99490174473632664</v>
      </c>
      <c r="CH877" s="34">
        <v>0.99483973158349004</v>
      </c>
      <c r="CI877" s="34">
        <v>0.99477772229599115</v>
      </c>
      <c r="CJ877" s="34">
        <v>0.99471571687358906</v>
      </c>
      <c r="CK877" s="34">
        <v>0.99465371531604274</v>
      </c>
      <c r="CL877" s="34">
        <v>0.99459171762311116</v>
      </c>
      <c r="CM877" s="34">
        <v>0.9945297237945534</v>
      </c>
      <c r="CN877" s="34">
        <v>0.99446773383012899</v>
      </c>
      <c r="CO877" s="34">
        <v>0.99440574772959678</v>
      </c>
      <c r="CP877" s="34">
        <v>0.99434376549271597</v>
      </c>
      <c r="CQ877" s="34">
        <v>0.99428178711924564</v>
      </c>
      <c r="CR877" s="34">
        <v>0.99418882289425126</v>
      </c>
      <c r="CS877" s="34">
        <v>0.99409586736130684</v>
      </c>
      <c r="CT877" s="34">
        <v>0.99400292051959993</v>
      </c>
      <c r="CU877" s="34">
        <v>0.99390998236831796</v>
      </c>
      <c r="CV877" s="34">
        <v>0.99381705290664812</v>
      </c>
      <c r="CW877" s="34">
        <v>0.99372413213377797</v>
      </c>
      <c r="CX877" s="34">
        <v>0.99363122004889526</v>
      </c>
      <c r="CY877" s="34">
        <v>0.99353831665118764</v>
      </c>
      <c r="CZ877" s="34">
        <v>0.99344542193984309</v>
      </c>
      <c r="DA877" s="34">
        <v>0.99335253591404893</v>
      </c>
      <c r="DB877" s="34">
        <v>0.99325965857299336</v>
      </c>
    </row>
    <row r="878" spans="1:106" x14ac:dyDescent="0.2">
      <c r="A878" s="13">
        <f t="shared" ca="1" si="13"/>
        <v>45498</v>
      </c>
      <c r="B878" s="34">
        <v>1.0000623348172251</v>
      </c>
      <c r="C878" s="34">
        <v>1</v>
      </c>
      <c r="D878" s="34">
        <v>0.99993766906816206</v>
      </c>
      <c r="E878" s="34">
        <v>0.99987534202146944</v>
      </c>
      <c r="F878" s="34">
        <v>0.99981301885967966</v>
      </c>
      <c r="G878" s="34">
        <v>0.99975069958255058</v>
      </c>
      <c r="H878" s="34">
        <v>0.99968838418983996</v>
      </c>
      <c r="I878" s="34">
        <v>0.9996260726813061</v>
      </c>
      <c r="J878" s="34">
        <v>0.99956376505670663</v>
      </c>
      <c r="K878" s="34">
        <v>0.99950146131579942</v>
      </c>
      <c r="L878" s="34">
        <v>0.99943916145834222</v>
      </c>
      <c r="M878" s="34">
        <v>0.99937686548409332</v>
      </c>
      <c r="N878" s="34">
        <v>0.99931457339281049</v>
      </c>
      <c r="O878" s="34">
        <v>0.9992522851842518</v>
      </c>
      <c r="P878" s="34">
        <v>0.99919000085817533</v>
      </c>
      <c r="Q878" s="34">
        <v>0.99912772041433895</v>
      </c>
      <c r="R878" s="34">
        <v>0.99906544385250051</v>
      </c>
      <c r="S878" s="34">
        <v>0.99900317117241821</v>
      </c>
      <c r="T878" s="34">
        <v>0.99894090237385014</v>
      </c>
      <c r="U878" s="34">
        <v>0.99887863745655447</v>
      </c>
      <c r="V878" s="34">
        <v>0.99881637642028875</v>
      </c>
      <c r="W878" s="34">
        <v>0.99875411926481172</v>
      </c>
      <c r="X878" s="34">
        <v>0.99869186598988102</v>
      </c>
      <c r="Y878" s="34">
        <v>0.99862961659525507</v>
      </c>
      <c r="Z878" s="34">
        <v>0.99856737108069182</v>
      </c>
      <c r="AA878" s="34">
        <v>0.99850512944594971</v>
      </c>
      <c r="AB878" s="34">
        <v>0.99844289169078648</v>
      </c>
      <c r="AC878" s="34">
        <v>0.99838065781496055</v>
      </c>
      <c r="AD878" s="34">
        <v>0.9983184278182301</v>
      </c>
      <c r="AE878" s="34">
        <v>0.99825620170035334</v>
      </c>
      <c r="AF878" s="34">
        <v>0.99819397946108868</v>
      </c>
      <c r="AG878" s="34">
        <v>0.99813176110019375</v>
      </c>
      <c r="AH878" s="34">
        <v>0.99806954661742753</v>
      </c>
      <c r="AI878" s="34">
        <v>0.99800733601254787</v>
      </c>
      <c r="AJ878" s="34">
        <v>0.99794512928531343</v>
      </c>
      <c r="AK878" s="34">
        <v>0.99788292643548193</v>
      </c>
      <c r="AL878" s="34">
        <v>0.99782072746281236</v>
      </c>
      <c r="AM878" s="34">
        <v>0.99775853236706247</v>
      </c>
      <c r="AN878" s="34">
        <v>0.99769634114799088</v>
      </c>
      <c r="AO878" s="34">
        <v>0.99763415380535614</v>
      </c>
      <c r="AP878" s="34">
        <v>0.99757197033891631</v>
      </c>
      <c r="AQ878" s="34">
        <v>0.99750979074842983</v>
      </c>
      <c r="AR878" s="34">
        <v>0.99744761503365498</v>
      </c>
      <c r="AS878" s="34">
        <v>0.99738544319435074</v>
      </c>
      <c r="AT878" s="34">
        <v>0.99732327523027486</v>
      </c>
      <c r="AU878" s="34">
        <v>0.99726111114118621</v>
      </c>
      <c r="AV878" s="34">
        <v>0.9971989509268433</v>
      </c>
      <c r="AW878" s="34">
        <v>0.99713679458700422</v>
      </c>
      <c r="AX878" s="34">
        <v>0.99707464212142793</v>
      </c>
      <c r="AY878" s="34">
        <v>0.99701249352987276</v>
      </c>
      <c r="AZ878" s="34">
        <v>0.99695034881209699</v>
      </c>
      <c r="BA878" s="34">
        <v>0.99688820796785971</v>
      </c>
      <c r="BB878" s="34">
        <v>0.99682607099691889</v>
      </c>
      <c r="BC878" s="34">
        <v>0.9967639378990335</v>
      </c>
      <c r="BD878" s="34">
        <v>0.99670180867396196</v>
      </c>
      <c r="BE878" s="34">
        <v>0.99663968332146291</v>
      </c>
      <c r="BF878" s="34">
        <v>0.99657756184129487</v>
      </c>
      <c r="BG878" s="34">
        <v>0.99651544423321681</v>
      </c>
      <c r="BH878" s="34">
        <v>0.99645333049698681</v>
      </c>
      <c r="BI878" s="34">
        <v>0.99639122063236407</v>
      </c>
      <c r="BJ878" s="34">
        <v>0.99632911463910701</v>
      </c>
      <c r="BK878" s="34">
        <v>0.99626701251697447</v>
      </c>
      <c r="BL878" s="34">
        <v>0.99620491426572511</v>
      </c>
      <c r="BM878" s="34">
        <v>0.99614281988511755</v>
      </c>
      <c r="BN878" s="34">
        <v>0.99608072937491055</v>
      </c>
      <c r="BO878" s="34">
        <v>0.99601864273486307</v>
      </c>
      <c r="BP878" s="34">
        <v>0.99595655996473353</v>
      </c>
      <c r="BQ878" s="34">
        <v>0.99589448106428102</v>
      </c>
      <c r="BR878" s="34">
        <v>0.99583240603326406</v>
      </c>
      <c r="BS878" s="34">
        <v>0.99577033487144184</v>
      </c>
      <c r="BT878" s="34">
        <v>0.99570826757857278</v>
      </c>
      <c r="BU878" s="34">
        <v>0.99564620415441618</v>
      </c>
      <c r="BV878" s="34">
        <v>0.99558414459873046</v>
      </c>
      <c r="BW878" s="34">
        <v>0.99552208891127458</v>
      </c>
      <c r="BX878" s="34">
        <v>0.99546003709180764</v>
      </c>
      <c r="BY878" s="34">
        <v>0.99539798914008859</v>
      </c>
      <c r="BZ878" s="34">
        <v>0.99533594505587586</v>
      </c>
      <c r="CA878" s="34">
        <v>0.99527390483892897</v>
      </c>
      <c r="CB878" s="34">
        <v>0.99521186848900656</v>
      </c>
      <c r="CC878" s="34">
        <v>0.99514983600586759</v>
      </c>
      <c r="CD878" s="34">
        <v>0.99508780738927105</v>
      </c>
      <c r="CE878" s="34">
        <v>0.99502578263897612</v>
      </c>
      <c r="CF878" s="34">
        <v>0.99496376175474166</v>
      </c>
      <c r="CG878" s="34">
        <v>0.99490174473632664</v>
      </c>
      <c r="CH878" s="34">
        <v>0.99483973158349004</v>
      </c>
      <c r="CI878" s="34">
        <v>0.99477772229599115</v>
      </c>
      <c r="CJ878" s="34">
        <v>0.99471571687358906</v>
      </c>
      <c r="CK878" s="34">
        <v>0.99465371531604274</v>
      </c>
      <c r="CL878" s="34">
        <v>0.99459171762311116</v>
      </c>
      <c r="CM878" s="34">
        <v>0.9945297237945534</v>
      </c>
      <c r="CN878" s="34">
        <v>0.99446773383012899</v>
      </c>
      <c r="CO878" s="34">
        <v>0.99440574772959678</v>
      </c>
      <c r="CP878" s="34">
        <v>0.99434376549271597</v>
      </c>
      <c r="CQ878" s="34">
        <v>0.99428178711924564</v>
      </c>
      <c r="CR878" s="34">
        <v>0.99418882289425126</v>
      </c>
      <c r="CS878" s="34">
        <v>0.99409586736130684</v>
      </c>
      <c r="CT878" s="34">
        <v>0.99400292051959993</v>
      </c>
      <c r="CU878" s="34">
        <v>0.99390998236831796</v>
      </c>
      <c r="CV878" s="34">
        <v>0.99381705290664812</v>
      </c>
      <c r="CW878" s="34">
        <v>0.99372413213377797</v>
      </c>
      <c r="CX878" s="34">
        <v>0.99363122004889526</v>
      </c>
      <c r="CY878" s="34">
        <v>0.99353831665118764</v>
      </c>
      <c r="CZ878" s="34">
        <v>0.99344542193984309</v>
      </c>
      <c r="DA878" s="34">
        <v>0.99335253591404893</v>
      </c>
      <c r="DB878" s="34">
        <v>0.99325965857299336</v>
      </c>
    </row>
    <row r="879" spans="1:106" x14ac:dyDescent="0.2">
      <c r="A879" s="13">
        <f t="shared" ca="1" si="13"/>
        <v>45499</v>
      </c>
      <c r="B879" s="34">
        <v>1.0000623348172251</v>
      </c>
      <c r="C879" s="34">
        <v>1</v>
      </c>
      <c r="D879" s="34">
        <v>0.99993766906816206</v>
      </c>
      <c r="E879" s="34">
        <v>0.99987534202146944</v>
      </c>
      <c r="F879" s="34">
        <v>0.99981301885967966</v>
      </c>
      <c r="G879" s="34">
        <v>0.99975069958255058</v>
      </c>
      <c r="H879" s="34">
        <v>0.99968838418983996</v>
      </c>
      <c r="I879" s="34">
        <v>0.9996260726813061</v>
      </c>
      <c r="J879" s="34">
        <v>0.99956376505670663</v>
      </c>
      <c r="K879" s="34">
        <v>0.99950146131579942</v>
      </c>
      <c r="L879" s="34">
        <v>0.99943916145834222</v>
      </c>
      <c r="M879" s="34">
        <v>0.99937686548409332</v>
      </c>
      <c r="N879" s="34">
        <v>0.99931457339281049</v>
      </c>
      <c r="O879" s="34">
        <v>0.9992522851842518</v>
      </c>
      <c r="P879" s="34">
        <v>0.99919000085817533</v>
      </c>
      <c r="Q879" s="34">
        <v>0.99912772041433895</v>
      </c>
      <c r="R879" s="34">
        <v>0.99906544385250051</v>
      </c>
      <c r="S879" s="34">
        <v>0.99900317117241821</v>
      </c>
      <c r="T879" s="34">
        <v>0.99894090237385014</v>
      </c>
      <c r="U879" s="34">
        <v>0.99887863745655447</v>
      </c>
      <c r="V879" s="34">
        <v>0.99881637642028875</v>
      </c>
      <c r="W879" s="34">
        <v>0.99875411926481172</v>
      </c>
      <c r="X879" s="34">
        <v>0.99869186598988102</v>
      </c>
      <c r="Y879" s="34">
        <v>0.99862961659525507</v>
      </c>
      <c r="Z879" s="34">
        <v>0.99856737108069182</v>
      </c>
      <c r="AA879" s="34">
        <v>0.99850512944594971</v>
      </c>
      <c r="AB879" s="34">
        <v>0.99844289169078648</v>
      </c>
      <c r="AC879" s="34">
        <v>0.99838065781496055</v>
      </c>
      <c r="AD879" s="34">
        <v>0.9983184278182301</v>
      </c>
      <c r="AE879" s="34">
        <v>0.99825620170035334</v>
      </c>
      <c r="AF879" s="34">
        <v>0.99819397946108868</v>
      </c>
      <c r="AG879" s="34">
        <v>0.99813176110019375</v>
      </c>
      <c r="AH879" s="34">
        <v>0.99806954661742753</v>
      </c>
      <c r="AI879" s="34">
        <v>0.99800733601254787</v>
      </c>
      <c r="AJ879" s="34">
        <v>0.99794512928531343</v>
      </c>
      <c r="AK879" s="34">
        <v>0.99788292643548193</v>
      </c>
      <c r="AL879" s="34">
        <v>0.99782072746281236</v>
      </c>
      <c r="AM879" s="34">
        <v>0.99775853236706247</v>
      </c>
      <c r="AN879" s="34">
        <v>0.99769634114799088</v>
      </c>
      <c r="AO879" s="34">
        <v>0.99763415380535614</v>
      </c>
      <c r="AP879" s="34">
        <v>0.99757197033891631</v>
      </c>
      <c r="AQ879" s="34">
        <v>0.99750979074842983</v>
      </c>
      <c r="AR879" s="34">
        <v>0.99744761503365498</v>
      </c>
      <c r="AS879" s="34">
        <v>0.99738544319435074</v>
      </c>
      <c r="AT879" s="34">
        <v>0.99732327523027486</v>
      </c>
      <c r="AU879" s="34">
        <v>0.99726111114118621</v>
      </c>
      <c r="AV879" s="34">
        <v>0.9971989509268433</v>
      </c>
      <c r="AW879" s="34">
        <v>0.99713679458700422</v>
      </c>
      <c r="AX879" s="34">
        <v>0.99707464212142793</v>
      </c>
      <c r="AY879" s="34">
        <v>0.99701249352987276</v>
      </c>
      <c r="AZ879" s="34">
        <v>0.99695034881209699</v>
      </c>
      <c r="BA879" s="34">
        <v>0.99688820796785971</v>
      </c>
      <c r="BB879" s="34">
        <v>0.99682607099691889</v>
      </c>
      <c r="BC879" s="34">
        <v>0.9967639378990335</v>
      </c>
      <c r="BD879" s="34">
        <v>0.99670180867396196</v>
      </c>
      <c r="BE879" s="34">
        <v>0.99663968332146291</v>
      </c>
      <c r="BF879" s="34">
        <v>0.99657756184129487</v>
      </c>
      <c r="BG879" s="34">
        <v>0.99651544423321681</v>
      </c>
      <c r="BH879" s="34">
        <v>0.99645333049698681</v>
      </c>
      <c r="BI879" s="34">
        <v>0.99639122063236407</v>
      </c>
      <c r="BJ879" s="34">
        <v>0.99632911463910701</v>
      </c>
      <c r="BK879" s="34">
        <v>0.99626701251697447</v>
      </c>
      <c r="BL879" s="34">
        <v>0.99620491426572511</v>
      </c>
      <c r="BM879" s="34">
        <v>0.99614281988511755</v>
      </c>
      <c r="BN879" s="34">
        <v>0.99608072937491055</v>
      </c>
      <c r="BO879" s="34">
        <v>0.99601864273486307</v>
      </c>
      <c r="BP879" s="34">
        <v>0.99595655996473353</v>
      </c>
      <c r="BQ879" s="34">
        <v>0.99589448106428102</v>
      </c>
      <c r="BR879" s="34">
        <v>0.99583240603326406</v>
      </c>
      <c r="BS879" s="34">
        <v>0.99577033487144184</v>
      </c>
      <c r="BT879" s="34">
        <v>0.99570826757857278</v>
      </c>
      <c r="BU879" s="34">
        <v>0.99564620415441618</v>
      </c>
      <c r="BV879" s="34">
        <v>0.99558414459873046</v>
      </c>
      <c r="BW879" s="34">
        <v>0.99552208891127458</v>
      </c>
      <c r="BX879" s="34">
        <v>0.99546003709180764</v>
      </c>
      <c r="BY879" s="34">
        <v>0.99539798914008859</v>
      </c>
      <c r="BZ879" s="34">
        <v>0.99533594505587586</v>
      </c>
      <c r="CA879" s="34">
        <v>0.99527390483892897</v>
      </c>
      <c r="CB879" s="34">
        <v>0.99521186848900656</v>
      </c>
      <c r="CC879" s="34">
        <v>0.99514983600586759</v>
      </c>
      <c r="CD879" s="34">
        <v>0.99508780738927105</v>
      </c>
      <c r="CE879" s="34">
        <v>0.99502578263897612</v>
      </c>
      <c r="CF879" s="34">
        <v>0.99496376175474166</v>
      </c>
      <c r="CG879" s="34">
        <v>0.99490174473632664</v>
      </c>
      <c r="CH879" s="34">
        <v>0.99483973158349004</v>
      </c>
      <c r="CI879" s="34">
        <v>0.99477772229599115</v>
      </c>
      <c r="CJ879" s="34">
        <v>0.99471571687358906</v>
      </c>
      <c r="CK879" s="34">
        <v>0.99465371531604274</v>
      </c>
      <c r="CL879" s="34">
        <v>0.99459171762311116</v>
      </c>
      <c r="CM879" s="34">
        <v>0.9945297237945534</v>
      </c>
      <c r="CN879" s="34">
        <v>0.99446773383012899</v>
      </c>
      <c r="CO879" s="34">
        <v>0.99440574772959678</v>
      </c>
      <c r="CP879" s="34">
        <v>0.99434376549271597</v>
      </c>
      <c r="CQ879" s="34">
        <v>0.99428178711924564</v>
      </c>
      <c r="CR879" s="34">
        <v>0.99418882289425126</v>
      </c>
      <c r="CS879" s="34">
        <v>0.99409586736130684</v>
      </c>
      <c r="CT879" s="34">
        <v>0.99400292051959993</v>
      </c>
      <c r="CU879" s="34">
        <v>0.99390998236831796</v>
      </c>
      <c r="CV879" s="34">
        <v>0.99381705290664812</v>
      </c>
      <c r="CW879" s="34">
        <v>0.99372413213377797</v>
      </c>
      <c r="CX879" s="34">
        <v>0.99363122004889526</v>
      </c>
      <c r="CY879" s="34">
        <v>0.99353831665118764</v>
      </c>
      <c r="CZ879" s="34">
        <v>0.99344542193984309</v>
      </c>
      <c r="DA879" s="34">
        <v>0.99335253591404893</v>
      </c>
      <c r="DB879" s="34">
        <v>0.99325965857299336</v>
      </c>
    </row>
    <row r="880" spans="1:106" x14ac:dyDescent="0.2">
      <c r="A880" s="13">
        <f t="shared" ca="1" si="13"/>
        <v>45502</v>
      </c>
      <c r="B880" s="34">
        <v>1.0000623348172251</v>
      </c>
      <c r="C880" s="34">
        <v>1</v>
      </c>
      <c r="D880" s="34">
        <v>0.99993766906816206</v>
      </c>
      <c r="E880" s="34">
        <v>0.99987534202146944</v>
      </c>
      <c r="F880" s="34">
        <v>0.99981301885967966</v>
      </c>
      <c r="G880" s="34">
        <v>0.99975069958255058</v>
      </c>
      <c r="H880" s="34">
        <v>0.99968838418983996</v>
      </c>
      <c r="I880" s="34">
        <v>0.9996260726813061</v>
      </c>
      <c r="J880" s="34">
        <v>0.99956376505670663</v>
      </c>
      <c r="K880" s="34">
        <v>0.99950146131579942</v>
      </c>
      <c r="L880" s="34">
        <v>0.99943916145834222</v>
      </c>
      <c r="M880" s="34">
        <v>0.99937686548409332</v>
      </c>
      <c r="N880" s="34">
        <v>0.99931457339281049</v>
      </c>
      <c r="O880" s="34">
        <v>0.9992522851842518</v>
      </c>
      <c r="P880" s="34">
        <v>0.99919000085817533</v>
      </c>
      <c r="Q880" s="34">
        <v>0.99912772041433895</v>
      </c>
      <c r="R880" s="34">
        <v>0.99906544385250051</v>
      </c>
      <c r="S880" s="34">
        <v>0.99900317117241821</v>
      </c>
      <c r="T880" s="34">
        <v>0.99894090237385014</v>
      </c>
      <c r="U880" s="34">
        <v>0.99887863745655447</v>
      </c>
      <c r="V880" s="34">
        <v>0.99881637642028875</v>
      </c>
      <c r="W880" s="34">
        <v>0.99875411926481172</v>
      </c>
      <c r="X880" s="34">
        <v>0.99869186598988102</v>
      </c>
      <c r="Y880" s="34">
        <v>0.99862961659525507</v>
      </c>
      <c r="Z880" s="34">
        <v>0.99856737108069182</v>
      </c>
      <c r="AA880" s="34">
        <v>0.99850512944594971</v>
      </c>
      <c r="AB880" s="34">
        <v>0.99844289169078648</v>
      </c>
      <c r="AC880" s="34">
        <v>0.99838065781496055</v>
      </c>
      <c r="AD880" s="34">
        <v>0.9983184278182301</v>
      </c>
      <c r="AE880" s="34">
        <v>0.99825620170035334</v>
      </c>
      <c r="AF880" s="34">
        <v>0.99819397946108868</v>
      </c>
      <c r="AG880" s="34">
        <v>0.99813176110019375</v>
      </c>
      <c r="AH880" s="34">
        <v>0.99806954661742753</v>
      </c>
      <c r="AI880" s="34">
        <v>0.99800733601254787</v>
      </c>
      <c r="AJ880" s="34">
        <v>0.99794512928531343</v>
      </c>
      <c r="AK880" s="34">
        <v>0.99788292643548193</v>
      </c>
      <c r="AL880" s="34">
        <v>0.99782072746281236</v>
      </c>
      <c r="AM880" s="34">
        <v>0.99775853236706247</v>
      </c>
      <c r="AN880" s="34">
        <v>0.99769634114799088</v>
      </c>
      <c r="AO880" s="34">
        <v>0.99763415380535614</v>
      </c>
      <c r="AP880" s="34">
        <v>0.99757197033891631</v>
      </c>
      <c r="AQ880" s="34">
        <v>0.99750979074842983</v>
      </c>
      <c r="AR880" s="34">
        <v>0.99744761503365498</v>
      </c>
      <c r="AS880" s="34">
        <v>0.99738544319435074</v>
      </c>
      <c r="AT880" s="34">
        <v>0.99732327523027486</v>
      </c>
      <c r="AU880" s="34">
        <v>0.99726111114118621</v>
      </c>
      <c r="AV880" s="34">
        <v>0.9971989509268433</v>
      </c>
      <c r="AW880" s="34">
        <v>0.99713679458700422</v>
      </c>
      <c r="AX880" s="34">
        <v>0.99707464212142793</v>
      </c>
      <c r="AY880" s="34">
        <v>0.99701249352987276</v>
      </c>
      <c r="AZ880" s="34">
        <v>0.99695034881209699</v>
      </c>
      <c r="BA880" s="34">
        <v>0.99688820796785971</v>
      </c>
      <c r="BB880" s="34">
        <v>0.99682607099691889</v>
      </c>
      <c r="BC880" s="34">
        <v>0.9967639378990335</v>
      </c>
      <c r="BD880" s="34">
        <v>0.99670180867396196</v>
      </c>
      <c r="BE880" s="34">
        <v>0.99663968332146291</v>
      </c>
      <c r="BF880" s="34">
        <v>0.99657756184129487</v>
      </c>
      <c r="BG880" s="34">
        <v>0.99651544423321681</v>
      </c>
      <c r="BH880" s="34">
        <v>0.99645333049698681</v>
      </c>
      <c r="BI880" s="34">
        <v>0.99639122063236407</v>
      </c>
      <c r="BJ880" s="34">
        <v>0.99632911463910701</v>
      </c>
      <c r="BK880" s="34">
        <v>0.99626701251697447</v>
      </c>
      <c r="BL880" s="34">
        <v>0.99620491426572511</v>
      </c>
      <c r="BM880" s="34">
        <v>0.99614281988511755</v>
      </c>
      <c r="BN880" s="34">
        <v>0.99608072937491055</v>
      </c>
      <c r="BO880" s="34">
        <v>0.99601864273486307</v>
      </c>
      <c r="BP880" s="34">
        <v>0.99595655996473353</v>
      </c>
      <c r="BQ880" s="34">
        <v>0.99589448106428102</v>
      </c>
      <c r="BR880" s="34">
        <v>0.99583240603326406</v>
      </c>
      <c r="BS880" s="34">
        <v>0.99577033487144184</v>
      </c>
      <c r="BT880" s="34">
        <v>0.99570826757857278</v>
      </c>
      <c r="BU880" s="34">
        <v>0.99564620415441618</v>
      </c>
      <c r="BV880" s="34">
        <v>0.99558414459873046</v>
      </c>
      <c r="BW880" s="34">
        <v>0.99552208891127458</v>
      </c>
      <c r="BX880" s="34">
        <v>0.99546003709180764</v>
      </c>
      <c r="BY880" s="34">
        <v>0.99539798914008859</v>
      </c>
      <c r="BZ880" s="34">
        <v>0.99533594505587586</v>
      </c>
      <c r="CA880" s="34">
        <v>0.99527390483892897</v>
      </c>
      <c r="CB880" s="34">
        <v>0.99521186848900656</v>
      </c>
      <c r="CC880" s="34">
        <v>0.99514983600586759</v>
      </c>
      <c r="CD880" s="34">
        <v>0.99508780738927105</v>
      </c>
      <c r="CE880" s="34">
        <v>0.99502578263897612</v>
      </c>
      <c r="CF880" s="34">
        <v>0.99496376175474166</v>
      </c>
      <c r="CG880" s="34">
        <v>0.99490174473632664</v>
      </c>
      <c r="CH880" s="34">
        <v>0.99483973158349004</v>
      </c>
      <c r="CI880" s="34">
        <v>0.99477772229599115</v>
      </c>
      <c r="CJ880" s="34">
        <v>0.99471571687358906</v>
      </c>
      <c r="CK880" s="34">
        <v>0.99465371531604274</v>
      </c>
      <c r="CL880" s="34">
        <v>0.99459171762311116</v>
      </c>
      <c r="CM880" s="34">
        <v>0.9945297237945534</v>
      </c>
      <c r="CN880" s="34">
        <v>0.99446773383012899</v>
      </c>
      <c r="CO880" s="34">
        <v>0.99440574772959678</v>
      </c>
      <c r="CP880" s="34">
        <v>0.99434376549271597</v>
      </c>
      <c r="CQ880" s="34">
        <v>0.99428178711924564</v>
      </c>
      <c r="CR880" s="34">
        <v>0.99418882289425126</v>
      </c>
      <c r="CS880" s="34">
        <v>0.99409586736130684</v>
      </c>
      <c r="CT880" s="34">
        <v>0.99400292051959993</v>
      </c>
      <c r="CU880" s="34">
        <v>0.99390998236831796</v>
      </c>
      <c r="CV880" s="34">
        <v>0.99381705290664812</v>
      </c>
      <c r="CW880" s="34">
        <v>0.99372413213377797</v>
      </c>
      <c r="CX880" s="34">
        <v>0.99363122004889526</v>
      </c>
      <c r="CY880" s="34">
        <v>0.99353831665118764</v>
      </c>
      <c r="CZ880" s="34">
        <v>0.99344542193984309</v>
      </c>
      <c r="DA880" s="34">
        <v>0.99335253591404893</v>
      </c>
      <c r="DB880" s="34">
        <v>0.99325965857299336</v>
      </c>
    </row>
    <row r="881" spans="1:106" x14ac:dyDescent="0.2">
      <c r="A881" s="13">
        <f t="shared" ca="1" si="13"/>
        <v>45503</v>
      </c>
      <c r="B881" s="34">
        <v>1.0000623348172251</v>
      </c>
      <c r="C881" s="34">
        <v>1</v>
      </c>
      <c r="D881" s="34">
        <v>0.99993766906816206</v>
      </c>
      <c r="E881" s="34">
        <v>0.99987534202146944</v>
      </c>
      <c r="F881" s="34">
        <v>0.99981301885967966</v>
      </c>
      <c r="G881" s="34">
        <v>0.99975069958255058</v>
      </c>
      <c r="H881" s="34">
        <v>0.99968838418983996</v>
      </c>
      <c r="I881" s="34">
        <v>0.9996260726813061</v>
      </c>
      <c r="J881" s="34">
        <v>0.99956376505670663</v>
      </c>
      <c r="K881" s="34">
        <v>0.99950146131579942</v>
      </c>
      <c r="L881" s="34">
        <v>0.99943916145834222</v>
      </c>
      <c r="M881" s="34">
        <v>0.99937686548409332</v>
      </c>
      <c r="N881" s="34">
        <v>0.99931457339281049</v>
      </c>
      <c r="O881" s="34">
        <v>0.9992522851842518</v>
      </c>
      <c r="P881" s="34">
        <v>0.99919000085817533</v>
      </c>
      <c r="Q881" s="34">
        <v>0.99912772041433895</v>
      </c>
      <c r="R881" s="34">
        <v>0.99906544385250051</v>
      </c>
      <c r="S881" s="34">
        <v>0.99900317117241821</v>
      </c>
      <c r="T881" s="34">
        <v>0.99894090237385014</v>
      </c>
      <c r="U881" s="34">
        <v>0.99887863745655447</v>
      </c>
      <c r="V881" s="34">
        <v>0.99881637642028875</v>
      </c>
      <c r="W881" s="34">
        <v>0.99875411926481172</v>
      </c>
      <c r="X881" s="34">
        <v>0.99869186598988102</v>
      </c>
      <c r="Y881" s="34">
        <v>0.99862961659525507</v>
      </c>
      <c r="Z881" s="34">
        <v>0.99856737108069182</v>
      </c>
      <c r="AA881" s="34">
        <v>0.99850512944594971</v>
      </c>
      <c r="AB881" s="34">
        <v>0.99844289169078648</v>
      </c>
      <c r="AC881" s="34">
        <v>0.99838065781496055</v>
      </c>
      <c r="AD881" s="34">
        <v>0.9983184278182301</v>
      </c>
      <c r="AE881" s="34">
        <v>0.99825620170035334</v>
      </c>
      <c r="AF881" s="34">
        <v>0.99819397946108868</v>
      </c>
      <c r="AG881" s="34">
        <v>0.99813176110019375</v>
      </c>
      <c r="AH881" s="34">
        <v>0.99806954661742753</v>
      </c>
      <c r="AI881" s="34">
        <v>0.99800733601254787</v>
      </c>
      <c r="AJ881" s="34">
        <v>0.99794512928531343</v>
      </c>
      <c r="AK881" s="34">
        <v>0.99788292643548193</v>
      </c>
      <c r="AL881" s="34">
        <v>0.99782072746281236</v>
      </c>
      <c r="AM881" s="34">
        <v>0.99775853236706247</v>
      </c>
      <c r="AN881" s="34">
        <v>0.99769634114799088</v>
      </c>
      <c r="AO881" s="34">
        <v>0.99763415380535614</v>
      </c>
      <c r="AP881" s="34">
        <v>0.99757197033891631</v>
      </c>
      <c r="AQ881" s="34">
        <v>0.99750979074842983</v>
      </c>
      <c r="AR881" s="34">
        <v>0.99744761503365498</v>
      </c>
      <c r="AS881" s="34">
        <v>0.99738544319435074</v>
      </c>
      <c r="AT881" s="34">
        <v>0.99732327523027486</v>
      </c>
      <c r="AU881" s="34">
        <v>0.99726111114118621</v>
      </c>
      <c r="AV881" s="34">
        <v>0.9971989509268433</v>
      </c>
      <c r="AW881" s="34">
        <v>0.99713679458700422</v>
      </c>
      <c r="AX881" s="34">
        <v>0.99707464212142793</v>
      </c>
      <c r="AY881" s="34">
        <v>0.99701249352987276</v>
      </c>
      <c r="AZ881" s="34">
        <v>0.99695034881209699</v>
      </c>
      <c r="BA881" s="34">
        <v>0.99688820796785971</v>
      </c>
      <c r="BB881" s="34">
        <v>0.99682607099691889</v>
      </c>
      <c r="BC881" s="34">
        <v>0.9967639378990335</v>
      </c>
      <c r="BD881" s="34">
        <v>0.99670180867396196</v>
      </c>
      <c r="BE881" s="34">
        <v>0.99663968332146291</v>
      </c>
      <c r="BF881" s="34">
        <v>0.99657756184129487</v>
      </c>
      <c r="BG881" s="34">
        <v>0.99651544423321681</v>
      </c>
      <c r="BH881" s="34">
        <v>0.99645333049698681</v>
      </c>
      <c r="BI881" s="34">
        <v>0.99639122063236407</v>
      </c>
      <c r="BJ881" s="34">
        <v>0.99632911463910701</v>
      </c>
      <c r="BK881" s="34">
        <v>0.99626701251697447</v>
      </c>
      <c r="BL881" s="34">
        <v>0.99620491426572511</v>
      </c>
      <c r="BM881" s="34">
        <v>0.99614281988511755</v>
      </c>
      <c r="BN881" s="34">
        <v>0.99608072937491055</v>
      </c>
      <c r="BO881" s="34">
        <v>0.99601864273486307</v>
      </c>
      <c r="BP881" s="34">
        <v>0.99595655996473353</v>
      </c>
      <c r="BQ881" s="34">
        <v>0.99589448106428102</v>
      </c>
      <c r="BR881" s="34">
        <v>0.99583240603326406</v>
      </c>
      <c r="BS881" s="34">
        <v>0.99577033487144184</v>
      </c>
      <c r="BT881" s="34">
        <v>0.99570826757857278</v>
      </c>
      <c r="BU881" s="34">
        <v>0.99564620415441618</v>
      </c>
      <c r="BV881" s="34">
        <v>0.99558414459873046</v>
      </c>
      <c r="BW881" s="34">
        <v>0.99552208891127458</v>
      </c>
      <c r="BX881" s="34">
        <v>0.99546003709180764</v>
      </c>
      <c r="BY881" s="34">
        <v>0.99539798914008859</v>
      </c>
      <c r="BZ881" s="34">
        <v>0.99533594505587586</v>
      </c>
      <c r="CA881" s="34">
        <v>0.99527390483892897</v>
      </c>
      <c r="CB881" s="34">
        <v>0.99521186848900656</v>
      </c>
      <c r="CC881" s="34">
        <v>0.99514983600586759</v>
      </c>
      <c r="CD881" s="34">
        <v>0.99508780738927105</v>
      </c>
      <c r="CE881" s="34">
        <v>0.99502578263897612</v>
      </c>
      <c r="CF881" s="34">
        <v>0.99496376175474166</v>
      </c>
      <c r="CG881" s="34">
        <v>0.99490174473632664</v>
      </c>
      <c r="CH881" s="34">
        <v>0.99483973158349004</v>
      </c>
      <c r="CI881" s="34">
        <v>0.99477772229599115</v>
      </c>
      <c r="CJ881" s="34">
        <v>0.99471571687358906</v>
      </c>
      <c r="CK881" s="34">
        <v>0.99465371531604274</v>
      </c>
      <c r="CL881" s="34">
        <v>0.99459171762311116</v>
      </c>
      <c r="CM881" s="34">
        <v>0.9945297237945534</v>
      </c>
      <c r="CN881" s="34">
        <v>0.99446773383012899</v>
      </c>
      <c r="CO881" s="34">
        <v>0.99440574772959678</v>
      </c>
      <c r="CP881" s="34">
        <v>0.99434376549271597</v>
      </c>
      <c r="CQ881" s="34">
        <v>0.99428178711924564</v>
      </c>
      <c r="CR881" s="34">
        <v>0.99418882289425126</v>
      </c>
      <c r="CS881" s="34">
        <v>0.99409586736130684</v>
      </c>
      <c r="CT881" s="34">
        <v>0.99400292051959993</v>
      </c>
      <c r="CU881" s="34">
        <v>0.99390998236831796</v>
      </c>
      <c r="CV881" s="34">
        <v>0.99381705290664812</v>
      </c>
      <c r="CW881" s="34">
        <v>0.99372413213377797</v>
      </c>
      <c r="CX881" s="34">
        <v>0.99363122004889526</v>
      </c>
      <c r="CY881" s="34">
        <v>0.99353831665118764</v>
      </c>
      <c r="CZ881" s="34">
        <v>0.99344542193984309</v>
      </c>
      <c r="DA881" s="34">
        <v>0.99335253591404893</v>
      </c>
      <c r="DB881" s="34">
        <v>0.99325965857299336</v>
      </c>
    </row>
    <row r="882" spans="1:106" x14ac:dyDescent="0.2">
      <c r="A882" s="13">
        <f t="shared" ca="1" si="13"/>
        <v>45504</v>
      </c>
      <c r="B882" s="34">
        <v>1.0000623348172251</v>
      </c>
      <c r="C882" s="34">
        <v>1</v>
      </c>
      <c r="D882" s="34">
        <v>0.99993766906816206</v>
      </c>
      <c r="E882" s="34">
        <v>0.99987534202146944</v>
      </c>
      <c r="F882" s="34">
        <v>0.99981301885967966</v>
      </c>
      <c r="G882" s="34">
        <v>0.99975069958255058</v>
      </c>
      <c r="H882" s="34">
        <v>0.99968838418983996</v>
      </c>
      <c r="I882" s="34">
        <v>0.9996260726813061</v>
      </c>
      <c r="J882" s="34">
        <v>0.99956376505670663</v>
      </c>
      <c r="K882" s="34">
        <v>0.99950146131579942</v>
      </c>
      <c r="L882" s="34">
        <v>0.99943916145834222</v>
      </c>
      <c r="M882" s="34">
        <v>0.99937686548409332</v>
      </c>
      <c r="N882" s="34">
        <v>0.99931457339281049</v>
      </c>
      <c r="O882" s="34">
        <v>0.9992522851842518</v>
      </c>
      <c r="P882" s="34">
        <v>0.99919000085817533</v>
      </c>
      <c r="Q882" s="34">
        <v>0.99912772041433895</v>
      </c>
      <c r="R882" s="34">
        <v>0.99906544385250051</v>
      </c>
      <c r="S882" s="34">
        <v>0.99900317117241821</v>
      </c>
      <c r="T882" s="34">
        <v>0.99894090237385014</v>
      </c>
      <c r="U882" s="34">
        <v>0.99887863745655447</v>
      </c>
      <c r="V882" s="34">
        <v>0.99881637642028875</v>
      </c>
      <c r="W882" s="34">
        <v>0.99875411926481172</v>
      </c>
      <c r="X882" s="34">
        <v>0.99869186598988102</v>
      </c>
      <c r="Y882" s="34">
        <v>0.99862961659525507</v>
      </c>
      <c r="Z882" s="34">
        <v>0.99856737108069182</v>
      </c>
      <c r="AA882" s="34">
        <v>0.99850512944594971</v>
      </c>
      <c r="AB882" s="34">
        <v>0.99844289169078648</v>
      </c>
      <c r="AC882" s="34">
        <v>0.99838065781496055</v>
      </c>
      <c r="AD882" s="34">
        <v>0.9983184278182301</v>
      </c>
      <c r="AE882" s="34">
        <v>0.99825620170035334</v>
      </c>
      <c r="AF882" s="34">
        <v>0.99819397946108868</v>
      </c>
      <c r="AG882" s="34">
        <v>0.99813176110019375</v>
      </c>
      <c r="AH882" s="34">
        <v>0.99806954661742753</v>
      </c>
      <c r="AI882" s="34">
        <v>0.99800733601254787</v>
      </c>
      <c r="AJ882" s="34">
        <v>0.99794512928531343</v>
      </c>
      <c r="AK882" s="34">
        <v>0.99788292643548193</v>
      </c>
      <c r="AL882" s="34">
        <v>0.99782072746281236</v>
      </c>
      <c r="AM882" s="34">
        <v>0.99775853236706247</v>
      </c>
      <c r="AN882" s="34">
        <v>0.99769634114799088</v>
      </c>
      <c r="AO882" s="34">
        <v>0.99763415380535614</v>
      </c>
      <c r="AP882" s="34">
        <v>0.99757197033891631</v>
      </c>
      <c r="AQ882" s="34">
        <v>0.99750979074842983</v>
      </c>
      <c r="AR882" s="34">
        <v>0.99744761503365498</v>
      </c>
      <c r="AS882" s="34">
        <v>0.99738544319435074</v>
      </c>
      <c r="AT882" s="34">
        <v>0.99732327523027486</v>
      </c>
      <c r="AU882" s="34">
        <v>0.99726111114118621</v>
      </c>
      <c r="AV882" s="34">
        <v>0.9971989509268433</v>
      </c>
      <c r="AW882" s="34">
        <v>0.99713679458700422</v>
      </c>
      <c r="AX882" s="34">
        <v>0.99707464212142793</v>
      </c>
      <c r="AY882" s="34">
        <v>0.99701249352987276</v>
      </c>
      <c r="AZ882" s="34">
        <v>0.99695034881209699</v>
      </c>
      <c r="BA882" s="34">
        <v>0.99688820796785971</v>
      </c>
      <c r="BB882" s="34">
        <v>0.99682607099691889</v>
      </c>
      <c r="BC882" s="34">
        <v>0.9967639378990335</v>
      </c>
      <c r="BD882" s="34">
        <v>0.99670180867396196</v>
      </c>
      <c r="BE882" s="34">
        <v>0.99663968332146291</v>
      </c>
      <c r="BF882" s="34">
        <v>0.99657756184129487</v>
      </c>
      <c r="BG882" s="34">
        <v>0.99651544423321681</v>
      </c>
      <c r="BH882" s="34">
        <v>0.99645333049698681</v>
      </c>
      <c r="BI882" s="34">
        <v>0.99639122063236407</v>
      </c>
      <c r="BJ882" s="34">
        <v>0.99632911463910701</v>
      </c>
      <c r="BK882" s="34">
        <v>0.99626701251697447</v>
      </c>
      <c r="BL882" s="34">
        <v>0.99620491426572511</v>
      </c>
      <c r="BM882" s="34">
        <v>0.99614281988511755</v>
      </c>
      <c r="BN882" s="34">
        <v>0.99608072937491055</v>
      </c>
      <c r="BO882" s="34">
        <v>0.99601864273486307</v>
      </c>
      <c r="BP882" s="34">
        <v>0.99595655996473353</v>
      </c>
      <c r="BQ882" s="34">
        <v>0.99589448106428102</v>
      </c>
      <c r="BR882" s="34">
        <v>0.99583240603326406</v>
      </c>
      <c r="BS882" s="34">
        <v>0.99577033487144184</v>
      </c>
      <c r="BT882" s="34">
        <v>0.99570826757857278</v>
      </c>
      <c r="BU882" s="34">
        <v>0.99564620415441618</v>
      </c>
      <c r="BV882" s="34">
        <v>0.99558414459873046</v>
      </c>
      <c r="BW882" s="34">
        <v>0.99552208891127458</v>
      </c>
      <c r="BX882" s="34">
        <v>0.99546003709180764</v>
      </c>
      <c r="BY882" s="34">
        <v>0.99539798914008859</v>
      </c>
      <c r="BZ882" s="34">
        <v>0.99533594505587586</v>
      </c>
      <c r="CA882" s="34">
        <v>0.99527390483892897</v>
      </c>
      <c r="CB882" s="34">
        <v>0.99521186848900656</v>
      </c>
      <c r="CC882" s="34">
        <v>0.99514983600586759</v>
      </c>
      <c r="CD882" s="34">
        <v>0.99508780738927105</v>
      </c>
      <c r="CE882" s="34">
        <v>0.99502578263897612</v>
      </c>
      <c r="CF882" s="34">
        <v>0.99496376175474166</v>
      </c>
      <c r="CG882" s="34">
        <v>0.99490174473632664</v>
      </c>
      <c r="CH882" s="34">
        <v>0.99483973158349004</v>
      </c>
      <c r="CI882" s="34">
        <v>0.99477772229599115</v>
      </c>
      <c r="CJ882" s="34">
        <v>0.99471571687358906</v>
      </c>
      <c r="CK882" s="34">
        <v>0.99465371531604274</v>
      </c>
      <c r="CL882" s="34">
        <v>0.99459171762311116</v>
      </c>
      <c r="CM882" s="34">
        <v>0.9945297237945534</v>
      </c>
      <c r="CN882" s="34">
        <v>0.99446773383012899</v>
      </c>
      <c r="CO882" s="34">
        <v>0.99440574772959678</v>
      </c>
      <c r="CP882" s="34">
        <v>0.99434376549271597</v>
      </c>
      <c r="CQ882" s="34">
        <v>0.99428178711924564</v>
      </c>
      <c r="CR882" s="34">
        <v>0.99418882289425126</v>
      </c>
      <c r="CS882" s="34">
        <v>0.99409586736130684</v>
      </c>
      <c r="CT882" s="34">
        <v>0.99400292051959993</v>
      </c>
      <c r="CU882" s="34">
        <v>0.99390998236831796</v>
      </c>
      <c r="CV882" s="34">
        <v>0.99381705290664812</v>
      </c>
      <c r="CW882" s="34">
        <v>0.99372413213377797</v>
      </c>
      <c r="CX882" s="34">
        <v>0.99363122004889526</v>
      </c>
      <c r="CY882" s="34">
        <v>0.99353831665118764</v>
      </c>
      <c r="CZ882" s="34">
        <v>0.99344542193984309</v>
      </c>
      <c r="DA882" s="34">
        <v>0.99335253591404893</v>
      </c>
      <c r="DB882" s="34">
        <v>0.99325965857299336</v>
      </c>
    </row>
    <row r="883" spans="1:106" x14ac:dyDescent="0.2">
      <c r="A883" s="13">
        <f t="shared" ca="1" si="13"/>
        <v>45505</v>
      </c>
      <c r="B883" s="34">
        <v>1.0000623348172251</v>
      </c>
      <c r="C883" s="34">
        <v>1</v>
      </c>
      <c r="D883" s="34">
        <v>0.99993766906816206</v>
      </c>
      <c r="E883" s="34">
        <v>0.99987534202146944</v>
      </c>
      <c r="F883" s="34">
        <v>0.99981301885967966</v>
      </c>
      <c r="G883" s="34">
        <v>0.99975069958255058</v>
      </c>
      <c r="H883" s="34">
        <v>0.99968838418983996</v>
      </c>
      <c r="I883" s="34">
        <v>0.9996260726813061</v>
      </c>
      <c r="J883" s="34">
        <v>0.99956376505670663</v>
      </c>
      <c r="K883" s="34">
        <v>0.99950146131579942</v>
      </c>
      <c r="L883" s="34">
        <v>0.99943916145834222</v>
      </c>
      <c r="M883" s="34">
        <v>0.99937686548409332</v>
      </c>
      <c r="N883" s="34">
        <v>0.99931457339281049</v>
      </c>
      <c r="O883" s="34">
        <v>0.9992522851842518</v>
      </c>
      <c r="P883" s="34">
        <v>0.99919000085817533</v>
      </c>
      <c r="Q883" s="34">
        <v>0.99912772041433895</v>
      </c>
      <c r="R883" s="34">
        <v>0.99906544385250051</v>
      </c>
      <c r="S883" s="34">
        <v>0.99900317117241821</v>
      </c>
      <c r="T883" s="34">
        <v>0.99894090237385014</v>
      </c>
      <c r="U883" s="34">
        <v>0.99887863745655447</v>
      </c>
      <c r="V883" s="34">
        <v>0.99881637642028875</v>
      </c>
      <c r="W883" s="34">
        <v>0.99875411926481172</v>
      </c>
      <c r="X883" s="34">
        <v>0.99869186598988102</v>
      </c>
      <c r="Y883" s="34">
        <v>0.99862961659525507</v>
      </c>
      <c r="Z883" s="34">
        <v>0.99856737108069182</v>
      </c>
      <c r="AA883" s="34">
        <v>0.99850512944594971</v>
      </c>
      <c r="AB883" s="34">
        <v>0.99844289169078648</v>
      </c>
      <c r="AC883" s="34">
        <v>0.99838065781496055</v>
      </c>
      <c r="AD883" s="34">
        <v>0.9983184278182301</v>
      </c>
      <c r="AE883" s="34">
        <v>0.99825620170035334</v>
      </c>
      <c r="AF883" s="34">
        <v>0.99819397946108868</v>
      </c>
      <c r="AG883" s="34">
        <v>0.99813176110019375</v>
      </c>
      <c r="AH883" s="34">
        <v>0.99806954661742753</v>
      </c>
      <c r="AI883" s="34">
        <v>0.99800733601254787</v>
      </c>
      <c r="AJ883" s="34">
        <v>0.99794512928531343</v>
      </c>
      <c r="AK883" s="34">
        <v>0.99788292643548193</v>
      </c>
      <c r="AL883" s="34">
        <v>0.99782072746281236</v>
      </c>
      <c r="AM883" s="34">
        <v>0.99775853236706247</v>
      </c>
      <c r="AN883" s="34">
        <v>0.99769634114799088</v>
      </c>
      <c r="AO883" s="34">
        <v>0.99763415380535614</v>
      </c>
      <c r="AP883" s="34">
        <v>0.99757197033891631</v>
      </c>
      <c r="AQ883" s="34">
        <v>0.99750979074842983</v>
      </c>
      <c r="AR883" s="34">
        <v>0.99744761503365498</v>
      </c>
      <c r="AS883" s="34">
        <v>0.99738544319435074</v>
      </c>
      <c r="AT883" s="34">
        <v>0.99732327523027486</v>
      </c>
      <c r="AU883" s="34">
        <v>0.99726111114118621</v>
      </c>
      <c r="AV883" s="34">
        <v>0.9971989509268433</v>
      </c>
      <c r="AW883" s="34">
        <v>0.99713679458700422</v>
      </c>
      <c r="AX883" s="34">
        <v>0.99707464212142793</v>
      </c>
      <c r="AY883" s="34">
        <v>0.99701249352987276</v>
      </c>
      <c r="AZ883" s="34">
        <v>0.99695034881209699</v>
      </c>
      <c r="BA883" s="34">
        <v>0.99688820796785971</v>
      </c>
      <c r="BB883" s="34">
        <v>0.99682607099691889</v>
      </c>
      <c r="BC883" s="34">
        <v>0.9967639378990335</v>
      </c>
      <c r="BD883" s="34">
        <v>0.99670180867396196</v>
      </c>
      <c r="BE883" s="34">
        <v>0.99663968332146291</v>
      </c>
      <c r="BF883" s="34">
        <v>0.99657756184129487</v>
      </c>
      <c r="BG883" s="34">
        <v>0.99651544423321681</v>
      </c>
      <c r="BH883" s="34">
        <v>0.99645333049698681</v>
      </c>
      <c r="BI883" s="34">
        <v>0.99639122063236407</v>
      </c>
      <c r="BJ883" s="34">
        <v>0.99632911463910701</v>
      </c>
      <c r="BK883" s="34">
        <v>0.99626701251697447</v>
      </c>
      <c r="BL883" s="34">
        <v>0.99620491426572511</v>
      </c>
      <c r="BM883" s="34">
        <v>0.99614281988511755</v>
      </c>
      <c r="BN883" s="34">
        <v>0.99608072937491055</v>
      </c>
      <c r="BO883" s="34">
        <v>0.99601864273486307</v>
      </c>
      <c r="BP883" s="34">
        <v>0.99595655996473353</v>
      </c>
      <c r="BQ883" s="34">
        <v>0.99589448106428102</v>
      </c>
      <c r="BR883" s="34">
        <v>0.99583240603326406</v>
      </c>
      <c r="BS883" s="34">
        <v>0.99577033487144184</v>
      </c>
      <c r="BT883" s="34">
        <v>0.99570826757857278</v>
      </c>
      <c r="BU883" s="34">
        <v>0.99564620415441618</v>
      </c>
      <c r="BV883" s="34">
        <v>0.99558414459873046</v>
      </c>
      <c r="BW883" s="34">
        <v>0.99552208891127458</v>
      </c>
      <c r="BX883" s="34">
        <v>0.99546003709180764</v>
      </c>
      <c r="BY883" s="34">
        <v>0.99539798914008859</v>
      </c>
      <c r="BZ883" s="34">
        <v>0.99533594505587586</v>
      </c>
      <c r="CA883" s="34">
        <v>0.99527390483892897</v>
      </c>
      <c r="CB883" s="34">
        <v>0.99521186848900656</v>
      </c>
      <c r="CC883" s="34">
        <v>0.99514983600586759</v>
      </c>
      <c r="CD883" s="34">
        <v>0.99508780738927105</v>
      </c>
      <c r="CE883" s="34">
        <v>0.99502578263897612</v>
      </c>
      <c r="CF883" s="34">
        <v>0.99496376175474166</v>
      </c>
      <c r="CG883" s="34">
        <v>0.99490174473632664</v>
      </c>
      <c r="CH883" s="34">
        <v>0.99483973158349004</v>
      </c>
      <c r="CI883" s="34">
        <v>0.99477772229599115</v>
      </c>
      <c r="CJ883" s="34">
        <v>0.99471571687358906</v>
      </c>
      <c r="CK883" s="34">
        <v>0.99465371531604274</v>
      </c>
      <c r="CL883" s="34">
        <v>0.99459171762311116</v>
      </c>
      <c r="CM883" s="34">
        <v>0.9945297237945534</v>
      </c>
      <c r="CN883" s="34">
        <v>0.99446773383012899</v>
      </c>
      <c r="CO883" s="34">
        <v>0.99440574772959678</v>
      </c>
      <c r="CP883" s="34">
        <v>0.99434376549271597</v>
      </c>
      <c r="CQ883" s="34">
        <v>0.99428178711924564</v>
      </c>
      <c r="CR883" s="34">
        <v>0.99418882289425126</v>
      </c>
      <c r="CS883" s="34">
        <v>0.99409586736130684</v>
      </c>
      <c r="CT883" s="34">
        <v>0.99400292051959993</v>
      </c>
      <c r="CU883" s="34">
        <v>0.99390998236831796</v>
      </c>
      <c r="CV883" s="34">
        <v>0.99381705290664812</v>
      </c>
      <c r="CW883" s="34">
        <v>0.99372413213377797</v>
      </c>
      <c r="CX883" s="34">
        <v>0.99363122004889526</v>
      </c>
      <c r="CY883" s="34">
        <v>0.99353831665118764</v>
      </c>
      <c r="CZ883" s="34">
        <v>0.99344542193984309</v>
      </c>
      <c r="DA883" s="34">
        <v>0.99335253591404893</v>
      </c>
      <c r="DB883" s="34">
        <v>0.99325965857299336</v>
      </c>
    </row>
    <row r="884" spans="1:106" x14ac:dyDescent="0.2">
      <c r="A884" s="13">
        <f t="shared" ca="1" si="13"/>
        <v>45506</v>
      </c>
      <c r="B884" s="34">
        <v>1.0000623348172251</v>
      </c>
      <c r="C884" s="34">
        <v>1</v>
      </c>
      <c r="D884" s="34">
        <v>0.99993766906816206</v>
      </c>
      <c r="E884" s="34">
        <v>0.99987534202146944</v>
      </c>
      <c r="F884" s="34">
        <v>0.99981301885967966</v>
      </c>
      <c r="G884" s="34">
        <v>0.99975069958255058</v>
      </c>
      <c r="H884" s="34">
        <v>0.99968838418983996</v>
      </c>
      <c r="I884" s="34">
        <v>0.9996260726813061</v>
      </c>
      <c r="J884" s="34">
        <v>0.99956376505670663</v>
      </c>
      <c r="K884" s="34">
        <v>0.99950146131579942</v>
      </c>
      <c r="L884" s="34">
        <v>0.99943916145834222</v>
      </c>
      <c r="M884" s="34">
        <v>0.99937686548409332</v>
      </c>
      <c r="N884" s="34">
        <v>0.99931457339281049</v>
      </c>
      <c r="O884" s="34">
        <v>0.9992522851842518</v>
      </c>
      <c r="P884" s="34">
        <v>0.99919000085817533</v>
      </c>
      <c r="Q884" s="34">
        <v>0.99912772041433895</v>
      </c>
      <c r="R884" s="34">
        <v>0.99906544385250051</v>
      </c>
      <c r="S884" s="34">
        <v>0.99900317117241821</v>
      </c>
      <c r="T884" s="34">
        <v>0.99894090237385014</v>
      </c>
      <c r="U884" s="34">
        <v>0.99887863745655447</v>
      </c>
      <c r="V884" s="34">
        <v>0.99881637642028875</v>
      </c>
      <c r="W884" s="34">
        <v>0.99875411926481172</v>
      </c>
      <c r="X884" s="34">
        <v>0.99869186598988102</v>
      </c>
      <c r="Y884" s="34">
        <v>0.99862961659525507</v>
      </c>
      <c r="Z884" s="34">
        <v>0.99856737108069182</v>
      </c>
      <c r="AA884" s="34">
        <v>0.99850512944594971</v>
      </c>
      <c r="AB884" s="34">
        <v>0.99844289169078648</v>
      </c>
      <c r="AC884" s="34">
        <v>0.99838065781496055</v>
      </c>
      <c r="AD884" s="34">
        <v>0.9983184278182301</v>
      </c>
      <c r="AE884" s="34">
        <v>0.99825620170035334</v>
      </c>
      <c r="AF884" s="34">
        <v>0.99819397946108868</v>
      </c>
      <c r="AG884" s="34">
        <v>0.99813176110019375</v>
      </c>
      <c r="AH884" s="34">
        <v>0.99806954661742753</v>
      </c>
      <c r="AI884" s="34">
        <v>0.99800733601254787</v>
      </c>
      <c r="AJ884" s="34">
        <v>0.99794512928531343</v>
      </c>
      <c r="AK884" s="34">
        <v>0.99788292643548193</v>
      </c>
      <c r="AL884" s="34">
        <v>0.99782072746281236</v>
      </c>
      <c r="AM884" s="34">
        <v>0.99775853236706247</v>
      </c>
      <c r="AN884" s="34">
        <v>0.99769634114799088</v>
      </c>
      <c r="AO884" s="34">
        <v>0.99763415380535614</v>
      </c>
      <c r="AP884" s="34">
        <v>0.99757197033891631</v>
      </c>
      <c r="AQ884" s="34">
        <v>0.99750979074842983</v>
      </c>
      <c r="AR884" s="34">
        <v>0.99744761503365498</v>
      </c>
      <c r="AS884" s="34">
        <v>0.99738544319435074</v>
      </c>
      <c r="AT884" s="34">
        <v>0.99732327523027486</v>
      </c>
      <c r="AU884" s="34">
        <v>0.99726111114118621</v>
      </c>
      <c r="AV884" s="34">
        <v>0.9971989509268433</v>
      </c>
      <c r="AW884" s="34">
        <v>0.99713679458700422</v>
      </c>
      <c r="AX884" s="34">
        <v>0.99707464212142793</v>
      </c>
      <c r="AY884" s="34">
        <v>0.99701249352987276</v>
      </c>
      <c r="AZ884" s="34">
        <v>0.99695034881209699</v>
      </c>
      <c r="BA884" s="34">
        <v>0.99688820796785971</v>
      </c>
      <c r="BB884" s="34">
        <v>0.99682607099691889</v>
      </c>
      <c r="BC884" s="34">
        <v>0.9967639378990335</v>
      </c>
      <c r="BD884" s="34">
        <v>0.99670180867396196</v>
      </c>
      <c r="BE884" s="34">
        <v>0.99663968332146291</v>
      </c>
      <c r="BF884" s="34">
        <v>0.99657756184129487</v>
      </c>
      <c r="BG884" s="34">
        <v>0.99651544423321681</v>
      </c>
      <c r="BH884" s="34">
        <v>0.99645333049698681</v>
      </c>
      <c r="BI884" s="34">
        <v>0.99639122063236407</v>
      </c>
      <c r="BJ884" s="34">
        <v>0.99632911463910701</v>
      </c>
      <c r="BK884" s="34">
        <v>0.99626701251697447</v>
      </c>
      <c r="BL884" s="34">
        <v>0.99620491426572511</v>
      </c>
      <c r="BM884" s="34">
        <v>0.99614281988511755</v>
      </c>
      <c r="BN884" s="34">
        <v>0.99608072937491055</v>
      </c>
      <c r="BO884" s="34">
        <v>0.99601864273486307</v>
      </c>
      <c r="BP884" s="34">
        <v>0.99595655996473353</v>
      </c>
      <c r="BQ884" s="34">
        <v>0.99589448106428102</v>
      </c>
      <c r="BR884" s="34">
        <v>0.99583240603326406</v>
      </c>
      <c r="BS884" s="34">
        <v>0.99577033487144184</v>
      </c>
      <c r="BT884" s="34">
        <v>0.99570826757857278</v>
      </c>
      <c r="BU884" s="34">
        <v>0.99564620415441618</v>
      </c>
      <c r="BV884" s="34">
        <v>0.99558414459873046</v>
      </c>
      <c r="BW884" s="34">
        <v>0.99552208891127458</v>
      </c>
      <c r="BX884" s="34">
        <v>0.99546003709180764</v>
      </c>
      <c r="BY884" s="34">
        <v>0.99539798914008859</v>
      </c>
      <c r="BZ884" s="34">
        <v>0.99533594505587586</v>
      </c>
      <c r="CA884" s="34">
        <v>0.99527390483892897</v>
      </c>
      <c r="CB884" s="34">
        <v>0.99521186848900656</v>
      </c>
      <c r="CC884" s="34">
        <v>0.99514983600586759</v>
      </c>
      <c r="CD884" s="34">
        <v>0.99508780738927105</v>
      </c>
      <c r="CE884" s="34">
        <v>0.99502578263897612</v>
      </c>
      <c r="CF884" s="34">
        <v>0.99496376175474166</v>
      </c>
      <c r="CG884" s="34">
        <v>0.99490174473632664</v>
      </c>
      <c r="CH884" s="34">
        <v>0.99483973158349004</v>
      </c>
      <c r="CI884" s="34">
        <v>0.99477772229599115</v>
      </c>
      <c r="CJ884" s="34">
        <v>0.99471571687358906</v>
      </c>
      <c r="CK884" s="34">
        <v>0.99465371531604274</v>
      </c>
      <c r="CL884" s="34">
        <v>0.99459171762311116</v>
      </c>
      <c r="CM884" s="34">
        <v>0.9945297237945534</v>
      </c>
      <c r="CN884" s="34">
        <v>0.99446773383012899</v>
      </c>
      <c r="CO884" s="34">
        <v>0.99440574772959678</v>
      </c>
      <c r="CP884" s="34">
        <v>0.99434376549271597</v>
      </c>
      <c r="CQ884" s="34">
        <v>0.99428178711924564</v>
      </c>
      <c r="CR884" s="34">
        <v>0.99418882289425126</v>
      </c>
      <c r="CS884" s="34">
        <v>0.99409586736130684</v>
      </c>
      <c r="CT884" s="34">
        <v>0.99400292051959993</v>
      </c>
      <c r="CU884" s="34">
        <v>0.99390998236831796</v>
      </c>
      <c r="CV884" s="34">
        <v>0.99381705290664812</v>
      </c>
      <c r="CW884" s="34">
        <v>0.99372413213377797</v>
      </c>
      <c r="CX884" s="34">
        <v>0.99363122004889526</v>
      </c>
      <c r="CY884" s="34">
        <v>0.99353831665118764</v>
      </c>
      <c r="CZ884" s="34">
        <v>0.99344542193984309</v>
      </c>
      <c r="DA884" s="34">
        <v>0.99335253591404893</v>
      </c>
      <c r="DB884" s="34">
        <v>0.99325965857299336</v>
      </c>
    </row>
    <row r="885" spans="1:106" x14ac:dyDescent="0.2">
      <c r="A885" s="13">
        <f t="shared" ca="1" si="13"/>
        <v>45509</v>
      </c>
      <c r="B885" s="34">
        <v>1.0000623348172251</v>
      </c>
      <c r="C885" s="34">
        <v>1</v>
      </c>
      <c r="D885" s="34">
        <v>0.99993766906816206</v>
      </c>
      <c r="E885" s="34">
        <v>0.99987534202146944</v>
      </c>
      <c r="F885" s="34">
        <v>0.99981301885967966</v>
      </c>
      <c r="G885" s="34">
        <v>0.99975069958255058</v>
      </c>
      <c r="H885" s="34">
        <v>0.99968838418983996</v>
      </c>
      <c r="I885" s="34">
        <v>0.9996260726813061</v>
      </c>
      <c r="J885" s="34">
        <v>0.99956376505670663</v>
      </c>
      <c r="K885" s="34">
        <v>0.99950146131579942</v>
      </c>
      <c r="L885" s="34">
        <v>0.99943916145834222</v>
      </c>
      <c r="M885" s="34">
        <v>0.99937686548409332</v>
      </c>
      <c r="N885" s="34">
        <v>0.99931457339281049</v>
      </c>
      <c r="O885" s="34">
        <v>0.9992522851842518</v>
      </c>
      <c r="P885" s="34">
        <v>0.99919000085817533</v>
      </c>
      <c r="Q885" s="34">
        <v>0.99912772041433895</v>
      </c>
      <c r="R885" s="34">
        <v>0.99906544385250051</v>
      </c>
      <c r="S885" s="34">
        <v>0.99900317117241821</v>
      </c>
      <c r="T885" s="34">
        <v>0.99894090237385014</v>
      </c>
      <c r="U885" s="34">
        <v>0.99887863745655447</v>
      </c>
      <c r="V885" s="34">
        <v>0.99881637642028875</v>
      </c>
      <c r="W885" s="34">
        <v>0.99875411926481172</v>
      </c>
      <c r="X885" s="34">
        <v>0.99869186598988102</v>
      </c>
      <c r="Y885" s="34">
        <v>0.99862961659525507</v>
      </c>
      <c r="Z885" s="34">
        <v>0.99856737108069182</v>
      </c>
      <c r="AA885" s="34">
        <v>0.99850512944594971</v>
      </c>
      <c r="AB885" s="34">
        <v>0.99844289169078648</v>
      </c>
      <c r="AC885" s="34">
        <v>0.99838065781496055</v>
      </c>
      <c r="AD885" s="34">
        <v>0.9983184278182301</v>
      </c>
      <c r="AE885" s="34">
        <v>0.99825620170035334</v>
      </c>
      <c r="AF885" s="34">
        <v>0.99819397946108868</v>
      </c>
      <c r="AG885" s="34">
        <v>0.99813176110019375</v>
      </c>
      <c r="AH885" s="34">
        <v>0.99806954661742753</v>
      </c>
      <c r="AI885" s="34">
        <v>0.99800733601254787</v>
      </c>
      <c r="AJ885" s="34">
        <v>0.99794512928531343</v>
      </c>
      <c r="AK885" s="34">
        <v>0.99788292643548193</v>
      </c>
      <c r="AL885" s="34">
        <v>0.99782072746281236</v>
      </c>
      <c r="AM885" s="34">
        <v>0.99775853236706247</v>
      </c>
      <c r="AN885" s="34">
        <v>0.99769634114799088</v>
      </c>
      <c r="AO885" s="34">
        <v>0.99763415380535614</v>
      </c>
      <c r="AP885" s="34">
        <v>0.99757197033891631</v>
      </c>
      <c r="AQ885" s="34">
        <v>0.99750979074842983</v>
      </c>
      <c r="AR885" s="34">
        <v>0.99744761503365498</v>
      </c>
      <c r="AS885" s="34">
        <v>0.99738544319435074</v>
      </c>
      <c r="AT885" s="34">
        <v>0.99732327523027486</v>
      </c>
      <c r="AU885" s="34">
        <v>0.99726111114118621</v>
      </c>
      <c r="AV885" s="34">
        <v>0.9971989509268433</v>
      </c>
      <c r="AW885" s="34">
        <v>0.99713679458700422</v>
      </c>
      <c r="AX885" s="34">
        <v>0.99707464212142793</v>
      </c>
      <c r="AY885" s="34">
        <v>0.99701249352987276</v>
      </c>
      <c r="AZ885" s="34">
        <v>0.99695034881209699</v>
      </c>
      <c r="BA885" s="34">
        <v>0.99688820796785971</v>
      </c>
      <c r="BB885" s="34">
        <v>0.99682607099691889</v>
      </c>
      <c r="BC885" s="34">
        <v>0.9967639378990335</v>
      </c>
      <c r="BD885" s="34">
        <v>0.99670180867396196</v>
      </c>
      <c r="BE885" s="34">
        <v>0.99663968332146291</v>
      </c>
      <c r="BF885" s="34">
        <v>0.99657756184129487</v>
      </c>
      <c r="BG885" s="34">
        <v>0.99651544423321681</v>
      </c>
      <c r="BH885" s="34">
        <v>0.99645333049698681</v>
      </c>
      <c r="BI885" s="34">
        <v>0.99639122063236407</v>
      </c>
      <c r="BJ885" s="34">
        <v>0.99632911463910701</v>
      </c>
      <c r="BK885" s="34">
        <v>0.99626701251697447</v>
      </c>
      <c r="BL885" s="34">
        <v>0.99620491426572511</v>
      </c>
      <c r="BM885" s="34">
        <v>0.99614281988511755</v>
      </c>
      <c r="BN885" s="34">
        <v>0.99608072937491055</v>
      </c>
      <c r="BO885" s="34">
        <v>0.99601864273486307</v>
      </c>
      <c r="BP885" s="34">
        <v>0.99595655996473353</v>
      </c>
      <c r="BQ885" s="34">
        <v>0.99589448106428102</v>
      </c>
      <c r="BR885" s="34">
        <v>0.99583240603326406</v>
      </c>
      <c r="BS885" s="34">
        <v>0.99577033487144184</v>
      </c>
      <c r="BT885" s="34">
        <v>0.99570826757857278</v>
      </c>
      <c r="BU885" s="34">
        <v>0.99564620415441618</v>
      </c>
      <c r="BV885" s="34">
        <v>0.99558414459873046</v>
      </c>
      <c r="BW885" s="34">
        <v>0.99552208891127458</v>
      </c>
      <c r="BX885" s="34">
        <v>0.99546003709180764</v>
      </c>
      <c r="BY885" s="34">
        <v>0.99539798914008859</v>
      </c>
      <c r="BZ885" s="34">
        <v>0.99533594505587586</v>
      </c>
      <c r="CA885" s="34">
        <v>0.99527390483892897</v>
      </c>
      <c r="CB885" s="34">
        <v>0.99521186848900656</v>
      </c>
      <c r="CC885" s="34">
        <v>0.99514983600586759</v>
      </c>
      <c r="CD885" s="34">
        <v>0.99508780738927105</v>
      </c>
      <c r="CE885" s="34">
        <v>0.99502578263897612</v>
      </c>
      <c r="CF885" s="34">
        <v>0.99496376175474166</v>
      </c>
      <c r="CG885" s="34">
        <v>0.99490174473632664</v>
      </c>
      <c r="CH885" s="34">
        <v>0.99483973158349004</v>
      </c>
      <c r="CI885" s="34">
        <v>0.99477772229599115</v>
      </c>
      <c r="CJ885" s="34">
        <v>0.99471571687358906</v>
      </c>
      <c r="CK885" s="34">
        <v>0.99465371531604274</v>
      </c>
      <c r="CL885" s="34">
        <v>0.99459171762311116</v>
      </c>
      <c r="CM885" s="34">
        <v>0.9945297237945534</v>
      </c>
      <c r="CN885" s="34">
        <v>0.99446773383012899</v>
      </c>
      <c r="CO885" s="34">
        <v>0.99440574772959678</v>
      </c>
      <c r="CP885" s="34">
        <v>0.99434376549271597</v>
      </c>
      <c r="CQ885" s="34">
        <v>0.99428178711924564</v>
      </c>
      <c r="CR885" s="34">
        <v>0.99418882289425126</v>
      </c>
      <c r="CS885" s="34">
        <v>0.99409586736130684</v>
      </c>
      <c r="CT885" s="34">
        <v>0.99400292051959993</v>
      </c>
      <c r="CU885" s="34">
        <v>0.99390998236831796</v>
      </c>
      <c r="CV885" s="34">
        <v>0.99381705290664812</v>
      </c>
      <c r="CW885" s="34">
        <v>0.99372413213377797</v>
      </c>
      <c r="CX885" s="34">
        <v>0.99363122004889526</v>
      </c>
      <c r="CY885" s="34">
        <v>0.99353831665118764</v>
      </c>
      <c r="CZ885" s="34">
        <v>0.99344542193984309</v>
      </c>
      <c r="DA885" s="34">
        <v>0.99335253591404893</v>
      </c>
      <c r="DB885" s="34">
        <v>0.99325965857299336</v>
      </c>
    </row>
    <row r="886" spans="1:106" x14ac:dyDescent="0.2">
      <c r="A886" s="13">
        <f t="shared" ca="1" si="13"/>
        <v>45510</v>
      </c>
      <c r="B886" s="34">
        <v>1.0000623348172251</v>
      </c>
      <c r="C886" s="34">
        <v>1</v>
      </c>
      <c r="D886" s="34">
        <v>0.99993766906816206</v>
      </c>
      <c r="E886" s="34">
        <v>0.99987534202146944</v>
      </c>
      <c r="F886" s="34">
        <v>0.99981301885967966</v>
      </c>
      <c r="G886" s="34">
        <v>0.99975069958255058</v>
      </c>
      <c r="H886" s="34">
        <v>0.99968838418983996</v>
      </c>
      <c r="I886" s="34">
        <v>0.9996260726813061</v>
      </c>
      <c r="J886" s="34">
        <v>0.99956376505670663</v>
      </c>
      <c r="K886" s="34">
        <v>0.99950146131579942</v>
      </c>
      <c r="L886" s="34">
        <v>0.99943916145834222</v>
      </c>
      <c r="M886" s="34">
        <v>0.99937686548409332</v>
      </c>
      <c r="N886" s="34">
        <v>0.99931457339281049</v>
      </c>
      <c r="O886" s="34">
        <v>0.9992522851842518</v>
      </c>
      <c r="P886" s="34">
        <v>0.99919000085817533</v>
      </c>
      <c r="Q886" s="34">
        <v>0.99912772041433895</v>
      </c>
      <c r="R886" s="34">
        <v>0.99906544385250051</v>
      </c>
      <c r="S886" s="34">
        <v>0.99900317117241821</v>
      </c>
      <c r="T886" s="34">
        <v>0.99894090237385014</v>
      </c>
      <c r="U886" s="34">
        <v>0.99887863745655447</v>
      </c>
      <c r="V886" s="34">
        <v>0.99881637642028875</v>
      </c>
      <c r="W886" s="34">
        <v>0.99875411926481172</v>
      </c>
      <c r="X886" s="34">
        <v>0.99869186598988102</v>
      </c>
      <c r="Y886" s="34">
        <v>0.99862961659525507</v>
      </c>
      <c r="Z886" s="34">
        <v>0.99856737108069182</v>
      </c>
      <c r="AA886" s="34">
        <v>0.99850512944594971</v>
      </c>
      <c r="AB886" s="34">
        <v>0.99844289169078648</v>
      </c>
      <c r="AC886" s="34">
        <v>0.99838065781496055</v>
      </c>
      <c r="AD886" s="34">
        <v>0.9983184278182301</v>
      </c>
      <c r="AE886" s="34">
        <v>0.99825620170035334</v>
      </c>
      <c r="AF886" s="34">
        <v>0.99819397946108868</v>
      </c>
      <c r="AG886" s="34">
        <v>0.99813176110019375</v>
      </c>
      <c r="AH886" s="34">
        <v>0.99806954661742753</v>
      </c>
      <c r="AI886" s="34">
        <v>0.99800733601254787</v>
      </c>
      <c r="AJ886" s="34">
        <v>0.99794512928531343</v>
      </c>
      <c r="AK886" s="34">
        <v>0.99788292643548193</v>
      </c>
      <c r="AL886" s="34">
        <v>0.99782072746281236</v>
      </c>
      <c r="AM886" s="34">
        <v>0.99775853236706247</v>
      </c>
      <c r="AN886" s="34">
        <v>0.99769634114799088</v>
      </c>
      <c r="AO886" s="34">
        <v>0.99763415380535614</v>
      </c>
      <c r="AP886" s="34">
        <v>0.99757197033891631</v>
      </c>
      <c r="AQ886" s="34">
        <v>0.99750979074842983</v>
      </c>
      <c r="AR886" s="34">
        <v>0.99744761503365498</v>
      </c>
      <c r="AS886" s="34">
        <v>0.99738544319435074</v>
      </c>
      <c r="AT886" s="34">
        <v>0.99732327523027486</v>
      </c>
      <c r="AU886" s="34">
        <v>0.99726111114118621</v>
      </c>
      <c r="AV886" s="34">
        <v>0.9971989509268433</v>
      </c>
      <c r="AW886" s="34">
        <v>0.99713679458700422</v>
      </c>
      <c r="AX886" s="34">
        <v>0.99707464212142793</v>
      </c>
      <c r="AY886" s="34">
        <v>0.99701249352987276</v>
      </c>
      <c r="AZ886" s="34">
        <v>0.99695034881209699</v>
      </c>
      <c r="BA886" s="34">
        <v>0.99688820796785971</v>
      </c>
      <c r="BB886" s="34">
        <v>0.99682607099691889</v>
      </c>
      <c r="BC886" s="34">
        <v>0.9967639378990335</v>
      </c>
      <c r="BD886" s="34">
        <v>0.99670180867396196</v>
      </c>
      <c r="BE886" s="34">
        <v>0.99663968332146291</v>
      </c>
      <c r="BF886" s="34">
        <v>0.99657756184129487</v>
      </c>
      <c r="BG886" s="34">
        <v>0.99651544423321681</v>
      </c>
      <c r="BH886" s="34">
        <v>0.99645333049698681</v>
      </c>
      <c r="BI886" s="34">
        <v>0.99639122063236407</v>
      </c>
      <c r="BJ886" s="34">
        <v>0.99632911463910701</v>
      </c>
      <c r="BK886" s="34">
        <v>0.99626701251697447</v>
      </c>
      <c r="BL886" s="34">
        <v>0.99620491426572511</v>
      </c>
      <c r="BM886" s="34">
        <v>0.99614281988511755</v>
      </c>
      <c r="BN886" s="34">
        <v>0.99608072937491055</v>
      </c>
      <c r="BO886" s="34">
        <v>0.99601864273486307</v>
      </c>
      <c r="BP886" s="34">
        <v>0.99595655996473353</v>
      </c>
      <c r="BQ886" s="34">
        <v>0.99589448106428102</v>
      </c>
      <c r="BR886" s="34">
        <v>0.99583240603326406</v>
      </c>
      <c r="BS886" s="34">
        <v>0.99577033487144184</v>
      </c>
      <c r="BT886" s="34">
        <v>0.99570826757857278</v>
      </c>
      <c r="BU886" s="34">
        <v>0.99564620415441618</v>
      </c>
      <c r="BV886" s="34">
        <v>0.99558414459873046</v>
      </c>
      <c r="BW886" s="34">
        <v>0.99552208891127458</v>
      </c>
      <c r="BX886" s="34">
        <v>0.99546003709180764</v>
      </c>
      <c r="BY886" s="34">
        <v>0.99539798914008859</v>
      </c>
      <c r="BZ886" s="34">
        <v>0.99533594505587586</v>
      </c>
      <c r="CA886" s="34">
        <v>0.99527390483892897</v>
      </c>
      <c r="CB886" s="34">
        <v>0.99521186848900656</v>
      </c>
      <c r="CC886" s="34">
        <v>0.99514983600586759</v>
      </c>
      <c r="CD886" s="34">
        <v>0.99508780738927105</v>
      </c>
      <c r="CE886" s="34">
        <v>0.99502578263897612</v>
      </c>
      <c r="CF886" s="34">
        <v>0.99496376175474166</v>
      </c>
      <c r="CG886" s="34">
        <v>0.99490174473632664</v>
      </c>
      <c r="CH886" s="34">
        <v>0.99483973158349004</v>
      </c>
      <c r="CI886" s="34">
        <v>0.99477772229599115</v>
      </c>
      <c r="CJ886" s="34">
        <v>0.99471571687358906</v>
      </c>
      <c r="CK886" s="34">
        <v>0.99465371531604274</v>
      </c>
      <c r="CL886" s="34">
        <v>0.99459171762311116</v>
      </c>
      <c r="CM886" s="34">
        <v>0.9945297237945534</v>
      </c>
      <c r="CN886" s="34">
        <v>0.99446773383012899</v>
      </c>
      <c r="CO886" s="34">
        <v>0.99440574772959678</v>
      </c>
      <c r="CP886" s="34">
        <v>0.99434376549271597</v>
      </c>
      <c r="CQ886" s="34">
        <v>0.99428178711924564</v>
      </c>
      <c r="CR886" s="34">
        <v>0.99418882289425126</v>
      </c>
      <c r="CS886" s="34">
        <v>0.99409586736130684</v>
      </c>
      <c r="CT886" s="34">
        <v>0.99400292051959993</v>
      </c>
      <c r="CU886" s="34">
        <v>0.99390998236831796</v>
      </c>
      <c r="CV886" s="34">
        <v>0.99381705290664812</v>
      </c>
      <c r="CW886" s="34">
        <v>0.99372413213377797</v>
      </c>
      <c r="CX886" s="34">
        <v>0.99363122004889526</v>
      </c>
      <c r="CY886" s="34">
        <v>0.99353831665118764</v>
      </c>
      <c r="CZ886" s="34">
        <v>0.99344542193984309</v>
      </c>
      <c r="DA886" s="34">
        <v>0.99335253591404893</v>
      </c>
      <c r="DB886" s="34">
        <v>0.99325965857299336</v>
      </c>
    </row>
    <row r="887" spans="1:106" x14ac:dyDescent="0.2">
      <c r="A887" s="13">
        <f t="shared" ca="1" si="13"/>
        <v>45511</v>
      </c>
      <c r="B887" s="34">
        <v>1.0000623348172251</v>
      </c>
      <c r="C887" s="34">
        <v>1</v>
      </c>
      <c r="D887" s="34">
        <v>0.99993766906816206</v>
      </c>
      <c r="E887" s="34">
        <v>0.99987534202146944</v>
      </c>
      <c r="F887" s="34">
        <v>0.99981301885967966</v>
      </c>
      <c r="G887" s="34">
        <v>0.99975069958255058</v>
      </c>
      <c r="H887" s="34">
        <v>0.99968838418983996</v>
      </c>
      <c r="I887" s="34">
        <v>0.9996260726813061</v>
      </c>
      <c r="J887" s="34">
        <v>0.99956376505670663</v>
      </c>
      <c r="K887" s="34">
        <v>0.99950146131579942</v>
      </c>
      <c r="L887" s="34">
        <v>0.99943916145834222</v>
      </c>
      <c r="M887" s="34">
        <v>0.99937686548409332</v>
      </c>
      <c r="N887" s="34">
        <v>0.99931457339281049</v>
      </c>
      <c r="O887" s="34">
        <v>0.9992522851842518</v>
      </c>
      <c r="P887" s="34">
        <v>0.99919000085817533</v>
      </c>
      <c r="Q887" s="34">
        <v>0.99912772041433895</v>
      </c>
      <c r="R887" s="34">
        <v>0.99906544385250051</v>
      </c>
      <c r="S887" s="34">
        <v>0.99900317117241821</v>
      </c>
      <c r="T887" s="34">
        <v>0.99894090237385014</v>
      </c>
      <c r="U887" s="34">
        <v>0.99887863745655447</v>
      </c>
      <c r="V887" s="34">
        <v>0.99881637642028875</v>
      </c>
      <c r="W887" s="34">
        <v>0.99875411926481172</v>
      </c>
      <c r="X887" s="34">
        <v>0.99869186598988102</v>
      </c>
      <c r="Y887" s="34">
        <v>0.99862961659525507</v>
      </c>
      <c r="Z887" s="34">
        <v>0.99856737108069182</v>
      </c>
      <c r="AA887" s="34">
        <v>0.99850512944594971</v>
      </c>
      <c r="AB887" s="34">
        <v>0.99844289169078648</v>
      </c>
      <c r="AC887" s="34">
        <v>0.99838065781496055</v>
      </c>
      <c r="AD887" s="34">
        <v>0.9983184278182301</v>
      </c>
      <c r="AE887" s="34">
        <v>0.99825620170035334</v>
      </c>
      <c r="AF887" s="34">
        <v>0.99819397946108868</v>
      </c>
      <c r="AG887" s="34">
        <v>0.99813176110019375</v>
      </c>
      <c r="AH887" s="34">
        <v>0.99806954661742753</v>
      </c>
      <c r="AI887" s="34">
        <v>0.99800733601254787</v>
      </c>
      <c r="AJ887" s="34">
        <v>0.99794512928531343</v>
      </c>
      <c r="AK887" s="34">
        <v>0.99788292643548193</v>
      </c>
      <c r="AL887" s="34">
        <v>0.99782072746281236</v>
      </c>
      <c r="AM887" s="34">
        <v>0.99775853236706247</v>
      </c>
      <c r="AN887" s="34">
        <v>0.99769634114799088</v>
      </c>
      <c r="AO887" s="34">
        <v>0.99763415380535614</v>
      </c>
      <c r="AP887" s="34">
        <v>0.99757197033891631</v>
      </c>
      <c r="AQ887" s="34">
        <v>0.99750979074842983</v>
      </c>
      <c r="AR887" s="34">
        <v>0.99744761503365498</v>
      </c>
      <c r="AS887" s="34">
        <v>0.99738544319435074</v>
      </c>
      <c r="AT887" s="34">
        <v>0.99732327523027486</v>
      </c>
      <c r="AU887" s="34">
        <v>0.99726111114118621</v>
      </c>
      <c r="AV887" s="34">
        <v>0.9971989509268433</v>
      </c>
      <c r="AW887" s="34">
        <v>0.99713679458700422</v>
      </c>
      <c r="AX887" s="34">
        <v>0.99707464212142793</v>
      </c>
      <c r="AY887" s="34">
        <v>0.99701249352987276</v>
      </c>
      <c r="AZ887" s="34">
        <v>0.99695034881209699</v>
      </c>
      <c r="BA887" s="34">
        <v>0.99688820796785971</v>
      </c>
      <c r="BB887" s="34">
        <v>0.99682607099691889</v>
      </c>
      <c r="BC887" s="34">
        <v>0.9967639378990335</v>
      </c>
      <c r="BD887" s="34">
        <v>0.99670180867396196</v>
      </c>
      <c r="BE887" s="34">
        <v>0.99663968332146291</v>
      </c>
      <c r="BF887" s="34">
        <v>0.99657756184129487</v>
      </c>
      <c r="BG887" s="34">
        <v>0.99651544423321681</v>
      </c>
      <c r="BH887" s="34">
        <v>0.99645333049698681</v>
      </c>
      <c r="BI887" s="34">
        <v>0.99639122063236407</v>
      </c>
      <c r="BJ887" s="34">
        <v>0.99632911463910701</v>
      </c>
      <c r="BK887" s="34">
        <v>0.99626701251697447</v>
      </c>
      <c r="BL887" s="34">
        <v>0.99620491426572511</v>
      </c>
      <c r="BM887" s="34">
        <v>0.99614281988511755</v>
      </c>
      <c r="BN887" s="34">
        <v>0.99608072937491055</v>
      </c>
      <c r="BO887" s="34">
        <v>0.99601864273486307</v>
      </c>
      <c r="BP887" s="34">
        <v>0.99595655996473353</v>
      </c>
      <c r="BQ887" s="34">
        <v>0.99589448106428102</v>
      </c>
      <c r="BR887" s="34">
        <v>0.99583240603326406</v>
      </c>
      <c r="BS887" s="34">
        <v>0.99577033487144184</v>
      </c>
      <c r="BT887" s="34">
        <v>0.99570826757857278</v>
      </c>
      <c r="BU887" s="34">
        <v>0.99564620415441618</v>
      </c>
      <c r="BV887" s="34">
        <v>0.99558414459873046</v>
      </c>
      <c r="BW887" s="34">
        <v>0.99552208891127458</v>
      </c>
      <c r="BX887" s="34">
        <v>0.99546003709180764</v>
      </c>
      <c r="BY887" s="34">
        <v>0.99539798914008859</v>
      </c>
      <c r="BZ887" s="34">
        <v>0.99533594505587586</v>
      </c>
      <c r="CA887" s="34">
        <v>0.99527390483892897</v>
      </c>
      <c r="CB887" s="34">
        <v>0.99521186848900656</v>
      </c>
      <c r="CC887" s="34">
        <v>0.99514983600586759</v>
      </c>
      <c r="CD887" s="34">
        <v>0.99508780738927105</v>
      </c>
      <c r="CE887" s="34">
        <v>0.99502578263897612</v>
      </c>
      <c r="CF887" s="34">
        <v>0.99496376175474166</v>
      </c>
      <c r="CG887" s="34">
        <v>0.99490174473632664</v>
      </c>
      <c r="CH887" s="34">
        <v>0.99483973158349004</v>
      </c>
      <c r="CI887" s="34">
        <v>0.99477772229599115</v>
      </c>
      <c r="CJ887" s="34">
        <v>0.99471571687358906</v>
      </c>
      <c r="CK887" s="34">
        <v>0.99465371531604274</v>
      </c>
      <c r="CL887" s="34">
        <v>0.99459171762311116</v>
      </c>
      <c r="CM887" s="34">
        <v>0.9945297237945534</v>
      </c>
      <c r="CN887" s="34">
        <v>0.99446773383012899</v>
      </c>
      <c r="CO887" s="34">
        <v>0.99440574772959678</v>
      </c>
      <c r="CP887" s="34">
        <v>0.99434376549271597</v>
      </c>
      <c r="CQ887" s="34">
        <v>0.99428178711924564</v>
      </c>
      <c r="CR887" s="34">
        <v>0.99418882289425126</v>
      </c>
      <c r="CS887" s="34">
        <v>0.99409586736130684</v>
      </c>
      <c r="CT887" s="34">
        <v>0.99400292051959993</v>
      </c>
      <c r="CU887" s="34">
        <v>0.99390998236831796</v>
      </c>
      <c r="CV887" s="34">
        <v>0.99381705290664812</v>
      </c>
      <c r="CW887" s="34">
        <v>0.99372413213377797</v>
      </c>
      <c r="CX887" s="34">
        <v>0.99363122004889526</v>
      </c>
      <c r="CY887" s="34">
        <v>0.99353831665118764</v>
      </c>
      <c r="CZ887" s="34">
        <v>0.99344542193984309</v>
      </c>
      <c r="DA887" s="34">
        <v>0.99335253591404893</v>
      </c>
      <c r="DB887" s="34">
        <v>0.99325965857299336</v>
      </c>
    </row>
    <row r="888" spans="1:106" x14ac:dyDescent="0.2">
      <c r="A888" s="13">
        <f t="shared" ca="1" si="13"/>
        <v>45512</v>
      </c>
      <c r="B888" s="34">
        <v>1.0000623348172251</v>
      </c>
      <c r="C888" s="34">
        <v>1</v>
      </c>
      <c r="D888" s="34">
        <v>0.99993766906816206</v>
      </c>
      <c r="E888" s="34">
        <v>0.99987534202146944</v>
      </c>
      <c r="F888" s="34">
        <v>0.99981301885967966</v>
      </c>
      <c r="G888" s="34">
        <v>0.99975069958255058</v>
      </c>
      <c r="H888" s="34">
        <v>0.99968838418983996</v>
      </c>
      <c r="I888" s="34">
        <v>0.9996260726813061</v>
      </c>
      <c r="J888" s="34">
        <v>0.99956376505670663</v>
      </c>
      <c r="K888" s="34">
        <v>0.99950146131579942</v>
      </c>
      <c r="L888" s="34">
        <v>0.99943916145834222</v>
      </c>
      <c r="M888" s="34">
        <v>0.99937686548409332</v>
      </c>
      <c r="N888" s="34">
        <v>0.99931457339281049</v>
      </c>
      <c r="O888" s="34">
        <v>0.9992522851842518</v>
      </c>
      <c r="P888" s="34">
        <v>0.99919000085817533</v>
      </c>
      <c r="Q888" s="34">
        <v>0.99912772041433895</v>
      </c>
      <c r="R888" s="34">
        <v>0.99906544385250051</v>
      </c>
      <c r="S888" s="34">
        <v>0.99900317117241821</v>
      </c>
      <c r="T888" s="34">
        <v>0.99894090237385014</v>
      </c>
      <c r="U888" s="34">
        <v>0.99887863745655447</v>
      </c>
      <c r="V888" s="34">
        <v>0.99881637642028875</v>
      </c>
      <c r="W888" s="34">
        <v>0.99875411926481172</v>
      </c>
      <c r="X888" s="34">
        <v>0.99869186598988102</v>
      </c>
      <c r="Y888" s="34">
        <v>0.99862961659525507</v>
      </c>
      <c r="Z888" s="34">
        <v>0.99856737108069182</v>
      </c>
      <c r="AA888" s="34">
        <v>0.99850512944594971</v>
      </c>
      <c r="AB888" s="34">
        <v>0.99844289169078648</v>
      </c>
      <c r="AC888" s="34">
        <v>0.99838065781496055</v>
      </c>
      <c r="AD888" s="34">
        <v>0.9983184278182301</v>
      </c>
      <c r="AE888" s="34">
        <v>0.99825620170035334</v>
      </c>
      <c r="AF888" s="34">
        <v>0.99819397946108868</v>
      </c>
      <c r="AG888" s="34">
        <v>0.99813176110019375</v>
      </c>
      <c r="AH888" s="34">
        <v>0.99806954661742753</v>
      </c>
      <c r="AI888" s="34">
        <v>0.99800733601254787</v>
      </c>
      <c r="AJ888" s="34">
        <v>0.99794512928531343</v>
      </c>
      <c r="AK888" s="34">
        <v>0.99788292643548193</v>
      </c>
      <c r="AL888" s="34">
        <v>0.99782072746281236</v>
      </c>
      <c r="AM888" s="34">
        <v>0.99775853236706247</v>
      </c>
      <c r="AN888" s="34">
        <v>0.99769634114799088</v>
      </c>
      <c r="AO888" s="34">
        <v>0.99763415380535614</v>
      </c>
      <c r="AP888" s="34">
        <v>0.99757197033891631</v>
      </c>
      <c r="AQ888" s="34">
        <v>0.99750979074842983</v>
      </c>
      <c r="AR888" s="34">
        <v>0.99744761503365498</v>
      </c>
      <c r="AS888" s="34">
        <v>0.99738544319435074</v>
      </c>
      <c r="AT888" s="34">
        <v>0.99732327523027486</v>
      </c>
      <c r="AU888" s="34">
        <v>0.99726111114118621</v>
      </c>
      <c r="AV888" s="34">
        <v>0.9971989509268433</v>
      </c>
      <c r="AW888" s="34">
        <v>0.99713679458700422</v>
      </c>
      <c r="AX888" s="34">
        <v>0.99707464212142793</v>
      </c>
      <c r="AY888" s="34">
        <v>0.99701249352987276</v>
      </c>
      <c r="AZ888" s="34">
        <v>0.99695034881209699</v>
      </c>
      <c r="BA888" s="34">
        <v>0.99688820796785971</v>
      </c>
      <c r="BB888" s="34">
        <v>0.99682607099691889</v>
      </c>
      <c r="BC888" s="34">
        <v>0.9967639378990335</v>
      </c>
      <c r="BD888" s="34">
        <v>0.99670180867396196</v>
      </c>
      <c r="BE888" s="34">
        <v>0.99663968332146291</v>
      </c>
      <c r="BF888" s="34">
        <v>0.99657756184129487</v>
      </c>
      <c r="BG888" s="34">
        <v>0.99651544423321681</v>
      </c>
      <c r="BH888" s="34">
        <v>0.99645333049698681</v>
      </c>
      <c r="BI888" s="34">
        <v>0.99639122063236407</v>
      </c>
      <c r="BJ888" s="34">
        <v>0.99632911463910701</v>
      </c>
      <c r="BK888" s="34">
        <v>0.99626701251697447</v>
      </c>
      <c r="BL888" s="34">
        <v>0.99620491426572511</v>
      </c>
      <c r="BM888" s="34">
        <v>0.99614281988511755</v>
      </c>
      <c r="BN888" s="34">
        <v>0.99608072937491055</v>
      </c>
      <c r="BO888" s="34">
        <v>0.99601864273486307</v>
      </c>
      <c r="BP888" s="34">
        <v>0.99595655996473353</v>
      </c>
      <c r="BQ888" s="34">
        <v>0.99589448106428102</v>
      </c>
      <c r="BR888" s="34">
        <v>0.99583240603326406</v>
      </c>
      <c r="BS888" s="34">
        <v>0.99577033487144184</v>
      </c>
      <c r="BT888" s="34">
        <v>0.99570826757857278</v>
      </c>
      <c r="BU888" s="34">
        <v>0.99564620415441618</v>
      </c>
      <c r="BV888" s="34">
        <v>0.99558414459873046</v>
      </c>
      <c r="BW888" s="34">
        <v>0.99552208891127458</v>
      </c>
      <c r="BX888" s="34">
        <v>0.99546003709180764</v>
      </c>
      <c r="BY888" s="34">
        <v>0.99539798914008859</v>
      </c>
      <c r="BZ888" s="34">
        <v>0.99533594505587586</v>
      </c>
      <c r="CA888" s="34">
        <v>0.99527390483892897</v>
      </c>
      <c r="CB888" s="34">
        <v>0.99521186848900656</v>
      </c>
      <c r="CC888" s="34">
        <v>0.99514983600586759</v>
      </c>
      <c r="CD888" s="34">
        <v>0.99508780738927105</v>
      </c>
      <c r="CE888" s="34">
        <v>0.99502578263897612</v>
      </c>
      <c r="CF888" s="34">
        <v>0.99496376175474166</v>
      </c>
      <c r="CG888" s="34">
        <v>0.99490174473632664</v>
      </c>
      <c r="CH888" s="34">
        <v>0.99483973158349004</v>
      </c>
      <c r="CI888" s="34">
        <v>0.99477772229599115</v>
      </c>
      <c r="CJ888" s="34">
        <v>0.99471571687358906</v>
      </c>
      <c r="CK888" s="34">
        <v>0.99465371531604274</v>
      </c>
      <c r="CL888" s="34">
        <v>0.99459171762311116</v>
      </c>
      <c r="CM888" s="34">
        <v>0.9945297237945534</v>
      </c>
      <c r="CN888" s="34">
        <v>0.99446773383012899</v>
      </c>
      <c r="CO888" s="34">
        <v>0.99440574772959678</v>
      </c>
      <c r="CP888" s="34">
        <v>0.99434376549271597</v>
      </c>
      <c r="CQ888" s="34">
        <v>0.99428178711924564</v>
      </c>
      <c r="CR888" s="34">
        <v>0.99418882289425126</v>
      </c>
      <c r="CS888" s="34">
        <v>0.99409586736130684</v>
      </c>
      <c r="CT888" s="34">
        <v>0.99400292051959993</v>
      </c>
      <c r="CU888" s="34">
        <v>0.99390998236831796</v>
      </c>
      <c r="CV888" s="34">
        <v>0.99381705290664812</v>
      </c>
      <c r="CW888" s="34">
        <v>0.99372413213377797</v>
      </c>
      <c r="CX888" s="34">
        <v>0.99363122004889526</v>
      </c>
      <c r="CY888" s="34">
        <v>0.99353831665118764</v>
      </c>
      <c r="CZ888" s="34">
        <v>0.99344542193984309</v>
      </c>
      <c r="DA888" s="34">
        <v>0.99335253591404893</v>
      </c>
      <c r="DB888" s="34">
        <v>0.99325965857299336</v>
      </c>
    </row>
    <row r="889" spans="1:106" x14ac:dyDescent="0.2">
      <c r="A889" s="13">
        <f t="shared" ca="1" si="13"/>
        <v>45513</v>
      </c>
      <c r="B889" s="34">
        <v>1.0000623348172251</v>
      </c>
      <c r="C889" s="34">
        <v>1</v>
      </c>
      <c r="D889" s="34">
        <v>0.99993766906816206</v>
      </c>
      <c r="E889" s="34">
        <v>0.99987534202146944</v>
      </c>
      <c r="F889" s="34">
        <v>0.99981301885967966</v>
      </c>
      <c r="G889" s="34">
        <v>0.99975069958255058</v>
      </c>
      <c r="H889" s="34">
        <v>0.99968838418983996</v>
      </c>
      <c r="I889" s="34">
        <v>0.9996260726813061</v>
      </c>
      <c r="J889" s="34">
        <v>0.99956376505670663</v>
      </c>
      <c r="K889" s="34">
        <v>0.99950146131579942</v>
      </c>
      <c r="L889" s="34">
        <v>0.99943916145834222</v>
      </c>
      <c r="M889" s="34">
        <v>0.99937686548409332</v>
      </c>
      <c r="N889" s="34">
        <v>0.99931457339281049</v>
      </c>
      <c r="O889" s="34">
        <v>0.9992522851842518</v>
      </c>
      <c r="P889" s="34">
        <v>0.99919000085817533</v>
      </c>
      <c r="Q889" s="34">
        <v>0.99912772041433895</v>
      </c>
      <c r="R889" s="34">
        <v>0.99906544385250051</v>
      </c>
      <c r="S889" s="34">
        <v>0.99900317117241821</v>
      </c>
      <c r="T889" s="34">
        <v>0.99894090237385014</v>
      </c>
      <c r="U889" s="34">
        <v>0.99887863745655447</v>
      </c>
      <c r="V889" s="34">
        <v>0.99881637642028875</v>
      </c>
      <c r="W889" s="34">
        <v>0.99875411926481172</v>
      </c>
      <c r="X889" s="34">
        <v>0.99869186598988102</v>
      </c>
      <c r="Y889" s="34">
        <v>0.99862961659525507</v>
      </c>
      <c r="Z889" s="34">
        <v>0.99856737108069182</v>
      </c>
      <c r="AA889" s="34">
        <v>0.99850512944594971</v>
      </c>
      <c r="AB889" s="34">
        <v>0.99844289169078648</v>
      </c>
      <c r="AC889" s="34">
        <v>0.99838065781496055</v>
      </c>
      <c r="AD889" s="34">
        <v>0.9983184278182301</v>
      </c>
      <c r="AE889" s="34">
        <v>0.99825620170035334</v>
      </c>
      <c r="AF889" s="34">
        <v>0.99819397946108868</v>
      </c>
      <c r="AG889" s="34">
        <v>0.99813176110019375</v>
      </c>
      <c r="AH889" s="34">
        <v>0.99806954661742753</v>
      </c>
      <c r="AI889" s="34">
        <v>0.99800733601254787</v>
      </c>
      <c r="AJ889" s="34">
        <v>0.99794512928531343</v>
      </c>
      <c r="AK889" s="34">
        <v>0.99788292643548193</v>
      </c>
      <c r="AL889" s="34">
        <v>0.99782072746281236</v>
      </c>
      <c r="AM889" s="34">
        <v>0.99775853236706247</v>
      </c>
      <c r="AN889" s="34">
        <v>0.99769634114799088</v>
      </c>
      <c r="AO889" s="34">
        <v>0.99763415380535614</v>
      </c>
      <c r="AP889" s="34">
        <v>0.99757197033891631</v>
      </c>
      <c r="AQ889" s="34">
        <v>0.99750979074842983</v>
      </c>
      <c r="AR889" s="34">
        <v>0.99744761503365498</v>
      </c>
      <c r="AS889" s="34">
        <v>0.99738544319435074</v>
      </c>
      <c r="AT889" s="34">
        <v>0.99732327523027486</v>
      </c>
      <c r="AU889" s="34">
        <v>0.99726111114118621</v>
      </c>
      <c r="AV889" s="34">
        <v>0.9971989509268433</v>
      </c>
      <c r="AW889" s="34">
        <v>0.99713679458700422</v>
      </c>
      <c r="AX889" s="34">
        <v>0.99707464212142793</v>
      </c>
      <c r="AY889" s="34">
        <v>0.99701249352987276</v>
      </c>
      <c r="AZ889" s="34">
        <v>0.99695034881209699</v>
      </c>
      <c r="BA889" s="34">
        <v>0.99688820796785971</v>
      </c>
      <c r="BB889" s="34">
        <v>0.99682607099691889</v>
      </c>
      <c r="BC889" s="34">
        <v>0.9967639378990335</v>
      </c>
      <c r="BD889" s="34">
        <v>0.99670180867396196</v>
      </c>
      <c r="BE889" s="34">
        <v>0.99663968332146291</v>
      </c>
      <c r="BF889" s="34">
        <v>0.99657756184129487</v>
      </c>
      <c r="BG889" s="34">
        <v>0.99651544423321681</v>
      </c>
      <c r="BH889" s="34">
        <v>0.99645333049698681</v>
      </c>
      <c r="BI889" s="34">
        <v>0.99639122063236407</v>
      </c>
      <c r="BJ889" s="34">
        <v>0.99632911463910701</v>
      </c>
      <c r="BK889" s="34">
        <v>0.99626701251697447</v>
      </c>
      <c r="BL889" s="34">
        <v>0.99620491426572511</v>
      </c>
      <c r="BM889" s="34">
        <v>0.99614281988511755</v>
      </c>
      <c r="BN889" s="34">
        <v>0.99608072937491055</v>
      </c>
      <c r="BO889" s="34">
        <v>0.99601864273486307</v>
      </c>
      <c r="BP889" s="34">
        <v>0.99595655996473353</v>
      </c>
      <c r="BQ889" s="34">
        <v>0.99589448106428102</v>
      </c>
      <c r="BR889" s="34">
        <v>0.99583240603326406</v>
      </c>
      <c r="BS889" s="34">
        <v>0.99577033487144184</v>
      </c>
      <c r="BT889" s="34">
        <v>0.99570826757857278</v>
      </c>
      <c r="BU889" s="34">
        <v>0.99564620415441618</v>
      </c>
      <c r="BV889" s="34">
        <v>0.99558414459873046</v>
      </c>
      <c r="BW889" s="34">
        <v>0.99552208891127458</v>
      </c>
      <c r="BX889" s="34">
        <v>0.99546003709180764</v>
      </c>
      <c r="BY889" s="34">
        <v>0.99539798914008859</v>
      </c>
      <c r="BZ889" s="34">
        <v>0.99533594505587586</v>
      </c>
      <c r="CA889" s="34">
        <v>0.99527390483892897</v>
      </c>
      <c r="CB889" s="34">
        <v>0.99521186848900656</v>
      </c>
      <c r="CC889" s="34">
        <v>0.99514983600586759</v>
      </c>
      <c r="CD889" s="34">
        <v>0.99508780738927105</v>
      </c>
      <c r="CE889" s="34">
        <v>0.99502578263897612</v>
      </c>
      <c r="CF889" s="34">
        <v>0.99496376175474166</v>
      </c>
      <c r="CG889" s="34">
        <v>0.99490174473632664</v>
      </c>
      <c r="CH889" s="34">
        <v>0.99483973158349004</v>
      </c>
      <c r="CI889" s="34">
        <v>0.99477772229599115</v>
      </c>
      <c r="CJ889" s="34">
        <v>0.99471571687358906</v>
      </c>
      <c r="CK889" s="34">
        <v>0.99465371531604274</v>
      </c>
      <c r="CL889" s="34">
        <v>0.99459171762311116</v>
      </c>
      <c r="CM889" s="34">
        <v>0.9945297237945534</v>
      </c>
      <c r="CN889" s="34">
        <v>0.99446773383012899</v>
      </c>
      <c r="CO889" s="34">
        <v>0.99440574772959678</v>
      </c>
      <c r="CP889" s="34">
        <v>0.99434376549271597</v>
      </c>
      <c r="CQ889" s="34">
        <v>0.99428178711924564</v>
      </c>
      <c r="CR889" s="34">
        <v>0.99418882289425126</v>
      </c>
      <c r="CS889" s="34">
        <v>0.99409586736130684</v>
      </c>
      <c r="CT889" s="34">
        <v>0.99400292051959993</v>
      </c>
      <c r="CU889" s="34">
        <v>0.99390998236831796</v>
      </c>
      <c r="CV889" s="34">
        <v>0.99381705290664812</v>
      </c>
      <c r="CW889" s="34">
        <v>0.99372413213377797</v>
      </c>
      <c r="CX889" s="34">
        <v>0.99363122004889526</v>
      </c>
      <c r="CY889" s="34">
        <v>0.99353831665118764</v>
      </c>
      <c r="CZ889" s="34">
        <v>0.99344542193984309</v>
      </c>
      <c r="DA889" s="34">
        <v>0.99335253591404893</v>
      </c>
      <c r="DB889" s="34">
        <v>0.99325965857299336</v>
      </c>
    </row>
    <row r="890" spans="1:106" x14ac:dyDescent="0.2">
      <c r="A890" s="13">
        <f t="shared" ca="1" si="13"/>
        <v>45516</v>
      </c>
      <c r="B890" s="34">
        <v>1.0000623348172251</v>
      </c>
      <c r="C890" s="34">
        <v>1</v>
      </c>
      <c r="D890" s="34">
        <v>0.99993766906816206</v>
      </c>
      <c r="E890" s="34">
        <v>0.99987534202146944</v>
      </c>
      <c r="F890" s="34">
        <v>0.99981301885967966</v>
      </c>
      <c r="G890" s="34">
        <v>0.99975069958255058</v>
      </c>
      <c r="H890" s="34">
        <v>0.99968838418983996</v>
      </c>
      <c r="I890" s="34">
        <v>0.9996260726813061</v>
      </c>
      <c r="J890" s="34">
        <v>0.99956376505670663</v>
      </c>
      <c r="K890" s="34">
        <v>0.99950146131579942</v>
      </c>
      <c r="L890" s="34">
        <v>0.99943916145834222</v>
      </c>
      <c r="M890" s="34">
        <v>0.99937686548409332</v>
      </c>
      <c r="N890" s="34">
        <v>0.99931457339281049</v>
      </c>
      <c r="O890" s="34">
        <v>0.9992522851842518</v>
      </c>
      <c r="P890" s="34">
        <v>0.99919000085817533</v>
      </c>
      <c r="Q890" s="34">
        <v>0.99912772041433895</v>
      </c>
      <c r="R890" s="34">
        <v>0.99906544385250051</v>
      </c>
      <c r="S890" s="34">
        <v>0.99900317117241821</v>
      </c>
      <c r="T890" s="34">
        <v>0.99894090237385014</v>
      </c>
      <c r="U890" s="34">
        <v>0.99887863745655447</v>
      </c>
      <c r="V890" s="34">
        <v>0.99881637642028875</v>
      </c>
      <c r="W890" s="34">
        <v>0.99875411926481172</v>
      </c>
      <c r="X890" s="34">
        <v>0.99869186598988102</v>
      </c>
      <c r="Y890" s="34">
        <v>0.99862961659525507</v>
      </c>
      <c r="Z890" s="34">
        <v>0.99856737108069182</v>
      </c>
      <c r="AA890" s="34">
        <v>0.99850512944594971</v>
      </c>
      <c r="AB890" s="34">
        <v>0.99844289169078648</v>
      </c>
      <c r="AC890" s="34">
        <v>0.99838065781496055</v>
      </c>
      <c r="AD890" s="34">
        <v>0.9983184278182301</v>
      </c>
      <c r="AE890" s="34">
        <v>0.99825620170035334</v>
      </c>
      <c r="AF890" s="34">
        <v>0.99819397946108868</v>
      </c>
      <c r="AG890" s="34">
        <v>0.99813176110019375</v>
      </c>
      <c r="AH890" s="34">
        <v>0.99806954661742753</v>
      </c>
      <c r="AI890" s="34">
        <v>0.99800733601254787</v>
      </c>
      <c r="AJ890" s="34">
        <v>0.99794512928531343</v>
      </c>
      <c r="AK890" s="34">
        <v>0.99788292643548193</v>
      </c>
      <c r="AL890" s="34">
        <v>0.99782072746281236</v>
      </c>
      <c r="AM890" s="34">
        <v>0.99775853236706247</v>
      </c>
      <c r="AN890" s="34">
        <v>0.99769634114799088</v>
      </c>
      <c r="AO890" s="34">
        <v>0.99763415380535614</v>
      </c>
      <c r="AP890" s="34">
        <v>0.99757197033891631</v>
      </c>
      <c r="AQ890" s="34">
        <v>0.99750979074842983</v>
      </c>
      <c r="AR890" s="34">
        <v>0.99744761503365498</v>
      </c>
      <c r="AS890" s="34">
        <v>0.99738544319435074</v>
      </c>
      <c r="AT890" s="34">
        <v>0.99732327523027486</v>
      </c>
      <c r="AU890" s="34">
        <v>0.99726111114118621</v>
      </c>
      <c r="AV890" s="34">
        <v>0.9971989509268433</v>
      </c>
      <c r="AW890" s="34">
        <v>0.99713679458700422</v>
      </c>
      <c r="AX890" s="34">
        <v>0.99707464212142793</v>
      </c>
      <c r="AY890" s="34">
        <v>0.99701249352987276</v>
      </c>
      <c r="AZ890" s="34">
        <v>0.99695034881209699</v>
      </c>
      <c r="BA890" s="34">
        <v>0.99688820796785971</v>
      </c>
      <c r="BB890" s="34">
        <v>0.99682607099691889</v>
      </c>
      <c r="BC890" s="34">
        <v>0.9967639378990335</v>
      </c>
      <c r="BD890" s="34">
        <v>0.99670180867396196</v>
      </c>
      <c r="BE890" s="34">
        <v>0.99663968332146291</v>
      </c>
      <c r="BF890" s="34">
        <v>0.99657756184129487</v>
      </c>
      <c r="BG890" s="34">
        <v>0.99651544423321681</v>
      </c>
      <c r="BH890" s="34">
        <v>0.99645333049698681</v>
      </c>
      <c r="BI890" s="34">
        <v>0.99639122063236407</v>
      </c>
      <c r="BJ890" s="34">
        <v>0.99632911463910701</v>
      </c>
      <c r="BK890" s="34">
        <v>0.99626701251697447</v>
      </c>
      <c r="BL890" s="34">
        <v>0.99620491426572511</v>
      </c>
      <c r="BM890" s="34">
        <v>0.99614281988511755</v>
      </c>
      <c r="BN890" s="34">
        <v>0.99608072937491055</v>
      </c>
      <c r="BO890" s="34">
        <v>0.99601864273486307</v>
      </c>
      <c r="BP890" s="34">
        <v>0.99595655996473353</v>
      </c>
      <c r="BQ890" s="34">
        <v>0.99589448106428102</v>
      </c>
      <c r="BR890" s="34">
        <v>0.99583240603326406</v>
      </c>
      <c r="BS890" s="34">
        <v>0.99577033487144184</v>
      </c>
      <c r="BT890" s="34">
        <v>0.99570826757857278</v>
      </c>
      <c r="BU890" s="34">
        <v>0.99564620415441618</v>
      </c>
      <c r="BV890" s="34">
        <v>0.99558414459873046</v>
      </c>
      <c r="BW890" s="34">
        <v>0.99552208891127458</v>
      </c>
      <c r="BX890" s="34">
        <v>0.99546003709180764</v>
      </c>
      <c r="BY890" s="34">
        <v>0.99539798914008859</v>
      </c>
      <c r="BZ890" s="34">
        <v>0.99533594505587586</v>
      </c>
      <c r="CA890" s="34">
        <v>0.99527390483892897</v>
      </c>
      <c r="CB890" s="34">
        <v>0.99521186848900656</v>
      </c>
      <c r="CC890" s="34">
        <v>0.99514983600586759</v>
      </c>
      <c r="CD890" s="34">
        <v>0.99508780738927105</v>
      </c>
      <c r="CE890" s="34">
        <v>0.99502578263897612</v>
      </c>
      <c r="CF890" s="34">
        <v>0.99496376175474166</v>
      </c>
      <c r="CG890" s="34">
        <v>0.99490174473632664</v>
      </c>
      <c r="CH890" s="34">
        <v>0.99483973158349004</v>
      </c>
      <c r="CI890" s="34">
        <v>0.99477772229599115</v>
      </c>
      <c r="CJ890" s="34">
        <v>0.99471571687358906</v>
      </c>
      <c r="CK890" s="34">
        <v>0.99465371531604274</v>
      </c>
      <c r="CL890" s="34">
        <v>0.99459171762311116</v>
      </c>
      <c r="CM890" s="34">
        <v>0.9945297237945534</v>
      </c>
      <c r="CN890" s="34">
        <v>0.99446773383012899</v>
      </c>
      <c r="CO890" s="34">
        <v>0.99440574772959678</v>
      </c>
      <c r="CP890" s="34">
        <v>0.99434376549271597</v>
      </c>
      <c r="CQ890" s="34">
        <v>0.99428178711924564</v>
      </c>
      <c r="CR890" s="34">
        <v>0.99418882289425126</v>
      </c>
      <c r="CS890" s="34">
        <v>0.99409586736130684</v>
      </c>
      <c r="CT890" s="34">
        <v>0.99400292051959993</v>
      </c>
      <c r="CU890" s="34">
        <v>0.99390998236831796</v>
      </c>
      <c r="CV890" s="34">
        <v>0.99381705290664812</v>
      </c>
      <c r="CW890" s="34">
        <v>0.99372413213377797</v>
      </c>
      <c r="CX890" s="34">
        <v>0.99363122004889526</v>
      </c>
      <c r="CY890" s="34">
        <v>0.99353831665118764</v>
      </c>
      <c r="CZ890" s="34">
        <v>0.99344542193984309</v>
      </c>
      <c r="DA890" s="34">
        <v>0.99335253591404893</v>
      </c>
      <c r="DB890" s="34">
        <v>0.99325965857299336</v>
      </c>
    </row>
    <row r="891" spans="1:106" x14ac:dyDescent="0.2">
      <c r="A891" s="13">
        <f t="shared" ca="1" si="13"/>
        <v>45517</v>
      </c>
      <c r="B891" s="34">
        <v>1.0000623348172251</v>
      </c>
      <c r="C891" s="34">
        <v>1</v>
      </c>
      <c r="D891" s="34">
        <v>0.99993766906816206</v>
      </c>
      <c r="E891" s="34">
        <v>0.99987534202146944</v>
      </c>
      <c r="F891" s="34">
        <v>0.99981301885967966</v>
      </c>
      <c r="G891" s="34">
        <v>0.99975069958255058</v>
      </c>
      <c r="H891" s="34">
        <v>0.99968838418983996</v>
      </c>
      <c r="I891" s="34">
        <v>0.9996260726813061</v>
      </c>
      <c r="J891" s="34">
        <v>0.99956376505670663</v>
      </c>
      <c r="K891" s="34">
        <v>0.99950146131579942</v>
      </c>
      <c r="L891" s="34">
        <v>0.99943916145834222</v>
      </c>
      <c r="M891" s="34">
        <v>0.99937686548409332</v>
      </c>
      <c r="N891" s="34">
        <v>0.99931457339281049</v>
      </c>
      <c r="O891" s="34">
        <v>0.9992522851842518</v>
      </c>
      <c r="P891" s="34">
        <v>0.99919000085817533</v>
      </c>
      <c r="Q891" s="34">
        <v>0.99912772041433895</v>
      </c>
      <c r="R891" s="34">
        <v>0.99906544385250051</v>
      </c>
      <c r="S891" s="34">
        <v>0.99900317117241821</v>
      </c>
      <c r="T891" s="34">
        <v>0.99894090237385014</v>
      </c>
      <c r="U891" s="34">
        <v>0.99887863745655447</v>
      </c>
      <c r="V891" s="34">
        <v>0.99881637642028875</v>
      </c>
      <c r="W891" s="34">
        <v>0.99875411926481172</v>
      </c>
      <c r="X891" s="34">
        <v>0.99869186598988102</v>
      </c>
      <c r="Y891" s="34">
        <v>0.99862961659525507</v>
      </c>
      <c r="Z891" s="34">
        <v>0.99856737108069182</v>
      </c>
      <c r="AA891" s="34">
        <v>0.99850512944594971</v>
      </c>
      <c r="AB891" s="34">
        <v>0.99844289169078648</v>
      </c>
      <c r="AC891" s="34">
        <v>0.99838065781496055</v>
      </c>
      <c r="AD891" s="34">
        <v>0.9983184278182301</v>
      </c>
      <c r="AE891" s="34">
        <v>0.99825620170035334</v>
      </c>
      <c r="AF891" s="34">
        <v>0.99819397946108868</v>
      </c>
      <c r="AG891" s="34">
        <v>0.99813176110019375</v>
      </c>
      <c r="AH891" s="34">
        <v>0.99806954661742753</v>
      </c>
      <c r="AI891" s="34">
        <v>0.99800733601254787</v>
      </c>
      <c r="AJ891" s="34">
        <v>0.99794512928531343</v>
      </c>
      <c r="AK891" s="34">
        <v>0.99788292643548193</v>
      </c>
      <c r="AL891" s="34">
        <v>0.99782072746281236</v>
      </c>
      <c r="AM891" s="34">
        <v>0.99775853236706247</v>
      </c>
      <c r="AN891" s="34">
        <v>0.99769634114799088</v>
      </c>
      <c r="AO891" s="34">
        <v>0.99763415380535614</v>
      </c>
      <c r="AP891" s="34">
        <v>0.99757197033891631</v>
      </c>
      <c r="AQ891" s="34">
        <v>0.99750979074842983</v>
      </c>
      <c r="AR891" s="34">
        <v>0.99744761503365498</v>
      </c>
      <c r="AS891" s="34">
        <v>0.99738544319435074</v>
      </c>
      <c r="AT891" s="34">
        <v>0.99732327523027486</v>
      </c>
      <c r="AU891" s="34">
        <v>0.99726111114118621</v>
      </c>
      <c r="AV891" s="34">
        <v>0.9971989509268433</v>
      </c>
      <c r="AW891" s="34">
        <v>0.99713679458700422</v>
      </c>
      <c r="AX891" s="34">
        <v>0.99707464212142793</v>
      </c>
      <c r="AY891" s="34">
        <v>0.99701249352987276</v>
      </c>
      <c r="AZ891" s="34">
        <v>0.99695034881209699</v>
      </c>
      <c r="BA891" s="34">
        <v>0.99688820796785971</v>
      </c>
      <c r="BB891" s="34">
        <v>0.99682607099691889</v>
      </c>
      <c r="BC891" s="34">
        <v>0.9967639378990335</v>
      </c>
      <c r="BD891" s="34">
        <v>0.99670180867396196</v>
      </c>
      <c r="BE891" s="34">
        <v>0.99663968332146291</v>
      </c>
      <c r="BF891" s="34">
        <v>0.99657756184129487</v>
      </c>
      <c r="BG891" s="34">
        <v>0.99651544423321681</v>
      </c>
      <c r="BH891" s="34">
        <v>0.99645333049698681</v>
      </c>
      <c r="BI891" s="34">
        <v>0.99639122063236407</v>
      </c>
      <c r="BJ891" s="34">
        <v>0.99632911463910701</v>
      </c>
      <c r="BK891" s="34">
        <v>0.99626701251697447</v>
      </c>
      <c r="BL891" s="34">
        <v>0.99620491426572511</v>
      </c>
      <c r="BM891" s="34">
        <v>0.99614281988511755</v>
      </c>
      <c r="BN891" s="34">
        <v>0.99608072937491055</v>
      </c>
      <c r="BO891" s="34">
        <v>0.99601864273486307</v>
      </c>
      <c r="BP891" s="34">
        <v>0.99595655996473353</v>
      </c>
      <c r="BQ891" s="34">
        <v>0.99589448106428102</v>
      </c>
      <c r="BR891" s="34">
        <v>0.99583240603326406</v>
      </c>
      <c r="BS891" s="34">
        <v>0.99577033487144184</v>
      </c>
      <c r="BT891" s="34">
        <v>0.99570826757857278</v>
      </c>
      <c r="BU891" s="34">
        <v>0.99564620415441618</v>
      </c>
      <c r="BV891" s="34">
        <v>0.99558414459873046</v>
      </c>
      <c r="BW891" s="34">
        <v>0.99552208891127458</v>
      </c>
      <c r="BX891" s="34">
        <v>0.99546003709180764</v>
      </c>
      <c r="BY891" s="34">
        <v>0.99539798914008859</v>
      </c>
      <c r="BZ891" s="34">
        <v>0.99533594505587586</v>
      </c>
      <c r="CA891" s="34">
        <v>0.99527390483892897</v>
      </c>
      <c r="CB891" s="34">
        <v>0.99521186848900656</v>
      </c>
      <c r="CC891" s="34">
        <v>0.99514983600586759</v>
      </c>
      <c r="CD891" s="34">
        <v>0.99508780738927105</v>
      </c>
      <c r="CE891" s="34">
        <v>0.99502578263897612</v>
      </c>
      <c r="CF891" s="34">
        <v>0.99496376175474166</v>
      </c>
      <c r="CG891" s="34">
        <v>0.99490174473632664</v>
      </c>
      <c r="CH891" s="34">
        <v>0.99483973158349004</v>
      </c>
      <c r="CI891" s="34">
        <v>0.99477772229599115</v>
      </c>
      <c r="CJ891" s="34">
        <v>0.99471571687358906</v>
      </c>
      <c r="CK891" s="34">
        <v>0.99465371531604274</v>
      </c>
      <c r="CL891" s="34">
        <v>0.99459171762311116</v>
      </c>
      <c r="CM891" s="34">
        <v>0.9945297237945534</v>
      </c>
      <c r="CN891" s="34">
        <v>0.99446773383012899</v>
      </c>
      <c r="CO891" s="34">
        <v>0.99440574772959678</v>
      </c>
      <c r="CP891" s="34">
        <v>0.99434376549271597</v>
      </c>
      <c r="CQ891" s="34">
        <v>0.99428178711924564</v>
      </c>
      <c r="CR891" s="34">
        <v>0.99418882289425126</v>
      </c>
      <c r="CS891" s="34">
        <v>0.99409586736130684</v>
      </c>
      <c r="CT891" s="34">
        <v>0.99400292051959993</v>
      </c>
      <c r="CU891" s="34">
        <v>0.99390998236831796</v>
      </c>
      <c r="CV891" s="34">
        <v>0.99381705290664812</v>
      </c>
      <c r="CW891" s="34">
        <v>0.99372413213377797</v>
      </c>
      <c r="CX891" s="34">
        <v>0.99363122004889526</v>
      </c>
      <c r="CY891" s="34">
        <v>0.99353831665118764</v>
      </c>
      <c r="CZ891" s="34">
        <v>0.99344542193984309</v>
      </c>
      <c r="DA891" s="34">
        <v>0.99335253591404893</v>
      </c>
      <c r="DB891" s="34">
        <v>0.99325965857299336</v>
      </c>
    </row>
    <row r="892" spans="1:106" x14ac:dyDescent="0.2">
      <c r="A892" s="13">
        <f t="shared" ca="1" si="13"/>
        <v>45518</v>
      </c>
      <c r="B892" s="34">
        <v>1.0000623348172251</v>
      </c>
      <c r="C892" s="34">
        <v>1</v>
      </c>
      <c r="D892" s="34">
        <v>0.99993766906816206</v>
      </c>
      <c r="E892" s="34">
        <v>0.99987534202146944</v>
      </c>
      <c r="F892" s="34">
        <v>0.99981301885967966</v>
      </c>
      <c r="G892" s="34">
        <v>0.99975069958255058</v>
      </c>
      <c r="H892" s="34">
        <v>0.99968838418983996</v>
      </c>
      <c r="I892" s="34">
        <v>0.9996260726813061</v>
      </c>
      <c r="J892" s="34">
        <v>0.99956376505670663</v>
      </c>
      <c r="K892" s="34">
        <v>0.99950146131579942</v>
      </c>
      <c r="L892" s="34">
        <v>0.99943916145834222</v>
      </c>
      <c r="M892" s="34">
        <v>0.99937686548409332</v>
      </c>
      <c r="N892" s="34">
        <v>0.99931457339281049</v>
      </c>
      <c r="O892" s="34">
        <v>0.9992522851842518</v>
      </c>
      <c r="P892" s="34">
        <v>0.99919000085817533</v>
      </c>
      <c r="Q892" s="34">
        <v>0.99912772041433895</v>
      </c>
      <c r="R892" s="34">
        <v>0.99906544385250051</v>
      </c>
      <c r="S892" s="34">
        <v>0.99900317117241821</v>
      </c>
      <c r="T892" s="34">
        <v>0.99894090237385014</v>
      </c>
      <c r="U892" s="34">
        <v>0.99887863745655447</v>
      </c>
      <c r="V892" s="34">
        <v>0.99881637642028875</v>
      </c>
      <c r="W892" s="34">
        <v>0.99875411926481172</v>
      </c>
      <c r="X892" s="34">
        <v>0.99869186598988102</v>
      </c>
      <c r="Y892" s="34">
        <v>0.99862961659525507</v>
      </c>
      <c r="Z892" s="34">
        <v>0.99856737108069182</v>
      </c>
      <c r="AA892" s="34">
        <v>0.99850512944594971</v>
      </c>
      <c r="AB892" s="34">
        <v>0.99844289169078648</v>
      </c>
      <c r="AC892" s="34">
        <v>0.99838065781496055</v>
      </c>
      <c r="AD892" s="34">
        <v>0.9983184278182301</v>
      </c>
      <c r="AE892" s="34">
        <v>0.99825620170035334</v>
      </c>
      <c r="AF892" s="34">
        <v>0.99819397946108868</v>
      </c>
      <c r="AG892" s="34">
        <v>0.99813176110019375</v>
      </c>
      <c r="AH892" s="34">
        <v>0.99806954661742753</v>
      </c>
      <c r="AI892" s="34">
        <v>0.99800733601254787</v>
      </c>
      <c r="AJ892" s="34">
        <v>0.99794512928531343</v>
      </c>
      <c r="AK892" s="34">
        <v>0.99788292643548193</v>
      </c>
      <c r="AL892" s="34">
        <v>0.99782072746281236</v>
      </c>
      <c r="AM892" s="34">
        <v>0.99775853236706247</v>
      </c>
      <c r="AN892" s="34">
        <v>0.99769634114799088</v>
      </c>
      <c r="AO892" s="34">
        <v>0.99763415380535614</v>
      </c>
      <c r="AP892" s="34">
        <v>0.99757197033891631</v>
      </c>
      <c r="AQ892" s="34">
        <v>0.99750979074842983</v>
      </c>
      <c r="AR892" s="34">
        <v>0.99744761503365498</v>
      </c>
      <c r="AS892" s="34">
        <v>0.99738544319435074</v>
      </c>
      <c r="AT892" s="34">
        <v>0.99732327523027486</v>
      </c>
      <c r="AU892" s="34">
        <v>0.99726111114118621</v>
      </c>
      <c r="AV892" s="34">
        <v>0.9971989509268433</v>
      </c>
      <c r="AW892" s="34">
        <v>0.99713679458700422</v>
      </c>
      <c r="AX892" s="34">
        <v>0.99707464212142793</v>
      </c>
      <c r="AY892" s="34">
        <v>0.99701249352987276</v>
      </c>
      <c r="AZ892" s="34">
        <v>0.99695034881209699</v>
      </c>
      <c r="BA892" s="34">
        <v>0.99688820796785971</v>
      </c>
      <c r="BB892" s="34">
        <v>0.99682607099691889</v>
      </c>
      <c r="BC892" s="34">
        <v>0.9967639378990335</v>
      </c>
      <c r="BD892" s="34">
        <v>0.99670180867396196</v>
      </c>
      <c r="BE892" s="34">
        <v>0.99663968332146291</v>
      </c>
      <c r="BF892" s="34">
        <v>0.99657756184129487</v>
      </c>
      <c r="BG892" s="34">
        <v>0.99651544423321681</v>
      </c>
      <c r="BH892" s="34">
        <v>0.99645333049698681</v>
      </c>
      <c r="BI892" s="34">
        <v>0.99639122063236407</v>
      </c>
      <c r="BJ892" s="34">
        <v>0.99632911463910701</v>
      </c>
      <c r="BK892" s="34">
        <v>0.99626701251697447</v>
      </c>
      <c r="BL892" s="34">
        <v>0.99620491426572511</v>
      </c>
      <c r="BM892" s="34">
        <v>0.99614281988511755</v>
      </c>
      <c r="BN892" s="34">
        <v>0.99608072937491055</v>
      </c>
      <c r="BO892" s="34">
        <v>0.99601864273486307</v>
      </c>
      <c r="BP892" s="34">
        <v>0.99595655996473353</v>
      </c>
      <c r="BQ892" s="34">
        <v>0.99589448106428102</v>
      </c>
      <c r="BR892" s="34">
        <v>0.99583240603326406</v>
      </c>
      <c r="BS892" s="34">
        <v>0.99577033487144184</v>
      </c>
      <c r="BT892" s="34">
        <v>0.99570826757857278</v>
      </c>
      <c r="BU892" s="34">
        <v>0.99564620415441618</v>
      </c>
      <c r="BV892" s="34">
        <v>0.99558414459873046</v>
      </c>
      <c r="BW892" s="34">
        <v>0.99552208891127458</v>
      </c>
      <c r="BX892" s="34">
        <v>0.99546003709180764</v>
      </c>
      <c r="BY892" s="34">
        <v>0.99539798914008859</v>
      </c>
      <c r="BZ892" s="34">
        <v>0.99533594505587586</v>
      </c>
      <c r="CA892" s="34">
        <v>0.99527390483892897</v>
      </c>
      <c r="CB892" s="34">
        <v>0.99521186848900656</v>
      </c>
      <c r="CC892" s="34">
        <v>0.99514983600586759</v>
      </c>
      <c r="CD892" s="34">
        <v>0.99508780738927105</v>
      </c>
      <c r="CE892" s="34">
        <v>0.99502578263897612</v>
      </c>
      <c r="CF892" s="34">
        <v>0.99496376175474166</v>
      </c>
      <c r="CG892" s="34">
        <v>0.99490174473632664</v>
      </c>
      <c r="CH892" s="34">
        <v>0.99483973158349004</v>
      </c>
      <c r="CI892" s="34">
        <v>0.99477772229599115</v>
      </c>
      <c r="CJ892" s="34">
        <v>0.99471571687358906</v>
      </c>
      <c r="CK892" s="34">
        <v>0.99465371531604274</v>
      </c>
      <c r="CL892" s="34">
        <v>0.99459171762311116</v>
      </c>
      <c r="CM892" s="34">
        <v>0.9945297237945534</v>
      </c>
      <c r="CN892" s="34">
        <v>0.99446773383012899</v>
      </c>
      <c r="CO892" s="34">
        <v>0.99440574772959678</v>
      </c>
      <c r="CP892" s="34">
        <v>0.99434376549271597</v>
      </c>
      <c r="CQ892" s="34">
        <v>0.99428178711924564</v>
      </c>
      <c r="CR892" s="34">
        <v>0.99418882289425126</v>
      </c>
      <c r="CS892" s="34">
        <v>0.99409586736130684</v>
      </c>
      <c r="CT892" s="34">
        <v>0.99400292051959993</v>
      </c>
      <c r="CU892" s="34">
        <v>0.99390998236831796</v>
      </c>
      <c r="CV892" s="34">
        <v>0.99381705290664812</v>
      </c>
      <c r="CW892" s="34">
        <v>0.99372413213377797</v>
      </c>
      <c r="CX892" s="34">
        <v>0.99363122004889526</v>
      </c>
      <c r="CY892" s="34">
        <v>0.99353831665118764</v>
      </c>
      <c r="CZ892" s="34">
        <v>0.99344542193984309</v>
      </c>
      <c r="DA892" s="34">
        <v>0.99335253591404893</v>
      </c>
      <c r="DB892" s="34">
        <v>0.99325965857299336</v>
      </c>
    </row>
    <row r="893" spans="1:106" x14ac:dyDescent="0.2">
      <c r="A893" s="13">
        <f t="shared" ca="1" si="13"/>
        <v>45519</v>
      </c>
      <c r="B893" s="34">
        <v>1.0000623348172251</v>
      </c>
      <c r="C893" s="34">
        <v>1</v>
      </c>
      <c r="D893" s="34">
        <v>0.99993766906816206</v>
      </c>
      <c r="E893" s="34">
        <v>0.99987534202146944</v>
      </c>
      <c r="F893" s="34">
        <v>0.99981301885967966</v>
      </c>
      <c r="G893" s="34">
        <v>0.99975069958255058</v>
      </c>
      <c r="H893" s="34">
        <v>0.99968838418983996</v>
      </c>
      <c r="I893" s="34">
        <v>0.9996260726813061</v>
      </c>
      <c r="J893" s="34">
        <v>0.99956376505670663</v>
      </c>
      <c r="K893" s="34">
        <v>0.99950146131579942</v>
      </c>
      <c r="L893" s="34">
        <v>0.99943916145834222</v>
      </c>
      <c r="M893" s="34">
        <v>0.99937686548409332</v>
      </c>
      <c r="N893" s="34">
        <v>0.99931457339281049</v>
      </c>
      <c r="O893" s="34">
        <v>0.9992522851842518</v>
      </c>
      <c r="P893" s="34">
        <v>0.99919000085817533</v>
      </c>
      <c r="Q893" s="34">
        <v>0.99912772041433895</v>
      </c>
      <c r="R893" s="34">
        <v>0.99906544385250051</v>
      </c>
      <c r="S893" s="34">
        <v>0.99900317117241821</v>
      </c>
      <c r="T893" s="34">
        <v>0.99894090237385014</v>
      </c>
      <c r="U893" s="34">
        <v>0.99887863745655447</v>
      </c>
      <c r="V893" s="34">
        <v>0.99881637642028875</v>
      </c>
      <c r="W893" s="34">
        <v>0.99875411926481172</v>
      </c>
      <c r="X893" s="34">
        <v>0.99869186598988102</v>
      </c>
      <c r="Y893" s="34">
        <v>0.99862961659525507</v>
      </c>
      <c r="Z893" s="34">
        <v>0.99856737108069182</v>
      </c>
      <c r="AA893" s="34">
        <v>0.99850512944594971</v>
      </c>
      <c r="AB893" s="34">
        <v>0.99844289169078648</v>
      </c>
      <c r="AC893" s="34">
        <v>0.99838065781496055</v>
      </c>
      <c r="AD893" s="34">
        <v>0.9983184278182301</v>
      </c>
      <c r="AE893" s="34">
        <v>0.99825620170035334</v>
      </c>
      <c r="AF893" s="34">
        <v>0.99819397946108868</v>
      </c>
      <c r="AG893" s="34">
        <v>0.99813176110019375</v>
      </c>
      <c r="AH893" s="34">
        <v>0.99806954661742753</v>
      </c>
      <c r="AI893" s="34">
        <v>0.99800733601254787</v>
      </c>
      <c r="AJ893" s="34">
        <v>0.99794512928531343</v>
      </c>
      <c r="AK893" s="34">
        <v>0.99788292643548193</v>
      </c>
      <c r="AL893" s="34">
        <v>0.99782072746281236</v>
      </c>
      <c r="AM893" s="34">
        <v>0.99775853236706247</v>
      </c>
      <c r="AN893" s="34">
        <v>0.99769634114799088</v>
      </c>
      <c r="AO893" s="34">
        <v>0.99763415380535614</v>
      </c>
      <c r="AP893" s="34">
        <v>0.99757197033891631</v>
      </c>
      <c r="AQ893" s="34">
        <v>0.99750979074842983</v>
      </c>
      <c r="AR893" s="34">
        <v>0.99744761503365498</v>
      </c>
      <c r="AS893" s="34">
        <v>0.99738544319435074</v>
      </c>
      <c r="AT893" s="34">
        <v>0.99732327523027486</v>
      </c>
      <c r="AU893" s="34">
        <v>0.99726111114118621</v>
      </c>
      <c r="AV893" s="34">
        <v>0.9971989509268433</v>
      </c>
      <c r="AW893" s="34">
        <v>0.99713679458700422</v>
      </c>
      <c r="AX893" s="34">
        <v>0.99707464212142793</v>
      </c>
      <c r="AY893" s="34">
        <v>0.99701249352987276</v>
      </c>
      <c r="AZ893" s="34">
        <v>0.99695034881209699</v>
      </c>
      <c r="BA893" s="34">
        <v>0.99688820796785971</v>
      </c>
      <c r="BB893" s="34">
        <v>0.99682607099691889</v>
      </c>
      <c r="BC893" s="34">
        <v>0.9967639378990335</v>
      </c>
      <c r="BD893" s="34">
        <v>0.99670180867396196</v>
      </c>
      <c r="BE893" s="34">
        <v>0.99663968332146291</v>
      </c>
      <c r="BF893" s="34">
        <v>0.99657756184129487</v>
      </c>
      <c r="BG893" s="34">
        <v>0.99651544423321681</v>
      </c>
      <c r="BH893" s="34">
        <v>0.99645333049698681</v>
      </c>
      <c r="BI893" s="34">
        <v>0.99639122063236407</v>
      </c>
      <c r="BJ893" s="34">
        <v>0.99632911463910701</v>
      </c>
      <c r="BK893" s="34">
        <v>0.99626701251697447</v>
      </c>
      <c r="BL893" s="34">
        <v>0.99620491426572511</v>
      </c>
      <c r="BM893" s="34">
        <v>0.99614281988511755</v>
      </c>
      <c r="BN893" s="34">
        <v>0.99608072937491055</v>
      </c>
      <c r="BO893" s="34">
        <v>0.99601864273486307</v>
      </c>
      <c r="BP893" s="34">
        <v>0.99595655996473353</v>
      </c>
      <c r="BQ893" s="34">
        <v>0.99589448106428102</v>
      </c>
      <c r="BR893" s="34">
        <v>0.99583240603326406</v>
      </c>
      <c r="BS893" s="34">
        <v>0.99577033487144184</v>
      </c>
      <c r="BT893" s="34">
        <v>0.99570826757857278</v>
      </c>
      <c r="BU893" s="34">
        <v>0.99564620415441618</v>
      </c>
      <c r="BV893" s="34">
        <v>0.99558414459873046</v>
      </c>
      <c r="BW893" s="34">
        <v>0.99552208891127458</v>
      </c>
      <c r="BX893" s="34">
        <v>0.99546003709180764</v>
      </c>
      <c r="BY893" s="34">
        <v>0.99539798914008859</v>
      </c>
      <c r="BZ893" s="34">
        <v>0.99533594505587586</v>
      </c>
      <c r="CA893" s="34">
        <v>0.99527390483892897</v>
      </c>
      <c r="CB893" s="34">
        <v>0.99521186848900656</v>
      </c>
      <c r="CC893" s="34">
        <v>0.99514983600586759</v>
      </c>
      <c r="CD893" s="34">
        <v>0.99508780738927105</v>
      </c>
      <c r="CE893" s="34">
        <v>0.99502578263897612</v>
      </c>
      <c r="CF893" s="34">
        <v>0.99496376175474166</v>
      </c>
      <c r="CG893" s="34">
        <v>0.99490174473632664</v>
      </c>
      <c r="CH893" s="34">
        <v>0.99483973158349004</v>
      </c>
      <c r="CI893" s="34">
        <v>0.99477772229599115</v>
      </c>
      <c r="CJ893" s="34">
        <v>0.99471571687358906</v>
      </c>
      <c r="CK893" s="34">
        <v>0.99465371531604274</v>
      </c>
      <c r="CL893" s="34">
        <v>0.99459171762311116</v>
      </c>
      <c r="CM893" s="34">
        <v>0.9945297237945534</v>
      </c>
      <c r="CN893" s="34">
        <v>0.99446773383012899</v>
      </c>
      <c r="CO893" s="34">
        <v>0.99440574772959678</v>
      </c>
      <c r="CP893" s="34">
        <v>0.99434376549271597</v>
      </c>
      <c r="CQ893" s="34">
        <v>0.99428178711924564</v>
      </c>
      <c r="CR893" s="34">
        <v>0.99418882289425126</v>
      </c>
      <c r="CS893" s="34">
        <v>0.99409586736130684</v>
      </c>
      <c r="CT893" s="34">
        <v>0.99400292051959993</v>
      </c>
      <c r="CU893" s="34">
        <v>0.99390998236831796</v>
      </c>
      <c r="CV893" s="34">
        <v>0.99381705290664812</v>
      </c>
      <c r="CW893" s="34">
        <v>0.99372413213377797</v>
      </c>
      <c r="CX893" s="34">
        <v>0.99363122004889526</v>
      </c>
      <c r="CY893" s="34">
        <v>0.99353831665118764</v>
      </c>
      <c r="CZ893" s="34">
        <v>0.99344542193984309</v>
      </c>
      <c r="DA893" s="34">
        <v>0.99335253591404893</v>
      </c>
      <c r="DB893" s="34">
        <v>0.99325965857299336</v>
      </c>
    </row>
    <row r="894" spans="1:106" x14ac:dyDescent="0.2">
      <c r="A894" s="13">
        <f t="shared" ca="1" si="13"/>
        <v>45520</v>
      </c>
      <c r="B894" s="34">
        <v>1.0000623348172251</v>
      </c>
      <c r="C894" s="34">
        <v>1</v>
      </c>
      <c r="D894" s="34">
        <v>0.99993766906816206</v>
      </c>
      <c r="E894" s="34">
        <v>0.99987534202146944</v>
      </c>
      <c r="F894" s="34">
        <v>0.99981301885967966</v>
      </c>
      <c r="G894" s="34">
        <v>0.99975069958255058</v>
      </c>
      <c r="H894" s="34">
        <v>0.99968838418983996</v>
      </c>
      <c r="I894" s="34">
        <v>0.9996260726813061</v>
      </c>
      <c r="J894" s="34">
        <v>0.99956376505670663</v>
      </c>
      <c r="K894" s="34">
        <v>0.99950146131579942</v>
      </c>
      <c r="L894" s="34">
        <v>0.99943916145834222</v>
      </c>
      <c r="M894" s="34">
        <v>0.99937686548409332</v>
      </c>
      <c r="N894" s="34">
        <v>0.99931457339281049</v>
      </c>
      <c r="O894" s="34">
        <v>0.9992522851842518</v>
      </c>
      <c r="P894" s="34">
        <v>0.99919000085817533</v>
      </c>
      <c r="Q894" s="34">
        <v>0.99912772041433895</v>
      </c>
      <c r="R894" s="34">
        <v>0.99906544385250051</v>
      </c>
      <c r="S894" s="34">
        <v>0.99900317117241821</v>
      </c>
      <c r="T894" s="34">
        <v>0.99894090237385014</v>
      </c>
      <c r="U894" s="34">
        <v>0.99887863745655447</v>
      </c>
      <c r="V894" s="34">
        <v>0.99881637642028875</v>
      </c>
      <c r="W894" s="34">
        <v>0.99875411926481172</v>
      </c>
      <c r="X894" s="34">
        <v>0.99869186598988102</v>
      </c>
      <c r="Y894" s="34">
        <v>0.99862961659525507</v>
      </c>
      <c r="Z894" s="34">
        <v>0.99856737108069182</v>
      </c>
      <c r="AA894" s="34">
        <v>0.99850512944594971</v>
      </c>
      <c r="AB894" s="34">
        <v>0.99844289169078648</v>
      </c>
      <c r="AC894" s="34">
        <v>0.99838065781496055</v>
      </c>
      <c r="AD894" s="34">
        <v>0.9983184278182301</v>
      </c>
      <c r="AE894" s="34">
        <v>0.99825620170035334</v>
      </c>
      <c r="AF894" s="34">
        <v>0.99819397946108868</v>
      </c>
      <c r="AG894" s="34">
        <v>0.99813176110019375</v>
      </c>
      <c r="AH894" s="34">
        <v>0.99806954661742753</v>
      </c>
      <c r="AI894" s="34">
        <v>0.99800733601254787</v>
      </c>
      <c r="AJ894" s="34">
        <v>0.99794512928531343</v>
      </c>
      <c r="AK894" s="34">
        <v>0.99788292643548193</v>
      </c>
      <c r="AL894" s="34">
        <v>0.99782072746281236</v>
      </c>
      <c r="AM894" s="34">
        <v>0.99775853236706247</v>
      </c>
      <c r="AN894" s="34">
        <v>0.99769634114799088</v>
      </c>
      <c r="AO894" s="34">
        <v>0.99763415380535614</v>
      </c>
      <c r="AP894" s="34">
        <v>0.99757197033891631</v>
      </c>
      <c r="AQ894" s="34">
        <v>0.99750979074842983</v>
      </c>
      <c r="AR894" s="34">
        <v>0.99744761503365498</v>
      </c>
      <c r="AS894" s="34">
        <v>0.99738544319435074</v>
      </c>
      <c r="AT894" s="34">
        <v>0.99732327523027486</v>
      </c>
      <c r="AU894" s="34">
        <v>0.99726111114118621</v>
      </c>
      <c r="AV894" s="34">
        <v>0.9971989509268433</v>
      </c>
      <c r="AW894" s="34">
        <v>0.99713679458700422</v>
      </c>
      <c r="AX894" s="34">
        <v>0.99707464212142793</v>
      </c>
      <c r="AY894" s="34">
        <v>0.99701249352987276</v>
      </c>
      <c r="AZ894" s="34">
        <v>0.99695034881209699</v>
      </c>
      <c r="BA894" s="34">
        <v>0.99688820796785971</v>
      </c>
      <c r="BB894" s="34">
        <v>0.99682607099691889</v>
      </c>
      <c r="BC894" s="34">
        <v>0.9967639378990335</v>
      </c>
      <c r="BD894" s="34">
        <v>0.99670180867396196</v>
      </c>
      <c r="BE894" s="34">
        <v>0.99663968332146291</v>
      </c>
      <c r="BF894" s="34">
        <v>0.99657756184129487</v>
      </c>
      <c r="BG894" s="34">
        <v>0.99651544423321681</v>
      </c>
      <c r="BH894" s="34">
        <v>0.99645333049698681</v>
      </c>
      <c r="BI894" s="34">
        <v>0.99639122063236407</v>
      </c>
      <c r="BJ894" s="34">
        <v>0.99632911463910701</v>
      </c>
      <c r="BK894" s="34">
        <v>0.99626701251697447</v>
      </c>
      <c r="BL894" s="34">
        <v>0.99620491426572511</v>
      </c>
      <c r="BM894" s="34">
        <v>0.99614281988511755</v>
      </c>
      <c r="BN894" s="34">
        <v>0.99608072937491055</v>
      </c>
      <c r="BO894" s="34">
        <v>0.99601864273486307</v>
      </c>
      <c r="BP894" s="34">
        <v>0.99595655996473353</v>
      </c>
      <c r="BQ894" s="34">
        <v>0.99589448106428102</v>
      </c>
      <c r="BR894" s="34">
        <v>0.99583240603326406</v>
      </c>
      <c r="BS894" s="34">
        <v>0.99577033487144184</v>
      </c>
      <c r="BT894" s="34">
        <v>0.99570826757857278</v>
      </c>
      <c r="BU894" s="34">
        <v>0.99564620415441618</v>
      </c>
      <c r="BV894" s="34">
        <v>0.99558414459873046</v>
      </c>
      <c r="BW894" s="34">
        <v>0.99552208891127458</v>
      </c>
      <c r="BX894" s="34">
        <v>0.99546003709180764</v>
      </c>
      <c r="BY894" s="34">
        <v>0.99539798914008859</v>
      </c>
      <c r="BZ894" s="34">
        <v>0.99533594505587586</v>
      </c>
      <c r="CA894" s="34">
        <v>0.99527390483892897</v>
      </c>
      <c r="CB894" s="34">
        <v>0.99521186848900656</v>
      </c>
      <c r="CC894" s="34">
        <v>0.99514983600586759</v>
      </c>
      <c r="CD894" s="34">
        <v>0.99508780738927105</v>
      </c>
      <c r="CE894" s="34">
        <v>0.99502578263897612</v>
      </c>
      <c r="CF894" s="34">
        <v>0.99496376175474166</v>
      </c>
      <c r="CG894" s="34">
        <v>0.99490174473632664</v>
      </c>
      <c r="CH894" s="34">
        <v>0.99483973158349004</v>
      </c>
      <c r="CI894" s="34">
        <v>0.99477772229599115</v>
      </c>
      <c r="CJ894" s="34">
        <v>0.99471571687358906</v>
      </c>
      <c r="CK894" s="34">
        <v>0.99465371531604274</v>
      </c>
      <c r="CL894" s="34">
        <v>0.99459171762311116</v>
      </c>
      <c r="CM894" s="34">
        <v>0.9945297237945534</v>
      </c>
      <c r="CN894" s="34">
        <v>0.99446773383012899</v>
      </c>
      <c r="CO894" s="34">
        <v>0.99440574772959678</v>
      </c>
      <c r="CP894" s="34">
        <v>0.99434376549271597</v>
      </c>
      <c r="CQ894" s="34">
        <v>0.99428178711924564</v>
      </c>
      <c r="CR894" s="34">
        <v>0.99418882289425126</v>
      </c>
      <c r="CS894" s="34">
        <v>0.99409586736130684</v>
      </c>
      <c r="CT894" s="34">
        <v>0.99400292051959993</v>
      </c>
      <c r="CU894" s="34">
        <v>0.99390998236831796</v>
      </c>
      <c r="CV894" s="34">
        <v>0.99381705290664812</v>
      </c>
      <c r="CW894" s="34">
        <v>0.99372413213377797</v>
      </c>
      <c r="CX894" s="34">
        <v>0.99363122004889526</v>
      </c>
      <c r="CY894" s="34">
        <v>0.99353831665118764</v>
      </c>
      <c r="CZ894" s="34">
        <v>0.99344542193984309</v>
      </c>
      <c r="DA894" s="34">
        <v>0.99335253591404893</v>
      </c>
      <c r="DB894" s="34">
        <v>0.99325965857299336</v>
      </c>
    </row>
    <row r="895" spans="1:106" x14ac:dyDescent="0.2">
      <c r="A895" s="13">
        <f t="shared" ca="1" si="13"/>
        <v>45523</v>
      </c>
      <c r="B895" s="34">
        <v>1.0000623348172251</v>
      </c>
      <c r="C895" s="34">
        <v>1</v>
      </c>
      <c r="D895" s="34">
        <v>0.99993766906816206</v>
      </c>
      <c r="E895" s="34">
        <v>0.99987534202146944</v>
      </c>
      <c r="F895" s="34">
        <v>0.99981301885967966</v>
      </c>
      <c r="G895" s="34">
        <v>0.99975069958255058</v>
      </c>
      <c r="H895" s="34">
        <v>0.99968838418983996</v>
      </c>
      <c r="I895" s="34">
        <v>0.9996260726813061</v>
      </c>
      <c r="J895" s="34">
        <v>0.99956376505670663</v>
      </c>
      <c r="K895" s="34">
        <v>0.99950146131579942</v>
      </c>
      <c r="L895" s="34">
        <v>0.99943916145834222</v>
      </c>
      <c r="M895" s="34">
        <v>0.99937686548409332</v>
      </c>
      <c r="N895" s="34">
        <v>0.99931457339281049</v>
      </c>
      <c r="O895" s="34">
        <v>0.9992522851842518</v>
      </c>
      <c r="P895" s="34">
        <v>0.99919000085817533</v>
      </c>
      <c r="Q895" s="34">
        <v>0.99912772041433895</v>
      </c>
      <c r="R895" s="34">
        <v>0.99906544385250051</v>
      </c>
      <c r="S895" s="34">
        <v>0.99900317117241821</v>
      </c>
      <c r="T895" s="34">
        <v>0.99894090237385014</v>
      </c>
      <c r="U895" s="34">
        <v>0.99887863745655447</v>
      </c>
      <c r="V895" s="34">
        <v>0.99881637642028875</v>
      </c>
      <c r="W895" s="34">
        <v>0.99875411926481172</v>
      </c>
      <c r="X895" s="34">
        <v>0.99869186598988102</v>
      </c>
      <c r="Y895" s="34">
        <v>0.99862961659525507</v>
      </c>
      <c r="Z895" s="34">
        <v>0.99856737108069182</v>
      </c>
      <c r="AA895" s="34">
        <v>0.99850512944594971</v>
      </c>
      <c r="AB895" s="34">
        <v>0.99844289169078648</v>
      </c>
      <c r="AC895" s="34">
        <v>0.99838065781496055</v>
      </c>
      <c r="AD895" s="34">
        <v>0.9983184278182301</v>
      </c>
      <c r="AE895" s="34">
        <v>0.99825620170035334</v>
      </c>
      <c r="AF895" s="34">
        <v>0.99819397946108868</v>
      </c>
      <c r="AG895" s="34">
        <v>0.99813176110019375</v>
      </c>
      <c r="AH895" s="34">
        <v>0.99806954661742753</v>
      </c>
      <c r="AI895" s="34">
        <v>0.99800733601254787</v>
      </c>
      <c r="AJ895" s="34">
        <v>0.99794512928531343</v>
      </c>
      <c r="AK895" s="34">
        <v>0.99788292643548193</v>
      </c>
      <c r="AL895" s="34">
        <v>0.99782072746281236</v>
      </c>
      <c r="AM895" s="34">
        <v>0.99775853236706247</v>
      </c>
      <c r="AN895" s="34">
        <v>0.99769634114799088</v>
      </c>
      <c r="AO895" s="34">
        <v>0.99763415380535614</v>
      </c>
      <c r="AP895" s="34">
        <v>0.99757197033891631</v>
      </c>
      <c r="AQ895" s="34">
        <v>0.99750979074842983</v>
      </c>
      <c r="AR895" s="34">
        <v>0.99744761503365498</v>
      </c>
      <c r="AS895" s="34">
        <v>0.99738544319435074</v>
      </c>
      <c r="AT895" s="34">
        <v>0.99732327523027486</v>
      </c>
      <c r="AU895" s="34">
        <v>0.99726111114118621</v>
      </c>
      <c r="AV895" s="34">
        <v>0.9971989509268433</v>
      </c>
      <c r="AW895" s="34">
        <v>0.99713679458700422</v>
      </c>
      <c r="AX895" s="34">
        <v>0.99707464212142793</v>
      </c>
      <c r="AY895" s="34">
        <v>0.99701249352987276</v>
      </c>
      <c r="AZ895" s="34">
        <v>0.99695034881209699</v>
      </c>
      <c r="BA895" s="34">
        <v>0.99688820796785971</v>
      </c>
      <c r="BB895" s="34">
        <v>0.99682607099691889</v>
      </c>
      <c r="BC895" s="34">
        <v>0.9967639378990335</v>
      </c>
      <c r="BD895" s="34">
        <v>0.99670180867396196</v>
      </c>
      <c r="BE895" s="34">
        <v>0.99663968332146291</v>
      </c>
      <c r="BF895" s="34">
        <v>0.99657756184129487</v>
      </c>
      <c r="BG895" s="34">
        <v>0.99651544423321681</v>
      </c>
      <c r="BH895" s="34">
        <v>0.99645333049698681</v>
      </c>
      <c r="BI895" s="34">
        <v>0.99639122063236407</v>
      </c>
      <c r="BJ895" s="34">
        <v>0.99632911463910701</v>
      </c>
      <c r="BK895" s="34">
        <v>0.99626701251697447</v>
      </c>
      <c r="BL895" s="34">
        <v>0.99620491426572511</v>
      </c>
      <c r="BM895" s="34">
        <v>0.99614281988511755</v>
      </c>
      <c r="BN895" s="34">
        <v>0.99608072937491055</v>
      </c>
      <c r="BO895" s="34">
        <v>0.99601864273486307</v>
      </c>
      <c r="BP895" s="34">
        <v>0.99595655996473353</v>
      </c>
      <c r="BQ895" s="34">
        <v>0.99589448106428102</v>
      </c>
      <c r="BR895" s="34">
        <v>0.99583240603326406</v>
      </c>
      <c r="BS895" s="34">
        <v>0.99577033487144184</v>
      </c>
      <c r="BT895" s="34">
        <v>0.99570826757857278</v>
      </c>
      <c r="BU895" s="34">
        <v>0.99564620415441618</v>
      </c>
      <c r="BV895" s="34">
        <v>0.99558414459873046</v>
      </c>
      <c r="BW895" s="34">
        <v>0.99552208891127458</v>
      </c>
      <c r="BX895" s="34">
        <v>0.99546003709180764</v>
      </c>
      <c r="BY895" s="34">
        <v>0.99539798914008859</v>
      </c>
      <c r="BZ895" s="34">
        <v>0.99533594505587586</v>
      </c>
      <c r="CA895" s="34">
        <v>0.99527390483892897</v>
      </c>
      <c r="CB895" s="34">
        <v>0.99521186848900656</v>
      </c>
      <c r="CC895" s="34">
        <v>0.99514983600586759</v>
      </c>
      <c r="CD895" s="34">
        <v>0.99508780738927105</v>
      </c>
      <c r="CE895" s="34">
        <v>0.99502578263897612</v>
      </c>
      <c r="CF895" s="34">
        <v>0.99496376175474166</v>
      </c>
      <c r="CG895" s="34">
        <v>0.99490174473632664</v>
      </c>
      <c r="CH895" s="34">
        <v>0.99483973158349004</v>
      </c>
      <c r="CI895" s="34">
        <v>0.99477772229599115</v>
      </c>
      <c r="CJ895" s="34">
        <v>0.99471571687358906</v>
      </c>
      <c r="CK895" s="34">
        <v>0.99465371531604274</v>
      </c>
      <c r="CL895" s="34">
        <v>0.99459171762311116</v>
      </c>
      <c r="CM895" s="34">
        <v>0.9945297237945534</v>
      </c>
      <c r="CN895" s="34">
        <v>0.99446773383012899</v>
      </c>
      <c r="CO895" s="34">
        <v>0.99440574772959678</v>
      </c>
      <c r="CP895" s="34">
        <v>0.99434376549271597</v>
      </c>
      <c r="CQ895" s="34">
        <v>0.99428178711924564</v>
      </c>
      <c r="CR895" s="34">
        <v>0.99418882289425126</v>
      </c>
      <c r="CS895" s="34">
        <v>0.99409586736130684</v>
      </c>
      <c r="CT895" s="34">
        <v>0.99400292051959993</v>
      </c>
      <c r="CU895" s="34">
        <v>0.99390998236831796</v>
      </c>
      <c r="CV895" s="34">
        <v>0.99381705290664812</v>
      </c>
      <c r="CW895" s="34">
        <v>0.99372413213377797</v>
      </c>
      <c r="CX895" s="34">
        <v>0.99363122004889526</v>
      </c>
      <c r="CY895" s="34">
        <v>0.99353831665118764</v>
      </c>
      <c r="CZ895" s="34">
        <v>0.99344542193984309</v>
      </c>
      <c r="DA895" s="34">
        <v>0.99335253591404893</v>
      </c>
      <c r="DB895" s="34">
        <v>0.99325965857299336</v>
      </c>
    </row>
    <row r="896" spans="1:106" x14ac:dyDescent="0.2">
      <c r="A896" s="13">
        <f t="shared" ca="1" si="13"/>
        <v>45524</v>
      </c>
      <c r="B896" s="34">
        <v>1.0000623348172251</v>
      </c>
      <c r="C896" s="34">
        <v>1</v>
      </c>
      <c r="D896" s="34">
        <v>0.99993766906816206</v>
      </c>
      <c r="E896" s="34">
        <v>0.99987534202146944</v>
      </c>
      <c r="F896" s="34">
        <v>0.99981301885967966</v>
      </c>
      <c r="G896" s="34">
        <v>0.99975069958255058</v>
      </c>
      <c r="H896" s="34">
        <v>0.99968838418983996</v>
      </c>
      <c r="I896" s="34">
        <v>0.9996260726813061</v>
      </c>
      <c r="J896" s="34">
        <v>0.99956376505670663</v>
      </c>
      <c r="K896" s="34">
        <v>0.99950146131579942</v>
      </c>
      <c r="L896" s="34">
        <v>0.99943916145834222</v>
      </c>
      <c r="M896" s="34">
        <v>0.99937686548409332</v>
      </c>
      <c r="N896" s="34">
        <v>0.99931457339281049</v>
      </c>
      <c r="O896" s="34">
        <v>0.9992522851842518</v>
      </c>
      <c r="P896" s="34">
        <v>0.99919000085817533</v>
      </c>
      <c r="Q896" s="34">
        <v>0.99912772041433895</v>
      </c>
      <c r="R896" s="34">
        <v>0.99906544385250051</v>
      </c>
      <c r="S896" s="34">
        <v>0.99900317117241821</v>
      </c>
      <c r="T896" s="34">
        <v>0.99894090237385014</v>
      </c>
      <c r="U896" s="34">
        <v>0.99887863745655447</v>
      </c>
      <c r="V896" s="34">
        <v>0.99881637642028875</v>
      </c>
      <c r="W896" s="34">
        <v>0.99875411926481172</v>
      </c>
      <c r="X896" s="34">
        <v>0.99869186598988102</v>
      </c>
      <c r="Y896" s="34">
        <v>0.99862961659525507</v>
      </c>
      <c r="Z896" s="34">
        <v>0.99856737108069182</v>
      </c>
      <c r="AA896" s="34">
        <v>0.99850512944594971</v>
      </c>
      <c r="AB896" s="34">
        <v>0.99844289169078648</v>
      </c>
      <c r="AC896" s="34">
        <v>0.99838065781496055</v>
      </c>
      <c r="AD896" s="34">
        <v>0.9983184278182301</v>
      </c>
      <c r="AE896" s="34">
        <v>0.99825620170035334</v>
      </c>
      <c r="AF896" s="34">
        <v>0.99819397946108868</v>
      </c>
      <c r="AG896" s="34">
        <v>0.99813176110019375</v>
      </c>
      <c r="AH896" s="34">
        <v>0.99806954661742753</v>
      </c>
      <c r="AI896" s="34">
        <v>0.99800733601254787</v>
      </c>
      <c r="AJ896" s="34">
        <v>0.99794512928531343</v>
      </c>
      <c r="AK896" s="34">
        <v>0.99788292643548193</v>
      </c>
      <c r="AL896" s="34">
        <v>0.99782072746281236</v>
      </c>
      <c r="AM896" s="34">
        <v>0.99775853236706247</v>
      </c>
      <c r="AN896" s="34">
        <v>0.99769634114799088</v>
      </c>
      <c r="AO896" s="34">
        <v>0.99763415380535614</v>
      </c>
      <c r="AP896" s="34">
        <v>0.99757197033891631</v>
      </c>
      <c r="AQ896" s="34">
        <v>0.99750979074842983</v>
      </c>
      <c r="AR896" s="34">
        <v>0.99744761503365498</v>
      </c>
      <c r="AS896" s="34">
        <v>0.99738544319435074</v>
      </c>
      <c r="AT896" s="34">
        <v>0.99732327523027486</v>
      </c>
      <c r="AU896" s="34">
        <v>0.99726111114118621</v>
      </c>
      <c r="AV896" s="34">
        <v>0.9971989509268433</v>
      </c>
      <c r="AW896" s="34">
        <v>0.99713679458700422</v>
      </c>
      <c r="AX896" s="34">
        <v>0.99707464212142793</v>
      </c>
      <c r="AY896" s="34">
        <v>0.99701249352987276</v>
      </c>
      <c r="AZ896" s="34">
        <v>0.99695034881209699</v>
      </c>
      <c r="BA896" s="34">
        <v>0.99688820796785971</v>
      </c>
      <c r="BB896" s="34">
        <v>0.99682607099691889</v>
      </c>
      <c r="BC896" s="34">
        <v>0.9967639378990335</v>
      </c>
      <c r="BD896" s="34">
        <v>0.99670180867396196</v>
      </c>
      <c r="BE896" s="34">
        <v>0.99663968332146291</v>
      </c>
      <c r="BF896" s="34">
        <v>0.99657756184129487</v>
      </c>
      <c r="BG896" s="34">
        <v>0.99651544423321681</v>
      </c>
      <c r="BH896" s="34">
        <v>0.99645333049698681</v>
      </c>
      <c r="BI896" s="34">
        <v>0.99639122063236407</v>
      </c>
      <c r="BJ896" s="34">
        <v>0.99632911463910701</v>
      </c>
      <c r="BK896" s="34">
        <v>0.99626701251697447</v>
      </c>
      <c r="BL896" s="34">
        <v>0.99620491426572511</v>
      </c>
      <c r="BM896" s="34">
        <v>0.99614281988511755</v>
      </c>
      <c r="BN896" s="34">
        <v>0.99608072937491055</v>
      </c>
      <c r="BO896" s="34">
        <v>0.99601864273486307</v>
      </c>
      <c r="BP896" s="34">
        <v>0.99595655996473353</v>
      </c>
      <c r="BQ896" s="34">
        <v>0.99589448106428102</v>
      </c>
      <c r="BR896" s="34">
        <v>0.99583240603326406</v>
      </c>
      <c r="BS896" s="34">
        <v>0.99577033487144184</v>
      </c>
      <c r="BT896" s="34">
        <v>0.99570826757857278</v>
      </c>
      <c r="BU896" s="34">
        <v>0.99564620415441618</v>
      </c>
      <c r="BV896" s="34">
        <v>0.99558414459873046</v>
      </c>
      <c r="BW896" s="34">
        <v>0.99552208891127458</v>
      </c>
      <c r="BX896" s="34">
        <v>0.99546003709180764</v>
      </c>
      <c r="BY896" s="34">
        <v>0.99539798914008859</v>
      </c>
      <c r="BZ896" s="34">
        <v>0.99533594505587586</v>
      </c>
      <c r="CA896" s="34">
        <v>0.99527390483892897</v>
      </c>
      <c r="CB896" s="34">
        <v>0.99521186848900656</v>
      </c>
      <c r="CC896" s="34">
        <v>0.99514983600586759</v>
      </c>
      <c r="CD896" s="34">
        <v>0.99508780738927105</v>
      </c>
      <c r="CE896" s="34">
        <v>0.99502578263897612</v>
      </c>
      <c r="CF896" s="34">
        <v>0.99496376175474166</v>
      </c>
      <c r="CG896" s="34">
        <v>0.99490174473632664</v>
      </c>
      <c r="CH896" s="34">
        <v>0.99483973158349004</v>
      </c>
      <c r="CI896" s="34">
        <v>0.99477772229599115</v>
      </c>
      <c r="CJ896" s="34">
        <v>0.99471571687358906</v>
      </c>
      <c r="CK896" s="34">
        <v>0.99465371531604274</v>
      </c>
      <c r="CL896" s="34">
        <v>0.99459171762311116</v>
      </c>
      <c r="CM896" s="34">
        <v>0.9945297237945534</v>
      </c>
      <c r="CN896" s="34">
        <v>0.99446773383012899</v>
      </c>
      <c r="CO896" s="34">
        <v>0.99440574772959678</v>
      </c>
      <c r="CP896" s="34">
        <v>0.99434376549271597</v>
      </c>
      <c r="CQ896" s="34">
        <v>0.99428178711924564</v>
      </c>
      <c r="CR896" s="34">
        <v>0.99418882289425126</v>
      </c>
      <c r="CS896" s="34">
        <v>0.99409586736130684</v>
      </c>
      <c r="CT896" s="34">
        <v>0.99400292051959993</v>
      </c>
      <c r="CU896" s="34">
        <v>0.99390998236831796</v>
      </c>
      <c r="CV896" s="34">
        <v>0.99381705290664812</v>
      </c>
      <c r="CW896" s="34">
        <v>0.99372413213377797</v>
      </c>
      <c r="CX896" s="34">
        <v>0.99363122004889526</v>
      </c>
      <c r="CY896" s="34">
        <v>0.99353831665118764</v>
      </c>
      <c r="CZ896" s="34">
        <v>0.99344542193984309</v>
      </c>
      <c r="DA896" s="34">
        <v>0.99335253591404893</v>
      </c>
      <c r="DB896" s="34">
        <v>0.99325965857299336</v>
      </c>
    </row>
    <row r="897" spans="1:106" x14ac:dyDescent="0.2">
      <c r="A897" s="13">
        <f t="shared" ca="1" si="13"/>
        <v>45525</v>
      </c>
      <c r="B897" s="34">
        <v>1.0000623348172251</v>
      </c>
      <c r="C897" s="34">
        <v>1</v>
      </c>
      <c r="D897" s="34">
        <v>0.99993766906816206</v>
      </c>
      <c r="E897" s="34">
        <v>0.99987534202146944</v>
      </c>
      <c r="F897" s="34">
        <v>0.99981301885967966</v>
      </c>
      <c r="G897" s="34">
        <v>0.99975069958255058</v>
      </c>
      <c r="H897" s="34">
        <v>0.99968838418983996</v>
      </c>
      <c r="I897" s="34">
        <v>0.9996260726813061</v>
      </c>
      <c r="J897" s="34">
        <v>0.99956376505670663</v>
      </c>
      <c r="K897" s="34">
        <v>0.99950146131579942</v>
      </c>
      <c r="L897" s="34">
        <v>0.99943916145834222</v>
      </c>
      <c r="M897" s="34">
        <v>0.99937686548409332</v>
      </c>
      <c r="N897" s="34">
        <v>0.99931457339281049</v>
      </c>
      <c r="O897" s="34">
        <v>0.9992522851842518</v>
      </c>
      <c r="P897" s="34">
        <v>0.99919000085817533</v>
      </c>
      <c r="Q897" s="34">
        <v>0.99912772041433895</v>
      </c>
      <c r="R897" s="34">
        <v>0.99906544385250051</v>
      </c>
      <c r="S897" s="34">
        <v>0.99900317117241821</v>
      </c>
      <c r="T897" s="34">
        <v>0.99894090237385014</v>
      </c>
      <c r="U897" s="34">
        <v>0.99887863745655447</v>
      </c>
      <c r="V897" s="34">
        <v>0.99881637642028875</v>
      </c>
      <c r="W897" s="34">
        <v>0.99875411926481172</v>
      </c>
      <c r="X897" s="34">
        <v>0.99869186598988102</v>
      </c>
      <c r="Y897" s="34">
        <v>0.99862961659525507</v>
      </c>
      <c r="Z897" s="34">
        <v>0.99856737108069182</v>
      </c>
      <c r="AA897" s="34">
        <v>0.99850512944594971</v>
      </c>
      <c r="AB897" s="34">
        <v>0.99844289169078648</v>
      </c>
      <c r="AC897" s="34">
        <v>0.99838065781496055</v>
      </c>
      <c r="AD897" s="34">
        <v>0.9983184278182301</v>
      </c>
      <c r="AE897" s="34">
        <v>0.99825620170035334</v>
      </c>
      <c r="AF897" s="34">
        <v>0.99819397946108868</v>
      </c>
      <c r="AG897" s="34">
        <v>0.99813176110019375</v>
      </c>
      <c r="AH897" s="34">
        <v>0.99806954661742753</v>
      </c>
      <c r="AI897" s="34">
        <v>0.99800733601254787</v>
      </c>
      <c r="AJ897" s="34">
        <v>0.99794512928531343</v>
      </c>
      <c r="AK897" s="34">
        <v>0.99788292643548193</v>
      </c>
      <c r="AL897" s="34">
        <v>0.99782072746281236</v>
      </c>
      <c r="AM897" s="34">
        <v>0.99775853236706247</v>
      </c>
      <c r="AN897" s="34">
        <v>0.99769634114799088</v>
      </c>
      <c r="AO897" s="34">
        <v>0.99763415380535614</v>
      </c>
      <c r="AP897" s="34">
        <v>0.99757197033891631</v>
      </c>
      <c r="AQ897" s="34">
        <v>0.99750979074842983</v>
      </c>
      <c r="AR897" s="34">
        <v>0.99744761503365498</v>
      </c>
      <c r="AS897" s="34">
        <v>0.99738544319435074</v>
      </c>
      <c r="AT897" s="34">
        <v>0.99732327523027486</v>
      </c>
      <c r="AU897" s="34">
        <v>0.99726111114118621</v>
      </c>
      <c r="AV897" s="34">
        <v>0.9971989509268433</v>
      </c>
      <c r="AW897" s="34">
        <v>0.99713679458700422</v>
      </c>
      <c r="AX897" s="34">
        <v>0.99707464212142793</v>
      </c>
      <c r="AY897" s="34">
        <v>0.99701249352987276</v>
      </c>
      <c r="AZ897" s="34">
        <v>0.99695034881209699</v>
      </c>
      <c r="BA897" s="34">
        <v>0.99688820796785971</v>
      </c>
      <c r="BB897" s="34">
        <v>0.99682607099691889</v>
      </c>
      <c r="BC897" s="34">
        <v>0.9967639378990335</v>
      </c>
      <c r="BD897" s="34">
        <v>0.99670180867396196</v>
      </c>
      <c r="BE897" s="34">
        <v>0.99663968332146291</v>
      </c>
      <c r="BF897" s="34">
        <v>0.99657756184129487</v>
      </c>
      <c r="BG897" s="34">
        <v>0.99651544423321681</v>
      </c>
      <c r="BH897" s="34">
        <v>0.99645333049698681</v>
      </c>
      <c r="BI897" s="34">
        <v>0.99639122063236407</v>
      </c>
      <c r="BJ897" s="34">
        <v>0.99632911463910701</v>
      </c>
      <c r="BK897" s="34">
        <v>0.99626701251697447</v>
      </c>
      <c r="BL897" s="34">
        <v>0.99620491426572511</v>
      </c>
      <c r="BM897" s="34">
        <v>0.99614281988511755</v>
      </c>
      <c r="BN897" s="34">
        <v>0.99608072937491055</v>
      </c>
      <c r="BO897" s="34">
        <v>0.99601864273486307</v>
      </c>
      <c r="BP897" s="34">
        <v>0.99595655996473353</v>
      </c>
      <c r="BQ897" s="34">
        <v>0.99589448106428102</v>
      </c>
      <c r="BR897" s="34">
        <v>0.99583240603326406</v>
      </c>
      <c r="BS897" s="34">
        <v>0.99577033487144184</v>
      </c>
      <c r="BT897" s="34">
        <v>0.99570826757857278</v>
      </c>
      <c r="BU897" s="34">
        <v>0.99564620415441618</v>
      </c>
      <c r="BV897" s="34">
        <v>0.99558414459873046</v>
      </c>
      <c r="BW897" s="34">
        <v>0.99552208891127458</v>
      </c>
      <c r="BX897" s="34">
        <v>0.99546003709180764</v>
      </c>
      <c r="BY897" s="34">
        <v>0.99539798914008859</v>
      </c>
      <c r="BZ897" s="34">
        <v>0.99533594505587586</v>
      </c>
      <c r="CA897" s="34">
        <v>0.99527390483892897</v>
      </c>
      <c r="CB897" s="34">
        <v>0.99521186848900656</v>
      </c>
      <c r="CC897" s="34">
        <v>0.99514983600586759</v>
      </c>
      <c r="CD897" s="34">
        <v>0.99508780738927105</v>
      </c>
      <c r="CE897" s="34">
        <v>0.99502578263897612</v>
      </c>
      <c r="CF897" s="34">
        <v>0.99496376175474166</v>
      </c>
      <c r="CG897" s="34">
        <v>0.99490174473632664</v>
      </c>
      <c r="CH897" s="34">
        <v>0.99483973158349004</v>
      </c>
      <c r="CI897" s="34">
        <v>0.99477772229599115</v>
      </c>
      <c r="CJ897" s="34">
        <v>0.99471571687358906</v>
      </c>
      <c r="CK897" s="34">
        <v>0.99465371531604274</v>
      </c>
      <c r="CL897" s="34">
        <v>0.99459171762311116</v>
      </c>
      <c r="CM897" s="34">
        <v>0.9945297237945534</v>
      </c>
      <c r="CN897" s="34">
        <v>0.99446773383012899</v>
      </c>
      <c r="CO897" s="34">
        <v>0.99440574772959678</v>
      </c>
      <c r="CP897" s="34">
        <v>0.99434376549271597</v>
      </c>
      <c r="CQ897" s="34">
        <v>0.99428178711924564</v>
      </c>
      <c r="CR897" s="34">
        <v>0.99418882289425126</v>
      </c>
      <c r="CS897" s="34">
        <v>0.99409586736130684</v>
      </c>
      <c r="CT897" s="34">
        <v>0.99400292051959993</v>
      </c>
      <c r="CU897" s="34">
        <v>0.99390998236831796</v>
      </c>
      <c r="CV897" s="34">
        <v>0.99381705290664812</v>
      </c>
      <c r="CW897" s="34">
        <v>0.99372413213377797</v>
      </c>
      <c r="CX897" s="34">
        <v>0.99363122004889526</v>
      </c>
      <c r="CY897" s="34">
        <v>0.99353831665118764</v>
      </c>
      <c r="CZ897" s="34">
        <v>0.99344542193984309</v>
      </c>
      <c r="DA897" s="34">
        <v>0.99335253591404893</v>
      </c>
      <c r="DB897" s="34">
        <v>0.99325965857299336</v>
      </c>
    </row>
    <row r="898" spans="1:106" x14ac:dyDescent="0.2">
      <c r="A898" s="13">
        <f t="shared" ca="1" si="13"/>
        <v>45526</v>
      </c>
      <c r="B898" s="34">
        <v>1.0000623348172251</v>
      </c>
      <c r="C898" s="34">
        <v>1</v>
      </c>
      <c r="D898" s="34">
        <v>0.99993766906816206</v>
      </c>
      <c r="E898" s="34">
        <v>0.99987534202146944</v>
      </c>
      <c r="F898" s="34">
        <v>0.99981301885967966</v>
      </c>
      <c r="G898" s="34">
        <v>0.99975069958255058</v>
      </c>
      <c r="H898" s="34">
        <v>0.99968838418983996</v>
      </c>
      <c r="I898" s="34">
        <v>0.9996260726813061</v>
      </c>
      <c r="J898" s="34">
        <v>0.99956376505670663</v>
      </c>
      <c r="K898" s="34">
        <v>0.99950146131579942</v>
      </c>
      <c r="L898" s="34">
        <v>0.99943916145834222</v>
      </c>
      <c r="M898" s="34">
        <v>0.99937686548409332</v>
      </c>
      <c r="N898" s="34">
        <v>0.99931457339281049</v>
      </c>
      <c r="O898" s="34">
        <v>0.9992522851842518</v>
      </c>
      <c r="P898" s="34">
        <v>0.99919000085817533</v>
      </c>
      <c r="Q898" s="34">
        <v>0.99912772041433895</v>
      </c>
      <c r="R898" s="34">
        <v>0.99906544385250051</v>
      </c>
      <c r="S898" s="34">
        <v>0.99900317117241821</v>
      </c>
      <c r="T898" s="34">
        <v>0.99894090237385014</v>
      </c>
      <c r="U898" s="34">
        <v>0.99887863745655447</v>
      </c>
      <c r="V898" s="34">
        <v>0.99881637642028875</v>
      </c>
      <c r="W898" s="34">
        <v>0.99875411926481172</v>
      </c>
      <c r="X898" s="34">
        <v>0.99869186598988102</v>
      </c>
      <c r="Y898" s="34">
        <v>0.99862961659525507</v>
      </c>
      <c r="Z898" s="34">
        <v>0.99856737108069182</v>
      </c>
      <c r="AA898" s="34">
        <v>0.99850512944594971</v>
      </c>
      <c r="AB898" s="34">
        <v>0.99844289169078648</v>
      </c>
      <c r="AC898" s="34">
        <v>0.99838065781496055</v>
      </c>
      <c r="AD898" s="34">
        <v>0.9983184278182301</v>
      </c>
      <c r="AE898" s="34">
        <v>0.99825620170035334</v>
      </c>
      <c r="AF898" s="34">
        <v>0.99819397946108868</v>
      </c>
      <c r="AG898" s="34">
        <v>0.99813176110019375</v>
      </c>
      <c r="AH898" s="34">
        <v>0.99806954661742753</v>
      </c>
      <c r="AI898" s="34">
        <v>0.99800733601254787</v>
      </c>
      <c r="AJ898" s="34">
        <v>0.99794512928531343</v>
      </c>
      <c r="AK898" s="34">
        <v>0.99788292643548193</v>
      </c>
      <c r="AL898" s="34">
        <v>0.99782072746281236</v>
      </c>
      <c r="AM898" s="34">
        <v>0.99775853236706247</v>
      </c>
      <c r="AN898" s="34">
        <v>0.99769634114799088</v>
      </c>
      <c r="AO898" s="34">
        <v>0.99763415380535614</v>
      </c>
      <c r="AP898" s="34">
        <v>0.99757197033891631</v>
      </c>
      <c r="AQ898" s="34">
        <v>0.99750979074842983</v>
      </c>
      <c r="AR898" s="34">
        <v>0.99744761503365498</v>
      </c>
      <c r="AS898" s="34">
        <v>0.99738544319435074</v>
      </c>
      <c r="AT898" s="34">
        <v>0.99732327523027486</v>
      </c>
      <c r="AU898" s="34">
        <v>0.99726111114118621</v>
      </c>
      <c r="AV898" s="34">
        <v>0.9971989509268433</v>
      </c>
      <c r="AW898" s="34">
        <v>0.99713679458700422</v>
      </c>
      <c r="AX898" s="34">
        <v>0.99707464212142793</v>
      </c>
      <c r="AY898" s="34">
        <v>0.99701249352987276</v>
      </c>
      <c r="AZ898" s="34">
        <v>0.99695034881209699</v>
      </c>
      <c r="BA898" s="34">
        <v>0.99688820796785971</v>
      </c>
      <c r="BB898" s="34">
        <v>0.99682607099691889</v>
      </c>
      <c r="BC898" s="34">
        <v>0.9967639378990335</v>
      </c>
      <c r="BD898" s="34">
        <v>0.99670180867396196</v>
      </c>
      <c r="BE898" s="34">
        <v>0.99663968332146291</v>
      </c>
      <c r="BF898" s="34">
        <v>0.99657756184129487</v>
      </c>
      <c r="BG898" s="34">
        <v>0.99651544423321681</v>
      </c>
      <c r="BH898" s="34">
        <v>0.99645333049698681</v>
      </c>
      <c r="BI898" s="34">
        <v>0.99639122063236407</v>
      </c>
      <c r="BJ898" s="34">
        <v>0.99632911463910701</v>
      </c>
      <c r="BK898" s="34">
        <v>0.99626701251697447</v>
      </c>
      <c r="BL898" s="34">
        <v>0.99620491426572511</v>
      </c>
      <c r="BM898" s="34">
        <v>0.99614281988511755</v>
      </c>
      <c r="BN898" s="34">
        <v>0.99608072937491055</v>
      </c>
      <c r="BO898" s="34">
        <v>0.99601864273486307</v>
      </c>
      <c r="BP898" s="34">
        <v>0.99595655996473353</v>
      </c>
      <c r="BQ898" s="34">
        <v>0.99589448106428102</v>
      </c>
      <c r="BR898" s="34">
        <v>0.99583240603326406</v>
      </c>
      <c r="BS898" s="34">
        <v>0.99577033487144184</v>
      </c>
      <c r="BT898" s="34">
        <v>0.99570826757857278</v>
      </c>
      <c r="BU898" s="34">
        <v>0.99564620415441618</v>
      </c>
      <c r="BV898" s="34">
        <v>0.99558414459873046</v>
      </c>
      <c r="BW898" s="34">
        <v>0.99552208891127458</v>
      </c>
      <c r="BX898" s="34">
        <v>0.99546003709180764</v>
      </c>
      <c r="BY898" s="34">
        <v>0.99539798914008859</v>
      </c>
      <c r="BZ898" s="34">
        <v>0.99533594505587586</v>
      </c>
      <c r="CA898" s="34">
        <v>0.99527390483892897</v>
      </c>
      <c r="CB898" s="34">
        <v>0.99521186848900656</v>
      </c>
      <c r="CC898" s="34">
        <v>0.99514983600586759</v>
      </c>
      <c r="CD898" s="34">
        <v>0.99508780738927105</v>
      </c>
      <c r="CE898" s="34">
        <v>0.99502578263897612</v>
      </c>
      <c r="CF898" s="34">
        <v>0.99496376175474166</v>
      </c>
      <c r="CG898" s="34">
        <v>0.99490174473632664</v>
      </c>
      <c r="CH898" s="34">
        <v>0.99483973158349004</v>
      </c>
      <c r="CI898" s="34">
        <v>0.99477772229599115</v>
      </c>
      <c r="CJ898" s="34">
        <v>0.99471571687358906</v>
      </c>
      <c r="CK898" s="34">
        <v>0.99465371531604274</v>
      </c>
      <c r="CL898" s="34">
        <v>0.99459171762311116</v>
      </c>
      <c r="CM898" s="34">
        <v>0.9945297237945534</v>
      </c>
      <c r="CN898" s="34">
        <v>0.99446773383012899</v>
      </c>
      <c r="CO898" s="34">
        <v>0.99440574772959678</v>
      </c>
      <c r="CP898" s="34">
        <v>0.99434376549271597</v>
      </c>
      <c r="CQ898" s="34">
        <v>0.99428178711924564</v>
      </c>
      <c r="CR898" s="34">
        <v>0.99418882289425126</v>
      </c>
      <c r="CS898" s="34">
        <v>0.99409586736130684</v>
      </c>
      <c r="CT898" s="34">
        <v>0.99400292051959993</v>
      </c>
      <c r="CU898" s="34">
        <v>0.99390998236831796</v>
      </c>
      <c r="CV898" s="34">
        <v>0.99381705290664812</v>
      </c>
      <c r="CW898" s="34">
        <v>0.99372413213377797</v>
      </c>
      <c r="CX898" s="34">
        <v>0.99363122004889526</v>
      </c>
      <c r="CY898" s="34">
        <v>0.99353831665118764</v>
      </c>
      <c r="CZ898" s="34">
        <v>0.99344542193984309</v>
      </c>
      <c r="DA898" s="34">
        <v>0.99335253591404893</v>
      </c>
      <c r="DB898" s="34">
        <v>0.99325965857299336</v>
      </c>
    </row>
    <row r="899" spans="1:106" x14ac:dyDescent="0.2">
      <c r="A899" s="13">
        <f t="shared" ca="1" si="13"/>
        <v>45527</v>
      </c>
      <c r="B899" s="34">
        <v>1.0000623348172251</v>
      </c>
      <c r="C899" s="34">
        <v>1</v>
      </c>
      <c r="D899" s="34">
        <v>0.99993766906816206</v>
      </c>
      <c r="E899" s="34">
        <v>0.99987534202146944</v>
      </c>
      <c r="F899" s="34">
        <v>0.99981301885967966</v>
      </c>
      <c r="G899" s="34">
        <v>0.99975069958255058</v>
      </c>
      <c r="H899" s="34">
        <v>0.99968838418983996</v>
      </c>
      <c r="I899" s="34">
        <v>0.9996260726813061</v>
      </c>
      <c r="J899" s="34">
        <v>0.99956376505670663</v>
      </c>
      <c r="K899" s="34">
        <v>0.99950146131579942</v>
      </c>
      <c r="L899" s="34">
        <v>0.99943916145834222</v>
      </c>
      <c r="M899" s="34">
        <v>0.99937686548409332</v>
      </c>
      <c r="N899" s="34">
        <v>0.99931457339281049</v>
      </c>
      <c r="O899" s="34">
        <v>0.9992522851842518</v>
      </c>
      <c r="P899" s="34">
        <v>0.99919000085817533</v>
      </c>
      <c r="Q899" s="34">
        <v>0.99912772041433895</v>
      </c>
      <c r="R899" s="34">
        <v>0.99906544385250051</v>
      </c>
      <c r="S899" s="34">
        <v>0.99900317117241821</v>
      </c>
      <c r="T899" s="34">
        <v>0.99894090237385014</v>
      </c>
      <c r="U899" s="34">
        <v>0.99887863745655447</v>
      </c>
      <c r="V899" s="34">
        <v>0.99881637642028875</v>
      </c>
      <c r="W899" s="34">
        <v>0.99875411926481172</v>
      </c>
      <c r="X899" s="34">
        <v>0.99869186598988102</v>
      </c>
      <c r="Y899" s="34">
        <v>0.99862961659525507</v>
      </c>
      <c r="Z899" s="34">
        <v>0.99856737108069182</v>
      </c>
      <c r="AA899" s="34">
        <v>0.99850512944594971</v>
      </c>
      <c r="AB899" s="34">
        <v>0.99844289169078648</v>
      </c>
      <c r="AC899" s="34">
        <v>0.99838065781496055</v>
      </c>
      <c r="AD899" s="34">
        <v>0.9983184278182301</v>
      </c>
      <c r="AE899" s="34">
        <v>0.99825620170035334</v>
      </c>
      <c r="AF899" s="34">
        <v>0.99819397946108868</v>
      </c>
      <c r="AG899" s="34">
        <v>0.99813176110019375</v>
      </c>
      <c r="AH899" s="34">
        <v>0.99806954661742753</v>
      </c>
      <c r="AI899" s="34">
        <v>0.99800733601254787</v>
      </c>
      <c r="AJ899" s="34">
        <v>0.99794512928531343</v>
      </c>
      <c r="AK899" s="34">
        <v>0.99788292643548193</v>
      </c>
      <c r="AL899" s="34">
        <v>0.99782072746281236</v>
      </c>
      <c r="AM899" s="34">
        <v>0.99775853236706247</v>
      </c>
      <c r="AN899" s="34">
        <v>0.99769634114799088</v>
      </c>
      <c r="AO899" s="34">
        <v>0.99763415380535614</v>
      </c>
      <c r="AP899" s="34">
        <v>0.99757197033891631</v>
      </c>
      <c r="AQ899" s="34">
        <v>0.99750979074842983</v>
      </c>
      <c r="AR899" s="34">
        <v>0.99744761503365498</v>
      </c>
      <c r="AS899" s="34">
        <v>0.99738544319435074</v>
      </c>
      <c r="AT899" s="34">
        <v>0.99732327523027486</v>
      </c>
      <c r="AU899" s="34">
        <v>0.99726111114118621</v>
      </c>
      <c r="AV899" s="34">
        <v>0.9971989509268433</v>
      </c>
      <c r="AW899" s="34">
        <v>0.99713679458700422</v>
      </c>
      <c r="AX899" s="34">
        <v>0.99707464212142793</v>
      </c>
      <c r="AY899" s="34">
        <v>0.99701249352987276</v>
      </c>
      <c r="AZ899" s="34">
        <v>0.99695034881209699</v>
      </c>
      <c r="BA899" s="34">
        <v>0.99688820796785971</v>
      </c>
      <c r="BB899" s="34">
        <v>0.99682607099691889</v>
      </c>
      <c r="BC899" s="34">
        <v>0.9967639378990335</v>
      </c>
      <c r="BD899" s="34">
        <v>0.99670180867396196</v>
      </c>
      <c r="BE899" s="34">
        <v>0.99663968332146291</v>
      </c>
      <c r="BF899" s="34">
        <v>0.99657756184129487</v>
      </c>
      <c r="BG899" s="34">
        <v>0.99651544423321681</v>
      </c>
      <c r="BH899" s="34">
        <v>0.99645333049698681</v>
      </c>
      <c r="BI899" s="34">
        <v>0.99639122063236407</v>
      </c>
      <c r="BJ899" s="34">
        <v>0.99632911463910701</v>
      </c>
      <c r="BK899" s="34">
        <v>0.99626701251697447</v>
      </c>
      <c r="BL899" s="34">
        <v>0.99620491426572511</v>
      </c>
      <c r="BM899" s="34">
        <v>0.99614281988511755</v>
      </c>
      <c r="BN899" s="34">
        <v>0.99608072937491055</v>
      </c>
      <c r="BO899" s="34">
        <v>0.99601864273486307</v>
      </c>
      <c r="BP899" s="34">
        <v>0.99595655996473353</v>
      </c>
      <c r="BQ899" s="34">
        <v>0.99589448106428102</v>
      </c>
      <c r="BR899" s="34">
        <v>0.99583240603326406</v>
      </c>
      <c r="BS899" s="34">
        <v>0.99577033487144184</v>
      </c>
      <c r="BT899" s="34">
        <v>0.99570826757857278</v>
      </c>
      <c r="BU899" s="34">
        <v>0.99564620415441618</v>
      </c>
      <c r="BV899" s="34">
        <v>0.99558414459873046</v>
      </c>
      <c r="BW899" s="34">
        <v>0.99552208891127458</v>
      </c>
      <c r="BX899" s="34">
        <v>0.99546003709180764</v>
      </c>
      <c r="BY899" s="34">
        <v>0.99539798914008859</v>
      </c>
      <c r="BZ899" s="34">
        <v>0.99533594505587586</v>
      </c>
      <c r="CA899" s="34">
        <v>0.99527390483892897</v>
      </c>
      <c r="CB899" s="34">
        <v>0.99521186848900656</v>
      </c>
      <c r="CC899" s="34">
        <v>0.99514983600586759</v>
      </c>
      <c r="CD899" s="34">
        <v>0.99508780738927105</v>
      </c>
      <c r="CE899" s="34">
        <v>0.99502578263897612</v>
      </c>
      <c r="CF899" s="34">
        <v>0.99496376175474166</v>
      </c>
      <c r="CG899" s="34">
        <v>0.99490174473632664</v>
      </c>
      <c r="CH899" s="34">
        <v>0.99483973158349004</v>
      </c>
      <c r="CI899" s="34">
        <v>0.99477772229599115</v>
      </c>
      <c r="CJ899" s="34">
        <v>0.99471571687358906</v>
      </c>
      <c r="CK899" s="34">
        <v>0.99465371531604274</v>
      </c>
      <c r="CL899" s="34">
        <v>0.99459171762311116</v>
      </c>
      <c r="CM899" s="34">
        <v>0.9945297237945534</v>
      </c>
      <c r="CN899" s="34">
        <v>0.99446773383012899</v>
      </c>
      <c r="CO899" s="34">
        <v>0.99440574772959678</v>
      </c>
      <c r="CP899" s="34">
        <v>0.99434376549271597</v>
      </c>
      <c r="CQ899" s="34">
        <v>0.99428178711924564</v>
      </c>
      <c r="CR899" s="34">
        <v>0.99418882289425126</v>
      </c>
      <c r="CS899" s="34">
        <v>0.99409586736130684</v>
      </c>
      <c r="CT899" s="34">
        <v>0.99400292051959993</v>
      </c>
      <c r="CU899" s="34">
        <v>0.99390998236831796</v>
      </c>
      <c r="CV899" s="34">
        <v>0.99381705290664812</v>
      </c>
      <c r="CW899" s="34">
        <v>0.99372413213377797</v>
      </c>
      <c r="CX899" s="34">
        <v>0.99363122004889526</v>
      </c>
      <c r="CY899" s="34">
        <v>0.99353831665118764</v>
      </c>
      <c r="CZ899" s="34">
        <v>0.99344542193984309</v>
      </c>
      <c r="DA899" s="34">
        <v>0.99335253591404893</v>
      </c>
      <c r="DB899" s="34">
        <v>0.99325965857299336</v>
      </c>
    </row>
    <row r="900" spans="1:106" x14ac:dyDescent="0.2">
      <c r="A900" s="13">
        <f t="shared" ref="A900:A963" ca="1" si="14">IF(WORKDAY(A$2,ROW()-2)&gt;TODAY(),"",WORKDAY(A$2,ROW()-2))</f>
        <v>45530</v>
      </c>
      <c r="B900" s="34">
        <v>1.0000623348172251</v>
      </c>
      <c r="C900" s="34">
        <v>1</v>
      </c>
      <c r="D900" s="34">
        <v>0.99993766906816206</v>
      </c>
      <c r="E900" s="34">
        <v>0.99987534202146944</v>
      </c>
      <c r="F900" s="34">
        <v>0.99981301885967966</v>
      </c>
      <c r="G900" s="34">
        <v>0.99975069958255058</v>
      </c>
      <c r="H900" s="34">
        <v>0.99968838418983996</v>
      </c>
      <c r="I900" s="34">
        <v>0.9996260726813061</v>
      </c>
      <c r="J900" s="34">
        <v>0.99956376505670663</v>
      </c>
      <c r="K900" s="34">
        <v>0.99950146131579942</v>
      </c>
      <c r="L900" s="34">
        <v>0.99943916145834222</v>
      </c>
      <c r="M900" s="34">
        <v>0.99937686548409332</v>
      </c>
      <c r="N900" s="34">
        <v>0.99931457339281049</v>
      </c>
      <c r="O900" s="34">
        <v>0.9992522851842518</v>
      </c>
      <c r="P900" s="34">
        <v>0.99919000085817533</v>
      </c>
      <c r="Q900" s="34">
        <v>0.99912772041433895</v>
      </c>
      <c r="R900" s="34">
        <v>0.99906544385250051</v>
      </c>
      <c r="S900" s="34">
        <v>0.99900317117241821</v>
      </c>
      <c r="T900" s="34">
        <v>0.99894090237385014</v>
      </c>
      <c r="U900" s="34">
        <v>0.99887863745655447</v>
      </c>
      <c r="V900" s="34">
        <v>0.99881637642028875</v>
      </c>
      <c r="W900" s="34">
        <v>0.99875411926481172</v>
      </c>
      <c r="X900" s="34">
        <v>0.99869186598988102</v>
      </c>
      <c r="Y900" s="34">
        <v>0.99862961659525507</v>
      </c>
      <c r="Z900" s="34">
        <v>0.99856737108069182</v>
      </c>
      <c r="AA900" s="34">
        <v>0.99850512944594971</v>
      </c>
      <c r="AB900" s="34">
        <v>0.99844289169078648</v>
      </c>
      <c r="AC900" s="34">
        <v>0.99838065781496055</v>
      </c>
      <c r="AD900" s="34">
        <v>0.9983184278182301</v>
      </c>
      <c r="AE900" s="34">
        <v>0.99825620170035334</v>
      </c>
      <c r="AF900" s="34">
        <v>0.99819397946108868</v>
      </c>
      <c r="AG900" s="34">
        <v>0.99813176110019375</v>
      </c>
      <c r="AH900" s="34">
        <v>0.99806954661742753</v>
      </c>
      <c r="AI900" s="34">
        <v>0.99800733601254787</v>
      </c>
      <c r="AJ900" s="34">
        <v>0.99794512928531343</v>
      </c>
      <c r="AK900" s="34">
        <v>0.99788292643548193</v>
      </c>
      <c r="AL900" s="34">
        <v>0.99782072746281236</v>
      </c>
      <c r="AM900" s="34">
        <v>0.99775853236706247</v>
      </c>
      <c r="AN900" s="34">
        <v>0.99769634114799088</v>
      </c>
      <c r="AO900" s="34">
        <v>0.99763415380535614</v>
      </c>
      <c r="AP900" s="34">
        <v>0.99757197033891631</v>
      </c>
      <c r="AQ900" s="34">
        <v>0.99750979074842983</v>
      </c>
      <c r="AR900" s="34">
        <v>0.99744761503365498</v>
      </c>
      <c r="AS900" s="34">
        <v>0.99738544319435074</v>
      </c>
      <c r="AT900" s="34">
        <v>0.99732327523027486</v>
      </c>
      <c r="AU900" s="34">
        <v>0.99726111114118621</v>
      </c>
      <c r="AV900" s="34">
        <v>0.9971989509268433</v>
      </c>
      <c r="AW900" s="34">
        <v>0.99713679458700422</v>
      </c>
      <c r="AX900" s="34">
        <v>0.99707464212142793</v>
      </c>
      <c r="AY900" s="34">
        <v>0.99701249352987276</v>
      </c>
      <c r="AZ900" s="34">
        <v>0.99695034881209699</v>
      </c>
      <c r="BA900" s="34">
        <v>0.99688820796785971</v>
      </c>
      <c r="BB900" s="34">
        <v>0.99682607099691889</v>
      </c>
      <c r="BC900" s="34">
        <v>0.9967639378990335</v>
      </c>
      <c r="BD900" s="34">
        <v>0.99670180867396196</v>
      </c>
      <c r="BE900" s="34">
        <v>0.99663968332146291</v>
      </c>
      <c r="BF900" s="34">
        <v>0.99657756184129487</v>
      </c>
      <c r="BG900" s="34">
        <v>0.99651544423321681</v>
      </c>
      <c r="BH900" s="34">
        <v>0.99645333049698681</v>
      </c>
      <c r="BI900" s="34">
        <v>0.99639122063236407</v>
      </c>
      <c r="BJ900" s="34">
        <v>0.99632911463910701</v>
      </c>
      <c r="BK900" s="34">
        <v>0.99626701251697447</v>
      </c>
      <c r="BL900" s="34">
        <v>0.99620491426572511</v>
      </c>
      <c r="BM900" s="34">
        <v>0.99614281988511755</v>
      </c>
      <c r="BN900" s="34">
        <v>0.99608072937491055</v>
      </c>
      <c r="BO900" s="34">
        <v>0.99601864273486307</v>
      </c>
      <c r="BP900" s="34">
        <v>0.99595655996473353</v>
      </c>
      <c r="BQ900" s="34">
        <v>0.99589448106428102</v>
      </c>
      <c r="BR900" s="34">
        <v>0.99583240603326406</v>
      </c>
      <c r="BS900" s="34">
        <v>0.99577033487144184</v>
      </c>
      <c r="BT900" s="34">
        <v>0.99570826757857278</v>
      </c>
      <c r="BU900" s="34">
        <v>0.99564620415441618</v>
      </c>
      <c r="BV900" s="34">
        <v>0.99558414459873046</v>
      </c>
      <c r="BW900" s="34">
        <v>0.99552208891127458</v>
      </c>
      <c r="BX900" s="34">
        <v>0.99546003709180764</v>
      </c>
      <c r="BY900" s="34">
        <v>0.99539798914008859</v>
      </c>
      <c r="BZ900" s="34">
        <v>0.99533594505587586</v>
      </c>
      <c r="CA900" s="34">
        <v>0.99527390483892897</v>
      </c>
      <c r="CB900" s="34">
        <v>0.99521186848900656</v>
      </c>
      <c r="CC900" s="34">
        <v>0.99514983600586759</v>
      </c>
      <c r="CD900" s="34">
        <v>0.99508780738927105</v>
      </c>
      <c r="CE900" s="34">
        <v>0.99502578263897612</v>
      </c>
      <c r="CF900" s="34">
        <v>0.99496376175474166</v>
      </c>
      <c r="CG900" s="34">
        <v>0.99490174473632664</v>
      </c>
      <c r="CH900" s="34">
        <v>0.99483973158349004</v>
      </c>
      <c r="CI900" s="34">
        <v>0.99477772229599115</v>
      </c>
      <c r="CJ900" s="34">
        <v>0.99471571687358906</v>
      </c>
      <c r="CK900" s="34">
        <v>0.99465371531604274</v>
      </c>
      <c r="CL900" s="34">
        <v>0.99459171762311116</v>
      </c>
      <c r="CM900" s="34">
        <v>0.9945297237945534</v>
      </c>
      <c r="CN900" s="34">
        <v>0.99446773383012899</v>
      </c>
      <c r="CO900" s="34">
        <v>0.99440574772959678</v>
      </c>
      <c r="CP900" s="34">
        <v>0.99434376549271597</v>
      </c>
      <c r="CQ900" s="34">
        <v>0.99428178711924564</v>
      </c>
      <c r="CR900" s="34">
        <v>0.99418882289425126</v>
      </c>
      <c r="CS900" s="34">
        <v>0.99409586736130684</v>
      </c>
      <c r="CT900" s="34">
        <v>0.99400292051959993</v>
      </c>
      <c r="CU900" s="34">
        <v>0.99390998236831796</v>
      </c>
      <c r="CV900" s="34">
        <v>0.99381705290664812</v>
      </c>
      <c r="CW900" s="34">
        <v>0.99372413213377797</v>
      </c>
      <c r="CX900" s="34">
        <v>0.99363122004889526</v>
      </c>
      <c r="CY900" s="34">
        <v>0.99353831665118764</v>
      </c>
      <c r="CZ900" s="34">
        <v>0.99344542193984309</v>
      </c>
      <c r="DA900" s="34">
        <v>0.99335253591404893</v>
      </c>
      <c r="DB900" s="34">
        <v>0.99325965857299336</v>
      </c>
    </row>
    <row r="901" spans="1:106" x14ac:dyDescent="0.2">
      <c r="A901" s="13">
        <f t="shared" ca="1" si="14"/>
        <v>45531</v>
      </c>
      <c r="B901" s="34">
        <v>1.0000623348172251</v>
      </c>
      <c r="C901" s="34">
        <v>1</v>
      </c>
      <c r="D901" s="34">
        <v>0.99993766906816206</v>
      </c>
      <c r="E901" s="34">
        <v>0.99987534202146944</v>
      </c>
      <c r="F901" s="34">
        <v>0.99981301885967966</v>
      </c>
      <c r="G901" s="34">
        <v>0.99975069958255058</v>
      </c>
      <c r="H901" s="34">
        <v>0.99968838418983996</v>
      </c>
      <c r="I901" s="34">
        <v>0.9996260726813061</v>
      </c>
      <c r="J901" s="34">
        <v>0.99956376505670663</v>
      </c>
      <c r="K901" s="34">
        <v>0.99950146131579942</v>
      </c>
      <c r="L901" s="34">
        <v>0.99943916145834222</v>
      </c>
      <c r="M901" s="34">
        <v>0.99937686548409332</v>
      </c>
      <c r="N901" s="34">
        <v>0.99931457339281049</v>
      </c>
      <c r="O901" s="34">
        <v>0.9992522851842518</v>
      </c>
      <c r="P901" s="34">
        <v>0.99919000085817533</v>
      </c>
      <c r="Q901" s="34">
        <v>0.99912772041433895</v>
      </c>
      <c r="R901" s="34">
        <v>0.99906544385250051</v>
      </c>
      <c r="S901" s="34">
        <v>0.99900317117241821</v>
      </c>
      <c r="T901" s="34">
        <v>0.99894090237385014</v>
      </c>
      <c r="U901" s="34">
        <v>0.99887863745655447</v>
      </c>
      <c r="V901" s="34">
        <v>0.99881637642028875</v>
      </c>
      <c r="W901" s="34">
        <v>0.99875411926481172</v>
      </c>
      <c r="X901" s="34">
        <v>0.99869186598988102</v>
      </c>
      <c r="Y901" s="34">
        <v>0.99862961659525507</v>
      </c>
      <c r="Z901" s="34">
        <v>0.99856737108069182</v>
      </c>
      <c r="AA901" s="34">
        <v>0.99850512944594971</v>
      </c>
      <c r="AB901" s="34">
        <v>0.99844289169078648</v>
      </c>
      <c r="AC901" s="34">
        <v>0.99838065781496055</v>
      </c>
      <c r="AD901" s="34">
        <v>0.9983184278182301</v>
      </c>
      <c r="AE901" s="34">
        <v>0.99825620170035334</v>
      </c>
      <c r="AF901" s="34">
        <v>0.99819397946108868</v>
      </c>
      <c r="AG901" s="34">
        <v>0.99813176110019375</v>
      </c>
      <c r="AH901" s="34">
        <v>0.99806954661742753</v>
      </c>
      <c r="AI901" s="34">
        <v>0.99800733601254787</v>
      </c>
      <c r="AJ901" s="34">
        <v>0.99794512928531343</v>
      </c>
      <c r="AK901" s="34">
        <v>0.99788292643548193</v>
      </c>
      <c r="AL901" s="34">
        <v>0.99782072746281236</v>
      </c>
      <c r="AM901" s="34">
        <v>0.99775853236706247</v>
      </c>
      <c r="AN901" s="34">
        <v>0.99769634114799088</v>
      </c>
      <c r="AO901" s="34">
        <v>0.99763415380535614</v>
      </c>
      <c r="AP901" s="34">
        <v>0.99757197033891631</v>
      </c>
      <c r="AQ901" s="34">
        <v>0.99750979074842983</v>
      </c>
      <c r="AR901" s="34">
        <v>0.99744761503365498</v>
      </c>
      <c r="AS901" s="34">
        <v>0.99738544319435074</v>
      </c>
      <c r="AT901" s="34">
        <v>0.99732327523027486</v>
      </c>
      <c r="AU901" s="34">
        <v>0.99726111114118621</v>
      </c>
      <c r="AV901" s="34">
        <v>0.9971989509268433</v>
      </c>
      <c r="AW901" s="34">
        <v>0.99713679458700422</v>
      </c>
      <c r="AX901" s="34">
        <v>0.99707464212142793</v>
      </c>
      <c r="AY901" s="34">
        <v>0.99701249352987276</v>
      </c>
      <c r="AZ901" s="34">
        <v>0.99695034881209699</v>
      </c>
      <c r="BA901" s="34">
        <v>0.99688820796785971</v>
      </c>
      <c r="BB901" s="34">
        <v>0.99682607099691889</v>
      </c>
      <c r="BC901" s="34">
        <v>0.9967639378990335</v>
      </c>
      <c r="BD901" s="34">
        <v>0.99670180867396196</v>
      </c>
      <c r="BE901" s="34">
        <v>0.99663968332146291</v>
      </c>
      <c r="BF901" s="34">
        <v>0.99657756184129487</v>
      </c>
      <c r="BG901" s="34">
        <v>0.99651544423321681</v>
      </c>
      <c r="BH901" s="34">
        <v>0.99645333049698681</v>
      </c>
      <c r="BI901" s="34">
        <v>0.99639122063236407</v>
      </c>
      <c r="BJ901" s="34">
        <v>0.99632911463910701</v>
      </c>
      <c r="BK901" s="34">
        <v>0.99626701251697447</v>
      </c>
      <c r="BL901" s="34">
        <v>0.99620491426572511</v>
      </c>
      <c r="BM901" s="34">
        <v>0.99614281988511755</v>
      </c>
      <c r="BN901" s="34">
        <v>0.99608072937491055</v>
      </c>
      <c r="BO901" s="34">
        <v>0.99601864273486307</v>
      </c>
      <c r="BP901" s="34">
        <v>0.99595655996473353</v>
      </c>
      <c r="BQ901" s="34">
        <v>0.99589448106428102</v>
      </c>
      <c r="BR901" s="34">
        <v>0.99583240603326406</v>
      </c>
      <c r="BS901" s="34">
        <v>0.99577033487144184</v>
      </c>
      <c r="BT901" s="34">
        <v>0.99570826757857278</v>
      </c>
      <c r="BU901" s="34">
        <v>0.99564620415441618</v>
      </c>
      <c r="BV901" s="34">
        <v>0.99558414459873046</v>
      </c>
      <c r="BW901" s="34">
        <v>0.99552208891127458</v>
      </c>
      <c r="BX901" s="34">
        <v>0.99546003709180764</v>
      </c>
      <c r="BY901" s="34">
        <v>0.99539798914008859</v>
      </c>
      <c r="BZ901" s="34">
        <v>0.99533594505587586</v>
      </c>
      <c r="CA901" s="34">
        <v>0.99527390483892897</v>
      </c>
      <c r="CB901" s="34">
        <v>0.99521186848900656</v>
      </c>
      <c r="CC901" s="34">
        <v>0.99514983600586759</v>
      </c>
      <c r="CD901" s="34">
        <v>0.99508780738927105</v>
      </c>
      <c r="CE901" s="34">
        <v>0.99502578263897612</v>
      </c>
      <c r="CF901" s="34">
        <v>0.99496376175474166</v>
      </c>
      <c r="CG901" s="34">
        <v>0.99490174473632664</v>
      </c>
      <c r="CH901" s="34">
        <v>0.99483973158349004</v>
      </c>
      <c r="CI901" s="34">
        <v>0.99477772229599115</v>
      </c>
      <c r="CJ901" s="34">
        <v>0.99471571687358906</v>
      </c>
      <c r="CK901" s="34">
        <v>0.99465371531604274</v>
      </c>
      <c r="CL901" s="34">
        <v>0.99459171762311116</v>
      </c>
      <c r="CM901" s="34">
        <v>0.9945297237945534</v>
      </c>
      <c r="CN901" s="34">
        <v>0.99446773383012899</v>
      </c>
      <c r="CO901" s="34">
        <v>0.99440574772959678</v>
      </c>
      <c r="CP901" s="34">
        <v>0.99434376549271597</v>
      </c>
      <c r="CQ901" s="34">
        <v>0.99428178711924564</v>
      </c>
      <c r="CR901" s="34">
        <v>0.99418882289425126</v>
      </c>
      <c r="CS901" s="34">
        <v>0.99409586736130684</v>
      </c>
      <c r="CT901" s="34">
        <v>0.99400292051959993</v>
      </c>
      <c r="CU901" s="34">
        <v>0.99390998236831796</v>
      </c>
      <c r="CV901" s="34">
        <v>0.99381705290664812</v>
      </c>
      <c r="CW901" s="34">
        <v>0.99372413213377797</v>
      </c>
      <c r="CX901" s="34">
        <v>0.99363122004889526</v>
      </c>
      <c r="CY901" s="34">
        <v>0.99353831665118764</v>
      </c>
      <c r="CZ901" s="34">
        <v>0.99344542193984309</v>
      </c>
      <c r="DA901" s="34">
        <v>0.99335253591404893</v>
      </c>
      <c r="DB901" s="34">
        <v>0.99325965857299336</v>
      </c>
    </row>
    <row r="902" spans="1:106" x14ac:dyDescent="0.2">
      <c r="A902" s="13">
        <f t="shared" ca="1" si="14"/>
        <v>45532</v>
      </c>
      <c r="B902" s="34">
        <v>1.0000623348172251</v>
      </c>
      <c r="C902" s="34">
        <v>1</v>
      </c>
      <c r="D902" s="34">
        <v>0.99993766906816206</v>
      </c>
      <c r="E902" s="34">
        <v>0.99987534202146944</v>
      </c>
      <c r="F902" s="34">
        <v>0.99981301885967966</v>
      </c>
      <c r="G902" s="34">
        <v>0.99975069958255058</v>
      </c>
      <c r="H902" s="34">
        <v>0.99968838418983996</v>
      </c>
      <c r="I902" s="34">
        <v>0.9996260726813061</v>
      </c>
      <c r="J902" s="34">
        <v>0.99956376505670663</v>
      </c>
      <c r="K902" s="34">
        <v>0.99950146131579942</v>
      </c>
      <c r="L902" s="34">
        <v>0.99943916145834222</v>
      </c>
      <c r="M902" s="34">
        <v>0.99937686548409332</v>
      </c>
      <c r="N902" s="34">
        <v>0.99931457339281049</v>
      </c>
      <c r="O902" s="34">
        <v>0.9992522851842518</v>
      </c>
      <c r="P902" s="34">
        <v>0.99919000085817533</v>
      </c>
      <c r="Q902" s="34">
        <v>0.99912772041433895</v>
      </c>
      <c r="R902" s="34">
        <v>0.99906544385250051</v>
      </c>
      <c r="S902" s="34">
        <v>0.99900317117241821</v>
      </c>
      <c r="T902" s="34">
        <v>0.99894090237385014</v>
      </c>
      <c r="U902" s="34">
        <v>0.99887863745655447</v>
      </c>
      <c r="V902" s="34">
        <v>0.99881637642028875</v>
      </c>
      <c r="W902" s="34">
        <v>0.99875411926481172</v>
      </c>
      <c r="X902" s="34">
        <v>0.99869186598988102</v>
      </c>
      <c r="Y902" s="34">
        <v>0.99862961659525507</v>
      </c>
      <c r="Z902" s="34">
        <v>0.99856737108069182</v>
      </c>
      <c r="AA902" s="34">
        <v>0.99850512944594971</v>
      </c>
      <c r="AB902" s="34">
        <v>0.99844289169078648</v>
      </c>
      <c r="AC902" s="34">
        <v>0.99838065781496055</v>
      </c>
      <c r="AD902" s="34">
        <v>0.9983184278182301</v>
      </c>
      <c r="AE902" s="34">
        <v>0.99825620170035334</v>
      </c>
      <c r="AF902" s="34">
        <v>0.99819397946108868</v>
      </c>
      <c r="AG902" s="34">
        <v>0.99813176110019375</v>
      </c>
      <c r="AH902" s="34">
        <v>0.99806954661742753</v>
      </c>
      <c r="AI902" s="34">
        <v>0.99800733601254787</v>
      </c>
      <c r="AJ902" s="34">
        <v>0.99794512928531343</v>
      </c>
      <c r="AK902" s="34">
        <v>0.99788292643548193</v>
      </c>
      <c r="AL902" s="34">
        <v>0.99782072746281236</v>
      </c>
      <c r="AM902" s="34">
        <v>0.99775853236706247</v>
      </c>
      <c r="AN902" s="34">
        <v>0.99769634114799088</v>
      </c>
      <c r="AO902" s="34">
        <v>0.99763415380535614</v>
      </c>
      <c r="AP902" s="34">
        <v>0.99757197033891631</v>
      </c>
      <c r="AQ902" s="34">
        <v>0.99750979074842983</v>
      </c>
      <c r="AR902" s="34">
        <v>0.99744761503365498</v>
      </c>
      <c r="AS902" s="34">
        <v>0.99738544319435074</v>
      </c>
      <c r="AT902" s="34">
        <v>0.99732327523027486</v>
      </c>
      <c r="AU902" s="34">
        <v>0.99726111114118621</v>
      </c>
      <c r="AV902" s="34">
        <v>0.9971989509268433</v>
      </c>
      <c r="AW902" s="34">
        <v>0.99713679458700422</v>
      </c>
      <c r="AX902" s="34">
        <v>0.99707464212142793</v>
      </c>
      <c r="AY902" s="34">
        <v>0.99701249352987276</v>
      </c>
      <c r="AZ902" s="34">
        <v>0.99695034881209699</v>
      </c>
      <c r="BA902" s="34">
        <v>0.99688820796785971</v>
      </c>
      <c r="BB902" s="34">
        <v>0.99682607099691889</v>
      </c>
      <c r="BC902" s="34">
        <v>0.9967639378990335</v>
      </c>
      <c r="BD902" s="34">
        <v>0.99670180867396196</v>
      </c>
      <c r="BE902" s="34">
        <v>0.99663968332146291</v>
      </c>
      <c r="BF902" s="34">
        <v>0.99657756184129487</v>
      </c>
      <c r="BG902" s="34">
        <v>0.99651544423321681</v>
      </c>
      <c r="BH902" s="34">
        <v>0.99645333049698681</v>
      </c>
      <c r="BI902" s="34">
        <v>0.99639122063236407</v>
      </c>
      <c r="BJ902" s="34">
        <v>0.99632911463910701</v>
      </c>
      <c r="BK902" s="34">
        <v>0.99626701251697447</v>
      </c>
      <c r="BL902" s="34">
        <v>0.99620491426572511</v>
      </c>
      <c r="BM902" s="34">
        <v>0.99614281988511755</v>
      </c>
      <c r="BN902" s="34">
        <v>0.99608072937491055</v>
      </c>
      <c r="BO902" s="34">
        <v>0.99601864273486307</v>
      </c>
      <c r="BP902" s="34">
        <v>0.99595655996473353</v>
      </c>
      <c r="BQ902" s="34">
        <v>0.99589448106428102</v>
      </c>
      <c r="BR902" s="34">
        <v>0.99583240603326406</v>
      </c>
      <c r="BS902" s="34">
        <v>0.99577033487144184</v>
      </c>
      <c r="BT902" s="34">
        <v>0.99570826757857278</v>
      </c>
      <c r="BU902" s="34">
        <v>0.99564620415441618</v>
      </c>
      <c r="BV902" s="34">
        <v>0.99558414459873046</v>
      </c>
      <c r="BW902" s="34">
        <v>0.99552208891127458</v>
      </c>
      <c r="BX902" s="34">
        <v>0.99546003709180764</v>
      </c>
      <c r="BY902" s="34">
        <v>0.99539798914008859</v>
      </c>
      <c r="BZ902" s="34">
        <v>0.99533594505587586</v>
      </c>
      <c r="CA902" s="34">
        <v>0.99527390483892897</v>
      </c>
      <c r="CB902" s="34">
        <v>0.99521186848900656</v>
      </c>
      <c r="CC902" s="34">
        <v>0.99514983600586759</v>
      </c>
      <c r="CD902" s="34">
        <v>0.99508780738927105</v>
      </c>
      <c r="CE902" s="34">
        <v>0.99502578263897612</v>
      </c>
      <c r="CF902" s="34">
        <v>0.99496376175474166</v>
      </c>
      <c r="CG902" s="34">
        <v>0.99490174473632664</v>
      </c>
      <c r="CH902" s="34">
        <v>0.99483973158349004</v>
      </c>
      <c r="CI902" s="34">
        <v>0.99477772229599115</v>
      </c>
      <c r="CJ902" s="34">
        <v>0.99471571687358906</v>
      </c>
      <c r="CK902" s="34">
        <v>0.99465371531604274</v>
      </c>
      <c r="CL902" s="34">
        <v>0.99459171762311116</v>
      </c>
      <c r="CM902" s="34">
        <v>0.9945297237945534</v>
      </c>
      <c r="CN902" s="34">
        <v>0.99446773383012899</v>
      </c>
      <c r="CO902" s="34">
        <v>0.99440574772959678</v>
      </c>
      <c r="CP902" s="34">
        <v>0.99434376549271597</v>
      </c>
      <c r="CQ902" s="34">
        <v>0.99428178711924564</v>
      </c>
      <c r="CR902" s="34">
        <v>0.99418882289425126</v>
      </c>
      <c r="CS902" s="34">
        <v>0.99409586736130684</v>
      </c>
      <c r="CT902" s="34">
        <v>0.99400292051959993</v>
      </c>
      <c r="CU902" s="34">
        <v>0.99390998236831796</v>
      </c>
      <c r="CV902" s="34">
        <v>0.99381705290664812</v>
      </c>
      <c r="CW902" s="34">
        <v>0.99372413213377797</v>
      </c>
      <c r="CX902" s="34">
        <v>0.99363122004889526</v>
      </c>
      <c r="CY902" s="34">
        <v>0.99353831665118764</v>
      </c>
      <c r="CZ902" s="34">
        <v>0.99344542193984309</v>
      </c>
      <c r="DA902" s="34">
        <v>0.99335253591404893</v>
      </c>
      <c r="DB902" s="34">
        <v>0.99325965857299336</v>
      </c>
    </row>
    <row r="903" spans="1:106" x14ac:dyDescent="0.2">
      <c r="A903" s="13">
        <f t="shared" ca="1" si="14"/>
        <v>45533</v>
      </c>
      <c r="B903" s="34">
        <v>1.0000623348172251</v>
      </c>
      <c r="C903" s="34">
        <v>1</v>
      </c>
      <c r="D903" s="34">
        <v>0.99993766906816206</v>
      </c>
      <c r="E903" s="34">
        <v>0.99987534202146944</v>
      </c>
      <c r="F903" s="34">
        <v>0.99981301885967966</v>
      </c>
      <c r="G903" s="34">
        <v>0.99975069958255058</v>
      </c>
      <c r="H903" s="34">
        <v>0.99968838418983996</v>
      </c>
      <c r="I903" s="34">
        <v>0.9996260726813061</v>
      </c>
      <c r="J903" s="34">
        <v>0.99956376505670663</v>
      </c>
      <c r="K903" s="34">
        <v>0.99950146131579942</v>
      </c>
      <c r="L903" s="34">
        <v>0.99943916145834222</v>
      </c>
      <c r="M903" s="34">
        <v>0.99937686548409332</v>
      </c>
      <c r="N903" s="34">
        <v>0.99931457339281049</v>
      </c>
      <c r="O903" s="34">
        <v>0.9992522851842518</v>
      </c>
      <c r="P903" s="34">
        <v>0.99919000085817533</v>
      </c>
      <c r="Q903" s="34">
        <v>0.99912772041433895</v>
      </c>
      <c r="R903" s="34">
        <v>0.99906544385250051</v>
      </c>
      <c r="S903" s="34">
        <v>0.99900317117241821</v>
      </c>
      <c r="T903" s="34">
        <v>0.99894090237385014</v>
      </c>
      <c r="U903" s="34">
        <v>0.99887863745655447</v>
      </c>
      <c r="V903" s="34">
        <v>0.99881637642028875</v>
      </c>
      <c r="W903" s="34">
        <v>0.99875411926481172</v>
      </c>
      <c r="X903" s="34">
        <v>0.99869186598988102</v>
      </c>
      <c r="Y903" s="34">
        <v>0.99862961659525507</v>
      </c>
      <c r="Z903" s="34">
        <v>0.99856737108069182</v>
      </c>
      <c r="AA903" s="34">
        <v>0.99850512944594971</v>
      </c>
      <c r="AB903" s="34">
        <v>0.99844289169078648</v>
      </c>
      <c r="AC903" s="34">
        <v>0.99838065781496055</v>
      </c>
      <c r="AD903" s="34">
        <v>0.9983184278182301</v>
      </c>
      <c r="AE903" s="34">
        <v>0.99825620170035334</v>
      </c>
      <c r="AF903" s="34">
        <v>0.99819397946108868</v>
      </c>
      <c r="AG903" s="34">
        <v>0.99813176110019375</v>
      </c>
      <c r="AH903" s="34">
        <v>0.99806954661742753</v>
      </c>
      <c r="AI903" s="34">
        <v>0.99800733601254787</v>
      </c>
      <c r="AJ903" s="34">
        <v>0.99794512928531343</v>
      </c>
      <c r="AK903" s="34">
        <v>0.99788292643548193</v>
      </c>
      <c r="AL903" s="34">
        <v>0.99782072746281236</v>
      </c>
      <c r="AM903" s="34">
        <v>0.99775853236706247</v>
      </c>
      <c r="AN903" s="34">
        <v>0.99769634114799088</v>
      </c>
      <c r="AO903" s="34">
        <v>0.99763415380535614</v>
      </c>
      <c r="AP903" s="34">
        <v>0.99757197033891631</v>
      </c>
      <c r="AQ903" s="34">
        <v>0.99750979074842983</v>
      </c>
      <c r="AR903" s="34">
        <v>0.99744761503365498</v>
      </c>
      <c r="AS903" s="34">
        <v>0.99738544319435074</v>
      </c>
      <c r="AT903" s="34">
        <v>0.99732327523027486</v>
      </c>
      <c r="AU903" s="34">
        <v>0.99726111114118621</v>
      </c>
      <c r="AV903" s="34">
        <v>0.9971989509268433</v>
      </c>
      <c r="AW903" s="34">
        <v>0.99713679458700422</v>
      </c>
      <c r="AX903" s="34">
        <v>0.99707464212142793</v>
      </c>
      <c r="AY903" s="34">
        <v>0.99701249352987276</v>
      </c>
      <c r="AZ903" s="34">
        <v>0.99695034881209699</v>
      </c>
      <c r="BA903" s="34">
        <v>0.99688820796785971</v>
      </c>
      <c r="BB903" s="34">
        <v>0.99682607099691889</v>
      </c>
      <c r="BC903" s="34">
        <v>0.9967639378990335</v>
      </c>
      <c r="BD903" s="34">
        <v>0.99670180867396196</v>
      </c>
      <c r="BE903" s="34">
        <v>0.99663968332146291</v>
      </c>
      <c r="BF903" s="34">
        <v>0.99657756184129487</v>
      </c>
      <c r="BG903" s="34">
        <v>0.99651544423321681</v>
      </c>
      <c r="BH903" s="34">
        <v>0.99645333049698681</v>
      </c>
      <c r="BI903" s="34">
        <v>0.99639122063236407</v>
      </c>
      <c r="BJ903" s="34">
        <v>0.99632911463910701</v>
      </c>
      <c r="BK903" s="34">
        <v>0.99626701251697447</v>
      </c>
      <c r="BL903" s="34">
        <v>0.99620491426572511</v>
      </c>
      <c r="BM903" s="34">
        <v>0.99614281988511755</v>
      </c>
      <c r="BN903" s="34">
        <v>0.99608072937491055</v>
      </c>
      <c r="BO903" s="34">
        <v>0.99601864273486307</v>
      </c>
      <c r="BP903" s="34">
        <v>0.99595655996473353</v>
      </c>
      <c r="BQ903" s="34">
        <v>0.99589448106428102</v>
      </c>
      <c r="BR903" s="34">
        <v>0.99583240603326406</v>
      </c>
      <c r="BS903" s="34">
        <v>0.99577033487144184</v>
      </c>
      <c r="BT903" s="34">
        <v>0.99570826757857278</v>
      </c>
      <c r="BU903" s="34">
        <v>0.99564620415441618</v>
      </c>
      <c r="BV903" s="34">
        <v>0.99558414459873046</v>
      </c>
      <c r="BW903" s="34">
        <v>0.99552208891127458</v>
      </c>
      <c r="BX903" s="34">
        <v>0.99546003709180764</v>
      </c>
      <c r="BY903" s="34">
        <v>0.99539798914008859</v>
      </c>
      <c r="BZ903" s="34">
        <v>0.99533594505587586</v>
      </c>
      <c r="CA903" s="34">
        <v>0.99527390483892897</v>
      </c>
      <c r="CB903" s="34">
        <v>0.99521186848900656</v>
      </c>
      <c r="CC903" s="34">
        <v>0.99514983600586759</v>
      </c>
      <c r="CD903" s="34">
        <v>0.99508780738927105</v>
      </c>
      <c r="CE903" s="34">
        <v>0.99502578263897612</v>
      </c>
      <c r="CF903" s="34">
        <v>0.99496376175474166</v>
      </c>
      <c r="CG903" s="34">
        <v>0.99490174473632664</v>
      </c>
      <c r="CH903" s="34">
        <v>0.99483973158349004</v>
      </c>
      <c r="CI903" s="34">
        <v>0.99477772229599115</v>
      </c>
      <c r="CJ903" s="34">
        <v>0.99471571687358906</v>
      </c>
      <c r="CK903" s="34">
        <v>0.99465371531604274</v>
      </c>
      <c r="CL903" s="34">
        <v>0.99459171762311116</v>
      </c>
      <c r="CM903" s="34">
        <v>0.9945297237945534</v>
      </c>
      <c r="CN903" s="34">
        <v>0.99446773383012899</v>
      </c>
      <c r="CO903" s="34">
        <v>0.99440574772959678</v>
      </c>
      <c r="CP903" s="34">
        <v>0.99434376549271597</v>
      </c>
      <c r="CQ903" s="34">
        <v>0.99428178711924564</v>
      </c>
      <c r="CR903" s="34">
        <v>0.99418882289425126</v>
      </c>
      <c r="CS903" s="34">
        <v>0.99409586736130684</v>
      </c>
      <c r="CT903" s="34">
        <v>0.99400292051959993</v>
      </c>
      <c r="CU903" s="34">
        <v>0.99390998236831796</v>
      </c>
      <c r="CV903" s="34">
        <v>0.99381705290664812</v>
      </c>
      <c r="CW903" s="34">
        <v>0.99372413213377797</v>
      </c>
      <c r="CX903" s="34">
        <v>0.99363122004889526</v>
      </c>
      <c r="CY903" s="34">
        <v>0.99353831665118764</v>
      </c>
      <c r="CZ903" s="34">
        <v>0.99344542193984309</v>
      </c>
      <c r="DA903" s="34">
        <v>0.99335253591404893</v>
      </c>
      <c r="DB903" s="34">
        <v>0.99325965857299336</v>
      </c>
    </row>
    <row r="904" spans="1:106" x14ac:dyDescent="0.2">
      <c r="A904" s="13">
        <f t="shared" ca="1" si="14"/>
        <v>45534</v>
      </c>
      <c r="B904" s="34">
        <v>1.0000623348172251</v>
      </c>
      <c r="C904" s="34">
        <v>1</v>
      </c>
      <c r="D904" s="34">
        <v>0.99993766906816206</v>
      </c>
      <c r="E904" s="34">
        <v>0.99987534202146944</v>
      </c>
      <c r="F904" s="34">
        <v>0.99981301885967966</v>
      </c>
      <c r="G904" s="34">
        <v>0.99975069958255058</v>
      </c>
      <c r="H904" s="34">
        <v>0.99968838418983996</v>
      </c>
      <c r="I904" s="34">
        <v>0.9996260726813061</v>
      </c>
      <c r="J904" s="34">
        <v>0.99956376505670663</v>
      </c>
      <c r="K904" s="34">
        <v>0.99950146131579942</v>
      </c>
      <c r="L904" s="34">
        <v>0.99943916145834222</v>
      </c>
      <c r="M904" s="34">
        <v>0.99937686548409332</v>
      </c>
      <c r="N904" s="34">
        <v>0.99931457339281049</v>
      </c>
      <c r="O904" s="34">
        <v>0.9992522851842518</v>
      </c>
      <c r="P904" s="34">
        <v>0.99919000085817533</v>
      </c>
      <c r="Q904" s="34">
        <v>0.99912772041433895</v>
      </c>
      <c r="R904" s="34">
        <v>0.99906544385250051</v>
      </c>
      <c r="S904" s="34">
        <v>0.99900317117241821</v>
      </c>
      <c r="T904" s="34">
        <v>0.99894090237385014</v>
      </c>
      <c r="U904" s="34">
        <v>0.99887863745655447</v>
      </c>
      <c r="V904" s="34">
        <v>0.99881637642028875</v>
      </c>
      <c r="W904" s="34">
        <v>0.99875411926481172</v>
      </c>
      <c r="X904" s="34">
        <v>0.99869186598988102</v>
      </c>
      <c r="Y904" s="34">
        <v>0.99862961659525507</v>
      </c>
      <c r="Z904" s="34">
        <v>0.99856737108069182</v>
      </c>
      <c r="AA904" s="34">
        <v>0.99850512944594971</v>
      </c>
      <c r="AB904" s="34">
        <v>0.99844289169078648</v>
      </c>
      <c r="AC904" s="34">
        <v>0.99838065781496055</v>
      </c>
      <c r="AD904" s="34">
        <v>0.9983184278182301</v>
      </c>
      <c r="AE904" s="34">
        <v>0.99825620170035334</v>
      </c>
      <c r="AF904" s="34">
        <v>0.99819397946108868</v>
      </c>
      <c r="AG904" s="34">
        <v>0.99813176110019375</v>
      </c>
      <c r="AH904" s="34">
        <v>0.99806954661742753</v>
      </c>
      <c r="AI904" s="34">
        <v>0.99800733601254787</v>
      </c>
      <c r="AJ904" s="34">
        <v>0.99794512928531343</v>
      </c>
      <c r="AK904" s="34">
        <v>0.99788292643548193</v>
      </c>
      <c r="AL904" s="34">
        <v>0.99782072746281236</v>
      </c>
      <c r="AM904" s="34">
        <v>0.99775853236706247</v>
      </c>
      <c r="AN904" s="34">
        <v>0.99769634114799088</v>
      </c>
      <c r="AO904" s="34">
        <v>0.99763415380535614</v>
      </c>
      <c r="AP904" s="34">
        <v>0.99757197033891631</v>
      </c>
      <c r="AQ904" s="34">
        <v>0.99750979074842983</v>
      </c>
      <c r="AR904" s="34">
        <v>0.99744761503365498</v>
      </c>
      <c r="AS904" s="34">
        <v>0.99738544319435074</v>
      </c>
      <c r="AT904" s="34">
        <v>0.99732327523027486</v>
      </c>
      <c r="AU904" s="34">
        <v>0.99726111114118621</v>
      </c>
      <c r="AV904" s="34">
        <v>0.9971989509268433</v>
      </c>
      <c r="AW904" s="34">
        <v>0.99713679458700422</v>
      </c>
      <c r="AX904" s="34">
        <v>0.99707464212142793</v>
      </c>
      <c r="AY904" s="34">
        <v>0.99701249352987276</v>
      </c>
      <c r="AZ904" s="34">
        <v>0.99695034881209699</v>
      </c>
      <c r="BA904" s="34">
        <v>0.99688820796785971</v>
      </c>
      <c r="BB904" s="34">
        <v>0.99682607099691889</v>
      </c>
      <c r="BC904" s="34">
        <v>0.9967639378990335</v>
      </c>
      <c r="BD904" s="34">
        <v>0.99670180867396196</v>
      </c>
      <c r="BE904" s="34">
        <v>0.99663968332146291</v>
      </c>
      <c r="BF904" s="34">
        <v>0.99657756184129487</v>
      </c>
      <c r="BG904" s="34">
        <v>0.99651544423321681</v>
      </c>
      <c r="BH904" s="34">
        <v>0.99645333049698681</v>
      </c>
      <c r="BI904" s="34">
        <v>0.99639122063236407</v>
      </c>
      <c r="BJ904" s="34">
        <v>0.99632911463910701</v>
      </c>
      <c r="BK904" s="34">
        <v>0.99626701251697447</v>
      </c>
      <c r="BL904" s="34">
        <v>0.99620491426572511</v>
      </c>
      <c r="BM904" s="34">
        <v>0.99614281988511755</v>
      </c>
      <c r="BN904" s="34">
        <v>0.99608072937491055</v>
      </c>
      <c r="BO904" s="34">
        <v>0.99601864273486307</v>
      </c>
      <c r="BP904" s="34">
        <v>0.99595655996473353</v>
      </c>
      <c r="BQ904" s="34">
        <v>0.99589448106428102</v>
      </c>
      <c r="BR904" s="34">
        <v>0.99583240603326406</v>
      </c>
      <c r="BS904" s="34">
        <v>0.99577033487144184</v>
      </c>
      <c r="BT904" s="34">
        <v>0.99570826757857278</v>
      </c>
      <c r="BU904" s="34">
        <v>0.99564620415441618</v>
      </c>
      <c r="BV904" s="34">
        <v>0.99558414459873046</v>
      </c>
      <c r="BW904" s="34">
        <v>0.99552208891127458</v>
      </c>
      <c r="BX904" s="34">
        <v>0.99546003709180764</v>
      </c>
      <c r="BY904" s="34">
        <v>0.99539798914008859</v>
      </c>
      <c r="BZ904" s="34">
        <v>0.99533594505587586</v>
      </c>
      <c r="CA904" s="34">
        <v>0.99527390483892897</v>
      </c>
      <c r="CB904" s="34">
        <v>0.99521186848900656</v>
      </c>
      <c r="CC904" s="34">
        <v>0.99514983600586759</v>
      </c>
      <c r="CD904" s="34">
        <v>0.99508780738927105</v>
      </c>
      <c r="CE904" s="34">
        <v>0.99502578263897612</v>
      </c>
      <c r="CF904" s="34">
        <v>0.99496376175474166</v>
      </c>
      <c r="CG904" s="34">
        <v>0.99490174473632664</v>
      </c>
      <c r="CH904" s="34">
        <v>0.99483973158349004</v>
      </c>
      <c r="CI904" s="34">
        <v>0.99477772229599115</v>
      </c>
      <c r="CJ904" s="34">
        <v>0.99471571687358906</v>
      </c>
      <c r="CK904" s="34">
        <v>0.99465371531604274</v>
      </c>
      <c r="CL904" s="34">
        <v>0.99459171762311116</v>
      </c>
      <c r="CM904" s="34">
        <v>0.9945297237945534</v>
      </c>
      <c r="CN904" s="34">
        <v>0.99446773383012899</v>
      </c>
      <c r="CO904" s="34">
        <v>0.99440574772959678</v>
      </c>
      <c r="CP904" s="34">
        <v>0.99434376549271597</v>
      </c>
      <c r="CQ904" s="34">
        <v>0.99428178711924564</v>
      </c>
      <c r="CR904" s="34">
        <v>0.99418882289425126</v>
      </c>
      <c r="CS904" s="34">
        <v>0.99409586736130684</v>
      </c>
      <c r="CT904" s="34">
        <v>0.99400292051959993</v>
      </c>
      <c r="CU904" s="34">
        <v>0.99390998236831796</v>
      </c>
      <c r="CV904" s="34">
        <v>0.99381705290664812</v>
      </c>
      <c r="CW904" s="34">
        <v>0.99372413213377797</v>
      </c>
      <c r="CX904" s="34">
        <v>0.99363122004889526</v>
      </c>
      <c r="CY904" s="34">
        <v>0.99353831665118764</v>
      </c>
      <c r="CZ904" s="34">
        <v>0.99344542193984309</v>
      </c>
      <c r="DA904" s="34">
        <v>0.99335253591404893</v>
      </c>
      <c r="DB904" s="34">
        <v>0.99325965857299336</v>
      </c>
    </row>
    <row r="905" spans="1:106" x14ac:dyDescent="0.2">
      <c r="A905" s="13">
        <f t="shared" ca="1" si="14"/>
        <v>45537</v>
      </c>
      <c r="B905" s="34">
        <v>1.0000623348172251</v>
      </c>
      <c r="C905" s="34">
        <v>1</v>
      </c>
      <c r="D905" s="34">
        <v>0.99993766906816206</v>
      </c>
      <c r="E905" s="34">
        <v>0.99987534202146944</v>
      </c>
      <c r="F905" s="34">
        <v>0.99981301885967966</v>
      </c>
      <c r="G905" s="34">
        <v>0.99975069958255058</v>
      </c>
      <c r="H905" s="34">
        <v>0.99968838418983996</v>
      </c>
      <c r="I905" s="34">
        <v>0.9996260726813061</v>
      </c>
      <c r="J905" s="34">
        <v>0.99956376505670663</v>
      </c>
      <c r="K905" s="34">
        <v>0.99950146131579942</v>
      </c>
      <c r="L905" s="34">
        <v>0.99943916145834222</v>
      </c>
      <c r="M905" s="34">
        <v>0.99937686548409332</v>
      </c>
      <c r="N905" s="34">
        <v>0.99931457339281049</v>
      </c>
      <c r="O905" s="34">
        <v>0.9992522851842518</v>
      </c>
      <c r="P905" s="34">
        <v>0.99919000085817533</v>
      </c>
      <c r="Q905" s="34">
        <v>0.99912772041433895</v>
      </c>
      <c r="R905" s="34">
        <v>0.99906544385250051</v>
      </c>
      <c r="S905" s="34">
        <v>0.99900317117241821</v>
      </c>
      <c r="T905" s="34">
        <v>0.99894090237385014</v>
      </c>
      <c r="U905" s="34">
        <v>0.99887863745655447</v>
      </c>
      <c r="V905" s="34">
        <v>0.99881637642028875</v>
      </c>
      <c r="W905" s="34">
        <v>0.99875411926481172</v>
      </c>
      <c r="X905" s="34">
        <v>0.99869186598988102</v>
      </c>
      <c r="Y905" s="34">
        <v>0.99862961659525507</v>
      </c>
      <c r="Z905" s="34">
        <v>0.99856737108069182</v>
      </c>
      <c r="AA905" s="34">
        <v>0.99850512944594971</v>
      </c>
      <c r="AB905" s="34">
        <v>0.99844289169078648</v>
      </c>
      <c r="AC905" s="34">
        <v>0.99838065781496055</v>
      </c>
      <c r="AD905" s="34">
        <v>0.9983184278182301</v>
      </c>
      <c r="AE905" s="34">
        <v>0.99825620170035334</v>
      </c>
      <c r="AF905" s="34">
        <v>0.99819397946108868</v>
      </c>
      <c r="AG905" s="34">
        <v>0.99813176110019375</v>
      </c>
      <c r="AH905" s="34">
        <v>0.99806954661742753</v>
      </c>
      <c r="AI905" s="34">
        <v>0.99800733601254787</v>
      </c>
      <c r="AJ905" s="34">
        <v>0.99794512928531343</v>
      </c>
      <c r="AK905" s="34">
        <v>0.99788292643548193</v>
      </c>
      <c r="AL905" s="34">
        <v>0.99782072746281236</v>
      </c>
      <c r="AM905" s="34">
        <v>0.99775853236706247</v>
      </c>
      <c r="AN905" s="34">
        <v>0.99769634114799088</v>
      </c>
      <c r="AO905" s="34">
        <v>0.99763415380535614</v>
      </c>
      <c r="AP905" s="34">
        <v>0.99757197033891631</v>
      </c>
      <c r="AQ905" s="34">
        <v>0.99750979074842983</v>
      </c>
      <c r="AR905" s="34">
        <v>0.99744761503365498</v>
      </c>
      <c r="AS905" s="34">
        <v>0.99738544319435074</v>
      </c>
      <c r="AT905" s="34">
        <v>0.99732327523027486</v>
      </c>
      <c r="AU905" s="34">
        <v>0.99726111114118621</v>
      </c>
      <c r="AV905" s="34">
        <v>0.9971989509268433</v>
      </c>
      <c r="AW905" s="34">
        <v>0.99713679458700422</v>
      </c>
      <c r="AX905" s="34">
        <v>0.99707464212142793</v>
      </c>
      <c r="AY905" s="34">
        <v>0.99701249352987276</v>
      </c>
      <c r="AZ905" s="34">
        <v>0.99695034881209699</v>
      </c>
      <c r="BA905" s="34">
        <v>0.99688820796785971</v>
      </c>
      <c r="BB905" s="34">
        <v>0.99682607099691889</v>
      </c>
      <c r="BC905" s="34">
        <v>0.9967639378990335</v>
      </c>
      <c r="BD905" s="34">
        <v>0.99670180867396196</v>
      </c>
      <c r="BE905" s="34">
        <v>0.99663968332146291</v>
      </c>
      <c r="BF905" s="34">
        <v>0.99657756184129487</v>
      </c>
      <c r="BG905" s="34">
        <v>0.99651544423321681</v>
      </c>
      <c r="BH905" s="34">
        <v>0.99645333049698681</v>
      </c>
      <c r="BI905" s="34">
        <v>0.99639122063236407</v>
      </c>
      <c r="BJ905" s="34">
        <v>0.99632911463910701</v>
      </c>
      <c r="BK905" s="34">
        <v>0.99626701251697447</v>
      </c>
      <c r="BL905" s="34">
        <v>0.99620491426572511</v>
      </c>
      <c r="BM905" s="34">
        <v>0.99614281988511755</v>
      </c>
      <c r="BN905" s="34">
        <v>0.99608072937491055</v>
      </c>
      <c r="BO905" s="34">
        <v>0.99601864273486307</v>
      </c>
      <c r="BP905" s="34">
        <v>0.99595655996473353</v>
      </c>
      <c r="BQ905" s="34">
        <v>0.99589448106428102</v>
      </c>
      <c r="BR905" s="34">
        <v>0.99583240603326406</v>
      </c>
      <c r="BS905" s="34">
        <v>0.99577033487144184</v>
      </c>
      <c r="BT905" s="34">
        <v>0.99570826757857278</v>
      </c>
      <c r="BU905" s="34">
        <v>0.99564620415441618</v>
      </c>
      <c r="BV905" s="34">
        <v>0.99558414459873046</v>
      </c>
      <c r="BW905" s="34">
        <v>0.99552208891127458</v>
      </c>
      <c r="BX905" s="34">
        <v>0.99546003709180764</v>
      </c>
      <c r="BY905" s="34">
        <v>0.99539798914008859</v>
      </c>
      <c r="BZ905" s="34">
        <v>0.99533594505587586</v>
      </c>
      <c r="CA905" s="34">
        <v>0.99527390483892897</v>
      </c>
      <c r="CB905" s="34">
        <v>0.99521186848900656</v>
      </c>
      <c r="CC905" s="34">
        <v>0.99514983600586759</v>
      </c>
      <c r="CD905" s="34">
        <v>0.99508780738927105</v>
      </c>
      <c r="CE905" s="34">
        <v>0.99502578263897612</v>
      </c>
      <c r="CF905" s="34">
        <v>0.99496376175474166</v>
      </c>
      <c r="CG905" s="34">
        <v>0.99490174473632664</v>
      </c>
      <c r="CH905" s="34">
        <v>0.99483973158349004</v>
      </c>
      <c r="CI905" s="34">
        <v>0.99477772229599115</v>
      </c>
      <c r="CJ905" s="34">
        <v>0.99471571687358906</v>
      </c>
      <c r="CK905" s="34">
        <v>0.99465371531604274</v>
      </c>
      <c r="CL905" s="34">
        <v>0.99459171762311116</v>
      </c>
      <c r="CM905" s="34">
        <v>0.9945297237945534</v>
      </c>
      <c r="CN905" s="34">
        <v>0.99446773383012899</v>
      </c>
      <c r="CO905" s="34">
        <v>0.99440574772959678</v>
      </c>
      <c r="CP905" s="34">
        <v>0.99434376549271597</v>
      </c>
      <c r="CQ905" s="34">
        <v>0.99428178711924564</v>
      </c>
      <c r="CR905" s="34">
        <v>0.99418882289425126</v>
      </c>
      <c r="CS905" s="34">
        <v>0.99409586736130684</v>
      </c>
      <c r="CT905" s="34">
        <v>0.99400292051959993</v>
      </c>
      <c r="CU905" s="34">
        <v>0.99390998236831796</v>
      </c>
      <c r="CV905" s="34">
        <v>0.99381705290664812</v>
      </c>
      <c r="CW905" s="34">
        <v>0.99372413213377797</v>
      </c>
      <c r="CX905" s="34">
        <v>0.99363122004889526</v>
      </c>
      <c r="CY905" s="34">
        <v>0.99353831665118764</v>
      </c>
      <c r="CZ905" s="34">
        <v>0.99344542193984309</v>
      </c>
      <c r="DA905" s="34">
        <v>0.99335253591404893</v>
      </c>
      <c r="DB905" s="34">
        <v>0.99325965857299336</v>
      </c>
    </row>
    <row r="906" spans="1:106" x14ac:dyDescent="0.2">
      <c r="A906" s="13">
        <f t="shared" ca="1" si="14"/>
        <v>45538</v>
      </c>
      <c r="B906" s="34">
        <v>1.0000623348172251</v>
      </c>
      <c r="C906" s="34">
        <v>1</v>
      </c>
      <c r="D906" s="34">
        <v>0.99993766906816206</v>
      </c>
      <c r="E906" s="34">
        <v>0.99987534202146944</v>
      </c>
      <c r="F906" s="34">
        <v>0.99981301885967966</v>
      </c>
      <c r="G906" s="34">
        <v>0.99975069958255058</v>
      </c>
      <c r="H906" s="34">
        <v>0.99968838418983996</v>
      </c>
      <c r="I906" s="34">
        <v>0.9996260726813061</v>
      </c>
      <c r="J906" s="34">
        <v>0.99956376505670663</v>
      </c>
      <c r="K906" s="34">
        <v>0.99950146131579942</v>
      </c>
      <c r="L906" s="34">
        <v>0.99943916145834222</v>
      </c>
      <c r="M906" s="34">
        <v>0.99937686548409332</v>
      </c>
      <c r="N906" s="34">
        <v>0.99931457339281049</v>
      </c>
      <c r="O906" s="34">
        <v>0.9992522851842518</v>
      </c>
      <c r="P906" s="34">
        <v>0.99919000085817533</v>
      </c>
      <c r="Q906" s="34">
        <v>0.99912772041433895</v>
      </c>
      <c r="R906" s="34">
        <v>0.99906544385250051</v>
      </c>
      <c r="S906" s="34">
        <v>0.99900317117241821</v>
      </c>
      <c r="T906" s="34">
        <v>0.99894090237385014</v>
      </c>
      <c r="U906" s="34">
        <v>0.99887863745655447</v>
      </c>
      <c r="V906" s="34">
        <v>0.99881637642028875</v>
      </c>
      <c r="W906" s="34">
        <v>0.99875411926481172</v>
      </c>
      <c r="X906" s="34">
        <v>0.99869186598988102</v>
      </c>
      <c r="Y906" s="34">
        <v>0.99862961659525507</v>
      </c>
      <c r="Z906" s="34">
        <v>0.99856737108069182</v>
      </c>
      <c r="AA906" s="34">
        <v>0.99850512944594971</v>
      </c>
      <c r="AB906" s="34">
        <v>0.99844289169078648</v>
      </c>
      <c r="AC906" s="34">
        <v>0.99838065781496055</v>
      </c>
      <c r="AD906" s="34">
        <v>0.9983184278182301</v>
      </c>
      <c r="AE906" s="34">
        <v>0.99825620170035334</v>
      </c>
      <c r="AF906" s="34">
        <v>0.99819397946108868</v>
      </c>
      <c r="AG906" s="34">
        <v>0.99813176110019375</v>
      </c>
      <c r="AH906" s="34">
        <v>0.99806954661742753</v>
      </c>
      <c r="AI906" s="34">
        <v>0.99800733601254787</v>
      </c>
      <c r="AJ906" s="34">
        <v>0.99794512928531343</v>
      </c>
      <c r="AK906" s="34">
        <v>0.99788292643548193</v>
      </c>
      <c r="AL906" s="34">
        <v>0.99782072746281236</v>
      </c>
      <c r="AM906" s="34">
        <v>0.99775853236706247</v>
      </c>
      <c r="AN906" s="34">
        <v>0.99769634114799088</v>
      </c>
      <c r="AO906" s="34">
        <v>0.99763415380535614</v>
      </c>
      <c r="AP906" s="34">
        <v>0.99757197033891631</v>
      </c>
      <c r="AQ906" s="34">
        <v>0.99750979074842983</v>
      </c>
      <c r="AR906" s="34">
        <v>0.99744761503365498</v>
      </c>
      <c r="AS906" s="34">
        <v>0.99738544319435074</v>
      </c>
      <c r="AT906" s="34">
        <v>0.99732327523027486</v>
      </c>
      <c r="AU906" s="34">
        <v>0.99726111114118621</v>
      </c>
      <c r="AV906" s="34">
        <v>0.9971989509268433</v>
      </c>
      <c r="AW906" s="34">
        <v>0.99713679458700422</v>
      </c>
      <c r="AX906" s="34">
        <v>0.99707464212142793</v>
      </c>
      <c r="AY906" s="34">
        <v>0.99701249352987276</v>
      </c>
      <c r="AZ906" s="34">
        <v>0.99695034881209699</v>
      </c>
      <c r="BA906" s="34">
        <v>0.99688820796785971</v>
      </c>
      <c r="BB906" s="34">
        <v>0.99682607099691889</v>
      </c>
      <c r="BC906" s="34">
        <v>0.9967639378990335</v>
      </c>
      <c r="BD906" s="34">
        <v>0.99670180867396196</v>
      </c>
      <c r="BE906" s="34">
        <v>0.99663968332146291</v>
      </c>
      <c r="BF906" s="34">
        <v>0.99657756184129487</v>
      </c>
      <c r="BG906" s="34">
        <v>0.99651544423321681</v>
      </c>
      <c r="BH906" s="34">
        <v>0.99645333049698681</v>
      </c>
      <c r="BI906" s="34">
        <v>0.99639122063236407</v>
      </c>
      <c r="BJ906" s="34">
        <v>0.99632911463910701</v>
      </c>
      <c r="BK906" s="34">
        <v>0.99626701251697447</v>
      </c>
      <c r="BL906" s="34">
        <v>0.99620491426572511</v>
      </c>
      <c r="BM906" s="34">
        <v>0.99614281988511755</v>
      </c>
      <c r="BN906" s="34">
        <v>0.99608072937491055</v>
      </c>
      <c r="BO906" s="34">
        <v>0.99601864273486307</v>
      </c>
      <c r="BP906" s="34">
        <v>0.99595655996473353</v>
      </c>
      <c r="BQ906" s="34">
        <v>0.99589448106428102</v>
      </c>
      <c r="BR906" s="34">
        <v>0.99583240603326406</v>
      </c>
      <c r="BS906" s="34">
        <v>0.99577033487144184</v>
      </c>
      <c r="BT906" s="34">
        <v>0.99570826757857278</v>
      </c>
      <c r="BU906" s="34">
        <v>0.99564620415441618</v>
      </c>
      <c r="BV906" s="34">
        <v>0.99558414459873046</v>
      </c>
      <c r="BW906" s="34">
        <v>0.99552208891127458</v>
      </c>
      <c r="BX906" s="34">
        <v>0.99546003709180764</v>
      </c>
      <c r="BY906" s="34">
        <v>0.99539798914008859</v>
      </c>
      <c r="BZ906" s="34">
        <v>0.99533594505587586</v>
      </c>
      <c r="CA906" s="34">
        <v>0.99527390483892897</v>
      </c>
      <c r="CB906" s="34">
        <v>0.99521186848900656</v>
      </c>
      <c r="CC906" s="34">
        <v>0.99514983600586759</v>
      </c>
      <c r="CD906" s="34">
        <v>0.99508780738927105</v>
      </c>
      <c r="CE906" s="34">
        <v>0.99502578263897612</v>
      </c>
      <c r="CF906" s="34">
        <v>0.99496376175474166</v>
      </c>
      <c r="CG906" s="34">
        <v>0.99490174473632664</v>
      </c>
      <c r="CH906" s="34">
        <v>0.99483973158349004</v>
      </c>
      <c r="CI906" s="34">
        <v>0.99477772229599115</v>
      </c>
      <c r="CJ906" s="34">
        <v>0.99471571687358906</v>
      </c>
      <c r="CK906" s="34">
        <v>0.99465371531604274</v>
      </c>
      <c r="CL906" s="34">
        <v>0.99459171762311116</v>
      </c>
      <c r="CM906" s="34">
        <v>0.9945297237945534</v>
      </c>
      <c r="CN906" s="34">
        <v>0.99446773383012899</v>
      </c>
      <c r="CO906" s="34">
        <v>0.99440574772959678</v>
      </c>
      <c r="CP906" s="34">
        <v>0.99434376549271597</v>
      </c>
      <c r="CQ906" s="34">
        <v>0.99428178711924564</v>
      </c>
      <c r="CR906" s="34">
        <v>0.99418882289425126</v>
      </c>
      <c r="CS906" s="34">
        <v>0.99409586736130684</v>
      </c>
      <c r="CT906" s="34">
        <v>0.99400292051959993</v>
      </c>
      <c r="CU906" s="34">
        <v>0.99390998236831796</v>
      </c>
      <c r="CV906" s="34">
        <v>0.99381705290664812</v>
      </c>
      <c r="CW906" s="34">
        <v>0.99372413213377797</v>
      </c>
      <c r="CX906" s="34">
        <v>0.99363122004889526</v>
      </c>
      <c r="CY906" s="34">
        <v>0.99353831665118764</v>
      </c>
      <c r="CZ906" s="34">
        <v>0.99344542193984309</v>
      </c>
      <c r="DA906" s="34">
        <v>0.99335253591404893</v>
      </c>
      <c r="DB906" s="34">
        <v>0.99325965857299336</v>
      </c>
    </row>
    <row r="907" spans="1:106" x14ac:dyDescent="0.2">
      <c r="A907" s="13">
        <f t="shared" ca="1" si="14"/>
        <v>45539</v>
      </c>
      <c r="B907" s="34">
        <v>1.0000623348172251</v>
      </c>
      <c r="C907" s="34">
        <v>1</v>
      </c>
      <c r="D907" s="34">
        <v>0.99993766906816206</v>
      </c>
      <c r="E907" s="34">
        <v>0.99987534202146944</v>
      </c>
      <c r="F907" s="34">
        <v>0.99981301885967966</v>
      </c>
      <c r="G907" s="34">
        <v>0.99975069958255058</v>
      </c>
      <c r="H907" s="34">
        <v>0.99968838418983996</v>
      </c>
      <c r="I907" s="34">
        <v>0.9996260726813061</v>
      </c>
      <c r="J907" s="34">
        <v>0.99956376505670663</v>
      </c>
      <c r="K907" s="34">
        <v>0.99950146131579942</v>
      </c>
      <c r="L907" s="34">
        <v>0.99943916145834222</v>
      </c>
      <c r="M907" s="34">
        <v>0.99937686548409332</v>
      </c>
      <c r="N907" s="34">
        <v>0.99931457339281049</v>
      </c>
      <c r="O907" s="34">
        <v>0.9992522851842518</v>
      </c>
      <c r="P907" s="34">
        <v>0.99919000085817533</v>
      </c>
      <c r="Q907" s="34">
        <v>0.99912772041433895</v>
      </c>
      <c r="R907" s="34">
        <v>0.99906544385250051</v>
      </c>
      <c r="S907" s="34">
        <v>0.99900317117241821</v>
      </c>
      <c r="T907" s="34">
        <v>0.99894090237385014</v>
      </c>
      <c r="U907" s="34">
        <v>0.99887863745655447</v>
      </c>
      <c r="V907" s="34">
        <v>0.99881637642028875</v>
      </c>
      <c r="W907" s="34">
        <v>0.99875411926481172</v>
      </c>
      <c r="X907" s="34">
        <v>0.99869186598988102</v>
      </c>
      <c r="Y907" s="34">
        <v>0.99862961659525507</v>
      </c>
      <c r="Z907" s="34">
        <v>0.99856737108069182</v>
      </c>
      <c r="AA907" s="34">
        <v>0.99850512944594971</v>
      </c>
      <c r="AB907" s="34">
        <v>0.99844289169078648</v>
      </c>
      <c r="AC907" s="34">
        <v>0.99838065781496055</v>
      </c>
      <c r="AD907" s="34">
        <v>0.9983184278182301</v>
      </c>
      <c r="AE907" s="34">
        <v>0.99825620170035334</v>
      </c>
      <c r="AF907" s="34">
        <v>0.99819397946108868</v>
      </c>
      <c r="AG907" s="34">
        <v>0.99813176110019375</v>
      </c>
      <c r="AH907" s="34">
        <v>0.99806954661742753</v>
      </c>
      <c r="AI907" s="34">
        <v>0.99800733601254787</v>
      </c>
      <c r="AJ907" s="34">
        <v>0.99794512928531343</v>
      </c>
      <c r="AK907" s="34">
        <v>0.99788292643548193</v>
      </c>
      <c r="AL907" s="34">
        <v>0.99782072746281236</v>
      </c>
      <c r="AM907" s="34">
        <v>0.99775853236706247</v>
      </c>
      <c r="AN907" s="34">
        <v>0.99769634114799088</v>
      </c>
      <c r="AO907" s="34">
        <v>0.99763415380535614</v>
      </c>
      <c r="AP907" s="34">
        <v>0.99757197033891631</v>
      </c>
      <c r="AQ907" s="34">
        <v>0.99750979074842983</v>
      </c>
      <c r="AR907" s="34">
        <v>0.99744761503365498</v>
      </c>
      <c r="AS907" s="34">
        <v>0.99738544319435074</v>
      </c>
      <c r="AT907" s="34">
        <v>0.99732327523027486</v>
      </c>
      <c r="AU907" s="34">
        <v>0.99726111114118621</v>
      </c>
      <c r="AV907" s="34">
        <v>0.9971989509268433</v>
      </c>
      <c r="AW907" s="34">
        <v>0.99713679458700422</v>
      </c>
      <c r="AX907" s="34">
        <v>0.99707464212142793</v>
      </c>
      <c r="AY907" s="34">
        <v>0.99701249352987276</v>
      </c>
      <c r="AZ907" s="34">
        <v>0.99695034881209699</v>
      </c>
      <c r="BA907" s="34">
        <v>0.99688820796785971</v>
      </c>
      <c r="BB907" s="34">
        <v>0.99682607099691889</v>
      </c>
      <c r="BC907" s="34">
        <v>0.9967639378990335</v>
      </c>
      <c r="BD907" s="34">
        <v>0.99670180867396196</v>
      </c>
      <c r="BE907" s="34">
        <v>0.99663968332146291</v>
      </c>
      <c r="BF907" s="34">
        <v>0.99657756184129487</v>
      </c>
      <c r="BG907" s="34">
        <v>0.99651544423321681</v>
      </c>
      <c r="BH907" s="34">
        <v>0.99645333049698681</v>
      </c>
      <c r="BI907" s="34">
        <v>0.99639122063236407</v>
      </c>
      <c r="BJ907" s="34">
        <v>0.99632911463910701</v>
      </c>
      <c r="BK907" s="34">
        <v>0.99626701251697447</v>
      </c>
      <c r="BL907" s="34">
        <v>0.99620491426572511</v>
      </c>
      <c r="BM907" s="34">
        <v>0.99614281988511755</v>
      </c>
      <c r="BN907" s="34">
        <v>0.99608072937491055</v>
      </c>
      <c r="BO907" s="34">
        <v>0.99601864273486307</v>
      </c>
      <c r="BP907" s="34">
        <v>0.99595655996473353</v>
      </c>
      <c r="BQ907" s="34">
        <v>0.99589448106428102</v>
      </c>
      <c r="BR907" s="34">
        <v>0.99583240603326406</v>
      </c>
      <c r="BS907" s="34">
        <v>0.99577033487144184</v>
      </c>
      <c r="BT907" s="34">
        <v>0.99570826757857278</v>
      </c>
      <c r="BU907" s="34">
        <v>0.99564620415441618</v>
      </c>
      <c r="BV907" s="34">
        <v>0.99558414459873046</v>
      </c>
      <c r="BW907" s="34">
        <v>0.99552208891127458</v>
      </c>
      <c r="BX907" s="34">
        <v>0.99546003709180764</v>
      </c>
      <c r="BY907" s="34">
        <v>0.99539798914008859</v>
      </c>
      <c r="BZ907" s="34">
        <v>0.99533594505587586</v>
      </c>
      <c r="CA907" s="34">
        <v>0.99527390483892897</v>
      </c>
      <c r="CB907" s="34">
        <v>0.99521186848900656</v>
      </c>
      <c r="CC907" s="34">
        <v>0.99514983600586759</v>
      </c>
      <c r="CD907" s="34">
        <v>0.99508780738927105</v>
      </c>
      <c r="CE907" s="34">
        <v>0.99502578263897612</v>
      </c>
      <c r="CF907" s="34">
        <v>0.99496376175474166</v>
      </c>
      <c r="CG907" s="34">
        <v>0.99490174473632664</v>
      </c>
      <c r="CH907" s="34">
        <v>0.99483973158349004</v>
      </c>
      <c r="CI907" s="34">
        <v>0.99477772229599115</v>
      </c>
      <c r="CJ907" s="34">
        <v>0.99471571687358906</v>
      </c>
      <c r="CK907" s="34">
        <v>0.99465371531604274</v>
      </c>
      <c r="CL907" s="34">
        <v>0.99459171762311116</v>
      </c>
      <c r="CM907" s="34">
        <v>0.9945297237945534</v>
      </c>
      <c r="CN907" s="34">
        <v>0.99446773383012899</v>
      </c>
      <c r="CO907" s="34">
        <v>0.99440574772959678</v>
      </c>
      <c r="CP907" s="34">
        <v>0.99434376549271597</v>
      </c>
      <c r="CQ907" s="34">
        <v>0.99428178711924564</v>
      </c>
      <c r="CR907" s="34">
        <v>0.99418882289425126</v>
      </c>
      <c r="CS907" s="34">
        <v>0.99409586736130684</v>
      </c>
      <c r="CT907" s="34">
        <v>0.99400292051959993</v>
      </c>
      <c r="CU907" s="34">
        <v>0.99390998236831796</v>
      </c>
      <c r="CV907" s="34">
        <v>0.99381705290664812</v>
      </c>
      <c r="CW907" s="34">
        <v>0.99372413213377797</v>
      </c>
      <c r="CX907" s="34">
        <v>0.99363122004889526</v>
      </c>
      <c r="CY907" s="34">
        <v>0.99353831665118764</v>
      </c>
      <c r="CZ907" s="34">
        <v>0.99344542193984309</v>
      </c>
      <c r="DA907" s="34">
        <v>0.99335253591404893</v>
      </c>
      <c r="DB907" s="34">
        <v>0.99325965857299336</v>
      </c>
    </row>
    <row r="908" spans="1:106" x14ac:dyDescent="0.2">
      <c r="A908" s="13">
        <f t="shared" ca="1" si="14"/>
        <v>45540</v>
      </c>
      <c r="B908" s="34">
        <v>1.0000623348172251</v>
      </c>
      <c r="C908" s="34">
        <v>1</v>
      </c>
      <c r="D908" s="34">
        <v>0.99993766906816206</v>
      </c>
      <c r="E908" s="34">
        <v>0.99987534202146944</v>
      </c>
      <c r="F908" s="34">
        <v>0.99981301885967966</v>
      </c>
      <c r="G908" s="34">
        <v>0.99975069958255058</v>
      </c>
      <c r="H908" s="34">
        <v>0.99968838418983996</v>
      </c>
      <c r="I908" s="34">
        <v>0.9996260726813061</v>
      </c>
      <c r="J908" s="34">
        <v>0.99956376505670663</v>
      </c>
      <c r="K908" s="34">
        <v>0.99950146131579942</v>
      </c>
      <c r="L908" s="34">
        <v>0.99943916145834222</v>
      </c>
      <c r="M908" s="34">
        <v>0.99937686548409332</v>
      </c>
      <c r="N908" s="34">
        <v>0.99931457339281049</v>
      </c>
      <c r="O908" s="34">
        <v>0.9992522851842518</v>
      </c>
      <c r="P908" s="34">
        <v>0.99919000085817533</v>
      </c>
      <c r="Q908" s="34">
        <v>0.99912772041433895</v>
      </c>
      <c r="R908" s="34">
        <v>0.99906544385250051</v>
      </c>
      <c r="S908" s="34">
        <v>0.99900317117241821</v>
      </c>
      <c r="T908" s="34">
        <v>0.99894090237385014</v>
      </c>
      <c r="U908" s="34">
        <v>0.99887863745655447</v>
      </c>
      <c r="V908" s="34">
        <v>0.99881637642028875</v>
      </c>
      <c r="W908" s="34">
        <v>0.99875411926481172</v>
      </c>
      <c r="X908" s="34">
        <v>0.99869186598988102</v>
      </c>
      <c r="Y908" s="34">
        <v>0.99862961659525507</v>
      </c>
      <c r="Z908" s="34">
        <v>0.99856737108069182</v>
      </c>
      <c r="AA908" s="34">
        <v>0.99850512944594971</v>
      </c>
      <c r="AB908" s="34">
        <v>0.99844289169078648</v>
      </c>
      <c r="AC908" s="34">
        <v>0.99838065781496055</v>
      </c>
      <c r="AD908" s="34">
        <v>0.9983184278182301</v>
      </c>
      <c r="AE908" s="34">
        <v>0.99825620170035334</v>
      </c>
      <c r="AF908" s="34">
        <v>0.99819397946108868</v>
      </c>
      <c r="AG908" s="34">
        <v>0.99813176110019375</v>
      </c>
      <c r="AH908" s="34">
        <v>0.99806954661742753</v>
      </c>
      <c r="AI908" s="34">
        <v>0.99800733601254787</v>
      </c>
      <c r="AJ908" s="34">
        <v>0.99794512928531343</v>
      </c>
      <c r="AK908" s="34">
        <v>0.99788292643548193</v>
      </c>
      <c r="AL908" s="34">
        <v>0.99782072746281236</v>
      </c>
      <c r="AM908" s="34">
        <v>0.99775853236706247</v>
      </c>
      <c r="AN908" s="34">
        <v>0.99769634114799088</v>
      </c>
      <c r="AO908" s="34">
        <v>0.99763415380535614</v>
      </c>
      <c r="AP908" s="34">
        <v>0.99757197033891631</v>
      </c>
      <c r="AQ908" s="34">
        <v>0.99750979074842983</v>
      </c>
      <c r="AR908" s="34">
        <v>0.99744761503365498</v>
      </c>
      <c r="AS908" s="34">
        <v>0.99738544319435074</v>
      </c>
      <c r="AT908" s="34">
        <v>0.99732327523027486</v>
      </c>
      <c r="AU908" s="34">
        <v>0.99726111114118621</v>
      </c>
      <c r="AV908" s="34">
        <v>0.9971989509268433</v>
      </c>
      <c r="AW908" s="34">
        <v>0.99713679458700422</v>
      </c>
      <c r="AX908" s="34">
        <v>0.99707464212142793</v>
      </c>
      <c r="AY908" s="34">
        <v>0.99701249352987276</v>
      </c>
      <c r="AZ908" s="34">
        <v>0.99695034881209699</v>
      </c>
      <c r="BA908" s="34">
        <v>0.99688820796785971</v>
      </c>
      <c r="BB908" s="34">
        <v>0.99682607099691889</v>
      </c>
      <c r="BC908" s="34">
        <v>0.9967639378990335</v>
      </c>
      <c r="BD908" s="34">
        <v>0.99670180867396196</v>
      </c>
      <c r="BE908" s="34">
        <v>0.99663968332146291</v>
      </c>
      <c r="BF908" s="34">
        <v>0.99657756184129487</v>
      </c>
      <c r="BG908" s="34">
        <v>0.99651544423321681</v>
      </c>
      <c r="BH908" s="34">
        <v>0.99645333049698681</v>
      </c>
      <c r="BI908" s="34">
        <v>0.99639122063236407</v>
      </c>
      <c r="BJ908" s="34">
        <v>0.99632911463910701</v>
      </c>
      <c r="BK908" s="34">
        <v>0.99626701251697447</v>
      </c>
      <c r="BL908" s="34">
        <v>0.99620491426572511</v>
      </c>
      <c r="BM908" s="34">
        <v>0.99614281988511755</v>
      </c>
      <c r="BN908" s="34">
        <v>0.99608072937491055</v>
      </c>
      <c r="BO908" s="34">
        <v>0.99601864273486307</v>
      </c>
      <c r="BP908" s="34">
        <v>0.99595655996473353</v>
      </c>
      <c r="BQ908" s="34">
        <v>0.99589448106428102</v>
      </c>
      <c r="BR908" s="34">
        <v>0.99583240603326406</v>
      </c>
      <c r="BS908" s="34">
        <v>0.99577033487144184</v>
      </c>
      <c r="BT908" s="34">
        <v>0.99570826757857278</v>
      </c>
      <c r="BU908" s="34">
        <v>0.99564620415441618</v>
      </c>
      <c r="BV908" s="34">
        <v>0.99558414459873046</v>
      </c>
      <c r="BW908" s="34">
        <v>0.99552208891127458</v>
      </c>
      <c r="BX908" s="34">
        <v>0.99546003709180764</v>
      </c>
      <c r="BY908" s="34">
        <v>0.99539798914008859</v>
      </c>
      <c r="BZ908" s="34">
        <v>0.99533594505587586</v>
      </c>
      <c r="CA908" s="34">
        <v>0.99527390483892897</v>
      </c>
      <c r="CB908" s="34">
        <v>0.99521186848900656</v>
      </c>
      <c r="CC908" s="34">
        <v>0.99514983600586759</v>
      </c>
      <c r="CD908" s="34">
        <v>0.99508780738927105</v>
      </c>
      <c r="CE908" s="34">
        <v>0.99502578263897612</v>
      </c>
      <c r="CF908" s="34">
        <v>0.99496376175474166</v>
      </c>
      <c r="CG908" s="34">
        <v>0.99490174473632664</v>
      </c>
      <c r="CH908" s="34">
        <v>0.99483973158349004</v>
      </c>
      <c r="CI908" s="34">
        <v>0.99477772229599115</v>
      </c>
      <c r="CJ908" s="34">
        <v>0.99471571687358906</v>
      </c>
      <c r="CK908" s="34">
        <v>0.99465371531604274</v>
      </c>
      <c r="CL908" s="34">
        <v>0.99459171762311116</v>
      </c>
      <c r="CM908" s="34">
        <v>0.9945297237945534</v>
      </c>
      <c r="CN908" s="34">
        <v>0.99446773383012899</v>
      </c>
      <c r="CO908" s="34">
        <v>0.99440574772959678</v>
      </c>
      <c r="CP908" s="34">
        <v>0.99434376549271597</v>
      </c>
      <c r="CQ908" s="34">
        <v>0.99428178711924564</v>
      </c>
      <c r="CR908" s="34">
        <v>0.99418882289425126</v>
      </c>
      <c r="CS908" s="34">
        <v>0.99409586736130684</v>
      </c>
      <c r="CT908" s="34">
        <v>0.99400292051959993</v>
      </c>
      <c r="CU908" s="34">
        <v>0.99390998236831796</v>
      </c>
      <c r="CV908" s="34">
        <v>0.99381705290664812</v>
      </c>
      <c r="CW908" s="34">
        <v>0.99372413213377797</v>
      </c>
      <c r="CX908" s="34">
        <v>0.99363122004889526</v>
      </c>
      <c r="CY908" s="34">
        <v>0.99353831665118764</v>
      </c>
      <c r="CZ908" s="34">
        <v>0.99344542193984309</v>
      </c>
      <c r="DA908" s="34">
        <v>0.99335253591404893</v>
      </c>
      <c r="DB908" s="34">
        <v>0.99325965857299336</v>
      </c>
    </row>
    <row r="909" spans="1:106" x14ac:dyDescent="0.2">
      <c r="A909" s="13">
        <f t="shared" ca="1" si="14"/>
        <v>45541</v>
      </c>
      <c r="B909" s="34">
        <v>1.0000623348172251</v>
      </c>
      <c r="C909" s="34">
        <v>1</v>
      </c>
      <c r="D909" s="34">
        <v>0.99993766906816206</v>
      </c>
      <c r="E909" s="34">
        <v>0.99987534202146944</v>
      </c>
      <c r="F909" s="34">
        <v>0.99981301885967966</v>
      </c>
      <c r="G909" s="34">
        <v>0.99975069958255058</v>
      </c>
      <c r="H909" s="34">
        <v>0.99968838418983996</v>
      </c>
      <c r="I909" s="34">
        <v>0.9996260726813061</v>
      </c>
      <c r="J909" s="34">
        <v>0.99956376505670663</v>
      </c>
      <c r="K909" s="34">
        <v>0.99950146131579942</v>
      </c>
      <c r="L909" s="34">
        <v>0.99943916145834222</v>
      </c>
      <c r="M909" s="34">
        <v>0.99937686548409332</v>
      </c>
      <c r="N909" s="34">
        <v>0.99931457339281049</v>
      </c>
      <c r="O909" s="34">
        <v>0.9992522851842518</v>
      </c>
      <c r="P909" s="34">
        <v>0.99919000085817533</v>
      </c>
      <c r="Q909" s="34">
        <v>0.99912772041433895</v>
      </c>
      <c r="R909" s="34">
        <v>0.99906544385250051</v>
      </c>
      <c r="S909" s="34">
        <v>0.99900317117241821</v>
      </c>
      <c r="T909" s="34">
        <v>0.99894090237385014</v>
      </c>
      <c r="U909" s="34">
        <v>0.99887863745655447</v>
      </c>
      <c r="V909" s="34">
        <v>0.99881637642028875</v>
      </c>
      <c r="W909" s="34">
        <v>0.99875411926481172</v>
      </c>
      <c r="X909" s="34">
        <v>0.99869186598988102</v>
      </c>
      <c r="Y909" s="34">
        <v>0.99862961659525507</v>
      </c>
      <c r="Z909" s="34">
        <v>0.99856737108069182</v>
      </c>
      <c r="AA909" s="34">
        <v>0.99850512944594971</v>
      </c>
      <c r="AB909" s="34">
        <v>0.99844289169078648</v>
      </c>
      <c r="AC909" s="34">
        <v>0.99838065781496055</v>
      </c>
      <c r="AD909" s="34">
        <v>0.9983184278182301</v>
      </c>
      <c r="AE909" s="34">
        <v>0.99825620170035334</v>
      </c>
      <c r="AF909" s="34">
        <v>0.99819397946108868</v>
      </c>
      <c r="AG909" s="34">
        <v>0.99813176110019375</v>
      </c>
      <c r="AH909" s="34">
        <v>0.99806954661742753</v>
      </c>
      <c r="AI909" s="34">
        <v>0.99800733601254787</v>
      </c>
      <c r="AJ909" s="34">
        <v>0.99794512928531343</v>
      </c>
      <c r="AK909" s="34">
        <v>0.99788292643548193</v>
      </c>
      <c r="AL909" s="34">
        <v>0.99782072746281236</v>
      </c>
      <c r="AM909" s="34">
        <v>0.99775853236706247</v>
      </c>
      <c r="AN909" s="34">
        <v>0.99769634114799088</v>
      </c>
      <c r="AO909" s="34">
        <v>0.99763415380535614</v>
      </c>
      <c r="AP909" s="34">
        <v>0.99757197033891631</v>
      </c>
      <c r="AQ909" s="34">
        <v>0.99750979074842983</v>
      </c>
      <c r="AR909" s="34">
        <v>0.99744761503365498</v>
      </c>
      <c r="AS909" s="34">
        <v>0.99738544319435074</v>
      </c>
      <c r="AT909" s="34">
        <v>0.99732327523027486</v>
      </c>
      <c r="AU909" s="34">
        <v>0.99726111114118621</v>
      </c>
      <c r="AV909" s="34">
        <v>0.9971989509268433</v>
      </c>
      <c r="AW909" s="34">
        <v>0.99713679458700422</v>
      </c>
      <c r="AX909" s="34">
        <v>0.99707464212142793</v>
      </c>
      <c r="AY909" s="34">
        <v>0.99701249352987276</v>
      </c>
      <c r="AZ909" s="34">
        <v>0.99695034881209699</v>
      </c>
      <c r="BA909" s="34">
        <v>0.99688820796785971</v>
      </c>
      <c r="BB909" s="34">
        <v>0.99682607099691889</v>
      </c>
      <c r="BC909" s="34">
        <v>0.9967639378990335</v>
      </c>
      <c r="BD909" s="34">
        <v>0.99670180867396196</v>
      </c>
      <c r="BE909" s="34">
        <v>0.99663968332146291</v>
      </c>
      <c r="BF909" s="34">
        <v>0.99657756184129487</v>
      </c>
      <c r="BG909" s="34">
        <v>0.99651544423321681</v>
      </c>
      <c r="BH909" s="34">
        <v>0.99645333049698681</v>
      </c>
      <c r="BI909" s="34">
        <v>0.99639122063236407</v>
      </c>
      <c r="BJ909" s="34">
        <v>0.99632911463910701</v>
      </c>
      <c r="BK909" s="34">
        <v>0.99626701251697447</v>
      </c>
      <c r="BL909" s="34">
        <v>0.99620491426572511</v>
      </c>
      <c r="BM909" s="34">
        <v>0.99614281988511755</v>
      </c>
      <c r="BN909" s="34">
        <v>0.99608072937491055</v>
      </c>
      <c r="BO909" s="34">
        <v>0.99601864273486307</v>
      </c>
      <c r="BP909" s="34">
        <v>0.99595655996473353</v>
      </c>
      <c r="BQ909" s="34">
        <v>0.99589448106428102</v>
      </c>
      <c r="BR909" s="34">
        <v>0.99583240603326406</v>
      </c>
      <c r="BS909" s="34">
        <v>0.99577033487144184</v>
      </c>
      <c r="BT909" s="34">
        <v>0.99570826757857278</v>
      </c>
      <c r="BU909" s="34">
        <v>0.99564620415441618</v>
      </c>
      <c r="BV909" s="34">
        <v>0.99558414459873046</v>
      </c>
      <c r="BW909" s="34">
        <v>0.99552208891127458</v>
      </c>
      <c r="BX909" s="34">
        <v>0.99546003709180764</v>
      </c>
      <c r="BY909" s="34">
        <v>0.99539798914008859</v>
      </c>
      <c r="BZ909" s="34">
        <v>0.99533594505587586</v>
      </c>
      <c r="CA909" s="34">
        <v>0.99527390483892897</v>
      </c>
      <c r="CB909" s="34">
        <v>0.99521186848900656</v>
      </c>
      <c r="CC909" s="34">
        <v>0.99514983600586759</v>
      </c>
      <c r="CD909" s="34">
        <v>0.99508780738927105</v>
      </c>
      <c r="CE909" s="34">
        <v>0.99502578263897612</v>
      </c>
      <c r="CF909" s="34">
        <v>0.99496376175474166</v>
      </c>
      <c r="CG909" s="34">
        <v>0.99490174473632664</v>
      </c>
      <c r="CH909" s="34">
        <v>0.99483973158349004</v>
      </c>
      <c r="CI909" s="34">
        <v>0.99477772229599115</v>
      </c>
      <c r="CJ909" s="34">
        <v>0.99471571687358906</v>
      </c>
      <c r="CK909" s="34">
        <v>0.99465371531604274</v>
      </c>
      <c r="CL909" s="34">
        <v>0.99459171762311116</v>
      </c>
      <c r="CM909" s="34">
        <v>0.9945297237945534</v>
      </c>
      <c r="CN909" s="34">
        <v>0.99446773383012899</v>
      </c>
      <c r="CO909" s="34">
        <v>0.99440574772959678</v>
      </c>
      <c r="CP909" s="34">
        <v>0.99434376549271597</v>
      </c>
      <c r="CQ909" s="34">
        <v>0.99428178711924564</v>
      </c>
      <c r="CR909" s="34">
        <v>0.99418882289425126</v>
      </c>
      <c r="CS909" s="34">
        <v>0.99409586736130684</v>
      </c>
      <c r="CT909" s="34">
        <v>0.99400292051959993</v>
      </c>
      <c r="CU909" s="34">
        <v>0.99390998236831796</v>
      </c>
      <c r="CV909" s="34">
        <v>0.99381705290664812</v>
      </c>
      <c r="CW909" s="34">
        <v>0.99372413213377797</v>
      </c>
      <c r="CX909" s="34">
        <v>0.99363122004889526</v>
      </c>
      <c r="CY909" s="34">
        <v>0.99353831665118764</v>
      </c>
      <c r="CZ909" s="34">
        <v>0.99344542193984309</v>
      </c>
      <c r="DA909" s="34">
        <v>0.99335253591404893</v>
      </c>
      <c r="DB909" s="34">
        <v>0.99325965857299336</v>
      </c>
    </row>
    <row r="910" spans="1:106" x14ac:dyDescent="0.2">
      <c r="A910" s="13">
        <f t="shared" ca="1" si="14"/>
        <v>45544</v>
      </c>
      <c r="B910" s="34">
        <v>1.0000623348172251</v>
      </c>
      <c r="C910" s="34">
        <v>1</v>
      </c>
      <c r="D910" s="34">
        <v>0.99993766906816206</v>
      </c>
      <c r="E910" s="34">
        <v>0.99987534202146944</v>
      </c>
      <c r="F910" s="34">
        <v>0.99981301885967966</v>
      </c>
      <c r="G910" s="34">
        <v>0.99975069958255058</v>
      </c>
      <c r="H910" s="34">
        <v>0.99968838418983996</v>
      </c>
      <c r="I910" s="34">
        <v>0.9996260726813061</v>
      </c>
      <c r="J910" s="34">
        <v>0.99956376505670663</v>
      </c>
      <c r="K910" s="34">
        <v>0.99950146131579942</v>
      </c>
      <c r="L910" s="34">
        <v>0.99943916145834222</v>
      </c>
      <c r="M910" s="34">
        <v>0.99937686548409332</v>
      </c>
      <c r="N910" s="34">
        <v>0.99931457339281049</v>
      </c>
      <c r="O910" s="34">
        <v>0.9992522851842518</v>
      </c>
      <c r="P910" s="34">
        <v>0.99919000085817533</v>
      </c>
      <c r="Q910" s="34">
        <v>0.99912772041433895</v>
      </c>
      <c r="R910" s="34">
        <v>0.99906544385250051</v>
      </c>
      <c r="S910" s="34">
        <v>0.99900317117241821</v>
      </c>
      <c r="T910" s="34">
        <v>0.99894090237385014</v>
      </c>
      <c r="U910" s="34">
        <v>0.99887863745655447</v>
      </c>
      <c r="V910" s="34">
        <v>0.99881637642028875</v>
      </c>
      <c r="W910" s="34">
        <v>0.99875411926481172</v>
      </c>
      <c r="X910" s="34">
        <v>0.99869186598988102</v>
      </c>
      <c r="Y910" s="34">
        <v>0.99862961659525507</v>
      </c>
      <c r="Z910" s="34">
        <v>0.99856737108069182</v>
      </c>
      <c r="AA910" s="34">
        <v>0.99850512944594971</v>
      </c>
      <c r="AB910" s="34">
        <v>0.99844289169078648</v>
      </c>
      <c r="AC910" s="34">
        <v>0.99838065781496055</v>
      </c>
      <c r="AD910" s="34">
        <v>0.9983184278182301</v>
      </c>
      <c r="AE910" s="34">
        <v>0.99825620170035334</v>
      </c>
      <c r="AF910" s="34">
        <v>0.99819397946108868</v>
      </c>
      <c r="AG910" s="34">
        <v>0.99813176110019375</v>
      </c>
      <c r="AH910" s="34">
        <v>0.99806954661742753</v>
      </c>
      <c r="AI910" s="34">
        <v>0.99800733601254787</v>
      </c>
      <c r="AJ910" s="34">
        <v>0.99794512928531343</v>
      </c>
      <c r="AK910" s="34">
        <v>0.99788292643548193</v>
      </c>
      <c r="AL910" s="34">
        <v>0.99782072746281236</v>
      </c>
      <c r="AM910" s="34">
        <v>0.99775853236706247</v>
      </c>
      <c r="AN910" s="34">
        <v>0.99769634114799088</v>
      </c>
      <c r="AO910" s="34">
        <v>0.99763415380535614</v>
      </c>
      <c r="AP910" s="34">
        <v>0.99757197033891631</v>
      </c>
      <c r="AQ910" s="34">
        <v>0.99750979074842983</v>
      </c>
      <c r="AR910" s="34">
        <v>0.99744761503365498</v>
      </c>
      <c r="AS910" s="34">
        <v>0.99738544319435074</v>
      </c>
      <c r="AT910" s="34">
        <v>0.99732327523027486</v>
      </c>
      <c r="AU910" s="34">
        <v>0.99726111114118621</v>
      </c>
      <c r="AV910" s="34">
        <v>0.9971989509268433</v>
      </c>
      <c r="AW910" s="34">
        <v>0.99713679458700422</v>
      </c>
      <c r="AX910" s="34">
        <v>0.99707464212142793</v>
      </c>
      <c r="AY910" s="34">
        <v>0.99701249352987276</v>
      </c>
      <c r="AZ910" s="34">
        <v>0.99695034881209699</v>
      </c>
      <c r="BA910" s="34">
        <v>0.99688820796785971</v>
      </c>
      <c r="BB910" s="34">
        <v>0.99682607099691889</v>
      </c>
      <c r="BC910" s="34">
        <v>0.9967639378990335</v>
      </c>
      <c r="BD910" s="34">
        <v>0.99670180867396196</v>
      </c>
      <c r="BE910" s="34">
        <v>0.99663968332146291</v>
      </c>
      <c r="BF910" s="34">
        <v>0.99657756184129487</v>
      </c>
      <c r="BG910" s="34">
        <v>0.99651544423321681</v>
      </c>
      <c r="BH910" s="34">
        <v>0.99645333049698681</v>
      </c>
      <c r="BI910" s="34">
        <v>0.99639122063236407</v>
      </c>
      <c r="BJ910" s="34">
        <v>0.99632911463910701</v>
      </c>
      <c r="BK910" s="34">
        <v>0.99626701251697447</v>
      </c>
      <c r="BL910" s="34">
        <v>0.99620491426572511</v>
      </c>
      <c r="BM910" s="34">
        <v>0.99614281988511755</v>
      </c>
      <c r="BN910" s="34">
        <v>0.99608072937491055</v>
      </c>
      <c r="BO910" s="34">
        <v>0.99601864273486307</v>
      </c>
      <c r="BP910" s="34">
        <v>0.99595655996473353</v>
      </c>
      <c r="BQ910" s="34">
        <v>0.99589448106428102</v>
      </c>
      <c r="BR910" s="34">
        <v>0.99583240603326406</v>
      </c>
      <c r="BS910" s="34">
        <v>0.99577033487144184</v>
      </c>
      <c r="BT910" s="34">
        <v>0.99570826757857278</v>
      </c>
      <c r="BU910" s="34">
        <v>0.99564620415441618</v>
      </c>
      <c r="BV910" s="34">
        <v>0.99558414459873046</v>
      </c>
      <c r="BW910" s="34">
        <v>0.99552208891127458</v>
      </c>
      <c r="BX910" s="34">
        <v>0.99546003709180764</v>
      </c>
      <c r="BY910" s="34">
        <v>0.99539798914008859</v>
      </c>
      <c r="BZ910" s="34">
        <v>0.99533594505587586</v>
      </c>
      <c r="CA910" s="34">
        <v>0.99527390483892897</v>
      </c>
      <c r="CB910" s="34">
        <v>0.99521186848900656</v>
      </c>
      <c r="CC910" s="34">
        <v>0.99514983600586759</v>
      </c>
      <c r="CD910" s="34">
        <v>0.99508780738927105</v>
      </c>
      <c r="CE910" s="34">
        <v>0.99502578263897612</v>
      </c>
      <c r="CF910" s="34">
        <v>0.99496376175474166</v>
      </c>
      <c r="CG910" s="34">
        <v>0.99490174473632664</v>
      </c>
      <c r="CH910" s="34">
        <v>0.99483973158349004</v>
      </c>
      <c r="CI910" s="34">
        <v>0.99477772229599115</v>
      </c>
      <c r="CJ910" s="34">
        <v>0.99471571687358906</v>
      </c>
      <c r="CK910" s="34">
        <v>0.99465371531604274</v>
      </c>
      <c r="CL910" s="34">
        <v>0.99459171762311116</v>
      </c>
      <c r="CM910" s="34">
        <v>0.9945297237945534</v>
      </c>
      <c r="CN910" s="34">
        <v>0.99446773383012899</v>
      </c>
      <c r="CO910" s="34">
        <v>0.99440574772959678</v>
      </c>
      <c r="CP910" s="34">
        <v>0.99434376549271597</v>
      </c>
      <c r="CQ910" s="34">
        <v>0.99428178711924564</v>
      </c>
      <c r="CR910" s="34">
        <v>0.99418882289425126</v>
      </c>
      <c r="CS910" s="34">
        <v>0.99409586736130684</v>
      </c>
      <c r="CT910" s="34">
        <v>0.99400292051959993</v>
      </c>
      <c r="CU910" s="34">
        <v>0.99390998236831796</v>
      </c>
      <c r="CV910" s="34">
        <v>0.99381705290664812</v>
      </c>
      <c r="CW910" s="34">
        <v>0.99372413213377797</v>
      </c>
      <c r="CX910" s="34">
        <v>0.99363122004889526</v>
      </c>
      <c r="CY910" s="34">
        <v>0.99353831665118764</v>
      </c>
      <c r="CZ910" s="34">
        <v>0.99344542193984309</v>
      </c>
      <c r="DA910" s="34">
        <v>0.99335253591404893</v>
      </c>
      <c r="DB910" s="34">
        <v>0.99325965857299336</v>
      </c>
    </row>
    <row r="911" spans="1:106" x14ac:dyDescent="0.2">
      <c r="A911" s="13">
        <f t="shared" ca="1" si="14"/>
        <v>45545</v>
      </c>
      <c r="B911" s="34">
        <v>1.0000623348172251</v>
      </c>
      <c r="C911" s="34">
        <v>1</v>
      </c>
      <c r="D911" s="34">
        <v>0.99993766906816206</v>
      </c>
      <c r="E911" s="34">
        <v>0.99987534202146944</v>
      </c>
      <c r="F911" s="34">
        <v>0.99981301885967966</v>
      </c>
      <c r="G911" s="34">
        <v>0.99975069958255058</v>
      </c>
      <c r="H911" s="34">
        <v>0.99968838418983996</v>
      </c>
      <c r="I911" s="34">
        <v>0.9996260726813061</v>
      </c>
      <c r="J911" s="34">
        <v>0.99956376505670663</v>
      </c>
      <c r="K911" s="34">
        <v>0.99950146131579942</v>
      </c>
      <c r="L911" s="34">
        <v>0.99943916145834222</v>
      </c>
      <c r="M911" s="34">
        <v>0.99937686548409332</v>
      </c>
      <c r="N911" s="34">
        <v>0.99931457339281049</v>
      </c>
      <c r="O911" s="34">
        <v>0.9992522851842518</v>
      </c>
      <c r="P911" s="34">
        <v>0.99919000085817533</v>
      </c>
      <c r="Q911" s="34">
        <v>0.99912772041433895</v>
      </c>
      <c r="R911" s="34">
        <v>0.99906544385250051</v>
      </c>
      <c r="S911" s="34">
        <v>0.99900317117241821</v>
      </c>
      <c r="T911" s="34">
        <v>0.99894090237385014</v>
      </c>
      <c r="U911" s="34">
        <v>0.99887863745655447</v>
      </c>
      <c r="V911" s="34">
        <v>0.99881637642028875</v>
      </c>
      <c r="W911" s="34">
        <v>0.99875411926481172</v>
      </c>
      <c r="X911" s="34">
        <v>0.99869186598988102</v>
      </c>
      <c r="Y911" s="34">
        <v>0.99862961659525507</v>
      </c>
      <c r="Z911" s="34">
        <v>0.99856737108069182</v>
      </c>
      <c r="AA911" s="34">
        <v>0.99850512944594971</v>
      </c>
      <c r="AB911" s="34">
        <v>0.99844289169078648</v>
      </c>
      <c r="AC911" s="34">
        <v>0.99838065781496055</v>
      </c>
      <c r="AD911" s="34">
        <v>0.9983184278182301</v>
      </c>
      <c r="AE911" s="34">
        <v>0.99825620170035334</v>
      </c>
      <c r="AF911" s="34">
        <v>0.99819397946108868</v>
      </c>
      <c r="AG911" s="34">
        <v>0.99813176110019375</v>
      </c>
      <c r="AH911" s="34">
        <v>0.99806954661742753</v>
      </c>
      <c r="AI911" s="34">
        <v>0.99800733601254787</v>
      </c>
      <c r="AJ911" s="34">
        <v>0.99794512928531343</v>
      </c>
      <c r="AK911" s="34">
        <v>0.99788292643548193</v>
      </c>
      <c r="AL911" s="34">
        <v>0.99782072746281236</v>
      </c>
      <c r="AM911" s="34">
        <v>0.99775853236706247</v>
      </c>
      <c r="AN911" s="34">
        <v>0.99769634114799088</v>
      </c>
      <c r="AO911" s="34">
        <v>0.99763415380535614</v>
      </c>
      <c r="AP911" s="34">
        <v>0.99757197033891631</v>
      </c>
      <c r="AQ911" s="34">
        <v>0.99750979074842983</v>
      </c>
      <c r="AR911" s="34">
        <v>0.99744761503365498</v>
      </c>
      <c r="AS911" s="34">
        <v>0.99738544319435074</v>
      </c>
      <c r="AT911" s="34">
        <v>0.99732327523027486</v>
      </c>
      <c r="AU911" s="34">
        <v>0.99726111114118621</v>
      </c>
      <c r="AV911" s="34">
        <v>0.9971989509268433</v>
      </c>
      <c r="AW911" s="34">
        <v>0.99713679458700422</v>
      </c>
      <c r="AX911" s="34">
        <v>0.99707464212142793</v>
      </c>
      <c r="AY911" s="34">
        <v>0.99701249352987276</v>
      </c>
      <c r="AZ911" s="34">
        <v>0.99695034881209699</v>
      </c>
      <c r="BA911" s="34">
        <v>0.99688820796785971</v>
      </c>
      <c r="BB911" s="34">
        <v>0.99682607099691889</v>
      </c>
      <c r="BC911" s="34">
        <v>0.9967639378990335</v>
      </c>
      <c r="BD911" s="34">
        <v>0.99670180867396196</v>
      </c>
      <c r="BE911" s="34">
        <v>0.99663968332146291</v>
      </c>
      <c r="BF911" s="34">
        <v>0.99657756184129487</v>
      </c>
      <c r="BG911" s="34">
        <v>0.99651544423321681</v>
      </c>
      <c r="BH911" s="34">
        <v>0.99645333049698681</v>
      </c>
      <c r="BI911" s="34">
        <v>0.99639122063236407</v>
      </c>
      <c r="BJ911" s="34">
        <v>0.99632911463910701</v>
      </c>
      <c r="BK911" s="34">
        <v>0.99626701251697447</v>
      </c>
      <c r="BL911" s="34">
        <v>0.99620491426572511</v>
      </c>
      <c r="BM911" s="34">
        <v>0.99614281988511755</v>
      </c>
      <c r="BN911" s="34">
        <v>0.99608072937491055</v>
      </c>
      <c r="BO911" s="34">
        <v>0.99601864273486307</v>
      </c>
      <c r="BP911" s="34">
        <v>0.99595655996473353</v>
      </c>
      <c r="BQ911" s="34">
        <v>0.99589448106428102</v>
      </c>
      <c r="BR911" s="34">
        <v>0.99583240603326406</v>
      </c>
      <c r="BS911" s="34">
        <v>0.99577033487144184</v>
      </c>
      <c r="BT911" s="34">
        <v>0.99570826757857278</v>
      </c>
      <c r="BU911" s="34">
        <v>0.99564620415441618</v>
      </c>
      <c r="BV911" s="34">
        <v>0.99558414459873046</v>
      </c>
      <c r="BW911" s="34">
        <v>0.99552208891127458</v>
      </c>
      <c r="BX911" s="34">
        <v>0.99546003709180764</v>
      </c>
      <c r="BY911" s="34">
        <v>0.99539798914008859</v>
      </c>
      <c r="BZ911" s="34">
        <v>0.99533594505587586</v>
      </c>
      <c r="CA911" s="34">
        <v>0.99527390483892897</v>
      </c>
      <c r="CB911" s="34">
        <v>0.99521186848900656</v>
      </c>
      <c r="CC911" s="34">
        <v>0.99514983600586759</v>
      </c>
      <c r="CD911" s="34">
        <v>0.99508780738927105</v>
      </c>
      <c r="CE911" s="34">
        <v>0.99502578263897612</v>
      </c>
      <c r="CF911" s="34">
        <v>0.99496376175474166</v>
      </c>
      <c r="CG911" s="34">
        <v>0.99490174473632664</v>
      </c>
      <c r="CH911" s="34">
        <v>0.99483973158349004</v>
      </c>
      <c r="CI911" s="34">
        <v>0.99477772229599115</v>
      </c>
      <c r="CJ911" s="34">
        <v>0.99471571687358906</v>
      </c>
      <c r="CK911" s="34">
        <v>0.99465371531604274</v>
      </c>
      <c r="CL911" s="34">
        <v>0.99459171762311116</v>
      </c>
      <c r="CM911" s="34">
        <v>0.9945297237945534</v>
      </c>
      <c r="CN911" s="34">
        <v>0.99446773383012899</v>
      </c>
      <c r="CO911" s="34">
        <v>0.99440574772959678</v>
      </c>
      <c r="CP911" s="34">
        <v>0.99434376549271597</v>
      </c>
      <c r="CQ911" s="34">
        <v>0.99428178711924564</v>
      </c>
      <c r="CR911" s="34">
        <v>0.99418882289425126</v>
      </c>
      <c r="CS911" s="34">
        <v>0.99409586736130684</v>
      </c>
      <c r="CT911" s="34">
        <v>0.99400292051959993</v>
      </c>
      <c r="CU911" s="34">
        <v>0.99390998236831796</v>
      </c>
      <c r="CV911" s="34">
        <v>0.99381705290664812</v>
      </c>
      <c r="CW911" s="34">
        <v>0.99372413213377797</v>
      </c>
      <c r="CX911" s="34">
        <v>0.99363122004889526</v>
      </c>
      <c r="CY911" s="34">
        <v>0.99353831665118764</v>
      </c>
      <c r="CZ911" s="34">
        <v>0.99344542193984309</v>
      </c>
      <c r="DA911" s="34">
        <v>0.99335253591404893</v>
      </c>
      <c r="DB911" s="34">
        <v>0.99325965857299336</v>
      </c>
    </row>
    <row r="912" spans="1:106" x14ac:dyDescent="0.2">
      <c r="A912" s="13">
        <f t="shared" ca="1" si="14"/>
        <v>45546</v>
      </c>
      <c r="B912" s="34">
        <v>1.0000623348172251</v>
      </c>
      <c r="C912" s="34">
        <v>1</v>
      </c>
      <c r="D912" s="34">
        <v>0.99993766906816206</v>
      </c>
      <c r="E912" s="34">
        <v>0.99987534202146944</v>
      </c>
      <c r="F912" s="34">
        <v>0.99981301885967966</v>
      </c>
      <c r="G912" s="34">
        <v>0.99975069958255058</v>
      </c>
      <c r="H912" s="34">
        <v>0.99968838418983996</v>
      </c>
      <c r="I912" s="34">
        <v>0.9996260726813061</v>
      </c>
      <c r="J912" s="34">
        <v>0.99956376505670663</v>
      </c>
      <c r="K912" s="34">
        <v>0.99950146131579942</v>
      </c>
      <c r="L912" s="34">
        <v>0.99943916145834222</v>
      </c>
      <c r="M912" s="34">
        <v>0.99937686548409332</v>
      </c>
      <c r="N912" s="34">
        <v>0.99931457339281049</v>
      </c>
      <c r="O912" s="34">
        <v>0.9992522851842518</v>
      </c>
      <c r="P912" s="34">
        <v>0.99919000085817533</v>
      </c>
      <c r="Q912" s="34">
        <v>0.99912772041433895</v>
      </c>
      <c r="R912" s="34">
        <v>0.99906544385250051</v>
      </c>
      <c r="S912" s="34">
        <v>0.99900317117241821</v>
      </c>
      <c r="T912" s="34">
        <v>0.99894090237385014</v>
      </c>
      <c r="U912" s="34">
        <v>0.99887863745655447</v>
      </c>
      <c r="V912" s="34">
        <v>0.99881637642028875</v>
      </c>
      <c r="W912" s="34">
        <v>0.99875411926481172</v>
      </c>
      <c r="X912" s="34">
        <v>0.99869186598988102</v>
      </c>
      <c r="Y912" s="34">
        <v>0.99862961659525507</v>
      </c>
      <c r="Z912" s="34">
        <v>0.99856737108069182</v>
      </c>
      <c r="AA912" s="34">
        <v>0.99850512944594971</v>
      </c>
      <c r="AB912" s="34">
        <v>0.99844289169078648</v>
      </c>
      <c r="AC912" s="34">
        <v>0.99838065781496055</v>
      </c>
      <c r="AD912" s="34">
        <v>0.9983184278182301</v>
      </c>
      <c r="AE912" s="34">
        <v>0.99825620170035334</v>
      </c>
      <c r="AF912" s="34">
        <v>0.99819397946108868</v>
      </c>
      <c r="AG912" s="34">
        <v>0.99813176110019375</v>
      </c>
      <c r="AH912" s="34">
        <v>0.99806954661742753</v>
      </c>
      <c r="AI912" s="34">
        <v>0.99800733601254787</v>
      </c>
      <c r="AJ912" s="34">
        <v>0.99794512928531343</v>
      </c>
      <c r="AK912" s="34">
        <v>0.99788292643548193</v>
      </c>
      <c r="AL912" s="34">
        <v>0.99782072746281236</v>
      </c>
      <c r="AM912" s="34">
        <v>0.99775853236706247</v>
      </c>
      <c r="AN912" s="34">
        <v>0.99769634114799088</v>
      </c>
      <c r="AO912" s="34">
        <v>0.99763415380535614</v>
      </c>
      <c r="AP912" s="34">
        <v>0.99757197033891631</v>
      </c>
      <c r="AQ912" s="34">
        <v>0.99750979074842983</v>
      </c>
      <c r="AR912" s="34">
        <v>0.99744761503365498</v>
      </c>
      <c r="AS912" s="34">
        <v>0.99738544319435074</v>
      </c>
      <c r="AT912" s="34">
        <v>0.99732327523027486</v>
      </c>
      <c r="AU912" s="34">
        <v>0.99726111114118621</v>
      </c>
      <c r="AV912" s="34">
        <v>0.9971989509268433</v>
      </c>
      <c r="AW912" s="34">
        <v>0.99713679458700422</v>
      </c>
      <c r="AX912" s="34">
        <v>0.99707464212142793</v>
      </c>
      <c r="AY912" s="34">
        <v>0.99701249352987276</v>
      </c>
      <c r="AZ912" s="34">
        <v>0.99695034881209699</v>
      </c>
      <c r="BA912" s="34">
        <v>0.99688820796785971</v>
      </c>
      <c r="BB912" s="34">
        <v>0.99682607099691889</v>
      </c>
      <c r="BC912" s="34">
        <v>0.9967639378990335</v>
      </c>
      <c r="BD912" s="34">
        <v>0.99670180867396196</v>
      </c>
      <c r="BE912" s="34">
        <v>0.99663968332146291</v>
      </c>
      <c r="BF912" s="34">
        <v>0.99657756184129487</v>
      </c>
      <c r="BG912" s="34">
        <v>0.99651544423321681</v>
      </c>
      <c r="BH912" s="34">
        <v>0.99645333049698681</v>
      </c>
      <c r="BI912" s="34">
        <v>0.99639122063236407</v>
      </c>
      <c r="BJ912" s="34">
        <v>0.99632911463910701</v>
      </c>
      <c r="BK912" s="34">
        <v>0.99626701251697447</v>
      </c>
      <c r="BL912" s="34">
        <v>0.99620491426572511</v>
      </c>
      <c r="BM912" s="34">
        <v>0.99614281988511755</v>
      </c>
      <c r="BN912" s="34">
        <v>0.99608072937491055</v>
      </c>
      <c r="BO912" s="34">
        <v>0.99601864273486307</v>
      </c>
      <c r="BP912" s="34">
        <v>0.99595655996473353</v>
      </c>
      <c r="BQ912" s="34">
        <v>0.99589448106428102</v>
      </c>
      <c r="BR912" s="34">
        <v>0.99583240603326406</v>
      </c>
      <c r="BS912" s="34">
        <v>0.99577033487144184</v>
      </c>
      <c r="BT912" s="34">
        <v>0.99570826757857278</v>
      </c>
      <c r="BU912" s="34">
        <v>0.99564620415441618</v>
      </c>
      <c r="BV912" s="34">
        <v>0.99558414459873046</v>
      </c>
      <c r="BW912" s="34">
        <v>0.99552208891127458</v>
      </c>
      <c r="BX912" s="34">
        <v>0.99546003709180764</v>
      </c>
      <c r="BY912" s="34">
        <v>0.99539798914008859</v>
      </c>
      <c r="BZ912" s="34">
        <v>0.99533594505587586</v>
      </c>
      <c r="CA912" s="34">
        <v>0.99527390483892897</v>
      </c>
      <c r="CB912" s="34">
        <v>0.99521186848900656</v>
      </c>
      <c r="CC912" s="34">
        <v>0.99514983600586759</v>
      </c>
      <c r="CD912" s="34">
        <v>0.99508780738927105</v>
      </c>
      <c r="CE912" s="34">
        <v>0.99502578263897612</v>
      </c>
      <c r="CF912" s="34">
        <v>0.99496376175474166</v>
      </c>
      <c r="CG912" s="34">
        <v>0.99490174473632664</v>
      </c>
      <c r="CH912" s="34">
        <v>0.99483973158349004</v>
      </c>
      <c r="CI912" s="34">
        <v>0.99477772229599115</v>
      </c>
      <c r="CJ912" s="34">
        <v>0.99471571687358906</v>
      </c>
      <c r="CK912" s="34">
        <v>0.99465371531604274</v>
      </c>
      <c r="CL912" s="34">
        <v>0.99459171762311116</v>
      </c>
      <c r="CM912" s="34">
        <v>0.9945297237945534</v>
      </c>
      <c r="CN912" s="34">
        <v>0.99446773383012899</v>
      </c>
      <c r="CO912" s="34">
        <v>0.99440574772959678</v>
      </c>
      <c r="CP912" s="34">
        <v>0.99434376549271597</v>
      </c>
      <c r="CQ912" s="34">
        <v>0.99428178711924564</v>
      </c>
      <c r="CR912" s="34">
        <v>0.99418882289425126</v>
      </c>
      <c r="CS912" s="34">
        <v>0.99409586736130684</v>
      </c>
      <c r="CT912" s="34">
        <v>0.99400292051959993</v>
      </c>
      <c r="CU912" s="34">
        <v>0.99390998236831796</v>
      </c>
      <c r="CV912" s="34">
        <v>0.99381705290664812</v>
      </c>
      <c r="CW912" s="34">
        <v>0.99372413213377797</v>
      </c>
      <c r="CX912" s="34">
        <v>0.99363122004889526</v>
      </c>
      <c r="CY912" s="34">
        <v>0.99353831665118764</v>
      </c>
      <c r="CZ912" s="34">
        <v>0.99344542193984309</v>
      </c>
      <c r="DA912" s="34">
        <v>0.99335253591404893</v>
      </c>
      <c r="DB912" s="34">
        <v>0.99325965857299336</v>
      </c>
    </row>
    <row r="913" spans="1:106" x14ac:dyDescent="0.2">
      <c r="A913" s="13">
        <f t="shared" ca="1" si="14"/>
        <v>45547</v>
      </c>
      <c r="B913" s="34">
        <v>1.0000623348172251</v>
      </c>
      <c r="C913" s="34">
        <v>1</v>
      </c>
      <c r="D913" s="34">
        <v>0.99993766906816206</v>
      </c>
      <c r="E913" s="34">
        <v>0.99987534202146944</v>
      </c>
      <c r="F913" s="34">
        <v>0.99981301885967966</v>
      </c>
      <c r="G913" s="34">
        <v>0.99975069958255058</v>
      </c>
      <c r="H913" s="34">
        <v>0.99968838418983996</v>
      </c>
      <c r="I913" s="34">
        <v>0.9996260726813061</v>
      </c>
      <c r="J913" s="34">
        <v>0.99956376505670663</v>
      </c>
      <c r="K913" s="34">
        <v>0.99950146131579942</v>
      </c>
      <c r="L913" s="34">
        <v>0.99943916145834222</v>
      </c>
      <c r="M913" s="34">
        <v>0.99937686548409332</v>
      </c>
      <c r="N913" s="34">
        <v>0.99931457339281049</v>
      </c>
      <c r="O913" s="34">
        <v>0.9992522851842518</v>
      </c>
      <c r="P913" s="34">
        <v>0.99919000085817533</v>
      </c>
      <c r="Q913" s="34">
        <v>0.99912772041433895</v>
      </c>
      <c r="R913" s="34">
        <v>0.99906544385250051</v>
      </c>
      <c r="S913" s="34">
        <v>0.99900317117241821</v>
      </c>
      <c r="T913" s="34">
        <v>0.99894090237385014</v>
      </c>
      <c r="U913" s="34">
        <v>0.99887863745655447</v>
      </c>
      <c r="V913" s="34">
        <v>0.99881637642028875</v>
      </c>
      <c r="W913" s="34">
        <v>0.99875411926481172</v>
      </c>
      <c r="X913" s="34">
        <v>0.99869186598988102</v>
      </c>
      <c r="Y913" s="34">
        <v>0.99862961659525507</v>
      </c>
      <c r="Z913" s="34">
        <v>0.99856737108069182</v>
      </c>
      <c r="AA913" s="34">
        <v>0.99850512944594971</v>
      </c>
      <c r="AB913" s="34">
        <v>0.99844289169078648</v>
      </c>
      <c r="AC913" s="34">
        <v>0.99838065781496055</v>
      </c>
      <c r="AD913" s="34">
        <v>0.9983184278182301</v>
      </c>
      <c r="AE913" s="34">
        <v>0.99825620170035334</v>
      </c>
      <c r="AF913" s="34">
        <v>0.99819397946108868</v>
      </c>
      <c r="AG913" s="34">
        <v>0.99813176110019375</v>
      </c>
      <c r="AH913" s="34">
        <v>0.99806954661742753</v>
      </c>
      <c r="AI913" s="34">
        <v>0.99800733601254787</v>
      </c>
      <c r="AJ913" s="34">
        <v>0.99794512928531343</v>
      </c>
      <c r="AK913" s="34">
        <v>0.99788292643548193</v>
      </c>
      <c r="AL913" s="34">
        <v>0.99782072746281236</v>
      </c>
      <c r="AM913" s="34">
        <v>0.99775853236706247</v>
      </c>
      <c r="AN913" s="34">
        <v>0.99769634114799088</v>
      </c>
      <c r="AO913" s="34">
        <v>0.99763415380535614</v>
      </c>
      <c r="AP913" s="34">
        <v>0.99757197033891631</v>
      </c>
      <c r="AQ913" s="34">
        <v>0.99750979074842983</v>
      </c>
      <c r="AR913" s="34">
        <v>0.99744761503365498</v>
      </c>
      <c r="AS913" s="34">
        <v>0.99738544319435074</v>
      </c>
      <c r="AT913" s="34">
        <v>0.99732327523027486</v>
      </c>
      <c r="AU913" s="34">
        <v>0.99726111114118621</v>
      </c>
      <c r="AV913" s="34">
        <v>0.9971989509268433</v>
      </c>
      <c r="AW913" s="34">
        <v>0.99713679458700422</v>
      </c>
      <c r="AX913" s="34">
        <v>0.99707464212142793</v>
      </c>
      <c r="AY913" s="34">
        <v>0.99701249352987276</v>
      </c>
      <c r="AZ913" s="34">
        <v>0.99695034881209699</v>
      </c>
      <c r="BA913" s="34">
        <v>0.99688820796785971</v>
      </c>
      <c r="BB913" s="34">
        <v>0.99682607099691889</v>
      </c>
      <c r="BC913" s="34">
        <v>0.9967639378990335</v>
      </c>
      <c r="BD913" s="34">
        <v>0.99670180867396196</v>
      </c>
      <c r="BE913" s="34">
        <v>0.99663968332146291</v>
      </c>
      <c r="BF913" s="34">
        <v>0.99657756184129487</v>
      </c>
      <c r="BG913" s="34">
        <v>0.99651544423321681</v>
      </c>
      <c r="BH913" s="34">
        <v>0.99645333049698681</v>
      </c>
      <c r="BI913" s="34">
        <v>0.99639122063236407</v>
      </c>
      <c r="BJ913" s="34">
        <v>0.99632911463910701</v>
      </c>
      <c r="BK913" s="34">
        <v>0.99626701251697447</v>
      </c>
      <c r="BL913" s="34">
        <v>0.99620491426572511</v>
      </c>
      <c r="BM913" s="34">
        <v>0.99614281988511755</v>
      </c>
      <c r="BN913" s="34">
        <v>0.99608072937491055</v>
      </c>
      <c r="BO913" s="34">
        <v>0.99601864273486307</v>
      </c>
      <c r="BP913" s="34">
        <v>0.99595655996473353</v>
      </c>
      <c r="BQ913" s="34">
        <v>0.99589448106428102</v>
      </c>
      <c r="BR913" s="34">
        <v>0.99583240603326406</v>
      </c>
      <c r="BS913" s="34">
        <v>0.99577033487144184</v>
      </c>
      <c r="BT913" s="34">
        <v>0.99570826757857278</v>
      </c>
      <c r="BU913" s="34">
        <v>0.99564620415441618</v>
      </c>
      <c r="BV913" s="34">
        <v>0.99558414459873046</v>
      </c>
      <c r="BW913" s="34">
        <v>0.99552208891127458</v>
      </c>
      <c r="BX913" s="34">
        <v>0.99546003709180764</v>
      </c>
      <c r="BY913" s="34">
        <v>0.99539798914008859</v>
      </c>
      <c r="BZ913" s="34">
        <v>0.99533594505587586</v>
      </c>
      <c r="CA913" s="34">
        <v>0.99527390483892897</v>
      </c>
      <c r="CB913" s="34">
        <v>0.99521186848900656</v>
      </c>
      <c r="CC913" s="34">
        <v>0.99514983600586759</v>
      </c>
      <c r="CD913" s="34">
        <v>0.99508780738927105</v>
      </c>
      <c r="CE913" s="34">
        <v>0.99502578263897612</v>
      </c>
      <c r="CF913" s="34">
        <v>0.99496376175474166</v>
      </c>
      <c r="CG913" s="34">
        <v>0.99490174473632664</v>
      </c>
      <c r="CH913" s="34">
        <v>0.99483973158349004</v>
      </c>
      <c r="CI913" s="34">
        <v>0.99477772229599115</v>
      </c>
      <c r="CJ913" s="34">
        <v>0.99471571687358906</v>
      </c>
      <c r="CK913" s="34">
        <v>0.99465371531604274</v>
      </c>
      <c r="CL913" s="34">
        <v>0.99459171762311116</v>
      </c>
      <c r="CM913" s="34">
        <v>0.9945297237945534</v>
      </c>
      <c r="CN913" s="34">
        <v>0.99446773383012899</v>
      </c>
      <c r="CO913" s="34">
        <v>0.99440574772959678</v>
      </c>
      <c r="CP913" s="34">
        <v>0.99434376549271597</v>
      </c>
      <c r="CQ913" s="34">
        <v>0.99428178711924564</v>
      </c>
      <c r="CR913" s="34">
        <v>0.99418882289425126</v>
      </c>
      <c r="CS913" s="34">
        <v>0.99409586736130684</v>
      </c>
      <c r="CT913" s="34">
        <v>0.99400292051959993</v>
      </c>
      <c r="CU913" s="34">
        <v>0.99390998236831796</v>
      </c>
      <c r="CV913" s="34">
        <v>0.99381705290664812</v>
      </c>
      <c r="CW913" s="34">
        <v>0.99372413213377797</v>
      </c>
      <c r="CX913" s="34">
        <v>0.99363122004889526</v>
      </c>
      <c r="CY913" s="34">
        <v>0.99353831665118764</v>
      </c>
      <c r="CZ913" s="34">
        <v>0.99344542193984309</v>
      </c>
      <c r="DA913" s="34">
        <v>0.99335253591404893</v>
      </c>
      <c r="DB913" s="34">
        <v>0.99325965857299336</v>
      </c>
    </row>
    <row r="914" spans="1:106" x14ac:dyDescent="0.2">
      <c r="A914" s="13">
        <f t="shared" ca="1" si="14"/>
        <v>45548</v>
      </c>
      <c r="B914" s="34">
        <v>1.0000623348172251</v>
      </c>
      <c r="C914" s="34">
        <v>1</v>
      </c>
      <c r="D914" s="34">
        <v>0.99993766906816206</v>
      </c>
      <c r="E914" s="34">
        <v>0.99987534202146944</v>
      </c>
      <c r="F914" s="34">
        <v>0.99981301885967966</v>
      </c>
      <c r="G914" s="34">
        <v>0.99975069958255058</v>
      </c>
      <c r="H914" s="34">
        <v>0.99968838418983996</v>
      </c>
      <c r="I914" s="34">
        <v>0.9996260726813061</v>
      </c>
      <c r="J914" s="34">
        <v>0.99956376505670663</v>
      </c>
      <c r="K914" s="34">
        <v>0.99950146131579942</v>
      </c>
      <c r="L914" s="34">
        <v>0.99943916145834222</v>
      </c>
      <c r="M914" s="34">
        <v>0.99937686548409332</v>
      </c>
      <c r="N914" s="34">
        <v>0.99931457339281049</v>
      </c>
      <c r="O914" s="34">
        <v>0.9992522851842518</v>
      </c>
      <c r="P914" s="34">
        <v>0.99919000085817533</v>
      </c>
      <c r="Q914" s="34">
        <v>0.99912772041433895</v>
      </c>
      <c r="R914" s="34">
        <v>0.99906544385250051</v>
      </c>
      <c r="S914" s="34">
        <v>0.99900317117241821</v>
      </c>
      <c r="T914" s="34">
        <v>0.99894090237385014</v>
      </c>
      <c r="U914" s="34">
        <v>0.99887863745655447</v>
      </c>
      <c r="V914" s="34">
        <v>0.99881637642028875</v>
      </c>
      <c r="W914" s="34">
        <v>0.99875411926481172</v>
      </c>
      <c r="X914" s="34">
        <v>0.99869186598988102</v>
      </c>
      <c r="Y914" s="34">
        <v>0.99862961659525507</v>
      </c>
      <c r="Z914" s="34">
        <v>0.99856737108069182</v>
      </c>
      <c r="AA914" s="34">
        <v>0.99850512944594971</v>
      </c>
      <c r="AB914" s="34">
        <v>0.99844289169078648</v>
      </c>
      <c r="AC914" s="34">
        <v>0.99838065781496055</v>
      </c>
      <c r="AD914" s="34">
        <v>0.9983184278182301</v>
      </c>
      <c r="AE914" s="34">
        <v>0.99825620170035334</v>
      </c>
      <c r="AF914" s="34">
        <v>0.99819397946108868</v>
      </c>
      <c r="AG914" s="34">
        <v>0.99813176110019375</v>
      </c>
      <c r="AH914" s="34">
        <v>0.99806954661742753</v>
      </c>
      <c r="AI914" s="34">
        <v>0.99800733601254787</v>
      </c>
      <c r="AJ914" s="34">
        <v>0.99794512928531343</v>
      </c>
      <c r="AK914" s="34">
        <v>0.99788292643548193</v>
      </c>
      <c r="AL914" s="34">
        <v>0.99782072746281236</v>
      </c>
      <c r="AM914" s="34">
        <v>0.99775853236706247</v>
      </c>
      <c r="AN914" s="34">
        <v>0.99769634114799088</v>
      </c>
      <c r="AO914" s="34">
        <v>0.99763415380535614</v>
      </c>
      <c r="AP914" s="34">
        <v>0.99757197033891631</v>
      </c>
      <c r="AQ914" s="34">
        <v>0.99750979074842983</v>
      </c>
      <c r="AR914" s="34">
        <v>0.99744761503365498</v>
      </c>
      <c r="AS914" s="34">
        <v>0.99738544319435074</v>
      </c>
      <c r="AT914" s="34">
        <v>0.99732327523027486</v>
      </c>
      <c r="AU914" s="34">
        <v>0.99726111114118621</v>
      </c>
      <c r="AV914" s="34">
        <v>0.9971989509268433</v>
      </c>
      <c r="AW914" s="34">
        <v>0.99713679458700422</v>
      </c>
      <c r="AX914" s="34">
        <v>0.99707464212142793</v>
      </c>
      <c r="AY914" s="34">
        <v>0.99701249352987276</v>
      </c>
      <c r="AZ914" s="34">
        <v>0.99695034881209699</v>
      </c>
      <c r="BA914" s="34">
        <v>0.99688820796785971</v>
      </c>
      <c r="BB914" s="34">
        <v>0.99682607099691889</v>
      </c>
      <c r="BC914" s="34">
        <v>0.9967639378990335</v>
      </c>
      <c r="BD914" s="34">
        <v>0.99670180867396196</v>
      </c>
      <c r="BE914" s="34">
        <v>0.99663968332146291</v>
      </c>
      <c r="BF914" s="34">
        <v>0.99657756184129487</v>
      </c>
      <c r="BG914" s="34">
        <v>0.99651544423321681</v>
      </c>
      <c r="BH914" s="34">
        <v>0.99645333049698681</v>
      </c>
      <c r="BI914" s="34">
        <v>0.99639122063236407</v>
      </c>
      <c r="BJ914" s="34">
        <v>0.99632911463910701</v>
      </c>
      <c r="BK914" s="34">
        <v>0.99626701251697447</v>
      </c>
      <c r="BL914" s="34">
        <v>0.99620491426572511</v>
      </c>
      <c r="BM914" s="34">
        <v>0.99614281988511755</v>
      </c>
      <c r="BN914" s="34">
        <v>0.99608072937491055</v>
      </c>
      <c r="BO914" s="34">
        <v>0.99601864273486307</v>
      </c>
      <c r="BP914" s="34">
        <v>0.99595655996473353</v>
      </c>
      <c r="BQ914" s="34">
        <v>0.99589448106428102</v>
      </c>
      <c r="BR914" s="34">
        <v>0.99583240603326406</v>
      </c>
      <c r="BS914" s="34">
        <v>0.99577033487144184</v>
      </c>
      <c r="BT914" s="34">
        <v>0.99570826757857278</v>
      </c>
      <c r="BU914" s="34">
        <v>0.99564620415441618</v>
      </c>
      <c r="BV914" s="34">
        <v>0.99558414459873046</v>
      </c>
      <c r="BW914" s="34">
        <v>0.99552208891127458</v>
      </c>
      <c r="BX914" s="34">
        <v>0.99546003709180764</v>
      </c>
      <c r="BY914" s="34">
        <v>0.99539798914008859</v>
      </c>
      <c r="BZ914" s="34">
        <v>0.99533594505587586</v>
      </c>
      <c r="CA914" s="34">
        <v>0.99527390483892897</v>
      </c>
      <c r="CB914" s="34">
        <v>0.99521186848900656</v>
      </c>
      <c r="CC914" s="34">
        <v>0.99514983600586759</v>
      </c>
      <c r="CD914" s="34">
        <v>0.99508780738927105</v>
      </c>
      <c r="CE914" s="34">
        <v>0.99502578263897612</v>
      </c>
      <c r="CF914" s="34">
        <v>0.99496376175474166</v>
      </c>
      <c r="CG914" s="34">
        <v>0.99490174473632664</v>
      </c>
      <c r="CH914" s="34">
        <v>0.99483973158349004</v>
      </c>
      <c r="CI914" s="34">
        <v>0.99477772229599115</v>
      </c>
      <c r="CJ914" s="34">
        <v>0.99471571687358906</v>
      </c>
      <c r="CK914" s="34">
        <v>0.99465371531604274</v>
      </c>
      <c r="CL914" s="34">
        <v>0.99459171762311116</v>
      </c>
      <c r="CM914" s="34">
        <v>0.9945297237945534</v>
      </c>
      <c r="CN914" s="34">
        <v>0.99446773383012899</v>
      </c>
      <c r="CO914" s="34">
        <v>0.99440574772959678</v>
      </c>
      <c r="CP914" s="34">
        <v>0.99434376549271597</v>
      </c>
      <c r="CQ914" s="34">
        <v>0.99428178711924564</v>
      </c>
      <c r="CR914" s="34">
        <v>0.99418882289425126</v>
      </c>
      <c r="CS914" s="34">
        <v>0.99409586736130684</v>
      </c>
      <c r="CT914" s="34">
        <v>0.99400292051959993</v>
      </c>
      <c r="CU914" s="34">
        <v>0.99390998236831796</v>
      </c>
      <c r="CV914" s="34">
        <v>0.99381705290664812</v>
      </c>
      <c r="CW914" s="34">
        <v>0.99372413213377797</v>
      </c>
      <c r="CX914" s="34">
        <v>0.99363122004889526</v>
      </c>
      <c r="CY914" s="34">
        <v>0.99353831665118764</v>
      </c>
      <c r="CZ914" s="34">
        <v>0.99344542193984309</v>
      </c>
      <c r="DA914" s="34">
        <v>0.99335253591404893</v>
      </c>
      <c r="DB914" s="34">
        <v>0.99325965857299336</v>
      </c>
    </row>
    <row r="915" spans="1:106" x14ac:dyDescent="0.2">
      <c r="A915" s="13">
        <f t="shared" ca="1" si="14"/>
        <v>45551</v>
      </c>
      <c r="B915" s="34">
        <v>1.0000623348172251</v>
      </c>
      <c r="C915" s="34">
        <v>1</v>
      </c>
      <c r="D915" s="34">
        <v>0.99993766906816206</v>
      </c>
      <c r="E915" s="34">
        <v>0.99987534202146944</v>
      </c>
      <c r="F915" s="34">
        <v>0.99981301885967966</v>
      </c>
      <c r="G915" s="34">
        <v>0.99975069958255058</v>
      </c>
      <c r="H915" s="34">
        <v>0.99968838418983996</v>
      </c>
      <c r="I915" s="34">
        <v>0.9996260726813061</v>
      </c>
      <c r="J915" s="34">
        <v>0.99956376505670663</v>
      </c>
      <c r="K915" s="34">
        <v>0.99950146131579942</v>
      </c>
      <c r="L915" s="34">
        <v>0.99943916145834222</v>
      </c>
      <c r="M915" s="34">
        <v>0.99937686548409332</v>
      </c>
      <c r="N915" s="34">
        <v>0.99931457339281049</v>
      </c>
      <c r="O915" s="34">
        <v>0.9992522851842518</v>
      </c>
      <c r="P915" s="34">
        <v>0.99919000085817533</v>
      </c>
      <c r="Q915" s="34">
        <v>0.99912772041433895</v>
      </c>
      <c r="R915" s="34">
        <v>0.99906544385250051</v>
      </c>
      <c r="S915" s="34">
        <v>0.99900317117241821</v>
      </c>
      <c r="T915" s="34">
        <v>0.99894090237385014</v>
      </c>
      <c r="U915" s="34">
        <v>0.99887863745655447</v>
      </c>
      <c r="V915" s="34">
        <v>0.99881637642028875</v>
      </c>
      <c r="W915" s="34">
        <v>0.99875411926481172</v>
      </c>
      <c r="X915" s="34">
        <v>0.99869186598988102</v>
      </c>
      <c r="Y915" s="34">
        <v>0.99862961659525507</v>
      </c>
      <c r="Z915" s="34">
        <v>0.99856737108069182</v>
      </c>
      <c r="AA915" s="34">
        <v>0.99850512944594971</v>
      </c>
      <c r="AB915" s="34">
        <v>0.99844289169078648</v>
      </c>
      <c r="AC915" s="34">
        <v>0.99838065781496055</v>
      </c>
      <c r="AD915" s="34">
        <v>0.9983184278182301</v>
      </c>
      <c r="AE915" s="34">
        <v>0.99825620170035334</v>
      </c>
      <c r="AF915" s="34">
        <v>0.99819397946108868</v>
      </c>
      <c r="AG915" s="34">
        <v>0.99813176110019375</v>
      </c>
      <c r="AH915" s="34">
        <v>0.99806954661742753</v>
      </c>
      <c r="AI915" s="34">
        <v>0.99800733601254787</v>
      </c>
      <c r="AJ915" s="34">
        <v>0.99794512928531343</v>
      </c>
      <c r="AK915" s="34">
        <v>0.99788292643548193</v>
      </c>
      <c r="AL915" s="34">
        <v>0.99782072746281236</v>
      </c>
      <c r="AM915" s="34">
        <v>0.99775853236706247</v>
      </c>
      <c r="AN915" s="34">
        <v>0.99769634114799088</v>
      </c>
      <c r="AO915" s="34">
        <v>0.99763415380535614</v>
      </c>
      <c r="AP915" s="34">
        <v>0.99757197033891631</v>
      </c>
      <c r="AQ915" s="34">
        <v>0.99750979074842983</v>
      </c>
      <c r="AR915" s="34">
        <v>0.99744761503365498</v>
      </c>
      <c r="AS915" s="34">
        <v>0.99738544319435074</v>
      </c>
      <c r="AT915" s="34">
        <v>0.99732327523027486</v>
      </c>
      <c r="AU915" s="34">
        <v>0.99726111114118621</v>
      </c>
      <c r="AV915" s="34">
        <v>0.9971989509268433</v>
      </c>
      <c r="AW915" s="34">
        <v>0.99713679458700422</v>
      </c>
      <c r="AX915" s="34">
        <v>0.99707464212142793</v>
      </c>
      <c r="AY915" s="34">
        <v>0.99701249352987276</v>
      </c>
      <c r="AZ915" s="34">
        <v>0.99695034881209699</v>
      </c>
      <c r="BA915" s="34">
        <v>0.99688820796785971</v>
      </c>
      <c r="BB915" s="34">
        <v>0.99682607099691889</v>
      </c>
      <c r="BC915" s="34">
        <v>0.9967639378990335</v>
      </c>
      <c r="BD915" s="34">
        <v>0.99670180867396196</v>
      </c>
      <c r="BE915" s="34">
        <v>0.99663968332146291</v>
      </c>
      <c r="BF915" s="34">
        <v>0.99657756184129487</v>
      </c>
      <c r="BG915" s="34">
        <v>0.99651544423321681</v>
      </c>
      <c r="BH915" s="34">
        <v>0.99645333049698681</v>
      </c>
      <c r="BI915" s="34">
        <v>0.99639122063236407</v>
      </c>
      <c r="BJ915" s="34">
        <v>0.99632911463910701</v>
      </c>
      <c r="BK915" s="34">
        <v>0.99626701251697447</v>
      </c>
      <c r="BL915" s="34">
        <v>0.99620491426572511</v>
      </c>
      <c r="BM915" s="34">
        <v>0.99614281988511755</v>
      </c>
      <c r="BN915" s="34">
        <v>0.99608072937491055</v>
      </c>
      <c r="BO915" s="34">
        <v>0.99601864273486307</v>
      </c>
      <c r="BP915" s="34">
        <v>0.99595655996473353</v>
      </c>
      <c r="BQ915" s="34">
        <v>0.99589448106428102</v>
      </c>
      <c r="BR915" s="34">
        <v>0.99583240603326406</v>
      </c>
      <c r="BS915" s="34">
        <v>0.99577033487144184</v>
      </c>
      <c r="BT915" s="34">
        <v>0.99570826757857278</v>
      </c>
      <c r="BU915" s="34">
        <v>0.99564620415441618</v>
      </c>
      <c r="BV915" s="34">
        <v>0.99558414459873046</v>
      </c>
      <c r="BW915" s="34">
        <v>0.99552208891127458</v>
      </c>
      <c r="BX915" s="34">
        <v>0.99546003709180764</v>
      </c>
      <c r="BY915" s="34">
        <v>0.99539798914008859</v>
      </c>
      <c r="BZ915" s="34">
        <v>0.99533594505587586</v>
      </c>
      <c r="CA915" s="34">
        <v>0.99527390483892897</v>
      </c>
      <c r="CB915" s="34">
        <v>0.99521186848900656</v>
      </c>
      <c r="CC915" s="34">
        <v>0.99514983600586759</v>
      </c>
      <c r="CD915" s="34">
        <v>0.99508780738927105</v>
      </c>
      <c r="CE915" s="34">
        <v>0.99502578263897612</v>
      </c>
      <c r="CF915" s="34">
        <v>0.99496376175474166</v>
      </c>
      <c r="CG915" s="34">
        <v>0.99490174473632664</v>
      </c>
      <c r="CH915" s="34">
        <v>0.99483973158349004</v>
      </c>
      <c r="CI915" s="34">
        <v>0.99477772229599115</v>
      </c>
      <c r="CJ915" s="34">
        <v>0.99471571687358906</v>
      </c>
      <c r="CK915" s="34">
        <v>0.99465371531604274</v>
      </c>
      <c r="CL915" s="34">
        <v>0.99459171762311116</v>
      </c>
      <c r="CM915" s="34">
        <v>0.9945297237945534</v>
      </c>
      <c r="CN915" s="34">
        <v>0.99446773383012899</v>
      </c>
      <c r="CO915" s="34">
        <v>0.99440574772959678</v>
      </c>
      <c r="CP915" s="34">
        <v>0.99434376549271597</v>
      </c>
      <c r="CQ915" s="34">
        <v>0.99428178711924564</v>
      </c>
      <c r="CR915" s="34">
        <v>0.99418882289425126</v>
      </c>
      <c r="CS915" s="34">
        <v>0.99409586736130684</v>
      </c>
      <c r="CT915" s="34">
        <v>0.99400292051959993</v>
      </c>
      <c r="CU915" s="34">
        <v>0.99390998236831796</v>
      </c>
      <c r="CV915" s="34">
        <v>0.99381705290664812</v>
      </c>
      <c r="CW915" s="34">
        <v>0.99372413213377797</v>
      </c>
      <c r="CX915" s="34">
        <v>0.99363122004889526</v>
      </c>
      <c r="CY915" s="34">
        <v>0.99353831665118764</v>
      </c>
      <c r="CZ915" s="34">
        <v>0.99344542193984309</v>
      </c>
      <c r="DA915" s="34">
        <v>0.99335253591404893</v>
      </c>
      <c r="DB915" s="34">
        <v>0.99325965857299336</v>
      </c>
    </row>
    <row r="916" spans="1:106" x14ac:dyDescent="0.2">
      <c r="A916" s="13">
        <f t="shared" ca="1" si="14"/>
        <v>45552</v>
      </c>
      <c r="B916" s="34">
        <v>1.0000623348172251</v>
      </c>
      <c r="C916" s="34">
        <v>1</v>
      </c>
      <c r="D916" s="34">
        <v>0.99993766906816206</v>
      </c>
      <c r="E916" s="34">
        <v>0.99987534202146944</v>
      </c>
      <c r="F916" s="34">
        <v>0.99981301885967966</v>
      </c>
      <c r="G916" s="34">
        <v>0.99975069958255058</v>
      </c>
      <c r="H916" s="34">
        <v>0.99968838418983996</v>
      </c>
      <c r="I916" s="34">
        <v>0.9996260726813061</v>
      </c>
      <c r="J916" s="34">
        <v>0.99956376505670663</v>
      </c>
      <c r="K916" s="34">
        <v>0.99950146131579942</v>
      </c>
      <c r="L916" s="34">
        <v>0.99943916145834222</v>
      </c>
      <c r="M916" s="34">
        <v>0.99937686548409332</v>
      </c>
      <c r="N916" s="34">
        <v>0.99931457339281049</v>
      </c>
      <c r="O916" s="34">
        <v>0.9992522851842518</v>
      </c>
      <c r="P916" s="34">
        <v>0.99919000085817533</v>
      </c>
      <c r="Q916" s="34">
        <v>0.99912772041433895</v>
      </c>
      <c r="R916" s="34">
        <v>0.99906544385250051</v>
      </c>
      <c r="S916" s="34">
        <v>0.99900317117241821</v>
      </c>
      <c r="T916" s="34">
        <v>0.99894090237385014</v>
      </c>
      <c r="U916" s="34">
        <v>0.99887863745655447</v>
      </c>
      <c r="V916" s="34">
        <v>0.99881637642028875</v>
      </c>
      <c r="W916" s="34">
        <v>0.99875411926481172</v>
      </c>
      <c r="X916" s="34">
        <v>0.99869186598988102</v>
      </c>
      <c r="Y916" s="34">
        <v>0.99862961659525507</v>
      </c>
      <c r="Z916" s="34">
        <v>0.99856737108069182</v>
      </c>
      <c r="AA916" s="34">
        <v>0.99850512944594971</v>
      </c>
      <c r="AB916" s="34">
        <v>0.99844289169078648</v>
      </c>
      <c r="AC916" s="34">
        <v>0.99838065781496055</v>
      </c>
      <c r="AD916" s="34">
        <v>0.9983184278182301</v>
      </c>
      <c r="AE916" s="34">
        <v>0.99825620170035334</v>
      </c>
      <c r="AF916" s="34">
        <v>0.99819397946108868</v>
      </c>
      <c r="AG916" s="34">
        <v>0.99813176110019375</v>
      </c>
      <c r="AH916" s="34">
        <v>0.99806954661742753</v>
      </c>
      <c r="AI916" s="34">
        <v>0.99800733601254787</v>
      </c>
      <c r="AJ916" s="34">
        <v>0.99794512928531343</v>
      </c>
      <c r="AK916" s="34">
        <v>0.99788292643548193</v>
      </c>
      <c r="AL916" s="34">
        <v>0.99782072746281236</v>
      </c>
      <c r="AM916" s="34">
        <v>0.99775853236706247</v>
      </c>
      <c r="AN916" s="34">
        <v>0.99769634114799088</v>
      </c>
      <c r="AO916" s="34">
        <v>0.99763415380535614</v>
      </c>
      <c r="AP916" s="34">
        <v>0.99757197033891631</v>
      </c>
      <c r="AQ916" s="34">
        <v>0.99750979074842983</v>
      </c>
      <c r="AR916" s="34">
        <v>0.99744761503365498</v>
      </c>
      <c r="AS916" s="34">
        <v>0.99738544319435074</v>
      </c>
      <c r="AT916" s="34">
        <v>0.99732327523027486</v>
      </c>
      <c r="AU916" s="34">
        <v>0.99726111114118621</v>
      </c>
      <c r="AV916" s="34">
        <v>0.9971989509268433</v>
      </c>
      <c r="AW916" s="34">
        <v>0.99713679458700422</v>
      </c>
      <c r="AX916" s="34">
        <v>0.99707464212142793</v>
      </c>
      <c r="AY916" s="34">
        <v>0.99701249352987276</v>
      </c>
      <c r="AZ916" s="34">
        <v>0.99695034881209699</v>
      </c>
      <c r="BA916" s="34">
        <v>0.99688820796785971</v>
      </c>
      <c r="BB916" s="34">
        <v>0.99682607099691889</v>
      </c>
      <c r="BC916" s="34">
        <v>0.9967639378990335</v>
      </c>
      <c r="BD916" s="34">
        <v>0.99670180867396196</v>
      </c>
      <c r="BE916" s="34">
        <v>0.99663968332146291</v>
      </c>
      <c r="BF916" s="34">
        <v>0.99657756184129487</v>
      </c>
      <c r="BG916" s="34">
        <v>0.99651544423321681</v>
      </c>
      <c r="BH916" s="34">
        <v>0.99645333049698681</v>
      </c>
      <c r="BI916" s="34">
        <v>0.99639122063236407</v>
      </c>
      <c r="BJ916" s="34">
        <v>0.99632911463910701</v>
      </c>
      <c r="BK916" s="34">
        <v>0.99626701251697447</v>
      </c>
      <c r="BL916" s="34">
        <v>0.99620491426572511</v>
      </c>
      <c r="BM916" s="34">
        <v>0.99614281988511755</v>
      </c>
      <c r="BN916" s="34">
        <v>0.99608072937491055</v>
      </c>
      <c r="BO916" s="34">
        <v>0.99601864273486307</v>
      </c>
      <c r="BP916" s="34">
        <v>0.99595655996473353</v>
      </c>
      <c r="BQ916" s="34">
        <v>0.99589448106428102</v>
      </c>
      <c r="BR916" s="34">
        <v>0.99583240603326406</v>
      </c>
      <c r="BS916" s="34">
        <v>0.99577033487144184</v>
      </c>
      <c r="BT916" s="34">
        <v>0.99570826757857278</v>
      </c>
      <c r="BU916" s="34">
        <v>0.99564620415441618</v>
      </c>
      <c r="BV916" s="34">
        <v>0.99558414459873046</v>
      </c>
      <c r="BW916" s="34">
        <v>0.99552208891127458</v>
      </c>
      <c r="BX916" s="34">
        <v>0.99546003709180764</v>
      </c>
      <c r="BY916" s="34">
        <v>0.99539798914008859</v>
      </c>
      <c r="BZ916" s="34">
        <v>0.99533594505587586</v>
      </c>
      <c r="CA916" s="34">
        <v>0.99527390483892897</v>
      </c>
      <c r="CB916" s="34">
        <v>0.99521186848900656</v>
      </c>
      <c r="CC916" s="34">
        <v>0.99514983600586759</v>
      </c>
      <c r="CD916" s="34">
        <v>0.99508780738927105</v>
      </c>
      <c r="CE916" s="34">
        <v>0.99502578263897612</v>
      </c>
      <c r="CF916" s="34">
        <v>0.99496376175474166</v>
      </c>
      <c r="CG916" s="34">
        <v>0.99490174473632664</v>
      </c>
      <c r="CH916" s="34">
        <v>0.99483973158349004</v>
      </c>
      <c r="CI916" s="34">
        <v>0.99477772229599115</v>
      </c>
      <c r="CJ916" s="34">
        <v>0.99471571687358906</v>
      </c>
      <c r="CK916" s="34">
        <v>0.99465371531604274</v>
      </c>
      <c r="CL916" s="34">
        <v>0.99459171762311116</v>
      </c>
      <c r="CM916" s="34">
        <v>0.9945297237945534</v>
      </c>
      <c r="CN916" s="34">
        <v>0.99446773383012899</v>
      </c>
      <c r="CO916" s="34">
        <v>0.99440574772959678</v>
      </c>
      <c r="CP916" s="34">
        <v>0.99434376549271597</v>
      </c>
      <c r="CQ916" s="34">
        <v>0.99428178711924564</v>
      </c>
      <c r="CR916" s="34">
        <v>0.99418882289425126</v>
      </c>
      <c r="CS916" s="34">
        <v>0.99409586736130684</v>
      </c>
      <c r="CT916" s="34">
        <v>0.99400292051959993</v>
      </c>
      <c r="CU916" s="34">
        <v>0.99390998236831796</v>
      </c>
      <c r="CV916" s="34">
        <v>0.99381705290664812</v>
      </c>
      <c r="CW916" s="34">
        <v>0.99372413213377797</v>
      </c>
      <c r="CX916" s="34">
        <v>0.99363122004889526</v>
      </c>
      <c r="CY916" s="34">
        <v>0.99353831665118764</v>
      </c>
      <c r="CZ916" s="34">
        <v>0.99344542193984309</v>
      </c>
      <c r="DA916" s="34">
        <v>0.99335253591404893</v>
      </c>
      <c r="DB916" s="34">
        <v>0.99325965857299336</v>
      </c>
    </row>
    <row r="917" spans="1:106" x14ac:dyDescent="0.2">
      <c r="A917" s="13">
        <f t="shared" ca="1" si="14"/>
        <v>45553</v>
      </c>
      <c r="B917" s="34">
        <v>1.0000623348172251</v>
      </c>
      <c r="C917" s="34">
        <v>1</v>
      </c>
      <c r="D917" s="34">
        <v>0.99993766906816206</v>
      </c>
      <c r="E917" s="34">
        <v>0.99987534202146944</v>
      </c>
      <c r="F917" s="34">
        <v>0.99981301885967966</v>
      </c>
      <c r="G917" s="34">
        <v>0.99975069958255058</v>
      </c>
      <c r="H917" s="34">
        <v>0.99968838418983996</v>
      </c>
      <c r="I917" s="34">
        <v>0.9996260726813061</v>
      </c>
      <c r="J917" s="34">
        <v>0.99956376505670663</v>
      </c>
      <c r="K917" s="34">
        <v>0.99950146131579942</v>
      </c>
      <c r="L917" s="34">
        <v>0.99943916145834222</v>
      </c>
      <c r="M917" s="34">
        <v>0.99937686548409332</v>
      </c>
      <c r="N917" s="34">
        <v>0.99931457339281049</v>
      </c>
      <c r="O917" s="34">
        <v>0.9992522851842518</v>
      </c>
      <c r="P917" s="34">
        <v>0.99919000085817533</v>
      </c>
      <c r="Q917" s="34">
        <v>0.99912772041433895</v>
      </c>
      <c r="R917" s="34">
        <v>0.99906544385250051</v>
      </c>
      <c r="S917" s="34">
        <v>0.99900317117241821</v>
      </c>
      <c r="T917" s="34">
        <v>0.99894090237385014</v>
      </c>
      <c r="U917" s="34">
        <v>0.99887863745655447</v>
      </c>
      <c r="V917" s="34">
        <v>0.99881637642028875</v>
      </c>
      <c r="W917" s="34">
        <v>0.99875411926481172</v>
      </c>
      <c r="X917" s="34">
        <v>0.99869186598988102</v>
      </c>
      <c r="Y917" s="34">
        <v>0.99862961659525507</v>
      </c>
      <c r="Z917" s="34">
        <v>0.99856737108069182</v>
      </c>
      <c r="AA917" s="34">
        <v>0.99850512944594971</v>
      </c>
      <c r="AB917" s="34">
        <v>0.99844289169078648</v>
      </c>
      <c r="AC917" s="34">
        <v>0.99838065781496055</v>
      </c>
      <c r="AD917" s="34">
        <v>0.9983184278182301</v>
      </c>
      <c r="AE917" s="34">
        <v>0.99825620170035334</v>
      </c>
      <c r="AF917" s="34">
        <v>0.99819397946108868</v>
      </c>
      <c r="AG917" s="34">
        <v>0.99813176110019375</v>
      </c>
      <c r="AH917" s="34">
        <v>0.99806954661742753</v>
      </c>
      <c r="AI917" s="34">
        <v>0.99800733601254787</v>
      </c>
      <c r="AJ917" s="34">
        <v>0.99794512928531343</v>
      </c>
      <c r="AK917" s="34">
        <v>0.99788292643548193</v>
      </c>
      <c r="AL917" s="34">
        <v>0.99782072746281236</v>
      </c>
      <c r="AM917" s="34">
        <v>0.99775853236706247</v>
      </c>
      <c r="AN917" s="34">
        <v>0.99769634114799088</v>
      </c>
      <c r="AO917" s="34">
        <v>0.99763415380535614</v>
      </c>
      <c r="AP917" s="34">
        <v>0.99757197033891631</v>
      </c>
      <c r="AQ917" s="34">
        <v>0.99750979074842983</v>
      </c>
      <c r="AR917" s="34">
        <v>0.99744761503365498</v>
      </c>
      <c r="AS917" s="34">
        <v>0.99738544319435074</v>
      </c>
      <c r="AT917" s="34">
        <v>0.99732327523027486</v>
      </c>
      <c r="AU917" s="34">
        <v>0.99726111114118621</v>
      </c>
      <c r="AV917" s="34">
        <v>0.9971989509268433</v>
      </c>
      <c r="AW917" s="34">
        <v>0.99713679458700422</v>
      </c>
      <c r="AX917" s="34">
        <v>0.99707464212142793</v>
      </c>
      <c r="AY917" s="34">
        <v>0.99701249352987276</v>
      </c>
      <c r="AZ917" s="34">
        <v>0.99695034881209699</v>
      </c>
      <c r="BA917" s="34">
        <v>0.99688820796785971</v>
      </c>
      <c r="BB917" s="34">
        <v>0.99682607099691889</v>
      </c>
      <c r="BC917" s="34">
        <v>0.9967639378990335</v>
      </c>
      <c r="BD917" s="34">
        <v>0.99670180867396196</v>
      </c>
      <c r="BE917" s="34">
        <v>0.99663968332146291</v>
      </c>
      <c r="BF917" s="34">
        <v>0.99657756184129487</v>
      </c>
      <c r="BG917" s="34">
        <v>0.99651544423321681</v>
      </c>
      <c r="BH917" s="34">
        <v>0.99645333049698681</v>
      </c>
      <c r="BI917" s="34">
        <v>0.99639122063236407</v>
      </c>
      <c r="BJ917" s="34">
        <v>0.99632911463910701</v>
      </c>
      <c r="BK917" s="34">
        <v>0.99626701251697447</v>
      </c>
      <c r="BL917" s="34">
        <v>0.99620491426572511</v>
      </c>
      <c r="BM917" s="34">
        <v>0.99614281988511755</v>
      </c>
      <c r="BN917" s="34">
        <v>0.99608072937491055</v>
      </c>
      <c r="BO917" s="34">
        <v>0.99601864273486307</v>
      </c>
      <c r="BP917" s="34">
        <v>0.99595655996473353</v>
      </c>
      <c r="BQ917" s="34">
        <v>0.99589448106428102</v>
      </c>
      <c r="BR917" s="34">
        <v>0.99583240603326406</v>
      </c>
      <c r="BS917" s="34">
        <v>0.99577033487144184</v>
      </c>
      <c r="BT917" s="34">
        <v>0.99570826757857278</v>
      </c>
      <c r="BU917" s="34">
        <v>0.99564620415441618</v>
      </c>
      <c r="BV917" s="34">
        <v>0.99558414459873046</v>
      </c>
      <c r="BW917" s="34">
        <v>0.99552208891127458</v>
      </c>
      <c r="BX917" s="34">
        <v>0.99546003709180764</v>
      </c>
      <c r="BY917" s="34">
        <v>0.99539798914008859</v>
      </c>
      <c r="BZ917" s="34">
        <v>0.99533594505587586</v>
      </c>
      <c r="CA917" s="34">
        <v>0.99527390483892897</v>
      </c>
      <c r="CB917" s="34">
        <v>0.99521186848900656</v>
      </c>
      <c r="CC917" s="34">
        <v>0.99514983600586759</v>
      </c>
      <c r="CD917" s="34">
        <v>0.99508780738927105</v>
      </c>
      <c r="CE917" s="34">
        <v>0.99502578263897612</v>
      </c>
      <c r="CF917" s="34">
        <v>0.99496376175474166</v>
      </c>
      <c r="CG917" s="34">
        <v>0.99490174473632664</v>
      </c>
      <c r="CH917" s="34">
        <v>0.99483973158349004</v>
      </c>
      <c r="CI917" s="34">
        <v>0.99477772229599115</v>
      </c>
      <c r="CJ917" s="34">
        <v>0.99471571687358906</v>
      </c>
      <c r="CK917" s="34">
        <v>0.99465371531604274</v>
      </c>
      <c r="CL917" s="34">
        <v>0.99459171762311116</v>
      </c>
      <c r="CM917" s="34">
        <v>0.9945297237945534</v>
      </c>
      <c r="CN917" s="34">
        <v>0.99446773383012899</v>
      </c>
      <c r="CO917" s="34">
        <v>0.99440574772959678</v>
      </c>
      <c r="CP917" s="34">
        <v>0.99434376549271597</v>
      </c>
      <c r="CQ917" s="34">
        <v>0.99428178711924564</v>
      </c>
      <c r="CR917" s="34">
        <v>0.99418882289425126</v>
      </c>
      <c r="CS917" s="34">
        <v>0.99409586736130684</v>
      </c>
      <c r="CT917" s="34">
        <v>0.99400292051959993</v>
      </c>
      <c r="CU917" s="34">
        <v>0.99390998236831796</v>
      </c>
      <c r="CV917" s="34">
        <v>0.99381705290664812</v>
      </c>
      <c r="CW917" s="34">
        <v>0.99372413213377797</v>
      </c>
      <c r="CX917" s="34">
        <v>0.99363122004889526</v>
      </c>
      <c r="CY917" s="34">
        <v>0.99353831665118764</v>
      </c>
      <c r="CZ917" s="34">
        <v>0.99344542193984309</v>
      </c>
      <c r="DA917" s="34">
        <v>0.99335253591404893</v>
      </c>
      <c r="DB917" s="34">
        <v>0.99325965857299336</v>
      </c>
    </row>
    <row r="918" spans="1:106" x14ac:dyDescent="0.2">
      <c r="A918" s="13">
        <f t="shared" ca="1" si="14"/>
        <v>45554</v>
      </c>
      <c r="B918" s="34">
        <v>1.0000623348172251</v>
      </c>
      <c r="C918" s="34">
        <v>1</v>
      </c>
      <c r="D918" s="34">
        <v>0.99993766906816206</v>
      </c>
      <c r="E918" s="34">
        <v>0.99987534202146944</v>
      </c>
      <c r="F918" s="34">
        <v>0.99981301885967966</v>
      </c>
      <c r="G918" s="34">
        <v>0.99975069958255058</v>
      </c>
      <c r="H918" s="34">
        <v>0.99968838418983996</v>
      </c>
      <c r="I918" s="34">
        <v>0.9996260726813061</v>
      </c>
      <c r="J918" s="34">
        <v>0.99956376505670663</v>
      </c>
      <c r="K918" s="34">
        <v>0.99950146131579942</v>
      </c>
      <c r="L918" s="34">
        <v>0.99943916145834222</v>
      </c>
      <c r="M918" s="34">
        <v>0.99937686548409332</v>
      </c>
      <c r="N918" s="34">
        <v>0.99931457339281049</v>
      </c>
      <c r="O918" s="34">
        <v>0.9992522851842518</v>
      </c>
      <c r="P918" s="34">
        <v>0.99919000085817533</v>
      </c>
      <c r="Q918" s="34">
        <v>0.99912772041433895</v>
      </c>
      <c r="R918" s="34">
        <v>0.99906544385250051</v>
      </c>
      <c r="S918" s="34">
        <v>0.99900317117241821</v>
      </c>
      <c r="T918" s="34">
        <v>0.99894090237385014</v>
      </c>
      <c r="U918" s="34">
        <v>0.99887863745655447</v>
      </c>
      <c r="V918" s="34">
        <v>0.99881637642028875</v>
      </c>
      <c r="W918" s="34">
        <v>0.99875411926481172</v>
      </c>
      <c r="X918" s="34">
        <v>0.99869186598988102</v>
      </c>
      <c r="Y918" s="34">
        <v>0.99862961659525507</v>
      </c>
      <c r="Z918" s="34">
        <v>0.99856737108069182</v>
      </c>
      <c r="AA918" s="34">
        <v>0.99850512944594971</v>
      </c>
      <c r="AB918" s="34">
        <v>0.99844289169078648</v>
      </c>
      <c r="AC918" s="34">
        <v>0.99838065781496055</v>
      </c>
      <c r="AD918" s="34">
        <v>0.9983184278182301</v>
      </c>
      <c r="AE918" s="34">
        <v>0.99825620170035334</v>
      </c>
      <c r="AF918" s="34">
        <v>0.99819397946108868</v>
      </c>
      <c r="AG918" s="34">
        <v>0.99813176110019375</v>
      </c>
      <c r="AH918" s="34">
        <v>0.99806954661742753</v>
      </c>
      <c r="AI918" s="34">
        <v>0.99800733601254787</v>
      </c>
      <c r="AJ918" s="34">
        <v>0.99794512928531343</v>
      </c>
      <c r="AK918" s="34">
        <v>0.99788292643548193</v>
      </c>
      <c r="AL918" s="34">
        <v>0.99782072746281236</v>
      </c>
      <c r="AM918" s="34">
        <v>0.99775853236706247</v>
      </c>
      <c r="AN918" s="34">
        <v>0.99769634114799088</v>
      </c>
      <c r="AO918" s="34">
        <v>0.99763415380535614</v>
      </c>
      <c r="AP918" s="34">
        <v>0.99757197033891631</v>
      </c>
      <c r="AQ918" s="34">
        <v>0.99750979074842983</v>
      </c>
      <c r="AR918" s="34">
        <v>0.99744761503365498</v>
      </c>
      <c r="AS918" s="34">
        <v>0.99738544319435074</v>
      </c>
      <c r="AT918" s="34">
        <v>0.99732327523027486</v>
      </c>
      <c r="AU918" s="34">
        <v>0.99726111114118621</v>
      </c>
      <c r="AV918" s="34">
        <v>0.9971989509268433</v>
      </c>
      <c r="AW918" s="34">
        <v>0.99713679458700422</v>
      </c>
      <c r="AX918" s="34">
        <v>0.99707464212142793</v>
      </c>
      <c r="AY918" s="34">
        <v>0.99701249352987276</v>
      </c>
      <c r="AZ918" s="34">
        <v>0.99695034881209699</v>
      </c>
      <c r="BA918" s="34">
        <v>0.99688820796785971</v>
      </c>
      <c r="BB918" s="34">
        <v>0.99682607099691889</v>
      </c>
      <c r="BC918" s="34">
        <v>0.9967639378990335</v>
      </c>
      <c r="BD918" s="34">
        <v>0.99670180867396196</v>
      </c>
      <c r="BE918" s="34">
        <v>0.99663968332146291</v>
      </c>
      <c r="BF918" s="34">
        <v>0.99657756184129487</v>
      </c>
      <c r="BG918" s="34">
        <v>0.99651544423321681</v>
      </c>
      <c r="BH918" s="34">
        <v>0.99645333049698681</v>
      </c>
      <c r="BI918" s="34">
        <v>0.99639122063236407</v>
      </c>
      <c r="BJ918" s="34">
        <v>0.99632911463910701</v>
      </c>
      <c r="BK918" s="34">
        <v>0.99626701251697447</v>
      </c>
      <c r="BL918" s="34">
        <v>0.99620491426572511</v>
      </c>
      <c r="BM918" s="34">
        <v>0.99614281988511755</v>
      </c>
      <c r="BN918" s="34">
        <v>0.99608072937491055</v>
      </c>
      <c r="BO918" s="34">
        <v>0.99601864273486307</v>
      </c>
      <c r="BP918" s="34">
        <v>0.99595655996473353</v>
      </c>
      <c r="BQ918" s="34">
        <v>0.99589448106428102</v>
      </c>
      <c r="BR918" s="34">
        <v>0.99583240603326406</v>
      </c>
      <c r="BS918" s="34">
        <v>0.99577033487144184</v>
      </c>
      <c r="BT918" s="34">
        <v>0.99570826757857278</v>
      </c>
      <c r="BU918" s="34">
        <v>0.99564620415441618</v>
      </c>
      <c r="BV918" s="34">
        <v>0.99558414459873046</v>
      </c>
      <c r="BW918" s="34">
        <v>0.99552208891127458</v>
      </c>
      <c r="BX918" s="34">
        <v>0.99546003709180764</v>
      </c>
      <c r="BY918" s="34">
        <v>0.99539798914008859</v>
      </c>
      <c r="BZ918" s="34">
        <v>0.99533594505587586</v>
      </c>
      <c r="CA918" s="34">
        <v>0.99527390483892897</v>
      </c>
      <c r="CB918" s="34">
        <v>0.99521186848900656</v>
      </c>
      <c r="CC918" s="34">
        <v>0.99514983600586759</v>
      </c>
      <c r="CD918" s="34">
        <v>0.99508780738927105</v>
      </c>
      <c r="CE918" s="34">
        <v>0.99502578263897612</v>
      </c>
      <c r="CF918" s="34">
        <v>0.99496376175474166</v>
      </c>
      <c r="CG918" s="34">
        <v>0.99490174473632664</v>
      </c>
      <c r="CH918" s="34">
        <v>0.99483973158349004</v>
      </c>
      <c r="CI918" s="34">
        <v>0.99477772229599115</v>
      </c>
      <c r="CJ918" s="34">
        <v>0.99471571687358906</v>
      </c>
      <c r="CK918" s="34">
        <v>0.99465371531604274</v>
      </c>
      <c r="CL918" s="34">
        <v>0.99459171762311116</v>
      </c>
      <c r="CM918" s="34">
        <v>0.9945297237945534</v>
      </c>
      <c r="CN918" s="34">
        <v>0.99446773383012899</v>
      </c>
      <c r="CO918" s="34">
        <v>0.99440574772959678</v>
      </c>
      <c r="CP918" s="34">
        <v>0.99434376549271597</v>
      </c>
      <c r="CQ918" s="34">
        <v>0.99428178711924564</v>
      </c>
      <c r="CR918" s="34">
        <v>0.99418882289425126</v>
      </c>
      <c r="CS918" s="34">
        <v>0.99409586736130684</v>
      </c>
      <c r="CT918" s="34">
        <v>0.99400292051959993</v>
      </c>
      <c r="CU918" s="34">
        <v>0.99390998236831796</v>
      </c>
      <c r="CV918" s="34">
        <v>0.99381705290664812</v>
      </c>
      <c r="CW918" s="34">
        <v>0.99372413213377797</v>
      </c>
      <c r="CX918" s="34">
        <v>0.99363122004889526</v>
      </c>
      <c r="CY918" s="34">
        <v>0.99353831665118764</v>
      </c>
      <c r="CZ918" s="34">
        <v>0.99344542193984309</v>
      </c>
      <c r="DA918" s="34">
        <v>0.99335253591404893</v>
      </c>
      <c r="DB918" s="34">
        <v>0.99325965857299336</v>
      </c>
    </row>
    <row r="919" spans="1:106" x14ac:dyDescent="0.2">
      <c r="A919" s="13">
        <f t="shared" ca="1" si="14"/>
        <v>45555</v>
      </c>
      <c r="B919" s="34">
        <v>1.0000623348172251</v>
      </c>
      <c r="C919" s="34">
        <v>1</v>
      </c>
      <c r="D919" s="34">
        <v>0.99993766906816206</v>
      </c>
      <c r="E919" s="34">
        <v>0.99987534202146944</v>
      </c>
      <c r="F919" s="34">
        <v>0.99981301885967966</v>
      </c>
      <c r="G919" s="34">
        <v>0.99975069958255058</v>
      </c>
      <c r="H919" s="34">
        <v>0.99968838418983996</v>
      </c>
      <c r="I919" s="34">
        <v>0.9996260726813061</v>
      </c>
      <c r="J919" s="34">
        <v>0.99956376505670663</v>
      </c>
      <c r="K919" s="34">
        <v>0.99950146131579942</v>
      </c>
      <c r="L919" s="34">
        <v>0.99943916145834222</v>
      </c>
      <c r="M919" s="34">
        <v>0.99937686548409332</v>
      </c>
      <c r="N919" s="34">
        <v>0.99931457339281049</v>
      </c>
      <c r="O919" s="34">
        <v>0.9992522851842518</v>
      </c>
      <c r="P919" s="34">
        <v>0.99919000085817533</v>
      </c>
      <c r="Q919" s="34">
        <v>0.99912772041433895</v>
      </c>
      <c r="R919" s="34">
        <v>0.99906544385250051</v>
      </c>
      <c r="S919" s="34">
        <v>0.99900317117241821</v>
      </c>
      <c r="T919" s="34">
        <v>0.99894090237385014</v>
      </c>
      <c r="U919" s="34">
        <v>0.99887863745655447</v>
      </c>
      <c r="V919" s="34">
        <v>0.99881637642028875</v>
      </c>
      <c r="W919" s="34">
        <v>0.99875411926481172</v>
      </c>
      <c r="X919" s="34">
        <v>0.99869186598988102</v>
      </c>
      <c r="Y919" s="34">
        <v>0.99862961659525507</v>
      </c>
      <c r="Z919" s="34">
        <v>0.99856737108069182</v>
      </c>
      <c r="AA919" s="34">
        <v>0.99850512944594971</v>
      </c>
      <c r="AB919" s="34">
        <v>0.99844289169078648</v>
      </c>
      <c r="AC919" s="34">
        <v>0.99838065781496055</v>
      </c>
      <c r="AD919" s="34">
        <v>0.9983184278182301</v>
      </c>
      <c r="AE919" s="34">
        <v>0.99825620170035334</v>
      </c>
      <c r="AF919" s="34">
        <v>0.99819397946108868</v>
      </c>
      <c r="AG919" s="34">
        <v>0.99813176110019375</v>
      </c>
      <c r="AH919" s="34">
        <v>0.99806954661742753</v>
      </c>
      <c r="AI919" s="34">
        <v>0.99800733601254787</v>
      </c>
      <c r="AJ919" s="34">
        <v>0.99794512928531343</v>
      </c>
      <c r="AK919" s="34">
        <v>0.99788292643548193</v>
      </c>
      <c r="AL919" s="34">
        <v>0.99782072746281236</v>
      </c>
      <c r="AM919" s="34">
        <v>0.99775853236706247</v>
      </c>
      <c r="AN919" s="34">
        <v>0.99769634114799088</v>
      </c>
      <c r="AO919" s="34">
        <v>0.99763415380535614</v>
      </c>
      <c r="AP919" s="34">
        <v>0.99757197033891631</v>
      </c>
      <c r="AQ919" s="34">
        <v>0.99750979074842983</v>
      </c>
      <c r="AR919" s="34">
        <v>0.99744761503365498</v>
      </c>
      <c r="AS919" s="34">
        <v>0.99738544319435074</v>
      </c>
      <c r="AT919" s="34">
        <v>0.99732327523027486</v>
      </c>
      <c r="AU919" s="34">
        <v>0.99726111114118621</v>
      </c>
      <c r="AV919" s="34">
        <v>0.9971989509268433</v>
      </c>
      <c r="AW919" s="34">
        <v>0.99713679458700422</v>
      </c>
      <c r="AX919" s="34">
        <v>0.99707464212142793</v>
      </c>
      <c r="AY919" s="34">
        <v>0.99701249352987276</v>
      </c>
      <c r="AZ919" s="34">
        <v>0.99695034881209699</v>
      </c>
      <c r="BA919" s="34">
        <v>0.99688820796785971</v>
      </c>
      <c r="BB919" s="34">
        <v>0.99682607099691889</v>
      </c>
      <c r="BC919" s="34">
        <v>0.9967639378990335</v>
      </c>
      <c r="BD919" s="34">
        <v>0.99670180867396196</v>
      </c>
      <c r="BE919" s="34">
        <v>0.99663968332146291</v>
      </c>
      <c r="BF919" s="34">
        <v>0.99657756184129487</v>
      </c>
      <c r="BG919" s="34">
        <v>0.99651544423321681</v>
      </c>
      <c r="BH919" s="34">
        <v>0.99645333049698681</v>
      </c>
      <c r="BI919" s="34">
        <v>0.99639122063236407</v>
      </c>
      <c r="BJ919" s="34">
        <v>0.99632911463910701</v>
      </c>
      <c r="BK919" s="34">
        <v>0.99626701251697447</v>
      </c>
      <c r="BL919" s="34">
        <v>0.99620491426572511</v>
      </c>
      <c r="BM919" s="34">
        <v>0.99614281988511755</v>
      </c>
      <c r="BN919" s="34">
        <v>0.99608072937491055</v>
      </c>
      <c r="BO919" s="34">
        <v>0.99601864273486307</v>
      </c>
      <c r="BP919" s="34">
        <v>0.99595655996473353</v>
      </c>
      <c r="BQ919" s="34">
        <v>0.99589448106428102</v>
      </c>
      <c r="BR919" s="34">
        <v>0.99583240603326406</v>
      </c>
      <c r="BS919" s="34">
        <v>0.99577033487144184</v>
      </c>
      <c r="BT919" s="34">
        <v>0.99570826757857278</v>
      </c>
      <c r="BU919" s="34">
        <v>0.99564620415441618</v>
      </c>
      <c r="BV919" s="34">
        <v>0.99558414459873046</v>
      </c>
      <c r="BW919" s="34">
        <v>0.99552208891127458</v>
      </c>
      <c r="BX919" s="34">
        <v>0.99546003709180764</v>
      </c>
      <c r="BY919" s="34">
        <v>0.99539798914008859</v>
      </c>
      <c r="BZ919" s="34">
        <v>0.99533594505587586</v>
      </c>
      <c r="CA919" s="34">
        <v>0.99527390483892897</v>
      </c>
      <c r="CB919" s="34">
        <v>0.99521186848900656</v>
      </c>
      <c r="CC919" s="34">
        <v>0.99514983600586759</v>
      </c>
      <c r="CD919" s="34">
        <v>0.99508780738927105</v>
      </c>
      <c r="CE919" s="34">
        <v>0.99502578263897612</v>
      </c>
      <c r="CF919" s="34">
        <v>0.99496376175474166</v>
      </c>
      <c r="CG919" s="34">
        <v>0.99490174473632664</v>
      </c>
      <c r="CH919" s="34">
        <v>0.99483973158349004</v>
      </c>
      <c r="CI919" s="34">
        <v>0.99477772229599115</v>
      </c>
      <c r="CJ919" s="34">
        <v>0.99471571687358906</v>
      </c>
      <c r="CK919" s="34">
        <v>0.99465371531604274</v>
      </c>
      <c r="CL919" s="34">
        <v>0.99459171762311116</v>
      </c>
      <c r="CM919" s="34">
        <v>0.9945297237945534</v>
      </c>
      <c r="CN919" s="34">
        <v>0.99446773383012899</v>
      </c>
      <c r="CO919" s="34">
        <v>0.99440574772959678</v>
      </c>
      <c r="CP919" s="34">
        <v>0.99434376549271597</v>
      </c>
      <c r="CQ919" s="34">
        <v>0.99428178711924564</v>
      </c>
      <c r="CR919" s="34">
        <v>0.99418882289425126</v>
      </c>
      <c r="CS919" s="34">
        <v>0.99409586736130684</v>
      </c>
      <c r="CT919" s="34">
        <v>0.99400292051959993</v>
      </c>
      <c r="CU919" s="34">
        <v>0.99390998236831796</v>
      </c>
      <c r="CV919" s="34">
        <v>0.99381705290664812</v>
      </c>
      <c r="CW919" s="34">
        <v>0.99372413213377797</v>
      </c>
      <c r="CX919" s="34">
        <v>0.99363122004889526</v>
      </c>
      <c r="CY919" s="34">
        <v>0.99353831665118764</v>
      </c>
      <c r="CZ919" s="34">
        <v>0.99344542193984309</v>
      </c>
      <c r="DA919" s="34">
        <v>0.99335253591404893</v>
      </c>
      <c r="DB919" s="34">
        <v>0.99325965857299336</v>
      </c>
    </row>
    <row r="920" spans="1:106" x14ac:dyDescent="0.2">
      <c r="A920" s="13">
        <f t="shared" ca="1" si="14"/>
        <v>45558</v>
      </c>
      <c r="B920" s="34">
        <v>1.0000623348172251</v>
      </c>
      <c r="C920" s="34">
        <v>1</v>
      </c>
      <c r="D920" s="34">
        <v>0.99993766906816206</v>
      </c>
      <c r="E920" s="34">
        <v>0.99987534202146944</v>
      </c>
      <c r="F920" s="34">
        <v>0.99981301885967966</v>
      </c>
      <c r="G920" s="34">
        <v>0.99975069958255058</v>
      </c>
      <c r="H920" s="34">
        <v>0.99968838418983996</v>
      </c>
      <c r="I920" s="34">
        <v>0.9996260726813061</v>
      </c>
      <c r="J920" s="34">
        <v>0.99956376505670663</v>
      </c>
      <c r="K920" s="34">
        <v>0.99950146131579942</v>
      </c>
      <c r="L920" s="34">
        <v>0.99943916145834222</v>
      </c>
      <c r="M920" s="34">
        <v>0.99937686548409332</v>
      </c>
      <c r="N920" s="34">
        <v>0.99931457339281049</v>
      </c>
      <c r="O920" s="34">
        <v>0.9992522851842518</v>
      </c>
      <c r="P920" s="34">
        <v>0.99919000085817533</v>
      </c>
      <c r="Q920" s="34">
        <v>0.99912772041433895</v>
      </c>
      <c r="R920" s="34">
        <v>0.99906544385250051</v>
      </c>
      <c r="S920" s="34">
        <v>0.99900317117241821</v>
      </c>
      <c r="T920" s="34">
        <v>0.99894090237385014</v>
      </c>
      <c r="U920" s="34">
        <v>0.99887863745655447</v>
      </c>
      <c r="V920" s="34">
        <v>0.99881637642028875</v>
      </c>
      <c r="W920" s="34">
        <v>0.99875411926481172</v>
      </c>
      <c r="X920" s="34">
        <v>0.99869186598988102</v>
      </c>
      <c r="Y920" s="34">
        <v>0.99862961659525507</v>
      </c>
      <c r="Z920" s="34">
        <v>0.99856737108069182</v>
      </c>
      <c r="AA920" s="34">
        <v>0.99850512944594971</v>
      </c>
      <c r="AB920" s="34">
        <v>0.99844289169078648</v>
      </c>
      <c r="AC920" s="34">
        <v>0.99838065781496055</v>
      </c>
      <c r="AD920" s="34">
        <v>0.9983184278182301</v>
      </c>
      <c r="AE920" s="34">
        <v>0.99825620170035334</v>
      </c>
      <c r="AF920" s="34">
        <v>0.99819397946108868</v>
      </c>
      <c r="AG920" s="34">
        <v>0.99813176110019375</v>
      </c>
      <c r="AH920" s="34">
        <v>0.99806954661742753</v>
      </c>
      <c r="AI920" s="34">
        <v>0.99800733601254787</v>
      </c>
      <c r="AJ920" s="34">
        <v>0.99794512928531343</v>
      </c>
      <c r="AK920" s="34">
        <v>0.99788292643548193</v>
      </c>
      <c r="AL920" s="34">
        <v>0.99782072746281236</v>
      </c>
      <c r="AM920" s="34">
        <v>0.99775853236706247</v>
      </c>
      <c r="AN920" s="34">
        <v>0.99769634114799088</v>
      </c>
      <c r="AO920" s="34">
        <v>0.99763415380535614</v>
      </c>
      <c r="AP920" s="34">
        <v>0.99757197033891631</v>
      </c>
      <c r="AQ920" s="34">
        <v>0.99750979074842983</v>
      </c>
      <c r="AR920" s="34">
        <v>0.99744761503365498</v>
      </c>
      <c r="AS920" s="34">
        <v>0.99738544319435074</v>
      </c>
      <c r="AT920" s="34">
        <v>0.99732327523027486</v>
      </c>
      <c r="AU920" s="34">
        <v>0.99726111114118621</v>
      </c>
      <c r="AV920" s="34">
        <v>0.9971989509268433</v>
      </c>
      <c r="AW920" s="34">
        <v>0.99713679458700422</v>
      </c>
      <c r="AX920" s="34">
        <v>0.99707464212142793</v>
      </c>
      <c r="AY920" s="34">
        <v>0.99701249352987276</v>
      </c>
      <c r="AZ920" s="34">
        <v>0.99695034881209699</v>
      </c>
      <c r="BA920" s="34">
        <v>0.99688820796785971</v>
      </c>
      <c r="BB920" s="34">
        <v>0.99682607099691889</v>
      </c>
      <c r="BC920" s="34">
        <v>0.9967639378990335</v>
      </c>
      <c r="BD920" s="34">
        <v>0.99670180867396196</v>
      </c>
      <c r="BE920" s="34">
        <v>0.99663968332146291</v>
      </c>
      <c r="BF920" s="34">
        <v>0.99657756184129487</v>
      </c>
      <c r="BG920" s="34">
        <v>0.99651544423321681</v>
      </c>
      <c r="BH920" s="34">
        <v>0.99645333049698681</v>
      </c>
      <c r="BI920" s="34">
        <v>0.99639122063236407</v>
      </c>
      <c r="BJ920" s="34">
        <v>0.99632911463910701</v>
      </c>
      <c r="BK920" s="34">
        <v>0.99626701251697447</v>
      </c>
      <c r="BL920" s="34">
        <v>0.99620491426572511</v>
      </c>
      <c r="BM920" s="34">
        <v>0.99614281988511755</v>
      </c>
      <c r="BN920" s="34">
        <v>0.99608072937491055</v>
      </c>
      <c r="BO920" s="34">
        <v>0.99601864273486307</v>
      </c>
      <c r="BP920" s="34">
        <v>0.99595655996473353</v>
      </c>
      <c r="BQ920" s="34">
        <v>0.99589448106428102</v>
      </c>
      <c r="BR920" s="34">
        <v>0.99583240603326406</v>
      </c>
      <c r="BS920" s="34">
        <v>0.99577033487144184</v>
      </c>
      <c r="BT920" s="34">
        <v>0.99570826757857278</v>
      </c>
      <c r="BU920" s="34">
        <v>0.99564620415441618</v>
      </c>
      <c r="BV920" s="34">
        <v>0.99558414459873046</v>
      </c>
      <c r="BW920" s="34">
        <v>0.99552208891127458</v>
      </c>
      <c r="BX920" s="34">
        <v>0.99546003709180764</v>
      </c>
      <c r="BY920" s="34">
        <v>0.99539798914008859</v>
      </c>
      <c r="BZ920" s="34">
        <v>0.99533594505587586</v>
      </c>
      <c r="CA920" s="34">
        <v>0.99527390483892897</v>
      </c>
      <c r="CB920" s="34">
        <v>0.99521186848900656</v>
      </c>
      <c r="CC920" s="34">
        <v>0.99514983600586759</v>
      </c>
      <c r="CD920" s="34">
        <v>0.99508780738927105</v>
      </c>
      <c r="CE920" s="34">
        <v>0.99502578263897612</v>
      </c>
      <c r="CF920" s="34">
        <v>0.99496376175474166</v>
      </c>
      <c r="CG920" s="34">
        <v>0.99490174473632664</v>
      </c>
      <c r="CH920" s="34">
        <v>0.99483973158349004</v>
      </c>
      <c r="CI920" s="34">
        <v>0.99477772229599115</v>
      </c>
      <c r="CJ920" s="34">
        <v>0.99471571687358906</v>
      </c>
      <c r="CK920" s="34">
        <v>0.99465371531604274</v>
      </c>
      <c r="CL920" s="34">
        <v>0.99459171762311116</v>
      </c>
      <c r="CM920" s="34">
        <v>0.9945297237945534</v>
      </c>
      <c r="CN920" s="34">
        <v>0.99446773383012899</v>
      </c>
      <c r="CO920" s="34">
        <v>0.99440574772959678</v>
      </c>
      <c r="CP920" s="34">
        <v>0.99434376549271597</v>
      </c>
      <c r="CQ920" s="34">
        <v>0.99428178711924564</v>
      </c>
      <c r="CR920" s="34">
        <v>0.99418882289425126</v>
      </c>
      <c r="CS920" s="34">
        <v>0.99409586736130684</v>
      </c>
      <c r="CT920" s="34">
        <v>0.99400292051959993</v>
      </c>
      <c r="CU920" s="34">
        <v>0.99390998236831796</v>
      </c>
      <c r="CV920" s="34">
        <v>0.99381705290664812</v>
      </c>
      <c r="CW920" s="34">
        <v>0.99372413213377797</v>
      </c>
      <c r="CX920" s="34">
        <v>0.99363122004889526</v>
      </c>
      <c r="CY920" s="34">
        <v>0.99353831665118764</v>
      </c>
      <c r="CZ920" s="34">
        <v>0.99344542193984309</v>
      </c>
      <c r="DA920" s="34">
        <v>0.99335253591404893</v>
      </c>
      <c r="DB920" s="34">
        <v>0.99325965857299336</v>
      </c>
    </row>
    <row r="921" spans="1:106" x14ac:dyDescent="0.2">
      <c r="A921" s="13">
        <f t="shared" ca="1" si="14"/>
        <v>45559</v>
      </c>
      <c r="B921" s="34">
        <v>1.0000623348172251</v>
      </c>
      <c r="C921" s="34">
        <v>1</v>
      </c>
      <c r="D921" s="34">
        <v>0.99993766906816206</v>
      </c>
      <c r="E921" s="34">
        <v>0.99987534202146944</v>
      </c>
      <c r="F921" s="34">
        <v>0.99981301885967966</v>
      </c>
      <c r="G921" s="34">
        <v>0.99975069958255058</v>
      </c>
      <c r="H921" s="34">
        <v>0.99968838418983996</v>
      </c>
      <c r="I921" s="34">
        <v>0.9996260726813061</v>
      </c>
      <c r="J921" s="34">
        <v>0.99956376505670663</v>
      </c>
      <c r="K921" s="34">
        <v>0.99950146131579942</v>
      </c>
      <c r="L921" s="34">
        <v>0.99943916145834222</v>
      </c>
      <c r="M921" s="34">
        <v>0.99937686548409332</v>
      </c>
      <c r="N921" s="34">
        <v>0.99931457339281049</v>
      </c>
      <c r="O921" s="34">
        <v>0.9992522851842518</v>
      </c>
      <c r="P921" s="34">
        <v>0.99919000085817533</v>
      </c>
      <c r="Q921" s="34">
        <v>0.99912772041433895</v>
      </c>
      <c r="R921" s="34">
        <v>0.99906544385250051</v>
      </c>
      <c r="S921" s="34">
        <v>0.99900317117241821</v>
      </c>
      <c r="T921" s="34">
        <v>0.99894090237385014</v>
      </c>
      <c r="U921" s="34">
        <v>0.99887863745655447</v>
      </c>
      <c r="V921" s="34">
        <v>0.99881637642028875</v>
      </c>
      <c r="W921" s="34">
        <v>0.99875411926481172</v>
      </c>
      <c r="X921" s="34">
        <v>0.99869186598988102</v>
      </c>
      <c r="Y921" s="34">
        <v>0.99862961659525507</v>
      </c>
      <c r="Z921" s="34">
        <v>0.99856737108069182</v>
      </c>
      <c r="AA921" s="34">
        <v>0.99850512944594971</v>
      </c>
      <c r="AB921" s="34">
        <v>0.99844289169078648</v>
      </c>
      <c r="AC921" s="34">
        <v>0.99838065781496055</v>
      </c>
      <c r="AD921" s="34">
        <v>0.9983184278182301</v>
      </c>
      <c r="AE921" s="34">
        <v>0.99825620170035334</v>
      </c>
      <c r="AF921" s="34">
        <v>0.99819397946108868</v>
      </c>
      <c r="AG921" s="34">
        <v>0.99813176110019375</v>
      </c>
      <c r="AH921" s="34">
        <v>0.99806954661742753</v>
      </c>
      <c r="AI921" s="34">
        <v>0.99800733601254787</v>
      </c>
      <c r="AJ921" s="34">
        <v>0.99794512928531343</v>
      </c>
      <c r="AK921" s="34">
        <v>0.99788292643548193</v>
      </c>
      <c r="AL921" s="34">
        <v>0.99782072746281236</v>
      </c>
      <c r="AM921" s="34">
        <v>0.99775853236706247</v>
      </c>
      <c r="AN921" s="34">
        <v>0.99769634114799088</v>
      </c>
      <c r="AO921" s="34">
        <v>0.99763415380535614</v>
      </c>
      <c r="AP921" s="34">
        <v>0.99757197033891631</v>
      </c>
      <c r="AQ921" s="34">
        <v>0.99750979074842983</v>
      </c>
      <c r="AR921" s="34">
        <v>0.99744761503365498</v>
      </c>
      <c r="AS921" s="34">
        <v>0.99738544319435074</v>
      </c>
      <c r="AT921" s="34">
        <v>0.99732327523027486</v>
      </c>
      <c r="AU921" s="34">
        <v>0.99726111114118621</v>
      </c>
      <c r="AV921" s="34">
        <v>0.9971989509268433</v>
      </c>
      <c r="AW921" s="34">
        <v>0.99713679458700422</v>
      </c>
      <c r="AX921" s="34">
        <v>0.99707464212142793</v>
      </c>
      <c r="AY921" s="34">
        <v>0.99701249352987276</v>
      </c>
      <c r="AZ921" s="34">
        <v>0.99695034881209699</v>
      </c>
      <c r="BA921" s="34">
        <v>0.99688820796785971</v>
      </c>
      <c r="BB921" s="34">
        <v>0.99682607099691889</v>
      </c>
      <c r="BC921" s="34">
        <v>0.9967639378990335</v>
      </c>
      <c r="BD921" s="34">
        <v>0.99670180867396196</v>
      </c>
      <c r="BE921" s="34">
        <v>0.99663968332146291</v>
      </c>
      <c r="BF921" s="34">
        <v>0.99657756184129487</v>
      </c>
      <c r="BG921" s="34">
        <v>0.99651544423321681</v>
      </c>
      <c r="BH921" s="34">
        <v>0.99645333049698681</v>
      </c>
      <c r="BI921" s="34">
        <v>0.99639122063236407</v>
      </c>
      <c r="BJ921" s="34">
        <v>0.99632911463910701</v>
      </c>
      <c r="BK921" s="34">
        <v>0.99626701251697447</v>
      </c>
      <c r="BL921" s="34">
        <v>0.99620491426572511</v>
      </c>
      <c r="BM921" s="34">
        <v>0.99614281988511755</v>
      </c>
      <c r="BN921" s="34">
        <v>0.99608072937491055</v>
      </c>
      <c r="BO921" s="34">
        <v>0.99601864273486307</v>
      </c>
      <c r="BP921" s="34">
        <v>0.99595655996473353</v>
      </c>
      <c r="BQ921" s="34">
        <v>0.99589448106428102</v>
      </c>
      <c r="BR921" s="34">
        <v>0.99583240603326406</v>
      </c>
      <c r="BS921" s="34">
        <v>0.99577033487144184</v>
      </c>
      <c r="BT921" s="34">
        <v>0.99570826757857278</v>
      </c>
      <c r="BU921" s="34">
        <v>0.99564620415441618</v>
      </c>
      <c r="BV921" s="34">
        <v>0.99558414459873046</v>
      </c>
      <c r="BW921" s="34">
        <v>0.99552208891127458</v>
      </c>
      <c r="BX921" s="34">
        <v>0.99546003709180764</v>
      </c>
      <c r="BY921" s="34">
        <v>0.99539798914008859</v>
      </c>
      <c r="BZ921" s="34">
        <v>0.99533594505587586</v>
      </c>
      <c r="CA921" s="34">
        <v>0.99527390483892897</v>
      </c>
      <c r="CB921" s="34">
        <v>0.99521186848900656</v>
      </c>
      <c r="CC921" s="34">
        <v>0.99514983600586759</v>
      </c>
      <c r="CD921" s="34">
        <v>0.99508780738927105</v>
      </c>
      <c r="CE921" s="34">
        <v>0.99502578263897612</v>
      </c>
      <c r="CF921" s="34">
        <v>0.99496376175474166</v>
      </c>
      <c r="CG921" s="34">
        <v>0.99490174473632664</v>
      </c>
      <c r="CH921" s="34">
        <v>0.99483973158349004</v>
      </c>
      <c r="CI921" s="34">
        <v>0.99477772229599115</v>
      </c>
      <c r="CJ921" s="34">
        <v>0.99471571687358906</v>
      </c>
      <c r="CK921" s="34">
        <v>0.99465371531604274</v>
      </c>
      <c r="CL921" s="34">
        <v>0.99459171762311116</v>
      </c>
      <c r="CM921" s="34">
        <v>0.9945297237945534</v>
      </c>
      <c r="CN921" s="34">
        <v>0.99446773383012899</v>
      </c>
      <c r="CO921" s="34">
        <v>0.99440574772959678</v>
      </c>
      <c r="CP921" s="34">
        <v>0.99434376549271597</v>
      </c>
      <c r="CQ921" s="34">
        <v>0.99428178711924564</v>
      </c>
      <c r="CR921" s="34">
        <v>0.99418882289425126</v>
      </c>
      <c r="CS921" s="34">
        <v>0.99409586736130684</v>
      </c>
      <c r="CT921" s="34">
        <v>0.99400292051959993</v>
      </c>
      <c r="CU921" s="34">
        <v>0.99390998236831796</v>
      </c>
      <c r="CV921" s="34">
        <v>0.99381705290664812</v>
      </c>
      <c r="CW921" s="34">
        <v>0.99372413213377797</v>
      </c>
      <c r="CX921" s="34">
        <v>0.99363122004889526</v>
      </c>
      <c r="CY921" s="34">
        <v>0.99353831665118764</v>
      </c>
      <c r="CZ921" s="34">
        <v>0.99344542193984309</v>
      </c>
      <c r="DA921" s="34">
        <v>0.99335253591404893</v>
      </c>
      <c r="DB921" s="34">
        <v>0.99325965857299336</v>
      </c>
    </row>
    <row r="922" spans="1:106" x14ac:dyDescent="0.2">
      <c r="A922" s="13">
        <f t="shared" ca="1" si="14"/>
        <v>45560</v>
      </c>
      <c r="B922" s="34">
        <v>1.0000623348172251</v>
      </c>
      <c r="C922" s="34">
        <v>1</v>
      </c>
      <c r="D922" s="34">
        <v>0.99993766906816206</v>
      </c>
      <c r="E922" s="34">
        <v>0.99987534202146944</v>
      </c>
      <c r="F922" s="34">
        <v>0.99981301885967966</v>
      </c>
      <c r="G922" s="34">
        <v>0.99975069958255058</v>
      </c>
      <c r="H922" s="34">
        <v>0.99968838418983996</v>
      </c>
      <c r="I922" s="34">
        <v>0.9996260726813061</v>
      </c>
      <c r="J922" s="34">
        <v>0.99956376505670663</v>
      </c>
      <c r="K922" s="34">
        <v>0.99950146131579942</v>
      </c>
      <c r="L922" s="34">
        <v>0.99943916145834222</v>
      </c>
      <c r="M922" s="34">
        <v>0.99937686548409332</v>
      </c>
      <c r="N922" s="34">
        <v>0.99931457339281049</v>
      </c>
      <c r="O922" s="34">
        <v>0.9992522851842518</v>
      </c>
      <c r="P922" s="34">
        <v>0.99919000085817533</v>
      </c>
      <c r="Q922" s="34">
        <v>0.99912772041433895</v>
      </c>
      <c r="R922" s="34">
        <v>0.99906544385250051</v>
      </c>
      <c r="S922" s="34">
        <v>0.99900317117241821</v>
      </c>
      <c r="T922" s="34">
        <v>0.99894090237385014</v>
      </c>
      <c r="U922" s="34">
        <v>0.99887863745655447</v>
      </c>
      <c r="V922" s="34">
        <v>0.99881637642028875</v>
      </c>
      <c r="W922" s="34">
        <v>0.99875411926481172</v>
      </c>
      <c r="X922" s="34">
        <v>0.99869186598988102</v>
      </c>
      <c r="Y922" s="34">
        <v>0.99862961659525507</v>
      </c>
      <c r="Z922" s="34">
        <v>0.99856737108069182</v>
      </c>
      <c r="AA922" s="34">
        <v>0.99850512944594971</v>
      </c>
      <c r="AB922" s="34">
        <v>0.99844289169078648</v>
      </c>
      <c r="AC922" s="34">
        <v>0.99838065781496055</v>
      </c>
      <c r="AD922" s="34">
        <v>0.9983184278182301</v>
      </c>
      <c r="AE922" s="34">
        <v>0.99825620170035334</v>
      </c>
      <c r="AF922" s="34">
        <v>0.99819397946108868</v>
      </c>
      <c r="AG922" s="34">
        <v>0.99813176110019375</v>
      </c>
      <c r="AH922" s="34">
        <v>0.99806954661742753</v>
      </c>
      <c r="AI922" s="34">
        <v>0.99800733601254787</v>
      </c>
      <c r="AJ922" s="34">
        <v>0.99794512928531343</v>
      </c>
      <c r="AK922" s="34">
        <v>0.99788292643548193</v>
      </c>
      <c r="AL922" s="34">
        <v>0.99782072746281236</v>
      </c>
      <c r="AM922" s="34">
        <v>0.99775853236706247</v>
      </c>
      <c r="AN922" s="34">
        <v>0.99769634114799088</v>
      </c>
      <c r="AO922" s="34">
        <v>0.99763415380535614</v>
      </c>
      <c r="AP922" s="34">
        <v>0.99757197033891631</v>
      </c>
      <c r="AQ922" s="34">
        <v>0.99750979074842983</v>
      </c>
      <c r="AR922" s="34">
        <v>0.99744761503365498</v>
      </c>
      <c r="AS922" s="34">
        <v>0.99738544319435074</v>
      </c>
      <c r="AT922" s="34">
        <v>0.99732327523027486</v>
      </c>
      <c r="AU922" s="34">
        <v>0.99726111114118621</v>
      </c>
      <c r="AV922" s="34">
        <v>0.9971989509268433</v>
      </c>
      <c r="AW922" s="34">
        <v>0.99713679458700422</v>
      </c>
      <c r="AX922" s="34">
        <v>0.99707464212142793</v>
      </c>
      <c r="AY922" s="34">
        <v>0.99701249352987276</v>
      </c>
      <c r="AZ922" s="34">
        <v>0.99695034881209699</v>
      </c>
      <c r="BA922" s="34">
        <v>0.99688820796785971</v>
      </c>
      <c r="BB922" s="34">
        <v>0.99682607099691889</v>
      </c>
      <c r="BC922" s="34">
        <v>0.9967639378990335</v>
      </c>
      <c r="BD922" s="34">
        <v>0.99670180867396196</v>
      </c>
      <c r="BE922" s="34">
        <v>0.99663968332146291</v>
      </c>
      <c r="BF922" s="34">
        <v>0.99657756184129487</v>
      </c>
      <c r="BG922" s="34">
        <v>0.99651544423321681</v>
      </c>
      <c r="BH922" s="34">
        <v>0.99645333049698681</v>
      </c>
      <c r="BI922" s="34">
        <v>0.99639122063236407</v>
      </c>
      <c r="BJ922" s="34">
        <v>0.99632911463910701</v>
      </c>
      <c r="BK922" s="34">
        <v>0.99626701251697447</v>
      </c>
      <c r="BL922" s="34">
        <v>0.99620491426572511</v>
      </c>
      <c r="BM922" s="34">
        <v>0.99614281988511755</v>
      </c>
      <c r="BN922" s="34">
        <v>0.99608072937491055</v>
      </c>
      <c r="BO922" s="34">
        <v>0.99601864273486307</v>
      </c>
      <c r="BP922" s="34">
        <v>0.99595655996473353</v>
      </c>
      <c r="BQ922" s="34">
        <v>0.99589448106428102</v>
      </c>
      <c r="BR922" s="34">
        <v>0.99583240603326406</v>
      </c>
      <c r="BS922" s="34">
        <v>0.99577033487144184</v>
      </c>
      <c r="BT922" s="34">
        <v>0.99570826757857278</v>
      </c>
      <c r="BU922" s="34">
        <v>0.99564620415441618</v>
      </c>
      <c r="BV922" s="34">
        <v>0.99558414459873046</v>
      </c>
      <c r="BW922" s="34">
        <v>0.99552208891127458</v>
      </c>
      <c r="BX922" s="34">
        <v>0.99546003709180764</v>
      </c>
      <c r="BY922" s="34">
        <v>0.99539798914008859</v>
      </c>
      <c r="BZ922" s="34">
        <v>0.99533594505587586</v>
      </c>
      <c r="CA922" s="34">
        <v>0.99527390483892897</v>
      </c>
      <c r="CB922" s="34">
        <v>0.99521186848900656</v>
      </c>
      <c r="CC922" s="34">
        <v>0.99514983600586759</v>
      </c>
      <c r="CD922" s="34">
        <v>0.99508780738927105</v>
      </c>
      <c r="CE922" s="34">
        <v>0.99502578263897612</v>
      </c>
      <c r="CF922" s="34">
        <v>0.99496376175474166</v>
      </c>
      <c r="CG922" s="34">
        <v>0.99490174473632664</v>
      </c>
      <c r="CH922" s="34">
        <v>0.99483973158349004</v>
      </c>
      <c r="CI922" s="34">
        <v>0.99477772229599115</v>
      </c>
      <c r="CJ922" s="34">
        <v>0.99471571687358906</v>
      </c>
      <c r="CK922" s="34">
        <v>0.99465371531604274</v>
      </c>
      <c r="CL922" s="34">
        <v>0.99459171762311116</v>
      </c>
      <c r="CM922" s="34">
        <v>0.9945297237945534</v>
      </c>
      <c r="CN922" s="34">
        <v>0.99446773383012899</v>
      </c>
      <c r="CO922" s="34">
        <v>0.99440574772959678</v>
      </c>
      <c r="CP922" s="34">
        <v>0.99434376549271597</v>
      </c>
      <c r="CQ922" s="34">
        <v>0.99428178711924564</v>
      </c>
      <c r="CR922" s="34">
        <v>0.99418882289425126</v>
      </c>
      <c r="CS922" s="34">
        <v>0.99409586736130684</v>
      </c>
      <c r="CT922" s="34">
        <v>0.99400292051959993</v>
      </c>
      <c r="CU922" s="34">
        <v>0.99390998236831796</v>
      </c>
      <c r="CV922" s="34">
        <v>0.99381705290664812</v>
      </c>
      <c r="CW922" s="34">
        <v>0.99372413213377797</v>
      </c>
      <c r="CX922" s="34">
        <v>0.99363122004889526</v>
      </c>
      <c r="CY922" s="34">
        <v>0.99353831665118764</v>
      </c>
      <c r="CZ922" s="34">
        <v>0.99344542193984309</v>
      </c>
      <c r="DA922" s="34">
        <v>0.99335253591404893</v>
      </c>
      <c r="DB922" s="34">
        <v>0.99325965857299336</v>
      </c>
    </row>
    <row r="923" spans="1:106" x14ac:dyDescent="0.2">
      <c r="A923" s="13">
        <f t="shared" ca="1" si="14"/>
        <v>45561</v>
      </c>
      <c r="B923" s="34">
        <v>1.0000623348172251</v>
      </c>
      <c r="C923" s="34">
        <v>1</v>
      </c>
      <c r="D923" s="34">
        <v>0.99993766906816206</v>
      </c>
      <c r="E923" s="34">
        <v>0.99987534202146944</v>
      </c>
      <c r="F923" s="34">
        <v>0.99981301885967966</v>
      </c>
      <c r="G923" s="34">
        <v>0.99975069958255058</v>
      </c>
      <c r="H923" s="34">
        <v>0.99968838418983996</v>
      </c>
      <c r="I923" s="34">
        <v>0.9996260726813061</v>
      </c>
      <c r="J923" s="34">
        <v>0.99956376505670663</v>
      </c>
      <c r="K923" s="34">
        <v>0.99950146131579942</v>
      </c>
      <c r="L923" s="34">
        <v>0.99943916145834222</v>
      </c>
      <c r="M923" s="34">
        <v>0.99937686548409332</v>
      </c>
      <c r="N923" s="34">
        <v>0.99931457339281049</v>
      </c>
      <c r="O923" s="34">
        <v>0.9992522851842518</v>
      </c>
      <c r="P923" s="34">
        <v>0.99919000085817533</v>
      </c>
      <c r="Q923" s="34">
        <v>0.99912772041433895</v>
      </c>
      <c r="R923" s="34">
        <v>0.99906544385250051</v>
      </c>
      <c r="S923" s="34">
        <v>0.99900317117241821</v>
      </c>
      <c r="T923" s="34">
        <v>0.99894090237385014</v>
      </c>
      <c r="U923" s="34">
        <v>0.99887863745655447</v>
      </c>
      <c r="V923" s="34">
        <v>0.99881637642028875</v>
      </c>
      <c r="W923" s="34">
        <v>0.99875411926481172</v>
      </c>
      <c r="X923" s="34">
        <v>0.99869186598988102</v>
      </c>
      <c r="Y923" s="34">
        <v>0.99862961659525507</v>
      </c>
      <c r="Z923" s="34">
        <v>0.99856737108069182</v>
      </c>
      <c r="AA923" s="34">
        <v>0.99850512944594971</v>
      </c>
      <c r="AB923" s="34">
        <v>0.99844289169078648</v>
      </c>
      <c r="AC923" s="34">
        <v>0.99838065781496055</v>
      </c>
      <c r="AD923" s="34">
        <v>0.9983184278182301</v>
      </c>
      <c r="AE923" s="34">
        <v>0.99825620170035334</v>
      </c>
      <c r="AF923" s="34">
        <v>0.99819397946108868</v>
      </c>
      <c r="AG923" s="34">
        <v>0.99813176110019375</v>
      </c>
      <c r="AH923" s="34">
        <v>0.99806954661742753</v>
      </c>
      <c r="AI923" s="34">
        <v>0.99800733601254787</v>
      </c>
      <c r="AJ923" s="34">
        <v>0.99794512928531343</v>
      </c>
      <c r="AK923" s="34">
        <v>0.99788292643548193</v>
      </c>
      <c r="AL923" s="34">
        <v>0.99782072746281236</v>
      </c>
      <c r="AM923" s="34">
        <v>0.99775853236706247</v>
      </c>
      <c r="AN923" s="34">
        <v>0.99769634114799088</v>
      </c>
      <c r="AO923" s="34">
        <v>0.99763415380535614</v>
      </c>
      <c r="AP923" s="34">
        <v>0.99757197033891631</v>
      </c>
      <c r="AQ923" s="34">
        <v>0.99750979074842983</v>
      </c>
      <c r="AR923" s="34">
        <v>0.99744761503365498</v>
      </c>
      <c r="AS923" s="34">
        <v>0.99738544319435074</v>
      </c>
      <c r="AT923" s="34">
        <v>0.99732327523027486</v>
      </c>
      <c r="AU923" s="34">
        <v>0.99726111114118621</v>
      </c>
      <c r="AV923" s="34">
        <v>0.9971989509268433</v>
      </c>
      <c r="AW923" s="34">
        <v>0.99713679458700422</v>
      </c>
      <c r="AX923" s="34">
        <v>0.99707464212142793</v>
      </c>
      <c r="AY923" s="34">
        <v>0.99701249352987276</v>
      </c>
      <c r="AZ923" s="34">
        <v>0.99695034881209699</v>
      </c>
      <c r="BA923" s="34">
        <v>0.99688820796785971</v>
      </c>
      <c r="BB923" s="34">
        <v>0.99682607099691889</v>
      </c>
      <c r="BC923" s="34">
        <v>0.9967639378990335</v>
      </c>
      <c r="BD923" s="34">
        <v>0.99670180867396196</v>
      </c>
      <c r="BE923" s="34">
        <v>0.99663968332146291</v>
      </c>
      <c r="BF923" s="34">
        <v>0.99657756184129487</v>
      </c>
      <c r="BG923" s="34">
        <v>0.99651544423321681</v>
      </c>
      <c r="BH923" s="34">
        <v>0.99645333049698681</v>
      </c>
      <c r="BI923" s="34">
        <v>0.99639122063236407</v>
      </c>
      <c r="BJ923" s="34">
        <v>0.99632911463910701</v>
      </c>
      <c r="BK923" s="34">
        <v>0.99626701251697447</v>
      </c>
      <c r="BL923" s="34">
        <v>0.99620491426572511</v>
      </c>
      <c r="BM923" s="34">
        <v>0.99614281988511755</v>
      </c>
      <c r="BN923" s="34">
        <v>0.99608072937491055</v>
      </c>
      <c r="BO923" s="34">
        <v>0.99601864273486307</v>
      </c>
      <c r="BP923" s="34">
        <v>0.99595655996473353</v>
      </c>
      <c r="BQ923" s="34">
        <v>0.99589448106428102</v>
      </c>
      <c r="BR923" s="34">
        <v>0.99583240603326406</v>
      </c>
      <c r="BS923" s="34">
        <v>0.99577033487144184</v>
      </c>
      <c r="BT923" s="34">
        <v>0.99570826757857278</v>
      </c>
      <c r="BU923" s="34">
        <v>0.99564620415441618</v>
      </c>
      <c r="BV923" s="34">
        <v>0.99558414459873046</v>
      </c>
      <c r="BW923" s="34">
        <v>0.99552208891127458</v>
      </c>
      <c r="BX923" s="34">
        <v>0.99546003709180764</v>
      </c>
      <c r="BY923" s="34">
        <v>0.99539798914008859</v>
      </c>
      <c r="BZ923" s="34">
        <v>0.99533594505587586</v>
      </c>
      <c r="CA923" s="34">
        <v>0.99527390483892897</v>
      </c>
      <c r="CB923" s="34">
        <v>0.99521186848900656</v>
      </c>
      <c r="CC923" s="34">
        <v>0.99514983600586759</v>
      </c>
      <c r="CD923" s="34">
        <v>0.99508780738927105</v>
      </c>
      <c r="CE923" s="34">
        <v>0.99502578263897612</v>
      </c>
      <c r="CF923" s="34">
        <v>0.99496376175474166</v>
      </c>
      <c r="CG923" s="34">
        <v>0.99490174473632664</v>
      </c>
      <c r="CH923" s="34">
        <v>0.99483973158349004</v>
      </c>
      <c r="CI923" s="34">
        <v>0.99477772229599115</v>
      </c>
      <c r="CJ923" s="34">
        <v>0.99471571687358906</v>
      </c>
      <c r="CK923" s="34">
        <v>0.99465371531604274</v>
      </c>
      <c r="CL923" s="34">
        <v>0.99459171762311116</v>
      </c>
      <c r="CM923" s="34">
        <v>0.9945297237945534</v>
      </c>
      <c r="CN923" s="34">
        <v>0.99446773383012899</v>
      </c>
      <c r="CO923" s="34">
        <v>0.99440574772959678</v>
      </c>
      <c r="CP923" s="34">
        <v>0.99434376549271597</v>
      </c>
      <c r="CQ923" s="34">
        <v>0.99428178711924564</v>
      </c>
      <c r="CR923" s="34">
        <v>0.99418882289425126</v>
      </c>
      <c r="CS923" s="34">
        <v>0.99409586736130684</v>
      </c>
      <c r="CT923" s="34">
        <v>0.99400292051959993</v>
      </c>
      <c r="CU923" s="34">
        <v>0.99390998236831796</v>
      </c>
      <c r="CV923" s="34">
        <v>0.99381705290664812</v>
      </c>
      <c r="CW923" s="34">
        <v>0.99372413213377797</v>
      </c>
      <c r="CX923" s="34">
        <v>0.99363122004889526</v>
      </c>
      <c r="CY923" s="34">
        <v>0.99353831665118764</v>
      </c>
      <c r="CZ923" s="34">
        <v>0.99344542193984309</v>
      </c>
      <c r="DA923" s="34">
        <v>0.99335253591404893</v>
      </c>
      <c r="DB923" s="34">
        <v>0.99325965857299336</v>
      </c>
    </row>
    <row r="924" spans="1:106" x14ac:dyDescent="0.2">
      <c r="A924" s="13">
        <f t="shared" ca="1" si="14"/>
        <v>45562</v>
      </c>
      <c r="B924" s="34">
        <v>1.0000623348172251</v>
      </c>
      <c r="C924" s="34">
        <v>1</v>
      </c>
      <c r="D924" s="34">
        <v>0.99993766906816206</v>
      </c>
      <c r="E924" s="34">
        <v>0.99987534202146944</v>
      </c>
      <c r="F924" s="34">
        <v>0.99981301885967966</v>
      </c>
      <c r="G924" s="34">
        <v>0.99975069958255058</v>
      </c>
      <c r="H924" s="34">
        <v>0.99968838418983996</v>
      </c>
      <c r="I924" s="34">
        <v>0.9996260726813061</v>
      </c>
      <c r="J924" s="34">
        <v>0.99956376505670663</v>
      </c>
      <c r="K924" s="34">
        <v>0.99950146131579942</v>
      </c>
      <c r="L924" s="34">
        <v>0.99943916145834222</v>
      </c>
      <c r="M924" s="34">
        <v>0.99937686548409332</v>
      </c>
      <c r="N924" s="34">
        <v>0.99931457339281049</v>
      </c>
      <c r="O924" s="34">
        <v>0.9992522851842518</v>
      </c>
      <c r="P924" s="34">
        <v>0.99919000085817533</v>
      </c>
      <c r="Q924" s="34">
        <v>0.99912772041433895</v>
      </c>
      <c r="R924" s="34">
        <v>0.99906544385250051</v>
      </c>
      <c r="S924" s="34">
        <v>0.99900317117241821</v>
      </c>
      <c r="T924" s="34">
        <v>0.99894090237385014</v>
      </c>
      <c r="U924" s="34">
        <v>0.99887863745655447</v>
      </c>
      <c r="V924" s="34">
        <v>0.99881637642028875</v>
      </c>
      <c r="W924" s="34">
        <v>0.99875411926481172</v>
      </c>
      <c r="X924" s="34">
        <v>0.99869186598988102</v>
      </c>
      <c r="Y924" s="34">
        <v>0.99862961659525507</v>
      </c>
      <c r="Z924" s="34">
        <v>0.99856737108069182</v>
      </c>
      <c r="AA924" s="34">
        <v>0.99850512944594971</v>
      </c>
      <c r="AB924" s="34">
        <v>0.99844289169078648</v>
      </c>
      <c r="AC924" s="34">
        <v>0.99838065781496055</v>
      </c>
      <c r="AD924" s="34">
        <v>0.9983184278182301</v>
      </c>
      <c r="AE924" s="34">
        <v>0.99825620170035334</v>
      </c>
      <c r="AF924" s="34">
        <v>0.99819397946108868</v>
      </c>
      <c r="AG924" s="34">
        <v>0.99813176110019375</v>
      </c>
      <c r="AH924" s="34">
        <v>0.99806954661742753</v>
      </c>
      <c r="AI924" s="34">
        <v>0.99800733601254787</v>
      </c>
      <c r="AJ924" s="34">
        <v>0.99794512928531343</v>
      </c>
      <c r="AK924" s="34">
        <v>0.99788292643548193</v>
      </c>
      <c r="AL924" s="34">
        <v>0.99782072746281236</v>
      </c>
      <c r="AM924" s="34">
        <v>0.99775853236706247</v>
      </c>
      <c r="AN924" s="34">
        <v>0.99769634114799088</v>
      </c>
      <c r="AO924" s="34">
        <v>0.99763415380535614</v>
      </c>
      <c r="AP924" s="34">
        <v>0.99757197033891631</v>
      </c>
      <c r="AQ924" s="34">
        <v>0.99750979074842983</v>
      </c>
      <c r="AR924" s="34">
        <v>0.99744761503365498</v>
      </c>
      <c r="AS924" s="34">
        <v>0.99738544319435074</v>
      </c>
      <c r="AT924" s="34">
        <v>0.99732327523027486</v>
      </c>
      <c r="AU924" s="34">
        <v>0.99726111114118621</v>
      </c>
      <c r="AV924" s="34">
        <v>0.9971989509268433</v>
      </c>
      <c r="AW924" s="34">
        <v>0.99713679458700422</v>
      </c>
      <c r="AX924" s="34">
        <v>0.99707464212142793</v>
      </c>
      <c r="AY924" s="34">
        <v>0.99701249352987276</v>
      </c>
      <c r="AZ924" s="34">
        <v>0.99695034881209699</v>
      </c>
      <c r="BA924" s="34">
        <v>0.99688820796785971</v>
      </c>
      <c r="BB924" s="34">
        <v>0.99682607099691889</v>
      </c>
      <c r="BC924" s="34">
        <v>0.9967639378990335</v>
      </c>
      <c r="BD924" s="34">
        <v>0.99670180867396196</v>
      </c>
      <c r="BE924" s="34">
        <v>0.99663968332146291</v>
      </c>
      <c r="BF924" s="34">
        <v>0.99657756184129487</v>
      </c>
      <c r="BG924" s="34">
        <v>0.99651544423321681</v>
      </c>
      <c r="BH924" s="34">
        <v>0.99645333049698681</v>
      </c>
      <c r="BI924" s="34">
        <v>0.99639122063236407</v>
      </c>
      <c r="BJ924" s="34">
        <v>0.99632911463910701</v>
      </c>
      <c r="BK924" s="34">
        <v>0.99626701251697447</v>
      </c>
      <c r="BL924" s="34">
        <v>0.99620491426572511</v>
      </c>
      <c r="BM924" s="34">
        <v>0.99614281988511755</v>
      </c>
      <c r="BN924" s="34">
        <v>0.99608072937491055</v>
      </c>
      <c r="BO924" s="34">
        <v>0.99601864273486307</v>
      </c>
      <c r="BP924" s="34">
        <v>0.99595655996473353</v>
      </c>
      <c r="BQ924" s="34">
        <v>0.99589448106428102</v>
      </c>
      <c r="BR924" s="34">
        <v>0.99583240603326406</v>
      </c>
      <c r="BS924" s="34">
        <v>0.99577033487144184</v>
      </c>
      <c r="BT924" s="34">
        <v>0.99570826757857278</v>
      </c>
      <c r="BU924" s="34">
        <v>0.99564620415441618</v>
      </c>
      <c r="BV924" s="34">
        <v>0.99558414459873046</v>
      </c>
      <c r="BW924" s="34">
        <v>0.99552208891127458</v>
      </c>
      <c r="BX924" s="34">
        <v>0.99546003709180764</v>
      </c>
      <c r="BY924" s="34">
        <v>0.99539798914008859</v>
      </c>
      <c r="BZ924" s="34">
        <v>0.99533594505587586</v>
      </c>
      <c r="CA924" s="34">
        <v>0.99527390483892897</v>
      </c>
      <c r="CB924" s="34">
        <v>0.99521186848900656</v>
      </c>
      <c r="CC924" s="34">
        <v>0.99514983600586759</v>
      </c>
      <c r="CD924" s="34">
        <v>0.99508780738927105</v>
      </c>
      <c r="CE924" s="34">
        <v>0.99502578263897612</v>
      </c>
      <c r="CF924" s="34">
        <v>0.99496376175474166</v>
      </c>
      <c r="CG924" s="34">
        <v>0.99490174473632664</v>
      </c>
      <c r="CH924" s="34">
        <v>0.99483973158349004</v>
      </c>
      <c r="CI924" s="34">
        <v>0.99477772229599115</v>
      </c>
      <c r="CJ924" s="34">
        <v>0.99471571687358906</v>
      </c>
      <c r="CK924" s="34">
        <v>0.99465371531604274</v>
      </c>
      <c r="CL924" s="34">
        <v>0.99459171762311116</v>
      </c>
      <c r="CM924" s="34">
        <v>0.9945297237945534</v>
      </c>
      <c r="CN924" s="34">
        <v>0.99446773383012899</v>
      </c>
      <c r="CO924" s="34">
        <v>0.99440574772959678</v>
      </c>
      <c r="CP924" s="34">
        <v>0.99434376549271597</v>
      </c>
      <c r="CQ924" s="34">
        <v>0.99428178711924564</v>
      </c>
      <c r="CR924" s="34">
        <v>0.99418882289425126</v>
      </c>
      <c r="CS924" s="34">
        <v>0.99409586736130684</v>
      </c>
      <c r="CT924" s="34">
        <v>0.99400292051959993</v>
      </c>
      <c r="CU924" s="34">
        <v>0.99390998236831796</v>
      </c>
      <c r="CV924" s="34">
        <v>0.99381705290664812</v>
      </c>
      <c r="CW924" s="34">
        <v>0.99372413213377797</v>
      </c>
      <c r="CX924" s="34">
        <v>0.99363122004889526</v>
      </c>
      <c r="CY924" s="34">
        <v>0.99353831665118764</v>
      </c>
      <c r="CZ924" s="34">
        <v>0.99344542193984309</v>
      </c>
      <c r="DA924" s="34">
        <v>0.99335253591404893</v>
      </c>
      <c r="DB924" s="34">
        <v>0.99325965857299336</v>
      </c>
    </row>
    <row r="925" spans="1:106" x14ac:dyDescent="0.2">
      <c r="A925" s="13">
        <f t="shared" ca="1" si="14"/>
        <v>45565</v>
      </c>
      <c r="B925" s="34">
        <v>1.0000623348172251</v>
      </c>
      <c r="C925" s="34">
        <v>1</v>
      </c>
      <c r="D925" s="34">
        <v>0.99993766906816206</v>
      </c>
      <c r="E925" s="34">
        <v>0.99987534202146944</v>
      </c>
      <c r="F925" s="34">
        <v>0.99981301885967966</v>
      </c>
      <c r="G925" s="34">
        <v>0.99975069958255058</v>
      </c>
      <c r="H925" s="34">
        <v>0.99968838418983996</v>
      </c>
      <c r="I925" s="34">
        <v>0.9996260726813061</v>
      </c>
      <c r="J925" s="34">
        <v>0.99956376505670663</v>
      </c>
      <c r="K925" s="34">
        <v>0.99950146131579942</v>
      </c>
      <c r="L925" s="34">
        <v>0.99943916145834222</v>
      </c>
      <c r="M925" s="34">
        <v>0.99937686548409332</v>
      </c>
      <c r="N925" s="34">
        <v>0.99931457339281049</v>
      </c>
      <c r="O925" s="34">
        <v>0.9992522851842518</v>
      </c>
      <c r="P925" s="34">
        <v>0.99919000085817533</v>
      </c>
      <c r="Q925" s="34">
        <v>0.99912772041433895</v>
      </c>
      <c r="R925" s="34">
        <v>0.99906544385250051</v>
      </c>
      <c r="S925" s="34">
        <v>0.99900317117241821</v>
      </c>
      <c r="T925" s="34">
        <v>0.99894090237385014</v>
      </c>
      <c r="U925" s="34">
        <v>0.99887863745655447</v>
      </c>
      <c r="V925" s="34">
        <v>0.99881637642028875</v>
      </c>
      <c r="W925" s="34">
        <v>0.99875411926481172</v>
      </c>
      <c r="X925" s="34">
        <v>0.99869186598988102</v>
      </c>
      <c r="Y925" s="34">
        <v>0.99862961659525507</v>
      </c>
      <c r="Z925" s="34">
        <v>0.99856737108069182</v>
      </c>
      <c r="AA925" s="34">
        <v>0.99850512944594971</v>
      </c>
      <c r="AB925" s="34">
        <v>0.99844289169078648</v>
      </c>
      <c r="AC925" s="34">
        <v>0.99838065781496055</v>
      </c>
      <c r="AD925" s="34">
        <v>0.9983184278182301</v>
      </c>
      <c r="AE925" s="34">
        <v>0.99825620170035334</v>
      </c>
      <c r="AF925" s="34">
        <v>0.99819397946108868</v>
      </c>
      <c r="AG925" s="34">
        <v>0.99813176110019375</v>
      </c>
      <c r="AH925" s="34">
        <v>0.99806954661742753</v>
      </c>
      <c r="AI925" s="34">
        <v>0.99800733601254787</v>
      </c>
      <c r="AJ925" s="34">
        <v>0.99794512928531343</v>
      </c>
      <c r="AK925" s="34">
        <v>0.99788292643548193</v>
      </c>
      <c r="AL925" s="34">
        <v>0.99782072746281236</v>
      </c>
      <c r="AM925" s="34">
        <v>0.99775853236706247</v>
      </c>
      <c r="AN925" s="34">
        <v>0.99769634114799088</v>
      </c>
      <c r="AO925" s="34">
        <v>0.99763415380535614</v>
      </c>
      <c r="AP925" s="34">
        <v>0.99757197033891631</v>
      </c>
      <c r="AQ925" s="34">
        <v>0.99750979074842983</v>
      </c>
      <c r="AR925" s="34">
        <v>0.99744761503365498</v>
      </c>
      <c r="AS925" s="34">
        <v>0.99738544319435074</v>
      </c>
      <c r="AT925" s="34">
        <v>0.99732327523027486</v>
      </c>
      <c r="AU925" s="34">
        <v>0.99726111114118621</v>
      </c>
      <c r="AV925" s="34">
        <v>0.9971989509268433</v>
      </c>
      <c r="AW925" s="34">
        <v>0.99713679458700422</v>
      </c>
      <c r="AX925" s="34">
        <v>0.99707464212142793</v>
      </c>
      <c r="AY925" s="34">
        <v>0.99701249352987276</v>
      </c>
      <c r="AZ925" s="34">
        <v>0.99695034881209699</v>
      </c>
      <c r="BA925" s="34">
        <v>0.99688820796785971</v>
      </c>
      <c r="BB925" s="34">
        <v>0.99682607099691889</v>
      </c>
      <c r="BC925" s="34">
        <v>0.9967639378990335</v>
      </c>
      <c r="BD925" s="34">
        <v>0.99670180867396196</v>
      </c>
      <c r="BE925" s="34">
        <v>0.99663968332146291</v>
      </c>
      <c r="BF925" s="34">
        <v>0.99657756184129487</v>
      </c>
      <c r="BG925" s="34">
        <v>0.99651544423321681</v>
      </c>
      <c r="BH925" s="34">
        <v>0.99645333049698681</v>
      </c>
      <c r="BI925" s="34">
        <v>0.99639122063236407</v>
      </c>
      <c r="BJ925" s="34">
        <v>0.99632911463910701</v>
      </c>
      <c r="BK925" s="34">
        <v>0.99626701251697447</v>
      </c>
      <c r="BL925" s="34">
        <v>0.99620491426572511</v>
      </c>
      <c r="BM925" s="34">
        <v>0.99614281988511755</v>
      </c>
      <c r="BN925" s="34">
        <v>0.99608072937491055</v>
      </c>
      <c r="BO925" s="34">
        <v>0.99601864273486307</v>
      </c>
      <c r="BP925" s="34">
        <v>0.99595655996473353</v>
      </c>
      <c r="BQ925" s="34">
        <v>0.99589448106428102</v>
      </c>
      <c r="BR925" s="34">
        <v>0.99583240603326406</v>
      </c>
      <c r="BS925" s="34">
        <v>0.99577033487144184</v>
      </c>
      <c r="BT925" s="34">
        <v>0.99570826757857278</v>
      </c>
      <c r="BU925" s="34">
        <v>0.99564620415441618</v>
      </c>
      <c r="BV925" s="34">
        <v>0.99558414459873046</v>
      </c>
      <c r="BW925" s="34">
        <v>0.99552208891127458</v>
      </c>
      <c r="BX925" s="34">
        <v>0.99546003709180764</v>
      </c>
      <c r="BY925" s="34">
        <v>0.99539798914008859</v>
      </c>
      <c r="BZ925" s="34">
        <v>0.99533594505587586</v>
      </c>
      <c r="CA925" s="34">
        <v>0.99527390483892897</v>
      </c>
      <c r="CB925" s="34">
        <v>0.99521186848900656</v>
      </c>
      <c r="CC925" s="34">
        <v>0.99514983600586759</v>
      </c>
      <c r="CD925" s="34">
        <v>0.99508780738927105</v>
      </c>
      <c r="CE925" s="34">
        <v>0.99502578263897612</v>
      </c>
      <c r="CF925" s="34">
        <v>0.99496376175474166</v>
      </c>
      <c r="CG925" s="34">
        <v>0.99490174473632664</v>
      </c>
      <c r="CH925" s="34">
        <v>0.99483973158349004</v>
      </c>
      <c r="CI925" s="34">
        <v>0.99477772229599115</v>
      </c>
      <c r="CJ925" s="34">
        <v>0.99471571687358906</v>
      </c>
      <c r="CK925" s="34">
        <v>0.99465371531604274</v>
      </c>
      <c r="CL925" s="34">
        <v>0.99459171762311116</v>
      </c>
      <c r="CM925" s="34">
        <v>0.9945297237945534</v>
      </c>
      <c r="CN925" s="34">
        <v>0.99446773383012899</v>
      </c>
      <c r="CO925" s="34">
        <v>0.99440574772959678</v>
      </c>
      <c r="CP925" s="34">
        <v>0.99434376549271597</v>
      </c>
      <c r="CQ925" s="34">
        <v>0.99428178711924564</v>
      </c>
      <c r="CR925" s="34">
        <v>0.99418882289425126</v>
      </c>
      <c r="CS925" s="34">
        <v>0.99409586736130684</v>
      </c>
      <c r="CT925" s="34">
        <v>0.99400292051959993</v>
      </c>
      <c r="CU925" s="34">
        <v>0.99390998236831796</v>
      </c>
      <c r="CV925" s="34">
        <v>0.99381705290664812</v>
      </c>
      <c r="CW925" s="34">
        <v>0.99372413213377797</v>
      </c>
      <c r="CX925" s="34">
        <v>0.99363122004889526</v>
      </c>
      <c r="CY925" s="34">
        <v>0.99353831665118764</v>
      </c>
      <c r="CZ925" s="34">
        <v>0.99344542193984309</v>
      </c>
      <c r="DA925" s="34">
        <v>0.99335253591404893</v>
      </c>
      <c r="DB925" s="34">
        <v>0.99325965857299336</v>
      </c>
    </row>
    <row r="926" spans="1:106" x14ac:dyDescent="0.2">
      <c r="A926" s="13">
        <f t="shared" ca="1" si="14"/>
        <v>45566</v>
      </c>
      <c r="B926" s="34">
        <v>1.0000623348172251</v>
      </c>
      <c r="C926" s="34">
        <v>1</v>
      </c>
      <c r="D926" s="34">
        <v>0.99993766906816206</v>
      </c>
      <c r="E926" s="34">
        <v>0.99987534202146944</v>
      </c>
      <c r="F926" s="34">
        <v>0.99981301885967966</v>
      </c>
      <c r="G926" s="34">
        <v>0.99975069958255058</v>
      </c>
      <c r="H926" s="34">
        <v>0.99968838418983996</v>
      </c>
      <c r="I926" s="34">
        <v>0.9996260726813061</v>
      </c>
      <c r="J926" s="34">
        <v>0.99956376505670663</v>
      </c>
      <c r="K926" s="34">
        <v>0.99950146131579942</v>
      </c>
      <c r="L926" s="34">
        <v>0.99943916145834222</v>
      </c>
      <c r="M926" s="34">
        <v>0.99937686548409332</v>
      </c>
      <c r="N926" s="34">
        <v>0.99931457339281049</v>
      </c>
      <c r="O926" s="34">
        <v>0.9992522851842518</v>
      </c>
      <c r="P926" s="34">
        <v>0.99919000085817533</v>
      </c>
      <c r="Q926" s="34">
        <v>0.99912772041433895</v>
      </c>
      <c r="R926" s="34">
        <v>0.99906544385250051</v>
      </c>
      <c r="S926" s="34">
        <v>0.99900317117241821</v>
      </c>
      <c r="T926" s="34">
        <v>0.99894090237385014</v>
      </c>
      <c r="U926" s="34">
        <v>0.99887863745655447</v>
      </c>
      <c r="V926" s="34">
        <v>0.99881637642028875</v>
      </c>
      <c r="W926" s="34">
        <v>0.99875411926481172</v>
      </c>
      <c r="X926" s="34">
        <v>0.99869186598988102</v>
      </c>
      <c r="Y926" s="34">
        <v>0.99862961659525507</v>
      </c>
      <c r="Z926" s="34">
        <v>0.99856737108069182</v>
      </c>
      <c r="AA926" s="34">
        <v>0.99850512944594971</v>
      </c>
      <c r="AB926" s="34">
        <v>0.99844289169078648</v>
      </c>
      <c r="AC926" s="34">
        <v>0.99838065781496055</v>
      </c>
      <c r="AD926" s="34">
        <v>0.9983184278182301</v>
      </c>
      <c r="AE926" s="34">
        <v>0.99825620170035334</v>
      </c>
      <c r="AF926" s="34">
        <v>0.99819397946108868</v>
      </c>
      <c r="AG926" s="34">
        <v>0.99813176110019375</v>
      </c>
      <c r="AH926" s="34">
        <v>0.99806954661742753</v>
      </c>
      <c r="AI926" s="34">
        <v>0.99800733601254787</v>
      </c>
      <c r="AJ926" s="34">
        <v>0.99794512928531343</v>
      </c>
      <c r="AK926" s="34">
        <v>0.99788292643548193</v>
      </c>
      <c r="AL926" s="34">
        <v>0.99782072746281236</v>
      </c>
      <c r="AM926" s="34">
        <v>0.99775853236706247</v>
      </c>
      <c r="AN926" s="34">
        <v>0.99769634114799088</v>
      </c>
      <c r="AO926" s="34">
        <v>0.99763415380535614</v>
      </c>
      <c r="AP926" s="34">
        <v>0.99757197033891631</v>
      </c>
      <c r="AQ926" s="34">
        <v>0.99750979074842983</v>
      </c>
      <c r="AR926" s="34">
        <v>0.99744761503365498</v>
      </c>
      <c r="AS926" s="34">
        <v>0.99738544319435074</v>
      </c>
      <c r="AT926" s="34">
        <v>0.99732327523027486</v>
      </c>
      <c r="AU926" s="34">
        <v>0.99726111114118621</v>
      </c>
      <c r="AV926" s="34">
        <v>0.9971989509268433</v>
      </c>
      <c r="AW926" s="34">
        <v>0.99713679458700422</v>
      </c>
      <c r="AX926" s="34">
        <v>0.99707464212142793</v>
      </c>
      <c r="AY926" s="34">
        <v>0.99701249352987276</v>
      </c>
      <c r="AZ926" s="34">
        <v>0.99695034881209699</v>
      </c>
      <c r="BA926" s="34">
        <v>0.99688820796785971</v>
      </c>
      <c r="BB926" s="34">
        <v>0.99682607099691889</v>
      </c>
      <c r="BC926" s="34">
        <v>0.9967639378990335</v>
      </c>
      <c r="BD926" s="34">
        <v>0.99670180867396196</v>
      </c>
      <c r="BE926" s="34">
        <v>0.99663968332146291</v>
      </c>
      <c r="BF926" s="34">
        <v>0.99657756184129487</v>
      </c>
      <c r="BG926" s="34">
        <v>0.99651544423321681</v>
      </c>
      <c r="BH926" s="34">
        <v>0.99645333049698681</v>
      </c>
      <c r="BI926" s="34">
        <v>0.99639122063236407</v>
      </c>
      <c r="BJ926" s="34">
        <v>0.99632911463910701</v>
      </c>
      <c r="BK926" s="34">
        <v>0.99626701251697447</v>
      </c>
      <c r="BL926" s="34">
        <v>0.99620491426572511</v>
      </c>
      <c r="BM926" s="34">
        <v>0.99614281988511755</v>
      </c>
      <c r="BN926" s="34">
        <v>0.99608072937491055</v>
      </c>
      <c r="BO926" s="34">
        <v>0.99601864273486307</v>
      </c>
      <c r="BP926" s="34">
        <v>0.99595655996473353</v>
      </c>
      <c r="BQ926" s="34">
        <v>0.99589448106428102</v>
      </c>
      <c r="BR926" s="34">
        <v>0.99583240603326406</v>
      </c>
      <c r="BS926" s="34">
        <v>0.99577033487144184</v>
      </c>
      <c r="BT926" s="34">
        <v>0.99570826757857278</v>
      </c>
      <c r="BU926" s="34">
        <v>0.99564620415441618</v>
      </c>
      <c r="BV926" s="34">
        <v>0.99558414459873046</v>
      </c>
      <c r="BW926" s="34">
        <v>0.99552208891127458</v>
      </c>
      <c r="BX926" s="34">
        <v>0.99546003709180764</v>
      </c>
      <c r="BY926" s="34">
        <v>0.99539798914008859</v>
      </c>
      <c r="BZ926" s="34">
        <v>0.99533594505587586</v>
      </c>
      <c r="CA926" s="34">
        <v>0.99527390483892897</v>
      </c>
      <c r="CB926" s="34">
        <v>0.99521186848900656</v>
      </c>
      <c r="CC926" s="34">
        <v>0.99514983600586759</v>
      </c>
      <c r="CD926" s="34">
        <v>0.99508780738927105</v>
      </c>
      <c r="CE926" s="34">
        <v>0.99502578263897612</v>
      </c>
      <c r="CF926" s="34">
        <v>0.99496376175474166</v>
      </c>
      <c r="CG926" s="34">
        <v>0.99490174473632664</v>
      </c>
      <c r="CH926" s="34">
        <v>0.99483973158349004</v>
      </c>
      <c r="CI926" s="34">
        <v>0.99477772229599115</v>
      </c>
      <c r="CJ926" s="34">
        <v>0.99471571687358906</v>
      </c>
      <c r="CK926" s="34">
        <v>0.99465371531604274</v>
      </c>
      <c r="CL926" s="34">
        <v>0.99459171762311116</v>
      </c>
      <c r="CM926" s="34">
        <v>0.9945297237945534</v>
      </c>
      <c r="CN926" s="34">
        <v>0.99446773383012899</v>
      </c>
      <c r="CO926" s="34">
        <v>0.99440574772959678</v>
      </c>
      <c r="CP926" s="34">
        <v>0.99434376549271597</v>
      </c>
      <c r="CQ926" s="34">
        <v>0.99428178711924564</v>
      </c>
      <c r="CR926" s="34">
        <v>0.99418882289425126</v>
      </c>
      <c r="CS926" s="34">
        <v>0.99409586736130684</v>
      </c>
      <c r="CT926" s="34">
        <v>0.99400292051959993</v>
      </c>
      <c r="CU926" s="34">
        <v>0.99390998236831796</v>
      </c>
      <c r="CV926" s="34">
        <v>0.99381705290664812</v>
      </c>
      <c r="CW926" s="34">
        <v>0.99372413213377797</v>
      </c>
      <c r="CX926" s="34">
        <v>0.99363122004889526</v>
      </c>
      <c r="CY926" s="34">
        <v>0.99353831665118764</v>
      </c>
      <c r="CZ926" s="34">
        <v>0.99344542193984309</v>
      </c>
      <c r="DA926" s="34">
        <v>0.99335253591404893</v>
      </c>
      <c r="DB926" s="34">
        <v>0.99325965857299336</v>
      </c>
    </row>
    <row r="927" spans="1:106" x14ac:dyDescent="0.2">
      <c r="A927" s="13">
        <f t="shared" ca="1" si="14"/>
        <v>45567</v>
      </c>
      <c r="B927" s="34">
        <v>1.0000623348172251</v>
      </c>
      <c r="C927" s="34">
        <v>1</v>
      </c>
      <c r="D927" s="34">
        <v>0.99993766906816206</v>
      </c>
      <c r="E927" s="34">
        <v>0.99987534202146944</v>
      </c>
      <c r="F927" s="34">
        <v>0.99981301885967966</v>
      </c>
      <c r="G927" s="34">
        <v>0.99975069958255058</v>
      </c>
      <c r="H927" s="34">
        <v>0.99968838418983996</v>
      </c>
      <c r="I927" s="34">
        <v>0.9996260726813061</v>
      </c>
      <c r="J927" s="34">
        <v>0.99956376505670663</v>
      </c>
      <c r="K927" s="34">
        <v>0.99950146131579942</v>
      </c>
      <c r="L927" s="34">
        <v>0.99943916145834222</v>
      </c>
      <c r="M927" s="34">
        <v>0.99937686548409332</v>
      </c>
      <c r="N927" s="34">
        <v>0.99931457339281049</v>
      </c>
      <c r="O927" s="34">
        <v>0.9992522851842518</v>
      </c>
      <c r="P927" s="34">
        <v>0.99919000085817533</v>
      </c>
      <c r="Q927" s="34">
        <v>0.99912772041433895</v>
      </c>
      <c r="R927" s="34">
        <v>0.99906544385250051</v>
      </c>
      <c r="S927" s="34">
        <v>0.99900317117241821</v>
      </c>
      <c r="T927" s="34">
        <v>0.99894090237385014</v>
      </c>
      <c r="U927" s="34">
        <v>0.99887863745655447</v>
      </c>
      <c r="V927" s="34">
        <v>0.99881637642028875</v>
      </c>
      <c r="W927" s="34">
        <v>0.99875411926481172</v>
      </c>
      <c r="X927" s="34">
        <v>0.99869186598988102</v>
      </c>
      <c r="Y927" s="34">
        <v>0.99862961659525507</v>
      </c>
      <c r="Z927" s="34">
        <v>0.99856737108069182</v>
      </c>
      <c r="AA927" s="34">
        <v>0.99850512944594971</v>
      </c>
      <c r="AB927" s="34">
        <v>0.99844289169078648</v>
      </c>
      <c r="AC927" s="34">
        <v>0.99838065781496055</v>
      </c>
      <c r="AD927" s="34">
        <v>0.9983184278182301</v>
      </c>
      <c r="AE927" s="34">
        <v>0.99825620170035334</v>
      </c>
      <c r="AF927" s="34">
        <v>0.99819397946108868</v>
      </c>
      <c r="AG927" s="34">
        <v>0.99813176110019375</v>
      </c>
      <c r="AH927" s="34">
        <v>0.99806954661742753</v>
      </c>
      <c r="AI927" s="34">
        <v>0.99800733601254787</v>
      </c>
      <c r="AJ927" s="34">
        <v>0.99794512928531343</v>
      </c>
      <c r="AK927" s="34">
        <v>0.99788292643548193</v>
      </c>
      <c r="AL927" s="34">
        <v>0.99782072746281236</v>
      </c>
      <c r="AM927" s="34">
        <v>0.99775853236706247</v>
      </c>
      <c r="AN927" s="34">
        <v>0.99769634114799088</v>
      </c>
      <c r="AO927" s="34">
        <v>0.99763415380535614</v>
      </c>
      <c r="AP927" s="34">
        <v>0.99757197033891631</v>
      </c>
      <c r="AQ927" s="34">
        <v>0.99750979074842983</v>
      </c>
      <c r="AR927" s="34">
        <v>0.99744761503365498</v>
      </c>
      <c r="AS927" s="34">
        <v>0.99738544319435074</v>
      </c>
      <c r="AT927" s="34">
        <v>0.99732327523027486</v>
      </c>
      <c r="AU927" s="34">
        <v>0.99726111114118621</v>
      </c>
      <c r="AV927" s="34">
        <v>0.9971989509268433</v>
      </c>
      <c r="AW927" s="34">
        <v>0.99713679458700422</v>
      </c>
      <c r="AX927" s="34">
        <v>0.99707464212142793</v>
      </c>
      <c r="AY927" s="34">
        <v>0.99701249352987276</v>
      </c>
      <c r="AZ927" s="34">
        <v>0.99695034881209699</v>
      </c>
      <c r="BA927" s="34">
        <v>0.99688820796785971</v>
      </c>
      <c r="BB927" s="34">
        <v>0.99682607099691889</v>
      </c>
      <c r="BC927" s="34">
        <v>0.9967639378990335</v>
      </c>
      <c r="BD927" s="34">
        <v>0.99670180867396196</v>
      </c>
      <c r="BE927" s="34">
        <v>0.99663968332146291</v>
      </c>
      <c r="BF927" s="34">
        <v>0.99657756184129487</v>
      </c>
      <c r="BG927" s="34">
        <v>0.99651544423321681</v>
      </c>
      <c r="BH927" s="34">
        <v>0.99645333049698681</v>
      </c>
      <c r="BI927" s="34">
        <v>0.99639122063236407</v>
      </c>
      <c r="BJ927" s="34">
        <v>0.99632911463910701</v>
      </c>
      <c r="BK927" s="34">
        <v>0.99626701251697447</v>
      </c>
      <c r="BL927" s="34">
        <v>0.99620491426572511</v>
      </c>
      <c r="BM927" s="34">
        <v>0.99614281988511755</v>
      </c>
      <c r="BN927" s="34">
        <v>0.99608072937491055</v>
      </c>
      <c r="BO927" s="34">
        <v>0.99601864273486307</v>
      </c>
      <c r="BP927" s="34">
        <v>0.99595655996473353</v>
      </c>
      <c r="BQ927" s="34">
        <v>0.99589448106428102</v>
      </c>
      <c r="BR927" s="34">
        <v>0.99583240603326406</v>
      </c>
      <c r="BS927" s="34">
        <v>0.99577033487144184</v>
      </c>
      <c r="BT927" s="34">
        <v>0.99570826757857278</v>
      </c>
      <c r="BU927" s="34">
        <v>0.99564620415441618</v>
      </c>
      <c r="BV927" s="34">
        <v>0.99558414459873046</v>
      </c>
      <c r="BW927" s="34">
        <v>0.99552208891127458</v>
      </c>
      <c r="BX927" s="34">
        <v>0.99546003709180764</v>
      </c>
      <c r="BY927" s="34">
        <v>0.99539798914008859</v>
      </c>
      <c r="BZ927" s="34">
        <v>0.99533594505587586</v>
      </c>
      <c r="CA927" s="34">
        <v>0.99527390483892897</v>
      </c>
      <c r="CB927" s="34">
        <v>0.99521186848900656</v>
      </c>
      <c r="CC927" s="34">
        <v>0.99514983600586759</v>
      </c>
      <c r="CD927" s="34">
        <v>0.99508780738927105</v>
      </c>
      <c r="CE927" s="34">
        <v>0.99502578263897612</v>
      </c>
      <c r="CF927" s="34">
        <v>0.99496376175474166</v>
      </c>
      <c r="CG927" s="34">
        <v>0.99490174473632664</v>
      </c>
      <c r="CH927" s="34">
        <v>0.99483973158349004</v>
      </c>
      <c r="CI927" s="34">
        <v>0.99477772229599115</v>
      </c>
      <c r="CJ927" s="34">
        <v>0.99471571687358906</v>
      </c>
      <c r="CK927" s="34">
        <v>0.99465371531604274</v>
      </c>
      <c r="CL927" s="34">
        <v>0.99459171762311116</v>
      </c>
      <c r="CM927" s="34">
        <v>0.9945297237945534</v>
      </c>
      <c r="CN927" s="34">
        <v>0.99446773383012899</v>
      </c>
      <c r="CO927" s="34">
        <v>0.99440574772959678</v>
      </c>
      <c r="CP927" s="34">
        <v>0.99434376549271597</v>
      </c>
      <c r="CQ927" s="34">
        <v>0.99428178711924564</v>
      </c>
      <c r="CR927" s="34">
        <v>0.99418882289425126</v>
      </c>
      <c r="CS927" s="34">
        <v>0.99409586736130684</v>
      </c>
      <c r="CT927" s="34">
        <v>0.99400292051959993</v>
      </c>
      <c r="CU927" s="34">
        <v>0.99390998236831796</v>
      </c>
      <c r="CV927" s="34">
        <v>0.99381705290664812</v>
      </c>
      <c r="CW927" s="34">
        <v>0.99372413213377797</v>
      </c>
      <c r="CX927" s="34">
        <v>0.99363122004889526</v>
      </c>
      <c r="CY927" s="34">
        <v>0.99353831665118764</v>
      </c>
      <c r="CZ927" s="34">
        <v>0.99344542193984309</v>
      </c>
      <c r="DA927" s="34">
        <v>0.99335253591404893</v>
      </c>
      <c r="DB927" s="34">
        <v>0.99325965857299336</v>
      </c>
    </row>
    <row r="928" spans="1:106" x14ac:dyDescent="0.2">
      <c r="A928" s="13">
        <f t="shared" ca="1" si="14"/>
        <v>45568</v>
      </c>
      <c r="B928" s="34">
        <v>1.0000623348172251</v>
      </c>
      <c r="C928" s="34">
        <v>1</v>
      </c>
      <c r="D928" s="34">
        <v>0.99993766906816206</v>
      </c>
      <c r="E928" s="34">
        <v>0.99987534202146944</v>
      </c>
      <c r="F928" s="34">
        <v>0.99981301885967966</v>
      </c>
      <c r="G928" s="34">
        <v>0.99975069958255058</v>
      </c>
      <c r="H928" s="34">
        <v>0.99968838418983996</v>
      </c>
      <c r="I928" s="34">
        <v>0.9996260726813061</v>
      </c>
      <c r="J928" s="34">
        <v>0.99956376505670663</v>
      </c>
      <c r="K928" s="34">
        <v>0.99950146131579942</v>
      </c>
      <c r="L928" s="34">
        <v>0.99943916145834222</v>
      </c>
      <c r="M928" s="34">
        <v>0.99937686548409332</v>
      </c>
      <c r="N928" s="34">
        <v>0.99931457339281049</v>
      </c>
      <c r="O928" s="34">
        <v>0.9992522851842518</v>
      </c>
      <c r="P928" s="34">
        <v>0.99919000085817533</v>
      </c>
      <c r="Q928" s="34">
        <v>0.99912772041433895</v>
      </c>
      <c r="R928" s="34">
        <v>0.99906544385250051</v>
      </c>
      <c r="S928" s="34">
        <v>0.99900317117241821</v>
      </c>
      <c r="T928" s="34">
        <v>0.99894090237385014</v>
      </c>
      <c r="U928" s="34">
        <v>0.99887863745655447</v>
      </c>
      <c r="V928" s="34">
        <v>0.99881637642028875</v>
      </c>
      <c r="W928" s="34">
        <v>0.99875411926481172</v>
      </c>
      <c r="X928" s="34">
        <v>0.99869186598988102</v>
      </c>
      <c r="Y928" s="34">
        <v>0.99862961659525507</v>
      </c>
      <c r="Z928" s="34">
        <v>0.99856737108069182</v>
      </c>
      <c r="AA928" s="34">
        <v>0.99850512944594971</v>
      </c>
      <c r="AB928" s="34">
        <v>0.99844289169078648</v>
      </c>
      <c r="AC928" s="34">
        <v>0.99838065781496055</v>
      </c>
      <c r="AD928" s="34">
        <v>0.9983184278182301</v>
      </c>
      <c r="AE928" s="34">
        <v>0.99825620170035334</v>
      </c>
      <c r="AF928" s="34">
        <v>0.99819397946108868</v>
      </c>
      <c r="AG928" s="34">
        <v>0.99813176110019375</v>
      </c>
      <c r="AH928" s="34">
        <v>0.99806954661742753</v>
      </c>
      <c r="AI928" s="34">
        <v>0.99800733601254787</v>
      </c>
      <c r="AJ928" s="34">
        <v>0.99794512928531343</v>
      </c>
      <c r="AK928" s="34">
        <v>0.99788292643548193</v>
      </c>
      <c r="AL928" s="34">
        <v>0.99782072746281236</v>
      </c>
      <c r="AM928" s="34">
        <v>0.99775853236706247</v>
      </c>
      <c r="AN928" s="34">
        <v>0.99769634114799088</v>
      </c>
      <c r="AO928" s="34">
        <v>0.99763415380535614</v>
      </c>
      <c r="AP928" s="34">
        <v>0.99757197033891631</v>
      </c>
      <c r="AQ928" s="34">
        <v>0.99750979074842983</v>
      </c>
      <c r="AR928" s="34">
        <v>0.99744761503365498</v>
      </c>
      <c r="AS928" s="34">
        <v>0.99738544319435074</v>
      </c>
      <c r="AT928" s="34">
        <v>0.99732327523027486</v>
      </c>
      <c r="AU928" s="34">
        <v>0.99726111114118621</v>
      </c>
      <c r="AV928" s="34">
        <v>0.9971989509268433</v>
      </c>
      <c r="AW928" s="34">
        <v>0.99713679458700422</v>
      </c>
      <c r="AX928" s="34">
        <v>0.99707464212142793</v>
      </c>
      <c r="AY928" s="34">
        <v>0.99701249352987276</v>
      </c>
      <c r="AZ928" s="34">
        <v>0.99695034881209699</v>
      </c>
      <c r="BA928" s="34">
        <v>0.99688820796785971</v>
      </c>
      <c r="BB928" s="34">
        <v>0.99682607099691889</v>
      </c>
      <c r="BC928" s="34">
        <v>0.9967639378990335</v>
      </c>
      <c r="BD928" s="34">
        <v>0.99670180867396196</v>
      </c>
      <c r="BE928" s="34">
        <v>0.99663968332146291</v>
      </c>
      <c r="BF928" s="34">
        <v>0.99657756184129487</v>
      </c>
      <c r="BG928" s="34">
        <v>0.99651544423321681</v>
      </c>
      <c r="BH928" s="34">
        <v>0.99645333049698681</v>
      </c>
      <c r="BI928" s="34">
        <v>0.99639122063236407</v>
      </c>
      <c r="BJ928" s="34">
        <v>0.99632911463910701</v>
      </c>
      <c r="BK928" s="34">
        <v>0.99626701251697447</v>
      </c>
      <c r="BL928" s="34">
        <v>0.99620491426572511</v>
      </c>
      <c r="BM928" s="34">
        <v>0.99614281988511755</v>
      </c>
      <c r="BN928" s="34">
        <v>0.99608072937491055</v>
      </c>
      <c r="BO928" s="34">
        <v>0.99601864273486307</v>
      </c>
      <c r="BP928" s="34">
        <v>0.99595655996473353</v>
      </c>
      <c r="BQ928" s="34">
        <v>0.99589448106428102</v>
      </c>
      <c r="BR928" s="34">
        <v>0.99583240603326406</v>
      </c>
      <c r="BS928" s="34">
        <v>0.99577033487144184</v>
      </c>
      <c r="BT928" s="34">
        <v>0.99570826757857278</v>
      </c>
      <c r="BU928" s="34">
        <v>0.99564620415441618</v>
      </c>
      <c r="BV928" s="34">
        <v>0.99558414459873046</v>
      </c>
      <c r="BW928" s="34">
        <v>0.99552208891127458</v>
      </c>
      <c r="BX928" s="34">
        <v>0.99546003709180764</v>
      </c>
      <c r="BY928" s="34">
        <v>0.99539798914008859</v>
      </c>
      <c r="BZ928" s="34">
        <v>0.99533594505587586</v>
      </c>
      <c r="CA928" s="34">
        <v>0.99527390483892897</v>
      </c>
      <c r="CB928" s="34">
        <v>0.99521186848900656</v>
      </c>
      <c r="CC928" s="34">
        <v>0.99514983600586759</v>
      </c>
      <c r="CD928" s="34">
        <v>0.99508780738927105</v>
      </c>
      <c r="CE928" s="34">
        <v>0.99502578263897612</v>
      </c>
      <c r="CF928" s="34">
        <v>0.99496376175474166</v>
      </c>
      <c r="CG928" s="34">
        <v>0.99490174473632664</v>
      </c>
      <c r="CH928" s="34">
        <v>0.99483973158349004</v>
      </c>
      <c r="CI928" s="34">
        <v>0.99477772229599115</v>
      </c>
      <c r="CJ928" s="34">
        <v>0.99471571687358906</v>
      </c>
      <c r="CK928" s="34">
        <v>0.99465371531604274</v>
      </c>
      <c r="CL928" s="34">
        <v>0.99459171762311116</v>
      </c>
      <c r="CM928" s="34">
        <v>0.9945297237945534</v>
      </c>
      <c r="CN928" s="34">
        <v>0.99446773383012899</v>
      </c>
      <c r="CO928" s="34">
        <v>0.99440574772959678</v>
      </c>
      <c r="CP928" s="34">
        <v>0.99434376549271597</v>
      </c>
      <c r="CQ928" s="34">
        <v>0.99428178711924564</v>
      </c>
      <c r="CR928" s="34">
        <v>0.99418882289425126</v>
      </c>
      <c r="CS928" s="34">
        <v>0.99409586736130684</v>
      </c>
      <c r="CT928" s="34">
        <v>0.99400292051959993</v>
      </c>
      <c r="CU928" s="34">
        <v>0.99390998236831796</v>
      </c>
      <c r="CV928" s="34">
        <v>0.99381705290664812</v>
      </c>
      <c r="CW928" s="34">
        <v>0.99372413213377797</v>
      </c>
      <c r="CX928" s="34">
        <v>0.99363122004889526</v>
      </c>
      <c r="CY928" s="34">
        <v>0.99353831665118764</v>
      </c>
      <c r="CZ928" s="34">
        <v>0.99344542193984309</v>
      </c>
      <c r="DA928" s="34">
        <v>0.99335253591404893</v>
      </c>
      <c r="DB928" s="34">
        <v>0.99325965857299336</v>
      </c>
    </row>
    <row r="929" spans="1:106" x14ac:dyDescent="0.2">
      <c r="A929" s="13">
        <f t="shared" ca="1" si="14"/>
        <v>45569</v>
      </c>
      <c r="B929" s="34">
        <v>1.0000623348172251</v>
      </c>
      <c r="C929" s="34">
        <v>1</v>
      </c>
      <c r="D929" s="34">
        <v>0.99993766906816206</v>
      </c>
      <c r="E929" s="34">
        <v>0.99987534202146944</v>
      </c>
      <c r="F929" s="34">
        <v>0.99981301885967966</v>
      </c>
      <c r="G929" s="34">
        <v>0.99975069958255058</v>
      </c>
      <c r="H929" s="34">
        <v>0.99968838418983996</v>
      </c>
      <c r="I929" s="34">
        <v>0.9996260726813061</v>
      </c>
      <c r="J929" s="34">
        <v>0.99956376505670663</v>
      </c>
      <c r="K929" s="34">
        <v>0.99950146131579942</v>
      </c>
      <c r="L929" s="34">
        <v>0.99943916145834222</v>
      </c>
      <c r="M929" s="34">
        <v>0.99937686548409332</v>
      </c>
      <c r="N929" s="34">
        <v>0.99931457339281049</v>
      </c>
      <c r="O929" s="34">
        <v>0.9992522851842518</v>
      </c>
      <c r="P929" s="34">
        <v>0.99919000085817533</v>
      </c>
      <c r="Q929" s="34">
        <v>0.99912772041433895</v>
      </c>
      <c r="R929" s="34">
        <v>0.99906544385250051</v>
      </c>
      <c r="S929" s="34">
        <v>0.99900317117241821</v>
      </c>
      <c r="T929" s="34">
        <v>0.99894090237385014</v>
      </c>
      <c r="U929" s="34">
        <v>0.99887863745655447</v>
      </c>
      <c r="V929" s="34">
        <v>0.99881637642028875</v>
      </c>
      <c r="W929" s="34">
        <v>0.99875411926481172</v>
      </c>
      <c r="X929" s="34">
        <v>0.99869186598988102</v>
      </c>
      <c r="Y929" s="34">
        <v>0.99862961659525507</v>
      </c>
      <c r="Z929" s="34">
        <v>0.99856737108069182</v>
      </c>
      <c r="AA929" s="34">
        <v>0.99850512944594971</v>
      </c>
      <c r="AB929" s="34">
        <v>0.99844289169078648</v>
      </c>
      <c r="AC929" s="34">
        <v>0.99838065781496055</v>
      </c>
      <c r="AD929" s="34">
        <v>0.9983184278182301</v>
      </c>
      <c r="AE929" s="34">
        <v>0.99825620170035334</v>
      </c>
      <c r="AF929" s="34">
        <v>0.99819397946108868</v>
      </c>
      <c r="AG929" s="34">
        <v>0.99813176110019375</v>
      </c>
      <c r="AH929" s="34">
        <v>0.99806954661742753</v>
      </c>
      <c r="AI929" s="34">
        <v>0.99800733601254787</v>
      </c>
      <c r="AJ929" s="34">
        <v>0.99794512928531343</v>
      </c>
      <c r="AK929" s="34">
        <v>0.99788292643548193</v>
      </c>
      <c r="AL929" s="34">
        <v>0.99782072746281236</v>
      </c>
      <c r="AM929" s="34">
        <v>0.99775853236706247</v>
      </c>
      <c r="AN929" s="34">
        <v>0.99769634114799088</v>
      </c>
      <c r="AO929" s="34">
        <v>0.99763415380535614</v>
      </c>
      <c r="AP929" s="34">
        <v>0.99757197033891631</v>
      </c>
      <c r="AQ929" s="34">
        <v>0.99750979074842983</v>
      </c>
      <c r="AR929" s="34">
        <v>0.99744761503365498</v>
      </c>
      <c r="AS929" s="34">
        <v>0.99738544319435074</v>
      </c>
      <c r="AT929" s="34">
        <v>0.99732327523027486</v>
      </c>
      <c r="AU929" s="34">
        <v>0.99726111114118621</v>
      </c>
      <c r="AV929" s="34">
        <v>0.9971989509268433</v>
      </c>
      <c r="AW929" s="34">
        <v>0.99713679458700422</v>
      </c>
      <c r="AX929" s="34">
        <v>0.99707464212142793</v>
      </c>
      <c r="AY929" s="34">
        <v>0.99701249352987276</v>
      </c>
      <c r="AZ929" s="34">
        <v>0.99695034881209699</v>
      </c>
      <c r="BA929" s="34">
        <v>0.99688820796785971</v>
      </c>
      <c r="BB929" s="34">
        <v>0.99682607099691889</v>
      </c>
      <c r="BC929" s="34">
        <v>0.9967639378990335</v>
      </c>
      <c r="BD929" s="34">
        <v>0.99670180867396196</v>
      </c>
      <c r="BE929" s="34">
        <v>0.99663968332146291</v>
      </c>
      <c r="BF929" s="34">
        <v>0.99657756184129487</v>
      </c>
      <c r="BG929" s="34">
        <v>0.99651544423321681</v>
      </c>
      <c r="BH929" s="34">
        <v>0.99645333049698681</v>
      </c>
      <c r="BI929" s="34">
        <v>0.99639122063236407</v>
      </c>
      <c r="BJ929" s="34">
        <v>0.99632911463910701</v>
      </c>
      <c r="BK929" s="34">
        <v>0.99626701251697447</v>
      </c>
      <c r="BL929" s="34">
        <v>0.99620491426572511</v>
      </c>
      <c r="BM929" s="34">
        <v>0.99614281988511755</v>
      </c>
      <c r="BN929" s="34">
        <v>0.99608072937491055</v>
      </c>
      <c r="BO929" s="34">
        <v>0.99601864273486307</v>
      </c>
      <c r="BP929" s="34">
        <v>0.99595655996473353</v>
      </c>
      <c r="BQ929" s="34">
        <v>0.99589448106428102</v>
      </c>
      <c r="BR929" s="34">
        <v>0.99583240603326406</v>
      </c>
      <c r="BS929" s="34">
        <v>0.99577033487144184</v>
      </c>
      <c r="BT929" s="34">
        <v>0.99570826757857278</v>
      </c>
      <c r="BU929" s="34">
        <v>0.99564620415441618</v>
      </c>
      <c r="BV929" s="34">
        <v>0.99558414459873046</v>
      </c>
      <c r="BW929" s="34">
        <v>0.99552208891127458</v>
      </c>
      <c r="BX929" s="34">
        <v>0.99546003709180764</v>
      </c>
      <c r="BY929" s="34">
        <v>0.99539798914008859</v>
      </c>
      <c r="BZ929" s="34">
        <v>0.99533594505587586</v>
      </c>
      <c r="CA929" s="34">
        <v>0.99527390483892897</v>
      </c>
      <c r="CB929" s="34">
        <v>0.99521186848900656</v>
      </c>
      <c r="CC929" s="34">
        <v>0.99514983600586759</v>
      </c>
      <c r="CD929" s="34">
        <v>0.99508780738927105</v>
      </c>
      <c r="CE929" s="34">
        <v>0.99502578263897612</v>
      </c>
      <c r="CF929" s="34">
        <v>0.99496376175474166</v>
      </c>
      <c r="CG929" s="34">
        <v>0.99490174473632664</v>
      </c>
      <c r="CH929" s="34">
        <v>0.99483973158349004</v>
      </c>
      <c r="CI929" s="34">
        <v>0.99477772229599115</v>
      </c>
      <c r="CJ929" s="34">
        <v>0.99471571687358906</v>
      </c>
      <c r="CK929" s="34">
        <v>0.99465371531604274</v>
      </c>
      <c r="CL929" s="34">
        <v>0.99459171762311116</v>
      </c>
      <c r="CM929" s="34">
        <v>0.9945297237945534</v>
      </c>
      <c r="CN929" s="34">
        <v>0.99446773383012899</v>
      </c>
      <c r="CO929" s="34">
        <v>0.99440574772959678</v>
      </c>
      <c r="CP929" s="34">
        <v>0.99434376549271597</v>
      </c>
      <c r="CQ929" s="34">
        <v>0.99428178711924564</v>
      </c>
      <c r="CR929" s="34">
        <v>0.99418882289425126</v>
      </c>
      <c r="CS929" s="34">
        <v>0.99409586736130684</v>
      </c>
      <c r="CT929" s="34">
        <v>0.99400292051959993</v>
      </c>
      <c r="CU929" s="34">
        <v>0.99390998236831796</v>
      </c>
      <c r="CV929" s="34">
        <v>0.99381705290664812</v>
      </c>
      <c r="CW929" s="34">
        <v>0.99372413213377797</v>
      </c>
      <c r="CX929" s="34">
        <v>0.99363122004889526</v>
      </c>
      <c r="CY929" s="34">
        <v>0.99353831665118764</v>
      </c>
      <c r="CZ929" s="34">
        <v>0.99344542193984309</v>
      </c>
      <c r="DA929" s="34">
        <v>0.99335253591404893</v>
      </c>
      <c r="DB929" s="34">
        <v>0.99325965857299336</v>
      </c>
    </row>
    <row r="930" spans="1:106" x14ac:dyDescent="0.2">
      <c r="A930" s="13">
        <f t="shared" ca="1" si="14"/>
        <v>45572</v>
      </c>
      <c r="B930" s="34">
        <v>1.0000623348172251</v>
      </c>
      <c r="C930" s="34">
        <v>1</v>
      </c>
      <c r="D930" s="34">
        <v>0.99993766906816206</v>
      </c>
      <c r="E930" s="34">
        <v>0.99987534202146944</v>
      </c>
      <c r="F930" s="34">
        <v>0.99981301885967966</v>
      </c>
      <c r="G930" s="34">
        <v>0.99975069958255058</v>
      </c>
      <c r="H930" s="34">
        <v>0.99968838418983996</v>
      </c>
      <c r="I930" s="34">
        <v>0.9996260726813061</v>
      </c>
      <c r="J930" s="34">
        <v>0.99956376505670663</v>
      </c>
      <c r="K930" s="34">
        <v>0.99950146131579942</v>
      </c>
      <c r="L930" s="34">
        <v>0.99943916145834222</v>
      </c>
      <c r="M930" s="34">
        <v>0.99937686548409332</v>
      </c>
      <c r="N930" s="34">
        <v>0.99931457339281049</v>
      </c>
      <c r="O930" s="34">
        <v>0.9992522851842518</v>
      </c>
      <c r="P930" s="34">
        <v>0.99919000085817533</v>
      </c>
      <c r="Q930" s="34">
        <v>0.99912772041433895</v>
      </c>
      <c r="R930" s="34">
        <v>0.99906544385250051</v>
      </c>
      <c r="S930" s="34">
        <v>0.99900317117241821</v>
      </c>
      <c r="T930" s="34">
        <v>0.99894090237385014</v>
      </c>
      <c r="U930" s="34">
        <v>0.99887863745655447</v>
      </c>
      <c r="V930" s="34">
        <v>0.99881637642028875</v>
      </c>
      <c r="W930" s="34">
        <v>0.99875411926481172</v>
      </c>
      <c r="X930" s="34">
        <v>0.99869186598988102</v>
      </c>
      <c r="Y930" s="34">
        <v>0.99862961659525507</v>
      </c>
      <c r="Z930" s="34">
        <v>0.99856737108069182</v>
      </c>
      <c r="AA930" s="34">
        <v>0.99850512944594971</v>
      </c>
      <c r="AB930" s="34">
        <v>0.99844289169078648</v>
      </c>
      <c r="AC930" s="34">
        <v>0.99838065781496055</v>
      </c>
      <c r="AD930" s="34">
        <v>0.9983184278182301</v>
      </c>
      <c r="AE930" s="34">
        <v>0.99825620170035334</v>
      </c>
      <c r="AF930" s="34">
        <v>0.99819397946108868</v>
      </c>
      <c r="AG930" s="34">
        <v>0.99813176110019375</v>
      </c>
      <c r="AH930" s="34">
        <v>0.99806954661742753</v>
      </c>
      <c r="AI930" s="34">
        <v>0.99800733601254787</v>
      </c>
      <c r="AJ930" s="34">
        <v>0.99794512928531343</v>
      </c>
      <c r="AK930" s="34">
        <v>0.99788292643548193</v>
      </c>
      <c r="AL930" s="34">
        <v>0.99782072746281236</v>
      </c>
      <c r="AM930" s="34">
        <v>0.99775853236706247</v>
      </c>
      <c r="AN930" s="34">
        <v>0.99769634114799088</v>
      </c>
      <c r="AO930" s="34">
        <v>0.99763415380535614</v>
      </c>
      <c r="AP930" s="34">
        <v>0.99757197033891631</v>
      </c>
      <c r="AQ930" s="34">
        <v>0.99750979074842983</v>
      </c>
      <c r="AR930" s="34">
        <v>0.99744761503365498</v>
      </c>
      <c r="AS930" s="34">
        <v>0.99738544319435074</v>
      </c>
      <c r="AT930" s="34">
        <v>0.99732327523027486</v>
      </c>
      <c r="AU930" s="34">
        <v>0.99726111114118621</v>
      </c>
      <c r="AV930" s="34">
        <v>0.9971989509268433</v>
      </c>
      <c r="AW930" s="34">
        <v>0.99713679458700422</v>
      </c>
      <c r="AX930" s="34">
        <v>0.99707464212142793</v>
      </c>
      <c r="AY930" s="34">
        <v>0.99701249352987276</v>
      </c>
      <c r="AZ930" s="34">
        <v>0.99695034881209699</v>
      </c>
      <c r="BA930" s="34">
        <v>0.99688820796785971</v>
      </c>
      <c r="BB930" s="34">
        <v>0.99682607099691889</v>
      </c>
      <c r="BC930" s="34">
        <v>0.9967639378990335</v>
      </c>
      <c r="BD930" s="34">
        <v>0.99670180867396196</v>
      </c>
      <c r="BE930" s="34">
        <v>0.99663968332146291</v>
      </c>
      <c r="BF930" s="34">
        <v>0.99657756184129487</v>
      </c>
      <c r="BG930" s="34">
        <v>0.99651544423321681</v>
      </c>
      <c r="BH930" s="34">
        <v>0.99645333049698681</v>
      </c>
      <c r="BI930" s="34">
        <v>0.99639122063236407</v>
      </c>
      <c r="BJ930" s="34">
        <v>0.99632911463910701</v>
      </c>
      <c r="BK930" s="34">
        <v>0.99626701251697447</v>
      </c>
      <c r="BL930" s="34">
        <v>0.99620491426572511</v>
      </c>
      <c r="BM930" s="34">
        <v>0.99614281988511755</v>
      </c>
      <c r="BN930" s="34">
        <v>0.99608072937491055</v>
      </c>
      <c r="BO930" s="34">
        <v>0.99601864273486307</v>
      </c>
      <c r="BP930" s="34">
        <v>0.99595655996473353</v>
      </c>
      <c r="BQ930" s="34">
        <v>0.99589448106428102</v>
      </c>
      <c r="BR930" s="34">
        <v>0.99583240603326406</v>
      </c>
      <c r="BS930" s="34">
        <v>0.99577033487144184</v>
      </c>
      <c r="BT930" s="34">
        <v>0.99570826757857278</v>
      </c>
      <c r="BU930" s="34">
        <v>0.99564620415441618</v>
      </c>
      <c r="BV930" s="34">
        <v>0.99558414459873046</v>
      </c>
      <c r="BW930" s="34">
        <v>0.99552208891127458</v>
      </c>
      <c r="BX930" s="34">
        <v>0.99546003709180764</v>
      </c>
      <c r="BY930" s="34">
        <v>0.99539798914008859</v>
      </c>
      <c r="BZ930" s="34">
        <v>0.99533594505587586</v>
      </c>
      <c r="CA930" s="34">
        <v>0.99527390483892897</v>
      </c>
      <c r="CB930" s="34">
        <v>0.99521186848900656</v>
      </c>
      <c r="CC930" s="34">
        <v>0.99514983600586759</v>
      </c>
      <c r="CD930" s="34">
        <v>0.99508780738927105</v>
      </c>
      <c r="CE930" s="34">
        <v>0.99502578263897612</v>
      </c>
      <c r="CF930" s="34">
        <v>0.99496376175474166</v>
      </c>
      <c r="CG930" s="34">
        <v>0.99490174473632664</v>
      </c>
      <c r="CH930" s="34">
        <v>0.99483973158349004</v>
      </c>
      <c r="CI930" s="34">
        <v>0.99477772229599115</v>
      </c>
      <c r="CJ930" s="34">
        <v>0.99471571687358906</v>
      </c>
      <c r="CK930" s="34">
        <v>0.99465371531604274</v>
      </c>
      <c r="CL930" s="34">
        <v>0.99459171762311116</v>
      </c>
      <c r="CM930" s="34">
        <v>0.9945297237945534</v>
      </c>
      <c r="CN930" s="34">
        <v>0.99446773383012899</v>
      </c>
      <c r="CO930" s="34">
        <v>0.99440574772959678</v>
      </c>
      <c r="CP930" s="34">
        <v>0.99434376549271597</v>
      </c>
      <c r="CQ930" s="34">
        <v>0.99428178711924564</v>
      </c>
      <c r="CR930" s="34">
        <v>0.99418882289425126</v>
      </c>
      <c r="CS930" s="34">
        <v>0.99409586736130684</v>
      </c>
      <c r="CT930" s="34">
        <v>0.99400292051959993</v>
      </c>
      <c r="CU930" s="34">
        <v>0.99390998236831796</v>
      </c>
      <c r="CV930" s="34">
        <v>0.99381705290664812</v>
      </c>
      <c r="CW930" s="34">
        <v>0.99372413213377797</v>
      </c>
      <c r="CX930" s="34">
        <v>0.99363122004889526</v>
      </c>
      <c r="CY930" s="34">
        <v>0.99353831665118764</v>
      </c>
      <c r="CZ930" s="34">
        <v>0.99344542193984309</v>
      </c>
      <c r="DA930" s="34">
        <v>0.99335253591404893</v>
      </c>
      <c r="DB930" s="34">
        <v>0.99325965857299336</v>
      </c>
    </row>
    <row r="931" spans="1:106" x14ac:dyDescent="0.2">
      <c r="A931" s="13">
        <f t="shared" ca="1" si="14"/>
        <v>45573</v>
      </c>
      <c r="B931" s="34">
        <v>1.0000623348172251</v>
      </c>
      <c r="C931" s="34">
        <v>1</v>
      </c>
      <c r="D931" s="34">
        <v>0.99993766906816206</v>
      </c>
      <c r="E931" s="34">
        <v>0.99987534202146944</v>
      </c>
      <c r="F931" s="34">
        <v>0.99981301885967966</v>
      </c>
      <c r="G931" s="34">
        <v>0.99975069958255058</v>
      </c>
      <c r="H931" s="34">
        <v>0.99968838418983996</v>
      </c>
      <c r="I931" s="34">
        <v>0.9996260726813061</v>
      </c>
      <c r="J931" s="34">
        <v>0.99956376505670663</v>
      </c>
      <c r="K931" s="34">
        <v>0.99950146131579942</v>
      </c>
      <c r="L931" s="34">
        <v>0.99943916145834222</v>
      </c>
      <c r="M931" s="34">
        <v>0.99937686548409332</v>
      </c>
      <c r="N931" s="34">
        <v>0.99931457339281049</v>
      </c>
      <c r="O931" s="34">
        <v>0.9992522851842518</v>
      </c>
      <c r="P931" s="34">
        <v>0.99919000085817533</v>
      </c>
      <c r="Q931" s="34">
        <v>0.99912772041433895</v>
      </c>
      <c r="R931" s="34">
        <v>0.99906544385250051</v>
      </c>
      <c r="S931" s="34">
        <v>0.99900317117241821</v>
      </c>
      <c r="T931" s="34">
        <v>0.99894090237385014</v>
      </c>
      <c r="U931" s="34">
        <v>0.99887863745655447</v>
      </c>
      <c r="V931" s="34">
        <v>0.99881637642028875</v>
      </c>
      <c r="W931" s="34">
        <v>0.99875411926481172</v>
      </c>
      <c r="X931" s="34">
        <v>0.99869186598988102</v>
      </c>
      <c r="Y931" s="34">
        <v>0.99862961659525507</v>
      </c>
      <c r="Z931" s="34">
        <v>0.99856737108069182</v>
      </c>
      <c r="AA931" s="34">
        <v>0.99850512944594971</v>
      </c>
      <c r="AB931" s="34">
        <v>0.99844289169078648</v>
      </c>
      <c r="AC931" s="34">
        <v>0.99838065781496055</v>
      </c>
      <c r="AD931" s="34">
        <v>0.9983184278182301</v>
      </c>
      <c r="AE931" s="34">
        <v>0.99825620170035334</v>
      </c>
      <c r="AF931" s="34">
        <v>0.99819397946108868</v>
      </c>
      <c r="AG931" s="34">
        <v>0.99813176110019375</v>
      </c>
      <c r="AH931" s="34">
        <v>0.99806954661742753</v>
      </c>
      <c r="AI931" s="34">
        <v>0.99800733601254787</v>
      </c>
      <c r="AJ931" s="34">
        <v>0.99794512928531343</v>
      </c>
      <c r="AK931" s="34">
        <v>0.99788292643548193</v>
      </c>
      <c r="AL931" s="34">
        <v>0.99782072746281236</v>
      </c>
      <c r="AM931" s="34">
        <v>0.99775853236706247</v>
      </c>
      <c r="AN931" s="34">
        <v>0.99769634114799088</v>
      </c>
      <c r="AO931" s="34">
        <v>0.99763415380535614</v>
      </c>
      <c r="AP931" s="34">
        <v>0.99757197033891631</v>
      </c>
      <c r="AQ931" s="34">
        <v>0.99750979074842983</v>
      </c>
      <c r="AR931" s="34">
        <v>0.99744761503365498</v>
      </c>
      <c r="AS931" s="34">
        <v>0.99738544319435074</v>
      </c>
      <c r="AT931" s="34">
        <v>0.99732327523027486</v>
      </c>
      <c r="AU931" s="34">
        <v>0.99726111114118621</v>
      </c>
      <c r="AV931" s="34">
        <v>0.9971989509268433</v>
      </c>
      <c r="AW931" s="34">
        <v>0.99713679458700422</v>
      </c>
      <c r="AX931" s="34">
        <v>0.99707464212142793</v>
      </c>
      <c r="AY931" s="34">
        <v>0.99701249352987276</v>
      </c>
      <c r="AZ931" s="34">
        <v>0.99695034881209699</v>
      </c>
      <c r="BA931" s="34">
        <v>0.99688820796785971</v>
      </c>
      <c r="BB931" s="34">
        <v>0.99682607099691889</v>
      </c>
      <c r="BC931" s="34">
        <v>0.9967639378990335</v>
      </c>
      <c r="BD931" s="34">
        <v>0.99670180867396196</v>
      </c>
      <c r="BE931" s="34">
        <v>0.99663968332146291</v>
      </c>
      <c r="BF931" s="34">
        <v>0.99657756184129487</v>
      </c>
      <c r="BG931" s="34">
        <v>0.99651544423321681</v>
      </c>
      <c r="BH931" s="34">
        <v>0.99645333049698681</v>
      </c>
      <c r="BI931" s="34">
        <v>0.99639122063236407</v>
      </c>
      <c r="BJ931" s="34">
        <v>0.99632911463910701</v>
      </c>
      <c r="BK931" s="34">
        <v>0.99626701251697447</v>
      </c>
      <c r="BL931" s="34">
        <v>0.99620491426572511</v>
      </c>
      <c r="BM931" s="34">
        <v>0.99614281988511755</v>
      </c>
      <c r="BN931" s="34">
        <v>0.99608072937491055</v>
      </c>
      <c r="BO931" s="34">
        <v>0.99601864273486307</v>
      </c>
      <c r="BP931" s="34">
        <v>0.99595655996473353</v>
      </c>
      <c r="BQ931" s="34">
        <v>0.99589448106428102</v>
      </c>
      <c r="BR931" s="34">
        <v>0.99583240603326406</v>
      </c>
      <c r="BS931" s="34">
        <v>0.99577033487144184</v>
      </c>
      <c r="BT931" s="34">
        <v>0.99570826757857278</v>
      </c>
      <c r="BU931" s="34">
        <v>0.99564620415441618</v>
      </c>
      <c r="BV931" s="34">
        <v>0.99558414459873046</v>
      </c>
      <c r="BW931" s="34">
        <v>0.99552208891127458</v>
      </c>
      <c r="BX931" s="34">
        <v>0.99546003709180764</v>
      </c>
      <c r="BY931" s="34">
        <v>0.99539798914008859</v>
      </c>
      <c r="BZ931" s="34">
        <v>0.99533594505587586</v>
      </c>
      <c r="CA931" s="34">
        <v>0.99527390483892897</v>
      </c>
      <c r="CB931" s="34">
        <v>0.99521186848900656</v>
      </c>
      <c r="CC931" s="34">
        <v>0.99514983600586759</v>
      </c>
      <c r="CD931" s="34">
        <v>0.99508780738927105</v>
      </c>
      <c r="CE931" s="34">
        <v>0.99502578263897612</v>
      </c>
      <c r="CF931" s="34">
        <v>0.99496376175474166</v>
      </c>
      <c r="CG931" s="34">
        <v>0.99490174473632664</v>
      </c>
      <c r="CH931" s="34">
        <v>0.99483973158349004</v>
      </c>
      <c r="CI931" s="34">
        <v>0.99477772229599115</v>
      </c>
      <c r="CJ931" s="34">
        <v>0.99471571687358906</v>
      </c>
      <c r="CK931" s="34">
        <v>0.99465371531604274</v>
      </c>
      <c r="CL931" s="34">
        <v>0.99459171762311116</v>
      </c>
      <c r="CM931" s="34">
        <v>0.9945297237945534</v>
      </c>
      <c r="CN931" s="34">
        <v>0.99446773383012899</v>
      </c>
      <c r="CO931" s="34">
        <v>0.99440574772959678</v>
      </c>
      <c r="CP931" s="34">
        <v>0.99434376549271597</v>
      </c>
      <c r="CQ931" s="34">
        <v>0.99428178711924564</v>
      </c>
      <c r="CR931" s="34">
        <v>0.99418882289425126</v>
      </c>
      <c r="CS931" s="34">
        <v>0.99409586736130684</v>
      </c>
      <c r="CT931" s="34">
        <v>0.99400292051959993</v>
      </c>
      <c r="CU931" s="34">
        <v>0.99390998236831796</v>
      </c>
      <c r="CV931" s="34">
        <v>0.99381705290664812</v>
      </c>
      <c r="CW931" s="34">
        <v>0.99372413213377797</v>
      </c>
      <c r="CX931" s="34">
        <v>0.99363122004889526</v>
      </c>
      <c r="CY931" s="34">
        <v>0.99353831665118764</v>
      </c>
      <c r="CZ931" s="34">
        <v>0.99344542193984309</v>
      </c>
      <c r="DA931" s="34">
        <v>0.99335253591404893</v>
      </c>
      <c r="DB931" s="34">
        <v>0.99325965857299336</v>
      </c>
    </row>
    <row r="932" spans="1:106" x14ac:dyDescent="0.2">
      <c r="A932" s="13">
        <f t="shared" ca="1" si="14"/>
        <v>45574</v>
      </c>
      <c r="B932" s="34">
        <v>1.0000623348172251</v>
      </c>
      <c r="C932" s="34">
        <v>1</v>
      </c>
      <c r="D932" s="34">
        <v>0.99993766906816206</v>
      </c>
      <c r="E932" s="34">
        <v>0.99987534202146944</v>
      </c>
      <c r="F932" s="34">
        <v>0.99981301885967966</v>
      </c>
      <c r="G932" s="34">
        <v>0.99975069958255058</v>
      </c>
      <c r="H932" s="34">
        <v>0.99968838418983996</v>
      </c>
      <c r="I932" s="34">
        <v>0.9996260726813061</v>
      </c>
      <c r="J932" s="34">
        <v>0.99956376505670663</v>
      </c>
      <c r="K932" s="34">
        <v>0.99950146131579942</v>
      </c>
      <c r="L932" s="34">
        <v>0.99943916145834222</v>
      </c>
      <c r="M932" s="34">
        <v>0.99937686548409332</v>
      </c>
      <c r="N932" s="34">
        <v>0.99931457339281049</v>
      </c>
      <c r="O932" s="34">
        <v>0.9992522851842518</v>
      </c>
      <c r="P932" s="34">
        <v>0.99919000085817533</v>
      </c>
      <c r="Q932" s="34">
        <v>0.99912772041433895</v>
      </c>
      <c r="R932" s="34">
        <v>0.99906544385250051</v>
      </c>
      <c r="S932" s="34">
        <v>0.99900317117241821</v>
      </c>
      <c r="T932" s="34">
        <v>0.99894090237385014</v>
      </c>
      <c r="U932" s="34">
        <v>0.99887863745655447</v>
      </c>
      <c r="V932" s="34">
        <v>0.99881637642028875</v>
      </c>
      <c r="W932" s="34">
        <v>0.99875411926481172</v>
      </c>
      <c r="X932" s="34">
        <v>0.99869186598988102</v>
      </c>
      <c r="Y932" s="34">
        <v>0.99862961659525507</v>
      </c>
      <c r="Z932" s="34">
        <v>0.99856737108069182</v>
      </c>
      <c r="AA932" s="34">
        <v>0.99850512944594971</v>
      </c>
      <c r="AB932" s="34">
        <v>0.99844289169078648</v>
      </c>
      <c r="AC932" s="34">
        <v>0.99838065781496055</v>
      </c>
      <c r="AD932" s="34">
        <v>0.9983184278182301</v>
      </c>
      <c r="AE932" s="34">
        <v>0.99825620170035334</v>
      </c>
      <c r="AF932" s="34">
        <v>0.99819397946108868</v>
      </c>
      <c r="AG932" s="34">
        <v>0.99813176110019375</v>
      </c>
      <c r="AH932" s="34">
        <v>0.99806954661742753</v>
      </c>
      <c r="AI932" s="34">
        <v>0.99800733601254787</v>
      </c>
      <c r="AJ932" s="34">
        <v>0.99794512928531343</v>
      </c>
      <c r="AK932" s="34">
        <v>0.99788292643548193</v>
      </c>
      <c r="AL932" s="34">
        <v>0.99782072746281236</v>
      </c>
      <c r="AM932" s="34">
        <v>0.99775853236706247</v>
      </c>
      <c r="AN932" s="34">
        <v>0.99769634114799088</v>
      </c>
      <c r="AO932" s="34">
        <v>0.99763415380535614</v>
      </c>
      <c r="AP932" s="34">
        <v>0.99757197033891631</v>
      </c>
      <c r="AQ932" s="34">
        <v>0.99750979074842983</v>
      </c>
      <c r="AR932" s="34">
        <v>0.99744761503365498</v>
      </c>
      <c r="AS932" s="34">
        <v>0.99738544319435074</v>
      </c>
      <c r="AT932" s="34">
        <v>0.99732327523027486</v>
      </c>
      <c r="AU932" s="34">
        <v>0.99726111114118621</v>
      </c>
      <c r="AV932" s="34">
        <v>0.9971989509268433</v>
      </c>
      <c r="AW932" s="34">
        <v>0.99713679458700422</v>
      </c>
      <c r="AX932" s="34">
        <v>0.99707464212142793</v>
      </c>
      <c r="AY932" s="34">
        <v>0.99701249352987276</v>
      </c>
      <c r="AZ932" s="34">
        <v>0.99695034881209699</v>
      </c>
      <c r="BA932" s="34">
        <v>0.99688820796785971</v>
      </c>
      <c r="BB932" s="34">
        <v>0.99682607099691889</v>
      </c>
      <c r="BC932" s="34">
        <v>0.9967639378990335</v>
      </c>
      <c r="BD932" s="34">
        <v>0.99670180867396196</v>
      </c>
      <c r="BE932" s="34">
        <v>0.99663968332146291</v>
      </c>
      <c r="BF932" s="34">
        <v>0.99657756184129487</v>
      </c>
      <c r="BG932" s="34">
        <v>0.99651544423321681</v>
      </c>
      <c r="BH932" s="34">
        <v>0.99645333049698681</v>
      </c>
      <c r="BI932" s="34">
        <v>0.99639122063236407</v>
      </c>
      <c r="BJ932" s="34">
        <v>0.99632911463910701</v>
      </c>
      <c r="BK932" s="34">
        <v>0.99626701251697447</v>
      </c>
      <c r="BL932" s="34">
        <v>0.99620491426572511</v>
      </c>
      <c r="BM932" s="34">
        <v>0.99614281988511755</v>
      </c>
      <c r="BN932" s="34">
        <v>0.99608072937491055</v>
      </c>
      <c r="BO932" s="34">
        <v>0.99601864273486307</v>
      </c>
      <c r="BP932" s="34">
        <v>0.99595655996473353</v>
      </c>
      <c r="BQ932" s="34">
        <v>0.99589448106428102</v>
      </c>
      <c r="BR932" s="34">
        <v>0.99583240603326406</v>
      </c>
      <c r="BS932" s="34">
        <v>0.99577033487144184</v>
      </c>
      <c r="BT932" s="34">
        <v>0.99570826757857278</v>
      </c>
      <c r="BU932" s="34">
        <v>0.99564620415441618</v>
      </c>
      <c r="BV932" s="34">
        <v>0.99558414459873046</v>
      </c>
      <c r="BW932" s="34">
        <v>0.99552208891127458</v>
      </c>
      <c r="BX932" s="34">
        <v>0.99546003709180764</v>
      </c>
      <c r="BY932" s="34">
        <v>0.99539798914008859</v>
      </c>
      <c r="BZ932" s="34">
        <v>0.99533594505587586</v>
      </c>
      <c r="CA932" s="34">
        <v>0.99527390483892897</v>
      </c>
      <c r="CB932" s="34">
        <v>0.99521186848900656</v>
      </c>
      <c r="CC932" s="34">
        <v>0.99514983600586759</v>
      </c>
      <c r="CD932" s="34">
        <v>0.99508780738927105</v>
      </c>
      <c r="CE932" s="34">
        <v>0.99502578263897612</v>
      </c>
      <c r="CF932" s="34">
        <v>0.99496376175474166</v>
      </c>
      <c r="CG932" s="34">
        <v>0.99490174473632664</v>
      </c>
      <c r="CH932" s="34">
        <v>0.99483973158349004</v>
      </c>
      <c r="CI932" s="34">
        <v>0.99477772229599115</v>
      </c>
      <c r="CJ932" s="34">
        <v>0.99471571687358906</v>
      </c>
      <c r="CK932" s="34">
        <v>0.99465371531604274</v>
      </c>
      <c r="CL932" s="34">
        <v>0.99459171762311116</v>
      </c>
      <c r="CM932" s="34">
        <v>0.9945297237945534</v>
      </c>
      <c r="CN932" s="34">
        <v>0.99446773383012899</v>
      </c>
      <c r="CO932" s="34">
        <v>0.99440574772959678</v>
      </c>
      <c r="CP932" s="34">
        <v>0.99434376549271597</v>
      </c>
      <c r="CQ932" s="34">
        <v>0.99428178711924564</v>
      </c>
      <c r="CR932" s="34">
        <v>0.99418882289425126</v>
      </c>
      <c r="CS932" s="34">
        <v>0.99409586736130684</v>
      </c>
      <c r="CT932" s="34">
        <v>0.99400292051959993</v>
      </c>
      <c r="CU932" s="34">
        <v>0.99390998236831796</v>
      </c>
      <c r="CV932" s="34">
        <v>0.99381705290664812</v>
      </c>
      <c r="CW932" s="34">
        <v>0.99372413213377797</v>
      </c>
      <c r="CX932" s="34">
        <v>0.99363122004889526</v>
      </c>
      <c r="CY932" s="34">
        <v>0.99353831665118764</v>
      </c>
      <c r="CZ932" s="34">
        <v>0.99344542193984309</v>
      </c>
      <c r="DA932" s="34">
        <v>0.99335253591404893</v>
      </c>
      <c r="DB932" s="34">
        <v>0.99325965857299336</v>
      </c>
    </row>
    <row r="933" spans="1:106" x14ac:dyDescent="0.2">
      <c r="A933" s="13">
        <f t="shared" ca="1" si="14"/>
        <v>45575</v>
      </c>
      <c r="B933" s="34">
        <v>1.0000623348172251</v>
      </c>
      <c r="C933" s="34">
        <v>1</v>
      </c>
      <c r="D933" s="34">
        <v>0.99993766906816206</v>
      </c>
      <c r="E933" s="34">
        <v>0.99987534202146944</v>
      </c>
      <c r="F933" s="34">
        <v>0.99981301885967966</v>
      </c>
      <c r="G933" s="34">
        <v>0.99975069958255058</v>
      </c>
      <c r="H933" s="34">
        <v>0.99968838418983996</v>
      </c>
      <c r="I933" s="34">
        <v>0.9996260726813061</v>
      </c>
      <c r="J933" s="34">
        <v>0.99956376505670663</v>
      </c>
      <c r="K933" s="34">
        <v>0.99950146131579942</v>
      </c>
      <c r="L933" s="34">
        <v>0.99943916145834222</v>
      </c>
      <c r="M933" s="34">
        <v>0.99937686548409332</v>
      </c>
      <c r="N933" s="34">
        <v>0.99931457339281049</v>
      </c>
      <c r="O933" s="34">
        <v>0.9992522851842518</v>
      </c>
      <c r="P933" s="34">
        <v>0.99919000085817533</v>
      </c>
      <c r="Q933" s="34">
        <v>0.99912772041433895</v>
      </c>
      <c r="R933" s="34">
        <v>0.99906544385250051</v>
      </c>
      <c r="S933" s="34">
        <v>0.99900317117241821</v>
      </c>
      <c r="T933" s="34">
        <v>0.99894090237385014</v>
      </c>
      <c r="U933" s="34">
        <v>0.99887863745655447</v>
      </c>
      <c r="V933" s="34">
        <v>0.99881637642028875</v>
      </c>
      <c r="W933" s="34">
        <v>0.99875411926481172</v>
      </c>
      <c r="X933" s="34">
        <v>0.99869186598988102</v>
      </c>
      <c r="Y933" s="34">
        <v>0.99862961659525507</v>
      </c>
      <c r="Z933" s="34">
        <v>0.99856737108069182</v>
      </c>
      <c r="AA933" s="34">
        <v>0.99850512944594971</v>
      </c>
      <c r="AB933" s="34">
        <v>0.99844289169078648</v>
      </c>
      <c r="AC933" s="34">
        <v>0.99838065781496055</v>
      </c>
      <c r="AD933" s="34">
        <v>0.9983184278182301</v>
      </c>
      <c r="AE933" s="34">
        <v>0.99825620170035334</v>
      </c>
      <c r="AF933" s="34">
        <v>0.99819397946108868</v>
      </c>
      <c r="AG933" s="34">
        <v>0.99813176110019375</v>
      </c>
      <c r="AH933" s="34">
        <v>0.99806954661742753</v>
      </c>
      <c r="AI933" s="34">
        <v>0.99800733601254787</v>
      </c>
      <c r="AJ933" s="34">
        <v>0.99794512928531343</v>
      </c>
      <c r="AK933" s="34">
        <v>0.99788292643548193</v>
      </c>
      <c r="AL933" s="34">
        <v>0.99782072746281236</v>
      </c>
      <c r="AM933" s="34">
        <v>0.99775853236706247</v>
      </c>
      <c r="AN933" s="34">
        <v>0.99769634114799088</v>
      </c>
      <c r="AO933" s="34">
        <v>0.99763415380535614</v>
      </c>
      <c r="AP933" s="34">
        <v>0.99757197033891631</v>
      </c>
      <c r="AQ933" s="34">
        <v>0.99750979074842983</v>
      </c>
      <c r="AR933" s="34">
        <v>0.99744761503365498</v>
      </c>
      <c r="AS933" s="34">
        <v>0.99738544319435074</v>
      </c>
      <c r="AT933" s="34">
        <v>0.99732327523027486</v>
      </c>
      <c r="AU933" s="34">
        <v>0.99726111114118621</v>
      </c>
      <c r="AV933" s="34">
        <v>0.9971989509268433</v>
      </c>
      <c r="AW933" s="34">
        <v>0.99713679458700422</v>
      </c>
      <c r="AX933" s="34">
        <v>0.99707464212142793</v>
      </c>
      <c r="AY933" s="34">
        <v>0.99701249352987276</v>
      </c>
      <c r="AZ933" s="34">
        <v>0.99695034881209699</v>
      </c>
      <c r="BA933" s="34">
        <v>0.99688820796785971</v>
      </c>
      <c r="BB933" s="34">
        <v>0.99682607099691889</v>
      </c>
      <c r="BC933" s="34">
        <v>0.9967639378990335</v>
      </c>
      <c r="BD933" s="34">
        <v>0.99670180867396196</v>
      </c>
      <c r="BE933" s="34">
        <v>0.99663968332146291</v>
      </c>
      <c r="BF933" s="34">
        <v>0.99657756184129487</v>
      </c>
      <c r="BG933" s="34">
        <v>0.99651544423321681</v>
      </c>
      <c r="BH933" s="34">
        <v>0.99645333049698681</v>
      </c>
      <c r="BI933" s="34">
        <v>0.99639122063236407</v>
      </c>
      <c r="BJ933" s="34">
        <v>0.99632911463910701</v>
      </c>
      <c r="BK933" s="34">
        <v>0.99626701251697447</v>
      </c>
      <c r="BL933" s="34">
        <v>0.99620491426572511</v>
      </c>
      <c r="BM933" s="34">
        <v>0.99614281988511755</v>
      </c>
      <c r="BN933" s="34">
        <v>0.99608072937491055</v>
      </c>
      <c r="BO933" s="34">
        <v>0.99601864273486307</v>
      </c>
      <c r="BP933" s="34">
        <v>0.99595655996473353</v>
      </c>
      <c r="BQ933" s="34">
        <v>0.99589448106428102</v>
      </c>
      <c r="BR933" s="34">
        <v>0.99583240603326406</v>
      </c>
      <c r="BS933" s="34">
        <v>0.99577033487144184</v>
      </c>
      <c r="BT933" s="34">
        <v>0.99570826757857278</v>
      </c>
      <c r="BU933" s="34">
        <v>0.99564620415441618</v>
      </c>
      <c r="BV933" s="34">
        <v>0.99558414459873046</v>
      </c>
      <c r="BW933" s="34">
        <v>0.99552208891127458</v>
      </c>
      <c r="BX933" s="34">
        <v>0.99546003709180764</v>
      </c>
      <c r="BY933" s="34">
        <v>0.99539798914008859</v>
      </c>
      <c r="BZ933" s="34">
        <v>0.99533594505587586</v>
      </c>
      <c r="CA933" s="34">
        <v>0.99527390483892897</v>
      </c>
      <c r="CB933" s="34">
        <v>0.99521186848900656</v>
      </c>
      <c r="CC933" s="34">
        <v>0.99514983600586759</v>
      </c>
      <c r="CD933" s="34">
        <v>0.99508780738927105</v>
      </c>
      <c r="CE933" s="34">
        <v>0.99502578263897612</v>
      </c>
      <c r="CF933" s="34">
        <v>0.99496376175474166</v>
      </c>
      <c r="CG933" s="34">
        <v>0.99490174473632664</v>
      </c>
      <c r="CH933" s="34">
        <v>0.99483973158349004</v>
      </c>
      <c r="CI933" s="34">
        <v>0.99477772229599115</v>
      </c>
      <c r="CJ933" s="34">
        <v>0.99471571687358906</v>
      </c>
      <c r="CK933" s="34">
        <v>0.99465371531604274</v>
      </c>
      <c r="CL933" s="34">
        <v>0.99459171762311116</v>
      </c>
      <c r="CM933" s="34">
        <v>0.9945297237945534</v>
      </c>
      <c r="CN933" s="34">
        <v>0.99446773383012899</v>
      </c>
      <c r="CO933" s="34">
        <v>0.99440574772959678</v>
      </c>
      <c r="CP933" s="34">
        <v>0.99434376549271597</v>
      </c>
      <c r="CQ933" s="34">
        <v>0.99428178711924564</v>
      </c>
      <c r="CR933" s="34">
        <v>0.99418882289425126</v>
      </c>
      <c r="CS933" s="34">
        <v>0.99409586736130684</v>
      </c>
      <c r="CT933" s="34">
        <v>0.99400292051959993</v>
      </c>
      <c r="CU933" s="34">
        <v>0.99390998236831796</v>
      </c>
      <c r="CV933" s="34">
        <v>0.99381705290664812</v>
      </c>
      <c r="CW933" s="34">
        <v>0.99372413213377797</v>
      </c>
      <c r="CX933" s="34">
        <v>0.99363122004889526</v>
      </c>
      <c r="CY933" s="34">
        <v>0.99353831665118764</v>
      </c>
      <c r="CZ933" s="34">
        <v>0.99344542193984309</v>
      </c>
      <c r="DA933" s="34">
        <v>0.99335253591404893</v>
      </c>
      <c r="DB933" s="34">
        <v>0.99325965857299336</v>
      </c>
    </row>
    <row r="934" spans="1:106" x14ac:dyDescent="0.2">
      <c r="A934" s="13">
        <f t="shared" ca="1" si="14"/>
        <v>45576</v>
      </c>
      <c r="B934" s="34">
        <v>1.0000623348172251</v>
      </c>
      <c r="C934" s="34">
        <v>1</v>
      </c>
      <c r="D934" s="34">
        <v>0.99993766906816206</v>
      </c>
      <c r="E934" s="34">
        <v>0.99987534202146944</v>
      </c>
      <c r="F934" s="34">
        <v>0.99981301885967966</v>
      </c>
      <c r="G934" s="34">
        <v>0.99975069958255058</v>
      </c>
      <c r="H934" s="34">
        <v>0.99968838418983996</v>
      </c>
      <c r="I934" s="34">
        <v>0.9996260726813061</v>
      </c>
      <c r="J934" s="34">
        <v>0.99956376505670663</v>
      </c>
      <c r="K934" s="34">
        <v>0.99950146131579942</v>
      </c>
      <c r="L934" s="34">
        <v>0.99943916145834222</v>
      </c>
      <c r="M934" s="34">
        <v>0.99937686548409332</v>
      </c>
      <c r="N934" s="34">
        <v>0.99931457339281049</v>
      </c>
      <c r="O934" s="34">
        <v>0.9992522851842518</v>
      </c>
      <c r="P934" s="34">
        <v>0.99919000085817533</v>
      </c>
      <c r="Q934" s="34">
        <v>0.99912772041433895</v>
      </c>
      <c r="R934" s="34">
        <v>0.99906544385250051</v>
      </c>
      <c r="S934" s="34">
        <v>0.99900317117241821</v>
      </c>
      <c r="T934" s="34">
        <v>0.99894090237385014</v>
      </c>
      <c r="U934" s="34">
        <v>0.99887863745655447</v>
      </c>
      <c r="V934" s="34">
        <v>0.99881637642028875</v>
      </c>
      <c r="W934" s="34">
        <v>0.99875411926481172</v>
      </c>
      <c r="X934" s="34">
        <v>0.99869186598988102</v>
      </c>
      <c r="Y934" s="34">
        <v>0.99862961659525507</v>
      </c>
      <c r="Z934" s="34">
        <v>0.99856737108069182</v>
      </c>
      <c r="AA934" s="34">
        <v>0.99850512944594971</v>
      </c>
      <c r="AB934" s="34">
        <v>0.99844289169078648</v>
      </c>
      <c r="AC934" s="34">
        <v>0.99838065781496055</v>
      </c>
      <c r="AD934" s="34">
        <v>0.9983184278182301</v>
      </c>
      <c r="AE934" s="34">
        <v>0.99825620170035334</v>
      </c>
      <c r="AF934" s="34">
        <v>0.99819397946108868</v>
      </c>
      <c r="AG934" s="34">
        <v>0.99813176110019375</v>
      </c>
      <c r="AH934" s="34">
        <v>0.99806954661742753</v>
      </c>
      <c r="AI934" s="34">
        <v>0.99800733601254787</v>
      </c>
      <c r="AJ934" s="34">
        <v>0.99794512928531343</v>
      </c>
      <c r="AK934" s="34">
        <v>0.99788292643548193</v>
      </c>
      <c r="AL934" s="34">
        <v>0.99782072746281236</v>
      </c>
      <c r="AM934" s="34">
        <v>0.99775853236706247</v>
      </c>
      <c r="AN934" s="34">
        <v>0.99769634114799088</v>
      </c>
      <c r="AO934" s="34">
        <v>0.99763415380535614</v>
      </c>
      <c r="AP934" s="34">
        <v>0.99757197033891631</v>
      </c>
      <c r="AQ934" s="34">
        <v>0.99750979074842983</v>
      </c>
      <c r="AR934" s="34">
        <v>0.99744761503365498</v>
      </c>
      <c r="AS934" s="34">
        <v>0.99738544319435074</v>
      </c>
      <c r="AT934" s="34">
        <v>0.99732327523027486</v>
      </c>
      <c r="AU934" s="34">
        <v>0.99726111114118621</v>
      </c>
      <c r="AV934" s="34">
        <v>0.9971989509268433</v>
      </c>
      <c r="AW934" s="34">
        <v>0.99713679458700422</v>
      </c>
      <c r="AX934" s="34">
        <v>0.99707464212142793</v>
      </c>
      <c r="AY934" s="34">
        <v>0.99701249352987276</v>
      </c>
      <c r="AZ934" s="34">
        <v>0.99695034881209699</v>
      </c>
      <c r="BA934" s="34">
        <v>0.99688820796785971</v>
      </c>
      <c r="BB934" s="34">
        <v>0.99682607099691889</v>
      </c>
      <c r="BC934" s="34">
        <v>0.9967639378990335</v>
      </c>
      <c r="BD934" s="34">
        <v>0.99670180867396196</v>
      </c>
      <c r="BE934" s="34">
        <v>0.99663968332146291</v>
      </c>
      <c r="BF934" s="34">
        <v>0.99657756184129487</v>
      </c>
      <c r="BG934" s="34">
        <v>0.99651544423321681</v>
      </c>
      <c r="BH934" s="34">
        <v>0.99645333049698681</v>
      </c>
      <c r="BI934" s="34">
        <v>0.99639122063236407</v>
      </c>
      <c r="BJ934" s="34">
        <v>0.99632911463910701</v>
      </c>
      <c r="BK934" s="34">
        <v>0.99626701251697447</v>
      </c>
      <c r="BL934" s="34">
        <v>0.99620491426572511</v>
      </c>
      <c r="BM934" s="34">
        <v>0.99614281988511755</v>
      </c>
      <c r="BN934" s="34">
        <v>0.99608072937491055</v>
      </c>
      <c r="BO934" s="34">
        <v>0.99601864273486307</v>
      </c>
      <c r="BP934" s="34">
        <v>0.99595655996473353</v>
      </c>
      <c r="BQ934" s="34">
        <v>0.99589448106428102</v>
      </c>
      <c r="BR934" s="34">
        <v>0.99583240603326406</v>
      </c>
      <c r="BS934" s="34">
        <v>0.99577033487144184</v>
      </c>
      <c r="BT934" s="34">
        <v>0.99570826757857278</v>
      </c>
      <c r="BU934" s="34">
        <v>0.99564620415441618</v>
      </c>
      <c r="BV934" s="34">
        <v>0.99558414459873046</v>
      </c>
      <c r="BW934" s="34">
        <v>0.99552208891127458</v>
      </c>
      <c r="BX934" s="34">
        <v>0.99546003709180764</v>
      </c>
      <c r="BY934" s="34">
        <v>0.99539798914008859</v>
      </c>
      <c r="BZ934" s="34">
        <v>0.99533594505587586</v>
      </c>
      <c r="CA934" s="34">
        <v>0.99527390483892897</v>
      </c>
      <c r="CB934" s="34">
        <v>0.99521186848900656</v>
      </c>
      <c r="CC934" s="34">
        <v>0.99514983600586759</v>
      </c>
      <c r="CD934" s="34">
        <v>0.99508780738927105</v>
      </c>
      <c r="CE934" s="34">
        <v>0.99502578263897612</v>
      </c>
      <c r="CF934" s="34">
        <v>0.99496376175474166</v>
      </c>
      <c r="CG934" s="34">
        <v>0.99490174473632664</v>
      </c>
      <c r="CH934" s="34">
        <v>0.99483973158349004</v>
      </c>
      <c r="CI934" s="34">
        <v>0.99477772229599115</v>
      </c>
      <c r="CJ934" s="34">
        <v>0.99471571687358906</v>
      </c>
      <c r="CK934" s="34">
        <v>0.99465371531604274</v>
      </c>
      <c r="CL934" s="34">
        <v>0.99459171762311116</v>
      </c>
      <c r="CM934" s="34">
        <v>0.9945297237945534</v>
      </c>
      <c r="CN934" s="34">
        <v>0.99446773383012899</v>
      </c>
      <c r="CO934" s="34">
        <v>0.99440574772959678</v>
      </c>
      <c r="CP934" s="34">
        <v>0.99434376549271597</v>
      </c>
      <c r="CQ934" s="34">
        <v>0.99428178711924564</v>
      </c>
      <c r="CR934" s="34">
        <v>0.99418882289425126</v>
      </c>
      <c r="CS934" s="34">
        <v>0.99409586736130684</v>
      </c>
      <c r="CT934" s="34">
        <v>0.99400292051959993</v>
      </c>
      <c r="CU934" s="34">
        <v>0.99390998236831796</v>
      </c>
      <c r="CV934" s="34">
        <v>0.99381705290664812</v>
      </c>
      <c r="CW934" s="34">
        <v>0.99372413213377797</v>
      </c>
      <c r="CX934" s="34">
        <v>0.99363122004889526</v>
      </c>
      <c r="CY934" s="34">
        <v>0.99353831665118764</v>
      </c>
      <c r="CZ934" s="34">
        <v>0.99344542193984309</v>
      </c>
      <c r="DA934" s="34">
        <v>0.99335253591404893</v>
      </c>
      <c r="DB934" s="34">
        <v>0.99325965857299336</v>
      </c>
    </row>
    <row r="935" spans="1:106" x14ac:dyDescent="0.2">
      <c r="A935" s="13">
        <f t="shared" ca="1" si="14"/>
        <v>45579</v>
      </c>
      <c r="B935" s="34">
        <v>1.0000623348172251</v>
      </c>
      <c r="C935" s="34">
        <v>1</v>
      </c>
      <c r="D935" s="34">
        <v>0.99993766906816206</v>
      </c>
      <c r="E935" s="34">
        <v>0.99987534202146944</v>
      </c>
      <c r="F935" s="34">
        <v>0.99981301885967966</v>
      </c>
      <c r="G935" s="34">
        <v>0.99975069958255058</v>
      </c>
      <c r="H935" s="34">
        <v>0.99968838418983996</v>
      </c>
      <c r="I935" s="34">
        <v>0.9996260726813061</v>
      </c>
      <c r="J935" s="34">
        <v>0.99956376505670663</v>
      </c>
      <c r="K935" s="34">
        <v>0.99950146131579942</v>
      </c>
      <c r="L935" s="34">
        <v>0.99943916145834222</v>
      </c>
      <c r="M935" s="34">
        <v>0.99937686548409332</v>
      </c>
      <c r="N935" s="34">
        <v>0.99931457339281049</v>
      </c>
      <c r="O935" s="34">
        <v>0.9992522851842518</v>
      </c>
      <c r="P935" s="34">
        <v>0.99919000085817533</v>
      </c>
      <c r="Q935" s="34">
        <v>0.99912772041433895</v>
      </c>
      <c r="R935" s="34">
        <v>0.99906544385250051</v>
      </c>
      <c r="S935" s="34">
        <v>0.99900317117241821</v>
      </c>
      <c r="T935" s="34">
        <v>0.99894090237385014</v>
      </c>
      <c r="U935" s="34">
        <v>0.99887863745655447</v>
      </c>
      <c r="V935" s="34">
        <v>0.99881637642028875</v>
      </c>
      <c r="W935" s="34">
        <v>0.99875411926481172</v>
      </c>
      <c r="X935" s="34">
        <v>0.99869186598988102</v>
      </c>
      <c r="Y935" s="34">
        <v>0.99862961659525507</v>
      </c>
      <c r="Z935" s="34">
        <v>0.99856737108069182</v>
      </c>
      <c r="AA935" s="34">
        <v>0.99850512944594971</v>
      </c>
      <c r="AB935" s="34">
        <v>0.99844289169078648</v>
      </c>
      <c r="AC935" s="34">
        <v>0.99838065781496055</v>
      </c>
      <c r="AD935" s="34">
        <v>0.9983184278182301</v>
      </c>
      <c r="AE935" s="34">
        <v>0.99825620170035334</v>
      </c>
      <c r="AF935" s="34">
        <v>0.99819397946108868</v>
      </c>
      <c r="AG935" s="34">
        <v>0.99813176110019375</v>
      </c>
      <c r="AH935" s="34">
        <v>0.99806954661742753</v>
      </c>
      <c r="AI935" s="34">
        <v>0.99800733601254787</v>
      </c>
      <c r="AJ935" s="34">
        <v>0.99794512928531343</v>
      </c>
      <c r="AK935" s="34">
        <v>0.99788292643548193</v>
      </c>
      <c r="AL935" s="34">
        <v>0.99782072746281236</v>
      </c>
      <c r="AM935" s="34">
        <v>0.99775853236706247</v>
      </c>
      <c r="AN935" s="34">
        <v>0.99769634114799088</v>
      </c>
      <c r="AO935" s="34">
        <v>0.99763415380535614</v>
      </c>
      <c r="AP935" s="34">
        <v>0.99757197033891631</v>
      </c>
      <c r="AQ935" s="34">
        <v>0.99750979074842983</v>
      </c>
      <c r="AR935" s="34">
        <v>0.99744761503365498</v>
      </c>
      <c r="AS935" s="34">
        <v>0.99738544319435074</v>
      </c>
      <c r="AT935" s="34">
        <v>0.99732327523027486</v>
      </c>
      <c r="AU935" s="34">
        <v>0.99726111114118621</v>
      </c>
      <c r="AV935" s="34">
        <v>0.9971989509268433</v>
      </c>
      <c r="AW935" s="34">
        <v>0.99713679458700422</v>
      </c>
      <c r="AX935" s="34">
        <v>0.99707464212142793</v>
      </c>
      <c r="AY935" s="34">
        <v>0.99701249352987276</v>
      </c>
      <c r="AZ935" s="34">
        <v>0.99695034881209699</v>
      </c>
      <c r="BA935" s="34">
        <v>0.99688820796785971</v>
      </c>
      <c r="BB935" s="34">
        <v>0.99682607099691889</v>
      </c>
      <c r="BC935" s="34">
        <v>0.9967639378990335</v>
      </c>
      <c r="BD935" s="34">
        <v>0.99670180867396196</v>
      </c>
      <c r="BE935" s="34">
        <v>0.99663968332146291</v>
      </c>
      <c r="BF935" s="34">
        <v>0.99657756184129487</v>
      </c>
      <c r="BG935" s="34">
        <v>0.99651544423321681</v>
      </c>
      <c r="BH935" s="34">
        <v>0.99645333049698681</v>
      </c>
      <c r="BI935" s="34">
        <v>0.99639122063236407</v>
      </c>
      <c r="BJ935" s="34">
        <v>0.99632911463910701</v>
      </c>
      <c r="BK935" s="34">
        <v>0.99626701251697447</v>
      </c>
      <c r="BL935" s="34">
        <v>0.99620491426572511</v>
      </c>
      <c r="BM935" s="34">
        <v>0.99614281988511755</v>
      </c>
      <c r="BN935" s="34">
        <v>0.99608072937491055</v>
      </c>
      <c r="BO935" s="34">
        <v>0.99601864273486307</v>
      </c>
      <c r="BP935" s="34">
        <v>0.99595655996473353</v>
      </c>
      <c r="BQ935" s="34">
        <v>0.99589448106428102</v>
      </c>
      <c r="BR935" s="34">
        <v>0.99583240603326406</v>
      </c>
      <c r="BS935" s="34">
        <v>0.99577033487144184</v>
      </c>
      <c r="BT935" s="34">
        <v>0.99570826757857278</v>
      </c>
      <c r="BU935" s="34">
        <v>0.99564620415441618</v>
      </c>
      <c r="BV935" s="34">
        <v>0.99558414459873046</v>
      </c>
      <c r="BW935" s="34">
        <v>0.99552208891127458</v>
      </c>
      <c r="BX935" s="34">
        <v>0.99546003709180764</v>
      </c>
      <c r="BY935" s="34">
        <v>0.99539798914008859</v>
      </c>
      <c r="BZ935" s="34">
        <v>0.99533594505587586</v>
      </c>
      <c r="CA935" s="34">
        <v>0.99527390483892897</v>
      </c>
      <c r="CB935" s="34">
        <v>0.99521186848900656</v>
      </c>
      <c r="CC935" s="34">
        <v>0.99514983600586759</v>
      </c>
      <c r="CD935" s="34">
        <v>0.99508780738927105</v>
      </c>
      <c r="CE935" s="34">
        <v>0.99502578263897612</v>
      </c>
      <c r="CF935" s="34">
        <v>0.99496376175474166</v>
      </c>
      <c r="CG935" s="34">
        <v>0.99490174473632664</v>
      </c>
      <c r="CH935" s="34">
        <v>0.99483973158349004</v>
      </c>
      <c r="CI935" s="34">
        <v>0.99477772229599115</v>
      </c>
      <c r="CJ935" s="34">
        <v>0.99471571687358906</v>
      </c>
      <c r="CK935" s="34">
        <v>0.99465371531604274</v>
      </c>
      <c r="CL935" s="34">
        <v>0.99459171762311116</v>
      </c>
      <c r="CM935" s="34">
        <v>0.9945297237945534</v>
      </c>
      <c r="CN935" s="34">
        <v>0.99446773383012899</v>
      </c>
      <c r="CO935" s="34">
        <v>0.99440574772959678</v>
      </c>
      <c r="CP935" s="34">
        <v>0.99434376549271597</v>
      </c>
      <c r="CQ935" s="34">
        <v>0.99428178711924564</v>
      </c>
      <c r="CR935" s="34">
        <v>0.99418882289425126</v>
      </c>
      <c r="CS935" s="34">
        <v>0.99409586736130684</v>
      </c>
      <c r="CT935" s="34">
        <v>0.99400292051959993</v>
      </c>
      <c r="CU935" s="34">
        <v>0.99390998236831796</v>
      </c>
      <c r="CV935" s="34">
        <v>0.99381705290664812</v>
      </c>
      <c r="CW935" s="34">
        <v>0.99372413213377797</v>
      </c>
      <c r="CX935" s="34">
        <v>0.99363122004889526</v>
      </c>
      <c r="CY935" s="34">
        <v>0.99353831665118764</v>
      </c>
      <c r="CZ935" s="34">
        <v>0.99344542193984309</v>
      </c>
      <c r="DA935" s="34">
        <v>0.99335253591404893</v>
      </c>
      <c r="DB935" s="34">
        <v>0.99325965857299336</v>
      </c>
    </row>
    <row r="936" spans="1:106" x14ac:dyDescent="0.2">
      <c r="A936" s="13">
        <f t="shared" ca="1" si="14"/>
        <v>45580</v>
      </c>
      <c r="B936" s="34">
        <v>1.0000623348172251</v>
      </c>
      <c r="C936" s="34">
        <v>1</v>
      </c>
      <c r="D936" s="34">
        <v>0.99993766906816206</v>
      </c>
      <c r="E936" s="34">
        <v>0.99987534202146944</v>
      </c>
      <c r="F936" s="34">
        <v>0.99981301885967966</v>
      </c>
      <c r="G936" s="34">
        <v>0.99975069958255058</v>
      </c>
      <c r="H936" s="34">
        <v>0.99968838418983996</v>
      </c>
      <c r="I936" s="34">
        <v>0.9996260726813061</v>
      </c>
      <c r="J936" s="34">
        <v>0.99956376505670663</v>
      </c>
      <c r="K936" s="34">
        <v>0.99950146131579942</v>
      </c>
      <c r="L936" s="34">
        <v>0.99943916145834222</v>
      </c>
      <c r="M936" s="34">
        <v>0.99937686548409332</v>
      </c>
      <c r="N936" s="34">
        <v>0.99931457339281049</v>
      </c>
      <c r="O936" s="34">
        <v>0.9992522851842518</v>
      </c>
      <c r="P936" s="34">
        <v>0.99919000085817533</v>
      </c>
      <c r="Q936" s="34">
        <v>0.99912772041433895</v>
      </c>
      <c r="R936" s="34">
        <v>0.99906544385250051</v>
      </c>
      <c r="S936" s="34">
        <v>0.99900317117241821</v>
      </c>
      <c r="T936" s="34">
        <v>0.99894090237385014</v>
      </c>
      <c r="U936" s="34">
        <v>0.99887863745655447</v>
      </c>
      <c r="V936" s="34">
        <v>0.99881637642028875</v>
      </c>
      <c r="W936" s="34">
        <v>0.99875411926481172</v>
      </c>
      <c r="X936" s="34">
        <v>0.99869186598988102</v>
      </c>
      <c r="Y936" s="34">
        <v>0.99862961659525507</v>
      </c>
      <c r="Z936" s="34">
        <v>0.99856737108069182</v>
      </c>
      <c r="AA936" s="34">
        <v>0.99850512944594971</v>
      </c>
      <c r="AB936" s="34">
        <v>0.99844289169078648</v>
      </c>
      <c r="AC936" s="34">
        <v>0.99838065781496055</v>
      </c>
      <c r="AD936" s="34">
        <v>0.9983184278182301</v>
      </c>
      <c r="AE936" s="34">
        <v>0.99825620170035334</v>
      </c>
      <c r="AF936" s="34">
        <v>0.99819397946108868</v>
      </c>
      <c r="AG936" s="34">
        <v>0.99813176110019375</v>
      </c>
      <c r="AH936" s="34">
        <v>0.99806954661742753</v>
      </c>
      <c r="AI936" s="34">
        <v>0.99800733601254787</v>
      </c>
      <c r="AJ936" s="34">
        <v>0.99794512928531343</v>
      </c>
      <c r="AK936" s="34">
        <v>0.99788292643548193</v>
      </c>
      <c r="AL936" s="34">
        <v>0.99782072746281236</v>
      </c>
      <c r="AM936" s="34">
        <v>0.99775853236706247</v>
      </c>
      <c r="AN936" s="34">
        <v>0.99769634114799088</v>
      </c>
      <c r="AO936" s="34">
        <v>0.99763415380535614</v>
      </c>
      <c r="AP936" s="34">
        <v>0.99757197033891631</v>
      </c>
      <c r="AQ936" s="34">
        <v>0.99750979074842983</v>
      </c>
      <c r="AR936" s="34">
        <v>0.99744761503365498</v>
      </c>
      <c r="AS936" s="34">
        <v>0.99738544319435074</v>
      </c>
      <c r="AT936" s="34">
        <v>0.99732327523027486</v>
      </c>
      <c r="AU936" s="34">
        <v>0.99726111114118621</v>
      </c>
      <c r="AV936" s="34">
        <v>0.9971989509268433</v>
      </c>
      <c r="AW936" s="34">
        <v>0.99713679458700422</v>
      </c>
      <c r="AX936" s="34">
        <v>0.99707464212142793</v>
      </c>
      <c r="AY936" s="34">
        <v>0.99701249352987276</v>
      </c>
      <c r="AZ936" s="34">
        <v>0.99695034881209699</v>
      </c>
      <c r="BA936" s="34">
        <v>0.99688820796785971</v>
      </c>
      <c r="BB936" s="34">
        <v>0.99682607099691889</v>
      </c>
      <c r="BC936" s="34">
        <v>0.9967639378990335</v>
      </c>
      <c r="BD936" s="34">
        <v>0.99670180867396196</v>
      </c>
      <c r="BE936" s="34">
        <v>0.99663968332146291</v>
      </c>
      <c r="BF936" s="34">
        <v>0.99657756184129487</v>
      </c>
      <c r="BG936" s="34">
        <v>0.99651544423321681</v>
      </c>
      <c r="BH936" s="34">
        <v>0.99645333049698681</v>
      </c>
      <c r="BI936" s="34">
        <v>0.99639122063236407</v>
      </c>
      <c r="BJ936" s="34">
        <v>0.99632911463910701</v>
      </c>
      <c r="BK936" s="34">
        <v>0.99626701251697447</v>
      </c>
      <c r="BL936" s="34">
        <v>0.99620491426572511</v>
      </c>
      <c r="BM936" s="34">
        <v>0.99614281988511755</v>
      </c>
      <c r="BN936" s="34">
        <v>0.99608072937491055</v>
      </c>
      <c r="BO936" s="34">
        <v>0.99601864273486307</v>
      </c>
      <c r="BP936" s="34">
        <v>0.99595655996473353</v>
      </c>
      <c r="BQ936" s="34">
        <v>0.99589448106428102</v>
      </c>
      <c r="BR936" s="34">
        <v>0.99583240603326406</v>
      </c>
      <c r="BS936" s="34">
        <v>0.99577033487144184</v>
      </c>
      <c r="BT936" s="34">
        <v>0.99570826757857278</v>
      </c>
      <c r="BU936" s="34">
        <v>0.99564620415441618</v>
      </c>
      <c r="BV936" s="34">
        <v>0.99558414459873046</v>
      </c>
      <c r="BW936" s="34">
        <v>0.99552208891127458</v>
      </c>
      <c r="BX936" s="34">
        <v>0.99546003709180764</v>
      </c>
      <c r="BY936" s="34">
        <v>0.99539798914008859</v>
      </c>
      <c r="BZ936" s="34">
        <v>0.99533594505587586</v>
      </c>
      <c r="CA936" s="34">
        <v>0.99527390483892897</v>
      </c>
      <c r="CB936" s="34">
        <v>0.99521186848900656</v>
      </c>
      <c r="CC936" s="34">
        <v>0.99514983600586759</v>
      </c>
      <c r="CD936" s="34">
        <v>0.99508780738927105</v>
      </c>
      <c r="CE936" s="34">
        <v>0.99502578263897612</v>
      </c>
      <c r="CF936" s="34">
        <v>0.99496376175474166</v>
      </c>
      <c r="CG936" s="34">
        <v>0.99490174473632664</v>
      </c>
      <c r="CH936" s="34">
        <v>0.99483973158349004</v>
      </c>
      <c r="CI936" s="34">
        <v>0.99477772229599115</v>
      </c>
      <c r="CJ936" s="34">
        <v>0.99471571687358906</v>
      </c>
      <c r="CK936" s="34">
        <v>0.99465371531604274</v>
      </c>
      <c r="CL936" s="34">
        <v>0.99459171762311116</v>
      </c>
      <c r="CM936" s="34">
        <v>0.9945297237945534</v>
      </c>
      <c r="CN936" s="34">
        <v>0.99446773383012899</v>
      </c>
      <c r="CO936" s="34">
        <v>0.99440574772959678</v>
      </c>
      <c r="CP936" s="34">
        <v>0.99434376549271597</v>
      </c>
      <c r="CQ936" s="34">
        <v>0.99428178711924564</v>
      </c>
      <c r="CR936" s="34">
        <v>0.99418882289425126</v>
      </c>
      <c r="CS936" s="34">
        <v>0.99409586736130684</v>
      </c>
      <c r="CT936" s="34">
        <v>0.99400292051959993</v>
      </c>
      <c r="CU936" s="34">
        <v>0.99390998236831796</v>
      </c>
      <c r="CV936" s="34">
        <v>0.99381705290664812</v>
      </c>
      <c r="CW936" s="34">
        <v>0.99372413213377797</v>
      </c>
      <c r="CX936" s="34">
        <v>0.99363122004889526</v>
      </c>
      <c r="CY936" s="34">
        <v>0.99353831665118764</v>
      </c>
      <c r="CZ936" s="34">
        <v>0.99344542193984309</v>
      </c>
      <c r="DA936" s="34">
        <v>0.99335253591404893</v>
      </c>
      <c r="DB936" s="34">
        <v>0.99325965857299336</v>
      </c>
    </row>
    <row r="937" spans="1:106" x14ac:dyDescent="0.2">
      <c r="A937" s="13">
        <f t="shared" ca="1" si="14"/>
        <v>45581</v>
      </c>
      <c r="B937" s="34">
        <v>1.0000623348172251</v>
      </c>
      <c r="C937" s="34">
        <v>1</v>
      </c>
      <c r="D937" s="34">
        <v>0.99993766906816206</v>
      </c>
      <c r="E937" s="34">
        <v>0.99987534202146944</v>
      </c>
      <c r="F937" s="34">
        <v>0.99981301885967966</v>
      </c>
      <c r="G937" s="34">
        <v>0.99975069958255058</v>
      </c>
      <c r="H937" s="34">
        <v>0.99968838418983996</v>
      </c>
      <c r="I937" s="34">
        <v>0.9996260726813061</v>
      </c>
      <c r="J937" s="34">
        <v>0.99956376505670663</v>
      </c>
      <c r="K937" s="34">
        <v>0.99950146131579942</v>
      </c>
      <c r="L937" s="34">
        <v>0.99943916145834222</v>
      </c>
      <c r="M937" s="34">
        <v>0.99937686548409332</v>
      </c>
      <c r="N937" s="34">
        <v>0.99931457339281049</v>
      </c>
      <c r="O937" s="34">
        <v>0.9992522851842518</v>
      </c>
      <c r="P937" s="34">
        <v>0.99919000085817533</v>
      </c>
      <c r="Q937" s="34">
        <v>0.99912772041433895</v>
      </c>
      <c r="R937" s="34">
        <v>0.99906544385250051</v>
      </c>
      <c r="S937" s="34">
        <v>0.99900317117241821</v>
      </c>
      <c r="T937" s="34">
        <v>0.99894090237385014</v>
      </c>
      <c r="U937" s="34">
        <v>0.99887863745655447</v>
      </c>
      <c r="V937" s="34">
        <v>0.99881637642028875</v>
      </c>
      <c r="W937" s="34">
        <v>0.99875411926481172</v>
      </c>
      <c r="X937" s="34">
        <v>0.99869186598988102</v>
      </c>
      <c r="Y937" s="34">
        <v>0.99862961659525507</v>
      </c>
      <c r="Z937" s="34">
        <v>0.99856737108069182</v>
      </c>
      <c r="AA937" s="34">
        <v>0.99850512944594971</v>
      </c>
      <c r="AB937" s="34">
        <v>0.99844289169078648</v>
      </c>
      <c r="AC937" s="34">
        <v>0.99838065781496055</v>
      </c>
      <c r="AD937" s="34">
        <v>0.9983184278182301</v>
      </c>
      <c r="AE937" s="34">
        <v>0.99825620170035334</v>
      </c>
      <c r="AF937" s="34">
        <v>0.99819397946108868</v>
      </c>
      <c r="AG937" s="34">
        <v>0.99813176110019375</v>
      </c>
      <c r="AH937" s="34">
        <v>0.99806954661742753</v>
      </c>
      <c r="AI937" s="34">
        <v>0.99800733601254787</v>
      </c>
      <c r="AJ937" s="34">
        <v>0.99794512928531343</v>
      </c>
      <c r="AK937" s="34">
        <v>0.99788292643548193</v>
      </c>
      <c r="AL937" s="34">
        <v>0.99782072746281236</v>
      </c>
      <c r="AM937" s="34">
        <v>0.99775853236706247</v>
      </c>
      <c r="AN937" s="34">
        <v>0.99769634114799088</v>
      </c>
      <c r="AO937" s="34">
        <v>0.99763415380535614</v>
      </c>
      <c r="AP937" s="34">
        <v>0.99757197033891631</v>
      </c>
      <c r="AQ937" s="34">
        <v>0.99750979074842983</v>
      </c>
      <c r="AR937" s="34">
        <v>0.99744761503365498</v>
      </c>
      <c r="AS937" s="34">
        <v>0.99738544319435074</v>
      </c>
      <c r="AT937" s="34">
        <v>0.99732327523027486</v>
      </c>
      <c r="AU937" s="34">
        <v>0.99726111114118621</v>
      </c>
      <c r="AV937" s="34">
        <v>0.9971989509268433</v>
      </c>
      <c r="AW937" s="34">
        <v>0.99713679458700422</v>
      </c>
      <c r="AX937" s="34">
        <v>0.99707464212142793</v>
      </c>
      <c r="AY937" s="34">
        <v>0.99701249352987276</v>
      </c>
      <c r="AZ937" s="34">
        <v>0.99695034881209699</v>
      </c>
      <c r="BA937" s="34">
        <v>0.99688820796785971</v>
      </c>
      <c r="BB937" s="34">
        <v>0.99682607099691889</v>
      </c>
      <c r="BC937" s="34">
        <v>0.9967639378990335</v>
      </c>
      <c r="BD937" s="34">
        <v>0.99670180867396196</v>
      </c>
      <c r="BE937" s="34">
        <v>0.99663968332146291</v>
      </c>
      <c r="BF937" s="34">
        <v>0.99657756184129487</v>
      </c>
      <c r="BG937" s="34">
        <v>0.99651544423321681</v>
      </c>
      <c r="BH937" s="34">
        <v>0.99645333049698681</v>
      </c>
      <c r="BI937" s="34">
        <v>0.99639122063236407</v>
      </c>
      <c r="BJ937" s="34">
        <v>0.99632911463910701</v>
      </c>
      <c r="BK937" s="34">
        <v>0.99626701251697447</v>
      </c>
      <c r="BL937" s="34">
        <v>0.99620491426572511</v>
      </c>
      <c r="BM937" s="34">
        <v>0.99614281988511755</v>
      </c>
      <c r="BN937" s="34">
        <v>0.99608072937491055</v>
      </c>
      <c r="BO937" s="34">
        <v>0.99601864273486307</v>
      </c>
      <c r="BP937" s="34">
        <v>0.99595655996473353</v>
      </c>
      <c r="BQ937" s="34">
        <v>0.99589448106428102</v>
      </c>
      <c r="BR937" s="34">
        <v>0.99583240603326406</v>
      </c>
      <c r="BS937" s="34">
        <v>0.99577033487144184</v>
      </c>
      <c r="BT937" s="34">
        <v>0.99570826757857278</v>
      </c>
      <c r="BU937" s="34">
        <v>0.99564620415441618</v>
      </c>
      <c r="BV937" s="34">
        <v>0.99558414459873046</v>
      </c>
      <c r="BW937" s="34">
        <v>0.99552208891127458</v>
      </c>
      <c r="BX937" s="34">
        <v>0.99546003709180764</v>
      </c>
      <c r="BY937" s="34">
        <v>0.99539798914008859</v>
      </c>
      <c r="BZ937" s="34">
        <v>0.99533594505587586</v>
      </c>
      <c r="CA937" s="34">
        <v>0.99527390483892897</v>
      </c>
      <c r="CB937" s="34">
        <v>0.99521186848900656</v>
      </c>
      <c r="CC937" s="34">
        <v>0.99514983600586759</v>
      </c>
      <c r="CD937" s="34">
        <v>0.99508780738927105</v>
      </c>
      <c r="CE937" s="34">
        <v>0.99502578263897612</v>
      </c>
      <c r="CF937" s="34">
        <v>0.99496376175474166</v>
      </c>
      <c r="CG937" s="34">
        <v>0.99490174473632664</v>
      </c>
      <c r="CH937" s="34">
        <v>0.99483973158349004</v>
      </c>
      <c r="CI937" s="34">
        <v>0.99477772229599115</v>
      </c>
      <c r="CJ937" s="34">
        <v>0.99471571687358906</v>
      </c>
      <c r="CK937" s="34">
        <v>0.99465371531604274</v>
      </c>
      <c r="CL937" s="34">
        <v>0.99459171762311116</v>
      </c>
      <c r="CM937" s="34">
        <v>0.9945297237945534</v>
      </c>
      <c r="CN937" s="34">
        <v>0.99446773383012899</v>
      </c>
      <c r="CO937" s="34">
        <v>0.99440574772959678</v>
      </c>
      <c r="CP937" s="34">
        <v>0.99434376549271597</v>
      </c>
      <c r="CQ937" s="34">
        <v>0.99428178711924564</v>
      </c>
      <c r="CR937" s="34">
        <v>0.99418882289425126</v>
      </c>
      <c r="CS937" s="34">
        <v>0.99409586736130684</v>
      </c>
      <c r="CT937" s="34">
        <v>0.99400292051959993</v>
      </c>
      <c r="CU937" s="34">
        <v>0.99390998236831796</v>
      </c>
      <c r="CV937" s="34">
        <v>0.99381705290664812</v>
      </c>
      <c r="CW937" s="34">
        <v>0.99372413213377797</v>
      </c>
      <c r="CX937" s="34">
        <v>0.99363122004889526</v>
      </c>
      <c r="CY937" s="34">
        <v>0.99353831665118764</v>
      </c>
      <c r="CZ937" s="34">
        <v>0.99344542193984309</v>
      </c>
      <c r="DA937" s="34">
        <v>0.99335253591404893</v>
      </c>
      <c r="DB937" s="34">
        <v>0.99325965857299336</v>
      </c>
    </row>
    <row r="938" spans="1:106" x14ac:dyDescent="0.2">
      <c r="A938" s="13">
        <f t="shared" ca="1" si="14"/>
        <v>45582</v>
      </c>
      <c r="B938" s="34">
        <v>1.0000623348172251</v>
      </c>
      <c r="C938" s="34">
        <v>1</v>
      </c>
      <c r="D938" s="34">
        <v>0.99993766906816206</v>
      </c>
      <c r="E938" s="34">
        <v>0.99987534202146944</v>
      </c>
      <c r="F938" s="34">
        <v>0.99981301885967966</v>
      </c>
      <c r="G938" s="34">
        <v>0.99975069958255058</v>
      </c>
      <c r="H938" s="34">
        <v>0.99968838418983996</v>
      </c>
      <c r="I938" s="34">
        <v>0.9996260726813061</v>
      </c>
      <c r="J938" s="34">
        <v>0.99956376505670663</v>
      </c>
      <c r="K938" s="34">
        <v>0.99950146131579942</v>
      </c>
      <c r="L938" s="34">
        <v>0.99943916145834222</v>
      </c>
      <c r="M938" s="34">
        <v>0.99937686548409332</v>
      </c>
      <c r="N938" s="34">
        <v>0.99931457339281049</v>
      </c>
      <c r="O938" s="34">
        <v>0.9992522851842518</v>
      </c>
      <c r="P938" s="34">
        <v>0.99919000085817533</v>
      </c>
      <c r="Q938" s="34">
        <v>0.99912772041433895</v>
      </c>
      <c r="R938" s="34">
        <v>0.99906544385250051</v>
      </c>
      <c r="S938" s="34">
        <v>0.99900317117241821</v>
      </c>
      <c r="T938" s="34">
        <v>0.99894090237385014</v>
      </c>
      <c r="U938" s="34">
        <v>0.99887863745655447</v>
      </c>
      <c r="V938" s="34">
        <v>0.99881637642028875</v>
      </c>
      <c r="W938" s="34">
        <v>0.99875411926481172</v>
      </c>
      <c r="X938" s="34">
        <v>0.99869186598988102</v>
      </c>
      <c r="Y938" s="34">
        <v>0.99862961659525507</v>
      </c>
      <c r="Z938" s="34">
        <v>0.99856737108069182</v>
      </c>
      <c r="AA938" s="34">
        <v>0.99850512944594971</v>
      </c>
      <c r="AB938" s="34">
        <v>0.99844289169078648</v>
      </c>
      <c r="AC938" s="34">
        <v>0.99838065781496055</v>
      </c>
      <c r="AD938" s="34">
        <v>0.9983184278182301</v>
      </c>
      <c r="AE938" s="34">
        <v>0.99825620170035334</v>
      </c>
      <c r="AF938" s="34">
        <v>0.99819397946108868</v>
      </c>
      <c r="AG938" s="34">
        <v>0.99813176110019375</v>
      </c>
      <c r="AH938" s="34">
        <v>0.99806954661742753</v>
      </c>
      <c r="AI938" s="34">
        <v>0.99800733601254787</v>
      </c>
      <c r="AJ938" s="34">
        <v>0.99794512928531343</v>
      </c>
      <c r="AK938" s="34">
        <v>0.99788292643548193</v>
      </c>
      <c r="AL938" s="34">
        <v>0.99782072746281236</v>
      </c>
      <c r="AM938" s="34">
        <v>0.99775853236706247</v>
      </c>
      <c r="AN938" s="34">
        <v>0.99769634114799088</v>
      </c>
      <c r="AO938" s="34">
        <v>0.99763415380535614</v>
      </c>
      <c r="AP938" s="34">
        <v>0.99757197033891631</v>
      </c>
      <c r="AQ938" s="34">
        <v>0.99750979074842983</v>
      </c>
      <c r="AR938" s="34">
        <v>0.99744761503365498</v>
      </c>
      <c r="AS938" s="34">
        <v>0.99738544319435074</v>
      </c>
      <c r="AT938" s="34">
        <v>0.99732327523027486</v>
      </c>
      <c r="AU938" s="34">
        <v>0.99726111114118621</v>
      </c>
      <c r="AV938" s="34">
        <v>0.9971989509268433</v>
      </c>
      <c r="AW938" s="34">
        <v>0.99713679458700422</v>
      </c>
      <c r="AX938" s="34">
        <v>0.99707464212142793</v>
      </c>
      <c r="AY938" s="34">
        <v>0.99701249352987276</v>
      </c>
      <c r="AZ938" s="34">
        <v>0.99695034881209699</v>
      </c>
      <c r="BA938" s="34">
        <v>0.99688820796785971</v>
      </c>
      <c r="BB938" s="34">
        <v>0.99682607099691889</v>
      </c>
      <c r="BC938" s="34">
        <v>0.9967639378990335</v>
      </c>
      <c r="BD938" s="34">
        <v>0.99670180867396196</v>
      </c>
      <c r="BE938" s="34">
        <v>0.99663968332146291</v>
      </c>
      <c r="BF938" s="34">
        <v>0.99657756184129487</v>
      </c>
      <c r="BG938" s="34">
        <v>0.99651544423321681</v>
      </c>
      <c r="BH938" s="34">
        <v>0.99645333049698681</v>
      </c>
      <c r="BI938" s="34">
        <v>0.99639122063236407</v>
      </c>
      <c r="BJ938" s="34">
        <v>0.99632911463910701</v>
      </c>
      <c r="BK938" s="34">
        <v>0.99626701251697447</v>
      </c>
      <c r="BL938" s="34">
        <v>0.99620491426572511</v>
      </c>
      <c r="BM938" s="34">
        <v>0.99614281988511755</v>
      </c>
      <c r="BN938" s="34">
        <v>0.99608072937491055</v>
      </c>
      <c r="BO938" s="34">
        <v>0.99601864273486307</v>
      </c>
      <c r="BP938" s="34">
        <v>0.99595655996473353</v>
      </c>
      <c r="BQ938" s="34">
        <v>0.99589448106428102</v>
      </c>
      <c r="BR938" s="34">
        <v>0.99583240603326406</v>
      </c>
      <c r="BS938" s="34">
        <v>0.99577033487144184</v>
      </c>
      <c r="BT938" s="34">
        <v>0.99570826757857278</v>
      </c>
      <c r="BU938" s="34">
        <v>0.99564620415441618</v>
      </c>
      <c r="BV938" s="34">
        <v>0.99558414459873046</v>
      </c>
      <c r="BW938" s="34">
        <v>0.99552208891127458</v>
      </c>
      <c r="BX938" s="34">
        <v>0.99546003709180764</v>
      </c>
      <c r="BY938" s="34">
        <v>0.99539798914008859</v>
      </c>
      <c r="BZ938" s="34">
        <v>0.99533594505587586</v>
      </c>
      <c r="CA938" s="34">
        <v>0.99527390483892897</v>
      </c>
      <c r="CB938" s="34">
        <v>0.99521186848900656</v>
      </c>
      <c r="CC938" s="34">
        <v>0.99514983600586759</v>
      </c>
      <c r="CD938" s="34">
        <v>0.99508780738927105</v>
      </c>
      <c r="CE938" s="34">
        <v>0.99502578263897612</v>
      </c>
      <c r="CF938" s="34">
        <v>0.99496376175474166</v>
      </c>
      <c r="CG938" s="34">
        <v>0.99490174473632664</v>
      </c>
      <c r="CH938" s="34">
        <v>0.99483973158349004</v>
      </c>
      <c r="CI938" s="34">
        <v>0.99477772229599115</v>
      </c>
      <c r="CJ938" s="34">
        <v>0.99471571687358906</v>
      </c>
      <c r="CK938" s="34">
        <v>0.99465371531604274</v>
      </c>
      <c r="CL938" s="34">
        <v>0.99459171762311116</v>
      </c>
      <c r="CM938" s="34">
        <v>0.9945297237945534</v>
      </c>
      <c r="CN938" s="34">
        <v>0.99446773383012899</v>
      </c>
      <c r="CO938" s="34">
        <v>0.99440574772959678</v>
      </c>
      <c r="CP938" s="34">
        <v>0.99434376549271597</v>
      </c>
      <c r="CQ938" s="34">
        <v>0.99428178711924564</v>
      </c>
      <c r="CR938" s="34">
        <v>0.99418882289425126</v>
      </c>
      <c r="CS938" s="34">
        <v>0.99409586736130684</v>
      </c>
      <c r="CT938" s="34">
        <v>0.99400292051959993</v>
      </c>
      <c r="CU938" s="34">
        <v>0.99390998236831796</v>
      </c>
      <c r="CV938" s="34">
        <v>0.99381705290664812</v>
      </c>
      <c r="CW938" s="34">
        <v>0.99372413213377797</v>
      </c>
      <c r="CX938" s="34">
        <v>0.99363122004889526</v>
      </c>
      <c r="CY938" s="34">
        <v>0.99353831665118764</v>
      </c>
      <c r="CZ938" s="34">
        <v>0.99344542193984309</v>
      </c>
      <c r="DA938" s="34">
        <v>0.99335253591404893</v>
      </c>
      <c r="DB938" s="34">
        <v>0.99325965857299336</v>
      </c>
    </row>
    <row r="939" spans="1:106" x14ac:dyDescent="0.2">
      <c r="A939" s="13">
        <f t="shared" ca="1" si="14"/>
        <v>45583</v>
      </c>
      <c r="B939" s="34">
        <v>1.0000623348172251</v>
      </c>
      <c r="C939" s="34">
        <v>1</v>
      </c>
      <c r="D939" s="34">
        <v>0.99993766906816206</v>
      </c>
      <c r="E939" s="34">
        <v>0.99987534202146944</v>
      </c>
      <c r="F939" s="34">
        <v>0.99981301885967966</v>
      </c>
      <c r="G939" s="34">
        <v>0.99975069958255058</v>
      </c>
      <c r="H939" s="34">
        <v>0.99968838418983996</v>
      </c>
      <c r="I939" s="34">
        <v>0.9996260726813061</v>
      </c>
      <c r="J939" s="34">
        <v>0.99956376505670663</v>
      </c>
      <c r="K939" s="34">
        <v>0.99950146131579942</v>
      </c>
      <c r="L939" s="34">
        <v>0.99943916145834222</v>
      </c>
      <c r="M939" s="34">
        <v>0.99937686548409332</v>
      </c>
      <c r="N939" s="34">
        <v>0.99931457339281049</v>
      </c>
      <c r="O939" s="34">
        <v>0.9992522851842518</v>
      </c>
      <c r="P939" s="34">
        <v>0.99919000085817533</v>
      </c>
      <c r="Q939" s="34">
        <v>0.99912772041433895</v>
      </c>
      <c r="R939" s="34">
        <v>0.99906544385250051</v>
      </c>
      <c r="S939" s="34">
        <v>0.99900317117241821</v>
      </c>
      <c r="T939" s="34">
        <v>0.99894090237385014</v>
      </c>
      <c r="U939" s="34">
        <v>0.99887863745655447</v>
      </c>
      <c r="V939" s="34">
        <v>0.99881637642028875</v>
      </c>
      <c r="W939" s="34">
        <v>0.99875411926481172</v>
      </c>
      <c r="X939" s="34">
        <v>0.99869186598988102</v>
      </c>
      <c r="Y939" s="34">
        <v>0.99862961659525507</v>
      </c>
      <c r="Z939" s="34">
        <v>0.99856737108069182</v>
      </c>
      <c r="AA939" s="34">
        <v>0.99850512944594971</v>
      </c>
      <c r="AB939" s="34">
        <v>0.99844289169078648</v>
      </c>
      <c r="AC939" s="34">
        <v>0.99838065781496055</v>
      </c>
      <c r="AD939" s="34">
        <v>0.9983184278182301</v>
      </c>
      <c r="AE939" s="34">
        <v>0.99825620170035334</v>
      </c>
      <c r="AF939" s="34">
        <v>0.99819397946108868</v>
      </c>
      <c r="AG939" s="34">
        <v>0.99813176110019375</v>
      </c>
      <c r="AH939" s="34">
        <v>0.99806954661742753</v>
      </c>
      <c r="AI939" s="34">
        <v>0.99800733601254787</v>
      </c>
      <c r="AJ939" s="34">
        <v>0.99794512928531343</v>
      </c>
      <c r="AK939" s="34">
        <v>0.99788292643548193</v>
      </c>
      <c r="AL939" s="34">
        <v>0.99782072746281236</v>
      </c>
      <c r="AM939" s="34">
        <v>0.99775853236706247</v>
      </c>
      <c r="AN939" s="34">
        <v>0.99769634114799088</v>
      </c>
      <c r="AO939" s="34">
        <v>0.99763415380535614</v>
      </c>
      <c r="AP939" s="34">
        <v>0.99757197033891631</v>
      </c>
      <c r="AQ939" s="34">
        <v>0.99750979074842983</v>
      </c>
      <c r="AR939" s="34">
        <v>0.99744761503365498</v>
      </c>
      <c r="AS939" s="34">
        <v>0.99738544319435074</v>
      </c>
      <c r="AT939" s="34">
        <v>0.99732327523027486</v>
      </c>
      <c r="AU939" s="34">
        <v>0.99726111114118621</v>
      </c>
      <c r="AV939" s="34">
        <v>0.9971989509268433</v>
      </c>
      <c r="AW939" s="34">
        <v>0.99713679458700422</v>
      </c>
      <c r="AX939" s="34">
        <v>0.99707464212142793</v>
      </c>
      <c r="AY939" s="34">
        <v>0.99701249352987276</v>
      </c>
      <c r="AZ939" s="34">
        <v>0.99695034881209699</v>
      </c>
      <c r="BA939" s="34">
        <v>0.99688820796785971</v>
      </c>
      <c r="BB939" s="34">
        <v>0.99682607099691889</v>
      </c>
      <c r="BC939" s="34">
        <v>0.9967639378990335</v>
      </c>
      <c r="BD939" s="34">
        <v>0.99670180867396196</v>
      </c>
      <c r="BE939" s="34">
        <v>0.99663968332146291</v>
      </c>
      <c r="BF939" s="34">
        <v>0.99657756184129487</v>
      </c>
      <c r="BG939" s="34">
        <v>0.99651544423321681</v>
      </c>
      <c r="BH939" s="34">
        <v>0.99645333049698681</v>
      </c>
      <c r="BI939" s="34">
        <v>0.99639122063236407</v>
      </c>
      <c r="BJ939" s="34">
        <v>0.99632911463910701</v>
      </c>
      <c r="BK939" s="34">
        <v>0.99626701251697447</v>
      </c>
      <c r="BL939" s="34">
        <v>0.99620491426572511</v>
      </c>
      <c r="BM939" s="34">
        <v>0.99614281988511755</v>
      </c>
      <c r="BN939" s="34">
        <v>0.99608072937491055</v>
      </c>
      <c r="BO939" s="34">
        <v>0.99601864273486307</v>
      </c>
      <c r="BP939" s="34">
        <v>0.99595655996473353</v>
      </c>
      <c r="BQ939" s="34">
        <v>0.99589448106428102</v>
      </c>
      <c r="BR939" s="34">
        <v>0.99583240603326406</v>
      </c>
      <c r="BS939" s="34">
        <v>0.99577033487144184</v>
      </c>
      <c r="BT939" s="34">
        <v>0.99570826757857278</v>
      </c>
      <c r="BU939" s="34">
        <v>0.99564620415441618</v>
      </c>
      <c r="BV939" s="34">
        <v>0.99558414459873046</v>
      </c>
      <c r="BW939" s="34">
        <v>0.99552208891127458</v>
      </c>
      <c r="BX939" s="34">
        <v>0.99546003709180764</v>
      </c>
      <c r="BY939" s="34">
        <v>0.99539798914008859</v>
      </c>
      <c r="BZ939" s="34">
        <v>0.99533594505587586</v>
      </c>
      <c r="CA939" s="34">
        <v>0.99527390483892897</v>
      </c>
      <c r="CB939" s="34">
        <v>0.99521186848900656</v>
      </c>
      <c r="CC939" s="34">
        <v>0.99514983600586759</v>
      </c>
      <c r="CD939" s="34">
        <v>0.99508780738927105</v>
      </c>
      <c r="CE939" s="34">
        <v>0.99502578263897612</v>
      </c>
      <c r="CF939" s="34">
        <v>0.99496376175474166</v>
      </c>
      <c r="CG939" s="34">
        <v>0.99490174473632664</v>
      </c>
      <c r="CH939" s="34">
        <v>0.99483973158349004</v>
      </c>
      <c r="CI939" s="34">
        <v>0.99477772229599115</v>
      </c>
      <c r="CJ939" s="34">
        <v>0.99471571687358906</v>
      </c>
      <c r="CK939" s="34">
        <v>0.99465371531604274</v>
      </c>
      <c r="CL939" s="34">
        <v>0.99459171762311116</v>
      </c>
      <c r="CM939" s="34">
        <v>0.9945297237945534</v>
      </c>
      <c r="CN939" s="34">
        <v>0.99446773383012899</v>
      </c>
      <c r="CO939" s="34">
        <v>0.99440574772959678</v>
      </c>
      <c r="CP939" s="34">
        <v>0.99434376549271597</v>
      </c>
      <c r="CQ939" s="34">
        <v>0.99428178711924564</v>
      </c>
      <c r="CR939" s="34">
        <v>0.99418882289425126</v>
      </c>
      <c r="CS939" s="34">
        <v>0.99409586736130684</v>
      </c>
      <c r="CT939" s="34">
        <v>0.99400292051959993</v>
      </c>
      <c r="CU939" s="34">
        <v>0.99390998236831796</v>
      </c>
      <c r="CV939" s="34">
        <v>0.99381705290664812</v>
      </c>
      <c r="CW939" s="34">
        <v>0.99372413213377797</v>
      </c>
      <c r="CX939" s="34">
        <v>0.99363122004889526</v>
      </c>
      <c r="CY939" s="34">
        <v>0.99353831665118764</v>
      </c>
      <c r="CZ939" s="34">
        <v>0.99344542193984309</v>
      </c>
      <c r="DA939" s="34">
        <v>0.99335253591404893</v>
      </c>
      <c r="DB939" s="34">
        <v>0.99325965857299336</v>
      </c>
    </row>
    <row r="940" spans="1:106" x14ac:dyDescent="0.2">
      <c r="A940" s="13">
        <f t="shared" ca="1" si="14"/>
        <v>45586</v>
      </c>
      <c r="B940" s="34">
        <v>1.0000623348172251</v>
      </c>
      <c r="C940" s="34">
        <v>1</v>
      </c>
      <c r="D940" s="34">
        <v>0.99993766906816206</v>
      </c>
      <c r="E940" s="34">
        <v>0.99987534202146944</v>
      </c>
      <c r="F940" s="34">
        <v>0.99981301885967966</v>
      </c>
      <c r="G940" s="34">
        <v>0.99975069958255058</v>
      </c>
      <c r="H940" s="34">
        <v>0.99968838418983996</v>
      </c>
      <c r="I940" s="34">
        <v>0.9996260726813061</v>
      </c>
      <c r="J940" s="34">
        <v>0.99956376505670663</v>
      </c>
      <c r="K940" s="34">
        <v>0.99950146131579942</v>
      </c>
      <c r="L940" s="34">
        <v>0.99943916145834222</v>
      </c>
      <c r="M940" s="34">
        <v>0.99937686548409332</v>
      </c>
      <c r="N940" s="34">
        <v>0.99931457339281049</v>
      </c>
      <c r="O940" s="34">
        <v>0.9992522851842518</v>
      </c>
      <c r="P940" s="34">
        <v>0.99919000085817533</v>
      </c>
      <c r="Q940" s="34">
        <v>0.99912772041433895</v>
      </c>
      <c r="R940" s="34">
        <v>0.99906544385250051</v>
      </c>
      <c r="S940" s="34">
        <v>0.99900317117241821</v>
      </c>
      <c r="T940" s="34">
        <v>0.99894090237385014</v>
      </c>
      <c r="U940" s="34">
        <v>0.99887863745655447</v>
      </c>
      <c r="V940" s="34">
        <v>0.99881637642028875</v>
      </c>
      <c r="W940" s="34">
        <v>0.99875411926481172</v>
      </c>
      <c r="X940" s="34">
        <v>0.99869186598988102</v>
      </c>
      <c r="Y940" s="34">
        <v>0.99862961659525507</v>
      </c>
      <c r="Z940" s="34">
        <v>0.99856737108069182</v>
      </c>
      <c r="AA940" s="34">
        <v>0.99850512944594971</v>
      </c>
      <c r="AB940" s="34">
        <v>0.99844289169078648</v>
      </c>
      <c r="AC940" s="34">
        <v>0.99838065781496055</v>
      </c>
      <c r="AD940" s="34">
        <v>0.9983184278182301</v>
      </c>
      <c r="AE940" s="34">
        <v>0.99825620170035334</v>
      </c>
      <c r="AF940" s="34">
        <v>0.99819397946108868</v>
      </c>
      <c r="AG940" s="34">
        <v>0.99813176110019375</v>
      </c>
      <c r="AH940" s="34">
        <v>0.99806954661742753</v>
      </c>
      <c r="AI940" s="34">
        <v>0.99800733601254787</v>
      </c>
      <c r="AJ940" s="34">
        <v>0.99794512928531343</v>
      </c>
      <c r="AK940" s="34">
        <v>0.99788292643548193</v>
      </c>
      <c r="AL940" s="34">
        <v>0.99782072746281236</v>
      </c>
      <c r="AM940" s="34">
        <v>0.99775853236706247</v>
      </c>
      <c r="AN940" s="34">
        <v>0.99769634114799088</v>
      </c>
      <c r="AO940" s="34">
        <v>0.99763415380535614</v>
      </c>
      <c r="AP940" s="34">
        <v>0.99757197033891631</v>
      </c>
      <c r="AQ940" s="34">
        <v>0.99750979074842983</v>
      </c>
      <c r="AR940" s="34">
        <v>0.99744761503365498</v>
      </c>
      <c r="AS940" s="34">
        <v>0.99738544319435074</v>
      </c>
      <c r="AT940" s="34">
        <v>0.99732327523027486</v>
      </c>
      <c r="AU940" s="34">
        <v>0.99726111114118621</v>
      </c>
      <c r="AV940" s="34">
        <v>0.9971989509268433</v>
      </c>
      <c r="AW940" s="34">
        <v>0.99713679458700422</v>
      </c>
      <c r="AX940" s="34">
        <v>0.99707464212142793</v>
      </c>
      <c r="AY940" s="34">
        <v>0.99701249352987276</v>
      </c>
      <c r="AZ940" s="34">
        <v>0.99695034881209699</v>
      </c>
      <c r="BA940" s="34">
        <v>0.99688820796785971</v>
      </c>
      <c r="BB940" s="34">
        <v>0.99682607099691889</v>
      </c>
      <c r="BC940" s="34">
        <v>0.9967639378990335</v>
      </c>
      <c r="BD940" s="34">
        <v>0.99670180867396196</v>
      </c>
      <c r="BE940" s="34">
        <v>0.99663968332146291</v>
      </c>
      <c r="BF940" s="34">
        <v>0.99657756184129487</v>
      </c>
      <c r="BG940" s="34">
        <v>0.99651544423321681</v>
      </c>
      <c r="BH940" s="34">
        <v>0.99645333049698681</v>
      </c>
      <c r="BI940" s="34">
        <v>0.99639122063236407</v>
      </c>
      <c r="BJ940" s="34">
        <v>0.99632911463910701</v>
      </c>
      <c r="BK940" s="34">
        <v>0.99626701251697447</v>
      </c>
      <c r="BL940" s="34">
        <v>0.99620491426572511</v>
      </c>
      <c r="BM940" s="34">
        <v>0.99614281988511755</v>
      </c>
      <c r="BN940" s="34">
        <v>0.99608072937491055</v>
      </c>
      <c r="BO940" s="34">
        <v>0.99601864273486307</v>
      </c>
      <c r="BP940" s="34">
        <v>0.99595655996473353</v>
      </c>
      <c r="BQ940" s="34">
        <v>0.99589448106428102</v>
      </c>
      <c r="BR940" s="34">
        <v>0.99583240603326406</v>
      </c>
      <c r="BS940" s="34">
        <v>0.99577033487144184</v>
      </c>
      <c r="BT940" s="34">
        <v>0.99570826757857278</v>
      </c>
      <c r="BU940" s="34">
        <v>0.99564620415441618</v>
      </c>
      <c r="BV940" s="34">
        <v>0.99558414459873046</v>
      </c>
      <c r="BW940" s="34">
        <v>0.99552208891127458</v>
      </c>
      <c r="BX940" s="34">
        <v>0.99546003709180764</v>
      </c>
      <c r="BY940" s="34">
        <v>0.99539798914008859</v>
      </c>
      <c r="BZ940" s="34">
        <v>0.99533594505587586</v>
      </c>
      <c r="CA940" s="34">
        <v>0.99527390483892897</v>
      </c>
      <c r="CB940" s="34">
        <v>0.99521186848900656</v>
      </c>
      <c r="CC940" s="34">
        <v>0.99514983600586759</v>
      </c>
      <c r="CD940" s="34">
        <v>0.99508780738927105</v>
      </c>
      <c r="CE940" s="34">
        <v>0.99502578263897612</v>
      </c>
      <c r="CF940" s="34">
        <v>0.99496376175474166</v>
      </c>
      <c r="CG940" s="34">
        <v>0.99490174473632664</v>
      </c>
      <c r="CH940" s="34">
        <v>0.99483973158349004</v>
      </c>
      <c r="CI940" s="34">
        <v>0.99477772229599115</v>
      </c>
      <c r="CJ940" s="34">
        <v>0.99471571687358906</v>
      </c>
      <c r="CK940" s="34">
        <v>0.99465371531604274</v>
      </c>
      <c r="CL940" s="34">
        <v>0.99459171762311116</v>
      </c>
      <c r="CM940" s="34">
        <v>0.9945297237945534</v>
      </c>
      <c r="CN940" s="34">
        <v>0.99446773383012899</v>
      </c>
      <c r="CO940" s="34">
        <v>0.99440574772959678</v>
      </c>
      <c r="CP940" s="34">
        <v>0.99434376549271597</v>
      </c>
      <c r="CQ940" s="34">
        <v>0.99428178711924564</v>
      </c>
      <c r="CR940" s="34">
        <v>0.99418882289425126</v>
      </c>
      <c r="CS940" s="34">
        <v>0.99409586736130684</v>
      </c>
      <c r="CT940" s="34">
        <v>0.99400292051959993</v>
      </c>
      <c r="CU940" s="34">
        <v>0.99390998236831796</v>
      </c>
      <c r="CV940" s="34">
        <v>0.99381705290664812</v>
      </c>
      <c r="CW940" s="34">
        <v>0.99372413213377797</v>
      </c>
      <c r="CX940" s="34">
        <v>0.99363122004889526</v>
      </c>
      <c r="CY940" s="34">
        <v>0.99353831665118764</v>
      </c>
      <c r="CZ940" s="34">
        <v>0.99344542193984309</v>
      </c>
      <c r="DA940" s="34">
        <v>0.99335253591404893</v>
      </c>
      <c r="DB940" s="34">
        <v>0.99325965857299336</v>
      </c>
    </row>
    <row r="941" spans="1:106" x14ac:dyDescent="0.2">
      <c r="A941" s="13">
        <f t="shared" ca="1" si="14"/>
        <v>45587</v>
      </c>
      <c r="B941" s="34">
        <v>1.0000623348172251</v>
      </c>
      <c r="C941" s="34">
        <v>1</v>
      </c>
      <c r="D941" s="34">
        <v>0.99993766906816206</v>
      </c>
      <c r="E941" s="34">
        <v>0.99987534202146944</v>
      </c>
      <c r="F941" s="34">
        <v>0.99981301885967966</v>
      </c>
      <c r="G941" s="34">
        <v>0.99975069958255058</v>
      </c>
      <c r="H941" s="34">
        <v>0.99968838418983996</v>
      </c>
      <c r="I941" s="34">
        <v>0.9996260726813061</v>
      </c>
      <c r="J941" s="34">
        <v>0.99956376505670663</v>
      </c>
      <c r="K941" s="34">
        <v>0.99950146131579942</v>
      </c>
      <c r="L941" s="34">
        <v>0.99943916145834222</v>
      </c>
      <c r="M941" s="34">
        <v>0.99937686548409332</v>
      </c>
      <c r="N941" s="34">
        <v>0.99931457339281049</v>
      </c>
      <c r="O941" s="34">
        <v>0.9992522851842518</v>
      </c>
      <c r="P941" s="34">
        <v>0.99919000085817533</v>
      </c>
      <c r="Q941" s="34">
        <v>0.99912772041433895</v>
      </c>
      <c r="R941" s="34">
        <v>0.99906544385250051</v>
      </c>
      <c r="S941" s="34">
        <v>0.99900317117241821</v>
      </c>
      <c r="T941" s="34">
        <v>0.99894090237385014</v>
      </c>
      <c r="U941" s="34">
        <v>0.99887863745655447</v>
      </c>
      <c r="V941" s="34">
        <v>0.99881637642028875</v>
      </c>
      <c r="W941" s="34">
        <v>0.99875411926481172</v>
      </c>
      <c r="X941" s="34">
        <v>0.99869186598988102</v>
      </c>
      <c r="Y941" s="34">
        <v>0.99862961659525507</v>
      </c>
      <c r="Z941" s="34">
        <v>0.99856737108069182</v>
      </c>
      <c r="AA941" s="34">
        <v>0.99850512944594971</v>
      </c>
      <c r="AB941" s="34">
        <v>0.99844289169078648</v>
      </c>
      <c r="AC941" s="34">
        <v>0.99838065781496055</v>
      </c>
      <c r="AD941" s="34">
        <v>0.9983184278182301</v>
      </c>
      <c r="AE941" s="34">
        <v>0.99825620170035334</v>
      </c>
      <c r="AF941" s="34">
        <v>0.99819397946108868</v>
      </c>
      <c r="AG941" s="34">
        <v>0.99813176110019375</v>
      </c>
      <c r="AH941" s="34">
        <v>0.99806954661742753</v>
      </c>
      <c r="AI941" s="34">
        <v>0.99800733601254787</v>
      </c>
      <c r="AJ941" s="34">
        <v>0.99794512928531343</v>
      </c>
      <c r="AK941" s="34">
        <v>0.99788292643548193</v>
      </c>
      <c r="AL941" s="34">
        <v>0.99782072746281236</v>
      </c>
      <c r="AM941" s="34">
        <v>0.99775853236706247</v>
      </c>
      <c r="AN941" s="34">
        <v>0.99769634114799088</v>
      </c>
      <c r="AO941" s="34">
        <v>0.99763415380535614</v>
      </c>
      <c r="AP941" s="34">
        <v>0.99757197033891631</v>
      </c>
      <c r="AQ941" s="34">
        <v>0.99750979074842983</v>
      </c>
      <c r="AR941" s="34">
        <v>0.99744761503365498</v>
      </c>
      <c r="AS941" s="34">
        <v>0.99738544319435074</v>
      </c>
      <c r="AT941" s="34">
        <v>0.99732327523027486</v>
      </c>
      <c r="AU941" s="34">
        <v>0.99726111114118621</v>
      </c>
      <c r="AV941" s="34">
        <v>0.9971989509268433</v>
      </c>
      <c r="AW941" s="34">
        <v>0.99713679458700422</v>
      </c>
      <c r="AX941" s="34">
        <v>0.99707464212142793</v>
      </c>
      <c r="AY941" s="34">
        <v>0.99701249352987276</v>
      </c>
      <c r="AZ941" s="34">
        <v>0.99695034881209699</v>
      </c>
      <c r="BA941" s="34">
        <v>0.99688820796785971</v>
      </c>
      <c r="BB941" s="34">
        <v>0.99682607099691889</v>
      </c>
      <c r="BC941" s="34">
        <v>0.9967639378990335</v>
      </c>
      <c r="BD941" s="34">
        <v>0.99670180867396196</v>
      </c>
      <c r="BE941" s="34">
        <v>0.99663968332146291</v>
      </c>
      <c r="BF941" s="34">
        <v>0.99657756184129487</v>
      </c>
      <c r="BG941" s="34">
        <v>0.99651544423321681</v>
      </c>
      <c r="BH941" s="34">
        <v>0.99645333049698681</v>
      </c>
      <c r="BI941" s="34">
        <v>0.99639122063236407</v>
      </c>
      <c r="BJ941" s="34">
        <v>0.99632911463910701</v>
      </c>
      <c r="BK941" s="34">
        <v>0.99626701251697447</v>
      </c>
      <c r="BL941" s="34">
        <v>0.99620491426572511</v>
      </c>
      <c r="BM941" s="34">
        <v>0.99614281988511755</v>
      </c>
      <c r="BN941" s="34">
        <v>0.99608072937491055</v>
      </c>
      <c r="BO941" s="34">
        <v>0.99601864273486307</v>
      </c>
      <c r="BP941" s="34">
        <v>0.99595655996473353</v>
      </c>
      <c r="BQ941" s="34">
        <v>0.99589448106428102</v>
      </c>
      <c r="BR941" s="34">
        <v>0.99583240603326406</v>
      </c>
      <c r="BS941" s="34">
        <v>0.99577033487144184</v>
      </c>
      <c r="BT941" s="34">
        <v>0.99570826757857278</v>
      </c>
      <c r="BU941" s="34">
        <v>0.99564620415441618</v>
      </c>
      <c r="BV941" s="34">
        <v>0.99558414459873046</v>
      </c>
      <c r="BW941" s="34">
        <v>0.99552208891127458</v>
      </c>
      <c r="BX941" s="34">
        <v>0.99546003709180764</v>
      </c>
      <c r="BY941" s="34">
        <v>0.99539798914008859</v>
      </c>
      <c r="BZ941" s="34">
        <v>0.99533594505587586</v>
      </c>
      <c r="CA941" s="34">
        <v>0.99527390483892897</v>
      </c>
      <c r="CB941" s="34">
        <v>0.99521186848900656</v>
      </c>
      <c r="CC941" s="34">
        <v>0.99514983600586759</v>
      </c>
      <c r="CD941" s="34">
        <v>0.99508780738927105</v>
      </c>
      <c r="CE941" s="34">
        <v>0.99502578263897612</v>
      </c>
      <c r="CF941" s="34">
        <v>0.99496376175474166</v>
      </c>
      <c r="CG941" s="34">
        <v>0.99490174473632664</v>
      </c>
      <c r="CH941" s="34">
        <v>0.99483973158349004</v>
      </c>
      <c r="CI941" s="34">
        <v>0.99477772229599115</v>
      </c>
      <c r="CJ941" s="34">
        <v>0.99471571687358906</v>
      </c>
      <c r="CK941" s="34">
        <v>0.99465371531604274</v>
      </c>
      <c r="CL941" s="34">
        <v>0.99459171762311116</v>
      </c>
      <c r="CM941" s="34">
        <v>0.9945297237945534</v>
      </c>
      <c r="CN941" s="34">
        <v>0.99446773383012899</v>
      </c>
      <c r="CO941" s="34">
        <v>0.99440574772959678</v>
      </c>
      <c r="CP941" s="34">
        <v>0.99434376549271597</v>
      </c>
      <c r="CQ941" s="34">
        <v>0.99428178711924564</v>
      </c>
      <c r="CR941" s="34">
        <v>0.99418882289425126</v>
      </c>
      <c r="CS941" s="34">
        <v>0.99409586736130684</v>
      </c>
      <c r="CT941" s="34">
        <v>0.99400292051959993</v>
      </c>
      <c r="CU941" s="34">
        <v>0.99390998236831796</v>
      </c>
      <c r="CV941" s="34">
        <v>0.99381705290664812</v>
      </c>
      <c r="CW941" s="34">
        <v>0.99372413213377797</v>
      </c>
      <c r="CX941" s="34">
        <v>0.99363122004889526</v>
      </c>
      <c r="CY941" s="34">
        <v>0.99353831665118764</v>
      </c>
      <c r="CZ941" s="34">
        <v>0.99344542193984309</v>
      </c>
      <c r="DA941" s="34">
        <v>0.99335253591404893</v>
      </c>
      <c r="DB941" s="34">
        <v>0.99325965857299336</v>
      </c>
    </row>
    <row r="942" spans="1:106" x14ac:dyDescent="0.2">
      <c r="A942" s="13">
        <f t="shared" ca="1" si="14"/>
        <v>45588</v>
      </c>
      <c r="B942" s="34">
        <v>1.0000623348172251</v>
      </c>
      <c r="C942" s="34">
        <v>1</v>
      </c>
      <c r="D942" s="34">
        <v>0.99993766906816206</v>
      </c>
      <c r="E942" s="34">
        <v>0.99987534202146944</v>
      </c>
      <c r="F942" s="34">
        <v>0.99981301885967966</v>
      </c>
      <c r="G942" s="34">
        <v>0.99975069958255058</v>
      </c>
      <c r="H942" s="34">
        <v>0.99968838418983996</v>
      </c>
      <c r="I942" s="34">
        <v>0.9996260726813061</v>
      </c>
      <c r="J942" s="34">
        <v>0.99956376505670663</v>
      </c>
      <c r="K942" s="34">
        <v>0.99950146131579942</v>
      </c>
      <c r="L942" s="34">
        <v>0.99943916145834222</v>
      </c>
      <c r="M942" s="34">
        <v>0.99937686548409332</v>
      </c>
      <c r="N942" s="34">
        <v>0.99931457339281049</v>
      </c>
      <c r="O942" s="34">
        <v>0.9992522851842518</v>
      </c>
      <c r="P942" s="34">
        <v>0.99919000085817533</v>
      </c>
      <c r="Q942" s="34">
        <v>0.99912772041433895</v>
      </c>
      <c r="R942" s="34">
        <v>0.99906544385250051</v>
      </c>
      <c r="S942" s="34">
        <v>0.99900317117241821</v>
      </c>
      <c r="T942" s="34">
        <v>0.99894090237385014</v>
      </c>
      <c r="U942" s="34">
        <v>0.99887863745655447</v>
      </c>
      <c r="V942" s="34">
        <v>0.99881637642028875</v>
      </c>
      <c r="W942" s="34">
        <v>0.99875411926481172</v>
      </c>
      <c r="X942" s="34">
        <v>0.99869186598988102</v>
      </c>
      <c r="Y942" s="34">
        <v>0.99862961659525507</v>
      </c>
      <c r="Z942" s="34">
        <v>0.99856737108069182</v>
      </c>
      <c r="AA942" s="34">
        <v>0.99850512944594971</v>
      </c>
      <c r="AB942" s="34">
        <v>0.99844289169078648</v>
      </c>
      <c r="AC942" s="34">
        <v>0.99838065781496055</v>
      </c>
      <c r="AD942" s="34">
        <v>0.9983184278182301</v>
      </c>
      <c r="AE942" s="34">
        <v>0.99825620170035334</v>
      </c>
      <c r="AF942" s="34">
        <v>0.99819397946108868</v>
      </c>
      <c r="AG942" s="34">
        <v>0.99813176110019375</v>
      </c>
      <c r="AH942" s="34">
        <v>0.99806954661742753</v>
      </c>
      <c r="AI942" s="34">
        <v>0.99800733601254787</v>
      </c>
      <c r="AJ942" s="34">
        <v>0.99794512928531343</v>
      </c>
      <c r="AK942" s="34">
        <v>0.99788292643548193</v>
      </c>
      <c r="AL942" s="34">
        <v>0.99782072746281236</v>
      </c>
      <c r="AM942" s="34">
        <v>0.99775853236706247</v>
      </c>
      <c r="AN942" s="34">
        <v>0.99769634114799088</v>
      </c>
      <c r="AO942" s="34">
        <v>0.99763415380535614</v>
      </c>
      <c r="AP942" s="34">
        <v>0.99757197033891631</v>
      </c>
      <c r="AQ942" s="34">
        <v>0.99750979074842983</v>
      </c>
      <c r="AR942" s="34">
        <v>0.99744761503365498</v>
      </c>
      <c r="AS942" s="34">
        <v>0.99738544319435074</v>
      </c>
      <c r="AT942" s="34">
        <v>0.99732327523027486</v>
      </c>
      <c r="AU942" s="34">
        <v>0.99726111114118621</v>
      </c>
      <c r="AV942" s="34">
        <v>0.9971989509268433</v>
      </c>
      <c r="AW942" s="34">
        <v>0.99713679458700422</v>
      </c>
      <c r="AX942" s="34">
        <v>0.99707464212142793</v>
      </c>
      <c r="AY942" s="34">
        <v>0.99701249352987276</v>
      </c>
      <c r="AZ942" s="34">
        <v>0.99695034881209699</v>
      </c>
      <c r="BA942" s="34">
        <v>0.99688820796785971</v>
      </c>
      <c r="BB942" s="34">
        <v>0.99682607099691889</v>
      </c>
      <c r="BC942" s="34">
        <v>0.9967639378990335</v>
      </c>
      <c r="BD942" s="34">
        <v>0.99670180867396196</v>
      </c>
      <c r="BE942" s="34">
        <v>0.99663968332146291</v>
      </c>
      <c r="BF942" s="34">
        <v>0.99657756184129487</v>
      </c>
      <c r="BG942" s="34">
        <v>0.99651544423321681</v>
      </c>
      <c r="BH942" s="34">
        <v>0.99645333049698681</v>
      </c>
      <c r="BI942" s="34">
        <v>0.99639122063236407</v>
      </c>
      <c r="BJ942" s="34">
        <v>0.99632911463910701</v>
      </c>
      <c r="BK942" s="34">
        <v>0.99626701251697447</v>
      </c>
      <c r="BL942" s="34">
        <v>0.99620491426572511</v>
      </c>
      <c r="BM942" s="34">
        <v>0.99614281988511755</v>
      </c>
      <c r="BN942" s="34">
        <v>0.99608072937491055</v>
      </c>
      <c r="BO942" s="34">
        <v>0.99601864273486307</v>
      </c>
      <c r="BP942" s="34">
        <v>0.99595655996473353</v>
      </c>
      <c r="BQ942" s="34">
        <v>0.99589448106428102</v>
      </c>
      <c r="BR942" s="34">
        <v>0.99583240603326406</v>
      </c>
      <c r="BS942" s="34">
        <v>0.99577033487144184</v>
      </c>
      <c r="BT942" s="34">
        <v>0.99570826757857278</v>
      </c>
      <c r="BU942" s="34">
        <v>0.99564620415441618</v>
      </c>
      <c r="BV942" s="34">
        <v>0.99558414459873046</v>
      </c>
      <c r="BW942" s="34">
        <v>0.99552208891127458</v>
      </c>
      <c r="BX942" s="34">
        <v>0.99546003709180764</v>
      </c>
      <c r="BY942" s="34">
        <v>0.99539798914008859</v>
      </c>
      <c r="BZ942" s="34">
        <v>0.99533594505587586</v>
      </c>
      <c r="CA942" s="34">
        <v>0.99527390483892897</v>
      </c>
      <c r="CB942" s="34">
        <v>0.99521186848900656</v>
      </c>
      <c r="CC942" s="34">
        <v>0.99514983600586759</v>
      </c>
      <c r="CD942" s="34">
        <v>0.99508780738927105</v>
      </c>
      <c r="CE942" s="34">
        <v>0.99502578263897612</v>
      </c>
      <c r="CF942" s="34">
        <v>0.99496376175474166</v>
      </c>
      <c r="CG942" s="34">
        <v>0.99490174473632664</v>
      </c>
      <c r="CH942" s="34">
        <v>0.99483973158349004</v>
      </c>
      <c r="CI942" s="34">
        <v>0.99477772229599115</v>
      </c>
      <c r="CJ942" s="34">
        <v>0.99471571687358906</v>
      </c>
      <c r="CK942" s="34">
        <v>0.99465371531604274</v>
      </c>
      <c r="CL942" s="34">
        <v>0.99459171762311116</v>
      </c>
      <c r="CM942" s="34">
        <v>0.9945297237945534</v>
      </c>
      <c r="CN942" s="34">
        <v>0.99446773383012899</v>
      </c>
      <c r="CO942" s="34">
        <v>0.99440574772959678</v>
      </c>
      <c r="CP942" s="34">
        <v>0.99434376549271597</v>
      </c>
      <c r="CQ942" s="34">
        <v>0.99428178711924564</v>
      </c>
      <c r="CR942" s="34">
        <v>0.99418882289425126</v>
      </c>
      <c r="CS942" s="34">
        <v>0.99409586736130684</v>
      </c>
      <c r="CT942" s="34">
        <v>0.99400292051959993</v>
      </c>
      <c r="CU942" s="34">
        <v>0.99390998236831796</v>
      </c>
      <c r="CV942" s="34">
        <v>0.99381705290664812</v>
      </c>
      <c r="CW942" s="34">
        <v>0.99372413213377797</v>
      </c>
      <c r="CX942" s="34">
        <v>0.99363122004889526</v>
      </c>
      <c r="CY942" s="34">
        <v>0.99353831665118764</v>
      </c>
      <c r="CZ942" s="34">
        <v>0.99344542193984309</v>
      </c>
      <c r="DA942" s="34">
        <v>0.99335253591404893</v>
      </c>
      <c r="DB942" s="34">
        <v>0.99325965857299336</v>
      </c>
    </row>
    <row r="943" spans="1:106" x14ac:dyDescent="0.2">
      <c r="A943" s="13">
        <f t="shared" ca="1" si="14"/>
        <v>45589</v>
      </c>
      <c r="B943" s="34">
        <v>1.0000623348172251</v>
      </c>
      <c r="C943" s="34">
        <v>1</v>
      </c>
      <c r="D943" s="34">
        <v>0.99993766906816206</v>
      </c>
      <c r="E943" s="34">
        <v>0.99987534202146944</v>
      </c>
      <c r="F943" s="34">
        <v>0.99981301885967966</v>
      </c>
      <c r="G943" s="34">
        <v>0.99975069958255058</v>
      </c>
      <c r="H943" s="34">
        <v>0.99968838418983996</v>
      </c>
      <c r="I943" s="34">
        <v>0.9996260726813061</v>
      </c>
      <c r="J943" s="34">
        <v>0.99956376505670663</v>
      </c>
      <c r="K943" s="34">
        <v>0.99950146131579942</v>
      </c>
      <c r="L943" s="34">
        <v>0.99943916145834222</v>
      </c>
      <c r="M943" s="34">
        <v>0.99937686548409332</v>
      </c>
      <c r="N943" s="34">
        <v>0.99931457339281049</v>
      </c>
      <c r="O943" s="34">
        <v>0.9992522851842518</v>
      </c>
      <c r="P943" s="34">
        <v>0.99919000085817533</v>
      </c>
      <c r="Q943" s="34">
        <v>0.99912772041433895</v>
      </c>
      <c r="R943" s="34">
        <v>0.99906544385250051</v>
      </c>
      <c r="S943" s="34">
        <v>0.99900317117241821</v>
      </c>
      <c r="T943" s="34">
        <v>0.99894090237385014</v>
      </c>
      <c r="U943" s="34">
        <v>0.99887863745655447</v>
      </c>
      <c r="V943" s="34">
        <v>0.99881637642028875</v>
      </c>
      <c r="W943" s="34">
        <v>0.99875411926481172</v>
      </c>
      <c r="X943" s="34">
        <v>0.99869186598988102</v>
      </c>
      <c r="Y943" s="34">
        <v>0.99862961659525507</v>
      </c>
      <c r="Z943" s="34">
        <v>0.99856737108069182</v>
      </c>
      <c r="AA943" s="34">
        <v>0.99850512944594971</v>
      </c>
      <c r="AB943" s="34">
        <v>0.99844289169078648</v>
      </c>
      <c r="AC943" s="34">
        <v>0.99838065781496055</v>
      </c>
      <c r="AD943" s="34">
        <v>0.9983184278182301</v>
      </c>
      <c r="AE943" s="34">
        <v>0.99825620170035334</v>
      </c>
      <c r="AF943" s="34">
        <v>0.99819397946108868</v>
      </c>
      <c r="AG943" s="34">
        <v>0.99813176110019375</v>
      </c>
      <c r="AH943" s="34">
        <v>0.99806954661742753</v>
      </c>
      <c r="AI943" s="34">
        <v>0.99800733601254787</v>
      </c>
      <c r="AJ943" s="34">
        <v>0.99794512928531343</v>
      </c>
      <c r="AK943" s="34">
        <v>0.99788292643548193</v>
      </c>
      <c r="AL943" s="34">
        <v>0.99782072746281236</v>
      </c>
      <c r="AM943" s="34">
        <v>0.99775853236706247</v>
      </c>
      <c r="AN943" s="34">
        <v>0.99769634114799088</v>
      </c>
      <c r="AO943" s="34">
        <v>0.99763415380535614</v>
      </c>
      <c r="AP943" s="34">
        <v>0.99757197033891631</v>
      </c>
      <c r="AQ943" s="34">
        <v>0.99750979074842983</v>
      </c>
      <c r="AR943" s="34">
        <v>0.99744761503365498</v>
      </c>
      <c r="AS943" s="34">
        <v>0.99738544319435074</v>
      </c>
      <c r="AT943" s="34">
        <v>0.99732327523027486</v>
      </c>
      <c r="AU943" s="34">
        <v>0.99726111114118621</v>
      </c>
      <c r="AV943" s="34">
        <v>0.9971989509268433</v>
      </c>
      <c r="AW943" s="34">
        <v>0.99713679458700422</v>
      </c>
      <c r="AX943" s="34">
        <v>0.99707464212142793</v>
      </c>
      <c r="AY943" s="34">
        <v>0.99701249352987276</v>
      </c>
      <c r="AZ943" s="34">
        <v>0.99695034881209699</v>
      </c>
      <c r="BA943" s="34">
        <v>0.99688820796785971</v>
      </c>
      <c r="BB943" s="34">
        <v>0.99682607099691889</v>
      </c>
      <c r="BC943" s="34">
        <v>0.9967639378990335</v>
      </c>
      <c r="BD943" s="34">
        <v>0.99670180867396196</v>
      </c>
      <c r="BE943" s="34">
        <v>0.99663968332146291</v>
      </c>
      <c r="BF943" s="34">
        <v>0.99657756184129487</v>
      </c>
      <c r="BG943" s="34">
        <v>0.99651544423321681</v>
      </c>
      <c r="BH943" s="34">
        <v>0.99645333049698681</v>
      </c>
      <c r="BI943" s="34">
        <v>0.99639122063236407</v>
      </c>
      <c r="BJ943" s="34">
        <v>0.99632911463910701</v>
      </c>
      <c r="BK943" s="34">
        <v>0.99626701251697447</v>
      </c>
      <c r="BL943" s="34">
        <v>0.99620491426572511</v>
      </c>
      <c r="BM943" s="34">
        <v>0.99614281988511755</v>
      </c>
      <c r="BN943" s="34">
        <v>0.99608072937491055</v>
      </c>
      <c r="BO943" s="34">
        <v>0.99601864273486307</v>
      </c>
      <c r="BP943" s="34">
        <v>0.99595655996473353</v>
      </c>
      <c r="BQ943" s="34">
        <v>0.99589448106428102</v>
      </c>
      <c r="BR943" s="34">
        <v>0.99583240603326406</v>
      </c>
      <c r="BS943" s="34">
        <v>0.99577033487144184</v>
      </c>
      <c r="BT943" s="34">
        <v>0.99570826757857278</v>
      </c>
      <c r="BU943" s="34">
        <v>0.99564620415441618</v>
      </c>
      <c r="BV943" s="34">
        <v>0.99558414459873046</v>
      </c>
      <c r="BW943" s="34">
        <v>0.99552208891127458</v>
      </c>
      <c r="BX943" s="34">
        <v>0.99546003709180764</v>
      </c>
      <c r="BY943" s="34">
        <v>0.99539798914008859</v>
      </c>
      <c r="BZ943" s="34">
        <v>0.99533594505587586</v>
      </c>
      <c r="CA943" s="34">
        <v>0.99527390483892897</v>
      </c>
      <c r="CB943" s="34">
        <v>0.99521186848900656</v>
      </c>
      <c r="CC943" s="34">
        <v>0.99514983600586759</v>
      </c>
      <c r="CD943" s="34">
        <v>0.99508780738927105</v>
      </c>
      <c r="CE943" s="34">
        <v>0.99502578263897612</v>
      </c>
      <c r="CF943" s="34">
        <v>0.99496376175474166</v>
      </c>
      <c r="CG943" s="34">
        <v>0.99490174473632664</v>
      </c>
      <c r="CH943" s="34">
        <v>0.99483973158349004</v>
      </c>
      <c r="CI943" s="34">
        <v>0.99477772229599115</v>
      </c>
      <c r="CJ943" s="34">
        <v>0.99471571687358906</v>
      </c>
      <c r="CK943" s="34">
        <v>0.99465371531604274</v>
      </c>
      <c r="CL943" s="34">
        <v>0.99459171762311116</v>
      </c>
      <c r="CM943" s="34">
        <v>0.9945297237945534</v>
      </c>
      <c r="CN943" s="34">
        <v>0.99446773383012899</v>
      </c>
      <c r="CO943" s="34">
        <v>0.99440574772959678</v>
      </c>
      <c r="CP943" s="34">
        <v>0.99434376549271597</v>
      </c>
      <c r="CQ943" s="34">
        <v>0.99428178711924564</v>
      </c>
      <c r="CR943" s="34">
        <v>0.99418882289425126</v>
      </c>
      <c r="CS943" s="34">
        <v>0.99409586736130684</v>
      </c>
      <c r="CT943" s="34">
        <v>0.99400292051959993</v>
      </c>
      <c r="CU943" s="34">
        <v>0.99390998236831796</v>
      </c>
      <c r="CV943" s="34">
        <v>0.99381705290664812</v>
      </c>
      <c r="CW943" s="34">
        <v>0.99372413213377797</v>
      </c>
      <c r="CX943" s="34">
        <v>0.99363122004889526</v>
      </c>
      <c r="CY943" s="34">
        <v>0.99353831665118764</v>
      </c>
      <c r="CZ943" s="34">
        <v>0.99344542193984309</v>
      </c>
      <c r="DA943" s="34">
        <v>0.99335253591404893</v>
      </c>
      <c r="DB943" s="34">
        <v>0.99325965857299336</v>
      </c>
    </row>
    <row r="944" spans="1:106" x14ac:dyDescent="0.2">
      <c r="A944" s="13">
        <f t="shared" ca="1" si="14"/>
        <v>45590</v>
      </c>
      <c r="B944" s="34">
        <v>1.0000623348172251</v>
      </c>
      <c r="C944" s="34">
        <v>1</v>
      </c>
      <c r="D944" s="34">
        <v>0.99993766906816206</v>
      </c>
      <c r="E944" s="34">
        <v>0.99987534202146944</v>
      </c>
      <c r="F944" s="34">
        <v>0.99981301885967966</v>
      </c>
      <c r="G944" s="34">
        <v>0.99975069958255058</v>
      </c>
      <c r="H944" s="34">
        <v>0.99968838418983996</v>
      </c>
      <c r="I944" s="34">
        <v>0.9996260726813061</v>
      </c>
      <c r="J944" s="34">
        <v>0.99956376505670663</v>
      </c>
      <c r="K944" s="34">
        <v>0.99950146131579942</v>
      </c>
      <c r="L944" s="34">
        <v>0.99943916145834222</v>
      </c>
      <c r="M944" s="34">
        <v>0.99937686548409332</v>
      </c>
      <c r="N944" s="34">
        <v>0.99931457339281049</v>
      </c>
      <c r="O944" s="34">
        <v>0.9992522851842518</v>
      </c>
      <c r="P944" s="34">
        <v>0.99919000085817533</v>
      </c>
      <c r="Q944" s="34">
        <v>0.99912772041433895</v>
      </c>
      <c r="R944" s="34">
        <v>0.99906544385250051</v>
      </c>
      <c r="S944" s="34">
        <v>0.99900317117241821</v>
      </c>
      <c r="T944" s="34">
        <v>0.99894090237385014</v>
      </c>
      <c r="U944" s="34">
        <v>0.99887863745655447</v>
      </c>
      <c r="V944" s="34">
        <v>0.99881637642028875</v>
      </c>
      <c r="W944" s="34">
        <v>0.99875411926481172</v>
      </c>
      <c r="X944" s="34">
        <v>0.99869186598988102</v>
      </c>
      <c r="Y944" s="34">
        <v>0.99862961659525507</v>
      </c>
      <c r="Z944" s="34">
        <v>0.99856737108069182</v>
      </c>
      <c r="AA944" s="34">
        <v>0.99850512944594971</v>
      </c>
      <c r="AB944" s="34">
        <v>0.99844289169078648</v>
      </c>
      <c r="AC944" s="34">
        <v>0.99838065781496055</v>
      </c>
      <c r="AD944" s="34">
        <v>0.9983184278182301</v>
      </c>
      <c r="AE944" s="34">
        <v>0.99825620170035334</v>
      </c>
      <c r="AF944" s="34">
        <v>0.99819397946108868</v>
      </c>
      <c r="AG944" s="34">
        <v>0.99813176110019375</v>
      </c>
      <c r="AH944" s="34">
        <v>0.99806954661742753</v>
      </c>
      <c r="AI944" s="34">
        <v>0.99800733601254787</v>
      </c>
      <c r="AJ944" s="34">
        <v>0.99794512928531343</v>
      </c>
      <c r="AK944" s="34">
        <v>0.99788292643548193</v>
      </c>
      <c r="AL944" s="34">
        <v>0.99782072746281236</v>
      </c>
      <c r="AM944" s="34">
        <v>0.99775853236706247</v>
      </c>
      <c r="AN944" s="34">
        <v>0.99769634114799088</v>
      </c>
      <c r="AO944" s="34">
        <v>0.99763415380535614</v>
      </c>
      <c r="AP944" s="34">
        <v>0.99757197033891631</v>
      </c>
      <c r="AQ944" s="34">
        <v>0.99750979074842983</v>
      </c>
      <c r="AR944" s="34">
        <v>0.99744761503365498</v>
      </c>
      <c r="AS944" s="34">
        <v>0.99738544319435074</v>
      </c>
      <c r="AT944" s="34">
        <v>0.99732327523027486</v>
      </c>
      <c r="AU944" s="34">
        <v>0.99726111114118621</v>
      </c>
      <c r="AV944" s="34">
        <v>0.9971989509268433</v>
      </c>
      <c r="AW944" s="34">
        <v>0.99713679458700422</v>
      </c>
      <c r="AX944" s="34">
        <v>0.99707464212142793</v>
      </c>
      <c r="AY944" s="34">
        <v>0.99701249352987276</v>
      </c>
      <c r="AZ944" s="34">
        <v>0.99695034881209699</v>
      </c>
      <c r="BA944" s="34">
        <v>0.99688820796785971</v>
      </c>
      <c r="BB944" s="34">
        <v>0.99682607099691889</v>
      </c>
      <c r="BC944" s="34">
        <v>0.9967639378990335</v>
      </c>
      <c r="BD944" s="34">
        <v>0.99670180867396196</v>
      </c>
      <c r="BE944" s="34">
        <v>0.99663968332146291</v>
      </c>
      <c r="BF944" s="34">
        <v>0.99657756184129487</v>
      </c>
      <c r="BG944" s="34">
        <v>0.99651544423321681</v>
      </c>
      <c r="BH944" s="34">
        <v>0.99645333049698681</v>
      </c>
      <c r="BI944" s="34">
        <v>0.99639122063236407</v>
      </c>
      <c r="BJ944" s="34">
        <v>0.99632911463910701</v>
      </c>
      <c r="BK944" s="34">
        <v>0.99626701251697447</v>
      </c>
      <c r="BL944" s="34">
        <v>0.99620491426572511</v>
      </c>
      <c r="BM944" s="34">
        <v>0.99614281988511755</v>
      </c>
      <c r="BN944" s="34">
        <v>0.99608072937491055</v>
      </c>
      <c r="BO944" s="34">
        <v>0.99601864273486307</v>
      </c>
      <c r="BP944" s="34">
        <v>0.99595655996473353</v>
      </c>
      <c r="BQ944" s="34">
        <v>0.99589448106428102</v>
      </c>
      <c r="BR944" s="34">
        <v>0.99583240603326406</v>
      </c>
      <c r="BS944" s="34">
        <v>0.99577033487144184</v>
      </c>
      <c r="BT944" s="34">
        <v>0.99570826757857278</v>
      </c>
      <c r="BU944" s="34">
        <v>0.99564620415441618</v>
      </c>
      <c r="BV944" s="34">
        <v>0.99558414459873046</v>
      </c>
      <c r="BW944" s="34">
        <v>0.99552208891127458</v>
      </c>
      <c r="BX944" s="34">
        <v>0.99546003709180764</v>
      </c>
      <c r="BY944" s="34">
        <v>0.99539798914008859</v>
      </c>
      <c r="BZ944" s="34">
        <v>0.99533594505587586</v>
      </c>
      <c r="CA944" s="34">
        <v>0.99527390483892897</v>
      </c>
      <c r="CB944" s="34">
        <v>0.99521186848900656</v>
      </c>
      <c r="CC944" s="34">
        <v>0.99514983600586759</v>
      </c>
      <c r="CD944" s="34">
        <v>0.99508780738927105</v>
      </c>
      <c r="CE944" s="34">
        <v>0.99502578263897612</v>
      </c>
      <c r="CF944" s="34">
        <v>0.99496376175474166</v>
      </c>
      <c r="CG944" s="34">
        <v>0.99490174473632664</v>
      </c>
      <c r="CH944" s="34">
        <v>0.99483973158349004</v>
      </c>
      <c r="CI944" s="34">
        <v>0.99477772229599115</v>
      </c>
      <c r="CJ944" s="34">
        <v>0.99471571687358906</v>
      </c>
      <c r="CK944" s="34">
        <v>0.99465371531604274</v>
      </c>
      <c r="CL944" s="34">
        <v>0.99459171762311116</v>
      </c>
      <c r="CM944" s="34">
        <v>0.9945297237945534</v>
      </c>
      <c r="CN944" s="34">
        <v>0.99446773383012899</v>
      </c>
      <c r="CO944" s="34">
        <v>0.99440574772959678</v>
      </c>
      <c r="CP944" s="34">
        <v>0.99434376549271597</v>
      </c>
      <c r="CQ944" s="34">
        <v>0.99428178711924564</v>
      </c>
      <c r="CR944" s="34">
        <v>0.99418882289425126</v>
      </c>
      <c r="CS944" s="34">
        <v>0.99409586736130684</v>
      </c>
      <c r="CT944" s="34">
        <v>0.99400292051959993</v>
      </c>
      <c r="CU944" s="34">
        <v>0.99390998236831796</v>
      </c>
      <c r="CV944" s="34">
        <v>0.99381705290664812</v>
      </c>
      <c r="CW944" s="34">
        <v>0.99372413213377797</v>
      </c>
      <c r="CX944" s="34">
        <v>0.99363122004889526</v>
      </c>
      <c r="CY944" s="34">
        <v>0.99353831665118764</v>
      </c>
      <c r="CZ944" s="34">
        <v>0.99344542193984309</v>
      </c>
      <c r="DA944" s="34">
        <v>0.99335253591404893</v>
      </c>
      <c r="DB944" s="34">
        <v>0.99325965857299336</v>
      </c>
    </row>
    <row r="945" spans="1:106" x14ac:dyDescent="0.2">
      <c r="A945" s="13">
        <f t="shared" ca="1" si="14"/>
        <v>45593</v>
      </c>
      <c r="B945" s="34">
        <v>1.0000623348172251</v>
      </c>
      <c r="C945" s="34">
        <v>1</v>
      </c>
      <c r="D945" s="34">
        <v>0.99993766906816206</v>
      </c>
      <c r="E945" s="34">
        <v>0.99987534202146944</v>
      </c>
      <c r="F945" s="34">
        <v>0.99981301885967966</v>
      </c>
      <c r="G945" s="34">
        <v>0.99975069958255058</v>
      </c>
      <c r="H945" s="34">
        <v>0.99968838418983996</v>
      </c>
      <c r="I945" s="34">
        <v>0.9996260726813061</v>
      </c>
      <c r="J945" s="34">
        <v>0.99956376505670663</v>
      </c>
      <c r="K945" s="34">
        <v>0.99950146131579942</v>
      </c>
      <c r="L945" s="34">
        <v>0.99943916145834222</v>
      </c>
      <c r="M945" s="34">
        <v>0.99937686548409332</v>
      </c>
      <c r="N945" s="34">
        <v>0.99931457339281049</v>
      </c>
      <c r="O945" s="34">
        <v>0.9992522851842518</v>
      </c>
      <c r="P945" s="34">
        <v>0.99919000085817533</v>
      </c>
      <c r="Q945" s="34">
        <v>0.99912772041433895</v>
      </c>
      <c r="R945" s="34">
        <v>0.99906544385250051</v>
      </c>
      <c r="S945" s="34">
        <v>0.99900317117241821</v>
      </c>
      <c r="T945" s="34">
        <v>0.99894090237385014</v>
      </c>
      <c r="U945" s="34">
        <v>0.99887863745655447</v>
      </c>
      <c r="V945" s="34">
        <v>0.99881637642028875</v>
      </c>
      <c r="W945" s="34">
        <v>0.99875411926481172</v>
      </c>
      <c r="X945" s="34">
        <v>0.99869186598988102</v>
      </c>
      <c r="Y945" s="34">
        <v>0.99862961659525507</v>
      </c>
      <c r="Z945" s="34">
        <v>0.99856737108069182</v>
      </c>
      <c r="AA945" s="34">
        <v>0.99850512944594971</v>
      </c>
      <c r="AB945" s="34">
        <v>0.99844289169078648</v>
      </c>
      <c r="AC945" s="34">
        <v>0.99838065781496055</v>
      </c>
      <c r="AD945" s="34">
        <v>0.9983184278182301</v>
      </c>
      <c r="AE945" s="34">
        <v>0.99825620170035334</v>
      </c>
      <c r="AF945" s="34">
        <v>0.99819397946108868</v>
      </c>
      <c r="AG945" s="34">
        <v>0.99813176110019375</v>
      </c>
      <c r="AH945" s="34">
        <v>0.99806954661742753</v>
      </c>
      <c r="AI945" s="34">
        <v>0.99800733601254787</v>
      </c>
      <c r="AJ945" s="34">
        <v>0.99794512928531343</v>
      </c>
      <c r="AK945" s="34">
        <v>0.99788292643548193</v>
      </c>
      <c r="AL945" s="34">
        <v>0.99782072746281236</v>
      </c>
      <c r="AM945" s="34">
        <v>0.99775853236706247</v>
      </c>
      <c r="AN945" s="34">
        <v>0.99769634114799088</v>
      </c>
      <c r="AO945" s="34">
        <v>0.99763415380535614</v>
      </c>
      <c r="AP945" s="34">
        <v>0.99757197033891631</v>
      </c>
      <c r="AQ945" s="34">
        <v>0.99750979074842983</v>
      </c>
      <c r="AR945" s="34">
        <v>0.99744761503365498</v>
      </c>
      <c r="AS945" s="34">
        <v>0.99738544319435074</v>
      </c>
      <c r="AT945" s="34">
        <v>0.99732327523027486</v>
      </c>
      <c r="AU945" s="34">
        <v>0.99726111114118621</v>
      </c>
      <c r="AV945" s="34">
        <v>0.9971989509268433</v>
      </c>
      <c r="AW945" s="34">
        <v>0.99713679458700422</v>
      </c>
      <c r="AX945" s="34">
        <v>0.99707464212142793</v>
      </c>
      <c r="AY945" s="34">
        <v>0.99701249352987276</v>
      </c>
      <c r="AZ945" s="34">
        <v>0.99695034881209699</v>
      </c>
      <c r="BA945" s="34">
        <v>0.99688820796785971</v>
      </c>
      <c r="BB945" s="34">
        <v>0.99682607099691889</v>
      </c>
      <c r="BC945" s="34">
        <v>0.9967639378990335</v>
      </c>
      <c r="BD945" s="34">
        <v>0.99670180867396196</v>
      </c>
      <c r="BE945" s="34">
        <v>0.99663968332146291</v>
      </c>
      <c r="BF945" s="34">
        <v>0.99657756184129487</v>
      </c>
      <c r="BG945" s="34">
        <v>0.99651544423321681</v>
      </c>
      <c r="BH945" s="34">
        <v>0.99645333049698681</v>
      </c>
      <c r="BI945" s="34">
        <v>0.99639122063236407</v>
      </c>
      <c r="BJ945" s="34">
        <v>0.99632911463910701</v>
      </c>
      <c r="BK945" s="34">
        <v>0.99626701251697447</v>
      </c>
      <c r="BL945" s="34">
        <v>0.99620491426572511</v>
      </c>
      <c r="BM945" s="34">
        <v>0.99614281988511755</v>
      </c>
      <c r="BN945" s="34">
        <v>0.99608072937491055</v>
      </c>
      <c r="BO945" s="34">
        <v>0.99601864273486307</v>
      </c>
      <c r="BP945" s="34">
        <v>0.99595655996473353</v>
      </c>
      <c r="BQ945" s="34">
        <v>0.99589448106428102</v>
      </c>
      <c r="BR945" s="34">
        <v>0.99583240603326406</v>
      </c>
      <c r="BS945" s="34">
        <v>0.99577033487144184</v>
      </c>
      <c r="BT945" s="34">
        <v>0.99570826757857278</v>
      </c>
      <c r="BU945" s="34">
        <v>0.99564620415441618</v>
      </c>
      <c r="BV945" s="34">
        <v>0.99558414459873046</v>
      </c>
      <c r="BW945" s="34">
        <v>0.99552208891127458</v>
      </c>
      <c r="BX945" s="34">
        <v>0.99546003709180764</v>
      </c>
      <c r="BY945" s="34">
        <v>0.99539798914008859</v>
      </c>
      <c r="BZ945" s="34">
        <v>0.99533594505587586</v>
      </c>
      <c r="CA945" s="34">
        <v>0.99527390483892897</v>
      </c>
      <c r="CB945" s="34">
        <v>0.99521186848900656</v>
      </c>
      <c r="CC945" s="34">
        <v>0.99514983600586759</v>
      </c>
      <c r="CD945" s="34">
        <v>0.99508780738927105</v>
      </c>
      <c r="CE945" s="34">
        <v>0.99502578263897612</v>
      </c>
      <c r="CF945" s="34">
        <v>0.99496376175474166</v>
      </c>
      <c r="CG945" s="34">
        <v>0.99490174473632664</v>
      </c>
      <c r="CH945" s="34">
        <v>0.99483973158349004</v>
      </c>
      <c r="CI945" s="34">
        <v>0.99477772229599115</v>
      </c>
      <c r="CJ945" s="34">
        <v>0.99471571687358906</v>
      </c>
      <c r="CK945" s="34">
        <v>0.99465371531604274</v>
      </c>
      <c r="CL945" s="34">
        <v>0.99459171762311116</v>
      </c>
      <c r="CM945" s="34">
        <v>0.9945297237945534</v>
      </c>
      <c r="CN945" s="34">
        <v>0.99446773383012899</v>
      </c>
      <c r="CO945" s="34">
        <v>0.99440574772959678</v>
      </c>
      <c r="CP945" s="34">
        <v>0.99434376549271597</v>
      </c>
      <c r="CQ945" s="34">
        <v>0.99428178711924564</v>
      </c>
      <c r="CR945" s="34">
        <v>0.99418882289425126</v>
      </c>
      <c r="CS945" s="34">
        <v>0.99409586736130684</v>
      </c>
      <c r="CT945" s="34">
        <v>0.99400292051959993</v>
      </c>
      <c r="CU945" s="34">
        <v>0.99390998236831796</v>
      </c>
      <c r="CV945" s="34">
        <v>0.99381705290664812</v>
      </c>
      <c r="CW945" s="34">
        <v>0.99372413213377797</v>
      </c>
      <c r="CX945" s="34">
        <v>0.99363122004889526</v>
      </c>
      <c r="CY945" s="34">
        <v>0.99353831665118764</v>
      </c>
      <c r="CZ945" s="34">
        <v>0.99344542193984309</v>
      </c>
      <c r="DA945" s="34">
        <v>0.99335253591404893</v>
      </c>
      <c r="DB945" s="34">
        <v>0.99325965857299336</v>
      </c>
    </row>
    <row r="946" spans="1:106" x14ac:dyDescent="0.2">
      <c r="A946" s="13">
        <f t="shared" ca="1" si="14"/>
        <v>45594</v>
      </c>
      <c r="B946" s="34">
        <v>1.0000623348172251</v>
      </c>
      <c r="C946" s="34">
        <v>1</v>
      </c>
      <c r="D946" s="34">
        <v>0.99993766906816206</v>
      </c>
      <c r="E946" s="34">
        <v>0.99987534202146944</v>
      </c>
      <c r="F946" s="34">
        <v>0.99981301885967966</v>
      </c>
      <c r="G946" s="34">
        <v>0.99975069958255058</v>
      </c>
      <c r="H946" s="34">
        <v>0.99968838418983996</v>
      </c>
      <c r="I946" s="34">
        <v>0.9996260726813061</v>
      </c>
      <c r="J946" s="34">
        <v>0.99956376505670663</v>
      </c>
      <c r="K946" s="34">
        <v>0.99950146131579942</v>
      </c>
      <c r="L946" s="34">
        <v>0.99943916145834222</v>
      </c>
      <c r="M946" s="34">
        <v>0.99937686548409332</v>
      </c>
      <c r="N946" s="34">
        <v>0.99931457339281049</v>
      </c>
      <c r="O946" s="34">
        <v>0.9992522851842518</v>
      </c>
      <c r="P946" s="34">
        <v>0.99919000085817533</v>
      </c>
      <c r="Q946" s="34">
        <v>0.99912772041433895</v>
      </c>
      <c r="R946" s="34">
        <v>0.99906544385250051</v>
      </c>
      <c r="S946" s="34">
        <v>0.99900317117241821</v>
      </c>
      <c r="T946" s="34">
        <v>0.99894090237385014</v>
      </c>
      <c r="U946" s="34">
        <v>0.99887863745655447</v>
      </c>
      <c r="V946" s="34">
        <v>0.99881637642028875</v>
      </c>
      <c r="W946" s="34">
        <v>0.99875411926481172</v>
      </c>
      <c r="X946" s="34">
        <v>0.99869186598988102</v>
      </c>
      <c r="Y946" s="34">
        <v>0.99862961659525507</v>
      </c>
      <c r="Z946" s="34">
        <v>0.99856737108069182</v>
      </c>
      <c r="AA946" s="34">
        <v>0.99850512944594971</v>
      </c>
      <c r="AB946" s="34">
        <v>0.99844289169078648</v>
      </c>
      <c r="AC946" s="34">
        <v>0.99838065781496055</v>
      </c>
      <c r="AD946" s="34">
        <v>0.9983184278182301</v>
      </c>
      <c r="AE946" s="34">
        <v>0.99825620170035334</v>
      </c>
      <c r="AF946" s="34">
        <v>0.99819397946108868</v>
      </c>
      <c r="AG946" s="34">
        <v>0.99813176110019375</v>
      </c>
      <c r="AH946" s="34">
        <v>0.99806954661742753</v>
      </c>
      <c r="AI946" s="34">
        <v>0.99800733601254787</v>
      </c>
      <c r="AJ946" s="34">
        <v>0.99794512928531343</v>
      </c>
      <c r="AK946" s="34">
        <v>0.99788292643548193</v>
      </c>
      <c r="AL946" s="34">
        <v>0.99782072746281236</v>
      </c>
      <c r="AM946" s="34">
        <v>0.99775853236706247</v>
      </c>
      <c r="AN946" s="34">
        <v>0.99769634114799088</v>
      </c>
      <c r="AO946" s="34">
        <v>0.99763415380535614</v>
      </c>
      <c r="AP946" s="34">
        <v>0.99757197033891631</v>
      </c>
      <c r="AQ946" s="34">
        <v>0.99750979074842983</v>
      </c>
      <c r="AR946" s="34">
        <v>0.99744761503365498</v>
      </c>
      <c r="AS946" s="34">
        <v>0.99738544319435074</v>
      </c>
      <c r="AT946" s="34">
        <v>0.99732327523027486</v>
      </c>
      <c r="AU946" s="34">
        <v>0.99726111114118621</v>
      </c>
      <c r="AV946" s="34">
        <v>0.9971989509268433</v>
      </c>
      <c r="AW946" s="34">
        <v>0.99713679458700422</v>
      </c>
      <c r="AX946" s="34">
        <v>0.99707464212142793</v>
      </c>
      <c r="AY946" s="34">
        <v>0.99701249352987276</v>
      </c>
      <c r="AZ946" s="34">
        <v>0.99695034881209699</v>
      </c>
      <c r="BA946" s="34">
        <v>0.99688820796785971</v>
      </c>
      <c r="BB946" s="34">
        <v>0.99682607099691889</v>
      </c>
      <c r="BC946" s="34">
        <v>0.9967639378990335</v>
      </c>
      <c r="BD946" s="34">
        <v>0.99670180867396196</v>
      </c>
      <c r="BE946" s="34">
        <v>0.99663968332146291</v>
      </c>
      <c r="BF946" s="34">
        <v>0.99657756184129487</v>
      </c>
      <c r="BG946" s="34">
        <v>0.99651544423321681</v>
      </c>
      <c r="BH946" s="34">
        <v>0.99645333049698681</v>
      </c>
      <c r="BI946" s="34">
        <v>0.99639122063236407</v>
      </c>
      <c r="BJ946" s="34">
        <v>0.99632911463910701</v>
      </c>
      <c r="BK946" s="34">
        <v>0.99626701251697447</v>
      </c>
      <c r="BL946" s="34">
        <v>0.99620491426572511</v>
      </c>
      <c r="BM946" s="34">
        <v>0.99614281988511755</v>
      </c>
      <c r="BN946" s="34">
        <v>0.99608072937491055</v>
      </c>
      <c r="BO946" s="34">
        <v>0.99601864273486307</v>
      </c>
      <c r="BP946" s="34">
        <v>0.99595655996473353</v>
      </c>
      <c r="BQ946" s="34">
        <v>0.99589448106428102</v>
      </c>
      <c r="BR946" s="34">
        <v>0.99583240603326406</v>
      </c>
      <c r="BS946" s="34">
        <v>0.99577033487144184</v>
      </c>
      <c r="BT946" s="34">
        <v>0.99570826757857278</v>
      </c>
      <c r="BU946" s="34">
        <v>0.99564620415441618</v>
      </c>
      <c r="BV946" s="34">
        <v>0.99558414459873046</v>
      </c>
      <c r="BW946" s="34">
        <v>0.99552208891127458</v>
      </c>
      <c r="BX946" s="34">
        <v>0.99546003709180764</v>
      </c>
      <c r="BY946" s="34">
        <v>0.99539798914008859</v>
      </c>
      <c r="BZ946" s="34">
        <v>0.99533594505587586</v>
      </c>
      <c r="CA946" s="34">
        <v>0.99527390483892897</v>
      </c>
      <c r="CB946" s="34">
        <v>0.99521186848900656</v>
      </c>
      <c r="CC946" s="34">
        <v>0.99514983600586759</v>
      </c>
      <c r="CD946" s="34">
        <v>0.99508780738927105</v>
      </c>
      <c r="CE946" s="34">
        <v>0.99502578263897612</v>
      </c>
      <c r="CF946" s="34">
        <v>0.99496376175474166</v>
      </c>
      <c r="CG946" s="34">
        <v>0.99490174473632664</v>
      </c>
      <c r="CH946" s="34">
        <v>0.99483973158349004</v>
      </c>
      <c r="CI946" s="34">
        <v>0.99477772229599115</v>
      </c>
      <c r="CJ946" s="34">
        <v>0.99471571687358906</v>
      </c>
      <c r="CK946" s="34">
        <v>0.99465371531604274</v>
      </c>
      <c r="CL946" s="34">
        <v>0.99459171762311116</v>
      </c>
      <c r="CM946" s="34">
        <v>0.9945297237945534</v>
      </c>
      <c r="CN946" s="34">
        <v>0.99446773383012899</v>
      </c>
      <c r="CO946" s="34">
        <v>0.99440574772959678</v>
      </c>
      <c r="CP946" s="34">
        <v>0.99434376549271597</v>
      </c>
      <c r="CQ946" s="34">
        <v>0.99428178711924564</v>
      </c>
      <c r="CR946" s="34">
        <v>0.99418882289425126</v>
      </c>
      <c r="CS946" s="34">
        <v>0.99409586736130684</v>
      </c>
      <c r="CT946" s="34">
        <v>0.99400292051959993</v>
      </c>
      <c r="CU946" s="34">
        <v>0.99390998236831796</v>
      </c>
      <c r="CV946" s="34">
        <v>0.99381705290664812</v>
      </c>
      <c r="CW946" s="34">
        <v>0.99372413213377797</v>
      </c>
      <c r="CX946" s="34">
        <v>0.99363122004889526</v>
      </c>
      <c r="CY946" s="34">
        <v>0.99353831665118764</v>
      </c>
      <c r="CZ946" s="34">
        <v>0.99344542193984309</v>
      </c>
      <c r="DA946" s="34">
        <v>0.99335253591404893</v>
      </c>
      <c r="DB946" s="34">
        <v>0.99325965857299336</v>
      </c>
    </row>
    <row r="947" spans="1:106" x14ac:dyDescent="0.2">
      <c r="A947" s="13">
        <f t="shared" ca="1" si="14"/>
        <v>45595</v>
      </c>
      <c r="B947" s="34">
        <v>1.0000623348172251</v>
      </c>
      <c r="C947" s="34">
        <v>1</v>
      </c>
      <c r="D947" s="34">
        <v>0.99993766906816206</v>
      </c>
      <c r="E947" s="34">
        <v>0.99987534202146944</v>
      </c>
      <c r="F947" s="34">
        <v>0.99981301885967966</v>
      </c>
      <c r="G947" s="34">
        <v>0.99975069958255058</v>
      </c>
      <c r="H947" s="34">
        <v>0.99968838418983996</v>
      </c>
      <c r="I947" s="34">
        <v>0.9996260726813061</v>
      </c>
      <c r="J947" s="34">
        <v>0.99956376505670663</v>
      </c>
      <c r="K947" s="34">
        <v>0.99950146131579942</v>
      </c>
      <c r="L947" s="34">
        <v>0.99943916145834222</v>
      </c>
      <c r="M947" s="34">
        <v>0.99937686548409332</v>
      </c>
      <c r="N947" s="34">
        <v>0.99931457339281049</v>
      </c>
      <c r="O947" s="34">
        <v>0.9992522851842518</v>
      </c>
      <c r="P947" s="34">
        <v>0.99919000085817533</v>
      </c>
      <c r="Q947" s="34">
        <v>0.99912772041433895</v>
      </c>
      <c r="R947" s="34">
        <v>0.99906544385250051</v>
      </c>
      <c r="S947" s="34">
        <v>0.99900317117241821</v>
      </c>
      <c r="T947" s="34">
        <v>0.99894090237385014</v>
      </c>
      <c r="U947" s="34">
        <v>0.99887863745655447</v>
      </c>
      <c r="V947" s="34">
        <v>0.99881637642028875</v>
      </c>
      <c r="W947" s="34">
        <v>0.99875411926481172</v>
      </c>
      <c r="X947" s="34">
        <v>0.99869186598988102</v>
      </c>
      <c r="Y947" s="34">
        <v>0.99862961659525507</v>
      </c>
      <c r="Z947" s="34">
        <v>0.99856737108069182</v>
      </c>
      <c r="AA947" s="34">
        <v>0.99850512944594971</v>
      </c>
      <c r="AB947" s="34">
        <v>0.99844289169078648</v>
      </c>
      <c r="AC947" s="34">
        <v>0.99838065781496055</v>
      </c>
      <c r="AD947" s="34">
        <v>0.9983184278182301</v>
      </c>
      <c r="AE947" s="34">
        <v>0.99825620170035334</v>
      </c>
      <c r="AF947" s="34">
        <v>0.99819397946108868</v>
      </c>
      <c r="AG947" s="34">
        <v>0.99813176110019375</v>
      </c>
      <c r="AH947" s="34">
        <v>0.99806954661742753</v>
      </c>
      <c r="AI947" s="34">
        <v>0.99800733601254787</v>
      </c>
      <c r="AJ947" s="34">
        <v>0.99794512928531343</v>
      </c>
      <c r="AK947" s="34">
        <v>0.99788292643548193</v>
      </c>
      <c r="AL947" s="34">
        <v>0.99782072746281236</v>
      </c>
      <c r="AM947" s="34">
        <v>0.99775853236706247</v>
      </c>
      <c r="AN947" s="34">
        <v>0.99769634114799088</v>
      </c>
      <c r="AO947" s="34">
        <v>0.99763415380535614</v>
      </c>
      <c r="AP947" s="34">
        <v>0.99757197033891631</v>
      </c>
      <c r="AQ947" s="34">
        <v>0.99750979074842983</v>
      </c>
      <c r="AR947" s="34">
        <v>0.99744761503365498</v>
      </c>
      <c r="AS947" s="34">
        <v>0.99738544319435074</v>
      </c>
      <c r="AT947" s="34">
        <v>0.99732327523027486</v>
      </c>
      <c r="AU947" s="34">
        <v>0.99726111114118621</v>
      </c>
      <c r="AV947" s="34">
        <v>0.9971989509268433</v>
      </c>
      <c r="AW947" s="34">
        <v>0.99713679458700422</v>
      </c>
      <c r="AX947" s="34">
        <v>0.99707464212142793</v>
      </c>
      <c r="AY947" s="34">
        <v>0.99701249352987276</v>
      </c>
      <c r="AZ947" s="34">
        <v>0.99695034881209699</v>
      </c>
      <c r="BA947" s="34">
        <v>0.99688820796785971</v>
      </c>
      <c r="BB947" s="34">
        <v>0.99682607099691889</v>
      </c>
      <c r="BC947" s="34">
        <v>0.9967639378990335</v>
      </c>
      <c r="BD947" s="34">
        <v>0.99670180867396196</v>
      </c>
      <c r="BE947" s="34">
        <v>0.99663968332146291</v>
      </c>
      <c r="BF947" s="34">
        <v>0.99657756184129487</v>
      </c>
      <c r="BG947" s="34">
        <v>0.99651544423321681</v>
      </c>
      <c r="BH947" s="34">
        <v>0.99645333049698681</v>
      </c>
      <c r="BI947" s="34">
        <v>0.99639122063236407</v>
      </c>
      <c r="BJ947" s="34">
        <v>0.99632911463910701</v>
      </c>
      <c r="BK947" s="34">
        <v>0.99626701251697447</v>
      </c>
      <c r="BL947" s="34">
        <v>0.99620491426572511</v>
      </c>
      <c r="BM947" s="34">
        <v>0.99614281988511755</v>
      </c>
      <c r="BN947" s="34">
        <v>0.99608072937491055</v>
      </c>
      <c r="BO947" s="34">
        <v>0.99601864273486307</v>
      </c>
      <c r="BP947" s="34">
        <v>0.99595655996473353</v>
      </c>
      <c r="BQ947" s="34">
        <v>0.99589448106428102</v>
      </c>
      <c r="BR947" s="34">
        <v>0.99583240603326406</v>
      </c>
      <c r="BS947" s="34">
        <v>0.99577033487144184</v>
      </c>
      <c r="BT947" s="34">
        <v>0.99570826757857278</v>
      </c>
      <c r="BU947" s="34">
        <v>0.99564620415441618</v>
      </c>
      <c r="BV947" s="34">
        <v>0.99558414459873046</v>
      </c>
      <c r="BW947" s="34">
        <v>0.99552208891127458</v>
      </c>
      <c r="BX947" s="34">
        <v>0.99546003709180764</v>
      </c>
      <c r="BY947" s="34">
        <v>0.99539798914008859</v>
      </c>
      <c r="BZ947" s="34">
        <v>0.99533594505587586</v>
      </c>
      <c r="CA947" s="34">
        <v>0.99527390483892897</v>
      </c>
      <c r="CB947" s="34">
        <v>0.99521186848900656</v>
      </c>
      <c r="CC947" s="34">
        <v>0.99514983600586759</v>
      </c>
      <c r="CD947" s="34">
        <v>0.99508780738927105</v>
      </c>
      <c r="CE947" s="34">
        <v>0.99502578263897612</v>
      </c>
      <c r="CF947" s="34">
        <v>0.99496376175474166</v>
      </c>
      <c r="CG947" s="34">
        <v>0.99490174473632664</v>
      </c>
      <c r="CH947" s="34">
        <v>0.99483973158349004</v>
      </c>
      <c r="CI947" s="34">
        <v>0.99477772229599115</v>
      </c>
      <c r="CJ947" s="34">
        <v>0.99471571687358906</v>
      </c>
      <c r="CK947" s="34">
        <v>0.99465371531604274</v>
      </c>
      <c r="CL947" s="34">
        <v>0.99459171762311116</v>
      </c>
      <c r="CM947" s="34">
        <v>0.9945297237945534</v>
      </c>
      <c r="CN947" s="34">
        <v>0.99446773383012899</v>
      </c>
      <c r="CO947" s="34">
        <v>0.99440574772959678</v>
      </c>
      <c r="CP947" s="34">
        <v>0.99434376549271597</v>
      </c>
      <c r="CQ947" s="34">
        <v>0.99428178711924564</v>
      </c>
      <c r="CR947" s="34">
        <v>0.99418882289425126</v>
      </c>
      <c r="CS947" s="34">
        <v>0.99409586736130684</v>
      </c>
      <c r="CT947" s="34">
        <v>0.99400292051959993</v>
      </c>
      <c r="CU947" s="34">
        <v>0.99390998236831796</v>
      </c>
      <c r="CV947" s="34">
        <v>0.99381705290664812</v>
      </c>
      <c r="CW947" s="34">
        <v>0.99372413213377797</v>
      </c>
      <c r="CX947" s="34">
        <v>0.99363122004889526</v>
      </c>
      <c r="CY947" s="34">
        <v>0.99353831665118764</v>
      </c>
      <c r="CZ947" s="34">
        <v>0.99344542193984309</v>
      </c>
      <c r="DA947" s="34">
        <v>0.99335253591404893</v>
      </c>
      <c r="DB947" s="34">
        <v>0.99325965857299336</v>
      </c>
    </row>
    <row r="948" spans="1:106" x14ac:dyDescent="0.2">
      <c r="A948" s="13">
        <f t="shared" ca="1" si="14"/>
        <v>45596</v>
      </c>
      <c r="B948" s="34">
        <v>1.0000623348172251</v>
      </c>
      <c r="C948" s="34">
        <v>1</v>
      </c>
      <c r="D948" s="34">
        <v>0.99993766906816206</v>
      </c>
      <c r="E948" s="34">
        <v>0.99987534202146944</v>
      </c>
      <c r="F948" s="34">
        <v>0.99981301885967966</v>
      </c>
      <c r="G948" s="34">
        <v>0.99975069958255058</v>
      </c>
      <c r="H948" s="34">
        <v>0.99968838418983996</v>
      </c>
      <c r="I948" s="34">
        <v>0.9996260726813061</v>
      </c>
      <c r="J948" s="34">
        <v>0.99956376505670663</v>
      </c>
      <c r="K948" s="34">
        <v>0.99950146131579942</v>
      </c>
      <c r="L948" s="34">
        <v>0.99943916145834222</v>
      </c>
      <c r="M948" s="34">
        <v>0.99937686548409332</v>
      </c>
      <c r="N948" s="34">
        <v>0.99931457339281049</v>
      </c>
      <c r="O948" s="34">
        <v>0.9992522851842518</v>
      </c>
      <c r="P948" s="34">
        <v>0.99919000085817533</v>
      </c>
      <c r="Q948" s="34">
        <v>0.99912772041433895</v>
      </c>
      <c r="R948" s="34">
        <v>0.99906544385250051</v>
      </c>
      <c r="S948" s="34">
        <v>0.99900317117241821</v>
      </c>
      <c r="T948" s="34">
        <v>0.99894090237385014</v>
      </c>
      <c r="U948" s="34">
        <v>0.99887863745655447</v>
      </c>
      <c r="V948" s="34">
        <v>0.99881637642028875</v>
      </c>
      <c r="W948" s="34">
        <v>0.99875411926481172</v>
      </c>
      <c r="X948" s="34">
        <v>0.99869186598988102</v>
      </c>
      <c r="Y948" s="34">
        <v>0.99862961659525507</v>
      </c>
      <c r="Z948" s="34">
        <v>0.99856737108069182</v>
      </c>
      <c r="AA948" s="34">
        <v>0.99850512944594971</v>
      </c>
      <c r="AB948" s="34">
        <v>0.99844289169078648</v>
      </c>
      <c r="AC948" s="34">
        <v>0.99838065781496055</v>
      </c>
      <c r="AD948" s="34">
        <v>0.9983184278182301</v>
      </c>
      <c r="AE948" s="34">
        <v>0.99825620170035334</v>
      </c>
      <c r="AF948" s="34">
        <v>0.99819397946108868</v>
      </c>
      <c r="AG948" s="34">
        <v>0.99813176110019375</v>
      </c>
      <c r="AH948" s="34">
        <v>0.99806954661742753</v>
      </c>
      <c r="AI948" s="34">
        <v>0.99800733601254787</v>
      </c>
      <c r="AJ948" s="34">
        <v>0.99794512928531343</v>
      </c>
      <c r="AK948" s="34">
        <v>0.99788292643548193</v>
      </c>
      <c r="AL948" s="34">
        <v>0.99782072746281236</v>
      </c>
      <c r="AM948" s="34">
        <v>0.99775853236706247</v>
      </c>
      <c r="AN948" s="34">
        <v>0.99769634114799088</v>
      </c>
      <c r="AO948" s="34">
        <v>0.99763415380535614</v>
      </c>
      <c r="AP948" s="34">
        <v>0.99757197033891631</v>
      </c>
      <c r="AQ948" s="34">
        <v>0.99750979074842983</v>
      </c>
      <c r="AR948" s="34">
        <v>0.99744761503365498</v>
      </c>
      <c r="AS948" s="34">
        <v>0.99738544319435074</v>
      </c>
      <c r="AT948" s="34">
        <v>0.99732327523027486</v>
      </c>
      <c r="AU948" s="34">
        <v>0.99726111114118621</v>
      </c>
      <c r="AV948" s="34">
        <v>0.9971989509268433</v>
      </c>
      <c r="AW948" s="34">
        <v>0.99713679458700422</v>
      </c>
      <c r="AX948" s="34">
        <v>0.99707464212142793</v>
      </c>
      <c r="AY948" s="34">
        <v>0.99701249352987276</v>
      </c>
      <c r="AZ948" s="34">
        <v>0.99695034881209699</v>
      </c>
      <c r="BA948" s="34">
        <v>0.99688820796785971</v>
      </c>
      <c r="BB948" s="34">
        <v>0.99682607099691889</v>
      </c>
      <c r="BC948" s="34">
        <v>0.9967639378990335</v>
      </c>
      <c r="BD948" s="34">
        <v>0.99670180867396196</v>
      </c>
      <c r="BE948" s="34">
        <v>0.99663968332146291</v>
      </c>
      <c r="BF948" s="34">
        <v>0.99657756184129487</v>
      </c>
      <c r="BG948" s="34">
        <v>0.99651544423321681</v>
      </c>
      <c r="BH948" s="34">
        <v>0.99645333049698681</v>
      </c>
      <c r="BI948" s="34">
        <v>0.99639122063236407</v>
      </c>
      <c r="BJ948" s="34">
        <v>0.99632911463910701</v>
      </c>
      <c r="BK948" s="34">
        <v>0.99626701251697447</v>
      </c>
      <c r="BL948" s="34">
        <v>0.99620491426572511</v>
      </c>
      <c r="BM948" s="34">
        <v>0.99614281988511755</v>
      </c>
      <c r="BN948" s="34">
        <v>0.99608072937491055</v>
      </c>
      <c r="BO948" s="34">
        <v>0.99601864273486307</v>
      </c>
      <c r="BP948" s="34">
        <v>0.99595655996473353</v>
      </c>
      <c r="BQ948" s="34">
        <v>0.99589448106428102</v>
      </c>
      <c r="BR948" s="34">
        <v>0.99583240603326406</v>
      </c>
      <c r="BS948" s="34">
        <v>0.99577033487144184</v>
      </c>
      <c r="BT948" s="34">
        <v>0.99570826757857278</v>
      </c>
      <c r="BU948" s="34">
        <v>0.99564620415441618</v>
      </c>
      <c r="BV948" s="34">
        <v>0.99558414459873046</v>
      </c>
      <c r="BW948" s="34">
        <v>0.99552208891127458</v>
      </c>
      <c r="BX948" s="34">
        <v>0.99546003709180764</v>
      </c>
      <c r="BY948" s="34">
        <v>0.99539798914008859</v>
      </c>
      <c r="BZ948" s="34">
        <v>0.99533594505587586</v>
      </c>
      <c r="CA948" s="34">
        <v>0.99527390483892897</v>
      </c>
      <c r="CB948" s="34">
        <v>0.99521186848900656</v>
      </c>
      <c r="CC948" s="34">
        <v>0.99514983600586759</v>
      </c>
      <c r="CD948" s="34">
        <v>0.99508780738927105</v>
      </c>
      <c r="CE948" s="34">
        <v>0.99502578263897612</v>
      </c>
      <c r="CF948" s="34">
        <v>0.99496376175474166</v>
      </c>
      <c r="CG948" s="34">
        <v>0.99490174473632664</v>
      </c>
      <c r="CH948" s="34">
        <v>0.99483973158349004</v>
      </c>
      <c r="CI948" s="34">
        <v>0.99477772229599115</v>
      </c>
      <c r="CJ948" s="34">
        <v>0.99471571687358906</v>
      </c>
      <c r="CK948" s="34">
        <v>0.99465371531604274</v>
      </c>
      <c r="CL948" s="34">
        <v>0.99459171762311116</v>
      </c>
      <c r="CM948" s="34">
        <v>0.9945297237945534</v>
      </c>
      <c r="CN948" s="34">
        <v>0.99446773383012899</v>
      </c>
      <c r="CO948" s="34">
        <v>0.99440574772959678</v>
      </c>
      <c r="CP948" s="34">
        <v>0.99434376549271597</v>
      </c>
      <c r="CQ948" s="34">
        <v>0.99428178711924564</v>
      </c>
      <c r="CR948" s="34">
        <v>0.99418882289425126</v>
      </c>
      <c r="CS948" s="34">
        <v>0.99409586736130684</v>
      </c>
      <c r="CT948" s="34">
        <v>0.99400292051959993</v>
      </c>
      <c r="CU948" s="34">
        <v>0.99390998236831796</v>
      </c>
      <c r="CV948" s="34">
        <v>0.99381705290664812</v>
      </c>
      <c r="CW948" s="34">
        <v>0.99372413213377797</v>
      </c>
      <c r="CX948" s="34">
        <v>0.99363122004889526</v>
      </c>
      <c r="CY948" s="34">
        <v>0.99353831665118764</v>
      </c>
      <c r="CZ948" s="34">
        <v>0.99344542193984309</v>
      </c>
      <c r="DA948" s="34">
        <v>0.99335253591404893</v>
      </c>
      <c r="DB948" s="34">
        <v>0.99325965857299336</v>
      </c>
    </row>
    <row r="949" spans="1:106" x14ac:dyDescent="0.2">
      <c r="A949" s="13">
        <f t="shared" ca="1" si="14"/>
        <v>45597</v>
      </c>
      <c r="B949" s="34">
        <v>1.0000623348172251</v>
      </c>
      <c r="C949" s="34">
        <v>1</v>
      </c>
      <c r="D949" s="34">
        <v>0.99993766906816206</v>
      </c>
      <c r="E949" s="34">
        <v>0.99987534202146944</v>
      </c>
      <c r="F949" s="34">
        <v>0.99981301885967966</v>
      </c>
      <c r="G949" s="34">
        <v>0.99975069958255058</v>
      </c>
      <c r="H949" s="34">
        <v>0.99968838418983996</v>
      </c>
      <c r="I949" s="34">
        <v>0.9996260726813061</v>
      </c>
      <c r="J949" s="34">
        <v>0.99956376505670663</v>
      </c>
      <c r="K949" s="34">
        <v>0.99950146131579942</v>
      </c>
      <c r="L949" s="34">
        <v>0.99943916145834222</v>
      </c>
      <c r="M949" s="34">
        <v>0.99937686548409332</v>
      </c>
      <c r="N949" s="34">
        <v>0.99931457339281049</v>
      </c>
      <c r="O949" s="34">
        <v>0.9992522851842518</v>
      </c>
      <c r="P949" s="34">
        <v>0.99919000085817533</v>
      </c>
      <c r="Q949" s="34">
        <v>0.99912772041433895</v>
      </c>
      <c r="R949" s="34">
        <v>0.99906544385250051</v>
      </c>
      <c r="S949" s="34">
        <v>0.99900317117241821</v>
      </c>
      <c r="T949" s="34">
        <v>0.99894090237385014</v>
      </c>
      <c r="U949" s="34">
        <v>0.99887863745655447</v>
      </c>
      <c r="V949" s="34">
        <v>0.99881637642028875</v>
      </c>
      <c r="W949" s="34">
        <v>0.99875411926481172</v>
      </c>
      <c r="X949" s="34">
        <v>0.99869186598988102</v>
      </c>
      <c r="Y949" s="34">
        <v>0.99862961659525507</v>
      </c>
      <c r="Z949" s="34">
        <v>0.99856737108069182</v>
      </c>
      <c r="AA949" s="34">
        <v>0.99850512944594971</v>
      </c>
      <c r="AB949" s="34">
        <v>0.99844289169078648</v>
      </c>
      <c r="AC949" s="34">
        <v>0.99838065781496055</v>
      </c>
      <c r="AD949" s="34">
        <v>0.9983184278182301</v>
      </c>
      <c r="AE949" s="34">
        <v>0.99825620170035334</v>
      </c>
      <c r="AF949" s="34">
        <v>0.99819397946108868</v>
      </c>
      <c r="AG949" s="34">
        <v>0.99813176110019375</v>
      </c>
      <c r="AH949" s="34">
        <v>0.99806954661742753</v>
      </c>
      <c r="AI949" s="34">
        <v>0.99800733601254787</v>
      </c>
      <c r="AJ949" s="34">
        <v>0.99794512928531343</v>
      </c>
      <c r="AK949" s="34">
        <v>0.99788292643548193</v>
      </c>
      <c r="AL949" s="34">
        <v>0.99782072746281236</v>
      </c>
      <c r="AM949" s="34">
        <v>0.99775853236706247</v>
      </c>
      <c r="AN949" s="34">
        <v>0.99769634114799088</v>
      </c>
      <c r="AO949" s="34">
        <v>0.99763415380535614</v>
      </c>
      <c r="AP949" s="34">
        <v>0.99757197033891631</v>
      </c>
      <c r="AQ949" s="34">
        <v>0.99750979074842983</v>
      </c>
      <c r="AR949" s="34">
        <v>0.99744761503365498</v>
      </c>
      <c r="AS949" s="34">
        <v>0.99738544319435074</v>
      </c>
      <c r="AT949" s="34">
        <v>0.99732327523027486</v>
      </c>
      <c r="AU949" s="34">
        <v>0.99726111114118621</v>
      </c>
      <c r="AV949" s="34">
        <v>0.9971989509268433</v>
      </c>
      <c r="AW949" s="34">
        <v>0.99713679458700422</v>
      </c>
      <c r="AX949" s="34">
        <v>0.99707464212142793</v>
      </c>
      <c r="AY949" s="34">
        <v>0.99701249352987276</v>
      </c>
      <c r="AZ949" s="34">
        <v>0.99695034881209699</v>
      </c>
      <c r="BA949" s="34">
        <v>0.99688820796785971</v>
      </c>
      <c r="BB949" s="34">
        <v>0.99682607099691889</v>
      </c>
      <c r="BC949" s="34">
        <v>0.9967639378990335</v>
      </c>
      <c r="BD949" s="34">
        <v>0.99670180867396196</v>
      </c>
      <c r="BE949" s="34">
        <v>0.99663968332146291</v>
      </c>
      <c r="BF949" s="34">
        <v>0.99657756184129487</v>
      </c>
      <c r="BG949" s="34">
        <v>0.99651544423321681</v>
      </c>
      <c r="BH949" s="34">
        <v>0.99645333049698681</v>
      </c>
      <c r="BI949" s="34">
        <v>0.99639122063236407</v>
      </c>
      <c r="BJ949" s="34">
        <v>0.99632911463910701</v>
      </c>
      <c r="BK949" s="34">
        <v>0.99626701251697447</v>
      </c>
      <c r="BL949" s="34">
        <v>0.99620491426572511</v>
      </c>
      <c r="BM949" s="34">
        <v>0.99614281988511755</v>
      </c>
      <c r="BN949" s="34">
        <v>0.99608072937491055</v>
      </c>
      <c r="BO949" s="34">
        <v>0.99601864273486307</v>
      </c>
      <c r="BP949" s="34">
        <v>0.99595655996473353</v>
      </c>
      <c r="BQ949" s="34">
        <v>0.99589448106428102</v>
      </c>
      <c r="BR949" s="34">
        <v>0.99583240603326406</v>
      </c>
      <c r="BS949" s="34">
        <v>0.99577033487144184</v>
      </c>
      <c r="BT949" s="34">
        <v>0.99570826757857278</v>
      </c>
      <c r="BU949" s="34">
        <v>0.99564620415441618</v>
      </c>
      <c r="BV949" s="34">
        <v>0.99558414459873046</v>
      </c>
      <c r="BW949" s="34">
        <v>0.99552208891127458</v>
      </c>
      <c r="BX949" s="34">
        <v>0.99546003709180764</v>
      </c>
      <c r="BY949" s="34">
        <v>0.99539798914008859</v>
      </c>
      <c r="BZ949" s="34">
        <v>0.99533594505587586</v>
      </c>
      <c r="CA949" s="34">
        <v>0.99527390483892897</v>
      </c>
      <c r="CB949" s="34">
        <v>0.99521186848900656</v>
      </c>
      <c r="CC949" s="34">
        <v>0.99514983600586759</v>
      </c>
      <c r="CD949" s="34">
        <v>0.99508780738927105</v>
      </c>
      <c r="CE949" s="34">
        <v>0.99502578263897612</v>
      </c>
      <c r="CF949" s="34">
        <v>0.99496376175474166</v>
      </c>
      <c r="CG949" s="34">
        <v>0.99490174473632664</v>
      </c>
      <c r="CH949" s="34">
        <v>0.99483973158349004</v>
      </c>
      <c r="CI949" s="34">
        <v>0.99477772229599115</v>
      </c>
      <c r="CJ949" s="34">
        <v>0.99471571687358906</v>
      </c>
      <c r="CK949" s="34">
        <v>0.99465371531604274</v>
      </c>
      <c r="CL949" s="34">
        <v>0.99459171762311116</v>
      </c>
      <c r="CM949" s="34">
        <v>0.9945297237945534</v>
      </c>
      <c r="CN949" s="34">
        <v>0.99446773383012899</v>
      </c>
      <c r="CO949" s="34">
        <v>0.99440574772959678</v>
      </c>
      <c r="CP949" s="34">
        <v>0.99434376549271597</v>
      </c>
      <c r="CQ949" s="34">
        <v>0.99428178711924564</v>
      </c>
      <c r="CR949" s="34">
        <v>0.99418882289425126</v>
      </c>
      <c r="CS949" s="34">
        <v>0.99409586736130684</v>
      </c>
      <c r="CT949" s="34">
        <v>0.99400292051959993</v>
      </c>
      <c r="CU949" s="34">
        <v>0.99390998236831796</v>
      </c>
      <c r="CV949" s="34">
        <v>0.99381705290664812</v>
      </c>
      <c r="CW949" s="34">
        <v>0.99372413213377797</v>
      </c>
      <c r="CX949" s="34">
        <v>0.99363122004889526</v>
      </c>
      <c r="CY949" s="34">
        <v>0.99353831665118764</v>
      </c>
      <c r="CZ949" s="34">
        <v>0.99344542193984309</v>
      </c>
      <c r="DA949" s="34">
        <v>0.99335253591404893</v>
      </c>
      <c r="DB949" s="34">
        <v>0.99325965857299336</v>
      </c>
    </row>
    <row r="950" spans="1:106" x14ac:dyDescent="0.2">
      <c r="A950" s="13">
        <f t="shared" ca="1" si="14"/>
        <v>45600</v>
      </c>
      <c r="B950" s="34">
        <v>1.0000623348172251</v>
      </c>
      <c r="C950" s="34">
        <v>1</v>
      </c>
      <c r="D950" s="34">
        <v>0.99993766906816206</v>
      </c>
      <c r="E950" s="34">
        <v>0.99987534202146944</v>
      </c>
      <c r="F950" s="34">
        <v>0.99981301885967966</v>
      </c>
      <c r="G950" s="34">
        <v>0.99975069958255058</v>
      </c>
      <c r="H950" s="34">
        <v>0.99968838418983996</v>
      </c>
      <c r="I950" s="34">
        <v>0.9996260726813061</v>
      </c>
      <c r="J950" s="34">
        <v>0.99956376505670663</v>
      </c>
      <c r="K950" s="34">
        <v>0.99950146131579942</v>
      </c>
      <c r="L950" s="34">
        <v>0.99943916145834222</v>
      </c>
      <c r="M950" s="34">
        <v>0.99937686548409332</v>
      </c>
      <c r="N950" s="34">
        <v>0.99931457339281049</v>
      </c>
      <c r="O950" s="34">
        <v>0.9992522851842518</v>
      </c>
      <c r="P950" s="34">
        <v>0.99919000085817533</v>
      </c>
      <c r="Q950" s="34">
        <v>0.99912772041433895</v>
      </c>
      <c r="R950" s="34">
        <v>0.99906544385250051</v>
      </c>
      <c r="S950" s="34">
        <v>0.99900317117241821</v>
      </c>
      <c r="T950" s="34">
        <v>0.99894090237385014</v>
      </c>
      <c r="U950" s="34">
        <v>0.99887863745655447</v>
      </c>
      <c r="V950" s="34">
        <v>0.99881637642028875</v>
      </c>
      <c r="W950" s="34">
        <v>0.99875411926481172</v>
      </c>
      <c r="X950" s="34">
        <v>0.99869186598988102</v>
      </c>
      <c r="Y950" s="34">
        <v>0.99862961659525507</v>
      </c>
      <c r="Z950" s="34">
        <v>0.99856737108069182</v>
      </c>
      <c r="AA950" s="34">
        <v>0.99850512944594971</v>
      </c>
      <c r="AB950" s="34">
        <v>0.99844289169078648</v>
      </c>
      <c r="AC950" s="34">
        <v>0.99838065781496055</v>
      </c>
      <c r="AD950" s="34">
        <v>0.9983184278182301</v>
      </c>
      <c r="AE950" s="34">
        <v>0.99825620170035334</v>
      </c>
      <c r="AF950" s="34">
        <v>0.99819397946108868</v>
      </c>
      <c r="AG950" s="34">
        <v>0.99813176110019375</v>
      </c>
      <c r="AH950" s="34">
        <v>0.99806954661742753</v>
      </c>
      <c r="AI950" s="34">
        <v>0.99800733601254787</v>
      </c>
      <c r="AJ950" s="34">
        <v>0.99794512928531343</v>
      </c>
      <c r="AK950" s="34">
        <v>0.99788292643548193</v>
      </c>
      <c r="AL950" s="34">
        <v>0.99782072746281236</v>
      </c>
      <c r="AM950" s="34">
        <v>0.99775853236706247</v>
      </c>
      <c r="AN950" s="34">
        <v>0.99769634114799088</v>
      </c>
      <c r="AO950" s="34">
        <v>0.99763415380535614</v>
      </c>
      <c r="AP950" s="34">
        <v>0.99757197033891631</v>
      </c>
      <c r="AQ950" s="34">
        <v>0.99750979074842983</v>
      </c>
      <c r="AR950" s="34">
        <v>0.99744761503365498</v>
      </c>
      <c r="AS950" s="34">
        <v>0.99738544319435074</v>
      </c>
      <c r="AT950" s="34">
        <v>0.99732327523027486</v>
      </c>
      <c r="AU950" s="34">
        <v>0.99726111114118621</v>
      </c>
      <c r="AV950" s="34">
        <v>0.9971989509268433</v>
      </c>
      <c r="AW950" s="34">
        <v>0.99713679458700422</v>
      </c>
      <c r="AX950" s="34">
        <v>0.99707464212142793</v>
      </c>
      <c r="AY950" s="34">
        <v>0.99701249352987276</v>
      </c>
      <c r="AZ950" s="34">
        <v>0.99695034881209699</v>
      </c>
      <c r="BA950" s="34">
        <v>0.99688820796785971</v>
      </c>
      <c r="BB950" s="34">
        <v>0.99682607099691889</v>
      </c>
      <c r="BC950" s="34">
        <v>0.9967639378990335</v>
      </c>
      <c r="BD950" s="34">
        <v>0.99670180867396196</v>
      </c>
      <c r="BE950" s="34">
        <v>0.99663968332146291</v>
      </c>
      <c r="BF950" s="34">
        <v>0.99657756184129487</v>
      </c>
      <c r="BG950" s="34">
        <v>0.99651544423321681</v>
      </c>
      <c r="BH950" s="34">
        <v>0.99645333049698681</v>
      </c>
      <c r="BI950" s="34">
        <v>0.99639122063236407</v>
      </c>
      <c r="BJ950" s="34">
        <v>0.99632911463910701</v>
      </c>
      <c r="BK950" s="34">
        <v>0.99626701251697447</v>
      </c>
      <c r="BL950" s="34">
        <v>0.99620491426572511</v>
      </c>
      <c r="BM950" s="34">
        <v>0.99614281988511755</v>
      </c>
      <c r="BN950" s="34">
        <v>0.99608072937491055</v>
      </c>
      <c r="BO950" s="34">
        <v>0.99601864273486307</v>
      </c>
      <c r="BP950" s="34">
        <v>0.99595655996473353</v>
      </c>
      <c r="BQ950" s="34">
        <v>0.99589448106428102</v>
      </c>
      <c r="BR950" s="34">
        <v>0.99583240603326406</v>
      </c>
      <c r="BS950" s="34">
        <v>0.99577033487144184</v>
      </c>
      <c r="BT950" s="34">
        <v>0.99570826757857278</v>
      </c>
      <c r="BU950" s="34">
        <v>0.99564620415441618</v>
      </c>
      <c r="BV950" s="34">
        <v>0.99558414459873046</v>
      </c>
      <c r="BW950" s="34">
        <v>0.99552208891127458</v>
      </c>
      <c r="BX950" s="34">
        <v>0.99546003709180764</v>
      </c>
      <c r="BY950" s="34">
        <v>0.99539798914008859</v>
      </c>
      <c r="BZ950" s="34">
        <v>0.99533594505587586</v>
      </c>
      <c r="CA950" s="34">
        <v>0.99527390483892897</v>
      </c>
      <c r="CB950" s="34">
        <v>0.99521186848900656</v>
      </c>
      <c r="CC950" s="34">
        <v>0.99514983600586759</v>
      </c>
      <c r="CD950" s="34">
        <v>0.99508780738927105</v>
      </c>
      <c r="CE950" s="34">
        <v>0.99502578263897612</v>
      </c>
      <c r="CF950" s="34">
        <v>0.99496376175474166</v>
      </c>
      <c r="CG950" s="34">
        <v>0.99490174473632664</v>
      </c>
      <c r="CH950" s="34">
        <v>0.99483973158349004</v>
      </c>
      <c r="CI950" s="34">
        <v>0.99477772229599115</v>
      </c>
      <c r="CJ950" s="34">
        <v>0.99471571687358906</v>
      </c>
      <c r="CK950" s="34">
        <v>0.99465371531604274</v>
      </c>
      <c r="CL950" s="34">
        <v>0.99459171762311116</v>
      </c>
      <c r="CM950" s="34">
        <v>0.9945297237945534</v>
      </c>
      <c r="CN950" s="34">
        <v>0.99446773383012899</v>
      </c>
      <c r="CO950" s="34">
        <v>0.99440574772959678</v>
      </c>
      <c r="CP950" s="34">
        <v>0.99434376549271597</v>
      </c>
      <c r="CQ950" s="34">
        <v>0.99428178711924564</v>
      </c>
      <c r="CR950" s="34">
        <v>0.99418882289425126</v>
      </c>
      <c r="CS950" s="34">
        <v>0.99409586736130684</v>
      </c>
      <c r="CT950" s="34">
        <v>0.99400292051959993</v>
      </c>
      <c r="CU950" s="34">
        <v>0.99390998236831796</v>
      </c>
      <c r="CV950" s="34">
        <v>0.99381705290664812</v>
      </c>
      <c r="CW950" s="34">
        <v>0.99372413213377797</v>
      </c>
      <c r="CX950" s="34">
        <v>0.99363122004889526</v>
      </c>
      <c r="CY950" s="34">
        <v>0.99353831665118764</v>
      </c>
      <c r="CZ950" s="34">
        <v>0.99344542193984309</v>
      </c>
      <c r="DA950" s="34">
        <v>0.99335253591404893</v>
      </c>
      <c r="DB950" s="34">
        <v>0.99325965857299336</v>
      </c>
    </row>
    <row r="951" spans="1:106" x14ac:dyDescent="0.2">
      <c r="A951" s="13">
        <f t="shared" ca="1" si="14"/>
        <v>45601</v>
      </c>
      <c r="B951" s="34">
        <v>1.0000623348172251</v>
      </c>
      <c r="C951" s="34">
        <v>1</v>
      </c>
      <c r="D951" s="34">
        <v>0.99993766906816206</v>
      </c>
      <c r="E951" s="34">
        <v>0.99987534202146944</v>
      </c>
      <c r="F951" s="34">
        <v>0.99981301885967966</v>
      </c>
      <c r="G951" s="34">
        <v>0.99975069958255058</v>
      </c>
      <c r="H951" s="34">
        <v>0.99968838418983996</v>
      </c>
      <c r="I951" s="34">
        <v>0.9996260726813061</v>
      </c>
      <c r="J951" s="34">
        <v>0.99956376505670663</v>
      </c>
      <c r="K951" s="34">
        <v>0.99950146131579942</v>
      </c>
      <c r="L951" s="34">
        <v>0.99943916145834222</v>
      </c>
      <c r="M951" s="34">
        <v>0.99937686548409332</v>
      </c>
      <c r="N951" s="34">
        <v>0.99931457339281049</v>
      </c>
      <c r="O951" s="34">
        <v>0.9992522851842518</v>
      </c>
      <c r="P951" s="34">
        <v>0.99919000085817533</v>
      </c>
      <c r="Q951" s="34">
        <v>0.99912772041433895</v>
      </c>
      <c r="R951" s="34">
        <v>0.99906544385250051</v>
      </c>
      <c r="S951" s="34">
        <v>0.99900317117241821</v>
      </c>
      <c r="T951" s="34">
        <v>0.99894090237385014</v>
      </c>
      <c r="U951" s="34">
        <v>0.99887863745655447</v>
      </c>
      <c r="V951" s="34">
        <v>0.99881637642028875</v>
      </c>
      <c r="W951" s="34">
        <v>0.99875411926481172</v>
      </c>
      <c r="X951" s="34">
        <v>0.99869186598988102</v>
      </c>
      <c r="Y951" s="34">
        <v>0.99862961659525507</v>
      </c>
      <c r="Z951" s="34">
        <v>0.99856737108069182</v>
      </c>
      <c r="AA951" s="34">
        <v>0.99850512944594971</v>
      </c>
      <c r="AB951" s="34">
        <v>0.99844289169078648</v>
      </c>
      <c r="AC951" s="34">
        <v>0.99838065781496055</v>
      </c>
      <c r="AD951" s="34">
        <v>0.9983184278182301</v>
      </c>
      <c r="AE951" s="34">
        <v>0.99825620170035334</v>
      </c>
      <c r="AF951" s="34">
        <v>0.99819397946108868</v>
      </c>
      <c r="AG951" s="34">
        <v>0.99813176110019375</v>
      </c>
      <c r="AH951" s="34">
        <v>0.99806954661742753</v>
      </c>
      <c r="AI951" s="34">
        <v>0.99800733601254787</v>
      </c>
      <c r="AJ951" s="34">
        <v>0.99794512928531343</v>
      </c>
      <c r="AK951" s="34">
        <v>0.99788292643548193</v>
      </c>
      <c r="AL951" s="34">
        <v>0.99782072746281236</v>
      </c>
      <c r="AM951" s="34">
        <v>0.99775853236706247</v>
      </c>
      <c r="AN951" s="34">
        <v>0.99769634114799088</v>
      </c>
      <c r="AO951" s="34">
        <v>0.99763415380535614</v>
      </c>
      <c r="AP951" s="34">
        <v>0.99757197033891631</v>
      </c>
      <c r="AQ951" s="34">
        <v>0.99750979074842983</v>
      </c>
      <c r="AR951" s="34">
        <v>0.99744761503365498</v>
      </c>
      <c r="AS951" s="34">
        <v>0.99738544319435074</v>
      </c>
      <c r="AT951" s="34">
        <v>0.99732327523027486</v>
      </c>
      <c r="AU951" s="34">
        <v>0.99726111114118621</v>
      </c>
      <c r="AV951" s="34">
        <v>0.9971989509268433</v>
      </c>
      <c r="AW951" s="34">
        <v>0.99713679458700422</v>
      </c>
      <c r="AX951" s="34">
        <v>0.99707464212142793</v>
      </c>
      <c r="AY951" s="34">
        <v>0.99701249352987276</v>
      </c>
      <c r="AZ951" s="34">
        <v>0.99695034881209699</v>
      </c>
      <c r="BA951" s="34">
        <v>0.99688820796785971</v>
      </c>
      <c r="BB951" s="34">
        <v>0.99682607099691889</v>
      </c>
      <c r="BC951" s="34">
        <v>0.9967639378990335</v>
      </c>
      <c r="BD951" s="34">
        <v>0.99670180867396196</v>
      </c>
      <c r="BE951" s="34">
        <v>0.99663968332146291</v>
      </c>
      <c r="BF951" s="34">
        <v>0.99657756184129487</v>
      </c>
      <c r="BG951" s="34">
        <v>0.99651544423321681</v>
      </c>
      <c r="BH951" s="34">
        <v>0.99645333049698681</v>
      </c>
      <c r="BI951" s="34">
        <v>0.99639122063236407</v>
      </c>
      <c r="BJ951" s="34">
        <v>0.99632911463910701</v>
      </c>
      <c r="BK951" s="34">
        <v>0.99626701251697447</v>
      </c>
      <c r="BL951" s="34">
        <v>0.99620491426572511</v>
      </c>
      <c r="BM951" s="34">
        <v>0.99614281988511755</v>
      </c>
      <c r="BN951" s="34">
        <v>0.99608072937491055</v>
      </c>
      <c r="BO951" s="34">
        <v>0.99601864273486307</v>
      </c>
      <c r="BP951" s="34">
        <v>0.99595655996473353</v>
      </c>
      <c r="BQ951" s="34">
        <v>0.99589448106428102</v>
      </c>
      <c r="BR951" s="34">
        <v>0.99583240603326406</v>
      </c>
      <c r="BS951" s="34">
        <v>0.99577033487144184</v>
      </c>
      <c r="BT951" s="34">
        <v>0.99570826757857278</v>
      </c>
      <c r="BU951" s="34">
        <v>0.99564620415441618</v>
      </c>
      <c r="BV951" s="34">
        <v>0.99558414459873046</v>
      </c>
      <c r="BW951" s="34">
        <v>0.99552208891127458</v>
      </c>
      <c r="BX951" s="34">
        <v>0.99546003709180764</v>
      </c>
      <c r="BY951" s="34">
        <v>0.99539798914008859</v>
      </c>
      <c r="BZ951" s="34">
        <v>0.99533594505587586</v>
      </c>
      <c r="CA951" s="34">
        <v>0.99527390483892897</v>
      </c>
      <c r="CB951" s="34">
        <v>0.99521186848900656</v>
      </c>
      <c r="CC951" s="34">
        <v>0.99514983600586759</v>
      </c>
      <c r="CD951" s="34">
        <v>0.99508780738927105</v>
      </c>
      <c r="CE951" s="34">
        <v>0.99502578263897612</v>
      </c>
      <c r="CF951" s="34">
        <v>0.99496376175474166</v>
      </c>
      <c r="CG951" s="34">
        <v>0.99490174473632664</v>
      </c>
      <c r="CH951" s="34">
        <v>0.99483973158349004</v>
      </c>
      <c r="CI951" s="34">
        <v>0.99477772229599115</v>
      </c>
      <c r="CJ951" s="34">
        <v>0.99471571687358906</v>
      </c>
      <c r="CK951" s="34">
        <v>0.99465371531604274</v>
      </c>
      <c r="CL951" s="34">
        <v>0.99459171762311116</v>
      </c>
      <c r="CM951" s="34">
        <v>0.9945297237945534</v>
      </c>
      <c r="CN951" s="34">
        <v>0.99446773383012899</v>
      </c>
      <c r="CO951" s="34">
        <v>0.99440574772959678</v>
      </c>
      <c r="CP951" s="34">
        <v>0.99434376549271597</v>
      </c>
      <c r="CQ951" s="34">
        <v>0.99428178711924564</v>
      </c>
      <c r="CR951" s="34">
        <v>0.99418882289425126</v>
      </c>
      <c r="CS951" s="34">
        <v>0.99409586736130684</v>
      </c>
      <c r="CT951" s="34">
        <v>0.99400292051959993</v>
      </c>
      <c r="CU951" s="34">
        <v>0.99390998236831796</v>
      </c>
      <c r="CV951" s="34">
        <v>0.99381705290664812</v>
      </c>
      <c r="CW951" s="34">
        <v>0.99372413213377797</v>
      </c>
      <c r="CX951" s="34">
        <v>0.99363122004889526</v>
      </c>
      <c r="CY951" s="34">
        <v>0.99353831665118764</v>
      </c>
      <c r="CZ951" s="34">
        <v>0.99344542193984309</v>
      </c>
      <c r="DA951" s="34">
        <v>0.99335253591404893</v>
      </c>
      <c r="DB951" s="34">
        <v>0.99325965857299336</v>
      </c>
    </row>
    <row r="952" spans="1:106" x14ac:dyDescent="0.2">
      <c r="A952" s="13">
        <f t="shared" ca="1" si="14"/>
        <v>45602</v>
      </c>
      <c r="B952" s="34">
        <v>1.0000623348172251</v>
      </c>
      <c r="C952" s="34">
        <v>1</v>
      </c>
      <c r="D952" s="34">
        <v>0.99993766906816206</v>
      </c>
      <c r="E952" s="34">
        <v>0.99987534202146944</v>
      </c>
      <c r="F952" s="34">
        <v>0.99981301885967966</v>
      </c>
      <c r="G952" s="34">
        <v>0.99975069958255058</v>
      </c>
      <c r="H952" s="34">
        <v>0.99968838418983996</v>
      </c>
      <c r="I952" s="34">
        <v>0.9996260726813061</v>
      </c>
      <c r="J952" s="34">
        <v>0.99956376505670663</v>
      </c>
      <c r="K952" s="34">
        <v>0.99950146131579942</v>
      </c>
      <c r="L952" s="34">
        <v>0.99943916145834222</v>
      </c>
      <c r="M952" s="34">
        <v>0.99937686548409332</v>
      </c>
      <c r="N952" s="34">
        <v>0.99931457339281049</v>
      </c>
      <c r="O952" s="34">
        <v>0.9992522851842518</v>
      </c>
      <c r="P952" s="34">
        <v>0.99919000085817533</v>
      </c>
      <c r="Q952" s="34">
        <v>0.99912772041433895</v>
      </c>
      <c r="R952" s="34">
        <v>0.99906544385250051</v>
      </c>
      <c r="S952" s="34">
        <v>0.99900317117241821</v>
      </c>
      <c r="T952" s="34">
        <v>0.99894090237385014</v>
      </c>
      <c r="U952" s="34">
        <v>0.99887863745655447</v>
      </c>
      <c r="V952" s="34">
        <v>0.99881637642028875</v>
      </c>
      <c r="W952" s="34">
        <v>0.99875411926481172</v>
      </c>
      <c r="X952" s="34">
        <v>0.99869186598988102</v>
      </c>
      <c r="Y952" s="34">
        <v>0.99862961659525507</v>
      </c>
      <c r="Z952" s="34">
        <v>0.99856737108069182</v>
      </c>
      <c r="AA952" s="34">
        <v>0.99850512944594971</v>
      </c>
      <c r="AB952" s="34">
        <v>0.99844289169078648</v>
      </c>
      <c r="AC952" s="34">
        <v>0.99838065781496055</v>
      </c>
      <c r="AD952" s="34">
        <v>0.9983184278182301</v>
      </c>
      <c r="AE952" s="34">
        <v>0.99825620170035334</v>
      </c>
      <c r="AF952" s="34">
        <v>0.99819397946108868</v>
      </c>
      <c r="AG952" s="34">
        <v>0.99813176110019375</v>
      </c>
      <c r="AH952" s="34">
        <v>0.99806954661742753</v>
      </c>
      <c r="AI952" s="34">
        <v>0.99800733601254787</v>
      </c>
      <c r="AJ952" s="34">
        <v>0.99794512928531343</v>
      </c>
      <c r="AK952" s="34">
        <v>0.99788292643548193</v>
      </c>
      <c r="AL952" s="34">
        <v>0.99782072746281236</v>
      </c>
      <c r="AM952" s="34">
        <v>0.99775853236706247</v>
      </c>
      <c r="AN952" s="34">
        <v>0.99769634114799088</v>
      </c>
      <c r="AO952" s="34">
        <v>0.99763415380535614</v>
      </c>
      <c r="AP952" s="34">
        <v>0.99757197033891631</v>
      </c>
      <c r="AQ952" s="34">
        <v>0.99750979074842983</v>
      </c>
      <c r="AR952" s="34">
        <v>0.99744761503365498</v>
      </c>
      <c r="AS952" s="34">
        <v>0.99738544319435074</v>
      </c>
      <c r="AT952" s="34">
        <v>0.99732327523027486</v>
      </c>
      <c r="AU952" s="34">
        <v>0.99726111114118621</v>
      </c>
      <c r="AV952" s="34">
        <v>0.9971989509268433</v>
      </c>
      <c r="AW952" s="34">
        <v>0.99713679458700422</v>
      </c>
      <c r="AX952" s="34">
        <v>0.99707464212142793</v>
      </c>
      <c r="AY952" s="34">
        <v>0.99701249352987276</v>
      </c>
      <c r="AZ952" s="34">
        <v>0.99695034881209699</v>
      </c>
      <c r="BA952" s="34">
        <v>0.99688820796785971</v>
      </c>
      <c r="BB952" s="34">
        <v>0.99682607099691889</v>
      </c>
      <c r="BC952" s="34">
        <v>0.9967639378990335</v>
      </c>
      <c r="BD952" s="34">
        <v>0.99670180867396196</v>
      </c>
      <c r="BE952" s="34">
        <v>0.99663968332146291</v>
      </c>
      <c r="BF952" s="34">
        <v>0.99657756184129487</v>
      </c>
      <c r="BG952" s="34">
        <v>0.99651544423321681</v>
      </c>
      <c r="BH952" s="34">
        <v>0.99645333049698681</v>
      </c>
      <c r="BI952" s="34">
        <v>0.99639122063236407</v>
      </c>
      <c r="BJ952" s="34">
        <v>0.99632911463910701</v>
      </c>
      <c r="BK952" s="34">
        <v>0.99626701251697447</v>
      </c>
      <c r="BL952" s="34">
        <v>0.99620491426572511</v>
      </c>
      <c r="BM952" s="34">
        <v>0.99614281988511755</v>
      </c>
      <c r="BN952" s="34">
        <v>0.99608072937491055</v>
      </c>
      <c r="BO952" s="34">
        <v>0.99601864273486307</v>
      </c>
      <c r="BP952" s="34">
        <v>0.99595655996473353</v>
      </c>
      <c r="BQ952" s="34">
        <v>0.99589448106428102</v>
      </c>
      <c r="BR952" s="34">
        <v>0.99583240603326406</v>
      </c>
      <c r="BS952" s="34">
        <v>0.99577033487144184</v>
      </c>
      <c r="BT952" s="34">
        <v>0.99570826757857278</v>
      </c>
      <c r="BU952" s="34">
        <v>0.99564620415441618</v>
      </c>
      <c r="BV952" s="34">
        <v>0.99558414459873046</v>
      </c>
      <c r="BW952" s="34">
        <v>0.99552208891127458</v>
      </c>
      <c r="BX952" s="34">
        <v>0.99546003709180764</v>
      </c>
      <c r="BY952" s="34">
        <v>0.99539798914008859</v>
      </c>
      <c r="BZ952" s="34">
        <v>0.99533594505587586</v>
      </c>
      <c r="CA952" s="34">
        <v>0.99527390483892897</v>
      </c>
      <c r="CB952" s="34">
        <v>0.99521186848900656</v>
      </c>
      <c r="CC952" s="34">
        <v>0.99514983600586759</v>
      </c>
      <c r="CD952" s="34">
        <v>0.99508780738927105</v>
      </c>
      <c r="CE952" s="34">
        <v>0.99502578263897612</v>
      </c>
      <c r="CF952" s="34">
        <v>0.99496376175474166</v>
      </c>
      <c r="CG952" s="34">
        <v>0.99490174473632664</v>
      </c>
      <c r="CH952" s="34">
        <v>0.99483973158349004</v>
      </c>
      <c r="CI952" s="34">
        <v>0.99477772229599115</v>
      </c>
      <c r="CJ952" s="34">
        <v>0.99471571687358906</v>
      </c>
      <c r="CK952" s="34">
        <v>0.99465371531604274</v>
      </c>
      <c r="CL952" s="34">
        <v>0.99459171762311116</v>
      </c>
      <c r="CM952" s="34">
        <v>0.9945297237945534</v>
      </c>
      <c r="CN952" s="34">
        <v>0.99446773383012899</v>
      </c>
      <c r="CO952" s="34">
        <v>0.99440574772959678</v>
      </c>
      <c r="CP952" s="34">
        <v>0.99434376549271597</v>
      </c>
      <c r="CQ952" s="34">
        <v>0.99428178711924564</v>
      </c>
      <c r="CR952" s="34">
        <v>0.99418882289425126</v>
      </c>
      <c r="CS952" s="34">
        <v>0.99409586736130684</v>
      </c>
      <c r="CT952" s="34">
        <v>0.99400292051959993</v>
      </c>
      <c r="CU952" s="34">
        <v>0.99390998236831796</v>
      </c>
      <c r="CV952" s="34">
        <v>0.99381705290664812</v>
      </c>
      <c r="CW952" s="34">
        <v>0.99372413213377797</v>
      </c>
      <c r="CX952" s="34">
        <v>0.99363122004889526</v>
      </c>
      <c r="CY952" s="34">
        <v>0.99353831665118764</v>
      </c>
      <c r="CZ952" s="34">
        <v>0.99344542193984309</v>
      </c>
      <c r="DA952" s="34">
        <v>0.99335253591404893</v>
      </c>
      <c r="DB952" s="34">
        <v>0.99325965857299336</v>
      </c>
    </row>
    <row r="953" spans="1:106" x14ac:dyDescent="0.2">
      <c r="A953" s="13">
        <f t="shared" ca="1" si="14"/>
        <v>45603</v>
      </c>
      <c r="B953" s="34">
        <v>1.0000623348172251</v>
      </c>
      <c r="C953" s="34">
        <v>1</v>
      </c>
      <c r="D953" s="34">
        <v>0.99993766906816206</v>
      </c>
      <c r="E953" s="34">
        <v>0.99987534202146944</v>
      </c>
      <c r="F953" s="34">
        <v>0.99981301885967966</v>
      </c>
      <c r="G953" s="34">
        <v>0.99975069958255058</v>
      </c>
      <c r="H953" s="34">
        <v>0.99968838418983996</v>
      </c>
      <c r="I953" s="34">
        <v>0.9996260726813061</v>
      </c>
      <c r="J953" s="34">
        <v>0.99956376505670663</v>
      </c>
      <c r="K953" s="34">
        <v>0.99950146131579942</v>
      </c>
      <c r="L953" s="34">
        <v>0.99943916145834222</v>
      </c>
      <c r="M953" s="34">
        <v>0.99937686548409332</v>
      </c>
      <c r="N953" s="34">
        <v>0.99931457339281049</v>
      </c>
      <c r="O953" s="34">
        <v>0.9992522851842518</v>
      </c>
      <c r="P953" s="34">
        <v>0.99919000085817533</v>
      </c>
      <c r="Q953" s="34">
        <v>0.99912772041433895</v>
      </c>
      <c r="R953" s="34">
        <v>0.99906544385250051</v>
      </c>
      <c r="S953" s="34">
        <v>0.99900317117241821</v>
      </c>
      <c r="T953" s="34">
        <v>0.99894090237385014</v>
      </c>
      <c r="U953" s="34">
        <v>0.99887863745655447</v>
      </c>
      <c r="V953" s="34">
        <v>0.99881637642028875</v>
      </c>
      <c r="W953" s="34">
        <v>0.99875411926481172</v>
      </c>
      <c r="X953" s="34">
        <v>0.99869186598988102</v>
      </c>
      <c r="Y953" s="34">
        <v>0.99862961659525507</v>
      </c>
      <c r="Z953" s="34">
        <v>0.99856737108069182</v>
      </c>
      <c r="AA953" s="34">
        <v>0.99850512944594971</v>
      </c>
      <c r="AB953" s="34">
        <v>0.99844289169078648</v>
      </c>
      <c r="AC953" s="34">
        <v>0.99838065781496055</v>
      </c>
      <c r="AD953" s="34">
        <v>0.9983184278182301</v>
      </c>
      <c r="AE953" s="34">
        <v>0.99825620170035334</v>
      </c>
      <c r="AF953" s="34">
        <v>0.99819397946108868</v>
      </c>
      <c r="AG953" s="34">
        <v>0.99813176110019375</v>
      </c>
      <c r="AH953" s="34">
        <v>0.99806954661742753</v>
      </c>
      <c r="AI953" s="34">
        <v>0.99800733601254787</v>
      </c>
      <c r="AJ953" s="34">
        <v>0.99794512928531343</v>
      </c>
      <c r="AK953" s="34">
        <v>0.99788292643548193</v>
      </c>
      <c r="AL953" s="34">
        <v>0.99782072746281236</v>
      </c>
      <c r="AM953" s="34">
        <v>0.99775853236706247</v>
      </c>
      <c r="AN953" s="34">
        <v>0.99769634114799088</v>
      </c>
      <c r="AO953" s="34">
        <v>0.99763415380535614</v>
      </c>
      <c r="AP953" s="34">
        <v>0.99757197033891631</v>
      </c>
      <c r="AQ953" s="34">
        <v>0.99750979074842983</v>
      </c>
      <c r="AR953" s="34">
        <v>0.99744761503365498</v>
      </c>
      <c r="AS953" s="34">
        <v>0.99738544319435074</v>
      </c>
      <c r="AT953" s="34">
        <v>0.99732327523027486</v>
      </c>
      <c r="AU953" s="34">
        <v>0.99726111114118621</v>
      </c>
      <c r="AV953" s="34">
        <v>0.9971989509268433</v>
      </c>
      <c r="AW953" s="34">
        <v>0.99713679458700422</v>
      </c>
      <c r="AX953" s="34">
        <v>0.99707464212142793</v>
      </c>
      <c r="AY953" s="34">
        <v>0.99701249352987276</v>
      </c>
      <c r="AZ953" s="34">
        <v>0.99695034881209699</v>
      </c>
      <c r="BA953" s="34">
        <v>0.99688820796785971</v>
      </c>
      <c r="BB953" s="34">
        <v>0.99682607099691889</v>
      </c>
      <c r="BC953" s="34">
        <v>0.9967639378990335</v>
      </c>
      <c r="BD953" s="34">
        <v>0.99670180867396196</v>
      </c>
      <c r="BE953" s="34">
        <v>0.99663968332146291</v>
      </c>
      <c r="BF953" s="34">
        <v>0.99657756184129487</v>
      </c>
      <c r="BG953" s="34">
        <v>0.99651544423321681</v>
      </c>
      <c r="BH953" s="34">
        <v>0.99645333049698681</v>
      </c>
      <c r="BI953" s="34">
        <v>0.99639122063236407</v>
      </c>
      <c r="BJ953" s="34">
        <v>0.99632911463910701</v>
      </c>
      <c r="BK953" s="34">
        <v>0.99626701251697447</v>
      </c>
      <c r="BL953" s="34">
        <v>0.99620491426572511</v>
      </c>
      <c r="BM953" s="34">
        <v>0.99614281988511755</v>
      </c>
      <c r="BN953" s="34">
        <v>0.99608072937491055</v>
      </c>
      <c r="BO953" s="34">
        <v>0.99601864273486307</v>
      </c>
      <c r="BP953" s="34">
        <v>0.99595655996473353</v>
      </c>
      <c r="BQ953" s="34">
        <v>0.99589448106428102</v>
      </c>
      <c r="BR953" s="34">
        <v>0.99583240603326406</v>
      </c>
      <c r="BS953" s="34">
        <v>0.99577033487144184</v>
      </c>
      <c r="BT953" s="34">
        <v>0.99570826757857278</v>
      </c>
      <c r="BU953" s="34">
        <v>0.99564620415441618</v>
      </c>
      <c r="BV953" s="34">
        <v>0.99558414459873046</v>
      </c>
      <c r="BW953" s="34">
        <v>0.99552208891127458</v>
      </c>
      <c r="BX953" s="34">
        <v>0.99546003709180764</v>
      </c>
      <c r="BY953" s="34">
        <v>0.99539798914008859</v>
      </c>
      <c r="BZ953" s="34">
        <v>0.99533594505587586</v>
      </c>
      <c r="CA953" s="34">
        <v>0.99527390483892897</v>
      </c>
      <c r="CB953" s="34">
        <v>0.99521186848900656</v>
      </c>
      <c r="CC953" s="34">
        <v>0.99514983600586759</v>
      </c>
      <c r="CD953" s="34">
        <v>0.99508780738927105</v>
      </c>
      <c r="CE953" s="34">
        <v>0.99502578263897612</v>
      </c>
      <c r="CF953" s="34">
        <v>0.99496376175474166</v>
      </c>
      <c r="CG953" s="34">
        <v>0.99490174473632664</v>
      </c>
      <c r="CH953" s="34">
        <v>0.99483973158349004</v>
      </c>
      <c r="CI953" s="34">
        <v>0.99477772229599115</v>
      </c>
      <c r="CJ953" s="34">
        <v>0.99471571687358906</v>
      </c>
      <c r="CK953" s="34">
        <v>0.99465371531604274</v>
      </c>
      <c r="CL953" s="34">
        <v>0.99459171762311116</v>
      </c>
      <c r="CM953" s="34">
        <v>0.9945297237945534</v>
      </c>
      <c r="CN953" s="34">
        <v>0.99446773383012899</v>
      </c>
      <c r="CO953" s="34">
        <v>0.99440574772959678</v>
      </c>
      <c r="CP953" s="34">
        <v>0.99434376549271597</v>
      </c>
      <c r="CQ953" s="34">
        <v>0.99428178711924564</v>
      </c>
      <c r="CR953" s="34">
        <v>0.99418882289425126</v>
      </c>
      <c r="CS953" s="34">
        <v>0.99409586736130684</v>
      </c>
      <c r="CT953" s="34">
        <v>0.99400292051959993</v>
      </c>
      <c r="CU953" s="34">
        <v>0.99390998236831796</v>
      </c>
      <c r="CV953" s="34">
        <v>0.99381705290664812</v>
      </c>
      <c r="CW953" s="34">
        <v>0.99372413213377797</v>
      </c>
      <c r="CX953" s="34">
        <v>0.99363122004889526</v>
      </c>
      <c r="CY953" s="34">
        <v>0.99353831665118764</v>
      </c>
      <c r="CZ953" s="34">
        <v>0.99344542193984309</v>
      </c>
      <c r="DA953" s="34">
        <v>0.99335253591404893</v>
      </c>
      <c r="DB953" s="34">
        <v>0.99325965857299336</v>
      </c>
    </row>
    <row r="954" spans="1:106" x14ac:dyDescent="0.2">
      <c r="A954" s="13">
        <f t="shared" ca="1" si="14"/>
        <v>45604</v>
      </c>
      <c r="B954" s="34">
        <v>1.0000623348172251</v>
      </c>
      <c r="C954" s="34">
        <v>1</v>
      </c>
      <c r="D954" s="34">
        <v>0.99993766906816206</v>
      </c>
      <c r="E954" s="34">
        <v>0.99987534202146944</v>
      </c>
      <c r="F954" s="34">
        <v>0.99981301885967966</v>
      </c>
      <c r="G954" s="34">
        <v>0.99975069958255058</v>
      </c>
      <c r="H954" s="34">
        <v>0.99968838418983996</v>
      </c>
      <c r="I954" s="34">
        <v>0.9996260726813061</v>
      </c>
      <c r="J954" s="34">
        <v>0.99956376505670663</v>
      </c>
      <c r="K954" s="34">
        <v>0.99950146131579942</v>
      </c>
      <c r="L954" s="34">
        <v>0.99943916145834222</v>
      </c>
      <c r="M954" s="34">
        <v>0.99937686548409332</v>
      </c>
      <c r="N954" s="34">
        <v>0.99931457339281049</v>
      </c>
      <c r="O954" s="34">
        <v>0.9992522851842518</v>
      </c>
      <c r="P954" s="34">
        <v>0.99919000085817533</v>
      </c>
      <c r="Q954" s="34">
        <v>0.99912772041433895</v>
      </c>
      <c r="R954" s="34">
        <v>0.99906544385250051</v>
      </c>
      <c r="S954" s="34">
        <v>0.99900317117241821</v>
      </c>
      <c r="T954" s="34">
        <v>0.99894090237385014</v>
      </c>
      <c r="U954" s="34">
        <v>0.99887863745655447</v>
      </c>
      <c r="V954" s="34">
        <v>0.99881637642028875</v>
      </c>
      <c r="W954" s="34">
        <v>0.99875411926481172</v>
      </c>
      <c r="X954" s="34">
        <v>0.99869186598988102</v>
      </c>
      <c r="Y954" s="34">
        <v>0.99862961659525507</v>
      </c>
      <c r="Z954" s="34">
        <v>0.99856737108069182</v>
      </c>
      <c r="AA954" s="34">
        <v>0.99850512944594971</v>
      </c>
      <c r="AB954" s="34">
        <v>0.99844289169078648</v>
      </c>
      <c r="AC954" s="34">
        <v>0.99838065781496055</v>
      </c>
      <c r="AD954" s="34">
        <v>0.9983184278182301</v>
      </c>
      <c r="AE954" s="34">
        <v>0.99825620170035334</v>
      </c>
      <c r="AF954" s="34">
        <v>0.99819397946108868</v>
      </c>
      <c r="AG954" s="34">
        <v>0.99813176110019375</v>
      </c>
      <c r="AH954" s="34">
        <v>0.99806954661742753</v>
      </c>
      <c r="AI954" s="34">
        <v>0.99800733601254787</v>
      </c>
      <c r="AJ954" s="34">
        <v>0.99794512928531343</v>
      </c>
      <c r="AK954" s="34">
        <v>0.99788292643548193</v>
      </c>
      <c r="AL954" s="34">
        <v>0.99782072746281236</v>
      </c>
      <c r="AM954" s="34">
        <v>0.99775853236706247</v>
      </c>
      <c r="AN954" s="34">
        <v>0.99769634114799088</v>
      </c>
      <c r="AO954" s="34">
        <v>0.99763415380535614</v>
      </c>
      <c r="AP954" s="34">
        <v>0.99757197033891631</v>
      </c>
      <c r="AQ954" s="34">
        <v>0.99750979074842983</v>
      </c>
      <c r="AR954" s="34">
        <v>0.99744761503365498</v>
      </c>
      <c r="AS954" s="34">
        <v>0.99738544319435074</v>
      </c>
      <c r="AT954" s="34">
        <v>0.99732327523027486</v>
      </c>
      <c r="AU954" s="34">
        <v>0.99726111114118621</v>
      </c>
      <c r="AV954" s="34">
        <v>0.9971989509268433</v>
      </c>
      <c r="AW954" s="34">
        <v>0.99713679458700422</v>
      </c>
      <c r="AX954" s="34">
        <v>0.99707464212142793</v>
      </c>
      <c r="AY954" s="34">
        <v>0.99701249352987276</v>
      </c>
      <c r="AZ954" s="34">
        <v>0.99695034881209699</v>
      </c>
      <c r="BA954" s="34">
        <v>0.99688820796785971</v>
      </c>
      <c r="BB954" s="34">
        <v>0.99682607099691889</v>
      </c>
      <c r="BC954" s="34">
        <v>0.9967639378990335</v>
      </c>
      <c r="BD954" s="34">
        <v>0.99670180867396196</v>
      </c>
      <c r="BE954" s="34">
        <v>0.99663968332146291</v>
      </c>
      <c r="BF954" s="34">
        <v>0.99657756184129487</v>
      </c>
      <c r="BG954" s="34">
        <v>0.99651544423321681</v>
      </c>
      <c r="BH954" s="34">
        <v>0.99645333049698681</v>
      </c>
      <c r="BI954" s="34">
        <v>0.99639122063236407</v>
      </c>
      <c r="BJ954" s="34">
        <v>0.99632911463910701</v>
      </c>
      <c r="BK954" s="34">
        <v>0.99626701251697447</v>
      </c>
      <c r="BL954" s="34">
        <v>0.99620491426572511</v>
      </c>
      <c r="BM954" s="34">
        <v>0.99614281988511755</v>
      </c>
      <c r="BN954" s="34">
        <v>0.99608072937491055</v>
      </c>
      <c r="BO954" s="34">
        <v>0.99601864273486307</v>
      </c>
      <c r="BP954" s="34">
        <v>0.99595655996473353</v>
      </c>
      <c r="BQ954" s="34">
        <v>0.99589448106428102</v>
      </c>
      <c r="BR954" s="34">
        <v>0.99583240603326406</v>
      </c>
      <c r="BS954" s="34">
        <v>0.99577033487144184</v>
      </c>
      <c r="BT954" s="34">
        <v>0.99570826757857278</v>
      </c>
      <c r="BU954" s="34">
        <v>0.99564620415441618</v>
      </c>
      <c r="BV954" s="34">
        <v>0.99558414459873046</v>
      </c>
      <c r="BW954" s="34">
        <v>0.99552208891127458</v>
      </c>
      <c r="BX954" s="34">
        <v>0.99546003709180764</v>
      </c>
      <c r="BY954" s="34">
        <v>0.99539798914008859</v>
      </c>
      <c r="BZ954" s="34">
        <v>0.99533594505587586</v>
      </c>
      <c r="CA954" s="34">
        <v>0.99527390483892897</v>
      </c>
      <c r="CB954" s="34">
        <v>0.99521186848900656</v>
      </c>
      <c r="CC954" s="34">
        <v>0.99514983600586759</v>
      </c>
      <c r="CD954" s="34">
        <v>0.99508780738927105</v>
      </c>
      <c r="CE954" s="34">
        <v>0.99502578263897612</v>
      </c>
      <c r="CF954" s="34">
        <v>0.99496376175474166</v>
      </c>
      <c r="CG954" s="34">
        <v>0.99490174473632664</v>
      </c>
      <c r="CH954" s="34">
        <v>0.99483973158349004</v>
      </c>
      <c r="CI954" s="34">
        <v>0.99477772229599115</v>
      </c>
      <c r="CJ954" s="34">
        <v>0.99471571687358906</v>
      </c>
      <c r="CK954" s="34">
        <v>0.99465371531604274</v>
      </c>
      <c r="CL954" s="34">
        <v>0.99459171762311116</v>
      </c>
      <c r="CM954" s="34">
        <v>0.9945297237945534</v>
      </c>
      <c r="CN954" s="34">
        <v>0.99446773383012899</v>
      </c>
      <c r="CO954" s="34">
        <v>0.99440574772959678</v>
      </c>
      <c r="CP954" s="34">
        <v>0.99434376549271597</v>
      </c>
      <c r="CQ954" s="34">
        <v>0.99428178711924564</v>
      </c>
      <c r="CR954" s="34">
        <v>0.99418882289425126</v>
      </c>
      <c r="CS954" s="34">
        <v>0.99409586736130684</v>
      </c>
      <c r="CT954" s="34">
        <v>0.99400292051959993</v>
      </c>
      <c r="CU954" s="34">
        <v>0.99390998236831796</v>
      </c>
      <c r="CV954" s="34">
        <v>0.99381705290664812</v>
      </c>
      <c r="CW954" s="34">
        <v>0.99372413213377797</v>
      </c>
      <c r="CX954" s="34">
        <v>0.99363122004889526</v>
      </c>
      <c r="CY954" s="34">
        <v>0.99353831665118764</v>
      </c>
      <c r="CZ954" s="34">
        <v>0.99344542193984309</v>
      </c>
      <c r="DA954" s="34">
        <v>0.99335253591404893</v>
      </c>
      <c r="DB954" s="34">
        <v>0.99325965857299336</v>
      </c>
    </row>
    <row r="955" spans="1:106" x14ac:dyDescent="0.2">
      <c r="A955" s="13">
        <f t="shared" ca="1" si="14"/>
        <v>45607</v>
      </c>
      <c r="B955" s="34">
        <v>1.0000623348172251</v>
      </c>
      <c r="C955" s="34">
        <v>1</v>
      </c>
      <c r="D955" s="34">
        <v>0.99993766906816206</v>
      </c>
      <c r="E955" s="34">
        <v>0.99987534202146944</v>
      </c>
      <c r="F955" s="34">
        <v>0.99981301885967966</v>
      </c>
      <c r="G955" s="34">
        <v>0.99975069958255058</v>
      </c>
      <c r="H955" s="34">
        <v>0.99968838418983996</v>
      </c>
      <c r="I955" s="34">
        <v>0.9996260726813061</v>
      </c>
      <c r="J955" s="34">
        <v>0.99956376505670663</v>
      </c>
      <c r="K955" s="34">
        <v>0.99950146131579942</v>
      </c>
      <c r="L955" s="34">
        <v>0.99943916145834222</v>
      </c>
      <c r="M955" s="34">
        <v>0.99937686548409332</v>
      </c>
      <c r="N955" s="34">
        <v>0.99931457339281049</v>
      </c>
      <c r="O955" s="34">
        <v>0.9992522851842518</v>
      </c>
      <c r="P955" s="34">
        <v>0.99919000085817533</v>
      </c>
      <c r="Q955" s="34">
        <v>0.99912772041433895</v>
      </c>
      <c r="R955" s="34">
        <v>0.99906544385250051</v>
      </c>
      <c r="S955" s="34">
        <v>0.99900317117241821</v>
      </c>
      <c r="T955" s="34">
        <v>0.99894090237385014</v>
      </c>
      <c r="U955" s="34">
        <v>0.99887863745655447</v>
      </c>
      <c r="V955" s="34">
        <v>0.99881637642028875</v>
      </c>
      <c r="W955" s="34">
        <v>0.99875411926481172</v>
      </c>
      <c r="X955" s="34">
        <v>0.99869186598988102</v>
      </c>
      <c r="Y955" s="34">
        <v>0.99862961659525507</v>
      </c>
      <c r="Z955" s="34">
        <v>0.99856737108069182</v>
      </c>
      <c r="AA955" s="34">
        <v>0.99850512944594971</v>
      </c>
      <c r="AB955" s="34">
        <v>0.99844289169078648</v>
      </c>
      <c r="AC955" s="34">
        <v>0.99838065781496055</v>
      </c>
      <c r="AD955" s="34">
        <v>0.9983184278182301</v>
      </c>
      <c r="AE955" s="34">
        <v>0.99825620170035334</v>
      </c>
      <c r="AF955" s="34">
        <v>0.99819397946108868</v>
      </c>
      <c r="AG955" s="34">
        <v>0.99813176110019375</v>
      </c>
      <c r="AH955" s="34">
        <v>0.99806954661742753</v>
      </c>
      <c r="AI955" s="34">
        <v>0.99800733601254787</v>
      </c>
      <c r="AJ955" s="34">
        <v>0.99794512928531343</v>
      </c>
      <c r="AK955" s="34">
        <v>0.99788292643548193</v>
      </c>
      <c r="AL955" s="34">
        <v>0.99782072746281236</v>
      </c>
      <c r="AM955" s="34">
        <v>0.99775853236706247</v>
      </c>
      <c r="AN955" s="34">
        <v>0.99769634114799088</v>
      </c>
      <c r="AO955" s="34">
        <v>0.99763415380535614</v>
      </c>
      <c r="AP955" s="34">
        <v>0.99757197033891631</v>
      </c>
      <c r="AQ955" s="34">
        <v>0.99750979074842983</v>
      </c>
      <c r="AR955" s="34">
        <v>0.99744761503365498</v>
      </c>
      <c r="AS955" s="34">
        <v>0.99738544319435074</v>
      </c>
      <c r="AT955" s="34">
        <v>0.99732327523027486</v>
      </c>
      <c r="AU955" s="34">
        <v>0.99726111114118621</v>
      </c>
      <c r="AV955" s="34">
        <v>0.9971989509268433</v>
      </c>
      <c r="AW955" s="34">
        <v>0.99713679458700422</v>
      </c>
      <c r="AX955" s="34">
        <v>0.99707464212142793</v>
      </c>
      <c r="AY955" s="34">
        <v>0.99701249352987276</v>
      </c>
      <c r="AZ955" s="34">
        <v>0.99695034881209699</v>
      </c>
      <c r="BA955" s="34">
        <v>0.99688820796785971</v>
      </c>
      <c r="BB955" s="34">
        <v>0.99682607099691889</v>
      </c>
      <c r="BC955" s="34">
        <v>0.9967639378990335</v>
      </c>
      <c r="BD955" s="34">
        <v>0.99670180867396196</v>
      </c>
      <c r="BE955" s="34">
        <v>0.99663968332146291</v>
      </c>
      <c r="BF955" s="34">
        <v>0.99657756184129487</v>
      </c>
      <c r="BG955" s="34">
        <v>0.99651544423321681</v>
      </c>
      <c r="BH955" s="34">
        <v>0.99645333049698681</v>
      </c>
      <c r="BI955" s="34">
        <v>0.99639122063236407</v>
      </c>
      <c r="BJ955" s="34">
        <v>0.99632911463910701</v>
      </c>
      <c r="BK955" s="34">
        <v>0.99626701251697447</v>
      </c>
      <c r="BL955" s="34">
        <v>0.99620491426572511</v>
      </c>
      <c r="BM955" s="34">
        <v>0.99614281988511755</v>
      </c>
      <c r="BN955" s="34">
        <v>0.99608072937491055</v>
      </c>
      <c r="BO955" s="34">
        <v>0.99601864273486307</v>
      </c>
      <c r="BP955" s="34">
        <v>0.99595655996473353</v>
      </c>
      <c r="BQ955" s="34">
        <v>0.99589448106428102</v>
      </c>
      <c r="BR955" s="34">
        <v>0.99583240603326406</v>
      </c>
      <c r="BS955" s="34">
        <v>0.99577033487144184</v>
      </c>
      <c r="BT955" s="34">
        <v>0.99570826757857278</v>
      </c>
      <c r="BU955" s="34">
        <v>0.99564620415441618</v>
      </c>
      <c r="BV955" s="34">
        <v>0.99558414459873046</v>
      </c>
      <c r="BW955" s="34">
        <v>0.99552208891127458</v>
      </c>
      <c r="BX955" s="34">
        <v>0.99546003709180764</v>
      </c>
      <c r="BY955" s="34">
        <v>0.99539798914008859</v>
      </c>
      <c r="BZ955" s="34">
        <v>0.99533594505587586</v>
      </c>
      <c r="CA955" s="34">
        <v>0.99527390483892897</v>
      </c>
      <c r="CB955" s="34">
        <v>0.99521186848900656</v>
      </c>
      <c r="CC955" s="34">
        <v>0.99514983600586759</v>
      </c>
      <c r="CD955" s="34">
        <v>0.99508780738927105</v>
      </c>
      <c r="CE955" s="34">
        <v>0.99502578263897612</v>
      </c>
      <c r="CF955" s="34">
        <v>0.99496376175474166</v>
      </c>
      <c r="CG955" s="34">
        <v>0.99490174473632664</v>
      </c>
      <c r="CH955" s="34">
        <v>0.99483973158349004</v>
      </c>
      <c r="CI955" s="34">
        <v>0.99477772229599115</v>
      </c>
      <c r="CJ955" s="34">
        <v>0.99471571687358906</v>
      </c>
      <c r="CK955" s="34">
        <v>0.99465371531604274</v>
      </c>
      <c r="CL955" s="34">
        <v>0.99459171762311116</v>
      </c>
      <c r="CM955" s="34">
        <v>0.9945297237945534</v>
      </c>
      <c r="CN955" s="34">
        <v>0.99446773383012899</v>
      </c>
      <c r="CO955" s="34">
        <v>0.99440574772959678</v>
      </c>
      <c r="CP955" s="34">
        <v>0.99434376549271597</v>
      </c>
      <c r="CQ955" s="34">
        <v>0.99428178711924564</v>
      </c>
      <c r="CR955" s="34">
        <v>0.99418882289425126</v>
      </c>
      <c r="CS955" s="34">
        <v>0.99409586736130684</v>
      </c>
      <c r="CT955" s="34">
        <v>0.99400292051959993</v>
      </c>
      <c r="CU955" s="34">
        <v>0.99390998236831796</v>
      </c>
      <c r="CV955" s="34">
        <v>0.99381705290664812</v>
      </c>
      <c r="CW955" s="34">
        <v>0.99372413213377797</v>
      </c>
      <c r="CX955" s="34">
        <v>0.99363122004889526</v>
      </c>
      <c r="CY955" s="34">
        <v>0.99353831665118764</v>
      </c>
      <c r="CZ955" s="34">
        <v>0.99344542193984309</v>
      </c>
      <c r="DA955" s="34">
        <v>0.99335253591404893</v>
      </c>
      <c r="DB955" s="34">
        <v>0.99325965857299336</v>
      </c>
    </row>
    <row r="956" spans="1:106" x14ac:dyDescent="0.2">
      <c r="A956" s="13">
        <f t="shared" ca="1" si="14"/>
        <v>45608</v>
      </c>
      <c r="B956" s="34">
        <v>1.0000623348172251</v>
      </c>
      <c r="C956" s="34">
        <v>1</v>
      </c>
      <c r="D956" s="34">
        <v>0.99993766906816206</v>
      </c>
      <c r="E956" s="34">
        <v>0.99987534202146944</v>
      </c>
      <c r="F956" s="34">
        <v>0.99981301885967966</v>
      </c>
      <c r="G956" s="34">
        <v>0.99975069958255058</v>
      </c>
      <c r="H956" s="34">
        <v>0.99968838418983996</v>
      </c>
      <c r="I956" s="34">
        <v>0.9996260726813061</v>
      </c>
      <c r="J956" s="34">
        <v>0.99956376505670663</v>
      </c>
      <c r="K956" s="34">
        <v>0.99950146131579942</v>
      </c>
      <c r="L956" s="34">
        <v>0.99943916145834222</v>
      </c>
      <c r="M956" s="34">
        <v>0.99937686548409332</v>
      </c>
      <c r="N956" s="34">
        <v>0.99931457339281049</v>
      </c>
      <c r="O956" s="34">
        <v>0.9992522851842518</v>
      </c>
      <c r="P956" s="34">
        <v>0.99919000085817533</v>
      </c>
      <c r="Q956" s="34">
        <v>0.99912772041433895</v>
      </c>
      <c r="R956" s="34">
        <v>0.99906544385250051</v>
      </c>
      <c r="S956" s="34">
        <v>0.99900317117241821</v>
      </c>
      <c r="T956" s="34">
        <v>0.99894090237385014</v>
      </c>
      <c r="U956" s="34">
        <v>0.99887863745655447</v>
      </c>
      <c r="V956" s="34">
        <v>0.99881637642028875</v>
      </c>
      <c r="W956" s="34">
        <v>0.99875411926481172</v>
      </c>
      <c r="X956" s="34">
        <v>0.99869186598988102</v>
      </c>
      <c r="Y956" s="34">
        <v>0.99862961659525507</v>
      </c>
      <c r="Z956" s="34">
        <v>0.99856737108069182</v>
      </c>
      <c r="AA956" s="34">
        <v>0.99850512944594971</v>
      </c>
      <c r="AB956" s="34">
        <v>0.99844289169078648</v>
      </c>
      <c r="AC956" s="34">
        <v>0.99838065781496055</v>
      </c>
      <c r="AD956" s="34">
        <v>0.9983184278182301</v>
      </c>
      <c r="AE956" s="34">
        <v>0.99825620170035334</v>
      </c>
      <c r="AF956" s="34">
        <v>0.99819397946108868</v>
      </c>
      <c r="AG956" s="34">
        <v>0.99813176110019375</v>
      </c>
      <c r="AH956" s="34">
        <v>0.99806954661742753</v>
      </c>
      <c r="AI956" s="34">
        <v>0.99800733601254787</v>
      </c>
      <c r="AJ956" s="34">
        <v>0.99794512928531343</v>
      </c>
      <c r="AK956" s="34">
        <v>0.99788292643548193</v>
      </c>
      <c r="AL956" s="34">
        <v>0.99782072746281236</v>
      </c>
      <c r="AM956" s="34">
        <v>0.99775853236706247</v>
      </c>
      <c r="AN956" s="34">
        <v>0.99769634114799088</v>
      </c>
      <c r="AO956" s="34">
        <v>0.99763415380535614</v>
      </c>
      <c r="AP956" s="34">
        <v>0.99757197033891631</v>
      </c>
      <c r="AQ956" s="34">
        <v>0.99750979074842983</v>
      </c>
      <c r="AR956" s="34">
        <v>0.99744761503365498</v>
      </c>
      <c r="AS956" s="34">
        <v>0.99738544319435074</v>
      </c>
      <c r="AT956" s="34">
        <v>0.99732327523027486</v>
      </c>
      <c r="AU956" s="34">
        <v>0.99726111114118621</v>
      </c>
      <c r="AV956" s="34">
        <v>0.9971989509268433</v>
      </c>
      <c r="AW956" s="34">
        <v>0.99713679458700422</v>
      </c>
      <c r="AX956" s="34">
        <v>0.99707464212142793</v>
      </c>
      <c r="AY956" s="34">
        <v>0.99701249352987276</v>
      </c>
      <c r="AZ956" s="34">
        <v>0.99695034881209699</v>
      </c>
      <c r="BA956" s="34">
        <v>0.99688820796785971</v>
      </c>
      <c r="BB956" s="34">
        <v>0.99682607099691889</v>
      </c>
      <c r="BC956" s="34">
        <v>0.9967639378990335</v>
      </c>
      <c r="BD956" s="34">
        <v>0.99670180867396196</v>
      </c>
      <c r="BE956" s="34">
        <v>0.99663968332146291</v>
      </c>
      <c r="BF956" s="34">
        <v>0.99657756184129487</v>
      </c>
      <c r="BG956" s="34">
        <v>0.99651544423321681</v>
      </c>
      <c r="BH956" s="34">
        <v>0.99645333049698681</v>
      </c>
      <c r="BI956" s="34">
        <v>0.99639122063236407</v>
      </c>
      <c r="BJ956" s="34">
        <v>0.99632911463910701</v>
      </c>
      <c r="BK956" s="34">
        <v>0.99626701251697447</v>
      </c>
      <c r="BL956" s="34">
        <v>0.99620491426572511</v>
      </c>
      <c r="BM956" s="34">
        <v>0.99614281988511755</v>
      </c>
      <c r="BN956" s="34">
        <v>0.99608072937491055</v>
      </c>
      <c r="BO956" s="34">
        <v>0.99601864273486307</v>
      </c>
      <c r="BP956" s="34">
        <v>0.99595655996473353</v>
      </c>
      <c r="BQ956" s="34">
        <v>0.99589448106428102</v>
      </c>
      <c r="BR956" s="34">
        <v>0.99583240603326406</v>
      </c>
      <c r="BS956" s="34">
        <v>0.99577033487144184</v>
      </c>
      <c r="BT956" s="34">
        <v>0.99570826757857278</v>
      </c>
      <c r="BU956" s="34">
        <v>0.99564620415441618</v>
      </c>
      <c r="BV956" s="34">
        <v>0.99558414459873046</v>
      </c>
      <c r="BW956" s="34">
        <v>0.99552208891127458</v>
      </c>
      <c r="BX956" s="34">
        <v>0.99546003709180764</v>
      </c>
      <c r="BY956" s="34">
        <v>0.99539798914008859</v>
      </c>
      <c r="BZ956" s="34">
        <v>0.99533594505587586</v>
      </c>
      <c r="CA956" s="34">
        <v>0.99527390483892897</v>
      </c>
      <c r="CB956" s="34">
        <v>0.99521186848900656</v>
      </c>
      <c r="CC956" s="34">
        <v>0.99514983600586759</v>
      </c>
      <c r="CD956" s="34">
        <v>0.99508780738927105</v>
      </c>
      <c r="CE956" s="34">
        <v>0.99502578263897612</v>
      </c>
      <c r="CF956" s="34">
        <v>0.99496376175474166</v>
      </c>
      <c r="CG956" s="34">
        <v>0.99490174473632664</v>
      </c>
      <c r="CH956" s="34">
        <v>0.99483973158349004</v>
      </c>
      <c r="CI956" s="34">
        <v>0.99477772229599115</v>
      </c>
      <c r="CJ956" s="34">
        <v>0.99471571687358906</v>
      </c>
      <c r="CK956" s="34">
        <v>0.99465371531604274</v>
      </c>
      <c r="CL956" s="34">
        <v>0.99459171762311116</v>
      </c>
      <c r="CM956" s="34">
        <v>0.9945297237945534</v>
      </c>
      <c r="CN956" s="34">
        <v>0.99446773383012899</v>
      </c>
      <c r="CO956" s="34">
        <v>0.99440574772959678</v>
      </c>
      <c r="CP956" s="34">
        <v>0.99434376549271597</v>
      </c>
      <c r="CQ956" s="34">
        <v>0.99428178711924564</v>
      </c>
      <c r="CR956" s="34">
        <v>0.99418882289425126</v>
      </c>
      <c r="CS956" s="34">
        <v>0.99409586736130684</v>
      </c>
      <c r="CT956" s="34">
        <v>0.99400292051959993</v>
      </c>
      <c r="CU956" s="34">
        <v>0.99390998236831796</v>
      </c>
      <c r="CV956" s="34">
        <v>0.99381705290664812</v>
      </c>
      <c r="CW956" s="34">
        <v>0.99372413213377797</v>
      </c>
      <c r="CX956" s="34">
        <v>0.99363122004889526</v>
      </c>
      <c r="CY956" s="34">
        <v>0.99353831665118764</v>
      </c>
      <c r="CZ956" s="34">
        <v>0.99344542193984309</v>
      </c>
      <c r="DA956" s="34">
        <v>0.99335253591404893</v>
      </c>
      <c r="DB956" s="34">
        <v>0.99325965857299336</v>
      </c>
    </row>
    <row r="957" spans="1:106" x14ac:dyDescent="0.2">
      <c r="A957" s="13" t="str">
        <f t="shared" ca="1" si="14"/>
        <v/>
      </c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CT957" s="34"/>
      <c r="CU957" s="34"/>
      <c r="CV957" s="34"/>
      <c r="CW957" s="34"/>
      <c r="CX957" s="34"/>
      <c r="CY957" s="34"/>
      <c r="CZ957" s="34"/>
      <c r="DA957" s="34"/>
      <c r="DB957" s="34"/>
    </row>
    <row r="958" spans="1:106" x14ac:dyDescent="0.2">
      <c r="A958" s="13" t="str">
        <f t="shared" ca="1" si="14"/>
        <v/>
      </c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CT958" s="34"/>
      <c r="CU958" s="34"/>
      <c r="CV958" s="34"/>
      <c r="CW958" s="34"/>
      <c r="CX958" s="34"/>
      <c r="CY958" s="34"/>
      <c r="CZ958" s="34"/>
      <c r="DA958" s="34"/>
      <c r="DB958" s="34"/>
    </row>
    <row r="959" spans="1:106" x14ac:dyDescent="0.2">
      <c r="A959" s="13" t="str">
        <f t="shared" ca="1" si="14"/>
        <v/>
      </c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CT959" s="34"/>
      <c r="CU959" s="34"/>
      <c r="CV959" s="34"/>
      <c r="CW959" s="34"/>
      <c r="CX959" s="34"/>
      <c r="CY959" s="34"/>
      <c r="CZ959" s="34"/>
      <c r="DA959" s="34"/>
      <c r="DB959" s="34"/>
    </row>
    <row r="960" spans="1:106" x14ac:dyDescent="0.2">
      <c r="A960" s="13" t="str">
        <f t="shared" ca="1" si="14"/>
        <v/>
      </c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CT960" s="34"/>
      <c r="CU960" s="34"/>
      <c r="CV960" s="34"/>
      <c r="CW960" s="34"/>
      <c r="CX960" s="34"/>
      <c r="CY960" s="34"/>
      <c r="CZ960" s="34"/>
      <c r="DA960" s="34"/>
      <c r="DB960" s="34"/>
    </row>
    <row r="961" spans="1:106" x14ac:dyDescent="0.2">
      <c r="A961" s="13" t="str">
        <f t="shared" ca="1" si="14"/>
        <v/>
      </c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CT961" s="34"/>
      <c r="CU961" s="34"/>
      <c r="CV961" s="34"/>
      <c r="CW961" s="34"/>
      <c r="CX961" s="34"/>
      <c r="CY961" s="34"/>
      <c r="CZ961" s="34"/>
      <c r="DA961" s="34"/>
      <c r="DB961" s="34"/>
    </row>
    <row r="962" spans="1:106" x14ac:dyDescent="0.2">
      <c r="A962" s="13" t="str">
        <f t="shared" ca="1" si="14"/>
        <v/>
      </c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CT962" s="34"/>
      <c r="CU962" s="34"/>
      <c r="CV962" s="34"/>
      <c r="CW962" s="34"/>
      <c r="CX962" s="34"/>
      <c r="CY962" s="34"/>
      <c r="CZ962" s="34"/>
      <c r="DA962" s="34"/>
      <c r="DB962" s="34"/>
    </row>
    <row r="963" spans="1:106" x14ac:dyDescent="0.2">
      <c r="A963" s="13" t="str">
        <f t="shared" ca="1" si="14"/>
        <v/>
      </c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CT963" s="34"/>
      <c r="CU963" s="34"/>
      <c r="CV963" s="34"/>
      <c r="CW963" s="34"/>
      <c r="CX963" s="34"/>
      <c r="CY963" s="34"/>
      <c r="CZ963" s="34"/>
      <c r="DA963" s="34"/>
      <c r="DB963" s="34"/>
    </row>
    <row r="964" spans="1:106" x14ac:dyDescent="0.2">
      <c r="A964" s="13" t="str">
        <f t="shared" ref="A964:A1027" ca="1" si="15">IF(WORKDAY(A$2,ROW()-2)&gt;TODAY(),"",WORKDAY(A$2,ROW()-2))</f>
        <v/>
      </c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CT964" s="34"/>
      <c r="CU964" s="34"/>
      <c r="CV964" s="34"/>
      <c r="CW964" s="34"/>
      <c r="CX964" s="34"/>
      <c r="CY964" s="34"/>
      <c r="CZ964" s="34"/>
      <c r="DA964" s="34"/>
      <c r="DB964" s="34"/>
    </row>
    <row r="965" spans="1:106" x14ac:dyDescent="0.2">
      <c r="A965" s="13" t="str">
        <f t="shared" ca="1" si="15"/>
        <v/>
      </c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CT965" s="34"/>
      <c r="CU965" s="34"/>
      <c r="CV965" s="34"/>
      <c r="CW965" s="34"/>
      <c r="CX965" s="34"/>
      <c r="CY965" s="34"/>
      <c r="CZ965" s="34"/>
      <c r="DA965" s="34"/>
      <c r="DB965" s="34"/>
    </row>
    <row r="966" spans="1:106" x14ac:dyDescent="0.2">
      <c r="A966" s="13" t="str">
        <f t="shared" ca="1" si="15"/>
        <v/>
      </c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CT966" s="34"/>
      <c r="CU966" s="34"/>
      <c r="CV966" s="34"/>
      <c r="CW966" s="34"/>
      <c r="CX966" s="34"/>
      <c r="CY966" s="34"/>
      <c r="CZ966" s="34"/>
      <c r="DA966" s="34"/>
      <c r="DB966" s="34"/>
    </row>
    <row r="967" spans="1:106" x14ac:dyDescent="0.2">
      <c r="A967" s="13" t="str">
        <f t="shared" ca="1" si="15"/>
        <v/>
      </c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CT967" s="34"/>
      <c r="CU967" s="34"/>
      <c r="CV967" s="34"/>
      <c r="CW967" s="34"/>
      <c r="CX967" s="34"/>
      <c r="CY967" s="34"/>
      <c r="CZ967" s="34"/>
      <c r="DA967" s="34"/>
      <c r="DB967" s="34"/>
    </row>
    <row r="968" spans="1:106" x14ac:dyDescent="0.2">
      <c r="A968" s="13" t="str">
        <f t="shared" ca="1" si="15"/>
        <v/>
      </c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CT968" s="34"/>
      <c r="CU968" s="34"/>
      <c r="CV968" s="34"/>
      <c r="CW968" s="34"/>
      <c r="CX968" s="34"/>
      <c r="CY968" s="34"/>
      <c r="CZ968" s="34"/>
      <c r="DA968" s="34"/>
      <c r="DB968" s="34"/>
    </row>
    <row r="969" spans="1:106" x14ac:dyDescent="0.2">
      <c r="A969" s="13" t="str">
        <f t="shared" ca="1" si="15"/>
        <v/>
      </c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CT969" s="34"/>
      <c r="CU969" s="34"/>
      <c r="CV969" s="34"/>
      <c r="CW969" s="34"/>
      <c r="CX969" s="34"/>
      <c r="CY969" s="34"/>
      <c r="CZ969" s="34"/>
      <c r="DA969" s="34"/>
      <c r="DB969" s="34"/>
    </row>
    <row r="970" spans="1:106" x14ac:dyDescent="0.2">
      <c r="A970" s="13" t="str">
        <f t="shared" ca="1" si="15"/>
        <v/>
      </c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CT970" s="34"/>
      <c r="CU970" s="34"/>
      <c r="CV970" s="34"/>
      <c r="CW970" s="34"/>
      <c r="CX970" s="34"/>
      <c r="CY970" s="34"/>
      <c r="CZ970" s="34"/>
      <c r="DA970" s="34"/>
      <c r="DB970" s="34"/>
    </row>
    <row r="971" spans="1:106" x14ac:dyDescent="0.2">
      <c r="A971" s="13" t="str">
        <f t="shared" ca="1" si="15"/>
        <v/>
      </c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CT971" s="34"/>
      <c r="CU971" s="34"/>
      <c r="CV971" s="34"/>
      <c r="CW971" s="34"/>
      <c r="CX971" s="34"/>
      <c r="CY971" s="34"/>
      <c r="CZ971" s="34"/>
      <c r="DA971" s="34"/>
      <c r="DB971" s="34"/>
    </row>
    <row r="972" spans="1:106" x14ac:dyDescent="0.2">
      <c r="A972" s="13" t="str">
        <f t="shared" ca="1" si="15"/>
        <v/>
      </c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CT972" s="34"/>
      <c r="CU972" s="34"/>
      <c r="CV972" s="34"/>
      <c r="CW972" s="34"/>
      <c r="CX972" s="34"/>
      <c r="CY972" s="34"/>
      <c r="CZ972" s="34"/>
      <c r="DA972" s="34"/>
      <c r="DB972" s="34"/>
    </row>
    <row r="973" spans="1:106" x14ac:dyDescent="0.2">
      <c r="A973" s="13" t="str">
        <f t="shared" ca="1" si="15"/>
        <v/>
      </c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CT973" s="34"/>
      <c r="CU973" s="34"/>
      <c r="CV973" s="34"/>
      <c r="CW973" s="34"/>
      <c r="CX973" s="34"/>
      <c r="CY973" s="34"/>
      <c r="CZ973" s="34"/>
      <c r="DA973" s="34"/>
      <c r="DB973" s="34"/>
    </row>
    <row r="974" spans="1:106" x14ac:dyDescent="0.2">
      <c r="A974" s="13" t="str">
        <f t="shared" ca="1" si="15"/>
        <v/>
      </c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CT974" s="34"/>
      <c r="CU974" s="34"/>
      <c r="CV974" s="34"/>
      <c r="CW974" s="34"/>
      <c r="CX974" s="34"/>
      <c r="CY974" s="34"/>
      <c r="CZ974" s="34"/>
      <c r="DA974" s="34"/>
      <c r="DB974" s="34"/>
    </row>
    <row r="975" spans="1:106" x14ac:dyDescent="0.2">
      <c r="A975" s="13" t="str">
        <f t="shared" ca="1" si="15"/>
        <v/>
      </c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CT975" s="34"/>
      <c r="CU975" s="34"/>
      <c r="CV975" s="34"/>
      <c r="CW975" s="34"/>
      <c r="CX975" s="34"/>
      <c r="CY975" s="34"/>
      <c r="CZ975" s="34"/>
      <c r="DA975" s="34"/>
      <c r="DB975" s="34"/>
    </row>
    <row r="976" spans="1:106" x14ac:dyDescent="0.2">
      <c r="A976" s="13" t="str">
        <f t="shared" ca="1" si="15"/>
        <v/>
      </c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CT976" s="34"/>
      <c r="CU976" s="34"/>
      <c r="CV976" s="34"/>
      <c r="CW976" s="34"/>
      <c r="CX976" s="34"/>
      <c r="CY976" s="34"/>
      <c r="CZ976" s="34"/>
      <c r="DA976" s="34"/>
      <c r="DB976" s="34"/>
    </row>
    <row r="977" spans="1:106" x14ac:dyDescent="0.2">
      <c r="A977" s="13" t="str">
        <f t="shared" ca="1" si="15"/>
        <v/>
      </c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CT977" s="34"/>
      <c r="CU977" s="34"/>
      <c r="CV977" s="34"/>
      <c r="CW977" s="34"/>
      <c r="CX977" s="34"/>
      <c r="CY977" s="34"/>
      <c r="CZ977" s="34"/>
      <c r="DA977" s="34"/>
      <c r="DB977" s="34"/>
    </row>
    <row r="978" spans="1:106" x14ac:dyDescent="0.2">
      <c r="A978" s="13" t="str">
        <f t="shared" ca="1" si="15"/>
        <v/>
      </c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CT978" s="34"/>
      <c r="CU978" s="34"/>
      <c r="CV978" s="34"/>
      <c r="CW978" s="34"/>
      <c r="CX978" s="34"/>
      <c r="CY978" s="34"/>
      <c r="CZ978" s="34"/>
      <c r="DA978" s="34"/>
      <c r="DB978" s="34"/>
    </row>
    <row r="979" spans="1:106" x14ac:dyDescent="0.2">
      <c r="A979" s="13" t="str">
        <f t="shared" ca="1" si="15"/>
        <v/>
      </c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CT979" s="34"/>
      <c r="CU979" s="34"/>
      <c r="CV979" s="34"/>
      <c r="CW979" s="34"/>
      <c r="CX979" s="34"/>
      <c r="CY979" s="34"/>
      <c r="CZ979" s="34"/>
      <c r="DA979" s="34"/>
      <c r="DB979" s="34"/>
    </row>
    <row r="980" spans="1:106" x14ac:dyDescent="0.2">
      <c r="A980" s="13" t="str">
        <f t="shared" ca="1" si="15"/>
        <v/>
      </c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CT980" s="34"/>
      <c r="CU980" s="34"/>
      <c r="CV980" s="34"/>
      <c r="CW980" s="34"/>
      <c r="CX980" s="34"/>
      <c r="CY980" s="34"/>
      <c r="CZ980" s="34"/>
      <c r="DA980" s="34"/>
      <c r="DB980" s="34"/>
    </row>
    <row r="981" spans="1:106" x14ac:dyDescent="0.2">
      <c r="A981" s="13" t="str">
        <f t="shared" ca="1" si="15"/>
        <v/>
      </c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CT981" s="34"/>
      <c r="CU981" s="34"/>
      <c r="CV981" s="34"/>
      <c r="CW981" s="34"/>
      <c r="CX981" s="34"/>
      <c r="CY981" s="34"/>
      <c r="CZ981" s="34"/>
      <c r="DA981" s="34"/>
      <c r="DB981" s="34"/>
    </row>
    <row r="982" spans="1:106" x14ac:dyDescent="0.2">
      <c r="A982" s="13" t="str">
        <f t="shared" ca="1" si="15"/>
        <v/>
      </c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CT982" s="34"/>
      <c r="CU982" s="34"/>
      <c r="CV982" s="34"/>
      <c r="CW982" s="34"/>
      <c r="CX982" s="34"/>
      <c r="CY982" s="34"/>
      <c r="CZ982" s="34"/>
      <c r="DA982" s="34"/>
      <c r="DB982" s="34"/>
    </row>
    <row r="983" spans="1:106" x14ac:dyDescent="0.2">
      <c r="A983" s="13" t="str">
        <f t="shared" ca="1" si="15"/>
        <v/>
      </c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CT983" s="34"/>
      <c r="CU983" s="34"/>
      <c r="CV983" s="34"/>
      <c r="CW983" s="34"/>
      <c r="CX983" s="34"/>
      <c r="CY983" s="34"/>
      <c r="CZ983" s="34"/>
      <c r="DA983" s="34"/>
      <c r="DB983" s="34"/>
    </row>
    <row r="984" spans="1:106" x14ac:dyDescent="0.2">
      <c r="A984" s="13" t="str">
        <f t="shared" ca="1" si="15"/>
        <v/>
      </c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CT984" s="34"/>
      <c r="CU984" s="34"/>
      <c r="CV984" s="34"/>
      <c r="CW984" s="34"/>
      <c r="CX984" s="34"/>
      <c r="CY984" s="34"/>
      <c r="CZ984" s="34"/>
      <c r="DA984" s="34"/>
      <c r="DB984" s="34"/>
    </row>
    <row r="985" spans="1:106" x14ac:dyDescent="0.2">
      <c r="A985" s="13" t="str">
        <f t="shared" ca="1" si="15"/>
        <v/>
      </c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CT985" s="34"/>
      <c r="CU985" s="34"/>
      <c r="CV985" s="34"/>
      <c r="CW985" s="34"/>
      <c r="CX985" s="34"/>
      <c r="CY985" s="34"/>
      <c r="CZ985" s="34"/>
      <c r="DA985" s="34"/>
      <c r="DB985" s="34"/>
    </row>
    <row r="986" spans="1:106" x14ac:dyDescent="0.2">
      <c r="A986" s="13" t="str">
        <f t="shared" ca="1" si="15"/>
        <v/>
      </c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CT986" s="34"/>
      <c r="CU986" s="34"/>
      <c r="CV986" s="34"/>
      <c r="CW986" s="34"/>
      <c r="CX986" s="34"/>
      <c r="CY986" s="34"/>
      <c r="CZ986" s="34"/>
      <c r="DA986" s="34"/>
      <c r="DB986" s="34"/>
    </row>
    <row r="987" spans="1:106" x14ac:dyDescent="0.2">
      <c r="A987" s="13" t="str">
        <f t="shared" ca="1" si="15"/>
        <v/>
      </c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CT987" s="34"/>
      <c r="CU987" s="34"/>
      <c r="CV987" s="34"/>
      <c r="CW987" s="34"/>
      <c r="CX987" s="34"/>
      <c r="CY987" s="34"/>
      <c r="CZ987" s="34"/>
      <c r="DA987" s="34"/>
      <c r="DB987" s="34"/>
    </row>
    <row r="988" spans="1:106" x14ac:dyDescent="0.2">
      <c r="A988" s="13" t="str">
        <f t="shared" ca="1" si="15"/>
        <v/>
      </c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CT988" s="34"/>
      <c r="CU988" s="34"/>
      <c r="CV988" s="34"/>
      <c r="CW988" s="34"/>
      <c r="CX988" s="34"/>
      <c r="CY988" s="34"/>
      <c r="CZ988" s="34"/>
      <c r="DA988" s="34"/>
      <c r="DB988" s="34"/>
    </row>
    <row r="989" spans="1:106" x14ac:dyDescent="0.2">
      <c r="A989" s="13" t="str">
        <f t="shared" ca="1" si="15"/>
        <v/>
      </c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CT989" s="34"/>
      <c r="CU989" s="34"/>
      <c r="CV989" s="34"/>
      <c r="CW989" s="34"/>
      <c r="CX989" s="34"/>
      <c r="CY989" s="34"/>
      <c r="CZ989" s="34"/>
      <c r="DA989" s="34"/>
      <c r="DB989" s="34"/>
    </row>
    <row r="990" spans="1:106" x14ac:dyDescent="0.2">
      <c r="A990" s="13" t="str">
        <f t="shared" ca="1" si="15"/>
        <v/>
      </c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CT990" s="34"/>
      <c r="CU990" s="34"/>
      <c r="CV990" s="34"/>
      <c r="CW990" s="34"/>
      <c r="CX990" s="34"/>
      <c r="CY990" s="34"/>
      <c r="CZ990" s="34"/>
      <c r="DA990" s="34"/>
      <c r="DB990" s="34"/>
    </row>
    <row r="991" spans="1:106" x14ac:dyDescent="0.2">
      <c r="A991" s="13" t="str">
        <f t="shared" ca="1" si="15"/>
        <v/>
      </c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CT991" s="34"/>
      <c r="CU991" s="34"/>
      <c r="CV991" s="34"/>
      <c r="CW991" s="34"/>
      <c r="CX991" s="34"/>
      <c r="CY991" s="34"/>
      <c r="CZ991" s="34"/>
      <c r="DA991" s="34"/>
      <c r="DB991" s="34"/>
    </row>
    <row r="992" spans="1:106" x14ac:dyDescent="0.2">
      <c r="A992" s="13" t="str">
        <f t="shared" ca="1" si="15"/>
        <v/>
      </c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CT992" s="34"/>
      <c r="CU992" s="34"/>
      <c r="CV992" s="34"/>
      <c r="CW992" s="34"/>
      <c r="CX992" s="34"/>
      <c r="CY992" s="34"/>
      <c r="CZ992" s="34"/>
      <c r="DA992" s="34"/>
      <c r="DB992" s="34"/>
    </row>
    <row r="993" spans="1:106" x14ac:dyDescent="0.2">
      <c r="A993" s="13" t="str">
        <f t="shared" ca="1" si="15"/>
        <v/>
      </c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CT993" s="34"/>
      <c r="CU993" s="34"/>
      <c r="CV993" s="34"/>
      <c r="CW993" s="34"/>
      <c r="CX993" s="34"/>
      <c r="CY993" s="34"/>
      <c r="CZ993" s="34"/>
      <c r="DA993" s="34"/>
      <c r="DB993" s="34"/>
    </row>
    <row r="994" spans="1:106" x14ac:dyDescent="0.2">
      <c r="A994" s="13" t="str">
        <f t="shared" ca="1" si="15"/>
        <v/>
      </c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CT994" s="34"/>
      <c r="CU994" s="34"/>
      <c r="CV994" s="34"/>
      <c r="CW994" s="34"/>
      <c r="CX994" s="34"/>
      <c r="CY994" s="34"/>
      <c r="CZ994" s="34"/>
      <c r="DA994" s="34"/>
      <c r="DB994" s="34"/>
    </row>
    <row r="995" spans="1:106" x14ac:dyDescent="0.2">
      <c r="A995" s="13" t="str">
        <f t="shared" ca="1" si="15"/>
        <v/>
      </c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CT995" s="34"/>
      <c r="CU995" s="34"/>
      <c r="CV995" s="34"/>
      <c r="CW995" s="34"/>
      <c r="CX995" s="34"/>
      <c r="CY995" s="34"/>
      <c r="CZ995" s="34"/>
      <c r="DA995" s="34"/>
      <c r="DB995" s="34"/>
    </row>
    <row r="996" spans="1:106" x14ac:dyDescent="0.2">
      <c r="A996" s="13" t="str">
        <f t="shared" ca="1" si="15"/>
        <v/>
      </c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CT996" s="34"/>
      <c r="CU996" s="34"/>
      <c r="CV996" s="34"/>
      <c r="CW996" s="34"/>
      <c r="CX996" s="34"/>
      <c r="CY996" s="34"/>
      <c r="CZ996" s="34"/>
      <c r="DA996" s="34"/>
      <c r="DB996" s="34"/>
    </row>
    <row r="997" spans="1:106" x14ac:dyDescent="0.2">
      <c r="A997" s="13" t="str">
        <f t="shared" ca="1" si="15"/>
        <v/>
      </c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CT997" s="34"/>
      <c r="CU997" s="34"/>
      <c r="CV997" s="34"/>
      <c r="CW997" s="34"/>
      <c r="CX997" s="34"/>
      <c r="CY997" s="34"/>
      <c r="CZ997" s="34"/>
      <c r="DA997" s="34"/>
      <c r="DB997" s="34"/>
    </row>
    <row r="998" spans="1:106" x14ac:dyDescent="0.2">
      <c r="A998" s="13" t="str">
        <f t="shared" ca="1" si="15"/>
        <v/>
      </c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CT998" s="34"/>
      <c r="CU998" s="34"/>
      <c r="CV998" s="34"/>
      <c r="CW998" s="34"/>
      <c r="CX998" s="34"/>
      <c r="CY998" s="34"/>
      <c r="CZ998" s="34"/>
      <c r="DA998" s="34"/>
      <c r="DB998" s="34"/>
    </row>
    <row r="999" spans="1:106" x14ac:dyDescent="0.2">
      <c r="A999" s="13" t="str">
        <f t="shared" ca="1" si="15"/>
        <v/>
      </c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CT999" s="34"/>
      <c r="CU999" s="34"/>
      <c r="CV999" s="34"/>
      <c r="CW999" s="34"/>
      <c r="CX999" s="34"/>
      <c r="CY999" s="34"/>
      <c r="CZ999" s="34"/>
      <c r="DA999" s="34"/>
      <c r="DB999" s="34"/>
    </row>
    <row r="1000" spans="1:106" x14ac:dyDescent="0.2">
      <c r="A1000" s="13" t="str">
        <f t="shared" ca="1" si="15"/>
        <v/>
      </c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CT1000" s="34"/>
      <c r="CU1000" s="34"/>
      <c r="CV1000" s="34"/>
      <c r="CW1000" s="34"/>
      <c r="CX1000" s="34"/>
      <c r="CY1000" s="34"/>
      <c r="CZ1000" s="34"/>
      <c r="DA1000" s="34"/>
      <c r="DB1000" s="34"/>
    </row>
    <row r="1001" spans="1:106" x14ac:dyDescent="0.2">
      <c r="A1001" s="13" t="str">
        <f t="shared" ca="1" si="15"/>
        <v/>
      </c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34"/>
      <c r="CQ1001" s="34"/>
      <c r="CR1001" s="34"/>
      <c r="CS1001" s="34"/>
      <c r="CT1001" s="34"/>
      <c r="CU1001" s="34"/>
      <c r="CV1001" s="34"/>
      <c r="CW1001" s="34"/>
      <c r="CX1001" s="34"/>
      <c r="CY1001" s="34"/>
      <c r="CZ1001" s="34"/>
      <c r="DA1001" s="34"/>
      <c r="DB1001" s="34"/>
    </row>
    <row r="1002" spans="1:106" x14ac:dyDescent="0.2">
      <c r="A1002" s="13" t="str">
        <f t="shared" ca="1" si="15"/>
        <v/>
      </c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34"/>
      <c r="CQ1002" s="34"/>
      <c r="CR1002" s="34"/>
      <c r="CS1002" s="34"/>
      <c r="CT1002" s="34"/>
      <c r="CU1002" s="34"/>
      <c r="CV1002" s="34"/>
      <c r="CW1002" s="34"/>
      <c r="CX1002" s="34"/>
      <c r="CY1002" s="34"/>
      <c r="CZ1002" s="34"/>
      <c r="DA1002" s="34"/>
      <c r="DB1002" s="34"/>
    </row>
    <row r="1003" spans="1:106" x14ac:dyDescent="0.2">
      <c r="A1003" s="13" t="str">
        <f t="shared" ca="1" si="15"/>
        <v/>
      </c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34"/>
      <c r="CQ1003" s="34"/>
      <c r="CR1003" s="34"/>
      <c r="CS1003" s="34"/>
      <c r="CT1003" s="34"/>
      <c r="CU1003" s="34"/>
      <c r="CV1003" s="34"/>
      <c r="CW1003" s="34"/>
      <c r="CX1003" s="34"/>
      <c r="CY1003" s="34"/>
      <c r="CZ1003" s="34"/>
      <c r="DA1003" s="34"/>
      <c r="DB1003" s="34"/>
    </row>
    <row r="1004" spans="1:106" x14ac:dyDescent="0.2">
      <c r="A1004" s="13" t="str">
        <f t="shared" ca="1" si="15"/>
        <v/>
      </c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34"/>
      <c r="CQ1004" s="34"/>
      <c r="CR1004" s="34"/>
      <c r="CS1004" s="34"/>
      <c r="CT1004" s="34"/>
      <c r="CU1004" s="34"/>
      <c r="CV1004" s="34"/>
      <c r="CW1004" s="34"/>
      <c r="CX1004" s="34"/>
      <c r="CY1004" s="34"/>
      <c r="CZ1004" s="34"/>
      <c r="DA1004" s="34"/>
      <c r="DB1004" s="34"/>
    </row>
    <row r="1005" spans="1:106" x14ac:dyDescent="0.2">
      <c r="A1005" s="13" t="str">
        <f t="shared" ca="1" si="15"/>
        <v/>
      </c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34"/>
      <c r="CQ1005" s="34"/>
      <c r="CR1005" s="34"/>
      <c r="CS1005" s="34"/>
      <c r="CT1005" s="34"/>
      <c r="CU1005" s="34"/>
      <c r="CV1005" s="34"/>
      <c r="CW1005" s="34"/>
      <c r="CX1005" s="34"/>
      <c r="CY1005" s="34"/>
      <c r="CZ1005" s="34"/>
      <c r="DA1005" s="34"/>
      <c r="DB1005" s="34"/>
    </row>
    <row r="1006" spans="1:106" x14ac:dyDescent="0.2">
      <c r="A1006" s="13" t="str">
        <f t="shared" ca="1" si="15"/>
        <v/>
      </c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34"/>
      <c r="CQ1006" s="34"/>
      <c r="CR1006" s="34"/>
      <c r="CS1006" s="34"/>
      <c r="CT1006" s="34"/>
      <c r="CU1006" s="34"/>
      <c r="CV1006" s="34"/>
      <c r="CW1006" s="34"/>
      <c r="CX1006" s="34"/>
      <c r="CY1006" s="34"/>
      <c r="CZ1006" s="34"/>
      <c r="DA1006" s="34"/>
      <c r="DB1006" s="34"/>
    </row>
    <row r="1007" spans="1:106" x14ac:dyDescent="0.2">
      <c r="A1007" s="13" t="str">
        <f t="shared" ca="1" si="15"/>
        <v/>
      </c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34"/>
      <c r="CQ1007" s="34"/>
      <c r="CR1007" s="34"/>
      <c r="CS1007" s="34"/>
      <c r="CT1007" s="34"/>
      <c r="CU1007" s="34"/>
      <c r="CV1007" s="34"/>
      <c r="CW1007" s="34"/>
      <c r="CX1007" s="34"/>
      <c r="CY1007" s="34"/>
      <c r="CZ1007" s="34"/>
      <c r="DA1007" s="34"/>
      <c r="DB1007" s="34"/>
    </row>
    <row r="1008" spans="1:106" x14ac:dyDescent="0.2">
      <c r="A1008" s="13" t="str">
        <f t="shared" ca="1" si="15"/>
        <v/>
      </c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34"/>
      <c r="CQ1008" s="34"/>
      <c r="CR1008" s="34"/>
      <c r="CS1008" s="34"/>
      <c r="CT1008" s="34"/>
      <c r="CU1008" s="34"/>
      <c r="CV1008" s="34"/>
      <c r="CW1008" s="34"/>
      <c r="CX1008" s="34"/>
      <c r="CY1008" s="34"/>
      <c r="CZ1008" s="34"/>
      <c r="DA1008" s="34"/>
      <c r="DB1008" s="34"/>
    </row>
    <row r="1009" spans="1:106" x14ac:dyDescent="0.2">
      <c r="A1009" s="13" t="str">
        <f t="shared" ca="1" si="15"/>
        <v/>
      </c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34"/>
      <c r="CQ1009" s="34"/>
      <c r="CR1009" s="34"/>
      <c r="CS1009" s="34"/>
      <c r="CT1009" s="34"/>
      <c r="CU1009" s="34"/>
      <c r="CV1009" s="34"/>
      <c r="CW1009" s="34"/>
      <c r="CX1009" s="34"/>
      <c r="CY1009" s="34"/>
      <c r="CZ1009" s="34"/>
      <c r="DA1009" s="34"/>
      <c r="DB1009" s="34"/>
    </row>
    <row r="1010" spans="1:106" x14ac:dyDescent="0.2">
      <c r="A1010" s="13" t="str">
        <f t="shared" ca="1" si="15"/>
        <v/>
      </c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34"/>
      <c r="CQ1010" s="34"/>
      <c r="CR1010" s="34"/>
      <c r="CS1010" s="34"/>
      <c r="CT1010" s="34"/>
      <c r="CU1010" s="34"/>
      <c r="CV1010" s="34"/>
      <c r="CW1010" s="34"/>
      <c r="CX1010" s="34"/>
      <c r="CY1010" s="34"/>
      <c r="CZ1010" s="34"/>
      <c r="DA1010" s="34"/>
      <c r="DB1010" s="34"/>
    </row>
    <row r="1011" spans="1:106" x14ac:dyDescent="0.2">
      <c r="A1011" s="13" t="str">
        <f t="shared" ca="1" si="15"/>
        <v/>
      </c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34"/>
      <c r="CQ1011" s="34"/>
      <c r="CR1011" s="34"/>
      <c r="CS1011" s="34"/>
      <c r="CT1011" s="34"/>
      <c r="CU1011" s="34"/>
      <c r="CV1011" s="34"/>
      <c r="CW1011" s="34"/>
      <c r="CX1011" s="34"/>
      <c r="CY1011" s="34"/>
      <c r="CZ1011" s="34"/>
      <c r="DA1011" s="34"/>
      <c r="DB1011" s="34"/>
    </row>
    <row r="1012" spans="1:106" x14ac:dyDescent="0.2">
      <c r="A1012" s="13" t="str">
        <f t="shared" ca="1" si="15"/>
        <v/>
      </c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34"/>
      <c r="CQ1012" s="34"/>
      <c r="CR1012" s="34"/>
      <c r="CS1012" s="34"/>
      <c r="CT1012" s="34"/>
      <c r="CU1012" s="34"/>
      <c r="CV1012" s="34"/>
      <c r="CW1012" s="34"/>
      <c r="CX1012" s="34"/>
      <c r="CY1012" s="34"/>
      <c r="CZ1012" s="34"/>
      <c r="DA1012" s="34"/>
      <c r="DB1012" s="34"/>
    </row>
    <row r="1013" spans="1:106" x14ac:dyDescent="0.2">
      <c r="A1013" s="13" t="str">
        <f t="shared" ca="1" si="15"/>
        <v/>
      </c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34"/>
      <c r="CQ1013" s="34"/>
      <c r="CR1013" s="34"/>
      <c r="CS1013" s="34"/>
      <c r="CT1013" s="34"/>
      <c r="CU1013" s="34"/>
      <c r="CV1013" s="34"/>
      <c r="CW1013" s="34"/>
      <c r="CX1013" s="34"/>
      <c r="CY1013" s="34"/>
      <c r="CZ1013" s="34"/>
      <c r="DA1013" s="34"/>
      <c r="DB1013" s="34"/>
    </row>
    <row r="1014" spans="1:106" x14ac:dyDescent="0.2">
      <c r="A1014" s="13" t="str">
        <f t="shared" ca="1" si="15"/>
        <v/>
      </c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34"/>
      <c r="CQ1014" s="34"/>
      <c r="CR1014" s="34"/>
      <c r="CS1014" s="34"/>
      <c r="CT1014" s="34"/>
      <c r="CU1014" s="34"/>
      <c r="CV1014" s="34"/>
      <c r="CW1014" s="34"/>
      <c r="CX1014" s="34"/>
      <c r="CY1014" s="34"/>
      <c r="CZ1014" s="34"/>
      <c r="DA1014" s="34"/>
      <c r="DB1014" s="34"/>
    </row>
    <row r="1015" spans="1:106" x14ac:dyDescent="0.2">
      <c r="A1015" s="13" t="str">
        <f t="shared" ca="1" si="15"/>
        <v/>
      </c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34"/>
      <c r="CQ1015" s="34"/>
      <c r="CR1015" s="34"/>
      <c r="CS1015" s="34"/>
      <c r="CT1015" s="34"/>
      <c r="CU1015" s="34"/>
      <c r="CV1015" s="34"/>
      <c r="CW1015" s="34"/>
      <c r="CX1015" s="34"/>
      <c r="CY1015" s="34"/>
      <c r="CZ1015" s="34"/>
      <c r="DA1015" s="34"/>
      <c r="DB1015" s="34"/>
    </row>
    <row r="1016" spans="1:106" x14ac:dyDescent="0.2">
      <c r="A1016" s="13" t="str">
        <f t="shared" ca="1" si="15"/>
        <v/>
      </c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34"/>
      <c r="CQ1016" s="34"/>
      <c r="CR1016" s="34"/>
      <c r="CS1016" s="34"/>
      <c r="CT1016" s="34"/>
      <c r="CU1016" s="34"/>
      <c r="CV1016" s="34"/>
      <c r="CW1016" s="34"/>
      <c r="CX1016" s="34"/>
      <c r="CY1016" s="34"/>
      <c r="CZ1016" s="34"/>
      <c r="DA1016" s="34"/>
      <c r="DB1016" s="34"/>
    </row>
    <row r="1017" spans="1:106" x14ac:dyDescent="0.2">
      <c r="A1017" s="13" t="str">
        <f t="shared" ca="1" si="15"/>
        <v/>
      </c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34"/>
      <c r="CQ1017" s="34"/>
      <c r="CR1017" s="34"/>
      <c r="CS1017" s="34"/>
      <c r="CT1017" s="34"/>
      <c r="CU1017" s="34"/>
      <c r="CV1017" s="34"/>
      <c r="CW1017" s="34"/>
      <c r="CX1017" s="34"/>
      <c r="CY1017" s="34"/>
      <c r="CZ1017" s="34"/>
      <c r="DA1017" s="34"/>
      <c r="DB1017" s="34"/>
    </row>
    <row r="1018" spans="1:106" x14ac:dyDescent="0.2">
      <c r="A1018" s="13" t="str">
        <f t="shared" ca="1" si="15"/>
        <v/>
      </c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34"/>
      <c r="CQ1018" s="34"/>
      <c r="CR1018" s="34"/>
      <c r="CS1018" s="34"/>
      <c r="CT1018" s="34"/>
      <c r="CU1018" s="34"/>
      <c r="CV1018" s="34"/>
      <c r="CW1018" s="34"/>
      <c r="CX1018" s="34"/>
      <c r="CY1018" s="34"/>
      <c r="CZ1018" s="34"/>
      <c r="DA1018" s="34"/>
      <c r="DB1018" s="34"/>
    </row>
    <row r="1019" spans="1:106" x14ac:dyDescent="0.2">
      <c r="A1019" s="13" t="str">
        <f t="shared" ca="1" si="15"/>
        <v/>
      </c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34"/>
      <c r="CQ1019" s="34"/>
      <c r="CR1019" s="34"/>
      <c r="CS1019" s="34"/>
      <c r="CT1019" s="34"/>
      <c r="CU1019" s="34"/>
      <c r="CV1019" s="34"/>
      <c r="CW1019" s="34"/>
      <c r="CX1019" s="34"/>
      <c r="CY1019" s="34"/>
      <c r="CZ1019" s="34"/>
      <c r="DA1019" s="34"/>
      <c r="DB1019" s="34"/>
    </row>
    <row r="1020" spans="1:106" x14ac:dyDescent="0.2">
      <c r="A1020" s="13" t="str">
        <f t="shared" ca="1" si="15"/>
        <v/>
      </c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34"/>
      <c r="CQ1020" s="34"/>
      <c r="CR1020" s="34"/>
      <c r="CS1020" s="34"/>
      <c r="CT1020" s="34"/>
      <c r="CU1020" s="34"/>
      <c r="CV1020" s="34"/>
      <c r="CW1020" s="34"/>
      <c r="CX1020" s="34"/>
      <c r="CY1020" s="34"/>
      <c r="CZ1020" s="34"/>
      <c r="DA1020" s="34"/>
      <c r="DB1020" s="34"/>
    </row>
    <row r="1021" spans="1:106" x14ac:dyDescent="0.2">
      <c r="A1021" s="13" t="str">
        <f t="shared" ca="1" si="15"/>
        <v/>
      </c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34"/>
      <c r="CQ1021" s="34"/>
      <c r="CR1021" s="34"/>
      <c r="CS1021" s="34"/>
      <c r="CT1021" s="34"/>
      <c r="CU1021" s="34"/>
      <c r="CV1021" s="34"/>
      <c r="CW1021" s="34"/>
      <c r="CX1021" s="34"/>
      <c r="CY1021" s="34"/>
      <c r="CZ1021" s="34"/>
      <c r="DA1021" s="34"/>
      <c r="DB1021" s="34"/>
    </row>
    <row r="1022" spans="1:106" x14ac:dyDescent="0.2">
      <c r="A1022" s="13" t="str">
        <f t="shared" ca="1" si="15"/>
        <v/>
      </c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34"/>
      <c r="CQ1022" s="34"/>
      <c r="CR1022" s="34"/>
      <c r="CS1022" s="34"/>
      <c r="CT1022" s="34"/>
      <c r="CU1022" s="34"/>
      <c r="CV1022" s="34"/>
      <c r="CW1022" s="34"/>
      <c r="CX1022" s="34"/>
      <c r="CY1022" s="34"/>
      <c r="CZ1022" s="34"/>
      <c r="DA1022" s="34"/>
      <c r="DB1022" s="34"/>
    </row>
    <row r="1023" spans="1:106" x14ac:dyDescent="0.2">
      <c r="A1023" s="13" t="str">
        <f t="shared" ca="1" si="15"/>
        <v/>
      </c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34"/>
      <c r="CQ1023" s="34"/>
      <c r="CR1023" s="34"/>
      <c r="CS1023" s="34"/>
      <c r="CT1023" s="34"/>
      <c r="CU1023" s="34"/>
      <c r="CV1023" s="34"/>
      <c r="CW1023" s="34"/>
      <c r="CX1023" s="34"/>
      <c r="CY1023" s="34"/>
      <c r="CZ1023" s="34"/>
      <c r="DA1023" s="34"/>
      <c r="DB1023" s="34"/>
    </row>
    <row r="1024" spans="1:106" x14ac:dyDescent="0.2">
      <c r="A1024" s="13" t="str">
        <f t="shared" ca="1" si="15"/>
        <v/>
      </c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34"/>
      <c r="CQ1024" s="34"/>
      <c r="CR1024" s="34"/>
      <c r="CS1024" s="34"/>
      <c r="CT1024" s="34"/>
      <c r="CU1024" s="34"/>
      <c r="CV1024" s="34"/>
      <c r="CW1024" s="34"/>
      <c r="CX1024" s="34"/>
      <c r="CY1024" s="34"/>
      <c r="CZ1024" s="34"/>
      <c r="DA1024" s="34"/>
      <c r="DB1024" s="34"/>
    </row>
    <row r="1025" spans="1:106" x14ac:dyDescent="0.2">
      <c r="A1025" s="13" t="str">
        <f t="shared" ca="1" si="15"/>
        <v/>
      </c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34"/>
      <c r="CQ1025" s="34"/>
      <c r="CR1025" s="34"/>
      <c r="CS1025" s="34"/>
      <c r="CT1025" s="34"/>
      <c r="CU1025" s="34"/>
      <c r="CV1025" s="34"/>
      <c r="CW1025" s="34"/>
      <c r="CX1025" s="34"/>
      <c r="CY1025" s="34"/>
      <c r="CZ1025" s="34"/>
      <c r="DA1025" s="34"/>
      <c r="DB1025" s="34"/>
    </row>
    <row r="1026" spans="1:106" x14ac:dyDescent="0.2">
      <c r="A1026" s="13" t="str">
        <f t="shared" ca="1" si="15"/>
        <v/>
      </c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34"/>
      <c r="CQ1026" s="34"/>
      <c r="CR1026" s="34"/>
      <c r="CS1026" s="34"/>
      <c r="CT1026" s="34"/>
      <c r="CU1026" s="34"/>
      <c r="CV1026" s="34"/>
      <c r="CW1026" s="34"/>
      <c r="CX1026" s="34"/>
      <c r="CY1026" s="34"/>
      <c r="CZ1026" s="34"/>
      <c r="DA1026" s="34"/>
      <c r="DB1026" s="34"/>
    </row>
    <row r="1027" spans="1:106" x14ac:dyDescent="0.2">
      <c r="A1027" s="13" t="str">
        <f t="shared" ca="1" si="15"/>
        <v/>
      </c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34"/>
      <c r="CQ1027" s="34"/>
      <c r="CR1027" s="34"/>
      <c r="CS1027" s="34"/>
      <c r="CT1027" s="34"/>
      <c r="CU1027" s="34"/>
      <c r="CV1027" s="34"/>
      <c r="CW1027" s="34"/>
      <c r="CX1027" s="34"/>
      <c r="CY1027" s="34"/>
      <c r="CZ1027" s="34"/>
      <c r="DA1027" s="34"/>
      <c r="DB1027" s="34"/>
    </row>
    <row r="1028" spans="1:106" x14ac:dyDescent="0.2">
      <c r="A1028" s="13" t="str">
        <f t="shared" ref="A1028:A1091" ca="1" si="16">IF(WORKDAY(A$2,ROW()-2)&gt;TODAY(),"",WORKDAY(A$2,ROW()-2))</f>
        <v/>
      </c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34"/>
      <c r="CQ1028" s="34"/>
      <c r="CR1028" s="34"/>
      <c r="CS1028" s="34"/>
      <c r="CT1028" s="34"/>
      <c r="CU1028" s="34"/>
      <c r="CV1028" s="34"/>
      <c r="CW1028" s="34"/>
      <c r="CX1028" s="34"/>
      <c r="CY1028" s="34"/>
      <c r="CZ1028" s="34"/>
      <c r="DA1028" s="34"/>
      <c r="DB1028" s="34"/>
    </row>
    <row r="1029" spans="1:106" x14ac:dyDescent="0.2">
      <c r="A1029" s="13" t="str">
        <f t="shared" ca="1" si="16"/>
        <v/>
      </c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34"/>
      <c r="CQ1029" s="34"/>
      <c r="CR1029" s="34"/>
      <c r="CS1029" s="34"/>
      <c r="CT1029" s="34"/>
      <c r="CU1029" s="34"/>
      <c r="CV1029" s="34"/>
      <c r="CW1029" s="34"/>
      <c r="CX1029" s="34"/>
      <c r="CY1029" s="34"/>
      <c r="CZ1029" s="34"/>
      <c r="DA1029" s="34"/>
      <c r="DB1029" s="34"/>
    </row>
    <row r="1030" spans="1:106" x14ac:dyDescent="0.2">
      <c r="A1030" s="13" t="str">
        <f t="shared" ca="1" si="16"/>
        <v/>
      </c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34"/>
      <c r="CQ1030" s="34"/>
      <c r="CR1030" s="34"/>
      <c r="CS1030" s="34"/>
      <c r="CT1030" s="34"/>
      <c r="CU1030" s="34"/>
      <c r="CV1030" s="34"/>
      <c r="CW1030" s="34"/>
      <c r="CX1030" s="34"/>
      <c r="CY1030" s="34"/>
      <c r="CZ1030" s="34"/>
      <c r="DA1030" s="34"/>
      <c r="DB1030" s="34"/>
    </row>
    <row r="1031" spans="1:106" x14ac:dyDescent="0.2">
      <c r="A1031" s="13" t="str">
        <f t="shared" ca="1" si="16"/>
        <v/>
      </c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34"/>
      <c r="CQ1031" s="34"/>
      <c r="CR1031" s="34"/>
      <c r="CS1031" s="34"/>
      <c r="CT1031" s="34"/>
      <c r="CU1031" s="34"/>
      <c r="CV1031" s="34"/>
      <c r="CW1031" s="34"/>
      <c r="CX1031" s="34"/>
      <c r="CY1031" s="34"/>
      <c r="CZ1031" s="34"/>
      <c r="DA1031" s="34"/>
      <c r="DB1031" s="34"/>
    </row>
    <row r="1032" spans="1:106" x14ac:dyDescent="0.2">
      <c r="A1032" s="13" t="str">
        <f t="shared" ca="1" si="16"/>
        <v/>
      </c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34"/>
      <c r="CQ1032" s="34"/>
      <c r="CR1032" s="34"/>
      <c r="CS1032" s="34"/>
      <c r="CT1032" s="34"/>
      <c r="CU1032" s="34"/>
      <c r="CV1032" s="34"/>
      <c r="CW1032" s="34"/>
      <c r="CX1032" s="34"/>
      <c r="CY1032" s="34"/>
      <c r="CZ1032" s="34"/>
      <c r="DA1032" s="34"/>
      <c r="DB1032" s="34"/>
    </row>
    <row r="1033" spans="1:106" x14ac:dyDescent="0.2">
      <c r="A1033" s="13" t="str">
        <f t="shared" ca="1" si="16"/>
        <v/>
      </c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34"/>
      <c r="CQ1033" s="34"/>
      <c r="CR1033" s="34"/>
      <c r="CS1033" s="34"/>
      <c r="CT1033" s="34"/>
      <c r="CU1033" s="34"/>
      <c r="CV1033" s="34"/>
      <c r="CW1033" s="34"/>
      <c r="CX1033" s="34"/>
      <c r="CY1033" s="34"/>
      <c r="CZ1033" s="34"/>
      <c r="DA1033" s="34"/>
      <c r="DB1033" s="34"/>
    </row>
    <row r="1034" spans="1:106" x14ac:dyDescent="0.2">
      <c r="A1034" s="13" t="str">
        <f t="shared" ca="1" si="16"/>
        <v/>
      </c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34"/>
      <c r="CQ1034" s="34"/>
      <c r="CR1034" s="34"/>
      <c r="CS1034" s="34"/>
      <c r="CT1034" s="34"/>
      <c r="CU1034" s="34"/>
      <c r="CV1034" s="34"/>
      <c r="CW1034" s="34"/>
      <c r="CX1034" s="34"/>
      <c r="CY1034" s="34"/>
      <c r="CZ1034" s="34"/>
      <c r="DA1034" s="34"/>
      <c r="DB1034" s="34"/>
    </row>
    <row r="1035" spans="1:106" x14ac:dyDescent="0.2">
      <c r="A1035" s="13" t="str">
        <f t="shared" ca="1" si="16"/>
        <v/>
      </c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34"/>
      <c r="CQ1035" s="34"/>
      <c r="CR1035" s="34"/>
      <c r="CS1035" s="34"/>
      <c r="CT1035" s="34"/>
      <c r="CU1035" s="34"/>
      <c r="CV1035" s="34"/>
      <c r="CW1035" s="34"/>
      <c r="CX1035" s="34"/>
      <c r="CY1035" s="34"/>
      <c r="CZ1035" s="34"/>
      <c r="DA1035" s="34"/>
      <c r="DB1035" s="34"/>
    </row>
    <row r="1036" spans="1:106" x14ac:dyDescent="0.2">
      <c r="A1036" s="13" t="str">
        <f t="shared" ca="1" si="16"/>
        <v/>
      </c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34"/>
      <c r="CQ1036" s="34"/>
      <c r="CR1036" s="34"/>
      <c r="CS1036" s="34"/>
      <c r="CT1036" s="34"/>
      <c r="CU1036" s="34"/>
      <c r="CV1036" s="34"/>
      <c r="CW1036" s="34"/>
      <c r="CX1036" s="34"/>
      <c r="CY1036" s="34"/>
      <c r="CZ1036" s="34"/>
      <c r="DA1036" s="34"/>
      <c r="DB1036" s="34"/>
    </row>
    <row r="1037" spans="1:106" x14ac:dyDescent="0.2">
      <c r="A1037" s="13" t="str">
        <f t="shared" ca="1" si="16"/>
        <v/>
      </c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34"/>
      <c r="CQ1037" s="34"/>
      <c r="CR1037" s="34"/>
      <c r="CS1037" s="34"/>
      <c r="CT1037" s="34"/>
      <c r="CU1037" s="34"/>
      <c r="CV1037" s="34"/>
      <c r="CW1037" s="34"/>
      <c r="CX1037" s="34"/>
      <c r="CY1037" s="34"/>
      <c r="CZ1037" s="34"/>
      <c r="DA1037" s="34"/>
      <c r="DB1037" s="34"/>
    </row>
    <row r="1038" spans="1:106" x14ac:dyDescent="0.2">
      <c r="A1038" s="13" t="str">
        <f t="shared" ca="1" si="16"/>
        <v/>
      </c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34"/>
      <c r="CQ1038" s="34"/>
      <c r="CR1038" s="34"/>
      <c r="CS1038" s="34"/>
      <c r="CT1038" s="34"/>
      <c r="CU1038" s="34"/>
      <c r="CV1038" s="34"/>
      <c r="CW1038" s="34"/>
      <c r="CX1038" s="34"/>
      <c r="CY1038" s="34"/>
      <c r="CZ1038" s="34"/>
      <c r="DA1038" s="34"/>
      <c r="DB1038" s="34"/>
    </row>
    <row r="1039" spans="1:106" x14ac:dyDescent="0.2">
      <c r="A1039" s="13" t="str">
        <f t="shared" ca="1" si="16"/>
        <v/>
      </c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34"/>
      <c r="CQ1039" s="34"/>
      <c r="CR1039" s="34"/>
      <c r="CS1039" s="34"/>
      <c r="CT1039" s="34"/>
      <c r="CU1039" s="34"/>
      <c r="CV1039" s="34"/>
      <c r="CW1039" s="34"/>
      <c r="CX1039" s="34"/>
      <c r="CY1039" s="34"/>
      <c r="CZ1039" s="34"/>
      <c r="DA1039" s="34"/>
      <c r="DB1039" s="34"/>
    </row>
    <row r="1040" spans="1:106" x14ac:dyDescent="0.2">
      <c r="A1040" s="13" t="str">
        <f t="shared" ca="1" si="16"/>
        <v/>
      </c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34"/>
      <c r="CQ1040" s="34"/>
      <c r="CR1040" s="34"/>
      <c r="CS1040" s="34"/>
      <c r="CT1040" s="34"/>
      <c r="CU1040" s="34"/>
      <c r="CV1040" s="34"/>
      <c r="CW1040" s="34"/>
      <c r="CX1040" s="34"/>
      <c r="CY1040" s="34"/>
      <c r="CZ1040" s="34"/>
      <c r="DA1040" s="34"/>
      <c r="DB1040" s="34"/>
    </row>
    <row r="1041" spans="1:106" x14ac:dyDescent="0.2">
      <c r="A1041" s="13" t="str">
        <f t="shared" ca="1" si="16"/>
        <v/>
      </c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34"/>
      <c r="CQ1041" s="34"/>
      <c r="CR1041" s="34"/>
      <c r="CS1041" s="34"/>
      <c r="CT1041" s="34"/>
      <c r="CU1041" s="34"/>
      <c r="CV1041" s="34"/>
      <c r="CW1041" s="34"/>
      <c r="CX1041" s="34"/>
      <c r="CY1041" s="34"/>
      <c r="CZ1041" s="34"/>
      <c r="DA1041" s="34"/>
      <c r="DB1041" s="34"/>
    </row>
    <row r="1042" spans="1:106" x14ac:dyDescent="0.2">
      <c r="A1042" s="13" t="str">
        <f t="shared" ca="1" si="16"/>
        <v/>
      </c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34"/>
      <c r="CQ1042" s="34"/>
      <c r="CR1042" s="34"/>
      <c r="CS1042" s="34"/>
      <c r="CT1042" s="34"/>
      <c r="CU1042" s="34"/>
      <c r="CV1042" s="34"/>
      <c r="CW1042" s="34"/>
      <c r="CX1042" s="34"/>
      <c r="CY1042" s="34"/>
      <c r="CZ1042" s="34"/>
      <c r="DA1042" s="34"/>
      <c r="DB1042" s="34"/>
    </row>
    <row r="1043" spans="1:106" x14ac:dyDescent="0.2">
      <c r="A1043" s="13" t="str">
        <f t="shared" ca="1" si="16"/>
        <v/>
      </c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34"/>
      <c r="CQ1043" s="34"/>
      <c r="CR1043" s="34"/>
      <c r="CS1043" s="34"/>
      <c r="CT1043" s="34"/>
      <c r="CU1043" s="34"/>
      <c r="CV1043" s="34"/>
      <c r="CW1043" s="34"/>
      <c r="CX1043" s="34"/>
      <c r="CY1043" s="34"/>
      <c r="CZ1043" s="34"/>
      <c r="DA1043" s="34"/>
      <c r="DB1043" s="34"/>
    </row>
    <row r="1044" spans="1:106" x14ac:dyDescent="0.2">
      <c r="A1044" s="13" t="str">
        <f t="shared" ca="1" si="16"/>
        <v/>
      </c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34"/>
      <c r="CQ1044" s="34"/>
      <c r="CR1044" s="34"/>
      <c r="CS1044" s="34"/>
      <c r="CT1044" s="34"/>
      <c r="CU1044" s="34"/>
      <c r="CV1044" s="34"/>
      <c r="CW1044" s="34"/>
      <c r="CX1044" s="34"/>
      <c r="CY1044" s="34"/>
      <c r="CZ1044" s="34"/>
      <c r="DA1044" s="34"/>
      <c r="DB1044" s="34"/>
    </row>
    <row r="1045" spans="1:106" x14ac:dyDescent="0.2">
      <c r="A1045" s="13" t="str">
        <f t="shared" ca="1" si="16"/>
        <v/>
      </c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34"/>
      <c r="CQ1045" s="34"/>
      <c r="CR1045" s="34"/>
      <c r="CS1045" s="34"/>
      <c r="CT1045" s="34"/>
      <c r="CU1045" s="34"/>
      <c r="CV1045" s="34"/>
      <c r="CW1045" s="34"/>
      <c r="CX1045" s="34"/>
      <c r="CY1045" s="34"/>
      <c r="CZ1045" s="34"/>
      <c r="DA1045" s="34"/>
      <c r="DB1045" s="34"/>
    </row>
    <row r="1046" spans="1:106" x14ac:dyDescent="0.2">
      <c r="A1046" s="13" t="str">
        <f t="shared" ca="1" si="16"/>
        <v/>
      </c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34"/>
      <c r="CQ1046" s="34"/>
      <c r="CR1046" s="34"/>
      <c r="CS1046" s="34"/>
      <c r="CT1046" s="34"/>
      <c r="CU1046" s="34"/>
      <c r="CV1046" s="34"/>
      <c r="CW1046" s="34"/>
      <c r="CX1046" s="34"/>
      <c r="CY1046" s="34"/>
      <c r="CZ1046" s="34"/>
      <c r="DA1046" s="34"/>
      <c r="DB1046" s="34"/>
    </row>
    <row r="1047" spans="1:106" x14ac:dyDescent="0.2">
      <c r="A1047" s="13" t="str">
        <f t="shared" ca="1" si="16"/>
        <v/>
      </c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34"/>
      <c r="CQ1047" s="34"/>
      <c r="CR1047" s="34"/>
      <c r="CS1047" s="34"/>
      <c r="CT1047" s="34"/>
      <c r="CU1047" s="34"/>
      <c r="CV1047" s="34"/>
      <c r="CW1047" s="34"/>
      <c r="CX1047" s="34"/>
      <c r="CY1047" s="34"/>
      <c r="CZ1047" s="34"/>
      <c r="DA1047" s="34"/>
      <c r="DB1047" s="34"/>
    </row>
    <row r="1048" spans="1:106" x14ac:dyDescent="0.2">
      <c r="A1048" s="13" t="str">
        <f t="shared" ca="1" si="16"/>
        <v/>
      </c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34"/>
      <c r="CQ1048" s="34"/>
      <c r="CR1048" s="34"/>
      <c r="CS1048" s="34"/>
      <c r="CT1048" s="34"/>
      <c r="CU1048" s="34"/>
      <c r="CV1048" s="34"/>
      <c r="CW1048" s="34"/>
      <c r="CX1048" s="34"/>
      <c r="CY1048" s="34"/>
      <c r="CZ1048" s="34"/>
      <c r="DA1048" s="34"/>
      <c r="DB1048" s="34"/>
    </row>
    <row r="1049" spans="1:106" x14ac:dyDescent="0.2">
      <c r="A1049" s="13" t="str">
        <f t="shared" ca="1" si="16"/>
        <v/>
      </c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34"/>
      <c r="CQ1049" s="34"/>
      <c r="CR1049" s="34"/>
      <c r="CS1049" s="34"/>
      <c r="CT1049" s="34"/>
      <c r="CU1049" s="34"/>
      <c r="CV1049" s="34"/>
      <c r="CW1049" s="34"/>
      <c r="CX1049" s="34"/>
      <c r="CY1049" s="34"/>
      <c r="CZ1049" s="34"/>
      <c r="DA1049" s="34"/>
      <c r="DB1049" s="34"/>
    </row>
    <row r="1050" spans="1:106" x14ac:dyDescent="0.2">
      <c r="A1050" s="13" t="str">
        <f t="shared" ca="1" si="16"/>
        <v/>
      </c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34"/>
      <c r="CQ1050" s="34"/>
      <c r="CR1050" s="34"/>
      <c r="CS1050" s="34"/>
      <c r="CT1050" s="34"/>
      <c r="CU1050" s="34"/>
      <c r="CV1050" s="34"/>
      <c r="CW1050" s="34"/>
      <c r="CX1050" s="34"/>
      <c r="CY1050" s="34"/>
      <c r="CZ1050" s="34"/>
      <c r="DA1050" s="34"/>
      <c r="DB1050" s="34"/>
    </row>
    <row r="1051" spans="1:106" x14ac:dyDescent="0.2">
      <c r="A1051" s="13" t="str">
        <f t="shared" ca="1" si="16"/>
        <v/>
      </c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34"/>
      <c r="CQ1051" s="34"/>
      <c r="CR1051" s="34"/>
      <c r="CS1051" s="34"/>
      <c r="CT1051" s="34"/>
      <c r="CU1051" s="34"/>
      <c r="CV1051" s="34"/>
      <c r="CW1051" s="34"/>
      <c r="CX1051" s="34"/>
      <c r="CY1051" s="34"/>
      <c r="CZ1051" s="34"/>
      <c r="DA1051" s="34"/>
      <c r="DB1051" s="34"/>
    </row>
    <row r="1052" spans="1:106" x14ac:dyDescent="0.2">
      <c r="A1052" s="13" t="str">
        <f t="shared" ca="1" si="16"/>
        <v/>
      </c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34"/>
      <c r="CQ1052" s="34"/>
      <c r="CR1052" s="34"/>
      <c r="CS1052" s="34"/>
      <c r="CT1052" s="34"/>
      <c r="CU1052" s="34"/>
      <c r="CV1052" s="34"/>
      <c r="CW1052" s="34"/>
      <c r="CX1052" s="34"/>
      <c r="CY1052" s="34"/>
      <c r="CZ1052" s="34"/>
      <c r="DA1052" s="34"/>
      <c r="DB1052" s="34"/>
    </row>
    <row r="1053" spans="1:106" x14ac:dyDescent="0.2">
      <c r="A1053" s="13" t="str">
        <f t="shared" ca="1" si="16"/>
        <v/>
      </c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34"/>
      <c r="CQ1053" s="34"/>
      <c r="CR1053" s="34"/>
      <c r="CS1053" s="34"/>
      <c r="CT1053" s="34"/>
      <c r="CU1053" s="34"/>
      <c r="CV1053" s="34"/>
      <c r="CW1053" s="34"/>
      <c r="CX1053" s="34"/>
      <c r="CY1053" s="34"/>
      <c r="CZ1053" s="34"/>
      <c r="DA1053" s="34"/>
      <c r="DB1053" s="34"/>
    </row>
    <row r="1054" spans="1:106" x14ac:dyDescent="0.2">
      <c r="A1054" s="13" t="str">
        <f t="shared" ca="1" si="16"/>
        <v/>
      </c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34"/>
      <c r="CQ1054" s="34"/>
      <c r="CR1054" s="34"/>
      <c r="CS1054" s="34"/>
      <c r="CT1054" s="34"/>
      <c r="CU1054" s="34"/>
      <c r="CV1054" s="34"/>
      <c r="CW1054" s="34"/>
      <c r="CX1054" s="34"/>
      <c r="CY1054" s="34"/>
      <c r="CZ1054" s="34"/>
      <c r="DA1054" s="34"/>
      <c r="DB1054" s="34"/>
    </row>
    <row r="1055" spans="1:106" x14ac:dyDescent="0.2">
      <c r="A1055" s="13" t="str">
        <f t="shared" ca="1" si="16"/>
        <v/>
      </c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34"/>
      <c r="CQ1055" s="34"/>
      <c r="CR1055" s="34"/>
      <c r="CS1055" s="34"/>
      <c r="CT1055" s="34"/>
      <c r="CU1055" s="34"/>
      <c r="CV1055" s="34"/>
      <c r="CW1055" s="34"/>
      <c r="CX1055" s="34"/>
      <c r="CY1055" s="34"/>
      <c r="CZ1055" s="34"/>
      <c r="DA1055" s="34"/>
      <c r="DB1055" s="34"/>
    </row>
    <row r="1056" spans="1:106" x14ac:dyDescent="0.2">
      <c r="A1056" s="13" t="str">
        <f t="shared" ca="1" si="16"/>
        <v/>
      </c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34"/>
      <c r="CQ1056" s="34"/>
      <c r="CR1056" s="34"/>
      <c r="CS1056" s="34"/>
      <c r="CT1056" s="34"/>
      <c r="CU1056" s="34"/>
      <c r="CV1056" s="34"/>
      <c r="CW1056" s="34"/>
      <c r="CX1056" s="34"/>
      <c r="CY1056" s="34"/>
      <c r="CZ1056" s="34"/>
      <c r="DA1056" s="34"/>
      <c r="DB1056" s="34"/>
    </row>
    <row r="1057" spans="1:106" x14ac:dyDescent="0.2">
      <c r="A1057" s="13" t="str">
        <f t="shared" ca="1" si="16"/>
        <v/>
      </c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34"/>
      <c r="CQ1057" s="34"/>
      <c r="CR1057" s="34"/>
      <c r="CS1057" s="34"/>
      <c r="CT1057" s="34"/>
      <c r="CU1057" s="34"/>
      <c r="CV1057" s="34"/>
      <c r="CW1057" s="34"/>
      <c r="CX1057" s="34"/>
      <c r="CY1057" s="34"/>
      <c r="CZ1057" s="34"/>
      <c r="DA1057" s="34"/>
      <c r="DB1057" s="34"/>
    </row>
    <row r="1058" spans="1:106" x14ac:dyDescent="0.2">
      <c r="A1058" s="13" t="str">
        <f t="shared" ca="1" si="16"/>
        <v/>
      </c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34"/>
      <c r="CQ1058" s="34"/>
      <c r="CR1058" s="34"/>
      <c r="CS1058" s="34"/>
      <c r="CT1058" s="34"/>
      <c r="CU1058" s="34"/>
      <c r="CV1058" s="34"/>
      <c r="CW1058" s="34"/>
      <c r="CX1058" s="34"/>
      <c r="CY1058" s="34"/>
      <c r="CZ1058" s="34"/>
      <c r="DA1058" s="34"/>
      <c r="DB1058" s="34"/>
    </row>
    <row r="1059" spans="1:106" x14ac:dyDescent="0.2">
      <c r="A1059" s="13" t="str">
        <f t="shared" ca="1" si="16"/>
        <v/>
      </c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34"/>
      <c r="CQ1059" s="34"/>
      <c r="CR1059" s="34"/>
      <c r="CS1059" s="34"/>
      <c r="CT1059" s="34"/>
      <c r="CU1059" s="34"/>
      <c r="CV1059" s="34"/>
      <c r="CW1059" s="34"/>
      <c r="CX1059" s="34"/>
      <c r="CY1059" s="34"/>
      <c r="CZ1059" s="34"/>
      <c r="DA1059" s="34"/>
      <c r="DB1059" s="34"/>
    </row>
    <row r="1060" spans="1:106" x14ac:dyDescent="0.2">
      <c r="A1060" s="13" t="str">
        <f t="shared" ca="1" si="16"/>
        <v/>
      </c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34"/>
      <c r="CQ1060" s="34"/>
      <c r="CR1060" s="34"/>
      <c r="CS1060" s="34"/>
      <c r="CT1060" s="34"/>
      <c r="CU1060" s="34"/>
      <c r="CV1060" s="34"/>
      <c r="CW1060" s="34"/>
      <c r="CX1060" s="34"/>
      <c r="CY1060" s="34"/>
      <c r="CZ1060" s="34"/>
      <c r="DA1060" s="34"/>
      <c r="DB1060" s="34"/>
    </row>
    <row r="1061" spans="1:106" x14ac:dyDescent="0.2">
      <c r="A1061" s="13" t="str">
        <f t="shared" ca="1" si="16"/>
        <v/>
      </c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34"/>
      <c r="CQ1061" s="34"/>
      <c r="CR1061" s="34"/>
      <c r="CS1061" s="34"/>
      <c r="CT1061" s="34"/>
      <c r="CU1061" s="34"/>
      <c r="CV1061" s="34"/>
      <c r="CW1061" s="34"/>
      <c r="CX1061" s="34"/>
      <c r="CY1061" s="34"/>
      <c r="CZ1061" s="34"/>
      <c r="DA1061" s="34"/>
      <c r="DB1061" s="34"/>
    </row>
    <row r="1062" spans="1:106" x14ac:dyDescent="0.2">
      <c r="A1062" s="13" t="str">
        <f t="shared" ca="1" si="16"/>
        <v/>
      </c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34"/>
      <c r="CQ1062" s="34"/>
      <c r="CR1062" s="34"/>
      <c r="CS1062" s="34"/>
      <c r="CT1062" s="34"/>
      <c r="CU1062" s="34"/>
      <c r="CV1062" s="34"/>
      <c r="CW1062" s="34"/>
      <c r="CX1062" s="34"/>
      <c r="CY1062" s="34"/>
      <c r="CZ1062" s="34"/>
      <c r="DA1062" s="34"/>
      <c r="DB1062" s="34"/>
    </row>
    <row r="1063" spans="1:106" x14ac:dyDescent="0.2">
      <c r="A1063" s="13" t="str">
        <f t="shared" ca="1" si="16"/>
        <v/>
      </c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34"/>
      <c r="CQ1063" s="34"/>
      <c r="CR1063" s="34"/>
      <c r="CS1063" s="34"/>
      <c r="CT1063" s="34"/>
      <c r="CU1063" s="34"/>
      <c r="CV1063" s="34"/>
      <c r="CW1063" s="34"/>
      <c r="CX1063" s="34"/>
      <c r="CY1063" s="34"/>
      <c r="CZ1063" s="34"/>
      <c r="DA1063" s="34"/>
      <c r="DB1063" s="34"/>
    </row>
    <row r="1064" spans="1:106" x14ac:dyDescent="0.2">
      <c r="A1064" s="13" t="str">
        <f t="shared" ca="1" si="16"/>
        <v/>
      </c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34"/>
      <c r="CQ1064" s="34"/>
      <c r="CR1064" s="34"/>
      <c r="CS1064" s="34"/>
      <c r="CT1064" s="34"/>
      <c r="CU1064" s="34"/>
      <c r="CV1064" s="34"/>
      <c r="CW1064" s="34"/>
      <c r="CX1064" s="34"/>
      <c r="CY1064" s="34"/>
      <c r="CZ1064" s="34"/>
      <c r="DA1064" s="34"/>
      <c r="DB1064" s="34"/>
    </row>
    <row r="1065" spans="1:106" x14ac:dyDescent="0.2">
      <c r="A1065" s="13" t="str">
        <f t="shared" ca="1" si="16"/>
        <v/>
      </c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34"/>
      <c r="CQ1065" s="34"/>
      <c r="CR1065" s="34"/>
      <c r="CS1065" s="34"/>
      <c r="CT1065" s="34"/>
      <c r="CU1065" s="34"/>
      <c r="CV1065" s="34"/>
      <c r="CW1065" s="34"/>
      <c r="CX1065" s="34"/>
      <c r="CY1065" s="34"/>
      <c r="CZ1065" s="34"/>
      <c r="DA1065" s="34"/>
      <c r="DB1065" s="34"/>
    </row>
    <row r="1066" spans="1:106" x14ac:dyDescent="0.2">
      <c r="A1066" s="13" t="str">
        <f t="shared" ca="1" si="16"/>
        <v/>
      </c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34"/>
      <c r="CQ1066" s="34"/>
      <c r="CR1066" s="34"/>
      <c r="CS1066" s="34"/>
      <c r="CT1066" s="34"/>
      <c r="CU1066" s="34"/>
      <c r="CV1066" s="34"/>
      <c r="CW1066" s="34"/>
      <c r="CX1066" s="34"/>
      <c r="CY1066" s="34"/>
      <c r="CZ1066" s="34"/>
      <c r="DA1066" s="34"/>
      <c r="DB1066" s="34"/>
    </row>
    <row r="1067" spans="1:106" x14ac:dyDescent="0.2">
      <c r="A1067" s="13" t="str">
        <f t="shared" ca="1" si="16"/>
        <v/>
      </c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34"/>
      <c r="CQ1067" s="34"/>
      <c r="CR1067" s="34"/>
      <c r="CS1067" s="34"/>
      <c r="CT1067" s="34"/>
      <c r="CU1067" s="34"/>
      <c r="CV1067" s="34"/>
      <c r="CW1067" s="34"/>
      <c r="CX1067" s="34"/>
      <c r="CY1067" s="34"/>
      <c r="CZ1067" s="34"/>
      <c r="DA1067" s="34"/>
      <c r="DB1067" s="34"/>
    </row>
    <row r="1068" spans="1:106" x14ac:dyDescent="0.2">
      <c r="A1068" s="13" t="str">
        <f t="shared" ca="1" si="16"/>
        <v/>
      </c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34"/>
      <c r="CQ1068" s="34"/>
      <c r="CR1068" s="34"/>
      <c r="CS1068" s="34"/>
      <c r="CT1068" s="34"/>
      <c r="CU1068" s="34"/>
      <c r="CV1068" s="34"/>
      <c r="CW1068" s="34"/>
      <c r="CX1068" s="34"/>
      <c r="CY1068" s="34"/>
      <c r="CZ1068" s="34"/>
      <c r="DA1068" s="34"/>
      <c r="DB1068" s="34"/>
    </row>
    <row r="1069" spans="1:106" x14ac:dyDescent="0.2">
      <c r="A1069" s="13" t="str">
        <f t="shared" ca="1" si="16"/>
        <v/>
      </c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34"/>
      <c r="CQ1069" s="34"/>
      <c r="CR1069" s="34"/>
      <c r="CS1069" s="34"/>
      <c r="CT1069" s="34"/>
      <c r="CU1069" s="34"/>
      <c r="CV1069" s="34"/>
      <c r="CW1069" s="34"/>
      <c r="CX1069" s="34"/>
      <c r="CY1069" s="34"/>
      <c r="CZ1069" s="34"/>
      <c r="DA1069" s="34"/>
      <c r="DB1069" s="34"/>
    </row>
    <row r="1070" spans="1:106" x14ac:dyDescent="0.2">
      <c r="A1070" s="13" t="str">
        <f t="shared" ca="1" si="16"/>
        <v/>
      </c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34"/>
      <c r="CQ1070" s="34"/>
      <c r="CR1070" s="34"/>
      <c r="CS1070" s="34"/>
      <c r="CT1070" s="34"/>
      <c r="CU1070" s="34"/>
      <c r="CV1070" s="34"/>
      <c r="CW1070" s="34"/>
      <c r="CX1070" s="34"/>
      <c r="CY1070" s="34"/>
      <c r="CZ1070" s="34"/>
      <c r="DA1070" s="34"/>
      <c r="DB1070" s="34"/>
    </row>
    <row r="1071" spans="1:106" x14ac:dyDescent="0.2">
      <c r="A1071" s="13" t="str">
        <f t="shared" ca="1" si="16"/>
        <v/>
      </c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34"/>
      <c r="CQ1071" s="34"/>
      <c r="CR1071" s="34"/>
      <c r="CS1071" s="34"/>
      <c r="CT1071" s="34"/>
      <c r="CU1071" s="34"/>
      <c r="CV1071" s="34"/>
      <c r="CW1071" s="34"/>
      <c r="CX1071" s="34"/>
      <c r="CY1071" s="34"/>
      <c r="CZ1071" s="34"/>
      <c r="DA1071" s="34"/>
      <c r="DB1071" s="34"/>
    </row>
    <row r="1072" spans="1:106" x14ac:dyDescent="0.2">
      <c r="A1072" s="13" t="str">
        <f t="shared" ca="1" si="16"/>
        <v/>
      </c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34"/>
      <c r="CQ1072" s="34"/>
      <c r="CR1072" s="34"/>
      <c r="CS1072" s="34"/>
      <c r="CT1072" s="34"/>
      <c r="CU1072" s="34"/>
      <c r="CV1072" s="34"/>
      <c r="CW1072" s="34"/>
      <c r="CX1072" s="34"/>
      <c r="CY1072" s="34"/>
      <c r="CZ1072" s="34"/>
      <c r="DA1072" s="34"/>
      <c r="DB1072" s="34"/>
    </row>
    <row r="1073" spans="1:106" x14ac:dyDescent="0.2">
      <c r="A1073" s="13" t="str">
        <f t="shared" ca="1" si="16"/>
        <v/>
      </c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34"/>
      <c r="CQ1073" s="34"/>
      <c r="CR1073" s="34"/>
      <c r="CS1073" s="34"/>
      <c r="CT1073" s="34"/>
      <c r="CU1073" s="34"/>
      <c r="CV1073" s="34"/>
      <c r="CW1073" s="34"/>
      <c r="CX1073" s="34"/>
      <c r="CY1073" s="34"/>
      <c r="CZ1073" s="34"/>
      <c r="DA1073" s="34"/>
      <c r="DB1073" s="34"/>
    </row>
    <row r="1074" spans="1:106" x14ac:dyDescent="0.2">
      <c r="A1074" s="13" t="str">
        <f t="shared" ca="1" si="16"/>
        <v/>
      </c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34"/>
      <c r="CQ1074" s="34"/>
      <c r="CR1074" s="34"/>
      <c r="CS1074" s="34"/>
      <c r="CT1074" s="34"/>
      <c r="CU1074" s="34"/>
      <c r="CV1074" s="34"/>
      <c r="CW1074" s="34"/>
      <c r="CX1074" s="34"/>
      <c r="CY1074" s="34"/>
      <c r="CZ1074" s="34"/>
      <c r="DA1074" s="34"/>
      <c r="DB1074" s="34"/>
    </row>
    <row r="1075" spans="1:106" x14ac:dyDescent="0.2">
      <c r="A1075" s="13" t="str">
        <f t="shared" ca="1" si="16"/>
        <v/>
      </c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34"/>
      <c r="CQ1075" s="34"/>
      <c r="CR1075" s="34"/>
      <c r="CS1075" s="34"/>
      <c r="CT1075" s="34"/>
      <c r="CU1075" s="34"/>
      <c r="CV1075" s="34"/>
      <c r="CW1075" s="34"/>
      <c r="CX1075" s="34"/>
      <c r="CY1075" s="34"/>
      <c r="CZ1075" s="34"/>
      <c r="DA1075" s="34"/>
      <c r="DB1075" s="34"/>
    </row>
    <row r="1076" spans="1:106" x14ac:dyDescent="0.2">
      <c r="A1076" s="13" t="str">
        <f t="shared" ca="1" si="16"/>
        <v/>
      </c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34"/>
      <c r="CQ1076" s="34"/>
      <c r="CR1076" s="34"/>
      <c r="CS1076" s="34"/>
      <c r="CT1076" s="34"/>
      <c r="CU1076" s="34"/>
      <c r="CV1076" s="34"/>
      <c r="CW1076" s="34"/>
      <c r="CX1076" s="34"/>
      <c r="CY1076" s="34"/>
      <c r="CZ1076" s="34"/>
      <c r="DA1076" s="34"/>
      <c r="DB1076" s="34"/>
    </row>
    <row r="1077" spans="1:106" x14ac:dyDescent="0.2">
      <c r="A1077" s="13" t="str">
        <f t="shared" ca="1" si="16"/>
        <v/>
      </c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34"/>
      <c r="CQ1077" s="34"/>
      <c r="CR1077" s="34"/>
      <c r="CS1077" s="34"/>
      <c r="CT1077" s="34"/>
      <c r="CU1077" s="34"/>
      <c r="CV1077" s="34"/>
      <c r="CW1077" s="34"/>
      <c r="CX1077" s="34"/>
      <c r="CY1077" s="34"/>
      <c r="CZ1077" s="34"/>
      <c r="DA1077" s="34"/>
      <c r="DB1077" s="34"/>
    </row>
    <row r="1078" spans="1:106" x14ac:dyDescent="0.2">
      <c r="A1078" s="13" t="str">
        <f t="shared" ca="1" si="16"/>
        <v/>
      </c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34"/>
      <c r="CQ1078" s="34"/>
      <c r="CR1078" s="34"/>
      <c r="CS1078" s="34"/>
      <c r="CT1078" s="34"/>
      <c r="CU1078" s="34"/>
      <c r="CV1078" s="34"/>
      <c r="CW1078" s="34"/>
      <c r="CX1078" s="34"/>
      <c r="CY1078" s="34"/>
      <c r="CZ1078" s="34"/>
      <c r="DA1078" s="34"/>
      <c r="DB1078" s="34"/>
    </row>
    <row r="1079" spans="1:106" x14ac:dyDescent="0.2">
      <c r="A1079" s="13" t="str">
        <f t="shared" ca="1" si="16"/>
        <v/>
      </c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34"/>
      <c r="CQ1079" s="34"/>
      <c r="CR1079" s="34"/>
      <c r="CS1079" s="34"/>
      <c r="CT1079" s="34"/>
      <c r="CU1079" s="34"/>
      <c r="CV1079" s="34"/>
      <c r="CW1079" s="34"/>
      <c r="CX1079" s="34"/>
      <c r="CY1079" s="34"/>
      <c r="CZ1079" s="34"/>
      <c r="DA1079" s="34"/>
      <c r="DB1079" s="34"/>
    </row>
    <row r="1080" spans="1:106" x14ac:dyDescent="0.2">
      <c r="A1080" s="13" t="str">
        <f t="shared" ca="1" si="16"/>
        <v/>
      </c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34"/>
      <c r="CQ1080" s="34"/>
      <c r="CR1080" s="34"/>
      <c r="CS1080" s="34"/>
      <c r="CT1080" s="34"/>
      <c r="CU1080" s="34"/>
      <c r="CV1080" s="34"/>
      <c r="CW1080" s="34"/>
      <c r="CX1080" s="34"/>
      <c r="CY1080" s="34"/>
      <c r="CZ1080" s="34"/>
      <c r="DA1080" s="34"/>
      <c r="DB1080" s="34"/>
    </row>
    <row r="1081" spans="1:106" x14ac:dyDescent="0.2">
      <c r="A1081" s="13" t="str">
        <f t="shared" ca="1" si="16"/>
        <v/>
      </c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34"/>
      <c r="CQ1081" s="34"/>
      <c r="CR1081" s="34"/>
      <c r="CS1081" s="34"/>
      <c r="CT1081" s="34"/>
      <c r="CU1081" s="34"/>
      <c r="CV1081" s="34"/>
      <c r="CW1081" s="34"/>
      <c r="CX1081" s="34"/>
      <c r="CY1081" s="34"/>
      <c r="CZ1081" s="34"/>
      <c r="DA1081" s="34"/>
      <c r="DB1081" s="34"/>
    </row>
    <row r="1082" spans="1:106" x14ac:dyDescent="0.2">
      <c r="A1082" s="13" t="str">
        <f t="shared" ca="1" si="16"/>
        <v/>
      </c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34"/>
      <c r="CQ1082" s="34"/>
      <c r="CR1082" s="34"/>
      <c r="CS1082" s="34"/>
      <c r="CT1082" s="34"/>
      <c r="CU1082" s="34"/>
      <c r="CV1082" s="34"/>
      <c r="CW1082" s="34"/>
      <c r="CX1082" s="34"/>
      <c r="CY1082" s="34"/>
      <c r="CZ1082" s="34"/>
      <c r="DA1082" s="34"/>
      <c r="DB1082" s="34"/>
    </row>
    <row r="1083" spans="1:106" x14ac:dyDescent="0.2">
      <c r="A1083" s="13" t="str">
        <f t="shared" ca="1" si="16"/>
        <v/>
      </c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34"/>
      <c r="CQ1083" s="34"/>
      <c r="CR1083" s="34"/>
      <c r="CS1083" s="34"/>
      <c r="CT1083" s="34"/>
      <c r="CU1083" s="34"/>
      <c r="CV1083" s="34"/>
      <c r="CW1083" s="34"/>
      <c r="CX1083" s="34"/>
      <c r="CY1083" s="34"/>
      <c r="CZ1083" s="34"/>
      <c r="DA1083" s="34"/>
      <c r="DB1083" s="34"/>
    </row>
    <row r="1084" spans="1:106" x14ac:dyDescent="0.2">
      <c r="A1084" s="13" t="str">
        <f t="shared" ca="1" si="16"/>
        <v/>
      </c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34"/>
      <c r="CQ1084" s="34"/>
      <c r="CR1084" s="34"/>
      <c r="CS1084" s="34"/>
      <c r="CT1084" s="34"/>
      <c r="CU1084" s="34"/>
      <c r="CV1084" s="34"/>
      <c r="CW1084" s="34"/>
      <c r="CX1084" s="34"/>
      <c r="CY1084" s="34"/>
      <c r="CZ1084" s="34"/>
      <c r="DA1084" s="34"/>
      <c r="DB1084" s="34"/>
    </row>
    <row r="1085" spans="1:106" x14ac:dyDescent="0.2">
      <c r="A1085" s="13" t="str">
        <f t="shared" ca="1" si="16"/>
        <v/>
      </c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34"/>
      <c r="CQ1085" s="34"/>
      <c r="CR1085" s="34"/>
      <c r="CS1085" s="34"/>
      <c r="CT1085" s="34"/>
      <c r="CU1085" s="34"/>
      <c r="CV1085" s="34"/>
      <c r="CW1085" s="34"/>
      <c r="CX1085" s="34"/>
      <c r="CY1085" s="34"/>
      <c r="CZ1085" s="34"/>
      <c r="DA1085" s="34"/>
      <c r="DB1085" s="34"/>
    </row>
    <row r="1086" spans="1:106" x14ac:dyDescent="0.2">
      <c r="A1086" s="13" t="str">
        <f t="shared" ca="1" si="16"/>
        <v/>
      </c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34"/>
      <c r="CQ1086" s="34"/>
      <c r="CR1086" s="34"/>
      <c r="CS1086" s="34"/>
      <c r="CT1086" s="34"/>
      <c r="CU1086" s="34"/>
      <c r="CV1086" s="34"/>
      <c r="CW1086" s="34"/>
      <c r="CX1086" s="34"/>
      <c r="CY1086" s="34"/>
      <c r="CZ1086" s="34"/>
      <c r="DA1086" s="34"/>
      <c r="DB1086" s="34"/>
    </row>
    <row r="1087" spans="1:106" x14ac:dyDescent="0.2">
      <c r="A1087" s="13" t="str">
        <f t="shared" ca="1" si="16"/>
        <v/>
      </c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34"/>
      <c r="CQ1087" s="34"/>
      <c r="CR1087" s="34"/>
      <c r="CS1087" s="34"/>
      <c r="CT1087" s="34"/>
      <c r="CU1087" s="34"/>
      <c r="CV1087" s="34"/>
      <c r="CW1087" s="34"/>
      <c r="CX1087" s="34"/>
      <c r="CY1087" s="34"/>
      <c r="CZ1087" s="34"/>
      <c r="DA1087" s="34"/>
      <c r="DB1087" s="34"/>
    </row>
    <row r="1088" spans="1:106" x14ac:dyDescent="0.2">
      <c r="A1088" s="13" t="str">
        <f t="shared" ca="1" si="16"/>
        <v/>
      </c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34"/>
      <c r="CQ1088" s="34"/>
      <c r="CR1088" s="34"/>
      <c r="CS1088" s="34"/>
      <c r="CT1088" s="34"/>
      <c r="CU1088" s="34"/>
      <c r="CV1088" s="34"/>
      <c r="CW1088" s="34"/>
      <c r="CX1088" s="34"/>
      <c r="CY1088" s="34"/>
      <c r="CZ1088" s="34"/>
      <c r="DA1088" s="34"/>
      <c r="DB1088" s="34"/>
    </row>
    <row r="1089" spans="1:106" x14ac:dyDescent="0.2">
      <c r="A1089" s="13" t="str">
        <f t="shared" ca="1" si="16"/>
        <v/>
      </c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  <c r="CE1089" s="34"/>
      <c r="CF1089" s="34"/>
      <c r="CG1089" s="34"/>
      <c r="CH1089" s="34"/>
      <c r="CI1089" s="34"/>
      <c r="CJ1089" s="34"/>
      <c r="CK1089" s="34"/>
      <c r="CL1089" s="34"/>
      <c r="CM1089" s="34"/>
      <c r="CN1089" s="34"/>
      <c r="CO1089" s="34"/>
      <c r="CP1089" s="34"/>
      <c r="CQ1089" s="34"/>
      <c r="CR1089" s="34"/>
      <c r="CS1089" s="34"/>
      <c r="CT1089" s="34"/>
      <c r="CU1089" s="34"/>
      <c r="CV1089" s="34"/>
      <c r="CW1089" s="34"/>
      <c r="CX1089" s="34"/>
      <c r="CY1089" s="34"/>
      <c r="CZ1089" s="34"/>
      <c r="DA1089" s="34"/>
      <c r="DB1089" s="34"/>
    </row>
    <row r="1090" spans="1:106" x14ac:dyDescent="0.2">
      <c r="A1090" s="13" t="str">
        <f t="shared" ca="1" si="16"/>
        <v/>
      </c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  <c r="CE1090" s="34"/>
      <c r="CF1090" s="34"/>
      <c r="CG1090" s="34"/>
      <c r="CH1090" s="34"/>
      <c r="CI1090" s="34"/>
      <c r="CJ1090" s="34"/>
      <c r="CK1090" s="34"/>
      <c r="CL1090" s="34"/>
      <c r="CM1090" s="34"/>
      <c r="CN1090" s="34"/>
      <c r="CO1090" s="34"/>
      <c r="CP1090" s="34"/>
      <c r="CQ1090" s="34"/>
      <c r="CR1090" s="34"/>
      <c r="CS1090" s="34"/>
      <c r="CT1090" s="34"/>
      <c r="CU1090" s="34"/>
      <c r="CV1090" s="34"/>
      <c r="CW1090" s="34"/>
      <c r="CX1090" s="34"/>
      <c r="CY1090" s="34"/>
      <c r="CZ1090" s="34"/>
      <c r="DA1090" s="34"/>
      <c r="DB1090" s="34"/>
    </row>
    <row r="1091" spans="1:106" x14ac:dyDescent="0.2">
      <c r="A1091" s="13" t="str">
        <f t="shared" ca="1" si="16"/>
        <v/>
      </c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  <c r="CE1091" s="34"/>
      <c r="CF1091" s="34"/>
      <c r="CG1091" s="34"/>
      <c r="CH1091" s="34"/>
      <c r="CI1091" s="34"/>
      <c r="CJ1091" s="34"/>
      <c r="CK1091" s="34"/>
      <c r="CL1091" s="34"/>
      <c r="CM1091" s="34"/>
      <c r="CN1091" s="34"/>
      <c r="CO1091" s="34"/>
      <c r="CP1091" s="34"/>
      <c r="CQ1091" s="34"/>
      <c r="CR1091" s="34"/>
      <c r="CS1091" s="34"/>
      <c r="CT1091" s="34"/>
      <c r="CU1091" s="34"/>
      <c r="CV1091" s="34"/>
      <c r="CW1091" s="34"/>
      <c r="CX1091" s="34"/>
      <c r="CY1091" s="34"/>
      <c r="CZ1091" s="34"/>
      <c r="DA1091" s="34"/>
      <c r="DB1091" s="34"/>
    </row>
    <row r="1092" spans="1:106" x14ac:dyDescent="0.2">
      <c r="A1092" s="13" t="str">
        <f t="shared" ref="A1092:A1155" ca="1" si="17">IF(WORKDAY(A$2,ROW()-2)&gt;TODAY(),"",WORKDAY(A$2,ROW()-2))</f>
        <v/>
      </c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  <c r="CE1092" s="34"/>
      <c r="CF1092" s="34"/>
      <c r="CG1092" s="34"/>
      <c r="CH1092" s="34"/>
      <c r="CI1092" s="34"/>
      <c r="CJ1092" s="34"/>
      <c r="CK1092" s="34"/>
      <c r="CL1092" s="34"/>
      <c r="CM1092" s="34"/>
      <c r="CN1092" s="34"/>
      <c r="CO1092" s="34"/>
      <c r="CP1092" s="34"/>
      <c r="CQ1092" s="34"/>
      <c r="CR1092" s="34"/>
      <c r="CS1092" s="34"/>
      <c r="CT1092" s="34"/>
      <c r="CU1092" s="34"/>
      <c r="CV1092" s="34"/>
      <c r="CW1092" s="34"/>
      <c r="CX1092" s="34"/>
      <c r="CY1092" s="34"/>
      <c r="CZ1092" s="34"/>
      <c r="DA1092" s="34"/>
      <c r="DB1092" s="34"/>
    </row>
    <row r="1093" spans="1:106" x14ac:dyDescent="0.2">
      <c r="A1093" s="13" t="str">
        <f t="shared" ca="1" si="17"/>
        <v/>
      </c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  <c r="CE1093" s="34"/>
      <c r="CF1093" s="34"/>
      <c r="CG1093" s="34"/>
      <c r="CH1093" s="34"/>
      <c r="CI1093" s="34"/>
      <c r="CJ1093" s="34"/>
      <c r="CK1093" s="34"/>
      <c r="CL1093" s="34"/>
      <c r="CM1093" s="34"/>
      <c r="CN1093" s="34"/>
      <c r="CO1093" s="34"/>
      <c r="CP1093" s="34"/>
      <c r="CQ1093" s="34"/>
      <c r="CR1093" s="34"/>
      <c r="CS1093" s="34"/>
      <c r="CT1093" s="34"/>
      <c r="CU1093" s="34"/>
      <c r="CV1093" s="34"/>
      <c r="CW1093" s="34"/>
      <c r="CX1093" s="34"/>
      <c r="CY1093" s="34"/>
      <c r="CZ1093" s="34"/>
      <c r="DA1093" s="34"/>
      <c r="DB1093" s="34"/>
    </row>
    <row r="1094" spans="1:106" x14ac:dyDescent="0.2">
      <c r="A1094" s="13" t="str">
        <f t="shared" ca="1" si="17"/>
        <v/>
      </c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  <c r="CE1094" s="34"/>
      <c r="CF1094" s="34"/>
      <c r="CG1094" s="34"/>
      <c r="CH1094" s="34"/>
      <c r="CI1094" s="34"/>
      <c r="CJ1094" s="34"/>
      <c r="CK1094" s="34"/>
      <c r="CL1094" s="34"/>
      <c r="CM1094" s="34"/>
      <c r="CN1094" s="34"/>
      <c r="CO1094" s="34"/>
      <c r="CP1094" s="34"/>
      <c r="CQ1094" s="34"/>
      <c r="CR1094" s="34"/>
      <c r="CS1094" s="34"/>
      <c r="CT1094" s="34"/>
      <c r="CU1094" s="34"/>
      <c r="CV1094" s="34"/>
      <c r="CW1094" s="34"/>
      <c r="CX1094" s="34"/>
      <c r="CY1094" s="34"/>
      <c r="CZ1094" s="34"/>
      <c r="DA1094" s="34"/>
      <c r="DB1094" s="34"/>
    </row>
    <row r="1095" spans="1:106" x14ac:dyDescent="0.2">
      <c r="A1095" s="13" t="str">
        <f t="shared" ca="1" si="17"/>
        <v/>
      </c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  <c r="CE1095" s="34"/>
      <c r="CF1095" s="34"/>
      <c r="CG1095" s="34"/>
      <c r="CH1095" s="34"/>
      <c r="CI1095" s="34"/>
      <c r="CJ1095" s="34"/>
      <c r="CK1095" s="34"/>
      <c r="CL1095" s="34"/>
      <c r="CM1095" s="34"/>
      <c r="CN1095" s="34"/>
      <c r="CO1095" s="34"/>
      <c r="CP1095" s="34"/>
      <c r="CQ1095" s="34"/>
      <c r="CR1095" s="34"/>
      <c r="CS1095" s="34"/>
      <c r="CT1095" s="34"/>
      <c r="CU1095" s="34"/>
      <c r="CV1095" s="34"/>
      <c r="CW1095" s="34"/>
      <c r="CX1095" s="34"/>
      <c r="CY1095" s="34"/>
      <c r="CZ1095" s="34"/>
      <c r="DA1095" s="34"/>
      <c r="DB1095" s="34"/>
    </row>
    <row r="1096" spans="1:106" x14ac:dyDescent="0.2">
      <c r="A1096" s="13" t="str">
        <f t="shared" ca="1" si="17"/>
        <v/>
      </c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  <c r="CE1096" s="34"/>
      <c r="CF1096" s="34"/>
      <c r="CG1096" s="34"/>
      <c r="CH1096" s="34"/>
      <c r="CI1096" s="34"/>
      <c r="CJ1096" s="34"/>
      <c r="CK1096" s="34"/>
      <c r="CL1096" s="34"/>
      <c r="CM1096" s="34"/>
      <c r="CN1096" s="34"/>
      <c r="CO1096" s="34"/>
      <c r="CP1096" s="34"/>
      <c r="CQ1096" s="34"/>
      <c r="CR1096" s="34"/>
      <c r="CS1096" s="34"/>
      <c r="CT1096" s="34"/>
      <c r="CU1096" s="34"/>
      <c r="CV1096" s="34"/>
      <c r="CW1096" s="34"/>
      <c r="CX1096" s="34"/>
      <c r="CY1096" s="34"/>
      <c r="CZ1096" s="34"/>
      <c r="DA1096" s="34"/>
      <c r="DB1096" s="34"/>
    </row>
    <row r="1097" spans="1:106" x14ac:dyDescent="0.2">
      <c r="A1097" s="13" t="str">
        <f t="shared" ca="1" si="17"/>
        <v/>
      </c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  <c r="CE1097" s="34"/>
      <c r="CF1097" s="34"/>
      <c r="CG1097" s="34"/>
      <c r="CH1097" s="34"/>
      <c r="CI1097" s="34"/>
      <c r="CJ1097" s="34"/>
      <c r="CK1097" s="34"/>
      <c r="CL1097" s="34"/>
      <c r="CM1097" s="34"/>
      <c r="CN1097" s="34"/>
      <c r="CO1097" s="34"/>
      <c r="CP1097" s="34"/>
      <c r="CQ1097" s="34"/>
      <c r="CR1097" s="34"/>
      <c r="CS1097" s="34"/>
      <c r="CT1097" s="34"/>
      <c r="CU1097" s="34"/>
      <c r="CV1097" s="34"/>
      <c r="CW1097" s="34"/>
      <c r="CX1097" s="34"/>
      <c r="CY1097" s="34"/>
      <c r="CZ1097" s="34"/>
      <c r="DA1097" s="34"/>
      <c r="DB1097" s="34"/>
    </row>
    <row r="1098" spans="1:106" x14ac:dyDescent="0.2">
      <c r="A1098" s="13" t="str">
        <f t="shared" ca="1" si="17"/>
        <v/>
      </c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  <c r="CE1098" s="34"/>
      <c r="CF1098" s="34"/>
      <c r="CG1098" s="34"/>
      <c r="CH1098" s="34"/>
      <c r="CI1098" s="34"/>
      <c r="CJ1098" s="34"/>
      <c r="CK1098" s="34"/>
      <c r="CL1098" s="34"/>
      <c r="CM1098" s="34"/>
      <c r="CN1098" s="34"/>
      <c r="CO1098" s="34"/>
      <c r="CP1098" s="34"/>
      <c r="CQ1098" s="34"/>
      <c r="CR1098" s="34"/>
      <c r="CS1098" s="34"/>
      <c r="CT1098" s="34"/>
      <c r="CU1098" s="34"/>
      <c r="CV1098" s="34"/>
      <c r="CW1098" s="34"/>
      <c r="CX1098" s="34"/>
      <c r="CY1098" s="34"/>
      <c r="CZ1098" s="34"/>
      <c r="DA1098" s="34"/>
      <c r="DB1098" s="34"/>
    </row>
    <row r="1099" spans="1:106" x14ac:dyDescent="0.2">
      <c r="A1099" s="13" t="str">
        <f t="shared" ca="1" si="17"/>
        <v/>
      </c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  <c r="CE1099" s="34"/>
      <c r="CF1099" s="34"/>
      <c r="CG1099" s="34"/>
      <c r="CH1099" s="34"/>
      <c r="CI1099" s="34"/>
      <c r="CJ1099" s="34"/>
      <c r="CK1099" s="34"/>
      <c r="CL1099" s="34"/>
      <c r="CM1099" s="34"/>
      <c r="CN1099" s="34"/>
      <c r="CO1099" s="34"/>
      <c r="CP1099" s="34"/>
      <c r="CQ1099" s="34"/>
      <c r="CR1099" s="34"/>
      <c r="CS1099" s="34"/>
      <c r="CT1099" s="34"/>
      <c r="CU1099" s="34"/>
      <c r="CV1099" s="34"/>
      <c r="CW1099" s="34"/>
      <c r="CX1099" s="34"/>
      <c r="CY1099" s="34"/>
      <c r="CZ1099" s="34"/>
      <c r="DA1099" s="34"/>
      <c r="DB1099" s="34"/>
    </row>
    <row r="1100" spans="1:106" x14ac:dyDescent="0.2">
      <c r="A1100" s="13" t="str">
        <f t="shared" ca="1" si="17"/>
        <v/>
      </c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  <c r="CE1100" s="34"/>
      <c r="CF1100" s="34"/>
      <c r="CG1100" s="34"/>
      <c r="CH1100" s="34"/>
      <c r="CI1100" s="34"/>
      <c r="CJ1100" s="34"/>
      <c r="CK1100" s="34"/>
      <c r="CL1100" s="34"/>
      <c r="CM1100" s="34"/>
      <c r="CN1100" s="34"/>
      <c r="CO1100" s="34"/>
      <c r="CP1100" s="34"/>
      <c r="CQ1100" s="34"/>
      <c r="CR1100" s="34"/>
      <c r="CS1100" s="34"/>
      <c r="CT1100" s="34"/>
      <c r="CU1100" s="34"/>
      <c r="CV1100" s="34"/>
      <c r="CW1100" s="34"/>
      <c r="CX1100" s="34"/>
      <c r="CY1100" s="34"/>
      <c r="CZ1100" s="34"/>
      <c r="DA1100" s="34"/>
      <c r="DB1100" s="34"/>
    </row>
    <row r="1101" spans="1:106" x14ac:dyDescent="0.2">
      <c r="A1101" s="13" t="str">
        <f t="shared" ca="1" si="17"/>
        <v/>
      </c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  <c r="BW1101" s="34"/>
      <c r="BX1101" s="34"/>
      <c r="BY1101" s="34"/>
      <c r="BZ1101" s="34"/>
      <c r="CA1101" s="34"/>
      <c r="CB1101" s="34"/>
      <c r="CC1101" s="34"/>
      <c r="CD1101" s="34"/>
      <c r="CE1101" s="34"/>
      <c r="CF1101" s="34"/>
      <c r="CG1101" s="34"/>
      <c r="CH1101" s="34"/>
      <c r="CI1101" s="34"/>
      <c r="CJ1101" s="34"/>
      <c r="CK1101" s="34"/>
      <c r="CL1101" s="34"/>
      <c r="CM1101" s="34"/>
      <c r="CN1101" s="34"/>
      <c r="CO1101" s="34"/>
      <c r="CP1101" s="34"/>
      <c r="CQ1101" s="34"/>
      <c r="CR1101" s="34"/>
      <c r="CS1101" s="34"/>
      <c r="CT1101" s="34"/>
      <c r="CU1101" s="34"/>
      <c r="CV1101" s="34"/>
      <c r="CW1101" s="34"/>
      <c r="CX1101" s="34"/>
      <c r="CY1101" s="34"/>
      <c r="CZ1101" s="34"/>
      <c r="DA1101" s="34"/>
      <c r="DB1101" s="34"/>
    </row>
    <row r="1102" spans="1:106" x14ac:dyDescent="0.2">
      <c r="A1102" s="13" t="str">
        <f t="shared" ca="1" si="17"/>
        <v/>
      </c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  <c r="BW1102" s="34"/>
      <c r="BX1102" s="34"/>
      <c r="BY1102" s="34"/>
      <c r="BZ1102" s="34"/>
      <c r="CA1102" s="34"/>
      <c r="CB1102" s="34"/>
      <c r="CC1102" s="34"/>
      <c r="CD1102" s="34"/>
      <c r="CE1102" s="34"/>
      <c r="CF1102" s="34"/>
      <c r="CG1102" s="34"/>
      <c r="CH1102" s="34"/>
      <c r="CI1102" s="34"/>
      <c r="CJ1102" s="34"/>
      <c r="CK1102" s="34"/>
      <c r="CL1102" s="34"/>
      <c r="CM1102" s="34"/>
      <c r="CN1102" s="34"/>
      <c r="CO1102" s="34"/>
      <c r="CP1102" s="34"/>
      <c r="CQ1102" s="34"/>
      <c r="CR1102" s="34"/>
      <c r="CS1102" s="34"/>
      <c r="CT1102" s="34"/>
      <c r="CU1102" s="34"/>
      <c r="CV1102" s="34"/>
      <c r="CW1102" s="34"/>
      <c r="CX1102" s="34"/>
      <c r="CY1102" s="34"/>
      <c r="CZ1102" s="34"/>
      <c r="DA1102" s="34"/>
      <c r="DB1102" s="34"/>
    </row>
    <row r="1103" spans="1:106" x14ac:dyDescent="0.2">
      <c r="A1103" s="13" t="str">
        <f t="shared" ca="1" si="17"/>
        <v/>
      </c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  <c r="BW1103" s="34"/>
      <c r="BX1103" s="34"/>
      <c r="BY1103" s="34"/>
      <c r="BZ1103" s="34"/>
      <c r="CA1103" s="34"/>
      <c r="CB1103" s="34"/>
      <c r="CC1103" s="34"/>
      <c r="CD1103" s="34"/>
      <c r="CE1103" s="34"/>
      <c r="CF1103" s="34"/>
      <c r="CG1103" s="34"/>
      <c r="CH1103" s="34"/>
      <c r="CI1103" s="34"/>
      <c r="CJ1103" s="34"/>
      <c r="CK1103" s="34"/>
      <c r="CL1103" s="34"/>
      <c r="CM1103" s="34"/>
      <c r="CN1103" s="34"/>
      <c r="CO1103" s="34"/>
      <c r="CP1103" s="34"/>
      <c r="CQ1103" s="34"/>
      <c r="CR1103" s="34"/>
      <c r="CS1103" s="34"/>
      <c r="CT1103" s="34"/>
      <c r="CU1103" s="34"/>
      <c r="CV1103" s="34"/>
      <c r="CW1103" s="34"/>
      <c r="CX1103" s="34"/>
      <c r="CY1103" s="34"/>
      <c r="CZ1103" s="34"/>
      <c r="DA1103" s="34"/>
      <c r="DB1103" s="34"/>
    </row>
    <row r="1104" spans="1:106" x14ac:dyDescent="0.2">
      <c r="A1104" s="13" t="str">
        <f t="shared" ca="1" si="17"/>
        <v/>
      </c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  <c r="CE1104" s="34"/>
      <c r="CF1104" s="34"/>
      <c r="CG1104" s="34"/>
      <c r="CH1104" s="34"/>
      <c r="CI1104" s="34"/>
      <c r="CJ1104" s="34"/>
      <c r="CK1104" s="34"/>
      <c r="CL1104" s="34"/>
      <c r="CM1104" s="34"/>
      <c r="CN1104" s="34"/>
      <c r="CO1104" s="34"/>
      <c r="CP1104" s="34"/>
      <c r="CQ1104" s="34"/>
      <c r="CR1104" s="34"/>
      <c r="CS1104" s="34"/>
      <c r="CT1104" s="34"/>
      <c r="CU1104" s="34"/>
      <c r="CV1104" s="34"/>
      <c r="CW1104" s="34"/>
      <c r="CX1104" s="34"/>
      <c r="CY1104" s="34"/>
      <c r="CZ1104" s="34"/>
      <c r="DA1104" s="34"/>
      <c r="DB1104" s="34"/>
    </row>
    <row r="1105" spans="1:106" x14ac:dyDescent="0.2">
      <c r="A1105" s="13" t="str">
        <f t="shared" ca="1" si="17"/>
        <v/>
      </c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  <c r="CE1105" s="34"/>
      <c r="CF1105" s="34"/>
      <c r="CG1105" s="34"/>
      <c r="CH1105" s="34"/>
      <c r="CI1105" s="34"/>
      <c r="CJ1105" s="34"/>
      <c r="CK1105" s="34"/>
      <c r="CL1105" s="34"/>
      <c r="CM1105" s="34"/>
      <c r="CN1105" s="34"/>
      <c r="CO1105" s="34"/>
      <c r="CP1105" s="34"/>
      <c r="CQ1105" s="34"/>
      <c r="CR1105" s="34"/>
      <c r="CS1105" s="34"/>
      <c r="CT1105" s="34"/>
      <c r="CU1105" s="34"/>
      <c r="CV1105" s="34"/>
      <c r="CW1105" s="34"/>
      <c r="CX1105" s="34"/>
      <c r="CY1105" s="34"/>
      <c r="CZ1105" s="34"/>
      <c r="DA1105" s="34"/>
      <c r="DB1105" s="34"/>
    </row>
    <row r="1106" spans="1:106" x14ac:dyDescent="0.2">
      <c r="A1106" s="13" t="str">
        <f t="shared" ca="1" si="17"/>
        <v/>
      </c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  <c r="CE1106" s="34"/>
      <c r="CF1106" s="34"/>
      <c r="CG1106" s="34"/>
      <c r="CH1106" s="34"/>
      <c r="CI1106" s="34"/>
      <c r="CJ1106" s="34"/>
      <c r="CK1106" s="34"/>
      <c r="CL1106" s="34"/>
      <c r="CM1106" s="34"/>
      <c r="CN1106" s="34"/>
      <c r="CO1106" s="34"/>
      <c r="CP1106" s="34"/>
      <c r="CQ1106" s="34"/>
      <c r="CR1106" s="34"/>
      <c r="CS1106" s="34"/>
      <c r="CT1106" s="34"/>
      <c r="CU1106" s="34"/>
      <c r="CV1106" s="34"/>
      <c r="CW1106" s="34"/>
      <c r="CX1106" s="34"/>
      <c r="CY1106" s="34"/>
      <c r="CZ1106" s="34"/>
      <c r="DA1106" s="34"/>
      <c r="DB1106" s="34"/>
    </row>
    <row r="1107" spans="1:106" x14ac:dyDescent="0.2">
      <c r="A1107" s="13" t="str">
        <f t="shared" ca="1" si="17"/>
        <v/>
      </c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  <c r="CE1107" s="34"/>
      <c r="CF1107" s="34"/>
      <c r="CG1107" s="34"/>
      <c r="CH1107" s="34"/>
      <c r="CI1107" s="34"/>
      <c r="CJ1107" s="34"/>
      <c r="CK1107" s="34"/>
      <c r="CL1107" s="34"/>
      <c r="CM1107" s="34"/>
      <c r="CN1107" s="34"/>
      <c r="CO1107" s="34"/>
      <c r="CP1107" s="34"/>
      <c r="CQ1107" s="34"/>
      <c r="CR1107" s="34"/>
      <c r="CS1107" s="34"/>
      <c r="CT1107" s="34"/>
      <c r="CU1107" s="34"/>
      <c r="CV1107" s="34"/>
      <c r="CW1107" s="34"/>
      <c r="CX1107" s="34"/>
      <c r="CY1107" s="34"/>
      <c r="CZ1107" s="34"/>
      <c r="DA1107" s="34"/>
      <c r="DB1107" s="34"/>
    </row>
    <row r="1108" spans="1:106" x14ac:dyDescent="0.2">
      <c r="A1108" s="13" t="str">
        <f t="shared" ca="1" si="17"/>
        <v/>
      </c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  <c r="CE1108" s="34"/>
      <c r="CF1108" s="34"/>
      <c r="CG1108" s="34"/>
      <c r="CH1108" s="34"/>
      <c r="CI1108" s="34"/>
      <c r="CJ1108" s="34"/>
      <c r="CK1108" s="34"/>
      <c r="CL1108" s="34"/>
      <c r="CM1108" s="34"/>
      <c r="CN1108" s="34"/>
      <c r="CO1108" s="34"/>
      <c r="CP1108" s="34"/>
      <c r="CQ1108" s="34"/>
      <c r="CR1108" s="34"/>
      <c r="CS1108" s="34"/>
      <c r="CT1108" s="34"/>
      <c r="CU1108" s="34"/>
      <c r="CV1108" s="34"/>
      <c r="CW1108" s="34"/>
      <c r="CX1108" s="34"/>
      <c r="CY1108" s="34"/>
      <c r="CZ1108" s="34"/>
      <c r="DA1108" s="34"/>
      <c r="DB1108" s="34"/>
    </row>
    <row r="1109" spans="1:106" x14ac:dyDescent="0.2">
      <c r="A1109" s="13" t="str">
        <f t="shared" ca="1" si="17"/>
        <v/>
      </c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  <c r="CE1109" s="34"/>
      <c r="CF1109" s="34"/>
      <c r="CG1109" s="34"/>
      <c r="CH1109" s="34"/>
      <c r="CI1109" s="34"/>
      <c r="CJ1109" s="34"/>
      <c r="CK1109" s="34"/>
      <c r="CL1109" s="34"/>
      <c r="CM1109" s="34"/>
      <c r="CN1109" s="34"/>
      <c r="CO1109" s="34"/>
      <c r="CP1109" s="34"/>
      <c r="CQ1109" s="34"/>
      <c r="CR1109" s="34"/>
      <c r="CS1109" s="34"/>
      <c r="CT1109" s="34"/>
      <c r="CU1109" s="34"/>
      <c r="CV1109" s="34"/>
      <c r="CW1109" s="34"/>
      <c r="CX1109" s="34"/>
      <c r="CY1109" s="34"/>
      <c r="CZ1109" s="34"/>
      <c r="DA1109" s="34"/>
      <c r="DB1109" s="34"/>
    </row>
    <row r="1110" spans="1:106" x14ac:dyDescent="0.2">
      <c r="A1110" s="13" t="str">
        <f t="shared" ca="1" si="17"/>
        <v/>
      </c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  <c r="CE1110" s="34"/>
      <c r="CF1110" s="34"/>
      <c r="CG1110" s="34"/>
      <c r="CH1110" s="34"/>
      <c r="CI1110" s="34"/>
      <c r="CJ1110" s="34"/>
      <c r="CK1110" s="34"/>
      <c r="CL1110" s="34"/>
      <c r="CM1110" s="34"/>
      <c r="CN1110" s="34"/>
      <c r="CO1110" s="34"/>
      <c r="CP1110" s="34"/>
      <c r="CQ1110" s="34"/>
      <c r="CR1110" s="34"/>
      <c r="CS1110" s="34"/>
      <c r="CT1110" s="34"/>
      <c r="CU1110" s="34"/>
      <c r="CV1110" s="34"/>
      <c r="CW1110" s="34"/>
      <c r="CX1110" s="34"/>
      <c r="CY1110" s="34"/>
      <c r="CZ1110" s="34"/>
      <c r="DA1110" s="34"/>
      <c r="DB1110" s="34"/>
    </row>
    <row r="1111" spans="1:106" x14ac:dyDescent="0.2">
      <c r="A1111" s="13" t="str">
        <f t="shared" ca="1" si="17"/>
        <v/>
      </c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  <c r="CE1111" s="34"/>
      <c r="CF1111" s="34"/>
      <c r="CG1111" s="34"/>
      <c r="CH1111" s="34"/>
      <c r="CI1111" s="34"/>
      <c r="CJ1111" s="34"/>
      <c r="CK1111" s="34"/>
      <c r="CL1111" s="34"/>
      <c r="CM1111" s="34"/>
      <c r="CN1111" s="34"/>
      <c r="CO1111" s="34"/>
      <c r="CP1111" s="34"/>
      <c r="CQ1111" s="34"/>
      <c r="CR1111" s="34"/>
      <c r="CS1111" s="34"/>
      <c r="CT1111" s="34"/>
      <c r="CU1111" s="34"/>
      <c r="CV1111" s="34"/>
      <c r="CW1111" s="34"/>
      <c r="CX1111" s="34"/>
      <c r="CY1111" s="34"/>
      <c r="CZ1111" s="34"/>
      <c r="DA1111" s="34"/>
      <c r="DB1111" s="34"/>
    </row>
    <row r="1112" spans="1:106" x14ac:dyDescent="0.2">
      <c r="A1112" s="13" t="str">
        <f t="shared" ca="1" si="17"/>
        <v/>
      </c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  <c r="CE1112" s="34"/>
      <c r="CF1112" s="34"/>
      <c r="CG1112" s="34"/>
      <c r="CH1112" s="34"/>
      <c r="CI1112" s="34"/>
      <c r="CJ1112" s="34"/>
      <c r="CK1112" s="34"/>
      <c r="CL1112" s="34"/>
      <c r="CM1112" s="34"/>
      <c r="CN1112" s="34"/>
      <c r="CO1112" s="34"/>
      <c r="CP1112" s="34"/>
      <c r="CQ1112" s="34"/>
      <c r="CR1112" s="34"/>
      <c r="CS1112" s="34"/>
      <c r="CT1112" s="34"/>
      <c r="CU1112" s="34"/>
      <c r="CV1112" s="34"/>
      <c r="CW1112" s="34"/>
      <c r="CX1112" s="34"/>
      <c r="CY1112" s="34"/>
      <c r="CZ1112" s="34"/>
      <c r="DA1112" s="34"/>
      <c r="DB1112" s="34"/>
    </row>
    <row r="1113" spans="1:106" x14ac:dyDescent="0.2">
      <c r="A1113" s="13" t="str">
        <f t="shared" ca="1" si="17"/>
        <v/>
      </c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  <c r="CE1113" s="34"/>
      <c r="CF1113" s="34"/>
      <c r="CG1113" s="34"/>
      <c r="CH1113" s="34"/>
      <c r="CI1113" s="34"/>
      <c r="CJ1113" s="34"/>
      <c r="CK1113" s="34"/>
      <c r="CL1113" s="34"/>
      <c r="CM1113" s="34"/>
      <c r="CN1113" s="34"/>
      <c r="CO1113" s="34"/>
      <c r="CP1113" s="34"/>
      <c r="CQ1113" s="34"/>
      <c r="CR1113" s="34"/>
      <c r="CS1113" s="34"/>
      <c r="CT1113" s="34"/>
      <c r="CU1113" s="34"/>
      <c r="CV1113" s="34"/>
      <c r="CW1113" s="34"/>
      <c r="CX1113" s="34"/>
      <c r="CY1113" s="34"/>
      <c r="CZ1113" s="34"/>
      <c r="DA1113" s="34"/>
      <c r="DB1113" s="34"/>
    </row>
    <row r="1114" spans="1:106" x14ac:dyDescent="0.2">
      <c r="A1114" s="13" t="str">
        <f t="shared" ca="1" si="17"/>
        <v/>
      </c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  <c r="CE1114" s="34"/>
      <c r="CF1114" s="34"/>
      <c r="CG1114" s="34"/>
      <c r="CH1114" s="34"/>
      <c r="CI1114" s="34"/>
      <c r="CJ1114" s="34"/>
      <c r="CK1114" s="34"/>
      <c r="CL1114" s="34"/>
      <c r="CM1114" s="34"/>
      <c r="CN1114" s="34"/>
      <c r="CO1114" s="34"/>
      <c r="CP1114" s="34"/>
      <c r="CQ1114" s="34"/>
      <c r="CR1114" s="34"/>
      <c r="CS1114" s="34"/>
      <c r="CT1114" s="34"/>
      <c r="CU1114" s="34"/>
      <c r="CV1114" s="34"/>
      <c r="CW1114" s="34"/>
      <c r="CX1114" s="34"/>
      <c r="CY1114" s="34"/>
      <c r="CZ1114" s="34"/>
      <c r="DA1114" s="34"/>
      <c r="DB1114" s="34"/>
    </row>
    <row r="1115" spans="1:106" x14ac:dyDescent="0.2">
      <c r="A1115" s="13" t="str">
        <f t="shared" ca="1" si="17"/>
        <v/>
      </c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  <c r="CE1115" s="34"/>
      <c r="CF1115" s="34"/>
      <c r="CG1115" s="34"/>
      <c r="CH1115" s="34"/>
      <c r="CI1115" s="34"/>
      <c r="CJ1115" s="34"/>
      <c r="CK1115" s="34"/>
      <c r="CL1115" s="34"/>
      <c r="CM1115" s="34"/>
      <c r="CN1115" s="34"/>
      <c r="CO1115" s="34"/>
      <c r="CP1115" s="34"/>
      <c r="CQ1115" s="34"/>
      <c r="CR1115" s="34"/>
      <c r="CS1115" s="34"/>
      <c r="CT1115" s="34"/>
      <c r="CU1115" s="34"/>
      <c r="CV1115" s="34"/>
      <c r="CW1115" s="34"/>
      <c r="CX1115" s="34"/>
      <c r="CY1115" s="34"/>
      <c r="CZ1115" s="34"/>
      <c r="DA1115" s="34"/>
      <c r="DB1115" s="34"/>
    </row>
    <row r="1116" spans="1:106" x14ac:dyDescent="0.2">
      <c r="A1116" s="13" t="str">
        <f t="shared" ca="1" si="17"/>
        <v/>
      </c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  <c r="CE1116" s="34"/>
      <c r="CF1116" s="34"/>
      <c r="CG1116" s="34"/>
      <c r="CH1116" s="34"/>
      <c r="CI1116" s="34"/>
      <c r="CJ1116" s="34"/>
      <c r="CK1116" s="34"/>
      <c r="CL1116" s="34"/>
      <c r="CM1116" s="34"/>
      <c r="CN1116" s="34"/>
      <c r="CO1116" s="34"/>
      <c r="CP1116" s="34"/>
      <c r="CQ1116" s="34"/>
      <c r="CR1116" s="34"/>
      <c r="CS1116" s="34"/>
      <c r="CT1116" s="34"/>
      <c r="CU1116" s="34"/>
      <c r="CV1116" s="34"/>
      <c r="CW1116" s="34"/>
      <c r="CX1116" s="34"/>
      <c r="CY1116" s="34"/>
      <c r="CZ1116" s="34"/>
      <c r="DA1116" s="34"/>
      <c r="DB1116" s="34"/>
    </row>
    <row r="1117" spans="1:106" x14ac:dyDescent="0.2">
      <c r="A1117" s="13" t="str">
        <f t="shared" ca="1" si="17"/>
        <v/>
      </c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  <c r="CE1117" s="34"/>
      <c r="CF1117" s="34"/>
      <c r="CG1117" s="34"/>
      <c r="CH1117" s="34"/>
      <c r="CI1117" s="34"/>
      <c r="CJ1117" s="34"/>
      <c r="CK1117" s="34"/>
      <c r="CL1117" s="34"/>
      <c r="CM1117" s="34"/>
      <c r="CN1117" s="34"/>
      <c r="CO1117" s="34"/>
      <c r="CP1117" s="34"/>
      <c r="CQ1117" s="34"/>
      <c r="CR1117" s="34"/>
      <c r="CS1117" s="34"/>
      <c r="CT1117" s="34"/>
      <c r="CU1117" s="34"/>
      <c r="CV1117" s="34"/>
      <c r="CW1117" s="34"/>
      <c r="CX1117" s="34"/>
      <c r="CY1117" s="34"/>
      <c r="CZ1117" s="34"/>
      <c r="DA1117" s="34"/>
      <c r="DB1117" s="34"/>
    </row>
    <row r="1118" spans="1:106" x14ac:dyDescent="0.2">
      <c r="A1118" s="13" t="str">
        <f t="shared" ca="1" si="17"/>
        <v/>
      </c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  <c r="CE1118" s="34"/>
      <c r="CF1118" s="34"/>
      <c r="CG1118" s="34"/>
      <c r="CH1118" s="34"/>
      <c r="CI1118" s="34"/>
      <c r="CJ1118" s="34"/>
      <c r="CK1118" s="34"/>
      <c r="CL1118" s="34"/>
      <c r="CM1118" s="34"/>
      <c r="CN1118" s="34"/>
      <c r="CO1118" s="34"/>
      <c r="CP1118" s="34"/>
      <c r="CQ1118" s="34"/>
      <c r="CR1118" s="34"/>
      <c r="CS1118" s="34"/>
      <c r="CT1118" s="34"/>
      <c r="CU1118" s="34"/>
      <c r="CV1118" s="34"/>
      <c r="CW1118" s="34"/>
      <c r="CX1118" s="34"/>
      <c r="CY1118" s="34"/>
      <c r="CZ1118" s="34"/>
      <c r="DA1118" s="34"/>
      <c r="DB1118" s="34"/>
    </row>
    <row r="1119" spans="1:106" x14ac:dyDescent="0.2">
      <c r="A1119" s="13" t="str">
        <f t="shared" ca="1" si="17"/>
        <v/>
      </c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  <c r="CE1119" s="34"/>
      <c r="CF1119" s="34"/>
      <c r="CG1119" s="34"/>
      <c r="CH1119" s="34"/>
      <c r="CI1119" s="34"/>
      <c r="CJ1119" s="34"/>
      <c r="CK1119" s="34"/>
      <c r="CL1119" s="34"/>
      <c r="CM1119" s="34"/>
      <c r="CN1119" s="34"/>
      <c r="CO1119" s="34"/>
      <c r="CP1119" s="34"/>
      <c r="CQ1119" s="34"/>
      <c r="CR1119" s="34"/>
      <c r="CS1119" s="34"/>
      <c r="CT1119" s="34"/>
      <c r="CU1119" s="34"/>
      <c r="CV1119" s="34"/>
      <c r="CW1119" s="34"/>
      <c r="CX1119" s="34"/>
      <c r="CY1119" s="34"/>
      <c r="CZ1119" s="34"/>
      <c r="DA1119" s="34"/>
      <c r="DB1119" s="34"/>
    </row>
    <row r="1120" spans="1:106" x14ac:dyDescent="0.2">
      <c r="A1120" s="13" t="str">
        <f t="shared" ca="1" si="17"/>
        <v/>
      </c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  <c r="CE1120" s="34"/>
      <c r="CF1120" s="34"/>
      <c r="CG1120" s="34"/>
      <c r="CH1120" s="34"/>
      <c r="CI1120" s="34"/>
      <c r="CJ1120" s="34"/>
      <c r="CK1120" s="34"/>
      <c r="CL1120" s="34"/>
      <c r="CM1120" s="34"/>
      <c r="CN1120" s="34"/>
      <c r="CO1120" s="34"/>
      <c r="CP1120" s="34"/>
      <c r="CQ1120" s="34"/>
      <c r="CR1120" s="34"/>
      <c r="CS1120" s="34"/>
      <c r="CT1120" s="34"/>
      <c r="CU1120" s="34"/>
      <c r="CV1120" s="34"/>
      <c r="CW1120" s="34"/>
      <c r="CX1120" s="34"/>
      <c r="CY1120" s="34"/>
      <c r="CZ1120" s="34"/>
      <c r="DA1120" s="34"/>
      <c r="DB1120" s="34"/>
    </row>
    <row r="1121" spans="1:106" x14ac:dyDescent="0.2">
      <c r="A1121" s="13" t="str">
        <f t="shared" ca="1" si="17"/>
        <v/>
      </c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  <c r="CE1121" s="34"/>
      <c r="CF1121" s="34"/>
      <c r="CG1121" s="34"/>
      <c r="CH1121" s="34"/>
      <c r="CI1121" s="34"/>
      <c r="CJ1121" s="34"/>
      <c r="CK1121" s="34"/>
      <c r="CL1121" s="34"/>
      <c r="CM1121" s="34"/>
      <c r="CN1121" s="34"/>
      <c r="CO1121" s="34"/>
      <c r="CP1121" s="34"/>
      <c r="CQ1121" s="34"/>
      <c r="CR1121" s="34"/>
      <c r="CS1121" s="34"/>
      <c r="CT1121" s="34"/>
      <c r="CU1121" s="34"/>
      <c r="CV1121" s="34"/>
      <c r="CW1121" s="34"/>
      <c r="CX1121" s="34"/>
      <c r="CY1121" s="34"/>
      <c r="CZ1121" s="34"/>
      <c r="DA1121" s="34"/>
      <c r="DB1121" s="34"/>
    </row>
    <row r="1122" spans="1:106" x14ac:dyDescent="0.2">
      <c r="A1122" s="13" t="str">
        <f t="shared" ca="1" si="17"/>
        <v/>
      </c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  <c r="CE1122" s="34"/>
      <c r="CF1122" s="34"/>
      <c r="CG1122" s="34"/>
      <c r="CH1122" s="34"/>
      <c r="CI1122" s="34"/>
      <c r="CJ1122" s="34"/>
      <c r="CK1122" s="34"/>
      <c r="CL1122" s="34"/>
      <c r="CM1122" s="34"/>
      <c r="CN1122" s="34"/>
      <c r="CO1122" s="34"/>
      <c r="CP1122" s="34"/>
      <c r="CQ1122" s="34"/>
      <c r="CR1122" s="34"/>
      <c r="CS1122" s="34"/>
      <c r="CT1122" s="34"/>
      <c r="CU1122" s="34"/>
      <c r="CV1122" s="34"/>
      <c r="CW1122" s="34"/>
      <c r="CX1122" s="34"/>
      <c r="CY1122" s="34"/>
      <c r="CZ1122" s="34"/>
      <c r="DA1122" s="34"/>
      <c r="DB1122" s="34"/>
    </row>
    <row r="1123" spans="1:106" x14ac:dyDescent="0.2">
      <c r="A1123" s="13" t="str">
        <f t="shared" ca="1" si="17"/>
        <v/>
      </c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  <c r="CE1123" s="34"/>
      <c r="CF1123" s="34"/>
      <c r="CG1123" s="34"/>
      <c r="CH1123" s="34"/>
      <c r="CI1123" s="34"/>
      <c r="CJ1123" s="34"/>
      <c r="CK1123" s="34"/>
      <c r="CL1123" s="34"/>
      <c r="CM1123" s="34"/>
      <c r="CN1123" s="34"/>
      <c r="CO1123" s="34"/>
      <c r="CP1123" s="34"/>
      <c r="CQ1123" s="34"/>
      <c r="CR1123" s="34"/>
      <c r="CS1123" s="34"/>
      <c r="CT1123" s="34"/>
      <c r="CU1123" s="34"/>
      <c r="CV1123" s="34"/>
      <c r="CW1123" s="34"/>
      <c r="CX1123" s="34"/>
      <c r="CY1123" s="34"/>
      <c r="CZ1123" s="34"/>
      <c r="DA1123" s="34"/>
      <c r="DB1123" s="34"/>
    </row>
    <row r="1124" spans="1:106" x14ac:dyDescent="0.2">
      <c r="A1124" s="13" t="str">
        <f t="shared" ca="1" si="17"/>
        <v/>
      </c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  <c r="BX1124" s="34"/>
      <c r="BY1124" s="34"/>
      <c r="BZ1124" s="34"/>
      <c r="CA1124" s="34"/>
      <c r="CB1124" s="34"/>
      <c r="CC1124" s="34"/>
      <c r="CD1124" s="34"/>
      <c r="CE1124" s="34"/>
      <c r="CF1124" s="34"/>
      <c r="CG1124" s="34"/>
      <c r="CH1124" s="34"/>
      <c r="CI1124" s="34"/>
      <c r="CJ1124" s="34"/>
      <c r="CK1124" s="34"/>
      <c r="CL1124" s="34"/>
      <c r="CM1124" s="34"/>
      <c r="CN1124" s="34"/>
      <c r="CO1124" s="34"/>
      <c r="CP1124" s="34"/>
      <c r="CQ1124" s="34"/>
      <c r="CR1124" s="34"/>
      <c r="CS1124" s="34"/>
      <c r="CT1124" s="34"/>
      <c r="CU1124" s="34"/>
      <c r="CV1124" s="34"/>
      <c r="CW1124" s="34"/>
      <c r="CX1124" s="34"/>
      <c r="CY1124" s="34"/>
      <c r="CZ1124" s="34"/>
      <c r="DA1124" s="34"/>
      <c r="DB1124" s="34"/>
    </row>
    <row r="1125" spans="1:106" x14ac:dyDescent="0.2">
      <c r="A1125" s="13" t="str">
        <f t="shared" ca="1" si="17"/>
        <v/>
      </c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  <c r="BX1125" s="34"/>
      <c r="BY1125" s="34"/>
      <c r="BZ1125" s="34"/>
      <c r="CA1125" s="34"/>
      <c r="CB1125" s="34"/>
      <c r="CC1125" s="34"/>
      <c r="CD1125" s="34"/>
      <c r="CE1125" s="34"/>
      <c r="CF1125" s="34"/>
      <c r="CG1125" s="34"/>
      <c r="CH1125" s="34"/>
      <c r="CI1125" s="34"/>
      <c r="CJ1125" s="34"/>
      <c r="CK1125" s="34"/>
      <c r="CL1125" s="34"/>
      <c r="CM1125" s="34"/>
      <c r="CN1125" s="34"/>
      <c r="CO1125" s="34"/>
      <c r="CP1125" s="34"/>
      <c r="CQ1125" s="34"/>
      <c r="CR1125" s="34"/>
      <c r="CS1125" s="34"/>
      <c r="CT1125" s="34"/>
      <c r="CU1125" s="34"/>
      <c r="CV1125" s="34"/>
      <c r="CW1125" s="34"/>
      <c r="CX1125" s="34"/>
      <c r="CY1125" s="34"/>
      <c r="CZ1125" s="34"/>
      <c r="DA1125" s="34"/>
      <c r="DB1125" s="34"/>
    </row>
    <row r="1126" spans="1:106" x14ac:dyDescent="0.2">
      <c r="A1126" s="13" t="str">
        <f t="shared" ca="1" si="17"/>
        <v/>
      </c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  <c r="BX1126" s="34"/>
      <c r="BY1126" s="34"/>
      <c r="BZ1126" s="34"/>
      <c r="CA1126" s="34"/>
      <c r="CB1126" s="34"/>
      <c r="CC1126" s="34"/>
      <c r="CD1126" s="34"/>
      <c r="CE1126" s="34"/>
      <c r="CF1126" s="34"/>
      <c r="CG1126" s="34"/>
      <c r="CH1126" s="34"/>
      <c r="CI1126" s="34"/>
      <c r="CJ1126" s="34"/>
      <c r="CK1126" s="34"/>
      <c r="CL1126" s="34"/>
      <c r="CM1126" s="34"/>
      <c r="CN1126" s="34"/>
      <c r="CO1126" s="34"/>
      <c r="CP1126" s="34"/>
      <c r="CQ1126" s="34"/>
      <c r="CR1126" s="34"/>
      <c r="CS1126" s="34"/>
      <c r="CT1126" s="34"/>
      <c r="CU1126" s="34"/>
      <c r="CV1126" s="34"/>
      <c r="CW1126" s="34"/>
      <c r="CX1126" s="34"/>
      <c r="CY1126" s="34"/>
      <c r="CZ1126" s="34"/>
      <c r="DA1126" s="34"/>
      <c r="DB1126" s="34"/>
    </row>
    <row r="1127" spans="1:106" x14ac:dyDescent="0.2">
      <c r="A1127" s="13" t="str">
        <f t="shared" ca="1" si="17"/>
        <v/>
      </c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  <c r="CE1127" s="34"/>
      <c r="CF1127" s="34"/>
      <c r="CG1127" s="34"/>
      <c r="CH1127" s="34"/>
      <c r="CI1127" s="34"/>
      <c r="CJ1127" s="34"/>
      <c r="CK1127" s="34"/>
      <c r="CL1127" s="34"/>
      <c r="CM1127" s="34"/>
      <c r="CN1127" s="34"/>
      <c r="CO1127" s="34"/>
      <c r="CP1127" s="34"/>
      <c r="CQ1127" s="34"/>
      <c r="CR1127" s="34"/>
      <c r="CS1127" s="34"/>
      <c r="CT1127" s="34"/>
      <c r="CU1127" s="34"/>
      <c r="CV1127" s="34"/>
      <c r="CW1127" s="34"/>
      <c r="CX1127" s="34"/>
      <c r="CY1127" s="34"/>
      <c r="CZ1127" s="34"/>
      <c r="DA1127" s="34"/>
      <c r="DB1127" s="34"/>
    </row>
    <row r="1128" spans="1:106" x14ac:dyDescent="0.2">
      <c r="A1128" s="13" t="str">
        <f t="shared" ca="1" si="17"/>
        <v/>
      </c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  <c r="CE1128" s="34"/>
      <c r="CF1128" s="34"/>
      <c r="CG1128" s="34"/>
      <c r="CH1128" s="34"/>
      <c r="CI1128" s="34"/>
      <c r="CJ1128" s="34"/>
      <c r="CK1128" s="34"/>
      <c r="CL1128" s="34"/>
      <c r="CM1128" s="34"/>
      <c r="CN1128" s="34"/>
      <c r="CO1128" s="34"/>
      <c r="CP1128" s="34"/>
      <c r="CQ1128" s="34"/>
      <c r="CR1128" s="34"/>
      <c r="CS1128" s="34"/>
      <c r="CT1128" s="34"/>
      <c r="CU1128" s="34"/>
      <c r="CV1128" s="34"/>
      <c r="CW1128" s="34"/>
      <c r="CX1128" s="34"/>
      <c r="CY1128" s="34"/>
      <c r="CZ1128" s="34"/>
      <c r="DA1128" s="34"/>
      <c r="DB1128" s="34"/>
    </row>
    <row r="1129" spans="1:106" x14ac:dyDescent="0.2">
      <c r="A1129" s="13" t="str">
        <f t="shared" ca="1" si="17"/>
        <v/>
      </c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  <c r="CE1129" s="34"/>
      <c r="CF1129" s="34"/>
      <c r="CG1129" s="34"/>
      <c r="CH1129" s="34"/>
      <c r="CI1129" s="34"/>
      <c r="CJ1129" s="34"/>
      <c r="CK1129" s="34"/>
      <c r="CL1129" s="34"/>
      <c r="CM1129" s="34"/>
      <c r="CN1129" s="34"/>
      <c r="CO1129" s="34"/>
      <c r="CP1129" s="34"/>
      <c r="CQ1129" s="34"/>
      <c r="CR1129" s="34"/>
      <c r="CS1129" s="34"/>
      <c r="CT1129" s="34"/>
      <c r="CU1129" s="34"/>
      <c r="CV1129" s="34"/>
      <c r="CW1129" s="34"/>
      <c r="CX1129" s="34"/>
      <c r="CY1129" s="34"/>
      <c r="CZ1129" s="34"/>
      <c r="DA1129" s="34"/>
      <c r="DB1129" s="34"/>
    </row>
    <row r="1130" spans="1:106" x14ac:dyDescent="0.2">
      <c r="A1130" s="13" t="str">
        <f t="shared" ca="1" si="17"/>
        <v/>
      </c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  <c r="CE1130" s="34"/>
      <c r="CF1130" s="34"/>
      <c r="CG1130" s="34"/>
      <c r="CH1130" s="34"/>
      <c r="CI1130" s="34"/>
      <c r="CJ1130" s="34"/>
      <c r="CK1130" s="34"/>
      <c r="CL1130" s="34"/>
      <c r="CM1130" s="34"/>
      <c r="CN1130" s="34"/>
      <c r="CO1130" s="34"/>
      <c r="CP1130" s="34"/>
      <c r="CQ1130" s="34"/>
      <c r="CR1130" s="34"/>
      <c r="CS1130" s="34"/>
      <c r="CT1130" s="34"/>
      <c r="CU1130" s="34"/>
      <c r="CV1130" s="34"/>
      <c r="CW1130" s="34"/>
      <c r="CX1130" s="34"/>
      <c r="CY1130" s="34"/>
      <c r="CZ1130" s="34"/>
      <c r="DA1130" s="34"/>
      <c r="DB1130" s="34"/>
    </row>
    <row r="1131" spans="1:106" x14ac:dyDescent="0.2">
      <c r="A1131" s="13" t="str">
        <f t="shared" ca="1" si="17"/>
        <v/>
      </c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  <c r="CE1131" s="34"/>
      <c r="CF1131" s="34"/>
      <c r="CG1131" s="34"/>
      <c r="CH1131" s="34"/>
      <c r="CI1131" s="34"/>
      <c r="CJ1131" s="34"/>
      <c r="CK1131" s="34"/>
      <c r="CL1131" s="34"/>
      <c r="CM1131" s="34"/>
      <c r="CN1131" s="34"/>
      <c r="CO1131" s="34"/>
      <c r="CP1131" s="34"/>
      <c r="CQ1131" s="34"/>
      <c r="CR1131" s="34"/>
      <c r="CS1131" s="34"/>
      <c r="CT1131" s="34"/>
      <c r="CU1131" s="34"/>
      <c r="CV1131" s="34"/>
      <c r="CW1131" s="34"/>
      <c r="CX1131" s="34"/>
      <c r="CY1131" s="34"/>
      <c r="CZ1131" s="34"/>
      <c r="DA1131" s="34"/>
      <c r="DB1131" s="34"/>
    </row>
    <row r="1132" spans="1:106" x14ac:dyDescent="0.2">
      <c r="A1132" s="13" t="str">
        <f t="shared" ca="1" si="17"/>
        <v/>
      </c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  <c r="CE1132" s="34"/>
      <c r="CF1132" s="34"/>
      <c r="CG1132" s="34"/>
      <c r="CH1132" s="34"/>
      <c r="CI1132" s="34"/>
      <c r="CJ1132" s="34"/>
      <c r="CK1132" s="34"/>
      <c r="CL1132" s="34"/>
      <c r="CM1132" s="34"/>
      <c r="CN1132" s="34"/>
      <c r="CO1132" s="34"/>
      <c r="CP1132" s="34"/>
      <c r="CQ1132" s="34"/>
      <c r="CR1132" s="34"/>
      <c r="CS1132" s="34"/>
      <c r="CT1132" s="34"/>
      <c r="CU1132" s="34"/>
      <c r="CV1132" s="34"/>
      <c r="CW1132" s="34"/>
      <c r="CX1132" s="34"/>
      <c r="CY1132" s="34"/>
      <c r="CZ1132" s="34"/>
      <c r="DA1132" s="34"/>
      <c r="DB1132" s="34"/>
    </row>
    <row r="1133" spans="1:106" x14ac:dyDescent="0.2">
      <c r="A1133" s="13" t="str">
        <f t="shared" ca="1" si="17"/>
        <v/>
      </c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  <c r="CE1133" s="34"/>
      <c r="CF1133" s="34"/>
      <c r="CG1133" s="34"/>
      <c r="CH1133" s="34"/>
      <c r="CI1133" s="34"/>
      <c r="CJ1133" s="34"/>
      <c r="CK1133" s="34"/>
      <c r="CL1133" s="34"/>
      <c r="CM1133" s="34"/>
      <c r="CN1133" s="34"/>
      <c r="CO1133" s="34"/>
      <c r="CP1133" s="34"/>
      <c r="CQ1133" s="34"/>
      <c r="CR1133" s="34"/>
      <c r="CS1133" s="34"/>
      <c r="CT1133" s="34"/>
      <c r="CU1133" s="34"/>
      <c r="CV1133" s="34"/>
      <c r="CW1133" s="34"/>
      <c r="CX1133" s="34"/>
      <c r="CY1133" s="34"/>
      <c r="CZ1133" s="34"/>
      <c r="DA1133" s="34"/>
      <c r="DB1133" s="34"/>
    </row>
    <row r="1134" spans="1:106" x14ac:dyDescent="0.2">
      <c r="A1134" s="13" t="str">
        <f t="shared" ca="1" si="17"/>
        <v/>
      </c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  <c r="CE1134" s="34"/>
      <c r="CF1134" s="34"/>
      <c r="CG1134" s="34"/>
      <c r="CH1134" s="34"/>
      <c r="CI1134" s="34"/>
      <c r="CJ1134" s="34"/>
      <c r="CK1134" s="34"/>
      <c r="CL1134" s="34"/>
      <c r="CM1134" s="34"/>
      <c r="CN1134" s="34"/>
      <c r="CO1134" s="34"/>
      <c r="CP1134" s="34"/>
      <c r="CQ1134" s="34"/>
      <c r="CR1134" s="34"/>
      <c r="CS1134" s="34"/>
      <c r="CT1134" s="34"/>
      <c r="CU1134" s="34"/>
      <c r="CV1134" s="34"/>
      <c r="CW1134" s="34"/>
      <c r="CX1134" s="34"/>
      <c r="CY1134" s="34"/>
      <c r="CZ1134" s="34"/>
      <c r="DA1134" s="34"/>
      <c r="DB1134" s="34"/>
    </row>
    <row r="1135" spans="1:106" x14ac:dyDescent="0.2">
      <c r="A1135" s="13" t="str">
        <f t="shared" ca="1" si="17"/>
        <v/>
      </c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  <c r="CE1135" s="34"/>
      <c r="CF1135" s="34"/>
      <c r="CG1135" s="34"/>
      <c r="CH1135" s="34"/>
      <c r="CI1135" s="34"/>
      <c r="CJ1135" s="34"/>
      <c r="CK1135" s="34"/>
      <c r="CL1135" s="34"/>
      <c r="CM1135" s="34"/>
      <c r="CN1135" s="34"/>
      <c r="CO1135" s="34"/>
      <c r="CP1135" s="34"/>
      <c r="CQ1135" s="34"/>
      <c r="CR1135" s="34"/>
      <c r="CS1135" s="34"/>
      <c r="CT1135" s="34"/>
      <c r="CU1135" s="34"/>
      <c r="CV1135" s="34"/>
      <c r="CW1135" s="34"/>
      <c r="CX1135" s="34"/>
      <c r="CY1135" s="34"/>
      <c r="CZ1135" s="34"/>
      <c r="DA1135" s="34"/>
      <c r="DB1135" s="34"/>
    </row>
    <row r="1136" spans="1:106" x14ac:dyDescent="0.2">
      <c r="A1136" s="13" t="str">
        <f t="shared" ca="1" si="17"/>
        <v/>
      </c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  <c r="CE1136" s="34"/>
      <c r="CF1136" s="34"/>
      <c r="CG1136" s="34"/>
      <c r="CH1136" s="34"/>
      <c r="CI1136" s="34"/>
      <c r="CJ1136" s="34"/>
      <c r="CK1136" s="34"/>
      <c r="CL1136" s="34"/>
      <c r="CM1136" s="34"/>
      <c r="CN1136" s="34"/>
      <c r="CO1136" s="34"/>
      <c r="CP1136" s="34"/>
      <c r="CQ1136" s="34"/>
      <c r="CR1136" s="34"/>
      <c r="CS1136" s="34"/>
      <c r="CT1136" s="34"/>
      <c r="CU1136" s="34"/>
      <c r="CV1136" s="34"/>
      <c r="CW1136" s="34"/>
      <c r="CX1136" s="34"/>
      <c r="CY1136" s="34"/>
      <c r="CZ1136" s="34"/>
      <c r="DA1136" s="34"/>
      <c r="DB1136" s="34"/>
    </row>
    <row r="1137" spans="1:106" x14ac:dyDescent="0.2">
      <c r="A1137" s="13" t="str">
        <f t="shared" ca="1" si="17"/>
        <v/>
      </c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  <c r="CE1137" s="34"/>
      <c r="CF1137" s="34"/>
      <c r="CG1137" s="34"/>
      <c r="CH1137" s="34"/>
      <c r="CI1137" s="34"/>
      <c r="CJ1137" s="34"/>
      <c r="CK1137" s="34"/>
      <c r="CL1137" s="34"/>
      <c r="CM1137" s="34"/>
      <c r="CN1137" s="34"/>
      <c r="CO1137" s="34"/>
      <c r="CP1137" s="34"/>
      <c r="CQ1137" s="34"/>
      <c r="CR1137" s="34"/>
      <c r="CS1137" s="34"/>
      <c r="CT1137" s="34"/>
      <c r="CU1137" s="34"/>
      <c r="CV1137" s="34"/>
      <c r="CW1137" s="34"/>
      <c r="CX1137" s="34"/>
      <c r="CY1137" s="34"/>
      <c r="CZ1137" s="34"/>
      <c r="DA1137" s="34"/>
      <c r="DB1137" s="34"/>
    </row>
    <row r="1138" spans="1:106" x14ac:dyDescent="0.2">
      <c r="A1138" s="13" t="str">
        <f t="shared" ca="1" si="17"/>
        <v/>
      </c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  <c r="CE1138" s="34"/>
      <c r="CF1138" s="34"/>
      <c r="CG1138" s="34"/>
      <c r="CH1138" s="34"/>
      <c r="CI1138" s="34"/>
      <c r="CJ1138" s="34"/>
      <c r="CK1138" s="34"/>
      <c r="CL1138" s="34"/>
      <c r="CM1138" s="34"/>
      <c r="CN1138" s="34"/>
      <c r="CO1138" s="34"/>
      <c r="CP1138" s="34"/>
      <c r="CQ1138" s="34"/>
      <c r="CR1138" s="34"/>
      <c r="CS1138" s="34"/>
      <c r="CT1138" s="34"/>
      <c r="CU1138" s="34"/>
      <c r="CV1138" s="34"/>
      <c r="CW1138" s="34"/>
      <c r="CX1138" s="34"/>
      <c r="CY1138" s="34"/>
      <c r="CZ1138" s="34"/>
      <c r="DA1138" s="34"/>
      <c r="DB1138" s="34"/>
    </row>
    <row r="1139" spans="1:106" x14ac:dyDescent="0.2">
      <c r="A1139" s="13" t="str">
        <f t="shared" ca="1" si="17"/>
        <v/>
      </c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  <c r="CE1139" s="34"/>
      <c r="CF1139" s="34"/>
      <c r="CG1139" s="34"/>
      <c r="CH1139" s="34"/>
      <c r="CI1139" s="34"/>
      <c r="CJ1139" s="34"/>
      <c r="CK1139" s="34"/>
      <c r="CL1139" s="34"/>
      <c r="CM1139" s="34"/>
      <c r="CN1139" s="34"/>
      <c r="CO1139" s="34"/>
      <c r="CP1139" s="34"/>
      <c r="CQ1139" s="34"/>
      <c r="CR1139" s="34"/>
      <c r="CS1139" s="34"/>
      <c r="CT1139" s="34"/>
      <c r="CU1139" s="34"/>
      <c r="CV1139" s="34"/>
      <c r="CW1139" s="34"/>
      <c r="CX1139" s="34"/>
      <c r="CY1139" s="34"/>
      <c r="CZ1139" s="34"/>
      <c r="DA1139" s="34"/>
      <c r="DB1139" s="34"/>
    </row>
    <row r="1140" spans="1:106" x14ac:dyDescent="0.2">
      <c r="A1140" s="13" t="str">
        <f t="shared" ca="1" si="17"/>
        <v/>
      </c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  <c r="CE1140" s="34"/>
      <c r="CF1140" s="34"/>
      <c r="CG1140" s="34"/>
      <c r="CH1140" s="34"/>
      <c r="CI1140" s="34"/>
      <c r="CJ1140" s="34"/>
      <c r="CK1140" s="34"/>
      <c r="CL1140" s="34"/>
      <c r="CM1140" s="34"/>
      <c r="CN1140" s="34"/>
      <c r="CO1140" s="34"/>
      <c r="CP1140" s="34"/>
      <c r="CQ1140" s="34"/>
      <c r="CR1140" s="34"/>
      <c r="CS1140" s="34"/>
      <c r="CT1140" s="34"/>
      <c r="CU1140" s="34"/>
      <c r="CV1140" s="34"/>
      <c r="CW1140" s="34"/>
      <c r="CX1140" s="34"/>
      <c r="CY1140" s="34"/>
      <c r="CZ1140" s="34"/>
      <c r="DA1140" s="34"/>
      <c r="DB1140" s="34"/>
    </row>
    <row r="1141" spans="1:106" x14ac:dyDescent="0.2">
      <c r="A1141" s="13" t="str">
        <f t="shared" ca="1" si="17"/>
        <v/>
      </c>
    </row>
    <row r="1142" spans="1:106" x14ac:dyDescent="0.2">
      <c r="A1142" s="13" t="str">
        <f t="shared" ca="1" si="17"/>
        <v/>
      </c>
    </row>
    <row r="1143" spans="1:106" x14ac:dyDescent="0.2">
      <c r="A1143" s="13" t="str">
        <f t="shared" ca="1" si="17"/>
        <v/>
      </c>
    </row>
    <row r="1144" spans="1:106" x14ac:dyDescent="0.2">
      <c r="A1144" s="13" t="str">
        <f t="shared" ca="1" si="17"/>
        <v/>
      </c>
    </row>
    <row r="1145" spans="1:106" x14ac:dyDescent="0.2">
      <c r="A1145" s="13" t="str">
        <f t="shared" ca="1" si="17"/>
        <v/>
      </c>
    </row>
    <row r="1146" spans="1:106" x14ac:dyDescent="0.2">
      <c r="A1146" s="13" t="str">
        <f t="shared" ca="1" si="17"/>
        <v/>
      </c>
    </row>
    <row r="1147" spans="1:106" x14ac:dyDescent="0.2">
      <c r="A1147" s="13" t="str">
        <f t="shared" ca="1" si="17"/>
        <v/>
      </c>
    </row>
    <row r="1148" spans="1:106" x14ac:dyDescent="0.2">
      <c r="A1148" s="13" t="str">
        <f t="shared" ca="1" si="17"/>
        <v/>
      </c>
    </row>
    <row r="1149" spans="1:106" x14ac:dyDescent="0.2">
      <c r="A1149" s="13" t="str">
        <f t="shared" ca="1" si="17"/>
        <v/>
      </c>
    </row>
    <row r="1150" spans="1:106" x14ac:dyDescent="0.2">
      <c r="A1150" s="13" t="str">
        <f t="shared" ca="1" si="17"/>
        <v/>
      </c>
    </row>
    <row r="1151" spans="1:106" x14ac:dyDescent="0.2">
      <c r="A1151" s="13" t="str">
        <f t="shared" ca="1" si="17"/>
        <v/>
      </c>
    </row>
    <row r="1152" spans="1:106" x14ac:dyDescent="0.2">
      <c r="A1152" s="13" t="str">
        <f t="shared" ca="1" si="17"/>
        <v/>
      </c>
    </row>
    <row r="1153" spans="1:1" x14ac:dyDescent="0.2">
      <c r="A1153" s="13" t="str">
        <f t="shared" ca="1" si="17"/>
        <v/>
      </c>
    </row>
    <row r="1154" spans="1:1" x14ac:dyDescent="0.2">
      <c r="A1154" s="13" t="str">
        <f t="shared" ca="1" si="17"/>
        <v/>
      </c>
    </row>
    <row r="1155" spans="1:1" x14ac:dyDescent="0.2">
      <c r="A1155" s="13" t="str">
        <f t="shared" ca="1" si="17"/>
        <v/>
      </c>
    </row>
    <row r="1156" spans="1:1" x14ac:dyDescent="0.2">
      <c r="A1156" s="13" t="str">
        <f t="shared" ref="A1156:A1219" ca="1" si="18">IF(WORKDAY(A$2,ROW()-2)&gt;TODAY(),"",WORKDAY(A$2,ROW()-2))</f>
        <v/>
      </c>
    </row>
    <row r="1157" spans="1:1" x14ac:dyDescent="0.2">
      <c r="A1157" s="13" t="str">
        <f t="shared" ca="1" si="18"/>
        <v/>
      </c>
    </row>
    <row r="1158" spans="1:1" x14ac:dyDescent="0.2">
      <c r="A1158" s="13" t="str">
        <f t="shared" ca="1" si="18"/>
        <v/>
      </c>
    </row>
    <row r="1159" spans="1:1" x14ac:dyDescent="0.2">
      <c r="A1159" s="13" t="str">
        <f t="shared" ca="1" si="18"/>
        <v/>
      </c>
    </row>
    <row r="1160" spans="1:1" x14ac:dyDescent="0.2">
      <c r="A1160" s="13" t="str">
        <f t="shared" ca="1" si="18"/>
        <v/>
      </c>
    </row>
    <row r="1161" spans="1:1" x14ac:dyDescent="0.2">
      <c r="A1161" s="13" t="str">
        <f t="shared" ca="1" si="18"/>
        <v/>
      </c>
    </row>
    <row r="1162" spans="1:1" x14ac:dyDescent="0.2">
      <c r="A1162" s="13" t="str">
        <f t="shared" ca="1" si="18"/>
        <v/>
      </c>
    </row>
    <row r="1163" spans="1:1" x14ac:dyDescent="0.2">
      <c r="A1163" s="13" t="str">
        <f t="shared" ca="1" si="18"/>
        <v/>
      </c>
    </row>
    <row r="1164" spans="1:1" x14ac:dyDescent="0.2">
      <c r="A1164" s="13" t="str">
        <f t="shared" ca="1" si="18"/>
        <v/>
      </c>
    </row>
    <row r="1165" spans="1:1" x14ac:dyDescent="0.2">
      <c r="A1165" s="13" t="str">
        <f t="shared" ca="1" si="18"/>
        <v/>
      </c>
    </row>
    <row r="1166" spans="1:1" x14ac:dyDescent="0.2">
      <c r="A1166" s="13" t="str">
        <f t="shared" ca="1" si="18"/>
        <v/>
      </c>
    </row>
    <row r="1167" spans="1:1" x14ac:dyDescent="0.2">
      <c r="A1167" s="13" t="str">
        <f t="shared" ca="1" si="18"/>
        <v/>
      </c>
    </row>
    <row r="1168" spans="1:1" x14ac:dyDescent="0.2">
      <c r="A1168" s="13" t="str">
        <f t="shared" ca="1" si="18"/>
        <v/>
      </c>
    </row>
    <row r="1169" spans="1:1" x14ac:dyDescent="0.2">
      <c r="A1169" s="13" t="str">
        <f t="shared" ca="1" si="18"/>
        <v/>
      </c>
    </row>
    <row r="1170" spans="1:1" x14ac:dyDescent="0.2">
      <c r="A1170" s="13" t="str">
        <f t="shared" ca="1" si="18"/>
        <v/>
      </c>
    </row>
    <row r="1171" spans="1:1" x14ac:dyDescent="0.2">
      <c r="A1171" s="13" t="str">
        <f t="shared" ca="1" si="18"/>
        <v/>
      </c>
    </row>
    <row r="1172" spans="1:1" x14ac:dyDescent="0.2">
      <c r="A1172" s="13" t="str">
        <f t="shared" ca="1" si="18"/>
        <v/>
      </c>
    </row>
    <row r="1173" spans="1:1" x14ac:dyDescent="0.2">
      <c r="A1173" s="13" t="str">
        <f t="shared" ca="1" si="18"/>
        <v/>
      </c>
    </row>
    <row r="1174" spans="1:1" x14ac:dyDescent="0.2">
      <c r="A1174" s="13" t="str">
        <f t="shared" ca="1" si="18"/>
        <v/>
      </c>
    </row>
    <row r="1175" spans="1:1" x14ac:dyDescent="0.2">
      <c r="A1175" s="13" t="str">
        <f t="shared" ca="1" si="18"/>
        <v/>
      </c>
    </row>
    <row r="1176" spans="1:1" x14ac:dyDescent="0.2">
      <c r="A1176" s="13" t="str">
        <f t="shared" ca="1" si="18"/>
        <v/>
      </c>
    </row>
    <row r="1177" spans="1:1" x14ac:dyDescent="0.2">
      <c r="A1177" s="13" t="str">
        <f t="shared" ca="1" si="18"/>
        <v/>
      </c>
    </row>
    <row r="1178" spans="1:1" x14ac:dyDescent="0.2">
      <c r="A1178" s="13" t="str">
        <f t="shared" ca="1" si="18"/>
        <v/>
      </c>
    </row>
    <row r="1179" spans="1:1" x14ac:dyDescent="0.2">
      <c r="A1179" s="13" t="str">
        <f t="shared" ca="1" si="18"/>
        <v/>
      </c>
    </row>
    <row r="1180" spans="1:1" x14ac:dyDescent="0.2">
      <c r="A1180" s="13" t="str">
        <f t="shared" ca="1" si="18"/>
        <v/>
      </c>
    </row>
    <row r="1181" spans="1:1" x14ac:dyDescent="0.2">
      <c r="A1181" s="13" t="str">
        <f t="shared" ca="1" si="18"/>
        <v/>
      </c>
    </row>
    <row r="1182" spans="1:1" x14ac:dyDescent="0.2">
      <c r="A1182" s="13" t="str">
        <f t="shared" ca="1" si="18"/>
        <v/>
      </c>
    </row>
    <row r="1183" spans="1:1" x14ac:dyDescent="0.2">
      <c r="A1183" s="13" t="str">
        <f t="shared" ca="1" si="18"/>
        <v/>
      </c>
    </row>
    <row r="1184" spans="1:1" x14ac:dyDescent="0.2">
      <c r="A1184" s="13" t="str">
        <f t="shared" ca="1" si="18"/>
        <v/>
      </c>
    </row>
    <row r="1185" spans="1:1" x14ac:dyDescent="0.2">
      <c r="A1185" s="13" t="str">
        <f t="shared" ca="1" si="18"/>
        <v/>
      </c>
    </row>
    <row r="1186" spans="1:1" x14ac:dyDescent="0.2">
      <c r="A1186" s="13" t="str">
        <f t="shared" ca="1" si="18"/>
        <v/>
      </c>
    </row>
    <row r="1187" spans="1:1" x14ac:dyDescent="0.2">
      <c r="A1187" s="13" t="str">
        <f t="shared" ca="1" si="18"/>
        <v/>
      </c>
    </row>
    <row r="1188" spans="1:1" x14ac:dyDescent="0.2">
      <c r="A1188" s="13" t="str">
        <f t="shared" ca="1" si="18"/>
        <v/>
      </c>
    </row>
    <row r="1189" spans="1:1" x14ac:dyDescent="0.2">
      <c r="A1189" s="13" t="str">
        <f t="shared" ca="1" si="18"/>
        <v/>
      </c>
    </row>
    <row r="1190" spans="1:1" x14ac:dyDescent="0.2">
      <c r="A1190" s="13" t="str">
        <f t="shared" ca="1" si="18"/>
        <v/>
      </c>
    </row>
    <row r="1191" spans="1:1" x14ac:dyDescent="0.2">
      <c r="A1191" s="13" t="str">
        <f t="shared" ca="1" si="18"/>
        <v/>
      </c>
    </row>
    <row r="1192" spans="1:1" x14ac:dyDescent="0.2">
      <c r="A1192" s="13" t="str">
        <f t="shared" ca="1" si="18"/>
        <v/>
      </c>
    </row>
    <row r="1193" spans="1:1" x14ac:dyDescent="0.2">
      <c r="A1193" s="13" t="str">
        <f t="shared" ca="1" si="18"/>
        <v/>
      </c>
    </row>
    <row r="1194" spans="1:1" x14ac:dyDescent="0.2">
      <c r="A1194" s="13" t="str">
        <f t="shared" ca="1" si="18"/>
        <v/>
      </c>
    </row>
    <row r="1195" spans="1:1" x14ac:dyDescent="0.2">
      <c r="A1195" s="13" t="str">
        <f t="shared" ca="1" si="18"/>
        <v/>
      </c>
    </row>
    <row r="1196" spans="1:1" x14ac:dyDescent="0.2">
      <c r="A1196" s="13" t="str">
        <f t="shared" ca="1" si="18"/>
        <v/>
      </c>
    </row>
    <row r="1197" spans="1:1" x14ac:dyDescent="0.2">
      <c r="A1197" s="13" t="str">
        <f t="shared" ca="1" si="18"/>
        <v/>
      </c>
    </row>
    <row r="1198" spans="1:1" x14ac:dyDescent="0.2">
      <c r="A1198" s="13" t="str">
        <f t="shared" ca="1" si="18"/>
        <v/>
      </c>
    </row>
    <row r="1199" spans="1:1" x14ac:dyDescent="0.2">
      <c r="A1199" s="13" t="str">
        <f t="shared" ca="1" si="18"/>
        <v/>
      </c>
    </row>
    <row r="1200" spans="1:1" x14ac:dyDescent="0.2">
      <c r="A1200" s="13" t="str">
        <f t="shared" ca="1" si="18"/>
        <v/>
      </c>
    </row>
    <row r="1201" spans="1:1" x14ac:dyDescent="0.2">
      <c r="A1201" s="13" t="str">
        <f t="shared" ca="1" si="18"/>
        <v/>
      </c>
    </row>
    <row r="1202" spans="1:1" x14ac:dyDescent="0.2">
      <c r="A1202" s="13" t="str">
        <f t="shared" ca="1" si="18"/>
        <v/>
      </c>
    </row>
    <row r="1203" spans="1:1" x14ac:dyDescent="0.2">
      <c r="A1203" s="13" t="str">
        <f t="shared" ca="1" si="18"/>
        <v/>
      </c>
    </row>
    <row r="1204" spans="1:1" x14ac:dyDescent="0.2">
      <c r="A1204" s="13" t="str">
        <f t="shared" ca="1" si="18"/>
        <v/>
      </c>
    </row>
    <row r="1205" spans="1:1" x14ac:dyDescent="0.2">
      <c r="A1205" s="13" t="str">
        <f t="shared" ca="1" si="18"/>
        <v/>
      </c>
    </row>
    <row r="1206" spans="1:1" x14ac:dyDescent="0.2">
      <c r="A1206" s="13" t="str">
        <f t="shared" ca="1" si="18"/>
        <v/>
      </c>
    </row>
    <row r="1207" spans="1:1" x14ac:dyDescent="0.2">
      <c r="A1207" s="13" t="str">
        <f t="shared" ca="1" si="18"/>
        <v/>
      </c>
    </row>
    <row r="1208" spans="1:1" x14ac:dyDescent="0.2">
      <c r="A1208" s="13" t="str">
        <f t="shared" ca="1" si="18"/>
        <v/>
      </c>
    </row>
    <row r="1209" spans="1:1" x14ac:dyDescent="0.2">
      <c r="A1209" s="13" t="str">
        <f t="shared" ca="1" si="18"/>
        <v/>
      </c>
    </row>
    <row r="1210" spans="1:1" x14ac:dyDescent="0.2">
      <c r="A1210" s="13" t="str">
        <f t="shared" ca="1" si="18"/>
        <v/>
      </c>
    </row>
    <row r="1211" spans="1:1" x14ac:dyDescent="0.2">
      <c r="A1211" s="13" t="str">
        <f t="shared" ca="1" si="18"/>
        <v/>
      </c>
    </row>
    <row r="1212" spans="1:1" x14ac:dyDescent="0.2">
      <c r="A1212" s="13" t="str">
        <f t="shared" ca="1" si="18"/>
        <v/>
      </c>
    </row>
    <row r="1213" spans="1:1" x14ac:dyDescent="0.2">
      <c r="A1213" s="13" t="str">
        <f t="shared" ca="1" si="18"/>
        <v/>
      </c>
    </row>
    <row r="1214" spans="1:1" x14ac:dyDescent="0.2">
      <c r="A1214" s="13" t="str">
        <f t="shared" ca="1" si="18"/>
        <v/>
      </c>
    </row>
    <row r="1215" spans="1:1" x14ac:dyDescent="0.2">
      <c r="A1215" s="13" t="str">
        <f t="shared" ca="1" si="18"/>
        <v/>
      </c>
    </row>
    <row r="1216" spans="1:1" x14ac:dyDescent="0.2">
      <c r="A1216" s="13" t="str">
        <f t="shared" ca="1" si="18"/>
        <v/>
      </c>
    </row>
    <row r="1217" spans="1:1" x14ac:dyDescent="0.2">
      <c r="A1217" s="13" t="str">
        <f t="shared" ca="1" si="18"/>
        <v/>
      </c>
    </row>
    <row r="1218" spans="1:1" x14ac:dyDescent="0.2">
      <c r="A1218" s="13" t="str">
        <f t="shared" ca="1" si="18"/>
        <v/>
      </c>
    </row>
    <row r="1219" spans="1:1" x14ac:dyDescent="0.2">
      <c r="A1219" s="13" t="str">
        <f t="shared" ca="1" si="18"/>
        <v/>
      </c>
    </row>
    <row r="1220" spans="1:1" x14ac:dyDescent="0.2">
      <c r="A1220" s="13" t="str">
        <f t="shared" ref="A1220:A1283" ca="1" si="19">IF(WORKDAY(A$2,ROW()-2)&gt;TODAY(),"",WORKDAY(A$2,ROW()-2))</f>
        <v/>
      </c>
    </row>
    <row r="1221" spans="1:1" x14ac:dyDescent="0.2">
      <c r="A1221" s="13" t="str">
        <f t="shared" ca="1" si="19"/>
        <v/>
      </c>
    </row>
    <row r="1222" spans="1:1" x14ac:dyDescent="0.2">
      <c r="A1222" s="13" t="str">
        <f t="shared" ca="1" si="19"/>
        <v/>
      </c>
    </row>
    <row r="1223" spans="1:1" x14ac:dyDescent="0.2">
      <c r="A1223" s="13" t="str">
        <f t="shared" ca="1" si="19"/>
        <v/>
      </c>
    </row>
    <row r="1224" spans="1:1" x14ac:dyDescent="0.2">
      <c r="A1224" s="13" t="str">
        <f t="shared" ca="1" si="19"/>
        <v/>
      </c>
    </row>
    <row r="1225" spans="1:1" x14ac:dyDescent="0.2">
      <c r="A1225" s="13" t="str">
        <f t="shared" ca="1" si="19"/>
        <v/>
      </c>
    </row>
    <row r="1226" spans="1:1" x14ac:dyDescent="0.2">
      <c r="A1226" s="13" t="str">
        <f t="shared" ca="1" si="19"/>
        <v/>
      </c>
    </row>
    <row r="1227" spans="1:1" x14ac:dyDescent="0.2">
      <c r="A1227" s="13" t="str">
        <f t="shared" ca="1" si="19"/>
        <v/>
      </c>
    </row>
    <row r="1228" spans="1:1" x14ac:dyDescent="0.2">
      <c r="A1228" s="13" t="str">
        <f t="shared" ca="1" si="19"/>
        <v/>
      </c>
    </row>
    <row r="1229" spans="1:1" x14ac:dyDescent="0.2">
      <c r="A1229" s="13" t="str">
        <f t="shared" ca="1" si="19"/>
        <v/>
      </c>
    </row>
    <row r="1230" spans="1:1" x14ac:dyDescent="0.2">
      <c r="A1230" s="13" t="str">
        <f t="shared" ca="1" si="19"/>
        <v/>
      </c>
    </row>
    <row r="1231" spans="1:1" x14ac:dyDescent="0.2">
      <c r="A1231" s="13" t="str">
        <f t="shared" ca="1" si="19"/>
        <v/>
      </c>
    </row>
    <row r="1232" spans="1:1" x14ac:dyDescent="0.2">
      <c r="A1232" s="13" t="str">
        <f t="shared" ca="1" si="19"/>
        <v/>
      </c>
    </row>
    <row r="1233" spans="1:1" x14ac:dyDescent="0.2">
      <c r="A1233" s="13" t="str">
        <f t="shared" ca="1" si="19"/>
        <v/>
      </c>
    </row>
    <row r="1234" spans="1:1" x14ac:dyDescent="0.2">
      <c r="A1234" s="13" t="str">
        <f t="shared" ca="1" si="19"/>
        <v/>
      </c>
    </row>
    <row r="1235" spans="1:1" x14ac:dyDescent="0.2">
      <c r="A1235" s="13" t="str">
        <f t="shared" ca="1" si="19"/>
        <v/>
      </c>
    </row>
    <row r="1236" spans="1:1" x14ac:dyDescent="0.2">
      <c r="A1236" s="13" t="str">
        <f t="shared" ca="1" si="19"/>
        <v/>
      </c>
    </row>
    <row r="1237" spans="1:1" x14ac:dyDescent="0.2">
      <c r="A1237" s="13" t="str">
        <f t="shared" ca="1" si="19"/>
        <v/>
      </c>
    </row>
    <row r="1238" spans="1:1" x14ac:dyDescent="0.2">
      <c r="A1238" s="13" t="str">
        <f t="shared" ca="1" si="19"/>
        <v/>
      </c>
    </row>
    <row r="1239" spans="1:1" x14ac:dyDescent="0.2">
      <c r="A1239" s="13" t="str">
        <f t="shared" ca="1" si="19"/>
        <v/>
      </c>
    </row>
    <row r="1240" spans="1:1" x14ac:dyDescent="0.2">
      <c r="A1240" s="13" t="str">
        <f t="shared" ca="1" si="19"/>
        <v/>
      </c>
    </row>
    <row r="1241" spans="1:1" x14ac:dyDescent="0.2">
      <c r="A1241" s="13" t="str">
        <f t="shared" ca="1" si="19"/>
        <v/>
      </c>
    </row>
    <row r="1242" spans="1:1" x14ac:dyDescent="0.2">
      <c r="A1242" s="13" t="str">
        <f t="shared" ca="1" si="19"/>
        <v/>
      </c>
    </row>
    <row r="1243" spans="1:1" x14ac:dyDescent="0.2">
      <c r="A1243" s="13" t="str">
        <f t="shared" ca="1" si="19"/>
        <v/>
      </c>
    </row>
    <row r="1244" spans="1:1" x14ac:dyDescent="0.2">
      <c r="A1244" s="13" t="str">
        <f t="shared" ca="1" si="19"/>
        <v/>
      </c>
    </row>
    <row r="1245" spans="1:1" x14ac:dyDescent="0.2">
      <c r="A1245" s="13" t="str">
        <f t="shared" ca="1" si="19"/>
        <v/>
      </c>
    </row>
    <row r="1246" spans="1:1" x14ac:dyDescent="0.2">
      <c r="A1246" s="13" t="str">
        <f t="shared" ca="1" si="19"/>
        <v/>
      </c>
    </row>
    <row r="1247" spans="1:1" x14ac:dyDescent="0.2">
      <c r="A1247" s="13" t="str">
        <f t="shared" ca="1" si="19"/>
        <v/>
      </c>
    </row>
    <row r="1248" spans="1:1" x14ac:dyDescent="0.2">
      <c r="A1248" s="13" t="str">
        <f t="shared" ca="1" si="19"/>
        <v/>
      </c>
    </row>
    <row r="1249" spans="1:1" x14ac:dyDescent="0.2">
      <c r="A1249" s="13" t="str">
        <f t="shared" ca="1" si="19"/>
        <v/>
      </c>
    </row>
    <row r="1250" spans="1:1" x14ac:dyDescent="0.2">
      <c r="A1250" s="13" t="str">
        <f t="shared" ca="1" si="19"/>
        <v/>
      </c>
    </row>
    <row r="1251" spans="1:1" x14ac:dyDescent="0.2">
      <c r="A1251" s="13" t="str">
        <f t="shared" ca="1" si="19"/>
        <v/>
      </c>
    </row>
    <row r="1252" spans="1:1" x14ac:dyDescent="0.2">
      <c r="A1252" s="13" t="str">
        <f t="shared" ca="1" si="19"/>
        <v/>
      </c>
    </row>
    <row r="1253" spans="1:1" x14ac:dyDescent="0.2">
      <c r="A1253" s="13" t="str">
        <f t="shared" ca="1" si="19"/>
        <v/>
      </c>
    </row>
    <row r="1254" spans="1:1" x14ac:dyDescent="0.2">
      <c r="A1254" s="13" t="str">
        <f t="shared" ca="1" si="19"/>
        <v/>
      </c>
    </row>
    <row r="1255" spans="1:1" x14ac:dyDescent="0.2">
      <c r="A1255" s="13" t="str">
        <f t="shared" ca="1" si="19"/>
        <v/>
      </c>
    </row>
    <row r="1256" spans="1:1" x14ac:dyDescent="0.2">
      <c r="A1256" s="13" t="str">
        <f t="shared" ca="1" si="19"/>
        <v/>
      </c>
    </row>
    <row r="1257" spans="1:1" x14ac:dyDescent="0.2">
      <c r="A1257" s="13" t="str">
        <f t="shared" ca="1" si="19"/>
        <v/>
      </c>
    </row>
    <row r="1258" spans="1:1" x14ac:dyDescent="0.2">
      <c r="A1258" s="13" t="str">
        <f t="shared" ca="1" si="19"/>
        <v/>
      </c>
    </row>
    <row r="1259" spans="1:1" x14ac:dyDescent="0.2">
      <c r="A1259" s="13" t="str">
        <f t="shared" ca="1" si="19"/>
        <v/>
      </c>
    </row>
    <row r="1260" spans="1:1" x14ac:dyDescent="0.2">
      <c r="A1260" s="13" t="str">
        <f t="shared" ca="1" si="19"/>
        <v/>
      </c>
    </row>
    <row r="1261" spans="1:1" x14ac:dyDescent="0.2">
      <c r="A1261" s="13" t="str">
        <f t="shared" ca="1" si="19"/>
        <v/>
      </c>
    </row>
    <row r="1262" spans="1:1" x14ac:dyDescent="0.2">
      <c r="A1262" s="13" t="str">
        <f t="shared" ca="1" si="19"/>
        <v/>
      </c>
    </row>
    <row r="1263" spans="1:1" x14ac:dyDescent="0.2">
      <c r="A1263" s="13" t="str">
        <f t="shared" ca="1" si="19"/>
        <v/>
      </c>
    </row>
    <row r="1264" spans="1:1" x14ac:dyDescent="0.2">
      <c r="A1264" s="13" t="str">
        <f t="shared" ca="1" si="19"/>
        <v/>
      </c>
    </row>
    <row r="1265" spans="1:1" x14ac:dyDescent="0.2">
      <c r="A1265" s="13" t="str">
        <f t="shared" ca="1" si="19"/>
        <v/>
      </c>
    </row>
    <row r="1266" spans="1:1" x14ac:dyDescent="0.2">
      <c r="A1266" s="13" t="str">
        <f t="shared" ca="1" si="19"/>
        <v/>
      </c>
    </row>
    <row r="1267" spans="1:1" x14ac:dyDescent="0.2">
      <c r="A1267" s="13" t="str">
        <f t="shared" ca="1" si="19"/>
        <v/>
      </c>
    </row>
    <row r="1268" spans="1:1" x14ac:dyDescent="0.2">
      <c r="A1268" s="13" t="str">
        <f t="shared" ca="1" si="19"/>
        <v/>
      </c>
    </row>
    <row r="1269" spans="1:1" x14ac:dyDescent="0.2">
      <c r="A1269" s="13" t="str">
        <f t="shared" ca="1" si="19"/>
        <v/>
      </c>
    </row>
    <row r="1270" spans="1:1" x14ac:dyDescent="0.2">
      <c r="A1270" s="13" t="str">
        <f t="shared" ca="1" si="19"/>
        <v/>
      </c>
    </row>
    <row r="1271" spans="1:1" x14ac:dyDescent="0.2">
      <c r="A1271" s="13" t="str">
        <f t="shared" ca="1" si="19"/>
        <v/>
      </c>
    </row>
    <row r="1272" spans="1:1" x14ac:dyDescent="0.2">
      <c r="A1272" s="13" t="str">
        <f t="shared" ca="1" si="19"/>
        <v/>
      </c>
    </row>
    <row r="1273" spans="1:1" x14ac:dyDescent="0.2">
      <c r="A1273" s="13" t="str">
        <f t="shared" ca="1" si="19"/>
        <v/>
      </c>
    </row>
    <row r="1274" spans="1:1" x14ac:dyDescent="0.2">
      <c r="A1274" s="13" t="str">
        <f t="shared" ca="1" si="19"/>
        <v/>
      </c>
    </row>
    <row r="1275" spans="1:1" x14ac:dyDescent="0.2">
      <c r="A1275" s="13" t="str">
        <f t="shared" ca="1" si="19"/>
        <v/>
      </c>
    </row>
    <row r="1276" spans="1:1" x14ac:dyDescent="0.2">
      <c r="A1276" s="13" t="str">
        <f t="shared" ca="1" si="19"/>
        <v/>
      </c>
    </row>
    <row r="1277" spans="1:1" x14ac:dyDescent="0.2">
      <c r="A1277" s="13" t="str">
        <f t="shared" ca="1" si="19"/>
        <v/>
      </c>
    </row>
    <row r="1278" spans="1:1" x14ac:dyDescent="0.2">
      <c r="A1278" s="13" t="str">
        <f t="shared" ca="1" si="19"/>
        <v/>
      </c>
    </row>
    <row r="1279" spans="1:1" x14ac:dyDescent="0.2">
      <c r="A1279" s="13" t="str">
        <f t="shared" ca="1" si="19"/>
        <v/>
      </c>
    </row>
    <row r="1280" spans="1:1" x14ac:dyDescent="0.2">
      <c r="A1280" s="13" t="str">
        <f t="shared" ca="1" si="19"/>
        <v/>
      </c>
    </row>
    <row r="1281" spans="1:1" x14ac:dyDescent="0.2">
      <c r="A1281" s="13" t="str">
        <f t="shared" ca="1" si="19"/>
        <v/>
      </c>
    </row>
    <row r="1282" spans="1:1" x14ac:dyDescent="0.2">
      <c r="A1282" s="13" t="str">
        <f t="shared" ca="1" si="19"/>
        <v/>
      </c>
    </row>
    <row r="1283" spans="1:1" x14ac:dyDescent="0.2">
      <c r="A1283" s="13" t="str">
        <f t="shared" ca="1" si="19"/>
        <v/>
      </c>
    </row>
    <row r="1284" spans="1:1" x14ac:dyDescent="0.2">
      <c r="A1284" s="13" t="str">
        <f t="shared" ref="A1284:A1347" ca="1" si="20">IF(WORKDAY(A$2,ROW()-2)&gt;TODAY(),"",WORKDAY(A$2,ROW()-2))</f>
        <v/>
      </c>
    </row>
    <row r="1285" spans="1:1" x14ac:dyDescent="0.2">
      <c r="A1285" s="13" t="str">
        <f t="shared" ca="1" si="20"/>
        <v/>
      </c>
    </row>
    <row r="1286" spans="1:1" x14ac:dyDescent="0.2">
      <c r="A1286" s="13" t="str">
        <f t="shared" ca="1" si="20"/>
        <v/>
      </c>
    </row>
    <row r="1287" spans="1:1" x14ac:dyDescent="0.2">
      <c r="A1287" s="13" t="str">
        <f t="shared" ca="1" si="20"/>
        <v/>
      </c>
    </row>
    <row r="1288" spans="1:1" x14ac:dyDescent="0.2">
      <c r="A1288" s="13" t="str">
        <f t="shared" ca="1" si="20"/>
        <v/>
      </c>
    </row>
    <row r="1289" spans="1:1" x14ac:dyDescent="0.2">
      <c r="A1289" s="13" t="str">
        <f t="shared" ca="1" si="20"/>
        <v/>
      </c>
    </row>
    <row r="1290" spans="1:1" x14ac:dyDescent="0.2">
      <c r="A1290" s="13" t="str">
        <f t="shared" ca="1" si="20"/>
        <v/>
      </c>
    </row>
    <row r="1291" spans="1:1" x14ac:dyDescent="0.2">
      <c r="A1291" s="13" t="str">
        <f t="shared" ca="1" si="20"/>
        <v/>
      </c>
    </row>
    <row r="1292" spans="1:1" x14ac:dyDescent="0.2">
      <c r="A1292" s="13" t="str">
        <f t="shared" ca="1" si="20"/>
        <v/>
      </c>
    </row>
    <row r="1293" spans="1:1" x14ac:dyDescent="0.2">
      <c r="A1293" s="13" t="str">
        <f t="shared" ca="1" si="20"/>
        <v/>
      </c>
    </row>
    <row r="1294" spans="1:1" x14ac:dyDescent="0.2">
      <c r="A1294" s="13" t="str">
        <f t="shared" ca="1" si="20"/>
        <v/>
      </c>
    </row>
    <row r="1295" spans="1:1" x14ac:dyDescent="0.2">
      <c r="A1295" s="13" t="str">
        <f t="shared" ca="1" si="20"/>
        <v/>
      </c>
    </row>
    <row r="1296" spans="1:1" x14ac:dyDescent="0.2">
      <c r="A1296" s="13" t="str">
        <f t="shared" ca="1" si="20"/>
        <v/>
      </c>
    </row>
    <row r="1297" spans="1:1" x14ac:dyDescent="0.2">
      <c r="A1297" s="13" t="str">
        <f t="shared" ca="1" si="20"/>
        <v/>
      </c>
    </row>
    <row r="1298" spans="1:1" x14ac:dyDescent="0.2">
      <c r="A1298" s="13" t="str">
        <f t="shared" ca="1" si="20"/>
        <v/>
      </c>
    </row>
    <row r="1299" spans="1:1" x14ac:dyDescent="0.2">
      <c r="A1299" s="13" t="str">
        <f t="shared" ca="1" si="20"/>
        <v/>
      </c>
    </row>
    <row r="1300" spans="1:1" x14ac:dyDescent="0.2">
      <c r="A1300" s="13" t="str">
        <f t="shared" ca="1" si="20"/>
        <v/>
      </c>
    </row>
    <row r="1301" spans="1:1" x14ac:dyDescent="0.2">
      <c r="A1301" s="13" t="str">
        <f t="shared" ca="1" si="20"/>
        <v/>
      </c>
    </row>
    <row r="1302" spans="1:1" x14ac:dyDescent="0.2">
      <c r="A1302" s="13" t="str">
        <f t="shared" ca="1" si="20"/>
        <v/>
      </c>
    </row>
    <row r="1303" spans="1:1" x14ac:dyDescent="0.2">
      <c r="A1303" s="13" t="str">
        <f t="shared" ca="1" si="20"/>
        <v/>
      </c>
    </row>
    <row r="1304" spans="1:1" x14ac:dyDescent="0.2">
      <c r="A1304" s="13" t="str">
        <f t="shared" ca="1" si="20"/>
        <v/>
      </c>
    </row>
    <row r="1305" spans="1:1" x14ac:dyDescent="0.2">
      <c r="A1305" s="13" t="str">
        <f t="shared" ca="1" si="20"/>
        <v/>
      </c>
    </row>
    <row r="1306" spans="1:1" x14ac:dyDescent="0.2">
      <c r="A1306" s="13" t="str">
        <f t="shared" ca="1" si="20"/>
        <v/>
      </c>
    </row>
    <row r="1307" spans="1:1" x14ac:dyDescent="0.2">
      <c r="A1307" s="13" t="str">
        <f t="shared" ca="1" si="20"/>
        <v/>
      </c>
    </row>
    <row r="1308" spans="1:1" x14ac:dyDescent="0.2">
      <c r="A1308" s="13" t="str">
        <f t="shared" ca="1" si="20"/>
        <v/>
      </c>
    </row>
    <row r="1309" spans="1:1" x14ac:dyDescent="0.2">
      <c r="A1309" s="13" t="str">
        <f t="shared" ca="1" si="20"/>
        <v/>
      </c>
    </row>
    <row r="1310" spans="1:1" x14ac:dyDescent="0.2">
      <c r="A1310" s="13" t="str">
        <f t="shared" ca="1" si="20"/>
        <v/>
      </c>
    </row>
    <row r="1311" spans="1:1" x14ac:dyDescent="0.2">
      <c r="A1311" s="13" t="str">
        <f t="shared" ca="1" si="20"/>
        <v/>
      </c>
    </row>
    <row r="1312" spans="1:1" x14ac:dyDescent="0.2">
      <c r="A1312" s="13" t="str">
        <f t="shared" ca="1" si="20"/>
        <v/>
      </c>
    </row>
    <row r="1313" spans="1:1" x14ac:dyDescent="0.2">
      <c r="A1313" s="13" t="str">
        <f t="shared" ca="1" si="20"/>
        <v/>
      </c>
    </row>
    <row r="1314" spans="1:1" x14ac:dyDescent="0.2">
      <c r="A1314" s="13" t="str">
        <f t="shared" ca="1" si="20"/>
        <v/>
      </c>
    </row>
    <row r="1315" spans="1:1" x14ac:dyDescent="0.2">
      <c r="A1315" s="13" t="str">
        <f t="shared" ca="1" si="20"/>
        <v/>
      </c>
    </row>
    <row r="1316" spans="1:1" x14ac:dyDescent="0.2">
      <c r="A1316" s="13" t="str">
        <f t="shared" ca="1" si="20"/>
        <v/>
      </c>
    </row>
    <row r="1317" spans="1:1" x14ac:dyDescent="0.2">
      <c r="A1317" s="13" t="str">
        <f t="shared" ca="1" si="20"/>
        <v/>
      </c>
    </row>
    <row r="1318" spans="1:1" x14ac:dyDescent="0.2">
      <c r="A1318" s="13" t="str">
        <f t="shared" ca="1" si="20"/>
        <v/>
      </c>
    </row>
    <row r="1319" spans="1:1" x14ac:dyDescent="0.2">
      <c r="A1319" s="13" t="str">
        <f t="shared" ca="1" si="20"/>
        <v/>
      </c>
    </row>
    <row r="1320" spans="1:1" x14ac:dyDescent="0.2">
      <c r="A1320" s="13" t="str">
        <f t="shared" ca="1" si="20"/>
        <v/>
      </c>
    </row>
    <row r="1321" spans="1:1" x14ac:dyDescent="0.2">
      <c r="A1321" s="13" t="str">
        <f t="shared" ca="1" si="20"/>
        <v/>
      </c>
    </row>
    <row r="1322" spans="1:1" x14ac:dyDescent="0.2">
      <c r="A1322" s="13" t="str">
        <f t="shared" ca="1" si="20"/>
        <v/>
      </c>
    </row>
    <row r="1323" spans="1:1" x14ac:dyDescent="0.2">
      <c r="A1323" s="13" t="str">
        <f t="shared" ca="1" si="20"/>
        <v/>
      </c>
    </row>
    <row r="1324" spans="1:1" x14ac:dyDescent="0.2">
      <c r="A1324" s="13" t="str">
        <f t="shared" ca="1" si="20"/>
        <v/>
      </c>
    </row>
    <row r="1325" spans="1:1" x14ac:dyDescent="0.2">
      <c r="A1325" s="13" t="str">
        <f t="shared" ca="1" si="20"/>
        <v/>
      </c>
    </row>
    <row r="1326" spans="1:1" x14ac:dyDescent="0.2">
      <c r="A1326" s="13" t="str">
        <f t="shared" ca="1" si="20"/>
        <v/>
      </c>
    </row>
    <row r="1327" spans="1:1" x14ac:dyDescent="0.2">
      <c r="A1327" s="13" t="str">
        <f t="shared" ca="1" si="20"/>
        <v/>
      </c>
    </row>
    <row r="1328" spans="1:1" x14ac:dyDescent="0.2">
      <c r="A1328" s="13" t="str">
        <f t="shared" ca="1" si="20"/>
        <v/>
      </c>
    </row>
    <row r="1329" spans="1:1" x14ac:dyDescent="0.2">
      <c r="A1329" s="13" t="str">
        <f t="shared" ca="1" si="20"/>
        <v/>
      </c>
    </row>
    <row r="1330" spans="1:1" x14ac:dyDescent="0.2">
      <c r="A1330" s="13" t="str">
        <f t="shared" ca="1" si="20"/>
        <v/>
      </c>
    </row>
    <row r="1331" spans="1:1" x14ac:dyDescent="0.2">
      <c r="A1331" s="13" t="str">
        <f t="shared" ca="1" si="20"/>
        <v/>
      </c>
    </row>
    <row r="1332" spans="1:1" x14ac:dyDescent="0.2">
      <c r="A1332" s="13" t="str">
        <f t="shared" ca="1" si="20"/>
        <v/>
      </c>
    </row>
    <row r="1333" spans="1:1" x14ac:dyDescent="0.2">
      <c r="A1333" s="13" t="str">
        <f t="shared" ca="1" si="20"/>
        <v/>
      </c>
    </row>
    <row r="1334" spans="1:1" x14ac:dyDescent="0.2">
      <c r="A1334" s="13" t="str">
        <f t="shared" ca="1" si="20"/>
        <v/>
      </c>
    </row>
    <row r="1335" spans="1:1" x14ac:dyDescent="0.2">
      <c r="A1335" s="13" t="str">
        <f t="shared" ca="1" si="20"/>
        <v/>
      </c>
    </row>
    <row r="1336" spans="1:1" x14ac:dyDescent="0.2">
      <c r="A1336" s="13" t="str">
        <f t="shared" ca="1" si="20"/>
        <v/>
      </c>
    </row>
    <row r="1337" spans="1:1" x14ac:dyDescent="0.2">
      <c r="A1337" s="13" t="str">
        <f t="shared" ca="1" si="20"/>
        <v/>
      </c>
    </row>
    <row r="1338" spans="1:1" x14ac:dyDescent="0.2">
      <c r="A1338" s="13" t="str">
        <f t="shared" ca="1" si="20"/>
        <v/>
      </c>
    </row>
    <row r="1339" spans="1:1" x14ac:dyDescent="0.2">
      <c r="A1339" s="13" t="str">
        <f t="shared" ca="1" si="20"/>
        <v/>
      </c>
    </row>
    <row r="1340" spans="1:1" x14ac:dyDescent="0.2">
      <c r="A1340" s="13" t="str">
        <f t="shared" ca="1" si="20"/>
        <v/>
      </c>
    </row>
    <row r="1341" spans="1:1" x14ac:dyDescent="0.2">
      <c r="A1341" s="13" t="str">
        <f t="shared" ca="1" si="20"/>
        <v/>
      </c>
    </row>
    <row r="1342" spans="1:1" x14ac:dyDescent="0.2">
      <c r="A1342" s="13" t="str">
        <f t="shared" ca="1" si="20"/>
        <v/>
      </c>
    </row>
    <row r="1343" spans="1:1" x14ac:dyDescent="0.2">
      <c r="A1343" s="13" t="str">
        <f t="shared" ca="1" si="20"/>
        <v/>
      </c>
    </row>
    <row r="1344" spans="1:1" x14ac:dyDescent="0.2">
      <c r="A1344" s="13" t="str">
        <f t="shared" ca="1" si="20"/>
        <v/>
      </c>
    </row>
    <row r="1345" spans="1:1" x14ac:dyDescent="0.2">
      <c r="A1345" s="13" t="str">
        <f t="shared" ca="1" si="20"/>
        <v/>
      </c>
    </row>
    <row r="1346" spans="1:1" x14ac:dyDescent="0.2">
      <c r="A1346" s="13" t="str">
        <f t="shared" ca="1" si="20"/>
        <v/>
      </c>
    </row>
    <row r="1347" spans="1:1" x14ac:dyDescent="0.2">
      <c r="A1347" s="13" t="str">
        <f t="shared" ca="1" si="20"/>
        <v/>
      </c>
    </row>
    <row r="1348" spans="1:1" x14ac:dyDescent="0.2">
      <c r="A1348" s="13" t="str">
        <f t="shared" ref="A1348:A1410" ca="1" si="21">IF(WORKDAY(A$2,ROW()-2)&gt;TODAY(),"",WORKDAY(A$2,ROW()-2))</f>
        <v/>
      </c>
    </row>
    <row r="1349" spans="1:1" x14ac:dyDescent="0.2">
      <c r="A1349" s="13" t="str">
        <f t="shared" ca="1" si="21"/>
        <v/>
      </c>
    </row>
    <row r="1350" spans="1:1" x14ac:dyDescent="0.2">
      <c r="A1350" s="13" t="str">
        <f t="shared" ca="1" si="21"/>
        <v/>
      </c>
    </row>
    <row r="1351" spans="1:1" x14ac:dyDescent="0.2">
      <c r="A1351" s="13" t="str">
        <f t="shared" ca="1" si="21"/>
        <v/>
      </c>
    </row>
    <row r="1352" spans="1:1" x14ac:dyDescent="0.2">
      <c r="A1352" s="13" t="str">
        <f t="shared" ca="1" si="21"/>
        <v/>
      </c>
    </row>
    <row r="1353" spans="1:1" x14ac:dyDescent="0.2">
      <c r="A1353" s="13" t="str">
        <f t="shared" ca="1" si="21"/>
        <v/>
      </c>
    </row>
    <row r="1354" spans="1:1" x14ac:dyDescent="0.2">
      <c r="A1354" s="13" t="str">
        <f t="shared" ca="1" si="21"/>
        <v/>
      </c>
    </row>
    <row r="1355" spans="1:1" x14ac:dyDescent="0.2">
      <c r="A1355" s="13" t="str">
        <f t="shared" ca="1" si="21"/>
        <v/>
      </c>
    </row>
    <row r="1356" spans="1:1" x14ac:dyDescent="0.2">
      <c r="A1356" s="13" t="str">
        <f t="shared" ca="1" si="21"/>
        <v/>
      </c>
    </row>
    <row r="1357" spans="1:1" x14ac:dyDescent="0.2">
      <c r="A1357" s="13" t="str">
        <f t="shared" ca="1" si="21"/>
        <v/>
      </c>
    </row>
    <row r="1358" spans="1:1" x14ac:dyDescent="0.2">
      <c r="A1358" s="13" t="str">
        <f t="shared" ca="1" si="21"/>
        <v/>
      </c>
    </row>
    <row r="1359" spans="1:1" x14ac:dyDescent="0.2">
      <c r="A1359" s="13" t="str">
        <f t="shared" ca="1" si="21"/>
        <v/>
      </c>
    </row>
    <row r="1360" spans="1:1" x14ac:dyDescent="0.2">
      <c r="A1360" s="13" t="str">
        <f t="shared" ca="1" si="21"/>
        <v/>
      </c>
    </row>
    <row r="1361" spans="1:1" x14ac:dyDescent="0.2">
      <c r="A1361" s="13" t="str">
        <f t="shared" ca="1" si="21"/>
        <v/>
      </c>
    </row>
    <row r="1362" spans="1:1" x14ac:dyDescent="0.2">
      <c r="A1362" s="13" t="str">
        <f t="shared" ca="1" si="21"/>
        <v/>
      </c>
    </row>
    <row r="1363" spans="1:1" x14ac:dyDescent="0.2">
      <c r="A1363" s="13" t="str">
        <f t="shared" ca="1" si="21"/>
        <v/>
      </c>
    </row>
    <row r="1364" spans="1:1" x14ac:dyDescent="0.2">
      <c r="A1364" s="13" t="str">
        <f t="shared" ca="1" si="21"/>
        <v/>
      </c>
    </row>
    <row r="1365" spans="1:1" x14ac:dyDescent="0.2">
      <c r="A1365" s="13" t="str">
        <f t="shared" ca="1" si="21"/>
        <v/>
      </c>
    </row>
    <row r="1366" spans="1:1" x14ac:dyDescent="0.2">
      <c r="A1366" s="13" t="str">
        <f t="shared" ca="1" si="21"/>
        <v/>
      </c>
    </row>
    <row r="1367" spans="1:1" x14ac:dyDescent="0.2">
      <c r="A1367" s="13" t="str">
        <f t="shared" ca="1" si="21"/>
        <v/>
      </c>
    </row>
    <row r="1368" spans="1:1" x14ac:dyDescent="0.2">
      <c r="A1368" s="13" t="str">
        <f t="shared" ca="1" si="21"/>
        <v/>
      </c>
    </row>
    <row r="1369" spans="1:1" x14ac:dyDescent="0.2">
      <c r="A1369" s="13" t="str">
        <f t="shared" ca="1" si="21"/>
        <v/>
      </c>
    </row>
    <row r="1370" spans="1:1" x14ac:dyDescent="0.2">
      <c r="A1370" s="13" t="str">
        <f t="shared" ca="1" si="21"/>
        <v/>
      </c>
    </row>
    <row r="1371" spans="1:1" x14ac:dyDescent="0.2">
      <c r="A1371" s="13" t="str">
        <f t="shared" ca="1" si="21"/>
        <v/>
      </c>
    </row>
    <row r="1372" spans="1:1" x14ac:dyDescent="0.2">
      <c r="A1372" s="13" t="str">
        <f t="shared" ca="1" si="21"/>
        <v/>
      </c>
    </row>
    <row r="1373" spans="1:1" x14ac:dyDescent="0.2">
      <c r="A1373" s="13" t="str">
        <f t="shared" ca="1" si="21"/>
        <v/>
      </c>
    </row>
    <row r="1374" spans="1:1" x14ac:dyDescent="0.2">
      <c r="A1374" s="13" t="str">
        <f t="shared" ca="1" si="21"/>
        <v/>
      </c>
    </row>
    <row r="1375" spans="1:1" x14ac:dyDescent="0.2">
      <c r="A1375" s="13" t="str">
        <f t="shared" ca="1" si="21"/>
        <v/>
      </c>
    </row>
    <row r="1376" spans="1:1" x14ac:dyDescent="0.2">
      <c r="A1376" s="13" t="str">
        <f t="shared" ca="1" si="21"/>
        <v/>
      </c>
    </row>
    <row r="1377" spans="1:1" x14ac:dyDescent="0.2">
      <c r="A1377" s="13" t="str">
        <f t="shared" ca="1" si="21"/>
        <v/>
      </c>
    </row>
    <row r="1378" spans="1:1" x14ac:dyDescent="0.2">
      <c r="A1378" s="13" t="str">
        <f t="shared" ca="1" si="21"/>
        <v/>
      </c>
    </row>
    <row r="1379" spans="1:1" x14ac:dyDescent="0.2">
      <c r="A1379" s="13" t="str">
        <f t="shared" ca="1" si="21"/>
        <v/>
      </c>
    </row>
    <row r="1380" spans="1:1" x14ac:dyDescent="0.2">
      <c r="A1380" s="13" t="str">
        <f t="shared" ca="1" si="21"/>
        <v/>
      </c>
    </row>
    <row r="1381" spans="1:1" x14ac:dyDescent="0.2">
      <c r="A1381" s="13" t="str">
        <f t="shared" ca="1" si="21"/>
        <v/>
      </c>
    </row>
    <row r="1382" spans="1:1" x14ac:dyDescent="0.2">
      <c r="A1382" s="13" t="str">
        <f t="shared" ca="1" si="21"/>
        <v/>
      </c>
    </row>
    <row r="1383" spans="1:1" x14ac:dyDescent="0.2">
      <c r="A1383" s="13" t="str">
        <f t="shared" ca="1" si="21"/>
        <v/>
      </c>
    </row>
    <row r="1384" spans="1:1" x14ac:dyDescent="0.2">
      <c r="A1384" s="13" t="str">
        <f t="shared" ca="1" si="21"/>
        <v/>
      </c>
    </row>
    <row r="1385" spans="1:1" x14ac:dyDescent="0.2">
      <c r="A1385" s="13" t="str">
        <f t="shared" ca="1" si="21"/>
        <v/>
      </c>
    </row>
    <row r="1386" spans="1:1" x14ac:dyDescent="0.2">
      <c r="A1386" s="13" t="str">
        <f t="shared" ca="1" si="21"/>
        <v/>
      </c>
    </row>
    <row r="1387" spans="1:1" x14ac:dyDescent="0.2">
      <c r="A1387" s="13" t="str">
        <f t="shared" ca="1" si="21"/>
        <v/>
      </c>
    </row>
    <row r="1388" spans="1:1" x14ac:dyDescent="0.2">
      <c r="A1388" s="13" t="str">
        <f t="shared" ca="1" si="21"/>
        <v/>
      </c>
    </row>
    <row r="1389" spans="1:1" x14ac:dyDescent="0.2">
      <c r="A1389" s="13" t="str">
        <f t="shared" ca="1" si="21"/>
        <v/>
      </c>
    </row>
    <row r="1390" spans="1:1" x14ac:dyDescent="0.2">
      <c r="A1390" s="13" t="str">
        <f t="shared" ca="1" si="21"/>
        <v/>
      </c>
    </row>
    <row r="1391" spans="1:1" x14ac:dyDescent="0.2">
      <c r="A1391" s="13" t="str">
        <f t="shared" ca="1" si="21"/>
        <v/>
      </c>
    </row>
    <row r="1392" spans="1:1" x14ac:dyDescent="0.2">
      <c r="A1392" s="13" t="str">
        <f t="shared" ca="1" si="21"/>
        <v/>
      </c>
    </row>
    <row r="1393" spans="1:1" x14ac:dyDescent="0.2">
      <c r="A1393" s="13" t="str">
        <f t="shared" ca="1" si="21"/>
        <v/>
      </c>
    </row>
    <row r="1394" spans="1:1" x14ac:dyDescent="0.2">
      <c r="A1394" s="13" t="str">
        <f t="shared" ca="1" si="21"/>
        <v/>
      </c>
    </row>
    <row r="1395" spans="1:1" x14ac:dyDescent="0.2">
      <c r="A1395" s="13" t="str">
        <f t="shared" ca="1" si="21"/>
        <v/>
      </c>
    </row>
    <row r="1396" spans="1:1" x14ac:dyDescent="0.2">
      <c r="A1396" s="13" t="str">
        <f t="shared" ca="1" si="21"/>
        <v/>
      </c>
    </row>
    <row r="1397" spans="1:1" x14ac:dyDescent="0.2">
      <c r="A1397" s="13" t="str">
        <f t="shared" ca="1" si="21"/>
        <v/>
      </c>
    </row>
    <row r="1398" spans="1:1" x14ac:dyDescent="0.2">
      <c r="A1398" s="13" t="str">
        <f t="shared" ca="1" si="21"/>
        <v/>
      </c>
    </row>
    <row r="1399" spans="1:1" x14ac:dyDescent="0.2">
      <c r="A1399" s="13" t="str">
        <f t="shared" ca="1" si="21"/>
        <v/>
      </c>
    </row>
    <row r="1400" spans="1:1" x14ac:dyDescent="0.2">
      <c r="A1400" s="13" t="str">
        <f t="shared" ca="1" si="21"/>
        <v/>
      </c>
    </row>
    <row r="1401" spans="1:1" x14ac:dyDescent="0.2">
      <c r="A1401" s="13" t="str">
        <f t="shared" ca="1" si="21"/>
        <v/>
      </c>
    </row>
    <row r="1402" spans="1:1" x14ac:dyDescent="0.2">
      <c r="A1402" s="13" t="str">
        <f t="shared" ca="1" si="21"/>
        <v/>
      </c>
    </row>
    <row r="1403" spans="1:1" x14ac:dyDescent="0.2">
      <c r="A1403" s="13" t="str">
        <f t="shared" ca="1" si="21"/>
        <v/>
      </c>
    </row>
    <row r="1404" spans="1:1" x14ac:dyDescent="0.2">
      <c r="A1404" s="13" t="str">
        <f t="shared" ca="1" si="21"/>
        <v/>
      </c>
    </row>
    <row r="1405" spans="1:1" x14ac:dyDescent="0.2">
      <c r="A1405" s="13" t="str">
        <f t="shared" ca="1" si="21"/>
        <v/>
      </c>
    </row>
    <row r="1406" spans="1:1" x14ac:dyDescent="0.2">
      <c r="A1406" s="13" t="str">
        <f t="shared" ca="1" si="21"/>
        <v/>
      </c>
    </row>
    <row r="1407" spans="1:1" x14ac:dyDescent="0.2">
      <c r="A1407" s="13" t="str">
        <f t="shared" ca="1" si="21"/>
        <v/>
      </c>
    </row>
    <row r="1408" spans="1:1" x14ac:dyDescent="0.2">
      <c r="A1408" s="13" t="str">
        <f t="shared" ca="1" si="21"/>
        <v/>
      </c>
    </row>
    <row r="1409" spans="1:1" x14ac:dyDescent="0.2">
      <c r="A1409" s="13" t="str">
        <f t="shared" ca="1" si="21"/>
        <v/>
      </c>
    </row>
    <row r="1410" spans="1:1" x14ac:dyDescent="0.2">
      <c r="A1410" s="13" t="str">
        <f t="shared" ca="1" si="21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Size (Analyst)</vt:lpstr>
      <vt:lpstr>Size (Model)</vt:lpstr>
      <vt:lpstr>Size (Model) (2)</vt:lpstr>
      <vt:lpstr>Size (Benchmark)</vt:lpstr>
      <vt:lpstr>Size_A</vt:lpstr>
      <vt:lpstr>Price_A</vt:lpstr>
      <vt:lpstr>Size_M (2)</vt:lpstr>
      <vt:lpstr>Size_M</vt:lpstr>
      <vt:lpstr>Info</vt:lpstr>
      <vt:lpstr>CDR</vt:lpstr>
      <vt:lpstr>Pricing Sources</vt:lpstr>
      <vt:lpstr>Spot</vt:lpstr>
      <vt:lpstr>Forward 3M</vt:lpstr>
      <vt:lpstr>Forward 2M</vt:lpstr>
      <vt:lpstr>Forward 1M</vt:lpstr>
      <vt:lpstr>DF Curve</vt:lpstr>
    </vt:vector>
  </TitlesOfParts>
  <Company>CA-CIB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Jiehao (CA-CIB)</dc:creator>
  <cp:lastModifiedBy>BRANSTEN, Benjamin (CA-CIB)</cp:lastModifiedBy>
  <dcterms:created xsi:type="dcterms:W3CDTF">2022-05-17T13:14:40Z</dcterms:created>
  <dcterms:modified xsi:type="dcterms:W3CDTF">2024-11-12T15:44:19Z</dcterms:modified>
</cp:coreProperties>
</file>